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0.1 PF Software Work\TSHillDat-TEXAS-NEW-WORK_8.19.2024\Major Refactor Project Started 11.8.2024\Excel Files Scrubbed For Github\"/>
    </mc:Choice>
  </mc:AlternateContent>
  <xr:revisionPtr revIDLastSave="0" documentId="13_ncr:1_{156A45E8-5804-4A08-9FE8-AB0E7E26BDD6}" xr6:coauthVersionLast="47" xr6:coauthVersionMax="47" xr10:uidLastSave="{00000000-0000-0000-0000-000000000000}"/>
  <bookViews>
    <workbookView xWindow="-120" yWindow="-120" windowWidth="38640" windowHeight="21120" tabRatio="924" xr2:uid="{00000000-000D-0000-FFFF-FFFF00000000}"/>
  </bookViews>
  <sheets>
    <sheet name="Sum Drill Pipe" sheetId="1" r:id="rId1"/>
    <sheet name="Prop Drill Pipe Inp Report" sheetId="6" r:id="rId2"/>
    <sheet name="Sum HWDP" sheetId="14" r:id="rId3"/>
    <sheet name="Prop HWDP Inp Report" sheetId="8" r:id="rId4"/>
    <sheet name="Sum Subs" sheetId="15" r:id="rId5"/>
    <sheet name="Prop Subs Inp Report" sheetId="16" r:id="rId6"/>
    <sheet name="Data Sheet" sheetId="17" r:id="rId7"/>
    <sheet name="PDPIR BACKUP" sheetId="18" state="hidden" r:id="rId8"/>
    <sheet name="HWDP BACKUP" sheetId="19" state="hidden" r:id="rId9"/>
    <sheet name="SUBS BACKUP" sheetId="20" state="hidden" r:id="rId10"/>
  </sheets>
  <definedNames>
    <definedName name="_xlnm.Print_Titles" localSheetId="8">'HWDP BACKUP'!$2:$8</definedName>
    <definedName name="_xlnm.Print_Titles" localSheetId="7">'PDPIR BACKUP'!$2:$8</definedName>
    <definedName name="_xlnm.Print_Titles" localSheetId="1">'Prop Drill Pipe Inp Report'!$2:$8</definedName>
    <definedName name="_xlnm.Print_Titles" localSheetId="3">'Prop HWDP Inp Report'!$2:$8</definedName>
    <definedName name="_xlnm.Print_Titles" localSheetId="5">'Prop Subs Inp Report'!$2:$8</definedName>
    <definedName name="_xlnm.Print_Titles" localSheetId="9">'SUBS BACKUP'!$2:$8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B158" i="20" l="1"/>
  <c r="M158" i="20"/>
  <c r="L158" i="20"/>
  <c r="K158" i="20"/>
  <c r="J158" i="20"/>
  <c r="BB157" i="20"/>
  <c r="M157" i="20"/>
  <c r="L157" i="20"/>
  <c r="K157" i="20"/>
  <c r="J157" i="20"/>
  <c r="BB156" i="20"/>
  <c r="M156" i="20"/>
  <c r="L156" i="20"/>
  <c r="K156" i="20"/>
  <c r="J156" i="20"/>
  <c r="BB155" i="20"/>
  <c r="M155" i="20"/>
  <c r="L155" i="20"/>
  <c r="K155" i="20"/>
  <c r="J155" i="20"/>
  <c r="BB154" i="20"/>
  <c r="M154" i="20"/>
  <c r="L154" i="20"/>
  <c r="K154" i="20"/>
  <c r="J154" i="20"/>
  <c r="BB153" i="20"/>
  <c r="M153" i="20"/>
  <c r="L153" i="20"/>
  <c r="K153" i="20"/>
  <c r="J153" i="20"/>
  <c r="BB152" i="20"/>
  <c r="M152" i="20"/>
  <c r="L152" i="20"/>
  <c r="K152" i="20"/>
  <c r="J152" i="20"/>
  <c r="BB151" i="20"/>
  <c r="M151" i="20"/>
  <c r="L151" i="20"/>
  <c r="K151" i="20"/>
  <c r="J151" i="20"/>
  <c r="BB150" i="20"/>
  <c r="M150" i="20"/>
  <c r="L150" i="20"/>
  <c r="K150" i="20"/>
  <c r="J150" i="20"/>
  <c r="BB149" i="20"/>
  <c r="M149" i="20"/>
  <c r="L149" i="20"/>
  <c r="K149" i="20"/>
  <c r="J149" i="20"/>
  <c r="BB148" i="20"/>
  <c r="M148" i="20"/>
  <c r="L148" i="20"/>
  <c r="K148" i="20"/>
  <c r="J148" i="20"/>
  <c r="BB147" i="20"/>
  <c r="M147" i="20"/>
  <c r="L147" i="20"/>
  <c r="K147" i="20"/>
  <c r="J147" i="20"/>
  <c r="BB146" i="20"/>
  <c r="M146" i="20"/>
  <c r="L146" i="20"/>
  <c r="K146" i="20"/>
  <c r="J146" i="20"/>
  <c r="BB145" i="20"/>
  <c r="M145" i="20"/>
  <c r="L145" i="20"/>
  <c r="K145" i="20"/>
  <c r="J145" i="20"/>
  <c r="BB144" i="20"/>
  <c r="M144" i="20"/>
  <c r="L144" i="20"/>
  <c r="K144" i="20"/>
  <c r="J144" i="20"/>
  <c r="BB143" i="20"/>
  <c r="M143" i="20"/>
  <c r="L143" i="20"/>
  <c r="K143" i="20"/>
  <c r="J143" i="20"/>
  <c r="BB142" i="20"/>
  <c r="M142" i="20"/>
  <c r="L142" i="20"/>
  <c r="K142" i="20"/>
  <c r="J142" i="20"/>
  <c r="BB141" i="20"/>
  <c r="M141" i="20"/>
  <c r="L141" i="20"/>
  <c r="K141" i="20"/>
  <c r="J141" i="20"/>
  <c r="BB140" i="20"/>
  <c r="M140" i="20"/>
  <c r="L140" i="20"/>
  <c r="K140" i="20"/>
  <c r="J140" i="20"/>
  <c r="BB139" i="20"/>
  <c r="M139" i="20"/>
  <c r="L139" i="20"/>
  <c r="K139" i="20"/>
  <c r="J139" i="20"/>
  <c r="BB138" i="20"/>
  <c r="M138" i="20"/>
  <c r="L138" i="20"/>
  <c r="K138" i="20"/>
  <c r="J138" i="20"/>
  <c r="BB137" i="20"/>
  <c r="M137" i="20"/>
  <c r="L137" i="20"/>
  <c r="K137" i="20"/>
  <c r="J137" i="20"/>
  <c r="BB136" i="20"/>
  <c r="M136" i="20"/>
  <c r="L136" i="20"/>
  <c r="K136" i="20"/>
  <c r="J136" i="20"/>
  <c r="BB135" i="20"/>
  <c r="M135" i="20"/>
  <c r="L135" i="20"/>
  <c r="K135" i="20"/>
  <c r="J135" i="20"/>
  <c r="BB134" i="20"/>
  <c r="M134" i="20"/>
  <c r="L134" i="20"/>
  <c r="K134" i="20"/>
  <c r="J134" i="20"/>
  <c r="BB133" i="20"/>
  <c r="M133" i="20"/>
  <c r="L133" i="20"/>
  <c r="K133" i="20"/>
  <c r="J133" i="20"/>
  <c r="BB132" i="20"/>
  <c r="M132" i="20"/>
  <c r="L132" i="20"/>
  <c r="K132" i="20"/>
  <c r="J132" i="20"/>
  <c r="BB131" i="20"/>
  <c r="M131" i="20"/>
  <c r="L131" i="20"/>
  <c r="K131" i="20"/>
  <c r="J131" i="20"/>
  <c r="BB130" i="20"/>
  <c r="M130" i="20"/>
  <c r="L130" i="20"/>
  <c r="K130" i="20"/>
  <c r="J130" i="20"/>
  <c r="BB129" i="20"/>
  <c r="M129" i="20"/>
  <c r="L129" i="20"/>
  <c r="K129" i="20"/>
  <c r="J129" i="20"/>
  <c r="BB128" i="20"/>
  <c r="M128" i="20"/>
  <c r="L128" i="20"/>
  <c r="K128" i="20"/>
  <c r="J128" i="20"/>
  <c r="BB127" i="20"/>
  <c r="M127" i="20"/>
  <c r="L127" i="20"/>
  <c r="K127" i="20"/>
  <c r="J127" i="20"/>
  <c r="BB126" i="20"/>
  <c r="M126" i="20"/>
  <c r="L126" i="20"/>
  <c r="K126" i="20"/>
  <c r="J126" i="20"/>
  <c r="BB125" i="20"/>
  <c r="M125" i="20"/>
  <c r="L125" i="20"/>
  <c r="K125" i="20"/>
  <c r="J125" i="20"/>
  <c r="BB124" i="20"/>
  <c r="M124" i="20"/>
  <c r="L124" i="20"/>
  <c r="K124" i="20"/>
  <c r="J124" i="20"/>
  <c r="BB123" i="20"/>
  <c r="M123" i="20"/>
  <c r="L123" i="20"/>
  <c r="K123" i="20"/>
  <c r="J123" i="20"/>
  <c r="BB122" i="20"/>
  <c r="M122" i="20"/>
  <c r="L122" i="20"/>
  <c r="K122" i="20"/>
  <c r="J122" i="20"/>
  <c r="BB121" i="20"/>
  <c r="M121" i="20"/>
  <c r="L121" i="20"/>
  <c r="K121" i="20"/>
  <c r="J121" i="20"/>
  <c r="BB120" i="20"/>
  <c r="M120" i="20"/>
  <c r="L120" i="20"/>
  <c r="K120" i="20"/>
  <c r="J120" i="20"/>
  <c r="BB119" i="20"/>
  <c r="M119" i="20"/>
  <c r="L119" i="20"/>
  <c r="K119" i="20"/>
  <c r="J119" i="20"/>
  <c r="BB118" i="20"/>
  <c r="M118" i="20"/>
  <c r="L118" i="20"/>
  <c r="K118" i="20"/>
  <c r="J118" i="20"/>
  <c r="BB117" i="20"/>
  <c r="M117" i="20"/>
  <c r="L117" i="20"/>
  <c r="K117" i="20"/>
  <c r="J117" i="20"/>
  <c r="BB116" i="20"/>
  <c r="M116" i="20"/>
  <c r="L116" i="20"/>
  <c r="K116" i="20"/>
  <c r="J116" i="20"/>
  <c r="BB115" i="20"/>
  <c r="M115" i="20"/>
  <c r="L115" i="20"/>
  <c r="K115" i="20"/>
  <c r="J115" i="20"/>
  <c r="BB114" i="20"/>
  <c r="M114" i="20"/>
  <c r="L114" i="20"/>
  <c r="K114" i="20"/>
  <c r="J114" i="20"/>
  <c r="BB113" i="20"/>
  <c r="M113" i="20"/>
  <c r="L113" i="20"/>
  <c r="K113" i="20"/>
  <c r="J113" i="20"/>
  <c r="BB112" i="20"/>
  <c r="M112" i="20"/>
  <c r="L112" i="20"/>
  <c r="K112" i="20"/>
  <c r="J112" i="20"/>
  <c r="BB111" i="20"/>
  <c r="M111" i="20"/>
  <c r="L111" i="20"/>
  <c r="K111" i="20"/>
  <c r="J111" i="20"/>
  <c r="BB110" i="20"/>
  <c r="M110" i="20"/>
  <c r="L110" i="20"/>
  <c r="K110" i="20"/>
  <c r="J110" i="20"/>
  <c r="BB109" i="20"/>
  <c r="M109" i="20"/>
  <c r="L109" i="20"/>
  <c r="K109" i="20"/>
  <c r="J109" i="20"/>
  <c r="BB108" i="20"/>
  <c r="M108" i="20"/>
  <c r="L108" i="20"/>
  <c r="K108" i="20"/>
  <c r="J108" i="20"/>
  <c r="BB107" i="20"/>
  <c r="M107" i="20"/>
  <c r="L107" i="20"/>
  <c r="K107" i="20"/>
  <c r="J107" i="20"/>
  <c r="BB106" i="20"/>
  <c r="M106" i="20"/>
  <c r="L106" i="20"/>
  <c r="K106" i="20"/>
  <c r="J106" i="20"/>
  <c r="BB105" i="20"/>
  <c r="M105" i="20"/>
  <c r="L105" i="20"/>
  <c r="K105" i="20"/>
  <c r="J105" i="20"/>
  <c r="BB104" i="20"/>
  <c r="M104" i="20"/>
  <c r="L104" i="20"/>
  <c r="K104" i="20"/>
  <c r="J104" i="20"/>
  <c r="BB103" i="20"/>
  <c r="M103" i="20"/>
  <c r="L103" i="20"/>
  <c r="K103" i="20"/>
  <c r="J103" i="20"/>
  <c r="BB102" i="20"/>
  <c r="M102" i="20"/>
  <c r="L102" i="20"/>
  <c r="K102" i="20"/>
  <c r="J102" i="20"/>
  <c r="BB101" i="20"/>
  <c r="M101" i="20"/>
  <c r="L101" i="20"/>
  <c r="K101" i="20"/>
  <c r="J101" i="20"/>
  <c r="BB100" i="20"/>
  <c r="M100" i="20"/>
  <c r="L100" i="20"/>
  <c r="K100" i="20"/>
  <c r="J100" i="20"/>
  <c r="BB99" i="20"/>
  <c r="M99" i="20"/>
  <c r="L99" i="20"/>
  <c r="K99" i="20"/>
  <c r="J99" i="20"/>
  <c r="BB98" i="20"/>
  <c r="M98" i="20"/>
  <c r="L98" i="20"/>
  <c r="K98" i="20"/>
  <c r="J98" i="20"/>
  <c r="BB97" i="20"/>
  <c r="M97" i="20"/>
  <c r="L97" i="20"/>
  <c r="K97" i="20"/>
  <c r="J97" i="20"/>
  <c r="BB96" i="20"/>
  <c r="M96" i="20"/>
  <c r="L96" i="20"/>
  <c r="K96" i="20"/>
  <c r="J96" i="20"/>
  <c r="BB95" i="20"/>
  <c r="M95" i="20"/>
  <c r="L95" i="20"/>
  <c r="K95" i="20"/>
  <c r="J95" i="20"/>
  <c r="BB94" i="20"/>
  <c r="M94" i="20"/>
  <c r="L94" i="20"/>
  <c r="K94" i="20"/>
  <c r="J94" i="20"/>
  <c r="BB93" i="20"/>
  <c r="M93" i="20"/>
  <c r="L93" i="20"/>
  <c r="K93" i="20"/>
  <c r="J93" i="20"/>
  <c r="BB92" i="20"/>
  <c r="M92" i="20"/>
  <c r="L92" i="20"/>
  <c r="K92" i="20"/>
  <c r="J92" i="20"/>
  <c r="BB91" i="20"/>
  <c r="M91" i="20"/>
  <c r="L91" i="20"/>
  <c r="K91" i="20"/>
  <c r="J91" i="20"/>
  <c r="BB90" i="20"/>
  <c r="M90" i="20"/>
  <c r="L90" i="20"/>
  <c r="K90" i="20"/>
  <c r="J90" i="20"/>
  <c r="BB89" i="20"/>
  <c r="M89" i="20"/>
  <c r="L89" i="20"/>
  <c r="K89" i="20"/>
  <c r="J89" i="20"/>
  <c r="BB88" i="20"/>
  <c r="M88" i="20"/>
  <c r="L88" i="20"/>
  <c r="K88" i="20"/>
  <c r="J88" i="20"/>
  <c r="BB87" i="20"/>
  <c r="M87" i="20"/>
  <c r="L87" i="20"/>
  <c r="K87" i="20"/>
  <c r="J87" i="20"/>
  <c r="BB86" i="20"/>
  <c r="M86" i="20"/>
  <c r="L86" i="20"/>
  <c r="K86" i="20"/>
  <c r="J86" i="20"/>
  <c r="BB85" i="20"/>
  <c r="M85" i="20"/>
  <c r="L85" i="20"/>
  <c r="K85" i="20"/>
  <c r="J85" i="20"/>
  <c r="BB84" i="20"/>
  <c r="M84" i="20"/>
  <c r="L84" i="20"/>
  <c r="K84" i="20"/>
  <c r="J84" i="20"/>
  <c r="BB83" i="20"/>
  <c r="M83" i="20"/>
  <c r="L83" i="20"/>
  <c r="K83" i="20"/>
  <c r="J83" i="20"/>
  <c r="BB82" i="20"/>
  <c r="M82" i="20"/>
  <c r="L82" i="20"/>
  <c r="K82" i="20"/>
  <c r="J82" i="20"/>
  <c r="BB81" i="20"/>
  <c r="M81" i="20"/>
  <c r="L81" i="20"/>
  <c r="K81" i="20"/>
  <c r="J81" i="20"/>
  <c r="BB80" i="20"/>
  <c r="M80" i="20"/>
  <c r="L80" i="20"/>
  <c r="K80" i="20"/>
  <c r="J80" i="20"/>
  <c r="BB79" i="20"/>
  <c r="M79" i="20"/>
  <c r="L79" i="20"/>
  <c r="K79" i="20"/>
  <c r="J79" i="20"/>
  <c r="BB78" i="20"/>
  <c r="M78" i="20"/>
  <c r="L78" i="20"/>
  <c r="K78" i="20"/>
  <c r="J78" i="20"/>
  <c r="BB77" i="20"/>
  <c r="M77" i="20"/>
  <c r="L77" i="20"/>
  <c r="K77" i="20"/>
  <c r="J77" i="20"/>
  <c r="BB76" i="20"/>
  <c r="M76" i="20"/>
  <c r="L76" i="20"/>
  <c r="K76" i="20"/>
  <c r="J76" i="20"/>
  <c r="BB75" i="20"/>
  <c r="M75" i="20"/>
  <c r="L75" i="20"/>
  <c r="K75" i="20"/>
  <c r="J75" i="20"/>
  <c r="BB74" i="20"/>
  <c r="M74" i="20"/>
  <c r="L74" i="20"/>
  <c r="K74" i="20"/>
  <c r="J74" i="20"/>
  <c r="BB73" i="20"/>
  <c r="M73" i="20"/>
  <c r="L73" i="20"/>
  <c r="K73" i="20"/>
  <c r="J73" i="20"/>
  <c r="BB72" i="20"/>
  <c r="M72" i="20"/>
  <c r="L72" i="20"/>
  <c r="K72" i="20"/>
  <c r="J72" i="20"/>
  <c r="BB71" i="20"/>
  <c r="M71" i="20"/>
  <c r="L71" i="20"/>
  <c r="K71" i="20"/>
  <c r="J71" i="20"/>
  <c r="BB70" i="20"/>
  <c r="M70" i="20"/>
  <c r="L70" i="20"/>
  <c r="K70" i="20"/>
  <c r="J70" i="20"/>
  <c r="BB69" i="20"/>
  <c r="M69" i="20"/>
  <c r="L69" i="20"/>
  <c r="K69" i="20"/>
  <c r="J69" i="20"/>
  <c r="BB68" i="20"/>
  <c r="M68" i="20"/>
  <c r="L68" i="20"/>
  <c r="K68" i="20"/>
  <c r="J68" i="20"/>
  <c r="BB67" i="20"/>
  <c r="M67" i="20"/>
  <c r="L67" i="20"/>
  <c r="K67" i="20"/>
  <c r="J67" i="20"/>
  <c r="BB66" i="20"/>
  <c r="M66" i="20"/>
  <c r="L66" i="20"/>
  <c r="K66" i="20"/>
  <c r="J66" i="20"/>
  <c r="BB65" i="20"/>
  <c r="M65" i="20"/>
  <c r="L65" i="20"/>
  <c r="K65" i="20"/>
  <c r="J65" i="20"/>
  <c r="BB64" i="20"/>
  <c r="M64" i="20"/>
  <c r="L64" i="20"/>
  <c r="K64" i="20"/>
  <c r="J64" i="20"/>
  <c r="BB63" i="20"/>
  <c r="M63" i="20"/>
  <c r="L63" i="20"/>
  <c r="K63" i="20"/>
  <c r="J63" i="20"/>
  <c r="BB62" i="20"/>
  <c r="M62" i="20"/>
  <c r="L62" i="20"/>
  <c r="K62" i="20"/>
  <c r="J62" i="20"/>
  <c r="BB61" i="20"/>
  <c r="M61" i="20"/>
  <c r="L61" i="20"/>
  <c r="K61" i="20"/>
  <c r="J61" i="20"/>
  <c r="BB60" i="20"/>
  <c r="M60" i="20"/>
  <c r="L60" i="20"/>
  <c r="K60" i="20"/>
  <c r="J60" i="20"/>
  <c r="BB59" i="20"/>
  <c r="M59" i="20"/>
  <c r="L59" i="20"/>
  <c r="K59" i="20"/>
  <c r="J59" i="20"/>
  <c r="BB58" i="20"/>
  <c r="M58" i="20"/>
  <c r="L58" i="20"/>
  <c r="K58" i="20"/>
  <c r="J58" i="20"/>
  <c r="BB57" i="20"/>
  <c r="M57" i="20"/>
  <c r="L57" i="20"/>
  <c r="K57" i="20"/>
  <c r="J57" i="20"/>
  <c r="BB56" i="20"/>
  <c r="M56" i="20"/>
  <c r="L56" i="20"/>
  <c r="K56" i="20"/>
  <c r="J56" i="20"/>
  <c r="BB55" i="20"/>
  <c r="M55" i="20"/>
  <c r="L55" i="20"/>
  <c r="K55" i="20"/>
  <c r="J55" i="20"/>
  <c r="BB54" i="20"/>
  <c r="M54" i="20"/>
  <c r="L54" i="20"/>
  <c r="K54" i="20"/>
  <c r="J54" i="20"/>
  <c r="BB53" i="20"/>
  <c r="M53" i="20"/>
  <c r="L53" i="20"/>
  <c r="K53" i="20"/>
  <c r="J53" i="20"/>
  <c r="BB52" i="20"/>
  <c r="M52" i="20"/>
  <c r="L52" i="20"/>
  <c r="K52" i="20"/>
  <c r="J52" i="20"/>
  <c r="BB51" i="20"/>
  <c r="M51" i="20"/>
  <c r="L51" i="20"/>
  <c r="K51" i="20"/>
  <c r="J51" i="20"/>
  <c r="BB50" i="20"/>
  <c r="M50" i="20"/>
  <c r="L50" i="20"/>
  <c r="K50" i="20"/>
  <c r="J50" i="20"/>
  <c r="BB49" i="20"/>
  <c r="M49" i="20"/>
  <c r="L49" i="20"/>
  <c r="K49" i="20"/>
  <c r="J49" i="20"/>
  <c r="BB48" i="20"/>
  <c r="M48" i="20"/>
  <c r="L48" i="20"/>
  <c r="K48" i="20"/>
  <c r="J48" i="20"/>
  <c r="BB47" i="20"/>
  <c r="M47" i="20"/>
  <c r="L47" i="20"/>
  <c r="K47" i="20"/>
  <c r="J47" i="20"/>
  <c r="BB46" i="20"/>
  <c r="M46" i="20"/>
  <c r="L46" i="20"/>
  <c r="K46" i="20"/>
  <c r="J46" i="20"/>
  <c r="BB45" i="20"/>
  <c r="M45" i="20"/>
  <c r="L45" i="20"/>
  <c r="K45" i="20"/>
  <c r="J45" i="20"/>
  <c r="BB44" i="20"/>
  <c r="M44" i="20"/>
  <c r="L44" i="20"/>
  <c r="K44" i="20"/>
  <c r="J44" i="20"/>
  <c r="BB43" i="20"/>
  <c r="M43" i="20"/>
  <c r="L43" i="20"/>
  <c r="K43" i="20"/>
  <c r="J43" i="20"/>
  <c r="BB42" i="20"/>
  <c r="M42" i="20"/>
  <c r="L42" i="20"/>
  <c r="K42" i="20"/>
  <c r="J42" i="20"/>
  <c r="BB41" i="20"/>
  <c r="M41" i="20"/>
  <c r="L41" i="20"/>
  <c r="K41" i="20"/>
  <c r="J41" i="20"/>
  <c r="BB40" i="20"/>
  <c r="M40" i="20"/>
  <c r="L40" i="20"/>
  <c r="K40" i="20"/>
  <c r="J40" i="20"/>
  <c r="BB39" i="20"/>
  <c r="M39" i="20"/>
  <c r="L39" i="20"/>
  <c r="K39" i="20"/>
  <c r="J39" i="20"/>
  <c r="BB38" i="20"/>
  <c r="M38" i="20"/>
  <c r="L38" i="20"/>
  <c r="K38" i="20"/>
  <c r="J38" i="20"/>
  <c r="BB37" i="20"/>
  <c r="M37" i="20"/>
  <c r="L37" i="20"/>
  <c r="K37" i="20"/>
  <c r="J37" i="20"/>
  <c r="BB36" i="20"/>
  <c r="M36" i="20"/>
  <c r="L36" i="20"/>
  <c r="K36" i="20"/>
  <c r="J36" i="20"/>
  <c r="BB35" i="20"/>
  <c r="M35" i="20"/>
  <c r="L35" i="20"/>
  <c r="K35" i="20"/>
  <c r="J35" i="20"/>
  <c r="BB34" i="20"/>
  <c r="M34" i="20"/>
  <c r="L34" i="20"/>
  <c r="K34" i="20"/>
  <c r="J34" i="20"/>
  <c r="BB33" i="20"/>
  <c r="M33" i="20"/>
  <c r="L33" i="20"/>
  <c r="K33" i="20"/>
  <c r="J33" i="20"/>
  <c r="BB32" i="20"/>
  <c r="M32" i="20"/>
  <c r="L32" i="20"/>
  <c r="K32" i="20"/>
  <c r="J32" i="20"/>
  <c r="BB31" i="20"/>
  <c r="M31" i="20"/>
  <c r="L31" i="20"/>
  <c r="K31" i="20"/>
  <c r="J31" i="20"/>
  <c r="BB30" i="20"/>
  <c r="M30" i="20"/>
  <c r="L30" i="20"/>
  <c r="K30" i="20"/>
  <c r="J30" i="20"/>
  <c r="BB29" i="20"/>
  <c r="M29" i="20"/>
  <c r="L29" i="20"/>
  <c r="K29" i="20"/>
  <c r="J29" i="20"/>
  <c r="BB28" i="20"/>
  <c r="M28" i="20"/>
  <c r="L28" i="20"/>
  <c r="K28" i="20"/>
  <c r="J28" i="20"/>
  <c r="BB27" i="20"/>
  <c r="M27" i="20"/>
  <c r="L27" i="20"/>
  <c r="K27" i="20"/>
  <c r="J27" i="20"/>
  <c r="BB26" i="20"/>
  <c r="M26" i="20"/>
  <c r="L26" i="20"/>
  <c r="K26" i="20"/>
  <c r="J26" i="20"/>
  <c r="BB25" i="20"/>
  <c r="M25" i="20"/>
  <c r="L25" i="20"/>
  <c r="K25" i="20"/>
  <c r="J25" i="20"/>
  <c r="BB24" i="20"/>
  <c r="M24" i="20"/>
  <c r="L24" i="20"/>
  <c r="K24" i="20"/>
  <c r="J24" i="20"/>
  <c r="BB23" i="20"/>
  <c r="M23" i="20"/>
  <c r="L23" i="20"/>
  <c r="K23" i="20"/>
  <c r="J23" i="20"/>
  <c r="BB22" i="20"/>
  <c r="M22" i="20"/>
  <c r="L22" i="20"/>
  <c r="K22" i="20"/>
  <c r="J22" i="20"/>
  <c r="BB21" i="20"/>
  <c r="M21" i="20"/>
  <c r="L21" i="20"/>
  <c r="K21" i="20"/>
  <c r="J21" i="20"/>
  <c r="BB20" i="20"/>
  <c r="M20" i="20"/>
  <c r="L20" i="20"/>
  <c r="K20" i="20"/>
  <c r="J20" i="20"/>
  <c r="BB19" i="20"/>
  <c r="M19" i="20"/>
  <c r="L19" i="20"/>
  <c r="K19" i="20"/>
  <c r="J19" i="20"/>
  <c r="BB18" i="20"/>
  <c r="M18" i="20"/>
  <c r="L18" i="20"/>
  <c r="K18" i="20"/>
  <c r="J18" i="20"/>
  <c r="BB17" i="20"/>
  <c r="M17" i="20"/>
  <c r="L17" i="20"/>
  <c r="K17" i="20"/>
  <c r="J17" i="20"/>
  <c r="BB16" i="20"/>
  <c r="M16" i="20"/>
  <c r="L16" i="20"/>
  <c r="K16" i="20"/>
  <c r="J16" i="20"/>
  <c r="BB15" i="20"/>
  <c r="M15" i="20"/>
  <c r="L15" i="20"/>
  <c r="K15" i="20"/>
  <c r="J15" i="20"/>
  <c r="BB14" i="20"/>
  <c r="M14" i="20"/>
  <c r="L14" i="20"/>
  <c r="K14" i="20"/>
  <c r="J14" i="20"/>
  <c r="BB13" i="20"/>
  <c r="M13" i="20"/>
  <c r="L13" i="20"/>
  <c r="K13" i="20"/>
  <c r="J13" i="20"/>
  <c r="BB12" i="20"/>
  <c r="M12" i="20"/>
  <c r="L12" i="20"/>
  <c r="K12" i="20"/>
  <c r="J12" i="20"/>
  <c r="BB11" i="20"/>
  <c r="M11" i="20"/>
  <c r="L11" i="20"/>
  <c r="K11" i="20"/>
  <c r="J11" i="20"/>
  <c r="B11" i="20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B10" i="20"/>
  <c r="M10" i="20"/>
  <c r="L10" i="20"/>
  <c r="K10" i="20"/>
  <c r="J10" i="20"/>
  <c r="B10" i="20"/>
  <c r="BB9" i="20"/>
  <c r="M9" i="20"/>
  <c r="L9" i="20"/>
  <c r="K9" i="20"/>
  <c r="J9" i="20"/>
  <c r="BB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BB6" i="20"/>
  <c r="BB5" i="20"/>
  <c r="V5" i="20" a="1"/>
  <c r="V5" i="20" s="1"/>
  <c r="L5" i="20"/>
  <c r="I5" i="20"/>
  <c r="E5" i="20"/>
  <c r="L4" i="20"/>
  <c r="F4" i="20"/>
  <c r="V3" i="20" a="1"/>
  <c r="V3" i="20" s="1"/>
  <c r="L3" i="20"/>
  <c r="F3" i="20"/>
  <c r="F2" i="20"/>
  <c r="BH608" i="19"/>
  <c r="BG608" i="19"/>
  <c r="Q608" i="19"/>
  <c r="P608" i="19"/>
  <c r="O608" i="19"/>
  <c r="N608" i="19"/>
  <c r="M608" i="19"/>
  <c r="L608" i="19"/>
  <c r="K608" i="19"/>
  <c r="J608" i="19"/>
  <c r="D608" i="19"/>
  <c r="C608" i="19"/>
  <c r="BH607" i="19"/>
  <c r="BG607" i="19"/>
  <c r="Q607" i="19"/>
  <c r="P607" i="19"/>
  <c r="O607" i="19"/>
  <c r="N607" i="19"/>
  <c r="M607" i="19"/>
  <c r="L607" i="19"/>
  <c r="K607" i="19"/>
  <c r="J607" i="19"/>
  <c r="D607" i="19"/>
  <c r="C607" i="19"/>
  <c r="BH606" i="19"/>
  <c r="BG606" i="19"/>
  <c r="Q606" i="19"/>
  <c r="P606" i="19"/>
  <c r="O606" i="19"/>
  <c r="N606" i="19"/>
  <c r="M606" i="19"/>
  <c r="L606" i="19"/>
  <c r="K606" i="19"/>
  <c r="J606" i="19"/>
  <c r="D606" i="19"/>
  <c r="C606" i="19"/>
  <c r="BH605" i="19"/>
  <c r="BG605" i="19"/>
  <c r="D605" i="19" s="1"/>
  <c r="Q605" i="19"/>
  <c r="P605" i="19"/>
  <c r="O605" i="19"/>
  <c r="N605" i="19"/>
  <c r="M605" i="19"/>
  <c r="L605" i="19"/>
  <c r="K605" i="19"/>
  <c r="J605" i="19"/>
  <c r="C605" i="19"/>
  <c r="BH604" i="19"/>
  <c r="BG604" i="19"/>
  <c r="D604" i="19" s="1"/>
  <c r="Q604" i="19"/>
  <c r="P604" i="19"/>
  <c r="O604" i="19"/>
  <c r="N604" i="19"/>
  <c r="M604" i="19"/>
  <c r="L604" i="19"/>
  <c r="K604" i="19"/>
  <c r="J604" i="19"/>
  <c r="C604" i="19"/>
  <c r="BH603" i="19"/>
  <c r="BG603" i="19"/>
  <c r="D603" i="19" s="1"/>
  <c r="Q603" i="19"/>
  <c r="P603" i="19"/>
  <c r="O603" i="19"/>
  <c r="N603" i="19"/>
  <c r="M603" i="19"/>
  <c r="L603" i="19"/>
  <c r="K603" i="19"/>
  <c r="J603" i="19"/>
  <c r="C603" i="19"/>
  <c r="BH602" i="19"/>
  <c r="BG602" i="19"/>
  <c r="D602" i="19" s="1"/>
  <c r="Q602" i="19"/>
  <c r="P602" i="19"/>
  <c r="O602" i="19"/>
  <c r="N602" i="19"/>
  <c r="M602" i="19"/>
  <c r="L602" i="19"/>
  <c r="K602" i="19"/>
  <c r="J602" i="19"/>
  <c r="C602" i="19"/>
  <c r="BH601" i="19"/>
  <c r="BG601" i="19"/>
  <c r="D601" i="19" s="1"/>
  <c r="Q601" i="19"/>
  <c r="P601" i="19"/>
  <c r="O601" i="19"/>
  <c r="N601" i="19"/>
  <c r="M601" i="19"/>
  <c r="L601" i="19"/>
  <c r="K601" i="19"/>
  <c r="J601" i="19"/>
  <c r="C601" i="19"/>
  <c r="BH600" i="19"/>
  <c r="BG600" i="19"/>
  <c r="D600" i="19" s="1"/>
  <c r="Q600" i="19"/>
  <c r="P600" i="19"/>
  <c r="O600" i="19"/>
  <c r="N600" i="19"/>
  <c r="M600" i="19"/>
  <c r="L600" i="19"/>
  <c r="K600" i="19"/>
  <c r="J600" i="19"/>
  <c r="C600" i="19"/>
  <c r="BH599" i="19"/>
  <c r="BG599" i="19"/>
  <c r="D599" i="19" s="1"/>
  <c r="Q599" i="19"/>
  <c r="P599" i="19"/>
  <c r="O599" i="19"/>
  <c r="N599" i="19"/>
  <c r="M599" i="19"/>
  <c r="L599" i="19"/>
  <c r="K599" i="19"/>
  <c r="J599" i="19"/>
  <c r="C599" i="19"/>
  <c r="BH598" i="19"/>
  <c r="BG598" i="19"/>
  <c r="D598" i="19" s="1"/>
  <c r="Q598" i="19"/>
  <c r="P598" i="19"/>
  <c r="O598" i="19"/>
  <c r="N598" i="19"/>
  <c r="M598" i="19"/>
  <c r="L598" i="19"/>
  <c r="K598" i="19"/>
  <c r="J598" i="19"/>
  <c r="C598" i="19"/>
  <c r="BH597" i="19"/>
  <c r="BG597" i="19"/>
  <c r="D597" i="19" s="1"/>
  <c r="Q597" i="19"/>
  <c r="P597" i="19"/>
  <c r="O597" i="19"/>
  <c r="N597" i="19"/>
  <c r="M597" i="19"/>
  <c r="L597" i="19"/>
  <c r="K597" i="19"/>
  <c r="J597" i="19"/>
  <c r="C597" i="19"/>
  <c r="BH596" i="19"/>
  <c r="BG596" i="19"/>
  <c r="D596" i="19" s="1"/>
  <c r="Q596" i="19"/>
  <c r="P596" i="19"/>
  <c r="O596" i="19"/>
  <c r="N596" i="19"/>
  <c r="M596" i="19"/>
  <c r="L596" i="19"/>
  <c r="K596" i="19"/>
  <c r="J596" i="19"/>
  <c r="C596" i="19"/>
  <c r="BH595" i="19"/>
  <c r="BG595" i="19"/>
  <c r="Q595" i="19"/>
  <c r="P595" i="19"/>
  <c r="O595" i="19"/>
  <c r="N595" i="19"/>
  <c r="M595" i="19"/>
  <c r="L595" i="19"/>
  <c r="K595" i="19"/>
  <c r="J595" i="19"/>
  <c r="D595" i="19"/>
  <c r="C595" i="19"/>
  <c r="BH594" i="19"/>
  <c r="BG594" i="19"/>
  <c r="Q594" i="19"/>
  <c r="P594" i="19"/>
  <c r="O594" i="19"/>
  <c r="N594" i="19"/>
  <c r="M594" i="19"/>
  <c r="L594" i="19"/>
  <c r="K594" i="19"/>
  <c r="J594" i="19"/>
  <c r="D594" i="19"/>
  <c r="C594" i="19"/>
  <c r="BH593" i="19"/>
  <c r="BG593" i="19"/>
  <c r="Q593" i="19"/>
  <c r="P593" i="19"/>
  <c r="O593" i="19"/>
  <c r="N593" i="19"/>
  <c r="M593" i="19"/>
  <c r="L593" i="19"/>
  <c r="K593" i="19"/>
  <c r="J593" i="19"/>
  <c r="D593" i="19"/>
  <c r="C593" i="19"/>
  <c r="BH592" i="19"/>
  <c r="BG592" i="19"/>
  <c r="Q592" i="19"/>
  <c r="P592" i="19"/>
  <c r="O592" i="19"/>
  <c r="N592" i="19"/>
  <c r="M592" i="19"/>
  <c r="L592" i="19"/>
  <c r="K592" i="19"/>
  <c r="J592" i="19"/>
  <c r="D592" i="19"/>
  <c r="C592" i="19"/>
  <c r="BH591" i="19"/>
  <c r="BG591" i="19"/>
  <c r="Q591" i="19"/>
  <c r="P591" i="19"/>
  <c r="O591" i="19"/>
  <c r="N591" i="19"/>
  <c r="M591" i="19"/>
  <c r="L591" i="19"/>
  <c r="K591" i="19"/>
  <c r="J591" i="19"/>
  <c r="D591" i="19"/>
  <c r="C591" i="19"/>
  <c r="BH590" i="19"/>
  <c r="BG590" i="19"/>
  <c r="Q590" i="19"/>
  <c r="P590" i="19"/>
  <c r="O590" i="19"/>
  <c r="N590" i="19"/>
  <c r="M590" i="19"/>
  <c r="L590" i="19"/>
  <c r="K590" i="19"/>
  <c r="J590" i="19"/>
  <c r="D590" i="19"/>
  <c r="C590" i="19"/>
  <c r="BH589" i="19"/>
  <c r="BG589" i="19"/>
  <c r="D589" i="19" s="1"/>
  <c r="Q589" i="19"/>
  <c r="P589" i="19"/>
  <c r="O589" i="19"/>
  <c r="N589" i="19"/>
  <c r="M589" i="19"/>
  <c r="L589" i="19"/>
  <c r="K589" i="19"/>
  <c r="J589" i="19"/>
  <c r="C589" i="19"/>
  <c r="BH588" i="19"/>
  <c r="BG588" i="19"/>
  <c r="D588" i="19" s="1"/>
  <c r="Q588" i="19"/>
  <c r="P588" i="19"/>
  <c r="O588" i="19"/>
  <c r="N588" i="19"/>
  <c r="M588" i="19"/>
  <c r="L588" i="19"/>
  <c r="K588" i="19"/>
  <c r="J588" i="19"/>
  <c r="C588" i="19"/>
  <c r="BH587" i="19"/>
  <c r="BG587" i="19"/>
  <c r="D587" i="19" s="1"/>
  <c r="Q587" i="19"/>
  <c r="P587" i="19"/>
  <c r="O587" i="19"/>
  <c r="N587" i="19"/>
  <c r="M587" i="19"/>
  <c r="L587" i="19"/>
  <c r="K587" i="19"/>
  <c r="J587" i="19"/>
  <c r="C587" i="19"/>
  <c r="BH586" i="19"/>
  <c r="BG586" i="19"/>
  <c r="D586" i="19" s="1"/>
  <c r="Q586" i="19"/>
  <c r="P586" i="19"/>
  <c r="O586" i="19"/>
  <c r="N586" i="19"/>
  <c r="M586" i="19"/>
  <c r="L586" i="19"/>
  <c r="K586" i="19"/>
  <c r="J586" i="19"/>
  <c r="C586" i="19"/>
  <c r="BH585" i="19"/>
  <c r="BG585" i="19"/>
  <c r="D585" i="19" s="1"/>
  <c r="Q585" i="19"/>
  <c r="P585" i="19"/>
  <c r="O585" i="19"/>
  <c r="N585" i="19"/>
  <c r="M585" i="19"/>
  <c r="L585" i="19"/>
  <c r="K585" i="19"/>
  <c r="J585" i="19"/>
  <c r="C585" i="19"/>
  <c r="BH584" i="19"/>
  <c r="BG584" i="19"/>
  <c r="D584" i="19" s="1"/>
  <c r="Q584" i="19"/>
  <c r="P584" i="19"/>
  <c r="O584" i="19"/>
  <c r="N584" i="19"/>
  <c r="M584" i="19"/>
  <c r="L584" i="19"/>
  <c r="K584" i="19"/>
  <c r="J584" i="19"/>
  <c r="C584" i="19"/>
  <c r="BH583" i="19"/>
  <c r="BG583" i="19"/>
  <c r="D583" i="19" s="1"/>
  <c r="Q583" i="19"/>
  <c r="P583" i="19"/>
  <c r="O583" i="19"/>
  <c r="N583" i="19"/>
  <c r="M583" i="19"/>
  <c r="L583" i="19"/>
  <c r="K583" i="19"/>
  <c r="J583" i="19"/>
  <c r="C583" i="19"/>
  <c r="BH582" i="19"/>
  <c r="BG582" i="19"/>
  <c r="D582" i="19" s="1"/>
  <c r="Q582" i="19"/>
  <c r="P582" i="19"/>
  <c r="O582" i="19"/>
  <c r="N582" i="19"/>
  <c r="M582" i="19"/>
  <c r="L582" i="19"/>
  <c r="K582" i="19"/>
  <c r="J582" i="19"/>
  <c r="C582" i="19"/>
  <c r="BH581" i="19"/>
  <c r="BG581" i="19"/>
  <c r="D581" i="19" s="1"/>
  <c r="Q581" i="19"/>
  <c r="P581" i="19"/>
  <c r="O581" i="19"/>
  <c r="N581" i="19"/>
  <c r="M581" i="19"/>
  <c r="L581" i="19"/>
  <c r="K581" i="19"/>
  <c r="J581" i="19"/>
  <c r="C581" i="19"/>
  <c r="BH580" i="19"/>
  <c r="BG580" i="19"/>
  <c r="D580" i="19" s="1"/>
  <c r="Q580" i="19"/>
  <c r="P580" i="19"/>
  <c r="O580" i="19"/>
  <c r="N580" i="19"/>
  <c r="M580" i="19"/>
  <c r="L580" i="19"/>
  <c r="K580" i="19"/>
  <c r="J580" i="19"/>
  <c r="C580" i="19"/>
  <c r="BH579" i="19"/>
  <c r="BG579" i="19"/>
  <c r="Q579" i="19"/>
  <c r="P579" i="19"/>
  <c r="O579" i="19"/>
  <c r="N579" i="19"/>
  <c r="M579" i="19"/>
  <c r="L579" i="19"/>
  <c r="K579" i="19"/>
  <c r="J579" i="19"/>
  <c r="D579" i="19"/>
  <c r="C579" i="19"/>
  <c r="BH578" i="19"/>
  <c r="BG578" i="19"/>
  <c r="Q578" i="19"/>
  <c r="P578" i="19"/>
  <c r="O578" i="19"/>
  <c r="N578" i="19"/>
  <c r="M578" i="19"/>
  <c r="L578" i="19"/>
  <c r="K578" i="19"/>
  <c r="J578" i="19"/>
  <c r="D578" i="19"/>
  <c r="C578" i="19"/>
  <c r="BH577" i="19"/>
  <c r="BG577" i="19"/>
  <c r="Q577" i="19"/>
  <c r="P577" i="19"/>
  <c r="O577" i="19"/>
  <c r="N577" i="19"/>
  <c r="M577" i="19"/>
  <c r="L577" i="19"/>
  <c r="K577" i="19"/>
  <c r="J577" i="19"/>
  <c r="D577" i="19"/>
  <c r="C577" i="19"/>
  <c r="BH576" i="19"/>
  <c r="BG576" i="19"/>
  <c r="Q576" i="19"/>
  <c r="P576" i="19"/>
  <c r="O576" i="19"/>
  <c r="N576" i="19"/>
  <c r="M576" i="19"/>
  <c r="L576" i="19"/>
  <c r="K576" i="19"/>
  <c r="J576" i="19"/>
  <c r="D576" i="19"/>
  <c r="C576" i="19"/>
  <c r="BH575" i="19"/>
  <c r="BG575" i="19"/>
  <c r="Q575" i="19"/>
  <c r="P575" i="19"/>
  <c r="O575" i="19"/>
  <c r="N575" i="19"/>
  <c r="M575" i="19"/>
  <c r="L575" i="19"/>
  <c r="K575" i="19"/>
  <c r="J575" i="19"/>
  <c r="D575" i="19"/>
  <c r="C575" i="19"/>
  <c r="BH574" i="19"/>
  <c r="BG574" i="19"/>
  <c r="Q574" i="19"/>
  <c r="P574" i="19"/>
  <c r="O574" i="19"/>
  <c r="N574" i="19"/>
  <c r="M574" i="19"/>
  <c r="L574" i="19"/>
  <c r="K574" i="19"/>
  <c r="J574" i="19"/>
  <c r="D574" i="19"/>
  <c r="C574" i="19"/>
  <c r="BH573" i="19"/>
  <c r="BG573" i="19"/>
  <c r="D573" i="19" s="1"/>
  <c r="Q573" i="19"/>
  <c r="P573" i="19"/>
  <c r="O573" i="19"/>
  <c r="N573" i="19"/>
  <c r="M573" i="19"/>
  <c r="L573" i="19"/>
  <c r="K573" i="19"/>
  <c r="J573" i="19"/>
  <c r="C573" i="19"/>
  <c r="BH572" i="19"/>
  <c r="BG572" i="19"/>
  <c r="D572" i="19" s="1"/>
  <c r="Q572" i="19"/>
  <c r="P572" i="19"/>
  <c r="O572" i="19"/>
  <c r="N572" i="19"/>
  <c r="M572" i="19"/>
  <c r="L572" i="19"/>
  <c r="K572" i="19"/>
  <c r="J572" i="19"/>
  <c r="C572" i="19"/>
  <c r="BH571" i="19"/>
  <c r="BG571" i="19"/>
  <c r="D571" i="19" s="1"/>
  <c r="Q571" i="19"/>
  <c r="P571" i="19"/>
  <c r="O571" i="19"/>
  <c r="N571" i="19"/>
  <c r="M571" i="19"/>
  <c r="L571" i="19"/>
  <c r="K571" i="19"/>
  <c r="J571" i="19"/>
  <c r="C571" i="19"/>
  <c r="BH570" i="19"/>
  <c r="BG570" i="19"/>
  <c r="D570" i="19" s="1"/>
  <c r="Q570" i="19"/>
  <c r="P570" i="19"/>
  <c r="O570" i="19"/>
  <c r="N570" i="19"/>
  <c r="M570" i="19"/>
  <c r="L570" i="19"/>
  <c r="K570" i="19"/>
  <c r="J570" i="19"/>
  <c r="C570" i="19"/>
  <c r="BH569" i="19"/>
  <c r="BG569" i="19"/>
  <c r="D569" i="19" s="1"/>
  <c r="Q569" i="19"/>
  <c r="P569" i="19"/>
  <c r="O569" i="19"/>
  <c r="N569" i="19"/>
  <c r="M569" i="19"/>
  <c r="L569" i="19"/>
  <c r="K569" i="19"/>
  <c r="J569" i="19"/>
  <c r="C569" i="19"/>
  <c r="BH568" i="19"/>
  <c r="BG568" i="19"/>
  <c r="D568" i="19" s="1"/>
  <c r="Q568" i="19"/>
  <c r="P568" i="19"/>
  <c r="O568" i="19"/>
  <c r="N568" i="19"/>
  <c r="M568" i="19"/>
  <c r="L568" i="19"/>
  <c r="K568" i="19"/>
  <c r="J568" i="19"/>
  <c r="C568" i="19"/>
  <c r="BH567" i="19"/>
  <c r="BG567" i="19"/>
  <c r="D567" i="19" s="1"/>
  <c r="Q567" i="19"/>
  <c r="P567" i="19"/>
  <c r="O567" i="19"/>
  <c r="N567" i="19"/>
  <c r="M567" i="19"/>
  <c r="L567" i="19"/>
  <c r="K567" i="19"/>
  <c r="J567" i="19"/>
  <c r="C567" i="19"/>
  <c r="BH566" i="19"/>
  <c r="BG566" i="19"/>
  <c r="D566" i="19" s="1"/>
  <c r="Q566" i="19"/>
  <c r="P566" i="19"/>
  <c r="O566" i="19"/>
  <c r="N566" i="19"/>
  <c r="M566" i="19"/>
  <c r="L566" i="19"/>
  <c r="K566" i="19"/>
  <c r="J566" i="19"/>
  <c r="C566" i="19"/>
  <c r="BH565" i="19"/>
  <c r="BG565" i="19"/>
  <c r="D565" i="19" s="1"/>
  <c r="Q565" i="19"/>
  <c r="P565" i="19"/>
  <c r="O565" i="19"/>
  <c r="N565" i="19"/>
  <c r="M565" i="19"/>
  <c r="L565" i="19"/>
  <c r="K565" i="19"/>
  <c r="J565" i="19"/>
  <c r="C565" i="19"/>
  <c r="BH564" i="19"/>
  <c r="BG564" i="19"/>
  <c r="D564" i="19" s="1"/>
  <c r="Q564" i="19"/>
  <c r="P564" i="19"/>
  <c r="O564" i="19"/>
  <c r="N564" i="19"/>
  <c r="M564" i="19"/>
  <c r="L564" i="19"/>
  <c r="K564" i="19"/>
  <c r="J564" i="19"/>
  <c r="C564" i="19"/>
  <c r="BH563" i="19"/>
  <c r="BG563" i="19"/>
  <c r="Q563" i="19"/>
  <c r="P563" i="19"/>
  <c r="O563" i="19"/>
  <c r="N563" i="19"/>
  <c r="M563" i="19"/>
  <c r="L563" i="19"/>
  <c r="K563" i="19"/>
  <c r="J563" i="19"/>
  <c r="D563" i="19"/>
  <c r="C563" i="19"/>
  <c r="BH562" i="19"/>
  <c r="BG562" i="19"/>
  <c r="Q562" i="19"/>
  <c r="P562" i="19"/>
  <c r="O562" i="19"/>
  <c r="N562" i="19"/>
  <c r="M562" i="19"/>
  <c r="L562" i="19"/>
  <c r="K562" i="19"/>
  <c r="J562" i="19"/>
  <c r="D562" i="19"/>
  <c r="C562" i="19"/>
  <c r="BH561" i="19"/>
  <c r="BG561" i="19"/>
  <c r="Q561" i="19"/>
  <c r="P561" i="19"/>
  <c r="O561" i="19"/>
  <c r="N561" i="19"/>
  <c r="M561" i="19"/>
  <c r="L561" i="19"/>
  <c r="K561" i="19"/>
  <c r="J561" i="19"/>
  <c r="D561" i="19"/>
  <c r="C561" i="19"/>
  <c r="BH560" i="19"/>
  <c r="BG560" i="19"/>
  <c r="Q560" i="19"/>
  <c r="P560" i="19"/>
  <c r="O560" i="19"/>
  <c r="N560" i="19"/>
  <c r="M560" i="19"/>
  <c r="L560" i="19"/>
  <c r="K560" i="19"/>
  <c r="J560" i="19"/>
  <c r="D560" i="19"/>
  <c r="C560" i="19"/>
  <c r="BH559" i="19"/>
  <c r="BG559" i="19"/>
  <c r="Q559" i="19"/>
  <c r="P559" i="19"/>
  <c r="O559" i="19"/>
  <c r="N559" i="19"/>
  <c r="M559" i="19"/>
  <c r="L559" i="19"/>
  <c r="K559" i="19"/>
  <c r="J559" i="19"/>
  <c r="D559" i="19"/>
  <c r="C559" i="19"/>
  <c r="BH558" i="19"/>
  <c r="BG558" i="19"/>
  <c r="Q558" i="19"/>
  <c r="P558" i="19"/>
  <c r="O558" i="19"/>
  <c r="N558" i="19"/>
  <c r="M558" i="19"/>
  <c r="L558" i="19"/>
  <c r="K558" i="19"/>
  <c r="J558" i="19"/>
  <c r="D558" i="19"/>
  <c r="C558" i="19"/>
  <c r="BH557" i="19"/>
  <c r="BG557" i="19"/>
  <c r="D557" i="19" s="1"/>
  <c r="Q557" i="19"/>
  <c r="P557" i="19"/>
  <c r="O557" i="19"/>
  <c r="N557" i="19"/>
  <c r="M557" i="19"/>
  <c r="L557" i="19"/>
  <c r="K557" i="19"/>
  <c r="J557" i="19"/>
  <c r="C557" i="19"/>
  <c r="BH556" i="19"/>
  <c r="BG556" i="19"/>
  <c r="D556" i="19" s="1"/>
  <c r="Q556" i="19"/>
  <c r="P556" i="19"/>
  <c r="O556" i="19"/>
  <c r="N556" i="19"/>
  <c r="M556" i="19"/>
  <c r="L556" i="19"/>
  <c r="K556" i="19"/>
  <c r="J556" i="19"/>
  <c r="C556" i="19"/>
  <c r="BH555" i="19"/>
  <c r="BG555" i="19"/>
  <c r="D555" i="19" s="1"/>
  <c r="Q555" i="19"/>
  <c r="P555" i="19"/>
  <c r="O555" i="19"/>
  <c r="N555" i="19"/>
  <c r="M555" i="19"/>
  <c r="L555" i="19"/>
  <c r="K555" i="19"/>
  <c r="J555" i="19"/>
  <c r="C555" i="19"/>
  <c r="BH554" i="19"/>
  <c r="BG554" i="19"/>
  <c r="D554" i="19" s="1"/>
  <c r="Q554" i="19"/>
  <c r="P554" i="19"/>
  <c r="O554" i="19"/>
  <c r="N554" i="19"/>
  <c r="M554" i="19"/>
  <c r="L554" i="19"/>
  <c r="K554" i="19"/>
  <c r="J554" i="19"/>
  <c r="C554" i="19"/>
  <c r="BH553" i="19"/>
  <c r="BG553" i="19"/>
  <c r="D553" i="19" s="1"/>
  <c r="Q553" i="19"/>
  <c r="P553" i="19"/>
  <c r="O553" i="19"/>
  <c r="N553" i="19"/>
  <c r="M553" i="19"/>
  <c r="L553" i="19"/>
  <c r="K553" i="19"/>
  <c r="J553" i="19"/>
  <c r="C553" i="19"/>
  <c r="BH552" i="19"/>
  <c r="BG552" i="19"/>
  <c r="D552" i="19" s="1"/>
  <c r="Q552" i="19"/>
  <c r="P552" i="19"/>
  <c r="O552" i="19"/>
  <c r="N552" i="19"/>
  <c r="M552" i="19"/>
  <c r="L552" i="19"/>
  <c r="K552" i="19"/>
  <c r="J552" i="19"/>
  <c r="C552" i="19"/>
  <c r="BH551" i="19"/>
  <c r="BG551" i="19"/>
  <c r="D551" i="19" s="1"/>
  <c r="Q551" i="19"/>
  <c r="P551" i="19"/>
  <c r="O551" i="19"/>
  <c r="N551" i="19"/>
  <c r="M551" i="19"/>
  <c r="L551" i="19"/>
  <c r="K551" i="19"/>
  <c r="J551" i="19"/>
  <c r="C551" i="19"/>
  <c r="BH550" i="19"/>
  <c r="BG550" i="19"/>
  <c r="D550" i="19" s="1"/>
  <c r="Q550" i="19"/>
  <c r="P550" i="19"/>
  <c r="O550" i="19"/>
  <c r="N550" i="19"/>
  <c r="M550" i="19"/>
  <c r="L550" i="19"/>
  <c r="K550" i="19"/>
  <c r="J550" i="19"/>
  <c r="C550" i="19"/>
  <c r="BH549" i="19"/>
  <c r="BG549" i="19"/>
  <c r="D549" i="19" s="1"/>
  <c r="Q549" i="19"/>
  <c r="P549" i="19"/>
  <c r="O549" i="19"/>
  <c r="N549" i="19"/>
  <c r="M549" i="19"/>
  <c r="L549" i="19"/>
  <c r="K549" i="19"/>
  <c r="J549" i="19"/>
  <c r="C549" i="19"/>
  <c r="BH548" i="19"/>
  <c r="BG548" i="19"/>
  <c r="D548" i="19" s="1"/>
  <c r="Q548" i="19"/>
  <c r="P548" i="19"/>
  <c r="O548" i="19"/>
  <c r="N548" i="19"/>
  <c r="M548" i="19"/>
  <c r="L548" i="19"/>
  <c r="K548" i="19"/>
  <c r="J548" i="19"/>
  <c r="C548" i="19"/>
  <c r="BH547" i="19"/>
  <c r="BG547" i="19"/>
  <c r="Q547" i="19"/>
  <c r="P547" i="19"/>
  <c r="O547" i="19"/>
  <c r="N547" i="19"/>
  <c r="M547" i="19"/>
  <c r="L547" i="19"/>
  <c r="K547" i="19"/>
  <c r="J547" i="19"/>
  <c r="D547" i="19"/>
  <c r="C547" i="19"/>
  <c r="BH546" i="19"/>
  <c r="BG546" i="19"/>
  <c r="Q546" i="19"/>
  <c r="P546" i="19"/>
  <c r="O546" i="19"/>
  <c r="N546" i="19"/>
  <c r="M546" i="19"/>
  <c r="L546" i="19"/>
  <c r="K546" i="19"/>
  <c r="J546" i="19"/>
  <c r="D546" i="19"/>
  <c r="C546" i="19"/>
  <c r="BH545" i="19"/>
  <c r="BG545" i="19"/>
  <c r="Q545" i="19"/>
  <c r="P545" i="19"/>
  <c r="O545" i="19"/>
  <c r="N545" i="19"/>
  <c r="M545" i="19"/>
  <c r="L545" i="19"/>
  <c r="K545" i="19"/>
  <c r="J545" i="19"/>
  <c r="D545" i="19"/>
  <c r="C545" i="19"/>
  <c r="BH544" i="19"/>
  <c r="BG544" i="19"/>
  <c r="Q544" i="19"/>
  <c r="P544" i="19"/>
  <c r="O544" i="19"/>
  <c r="N544" i="19"/>
  <c r="M544" i="19"/>
  <c r="L544" i="19"/>
  <c r="K544" i="19"/>
  <c r="J544" i="19"/>
  <c r="D544" i="19"/>
  <c r="C544" i="19"/>
  <c r="BH543" i="19"/>
  <c r="BG543" i="19"/>
  <c r="Q543" i="19"/>
  <c r="P543" i="19"/>
  <c r="O543" i="19"/>
  <c r="N543" i="19"/>
  <c r="M543" i="19"/>
  <c r="L543" i="19"/>
  <c r="K543" i="19"/>
  <c r="J543" i="19"/>
  <c r="D543" i="19"/>
  <c r="C543" i="19"/>
  <c r="BH542" i="19"/>
  <c r="BG542" i="19"/>
  <c r="Q542" i="19"/>
  <c r="P542" i="19"/>
  <c r="O542" i="19"/>
  <c r="N542" i="19"/>
  <c r="M542" i="19"/>
  <c r="L542" i="19"/>
  <c r="K542" i="19"/>
  <c r="J542" i="19"/>
  <c r="D542" i="19"/>
  <c r="C542" i="19"/>
  <c r="BH541" i="19"/>
  <c r="BG541" i="19"/>
  <c r="D541" i="19" s="1"/>
  <c r="Q541" i="19"/>
  <c r="P541" i="19"/>
  <c r="O541" i="19"/>
  <c r="N541" i="19"/>
  <c r="M541" i="19"/>
  <c r="L541" i="19"/>
  <c r="K541" i="19"/>
  <c r="J541" i="19"/>
  <c r="C541" i="19"/>
  <c r="BH540" i="19"/>
  <c r="BG540" i="19"/>
  <c r="D540" i="19" s="1"/>
  <c r="Q540" i="19"/>
  <c r="P540" i="19"/>
  <c r="O540" i="19"/>
  <c r="N540" i="19"/>
  <c r="M540" i="19"/>
  <c r="L540" i="19"/>
  <c r="K540" i="19"/>
  <c r="J540" i="19"/>
  <c r="C540" i="19"/>
  <c r="BH539" i="19"/>
  <c r="BG539" i="19"/>
  <c r="D539" i="19" s="1"/>
  <c r="Q539" i="19"/>
  <c r="P539" i="19"/>
  <c r="O539" i="19"/>
  <c r="N539" i="19"/>
  <c r="M539" i="19"/>
  <c r="L539" i="19"/>
  <c r="K539" i="19"/>
  <c r="J539" i="19"/>
  <c r="C539" i="19"/>
  <c r="BH538" i="19"/>
  <c r="BG538" i="19"/>
  <c r="D538" i="19" s="1"/>
  <c r="Q538" i="19"/>
  <c r="P538" i="19"/>
  <c r="O538" i="19"/>
  <c r="N538" i="19"/>
  <c r="M538" i="19"/>
  <c r="L538" i="19"/>
  <c r="K538" i="19"/>
  <c r="J538" i="19"/>
  <c r="C538" i="19"/>
  <c r="BH537" i="19"/>
  <c r="BG537" i="19"/>
  <c r="D537" i="19" s="1"/>
  <c r="Q537" i="19"/>
  <c r="P537" i="19"/>
  <c r="O537" i="19"/>
  <c r="N537" i="19"/>
  <c r="M537" i="19"/>
  <c r="L537" i="19"/>
  <c r="K537" i="19"/>
  <c r="J537" i="19"/>
  <c r="C537" i="19"/>
  <c r="BH536" i="19"/>
  <c r="BG536" i="19"/>
  <c r="D536" i="19" s="1"/>
  <c r="Q536" i="19"/>
  <c r="P536" i="19"/>
  <c r="O536" i="19"/>
  <c r="N536" i="19"/>
  <c r="M536" i="19"/>
  <c r="L536" i="19"/>
  <c r="K536" i="19"/>
  <c r="J536" i="19"/>
  <c r="C536" i="19"/>
  <c r="BH535" i="19"/>
  <c r="BG535" i="19"/>
  <c r="D535" i="19" s="1"/>
  <c r="Q535" i="19"/>
  <c r="P535" i="19"/>
  <c r="O535" i="19"/>
  <c r="N535" i="19"/>
  <c r="M535" i="19"/>
  <c r="L535" i="19"/>
  <c r="K535" i="19"/>
  <c r="J535" i="19"/>
  <c r="C535" i="19"/>
  <c r="BH534" i="19"/>
  <c r="BG534" i="19"/>
  <c r="D534" i="19" s="1"/>
  <c r="Q534" i="19"/>
  <c r="P534" i="19"/>
  <c r="O534" i="19"/>
  <c r="N534" i="19"/>
  <c r="M534" i="19"/>
  <c r="L534" i="19"/>
  <c r="K534" i="19"/>
  <c r="J534" i="19"/>
  <c r="C534" i="19"/>
  <c r="BH533" i="19"/>
  <c r="BG533" i="19"/>
  <c r="D533" i="19" s="1"/>
  <c r="Q533" i="19"/>
  <c r="P533" i="19"/>
  <c r="O533" i="19"/>
  <c r="N533" i="19"/>
  <c r="M533" i="19"/>
  <c r="L533" i="19"/>
  <c r="K533" i="19"/>
  <c r="J533" i="19"/>
  <c r="C533" i="19"/>
  <c r="BH532" i="19"/>
  <c r="BG532" i="19"/>
  <c r="D532" i="19" s="1"/>
  <c r="Q532" i="19"/>
  <c r="P532" i="19"/>
  <c r="O532" i="19"/>
  <c r="N532" i="19"/>
  <c r="M532" i="19"/>
  <c r="L532" i="19"/>
  <c r="K532" i="19"/>
  <c r="J532" i="19"/>
  <c r="C532" i="19"/>
  <c r="BH531" i="19"/>
  <c r="BG531" i="19"/>
  <c r="Q531" i="19"/>
  <c r="P531" i="19"/>
  <c r="O531" i="19"/>
  <c r="N531" i="19"/>
  <c r="M531" i="19"/>
  <c r="L531" i="19"/>
  <c r="K531" i="19"/>
  <c r="J531" i="19"/>
  <c r="D531" i="19"/>
  <c r="C531" i="19"/>
  <c r="BH530" i="19"/>
  <c r="BG530" i="19"/>
  <c r="Q530" i="19"/>
  <c r="P530" i="19"/>
  <c r="O530" i="19"/>
  <c r="N530" i="19"/>
  <c r="M530" i="19"/>
  <c r="L530" i="19"/>
  <c r="K530" i="19"/>
  <c r="J530" i="19"/>
  <c r="D530" i="19"/>
  <c r="C530" i="19"/>
  <c r="BH529" i="19"/>
  <c r="BG529" i="19"/>
  <c r="Q529" i="19"/>
  <c r="P529" i="19"/>
  <c r="O529" i="19"/>
  <c r="N529" i="19"/>
  <c r="M529" i="19"/>
  <c r="L529" i="19"/>
  <c r="K529" i="19"/>
  <c r="J529" i="19"/>
  <c r="D529" i="19"/>
  <c r="C529" i="19"/>
  <c r="BH528" i="19"/>
  <c r="BG528" i="19"/>
  <c r="Q528" i="19"/>
  <c r="P528" i="19"/>
  <c r="O528" i="19"/>
  <c r="N528" i="19"/>
  <c r="M528" i="19"/>
  <c r="L528" i="19"/>
  <c r="K528" i="19"/>
  <c r="J528" i="19"/>
  <c r="D528" i="19"/>
  <c r="C528" i="19"/>
  <c r="BH527" i="19"/>
  <c r="BG527" i="19"/>
  <c r="Q527" i="19"/>
  <c r="P527" i="19"/>
  <c r="O527" i="19"/>
  <c r="N527" i="19"/>
  <c r="M527" i="19"/>
  <c r="L527" i="19"/>
  <c r="K527" i="19"/>
  <c r="J527" i="19"/>
  <c r="D527" i="19"/>
  <c r="C527" i="19"/>
  <c r="BH526" i="19"/>
  <c r="BG526" i="19"/>
  <c r="Q526" i="19"/>
  <c r="P526" i="19"/>
  <c r="O526" i="19"/>
  <c r="N526" i="19"/>
  <c r="M526" i="19"/>
  <c r="L526" i="19"/>
  <c r="K526" i="19"/>
  <c r="J526" i="19"/>
  <c r="D526" i="19"/>
  <c r="C526" i="19"/>
  <c r="BH525" i="19"/>
  <c r="BG525" i="19"/>
  <c r="D525" i="19" s="1"/>
  <c r="Q525" i="19"/>
  <c r="P525" i="19"/>
  <c r="O525" i="19"/>
  <c r="N525" i="19"/>
  <c r="M525" i="19"/>
  <c r="L525" i="19"/>
  <c r="K525" i="19"/>
  <c r="J525" i="19"/>
  <c r="C525" i="19"/>
  <c r="BH524" i="19"/>
  <c r="BG524" i="19"/>
  <c r="D524" i="19" s="1"/>
  <c r="Q524" i="19"/>
  <c r="P524" i="19"/>
  <c r="O524" i="19"/>
  <c r="N524" i="19"/>
  <c r="M524" i="19"/>
  <c r="L524" i="19"/>
  <c r="K524" i="19"/>
  <c r="J524" i="19"/>
  <c r="C524" i="19"/>
  <c r="BH523" i="19"/>
  <c r="BG523" i="19"/>
  <c r="D523" i="19" s="1"/>
  <c r="Q523" i="19"/>
  <c r="P523" i="19"/>
  <c r="O523" i="19"/>
  <c r="N523" i="19"/>
  <c r="M523" i="19"/>
  <c r="L523" i="19"/>
  <c r="K523" i="19"/>
  <c r="J523" i="19"/>
  <c r="C523" i="19"/>
  <c r="BH522" i="19"/>
  <c r="BG522" i="19"/>
  <c r="D522" i="19" s="1"/>
  <c r="Q522" i="19"/>
  <c r="P522" i="19"/>
  <c r="O522" i="19"/>
  <c r="N522" i="19"/>
  <c r="M522" i="19"/>
  <c r="L522" i="19"/>
  <c r="K522" i="19"/>
  <c r="J522" i="19"/>
  <c r="C522" i="19"/>
  <c r="BH521" i="19"/>
  <c r="BG521" i="19"/>
  <c r="D521" i="19" s="1"/>
  <c r="Q521" i="19"/>
  <c r="P521" i="19"/>
  <c r="O521" i="19"/>
  <c r="N521" i="19"/>
  <c r="M521" i="19"/>
  <c r="L521" i="19"/>
  <c r="K521" i="19"/>
  <c r="J521" i="19"/>
  <c r="C521" i="19"/>
  <c r="BH520" i="19"/>
  <c r="BG520" i="19"/>
  <c r="D520" i="19" s="1"/>
  <c r="Q520" i="19"/>
  <c r="P520" i="19"/>
  <c r="O520" i="19"/>
  <c r="N520" i="19"/>
  <c r="M520" i="19"/>
  <c r="L520" i="19"/>
  <c r="K520" i="19"/>
  <c r="J520" i="19"/>
  <c r="C520" i="19"/>
  <c r="BH519" i="19"/>
  <c r="BG519" i="19"/>
  <c r="Q519" i="19"/>
  <c r="P519" i="19"/>
  <c r="O519" i="19"/>
  <c r="N519" i="19"/>
  <c r="M519" i="19"/>
  <c r="L519" i="19"/>
  <c r="K519" i="19"/>
  <c r="J519" i="19"/>
  <c r="D519" i="19"/>
  <c r="C519" i="19"/>
  <c r="BH518" i="19"/>
  <c r="BG518" i="19"/>
  <c r="D518" i="19" s="1"/>
  <c r="Q518" i="19"/>
  <c r="P518" i="19"/>
  <c r="O518" i="19"/>
  <c r="N518" i="19"/>
  <c r="M518" i="19"/>
  <c r="L518" i="19"/>
  <c r="K518" i="19"/>
  <c r="J518" i="19"/>
  <c r="C518" i="19"/>
  <c r="BH517" i="19"/>
  <c r="BG517" i="19"/>
  <c r="D517" i="19" s="1"/>
  <c r="Q517" i="19"/>
  <c r="P517" i="19"/>
  <c r="O517" i="19"/>
  <c r="N517" i="19"/>
  <c r="M517" i="19"/>
  <c r="L517" i="19"/>
  <c r="K517" i="19"/>
  <c r="J517" i="19"/>
  <c r="C517" i="19"/>
  <c r="BH516" i="19"/>
  <c r="BG516" i="19"/>
  <c r="D516" i="19" s="1"/>
  <c r="Q516" i="19"/>
  <c r="P516" i="19"/>
  <c r="O516" i="19"/>
  <c r="N516" i="19"/>
  <c r="M516" i="19"/>
  <c r="L516" i="19"/>
  <c r="K516" i="19"/>
  <c r="J516" i="19"/>
  <c r="C516" i="19"/>
  <c r="BH515" i="19"/>
  <c r="BG515" i="19"/>
  <c r="Q515" i="19"/>
  <c r="P515" i="19"/>
  <c r="O515" i="19"/>
  <c r="N515" i="19"/>
  <c r="M515" i="19"/>
  <c r="L515" i="19"/>
  <c r="K515" i="19"/>
  <c r="J515" i="19"/>
  <c r="D515" i="19"/>
  <c r="C515" i="19"/>
  <c r="BH514" i="19"/>
  <c r="BG514" i="19"/>
  <c r="Q514" i="19"/>
  <c r="P514" i="19"/>
  <c r="O514" i="19"/>
  <c r="N514" i="19"/>
  <c r="M514" i="19"/>
  <c r="L514" i="19"/>
  <c r="K514" i="19"/>
  <c r="J514" i="19"/>
  <c r="D514" i="19"/>
  <c r="C514" i="19"/>
  <c r="BH513" i="19"/>
  <c r="BG513" i="19"/>
  <c r="Q513" i="19"/>
  <c r="P513" i="19"/>
  <c r="O513" i="19"/>
  <c r="N513" i="19"/>
  <c r="M513" i="19"/>
  <c r="L513" i="19"/>
  <c r="K513" i="19"/>
  <c r="J513" i="19"/>
  <c r="D513" i="19"/>
  <c r="C513" i="19"/>
  <c r="BH512" i="19"/>
  <c r="BG512" i="19"/>
  <c r="Q512" i="19"/>
  <c r="P512" i="19"/>
  <c r="O512" i="19"/>
  <c r="N512" i="19"/>
  <c r="M512" i="19"/>
  <c r="L512" i="19"/>
  <c r="K512" i="19"/>
  <c r="J512" i="19"/>
  <c r="D512" i="19"/>
  <c r="C512" i="19"/>
  <c r="BH511" i="19"/>
  <c r="BG511" i="19"/>
  <c r="Q511" i="19"/>
  <c r="P511" i="19"/>
  <c r="O511" i="19"/>
  <c r="N511" i="19"/>
  <c r="M511" i="19"/>
  <c r="L511" i="19"/>
  <c r="K511" i="19"/>
  <c r="J511" i="19"/>
  <c r="D511" i="19"/>
  <c r="C511" i="19"/>
  <c r="BH510" i="19"/>
  <c r="BG510" i="19"/>
  <c r="Q510" i="19"/>
  <c r="P510" i="19"/>
  <c r="O510" i="19"/>
  <c r="N510" i="19"/>
  <c r="M510" i="19"/>
  <c r="L510" i="19"/>
  <c r="K510" i="19"/>
  <c r="J510" i="19"/>
  <c r="D510" i="19"/>
  <c r="C510" i="19"/>
  <c r="BH509" i="19"/>
  <c r="BG509" i="19"/>
  <c r="D509" i="19" s="1"/>
  <c r="Q509" i="19"/>
  <c r="P509" i="19"/>
  <c r="O509" i="19"/>
  <c r="N509" i="19"/>
  <c r="M509" i="19"/>
  <c r="L509" i="19"/>
  <c r="K509" i="19"/>
  <c r="J509" i="19"/>
  <c r="C509" i="19"/>
  <c r="BH508" i="19"/>
  <c r="BG508" i="19"/>
  <c r="D508" i="19" s="1"/>
  <c r="Q508" i="19"/>
  <c r="P508" i="19"/>
  <c r="O508" i="19"/>
  <c r="N508" i="19"/>
  <c r="M508" i="19"/>
  <c r="L508" i="19"/>
  <c r="K508" i="19"/>
  <c r="J508" i="19"/>
  <c r="C508" i="19"/>
  <c r="BH507" i="19"/>
  <c r="BG507" i="19"/>
  <c r="D507" i="19" s="1"/>
  <c r="Q507" i="19"/>
  <c r="P507" i="19"/>
  <c r="O507" i="19"/>
  <c r="N507" i="19"/>
  <c r="M507" i="19"/>
  <c r="L507" i="19"/>
  <c r="K507" i="19"/>
  <c r="J507" i="19"/>
  <c r="C507" i="19"/>
  <c r="BH506" i="19"/>
  <c r="BG506" i="19"/>
  <c r="D506" i="19" s="1"/>
  <c r="Q506" i="19"/>
  <c r="P506" i="19"/>
  <c r="O506" i="19"/>
  <c r="N506" i="19"/>
  <c r="M506" i="19"/>
  <c r="L506" i="19"/>
  <c r="K506" i="19"/>
  <c r="J506" i="19"/>
  <c r="C506" i="19"/>
  <c r="BH505" i="19"/>
  <c r="BG505" i="19"/>
  <c r="D505" i="19" s="1"/>
  <c r="Q505" i="19"/>
  <c r="P505" i="19"/>
  <c r="O505" i="19"/>
  <c r="N505" i="19"/>
  <c r="M505" i="19"/>
  <c r="L505" i="19"/>
  <c r="K505" i="19"/>
  <c r="J505" i="19"/>
  <c r="C505" i="19"/>
  <c r="BH504" i="19"/>
  <c r="BG504" i="19"/>
  <c r="D504" i="19" s="1"/>
  <c r="Q504" i="19"/>
  <c r="P504" i="19"/>
  <c r="O504" i="19"/>
  <c r="N504" i="19"/>
  <c r="M504" i="19"/>
  <c r="L504" i="19"/>
  <c r="K504" i="19"/>
  <c r="J504" i="19"/>
  <c r="C504" i="19"/>
  <c r="BH503" i="19"/>
  <c r="BG503" i="19"/>
  <c r="Q503" i="19"/>
  <c r="P503" i="19"/>
  <c r="O503" i="19"/>
  <c r="N503" i="19"/>
  <c r="M503" i="19"/>
  <c r="L503" i="19"/>
  <c r="K503" i="19"/>
  <c r="J503" i="19"/>
  <c r="D503" i="19"/>
  <c r="C503" i="19"/>
  <c r="BH502" i="19"/>
  <c r="BG502" i="19"/>
  <c r="D502" i="19" s="1"/>
  <c r="Q502" i="19"/>
  <c r="P502" i="19"/>
  <c r="O502" i="19"/>
  <c r="N502" i="19"/>
  <c r="M502" i="19"/>
  <c r="L502" i="19"/>
  <c r="K502" i="19"/>
  <c r="J502" i="19"/>
  <c r="C502" i="19"/>
  <c r="BH501" i="19"/>
  <c r="BG501" i="19"/>
  <c r="D501" i="19" s="1"/>
  <c r="Q501" i="19"/>
  <c r="P501" i="19"/>
  <c r="O501" i="19"/>
  <c r="N501" i="19"/>
  <c r="M501" i="19"/>
  <c r="L501" i="19"/>
  <c r="K501" i="19"/>
  <c r="J501" i="19"/>
  <c r="C501" i="19"/>
  <c r="BH500" i="19"/>
  <c r="BG500" i="19"/>
  <c r="D500" i="19" s="1"/>
  <c r="Q500" i="19"/>
  <c r="P500" i="19"/>
  <c r="O500" i="19"/>
  <c r="N500" i="19"/>
  <c r="M500" i="19"/>
  <c r="L500" i="19"/>
  <c r="K500" i="19"/>
  <c r="J500" i="19"/>
  <c r="C500" i="19"/>
  <c r="BH499" i="19"/>
  <c r="BG499" i="19"/>
  <c r="Q499" i="19"/>
  <c r="P499" i="19"/>
  <c r="O499" i="19"/>
  <c r="N499" i="19"/>
  <c r="M499" i="19"/>
  <c r="L499" i="19"/>
  <c r="K499" i="19"/>
  <c r="J499" i="19"/>
  <c r="D499" i="19"/>
  <c r="C499" i="19"/>
  <c r="BH498" i="19"/>
  <c r="BG498" i="19"/>
  <c r="Q498" i="19"/>
  <c r="P498" i="19"/>
  <c r="O498" i="19"/>
  <c r="N498" i="19"/>
  <c r="M498" i="19"/>
  <c r="L498" i="19"/>
  <c r="K498" i="19"/>
  <c r="J498" i="19"/>
  <c r="D498" i="19"/>
  <c r="C498" i="19"/>
  <c r="BH497" i="19"/>
  <c r="BG497" i="19"/>
  <c r="Q497" i="19"/>
  <c r="P497" i="19"/>
  <c r="O497" i="19"/>
  <c r="N497" i="19"/>
  <c r="M497" i="19"/>
  <c r="L497" i="19"/>
  <c r="K497" i="19"/>
  <c r="J497" i="19"/>
  <c r="D497" i="19"/>
  <c r="C497" i="19"/>
  <c r="BH496" i="19"/>
  <c r="BG496" i="19"/>
  <c r="Q496" i="19"/>
  <c r="P496" i="19"/>
  <c r="O496" i="19"/>
  <c r="N496" i="19"/>
  <c r="M496" i="19"/>
  <c r="L496" i="19"/>
  <c r="K496" i="19"/>
  <c r="J496" i="19"/>
  <c r="D496" i="19"/>
  <c r="C496" i="19"/>
  <c r="BH495" i="19"/>
  <c r="BG495" i="19"/>
  <c r="Q495" i="19"/>
  <c r="P495" i="19"/>
  <c r="O495" i="19"/>
  <c r="N495" i="19"/>
  <c r="M495" i="19"/>
  <c r="L495" i="19"/>
  <c r="K495" i="19"/>
  <c r="J495" i="19"/>
  <c r="D495" i="19"/>
  <c r="C495" i="19"/>
  <c r="BH494" i="19"/>
  <c r="BG494" i="19"/>
  <c r="Q494" i="19"/>
  <c r="P494" i="19"/>
  <c r="O494" i="19"/>
  <c r="N494" i="19"/>
  <c r="M494" i="19"/>
  <c r="L494" i="19"/>
  <c r="K494" i="19"/>
  <c r="J494" i="19"/>
  <c r="D494" i="19"/>
  <c r="C494" i="19"/>
  <c r="BH493" i="19"/>
  <c r="BG493" i="19"/>
  <c r="D493" i="19" s="1"/>
  <c r="Q493" i="19"/>
  <c r="P493" i="19"/>
  <c r="O493" i="19"/>
  <c r="N493" i="19"/>
  <c r="M493" i="19"/>
  <c r="L493" i="19"/>
  <c r="K493" i="19"/>
  <c r="J493" i="19"/>
  <c r="C493" i="19"/>
  <c r="BH492" i="19"/>
  <c r="BG492" i="19"/>
  <c r="D492" i="19" s="1"/>
  <c r="Q492" i="19"/>
  <c r="P492" i="19"/>
  <c r="O492" i="19"/>
  <c r="N492" i="19"/>
  <c r="M492" i="19"/>
  <c r="L492" i="19"/>
  <c r="K492" i="19"/>
  <c r="J492" i="19"/>
  <c r="C492" i="19"/>
  <c r="BH491" i="19"/>
  <c r="BG491" i="19"/>
  <c r="D491" i="19" s="1"/>
  <c r="Q491" i="19"/>
  <c r="P491" i="19"/>
  <c r="O491" i="19"/>
  <c r="N491" i="19"/>
  <c r="M491" i="19"/>
  <c r="L491" i="19"/>
  <c r="K491" i="19"/>
  <c r="J491" i="19"/>
  <c r="C491" i="19"/>
  <c r="BH490" i="19"/>
  <c r="BG490" i="19"/>
  <c r="D490" i="19" s="1"/>
  <c r="Q490" i="19"/>
  <c r="P490" i="19"/>
  <c r="O490" i="19"/>
  <c r="N490" i="19"/>
  <c r="M490" i="19"/>
  <c r="L490" i="19"/>
  <c r="K490" i="19"/>
  <c r="J490" i="19"/>
  <c r="C490" i="19"/>
  <c r="BH489" i="19"/>
  <c r="BG489" i="19"/>
  <c r="D489" i="19" s="1"/>
  <c r="Q489" i="19"/>
  <c r="P489" i="19"/>
  <c r="O489" i="19"/>
  <c r="N489" i="19"/>
  <c r="M489" i="19"/>
  <c r="L489" i="19"/>
  <c r="K489" i="19"/>
  <c r="J489" i="19"/>
  <c r="C489" i="19"/>
  <c r="BH488" i="19"/>
  <c r="BG488" i="19"/>
  <c r="D488" i="19" s="1"/>
  <c r="Q488" i="19"/>
  <c r="P488" i="19"/>
  <c r="O488" i="19"/>
  <c r="N488" i="19"/>
  <c r="M488" i="19"/>
  <c r="L488" i="19"/>
  <c r="K488" i="19"/>
  <c r="J488" i="19"/>
  <c r="C488" i="19"/>
  <c r="BH487" i="19"/>
  <c r="BG487" i="19"/>
  <c r="Q487" i="19"/>
  <c r="P487" i="19"/>
  <c r="O487" i="19"/>
  <c r="N487" i="19"/>
  <c r="M487" i="19"/>
  <c r="L487" i="19"/>
  <c r="K487" i="19"/>
  <c r="J487" i="19"/>
  <c r="D487" i="19"/>
  <c r="C487" i="19"/>
  <c r="BH486" i="19"/>
  <c r="BG486" i="19"/>
  <c r="D486" i="19" s="1"/>
  <c r="Q486" i="19"/>
  <c r="P486" i="19"/>
  <c r="O486" i="19"/>
  <c r="N486" i="19"/>
  <c r="M486" i="19"/>
  <c r="L486" i="19"/>
  <c r="K486" i="19"/>
  <c r="J486" i="19"/>
  <c r="C486" i="19"/>
  <c r="BH485" i="19"/>
  <c r="BG485" i="19"/>
  <c r="D485" i="19" s="1"/>
  <c r="Q485" i="19"/>
  <c r="P485" i="19"/>
  <c r="O485" i="19"/>
  <c r="N485" i="19"/>
  <c r="M485" i="19"/>
  <c r="L485" i="19"/>
  <c r="K485" i="19"/>
  <c r="J485" i="19"/>
  <c r="C485" i="19"/>
  <c r="BH484" i="19"/>
  <c r="BG484" i="19"/>
  <c r="D484" i="19" s="1"/>
  <c r="Q484" i="19"/>
  <c r="P484" i="19"/>
  <c r="O484" i="19"/>
  <c r="N484" i="19"/>
  <c r="M484" i="19"/>
  <c r="L484" i="19"/>
  <c r="K484" i="19"/>
  <c r="J484" i="19"/>
  <c r="C484" i="19"/>
  <c r="BH483" i="19"/>
  <c r="BG483" i="19"/>
  <c r="Q483" i="19"/>
  <c r="P483" i="19"/>
  <c r="O483" i="19"/>
  <c r="N483" i="19"/>
  <c r="M483" i="19"/>
  <c r="L483" i="19"/>
  <c r="K483" i="19"/>
  <c r="J483" i="19"/>
  <c r="D483" i="19"/>
  <c r="C483" i="19"/>
  <c r="BH482" i="19"/>
  <c r="BG482" i="19"/>
  <c r="Q482" i="19"/>
  <c r="P482" i="19"/>
  <c r="O482" i="19"/>
  <c r="N482" i="19"/>
  <c r="M482" i="19"/>
  <c r="L482" i="19"/>
  <c r="K482" i="19"/>
  <c r="J482" i="19"/>
  <c r="D482" i="19"/>
  <c r="C482" i="19"/>
  <c r="BH481" i="19"/>
  <c r="BG481" i="19"/>
  <c r="Q481" i="19"/>
  <c r="P481" i="19"/>
  <c r="O481" i="19"/>
  <c r="N481" i="19"/>
  <c r="M481" i="19"/>
  <c r="L481" i="19"/>
  <c r="K481" i="19"/>
  <c r="J481" i="19"/>
  <c r="D481" i="19"/>
  <c r="C481" i="19"/>
  <c r="BH480" i="19"/>
  <c r="BG480" i="19"/>
  <c r="Q480" i="19"/>
  <c r="P480" i="19"/>
  <c r="O480" i="19"/>
  <c r="N480" i="19"/>
  <c r="M480" i="19"/>
  <c r="L480" i="19"/>
  <c r="K480" i="19"/>
  <c r="J480" i="19"/>
  <c r="D480" i="19"/>
  <c r="C480" i="19"/>
  <c r="BH479" i="19"/>
  <c r="BG479" i="19"/>
  <c r="Q479" i="19"/>
  <c r="P479" i="19"/>
  <c r="O479" i="19"/>
  <c r="N479" i="19"/>
  <c r="M479" i="19"/>
  <c r="L479" i="19"/>
  <c r="K479" i="19"/>
  <c r="J479" i="19"/>
  <c r="D479" i="19"/>
  <c r="C479" i="19"/>
  <c r="BH478" i="19"/>
  <c r="BG478" i="19"/>
  <c r="Q478" i="19"/>
  <c r="P478" i="19"/>
  <c r="O478" i="19"/>
  <c r="N478" i="19"/>
  <c r="M478" i="19"/>
  <c r="L478" i="19"/>
  <c r="K478" i="19"/>
  <c r="J478" i="19"/>
  <c r="D478" i="19"/>
  <c r="C478" i="19"/>
  <c r="BH477" i="19"/>
  <c r="BG477" i="19"/>
  <c r="D477" i="19" s="1"/>
  <c r="Q477" i="19"/>
  <c r="P477" i="19"/>
  <c r="O477" i="19"/>
  <c r="N477" i="19"/>
  <c r="M477" i="19"/>
  <c r="L477" i="19"/>
  <c r="K477" i="19"/>
  <c r="J477" i="19"/>
  <c r="C477" i="19"/>
  <c r="BH476" i="19"/>
  <c r="BG476" i="19"/>
  <c r="D476" i="19" s="1"/>
  <c r="Q476" i="19"/>
  <c r="P476" i="19"/>
  <c r="O476" i="19"/>
  <c r="N476" i="19"/>
  <c r="M476" i="19"/>
  <c r="L476" i="19"/>
  <c r="K476" i="19"/>
  <c r="J476" i="19"/>
  <c r="C476" i="19"/>
  <c r="BH475" i="19"/>
  <c r="BG475" i="19"/>
  <c r="D475" i="19" s="1"/>
  <c r="Q475" i="19"/>
  <c r="P475" i="19"/>
  <c r="O475" i="19"/>
  <c r="N475" i="19"/>
  <c r="M475" i="19"/>
  <c r="L475" i="19"/>
  <c r="K475" i="19"/>
  <c r="J475" i="19"/>
  <c r="C475" i="19"/>
  <c r="BH474" i="19"/>
  <c r="BG474" i="19"/>
  <c r="D474" i="19" s="1"/>
  <c r="Q474" i="19"/>
  <c r="P474" i="19"/>
  <c r="O474" i="19"/>
  <c r="N474" i="19"/>
  <c r="M474" i="19"/>
  <c r="L474" i="19"/>
  <c r="K474" i="19"/>
  <c r="J474" i="19"/>
  <c r="C474" i="19"/>
  <c r="BH473" i="19"/>
  <c r="BG473" i="19"/>
  <c r="D473" i="19" s="1"/>
  <c r="Q473" i="19"/>
  <c r="P473" i="19"/>
  <c r="O473" i="19"/>
  <c r="N473" i="19"/>
  <c r="M473" i="19"/>
  <c r="L473" i="19"/>
  <c r="K473" i="19"/>
  <c r="J473" i="19"/>
  <c r="C473" i="19"/>
  <c r="BH472" i="19"/>
  <c r="BG472" i="19"/>
  <c r="D472" i="19" s="1"/>
  <c r="Q472" i="19"/>
  <c r="P472" i="19"/>
  <c r="O472" i="19"/>
  <c r="N472" i="19"/>
  <c r="M472" i="19"/>
  <c r="L472" i="19"/>
  <c r="K472" i="19"/>
  <c r="J472" i="19"/>
  <c r="C472" i="19"/>
  <c r="BH471" i="19"/>
  <c r="BG471" i="19"/>
  <c r="Q471" i="19"/>
  <c r="P471" i="19"/>
  <c r="O471" i="19"/>
  <c r="N471" i="19"/>
  <c r="M471" i="19"/>
  <c r="L471" i="19"/>
  <c r="K471" i="19"/>
  <c r="J471" i="19"/>
  <c r="D471" i="19"/>
  <c r="C471" i="19"/>
  <c r="BH470" i="19"/>
  <c r="BG470" i="19"/>
  <c r="D470" i="19" s="1"/>
  <c r="Q470" i="19"/>
  <c r="P470" i="19"/>
  <c r="O470" i="19"/>
  <c r="N470" i="19"/>
  <c r="M470" i="19"/>
  <c r="L470" i="19"/>
  <c r="K470" i="19"/>
  <c r="J470" i="19"/>
  <c r="C470" i="19"/>
  <c r="BH469" i="19"/>
  <c r="BG469" i="19"/>
  <c r="D469" i="19" s="1"/>
  <c r="Q469" i="19"/>
  <c r="P469" i="19"/>
  <c r="O469" i="19"/>
  <c r="N469" i="19"/>
  <c r="M469" i="19"/>
  <c r="L469" i="19"/>
  <c r="K469" i="19"/>
  <c r="J469" i="19"/>
  <c r="C469" i="19"/>
  <c r="BH468" i="19"/>
  <c r="BG468" i="19"/>
  <c r="D468" i="19" s="1"/>
  <c r="Q468" i="19"/>
  <c r="P468" i="19"/>
  <c r="O468" i="19"/>
  <c r="N468" i="19"/>
  <c r="M468" i="19"/>
  <c r="L468" i="19"/>
  <c r="K468" i="19"/>
  <c r="J468" i="19"/>
  <c r="C468" i="19"/>
  <c r="BH467" i="19"/>
  <c r="BG467" i="19"/>
  <c r="Q467" i="19"/>
  <c r="P467" i="19"/>
  <c r="O467" i="19"/>
  <c r="N467" i="19"/>
  <c r="M467" i="19"/>
  <c r="L467" i="19"/>
  <c r="K467" i="19"/>
  <c r="J467" i="19"/>
  <c r="D467" i="19"/>
  <c r="C467" i="19"/>
  <c r="BH466" i="19"/>
  <c r="BG466" i="19"/>
  <c r="Q466" i="19"/>
  <c r="P466" i="19"/>
  <c r="O466" i="19"/>
  <c r="N466" i="19"/>
  <c r="M466" i="19"/>
  <c r="L466" i="19"/>
  <c r="K466" i="19"/>
  <c r="J466" i="19"/>
  <c r="D466" i="19"/>
  <c r="C466" i="19"/>
  <c r="BH465" i="19"/>
  <c r="BG465" i="19"/>
  <c r="Q465" i="19"/>
  <c r="P465" i="19"/>
  <c r="O465" i="19"/>
  <c r="N465" i="19"/>
  <c r="M465" i="19"/>
  <c r="L465" i="19"/>
  <c r="K465" i="19"/>
  <c r="J465" i="19"/>
  <c r="D465" i="19"/>
  <c r="C465" i="19"/>
  <c r="BH464" i="19"/>
  <c r="BG464" i="19"/>
  <c r="Q464" i="19"/>
  <c r="P464" i="19"/>
  <c r="O464" i="19"/>
  <c r="N464" i="19"/>
  <c r="M464" i="19"/>
  <c r="L464" i="19"/>
  <c r="K464" i="19"/>
  <c r="J464" i="19"/>
  <c r="D464" i="19"/>
  <c r="C464" i="19"/>
  <c r="BH463" i="19"/>
  <c r="BG463" i="19"/>
  <c r="Q463" i="19"/>
  <c r="P463" i="19"/>
  <c r="O463" i="19"/>
  <c r="N463" i="19"/>
  <c r="M463" i="19"/>
  <c r="L463" i="19"/>
  <c r="K463" i="19"/>
  <c r="J463" i="19"/>
  <c r="D463" i="19"/>
  <c r="C463" i="19"/>
  <c r="BH462" i="19"/>
  <c r="BG462" i="19"/>
  <c r="Q462" i="19"/>
  <c r="P462" i="19"/>
  <c r="O462" i="19"/>
  <c r="N462" i="19"/>
  <c r="M462" i="19"/>
  <c r="L462" i="19"/>
  <c r="K462" i="19"/>
  <c r="J462" i="19"/>
  <c r="D462" i="19"/>
  <c r="C462" i="19"/>
  <c r="BH461" i="19"/>
  <c r="BG461" i="19"/>
  <c r="D461" i="19" s="1"/>
  <c r="Q461" i="19"/>
  <c r="P461" i="19"/>
  <c r="O461" i="19"/>
  <c r="N461" i="19"/>
  <c r="M461" i="19"/>
  <c r="L461" i="19"/>
  <c r="K461" i="19"/>
  <c r="J461" i="19"/>
  <c r="C461" i="19"/>
  <c r="BH460" i="19"/>
  <c r="BG460" i="19"/>
  <c r="D460" i="19" s="1"/>
  <c r="Q460" i="19"/>
  <c r="P460" i="19"/>
  <c r="O460" i="19"/>
  <c r="N460" i="19"/>
  <c r="M460" i="19"/>
  <c r="L460" i="19"/>
  <c r="K460" i="19"/>
  <c r="J460" i="19"/>
  <c r="C460" i="19"/>
  <c r="BH459" i="19"/>
  <c r="BG459" i="19"/>
  <c r="D459" i="19" s="1"/>
  <c r="Q459" i="19"/>
  <c r="P459" i="19"/>
  <c r="O459" i="19"/>
  <c r="N459" i="19"/>
  <c r="M459" i="19"/>
  <c r="L459" i="19"/>
  <c r="K459" i="19"/>
  <c r="J459" i="19"/>
  <c r="C459" i="19"/>
  <c r="BH458" i="19"/>
  <c r="BG458" i="19"/>
  <c r="D458" i="19" s="1"/>
  <c r="Q458" i="19"/>
  <c r="P458" i="19"/>
  <c r="O458" i="19"/>
  <c r="N458" i="19"/>
  <c r="M458" i="19"/>
  <c r="L458" i="19"/>
  <c r="K458" i="19"/>
  <c r="J458" i="19"/>
  <c r="C458" i="19"/>
  <c r="BH457" i="19"/>
  <c r="BG457" i="19"/>
  <c r="D457" i="19" s="1"/>
  <c r="Q457" i="19"/>
  <c r="P457" i="19"/>
  <c r="O457" i="19"/>
  <c r="N457" i="19"/>
  <c r="M457" i="19"/>
  <c r="L457" i="19"/>
  <c r="K457" i="19"/>
  <c r="J457" i="19"/>
  <c r="C457" i="19"/>
  <c r="BH456" i="19"/>
  <c r="BG456" i="19"/>
  <c r="D456" i="19" s="1"/>
  <c r="Q456" i="19"/>
  <c r="P456" i="19"/>
  <c r="O456" i="19"/>
  <c r="N456" i="19"/>
  <c r="M456" i="19"/>
  <c r="L456" i="19"/>
  <c r="K456" i="19"/>
  <c r="J456" i="19"/>
  <c r="C456" i="19"/>
  <c r="BH455" i="19"/>
  <c r="BG455" i="19"/>
  <c r="Q455" i="19"/>
  <c r="P455" i="19"/>
  <c r="O455" i="19"/>
  <c r="N455" i="19"/>
  <c r="M455" i="19"/>
  <c r="L455" i="19"/>
  <c r="K455" i="19"/>
  <c r="J455" i="19"/>
  <c r="D455" i="19"/>
  <c r="C455" i="19"/>
  <c r="BH454" i="19"/>
  <c r="BG454" i="19"/>
  <c r="D454" i="19" s="1"/>
  <c r="Q454" i="19"/>
  <c r="P454" i="19"/>
  <c r="O454" i="19"/>
  <c r="N454" i="19"/>
  <c r="M454" i="19"/>
  <c r="L454" i="19"/>
  <c r="K454" i="19"/>
  <c r="J454" i="19"/>
  <c r="C454" i="19"/>
  <c r="BH453" i="19"/>
  <c r="BG453" i="19"/>
  <c r="Q453" i="19"/>
  <c r="P453" i="19"/>
  <c r="O453" i="19"/>
  <c r="N453" i="19"/>
  <c r="M453" i="19"/>
  <c r="L453" i="19"/>
  <c r="K453" i="19"/>
  <c r="J453" i="19"/>
  <c r="D453" i="19"/>
  <c r="C453" i="19"/>
  <c r="BH452" i="19"/>
  <c r="BG452" i="19"/>
  <c r="D452" i="19" s="1"/>
  <c r="Q452" i="19"/>
  <c r="P452" i="19"/>
  <c r="O452" i="19"/>
  <c r="N452" i="19"/>
  <c r="M452" i="19"/>
  <c r="L452" i="19"/>
  <c r="K452" i="19"/>
  <c r="J452" i="19"/>
  <c r="C452" i="19"/>
  <c r="BH451" i="19"/>
  <c r="BG451" i="19"/>
  <c r="Q451" i="19"/>
  <c r="P451" i="19"/>
  <c r="O451" i="19"/>
  <c r="N451" i="19"/>
  <c r="M451" i="19"/>
  <c r="L451" i="19"/>
  <c r="K451" i="19"/>
  <c r="J451" i="19"/>
  <c r="D451" i="19"/>
  <c r="C451" i="19"/>
  <c r="BH450" i="19"/>
  <c r="BG450" i="19"/>
  <c r="Q450" i="19"/>
  <c r="P450" i="19"/>
  <c r="O450" i="19"/>
  <c r="N450" i="19"/>
  <c r="M450" i="19"/>
  <c r="L450" i="19"/>
  <c r="K450" i="19"/>
  <c r="J450" i="19"/>
  <c r="D450" i="19"/>
  <c r="C450" i="19"/>
  <c r="BH449" i="19"/>
  <c r="BG449" i="19"/>
  <c r="Q449" i="19"/>
  <c r="P449" i="19"/>
  <c r="O449" i="19"/>
  <c r="N449" i="19"/>
  <c r="M449" i="19"/>
  <c r="L449" i="19"/>
  <c r="K449" i="19"/>
  <c r="J449" i="19"/>
  <c r="D449" i="19"/>
  <c r="C449" i="19"/>
  <c r="BH448" i="19"/>
  <c r="BG448" i="19"/>
  <c r="Q448" i="19"/>
  <c r="P448" i="19"/>
  <c r="O448" i="19"/>
  <c r="N448" i="19"/>
  <c r="M448" i="19"/>
  <c r="L448" i="19"/>
  <c r="K448" i="19"/>
  <c r="J448" i="19"/>
  <c r="D448" i="19"/>
  <c r="C448" i="19"/>
  <c r="BH447" i="19"/>
  <c r="BG447" i="19"/>
  <c r="Q447" i="19"/>
  <c r="P447" i="19"/>
  <c r="O447" i="19"/>
  <c r="N447" i="19"/>
  <c r="M447" i="19"/>
  <c r="L447" i="19"/>
  <c r="K447" i="19"/>
  <c r="J447" i="19"/>
  <c r="D447" i="19"/>
  <c r="C447" i="19"/>
  <c r="BH446" i="19"/>
  <c r="BG446" i="19"/>
  <c r="Q446" i="19"/>
  <c r="P446" i="19"/>
  <c r="O446" i="19"/>
  <c r="N446" i="19"/>
  <c r="M446" i="19"/>
  <c r="L446" i="19"/>
  <c r="K446" i="19"/>
  <c r="J446" i="19"/>
  <c r="D446" i="19"/>
  <c r="C446" i="19"/>
  <c r="BH445" i="19"/>
  <c r="BG445" i="19"/>
  <c r="D445" i="19" s="1"/>
  <c r="Q445" i="19"/>
  <c r="P445" i="19"/>
  <c r="O445" i="19"/>
  <c r="N445" i="19"/>
  <c r="M445" i="19"/>
  <c r="L445" i="19"/>
  <c r="K445" i="19"/>
  <c r="J445" i="19"/>
  <c r="C445" i="19"/>
  <c r="BH444" i="19"/>
  <c r="BG444" i="19"/>
  <c r="D444" i="19" s="1"/>
  <c r="Q444" i="19"/>
  <c r="P444" i="19"/>
  <c r="O444" i="19"/>
  <c r="N444" i="19"/>
  <c r="M444" i="19"/>
  <c r="L444" i="19"/>
  <c r="K444" i="19"/>
  <c r="J444" i="19"/>
  <c r="C444" i="19"/>
  <c r="BH443" i="19"/>
  <c r="BG443" i="19"/>
  <c r="D443" i="19" s="1"/>
  <c r="Q443" i="19"/>
  <c r="P443" i="19"/>
  <c r="O443" i="19"/>
  <c r="N443" i="19"/>
  <c r="M443" i="19"/>
  <c r="L443" i="19"/>
  <c r="K443" i="19"/>
  <c r="J443" i="19"/>
  <c r="C443" i="19"/>
  <c r="BH442" i="19"/>
  <c r="BG442" i="19"/>
  <c r="D442" i="19" s="1"/>
  <c r="Q442" i="19"/>
  <c r="P442" i="19"/>
  <c r="O442" i="19"/>
  <c r="N442" i="19"/>
  <c r="M442" i="19"/>
  <c r="L442" i="19"/>
  <c r="K442" i="19"/>
  <c r="J442" i="19"/>
  <c r="C442" i="19"/>
  <c r="BH441" i="19"/>
  <c r="BG441" i="19"/>
  <c r="D441" i="19" s="1"/>
  <c r="Q441" i="19"/>
  <c r="P441" i="19"/>
  <c r="O441" i="19"/>
  <c r="N441" i="19"/>
  <c r="M441" i="19"/>
  <c r="L441" i="19"/>
  <c r="K441" i="19"/>
  <c r="J441" i="19"/>
  <c r="C441" i="19"/>
  <c r="BH440" i="19"/>
  <c r="BG440" i="19"/>
  <c r="D440" i="19" s="1"/>
  <c r="Q440" i="19"/>
  <c r="P440" i="19"/>
  <c r="O440" i="19"/>
  <c r="N440" i="19"/>
  <c r="M440" i="19"/>
  <c r="L440" i="19"/>
  <c r="K440" i="19"/>
  <c r="J440" i="19"/>
  <c r="C440" i="19"/>
  <c r="BH439" i="19"/>
  <c r="BG439" i="19"/>
  <c r="Q439" i="19"/>
  <c r="P439" i="19"/>
  <c r="O439" i="19"/>
  <c r="N439" i="19"/>
  <c r="M439" i="19"/>
  <c r="L439" i="19"/>
  <c r="K439" i="19"/>
  <c r="J439" i="19"/>
  <c r="D439" i="19"/>
  <c r="C439" i="19"/>
  <c r="BH438" i="19"/>
  <c r="BG438" i="19"/>
  <c r="D438" i="19" s="1"/>
  <c r="Q438" i="19"/>
  <c r="P438" i="19"/>
  <c r="O438" i="19"/>
  <c r="N438" i="19"/>
  <c r="M438" i="19"/>
  <c r="L438" i="19"/>
  <c r="K438" i="19"/>
  <c r="J438" i="19"/>
  <c r="C438" i="19"/>
  <c r="BH437" i="19"/>
  <c r="BG437" i="19"/>
  <c r="Q437" i="19"/>
  <c r="P437" i="19"/>
  <c r="O437" i="19"/>
  <c r="N437" i="19"/>
  <c r="M437" i="19"/>
  <c r="L437" i="19"/>
  <c r="K437" i="19"/>
  <c r="J437" i="19"/>
  <c r="D437" i="19"/>
  <c r="C437" i="19"/>
  <c r="BH436" i="19"/>
  <c r="BG436" i="19"/>
  <c r="D436" i="19" s="1"/>
  <c r="Q436" i="19"/>
  <c r="P436" i="19"/>
  <c r="O436" i="19"/>
  <c r="N436" i="19"/>
  <c r="M436" i="19"/>
  <c r="L436" i="19"/>
  <c r="K436" i="19"/>
  <c r="J436" i="19"/>
  <c r="C436" i="19"/>
  <c r="BH435" i="19"/>
  <c r="BG435" i="19"/>
  <c r="Q435" i="19"/>
  <c r="P435" i="19"/>
  <c r="O435" i="19"/>
  <c r="N435" i="19"/>
  <c r="M435" i="19"/>
  <c r="L435" i="19"/>
  <c r="K435" i="19"/>
  <c r="J435" i="19"/>
  <c r="D435" i="19"/>
  <c r="C435" i="19"/>
  <c r="BH434" i="19"/>
  <c r="BG434" i="19"/>
  <c r="Q434" i="19"/>
  <c r="P434" i="19"/>
  <c r="O434" i="19"/>
  <c r="N434" i="19"/>
  <c r="M434" i="19"/>
  <c r="L434" i="19"/>
  <c r="K434" i="19"/>
  <c r="J434" i="19"/>
  <c r="D434" i="19"/>
  <c r="C434" i="19"/>
  <c r="BH433" i="19"/>
  <c r="BG433" i="19"/>
  <c r="Q433" i="19"/>
  <c r="P433" i="19"/>
  <c r="O433" i="19"/>
  <c r="N433" i="19"/>
  <c r="M433" i="19"/>
  <c r="L433" i="19"/>
  <c r="K433" i="19"/>
  <c r="J433" i="19"/>
  <c r="D433" i="19"/>
  <c r="C433" i="19"/>
  <c r="BH432" i="19"/>
  <c r="BG432" i="19"/>
  <c r="Q432" i="19"/>
  <c r="P432" i="19"/>
  <c r="O432" i="19"/>
  <c r="N432" i="19"/>
  <c r="M432" i="19"/>
  <c r="L432" i="19"/>
  <c r="K432" i="19"/>
  <c r="J432" i="19"/>
  <c r="D432" i="19"/>
  <c r="C432" i="19"/>
  <c r="BH431" i="19"/>
  <c r="BG431" i="19"/>
  <c r="Q431" i="19"/>
  <c r="P431" i="19"/>
  <c r="O431" i="19"/>
  <c r="N431" i="19"/>
  <c r="M431" i="19"/>
  <c r="L431" i="19"/>
  <c r="K431" i="19"/>
  <c r="J431" i="19"/>
  <c r="D431" i="19"/>
  <c r="C431" i="19"/>
  <c r="BH430" i="19"/>
  <c r="BG430" i="19"/>
  <c r="Q430" i="19"/>
  <c r="P430" i="19"/>
  <c r="O430" i="19"/>
  <c r="N430" i="19"/>
  <c r="M430" i="19"/>
  <c r="L430" i="19"/>
  <c r="K430" i="19"/>
  <c r="J430" i="19"/>
  <c r="D430" i="19"/>
  <c r="C430" i="19"/>
  <c r="BH429" i="19"/>
  <c r="BG429" i="19"/>
  <c r="D429" i="19" s="1"/>
  <c r="Q429" i="19"/>
  <c r="P429" i="19"/>
  <c r="O429" i="19"/>
  <c r="N429" i="19"/>
  <c r="M429" i="19"/>
  <c r="L429" i="19"/>
  <c r="K429" i="19"/>
  <c r="J429" i="19"/>
  <c r="C429" i="19"/>
  <c r="BH428" i="19"/>
  <c r="BG428" i="19"/>
  <c r="D428" i="19" s="1"/>
  <c r="Q428" i="19"/>
  <c r="P428" i="19"/>
  <c r="O428" i="19"/>
  <c r="N428" i="19"/>
  <c r="M428" i="19"/>
  <c r="L428" i="19"/>
  <c r="K428" i="19"/>
  <c r="J428" i="19"/>
  <c r="C428" i="19"/>
  <c r="BH427" i="19"/>
  <c r="BG427" i="19"/>
  <c r="D427" i="19" s="1"/>
  <c r="Q427" i="19"/>
  <c r="P427" i="19"/>
  <c r="O427" i="19"/>
  <c r="N427" i="19"/>
  <c r="M427" i="19"/>
  <c r="L427" i="19"/>
  <c r="K427" i="19"/>
  <c r="J427" i="19"/>
  <c r="C427" i="19"/>
  <c r="BH426" i="19"/>
  <c r="BG426" i="19"/>
  <c r="D426" i="19" s="1"/>
  <c r="Q426" i="19"/>
  <c r="P426" i="19"/>
  <c r="O426" i="19"/>
  <c r="N426" i="19"/>
  <c r="M426" i="19"/>
  <c r="L426" i="19"/>
  <c r="K426" i="19"/>
  <c r="J426" i="19"/>
  <c r="C426" i="19"/>
  <c r="BH425" i="19"/>
  <c r="BG425" i="19"/>
  <c r="D425" i="19" s="1"/>
  <c r="Q425" i="19"/>
  <c r="P425" i="19"/>
  <c r="O425" i="19"/>
  <c r="N425" i="19"/>
  <c r="M425" i="19"/>
  <c r="L425" i="19"/>
  <c r="K425" i="19"/>
  <c r="J425" i="19"/>
  <c r="C425" i="19"/>
  <c r="BH424" i="19"/>
  <c r="BG424" i="19"/>
  <c r="D424" i="19" s="1"/>
  <c r="Q424" i="19"/>
  <c r="P424" i="19"/>
  <c r="O424" i="19"/>
  <c r="N424" i="19"/>
  <c r="M424" i="19"/>
  <c r="L424" i="19"/>
  <c r="K424" i="19"/>
  <c r="J424" i="19"/>
  <c r="C424" i="19"/>
  <c r="BH423" i="19"/>
  <c r="BG423" i="19"/>
  <c r="Q423" i="19"/>
  <c r="P423" i="19"/>
  <c r="O423" i="19"/>
  <c r="N423" i="19"/>
  <c r="M423" i="19"/>
  <c r="L423" i="19"/>
  <c r="K423" i="19"/>
  <c r="J423" i="19"/>
  <c r="D423" i="19"/>
  <c r="C423" i="19"/>
  <c r="BH422" i="19"/>
  <c r="BG422" i="19"/>
  <c r="D422" i="19" s="1"/>
  <c r="Q422" i="19"/>
  <c r="P422" i="19"/>
  <c r="O422" i="19"/>
  <c r="N422" i="19"/>
  <c r="M422" i="19"/>
  <c r="L422" i="19"/>
  <c r="K422" i="19"/>
  <c r="J422" i="19"/>
  <c r="C422" i="19"/>
  <c r="BH421" i="19"/>
  <c r="BG421" i="19"/>
  <c r="Q421" i="19"/>
  <c r="P421" i="19"/>
  <c r="O421" i="19"/>
  <c r="N421" i="19"/>
  <c r="M421" i="19"/>
  <c r="L421" i="19"/>
  <c r="K421" i="19"/>
  <c r="J421" i="19"/>
  <c r="D421" i="19"/>
  <c r="C421" i="19"/>
  <c r="BH420" i="19"/>
  <c r="BG420" i="19"/>
  <c r="D420" i="19" s="1"/>
  <c r="Q420" i="19"/>
  <c r="P420" i="19"/>
  <c r="O420" i="19"/>
  <c r="N420" i="19"/>
  <c r="M420" i="19"/>
  <c r="L420" i="19"/>
  <c r="K420" i="19"/>
  <c r="J420" i="19"/>
  <c r="C420" i="19"/>
  <c r="BH419" i="19"/>
  <c r="BG419" i="19"/>
  <c r="Q419" i="19"/>
  <c r="P419" i="19"/>
  <c r="O419" i="19"/>
  <c r="N419" i="19"/>
  <c r="M419" i="19"/>
  <c r="L419" i="19"/>
  <c r="K419" i="19"/>
  <c r="J419" i="19"/>
  <c r="D419" i="19"/>
  <c r="C419" i="19"/>
  <c r="BH418" i="19"/>
  <c r="BG418" i="19"/>
  <c r="Q418" i="19"/>
  <c r="P418" i="19"/>
  <c r="O418" i="19"/>
  <c r="N418" i="19"/>
  <c r="M418" i="19"/>
  <c r="L418" i="19"/>
  <c r="K418" i="19"/>
  <c r="J418" i="19"/>
  <c r="D418" i="19"/>
  <c r="C418" i="19"/>
  <c r="BH417" i="19"/>
  <c r="BG417" i="19"/>
  <c r="Q417" i="19"/>
  <c r="P417" i="19"/>
  <c r="O417" i="19"/>
  <c r="N417" i="19"/>
  <c r="M417" i="19"/>
  <c r="L417" i="19"/>
  <c r="K417" i="19"/>
  <c r="J417" i="19"/>
  <c r="D417" i="19"/>
  <c r="C417" i="19"/>
  <c r="BH416" i="19"/>
  <c r="BG416" i="19"/>
  <c r="Q416" i="19"/>
  <c r="P416" i="19"/>
  <c r="O416" i="19"/>
  <c r="N416" i="19"/>
  <c r="M416" i="19"/>
  <c r="L416" i="19"/>
  <c r="K416" i="19"/>
  <c r="J416" i="19"/>
  <c r="D416" i="19"/>
  <c r="C416" i="19"/>
  <c r="BH415" i="19"/>
  <c r="BG415" i="19"/>
  <c r="Q415" i="19"/>
  <c r="P415" i="19"/>
  <c r="O415" i="19"/>
  <c r="N415" i="19"/>
  <c r="M415" i="19"/>
  <c r="L415" i="19"/>
  <c r="K415" i="19"/>
  <c r="J415" i="19"/>
  <c r="D415" i="19"/>
  <c r="C415" i="19"/>
  <c r="BH414" i="19"/>
  <c r="BG414" i="19"/>
  <c r="Q414" i="19"/>
  <c r="P414" i="19"/>
  <c r="O414" i="19"/>
  <c r="N414" i="19"/>
  <c r="M414" i="19"/>
  <c r="L414" i="19"/>
  <c r="K414" i="19"/>
  <c r="J414" i="19"/>
  <c r="D414" i="19"/>
  <c r="C414" i="19"/>
  <c r="BH413" i="19"/>
  <c r="BG413" i="19"/>
  <c r="D413" i="19" s="1"/>
  <c r="Q413" i="19"/>
  <c r="P413" i="19"/>
  <c r="O413" i="19"/>
  <c r="N413" i="19"/>
  <c r="M413" i="19"/>
  <c r="L413" i="19"/>
  <c r="K413" i="19"/>
  <c r="J413" i="19"/>
  <c r="C413" i="19"/>
  <c r="BH412" i="19"/>
  <c r="BG412" i="19"/>
  <c r="D412" i="19" s="1"/>
  <c r="Q412" i="19"/>
  <c r="P412" i="19"/>
  <c r="O412" i="19"/>
  <c r="N412" i="19"/>
  <c r="M412" i="19"/>
  <c r="L412" i="19"/>
  <c r="K412" i="19"/>
  <c r="J412" i="19"/>
  <c r="C412" i="19"/>
  <c r="BH411" i="19"/>
  <c r="BG411" i="19"/>
  <c r="D411" i="19" s="1"/>
  <c r="Q411" i="19"/>
  <c r="P411" i="19"/>
  <c r="O411" i="19"/>
  <c r="N411" i="19"/>
  <c r="M411" i="19"/>
  <c r="L411" i="19"/>
  <c r="K411" i="19"/>
  <c r="J411" i="19"/>
  <c r="C411" i="19"/>
  <c r="BH410" i="19"/>
  <c r="BG410" i="19"/>
  <c r="D410" i="19" s="1"/>
  <c r="Q410" i="19"/>
  <c r="P410" i="19"/>
  <c r="O410" i="19"/>
  <c r="N410" i="19"/>
  <c r="M410" i="19"/>
  <c r="L410" i="19"/>
  <c r="K410" i="19"/>
  <c r="J410" i="19"/>
  <c r="C410" i="19"/>
  <c r="BH409" i="19"/>
  <c r="BG409" i="19"/>
  <c r="D409" i="19" s="1"/>
  <c r="Q409" i="19"/>
  <c r="P409" i="19"/>
  <c r="O409" i="19"/>
  <c r="N409" i="19"/>
  <c r="M409" i="19"/>
  <c r="L409" i="19"/>
  <c r="K409" i="19"/>
  <c r="J409" i="19"/>
  <c r="C409" i="19"/>
  <c r="BH408" i="19"/>
  <c r="BG408" i="19"/>
  <c r="D408" i="19" s="1"/>
  <c r="Q408" i="19"/>
  <c r="P408" i="19"/>
  <c r="O408" i="19"/>
  <c r="N408" i="19"/>
  <c r="M408" i="19"/>
  <c r="L408" i="19"/>
  <c r="K408" i="19"/>
  <c r="J408" i="19"/>
  <c r="C408" i="19"/>
  <c r="BH407" i="19"/>
  <c r="BG407" i="19"/>
  <c r="D407" i="19" s="1"/>
  <c r="Q407" i="19"/>
  <c r="P407" i="19"/>
  <c r="O407" i="19"/>
  <c r="N407" i="19"/>
  <c r="M407" i="19"/>
  <c r="L407" i="19"/>
  <c r="K407" i="19"/>
  <c r="J407" i="19"/>
  <c r="C407" i="19"/>
  <c r="BH406" i="19"/>
  <c r="BG406" i="19"/>
  <c r="D406" i="19" s="1"/>
  <c r="Q406" i="19"/>
  <c r="P406" i="19"/>
  <c r="O406" i="19"/>
  <c r="N406" i="19"/>
  <c r="M406" i="19"/>
  <c r="L406" i="19"/>
  <c r="K406" i="19"/>
  <c r="J406" i="19"/>
  <c r="C406" i="19"/>
  <c r="BH405" i="19"/>
  <c r="BG405" i="19"/>
  <c r="Q405" i="19"/>
  <c r="P405" i="19"/>
  <c r="O405" i="19"/>
  <c r="N405" i="19"/>
  <c r="M405" i="19"/>
  <c r="L405" i="19"/>
  <c r="K405" i="19"/>
  <c r="J405" i="19"/>
  <c r="D405" i="19"/>
  <c r="C405" i="19"/>
  <c r="BH404" i="19"/>
  <c r="BG404" i="19"/>
  <c r="D404" i="19" s="1"/>
  <c r="Q404" i="19"/>
  <c r="P404" i="19"/>
  <c r="O404" i="19"/>
  <c r="N404" i="19"/>
  <c r="M404" i="19"/>
  <c r="L404" i="19"/>
  <c r="K404" i="19"/>
  <c r="J404" i="19"/>
  <c r="C404" i="19"/>
  <c r="BH403" i="19"/>
  <c r="BG403" i="19"/>
  <c r="Q403" i="19"/>
  <c r="P403" i="19"/>
  <c r="O403" i="19"/>
  <c r="N403" i="19"/>
  <c r="M403" i="19"/>
  <c r="L403" i="19"/>
  <c r="K403" i="19"/>
  <c r="J403" i="19"/>
  <c r="D403" i="19"/>
  <c r="C403" i="19"/>
  <c r="BH402" i="19"/>
  <c r="BG402" i="19"/>
  <c r="Q402" i="19"/>
  <c r="P402" i="19"/>
  <c r="O402" i="19"/>
  <c r="N402" i="19"/>
  <c r="M402" i="19"/>
  <c r="L402" i="19"/>
  <c r="K402" i="19"/>
  <c r="J402" i="19"/>
  <c r="D402" i="19"/>
  <c r="C402" i="19"/>
  <c r="BH401" i="19"/>
  <c r="BG401" i="19"/>
  <c r="Q401" i="19"/>
  <c r="P401" i="19"/>
  <c r="O401" i="19"/>
  <c r="N401" i="19"/>
  <c r="M401" i="19"/>
  <c r="L401" i="19"/>
  <c r="K401" i="19"/>
  <c r="J401" i="19"/>
  <c r="D401" i="19"/>
  <c r="C401" i="19"/>
  <c r="BH400" i="19"/>
  <c r="BG400" i="19"/>
  <c r="Q400" i="19"/>
  <c r="P400" i="19"/>
  <c r="O400" i="19"/>
  <c r="N400" i="19"/>
  <c r="M400" i="19"/>
  <c r="L400" i="19"/>
  <c r="K400" i="19"/>
  <c r="J400" i="19"/>
  <c r="D400" i="19"/>
  <c r="C400" i="19"/>
  <c r="BH399" i="19"/>
  <c r="BG399" i="19"/>
  <c r="Q399" i="19"/>
  <c r="P399" i="19"/>
  <c r="O399" i="19"/>
  <c r="N399" i="19"/>
  <c r="M399" i="19"/>
  <c r="L399" i="19"/>
  <c r="K399" i="19"/>
  <c r="J399" i="19"/>
  <c r="D399" i="19"/>
  <c r="C399" i="19"/>
  <c r="BH398" i="19"/>
  <c r="BG398" i="19"/>
  <c r="Q398" i="19"/>
  <c r="P398" i="19"/>
  <c r="O398" i="19"/>
  <c r="N398" i="19"/>
  <c r="M398" i="19"/>
  <c r="L398" i="19"/>
  <c r="K398" i="19"/>
  <c r="J398" i="19"/>
  <c r="D398" i="19"/>
  <c r="C398" i="19"/>
  <c r="BH397" i="19"/>
  <c r="BG397" i="19"/>
  <c r="D397" i="19" s="1"/>
  <c r="Q397" i="19"/>
  <c r="P397" i="19"/>
  <c r="O397" i="19"/>
  <c r="N397" i="19"/>
  <c r="M397" i="19"/>
  <c r="L397" i="19"/>
  <c r="K397" i="19"/>
  <c r="J397" i="19"/>
  <c r="C397" i="19"/>
  <c r="BH396" i="19"/>
  <c r="BG396" i="19"/>
  <c r="D396" i="19" s="1"/>
  <c r="Q396" i="19"/>
  <c r="P396" i="19"/>
  <c r="O396" i="19"/>
  <c r="N396" i="19"/>
  <c r="M396" i="19"/>
  <c r="L396" i="19"/>
  <c r="K396" i="19"/>
  <c r="J396" i="19"/>
  <c r="C396" i="19"/>
  <c r="BH395" i="19"/>
  <c r="BG395" i="19"/>
  <c r="D395" i="19" s="1"/>
  <c r="Q395" i="19"/>
  <c r="P395" i="19"/>
  <c r="O395" i="19"/>
  <c r="N395" i="19"/>
  <c r="M395" i="19"/>
  <c r="L395" i="19"/>
  <c r="K395" i="19"/>
  <c r="J395" i="19"/>
  <c r="C395" i="19"/>
  <c r="BH394" i="19"/>
  <c r="BG394" i="19"/>
  <c r="D394" i="19" s="1"/>
  <c r="Q394" i="19"/>
  <c r="P394" i="19"/>
  <c r="O394" i="19"/>
  <c r="N394" i="19"/>
  <c r="M394" i="19"/>
  <c r="L394" i="19"/>
  <c r="K394" i="19"/>
  <c r="J394" i="19"/>
  <c r="C394" i="19"/>
  <c r="BH393" i="19"/>
  <c r="BG393" i="19"/>
  <c r="D393" i="19" s="1"/>
  <c r="Q393" i="19"/>
  <c r="P393" i="19"/>
  <c r="O393" i="19"/>
  <c r="N393" i="19"/>
  <c r="M393" i="19"/>
  <c r="L393" i="19"/>
  <c r="K393" i="19"/>
  <c r="J393" i="19"/>
  <c r="C393" i="19"/>
  <c r="BH392" i="19"/>
  <c r="BG392" i="19"/>
  <c r="D392" i="19" s="1"/>
  <c r="Q392" i="19"/>
  <c r="P392" i="19"/>
  <c r="O392" i="19"/>
  <c r="N392" i="19"/>
  <c r="M392" i="19"/>
  <c r="L392" i="19"/>
  <c r="K392" i="19"/>
  <c r="J392" i="19"/>
  <c r="C392" i="19"/>
  <c r="BH391" i="19"/>
  <c r="BG391" i="19"/>
  <c r="Q391" i="19"/>
  <c r="P391" i="19"/>
  <c r="O391" i="19"/>
  <c r="N391" i="19"/>
  <c r="M391" i="19"/>
  <c r="L391" i="19"/>
  <c r="K391" i="19"/>
  <c r="J391" i="19"/>
  <c r="D391" i="19"/>
  <c r="C391" i="19"/>
  <c r="BH390" i="19"/>
  <c r="BG390" i="19"/>
  <c r="Q390" i="19"/>
  <c r="P390" i="19"/>
  <c r="O390" i="19"/>
  <c r="N390" i="19"/>
  <c r="M390" i="19"/>
  <c r="L390" i="19"/>
  <c r="K390" i="19"/>
  <c r="J390" i="19"/>
  <c r="D390" i="19"/>
  <c r="C390" i="19"/>
  <c r="BH389" i="19"/>
  <c r="BG389" i="19"/>
  <c r="Q389" i="19"/>
  <c r="P389" i="19"/>
  <c r="O389" i="19"/>
  <c r="N389" i="19"/>
  <c r="M389" i="19"/>
  <c r="L389" i="19"/>
  <c r="K389" i="19"/>
  <c r="J389" i="19"/>
  <c r="D389" i="19"/>
  <c r="C389" i="19"/>
  <c r="BH388" i="19"/>
  <c r="BG388" i="19"/>
  <c r="D388" i="19" s="1"/>
  <c r="Q388" i="19"/>
  <c r="P388" i="19"/>
  <c r="O388" i="19"/>
  <c r="N388" i="19"/>
  <c r="M388" i="19"/>
  <c r="L388" i="19"/>
  <c r="K388" i="19"/>
  <c r="J388" i="19"/>
  <c r="C388" i="19"/>
  <c r="BH387" i="19"/>
  <c r="BG387" i="19"/>
  <c r="Q387" i="19"/>
  <c r="P387" i="19"/>
  <c r="O387" i="19"/>
  <c r="N387" i="19"/>
  <c r="M387" i="19"/>
  <c r="L387" i="19"/>
  <c r="K387" i="19"/>
  <c r="J387" i="19"/>
  <c r="D387" i="19"/>
  <c r="C387" i="19"/>
  <c r="BH386" i="19"/>
  <c r="BG386" i="19"/>
  <c r="Q386" i="19"/>
  <c r="P386" i="19"/>
  <c r="O386" i="19"/>
  <c r="N386" i="19"/>
  <c r="M386" i="19"/>
  <c r="L386" i="19"/>
  <c r="K386" i="19"/>
  <c r="J386" i="19"/>
  <c r="D386" i="19"/>
  <c r="C386" i="19"/>
  <c r="BH385" i="19"/>
  <c r="BG385" i="19"/>
  <c r="Q385" i="19"/>
  <c r="P385" i="19"/>
  <c r="O385" i="19"/>
  <c r="N385" i="19"/>
  <c r="M385" i="19"/>
  <c r="L385" i="19"/>
  <c r="K385" i="19"/>
  <c r="J385" i="19"/>
  <c r="D385" i="19"/>
  <c r="C385" i="19"/>
  <c r="BH384" i="19"/>
  <c r="BG384" i="19"/>
  <c r="Q384" i="19"/>
  <c r="P384" i="19"/>
  <c r="O384" i="19"/>
  <c r="N384" i="19"/>
  <c r="M384" i="19"/>
  <c r="L384" i="19"/>
  <c r="K384" i="19"/>
  <c r="J384" i="19"/>
  <c r="D384" i="19"/>
  <c r="C384" i="19"/>
  <c r="BH383" i="19"/>
  <c r="BG383" i="19"/>
  <c r="Q383" i="19"/>
  <c r="P383" i="19"/>
  <c r="O383" i="19"/>
  <c r="N383" i="19"/>
  <c r="M383" i="19"/>
  <c r="L383" i="19"/>
  <c r="K383" i="19"/>
  <c r="J383" i="19"/>
  <c r="D383" i="19"/>
  <c r="C383" i="19"/>
  <c r="BH382" i="19"/>
  <c r="BG382" i="19"/>
  <c r="Q382" i="19"/>
  <c r="P382" i="19"/>
  <c r="O382" i="19"/>
  <c r="N382" i="19"/>
  <c r="M382" i="19"/>
  <c r="L382" i="19"/>
  <c r="K382" i="19"/>
  <c r="J382" i="19"/>
  <c r="D382" i="19"/>
  <c r="C382" i="19"/>
  <c r="BH381" i="19"/>
  <c r="BG381" i="19"/>
  <c r="D381" i="19" s="1"/>
  <c r="Q381" i="19"/>
  <c r="P381" i="19"/>
  <c r="O381" i="19"/>
  <c r="N381" i="19"/>
  <c r="M381" i="19"/>
  <c r="L381" i="19"/>
  <c r="K381" i="19"/>
  <c r="J381" i="19"/>
  <c r="C381" i="19"/>
  <c r="BH380" i="19"/>
  <c r="BG380" i="19"/>
  <c r="D380" i="19" s="1"/>
  <c r="Q380" i="19"/>
  <c r="P380" i="19"/>
  <c r="O380" i="19"/>
  <c r="N380" i="19"/>
  <c r="M380" i="19"/>
  <c r="L380" i="19"/>
  <c r="K380" i="19"/>
  <c r="J380" i="19"/>
  <c r="C380" i="19"/>
  <c r="BH379" i="19"/>
  <c r="BG379" i="19"/>
  <c r="D379" i="19" s="1"/>
  <c r="Q379" i="19"/>
  <c r="P379" i="19"/>
  <c r="O379" i="19"/>
  <c r="N379" i="19"/>
  <c r="M379" i="19"/>
  <c r="L379" i="19"/>
  <c r="K379" i="19"/>
  <c r="J379" i="19"/>
  <c r="C379" i="19"/>
  <c r="BH378" i="19"/>
  <c r="BG378" i="19"/>
  <c r="D378" i="19" s="1"/>
  <c r="Q378" i="19"/>
  <c r="P378" i="19"/>
  <c r="O378" i="19"/>
  <c r="N378" i="19"/>
  <c r="M378" i="19"/>
  <c r="L378" i="19"/>
  <c r="K378" i="19"/>
  <c r="J378" i="19"/>
  <c r="C378" i="19"/>
  <c r="BH377" i="19"/>
  <c r="BG377" i="19"/>
  <c r="D377" i="19" s="1"/>
  <c r="Q377" i="19"/>
  <c r="P377" i="19"/>
  <c r="O377" i="19"/>
  <c r="N377" i="19"/>
  <c r="M377" i="19"/>
  <c r="L377" i="19"/>
  <c r="K377" i="19"/>
  <c r="J377" i="19"/>
  <c r="C377" i="19"/>
  <c r="BH376" i="19"/>
  <c r="BG376" i="19"/>
  <c r="D376" i="19" s="1"/>
  <c r="Q376" i="19"/>
  <c r="P376" i="19"/>
  <c r="O376" i="19"/>
  <c r="N376" i="19"/>
  <c r="M376" i="19"/>
  <c r="L376" i="19"/>
  <c r="K376" i="19"/>
  <c r="J376" i="19"/>
  <c r="C376" i="19"/>
  <c r="BH375" i="19"/>
  <c r="BG375" i="19"/>
  <c r="Q375" i="19"/>
  <c r="P375" i="19"/>
  <c r="O375" i="19"/>
  <c r="N375" i="19"/>
  <c r="M375" i="19"/>
  <c r="L375" i="19"/>
  <c r="K375" i="19"/>
  <c r="J375" i="19"/>
  <c r="D375" i="19"/>
  <c r="C375" i="19"/>
  <c r="BH374" i="19"/>
  <c r="BG374" i="19"/>
  <c r="Q374" i="19"/>
  <c r="P374" i="19"/>
  <c r="O374" i="19"/>
  <c r="N374" i="19"/>
  <c r="M374" i="19"/>
  <c r="L374" i="19"/>
  <c r="K374" i="19"/>
  <c r="J374" i="19"/>
  <c r="D374" i="19"/>
  <c r="C374" i="19"/>
  <c r="BH373" i="19"/>
  <c r="BG373" i="19"/>
  <c r="Q373" i="19"/>
  <c r="P373" i="19"/>
  <c r="O373" i="19"/>
  <c r="N373" i="19"/>
  <c r="M373" i="19"/>
  <c r="L373" i="19"/>
  <c r="K373" i="19"/>
  <c r="J373" i="19"/>
  <c r="D373" i="19"/>
  <c r="C373" i="19"/>
  <c r="BH372" i="19"/>
  <c r="BG372" i="19"/>
  <c r="Q372" i="19"/>
  <c r="P372" i="19"/>
  <c r="O372" i="19"/>
  <c r="N372" i="19"/>
  <c r="M372" i="19"/>
  <c r="L372" i="19"/>
  <c r="K372" i="19"/>
  <c r="J372" i="19"/>
  <c r="D372" i="19"/>
  <c r="C372" i="19"/>
  <c r="BH371" i="19"/>
  <c r="BG371" i="19"/>
  <c r="Q371" i="19"/>
  <c r="P371" i="19"/>
  <c r="O371" i="19"/>
  <c r="N371" i="19"/>
  <c r="M371" i="19"/>
  <c r="L371" i="19"/>
  <c r="K371" i="19"/>
  <c r="J371" i="19"/>
  <c r="D371" i="19"/>
  <c r="C371" i="19"/>
  <c r="BH370" i="19"/>
  <c r="BG370" i="19"/>
  <c r="Q370" i="19"/>
  <c r="P370" i="19"/>
  <c r="O370" i="19"/>
  <c r="N370" i="19"/>
  <c r="M370" i="19"/>
  <c r="L370" i="19"/>
  <c r="K370" i="19"/>
  <c r="J370" i="19"/>
  <c r="D370" i="19"/>
  <c r="C370" i="19"/>
  <c r="BH369" i="19"/>
  <c r="BG369" i="19"/>
  <c r="Q369" i="19"/>
  <c r="P369" i="19"/>
  <c r="O369" i="19"/>
  <c r="N369" i="19"/>
  <c r="M369" i="19"/>
  <c r="L369" i="19"/>
  <c r="K369" i="19"/>
  <c r="J369" i="19"/>
  <c r="D369" i="19"/>
  <c r="C369" i="19"/>
  <c r="BH368" i="19"/>
  <c r="BG368" i="19"/>
  <c r="Q368" i="19"/>
  <c r="P368" i="19"/>
  <c r="O368" i="19"/>
  <c r="N368" i="19"/>
  <c r="M368" i="19"/>
  <c r="L368" i="19"/>
  <c r="K368" i="19"/>
  <c r="J368" i="19"/>
  <c r="D368" i="19"/>
  <c r="C368" i="19"/>
  <c r="BH367" i="19"/>
  <c r="BG367" i="19"/>
  <c r="Q367" i="19"/>
  <c r="P367" i="19"/>
  <c r="O367" i="19"/>
  <c r="N367" i="19"/>
  <c r="M367" i="19"/>
  <c r="L367" i="19"/>
  <c r="K367" i="19"/>
  <c r="J367" i="19"/>
  <c r="D367" i="19"/>
  <c r="C367" i="19"/>
  <c r="BH366" i="19"/>
  <c r="BG366" i="19"/>
  <c r="Q366" i="19"/>
  <c r="P366" i="19"/>
  <c r="O366" i="19"/>
  <c r="N366" i="19"/>
  <c r="M366" i="19"/>
  <c r="L366" i="19"/>
  <c r="K366" i="19"/>
  <c r="J366" i="19"/>
  <c r="D366" i="19"/>
  <c r="C366" i="19"/>
  <c r="BH365" i="19"/>
  <c r="BG365" i="19"/>
  <c r="D365" i="19" s="1"/>
  <c r="Q365" i="19"/>
  <c r="P365" i="19"/>
  <c r="O365" i="19"/>
  <c r="N365" i="19"/>
  <c r="M365" i="19"/>
  <c r="L365" i="19"/>
  <c r="K365" i="19"/>
  <c r="J365" i="19"/>
  <c r="C365" i="19"/>
  <c r="BH364" i="19"/>
  <c r="BG364" i="19"/>
  <c r="D364" i="19" s="1"/>
  <c r="Q364" i="19"/>
  <c r="P364" i="19"/>
  <c r="O364" i="19"/>
  <c r="N364" i="19"/>
  <c r="M364" i="19"/>
  <c r="L364" i="19"/>
  <c r="K364" i="19"/>
  <c r="J364" i="19"/>
  <c r="C364" i="19"/>
  <c r="BH363" i="19"/>
  <c r="BG363" i="19"/>
  <c r="D363" i="19" s="1"/>
  <c r="Q363" i="19"/>
  <c r="P363" i="19"/>
  <c r="O363" i="19"/>
  <c r="N363" i="19"/>
  <c r="M363" i="19"/>
  <c r="L363" i="19"/>
  <c r="K363" i="19"/>
  <c r="J363" i="19"/>
  <c r="C363" i="19"/>
  <c r="BH362" i="19"/>
  <c r="BG362" i="19"/>
  <c r="D362" i="19" s="1"/>
  <c r="Q362" i="19"/>
  <c r="P362" i="19"/>
  <c r="O362" i="19"/>
  <c r="N362" i="19"/>
  <c r="M362" i="19"/>
  <c r="L362" i="19"/>
  <c r="K362" i="19"/>
  <c r="J362" i="19"/>
  <c r="C362" i="19"/>
  <c r="BH361" i="19"/>
  <c r="BG361" i="19"/>
  <c r="D361" i="19" s="1"/>
  <c r="Q361" i="19"/>
  <c r="P361" i="19"/>
  <c r="O361" i="19"/>
  <c r="N361" i="19"/>
  <c r="M361" i="19"/>
  <c r="L361" i="19"/>
  <c r="K361" i="19"/>
  <c r="J361" i="19"/>
  <c r="C361" i="19"/>
  <c r="BH360" i="19"/>
  <c r="BG360" i="19"/>
  <c r="D360" i="19" s="1"/>
  <c r="Q360" i="19"/>
  <c r="P360" i="19"/>
  <c r="O360" i="19"/>
  <c r="N360" i="19"/>
  <c r="M360" i="19"/>
  <c r="L360" i="19"/>
  <c r="K360" i="19"/>
  <c r="J360" i="19"/>
  <c r="C360" i="19"/>
  <c r="BH359" i="19"/>
  <c r="BG359" i="19"/>
  <c r="Q359" i="19"/>
  <c r="P359" i="19"/>
  <c r="O359" i="19"/>
  <c r="N359" i="19"/>
  <c r="M359" i="19"/>
  <c r="L359" i="19"/>
  <c r="K359" i="19"/>
  <c r="J359" i="19"/>
  <c r="D359" i="19"/>
  <c r="C359" i="19"/>
  <c r="BH358" i="19"/>
  <c r="BG358" i="19"/>
  <c r="Q358" i="19"/>
  <c r="P358" i="19"/>
  <c r="O358" i="19"/>
  <c r="N358" i="19"/>
  <c r="M358" i="19"/>
  <c r="L358" i="19"/>
  <c r="K358" i="19"/>
  <c r="J358" i="19"/>
  <c r="D358" i="19"/>
  <c r="C358" i="19"/>
  <c r="BH357" i="19"/>
  <c r="BG357" i="19"/>
  <c r="Q357" i="19"/>
  <c r="P357" i="19"/>
  <c r="O357" i="19"/>
  <c r="N357" i="19"/>
  <c r="M357" i="19"/>
  <c r="L357" i="19"/>
  <c r="K357" i="19"/>
  <c r="J357" i="19"/>
  <c r="D357" i="19"/>
  <c r="C357" i="19"/>
  <c r="BH356" i="19"/>
  <c r="BG356" i="19"/>
  <c r="Q356" i="19"/>
  <c r="P356" i="19"/>
  <c r="O356" i="19"/>
  <c r="N356" i="19"/>
  <c r="M356" i="19"/>
  <c r="L356" i="19"/>
  <c r="K356" i="19"/>
  <c r="J356" i="19"/>
  <c r="D356" i="19"/>
  <c r="C356" i="19"/>
  <c r="BH355" i="19"/>
  <c r="BG355" i="19"/>
  <c r="Q355" i="19"/>
  <c r="P355" i="19"/>
  <c r="O355" i="19"/>
  <c r="N355" i="19"/>
  <c r="M355" i="19"/>
  <c r="L355" i="19"/>
  <c r="K355" i="19"/>
  <c r="J355" i="19"/>
  <c r="D355" i="19"/>
  <c r="C355" i="19"/>
  <c r="BH354" i="19"/>
  <c r="BG354" i="19"/>
  <c r="Q354" i="19"/>
  <c r="P354" i="19"/>
  <c r="O354" i="19"/>
  <c r="N354" i="19"/>
  <c r="M354" i="19"/>
  <c r="L354" i="19"/>
  <c r="K354" i="19"/>
  <c r="J354" i="19"/>
  <c r="D354" i="19"/>
  <c r="C354" i="19"/>
  <c r="BH353" i="19"/>
  <c r="BG353" i="19"/>
  <c r="Q353" i="19"/>
  <c r="P353" i="19"/>
  <c r="O353" i="19"/>
  <c r="N353" i="19"/>
  <c r="M353" i="19"/>
  <c r="L353" i="19"/>
  <c r="K353" i="19"/>
  <c r="J353" i="19"/>
  <c r="D353" i="19"/>
  <c r="C353" i="19"/>
  <c r="BH352" i="19"/>
  <c r="BG352" i="19"/>
  <c r="Q352" i="19"/>
  <c r="P352" i="19"/>
  <c r="O352" i="19"/>
  <c r="N352" i="19"/>
  <c r="M352" i="19"/>
  <c r="L352" i="19"/>
  <c r="K352" i="19"/>
  <c r="J352" i="19"/>
  <c r="D352" i="19"/>
  <c r="C352" i="19"/>
  <c r="BH351" i="19"/>
  <c r="BG351" i="19"/>
  <c r="Q351" i="19"/>
  <c r="P351" i="19"/>
  <c r="O351" i="19"/>
  <c r="N351" i="19"/>
  <c r="M351" i="19"/>
  <c r="L351" i="19"/>
  <c r="K351" i="19"/>
  <c r="J351" i="19"/>
  <c r="D351" i="19"/>
  <c r="C351" i="19"/>
  <c r="BH350" i="19"/>
  <c r="BG350" i="19"/>
  <c r="Q350" i="19"/>
  <c r="P350" i="19"/>
  <c r="O350" i="19"/>
  <c r="N350" i="19"/>
  <c r="M350" i="19"/>
  <c r="L350" i="19"/>
  <c r="K350" i="19"/>
  <c r="J350" i="19"/>
  <c r="D350" i="19"/>
  <c r="C350" i="19"/>
  <c r="BH349" i="19"/>
  <c r="BG349" i="19"/>
  <c r="D349" i="19" s="1"/>
  <c r="Q349" i="19"/>
  <c r="P349" i="19"/>
  <c r="O349" i="19"/>
  <c r="N349" i="19"/>
  <c r="M349" i="19"/>
  <c r="L349" i="19"/>
  <c r="K349" i="19"/>
  <c r="J349" i="19"/>
  <c r="C349" i="19"/>
  <c r="BH348" i="19"/>
  <c r="BG348" i="19"/>
  <c r="D348" i="19" s="1"/>
  <c r="Q348" i="19"/>
  <c r="P348" i="19"/>
  <c r="O348" i="19"/>
  <c r="N348" i="19"/>
  <c r="M348" i="19"/>
  <c r="L348" i="19"/>
  <c r="K348" i="19"/>
  <c r="J348" i="19"/>
  <c r="C348" i="19"/>
  <c r="BH347" i="19"/>
  <c r="BG347" i="19"/>
  <c r="D347" i="19" s="1"/>
  <c r="Q347" i="19"/>
  <c r="P347" i="19"/>
  <c r="O347" i="19"/>
  <c r="N347" i="19"/>
  <c r="M347" i="19"/>
  <c r="L347" i="19"/>
  <c r="K347" i="19"/>
  <c r="J347" i="19"/>
  <c r="C347" i="19"/>
  <c r="BH346" i="19"/>
  <c r="BG346" i="19"/>
  <c r="D346" i="19" s="1"/>
  <c r="Q346" i="19"/>
  <c r="P346" i="19"/>
  <c r="O346" i="19"/>
  <c r="N346" i="19"/>
  <c r="M346" i="19"/>
  <c r="L346" i="19"/>
  <c r="K346" i="19"/>
  <c r="J346" i="19"/>
  <c r="C346" i="19"/>
  <c r="BH345" i="19"/>
  <c r="BG345" i="19"/>
  <c r="D345" i="19" s="1"/>
  <c r="Q345" i="19"/>
  <c r="P345" i="19"/>
  <c r="O345" i="19"/>
  <c r="N345" i="19"/>
  <c r="M345" i="19"/>
  <c r="L345" i="19"/>
  <c r="K345" i="19"/>
  <c r="J345" i="19"/>
  <c r="C345" i="19"/>
  <c r="BH344" i="19"/>
  <c r="BG344" i="19"/>
  <c r="D344" i="19" s="1"/>
  <c r="Q344" i="19"/>
  <c r="P344" i="19"/>
  <c r="O344" i="19"/>
  <c r="N344" i="19"/>
  <c r="M344" i="19"/>
  <c r="L344" i="19"/>
  <c r="K344" i="19"/>
  <c r="J344" i="19"/>
  <c r="C344" i="19"/>
  <c r="BH343" i="19"/>
  <c r="BG343" i="19"/>
  <c r="Q343" i="19"/>
  <c r="P343" i="19"/>
  <c r="O343" i="19"/>
  <c r="N343" i="19"/>
  <c r="M343" i="19"/>
  <c r="L343" i="19"/>
  <c r="K343" i="19"/>
  <c r="J343" i="19"/>
  <c r="D343" i="19"/>
  <c r="C343" i="19"/>
  <c r="BH342" i="19"/>
  <c r="BG342" i="19"/>
  <c r="Q342" i="19"/>
  <c r="P342" i="19"/>
  <c r="O342" i="19"/>
  <c r="N342" i="19"/>
  <c r="M342" i="19"/>
  <c r="L342" i="19"/>
  <c r="K342" i="19"/>
  <c r="J342" i="19"/>
  <c r="D342" i="19"/>
  <c r="C342" i="19"/>
  <c r="BH341" i="19"/>
  <c r="BG341" i="19"/>
  <c r="Q341" i="19"/>
  <c r="P341" i="19"/>
  <c r="O341" i="19"/>
  <c r="N341" i="19"/>
  <c r="M341" i="19"/>
  <c r="L341" i="19"/>
  <c r="K341" i="19"/>
  <c r="J341" i="19"/>
  <c r="D341" i="19"/>
  <c r="C341" i="19"/>
  <c r="BH340" i="19"/>
  <c r="BG340" i="19"/>
  <c r="Q340" i="19"/>
  <c r="P340" i="19"/>
  <c r="O340" i="19"/>
  <c r="N340" i="19"/>
  <c r="M340" i="19"/>
  <c r="L340" i="19"/>
  <c r="K340" i="19"/>
  <c r="J340" i="19"/>
  <c r="D340" i="19"/>
  <c r="C340" i="19"/>
  <c r="BH339" i="19"/>
  <c r="BG339" i="19"/>
  <c r="Q339" i="19"/>
  <c r="P339" i="19"/>
  <c r="O339" i="19"/>
  <c r="N339" i="19"/>
  <c r="M339" i="19"/>
  <c r="L339" i="19"/>
  <c r="K339" i="19"/>
  <c r="J339" i="19"/>
  <c r="D339" i="19"/>
  <c r="C339" i="19"/>
  <c r="BH338" i="19"/>
  <c r="BG338" i="19"/>
  <c r="Q338" i="19"/>
  <c r="P338" i="19"/>
  <c r="O338" i="19"/>
  <c r="N338" i="19"/>
  <c r="M338" i="19"/>
  <c r="L338" i="19"/>
  <c r="K338" i="19"/>
  <c r="J338" i="19"/>
  <c r="D338" i="19"/>
  <c r="C338" i="19"/>
  <c r="BH337" i="19"/>
  <c r="BG337" i="19"/>
  <c r="Q337" i="19"/>
  <c r="P337" i="19"/>
  <c r="O337" i="19"/>
  <c r="N337" i="19"/>
  <c r="M337" i="19"/>
  <c r="L337" i="19"/>
  <c r="K337" i="19"/>
  <c r="J337" i="19"/>
  <c r="D337" i="19"/>
  <c r="C337" i="19"/>
  <c r="BH336" i="19"/>
  <c r="BG336" i="19"/>
  <c r="Q336" i="19"/>
  <c r="P336" i="19"/>
  <c r="O336" i="19"/>
  <c r="N336" i="19"/>
  <c r="M336" i="19"/>
  <c r="L336" i="19"/>
  <c r="K336" i="19"/>
  <c r="J336" i="19"/>
  <c r="D336" i="19"/>
  <c r="C336" i="19"/>
  <c r="BH335" i="19"/>
  <c r="BG335" i="19"/>
  <c r="Q335" i="19"/>
  <c r="P335" i="19"/>
  <c r="O335" i="19"/>
  <c r="N335" i="19"/>
  <c r="M335" i="19"/>
  <c r="L335" i="19"/>
  <c r="K335" i="19"/>
  <c r="J335" i="19"/>
  <c r="D335" i="19"/>
  <c r="C335" i="19"/>
  <c r="BH334" i="19"/>
  <c r="BG334" i="19"/>
  <c r="Q334" i="19"/>
  <c r="P334" i="19"/>
  <c r="O334" i="19"/>
  <c r="N334" i="19"/>
  <c r="M334" i="19"/>
  <c r="L334" i="19"/>
  <c r="K334" i="19"/>
  <c r="J334" i="19"/>
  <c r="D334" i="19"/>
  <c r="C334" i="19"/>
  <c r="BH333" i="19"/>
  <c r="BG333" i="19"/>
  <c r="D333" i="19" s="1"/>
  <c r="Q333" i="19"/>
  <c r="P333" i="19"/>
  <c r="O333" i="19"/>
  <c r="N333" i="19"/>
  <c r="M333" i="19"/>
  <c r="L333" i="19"/>
  <c r="K333" i="19"/>
  <c r="J333" i="19"/>
  <c r="C333" i="19"/>
  <c r="BH332" i="19"/>
  <c r="BG332" i="19"/>
  <c r="D332" i="19" s="1"/>
  <c r="Q332" i="19"/>
  <c r="P332" i="19"/>
  <c r="O332" i="19"/>
  <c r="N332" i="19"/>
  <c r="M332" i="19"/>
  <c r="L332" i="19"/>
  <c r="K332" i="19"/>
  <c r="J332" i="19"/>
  <c r="C332" i="19"/>
  <c r="BH331" i="19"/>
  <c r="BG331" i="19"/>
  <c r="D331" i="19" s="1"/>
  <c r="Q331" i="19"/>
  <c r="P331" i="19"/>
  <c r="O331" i="19"/>
  <c r="N331" i="19"/>
  <c r="M331" i="19"/>
  <c r="L331" i="19"/>
  <c r="K331" i="19"/>
  <c r="J331" i="19"/>
  <c r="C331" i="19"/>
  <c r="BH330" i="19"/>
  <c r="BG330" i="19"/>
  <c r="D330" i="19" s="1"/>
  <c r="Q330" i="19"/>
  <c r="P330" i="19"/>
  <c r="O330" i="19"/>
  <c r="N330" i="19"/>
  <c r="M330" i="19"/>
  <c r="L330" i="19"/>
  <c r="K330" i="19"/>
  <c r="J330" i="19"/>
  <c r="C330" i="19"/>
  <c r="BH329" i="19"/>
  <c r="BG329" i="19"/>
  <c r="D329" i="19" s="1"/>
  <c r="Q329" i="19"/>
  <c r="P329" i="19"/>
  <c r="O329" i="19"/>
  <c r="N329" i="19"/>
  <c r="M329" i="19"/>
  <c r="L329" i="19"/>
  <c r="K329" i="19"/>
  <c r="J329" i="19"/>
  <c r="C329" i="19"/>
  <c r="BH328" i="19"/>
  <c r="BG328" i="19"/>
  <c r="D328" i="19" s="1"/>
  <c r="Q328" i="19"/>
  <c r="P328" i="19"/>
  <c r="O328" i="19"/>
  <c r="N328" i="19"/>
  <c r="M328" i="19"/>
  <c r="L328" i="19"/>
  <c r="K328" i="19"/>
  <c r="J328" i="19"/>
  <c r="C328" i="19"/>
  <c r="BH327" i="19"/>
  <c r="BG327" i="19"/>
  <c r="Q327" i="19"/>
  <c r="P327" i="19"/>
  <c r="O327" i="19"/>
  <c r="N327" i="19"/>
  <c r="M327" i="19"/>
  <c r="L327" i="19"/>
  <c r="K327" i="19"/>
  <c r="J327" i="19"/>
  <c r="D327" i="19"/>
  <c r="C327" i="19"/>
  <c r="BH326" i="19"/>
  <c r="BG326" i="19"/>
  <c r="Q326" i="19"/>
  <c r="P326" i="19"/>
  <c r="O326" i="19"/>
  <c r="N326" i="19"/>
  <c r="M326" i="19"/>
  <c r="L326" i="19"/>
  <c r="K326" i="19"/>
  <c r="J326" i="19"/>
  <c r="D326" i="19"/>
  <c r="C326" i="19"/>
  <c r="BH325" i="19"/>
  <c r="BG325" i="19"/>
  <c r="Q325" i="19"/>
  <c r="P325" i="19"/>
  <c r="O325" i="19"/>
  <c r="N325" i="19"/>
  <c r="M325" i="19"/>
  <c r="L325" i="19"/>
  <c r="K325" i="19"/>
  <c r="J325" i="19"/>
  <c r="D325" i="19"/>
  <c r="C325" i="19"/>
  <c r="BH324" i="19"/>
  <c r="BG324" i="19"/>
  <c r="Q324" i="19"/>
  <c r="P324" i="19"/>
  <c r="O324" i="19"/>
  <c r="N324" i="19"/>
  <c r="M324" i="19"/>
  <c r="L324" i="19"/>
  <c r="K324" i="19"/>
  <c r="J324" i="19"/>
  <c r="D324" i="19"/>
  <c r="C324" i="19"/>
  <c r="BH323" i="19"/>
  <c r="BG323" i="19"/>
  <c r="Q323" i="19"/>
  <c r="P323" i="19"/>
  <c r="O323" i="19"/>
  <c r="N323" i="19"/>
  <c r="M323" i="19"/>
  <c r="L323" i="19"/>
  <c r="K323" i="19"/>
  <c r="J323" i="19"/>
  <c r="D323" i="19"/>
  <c r="C323" i="19"/>
  <c r="BH322" i="19"/>
  <c r="BG322" i="19"/>
  <c r="Q322" i="19"/>
  <c r="P322" i="19"/>
  <c r="O322" i="19"/>
  <c r="N322" i="19"/>
  <c r="M322" i="19"/>
  <c r="L322" i="19"/>
  <c r="K322" i="19"/>
  <c r="J322" i="19"/>
  <c r="D322" i="19"/>
  <c r="C322" i="19"/>
  <c r="BH321" i="19"/>
  <c r="BG321" i="19"/>
  <c r="Q321" i="19"/>
  <c r="P321" i="19"/>
  <c r="O321" i="19"/>
  <c r="N321" i="19"/>
  <c r="M321" i="19"/>
  <c r="L321" i="19"/>
  <c r="K321" i="19"/>
  <c r="J321" i="19"/>
  <c r="D321" i="19"/>
  <c r="C321" i="19"/>
  <c r="BH320" i="19"/>
  <c r="BG320" i="19"/>
  <c r="Q320" i="19"/>
  <c r="P320" i="19"/>
  <c r="O320" i="19"/>
  <c r="N320" i="19"/>
  <c r="M320" i="19"/>
  <c r="L320" i="19"/>
  <c r="K320" i="19"/>
  <c r="J320" i="19"/>
  <c r="D320" i="19"/>
  <c r="C320" i="19"/>
  <c r="BH319" i="19"/>
  <c r="BG319" i="19"/>
  <c r="Q319" i="19"/>
  <c r="P319" i="19"/>
  <c r="O319" i="19"/>
  <c r="N319" i="19"/>
  <c r="M319" i="19"/>
  <c r="L319" i="19"/>
  <c r="K319" i="19"/>
  <c r="J319" i="19"/>
  <c r="D319" i="19"/>
  <c r="C319" i="19"/>
  <c r="BH318" i="19"/>
  <c r="BG318" i="19"/>
  <c r="Q318" i="19"/>
  <c r="P318" i="19"/>
  <c r="O318" i="19"/>
  <c r="N318" i="19"/>
  <c r="M318" i="19"/>
  <c r="L318" i="19"/>
  <c r="K318" i="19"/>
  <c r="J318" i="19"/>
  <c r="D318" i="19"/>
  <c r="C318" i="19"/>
  <c r="BH317" i="19"/>
  <c r="BG317" i="19"/>
  <c r="D317" i="19" s="1"/>
  <c r="Q317" i="19"/>
  <c r="P317" i="19"/>
  <c r="O317" i="19"/>
  <c r="N317" i="19"/>
  <c r="M317" i="19"/>
  <c r="L317" i="19"/>
  <c r="K317" i="19"/>
  <c r="J317" i="19"/>
  <c r="C317" i="19"/>
  <c r="BH316" i="19"/>
  <c r="BG316" i="19"/>
  <c r="D316" i="19" s="1"/>
  <c r="Q316" i="19"/>
  <c r="P316" i="19"/>
  <c r="O316" i="19"/>
  <c r="N316" i="19"/>
  <c r="M316" i="19"/>
  <c r="L316" i="19"/>
  <c r="K316" i="19"/>
  <c r="J316" i="19"/>
  <c r="C316" i="19"/>
  <c r="BH315" i="19"/>
  <c r="BG315" i="19"/>
  <c r="D315" i="19" s="1"/>
  <c r="Q315" i="19"/>
  <c r="P315" i="19"/>
  <c r="O315" i="19"/>
  <c r="N315" i="19"/>
  <c r="M315" i="19"/>
  <c r="L315" i="19"/>
  <c r="K315" i="19"/>
  <c r="J315" i="19"/>
  <c r="C315" i="19"/>
  <c r="BH314" i="19"/>
  <c r="BG314" i="19"/>
  <c r="D314" i="19" s="1"/>
  <c r="Q314" i="19"/>
  <c r="P314" i="19"/>
  <c r="O314" i="19"/>
  <c r="N314" i="19"/>
  <c r="M314" i="19"/>
  <c r="L314" i="19"/>
  <c r="K314" i="19"/>
  <c r="J314" i="19"/>
  <c r="C314" i="19"/>
  <c r="BH313" i="19"/>
  <c r="BG313" i="19"/>
  <c r="D313" i="19" s="1"/>
  <c r="Q313" i="19"/>
  <c r="P313" i="19"/>
  <c r="O313" i="19"/>
  <c r="N313" i="19"/>
  <c r="M313" i="19"/>
  <c r="L313" i="19"/>
  <c r="K313" i="19"/>
  <c r="J313" i="19"/>
  <c r="C313" i="19"/>
  <c r="BH312" i="19"/>
  <c r="BG312" i="19"/>
  <c r="D312" i="19" s="1"/>
  <c r="Q312" i="19"/>
  <c r="P312" i="19"/>
  <c r="O312" i="19"/>
  <c r="N312" i="19"/>
  <c r="M312" i="19"/>
  <c r="L312" i="19"/>
  <c r="K312" i="19"/>
  <c r="J312" i="19"/>
  <c r="C312" i="19"/>
  <c r="BH311" i="19"/>
  <c r="BG311" i="19"/>
  <c r="Q311" i="19"/>
  <c r="P311" i="19"/>
  <c r="O311" i="19"/>
  <c r="N311" i="19"/>
  <c r="M311" i="19"/>
  <c r="L311" i="19"/>
  <c r="K311" i="19"/>
  <c r="J311" i="19"/>
  <c r="D311" i="19"/>
  <c r="C311" i="19"/>
  <c r="BH310" i="19"/>
  <c r="BG310" i="19"/>
  <c r="Q310" i="19"/>
  <c r="P310" i="19"/>
  <c r="O310" i="19"/>
  <c r="N310" i="19"/>
  <c r="M310" i="19"/>
  <c r="L310" i="19"/>
  <c r="K310" i="19"/>
  <c r="J310" i="19"/>
  <c r="D310" i="19"/>
  <c r="C310" i="19"/>
  <c r="BH309" i="19"/>
  <c r="BG309" i="19"/>
  <c r="Q309" i="19"/>
  <c r="P309" i="19"/>
  <c r="O309" i="19"/>
  <c r="N309" i="19"/>
  <c r="M309" i="19"/>
  <c r="L309" i="19"/>
  <c r="K309" i="19"/>
  <c r="J309" i="19"/>
  <c r="D309" i="19"/>
  <c r="C309" i="19"/>
  <c r="BH308" i="19"/>
  <c r="BG308" i="19"/>
  <c r="Q308" i="19"/>
  <c r="P308" i="19"/>
  <c r="O308" i="19"/>
  <c r="N308" i="19"/>
  <c r="M308" i="19"/>
  <c r="L308" i="19"/>
  <c r="K308" i="19"/>
  <c r="J308" i="19"/>
  <c r="D308" i="19"/>
  <c r="C308" i="19"/>
  <c r="BH307" i="19"/>
  <c r="BG307" i="19"/>
  <c r="Q307" i="19"/>
  <c r="P307" i="19"/>
  <c r="O307" i="19"/>
  <c r="N307" i="19"/>
  <c r="M307" i="19"/>
  <c r="L307" i="19"/>
  <c r="K307" i="19"/>
  <c r="J307" i="19"/>
  <c r="D307" i="19"/>
  <c r="C307" i="19"/>
  <c r="BH306" i="19"/>
  <c r="BG306" i="19"/>
  <c r="Q306" i="19"/>
  <c r="P306" i="19"/>
  <c r="O306" i="19"/>
  <c r="N306" i="19"/>
  <c r="M306" i="19"/>
  <c r="L306" i="19"/>
  <c r="K306" i="19"/>
  <c r="J306" i="19"/>
  <c r="D306" i="19"/>
  <c r="C306" i="19"/>
  <c r="BH305" i="19"/>
  <c r="BG305" i="19"/>
  <c r="Q305" i="19"/>
  <c r="P305" i="19"/>
  <c r="O305" i="19"/>
  <c r="N305" i="19"/>
  <c r="M305" i="19"/>
  <c r="L305" i="19"/>
  <c r="K305" i="19"/>
  <c r="J305" i="19"/>
  <c r="D305" i="19"/>
  <c r="C305" i="19"/>
  <c r="BH304" i="19"/>
  <c r="BG304" i="19"/>
  <c r="Q304" i="19"/>
  <c r="P304" i="19"/>
  <c r="O304" i="19"/>
  <c r="N304" i="19"/>
  <c r="M304" i="19"/>
  <c r="L304" i="19"/>
  <c r="K304" i="19"/>
  <c r="J304" i="19"/>
  <c r="D304" i="19"/>
  <c r="C304" i="19"/>
  <c r="BH303" i="19"/>
  <c r="BG303" i="19"/>
  <c r="Q303" i="19"/>
  <c r="P303" i="19"/>
  <c r="O303" i="19"/>
  <c r="N303" i="19"/>
  <c r="M303" i="19"/>
  <c r="L303" i="19"/>
  <c r="K303" i="19"/>
  <c r="J303" i="19"/>
  <c r="D303" i="19"/>
  <c r="C303" i="19"/>
  <c r="BH302" i="19"/>
  <c r="BG302" i="19"/>
  <c r="D302" i="19" s="1"/>
  <c r="Q302" i="19"/>
  <c r="P302" i="19"/>
  <c r="O302" i="19"/>
  <c r="N302" i="19"/>
  <c r="M302" i="19"/>
  <c r="L302" i="19"/>
  <c r="K302" i="19"/>
  <c r="J302" i="19"/>
  <c r="C302" i="19"/>
  <c r="BH301" i="19"/>
  <c r="BG301" i="19"/>
  <c r="D301" i="19" s="1"/>
  <c r="Q301" i="19"/>
  <c r="P301" i="19"/>
  <c r="O301" i="19"/>
  <c r="N301" i="19"/>
  <c r="M301" i="19"/>
  <c r="L301" i="19"/>
  <c r="K301" i="19"/>
  <c r="J301" i="19"/>
  <c r="C301" i="19"/>
  <c r="BH300" i="19"/>
  <c r="BG300" i="19"/>
  <c r="D300" i="19" s="1"/>
  <c r="Q300" i="19"/>
  <c r="P300" i="19"/>
  <c r="O300" i="19"/>
  <c r="N300" i="19"/>
  <c r="M300" i="19"/>
  <c r="L300" i="19"/>
  <c r="K300" i="19"/>
  <c r="J300" i="19"/>
  <c r="C300" i="19"/>
  <c r="BH299" i="19"/>
  <c r="BG299" i="19"/>
  <c r="D299" i="19" s="1"/>
  <c r="Q299" i="19"/>
  <c r="P299" i="19"/>
  <c r="O299" i="19"/>
  <c r="N299" i="19"/>
  <c r="M299" i="19"/>
  <c r="L299" i="19"/>
  <c r="K299" i="19"/>
  <c r="J299" i="19"/>
  <c r="C299" i="19"/>
  <c r="BH298" i="19"/>
  <c r="BG298" i="19"/>
  <c r="D298" i="19" s="1"/>
  <c r="Q298" i="19"/>
  <c r="P298" i="19"/>
  <c r="O298" i="19"/>
  <c r="N298" i="19"/>
  <c r="M298" i="19"/>
  <c r="L298" i="19"/>
  <c r="K298" i="19"/>
  <c r="J298" i="19"/>
  <c r="C298" i="19"/>
  <c r="BH297" i="19"/>
  <c r="BG297" i="19"/>
  <c r="D297" i="19" s="1"/>
  <c r="Q297" i="19"/>
  <c r="P297" i="19"/>
  <c r="O297" i="19"/>
  <c r="N297" i="19"/>
  <c r="M297" i="19"/>
  <c r="L297" i="19"/>
  <c r="K297" i="19"/>
  <c r="J297" i="19"/>
  <c r="C297" i="19"/>
  <c r="BH296" i="19"/>
  <c r="BG296" i="19"/>
  <c r="D296" i="19" s="1"/>
  <c r="Q296" i="19"/>
  <c r="P296" i="19"/>
  <c r="O296" i="19"/>
  <c r="N296" i="19"/>
  <c r="M296" i="19"/>
  <c r="L296" i="19"/>
  <c r="K296" i="19"/>
  <c r="J296" i="19"/>
  <c r="C296" i="19"/>
  <c r="BH295" i="19"/>
  <c r="BG295" i="19"/>
  <c r="Q295" i="19"/>
  <c r="P295" i="19"/>
  <c r="O295" i="19"/>
  <c r="N295" i="19"/>
  <c r="M295" i="19"/>
  <c r="L295" i="19"/>
  <c r="K295" i="19"/>
  <c r="J295" i="19"/>
  <c r="D295" i="19"/>
  <c r="C295" i="19"/>
  <c r="BH294" i="19"/>
  <c r="BG294" i="19"/>
  <c r="Q294" i="19"/>
  <c r="P294" i="19"/>
  <c r="O294" i="19"/>
  <c r="N294" i="19"/>
  <c r="M294" i="19"/>
  <c r="L294" i="19"/>
  <c r="K294" i="19"/>
  <c r="J294" i="19"/>
  <c r="D294" i="19"/>
  <c r="C294" i="19"/>
  <c r="BH293" i="19"/>
  <c r="BG293" i="19"/>
  <c r="Q293" i="19"/>
  <c r="P293" i="19"/>
  <c r="O293" i="19"/>
  <c r="N293" i="19"/>
  <c r="M293" i="19"/>
  <c r="L293" i="19"/>
  <c r="K293" i="19"/>
  <c r="J293" i="19"/>
  <c r="D293" i="19"/>
  <c r="C293" i="19"/>
  <c r="BH292" i="19"/>
  <c r="BG292" i="19"/>
  <c r="Q292" i="19"/>
  <c r="P292" i="19"/>
  <c r="O292" i="19"/>
  <c r="N292" i="19"/>
  <c r="M292" i="19"/>
  <c r="L292" i="19"/>
  <c r="K292" i="19"/>
  <c r="J292" i="19"/>
  <c r="D292" i="19"/>
  <c r="C292" i="19"/>
  <c r="BH291" i="19"/>
  <c r="BG291" i="19"/>
  <c r="Q291" i="19"/>
  <c r="P291" i="19"/>
  <c r="O291" i="19"/>
  <c r="N291" i="19"/>
  <c r="M291" i="19"/>
  <c r="L291" i="19"/>
  <c r="K291" i="19"/>
  <c r="J291" i="19"/>
  <c r="D291" i="19"/>
  <c r="C291" i="19"/>
  <c r="BH290" i="19"/>
  <c r="BG290" i="19"/>
  <c r="Q290" i="19"/>
  <c r="P290" i="19"/>
  <c r="O290" i="19"/>
  <c r="N290" i="19"/>
  <c r="M290" i="19"/>
  <c r="L290" i="19"/>
  <c r="K290" i="19"/>
  <c r="J290" i="19"/>
  <c r="D290" i="19"/>
  <c r="C290" i="19"/>
  <c r="BH289" i="19"/>
  <c r="BG289" i="19"/>
  <c r="Q289" i="19"/>
  <c r="P289" i="19"/>
  <c r="O289" i="19"/>
  <c r="N289" i="19"/>
  <c r="M289" i="19"/>
  <c r="L289" i="19"/>
  <c r="K289" i="19"/>
  <c r="J289" i="19"/>
  <c r="D289" i="19"/>
  <c r="C289" i="19"/>
  <c r="BH288" i="19"/>
  <c r="BG288" i="19"/>
  <c r="Q288" i="19"/>
  <c r="P288" i="19"/>
  <c r="O288" i="19"/>
  <c r="N288" i="19"/>
  <c r="M288" i="19"/>
  <c r="L288" i="19"/>
  <c r="K288" i="19"/>
  <c r="J288" i="19"/>
  <c r="D288" i="19"/>
  <c r="C288" i="19"/>
  <c r="BH287" i="19"/>
  <c r="BG287" i="19"/>
  <c r="Q287" i="19"/>
  <c r="P287" i="19"/>
  <c r="O287" i="19"/>
  <c r="N287" i="19"/>
  <c r="M287" i="19"/>
  <c r="L287" i="19"/>
  <c r="K287" i="19"/>
  <c r="J287" i="19"/>
  <c r="D287" i="19"/>
  <c r="C287" i="19"/>
  <c r="BH286" i="19"/>
  <c r="BG286" i="19"/>
  <c r="D286" i="19" s="1"/>
  <c r="Q286" i="19"/>
  <c r="P286" i="19"/>
  <c r="O286" i="19"/>
  <c r="N286" i="19"/>
  <c r="M286" i="19"/>
  <c r="L286" i="19"/>
  <c r="K286" i="19"/>
  <c r="J286" i="19"/>
  <c r="C286" i="19"/>
  <c r="BH285" i="19"/>
  <c r="BG285" i="19"/>
  <c r="D285" i="19" s="1"/>
  <c r="Q285" i="19"/>
  <c r="P285" i="19"/>
  <c r="O285" i="19"/>
  <c r="N285" i="19"/>
  <c r="M285" i="19"/>
  <c r="L285" i="19"/>
  <c r="K285" i="19"/>
  <c r="J285" i="19"/>
  <c r="C285" i="19"/>
  <c r="BH284" i="19"/>
  <c r="BG284" i="19"/>
  <c r="D284" i="19" s="1"/>
  <c r="Q284" i="19"/>
  <c r="P284" i="19"/>
  <c r="O284" i="19"/>
  <c r="N284" i="19"/>
  <c r="M284" i="19"/>
  <c r="L284" i="19"/>
  <c r="K284" i="19"/>
  <c r="J284" i="19"/>
  <c r="C284" i="19"/>
  <c r="BH283" i="19"/>
  <c r="BG283" i="19"/>
  <c r="D283" i="19" s="1"/>
  <c r="Q283" i="19"/>
  <c r="P283" i="19"/>
  <c r="O283" i="19"/>
  <c r="N283" i="19"/>
  <c r="M283" i="19"/>
  <c r="L283" i="19"/>
  <c r="K283" i="19"/>
  <c r="J283" i="19"/>
  <c r="C283" i="19"/>
  <c r="BH282" i="19"/>
  <c r="BG282" i="19"/>
  <c r="D282" i="19" s="1"/>
  <c r="Q282" i="19"/>
  <c r="P282" i="19"/>
  <c r="O282" i="19"/>
  <c r="N282" i="19"/>
  <c r="M282" i="19"/>
  <c r="L282" i="19"/>
  <c r="K282" i="19"/>
  <c r="J282" i="19"/>
  <c r="C282" i="19"/>
  <c r="BH281" i="19"/>
  <c r="BG281" i="19"/>
  <c r="D281" i="19" s="1"/>
  <c r="Q281" i="19"/>
  <c r="P281" i="19"/>
  <c r="O281" i="19"/>
  <c r="N281" i="19"/>
  <c r="M281" i="19"/>
  <c r="L281" i="19"/>
  <c r="K281" i="19"/>
  <c r="J281" i="19"/>
  <c r="C281" i="19"/>
  <c r="BH280" i="19"/>
  <c r="BG280" i="19"/>
  <c r="D280" i="19" s="1"/>
  <c r="Q280" i="19"/>
  <c r="P280" i="19"/>
  <c r="O280" i="19"/>
  <c r="N280" i="19"/>
  <c r="M280" i="19"/>
  <c r="L280" i="19"/>
  <c r="K280" i="19"/>
  <c r="J280" i="19"/>
  <c r="C280" i="19"/>
  <c r="BH279" i="19"/>
  <c r="BG279" i="19"/>
  <c r="Q279" i="19"/>
  <c r="P279" i="19"/>
  <c r="O279" i="19"/>
  <c r="N279" i="19"/>
  <c r="M279" i="19"/>
  <c r="L279" i="19"/>
  <c r="K279" i="19"/>
  <c r="J279" i="19"/>
  <c r="D279" i="19"/>
  <c r="C279" i="19"/>
  <c r="BH278" i="19"/>
  <c r="BG278" i="19"/>
  <c r="Q278" i="19"/>
  <c r="P278" i="19"/>
  <c r="O278" i="19"/>
  <c r="N278" i="19"/>
  <c r="M278" i="19"/>
  <c r="L278" i="19"/>
  <c r="K278" i="19"/>
  <c r="J278" i="19"/>
  <c r="D278" i="19"/>
  <c r="C278" i="19"/>
  <c r="BH277" i="19"/>
  <c r="BG277" i="19"/>
  <c r="Q277" i="19"/>
  <c r="P277" i="19"/>
  <c r="O277" i="19"/>
  <c r="N277" i="19"/>
  <c r="M277" i="19"/>
  <c r="L277" i="19"/>
  <c r="K277" i="19"/>
  <c r="J277" i="19"/>
  <c r="D277" i="19"/>
  <c r="C277" i="19"/>
  <c r="BH276" i="19"/>
  <c r="BG276" i="19"/>
  <c r="Q276" i="19"/>
  <c r="P276" i="19"/>
  <c r="O276" i="19"/>
  <c r="N276" i="19"/>
  <c r="M276" i="19"/>
  <c r="L276" i="19"/>
  <c r="K276" i="19"/>
  <c r="J276" i="19"/>
  <c r="D276" i="19"/>
  <c r="C276" i="19"/>
  <c r="BH275" i="19"/>
  <c r="BG275" i="19"/>
  <c r="Q275" i="19"/>
  <c r="P275" i="19"/>
  <c r="O275" i="19"/>
  <c r="N275" i="19"/>
  <c r="M275" i="19"/>
  <c r="L275" i="19"/>
  <c r="K275" i="19"/>
  <c r="J275" i="19"/>
  <c r="D275" i="19"/>
  <c r="C275" i="19"/>
  <c r="BH274" i="19"/>
  <c r="BG274" i="19"/>
  <c r="Q274" i="19"/>
  <c r="P274" i="19"/>
  <c r="O274" i="19"/>
  <c r="N274" i="19"/>
  <c r="M274" i="19"/>
  <c r="L274" i="19"/>
  <c r="K274" i="19"/>
  <c r="J274" i="19"/>
  <c r="D274" i="19"/>
  <c r="C274" i="19"/>
  <c r="BH273" i="19"/>
  <c r="BG273" i="19"/>
  <c r="Q273" i="19"/>
  <c r="P273" i="19"/>
  <c r="O273" i="19"/>
  <c r="N273" i="19"/>
  <c r="M273" i="19"/>
  <c r="L273" i="19"/>
  <c r="K273" i="19"/>
  <c r="J273" i="19"/>
  <c r="D273" i="19"/>
  <c r="C273" i="19"/>
  <c r="BH272" i="19"/>
  <c r="BG272" i="19"/>
  <c r="Q272" i="19"/>
  <c r="P272" i="19"/>
  <c r="O272" i="19"/>
  <c r="N272" i="19"/>
  <c r="M272" i="19"/>
  <c r="L272" i="19"/>
  <c r="K272" i="19"/>
  <c r="J272" i="19"/>
  <c r="D272" i="19"/>
  <c r="C272" i="19"/>
  <c r="BH271" i="19"/>
  <c r="BG271" i="19"/>
  <c r="Q271" i="19"/>
  <c r="P271" i="19"/>
  <c r="O271" i="19"/>
  <c r="N271" i="19"/>
  <c r="M271" i="19"/>
  <c r="L271" i="19"/>
  <c r="K271" i="19"/>
  <c r="J271" i="19"/>
  <c r="D271" i="19"/>
  <c r="C271" i="19"/>
  <c r="BH270" i="19"/>
  <c r="BG270" i="19"/>
  <c r="D270" i="19" s="1"/>
  <c r="Q270" i="19"/>
  <c r="P270" i="19"/>
  <c r="O270" i="19"/>
  <c r="N270" i="19"/>
  <c r="M270" i="19"/>
  <c r="L270" i="19"/>
  <c r="K270" i="19"/>
  <c r="J270" i="19"/>
  <c r="C270" i="19"/>
  <c r="BH269" i="19"/>
  <c r="BG269" i="19"/>
  <c r="D269" i="19" s="1"/>
  <c r="Q269" i="19"/>
  <c r="P269" i="19"/>
  <c r="O269" i="19"/>
  <c r="N269" i="19"/>
  <c r="M269" i="19"/>
  <c r="L269" i="19"/>
  <c r="K269" i="19"/>
  <c r="J269" i="19"/>
  <c r="C269" i="19"/>
  <c r="BH268" i="19"/>
  <c r="BG268" i="19"/>
  <c r="D268" i="19" s="1"/>
  <c r="Q268" i="19"/>
  <c r="P268" i="19"/>
  <c r="O268" i="19"/>
  <c r="N268" i="19"/>
  <c r="M268" i="19"/>
  <c r="L268" i="19"/>
  <c r="K268" i="19"/>
  <c r="J268" i="19"/>
  <c r="C268" i="19"/>
  <c r="BH267" i="19"/>
  <c r="BG267" i="19"/>
  <c r="D267" i="19" s="1"/>
  <c r="Q267" i="19"/>
  <c r="P267" i="19"/>
  <c r="O267" i="19"/>
  <c r="N267" i="19"/>
  <c r="M267" i="19"/>
  <c r="L267" i="19"/>
  <c r="K267" i="19"/>
  <c r="J267" i="19"/>
  <c r="C267" i="19"/>
  <c r="BH266" i="19"/>
  <c r="BG266" i="19"/>
  <c r="D266" i="19" s="1"/>
  <c r="Q266" i="19"/>
  <c r="P266" i="19"/>
  <c r="O266" i="19"/>
  <c r="N266" i="19"/>
  <c r="M266" i="19"/>
  <c r="L266" i="19"/>
  <c r="K266" i="19"/>
  <c r="J266" i="19"/>
  <c r="C266" i="19"/>
  <c r="BH265" i="19"/>
  <c r="BG265" i="19"/>
  <c r="D265" i="19" s="1"/>
  <c r="Q265" i="19"/>
  <c r="P265" i="19"/>
  <c r="O265" i="19"/>
  <c r="N265" i="19"/>
  <c r="M265" i="19"/>
  <c r="L265" i="19"/>
  <c r="K265" i="19"/>
  <c r="J265" i="19"/>
  <c r="C265" i="19"/>
  <c r="BH264" i="19"/>
  <c r="BG264" i="19"/>
  <c r="D264" i="19" s="1"/>
  <c r="Q264" i="19"/>
  <c r="P264" i="19"/>
  <c r="O264" i="19"/>
  <c r="N264" i="19"/>
  <c r="M264" i="19"/>
  <c r="L264" i="19"/>
  <c r="K264" i="19"/>
  <c r="J264" i="19"/>
  <c r="C264" i="19"/>
  <c r="BH263" i="19"/>
  <c r="BG263" i="19"/>
  <c r="Q263" i="19"/>
  <c r="P263" i="19"/>
  <c r="O263" i="19"/>
  <c r="N263" i="19"/>
  <c r="M263" i="19"/>
  <c r="L263" i="19"/>
  <c r="K263" i="19"/>
  <c r="J263" i="19"/>
  <c r="D263" i="19"/>
  <c r="C263" i="19"/>
  <c r="BH262" i="19"/>
  <c r="BG262" i="19"/>
  <c r="Q262" i="19"/>
  <c r="P262" i="19"/>
  <c r="O262" i="19"/>
  <c r="N262" i="19"/>
  <c r="M262" i="19"/>
  <c r="L262" i="19"/>
  <c r="K262" i="19"/>
  <c r="J262" i="19"/>
  <c r="D262" i="19"/>
  <c r="C262" i="19"/>
  <c r="BH261" i="19"/>
  <c r="BG261" i="19"/>
  <c r="Q261" i="19"/>
  <c r="P261" i="19"/>
  <c r="O261" i="19"/>
  <c r="N261" i="19"/>
  <c r="M261" i="19"/>
  <c r="L261" i="19"/>
  <c r="K261" i="19"/>
  <c r="J261" i="19"/>
  <c r="D261" i="19"/>
  <c r="C261" i="19"/>
  <c r="BH260" i="19"/>
  <c r="BG260" i="19"/>
  <c r="Q260" i="19"/>
  <c r="P260" i="19"/>
  <c r="O260" i="19"/>
  <c r="N260" i="19"/>
  <c r="M260" i="19"/>
  <c r="L260" i="19"/>
  <c r="K260" i="19"/>
  <c r="J260" i="19"/>
  <c r="D260" i="19"/>
  <c r="C260" i="19"/>
  <c r="BH259" i="19"/>
  <c r="BG259" i="19"/>
  <c r="Q259" i="19"/>
  <c r="P259" i="19"/>
  <c r="O259" i="19"/>
  <c r="N259" i="19"/>
  <c r="M259" i="19"/>
  <c r="L259" i="19"/>
  <c r="K259" i="19"/>
  <c r="J259" i="19"/>
  <c r="D259" i="19"/>
  <c r="C259" i="19"/>
  <c r="BH258" i="19"/>
  <c r="BG258" i="19"/>
  <c r="Q258" i="19"/>
  <c r="P258" i="19"/>
  <c r="O258" i="19"/>
  <c r="N258" i="19"/>
  <c r="M258" i="19"/>
  <c r="L258" i="19"/>
  <c r="K258" i="19"/>
  <c r="J258" i="19"/>
  <c r="D258" i="19"/>
  <c r="C258" i="19"/>
  <c r="BH257" i="19"/>
  <c r="BG257" i="19"/>
  <c r="Q257" i="19"/>
  <c r="P257" i="19"/>
  <c r="O257" i="19"/>
  <c r="N257" i="19"/>
  <c r="M257" i="19"/>
  <c r="L257" i="19"/>
  <c r="K257" i="19"/>
  <c r="J257" i="19"/>
  <c r="D257" i="19"/>
  <c r="C257" i="19"/>
  <c r="BH256" i="19"/>
  <c r="BG256" i="19"/>
  <c r="Q256" i="19"/>
  <c r="P256" i="19"/>
  <c r="O256" i="19"/>
  <c r="N256" i="19"/>
  <c r="M256" i="19"/>
  <c r="L256" i="19"/>
  <c r="K256" i="19"/>
  <c r="J256" i="19"/>
  <c r="D256" i="19"/>
  <c r="C256" i="19"/>
  <c r="BH255" i="19"/>
  <c r="BG255" i="19"/>
  <c r="Q255" i="19"/>
  <c r="P255" i="19"/>
  <c r="O255" i="19"/>
  <c r="N255" i="19"/>
  <c r="M255" i="19"/>
  <c r="L255" i="19"/>
  <c r="K255" i="19"/>
  <c r="J255" i="19"/>
  <c r="D255" i="19"/>
  <c r="C255" i="19"/>
  <c r="BH254" i="19"/>
  <c r="BG254" i="19"/>
  <c r="D254" i="19" s="1"/>
  <c r="Q254" i="19"/>
  <c r="P254" i="19"/>
  <c r="O254" i="19"/>
  <c r="N254" i="19"/>
  <c r="M254" i="19"/>
  <c r="L254" i="19"/>
  <c r="K254" i="19"/>
  <c r="J254" i="19"/>
  <c r="C254" i="19"/>
  <c r="BH253" i="19"/>
  <c r="BG253" i="19"/>
  <c r="D253" i="19" s="1"/>
  <c r="Q253" i="19"/>
  <c r="P253" i="19"/>
  <c r="O253" i="19"/>
  <c r="N253" i="19"/>
  <c r="M253" i="19"/>
  <c r="L253" i="19"/>
  <c r="K253" i="19"/>
  <c r="J253" i="19"/>
  <c r="C253" i="19"/>
  <c r="BH252" i="19"/>
  <c r="BG252" i="19"/>
  <c r="D252" i="19" s="1"/>
  <c r="Q252" i="19"/>
  <c r="P252" i="19"/>
  <c r="O252" i="19"/>
  <c r="N252" i="19"/>
  <c r="M252" i="19"/>
  <c r="L252" i="19"/>
  <c r="K252" i="19"/>
  <c r="J252" i="19"/>
  <c r="C252" i="19"/>
  <c r="BH251" i="19"/>
  <c r="BG251" i="19"/>
  <c r="D251" i="19" s="1"/>
  <c r="Q251" i="19"/>
  <c r="P251" i="19"/>
  <c r="O251" i="19"/>
  <c r="N251" i="19"/>
  <c r="M251" i="19"/>
  <c r="L251" i="19"/>
  <c r="K251" i="19"/>
  <c r="J251" i="19"/>
  <c r="C251" i="19"/>
  <c r="BH250" i="19"/>
  <c r="BG250" i="19"/>
  <c r="D250" i="19" s="1"/>
  <c r="Q250" i="19"/>
  <c r="P250" i="19"/>
  <c r="O250" i="19"/>
  <c r="N250" i="19"/>
  <c r="M250" i="19"/>
  <c r="L250" i="19"/>
  <c r="K250" i="19"/>
  <c r="J250" i="19"/>
  <c r="C250" i="19"/>
  <c r="BH249" i="19"/>
  <c r="BG249" i="19"/>
  <c r="D249" i="19" s="1"/>
  <c r="Q249" i="19"/>
  <c r="P249" i="19"/>
  <c r="O249" i="19"/>
  <c r="N249" i="19"/>
  <c r="M249" i="19"/>
  <c r="L249" i="19"/>
  <c r="K249" i="19"/>
  <c r="J249" i="19"/>
  <c r="C249" i="19"/>
  <c r="BH248" i="19"/>
  <c r="BG248" i="19"/>
  <c r="D248" i="19" s="1"/>
  <c r="Q248" i="19"/>
  <c r="P248" i="19"/>
  <c r="O248" i="19"/>
  <c r="N248" i="19"/>
  <c r="M248" i="19"/>
  <c r="L248" i="19"/>
  <c r="K248" i="19"/>
  <c r="J248" i="19"/>
  <c r="C248" i="19"/>
  <c r="BH247" i="19"/>
  <c r="BG247" i="19"/>
  <c r="Q247" i="19"/>
  <c r="P247" i="19"/>
  <c r="O247" i="19"/>
  <c r="N247" i="19"/>
  <c r="M247" i="19"/>
  <c r="L247" i="19"/>
  <c r="K247" i="19"/>
  <c r="J247" i="19"/>
  <c r="D247" i="19"/>
  <c r="C247" i="19"/>
  <c r="BH246" i="19"/>
  <c r="BG246" i="19"/>
  <c r="Q246" i="19"/>
  <c r="P246" i="19"/>
  <c r="O246" i="19"/>
  <c r="N246" i="19"/>
  <c r="M246" i="19"/>
  <c r="L246" i="19"/>
  <c r="K246" i="19"/>
  <c r="J246" i="19"/>
  <c r="D246" i="19"/>
  <c r="C246" i="19"/>
  <c r="BH245" i="19"/>
  <c r="BG245" i="19"/>
  <c r="Q245" i="19"/>
  <c r="P245" i="19"/>
  <c r="O245" i="19"/>
  <c r="N245" i="19"/>
  <c r="M245" i="19"/>
  <c r="L245" i="19"/>
  <c r="K245" i="19"/>
  <c r="J245" i="19"/>
  <c r="D245" i="19"/>
  <c r="C245" i="19"/>
  <c r="BH244" i="19"/>
  <c r="BG244" i="19"/>
  <c r="Q244" i="19"/>
  <c r="P244" i="19"/>
  <c r="O244" i="19"/>
  <c r="N244" i="19"/>
  <c r="M244" i="19"/>
  <c r="L244" i="19"/>
  <c r="K244" i="19"/>
  <c r="J244" i="19"/>
  <c r="D244" i="19"/>
  <c r="C244" i="19"/>
  <c r="BH243" i="19"/>
  <c r="BG243" i="19"/>
  <c r="Q243" i="19"/>
  <c r="P243" i="19"/>
  <c r="O243" i="19"/>
  <c r="N243" i="19"/>
  <c r="M243" i="19"/>
  <c r="L243" i="19"/>
  <c r="K243" i="19"/>
  <c r="J243" i="19"/>
  <c r="D243" i="19"/>
  <c r="C243" i="19"/>
  <c r="BH242" i="19"/>
  <c r="BG242" i="19"/>
  <c r="Q242" i="19"/>
  <c r="P242" i="19"/>
  <c r="O242" i="19"/>
  <c r="N242" i="19"/>
  <c r="M242" i="19"/>
  <c r="L242" i="19"/>
  <c r="K242" i="19"/>
  <c r="J242" i="19"/>
  <c r="D242" i="19"/>
  <c r="C242" i="19"/>
  <c r="BH241" i="19"/>
  <c r="BG241" i="19"/>
  <c r="Q241" i="19"/>
  <c r="P241" i="19"/>
  <c r="O241" i="19"/>
  <c r="N241" i="19"/>
  <c r="M241" i="19"/>
  <c r="L241" i="19"/>
  <c r="K241" i="19"/>
  <c r="J241" i="19"/>
  <c r="D241" i="19"/>
  <c r="C241" i="19"/>
  <c r="BH240" i="19"/>
  <c r="BG240" i="19"/>
  <c r="Q240" i="19"/>
  <c r="P240" i="19"/>
  <c r="O240" i="19"/>
  <c r="N240" i="19"/>
  <c r="M240" i="19"/>
  <c r="L240" i="19"/>
  <c r="K240" i="19"/>
  <c r="J240" i="19"/>
  <c r="D240" i="19"/>
  <c r="C240" i="19"/>
  <c r="BH239" i="19"/>
  <c r="BG239" i="19"/>
  <c r="Q239" i="19"/>
  <c r="P239" i="19"/>
  <c r="O239" i="19"/>
  <c r="N239" i="19"/>
  <c r="M239" i="19"/>
  <c r="L239" i="19"/>
  <c r="K239" i="19"/>
  <c r="J239" i="19"/>
  <c r="D239" i="19"/>
  <c r="C239" i="19"/>
  <c r="BH238" i="19"/>
  <c r="BG238" i="19"/>
  <c r="D238" i="19" s="1"/>
  <c r="Q238" i="19"/>
  <c r="P238" i="19"/>
  <c r="O238" i="19"/>
  <c r="N238" i="19"/>
  <c r="M238" i="19"/>
  <c r="L238" i="19"/>
  <c r="K238" i="19"/>
  <c r="J238" i="19"/>
  <c r="C238" i="19"/>
  <c r="BH237" i="19"/>
  <c r="BG237" i="19"/>
  <c r="D237" i="19" s="1"/>
  <c r="Q237" i="19"/>
  <c r="P237" i="19"/>
  <c r="O237" i="19"/>
  <c r="N237" i="19"/>
  <c r="M237" i="19"/>
  <c r="L237" i="19"/>
  <c r="K237" i="19"/>
  <c r="J237" i="19"/>
  <c r="C237" i="19"/>
  <c r="BH236" i="19"/>
  <c r="BG236" i="19"/>
  <c r="D236" i="19" s="1"/>
  <c r="Q236" i="19"/>
  <c r="P236" i="19"/>
  <c r="O236" i="19"/>
  <c r="N236" i="19"/>
  <c r="M236" i="19"/>
  <c r="L236" i="19"/>
  <c r="K236" i="19"/>
  <c r="J236" i="19"/>
  <c r="C236" i="19"/>
  <c r="BH235" i="19"/>
  <c r="BG235" i="19"/>
  <c r="D235" i="19" s="1"/>
  <c r="Q235" i="19"/>
  <c r="P235" i="19"/>
  <c r="O235" i="19"/>
  <c r="N235" i="19"/>
  <c r="M235" i="19"/>
  <c r="L235" i="19"/>
  <c r="K235" i="19"/>
  <c r="J235" i="19"/>
  <c r="C235" i="19"/>
  <c r="BH234" i="19"/>
  <c r="BG234" i="19"/>
  <c r="D234" i="19" s="1"/>
  <c r="Q234" i="19"/>
  <c r="P234" i="19"/>
  <c r="O234" i="19"/>
  <c r="N234" i="19"/>
  <c r="M234" i="19"/>
  <c r="L234" i="19"/>
  <c r="K234" i="19"/>
  <c r="J234" i="19"/>
  <c r="C234" i="19"/>
  <c r="BH233" i="19"/>
  <c r="BG233" i="19"/>
  <c r="D233" i="19" s="1"/>
  <c r="Q233" i="19"/>
  <c r="P233" i="19"/>
  <c r="O233" i="19"/>
  <c r="N233" i="19"/>
  <c r="M233" i="19"/>
  <c r="L233" i="19"/>
  <c r="K233" i="19"/>
  <c r="J233" i="19"/>
  <c r="C233" i="19"/>
  <c r="BH232" i="19"/>
  <c r="BG232" i="19"/>
  <c r="D232" i="19" s="1"/>
  <c r="Q232" i="19"/>
  <c r="P232" i="19"/>
  <c r="O232" i="19"/>
  <c r="N232" i="19"/>
  <c r="M232" i="19"/>
  <c r="L232" i="19"/>
  <c r="K232" i="19"/>
  <c r="J232" i="19"/>
  <c r="C232" i="19"/>
  <c r="BH231" i="19"/>
  <c r="BG231" i="19"/>
  <c r="Q231" i="19"/>
  <c r="P231" i="19"/>
  <c r="O231" i="19"/>
  <c r="N231" i="19"/>
  <c r="M231" i="19"/>
  <c r="L231" i="19"/>
  <c r="K231" i="19"/>
  <c r="J231" i="19"/>
  <c r="D231" i="19"/>
  <c r="C231" i="19"/>
  <c r="BH230" i="19"/>
  <c r="BG230" i="19"/>
  <c r="Q230" i="19"/>
  <c r="P230" i="19"/>
  <c r="O230" i="19"/>
  <c r="N230" i="19"/>
  <c r="M230" i="19"/>
  <c r="L230" i="19"/>
  <c r="K230" i="19"/>
  <c r="J230" i="19"/>
  <c r="D230" i="19"/>
  <c r="C230" i="19"/>
  <c r="BH229" i="19"/>
  <c r="BG229" i="19"/>
  <c r="Q229" i="19"/>
  <c r="P229" i="19"/>
  <c r="O229" i="19"/>
  <c r="N229" i="19"/>
  <c r="M229" i="19"/>
  <c r="L229" i="19"/>
  <c r="K229" i="19"/>
  <c r="J229" i="19"/>
  <c r="D229" i="19"/>
  <c r="C229" i="19"/>
  <c r="BH228" i="19"/>
  <c r="BG228" i="19"/>
  <c r="Q228" i="19"/>
  <c r="P228" i="19"/>
  <c r="O228" i="19"/>
  <c r="N228" i="19"/>
  <c r="M228" i="19"/>
  <c r="L228" i="19"/>
  <c r="K228" i="19"/>
  <c r="J228" i="19"/>
  <c r="D228" i="19"/>
  <c r="C228" i="19"/>
  <c r="BH227" i="19"/>
  <c r="BG227" i="19"/>
  <c r="Q227" i="19"/>
  <c r="P227" i="19"/>
  <c r="O227" i="19"/>
  <c r="N227" i="19"/>
  <c r="M227" i="19"/>
  <c r="L227" i="19"/>
  <c r="K227" i="19"/>
  <c r="J227" i="19"/>
  <c r="D227" i="19"/>
  <c r="C227" i="19"/>
  <c r="BH226" i="19"/>
  <c r="BG226" i="19"/>
  <c r="Q226" i="19"/>
  <c r="P226" i="19"/>
  <c r="O226" i="19"/>
  <c r="N226" i="19"/>
  <c r="M226" i="19"/>
  <c r="L226" i="19"/>
  <c r="K226" i="19"/>
  <c r="J226" i="19"/>
  <c r="D226" i="19"/>
  <c r="C226" i="19"/>
  <c r="BH225" i="19"/>
  <c r="BG225" i="19"/>
  <c r="Q225" i="19"/>
  <c r="P225" i="19"/>
  <c r="O225" i="19"/>
  <c r="N225" i="19"/>
  <c r="M225" i="19"/>
  <c r="L225" i="19"/>
  <c r="K225" i="19"/>
  <c r="J225" i="19"/>
  <c r="D225" i="19"/>
  <c r="C225" i="19"/>
  <c r="BH224" i="19"/>
  <c r="BG224" i="19"/>
  <c r="Q224" i="19"/>
  <c r="P224" i="19"/>
  <c r="O224" i="19"/>
  <c r="N224" i="19"/>
  <c r="M224" i="19"/>
  <c r="L224" i="19"/>
  <c r="K224" i="19"/>
  <c r="J224" i="19"/>
  <c r="D224" i="19"/>
  <c r="C224" i="19"/>
  <c r="BH223" i="19"/>
  <c r="BG223" i="19"/>
  <c r="Q223" i="19"/>
  <c r="P223" i="19"/>
  <c r="O223" i="19"/>
  <c r="N223" i="19"/>
  <c r="M223" i="19"/>
  <c r="L223" i="19"/>
  <c r="K223" i="19"/>
  <c r="J223" i="19"/>
  <c r="D223" i="19"/>
  <c r="C223" i="19"/>
  <c r="BH222" i="19"/>
  <c r="BG222" i="19"/>
  <c r="D222" i="19" s="1"/>
  <c r="Q222" i="19"/>
  <c r="P222" i="19"/>
  <c r="O222" i="19"/>
  <c r="N222" i="19"/>
  <c r="M222" i="19"/>
  <c r="L222" i="19"/>
  <c r="K222" i="19"/>
  <c r="J222" i="19"/>
  <c r="C222" i="19"/>
  <c r="BH221" i="19"/>
  <c r="BG221" i="19"/>
  <c r="D221" i="19" s="1"/>
  <c r="Q221" i="19"/>
  <c r="P221" i="19"/>
  <c r="O221" i="19"/>
  <c r="N221" i="19"/>
  <c r="M221" i="19"/>
  <c r="L221" i="19"/>
  <c r="K221" i="19"/>
  <c r="J221" i="19"/>
  <c r="C221" i="19"/>
  <c r="BH220" i="19"/>
  <c r="BG220" i="19"/>
  <c r="D220" i="19" s="1"/>
  <c r="Q220" i="19"/>
  <c r="P220" i="19"/>
  <c r="O220" i="19"/>
  <c r="N220" i="19"/>
  <c r="M220" i="19"/>
  <c r="L220" i="19"/>
  <c r="K220" i="19"/>
  <c r="J220" i="19"/>
  <c r="C220" i="19"/>
  <c r="BH219" i="19"/>
  <c r="BG219" i="19"/>
  <c r="D219" i="19" s="1"/>
  <c r="Q219" i="19"/>
  <c r="P219" i="19"/>
  <c r="O219" i="19"/>
  <c r="N219" i="19"/>
  <c r="M219" i="19"/>
  <c r="L219" i="19"/>
  <c r="K219" i="19"/>
  <c r="J219" i="19"/>
  <c r="C219" i="19"/>
  <c r="BH218" i="19"/>
  <c r="BG218" i="19"/>
  <c r="D218" i="19" s="1"/>
  <c r="Q218" i="19"/>
  <c r="P218" i="19"/>
  <c r="O218" i="19"/>
  <c r="N218" i="19"/>
  <c r="M218" i="19"/>
  <c r="L218" i="19"/>
  <c r="K218" i="19"/>
  <c r="J218" i="19"/>
  <c r="C218" i="19"/>
  <c r="BH217" i="19"/>
  <c r="BG217" i="19"/>
  <c r="D217" i="19" s="1"/>
  <c r="Q217" i="19"/>
  <c r="P217" i="19"/>
  <c r="O217" i="19"/>
  <c r="N217" i="19"/>
  <c r="M217" i="19"/>
  <c r="L217" i="19"/>
  <c r="K217" i="19"/>
  <c r="J217" i="19"/>
  <c r="C217" i="19"/>
  <c r="BH216" i="19"/>
  <c r="BG216" i="19"/>
  <c r="D216" i="19" s="1"/>
  <c r="Q216" i="19"/>
  <c r="P216" i="19"/>
  <c r="O216" i="19"/>
  <c r="N216" i="19"/>
  <c r="M216" i="19"/>
  <c r="L216" i="19"/>
  <c r="K216" i="19"/>
  <c r="J216" i="19"/>
  <c r="C216" i="19"/>
  <c r="BH215" i="19"/>
  <c r="BG215" i="19"/>
  <c r="Q215" i="19"/>
  <c r="P215" i="19"/>
  <c r="O215" i="19"/>
  <c r="N215" i="19"/>
  <c r="M215" i="19"/>
  <c r="L215" i="19"/>
  <c r="K215" i="19"/>
  <c r="J215" i="19"/>
  <c r="D215" i="19"/>
  <c r="C215" i="19"/>
  <c r="BH214" i="19"/>
  <c r="BG214" i="19"/>
  <c r="Q214" i="19"/>
  <c r="P214" i="19"/>
  <c r="O214" i="19"/>
  <c r="N214" i="19"/>
  <c r="M214" i="19"/>
  <c r="L214" i="19"/>
  <c r="K214" i="19"/>
  <c r="J214" i="19"/>
  <c r="D214" i="19"/>
  <c r="C214" i="19"/>
  <c r="BH213" i="19"/>
  <c r="BG213" i="19"/>
  <c r="Q213" i="19"/>
  <c r="P213" i="19"/>
  <c r="O213" i="19"/>
  <c r="N213" i="19"/>
  <c r="M213" i="19"/>
  <c r="L213" i="19"/>
  <c r="K213" i="19"/>
  <c r="J213" i="19"/>
  <c r="D213" i="19"/>
  <c r="C213" i="19"/>
  <c r="BH212" i="19"/>
  <c r="BG212" i="19"/>
  <c r="Q212" i="19"/>
  <c r="P212" i="19"/>
  <c r="O212" i="19"/>
  <c r="N212" i="19"/>
  <c r="M212" i="19"/>
  <c r="L212" i="19"/>
  <c r="K212" i="19"/>
  <c r="J212" i="19"/>
  <c r="D212" i="19"/>
  <c r="C212" i="19"/>
  <c r="BH211" i="19"/>
  <c r="BG211" i="19"/>
  <c r="Q211" i="19"/>
  <c r="P211" i="19"/>
  <c r="O211" i="19"/>
  <c r="N211" i="19"/>
  <c r="M211" i="19"/>
  <c r="L211" i="19"/>
  <c r="K211" i="19"/>
  <c r="J211" i="19"/>
  <c r="D211" i="19"/>
  <c r="C211" i="19"/>
  <c r="BH210" i="19"/>
  <c r="BG210" i="19"/>
  <c r="Q210" i="19"/>
  <c r="P210" i="19"/>
  <c r="O210" i="19"/>
  <c r="N210" i="19"/>
  <c r="M210" i="19"/>
  <c r="L210" i="19"/>
  <c r="K210" i="19"/>
  <c r="J210" i="19"/>
  <c r="D210" i="19"/>
  <c r="C210" i="19"/>
  <c r="BH209" i="19"/>
  <c r="BG209" i="19"/>
  <c r="Q209" i="19"/>
  <c r="P209" i="19"/>
  <c r="O209" i="19"/>
  <c r="N209" i="19"/>
  <c r="M209" i="19"/>
  <c r="L209" i="19"/>
  <c r="K209" i="19"/>
  <c r="J209" i="19"/>
  <c r="D209" i="19"/>
  <c r="C209" i="19"/>
  <c r="BH208" i="19"/>
  <c r="BG208" i="19"/>
  <c r="Q208" i="19"/>
  <c r="P208" i="19"/>
  <c r="O208" i="19"/>
  <c r="N208" i="19"/>
  <c r="M208" i="19"/>
  <c r="L208" i="19"/>
  <c r="K208" i="19"/>
  <c r="J208" i="19"/>
  <c r="D208" i="19"/>
  <c r="C208" i="19"/>
  <c r="BH207" i="19"/>
  <c r="BG207" i="19"/>
  <c r="Q207" i="19"/>
  <c r="P207" i="19"/>
  <c r="O207" i="19"/>
  <c r="N207" i="19"/>
  <c r="M207" i="19"/>
  <c r="L207" i="19"/>
  <c r="K207" i="19"/>
  <c r="J207" i="19"/>
  <c r="D207" i="19"/>
  <c r="C207" i="19"/>
  <c r="BH206" i="19"/>
  <c r="BG206" i="19"/>
  <c r="D206" i="19" s="1"/>
  <c r="Q206" i="19"/>
  <c r="P206" i="19"/>
  <c r="O206" i="19"/>
  <c r="N206" i="19"/>
  <c r="M206" i="19"/>
  <c r="L206" i="19"/>
  <c r="K206" i="19"/>
  <c r="J206" i="19"/>
  <c r="C206" i="19"/>
  <c r="BH205" i="19"/>
  <c r="BG205" i="19"/>
  <c r="D205" i="19" s="1"/>
  <c r="Q205" i="19"/>
  <c r="P205" i="19"/>
  <c r="O205" i="19"/>
  <c r="N205" i="19"/>
  <c r="M205" i="19"/>
  <c r="L205" i="19"/>
  <c r="K205" i="19"/>
  <c r="J205" i="19"/>
  <c r="C205" i="19"/>
  <c r="BH204" i="19"/>
  <c r="BG204" i="19"/>
  <c r="D204" i="19" s="1"/>
  <c r="Q204" i="19"/>
  <c r="P204" i="19"/>
  <c r="O204" i="19"/>
  <c r="N204" i="19"/>
  <c r="M204" i="19"/>
  <c r="L204" i="19"/>
  <c r="K204" i="19"/>
  <c r="J204" i="19"/>
  <c r="C204" i="19"/>
  <c r="BH203" i="19"/>
  <c r="BG203" i="19"/>
  <c r="D203" i="19" s="1"/>
  <c r="Q203" i="19"/>
  <c r="P203" i="19"/>
  <c r="O203" i="19"/>
  <c r="N203" i="19"/>
  <c r="M203" i="19"/>
  <c r="L203" i="19"/>
  <c r="K203" i="19"/>
  <c r="J203" i="19"/>
  <c r="C203" i="19"/>
  <c r="BH202" i="19"/>
  <c r="BG202" i="19"/>
  <c r="D202" i="19" s="1"/>
  <c r="Q202" i="19"/>
  <c r="P202" i="19"/>
  <c r="O202" i="19"/>
  <c r="N202" i="19"/>
  <c r="M202" i="19"/>
  <c r="L202" i="19"/>
  <c r="K202" i="19"/>
  <c r="J202" i="19"/>
  <c r="C202" i="19"/>
  <c r="BH201" i="19"/>
  <c r="BG201" i="19"/>
  <c r="D201" i="19" s="1"/>
  <c r="Q201" i="19"/>
  <c r="P201" i="19"/>
  <c r="O201" i="19"/>
  <c r="N201" i="19"/>
  <c r="M201" i="19"/>
  <c r="L201" i="19"/>
  <c r="K201" i="19"/>
  <c r="J201" i="19"/>
  <c r="C201" i="19"/>
  <c r="BH200" i="19"/>
  <c r="BG200" i="19"/>
  <c r="D200" i="19" s="1"/>
  <c r="Q200" i="19"/>
  <c r="P200" i="19"/>
  <c r="O200" i="19"/>
  <c r="N200" i="19"/>
  <c r="M200" i="19"/>
  <c r="L200" i="19"/>
  <c r="K200" i="19"/>
  <c r="J200" i="19"/>
  <c r="C200" i="19"/>
  <c r="BH199" i="19"/>
  <c r="BG199" i="19"/>
  <c r="Q199" i="19"/>
  <c r="P199" i="19"/>
  <c r="O199" i="19"/>
  <c r="N199" i="19"/>
  <c r="M199" i="19"/>
  <c r="L199" i="19"/>
  <c r="K199" i="19"/>
  <c r="J199" i="19"/>
  <c r="D199" i="19"/>
  <c r="C199" i="19"/>
  <c r="BH198" i="19"/>
  <c r="BG198" i="19"/>
  <c r="Q198" i="19"/>
  <c r="P198" i="19"/>
  <c r="O198" i="19"/>
  <c r="N198" i="19"/>
  <c r="M198" i="19"/>
  <c r="L198" i="19"/>
  <c r="K198" i="19"/>
  <c r="J198" i="19"/>
  <c r="D198" i="19"/>
  <c r="C198" i="19"/>
  <c r="BH197" i="19"/>
  <c r="BG197" i="19"/>
  <c r="Q197" i="19"/>
  <c r="P197" i="19"/>
  <c r="O197" i="19"/>
  <c r="N197" i="19"/>
  <c r="M197" i="19"/>
  <c r="L197" i="19"/>
  <c r="K197" i="19"/>
  <c r="J197" i="19"/>
  <c r="D197" i="19"/>
  <c r="C197" i="19"/>
  <c r="BH196" i="19"/>
  <c r="BG196" i="19"/>
  <c r="Q196" i="19"/>
  <c r="P196" i="19"/>
  <c r="O196" i="19"/>
  <c r="N196" i="19"/>
  <c r="M196" i="19"/>
  <c r="L196" i="19"/>
  <c r="K196" i="19"/>
  <c r="J196" i="19"/>
  <c r="D196" i="19"/>
  <c r="C196" i="19"/>
  <c r="BH195" i="19"/>
  <c r="BG195" i="19"/>
  <c r="Q195" i="19"/>
  <c r="P195" i="19"/>
  <c r="O195" i="19"/>
  <c r="N195" i="19"/>
  <c r="M195" i="19"/>
  <c r="L195" i="19"/>
  <c r="K195" i="19"/>
  <c r="J195" i="19"/>
  <c r="D195" i="19"/>
  <c r="C195" i="19"/>
  <c r="BH194" i="19"/>
  <c r="BG194" i="19"/>
  <c r="Q194" i="19"/>
  <c r="P194" i="19"/>
  <c r="O194" i="19"/>
  <c r="N194" i="19"/>
  <c r="M194" i="19"/>
  <c r="L194" i="19"/>
  <c r="K194" i="19"/>
  <c r="J194" i="19"/>
  <c r="D194" i="19"/>
  <c r="C194" i="19"/>
  <c r="BH193" i="19"/>
  <c r="BG193" i="19"/>
  <c r="Q193" i="19"/>
  <c r="P193" i="19"/>
  <c r="O193" i="19"/>
  <c r="N193" i="19"/>
  <c r="M193" i="19"/>
  <c r="L193" i="19"/>
  <c r="K193" i="19"/>
  <c r="J193" i="19"/>
  <c r="D193" i="19"/>
  <c r="C193" i="19"/>
  <c r="BH192" i="19"/>
  <c r="BG192" i="19"/>
  <c r="Q192" i="19"/>
  <c r="P192" i="19"/>
  <c r="O192" i="19"/>
  <c r="N192" i="19"/>
  <c r="M192" i="19"/>
  <c r="L192" i="19"/>
  <c r="K192" i="19"/>
  <c r="J192" i="19"/>
  <c r="D192" i="19"/>
  <c r="C192" i="19"/>
  <c r="BH191" i="19"/>
  <c r="BG191" i="19"/>
  <c r="Q191" i="19"/>
  <c r="P191" i="19"/>
  <c r="O191" i="19"/>
  <c r="N191" i="19"/>
  <c r="M191" i="19"/>
  <c r="L191" i="19"/>
  <c r="K191" i="19"/>
  <c r="J191" i="19"/>
  <c r="D191" i="19"/>
  <c r="C191" i="19"/>
  <c r="BH190" i="19"/>
  <c r="BG190" i="19"/>
  <c r="D190" i="19" s="1"/>
  <c r="Q190" i="19"/>
  <c r="P190" i="19"/>
  <c r="O190" i="19"/>
  <c r="N190" i="19"/>
  <c r="M190" i="19"/>
  <c r="L190" i="19"/>
  <c r="K190" i="19"/>
  <c r="J190" i="19"/>
  <c r="C190" i="19"/>
  <c r="BH189" i="19"/>
  <c r="BG189" i="19"/>
  <c r="D189" i="19" s="1"/>
  <c r="Q189" i="19"/>
  <c r="P189" i="19"/>
  <c r="O189" i="19"/>
  <c r="N189" i="19"/>
  <c r="M189" i="19"/>
  <c r="L189" i="19"/>
  <c r="K189" i="19"/>
  <c r="J189" i="19"/>
  <c r="C189" i="19"/>
  <c r="BH188" i="19"/>
  <c r="BG188" i="19"/>
  <c r="D188" i="19" s="1"/>
  <c r="Q188" i="19"/>
  <c r="P188" i="19"/>
  <c r="O188" i="19"/>
  <c r="N188" i="19"/>
  <c r="M188" i="19"/>
  <c r="L188" i="19"/>
  <c r="K188" i="19"/>
  <c r="J188" i="19"/>
  <c r="C188" i="19"/>
  <c r="BH187" i="19"/>
  <c r="BG187" i="19"/>
  <c r="D187" i="19" s="1"/>
  <c r="Q187" i="19"/>
  <c r="P187" i="19"/>
  <c r="O187" i="19"/>
  <c r="N187" i="19"/>
  <c r="M187" i="19"/>
  <c r="L187" i="19"/>
  <c r="K187" i="19"/>
  <c r="J187" i="19"/>
  <c r="C187" i="19"/>
  <c r="BH186" i="19"/>
  <c r="BG186" i="19"/>
  <c r="D186" i="19" s="1"/>
  <c r="Q186" i="19"/>
  <c r="P186" i="19"/>
  <c r="O186" i="19"/>
  <c r="N186" i="19"/>
  <c r="M186" i="19"/>
  <c r="L186" i="19"/>
  <c r="K186" i="19"/>
  <c r="J186" i="19"/>
  <c r="C186" i="19"/>
  <c r="BH185" i="19"/>
  <c r="BG185" i="19"/>
  <c r="D185" i="19" s="1"/>
  <c r="Q185" i="19"/>
  <c r="P185" i="19"/>
  <c r="O185" i="19"/>
  <c r="N185" i="19"/>
  <c r="M185" i="19"/>
  <c r="L185" i="19"/>
  <c r="K185" i="19"/>
  <c r="J185" i="19"/>
  <c r="C185" i="19"/>
  <c r="BH184" i="19"/>
  <c r="BG184" i="19"/>
  <c r="D184" i="19" s="1"/>
  <c r="Q184" i="19"/>
  <c r="P184" i="19"/>
  <c r="O184" i="19"/>
  <c r="N184" i="19"/>
  <c r="M184" i="19"/>
  <c r="L184" i="19"/>
  <c r="K184" i="19"/>
  <c r="J184" i="19"/>
  <c r="C184" i="19"/>
  <c r="BH183" i="19"/>
  <c r="BG183" i="19"/>
  <c r="Q183" i="19"/>
  <c r="P183" i="19"/>
  <c r="O183" i="19"/>
  <c r="N183" i="19"/>
  <c r="M183" i="19"/>
  <c r="L183" i="19"/>
  <c r="K183" i="19"/>
  <c r="J183" i="19"/>
  <c r="D183" i="19"/>
  <c r="C183" i="19"/>
  <c r="BH182" i="19"/>
  <c r="BG182" i="19"/>
  <c r="Q182" i="19"/>
  <c r="P182" i="19"/>
  <c r="O182" i="19"/>
  <c r="N182" i="19"/>
  <c r="M182" i="19"/>
  <c r="L182" i="19"/>
  <c r="K182" i="19"/>
  <c r="J182" i="19"/>
  <c r="D182" i="19"/>
  <c r="C182" i="19"/>
  <c r="BH181" i="19"/>
  <c r="BG181" i="19"/>
  <c r="Q181" i="19"/>
  <c r="P181" i="19"/>
  <c r="O181" i="19"/>
  <c r="N181" i="19"/>
  <c r="M181" i="19"/>
  <c r="L181" i="19"/>
  <c r="K181" i="19"/>
  <c r="J181" i="19"/>
  <c r="D181" i="19"/>
  <c r="C181" i="19"/>
  <c r="BH180" i="19"/>
  <c r="BG180" i="19"/>
  <c r="Q180" i="19"/>
  <c r="P180" i="19"/>
  <c r="O180" i="19"/>
  <c r="N180" i="19"/>
  <c r="M180" i="19"/>
  <c r="L180" i="19"/>
  <c r="K180" i="19"/>
  <c r="J180" i="19"/>
  <c r="D180" i="19"/>
  <c r="C180" i="19"/>
  <c r="BH179" i="19"/>
  <c r="BG179" i="19"/>
  <c r="Q179" i="19"/>
  <c r="P179" i="19"/>
  <c r="O179" i="19"/>
  <c r="N179" i="19"/>
  <c r="M179" i="19"/>
  <c r="L179" i="19"/>
  <c r="K179" i="19"/>
  <c r="J179" i="19"/>
  <c r="D179" i="19"/>
  <c r="C179" i="19"/>
  <c r="BH178" i="19"/>
  <c r="BG178" i="19"/>
  <c r="Q178" i="19"/>
  <c r="P178" i="19"/>
  <c r="O178" i="19"/>
  <c r="N178" i="19"/>
  <c r="M178" i="19"/>
  <c r="L178" i="19"/>
  <c r="K178" i="19"/>
  <c r="J178" i="19"/>
  <c r="D178" i="19"/>
  <c r="C178" i="19"/>
  <c r="BH177" i="19"/>
  <c r="BG177" i="19"/>
  <c r="Q177" i="19"/>
  <c r="P177" i="19"/>
  <c r="O177" i="19"/>
  <c r="N177" i="19"/>
  <c r="M177" i="19"/>
  <c r="L177" i="19"/>
  <c r="K177" i="19"/>
  <c r="J177" i="19"/>
  <c r="D177" i="19"/>
  <c r="C177" i="19"/>
  <c r="BH176" i="19"/>
  <c r="BG176" i="19"/>
  <c r="Q176" i="19"/>
  <c r="P176" i="19"/>
  <c r="O176" i="19"/>
  <c r="N176" i="19"/>
  <c r="M176" i="19"/>
  <c r="L176" i="19"/>
  <c r="K176" i="19"/>
  <c r="J176" i="19"/>
  <c r="D176" i="19"/>
  <c r="C176" i="19"/>
  <c r="BH175" i="19"/>
  <c r="BG175" i="19"/>
  <c r="Q175" i="19"/>
  <c r="P175" i="19"/>
  <c r="O175" i="19"/>
  <c r="N175" i="19"/>
  <c r="M175" i="19"/>
  <c r="L175" i="19"/>
  <c r="K175" i="19"/>
  <c r="J175" i="19"/>
  <c r="D175" i="19"/>
  <c r="C175" i="19"/>
  <c r="BH174" i="19"/>
  <c r="BG174" i="19"/>
  <c r="D174" i="19" s="1"/>
  <c r="Q174" i="19"/>
  <c r="P174" i="19"/>
  <c r="O174" i="19"/>
  <c r="N174" i="19"/>
  <c r="M174" i="19"/>
  <c r="L174" i="19"/>
  <c r="K174" i="19"/>
  <c r="J174" i="19"/>
  <c r="C174" i="19"/>
  <c r="BH173" i="19"/>
  <c r="BG173" i="19"/>
  <c r="D173" i="19" s="1"/>
  <c r="Q173" i="19"/>
  <c r="P173" i="19"/>
  <c r="O173" i="19"/>
  <c r="N173" i="19"/>
  <c r="M173" i="19"/>
  <c r="L173" i="19"/>
  <c r="K173" i="19"/>
  <c r="J173" i="19"/>
  <c r="C173" i="19"/>
  <c r="BH172" i="19"/>
  <c r="BG172" i="19"/>
  <c r="D172" i="19" s="1"/>
  <c r="Q172" i="19"/>
  <c r="P172" i="19"/>
  <c r="O172" i="19"/>
  <c r="N172" i="19"/>
  <c r="M172" i="19"/>
  <c r="L172" i="19"/>
  <c r="K172" i="19"/>
  <c r="J172" i="19"/>
  <c r="C172" i="19"/>
  <c r="BH171" i="19"/>
  <c r="BG171" i="19"/>
  <c r="D171" i="19" s="1"/>
  <c r="Q171" i="19"/>
  <c r="P171" i="19"/>
  <c r="O171" i="19"/>
  <c r="N171" i="19"/>
  <c r="M171" i="19"/>
  <c r="L171" i="19"/>
  <c r="K171" i="19"/>
  <c r="J171" i="19"/>
  <c r="C171" i="19"/>
  <c r="BH170" i="19"/>
  <c r="BG170" i="19"/>
  <c r="D170" i="19" s="1"/>
  <c r="Q170" i="19"/>
  <c r="P170" i="19"/>
  <c r="O170" i="19"/>
  <c r="N170" i="19"/>
  <c r="M170" i="19"/>
  <c r="L170" i="19"/>
  <c r="K170" i="19"/>
  <c r="J170" i="19"/>
  <c r="C170" i="19"/>
  <c r="BH169" i="19"/>
  <c r="BG169" i="19"/>
  <c r="D169" i="19" s="1"/>
  <c r="Q169" i="19"/>
  <c r="P169" i="19"/>
  <c r="O169" i="19"/>
  <c r="N169" i="19"/>
  <c r="M169" i="19"/>
  <c r="L169" i="19"/>
  <c r="K169" i="19"/>
  <c r="J169" i="19"/>
  <c r="C169" i="19"/>
  <c r="BH168" i="19"/>
  <c r="BG168" i="19"/>
  <c r="D168" i="19" s="1"/>
  <c r="Q168" i="19"/>
  <c r="P168" i="19"/>
  <c r="O168" i="19"/>
  <c r="N168" i="19"/>
  <c r="M168" i="19"/>
  <c r="L168" i="19"/>
  <c r="K168" i="19"/>
  <c r="J168" i="19"/>
  <c r="C168" i="19"/>
  <c r="BH167" i="19"/>
  <c r="BG167" i="19"/>
  <c r="Q167" i="19"/>
  <c r="P167" i="19"/>
  <c r="O167" i="19"/>
  <c r="N167" i="19"/>
  <c r="M167" i="19"/>
  <c r="L167" i="19"/>
  <c r="K167" i="19"/>
  <c r="J167" i="19"/>
  <c r="D167" i="19"/>
  <c r="C167" i="19"/>
  <c r="BH166" i="19"/>
  <c r="BG166" i="19"/>
  <c r="Q166" i="19"/>
  <c r="P166" i="19"/>
  <c r="O166" i="19"/>
  <c r="N166" i="19"/>
  <c r="M166" i="19"/>
  <c r="L166" i="19"/>
  <c r="K166" i="19"/>
  <c r="J166" i="19"/>
  <c r="D166" i="19"/>
  <c r="C166" i="19"/>
  <c r="BH165" i="19"/>
  <c r="BG165" i="19"/>
  <c r="Q165" i="19"/>
  <c r="P165" i="19"/>
  <c r="O165" i="19"/>
  <c r="N165" i="19"/>
  <c r="M165" i="19"/>
  <c r="L165" i="19"/>
  <c r="K165" i="19"/>
  <c r="J165" i="19"/>
  <c r="D165" i="19"/>
  <c r="C165" i="19"/>
  <c r="BH164" i="19"/>
  <c r="BG164" i="19"/>
  <c r="Q164" i="19"/>
  <c r="P164" i="19"/>
  <c r="O164" i="19"/>
  <c r="N164" i="19"/>
  <c r="M164" i="19"/>
  <c r="L164" i="19"/>
  <c r="K164" i="19"/>
  <c r="J164" i="19"/>
  <c r="D164" i="19"/>
  <c r="C164" i="19"/>
  <c r="BH163" i="19"/>
  <c r="BG163" i="19"/>
  <c r="Q163" i="19"/>
  <c r="P163" i="19"/>
  <c r="O163" i="19"/>
  <c r="N163" i="19"/>
  <c r="M163" i="19"/>
  <c r="L163" i="19"/>
  <c r="K163" i="19"/>
  <c r="J163" i="19"/>
  <c r="D163" i="19"/>
  <c r="C163" i="19"/>
  <c r="BH162" i="19"/>
  <c r="BG162" i="19"/>
  <c r="Q162" i="19"/>
  <c r="P162" i="19"/>
  <c r="O162" i="19"/>
  <c r="N162" i="19"/>
  <c r="M162" i="19"/>
  <c r="L162" i="19"/>
  <c r="K162" i="19"/>
  <c r="J162" i="19"/>
  <c r="D162" i="19"/>
  <c r="C162" i="19"/>
  <c r="BH161" i="19"/>
  <c r="BG161" i="19"/>
  <c r="Q161" i="19"/>
  <c r="P161" i="19"/>
  <c r="O161" i="19"/>
  <c r="N161" i="19"/>
  <c r="M161" i="19"/>
  <c r="L161" i="19"/>
  <c r="K161" i="19"/>
  <c r="J161" i="19"/>
  <c r="D161" i="19"/>
  <c r="C161" i="19"/>
  <c r="BH160" i="19"/>
  <c r="BG160" i="19"/>
  <c r="Q160" i="19"/>
  <c r="P160" i="19"/>
  <c r="O160" i="19"/>
  <c r="N160" i="19"/>
  <c r="M160" i="19"/>
  <c r="L160" i="19"/>
  <c r="K160" i="19"/>
  <c r="J160" i="19"/>
  <c r="D160" i="19"/>
  <c r="C160" i="19"/>
  <c r="BH159" i="19"/>
  <c r="BG159" i="19"/>
  <c r="Q159" i="19"/>
  <c r="P159" i="19"/>
  <c r="O159" i="19"/>
  <c r="N159" i="19"/>
  <c r="M159" i="19"/>
  <c r="L159" i="19"/>
  <c r="K159" i="19"/>
  <c r="J159" i="19"/>
  <c r="D159" i="19"/>
  <c r="C159" i="19"/>
  <c r="BH158" i="19"/>
  <c r="BG158" i="19"/>
  <c r="D158" i="19" s="1"/>
  <c r="Q158" i="19"/>
  <c r="P158" i="19"/>
  <c r="O158" i="19"/>
  <c r="N158" i="19"/>
  <c r="M158" i="19"/>
  <c r="L158" i="19"/>
  <c r="K158" i="19"/>
  <c r="J158" i="19"/>
  <c r="C158" i="19"/>
  <c r="BH157" i="19"/>
  <c r="BG157" i="19"/>
  <c r="D157" i="19" s="1"/>
  <c r="Q157" i="19"/>
  <c r="P157" i="19"/>
  <c r="O157" i="19"/>
  <c r="N157" i="19"/>
  <c r="M157" i="19"/>
  <c r="L157" i="19"/>
  <c r="K157" i="19"/>
  <c r="J157" i="19"/>
  <c r="C157" i="19"/>
  <c r="BH156" i="19"/>
  <c r="BG156" i="19"/>
  <c r="D156" i="19" s="1"/>
  <c r="Q156" i="19"/>
  <c r="P156" i="19"/>
  <c r="O156" i="19"/>
  <c r="N156" i="19"/>
  <c r="M156" i="19"/>
  <c r="L156" i="19"/>
  <c r="K156" i="19"/>
  <c r="J156" i="19"/>
  <c r="C156" i="19"/>
  <c r="BH155" i="19"/>
  <c r="BG155" i="19"/>
  <c r="D155" i="19" s="1"/>
  <c r="Q155" i="19"/>
  <c r="P155" i="19"/>
  <c r="O155" i="19"/>
  <c r="N155" i="19"/>
  <c r="M155" i="19"/>
  <c r="L155" i="19"/>
  <c r="K155" i="19"/>
  <c r="J155" i="19"/>
  <c r="C155" i="19"/>
  <c r="BH154" i="19"/>
  <c r="BG154" i="19"/>
  <c r="Q154" i="19"/>
  <c r="P154" i="19"/>
  <c r="O154" i="19"/>
  <c r="N154" i="19"/>
  <c r="M154" i="19"/>
  <c r="L154" i="19"/>
  <c r="K154" i="19"/>
  <c r="J154" i="19"/>
  <c r="D154" i="19"/>
  <c r="C154" i="19"/>
  <c r="BH153" i="19"/>
  <c r="BG153" i="19"/>
  <c r="D153" i="19" s="1"/>
  <c r="Q153" i="19"/>
  <c r="P153" i="19"/>
  <c r="O153" i="19"/>
  <c r="N153" i="19"/>
  <c r="M153" i="19"/>
  <c r="L153" i="19"/>
  <c r="K153" i="19"/>
  <c r="J153" i="19"/>
  <c r="C153" i="19"/>
  <c r="BH152" i="19"/>
  <c r="BG152" i="19"/>
  <c r="D152" i="19" s="1"/>
  <c r="Q152" i="19"/>
  <c r="P152" i="19"/>
  <c r="O152" i="19"/>
  <c r="N152" i="19"/>
  <c r="M152" i="19"/>
  <c r="L152" i="19"/>
  <c r="K152" i="19"/>
  <c r="J152" i="19"/>
  <c r="C152" i="19"/>
  <c r="BH151" i="19"/>
  <c r="BG151" i="19"/>
  <c r="Q151" i="19"/>
  <c r="P151" i="19"/>
  <c r="O151" i="19"/>
  <c r="N151" i="19"/>
  <c r="M151" i="19"/>
  <c r="L151" i="19"/>
  <c r="K151" i="19"/>
  <c r="J151" i="19"/>
  <c r="D151" i="19"/>
  <c r="C151" i="19"/>
  <c r="BH150" i="19"/>
  <c r="BG150" i="19"/>
  <c r="D150" i="19" s="1"/>
  <c r="Q150" i="19"/>
  <c r="P150" i="19"/>
  <c r="O150" i="19"/>
  <c r="N150" i="19"/>
  <c r="M150" i="19"/>
  <c r="L150" i="19"/>
  <c r="K150" i="19"/>
  <c r="J150" i="19"/>
  <c r="C150" i="19"/>
  <c r="BH149" i="19"/>
  <c r="BG149" i="19"/>
  <c r="D149" i="19" s="1"/>
  <c r="Q149" i="19"/>
  <c r="P149" i="19"/>
  <c r="O149" i="19"/>
  <c r="N149" i="19"/>
  <c r="M149" i="19"/>
  <c r="L149" i="19"/>
  <c r="K149" i="19"/>
  <c r="J149" i="19"/>
  <c r="C149" i="19"/>
  <c r="BH148" i="19"/>
  <c r="BG148" i="19"/>
  <c r="Q148" i="19"/>
  <c r="P148" i="19"/>
  <c r="O148" i="19"/>
  <c r="N148" i="19"/>
  <c r="M148" i="19"/>
  <c r="L148" i="19"/>
  <c r="K148" i="19"/>
  <c r="J148" i="19"/>
  <c r="D148" i="19"/>
  <c r="C148" i="19"/>
  <c r="BH147" i="19"/>
  <c r="BG147" i="19"/>
  <c r="Q147" i="19"/>
  <c r="P147" i="19"/>
  <c r="O147" i="19"/>
  <c r="N147" i="19"/>
  <c r="M147" i="19"/>
  <c r="L147" i="19"/>
  <c r="K147" i="19"/>
  <c r="J147" i="19"/>
  <c r="D147" i="19"/>
  <c r="C147" i="19"/>
  <c r="BH146" i="19"/>
  <c r="BG146" i="19"/>
  <c r="Q146" i="19"/>
  <c r="P146" i="19"/>
  <c r="O146" i="19"/>
  <c r="N146" i="19"/>
  <c r="M146" i="19"/>
  <c r="L146" i="19"/>
  <c r="K146" i="19"/>
  <c r="J146" i="19"/>
  <c r="D146" i="19"/>
  <c r="C146" i="19"/>
  <c r="BH145" i="19"/>
  <c r="BG145" i="19"/>
  <c r="Q145" i="19"/>
  <c r="P145" i="19"/>
  <c r="O145" i="19"/>
  <c r="N145" i="19"/>
  <c r="M145" i="19"/>
  <c r="L145" i="19"/>
  <c r="K145" i="19"/>
  <c r="J145" i="19"/>
  <c r="D145" i="19"/>
  <c r="C145" i="19"/>
  <c r="BH144" i="19"/>
  <c r="BG144" i="19"/>
  <c r="Q144" i="19"/>
  <c r="P144" i="19"/>
  <c r="O144" i="19"/>
  <c r="N144" i="19"/>
  <c r="M144" i="19"/>
  <c r="L144" i="19"/>
  <c r="K144" i="19"/>
  <c r="J144" i="19"/>
  <c r="D144" i="19"/>
  <c r="C144" i="19"/>
  <c r="BH143" i="19"/>
  <c r="BG143" i="19"/>
  <c r="D143" i="19" s="1"/>
  <c r="Q143" i="19"/>
  <c r="P143" i="19"/>
  <c r="O143" i="19"/>
  <c r="N143" i="19"/>
  <c r="M143" i="19"/>
  <c r="L143" i="19"/>
  <c r="K143" i="19"/>
  <c r="J143" i="19"/>
  <c r="C143" i="19"/>
  <c r="BH142" i="19"/>
  <c r="BG142" i="19"/>
  <c r="D142" i="19" s="1"/>
  <c r="Q142" i="19"/>
  <c r="P142" i="19"/>
  <c r="O142" i="19"/>
  <c r="N142" i="19"/>
  <c r="M142" i="19"/>
  <c r="L142" i="19"/>
  <c r="K142" i="19"/>
  <c r="J142" i="19"/>
  <c r="C142" i="19"/>
  <c r="BH141" i="19"/>
  <c r="BG141" i="19"/>
  <c r="D141" i="19" s="1"/>
  <c r="Q141" i="19"/>
  <c r="P141" i="19"/>
  <c r="O141" i="19"/>
  <c r="N141" i="19"/>
  <c r="M141" i="19"/>
  <c r="L141" i="19"/>
  <c r="K141" i="19"/>
  <c r="J141" i="19"/>
  <c r="C141" i="19"/>
  <c r="BH140" i="19"/>
  <c r="BG140" i="19"/>
  <c r="D140" i="19" s="1"/>
  <c r="Q140" i="19"/>
  <c r="P140" i="19"/>
  <c r="O140" i="19"/>
  <c r="N140" i="19"/>
  <c r="M140" i="19"/>
  <c r="L140" i="19"/>
  <c r="K140" i="19"/>
  <c r="J140" i="19"/>
  <c r="C140" i="19"/>
  <c r="BH139" i="19"/>
  <c r="BG139" i="19"/>
  <c r="Q139" i="19"/>
  <c r="P139" i="19"/>
  <c r="O139" i="19"/>
  <c r="N139" i="19"/>
  <c r="M139" i="19"/>
  <c r="L139" i="19"/>
  <c r="K139" i="19"/>
  <c r="J139" i="19"/>
  <c r="D139" i="19"/>
  <c r="C139" i="19"/>
  <c r="BH138" i="19"/>
  <c r="BG138" i="19"/>
  <c r="D138" i="19" s="1"/>
  <c r="Q138" i="19"/>
  <c r="P138" i="19"/>
  <c r="O138" i="19"/>
  <c r="N138" i="19"/>
  <c r="M138" i="19"/>
  <c r="L138" i="19"/>
  <c r="K138" i="19"/>
  <c r="J138" i="19"/>
  <c r="C138" i="19"/>
  <c r="BH137" i="19"/>
  <c r="BG137" i="19"/>
  <c r="D137" i="19" s="1"/>
  <c r="Q137" i="19"/>
  <c r="P137" i="19"/>
  <c r="O137" i="19"/>
  <c r="N137" i="19"/>
  <c r="M137" i="19"/>
  <c r="L137" i="19"/>
  <c r="K137" i="19"/>
  <c r="J137" i="19"/>
  <c r="C137" i="19"/>
  <c r="BH136" i="19"/>
  <c r="BG136" i="19"/>
  <c r="D136" i="19" s="1"/>
  <c r="Q136" i="19"/>
  <c r="P136" i="19"/>
  <c r="O136" i="19"/>
  <c r="N136" i="19"/>
  <c r="M136" i="19"/>
  <c r="L136" i="19"/>
  <c r="K136" i="19"/>
  <c r="J136" i="19"/>
  <c r="C136" i="19"/>
  <c r="BH135" i="19"/>
  <c r="BG135" i="19"/>
  <c r="Q135" i="19"/>
  <c r="P135" i="19"/>
  <c r="O135" i="19"/>
  <c r="N135" i="19"/>
  <c r="M135" i="19"/>
  <c r="L135" i="19"/>
  <c r="K135" i="19"/>
  <c r="J135" i="19"/>
  <c r="D135" i="19"/>
  <c r="C135" i="19"/>
  <c r="BH134" i="19"/>
  <c r="BG134" i="19"/>
  <c r="D134" i="19" s="1"/>
  <c r="Q134" i="19"/>
  <c r="P134" i="19"/>
  <c r="O134" i="19"/>
  <c r="N134" i="19"/>
  <c r="M134" i="19"/>
  <c r="L134" i="19"/>
  <c r="K134" i="19"/>
  <c r="J134" i="19"/>
  <c r="C134" i="19"/>
  <c r="BH133" i="19"/>
  <c r="BG133" i="19"/>
  <c r="D133" i="19" s="1"/>
  <c r="Q133" i="19"/>
  <c r="P133" i="19"/>
  <c r="O133" i="19"/>
  <c r="N133" i="19"/>
  <c r="M133" i="19"/>
  <c r="L133" i="19"/>
  <c r="K133" i="19"/>
  <c r="J133" i="19"/>
  <c r="C133" i="19"/>
  <c r="BH132" i="19"/>
  <c r="BG132" i="19"/>
  <c r="Q132" i="19"/>
  <c r="P132" i="19"/>
  <c r="O132" i="19"/>
  <c r="N132" i="19"/>
  <c r="M132" i="19"/>
  <c r="L132" i="19"/>
  <c r="K132" i="19"/>
  <c r="J132" i="19"/>
  <c r="D132" i="19"/>
  <c r="C132" i="19"/>
  <c r="BH131" i="19"/>
  <c r="BG131" i="19"/>
  <c r="Q131" i="19"/>
  <c r="P131" i="19"/>
  <c r="O131" i="19"/>
  <c r="N131" i="19"/>
  <c r="M131" i="19"/>
  <c r="L131" i="19"/>
  <c r="K131" i="19"/>
  <c r="J131" i="19"/>
  <c r="D131" i="19"/>
  <c r="C131" i="19"/>
  <c r="BH130" i="19"/>
  <c r="BG130" i="19"/>
  <c r="Q130" i="19"/>
  <c r="P130" i="19"/>
  <c r="O130" i="19"/>
  <c r="N130" i="19"/>
  <c r="M130" i="19"/>
  <c r="L130" i="19"/>
  <c r="K130" i="19"/>
  <c r="J130" i="19"/>
  <c r="D130" i="19"/>
  <c r="C130" i="19"/>
  <c r="BH129" i="19"/>
  <c r="BG129" i="19"/>
  <c r="Q129" i="19"/>
  <c r="P129" i="19"/>
  <c r="O129" i="19"/>
  <c r="N129" i="19"/>
  <c r="M129" i="19"/>
  <c r="L129" i="19"/>
  <c r="K129" i="19"/>
  <c r="J129" i="19"/>
  <c r="D129" i="19"/>
  <c r="C129" i="19"/>
  <c r="BH128" i="19"/>
  <c r="BG128" i="19"/>
  <c r="Q128" i="19"/>
  <c r="P128" i="19"/>
  <c r="O128" i="19"/>
  <c r="N128" i="19"/>
  <c r="M128" i="19"/>
  <c r="L128" i="19"/>
  <c r="K128" i="19"/>
  <c r="J128" i="19"/>
  <c r="D128" i="19"/>
  <c r="C128" i="19"/>
  <c r="BH127" i="19"/>
  <c r="BG127" i="19"/>
  <c r="D127" i="19" s="1"/>
  <c r="Q127" i="19"/>
  <c r="P127" i="19"/>
  <c r="O127" i="19"/>
  <c r="N127" i="19"/>
  <c r="M127" i="19"/>
  <c r="L127" i="19"/>
  <c r="K127" i="19"/>
  <c r="J127" i="19"/>
  <c r="C127" i="19"/>
  <c r="BH126" i="19"/>
  <c r="BG126" i="19"/>
  <c r="D126" i="19" s="1"/>
  <c r="Q126" i="19"/>
  <c r="P126" i="19"/>
  <c r="O126" i="19"/>
  <c r="N126" i="19"/>
  <c r="M126" i="19"/>
  <c r="L126" i="19"/>
  <c r="K126" i="19"/>
  <c r="J126" i="19"/>
  <c r="C126" i="19"/>
  <c r="BH125" i="19"/>
  <c r="BG125" i="19"/>
  <c r="D125" i="19" s="1"/>
  <c r="Q125" i="19"/>
  <c r="P125" i="19"/>
  <c r="O125" i="19"/>
  <c r="N125" i="19"/>
  <c r="M125" i="19"/>
  <c r="L125" i="19"/>
  <c r="K125" i="19"/>
  <c r="J125" i="19"/>
  <c r="C125" i="19"/>
  <c r="BH124" i="19"/>
  <c r="BG124" i="19"/>
  <c r="D124" i="19" s="1"/>
  <c r="Q124" i="19"/>
  <c r="P124" i="19"/>
  <c r="O124" i="19"/>
  <c r="N124" i="19"/>
  <c r="M124" i="19"/>
  <c r="L124" i="19"/>
  <c r="K124" i="19"/>
  <c r="J124" i="19"/>
  <c r="C124" i="19"/>
  <c r="BH123" i="19"/>
  <c r="BG123" i="19"/>
  <c r="Q123" i="19"/>
  <c r="P123" i="19"/>
  <c r="O123" i="19"/>
  <c r="N123" i="19"/>
  <c r="M123" i="19"/>
  <c r="L123" i="19"/>
  <c r="K123" i="19"/>
  <c r="J123" i="19"/>
  <c r="D123" i="19"/>
  <c r="C123" i="19"/>
  <c r="BH122" i="19"/>
  <c r="BG122" i="19"/>
  <c r="Q122" i="19"/>
  <c r="P122" i="19"/>
  <c r="O122" i="19"/>
  <c r="N122" i="19"/>
  <c r="M122" i="19"/>
  <c r="L122" i="19"/>
  <c r="K122" i="19"/>
  <c r="J122" i="19"/>
  <c r="D122" i="19"/>
  <c r="C122" i="19"/>
  <c r="BH121" i="19"/>
  <c r="BG121" i="19"/>
  <c r="D121" i="19" s="1"/>
  <c r="Q121" i="19"/>
  <c r="P121" i="19"/>
  <c r="O121" i="19"/>
  <c r="N121" i="19"/>
  <c r="M121" i="19"/>
  <c r="L121" i="19"/>
  <c r="K121" i="19"/>
  <c r="J121" i="19"/>
  <c r="C121" i="19"/>
  <c r="BH120" i="19"/>
  <c r="BG120" i="19"/>
  <c r="D120" i="19" s="1"/>
  <c r="Q120" i="19"/>
  <c r="P120" i="19"/>
  <c r="O120" i="19"/>
  <c r="N120" i="19"/>
  <c r="M120" i="19"/>
  <c r="L120" i="19"/>
  <c r="K120" i="19"/>
  <c r="J120" i="19"/>
  <c r="C120" i="19"/>
  <c r="BH119" i="19"/>
  <c r="BG119" i="19"/>
  <c r="Q119" i="19"/>
  <c r="P119" i="19"/>
  <c r="O119" i="19"/>
  <c r="N119" i="19"/>
  <c r="M119" i="19"/>
  <c r="L119" i="19"/>
  <c r="K119" i="19"/>
  <c r="J119" i="19"/>
  <c r="D119" i="19"/>
  <c r="C119" i="19"/>
  <c r="BH118" i="19"/>
  <c r="BG118" i="19"/>
  <c r="D118" i="19" s="1"/>
  <c r="Q118" i="19"/>
  <c r="P118" i="19"/>
  <c r="O118" i="19"/>
  <c r="N118" i="19"/>
  <c r="M118" i="19"/>
  <c r="L118" i="19"/>
  <c r="K118" i="19"/>
  <c r="J118" i="19"/>
  <c r="C118" i="19"/>
  <c r="BH117" i="19"/>
  <c r="BG117" i="19"/>
  <c r="Q117" i="19"/>
  <c r="P117" i="19"/>
  <c r="O117" i="19"/>
  <c r="N117" i="19"/>
  <c r="M117" i="19"/>
  <c r="L117" i="19"/>
  <c r="K117" i="19"/>
  <c r="J117" i="19"/>
  <c r="D117" i="19"/>
  <c r="C117" i="19"/>
  <c r="BH116" i="19"/>
  <c r="BG116" i="19"/>
  <c r="Q116" i="19"/>
  <c r="P116" i="19"/>
  <c r="O116" i="19"/>
  <c r="N116" i="19"/>
  <c r="M116" i="19"/>
  <c r="L116" i="19"/>
  <c r="K116" i="19"/>
  <c r="J116" i="19"/>
  <c r="D116" i="19"/>
  <c r="C116" i="19"/>
  <c r="BH115" i="19"/>
  <c r="BG115" i="19"/>
  <c r="Q115" i="19"/>
  <c r="P115" i="19"/>
  <c r="O115" i="19"/>
  <c r="N115" i="19"/>
  <c r="M115" i="19"/>
  <c r="L115" i="19"/>
  <c r="K115" i="19"/>
  <c r="J115" i="19"/>
  <c r="D115" i="19"/>
  <c r="C115" i="19"/>
  <c r="BH114" i="19"/>
  <c r="BG114" i="19"/>
  <c r="Q114" i="19"/>
  <c r="P114" i="19"/>
  <c r="O114" i="19"/>
  <c r="N114" i="19"/>
  <c r="M114" i="19"/>
  <c r="L114" i="19"/>
  <c r="K114" i="19"/>
  <c r="J114" i="19"/>
  <c r="D114" i="19"/>
  <c r="C114" i="19"/>
  <c r="BH113" i="19"/>
  <c r="BG113" i="19"/>
  <c r="Q113" i="19"/>
  <c r="P113" i="19"/>
  <c r="O113" i="19"/>
  <c r="N113" i="19"/>
  <c r="M113" i="19"/>
  <c r="L113" i="19"/>
  <c r="K113" i="19"/>
  <c r="J113" i="19"/>
  <c r="D113" i="19"/>
  <c r="C113" i="19"/>
  <c r="BH112" i="19"/>
  <c r="BG112" i="19"/>
  <c r="Q112" i="19"/>
  <c r="P112" i="19"/>
  <c r="O112" i="19"/>
  <c r="N112" i="19"/>
  <c r="M112" i="19"/>
  <c r="L112" i="19"/>
  <c r="K112" i="19"/>
  <c r="J112" i="19"/>
  <c r="D112" i="19"/>
  <c r="C112" i="19"/>
  <c r="BH111" i="19"/>
  <c r="BG111" i="19"/>
  <c r="D111" i="19" s="1"/>
  <c r="Q111" i="19"/>
  <c r="P111" i="19"/>
  <c r="O111" i="19"/>
  <c r="N111" i="19"/>
  <c r="M111" i="19"/>
  <c r="L111" i="19"/>
  <c r="K111" i="19"/>
  <c r="J111" i="19"/>
  <c r="C111" i="19"/>
  <c r="BH110" i="19"/>
  <c r="BG110" i="19"/>
  <c r="D110" i="19" s="1"/>
  <c r="Q110" i="19"/>
  <c r="P110" i="19"/>
  <c r="O110" i="19"/>
  <c r="N110" i="19"/>
  <c r="M110" i="19"/>
  <c r="L110" i="19"/>
  <c r="K110" i="19"/>
  <c r="J110" i="19"/>
  <c r="C110" i="19"/>
  <c r="BH109" i="19"/>
  <c r="BG109" i="19"/>
  <c r="D109" i="19" s="1"/>
  <c r="Q109" i="19"/>
  <c r="P109" i="19"/>
  <c r="O109" i="19"/>
  <c r="N109" i="19"/>
  <c r="M109" i="19"/>
  <c r="L109" i="19"/>
  <c r="K109" i="19"/>
  <c r="J109" i="19"/>
  <c r="C109" i="19"/>
  <c r="BH108" i="19"/>
  <c r="BG108" i="19"/>
  <c r="D108" i="19" s="1"/>
  <c r="Q108" i="19"/>
  <c r="P108" i="19"/>
  <c r="O108" i="19"/>
  <c r="N108" i="19"/>
  <c r="M108" i="19"/>
  <c r="L108" i="19"/>
  <c r="K108" i="19"/>
  <c r="J108" i="19"/>
  <c r="C108" i="19"/>
  <c r="BH107" i="19"/>
  <c r="BG107" i="19"/>
  <c r="D107" i="19" s="1"/>
  <c r="Q107" i="19"/>
  <c r="P107" i="19"/>
  <c r="O107" i="19"/>
  <c r="N107" i="19"/>
  <c r="M107" i="19"/>
  <c r="L107" i="19"/>
  <c r="K107" i="19"/>
  <c r="J107" i="19"/>
  <c r="C107" i="19"/>
  <c r="BH106" i="19"/>
  <c r="BG106" i="19"/>
  <c r="Q106" i="19"/>
  <c r="P106" i="19"/>
  <c r="O106" i="19"/>
  <c r="N106" i="19"/>
  <c r="M106" i="19"/>
  <c r="L106" i="19"/>
  <c r="K106" i="19"/>
  <c r="J106" i="19"/>
  <c r="D106" i="19"/>
  <c r="C106" i="19"/>
  <c r="BH105" i="19"/>
  <c r="BG105" i="19"/>
  <c r="D105" i="19" s="1"/>
  <c r="Q105" i="19"/>
  <c r="P105" i="19"/>
  <c r="O105" i="19"/>
  <c r="N105" i="19"/>
  <c r="M105" i="19"/>
  <c r="L105" i="19"/>
  <c r="K105" i="19"/>
  <c r="J105" i="19"/>
  <c r="C105" i="19"/>
  <c r="BH104" i="19"/>
  <c r="BG104" i="19"/>
  <c r="D104" i="19" s="1"/>
  <c r="Q104" i="19"/>
  <c r="P104" i="19"/>
  <c r="O104" i="19"/>
  <c r="N104" i="19"/>
  <c r="M104" i="19"/>
  <c r="L104" i="19"/>
  <c r="K104" i="19"/>
  <c r="J104" i="19"/>
  <c r="C104" i="19"/>
  <c r="BH103" i="19"/>
  <c r="BG103" i="19"/>
  <c r="Q103" i="19"/>
  <c r="P103" i="19"/>
  <c r="O103" i="19"/>
  <c r="N103" i="19"/>
  <c r="M103" i="19"/>
  <c r="L103" i="19"/>
  <c r="K103" i="19"/>
  <c r="J103" i="19"/>
  <c r="D103" i="19"/>
  <c r="C103" i="19"/>
  <c r="BH102" i="19"/>
  <c r="BG102" i="19"/>
  <c r="D102" i="19" s="1"/>
  <c r="Q102" i="19"/>
  <c r="P102" i="19"/>
  <c r="O102" i="19"/>
  <c r="N102" i="19"/>
  <c r="M102" i="19"/>
  <c r="L102" i="19"/>
  <c r="K102" i="19"/>
  <c r="J102" i="19"/>
  <c r="C102" i="19"/>
  <c r="BH101" i="19"/>
  <c r="BG101" i="19"/>
  <c r="Q101" i="19"/>
  <c r="P101" i="19"/>
  <c r="O101" i="19"/>
  <c r="N101" i="19"/>
  <c r="M101" i="19"/>
  <c r="L101" i="19"/>
  <c r="K101" i="19"/>
  <c r="J101" i="19"/>
  <c r="D101" i="19"/>
  <c r="C101" i="19"/>
  <c r="BH100" i="19"/>
  <c r="BG100" i="19"/>
  <c r="Q100" i="19"/>
  <c r="P100" i="19"/>
  <c r="O100" i="19"/>
  <c r="N100" i="19"/>
  <c r="M100" i="19"/>
  <c r="L100" i="19"/>
  <c r="K100" i="19"/>
  <c r="J100" i="19"/>
  <c r="D100" i="19"/>
  <c r="C100" i="19"/>
  <c r="BH99" i="19"/>
  <c r="BG99" i="19"/>
  <c r="Q99" i="19"/>
  <c r="P99" i="19"/>
  <c r="O99" i="19"/>
  <c r="N99" i="19"/>
  <c r="M99" i="19"/>
  <c r="L99" i="19"/>
  <c r="K99" i="19"/>
  <c r="J99" i="19"/>
  <c r="D99" i="19"/>
  <c r="C99" i="19"/>
  <c r="BH98" i="19"/>
  <c r="BG98" i="19"/>
  <c r="Q98" i="19"/>
  <c r="P98" i="19"/>
  <c r="O98" i="19"/>
  <c r="N98" i="19"/>
  <c r="M98" i="19"/>
  <c r="L98" i="19"/>
  <c r="K98" i="19"/>
  <c r="J98" i="19"/>
  <c r="D98" i="19"/>
  <c r="C98" i="19"/>
  <c r="BH97" i="19"/>
  <c r="BG97" i="19"/>
  <c r="Q97" i="19"/>
  <c r="P97" i="19"/>
  <c r="O97" i="19"/>
  <c r="N97" i="19"/>
  <c r="M97" i="19"/>
  <c r="L97" i="19"/>
  <c r="K97" i="19"/>
  <c r="J97" i="19"/>
  <c r="D97" i="19"/>
  <c r="C97" i="19"/>
  <c r="BH96" i="19"/>
  <c r="BG96" i="19"/>
  <c r="Q96" i="19"/>
  <c r="P96" i="19"/>
  <c r="O96" i="19"/>
  <c r="N96" i="19"/>
  <c r="M96" i="19"/>
  <c r="L96" i="19"/>
  <c r="K96" i="19"/>
  <c r="J96" i="19"/>
  <c r="D96" i="19"/>
  <c r="C96" i="19"/>
  <c r="BH95" i="19"/>
  <c r="BG95" i="19"/>
  <c r="D95" i="19" s="1"/>
  <c r="Q95" i="19"/>
  <c r="P95" i="19"/>
  <c r="O95" i="19"/>
  <c r="N95" i="19"/>
  <c r="M95" i="19"/>
  <c r="L95" i="19"/>
  <c r="K95" i="19"/>
  <c r="J95" i="19"/>
  <c r="C95" i="19"/>
  <c r="BH94" i="19"/>
  <c r="BG94" i="19"/>
  <c r="D94" i="19" s="1"/>
  <c r="Q94" i="19"/>
  <c r="P94" i="19"/>
  <c r="O94" i="19"/>
  <c r="N94" i="19"/>
  <c r="M94" i="19"/>
  <c r="L94" i="19"/>
  <c r="K94" i="19"/>
  <c r="J94" i="19"/>
  <c r="C94" i="19"/>
  <c r="BH93" i="19"/>
  <c r="BG93" i="19"/>
  <c r="D93" i="19" s="1"/>
  <c r="Q93" i="19"/>
  <c r="P93" i="19"/>
  <c r="O93" i="19"/>
  <c r="N93" i="19"/>
  <c r="M93" i="19"/>
  <c r="L93" i="19"/>
  <c r="K93" i="19"/>
  <c r="J93" i="19"/>
  <c r="C93" i="19"/>
  <c r="BH92" i="19"/>
  <c r="BG92" i="19"/>
  <c r="D92" i="19" s="1"/>
  <c r="Q92" i="19"/>
  <c r="P92" i="19"/>
  <c r="O92" i="19"/>
  <c r="N92" i="19"/>
  <c r="M92" i="19"/>
  <c r="L92" i="19"/>
  <c r="K92" i="19"/>
  <c r="J92" i="19"/>
  <c r="C92" i="19"/>
  <c r="BH91" i="19"/>
  <c r="BG91" i="19"/>
  <c r="D91" i="19" s="1"/>
  <c r="Q91" i="19"/>
  <c r="P91" i="19"/>
  <c r="O91" i="19"/>
  <c r="N91" i="19"/>
  <c r="M91" i="19"/>
  <c r="L91" i="19"/>
  <c r="K91" i="19"/>
  <c r="J91" i="19"/>
  <c r="C91" i="19"/>
  <c r="BH90" i="19"/>
  <c r="BG90" i="19"/>
  <c r="Q90" i="19"/>
  <c r="P90" i="19"/>
  <c r="O90" i="19"/>
  <c r="N90" i="19"/>
  <c r="M90" i="19"/>
  <c r="L90" i="19"/>
  <c r="K90" i="19"/>
  <c r="J90" i="19"/>
  <c r="D90" i="19"/>
  <c r="C90" i="19"/>
  <c r="BH89" i="19"/>
  <c r="BG89" i="19"/>
  <c r="D89" i="19" s="1"/>
  <c r="Q89" i="19"/>
  <c r="P89" i="19"/>
  <c r="O89" i="19"/>
  <c r="N89" i="19"/>
  <c r="M89" i="19"/>
  <c r="L89" i="19"/>
  <c r="K89" i="19"/>
  <c r="J89" i="19"/>
  <c r="C89" i="19"/>
  <c r="BH88" i="19"/>
  <c r="BG88" i="19"/>
  <c r="D88" i="19" s="1"/>
  <c r="Q88" i="19"/>
  <c r="P88" i="19"/>
  <c r="O88" i="19"/>
  <c r="N88" i="19"/>
  <c r="M88" i="19"/>
  <c r="L88" i="19"/>
  <c r="K88" i="19"/>
  <c r="J88" i="19"/>
  <c r="C88" i="19"/>
  <c r="BH87" i="19"/>
  <c r="BG87" i="19"/>
  <c r="Q87" i="19"/>
  <c r="P87" i="19"/>
  <c r="O87" i="19"/>
  <c r="N87" i="19"/>
  <c r="M87" i="19"/>
  <c r="L87" i="19"/>
  <c r="K87" i="19"/>
  <c r="J87" i="19"/>
  <c r="D87" i="19"/>
  <c r="C87" i="19"/>
  <c r="BH86" i="19"/>
  <c r="BG86" i="19"/>
  <c r="D86" i="19" s="1"/>
  <c r="Q86" i="19"/>
  <c r="P86" i="19"/>
  <c r="O86" i="19"/>
  <c r="N86" i="19"/>
  <c r="M86" i="19"/>
  <c r="L86" i="19"/>
  <c r="K86" i="19"/>
  <c r="J86" i="19"/>
  <c r="C86" i="19"/>
  <c r="BH85" i="19"/>
  <c r="BG85" i="19"/>
  <c r="Q85" i="19"/>
  <c r="P85" i="19"/>
  <c r="O85" i="19"/>
  <c r="N85" i="19"/>
  <c r="M85" i="19"/>
  <c r="L85" i="19"/>
  <c r="K85" i="19"/>
  <c r="J85" i="19"/>
  <c r="D85" i="19"/>
  <c r="C85" i="19"/>
  <c r="BH84" i="19"/>
  <c r="BG84" i="19"/>
  <c r="Q84" i="19"/>
  <c r="P84" i="19"/>
  <c r="O84" i="19"/>
  <c r="N84" i="19"/>
  <c r="M84" i="19"/>
  <c r="L84" i="19"/>
  <c r="K84" i="19"/>
  <c r="J84" i="19"/>
  <c r="D84" i="19"/>
  <c r="C84" i="19"/>
  <c r="BH83" i="19"/>
  <c r="BG83" i="19"/>
  <c r="Q83" i="19"/>
  <c r="P83" i="19"/>
  <c r="O83" i="19"/>
  <c r="N83" i="19"/>
  <c r="M83" i="19"/>
  <c r="L83" i="19"/>
  <c r="K83" i="19"/>
  <c r="J83" i="19"/>
  <c r="D83" i="19"/>
  <c r="C83" i="19"/>
  <c r="BH82" i="19"/>
  <c r="BG82" i="19"/>
  <c r="Q82" i="19"/>
  <c r="P82" i="19"/>
  <c r="O82" i="19"/>
  <c r="N82" i="19"/>
  <c r="M82" i="19"/>
  <c r="L82" i="19"/>
  <c r="K82" i="19"/>
  <c r="J82" i="19"/>
  <c r="D82" i="19"/>
  <c r="C82" i="19"/>
  <c r="BH81" i="19"/>
  <c r="BG81" i="19"/>
  <c r="Q81" i="19"/>
  <c r="P81" i="19"/>
  <c r="O81" i="19"/>
  <c r="N81" i="19"/>
  <c r="M81" i="19"/>
  <c r="L81" i="19"/>
  <c r="K81" i="19"/>
  <c r="J81" i="19"/>
  <c r="D81" i="19"/>
  <c r="C81" i="19"/>
  <c r="BH80" i="19"/>
  <c r="BG80" i="19"/>
  <c r="Q80" i="19"/>
  <c r="P80" i="19"/>
  <c r="O80" i="19"/>
  <c r="N80" i="19"/>
  <c r="M80" i="19"/>
  <c r="L80" i="19"/>
  <c r="K80" i="19"/>
  <c r="J80" i="19"/>
  <c r="D80" i="19"/>
  <c r="C80" i="19"/>
  <c r="BH79" i="19"/>
  <c r="BG79" i="19"/>
  <c r="D79" i="19" s="1"/>
  <c r="Q79" i="19"/>
  <c r="P79" i="19"/>
  <c r="O79" i="19"/>
  <c r="N79" i="19"/>
  <c r="M79" i="19"/>
  <c r="L79" i="19"/>
  <c r="K79" i="19"/>
  <c r="J79" i="19"/>
  <c r="C79" i="19"/>
  <c r="BH78" i="19"/>
  <c r="BG78" i="19"/>
  <c r="D78" i="19" s="1"/>
  <c r="Q78" i="19"/>
  <c r="P78" i="19"/>
  <c r="O78" i="19"/>
  <c r="N78" i="19"/>
  <c r="M78" i="19"/>
  <c r="L78" i="19"/>
  <c r="K78" i="19"/>
  <c r="J78" i="19"/>
  <c r="C78" i="19"/>
  <c r="BH77" i="19"/>
  <c r="BG77" i="19"/>
  <c r="D77" i="19" s="1"/>
  <c r="Q77" i="19"/>
  <c r="P77" i="19"/>
  <c r="O77" i="19"/>
  <c r="N77" i="19"/>
  <c r="M77" i="19"/>
  <c r="L77" i="19"/>
  <c r="K77" i="19"/>
  <c r="J77" i="19"/>
  <c r="C77" i="19"/>
  <c r="BH76" i="19"/>
  <c r="BG76" i="19"/>
  <c r="D76" i="19" s="1"/>
  <c r="Q76" i="19"/>
  <c r="P76" i="19"/>
  <c r="O76" i="19"/>
  <c r="N76" i="19"/>
  <c r="M76" i="19"/>
  <c r="L76" i="19"/>
  <c r="K76" i="19"/>
  <c r="J76" i="19"/>
  <c r="C76" i="19"/>
  <c r="BH75" i="19"/>
  <c r="BG75" i="19"/>
  <c r="D75" i="19" s="1"/>
  <c r="Q75" i="19"/>
  <c r="P75" i="19"/>
  <c r="O75" i="19"/>
  <c r="N75" i="19"/>
  <c r="M75" i="19"/>
  <c r="L75" i="19"/>
  <c r="K75" i="19"/>
  <c r="J75" i="19"/>
  <c r="C75" i="19"/>
  <c r="BH74" i="19"/>
  <c r="BG74" i="19"/>
  <c r="Q74" i="19"/>
  <c r="P74" i="19"/>
  <c r="O74" i="19"/>
  <c r="N74" i="19"/>
  <c r="M74" i="19"/>
  <c r="L74" i="19"/>
  <c r="K74" i="19"/>
  <c r="J74" i="19"/>
  <c r="D74" i="19"/>
  <c r="C74" i="19"/>
  <c r="BH73" i="19"/>
  <c r="BG73" i="19"/>
  <c r="D73" i="19" s="1"/>
  <c r="Q73" i="19"/>
  <c r="P73" i="19"/>
  <c r="O73" i="19"/>
  <c r="N73" i="19"/>
  <c r="M73" i="19"/>
  <c r="L73" i="19"/>
  <c r="K73" i="19"/>
  <c r="J73" i="19"/>
  <c r="C73" i="19"/>
  <c r="BH72" i="19"/>
  <c r="BG72" i="19"/>
  <c r="D72" i="19" s="1"/>
  <c r="Q72" i="19"/>
  <c r="P72" i="19"/>
  <c r="O72" i="19"/>
  <c r="N72" i="19"/>
  <c r="M72" i="19"/>
  <c r="L72" i="19"/>
  <c r="K72" i="19"/>
  <c r="J72" i="19"/>
  <c r="C72" i="19"/>
  <c r="BH71" i="19"/>
  <c r="BG71" i="19"/>
  <c r="Q71" i="19"/>
  <c r="P71" i="19"/>
  <c r="O71" i="19"/>
  <c r="N71" i="19"/>
  <c r="M71" i="19"/>
  <c r="L71" i="19"/>
  <c r="K71" i="19"/>
  <c r="J71" i="19"/>
  <c r="D71" i="19"/>
  <c r="C71" i="19"/>
  <c r="BH70" i="19"/>
  <c r="BG70" i="19"/>
  <c r="D70" i="19" s="1"/>
  <c r="Q70" i="19"/>
  <c r="P70" i="19"/>
  <c r="O70" i="19"/>
  <c r="N70" i="19"/>
  <c r="M70" i="19"/>
  <c r="L70" i="19"/>
  <c r="K70" i="19"/>
  <c r="J70" i="19"/>
  <c r="C70" i="19"/>
  <c r="BH69" i="19"/>
  <c r="BG69" i="19"/>
  <c r="Q69" i="19"/>
  <c r="P69" i="19"/>
  <c r="O69" i="19"/>
  <c r="N69" i="19"/>
  <c r="M69" i="19"/>
  <c r="L69" i="19"/>
  <c r="K69" i="19"/>
  <c r="J69" i="19"/>
  <c r="D69" i="19"/>
  <c r="C69" i="19"/>
  <c r="BH68" i="19"/>
  <c r="BG68" i="19"/>
  <c r="Q68" i="19"/>
  <c r="P68" i="19"/>
  <c r="O68" i="19"/>
  <c r="N68" i="19"/>
  <c r="M68" i="19"/>
  <c r="L68" i="19"/>
  <c r="K68" i="19"/>
  <c r="J68" i="19"/>
  <c r="D68" i="19"/>
  <c r="C68" i="19"/>
  <c r="BH67" i="19"/>
  <c r="BG67" i="19"/>
  <c r="Q67" i="19"/>
  <c r="P67" i="19"/>
  <c r="O67" i="19"/>
  <c r="N67" i="19"/>
  <c r="M67" i="19"/>
  <c r="L67" i="19"/>
  <c r="K67" i="19"/>
  <c r="J67" i="19"/>
  <c r="D67" i="19"/>
  <c r="C67" i="19"/>
  <c r="BH66" i="19"/>
  <c r="BG66" i="19"/>
  <c r="Q66" i="19"/>
  <c r="P66" i="19"/>
  <c r="O66" i="19"/>
  <c r="N66" i="19"/>
  <c r="M66" i="19"/>
  <c r="L66" i="19"/>
  <c r="K66" i="19"/>
  <c r="J66" i="19"/>
  <c r="D66" i="19"/>
  <c r="C66" i="19"/>
  <c r="BH65" i="19"/>
  <c r="BG65" i="19"/>
  <c r="Q65" i="19"/>
  <c r="P65" i="19"/>
  <c r="O65" i="19"/>
  <c r="N65" i="19"/>
  <c r="M65" i="19"/>
  <c r="L65" i="19"/>
  <c r="K65" i="19"/>
  <c r="J65" i="19"/>
  <c r="D65" i="19"/>
  <c r="C65" i="19"/>
  <c r="BH64" i="19"/>
  <c r="BG64" i="19"/>
  <c r="Q64" i="19"/>
  <c r="P64" i="19"/>
  <c r="O64" i="19"/>
  <c r="N64" i="19"/>
  <c r="M64" i="19"/>
  <c r="L64" i="19"/>
  <c r="K64" i="19"/>
  <c r="J64" i="19"/>
  <c r="D64" i="19"/>
  <c r="C64" i="19"/>
  <c r="BH63" i="19"/>
  <c r="BG63" i="19"/>
  <c r="D63" i="19" s="1"/>
  <c r="Q63" i="19"/>
  <c r="P63" i="19"/>
  <c r="O63" i="19"/>
  <c r="N63" i="19"/>
  <c r="M63" i="19"/>
  <c r="L63" i="19"/>
  <c r="K63" i="19"/>
  <c r="J63" i="19"/>
  <c r="C63" i="19"/>
  <c r="BH62" i="19"/>
  <c r="BG62" i="19"/>
  <c r="D62" i="19" s="1"/>
  <c r="Q62" i="19"/>
  <c r="P62" i="19"/>
  <c r="O62" i="19"/>
  <c r="N62" i="19"/>
  <c r="M62" i="19"/>
  <c r="L62" i="19"/>
  <c r="K62" i="19"/>
  <c r="J62" i="19"/>
  <c r="C62" i="19"/>
  <c r="BH61" i="19"/>
  <c r="BG61" i="19"/>
  <c r="D61" i="19" s="1"/>
  <c r="Q61" i="19"/>
  <c r="P61" i="19"/>
  <c r="O61" i="19"/>
  <c r="N61" i="19"/>
  <c r="M61" i="19"/>
  <c r="L61" i="19"/>
  <c r="K61" i="19"/>
  <c r="J61" i="19"/>
  <c r="C61" i="19"/>
  <c r="BH60" i="19"/>
  <c r="BG60" i="19"/>
  <c r="D60" i="19" s="1"/>
  <c r="Q60" i="19"/>
  <c r="P60" i="19"/>
  <c r="O60" i="19"/>
  <c r="N60" i="19"/>
  <c r="M60" i="19"/>
  <c r="L60" i="19"/>
  <c r="K60" i="19"/>
  <c r="J60" i="19"/>
  <c r="C60" i="19"/>
  <c r="BH59" i="19"/>
  <c r="BG59" i="19"/>
  <c r="D59" i="19" s="1"/>
  <c r="Q59" i="19"/>
  <c r="P59" i="19"/>
  <c r="O59" i="19"/>
  <c r="N59" i="19"/>
  <c r="M59" i="19"/>
  <c r="L59" i="19"/>
  <c r="K59" i="19"/>
  <c r="J59" i="19"/>
  <c r="C59" i="19"/>
  <c r="BH58" i="19"/>
  <c r="BG58" i="19"/>
  <c r="Q58" i="19"/>
  <c r="P58" i="19"/>
  <c r="O58" i="19"/>
  <c r="N58" i="19"/>
  <c r="M58" i="19"/>
  <c r="L58" i="19"/>
  <c r="K58" i="19"/>
  <c r="J58" i="19"/>
  <c r="D58" i="19"/>
  <c r="C58" i="19"/>
  <c r="BH57" i="19"/>
  <c r="BG57" i="19"/>
  <c r="D57" i="19" s="1"/>
  <c r="Q57" i="19"/>
  <c r="P57" i="19"/>
  <c r="O57" i="19"/>
  <c r="N57" i="19"/>
  <c r="M57" i="19"/>
  <c r="L57" i="19"/>
  <c r="K57" i="19"/>
  <c r="J57" i="19"/>
  <c r="C57" i="19"/>
  <c r="BH56" i="19"/>
  <c r="BG56" i="19"/>
  <c r="D56" i="19" s="1"/>
  <c r="Q56" i="19"/>
  <c r="P56" i="19"/>
  <c r="O56" i="19"/>
  <c r="N56" i="19"/>
  <c r="M56" i="19"/>
  <c r="L56" i="19"/>
  <c r="K56" i="19"/>
  <c r="J56" i="19"/>
  <c r="C56" i="19"/>
  <c r="BH55" i="19"/>
  <c r="BG55" i="19"/>
  <c r="Q55" i="19"/>
  <c r="P55" i="19"/>
  <c r="O55" i="19"/>
  <c r="N55" i="19"/>
  <c r="M55" i="19"/>
  <c r="L55" i="19"/>
  <c r="K55" i="19"/>
  <c r="J55" i="19"/>
  <c r="D55" i="19"/>
  <c r="C55" i="19"/>
  <c r="BH54" i="19"/>
  <c r="BG54" i="19"/>
  <c r="D54" i="19" s="1"/>
  <c r="Q54" i="19"/>
  <c r="P54" i="19"/>
  <c r="O54" i="19"/>
  <c r="N54" i="19"/>
  <c r="M54" i="19"/>
  <c r="L54" i="19"/>
  <c r="K54" i="19"/>
  <c r="J54" i="19"/>
  <c r="C54" i="19"/>
  <c r="BH53" i="19"/>
  <c r="BG53" i="19"/>
  <c r="D53" i="19" s="1"/>
  <c r="Q53" i="19"/>
  <c r="P53" i="19"/>
  <c r="O53" i="19"/>
  <c r="N53" i="19"/>
  <c r="M53" i="19"/>
  <c r="L53" i="19"/>
  <c r="K53" i="19"/>
  <c r="J53" i="19"/>
  <c r="C53" i="19"/>
  <c r="BH52" i="19"/>
  <c r="BG52" i="19"/>
  <c r="Q52" i="19"/>
  <c r="P52" i="19"/>
  <c r="O52" i="19"/>
  <c r="N52" i="19"/>
  <c r="M52" i="19"/>
  <c r="L52" i="19"/>
  <c r="K52" i="19"/>
  <c r="J52" i="19"/>
  <c r="D52" i="19"/>
  <c r="C52" i="19"/>
  <c r="BH51" i="19"/>
  <c r="BG51" i="19"/>
  <c r="Q51" i="19"/>
  <c r="P51" i="19"/>
  <c r="O51" i="19"/>
  <c r="N51" i="19"/>
  <c r="M51" i="19"/>
  <c r="L51" i="19"/>
  <c r="K51" i="19"/>
  <c r="J51" i="19"/>
  <c r="D51" i="19"/>
  <c r="C51" i="19"/>
  <c r="BH50" i="19"/>
  <c r="BG50" i="19"/>
  <c r="Q50" i="19"/>
  <c r="P50" i="19"/>
  <c r="O50" i="19"/>
  <c r="N50" i="19"/>
  <c r="M50" i="19"/>
  <c r="L50" i="19"/>
  <c r="K50" i="19"/>
  <c r="J50" i="19"/>
  <c r="D50" i="19"/>
  <c r="C50" i="19"/>
  <c r="BH49" i="19"/>
  <c r="BG49" i="19"/>
  <c r="Q49" i="19"/>
  <c r="P49" i="19"/>
  <c r="O49" i="19"/>
  <c r="N49" i="19"/>
  <c r="M49" i="19"/>
  <c r="L49" i="19"/>
  <c r="K49" i="19"/>
  <c r="J49" i="19"/>
  <c r="D49" i="19"/>
  <c r="C49" i="19"/>
  <c r="BH48" i="19"/>
  <c r="BG48" i="19"/>
  <c r="Q48" i="19"/>
  <c r="P48" i="19"/>
  <c r="O48" i="19"/>
  <c r="N48" i="19"/>
  <c r="M48" i="19"/>
  <c r="L48" i="19"/>
  <c r="K48" i="19"/>
  <c r="J48" i="19"/>
  <c r="D48" i="19"/>
  <c r="C48" i="19"/>
  <c r="BH47" i="19"/>
  <c r="BG47" i="19"/>
  <c r="D47" i="19" s="1"/>
  <c r="Q47" i="19"/>
  <c r="P47" i="19"/>
  <c r="O47" i="19"/>
  <c r="N47" i="19"/>
  <c r="M47" i="19"/>
  <c r="L47" i="19"/>
  <c r="K47" i="19"/>
  <c r="J47" i="19"/>
  <c r="C47" i="19"/>
  <c r="BH46" i="19"/>
  <c r="BG46" i="19"/>
  <c r="D46" i="19" s="1"/>
  <c r="Q46" i="19"/>
  <c r="P46" i="19"/>
  <c r="O46" i="19"/>
  <c r="N46" i="19"/>
  <c r="M46" i="19"/>
  <c r="L46" i="19"/>
  <c r="K46" i="19"/>
  <c r="J46" i="19"/>
  <c r="C46" i="19"/>
  <c r="BH45" i="19"/>
  <c r="BG45" i="19"/>
  <c r="D45" i="19" s="1"/>
  <c r="Q45" i="19"/>
  <c r="P45" i="19"/>
  <c r="O45" i="19"/>
  <c r="N45" i="19"/>
  <c r="M45" i="19"/>
  <c r="L45" i="19"/>
  <c r="K45" i="19"/>
  <c r="J45" i="19"/>
  <c r="C45" i="19"/>
  <c r="BH44" i="19"/>
  <c r="BG44" i="19"/>
  <c r="D44" i="19" s="1"/>
  <c r="Q44" i="19"/>
  <c r="P44" i="19"/>
  <c r="O44" i="19"/>
  <c r="N44" i="19"/>
  <c r="M44" i="19"/>
  <c r="L44" i="19"/>
  <c r="K44" i="19"/>
  <c r="J44" i="19"/>
  <c r="C44" i="19"/>
  <c r="BH43" i="19"/>
  <c r="BG43" i="19"/>
  <c r="D43" i="19" s="1"/>
  <c r="Q43" i="19"/>
  <c r="P43" i="19"/>
  <c r="O43" i="19"/>
  <c r="N43" i="19"/>
  <c r="M43" i="19"/>
  <c r="L43" i="19"/>
  <c r="K43" i="19"/>
  <c r="J43" i="19"/>
  <c r="C43" i="19"/>
  <c r="BH42" i="19"/>
  <c r="BG42" i="19"/>
  <c r="Q42" i="19"/>
  <c r="P42" i="19"/>
  <c r="O42" i="19"/>
  <c r="N42" i="19"/>
  <c r="M42" i="19"/>
  <c r="L42" i="19"/>
  <c r="K42" i="19"/>
  <c r="J42" i="19"/>
  <c r="D42" i="19"/>
  <c r="C42" i="19"/>
  <c r="BH41" i="19"/>
  <c r="BG41" i="19"/>
  <c r="D41" i="19" s="1"/>
  <c r="Q41" i="19"/>
  <c r="P41" i="19"/>
  <c r="O41" i="19"/>
  <c r="N41" i="19"/>
  <c r="M41" i="19"/>
  <c r="L41" i="19"/>
  <c r="K41" i="19"/>
  <c r="J41" i="19"/>
  <c r="C41" i="19"/>
  <c r="BH40" i="19"/>
  <c r="BG40" i="19"/>
  <c r="D40" i="19" s="1"/>
  <c r="Q40" i="19"/>
  <c r="P40" i="19"/>
  <c r="O40" i="19"/>
  <c r="N40" i="19"/>
  <c r="M40" i="19"/>
  <c r="L40" i="19"/>
  <c r="K40" i="19"/>
  <c r="J40" i="19"/>
  <c r="C40" i="19"/>
  <c r="BH39" i="19"/>
  <c r="BG39" i="19"/>
  <c r="Q39" i="19"/>
  <c r="P39" i="19"/>
  <c r="O39" i="19"/>
  <c r="N39" i="19"/>
  <c r="M39" i="19"/>
  <c r="L39" i="19"/>
  <c r="K39" i="19"/>
  <c r="J39" i="19"/>
  <c r="D39" i="19"/>
  <c r="C39" i="19"/>
  <c r="BH38" i="19"/>
  <c r="BG38" i="19"/>
  <c r="D38" i="19" s="1"/>
  <c r="Q38" i="19"/>
  <c r="P38" i="19"/>
  <c r="O38" i="19"/>
  <c r="N38" i="19"/>
  <c r="M38" i="19"/>
  <c r="L38" i="19"/>
  <c r="K38" i="19"/>
  <c r="J38" i="19"/>
  <c r="C38" i="19"/>
  <c r="BH37" i="19"/>
  <c r="BG37" i="19"/>
  <c r="D37" i="19" s="1"/>
  <c r="Q37" i="19"/>
  <c r="P37" i="19"/>
  <c r="O37" i="19"/>
  <c r="N37" i="19"/>
  <c r="M37" i="19"/>
  <c r="L37" i="19"/>
  <c r="K37" i="19"/>
  <c r="J37" i="19"/>
  <c r="C37" i="19"/>
  <c r="BH36" i="19"/>
  <c r="BG36" i="19"/>
  <c r="Q36" i="19"/>
  <c r="P36" i="19"/>
  <c r="O36" i="19"/>
  <c r="N36" i="19"/>
  <c r="M36" i="19"/>
  <c r="L36" i="19"/>
  <c r="K36" i="19"/>
  <c r="J36" i="19"/>
  <c r="D36" i="19"/>
  <c r="C36" i="19"/>
  <c r="BH35" i="19"/>
  <c r="BG35" i="19"/>
  <c r="Q35" i="19"/>
  <c r="P35" i="19"/>
  <c r="O35" i="19"/>
  <c r="N35" i="19"/>
  <c r="M35" i="19"/>
  <c r="L35" i="19"/>
  <c r="K35" i="19"/>
  <c r="J35" i="19"/>
  <c r="D35" i="19"/>
  <c r="C35" i="19"/>
  <c r="BH34" i="19"/>
  <c r="BG34" i="19"/>
  <c r="Q34" i="19"/>
  <c r="P34" i="19"/>
  <c r="O34" i="19"/>
  <c r="N34" i="19"/>
  <c r="M34" i="19"/>
  <c r="L34" i="19"/>
  <c r="K34" i="19"/>
  <c r="J34" i="19"/>
  <c r="D34" i="19"/>
  <c r="C34" i="19"/>
  <c r="BH33" i="19"/>
  <c r="BG33" i="19"/>
  <c r="Q33" i="19"/>
  <c r="P33" i="19"/>
  <c r="O33" i="19"/>
  <c r="N33" i="19"/>
  <c r="M33" i="19"/>
  <c r="L33" i="19"/>
  <c r="K33" i="19"/>
  <c r="J33" i="19"/>
  <c r="D33" i="19"/>
  <c r="C33" i="19"/>
  <c r="BH32" i="19"/>
  <c r="BG32" i="19"/>
  <c r="Q32" i="19"/>
  <c r="P32" i="19"/>
  <c r="O32" i="19"/>
  <c r="N32" i="19"/>
  <c r="M32" i="19"/>
  <c r="L32" i="19"/>
  <c r="K32" i="19"/>
  <c r="J32" i="19"/>
  <c r="D32" i="19"/>
  <c r="C32" i="19"/>
  <c r="BH31" i="19"/>
  <c r="BG31" i="19"/>
  <c r="D31" i="19" s="1"/>
  <c r="Q31" i="19"/>
  <c r="P31" i="19"/>
  <c r="O31" i="19"/>
  <c r="N31" i="19"/>
  <c r="M31" i="19"/>
  <c r="L31" i="19"/>
  <c r="K31" i="19"/>
  <c r="J31" i="19"/>
  <c r="C31" i="19"/>
  <c r="BH30" i="19"/>
  <c r="BG30" i="19"/>
  <c r="D30" i="19" s="1"/>
  <c r="Q30" i="19"/>
  <c r="P30" i="19"/>
  <c r="O30" i="19"/>
  <c r="N30" i="19"/>
  <c r="M30" i="19"/>
  <c r="L30" i="19"/>
  <c r="K30" i="19"/>
  <c r="J30" i="19"/>
  <c r="C30" i="19"/>
  <c r="BH29" i="19"/>
  <c r="BG29" i="19"/>
  <c r="D29" i="19" s="1"/>
  <c r="Q29" i="19"/>
  <c r="P29" i="19"/>
  <c r="O29" i="19"/>
  <c r="N29" i="19"/>
  <c r="M29" i="19"/>
  <c r="L29" i="19"/>
  <c r="K29" i="19"/>
  <c r="J29" i="19"/>
  <c r="C29" i="19"/>
  <c r="BH28" i="19"/>
  <c r="BG28" i="19"/>
  <c r="D28" i="19" s="1"/>
  <c r="Q28" i="19"/>
  <c r="P28" i="19"/>
  <c r="O28" i="19"/>
  <c r="N28" i="19"/>
  <c r="M28" i="19"/>
  <c r="L28" i="19"/>
  <c r="K28" i="19"/>
  <c r="J28" i="19"/>
  <c r="C28" i="19"/>
  <c r="BH27" i="19"/>
  <c r="BG27" i="19"/>
  <c r="D27" i="19" s="1"/>
  <c r="Q27" i="19"/>
  <c r="P27" i="19"/>
  <c r="O27" i="19"/>
  <c r="N27" i="19"/>
  <c r="M27" i="19"/>
  <c r="L27" i="19"/>
  <c r="K27" i="19"/>
  <c r="J27" i="19"/>
  <c r="C27" i="19"/>
  <c r="BH26" i="19"/>
  <c r="BG26" i="19"/>
  <c r="Q26" i="19"/>
  <c r="P26" i="19"/>
  <c r="O26" i="19"/>
  <c r="N26" i="19"/>
  <c r="M26" i="19"/>
  <c r="L26" i="19"/>
  <c r="K26" i="19"/>
  <c r="J26" i="19"/>
  <c r="D26" i="19"/>
  <c r="C26" i="19"/>
  <c r="BH25" i="19"/>
  <c r="BG25" i="19"/>
  <c r="D25" i="19" s="1"/>
  <c r="Q25" i="19"/>
  <c r="P25" i="19"/>
  <c r="O25" i="19"/>
  <c r="N25" i="19"/>
  <c r="M25" i="19"/>
  <c r="L25" i="19"/>
  <c r="K25" i="19"/>
  <c r="J25" i="19"/>
  <c r="C25" i="19"/>
  <c r="BH24" i="19"/>
  <c r="BG24" i="19"/>
  <c r="D24" i="19" s="1"/>
  <c r="Q24" i="19"/>
  <c r="P24" i="19"/>
  <c r="O24" i="19"/>
  <c r="N24" i="19"/>
  <c r="M24" i="19"/>
  <c r="L24" i="19"/>
  <c r="K24" i="19"/>
  <c r="J24" i="19"/>
  <c r="C24" i="19"/>
  <c r="BH23" i="19"/>
  <c r="BG23" i="19"/>
  <c r="Q23" i="19"/>
  <c r="P23" i="19"/>
  <c r="O23" i="19"/>
  <c r="N23" i="19"/>
  <c r="M23" i="19"/>
  <c r="L23" i="19"/>
  <c r="K23" i="19"/>
  <c r="J23" i="19"/>
  <c r="D23" i="19"/>
  <c r="C23" i="19"/>
  <c r="BH22" i="19"/>
  <c r="BG22" i="19"/>
  <c r="D22" i="19" s="1"/>
  <c r="Q22" i="19"/>
  <c r="P22" i="19"/>
  <c r="O22" i="19"/>
  <c r="N22" i="19"/>
  <c r="M22" i="19"/>
  <c r="L22" i="19"/>
  <c r="K22" i="19"/>
  <c r="J22" i="19"/>
  <c r="C22" i="19"/>
  <c r="BH21" i="19"/>
  <c r="BG21" i="19"/>
  <c r="Q21" i="19"/>
  <c r="P21" i="19"/>
  <c r="O21" i="19"/>
  <c r="N21" i="19"/>
  <c r="M21" i="19"/>
  <c r="L21" i="19"/>
  <c r="K21" i="19"/>
  <c r="J21" i="19"/>
  <c r="D21" i="19"/>
  <c r="C21" i="19"/>
  <c r="BH20" i="19"/>
  <c r="BG20" i="19"/>
  <c r="Q20" i="19"/>
  <c r="P20" i="19"/>
  <c r="O20" i="19"/>
  <c r="N20" i="19"/>
  <c r="M20" i="19"/>
  <c r="L20" i="19"/>
  <c r="K20" i="19"/>
  <c r="J20" i="19"/>
  <c r="D20" i="19"/>
  <c r="C20" i="19"/>
  <c r="BH19" i="19"/>
  <c r="BG19" i="19"/>
  <c r="Q19" i="19"/>
  <c r="P19" i="19"/>
  <c r="O19" i="19"/>
  <c r="N19" i="19"/>
  <c r="M19" i="19"/>
  <c r="L19" i="19"/>
  <c r="K19" i="19"/>
  <c r="J19" i="19"/>
  <c r="D19" i="19"/>
  <c r="C19" i="19"/>
  <c r="BH18" i="19"/>
  <c r="BG18" i="19"/>
  <c r="Q18" i="19"/>
  <c r="P18" i="19"/>
  <c r="O18" i="19"/>
  <c r="N18" i="19"/>
  <c r="M18" i="19"/>
  <c r="L18" i="19"/>
  <c r="K18" i="19"/>
  <c r="J18" i="19"/>
  <c r="D18" i="19"/>
  <c r="C18" i="19"/>
  <c r="BH17" i="19"/>
  <c r="BG17" i="19"/>
  <c r="Q17" i="19"/>
  <c r="P17" i="19"/>
  <c r="O17" i="19"/>
  <c r="N17" i="19"/>
  <c r="M17" i="19"/>
  <c r="L17" i="19"/>
  <c r="K17" i="19"/>
  <c r="J17" i="19"/>
  <c r="D17" i="19"/>
  <c r="C17" i="19"/>
  <c r="BH16" i="19"/>
  <c r="BG16" i="19"/>
  <c r="Q16" i="19"/>
  <c r="P16" i="19"/>
  <c r="O16" i="19"/>
  <c r="N16" i="19"/>
  <c r="M16" i="19"/>
  <c r="L16" i="19"/>
  <c r="K16" i="19"/>
  <c r="J16" i="19"/>
  <c r="D16" i="19"/>
  <c r="C16" i="19"/>
  <c r="BH15" i="19"/>
  <c r="BG15" i="19"/>
  <c r="D15" i="19" s="1"/>
  <c r="Q15" i="19"/>
  <c r="P15" i="19"/>
  <c r="O15" i="19"/>
  <c r="N15" i="19"/>
  <c r="M15" i="19"/>
  <c r="L15" i="19"/>
  <c r="K15" i="19"/>
  <c r="J15" i="19"/>
  <c r="C15" i="19"/>
  <c r="BH14" i="19"/>
  <c r="BH5" i="19" s="1"/>
  <c r="BG14" i="19"/>
  <c r="D14" i="19" s="1"/>
  <c r="Q14" i="19"/>
  <c r="P14" i="19"/>
  <c r="O14" i="19"/>
  <c r="N14" i="19"/>
  <c r="M14" i="19"/>
  <c r="L14" i="19"/>
  <c r="K14" i="19"/>
  <c r="J14" i="19"/>
  <c r="C14" i="19"/>
  <c r="BH13" i="19"/>
  <c r="BH7" i="19" s="1"/>
  <c r="BG13" i="19"/>
  <c r="D13" i="19" s="1"/>
  <c r="Q13" i="19"/>
  <c r="P13" i="19"/>
  <c r="O13" i="19"/>
  <c r="N13" i="19"/>
  <c r="M13" i="19"/>
  <c r="L13" i="19"/>
  <c r="K13" i="19"/>
  <c r="J13" i="19"/>
  <c r="C13" i="19"/>
  <c r="BH12" i="19"/>
  <c r="BG12" i="19"/>
  <c r="D12" i="19" s="1"/>
  <c r="Q12" i="19"/>
  <c r="P12" i="19"/>
  <c r="O12" i="19"/>
  <c r="N12" i="19"/>
  <c r="M12" i="19"/>
  <c r="L12" i="19"/>
  <c r="K12" i="19"/>
  <c r="J12" i="19"/>
  <c r="C12" i="19"/>
  <c r="B12" i="19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67" i="19" s="1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B291" i="19" s="1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B315" i="19" s="1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B327" i="19" s="1"/>
  <c r="B328" i="19" s="1"/>
  <c r="B329" i="19" s="1"/>
  <c r="B330" i="19" s="1"/>
  <c r="B331" i="19" s="1"/>
  <c r="B332" i="19" s="1"/>
  <c r="B333" i="19" s="1"/>
  <c r="B334" i="19" s="1"/>
  <c r="B335" i="19" s="1"/>
  <c r="B336" i="19" s="1"/>
  <c r="B337" i="19" s="1"/>
  <c r="B338" i="19" s="1"/>
  <c r="B339" i="19" s="1"/>
  <c r="B340" i="19" s="1"/>
  <c r="B341" i="19" s="1"/>
  <c r="B342" i="19" s="1"/>
  <c r="B343" i="19" s="1"/>
  <c r="B344" i="19" s="1"/>
  <c r="B345" i="19" s="1"/>
  <c r="B346" i="19" s="1"/>
  <c r="B347" i="19" s="1"/>
  <c r="B348" i="19" s="1"/>
  <c r="B349" i="19" s="1"/>
  <c r="B350" i="19" s="1"/>
  <c r="B351" i="19" s="1"/>
  <c r="B352" i="19" s="1"/>
  <c r="B353" i="19" s="1"/>
  <c r="B354" i="19" s="1"/>
  <c r="B355" i="19" s="1"/>
  <c r="B356" i="19" s="1"/>
  <c r="B357" i="19" s="1"/>
  <c r="B358" i="19" s="1"/>
  <c r="B359" i="19" s="1"/>
  <c r="B360" i="19" s="1"/>
  <c r="B361" i="19" s="1"/>
  <c r="B362" i="19" s="1"/>
  <c r="B363" i="19" s="1"/>
  <c r="B364" i="19" s="1"/>
  <c r="B365" i="19" s="1"/>
  <c r="B366" i="19" s="1"/>
  <c r="B367" i="19" s="1"/>
  <c r="B368" i="19" s="1"/>
  <c r="B369" i="19" s="1"/>
  <c r="B370" i="19" s="1"/>
  <c r="B371" i="19" s="1"/>
  <c r="B372" i="19" s="1"/>
  <c r="B373" i="19" s="1"/>
  <c r="B374" i="19" s="1"/>
  <c r="B375" i="19" s="1"/>
  <c r="B376" i="19" s="1"/>
  <c r="B377" i="19" s="1"/>
  <c r="B378" i="19" s="1"/>
  <c r="B379" i="19" s="1"/>
  <c r="B380" i="19" s="1"/>
  <c r="B381" i="19" s="1"/>
  <c r="B382" i="19" s="1"/>
  <c r="B383" i="19" s="1"/>
  <c r="B384" i="19" s="1"/>
  <c r="B385" i="19" s="1"/>
  <c r="B386" i="19" s="1"/>
  <c r="B387" i="19" s="1"/>
  <c r="B388" i="19" s="1"/>
  <c r="B389" i="19" s="1"/>
  <c r="B390" i="19" s="1"/>
  <c r="B391" i="19" s="1"/>
  <c r="B392" i="19" s="1"/>
  <c r="B393" i="19" s="1"/>
  <c r="B394" i="19" s="1"/>
  <c r="B395" i="19" s="1"/>
  <c r="B396" i="19" s="1"/>
  <c r="B397" i="19" s="1"/>
  <c r="B398" i="19" s="1"/>
  <c r="B399" i="19" s="1"/>
  <c r="B400" i="19" s="1"/>
  <c r="B401" i="19" s="1"/>
  <c r="B402" i="19" s="1"/>
  <c r="B403" i="19" s="1"/>
  <c r="B404" i="19" s="1"/>
  <c r="B405" i="19" s="1"/>
  <c r="B406" i="19" s="1"/>
  <c r="B407" i="19" s="1"/>
  <c r="B408" i="19" s="1"/>
  <c r="B409" i="19" s="1"/>
  <c r="B410" i="19" s="1"/>
  <c r="B411" i="19" s="1"/>
  <c r="B412" i="19" s="1"/>
  <c r="B413" i="19" s="1"/>
  <c r="B414" i="19" s="1"/>
  <c r="B415" i="19" s="1"/>
  <c r="B416" i="19" s="1"/>
  <c r="B417" i="19" s="1"/>
  <c r="B418" i="19" s="1"/>
  <c r="B419" i="19" s="1"/>
  <c r="B420" i="19" s="1"/>
  <c r="B421" i="19" s="1"/>
  <c r="B422" i="19" s="1"/>
  <c r="B423" i="19" s="1"/>
  <c r="B424" i="19" s="1"/>
  <c r="B425" i="19" s="1"/>
  <c r="B426" i="19" s="1"/>
  <c r="B427" i="19" s="1"/>
  <c r="B428" i="19" s="1"/>
  <c r="B429" i="19" s="1"/>
  <c r="B430" i="19" s="1"/>
  <c r="B431" i="19" s="1"/>
  <c r="B432" i="19" s="1"/>
  <c r="B433" i="19" s="1"/>
  <c r="B434" i="19" s="1"/>
  <c r="B435" i="19" s="1"/>
  <c r="B436" i="19" s="1"/>
  <c r="B437" i="19" s="1"/>
  <c r="B438" i="19" s="1"/>
  <c r="B439" i="19" s="1"/>
  <c r="B440" i="19" s="1"/>
  <c r="B441" i="19" s="1"/>
  <c r="B442" i="19" s="1"/>
  <c r="B443" i="19" s="1"/>
  <c r="B444" i="19" s="1"/>
  <c r="B445" i="19" s="1"/>
  <c r="B446" i="19" s="1"/>
  <c r="B447" i="19" s="1"/>
  <c r="B448" i="19" s="1"/>
  <c r="B449" i="19" s="1"/>
  <c r="B450" i="19" s="1"/>
  <c r="B451" i="19" s="1"/>
  <c r="B452" i="19" s="1"/>
  <c r="B453" i="19" s="1"/>
  <c r="B454" i="19" s="1"/>
  <c r="B455" i="19" s="1"/>
  <c r="B456" i="19" s="1"/>
  <c r="B457" i="19" s="1"/>
  <c r="B458" i="19" s="1"/>
  <c r="B459" i="19" s="1"/>
  <c r="B460" i="19" s="1"/>
  <c r="B461" i="19" s="1"/>
  <c r="B462" i="19" s="1"/>
  <c r="B463" i="19" s="1"/>
  <c r="B464" i="19" s="1"/>
  <c r="B465" i="19" s="1"/>
  <c r="B466" i="19" s="1"/>
  <c r="B467" i="19" s="1"/>
  <c r="B468" i="19" s="1"/>
  <c r="B469" i="19" s="1"/>
  <c r="B470" i="19" s="1"/>
  <c r="B471" i="19" s="1"/>
  <c r="B472" i="19" s="1"/>
  <c r="B473" i="19" s="1"/>
  <c r="B474" i="19" s="1"/>
  <c r="B475" i="19" s="1"/>
  <c r="B476" i="19" s="1"/>
  <c r="B477" i="19" s="1"/>
  <c r="B478" i="19" s="1"/>
  <c r="B479" i="19" s="1"/>
  <c r="B480" i="19" s="1"/>
  <c r="B481" i="19" s="1"/>
  <c r="B482" i="19" s="1"/>
  <c r="B483" i="19" s="1"/>
  <c r="B484" i="19" s="1"/>
  <c r="B485" i="19" s="1"/>
  <c r="B486" i="19" s="1"/>
  <c r="B487" i="19" s="1"/>
  <c r="B488" i="19" s="1"/>
  <c r="B489" i="19" s="1"/>
  <c r="B490" i="19" s="1"/>
  <c r="B491" i="19" s="1"/>
  <c r="B492" i="19" s="1"/>
  <c r="B493" i="19" s="1"/>
  <c r="B494" i="19" s="1"/>
  <c r="B495" i="19" s="1"/>
  <c r="B496" i="19" s="1"/>
  <c r="B497" i="19" s="1"/>
  <c r="B498" i="19" s="1"/>
  <c r="B499" i="19" s="1"/>
  <c r="B500" i="19" s="1"/>
  <c r="B501" i="19" s="1"/>
  <c r="B502" i="19" s="1"/>
  <c r="B503" i="19" s="1"/>
  <c r="B504" i="19" s="1"/>
  <c r="B505" i="19" s="1"/>
  <c r="B506" i="19" s="1"/>
  <c r="B507" i="19" s="1"/>
  <c r="B508" i="19" s="1"/>
  <c r="B509" i="19" s="1"/>
  <c r="B510" i="19" s="1"/>
  <c r="B511" i="19" s="1"/>
  <c r="B512" i="19" s="1"/>
  <c r="B513" i="19" s="1"/>
  <c r="B514" i="19" s="1"/>
  <c r="B515" i="19" s="1"/>
  <c r="B516" i="19" s="1"/>
  <c r="B517" i="19" s="1"/>
  <c r="B518" i="19" s="1"/>
  <c r="B519" i="19" s="1"/>
  <c r="B520" i="19" s="1"/>
  <c r="B521" i="19" s="1"/>
  <c r="B522" i="19" s="1"/>
  <c r="B523" i="19" s="1"/>
  <c r="B524" i="19" s="1"/>
  <c r="B525" i="19" s="1"/>
  <c r="B526" i="19" s="1"/>
  <c r="B527" i="19" s="1"/>
  <c r="B528" i="19" s="1"/>
  <c r="B529" i="19" s="1"/>
  <c r="B530" i="19" s="1"/>
  <c r="B531" i="19" s="1"/>
  <c r="B532" i="19" s="1"/>
  <c r="B533" i="19" s="1"/>
  <c r="B534" i="19" s="1"/>
  <c r="B535" i="19" s="1"/>
  <c r="B536" i="19" s="1"/>
  <c r="B537" i="19" s="1"/>
  <c r="B538" i="19" s="1"/>
  <c r="B539" i="19" s="1"/>
  <c r="B540" i="19" s="1"/>
  <c r="B541" i="19" s="1"/>
  <c r="B542" i="19" s="1"/>
  <c r="B543" i="19" s="1"/>
  <c r="B544" i="19" s="1"/>
  <c r="B545" i="19" s="1"/>
  <c r="B546" i="19" s="1"/>
  <c r="B547" i="19" s="1"/>
  <c r="B548" i="19" s="1"/>
  <c r="B549" i="19" s="1"/>
  <c r="B550" i="19" s="1"/>
  <c r="B551" i="19" s="1"/>
  <c r="B552" i="19" s="1"/>
  <c r="B553" i="19" s="1"/>
  <c r="B554" i="19" s="1"/>
  <c r="B555" i="19" s="1"/>
  <c r="B556" i="19" s="1"/>
  <c r="B557" i="19" s="1"/>
  <c r="B558" i="19" s="1"/>
  <c r="B559" i="19" s="1"/>
  <c r="B560" i="19" s="1"/>
  <c r="B561" i="19" s="1"/>
  <c r="B562" i="19" s="1"/>
  <c r="B563" i="19" s="1"/>
  <c r="B564" i="19" s="1"/>
  <c r="B565" i="19" s="1"/>
  <c r="B566" i="19" s="1"/>
  <c r="B567" i="19" s="1"/>
  <c r="B568" i="19" s="1"/>
  <c r="B569" i="19" s="1"/>
  <c r="B570" i="19" s="1"/>
  <c r="B571" i="19" s="1"/>
  <c r="B572" i="19" s="1"/>
  <c r="B573" i="19" s="1"/>
  <c r="B574" i="19" s="1"/>
  <c r="B575" i="19" s="1"/>
  <c r="B576" i="19" s="1"/>
  <c r="B577" i="19" s="1"/>
  <c r="B578" i="19" s="1"/>
  <c r="B579" i="19" s="1"/>
  <c r="B580" i="19" s="1"/>
  <c r="B581" i="19" s="1"/>
  <c r="B582" i="19" s="1"/>
  <c r="B583" i="19" s="1"/>
  <c r="B584" i="19" s="1"/>
  <c r="B585" i="19" s="1"/>
  <c r="B586" i="19" s="1"/>
  <c r="B587" i="19" s="1"/>
  <c r="B588" i="19" s="1"/>
  <c r="B589" i="19" s="1"/>
  <c r="B590" i="19" s="1"/>
  <c r="B591" i="19" s="1"/>
  <c r="B592" i="19" s="1"/>
  <c r="B593" i="19" s="1"/>
  <c r="B594" i="19" s="1"/>
  <c r="B595" i="19" s="1"/>
  <c r="B596" i="19" s="1"/>
  <c r="B597" i="19" s="1"/>
  <c r="B598" i="19" s="1"/>
  <c r="B599" i="19" s="1"/>
  <c r="B600" i="19" s="1"/>
  <c r="B601" i="19" s="1"/>
  <c r="B602" i="19" s="1"/>
  <c r="B603" i="19" s="1"/>
  <c r="B604" i="19" s="1"/>
  <c r="B605" i="19" s="1"/>
  <c r="B606" i="19" s="1"/>
  <c r="B607" i="19" s="1"/>
  <c r="B608" i="19" s="1"/>
  <c r="BH11" i="19"/>
  <c r="BG11" i="19"/>
  <c r="D11" i="19" s="1"/>
  <c r="Q11" i="19"/>
  <c r="P11" i="19"/>
  <c r="O11" i="19"/>
  <c r="N11" i="19"/>
  <c r="M11" i="19"/>
  <c r="L11" i="19"/>
  <c r="K11" i="19"/>
  <c r="J11" i="19"/>
  <c r="C11" i="19"/>
  <c r="B11" i="19"/>
  <c r="BH10" i="19"/>
  <c r="BG10" i="19"/>
  <c r="Q10" i="19"/>
  <c r="P10" i="19"/>
  <c r="O10" i="19"/>
  <c r="N10" i="19"/>
  <c r="M10" i="19"/>
  <c r="L10" i="19"/>
  <c r="K10" i="19"/>
  <c r="J10" i="19"/>
  <c r="D10" i="19"/>
  <c r="C10" i="19"/>
  <c r="B10" i="19"/>
  <c r="BH9" i="19"/>
  <c r="BG9" i="19"/>
  <c r="D9" i="19" s="1"/>
  <c r="Q9" i="19"/>
  <c r="P9" i="19"/>
  <c r="O9" i="19"/>
  <c r="N9" i="19"/>
  <c r="M9" i="19"/>
  <c r="L9" i="19"/>
  <c r="K9" i="19"/>
  <c r="J9" i="19"/>
  <c r="C9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Y5" i="19" a="1"/>
  <c r="Y5" i="19" s="1"/>
  <c r="L5" i="19"/>
  <c r="E5" i="19"/>
  <c r="L4" i="19"/>
  <c r="F4" i="19"/>
  <c r="Y3" i="19" a="1"/>
  <c r="Y3" i="19" s="1"/>
  <c r="L3" i="19"/>
  <c r="F3" i="19"/>
  <c r="F2" i="19"/>
  <c r="BK1008" i="18"/>
  <c r="BI1008" i="18"/>
  <c r="BH1008" i="18"/>
  <c r="BJ1008" i="18" s="1"/>
  <c r="BG1008" i="18"/>
  <c r="Q1008" i="18"/>
  <c r="P1008" i="18"/>
  <c r="O1008" i="18"/>
  <c r="N1008" i="18"/>
  <c r="M1008" i="18"/>
  <c r="L1008" i="18"/>
  <c r="K1008" i="18"/>
  <c r="J1008" i="18"/>
  <c r="F1008" i="18"/>
  <c r="G1008" i="18" s="1"/>
  <c r="E1008" i="18"/>
  <c r="D1008" i="18"/>
  <c r="C1008" i="18"/>
  <c r="BK1007" i="18"/>
  <c r="BI1007" i="18"/>
  <c r="BH1007" i="18"/>
  <c r="BJ1007" i="18" s="1"/>
  <c r="BG1007" i="18"/>
  <c r="C1007" i="18" s="1"/>
  <c r="Q1007" i="18"/>
  <c r="P1007" i="18"/>
  <c r="O1007" i="18"/>
  <c r="N1007" i="18"/>
  <c r="M1007" i="18"/>
  <c r="L1007" i="18"/>
  <c r="K1007" i="18"/>
  <c r="J1007" i="18"/>
  <c r="G1007" i="18"/>
  <c r="F1007" i="18"/>
  <c r="E1007" i="18"/>
  <c r="D1007" i="18"/>
  <c r="BK1006" i="18"/>
  <c r="BI1006" i="18"/>
  <c r="BH1006" i="18"/>
  <c r="BJ1006" i="18" s="1"/>
  <c r="BG1006" i="18"/>
  <c r="C1006" i="18" s="1"/>
  <c r="Q1006" i="18"/>
  <c r="P1006" i="18"/>
  <c r="O1006" i="18"/>
  <c r="N1006" i="18"/>
  <c r="M1006" i="18"/>
  <c r="L1006" i="18"/>
  <c r="K1006" i="18"/>
  <c r="J1006" i="18"/>
  <c r="G1006" i="18"/>
  <c r="F1006" i="18"/>
  <c r="E1006" i="18"/>
  <c r="D1006" i="18"/>
  <c r="BK1005" i="18"/>
  <c r="BJ1005" i="18"/>
  <c r="BI1005" i="18"/>
  <c r="BH1005" i="18"/>
  <c r="BG1005" i="18"/>
  <c r="Q1005" i="18"/>
  <c r="P1005" i="18"/>
  <c r="O1005" i="18"/>
  <c r="N1005" i="18"/>
  <c r="M1005" i="18"/>
  <c r="L1005" i="18"/>
  <c r="K1005" i="18"/>
  <c r="J1005" i="18"/>
  <c r="G1005" i="18"/>
  <c r="F1005" i="18"/>
  <c r="E1005" i="18"/>
  <c r="D1005" i="18"/>
  <c r="C1005" i="18"/>
  <c r="BK1004" i="18"/>
  <c r="BJ1004" i="18"/>
  <c r="BI1004" i="18"/>
  <c r="BH1004" i="18"/>
  <c r="BG1004" i="18"/>
  <c r="C1004" i="18" s="1"/>
  <c r="Q1004" i="18"/>
  <c r="P1004" i="18"/>
  <c r="O1004" i="18"/>
  <c r="N1004" i="18"/>
  <c r="M1004" i="18"/>
  <c r="L1004" i="18"/>
  <c r="K1004" i="18"/>
  <c r="J1004" i="18"/>
  <c r="G1004" i="18"/>
  <c r="F1004" i="18"/>
  <c r="E1004" i="18"/>
  <c r="D1004" i="18"/>
  <c r="BK1003" i="18"/>
  <c r="BI1003" i="18"/>
  <c r="BH1003" i="18"/>
  <c r="BJ1003" i="18" s="1"/>
  <c r="BG1003" i="18"/>
  <c r="C1003" i="18" s="1"/>
  <c r="Q1003" i="18"/>
  <c r="P1003" i="18"/>
  <c r="O1003" i="18"/>
  <c r="N1003" i="18"/>
  <c r="M1003" i="18"/>
  <c r="L1003" i="18"/>
  <c r="K1003" i="18"/>
  <c r="J1003" i="18"/>
  <c r="G1003" i="18"/>
  <c r="F1003" i="18"/>
  <c r="E1003" i="18"/>
  <c r="D1003" i="18"/>
  <c r="BK1002" i="18"/>
  <c r="BI1002" i="18"/>
  <c r="BH1002" i="18"/>
  <c r="BJ1002" i="18" s="1"/>
  <c r="BG1002" i="18"/>
  <c r="Q1002" i="18"/>
  <c r="P1002" i="18"/>
  <c r="O1002" i="18"/>
  <c r="N1002" i="18"/>
  <c r="M1002" i="18"/>
  <c r="L1002" i="18"/>
  <c r="K1002" i="18"/>
  <c r="J1002" i="18"/>
  <c r="G1002" i="18"/>
  <c r="F1002" i="18"/>
  <c r="E1002" i="18"/>
  <c r="D1002" i="18"/>
  <c r="C1002" i="18"/>
  <c r="BK1001" i="18"/>
  <c r="BI1001" i="18"/>
  <c r="BH1001" i="18"/>
  <c r="BJ1001" i="18" s="1"/>
  <c r="BG1001" i="18"/>
  <c r="Q1001" i="18"/>
  <c r="P1001" i="18"/>
  <c r="O1001" i="18"/>
  <c r="N1001" i="18"/>
  <c r="M1001" i="18"/>
  <c r="L1001" i="18"/>
  <c r="K1001" i="18"/>
  <c r="J1001" i="18"/>
  <c r="G1001" i="18"/>
  <c r="F1001" i="18"/>
  <c r="E1001" i="18"/>
  <c r="D1001" i="18"/>
  <c r="C1001" i="18"/>
  <c r="BK1000" i="18"/>
  <c r="BJ1000" i="18"/>
  <c r="BI1000" i="18"/>
  <c r="BH1000" i="18"/>
  <c r="BG1000" i="18"/>
  <c r="Q1000" i="18"/>
  <c r="P1000" i="18"/>
  <c r="O1000" i="18"/>
  <c r="N1000" i="18"/>
  <c r="M1000" i="18"/>
  <c r="L1000" i="18"/>
  <c r="K1000" i="18"/>
  <c r="J1000" i="18"/>
  <c r="F1000" i="18"/>
  <c r="G1000" i="18" s="1"/>
  <c r="E1000" i="18"/>
  <c r="D1000" i="18"/>
  <c r="C1000" i="18"/>
  <c r="BK999" i="18"/>
  <c r="BJ999" i="18"/>
  <c r="BI999" i="18"/>
  <c r="BH999" i="18"/>
  <c r="BG999" i="18"/>
  <c r="Q999" i="18"/>
  <c r="P999" i="18"/>
  <c r="O999" i="18"/>
  <c r="N999" i="18"/>
  <c r="M999" i="18"/>
  <c r="L999" i="18"/>
  <c r="K999" i="18"/>
  <c r="J999" i="18"/>
  <c r="G999" i="18"/>
  <c r="F999" i="18"/>
  <c r="E999" i="18"/>
  <c r="D999" i="18"/>
  <c r="C999" i="18"/>
  <c r="BK998" i="18"/>
  <c r="BI998" i="18"/>
  <c r="BH998" i="18"/>
  <c r="BJ998" i="18" s="1"/>
  <c r="BG998" i="18"/>
  <c r="Q998" i="18"/>
  <c r="P998" i="18"/>
  <c r="O998" i="18"/>
  <c r="N998" i="18"/>
  <c r="M998" i="18"/>
  <c r="L998" i="18"/>
  <c r="K998" i="18"/>
  <c r="J998" i="18"/>
  <c r="G998" i="18"/>
  <c r="F998" i="18"/>
  <c r="E998" i="18"/>
  <c r="D998" i="18"/>
  <c r="C998" i="18"/>
  <c r="BK997" i="18"/>
  <c r="BI997" i="18"/>
  <c r="BH997" i="18"/>
  <c r="BJ997" i="18" s="1"/>
  <c r="BG997" i="18"/>
  <c r="Q997" i="18"/>
  <c r="P997" i="18"/>
  <c r="O997" i="18"/>
  <c r="N997" i="18"/>
  <c r="M997" i="18"/>
  <c r="L997" i="18"/>
  <c r="K997" i="18"/>
  <c r="J997" i="18"/>
  <c r="G997" i="18"/>
  <c r="F997" i="18"/>
  <c r="E997" i="18"/>
  <c r="D997" i="18"/>
  <c r="C997" i="18"/>
  <c r="BK996" i="18"/>
  <c r="BJ996" i="18"/>
  <c r="BI996" i="18"/>
  <c r="BH996" i="18"/>
  <c r="BG996" i="18"/>
  <c r="Q996" i="18"/>
  <c r="P996" i="18"/>
  <c r="O996" i="18"/>
  <c r="N996" i="18"/>
  <c r="M996" i="18"/>
  <c r="L996" i="18"/>
  <c r="K996" i="18"/>
  <c r="J996" i="18"/>
  <c r="G996" i="18"/>
  <c r="F996" i="18"/>
  <c r="E996" i="18"/>
  <c r="D996" i="18"/>
  <c r="C996" i="18"/>
  <c r="BK995" i="18"/>
  <c r="BI995" i="18"/>
  <c r="BH995" i="18"/>
  <c r="BJ995" i="18" s="1"/>
  <c r="BG995" i="18"/>
  <c r="C995" i="18" s="1"/>
  <c r="Q995" i="18"/>
  <c r="P995" i="18"/>
  <c r="O995" i="18"/>
  <c r="N995" i="18"/>
  <c r="M995" i="18"/>
  <c r="L995" i="18"/>
  <c r="K995" i="18"/>
  <c r="J995" i="18"/>
  <c r="G995" i="18"/>
  <c r="F995" i="18"/>
  <c r="E995" i="18"/>
  <c r="D995" i="18"/>
  <c r="BK994" i="18"/>
  <c r="BI994" i="18"/>
  <c r="BH994" i="18"/>
  <c r="BJ994" i="18" s="1"/>
  <c r="BG994" i="18"/>
  <c r="Q994" i="18"/>
  <c r="P994" i="18"/>
  <c r="O994" i="18"/>
  <c r="N994" i="18"/>
  <c r="M994" i="18"/>
  <c r="L994" i="18"/>
  <c r="K994" i="18"/>
  <c r="J994" i="18"/>
  <c r="G994" i="18"/>
  <c r="F994" i="18"/>
  <c r="E994" i="18"/>
  <c r="D994" i="18"/>
  <c r="C994" i="18"/>
  <c r="BK993" i="18"/>
  <c r="BI993" i="18"/>
  <c r="BH993" i="18"/>
  <c r="BJ993" i="18" s="1"/>
  <c r="BG993" i="18"/>
  <c r="Q993" i="18"/>
  <c r="P993" i="18"/>
  <c r="O993" i="18"/>
  <c r="N993" i="18"/>
  <c r="M993" i="18"/>
  <c r="L993" i="18"/>
  <c r="K993" i="18"/>
  <c r="J993" i="18"/>
  <c r="G993" i="18"/>
  <c r="F993" i="18"/>
  <c r="E993" i="18"/>
  <c r="D993" i="18"/>
  <c r="C993" i="18"/>
  <c r="BK992" i="18"/>
  <c r="BJ992" i="18"/>
  <c r="BI992" i="18"/>
  <c r="BH992" i="18"/>
  <c r="BG992" i="18"/>
  <c r="Q992" i="18"/>
  <c r="P992" i="18"/>
  <c r="O992" i="18"/>
  <c r="N992" i="18"/>
  <c r="M992" i="18"/>
  <c r="L992" i="18"/>
  <c r="K992" i="18"/>
  <c r="J992" i="18"/>
  <c r="F992" i="18"/>
  <c r="G992" i="18" s="1"/>
  <c r="E992" i="18"/>
  <c r="D992" i="18"/>
  <c r="C992" i="18"/>
  <c r="BK991" i="18"/>
  <c r="BJ991" i="18"/>
  <c r="BI991" i="18"/>
  <c r="BH991" i="18"/>
  <c r="BG991" i="18"/>
  <c r="Q991" i="18"/>
  <c r="P991" i="18"/>
  <c r="O991" i="18"/>
  <c r="N991" i="18"/>
  <c r="M991" i="18"/>
  <c r="L991" i="18"/>
  <c r="K991" i="18"/>
  <c r="J991" i="18"/>
  <c r="G991" i="18"/>
  <c r="F991" i="18"/>
  <c r="E991" i="18"/>
  <c r="D991" i="18"/>
  <c r="C991" i="18"/>
  <c r="BK990" i="18"/>
  <c r="BI990" i="18"/>
  <c r="BH990" i="18"/>
  <c r="BJ990" i="18" s="1"/>
  <c r="BG990" i="18"/>
  <c r="Q990" i="18"/>
  <c r="P990" i="18"/>
  <c r="O990" i="18"/>
  <c r="N990" i="18"/>
  <c r="M990" i="18"/>
  <c r="L990" i="18"/>
  <c r="K990" i="18"/>
  <c r="J990" i="18"/>
  <c r="G990" i="18"/>
  <c r="F990" i="18"/>
  <c r="E990" i="18"/>
  <c r="D990" i="18"/>
  <c r="C990" i="18"/>
  <c r="BK989" i="18"/>
  <c r="BI989" i="18"/>
  <c r="BH989" i="18"/>
  <c r="BJ989" i="18" s="1"/>
  <c r="BG989" i="18"/>
  <c r="Q989" i="18"/>
  <c r="P989" i="18"/>
  <c r="O989" i="18"/>
  <c r="N989" i="18"/>
  <c r="M989" i="18"/>
  <c r="L989" i="18"/>
  <c r="K989" i="18"/>
  <c r="J989" i="18"/>
  <c r="G989" i="18"/>
  <c r="F989" i="18"/>
  <c r="E989" i="18"/>
  <c r="D989" i="18"/>
  <c r="C989" i="18"/>
  <c r="BK988" i="18"/>
  <c r="BJ988" i="18"/>
  <c r="BI988" i="18"/>
  <c r="BH988" i="18"/>
  <c r="BG988" i="18"/>
  <c r="Q988" i="18"/>
  <c r="P988" i="18"/>
  <c r="O988" i="18"/>
  <c r="N988" i="18"/>
  <c r="M988" i="18"/>
  <c r="L988" i="18"/>
  <c r="K988" i="18"/>
  <c r="J988" i="18"/>
  <c r="G988" i="18"/>
  <c r="F988" i="18"/>
  <c r="E988" i="18"/>
  <c r="D988" i="18"/>
  <c r="C988" i="18"/>
  <c r="BK987" i="18"/>
  <c r="BI987" i="18"/>
  <c r="BH987" i="18"/>
  <c r="BJ987" i="18" s="1"/>
  <c r="BG987" i="18"/>
  <c r="C987" i="18" s="1"/>
  <c r="Q987" i="18"/>
  <c r="P987" i="18"/>
  <c r="O987" i="18"/>
  <c r="N987" i="18"/>
  <c r="M987" i="18"/>
  <c r="L987" i="18"/>
  <c r="K987" i="18"/>
  <c r="J987" i="18"/>
  <c r="G987" i="18"/>
  <c r="F987" i="18"/>
  <c r="E987" i="18"/>
  <c r="D987" i="18"/>
  <c r="BK986" i="18"/>
  <c r="BI986" i="18"/>
  <c r="BH986" i="18"/>
  <c r="BJ986" i="18" s="1"/>
  <c r="BG986" i="18"/>
  <c r="Q986" i="18"/>
  <c r="P986" i="18"/>
  <c r="O986" i="18"/>
  <c r="N986" i="18"/>
  <c r="M986" i="18"/>
  <c r="L986" i="18"/>
  <c r="K986" i="18"/>
  <c r="J986" i="18"/>
  <c r="G986" i="18"/>
  <c r="F986" i="18"/>
  <c r="E986" i="18"/>
  <c r="D986" i="18"/>
  <c r="C986" i="18"/>
  <c r="BK985" i="18"/>
  <c r="BI985" i="18"/>
  <c r="BH985" i="18"/>
  <c r="BJ985" i="18" s="1"/>
  <c r="BG985" i="18"/>
  <c r="Q985" i="18"/>
  <c r="P985" i="18"/>
  <c r="O985" i="18"/>
  <c r="N985" i="18"/>
  <c r="M985" i="18"/>
  <c r="L985" i="18"/>
  <c r="K985" i="18"/>
  <c r="J985" i="18"/>
  <c r="F985" i="18"/>
  <c r="G985" i="18" s="1"/>
  <c r="E985" i="18"/>
  <c r="D985" i="18"/>
  <c r="C985" i="18"/>
  <c r="BK984" i="18"/>
  <c r="BJ984" i="18"/>
  <c r="BI984" i="18"/>
  <c r="BH984" i="18"/>
  <c r="BG984" i="18"/>
  <c r="Q984" i="18"/>
  <c r="P984" i="18"/>
  <c r="O984" i="18"/>
  <c r="N984" i="18"/>
  <c r="M984" i="18"/>
  <c r="L984" i="18"/>
  <c r="K984" i="18"/>
  <c r="J984" i="18"/>
  <c r="F984" i="18"/>
  <c r="G984" i="18" s="1"/>
  <c r="E984" i="18"/>
  <c r="D984" i="18"/>
  <c r="C984" i="18"/>
  <c r="BK983" i="18"/>
  <c r="BJ983" i="18"/>
  <c r="BI983" i="18"/>
  <c r="BH983" i="18"/>
  <c r="BG983" i="18"/>
  <c r="Q983" i="18"/>
  <c r="P983" i="18"/>
  <c r="O983" i="18"/>
  <c r="N983" i="18"/>
  <c r="M983" i="18"/>
  <c r="L983" i="18"/>
  <c r="K983" i="18"/>
  <c r="J983" i="18"/>
  <c r="G983" i="18"/>
  <c r="F983" i="18"/>
  <c r="E983" i="18"/>
  <c r="D983" i="18"/>
  <c r="C983" i="18"/>
  <c r="BK982" i="18"/>
  <c r="BI982" i="18"/>
  <c r="BH982" i="18"/>
  <c r="BJ982" i="18" s="1"/>
  <c r="BG982" i="18"/>
  <c r="Q982" i="18"/>
  <c r="P982" i="18"/>
  <c r="O982" i="18"/>
  <c r="N982" i="18"/>
  <c r="M982" i="18"/>
  <c r="L982" i="18"/>
  <c r="K982" i="18"/>
  <c r="J982" i="18"/>
  <c r="G982" i="18"/>
  <c r="F982" i="18"/>
  <c r="E982" i="18"/>
  <c r="D982" i="18"/>
  <c r="C982" i="18"/>
  <c r="BK981" i="18"/>
  <c r="BI981" i="18"/>
  <c r="BH981" i="18"/>
  <c r="BJ981" i="18" s="1"/>
  <c r="BG981" i="18"/>
  <c r="Q981" i="18"/>
  <c r="P981" i="18"/>
  <c r="O981" i="18"/>
  <c r="N981" i="18"/>
  <c r="M981" i="18"/>
  <c r="L981" i="18"/>
  <c r="K981" i="18"/>
  <c r="J981" i="18"/>
  <c r="G981" i="18"/>
  <c r="F981" i="18"/>
  <c r="E981" i="18"/>
  <c r="D981" i="18"/>
  <c r="C981" i="18"/>
  <c r="BK980" i="18"/>
  <c r="BJ980" i="18"/>
  <c r="BI980" i="18"/>
  <c r="BH980" i="18"/>
  <c r="BG980" i="18"/>
  <c r="Q980" i="18"/>
  <c r="P980" i="18"/>
  <c r="O980" i="18"/>
  <c r="N980" i="18"/>
  <c r="M980" i="18"/>
  <c r="L980" i="18"/>
  <c r="K980" i="18"/>
  <c r="J980" i="18"/>
  <c r="G980" i="18"/>
  <c r="F980" i="18"/>
  <c r="E980" i="18"/>
  <c r="D980" i="18"/>
  <c r="C980" i="18"/>
  <c r="BK979" i="18"/>
  <c r="BI979" i="18"/>
  <c r="BH979" i="18"/>
  <c r="BJ979" i="18" s="1"/>
  <c r="BG979" i="18"/>
  <c r="C979" i="18" s="1"/>
  <c r="Q979" i="18"/>
  <c r="P979" i="18"/>
  <c r="O979" i="18"/>
  <c r="N979" i="18"/>
  <c r="M979" i="18"/>
  <c r="L979" i="18"/>
  <c r="K979" i="18"/>
  <c r="J979" i="18"/>
  <c r="G979" i="18"/>
  <c r="F979" i="18"/>
  <c r="E979" i="18"/>
  <c r="D979" i="18"/>
  <c r="BK978" i="18"/>
  <c r="BI978" i="18"/>
  <c r="BH978" i="18"/>
  <c r="BJ978" i="18" s="1"/>
  <c r="BG978" i="18"/>
  <c r="Q978" i="18"/>
  <c r="P978" i="18"/>
  <c r="O978" i="18"/>
  <c r="N978" i="18"/>
  <c r="M978" i="18"/>
  <c r="L978" i="18"/>
  <c r="K978" i="18"/>
  <c r="J978" i="18"/>
  <c r="G978" i="18"/>
  <c r="F978" i="18"/>
  <c r="E978" i="18"/>
  <c r="D978" i="18"/>
  <c r="C978" i="18"/>
  <c r="BK977" i="18"/>
  <c r="BI977" i="18"/>
  <c r="BH977" i="18"/>
  <c r="BJ977" i="18" s="1"/>
  <c r="BG977" i="18"/>
  <c r="Q977" i="18"/>
  <c r="P977" i="18"/>
  <c r="O977" i="18"/>
  <c r="N977" i="18"/>
  <c r="M977" i="18"/>
  <c r="L977" i="18"/>
  <c r="K977" i="18"/>
  <c r="J977" i="18"/>
  <c r="F977" i="18"/>
  <c r="G977" i="18" s="1"/>
  <c r="E977" i="18"/>
  <c r="D977" i="18"/>
  <c r="C977" i="18"/>
  <c r="BK976" i="18"/>
  <c r="BJ976" i="18"/>
  <c r="BI976" i="18"/>
  <c r="BH976" i="18"/>
  <c r="BG976" i="18"/>
  <c r="Q976" i="18"/>
  <c r="P976" i="18"/>
  <c r="O976" i="18"/>
  <c r="N976" i="18"/>
  <c r="M976" i="18"/>
  <c r="L976" i="18"/>
  <c r="K976" i="18"/>
  <c r="J976" i="18"/>
  <c r="F976" i="18"/>
  <c r="G976" i="18" s="1"/>
  <c r="E976" i="18"/>
  <c r="D976" i="18"/>
  <c r="C976" i="18"/>
  <c r="BK975" i="18"/>
  <c r="BJ975" i="18"/>
  <c r="BI975" i="18"/>
  <c r="BH975" i="18"/>
  <c r="BG975" i="18"/>
  <c r="Q975" i="18"/>
  <c r="P975" i="18"/>
  <c r="O975" i="18"/>
  <c r="N975" i="18"/>
  <c r="M975" i="18"/>
  <c r="L975" i="18"/>
  <c r="K975" i="18"/>
  <c r="J975" i="18"/>
  <c r="G975" i="18"/>
  <c r="F975" i="18"/>
  <c r="E975" i="18"/>
  <c r="D975" i="18"/>
  <c r="C975" i="18"/>
  <c r="BK974" i="18"/>
  <c r="BI974" i="18"/>
  <c r="BH974" i="18"/>
  <c r="BJ974" i="18" s="1"/>
  <c r="BG974" i="18"/>
  <c r="Q974" i="18"/>
  <c r="P974" i="18"/>
  <c r="O974" i="18"/>
  <c r="N974" i="18"/>
  <c r="M974" i="18"/>
  <c r="L974" i="18"/>
  <c r="K974" i="18"/>
  <c r="J974" i="18"/>
  <c r="G974" i="18"/>
  <c r="F974" i="18"/>
  <c r="E974" i="18"/>
  <c r="D974" i="18"/>
  <c r="C974" i="18"/>
  <c r="BK973" i="18"/>
  <c r="BI973" i="18"/>
  <c r="BH973" i="18"/>
  <c r="BJ973" i="18" s="1"/>
  <c r="BG973" i="18"/>
  <c r="Q973" i="18"/>
  <c r="P973" i="18"/>
  <c r="O973" i="18"/>
  <c r="N973" i="18"/>
  <c r="M973" i="18"/>
  <c r="L973" i="18"/>
  <c r="K973" i="18"/>
  <c r="J973" i="18"/>
  <c r="G973" i="18"/>
  <c r="F973" i="18"/>
  <c r="E973" i="18"/>
  <c r="D973" i="18"/>
  <c r="C973" i="18"/>
  <c r="BK972" i="18"/>
  <c r="BJ972" i="18"/>
  <c r="BI972" i="18"/>
  <c r="BH972" i="18"/>
  <c r="BG972" i="18"/>
  <c r="Q972" i="18"/>
  <c r="P972" i="18"/>
  <c r="O972" i="18"/>
  <c r="N972" i="18"/>
  <c r="M972" i="18"/>
  <c r="L972" i="18"/>
  <c r="K972" i="18"/>
  <c r="J972" i="18"/>
  <c r="G972" i="18"/>
  <c r="F972" i="18"/>
  <c r="E972" i="18"/>
  <c r="D972" i="18"/>
  <c r="C972" i="18"/>
  <c r="BK971" i="18"/>
  <c r="BI971" i="18"/>
  <c r="BH971" i="18"/>
  <c r="BJ971" i="18" s="1"/>
  <c r="BG971" i="18"/>
  <c r="C971" i="18" s="1"/>
  <c r="Q971" i="18"/>
  <c r="P971" i="18"/>
  <c r="O971" i="18"/>
  <c r="N971" i="18"/>
  <c r="M971" i="18"/>
  <c r="L971" i="18"/>
  <c r="K971" i="18"/>
  <c r="J971" i="18"/>
  <c r="G971" i="18"/>
  <c r="F971" i="18"/>
  <c r="E971" i="18"/>
  <c r="D971" i="18"/>
  <c r="BK970" i="18"/>
  <c r="BI970" i="18"/>
  <c r="BH970" i="18"/>
  <c r="BJ970" i="18" s="1"/>
  <c r="BG970" i="18"/>
  <c r="Q970" i="18"/>
  <c r="P970" i="18"/>
  <c r="O970" i="18"/>
  <c r="N970" i="18"/>
  <c r="M970" i="18"/>
  <c r="L970" i="18"/>
  <c r="K970" i="18"/>
  <c r="J970" i="18"/>
  <c r="G970" i="18"/>
  <c r="F970" i="18"/>
  <c r="E970" i="18"/>
  <c r="D970" i="18"/>
  <c r="C970" i="18"/>
  <c r="BK969" i="18"/>
  <c r="BI969" i="18"/>
  <c r="BH969" i="18"/>
  <c r="BJ969" i="18" s="1"/>
  <c r="BG969" i="18"/>
  <c r="Q969" i="18"/>
  <c r="P969" i="18"/>
  <c r="O969" i="18"/>
  <c r="N969" i="18"/>
  <c r="M969" i="18"/>
  <c r="L969" i="18"/>
  <c r="K969" i="18"/>
  <c r="J969" i="18"/>
  <c r="F969" i="18"/>
  <c r="G969" i="18" s="1"/>
  <c r="E969" i="18"/>
  <c r="D969" i="18"/>
  <c r="C969" i="18"/>
  <c r="BK968" i="18"/>
  <c r="BJ968" i="18"/>
  <c r="BI968" i="18"/>
  <c r="BH968" i="18"/>
  <c r="BG968" i="18"/>
  <c r="Q968" i="18"/>
  <c r="P968" i="18"/>
  <c r="O968" i="18"/>
  <c r="N968" i="18"/>
  <c r="M968" i="18"/>
  <c r="L968" i="18"/>
  <c r="K968" i="18"/>
  <c r="J968" i="18"/>
  <c r="G968" i="18"/>
  <c r="F968" i="18"/>
  <c r="E968" i="18"/>
  <c r="D968" i="18"/>
  <c r="C968" i="18"/>
  <c r="BK967" i="18"/>
  <c r="BJ967" i="18"/>
  <c r="BI967" i="18"/>
  <c r="BH967" i="18"/>
  <c r="BG967" i="18"/>
  <c r="Q967" i="18"/>
  <c r="P967" i="18"/>
  <c r="O967" i="18"/>
  <c r="N967" i="18"/>
  <c r="M967" i="18"/>
  <c r="L967" i="18"/>
  <c r="K967" i="18"/>
  <c r="J967" i="18"/>
  <c r="G967" i="18"/>
  <c r="F967" i="18"/>
  <c r="E967" i="18"/>
  <c r="D967" i="18"/>
  <c r="C967" i="18"/>
  <c r="BK966" i="18"/>
  <c r="BI966" i="18"/>
  <c r="BH966" i="18"/>
  <c r="BJ966" i="18" s="1"/>
  <c r="BG966" i="18"/>
  <c r="Q966" i="18"/>
  <c r="P966" i="18"/>
  <c r="O966" i="18"/>
  <c r="N966" i="18"/>
  <c r="M966" i="18"/>
  <c r="L966" i="18"/>
  <c r="K966" i="18"/>
  <c r="J966" i="18"/>
  <c r="G966" i="18"/>
  <c r="F966" i="18"/>
  <c r="E966" i="18"/>
  <c r="D966" i="18"/>
  <c r="C966" i="18"/>
  <c r="BK965" i="18"/>
  <c r="BI965" i="18"/>
  <c r="BH965" i="18"/>
  <c r="BJ965" i="18" s="1"/>
  <c r="BG965" i="18"/>
  <c r="Q965" i="18"/>
  <c r="P965" i="18"/>
  <c r="O965" i="18"/>
  <c r="N965" i="18"/>
  <c r="M965" i="18"/>
  <c r="L965" i="18"/>
  <c r="K965" i="18"/>
  <c r="J965" i="18"/>
  <c r="G965" i="18"/>
  <c r="F965" i="18"/>
  <c r="E965" i="18"/>
  <c r="D965" i="18"/>
  <c r="C965" i="18"/>
  <c r="BK964" i="18"/>
  <c r="BJ964" i="18"/>
  <c r="BI964" i="18"/>
  <c r="BH964" i="18"/>
  <c r="BG964" i="18"/>
  <c r="Q964" i="18"/>
  <c r="P964" i="18"/>
  <c r="O964" i="18"/>
  <c r="N964" i="18"/>
  <c r="M964" i="18"/>
  <c r="L964" i="18"/>
  <c r="K964" i="18"/>
  <c r="J964" i="18"/>
  <c r="G964" i="18"/>
  <c r="F964" i="18"/>
  <c r="E964" i="18"/>
  <c r="D964" i="18"/>
  <c r="C964" i="18"/>
  <c r="BK963" i="18"/>
  <c r="BI963" i="18"/>
  <c r="BH963" i="18"/>
  <c r="BJ963" i="18" s="1"/>
  <c r="BG963" i="18"/>
  <c r="C963" i="18" s="1"/>
  <c r="Q963" i="18"/>
  <c r="P963" i="18"/>
  <c r="O963" i="18"/>
  <c r="N963" i="18"/>
  <c r="M963" i="18"/>
  <c r="L963" i="18"/>
  <c r="K963" i="18"/>
  <c r="J963" i="18"/>
  <c r="G963" i="18"/>
  <c r="F963" i="18"/>
  <c r="E963" i="18"/>
  <c r="D963" i="18"/>
  <c r="BK962" i="18"/>
  <c r="BI962" i="18"/>
  <c r="BH962" i="18"/>
  <c r="BJ962" i="18" s="1"/>
  <c r="BG962" i="18"/>
  <c r="Q962" i="18"/>
  <c r="P962" i="18"/>
  <c r="O962" i="18"/>
  <c r="N962" i="18"/>
  <c r="M962" i="18"/>
  <c r="L962" i="18"/>
  <c r="K962" i="18"/>
  <c r="J962" i="18"/>
  <c r="G962" i="18"/>
  <c r="F962" i="18"/>
  <c r="E962" i="18"/>
  <c r="D962" i="18"/>
  <c r="C962" i="18"/>
  <c r="BK961" i="18"/>
  <c r="BI961" i="18"/>
  <c r="BH961" i="18"/>
  <c r="BJ961" i="18" s="1"/>
  <c r="BG961" i="18"/>
  <c r="Q961" i="18"/>
  <c r="P961" i="18"/>
  <c r="O961" i="18"/>
  <c r="N961" i="18"/>
  <c r="M961" i="18"/>
  <c r="L961" i="18"/>
  <c r="K961" i="18"/>
  <c r="J961" i="18"/>
  <c r="F961" i="18"/>
  <c r="G961" i="18" s="1"/>
  <c r="E961" i="18"/>
  <c r="D961" i="18"/>
  <c r="C961" i="18"/>
  <c r="BK960" i="18"/>
  <c r="BJ960" i="18"/>
  <c r="BI960" i="18"/>
  <c r="BH960" i="18"/>
  <c r="BG960" i="18"/>
  <c r="Q960" i="18"/>
  <c r="P960" i="18"/>
  <c r="O960" i="18"/>
  <c r="N960" i="18"/>
  <c r="M960" i="18"/>
  <c r="L960" i="18"/>
  <c r="K960" i="18"/>
  <c r="J960" i="18"/>
  <c r="F960" i="18"/>
  <c r="G960" i="18" s="1"/>
  <c r="E960" i="18"/>
  <c r="D960" i="18"/>
  <c r="C960" i="18"/>
  <c r="BK959" i="18"/>
  <c r="BJ959" i="18"/>
  <c r="BI959" i="18"/>
  <c r="BH959" i="18"/>
  <c r="BG959" i="18"/>
  <c r="Q959" i="18"/>
  <c r="P959" i="18"/>
  <c r="O959" i="18"/>
  <c r="N959" i="18"/>
  <c r="M959" i="18"/>
  <c r="L959" i="18"/>
  <c r="K959" i="18"/>
  <c r="J959" i="18"/>
  <c r="G959" i="18"/>
  <c r="F959" i="18"/>
  <c r="E959" i="18"/>
  <c r="D959" i="18"/>
  <c r="C959" i="18"/>
  <c r="BK958" i="18"/>
  <c r="BI958" i="18"/>
  <c r="BH958" i="18"/>
  <c r="BJ958" i="18" s="1"/>
  <c r="BG958" i="18"/>
  <c r="Q958" i="18"/>
  <c r="P958" i="18"/>
  <c r="O958" i="18"/>
  <c r="N958" i="18"/>
  <c r="M958" i="18"/>
  <c r="L958" i="18"/>
  <c r="K958" i="18"/>
  <c r="J958" i="18"/>
  <c r="G958" i="18"/>
  <c r="F958" i="18"/>
  <c r="E958" i="18"/>
  <c r="D958" i="18"/>
  <c r="C958" i="18"/>
  <c r="BK957" i="18"/>
  <c r="BI957" i="18"/>
  <c r="BH957" i="18"/>
  <c r="BJ957" i="18" s="1"/>
  <c r="BG957" i="18"/>
  <c r="Q957" i="18"/>
  <c r="P957" i="18"/>
  <c r="O957" i="18"/>
  <c r="N957" i="18"/>
  <c r="M957" i="18"/>
  <c r="L957" i="18"/>
  <c r="K957" i="18"/>
  <c r="J957" i="18"/>
  <c r="G957" i="18"/>
  <c r="F957" i="18"/>
  <c r="E957" i="18"/>
  <c r="D957" i="18"/>
  <c r="C957" i="18"/>
  <c r="BK956" i="18"/>
  <c r="BJ956" i="18"/>
  <c r="BI956" i="18"/>
  <c r="BH956" i="18"/>
  <c r="BG956" i="18"/>
  <c r="Q956" i="18"/>
  <c r="P956" i="18"/>
  <c r="O956" i="18"/>
  <c r="N956" i="18"/>
  <c r="M956" i="18"/>
  <c r="L956" i="18"/>
  <c r="K956" i="18"/>
  <c r="J956" i="18"/>
  <c r="G956" i="18"/>
  <c r="F956" i="18"/>
  <c r="E956" i="18"/>
  <c r="D956" i="18"/>
  <c r="C956" i="18"/>
  <c r="BK955" i="18"/>
  <c r="BI955" i="18"/>
  <c r="BH955" i="18"/>
  <c r="BJ955" i="18" s="1"/>
  <c r="BG955" i="18"/>
  <c r="C955" i="18" s="1"/>
  <c r="Q955" i="18"/>
  <c r="P955" i="18"/>
  <c r="O955" i="18"/>
  <c r="N955" i="18"/>
  <c r="M955" i="18"/>
  <c r="L955" i="18"/>
  <c r="K955" i="18"/>
  <c r="J955" i="18"/>
  <c r="G955" i="18"/>
  <c r="F955" i="18"/>
  <c r="E955" i="18"/>
  <c r="D955" i="18"/>
  <c r="BK954" i="18"/>
  <c r="BI954" i="18"/>
  <c r="BH954" i="18"/>
  <c r="BJ954" i="18" s="1"/>
  <c r="BG954" i="18"/>
  <c r="Q954" i="18"/>
  <c r="P954" i="18"/>
  <c r="O954" i="18"/>
  <c r="N954" i="18"/>
  <c r="M954" i="18"/>
  <c r="L954" i="18"/>
  <c r="K954" i="18"/>
  <c r="J954" i="18"/>
  <c r="G954" i="18"/>
  <c r="F954" i="18"/>
  <c r="E954" i="18"/>
  <c r="D954" i="18"/>
  <c r="C954" i="18"/>
  <c r="BK953" i="18"/>
  <c r="BI953" i="18"/>
  <c r="BH953" i="18"/>
  <c r="BJ953" i="18" s="1"/>
  <c r="BG953" i="18"/>
  <c r="Q953" i="18"/>
  <c r="P953" i="18"/>
  <c r="O953" i="18"/>
  <c r="N953" i="18"/>
  <c r="M953" i="18"/>
  <c r="L953" i="18"/>
  <c r="K953" i="18"/>
  <c r="J953" i="18"/>
  <c r="F953" i="18"/>
  <c r="G953" i="18" s="1"/>
  <c r="E953" i="18"/>
  <c r="D953" i="18"/>
  <c r="C953" i="18"/>
  <c r="BK952" i="18"/>
  <c r="BJ952" i="18"/>
  <c r="BI952" i="18"/>
  <c r="BH952" i="18"/>
  <c r="BG952" i="18"/>
  <c r="Q952" i="18"/>
  <c r="P952" i="18"/>
  <c r="O952" i="18"/>
  <c r="N952" i="18"/>
  <c r="M952" i="18"/>
  <c r="L952" i="18"/>
  <c r="K952" i="18"/>
  <c r="J952" i="18"/>
  <c r="F952" i="18"/>
  <c r="G952" i="18" s="1"/>
  <c r="E952" i="18"/>
  <c r="D952" i="18"/>
  <c r="C952" i="18"/>
  <c r="BK951" i="18"/>
  <c r="BJ951" i="18"/>
  <c r="BI951" i="18"/>
  <c r="BH951" i="18"/>
  <c r="BG951" i="18"/>
  <c r="Q951" i="18"/>
  <c r="P951" i="18"/>
  <c r="O951" i="18"/>
  <c r="N951" i="18"/>
  <c r="M951" i="18"/>
  <c r="L951" i="18"/>
  <c r="K951" i="18"/>
  <c r="J951" i="18"/>
  <c r="G951" i="18"/>
  <c r="F951" i="18"/>
  <c r="E951" i="18"/>
  <c r="D951" i="18"/>
  <c r="C951" i="18"/>
  <c r="BK950" i="18"/>
  <c r="BI950" i="18"/>
  <c r="BH950" i="18"/>
  <c r="BJ950" i="18" s="1"/>
  <c r="BG950" i="18"/>
  <c r="Q950" i="18"/>
  <c r="P950" i="18"/>
  <c r="O950" i="18"/>
  <c r="N950" i="18"/>
  <c r="M950" i="18"/>
  <c r="L950" i="18"/>
  <c r="K950" i="18"/>
  <c r="J950" i="18"/>
  <c r="G950" i="18"/>
  <c r="F950" i="18"/>
  <c r="E950" i="18"/>
  <c r="D950" i="18"/>
  <c r="C950" i="18"/>
  <c r="BK949" i="18"/>
  <c r="BJ949" i="18"/>
  <c r="BI949" i="18"/>
  <c r="BH949" i="18"/>
  <c r="BG949" i="18"/>
  <c r="Q949" i="18"/>
  <c r="P949" i="18"/>
  <c r="O949" i="18"/>
  <c r="N949" i="18"/>
  <c r="M949" i="18"/>
  <c r="L949" i="18"/>
  <c r="K949" i="18"/>
  <c r="J949" i="18"/>
  <c r="G949" i="18"/>
  <c r="F949" i="18"/>
  <c r="E949" i="18"/>
  <c r="D949" i="18"/>
  <c r="C949" i="18"/>
  <c r="BK948" i="18"/>
  <c r="BJ948" i="18"/>
  <c r="BI948" i="18"/>
  <c r="BH948" i="18"/>
  <c r="BG948" i="18"/>
  <c r="Q948" i="18"/>
  <c r="P948" i="18"/>
  <c r="O948" i="18"/>
  <c r="N948" i="18"/>
  <c r="M948" i="18"/>
  <c r="L948" i="18"/>
  <c r="K948" i="18"/>
  <c r="J948" i="18"/>
  <c r="G948" i="18"/>
  <c r="F948" i="18"/>
  <c r="E948" i="18"/>
  <c r="D948" i="18"/>
  <c r="C948" i="18"/>
  <c r="BK947" i="18"/>
  <c r="BI947" i="18"/>
  <c r="BH947" i="18"/>
  <c r="BJ947" i="18" s="1"/>
  <c r="BG947" i="18"/>
  <c r="C947" i="18" s="1"/>
  <c r="Q947" i="18"/>
  <c r="P947" i="18"/>
  <c r="O947" i="18"/>
  <c r="N947" i="18"/>
  <c r="M947" i="18"/>
  <c r="L947" i="18"/>
  <c r="K947" i="18"/>
  <c r="J947" i="18"/>
  <c r="G947" i="18"/>
  <c r="F947" i="18"/>
  <c r="E947" i="18"/>
  <c r="D947" i="18"/>
  <c r="BK946" i="18"/>
  <c r="BI946" i="18"/>
  <c r="BH946" i="18"/>
  <c r="BJ946" i="18" s="1"/>
  <c r="BG946" i="18"/>
  <c r="Q946" i="18"/>
  <c r="P946" i="18"/>
  <c r="O946" i="18"/>
  <c r="N946" i="18"/>
  <c r="M946" i="18"/>
  <c r="L946" i="18"/>
  <c r="K946" i="18"/>
  <c r="J946" i="18"/>
  <c r="G946" i="18"/>
  <c r="F946" i="18"/>
  <c r="E946" i="18"/>
  <c r="D946" i="18"/>
  <c r="C946" i="18"/>
  <c r="BK945" i="18"/>
  <c r="BI945" i="18"/>
  <c r="BH945" i="18"/>
  <c r="BJ945" i="18" s="1"/>
  <c r="BG945" i="18"/>
  <c r="Q945" i="18"/>
  <c r="P945" i="18"/>
  <c r="O945" i="18"/>
  <c r="N945" i="18"/>
  <c r="M945" i="18"/>
  <c r="L945" i="18"/>
  <c r="K945" i="18"/>
  <c r="J945" i="18"/>
  <c r="F945" i="18"/>
  <c r="G945" i="18" s="1"/>
  <c r="E945" i="18"/>
  <c r="D945" i="18"/>
  <c r="C945" i="18"/>
  <c r="BK944" i="18"/>
  <c r="BJ944" i="18"/>
  <c r="BI944" i="18"/>
  <c r="BH944" i="18"/>
  <c r="BG944" i="18"/>
  <c r="Q944" i="18"/>
  <c r="P944" i="18"/>
  <c r="O944" i="18"/>
  <c r="N944" i="18"/>
  <c r="M944" i="18"/>
  <c r="L944" i="18"/>
  <c r="K944" i="18"/>
  <c r="J944" i="18"/>
  <c r="F944" i="18"/>
  <c r="G944" i="18" s="1"/>
  <c r="E944" i="18"/>
  <c r="D944" i="18"/>
  <c r="C944" i="18"/>
  <c r="BK943" i="18"/>
  <c r="BJ943" i="18"/>
  <c r="BI943" i="18"/>
  <c r="BH943" i="18"/>
  <c r="BG943" i="18"/>
  <c r="Q943" i="18"/>
  <c r="P943" i="18"/>
  <c r="O943" i="18"/>
  <c r="N943" i="18"/>
  <c r="M943" i="18"/>
  <c r="L943" i="18"/>
  <c r="K943" i="18"/>
  <c r="J943" i="18"/>
  <c r="G943" i="18"/>
  <c r="F943" i="18"/>
  <c r="E943" i="18"/>
  <c r="D943" i="18"/>
  <c r="C943" i="18"/>
  <c r="BK942" i="18"/>
  <c r="BI942" i="18"/>
  <c r="BH942" i="18"/>
  <c r="BJ942" i="18" s="1"/>
  <c r="BG942" i="18"/>
  <c r="Q942" i="18"/>
  <c r="P942" i="18"/>
  <c r="O942" i="18"/>
  <c r="N942" i="18"/>
  <c r="M942" i="18"/>
  <c r="L942" i="18"/>
  <c r="K942" i="18"/>
  <c r="J942" i="18"/>
  <c r="G942" i="18"/>
  <c r="F942" i="18"/>
  <c r="E942" i="18"/>
  <c r="D942" i="18"/>
  <c r="C942" i="18"/>
  <c r="BK941" i="18"/>
  <c r="BJ941" i="18"/>
  <c r="BI941" i="18"/>
  <c r="BH941" i="18"/>
  <c r="BG941" i="18"/>
  <c r="Q941" i="18"/>
  <c r="P941" i="18"/>
  <c r="O941" i="18"/>
  <c r="N941" i="18"/>
  <c r="M941" i="18"/>
  <c r="L941" i="18"/>
  <c r="K941" i="18"/>
  <c r="J941" i="18"/>
  <c r="G941" i="18"/>
  <c r="F941" i="18"/>
  <c r="E941" i="18"/>
  <c r="D941" i="18"/>
  <c r="C941" i="18"/>
  <c r="BK940" i="18"/>
  <c r="BJ940" i="18"/>
  <c r="BI940" i="18"/>
  <c r="BH940" i="18"/>
  <c r="BG940" i="18"/>
  <c r="Q940" i="18"/>
  <c r="P940" i="18"/>
  <c r="O940" i="18"/>
  <c r="N940" i="18"/>
  <c r="M940" i="18"/>
  <c r="L940" i="18"/>
  <c r="K940" i="18"/>
  <c r="J940" i="18"/>
  <c r="G940" i="18"/>
  <c r="F940" i="18"/>
  <c r="E940" i="18"/>
  <c r="D940" i="18"/>
  <c r="C940" i="18"/>
  <c r="BK939" i="18"/>
  <c r="BI939" i="18"/>
  <c r="BH939" i="18"/>
  <c r="BJ939" i="18" s="1"/>
  <c r="BG939" i="18"/>
  <c r="C939" i="18" s="1"/>
  <c r="Q939" i="18"/>
  <c r="P939" i="18"/>
  <c r="O939" i="18"/>
  <c r="N939" i="18"/>
  <c r="M939" i="18"/>
  <c r="L939" i="18"/>
  <c r="K939" i="18"/>
  <c r="J939" i="18"/>
  <c r="G939" i="18"/>
  <c r="F939" i="18"/>
  <c r="E939" i="18"/>
  <c r="D939" i="18"/>
  <c r="BK938" i="18"/>
  <c r="BI938" i="18"/>
  <c r="BH938" i="18"/>
  <c r="BJ938" i="18" s="1"/>
  <c r="BG938" i="18"/>
  <c r="Q938" i="18"/>
  <c r="P938" i="18"/>
  <c r="O938" i="18"/>
  <c r="N938" i="18"/>
  <c r="M938" i="18"/>
  <c r="L938" i="18"/>
  <c r="K938" i="18"/>
  <c r="J938" i="18"/>
  <c r="G938" i="18"/>
  <c r="F938" i="18"/>
  <c r="E938" i="18"/>
  <c r="D938" i="18"/>
  <c r="C938" i="18"/>
  <c r="BK937" i="18"/>
  <c r="BI937" i="18"/>
  <c r="BH937" i="18"/>
  <c r="BJ937" i="18" s="1"/>
  <c r="BG937" i="18"/>
  <c r="Q937" i="18"/>
  <c r="P937" i="18"/>
  <c r="O937" i="18"/>
  <c r="N937" i="18"/>
  <c r="M937" i="18"/>
  <c r="L937" i="18"/>
  <c r="K937" i="18"/>
  <c r="J937" i="18"/>
  <c r="F937" i="18"/>
  <c r="G937" i="18" s="1"/>
  <c r="E937" i="18"/>
  <c r="D937" i="18"/>
  <c r="C937" i="18"/>
  <c r="BK936" i="18"/>
  <c r="BJ936" i="18"/>
  <c r="BI936" i="18"/>
  <c r="BH936" i="18"/>
  <c r="BG936" i="18"/>
  <c r="Q936" i="18"/>
  <c r="P936" i="18"/>
  <c r="O936" i="18"/>
  <c r="N936" i="18"/>
  <c r="M936" i="18"/>
  <c r="L936" i="18"/>
  <c r="K936" i="18"/>
  <c r="J936" i="18"/>
  <c r="F936" i="18"/>
  <c r="G936" i="18" s="1"/>
  <c r="E936" i="18"/>
  <c r="D936" i="18"/>
  <c r="C936" i="18"/>
  <c r="BK935" i="18"/>
  <c r="BJ935" i="18"/>
  <c r="BI935" i="18"/>
  <c r="BH935" i="18"/>
  <c r="BG935" i="18"/>
  <c r="Q935" i="18"/>
  <c r="P935" i="18"/>
  <c r="O935" i="18"/>
  <c r="N935" i="18"/>
  <c r="M935" i="18"/>
  <c r="L935" i="18"/>
  <c r="K935" i="18"/>
  <c r="J935" i="18"/>
  <c r="G935" i="18"/>
  <c r="F935" i="18"/>
  <c r="E935" i="18"/>
  <c r="D935" i="18"/>
  <c r="C935" i="18"/>
  <c r="BK934" i="18"/>
  <c r="BI934" i="18"/>
  <c r="BH934" i="18"/>
  <c r="BJ934" i="18" s="1"/>
  <c r="BG934" i="18"/>
  <c r="Q934" i="18"/>
  <c r="P934" i="18"/>
  <c r="O934" i="18"/>
  <c r="N934" i="18"/>
  <c r="M934" i="18"/>
  <c r="L934" i="18"/>
  <c r="K934" i="18"/>
  <c r="J934" i="18"/>
  <c r="G934" i="18"/>
  <c r="F934" i="18"/>
  <c r="E934" i="18"/>
  <c r="D934" i="18"/>
  <c r="C934" i="18"/>
  <c r="BK933" i="18"/>
  <c r="BI933" i="18"/>
  <c r="BH933" i="18"/>
  <c r="BJ933" i="18" s="1"/>
  <c r="BG933" i="18"/>
  <c r="Q933" i="18"/>
  <c r="P933" i="18"/>
  <c r="O933" i="18"/>
  <c r="N933" i="18"/>
  <c r="M933" i="18"/>
  <c r="L933" i="18"/>
  <c r="K933" i="18"/>
  <c r="J933" i="18"/>
  <c r="G933" i="18"/>
  <c r="F933" i="18"/>
  <c r="E933" i="18"/>
  <c r="D933" i="18"/>
  <c r="C933" i="18"/>
  <c r="BK932" i="18"/>
  <c r="BJ932" i="18"/>
  <c r="BI932" i="18"/>
  <c r="BH932" i="18"/>
  <c r="BG932" i="18"/>
  <c r="Q932" i="18"/>
  <c r="P932" i="18"/>
  <c r="O932" i="18"/>
  <c r="N932" i="18"/>
  <c r="M932" i="18"/>
  <c r="L932" i="18"/>
  <c r="K932" i="18"/>
  <c r="J932" i="18"/>
  <c r="G932" i="18"/>
  <c r="F932" i="18"/>
  <c r="E932" i="18"/>
  <c r="D932" i="18"/>
  <c r="C932" i="18"/>
  <c r="BK931" i="18"/>
  <c r="BI931" i="18"/>
  <c r="BH931" i="18"/>
  <c r="BJ931" i="18" s="1"/>
  <c r="BG931" i="18"/>
  <c r="C931" i="18" s="1"/>
  <c r="Q931" i="18"/>
  <c r="P931" i="18"/>
  <c r="O931" i="18"/>
  <c r="N931" i="18"/>
  <c r="M931" i="18"/>
  <c r="L931" i="18"/>
  <c r="K931" i="18"/>
  <c r="J931" i="18"/>
  <c r="G931" i="18"/>
  <c r="F931" i="18"/>
  <c r="E931" i="18"/>
  <c r="D931" i="18"/>
  <c r="BK930" i="18"/>
  <c r="BI930" i="18"/>
  <c r="BH930" i="18"/>
  <c r="BJ930" i="18" s="1"/>
  <c r="BG930" i="18"/>
  <c r="Q930" i="18"/>
  <c r="P930" i="18"/>
  <c r="O930" i="18"/>
  <c r="N930" i="18"/>
  <c r="M930" i="18"/>
  <c r="L930" i="18"/>
  <c r="K930" i="18"/>
  <c r="J930" i="18"/>
  <c r="G930" i="18"/>
  <c r="F930" i="18"/>
  <c r="E930" i="18"/>
  <c r="D930" i="18"/>
  <c r="C930" i="18"/>
  <c r="BK929" i="18"/>
  <c r="BI929" i="18"/>
  <c r="BH929" i="18"/>
  <c r="BJ929" i="18" s="1"/>
  <c r="BG929" i="18"/>
  <c r="Q929" i="18"/>
  <c r="P929" i="18"/>
  <c r="O929" i="18"/>
  <c r="N929" i="18"/>
  <c r="M929" i="18"/>
  <c r="L929" i="18"/>
  <c r="K929" i="18"/>
  <c r="J929" i="18"/>
  <c r="F929" i="18"/>
  <c r="G929" i="18" s="1"/>
  <c r="E929" i="18"/>
  <c r="D929" i="18"/>
  <c r="C929" i="18"/>
  <c r="BK928" i="18"/>
  <c r="BJ928" i="18"/>
  <c r="BI928" i="18"/>
  <c r="BH928" i="18"/>
  <c r="BG928" i="18"/>
  <c r="Q928" i="18"/>
  <c r="P928" i="18"/>
  <c r="O928" i="18"/>
  <c r="N928" i="18"/>
  <c r="M928" i="18"/>
  <c r="L928" i="18"/>
  <c r="K928" i="18"/>
  <c r="J928" i="18"/>
  <c r="F928" i="18"/>
  <c r="G928" i="18" s="1"/>
  <c r="E928" i="18"/>
  <c r="D928" i="18"/>
  <c r="C928" i="18"/>
  <c r="BK927" i="18"/>
  <c r="BJ927" i="18"/>
  <c r="BI927" i="18"/>
  <c r="BH927" i="18"/>
  <c r="BG927" i="18"/>
  <c r="Q927" i="18"/>
  <c r="P927" i="18"/>
  <c r="O927" i="18"/>
  <c r="N927" i="18"/>
  <c r="M927" i="18"/>
  <c r="L927" i="18"/>
  <c r="K927" i="18"/>
  <c r="J927" i="18"/>
  <c r="G927" i="18"/>
  <c r="F927" i="18"/>
  <c r="E927" i="18"/>
  <c r="D927" i="18"/>
  <c r="C927" i="18"/>
  <c r="BK926" i="18"/>
  <c r="BI926" i="18"/>
  <c r="BH926" i="18"/>
  <c r="BJ926" i="18" s="1"/>
  <c r="BG926" i="18"/>
  <c r="Q926" i="18"/>
  <c r="P926" i="18"/>
  <c r="O926" i="18"/>
  <c r="N926" i="18"/>
  <c r="M926" i="18"/>
  <c r="L926" i="18"/>
  <c r="K926" i="18"/>
  <c r="J926" i="18"/>
  <c r="G926" i="18"/>
  <c r="F926" i="18"/>
  <c r="E926" i="18"/>
  <c r="D926" i="18"/>
  <c r="C926" i="18"/>
  <c r="BK925" i="18"/>
  <c r="BI925" i="18"/>
  <c r="BH925" i="18"/>
  <c r="BJ925" i="18" s="1"/>
  <c r="BG925" i="18"/>
  <c r="Q925" i="18"/>
  <c r="P925" i="18"/>
  <c r="O925" i="18"/>
  <c r="N925" i="18"/>
  <c r="M925" i="18"/>
  <c r="L925" i="18"/>
  <c r="K925" i="18"/>
  <c r="J925" i="18"/>
  <c r="G925" i="18"/>
  <c r="F925" i="18"/>
  <c r="E925" i="18"/>
  <c r="D925" i="18"/>
  <c r="C925" i="18"/>
  <c r="BK924" i="18"/>
  <c r="BJ924" i="18"/>
  <c r="BI924" i="18"/>
  <c r="BH924" i="18"/>
  <c r="BG924" i="18"/>
  <c r="Q924" i="18"/>
  <c r="P924" i="18"/>
  <c r="O924" i="18"/>
  <c r="N924" i="18"/>
  <c r="M924" i="18"/>
  <c r="L924" i="18"/>
  <c r="K924" i="18"/>
  <c r="J924" i="18"/>
  <c r="G924" i="18"/>
  <c r="F924" i="18"/>
  <c r="E924" i="18"/>
  <c r="D924" i="18"/>
  <c r="C924" i="18"/>
  <c r="BK923" i="18"/>
  <c r="BI923" i="18"/>
  <c r="BH923" i="18"/>
  <c r="BJ923" i="18" s="1"/>
  <c r="BG923" i="18"/>
  <c r="C923" i="18" s="1"/>
  <c r="Q923" i="18"/>
  <c r="P923" i="18"/>
  <c r="O923" i="18"/>
  <c r="N923" i="18"/>
  <c r="M923" i="18"/>
  <c r="L923" i="18"/>
  <c r="K923" i="18"/>
  <c r="J923" i="18"/>
  <c r="G923" i="18"/>
  <c r="F923" i="18"/>
  <c r="E923" i="18"/>
  <c r="D923" i="18"/>
  <c r="BK922" i="18"/>
  <c r="BI922" i="18"/>
  <c r="BH922" i="18"/>
  <c r="BJ922" i="18" s="1"/>
  <c r="BG922" i="18"/>
  <c r="Q922" i="18"/>
  <c r="P922" i="18"/>
  <c r="O922" i="18"/>
  <c r="N922" i="18"/>
  <c r="M922" i="18"/>
  <c r="L922" i="18"/>
  <c r="K922" i="18"/>
  <c r="J922" i="18"/>
  <c r="G922" i="18"/>
  <c r="F922" i="18"/>
  <c r="E922" i="18"/>
  <c r="D922" i="18"/>
  <c r="C922" i="18"/>
  <c r="BK921" i="18"/>
  <c r="BI921" i="18"/>
  <c r="BH921" i="18"/>
  <c r="BJ921" i="18" s="1"/>
  <c r="BG921" i="18"/>
  <c r="Q921" i="18"/>
  <c r="P921" i="18"/>
  <c r="O921" i="18"/>
  <c r="N921" i="18"/>
  <c r="M921" i="18"/>
  <c r="L921" i="18"/>
  <c r="K921" i="18"/>
  <c r="J921" i="18"/>
  <c r="F921" i="18"/>
  <c r="G921" i="18" s="1"/>
  <c r="E921" i="18"/>
  <c r="D921" i="18"/>
  <c r="C921" i="18"/>
  <c r="BK920" i="18"/>
  <c r="BJ920" i="18"/>
  <c r="BI920" i="18"/>
  <c r="BH920" i="18"/>
  <c r="BG920" i="18"/>
  <c r="Q920" i="18"/>
  <c r="P920" i="18"/>
  <c r="O920" i="18"/>
  <c r="N920" i="18"/>
  <c r="M920" i="18"/>
  <c r="L920" i="18"/>
  <c r="K920" i="18"/>
  <c r="J920" i="18"/>
  <c r="F920" i="18"/>
  <c r="G920" i="18" s="1"/>
  <c r="E920" i="18"/>
  <c r="D920" i="18"/>
  <c r="C920" i="18"/>
  <c r="BK919" i="18"/>
  <c r="BJ919" i="18"/>
  <c r="BI919" i="18"/>
  <c r="BH919" i="18"/>
  <c r="BG919" i="18"/>
  <c r="Q919" i="18"/>
  <c r="P919" i="18"/>
  <c r="O919" i="18"/>
  <c r="N919" i="18"/>
  <c r="M919" i="18"/>
  <c r="L919" i="18"/>
  <c r="K919" i="18"/>
  <c r="J919" i="18"/>
  <c r="G919" i="18"/>
  <c r="F919" i="18"/>
  <c r="E919" i="18"/>
  <c r="D919" i="18"/>
  <c r="C919" i="18"/>
  <c r="BK918" i="18"/>
  <c r="BI918" i="18"/>
  <c r="BH918" i="18"/>
  <c r="BJ918" i="18" s="1"/>
  <c r="BG918" i="18"/>
  <c r="Q918" i="18"/>
  <c r="P918" i="18"/>
  <c r="O918" i="18"/>
  <c r="N918" i="18"/>
  <c r="M918" i="18"/>
  <c r="L918" i="18"/>
  <c r="K918" i="18"/>
  <c r="J918" i="18"/>
  <c r="G918" i="18"/>
  <c r="F918" i="18"/>
  <c r="E918" i="18"/>
  <c r="D918" i="18"/>
  <c r="C918" i="18"/>
  <c r="BK917" i="18"/>
  <c r="BI917" i="18"/>
  <c r="BH917" i="18"/>
  <c r="BJ917" i="18" s="1"/>
  <c r="BG917" i="18"/>
  <c r="Q917" i="18"/>
  <c r="P917" i="18"/>
  <c r="O917" i="18"/>
  <c r="N917" i="18"/>
  <c r="M917" i="18"/>
  <c r="L917" i="18"/>
  <c r="K917" i="18"/>
  <c r="J917" i="18"/>
  <c r="G917" i="18"/>
  <c r="F917" i="18"/>
  <c r="E917" i="18"/>
  <c r="D917" i="18"/>
  <c r="C917" i="18"/>
  <c r="BK916" i="18"/>
  <c r="BJ916" i="18"/>
  <c r="BI916" i="18"/>
  <c r="BH916" i="18"/>
  <c r="BG916" i="18"/>
  <c r="Q916" i="18"/>
  <c r="P916" i="18"/>
  <c r="O916" i="18"/>
  <c r="N916" i="18"/>
  <c r="M916" i="18"/>
  <c r="L916" i="18"/>
  <c r="K916" i="18"/>
  <c r="J916" i="18"/>
  <c r="G916" i="18"/>
  <c r="F916" i="18"/>
  <c r="E916" i="18"/>
  <c r="D916" i="18"/>
  <c r="C916" i="18"/>
  <c r="BK915" i="18"/>
  <c r="BI915" i="18"/>
  <c r="BH915" i="18"/>
  <c r="BJ915" i="18" s="1"/>
  <c r="BG915" i="18"/>
  <c r="C915" i="18" s="1"/>
  <c r="Q915" i="18"/>
  <c r="P915" i="18"/>
  <c r="O915" i="18"/>
  <c r="N915" i="18"/>
  <c r="M915" i="18"/>
  <c r="L915" i="18"/>
  <c r="K915" i="18"/>
  <c r="J915" i="18"/>
  <c r="G915" i="18"/>
  <c r="F915" i="18"/>
  <c r="E915" i="18"/>
  <c r="D915" i="18"/>
  <c r="BK914" i="18"/>
  <c r="BI914" i="18"/>
  <c r="BH914" i="18"/>
  <c r="BJ914" i="18" s="1"/>
  <c r="BG914" i="18"/>
  <c r="Q914" i="18"/>
  <c r="P914" i="18"/>
  <c r="O914" i="18"/>
  <c r="N914" i="18"/>
  <c r="M914" i="18"/>
  <c r="L914" i="18"/>
  <c r="K914" i="18"/>
  <c r="J914" i="18"/>
  <c r="G914" i="18"/>
  <c r="F914" i="18"/>
  <c r="E914" i="18"/>
  <c r="D914" i="18"/>
  <c r="C914" i="18"/>
  <c r="BK913" i="18"/>
  <c r="BI913" i="18"/>
  <c r="BH913" i="18"/>
  <c r="BJ913" i="18" s="1"/>
  <c r="BG913" i="18"/>
  <c r="Q913" i="18"/>
  <c r="P913" i="18"/>
  <c r="O913" i="18"/>
  <c r="N913" i="18"/>
  <c r="M913" i="18"/>
  <c r="L913" i="18"/>
  <c r="K913" i="18"/>
  <c r="J913" i="18"/>
  <c r="F913" i="18"/>
  <c r="G913" i="18" s="1"/>
  <c r="E913" i="18"/>
  <c r="D913" i="18"/>
  <c r="C913" i="18"/>
  <c r="BK912" i="18"/>
  <c r="BJ912" i="18"/>
  <c r="BI912" i="18"/>
  <c r="BH912" i="18"/>
  <c r="BG912" i="18"/>
  <c r="Q912" i="18"/>
  <c r="P912" i="18"/>
  <c r="O912" i="18"/>
  <c r="N912" i="18"/>
  <c r="M912" i="18"/>
  <c r="L912" i="18"/>
  <c r="K912" i="18"/>
  <c r="J912" i="18"/>
  <c r="F912" i="18"/>
  <c r="G912" i="18" s="1"/>
  <c r="E912" i="18"/>
  <c r="D912" i="18"/>
  <c r="C912" i="18"/>
  <c r="BK911" i="18"/>
  <c r="BJ911" i="18"/>
  <c r="BI911" i="18"/>
  <c r="BH911" i="18"/>
  <c r="BG911" i="18"/>
  <c r="Q911" i="18"/>
  <c r="P911" i="18"/>
  <c r="O911" i="18"/>
  <c r="N911" i="18"/>
  <c r="M911" i="18"/>
  <c r="L911" i="18"/>
  <c r="K911" i="18"/>
  <c r="J911" i="18"/>
  <c r="G911" i="18"/>
  <c r="F911" i="18"/>
  <c r="E911" i="18"/>
  <c r="D911" i="18"/>
  <c r="C911" i="18"/>
  <c r="BK910" i="18"/>
  <c r="BI910" i="18"/>
  <c r="BH910" i="18"/>
  <c r="BJ910" i="18" s="1"/>
  <c r="BG910" i="18"/>
  <c r="Q910" i="18"/>
  <c r="P910" i="18"/>
  <c r="O910" i="18"/>
  <c r="N910" i="18"/>
  <c r="M910" i="18"/>
  <c r="L910" i="18"/>
  <c r="K910" i="18"/>
  <c r="J910" i="18"/>
  <c r="G910" i="18"/>
  <c r="F910" i="18"/>
  <c r="E910" i="18"/>
  <c r="D910" i="18"/>
  <c r="C910" i="18"/>
  <c r="BK909" i="18"/>
  <c r="BJ909" i="18"/>
  <c r="BI909" i="18"/>
  <c r="BH909" i="18"/>
  <c r="BG909" i="18"/>
  <c r="Q909" i="18"/>
  <c r="P909" i="18"/>
  <c r="O909" i="18"/>
  <c r="N909" i="18"/>
  <c r="M909" i="18"/>
  <c r="L909" i="18"/>
  <c r="K909" i="18"/>
  <c r="J909" i="18"/>
  <c r="G909" i="18"/>
  <c r="F909" i="18"/>
  <c r="E909" i="18"/>
  <c r="D909" i="18"/>
  <c r="C909" i="18"/>
  <c r="BK908" i="18"/>
  <c r="BJ908" i="18"/>
  <c r="BI908" i="18"/>
  <c r="BH908" i="18"/>
  <c r="BG908" i="18"/>
  <c r="Q908" i="18"/>
  <c r="P908" i="18"/>
  <c r="O908" i="18"/>
  <c r="N908" i="18"/>
  <c r="M908" i="18"/>
  <c r="L908" i="18"/>
  <c r="K908" i="18"/>
  <c r="J908" i="18"/>
  <c r="G908" i="18"/>
  <c r="F908" i="18"/>
  <c r="E908" i="18"/>
  <c r="D908" i="18"/>
  <c r="C908" i="18"/>
  <c r="BK907" i="18"/>
  <c r="BI907" i="18"/>
  <c r="BH907" i="18"/>
  <c r="BJ907" i="18" s="1"/>
  <c r="BG907" i="18"/>
  <c r="C907" i="18" s="1"/>
  <c r="Q907" i="18"/>
  <c r="P907" i="18"/>
  <c r="O907" i="18"/>
  <c r="N907" i="18"/>
  <c r="M907" i="18"/>
  <c r="L907" i="18"/>
  <c r="K907" i="18"/>
  <c r="J907" i="18"/>
  <c r="G907" i="18"/>
  <c r="F907" i="18"/>
  <c r="E907" i="18"/>
  <c r="D907" i="18"/>
  <c r="BK906" i="18"/>
  <c r="BI906" i="18"/>
  <c r="BH906" i="18"/>
  <c r="BJ906" i="18" s="1"/>
  <c r="BG906" i="18"/>
  <c r="C906" i="18" s="1"/>
  <c r="Q906" i="18"/>
  <c r="P906" i="18"/>
  <c r="O906" i="18"/>
  <c r="N906" i="18"/>
  <c r="M906" i="18"/>
  <c r="L906" i="18"/>
  <c r="K906" i="18"/>
  <c r="J906" i="18"/>
  <c r="G906" i="18"/>
  <c r="F906" i="18"/>
  <c r="E906" i="18"/>
  <c r="D906" i="18"/>
  <c r="BK905" i="18"/>
  <c r="BI905" i="18"/>
  <c r="BH905" i="18"/>
  <c r="BJ905" i="18" s="1"/>
  <c r="BG905" i="18"/>
  <c r="Q905" i="18"/>
  <c r="P905" i="18"/>
  <c r="O905" i="18"/>
  <c r="N905" i="18"/>
  <c r="M905" i="18"/>
  <c r="L905" i="18"/>
  <c r="K905" i="18"/>
  <c r="J905" i="18"/>
  <c r="F905" i="18"/>
  <c r="G905" i="18" s="1"/>
  <c r="E905" i="18"/>
  <c r="D905" i="18"/>
  <c r="C905" i="18"/>
  <c r="BK904" i="18"/>
  <c r="BJ904" i="18"/>
  <c r="BI904" i="18"/>
  <c r="BH904" i="18"/>
  <c r="BG904" i="18"/>
  <c r="Q904" i="18"/>
  <c r="P904" i="18"/>
  <c r="O904" i="18"/>
  <c r="N904" i="18"/>
  <c r="M904" i="18"/>
  <c r="L904" i="18"/>
  <c r="K904" i="18"/>
  <c r="J904" i="18"/>
  <c r="F904" i="18"/>
  <c r="G904" i="18" s="1"/>
  <c r="E904" i="18"/>
  <c r="D904" i="18"/>
  <c r="C904" i="18"/>
  <c r="BK903" i="18"/>
  <c r="BI903" i="18"/>
  <c r="BH903" i="18"/>
  <c r="BJ903" i="18" s="1"/>
  <c r="BG903" i="18"/>
  <c r="Q903" i="18"/>
  <c r="P903" i="18"/>
  <c r="O903" i="18"/>
  <c r="N903" i="18"/>
  <c r="M903" i="18"/>
  <c r="L903" i="18"/>
  <c r="K903" i="18"/>
  <c r="J903" i="18"/>
  <c r="G903" i="18"/>
  <c r="F903" i="18"/>
  <c r="E903" i="18"/>
  <c r="D903" i="18"/>
  <c r="C903" i="18"/>
  <c r="BK902" i="18"/>
  <c r="BI902" i="18"/>
  <c r="BH902" i="18"/>
  <c r="BJ902" i="18" s="1"/>
  <c r="BG902" i="18"/>
  <c r="Q902" i="18"/>
  <c r="P902" i="18"/>
  <c r="O902" i="18"/>
  <c r="N902" i="18"/>
  <c r="M902" i="18"/>
  <c r="L902" i="18"/>
  <c r="K902" i="18"/>
  <c r="J902" i="18"/>
  <c r="G902" i="18"/>
  <c r="F902" i="18"/>
  <c r="E902" i="18"/>
  <c r="D902" i="18"/>
  <c r="C902" i="18"/>
  <c r="BK901" i="18"/>
  <c r="BI901" i="18"/>
  <c r="BH901" i="18"/>
  <c r="BJ901" i="18" s="1"/>
  <c r="BG901" i="18"/>
  <c r="Q901" i="18"/>
  <c r="P901" i="18"/>
  <c r="O901" i="18"/>
  <c r="N901" i="18"/>
  <c r="M901" i="18"/>
  <c r="L901" i="18"/>
  <c r="K901" i="18"/>
  <c r="J901" i="18"/>
  <c r="G901" i="18"/>
  <c r="F901" i="18"/>
  <c r="E901" i="18"/>
  <c r="D901" i="18"/>
  <c r="C901" i="18"/>
  <c r="BK900" i="18"/>
  <c r="BJ900" i="18"/>
  <c r="BI900" i="18"/>
  <c r="BH900" i="18"/>
  <c r="BG900" i="18"/>
  <c r="Q900" i="18"/>
  <c r="P900" i="18"/>
  <c r="O900" i="18"/>
  <c r="N900" i="18"/>
  <c r="M900" i="18"/>
  <c r="L900" i="18"/>
  <c r="K900" i="18"/>
  <c r="J900" i="18"/>
  <c r="G900" i="18"/>
  <c r="F900" i="18"/>
  <c r="E900" i="18"/>
  <c r="D900" i="18"/>
  <c r="C900" i="18"/>
  <c r="BK899" i="18"/>
  <c r="BI899" i="18"/>
  <c r="BH899" i="18"/>
  <c r="BJ899" i="18" s="1"/>
  <c r="BG899" i="18"/>
  <c r="C899" i="18" s="1"/>
  <c r="Q899" i="18"/>
  <c r="P899" i="18"/>
  <c r="O899" i="18"/>
  <c r="N899" i="18"/>
  <c r="M899" i="18"/>
  <c r="L899" i="18"/>
  <c r="K899" i="18"/>
  <c r="J899" i="18"/>
  <c r="G899" i="18"/>
  <c r="F899" i="18"/>
  <c r="E899" i="18"/>
  <c r="D899" i="18"/>
  <c r="BK898" i="18"/>
  <c r="BI898" i="18"/>
  <c r="BH898" i="18"/>
  <c r="BG898" i="18"/>
  <c r="C898" i="18" s="1"/>
  <c r="Q898" i="18"/>
  <c r="P898" i="18"/>
  <c r="O898" i="18"/>
  <c r="N898" i="18"/>
  <c r="M898" i="18"/>
  <c r="L898" i="18"/>
  <c r="K898" i="18"/>
  <c r="J898" i="18"/>
  <c r="G898" i="18"/>
  <c r="F898" i="18"/>
  <c r="E898" i="18"/>
  <c r="D898" i="18"/>
  <c r="BK897" i="18"/>
  <c r="BI897" i="18"/>
  <c r="BH897" i="18"/>
  <c r="BJ897" i="18" s="1"/>
  <c r="BG897" i="18"/>
  <c r="Q897" i="18"/>
  <c r="P897" i="18"/>
  <c r="O897" i="18"/>
  <c r="N897" i="18"/>
  <c r="M897" i="18"/>
  <c r="L897" i="18"/>
  <c r="K897" i="18"/>
  <c r="J897" i="18"/>
  <c r="F897" i="18"/>
  <c r="G897" i="18" s="1"/>
  <c r="E897" i="18"/>
  <c r="D897" i="18"/>
  <c r="C897" i="18"/>
  <c r="BK896" i="18"/>
  <c r="BJ896" i="18"/>
  <c r="BI896" i="18"/>
  <c r="BH896" i="18"/>
  <c r="BG896" i="18"/>
  <c r="Q896" i="18"/>
  <c r="P896" i="18"/>
  <c r="O896" i="18"/>
  <c r="N896" i="18"/>
  <c r="M896" i="18"/>
  <c r="L896" i="18"/>
  <c r="K896" i="18"/>
  <c r="J896" i="18"/>
  <c r="F896" i="18"/>
  <c r="G896" i="18" s="1"/>
  <c r="E896" i="18"/>
  <c r="D896" i="18"/>
  <c r="C896" i="18"/>
  <c r="BK895" i="18"/>
  <c r="BI895" i="18"/>
  <c r="BH895" i="18"/>
  <c r="BJ895" i="18" s="1"/>
  <c r="BG895" i="18"/>
  <c r="Q895" i="18"/>
  <c r="P895" i="18"/>
  <c r="O895" i="18"/>
  <c r="N895" i="18"/>
  <c r="M895" i="18"/>
  <c r="L895" i="18"/>
  <c r="K895" i="18"/>
  <c r="J895" i="18"/>
  <c r="G895" i="18"/>
  <c r="F895" i="18"/>
  <c r="E895" i="18"/>
  <c r="D895" i="18"/>
  <c r="C895" i="18"/>
  <c r="BK894" i="18"/>
  <c r="BI894" i="18"/>
  <c r="BH894" i="18"/>
  <c r="BJ894" i="18" s="1"/>
  <c r="BG894" i="18"/>
  <c r="Q894" i="18"/>
  <c r="P894" i="18"/>
  <c r="O894" i="18"/>
  <c r="N894" i="18"/>
  <c r="M894" i="18"/>
  <c r="L894" i="18"/>
  <c r="K894" i="18"/>
  <c r="J894" i="18"/>
  <c r="G894" i="18"/>
  <c r="F894" i="18"/>
  <c r="E894" i="18"/>
  <c r="D894" i="18"/>
  <c r="C894" i="18"/>
  <c r="BK893" i="18"/>
  <c r="BI893" i="18"/>
  <c r="BH893" i="18"/>
  <c r="BJ893" i="18" s="1"/>
  <c r="BG893" i="18"/>
  <c r="Q893" i="18"/>
  <c r="P893" i="18"/>
  <c r="O893" i="18"/>
  <c r="N893" i="18"/>
  <c r="M893" i="18"/>
  <c r="L893" i="18"/>
  <c r="K893" i="18"/>
  <c r="J893" i="18"/>
  <c r="F893" i="18"/>
  <c r="G893" i="18" s="1"/>
  <c r="E893" i="18"/>
  <c r="D893" i="18"/>
  <c r="C893" i="18"/>
  <c r="BK892" i="18"/>
  <c r="BJ892" i="18"/>
  <c r="BI892" i="18"/>
  <c r="BH892" i="18"/>
  <c r="BG892" i="18"/>
  <c r="Q892" i="18"/>
  <c r="P892" i="18"/>
  <c r="O892" i="18"/>
  <c r="N892" i="18"/>
  <c r="M892" i="18"/>
  <c r="L892" i="18"/>
  <c r="K892" i="18"/>
  <c r="J892" i="18"/>
  <c r="G892" i="18"/>
  <c r="F892" i="18"/>
  <c r="E892" i="18"/>
  <c r="D892" i="18"/>
  <c r="C892" i="18"/>
  <c r="BK891" i="18"/>
  <c r="BI891" i="18"/>
  <c r="BH891" i="18"/>
  <c r="BJ891" i="18" s="1"/>
  <c r="BG891" i="18"/>
  <c r="C891" i="18" s="1"/>
  <c r="Q891" i="18"/>
  <c r="P891" i="18"/>
  <c r="O891" i="18"/>
  <c r="N891" i="18"/>
  <c r="M891" i="18"/>
  <c r="L891" i="18"/>
  <c r="K891" i="18"/>
  <c r="J891" i="18"/>
  <c r="G891" i="18"/>
  <c r="F891" i="18"/>
  <c r="E891" i="18"/>
  <c r="D891" i="18"/>
  <c r="BK890" i="18"/>
  <c r="BI890" i="18"/>
  <c r="BH890" i="18"/>
  <c r="BG890" i="18"/>
  <c r="C890" i="18" s="1"/>
  <c r="Q890" i="18"/>
  <c r="P890" i="18"/>
  <c r="O890" i="18"/>
  <c r="N890" i="18"/>
  <c r="M890" i="18"/>
  <c r="L890" i="18"/>
  <c r="K890" i="18"/>
  <c r="J890" i="18"/>
  <c r="G890" i="18"/>
  <c r="F890" i="18"/>
  <c r="E890" i="18"/>
  <c r="D890" i="18"/>
  <c r="BK889" i="18"/>
  <c r="BI889" i="18"/>
  <c r="BH889" i="18"/>
  <c r="BJ889" i="18" s="1"/>
  <c r="BG889" i="18"/>
  <c r="Q889" i="18"/>
  <c r="P889" i="18"/>
  <c r="O889" i="18"/>
  <c r="N889" i="18"/>
  <c r="M889" i="18"/>
  <c r="L889" i="18"/>
  <c r="K889" i="18"/>
  <c r="J889" i="18"/>
  <c r="F889" i="18"/>
  <c r="G889" i="18" s="1"/>
  <c r="E889" i="18"/>
  <c r="D889" i="18"/>
  <c r="C889" i="18"/>
  <c r="BK888" i="18"/>
  <c r="BJ888" i="18"/>
  <c r="BI888" i="18"/>
  <c r="BH888" i="18"/>
  <c r="BG888" i="18"/>
  <c r="Q888" i="18"/>
  <c r="P888" i="18"/>
  <c r="O888" i="18"/>
  <c r="N888" i="18"/>
  <c r="M888" i="18"/>
  <c r="L888" i="18"/>
  <c r="K888" i="18"/>
  <c r="J888" i="18"/>
  <c r="F888" i="18"/>
  <c r="G888" i="18" s="1"/>
  <c r="E888" i="18"/>
  <c r="D888" i="18"/>
  <c r="C888" i="18"/>
  <c r="BK887" i="18"/>
  <c r="BI887" i="18"/>
  <c r="BH887" i="18"/>
  <c r="BJ887" i="18" s="1"/>
  <c r="BG887" i="18"/>
  <c r="Q887" i="18"/>
  <c r="P887" i="18"/>
  <c r="O887" i="18"/>
  <c r="N887" i="18"/>
  <c r="M887" i="18"/>
  <c r="L887" i="18"/>
  <c r="K887" i="18"/>
  <c r="J887" i="18"/>
  <c r="G887" i="18"/>
  <c r="F887" i="18"/>
  <c r="E887" i="18"/>
  <c r="D887" i="18"/>
  <c r="C887" i="18"/>
  <c r="BK886" i="18"/>
  <c r="BI886" i="18"/>
  <c r="BH886" i="18"/>
  <c r="BJ886" i="18" s="1"/>
  <c r="BG886" i="18"/>
  <c r="Q886" i="18"/>
  <c r="P886" i="18"/>
  <c r="O886" i="18"/>
  <c r="N886" i="18"/>
  <c r="M886" i="18"/>
  <c r="L886" i="18"/>
  <c r="K886" i="18"/>
  <c r="J886" i="18"/>
  <c r="G886" i="18"/>
  <c r="F886" i="18"/>
  <c r="E886" i="18"/>
  <c r="D886" i="18"/>
  <c r="C886" i="18"/>
  <c r="BK885" i="18"/>
  <c r="BI885" i="18"/>
  <c r="BH885" i="18"/>
  <c r="BJ885" i="18" s="1"/>
  <c r="BG885" i="18"/>
  <c r="Q885" i="18"/>
  <c r="P885" i="18"/>
  <c r="O885" i="18"/>
  <c r="N885" i="18"/>
  <c r="M885" i="18"/>
  <c r="L885" i="18"/>
  <c r="K885" i="18"/>
  <c r="J885" i="18"/>
  <c r="F885" i="18"/>
  <c r="G885" i="18" s="1"/>
  <c r="E885" i="18"/>
  <c r="D885" i="18"/>
  <c r="C885" i="18"/>
  <c r="BK884" i="18"/>
  <c r="BJ884" i="18"/>
  <c r="BI884" i="18"/>
  <c r="BH884" i="18"/>
  <c r="BG884" i="18"/>
  <c r="Q884" i="18"/>
  <c r="P884" i="18"/>
  <c r="O884" i="18"/>
  <c r="N884" i="18"/>
  <c r="M884" i="18"/>
  <c r="L884" i="18"/>
  <c r="K884" i="18"/>
  <c r="J884" i="18"/>
  <c r="G884" i="18"/>
  <c r="F884" i="18"/>
  <c r="E884" i="18"/>
  <c r="D884" i="18"/>
  <c r="C884" i="18"/>
  <c r="BK883" i="18"/>
  <c r="BI883" i="18"/>
  <c r="BH883" i="18"/>
  <c r="BJ883" i="18" s="1"/>
  <c r="BG883" i="18"/>
  <c r="C883" i="18" s="1"/>
  <c r="Q883" i="18"/>
  <c r="P883" i="18"/>
  <c r="O883" i="18"/>
  <c r="N883" i="18"/>
  <c r="M883" i="18"/>
  <c r="L883" i="18"/>
  <c r="K883" i="18"/>
  <c r="J883" i="18"/>
  <c r="G883" i="18"/>
  <c r="F883" i="18"/>
  <c r="E883" i="18"/>
  <c r="D883" i="18"/>
  <c r="BK882" i="18"/>
  <c r="BI882" i="18"/>
  <c r="BH882" i="18"/>
  <c r="BJ882" i="18" s="1"/>
  <c r="BG882" i="18"/>
  <c r="C882" i="18" s="1"/>
  <c r="Q882" i="18"/>
  <c r="P882" i="18"/>
  <c r="O882" i="18"/>
  <c r="N882" i="18"/>
  <c r="M882" i="18"/>
  <c r="L882" i="18"/>
  <c r="K882" i="18"/>
  <c r="J882" i="18"/>
  <c r="G882" i="18"/>
  <c r="F882" i="18"/>
  <c r="E882" i="18"/>
  <c r="D882" i="18"/>
  <c r="BK881" i="18"/>
  <c r="BI881" i="18"/>
  <c r="BH881" i="18"/>
  <c r="BJ881" i="18" s="1"/>
  <c r="BG881" i="18"/>
  <c r="Q881" i="18"/>
  <c r="P881" i="18"/>
  <c r="O881" i="18"/>
  <c r="N881" i="18"/>
  <c r="M881" i="18"/>
  <c r="L881" i="18"/>
  <c r="K881" i="18"/>
  <c r="J881" i="18"/>
  <c r="F881" i="18"/>
  <c r="G881" i="18" s="1"/>
  <c r="E881" i="18"/>
  <c r="D881" i="18"/>
  <c r="C881" i="18"/>
  <c r="BK880" i="18"/>
  <c r="BJ880" i="18"/>
  <c r="BI880" i="18"/>
  <c r="BH880" i="18"/>
  <c r="BG880" i="18"/>
  <c r="C880" i="18" s="1"/>
  <c r="Q880" i="18"/>
  <c r="P880" i="18"/>
  <c r="O880" i="18"/>
  <c r="N880" i="18"/>
  <c r="M880" i="18"/>
  <c r="L880" i="18"/>
  <c r="K880" i="18"/>
  <c r="J880" i="18"/>
  <c r="F880" i="18"/>
  <c r="G880" i="18" s="1"/>
  <c r="E880" i="18"/>
  <c r="D880" i="18"/>
  <c r="BK879" i="18"/>
  <c r="BI879" i="18"/>
  <c r="BH879" i="18"/>
  <c r="BG879" i="18"/>
  <c r="Q879" i="18"/>
  <c r="P879" i="18"/>
  <c r="O879" i="18"/>
  <c r="N879" i="18"/>
  <c r="M879" i="18"/>
  <c r="L879" i="18"/>
  <c r="K879" i="18"/>
  <c r="J879" i="18"/>
  <c r="G879" i="18"/>
  <c r="F879" i="18"/>
  <c r="E879" i="18"/>
  <c r="D879" i="18"/>
  <c r="C879" i="18"/>
  <c r="BK878" i="18"/>
  <c r="BI878" i="18"/>
  <c r="BH878" i="18"/>
  <c r="BJ878" i="18" s="1"/>
  <c r="BG878" i="18"/>
  <c r="Q878" i="18"/>
  <c r="P878" i="18"/>
  <c r="O878" i="18"/>
  <c r="N878" i="18"/>
  <c r="M878" i="18"/>
  <c r="L878" i="18"/>
  <c r="K878" i="18"/>
  <c r="J878" i="18"/>
  <c r="G878" i="18"/>
  <c r="F878" i="18"/>
  <c r="E878" i="18"/>
  <c r="D878" i="18"/>
  <c r="C878" i="18"/>
  <c r="BK877" i="18"/>
  <c r="BJ877" i="18"/>
  <c r="BI877" i="18"/>
  <c r="BH877" i="18"/>
  <c r="BG877" i="18"/>
  <c r="Q877" i="18"/>
  <c r="P877" i="18"/>
  <c r="O877" i="18"/>
  <c r="N877" i="18"/>
  <c r="M877" i="18"/>
  <c r="L877" i="18"/>
  <c r="K877" i="18"/>
  <c r="J877" i="18"/>
  <c r="F877" i="18"/>
  <c r="G877" i="18" s="1"/>
  <c r="E877" i="18"/>
  <c r="D877" i="18"/>
  <c r="C877" i="18"/>
  <c r="BK876" i="18"/>
  <c r="BJ876" i="18"/>
  <c r="BI876" i="18"/>
  <c r="BH876" i="18"/>
  <c r="BG876" i="18"/>
  <c r="Q876" i="18"/>
  <c r="P876" i="18"/>
  <c r="O876" i="18"/>
  <c r="N876" i="18"/>
  <c r="M876" i="18"/>
  <c r="L876" i="18"/>
  <c r="K876" i="18"/>
  <c r="J876" i="18"/>
  <c r="G876" i="18"/>
  <c r="F876" i="18"/>
  <c r="E876" i="18"/>
  <c r="D876" i="18"/>
  <c r="C876" i="18"/>
  <c r="BK875" i="18"/>
  <c r="BI875" i="18"/>
  <c r="BH875" i="18"/>
  <c r="BJ875" i="18" s="1"/>
  <c r="BG875" i="18"/>
  <c r="C875" i="18" s="1"/>
  <c r="Q875" i="18"/>
  <c r="P875" i="18"/>
  <c r="O875" i="18"/>
  <c r="N875" i="18"/>
  <c r="M875" i="18"/>
  <c r="L875" i="18"/>
  <c r="K875" i="18"/>
  <c r="J875" i="18"/>
  <c r="G875" i="18"/>
  <c r="F875" i="18"/>
  <c r="E875" i="18"/>
  <c r="D875" i="18"/>
  <c r="BK874" i="18"/>
  <c r="BI874" i="18"/>
  <c r="BH874" i="18"/>
  <c r="BG874" i="18"/>
  <c r="C874" i="18" s="1"/>
  <c r="Q874" i="18"/>
  <c r="P874" i="18"/>
  <c r="O874" i="18"/>
  <c r="N874" i="18"/>
  <c r="M874" i="18"/>
  <c r="L874" i="18"/>
  <c r="K874" i="18"/>
  <c r="J874" i="18"/>
  <c r="G874" i="18"/>
  <c r="F874" i="18"/>
  <c r="E874" i="18"/>
  <c r="D874" i="18"/>
  <c r="BK873" i="18"/>
  <c r="BJ873" i="18"/>
  <c r="BI873" i="18"/>
  <c r="BH873" i="18"/>
  <c r="BG873" i="18"/>
  <c r="Q873" i="18"/>
  <c r="P873" i="18"/>
  <c r="O873" i="18"/>
  <c r="N873" i="18"/>
  <c r="M873" i="18"/>
  <c r="L873" i="18"/>
  <c r="K873" i="18"/>
  <c r="J873" i="18"/>
  <c r="F873" i="18"/>
  <c r="G873" i="18" s="1"/>
  <c r="E873" i="18"/>
  <c r="D873" i="18"/>
  <c r="C873" i="18"/>
  <c r="BK872" i="18"/>
  <c r="BI872" i="18"/>
  <c r="BH872" i="18"/>
  <c r="BJ872" i="18" s="1"/>
  <c r="BG872" i="18"/>
  <c r="Q872" i="18"/>
  <c r="P872" i="18"/>
  <c r="O872" i="18"/>
  <c r="N872" i="18"/>
  <c r="M872" i="18"/>
  <c r="L872" i="18"/>
  <c r="K872" i="18"/>
  <c r="J872" i="18"/>
  <c r="F872" i="18"/>
  <c r="G872" i="18" s="1"/>
  <c r="E872" i="18"/>
  <c r="D872" i="18"/>
  <c r="C872" i="18"/>
  <c r="BK871" i="18"/>
  <c r="BI871" i="18"/>
  <c r="BJ871" i="18" s="1"/>
  <c r="BH871" i="18"/>
  <c r="BG871" i="18"/>
  <c r="Q871" i="18"/>
  <c r="P871" i="18"/>
  <c r="O871" i="18"/>
  <c r="N871" i="18"/>
  <c r="M871" i="18"/>
  <c r="L871" i="18"/>
  <c r="K871" i="18"/>
  <c r="J871" i="18"/>
  <c r="F871" i="18"/>
  <c r="G871" i="18" s="1"/>
  <c r="E871" i="18"/>
  <c r="D871" i="18"/>
  <c r="C871" i="18"/>
  <c r="BK870" i="18"/>
  <c r="BI870" i="18"/>
  <c r="BH870" i="18"/>
  <c r="BJ870" i="18" s="1"/>
  <c r="BG870" i="18"/>
  <c r="Q870" i="18"/>
  <c r="P870" i="18"/>
  <c r="O870" i="18"/>
  <c r="N870" i="18"/>
  <c r="M870" i="18"/>
  <c r="L870" i="18"/>
  <c r="K870" i="18"/>
  <c r="J870" i="18"/>
  <c r="G870" i="18"/>
  <c r="F870" i="18"/>
  <c r="E870" i="18"/>
  <c r="D870" i="18"/>
  <c r="C870" i="18"/>
  <c r="BK869" i="18"/>
  <c r="BI869" i="18"/>
  <c r="BH869" i="18"/>
  <c r="BJ869" i="18" s="1"/>
  <c r="BG869" i="18"/>
  <c r="Q869" i="18"/>
  <c r="P869" i="18"/>
  <c r="O869" i="18"/>
  <c r="N869" i="18"/>
  <c r="M869" i="18"/>
  <c r="L869" i="18"/>
  <c r="K869" i="18"/>
  <c r="J869" i="18"/>
  <c r="F869" i="18"/>
  <c r="G869" i="18" s="1"/>
  <c r="E869" i="18"/>
  <c r="D869" i="18"/>
  <c r="C869" i="18"/>
  <c r="BK868" i="18"/>
  <c r="BJ868" i="18"/>
  <c r="BI868" i="18"/>
  <c r="BH868" i="18"/>
  <c r="BG868" i="18"/>
  <c r="Q868" i="18"/>
  <c r="P868" i="18"/>
  <c r="O868" i="18"/>
  <c r="N868" i="18"/>
  <c r="M868" i="18"/>
  <c r="L868" i="18"/>
  <c r="K868" i="18"/>
  <c r="J868" i="18"/>
  <c r="G868" i="18"/>
  <c r="F868" i="18"/>
  <c r="E868" i="18"/>
  <c r="D868" i="18"/>
  <c r="C868" i="18"/>
  <c r="BK867" i="18"/>
  <c r="BI867" i="18"/>
  <c r="BH867" i="18"/>
  <c r="BJ867" i="18" s="1"/>
  <c r="BG867" i="18"/>
  <c r="C867" i="18" s="1"/>
  <c r="Q867" i="18"/>
  <c r="P867" i="18"/>
  <c r="O867" i="18"/>
  <c r="N867" i="18"/>
  <c r="M867" i="18"/>
  <c r="L867" i="18"/>
  <c r="K867" i="18"/>
  <c r="J867" i="18"/>
  <c r="G867" i="18"/>
  <c r="F867" i="18"/>
  <c r="E867" i="18"/>
  <c r="D867" i="18"/>
  <c r="BK866" i="18"/>
  <c r="BI866" i="18"/>
  <c r="BH866" i="18"/>
  <c r="BG866" i="18"/>
  <c r="C866" i="18" s="1"/>
  <c r="Q866" i="18"/>
  <c r="P866" i="18"/>
  <c r="O866" i="18"/>
  <c r="N866" i="18"/>
  <c r="M866" i="18"/>
  <c r="L866" i="18"/>
  <c r="K866" i="18"/>
  <c r="J866" i="18"/>
  <c r="G866" i="18"/>
  <c r="F866" i="18"/>
  <c r="E866" i="18"/>
  <c r="D866" i="18"/>
  <c r="BK865" i="18"/>
  <c r="BJ865" i="18"/>
  <c r="BI865" i="18"/>
  <c r="BH865" i="18"/>
  <c r="BG865" i="18"/>
  <c r="Q865" i="18"/>
  <c r="P865" i="18"/>
  <c r="O865" i="18"/>
  <c r="N865" i="18"/>
  <c r="M865" i="18"/>
  <c r="L865" i="18"/>
  <c r="K865" i="18"/>
  <c r="J865" i="18"/>
  <c r="F865" i="18"/>
  <c r="G865" i="18" s="1"/>
  <c r="E865" i="18"/>
  <c r="D865" i="18"/>
  <c r="C865" i="18"/>
  <c r="BK864" i="18"/>
  <c r="BI864" i="18"/>
  <c r="BH864" i="18"/>
  <c r="BJ864" i="18" s="1"/>
  <c r="BG864" i="18"/>
  <c r="Q864" i="18"/>
  <c r="P864" i="18"/>
  <c r="O864" i="18"/>
  <c r="N864" i="18"/>
  <c r="M864" i="18"/>
  <c r="L864" i="18"/>
  <c r="K864" i="18"/>
  <c r="J864" i="18"/>
  <c r="F864" i="18"/>
  <c r="G864" i="18" s="1"/>
  <c r="E864" i="18"/>
  <c r="D864" i="18"/>
  <c r="C864" i="18"/>
  <c r="BK863" i="18"/>
  <c r="BI863" i="18"/>
  <c r="BJ863" i="18" s="1"/>
  <c r="BH863" i="18"/>
  <c r="BG863" i="18"/>
  <c r="Q863" i="18"/>
  <c r="P863" i="18"/>
  <c r="O863" i="18"/>
  <c r="N863" i="18"/>
  <c r="M863" i="18"/>
  <c r="L863" i="18"/>
  <c r="K863" i="18"/>
  <c r="J863" i="18"/>
  <c r="F863" i="18"/>
  <c r="G863" i="18" s="1"/>
  <c r="E863" i="18"/>
  <c r="D863" i="18"/>
  <c r="C863" i="18"/>
  <c r="BK862" i="18"/>
  <c r="BI862" i="18"/>
  <c r="BH862" i="18"/>
  <c r="BJ862" i="18" s="1"/>
  <c r="BG862" i="18"/>
  <c r="Q862" i="18"/>
  <c r="P862" i="18"/>
  <c r="O862" i="18"/>
  <c r="N862" i="18"/>
  <c r="M862" i="18"/>
  <c r="L862" i="18"/>
  <c r="K862" i="18"/>
  <c r="J862" i="18"/>
  <c r="G862" i="18"/>
  <c r="F862" i="18"/>
  <c r="E862" i="18"/>
  <c r="D862" i="18"/>
  <c r="C862" i="18"/>
  <c r="BK861" i="18"/>
  <c r="BJ861" i="18"/>
  <c r="BI861" i="18"/>
  <c r="BH861" i="18"/>
  <c r="BG861" i="18"/>
  <c r="Q861" i="18"/>
  <c r="P861" i="18"/>
  <c r="O861" i="18"/>
  <c r="N861" i="18"/>
  <c r="M861" i="18"/>
  <c r="L861" i="18"/>
  <c r="K861" i="18"/>
  <c r="J861" i="18"/>
  <c r="F861" i="18"/>
  <c r="G861" i="18" s="1"/>
  <c r="E861" i="18"/>
  <c r="D861" i="18"/>
  <c r="C861" i="18"/>
  <c r="BK860" i="18"/>
  <c r="BJ860" i="18"/>
  <c r="BI860" i="18"/>
  <c r="BH860" i="18"/>
  <c r="BG860" i="18"/>
  <c r="Q860" i="18"/>
  <c r="P860" i="18"/>
  <c r="O860" i="18"/>
  <c r="N860" i="18"/>
  <c r="M860" i="18"/>
  <c r="L860" i="18"/>
  <c r="K860" i="18"/>
  <c r="J860" i="18"/>
  <c r="G860" i="18"/>
  <c r="F860" i="18"/>
  <c r="E860" i="18"/>
  <c r="D860" i="18"/>
  <c r="C860" i="18"/>
  <c r="BK859" i="18"/>
  <c r="BI859" i="18"/>
  <c r="BH859" i="18"/>
  <c r="BJ859" i="18" s="1"/>
  <c r="BG859" i="18"/>
  <c r="C859" i="18" s="1"/>
  <c r="Q859" i="18"/>
  <c r="P859" i="18"/>
  <c r="O859" i="18"/>
  <c r="N859" i="18"/>
  <c r="M859" i="18"/>
  <c r="L859" i="18"/>
  <c r="K859" i="18"/>
  <c r="J859" i="18"/>
  <c r="G859" i="18"/>
  <c r="F859" i="18"/>
  <c r="E859" i="18"/>
  <c r="D859" i="18"/>
  <c r="BK858" i="18"/>
  <c r="BI858" i="18"/>
  <c r="BH858" i="18"/>
  <c r="BJ858" i="18" s="1"/>
  <c r="BG858" i="18"/>
  <c r="C858" i="18" s="1"/>
  <c r="Q858" i="18"/>
  <c r="P858" i="18"/>
  <c r="O858" i="18"/>
  <c r="N858" i="18"/>
  <c r="M858" i="18"/>
  <c r="L858" i="18"/>
  <c r="K858" i="18"/>
  <c r="J858" i="18"/>
  <c r="G858" i="18"/>
  <c r="F858" i="18"/>
  <c r="E858" i="18"/>
  <c r="D858" i="18"/>
  <c r="BK857" i="18"/>
  <c r="BI857" i="18"/>
  <c r="BH857" i="18"/>
  <c r="BJ857" i="18" s="1"/>
  <c r="BG857" i="18"/>
  <c r="Q857" i="18"/>
  <c r="P857" i="18"/>
  <c r="O857" i="18"/>
  <c r="N857" i="18"/>
  <c r="M857" i="18"/>
  <c r="L857" i="18"/>
  <c r="K857" i="18"/>
  <c r="J857" i="18"/>
  <c r="F857" i="18"/>
  <c r="G857" i="18" s="1"/>
  <c r="E857" i="18"/>
  <c r="D857" i="18"/>
  <c r="C857" i="18"/>
  <c r="BK856" i="18"/>
  <c r="BI856" i="18"/>
  <c r="BH856" i="18"/>
  <c r="BJ856" i="18" s="1"/>
  <c r="BG856" i="18"/>
  <c r="C856" i="18" s="1"/>
  <c r="Q856" i="18"/>
  <c r="P856" i="18"/>
  <c r="O856" i="18"/>
  <c r="N856" i="18"/>
  <c r="M856" i="18"/>
  <c r="L856" i="18"/>
  <c r="K856" i="18"/>
  <c r="J856" i="18"/>
  <c r="F856" i="18"/>
  <c r="G856" i="18" s="1"/>
  <c r="E856" i="18"/>
  <c r="D856" i="18"/>
  <c r="BK855" i="18"/>
  <c r="BI855" i="18"/>
  <c r="BH855" i="18"/>
  <c r="BJ855" i="18" s="1"/>
  <c r="BG855" i="18"/>
  <c r="Q855" i="18"/>
  <c r="P855" i="18"/>
  <c r="O855" i="18"/>
  <c r="N855" i="18"/>
  <c r="M855" i="18"/>
  <c r="L855" i="18"/>
  <c r="K855" i="18"/>
  <c r="J855" i="18"/>
  <c r="F855" i="18"/>
  <c r="G855" i="18" s="1"/>
  <c r="E855" i="18"/>
  <c r="D855" i="18"/>
  <c r="C855" i="18"/>
  <c r="BK854" i="18"/>
  <c r="BI854" i="18"/>
  <c r="BH854" i="18"/>
  <c r="BJ854" i="18" s="1"/>
  <c r="BG854" i="18"/>
  <c r="C854" i="18" s="1"/>
  <c r="Q854" i="18"/>
  <c r="P854" i="18"/>
  <c r="O854" i="18"/>
  <c r="N854" i="18"/>
  <c r="M854" i="18"/>
  <c r="L854" i="18"/>
  <c r="K854" i="18"/>
  <c r="J854" i="18"/>
  <c r="G854" i="18"/>
  <c r="F854" i="18"/>
  <c r="E854" i="18"/>
  <c r="D854" i="18"/>
  <c r="BK853" i="18"/>
  <c r="BJ853" i="18"/>
  <c r="BI853" i="18"/>
  <c r="BH853" i="18"/>
  <c r="BG853" i="18"/>
  <c r="Q853" i="18"/>
  <c r="P853" i="18"/>
  <c r="O853" i="18"/>
  <c r="N853" i="18"/>
  <c r="M853" i="18"/>
  <c r="L853" i="18"/>
  <c r="K853" i="18"/>
  <c r="J853" i="18"/>
  <c r="F853" i="18"/>
  <c r="G853" i="18" s="1"/>
  <c r="E853" i="18"/>
  <c r="D853" i="18"/>
  <c r="C853" i="18"/>
  <c r="BK852" i="18"/>
  <c r="BJ852" i="18"/>
  <c r="BI852" i="18"/>
  <c r="BH852" i="18"/>
  <c r="BG852" i="18"/>
  <c r="Q852" i="18"/>
  <c r="P852" i="18"/>
  <c r="O852" i="18"/>
  <c r="N852" i="18"/>
  <c r="M852" i="18"/>
  <c r="L852" i="18"/>
  <c r="K852" i="18"/>
  <c r="J852" i="18"/>
  <c r="G852" i="18"/>
  <c r="F852" i="18"/>
  <c r="E852" i="18"/>
  <c r="D852" i="18"/>
  <c r="C852" i="18"/>
  <c r="BK851" i="18"/>
  <c r="BI851" i="18"/>
  <c r="BH851" i="18"/>
  <c r="BJ851" i="18" s="1"/>
  <c r="BG851" i="18"/>
  <c r="C851" i="18" s="1"/>
  <c r="Q851" i="18"/>
  <c r="P851" i="18"/>
  <c r="O851" i="18"/>
  <c r="N851" i="18"/>
  <c r="M851" i="18"/>
  <c r="L851" i="18"/>
  <c r="K851" i="18"/>
  <c r="J851" i="18"/>
  <c r="F851" i="18"/>
  <c r="G851" i="18" s="1"/>
  <c r="E851" i="18"/>
  <c r="D851" i="18"/>
  <c r="BK850" i="18"/>
  <c r="BI850" i="18"/>
  <c r="BH850" i="18"/>
  <c r="BJ850" i="18" s="1"/>
  <c r="BG850" i="18"/>
  <c r="C850" i="18" s="1"/>
  <c r="Q850" i="18"/>
  <c r="P850" i="18"/>
  <c r="O850" i="18"/>
  <c r="N850" i="18"/>
  <c r="M850" i="18"/>
  <c r="L850" i="18"/>
  <c r="K850" i="18"/>
  <c r="J850" i="18"/>
  <c r="G850" i="18"/>
  <c r="F850" i="18"/>
  <c r="E850" i="18"/>
  <c r="D850" i="18"/>
  <c r="BK849" i="18"/>
  <c r="BI849" i="18"/>
  <c r="BH849" i="18"/>
  <c r="BG849" i="18"/>
  <c r="Q849" i="18"/>
  <c r="P849" i="18"/>
  <c r="O849" i="18"/>
  <c r="N849" i="18"/>
  <c r="M849" i="18"/>
  <c r="L849" i="18"/>
  <c r="K849" i="18"/>
  <c r="J849" i="18"/>
  <c r="F849" i="18"/>
  <c r="G849" i="18" s="1"/>
  <c r="E849" i="18"/>
  <c r="D849" i="18"/>
  <c r="C849" i="18"/>
  <c r="BK848" i="18"/>
  <c r="BJ848" i="18"/>
  <c r="BI848" i="18"/>
  <c r="BH848" i="18"/>
  <c r="BG848" i="18"/>
  <c r="C848" i="18" s="1"/>
  <c r="Q848" i="18"/>
  <c r="P848" i="18"/>
  <c r="O848" i="18"/>
  <c r="N848" i="18"/>
  <c r="M848" i="18"/>
  <c r="L848" i="18"/>
  <c r="K848" i="18"/>
  <c r="J848" i="18"/>
  <c r="F848" i="18"/>
  <c r="G848" i="18" s="1"/>
  <c r="E848" i="18"/>
  <c r="D848" i="18"/>
  <c r="BK847" i="18"/>
  <c r="BJ847" i="18"/>
  <c r="BI847" i="18"/>
  <c r="BH847" i="18"/>
  <c r="BG847" i="18"/>
  <c r="Q847" i="18"/>
  <c r="P847" i="18"/>
  <c r="O847" i="18"/>
  <c r="N847" i="18"/>
  <c r="M847" i="18"/>
  <c r="L847" i="18"/>
  <c r="K847" i="18"/>
  <c r="J847" i="18"/>
  <c r="F847" i="18"/>
  <c r="G847" i="18" s="1"/>
  <c r="E847" i="18"/>
  <c r="D847" i="18"/>
  <c r="C847" i="18"/>
  <c r="BK846" i="18"/>
  <c r="BJ846" i="18"/>
  <c r="BI846" i="18"/>
  <c r="BH846" i="18"/>
  <c r="BG846" i="18"/>
  <c r="Q846" i="18"/>
  <c r="P846" i="18"/>
  <c r="O846" i="18"/>
  <c r="N846" i="18"/>
  <c r="M846" i="18"/>
  <c r="L846" i="18"/>
  <c r="K846" i="18"/>
  <c r="J846" i="18"/>
  <c r="G846" i="18"/>
  <c r="F846" i="18"/>
  <c r="E846" i="18"/>
  <c r="D846" i="18"/>
  <c r="C846" i="18"/>
  <c r="BK845" i="18"/>
  <c r="BI845" i="18"/>
  <c r="BH845" i="18"/>
  <c r="BJ845" i="18" s="1"/>
  <c r="BG845" i="18"/>
  <c r="Q845" i="18"/>
  <c r="P845" i="18"/>
  <c r="O845" i="18"/>
  <c r="N845" i="18"/>
  <c r="M845" i="18"/>
  <c r="L845" i="18"/>
  <c r="K845" i="18"/>
  <c r="J845" i="18"/>
  <c r="G845" i="18"/>
  <c r="F845" i="18"/>
  <c r="E845" i="18"/>
  <c r="D845" i="18"/>
  <c r="C845" i="18"/>
  <c r="BK844" i="18"/>
  <c r="BJ844" i="18"/>
  <c r="BI844" i="18"/>
  <c r="BH844" i="18"/>
  <c r="BG844" i="18"/>
  <c r="Q844" i="18"/>
  <c r="P844" i="18"/>
  <c r="O844" i="18"/>
  <c r="N844" i="18"/>
  <c r="M844" i="18"/>
  <c r="L844" i="18"/>
  <c r="K844" i="18"/>
  <c r="J844" i="18"/>
  <c r="G844" i="18"/>
  <c r="F844" i="18"/>
  <c r="E844" i="18"/>
  <c r="D844" i="18"/>
  <c r="C844" i="18"/>
  <c r="BK843" i="18"/>
  <c r="BI843" i="18"/>
  <c r="BH843" i="18"/>
  <c r="BJ843" i="18" s="1"/>
  <c r="BG843" i="18"/>
  <c r="C843" i="18" s="1"/>
  <c r="Q843" i="18"/>
  <c r="P843" i="18"/>
  <c r="O843" i="18"/>
  <c r="N843" i="18"/>
  <c r="M843" i="18"/>
  <c r="L843" i="18"/>
  <c r="K843" i="18"/>
  <c r="J843" i="18"/>
  <c r="G843" i="18"/>
  <c r="F843" i="18"/>
  <c r="E843" i="18"/>
  <c r="D843" i="18"/>
  <c r="BK842" i="18"/>
  <c r="BI842" i="18"/>
  <c r="BH842" i="18"/>
  <c r="BJ842" i="18" s="1"/>
  <c r="BG842" i="18"/>
  <c r="C842" i="18" s="1"/>
  <c r="Q842" i="18"/>
  <c r="P842" i="18"/>
  <c r="O842" i="18"/>
  <c r="N842" i="18"/>
  <c r="M842" i="18"/>
  <c r="L842" i="18"/>
  <c r="K842" i="18"/>
  <c r="J842" i="18"/>
  <c r="G842" i="18"/>
  <c r="F842" i="18"/>
  <c r="E842" i="18"/>
  <c r="D842" i="18"/>
  <c r="BK841" i="18"/>
  <c r="BI841" i="18"/>
  <c r="BH841" i="18"/>
  <c r="BJ841" i="18" s="1"/>
  <c r="BG841" i="18"/>
  <c r="Q841" i="18"/>
  <c r="P841" i="18"/>
  <c r="O841" i="18"/>
  <c r="N841" i="18"/>
  <c r="M841" i="18"/>
  <c r="L841" i="18"/>
  <c r="K841" i="18"/>
  <c r="J841" i="18"/>
  <c r="F841" i="18"/>
  <c r="G841" i="18" s="1"/>
  <c r="E841" i="18"/>
  <c r="D841" i="18"/>
  <c r="C841" i="18"/>
  <c r="BK840" i="18"/>
  <c r="BI840" i="18"/>
  <c r="BH840" i="18"/>
  <c r="BJ840" i="18" s="1"/>
  <c r="BG840" i="18"/>
  <c r="C840" i="18" s="1"/>
  <c r="Q840" i="18"/>
  <c r="P840" i="18"/>
  <c r="O840" i="18"/>
  <c r="N840" i="18"/>
  <c r="M840" i="18"/>
  <c r="L840" i="18"/>
  <c r="K840" i="18"/>
  <c r="J840" i="18"/>
  <c r="F840" i="18"/>
  <c r="G840" i="18" s="1"/>
  <c r="E840" i="18"/>
  <c r="D840" i="18"/>
  <c r="BK839" i="18"/>
  <c r="BJ839" i="18"/>
  <c r="BI839" i="18"/>
  <c r="BH839" i="18"/>
  <c r="BG839" i="18"/>
  <c r="Q839" i="18"/>
  <c r="P839" i="18"/>
  <c r="O839" i="18"/>
  <c r="N839" i="18"/>
  <c r="M839" i="18"/>
  <c r="L839" i="18"/>
  <c r="K839" i="18"/>
  <c r="J839" i="18"/>
  <c r="F839" i="18"/>
  <c r="G839" i="18" s="1"/>
  <c r="E839" i="18"/>
  <c r="D839" i="18"/>
  <c r="C839" i="18"/>
  <c r="BK838" i="18"/>
  <c r="BJ838" i="18"/>
  <c r="BI838" i="18"/>
  <c r="BH838" i="18"/>
  <c r="BG838" i="18"/>
  <c r="C838" i="18" s="1"/>
  <c r="Q838" i="18"/>
  <c r="P838" i="18"/>
  <c r="O838" i="18"/>
  <c r="N838" i="18"/>
  <c r="M838" i="18"/>
  <c r="L838" i="18"/>
  <c r="K838" i="18"/>
  <c r="J838" i="18"/>
  <c r="G838" i="18"/>
  <c r="F838" i="18"/>
  <c r="E838" i="18"/>
  <c r="D838" i="18"/>
  <c r="BK837" i="18"/>
  <c r="BI837" i="18"/>
  <c r="BH837" i="18"/>
  <c r="BJ837" i="18" s="1"/>
  <c r="BG837" i="18"/>
  <c r="Q837" i="18"/>
  <c r="P837" i="18"/>
  <c r="O837" i="18"/>
  <c r="N837" i="18"/>
  <c r="M837" i="18"/>
  <c r="L837" i="18"/>
  <c r="K837" i="18"/>
  <c r="J837" i="18"/>
  <c r="G837" i="18"/>
  <c r="F837" i="18"/>
  <c r="E837" i="18"/>
  <c r="D837" i="18"/>
  <c r="C837" i="18"/>
  <c r="BK836" i="18"/>
  <c r="BJ836" i="18"/>
  <c r="BI836" i="18"/>
  <c r="BH836" i="18"/>
  <c r="BG836" i="18"/>
  <c r="Q836" i="18"/>
  <c r="P836" i="18"/>
  <c r="O836" i="18"/>
  <c r="N836" i="18"/>
  <c r="M836" i="18"/>
  <c r="L836" i="18"/>
  <c r="K836" i="18"/>
  <c r="J836" i="18"/>
  <c r="G836" i="18"/>
  <c r="F836" i="18"/>
  <c r="E836" i="18"/>
  <c r="D836" i="18"/>
  <c r="C836" i="18"/>
  <c r="BK835" i="18"/>
  <c r="BI835" i="18"/>
  <c r="BH835" i="18"/>
  <c r="BJ835" i="18" s="1"/>
  <c r="BG835" i="18"/>
  <c r="C835" i="18" s="1"/>
  <c r="Q835" i="18"/>
  <c r="P835" i="18"/>
  <c r="O835" i="18"/>
  <c r="N835" i="18"/>
  <c r="M835" i="18"/>
  <c r="L835" i="18"/>
  <c r="K835" i="18"/>
  <c r="J835" i="18"/>
  <c r="G835" i="18"/>
  <c r="F835" i="18"/>
  <c r="E835" i="18"/>
  <c r="D835" i="18"/>
  <c r="BK834" i="18"/>
  <c r="BI834" i="18"/>
  <c r="BH834" i="18"/>
  <c r="BJ834" i="18" s="1"/>
  <c r="BG834" i="18"/>
  <c r="C834" i="18" s="1"/>
  <c r="Q834" i="18"/>
  <c r="P834" i="18"/>
  <c r="O834" i="18"/>
  <c r="N834" i="18"/>
  <c r="M834" i="18"/>
  <c r="L834" i="18"/>
  <c r="K834" i="18"/>
  <c r="J834" i="18"/>
  <c r="G834" i="18"/>
  <c r="F834" i="18"/>
  <c r="E834" i="18"/>
  <c r="D834" i="18"/>
  <c r="BK833" i="18"/>
  <c r="BI833" i="18"/>
  <c r="BJ833" i="18" s="1"/>
  <c r="BH833" i="18"/>
  <c r="BG833" i="18"/>
  <c r="Q833" i="18"/>
  <c r="P833" i="18"/>
  <c r="O833" i="18"/>
  <c r="N833" i="18"/>
  <c r="M833" i="18"/>
  <c r="L833" i="18"/>
  <c r="K833" i="18"/>
  <c r="J833" i="18"/>
  <c r="F833" i="18"/>
  <c r="G833" i="18" s="1"/>
  <c r="E833" i="18"/>
  <c r="D833" i="18"/>
  <c r="C833" i="18"/>
  <c r="BK832" i="18"/>
  <c r="BJ832" i="18"/>
  <c r="BI832" i="18"/>
  <c r="BH832" i="18"/>
  <c r="BG832" i="18"/>
  <c r="Q832" i="18"/>
  <c r="P832" i="18"/>
  <c r="O832" i="18"/>
  <c r="N832" i="18"/>
  <c r="M832" i="18"/>
  <c r="L832" i="18"/>
  <c r="K832" i="18"/>
  <c r="J832" i="18"/>
  <c r="F832" i="18"/>
  <c r="G832" i="18" s="1"/>
  <c r="E832" i="18"/>
  <c r="D832" i="18"/>
  <c r="C832" i="18"/>
  <c r="BK831" i="18"/>
  <c r="BI831" i="18"/>
  <c r="BH831" i="18"/>
  <c r="BJ831" i="18" s="1"/>
  <c r="BG831" i="18"/>
  <c r="Q831" i="18"/>
  <c r="P831" i="18"/>
  <c r="O831" i="18"/>
  <c r="N831" i="18"/>
  <c r="M831" i="18"/>
  <c r="L831" i="18"/>
  <c r="K831" i="18"/>
  <c r="J831" i="18"/>
  <c r="G831" i="18"/>
  <c r="F831" i="18"/>
  <c r="E831" i="18"/>
  <c r="D831" i="18"/>
  <c r="C831" i="18"/>
  <c r="BK830" i="18"/>
  <c r="BJ830" i="18"/>
  <c r="BI830" i="18"/>
  <c r="BH830" i="18"/>
  <c r="BG830" i="18"/>
  <c r="C830" i="18" s="1"/>
  <c r="Q830" i="18"/>
  <c r="P830" i="18"/>
  <c r="O830" i="18"/>
  <c r="N830" i="18"/>
  <c r="M830" i="18"/>
  <c r="L830" i="18"/>
  <c r="K830" i="18"/>
  <c r="J830" i="18"/>
  <c r="G830" i="18"/>
  <c r="F830" i="18"/>
  <c r="E830" i="18"/>
  <c r="D830" i="18"/>
  <c r="BK829" i="18"/>
  <c r="BI829" i="18"/>
  <c r="BH829" i="18"/>
  <c r="BJ829" i="18" s="1"/>
  <c r="BG829" i="18"/>
  <c r="Q829" i="18"/>
  <c r="P829" i="18"/>
  <c r="O829" i="18"/>
  <c r="N829" i="18"/>
  <c r="M829" i="18"/>
  <c r="L829" i="18"/>
  <c r="K829" i="18"/>
  <c r="J829" i="18"/>
  <c r="F829" i="18"/>
  <c r="G829" i="18" s="1"/>
  <c r="E829" i="18"/>
  <c r="D829" i="18"/>
  <c r="C829" i="18"/>
  <c r="BK828" i="18"/>
  <c r="BJ828" i="18"/>
  <c r="BI828" i="18"/>
  <c r="BH828" i="18"/>
  <c r="BG828" i="18"/>
  <c r="Q828" i="18"/>
  <c r="P828" i="18"/>
  <c r="O828" i="18"/>
  <c r="N828" i="18"/>
  <c r="M828" i="18"/>
  <c r="L828" i="18"/>
  <c r="K828" i="18"/>
  <c r="J828" i="18"/>
  <c r="G828" i="18"/>
  <c r="F828" i="18"/>
  <c r="E828" i="18"/>
  <c r="D828" i="18"/>
  <c r="C828" i="18"/>
  <c r="BK827" i="18"/>
  <c r="BI827" i="18"/>
  <c r="BH827" i="18"/>
  <c r="BJ827" i="18" s="1"/>
  <c r="BG827" i="18"/>
  <c r="C827" i="18" s="1"/>
  <c r="Q827" i="18"/>
  <c r="P827" i="18"/>
  <c r="O827" i="18"/>
  <c r="N827" i="18"/>
  <c r="M827" i="18"/>
  <c r="L827" i="18"/>
  <c r="K827" i="18"/>
  <c r="J827" i="18"/>
  <c r="G827" i="18"/>
  <c r="F827" i="18"/>
  <c r="E827" i="18"/>
  <c r="D827" i="18"/>
  <c r="BK826" i="18"/>
  <c r="BI826" i="18"/>
  <c r="BJ826" i="18" s="1"/>
  <c r="BH826" i="18"/>
  <c r="BG826" i="18"/>
  <c r="C826" i="18" s="1"/>
  <c r="Q826" i="18"/>
  <c r="P826" i="18"/>
  <c r="O826" i="18"/>
  <c r="N826" i="18"/>
  <c r="M826" i="18"/>
  <c r="L826" i="18"/>
  <c r="K826" i="18"/>
  <c r="J826" i="18"/>
  <c r="G826" i="18"/>
  <c r="F826" i="18"/>
  <c r="E826" i="18"/>
  <c r="D826" i="18"/>
  <c r="BK825" i="18"/>
  <c r="BI825" i="18"/>
  <c r="BH825" i="18"/>
  <c r="BJ825" i="18" s="1"/>
  <c r="BG825" i="18"/>
  <c r="Q825" i="18"/>
  <c r="P825" i="18"/>
  <c r="O825" i="18"/>
  <c r="N825" i="18"/>
  <c r="M825" i="18"/>
  <c r="L825" i="18"/>
  <c r="K825" i="18"/>
  <c r="J825" i="18"/>
  <c r="F825" i="18"/>
  <c r="G825" i="18" s="1"/>
  <c r="E825" i="18"/>
  <c r="D825" i="18"/>
  <c r="C825" i="18"/>
  <c r="BK824" i="18"/>
  <c r="BJ824" i="18"/>
  <c r="BI824" i="18"/>
  <c r="BH824" i="18"/>
  <c r="BG824" i="18"/>
  <c r="Q824" i="18"/>
  <c r="P824" i="18"/>
  <c r="O824" i="18"/>
  <c r="N824" i="18"/>
  <c r="M824" i="18"/>
  <c r="L824" i="18"/>
  <c r="K824" i="18"/>
  <c r="J824" i="18"/>
  <c r="G824" i="18"/>
  <c r="F824" i="18"/>
  <c r="E824" i="18"/>
  <c r="D824" i="18"/>
  <c r="C824" i="18"/>
  <c r="BK823" i="18"/>
  <c r="BJ823" i="18"/>
  <c r="BI823" i="18"/>
  <c r="BH823" i="18"/>
  <c r="BG823" i="18"/>
  <c r="Q823" i="18"/>
  <c r="P823" i="18"/>
  <c r="O823" i="18"/>
  <c r="N823" i="18"/>
  <c r="M823" i="18"/>
  <c r="L823" i="18"/>
  <c r="K823" i="18"/>
  <c r="J823" i="18"/>
  <c r="G823" i="18"/>
  <c r="F823" i="18"/>
  <c r="E823" i="18"/>
  <c r="D823" i="18"/>
  <c r="C823" i="18"/>
  <c r="BK822" i="18"/>
  <c r="BJ822" i="18"/>
  <c r="BI822" i="18"/>
  <c r="BH822" i="18"/>
  <c r="BG822" i="18"/>
  <c r="Q822" i="18"/>
  <c r="P822" i="18"/>
  <c r="O822" i="18"/>
  <c r="N822" i="18"/>
  <c r="M822" i="18"/>
  <c r="L822" i="18"/>
  <c r="K822" i="18"/>
  <c r="J822" i="18"/>
  <c r="G822" i="18"/>
  <c r="F822" i="18"/>
  <c r="E822" i="18"/>
  <c r="D822" i="18"/>
  <c r="C822" i="18"/>
  <c r="BK821" i="18"/>
  <c r="BI821" i="18"/>
  <c r="BH821" i="18"/>
  <c r="BJ821" i="18" s="1"/>
  <c r="BG821" i="18"/>
  <c r="Q821" i="18"/>
  <c r="P821" i="18"/>
  <c r="O821" i="18"/>
  <c r="N821" i="18"/>
  <c r="M821" i="18"/>
  <c r="L821" i="18"/>
  <c r="K821" i="18"/>
  <c r="J821" i="18"/>
  <c r="G821" i="18"/>
  <c r="F821" i="18"/>
  <c r="E821" i="18"/>
  <c r="D821" i="18"/>
  <c r="C821" i="18"/>
  <c r="BK820" i="18"/>
  <c r="BJ820" i="18"/>
  <c r="BI820" i="18"/>
  <c r="BH820" i="18"/>
  <c r="BG820" i="18"/>
  <c r="C820" i="18" s="1"/>
  <c r="Q820" i="18"/>
  <c r="P820" i="18"/>
  <c r="O820" i="18"/>
  <c r="N820" i="18"/>
  <c r="M820" i="18"/>
  <c r="L820" i="18"/>
  <c r="K820" i="18"/>
  <c r="J820" i="18"/>
  <c r="G820" i="18"/>
  <c r="F820" i="18"/>
  <c r="E820" i="18"/>
  <c r="D820" i="18"/>
  <c r="BK819" i="18"/>
  <c r="BI819" i="18"/>
  <c r="BH819" i="18"/>
  <c r="BJ819" i="18" s="1"/>
  <c r="BG819" i="18"/>
  <c r="C819" i="18" s="1"/>
  <c r="Q819" i="18"/>
  <c r="P819" i="18"/>
  <c r="O819" i="18"/>
  <c r="N819" i="18"/>
  <c r="M819" i="18"/>
  <c r="L819" i="18"/>
  <c r="K819" i="18"/>
  <c r="J819" i="18"/>
  <c r="F819" i="18"/>
  <c r="G819" i="18" s="1"/>
  <c r="E819" i="18"/>
  <c r="D819" i="18"/>
  <c r="BK818" i="18"/>
  <c r="BI818" i="18"/>
  <c r="BH818" i="18"/>
  <c r="BJ818" i="18" s="1"/>
  <c r="BG818" i="18"/>
  <c r="Q818" i="18"/>
  <c r="P818" i="18"/>
  <c r="O818" i="18"/>
  <c r="N818" i="18"/>
  <c r="M818" i="18"/>
  <c r="L818" i="18"/>
  <c r="K818" i="18"/>
  <c r="J818" i="18"/>
  <c r="G818" i="18"/>
  <c r="F818" i="18"/>
  <c r="E818" i="18"/>
  <c r="D818" i="18"/>
  <c r="C818" i="18"/>
  <c r="BK817" i="18"/>
  <c r="BI817" i="18"/>
  <c r="BH817" i="18"/>
  <c r="BJ817" i="18" s="1"/>
  <c r="BG817" i="18"/>
  <c r="Q817" i="18"/>
  <c r="P817" i="18"/>
  <c r="O817" i="18"/>
  <c r="N817" i="18"/>
  <c r="M817" i="18"/>
  <c r="L817" i="18"/>
  <c r="K817" i="18"/>
  <c r="J817" i="18"/>
  <c r="F817" i="18"/>
  <c r="G817" i="18" s="1"/>
  <c r="E817" i="18"/>
  <c r="D817" i="18"/>
  <c r="C817" i="18"/>
  <c r="BK816" i="18"/>
  <c r="BJ816" i="18"/>
  <c r="BI816" i="18"/>
  <c r="BH816" i="18"/>
  <c r="BG816" i="18"/>
  <c r="C816" i="18" s="1"/>
  <c r="Q816" i="18"/>
  <c r="P816" i="18"/>
  <c r="O816" i="18"/>
  <c r="N816" i="18"/>
  <c r="M816" i="18"/>
  <c r="L816" i="18"/>
  <c r="K816" i="18"/>
  <c r="J816" i="18"/>
  <c r="F816" i="18"/>
  <c r="G816" i="18" s="1"/>
  <c r="E816" i="18"/>
  <c r="D816" i="18"/>
  <c r="BK815" i="18"/>
  <c r="BI815" i="18"/>
  <c r="BH815" i="18"/>
  <c r="BJ815" i="18" s="1"/>
  <c r="BG815" i="18"/>
  <c r="Q815" i="18"/>
  <c r="P815" i="18"/>
  <c r="O815" i="18"/>
  <c r="N815" i="18"/>
  <c r="M815" i="18"/>
  <c r="L815" i="18"/>
  <c r="K815" i="18"/>
  <c r="J815" i="18"/>
  <c r="G815" i="18"/>
  <c r="F815" i="18"/>
  <c r="E815" i="18"/>
  <c r="D815" i="18"/>
  <c r="C815" i="18"/>
  <c r="BK814" i="18"/>
  <c r="BJ814" i="18"/>
  <c r="BI814" i="18"/>
  <c r="BH814" i="18"/>
  <c r="BG814" i="18"/>
  <c r="Q814" i="18"/>
  <c r="P814" i="18"/>
  <c r="O814" i="18"/>
  <c r="N814" i="18"/>
  <c r="M814" i="18"/>
  <c r="L814" i="18"/>
  <c r="K814" i="18"/>
  <c r="J814" i="18"/>
  <c r="G814" i="18"/>
  <c r="F814" i="18"/>
  <c r="E814" i="18"/>
  <c r="D814" i="18"/>
  <c r="C814" i="18"/>
  <c r="BK813" i="18"/>
  <c r="BI813" i="18"/>
  <c r="BJ813" i="18" s="1"/>
  <c r="BH813" i="18"/>
  <c r="BG813" i="18"/>
  <c r="Q813" i="18"/>
  <c r="P813" i="18"/>
  <c r="O813" i="18"/>
  <c r="N813" i="18"/>
  <c r="M813" i="18"/>
  <c r="L813" i="18"/>
  <c r="K813" i="18"/>
  <c r="J813" i="18"/>
  <c r="F813" i="18"/>
  <c r="G813" i="18" s="1"/>
  <c r="E813" i="18"/>
  <c r="D813" i="18"/>
  <c r="C813" i="18"/>
  <c r="BK812" i="18"/>
  <c r="BJ812" i="18"/>
  <c r="BI812" i="18"/>
  <c r="BH812" i="18"/>
  <c r="BG812" i="18"/>
  <c r="C812" i="18" s="1"/>
  <c r="Q812" i="18"/>
  <c r="P812" i="18"/>
  <c r="O812" i="18"/>
  <c r="N812" i="18"/>
  <c r="M812" i="18"/>
  <c r="L812" i="18"/>
  <c r="K812" i="18"/>
  <c r="J812" i="18"/>
  <c r="G812" i="18"/>
  <c r="F812" i="18"/>
  <c r="E812" i="18"/>
  <c r="D812" i="18"/>
  <c r="BK811" i="18"/>
  <c r="BI811" i="18"/>
  <c r="BH811" i="18"/>
  <c r="BJ811" i="18" s="1"/>
  <c r="BG811" i="18"/>
  <c r="C811" i="18" s="1"/>
  <c r="Q811" i="18"/>
  <c r="P811" i="18"/>
  <c r="O811" i="18"/>
  <c r="N811" i="18"/>
  <c r="M811" i="18"/>
  <c r="L811" i="18"/>
  <c r="K811" i="18"/>
  <c r="J811" i="18"/>
  <c r="F811" i="18"/>
  <c r="G811" i="18" s="1"/>
  <c r="E811" i="18"/>
  <c r="D811" i="18"/>
  <c r="BK810" i="18"/>
  <c r="BI810" i="18"/>
  <c r="BJ810" i="18" s="1"/>
  <c r="BH810" i="18"/>
  <c r="BG810" i="18"/>
  <c r="C810" i="18" s="1"/>
  <c r="Q810" i="18"/>
  <c r="P810" i="18"/>
  <c r="O810" i="18"/>
  <c r="N810" i="18"/>
  <c r="M810" i="18"/>
  <c r="L810" i="18"/>
  <c r="K810" i="18"/>
  <c r="J810" i="18"/>
  <c r="G810" i="18"/>
  <c r="F810" i="18"/>
  <c r="E810" i="18"/>
  <c r="D810" i="18"/>
  <c r="BK809" i="18"/>
  <c r="BI809" i="18"/>
  <c r="BH809" i="18"/>
  <c r="BJ809" i="18" s="1"/>
  <c r="BG809" i="18"/>
  <c r="Q809" i="18"/>
  <c r="P809" i="18"/>
  <c r="O809" i="18"/>
  <c r="N809" i="18"/>
  <c r="M809" i="18"/>
  <c r="L809" i="18"/>
  <c r="K809" i="18"/>
  <c r="J809" i="18"/>
  <c r="F809" i="18"/>
  <c r="G809" i="18" s="1"/>
  <c r="E809" i="18"/>
  <c r="D809" i="18"/>
  <c r="C809" i="18"/>
  <c r="BK808" i="18"/>
  <c r="BI808" i="18"/>
  <c r="BH808" i="18"/>
  <c r="BJ808" i="18" s="1"/>
  <c r="BG808" i="18"/>
  <c r="Q808" i="18"/>
  <c r="P808" i="18"/>
  <c r="O808" i="18"/>
  <c r="N808" i="18"/>
  <c r="M808" i="18"/>
  <c r="L808" i="18"/>
  <c r="K808" i="18"/>
  <c r="J808" i="18"/>
  <c r="F808" i="18"/>
  <c r="G808" i="18" s="1"/>
  <c r="E808" i="18"/>
  <c r="D808" i="18"/>
  <c r="C808" i="18"/>
  <c r="BK807" i="18"/>
  <c r="BI807" i="18"/>
  <c r="BH807" i="18"/>
  <c r="BJ807" i="18" s="1"/>
  <c r="BG807" i="18"/>
  <c r="Q807" i="18"/>
  <c r="P807" i="18"/>
  <c r="O807" i="18"/>
  <c r="N807" i="18"/>
  <c r="M807" i="18"/>
  <c r="L807" i="18"/>
  <c r="K807" i="18"/>
  <c r="J807" i="18"/>
  <c r="G807" i="18"/>
  <c r="F807" i="18"/>
  <c r="E807" i="18"/>
  <c r="D807" i="18"/>
  <c r="C807" i="18"/>
  <c r="BK806" i="18"/>
  <c r="BI806" i="18"/>
  <c r="BH806" i="18"/>
  <c r="BJ806" i="18" s="1"/>
  <c r="BG806" i="18"/>
  <c r="C806" i="18" s="1"/>
  <c r="Q806" i="18"/>
  <c r="P806" i="18"/>
  <c r="O806" i="18"/>
  <c r="N806" i="18"/>
  <c r="M806" i="18"/>
  <c r="L806" i="18"/>
  <c r="K806" i="18"/>
  <c r="J806" i="18"/>
  <c r="G806" i="18"/>
  <c r="F806" i="18"/>
  <c r="E806" i="18"/>
  <c r="D806" i="18"/>
  <c r="BK805" i="18"/>
  <c r="BJ805" i="18"/>
  <c r="BI805" i="18"/>
  <c r="BH805" i="18"/>
  <c r="BG805" i="18"/>
  <c r="Q805" i="18"/>
  <c r="P805" i="18"/>
  <c r="O805" i="18"/>
  <c r="N805" i="18"/>
  <c r="M805" i="18"/>
  <c r="L805" i="18"/>
  <c r="K805" i="18"/>
  <c r="J805" i="18"/>
  <c r="G805" i="18"/>
  <c r="F805" i="18"/>
  <c r="E805" i="18"/>
  <c r="D805" i="18"/>
  <c r="C805" i="18"/>
  <c r="BK804" i="18"/>
  <c r="BJ804" i="18"/>
  <c r="BI804" i="18"/>
  <c r="BH804" i="18"/>
  <c r="BG804" i="18"/>
  <c r="Q804" i="18"/>
  <c r="P804" i="18"/>
  <c r="O804" i="18"/>
  <c r="N804" i="18"/>
  <c r="M804" i="18"/>
  <c r="L804" i="18"/>
  <c r="K804" i="18"/>
  <c r="J804" i="18"/>
  <c r="G804" i="18"/>
  <c r="F804" i="18"/>
  <c r="E804" i="18"/>
  <c r="D804" i="18"/>
  <c r="C804" i="18"/>
  <c r="BK803" i="18"/>
  <c r="BI803" i="18"/>
  <c r="BH803" i="18"/>
  <c r="BG803" i="18"/>
  <c r="C803" i="18" s="1"/>
  <c r="Q803" i="18"/>
  <c r="P803" i="18"/>
  <c r="O803" i="18"/>
  <c r="N803" i="18"/>
  <c r="M803" i="18"/>
  <c r="L803" i="18"/>
  <c r="K803" i="18"/>
  <c r="J803" i="18"/>
  <c r="F803" i="18"/>
  <c r="G803" i="18" s="1"/>
  <c r="E803" i="18"/>
  <c r="D803" i="18"/>
  <c r="BK802" i="18"/>
  <c r="BJ802" i="18"/>
  <c r="BI802" i="18"/>
  <c r="BH802" i="18"/>
  <c r="BG802" i="18"/>
  <c r="Q802" i="18"/>
  <c r="P802" i="18"/>
  <c r="O802" i="18"/>
  <c r="N802" i="18"/>
  <c r="M802" i="18"/>
  <c r="L802" i="18"/>
  <c r="K802" i="18"/>
  <c r="J802" i="18"/>
  <c r="G802" i="18"/>
  <c r="F802" i="18"/>
  <c r="E802" i="18"/>
  <c r="D802" i="18"/>
  <c r="C802" i="18"/>
  <c r="BK801" i="18"/>
  <c r="BI801" i="18"/>
  <c r="BH801" i="18"/>
  <c r="BJ801" i="18" s="1"/>
  <c r="BG801" i="18"/>
  <c r="Q801" i="18"/>
  <c r="P801" i="18"/>
  <c r="O801" i="18"/>
  <c r="N801" i="18"/>
  <c r="M801" i="18"/>
  <c r="L801" i="18"/>
  <c r="K801" i="18"/>
  <c r="J801" i="18"/>
  <c r="F801" i="18"/>
  <c r="G801" i="18" s="1"/>
  <c r="E801" i="18"/>
  <c r="D801" i="18"/>
  <c r="C801" i="18"/>
  <c r="BK800" i="18"/>
  <c r="BJ800" i="18"/>
  <c r="BI800" i="18"/>
  <c r="BH800" i="18"/>
  <c r="BG800" i="18"/>
  <c r="C800" i="18" s="1"/>
  <c r="Q800" i="18"/>
  <c r="P800" i="18"/>
  <c r="O800" i="18"/>
  <c r="N800" i="18"/>
  <c r="M800" i="18"/>
  <c r="L800" i="18"/>
  <c r="K800" i="18"/>
  <c r="J800" i="18"/>
  <c r="F800" i="18"/>
  <c r="G800" i="18" s="1"/>
  <c r="E800" i="18"/>
  <c r="D800" i="18"/>
  <c r="BK799" i="18"/>
  <c r="BI799" i="18"/>
  <c r="BH799" i="18"/>
  <c r="BJ799" i="18" s="1"/>
  <c r="BG799" i="18"/>
  <c r="Q799" i="18"/>
  <c r="P799" i="18"/>
  <c r="O799" i="18"/>
  <c r="N799" i="18"/>
  <c r="M799" i="18"/>
  <c r="L799" i="18"/>
  <c r="K799" i="18"/>
  <c r="J799" i="18"/>
  <c r="F799" i="18"/>
  <c r="G799" i="18" s="1"/>
  <c r="E799" i="18"/>
  <c r="D799" i="18"/>
  <c r="C799" i="18"/>
  <c r="BK798" i="18"/>
  <c r="BJ798" i="18"/>
  <c r="BI798" i="18"/>
  <c r="BH798" i="18"/>
  <c r="BG798" i="18"/>
  <c r="C798" i="18" s="1"/>
  <c r="Q798" i="18"/>
  <c r="P798" i="18"/>
  <c r="O798" i="18"/>
  <c r="N798" i="18"/>
  <c r="M798" i="18"/>
  <c r="L798" i="18"/>
  <c r="K798" i="18"/>
  <c r="J798" i="18"/>
  <c r="G798" i="18"/>
  <c r="F798" i="18"/>
  <c r="E798" i="18"/>
  <c r="D798" i="18"/>
  <c r="BK797" i="18"/>
  <c r="BI797" i="18"/>
  <c r="BJ797" i="18" s="1"/>
  <c r="BH797" i="18"/>
  <c r="BG797" i="18"/>
  <c r="Q797" i="18"/>
  <c r="P797" i="18"/>
  <c r="O797" i="18"/>
  <c r="N797" i="18"/>
  <c r="M797" i="18"/>
  <c r="L797" i="18"/>
  <c r="K797" i="18"/>
  <c r="J797" i="18"/>
  <c r="F797" i="18"/>
  <c r="G797" i="18" s="1"/>
  <c r="E797" i="18"/>
  <c r="D797" i="18"/>
  <c r="C797" i="18"/>
  <c r="BK796" i="18"/>
  <c r="BJ796" i="18"/>
  <c r="BI796" i="18"/>
  <c r="BH796" i="18"/>
  <c r="BG796" i="18"/>
  <c r="C796" i="18" s="1"/>
  <c r="Q796" i="18"/>
  <c r="P796" i="18"/>
  <c r="O796" i="18"/>
  <c r="N796" i="18"/>
  <c r="M796" i="18"/>
  <c r="L796" i="18"/>
  <c r="K796" i="18"/>
  <c r="J796" i="18"/>
  <c r="G796" i="18"/>
  <c r="F796" i="18"/>
  <c r="E796" i="18"/>
  <c r="D796" i="18"/>
  <c r="BK795" i="18"/>
  <c r="BI795" i="18"/>
  <c r="BH795" i="18"/>
  <c r="BG795" i="18"/>
  <c r="C795" i="18" s="1"/>
  <c r="Q795" i="18"/>
  <c r="P795" i="18"/>
  <c r="O795" i="18"/>
  <c r="N795" i="18"/>
  <c r="M795" i="18"/>
  <c r="L795" i="18"/>
  <c r="K795" i="18"/>
  <c r="J795" i="18"/>
  <c r="G795" i="18"/>
  <c r="F795" i="18"/>
  <c r="E795" i="18"/>
  <c r="D795" i="18"/>
  <c r="BK794" i="18"/>
  <c r="BJ794" i="18"/>
  <c r="BI794" i="18"/>
  <c r="BH794" i="18"/>
  <c r="BG794" i="18"/>
  <c r="Q794" i="18"/>
  <c r="P794" i="18"/>
  <c r="O794" i="18"/>
  <c r="N794" i="18"/>
  <c r="M794" i="18"/>
  <c r="L794" i="18"/>
  <c r="K794" i="18"/>
  <c r="J794" i="18"/>
  <c r="G794" i="18"/>
  <c r="F794" i="18"/>
  <c r="E794" i="18"/>
  <c r="D794" i="18"/>
  <c r="C794" i="18"/>
  <c r="BK793" i="18"/>
  <c r="BI793" i="18"/>
  <c r="BJ793" i="18" s="1"/>
  <c r="BH793" i="18"/>
  <c r="BG793" i="18"/>
  <c r="Q793" i="18"/>
  <c r="P793" i="18"/>
  <c r="O793" i="18"/>
  <c r="N793" i="18"/>
  <c r="M793" i="18"/>
  <c r="L793" i="18"/>
  <c r="K793" i="18"/>
  <c r="J793" i="18"/>
  <c r="F793" i="18"/>
  <c r="G793" i="18" s="1"/>
  <c r="E793" i="18"/>
  <c r="D793" i="18"/>
  <c r="C793" i="18"/>
  <c r="BK792" i="18"/>
  <c r="BJ792" i="18"/>
  <c r="BI792" i="18"/>
  <c r="BH792" i="18"/>
  <c r="BG792" i="18"/>
  <c r="Q792" i="18"/>
  <c r="P792" i="18"/>
  <c r="O792" i="18"/>
  <c r="N792" i="18"/>
  <c r="M792" i="18"/>
  <c r="L792" i="18"/>
  <c r="K792" i="18"/>
  <c r="J792" i="18"/>
  <c r="F792" i="18"/>
  <c r="G792" i="18" s="1"/>
  <c r="E792" i="18"/>
  <c r="D792" i="18"/>
  <c r="C792" i="18"/>
  <c r="BK791" i="18"/>
  <c r="BI791" i="18"/>
  <c r="BH791" i="18"/>
  <c r="BJ791" i="18" s="1"/>
  <c r="BG791" i="18"/>
  <c r="C791" i="18" s="1"/>
  <c r="Q791" i="18"/>
  <c r="P791" i="18"/>
  <c r="O791" i="18"/>
  <c r="N791" i="18"/>
  <c r="M791" i="18"/>
  <c r="L791" i="18"/>
  <c r="K791" i="18"/>
  <c r="J791" i="18"/>
  <c r="F791" i="18"/>
  <c r="G791" i="18" s="1"/>
  <c r="E791" i="18"/>
  <c r="D791" i="18"/>
  <c r="BK790" i="18"/>
  <c r="BI790" i="18"/>
  <c r="BH790" i="18"/>
  <c r="BJ790" i="18" s="1"/>
  <c r="BG790" i="18"/>
  <c r="C790" i="18" s="1"/>
  <c r="Q790" i="18"/>
  <c r="P790" i="18"/>
  <c r="O790" i="18"/>
  <c r="N790" i="18"/>
  <c r="M790" i="18"/>
  <c r="L790" i="18"/>
  <c r="K790" i="18"/>
  <c r="J790" i="18"/>
  <c r="G790" i="18"/>
  <c r="F790" i="18"/>
  <c r="E790" i="18"/>
  <c r="D790" i="18"/>
  <c r="BK789" i="18"/>
  <c r="BI789" i="18"/>
  <c r="BH789" i="18"/>
  <c r="BJ789" i="18" s="1"/>
  <c r="BG789" i="18"/>
  <c r="Q789" i="18"/>
  <c r="P789" i="18"/>
  <c r="O789" i="18"/>
  <c r="N789" i="18"/>
  <c r="M789" i="18"/>
  <c r="L789" i="18"/>
  <c r="K789" i="18"/>
  <c r="J789" i="18"/>
  <c r="F789" i="18"/>
  <c r="G789" i="18" s="1"/>
  <c r="E789" i="18"/>
  <c r="D789" i="18"/>
  <c r="C789" i="18"/>
  <c r="BK788" i="18"/>
  <c r="BJ788" i="18"/>
  <c r="BI788" i="18"/>
  <c r="BH788" i="18"/>
  <c r="BG788" i="18"/>
  <c r="Q788" i="18"/>
  <c r="P788" i="18"/>
  <c r="O788" i="18"/>
  <c r="N788" i="18"/>
  <c r="M788" i="18"/>
  <c r="L788" i="18"/>
  <c r="K788" i="18"/>
  <c r="J788" i="18"/>
  <c r="G788" i="18"/>
  <c r="F788" i="18"/>
  <c r="E788" i="18"/>
  <c r="D788" i="18"/>
  <c r="C788" i="18"/>
  <c r="BK787" i="18"/>
  <c r="BI787" i="18"/>
  <c r="BH787" i="18"/>
  <c r="BG787" i="18"/>
  <c r="C787" i="18" s="1"/>
  <c r="Q787" i="18"/>
  <c r="P787" i="18"/>
  <c r="O787" i="18"/>
  <c r="N787" i="18"/>
  <c r="M787" i="18"/>
  <c r="L787" i="18"/>
  <c r="K787" i="18"/>
  <c r="J787" i="18"/>
  <c r="F787" i="18"/>
  <c r="G787" i="18" s="1"/>
  <c r="E787" i="18"/>
  <c r="D787" i="18"/>
  <c r="BK786" i="18"/>
  <c r="BI786" i="18"/>
  <c r="BH786" i="18"/>
  <c r="BJ786" i="18" s="1"/>
  <c r="BG786" i="18"/>
  <c r="C786" i="18" s="1"/>
  <c r="Q786" i="18"/>
  <c r="P786" i="18"/>
  <c r="O786" i="18"/>
  <c r="N786" i="18"/>
  <c r="M786" i="18"/>
  <c r="L786" i="18"/>
  <c r="K786" i="18"/>
  <c r="J786" i="18"/>
  <c r="F786" i="18"/>
  <c r="G786" i="18" s="1"/>
  <c r="E786" i="18"/>
  <c r="D786" i="18"/>
  <c r="BK785" i="18"/>
  <c r="BI785" i="18"/>
  <c r="BJ785" i="18" s="1"/>
  <c r="BH785" i="18"/>
  <c r="BG785" i="18"/>
  <c r="C785" i="18" s="1"/>
  <c r="Q785" i="18"/>
  <c r="P785" i="18"/>
  <c r="O785" i="18"/>
  <c r="N785" i="18"/>
  <c r="M785" i="18"/>
  <c r="L785" i="18"/>
  <c r="K785" i="18"/>
  <c r="J785" i="18"/>
  <c r="F785" i="18"/>
  <c r="G785" i="18" s="1"/>
  <c r="E785" i="18"/>
  <c r="D785" i="18"/>
  <c r="BK784" i="18"/>
  <c r="BJ784" i="18"/>
  <c r="BI784" i="18"/>
  <c r="BH784" i="18"/>
  <c r="BG784" i="18"/>
  <c r="Q784" i="18"/>
  <c r="P784" i="18"/>
  <c r="O784" i="18"/>
  <c r="N784" i="18"/>
  <c r="M784" i="18"/>
  <c r="L784" i="18"/>
  <c r="K784" i="18"/>
  <c r="J784" i="18"/>
  <c r="F784" i="18"/>
  <c r="G784" i="18" s="1"/>
  <c r="E784" i="18"/>
  <c r="D784" i="18"/>
  <c r="C784" i="18"/>
  <c r="BK783" i="18"/>
  <c r="BJ783" i="18"/>
  <c r="BI783" i="18"/>
  <c r="BH783" i="18"/>
  <c r="BG783" i="18"/>
  <c r="Q783" i="18"/>
  <c r="P783" i="18"/>
  <c r="O783" i="18"/>
  <c r="N783" i="18"/>
  <c r="M783" i="18"/>
  <c r="L783" i="18"/>
  <c r="K783" i="18"/>
  <c r="J783" i="18"/>
  <c r="F783" i="18"/>
  <c r="G783" i="18" s="1"/>
  <c r="E783" i="18"/>
  <c r="D783" i="18"/>
  <c r="C783" i="18"/>
  <c r="BK782" i="18"/>
  <c r="BI782" i="18"/>
  <c r="BH782" i="18"/>
  <c r="BJ782" i="18" s="1"/>
  <c r="BG782" i="18"/>
  <c r="C782" i="18" s="1"/>
  <c r="Q782" i="18"/>
  <c r="P782" i="18"/>
  <c r="O782" i="18"/>
  <c r="N782" i="18"/>
  <c r="M782" i="18"/>
  <c r="L782" i="18"/>
  <c r="K782" i="18"/>
  <c r="J782" i="18"/>
  <c r="G782" i="18"/>
  <c r="F782" i="18"/>
  <c r="E782" i="18"/>
  <c r="D782" i="18"/>
  <c r="BK781" i="18"/>
  <c r="BI781" i="18"/>
  <c r="BJ781" i="18" s="1"/>
  <c r="BH781" i="18"/>
  <c r="BG781" i="18"/>
  <c r="C781" i="18" s="1"/>
  <c r="Q781" i="18"/>
  <c r="P781" i="18"/>
  <c r="O781" i="18"/>
  <c r="N781" i="18"/>
  <c r="M781" i="18"/>
  <c r="L781" i="18"/>
  <c r="K781" i="18"/>
  <c r="J781" i="18"/>
  <c r="G781" i="18"/>
  <c r="F781" i="18"/>
  <c r="E781" i="18"/>
  <c r="D781" i="18"/>
  <c r="BK780" i="18"/>
  <c r="BI780" i="18"/>
  <c r="BJ780" i="18" s="1"/>
  <c r="BH780" i="18"/>
  <c r="BG780" i="18"/>
  <c r="C780" i="18" s="1"/>
  <c r="Q780" i="18"/>
  <c r="P780" i="18"/>
  <c r="O780" i="18"/>
  <c r="N780" i="18"/>
  <c r="M780" i="18"/>
  <c r="L780" i="18"/>
  <c r="K780" i="18"/>
  <c r="J780" i="18"/>
  <c r="F780" i="18"/>
  <c r="G780" i="18" s="1"/>
  <c r="E780" i="18"/>
  <c r="D780" i="18"/>
  <c r="BK779" i="18"/>
  <c r="BI779" i="18"/>
  <c r="BH779" i="18"/>
  <c r="BG779" i="18"/>
  <c r="C779" i="18" s="1"/>
  <c r="Q779" i="18"/>
  <c r="P779" i="18"/>
  <c r="O779" i="18"/>
  <c r="N779" i="18"/>
  <c r="M779" i="18"/>
  <c r="L779" i="18"/>
  <c r="K779" i="18"/>
  <c r="J779" i="18"/>
  <c r="F779" i="18"/>
  <c r="G779" i="18" s="1"/>
  <c r="E779" i="18"/>
  <c r="D779" i="18"/>
  <c r="BK778" i="18"/>
  <c r="BJ778" i="18"/>
  <c r="BI778" i="18"/>
  <c r="BH778" i="18"/>
  <c r="BG778" i="18"/>
  <c r="C778" i="18" s="1"/>
  <c r="Q778" i="18"/>
  <c r="P778" i="18"/>
  <c r="O778" i="18"/>
  <c r="N778" i="18"/>
  <c r="M778" i="18"/>
  <c r="L778" i="18"/>
  <c r="K778" i="18"/>
  <c r="J778" i="18"/>
  <c r="F778" i="18"/>
  <c r="G778" i="18" s="1"/>
  <c r="E778" i="18"/>
  <c r="D778" i="18"/>
  <c r="BK777" i="18"/>
  <c r="BI777" i="18"/>
  <c r="BJ777" i="18" s="1"/>
  <c r="BH777" i="18"/>
  <c r="BG777" i="18"/>
  <c r="C777" i="18" s="1"/>
  <c r="Q777" i="18"/>
  <c r="P777" i="18"/>
  <c r="O777" i="18"/>
  <c r="N777" i="18"/>
  <c r="M777" i="18"/>
  <c r="L777" i="18"/>
  <c r="K777" i="18"/>
  <c r="J777" i="18"/>
  <c r="F777" i="18"/>
  <c r="G777" i="18" s="1"/>
  <c r="E777" i="18"/>
  <c r="D777" i="18"/>
  <c r="BK776" i="18"/>
  <c r="BI776" i="18"/>
  <c r="BH776" i="18"/>
  <c r="BJ776" i="18" s="1"/>
  <c r="BG776" i="18"/>
  <c r="C776" i="18" s="1"/>
  <c r="Q776" i="18"/>
  <c r="P776" i="18"/>
  <c r="O776" i="18"/>
  <c r="N776" i="18"/>
  <c r="M776" i="18"/>
  <c r="L776" i="18"/>
  <c r="K776" i="18"/>
  <c r="J776" i="18"/>
  <c r="F776" i="18"/>
  <c r="G776" i="18" s="1"/>
  <c r="E776" i="18"/>
  <c r="D776" i="18"/>
  <c r="BK775" i="18"/>
  <c r="BI775" i="18"/>
  <c r="BJ775" i="18" s="1"/>
  <c r="BH775" i="18"/>
  <c r="BG775" i="18"/>
  <c r="Q775" i="18"/>
  <c r="P775" i="18"/>
  <c r="O775" i="18"/>
  <c r="N775" i="18"/>
  <c r="M775" i="18"/>
  <c r="L775" i="18"/>
  <c r="K775" i="18"/>
  <c r="J775" i="18"/>
  <c r="G775" i="18"/>
  <c r="F775" i="18"/>
  <c r="E775" i="18"/>
  <c r="D775" i="18"/>
  <c r="C775" i="18"/>
  <c r="BK774" i="18"/>
  <c r="BI774" i="18"/>
  <c r="BH774" i="18"/>
  <c r="BJ774" i="18" s="1"/>
  <c r="BG774" i="18"/>
  <c r="Q774" i="18"/>
  <c r="P774" i="18"/>
  <c r="O774" i="18"/>
  <c r="N774" i="18"/>
  <c r="M774" i="18"/>
  <c r="L774" i="18"/>
  <c r="K774" i="18"/>
  <c r="J774" i="18"/>
  <c r="G774" i="18"/>
  <c r="F774" i="18"/>
  <c r="E774" i="18"/>
  <c r="D774" i="18"/>
  <c r="C774" i="18"/>
  <c r="BK773" i="18"/>
  <c r="BJ773" i="18"/>
  <c r="BI773" i="18"/>
  <c r="BH773" i="18"/>
  <c r="BG773" i="18"/>
  <c r="Q773" i="18"/>
  <c r="P773" i="18"/>
  <c r="O773" i="18"/>
  <c r="N773" i="18"/>
  <c r="M773" i="18"/>
  <c r="L773" i="18"/>
  <c r="K773" i="18"/>
  <c r="J773" i="18"/>
  <c r="F773" i="18"/>
  <c r="G773" i="18" s="1"/>
  <c r="E773" i="18"/>
  <c r="D773" i="18"/>
  <c r="C773" i="18"/>
  <c r="BK772" i="18"/>
  <c r="BI772" i="18"/>
  <c r="BH772" i="18"/>
  <c r="BJ772" i="18" s="1"/>
  <c r="BG772" i="18"/>
  <c r="C772" i="18" s="1"/>
  <c r="Q772" i="18"/>
  <c r="P772" i="18"/>
  <c r="O772" i="18"/>
  <c r="N772" i="18"/>
  <c r="M772" i="18"/>
  <c r="L772" i="18"/>
  <c r="K772" i="18"/>
  <c r="J772" i="18"/>
  <c r="F772" i="18"/>
  <c r="G772" i="18" s="1"/>
  <c r="E772" i="18"/>
  <c r="D772" i="18"/>
  <c r="BK771" i="18"/>
  <c r="BI771" i="18"/>
  <c r="BH771" i="18"/>
  <c r="BJ771" i="18" s="1"/>
  <c r="BG771" i="18"/>
  <c r="C771" i="18" s="1"/>
  <c r="Q771" i="18"/>
  <c r="P771" i="18"/>
  <c r="O771" i="18"/>
  <c r="N771" i="18"/>
  <c r="M771" i="18"/>
  <c r="L771" i="18"/>
  <c r="K771" i="18"/>
  <c r="J771" i="18"/>
  <c r="G771" i="18"/>
  <c r="F771" i="18"/>
  <c r="E771" i="18"/>
  <c r="D771" i="18"/>
  <c r="BK770" i="18"/>
  <c r="BI770" i="18"/>
  <c r="BH770" i="18"/>
  <c r="BJ770" i="18" s="1"/>
  <c r="BG770" i="18"/>
  <c r="Q770" i="18"/>
  <c r="P770" i="18"/>
  <c r="O770" i="18"/>
  <c r="N770" i="18"/>
  <c r="M770" i="18"/>
  <c r="L770" i="18"/>
  <c r="K770" i="18"/>
  <c r="J770" i="18"/>
  <c r="F770" i="18"/>
  <c r="G770" i="18" s="1"/>
  <c r="E770" i="18"/>
  <c r="D770" i="18"/>
  <c r="C770" i="18"/>
  <c r="BK769" i="18"/>
  <c r="BI769" i="18"/>
  <c r="BH769" i="18"/>
  <c r="BJ769" i="18" s="1"/>
  <c r="BG769" i="18"/>
  <c r="Q769" i="18"/>
  <c r="P769" i="18"/>
  <c r="O769" i="18"/>
  <c r="N769" i="18"/>
  <c r="M769" i="18"/>
  <c r="L769" i="18"/>
  <c r="K769" i="18"/>
  <c r="J769" i="18"/>
  <c r="G769" i="18"/>
  <c r="F769" i="18"/>
  <c r="E769" i="18"/>
  <c r="D769" i="18"/>
  <c r="C769" i="18"/>
  <c r="BK768" i="18"/>
  <c r="BI768" i="18"/>
  <c r="BH768" i="18"/>
  <c r="BJ768" i="18" s="1"/>
  <c r="BG768" i="18"/>
  <c r="C768" i="18" s="1"/>
  <c r="Q768" i="18"/>
  <c r="P768" i="18"/>
  <c r="O768" i="18"/>
  <c r="N768" i="18"/>
  <c r="M768" i="18"/>
  <c r="L768" i="18"/>
  <c r="K768" i="18"/>
  <c r="J768" i="18"/>
  <c r="F768" i="18"/>
  <c r="G768" i="18" s="1"/>
  <c r="E768" i="18"/>
  <c r="D768" i="18"/>
  <c r="BK767" i="18"/>
  <c r="BI767" i="18"/>
  <c r="BJ767" i="18" s="1"/>
  <c r="BH767" i="18"/>
  <c r="BG767" i="18"/>
  <c r="Q767" i="18"/>
  <c r="P767" i="18"/>
  <c r="O767" i="18"/>
  <c r="N767" i="18"/>
  <c r="M767" i="18"/>
  <c r="L767" i="18"/>
  <c r="K767" i="18"/>
  <c r="J767" i="18"/>
  <c r="G767" i="18"/>
  <c r="F767" i="18"/>
  <c r="E767" i="18"/>
  <c r="D767" i="18"/>
  <c r="C767" i="18"/>
  <c r="BK766" i="18"/>
  <c r="BI766" i="18"/>
  <c r="BH766" i="18"/>
  <c r="BJ766" i="18" s="1"/>
  <c r="BG766" i="18"/>
  <c r="Q766" i="18"/>
  <c r="P766" i="18"/>
  <c r="O766" i="18"/>
  <c r="N766" i="18"/>
  <c r="M766" i="18"/>
  <c r="L766" i="18"/>
  <c r="K766" i="18"/>
  <c r="J766" i="18"/>
  <c r="G766" i="18"/>
  <c r="F766" i="18"/>
  <c r="E766" i="18"/>
  <c r="D766" i="18"/>
  <c r="C766" i="18"/>
  <c r="BK765" i="18"/>
  <c r="BJ765" i="18"/>
  <c r="BI765" i="18"/>
  <c r="BH765" i="18"/>
  <c r="BG765" i="18"/>
  <c r="Q765" i="18"/>
  <c r="P765" i="18"/>
  <c r="O765" i="18"/>
  <c r="N765" i="18"/>
  <c r="M765" i="18"/>
  <c r="L765" i="18"/>
  <c r="K765" i="18"/>
  <c r="J765" i="18"/>
  <c r="F765" i="18"/>
  <c r="G765" i="18" s="1"/>
  <c r="E765" i="18"/>
  <c r="D765" i="18"/>
  <c r="C765" i="18"/>
  <c r="BK764" i="18"/>
  <c r="BI764" i="18"/>
  <c r="BH764" i="18"/>
  <c r="BJ764" i="18" s="1"/>
  <c r="BG764" i="18"/>
  <c r="C764" i="18" s="1"/>
  <c r="Q764" i="18"/>
  <c r="P764" i="18"/>
  <c r="O764" i="18"/>
  <c r="N764" i="18"/>
  <c r="M764" i="18"/>
  <c r="L764" i="18"/>
  <c r="K764" i="18"/>
  <c r="J764" i="18"/>
  <c r="F764" i="18"/>
  <c r="G764" i="18" s="1"/>
  <c r="E764" i="18"/>
  <c r="D764" i="18"/>
  <c r="BK763" i="18"/>
  <c r="BI763" i="18"/>
  <c r="BH763" i="18"/>
  <c r="BJ763" i="18" s="1"/>
  <c r="BG763" i="18"/>
  <c r="C763" i="18" s="1"/>
  <c r="Q763" i="18"/>
  <c r="P763" i="18"/>
  <c r="O763" i="18"/>
  <c r="N763" i="18"/>
  <c r="M763" i="18"/>
  <c r="L763" i="18"/>
  <c r="K763" i="18"/>
  <c r="J763" i="18"/>
  <c r="G763" i="18"/>
  <c r="F763" i="18"/>
  <c r="E763" i="18"/>
  <c r="D763" i="18"/>
  <c r="BK762" i="18"/>
  <c r="BI762" i="18"/>
  <c r="BH762" i="18"/>
  <c r="BJ762" i="18" s="1"/>
  <c r="BG762" i="18"/>
  <c r="Q762" i="18"/>
  <c r="P762" i="18"/>
  <c r="O762" i="18"/>
  <c r="N762" i="18"/>
  <c r="M762" i="18"/>
  <c r="L762" i="18"/>
  <c r="K762" i="18"/>
  <c r="J762" i="18"/>
  <c r="F762" i="18"/>
  <c r="G762" i="18" s="1"/>
  <c r="E762" i="18"/>
  <c r="D762" i="18"/>
  <c r="C762" i="18"/>
  <c r="BK761" i="18"/>
  <c r="BI761" i="18"/>
  <c r="BH761" i="18"/>
  <c r="BJ761" i="18" s="1"/>
  <c r="BG761" i="18"/>
  <c r="Q761" i="18"/>
  <c r="P761" i="18"/>
  <c r="O761" i="18"/>
  <c r="N761" i="18"/>
  <c r="M761" i="18"/>
  <c r="L761" i="18"/>
  <c r="K761" i="18"/>
  <c r="J761" i="18"/>
  <c r="G761" i="18"/>
  <c r="F761" i="18"/>
  <c r="E761" i="18"/>
  <c r="D761" i="18"/>
  <c r="C761" i="18"/>
  <c r="BK760" i="18"/>
  <c r="BI760" i="18"/>
  <c r="BH760" i="18"/>
  <c r="BJ760" i="18" s="1"/>
  <c r="BG760" i="18"/>
  <c r="Q760" i="18"/>
  <c r="P760" i="18"/>
  <c r="O760" i="18"/>
  <c r="N760" i="18"/>
  <c r="M760" i="18"/>
  <c r="L760" i="18"/>
  <c r="K760" i="18"/>
  <c r="J760" i="18"/>
  <c r="F760" i="18"/>
  <c r="G760" i="18" s="1"/>
  <c r="E760" i="18"/>
  <c r="D760" i="18"/>
  <c r="C760" i="18"/>
  <c r="BK759" i="18"/>
  <c r="BJ759" i="18"/>
  <c r="BI759" i="18"/>
  <c r="BH759" i="18"/>
  <c r="BG759" i="18"/>
  <c r="Q759" i="18"/>
  <c r="P759" i="18"/>
  <c r="O759" i="18"/>
  <c r="N759" i="18"/>
  <c r="M759" i="18"/>
  <c r="L759" i="18"/>
  <c r="K759" i="18"/>
  <c r="J759" i="18"/>
  <c r="G759" i="18"/>
  <c r="F759" i="18"/>
  <c r="E759" i="18"/>
  <c r="D759" i="18"/>
  <c r="C759" i="18"/>
  <c r="BK758" i="18"/>
  <c r="BI758" i="18"/>
  <c r="BH758" i="18"/>
  <c r="BJ758" i="18" s="1"/>
  <c r="BG758" i="18"/>
  <c r="Q758" i="18"/>
  <c r="P758" i="18"/>
  <c r="O758" i="18"/>
  <c r="N758" i="18"/>
  <c r="M758" i="18"/>
  <c r="L758" i="18"/>
  <c r="K758" i="18"/>
  <c r="J758" i="18"/>
  <c r="G758" i="18"/>
  <c r="F758" i="18"/>
  <c r="E758" i="18"/>
  <c r="D758" i="18"/>
  <c r="C758" i="18"/>
  <c r="BK757" i="18"/>
  <c r="BJ757" i="18"/>
  <c r="BI757" i="18"/>
  <c r="BH757" i="18"/>
  <c r="BG757" i="18"/>
  <c r="Q757" i="18"/>
  <c r="P757" i="18"/>
  <c r="O757" i="18"/>
  <c r="N757" i="18"/>
  <c r="M757" i="18"/>
  <c r="L757" i="18"/>
  <c r="K757" i="18"/>
  <c r="J757" i="18"/>
  <c r="F757" i="18"/>
  <c r="G757" i="18" s="1"/>
  <c r="E757" i="18"/>
  <c r="D757" i="18"/>
  <c r="C757" i="18"/>
  <c r="BK756" i="18"/>
  <c r="BI756" i="18"/>
  <c r="BH756" i="18"/>
  <c r="BJ756" i="18" s="1"/>
  <c r="BG756" i="18"/>
  <c r="C756" i="18" s="1"/>
  <c r="Q756" i="18"/>
  <c r="P756" i="18"/>
  <c r="O756" i="18"/>
  <c r="N756" i="18"/>
  <c r="M756" i="18"/>
  <c r="L756" i="18"/>
  <c r="K756" i="18"/>
  <c r="J756" i="18"/>
  <c r="F756" i="18"/>
  <c r="G756" i="18" s="1"/>
  <c r="E756" i="18"/>
  <c r="D756" i="18"/>
  <c r="BK755" i="18"/>
  <c r="BI755" i="18"/>
  <c r="BH755" i="18"/>
  <c r="BJ755" i="18" s="1"/>
  <c r="BG755" i="18"/>
  <c r="C755" i="18" s="1"/>
  <c r="Q755" i="18"/>
  <c r="P755" i="18"/>
  <c r="O755" i="18"/>
  <c r="N755" i="18"/>
  <c r="M755" i="18"/>
  <c r="L755" i="18"/>
  <c r="K755" i="18"/>
  <c r="J755" i="18"/>
  <c r="G755" i="18"/>
  <c r="F755" i="18"/>
  <c r="E755" i="18"/>
  <c r="D755" i="18"/>
  <c r="BK754" i="18"/>
  <c r="BI754" i="18"/>
  <c r="BH754" i="18"/>
  <c r="BJ754" i="18" s="1"/>
  <c r="BG754" i="18"/>
  <c r="Q754" i="18"/>
  <c r="P754" i="18"/>
  <c r="O754" i="18"/>
  <c r="N754" i="18"/>
  <c r="M754" i="18"/>
  <c r="L754" i="18"/>
  <c r="K754" i="18"/>
  <c r="J754" i="18"/>
  <c r="F754" i="18"/>
  <c r="G754" i="18" s="1"/>
  <c r="E754" i="18"/>
  <c r="D754" i="18"/>
  <c r="C754" i="18"/>
  <c r="BK753" i="18"/>
  <c r="BI753" i="18"/>
  <c r="BH753" i="18"/>
  <c r="BJ753" i="18" s="1"/>
  <c r="BG753" i="18"/>
  <c r="Q753" i="18"/>
  <c r="P753" i="18"/>
  <c r="O753" i="18"/>
  <c r="N753" i="18"/>
  <c r="M753" i="18"/>
  <c r="L753" i="18"/>
  <c r="K753" i="18"/>
  <c r="J753" i="18"/>
  <c r="G753" i="18"/>
  <c r="F753" i="18"/>
  <c r="E753" i="18"/>
  <c r="D753" i="18"/>
  <c r="C753" i="18"/>
  <c r="BK752" i="18"/>
  <c r="BJ752" i="18"/>
  <c r="BI752" i="18"/>
  <c r="BH752" i="18"/>
  <c r="BG752" i="18"/>
  <c r="Q752" i="18"/>
  <c r="P752" i="18"/>
  <c r="O752" i="18"/>
  <c r="N752" i="18"/>
  <c r="M752" i="18"/>
  <c r="L752" i="18"/>
  <c r="K752" i="18"/>
  <c r="J752" i="18"/>
  <c r="F752" i="18"/>
  <c r="G752" i="18" s="1"/>
  <c r="E752" i="18"/>
  <c r="D752" i="18"/>
  <c r="C752" i="18"/>
  <c r="BK751" i="18"/>
  <c r="BJ751" i="18"/>
  <c r="BI751" i="18"/>
  <c r="BH751" i="18"/>
  <c r="BG751" i="18"/>
  <c r="Q751" i="18"/>
  <c r="P751" i="18"/>
  <c r="O751" i="18"/>
  <c r="N751" i="18"/>
  <c r="M751" i="18"/>
  <c r="L751" i="18"/>
  <c r="K751" i="18"/>
  <c r="J751" i="18"/>
  <c r="G751" i="18"/>
  <c r="F751" i="18"/>
  <c r="E751" i="18"/>
  <c r="D751" i="18"/>
  <c r="C751" i="18"/>
  <c r="BK750" i="18"/>
  <c r="BI750" i="18"/>
  <c r="BH750" i="18"/>
  <c r="BJ750" i="18" s="1"/>
  <c r="BG750" i="18"/>
  <c r="Q750" i="18"/>
  <c r="P750" i="18"/>
  <c r="O750" i="18"/>
  <c r="N750" i="18"/>
  <c r="M750" i="18"/>
  <c r="L750" i="18"/>
  <c r="K750" i="18"/>
  <c r="J750" i="18"/>
  <c r="G750" i="18"/>
  <c r="F750" i="18"/>
  <c r="E750" i="18"/>
  <c r="D750" i="18"/>
  <c r="C750" i="18"/>
  <c r="BK749" i="18"/>
  <c r="BJ749" i="18"/>
  <c r="BI749" i="18"/>
  <c r="BH749" i="18"/>
  <c r="BG749" i="18"/>
  <c r="Q749" i="18"/>
  <c r="P749" i="18"/>
  <c r="O749" i="18"/>
  <c r="N749" i="18"/>
  <c r="M749" i="18"/>
  <c r="L749" i="18"/>
  <c r="K749" i="18"/>
  <c r="J749" i="18"/>
  <c r="G749" i="18"/>
  <c r="F749" i="18"/>
  <c r="E749" i="18"/>
  <c r="D749" i="18"/>
  <c r="C749" i="18"/>
  <c r="BK748" i="18"/>
  <c r="BI748" i="18"/>
  <c r="BH748" i="18"/>
  <c r="BJ748" i="18" s="1"/>
  <c r="BG748" i="18"/>
  <c r="C748" i="18" s="1"/>
  <c r="Q748" i="18"/>
  <c r="P748" i="18"/>
  <c r="O748" i="18"/>
  <c r="N748" i="18"/>
  <c r="M748" i="18"/>
  <c r="L748" i="18"/>
  <c r="K748" i="18"/>
  <c r="J748" i="18"/>
  <c r="F748" i="18"/>
  <c r="G748" i="18" s="1"/>
  <c r="E748" i="18"/>
  <c r="D748" i="18"/>
  <c r="BK747" i="18"/>
  <c r="BI747" i="18"/>
  <c r="BH747" i="18"/>
  <c r="BJ747" i="18" s="1"/>
  <c r="BG747" i="18"/>
  <c r="C747" i="18" s="1"/>
  <c r="Q747" i="18"/>
  <c r="P747" i="18"/>
  <c r="O747" i="18"/>
  <c r="N747" i="18"/>
  <c r="M747" i="18"/>
  <c r="L747" i="18"/>
  <c r="K747" i="18"/>
  <c r="J747" i="18"/>
  <c r="G747" i="18"/>
  <c r="F747" i="18"/>
  <c r="E747" i="18"/>
  <c r="D747" i="18"/>
  <c r="BK746" i="18"/>
  <c r="BI746" i="18"/>
  <c r="BH746" i="18"/>
  <c r="BJ746" i="18" s="1"/>
  <c r="BG746" i="18"/>
  <c r="Q746" i="18"/>
  <c r="P746" i="18"/>
  <c r="O746" i="18"/>
  <c r="N746" i="18"/>
  <c r="M746" i="18"/>
  <c r="L746" i="18"/>
  <c r="K746" i="18"/>
  <c r="J746" i="18"/>
  <c r="F746" i="18"/>
  <c r="G746" i="18" s="1"/>
  <c r="E746" i="18"/>
  <c r="D746" i="18"/>
  <c r="C746" i="18"/>
  <c r="BK745" i="18"/>
  <c r="BI745" i="18"/>
  <c r="BH745" i="18"/>
  <c r="BJ745" i="18" s="1"/>
  <c r="BG745" i="18"/>
  <c r="Q745" i="18"/>
  <c r="P745" i="18"/>
  <c r="O745" i="18"/>
  <c r="N745" i="18"/>
  <c r="M745" i="18"/>
  <c r="L745" i="18"/>
  <c r="K745" i="18"/>
  <c r="J745" i="18"/>
  <c r="G745" i="18"/>
  <c r="F745" i="18"/>
  <c r="E745" i="18"/>
  <c r="D745" i="18"/>
  <c r="C745" i="18"/>
  <c r="BK744" i="18"/>
  <c r="BI744" i="18"/>
  <c r="BH744" i="18"/>
  <c r="BJ744" i="18" s="1"/>
  <c r="BG744" i="18"/>
  <c r="C744" i="18" s="1"/>
  <c r="Q744" i="18"/>
  <c r="P744" i="18"/>
  <c r="O744" i="18"/>
  <c r="N744" i="18"/>
  <c r="M744" i="18"/>
  <c r="L744" i="18"/>
  <c r="K744" i="18"/>
  <c r="J744" i="18"/>
  <c r="F744" i="18"/>
  <c r="G744" i="18" s="1"/>
  <c r="E744" i="18"/>
  <c r="D744" i="18"/>
  <c r="BK743" i="18"/>
  <c r="BI743" i="18"/>
  <c r="BJ743" i="18" s="1"/>
  <c r="BH743" i="18"/>
  <c r="BG743" i="18"/>
  <c r="Q743" i="18"/>
  <c r="P743" i="18"/>
  <c r="O743" i="18"/>
  <c r="N743" i="18"/>
  <c r="M743" i="18"/>
  <c r="L743" i="18"/>
  <c r="K743" i="18"/>
  <c r="J743" i="18"/>
  <c r="G743" i="18"/>
  <c r="F743" i="18"/>
  <c r="E743" i="18"/>
  <c r="D743" i="18"/>
  <c r="C743" i="18"/>
  <c r="BK742" i="18"/>
  <c r="BI742" i="18"/>
  <c r="BH742" i="18"/>
  <c r="BJ742" i="18" s="1"/>
  <c r="BG742" i="18"/>
  <c r="Q742" i="18"/>
  <c r="P742" i="18"/>
  <c r="O742" i="18"/>
  <c r="N742" i="18"/>
  <c r="M742" i="18"/>
  <c r="L742" i="18"/>
  <c r="K742" i="18"/>
  <c r="J742" i="18"/>
  <c r="G742" i="18"/>
  <c r="F742" i="18"/>
  <c r="E742" i="18"/>
  <c r="D742" i="18"/>
  <c r="C742" i="18"/>
  <c r="BK741" i="18"/>
  <c r="BJ741" i="18"/>
  <c r="BI741" i="18"/>
  <c r="BH741" i="18"/>
  <c r="BG741" i="18"/>
  <c r="Q741" i="18"/>
  <c r="P741" i="18"/>
  <c r="O741" i="18"/>
  <c r="N741" i="18"/>
  <c r="M741" i="18"/>
  <c r="L741" i="18"/>
  <c r="K741" i="18"/>
  <c r="J741" i="18"/>
  <c r="G741" i="18"/>
  <c r="F741" i="18"/>
  <c r="E741" i="18"/>
  <c r="D741" i="18"/>
  <c r="C741" i="18"/>
  <c r="BK740" i="18"/>
  <c r="BI740" i="18"/>
  <c r="BH740" i="18"/>
  <c r="BJ740" i="18" s="1"/>
  <c r="BG740" i="18"/>
  <c r="C740" i="18" s="1"/>
  <c r="Q740" i="18"/>
  <c r="P740" i="18"/>
  <c r="O740" i="18"/>
  <c r="N740" i="18"/>
  <c r="M740" i="18"/>
  <c r="L740" i="18"/>
  <c r="K740" i="18"/>
  <c r="J740" i="18"/>
  <c r="F740" i="18"/>
  <c r="G740" i="18" s="1"/>
  <c r="E740" i="18"/>
  <c r="D740" i="18"/>
  <c r="BK739" i="18"/>
  <c r="BI739" i="18"/>
  <c r="BH739" i="18"/>
  <c r="BJ739" i="18" s="1"/>
  <c r="BG739" i="18"/>
  <c r="C739" i="18" s="1"/>
  <c r="Q739" i="18"/>
  <c r="P739" i="18"/>
  <c r="O739" i="18"/>
  <c r="N739" i="18"/>
  <c r="M739" i="18"/>
  <c r="L739" i="18"/>
  <c r="K739" i="18"/>
  <c r="J739" i="18"/>
  <c r="G739" i="18"/>
  <c r="F739" i="18"/>
  <c r="E739" i="18"/>
  <c r="D739" i="18"/>
  <c r="BK738" i="18"/>
  <c r="BI738" i="18"/>
  <c r="BH738" i="18"/>
  <c r="BJ738" i="18" s="1"/>
  <c r="BG738" i="18"/>
  <c r="C738" i="18" s="1"/>
  <c r="Q738" i="18"/>
  <c r="P738" i="18"/>
  <c r="O738" i="18"/>
  <c r="N738" i="18"/>
  <c r="M738" i="18"/>
  <c r="L738" i="18"/>
  <c r="K738" i="18"/>
  <c r="J738" i="18"/>
  <c r="F738" i="18"/>
  <c r="G738" i="18" s="1"/>
  <c r="E738" i="18"/>
  <c r="D738" i="18"/>
  <c r="BK737" i="18"/>
  <c r="BI737" i="18"/>
  <c r="BH737" i="18"/>
  <c r="BJ737" i="18" s="1"/>
  <c r="BG737" i="18"/>
  <c r="Q737" i="18"/>
  <c r="P737" i="18"/>
  <c r="O737" i="18"/>
  <c r="N737" i="18"/>
  <c r="M737" i="18"/>
  <c r="L737" i="18"/>
  <c r="K737" i="18"/>
  <c r="J737" i="18"/>
  <c r="F737" i="18"/>
  <c r="G737" i="18" s="1"/>
  <c r="E737" i="18"/>
  <c r="D737" i="18"/>
  <c r="C737" i="18"/>
  <c r="BK736" i="18"/>
  <c r="BI736" i="18"/>
  <c r="BH736" i="18"/>
  <c r="BJ736" i="18" s="1"/>
  <c r="BG736" i="18"/>
  <c r="Q736" i="18"/>
  <c r="P736" i="18"/>
  <c r="O736" i="18"/>
  <c r="N736" i="18"/>
  <c r="M736" i="18"/>
  <c r="L736" i="18"/>
  <c r="K736" i="18"/>
  <c r="J736" i="18"/>
  <c r="F736" i="18"/>
  <c r="G736" i="18" s="1"/>
  <c r="E736" i="18"/>
  <c r="D736" i="18"/>
  <c r="C736" i="18"/>
  <c r="BK735" i="18"/>
  <c r="BI735" i="18"/>
  <c r="BJ735" i="18" s="1"/>
  <c r="BH735" i="18"/>
  <c r="BG735" i="18"/>
  <c r="Q735" i="18"/>
  <c r="P735" i="18"/>
  <c r="O735" i="18"/>
  <c r="N735" i="18"/>
  <c r="M735" i="18"/>
  <c r="L735" i="18"/>
  <c r="K735" i="18"/>
  <c r="J735" i="18"/>
  <c r="G735" i="18"/>
  <c r="F735" i="18"/>
  <c r="E735" i="18"/>
  <c r="D735" i="18"/>
  <c r="C735" i="18"/>
  <c r="BK734" i="18"/>
  <c r="BI734" i="18"/>
  <c r="BH734" i="18"/>
  <c r="BJ734" i="18" s="1"/>
  <c r="BG734" i="18"/>
  <c r="Q734" i="18"/>
  <c r="P734" i="18"/>
  <c r="O734" i="18"/>
  <c r="N734" i="18"/>
  <c r="M734" i="18"/>
  <c r="L734" i="18"/>
  <c r="K734" i="18"/>
  <c r="J734" i="18"/>
  <c r="G734" i="18"/>
  <c r="F734" i="18"/>
  <c r="E734" i="18"/>
  <c r="D734" i="18"/>
  <c r="C734" i="18"/>
  <c r="BK733" i="18"/>
  <c r="BJ733" i="18"/>
  <c r="BI733" i="18"/>
  <c r="BH733" i="18"/>
  <c r="BG733" i="18"/>
  <c r="Q733" i="18"/>
  <c r="P733" i="18"/>
  <c r="O733" i="18"/>
  <c r="N733" i="18"/>
  <c r="M733" i="18"/>
  <c r="L733" i="18"/>
  <c r="K733" i="18"/>
  <c r="J733" i="18"/>
  <c r="F733" i="18"/>
  <c r="G733" i="18" s="1"/>
  <c r="E733" i="18"/>
  <c r="D733" i="18"/>
  <c r="C733" i="18"/>
  <c r="BK732" i="18"/>
  <c r="BI732" i="18"/>
  <c r="BH732" i="18"/>
  <c r="BJ732" i="18" s="1"/>
  <c r="BG732" i="18"/>
  <c r="C732" i="18" s="1"/>
  <c r="Q732" i="18"/>
  <c r="P732" i="18"/>
  <c r="O732" i="18"/>
  <c r="N732" i="18"/>
  <c r="M732" i="18"/>
  <c r="L732" i="18"/>
  <c r="K732" i="18"/>
  <c r="J732" i="18"/>
  <c r="F732" i="18"/>
  <c r="G732" i="18" s="1"/>
  <c r="E732" i="18"/>
  <c r="D732" i="18"/>
  <c r="BK731" i="18"/>
  <c r="BI731" i="18"/>
  <c r="BH731" i="18"/>
  <c r="BJ731" i="18" s="1"/>
  <c r="BG731" i="18"/>
  <c r="C731" i="18" s="1"/>
  <c r="Q731" i="18"/>
  <c r="P731" i="18"/>
  <c r="O731" i="18"/>
  <c r="N731" i="18"/>
  <c r="M731" i="18"/>
  <c r="L731" i="18"/>
  <c r="K731" i="18"/>
  <c r="J731" i="18"/>
  <c r="G731" i="18"/>
  <c r="F731" i="18"/>
  <c r="E731" i="18"/>
  <c r="D731" i="18"/>
  <c r="BK730" i="18"/>
  <c r="BI730" i="18"/>
  <c r="BH730" i="18"/>
  <c r="BJ730" i="18" s="1"/>
  <c r="BG730" i="18"/>
  <c r="C730" i="18" s="1"/>
  <c r="Q730" i="18"/>
  <c r="P730" i="18"/>
  <c r="O730" i="18"/>
  <c r="N730" i="18"/>
  <c r="M730" i="18"/>
  <c r="L730" i="18"/>
  <c r="K730" i="18"/>
  <c r="J730" i="18"/>
  <c r="F730" i="18"/>
  <c r="G730" i="18" s="1"/>
  <c r="E730" i="18"/>
  <c r="D730" i="18"/>
  <c r="BK729" i="18"/>
  <c r="BI729" i="18"/>
  <c r="BH729" i="18"/>
  <c r="BJ729" i="18" s="1"/>
  <c r="BG729" i="18"/>
  <c r="Q729" i="18"/>
  <c r="P729" i="18"/>
  <c r="O729" i="18"/>
  <c r="N729" i="18"/>
  <c r="M729" i="18"/>
  <c r="L729" i="18"/>
  <c r="K729" i="18"/>
  <c r="J729" i="18"/>
  <c r="F729" i="18"/>
  <c r="G729" i="18" s="1"/>
  <c r="E729" i="18"/>
  <c r="D729" i="18"/>
  <c r="C729" i="18"/>
  <c r="BK728" i="18"/>
  <c r="BI728" i="18"/>
  <c r="BH728" i="18"/>
  <c r="BJ728" i="18" s="1"/>
  <c r="BG728" i="18"/>
  <c r="C728" i="18" s="1"/>
  <c r="Q728" i="18"/>
  <c r="P728" i="18"/>
  <c r="O728" i="18"/>
  <c r="N728" i="18"/>
  <c r="M728" i="18"/>
  <c r="L728" i="18"/>
  <c r="K728" i="18"/>
  <c r="J728" i="18"/>
  <c r="F728" i="18"/>
  <c r="G728" i="18" s="1"/>
  <c r="E728" i="18"/>
  <c r="D728" i="18"/>
  <c r="BK727" i="18"/>
  <c r="BI727" i="18"/>
  <c r="BJ727" i="18" s="1"/>
  <c r="BH727" i="18"/>
  <c r="BG727" i="18"/>
  <c r="Q727" i="18"/>
  <c r="P727" i="18"/>
  <c r="O727" i="18"/>
  <c r="N727" i="18"/>
  <c r="M727" i="18"/>
  <c r="L727" i="18"/>
  <c r="K727" i="18"/>
  <c r="J727" i="18"/>
  <c r="G727" i="18"/>
  <c r="F727" i="18"/>
  <c r="E727" i="18"/>
  <c r="D727" i="18"/>
  <c r="C727" i="18"/>
  <c r="BK726" i="18"/>
  <c r="BI726" i="18"/>
  <c r="BH726" i="18"/>
  <c r="BJ726" i="18" s="1"/>
  <c r="BG726" i="18"/>
  <c r="Q726" i="18"/>
  <c r="P726" i="18"/>
  <c r="O726" i="18"/>
  <c r="N726" i="18"/>
  <c r="M726" i="18"/>
  <c r="L726" i="18"/>
  <c r="K726" i="18"/>
  <c r="J726" i="18"/>
  <c r="G726" i="18"/>
  <c r="F726" i="18"/>
  <c r="E726" i="18"/>
  <c r="D726" i="18"/>
  <c r="C726" i="18"/>
  <c r="BK725" i="18"/>
  <c r="BJ725" i="18"/>
  <c r="BI725" i="18"/>
  <c r="BH725" i="18"/>
  <c r="BG725" i="18"/>
  <c r="Q725" i="18"/>
  <c r="P725" i="18"/>
  <c r="O725" i="18"/>
  <c r="N725" i="18"/>
  <c r="M725" i="18"/>
  <c r="L725" i="18"/>
  <c r="K725" i="18"/>
  <c r="J725" i="18"/>
  <c r="F725" i="18"/>
  <c r="G725" i="18" s="1"/>
  <c r="E725" i="18"/>
  <c r="D725" i="18"/>
  <c r="C725" i="18"/>
  <c r="BK724" i="18"/>
  <c r="BI724" i="18"/>
  <c r="BH724" i="18"/>
  <c r="BJ724" i="18" s="1"/>
  <c r="BG724" i="18"/>
  <c r="C724" i="18" s="1"/>
  <c r="Q724" i="18"/>
  <c r="P724" i="18"/>
  <c r="O724" i="18"/>
  <c r="N724" i="18"/>
  <c r="M724" i="18"/>
  <c r="L724" i="18"/>
  <c r="K724" i="18"/>
  <c r="J724" i="18"/>
  <c r="F724" i="18"/>
  <c r="G724" i="18" s="1"/>
  <c r="E724" i="18"/>
  <c r="D724" i="18"/>
  <c r="BK723" i="18"/>
  <c r="BI723" i="18"/>
  <c r="BH723" i="18"/>
  <c r="BJ723" i="18" s="1"/>
  <c r="BG723" i="18"/>
  <c r="C723" i="18" s="1"/>
  <c r="Q723" i="18"/>
  <c r="P723" i="18"/>
  <c r="O723" i="18"/>
  <c r="N723" i="18"/>
  <c r="M723" i="18"/>
  <c r="L723" i="18"/>
  <c r="K723" i="18"/>
  <c r="J723" i="18"/>
  <c r="G723" i="18"/>
  <c r="F723" i="18"/>
  <c r="E723" i="18"/>
  <c r="D723" i="18"/>
  <c r="BK722" i="18"/>
  <c r="BI722" i="18"/>
  <c r="BH722" i="18"/>
  <c r="BJ722" i="18" s="1"/>
  <c r="BG722" i="18"/>
  <c r="C722" i="18" s="1"/>
  <c r="Q722" i="18"/>
  <c r="P722" i="18"/>
  <c r="O722" i="18"/>
  <c r="N722" i="18"/>
  <c r="M722" i="18"/>
  <c r="L722" i="18"/>
  <c r="K722" i="18"/>
  <c r="J722" i="18"/>
  <c r="F722" i="18"/>
  <c r="G722" i="18" s="1"/>
  <c r="E722" i="18"/>
  <c r="D722" i="18"/>
  <c r="BK721" i="18"/>
  <c r="BI721" i="18"/>
  <c r="BH721" i="18"/>
  <c r="BJ721" i="18" s="1"/>
  <c r="BG721" i="18"/>
  <c r="Q721" i="18"/>
  <c r="P721" i="18"/>
  <c r="O721" i="18"/>
  <c r="N721" i="18"/>
  <c r="M721" i="18"/>
  <c r="L721" i="18"/>
  <c r="K721" i="18"/>
  <c r="J721" i="18"/>
  <c r="F721" i="18"/>
  <c r="G721" i="18" s="1"/>
  <c r="E721" i="18"/>
  <c r="D721" i="18"/>
  <c r="C721" i="18"/>
  <c r="BK720" i="18"/>
  <c r="BI720" i="18"/>
  <c r="BH720" i="18"/>
  <c r="BJ720" i="18" s="1"/>
  <c r="BG720" i="18"/>
  <c r="C720" i="18" s="1"/>
  <c r="Q720" i="18"/>
  <c r="P720" i="18"/>
  <c r="O720" i="18"/>
  <c r="N720" i="18"/>
  <c r="M720" i="18"/>
  <c r="L720" i="18"/>
  <c r="K720" i="18"/>
  <c r="J720" i="18"/>
  <c r="F720" i="18"/>
  <c r="G720" i="18" s="1"/>
  <c r="E720" i="18"/>
  <c r="D720" i="18"/>
  <c r="BK719" i="18"/>
  <c r="BI719" i="18"/>
  <c r="BJ719" i="18" s="1"/>
  <c r="BH719" i="18"/>
  <c r="BG719" i="18"/>
  <c r="Q719" i="18"/>
  <c r="P719" i="18"/>
  <c r="O719" i="18"/>
  <c r="N719" i="18"/>
  <c r="M719" i="18"/>
  <c r="L719" i="18"/>
  <c r="K719" i="18"/>
  <c r="J719" i="18"/>
  <c r="G719" i="18"/>
  <c r="F719" i="18"/>
  <c r="E719" i="18"/>
  <c r="D719" i="18"/>
  <c r="C719" i="18"/>
  <c r="BK718" i="18"/>
  <c r="BI718" i="18"/>
  <c r="BH718" i="18"/>
  <c r="BJ718" i="18" s="1"/>
  <c r="BG718" i="18"/>
  <c r="Q718" i="18"/>
  <c r="P718" i="18"/>
  <c r="O718" i="18"/>
  <c r="N718" i="18"/>
  <c r="M718" i="18"/>
  <c r="L718" i="18"/>
  <c r="K718" i="18"/>
  <c r="J718" i="18"/>
  <c r="G718" i="18"/>
  <c r="F718" i="18"/>
  <c r="E718" i="18"/>
  <c r="D718" i="18"/>
  <c r="C718" i="18"/>
  <c r="BK717" i="18"/>
  <c r="BJ717" i="18"/>
  <c r="BI717" i="18"/>
  <c r="BH717" i="18"/>
  <c r="BG717" i="18"/>
  <c r="Q717" i="18"/>
  <c r="P717" i="18"/>
  <c r="O717" i="18"/>
  <c r="N717" i="18"/>
  <c r="M717" i="18"/>
  <c r="L717" i="18"/>
  <c r="K717" i="18"/>
  <c r="J717" i="18"/>
  <c r="F717" i="18"/>
  <c r="G717" i="18" s="1"/>
  <c r="E717" i="18"/>
  <c r="D717" i="18"/>
  <c r="C717" i="18"/>
  <c r="BK716" i="18"/>
  <c r="BI716" i="18"/>
  <c r="BH716" i="18"/>
  <c r="BJ716" i="18" s="1"/>
  <c r="BG716" i="18"/>
  <c r="C716" i="18" s="1"/>
  <c r="Q716" i="18"/>
  <c r="P716" i="18"/>
  <c r="O716" i="18"/>
  <c r="N716" i="18"/>
  <c r="M716" i="18"/>
  <c r="L716" i="18"/>
  <c r="K716" i="18"/>
  <c r="J716" i="18"/>
  <c r="F716" i="18"/>
  <c r="G716" i="18" s="1"/>
  <c r="E716" i="18"/>
  <c r="D716" i="18"/>
  <c r="BK715" i="18"/>
  <c r="BI715" i="18"/>
  <c r="BH715" i="18"/>
  <c r="BJ715" i="18" s="1"/>
  <c r="BG715" i="18"/>
  <c r="C715" i="18" s="1"/>
  <c r="Q715" i="18"/>
  <c r="P715" i="18"/>
  <c r="O715" i="18"/>
  <c r="N715" i="18"/>
  <c r="M715" i="18"/>
  <c r="L715" i="18"/>
  <c r="K715" i="18"/>
  <c r="J715" i="18"/>
  <c r="G715" i="18"/>
  <c r="F715" i="18"/>
  <c r="E715" i="18"/>
  <c r="D715" i="18"/>
  <c r="BK714" i="18"/>
  <c r="BI714" i="18"/>
  <c r="BH714" i="18"/>
  <c r="BJ714" i="18" s="1"/>
  <c r="BG714" i="18"/>
  <c r="C714" i="18" s="1"/>
  <c r="Q714" i="18"/>
  <c r="P714" i="18"/>
  <c r="O714" i="18"/>
  <c r="N714" i="18"/>
  <c r="M714" i="18"/>
  <c r="L714" i="18"/>
  <c r="K714" i="18"/>
  <c r="J714" i="18"/>
  <c r="F714" i="18"/>
  <c r="G714" i="18" s="1"/>
  <c r="E714" i="18"/>
  <c r="D714" i="18"/>
  <c r="BK713" i="18"/>
  <c r="BI713" i="18"/>
  <c r="BH713" i="18"/>
  <c r="BJ713" i="18" s="1"/>
  <c r="BG713" i="18"/>
  <c r="Q713" i="18"/>
  <c r="P713" i="18"/>
  <c r="O713" i="18"/>
  <c r="N713" i="18"/>
  <c r="M713" i="18"/>
  <c r="L713" i="18"/>
  <c r="K713" i="18"/>
  <c r="J713" i="18"/>
  <c r="F713" i="18"/>
  <c r="G713" i="18" s="1"/>
  <c r="E713" i="18"/>
  <c r="D713" i="18"/>
  <c r="C713" i="18"/>
  <c r="BK712" i="18"/>
  <c r="BI712" i="18"/>
  <c r="BH712" i="18"/>
  <c r="BJ712" i="18" s="1"/>
  <c r="BG712" i="18"/>
  <c r="C712" i="18" s="1"/>
  <c r="Q712" i="18"/>
  <c r="P712" i="18"/>
  <c r="O712" i="18"/>
  <c r="N712" i="18"/>
  <c r="M712" i="18"/>
  <c r="L712" i="18"/>
  <c r="K712" i="18"/>
  <c r="J712" i="18"/>
  <c r="F712" i="18"/>
  <c r="G712" i="18" s="1"/>
  <c r="E712" i="18"/>
  <c r="D712" i="18"/>
  <c r="BK711" i="18"/>
  <c r="BI711" i="18"/>
  <c r="BJ711" i="18" s="1"/>
  <c r="BH711" i="18"/>
  <c r="BG711" i="18"/>
  <c r="Q711" i="18"/>
  <c r="P711" i="18"/>
  <c r="O711" i="18"/>
  <c r="N711" i="18"/>
  <c r="M711" i="18"/>
  <c r="L711" i="18"/>
  <c r="K711" i="18"/>
  <c r="J711" i="18"/>
  <c r="G711" i="18"/>
  <c r="F711" i="18"/>
  <c r="E711" i="18"/>
  <c r="D711" i="18"/>
  <c r="C711" i="18"/>
  <c r="BK710" i="18"/>
  <c r="BI710" i="18"/>
  <c r="BH710" i="18"/>
  <c r="BG710" i="18"/>
  <c r="Q710" i="18"/>
  <c r="P710" i="18"/>
  <c r="O710" i="18"/>
  <c r="N710" i="18"/>
  <c r="M710" i="18"/>
  <c r="L710" i="18"/>
  <c r="K710" i="18"/>
  <c r="J710" i="18"/>
  <c r="G710" i="18"/>
  <c r="F710" i="18"/>
  <c r="E710" i="18"/>
  <c r="D710" i="18"/>
  <c r="C710" i="18"/>
  <c r="BK709" i="18"/>
  <c r="BJ709" i="18"/>
  <c r="BI709" i="18"/>
  <c r="BH709" i="18"/>
  <c r="BG709" i="18"/>
  <c r="Q709" i="18"/>
  <c r="P709" i="18"/>
  <c r="O709" i="18"/>
  <c r="N709" i="18"/>
  <c r="M709" i="18"/>
  <c r="L709" i="18"/>
  <c r="K709" i="18"/>
  <c r="J709" i="18"/>
  <c r="G709" i="18"/>
  <c r="F709" i="18"/>
  <c r="E709" i="18"/>
  <c r="D709" i="18"/>
  <c r="C709" i="18"/>
  <c r="BK708" i="18"/>
  <c r="BI708" i="18"/>
  <c r="BH708" i="18"/>
  <c r="BJ708" i="18" s="1"/>
  <c r="BG708" i="18"/>
  <c r="C708" i="18" s="1"/>
  <c r="Q708" i="18"/>
  <c r="P708" i="18"/>
  <c r="O708" i="18"/>
  <c r="N708" i="18"/>
  <c r="M708" i="18"/>
  <c r="L708" i="18"/>
  <c r="K708" i="18"/>
  <c r="J708" i="18"/>
  <c r="F708" i="18"/>
  <c r="G708" i="18" s="1"/>
  <c r="E708" i="18"/>
  <c r="D708" i="18"/>
  <c r="BK707" i="18"/>
  <c r="BI707" i="18"/>
  <c r="BH707" i="18"/>
  <c r="BJ707" i="18" s="1"/>
  <c r="BG707" i="18"/>
  <c r="C707" i="18" s="1"/>
  <c r="Q707" i="18"/>
  <c r="P707" i="18"/>
  <c r="O707" i="18"/>
  <c r="N707" i="18"/>
  <c r="M707" i="18"/>
  <c r="L707" i="18"/>
  <c r="K707" i="18"/>
  <c r="J707" i="18"/>
  <c r="G707" i="18"/>
  <c r="F707" i="18"/>
  <c r="E707" i="18"/>
  <c r="D707" i="18"/>
  <c r="BK706" i="18"/>
  <c r="BI706" i="18"/>
  <c r="BH706" i="18"/>
  <c r="BJ706" i="18" s="1"/>
  <c r="BG706" i="18"/>
  <c r="C706" i="18" s="1"/>
  <c r="Q706" i="18"/>
  <c r="P706" i="18"/>
  <c r="O706" i="18"/>
  <c r="N706" i="18"/>
  <c r="M706" i="18"/>
  <c r="L706" i="18"/>
  <c r="K706" i="18"/>
  <c r="J706" i="18"/>
  <c r="F706" i="18"/>
  <c r="G706" i="18" s="1"/>
  <c r="E706" i="18"/>
  <c r="D706" i="18"/>
  <c r="BK705" i="18"/>
  <c r="BI705" i="18"/>
  <c r="BH705" i="18"/>
  <c r="BJ705" i="18" s="1"/>
  <c r="BG705" i="18"/>
  <c r="Q705" i="18"/>
  <c r="P705" i="18"/>
  <c r="O705" i="18"/>
  <c r="N705" i="18"/>
  <c r="M705" i="18"/>
  <c r="L705" i="18"/>
  <c r="K705" i="18"/>
  <c r="J705" i="18"/>
  <c r="F705" i="18"/>
  <c r="G705" i="18" s="1"/>
  <c r="E705" i="18"/>
  <c r="D705" i="18"/>
  <c r="C705" i="18"/>
  <c r="BK704" i="18"/>
  <c r="BI704" i="18"/>
  <c r="BH704" i="18"/>
  <c r="BJ704" i="18" s="1"/>
  <c r="BG704" i="18"/>
  <c r="Q704" i="18"/>
  <c r="P704" i="18"/>
  <c r="O704" i="18"/>
  <c r="N704" i="18"/>
  <c r="M704" i="18"/>
  <c r="L704" i="18"/>
  <c r="K704" i="18"/>
  <c r="J704" i="18"/>
  <c r="F704" i="18"/>
  <c r="G704" i="18" s="1"/>
  <c r="E704" i="18"/>
  <c r="D704" i="18"/>
  <c r="C704" i="18"/>
  <c r="BK703" i="18"/>
  <c r="BI703" i="18"/>
  <c r="BJ703" i="18" s="1"/>
  <c r="BH703" i="18"/>
  <c r="BG703" i="18"/>
  <c r="Q703" i="18"/>
  <c r="P703" i="18"/>
  <c r="O703" i="18"/>
  <c r="N703" i="18"/>
  <c r="M703" i="18"/>
  <c r="L703" i="18"/>
  <c r="K703" i="18"/>
  <c r="J703" i="18"/>
  <c r="G703" i="18"/>
  <c r="F703" i="18"/>
  <c r="E703" i="18"/>
  <c r="D703" i="18"/>
  <c r="C703" i="18"/>
  <c r="BK702" i="18"/>
  <c r="BI702" i="18"/>
  <c r="BH702" i="18"/>
  <c r="BJ702" i="18" s="1"/>
  <c r="BG702" i="18"/>
  <c r="Q702" i="18"/>
  <c r="P702" i="18"/>
  <c r="O702" i="18"/>
  <c r="N702" i="18"/>
  <c r="M702" i="18"/>
  <c r="L702" i="18"/>
  <c r="K702" i="18"/>
  <c r="J702" i="18"/>
  <c r="G702" i="18"/>
  <c r="F702" i="18"/>
  <c r="E702" i="18"/>
  <c r="D702" i="18"/>
  <c r="C702" i="18"/>
  <c r="BK701" i="18"/>
  <c r="BJ701" i="18"/>
  <c r="BI701" i="18"/>
  <c r="BH701" i="18"/>
  <c r="BG701" i="18"/>
  <c r="Q701" i="18"/>
  <c r="P701" i="18"/>
  <c r="O701" i="18"/>
  <c r="N701" i="18"/>
  <c r="M701" i="18"/>
  <c r="L701" i="18"/>
  <c r="K701" i="18"/>
  <c r="J701" i="18"/>
  <c r="F701" i="18"/>
  <c r="G701" i="18" s="1"/>
  <c r="E701" i="18"/>
  <c r="D701" i="18"/>
  <c r="C701" i="18"/>
  <c r="BK700" i="18"/>
  <c r="BI700" i="18"/>
  <c r="BH700" i="18"/>
  <c r="BJ700" i="18" s="1"/>
  <c r="BG700" i="18"/>
  <c r="C700" i="18" s="1"/>
  <c r="Q700" i="18"/>
  <c r="P700" i="18"/>
  <c r="O700" i="18"/>
  <c r="N700" i="18"/>
  <c r="M700" i="18"/>
  <c r="L700" i="18"/>
  <c r="K700" i="18"/>
  <c r="J700" i="18"/>
  <c r="F700" i="18"/>
  <c r="G700" i="18" s="1"/>
  <c r="E700" i="18"/>
  <c r="D700" i="18"/>
  <c r="BK699" i="18"/>
  <c r="BI699" i="18"/>
  <c r="BH699" i="18"/>
  <c r="BJ699" i="18" s="1"/>
  <c r="BG699" i="18"/>
  <c r="C699" i="18" s="1"/>
  <c r="Q699" i="18"/>
  <c r="P699" i="18"/>
  <c r="O699" i="18"/>
  <c r="N699" i="18"/>
  <c r="M699" i="18"/>
  <c r="L699" i="18"/>
  <c r="K699" i="18"/>
  <c r="J699" i="18"/>
  <c r="G699" i="18"/>
  <c r="F699" i="18"/>
  <c r="E699" i="18"/>
  <c r="D699" i="18"/>
  <c r="BK698" i="18"/>
  <c r="BI698" i="18"/>
  <c r="BH698" i="18"/>
  <c r="BJ698" i="18" s="1"/>
  <c r="BG698" i="18"/>
  <c r="C698" i="18" s="1"/>
  <c r="Q698" i="18"/>
  <c r="P698" i="18"/>
  <c r="O698" i="18"/>
  <c r="N698" i="18"/>
  <c r="M698" i="18"/>
  <c r="L698" i="18"/>
  <c r="K698" i="18"/>
  <c r="J698" i="18"/>
  <c r="F698" i="18"/>
  <c r="G698" i="18" s="1"/>
  <c r="E698" i="18"/>
  <c r="D698" i="18"/>
  <c r="BK697" i="18"/>
  <c r="BI697" i="18"/>
  <c r="BH697" i="18"/>
  <c r="BJ697" i="18" s="1"/>
  <c r="BG697" i="18"/>
  <c r="Q697" i="18"/>
  <c r="P697" i="18"/>
  <c r="O697" i="18"/>
  <c r="N697" i="18"/>
  <c r="M697" i="18"/>
  <c r="L697" i="18"/>
  <c r="K697" i="18"/>
  <c r="J697" i="18"/>
  <c r="F697" i="18"/>
  <c r="G697" i="18" s="1"/>
  <c r="E697" i="18"/>
  <c r="D697" i="18"/>
  <c r="C697" i="18"/>
  <c r="BK696" i="18"/>
  <c r="BJ696" i="18"/>
  <c r="BI696" i="18"/>
  <c r="BH696" i="18"/>
  <c r="BG696" i="18"/>
  <c r="C696" i="18" s="1"/>
  <c r="Q696" i="18"/>
  <c r="P696" i="18"/>
  <c r="O696" i="18"/>
  <c r="N696" i="18"/>
  <c r="M696" i="18"/>
  <c r="L696" i="18"/>
  <c r="K696" i="18"/>
  <c r="J696" i="18"/>
  <c r="F696" i="18"/>
  <c r="G696" i="18" s="1"/>
  <c r="E696" i="18"/>
  <c r="D696" i="18"/>
  <c r="BK695" i="18"/>
  <c r="BJ695" i="18"/>
  <c r="BI695" i="18"/>
  <c r="BH695" i="18"/>
  <c r="BG695" i="18"/>
  <c r="Q695" i="18"/>
  <c r="P695" i="18"/>
  <c r="O695" i="18"/>
  <c r="N695" i="18"/>
  <c r="M695" i="18"/>
  <c r="L695" i="18"/>
  <c r="K695" i="18"/>
  <c r="J695" i="18"/>
  <c r="G695" i="18"/>
  <c r="F695" i="18"/>
  <c r="E695" i="18"/>
  <c r="D695" i="18"/>
  <c r="C695" i="18"/>
  <c r="BK694" i="18"/>
  <c r="BI694" i="18"/>
  <c r="BH694" i="18"/>
  <c r="BG694" i="18"/>
  <c r="Q694" i="18"/>
  <c r="P694" i="18"/>
  <c r="O694" i="18"/>
  <c r="N694" i="18"/>
  <c r="M694" i="18"/>
  <c r="L694" i="18"/>
  <c r="K694" i="18"/>
  <c r="J694" i="18"/>
  <c r="G694" i="18"/>
  <c r="F694" i="18"/>
  <c r="E694" i="18"/>
  <c r="D694" i="18"/>
  <c r="C694" i="18"/>
  <c r="BK693" i="18"/>
  <c r="BJ693" i="18"/>
  <c r="BI693" i="18"/>
  <c r="BH693" i="18"/>
  <c r="BG693" i="18"/>
  <c r="Q693" i="18"/>
  <c r="P693" i="18"/>
  <c r="O693" i="18"/>
  <c r="N693" i="18"/>
  <c r="M693" i="18"/>
  <c r="L693" i="18"/>
  <c r="K693" i="18"/>
  <c r="J693" i="18"/>
  <c r="F693" i="18"/>
  <c r="G693" i="18" s="1"/>
  <c r="E693" i="18"/>
  <c r="D693" i="18"/>
  <c r="C693" i="18"/>
  <c r="BK692" i="18"/>
  <c r="BI692" i="18"/>
  <c r="BH692" i="18"/>
  <c r="BJ692" i="18" s="1"/>
  <c r="BG692" i="18"/>
  <c r="C692" i="18" s="1"/>
  <c r="Q692" i="18"/>
  <c r="P692" i="18"/>
  <c r="O692" i="18"/>
  <c r="N692" i="18"/>
  <c r="M692" i="18"/>
  <c r="L692" i="18"/>
  <c r="K692" i="18"/>
  <c r="J692" i="18"/>
  <c r="F692" i="18"/>
  <c r="G692" i="18" s="1"/>
  <c r="E692" i="18"/>
  <c r="D692" i="18"/>
  <c r="BK691" i="18"/>
  <c r="BI691" i="18"/>
  <c r="BH691" i="18"/>
  <c r="BJ691" i="18" s="1"/>
  <c r="BG691" i="18"/>
  <c r="C691" i="18" s="1"/>
  <c r="Q691" i="18"/>
  <c r="P691" i="18"/>
  <c r="O691" i="18"/>
  <c r="N691" i="18"/>
  <c r="M691" i="18"/>
  <c r="L691" i="18"/>
  <c r="K691" i="18"/>
  <c r="J691" i="18"/>
  <c r="G691" i="18"/>
  <c r="F691" i="18"/>
  <c r="E691" i="18"/>
  <c r="D691" i="18"/>
  <c r="BK690" i="18"/>
  <c r="BI690" i="18"/>
  <c r="BH690" i="18"/>
  <c r="BJ690" i="18" s="1"/>
  <c r="BG690" i="18"/>
  <c r="C690" i="18" s="1"/>
  <c r="Q690" i="18"/>
  <c r="P690" i="18"/>
  <c r="O690" i="18"/>
  <c r="N690" i="18"/>
  <c r="M690" i="18"/>
  <c r="L690" i="18"/>
  <c r="K690" i="18"/>
  <c r="J690" i="18"/>
  <c r="F690" i="18"/>
  <c r="G690" i="18" s="1"/>
  <c r="E690" i="18"/>
  <c r="D690" i="18"/>
  <c r="BK689" i="18"/>
  <c r="BI689" i="18"/>
  <c r="BH689" i="18"/>
  <c r="BJ689" i="18" s="1"/>
  <c r="BG689" i="18"/>
  <c r="Q689" i="18"/>
  <c r="P689" i="18"/>
  <c r="O689" i="18"/>
  <c r="N689" i="18"/>
  <c r="M689" i="18"/>
  <c r="L689" i="18"/>
  <c r="K689" i="18"/>
  <c r="J689" i="18"/>
  <c r="F689" i="18"/>
  <c r="G689" i="18" s="1"/>
  <c r="E689" i="18"/>
  <c r="D689" i="18"/>
  <c r="C689" i="18"/>
  <c r="BK688" i="18"/>
  <c r="BI688" i="18"/>
  <c r="BH688" i="18"/>
  <c r="BJ688" i="18" s="1"/>
  <c r="BG688" i="18"/>
  <c r="C688" i="18" s="1"/>
  <c r="Q688" i="18"/>
  <c r="P688" i="18"/>
  <c r="O688" i="18"/>
  <c r="N688" i="18"/>
  <c r="M688" i="18"/>
  <c r="L688" i="18"/>
  <c r="K688" i="18"/>
  <c r="J688" i="18"/>
  <c r="F688" i="18"/>
  <c r="G688" i="18" s="1"/>
  <c r="E688" i="18"/>
  <c r="D688" i="18"/>
  <c r="BK687" i="18"/>
  <c r="BI687" i="18"/>
  <c r="BJ687" i="18" s="1"/>
  <c r="BH687" i="18"/>
  <c r="BG687" i="18"/>
  <c r="C687" i="18" s="1"/>
  <c r="Q687" i="18"/>
  <c r="P687" i="18"/>
  <c r="O687" i="18"/>
  <c r="N687" i="18"/>
  <c r="M687" i="18"/>
  <c r="L687" i="18"/>
  <c r="K687" i="18"/>
  <c r="J687" i="18"/>
  <c r="G687" i="18"/>
  <c r="F687" i="18"/>
  <c r="E687" i="18"/>
  <c r="D687" i="18"/>
  <c r="BK686" i="18"/>
  <c r="BI686" i="18"/>
  <c r="BH686" i="18"/>
  <c r="BJ686" i="18" s="1"/>
  <c r="BG686" i="18"/>
  <c r="Q686" i="18"/>
  <c r="P686" i="18"/>
  <c r="O686" i="18"/>
  <c r="N686" i="18"/>
  <c r="M686" i="18"/>
  <c r="L686" i="18"/>
  <c r="K686" i="18"/>
  <c r="J686" i="18"/>
  <c r="G686" i="18"/>
  <c r="F686" i="18"/>
  <c r="E686" i="18"/>
  <c r="D686" i="18"/>
  <c r="C686" i="18"/>
  <c r="BK685" i="18"/>
  <c r="BJ685" i="18"/>
  <c r="BI685" i="18"/>
  <c r="BH685" i="18"/>
  <c r="BG685" i="18"/>
  <c r="Q685" i="18"/>
  <c r="P685" i="18"/>
  <c r="O685" i="18"/>
  <c r="N685" i="18"/>
  <c r="M685" i="18"/>
  <c r="L685" i="18"/>
  <c r="K685" i="18"/>
  <c r="J685" i="18"/>
  <c r="F685" i="18"/>
  <c r="G685" i="18" s="1"/>
  <c r="E685" i="18"/>
  <c r="D685" i="18"/>
  <c r="C685" i="18"/>
  <c r="BK684" i="18"/>
  <c r="BI684" i="18"/>
  <c r="BH684" i="18"/>
  <c r="BJ684" i="18" s="1"/>
  <c r="BG684" i="18"/>
  <c r="C684" i="18" s="1"/>
  <c r="Q684" i="18"/>
  <c r="P684" i="18"/>
  <c r="O684" i="18"/>
  <c r="N684" i="18"/>
  <c r="M684" i="18"/>
  <c r="L684" i="18"/>
  <c r="K684" i="18"/>
  <c r="J684" i="18"/>
  <c r="F684" i="18"/>
  <c r="G684" i="18" s="1"/>
  <c r="E684" i="18"/>
  <c r="D684" i="18"/>
  <c r="BK683" i="18"/>
  <c r="BI683" i="18"/>
  <c r="BH683" i="18"/>
  <c r="BJ683" i="18" s="1"/>
  <c r="BG683" i="18"/>
  <c r="C683" i="18" s="1"/>
  <c r="Q683" i="18"/>
  <c r="P683" i="18"/>
  <c r="O683" i="18"/>
  <c r="N683" i="18"/>
  <c r="M683" i="18"/>
  <c r="L683" i="18"/>
  <c r="K683" i="18"/>
  <c r="J683" i="18"/>
  <c r="G683" i="18"/>
  <c r="F683" i="18"/>
  <c r="E683" i="18"/>
  <c r="D683" i="18"/>
  <c r="BK682" i="18"/>
  <c r="BI682" i="18"/>
  <c r="BH682" i="18"/>
  <c r="BG682" i="18"/>
  <c r="C682" i="18" s="1"/>
  <c r="Q682" i="18"/>
  <c r="P682" i="18"/>
  <c r="O682" i="18"/>
  <c r="N682" i="18"/>
  <c r="M682" i="18"/>
  <c r="L682" i="18"/>
  <c r="K682" i="18"/>
  <c r="J682" i="18"/>
  <c r="F682" i="18"/>
  <c r="G682" i="18" s="1"/>
  <c r="E682" i="18"/>
  <c r="D682" i="18"/>
  <c r="BK681" i="18"/>
  <c r="BI681" i="18"/>
  <c r="BJ681" i="18" s="1"/>
  <c r="BH681" i="18"/>
  <c r="BG681" i="18"/>
  <c r="Q681" i="18"/>
  <c r="P681" i="18"/>
  <c r="O681" i="18"/>
  <c r="N681" i="18"/>
  <c r="M681" i="18"/>
  <c r="L681" i="18"/>
  <c r="K681" i="18"/>
  <c r="J681" i="18"/>
  <c r="F681" i="18"/>
  <c r="G681" i="18" s="1"/>
  <c r="E681" i="18"/>
  <c r="D681" i="18"/>
  <c r="C681" i="18"/>
  <c r="BK680" i="18"/>
  <c r="BI680" i="18"/>
  <c r="BH680" i="18"/>
  <c r="BJ680" i="18" s="1"/>
  <c r="BG680" i="18"/>
  <c r="C680" i="18" s="1"/>
  <c r="Q680" i="18"/>
  <c r="P680" i="18"/>
  <c r="O680" i="18"/>
  <c r="N680" i="18"/>
  <c r="M680" i="18"/>
  <c r="L680" i="18"/>
  <c r="K680" i="18"/>
  <c r="J680" i="18"/>
  <c r="F680" i="18"/>
  <c r="G680" i="18" s="1"/>
  <c r="E680" i="18"/>
  <c r="D680" i="18"/>
  <c r="BK679" i="18"/>
  <c r="BI679" i="18"/>
  <c r="BJ679" i="18" s="1"/>
  <c r="BH679" i="18"/>
  <c r="BG679" i="18"/>
  <c r="Q679" i="18"/>
  <c r="P679" i="18"/>
  <c r="O679" i="18"/>
  <c r="N679" i="18"/>
  <c r="M679" i="18"/>
  <c r="L679" i="18"/>
  <c r="K679" i="18"/>
  <c r="J679" i="18"/>
  <c r="G679" i="18"/>
  <c r="F679" i="18"/>
  <c r="E679" i="18"/>
  <c r="D679" i="18"/>
  <c r="C679" i="18"/>
  <c r="BK678" i="18"/>
  <c r="BI678" i="18"/>
  <c r="BH678" i="18"/>
  <c r="BG678" i="18"/>
  <c r="Q678" i="18"/>
  <c r="P678" i="18"/>
  <c r="O678" i="18"/>
  <c r="N678" i="18"/>
  <c r="M678" i="18"/>
  <c r="L678" i="18"/>
  <c r="K678" i="18"/>
  <c r="J678" i="18"/>
  <c r="G678" i="18"/>
  <c r="F678" i="18"/>
  <c r="E678" i="18"/>
  <c r="D678" i="18"/>
  <c r="C678" i="18"/>
  <c r="BK677" i="18"/>
  <c r="BJ677" i="18"/>
  <c r="BI677" i="18"/>
  <c r="BH677" i="18"/>
  <c r="BG677" i="18"/>
  <c r="Q677" i="18"/>
  <c r="P677" i="18"/>
  <c r="O677" i="18"/>
  <c r="N677" i="18"/>
  <c r="M677" i="18"/>
  <c r="L677" i="18"/>
  <c r="K677" i="18"/>
  <c r="J677" i="18"/>
  <c r="G677" i="18"/>
  <c r="F677" i="18"/>
  <c r="E677" i="18"/>
  <c r="D677" i="18"/>
  <c r="C677" i="18"/>
  <c r="BK676" i="18"/>
  <c r="BI676" i="18"/>
  <c r="BH676" i="18"/>
  <c r="BJ676" i="18" s="1"/>
  <c r="BG676" i="18"/>
  <c r="C676" i="18" s="1"/>
  <c r="Q676" i="18"/>
  <c r="P676" i="18"/>
  <c r="O676" i="18"/>
  <c r="N676" i="18"/>
  <c r="M676" i="18"/>
  <c r="L676" i="18"/>
  <c r="K676" i="18"/>
  <c r="J676" i="18"/>
  <c r="F676" i="18"/>
  <c r="G676" i="18" s="1"/>
  <c r="E676" i="18"/>
  <c r="D676" i="18"/>
  <c r="BK675" i="18"/>
  <c r="BI675" i="18"/>
  <c r="BH675" i="18"/>
  <c r="BJ675" i="18" s="1"/>
  <c r="BG675" i="18"/>
  <c r="C675" i="18" s="1"/>
  <c r="Q675" i="18"/>
  <c r="P675" i="18"/>
  <c r="O675" i="18"/>
  <c r="N675" i="18"/>
  <c r="M675" i="18"/>
  <c r="L675" i="18"/>
  <c r="K675" i="18"/>
  <c r="J675" i="18"/>
  <c r="G675" i="18"/>
  <c r="F675" i="18"/>
  <c r="E675" i="18"/>
  <c r="D675" i="18"/>
  <c r="BK674" i="18"/>
  <c r="BI674" i="18"/>
  <c r="BH674" i="18"/>
  <c r="BJ674" i="18" s="1"/>
  <c r="BG674" i="18"/>
  <c r="C674" i="18" s="1"/>
  <c r="Q674" i="18"/>
  <c r="P674" i="18"/>
  <c r="O674" i="18"/>
  <c r="N674" i="18"/>
  <c r="M674" i="18"/>
  <c r="L674" i="18"/>
  <c r="K674" i="18"/>
  <c r="J674" i="18"/>
  <c r="F674" i="18"/>
  <c r="G674" i="18" s="1"/>
  <c r="E674" i="18"/>
  <c r="D674" i="18"/>
  <c r="BK673" i="18"/>
  <c r="BI673" i="18"/>
  <c r="BH673" i="18"/>
  <c r="BJ673" i="18" s="1"/>
  <c r="BG673" i="18"/>
  <c r="Q673" i="18"/>
  <c r="P673" i="18"/>
  <c r="O673" i="18"/>
  <c r="N673" i="18"/>
  <c r="M673" i="18"/>
  <c r="L673" i="18"/>
  <c r="K673" i="18"/>
  <c r="J673" i="18"/>
  <c r="F673" i="18"/>
  <c r="G673" i="18" s="1"/>
  <c r="E673" i="18"/>
  <c r="D673" i="18"/>
  <c r="C673" i="18"/>
  <c r="BK672" i="18"/>
  <c r="BI672" i="18"/>
  <c r="BH672" i="18"/>
  <c r="BJ672" i="18" s="1"/>
  <c r="BG672" i="18"/>
  <c r="C672" i="18" s="1"/>
  <c r="Q672" i="18"/>
  <c r="P672" i="18"/>
  <c r="O672" i="18"/>
  <c r="N672" i="18"/>
  <c r="M672" i="18"/>
  <c r="L672" i="18"/>
  <c r="K672" i="18"/>
  <c r="J672" i="18"/>
  <c r="F672" i="18"/>
  <c r="G672" i="18" s="1"/>
  <c r="E672" i="18"/>
  <c r="D672" i="18"/>
  <c r="BK671" i="18"/>
  <c r="BI671" i="18"/>
  <c r="BJ671" i="18" s="1"/>
  <c r="BH671" i="18"/>
  <c r="BG671" i="18"/>
  <c r="Q671" i="18"/>
  <c r="P671" i="18"/>
  <c r="O671" i="18"/>
  <c r="N671" i="18"/>
  <c r="M671" i="18"/>
  <c r="L671" i="18"/>
  <c r="K671" i="18"/>
  <c r="J671" i="18"/>
  <c r="G671" i="18"/>
  <c r="F671" i="18"/>
  <c r="E671" i="18"/>
  <c r="D671" i="18"/>
  <c r="C671" i="18"/>
  <c r="BK670" i="18"/>
  <c r="BI670" i="18"/>
  <c r="BH670" i="18"/>
  <c r="BG670" i="18"/>
  <c r="Q670" i="18"/>
  <c r="P670" i="18"/>
  <c r="O670" i="18"/>
  <c r="N670" i="18"/>
  <c r="M670" i="18"/>
  <c r="L670" i="18"/>
  <c r="K670" i="18"/>
  <c r="J670" i="18"/>
  <c r="G670" i="18"/>
  <c r="F670" i="18"/>
  <c r="E670" i="18"/>
  <c r="D670" i="18"/>
  <c r="C670" i="18"/>
  <c r="BK669" i="18"/>
  <c r="BJ669" i="18"/>
  <c r="BI669" i="18"/>
  <c r="BH669" i="18"/>
  <c r="BG669" i="18"/>
  <c r="Q669" i="18"/>
  <c r="P669" i="18"/>
  <c r="O669" i="18"/>
  <c r="N669" i="18"/>
  <c r="M669" i="18"/>
  <c r="L669" i="18"/>
  <c r="K669" i="18"/>
  <c r="J669" i="18"/>
  <c r="F669" i="18"/>
  <c r="G669" i="18" s="1"/>
  <c r="E669" i="18"/>
  <c r="D669" i="18"/>
  <c r="C669" i="18"/>
  <c r="BK668" i="18"/>
  <c r="BI668" i="18"/>
  <c r="BH668" i="18"/>
  <c r="BJ668" i="18" s="1"/>
  <c r="BG668" i="18"/>
  <c r="C668" i="18" s="1"/>
  <c r="Q668" i="18"/>
  <c r="P668" i="18"/>
  <c r="O668" i="18"/>
  <c r="N668" i="18"/>
  <c r="M668" i="18"/>
  <c r="L668" i="18"/>
  <c r="K668" i="18"/>
  <c r="J668" i="18"/>
  <c r="F668" i="18"/>
  <c r="G668" i="18" s="1"/>
  <c r="E668" i="18"/>
  <c r="D668" i="18"/>
  <c r="BK667" i="18"/>
  <c r="BI667" i="18"/>
  <c r="BH667" i="18"/>
  <c r="BJ667" i="18" s="1"/>
  <c r="BG667" i="18"/>
  <c r="C667" i="18" s="1"/>
  <c r="Q667" i="18"/>
  <c r="P667" i="18"/>
  <c r="O667" i="18"/>
  <c r="N667" i="18"/>
  <c r="M667" i="18"/>
  <c r="L667" i="18"/>
  <c r="K667" i="18"/>
  <c r="J667" i="18"/>
  <c r="G667" i="18"/>
  <c r="F667" i="18"/>
  <c r="E667" i="18"/>
  <c r="D667" i="18"/>
  <c r="BK666" i="18"/>
  <c r="BI666" i="18"/>
  <c r="BH666" i="18"/>
  <c r="BJ666" i="18" s="1"/>
  <c r="BG666" i="18"/>
  <c r="C666" i="18" s="1"/>
  <c r="Q666" i="18"/>
  <c r="P666" i="18"/>
  <c r="O666" i="18"/>
  <c r="N666" i="18"/>
  <c r="M666" i="18"/>
  <c r="L666" i="18"/>
  <c r="K666" i="18"/>
  <c r="J666" i="18"/>
  <c r="F666" i="18"/>
  <c r="G666" i="18" s="1"/>
  <c r="E666" i="18"/>
  <c r="D666" i="18"/>
  <c r="BK665" i="18"/>
  <c r="BI665" i="18"/>
  <c r="BH665" i="18"/>
  <c r="BJ665" i="18" s="1"/>
  <c r="BG665" i="18"/>
  <c r="Q665" i="18"/>
  <c r="P665" i="18"/>
  <c r="O665" i="18"/>
  <c r="N665" i="18"/>
  <c r="M665" i="18"/>
  <c r="L665" i="18"/>
  <c r="K665" i="18"/>
  <c r="J665" i="18"/>
  <c r="F665" i="18"/>
  <c r="G665" i="18" s="1"/>
  <c r="E665" i="18"/>
  <c r="D665" i="18"/>
  <c r="C665" i="18"/>
  <c r="BK664" i="18"/>
  <c r="BI664" i="18"/>
  <c r="BH664" i="18"/>
  <c r="BJ664" i="18" s="1"/>
  <c r="BG664" i="18"/>
  <c r="C664" i="18" s="1"/>
  <c r="Q664" i="18"/>
  <c r="P664" i="18"/>
  <c r="O664" i="18"/>
  <c r="N664" i="18"/>
  <c r="M664" i="18"/>
  <c r="L664" i="18"/>
  <c r="K664" i="18"/>
  <c r="J664" i="18"/>
  <c r="F664" i="18"/>
  <c r="G664" i="18" s="1"/>
  <c r="E664" i="18"/>
  <c r="D664" i="18"/>
  <c r="BK663" i="18"/>
  <c r="BI663" i="18"/>
  <c r="BJ663" i="18" s="1"/>
  <c r="BH663" i="18"/>
  <c r="BG663" i="18"/>
  <c r="C663" i="18" s="1"/>
  <c r="Q663" i="18"/>
  <c r="P663" i="18"/>
  <c r="O663" i="18"/>
  <c r="N663" i="18"/>
  <c r="M663" i="18"/>
  <c r="L663" i="18"/>
  <c r="K663" i="18"/>
  <c r="J663" i="18"/>
  <c r="G663" i="18"/>
  <c r="F663" i="18"/>
  <c r="E663" i="18"/>
  <c r="D663" i="18"/>
  <c r="BK662" i="18"/>
  <c r="BI662" i="18"/>
  <c r="BH662" i="18"/>
  <c r="BG662" i="18"/>
  <c r="Q662" i="18"/>
  <c r="P662" i="18"/>
  <c r="O662" i="18"/>
  <c r="N662" i="18"/>
  <c r="M662" i="18"/>
  <c r="L662" i="18"/>
  <c r="K662" i="18"/>
  <c r="J662" i="18"/>
  <c r="G662" i="18"/>
  <c r="F662" i="18"/>
  <c r="E662" i="18"/>
  <c r="D662" i="18"/>
  <c r="C662" i="18"/>
  <c r="BK661" i="18"/>
  <c r="BJ661" i="18"/>
  <c r="BI661" i="18"/>
  <c r="BH661" i="18"/>
  <c r="BG661" i="18"/>
  <c r="Q661" i="18"/>
  <c r="P661" i="18"/>
  <c r="O661" i="18"/>
  <c r="N661" i="18"/>
  <c r="M661" i="18"/>
  <c r="L661" i="18"/>
  <c r="K661" i="18"/>
  <c r="J661" i="18"/>
  <c r="F661" i="18"/>
  <c r="G661" i="18" s="1"/>
  <c r="E661" i="18"/>
  <c r="D661" i="18"/>
  <c r="C661" i="18"/>
  <c r="BK660" i="18"/>
  <c r="BI660" i="18"/>
  <c r="BH660" i="18"/>
  <c r="BJ660" i="18" s="1"/>
  <c r="BG660" i="18"/>
  <c r="C660" i="18" s="1"/>
  <c r="Q660" i="18"/>
  <c r="P660" i="18"/>
  <c r="O660" i="18"/>
  <c r="N660" i="18"/>
  <c r="M660" i="18"/>
  <c r="L660" i="18"/>
  <c r="K660" i="18"/>
  <c r="J660" i="18"/>
  <c r="F660" i="18"/>
  <c r="G660" i="18" s="1"/>
  <c r="E660" i="18"/>
  <c r="D660" i="18"/>
  <c r="BK659" i="18"/>
  <c r="BI659" i="18"/>
  <c r="BH659" i="18"/>
  <c r="BJ659" i="18" s="1"/>
  <c r="BG659" i="18"/>
  <c r="C659" i="18" s="1"/>
  <c r="Q659" i="18"/>
  <c r="P659" i="18"/>
  <c r="O659" i="18"/>
  <c r="N659" i="18"/>
  <c r="M659" i="18"/>
  <c r="L659" i="18"/>
  <c r="K659" i="18"/>
  <c r="J659" i="18"/>
  <c r="G659" i="18"/>
  <c r="F659" i="18"/>
  <c r="E659" i="18"/>
  <c r="D659" i="18"/>
  <c r="BK658" i="18"/>
  <c r="BI658" i="18"/>
  <c r="BH658" i="18"/>
  <c r="BJ658" i="18" s="1"/>
  <c r="BG658" i="18"/>
  <c r="C658" i="18" s="1"/>
  <c r="Q658" i="18"/>
  <c r="P658" i="18"/>
  <c r="O658" i="18"/>
  <c r="N658" i="18"/>
  <c r="M658" i="18"/>
  <c r="L658" i="18"/>
  <c r="K658" i="18"/>
  <c r="J658" i="18"/>
  <c r="F658" i="18"/>
  <c r="G658" i="18" s="1"/>
  <c r="E658" i="18"/>
  <c r="D658" i="18"/>
  <c r="BK657" i="18"/>
  <c r="BI657" i="18"/>
  <c r="BH657" i="18"/>
  <c r="BJ657" i="18" s="1"/>
  <c r="BG657" i="18"/>
  <c r="Q657" i="18"/>
  <c r="P657" i="18"/>
  <c r="O657" i="18"/>
  <c r="N657" i="18"/>
  <c r="M657" i="18"/>
  <c r="L657" i="18"/>
  <c r="K657" i="18"/>
  <c r="J657" i="18"/>
  <c r="F657" i="18"/>
  <c r="G657" i="18" s="1"/>
  <c r="E657" i="18"/>
  <c r="D657" i="18"/>
  <c r="C657" i="18"/>
  <c r="BK656" i="18"/>
  <c r="BJ656" i="18"/>
  <c r="BI656" i="18"/>
  <c r="BH656" i="18"/>
  <c r="BG656" i="18"/>
  <c r="C656" i="18" s="1"/>
  <c r="Q656" i="18"/>
  <c r="P656" i="18"/>
  <c r="O656" i="18"/>
  <c r="N656" i="18"/>
  <c r="M656" i="18"/>
  <c r="L656" i="18"/>
  <c r="K656" i="18"/>
  <c r="J656" i="18"/>
  <c r="F656" i="18"/>
  <c r="G656" i="18" s="1"/>
  <c r="E656" i="18"/>
  <c r="D656" i="18"/>
  <c r="BK655" i="18"/>
  <c r="BJ655" i="18"/>
  <c r="BI655" i="18"/>
  <c r="BH655" i="18"/>
  <c r="BG655" i="18"/>
  <c r="C655" i="18" s="1"/>
  <c r="Q655" i="18"/>
  <c r="P655" i="18"/>
  <c r="O655" i="18"/>
  <c r="N655" i="18"/>
  <c r="M655" i="18"/>
  <c r="L655" i="18"/>
  <c r="K655" i="18"/>
  <c r="J655" i="18"/>
  <c r="F655" i="18"/>
  <c r="G655" i="18" s="1"/>
  <c r="E655" i="18"/>
  <c r="D655" i="18"/>
  <c r="BK654" i="18"/>
  <c r="BI654" i="18"/>
  <c r="BH654" i="18"/>
  <c r="BJ654" i="18" s="1"/>
  <c r="BG654" i="18"/>
  <c r="Q654" i="18"/>
  <c r="P654" i="18"/>
  <c r="O654" i="18"/>
  <c r="N654" i="18"/>
  <c r="M654" i="18"/>
  <c r="L654" i="18"/>
  <c r="K654" i="18"/>
  <c r="J654" i="18"/>
  <c r="G654" i="18"/>
  <c r="F654" i="18"/>
  <c r="E654" i="18"/>
  <c r="D654" i="18"/>
  <c r="C654" i="18"/>
  <c r="BK653" i="18"/>
  <c r="BJ653" i="18"/>
  <c r="BI653" i="18"/>
  <c r="BH653" i="18"/>
  <c r="BG653" i="18"/>
  <c r="Q653" i="18"/>
  <c r="P653" i="18"/>
  <c r="O653" i="18"/>
  <c r="N653" i="18"/>
  <c r="M653" i="18"/>
  <c r="L653" i="18"/>
  <c r="K653" i="18"/>
  <c r="J653" i="18"/>
  <c r="F653" i="18"/>
  <c r="G653" i="18" s="1"/>
  <c r="E653" i="18"/>
  <c r="D653" i="18"/>
  <c r="C653" i="18"/>
  <c r="BK652" i="18"/>
  <c r="BI652" i="18"/>
  <c r="BH652" i="18"/>
  <c r="BJ652" i="18" s="1"/>
  <c r="BG652" i="18"/>
  <c r="C652" i="18" s="1"/>
  <c r="Q652" i="18"/>
  <c r="P652" i="18"/>
  <c r="O652" i="18"/>
  <c r="N652" i="18"/>
  <c r="M652" i="18"/>
  <c r="L652" i="18"/>
  <c r="K652" i="18"/>
  <c r="J652" i="18"/>
  <c r="F652" i="18"/>
  <c r="G652" i="18" s="1"/>
  <c r="E652" i="18"/>
  <c r="D652" i="18"/>
  <c r="BK651" i="18"/>
  <c r="BI651" i="18"/>
  <c r="BH651" i="18"/>
  <c r="BJ651" i="18" s="1"/>
  <c r="BG651" i="18"/>
  <c r="C651" i="18" s="1"/>
  <c r="Q651" i="18"/>
  <c r="P651" i="18"/>
  <c r="O651" i="18"/>
  <c r="N651" i="18"/>
  <c r="M651" i="18"/>
  <c r="L651" i="18"/>
  <c r="K651" i="18"/>
  <c r="J651" i="18"/>
  <c r="G651" i="18"/>
  <c r="F651" i="18"/>
  <c r="E651" i="18"/>
  <c r="D651" i="18"/>
  <c r="BK650" i="18"/>
  <c r="BI650" i="18"/>
  <c r="BH650" i="18"/>
  <c r="BJ650" i="18" s="1"/>
  <c r="BG650" i="18"/>
  <c r="C650" i="18" s="1"/>
  <c r="Q650" i="18"/>
  <c r="P650" i="18"/>
  <c r="O650" i="18"/>
  <c r="N650" i="18"/>
  <c r="M650" i="18"/>
  <c r="L650" i="18"/>
  <c r="K650" i="18"/>
  <c r="J650" i="18"/>
  <c r="F650" i="18"/>
  <c r="G650" i="18" s="1"/>
  <c r="E650" i="18"/>
  <c r="D650" i="18"/>
  <c r="BK649" i="18"/>
  <c r="BJ649" i="18"/>
  <c r="BI649" i="18"/>
  <c r="BH649" i="18"/>
  <c r="BG649" i="18"/>
  <c r="Q649" i="18"/>
  <c r="P649" i="18"/>
  <c r="O649" i="18"/>
  <c r="N649" i="18"/>
  <c r="M649" i="18"/>
  <c r="L649" i="18"/>
  <c r="K649" i="18"/>
  <c r="J649" i="18"/>
  <c r="F649" i="18"/>
  <c r="G649" i="18" s="1"/>
  <c r="E649" i="18"/>
  <c r="D649" i="18"/>
  <c r="C649" i="18"/>
  <c r="BK648" i="18"/>
  <c r="BI648" i="18"/>
  <c r="BH648" i="18"/>
  <c r="BJ648" i="18" s="1"/>
  <c r="BG648" i="18"/>
  <c r="Q648" i="18"/>
  <c r="P648" i="18"/>
  <c r="O648" i="18"/>
  <c r="N648" i="18"/>
  <c r="M648" i="18"/>
  <c r="L648" i="18"/>
  <c r="K648" i="18"/>
  <c r="J648" i="18"/>
  <c r="F648" i="18"/>
  <c r="G648" i="18" s="1"/>
  <c r="E648" i="18"/>
  <c r="D648" i="18"/>
  <c r="C648" i="18"/>
  <c r="BK647" i="18"/>
  <c r="BI647" i="18"/>
  <c r="BJ647" i="18" s="1"/>
  <c r="BH647" i="18"/>
  <c r="BG647" i="18"/>
  <c r="C647" i="18" s="1"/>
  <c r="Q647" i="18"/>
  <c r="P647" i="18"/>
  <c r="O647" i="18"/>
  <c r="N647" i="18"/>
  <c r="M647" i="18"/>
  <c r="L647" i="18"/>
  <c r="K647" i="18"/>
  <c r="J647" i="18"/>
  <c r="F647" i="18"/>
  <c r="G647" i="18" s="1"/>
  <c r="E647" i="18"/>
  <c r="D647" i="18"/>
  <c r="BK646" i="18"/>
  <c r="BI646" i="18"/>
  <c r="BH646" i="18"/>
  <c r="BG646" i="18"/>
  <c r="Q646" i="18"/>
  <c r="P646" i="18"/>
  <c r="O646" i="18"/>
  <c r="N646" i="18"/>
  <c r="M646" i="18"/>
  <c r="L646" i="18"/>
  <c r="K646" i="18"/>
  <c r="J646" i="18"/>
  <c r="G646" i="18"/>
  <c r="F646" i="18"/>
  <c r="E646" i="18"/>
  <c r="D646" i="18"/>
  <c r="C646" i="18"/>
  <c r="BK645" i="18"/>
  <c r="BJ645" i="18"/>
  <c r="BI645" i="18"/>
  <c r="BH645" i="18"/>
  <c r="BG645" i="18"/>
  <c r="Q645" i="18"/>
  <c r="P645" i="18"/>
  <c r="O645" i="18"/>
  <c r="N645" i="18"/>
  <c r="M645" i="18"/>
  <c r="L645" i="18"/>
  <c r="K645" i="18"/>
  <c r="J645" i="18"/>
  <c r="F645" i="18"/>
  <c r="G645" i="18" s="1"/>
  <c r="E645" i="18"/>
  <c r="D645" i="18"/>
  <c r="C645" i="18"/>
  <c r="BK644" i="18"/>
  <c r="BI644" i="18"/>
  <c r="BH644" i="18"/>
  <c r="BJ644" i="18" s="1"/>
  <c r="BG644" i="18"/>
  <c r="C644" i="18" s="1"/>
  <c r="Q644" i="18"/>
  <c r="P644" i="18"/>
  <c r="O644" i="18"/>
  <c r="N644" i="18"/>
  <c r="M644" i="18"/>
  <c r="L644" i="18"/>
  <c r="K644" i="18"/>
  <c r="J644" i="18"/>
  <c r="F644" i="18"/>
  <c r="G644" i="18" s="1"/>
  <c r="E644" i="18"/>
  <c r="D644" i="18"/>
  <c r="BK643" i="18"/>
  <c r="BI643" i="18"/>
  <c r="BH643" i="18"/>
  <c r="BJ643" i="18" s="1"/>
  <c r="BG643" i="18"/>
  <c r="C643" i="18" s="1"/>
  <c r="Q643" i="18"/>
  <c r="P643" i="18"/>
  <c r="O643" i="18"/>
  <c r="N643" i="18"/>
  <c r="M643" i="18"/>
  <c r="L643" i="18"/>
  <c r="K643" i="18"/>
  <c r="J643" i="18"/>
  <c r="G643" i="18"/>
  <c r="F643" i="18"/>
  <c r="E643" i="18"/>
  <c r="D643" i="18"/>
  <c r="BK642" i="18"/>
  <c r="BI642" i="18"/>
  <c r="BH642" i="18"/>
  <c r="BJ642" i="18" s="1"/>
  <c r="BG642" i="18"/>
  <c r="C642" i="18" s="1"/>
  <c r="Q642" i="18"/>
  <c r="P642" i="18"/>
  <c r="O642" i="18"/>
  <c r="N642" i="18"/>
  <c r="M642" i="18"/>
  <c r="L642" i="18"/>
  <c r="K642" i="18"/>
  <c r="J642" i="18"/>
  <c r="F642" i="18"/>
  <c r="G642" i="18" s="1"/>
  <c r="E642" i="18"/>
  <c r="D642" i="18"/>
  <c r="BK641" i="18"/>
  <c r="BI641" i="18"/>
  <c r="BH641" i="18"/>
  <c r="BJ641" i="18" s="1"/>
  <c r="BG641" i="18"/>
  <c r="Q641" i="18"/>
  <c r="P641" i="18"/>
  <c r="O641" i="18"/>
  <c r="N641" i="18"/>
  <c r="M641" i="18"/>
  <c r="L641" i="18"/>
  <c r="K641" i="18"/>
  <c r="J641" i="18"/>
  <c r="F641" i="18"/>
  <c r="G641" i="18" s="1"/>
  <c r="E641" i="18"/>
  <c r="D641" i="18"/>
  <c r="C641" i="18"/>
  <c r="BK640" i="18"/>
  <c r="BI640" i="18"/>
  <c r="BH640" i="18"/>
  <c r="BJ640" i="18" s="1"/>
  <c r="BG640" i="18"/>
  <c r="C640" i="18" s="1"/>
  <c r="Q640" i="18"/>
  <c r="P640" i="18"/>
  <c r="O640" i="18"/>
  <c r="N640" i="18"/>
  <c r="M640" i="18"/>
  <c r="L640" i="18"/>
  <c r="K640" i="18"/>
  <c r="J640" i="18"/>
  <c r="F640" i="18"/>
  <c r="G640" i="18" s="1"/>
  <c r="E640" i="18"/>
  <c r="D640" i="18"/>
  <c r="BK639" i="18"/>
  <c r="BI639" i="18"/>
  <c r="BJ639" i="18" s="1"/>
  <c r="BH639" i="18"/>
  <c r="BG639" i="18"/>
  <c r="C639" i="18" s="1"/>
  <c r="Q639" i="18"/>
  <c r="P639" i="18"/>
  <c r="O639" i="18"/>
  <c r="N639" i="18"/>
  <c r="M639" i="18"/>
  <c r="L639" i="18"/>
  <c r="K639" i="18"/>
  <c r="J639" i="18"/>
  <c r="F639" i="18"/>
  <c r="G639" i="18" s="1"/>
  <c r="E639" i="18"/>
  <c r="D639" i="18"/>
  <c r="BK638" i="18"/>
  <c r="BI638" i="18"/>
  <c r="BH638" i="18"/>
  <c r="BJ638" i="18" s="1"/>
  <c r="BG638" i="18"/>
  <c r="Q638" i="18"/>
  <c r="P638" i="18"/>
  <c r="O638" i="18"/>
  <c r="N638" i="18"/>
  <c r="M638" i="18"/>
  <c r="L638" i="18"/>
  <c r="K638" i="18"/>
  <c r="J638" i="18"/>
  <c r="G638" i="18"/>
  <c r="F638" i="18"/>
  <c r="E638" i="18"/>
  <c r="D638" i="18"/>
  <c r="C638" i="18"/>
  <c r="BK637" i="18"/>
  <c r="BJ637" i="18"/>
  <c r="BI637" i="18"/>
  <c r="BH637" i="18"/>
  <c r="BG637" i="18"/>
  <c r="Q637" i="18"/>
  <c r="P637" i="18"/>
  <c r="O637" i="18"/>
  <c r="N637" i="18"/>
  <c r="M637" i="18"/>
  <c r="L637" i="18"/>
  <c r="K637" i="18"/>
  <c r="J637" i="18"/>
  <c r="F637" i="18"/>
  <c r="G637" i="18" s="1"/>
  <c r="E637" i="18"/>
  <c r="D637" i="18"/>
  <c r="C637" i="18"/>
  <c r="BK636" i="18"/>
  <c r="BI636" i="18"/>
  <c r="BH636" i="18"/>
  <c r="BJ636" i="18" s="1"/>
  <c r="BG636" i="18"/>
  <c r="C636" i="18" s="1"/>
  <c r="Q636" i="18"/>
  <c r="P636" i="18"/>
  <c r="O636" i="18"/>
  <c r="N636" i="18"/>
  <c r="M636" i="18"/>
  <c r="L636" i="18"/>
  <c r="K636" i="18"/>
  <c r="J636" i="18"/>
  <c r="F636" i="18"/>
  <c r="G636" i="18" s="1"/>
  <c r="E636" i="18"/>
  <c r="D636" i="18"/>
  <c r="BK635" i="18"/>
  <c r="BI635" i="18"/>
  <c r="BH635" i="18"/>
  <c r="BJ635" i="18" s="1"/>
  <c r="BG635" i="18"/>
  <c r="C635" i="18" s="1"/>
  <c r="Q635" i="18"/>
  <c r="P635" i="18"/>
  <c r="O635" i="18"/>
  <c r="N635" i="18"/>
  <c r="M635" i="18"/>
  <c r="L635" i="18"/>
  <c r="K635" i="18"/>
  <c r="J635" i="18"/>
  <c r="G635" i="18"/>
  <c r="F635" i="18"/>
  <c r="E635" i="18"/>
  <c r="D635" i="18"/>
  <c r="BK634" i="18"/>
  <c r="BI634" i="18"/>
  <c r="BH634" i="18"/>
  <c r="BJ634" i="18" s="1"/>
  <c r="BG634" i="18"/>
  <c r="C634" i="18" s="1"/>
  <c r="Q634" i="18"/>
  <c r="P634" i="18"/>
  <c r="O634" i="18"/>
  <c r="N634" i="18"/>
  <c r="M634" i="18"/>
  <c r="L634" i="18"/>
  <c r="K634" i="18"/>
  <c r="J634" i="18"/>
  <c r="F634" i="18"/>
  <c r="G634" i="18" s="1"/>
  <c r="E634" i="18"/>
  <c r="D634" i="18"/>
  <c r="BK633" i="18"/>
  <c r="BI633" i="18"/>
  <c r="BH633" i="18"/>
  <c r="BJ633" i="18" s="1"/>
  <c r="BG633" i="18"/>
  <c r="Q633" i="18"/>
  <c r="P633" i="18"/>
  <c r="O633" i="18"/>
  <c r="N633" i="18"/>
  <c r="M633" i="18"/>
  <c r="L633" i="18"/>
  <c r="K633" i="18"/>
  <c r="J633" i="18"/>
  <c r="F633" i="18"/>
  <c r="G633" i="18" s="1"/>
  <c r="E633" i="18"/>
  <c r="D633" i="18"/>
  <c r="C633" i="18"/>
  <c r="BK632" i="18"/>
  <c r="BI632" i="18"/>
  <c r="BH632" i="18"/>
  <c r="BJ632" i="18" s="1"/>
  <c r="BG632" i="18"/>
  <c r="Q632" i="18"/>
  <c r="P632" i="18"/>
  <c r="O632" i="18"/>
  <c r="N632" i="18"/>
  <c r="M632" i="18"/>
  <c r="L632" i="18"/>
  <c r="K632" i="18"/>
  <c r="J632" i="18"/>
  <c r="F632" i="18"/>
  <c r="G632" i="18" s="1"/>
  <c r="E632" i="18"/>
  <c r="D632" i="18"/>
  <c r="C632" i="18"/>
  <c r="BK631" i="18"/>
  <c r="BI631" i="18"/>
  <c r="BJ631" i="18" s="1"/>
  <c r="BH631" i="18"/>
  <c r="BG631" i="18"/>
  <c r="C631" i="18" s="1"/>
  <c r="Q631" i="18"/>
  <c r="P631" i="18"/>
  <c r="O631" i="18"/>
  <c r="N631" i="18"/>
  <c r="M631" i="18"/>
  <c r="L631" i="18"/>
  <c r="K631" i="18"/>
  <c r="J631" i="18"/>
  <c r="F631" i="18"/>
  <c r="G631" i="18" s="1"/>
  <c r="E631" i="18"/>
  <c r="D631" i="18"/>
  <c r="BK630" i="18"/>
  <c r="BI630" i="18"/>
  <c r="BH630" i="18"/>
  <c r="BJ630" i="18" s="1"/>
  <c r="BG630" i="18"/>
  <c r="Q630" i="18"/>
  <c r="P630" i="18"/>
  <c r="O630" i="18"/>
  <c r="N630" i="18"/>
  <c r="M630" i="18"/>
  <c r="L630" i="18"/>
  <c r="K630" i="18"/>
  <c r="J630" i="18"/>
  <c r="G630" i="18"/>
  <c r="F630" i="18"/>
  <c r="E630" i="18"/>
  <c r="D630" i="18"/>
  <c r="C630" i="18"/>
  <c r="BK629" i="18"/>
  <c r="BJ629" i="18"/>
  <c r="BI629" i="18"/>
  <c r="BH629" i="18"/>
  <c r="BG629" i="18"/>
  <c r="Q629" i="18"/>
  <c r="P629" i="18"/>
  <c r="O629" i="18"/>
  <c r="N629" i="18"/>
  <c r="M629" i="18"/>
  <c r="L629" i="18"/>
  <c r="K629" i="18"/>
  <c r="J629" i="18"/>
  <c r="F629" i="18"/>
  <c r="G629" i="18" s="1"/>
  <c r="E629" i="18"/>
  <c r="D629" i="18"/>
  <c r="C629" i="18"/>
  <c r="BK628" i="18"/>
  <c r="BI628" i="18"/>
  <c r="BH628" i="18"/>
  <c r="BJ628" i="18" s="1"/>
  <c r="BG628" i="18"/>
  <c r="C628" i="18" s="1"/>
  <c r="Q628" i="18"/>
  <c r="P628" i="18"/>
  <c r="O628" i="18"/>
  <c r="N628" i="18"/>
  <c r="M628" i="18"/>
  <c r="L628" i="18"/>
  <c r="K628" i="18"/>
  <c r="J628" i="18"/>
  <c r="F628" i="18"/>
  <c r="G628" i="18" s="1"/>
  <c r="E628" i="18"/>
  <c r="D628" i="18"/>
  <c r="BK627" i="18"/>
  <c r="BI627" i="18"/>
  <c r="BH627" i="18"/>
  <c r="BJ627" i="18" s="1"/>
  <c r="BG627" i="18"/>
  <c r="C627" i="18" s="1"/>
  <c r="Q627" i="18"/>
  <c r="P627" i="18"/>
  <c r="O627" i="18"/>
  <c r="N627" i="18"/>
  <c r="M627" i="18"/>
  <c r="L627" i="18"/>
  <c r="K627" i="18"/>
  <c r="J627" i="18"/>
  <c r="G627" i="18"/>
  <c r="F627" i="18"/>
  <c r="E627" i="18"/>
  <c r="D627" i="18"/>
  <c r="BK626" i="18"/>
  <c r="BI626" i="18"/>
  <c r="BH626" i="18"/>
  <c r="BG626" i="18"/>
  <c r="C626" i="18" s="1"/>
  <c r="Q626" i="18"/>
  <c r="P626" i="18"/>
  <c r="O626" i="18"/>
  <c r="N626" i="18"/>
  <c r="M626" i="18"/>
  <c r="L626" i="18"/>
  <c r="K626" i="18"/>
  <c r="J626" i="18"/>
  <c r="F626" i="18"/>
  <c r="G626" i="18" s="1"/>
  <c r="E626" i="18"/>
  <c r="D626" i="18"/>
  <c r="BK625" i="18"/>
  <c r="BJ625" i="18"/>
  <c r="BI625" i="18"/>
  <c r="BH625" i="18"/>
  <c r="BG625" i="18"/>
  <c r="Q625" i="18"/>
  <c r="P625" i="18"/>
  <c r="O625" i="18"/>
  <c r="N625" i="18"/>
  <c r="M625" i="18"/>
  <c r="L625" i="18"/>
  <c r="K625" i="18"/>
  <c r="J625" i="18"/>
  <c r="F625" i="18"/>
  <c r="G625" i="18" s="1"/>
  <c r="E625" i="18"/>
  <c r="D625" i="18"/>
  <c r="C625" i="18"/>
  <c r="BK624" i="18"/>
  <c r="BJ624" i="18"/>
  <c r="BI624" i="18"/>
  <c r="BH624" i="18"/>
  <c r="BG624" i="18"/>
  <c r="Q624" i="18"/>
  <c r="P624" i="18"/>
  <c r="O624" i="18"/>
  <c r="N624" i="18"/>
  <c r="M624" i="18"/>
  <c r="L624" i="18"/>
  <c r="K624" i="18"/>
  <c r="J624" i="18"/>
  <c r="F624" i="18"/>
  <c r="G624" i="18" s="1"/>
  <c r="E624" i="18"/>
  <c r="D624" i="18"/>
  <c r="C624" i="18"/>
  <c r="BK623" i="18"/>
  <c r="BI623" i="18"/>
  <c r="BH623" i="18"/>
  <c r="BJ623" i="18" s="1"/>
  <c r="BG623" i="18"/>
  <c r="C623" i="18" s="1"/>
  <c r="Q623" i="18"/>
  <c r="P623" i="18"/>
  <c r="O623" i="18"/>
  <c r="N623" i="18"/>
  <c r="M623" i="18"/>
  <c r="L623" i="18"/>
  <c r="K623" i="18"/>
  <c r="J623" i="18"/>
  <c r="G623" i="18"/>
  <c r="F623" i="18"/>
  <c r="E623" i="18"/>
  <c r="D623" i="18"/>
  <c r="BK622" i="18"/>
  <c r="BI622" i="18"/>
  <c r="BJ622" i="18" s="1"/>
  <c r="BH622" i="18"/>
  <c r="BG622" i="18"/>
  <c r="Q622" i="18"/>
  <c r="P622" i="18"/>
  <c r="O622" i="18"/>
  <c r="N622" i="18"/>
  <c r="M622" i="18"/>
  <c r="L622" i="18"/>
  <c r="K622" i="18"/>
  <c r="J622" i="18"/>
  <c r="G622" i="18"/>
  <c r="F622" i="18"/>
  <c r="E622" i="18"/>
  <c r="D622" i="18"/>
  <c r="C622" i="18"/>
  <c r="BK621" i="18"/>
  <c r="BJ621" i="18"/>
  <c r="BI621" i="18"/>
  <c r="BH621" i="18"/>
  <c r="BG621" i="18"/>
  <c r="Q621" i="18"/>
  <c r="P621" i="18"/>
  <c r="O621" i="18"/>
  <c r="N621" i="18"/>
  <c r="M621" i="18"/>
  <c r="L621" i="18"/>
  <c r="K621" i="18"/>
  <c r="J621" i="18"/>
  <c r="F621" i="18"/>
  <c r="G621" i="18" s="1"/>
  <c r="E621" i="18"/>
  <c r="D621" i="18"/>
  <c r="C621" i="18"/>
  <c r="BK620" i="18"/>
  <c r="BI620" i="18"/>
  <c r="BJ620" i="18" s="1"/>
  <c r="BH620" i="18"/>
  <c r="BG620" i="18"/>
  <c r="C620" i="18" s="1"/>
  <c r="Q620" i="18"/>
  <c r="P620" i="18"/>
  <c r="O620" i="18"/>
  <c r="N620" i="18"/>
  <c r="M620" i="18"/>
  <c r="L620" i="18"/>
  <c r="K620" i="18"/>
  <c r="J620" i="18"/>
  <c r="F620" i="18"/>
  <c r="G620" i="18" s="1"/>
  <c r="E620" i="18"/>
  <c r="D620" i="18"/>
  <c r="BK619" i="18"/>
  <c r="BI619" i="18"/>
  <c r="BH619" i="18"/>
  <c r="BJ619" i="18" s="1"/>
  <c r="BG619" i="18"/>
  <c r="C619" i="18" s="1"/>
  <c r="Q619" i="18"/>
  <c r="P619" i="18"/>
  <c r="O619" i="18"/>
  <c r="N619" i="18"/>
  <c r="M619" i="18"/>
  <c r="L619" i="18"/>
  <c r="K619" i="18"/>
  <c r="J619" i="18"/>
  <c r="G619" i="18"/>
  <c r="F619" i="18"/>
  <c r="E619" i="18"/>
  <c r="D619" i="18"/>
  <c r="BK618" i="18"/>
  <c r="BI618" i="18"/>
  <c r="BH618" i="18"/>
  <c r="BJ618" i="18" s="1"/>
  <c r="BG618" i="18"/>
  <c r="C618" i="18" s="1"/>
  <c r="Q618" i="18"/>
  <c r="P618" i="18"/>
  <c r="O618" i="18"/>
  <c r="N618" i="18"/>
  <c r="M618" i="18"/>
  <c r="L618" i="18"/>
  <c r="K618" i="18"/>
  <c r="J618" i="18"/>
  <c r="F618" i="18"/>
  <c r="G618" i="18" s="1"/>
  <c r="E618" i="18"/>
  <c r="D618" i="18"/>
  <c r="BK617" i="18"/>
  <c r="BI617" i="18"/>
  <c r="BH617" i="18"/>
  <c r="BJ617" i="18" s="1"/>
  <c r="BG617" i="18"/>
  <c r="Q617" i="18"/>
  <c r="P617" i="18"/>
  <c r="O617" i="18"/>
  <c r="N617" i="18"/>
  <c r="M617" i="18"/>
  <c r="L617" i="18"/>
  <c r="K617" i="18"/>
  <c r="J617" i="18"/>
  <c r="F617" i="18"/>
  <c r="G617" i="18" s="1"/>
  <c r="E617" i="18"/>
  <c r="D617" i="18"/>
  <c r="C617" i="18"/>
  <c r="BK616" i="18"/>
  <c r="BI616" i="18"/>
  <c r="BH616" i="18"/>
  <c r="BJ616" i="18" s="1"/>
  <c r="BG616" i="18"/>
  <c r="C616" i="18" s="1"/>
  <c r="Q616" i="18"/>
  <c r="P616" i="18"/>
  <c r="O616" i="18"/>
  <c r="N616" i="18"/>
  <c r="M616" i="18"/>
  <c r="L616" i="18"/>
  <c r="K616" i="18"/>
  <c r="J616" i="18"/>
  <c r="F616" i="18"/>
  <c r="G616" i="18" s="1"/>
  <c r="E616" i="18"/>
  <c r="D616" i="18"/>
  <c r="BK615" i="18"/>
  <c r="BI615" i="18"/>
  <c r="BH615" i="18"/>
  <c r="BJ615" i="18" s="1"/>
  <c r="BG615" i="18"/>
  <c r="Q615" i="18"/>
  <c r="P615" i="18"/>
  <c r="O615" i="18"/>
  <c r="N615" i="18"/>
  <c r="M615" i="18"/>
  <c r="L615" i="18"/>
  <c r="K615" i="18"/>
  <c r="J615" i="18"/>
  <c r="F615" i="18"/>
  <c r="G615" i="18" s="1"/>
  <c r="E615" i="18"/>
  <c r="D615" i="18"/>
  <c r="C615" i="18"/>
  <c r="BK614" i="18"/>
  <c r="BI614" i="18"/>
  <c r="BH614" i="18"/>
  <c r="BJ614" i="18" s="1"/>
  <c r="BG614" i="18"/>
  <c r="Q614" i="18"/>
  <c r="P614" i="18"/>
  <c r="O614" i="18"/>
  <c r="N614" i="18"/>
  <c r="M614" i="18"/>
  <c r="L614" i="18"/>
  <c r="K614" i="18"/>
  <c r="J614" i="18"/>
  <c r="G614" i="18"/>
  <c r="F614" i="18"/>
  <c r="E614" i="18"/>
  <c r="D614" i="18"/>
  <c r="C614" i="18"/>
  <c r="BK613" i="18"/>
  <c r="BJ613" i="18"/>
  <c r="BI613" i="18"/>
  <c r="BH613" i="18"/>
  <c r="BG613" i="18"/>
  <c r="Q613" i="18"/>
  <c r="P613" i="18"/>
  <c r="O613" i="18"/>
  <c r="N613" i="18"/>
  <c r="M613" i="18"/>
  <c r="L613" i="18"/>
  <c r="K613" i="18"/>
  <c r="J613" i="18"/>
  <c r="F613" i="18"/>
  <c r="G613" i="18" s="1"/>
  <c r="E613" i="18"/>
  <c r="D613" i="18"/>
  <c r="C613" i="18"/>
  <c r="BK612" i="18"/>
  <c r="BI612" i="18"/>
  <c r="BJ612" i="18" s="1"/>
  <c r="BH612" i="18"/>
  <c r="BG612" i="18"/>
  <c r="C612" i="18" s="1"/>
  <c r="Q612" i="18"/>
  <c r="P612" i="18"/>
  <c r="O612" i="18"/>
  <c r="N612" i="18"/>
  <c r="M612" i="18"/>
  <c r="L612" i="18"/>
  <c r="K612" i="18"/>
  <c r="J612" i="18"/>
  <c r="F612" i="18"/>
  <c r="G612" i="18" s="1"/>
  <c r="E612" i="18"/>
  <c r="D612" i="18"/>
  <c r="BK611" i="18"/>
  <c r="BI611" i="18"/>
  <c r="BH611" i="18"/>
  <c r="BJ611" i="18" s="1"/>
  <c r="BG611" i="18"/>
  <c r="C611" i="18" s="1"/>
  <c r="Q611" i="18"/>
  <c r="P611" i="18"/>
  <c r="O611" i="18"/>
  <c r="N611" i="18"/>
  <c r="M611" i="18"/>
  <c r="L611" i="18"/>
  <c r="K611" i="18"/>
  <c r="J611" i="18"/>
  <c r="G611" i="18"/>
  <c r="F611" i="18"/>
  <c r="E611" i="18"/>
  <c r="D611" i="18"/>
  <c r="BK610" i="18"/>
  <c r="BI610" i="18"/>
  <c r="BH610" i="18"/>
  <c r="BJ610" i="18" s="1"/>
  <c r="BG610" i="18"/>
  <c r="Q610" i="18"/>
  <c r="P610" i="18"/>
  <c r="O610" i="18"/>
  <c r="N610" i="18"/>
  <c r="M610" i="18"/>
  <c r="L610" i="18"/>
  <c r="K610" i="18"/>
  <c r="J610" i="18"/>
  <c r="F610" i="18"/>
  <c r="G610" i="18" s="1"/>
  <c r="E610" i="18"/>
  <c r="D610" i="18"/>
  <c r="C610" i="18"/>
  <c r="BK609" i="18"/>
  <c r="BI609" i="18"/>
  <c r="BH609" i="18"/>
  <c r="BJ609" i="18" s="1"/>
  <c r="BG609" i="18"/>
  <c r="C609" i="18" s="1"/>
  <c r="Q609" i="18"/>
  <c r="P609" i="18"/>
  <c r="O609" i="18"/>
  <c r="N609" i="18"/>
  <c r="M609" i="18"/>
  <c r="L609" i="18"/>
  <c r="K609" i="18"/>
  <c r="J609" i="18"/>
  <c r="F609" i="18"/>
  <c r="G609" i="18" s="1"/>
  <c r="E609" i="18"/>
  <c r="D609" i="18"/>
  <c r="BK608" i="18"/>
  <c r="BI608" i="18"/>
  <c r="BJ608" i="18" s="1"/>
  <c r="BH608" i="18"/>
  <c r="BG608" i="18"/>
  <c r="Q608" i="18"/>
  <c r="P608" i="18"/>
  <c r="O608" i="18"/>
  <c r="N608" i="18"/>
  <c r="M608" i="18"/>
  <c r="L608" i="18"/>
  <c r="K608" i="18"/>
  <c r="J608" i="18"/>
  <c r="G608" i="18"/>
  <c r="F608" i="18"/>
  <c r="E608" i="18"/>
  <c r="D608" i="18"/>
  <c r="C608" i="18"/>
  <c r="BK607" i="18"/>
  <c r="BI607" i="18"/>
  <c r="BH607" i="18"/>
  <c r="BJ607" i="18" s="1"/>
  <c r="BG607" i="18"/>
  <c r="C607" i="18" s="1"/>
  <c r="Q607" i="18"/>
  <c r="P607" i="18"/>
  <c r="O607" i="18"/>
  <c r="N607" i="18"/>
  <c r="M607" i="18"/>
  <c r="L607" i="18"/>
  <c r="K607" i="18"/>
  <c r="J607" i="18"/>
  <c r="F607" i="18"/>
  <c r="G607" i="18" s="1"/>
  <c r="E607" i="18"/>
  <c r="D607" i="18"/>
  <c r="BK606" i="18"/>
  <c r="BI606" i="18"/>
  <c r="BH606" i="18"/>
  <c r="BJ606" i="18" s="1"/>
  <c r="BG606" i="18"/>
  <c r="C606" i="18" s="1"/>
  <c r="Q606" i="18"/>
  <c r="P606" i="18"/>
  <c r="O606" i="18"/>
  <c r="N606" i="18"/>
  <c r="M606" i="18"/>
  <c r="L606" i="18"/>
  <c r="K606" i="18"/>
  <c r="J606" i="18"/>
  <c r="F606" i="18"/>
  <c r="G606" i="18" s="1"/>
  <c r="E606" i="18"/>
  <c r="D606" i="18"/>
  <c r="BK605" i="18"/>
  <c r="BI605" i="18"/>
  <c r="BJ605" i="18" s="1"/>
  <c r="BH605" i="18"/>
  <c r="BG605" i="18"/>
  <c r="C605" i="18" s="1"/>
  <c r="Q605" i="18"/>
  <c r="P605" i="18"/>
  <c r="O605" i="18"/>
  <c r="N605" i="18"/>
  <c r="M605" i="18"/>
  <c r="L605" i="18"/>
  <c r="K605" i="18"/>
  <c r="J605" i="18"/>
  <c r="F605" i="18"/>
  <c r="G605" i="18" s="1"/>
  <c r="E605" i="18"/>
  <c r="D605" i="18"/>
  <c r="BK604" i="18"/>
  <c r="BI604" i="18"/>
  <c r="BJ604" i="18" s="1"/>
  <c r="BH604" i="18"/>
  <c r="BG604" i="18"/>
  <c r="C604" i="18" s="1"/>
  <c r="Q604" i="18"/>
  <c r="P604" i="18"/>
  <c r="O604" i="18"/>
  <c r="N604" i="18"/>
  <c r="M604" i="18"/>
  <c r="L604" i="18"/>
  <c r="K604" i="18"/>
  <c r="J604" i="18"/>
  <c r="G604" i="18"/>
  <c r="F604" i="18"/>
  <c r="E604" i="18"/>
  <c r="D604" i="18"/>
  <c r="BK603" i="18"/>
  <c r="BI603" i="18"/>
  <c r="BH603" i="18"/>
  <c r="BJ603" i="18" s="1"/>
  <c r="BG603" i="18"/>
  <c r="C603" i="18" s="1"/>
  <c r="Q603" i="18"/>
  <c r="P603" i="18"/>
  <c r="O603" i="18"/>
  <c r="N603" i="18"/>
  <c r="M603" i="18"/>
  <c r="L603" i="18"/>
  <c r="K603" i="18"/>
  <c r="J603" i="18"/>
  <c r="G603" i="18"/>
  <c r="F603" i="18"/>
  <c r="E603" i="18"/>
  <c r="D603" i="18"/>
  <c r="BK602" i="18"/>
  <c r="BI602" i="18"/>
  <c r="BH602" i="18"/>
  <c r="BJ602" i="18" s="1"/>
  <c r="BG602" i="18"/>
  <c r="Q602" i="18"/>
  <c r="P602" i="18"/>
  <c r="O602" i="18"/>
  <c r="N602" i="18"/>
  <c r="M602" i="18"/>
  <c r="L602" i="18"/>
  <c r="K602" i="18"/>
  <c r="J602" i="18"/>
  <c r="F602" i="18"/>
  <c r="G602" i="18" s="1"/>
  <c r="E602" i="18"/>
  <c r="D602" i="18"/>
  <c r="C602" i="18"/>
  <c r="BK601" i="18"/>
  <c r="BI601" i="18"/>
  <c r="BJ601" i="18" s="1"/>
  <c r="BH601" i="18"/>
  <c r="BG601" i="18"/>
  <c r="C601" i="18" s="1"/>
  <c r="Q601" i="18"/>
  <c r="P601" i="18"/>
  <c r="O601" i="18"/>
  <c r="N601" i="18"/>
  <c r="M601" i="18"/>
  <c r="L601" i="18"/>
  <c r="K601" i="18"/>
  <c r="J601" i="18"/>
  <c r="F601" i="18"/>
  <c r="G601" i="18" s="1"/>
  <c r="E601" i="18"/>
  <c r="D601" i="18"/>
  <c r="BK600" i="18"/>
  <c r="BJ600" i="18"/>
  <c r="BI600" i="18"/>
  <c r="BH600" i="18"/>
  <c r="BG600" i="18"/>
  <c r="Q600" i="18"/>
  <c r="P600" i="18"/>
  <c r="O600" i="18"/>
  <c r="N600" i="18"/>
  <c r="M600" i="18"/>
  <c r="L600" i="18"/>
  <c r="K600" i="18"/>
  <c r="J600" i="18"/>
  <c r="F600" i="18"/>
  <c r="G600" i="18" s="1"/>
  <c r="E600" i="18"/>
  <c r="D600" i="18"/>
  <c r="C600" i="18"/>
  <c r="BK599" i="18"/>
  <c r="BJ599" i="18"/>
  <c r="BI599" i="18"/>
  <c r="BH599" i="18"/>
  <c r="BG599" i="18"/>
  <c r="Q599" i="18"/>
  <c r="P599" i="18"/>
  <c r="O599" i="18"/>
  <c r="N599" i="18"/>
  <c r="M599" i="18"/>
  <c r="L599" i="18"/>
  <c r="K599" i="18"/>
  <c r="J599" i="18"/>
  <c r="F599" i="18"/>
  <c r="G599" i="18" s="1"/>
  <c r="E599" i="18"/>
  <c r="D599" i="18"/>
  <c r="C599" i="18"/>
  <c r="BK598" i="18"/>
  <c r="BI598" i="18"/>
  <c r="BH598" i="18"/>
  <c r="BJ598" i="18" s="1"/>
  <c r="BG598" i="18"/>
  <c r="C598" i="18" s="1"/>
  <c r="Q598" i="18"/>
  <c r="P598" i="18"/>
  <c r="O598" i="18"/>
  <c r="N598" i="18"/>
  <c r="M598" i="18"/>
  <c r="L598" i="18"/>
  <c r="K598" i="18"/>
  <c r="J598" i="18"/>
  <c r="G598" i="18"/>
  <c r="F598" i="18"/>
  <c r="E598" i="18"/>
  <c r="D598" i="18"/>
  <c r="BK597" i="18"/>
  <c r="BI597" i="18"/>
  <c r="BJ597" i="18" s="1"/>
  <c r="BH597" i="18"/>
  <c r="BG597" i="18"/>
  <c r="Q597" i="18"/>
  <c r="P597" i="18"/>
  <c r="O597" i="18"/>
  <c r="N597" i="18"/>
  <c r="M597" i="18"/>
  <c r="L597" i="18"/>
  <c r="K597" i="18"/>
  <c r="J597" i="18"/>
  <c r="F597" i="18"/>
  <c r="G597" i="18" s="1"/>
  <c r="E597" i="18"/>
  <c r="D597" i="18"/>
  <c r="C597" i="18"/>
  <c r="BK596" i="18"/>
  <c r="BI596" i="18"/>
  <c r="BH596" i="18"/>
  <c r="BJ596" i="18" s="1"/>
  <c r="BG596" i="18"/>
  <c r="C596" i="18" s="1"/>
  <c r="Q596" i="18"/>
  <c r="P596" i="18"/>
  <c r="O596" i="18"/>
  <c r="N596" i="18"/>
  <c r="M596" i="18"/>
  <c r="L596" i="18"/>
  <c r="K596" i="18"/>
  <c r="J596" i="18"/>
  <c r="G596" i="18"/>
  <c r="F596" i="18"/>
  <c r="E596" i="18"/>
  <c r="D596" i="18"/>
  <c r="BK595" i="18"/>
  <c r="BI595" i="18"/>
  <c r="BH595" i="18"/>
  <c r="BJ595" i="18" s="1"/>
  <c r="BG595" i="18"/>
  <c r="C595" i="18" s="1"/>
  <c r="Q595" i="18"/>
  <c r="P595" i="18"/>
  <c r="O595" i="18"/>
  <c r="N595" i="18"/>
  <c r="M595" i="18"/>
  <c r="L595" i="18"/>
  <c r="K595" i="18"/>
  <c r="J595" i="18"/>
  <c r="G595" i="18"/>
  <c r="F595" i="18"/>
  <c r="E595" i="18"/>
  <c r="D595" i="18"/>
  <c r="BK594" i="18"/>
  <c r="BI594" i="18"/>
  <c r="BH594" i="18"/>
  <c r="BJ594" i="18" s="1"/>
  <c r="BG594" i="18"/>
  <c r="Q594" i="18"/>
  <c r="P594" i="18"/>
  <c r="O594" i="18"/>
  <c r="N594" i="18"/>
  <c r="M594" i="18"/>
  <c r="L594" i="18"/>
  <c r="K594" i="18"/>
  <c r="J594" i="18"/>
  <c r="F594" i="18"/>
  <c r="G594" i="18" s="1"/>
  <c r="E594" i="18"/>
  <c r="D594" i="18"/>
  <c r="C594" i="18"/>
  <c r="BK593" i="18"/>
  <c r="BI593" i="18"/>
  <c r="BH593" i="18"/>
  <c r="BJ593" i="18" s="1"/>
  <c r="BG593" i="18"/>
  <c r="C593" i="18" s="1"/>
  <c r="Q593" i="18"/>
  <c r="P593" i="18"/>
  <c r="O593" i="18"/>
  <c r="N593" i="18"/>
  <c r="M593" i="18"/>
  <c r="L593" i="18"/>
  <c r="K593" i="18"/>
  <c r="J593" i="18"/>
  <c r="F593" i="18"/>
  <c r="G593" i="18" s="1"/>
  <c r="E593" i="18"/>
  <c r="D593" i="18"/>
  <c r="BK592" i="18"/>
  <c r="BI592" i="18"/>
  <c r="BH592" i="18"/>
  <c r="BJ592" i="18" s="1"/>
  <c r="BG592" i="18"/>
  <c r="C592" i="18" s="1"/>
  <c r="Q592" i="18"/>
  <c r="P592" i="18"/>
  <c r="O592" i="18"/>
  <c r="N592" i="18"/>
  <c r="M592" i="18"/>
  <c r="L592" i="18"/>
  <c r="K592" i="18"/>
  <c r="J592" i="18"/>
  <c r="F592" i="18"/>
  <c r="G592" i="18" s="1"/>
  <c r="E592" i="18"/>
  <c r="D592" i="18"/>
  <c r="BK591" i="18"/>
  <c r="BI591" i="18"/>
  <c r="BH591" i="18"/>
  <c r="BJ591" i="18" s="1"/>
  <c r="BG591" i="18"/>
  <c r="C591" i="18" s="1"/>
  <c r="Q591" i="18"/>
  <c r="P591" i="18"/>
  <c r="O591" i="18"/>
  <c r="N591" i="18"/>
  <c r="M591" i="18"/>
  <c r="L591" i="18"/>
  <c r="K591" i="18"/>
  <c r="J591" i="18"/>
  <c r="F591" i="18"/>
  <c r="G591" i="18" s="1"/>
  <c r="E591" i="18"/>
  <c r="D591" i="18"/>
  <c r="BK590" i="18"/>
  <c r="BI590" i="18"/>
  <c r="BH590" i="18"/>
  <c r="BJ590" i="18" s="1"/>
  <c r="BG590" i="18"/>
  <c r="Q590" i="18"/>
  <c r="P590" i="18"/>
  <c r="O590" i="18"/>
  <c r="N590" i="18"/>
  <c r="M590" i="18"/>
  <c r="L590" i="18"/>
  <c r="K590" i="18"/>
  <c r="J590" i="18"/>
  <c r="F590" i="18"/>
  <c r="G590" i="18" s="1"/>
  <c r="E590" i="18"/>
  <c r="D590" i="18"/>
  <c r="C590" i="18"/>
  <c r="BK589" i="18"/>
  <c r="BJ589" i="18"/>
  <c r="BI589" i="18"/>
  <c r="BH589" i="18"/>
  <c r="BG589" i="18"/>
  <c r="Q589" i="18"/>
  <c r="P589" i="18"/>
  <c r="O589" i="18"/>
  <c r="N589" i="18"/>
  <c r="M589" i="18"/>
  <c r="L589" i="18"/>
  <c r="K589" i="18"/>
  <c r="J589" i="18"/>
  <c r="F589" i="18"/>
  <c r="G589" i="18" s="1"/>
  <c r="E589" i="18"/>
  <c r="D589" i="18"/>
  <c r="C589" i="18"/>
  <c r="BK588" i="18"/>
  <c r="BI588" i="18"/>
  <c r="BH588" i="18"/>
  <c r="BG588" i="18"/>
  <c r="C588" i="18" s="1"/>
  <c r="Q588" i="18"/>
  <c r="P588" i="18"/>
  <c r="O588" i="18"/>
  <c r="N588" i="18"/>
  <c r="M588" i="18"/>
  <c r="L588" i="18"/>
  <c r="K588" i="18"/>
  <c r="J588" i="18"/>
  <c r="G588" i="18"/>
  <c r="F588" i="18"/>
  <c r="E588" i="18"/>
  <c r="D588" i="18"/>
  <c r="BK587" i="18"/>
  <c r="BI587" i="18"/>
  <c r="BH587" i="18"/>
  <c r="BG587" i="18"/>
  <c r="C587" i="18" s="1"/>
  <c r="Q587" i="18"/>
  <c r="P587" i="18"/>
  <c r="O587" i="18"/>
  <c r="N587" i="18"/>
  <c r="M587" i="18"/>
  <c r="L587" i="18"/>
  <c r="K587" i="18"/>
  <c r="J587" i="18"/>
  <c r="G587" i="18"/>
  <c r="F587" i="18"/>
  <c r="E587" i="18"/>
  <c r="D587" i="18"/>
  <c r="BK586" i="18"/>
  <c r="BJ586" i="18"/>
  <c r="BI586" i="18"/>
  <c r="BH586" i="18"/>
  <c r="BG586" i="18"/>
  <c r="Q586" i="18"/>
  <c r="P586" i="18"/>
  <c r="O586" i="18"/>
  <c r="N586" i="18"/>
  <c r="M586" i="18"/>
  <c r="L586" i="18"/>
  <c r="K586" i="18"/>
  <c r="J586" i="18"/>
  <c r="F586" i="18"/>
  <c r="G586" i="18" s="1"/>
  <c r="E586" i="18"/>
  <c r="D586" i="18"/>
  <c r="C586" i="18"/>
  <c r="BK585" i="18"/>
  <c r="BJ585" i="18"/>
  <c r="BI585" i="18"/>
  <c r="BH585" i="18"/>
  <c r="BG585" i="18"/>
  <c r="Q585" i="18"/>
  <c r="P585" i="18"/>
  <c r="O585" i="18"/>
  <c r="N585" i="18"/>
  <c r="M585" i="18"/>
  <c r="L585" i="18"/>
  <c r="K585" i="18"/>
  <c r="J585" i="18"/>
  <c r="F585" i="18"/>
  <c r="G585" i="18" s="1"/>
  <c r="E585" i="18"/>
  <c r="D585" i="18"/>
  <c r="C585" i="18"/>
  <c r="BK584" i="18"/>
  <c r="BI584" i="18"/>
  <c r="BH584" i="18"/>
  <c r="BJ584" i="18" s="1"/>
  <c r="BG584" i="18"/>
  <c r="C584" i="18" s="1"/>
  <c r="Q584" i="18"/>
  <c r="P584" i="18"/>
  <c r="O584" i="18"/>
  <c r="N584" i="18"/>
  <c r="M584" i="18"/>
  <c r="L584" i="18"/>
  <c r="K584" i="18"/>
  <c r="J584" i="18"/>
  <c r="G584" i="18"/>
  <c r="F584" i="18"/>
  <c r="E584" i="18"/>
  <c r="D584" i="18"/>
  <c r="BK583" i="18"/>
  <c r="BI583" i="18"/>
  <c r="BJ583" i="18" s="1"/>
  <c r="BH583" i="18"/>
  <c r="BG583" i="18"/>
  <c r="Q583" i="18"/>
  <c r="P583" i="18"/>
  <c r="O583" i="18"/>
  <c r="N583" i="18"/>
  <c r="M583" i="18"/>
  <c r="L583" i="18"/>
  <c r="K583" i="18"/>
  <c r="J583" i="18"/>
  <c r="G583" i="18"/>
  <c r="F583" i="18"/>
  <c r="E583" i="18"/>
  <c r="D583" i="18"/>
  <c r="C583" i="18"/>
  <c r="BK582" i="18"/>
  <c r="BI582" i="18"/>
  <c r="BH582" i="18"/>
  <c r="BJ582" i="18" s="1"/>
  <c r="BG582" i="18"/>
  <c r="C582" i="18" s="1"/>
  <c r="Q582" i="18"/>
  <c r="P582" i="18"/>
  <c r="O582" i="18"/>
  <c r="N582" i="18"/>
  <c r="M582" i="18"/>
  <c r="L582" i="18"/>
  <c r="K582" i="18"/>
  <c r="J582" i="18"/>
  <c r="F582" i="18"/>
  <c r="G582" i="18" s="1"/>
  <c r="E582" i="18"/>
  <c r="D582" i="18"/>
  <c r="BK581" i="18"/>
  <c r="BI581" i="18"/>
  <c r="BJ581" i="18" s="1"/>
  <c r="BH581" i="18"/>
  <c r="BG581" i="18"/>
  <c r="C581" i="18" s="1"/>
  <c r="Q581" i="18"/>
  <c r="P581" i="18"/>
  <c r="O581" i="18"/>
  <c r="N581" i="18"/>
  <c r="M581" i="18"/>
  <c r="L581" i="18"/>
  <c r="K581" i="18"/>
  <c r="J581" i="18"/>
  <c r="F581" i="18"/>
  <c r="G581" i="18" s="1"/>
  <c r="E581" i="18"/>
  <c r="D581" i="18"/>
  <c r="BK580" i="18"/>
  <c r="BI580" i="18"/>
  <c r="BJ580" i="18" s="1"/>
  <c r="BH580" i="18"/>
  <c r="BG580" i="18"/>
  <c r="C580" i="18" s="1"/>
  <c r="Q580" i="18"/>
  <c r="P580" i="18"/>
  <c r="O580" i="18"/>
  <c r="N580" i="18"/>
  <c r="M580" i="18"/>
  <c r="L580" i="18"/>
  <c r="K580" i="18"/>
  <c r="J580" i="18"/>
  <c r="G580" i="18"/>
  <c r="F580" i="18"/>
  <c r="E580" i="18"/>
  <c r="D580" i="18"/>
  <c r="BK579" i="18"/>
  <c r="BI579" i="18"/>
  <c r="BH579" i="18"/>
  <c r="BJ579" i="18" s="1"/>
  <c r="BG579" i="18"/>
  <c r="C579" i="18" s="1"/>
  <c r="Q579" i="18"/>
  <c r="P579" i="18"/>
  <c r="O579" i="18"/>
  <c r="N579" i="18"/>
  <c r="M579" i="18"/>
  <c r="L579" i="18"/>
  <c r="K579" i="18"/>
  <c r="J579" i="18"/>
  <c r="G579" i="18"/>
  <c r="F579" i="18"/>
  <c r="E579" i="18"/>
  <c r="D579" i="18"/>
  <c r="BK578" i="18"/>
  <c r="BI578" i="18"/>
  <c r="BH578" i="18"/>
  <c r="BJ578" i="18" s="1"/>
  <c r="BG578" i="18"/>
  <c r="C578" i="18" s="1"/>
  <c r="Q578" i="18"/>
  <c r="P578" i="18"/>
  <c r="O578" i="18"/>
  <c r="N578" i="18"/>
  <c r="M578" i="18"/>
  <c r="L578" i="18"/>
  <c r="K578" i="18"/>
  <c r="J578" i="18"/>
  <c r="F578" i="18"/>
  <c r="G578" i="18" s="1"/>
  <c r="E578" i="18"/>
  <c r="D578" i="18"/>
  <c r="BK577" i="18"/>
  <c r="BI577" i="18"/>
  <c r="BH577" i="18"/>
  <c r="BJ577" i="18" s="1"/>
  <c r="BG577" i="18"/>
  <c r="Q577" i="18"/>
  <c r="P577" i="18"/>
  <c r="O577" i="18"/>
  <c r="N577" i="18"/>
  <c r="M577" i="18"/>
  <c r="L577" i="18"/>
  <c r="K577" i="18"/>
  <c r="J577" i="18"/>
  <c r="F577" i="18"/>
  <c r="G577" i="18" s="1"/>
  <c r="E577" i="18"/>
  <c r="D577" i="18"/>
  <c r="C577" i="18"/>
  <c r="BK576" i="18"/>
  <c r="BJ576" i="18"/>
  <c r="BI576" i="18"/>
  <c r="BH576" i="18"/>
  <c r="BG576" i="18"/>
  <c r="Q576" i="18"/>
  <c r="P576" i="18"/>
  <c r="O576" i="18"/>
  <c r="N576" i="18"/>
  <c r="M576" i="18"/>
  <c r="L576" i="18"/>
  <c r="K576" i="18"/>
  <c r="J576" i="18"/>
  <c r="F576" i="18"/>
  <c r="G576" i="18" s="1"/>
  <c r="E576" i="18"/>
  <c r="D576" i="18"/>
  <c r="C576" i="18"/>
  <c r="BK575" i="18"/>
  <c r="BI575" i="18"/>
  <c r="BJ575" i="18" s="1"/>
  <c r="BH575" i="18"/>
  <c r="BG575" i="18"/>
  <c r="Q575" i="18"/>
  <c r="P575" i="18"/>
  <c r="O575" i="18"/>
  <c r="N575" i="18"/>
  <c r="M575" i="18"/>
  <c r="L575" i="18"/>
  <c r="K575" i="18"/>
  <c r="J575" i="18"/>
  <c r="F575" i="18"/>
  <c r="G575" i="18" s="1"/>
  <c r="E575" i="18"/>
  <c r="D575" i="18"/>
  <c r="C575" i="18"/>
  <c r="BK574" i="18"/>
  <c r="BI574" i="18"/>
  <c r="BH574" i="18"/>
  <c r="BJ574" i="18" s="1"/>
  <c r="BG574" i="18"/>
  <c r="C574" i="18" s="1"/>
  <c r="Q574" i="18"/>
  <c r="P574" i="18"/>
  <c r="O574" i="18"/>
  <c r="N574" i="18"/>
  <c r="M574" i="18"/>
  <c r="L574" i="18"/>
  <c r="K574" i="18"/>
  <c r="J574" i="18"/>
  <c r="G574" i="18"/>
  <c r="F574" i="18"/>
  <c r="E574" i="18"/>
  <c r="D574" i="18"/>
  <c r="BK573" i="18"/>
  <c r="BI573" i="18"/>
  <c r="BJ573" i="18" s="1"/>
  <c r="BH573" i="18"/>
  <c r="BG573" i="18"/>
  <c r="Q573" i="18"/>
  <c r="P573" i="18"/>
  <c r="O573" i="18"/>
  <c r="N573" i="18"/>
  <c r="M573" i="18"/>
  <c r="L573" i="18"/>
  <c r="K573" i="18"/>
  <c r="J573" i="18"/>
  <c r="G573" i="18"/>
  <c r="F573" i="18"/>
  <c r="E573" i="18"/>
  <c r="D573" i="18"/>
  <c r="C573" i="18"/>
  <c r="BK572" i="18"/>
  <c r="BI572" i="18"/>
  <c r="BH572" i="18"/>
  <c r="BJ572" i="18" s="1"/>
  <c r="BG572" i="18"/>
  <c r="C572" i="18" s="1"/>
  <c r="Q572" i="18"/>
  <c r="P572" i="18"/>
  <c r="O572" i="18"/>
  <c r="N572" i="18"/>
  <c r="M572" i="18"/>
  <c r="L572" i="18"/>
  <c r="K572" i="18"/>
  <c r="J572" i="18"/>
  <c r="F572" i="18"/>
  <c r="G572" i="18" s="1"/>
  <c r="E572" i="18"/>
  <c r="D572" i="18"/>
  <c r="BK571" i="18"/>
  <c r="BI571" i="18"/>
  <c r="BH571" i="18"/>
  <c r="BJ571" i="18" s="1"/>
  <c r="BG571" i="18"/>
  <c r="C571" i="18" s="1"/>
  <c r="Q571" i="18"/>
  <c r="P571" i="18"/>
  <c r="O571" i="18"/>
  <c r="N571" i="18"/>
  <c r="M571" i="18"/>
  <c r="L571" i="18"/>
  <c r="K571" i="18"/>
  <c r="J571" i="18"/>
  <c r="F571" i="18"/>
  <c r="G571" i="18" s="1"/>
  <c r="E571" i="18"/>
  <c r="D571" i="18"/>
  <c r="BK570" i="18"/>
  <c r="BI570" i="18"/>
  <c r="BH570" i="18"/>
  <c r="BJ570" i="18" s="1"/>
  <c r="BG570" i="18"/>
  <c r="C570" i="18" s="1"/>
  <c r="Q570" i="18"/>
  <c r="P570" i="18"/>
  <c r="O570" i="18"/>
  <c r="N570" i="18"/>
  <c r="M570" i="18"/>
  <c r="L570" i="18"/>
  <c r="K570" i="18"/>
  <c r="J570" i="18"/>
  <c r="F570" i="18"/>
  <c r="G570" i="18" s="1"/>
  <c r="E570" i="18"/>
  <c r="D570" i="18"/>
  <c r="BK569" i="18"/>
  <c r="BI569" i="18"/>
  <c r="BH569" i="18"/>
  <c r="BJ569" i="18" s="1"/>
  <c r="BG569" i="18"/>
  <c r="Q569" i="18"/>
  <c r="P569" i="18"/>
  <c r="O569" i="18"/>
  <c r="N569" i="18"/>
  <c r="M569" i="18"/>
  <c r="L569" i="18"/>
  <c r="K569" i="18"/>
  <c r="J569" i="18"/>
  <c r="F569" i="18"/>
  <c r="G569" i="18" s="1"/>
  <c r="E569" i="18"/>
  <c r="D569" i="18"/>
  <c r="C569" i="18"/>
  <c r="BK568" i="18"/>
  <c r="BJ568" i="18"/>
  <c r="BI568" i="18"/>
  <c r="BH568" i="18"/>
  <c r="BG568" i="18"/>
  <c r="Q568" i="18"/>
  <c r="P568" i="18"/>
  <c r="O568" i="18"/>
  <c r="N568" i="18"/>
  <c r="M568" i="18"/>
  <c r="L568" i="18"/>
  <c r="K568" i="18"/>
  <c r="J568" i="18"/>
  <c r="F568" i="18"/>
  <c r="G568" i="18" s="1"/>
  <c r="E568" i="18"/>
  <c r="D568" i="18"/>
  <c r="C568" i="18"/>
  <c r="BK567" i="18"/>
  <c r="BI567" i="18"/>
  <c r="BJ567" i="18" s="1"/>
  <c r="BH567" i="18"/>
  <c r="BG567" i="18"/>
  <c r="Q567" i="18"/>
  <c r="P567" i="18"/>
  <c r="O567" i="18"/>
  <c r="N567" i="18"/>
  <c r="M567" i="18"/>
  <c r="L567" i="18"/>
  <c r="K567" i="18"/>
  <c r="J567" i="18"/>
  <c r="F567" i="18"/>
  <c r="G567" i="18" s="1"/>
  <c r="E567" i="18"/>
  <c r="D567" i="18"/>
  <c r="C567" i="18"/>
  <c r="BK566" i="18"/>
  <c r="BI566" i="18"/>
  <c r="BH566" i="18"/>
  <c r="BJ566" i="18" s="1"/>
  <c r="BG566" i="18"/>
  <c r="C566" i="18" s="1"/>
  <c r="Q566" i="18"/>
  <c r="P566" i="18"/>
  <c r="O566" i="18"/>
  <c r="N566" i="18"/>
  <c r="M566" i="18"/>
  <c r="L566" i="18"/>
  <c r="K566" i="18"/>
  <c r="J566" i="18"/>
  <c r="G566" i="18"/>
  <c r="F566" i="18"/>
  <c r="E566" i="18"/>
  <c r="D566" i="18"/>
  <c r="BK565" i="18"/>
  <c r="BI565" i="18"/>
  <c r="BJ565" i="18" s="1"/>
  <c r="BH565" i="18"/>
  <c r="BG565" i="18"/>
  <c r="Q565" i="18"/>
  <c r="P565" i="18"/>
  <c r="O565" i="18"/>
  <c r="N565" i="18"/>
  <c r="M565" i="18"/>
  <c r="L565" i="18"/>
  <c r="K565" i="18"/>
  <c r="J565" i="18"/>
  <c r="G565" i="18"/>
  <c r="F565" i="18"/>
  <c r="E565" i="18"/>
  <c r="D565" i="18"/>
  <c r="C565" i="18"/>
  <c r="BK564" i="18"/>
  <c r="BI564" i="18"/>
  <c r="BH564" i="18"/>
  <c r="BJ564" i="18" s="1"/>
  <c r="BG564" i="18"/>
  <c r="C564" i="18" s="1"/>
  <c r="Q564" i="18"/>
  <c r="P564" i="18"/>
  <c r="O564" i="18"/>
  <c r="N564" i="18"/>
  <c r="M564" i="18"/>
  <c r="L564" i="18"/>
  <c r="K564" i="18"/>
  <c r="J564" i="18"/>
  <c r="F564" i="18"/>
  <c r="G564" i="18" s="1"/>
  <c r="E564" i="18"/>
  <c r="D564" i="18"/>
  <c r="BK563" i="18"/>
  <c r="BI563" i="18"/>
  <c r="BH563" i="18"/>
  <c r="BJ563" i="18" s="1"/>
  <c r="BG563" i="18"/>
  <c r="C563" i="18" s="1"/>
  <c r="Q563" i="18"/>
  <c r="P563" i="18"/>
  <c r="O563" i="18"/>
  <c r="N563" i="18"/>
  <c r="M563" i="18"/>
  <c r="L563" i="18"/>
  <c r="K563" i="18"/>
  <c r="J563" i="18"/>
  <c r="F563" i="18"/>
  <c r="G563" i="18" s="1"/>
  <c r="E563" i="18"/>
  <c r="D563" i="18"/>
  <c r="BK562" i="18"/>
  <c r="BI562" i="18"/>
  <c r="BH562" i="18"/>
  <c r="BJ562" i="18" s="1"/>
  <c r="BG562" i="18"/>
  <c r="C562" i="18" s="1"/>
  <c r="Q562" i="18"/>
  <c r="P562" i="18"/>
  <c r="O562" i="18"/>
  <c r="N562" i="18"/>
  <c r="M562" i="18"/>
  <c r="L562" i="18"/>
  <c r="K562" i="18"/>
  <c r="J562" i="18"/>
  <c r="F562" i="18"/>
  <c r="G562" i="18" s="1"/>
  <c r="E562" i="18"/>
  <c r="D562" i="18"/>
  <c r="BK561" i="18"/>
  <c r="BI561" i="18"/>
  <c r="BH561" i="18"/>
  <c r="BJ561" i="18" s="1"/>
  <c r="BG561" i="18"/>
  <c r="Q561" i="18"/>
  <c r="P561" i="18"/>
  <c r="O561" i="18"/>
  <c r="N561" i="18"/>
  <c r="M561" i="18"/>
  <c r="L561" i="18"/>
  <c r="K561" i="18"/>
  <c r="J561" i="18"/>
  <c r="F561" i="18"/>
  <c r="G561" i="18" s="1"/>
  <c r="E561" i="18"/>
  <c r="D561" i="18"/>
  <c r="C561" i="18"/>
  <c r="BK560" i="18"/>
  <c r="BJ560" i="18"/>
  <c r="BI560" i="18"/>
  <c r="BH560" i="18"/>
  <c r="BG560" i="18"/>
  <c r="Q560" i="18"/>
  <c r="P560" i="18"/>
  <c r="O560" i="18"/>
  <c r="N560" i="18"/>
  <c r="M560" i="18"/>
  <c r="L560" i="18"/>
  <c r="K560" i="18"/>
  <c r="J560" i="18"/>
  <c r="F560" i="18"/>
  <c r="G560" i="18" s="1"/>
  <c r="E560" i="18"/>
  <c r="D560" i="18"/>
  <c r="C560" i="18"/>
  <c r="BK559" i="18"/>
  <c r="BI559" i="18"/>
  <c r="BJ559" i="18" s="1"/>
  <c r="BH559" i="18"/>
  <c r="BG559" i="18"/>
  <c r="Q559" i="18"/>
  <c r="P559" i="18"/>
  <c r="O559" i="18"/>
  <c r="N559" i="18"/>
  <c r="M559" i="18"/>
  <c r="L559" i="18"/>
  <c r="K559" i="18"/>
  <c r="J559" i="18"/>
  <c r="F559" i="18"/>
  <c r="G559" i="18" s="1"/>
  <c r="E559" i="18"/>
  <c r="D559" i="18"/>
  <c r="C559" i="18"/>
  <c r="BK558" i="18"/>
  <c r="BI558" i="18"/>
  <c r="BH558" i="18"/>
  <c r="BJ558" i="18" s="1"/>
  <c r="BG558" i="18"/>
  <c r="C558" i="18" s="1"/>
  <c r="Q558" i="18"/>
  <c r="P558" i="18"/>
  <c r="O558" i="18"/>
  <c r="N558" i="18"/>
  <c r="M558" i="18"/>
  <c r="L558" i="18"/>
  <c r="K558" i="18"/>
  <c r="J558" i="18"/>
  <c r="G558" i="18"/>
  <c r="F558" i="18"/>
  <c r="E558" i="18"/>
  <c r="D558" i="18"/>
  <c r="BK557" i="18"/>
  <c r="BI557" i="18"/>
  <c r="BJ557" i="18" s="1"/>
  <c r="BH557" i="18"/>
  <c r="BG557" i="18"/>
  <c r="Q557" i="18"/>
  <c r="P557" i="18"/>
  <c r="O557" i="18"/>
  <c r="N557" i="18"/>
  <c r="M557" i="18"/>
  <c r="L557" i="18"/>
  <c r="K557" i="18"/>
  <c r="J557" i="18"/>
  <c r="G557" i="18"/>
  <c r="F557" i="18"/>
  <c r="E557" i="18"/>
  <c r="D557" i="18"/>
  <c r="C557" i="18"/>
  <c r="BK556" i="18"/>
  <c r="BI556" i="18"/>
  <c r="BH556" i="18"/>
  <c r="BJ556" i="18" s="1"/>
  <c r="BG556" i="18"/>
  <c r="C556" i="18" s="1"/>
  <c r="Q556" i="18"/>
  <c r="P556" i="18"/>
  <c r="O556" i="18"/>
  <c r="N556" i="18"/>
  <c r="M556" i="18"/>
  <c r="L556" i="18"/>
  <c r="K556" i="18"/>
  <c r="J556" i="18"/>
  <c r="F556" i="18"/>
  <c r="G556" i="18" s="1"/>
  <c r="E556" i="18"/>
  <c r="D556" i="18"/>
  <c r="BK555" i="18"/>
  <c r="BI555" i="18"/>
  <c r="BH555" i="18"/>
  <c r="BJ555" i="18" s="1"/>
  <c r="BG555" i="18"/>
  <c r="C555" i="18" s="1"/>
  <c r="Q555" i="18"/>
  <c r="P555" i="18"/>
  <c r="O555" i="18"/>
  <c r="N555" i="18"/>
  <c r="M555" i="18"/>
  <c r="L555" i="18"/>
  <c r="K555" i="18"/>
  <c r="J555" i="18"/>
  <c r="F555" i="18"/>
  <c r="G555" i="18" s="1"/>
  <c r="E555" i="18"/>
  <c r="D555" i="18"/>
  <c r="BK554" i="18"/>
  <c r="BI554" i="18"/>
  <c r="BH554" i="18"/>
  <c r="BJ554" i="18" s="1"/>
  <c r="BG554" i="18"/>
  <c r="C554" i="18" s="1"/>
  <c r="Q554" i="18"/>
  <c r="P554" i="18"/>
  <c r="O554" i="18"/>
  <c r="N554" i="18"/>
  <c r="M554" i="18"/>
  <c r="L554" i="18"/>
  <c r="K554" i="18"/>
  <c r="J554" i="18"/>
  <c r="F554" i="18"/>
  <c r="G554" i="18" s="1"/>
  <c r="E554" i="18"/>
  <c r="D554" i="18"/>
  <c r="BK553" i="18"/>
  <c r="BI553" i="18"/>
  <c r="BH553" i="18"/>
  <c r="BJ553" i="18" s="1"/>
  <c r="BG553" i="18"/>
  <c r="Q553" i="18"/>
  <c r="P553" i="18"/>
  <c r="O553" i="18"/>
  <c r="N553" i="18"/>
  <c r="M553" i="18"/>
  <c r="L553" i="18"/>
  <c r="K553" i="18"/>
  <c r="J553" i="18"/>
  <c r="F553" i="18"/>
  <c r="G553" i="18" s="1"/>
  <c r="E553" i="18"/>
  <c r="D553" i="18"/>
  <c r="C553" i="18"/>
  <c r="BK552" i="18"/>
  <c r="BJ552" i="18"/>
  <c r="BI552" i="18"/>
  <c r="BH552" i="18"/>
  <c r="BG552" i="18"/>
  <c r="Q552" i="18"/>
  <c r="P552" i="18"/>
  <c r="O552" i="18"/>
  <c r="N552" i="18"/>
  <c r="M552" i="18"/>
  <c r="L552" i="18"/>
  <c r="K552" i="18"/>
  <c r="J552" i="18"/>
  <c r="F552" i="18"/>
  <c r="G552" i="18" s="1"/>
  <c r="E552" i="18"/>
  <c r="D552" i="18"/>
  <c r="C552" i="18"/>
  <c r="BK551" i="18"/>
  <c r="BI551" i="18"/>
  <c r="BJ551" i="18" s="1"/>
  <c r="BH551" i="18"/>
  <c r="BG551" i="18"/>
  <c r="Q551" i="18"/>
  <c r="P551" i="18"/>
  <c r="O551" i="18"/>
  <c r="N551" i="18"/>
  <c r="M551" i="18"/>
  <c r="L551" i="18"/>
  <c r="K551" i="18"/>
  <c r="J551" i="18"/>
  <c r="F551" i="18"/>
  <c r="G551" i="18" s="1"/>
  <c r="E551" i="18"/>
  <c r="D551" i="18"/>
  <c r="C551" i="18"/>
  <c r="BK550" i="18"/>
  <c r="BI550" i="18"/>
  <c r="BH550" i="18"/>
  <c r="BJ550" i="18" s="1"/>
  <c r="BG550" i="18"/>
  <c r="C550" i="18" s="1"/>
  <c r="Q550" i="18"/>
  <c r="P550" i="18"/>
  <c r="O550" i="18"/>
  <c r="N550" i="18"/>
  <c r="M550" i="18"/>
  <c r="L550" i="18"/>
  <c r="K550" i="18"/>
  <c r="J550" i="18"/>
  <c r="G550" i="18"/>
  <c r="F550" i="18"/>
  <c r="E550" i="18"/>
  <c r="D550" i="18"/>
  <c r="BK549" i="18"/>
  <c r="BI549" i="18"/>
  <c r="BJ549" i="18" s="1"/>
  <c r="BH549" i="18"/>
  <c r="BG549" i="18"/>
  <c r="Q549" i="18"/>
  <c r="P549" i="18"/>
  <c r="O549" i="18"/>
  <c r="N549" i="18"/>
  <c r="M549" i="18"/>
  <c r="L549" i="18"/>
  <c r="K549" i="18"/>
  <c r="J549" i="18"/>
  <c r="G549" i="18"/>
  <c r="F549" i="18"/>
  <c r="E549" i="18"/>
  <c r="D549" i="18"/>
  <c r="C549" i="18"/>
  <c r="BK548" i="18"/>
  <c r="BI548" i="18"/>
  <c r="BH548" i="18"/>
  <c r="BJ548" i="18" s="1"/>
  <c r="BG548" i="18"/>
  <c r="C548" i="18" s="1"/>
  <c r="Q548" i="18"/>
  <c r="P548" i="18"/>
  <c r="O548" i="18"/>
  <c r="N548" i="18"/>
  <c r="M548" i="18"/>
  <c r="L548" i="18"/>
  <c r="K548" i="18"/>
  <c r="J548" i="18"/>
  <c r="F548" i="18"/>
  <c r="G548" i="18" s="1"/>
  <c r="E548" i="18"/>
  <c r="D548" i="18"/>
  <c r="BK547" i="18"/>
  <c r="BI547" i="18"/>
  <c r="BH547" i="18"/>
  <c r="BJ547" i="18" s="1"/>
  <c r="BG547" i="18"/>
  <c r="C547" i="18" s="1"/>
  <c r="Q547" i="18"/>
  <c r="P547" i="18"/>
  <c r="O547" i="18"/>
  <c r="N547" i="18"/>
  <c r="M547" i="18"/>
  <c r="L547" i="18"/>
  <c r="K547" i="18"/>
  <c r="J547" i="18"/>
  <c r="F547" i="18"/>
  <c r="G547" i="18" s="1"/>
  <c r="E547" i="18"/>
  <c r="D547" i="18"/>
  <c r="BK546" i="18"/>
  <c r="BI546" i="18"/>
  <c r="BH546" i="18"/>
  <c r="BJ546" i="18" s="1"/>
  <c r="BG546" i="18"/>
  <c r="C546" i="18" s="1"/>
  <c r="Q546" i="18"/>
  <c r="P546" i="18"/>
  <c r="O546" i="18"/>
  <c r="N546" i="18"/>
  <c r="M546" i="18"/>
  <c r="L546" i="18"/>
  <c r="K546" i="18"/>
  <c r="J546" i="18"/>
  <c r="F546" i="18"/>
  <c r="G546" i="18" s="1"/>
  <c r="E546" i="18"/>
  <c r="D546" i="18"/>
  <c r="BK545" i="18"/>
  <c r="BI545" i="18"/>
  <c r="BH545" i="18"/>
  <c r="BJ545" i="18" s="1"/>
  <c r="BG545" i="18"/>
  <c r="Q545" i="18"/>
  <c r="P545" i="18"/>
  <c r="O545" i="18"/>
  <c r="N545" i="18"/>
  <c r="M545" i="18"/>
  <c r="L545" i="18"/>
  <c r="K545" i="18"/>
  <c r="J545" i="18"/>
  <c r="F545" i="18"/>
  <c r="G545" i="18" s="1"/>
  <c r="E545" i="18"/>
  <c r="D545" i="18"/>
  <c r="C545" i="18"/>
  <c r="BK544" i="18"/>
  <c r="BJ544" i="18"/>
  <c r="BI544" i="18"/>
  <c r="BH544" i="18"/>
  <c r="BG544" i="18"/>
  <c r="Q544" i="18"/>
  <c r="P544" i="18"/>
  <c r="O544" i="18"/>
  <c r="N544" i="18"/>
  <c r="M544" i="18"/>
  <c r="L544" i="18"/>
  <c r="K544" i="18"/>
  <c r="J544" i="18"/>
  <c r="F544" i="18"/>
  <c r="G544" i="18" s="1"/>
  <c r="E544" i="18"/>
  <c r="D544" i="18"/>
  <c r="C544" i="18"/>
  <c r="BK543" i="18"/>
  <c r="BI543" i="18"/>
  <c r="BJ543" i="18" s="1"/>
  <c r="BH543" i="18"/>
  <c r="BG543" i="18"/>
  <c r="Q543" i="18"/>
  <c r="P543" i="18"/>
  <c r="O543" i="18"/>
  <c r="N543" i="18"/>
  <c r="M543" i="18"/>
  <c r="L543" i="18"/>
  <c r="K543" i="18"/>
  <c r="J543" i="18"/>
  <c r="F543" i="18"/>
  <c r="G543" i="18" s="1"/>
  <c r="E543" i="18"/>
  <c r="D543" i="18"/>
  <c r="C543" i="18"/>
  <c r="BK542" i="18"/>
  <c r="BI542" i="18"/>
  <c r="BH542" i="18"/>
  <c r="BJ542" i="18" s="1"/>
  <c r="BG542" i="18"/>
  <c r="C542" i="18" s="1"/>
  <c r="Q542" i="18"/>
  <c r="P542" i="18"/>
  <c r="O542" i="18"/>
  <c r="N542" i="18"/>
  <c r="M542" i="18"/>
  <c r="L542" i="18"/>
  <c r="K542" i="18"/>
  <c r="J542" i="18"/>
  <c r="G542" i="18"/>
  <c r="F542" i="18"/>
  <c r="E542" i="18"/>
  <c r="D542" i="18"/>
  <c r="BK541" i="18"/>
  <c r="BI541" i="18"/>
  <c r="BJ541" i="18" s="1"/>
  <c r="BH541" i="18"/>
  <c r="BG541" i="18"/>
  <c r="Q541" i="18"/>
  <c r="P541" i="18"/>
  <c r="O541" i="18"/>
  <c r="N541" i="18"/>
  <c r="M541" i="18"/>
  <c r="L541" i="18"/>
  <c r="K541" i="18"/>
  <c r="J541" i="18"/>
  <c r="G541" i="18"/>
  <c r="F541" i="18"/>
  <c r="E541" i="18"/>
  <c r="D541" i="18"/>
  <c r="C541" i="18"/>
  <c r="BK540" i="18"/>
  <c r="BI540" i="18"/>
  <c r="BH540" i="18"/>
  <c r="BJ540" i="18" s="1"/>
  <c r="BG540" i="18"/>
  <c r="C540" i="18" s="1"/>
  <c r="Q540" i="18"/>
  <c r="P540" i="18"/>
  <c r="O540" i="18"/>
  <c r="N540" i="18"/>
  <c r="M540" i="18"/>
  <c r="L540" i="18"/>
  <c r="K540" i="18"/>
  <c r="J540" i="18"/>
  <c r="F540" i="18"/>
  <c r="G540" i="18" s="1"/>
  <c r="E540" i="18"/>
  <c r="D540" i="18"/>
  <c r="BK539" i="18"/>
  <c r="BI539" i="18"/>
  <c r="BH539" i="18"/>
  <c r="BJ539" i="18" s="1"/>
  <c r="BG539" i="18"/>
  <c r="C539" i="18" s="1"/>
  <c r="Q539" i="18"/>
  <c r="P539" i="18"/>
  <c r="O539" i="18"/>
  <c r="N539" i="18"/>
  <c r="M539" i="18"/>
  <c r="L539" i="18"/>
  <c r="K539" i="18"/>
  <c r="J539" i="18"/>
  <c r="F539" i="18"/>
  <c r="G539" i="18" s="1"/>
  <c r="E539" i="18"/>
  <c r="D539" i="18"/>
  <c r="BK538" i="18"/>
  <c r="BI538" i="18"/>
  <c r="BH538" i="18"/>
  <c r="BJ538" i="18" s="1"/>
  <c r="BG538" i="18"/>
  <c r="C538" i="18" s="1"/>
  <c r="Q538" i="18"/>
  <c r="P538" i="18"/>
  <c r="O538" i="18"/>
  <c r="N538" i="18"/>
  <c r="M538" i="18"/>
  <c r="L538" i="18"/>
  <c r="K538" i="18"/>
  <c r="J538" i="18"/>
  <c r="F538" i="18"/>
  <c r="G538" i="18" s="1"/>
  <c r="E538" i="18"/>
  <c r="D538" i="18"/>
  <c r="BK537" i="18"/>
  <c r="BI537" i="18"/>
  <c r="BH537" i="18"/>
  <c r="BJ537" i="18" s="1"/>
  <c r="BG537" i="18"/>
  <c r="Q537" i="18"/>
  <c r="P537" i="18"/>
  <c r="O537" i="18"/>
  <c r="N537" i="18"/>
  <c r="M537" i="18"/>
  <c r="L537" i="18"/>
  <c r="K537" i="18"/>
  <c r="J537" i="18"/>
  <c r="F537" i="18"/>
  <c r="G537" i="18" s="1"/>
  <c r="E537" i="18"/>
  <c r="D537" i="18"/>
  <c r="C537" i="18"/>
  <c r="BK536" i="18"/>
  <c r="BJ536" i="18"/>
  <c r="BI536" i="18"/>
  <c r="BH536" i="18"/>
  <c r="BG536" i="18"/>
  <c r="Q536" i="18"/>
  <c r="P536" i="18"/>
  <c r="O536" i="18"/>
  <c r="N536" i="18"/>
  <c r="M536" i="18"/>
  <c r="L536" i="18"/>
  <c r="K536" i="18"/>
  <c r="J536" i="18"/>
  <c r="F536" i="18"/>
  <c r="G536" i="18" s="1"/>
  <c r="E536" i="18"/>
  <c r="D536" i="18"/>
  <c r="C536" i="18"/>
  <c r="BK535" i="18"/>
  <c r="BI535" i="18"/>
  <c r="BJ535" i="18" s="1"/>
  <c r="BH535" i="18"/>
  <c r="BG535" i="18"/>
  <c r="Q535" i="18"/>
  <c r="P535" i="18"/>
  <c r="O535" i="18"/>
  <c r="N535" i="18"/>
  <c r="M535" i="18"/>
  <c r="L535" i="18"/>
  <c r="K535" i="18"/>
  <c r="J535" i="18"/>
  <c r="F535" i="18"/>
  <c r="G535" i="18" s="1"/>
  <c r="E535" i="18"/>
  <c r="D535" i="18"/>
  <c r="C535" i="18"/>
  <c r="BK534" i="18"/>
  <c r="BI534" i="18"/>
  <c r="BH534" i="18"/>
  <c r="BJ534" i="18" s="1"/>
  <c r="BG534" i="18"/>
  <c r="C534" i="18" s="1"/>
  <c r="Q534" i="18"/>
  <c r="P534" i="18"/>
  <c r="O534" i="18"/>
  <c r="N534" i="18"/>
  <c r="M534" i="18"/>
  <c r="L534" i="18"/>
  <c r="K534" i="18"/>
  <c r="J534" i="18"/>
  <c r="G534" i="18"/>
  <c r="F534" i="18"/>
  <c r="E534" i="18"/>
  <c r="D534" i="18"/>
  <c r="BK533" i="18"/>
  <c r="BI533" i="18"/>
  <c r="BJ533" i="18" s="1"/>
  <c r="BH533" i="18"/>
  <c r="BG533" i="18"/>
  <c r="Q533" i="18"/>
  <c r="P533" i="18"/>
  <c r="O533" i="18"/>
  <c r="N533" i="18"/>
  <c r="M533" i="18"/>
  <c r="L533" i="18"/>
  <c r="K533" i="18"/>
  <c r="J533" i="18"/>
  <c r="G533" i="18"/>
  <c r="F533" i="18"/>
  <c r="E533" i="18"/>
  <c r="D533" i="18"/>
  <c r="C533" i="18"/>
  <c r="BK532" i="18"/>
  <c r="BI532" i="18"/>
  <c r="BH532" i="18"/>
  <c r="BJ532" i="18" s="1"/>
  <c r="BG532" i="18"/>
  <c r="C532" i="18" s="1"/>
  <c r="Q532" i="18"/>
  <c r="P532" i="18"/>
  <c r="O532" i="18"/>
  <c r="N532" i="18"/>
  <c r="M532" i="18"/>
  <c r="L532" i="18"/>
  <c r="K532" i="18"/>
  <c r="J532" i="18"/>
  <c r="F532" i="18"/>
  <c r="G532" i="18" s="1"/>
  <c r="E532" i="18"/>
  <c r="D532" i="18"/>
  <c r="BK531" i="18"/>
  <c r="BI531" i="18"/>
  <c r="BH531" i="18"/>
  <c r="BJ531" i="18" s="1"/>
  <c r="BG531" i="18"/>
  <c r="C531" i="18" s="1"/>
  <c r="Q531" i="18"/>
  <c r="P531" i="18"/>
  <c r="O531" i="18"/>
  <c r="N531" i="18"/>
  <c r="M531" i="18"/>
  <c r="L531" i="18"/>
  <c r="K531" i="18"/>
  <c r="J531" i="18"/>
  <c r="F531" i="18"/>
  <c r="G531" i="18" s="1"/>
  <c r="E531" i="18"/>
  <c r="D531" i="18"/>
  <c r="BK530" i="18"/>
  <c r="BI530" i="18"/>
  <c r="BH530" i="18"/>
  <c r="BJ530" i="18" s="1"/>
  <c r="BG530" i="18"/>
  <c r="C530" i="18" s="1"/>
  <c r="Q530" i="18"/>
  <c r="P530" i="18"/>
  <c r="O530" i="18"/>
  <c r="N530" i="18"/>
  <c r="M530" i="18"/>
  <c r="L530" i="18"/>
  <c r="K530" i="18"/>
  <c r="J530" i="18"/>
  <c r="F530" i="18"/>
  <c r="G530" i="18" s="1"/>
  <c r="E530" i="18"/>
  <c r="D530" i="18"/>
  <c r="BK529" i="18"/>
  <c r="BI529" i="18"/>
  <c r="BH529" i="18"/>
  <c r="BJ529" i="18" s="1"/>
  <c r="BG529" i="18"/>
  <c r="Q529" i="18"/>
  <c r="P529" i="18"/>
  <c r="O529" i="18"/>
  <c r="N529" i="18"/>
  <c r="M529" i="18"/>
  <c r="L529" i="18"/>
  <c r="K529" i="18"/>
  <c r="J529" i="18"/>
  <c r="F529" i="18"/>
  <c r="G529" i="18" s="1"/>
  <c r="E529" i="18"/>
  <c r="D529" i="18"/>
  <c r="C529" i="18"/>
  <c r="BK528" i="18"/>
  <c r="BJ528" i="18"/>
  <c r="BI528" i="18"/>
  <c r="BH528" i="18"/>
  <c r="BG528" i="18"/>
  <c r="Q528" i="18"/>
  <c r="P528" i="18"/>
  <c r="O528" i="18"/>
  <c r="N528" i="18"/>
  <c r="M528" i="18"/>
  <c r="L528" i="18"/>
  <c r="K528" i="18"/>
  <c r="J528" i="18"/>
  <c r="F528" i="18"/>
  <c r="G528" i="18" s="1"/>
  <c r="E528" i="18"/>
  <c r="D528" i="18"/>
  <c r="C528" i="18"/>
  <c r="BK527" i="18"/>
  <c r="BI527" i="18"/>
  <c r="BJ527" i="18" s="1"/>
  <c r="BH527" i="18"/>
  <c r="BG527" i="18"/>
  <c r="Q527" i="18"/>
  <c r="P527" i="18"/>
  <c r="O527" i="18"/>
  <c r="N527" i="18"/>
  <c r="M527" i="18"/>
  <c r="L527" i="18"/>
  <c r="K527" i="18"/>
  <c r="J527" i="18"/>
  <c r="F527" i="18"/>
  <c r="G527" i="18" s="1"/>
  <c r="E527" i="18"/>
  <c r="D527" i="18"/>
  <c r="C527" i="18"/>
  <c r="BK526" i="18"/>
  <c r="BI526" i="18"/>
  <c r="BH526" i="18"/>
  <c r="BJ526" i="18" s="1"/>
  <c r="BG526" i="18"/>
  <c r="C526" i="18" s="1"/>
  <c r="Q526" i="18"/>
  <c r="P526" i="18"/>
  <c r="O526" i="18"/>
  <c r="N526" i="18"/>
  <c r="M526" i="18"/>
  <c r="L526" i="18"/>
  <c r="K526" i="18"/>
  <c r="J526" i="18"/>
  <c r="G526" i="18"/>
  <c r="F526" i="18"/>
  <c r="E526" i="18"/>
  <c r="D526" i="18"/>
  <c r="BK525" i="18"/>
  <c r="BI525" i="18"/>
  <c r="BJ525" i="18" s="1"/>
  <c r="BH525" i="18"/>
  <c r="BG525" i="18"/>
  <c r="Q525" i="18"/>
  <c r="P525" i="18"/>
  <c r="O525" i="18"/>
  <c r="N525" i="18"/>
  <c r="M525" i="18"/>
  <c r="L525" i="18"/>
  <c r="K525" i="18"/>
  <c r="J525" i="18"/>
  <c r="G525" i="18"/>
  <c r="F525" i="18"/>
  <c r="E525" i="18"/>
  <c r="D525" i="18"/>
  <c r="C525" i="18"/>
  <c r="BK524" i="18"/>
  <c r="BI524" i="18"/>
  <c r="BH524" i="18"/>
  <c r="BJ524" i="18" s="1"/>
  <c r="BG524" i="18"/>
  <c r="C524" i="18" s="1"/>
  <c r="Q524" i="18"/>
  <c r="P524" i="18"/>
  <c r="O524" i="18"/>
  <c r="N524" i="18"/>
  <c r="M524" i="18"/>
  <c r="L524" i="18"/>
  <c r="K524" i="18"/>
  <c r="J524" i="18"/>
  <c r="F524" i="18"/>
  <c r="G524" i="18" s="1"/>
  <c r="E524" i="18"/>
  <c r="D524" i="18"/>
  <c r="BK523" i="18"/>
  <c r="BI523" i="18"/>
  <c r="BH523" i="18"/>
  <c r="BJ523" i="18" s="1"/>
  <c r="BG523" i="18"/>
  <c r="C523" i="18" s="1"/>
  <c r="Q523" i="18"/>
  <c r="P523" i="18"/>
  <c r="O523" i="18"/>
  <c r="N523" i="18"/>
  <c r="M523" i="18"/>
  <c r="L523" i="18"/>
  <c r="K523" i="18"/>
  <c r="J523" i="18"/>
  <c r="F523" i="18"/>
  <c r="G523" i="18" s="1"/>
  <c r="E523" i="18"/>
  <c r="D523" i="18"/>
  <c r="BK522" i="18"/>
  <c r="BI522" i="18"/>
  <c r="BH522" i="18"/>
  <c r="BJ522" i="18" s="1"/>
  <c r="BG522" i="18"/>
  <c r="C522" i="18" s="1"/>
  <c r="Q522" i="18"/>
  <c r="P522" i="18"/>
  <c r="O522" i="18"/>
  <c r="N522" i="18"/>
  <c r="M522" i="18"/>
  <c r="L522" i="18"/>
  <c r="K522" i="18"/>
  <c r="J522" i="18"/>
  <c r="F522" i="18"/>
  <c r="G522" i="18" s="1"/>
  <c r="E522" i="18"/>
  <c r="D522" i="18"/>
  <c r="BK521" i="18"/>
  <c r="BI521" i="18"/>
  <c r="BH521" i="18"/>
  <c r="BG521" i="18"/>
  <c r="Q521" i="18"/>
  <c r="P521" i="18"/>
  <c r="O521" i="18"/>
  <c r="N521" i="18"/>
  <c r="M521" i="18"/>
  <c r="L521" i="18"/>
  <c r="K521" i="18"/>
  <c r="J521" i="18"/>
  <c r="F521" i="18"/>
  <c r="G521" i="18" s="1"/>
  <c r="E521" i="18"/>
  <c r="D521" i="18"/>
  <c r="C521" i="18"/>
  <c r="BK520" i="18"/>
  <c r="BJ520" i="18"/>
  <c r="BI520" i="18"/>
  <c r="BH520" i="18"/>
  <c r="BG520" i="18"/>
  <c r="Q520" i="18"/>
  <c r="P520" i="18"/>
  <c r="O520" i="18"/>
  <c r="N520" i="18"/>
  <c r="M520" i="18"/>
  <c r="L520" i="18"/>
  <c r="K520" i="18"/>
  <c r="J520" i="18"/>
  <c r="F520" i="18"/>
  <c r="G520" i="18" s="1"/>
  <c r="E520" i="18"/>
  <c r="D520" i="18"/>
  <c r="C520" i="18"/>
  <c r="BK519" i="18"/>
  <c r="BI519" i="18"/>
  <c r="BJ519" i="18" s="1"/>
  <c r="BH519" i="18"/>
  <c r="BG519" i="18"/>
  <c r="Q519" i="18"/>
  <c r="P519" i="18"/>
  <c r="O519" i="18"/>
  <c r="N519" i="18"/>
  <c r="M519" i="18"/>
  <c r="L519" i="18"/>
  <c r="K519" i="18"/>
  <c r="J519" i="18"/>
  <c r="F519" i="18"/>
  <c r="G519" i="18" s="1"/>
  <c r="E519" i="18"/>
  <c r="D519" i="18"/>
  <c r="C519" i="18"/>
  <c r="BK518" i="18"/>
  <c r="BI518" i="18"/>
  <c r="BH518" i="18"/>
  <c r="BJ518" i="18" s="1"/>
  <c r="BG518" i="18"/>
  <c r="C518" i="18" s="1"/>
  <c r="Q518" i="18"/>
  <c r="P518" i="18"/>
  <c r="O518" i="18"/>
  <c r="N518" i="18"/>
  <c r="M518" i="18"/>
  <c r="L518" i="18"/>
  <c r="K518" i="18"/>
  <c r="J518" i="18"/>
  <c r="G518" i="18"/>
  <c r="F518" i="18"/>
  <c r="E518" i="18"/>
  <c r="D518" i="18"/>
  <c r="BK517" i="18"/>
  <c r="BI517" i="18"/>
  <c r="BJ517" i="18" s="1"/>
  <c r="BH517" i="18"/>
  <c r="BG517" i="18"/>
  <c r="Q517" i="18"/>
  <c r="P517" i="18"/>
  <c r="O517" i="18"/>
  <c r="N517" i="18"/>
  <c r="M517" i="18"/>
  <c r="L517" i="18"/>
  <c r="K517" i="18"/>
  <c r="J517" i="18"/>
  <c r="G517" i="18"/>
  <c r="F517" i="18"/>
  <c r="E517" i="18"/>
  <c r="D517" i="18"/>
  <c r="C517" i="18"/>
  <c r="BK516" i="18"/>
  <c r="BI516" i="18"/>
  <c r="BH516" i="18"/>
  <c r="BJ516" i="18" s="1"/>
  <c r="BG516" i="18"/>
  <c r="C516" i="18" s="1"/>
  <c r="Q516" i="18"/>
  <c r="P516" i="18"/>
  <c r="O516" i="18"/>
  <c r="N516" i="18"/>
  <c r="M516" i="18"/>
  <c r="L516" i="18"/>
  <c r="K516" i="18"/>
  <c r="J516" i="18"/>
  <c r="F516" i="18"/>
  <c r="G516" i="18" s="1"/>
  <c r="E516" i="18"/>
  <c r="D516" i="18"/>
  <c r="BK515" i="18"/>
  <c r="BI515" i="18"/>
  <c r="BH515" i="18"/>
  <c r="BJ515" i="18" s="1"/>
  <c r="BG515" i="18"/>
  <c r="C515" i="18" s="1"/>
  <c r="Q515" i="18"/>
  <c r="P515" i="18"/>
  <c r="O515" i="18"/>
  <c r="N515" i="18"/>
  <c r="M515" i="18"/>
  <c r="L515" i="18"/>
  <c r="K515" i="18"/>
  <c r="J515" i="18"/>
  <c r="F515" i="18"/>
  <c r="G515" i="18" s="1"/>
  <c r="E515" i="18"/>
  <c r="D515" i="18"/>
  <c r="BK514" i="18"/>
  <c r="BI514" i="18"/>
  <c r="BH514" i="18"/>
  <c r="BJ514" i="18" s="1"/>
  <c r="BG514" i="18"/>
  <c r="C514" i="18" s="1"/>
  <c r="Q514" i="18"/>
  <c r="P514" i="18"/>
  <c r="O514" i="18"/>
  <c r="N514" i="18"/>
  <c r="M514" i="18"/>
  <c r="L514" i="18"/>
  <c r="K514" i="18"/>
  <c r="J514" i="18"/>
  <c r="F514" i="18"/>
  <c r="G514" i="18" s="1"/>
  <c r="E514" i="18"/>
  <c r="D514" i="18"/>
  <c r="BK513" i="18"/>
  <c r="BI513" i="18"/>
  <c r="BH513" i="18"/>
  <c r="BG513" i="18"/>
  <c r="Q513" i="18"/>
  <c r="P513" i="18"/>
  <c r="O513" i="18"/>
  <c r="N513" i="18"/>
  <c r="M513" i="18"/>
  <c r="L513" i="18"/>
  <c r="K513" i="18"/>
  <c r="J513" i="18"/>
  <c r="F513" i="18"/>
  <c r="G513" i="18" s="1"/>
  <c r="E513" i="18"/>
  <c r="D513" i="18"/>
  <c r="C513" i="18"/>
  <c r="BK512" i="18"/>
  <c r="BJ512" i="18"/>
  <c r="BI512" i="18"/>
  <c r="BH512" i="18"/>
  <c r="BG512" i="18"/>
  <c r="Q512" i="18"/>
  <c r="P512" i="18"/>
  <c r="O512" i="18"/>
  <c r="N512" i="18"/>
  <c r="M512" i="18"/>
  <c r="L512" i="18"/>
  <c r="K512" i="18"/>
  <c r="J512" i="18"/>
  <c r="F512" i="18"/>
  <c r="G512" i="18" s="1"/>
  <c r="E512" i="18"/>
  <c r="D512" i="18"/>
  <c r="C512" i="18"/>
  <c r="BK511" i="18"/>
  <c r="BI511" i="18"/>
  <c r="BJ511" i="18" s="1"/>
  <c r="BH511" i="18"/>
  <c r="BG511" i="18"/>
  <c r="Q511" i="18"/>
  <c r="P511" i="18"/>
  <c r="O511" i="18"/>
  <c r="N511" i="18"/>
  <c r="M511" i="18"/>
  <c r="L511" i="18"/>
  <c r="K511" i="18"/>
  <c r="J511" i="18"/>
  <c r="F511" i="18"/>
  <c r="G511" i="18" s="1"/>
  <c r="E511" i="18"/>
  <c r="D511" i="18"/>
  <c r="C511" i="18"/>
  <c r="BK510" i="18"/>
  <c r="BI510" i="18"/>
  <c r="BH510" i="18"/>
  <c r="BJ510" i="18" s="1"/>
  <c r="BG510" i="18"/>
  <c r="C510" i="18" s="1"/>
  <c r="Q510" i="18"/>
  <c r="P510" i="18"/>
  <c r="O510" i="18"/>
  <c r="N510" i="18"/>
  <c r="M510" i="18"/>
  <c r="L510" i="18"/>
  <c r="K510" i="18"/>
  <c r="J510" i="18"/>
  <c r="G510" i="18"/>
  <c r="F510" i="18"/>
  <c r="E510" i="18"/>
  <c r="D510" i="18"/>
  <c r="BK509" i="18"/>
  <c r="BI509" i="18"/>
  <c r="BJ509" i="18" s="1"/>
  <c r="BH509" i="18"/>
  <c r="BG509" i="18"/>
  <c r="Q509" i="18"/>
  <c r="P509" i="18"/>
  <c r="O509" i="18"/>
  <c r="N509" i="18"/>
  <c r="M509" i="18"/>
  <c r="L509" i="18"/>
  <c r="K509" i="18"/>
  <c r="J509" i="18"/>
  <c r="G509" i="18"/>
  <c r="F509" i="18"/>
  <c r="E509" i="18"/>
  <c r="D509" i="18"/>
  <c r="C509" i="18"/>
  <c r="BK508" i="18"/>
  <c r="BI508" i="18"/>
  <c r="BH508" i="18"/>
  <c r="BJ508" i="18" s="1"/>
  <c r="BG508" i="18"/>
  <c r="C508" i="18" s="1"/>
  <c r="Q508" i="18"/>
  <c r="P508" i="18"/>
  <c r="O508" i="18"/>
  <c r="N508" i="18"/>
  <c r="M508" i="18"/>
  <c r="L508" i="18"/>
  <c r="K508" i="18"/>
  <c r="J508" i="18"/>
  <c r="F508" i="18"/>
  <c r="G508" i="18" s="1"/>
  <c r="E508" i="18"/>
  <c r="D508" i="18"/>
  <c r="BK507" i="18"/>
  <c r="BI507" i="18"/>
  <c r="BH507" i="18"/>
  <c r="BJ507" i="18" s="1"/>
  <c r="BG507" i="18"/>
  <c r="C507" i="18" s="1"/>
  <c r="Q507" i="18"/>
  <c r="P507" i="18"/>
  <c r="O507" i="18"/>
  <c r="N507" i="18"/>
  <c r="M507" i="18"/>
  <c r="L507" i="18"/>
  <c r="K507" i="18"/>
  <c r="J507" i="18"/>
  <c r="G507" i="18"/>
  <c r="F507" i="18"/>
  <c r="E507" i="18"/>
  <c r="D507" i="18"/>
  <c r="BK506" i="18"/>
  <c r="BI506" i="18"/>
  <c r="BH506" i="18"/>
  <c r="BJ506" i="18" s="1"/>
  <c r="BG506" i="18"/>
  <c r="C506" i="18" s="1"/>
  <c r="Q506" i="18"/>
  <c r="P506" i="18"/>
  <c r="O506" i="18"/>
  <c r="N506" i="18"/>
  <c r="M506" i="18"/>
  <c r="L506" i="18"/>
  <c r="K506" i="18"/>
  <c r="J506" i="18"/>
  <c r="F506" i="18"/>
  <c r="G506" i="18" s="1"/>
  <c r="E506" i="18"/>
  <c r="D506" i="18"/>
  <c r="BK505" i="18"/>
  <c r="BI505" i="18"/>
  <c r="BH505" i="18"/>
  <c r="BJ505" i="18" s="1"/>
  <c r="BG505" i="18"/>
  <c r="Q505" i="18"/>
  <c r="P505" i="18"/>
  <c r="O505" i="18"/>
  <c r="N505" i="18"/>
  <c r="M505" i="18"/>
  <c r="L505" i="18"/>
  <c r="K505" i="18"/>
  <c r="J505" i="18"/>
  <c r="F505" i="18"/>
  <c r="G505" i="18" s="1"/>
  <c r="E505" i="18"/>
  <c r="D505" i="18"/>
  <c r="C505" i="18"/>
  <c r="BK504" i="18"/>
  <c r="BI504" i="18"/>
  <c r="BH504" i="18"/>
  <c r="BJ504" i="18" s="1"/>
  <c r="BG504" i="18"/>
  <c r="Q504" i="18"/>
  <c r="P504" i="18"/>
  <c r="O504" i="18"/>
  <c r="N504" i="18"/>
  <c r="M504" i="18"/>
  <c r="L504" i="18"/>
  <c r="K504" i="18"/>
  <c r="J504" i="18"/>
  <c r="F504" i="18"/>
  <c r="G504" i="18" s="1"/>
  <c r="E504" i="18"/>
  <c r="D504" i="18"/>
  <c r="C504" i="18"/>
  <c r="BK503" i="18"/>
  <c r="BI503" i="18"/>
  <c r="BJ503" i="18" s="1"/>
  <c r="BH503" i="18"/>
  <c r="BG503" i="18"/>
  <c r="Q503" i="18"/>
  <c r="P503" i="18"/>
  <c r="O503" i="18"/>
  <c r="N503" i="18"/>
  <c r="M503" i="18"/>
  <c r="L503" i="18"/>
  <c r="K503" i="18"/>
  <c r="J503" i="18"/>
  <c r="F503" i="18"/>
  <c r="G503" i="18" s="1"/>
  <c r="E503" i="18"/>
  <c r="D503" i="18"/>
  <c r="C503" i="18"/>
  <c r="BK502" i="18"/>
  <c r="BI502" i="18"/>
  <c r="BH502" i="18"/>
  <c r="BJ502" i="18" s="1"/>
  <c r="BG502" i="18"/>
  <c r="C502" i="18" s="1"/>
  <c r="Q502" i="18"/>
  <c r="P502" i="18"/>
  <c r="O502" i="18"/>
  <c r="N502" i="18"/>
  <c r="M502" i="18"/>
  <c r="L502" i="18"/>
  <c r="K502" i="18"/>
  <c r="J502" i="18"/>
  <c r="G502" i="18"/>
  <c r="F502" i="18"/>
  <c r="E502" i="18"/>
  <c r="D502" i="18"/>
  <c r="BK501" i="18"/>
  <c r="BI501" i="18"/>
  <c r="BJ501" i="18" s="1"/>
  <c r="BH501" i="18"/>
  <c r="BG501" i="18"/>
  <c r="Q501" i="18"/>
  <c r="P501" i="18"/>
  <c r="O501" i="18"/>
  <c r="N501" i="18"/>
  <c r="M501" i="18"/>
  <c r="L501" i="18"/>
  <c r="K501" i="18"/>
  <c r="J501" i="18"/>
  <c r="G501" i="18"/>
  <c r="F501" i="18"/>
  <c r="E501" i="18"/>
  <c r="D501" i="18"/>
  <c r="C501" i="18"/>
  <c r="BK500" i="18"/>
  <c r="BI500" i="18"/>
  <c r="BH500" i="18"/>
  <c r="BJ500" i="18" s="1"/>
  <c r="BG500" i="18"/>
  <c r="C500" i="18" s="1"/>
  <c r="Q500" i="18"/>
  <c r="P500" i="18"/>
  <c r="O500" i="18"/>
  <c r="N500" i="18"/>
  <c r="M500" i="18"/>
  <c r="L500" i="18"/>
  <c r="K500" i="18"/>
  <c r="J500" i="18"/>
  <c r="F500" i="18"/>
  <c r="G500" i="18" s="1"/>
  <c r="E500" i="18"/>
  <c r="D500" i="18"/>
  <c r="BK499" i="18"/>
  <c r="BI499" i="18"/>
  <c r="BH499" i="18"/>
  <c r="BJ499" i="18" s="1"/>
  <c r="BG499" i="18"/>
  <c r="C499" i="18" s="1"/>
  <c r="Q499" i="18"/>
  <c r="P499" i="18"/>
  <c r="O499" i="18"/>
  <c r="N499" i="18"/>
  <c r="M499" i="18"/>
  <c r="L499" i="18"/>
  <c r="K499" i="18"/>
  <c r="J499" i="18"/>
  <c r="G499" i="18"/>
  <c r="F499" i="18"/>
  <c r="E499" i="18"/>
  <c r="D499" i="18"/>
  <c r="BK498" i="18"/>
  <c r="BI498" i="18"/>
  <c r="BH498" i="18"/>
  <c r="BG498" i="18"/>
  <c r="C498" i="18" s="1"/>
  <c r="Q498" i="18"/>
  <c r="P498" i="18"/>
  <c r="O498" i="18"/>
  <c r="N498" i="18"/>
  <c r="M498" i="18"/>
  <c r="L498" i="18"/>
  <c r="K498" i="18"/>
  <c r="J498" i="18"/>
  <c r="F498" i="18"/>
  <c r="G498" i="18" s="1"/>
  <c r="E498" i="18"/>
  <c r="D498" i="18"/>
  <c r="BK497" i="18"/>
  <c r="BI497" i="18"/>
  <c r="BJ497" i="18" s="1"/>
  <c r="BH497" i="18"/>
  <c r="BG497" i="18"/>
  <c r="Q497" i="18"/>
  <c r="P497" i="18"/>
  <c r="O497" i="18"/>
  <c r="N497" i="18"/>
  <c r="M497" i="18"/>
  <c r="L497" i="18"/>
  <c r="K497" i="18"/>
  <c r="J497" i="18"/>
  <c r="F497" i="18"/>
  <c r="G497" i="18" s="1"/>
  <c r="E497" i="18"/>
  <c r="D497" i="18"/>
  <c r="C497" i="18"/>
  <c r="BK496" i="18"/>
  <c r="BJ496" i="18"/>
  <c r="BI496" i="18"/>
  <c r="BH496" i="18"/>
  <c r="BG496" i="18"/>
  <c r="Q496" i="18"/>
  <c r="P496" i="18"/>
  <c r="O496" i="18"/>
  <c r="N496" i="18"/>
  <c r="M496" i="18"/>
  <c r="L496" i="18"/>
  <c r="K496" i="18"/>
  <c r="J496" i="18"/>
  <c r="F496" i="18"/>
  <c r="G496" i="18" s="1"/>
  <c r="E496" i="18"/>
  <c r="D496" i="18"/>
  <c r="C496" i="18"/>
  <c r="BK495" i="18"/>
  <c r="BI495" i="18"/>
  <c r="BJ495" i="18" s="1"/>
  <c r="BH495" i="18"/>
  <c r="BG495" i="18"/>
  <c r="Q495" i="18"/>
  <c r="P495" i="18"/>
  <c r="O495" i="18"/>
  <c r="N495" i="18"/>
  <c r="M495" i="18"/>
  <c r="L495" i="18"/>
  <c r="K495" i="18"/>
  <c r="J495" i="18"/>
  <c r="F495" i="18"/>
  <c r="G495" i="18" s="1"/>
  <c r="E495" i="18"/>
  <c r="D495" i="18"/>
  <c r="C495" i="18"/>
  <c r="BK494" i="18"/>
  <c r="BI494" i="18"/>
  <c r="BH494" i="18"/>
  <c r="BJ494" i="18" s="1"/>
  <c r="BG494" i="18"/>
  <c r="C494" i="18" s="1"/>
  <c r="Q494" i="18"/>
  <c r="P494" i="18"/>
  <c r="O494" i="18"/>
  <c r="N494" i="18"/>
  <c r="M494" i="18"/>
  <c r="L494" i="18"/>
  <c r="K494" i="18"/>
  <c r="J494" i="18"/>
  <c r="G494" i="18"/>
  <c r="F494" i="18"/>
  <c r="E494" i="18"/>
  <c r="D494" i="18"/>
  <c r="BK493" i="18"/>
  <c r="BJ493" i="18"/>
  <c r="BI493" i="18"/>
  <c r="BH493" i="18"/>
  <c r="BG493" i="18"/>
  <c r="Q493" i="18"/>
  <c r="P493" i="18"/>
  <c r="O493" i="18"/>
  <c r="N493" i="18"/>
  <c r="M493" i="18"/>
  <c r="L493" i="18"/>
  <c r="K493" i="18"/>
  <c r="J493" i="18"/>
  <c r="F493" i="18"/>
  <c r="G493" i="18" s="1"/>
  <c r="E493" i="18"/>
  <c r="D493" i="18"/>
  <c r="C493" i="18"/>
  <c r="BK492" i="18"/>
  <c r="BI492" i="18"/>
  <c r="BJ492" i="18" s="1"/>
  <c r="BH492" i="18"/>
  <c r="BG492" i="18"/>
  <c r="C492" i="18" s="1"/>
  <c r="Q492" i="18"/>
  <c r="P492" i="18"/>
  <c r="O492" i="18"/>
  <c r="N492" i="18"/>
  <c r="M492" i="18"/>
  <c r="L492" i="18"/>
  <c r="K492" i="18"/>
  <c r="J492" i="18"/>
  <c r="F492" i="18"/>
  <c r="G492" i="18" s="1"/>
  <c r="E492" i="18"/>
  <c r="D492" i="18"/>
  <c r="BK491" i="18"/>
  <c r="BI491" i="18"/>
  <c r="BH491" i="18"/>
  <c r="BJ491" i="18" s="1"/>
  <c r="BG491" i="18"/>
  <c r="C491" i="18" s="1"/>
  <c r="Q491" i="18"/>
  <c r="P491" i="18"/>
  <c r="O491" i="18"/>
  <c r="N491" i="18"/>
  <c r="M491" i="18"/>
  <c r="L491" i="18"/>
  <c r="K491" i="18"/>
  <c r="J491" i="18"/>
  <c r="F491" i="18"/>
  <c r="G491" i="18" s="1"/>
  <c r="E491" i="18"/>
  <c r="D491" i="18"/>
  <c r="BK490" i="18"/>
  <c r="BI490" i="18"/>
  <c r="BH490" i="18"/>
  <c r="BJ490" i="18" s="1"/>
  <c r="BG490" i="18"/>
  <c r="C490" i="18" s="1"/>
  <c r="Q490" i="18"/>
  <c r="P490" i="18"/>
  <c r="O490" i="18"/>
  <c r="N490" i="18"/>
  <c r="M490" i="18"/>
  <c r="L490" i="18"/>
  <c r="K490" i="18"/>
  <c r="J490" i="18"/>
  <c r="F490" i="18"/>
  <c r="G490" i="18" s="1"/>
  <c r="E490" i="18"/>
  <c r="D490" i="18"/>
  <c r="BK489" i="18"/>
  <c r="BJ489" i="18"/>
  <c r="BI489" i="18"/>
  <c r="BH489" i="18"/>
  <c r="BG489" i="18"/>
  <c r="Q489" i="18"/>
  <c r="P489" i="18"/>
  <c r="O489" i="18"/>
  <c r="N489" i="18"/>
  <c r="M489" i="18"/>
  <c r="L489" i="18"/>
  <c r="K489" i="18"/>
  <c r="J489" i="18"/>
  <c r="F489" i="18"/>
  <c r="G489" i="18" s="1"/>
  <c r="E489" i="18"/>
  <c r="D489" i="18"/>
  <c r="C489" i="18"/>
  <c r="BK488" i="18"/>
  <c r="BI488" i="18"/>
  <c r="BH488" i="18"/>
  <c r="BJ488" i="18" s="1"/>
  <c r="BG488" i="18"/>
  <c r="C488" i="18" s="1"/>
  <c r="Q488" i="18"/>
  <c r="P488" i="18"/>
  <c r="O488" i="18"/>
  <c r="N488" i="18"/>
  <c r="M488" i="18"/>
  <c r="L488" i="18"/>
  <c r="K488" i="18"/>
  <c r="J488" i="18"/>
  <c r="F488" i="18"/>
  <c r="G488" i="18" s="1"/>
  <c r="E488" i="18"/>
  <c r="D488" i="18"/>
  <c r="BK487" i="18"/>
  <c r="BI487" i="18"/>
  <c r="BJ487" i="18" s="1"/>
  <c r="BH487" i="18"/>
  <c r="BG487" i="18"/>
  <c r="Q487" i="18"/>
  <c r="P487" i="18"/>
  <c r="O487" i="18"/>
  <c r="N487" i="18"/>
  <c r="M487" i="18"/>
  <c r="L487" i="18"/>
  <c r="K487" i="18"/>
  <c r="J487" i="18"/>
  <c r="F487" i="18"/>
  <c r="G487" i="18" s="1"/>
  <c r="E487" i="18"/>
  <c r="D487" i="18"/>
  <c r="C487" i="18"/>
  <c r="BK486" i="18"/>
  <c r="BI486" i="18"/>
  <c r="BH486" i="18"/>
  <c r="BJ486" i="18" s="1"/>
  <c r="BG486" i="18"/>
  <c r="C486" i="18" s="1"/>
  <c r="Q486" i="18"/>
  <c r="P486" i="18"/>
  <c r="O486" i="18"/>
  <c r="N486" i="18"/>
  <c r="M486" i="18"/>
  <c r="L486" i="18"/>
  <c r="K486" i="18"/>
  <c r="J486" i="18"/>
  <c r="G486" i="18"/>
  <c r="F486" i="18"/>
  <c r="E486" i="18"/>
  <c r="D486" i="18"/>
  <c r="BK485" i="18"/>
  <c r="BI485" i="18"/>
  <c r="BJ485" i="18" s="1"/>
  <c r="BH485" i="18"/>
  <c r="BG485" i="18"/>
  <c r="Q485" i="18"/>
  <c r="P485" i="18"/>
  <c r="O485" i="18"/>
  <c r="N485" i="18"/>
  <c r="M485" i="18"/>
  <c r="L485" i="18"/>
  <c r="K485" i="18"/>
  <c r="J485" i="18"/>
  <c r="G485" i="18"/>
  <c r="F485" i="18"/>
  <c r="E485" i="18"/>
  <c r="D485" i="18"/>
  <c r="C485" i="18"/>
  <c r="BK484" i="18"/>
  <c r="BI484" i="18"/>
  <c r="BJ484" i="18" s="1"/>
  <c r="BH484" i="18"/>
  <c r="BG484" i="18"/>
  <c r="C484" i="18" s="1"/>
  <c r="Q484" i="18"/>
  <c r="P484" i="18"/>
  <c r="O484" i="18"/>
  <c r="N484" i="18"/>
  <c r="M484" i="18"/>
  <c r="L484" i="18"/>
  <c r="K484" i="18"/>
  <c r="J484" i="18"/>
  <c r="F484" i="18"/>
  <c r="G484" i="18" s="1"/>
  <c r="E484" i="18"/>
  <c r="D484" i="18"/>
  <c r="BK483" i="18"/>
  <c r="BI483" i="18"/>
  <c r="BH483" i="18"/>
  <c r="BJ483" i="18" s="1"/>
  <c r="BG483" i="18"/>
  <c r="C483" i="18" s="1"/>
  <c r="Q483" i="18"/>
  <c r="P483" i="18"/>
  <c r="O483" i="18"/>
  <c r="N483" i="18"/>
  <c r="M483" i="18"/>
  <c r="L483" i="18"/>
  <c r="K483" i="18"/>
  <c r="J483" i="18"/>
  <c r="G483" i="18"/>
  <c r="F483" i="18"/>
  <c r="E483" i="18"/>
  <c r="D483" i="18"/>
  <c r="BK482" i="18"/>
  <c r="BI482" i="18"/>
  <c r="BH482" i="18"/>
  <c r="BJ482" i="18" s="1"/>
  <c r="BG482" i="18"/>
  <c r="C482" i="18" s="1"/>
  <c r="Q482" i="18"/>
  <c r="P482" i="18"/>
  <c r="O482" i="18"/>
  <c r="N482" i="18"/>
  <c r="M482" i="18"/>
  <c r="L482" i="18"/>
  <c r="K482" i="18"/>
  <c r="J482" i="18"/>
  <c r="F482" i="18"/>
  <c r="G482" i="18" s="1"/>
  <c r="E482" i="18"/>
  <c r="D482" i="18"/>
  <c r="BK481" i="18"/>
  <c r="BI481" i="18"/>
  <c r="BH481" i="18"/>
  <c r="BJ481" i="18" s="1"/>
  <c r="BG481" i="18"/>
  <c r="Q481" i="18"/>
  <c r="P481" i="18"/>
  <c r="O481" i="18"/>
  <c r="N481" i="18"/>
  <c r="M481" i="18"/>
  <c r="L481" i="18"/>
  <c r="K481" i="18"/>
  <c r="J481" i="18"/>
  <c r="F481" i="18"/>
  <c r="G481" i="18" s="1"/>
  <c r="E481" i="18"/>
  <c r="D481" i="18"/>
  <c r="C481" i="18"/>
  <c r="BK480" i="18"/>
  <c r="BJ480" i="18"/>
  <c r="BI480" i="18"/>
  <c r="BH480" i="18"/>
  <c r="BG480" i="18"/>
  <c r="C480" i="18" s="1"/>
  <c r="Q480" i="18"/>
  <c r="P480" i="18"/>
  <c r="O480" i="18"/>
  <c r="N480" i="18"/>
  <c r="M480" i="18"/>
  <c r="L480" i="18"/>
  <c r="K480" i="18"/>
  <c r="J480" i="18"/>
  <c r="F480" i="18"/>
  <c r="G480" i="18" s="1"/>
  <c r="E480" i="18"/>
  <c r="D480" i="18"/>
  <c r="BK479" i="18"/>
  <c r="BJ479" i="18"/>
  <c r="BI479" i="18"/>
  <c r="BH479" i="18"/>
  <c r="BG479" i="18"/>
  <c r="Q479" i="18"/>
  <c r="P479" i="18"/>
  <c r="O479" i="18"/>
  <c r="N479" i="18"/>
  <c r="M479" i="18"/>
  <c r="L479" i="18"/>
  <c r="K479" i="18"/>
  <c r="J479" i="18"/>
  <c r="F479" i="18"/>
  <c r="G479" i="18" s="1"/>
  <c r="E479" i="18"/>
  <c r="D479" i="18"/>
  <c r="C479" i="18"/>
  <c r="BK478" i="18"/>
  <c r="BI478" i="18"/>
  <c r="BH478" i="18"/>
  <c r="BJ478" i="18" s="1"/>
  <c r="BG478" i="18"/>
  <c r="C478" i="18" s="1"/>
  <c r="Q478" i="18"/>
  <c r="P478" i="18"/>
  <c r="O478" i="18"/>
  <c r="N478" i="18"/>
  <c r="M478" i="18"/>
  <c r="L478" i="18"/>
  <c r="K478" i="18"/>
  <c r="J478" i="18"/>
  <c r="G478" i="18"/>
  <c r="F478" i="18"/>
  <c r="E478" i="18"/>
  <c r="D478" i="18"/>
  <c r="BK477" i="18"/>
  <c r="BJ477" i="18"/>
  <c r="BI477" i="18"/>
  <c r="BH477" i="18"/>
  <c r="BG477" i="18"/>
  <c r="Q477" i="18"/>
  <c r="P477" i="18"/>
  <c r="O477" i="18"/>
  <c r="N477" i="18"/>
  <c r="M477" i="18"/>
  <c r="L477" i="18"/>
  <c r="K477" i="18"/>
  <c r="J477" i="18"/>
  <c r="F477" i="18"/>
  <c r="G477" i="18" s="1"/>
  <c r="E477" i="18"/>
  <c r="D477" i="18"/>
  <c r="C477" i="18"/>
  <c r="BK476" i="18"/>
  <c r="BI476" i="18"/>
  <c r="BJ476" i="18" s="1"/>
  <c r="BH476" i="18"/>
  <c r="BG476" i="18"/>
  <c r="C476" i="18" s="1"/>
  <c r="Q476" i="18"/>
  <c r="P476" i="18"/>
  <c r="O476" i="18"/>
  <c r="N476" i="18"/>
  <c r="M476" i="18"/>
  <c r="L476" i="18"/>
  <c r="K476" i="18"/>
  <c r="J476" i="18"/>
  <c r="F476" i="18"/>
  <c r="G476" i="18" s="1"/>
  <c r="E476" i="18"/>
  <c r="D476" i="18"/>
  <c r="BK475" i="18"/>
  <c r="BI475" i="18"/>
  <c r="BH475" i="18"/>
  <c r="BJ475" i="18" s="1"/>
  <c r="BG475" i="18"/>
  <c r="C475" i="18" s="1"/>
  <c r="Q475" i="18"/>
  <c r="P475" i="18"/>
  <c r="O475" i="18"/>
  <c r="N475" i="18"/>
  <c r="M475" i="18"/>
  <c r="L475" i="18"/>
  <c r="K475" i="18"/>
  <c r="J475" i="18"/>
  <c r="F475" i="18"/>
  <c r="G475" i="18" s="1"/>
  <c r="E475" i="18"/>
  <c r="D475" i="18"/>
  <c r="BK474" i="18"/>
  <c r="BI474" i="18"/>
  <c r="BH474" i="18"/>
  <c r="BG474" i="18"/>
  <c r="C474" i="18" s="1"/>
  <c r="Q474" i="18"/>
  <c r="P474" i="18"/>
  <c r="O474" i="18"/>
  <c r="N474" i="18"/>
  <c r="M474" i="18"/>
  <c r="L474" i="18"/>
  <c r="K474" i="18"/>
  <c r="J474" i="18"/>
  <c r="F474" i="18"/>
  <c r="G474" i="18" s="1"/>
  <c r="E474" i="18"/>
  <c r="D474" i="18"/>
  <c r="BK473" i="18"/>
  <c r="BI473" i="18"/>
  <c r="BJ473" i="18" s="1"/>
  <c r="BH473" i="18"/>
  <c r="BG473" i="18"/>
  <c r="Q473" i="18"/>
  <c r="P473" i="18"/>
  <c r="O473" i="18"/>
  <c r="N473" i="18"/>
  <c r="M473" i="18"/>
  <c r="L473" i="18"/>
  <c r="K473" i="18"/>
  <c r="J473" i="18"/>
  <c r="F473" i="18"/>
  <c r="G473" i="18" s="1"/>
  <c r="E473" i="18"/>
  <c r="D473" i="18"/>
  <c r="C473" i="18"/>
  <c r="BK472" i="18"/>
  <c r="BJ472" i="18"/>
  <c r="BI472" i="18"/>
  <c r="BH472" i="18"/>
  <c r="BG472" i="18"/>
  <c r="Q472" i="18"/>
  <c r="P472" i="18"/>
  <c r="O472" i="18"/>
  <c r="N472" i="18"/>
  <c r="M472" i="18"/>
  <c r="L472" i="18"/>
  <c r="K472" i="18"/>
  <c r="J472" i="18"/>
  <c r="F472" i="18"/>
  <c r="G472" i="18" s="1"/>
  <c r="E472" i="18"/>
  <c r="D472" i="18"/>
  <c r="C472" i="18"/>
  <c r="BK471" i="18"/>
  <c r="BI471" i="18"/>
  <c r="BJ471" i="18" s="1"/>
  <c r="BH471" i="18"/>
  <c r="BG471" i="18"/>
  <c r="Q471" i="18"/>
  <c r="P471" i="18"/>
  <c r="O471" i="18"/>
  <c r="N471" i="18"/>
  <c r="M471" i="18"/>
  <c r="L471" i="18"/>
  <c r="K471" i="18"/>
  <c r="J471" i="18"/>
  <c r="G471" i="18"/>
  <c r="F471" i="18"/>
  <c r="E471" i="18"/>
  <c r="D471" i="18"/>
  <c r="C471" i="18"/>
  <c r="BK470" i="18"/>
  <c r="BI470" i="18"/>
  <c r="BH470" i="18"/>
  <c r="BJ470" i="18" s="1"/>
  <c r="BG470" i="18"/>
  <c r="C470" i="18" s="1"/>
  <c r="Q470" i="18"/>
  <c r="P470" i="18"/>
  <c r="O470" i="18"/>
  <c r="N470" i="18"/>
  <c r="M470" i="18"/>
  <c r="L470" i="18"/>
  <c r="K470" i="18"/>
  <c r="J470" i="18"/>
  <c r="G470" i="18"/>
  <c r="F470" i="18"/>
  <c r="E470" i="18"/>
  <c r="D470" i="18"/>
  <c r="BK469" i="18"/>
  <c r="BI469" i="18"/>
  <c r="BJ469" i="18" s="1"/>
  <c r="BH469" i="18"/>
  <c r="BG469" i="18"/>
  <c r="Q469" i="18"/>
  <c r="P469" i="18"/>
  <c r="O469" i="18"/>
  <c r="N469" i="18"/>
  <c r="M469" i="18"/>
  <c r="L469" i="18"/>
  <c r="K469" i="18"/>
  <c r="J469" i="18"/>
  <c r="F469" i="18"/>
  <c r="G469" i="18" s="1"/>
  <c r="E469" i="18"/>
  <c r="D469" i="18"/>
  <c r="C469" i="18"/>
  <c r="BK468" i="18"/>
  <c r="BI468" i="18"/>
  <c r="BH468" i="18"/>
  <c r="BJ468" i="18" s="1"/>
  <c r="BG468" i="18"/>
  <c r="C468" i="18" s="1"/>
  <c r="Q468" i="18"/>
  <c r="P468" i="18"/>
  <c r="O468" i="18"/>
  <c r="N468" i="18"/>
  <c r="M468" i="18"/>
  <c r="L468" i="18"/>
  <c r="K468" i="18"/>
  <c r="J468" i="18"/>
  <c r="F468" i="18"/>
  <c r="G468" i="18" s="1"/>
  <c r="E468" i="18"/>
  <c r="D468" i="18"/>
  <c r="BK467" i="18"/>
  <c r="BI467" i="18"/>
  <c r="BH467" i="18"/>
  <c r="BJ467" i="18" s="1"/>
  <c r="BG467" i="18"/>
  <c r="C467" i="18" s="1"/>
  <c r="Q467" i="18"/>
  <c r="P467" i="18"/>
  <c r="O467" i="18"/>
  <c r="N467" i="18"/>
  <c r="M467" i="18"/>
  <c r="L467" i="18"/>
  <c r="K467" i="18"/>
  <c r="J467" i="18"/>
  <c r="F467" i="18"/>
  <c r="G467" i="18" s="1"/>
  <c r="E467" i="18"/>
  <c r="D467" i="18"/>
  <c r="BK466" i="18"/>
  <c r="BI466" i="18"/>
  <c r="BH466" i="18"/>
  <c r="BG466" i="18"/>
  <c r="C466" i="18" s="1"/>
  <c r="Q466" i="18"/>
  <c r="P466" i="18"/>
  <c r="O466" i="18"/>
  <c r="N466" i="18"/>
  <c r="M466" i="18"/>
  <c r="L466" i="18"/>
  <c r="K466" i="18"/>
  <c r="J466" i="18"/>
  <c r="F466" i="18"/>
  <c r="G466" i="18" s="1"/>
  <c r="E466" i="18"/>
  <c r="D466" i="18"/>
  <c r="BK465" i="18"/>
  <c r="BI465" i="18"/>
  <c r="BJ465" i="18" s="1"/>
  <c r="BH465" i="18"/>
  <c r="BG465" i="18"/>
  <c r="Q465" i="18"/>
  <c r="P465" i="18"/>
  <c r="O465" i="18"/>
  <c r="N465" i="18"/>
  <c r="M465" i="18"/>
  <c r="L465" i="18"/>
  <c r="K465" i="18"/>
  <c r="J465" i="18"/>
  <c r="F465" i="18"/>
  <c r="G465" i="18" s="1"/>
  <c r="E465" i="18"/>
  <c r="D465" i="18"/>
  <c r="C465" i="18"/>
  <c r="BK464" i="18"/>
  <c r="BJ464" i="18"/>
  <c r="BI464" i="18"/>
  <c r="BH464" i="18"/>
  <c r="BG464" i="18"/>
  <c r="Q464" i="18"/>
  <c r="P464" i="18"/>
  <c r="O464" i="18"/>
  <c r="N464" i="18"/>
  <c r="M464" i="18"/>
  <c r="L464" i="18"/>
  <c r="K464" i="18"/>
  <c r="J464" i="18"/>
  <c r="F464" i="18"/>
  <c r="G464" i="18" s="1"/>
  <c r="E464" i="18"/>
  <c r="D464" i="18"/>
  <c r="C464" i="18"/>
  <c r="BK463" i="18"/>
  <c r="BI463" i="18"/>
  <c r="BJ463" i="18" s="1"/>
  <c r="BH463" i="18"/>
  <c r="BG463" i="18"/>
  <c r="Q463" i="18"/>
  <c r="P463" i="18"/>
  <c r="O463" i="18"/>
  <c r="N463" i="18"/>
  <c r="M463" i="18"/>
  <c r="L463" i="18"/>
  <c r="K463" i="18"/>
  <c r="J463" i="18"/>
  <c r="F463" i="18"/>
  <c r="G463" i="18" s="1"/>
  <c r="E463" i="18"/>
  <c r="D463" i="18"/>
  <c r="C463" i="18"/>
  <c r="BK462" i="18"/>
  <c r="BI462" i="18"/>
  <c r="BH462" i="18"/>
  <c r="BJ462" i="18" s="1"/>
  <c r="BG462" i="18"/>
  <c r="C462" i="18" s="1"/>
  <c r="Q462" i="18"/>
  <c r="P462" i="18"/>
  <c r="O462" i="18"/>
  <c r="N462" i="18"/>
  <c r="M462" i="18"/>
  <c r="L462" i="18"/>
  <c r="K462" i="18"/>
  <c r="J462" i="18"/>
  <c r="G462" i="18"/>
  <c r="F462" i="18"/>
  <c r="E462" i="18"/>
  <c r="D462" i="18"/>
  <c r="BK461" i="18"/>
  <c r="BJ461" i="18"/>
  <c r="BI461" i="18"/>
  <c r="BH461" i="18"/>
  <c r="BG461" i="18"/>
  <c r="Q461" i="18"/>
  <c r="P461" i="18"/>
  <c r="O461" i="18"/>
  <c r="N461" i="18"/>
  <c r="M461" i="18"/>
  <c r="L461" i="18"/>
  <c r="K461" i="18"/>
  <c r="J461" i="18"/>
  <c r="F461" i="18"/>
  <c r="G461" i="18" s="1"/>
  <c r="E461" i="18"/>
  <c r="D461" i="18"/>
  <c r="C461" i="18"/>
  <c r="BK460" i="18"/>
  <c r="BI460" i="18"/>
  <c r="BH460" i="18"/>
  <c r="BJ460" i="18" s="1"/>
  <c r="BG460" i="18"/>
  <c r="C460" i="18" s="1"/>
  <c r="Q460" i="18"/>
  <c r="P460" i="18"/>
  <c r="O460" i="18"/>
  <c r="N460" i="18"/>
  <c r="M460" i="18"/>
  <c r="L460" i="18"/>
  <c r="K460" i="18"/>
  <c r="J460" i="18"/>
  <c r="F460" i="18"/>
  <c r="G460" i="18" s="1"/>
  <c r="E460" i="18"/>
  <c r="D460" i="18"/>
  <c r="BK459" i="18"/>
  <c r="BI459" i="18"/>
  <c r="BH459" i="18"/>
  <c r="BJ459" i="18" s="1"/>
  <c r="BG459" i="18"/>
  <c r="C459" i="18" s="1"/>
  <c r="Q459" i="18"/>
  <c r="P459" i="18"/>
  <c r="O459" i="18"/>
  <c r="N459" i="18"/>
  <c r="M459" i="18"/>
  <c r="L459" i="18"/>
  <c r="K459" i="18"/>
  <c r="J459" i="18"/>
  <c r="F459" i="18"/>
  <c r="G459" i="18" s="1"/>
  <c r="E459" i="18"/>
  <c r="D459" i="18"/>
  <c r="BK458" i="18"/>
  <c r="BI458" i="18"/>
  <c r="BH458" i="18"/>
  <c r="BJ458" i="18" s="1"/>
  <c r="BG458" i="18"/>
  <c r="C458" i="18" s="1"/>
  <c r="Q458" i="18"/>
  <c r="P458" i="18"/>
  <c r="O458" i="18"/>
  <c r="N458" i="18"/>
  <c r="M458" i="18"/>
  <c r="L458" i="18"/>
  <c r="K458" i="18"/>
  <c r="J458" i="18"/>
  <c r="F458" i="18"/>
  <c r="G458" i="18" s="1"/>
  <c r="E458" i="18"/>
  <c r="D458" i="18"/>
  <c r="BK457" i="18"/>
  <c r="BJ457" i="18"/>
  <c r="BI457" i="18"/>
  <c r="BH457" i="18"/>
  <c r="BG457" i="18"/>
  <c r="Q457" i="18"/>
  <c r="P457" i="18"/>
  <c r="O457" i="18"/>
  <c r="N457" i="18"/>
  <c r="M457" i="18"/>
  <c r="L457" i="18"/>
  <c r="K457" i="18"/>
  <c r="J457" i="18"/>
  <c r="F457" i="18"/>
  <c r="G457" i="18" s="1"/>
  <c r="E457" i="18"/>
  <c r="D457" i="18"/>
  <c r="C457" i="18"/>
  <c r="BK456" i="18"/>
  <c r="BI456" i="18"/>
  <c r="BH456" i="18"/>
  <c r="BJ456" i="18" s="1"/>
  <c r="BG456" i="18"/>
  <c r="C456" i="18" s="1"/>
  <c r="Q456" i="18"/>
  <c r="P456" i="18"/>
  <c r="O456" i="18"/>
  <c r="N456" i="18"/>
  <c r="M456" i="18"/>
  <c r="L456" i="18"/>
  <c r="K456" i="18"/>
  <c r="J456" i="18"/>
  <c r="F456" i="18"/>
  <c r="G456" i="18" s="1"/>
  <c r="E456" i="18"/>
  <c r="D456" i="18"/>
  <c r="BK455" i="18"/>
  <c r="BI455" i="18"/>
  <c r="BJ455" i="18" s="1"/>
  <c r="BH455" i="18"/>
  <c r="BG455" i="18"/>
  <c r="Q455" i="18"/>
  <c r="P455" i="18"/>
  <c r="O455" i="18"/>
  <c r="N455" i="18"/>
  <c r="M455" i="18"/>
  <c r="L455" i="18"/>
  <c r="K455" i="18"/>
  <c r="J455" i="18"/>
  <c r="F455" i="18"/>
  <c r="G455" i="18" s="1"/>
  <c r="E455" i="18"/>
  <c r="D455" i="18"/>
  <c r="C455" i="18"/>
  <c r="BK454" i="18"/>
  <c r="BI454" i="18"/>
  <c r="BH454" i="18"/>
  <c r="BJ454" i="18" s="1"/>
  <c r="BG454" i="18"/>
  <c r="C454" i="18" s="1"/>
  <c r="Q454" i="18"/>
  <c r="P454" i="18"/>
  <c r="O454" i="18"/>
  <c r="N454" i="18"/>
  <c r="M454" i="18"/>
  <c r="L454" i="18"/>
  <c r="K454" i="18"/>
  <c r="J454" i="18"/>
  <c r="G454" i="18"/>
  <c r="F454" i="18"/>
  <c r="E454" i="18"/>
  <c r="D454" i="18"/>
  <c r="BK453" i="18"/>
  <c r="BI453" i="18"/>
  <c r="BJ453" i="18" s="1"/>
  <c r="BH453" i="18"/>
  <c r="BG453" i="18"/>
  <c r="Q453" i="18"/>
  <c r="P453" i="18"/>
  <c r="O453" i="18"/>
  <c r="N453" i="18"/>
  <c r="M453" i="18"/>
  <c r="L453" i="18"/>
  <c r="K453" i="18"/>
  <c r="J453" i="18"/>
  <c r="G453" i="18"/>
  <c r="F453" i="18"/>
  <c r="E453" i="18"/>
  <c r="D453" i="18"/>
  <c r="C453" i="18"/>
  <c r="BK452" i="18"/>
  <c r="BI452" i="18"/>
  <c r="BH452" i="18"/>
  <c r="BJ452" i="18" s="1"/>
  <c r="BG452" i="18"/>
  <c r="C452" i="18" s="1"/>
  <c r="Q452" i="18"/>
  <c r="P452" i="18"/>
  <c r="O452" i="18"/>
  <c r="N452" i="18"/>
  <c r="M452" i="18"/>
  <c r="L452" i="18"/>
  <c r="K452" i="18"/>
  <c r="J452" i="18"/>
  <c r="F452" i="18"/>
  <c r="G452" i="18" s="1"/>
  <c r="E452" i="18"/>
  <c r="D452" i="18"/>
  <c r="BK451" i="18"/>
  <c r="BI451" i="18"/>
  <c r="BH451" i="18"/>
  <c r="BJ451" i="18" s="1"/>
  <c r="BG451" i="18"/>
  <c r="C451" i="18" s="1"/>
  <c r="Q451" i="18"/>
  <c r="P451" i="18"/>
  <c r="O451" i="18"/>
  <c r="N451" i="18"/>
  <c r="M451" i="18"/>
  <c r="L451" i="18"/>
  <c r="K451" i="18"/>
  <c r="J451" i="18"/>
  <c r="G451" i="18"/>
  <c r="F451" i="18"/>
  <c r="E451" i="18"/>
  <c r="D451" i="18"/>
  <c r="BK450" i="18"/>
  <c r="BI450" i="18"/>
  <c r="BH450" i="18"/>
  <c r="BJ450" i="18" s="1"/>
  <c r="BG450" i="18"/>
  <c r="C450" i="18" s="1"/>
  <c r="Q450" i="18"/>
  <c r="P450" i="18"/>
  <c r="O450" i="18"/>
  <c r="N450" i="18"/>
  <c r="M450" i="18"/>
  <c r="L450" i="18"/>
  <c r="K450" i="18"/>
  <c r="J450" i="18"/>
  <c r="F450" i="18"/>
  <c r="G450" i="18" s="1"/>
  <c r="E450" i="18"/>
  <c r="D450" i="18"/>
  <c r="BK449" i="18"/>
  <c r="BI449" i="18"/>
  <c r="BH449" i="18"/>
  <c r="BJ449" i="18" s="1"/>
  <c r="BG449" i="18"/>
  <c r="Q449" i="18"/>
  <c r="P449" i="18"/>
  <c r="O449" i="18"/>
  <c r="N449" i="18"/>
  <c r="M449" i="18"/>
  <c r="L449" i="18"/>
  <c r="K449" i="18"/>
  <c r="J449" i="18"/>
  <c r="F449" i="18"/>
  <c r="G449" i="18" s="1"/>
  <c r="E449" i="18"/>
  <c r="D449" i="18"/>
  <c r="C449" i="18"/>
  <c r="BK448" i="18"/>
  <c r="BJ448" i="18"/>
  <c r="BI448" i="18"/>
  <c r="BH448" i="18"/>
  <c r="BG448" i="18"/>
  <c r="C448" i="18" s="1"/>
  <c r="Q448" i="18"/>
  <c r="P448" i="18"/>
  <c r="O448" i="18"/>
  <c r="N448" i="18"/>
  <c r="M448" i="18"/>
  <c r="L448" i="18"/>
  <c r="K448" i="18"/>
  <c r="J448" i="18"/>
  <c r="F448" i="18"/>
  <c r="G448" i="18" s="1"/>
  <c r="E448" i="18"/>
  <c r="D448" i="18"/>
  <c r="BK447" i="18"/>
  <c r="BJ447" i="18"/>
  <c r="BI447" i="18"/>
  <c r="BH447" i="18"/>
  <c r="BG447" i="18"/>
  <c r="Q447" i="18"/>
  <c r="P447" i="18"/>
  <c r="O447" i="18"/>
  <c r="N447" i="18"/>
  <c r="M447" i="18"/>
  <c r="L447" i="18"/>
  <c r="K447" i="18"/>
  <c r="J447" i="18"/>
  <c r="F447" i="18"/>
  <c r="G447" i="18" s="1"/>
  <c r="E447" i="18"/>
  <c r="D447" i="18"/>
  <c r="C447" i="18"/>
  <c r="BK446" i="18"/>
  <c r="BI446" i="18"/>
  <c r="BH446" i="18"/>
  <c r="BJ446" i="18" s="1"/>
  <c r="BG446" i="18"/>
  <c r="C446" i="18" s="1"/>
  <c r="Q446" i="18"/>
  <c r="P446" i="18"/>
  <c r="O446" i="18"/>
  <c r="N446" i="18"/>
  <c r="M446" i="18"/>
  <c r="L446" i="18"/>
  <c r="K446" i="18"/>
  <c r="J446" i="18"/>
  <c r="G446" i="18"/>
  <c r="F446" i="18"/>
  <c r="E446" i="18"/>
  <c r="D446" i="18"/>
  <c r="BK445" i="18"/>
  <c r="BI445" i="18"/>
  <c r="BJ445" i="18" s="1"/>
  <c r="BH445" i="18"/>
  <c r="BG445" i="18"/>
  <c r="Q445" i="18"/>
  <c r="P445" i="18"/>
  <c r="O445" i="18"/>
  <c r="N445" i="18"/>
  <c r="M445" i="18"/>
  <c r="L445" i="18"/>
  <c r="K445" i="18"/>
  <c r="J445" i="18"/>
  <c r="F445" i="18"/>
  <c r="G445" i="18" s="1"/>
  <c r="E445" i="18"/>
  <c r="D445" i="18"/>
  <c r="C445" i="18"/>
  <c r="BK444" i="18"/>
  <c r="BI444" i="18"/>
  <c r="BH444" i="18"/>
  <c r="BJ444" i="18" s="1"/>
  <c r="BG444" i="18"/>
  <c r="C444" i="18" s="1"/>
  <c r="Q444" i="18"/>
  <c r="P444" i="18"/>
  <c r="O444" i="18"/>
  <c r="N444" i="18"/>
  <c r="M444" i="18"/>
  <c r="L444" i="18"/>
  <c r="K444" i="18"/>
  <c r="J444" i="18"/>
  <c r="F444" i="18"/>
  <c r="G444" i="18" s="1"/>
  <c r="E444" i="18"/>
  <c r="D444" i="18"/>
  <c r="BK443" i="18"/>
  <c r="BI443" i="18"/>
  <c r="BH443" i="18"/>
  <c r="BJ443" i="18" s="1"/>
  <c r="BG443" i="18"/>
  <c r="C443" i="18" s="1"/>
  <c r="Q443" i="18"/>
  <c r="P443" i="18"/>
  <c r="O443" i="18"/>
  <c r="N443" i="18"/>
  <c r="M443" i="18"/>
  <c r="L443" i="18"/>
  <c r="K443" i="18"/>
  <c r="J443" i="18"/>
  <c r="F443" i="18"/>
  <c r="G443" i="18" s="1"/>
  <c r="E443" i="18"/>
  <c r="D443" i="18"/>
  <c r="BK442" i="18"/>
  <c r="BI442" i="18"/>
  <c r="BH442" i="18"/>
  <c r="BG442" i="18"/>
  <c r="C442" i="18" s="1"/>
  <c r="Q442" i="18"/>
  <c r="P442" i="18"/>
  <c r="O442" i="18"/>
  <c r="N442" i="18"/>
  <c r="M442" i="18"/>
  <c r="L442" i="18"/>
  <c r="K442" i="18"/>
  <c r="J442" i="18"/>
  <c r="F442" i="18"/>
  <c r="G442" i="18" s="1"/>
  <c r="E442" i="18"/>
  <c r="D442" i="18"/>
  <c r="BK441" i="18"/>
  <c r="BJ441" i="18"/>
  <c r="BI441" i="18"/>
  <c r="BH441" i="18"/>
  <c r="BG441" i="18"/>
  <c r="Q441" i="18"/>
  <c r="P441" i="18"/>
  <c r="O441" i="18"/>
  <c r="N441" i="18"/>
  <c r="M441" i="18"/>
  <c r="L441" i="18"/>
  <c r="K441" i="18"/>
  <c r="J441" i="18"/>
  <c r="F441" i="18"/>
  <c r="G441" i="18" s="1"/>
  <c r="E441" i="18"/>
  <c r="D441" i="18"/>
  <c r="C441" i="18"/>
  <c r="BK440" i="18"/>
  <c r="BJ440" i="18"/>
  <c r="BI440" i="18"/>
  <c r="BH440" i="18"/>
  <c r="BG440" i="18"/>
  <c r="Q440" i="18"/>
  <c r="P440" i="18"/>
  <c r="O440" i="18"/>
  <c r="N440" i="18"/>
  <c r="M440" i="18"/>
  <c r="L440" i="18"/>
  <c r="K440" i="18"/>
  <c r="J440" i="18"/>
  <c r="F440" i="18"/>
  <c r="G440" i="18" s="1"/>
  <c r="E440" i="18"/>
  <c r="D440" i="18"/>
  <c r="C440" i="18"/>
  <c r="BK439" i="18"/>
  <c r="BI439" i="18"/>
  <c r="BJ439" i="18" s="1"/>
  <c r="BH439" i="18"/>
  <c r="BG439" i="18"/>
  <c r="Q439" i="18"/>
  <c r="P439" i="18"/>
  <c r="O439" i="18"/>
  <c r="N439" i="18"/>
  <c r="M439" i="18"/>
  <c r="L439" i="18"/>
  <c r="K439" i="18"/>
  <c r="J439" i="18"/>
  <c r="G439" i="18"/>
  <c r="F439" i="18"/>
  <c r="E439" i="18"/>
  <c r="D439" i="18"/>
  <c r="C439" i="18"/>
  <c r="BK438" i="18"/>
  <c r="BI438" i="18"/>
  <c r="BH438" i="18"/>
  <c r="BJ438" i="18" s="1"/>
  <c r="BG438" i="18"/>
  <c r="C438" i="18" s="1"/>
  <c r="Q438" i="18"/>
  <c r="P438" i="18"/>
  <c r="O438" i="18"/>
  <c r="N438" i="18"/>
  <c r="M438" i="18"/>
  <c r="L438" i="18"/>
  <c r="K438" i="18"/>
  <c r="J438" i="18"/>
  <c r="G438" i="18"/>
  <c r="F438" i="18"/>
  <c r="E438" i="18"/>
  <c r="D438" i="18"/>
  <c r="BK437" i="18"/>
  <c r="BI437" i="18"/>
  <c r="BJ437" i="18" s="1"/>
  <c r="BH437" i="18"/>
  <c r="BG437" i="18"/>
  <c r="Q437" i="18"/>
  <c r="P437" i="18"/>
  <c r="O437" i="18"/>
  <c r="N437" i="18"/>
  <c r="M437" i="18"/>
  <c r="L437" i="18"/>
  <c r="K437" i="18"/>
  <c r="J437" i="18"/>
  <c r="F437" i="18"/>
  <c r="G437" i="18" s="1"/>
  <c r="E437" i="18"/>
  <c r="D437" i="18"/>
  <c r="C437" i="18"/>
  <c r="BK436" i="18"/>
  <c r="BI436" i="18"/>
  <c r="BH436" i="18"/>
  <c r="BJ436" i="18" s="1"/>
  <c r="BG436" i="18"/>
  <c r="C436" i="18" s="1"/>
  <c r="Q436" i="18"/>
  <c r="P436" i="18"/>
  <c r="O436" i="18"/>
  <c r="N436" i="18"/>
  <c r="M436" i="18"/>
  <c r="L436" i="18"/>
  <c r="K436" i="18"/>
  <c r="J436" i="18"/>
  <c r="F436" i="18"/>
  <c r="G436" i="18" s="1"/>
  <c r="E436" i="18"/>
  <c r="D436" i="18"/>
  <c r="BK435" i="18"/>
  <c r="BI435" i="18"/>
  <c r="BH435" i="18"/>
  <c r="BJ435" i="18" s="1"/>
  <c r="BG435" i="18"/>
  <c r="C435" i="18" s="1"/>
  <c r="Q435" i="18"/>
  <c r="P435" i="18"/>
  <c r="O435" i="18"/>
  <c r="N435" i="18"/>
  <c r="M435" i="18"/>
  <c r="L435" i="18"/>
  <c r="K435" i="18"/>
  <c r="J435" i="18"/>
  <c r="F435" i="18"/>
  <c r="G435" i="18" s="1"/>
  <c r="E435" i="18"/>
  <c r="D435" i="18"/>
  <c r="BK434" i="18"/>
  <c r="BI434" i="18"/>
  <c r="BH434" i="18"/>
  <c r="BG434" i="18"/>
  <c r="C434" i="18" s="1"/>
  <c r="Q434" i="18"/>
  <c r="P434" i="18"/>
  <c r="O434" i="18"/>
  <c r="N434" i="18"/>
  <c r="M434" i="18"/>
  <c r="L434" i="18"/>
  <c r="K434" i="18"/>
  <c r="J434" i="18"/>
  <c r="F434" i="18"/>
  <c r="G434" i="18" s="1"/>
  <c r="E434" i="18"/>
  <c r="D434" i="18"/>
  <c r="BK433" i="18"/>
  <c r="BI433" i="18"/>
  <c r="BJ433" i="18" s="1"/>
  <c r="BH433" i="18"/>
  <c r="BG433" i="18"/>
  <c r="Q433" i="18"/>
  <c r="P433" i="18"/>
  <c r="O433" i="18"/>
  <c r="N433" i="18"/>
  <c r="M433" i="18"/>
  <c r="L433" i="18"/>
  <c r="K433" i="18"/>
  <c r="J433" i="18"/>
  <c r="F433" i="18"/>
  <c r="G433" i="18" s="1"/>
  <c r="E433" i="18"/>
  <c r="D433" i="18"/>
  <c r="C433" i="18"/>
  <c r="BK432" i="18"/>
  <c r="BJ432" i="18"/>
  <c r="BI432" i="18"/>
  <c r="BH432" i="18"/>
  <c r="BG432" i="18"/>
  <c r="Q432" i="18"/>
  <c r="P432" i="18"/>
  <c r="O432" i="18"/>
  <c r="N432" i="18"/>
  <c r="M432" i="18"/>
  <c r="L432" i="18"/>
  <c r="K432" i="18"/>
  <c r="J432" i="18"/>
  <c r="F432" i="18"/>
  <c r="G432" i="18" s="1"/>
  <c r="E432" i="18"/>
  <c r="D432" i="18"/>
  <c r="C432" i="18"/>
  <c r="BK431" i="18"/>
  <c r="BI431" i="18"/>
  <c r="BJ431" i="18" s="1"/>
  <c r="BH431" i="18"/>
  <c r="BG431" i="18"/>
  <c r="Q431" i="18"/>
  <c r="P431" i="18"/>
  <c r="O431" i="18"/>
  <c r="N431" i="18"/>
  <c r="M431" i="18"/>
  <c r="L431" i="18"/>
  <c r="K431" i="18"/>
  <c r="J431" i="18"/>
  <c r="F431" i="18"/>
  <c r="G431" i="18" s="1"/>
  <c r="E431" i="18"/>
  <c r="D431" i="18"/>
  <c r="C431" i="18"/>
  <c r="BK430" i="18"/>
  <c r="BI430" i="18"/>
  <c r="BH430" i="18"/>
  <c r="BJ430" i="18" s="1"/>
  <c r="BG430" i="18"/>
  <c r="C430" i="18" s="1"/>
  <c r="Q430" i="18"/>
  <c r="P430" i="18"/>
  <c r="O430" i="18"/>
  <c r="N430" i="18"/>
  <c r="M430" i="18"/>
  <c r="L430" i="18"/>
  <c r="K430" i="18"/>
  <c r="J430" i="18"/>
  <c r="G430" i="18"/>
  <c r="F430" i="18"/>
  <c r="E430" i="18"/>
  <c r="D430" i="18"/>
  <c r="BK429" i="18"/>
  <c r="BJ429" i="18"/>
  <c r="BI429" i="18"/>
  <c r="BH429" i="18"/>
  <c r="BG429" i="18"/>
  <c r="Q429" i="18"/>
  <c r="P429" i="18"/>
  <c r="O429" i="18"/>
  <c r="N429" i="18"/>
  <c r="M429" i="18"/>
  <c r="L429" i="18"/>
  <c r="K429" i="18"/>
  <c r="J429" i="18"/>
  <c r="F429" i="18"/>
  <c r="G429" i="18" s="1"/>
  <c r="E429" i="18"/>
  <c r="D429" i="18"/>
  <c r="C429" i="18"/>
  <c r="BK428" i="18"/>
  <c r="BI428" i="18"/>
  <c r="BH428" i="18"/>
  <c r="BJ428" i="18" s="1"/>
  <c r="BG428" i="18"/>
  <c r="C428" i="18" s="1"/>
  <c r="Q428" i="18"/>
  <c r="P428" i="18"/>
  <c r="O428" i="18"/>
  <c r="N428" i="18"/>
  <c r="M428" i="18"/>
  <c r="L428" i="18"/>
  <c r="K428" i="18"/>
  <c r="J428" i="18"/>
  <c r="F428" i="18"/>
  <c r="G428" i="18" s="1"/>
  <c r="E428" i="18"/>
  <c r="D428" i="18"/>
  <c r="BK427" i="18"/>
  <c r="BI427" i="18"/>
  <c r="BH427" i="18"/>
  <c r="BJ427" i="18" s="1"/>
  <c r="BG427" i="18"/>
  <c r="C427" i="18" s="1"/>
  <c r="Q427" i="18"/>
  <c r="P427" i="18"/>
  <c r="O427" i="18"/>
  <c r="N427" i="18"/>
  <c r="M427" i="18"/>
  <c r="L427" i="18"/>
  <c r="K427" i="18"/>
  <c r="J427" i="18"/>
  <c r="F427" i="18"/>
  <c r="G427" i="18" s="1"/>
  <c r="E427" i="18"/>
  <c r="D427" i="18"/>
  <c r="BK426" i="18"/>
  <c r="BI426" i="18"/>
  <c r="BH426" i="18"/>
  <c r="BJ426" i="18" s="1"/>
  <c r="BG426" i="18"/>
  <c r="C426" i="18" s="1"/>
  <c r="Q426" i="18"/>
  <c r="P426" i="18"/>
  <c r="O426" i="18"/>
  <c r="N426" i="18"/>
  <c r="M426" i="18"/>
  <c r="L426" i="18"/>
  <c r="K426" i="18"/>
  <c r="J426" i="18"/>
  <c r="F426" i="18"/>
  <c r="G426" i="18" s="1"/>
  <c r="E426" i="18"/>
  <c r="D426" i="18"/>
  <c r="BK425" i="18"/>
  <c r="BJ425" i="18"/>
  <c r="BI425" i="18"/>
  <c r="BH425" i="18"/>
  <c r="BG425" i="18"/>
  <c r="C425" i="18" s="1"/>
  <c r="Q425" i="18"/>
  <c r="P425" i="18"/>
  <c r="O425" i="18"/>
  <c r="N425" i="18"/>
  <c r="M425" i="18"/>
  <c r="L425" i="18"/>
  <c r="K425" i="18"/>
  <c r="J425" i="18"/>
  <c r="F425" i="18"/>
  <c r="G425" i="18" s="1"/>
  <c r="E425" i="18"/>
  <c r="D425" i="18"/>
  <c r="BK424" i="18"/>
  <c r="BI424" i="18"/>
  <c r="BH424" i="18"/>
  <c r="BJ424" i="18" s="1"/>
  <c r="BG424" i="18"/>
  <c r="C424" i="18" s="1"/>
  <c r="Q424" i="18"/>
  <c r="P424" i="18"/>
  <c r="O424" i="18"/>
  <c r="N424" i="18"/>
  <c r="M424" i="18"/>
  <c r="L424" i="18"/>
  <c r="K424" i="18"/>
  <c r="J424" i="18"/>
  <c r="F424" i="18"/>
  <c r="G424" i="18" s="1"/>
  <c r="E424" i="18"/>
  <c r="D424" i="18"/>
  <c r="BK423" i="18"/>
  <c r="BI423" i="18"/>
  <c r="BJ423" i="18" s="1"/>
  <c r="BH423" i="18"/>
  <c r="BG423" i="18"/>
  <c r="Q423" i="18"/>
  <c r="P423" i="18"/>
  <c r="O423" i="18"/>
  <c r="N423" i="18"/>
  <c r="M423" i="18"/>
  <c r="L423" i="18"/>
  <c r="K423" i="18"/>
  <c r="J423" i="18"/>
  <c r="F423" i="18"/>
  <c r="G423" i="18" s="1"/>
  <c r="E423" i="18"/>
  <c r="D423" i="18"/>
  <c r="C423" i="18"/>
  <c r="BK422" i="18"/>
  <c r="BI422" i="18"/>
  <c r="BH422" i="18"/>
  <c r="BJ422" i="18" s="1"/>
  <c r="BG422" i="18"/>
  <c r="C422" i="18" s="1"/>
  <c r="Q422" i="18"/>
  <c r="P422" i="18"/>
  <c r="O422" i="18"/>
  <c r="N422" i="18"/>
  <c r="M422" i="18"/>
  <c r="L422" i="18"/>
  <c r="K422" i="18"/>
  <c r="J422" i="18"/>
  <c r="F422" i="18"/>
  <c r="G422" i="18" s="1"/>
  <c r="E422" i="18"/>
  <c r="D422" i="18"/>
  <c r="BK421" i="18"/>
  <c r="BI421" i="18"/>
  <c r="BJ421" i="18" s="1"/>
  <c r="BH421" i="18"/>
  <c r="BG421" i="18"/>
  <c r="Q421" i="18"/>
  <c r="P421" i="18"/>
  <c r="O421" i="18"/>
  <c r="N421" i="18"/>
  <c r="M421" i="18"/>
  <c r="L421" i="18"/>
  <c r="K421" i="18"/>
  <c r="J421" i="18"/>
  <c r="G421" i="18"/>
  <c r="F421" i="18"/>
  <c r="E421" i="18"/>
  <c r="D421" i="18"/>
  <c r="C421" i="18"/>
  <c r="BK420" i="18"/>
  <c r="BI420" i="18"/>
  <c r="BJ420" i="18" s="1"/>
  <c r="BH420" i="18"/>
  <c r="BG420" i="18"/>
  <c r="C420" i="18" s="1"/>
  <c r="Q420" i="18"/>
  <c r="P420" i="18"/>
  <c r="O420" i="18"/>
  <c r="N420" i="18"/>
  <c r="M420" i="18"/>
  <c r="L420" i="18"/>
  <c r="K420" i="18"/>
  <c r="J420" i="18"/>
  <c r="F420" i="18"/>
  <c r="G420" i="18" s="1"/>
  <c r="E420" i="18"/>
  <c r="D420" i="18"/>
  <c r="BK419" i="18"/>
  <c r="BI419" i="18"/>
  <c r="BH419" i="18"/>
  <c r="BJ419" i="18" s="1"/>
  <c r="BG419" i="18"/>
  <c r="C419" i="18" s="1"/>
  <c r="Q419" i="18"/>
  <c r="P419" i="18"/>
  <c r="O419" i="18"/>
  <c r="N419" i="18"/>
  <c r="M419" i="18"/>
  <c r="L419" i="18"/>
  <c r="K419" i="18"/>
  <c r="J419" i="18"/>
  <c r="G419" i="18"/>
  <c r="F419" i="18"/>
  <c r="E419" i="18"/>
  <c r="D419" i="18"/>
  <c r="BK418" i="18"/>
  <c r="BI418" i="18"/>
  <c r="BH418" i="18"/>
  <c r="BJ418" i="18" s="1"/>
  <c r="BG418" i="18"/>
  <c r="C418" i="18" s="1"/>
  <c r="Q418" i="18"/>
  <c r="P418" i="18"/>
  <c r="O418" i="18"/>
  <c r="N418" i="18"/>
  <c r="M418" i="18"/>
  <c r="L418" i="18"/>
  <c r="K418" i="18"/>
  <c r="J418" i="18"/>
  <c r="F418" i="18"/>
  <c r="G418" i="18" s="1"/>
  <c r="E418" i="18"/>
  <c r="D418" i="18"/>
  <c r="BK417" i="18"/>
  <c r="BI417" i="18"/>
  <c r="BH417" i="18"/>
  <c r="BJ417" i="18" s="1"/>
  <c r="BG417" i="18"/>
  <c r="Q417" i="18"/>
  <c r="P417" i="18"/>
  <c r="O417" i="18"/>
  <c r="N417" i="18"/>
  <c r="M417" i="18"/>
  <c r="L417" i="18"/>
  <c r="K417" i="18"/>
  <c r="J417" i="18"/>
  <c r="F417" i="18"/>
  <c r="G417" i="18" s="1"/>
  <c r="E417" i="18"/>
  <c r="D417" i="18"/>
  <c r="C417" i="18"/>
  <c r="BK416" i="18"/>
  <c r="BI416" i="18"/>
  <c r="BJ416" i="18" s="1"/>
  <c r="BH416" i="18"/>
  <c r="BG416" i="18"/>
  <c r="C416" i="18" s="1"/>
  <c r="Q416" i="18"/>
  <c r="P416" i="18"/>
  <c r="O416" i="18"/>
  <c r="N416" i="18"/>
  <c r="M416" i="18"/>
  <c r="L416" i="18"/>
  <c r="K416" i="18"/>
  <c r="J416" i="18"/>
  <c r="F416" i="18"/>
  <c r="G416" i="18" s="1"/>
  <c r="E416" i="18"/>
  <c r="D416" i="18"/>
  <c r="BK415" i="18"/>
  <c r="BJ415" i="18"/>
  <c r="BI415" i="18"/>
  <c r="BH415" i="18"/>
  <c r="BG415" i="18"/>
  <c r="Q415" i="18"/>
  <c r="P415" i="18"/>
  <c r="O415" i="18"/>
  <c r="N415" i="18"/>
  <c r="M415" i="18"/>
  <c r="L415" i="18"/>
  <c r="K415" i="18"/>
  <c r="J415" i="18"/>
  <c r="F415" i="18"/>
  <c r="G415" i="18" s="1"/>
  <c r="E415" i="18"/>
  <c r="D415" i="18"/>
  <c r="C415" i="18"/>
  <c r="BK414" i="18"/>
  <c r="BI414" i="18"/>
  <c r="BH414" i="18"/>
  <c r="BJ414" i="18" s="1"/>
  <c r="BG414" i="18"/>
  <c r="C414" i="18" s="1"/>
  <c r="Q414" i="18"/>
  <c r="P414" i="18"/>
  <c r="O414" i="18"/>
  <c r="N414" i="18"/>
  <c r="M414" i="18"/>
  <c r="L414" i="18"/>
  <c r="K414" i="18"/>
  <c r="J414" i="18"/>
  <c r="F414" i="18"/>
  <c r="G414" i="18" s="1"/>
  <c r="E414" i="18"/>
  <c r="D414" i="18"/>
  <c r="BK413" i="18"/>
  <c r="BI413" i="18"/>
  <c r="BJ413" i="18" s="1"/>
  <c r="BH413" i="18"/>
  <c r="BG413" i="18"/>
  <c r="Q413" i="18"/>
  <c r="P413" i="18"/>
  <c r="O413" i="18"/>
  <c r="N413" i="18"/>
  <c r="M413" i="18"/>
  <c r="L413" i="18"/>
  <c r="K413" i="18"/>
  <c r="J413" i="18"/>
  <c r="F413" i="18"/>
  <c r="G413" i="18" s="1"/>
  <c r="E413" i="18"/>
  <c r="D413" i="18"/>
  <c r="C413" i="18"/>
  <c r="BK412" i="18"/>
  <c r="BI412" i="18"/>
  <c r="BJ412" i="18" s="1"/>
  <c r="BH412" i="18"/>
  <c r="BG412" i="18"/>
  <c r="C412" i="18" s="1"/>
  <c r="Q412" i="18"/>
  <c r="P412" i="18"/>
  <c r="O412" i="18"/>
  <c r="N412" i="18"/>
  <c r="M412" i="18"/>
  <c r="L412" i="18"/>
  <c r="K412" i="18"/>
  <c r="J412" i="18"/>
  <c r="F412" i="18"/>
  <c r="G412" i="18" s="1"/>
  <c r="E412" i="18"/>
  <c r="D412" i="18"/>
  <c r="BK411" i="18"/>
  <c r="BI411" i="18"/>
  <c r="BH411" i="18"/>
  <c r="BG411" i="18"/>
  <c r="C411" i="18" s="1"/>
  <c r="Q411" i="18"/>
  <c r="P411" i="18"/>
  <c r="O411" i="18"/>
  <c r="N411" i="18"/>
  <c r="M411" i="18"/>
  <c r="L411" i="18"/>
  <c r="K411" i="18"/>
  <c r="J411" i="18"/>
  <c r="F411" i="18"/>
  <c r="G411" i="18" s="1"/>
  <c r="E411" i="18"/>
  <c r="D411" i="18"/>
  <c r="BK410" i="18"/>
  <c r="BI410" i="18"/>
  <c r="BH410" i="18"/>
  <c r="BG410" i="18"/>
  <c r="C410" i="18" s="1"/>
  <c r="Q410" i="18"/>
  <c r="P410" i="18"/>
  <c r="O410" i="18"/>
  <c r="N410" i="18"/>
  <c r="M410" i="18"/>
  <c r="L410" i="18"/>
  <c r="K410" i="18"/>
  <c r="J410" i="18"/>
  <c r="F410" i="18"/>
  <c r="G410" i="18" s="1"/>
  <c r="E410" i="18"/>
  <c r="D410" i="18"/>
  <c r="BK409" i="18"/>
  <c r="BI409" i="18"/>
  <c r="BJ409" i="18" s="1"/>
  <c r="BH409" i="18"/>
  <c r="BG409" i="18"/>
  <c r="Q409" i="18"/>
  <c r="P409" i="18"/>
  <c r="O409" i="18"/>
  <c r="N409" i="18"/>
  <c r="M409" i="18"/>
  <c r="L409" i="18"/>
  <c r="K409" i="18"/>
  <c r="J409" i="18"/>
  <c r="F409" i="18"/>
  <c r="G409" i="18" s="1"/>
  <c r="E409" i="18"/>
  <c r="D409" i="18"/>
  <c r="C409" i="18"/>
  <c r="BK408" i="18"/>
  <c r="BJ408" i="18"/>
  <c r="BI408" i="18"/>
  <c r="BH408" i="18"/>
  <c r="BG408" i="18"/>
  <c r="Q408" i="18"/>
  <c r="P408" i="18"/>
  <c r="O408" i="18"/>
  <c r="N408" i="18"/>
  <c r="M408" i="18"/>
  <c r="L408" i="18"/>
  <c r="K408" i="18"/>
  <c r="J408" i="18"/>
  <c r="F408" i="18"/>
  <c r="G408" i="18" s="1"/>
  <c r="E408" i="18"/>
  <c r="D408" i="18"/>
  <c r="C408" i="18"/>
  <c r="BK407" i="18"/>
  <c r="BI407" i="18"/>
  <c r="BJ407" i="18" s="1"/>
  <c r="BH407" i="18"/>
  <c r="BG407" i="18"/>
  <c r="C407" i="18" s="1"/>
  <c r="Q407" i="18"/>
  <c r="P407" i="18"/>
  <c r="O407" i="18"/>
  <c r="N407" i="18"/>
  <c r="M407" i="18"/>
  <c r="L407" i="18"/>
  <c r="K407" i="18"/>
  <c r="J407" i="18"/>
  <c r="G407" i="18"/>
  <c r="F407" i="18"/>
  <c r="E407" i="18"/>
  <c r="D407" i="18"/>
  <c r="BK406" i="18"/>
  <c r="BI406" i="18"/>
  <c r="BH406" i="18"/>
  <c r="BJ406" i="18" s="1"/>
  <c r="BG406" i="18"/>
  <c r="C406" i="18" s="1"/>
  <c r="Q406" i="18"/>
  <c r="P406" i="18"/>
  <c r="O406" i="18"/>
  <c r="N406" i="18"/>
  <c r="M406" i="18"/>
  <c r="L406" i="18"/>
  <c r="K406" i="18"/>
  <c r="J406" i="18"/>
  <c r="F406" i="18"/>
  <c r="G406" i="18" s="1"/>
  <c r="E406" i="18"/>
  <c r="D406" i="18"/>
  <c r="BK405" i="18"/>
  <c r="BI405" i="18"/>
  <c r="BJ405" i="18" s="1"/>
  <c r="BH405" i="18"/>
  <c r="BG405" i="18"/>
  <c r="Q405" i="18"/>
  <c r="P405" i="18"/>
  <c r="O405" i="18"/>
  <c r="N405" i="18"/>
  <c r="M405" i="18"/>
  <c r="L405" i="18"/>
  <c r="K405" i="18"/>
  <c r="J405" i="18"/>
  <c r="G405" i="18"/>
  <c r="F405" i="18"/>
  <c r="E405" i="18"/>
  <c r="D405" i="18"/>
  <c r="C405" i="18"/>
  <c r="BK404" i="18"/>
  <c r="BI404" i="18"/>
  <c r="BH404" i="18"/>
  <c r="BJ404" i="18" s="1"/>
  <c r="BG404" i="18"/>
  <c r="Q404" i="18"/>
  <c r="P404" i="18"/>
  <c r="O404" i="18"/>
  <c r="N404" i="18"/>
  <c r="M404" i="18"/>
  <c r="L404" i="18"/>
  <c r="K404" i="18"/>
  <c r="J404" i="18"/>
  <c r="F404" i="18"/>
  <c r="G404" i="18" s="1"/>
  <c r="E404" i="18"/>
  <c r="D404" i="18"/>
  <c r="C404" i="18"/>
  <c r="BK403" i="18"/>
  <c r="BJ403" i="18"/>
  <c r="BI403" i="18"/>
  <c r="BH403" i="18"/>
  <c r="BG403" i="18"/>
  <c r="C403" i="18" s="1"/>
  <c r="Q403" i="18"/>
  <c r="P403" i="18"/>
  <c r="O403" i="18"/>
  <c r="N403" i="18"/>
  <c r="M403" i="18"/>
  <c r="L403" i="18"/>
  <c r="K403" i="18"/>
  <c r="J403" i="18"/>
  <c r="F403" i="18"/>
  <c r="G403" i="18" s="1"/>
  <c r="E403" i="18"/>
  <c r="D403" i="18"/>
  <c r="BK402" i="18"/>
  <c r="BI402" i="18"/>
  <c r="BH402" i="18"/>
  <c r="BJ402" i="18" s="1"/>
  <c r="BG402" i="18"/>
  <c r="C402" i="18" s="1"/>
  <c r="Q402" i="18"/>
  <c r="P402" i="18"/>
  <c r="O402" i="18"/>
  <c r="N402" i="18"/>
  <c r="M402" i="18"/>
  <c r="L402" i="18"/>
  <c r="K402" i="18"/>
  <c r="J402" i="18"/>
  <c r="F402" i="18"/>
  <c r="G402" i="18" s="1"/>
  <c r="E402" i="18"/>
  <c r="D402" i="18"/>
  <c r="BK401" i="18"/>
  <c r="BI401" i="18"/>
  <c r="BH401" i="18"/>
  <c r="BJ401" i="18" s="1"/>
  <c r="BG401" i="18"/>
  <c r="Q401" i="18"/>
  <c r="P401" i="18"/>
  <c r="O401" i="18"/>
  <c r="N401" i="18"/>
  <c r="M401" i="18"/>
  <c r="L401" i="18"/>
  <c r="K401" i="18"/>
  <c r="J401" i="18"/>
  <c r="G401" i="18"/>
  <c r="F401" i="18"/>
  <c r="E401" i="18"/>
  <c r="D401" i="18"/>
  <c r="C401" i="18"/>
  <c r="BK400" i="18"/>
  <c r="BI400" i="18"/>
  <c r="BH400" i="18"/>
  <c r="BJ400" i="18" s="1"/>
  <c r="BG400" i="18"/>
  <c r="C400" i="18" s="1"/>
  <c r="Q400" i="18"/>
  <c r="P400" i="18"/>
  <c r="O400" i="18"/>
  <c r="N400" i="18"/>
  <c r="M400" i="18"/>
  <c r="L400" i="18"/>
  <c r="K400" i="18"/>
  <c r="J400" i="18"/>
  <c r="F400" i="18"/>
  <c r="G400" i="18" s="1"/>
  <c r="E400" i="18"/>
  <c r="D400" i="18"/>
  <c r="BK399" i="18"/>
  <c r="BI399" i="18"/>
  <c r="BJ399" i="18" s="1"/>
  <c r="BH399" i="18"/>
  <c r="BG399" i="18"/>
  <c r="Q399" i="18"/>
  <c r="P399" i="18"/>
  <c r="O399" i="18"/>
  <c r="N399" i="18"/>
  <c r="M399" i="18"/>
  <c r="L399" i="18"/>
  <c r="K399" i="18"/>
  <c r="J399" i="18"/>
  <c r="F399" i="18"/>
  <c r="G399" i="18" s="1"/>
  <c r="E399" i="18"/>
  <c r="D399" i="18"/>
  <c r="C399" i="18"/>
  <c r="BK398" i="18"/>
  <c r="BI398" i="18"/>
  <c r="BH398" i="18"/>
  <c r="BJ398" i="18" s="1"/>
  <c r="BG398" i="18"/>
  <c r="C398" i="18" s="1"/>
  <c r="Q398" i="18"/>
  <c r="P398" i="18"/>
  <c r="O398" i="18"/>
  <c r="N398" i="18"/>
  <c r="M398" i="18"/>
  <c r="L398" i="18"/>
  <c r="K398" i="18"/>
  <c r="J398" i="18"/>
  <c r="G398" i="18"/>
  <c r="F398" i="18"/>
  <c r="E398" i="18"/>
  <c r="D398" i="18"/>
  <c r="BK397" i="18"/>
  <c r="BI397" i="18"/>
  <c r="BJ397" i="18" s="1"/>
  <c r="BH397" i="18"/>
  <c r="BG397" i="18"/>
  <c r="Q397" i="18"/>
  <c r="P397" i="18"/>
  <c r="O397" i="18"/>
  <c r="N397" i="18"/>
  <c r="M397" i="18"/>
  <c r="L397" i="18"/>
  <c r="K397" i="18"/>
  <c r="J397" i="18"/>
  <c r="F397" i="18"/>
  <c r="G397" i="18" s="1"/>
  <c r="E397" i="18"/>
  <c r="D397" i="18"/>
  <c r="C397" i="18"/>
  <c r="BK396" i="18"/>
  <c r="BI396" i="18"/>
  <c r="BH396" i="18"/>
  <c r="BJ396" i="18" s="1"/>
  <c r="BG396" i="18"/>
  <c r="Q396" i="18"/>
  <c r="P396" i="18"/>
  <c r="O396" i="18"/>
  <c r="N396" i="18"/>
  <c r="M396" i="18"/>
  <c r="L396" i="18"/>
  <c r="K396" i="18"/>
  <c r="J396" i="18"/>
  <c r="F396" i="18"/>
  <c r="G396" i="18" s="1"/>
  <c r="E396" i="18"/>
  <c r="D396" i="18"/>
  <c r="C396" i="18"/>
  <c r="BK395" i="18"/>
  <c r="BJ395" i="18"/>
  <c r="BI395" i="18"/>
  <c r="BH395" i="18"/>
  <c r="BG395" i="18"/>
  <c r="C395" i="18" s="1"/>
  <c r="Q395" i="18"/>
  <c r="P395" i="18"/>
  <c r="O395" i="18"/>
  <c r="N395" i="18"/>
  <c r="M395" i="18"/>
  <c r="L395" i="18"/>
  <c r="K395" i="18"/>
  <c r="J395" i="18"/>
  <c r="F395" i="18"/>
  <c r="G395" i="18" s="1"/>
  <c r="E395" i="18"/>
  <c r="D395" i="18"/>
  <c r="BK394" i="18"/>
  <c r="BI394" i="18"/>
  <c r="BH394" i="18"/>
  <c r="BJ394" i="18" s="1"/>
  <c r="BG394" i="18"/>
  <c r="C394" i="18" s="1"/>
  <c r="Q394" i="18"/>
  <c r="P394" i="18"/>
  <c r="O394" i="18"/>
  <c r="N394" i="18"/>
  <c r="M394" i="18"/>
  <c r="L394" i="18"/>
  <c r="K394" i="18"/>
  <c r="J394" i="18"/>
  <c r="F394" i="18"/>
  <c r="G394" i="18" s="1"/>
  <c r="E394" i="18"/>
  <c r="D394" i="18"/>
  <c r="BK393" i="18"/>
  <c r="BI393" i="18"/>
  <c r="BH393" i="18"/>
  <c r="BJ393" i="18" s="1"/>
  <c r="BG393" i="18"/>
  <c r="Q393" i="18"/>
  <c r="P393" i="18"/>
  <c r="O393" i="18"/>
  <c r="N393" i="18"/>
  <c r="M393" i="18"/>
  <c r="L393" i="18"/>
  <c r="K393" i="18"/>
  <c r="J393" i="18"/>
  <c r="G393" i="18"/>
  <c r="F393" i="18"/>
  <c r="E393" i="18"/>
  <c r="D393" i="18"/>
  <c r="C393" i="18"/>
  <c r="BK392" i="18"/>
  <c r="BJ392" i="18"/>
  <c r="BI392" i="18"/>
  <c r="BH392" i="18"/>
  <c r="BG392" i="18"/>
  <c r="C392" i="18" s="1"/>
  <c r="Q392" i="18"/>
  <c r="P392" i="18"/>
  <c r="O392" i="18"/>
  <c r="N392" i="18"/>
  <c r="M392" i="18"/>
  <c r="L392" i="18"/>
  <c r="K392" i="18"/>
  <c r="J392" i="18"/>
  <c r="F392" i="18"/>
  <c r="G392" i="18" s="1"/>
  <c r="E392" i="18"/>
  <c r="D392" i="18"/>
  <c r="BK391" i="18"/>
  <c r="BI391" i="18"/>
  <c r="BJ391" i="18" s="1"/>
  <c r="BH391" i="18"/>
  <c r="BG391" i="18"/>
  <c r="Q391" i="18"/>
  <c r="P391" i="18"/>
  <c r="O391" i="18"/>
  <c r="N391" i="18"/>
  <c r="M391" i="18"/>
  <c r="L391" i="18"/>
  <c r="K391" i="18"/>
  <c r="J391" i="18"/>
  <c r="F391" i="18"/>
  <c r="G391" i="18" s="1"/>
  <c r="E391" i="18"/>
  <c r="D391" i="18"/>
  <c r="C391" i="18"/>
  <c r="BK390" i="18"/>
  <c r="BI390" i="18"/>
  <c r="BH390" i="18"/>
  <c r="BJ390" i="18" s="1"/>
  <c r="BG390" i="18"/>
  <c r="C390" i="18" s="1"/>
  <c r="Q390" i="18"/>
  <c r="P390" i="18"/>
  <c r="O390" i="18"/>
  <c r="N390" i="18"/>
  <c r="M390" i="18"/>
  <c r="L390" i="18"/>
  <c r="K390" i="18"/>
  <c r="J390" i="18"/>
  <c r="G390" i="18"/>
  <c r="F390" i="18"/>
  <c r="E390" i="18"/>
  <c r="D390" i="18"/>
  <c r="BK389" i="18"/>
  <c r="BI389" i="18"/>
  <c r="BJ389" i="18" s="1"/>
  <c r="BH389" i="18"/>
  <c r="BG389" i="18"/>
  <c r="Q389" i="18"/>
  <c r="P389" i="18"/>
  <c r="O389" i="18"/>
  <c r="N389" i="18"/>
  <c r="M389" i="18"/>
  <c r="L389" i="18"/>
  <c r="K389" i="18"/>
  <c r="J389" i="18"/>
  <c r="F389" i="18"/>
  <c r="G389" i="18" s="1"/>
  <c r="E389" i="18"/>
  <c r="D389" i="18"/>
  <c r="C389" i="18"/>
  <c r="BK388" i="18"/>
  <c r="BI388" i="18"/>
  <c r="BH388" i="18"/>
  <c r="BJ388" i="18" s="1"/>
  <c r="BG388" i="18"/>
  <c r="Q388" i="18"/>
  <c r="P388" i="18"/>
  <c r="O388" i="18"/>
  <c r="N388" i="18"/>
  <c r="M388" i="18"/>
  <c r="L388" i="18"/>
  <c r="K388" i="18"/>
  <c r="J388" i="18"/>
  <c r="F388" i="18"/>
  <c r="G388" i="18" s="1"/>
  <c r="E388" i="18"/>
  <c r="D388" i="18"/>
  <c r="C388" i="18"/>
  <c r="BK387" i="18"/>
  <c r="BJ387" i="18"/>
  <c r="BI387" i="18"/>
  <c r="BH387" i="18"/>
  <c r="BG387" i="18"/>
  <c r="C387" i="18" s="1"/>
  <c r="Q387" i="18"/>
  <c r="P387" i="18"/>
  <c r="O387" i="18"/>
  <c r="N387" i="18"/>
  <c r="M387" i="18"/>
  <c r="L387" i="18"/>
  <c r="K387" i="18"/>
  <c r="J387" i="18"/>
  <c r="F387" i="18"/>
  <c r="G387" i="18" s="1"/>
  <c r="E387" i="18"/>
  <c r="D387" i="18"/>
  <c r="BK386" i="18"/>
  <c r="BI386" i="18"/>
  <c r="BH386" i="18"/>
  <c r="BJ386" i="18" s="1"/>
  <c r="BG386" i="18"/>
  <c r="C386" i="18" s="1"/>
  <c r="Q386" i="18"/>
  <c r="P386" i="18"/>
  <c r="O386" i="18"/>
  <c r="N386" i="18"/>
  <c r="M386" i="18"/>
  <c r="L386" i="18"/>
  <c r="K386" i="18"/>
  <c r="J386" i="18"/>
  <c r="F386" i="18"/>
  <c r="G386" i="18" s="1"/>
  <c r="E386" i="18"/>
  <c r="D386" i="18"/>
  <c r="BK385" i="18"/>
  <c r="BI385" i="18"/>
  <c r="BH385" i="18"/>
  <c r="BJ385" i="18" s="1"/>
  <c r="BG385" i="18"/>
  <c r="Q385" i="18"/>
  <c r="P385" i="18"/>
  <c r="O385" i="18"/>
  <c r="N385" i="18"/>
  <c r="M385" i="18"/>
  <c r="L385" i="18"/>
  <c r="K385" i="18"/>
  <c r="J385" i="18"/>
  <c r="G385" i="18"/>
  <c r="F385" i="18"/>
  <c r="E385" i="18"/>
  <c r="D385" i="18"/>
  <c r="C385" i="18"/>
  <c r="BK384" i="18"/>
  <c r="BJ384" i="18"/>
  <c r="BI384" i="18"/>
  <c r="BH384" i="18"/>
  <c r="BG384" i="18"/>
  <c r="Q384" i="18"/>
  <c r="P384" i="18"/>
  <c r="O384" i="18"/>
  <c r="N384" i="18"/>
  <c r="M384" i="18"/>
  <c r="L384" i="18"/>
  <c r="K384" i="18"/>
  <c r="J384" i="18"/>
  <c r="F384" i="18"/>
  <c r="G384" i="18" s="1"/>
  <c r="E384" i="18"/>
  <c r="D384" i="18"/>
  <c r="C384" i="18"/>
  <c r="BK383" i="18"/>
  <c r="BI383" i="18"/>
  <c r="BJ383" i="18" s="1"/>
  <c r="BH383" i="18"/>
  <c r="BG383" i="18"/>
  <c r="Q383" i="18"/>
  <c r="P383" i="18"/>
  <c r="O383" i="18"/>
  <c r="N383" i="18"/>
  <c r="M383" i="18"/>
  <c r="L383" i="18"/>
  <c r="K383" i="18"/>
  <c r="J383" i="18"/>
  <c r="F383" i="18"/>
  <c r="G383" i="18" s="1"/>
  <c r="E383" i="18"/>
  <c r="D383" i="18"/>
  <c r="C383" i="18"/>
  <c r="BK382" i="18"/>
  <c r="BI382" i="18"/>
  <c r="BH382" i="18"/>
  <c r="BJ382" i="18" s="1"/>
  <c r="BG382" i="18"/>
  <c r="C382" i="18" s="1"/>
  <c r="Q382" i="18"/>
  <c r="P382" i="18"/>
  <c r="O382" i="18"/>
  <c r="N382" i="18"/>
  <c r="M382" i="18"/>
  <c r="L382" i="18"/>
  <c r="K382" i="18"/>
  <c r="J382" i="18"/>
  <c r="G382" i="18"/>
  <c r="F382" i="18"/>
  <c r="E382" i="18"/>
  <c r="D382" i="18"/>
  <c r="BK381" i="18"/>
  <c r="BI381" i="18"/>
  <c r="BJ381" i="18" s="1"/>
  <c r="BH381" i="18"/>
  <c r="BG381" i="18"/>
  <c r="Q381" i="18"/>
  <c r="P381" i="18"/>
  <c r="O381" i="18"/>
  <c r="N381" i="18"/>
  <c r="M381" i="18"/>
  <c r="L381" i="18"/>
  <c r="K381" i="18"/>
  <c r="J381" i="18"/>
  <c r="G381" i="18"/>
  <c r="F381" i="18"/>
  <c r="E381" i="18"/>
  <c r="D381" i="18"/>
  <c r="C381" i="18"/>
  <c r="BK380" i="18"/>
  <c r="BI380" i="18"/>
  <c r="BH380" i="18"/>
  <c r="BJ380" i="18" s="1"/>
  <c r="BG380" i="18"/>
  <c r="C380" i="18" s="1"/>
  <c r="Q380" i="18"/>
  <c r="P380" i="18"/>
  <c r="O380" i="18"/>
  <c r="N380" i="18"/>
  <c r="M380" i="18"/>
  <c r="L380" i="18"/>
  <c r="K380" i="18"/>
  <c r="J380" i="18"/>
  <c r="F380" i="18"/>
  <c r="G380" i="18" s="1"/>
  <c r="E380" i="18"/>
  <c r="D380" i="18"/>
  <c r="BK379" i="18"/>
  <c r="BJ379" i="18"/>
  <c r="BI379" i="18"/>
  <c r="BH379" i="18"/>
  <c r="BG379" i="18"/>
  <c r="C379" i="18" s="1"/>
  <c r="Q379" i="18"/>
  <c r="P379" i="18"/>
  <c r="O379" i="18"/>
  <c r="N379" i="18"/>
  <c r="M379" i="18"/>
  <c r="L379" i="18"/>
  <c r="K379" i="18"/>
  <c r="J379" i="18"/>
  <c r="F379" i="18"/>
  <c r="G379" i="18" s="1"/>
  <c r="E379" i="18"/>
  <c r="D379" i="18"/>
  <c r="BK378" i="18"/>
  <c r="BI378" i="18"/>
  <c r="BH378" i="18"/>
  <c r="BJ378" i="18" s="1"/>
  <c r="BG378" i="18"/>
  <c r="C378" i="18" s="1"/>
  <c r="Q378" i="18"/>
  <c r="P378" i="18"/>
  <c r="O378" i="18"/>
  <c r="N378" i="18"/>
  <c r="M378" i="18"/>
  <c r="L378" i="18"/>
  <c r="K378" i="18"/>
  <c r="J378" i="18"/>
  <c r="F378" i="18"/>
  <c r="G378" i="18" s="1"/>
  <c r="E378" i="18"/>
  <c r="D378" i="18"/>
  <c r="BK377" i="18"/>
  <c r="BI377" i="18"/>
  <c r="BH377" i="18"/>
  <c r="BJ377" i="18" s="1"/>
  <c r="BG377" i="18"/>
  <c r="Q377" i="18"/>
  <c r="P377" i="18"/>
  <c r="O377" i="18"/>
  <c r="N377" i="18"/>
  <c r="M377" i="18"/>
  <c r="L377" i="18"/>
  <c r="K377" i="18"/>
  <c r="J377" i="18"/>
  <c r="G377" i="18"/>
  <c r="F377" i="18"/>
  <c r="E377" i="18"/>
  <c r="D377" i="18"/>
  <c r="C377" i="18"/>
  <c r="BK376" i="18"/>
  <c r="BI376" i="18"/>
  <c r="BH376" i="18"/>
  <c r="BJ376" i="18" s="1"/>
  <c r="BG376" i="18"/>
  <c r="C376" i="18" s="1"/>
  <c r="Q376" i="18"/>
  <c r="P376" i="18"/>
  <c r="O376" i="18"/>
  <c r="N376" i="18"/>
  <c r="M376" i="18"/>
  <c r="L376" i="18"/>
  <c r="K376" i="18"/>
  <c r="J376" i="18"/>
  <c r="F376" i="18"/>
  <c r="G376" i="18" s="1"/>
  <c r="E376" i="18"/>
  <c r="D376" i="18"/>
  <c r="BK375" i="18"/>
  <c r="BJ375" i="18"/>
  <c r="BI375" i="18"/>
  <c r="BH375" i="18"/>
  <c r="BG375" i="18"/>
  <c r="Q375" i="18"/>
  <c r="P375" i="18"/>
  <c r="O375" i="18"/>
  <c r="N375" i="18"/>
  <c r="M375" i="18"/>
  <c r="L375" i="18"/>
  <c r="K375" i="18"/>
  <c r="J375" i="18"/>
  <c r="F375" i="18"/>
  <c r="G375" i="18" s="1"/>
  <c r="E375" i="18"/>
  <c r="D375" i="18"/>
  <c r="C375" i="18"/>
  <c r="BK374" i="18"/>
  <c r="BI374" i="18"/>
  <c r="BH374" i="18"/>
  <c r="BJ374" i="18" s="1"/>
  <c r="BG374" i="18"/>
  <c r="C374" i="18" s="1"/>
  <c r="Q374" i="18"/>
  <c r="P374" i="18"/>
  <c r="O374" i="18"/>
  <c r="N374" i="18"/>
  <c r="M374" i="18"/>
  <c r="L374" i="18"/>
  <c r="K374" i="18"/>
  <c r="J374" i="18"/>
  <c r="G374" i="18"/>
  <c r="F374" i="18"/>
  <c r="E374" i="18"/>
  <c r="D374" i="18"/>
  <c r="BK373" i="18"/>
  <c r="BI373" i="18"/>
  <c r="BJ373" i="18" s="1"/>
  <c r="BH373" i="18"/>
  <c r="BG373" i="18"/>
  <c r="Q373" i="18"/>
  <c r="P373" i="18"/>
  <c r="O373" i="18"/>
  <c r="N373" i="18"/>
  <c r="M373" i="18"/>
  <c r="L373" i="18"/>
  <c r="K373" i="18"/>
  <c r="J373" i="18"/>
  <c r="F373" i="18"/>
  <c r="G373" i="18" s="1"/>
  <c r="E373" i="18"/>
  <c r="D373" i="18"/>
  <c r="C373" i="18"/>
  <c r="BK372" i="18"/>
  <c r="BI372" i="18"/>
  <c r="BH372" i="18"/>
  <c r="BJ372" i="18" s="1"/>
  <c r="BG372" i="18"/>
  <c r="C372" i="18" s="1"/>
  <c r="Q372" i="18"/>
  <c r="P372" i="18"/>
  <c r="O372" i="18"/>
  <c r="N372" i="18"/>
  <c r="M372" i="18"/>
  <c r="L372" i="18"/>
  <c r="K372" i="18"/>
  <c r="J372" i="18"/>
  <c r="F372" i="18"/>
  <c r="G372" i="18" s="1"/>
  <c r="E372" i="18"/>
  <c r="D372" i="18"/>
  <c r="BK371" i="18"/>
  <c r="BJ371" i="18"/>
  <c r="BI371" i="18"/>
  <c r="BH371" i="18"/>
  <c r="BG371" i="18"/>
  <c r="C371" i="18" s="1"/>
  <c r="Q371" i="18"/>
  <c r="P371" i="18"/>
  <c r="O371" i="18"/>
  <c r="N371" i="18"/>
  <c r="M371" i="18"/>
  <c r="L371" i="18"/>
  <c r="K371" i="18"/>
  <c r="J371" i="18"/>
  <c r="F371" i="18"/>
  <c r="G371" i="18" s="1"/>
  <c r="E371" i="18"/>
  <c r="D371" i="18"/>
  <c r="BK370" i="18"/>
  <c r="BI370" i="18"/>
  <c r="BH370" i="18"/>
  <c r="BJ370" i="18" s="1"/>
  <c r="BG370" i="18"/>
  <c r="C370" i="18" s="1"/>
  <c r="Q370" i="18"/>
  <c r="P370" i="18"/>
  <c r="O370" i="18"/>
  <c r="N370" i="18"/>
  <c r="M370" i="18"/>
  <c r="L370" i="18"/>
  <c r="K370" i="18"/>
  <c r="J370" i="18"/>
  <c r="F370" i="18"/>
  <c r="G370" i="18" s="1"/>
  <c r="E370" i="18"/>
  <c r="D370" i="18"/>
  <c r="BK369" i="18"/>
  <c r="BI369" i="18"/>
  <c r="BH369" i="18"/>
  <c r="BJ369" i="18" s="1"/>
  <c r="BG369" i="18"/>
  <c r="Q369" i="18"/>
  <c r="P369" i="18"/>
  <c r="O369" i="18"/>
  <c r="N369" i="18"/>
  <c r="M369" i="18"/>
  <c r="L369" i="18"/>
  <c r="K369" i="18"/>
  <c r="J369" i="18"/>
  <c r="G369" i="18"/>
  <c r="F369" i="18"/>
  <c r="E369" i="18"/>
  <c r="D369" i="18"/>
  <c r="C369" i="18"/>
  <c r="BK368" i="18"/>
  <c r="BJ368" i="18"/>
  <c r="BI368" i="18"/>
  <c r="BH368" i="18"/>
  <c r="BG368" i="18"/>
  <c r="Q368" i="18"/>
  <c r="P368" i="18"/>
  <c r="O368" i="18"/>
  <c r="N368" i="18"/>
  <c r="M368" i="18"/>
  <c r="L368" i="18"/>
  <c r="K368" i="18"/>
  <c r="J368" i="18"/>
  <c r="F368" i="18"/>
  <c r="G368" i="18" s="1"/>
  <c r="E368" i="18"/>
  <c r="D368" i="18"/>
  <c r="C368" i="18"/>
  <c r="BK367" i="18"/>
  <c r="BI367" i="18"/>
  <c r="BJ367" i="18" s="1"/>
  <c r="BH367" i="18"/>
  <c r="BG367" i="18"/>
  <c r="Q367" i="18"/>
  <c r="P367" i="18"/>
  <c r="O367" i="18"/>
  <c r="N367" i="18"/>
  <c r="M367" i="18"/>
  <c r="L367" i="18"/>
  <c r="K367" i="18"/>
  <c r="J367" i="18"/>
  <c r="F367" i="18"/>
  <c r="G367" i="18" s="1"/>
  <c r="E367" i="18"/>
  <c r="D367" i="18"/>
  <c r="C367" i="18"/>
  <c r="BK366" i="18"/>
  <c r="BI366" i="18"/>
  <c r="BH366" i="18"/>
  <c r="BJ366" i="18" s="1"/>
  <c r="BG366" i="18"/>
  <c r="C366" i="18" s="1"/>
  <c r="Q366" i="18"/>
  <c r="P366" i="18"/>
  <c r="O366" i="18"/>
  <c r="N366" i="18"/>
  <c r="M366" i="18"/>
  <c r="L366" i="18"/>
  <c r="K366" i="18"/>
  <c r="J366" i="18"/>
  <c r="G366" i="18"/>
  <c r="F366" i="18"/>
  <c r="E366" i="18"/>
  <c r="D366" i="18"/>
  <c r="BK365" i="18"/>
  <c r="BI365" i="18"/>
  <c r="BJ365" i="18" s="1"/>
  <c r="BH365" i="18"/>
  <c r="BG365" i="18"/>
  <c r="Q365" i="18"/>
  <c r="P365" i="18"/>
  <c r="O365" i="18"/>
  <c r="N365" i="18"/>
  <c r="M365" i="18"/>
  <c r="L365" i="18"/>
  <c r="K365" i="18"/>
  <c r="J365" i="18"/>
  <c r="F365" i="18"/>
  <c r="G365" i="18" s="1"/>
  <c r="E365" i="18"/>
  <c r="D365" i="18"/>
  <c r="C365" i="18"/>
  <c r="BK364" i="18"/>
  <c r="BI364" i="18"/>
  <c r="BH364" i="18"/>
  <c r="BJ364" i="18" s="1"/>
  <c r="BG364" i="18"/>
  <c r="C364" i="18" s="1"/>
  <c r="Q364" i="18"/>
  <c r="P364" i="18"/>
  <c r="O364" i="18"/>
  <c r="N364" i="18"/>
  <c r="M364" i="18"/>
  <c r="L364" i="18"/>
  <c r="K364" i="18"/>
  <c r="J364" i="18"/>
  <c r="F364" i="18"/>
  <c r="G364" i="18" s="1"/>
  <c r="E364" i="18"/>
  <c r="D364" i="18"/>
  <c r="BK363" i="18"/>
  <c r="BJ363" i="18"/>
  <c r="BI363" i="18"/>
  <c r="BH363" i="18"/>
  <c r="BG363" i="18"/>
  <c r="C363" i="18" s="1"/>
  <c r="Q363" i="18"/>
  <c r="P363" i="18"/>
  <c r="O363" i="18"/>
  <c r="N363" i="18"/>
  <c r="M363" i="18"/>
  <c r="L363" i="18"/>
  <c r="K363" i="18"/>
  <c r="J363" i="18"/>
  <c r="F363" i="18"/>
  <c r="G363" i="18" s="1"/>
  <c r="E363" i="18"/>
  <c r="D363" i="18"/>
  <c r="BK362" i="18"/>
  <c r="BI362" i="18"/>
  <c r="BH362" i="18"/>
  <c r="BJ362" i="18" s="1"/>
  <c r="BG362" i="18"/>
  <c r="C362" i="18" s="1"/>
  <c r="Q362" i="18"/>
  <c r="P362" i="18"/>
  <c r="O362" i="18"/>
  <c r="N362" i="18"/>
  <c r="M362" i="18"/>
  <c r="L362" i="18"/>
  <c r="K362" i="18"/>
  <c r="J362" i="18"/>
  <c r="F362" i="18"/>
  <c r="G362" i="18" s="1"/>
  <c r="E362" i="18"/>
  <c r="D362" i="18"/>
  <c r="BK361" i="18"/>
  <c r="BI361" i="18"/>
  <c r="BH361" i="18"/>
  <c r="BJ361" i="18" s="1"/>
  <c r="BG361" i="18"/>
  <c r="Q361" i="18"/>
  <c r="P361" i="18"/>
  <c r="O361" i="18"/>
  <c r="N361" i="18"/>
  <c r="M361" i="18"/>
  <c r="L361" i="18"/>
  <c r="K361" i="18"/>
  <c r="J361" i="18"/>
  <c r="G361" i="18"/>
  <c r="F361" i="18"/>
  <c r="E361" i="18"/>
  <c r="D361" i="18"/>
  <c r="C361" i="18"/>
  <c r="BK360" i="18"/>
  <c r="BI360" i="18"/>
  <c r="BH360" i="18"/>
  <c r="BJ360" i="18" s="1"/>
  <c r="BG360" i="18"/>
  <c r="C360" i="18" s="1"/>
  <c r="Q360" i="18"/>
  <c r="P360" i="18"/>
  <c r="O360" i="18"/>
  <c r="N360" i="18"/>
  <c r="M360" i="18"/>
  <c r="L360" i="18"/>
  <c r="K360" i="18"/>
  <c r="J360" i="18"/>
  <c r="F360" i="18"/>
  <c r="G360" i="18" s="1"/>
  <c r="E360" i="18"/>
  <c r="D360" i="18"/>
  <c r="BK359" i="18"/>
  <c r="BI359" i="18"/>
  <c r="BJ359" i="18" s="1"/>
  <c r="BH359" i="18"/>
  <c r="BG359" i="18"/>
  <c r="Q359" i="18"/>
  <c r="P359" i="18"/>
  <c r="O359" i="18"/>
  <c r="N359" i="18"/>
  <c r="M359" i="18"/>
  <c r="L359" i="18"/>
  <c r="K359" i="18"/>
  <c r="J359" i="18"/>
  <c r="F359" i="18"/>
  <c r="G359" i="18" s="1"/>
  <c r="E359" i="18"/>
  <c r="D359" i="18"/>
  <c r="C359" i="18"/>
  <c r="BK358" i="18"/>
  <c r="BI358" i="18"/>
  <c r="BH358" i="18"/>
  <c r="BJ358" i="18" s="1"/>
  <c r="BG358" i="18"/>
  <c r="C358" i="18" s="1"/>
  <c r="Q358" i="18"/>
  <c r="P358" i="18"/>
  <c r="O358" i="18"/>
  <c r="N358" i="18"/>
  <c r="M358" i="18"/>
  <c r="L358" i="18"/>
  <c r="K358" i="18"/>
  <c r="J358" i="18"/>
  <c r="G358" i="18"/>
  <c r="F358" i="18"/>
  <c r="E358" i="18"/>
  <c r="D358" i="18"/>
  <c r="BK357" i="18"/>
  <c r="BI357" i="18"/>
  <c r="BJ357" i="18" s="1"/>
  <c r="BH357" i="18"/>
  <c r="BG357" i="18"/>
  <c r="Q357" i="18"/>
  <c r="P357" i="18"/>
  <c r="O357" i="18"/>
  <c r="N357" i="18"/>
  <c r="M357" i="18"/>
  <c r="L357" i="18"/>
  <c r="K357" i="18"/>
  <c r="J357" i="18"/>
  <c r="G357" i="18"/>
  <c r="F357" i="18"/>
  <c r="E357" i="18"/>
  <c r="D357" i="18"/>
  <c r="C357" i="18"/>
  <c r="BK356" i="18"/>
  <c r="BI356" i="18"/>
  <c r="BH356" i="18"/>
  <c r="BJ356" i="18" s="1"/>
  <c r="BG356" i="18"/>
  <c r="Q356" i="18"/>
  <c r="P356" i="18"/>
  <c r="O356" i="18"/>
  <c r="N356" i="18"/>
  <c r="M356" i="18"/>
  <c r="L356" i="18"/>
  <c r="K356" i="18"/>
  <c r="J356" i="18"/>
  <c r="F356" i="18"/>
  <c r="G356" i="18" s="1"/>
  <c r="E356" i="18"/>
  <c r="D356" i="18"/>
  <c r="C356" i="18"/>
  <c r="BK355" i="18"/>
  <c r="BJ355" i="18"/>
  <c r="BI355" i="18"/>
  <c r="BH355" i="18"/>
  <c r="BG355" i="18"/>
  <c r="C355" i="18" s="1"/>
  <c r="Q355" i="18"/>
  <c r="P355" i="18"/>
  <c r="O355" i="18"/>
  <c r="N355" i="18"/>
  <c r="M355" i="18"/>
  <c r="L355" i="18"/>
  <c r="K355" i="18"/>
  <c r="J355" i="18"/>
  <c r="F355" i="18"/>
  <c r="G355" i="18" s="1"/>
  <c r="E355" i="18"/>
  <c r="D355" i="18"/>
  <c r="BK354" i="18"/>
  <c r="BI354" i="18"/>
  <c r="BH354" i="18"/>
  <c r="BJ354" i="18" s="1"/>
  <c r="BG354" i="18"/>
  <c r="C354" i="18" s="1"/>
  <c r="Q354" i="18"/>
  <c r="P354" i="18"/>
  <c r="O354" i="18"/>
  <c r="N354" i="18"/>
  <c r="M354" i="18"/>
  <c r="L354" i="18"/>
  <c r="K354" i="18"/>
  <c r="J354" i="18"/>
  <c r="F354" i="18"/>
  <c r="G354" i="18" s="1"/>
  <c r="E354" i="18"/>
  <c r="D354" i="18"/>
  <c r="BK353" i="18"/>
  <c r="BI353" i="18"/>
  <c r="BH353" i="18"/>
  <c r="BJ353" i="18" s="1"/>
  <c r="BG353" i="18"/>
  <c r="Q353" i="18"/>
  <c r="P353" i="18"/>
  <c r="O353" i="18"/>
  <c r="N353" i="18"/>
  <c r="M353" i="18"/>
  <c r="L353" i="18"/>
  <c r="K353" i="18"/>
  <c r="J353" i="18"/>
  <c r="G353" i="18"/>
  <c r="F353" i="18"/>
  <c r="E353" i="18"/>
  <c r="D353" i="18"/>
  <c r="C353" i="18"/>
  <c r="BK352" i="18"/>
  <c r="BI352" i="18"/>
  <c r="BH352" i="18"/>
  <c r="BJ352" i="18" s="1"/>
  <c r="BG352" i="18"/>
  <c r="C352" i="18" s="1"/>
  <c r="Q352" i="18"/>
  <c r="P352" i="18"/>
  <c r="O352" i="18"/>
  <c r="N352" i="18"/>
  <c r="M352" i="18"/>
  <c r="L352" i="18"/>
  <c r="K352" i="18"/>
  <c r="J352" i="18"/>
  <c r="F352" i="18"/>
  <c r="G352" i="18" s="1"/>
  <c r="E352" i="18"/>
  <c r="D352" i="18"/>
  <c r="BK351" i="18"/>
  <c r="BI351" i="18"/>
  <c r="BJ351" i="18" s="1"/>
  <c r="BH351" i="18"/>
  <c r="BG351" i="18"/>
  <c r="Q351" i="18"/>
  <c r="P351" i="18"/>
  <c r="O351" i="18"/>
  <c r="N351" i="18"/>
  <c r="M351" i="18"/>
  <c r="L351" i="18"/>
  <c r="K351" i="18"/>
  <c r="J351" i="18"/>
  <c r="F351" i="18"/>
  <c r="G351" i="18" s="1"/>
  <c r="E351" i="18"/>
  <c r="D351" i="18"/>
  <c r="C351" i="18"/>
  <c r="BK350" i="18"/>
  <c r="BI350" i="18"/>
  <c r="BH350" i="18"/>
  <c r="BJ350" i="18" s="1"/>
  <c r="BG350" i="18"/>
  <c r="C350" i="18" s="1"/>
  <c r="Q350" i="18"/>
  <c r="P350" i="18"/>
  <c r="O350" i="18"/>
  <c r="N350" i="18"/>
  <c r="M350" i="18"/>
  <c r="L350" i="18"/>
  <c r="K350" i="18"/>
  <c r="J350" i="18"/>
  <c r="G350" i="18"/>
  <c r="F350" i="18"/>
  <c r="E350" i="18"/>
  <c r="D350" i="18"/>
  <c r="BK349" i="18"/>
  <c r="BI349" i="18"/>
  <c r="BJ349" i="18" s="1"/>
  <c r="BH349" i="18"/>
  <c r="BG349" i="18"/>
  <c r="Q349" i="18"/>
  <c r="P349" i="18"/>
  <c r="O349" i="18"/>
  <c r="N349" i="18"/>
  <c r="M349" i="18"/>
  <c r="L349" i="18"/>
  <c r="K349" i="18"/>
  <c r="J349" i="18"/>
  <c r="F349" i="18"/>
  <c r="G349" i="18" s="1"/>
  <c r="E349" i="18"/>
  <c r="D349" i="18"/>
  <c r="C349" i="18"/>
  <c r="BK348" i="18"/>
  <c r="BI348" i="18"/>
  <c r="BH348" i="18"/>
  <c r="BJ348" i="18" s="1"/>
  <c r="BG348" i="18"/>
  <c r="Q348" i="18"/>
  <c r="P348" i="18"/>
  <c r="O348" i="18"/>
  <c r="N348" i="18"/>
  <c r="M348" i="18"/>
  <c r="L348" i="18"/>
  <c r="K348" i="18"/>
  <c r="J348" i="18"/>
  <c r="F348" i="18"/>
  <c r="G348" i="18" s="1"/>
  <c r="E348" i="18"/>
  <c r="D348" i="18"/>
  <c r="C348" i="18"/>
  <c r="BK347" i="18"/>
  <c r="BJ347" i="18"/>
  <c r="BI347" i="18"/>
  <c r="BH347" i="18"/>
  <c r="BG347" i="18"/>
  <c r="C347" i="18" s="1"/>
  <c r="Q347" i="18"/>
  <c r="P347" i="18"/>
  <c r="O347" i="18"/>
  <c r="N347" i="18"/>
  <c r="M347" i="18"/>
  <c r="L347" i="18"/>
  <c r="K347" i="18"/>
  <c r="J347" i="18"/>
  <c r="F347" i="18"/>
  <c r="G347" i="18" s="1"/>
  <c r="E347" i="18"/>
  <c r="D347" i="18"/>
  <c r="BK346" i="18"/>
  <c r="BI346" i="18"/>
  <c r="BH346" i="18"/>
  <c r="BJ346" i="18" s="1"/>
  <c r="BG346" i="18"/>
  <c r="C346" i="18" s="1"/>
  <c r="Q346" i="18"/>
  <c r="P346" i="18"/>
  <c r="O346" i="18"/>
  <c r="N346" i="18"/>
  <c r="M346" i="18"/>
  <c r="L346" i="18"/>
  <c r="K346" i="18"/>
  <c r="J346" i="18"/>
  <c r="F346" i="18"/>
  <c r="G346" i="18" s="1"/>
  <c r="E346" i="18"/>
  <c r="D346" i="18"/>
  <c r="BK345" i="18"/>
  <c r="BI345" i="18"/>
  <c r="BH345" i="18"/>
  <c r="BJ345" i="18" s="1"/>
  <c r="BG345" i="18"/>
  <c r="Q345" i="18"/>
  <c r="P345" i="18"/>
  <c r="O345" i="18"/>
  <c r="N345" i="18"/>
  <c r="M345" i="18"/>
  <c r="L345" i="18"/>
  <c r="K345" i="18"/>
  <c r="J345" i="18"/>
  <c r="G345" i="18"/>
  <c r="F345" i="18"/>
  <c r="E345" i="18"/>
  <c r="D345" i="18"/>
  <c r="C345" i="18"/>
  <c r="BK344" i="18"/>
  <c r="BJ344" i="18"/>
  <c r="BI344" i="18"/>
  <c r="BH344" i="18"/>
  <c r="BG344" i="18"/>
  <c r="C344" i="18" s="1"/>
  <c r="Q344" i="18"/>
  <c r="P344" i="18"/>
  <c r="O344" i="18"/>
  <c r="N344" i="18"/>
  <c r="M344" i="18"/>
  <c r="L344" i="18"/>
  <c r="K344" i="18"/>
  <c r="J344" i="18"/>
  <c r="F344" i="18"/>
  <c r="G344" i="18" s="1"/>
  <c r="E344" i="18"/>
  <c r="D344" i="18"/>
  <c r="BK343" i="18"/>
  <c r="BJ343" i="18"/>
  <c r="BI343" i="18"/>
  <c r="BH343" i="18"/>
  <c r="BG343" i="18"/>
  <c r="Q343" i="18"/>
  <c r="P343" i="18"/>
  <c r="O343" i="18"/>
  <c r="N343" i="18"/>
  <c r="M343" i="18"/>
  <c r="L343" i="18"/>
  <c r="K343" i="18"/>
  <c r="J343" i="18"/>
  <c r="F343" i="18"/>
  <c r="G343" i="18" s="1"/>
  <c r="E343" i="18"/>
  <c r="D343" i="18"/>
  <c r="C343" i="18"/>
  <c r="BK342" i="18"/>
  <c r="BI342" i="18"/>
  <c r="BH342" i="18"/>
  <c r="BJ342" i="18" s="1"/>
  <c r="BG342" i="18"/>
  <c r="C342" i="18" s="1"/>
  <c r="Q342" i="18"/>
  <c r="P342" i="18"/>
  <c r="O342" i="18"/>
  <c r="N342" i="18"/>
  <c r="M342" i="18"/>
  <c r="L342" i="18"/>
  <c r="K342" i="18"/>
  <c r="J342" i="18"/>
  <c r="G342" i="18"/>
  <c r="F342" i="18"/>
  <c r="E342" i="18"/>
  <c r="D342" i="18"/>
  <c r="BK341" i="18"/>
  <c r="BI341" i="18"/>
  <c r="BJ341" i="18" s="1"/>
  <c r="BH341" i="18"/>
  <c r="BG341" i="18"/>
  <c r="Q341" i="18"/>
  <c r="P341" i="18"/>
  <c r="O341" i="18"/>
  <c r="N341" i="18"/>
  <c r="M341" i="18"/>
  <c r="L341" i="18"/>
  <c r="K341" i="18"/>
  <c r="J341" i="18"/>
  <c r="F341" i="18"/>
  <c r="G341" i="18" s="1"/>
  <c r="E341" i="18"/>
  <c r="D341" i="18"/>
  <c r="C341" i="18"/>
  <c r="BK340" i="18"/>
  <c r="BI340" i="18"/>
  <c r="BH340" i="18"/>
  <c r="BJ340" i="18" s="1"/>
  <c r="BG340" i="18"/>
  <c r="C340" i="18" s="1"/>
  <c r="Q340" i="18"/>
  <c r="P340" i="18"/>
  <c r="O340" i="18"/>
  <c r="N340" i="18"/>
  <c r="M340" i="18"/>
  <c r="L340" i="18"/>
  <c r="K340" i="18"/>
  <c r="J340" i="18"/>
  <c r="F340" i="18"/>
  <c r="G340" i="18" s="1"/>
  <c r="E340" i="18"/>
  <c r="D340" i="18"/>
  <c r="BK339" i="18"/>
  <c r="BJ339" i="18"/>
  <c r="BI339" i="18"/>
  <c r="BH339" i="18"/>
  <c r="BG339" i="18"/>
  <c r="C339" i="18" s="1"/>
  <c r="Q339" i="18"/>
  <c r="P339" i="18"/>
  <c r="O339" i="18"/>
  <c r="N339" i="18"/>
  <c r="M339" i="18"/>
  <c r="L339" i="18"/>
  <c r="K339" i="18"/>
  <c r="J339" i="18"/>
  <c r="F339" i="18"/>
  <c r="G339" i="18" s="1"/>
  <c r="E339" i="18"/>
  <c r="D339" i="18"/>
  <c r="BK338" i="18"/>
  <c r="BI338" i="18"/>
  <c r="BH338" i="18"/>
  <c r="BJ338" i="18" s="1"/>
  <c r="BG338" i="18"/>
  <c r="C338" i="18" s="1"/>
  <c r="Q338" i="18"/>
  <c r="P338" i="18"/>
  <c r="O338" i="18"/>
  <c r="N338" i="18"/>
  <c r="M338" i="18"/>
  <c r="L338" i="18"/>
  <c r="K338" i="18"/>
  <c r="J338" i="18"/>
  <c r="F338" i="18"/>
  <c r="G338" i="18" s="1"/>
  <c r="E338" i="18"/>
  <c r="D338" i="18"/>
  <c r="BK337" i="18"/>
  <c r="BI337" i="18"/>
  <c r="BH337" i="18"/>
  <c r="BJ337" i="18" s="1"/>
  <c r="BG337" i="18"/>
  <c r="Q337" i="18"/>
  <c r="P337" i="18"/>
  <c r="O337" i="18"/>
  <c r="N337" i="18"/>
  <c r="M337" i="18"/>
  <c r="L337" i="18"/>
  <c r="K337" i="18"/>
  <c r="J337" i="18"/>
  <c r="G337" i="18"/>
  <c r="F337" i="18"/>
  <c r="E337" i="18"/>
  <c r="D337" i="18"/>
  <c r="C337" i="18"/>
  <c r="BK336" i="18"/>
  <c r="BI336" i="18"/>
  <c r="BH336" i="18"/>
  <c r="BJ336" i="18" s="1"/>
  <c r="BG336" i="18"/>
  <c r="Q336" i="18"/>
  <c r="P336" i="18"/>
  <c r="O336" i="18"/>
  <c r="N336" i="18"/>
  <c r="M336" i="18"/>
  <c r="L336" i="18"/>
  <c r="K336" i="18"/>
  <c r="J336" i="18"/>
  <c r="F336" i="18"/>
  <c r="G336" i="18" s="1"/>
  <c r="E336" i="18"/>
  <c r="D336" i="18"/>
  <c r="C336" i="18"/>
  <c r="BK335" i="18"/>
  <c r="BI335" i="18"/>
  <c r="BJ335" i="18" s="1"/>
  <c r="BH335" i="18"/>
  <c r="BG335" i="18"/>
  <c r="Q335" i="18"/>
  <c r="P335" i="18"/>
  <c r="O335" i="18"/>
  <c r="N335" i="18"/>
  <c r="M335" i="18"/>
  <c r="L335" i="18"/>
  <c r="K335" i="18"/>
  <c r="J335" i="18"/>
  <c r="F335" i="18"/>
  <c r="G335" i="18" s="1"/>
  <c r="E335" i="18"/>
  <c r="D335" i="18"/>
  <c r="C335" i="18"/>
  <c r="BK334" i="18"/>
  <c r="BI334" i="18"/>
  <c r="BH334" i="18"/>
  <c r="BJ334" i="18" s="1"/>
  <c r="BG334" i="18"/>
  <c r="C334" i="18" s="1"/>
  <c r="Q334" i="18"/>
  <c r="P334" i="18"/>
  <c r="O334" i="18"/>
  <c r="N334" i="18"/>
  <c r="M334" i="18"/>
  <c r="L334" i="18"/>
  <c r="K334" i="18"/>
  <c r="J334" i="18"/>
  <c r="G334" i="18"/>
  <c r="F334" i="18"/>
  <c r="E334" i="18"/>
  <c r="D334" i="18"/>
  <c r="BK333" i="18"/>
  <c r="BI333" i="18"/>
  <c r="BJ333" i="18" s="1"/>
  <c r="BH333" i="18"/>
  <c r="BG333" i="18"/>
  <c r="Q333" i="18"/>
  <c r="P333" i="18"/>
  <c r="O333" i="18"/>
  <c r="N333" i="18"/>
  <c r="M333" i="18"/>
  <c r="L333" i="18"/>
  <c r="K333" i="18"/>
  <c r="J333" i="18"/>
  <c r="F333" i="18"/>
  <c r="G333" i="18" s="1"/>
  <c r="E333" i="18"/>
  <c r="D333" i="18"/>
  <c r="C333" i="18"/>
  <c r="BK332" i="18"/>
  <c r="BI332" i="18"/>
  <c r="BH332" i="18"/>
  <c r="BJ332" i="18" s="1"/>
  <c r="BG332" i="18"/>
  <c r="C332" i="18" s="1"/>
  <c r="Q332" i="18"/>
  <c r="P332" i="18"/>
  <c r="O332" i="18"/>
  <c r="N332" i="18"/>
  <c r="M332" i="18"/>
  <c r="L332" i="18"/>
  <c r="K332" i="18"/>
  <c r="J332" i="18"/>
  <c r="F332" i="18"/>
  <c r="G332" i="18" s="1"/>
  <c r="E332" i="18"/>
  <c r="D332" i="18"/>
  <c r="BK331" i="18"/>
  <c r="BJ331" i="18"/>
  <c r="BI331" i="18"/>
  <c r="BH331" i="18"/>
  <c r="BG331" i="18"/>
  <c r="C331" i="18" s="1"/>
  <c r="Q331" i="18"/>
  <c r="P331" i="18"/>
  <c r="O331" i="18"/>
  <c r="N331" i="18"/>
  <c r="M331" i="18"/>
  <c r="L331" i="18"/>
  <c r="K331" i="18"/>
  <c r="J331" i="18"/>
  <c r="F331" i="18"/>
  <c r="G331" i="18" s="1"/>
  <c r="E331" i="18"/>
  <c r="D331" i="18"/>
  <c r="BK330" i="18"/>
  <c r="BI330" i="18"/>
  <c r="BH330" i="18"/>
  <c r="BJ330" i="18" s="1"/>
  <c r="BG330" i="18"/>
  <c r="C330" i="18" s="1"/>
  <c r="Q330" i="18"/>
  <c r="P330" i="18"/>
  <c r="O330" i="18"/>
  <c r="N330" i="18"/>
  <c r="M330" i="18"/>
  <c r="L330" i="18"/>
  <c r="K330" i="18"/>
  <c r="J330" i="18"/>
  <c r="F330" i="18"/>
  <c r="G330" i="18" s="1"/>
  <c r="E330" i="18"/>
  <c r="D330" i="18"/>
  <c r="BK329" i="18"/>
  <c r="BI329" i="18"/>
  <c r="BH329" i="18"/>
  <c r="BJ329" i="18" s="1"/>
  <c r="BG329" i="18"/>
  <c r="Q329" i="18"/>
  <c r="P329" i="18"/>
  <c r="O329" i="18"/>
  <c r="N329" i="18"/>
  <c r="M329" i="18"/>
  <c r="L329" i="18"/>
  <c r="K329" i="18"/>
  <c r="J329" i="18"/>
  <c r="G329" i="18"/>
  <c r="F329" i="18"/>
  <c r="E329" i="18"/>
  <c r="D329" i="18"/>
  <c r="C329" i="18"/>
  <c r="BK328" i="18"/>
  <c r="BJ328" i="18"/>
  <c r="BI328" i="18"/>
  <c r="BH328" i="18"/>
  <c r="BG328" i="18"/>
  <c r="Q328" i="18"/>
  <c r="P328" i="18"/>
  <c r="O328" i="18"/>
  <c r="N328" i="18"/>
  <c r="M328" i="18"/>
  <c r="L328" i="18"/>
  <c r="K328" i="18"/>
  <c r="J328" i="18"/>
  <c r="F328" i="18"/>
  <c r="G328" i="18" s="1"/>
  <c r="E328" i="18"/>
  <c r="D328" i="18"/>
  <c r="C328" i="18"/>
  <c r="BK327" i="18"/>
  <c r="BI327" i="18"/>
  <c r="BJ327" i="18" s="1"/>
  <c r="BH327" i="18"/>
  <c r="BG327" i="18"/>
  <c r="Q327" i="18"/>
  <c r="P327" i="18"/>
  <c r="O327" i="18"/>
  <c r="N327" i="18"/>
  <c r="M327" i="18"/>
  <c r="L327" i="18"/>
  <c r="K327" i="18"/>
  <c r="J327" i="18"/>
  <c r="F327" i="18"/>
  <c r="G327" i="18" s="1"/>
  <c r="E327" i="18"/>
  <c r="D327" i="18"/>
  <c r="C327" i="18"/>
  <c r="BK326" i="18"/>
  <c r="BI326" i="18"/>
  <c r="BH326" i="18"/>
  <c r="BJ326" i="18" s="1"/>
  <c r="BG326" i="18"/>
  <c r="C326" i="18" s="1"/>
  <c r="Q326" i="18"/>
  <c r="P326" i="18"/>
  <c r="O326" i="18"/>
  <c r="N326" i="18"/>
  <c r="M326" i="18"/>
  <c r="L326" i="18"/>
  <c r="K326" i="18"/>
  <c r="J326" i="18"/>
  <c r="G326" i="18"/>
  <c r="F326" i="18"/>
  <c r="E326" i="18"/>
  <c r="D326" i="18"/>
  <c r="BK325" i="18"/>
  <c r="BI325" i="18"/>
  <c r="BJ325" i="18" s="1"/>
  <c r="BH325" i="18"/>
  <c r="BG325" i="18"/>
  <c r="Q325" i="18"/>
  <c r="P325" i="18"/>
  <c r="O325" i="18"/>
  <c r="N325" i="18"/>
  <c r="M325" i="18"/>
  <c r="L325" i="18"/>
  <c r="K325" i="18"/>
  <c r="J325" i="18"/>
  <c r="F325" i="18"/>
  <c r="G325" i="18" s="1"/>
  <c r="E325" i="18"/>
  <c r="D325" i="18"/>
  <c r="C325" i="18"/>
  <c r="BK324" i="18"/>
  <c r="BI324" i="18"/>
  <c r="BH324" i="18"/>
  <c r="BJ324" i="18" s="1"/>
  <c r="BG324" i="18"/>
  <c r="C324" i="18" s="1"/>
  <c r="Q324" i="18"/>
  <c r="P324" i="18"/>
  <c r="O324" i="18"/>
  <c r="N324" i="18"/>
  <c r="M324" i="18"/>
  <c r="L324" i="18"/>
  <c r="K324" i="18"/>
  <c r="J324" i="18"/>
  <c r="F324" i="18"/>
  <c r="G324" i="18" s="1"/>
  <c r="E324" i="18"/>
  <c r="D324" i="18"/>
  <c r="BK323" i="18"/>
  <c r="BI323" i="18"/>
  <c r="BJ323" i="18" s="1"/>
  <c r="BH323" i="18"/>
  <c r="BG323" i="18"/>
  <c r="C323" i="18" s="1"/>
  <c r="Q323" i="18"/>
  <c r="P323" i="18"/>
  <c r="O323" i="18"/>
  <c r="N323" i="18"/>
  <c r="M323" i="18"/>
  <c r="L323" i="18"/>
  <c r="K323" i="18"/>
  <c r="J323" i="18"/>
  <c r="F323" i="18"/>
  <c r="G323" i="18" s="1"/>
  <c r="E323" i="18"/>
  <c r="D323" i="18"/>
  <c r="BK322" i="18"/>
  <c r="BI322" i="18"/>
  <c r="BH322" i="18"/>
  <c r="BG322" i="18"/>
  <c r="C322" i="18" s="1"/>
  <c r="Q322" i="18"/>
  <c r="P322" i="18"/>
  <c r="O322" i="18"/>
  <c r="N322" i="18"/>
  <c r="M322" i="18"/>
  <c r="L322" i="18"/>
  <c r="K322" i="18"/>
  <c r="J322" i="18"/>
  <c r="F322" i="18"/>
  <c r="G322" i="18" s="1"/>
  <c r="E322" i="18"/>
  <c r="D322" i="18"/>
  <c r="BK321" i="18"/>
  <c r="BI321" i="18"/>
  <c r="BH321" i="18"/>
  <c r="BJ321" i="18" s="1"/>
  <c r="BG321" i="18"/>
  <c r="Q321" i="18"/>
  <c r="P321" i="18"/>
  <c r="O321" i="18"/>
  <c r="N321" i="18"/>
  <c r="M321" i="18"/>
  <c r="L321" i="18"/>
  <c r="K321" i="18"/>
  <c r="J321" i="18"/>
  <c r="F321" i="18"/>
  <c r="G321" i="18" s="1"/>
  <c r="E321" i="18"/>
  <c r="D321" i="18"/>
  <c r="C321" i="18"/>
  <c r="BK320" i="18"/>
  <c r="BJ320" i="18"/>
  <c r="BI320" i="18"/>
  <c r="BH320" i="18"/>
  <c r="BG320" i="18"/>
  <c r="C320" i="18" s="1"/>
  <c r="Q320" i="18"/>
  <c r="P320" i="18"/>
  <c r="O320" i="18"/>
  <c r="N320" i="18"/>
  <c r="M320" i="18"/>
  <c r="L320" i="18"/>
  <c r="K320" i="18"/>
  <c r="J320" i="18"/>
  <c r="F320" i="18"/>
  <c r="G320" i="18" s="1"/>
  <c r="E320" i="18"/>
  <c r="D320" i="18"/>
  <c r="BK319" i="18"/>
  <c r="BJ319" i="18"/>
  <c r="BI319" i="18"/>
  <c r="BH319" i="18"/>
  <c r="BG319" i="18"/>
  <c r="Q319" i="18"/>
  <c r="P319" i="18"/>
  <c r="O319" i="18"/>
  <c r="N319" i="18"/>
  <c r="M319" i="18"/>
  <c r="L319" i="18"/>
  <c r="K319" i="18"/>
  <c r="J319" i="18"/>
  <c r="G319" i="18"/>
  <c r="F319" i="18"/>
  <c r="E319" i="18"/>
  <c r="D319" i="18"/>
  <c r="C319" i="18"/>
  <c r="BK318" i="18"/>
  <c r="BI318" i="18"/>
  <c r="BH318" i="18"/>
  <c r="BJ318" i="18" s="1"/>
  <c r="BG318" i="18"/>
  <c r="C318" i="18" s="1"/>
  <c r="Q318" i="18"/>
  <c r="P318" i="18"/>
  <c r="O318" i="18"/>
  <c r="N318" i="18"/>
  <c r="M318" i="18"/>
  <c r="L318" i="18"/>
  <c r="K318" i="18"/>
  <c r="J318" i="18"/>
  <c r="G318" i="18"/>
  <c r="F318" i="18"/>
  <c r="E318" i="18"/>
  <c r="D318" i="18"/>
  <c r="BK317" i="18"/>
  <c r="BJ317" i="18"/>
  <c r="BI317" i="18"/>
  <c r="BH317" i="18"/>
  <c r="BG317" i="18"/>
  <c r="Q317" i="18"/>
  <c r="P317" i="18"/>
  <c r="O317" i="18"/>
  <c r="N317" i="18"/>
  <c r="M317" i="18"/>
  <c r="L317" i="18"/>
  <c r="K317" i="18"/>
  <c r="J317" i="18"/>
  <c r="F317" i="18"/>
  <c r="G317" i="18" s="1"/>
  <c r="E317" i="18"/>
  <c r="D317" i="18"/>
  <c r="C317" i="18"/>
  <c r="BK316" i="18"/>
  <c r="BI316" i="18"/>
  <c r="BH316" i="18"/>
  <c r="BJ316" i="18" s="1"/>
  <c r="BG316" i="18"/>
  <c r="C316" i="18" s="1"/>
  <c r="Q316" i="18"/>
  <c r="P316" i="18"/>
  <c r="O316" i="18"/>
  <c r="N316" i="18"/>
  <c r="M316" i="18"/>
  <c r="L316" i="18"/>
  <c r="K316" i="18"/>
  <c r="J316" i="18"/>
  <c r="F316" i="18"/>
  <c r="G316" i="18" s="1"/>
  <c r="E316" i="18"/>
  <c r="D316" i="18"/>
  <c r="BK315" i="18"/>
  <c r="BI315" i="18"/>
  <c r="BJ315" i="18" s="1"/>
  <c r="BH315" i="18"/>
  <c r="BG315" i="18"/>
  <c r="C315" i="18" s="1"/>
  <c r="Q315" i="18"/>
  <c r="P315" i="18"/>
  <c r="O315" i="18"/>
  <c r="N315" i="18"/>
  <c r="M315" i="18"/>
  <c r="L315" i="18"/>
  <c r="K315" i="18"/>
  <c r="J315" i="18"/>
  <c r="F315" i="18"/>
  <c r="G315" i="18" s="1"/>
  <c r="E315" i="18"/>
  <c r="D315" i="18"/>
  <c r="BK314" i="18"/>
  <c r="BI314" i="18"/>
  <c r="BH314" i="18"/>
  <c r="BJ314" i="18" s="1"/>
  <c r="BG314" i="18"/>
  <c r="C314" i="18" s="1"/>
  <c r="Q314" i="18"/>
  <c r="P314" i="18"/>
  <c r="O314" i="18"/>
  <c r="N314" i="18"/>
  <c r="M314" i="18"/>
  <c r="L314" i="18"/>
  <c r="K314" i="18"/>
  <c r="J314" i="18"/>
  <c r="F314" i="18"/>
  <c r="G314" i="18" s="1"/>
  <c r="E314" i="18"/>
  <c r="D314" i="18"/>
  <c r="BK313" i="18"/>
  <c r="BJ313" i="18"/>
  <c r="BI313" i="18"/>
  <c r="BH313" i="18"/>
  <c r="BG313" i="18"/>
  <c r="Q313" i="18"/>
  <c r="P313" i="18"/>
  <c r="O313" i="18"/>
  <c r="N313" i="18"/>
  <c r="M313" i="18"/>
  <c r="L313" i="18"/>
  <c r="K313" i="18"/>
  <c r="J313" i="18"/>
  <c r="F313" i="18"/>
  <c r="G313" i="18" s="1"/>
  <c r="E313" i="18"/>
  <c r="D313" i="18"/>
  <c r="C313" i="18"/>
  <c r="BK312" i="18"/>
  <c r="BI312" i="18"/>
  <c r="BH312" i="18"/>
  <c r="BJ312" i="18" s="1"/>
  <c r="BG312" i="18"/>
  <c r="C312" i="18" s="1"/>
  <c r="Q312" i="18"/>
  <c r="P312" i="18"/>
  <c r="O312" i="18"/>
  <c r="N312" i="18"/>
  <c r="M312" i="18"/>
  <c r="L312" i="18"/>
  <c r="K312" i="18"/>
  <c r="J312" i="18"/>
  <c r="F312" i="18"/>
  <c r="G312" i="18" s="1"/>
  <c r="E312" i="18"/>
  <c r="D312" i="18"/>
  <c r="BK311" i="18"/>
  <c r="BI311" i="18"/>
  <c r="BJ311" i="18" s="1"/>
  <c r="BH311" i="18"/>
  <c r="BG311" i="18"/>
  <c r="Q311" i="18"/>
  <c r="P311" i="18"/>
  <c r="O311" i="18"/>
  <c r="N311" i="18"/>
  <c r="M311" i="18"/>
  <c r="L311" i="18"/>
  <c r="K311" i="18"/>
  <c r="J311" i="18"/>
  <c r="G311" i="18"/>
  <c r="F311" i="18"/>
  <c r="E311" i="18"/>
  <c r="D311" i="18"/>
  <c r="C311" i="18"/>
  <c r="BK310" i="18"/>
  <c r="BI310" i="18"/>
  <c r="BH310" i="18"/>
  <c r="BJ310" i="18" s="1"/>
  <c r="BG310" i="18"/>
  <c r="C310" i="18" s="1"/>
  <c r="Q310" i="18"/>
  <c r="P310" i="18"/>
  <c r="O310" i="18"/>
  <c r="N310" i="18"/>
  <c r="M310" i="18"/>
  <c r="L310" i="18"/>
  <c r="K310" i="18"/>
  <c r="J310" i="18"/>
  <c r="G310" i="18"/>
  <c r="F310" i="18"/>
  <c r="E310" i="18"/>
  <c r="D310" i="18"/>
  <c r="BK309" i="18"/>
  <c r="BI309" i="18"/>
  <c r="BJ309" i="18" s="1"/>
  <c r="BH309" i="18"/>
  <c r="BG309" i="18"/>
  <c r="Q309" i="18"/>
  <c r="P309" i="18"/>
  <c r="O309" i="18"/>
  <c r="N309" i="18"/>
  <c r="M309" i="18"/>
  <c r="L309" i="18"/>
  <c r="K309" i="18"/>
  <c r="J309" i="18"/>
  <c r="G309" i="18"/>
  <c r="F309" i="18"/>
  <c r="E309" i="18"/>
  <c r="D309" i="18"/>
  <c r="C309" i="18"/>
  <c r="BK308" i="18"/>
  <c r="BI308" i="18"/>
  <c r="BH308" i="18"/>
  <c r="BJ308" i="18" s="1"/>
  <c r="BG308" i="18"/>
  <c r="C308" i="18" s="1"/>
  <c r="Q308" i="18"/>
  <c r="P308" i="18"/>
  <c r="O308" i="18"/>
  <c r="N308" i="18"/>
  <c r="M308" i="18"/>
  <c r="L308" i="18"/>
  <c r="K308" i="18"/>
  <c r="J308" i="18"/>
  <c r="F308" i="18"/>
  <c r="G308" i="18" s="1"/>
  <c r="E308" i="18"/>
  <c r="D308" i="18"/>
  <c r="BK307" i="18"/>
  <c r="BI307" i="18"/>
  <c r="BH307" i="18"/>
  <c r="BJ307" i="18" s="1"/>
  <c r="BG307" i="18"/>
  <c r="C307" i="18" s="1"/>
  <c r="Q307" i="18"/>
  <c r="P307" i="18"/>
  <c r="O307" i="18"/>
  <c r="N307" i="18"/>
  <c r="M307" i="18"/>
  <c r="L307" i="18"/>
  <c r="K307" i="18"/>
  <c r="J307" i="18"/>
  <c r="G307" i="18"/>
  <c r="F307" i="18"/>
  <c r="E307" i="18"/>
  <c r="D307" i="18"/>
  <c r="BK306" i="18"/>
  <c r="BI306" i="18"/>
  <c r="BH306" i="18"/>
  <c r="BJ306" i="18" s="1"/>
  <c r="BG306" i="18"/>
  <c r="C306" i="18" s="1"/>
  <c r="Q306" i="18"/>
  <c r="P306" i="18"/>
  <c r="O306" i="18"/>
  <c r="N306" i="18"/>
  <c r="M306" i="18"/>
  <c r="L306" i="18"/>
  <c r="K306" i="18"/>
  <c r="J306" i="18"/>
  <c r="F306" i="18"/>
  <c r="G306" i="18" s="1"/>
  <c r="E306" i="18"/>
  <c r="D306" i="18"/>
  <c r="BK305" i="18"/>
  <c r="BI305" i="18"/>
  <c r="BH305" i="18"/>
  <c r="BJ305" i="18" s="1"/>
  <c r="BG305" i="18"/>
  <c r="Q305" i="18"/>
  <c r="P305" i="18"/>
  <c r="O305" i="18"/>
  <c r="N305" i="18"/>
  <c r="M305" i="18"/>
  <c r="L305" i="18"/>
  <c r="K305" i="18"/>
  <c r="J305" i="18"/>
  <c r="F305" i="18"/>
  <c r="G305" i="18" s="1"/>
  <c r="E305" i="18"/>
  <c r="D305" i="18"/>
  <c r="C305" i="18"/>
  <c r="BK304" i="18"/>
  <c r="BI304" i="18"/>
  <c r="BH304" i="18"/>
  <c r="BJ304" i="18" s="1"/>
  <c r="BG304" i="18"/>
  <c r="Q304" i="18"/>
  <c r="P304" i="18"/>
  <c r="O304" i="18"/>
  <c r="N304" i="18"/>
  <c r="M304" i="18"/>
  <c r="L304" i="18"/>
  <c r="K304" i="18"/>
  <c r="J304" i="18"/>
  <c r="F304" i="18"/>
  <c r="G304" i="18" s="1"/>
  <c r="E304" i="18"/>
  <c r="D304" i="18"/>
  <c r="C304" i="18"/>
  <c r="BK303" i="18"/>
  <c r="BI303" i="18"/>
  <c r="BJ303" i="18" s="1"/>
  <c r="BH303" i="18"/>
  <c r="BG303" i="18"/>
  <c r="Q303" i="18"/>
  <c r="P303" i="18"/>
  <c r="O303" i="18"/>
  <c r="N303" i="18"/>
  <c r="M303" i="18"/>
  <c r="L303" i="18"/>
  <c r="K303" i="18"/>
  <c r="J303" i="18"/>
  <c r="F303" i="18"/>
  <c r="G303" i="18" s="1"/>
  <c r="E303" i="18"/>
  <c r="D303" i="18"/>
  <c r="C303" i="18"/>
  <c r="BK302" i="18"/>
  <c r="BI302" i="18"/>
  <c r="BH302" i="18"/>
  <c r="BJ302" i="18" s="1"/>
  <c r="BG302" i="18"/>
  <c r="C302" i="18" s="1"/>
  <c r="Q302" i="18"/>
  <c r="P302" i="18"/>
  <c r="O302" i="18"/>
  <c r="N302" i="18"/>
  <c r="M302" i="18"/>
  <c r="L302" i="18"/>
  <c r="K302" i="18"/>
  <c r="J302" i="18"/>
  <c r="G302" i="18"/>
  <c r="F302" i="18"/>
  <c r="E302" i="18"/>
  <c r="D302" i="18"/>
  <c r="BK301" i="18"/>
  <c r="BI301" i="18"/>
  <c r="BJ301" i="18" s="1"/>
  <c r="BH301" i="18"/>
  <c r="BG301" i="18"/>
  <c r="Q301" i="18"/>
  <c r="P301" i="18"/>
  <c r="O301" i="18"/>
  <c r="N301" i="18"/>
  <c r="M301" i="18"/>
  <c r="L301" i="18"/>
  <c r="K301" i="18"/>
  <c r="J301" i="18"/>
  <c r="F301" i="18"/>
  <c r="G301" i="18" s="1"/>
  <c r="E301" i="18"/>
  <c r="D301" i="18"/>
  <c r="C301" i="18"/>
  <c r="BK300" i="18"/>
  <c r="BJ300" i="18"/>
  <c r="BI300" i="18"/>
  <c r="BH300" i="18"/>
  <c r="BG300" i="18"/>
  <c r="C300" i="18" s="1"/>
  <c r="Q300" i="18"/>
  <c r="P300" i="18"/>
  <c r="O300" i="18"/>
  <c r="N300" i="18"/>
  <c r="M300" i="18"/>
  <c r="L300" i="18"/>
  <c r="K300" i="18"/>
  <c r="J300" i="18"/>
  <c r="F300" i="18"/>
  <c r="G300" i="18" s="1"/>
  <c r="E300" i="18"/>
  <c r="D300" i="18"/>
  <c r="BK299" i="18"/>
  <c r="BI299" i="18"/>
  <c r="BH299" i="18"/>
  <c r="BJ299" i="18" s="1"/>
  <c r="BG299" i="18"/>
  <c r="C299" i="18" s="1"/>
  <c r="Q299" i="18"/>
  <c r="P299" i="18"/>
  <c r="O299" i="18"/>
  <c r="N299" i="18"/>
  <c r="M299" i="18"/>
  <c r="L299" i="18"/>
  <c r="K299" i="18"/>
  <c r="J299" i="18"/>
  <c r="F299" i="18"/>
  <c r="G299" i="18" s="1"/>
  <c r="E299" i="18"/>
  <c r="D299" i="18"/>
  <c r="BK298" i="18"/>
  <c r="BI298" i="18"/>
  <c r="BK6" i="18" s="1"/>
  <c r="BH298" i="18"/>
  <c r="BG298" i="18"/>
  <c r="C298" i="18" s="1"/>
  <c r="Q298" i="18"/>
  <c r="P298" i="18"/>
  <c r="O298" i="18"/>
  <c r="N298" i="18"/>
  <c r="M298" i="18"/>
  <c r="L298" i="18"/>
  <c r="K298" i="18"/>
  <c r="J298" i="18"/>
  <c r="G298" i="18"/>
  <c r="F298" i="18"/>
  <c r="E298" i="18"/>
  <c r="D298" i="18"/>
  <c r="BK297" i="18"/>
  <c r="BJ297" i="18"/>
  <c r="BI297" i="18"/>
  <c r="BH297" i="18"/>
  <c r="BG297" i="18"/>
  <c r="Q297" i="18"/>
  <c r="P297" i="18"/>
  <c r="O297" i="18"/>
  <c r="N297" i="18"/>
  <c r="M297" i="18"/>
  <c r="L297" i="18"/>
  <c r="K297" i="18"/>
  <c r="J297" i="18"/>
  <c r="F297" i="18"/>
  <c r="G297" i="18" s="1"/>
  <c r="E297" i="18"/>
  <c r="D297" i="18"/>
  <c r="C297" i="18"/>
  <c r="BK296" i="18"/>
  <c r="BI296" i="18"/>
  <c r="BH296" i="18"/>
  <c r="BJ296" i="18" s="1"/>
  <c r="BG296" i="18"/>
  <c r="Q296" i="18"/>
  <c r="P296" i="18"/>
  <c r="O296" i="18"/>
  <c r="N296" i="18"/>
  <c r="M296" i="18"/>
  <c r="L296" i="18"/>
  <c r="K296" i="18"/>
  <c r="J296" i="18"/>
  <c r="F296" i="18"/>
  <c r="G296" i="18" s="1"/>
  <c r="E296" i="18"/>
  <c r="D296" i="18"/>
  <c r="C296" i="18"/>
  <c r="BK295" i="18"/>
  <c r="BI295" i="18"/>
  <c r="BJ295" i="18" s="1"/>
  <c r="BH295" i="18"/>
  <c r="BG295" i="18"/>
  <c r="Q295" i="18"/>
  <c r="P295" i="18"/>
  <c r="O295" i="18"/>
  <c r="N295" i="18"/>
  <c r="M295" i="18"/>
  <c r="L295" i="18"/>
  <c r="K295" i="18"/>
  <c r="J295" i="18"/>
  <c r="F295" i="18"/>
  <c r="G295" i="18" s="1"/>
  <c r="E295" i="18"/>
  <c r="D295" i="18"/>
  <c r="C295" i="18"/>
  <c r="BK294" i="18"/>
  <c r="BI294" i="18"/>
  <c r="BH294" i="18"/>
  <c r="BJ294" i="18" s="1"/>
  <c r="BG294" i="18"/>
  <c r="C294" i="18" s="1"/>
  <c r="Q294" i="18"/>
  <c r="P294" i="18"/>
  <c r="O294" i="18"/>
  <c r="N294" i="18"/>
  <c r="M294" i="18"/>
  <c r="L294" i="18"/>
  <c r="K294" i="18"/>
  <c r="J294" i="18"/>
  <c r="G294" i="18"/>
  <c r="F294" i="18"/>
  <c r="E294" i="18"/>
  <c r="D294" i="18"/>
  <c r="BK293" i="18"/>
  <c r="BJ293" i="18"/>
  <c r="BI293" i="18"/>
  <c r="BH293" i="18"/>
  <c r="BG293" i="18"/>
  <c r="Q293" i="18"/>
  <c r="P293" i="18"/>
  <c r="O293" i="18"/>
  <c r="N293" i="18"/>
  <c r="M293" i="18"/>
  <c r="L293" i="18"/>
  <c r="K293" i="18"/>
  <c r="J293" i="18"/>
  <c r="G293" i="18"/>
  <c r="F293" i="18"/>
  <c r="E293" i="18"/>
  <c r="D293" i="18"/>
  <c r="C293" i="18"/>
  <c r="BK292" i="18"/>
  <c r="BI292" i="18"/>
  <c r="BJ292" i="18" s="1"/>
  <c r="BH292" i="18"/>
  <c r="BG292" i="18"/>
  <c r="C292" i="18" s="1"/>
  <c r="Q292" i="18"/>
  <c r="P292" i="18"/>
  <c r="O292" i="18"/>
  <c r="N292" i="18"/>
  <c r="M292" i="18"/>
  <c r="L292" i="18"/>
  <c r="K292" i="18"/>
  <c r="J292" i="18"/>
  <c r="G292" i="18"/>
  <c r="F292" i="18"/>
  <c r="E292" i="18"/>
  <c r="D292" i="18"/>
  <c r="BK291" i="18"/>
  <c r="BI291" i="18"/>
  <c r="BH291" i="18"/>
  <c r="BJ291" i="18" s="1"/>
  <c r="BG291" i="18"/>
  <c r="C291" i="18" s="1"/>
  <c r="Q291" i="18"/>
  <c r="P291" i="18"/>
  <c r="O291" i="18"/>
  <c r="N291" i="18"/>
  <c r="M291" i="18"/>
  <c r="L291" i="18"/>
  <c r="K291" i="18"/>
  <c r="J291" i="18"/>
  <c r="F291" i="18"/>
  <c r="G291" i="18" s="1"/>
  <c r="E291" i="18"/>
  <c r="D291" i="18"/>
  <c r="BK290" i="18"/>
  <c r="BI290" i="18"/>
  <c r="BH290" i="18"/>
  <c r="BG290" i="18"/>
  <c r="C290" i="18" s="1"/>
  <c r="Q290" i="18"/>
  <c r="P290" i="18"/>
  <c r="O290" i="18"/>
  <c r="N290" i="18"/>
  <c r="M290" i="18"/>
  <c r="L290" i="18"/>
  <c r="K290" i="18"/>
  <c r="J290" i="18"/>
  <c r="F290" i="18"/>
  <c r="G290" i="18" s="1"/>
  <c r="E290" i="18"/>
  <c r="D290" i="18"/>
  <c r="BK289" i="18"/>
  <c r="BI289" i="18"/>
  <c r="BH289" i="18"/>
  <c r="BJ289" i="18" s="1"/>
  <c r="BG289" i="18"/>
  <c r="Q289" i="18"/>
  <c r="P289" i="18"/>
  <c r="O289" i="18"/>
  <c r="N289" i="18"/>
  <c r="M289" i="18"/>
  <c r="L289" i="18"/>
  <c r="K289" i="18"/>
  <c r="J289" i="18"/>
  <c r="F289" i="18"/>
  <c r="G289" i="18" s="1"/>
  <c r="E289" i="18"/>
  <c r="D289" i="18"/>
  <c r="C289" i="18"/>
  <c r="BK288" i="18"/>
  <c r="BJ288" i="18"/>
  <c r="BI288" i="18"/>
  <c r="BH288" i="18"/>
  <c r="BG288" i="18"/>
  <c r="C288" i="18" s="1"/>
  <c r="Q288" i="18"/>
  <c r="P288" i="18"/>
  <c r="O288" i="18"/>
  <c r="N288" i="18"/>
  <c r="M288" i="18"/>
  <c r="L288" i="18"/>
  <c r="K288" i="18"/>
  <c r="J288" i="18"/>
  <c r="F288" i="18"/>
  <c r="G288" i="18" s="1"/>
  <c r="E288" i="18"/>
  <c r="D288" i="18"/>
  <c r="BK287" i="18"/>
  <c r="BJ287" i="18"/>
  <c r="BI287" i="18"/>
  <c r="BH287" i="18"/>
  <c r="BG287" i="18"/>
  <c r="Q287" i="18"/>
  <c r="P287" i="18"/>
  <c r="O287" i="18"/>
  <c r="N287" i="18"/>
  <c r="M287" i="18"/>
  <c r="L287" i="18"/>
  <c r="K287" i="18"/>
  <c r="J287" i="18"/>
  <c r="G287" i="18"/>
  <c r="F287" i="18"/>
  <c r="E287" i="18"/>
  <c r="D287" i="18"/>
  <c r="C287" i="18"/>
  <c r="BK286" i="18"/>
  <c r="BI286" i="18"/>
  <c r="BH286" i="18"/>
  <c r="BJ286" i="18" s="1"/>
  <c r="BG286" i="18"/>
  <c r="C286" i="18" s="1"/>
  <c r="Q286" i="18"/>
  <c r="P286" i="18"/>
  <c r="O286" i="18"/>
  <c r="N286" i="18"/>
  <c r="M286" i="18"/>
  <c r="L286" i="18"/>
  <c r="K286" i="18"/>
  <c r="J286" i="18"/>
  <c r="G286" i="18"/>
  <c r="F286" i="18"/>
  <c r="E286" i="18"/>
  <c r="D286" i="18"/>
  <c r="BK285" i="18"/>
  <c r="BI285" i="18"/>
  <c r="BJ285" i="18" s="1"/>
  <c r="BH285" i="18"/>
  <c r="BG285" i="18"/>
  <c r="Q285" i="18"/>
  <c r="P285" i="18"/>
  <c r="O285" i="18"/>
  <c r="N285" i="18"/>
  <c r="M285" i="18"/>
  <c r="L285" i="18"/>
  <c r="K285" i="18"/>
  <c r="J285" i="18"/>
  <c r="F285" i="18"/>
  <c r="G285" i="18" s="1"/>
  <c r="E285" i="18"/>
  <c r="D285" i="18"/>
  <c r="C285" i="18"/>
  <c r="BK284" i="18"/>
  <c r="BI284" i="18"/>
  <c r="BH284" i="18"/>
  <c r="BJ284" i="18" s="1"/>
  <c r="BG284" i="18"/>
  <c r="C284" i="18" s="1"/>
  <c r="Q284" i="18"/>
  <c r="P284" i="18"/>
  <c r="O284" i="18"/>
  <c r="N284" i="18"/>
  <c r="M284" i="18"/>
  <c r="L284" i="18"/>
  <c r="K284" i="18"/>
  <c r="J284" i="18"/>
  <c r="G284" i="18"/>
  <c r="F284" i="18"/>
  <c r="E284" i="18"/>
  <c r="D284" i="18"/>
  <c r="BK283" i="18"/>
  <c r="BI283" i="18"/>
  <c r="BJ283" i="18" s="1"/>
  <c r="BH283" i="18"/>
  <c r="BG283" i="18"/>
  <c r="C283" i="18" s="1"/>
  <c r="Q283" i="18"/>
  <c r="P283" i="18"/>
  <c r="O283" i="18"/>
  <c r="N283" i="18"/>
  <c r="M283" i="18"/>
  <c r="L283" i="18"/>
  <c r="K283" i="18"/>
  <c r="J283" i="18"/>
  <c r="F283" i="18"/>
  <c r="G283" i="18" s="1"/>
  <c r="E283" i="18"/>
  <c r="D283" i="18"/>
  <c r="BK282" i="18"/>
  <c r="BI282" i="18"/>
  <c r="BH282" i="18"/>
  <c r="BJ282" i="18" s="1"/>
  <c r="BG282" i="18"/>
  <c r="C282" i="18" s="1"/>
  <c r="Q282" i="18"/>
  <c r="P282" i="18"/>
  <c r="O282" i="18"/>
  <c r="N282" i="18"/>
  <c r="M282" i="18"/>
  <c r="L282" i="18"/>
  <c r="K282" i="18"/>
  <c r="J282" i="18"/>
  <c r="F282" i="18"/>
  <c r="G282" i="18" s="1"/>
  <c r="E282" i="18"/>
  <c r="D282" i="18"/>
  <c r="BK281" i="18"/>
  <c r="BI281" i="18"/>
  <c r="BH281" i="18"/>
  <c r="BJ281" i="18" s="1"/>
  <c r="BG281" i="18"/>
  <c r="Q281" i="18"/>
  <c r="P281" i="18"/>
  <c r="O281" i="18"/>
  <c r="N281" i="18"/>
  <c r="M281" i="18"/>
  <c r="L281" i="18"/>
  <c r="K281" i="18"/>
  <c r="J281" i="18"/>
  <c r="F281" i="18"/>
  <c r="G281" i="18" s="1"/>
  <c r="E281" i="18"/>
  <c r="D281" i="18"/>
  <c r="C281" i="18"/>
  <c r="BK280" i="18"/>
  <c r="BI280" i="18"/>
  <c r="BH280" i="18"/>
  <c r="BJ280" i="18" s="1"/>
  <c r="BG280" i="18"/>
  <c r="Q280" i="18"/>
  <c r="P280" i="18"/>
  <c r="O280" i="18"/>
  <c r="N280" i="18"/>
  <c r="M280" i="18"/>
  <c r="L280" i="18"/>
  <c r="K280" i="18"/>
  <c r="J280" i="18"/>
  <c r="F280" i="18"/>
  <c r="G280" i="18" s="1"/>
  <c r="E280" i="18"/>
  <c r="D280" i="18"/>
  <c r="C280" i="18"/>
  <c r="BK279" i="18"/>
  <c r="BI279" i="18"/>
  <c r="BJ279" i="18" s="1"/>
  <c r="BH279" i="18"/>
  <c r="BG279" i="18"/>
  <c r="Q279" i="18"/>
  <c r="P279" i="18"/>
  <c r="O279" i="18"/>
  <c r="N279" i="18"/>
  <c r="M279" i="18"/>
  <c r="L279" i="18"/>
  <c r="K279" i="18"/>
  <c r="J279" i="18"/>
  <c r="F279" i="18"/>
  <c r="G279" i="18" s="1"/>
  <c r="E279" i="18"/>
  <c r="D279" i="18"/>
  <c r="C279" i="18"/>
  <c r="BK278" i="18"/>
  <c r="BI278" i="18"/>
  <c r="BH278" i="18"/>
  <c r="BJ278" i="18" s="1"/>
  <c r="BG278" i="18"/>
  <c r="C278" i="18" s="1"/>
  <c r="Q278" i="18"/>
  <c r="P278" i="18"/>
  <c r="O278" i="18"/>
  <c r="N278" i="18"/>
  <c r="M278" i="18"/>
  <c r="L278" i="18"/>
  <c r="K278" i="18"/>
  <c r="J278" i="18"/>
  <c r="G278" i="18"/>
  <c r="F278" i="18"/>
  <c r="E278" i="18"/>
  <c r="D278" i="18"/>
  <c r="BK277" i="18"/>
  <c r="BI277" i="18"/>
  <c r="BJ277" i="18" s="1"/>
  <c r="BH277" i="18"/>
  <c r="BG277" i="18"/>
  <c r="Q277" i="18"/>
  <c r="P277" i="18"/>
  <c r="O277" i="18"/>
  <c r="N277" i="18"/>
  <c r="M277" i="18"/>
  <c r="L277" i="18"/>
  <c r="K277" i="18"/>
  <c r="J277" i="18"/>
  <c r="F277" i="18"/>
  <c r="G277" i="18" s="1"/>
  <c r="E277" i="18"/>
  <c r="D277" i="18"/>
  <c r="C277" i="18"/>
  <c r="BK276" i="18"/>
  <c r="BI276" i="18"/>
  <c r="BH276" i="18"/>
  <c r="BJ276" i="18" s="1"/>
  <c r="BG276" i="18"/>
  <c r="C276" i="18" s="1"/>
  <c r="Q276" i="18"/>
  <c r="P276" i="18"/>
  <c r="O276" i="18"/>
  <c r="N276" i="18"/>
  <c r="M276" i="18"/>
  <c r="L276" i="18"/>
  <c r="K276" i="18"/>
  <c r="J276" i="18"/>
  <c r="F276" i="18"/>
  <c r="G276" i="18" s="1"/>
  <c r="E276" i="18"/>
  <c r="D276" i="18"/>
  <c r="BK275" i="18"/>
  <c r="BI275" i="18"/>
  <c r="BH275" i="18"/>
  <c r="BJ275" i="18" s="1"/>
  <c r="BG275" i="18"/>
  <c r="C275" i="18" s="1"/>
  <c r="Q275" i="18"/>
  <c r="P275" i="18"/>
  <c r="O275" i="18"/>
  <c r="N275" i="18"/>
  <c r="M275" i="18"/>
  <c r="L275" i="18"/>
  <c r="K275" i="18"/>
  <c r="J275" i="18"/>
  <c r="F275" i="18"/>
  <c r="G275" i="18" s="1"/>
  <c r="E275" i="18"/>
  <c r="D275" i="18"/>
  <c r="BK274" i="18"/>
  <c r="BI274" i="18"/>
  <c r="BH274" i="18"/>
  <c r="BJ274" i="18" s="1"/>
  <c r="BG274" i="18"/>
  <c r="C274" i="18" s="1"/>
  <c r="Q274" i="18"/>
  <c r="P274" i="18"/>
  <c r="O274" i="18"/>
  <c r="N274" i="18"/>
  <c r="M274" i="18"/>
  <c r="L274" i="18"/>
  <c r="K274" i="18"/>
  <c r="J274" i="18"/>
  <c r="F274" i="18"/>
  <c r="G274" i="18" s="1"/>
  <c r="E274" i="18"/>
  <c r="D274" i="18"/>
  <c r="BK273" i="18"/>
  <c r="BI273" i="18"/>
  <c r="BH273" i="18"/>
  <c r="BJ273" i="18" s="1"/>
  <c r="BG273" i="18"/>
  <c r="Q273" i="18"/>
  <c r="P273" i="18"/>
  <c r="O273" i="18"/>
  <c r="N273" i="18"/>
  <c r="M273" i="18"/>
  <c r="L273" i="18"/>
  <c r="K273" i="18"/>
  <c r="J273" i="18"/>
  <c r="F273" i="18"/>
  <c r="G273" i="18" s="1"/>
  <c r="E273" i="18"/>
  <c r="D273" i="18"/>
  <c r="C273" i="18"/>
  <c r="BK272" i="18"/>
  <c r="BJ272" i="18"/>
  <c r="BI272" i="18"/>
  <c r="BH272" i="18"/>
  <c r="BG272" i="18"/>
  <c r="Q272" i="18"/>
  <c r="P272" i="18"/>
  <c r="O272" i="18"/>
  <c r="N272" i="18"/>
  <c r="M272" i="18"/>
  <c r="L272" i="18"/>
  <c r="K272" i="18"/>
  <c r="J272" i="18"/>
  <c r="F272" i="18"/>
  <c r="G272" i="18" s="1"/>
  <c r="E272" i="18"/>
  <c r="D272" i="18"/>
  <c r="C272" i="18"/>
  <c r="BK271" i="18"/>
  <c r="BJ271" i="18"/>
  <c r="BI271" i="18"/>
  <c r="BH271" i="18"/>
  <c r="BG271" i="18"/>
  <c r="Q271" i="18"/>
  <c r="P271" i="18"/>
  <c r="O271" i="18"/>
  <c r="N271" i="18"/>
  <c r="M271" i="18"/>
  <c r="L271" i="18"/>
  <c r="K271" i="18"/>
  <c r="J271" i="18"/>
  <c r="F271" i="18"/>
  <c r="G271" i="18" s="1"/>
  <c r="E271" i="18"/>
  <c r="D271" i="18"/>
  <c r="C271" i="18"/>
  <c r="BK270" i="18"/>
  <c r="BI270" i="18"/>
  <c r="BH270" i="18"/>
  <c r="BJ270" i="18" s="1"/>
  <c r="BG270" i="18"/>
  <c r="C270" i="18" s="1"/>
  <c r="Q270" i="18"/>
  <c r="P270" i="18"/>
  <c r="O270" i="18"/>
  <c r="N270" i="18"/>
  <c r="M270" i="18"/>
  <c r="L270" i="18"/>
  <c r="K270" i="18"/>
  <c r="J270" i="18"/>
  <c r="G270" i="18"/>
  <c r="F270" i="18"/>
  <c r="E270" i="18"/>
  <c r="D270" i="18"/>
  <c r="BK269" i="18"/>
  <c r="BI269" i="18"/>
  <c r="BJ269" i="18" s="1"/>
  <c r="BH269" i="18"/>
  <c r="BG269" i="18"/>
  <c r="Q269" i="18"/>
  <c r="P269" i="18"/>
  <c r="O269" i="18"/>
  <c r="N269" i="18"/>
  <c r="M269" i="18"/>
  <c r="L269" i="18"/>
  <c r="K269" i="18"/>
  <c r="J269" i="18"/>
  <c r="F269" i="18"/>
  <c r="G269" i="18" s="1"/>
  <c r="E269" i="18"/>
  <c r="D269" i="18"/>
  <c r="C269" i="18"/>
  <c r="BK268" i="18"/>
  <c r="BI268" i="18"/>
  <c r="BH268" i="18"/>
  <c r="BJ268" i="18" s="1"/>
  <c r="BG268" i="18"/>
  <c r="C268" i="18" s="1"/>
  <c r="Q268" i="18"/>
  <c r="P268" i="18"/>
  <c r="O268" i="18"/>
  <c r="N268" i="18"/>
  <c r="M268" i="18"/>
  <c r="L268" i="18"/>
  <c r="K268" i="18"/>
  <c r="J268" i="18"/>
  <c r="F268" i="18"/>
  <c r="G268" i="18" s="1"/>
  <c r="E268" i="18"/>
  <c r="D268" i="18"/>
  <c r="BK267" i="18"/>
  <c r="BI267" i="18"/>
  <c r="BH267" i="18"/>
  <c r="BJ267" i="18" s="1"/>
  <c r="BG267" i="18"/>
  <c r="C267" i="18" s="1"/>
  <c r="Q267" i="18"/>
  <c r="P267" i="18"/>
  <c r="O267" i="18"/>
  <c r="N267" i="18"/>
  <c r="M267" i="18"/>
  <c r="L267" i="18"/>
  <c r="K267" i="18"/>
  <c r="J267" i="18"/>
  <c r="F267" i="18"/>
  <c r="G267" i="18" s="1"/>
  <c r="E267" i="18"/>
  <c r="D267" i="18"/>
  <c r="BK266" i="18"/>
  <c r="BI266" i="18"/>
  <c r="BH266" i="18"/>
  <c r="BG266" i="18"/>
  <c r="C266" i="18" s="1"/>
  <c r="Q266" i="18"/>
  <c r="P266" i="18"/>
  <c r="O266" i="18"/>
  <c r="N266" i="18"/>
  <c r="M266" i="18"/>
  <c r="L266" i="18"/>
  <c r="K266" i="18"/>
  <c r="J266" i="18"/>
  <c r="F266" i="18"/>
  <c r="G266" i="18" s="1"/>
  <c r="E266" i="18"/>
  <c r="D266" i="18"/>
  <c r="BK265" i="18"/>
  <c r="BI265" i="18"/>
  <c r="BH265" i="18"/>
  <c r="BJ265" i="18" s="1"/>
  <c r="BG265" i="18"/>
  <c r="Q265" i="18"/>
  <c r="P265" i="18"/>
  <c r="O265" i="18"/>
  <c r="N265" i="18"/>
  <c r="M265" i="18"/>
  <c r="L265" i="18"/>
  <c r="K265" i="18"/>
  <c r="J265" i="18"/>
  <c r="F265" i="18"/>
  <c r="G265" i="18" s="1"/>
  <c r="E265" i="18"/>
  <c r="D265" i="18"/>
  <c r="C265" i="18"/>
  <c r="BK264" i="18"/>
  <c r="BJ264" i="18"/>
  <c r="BI264" i="18"/>
  <c r="BH264" i="18"/>
  <c r="BG264" i="18"/>
  <c r="C264" i="18" s="1"/>
  <c r="Q264" i="18"/>
  <c r="P264" i="18"/>
  <c r="O264" i="18"/>
  <c r="N264" i="18"/>
  <c r="M264" i="18"/>
  <c r="L264" i="18"/>
  <c r="K264" i="18"/>
  <c r="J264" i="18"/>
  <c r="F264" i="18"/>
  <c r="G264" i="18" s="1"/>
  <c r="E264" i="18"/>
  <c r="D264" i="18"/>
  <c r="BK263" i="18"/>
  <c r="BJ263" i="18"/>
  <c r="BI263" i="18"/>
  <c r="BH263" i="18"/>
  <c r="BG263" i="18"/>
  <c r="Q263" i="18"/>
  <c r="P263" i="18"/>
  <c r="O263" i="18"/>
  <c r="N263" i="18"/>
  <c r="M263" i="18"/>
  <c r="L263" i="18"/>
  <c r="K263" i="18"/>
  <c r="J263" i="18"/>
  <c r="G263" i="18"/>
  <c r="F263" i="18"/>
  <c r="E263" i="18"/>
  <c r="D263" i="18"/>
  <c r="C263" i="18"/>
  <c r="BK262" i="18"/>
  <c r="BI262" i="18"/>
  <c r="BH262" i="18"/>
  <c r="BJ262" i="18" s="1"/>
  <c r="BG262" i="18"/>
  <c r="C262" i="18" s="1"/>
  <c r="Q262" i="18"/>
  <c r="P262" i="18"/>
  <c r="O262" i="18"/>
  <c r="N262" i="18"/>
  <c r="M262" i="18"/>
  <c r="L262" i="18"/>
  <c r="K262" i="18"/>
  <c r="J262" i="18"/>
  <c r="G262" i="18"/>
  <c r="F262" i="18"/>
  <c r="E262" i="18"/>
  <c r="D262" i="18"/>
  <c r="BK261" i="18"/>
  <c r="BJ261" i="18"/>
  <c r="BI261" i="18"/>
  <c r="BH261" i="18"/>
  <c r="BG261" i="18"/>
  <c r="Q261" i="18"/>
  <c r="P261" i="18"/>
  <c r="O261" i="18"/>
  <c r="N261" i="18"/>
  <c r="M261" i="18"/>
  <c r="L261" i="18"/>
  <c r="K261" i="18"/>
  <c r="J261" i="18"/>
  <c r="F261" i="18"/>
  <c r="G261" i="18" s="1"/>
  <c r="E261" i="18"/>
  <c r="D261" i="18"/>
  <c r="C261" i="18"/>
  <c r="BK260" i="18"/>
  <c r="BI260" i="18"/>
  <c r="BH260" i="18"/>
  <c r="BJ260" i="18" s="1"/>
  <c r="BG260" i="18"/>
  <c r="C260" i="18" s="1"/>
  <c r="Q260" i="18"/>
  <c r="P260" i="18"/>
  <c r="O260" i="18"/>
  <c r="N260" i="18"/>
  <c r="M260" i="18"/>
  <c r="L260" i="18"/>
  <c r="K260" i="18"/>
  <c r="J260" i="18"/>
  <c r="F260" i="18"/>
  <c r="G260" i="18" s="1"/>
  <c r="E260" i="18"/>
  <c r="D260" i="18"/>
  <c r="BK259" i="18"/>
  <c r="BI259" i="18"/>
  <c r="BH259" i="18"/>
  <c r="BJ259" i="18" s="1"/>
  <c r="BG259" i="18"/>
  <c r="C259" i="18" s="1"/>
  <c r="Q259" i="18"/>
  <c r="P259" i="18"/>
  <c r="O259" i="18"/>
  <c r="N259" i="18"/>
  <c r="M259" i="18"/>
  <c r="L259" i="18"/>
  <c r="K259" i="18"/>
  <c r="J259" i="18"/>
  <c r="F259" i="18"/>
  <c r="G259" i="18" s="1"/>
  <c r="E259" i="18"/>
  <c r="D259" i="18"/>
  <c r="BK258" i="18"/>
  <c r="BI258" i="18"/>
  <c r="BH258" i="18"/>
  <c r="BJ258" i="18" s="1"/>
  <c r="BG258" i="18"/>
  <c r="C258" i="18" s="1"/>
  <c r="Q258" i="18"/>
  <c r="P258" i="18"/>
  <c r="O258" i="18"/>
  <c r="N258" i="18"/>
  <c r="M258" i="18"/>
  <c r="L258" i="18"/>
  <c r="K258" i="18"/>
  <c r="J258" i="18"/>
  <c r="F258" i="18"/>
  <c r="G258" i="18" s="1"/>
  <c r="E258" i="18"/>
  <c r="D258" i="18"/>
  <c r="BK257" i="18"/>
  <c r="BJ257" i="18"/>
  <c r="BI257" i="18"/>
  <c r="BH257" i="18"/>
  <c r="BG257" i="18"/>
  <c r="Q257" i="18"/>
  <c r="P257" i="18"/>
  <c r="O257" i="18"/>
  <c r="N257" i="18"/>
  <c r="M257" i="18"/>
  <c r="L257" i="18"/>
  <c r="K257" i="18"/>
  <c r="J257" i="18"/>
  <c r="F257" i="18"/>
  <c r="G257" i="18" s="1"/>
  <c r="E257" i="18"/>
  <c r="D257" i="18"/>
  <c r="C257" i="18"/>
  <c r="BK256" i="18"/>
  <c r="BI256" i="18"/>
  <c r="BH256" i="18"/>
  <c r="BJ256" i="18" s="1"/>
  <c r="BG256" i="18"/>
  <c r="C256" i="18" s="1"/>
  <c r="Q256" i="18"/>
  <c r="P256" i="18"/>
  <c r="O256" i="18"/>
  <c r="N256" i="18"/>
  <c r="M256" i="18"/>
  <c r="L256" i="18"/>
  <c r="K256" i="18"/>
  <c r="J256" i="18"/>
  <c r="F256" i="18"/>
  <c r="G256" i="18" s="1"/>
  <c r="E256" i="18"/>
  <c r="D256" i="18"/>
  <c r="BK255" i="18"/>
  <c r="BI255" i="18"/>
  <c r="BJ255" i="18" s="1"/>
  <c r="BH255" i="18"/>
  <c r="BG255" i="18"/>
  <c r="Q255" i="18"/>
  <c r="P255" i="18"/>
  <c r="O255" i="18"/>
  <c r="N255" i="18"/>
  <c r="M255" i="18"/>
  <c r="L255" i="18"/>
  <c r="K255" i="18"/>
  <c r="J255" i="18"/>
  <c r="G255" i="18"/>
  <c r="F255" i="18"/>
  <c r="E255" i="18"/>
  <c r="D255" i="18"/>
  <c r="C255" i="18"/>
  <c r="BK254" i="18"/>
  <c r="BI254" i="18"/>
  <c r="BH254" i="18"/>
  <c r="BJ254" i="18" s="1"/>
  <c r="BG254" i="18"/>
  <c r="C254" i="18" s="1"/>
  <c r="Q254" i="18"/>
  <c r="P254" i="18"/>
  <c r="O254" i="18"/>
  <c r="N254" i="18"/>
  <c r="M254" i="18"/>
  <c r="L254" i="18"/>
  <c r="K254" i="18"/>
  <c r="J254" i="18"/>
  <c r="G254" i="18"/>
  <c r="F254" i="18"/>
  <c r="E254" i="18"/>
  <c r="D254" i="18"/>
  <c r="BK253" i="18"/>
  <c r="BI253" i="18"/>
  <c r="BJ253" i="18" s="1"/>
  <c r="BH253" i="18"/>
  <c r="BG253" i="18"/>
  <c r="Q253" i="18"/>
  <c r="P253" i="18"/>
  <c r="O253" i="18"/>
  <c r="N253" i="18"/>
  <c r="M253" i="18"/>
  <c r="L253" i="18"/>
  <c r="K253" i="18"/>
  <c r="J253" i="18"/>
  <c r="G253" i="18"/>
  <c r="F253" i="18"/>
  <c r="E253" i="18"/>
  <c r="D253" i="18"/>
  <c r="C253" i="18"/>
  <c r="BK252" i="18"/>
  <c r="BI252" i="18"/>
  <c r="BH252" i="18"/>
  <c r="BJ252" i="18" s="1"/>
  <c r="BG252" i="18"/>
  <c r="C252" i="18" s="1"/>
  <c r="Q252" i="18"/>
  <c r="P252" i="18"/>
  <c r="O252" i="18"/>
  <c r="N252" i="18"/>
  <c r="M252" i="18"/>
  <c r="L252" i="18"/>
  <c r="K252" i="18"/>
  <c r="J252" i="18"/>
  <c r="F252" i="18"/>
  <c r="G252" i="18" s="1"/>
  <c r="E252" i="18"/>
  <c r="D252" i="18"/>
  <c r="BK251" i="18"/>
  <c r="BI251" i="18"/>
  <c r="BH251" i="18"/>
  <c r="BJ251" i="18" s="1"/>
  <c r="BG251" i="18"/>
  <c r="C251" i="18" s="1"/>
  <c r="Q251" i="18"/>
  <c r="P251" i="18"/>
  <c r="O251" i="18"/>
  <c r="N251" i="18"/>
  <c r="M251" i="18"/>
  <c r="L251" i="18"/>
  <c r="K251" i="18"/>
  <c r="J251" i="18"/>
  <c r="G251" i="18"/>
  <c r="F251" i="18"/>
  <c r="E251" i="18"/>
  <c r="D251" i="18"/>
  <c r="BK250" i="18"/>
  <c r="BI250" i="18"/>
  <c r="BH250" i="18"/>
  <c r="BJ250" i="18" s="1"/>
  <c r="BG250" i="18"/>
  <c r="C250" i="18" s="1"/>
  <c r="Q250" i="18"/>
  <c r="P250" i="18"/>
  <c r="O250" i="18"/>
  <c r="N250" i="18"/>
  <c r="M250" i="18"/>
  <c r="L250" i="18"/>
  <c r="K250" i="18"/>
  <c r="J250" i="18"/>
  <c r="F250" i="18"/>
  <c r="G250" i="18" s="1"/>
  <c r="E250" i="18"/>
  <c r="D250" i="18"/>
  <c r="BK249" i="18"/>
  <c r="BI249" i="18"/>
  <c r="BH249" i="18"/>
  <c r="BJ249" i="18" s="1"/>
  <c r="BG249" i="18"/>
  <c r="Q249" i="18"/>
  <c r="P249" i="18"/>
  <c r="O249" i="18"/>
  <c r="N249" i="18"/>
  <c r="M249" i="18"/>
  <c r="L249" i="18"/>
  <c r="K249" i="18"/>
  <c r="J249" i="18"/>
  <c r="F249" i="18"/>
  <c r="G249" i="18" s="1"/>
  <c r="E249" i="18"/>
  <c r="D249" i="18"/>
  <c r="C249" i="18"/>
  <c r="BK248" i="18"/>
  <c r="BI248" i="18"/>
  <c r="BH248" i="18"/>
  <c r="BJ248" i="18" s="1"/>
  <c r="BG248" i="18"/>
  <c r="Q248" i="18"/>
  <c r="P248" i="18"/>
  <c r="O248" i="18"/>
  <c r="N248" i="18"/>
  <c r="M248" i="18"/>
  <c r="L248" i="18"/>
  <c r="K248" i="18"/>
  <c r="J248" i="18"/>
  <c r="F248" i="18"/>
  <c r="G248" i="18" s="1"/>
  <c r="E248" i="18"/>
  <c r="D248" i="18"/>
  <c r="C248" i="18"/>
  <c r="BK247" i="18"/>
  <c r="BI247" i="18"/>
  <c r="BJ247" i="18" s="1"/>
  <c r="BH247" i="18"/>
  <c r="BG247" i="18"/>
  <c r="Q247" i="18"/>
  <c r="P247" i="18"/>
  <c r="O247" i="18"/>
  <c r="N247" i="18"/>
  <c r="M247" i="18"/>
  <c r="L247" i="18"/>
  <c r="K247" i="18"/>
  <c r="J247" i="18"/>
  <c r="F247" i="18"/>
  <c r="G247" i="18" s="1"/>
  <c r="E247" i="18"/>
  <c r="D247" i="18"/>
  <c r="C247" i="18"/>
  <c r="BK246" i="18"/>
  <c r="BI246" i="18"/>
  <c r="BH246" i="18"/>
  <c r="BJ246" i="18" s="1"/>
  <c r="BG246" i="18"/>
  <c r="C246" i="18" s="1"/>
  <c r="Q246" i="18"/>
  <c r="P246" i="18"/>
  <c r="O246" i="18"/>
  <c r="N246" i="18"/>
  <c r="M246" i="18"/>
  <c r="L246" i="18"/>
  <c r="K246" i="18"/>
  <c r="J246" i="18"/>
  <c r="G246" i="18"/>
  <c r="F246" i="18"/>
  <c r="E246" i="18"/>
  <c r="D246" i="18"/>
  <c r="BK245" i="18"/>
  <c r="BI245" i="18"/>
  <c r="BJ245" i="18" s="1"/>
  <c r="BH245" i="18"/>
  <c r="BG245" i="18"/>
  <c r="Q245" i="18"/>
  <c r="P245" i="18"/>
  <c r="O245" i="18"/>
  <c r="N245" i="18"/>
  <c r="M245" i="18"/>
  <c r="L245" i="18"/>
  <c r="K245" i="18"/>
  <c r="J245" i="18"/>
  <c r="F245" i="18"/>
  <c r="G245" i="18" s="1"/>
  <c r="E245" i="18"/>
  <c r="D245" i="18"/>
  <c r="C245" i="18"/>
  <c r="BK244" i="18"/>
  <c r="BI244" i="18"/>
  <c r="BH244" i="18"/>
  <c r="BJ244" i="18" s="1"/>
  <c r="BG244" i="18"/>
  <c r="C244" i="18" s="1"/>
  <c r="Q244" i="18"/>
  <c r="P244" i="18"/>
  <c r="O244" i="18"/>
  <c r="N244" i="18"/>
  <c r="M244" i="18"/>
  <c r="L244" i="18"/>
  <c r="K244" i="18"/>
  <c r="J244" i="18"/>
  <c r="F244" i="18"/>
  <c r="G244" i="18" s="1"/>
  <c r="E244" i="18"/>
  <c r="D244" i="18"/>
  <c r="BK243" i="18"/>
  <c r="BI243" i="18"/>
  <c r="BH243" i="18"/>
  <c r="BJ243" i="18" s="1"/>
  <c r="BG243" i="18"/>
  <c r="C243" i="18" s="1"/>
  <c r="Q243" i="18"/>
  <c r="P243" i="18"/>
  <c r="O243" i="18"/>
  <c r="N243" i="18"/>
  <c r="M243" i="18"/>
  <c r="L243" i="18"/>
  <c r="K243" i="18"/>
  <c r="J243" i="18"/>
  <c r="F243" i="18"/>
  <c r="G243" i="18" s="1"/>
  <c r="E243" i="18"/>
  <c r="D243" i="18"/>
  <c r="BK242" i="18"/>
  <c r="BI242" i="18"/>
  <c r="BH242" i="18"/>
  <c r="BJ242" i="18" s="1"/>
  <c r="BG242" i="18"/>
  <c r="C242" i="18" s="1"/>
  <c r="Q242" i="18"/>
  <c r="P242" i="18"/>
  <c r="O242" i="18"/>
  <c r="N242" i="18"/>
  <c r="M242" i="18"/>
  <c r="L242" i="18"/>
  <c r="K242" i="18"/>
  <c r="J242" i="18"/>
  <c r="F242" i="18"/>
  <c r="G242" i="18" s="1"/>
  <c r="E242" i="18"/>
  <c r="D242" i="18"/>
  <c r="BK241" i="18"/>
  <c r="BI241" i="18"/>
  <c r="BH241" i="18"/>
  <c r="BJ241" i="18" s="1"/>
  <c r="BG241" i="18"/>
  <c r="Q241" i="18"/>
  <c r="P241" i="18"/>
  <c r="O241" i="18"/>
  <c r="N241" i="18"/>
  <c r="M241" i="18"/>
  <c r="L241" i="18"/>
  <c r="K241" i="18"/>
  <c r="J241" i="18"/>
  <c r="F241" i="18"/>
  <c r="G241" i="18" s="1"/>
  <c r="E241" i="18"/>
  <c r="D241" i="18"/>
  <c r="C241" i="18"/>
  <c r="BK240" i="18"/>
  <c r="BJ240" i="18"/>
  <c r="BI240" i="18"/>
  <c r="BH240" i="18"/>
  <c r="BG240" i="18"/>
  <c r="Q240" i="18"/>
  <c r="P240" i="18"/>
  <c r="O240" i="18"/>
  <c r="N240" i="18"/>
  <c r="M240" i="18"/>
  <c r="L240" i="18"/>
  <c r="K240" i="18"/>
  <c r="J240" i="18"/>
  <c r="F240" i="18"/>
  <c r="G240" i="18" s="1"/>
  <c r="E240" i="18"/>
  <c r="D240" i="18"/>
  <c r="C240" i="18"/>
  <c r="BK239" i="18"/>
  <c r="BJ239" i="18"/>
  <c r="BI239" i="18"/>
  <c r="BH239" i="18"/>
  <c r="BG239" i="18"/>
  <c r="Q239" i="18"/>
  <c r="P239" i="18"/>
  <c r="O239" i="18"/>
  <c r="N239" i="18"/>
  <c r="M239" i="18"/>
  <c r="L239" i="18"/>
  <c r="K239" i="18"/>
  <c r="J239" i="18"/>
  <c r="F239" i="18"/>
  <c r="G239" i="18" s="1"/>
  <c r="E239" i="18"/>
  <c r="D239" i="18"/>
  <c r="C239" i="18"/>
  <c r="BK238" i="18"/>
  <c r="BI238" i="18"/>
  <c r="BH238" i="18"/>
  <c r="BJ238" i="18" s="1"/>
  <c r="BG238" i="18"/>
  <c r="C238" i="18" s="1"/>
  <c r="Q238" i="18"/>
  <c r="P238" i="18"/>
  <c r="O238" i="18"/>
  <c r="N238" i="18"/>
  <c r="M238" i="18"/>
  <c r="L238" i="18"/>
  <c r="K238" i="18"/>
  <c r="J238" i="18"/>
  <c r="G238" i="18"/>
  <c r="F238" i="18"/>
  <c r="E238" i="18"/>
  <c r="D238" i="18"/>
  <c r="BK237" i="18"/>
  <c r="BI237" i="18"/>
  <c r="BJ237" i="18" s="1"/>
  <c r="BH237" i="18"/>
  <c r="BG237" i="18"/>
  <c r="Q237" i="18"/>
  <c r="P237" i="18"/>
  <c r="O237" i="18"/>
  <c r="N237" i="18"/>
  <c r="M237" i="18"/>
  <c r="L237" i="18"/>
  <c r="K237" i="18"/>
  <c r="J237" i="18"/>
  <c r="F237" i="18"/>
  <c r="G237" i="18" s="1"/>
  <c r="E237" i="18"/>
  <c r="D237" i="18"/>
  <c r="C237" i="18"/>
  <c r="BK236" i="18"/>
  <c r="BI236" i="18"/>
  <c r="BH236" i="18"/>
  <c r="BJ236" i="18" s="1"/>
  <c r="BG236" i="18"/>
  <c r="C236" i="18" s="1"/>
  <c r="Q236" i="18"/>
  <c r="P236" i="18"/>
  <c r="O236" i="18"/>
  <c r="N236" i="18"/>
  <c r="M236" i="18"/>
  <c r="L236" i="18"/>
  <c r="K236" i="18"/>
  <c r="J236" i="18"/>
  <c r="F236" i="18"/>
  <c r="G236" i="18" s="1"/>
  <c r="E236" i="18"/>
  <c r="D236" i="18"/>
  <c r="BK235" i="18"/>
  <c r="BI235" i="18"/>
  <c r="BH235" i="18"/>
  <c r="BJ235" i="18" s="1"/>
  <c r="BG235" i="18"/>
  <c r="C235" i="18" s="1"/>
  <c r="Q235" i="18"/>
  <c r="P235" i="18"/>
  <c r="O235" i="18"/>
  <c r="N235" i="18"/>
  <c r="M235" i="18"/>
  <c r="L235" i="18"/>
  <c r="K235" i="18"/>
  <c r="J235" i="18"/>
  <c r="F235" i="18"/>
  <c r="G235" i="18" s="1"/>
  <c r="E235" i="18"/>
  <c r="D235" i="18"/>
  <c r="BK234" i="18"/>
  <c r="BI234" i="18"/>
  <c r="BH234" i="18"/>
  <c r="BG234" i="18"/>
  <c r="C234" i="18" s="1"/>
  <c r="Q234" i="18"/>
  <c r="P234" i="18"/>
  <c r="O234" i="18"/>
  <c r="N234" i="18"/>
  <c r="M234" i="18"/>
  <c r="L234" i="18"/>
  <c r="K234" i="18"/>
  <c r="J234" i="18"/>
  <c r="F234" i="18"/>
  <c r="G234" i="18" s="1"/>
  <c r="E234" i="18"/>
  <c r="D234" i="18"/>
  <c r="BK233" i="18"/>
  <c r="BI233" i="18"/>
  <c r="BH233" i="18"/>
  <c r="BJ233" i="18" s="1"/>
  <c r="BG233" i="18"/>
  <c r="Q233" i="18"/>
  <c r="P233" i="18"/>
  <c r="O233" i="18"/>
  <c r="N233" i="18"/>
  <c r="M233" i="18"/>
  <c r="L233" i="18"/>
  <c r="K233" i="18"/>
  <c r="J233" i="18"/>
  <c r="F233" i="18"/>
  <c r="G233" i="18" s="1"/>
  <c r="E233" i="18"/>
  <c r="D233" i="18"/>
  <c r="C233" i="18"/>
  <c r="BK232" i="18"/>
  <c r="BJ232" i="18"/>
  <c r="BI232" i="18"/>
  <c r="BH232" i="18"/>
  <c r="BG232" i="18"/>
  <c r="C232" i="18" s="1"/>
  <c r="Q232" i="18"/>
  <c r="P232" i="18"/>
  <c r="O232" i="18"/>
  <c r="N232" i="18"/>
  <c r="M232" i="18"/>
  <c r="L232" i="18"/>
  <c r="K232" i="18"/>
  <c r="J232" i="18"/>
  <c r="F232" i="18"/>
  <c r="G232" i="18" s="1"/>
  <c r="E232" i="18"/>
  <c r="D232" i="18"/>
  <c r="BK231" i="18"/>
  <c r="BJ231" i="18"/>
  <c r="BI231" i="18"/>
  <c r="BH231" i="18"/>
  <c r="BG231" i="18"/>
  <c r="Q231" i="18"/>
  <c r="P231" i="18"/>
  <c r="O231" i="18"/>
  <c r="N231" i="18"/>
  <c r="M231" i="18"/>
  <c r="L231" i="18"/>
  <c r="K231" i="18"/>
  <c r="J231" i="18"/>
  <c r="G231" i="18"/>
  <c r="F231" i="18"/>
  <c r="E231" i="18"/>
  <c r="D231" i="18"/>
  <c r="C231" i="18"/>
  <c r="BK230" i="18"/>
  <c r="BI230" i="18"/>
  <c r="BH230" i="18"/>
  <c r="BJ230" i="18" s="1"/>
  <c r="BG230" i="18"/>
  <c r="C230" i="18" s="1"/>
  <c r="Q230" i="18"/>
  <c r="P230" i="18"/>
  <c r="O230" i="18"/>
  <c r="N230" i="18"/>
  <c r="M230" i="18"/>
  <c r="L230" i="18"/>
  <c r="K230" i="18"/>
  <c r="J230" i="18"/>
  <c r="G230" i="18"/>
  <c r="F230" i="18"/>
  <c r="E230" i="18"/>
  <c r="D230" i="18"/>
  <c r="BK229" i="18"/>
  <c r="BJ229" i="18"/>
  <c r="BI229" i="18"/>
  <c r="BH229" i="18"/>
  <c r="BG229" i="18"/>
  <c r="Q229" i="18"/>
  <c r="P229" i="18"/>
  <c r="O229" i="18"/>
  <c r="N229" i="18"/>
  <c r="M229" i="18"/>
  <c r="L229" i="18"/>
  <c r="K229" i="18"/>
  <c r="J229" i="18"/>
  <c r="F229" i="18"/>
  <c r="G229" i="18" s="1"/>
  <c r="E229" i="18"/>
  <c r="D229" i="18"/>
  <c r="C229" i="18"/>
  <c r="BK228" i="18"/>
  <c r="BI228" i="18"/>
  <c r="BH228" i="18"/>
  <c r="BJ228" i="18" s="1"/>
  <c r="BG228" i="18"/>
  <c r="C228" i="18" s="1"/>
  <c r="Q228" i="18"/>
  <c r="P228" i="18"/>
  <c r="O228" i="18"/>
  <c r="N228" i="18"/>
  <c r="M228" i="18"/>
  <c r="L228" i="18"/>
  <c r="K228" i="18"/>
  <c r="J228" i="18"/>
  <c r="F228" i="18"/>
  <c r="G228" i="18" s="1"/>
  <c r="E228" i="18"/>
  <c r="D228" i="18"/>
  <c r="BK227" i="18"/>
  <c r="BI227" i="18"/>
  <c r="BH227" i="18"/>
  <c r="BJ227" i="18" s="1"/>
  <c r="BG227" i="18"/>
  <c r="C227" i="18" s="1"/>
  <c r="Q227" i="18"/>
  <c r="P227" i="18"/>
  <c r="O227" i="18"/>
  <c r="N227" i="18"/>
  <c r="M227" i="18"/>
  <c r="L227" i="18"/>
  <c r="K227" i="18"/>
  <c r="J227" i="18"/>
  <c r="F227" i="18"/>
  <c r="G227" i="18" s="1"/>
  <c r="E227" i="18"/>
  <c r="D227" i="18"/>
  <c r="BK226" i="18"/>
  <c r="BI226" i="18"/>
  <c r="BH226" i="18"/>
  <c r="BJ226" i="18" s="1"/>
  <c r="BG226" i="18"/>
  <c r="C226" i="18" s="1"/>
  <c r="Q226" i="18"/>
  <c r="P226" i="18"/>
  <c r="O226" i="18"/>
  <c r="N226" i="18"/>
  <c r="M226" i="18"/>
  <c r="L226" i="18"/>
  <c r="K226" i="18"/>
  <c r="J226" i="18"/>
  <c r="F226" i="18"/>
  <c r="G226" i="18" s="1"/>
  <c r="E226" i="18"/>
  <c r="D226" i="18"/>
  <c r="BK225" i="18"/>
  <c r="BI225" i="18"/>
  <c r="BH225" i="18"/>
  <c r="BJ225" i="18" s="1"/>
  <c r="BG225" i="18"/>
  <c r="Q225" i="18"/>
  <c r="P225" i="18"/>
  <c r="O225" i="18"/>
  <c r="N225" i="18"/>
  <c r="M225" i="18"/>
  <c r="L225" i="18"/>
  <c r="K225" i="18"/>
  <c r="J225" i="18"/>
  <c r="F225" i="18"/>
  <c r="G225" i="18" s="1"/>
  <c r="E225" i="18"/>
  <c r="D225" i="18"/>
  <c r="C225" i="18"/>
  <c r="BK224" i="18"/>
  <c r="BI224" i="18"/>
  <c r="BH224" i="18"/>
  <c r="BJ224" i="18" s="1"/>
  <c r="BG224" i="18"/>
  <c r="C224" i="18" s="1"/>
  <c r="Q224" i="18"/>
  <c r="P224" i="18"/>
  <c r="O224" i="18"/>
  <c r="N224" i="18"/>
  <c r="M224" i="18"/>
  <c r="L224" i="18"/>
  <c r="K224" i="18"/>
  <c r="J224" i="18"/>
  <c r="F224" i="18"/>
  <c r="G224" i="18" s="1"/>
  <c r="E224" i="18"/>
  <c r="D224" i="18"/>
  <c r="BK223" i="18"/>
  <c r="BI223" i="18"/>
  <c r="BJ223" i="18" s="1"/>
  <c r="BH223" i="18"/>
  <c r="BG223" i="18"/>
  <c r="Q223" i="18"/>
  <c r="P223" i="18"/>
  <c r="O223" i="18"/>
  <c r="N223" i="18"/>
  <c r="M223" i="18"/>
  <c r="L223" i="18"/>
  <c r="K223" i="18"/>
  <c r="J223" i="18"/>
  <c r="G223" i="18"/>
  <c r="F223" i="18"/>
  <c r="E223" i="18"/>
  <c r="D223" i="18"/>
  <c r="C223" i="18"/>
  <c r="BK222" i="18"/>
  <c r="BI222" i="18"/>
  <c r="BH222" i="18"/>
  <c r="BJ222" i="18" s="1"/>
  <c r="BG222" i="18"/>
  <c r="C222" i="18" s="1"/>
  <c r="Q222" i="18"/>
  <c r="P222" i="18"/>
  <c r="O222" i="18"/>
  <c r="N222" i="18"/>
  <c r="M222" i="18"/>
  <c r="L222" i="18"/>
  <c r="K222" i="18"/>
  <c r="J222" i="18"/>
  <c r="G222" i="18"/>
  <c r="F222" i="18"/>
  <c r="E222" i="18"/>
  <c r="D222" i="18"/>
  <c r="BK221" i="18"/>
  <c r="BJ221" i="18"/>
  <c r="BI221" i="18"/>
  <c r="BH221" i="18"/>
  <c r="BG221" i="18"/>
  <c r="Q221" i="18"/>
  <c r="P221" i="18"/>
  <c r="O221" i="18"/>
  <c r="N221" i="18"/>
  <c r="M221" i="18"/>
  <c r="L221" i="18"/>
  <c r="K221" i="18"/>
  <c r="J221" i="18"/>
  <c r="G221" i="18"/>
  <c r="F221" i="18"/>
  <c r="E221" i="18"/>
  <c r="D221" i="18"/>
  <c r="C221" i="18"/>
  <c r="BK220" i="18"/>
  <c r="BI220" i="18"/>
  <c r="BH220" i="18"/>
  <c r="BJ220" i="18" s="1"/>
  <c r="BG220" i="18"/>
  <c r="C220" i="18" s="1"/>
  <c r="Q220" i="18"/>
  <c r="P220" i="18"/>
  <c r="O220" i="18"/>
  <c r="N220" i="18"/>
  <c r="M220" i="18"/>
  <c r="L220" i="18"/>
  <c r="K220" i="18"/>
  <c r="J220" i="18"/>
  <c r="F220" i="18"/>
  <c r="G220" i="18" s="1"/>
  <c r="E220" i="18"/>
  <c r="D220" i="18"/>
  <c r="BK219" i="18"/>
  <c r="BI219" i="18"/>
  <c r="BH219" i="18"/>
  <c r="BJ219" i="18" s="1"/>
  <c r="BG219" i="18"/>
  <c r="C219" i="18" s="1"/>
  <c r="Q219" i="18"/>
  <c r="P219" i="18"/>
  <c r="O219" i="18"/>
  <c r="N219" i="18"/>
  <c r="M219" i="18"/>
  <c r="L219" i="18"/>
  <c r="K219" i="18"/>
  <c r="J219" i="18"/>
  <c r="G219" i="18"/>
  <c r="F219" i="18"/>
  <c r="E219" i="18"/>
  <c r="D219" i="18"/>
  <c r="BK218" i="18"/>
  <c r="BI218" i="18"/>
  <c r="BH218" i="18"/>
  <c r="BJ218" i="18" s="1"/>
  <c r="BG218" i="18"/>
  <c r="C218" i="18" s="1"/>
  <c r="Q218" i="18"/>
  <c r="P218" i="18"/>
  <c r="O218" i="18"/>
  <c r="N218" i="18"/>
  <c r="M218" i="18"/>
  <c r="L218" i="18"/>
  <c r="K218" i="18"/>
  <c r="J218" i="18"/>
  <c r="F218" i="18"/>
  <c r="G218" i="18" s="1"/>
  <c r="E218" i="18"/>
  <c r="D218" i="18"/>
  <c r="BK217" i="18"/>
  <c r="BI217" i="18"/>
  <c r="BH217" i="18"/>
  <c r="BJ217" i="18" s="1"/>
  <c r="BG217" i="18"/>
  <c r="Q217" i="18"/>
  <c r="P217" i="18"/>
  <c r="O217" i="18"/>
  <c r="N217" i="18"/>
  <c r="M217" i="18"/>
  <c r="L217" i="18"/>
  <c r="K217" i="18"/>
  <c r="J217" i="18"/>
  <c r="F217" i="18"/>
  <c r="G217" i="18" s="1"/>
  <c r="E217" i="18"/>
  <c r="D217" i="18"/>
  <c r="C217" i="18"/>
  <c r="BK216" i="18"/>
  <c r="BI216" i="18"/>
  <c r="BH216" i="18"/>
  <c r="BJ216" i="18" s="1"/>
  <c r="BG216" i="18"/>
  <c r="Q216" i="18"/>
  <c r="P216" i="18"/>
  <c r="O216" i="18"/>
  <c r="N216" i="18"/>
  <c r="M216" i="18"/>
  <c r="L216" i="18"/>
  <c r="K216" i="18"/>
  <c r="J216" i="18"/>
  <c r="F216" i="18"/>
  <c r="G216" i="18" s="1"/>
  <c r="E216" i="18"/>
  <c r="D216" i="18"/>
  <c r="C216" i="18"/>
  <c r="BK215" i="18"/>
  <c r="BI215" i="18"/>
  <c r="BJ215" i="18" s="1"/>
  <c r="BH215" i="18"/>
  <c r="BG215" i="18"/>
  <c r="C215" i="18" s="1"/>
  <c r="Q215" i="18"/>
  <c r="P215" i="18"/>
  <c r="O215" i="18"/>
  <c r="N215" i="18"/>
  <c r="M215" i="18"/>
  <c r="L215" i="18"/>
  <c r="K215" i="18"/>
  <c r="J215" i="18"/>
  <c r="F215" i="18"/>
  <c r="G215" i="18" s="1"/>
  <c r="E215" i="18"/>
  <c r="D215" i="18"/>
  <c r="BK214" i="18"/>
  <c r="BI214" i="18"/>
  <c r="BH214" i="18"/>
  <c r="BJ214" i="18" s="1"/>
  <c r="BG214" i="18"/>
  <c r="C214" i="18" s="1"/>
  <c r="Q214" i="18"/>
  <c r="P214" i="18"/>
  <c r="O214" i="18"/>
  <c r="N214" i="18"/>
  <c r="M214" i="18"/>
  <c r="L214" i="18"/>
  <c r="K214" i="18"/>
  <c r="J214" i="18"/>
  <c r="G214" i="18"/>
  <c r="F214" i="18"/>
  <c r="E214" i="18"/>
  <c r="D214" i="18"/>
  <c r="BK213" i="18"/>
  <c r="BI213" i="18"/>
  <c r="BJ213" i="18" s="1"/>
  <c r="BH213" i="18"/>
  <c r="BG213" i="18"/>
  <c r="Q213" i="18"/>
  <c r="P213" i="18"/>
  <c r="O213" i="18"/>
  <c r="N213" i="18"/>
  <c r="M213" i="18"/>
  <c r="L213" i="18"/>
  <c r="K213" i="18"/>
  <c r="J213" i="18"/>
  <c r="G213" i="18"/>
  <c r="F213" i="18"/>
  <c r="E213" i="18"/>
  <c r="D213" i="18"/>
  <c r="C213" i="18"/>
  <c r="BK212" i="18"/>
  <c r="BI212" i="18"/>
  <c r="BH212" i="18"/>
  <c r="BJ212" i="18" s="1"/>
  <c r="BG212" i="18"/>
  <c r="C212" i="18" s="1"/>
  <c r="Q212" i="18"/>
  <c r="P212" i="18"/>
  <c r="O212" i="18"/>
  <c r="N212" i="18"/>
  <c r="M212" i="18"/>
  <c r="L212" i="18"/>
  <c r="K212" i="18"/>
  <c r="J212" i="18"/>
  <c r="F212" i="18"/>
  <c r="G212" i="18" s="1"/>
  <c r="E212" i="18"/>
  <c r="D212" i="18"/>
  <c r="BK211" i="18"/>
  <c r="BI211" i="18"/>
  <c r="BH211" i="18"/>
  <c r="BJ211" i="18" s="1"/>
  <c r="BG211" i="18"/>
  <c r="C211" i="18" s="1"/>
  <c r="Q211" i="18"/>
  <c r="P211" i="18"/>
  <c r="O211" i="18"/>
  <c r="N211" i="18"/>
  <c r="M211" i="18"/>
  <c r="L211" i="18"/>
  <c r="K211" i="18"/>
  <c r="J211" i="18"/>
  <c r="G211" i="18"/>
  <c r="F211" i="18"/>
  <c r="E211" i="18"/>
  <c r="D211" i="18"/>
  <c r="BK210" i="18"/>
  <c r="BI210" i="18"/>
  <c r="BH210" i="18"/>
  <c r="BJ210" i="18" s="1"/>
  <c r="BG210" i="18"/>
  <c r="C210" i="18" s="1"/>
  <c r="Q210" i="18"/>
  <c r="P210" i="18"/>
  <c r="O210" i="18"/>
  <c r="N210" i="18"/>
  <c r="M210" i="18"/>
  <c r="L210" i="18"/>
  <c r="K210" i="18"/>
  <c r="J210" i="18"/>
  <c r="F210" i="18"/>
  <c r="G210" i="18" s="1"/>
  <c r="E210" i="18"/>
  <c r="D210" i="18"/>
  <c r="BK209" i="18"/>
  <c r="BI209" i="18"/>
  <c r="BH209" i="18"/>
  <c r="BJ209" i="18" s="1"/>
  <c r="BG209" i="18"/>
  <c r="Q209" i="18"/>
  <c r="P209" i="18"/>
  <c r="O209" i="18"/>
  <c r="N209" i="18"/>
  <c r="M209" i="18"/>
  <c r="L209" i="18"/>
  <c r="K209" i="18"/>
  <c r="J209" i="18"/>
  <c r="F209" i="18"/>
  <c r="G209" i="18" s="1"/>
  <c r="E209" i="18"/>
  <c r="D209" i="18"/>
  <c r="C209" i="18"/>
  <c r="BK208" i="18"/>
  <c r="BJ208" i="18"/>
  <c r="BI208" i="18"/>
  <c r="BH208" i="18"/>
  <c r="BG208" i="18"/>
  <c r="Q208" i="18"/>
  <c r="P208" i="18"/>
  <c r="O208" i="18"/>
  <c r="N208" i="18"/>
  <c r="M208" i="18"/>
  <c r="L208" i="18"/>
  <c r="K208" i="18"/>
  <c r="J208" i="18"/>
  <c r="F208" i="18"/>
  <c r="G208" i="18" s="1"/>
  <c r="E208" i="18"/>
  <c r="D208" i="18"/>
  <c r="C208" i="18"/>
  <c r="BK207" i="18"/>
  <c r="BJ207" i="18"/>
  <c r="BI207" i="18"/>
  <c r="BH207" i="18"/>
  <c r="BG207" i="18"/>
  <c r="Q207" i="18"/>
  <c r="P207" i="18"/>
  <c r="O207" i="18"/>
  <c r="N207" i="18"/>
  <c r="M207" i="18"/>
  <c r="L207" i="18"/>
  <c r="K207" i="18"/>
  <c r="J207" i="18"/>
  <c r="F207" i="18"/>
  <c r="G207" i="18" s="1"/>
  <c r="E207" i="18"/>
  <c r="D207" i="18"/>
  <c r="C207" i="18"/>
  <c r="BK206" i="18"/>
  <c r="BI206" i="18"/>
  <c r="BH206" i="18"/>
  <c r="BJ206" i="18" s="1"/>
  <c r="BG206" i="18"/>
  <c r="C206" i="18" s="1"/>
  <c r="Q206" i="18"/>
  <c r="P206" i="18"/>
  <c r="O206" i="18"/>
  <c r="N206" i="18"/>
  <c r="M206" i="18"/>
  <c r="L206" i="18"/>
  <c r="K206" i="18"/>
  <c r="J206" i="18"/>
  <c r="G206" i="18"/>
  <c r="F206" i="18"/>
  <c r="E206" i="18"/>
  <c r="D206" i="18"/>
  <c r="BK205" i="18"/>
  <c r="BI205" i="18"/>
  <c r="BJ205" i="18" s="1"/>
  <c r="BH205" i="18"/>
  <c r="BG205" i="18"/>
  <c r="Q205" i="18"/>
  <c r="P205" i="18"/>
  <c r="O205" i="18"/>
  <c r="N205" i="18"/>
  <c r="M205" i="18"/>
  <c r="L205" i="18"/>
  <c r="K205" i="18"/>
  <c r="J205" i="18"/>
  <c r="F205" i="18"/>
  <c r="G205" i="18" s="1"/>
  <c r="E205" i="18"/>
  <c r="D205" i="18"/>
  <c r="C205" i="18"/>
  <c r="BK204" i="18"/>
  <c r="BI204" i="18"/>
  <c r="BH204" i="18"/>
  <c r="BJ204" i="18" s="1"/>
  <c r="BG204" i="18"/>
  <c r="C204" i="18" s="1"/>
  <c r="Q204" i="18"/>
  <c r="P204" i="18"/>
  <c r="O204" i="18"/>
  <c r="N204" i="18"/>
  <c r="M204" i="18"/>
  <c r="L204" i="18"/>
  <c r="K204" i="18"/>
  <c r="J204" i="18"/>
  <c r="F204" i="18"/>
  <c r="G204" i="18" s="1"/>
  <c r="E204" i="18"/>
  <c r="D204" i="18"/>
  <c r="BK203" i="18"/>
  <c r="BI203" i="18"/>
  <c r="BH203" i="18"/>
  <c r="BJ203" i="18" s="1"/>
  <c r="BG203" i="18"/>
  <c r="C203" i="18" s="1"/>
  <c r="Q203" i="18"/>
  <c r="P203" i="18"/>
  <c r="O203" i="18"/>
  <c r="N203" i="18"/>
  <c r="M203" i="18"/>
  <c r="L203" i="18"/>
  <c r="K203" i="18"/>
  <c r="J203" i="18"/>
  <c r="F203" i="18"/>
  <c r="G203" i="18" s="1"/>
  <c r="E203" i="18"/>
  <c r="D203" i="18"/>
  <c r="BK202" i="18"/>
  <c r="BI202" i="18"/>
  <c r="BH202" i="18"/>
  <c r="BG202" i="18"/>
  <c r="C202" i="18" s="1"/>
  <c r="Q202" i="18"/>
  <c r="P202" i="18"/>
  <c r="O202" i="18"/>
  <c r="N202" i="18"/>
  <c r="M202" i="18"/>
  <c r="L202" i="18"/>
  <c r="K202" i="18"/>
  <c r="J202" i="18"/>
  <c r="F202" i="18"/>
  <c r="G202" i="18" s="1"/>
  <c r="E202" i="18"/>
  <c r="D202" i="18"/>
  <c r="BK201" i="18"/>
  <c r="BI201" i="18"/>
  <c r="BH201" i="18"/>
  <c r="BJ201" i="18" s="1"/>
  <c r="BG201" i="18"/>
  <c r="C201" i="18" s="1"/>
  <c r="Q201" i="18"/>
  <c r="P201" i="18"/>
  <c r="O201" i="18"/>
  <c r="N201" i="18"/>
  <c r="M201" i="18"/>
  <c r="L201" i="18"/>
  <c r="K201" i="18"/>
  <c r="J201" i="18"/>
  <c r="F201" i="18"/>
  <c r="G201" i="18" s="1"/>
  <c r="E201" i="18"/>
  <c r="D201" i="18"/>
  <c r="BK200" i="18"/>
  <c r="BJ200" i="18"/>
  <c r="BI200" i="18"/>
  <c r="BH200" i="18"/>
  <c r="BG200" i="18"/>
  <c r="C200" i="18" s="1"/>
  <c r="Q200" i="18"/>
  <c r="P200" i="18"/>
  <c r="O200" i="18"/>
  <c r="N200" i="18"/>
  <c r="M200" i="18"/>
  <c r="L200" i="18"/>
  <c r="K200" i="18"/>
  <c r="J200" i="18"/>
  <c r="F200" i="18"/>
  <c r="G200" i="18" s="1"/>
  <c r="E200" i="18"/>
  <c r="D200" i="18"/>
  <c r="BK199" i="18"/>
  <c r="BJ199" i="18"/>
  <c r="BI199" i="18"/>
  <c r="BH199" i="18"/>
  <c r="BG199" i="18"/>
  <c r="Q199" i="18"/>
  <c r="P199" i="18"/>
  <c r="O199" i="18"/>
  <c r="N199" i="18"/>
  <c r="M199" i="18"/>
  <c r="L199" i="18"/>
  <c r="K199" i="18"/>
  <c r="J199" i="18"/>
  <c r="G199" i="18"/>
  <c r="F199" i="18"/>
  <c r="E199" i="18"/>
  <c r="D199" i="18"/>
  <c r="C199" i="18"/>
  <c r="BK198" i="18"/>
  <c r="BI198" i="18"/>
  <c r="BH198" i="18"/>
  <c r="BG198" i="18"/>
  <c r="C198" i="18" s="1"/>
  <c r="Q198" i="18"/>
  <c r="P198" i="18"/>
  <c r="O198" i="18"/>
  <c r="N198" i="18"/>
  <c r="M198" i="18"/>
  <c r="L198" i="18"/>
  <c r="K198" i="18"/>
  <c r="J198" i="18"/>
  <c r="F198" i="18"/>
  <c r="G198" i="18" s="1"/>
  <c r="E198" i="18"/>
  <c r="D198" i="18"/>
  <c r="BK197" i="18"/>
  <c r="BJ197" i="18"/>
  <c r="BI197" i="18"/>
  <c r="BH197" i="18"/>
  <c r="BG197" i="18"/>
  <c r="Q197" i="18"/>
  <c r="P197" i="18"/>
  <c r="O197" i="18"/>
  <c r="N197" i="18"/>
  <c r="M197" i="18"/>
  <c r="L197" i="18"/>
  <c r="K197" i="18"/>
  <c r="J197" i="18"/>
  <c r="F197" i="18"/>
  <c r="G197" i="18" s="1"/>
  <c r="E197" i="18"/>
  <c r="D197" i="18"/>
  <c r="C197" i="18"/>
  <c r="BK196" i="18"/>
  <c r="BI196" i="18"/>
  <c r="BH196" i="18"/>
  <c r="BJ196" i="18" s="1"/>
  <c r="BG196" i="18"/>
  <c r="C196" i="18" s="1"/>
  <c r="Q196" i="18"/>
  <c r="P196" i="18"/>
  <c r="O196" i="18"/>
  <c r="N196" i="18"/>
  <c r="M196" i="18"/>
  <c r="L196" i="18"/>
  <c r="K196" i="18"/>
  <c r="J196" i="18"/>
  <c r="F196" i="18"/>
  <c r="G196" i="18" s="1"/>
  <c r="E196" i="18"/>
  <c r="D196" i="18"/>
  <c r="BK195" i="18"/>
  <c r="BI195" i="18"/>
  <c r="BH195" i="18"/>
  <c r="BJ195" i="18" s="1"/>
  <c r="BG195" i="18"/>
  <c r="C195" i="18" s="1"/>
  <c r="Q195" i="18"/>
  <c r="P195" i="18"/>
  <c r="O195" i="18"/>
  <c r="N195" i="18"/>
  <c r="M195" i="18"/>
  <c r="L195" i="18"/>
  <c r="K195" i="18"/>
  <c r="J195" i="18"/>
  <c r="F195" i="18"/>
  <c r="G195" i="18" s="1"/>
  <c r="E195" i="18"/>
  <c r="D195" i="18"/>
  <c r="BK194" i="18"/>
  <c r="BI194" i="18"/>
  <c r="BH194" i="18"/>
  <c r="BJ194" i="18" s="1"/>
  <c r="BG194" i="18"/>
  <c r="C194" i="18" s="1"/>
  <c r="Q194" i="18"/>
  <c r="P194" i="18"/>
  <c r="O194" i="18"/>
  <c r="N194" i="18"/>
  <c r="M194" i="18"/>
  <c r="L194" i="18"/>
  <c r="K194" i="18"/>
  <c r="J194" i="18"/>
  <c r="F194" i="18"/>
  <c r="G194" i="18" s="1"/>
  <c r="E194" i="18"/>
  <c r="D194" i="18"/>
  <c r="BK193" i="18"/>
  <c r="BI193" i="18"/>
  <c r="BH193" i="18"/>
  <c r="BJ193" i="18" s="1"/>
  <c r="BG193" i="18"/>
  <c r="C193" i="18" s="1"/>
  <c r="Q193" i="18"/>
  <c r="P193" i="18"/>
  <c r="O193" i="18"/>
  <c r="N193" i="18"/>
  <c r="M193" i="18"/>
  <c r="L193" i="18"/>
  <c r="K193" i="18"/>
  <c r="J193" i="18"/>
  <c r="F193" i="18"/>
  <c r="G193" i="18" s="1"/>
  <c r="E193" i="18"/>
  <c r="D193" i="18"/>
  <c r="BK192" i="18"/>
  <c r="BI192" i="18"/>
  <c r="BH192" i="18"/>
  <c r="BJ192" i="18" s="1"/>
  <c r="BG192" i="18"/>
  <c r="C192" i="18" s="1"/>
  <c r="Q192" i="18"/>
  <c r="P192" i="18"/>
  <c r="O192" i="18"/>
  <c r="N192" i="18"/>
  <c r="M192" i="18"/>
  <c r="L192" i="18"/>
  <c r="K192" i="18"/>
  <c r="J192" i="18"/>
  <c r="G192" i="18"/>
  <c r="F192" i="18"/>
  <c r="E192" i="18"/>
  <c r="D192" i="18"/>
  <c r="BK191" i="18"/>
  <c r="BI191" i="18"/>
  <c r="BH191" i="18"/>
  <c r="BJ191" i="18" s="1"/>
  <c r="BG191" i="18"/>
  <c r="C191" i="18" s="1"/>
  <c r="Q191" i="18"/>
  <c r="P191" i="18"/>
  <c r="O191" i="18"/>
  <c r="N191" i="18"/>
  <c r="M191" i="18"/>
  <c r="L191" i="18"/>
  <c r="K191" i="18"/>
  <c r="J191" i="18"/>
  <c r="G191" i="18"/>
  <c r="F191" i="18"/>
  <c r="E191" i="18"/>
  <c r="D191" i="18"/>
  <c r="BK190" i="18"/>
  <c r="BI190" i="18"/>
  <c r="BJ190" i="18" s="1"/>
  <c r="BH190" i="18"/>
  <c r="BG190" i="18"/>
  <c r="C190" i="18" s="1"/>
  <c r="Q190" i="18"/>
  <c r="P190" i="18"/>
  <c r="O190" i="18"/>
  <c r="N190" i="18"/>
  <c r="M190" i="18"/>
  <c r="L190" i="18"/>
  <c r="K190" i="18"/>
  <c r="J190" i="18"/>
  <c r="F190" i="18"/>
  <c r="G190" i="18" s="1"/>
  <c r="E190" i="18"/>
  <c r="D190" i="18"/>
  <c r="BK189" i="18"/>
  <c r="BI189" i="18"/>
  <c r="BH189" i="18"/>
  <c r="BJ189" i="18" s="1"/>
  <c r="BG189" i="18"/>
  <c r="Q189" i="18"/>
  <c r="P189" i="18"/>
  <c r="O189" i="18"/>
  <c r="N189" i="18"/>
  <c r="M189" i="18"/>
  <c r="L189" i="18"/>
  <c r="K189" i="18"/>
  <c r="J189" i="18"/>
  <c r="G189" i="18"/>
  <c r="F189" i="18"/>
  <c r="E189" i="18"/>
  <c r="D189" i="18"/>
  <c r="C189" i="18"/>
  <c r="BK188" i="18"/>
  <c r="BJ188" i="18"/>
  <c r="BI188" i="18"/>
  <c r="BH188" i="18"/>
  <c r="BG188" i="18"/>
  <c r="Q188" i="18"/>
  <c r="P188" i="18"/>
  <c r="O188" i="18"/>
  <c r="N188" i="18"/>
  <c r="M188" i="18"/>
  <c r="L188" i="18"/>
  <c r="K188" i="18"/>
  <c r="J188" i="18"/>
  <c r="F188" i="18"/>
  <c r="G188" i="18" s="1"/>
  <c r="E188" i="18"/>
  <c r="D188" i="18"/>
  <c r="C188" i="18"/>
  <c r="BK187" i="18"/>
  <c r="BI187" i="18"/>
  <c r="BH187" i="18"/>
  <c r="BJ187" i="18" s="1"/>
  <c r="BG187" i="18"/>
  <c r="Q187" i="18"/>
  <c r="P187" i="18"/>
  <c r="O187" i="18"/>
  <c r="N187" i="18"/>
  <c r="M187" i="18"/>
  <c r="L187" i="18"/>
  <c r="K187" i="18"/>
  <c r="J187" i="18"/>
  <c r="F187" i="18"/>
  <c r="G187" i="18" s="1"/>
  <c r="E187" i="18"/>
  <c r="D187" i="18"/>
  <c r="C187" i="18"/>
  <c r="BK186" i="18"/>
  <c r="BJ186" i="18"/>
  <c r="BI186" i="18"/>
  <c r="BH186" i="18"/>
  <c r="BG186" i="18"/>
  <c r="Q186" i="18"/>
  <c r="P186" i="18"/>
  <c r="O186" i="18"/>
  <c r="N186" i="18"/>
  <c r="M186" i="18"/>
  <c r="L186" i="18"/>
  <c r="K186" i="18"/>
  <c r="J186" i="18"/>
  <c r="G186" i="18"/>
  <c r="F186" i="18"/>
  <c r="E186" i="18"/>
  <c r="D186" i="18"/>
  <c r="C186" i="18"/>
  <c r="BK185" i="18"/>
  <c r="BI185" i="18"/>
  <c r="BH185" i="18"/>
  <c r="BJ185" i="18" s="1"/>
  <c r="BG185" i="18"/>
  <c r="C185" i="18" s="1"/>
  <c r="Q185" i="18"/>
  <c r="P185" i="18"/>
  <c r="O185" i="18"/>
  <c r="N185" i="18"/>
  <c r="M185" i="18"/>
  <c r="L185" i="18"/>
  <c r="K185" i="18"/>
  <c r="J185" i="18"/>
  <c r="F185" i="18"/>
  <c r="G185" i="18" s="1"/>
  <c r="E185" i="18"/>
  <c r="D185" i="18"/>
  <c r="BK184" i="18"/>
  <c r="BI184" i="18"/>
  <c r="BH184" i="18"/>
  <c r="BJ184" i="18" s="1"/>
  <c r="BG184" i="18"/>
  <c r="C184" i="18" s="1"/>
  <c r="Q184" i="18"/>
  <c r="P184" i="18"/>
  <c r="O184" i="18"/>
  <c r="N184" i="18"/>
  <c r="M184" i="18"/>
  <c r="L184" i="18"/>
  <c r="K184" i="18"/>
  <c r="J184" i="18"/>
  <c r="G184" i="18"/>
  <c r="F184" i="18"/>
  <c r="E184" i="18"/>
  <c r="D184" i="18"/>
  <c r="BK183" i="18"/>
  <c r="BI183" i="18"/>
  <c r="BH183" i="18"/>
  <c r="BJ183" i="18" s="1"/>
  <c r="BG183" i="18"/>
  <c r="C183" i="18" s="1"/>
  <c r="Q183" i="18"/>
  <c r="P183" i="18"/>
  <c r="O183" i="18"/>
  <c r="N183" i="18"/>
  <c r="M183" i="18"/>
  <c r="L183" i="18"/>
  <c r="K183" i="18"/>
  <c r="J183" i="18"/>
  <c r="G183" i="18"/>
  <c r="F183" i="18"/>
  <c r="E183" i="18"/>
  <c r="D183" i="18"/>
  <c r="BK182" i="18"/>
  <c r="BI182" i="18"/>
  <c r="BJ182" i="18" s="1"/>
  <c r="BH182" i="18"/>
  <c r="BG182" i="18"/>
  <c r="C182" i="18" s="1"/>
  <c r="Q182" i="18"/>
  <c r="P182" i="18"/>
  <c r="O182" i="18"/>
  <c r="N182" i="18"/>
  <c r="M182" i="18"/>
  <c r="L182" i="18"/>
  <c r="K182" i="18"/>
  <c r="J182" i="18"/>
  <c r="F182" i="18"/>
  <c r="G182" i="18" s="1"/>
  <c r="E182" i="18"/>
  <c r="D182" i="18"/>
  <c r="BK181" i="18"/>
  <c r="BI181" i="18"/>
  <c r="BH181" i="18"/>
  <c r="BJ181" i="18" s="1"/>
  <c r="BG181" i="18"/>
  <c r="Q181" i="18"/>
  <c r="P181" i="18"/>
  <c r="O181" i="18"/>
  <c r="N181" i="18"/>
  <c r="M181" i="18"/>
  <c r="L181" i="18"/>
  <c r="K181" i="18"/>
  <c r="J181" i="18"/>
  <c r="G181" i="18"/>
  <c r="F181" i="18"/>
  <c r="E181" i="18"/>
  <c r="D181" i="18"/>
  <c r="C181" i="18"/>
  <c r="BK180" i="18"/>
  <c r="BJ180" i="18"/>
  <c r="BI180" i="18"/>
  <c r="BH180" i="18"/>
  <c r="BG180" i="18"/>
  <c r="Q180" i="18"/>
  <c r="P180" i="18"/>
  <c r="O180" i="18"/>
  <c r="N180" i="18"/>
  <c r="M180" i="18"/>
  <c r="L180" i="18"/>
  <c r="K180" i="18"/>
  <c r="J180" i="18"/>
  <c r="F180" i="18"/>
  <c r="G180" i="18" s="1"/>
  <c r="E180" i="18"/>
  <c r="D180" i="18"/>
  <c r="C180" i="18"/>
  <c r="BK179" i="18"/>
  <c r="BI179" i="18"/>
  <c r="BH179" i="18"/>
  <c r="BJ179" i="18" s="1"/>
  <c r="BG179" i="18"/>
  <c r="Q179" i="18"/>
  <c r="P179" i="18"/>
  <c r="O179" i="18"/>
  <c r="N179" i="18"/>
  <c r="M179" i="18"/>
  <c r="L179" i="18"/>
  <c r="K179" i="18"/>
  <c r="J179" i="18"/>
  <c r="F179" i="18"/>
  <c r="G179" i="18" s="1"/>
  <c r="E179" i="18"/>
  <c r="D179" i="18"/>
  <c r="C179" i="18"/>
  <c r="BK178" i="18"/>
  <c r="BJ178" i="18"/>
  <c r="BI178" i="18"/>
  <c r="BH178" i="18"/>
  <c r="BG178" i="18"/>
  <c r="Q178" i="18"/>
  <c r="P178" i="18"/>
  <c r="O178" i="18"/>
  <c r="N178" i="18"/>
  <c r="M178" i="18"/>
  <c r="L178" i="18"/>
  <c r="K178" i="18"/>
  <c r="J178" i="18"/>
  <c r="G178" i="18"/>
  <c r="F178" i="18"/>
  <c r="E178" i="18"/>
  <c r="D178" i="18"/>
  <c r="C178" i="18"/>
  <c r="BK177" i="18"/>
  <c r="BJ177" i="18"/>
  <c r="BI177" i="18"/>
  <c r="BH177" i="18"/>
  <c r="BG177" i="18"/>
  <c r="C177" i="18" s="1"/>
  <c r="Q177" i="18"/>
  <c r="P177" i="18"/>
  <c r="O177" i="18"/>
  <c r="N177" i="18"/>
  <c r="M177" i="18"/>
  <c r="L177" i="18"/>
  <c r="K177" i="18"/>
  <c r="J177" i="18"/>
  <c r="F177" i="18"/>
  <c r="G177" i="18" s="1"/>
  <c r="E177" i="18"/>
  <c r="D177" i="18"/>
  <c r="BK176" i="18"/>
  <c r="BI176" i="18"/>
  <c r="BH176" i="18"/>
  <c r="BJ176" i="18" s="1"/>
  <c r="BG176" i="18"/>
  <c r="C176" i="18" s="1"/>
  <c r="Q176" i="18"/>
  <c r="P176" i="18"/>
  <c r="O176" i="18"/>
  <c r="N176" i="18"/>
  <c r="M176" i="18"/>
  <c r="L176" i="18"/>
  <c r="K176" i="18"/>
  <c r="J176" i="18"/>
  <c r="G176" i="18"/>
  <c r="F176" i="18"/>
  <c r="E176" i="18"/>
  <c r="D176" i="18"/>
  <c r="BK175" i="18"/>
  <c r="BI175" i="18"/>
  <c r="BH175" i="18"/>
  <c r="BJ175" i="18" s="1"/>
  <c r="BG175" i="18"/>
  <c r="C175" i="18" s="1"/>
  <c r="Q175" i="18"/>
  <c r="P175" i="18"/>
  <c r="O175" i="18"/>
  <c r="N175" i="18"/>
  <c r="M175" i="18"/>
  <c r="L175" i="18"/>
  <c r="K175" i="18"/>
  <c r="J175" i="18"/>
  <c r="G175" i="18"/>
  <c r="F175" i="18"/>
  <c r="E175" i="18"/>
  <c r="D175" i="18"/>
  <c r="BK174" i="18"/>
  <c r="BI174" i="18"/>
  <c r="BJ174" i="18" s="1"/>
  <c r="BH174" i="18"/>
  <c r="BG174" i="18"/>
  <c r="C174" i="18" s="1"/>
  <c r="Q174" i="18"/>
  <c r="P174" i="18"/>
  <c r="O174" i="18"/>
  <c r="N174" i="18"/>
  <c r="M174" i="18"/>
  <c r="L174" i="18"/>
  <c r="K174" i="18"/>
  <c r="J174" i="18"/>
  <c r="F174" i="18"/>
  <c r="G174" i="18" s="1"/>
  <c r="E174" i="18"/>
  <c r="D174" i="18"/>
  <c r="BK173" i="18"/>
  <c r="BI173" i="18"/>
  <c r="BH173" i="18"/>
  <c r="BJ173" i="18" s="1"/>
  <c r="BG173" i="18"/>
  <c r="Q173" i="18"/>
  <c r="P173" i="18"/>
  <c r="O173" i="18"/>
  <c r="N173" i="18"/>
  <c r="M173" i="18"/>
  <c r="L173" i="18"/>
  <c r="K173" i="18"/>
  <c r="J173" i="18"/>
  <c r="G173" i="18"/>
  <c r="F173" i="18"/>
  <c r="E173" i="18"/>
  <c r="D173" i="18"/>
  <c r="C173" i="18"/>
  <c r="BK172" i="18"/>
  <c r="BJ172" i="18"/>
  <c r="BI172" i="18"/>
  <c r="BH172" i="18"/>
  <c r="BG172" i="18"/>
  <c r="Q172" i="18"/>
  <c r="P172" i="18"/>
  <c r="O172" i="18"/>
  <c r="N172" i="18"/>
  <c r="M172" i="18"/>
  <c r="L172" i="18"/>
  <c r="K172" i="18"/>
  <c r="J172" i="18"/>
  <c r="F172" i="18"/>
  <c r="G172" i="18" s="1"/>
  <c r="E172" i="18"/>
  <c r="D172" i="18"/>
  <c r="C172" i="18"/>
  <c r="BK171" i="18"/>
  <c r="BI171" i="18"/>
  <c r="BH171" i="18"/>
  <c r="BJ171" i="18" s="1"/>
  <c r="BG171" i="18"/>
  <c r="Q171" i="18"/>
  <c r="P171" i="18"/>
  <c r="O171" i="18"/>
  <c r="N171" i="18"/>
  <c r="M171" i="18"/>
  <c r="L171" i="18"/>
  <c r="K171" i="18"/>
  <c r="J171" i="18"/>
  <c r="F171" i="18"/>
  <c r="G171" i="18" s="1"/>
  <c r="E171" i="18"/>
  <c r="D171" i="18"/>
  <c r="C171" i="18"/>
  <c r="BK170" i="18"/>
  <c r="BJ170" i="18"/>
  <c r="BI170" i="18"/>
  <c r="BH170" i="18"/>
  <c r="BG170" i="18"/>
  <c r="Q170" i="18"/>
  <c r="P170" i="18"/>
  <c r="O170" i="18"/>
  <c r="N170" i="18"/>
  <c r="M170" i="18"/>
  <c r="L170" i="18"/>
  <c r="K170" i="18"/>
  <c r="J170" i="18"/>
  <c r="G170" i="18"/>
  <c r="F170" i="18"/>
  <c r="E170" i="18"/>
  <c r="D170" i="18"/>
  <c r="C170" i="18"/>
  <c r="BK169" i="18"/>
  <c r="BJ169" i="18"/>
  <c r="BI169" i="18"/>
  <c r="BH169" i="18"/>
  <c r="BG169" i="18"/>
  <c r="C169" i="18" s="1"/>
  <c r="Q169" i="18"/>
  <c r="P169" i="18"/>
  <c r="O169" i="18"/>
  <c r="N169" i="18"/>
  <c r="M169" i="18"/>
  <c r="L169" i="18"/>
  <c r="K169" i="18"/>
  <c r="J169" i="18"/>
  <c r="F169" i="18"/>
  <c r="G169" i="18" s="1"/>
  <c r="E169" i="18"/>
  <c r="D169" i="18"/>
  <c r="BK168" i="18"/>
  <c r="BI168" i="18"/>
  <c r="BH168" i="18"/>
  <c r="BJ168" i="18" s="1"/>
  <c r="BG168" i="18"/>
  <c r="C168" i="18" s="1"/>
  <c r="Q168" i="18"/>
  <c r="P168" i="18"/>
  <c r="O168" i="18"/>
  <c r="N168" i="18"/>
  <c r="M168" i="18"/>
  <c r="L168" i="18"/>
  <c r="K168" i="18"/>
  <c r="J168" i="18"/>
  <c r="G168" i="18"/>
  <c r="F168" i="18"/>
  <c r="E168" i="18"/>
  <c r="D168" i="18"/>
  <c r="BK167" i="18"/>
  <c r="BI167" i="18"/>
  <c r="BH167" i="18"/>
  <c r="BJ167" i="18" s="1"/>
  <c r="BG167" i="18"/>
  <c r="C167" i="18" s="1"/>
  <c r="Q167" i="18"/>
  <c r="P167" i="18"/>
  <c r="O167" i="18"/>
  <c r="N167" i="18"/>
  <c r="M167" i="18"/>
  <c r="L167" i="18"/>
  <c r="K167" i="18"/>
  <c r="J167" i="18"/>
  <c r="G167" i="18"/>
  <c r="F167" i="18"/>
  <c r="E167" i="18"/>
  <c r="D167" i="18"/>
  <c r="BK166" i="18"/>
  <c r="BI166" i="18"/>
  <c r="BJ166" i="18" s="1"/>
  <c r="BH166" i="18"/>
  <c r="BG166" i="18"/>
  <c r="C166" i="18" s="1"/>
  <c r="Q166" i="18"/>
  <c r="P166" i="18"/>
  <c r="O166" i="18"/>
  <c r="N166" i="18"/>
  <c r="M166" i="18"/>
  <c r="L166" i="18"/>
  <c r="K166" i="18"/>
  <c r="J166" i="18"/>
  <c r="F166" i="18"/>
  <c r="G166" i="18" s="1"/>
  <c r="E166" i="18"/>
  <c r="D166" i="18"/>
  <c r="BK165" i="18"/>
  <c r="BI165" i="18"/>
  <c r="BH165" i="18"/>
  <c r="BJ165" i="18" s="1"/>
  <c r="BG165" i="18"/>
  <c r="Q165" i="18"/>
  <c r="P165" i="18"/>
  <c r="O165" i="18"/>
  <c r="N165" i="18"/>
  <c r="M165" i="18"/>
  <c r="L165" i="18"/>
  <c r="K165" i="18"/>
  <c r="J165" i="18"/>
  <c r="G165" i="18"/>
  <c r="F165" i="18"/>
  <c r="E165" i="18"/>
  <c r="D165" i="18"/>
  <c r="C165" i="18"/>
  <c r="BK164" i="18"/>
  <c r="BJ164" i="18"/>
  <c r="BI164" i="18"/>
  <c r="BH164" i="18"/>
  <c r="BG164" i="18"/>
  <c r="Q164" i="18"/>
  <c r="P164" i="18"/>
  <c r="O164" i="18"/>
  <c r="N164" i="18"/>
  <c r="M164" i="18"/>
  <c r="L164" i="18"/>
  <c r="K164" i="18"/>
  <c r="J164" i="18"/>
  <c r="F164" i="18"/>
  <c r="G164" i="18" s="1"/>
  <c r="E164" i="18"/>
  <c r="D164" i="18"/>
  <c r="C164" i="18"/>
  <c r="BK163" i="18"/>
  <c r="BI163" i="18"/>
  <c r="BH163" i="18"/>
  <c r="BJ163" i="18" s="1"/>
  <c r="BG163" i="18"/>
  <c r="Q163" i="18"/>
  <c r="P163" i="18"/>
  <c r="O163" i="18"/>
  <c r="N163" i="18"/>
  <c r="M163" i="18"/>
  <c r="L163" i="18"/>
  <c r="K163" i="18"/>
  <c r="J163" i="18"/>
  <c r="F163" i="18"/>
  <c r="G163" i="18" s="1"/>
  <c r="E163" i="18"/>
  <c r="D163" i="18"/>
  <c r="C163" i="18"/>
  <c r="BK162" i="18"/>
  <c r="BJ162" i="18"/>
  <c r="BI162" i="18"/>
  <c r="BH162" i="18"/>
  <c r="BG162" i="18"/>
  <c r="Q162" i="18"/>
  <c r="P162" i="18"/>
  <c r="O162" i="18"/>
  <c r="N162" i="18"/>
  <c r="M162" i="18"/>
  <c r="L162" i="18"/>
  <c r="K162" i="18"/>
  <c r="J162" i="18"/>
  <c r="G162" i="18"/>
  <c r="F162" i="18"/>
  <c r="E162" i="18"/>
  <c r="D162" i="18"/>
  <c r="C162" i="18"/>
  <c r="BK161" i="18"/>
  <c r="BI161" i="18"/>
  <c r="BJ161" i="18" s="1"/>
  <c r="BH161" i="18"/>
  <c r="BG161" i="18"/>
  <c r="C161" i="18" s="1"/>
  <c r="Q161" i="18"/>
  <c r="P161" i="18"/>
  <c r="O161" i="18"/>
  <c r="N161" i="18"/>
  <c r="M161" i="18"/>
  <c r="L161" i="18"/>
  <c r="K161" i="18"/>
  <c r="J161" i="18"/>
  <c r="F161" i="18"/>
  <c r="G161" i="18" s="1"/>
  <c r="E161" i="18"/>
  <c r="D161" i="18"/>
  <c r="BK160" i="18"/>
  <c r="BI160" i="18"/>
  <c r="BH160" i="18"/>
  <c r="BJ160" i="18" s="1"/>
  <c r="BG160" i="18"/>
  <c r="C160" i="18" s="1"/>
  <c r="Q160" i="18"/>
  <c r="P160" i="18"/>
  <c r="O160" i="18"/>
  <c r="N160" i="18"/>
  <c r="M160" i="18"/>
  <c r="L160" i="18"/>
  <c r="K160" i="18"/>
  <c r="J160" i="18"/>
  <c r="G160" i="18"/>
  <c r="F160" i="18"/>
  <c r="E160" i="18"/>
  <c r="D160" i="18"/>
  <c r="BK159" i="18"/>
  <c r="BI159" i="18"/>
  <c r="BH159" i="18"/>
  <c r="BJ159" i="18" s="1"/>
  <c r="BG159" i="18"/>
  <c r="C159" i="18" s="1"/>
  <c r="Q159" i="18"/>
  <c r="P159" i="18"/>
  <c r="O159" i="18"/>
  <c r="N159" i="18"/>
  <c r="M159" i="18"/>
  <c r="L159" i="18"/>
  <c r="K159" i="18"/>
  <c r="J159" i="18"/>
  <c r="F159" i="18"/>
  <c r="G159" i="18" s="1"/>
  <c r="E159" i="18"/>
  <c r="D159" i="18"/>
  <c r="BK158" i="18"/>
  <c r="BI158" i="18"/>
  <c r="BJ158" i="18" s="1"/>
  <c r="BH158" i="18"/>
  <c r="BG158" i="18"/>
  <c r="C158" i="18" s="1"/>
  <c r="Q158" i="18"/>
  <c r="P158" i="18"/>
  <c r="O158" i="18"/>
  <c r="N158" i="18"/>
  <c r="M158" i="18"/>
  <c r="L158" i="18"/>
  <c r="K158" i="18"/>
  <c r="J158" i="18"/>
  <c r="F158" i="18"/>
  <c r="G158" i="18" s="1"/>
  <c r="E158" i="18"/>
  <c r="D158" i="18"/>
  <c r="BK157" i="18"/>
  <c r="BI157" i="18"/>
  <c r="BH157" i="18"/>
  <c r="BJ157" i="18" s="1"/>
  <c r="BG157" i="18"/>
  <c r="Q157" i="18"/>
  <c r="P157" i="18"/>
  <c r="O157" i="18"/>
  <c r="N157" i="18"/>
  <c r="M157" i="18"/>
  <c r="L157" i="18"/>
  <c r="K157" i="18"/>
  <c r="J157" i="18"/>
  <c r="F157" i="18"/>
  <c r="G157" i="18" s="1"/>
  <c r="E157" i="18"/>
  <c r="D157" i="18"/>
  <c r="C157" i="18"/>
  <c r="BK156" i="18"/>
  <c r="BJ156" i="18"/>
  <c r="BI156" i="18"/>
  <c r="BH156" i="18"/>
  <c r="BG156" i="18"/>
  <c r="Q156" i="18"/>
  <c r="P156" i="18"/>
  <c r="O156" i="18"/>
  <c r="N156" i="18"/>
  <c r="M156" i="18"/>
  <c r="L156" i="18"/>
  <c r="K156" i="18"/>
  <c r="J156" i="18"/>
  <c r="F156" i="18"/>
  <c r="G156" i="18" s="1"/>
  <c r="E156" i="18"/>
  <c r="D156" i="18"/>
  <c r="C156" i="18"/>
  <c r="BK155" i="18"/>
  <c r="BI155" i="18"/>
  <c r="BH155" i="18"/>
  <c r="BJ155" i="18" s="1"/>
  <c r="BG155" i="18"/>
  <c r="Q155" i="18"/>
  <c r="P155" i="18"/>
  <c r="O155" i="18"/>
  <c r="N155" i="18"/>
  <c r="M155" i="18"/>
  <c r="L155" i="18"/>
  <c r="K155" i="18"/>
  <c r="J155" i="18"/>
  <c r="F155" i="18"/>
  <c r="G155" i="18" s="1"/>
  <c r="E155" i="18"/>
  <c r="D155" i="18"/>
  <c r="C155" i="18"/>
  <c r="BK154" i="18"/>
  <c r="BJ154" i="18"/>
  <c r="BI154" i="18"/>
  <c r="BH154" i="18"/>
  <c r="BG154" i="18"/>
  <c r="Q154" i="18"/>
  <c r="P154" i="18"/>
  <c r="O154" i="18"/>
  <c r="N154" i="18"/>
  <c r="M154" i="18"/>
  <c r="L154" i="18"/>
  <c r="K154" i="18"/>
  <c r="J154" i="18"/>
  <c r="G154" i="18"/>
  <c r="F154" i="18"/>
  <c r="E154" i="18"/>
  <c r="D154" i="18"/>
  <c r="C154" i="18"/>
  <c r="BK153" i="18"/>
  <c r="BI153" i="18"/>
  <c r="BJ153" i="18" s="1"/>
  <c r="BH153" i="18"/>
  <c r="BG153" i="18"/>
  <c r="C153" i="18" s="1"/>
  <c r="Q153" i="18"/>
  <c r="P153" i="18"/>
  <c r="O153" i="18"/>
  <c r="N153" i="18"/>
  <c r="M153" i="18"/>
  <c r="L153" i="18"/>
  <c r="K153" i="18"/>
  <c r="J153" i="18"/>
  <c r="F153" i="18"/>
  <c r="G153" i="18" s="1"/>
  <c r="E153" i="18"/>
  <c r="D153" i="18"/>
  <c r="BK152" i="18"/>
  <c r="BI152" i="18"/>
  <c r="BH152" i="18"/>
  <c r="BJ152" i="18" s="1"/>
  <c r="BG152" i="18"/>
  <c r="C152" i="18" s="1"/>
  <c r="Q152" i="18"/>
  <c r="P152" i="18"/>
  <c r="O152" i="18"/>
  <c r="N152" i="18"/>
  <c r="M152" i="18"/>
  <c r="L152" i="18"/>
  <c r="K152" i="18"/>
  <c r="J152" i="18"/>
  <c r="G152" i="18"/>
  <c r="F152" i="18"/>
  <c r="E152" i="18"/>
  <c r="D152" i="18"/>
  <c r="BK151" i="18"/>
  <c r="BI151" i="18"/>
  <c r="BH151" i="18"/>
  <c r="BJ151" i="18" s="1"/>
  <c r="BG151" i="18"/>
  <c r="C151" i="18" s="1"/>
  <c r="Q151" i="18"/>
  <c r="P151" i="18"/>
  <c r="O151" i="18"/>
  <c r="N151" i="18"/>
  <c r="M151" i="18"/>
  <c r="L151" i="18"/>
  <c r="K151" i="18"/>
  <c r="J151" i="18"/>
  <c r="F151" i="18"/>
  <c r="G151" i="18" s="1"/>
  <c r="E151" i="18"/>
  <c r="D151" i="18"/>
  <c r="BK150" i="18"/>
  <c r="BI150" i="18"/>
  <c r="BJ150" i="18" s="1"/>
  <c r="BH150" i="18"/>
  <c r="BG150" i="18"/>
  <c r="C150" i="18" s="1"/>
  <c r="Q150" i="18"/>
  <c r="P150" i="18"/>
  <c r="O150" i="18"/>
  <c r="N150" i="18"/>
  <c r="M150" i="18"/>
  <c r="L150" i="18"/>
  <c r="K150" i="18"/>
  <c r="J150" i="18"/>
  <c r="F150" i="18"/>
  <c r="G150" i="18" s="1"/>
  <c r="E150" i="18"/>
  <c r="D150" i="18"/>
  <c r="BK149" i="18"/>
  <c r="BI149" i="18"/>
  <c r="BH149" i="18"/>
  <c r="BJ149" i="18" s="1"/>
  <c r="BG149" i="18"/>
  <c r="Q149" i="18"/>
  <c r="P149" i="18"/>
  <c r="O149" i="18"/>
  <c r="N149" i="18"/>
  <c r="M149" i="18"/>
  <c r="L149" i="18"/>
  <c r="K149" i="18"/>
  <c r="J149" i="18"/>
  <c r="F149" i="18"/>
  <c r="G149" i="18" s="1"/>
  <c r="E149" i="18"/>
  <c r="D149" i="18"/>
  <c r="C149" i="18"/>
  <c r="BK148" i="18"/>
  <c r="BJ148" i="18"/>
  <c r="BI148" i="18"/>
  <c r="BH148" i="18"/>
  <c r="BG148" i="18"/>
  <c r="Q148" i="18"/>
  <c r="P148" i="18"/>
  <c r="O148" i="18"/>
  <c r="N148" i="18"/>
  <c r="M148" i="18"/>
  <c r="L148" i="18"/>
  <c r="K148" i="18"/>
  <c r="J148" i="18"/>
  <c r="F148" i="18"/>
  <c r="G148" i="18" s="1"/>
  <c r="E148" i="18"/>
  <c r="D148" i="18"/>
  <c r="C148" i="18"/>
  <c r="BK147" i="18"/>
  <c r="BI147" i="18"/>
  <c r="BH147" i="18"/>
  <c r="BJ147" i="18" s="1"/>
  <c r="BG147" i="18"/>
  <c r="Q147" i="18"/>
  <c r="P147" i="18"/>
  <c r="O147" i="18"/>
  <c r="N147" i="18"/>
  <c r="M147" i="18"/>
  <c r="L147" i="18"/>
  <c r="K147" i="18"/>
  <c r="J147" i="18"/>
  <c r="F147" i="18"/>
  <c r="G147" i="18" s="1"/>
  <c r="E147" i="18"/>
  <c r="D147" i="18"/>
  <c r="C147" i="18"/>
  <c r="BK146" i="18"/>
  <c r="BJ146" i="18"/>
  <c r="BI146" i="18"/>
  <c r="BH146" i="18"/>
  <c r="BG146" i="18"/>
  <c r="Q146" i="18"/>
  <c r="P146" i="18"/>
  <c r="O146" i="18"/>
  <c r="N146" i="18"/>
  <c r="M146" i="18"/>
  <c r="L146" i="18"/>
  <c r="K146" i="18"/>
  <c r="J146" i="18"/>
  <c r="G146" i="18"/>
  <c r="F146" i="18"/>
  <c r="E146" i="18"/>
  <c r="D146" i="18"/>
  <c r="C146" i="18"/>
  <c r="BK145" i="18"/>
  <c r="BI145" i="18"/>
  <c r="BJ145" i="18" s="1"/>
  <c r="BH145" i="18"/>
  <c r="BG145" i="18"/>
  <c r="C145" i="18" s="1"/>
  <c r="Q145" i="18"/>
  <c r="P145" i="18"/>
  <c r="O145" i="18"/>
  <c r="N145" i="18"/>
  <c r="M145" i="18"/>
  <c r="L145" i="18"/>
  <c r="K145" i="18"/>
  <c r="J145" i="18"/>
  <c r="F145" i="18"/>
  <c r="G145" i="18" s="1"/>
  <c r="E145" i="18"/>
  <c r="D145" i="18"/>
  <c r="BK144" i="18"/>
  <c r="BI144" i="18"/>
  <c r="BH144" i="18"/>
  <c r="BJ144" i="18" s="1"/>
  <c r="BG144" i="18"/>
  <c r="C144" i="18" s="1"/>
  <c r="Q144" i="18"/>
  <c r="P144" i="18"/>
  <c r="O144" i="18"/>
  <c r="N144" i="18"/>
  <c r="M144" i="18"/>
  <c r="L144" i="18"/>
  <c r="K144" i="18"/>
  <c r="J144" i="18"/>
  <c r="G144" i="18"/>
  <c r="F144" i="18"/>
  <c r="E144" i="18"/>
  <c r="D144" i="18"/>
  <c r="BK143" i="18"/>
  <c r="BI143" i="18"/>
  <c r="BH143" i="18"/>
  <c r="BJ143" i="18" s="1"/>
  <c r="BG143" i="18"/>
  <c r="C143" i="18" s="1"/>
  <c r="Q143" i="18"/>
  <c r="P143" i="18"/>
  <c r="O143" i="18"/>
  <c r="N143" i="18"/>
  <c r="M143" i="18"/>
  <c r="L143" i="18"/>
  <c r="K143" i="18"/>
  <c r="J143" i="18"/>
  <c r="F143" i="18"/>
  <c r="G143" i="18" s="1"/>
  <c r="E143" i="18"/>
  <c r="D143" i="18"/>
  <c r="BK142" i="18"/>
  <c r="BI142" i="18"/>
  <c r="BJ142" i="18" s="1"/>
  <c r="BH142" i="18"/>
  <c r="BG142" i="18"/>
  <c r="C142" i="18" s="1"/>
  <c r="Q142" i="18"/>
  <c r="P142" i="18"/>
  <c r="O142" i="18"/>
  <c r="N142" i="18"/>
  <c r="M142" i="18"/>
  <c r="L142" i="18"/>
  <c r="K142" i="18"/>
  <c r="J142" i="18"/>
  <c r="F142" i="18"/>
  <c r="G142" i="18" s="1"/>
  <c r="E142" i="18"/>
  <c r="D142" i="18"/>
  <c r="BK141" i="18"/>
  <c r="BI141" i="18"/>
  <c r="BH141" i="18"/>
  <c r="BJ141" i="18" s="1"/>
  <c r="BG141" i="18"/>
  <c r="Q141" i="18"/>
  <c r="P141" i="18"/>
  <c r="O141" i="18"/>
  <c r="N141" i="18"/>
  <c r="M141" i="18"/>
  <c r="L141" i="18"/>
  <c r="K141" i="18"/>
  <c r="J141" i="18"/>
  <c r="F141" i="18"/>
  <c r="G141" i="18" s="1"/>
  <c r="E141" i="18"/>
  <c r="D141" i="18"/>
  <c r="C141" i="18"/>
  <c r="BK140" i="18"/>
  <c r="BJ140" i="18"/>
  <c r="BI140" i="18"/>
  <c r="BH140" i="18"/>
  <c r="BG140" i="18"/>
  <c r="Q140" i="18"/>
  <c r="P140" i="18"/>
  <c r="O140" i="18"/>
  <c r="N140" i="18"/>
  <c r="M140" i="18"/>
  <c r="L140" i="18"/>
  <c r="K140" i="18"/>
  <c r="J140" i="18"/>
  <c r="F140" i="18"/>
  <c r="G140" i="18" s="1"/>
  <c r="E140" i="18"/>
  <c r="D140" i="18"/>
  <c r="C140" i="18"/>
  <c r="BK139" i="18"/>
  <c r="BI139" i="18"/>
  <c r="BH139" i="18"/>
  <c r="BJ139" i="18" s="1"/>
  <c r="BG139" i="18"/>
  <c r="C139" i="18" s="1"/>
  <c r="Q139" i="18"/>
  <c r="P139" i="18"/>
  <c r="O139" i="18"/>
  <c r="N139" i="18"/>
  <c r="M139" i="18"/>
  <c r="L139" i="18"/>
  <c r="K139" i="18"/>
  <c r="J139" i="18"/>
  <c r="F139" i="18"/>
  <c r="G139" i="18" s="1"/>
  <c r="E139" i="18"/>
  <c r="D139" i="18"/>
  <c r="BK138" i="18"/>
  <c r="BJ138" i="18"/>
  <c r="BI138" i="18"/>
  <c r="BH138" i="18"/>
  <c r="BG138" i="18"/>
  <c r="Q138" i="18"/>
  <c r="P138" i="18"/>
  <c r="O138" i="18"/>
  <c r="N138" i="18"/>
  <c r="M138" i="18"/>
  <c r="L138" i="18"/>
  <c r="K138" i="18"/>
  <c r="J138" i="18"/>
  <c r="G138" i="18"/>
  <c r="F138" i="18"/>
  <c r="E138" i="18"/>
  <c r="D138" i="18"/>
  <c r="C138" i="18"/>
  <c r="BK137" i="18"/>
  <c r="BI137" i="18"/>
  <c r="BJ137" i="18" s="1"/>
  <c r="BH137" i="18"/>
  <c r="BG137" i="18"/>
  <c r="C137" i="18" s="1"/>
  <c r="Q137" i="18"/>
  <c r="P137" i="18"/>
  <c r="O137" i="18"/>
  <c r="N137" i="18"/>
  <c r="M137" i="18"/>
  <c r="L137" i="18"/>
  <c r="K137" i="18"/>
  <c r="J137" i="18"/>
  <c r="F137" i="18"/>
  <c r="G137" i="18" s="1"/>
  <c r="E137" i="18"/>
  <c r="D137" i="18"/>
  <c r="BK136" i="18"/>
  <c r="BI136" i="18"/>
  <c r="BH136" i="18"/>
  <c r="BJ136" i="18" s="1"/>
  <c r="BG136" i="18"/>
  <c r="C136" i="18" s="1"/>
  <c r="Q136" i="18"/>
  <c r="P136" i="18"/>
  <c r="O136" i="18"/>
  <c r="N136" i="18"/>
  <c r="M136" i="18"/>
  <c r="L136" i="18"/>
  <c r="K136" i="18"/>
  <c r="J136" i="18"/>
  <c r="G136" i="18"/>
  <c r="F136" i="18"/>
  <c r="E136" i="18"/>
  <c r="D136" i="18"/>
  <c r="BK135" i="18"/>
  <c r="BI135" i="18"/>
  <c r="BH135" i="18"/>
  <c r="BJ135" i="18" s="1"/>
  <c r="BG135" i="18"/>
  <c r="C135" i="18" s="1"/>
  <c r="Q135" i="18"/>
  <c r="P135" i="18"/>
  <c r="O135" i="18"/>
  <c r="N135" i="18"/>
  <c r="M135" i="18"/>
  <c r="L135" i="18"/>
  <c r="K135" i="18"/>
  <c r="J135" i="18"/>
  <c r="F135" i="18"/>
  <c r="G135" i="18" s="1"/>
  <c r="E135" i="18"/>
  <c r="D135" i="18"/>
  <c r="BK134" i="18"/>
  <c r="BI134" i="18"/>
  <c r="BJ134" i="18" s="1"/>
  <c r="BH134" i="18"/>
  <c r="BG134" i="18"/>
  <c r="C134" i="18" s="1"/>
  <c r="Q134" i="18"/>
  <c r="P134" i="18"/>
  <c r="O134" i="18"/>
  <c r="N134" i="18"/>
  <c r="M134" i="18"/>
  <c r="L134" i="18"/>
  <c r="K134" i="18"/>
  <c r="J134" i="18"/>
  <c r="F134" i="18"/>
  <c r="G134" i="18" s="1"/>
  <c r="E134" i="18"/>
  <c r="D134" i="18"/>
  <c r="BK133" i="18"/>
  <c r="BI133" i="18"/>
  <c r="BH133" i="18"/>
  <c r="BJ133" i="18" s="1"/>
  <c r="BG133" i="18"/>
  <c r="Q133" i="18"/>
  <c r="P133" i="18"/>
  <c r="O133" i="18"/>
  <c r="N133" i="18"/>
  <c r="M133" i="18"/>
  <c r="L133" i="18"/>
  <c r="K133" i="18"/>
  <c r="J133" i="18"/>
  <c r="F133" i="18"/>
  <c r="G133" i="18" s="1"/>
  <c r="E133" i="18"/>
  <c r="D133" i="18"/>
  <c r="C133" i="18"/>
  <c r="BK132" i="18"/>
  <c r="BJ132" i="18"/>
  <c r="BI132" i="18"/>
  <c r="BH132" i="18"/>
  <c r="BG132" i="18"/>
  <c r="Q132" i="18"/>
  <c r="P132" i="18"/>
  <c r="O132" i="18"/>
  <c r="N132" i="18"/>
  <c r="M132" i="18"/>
  <c r="L132" i="18"/>
  <c r="K132" i="18"/>
  <c r="J132" i="18"/>
  <c r="F132" i="18"/>
  <c r="G132" i="18" s="1"/>
  <c r="E132" i="18"/>
  <c r="D132" i="18"/>
  <c r="C132" i="18"/>
  <c r="BK131" i="18"/>
  <c r="BI131" i="18"/>
  <c r="BH131" i="18"/>
  <c r="BJ131" i="18" s="1"/>
  <c r="BG131" i="18"/>
  <c r="Q131" i="18"/>
  <c r="P131" i="18"/>
  <c r="O131" i="18"/>
  <c r="N131" i="18"/>
  <c r="M131" i="18"/>
  <c r="L131" i="18"/>
  <c r="K131" i="18"/>
  <c r="J131" i="18"/>
  <c r="F131" i="18"/>
  <c r="G131" i="18" s="1"/>
  <c r="E131" i="18"/>
  <c r="D131" i="18"/>
  <c r="C131" i="18"/>
  <c r="BK130" i="18"/>
  <c r="BJ130" i="18"/>
  <c r="BI130" i="18"/>
  <c r="BH130" i="18"/>
  <c r="BG130" i="18"/>
  <c r="Q130" i="18"/>
  <c r="P130" i="18"/>
  <c r="O130" i="18"/>
  <c r="N130" i="18"/>
  <c r="M130" i="18"/>
  <c r="L130" i="18"/>
  <c r="K130" i="18"/>
  <c r="J130" i="18"/>
  <c r="G130" i="18"/>
  <c r="F130" i="18"/>
  <c r="E130" i="18"/>
  <c r="D130" i="18"/>
  <c r="C130" i="18"/>
  <c r="BK129" i="18"/>
  <c r="BI129" i="18"/>
  <c r="BJ129" i="18" s="1"/>
  <c r="BH129" i="18"/>
  <c r="BG129" i="18"/>
  <c r="C129" i="18" s="1"/>
  <c r="Q129" i="18"/>
  <c r="P129" i="18"/>
  <c r="O129" i="18"/>
  <c r="N129" i="18"/>
  <c r="M129" i="18"/>
  <c r="L129" i="18"/>
  <c r="K129" i="18"/>
  <c r="J129" i="18"/>
  <c r="F129" i="18"/>
  <c r="G129" i="18" s="1"/>
  <c r="E129" i="18"/>
  <c r="D129" i="18"/>
  <c r="BK128" i="18"/>
  <c r="BI128" i="18"/>
  <c r="BH128" i="18"/>
  <c r="BJ128" i="18" s="1"/>
  <c r="BG128" i="18"/>
  <c r="C128" i="18" s="1"/>
  <c r="Q128" i="18"/>
  <c r="P128" i="18"/>
  <c r="O128" i="18"/>
  <c r="N128" i="18"/>
  <c r="M128" i="18"/>
  <c r="L128" i="18"/>
  <c r="K128" i="18"/>
  <c r="J128" i="18"/>
  <c r="G128" i="18"/>
  <c r="F128" i="18"/>
  <c r="E128" i="18"/>
  <c r="D128" i="18"/>
  <c r="BK127" i="18"/>
  <c r="BI127" i="18"/>
  <c r="BH127" i="18"/>
  <c r="BJ127" i="18" s="1"/>
  <c r="BG127" i="18"/>
  <c r="C127" i="18" s="1"/>
  <c r="Q127" i="18"/>
  <c r="P127" i="18"/>
  <c r="O127" i="18"/>
  <c r="N127" i="18"/>
  <c r="M127" i="18"/>
  <c r="L127" i="18"/>
  <c r="K127" i="18"/>
  <c r="J127" i="18"/>
  <c r="F127" i="18"/>
  <c r="G127" i="18" s="1"/>
  <c r="E127" i="18"/>
  <c r="D127" i="18"/>
  <c r="BK126" i="18"/>
  <c r="BI126" i="18"/>
  <c r="BJ126" i="18" s="1"/>
  <c r="BH126" i="18"/>
  <c r="BG126" i="18"/>
  <c r="C126" i="18" s="1"/>
  <c r="Q126" i="18"/>
  <c r="P126" i="18"/>
  <c r="O126" i="18"/>
  <c r="N126" i="18"/>
  <c r="M126" i="18"/>
  <c r="L126" i="18"/>
  <c r="K126" i="18"/>
  <c r="J126" i="18"/>
  <c r="F126" i="18"/>
  <c r="G126" i="18" s="1"/>
  <c r="E126" i="18"/>
  <c r="D126" i="18"/>
  <c r="BK125" i="18"/>
  <c r="BI125" i="18"/>
  <c r="BH125" i="18"/>
  <c r="BJ125" i="18" s="1"/>
  <c r="BG125" i="18"/>
  <c r="Q125" i="18"/>
  <c r="P125" i="18"/>
  <c r="O125" i="18"/>
  <c r="N125" i="18"/>
  <c r="M125" i="18"/>
  <c r="L125" i="18"/>
  <c r="K125" i="18"/>
  <c r="J125" i="18"/>
  <c r="F125" i="18"/>
  <c r="G125" i="18" s="1"/>
  <c r="E125" i="18"/>
  <c r="D125" i="18"/>
  <c r="C125" i="18"/>
  <c r="BK124" i="18"/>
  <c r="BJ124" i="18"/>
  <c r="BI124" i="18"/>
  <c r="BH124" i="18"/>
  <c r="BG124" i="18"/>
  <c r="Q124" i="18"/>
  <c r="P124" i="18"/>
  <c r="O124" i="18"/>
  <c r="N124" i="18"/>
  <c r="M124" i="18"/>
  <c r="L124" i="18"/>
  <c r="K124" i="18"/>
  <c r="J124" i="18"/>
  <c r="F124" i="18"/>
  <c r="G124" i="18" s="1"/>
  <c r="E124" i="18"/>
  <c r="D124" i="18"/>
  <c r="C124" i="18"/>
  <c r="BK123" i="18"/>
  <c r="BI123" i="18"/>
  <c r="BH123" i="18"/>
  <c r="BJ123" i="18" s="1"/>
  <c r="BG123" i="18"/>
  <c r="C123" i="18" s="1"/>
  <c r="Q123" i="18"/>
  <c r="P123" i="18"/>
  <c r="O123" i="18"/>
  <c r="N123" i="18"/>
  <c r="M123" i="18"/>
  <c r="L123" i="18"/>
  <c r="K123" i="18"/>
  <c r="J123" i="18"/>
  <c r="F123" i="18"/>
  <c r="G123" i="18" s="1"/>
  <c r="E123" i="18"/>
  <c r="D123" i="18"/>
  <c r="BK122" i="18"/>
  <c r="BJ122" i="18"/>
  <c r="BI122" i="18"/>
  <c r="BH122" i="18"/>
  <c r="BG122" i="18"/>
  <c r="Q122" i="18"/>
  <c r="P122" i="18"/>
  <c r="O122" i="18"/>
  <c r="N122" i="18"/>
  <c r="M122" i="18"/>
  <c r="L122" i="18"/>
  <c r="K122" i="18"/>
  <c r="J122" i="18"/>
  <c r="G122" i="18"/>
  <c r="F122" i="18"/>
  <c r="E122" i="18"/>
  <c r="D122" i="18"/>
  <c r="C122" i="18"/>
  <c r="BK121" i="18"/>
  <c r="BI121" i="18"/>
  <c r="BJ121" i="18" s="1"/>
  <c r="BH121" i="18"/>
  <c r="BG121" i="18"/>
  <c r="C121" i="18" s="1"/>
  <c r="Q121" i="18"/>
  <c r="P121" i="18"/>
  <c r="O121" i="18"/>
  <c r="N121" i="18"/>
  <c r="M121" i="18"/>
  <c r="L121" i="18"/>
  <c r="K121" i="18"/>
  <c r="J121" i="18"/>
  <c r="F121" i="18"/>
  <c r="G121" i="18" s="1"/>
  <c r="E121" i="18"/>
  <c r="D121" i="18"/>
  <c r="BK120" i="18"/>
  <c r="BI120" i="18"/>
  <c r="BH120" i="18"/>
  <c r="BJ120" i="18" s="1"/>
  <c r="BG120" i="18"/>
  <c r="C120" i="18" s="1"/>
  <c r="Q120" i="18"/>
  <c r="P120" i="18"/>
  <c r="O120" i="18"/>
  <c r="N120" i="18"/>
  <c r="M120" i="18"/>
  <c r="L120" i="18"/>
  <c r="K120" i="18"/>
  <c r="J120" i="18"/>
  <c r="G120" i="18"/>
  <c r="F120" i="18"/>
  <c r="E120" i="18"/>
  <c r="D120" i="18"/>
  <c r="BK119" i="18"/>
  <c r="BI119" i="18"/>
  <c r="BH119" i="18"/>
  <c r="BJ119" i="18" s="1"/>
  <c r="BG119" i="18"/>
  <c r="C119" i="18" s="1"/>
  <c r="Q119" i="18"/>
  <c r="P119" i="18"/>
  <c r="O119" i="18"/>
  <c r="N119" i="18"/>
  <c r="M119" i="18"/>
  <c r="L119" i="18"/>
  <c r="K119" i="18"/>
  <c r="J119" i="18"/>
  <c r="F119" i="18"/>
  <c r="G119" i="18" s="1"/>
  <c r="E119" i="18"/>
  <c r="D119" i="18"/>
  <c r="BK118" i="18"/>
  <c r="BI118" i="18"/>
  <c r="BJ118" i="18" s="1"/>
  <c r="BH118" i="18"/>
  <c r="BG118" i="18"/>
  <c r="C118" i="18" s="1"/>
  <c r="Q118" i="18"/>
  <c r="P118" i="18"/>
  <c r="O118" i="18"/>
  <c r="N118" i="18"/>
  <c r="M118" i="18"/>
  <c r="L118" i="18"/>
  <c r="K118" i="18"/>
  <c r="J118" i="18"/>
  <c r="F118" i="18"/>
  <c r="G118" i="18" s="1"/>
  <c r="E118" i="18"/>
  <c r="D118" i="18"/>
  <c r="BK117" i="18"/>
  <c r="BI117" i="18"/>
  <c r="BH117" i="18"/>
  <c r="BJ117" i="18" s="1"/>
  <c r="BG117" i="18"/>
  <c r="Q117" i="18"/>
  <c r="P117" i="18"/>
  <c r="O117" i="18"/>
  <c r="N117" i="18"/>
  <c r="M117" i="18"/>
  <c r="L117" i="18"/>
  <c r="K117" i="18"/>
  <c r="J117" i="18"/>
  <c r="F117" i="18"/>
  <c r="G117" i="18" s="1"/>
  <c r="E117" i="18"/>
  <c r="D117" i="18"/>
  <c r="C117" i="18"/>
  <c r="BK116" i="18"/>
  <c r="BJ116" i="18"/>
  <c r="BI116" i="18"/>
  <c r="BH116" i="18"/>
  <c r="BG116" i="18"/>
  <c r="Q116" i="18"/>
  <c r="P116" i="18"/>
  <c r="O116" i="18"/>
  <c r="N116" i="18"/>
  <c r="M116" i="18"/>
  <c r="L116" i="18"/>
  <c r="K116" i="18"/>
  <c r="J116" i="18"/>
  <c r="F116" i="18"/>
  <c r="G116" i="18" s="1"/>
  <c r="E116" i="18"/>
  <c r="D116" i="18"/>
  <c r="C116" i="18"/>
  <c r="BK115" i="18"/>
  <c r="BI115" i="18"/>
  <c r="BH115" i="18"/>
  <c r="BJ115" i="18" s="1"/>
  <c r="BG115" i="18"/>
  <c r="C115" i="18" s="1"/>
  <c r="Q115" i="18"/>
  <c r="P115" i="18"/>
  <c r="O115" i="18"/>
  <c r="N115" i="18"/>
  <c r="M115" i="18"/>
  <c r="L115" i="18"/>
  <c r="K115" i="18"/>
  <c r="J115" i="18"/>
  <c r="F115" i="18"/>
  <c r="G115" i="18" s="1"/>
  <c r="E115" i="18"/>
  <c r="D115" i="18"/>
  <c r="BK114" i="18"/>
  <c r="BJ114" i="18"/>
  <c r="BI114" i="18"/>
  <c r="BH114" i="18"/>
  <c r="BG114" i="18"/>
  <c r="Q114" i="18"/>
  <c r="P114" i="18"/>
  <c r="O114" i="18"/>
  <c r="N114" i="18"/>
  <c r="M114" i="18"/>
  <c r="L114" i="18"/>
  <c r="K114" i="18"/>
  <c r="J114" i="18"/>
  <c r="G114" i="18"/>
  <c r="F114" i="18"/>
  <c r="E114" i="18"/>
  <c r="D114" i="18"/>
  <c r="C114" i="18"/>
  <c r="BK113" i="18"/>
  <c r="BI113" i="18"/>
  <c r="BH113" i="18"/>
  <c r="BJ113" i="18" s="1"/>
  <c r="BG113" i="18"/>
  <c r="C113" i="18" s="1"/>
  <c r="Q113" i="18"/>
  <c r="P113" i="18"/>
  <c r="O113" i="18"/>
  <c r="N113" i="18"/>
  <c r="M113" i="18"/>
  <c r="L113" i="18"/>
  <c r="K113" i="18"/>
  <c r="J113" i="18"/>
  <c r="F113" i="18"/>
  <c r="G113" i="18" s="1"/>
  <c r="E113" i="18"/>
  <c r="D113" i="18"/>
  <c r="BK112" i="18"/>
  <c r="BI112" i="18"/>
  <c r="BH112" i="18"/>
  <c r="BJ112" i="18" s="1"/>
  <c r="BG112" i="18"/>
  <c r="C112" i="18" s="1"/>
  <c r="Q112" i="18"/>
  <c r="P112" i="18"/>
  <c r="O112" i="18"/>
  <c r="N112" i="18"/>
  <c r="M112" i="18"/>
  <c r="L112" i="18"/>
  <c r="K112" i="18"/>
  <c r="J112" i="18"/>
  <c r="G112" i="18"/>
  <c r="F112" i="18"/>
  <c r="E112" i="18"/>
  <c r="D112" i="18"/>
  <c r="BK111" i="18"/>
  <c r="BI111" i="18"/>
  <c r="BH111" i="18"/>
  <c r="BJ111" i="18" s="1"/>
  <c r="BG111" i="18"/>
  <c r="C111" i="18" s="1"/>
  <c r="Q111" i="18"/>
  <c r="P111" i="18"/>
  <c r="O111" i="18"/>
  <c r="N111" i="18"/>
  <c r="M111" i="18"/>
  <c r="L111" i="18"/>
  <c r="K111" i="18"/>
  <c r="J111" i="18"/>
  <c r="F111" i="18"/>
  <c r="G111" i="18" s="1"/>
  <c r="E111" i="18"/>
  <c r="D111" i="18"/>
  <c r="BK110" i="18"/>
  <c r="BI110" i="18"/>
  <c r="BJ110" i="18" s="1"/>
  <c r="BH110" i="18"/>
  <c r="BG110" i="18"/>
  <c r="C110" i="18" s="1"/>
  <c r="Q110" i="18"/>
  <c r="P110" i="18"/>
  <c r="O110" i="18"/>
  <c r="N110" i="18"/>
  <c r="M110" i="18"/>
  <c r="L110" i="18"/>
  <c r="K110" i="18"/>
  <c r="J110" i="18"/>
  <c r="F110" i="18"/>
  <c r="G110" i="18" s="1"/>
  <c r="E110" i="18"/>
  <c r="D110" i="18"/>
  <c r="BK109" i="18"/>
  <c r="BI109" i="18"/>
  <c r="BH109" i="18"/>
  <c r="BJ109" i="18" s="1"/>
  <c r="BG109" i="18"/>
  <c r="C109" i="18" s="1"/>
  <c r="Q109" i="18"/>
  <c r="P109" i="18"/>
  <c r="O109" i="18"/>
  <c r="N109" i="18"/>
  <c r="M109" i="18"/>
  <c r="L109" i="18"/>
  <c r="K109" i="18"/>
  <c r="J109" i="18"/>
  <c r="F109" i="18"/>
  <c r="G109" i="18" s="1"/>
  <c r="E109" i="18"/>
  <c r="D109" i="18"/>
  <c r="BK108" i="18"/>
  <c r="BJ108" i="18"/>
  <c r="BI108" i="18"/>
  <c r="BH108" i="18"/>
  <c r="BG108" i="18"/>
  <c r="Q108" i="18"/>
  <c r="P108" i="18"/>
  <c r="O108" i="18"/>
  <c r="N108" i="18"/>
  <c r="M108" i="18"/>
  <c r="L108" i="18"/>
  <c r="K108" i="18"/>
  <c r="J108" i="18"/>
  <c r="F108" i="18"/>
  <c r="G108" i="18" s="1"/>
  <c r="E108" i="18"/>
  <c r="D108" i="18"/>
  <c r="C108" i="18"/>
  <c r="BK107" i="18"/>
  <c r="BI107" i="18"/>
  <c r="BH107" i="18"/>
  <c r="BJ107" i="18" s="1"/>
  <c r="BG107" i="18"/>
  <c r="C107" i="18" s="1"/>
  <c r="Q107" i="18"/>
  <c r="P107" i="18"/>
  <c r="O107" i="18"/>
  <c r="N107" i="18"/>
  <c r="M107" i="18"/>
  <c r="L107" i="18"/>
  <c r="K107" i="18"/>
  <c r="J107" i="18"/>
  <c r="F107" i="18"/>
  <c r="G107" i="18" s="1"/>
  <c r="E107" i="18"/>
  <c r="D107" i="18"/>
  <c r="BK106" i="18"/>
  <c r="BJ106" i="18"/>
  <c r="BI106" i="18"/>
  <c r="BH106" i="18"/>
  <c r="BG106" i="18"/>
  <c r="Q106" i="18"/>
  <c r="P106" i="18"/>
  <c r="O106" i="18"/>
  <c r="N106" i="18"/>
  <c r="M106" i="18"/>
  <c r="L106" i="18"/>
  <c r="K106" i="18"/>
  <c r="J106" i="18"/>
  <c r="G106" i="18"/>
  <c r="F106" i="18"/>
  <c r="E106" i="18"/>
  <c r="D106" i="18"/>
  <c r="C106" i="18"/>
  <c r="BK105" i="18"/>
  <c r="BI105" i="18"/>
  <c r="BJ105" i="18" s="1"/>
  <c r="BH105" i="18"/>
  <c r="BG105" i="18"/>
  <c r="C105" i="18" s="1"/>
  <c r="Q105" i="18"/>
  <c r="P105" i="18"/>
  <c r="O105" i="18"/>
  <c r="N105" i="18"/>
  <c r="M105" i="18"/>
  <c r="L105" i="18"/>
  <c r="K105" i="18"/>
  <c r="J105" i="18"/>
  <c r="F105" i="18"/>
  <c r="G105" i="18" s="1"/>
  <c r="E105" i="18"/>
  <c r="D105" i="18"/>
  <c r="BK104" i="18"/>
  <c r="BI104" i="18"/>
  <c r="BH104" i="18"/>
  <c r="BJ104" i="18" s="1"/>
  <c r="BG104" i="18"/>
  <c r="C104" i="18" s="1"/>
  <c r="Q104" i="18"/>
  <c r="P104" i="18"/>
  <c r="O104" i="18"/>
  <c r="N104" i="18"/>
  <c r="M104" i="18"/>
  <c r="L104" i="18"/>
  <c r="K104" i="18"/>
  <c r="J104" i="18"/>
  <c r="G104" i="18"/>
  <c r="F104" i="18"/>
  <c r="E104" i="18"/>
  <c r="D104" i="18"/>
  <c r="BK103" i="18"/>
  <c r="BI103" i="18"/>
  <c r="BH103" i="18"/>
  <c r="BJ103" i="18" s="1"/>
  <c r="BG103" i="18"/>
  <c r="C103" i="18" s="1"/>
  <c r="Q103" i="18"/>
  <c r="P103" i="18"/>
  <c r="O103" i="18"/>
  <c r="N103" i="18"/>
  <c r="M103" i="18"/>
  <c r="L103" i="18"/>
  <c r="K103" i="18"/>
  <c r="J103" i="18"/>
  <c r="F103" i="18"/>
  <c r="G103" i="18" s="1"/>
  <c r="E103" i="18"/>
  <c r="D103" i="18"/>
  <c r="BK102" i="18"/>
  <c r="BI102" i="18"/>
  <c r="BJ102" i="18" s="1"/>
  <c r="BH102" i="18"/>
  <c r="BG102" i="18"/>
  <c r="C102" i="18" s="1"/>
  <c r="Q102" i="18"/>
  <c r="P102" i="18"/>
  <c r="O102" i="18"/>
  <c r="N102" i="18"/>
  <c r="M102" i="18"/>
  <c r="L102" i="18"/>
  <c r="K102" i="18"/>
  <c r="J102" i="18"/>
  <c r="F102" i="18"/>
  <c r="G102" i="18" s="1"/>
  <c r="E102" i="18"/>
  <c r="D102" i="18"/>
  <c r="BK101" i="18"/>
  <c r="BI101" i="18"/>
  <c r="BH101" i="18"/>
  <c r="BJ101" i="18" s="1"/>
  <c r="BG101" i="18"/>
  <c r="C101" i="18" s="1"/>
  <c r="Q101" i="18"/>
  <c r="P101" i="18"/>
  <c r="O101" i="18"/>
  <c r="N101" i="18"/>
  <c r="M101" i="18"/>
  <c r="L101" i="18"/>
  <c r="K101" i="18"/>
  <c r="J101" i="18"/>
  <c r="F101" i="18"/>
  <c r="G101" i="18" s="1"/>
  <c r="E101" i="18"/>
  <c r="D101" i="18"/>
  <c r="BK100" i="18"/>
  <c r="BJ100" i="18"/>
  <c r="BI100" i="18"/>
  <c r="BH100" i="18"/>
  <c r="BG100" i="18"/>
  <c r="Q100" i="18"/>
  <c r="P100" i="18"/>
  <c r="O100" i="18"/>
  <c r="N100" i="18"/>
  <c r="M100" i="18"/>
  <c r="L100" i="18"/>
  <c r="K100" i="18"/>
  <c r="J100" i="18"/>
  <c r="F100" i="18"/>
  <c r="G100" i="18" s="1"/>
  <c r="E100" i="18"/>
  <c r="D100" i="18"/>
  <c r="C100" i="18"/>
  <c r="BK99" i="18"/>
  <c r="BI99" i="18"/>
  <c r="BH99" i="18"/>
  <c r="BJ99" i="18" s="1"/>
  <c r="BG99" i="18"/>
  <c r="C99" i="18" s="1"/>
  <c r="Q99" i="18"/>
  <c r="P99" i="18"/>
  <c r="O99" i="18"/>
  <c r="N99" i="18"/>
  <c r="M99" i="18"/>
  <c r="L99" i="18"/>
  <c r="K99" i="18"/>
  <c r="J99" i="18"/>
  <c r="F99" i="18"/>
  <c r="G99" i="18" s="1"/>
  <c r="E99" i="18"/>
  <c r="D99" i="18"/>
  <c r="BK98" i="18"/>
  <c r="BJ98" i="18"/>
  <c r="BI98" i="18"/>
  <c r="BH98" i="18"/>
  <c r="BG98" i="18"/>
  <c r="Q98" i="18"/>
  <c r="P98" i="18"/>
  <c r="O98" i="18"/>
  <c r="N98" i="18"/>
  <c r="M98" i="18"/>
  <c r="L98" i="18"/>
  <c r="K98" i="18"/>
  <c r="J98" i="18"/>
  <c r="G98" i="18"/>
  <c r="F98" i="18"/>
  <c r="E98" i="18"/>
  <c r="D98" i="18"/>
  <c r="C98" i="18"/>
  <c r="BK97" i="18"/>
  <c r="BI97" i="18"/>
  <c r="BH97" i="18"/>
  <c r="BJ97" i="18" s="1"/>
  <c r="BG97" i="18"/>
  <c r="C97" i="18" s="1"/>
  <c r="Q97" i="18"/>
  <c r="P97" i="18"/>
  <c r="O97" i="18"/>
  <c r="N97" i="18"/>
  <c r="M97" i="18"/>
  <c r="L97" i="18"/>
  <c r="K97" i="18"/>
  <c r="J97" i="18"/>
  <c r="F97" i="18"/>
  <c r="G97" i="18" s="1"/>
  <c r="E97" i="18"/>
  <c r="D97" i="18"/>
  <c r="BK96" i="18"/>
  <c r="BI96" i="18"/>
  <c r="BH96" i="18"/>
  <c r="BJ96" i="18" s="1"/>
  <c r="BG96" i="18"/>
  <c r="C96" i="18" s="1"/>
  <c r="Q96" i="18"/>
  <c r="P96" i="18"/>
  <c r="O96" i="18"/>
  <c r="N96" i="18"/>
  <c r="M96" i="18"/>
  <c r="L96" i="18"/>
  <c r="K96" i="18"/>
  <c r="J96" i="18"/>
  <c r="G96" i="18"/>
  <c r="F96" i="18"/>
  <c r="E96" i="18"/>
  <c r="D96" i="18"/>
  <c r="BK95" i="18"/>
  <c r="BI95" i="18"/>
  <c r="BH95" i="18"/>
  <c r="BJ95" i="18" s="1"/>
  <c r="BG95" i="18"/>
  <c r="C95" i="18" s="1"/>
  <c r="Q95" i="18"/>
  <c r="P95" i="18"/>
  <c r="O95" i="18"/>
  <c r="N95" i="18"/>
  <c r="M95" i="18"/>
  <c r="L95" i="18"/>
  <c r="K95" i="18"/>
  <c r="J95" i="18"/>
  <c r="F95" i="18"/>
  <c r="G95" i="18" s="1"/>
  <c r="E95" i="18"/>
  <c r="D95" i="18"/>
  <c r="BK94" i="18"/>
  <c r="BI94" i="18"/>
  <c r="BJ94" i="18" s="1"/>
  <c r="BH94" i="18"/>
  <c r="BG94" i="18"/>
  <c r="C94" i="18" s="1"/>
  <c r="Q94" i="18"/>
  <c r="P94" i="18"/>
  <c r="O94" i="18"/>
  <c r="N94" i="18"/>
  <c r="M94" i="18"/>
  <c r="L94" i="18"/>
  <c r="K94" i="18"/>
  <c r="J94" i="18"/>
  <c r="F94" i="18"/>
  <c r="G94" i="18" s="1"/>
  <c r="E94" i="18"/>
  <c r="D94" i="18"/>
  <c r="BK93" i="18"/>
  <c r="BI93" i="18"/>
  <c r="BH93" i="18"/>
  <c r="BJ93" i="18" s="1"/>
  <c r="BG93" i="18"/>
  <c r="C93" i="18" s="1"/>
  <c r="Q93" i="18"/>
  <c r="P93" i="18"/>
  <c r="O93" i="18"/>
  <c r="N93" i="18"/>
  <c r="M93" i="18"/>
  <c r="L93" i="18"/>
  <c r="K93" i="18"/>
  <c r="J93" i="18"/>
  <c r="F93" i="18"/>
  <c r="G93" i="18" s="1"/>
  <c r="E93" i="18"/>
  <c r="D93" i="18"/>
  <c r="BK92" i="18"/>
  <c r="BJ92" i="18"/>
  <c r="BI92" i="18"/>
  <c r="BH92" i="18"/>
  <c r="BG92" i="18"/>
  <c r="Q92" i="18"/>
  <c r="P92" i="18"/>
  <c r="O92" i="18"/>
  <c r="N92" i="18"/>
  <c r="M92" i="18"/>
  <c r="L92" i="18"/>
  <c r="K92" i="18"/>
  <c r="J92" i="18"/>
  <c r="F92" i="18"/>
  <c r="G92" i="18" s="1"/>
  <c r="E92" i="18"/>
  <c r="D92" i="18"/>
  <c r="C92" i="18"/>
  <c r="BK91" i="18"/>
  <c r="BI91" i="18"/>
  <c r="BH91" i="18"/>
  <c r="BJ91" i="18" s="1"/>
  <c r="BG91" i="18"/>
  <c r="C91" i="18" s="1"/>
  <c r="Q91" i="18"/>
  <c r="P91" i="18"/>
  <c r="O91" i="18"/>
  <c r="N91" i="18"/>
  <c r="M91" i="18"/>
  <c r="L91" i="18"/>
  <c r="K91" i="18"/>
  <c r="J91" i="18"/>
  <c r="F91" i="18"/>
  <c r="G91" i="18" s="1"/>
  <c r="E91" i="18"/>
  <c r="D91" i="18"/>
  <c r="BK90" i="18"/>
  <c r="BJ90" i="18"/>
  <c r="BI90" i="18"/>
  <c r="BH90" i="18"/>
  <c r="BG90" i="18"/>
  <c r="Q90" i="18"/>
  <c r="P90" i="18"/>
  <c r="O90" i="18"/>
  <c r="N90" i="18"/>
  <c r="M90" i="18"/>
  <c r="L90" i="18"/>
  <c r="K90" i="18"/>
  <c r="J90" i="18"/>
  <c r="G90" i="18"/>
  <c r="F90" i="18"/>
  <c r="E90" i="18"/>
  <c r="D90" i="18"/>
  <c r="C90" i="18"/>
  <c r="BK89" i="18"/>
  <c r="BI89" i="18"/>
  <c r="BH89" i="18"/>
  <c r="BJ89" i="18" s="1"/>
  <c r="BG89" i="18"/>
  <c r="C89" i="18" s="1"/>
  <c r="Q89" i="18"/>
  <c r="P89" i="18"/>
  <c r="O89" i="18"/>
  <c r="N89" i="18"/>
  <c r="M89" i="18"/>
  <c r="L89" i="18"/>
  <c r="K89" i="18"/>
  <c r="J89" i="18"/>
  <c r="F89" i="18"/>
  <c r="G89" i="18" s="1"/>
  <c r="E89" i="18"/>
  <c r="D89" i="18"/>
  <c r="BK88" i="18"/>
  <c r="BI88" i="18"/>
  <c r="BH88" i="18"/>
  <c r="BJ88" i="18" s="1"/>
  <c r="BG88" i="18"/>
  <c r="C88" i="18" s="1"/>
  <c r="Q88" i="18"/>
  <c r="P88" i="18"/>
  <c r="O88" i="18"/>
  <c r="N88" i="18"/>
  <c r="M88" i="18"/>
  <c r="L88" i="18"/>
  <c r="K88" i="18"/>
  <c r="J88" i="18"/>
  <c r="G88" i="18"/>
  <c r="F88" i="18"/>
  <c r="E88" i="18"/>
  <c r="D88" i="18"/>
  <c r="BK87" i="18"/>
  <c r="BI87" i="18"/>
  <c r="BH87" i="18"/>
  <c r="BJ87" i="18" s="1"/>
  <c r="BG87" i="18"/>
  <c r="C87" i="18" s="1"/>
  <c r="Q87" i="18"/>
  <c r="P87" i="18"/>
  <c r="O87" i="18"/>
  <c r="N87" i="18"/>
  <c r="M87" i="18"/>
  <c r="L87" i="18"/>
  <c r="K87" i="18"/>
  <c r="J87" i="18"/>
  <c r="F87" i="18"/>
  <c r="G87" i="18" s="1"/>
  <c r="E87" i="18"/>
  <c r="D87" i="18"/>
  <c r="BK86" i="18"/>
  <c r="BI86" i="18"/>
  <c r="BJ86" i="18" s="1"/>
  <c r="BH86" i="18"/>
  <c r="BG86" i="18"/>
  <c r="C86" i="18" s="1"/>
  <c r="Q86" i="18"/>
  <c r="P86" i="18"/>
  <c r="O86" i="18"/>
  <c r="N86" i="18"/>
  <c r="M86" i="18"/>
  <c r="L86" i="18"/>
  <c r="K86" i="18"/>
  <c r="J86" i="18"/>
  <c r="F86" i="18"/>
  <c r="G86" i="18" s="1"/>
  <c r="E86" i="18"/>
  <c r="D86" i="18"/>
  <c r="BK85" i="18"/>
  <c r="BI85" i="18"/>
  <c r="BH85" i="18"/>
  <c r="BJ85" i="18" s="1"/>
  <c r="BG85" i="18"/>
  <c r="C85" i="18" s="1"/>
  <c r="Q85" i="18"/>
  <c r="P85" i="18"/>
  <c r="O85" i="18"/>
  <c r="N85" i="18"/>
  <c r="M85" i="18"/>
  <c r="L85" i="18"/>
  <c r="K85" i="18"/>
  <c r="J85" i="18"/>
  <c r="F85" i="18"/>
  <c r="G85" i="18" s="1"/>
  <c r="E85" i="18"/>
  <c r="D85" i="18"/>
  <c r="BK84" i="18"/>
  <c r="BJ84" i="18"/>
  <c r="BI84" i="18"/>
  <c r="BH84" i="18"/>
  <c r="BG84" i="18"/>
  <c r="Q84" i="18"/>
  <c r="P84" i="18"/>
  <c r="O84" i="18"/>
  <c r="N84" i="18"/>
  <c r="M84" i="18"/>
  <c r="L84" i="18"/>
  <c r="K84" i="18"/>
  <c r="J84" i="18"/>
  <c r="F84" i="18"/>
  <c r="G84" i="18" s="1"/>
  <c r="E84" i="18"/>
  <c r="D84" i="18"/>
  <c r="C84" i="18"/>
  <c r="BK83" i="18"/>
  <c r="BI83" i="18"/>
  <c r="BH83" i="18"/>
  <c r="BJ83" i="18" s="1"/>
  <c r="BG83" i="18"/>
  <c r="C83" i="18" s="1"/>
  <c r="Q83" i="18"/>
  <c r="P83" i="18"/>
  <c r="O83" i="18"/>
  <c r="N83" i="18"/>
  <c r="M83" i="18"/>
  <c r="L83" i="18"/>
  <c r="K83" i="18"/>
  <c r="J83" i="18"/>
  <c r="F83" i="18"/>
  <c r="G83" i="18" s="1"/>
  <c r="E83" i="18"/>
  <c r="D83" i="18"/>
  <c r="BK82" i="18"/>
  <c r="BJ82" i="18"/>
  <c r="BI82" i="18"/>
  <c r="BH82" i="18"/>
  <c r="BG82" i="18"/>
  <c r="Q82" i="18"/>
  <c r="P82" i="18"/>
  <c r="O82" i="18"/>
  <c r="N82" i="18"/>
  <c r="M82" i="18"/>
  <c r="L82" i="18"/>
  <c r="K82" i="18"/>
  <c r="J82" i="18"/>
  <c r="G82" i="18"/>
  <c r="F82" i="18"/>
  <c r="E82" i="18"/>
  <c r="D82" i="18"/>
  <c r="C82" i="18"/>
  <c r="BK81" i="18"/>
  <c r="BI81" i="18"/>
  <c r="BH81" i="18"/>
  <c r="BJ81" i="18" s="1"/>
  <c r="BG81" i="18"/>
  <c r="C81" i="18" s="1"/>
  <c r="Q81" i="18"/>
  <c r="P81" i="18"/>
  <c r="O81" i="18"/>
  <c r="N81" i="18"/>
  <c r="M81" i="18"/>
  <c r="L81" i="18"/>
  <c r="K81" i="18"/>
  <c r="J81" i="18"/>
  <c r="F81" i="18"/>
  <c r="G81" i="18" s="1"/>
  <c r="E81" i="18"/>
  <c r="D81" i="18"/>
  <c r="BK80" i="18"/>
  <c r="BI80" i="18"/>
  <c r="BH80" i="18"/>
  <c r="BJ80" i="18" s="1"/>
  <c r="BG80" i="18"/>
  <c r="C80" i="18" s="1"/>
  <c r="Q80" i="18"/>
  <c r="P80" i="18"/>
  <c r="O80" i="18"/>
  <c r="N80" i="18"/>
  <c r="M80" i="18"/>
  <c r="L80" i="18"/>
  <c r="K80" i="18"/>
  <c r="J80" i="18"/>
  <c r="G80" i="18"/>
  <c r="F80" i="18"/>
  <c r="E80" i="18"/>
  <c r="D80" i="18"/>
  <c r="BK79" i="18"/>
  <c r="BI79" i="18"/>
  <c r="BH79" i="18"/>
  <c r="BJ79" i="18" s="1"/>
  <c r="BG79" i="18"/>
  <c r="C79" i="18" s="1"/>
  <c r="Q79" i="18"/>
  <c r="P79" i="18"/>
  <c r="O79" i="18"/>
  <c r="N79" i="18"/>
  <c r="M79" i="18"/>
  <c r="L79" i="18"/>
  <c r="K79" i="18"/>
  <c r="J79" i="18"/>
  <c r="F79" i="18"/>
  <c r="G79" i="18" s="1"/>
  <c r="E79" i="18"/>
  <c r="D79" i="18"/>
  <c r="BK78" i="18"/>
  <c r="BI78" i="18"/>
  <c r="BJ78" i="18" s="1"/>
  <c r="BH78" i="18"/>
  <c r="BG78" i="18"/>
  <c r="C78" i="18" s="1"/>
  <c r="Q78" i="18"/>
  <c r="P78" i="18"/>
  <c r="O78" i="18"/>
  <c r="N78" i="18"/>
  <c r="M78" i="18"/>
  <c r="L78" i="18"/>
  <c r="K78" i="18"/>
  <c r="J78" i="18"/>
  <c r="F78" i="18"/>
  <c r="G78" i="18" s="1"/>
  <c r="E78" i="18"/>
  <c r="D78" i="18"/>
  <c r="BK77" i="18"/>
  <c r="BI77" i="18"/>
  <c r="BH77" i="18"/>
  <c r="BJ77" i="18" s="1"/>
  <c r="BG77" i="18"/>
  <c r="C77" i="18" s="1"/>
  <c r="Q77" i="18"/>
  <c r="P77" i="18"/>
  <c r="O77" i="18"/>
  <c r="N77" i="18"/>
  <c r="M77" i="18"/>
  <c r="L77" i="18"/>
  <c r="K77" i="18"/>
  <c r="J77" i="18"/>
  <c r="F77" i="18"/>
  <c r="G77" i="18" s="1"/>
  <c r="E77" i="18"/>
  <c r="D77" i="18"/>
  <c r="BK76" i="18"/>
  <c r="BJ76" i="18"/>
  <c r="BI76" i="18"/>
  <c r="BH76" i="18"/>
  <c r="BG76" i="18"/>
  <c r="Q76" i="18"/>
  <c r="P76" i="18"/>
  <c r="O76" i="18"/>
  <c r="N76" i="18"/>
  <c r="M76" i="18"/>
  <c r="L76" i="18"/>
  <c r="K76" i="18"/>
  <c r="J76" i="18"/>
  <c r="F76" i="18"/>
  <c r="G76" i="18" s="1"/>
  <c r="E76" i="18"/>
  <c r="D76" i="18"/>
  <c r="C76" i="18"/>
  <c r="BK75" i="18"/>
  <c r="BI75" i="18"/>
  <c r="BH75" i="18"/>
  <c r="BJ75" i="18" s="1"/>
  <c r="BG75" i="18"/>
  <c r="C75" i="18" s="1"/>
  <c r="Q75" i="18"/>
  <c r="P75" i="18"/>
  <c r="O75" i="18"/>
  <c r="N75" i="18"/>
  <c r="M75" i="18"/>
  <c r="L75" i="18"/>
  <c r="K75" i="18"/>
  <c r="J75" i="18"/>
  <c r="F75" i="18"/>
  <c r="G75" i="18" s="1"/>
  <c r="E75" i="18"/>
  <c r="D75" i="18"/>
  <c r="BK74" i="18"/>
  <c r="BJ74" i="18"/>
  <c r="BI74" i="18"/>
  <c r="BH74" i="18"/>
  <c r="BG74" i="18"/>
  <c r="Q74" i="18"/>
  <c r="P74" i="18"/>
  <c r="O74" i="18"/>
  <c r="N74" i="18"/>
  <c r="M74" i="18"/>
  <c r="L74" i="18"/>
  <c r="K74" i="18"/>
  <c r="J74" i="18"/>
  <c r="G74" i="18"/>
  <c r="F74" i="18"/>
  <c r="E74" i="18"/>
  <c r="D74" i="18"/>
  <c r="C74" i="18"/>
  <c r="BK73" i="18"/>
  <c r="BI73" i="18"/>
  <c r="BJ73" i="18" s="1"/>
  <c r="BH73" i="18"/>
  <c r="BG73" i="18"/>
  <c r="C73" i="18" s="1"/>
  <c r="Q73" i="18"/>
  <c r="P73" i="18"/>
  <c r="O73" i="18"/>
  <c r="N73" i="18"/>
  <c r="M73" i="18"/>
  <c r="L73" i="18"/>
  <c r="K73" i="18"/>
  <c r="J73" i="18"/>
  <c r="F73" i="18"/>
  <c r="G73" i="18" s="1"/>
  <c r="E73" i="18"/>
  <c r="D73" i="18"/>
  <c r="BK72" i="18"/>
  <c r="BI72" i="18"/>
  <c r="BH72" i="18"/>
  <c r="BJ72" i="18" s="1"/>
  <c r="BG72" i="18"/>
  <c r="C72" i="18" s="1"/>
  <c r="Q72" i="18"/>
  <c r="P72" i="18"/>
  <c r="O72" i="18"/>
  <c r="N72" i="18"/>
  <c r="M72" i="18"/>
  <c r="L72" i="18"/>
  <c r="K72" i="18"/>
  <c r="J72" i="18"/>
  <c r="G72" i="18"/>
  <c r="F72" i="18"/>
  <c r="E72" i="18"/>
  <c r="D72" i="18"/>
  <c r="BK71" i="18"/>
  <c r="BI71" i="18"/>
  <c r="BH71" i="18"/>
  <c r="BJ71" i="18" s="1"/>
  <c r="BG71" i="18"/>
  <c r="C71" i="18" s="1"/>
  <c r="Q71" i="18"/>
  <c r="P71" i="18"/>
  <c r="O71" i="18"/>
  <c r="N71" i="18"/>
  <c r="M71" i="18"/>
  <c r="L71" i="18"/>
  <c r="K71" i="18"/>
  <c r="J71" i="18"/>
  <c r="F71" i="18"/>
  <c r="G71" i="18" s="1"/>
  <c r="E71" i="18"/>
  <c r="D71" i="18"/>
  <c r="BK70" i="18"/>
  <c r="BI70" i="18"/>
  <c r="BJ70" i="18" s="1"/>
  <c r="BH70" i="18"/>
  <c r="BG70" i="18"/>
  <c r="C70" i="18" s="1"/>
  <c r="Q70" i="18"/>
  <c r="P70" i="18"/>
  <c r="O70" i="18"/>
  <c r="N70" i="18"/>
  <c r="M70" i="18"/>
  <c r="L70" i="18"/>
  <c r="K70" i="18"/>
  <c r="J70" i="18"/>
  <c r="F70" i="18"/>
  <c r="G70" i="18" s="1"/>
  <c r="E70" i="18"/>
  <c r="D70" i="18"/>
  <c r="BK69" i="18"/>
  <c r="BI69" i="18"/>
  <c r="BH69" i="18"/>
  <c r="BJ69" i="18" s="1"/>
  <c r="BG69" i="18"/>
  <c r="C69" i="18" s="1"/>
  <c r="Q69" i="18"/>
  <c r="P69" i="18"/>
  <c r="O69" i="18"/>
  <c r="N69" i="18"/>
  <c r="M69" i="18"/>
  <c r="L69" i="18"/>
  <c r="K69" i="18"/>
  <c r="J69" i="18"/>
  <c r="F69" i="18"/>
  <c r="G69" i="18" s="1"/>
  <c r="E69" i="18"/>
  <c r="D69" i="18"/>
  <c r="BK68" i="18"/>
  <c r="BJ68" i="18"/>
  <c r="BI68" i="18"/>
  <c r="BH68" i="18"/>
  <c r="BG68" i="18"/>
  <c r="Q68" i="18"/>
  <c r="P68" i="18"/>
  <c r="O68" i="18"/>
  <c r="N68" i="18"/>
  <c r="M68" i="18"/>
  <c r="L68" i="18"/>
  <c r="K68" i="18"/>
  <c r="J68" i="18"/>
  <c r="F68" i="18"/>
  <c r="G68" i="18" s="1"/>
  <c r="E68" i="18"/>
  <c r="D68" i="18"/>
  <c r="C68" i="18"/>
  <c r="BK67" i="18"/>
  <c r="BI67" i="18"/>
  <c r="BH67" i="18"/>
  <c r="BJ67" i="18" s="1"/>
  <c r="BG67" i="18"/>
  <c r="C67" i="18" s="1"/>
  <c r="Q67" i="18"/>
  <c r="P67" i="18"/>
  <c r="O67" i="18"/>
  <c r="N67" i="18"/>
  <c r="M67" i="18"/>
  <c r="L67" i="18"/>
  <c r="K67" i="18"/>
  <c r="J67" i="18"/>
  <c r="F67" i="18"/>
  <c r="G67" i="18" s="1"/>
  <c r="E67" i="18"/>
  <c r="D67" i="18"/>
  <c r="BK66" i="18"/>
  <c r="BJ66" i="18"/>
  <c r="BI66" i="18"/>
  <c r="BH66" i="18"/>
  <c r="BG66" i="18"/>
  <c r="Q66" i="18"/>
  <c r="P66" i="18"/>
  <c r="O66" i="18"/>
  <c r="N66" i="18"/>
  <c r="M66" i="18"/>
  <c r="L66" i="18"/>
  <c r="K66" i="18"/>
  <c r="J66" i="18"/>
  <c r="G66" i="18"/>
  <c r="F66" i="18"/>
  <c r="E66" i="18"/>
  <c r="D66" i="18"/>
  <c r="C66" i="18"/>
  <c r="BK65" i="18"/>
  <c r="BI65" i="18"/>
  <c r="BH65" i="18"/>
  <c r="BJ65" i="18" s="1"/>
  <c r="BG65" i="18"/>
  <c r="C65" i="18" s="1"/>
  <c r="Q65" i="18"/>
  <c r="P65" i="18"/>
  <c r="O65" i="18"/>
  <c r="N65" i="18"/>
  <c r="M65" i="18"/>
  <c r="L65" i="18"/>
  <c r="K65" i="18"/>
  <c r="J65" i="18"/>
  <c r="F65" i="18"/>
  <c r="G65" i="18" s="1"/>
  <c r="E65" i="18"/>
  <c r="D65" i="18"/>
  <c r="BK64" i="18"/>
  <c r="BI64" i="18"/>
  <c r="BH64" i="18"/>
  <c r="BJ64" i="18" s="1"/>
  <c r="BG64" i="18"/>
  <c r="C64" i="18" s="1"/>
  <c r="Q64" i="18"/>
  <c r="P64" i="18"/>
  <c r="O64" i="18"/>
  <c r="N64" i="18"/>
  <c r="M64" i="18"/>
  <c r="L64" i="18"/>
  <c r="K64" i="18"/>
  <c r="J64" i="18"/>
  <c r="G64" i="18"/>
  <c r="F64" i="18"/>
  <c r="E64" i="18"/>
  <c r="D64" i="18"/>
  <c r="BK63" i="18"/>
  <c r="BI63" i="18"/>
  <c r="BH63" i="18"/>
  <c r="BJ63" i="18" s="1"/>
  <c r="BG63" i="18"/>
  <c r="C63" i="18" s="1"/>
  <c r="Q63" i="18"/>
  <c r="P63" i="18"/>
  <c r="O63" i="18"/>
  <c r="N63" i="18"/>
  <c r="M63" i="18"/>
  <c r="L63" i="18"/>
  <c r="K63" i="18"/>
  <c r="J63" i="18"/>
  <c r="F63" i="18"/>
  <c r="G63" i="18" s="1"/>
  <c r="E63" i="18"/>
  <c r="D63" i="18"/>
  <c r="BK62" i="18"/>
  <c r="BI62" i="18"/>
  <c r="BJ62" i="18" s="1"/>
  <c r="BH62" i="18"/>
  <c r="BG62" i="18"/>
  <c r="C62" i="18" s="1"/>
  <c r="Q62" i="18"/>
  <c r="P62" i="18"/>
  <c r="O62" i="18"/>
  <c r="N62" i="18"/>
  <c r="M62" i="18"/>
  <c r="L62" i="18"/>
  <c r="K62" i="18"/>
  <c r="J62" i="18"/>
  <c r="F62" i="18"/>
  <c r="G62" i="18" s="1"/>
  <c r="E62" i="18"/>
  <c r="D62" i="18"/>
  <c r="BK61" i="18"/>
  <c r="BI61" i="18"/>
  <c r="BH61" i="18"/>
  <c r="BJ61" i="18" s="1"/>
  <c r="BG61" i="18"/>
  <c r="C61" i="18" s="1"/>
  <c r="Q61" i="18"/>
  <c r="P61" i="18"/>
  <c r="O61" i="18"/>
  <c r="N61" i="18"/>
  <c r="M61" i="18"/>
  <c r="L61" i="18"/>
  <c r="K61" i="18"/>
  <c r="J61" i="18"/>
  <c r="F61" i="18"/>
  <c r="G61" i="18" s="1"/>
  <c r="E61" i="18"/>
  <c r="D61" i="18"/>
  <c r="BK60" i="18"/>
  <c r="BJ60" i="18"/>
  <c r="BI60" i="18"/>
  <c r="BH60" i="18"/>
  <c r="BG60" i="18"/>
  <c r="Q60" i="18"/>
  <c r="P60" i="18"/>
  <c r="O60" i="18"/>
  <c r="N60" i="18"/>
  <c r="M60" i="18"/>
  <c r="L60" i="18"/>
  <c r="K60" i="18"/>
  <c r="J60" i="18"/>
  <c r="F60" i="18"/>
  <c r="G60" i="18" s="1"/>
  <c r="E60" i="18"/>
  <c r="D60" i="18"/>
  <c r="C60" i="18"/>
  <c r="BK59" i="18"/>
  <c r="BI59" i="18"/>
  <c r="BH59" i="18"/>
  <c r="BJ59" i="18" s="1"/>
  <c r="BG59" i="18"/>
  <c r="C59" i="18" s="1"/>
  <c r="Q59" i="18"/>
  <c r="P59" i="18"/>
  <c r="O59" i="18"/>
  <c r="N59" i="18"/>
  <c r="M59" i="18"/>
  <c r="L59" i="18"/>
  <c r="K59" i="18"/>
  <c r="J59" i="18"/>
  <c r="F59" i="18"/>
  <c r="G59" i="18" s="1"/>
  <c r="E59" i="18"/>
  <c r="D59" i="18"/>
  <c r="BK58" i="18"/>
  <c r="BJ58" i="18"/>
  <c r="BI58" i="18"/>
  <c r="BH58" i="18"/>
  <c r="BG58" i="18"/>
  <c r="Q58" i="18"/>
  <c r="P58" i="18"/>
  <c r="O58" i="18"/>
  <c r="N58" i="18"/>
  <c r="M58" i="18"/>
  <c r="L58" i="18"/>
  <c r="K58" i="18"/>
  <c r="J58" i="18"/>
  <c r="G58" i="18"/>
  <c r="F58" i="18"/>
  <c r="E58" i="18"/>
  <c r="D58" i="18"/>
  <c r="C58" i="18"/>
  <c r="BK57" i="18"/>
  <c r="BI57" i="18"/>
  <c r="BJ57" i="18" s="1"/>
  <c r="BH57" i="18"/>
  <c r="BG57" i="18"/>
  <c r="C57" i="18" s="1"/>
  <c r="Q57" i="18"/>
  <c r="P57" i="18"/>
  <c r="O57" i="18"/>
  <c r="N57" i="18"/>
  <c r="M57" i="18"/>
  <c r="L57" i="18"/>
  <c r="K57" i="18"/>
  <c r="J57" i="18"/>
  <c r="F57" i="18"/>
  <c r="G57" i="18" s="1"/>
  <c r="E57" i="18"/>
  <c r="D57" i="18"/>
  <c r="BK56" i="18"/>
  <c r="BI56" i="18"/>
  <c r="BH56" i="18"/>
  <c r="BJ56" i="18" s="1"/>
  <c r="BG56" i="18"/>
  <c r="C56" i="18" s="1"/>
  <c r="Q56" i="18"/>
  <c r="P56" i="18"/>
  <c r="O56" i="18"/>
  <c r="N56" i="18"/>
  <c r="M56" i="18"/>
  <c r="L56" i="18"/>
  <c r="K56" i="18"/>
  <c r="J56" i="18"/>
  <c r="G56" i="18"/>
  <c r="F56" i="18"/>
  <c r="E56" i="18"/>
  <c r="D56" i="18"/>
  <c r="BK55" i="18"/>
  <c r="BI55" i="18"/>
  <c r="BH55" i="18"/>
  <c r="BJ55" i="18" s="1"/>
  <c r="BG55" i="18"/>
  <c r="C55" i="18" s="1"/>
  <c r="Q55" i="18"/>
  <c r="P55" i="18"/>
  <c r="O55" i="18"/>
  <c r="N55" i="18"/>
  <c r="M55" i="18"/>
  <c r="L55" i="18"/>
  <c r="K55" i="18"/>
  <c r="J55" i="18"/>
  <c r="F55" i="18"/>
  <c r="G55" i="18" s="1"/>
  <c r="E55" i="18"/>
  <c r="D55" i="18"/>
  <c r="BK54" i="18"/>
  <c r="BI54" i="18"/>
  <c r="BJ54" i="18" s="1"/>
  <c r="BH54" i="18"/>
  <c r="BG54" i="18"/>
  <c r="C54" i="18" s="1"/>
  <c r="Q54" i="18"/>
  <c r="P54" i="18"/>
  <c r="O54" i="18"/>
  <c r="N54" i="18"/>
  <c r="M54" i="18"/>
  <c r="L54" i="18"/>
  <c r="K54" i="18"/>
  <c r="J54" i="18"/>
  <c r="F54" i="18"/>
  <c r="G54" i="18" s="1"/>
  <c r="E54" i="18"/>
  <c r="D54" i="18"/>
  <c r="BK53" i="18"/>
  <c r="BI53" i="18"/>
  <c r="BH53" i="18"/>
  <c r="BJ53" i="18" s="1"/>
  <c r="BG53" i="18"/>
  <c r="C53" i="18" s="1"/>
  <c r="Q53" i="18"/>
  <c r="P53" i="18"/>
  <c r="O53" i="18"/>
  <c r="N53" i="18"/>
  <c r="M53" i="18"/>
  <c r="L53" i="18"/>
  <c r="K53" i="18"/>
  <c r="J53" i="18"/>
  <c r="F53" i="18"/>
  <c r="G53" i="18" s="1"/>
  <c r="E53" i="18"/>
  <c r="D53" i="18"/>
  <c r="BK52" i="18"/>
  <c r="BJ52" i="18"/>
  <c r="BI52" i="18"/>
  <c r="BH52" i="18"/>
  <c r="BG52" i="18"/>
  <c r="Q52" i="18"/>
  <c r="P52" i="18"/>
  <c r="O52" i="18"/>
  <c r="N52" i="18"/>
  <c r="M52" i="18"/>
  <c r="L52" i="18"/>
  <c r="K52" i="18"/>
  <c r="J52" i="18"/>
  <c r="F52" i="18"/>
  <c r="G52" i="18" s="1"/>
  <c r="E52" i="18"/>
  <c r="D52" i="18"/>
  <c r="C52" i="18"/>
  <c r="BK51" i="18"/>
  <c r="BI51" i="18"/>
  <c r="BH51" i="18"/>
  <c r="BJ51" i="18" s="1"/>
  <c r="BG51" i="18"/>
  <c r="C51" i="18" s="1"/>
  <c r="Q51" i="18"/>
  <c r="P51" i="18"/>
  <c r="O51" i="18"/>
  <c r="N51" i="18"/>
  <c r="M51" i="18"/>
  <c r="L51" i="18"/>
  <c r="K51" i="18"/>
  <c r="J51" i="18"/>
  <c r="F51" i="18"/>
  <c r="G51" i="18" s="1"/>
  <c r="E51" i="18"/>
  <c r="D51" i="18"/>
  <c r="BK50" i="18"/>
  <c r="BJ50" i="18"/>
  <c r="BI50" i="18"/>
  <c r="BH50" i="18"/>
  <c r="BG50" i="18"/>
  <c r="Q50" i="18"/>
  <c r="P50" i="18"/>
  <c r="O50" i="18"/>
  <c r="N50" i="18"/>
  <c r="M50" i="18"/>
  <c r="L50" i="18"/>
  <c r="K50" i="18"/>
  <c r="J50" i="18"/>
  <c r="G50" i="18"/>
  <c r="F50" i="18"/>
  <c r="E50" i="18"/>
  <c r="D50" i="18"/>
  <c r="C50" i="18"/>
  <c r="BK49" i="18"/>
  <c r="BI49" i="18"/>
  <c r="BH49" i="18"/>
  <c r="BJ49" i="18" s="1"/>
  <c r="BG49" i="18"/>
  <c r="C49" i="18" s="1"/>
  <c r="Q49" i="18"/>
  <c r="P49" i="18"/>
  <c r="O49" i="18"/>
  <c r="N49" i="18"/>
  <c r="M49" i="18"/>
  <c r="L49" i="18"/>
  <c r="K49" i="18"/>
  <c r="J49" i="18"/>
  <c r="F49" i="18"/>
  <c r="G49" i="18" s="1"/>
  <c r="E49" i="18"/>
  <c r="D49" i="18"/>
  <c r="BK48" i="18"/>
  <c r="BI48" i="18"/>
  <c r="BH48" i="18"/>
  <c r="BJ48" i="18" s="1"/>
  <c r="BG48" i="18"/>
  <c r="C48" i="18" s="1"/>
  <c r="Q48" i="18"/>
  <c r="P48" i="18"/>
  <c r="O48" i="18"/>
  <c r="N48" i="18"/>
  <c r="M48" i="18"/>
  <c r="L48" i="18"/>
  <c r="K48" i="18"/>
  <c r="J48" i="18"/>
  <c r="G48" i="18"/>
  <c r="F48" i="18"/>
  <c r="E48" i="18"/>
  <c r="D48" i="18"/>
  <c r="BK47" i="18"/>
  <c r="BI47" i="18"/>
  <c r="BH47" i="18"/>
  <c r="BJ47" i="18" s="1"/>
  <c r="BG47" i="18"/>
  <c r="C47" i="18" s="1"/>
  <c r="Q47" i="18"/>
  <c r="P47" i="18"/>
  <c r="O47" i="18"/>
  <c r="N47" i="18"/>
  <c r="M47" i="18"/>
  <c r="L47" i="18"/>
  <c r="K47" i="18"/>
  <c r="J47" i="18"/>
  <c r="F47" i="18"/>
  <c r="G47" i="18" s="1"/>
  <c r="E47" i="18"/>
  <c r="D47" i="18"/>
  <c r="BK46" i="18"/>
  <c r="BI46" i="18"/>
  <c r="BJ46" i="18" s="1"/>
  <c r="BH46" i="18"/>
  <c r="BG46" i="18"/>
  <c r="C46" i="18" s="1"/>
  <c r="Q46" i="18"/>
  <c r="P46" i="18"/>
  <c r="O46" i="18"/>
  <c r="N46" i="18"/>
  <c r="M46" i="18"/>
  <c r="L46" i="18"/>
  <c r="K46" i="18"/>
  <c r="J46" i="18"/>
  <c r="F46" i="18"/>
  <c r="G46" i="18" s="1"/>
  <c r="E46" i="18"/>
  <c r="D46" i="18"/>
  <c r="BK45" i="18"/>
  <c r="BI45" i="18"/>
  <c r="BH45" i="18"/>
  <c r="BJ45" i="18" s="1"/>
  <c r="BG45" i="18"/>
  <c r="C45" i="18" s="1"/>
  <c r="Q45" i="18"/>
  <c r="P45" i="18"/>
  <c r="O45" i="18"/>
  <c r="N45" i="18"/>
  <c r="M45" i="18"/>
  <c r="L45" i="18"/>
  <c r="K45" i="18"/>
  <c r="J45" i="18"/>
  <c r="F45" i="18"/>
  <c r="G45" i="18" s="1"/>
  <c r="E45" i="18"/>
  <c r="D45" i="18"/>
  <c r="BK44" i="18"/>
  <c r="BJ44" i="18"/>
  <c r="BI44" i="18"/>
  <c r="BH44" i="18"/>
  <c r="BG44" i="18"/>
  <c r="Q44" i="18"/>
  <c r="P44" i="18"/>
  <c r="O44" i="18"/>
  <c r="N44" i="18"/>
  <c r="M44" i="18"/>
  <c r="L44" i="18"/>
  <c r="K44" i="18"/>
  <c r="J44" i="18"/>
  <c r="F44" i="18"/>
  <c r="G44" i="18" s="1"/>
  <c r="E44" i="18"/>
  <c r="D44" i="18"/>
  <c r="C44" i="18"/>
  <c r="BK43" i="18"/>
  <c r="BI43" i="18"/>
  <c r="BH43" i="18"/>
  <c r="BJ43" i="18" s="1"/>
  <c r="BG43" i="18"/>
  <c r="C43" i="18" s="1"/>
  <c r="Q43" i="18"/>
  <c r="P43" i="18"/>
  <c r="O43" i="18"/>
  <c r="N43" i="18"/>
  <c r="M43" i="18"/>
  <c r="L43" i="18"/>
  <c r="K43" i="18"/>
  <c r="J43" i="18"/>
  <c r="F43" i="18"/>
  <c r="G43" i="18" s="1"/>
  <c r="E43" i="18"/>
  <c r="D43" i="18"/>
  <c r="BK42" i="18"/>
  <c r="BJ42" i="18"/>
  <c r="BI42" i="18"/>
  <c r="BH42" i="18"/>
  <c r="BG42" i="18"/>
  <c r="Q42" i="18"/>
  <c r="P42" i="18"/>
  <c r="O42" i="18"/>
  <c r="N42" i="18"/>
  <c r="M42" i="18"/>
  <c r="L42" i="18"/>
  <c r="K42" i="18"/>
  <c r="J42" i="18"/>
  <c r="G42" i="18"/>
  <c r="F42" i="18"/>
  <c r="E42" i="18"/>
  <c r="D42" i="18"/>
  <c r="C42" i="18"/>
  <c r="BK41" i="18"/>
  <c r="BI41" i="18"/>
  <c r="BJ41" i="18" s="1"/>
  <c r="BH41" i="18"/>
  <c r="BG41" i="18"/>
  <c r="C41" i="18" s="1"/>
  <c r="Q41" i="18"/>
  <c r="P41" i="18"/>
  <c r="O41" i="18"/>
  <c r="N41" i="18"/>
  <c r="M41" i="18"/>
  <c r="L41" i="18"/>
  <c r="K41" i="18"/>
  <c r="J41" i="18"/>
  <c r="F41" i="18"/>
  <c r="G41" i="18" s="1"/>
  <c r="E41" i="18"/>
  <c r="D41" i="18"/>
  <c r="BK40" i="18"/>
  <c r="BI40" i="18"/>
  <c r="BH40" i="18"/>
  <c r="BJ40" i="18" s="1"/>
  <c r="BG40" i="18"/>
  <c r="C40" i="18" s="1"/>
  <c r="Q40" i="18"/>
  <c r="P40" i="18"/>
  <c r="O40" i="18"/>
  <c r="N40" i="18"/>
  <c r="M40" i="18"/>
  <c r="L40" i="18"/>
  <c r="K40" i="18"/>
  <c r="J40" i="18"/>
  <c r="G40" i="18"/>
  <c r="F40" i="18"/>
  <c r="E40" i="18"/>
  <c r="D40" i="18"/>
  <c r="BK39" i="18"/>
  <c r="BI39" i="18"/>
  <c r="BH39" i="18"/>
  <c r="BJ39" i="18" s="1"/>
  <c r="BG39" i="18"/>
  <c r="C39" i="18" s="1"/>
  <c r="Q39" i="18"/>
  <c r="P39" i="18"/>
  <c r="O39" i="18"/>
  <c r="N39" i="18"/>
  <c r="M39" i="18"/>
  <c r="L39" i="18"/>
  <c r="K39" i="18"/>
  <c r="J39" i="18"/>
  <c r="F39" i="18"/>
  <c r="G39" i="18" s="1"/>
  <c r="E39" i="18"/>
  <c r="D39" i="18"/>
  <c r="BK38" i="18"/>
  <c r="BI38" i="18"/>
  <c r="BJ38" i="18" s="1"/>
  <c r="BH38" i="18"/>
  <c r="BG38" i="18"/>
  <c r="C38" i="18" s="1"/>
  <c r="Q38" i="18"/>
  <c r="P38" i="18"/>
  <c r="O38" i="18"/>
  <c r="N38" i="18"/>
  <c r="M38" i="18"/>
  <c r="L38" i="18"/>
  <c r="K38" i="18"/>
  <c r="J38" i="18"/>
  <c r="F38" i="18"/>
  <c r="G38" i="18" s="1"/>
  <c r="E38" i="18"/>
  <c r="D38" i="18"/>
  <c r="BK37" i="18"/>
  <c r="BI37" i="18"/>
  <c r="BH37" i="18"/>
  <c r="BJ37" i="18" s="1"/>
  <c r="BG37" i="18"/>
  <c r="C37" i="18" s="1"/>
  <c r="Q37" i="18"/>
  <c r="P37" i="18"/>
  <c r="O37" i="18"/>
  <c r="N37" i="18"/>
  <c r="M37" i="18"/>
  <c r="L37" i="18"/>
  <c r="K37" i="18"/>
  <c r="J37" i="18"/>
  <c r="F37" i="18"/>
  <c r="G37" i="18" s="1"/>
  <c r="E37" i="18"/>
  <c r="D37" i="18"/>
  <c r="BK36" i="18"/>
  <c r="BJ36" i="18"/>
  <c r="BI36" i="18"/>
  <c r="BH36" i="18"/>
  <c r="BG36" i="18"/>
  <c r="Q36" i="18"/>
  <c r="P36" i="18"/>
  <c r="O36" i="18"/>
  <c r="N36" i="18"/>
  <c r="M36" i="18"/>
  <c r="L36" i="18"/>
  <c r="K36" i="18"/>
  <c r="J36" i="18"/>
  <c r="F36" i="18"/>
  <c r="G36" i="18" s="1"/>
  <c r="E36" i="18"/>
  <c r="D36" i="18"/>
  <c r="C36" i="18"/>
  <c r="BK35" i="18"/>
  <c r="BI35" i="18"/>
  <c r="BH35" i="18"/>
  <c r="BJ35" i="18" s="1"/>
  <c r="BG35" i="18"/>
  <c r="C35" i="18" s="1"/>
  <c r="Q35" i="18"/>
  <c r="P35" i="18"/>
  <c r="O35" i="18"/>
  <c r="N35" i="18"/>
  <c r="M35" i="18"/>
  <c r="L35" i="18"/>
  <c r="K35" i="18"/>
  <c r="J35" i="18"/>
  <c r="F35" i="18"/>
  <c r="G35" i="18" s="1"/>
  <c r="E35" i="18"/>
  <c r="D35" i="18"/>
  <c r="BK34" i="18"/>
  <c r="BJ34" i="18"/>
  <c r="BI34" i="18"/>
  <c r="BH34" i="18"/>
  <c r="BG34" i="18"/>
  <c r="Q34" i="18"/>
  <c r="P34" i="18"/>
  <c r="O34" i="18"/>
  <c r="N34" i="18"/>
  <c r="M34" i="18"/>
  <c r="L34" i="18"/>
  <c r="K34" i="18"/>
  <c r="J34" i="18"/>
  <c r="G34" i="18"/>
  <c r="F34" i="18"/>
  <c r="E34" i="18"/>
  <c r="D34" i="18"/>
  <c r="C34" i="18"/>
  <c r="BK33" i="18"/>
  <c r="BI33" i="18"/>
  <c r="BH33" i="18"/>
  <c r="BJ33" i="18" s="1"/>
  <c r="BG33" i="18"/>
  <c r="C33" i="18" s="1"/>
  <c r="Q33" i="18"/>
  <c r="P33" i="18"/>
  <c r="O33" i="18"/>
  <c r="N33" i="18"/>
  <c r="M33" i="18"/>
  <c r="L33" i="18"/>
  <c r="K33" i="18"/>
  <c r="J33" i="18"/>
  <c r="F33" i="18"/>
  <c r="G33" i="18" s="1"/>
  <c r="E33" i="18"/>
  <c r="D33" i="18"/>
  <c r="BK32" i="18"/>
  <c r="BI32" i="18"/>
  <c r="BH32" i="18"/>
  <c r="BJ32" i="18" s="1"/>
  <c r="BG32" i="18"/>
  <c r="C32" i="18" s="1"/>
  <c r="Q32" i="18"/>
  <c r="P32" i="18"/>
  <c r="O32" i="18"/>
  <c r="N32" i="18"/>
  <c r="M32" i="18"/>
  <c r="L32" i="18"/>
  <c r="K32" i="18"/>
  <c r="J32" i="18"/>
  <c r="G32" i="18"/>
  <c r="F32" i="18"/>
  <c r="E32" i="18"/>
  <c r="D32" i="18"/>
  <c r="BK31" i="18"/>
  <c r="BI31" i="18"/>
  <c r="BH31" i="18"/>
  <c r="BJ31" i="18" s="1"/>
  <c r="BG31" i="18"/>
  <c r="C31" i="18" s="1"/>
  <c r="Q31" i="18"/>
  <c r="P31" i="18"/>
  <c r="O31" i="18"/>
  <c r="N31" i="18"/>
  <c r="M31" i="18"/>
  <c r="L31" i="18"/>
  <c r="K31" i="18"/>
  <c r="J31" i="18"/>
  <c r="F31" i="18"/>
  <c r="G31" i="18" s="1"/>
  <c r="E31" i="18"/>
  <c r="D31" i="18"/>
  <c r="BK30" i="18"/>
  <c r="BI30" i="18"/>
  <c r="BJ30" i="18" s="1"/>
  <c r="BH30" i="18"/>
  <c r="BG30" i="18"/>
  <c r="C30" i="18" s="1"/>
  <c r="Q30" i="18"/>
  <c r="P30" i="18"/>
  <c r="O30" i="18"/>
  <c r="N30" i="18"/>
  <c r="M30" i="18"/>
  <c r="L30" i="18"/>
  <c r="K30" i="18"/>
  <c r="J30" i="18"/>
  <c r="F30" i="18"/>
  <c r="G30" i="18" s="1"/>
  <c r="E30" i="18"/>
  <c r="D30" i="18"/>
  <c r="BK29" i="18"/>
  <c r="BI29" i="18"/>
  <c r="BH29" i="18"/>
  <c r="BJ29" i="18" s="1"/>
  <c r="BG29" i="18"/>
  <c r="C29" i="18" s="1"/>
  <c r="Q29" i="18"/>
  <c r="P29" i="18"/>
  <c r="O29" i="18"/>
  <c r="N29" i="18"/>
  <c r="M29" i="18"/>
  <c r="L29" i="18"/>
  <c r="K29" i="18"/>
  <c r="J29" i="18"/>
  <c r="F29" i="18"/>
  <c r="G29" i="18" s="1"/>
  <c r="E29" i="18"/>
  <c r="D29" i="18"/>
  <c r="BK28" i="18"/>
  <c r="BJ28" i="18"/>
  <c r="BI28" i="18"/>
  <c r="BH28" i="18"/>
  <c r="BG28" i="18"/>
  <c r="Q28" i="18"/>
  <c r="P28" i="18"/>
  <c r="O28" i="18"/>
  <c r="N28" i="18"/>
  <c r="M28" i="18"/>
  <c r="L28" i="18"/>
  <c r="K28" i="18"/>
  <c r="J28" i="18"/>
  <c r="F28" i="18"/>
  <c r="G28" i="18" s="1"/>
  <c r="E28" i="18"/>
  <c r="D28" i="18"/>
  <c r="C28" i="18"/>
  <c r="BK27" i="18"/>
  <c r="BI27" i="18"/>
  <c r="BH27" i="18"/>
  <c r="BJ27" i="18" s="1"/>
  <c r="BG27" i="18"/>
  <c r="C27" i="18" s="1"/>
  <c r="Q27" i="18"/>
  <c r="P27" i="18"/>
  <c r="O27" i="18"/>
  <c r="N27" i="18"/>
  <c r="M27" i="18"/>
  <c r="L27" i="18"/>
  <c r="K27" i="18"/>
  <c r="J27" i="18"/>
  <c r="F27" i="18"/>
  <c r="G27" i="18" s="1"/>
  <c r="E27" i="18"/>
  <c r="D27" i="18"/>
  <c r="BK26" i="18"/>
  <c r="BJ26" i="18"/>
  <c r="BI26" i="18"/>
  <c r="BH26" i="18"/>
  <c r="BG26" i="18"/>
  <c r="Q26" i="18"/>
  <c r="P26" i="18"/>
  <c r="O26" i="18"/>
  <c r="N26" i="18"/>
  <c r="M26" i="18"/>
  <c r="L26" i="18"/>
  <c r="K26" i="18"/>
  <c r="J26" i="18"/>
  <c r="G26" i="18"/>
  <c r="F26" i="18"/>
  <c r="E26" i="18"/>
  <c r="D26" i="18"/>
  <c r="C26" i="18"/>
  <c r="BK25" i="18"/>
  <c r="BI25" i="18"/>
  <c r="BH25" i="18"/>
  <c r="BJ25" i="18" s="1"/>
  <c r="BG25" i="18"/>
  <c r="C25" i="18" s="1"/>
  <c r="Q25" i="18"/>
  <c r="P25" i="18"/>
  <c r="O25" i="18"/>
  <c r="N25" i="18"/>
  <c r="M25" i="18"/>
  <c r="L25" i="18"/>
  <c r="K25" i="18"/>
  <c r="J25" i="18"/>
  <c r="F25" i="18"/>
  <c r="G25" i="18" s="1"/>
  <c r="E25" i="18"/>
  <c r="D25" i="18"/>
  <c r="BK24" i="18"/>
  <c r="BI24" i="18"/>
  <c r="BH24" i="18"/>
  <c r="BJ24" i="18" s="1"/>
  <c r="BG24" i="18"/>
  <c r="C24" i="18" s="1"/>
  <c r="Q24" i="18"/>
  <c r="P24" i="18"/>
  <c r="O24" i="18"/>
  <c r="N24" i="18"/>
  <c r="M24" i="18"/>
  <c r="L24" i="18"/>
  <c r="K24" i="18"/>
  <c r="J24" i="18"/>
  <c r="G24" i="18"/>
  <c r="F24" i="18"/>
  <c r="E24" i="18"/>
  <c r="D24" i="18"/>
  <c r="BK23" i="18"/>
  <c r="BI23" i="18"/>
  <c r="BH23" i="18"/>
  <c r="BJ23" i="18" s="1"/>
  <c r="BG23" i="18"/>
  <c r="C23" i="18" s="1"/>
  <c r="Q23" i="18"/>
  <c r="P23" i="18"/>
  <c r="O23" i="18"/>
  <c r="N23" i="18"/>
  <c r="M23" i="18"/>
  <c r="L23" i="18"/>
  <c r="K23" i="18"/>
  <c r="J23" i="18"/>
  <c r="F23" i="18"/>
  <c r="G23" i="18" s="1"/>
  <c r="E23" i="18"/>
  <c r="D23" i="18"/>
  <c r="BK22" i="18"/>
  <c r="BI22" i="18"/>
  <c r="BJ22" i="18" s="1"/>
  <c r="BH22" i="18"/>
  <c r="BG22" i="18"/>
  <c r="C22" i="18" s="1"/>
  <c r="Q22" i="18"/>
  <c r="P22" i="18"/>
  <c r="O22" i="18"/>
  <c r="N22" i="18"/>
  <c r="M22" i="18"/>
  <c r="L22" i="18"/>
  <c r="K22" i="18"/>
  <c r="J22" i="18"/>
  <c r="F22" i="18"/>
  <c r="G22" i="18" s="1"/>
  <c r="E22" i="18"/>
  <c r="D22" i="18"/>
  <c r="BK21" i="18"/>
  <c r="BI21" i="18"/>
  <c r="BH21" i="18"/>
  <c r="BH5" i="18" s="1"/>
  <c r="BG21" i="18"/>
  <c r="C21" i="18" s="1"/>
  <c r="Q21" i="18"/>
  <c r="P21" i="18"/>
  <c r="O21" i="18"/>
  <c r="N21" i="18"/>
  <c r="M21" i="18"/>
  <c r="L21" i="18"/>
  <c r="K21" i="18"/>
  <c r="J21" i="18"/>
  <c r="F21" i="18"/>
  <c r="G21" i="18" s="1"/>
  <c r="E21" i="18"/>
  <c r="D21" i="18"/>
  <c r="BK20" i="18"/>
  <c r="BJ20" i="18"/>
  <c r="BI20" i="18"/>
  <c r="BH20" i="18"/>
  <c r="BG20" i="18"/>
  <c r="Q20" i="18"/>
  <c r="P20" i="18"/>
  <c r="O20" i="18"/>
  <c r="N20" i="18"/>
  <c r="M20" i="18"/>
  <c r="L20" i="18"/>
  <c r="K20" i="18"/>
  <c r="J20" i="18"/>
  <c r="F20" i="18"/>
  <c r="G20" i="18" s="1"/>
  <c r="E20" i="18"/>
  <c r="D20" i="18"/>
  <c r="C20" i="18"/>
  <c r="BK19" i="18"/>
  <c r="BI19" i="18"/>
  <c r="BH19" i="18"/>
  <c r="BJ19" i="18" s="1"/>
  <c r="BG19" i="18"/>
  <c r="C19" i="18" s="1"/>
  <c r="Q19" i="18"/>
  <c r="P19" i="18"/>
  <c r="O19" i="18"/>
  <c r="N19" i="18"/>
  <c r="M19" i="18"/>
  <c r="L19" i="18"/>
  <c r="K19" i="18"/>
  <c r="J19" i="18"/>
  <c r="F19" i="18"/>
  <c r="G19" i="18" s="1"/>
  <c r="E19" i="18"/>
  <c r="D19" i="18"/>
  <c r="BK18" i="18"/>
  <c r="BJ18" i="18"/>
  <c r="BI18" i="18"/>
  <c r="BH18" i="18"/>
  <c r="BG18" i="18"/>
  <c r="Q18" i="18"/>
  <c r="P18" i="18"/>
  <c r="O18" i="18"/>
  <c r="N18" i="18"/>
  <c r="M18" i="18"/>
  <c r="L18" i="18"/>
  <c r="K18" i="18"/>
  <c r="J18" i="18"/>
  <c r="G18" i="18"/>
  <c r="F18" i="18"/>
  <c r="E18" i="18"/>
  <c r="D18" i="18"/>
  <c r="C18" i="18"/>
  <c r="BK17" i="18"/>
  <c r="BI17" i="18"/>
  <c r="BH17" i="18"/>
  <c r="BJ17" i="18" s="1"/>
  <c r="BG17" i="18"/>
  <c r="C17" i="18" s="1"/>
  <c r="Q17" i="18"/>
  <c r="P17" i="18"/>
  <c r="O17" i="18"/>
  <c r="N17" i="18"/>
  <c r="M17" i="18"/>
  <c r="L17" i="18"/>
  <c r="K17" i="18"/>
  <c r="J17" i="18"/>
  <c r="F17" i="18"/>
  <c r="G17" i="18" s="1"/>
  <c r="E17" i="18"/>
  <c r="D17" i="18"/>
  <c r="BK16" i="18"/>
  <c r="BI16" i="18"/>
  <c r="BH16" i="18"/>
  <c r="BJ16" i="18" s="1"/>
  <c r="BG16" i="18"/>
  <c r="C16" i="18" s="1"/>
  <c r="Q16" i="18"/>
  <c r="P16" i="18"/>
  <c r="O16" i="18"/>
  <c r="N16" i="18"/>
  <c r="M16" i="18"/>
  <c r="L16" i="18"/>
  <c r="K16" i="18"/>
  <c r="J16" i="18"/>
  <c r="G16" i="18"/>
  <c r="F16" i="18"/>
  <c r="E16" i="18"/>
  <c r="D16" i="18"/>
  <c r="BK15" i="18"/>
  <c r="BI15" i="18"/>
  <c r="BH15" i="18"/>
  <c r="BJ15" i="18" s="1"/>
  <c r="BG15" i="18"/>
  <c r="C15" i="18" s="1"/>
  <c r="Q15" i="18"/>
  <c r="P15" i="18"/>
  <c r="O15" i="18"/>
  <c r="N15" i="18"/>
  <c r="M15" i="18"/>
  <c r="L15" i="18"/>
  <c r="K15" i="18"/>
  <c r="J15" i="18"/>
  <c r="F15" i="18"/>
  <c r="G15" i="18" s="1"/>
  <c r="E15" i="18"/>
  <c r="D15" i="18"/>
  <c r="BK14" i="18"/>
  <c r="BI14" i="18"/>
  <c r="BJ14" i="18" s="1"/>
  <c r="BH14" i="18"/>
  <c r="BG14" i="18"/>
  <c r="C14" i="18" s="1"/>
  <c r="Q14" i="18"/>
  <c r="P14" i="18"/>
  <c r="O14" i="18"/>
  <c r="N14" i="18"/>
  <c r="M14" i="18"/>
  <c r="L14" i="18"/>
  <c r="K14" i="18"/>
  <c r="J14" i="18"/>
  <c r="F14" i="18"/>
  <c r="G14" i="18" s="1"/>
  <c r="E14" i="18"/>
  <c r="D14" i="18"/>
  <c r="BK13" i="18"/>
  <c r="BI13" i="18"/>
  <c r="BH13" i="18"/>
  <c r="BH7" i="18" s="1"/>
  <c r="BG13" i="18"/>
  <c r="C13" i="18" s="1"/>
  <c r="Q13" i="18"/>
  <c r="P13" i="18"/>
  <c r="O13" i="18"/>
  <c r="N13" i="18"/>
  <c r="M13" i="18"/>
  <c r="L13" i="18"/>
  <c r="K13" i="18"/>
  <c r="J13" i="18"/>
  <c r="F13" i="18"/>
  <c r="G13" i="18" s="1"/>
  <c r="E13" i="18"/>
  <c r="D13" i="18"/>
  <c r="BK12" i="18"/>
  <c r="BJ12" i="18"/>
  <c r="BI12" i="18"/>
  <c r="BH12" i="18"/>
  <c r="BG12" i="18"/>
  <c r="Q12" i="18"/>
  <c r="P12" i="18"/>
  <c r="O12" i="18"/>
  <c r="N12" i="18"/>
  <c r="M12" i="18"/>
  <c r="L12" i="18"/>
  <c r="K12" i="18"/>
  <c r="J12" i="18"/>
  <c r="F12" i="18"/>
  <c r="G12" i="18" s="1"/>
  <c r="E12" i="18"/>
  <c r="D12" i="18"/>
  <c r="C12" i="18"/>
  <c r="BK11" i="18"/>
  <c r="BI11" i="18"/>
  <c r="BH11" i="18"/>
  <c r="BJ11" i="18" s="1"/>
  <c r="BG11" i="18"/>
  <c r="C11" i="18" s="1"/>
  <c r="Q11" i="18"/>
  <c r="P11" i="18"/>
  <c r="O11" i="18"/>
  <c r="N11" i="18"/>
  <c r="M11" i="18"/>
  <c r="L11" i="18"/>
  <c r="K11" i="18"/>
  <c r="J11" i="18"/>
  <c r="F11" i="18"/>
  <c r="G11" i="18" s="1"/>
  <c r="E11" i="18"/>
  <c r="D11" i="18"/>
  <c r="BK10" i="18"/>
  <c r="BK4" i="18" s="1"/>
  <c r="BJ10" i="18"/>
  <c r="BI10" i="18"/>
  <c r="BH10" i="18"/>
  <c r="BG10" i="18"/>
  <c r="Q10" i="18"/>
  <c r="P10" i="18"/>
  <c r="O10" i="18"/>
  <c r="N10" i="18"/>
  <c r="M10" i="18"/>
  <c r="L10" i="18"/>
  <c r="K10" i="18"/>
  <c r="J10" i="18"/>
  <c r="G10" i="18"/>
  <c r="F10" i="18"/>
  <c r="E10" i="18"/>
  <c r="D10" i="18"/>
  <c r="C10" i="18"/>
  <c r="BK9" i="18"/>
  <c r="BI9" i="18"/>
  <c r="BH9" i="18"/>
  <c r="BJ9" i="18" s="1"/>
  <c r="BG9" i="18"/>
  <c r="C9" i="18" s="1"/>
  <c r="Q9" i="18"/>
  <c r="P9" i="18"/>
  <c r="O9" i="18"/>
  <c r="N9" i="18"/>
  <c r="M9" i="18"/>
  <c r="L9" i="18"/>
  <c r="K9" i="18"/>
  <c r="J9" i="18"/>
  <c r="F9" i="18"/>
  <c r="G9" i="18" s="1"/>
  <c r="E9" i="18"/>
  <c r="D9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BH6" i="18"/>
  <c r="X5" i="18" a="1"/>
  <c r="X5" i="18" s="1"/>
  <c r="K5" i="18"/>
  <c r="D5" i="18"/>
  <c r="K4" i="18"/>
  <c r="F4" i="18"/>
  <c r="X3" i="18" a="1"/>
  <c r="X3" i="18" s="1"/>
  <c r="K3" i="18"/>
  <c r="F3" i="18"/>
  <c r="F2" i="18"/>
  <c r="AC6" i="17"/>
  <c r="AB6" i="17"/>
  <c r="AA6" i="17"/>
  <c r="Z6" i="17"/>
  <c r="Z7" i="17"/>
  <c r="AC32" i="17"/>
  <c r="AB32" i="17"/>
  <c r="AA32" i="17"/>
  <c r="Z32" i="17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Q461" i="8"/>
  <c r="Q462" i="8"/>
  <c r="Q463" i="8"/>
  <c r="Q464" i="8"/>
  <c r="Q465" i="8"/>
  <c r="Q466" i="8"/>
  <c r="Q467" i="8"/>
  <c r="Q468" i="8"/>
  <c r="Q469" i="8"/>
  <c r="Q470" i="8"/>
  <c r="Q471" i="8"/>
  <c r="Q472" i="8"/>
  <c r="Q473" i="8"/>
  <c r="Q474" i="8"/>
  <c r="Q475" i="8"/>
  <c r="Q476" i="8"/>
  <c r="Q477" i="8"/>
  <c r="Q478" i="8"/>
  <c r="Q479" i="8"/>
  <c r="Q480" i="8"/>
  <c r="Q481" i="8"/>
  <c r="Q482" i="8"/>
  <c r="Q483" i="8"/>
  <c r="Q484" i="8"/>
  <c r="Q485" i="8"/>
  <c r="Q486" i="8"/>
  <c r="Q487" i="8"/>
  <c r="Q488" i="8"/>
  <c r="Q489" i="8"/>
  <c r="Q490" i="8"/>
  <c r="Q491" i="8"/>
  <c r="Q492" i="8"/>
  <c r="Q493" i="8"/>
  <c r="Q494" i="8"/>
  <c r="Q495" i="8"/>
  <c r="Q496" i="8"/>
  <c r="Q497" i="8"/>
  <c r="Q498" i="8"/>
  <c r="Q499" i="8"/>
  <c r="Q500" i="8"/>
  <c r="Q501" i="8"/>
  <c r="Q502" i="8"/>
  <c r="Q503" i="8"/>
  <c r="Q504" i="8"/>
  <c r="Q505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10" i="8"/>
  <c r="O10" i="8"/>
  <c r="P10" i="8"/>
  <c r="Q10" i="8"/>
  <c r="Q9" i="8"/>
  <c r="Q9" i="6"/>
  <c r="P9" i="8"/>
  <c r="P9" i="6"/>
  <c r="O9" i="8"/>
  <c r="O9" i="6"/>
  <c r="N9" i="8"/>
  <c r="N9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" i="6"/>
  <c r="O10" i="6"/>
  <c r="P10" i="6"/>
  <c r="Q10" i="6"/>
  <c r="BH6" i="19" l="1"/>
  <c r="BJ13" i="18"/>
  <c r="BJ21" i="18"/>
  <c r="BJ198" i="18"/>
  <c r="BJ290" i="18"/>
  <c r="BJ202" i="18"/>
  <c r="BJ234" i="18"/>
  <c r="BK5" i="18" s="1"/>
  <c r="BK7" i="18" s="1"/>
  <c r="BJ266" i="18"/>
  <c r="BJ322" i="18"/>
  <c r="BJ298" i="18"/>
  <c r="BJ434" i="18"/>
  <c r="BJ466" i="18"/>
  <c r="BJ498" i="18"/>
  <c r="BJ410" i="18"/>
  <c r="BJ411" i="18"/>
  <c r="BJ442" i="18"/>
  <c r="BJ474" i="18"/>
  <c r="BJ513" i="18"/>
  <c r="BJ521" i="18"/>
  <c r="BJ587" i="18"/>
  <c r="BJ588" i="18"/>
  <c r="BJ682" i="18"/>
  <c r="BJ710" i="18"/>
  <c r="BJ662" i="18"/>
  <c r="BJ849" i="18"/>
  <c r="BJ694" i="18"/>
  <c r="BJ670" i="18"/>
  <c r="BJ646" i="18"/>
  <c r="BJ626" i="18"/>
  <c r="BJ678" i="18"/>
  <c r="BJ787" i="18"/>
  <c r="BJ898" i="18"/>
  <c r="BJ779" i="18"/>
  <c r="BJ866" i="18"/>
  <c r="BJ879" i="18"/>
  <c r="BJ803" i="18"/>
  <c r="BJ890" i="18"/>
  <c r="BJ795" i="18"/>
  <c r="BJ874" i="18"/>
  <c r="AC30" i="17"/>
  <c r="AC31" i="17"/>
  <c r="AB30" i="17"/>
  <c r="AB31" i="17"/>
  <c r="AA30" i="17"/>
  <c r="AA31" i="17"/>
  <c r="Z30" i="17"/>
  <c r="Z31" i="17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" i="6"/>
  <c r="G10" i="6"/>
  <c r="G9" i="6"/>
  <c r="F9" i="6"/>
  <c r="AC29" i="17"/>
  <c r="AB29" i="17"/>
  <c r="AA29" i="17"/>
  <c r="Z29" i="17"/>
  <c r="AC28" i="17"/>
  <c r="AB28" i="17"/>
  <c r="AA28" i="17"/>
  <c r="Z28" i="17"/>
  <c r="AC27" i="17"/>
  <c r="AB27" i="17"/>
  <c r="AA27" i="17"/>
  <c r="Z27" i="17"/>
  <c r="AC26" i="17"/>
  <c r="AB26" i="17"/>
  <c r="AA26" i="17"/>
  <c r="Z26" i="17"/>
  <c r="AC25" i="17"/>
  <c r="AB25" i="17"/>
  <c r="AA25" i="17"/>
  <c r="Z25" i="17"/>
  <c r="AC24" i="17"/>
  <c r="AB24" i="17"/>
  <c r="AA24" i="17"/>
  <c r="Z24" i="17"/>
  <c r="AC23" i="17"/>
  <c r="AB23" i="17"/>
  <c r="AA23" i="17"/>
  <c r="Z23" i="17"/>
  <c r="AC22" i="17"/>
  <c r="AB22" i="17"/>
  <c r="AA22" i="17"/>
  <c r="Z22" i="17"/>
  <c r="AC21" i="17"/>
  <c r="AB21" i="17"/>
  <c r="AA21" i="17"/>
  <c r="Z21" i="17"/>
  <c r="AC20" i="17"/>
  <c r="AB20" i="17"/>
  <c r="AA20" i="17"/>
  <c r="Z20" i="17"/>
  <c r="AC19" i="17"/>
  <c r="AB19" i="17"/>
  <c r="AA19" i="17"/>
  <c r="Z19" i="17"/>
  <c r="AC18" i="17"/>
  <c r="AB18" i="17"/>
  <c r="AA18" i="17"/>
  <c r="Z18" i="17"/>
  <c r="AC17" i="17"/>
  <c r="AB17" i="17"/>
  <c r="AA17" i="17"/>
  <c r="Z17" i="17"/>
  <c r="AC16" i="17"/>
  <c r="AB16" i="17"/>
  <c r="AA16" i="17"/>
  <c r="Z16" i="17"/>
  <c r="AC15" i="17"/>
  <c r="AB15" i="17"/>
  <c r="AA15" i="17"/>
  <c r="Z15" i="17"/>
  <c r="AC14" i="17"/>
  <c r="AB14" i="17"/>
  <c r="AA14" i="17"/>
  <c r="Z14" i="17"/>
  <c r="AC13" i="17"/>
  <c r="AB13" i="17"/>
  <c r="AA13" i="17"/>
  <c r="Z13" i="17"/>
  <c r="AC12" i="17"/>
  <c r="AB12" i="17"/>
  <c r="AA12" i="17"/>
  <c r="Z12" i="17"/>
  <c r="AC11" i="17"/>
  <c r="AB11" i="17"/>
  <c r="AA11" i="17"/>
  <c r="Z11" i="17"/>
  <c r="AC10" i="17"/>
  <c r="AB10" i="17"/>
  <c r="AA10" i="17"/>
  <c r="Z10" i="17"/>
  <c r="AC9" i="17"/>
  <c r="AB9" i="17"/>
  <c r="AA9" i="17"/>
  <c r="Z9" i="17"/>
  <c r="AC8" i="17"/>
  <c r="AB8" i="17"/>
  <c r="AA8" i="17"/>
  <c r="Z8" i="17"/>
  <c r="AC7" i="17"/>
  <c r="AB7" i="17"/>
  <c r="AA7" i="17"/>
  <c r="AC5" i="17"/>
  <c r="AB5" i="17"/>
  <c r="AA5" i="17"/>
  <c r="Z5" i="17"/>
  <c r="AC4" i="17"/>
  <c r="AB4" i="17"/>
  <c r="AA4" i="17"/>
  <c r="Z4" i="17"/>
  <c r="AC3" i="17"/>
  <c r="AB3" i="17"/>
  <c r="AA3" i="17"/>
  <c r="Z3" i="17"/>
  <c r="AC2" i="17"/>
  <c r="AB2" i="17"/>
  <c r="AA2" i="17"/>
  <c r="Z2" i="17"/>
  <c r="B21" i="17"/>
  <c r="A21" i="17"/>
  <c r="B19" i="17"/>
  <c r="A19" i="17"/>
  <c r="B17" i="17"/>
  <c r="A17" i="17"/>
  <c r="B15" i="17"/>
  <c r="A15" i="17"/>
  <c r="I14" i="15"/>
  <c r="I14" i="14"/>
  <c r="I14" i="1"/>
  <c r="D10" i="15"/>
  <c r="D10" i="14"/>
  <c r="D10" i="1"/>
  <c r="V5" i="16" a="1"/>
  <c r="V5" i="16" s="1"/>
  <c r="Y5" i="8" a="1"/>
  <c r="Y5" i="8" s="1"/>
  <c r="X5" i="6" a="1"/>
  <c r="X5" i="6" s="1"/>
  <c r="S7" i="6"/>
  <c r="BK1008" i="6"/>
  <c r="BI1008" i="6"/>
  <c r="BJ1008" i="6" s="1"/>
  <c r="BK1007" i="6"/>
  <c r="BJ1007" i="6"/>
  <c r="BI1007" i="6"/>
  <c r="BK1006" i="6"/>
  <c r="BJ1006" i="6"/>
  <c r="BI1006" i="6"/>
  <c r="BK1005" i="6"/>
  <c r="BI1005" i="6"/>
  <c r="BJ1005" i="6" s="1"/>
  <c r="BK1004" i="6"/>
  <c r="BI1004" i="6"/>
  <c r="BJ1004" i="6" s="1"/>
  <c r="BK1003" i="6"/>
  <c r="BJ1003" i="6"/>
  <c r="BI1003" i="6"/>
  <c r="BK1002" i="6"/>
  <c r="BJ1002" i="6"/>
  <c r="BI1002" i="6"/>
  <c r="BK1001" i="6"/>
  <c r="BJ1001" i="6"/>
  <c r="BI1001" i="6"/>
  <c r="BK1000" i="6"/>
  <c r="BI1000" i="6"/>
  <c r="BJ1000" i="6" s="1"/>
  <c r="BK999" i="6"/>
  <c r="BJ999" i="6"/>
  <c r="BI999" i="6"/>
  <c r="BK998" i="6"/>
  <c r="BJ998" i="6"/>
  <c r="BI998" i="6"/>
  <c r="BK997" i="6"/>
  <c r="BJ997" i="6"/>
  <c r="BI997" i="6"/>
  <c r="BK996" i="6"/>
  <c r="BI996" i="6"/>
  <c r="BJ996" i="6" s="1"/>
  <c r="BK995" i="6"/>
  <c r="BJ995" i="6"/>
  <c r="BI995" i="6"/>
  <c r="BK994" i="6"/>
  <c r="BJ994" i="6"/>
  <c r="BI994" i="6"/>
  <c r="BK993" i="6"/>
  <c r="BI993" i="6"/>
  <c r="BJ993" i="6" s="1"/>
  <c r="BK992" i="6"/>
  <c r="BI992" i="6"/>
  <c r="BJ992" i="6" s="1"/>
  <c r="BK991" i="6"/>
  <c r="BJ991" i="6"/>
  <c r="BI991" i="6"/>
  <c r="BK990" i="6"/>
  <c r="BJ990" i="6"/>
  <c r="BI990" i="6"/>
  <c r="BK989" i="6"/>
  <c r="BI989" i="6"/>
  <c r="BJ989" i="6" s="1"/>
  <c r="BK988" i="6"/>
  <c r="BI988" i="6"/>
  <c r="BJ988" i="6" s="1"/>
  <c r="BK987" i="6"/>
  <c r="BJ987" i="6"/>
  <c r="BI987" i="6"/>
  <c r="BK986" i="6"/>
  <c r="BJ986" i="6"/>
  <c r="BI986" i="6"/>
  <c r="BK985" i="6"/>
  <c r="BJ985" i="6"/>
  <c r="BI985" i="6"/>
  <c r="BK984" i="6"/>
  <c r="BI984" i="6"/>
  <c r="BJ984" i="6" s="1"/>
  <c r="BK983" i="6"/>
  <c r="BJ983" i="6"/>
  <c r="BI983" i="6"/>
  <c r="BK982" i="6"/>
  <c r="BJ982" i="6"/>
  <c r="BI982" i="6"/>
  <c r="BK981" i="6"/>
  <c r="BJ981" i="6"/>
  <c r="BI981" i="6"/>
  <c r="BK980" i="6"/>
  <c r="BI980" i="6"/>
  <c r="BJ980" i="6" s="1"/>
  <c r="BK979" i="6"/>
  <c r="BJ979" i="6"/>
  <c r="BI979" i="6"/>
  <c r="BK978" i="6"/>
  <c r="BJ978" i="6"/>
  <c r="BI978" i="6"/>
  <c r="BK977" i="6"/>
  <c r="BJ977" i="6"/>
  <c r="BI977" i="6"/>
  <c r="BK976" i="6"/>
  <c r="BI976" i="6"/>
  <c r="BJ976" i="6" s="1"/>
  <c r="BK975" i="6"/>
  <c r="BJ975" i="6"/>
  <c r="BI975" i="6"/>
  <c r="BK974" i="6"/>
  <c r="BJ974" i="6"/>
  <c r="BI974" i="6"/>
  <c r="BK973" i="6"/>
  <c r="BI973" i="6"/>
  <c r="BJ973" i="6" s="1"/>
  <c r="BK972" i="6"/>
  <c r="BI972" i="6"/>
  <c r="BJ972" i="6" s="1"/>
  <c r="BK971" i="6"/>
  <c r="BJ971" i="6"/>
  <c r="BI971" i="6"/>
  <c r="BK970" i="6"/>
  <c r="BJ970" i="6"/>
  <c r="BI970" i="6"/>
  <c r="BK969" i="6"/>
  <c r="BJ969" i="6"/>
  <c r="BI969" i="6"/>
  <c r="BK968" i="6"/>
  <c r="BI968" i="6"/>
  <c r="BJ968" i="6" s="1"/>
  <c r="BK967" i="6"/>
  <c r="BJ967" i="6"/>
  <c r="BI967" i="6"/>
  <c r="BK966" i="6"/>
  <c r="BJ966" i="6"/>
  <c r="BI966" i="6"/>
  <c r="BK965" i="6"/>
  <c r="BJ965" i="6"/>
  <c r="BI965" i="6"/>
  <c r="BK964" i="6"/>
  <c r="BI964" i="6"/>
  <c r="BJ964" i="6" s="1"/>
  <c r="BK963" i="6"/>
  <c r="BJ963" i="6"/>
  <c r="BI963" i="6"/>
  <c r="BK962" i="6"/>
  <c r="BJ962" i="6"/>
  <c r="BI962" i="6"/>
  <c r="BK961" i="6"/>
  <c r="BJ961" i="6"/>
  <c r="BI961" i="6"/>
  <c r="BK960" i="6"/>
  <c r="BI960" i="6"/>
  <c r="BJ960" i="6" s="1"/>
  <c r="BK959" i="6"/>
  <c r="BJ959" i="6"/>
  <c r="BI959" i="6"/>
  <c r="BK958" i="6"/>
  <c r="BJ958" i="6"/>
  <c r="BI958" i="6"/>
  <c r="BK957" i="6"/>
  <c r="BI957" i="6"/>
  <c r="BJ957" i="6" s="1"/>
  <c r="BK956" i="6"/>
  <c r="BI956" i="6"/>
  <c r="BJ956" i="6" s="1"/>
  <c r="BK955" i="6"/>
  <c r="BJ955" i="6"/>
  <c r="BI955" i="6"/>
  <c r="BK954" i="6"/>
  <c r="BJ954" i="6"/>
  <c r="BI954" i="6"/>
  <c r="BK953" i="6"/>
  <c r="BJ953" i="6"/>
  <c r="BI953" i="6"/>
  <c r="BK952" i="6"/>
  <c r="BI952" i="6"/>
  <c r="BJ952" i="6" s="1"/>
  <c r="BK951" i="6"/>
  <c r="BJ951" i="6"/>
  <c r="BI951" i="6"/>
  <c r="BK950" i="6"/>
  <c r="BJ950" i="6"/>
  <c r="BI950" i="6"/>
  <c r="BK949" i="6"/>
  <c r="BJ949" i="6"/>
  <c r="BI949" i="6"/>
  <c r="BK948" i="6"/>
  <c r="BI948" i="6"/>
  <c r="BJ948" i="6" s="1"/>
  <c r="BK947" i="6"/>
  <c r="BJ947" i="6"/>
  <c r="BI947" i="6"/>
  <c r="BK946" i="6"/>
  <c r="BJ946" i="6"/>
  <c r="BI946" i="6"/>
  <c r="BK945" i="6"/>
  <c r="BI945" i="6"/>
  <c r="BJ945" i="6" s="1"/>
  <c r="BK944" i="6"/>
  <c r="BI944" i="6"/>
  <c r="BJ944" i="6" s="1"/>
  <c r="BK943" i="6"/>
  <c r="BJ943" i="6"/>
  <c r="BI943" i="6"/>
  <c r="BK942" i="6"/>
  <c r="BJ942" i="6"/>
  <c r="BI942" i="6"/>
  <c r="BK941" i="6"/>
  <c r="BI941" i="6"/>
  <c r="BJ941" i="6" s="1"/>
  <c r="BK940" i="6"/>
  <c r="BI940" i="6"/>
  <c r="BJ940" i="6" s="1"/>
  <c r="BK939" i="6"/>
  <c r="BJ939" i="6"/>
  <c r="BI939" i="6"/>
  <c r="BK938" i="6"/>
  <c r="BJ938" i="6"/>
  <c r="BI938" i="6"/>
  <c r="BK937" i="6"/>
  <c r="BJ937" i="6"/>
  <c r="BI937" i="6"/>
  <c r="BK936" i="6"/>
  <c r="BI936" i="6"/>
  <c r="BJ936" i="6" s="1"/>
  <c r="BK935" i="6"/>
  <c r="BJ935" i="6"/>
  <c r="BI935" i="6"/>
  <c r="BK934" i="6"/>
  <c r="BJ934" i="6"/>
  <c r="BI934" i="6"/>
  <c r="BK933" i="6"/>
  <c r="BJ933" i="6"/>
  <c r="BI933" i="6"/>
  <c r="BK932" i="6"/>
  <c r="BI932" i="6"/>
  <c r="BJ932" i="6" s="1"/>
  <c r="BK931" i="6"/>
  <c r="BJ931" i="6"/>
  <c r="BI931" i="6"/>
  <c r="BK930" i="6"/>
  <c r="BJ930" i="6"/>
  <c r="BI930" i="6"/>
  <c r="BK929" i="6"/>
  <c r="BI929" i="6"/>
  <c r="BJ929" i="6" s="1"/>
  <c r="BK928" i="6"/>
  <c r="BI928" i="6"/>
  <c r="BJ928" i="6" s="1"/>
  <c r="BK927" i="6"/>
  <c r="BJ927" i="6"/>
  <c r="BI927" i="6"/>
  <c r="BK926" i="6"/>
  <c r="BJ926" i="6"/>
  <c r="BI926" i="6"/>
  <c r="BK925" i="6"/>
  <c r="BI925" i="6"/>
  <c r="BJ925" i="6" s="1"/>
  <c r="BK924" i="6"/>
  <c r="BI924" i="6"/>
  <c r="BJ924" i="6" s="1"/>
  <c r="BK923" i="6"/>
  <c r="BJ923" i="6"/>
  <c r="BI923" i="6"/>
  <c r="BK922" i="6"/>
  <c r="BJ922" i="6"/>
  <c r="BI922" i="6"/>
  <c r="BK921" i="6"/>
  <c r="BJ921" i="6"/>
  <c r="BI921" i="6"/>
  <c r="BK920" i="6"/>
  <c r="BI920" i="6"/>
  <c r="BJ920" i="6" s="1"/>
  <c r="BK919" i="6"/>
  <c r="BJ919" i="6"/>
  <c r="BI919" i="6"/>
  <c r="BK918" i="6"/>
  <c r="BJ918" i="6"/>
  <c r="BI918" i="6"/>
  <c r="BK917" i="6"/>
  <c r="BJ917" i="6"/>
  <c r="BI917" i="6"/>
  <c r="BK916" i="6"/>
  <c r="BI916" i="6"/>
  <c r="BJ916" i="6" s="1"/>
  <c r="BK915" i="6"/>
  <c r="BJ915" i="6"/>
  <c r="BI915" i="6"/>
  <c r="BK914" i="6"/>
  <c r="BJ914" i="6"/>
  <c r="BI914" i="6"/>
  <c r="BK913" i="6"/>
  <c r="BJ913" i="6"/>
  <c r="BI913" i="6"/>
  <c r="BK912" i="6"/>
  <c r="BI912" i="6"/>
  <c r="BJ912" i="6" s="1"/>
  <c r="BK911" i="6"/>
  <c r="BJ911" i="6"/>
  <c r="BI911" i="6"/>
  <c r="BK910" i="6"/>
  <c r="BJ910" i="6"/>
  <c r="BI910" i="6"/>
  <c r="BK909" i="6"/>
  <c r="BI909" i="6"/>
  <c r="BJ909" i="6" s="1"/>
  <c r="BK908" i="6"/>
  <c r="BI908" i="6"/>
  <c r="BJ908" i="6" s="1"/>
  <c r="BK907" i="6"/>
  <c r="BJ907" i="6"/>
  <c r="BI907" i="6"/>
  <c r="BK906" i="6"/>
  <c r="BJ906" i="6"/>
  <c r="BI906" i="6"/>
  <c r="BK905" i="6"/>
  <c r="BJ905" i="6"/>
  <c r="BI905" i="6"/>
  <c r="BK904" i="6"/>
  <c r="BI904" i="6"/>
  <c r="BJ904" i="6" s="1"/>
  <c r="BK903" i="6"/>
  <c r="BJ903" i="6"/>
  <c r="BI903" i="6"/>
  <c r="BK902" i="6"/>
  <c r="BJ902" i="6"/>
  <c r="BI902" i="6"/>
  <c r="BK901" i="6"/>
  <c r="BJ901" i="6"/>
  <c r="BI901" i="6"/>
  <c r="BK900" i="6"/>
  <c r="BI900" i="6"/>
  <c r="BJ900" i="6" s="1"/>
  <c r="BK899" i="6"/>
  <c r="BJ899" i="6"/>
  <c r="BI899" i="6"/>
  <c r="BK898" i="6"/>
  <c r="BJ898" i="6"/>
  <c r="BI898" i="6"/>
  <c r="BK897" i="6"/>
  <c r="BJ897" i="6"/>
  <c r="BI897" i="6"/>
  <c r="BK896" i="6"/>
  <c r="BI896" i="6"/>
  <c r="BJ896" i="6" s="1"/>
  <c r="BK895" i="6"/>
  <c r="BJ895" i="6"/>
  <c r="BI895" i="6"/>
  <c r="BK894" i="6"/>
  <c r="BJ894" i="6"/>
  <c r="BI894" i="6"/>
  <c r="BK893" i="6"/>
  <c r="BI893" i="6"/>
  <c r="BJ893" i="6" s="1"/>
  <c r="BK892" i="6"/>
  <c r="BI892" i="6"/>
  <c r="BJ892" i="6" s="1"/>
  <c r="BK891" i="6"/>
  <c r="BJ891" i="6"/>
  <c r="BI891" i="6"/>
  <c r="BK890" i="6"/>
  <c r="BI890" i="6"/>
  <c r="BJ890" i="6" s="1"/>
  <c r="BK889" i="6"/>
  <c r="BJ889" i="6"/>
  <c r="BI889" i="6"/>
  <c r="BK888" i="6"/>
  <c r="BI888" i="6"/>
  <c r="BJ888" i="6" s="1"/>
  <c r="BK887" i="6"/>
  <c r="BJ887" i="6"/>
  <c r="BI887" i="6"/>
  <c r="BK886" i="6"/>
  <c r="BJ886" i="6"/>
  <c r="BI886" i="6"/>
  <c r="BK885" i="6"/>
  <c r="BJ885" i="6"/>
  <c r="BI885" i="6"/>
  <c r="BK884" i="6"/>
  <c r="BI884" i="6"/>
  <c r="BJ884" i="6" s="1"/>
  <c r="BK883" i="6"/>
  <c r="BJ883" i="6"/>
  <c r="BI883" i="6"/>
  <c r="BK882" i="6"/>
  <c r="BJ882" i="6"/>
  <c r="BI882" i="6"/>
  <c r="BK881" i="6"/>
  <c r="BI881" i="6"/>
  <c r="BJ881" i="6" s="1"/>
  <c r="BK880" i="6"/>
  <c r="BI880" i="6"/>
  <c r="BJ880" i="6" s="1"/>
  <c r="BK879" i="6"/>
  <c r="BJ879" i="6"/>
  <c r="BI879" i="6"/>
  <c r="BK878" i="6"/>
  <c r="BI878" i="6"/>
  <c r="BJ878" i="6" s="1"/>
  <c r="BK877" i="6"/>
  <c r="BI877" i="6"/>
  <c r="BJ877" i="6" s="1"/>
  <c r="BK876" i="6"/>
  <c r="BI876" i="6"/>
  <c r="BJ876" i="6" s="1"/>
  <c r="BK875" i="6"/>
  <c r="BJ875" i="6"/>
  <c r="BI875" i="6"/>
  <c r="BK874" i="6"/>
  <c r="BI874" i="6"/>
  <c r="BJ874" i="6" s="1"/>
  <c r="BK873" i="6"/>
  <c r="BJ873" i="6"/>
  <c r="BI873" i="6"/>
  <c r="BK872" i="6"/>
  <c r="BI872" i="6"/>
  <c r="BJ872" i="6" s="1"/>
  <c r="BK871" i="6"/>
  <c r="BJ871" i="6"/>
  <c r="BI871" i="6"/>
  <c r="BK870" i="6"/>
  <c r="BJ870" i="6"/>
  <c r="BI870" i="6"/>
  <c r="BK869" i="6"/>
  <c r="BJ869" i="6"/>
  <c r="BI869" i="6"/>
  <c r="BK868" i="6"/>
  <c r="BI868" i="6"/>
  <c r="BJ868" i="6" s="1"/>
  <c r="BK867" i="6"/>
  <c r="BJ867" i="6"/>
  <c r="BI867" i="6"/>
  <c r="BK866" i="6"/>
  <c r="BJ866" i="6"/>
  <c r="BI866" i="6"/>
  <c r="BK865" i="6"/>
  <c r="BJ865" i="6"/>
  <c r="BI865" i="6"/>
  <c r="BK864" i="6"/>
  <c r="BI864" i="6"/>
  <c r="BJ864" i="6" s="1"/>
  <c r="BK863" i="6"/>
  <c r="BJ863" i="6"/>
  <c r="BI863" i="6"/>
  <c r="BK862" i="6"/>
  <c r="BJ862" i="6"/>
  <c r="BI862" i="6"/>
  <c r="BK861" i="6"/>
  <c r="BI861" i="6"/>
  <c r="BJ861" i="6" s="1"/>
  <c r="BK860" i="6"/>
  <c r="BI860" i="6"/>
  <c r="BJ860" i="6" s="1"/>
  <c r="BK859" i="6"/>
  <c r="BJ859" i="6"/>
  <c r="BI859" i="6"/>
  <c r="BK858" i="6"/>
  <c r="BI858" i="6"/>
  <c r="BJ858" i="6" s="1"/>
  <c r="BK857" i="6"/>
  <c r="BJ857" i="6"/>
  <c r="BI857" i="6"/>
  <c r="BK856" i="6"/>
  <c r="BI856" i="6"/>
  <c r="BJ856" i="6" s="1"/>
  <c r="BK855" i="6"/>
  <c r="BJ855" i="6"/>
  <c r="BI855" i="6"/>
  <c r="BK854" i="6"/>
  <c r="BJ854" i="6"/>
  <c r="BI854" i="6"/>
  <c r="BK853" i="6"/>
  <c r="BJ853" i="6"/>
  <c r="BI853" i="6"/>
  <c r="BK852" i="6"/>
  <c r="BI852" i="6"/>
  <c r="BJ852" i="6" s="1"/>
  <c r="BK851" i="6"/>
  <c r="BJ851" i="6"/>
  <c r="BI851" i="6"/>
  <c r="BK850" i="6"/>
  <c r="BJ850" i="6"/>
  <c r="BI850" i="6"/>
  <c r="BK849" i="6"/>
  <c r="BI849" i="6"/>
  <c r="BJ849" i="6" s="1"/>
  <c r="BK848" i="6"/>
  <c r="BI848" i="6"/>
  <c r="BJ848" i="6" s="1"/>
  <c r="BK847" i="6"/>
  <c r="BJ847" i="6"/>
  <c r="BI847" i="6"/>
  <c r="BK846" i="6"/>
  <c r="BI846" i="6"/>
  <c r="BJ846" i="6" s="1"/>
  <c r="BK845" i="6"/>
  <c r="BI845" i="6"/>
  <c r="BJ845" i="6" s="1"/>
  <c r="BK844" i="6"/>
  <c r="BI844" i="6"/>
  <c r="BJ844" i="6" s="1"/>
  <c r="BK843" i="6"/>
  <c r="BJ843" i="6"/>
  <c r="BI843" i="6"/>
  <c r="BK842" i="6"/>
  <c r="BI842" i="6"/>
  <c r="BJ842" i="6" s="1"/>
  <c r="BK841" i="6"/>
  <c r="BJ841" i="6"/>
  <c r="BI841" i="6"/>
  <c r="BK840" i="6"/>
  <c r="BI840" i="6"/>
  <c r="BJ840" i="6" s="1"/>
  <c r="BK839" i="6"/>
  <c r="BJ839" i="6"/>
  <c r="BI839" i="6"/>
  <c r="BK838" i="6"/>
  <c r="BJ838" i="6"/>
  <c r="BI838" i="6"/>
  <c r="BK837" i="6"/>
  <c r="BJ837" i="6"/>
  <c r="BI837" i="6"/>
  <c r="BK836" i="6"/>
  <c r="BI836" i="6"/>
  <c r="BJ836" i="6" s="1"/>
  <c r="BK835" i="6"/>
  <c r="BJ835" i="6"/>
  <c r="BI835" i="6"/>
  <c r="BK834" i="6"/>
  <c r="BJ834" i="6"/>
  <c r="BI834" i="6"/>
  <c r="BK833" i="6"/>
  <c r="BJ833" i="6"/>
  <c r="BI833" i="6"/>
  <c r="BK832" i="6"/>
  <c r="BI832" i="6"/>
  <c r="BJ832" i="6" s="1"/>
  <c r="BK831" i="6"/>
  <c r="BJ831" i="6"/>
  <c r="BI831" i="6"/>
  <c r="BK830" i="6"/>
  <c r="BJ830" i="6"/>
  <c r="BI830" i="6"/>
  <c r="BK829" i="6"/>
  <c r="BI829" i="6"/>
  <c r="BJ829" i="6" s="1"/>
  <c r="BK828" i="6"/>
  <c r="BI828" i="6"/>
  <c r="BJ828" i="6" s="1"/>
  <c r="BK827" i="6"/>
  <c r="BJ827" i="6"/>
  <c r="BI827" i="6"/>
  <c r="BK826" i="6"/>
  <c r="BI826" i="6"/>
  <c r="BJ826" i="6" s="1"/>
  <c r="BK825" i="6"/>
  <c r="BJ825" i="6"/>
  <c r="BI825" i="6"/>
  <c r="BK824" i="6"/>
  <c r="BI824" i="6"/>
  <c r="BJ824" i="6" s="1"/>
  <c r="BK823" i="6"/>
  <c r="BJ823" i="6"/>
  <c r="BI823" i="6"/>
  <c r="BK822" i="6"/>
  <c r="BJ822" i="6"/>
  <c r="BI822" i="6"/>
  <c r="BK821" i="6"/>
  <c r="BJ821" i="6"/>
  <c r="BI821" i="6"/>
  <c r="BK820" i="6"/>
  <c r="BI820" i="6"/>
  <c r="BJ820" i="6" s="1"/>
  <c r="BK819" i="6"/>
  <c r="BJ819" i="6"/>
  <c r="BI819" i="6"/>
  <c r="BK818" i="6"/>
  <c r="BJ818" i="6"/>
  <c r="BI818" i="6"/>
  <c r="BK817" i="6"/>
  <c r="BI817" i="6"/>
  <c r="BJ817" i="6" s="1"/>
  <c r="BK816" i="6"/>
  <c r="BI816" i="6"/>
  <c r="BJ816" i="6" s="1"/>
  <c r="BK815" i="6"/>
  <c r="BJ815" i="6"/>
  <c r="BI815" i="6"/>
  <c r="BK814" i="6"/>
  <c r="BI814" i="6"/>
  <c r="BJ814" i="6" s="1"/>
  <c r="BK813" i="6"/>
  <c r="BI813" i="6"/>
  <c r="BJ813" i="6" s="1"/>
  <c r="BK812" i="6"/>
  <c r="BI812" i="6"/>
  <c r="BJ812" i="6" s="1"/>
  <c r="BK811" i="6"/>
  <c r="BJ811" i="6"/>
  <c r="BI811" i="6"/>
  <c r="BK810" i="6"/>
  <c r="BI810" i="6"/>
  <c r="BJ810" i="6" s="1"/>
  <c r="BK809" i="6"/>
  <c r="BJ809" i="6"/>
  <c r="BI809" i="6"/>
  <c r="BK808" i="6"/>
  <c r="BI808" i="6"/>
  <c r="BJ808" i="6" s="1"/>
  <c r="BK807" i="6"/>
  <c r="BJ807" i="6"/>
  <c r="BI807" i="6"/>
  <c r="BK806" i="6"/>
  <c r="BJ806" i="6"/>
  <c r="BI806" i="6"/>
  <c r="BK805" i="6"/>
  <c r="BJ805" i="6"/>
  <c r="BI805" i="6"/>
  <c r="BK804" i="6"/>
  <c r="BI804" i="6"/>
  <c r="BJ804" i="6" s="1"/>
  <c r="BK803" i="6"/>
  <c r="BJ803" i="6"/>
  <c r="BI803" i="6"/>
  <c r="BK802" i="6"/>
  <c r="BJ802" i="6"/>
  <c r="BI802" i="6"/>
  <c r="BK801" i="6"/>
  <c r="BJ801" i="6"/>
  <c r="BI801" i="6"/>
  <c r="BK800" i="6"/>
  <c r="BI800" i="6"/>
  <c r="BJ800" i="6" s="1"/>
  <c r="BK799" i="6"/>
  <c r="BJ799" i="6"/>
  <c r="BI799" i="6"/>
  <c r="BK798" i="6"/>
  <c r="BJ798" i="6"/>
  <c r="BI798" i="6"/>
  <c r="BK797" i="6"/>
  <c r="BI797" i="6"/>
  <c r="BJ797" i="6" s="1"/>
  <c r="BK796" i="6"/>
  <c r="BI796" i="6"/>
  <c r="BJ796" i="6" s="1"/>
  <c r="BK795" i="6"/>
  <c r="BJ795" i="6"/>
  <c r="BI795" i="6"/>
  <c r="BK794" i="6"/>
  <c r="BI794" i="6"/>
  <c r="BJ794" i="6" s="1"/>
  <c r="BK793" i="6"/>
  <c r="BJ793" i="6"/>
  <c r="BI793" i="6"/>
  <c r="BK792" i="6"/>
  <c r="BI792" i="6"/>
  <c r="BJ792" i="6" s="1"/>
  <c r="BK791" i="6"/>
  <c r="BJ791" i="6"/>
  <c r="BI791" i="6"/>
  <c r="BK790" i="6"/>
  <c r="BJ790" i="6"/>
  <c r="BI790" i="6"/>
  <c r="BK789" i="6"/>
  <c r="BJ789" i="6"/>
  <c r="BI789" i="6"/>
  <c r="BK788" i="6"/>
  <c r="BI788" i="6"/>
  <c r="BJ788" i="6" s="1"/>
  <c r="BK787" i="6"/>
  <c r="BJ787" i="6"/>
  <c r="BI787" i="6"/>
  <c r="BK786" i="6"/>
  <c r="BJ786" i="6"/>
  <c r="BI786" i="6"/>
  <c r="BK785" i="6"/>
  <c r="BI785" i="6"/>
  <c r="BJ785" i="6" s="1"/>
  <c r="BK784" i="6"/>
  <c r="BI784" i="6"/>
  <c r="BJ784" i="6" s="1"/>
  <c r="BK783" i="6"/>
  <c r="BJ783" i="6"/>
  <c r="BI783" i="6"/>
  <c r="BK782" i="6"/>
  <c r="BI782" i="6"/>
  <c r="BJ782" i="6" s="1"/>
  <c r="BK781" i="6"/>
  <c r="BI781" i="6"/>
  <c r="BJ781" i="6" s="1"/>
  <c r="BK780" i="6"/>
  <c r="BI780" i="6"/>
  <c r="BJ780" i="6" s="1"/>
  <c r="BK779" i="6"/>
  <c r="BJ779" i="6"/>
  <c r="BI779" i="6"/>
  <c r="BK778" i="6"/>
  <c r="BI778" i="6"/>
  <c r="BJ778" i="6" s="1"/>
  <c r="BK777" i="6"/>
  <c r="BJ777" i="6"/>
  <c r="BI777" i="6"/>
  <c r="BK776" i="6"/>
  <c r="BI776" i="6"/>
  <c r="BJ776" i="6" s="1"/>
  <c r="BK775" i="6"/>
  <c r="BJ775" i="6"/>
  <c r="BI775" i="6"/>
  <c r="BK774" i="6"/>
  <c r="BJ774" i="6"/>
  <c r="BI774" i="6"/>
  <c r="BK773" i="6"/>
  <c r="BJ773" i="6"/>
  <c r="BI773" i="6"/>
  <c r="BK772" i="6"/>
  <c r="BI772" i="6"/>
  <c r="BJ772" i="6" s="1"/>
  <c r="BK771" i="6"/>
  <c r="BJ771" i="6"/>
  <c r="BI771" i="6"/>
  <c r="BK770" i="6"/>
  <c r="BJ770" i="6"/>
  <c r="BI770" i="6"/>
  <c r="BK769" i="6"/>
  <c r="BJ769" i="6"/>
  <c r="BI769" i="6"/>
  <c r="BK768" i="6"/>
  <c r="BI768" i="6"/>
  <c r="BJ768" i="6" s="1"/>
  <c r="BK767" i="6"/>
  <c r="BJ767" i="6"/>
  <c r="BI767" i="6"/>
  <c r="BK766" i="6"/>
  <c r="BJ766" i="6"/>
  <c r="BI766" i="6"/>
  <c r="BK765" i="6"/>
  <c r="BI765" i="6"/>
  <c r="BJ765" i="6" s="1"/>
  <c r="BK764" i="6"/>
  <c r="BI764" i="6"/>
  <c r="BJ764" i="6" s="1"/>
  <c r="BK763" i="6"/>
  <c r="BJ763" i="6"/>
  <c r="BI763" i="6"/>
  <c r="BK762" i="6"/>
  <c r="BI762" i="6"/>
  <c r="BJ762" i="6" s="1"/>
  <c r="BK761" i="6"/>
  <c r="BJ761" i="6"/>
  <c r="BI761" i="6"/>
  <c r="BK760" i="6"/>
  <c r="BI760" i="6"/>
  <c r="BJ760" i="6" s="1"/>
  <c r="BK759" i="6"/>
  <c r="BJ759" i="6"/>
  <c r="BI759" i="6"/>
  <c r="BK758" i="6"/>
  <c r="BJ758" i="6"/>
  <c r="BI758" i="6"/>
  <c r="BK757" i="6"/>
  <c r="BJ757" i="6"/>
  <c r="BI757" i="6"/>
  <c r="BK756" i="6"/>
  <c r="BI756" i="6"/>
  <c r="BJ756" i="6" s="1"/>
  <c r="BK755" i="6"/>
  <c r="BJ755" i="6"/>
  <c r="BI755" i="6"/>
  <c r="BK754" i="6"/>
  <c r="BJ754" i="6"/>
  <c r="BI754" i="6"/>
  <c r="BK753" i="6"/>
  <c r="BI753" i="6"/>
  <c r="BJ753" i="6" s="1"/>
  <c r="BK752" i="6"/>
  <c r="BI752" i="6"/>
  <c r="BJ752" i="6" s="1"/>
  <c r="BK751" i="6"/>
  <c r="BJ751" i="6"/>
  <c r="BI751" i="6"/>
  <c r="BK750" i="6"/>
  <c r="BI750" i="6"/>
  <c r="BJ750" i="6" s="1"/>
  <c r="BK749" i="6"/>
  <c r="BI749" i="6"/>
  <c r="BJ749" i="6" s="1"/>
  <c r="BK748" i="6"/>
  <c r="BI748" i="6"/>
  <c r="BJ748" i="6" s="1"/>
  <c r="BK747" i="6"/>
  <c r="BJ747" i="6"/>
  <c r="BI747" i="6"/>
  <c r="BK746" i="6"/>
  <c r="BI746" i="6"/>
  <c r="BJ746" i="6" s="1"/>
  <c r="BK745" i="6"/>
  <c r="BJ745" i="6"/>
  <c r="BI745" i="6"/>
  <c r="BK744" i="6"/>
  <c r="BI744" i="6"/>
  <c r="BJ744" i="6" s="1"/>
  <c r="BK743" i="6"/>
  <c r="BJ743" i="6"/>
  <c r="BI743" i="6"/>
  <c r="BK742" i="6"/>
  <c r="BJ742" i="6"/>
  <c r="BI742" i="6"/>
  <c r="BK741" i="6"/>
  <c r="BJ741" i="6"/>
  <c r="BI741" i="6"/>
  <c r="BK740" i="6"/>
  <c r="BI740" i="6"/>
  <c r="BJ740" i="6" s="1"/>
  <c r="BK739" i="6"/>
  <c r="BJ739" i="6"/>
  <c r="BI739" i="6"/>
  <c r="BK738" i="6"/>
  <c r="BJ738" i="6"/>
  <c r="BI738" i="6"/>
  <c r="BK737" i="6"/>
  <c r="BJ737" i="6"/>
  <c r="BI737" i="6"/>
  <c r="BK736" i="6"/>
  <c r="BI736" i="6"/>
  <c r="BJ736" i="6" s="1"/>
  <c r="BK735" i="6"/>
  <c r="BJ735" i="6"/>
  <c r="BI735" i="6"/>
  <c r="BK734" i="6"/>
  <c r="BJ734" i="6"/>
  <c r="BI734" i="6"/>
  <c r="BK733" i="6"/>
  <c r="BI733" i="6"/>
  <c r="BJ733" i="6" s="1"/>
  <c r="BK732" i="6"/>
  <c r="BI732" i="6"/>
  <c r="BJ732" i="6" s="1"/>
  <c r="BK731" i="6"/>
  <c r="BJ731" i="6"/>
  <c r="BI731" i="6"/>
  <c r="BK730" i="6"/>
  <c r="BI730" i="6"/>
  <c r="BJ730" i="6" s="1"/>
  <c r="BK729" i="6"/>
  <c r="BJ729" i="6"/>
  <c r="BI729" i="6"/>
  <c r="BK728" i="6"/>
  <c r="BI728" i="6"/>
  <c r="BJ728" i="6" s="1"/>
  <c r="BK727" i="6"/>
  <c r="BJ727" i="6"/>
  <c r="BI727" i="6"/>
  <c r="BK726" i="6"/>
  <c r="BJ726" i="6"/>
  <c r="BI726" i="6"/>
  <c r="BK725" i="6"/>
  <c r="BJ725" i="6"/>
  <c r="BI725" i="6"/>
  <c r="BK724" i="6"/>
  <c r="BI724" i="6"/>
  <c r="BJ724" i="6" s="1"/>
  <c r="BK723" i="6"/>
  <c r="BJ723" i="6"/>
  <c r="BI723" i="6"/>
  <c r="BK722" i="6"/>
  <c r="BJ722" i="6"/>
  <c r="BI722" i="6"/>
  <c r="BK721" i="6"/>
  <c r="BI721" i="6"/>
  <c r="BJ721" i="6" s="1"/>
  <c r="BK720" i="6"/>
  <c r="BI720" i="6"/>
  <c r="BJ720" i="6" s="1"/>
  <c r="BK719" i="6"/>
  <c r="BJ719" i="6"/>
  <c r="BI719" i="6"/>
  <c r="BK718" i="6"/>
  <c r="BI718" i="6"/>
  <c r="BJ718" i="6" s="1"/>
  <c r="BK717" i="6"/>
  <c r="BI717" i="6"/>
  <c r="BJ717" i="6" s="1"/>
  <c r="BK716" i="6"/>
  <c r="BI716" i="6"/>
  <c r="BJ716" i="6" s="1"/>
  <c r="BK715" i="6"/>
  <c r="BJ715" i="6"/>
  <c r="BI715" i="6"/>
  <c r="BK714" i="6"/>
  <c r="BI714" i="6"/>
  <c r="BJ714" i="6" s="1"/>
  <c r="BK713" i="6"/>
  <c r="BJ713" i="6"/>
  <c r="BI713" i="6"/>
  <c r="BK712" i="6"/>
  <c r="BI712" i="6"/>
  <c r="BJ712" i="6" s="1"/>
  <c r="BK711" i="6"/>
  <c r="BJ711" i="6"/>
  <c r="BI711" i="6"/>
  <c r="BK710" i="6"/>
  <c r="BJ710" i="6"/>
  <c r="BI710" i="6"/>
  <c r="BK709" i="6"/>
  <c r="BJ709" i="6"/>
  <c r="BI709" i="6"/>
  <c r="BK708" i="6"/>
  <c r="BI708" i="6"/>
  <c r="BJ708" i="6" s="1"/>
  <c r="BK707" i="6"/>
  <c r="BJ707" i="6"/>
  <c r="BI707" i="6"/>
  <c r="BK706" i="6"/>
  <c r="BJ706" i="6"/>
  <c r="BI706" i="6"/>
  <c r="BK705" i="6"/>
  <c r="BJ705" i="6"/>
  <c r="BI705" i="6"/>
  <c r="BK704" i="6"/>
  <c r="BI704" i="6"/>
  <c r="BJ704" i="6" s="1"/>
  <c r="BK703" i="6"/>
  <c r="BJ703" i="6"/>
  <c r="BI703" i="6"/>
  <c r="BK702" i="6"/>
  <c r="BJ702" i="6"/>
  <c r="BI702" i="6"/>
  <c r="BK701" i="6"/>
  <c r="BI701" i="6"/>
  <c r="BJ701" i="6" s="1"/>
  <c r="BK700" i="6"/>
  <c r="BI700" i="6"/>
  <c r="BJ700" i="6" s="1"/>
  <c r="BK699" i="6"/>
  <c r="BJ699" i="6"/>
  <c r="BI699" i="6"/>
  <c r="BK698" i="6"/>
  <c r="BI698" i="6"/>
  <c r="BJ698" i="6" s="1"/>
  <c r="BK697" i="6"/>
  <c r="BJ697" i="6"/>
  <c r="BI697" i="6"/>
  <c r="BK696" i="6"/>
  <c r="BI696" i="6"/>
  <c r="BJ696" i="6" s="1"/>
  <c r="BK695" i="6"/>
  <c r="BJ695" i="6"/>
  <c r="BI695" i="6"/>
  <c r="BK694" i="6"/>
  <c r="BJ694" i="6"/>
  <c r="BI694" i="6"/>
  <c r="BK693" i="6"/>
  <c r="BJ693" i="6"/>
  <c r="BI693" i="6"/>
  <c r="BK692" i="6"/>
  <c r="BI692" i="6"/>
  <c r="BJ692" i="6" s="1"/>
  <c r="BK691" i="6"/>
  <c r="BJ691" i="6"/>
  <c r="BI691" i="6"/>
  <c r="BK690" i="6"/>
  <c r="BJ690" i="6"/>
  <c r="BI690" i="6"/>
  <c r="BK689" i="6"/>
  <c r="BI689" i="6"/>
  <c r="BJ689" i="6" s="1"/>
  <c r="BK688" i="6"/>
  <c r="BI688" i="6"/>
  <c r="BJ688" i="6" s="1"/>
  <c r="BK687" i="6"/>
  <c r="BJ687" i="6"/>
  <c r="BI687" i="6"/>
  <c r="BK686" i="6"/>
  <c r="BI686" i="6"/>
  <c r="BJ686" i="6" s="1"/>
  <c r="BK685" i="6"/>
  <c r="BI685" i="6"/>
  <c r="BJ685" i="6" s="1"/>
  <c r="BK684" i="6"/>
  <c r="BI684" i="6"/>
  <c r="BJ684" i="6" s="1"/>
  <c r="BK683" i="6"/>
  <c r="BJ683" i="6"/>
  <c r="BI683" i="6"/>
  <c r="BK682" i="6"/>
  <c r="BI682" i="6"/>
  <c r="BJ682" i="6" s="1"/>
  <c r="BK681" i="6"/>
  <c r="BJ681" i="6"/>
  <c r="BI681" i="6"/>
  <c r="BK680" i="6"/>
  <c r="BI680" i="6"/>
  <c r="BJ680" i="6" s="1"/>
  <c r="BK679" i="6"/>
  <c r="BJ679" i="6"/>
  <c r="BI679" i="6"/>
  <c r="BK678" i="6"/>
  <c r="BJ678" i="6"/>
  <c r="BI678" i="6"/>
  <c r="BK677" i="6"/>
  <c r="BJ677" i="6"/>
  <c r="BI677" i="6"/>
  <c r="BK676" i="6"/>
  <c r="BI676" i="6"/>
  <c r="BJ676" i="6" s="1"/>
  <c r="BK675" i="6"/>
  <c r="BJ675" i="6"/>
  <c r="BI675" i="6"/>
  <c r="BK674" i="6"/>
  <c r="BJ674" i="6"/>
  <c r="BI674" i="6"/>
  <c r="BK673" i="6"/>
  <c r="BJ673" i="6"/>
  <c r="BI673" i="6"/>
  <c r="BK672" i="6"/>
  <c r="BI672" i="6"/>
  <c r="BJ672" i="6" s="1"/>
  <c r="BK671" i="6"/>
  <c r="BJ671" i="6"/>
  <c r="BI671" i="6"/>
  <c r="BK670" i="6"/>
  <c r="BJ670" i="6"/>
  <c r="BI670" i="6"/>
  <c r="BK669" i="6"/>
  <c r="BI669" i="6"/>
  <c r="BJ669" i="6" s="1"/>
  <c r="BK668" i="6"/>
  <c r="BJ668" i="6"/>
  <c r="BI668" i="6"/>
  <c r="BK667" i="6"/>
  <c r="BJ667" i="6"/>
  <c r="BI667" i="6"/>
  <c r="BK666" i="6"/>
  <c r="BI666" i="6"/>
  <c r="BJ666" i="6" s="1"/>
  <c r="BK665" i="6"/>
  <c r="BI665" i="6"/>
  <c r="BJ665" i="6" s="1"/>
  <c r="BK664" i="6"/>
  <c r="BJ664" i="6"/>
  <c r="BI664" i="6"/>
  <c r="BK663" i="6"/>
  <c r="BJ663" i="6"/>
  <c r="BI663" i="6"/>
  <c r="BK662" i="6"/>
  <c r="BI662" i="6"/>
  <c r="BJ662" i="6" s="1"/>
  <c r="BK661" i="6"/>
  <c r="BI661" i="6"/>
  <c r="BJ661" i="6" s="1"/>
  <c r="BK660" i="6"/>
  <c r="BJ660" i="6"/>
  <c r="BI660" i="6"/>
  <c r="BK659" i="6"/>
  <c r="BJ659" i="6"/>
  <c r="BI659" i="6"/>
  <c r="BK658" i="6"/>
  <c r="BJ658" i="6"/>
  <c r="BI658" i="6"/>
  <c r="BK657" i="6"/>
  <c r="BI657" i="6"/>
  <c r="BJ657" i="6" s="1"/>
  <c r="BK656" i="6"/>
  <c r="BJ656" i="6"/>
  <c r="BI656" i="6"/>
  <c r="BK655" i="6"/>
  <c r="BJ655" i="6"/>
  <c r="BI655" i="6"/>
  <c r="BK654" i="6"/>
  <c r="BJ654" i="6"/>
  <c r="BI654" i="6"/>
  <c r="BK653" i="6"/>
  <c r="BI653" i="6"/>
  <c r="BJ653" i="6" s="1"/>
  <c r="BK652" i="6"/>
  <c r="BJ652" i="6"/>
  <c r="BI652" i="6"/>
  <c r="BK651" i="6"/>
  <c r="BJ651" i="6"/>
  <c r="BI651" i="6"/>
  <c r="BK650" i="6"/>
  <c r="BI650" i="6"/>
  <c r="BJ650" i="6" s="1"/>
  <c r="BK649" i="6"/>
  <c r="BI649" i="6"/>
  <c r="BJ649" i="6" s="1"/>
  <c r="BK648" i="6"/>
  <c r="BJ648" i="6"/>
  <c r="BI648" i="6"/>
  <c r="BK647" i="6"/>
  <c r="BJ647" i="6"/>
  <c r="BI647" i="6"/>
  <c r="BK646" i="6"/>
  <c r="BI646" i="6"/>
  <c r="BJ646" i="6" s="1"/>
  <c r="BK645" i="6"/>
  <c r="BI645" i="6"/>
  <c r="BJ645" i="6" s="1"/>
  <c r="BK644" i="6"/>
  <c r="BJ644" i="6"/>
  <c r="BI644" i="6"/>
  <c r="BK643" i="6"/>
  <c r="BJ643" i="6"/>
  <c r="BI643" i="6"/>
  <c r="BK642" i="6"/>
  <c r="BJ642" i="6"/>
  <c r="BI642" i="6"/>
  <c r="BK641" i="6"/>
  <c r="BI641" i="6"/>
  <c r="BJ641" i="6" s="1"/>
  <c r="BK640" i="6"/>
  <c r="BJ640" i="6"/>
  <c r="BI640" i="6"/>
  <c r="BK639" i="6"/>
  <c r="BJ639" i="6"/>
  <c r="BI639" i="6"/>
  <c r="BK638" i="6"/>
  <c r="BJ638" i="6"/>
  <c r="BI638" i="6"/>
  <c r="BK637" i="6"/>
  <c r="BI637" i="6"/>
  <c r="BJ637" i="6" s="1"/>
  <c r="BK636" i="6"/>
  <c r="BJ636" i="6"/>
  <c r="BI636" i="6"/>
  <c r="BK635" i="6"/>
  <c r="BJ635" i="6"/>
  <c r="BI635" i="6"/>
  <c r="BK634" i="6"/>
  <c r="BI634" i="6"/>
  <c r="BJ634" i="6" s="1"/>
  <c r="BK633" i="6"/>
  <c r="BI633" i="6"/>
  <c r="BJ633" i="6" s="1"/>
  <c r="BK632" i="6"/>
  <c r="BJ632" i="6"/>
  <c r="BI632" i="6"/>
  <c r="BK631" i="6"/>
  <c r="BJ631" i="6"/>
  <c r="BI631" i="6"/>
  <c r="BK630" i="6"/>
  <c r="BI630" i="6"/>
  <c r="BJ630" i="6" s="1"/>
  <c r="BK629" i="6"/>
  <c r="BI629" i="6"/>
  <c r="BJ629" i="6" s="1"/>
  <c r="BK628" i="6"/>
  <c r="BJ628" i="6"/>
  <c r="BI628" i="6"/>
  <c r="BK627" i="6"/>
  <c r="BJ627" i="6"/>
  <c r="BI627" i="6"/>
  <c r="BK626" i="6"/>
  <c r="BJ626" i="6"/>
  <c r="BI626" i="6"/>
  <c r="BK625" i="6"/>
  <c r="BI625" i="6"/>
  <c r="BJ625" i="6" s="1"/>
  <c r="BK624" i="6"/>
  <c r="BJ624" i="6"/>
  <c r="BI624" i="6"/>
  <c r="BK623" i="6"/>
  <c r="BJ623" i="6"/>
  <c r="BI623" i="6"/>
  <c r="BK622" i="6"/>
  <c r="BJ622" i="6"/>
  <c r="BI622" i="6"/>
  <c r="BK621" i="6"/>
  <c r="BI621" i="6"/>
  <c r="BJ621" i="6" s="1"/>
  <c r="BK620" i="6"/>
  <c r="BJ620" i="6"/>
  <c r="BI620" i="6"/>
  <c r="BK619" i="6"/>
  <c r="BJ619" i="6"/>
  <c r="BI619" i="6"/>
  <c r="BK618" i="6"/>
  <c r="BI618" i="6"/>
  <c r="BJ618" i="6" s="1"/>
  <c r="BK617" i="6"/>
  <c r="BI617" i="6"/>
  <c r="BJ617" i="6" s="1"/>
  <c r="BK616" i="6"/>
  <c r="BJ616" i="6"/>
  <c r="BI616" i="6"/>
  <c r="BK615" i="6"/>
  <c r="BJ615" i="6"/>
  <c r="BI615" i="6"/>
  <c r="BK614" i="6"/>
  <c r="BI614" i="6"/>
  <c r="BJ614" i="6" s="1"/>
  <c r="BK613" i="6"/>
  <c r="BI613" i="6"/>
  <c r="BJ613" i="6" s="1"/>
  <c r="BK612" i="6"/>
  <c r="BJ612" i="6"/>
  <c r="BI612" i="6"/>
  <c r="BK611" i="6"/>
  <c r="BJ611" i="6"/>
  <c r="BI611" i="6"/>
  <c r="BK610" i="6"/>
  <c r="BJ610" i="6"/>
  <c r="BI610" i="6"/>
  <c r="BK609" i="6"/>
  <c r="BI609" i="6"/>
  <c r="BJ609" i="6" s="1"/>
  <c r="BK608" i="6"/>
  <c r="BJ608" i="6"/>
  <c r="BI608" i="6"/>
  <c r="BK607" i="6"/>
  <c r="BJ607" i="6"/>
  <c r="BI607" i="6"/>
  <c r="BK606" i="6"/>
  <c r="BJ606" i="6"/>
  <c r="BI606" i="6"/>
  <c r="BK605" i="6"/>
  <c r="BI605" i="6"/>
  <c r="BJ605" i="6" s="1"/>
  <c r="BK604" i="6"/>
  <c r="BJ604" i="6"/>
  <c r="BI604" i="6"/>
  <c r="BK603" i="6"/>
  <c r="BJ603" i="6"/>
  <c r="BI603" i="6"/>
  <c r="BK602" i="6"/>
  <c r="BI602" i="6"/>
  <c r="BJ602" i="6" s="1"/>
  <c r="BK601" i="6"/>
  <c r="BI601" i="6"/>
  <c r="BJ601" i="6" s="1"/>
  <c r="BK600" i="6"/>
  <c r="BJ600" i="6"/>
  <c r="BI600" i="6"/>
  <c r="BK599" i="6"/>
  <c r="BJ599" i="6"/>
  <c r="BI599" i="6"/>
  <c r="BK598" i="6"/>
  <c r="BI598" i="6"/>
  <c r="BJ598" i="6" s="1"/>
  <c r="BK597" i="6"/>
  <c r="BI597" i="6"/>
  <c r="BJ597" i="6" s="1"/>
  <c r="BK596" i="6"/>
  <c r="BJ596" i="6"/>
  <c r="BI596" i="6"/>
  <c r="BK595" i="6"/>
  <c r="BJ595" i="6"/>
  <c r="BI595" i="6"/>
  <c r="BK594" i="6"/>
  <c r="BJ594" i="6"/>
  <c r="BI594" i="6"/>
  <c r="BK593" i="6"/>
  <c r="BI593" i="6"/>
  <c r="BJ593" i="6" s="1"/>
  <c r="BK592" i="6"/>
  <c r="BJ592" i="6"/>
  <c r="BI592" i="6"/>
  <c r="BK591" i="6"/>
  <c r="BJ591" i="6"/>
  <c r="BI591" i="6"/>
  <c r="BK590" i="6"/>
  <c r="BJ590" i="6"/>
  <c r="BI590" i="6"/>
  <c r="BK589" i="6"/>
  <c r="BI589" i="6"/>
  <c r="BJ589" i="6" s="1"/>
  <c r="BK588" i="6"/>
  <c r="BJ588" i="6"/>
  <c r="BI588" i="6"/>
  <c r="BK587" i="6"/>
  <c r="BJ587" i="6"/>
  <c r="BI587" i="6"/>
  <c r="BK586" i="6"/>
  <c r="BI586" i="6"/>
  <c r="BJ586" i="6" s="1"/>
  <c r="BK585" i="6"/>
  <c r="BI585" i="6"/>
  <c r="BJ585" i="6" s="1"/>
  <c r="BK584" i="6"/>
  <c r="BJ584" i="6"/>
  <c r="BI584" i="6"/>
  <c r="BK583" i="6"/>
  <c r="BJ583" i="6"/>
  <c r="BI583" i="6"/>
  <c r="BK582" i="6"/>
  <c r="BI582" i="6"/>
  <c r="BJ582" i="6" s="1"/>
  <c r="BK581" i="6"/>
  <c r="BI581" i="6"/>
  <c r="BJ581" i="6" s="1"/>
  <c r="BK580" i="6"/>
  <c r="BJ580" i="6"/>
  <c r="BI580" i="6"/>
  <c r="BK579" i="6"/>
  <c r="BJ579" i="6"/>
  <c r="BI579" i="6"/>
  <c r="BK578" i="6"/>
  <c r="BJ578" i="6"/>
  <c r="BI578" i="6"/>
  <c r="BK577" i="6"/>
  <c r="BI577" i="6"/>
  <c r="BJ577" i="6" s="1"/>
  <c r="BK576" i="6"/>
  <c r="BJ576" i="6"/>
  <c r="BI576" i="6"/>
  <c r="BK575" i="6"/>
  <c r="BJ575" i="6"/>
  <c r="BI575" i="6"/>
  <c r="BK574" i="6"/>
  <c r="BJ574" i="6"/>
  <c r="BI574" i="6"/>
  <c r="BK573" i="6"/>
  <c r="BI573" i="6"/>
  <c r="BJ573" i="6" s="1"/>
  <c r="BK572" i="6"/>
  <c r="BJ572" i="6"/>
  <c r="BI572" i="6"/>
  <c r="BK571" i="6"/>
  <c r="BJ571" i="6"/>
  <c r="BI571" i="6"/>
  <c r="BK570" i="6"/>
  <c r="BI570" i="6"/>
  <c r="BJ570" i="6" s="1"/>
  <c r="BK569" i="6"/>
  <c r="BI569" i="6"/>
  <c r="BJ569" i="6" s="1"/>
  <c r="BK568" i="6"/>
  <c r="BJ568" i="6"/>
  <c r="BI568" i="6"/>
  <c r="BK567" i="6"/>
  <c r="BJ567" i="6"/>
  <c r="BI567" i="6"/>
  <c r="BK566" i="6"/>
  <c r="BI566" i="6"/>
  <c r="BJ566" i="6" s="1"/>
  <c r="BK565" i="6"/>
  <c r="BI565" i="6"/>
  <c r="BJ565" i="6" s="1"/>
  <c r="BK564" i="6"/>
  <c r="BJ564" i="6"/>
  <c r="BI564" i="6"/>
  <c r="BK563" i="6"/>
  <c r="BJ563" i="6"/>
  <c r="BI563" i="6"/>
  <c r="BK562" i="6"/>
  <c r="BJ562" i="6"/>
  <c r="BI562" i="6"/>
  <c r="BK561" i="6"/>
  <c r="BI561" i="6"/>
  <c r="BJ561" i="6" s="1"/>
  <c r="BK560" i="6"/>
  <c r="BJ560" i="6"/>
  <c r="BI560" i="6"/>
  <c r="BK559" i="6"/>
  <c r="BJ559" i="6"/>
  <c r="BI559" i="6"/>
  <c r="BK558" i="6"/>
  <c r="BJ558" i="6"/>
  <c r="BI558" i="6"/>
  <c r="BK557" i="6"/>
  <c r="BI557" i="6"/>
  <c r="BJ557" i="6" s="1"/>
  <c r="BK556" i="6"/>
  <c r="BJ556" i="6"/>
  <c r="BI556" i="6"/>
  <c r="BK555" i="6"/>
  <c r="BJ555" i="6"/>
  <c r="BI555" i="6"/>
  <c r="BK554" i="6"/>
  <c r="BI554" i="6"/>
  <c r="BJ554" i="6" s="1"/>
  <c r="BK553" i="6"/>
  <c r="BI553" i="6"/>
  <c r="BJ553" i="6" s="1"/>
  <c r="BK552" i="6"/>
  <c r="BJ552" i="6"/>
  <c r="BI552" i="6"/>
  <c r="BK551" i="6"/>
  <c r="BJ551" i="6"/>
  <c r="BI551" i="6"/>
  <c r="BK550" i="6"/>
  <c r="BI550" i="6"/>
  <c r="BJ550" i="6" s="1"/>
  <c r="BK549" i="6"/>
  <c r="BI549" i="6"/>
  <c r="BJ549" i="6" s="1"/>
  <c r="BK548" i="6"/>
  <c r="BJ548" i="6"/>
  <c r="BI548" i="6"/>
  <c r="BK547" i="6"/>
  <c r="BJ547" i="6"/>
  <c r="BI547" i="6"/>
  <c r="BK546" i="6"/>
  <c r="BJ546" i="6"/>
  <c r="BI546" i="6"/>
  <c r="BK545" i="6"/>
  <c r="BI545" i="6"/>
  <c r="BJ545" i="6" s="1"/>
  <c r="BK544" i="6"/>
  <c r="BJ544" i="6"/>
  <c r="BI544" i="6"/>
  <c r="BK543" i="6"/>
  <c r="BJ543" i="6"/>
  <c r="BI543" i="6"/>
  <c r="BK542" i="6"/>
  <c r="BJ542" i="6"/>
  <c r="BI542" i="6"/>
  <c r="BK541" i="6"/>
  <c r="BI541" i="6"/>
  <c r="BJ541" i="6" s="1"/>
  <c r="BK540" i="6"/>
  <c r="BI540" i="6"/>
  <c r="BJ540" i="6" s="1"/>
  <c r="BK539" i="6"/>
  <c r="BJ539" i="6"/>
  <c r="BI539" i="6"/>
  <c r="BK538" i="6"/>
  <c r="BI538" i="6"/>
  <c r="BJ538" i="6" s="1"/>
  <c r="BK537" i="6"/>
  <c r="BI537" i="6"/>
  <c r="BJ537" i="6" s="1"/>
  <c r="BK536" i="6"/>
  <c r="BI536" i="6"/>
  <c r="BJ536" i="6" s="1"/>
  <c r="BK535" i="6"/>
  <c r="BJ535" i="6"/>
  <c r="BI535" i="6"/>
  <c r="BK534" i="6"/>
  <c r="BJ534" i="6"/>
  <c r="BI534" i="6"/>
  <c r="BK533" i="6"/>
  <c r="BI533" i="6"/>
  <c r="BJ533" i="6" s="1"/>
  <c r="BK532" i="6"/>
  <c r="BI532" i="6"/>
  <c r="BJ532" i="6" s="1"/>
  <c r="BK531" i="6"/>
  <c r="BJ531" i="6"/>
  <c r="BI531" i="6"/>
  <c r="BK530" i="6"/>
  <c r="BI530" i="6"/>
  <c r="BJ530" i="6" s="1"/>
  <c r="BK529" i="6"/>
  <c r="BI529" i="6"/>
  <c r="BJ529" i="6" s="1"/>
  <c r="BK528" i="6"/>
  <c r="BI528" i="6"/>
  <c r="BJ528" i="6" s="1"/>
  <c r="BK527" i="6"/>
  <c r="BJ527" i="6"/>
  <c r="BI527" i="6"/>
  <c r="BK526" i="6"/>
  <c r="BJ526" i="6"/>
  <c r="BI526" i="6"/>
  <c r="BK525" i="6"/>
  <c r="BI525" i="6"/>
  <c r="BJ525" i="6" s="1"/>
  <c r="BK524" i="6"/>
  <c r="BI524" i="6"/>
  <c r="BJ524" i="6" s="1"/>
  <c r="BK523" i="6"/>
  <c r="BJ523" i="6"/>
  <c r="BI523" i="6"/>
  <c r="BK522" i="6"/>
  <c r="BI522" i="6"/>
  <c r="BJ522" i="6" s="1"/>
  <c r="BK521" i="6"/>
  <c r="BI521" i="6"/>
  <c r="BJ521" i="6" s="1"/>
  <c r="BK520" i="6"/>
  <c r="BI520" i="6"/>
  <c r="BJ520" i="6" s="1"/>
  <c r="BK519" i="6"/>
  <c r="BJ519" i="6"/>
  <c r="BI519" i="6"/>
  <c r="BK518" i="6"/>
  <c r="BJ518" i="6"/>
  <c r="BI518" i="6"/>
  <c r="BK517" i="6"/>
  <c r="BI517" i="6"/>
  <c r="BJ517" i="6" s="1"/>
  <c r="BK516" i="6"/>
  <c r="BI516" i="6"/>
  <c r="BJ516" i="6" s="1"/>
  <c r="BK515" i="6"/>
  <c r="BJ515" i="6"/>
  <c r="BI515" i="6"/>
  <c r="BK514" i="6"/>
  <c r="BI514" i="6"/>
  <c r="BJ514" i="6" s="1"/>
  <c r="BK513" i="6"/>
  <c r="BI513" i="6"/>
  <c r="BJ513" i="6" s="1"/>
  <c r="BK512" i="6"/>
  <c r="BI512" i="6"/>
  <c r="BJ512" i="6" s="1"/>
  <c r="BK511" i="6"/>
  <c r="BJ511" i="6"/>
  <c r="BI511" i="6"/>
  <c r="BK510" i="6"/>
  <c r="BJ510" i="6"/>
  <c r="BI510" i="6"/>
  <c r="BK509" i="6"/>
  <c r="BI509" i="6"/>
  <c r="BJ509" i="6" s="1"/>
  <c r="BK508" i="6"/>
  <c r="BI508" i="6"/>
  <c r="BJ508" i="6" s="1"/>
  <c r="BK507" i="6"/>
  <c r="BJ507" i="6"/>
  <c r="BI507" i="6"/>
  <c r="BK506" i="6"/>
  <c r="BI506" i="6"/>
  <c r="BJ506" i="6" s="1"/>
  <c r="BK505" i="6"/>
  <c r="BI505" i="6"/>
  <c r="BJ505" i="6" s="1"/>
  <c r="BK504" i="6"/>
  <c r="BI504" i="6"/>
  <c r="BJ504" i="6" s="1"/>
  <c r="BK503" i="6"/>
  <c r="BJ503" i="6"/>
  <c r="BI503" i="6"/>
  <c r="BK502" i="6"/>
  <c r="BJ502" i="6"/>
  <c r="BI502" i="6"/>
  <c r="BK501" i="6"/>
  <c r="BI501" i="6"/>
  <c r="BJ501" i="6" s="1"/>
  <c r="BK500" i="6"/>
  <c r="BI500" i="6"/>
  <c r="BJ500" i="6" s="1"/>
  <c r="BK499" i="6"/>
  <c r="BJ499" i="6"/>
  <c r="BI499" i="6"/>
  <c r="BK498" i="6"/>
  <c r="BI498" i="6"/>
  <c r="BJ498" i="6" s="1"/>
  <c r="BK497" i="6"/>
  <c r="BI497" i="6"/>
  <c r="BJ497" i="6" s="1"/>
  <c r="BK496" i="6"/>
  <c r="BI496" i="6"/>
  <c r="BJ496" i="6" s="1"/>
  <c r="BK495" i="6"/>
  <c r="BJ495" i="6"/>
  <c r="BI495" i="6"/>
  <c r="BK494" i="6"/>
  <c r="BJ494" i="6"/>
  <c r="BI494" i="6"/>
  <c r="BK493" i="6"/>
  <c r="BI493" i="6"/>
  <c r="BJ493" i="6" s="1"/>
  <c r="BK492" i="6"/>
  <c r="BI492" i="6"/>
  <c r="BJ492" i="6" s="1"/>
  <c r="BK491" i="6"/>
  <c r="BJ491" i="6"/>
  <c r="BI491" i="6"/>
  <c r="BK490" i="6"/>
  <c r="BI490" i="6"/>
  <c r="BJ490" i="6" s="1"/>
  <c r="BK489" i="6"/>
  <c r="BI489" i="6"/>
  <c r="BJ489" i="6" s="1"/>
  <c r="BK488" i="6"/>
  <c r="BI488" i="6"/>
  <c r="BJ488" i="6" s="1"/>
  <c r="BK487" i="6"/>
  <c r="BJ487" i="6"/>
  <c r="BI487" i="6"/>
  <c r="BK486" i="6"/>
  <c r="BJ486" i="6"/>
  <c r="BI486" i="6"/>
  <c r="BK485" i="6"/>
  <c r="BI485" i="6"/>
  <c r="BJ485" i="6" s="1"/>
  <c r="BK484" i="6"/>
  <c r="BI484" i="6"/>
  <c r="BJ484" i="6" s="1"/>
  <c r="BK483" i="6"/>
  <c r="BJ483" i="6"/>
  <c r="BI483" i="6"/>
  <c r="BK482" i="6"/>
  <c r="BI482" i="6"/>
  <c r="BJ482" i="6" s="1"/>
  <c r="BK481" i="6"/>
  <c r="BI481" i="6"/>
  <c r="BJ481" i="6" s="1"/>
  <c r="BK480" i="6"/>
  <c r="BI480" i="6"/>
  <c r="BJ480" i="6" s="1"/>
  <c r="BK479" i="6"/>
  <c r="BJ479" i="6"/>
  <c r="BI479" i="6"/>
  <c r="BK478" i="6"/>
  <c r="BJ478" i="6"/>
  <c r="BI478" i="6"/>
  <c r="BK477" i="6"/>
  <c r="BI477" i="6"/>
  <c r="BJ477" i="6" s="1"/>
  <c r="BK476" i="6"/>
  <c r="BI476" i="6"/>
  <c r="BJ476" i="6" s="1"/>
  <c r="BK475" i="6"/>
  <c r="BJ475" i="6"/>
  <c r="BI475" i="6"/>
  <c r="BK474" i="6"/>
  <c r="BI474" i="6"/>
  <c r="BJ474" i="6" s="1"/>
  <c r="BK473" i="6"/>
  <c r="BI473" i="6"/>
  <c r="BJ473" i="6" s="1"/>
  <c r="BK472" i="6"/>
  <c r="BI472" i="6"/>
  <c r="BJ472" i="6" s="1"/>
  <c r="BK471" i="6"/>
  <c r="BJ471" i="6"/>
  <c r="BI471" i="6"/>
  <c r="BK470" i="6"/>
  <c r="BJ470" i="6"/>
  <c r="BI470" i="6"/>
  <c r="BK469" i="6"/>
  <c r="BI469" i="6"/>
  <c r="BJ469" i="6" s="1"/>
  <c r="BK468" i="6"/>
  <c r="BI468" i="6"/>
  <c r="BJ468" i="6" s="1"/>
  <c r="BK467" i="6"/>
  <c r="BJ467" i="6"/>
  <c r="BI467" i="6"/>
  <c r="BK466" i="6"/>
  <c r="BI466" i="6"/>
  <c r="BJ466" i="6" s="1"/>
  <c r="BK465" i="6"/>
  <c r="BI465" i="6"/>
  <c r="BJ465" i="6" s="1"/>
  <c r="BK464" i="6"/>
  <c r="BI464" i="6"/>
  <c r="BJ464" i="6" s="1"/>
  <c r="BK463" i="6"/>
  <c r="BJ463" i="6"/>
  <c r="BI463" i="6"/>
  <c r="BK462" i="6"/>
  <c r="BJ462" i="6"/>
  <c r="BI462" i="6"/>
  <c r="BK461" i="6"/>
  <c r="BI461" i="6"/>
  <c r="BJ461" i="6" s="1"/>
  <c r="BK460" i="6"/>
  <c r="BI460" i="6"/>
  <c r="BJ460" i="6" s="1"/>
  <c r="BK459" i="6"/>
  <c r="BJ459" i="6"/>
  <c r="BI459" i="6"/>
  <c r="BK458" i="6"/>
  <c r="BI458" i="6"/>
  <c r="BJ458" i="6" s="1"/>
  <c r="BK457" i="6"/>
  <c r="BI457" i="6"/>
  <c r="BJ457" i="6" s="1"/>
  <c r="BK456" i="6"/>
  <c r="BI456" i="6"/>
  <c r="BJ456" i="6" s="1"/>
  <c r="BK455" i="6"/>
  <c r="BJ455" i="6"/>
  <c r="BI455" i="6"/>
  <c r="BK454" i="6"/>
  <c r="BJ454" i="6"/>
  <c r="BI454" i="6"/>
  <c r="BK453" i="6"/>
  <c r="BI453" i="6"/>
  <c r="BJ453" i="6" s="1"/>
  <c r="BK452" i="6"/>
  <c r="BI452" i="6"/>
  <c r="BJ452" i="6" s="1"/>
  <c r="BK451" i="6"/>
  <c r="BJ451" i="6"/>
  <c r="BI451" i="6"/>
  <c r="BK450" i="6"/>
  <c r="BI450" i="6"/>
  <c r="BJ450" i="6" s="1"/>
  <c r="BK449" i="6"/>
  <c r="BI449" i="6"/>
  <c r="BJ449" i="6" s="1"/>
  <c r="BK448" i="6"/>
  <c r="BI448" i="6"/>
  <c r="BJ448" i="6" s="1"/>
  <c r="BK447" i="6"/>
  <c r="BJ447" i="6"/>
  <c r="BI447" i="6"/>
  <c r="BK446" i="6"/>
  <c r="BJ446" i="6"/>
  <c r="BI446" i="6"/>
  <c r="BK445" i="6"/>
  <c r="BI445" i="6"/>
  <c r="BJ445" i="6" s="1"/>
  <c r="BK444" i="6"/>
  <c r="BI444" i="6"/>
  <c r="BJ444" i="6" s="1"/>
  <c r="BK443" i="6"/>
  <c r="BJ443" i="6"/>
  <c r="BI443" i="6"/>
  <c r="BK442" i="6"/>
  <c r="BI442" i="6"/>
  <c r="BJ442" i="6" s="1"/>
  <c r="BK441" i="6"/>
  <c r="BI441" i="6"/>
  <c r="BJ441" i="6" s="1"/>
  <c r="BK440" i="6"/>
  <c r="BI440" i="6"/>
  <c r="BJ440" i="6" s="1"/>
  <c r="BK439" i="6"/>
  <c r="BJ439" i="6"/>
  <c r="BI439" i="6"/>
  <c r="BK438" i="6"/>
  <c r="BJ438" i="6"/>
  <c r="BI438" i="6"/>
  <c r="BK437" i="6"/>
  <c r="BI437" i="6"/>
  <c r="BJ437" i="6" s="1"/>
  <c r="BK436" i="6"/>
  <c r="BI436" i="6"/>
  <c r="BJ436" i="6" s="1"/>
  <c r="BK435" i="6"/>
  <c r="BJ435" i="6"/>
  <c r="BI435" i="6"/>
  <c r="BK434" i="6"/>
  <c r="BI434" i="6"/>
  <c r="BJ434" i="6" s="1"/>
  <c r="BK433" i="6"/>
  <c r="BI433" i="6"/>
  <c r="BJ433" i="6" s="1"/>
  <c r="BK432" i="6"/>
  <c r="BI432" i="6"/>
  <c r="BJ432" i="6" s="1"/>
  <c r="BK431" i="6"/>
  <c r="BJ431" i="6"/>
  <c r="BI431" i="6"/>
  <c r="BK430" i="6"/>
  <c r="BJ430" i="6"/>
  <c r="BI430" i="6"/>
  <c r="BK429" i="6"/>
  <c r="BI429" i="6"/>
  <c r="BJ429" i="6" s="1"/>
  <c r="BK428" i="6"/>
  <c r="BI428" i="6"/>
  <c r="BJ428" i="6" s="1"/>
  <c r="BK427" i="6"/>
  <c r="BJ427" i="6"/>
  <c r="BI427" i="6"/>
  <c r="BK426" i="6"/>
  <c r="BI426" i="6"/>
  <c r="BJ426" i="6" s="1"/>
  <c r="BK425" i="6"/>
  <c r="BI425" i="6"/>
  <c r="BJ425" i="6" s="1"/>
  <c r="BK424" i="6"/>
  <c r="BI424" i="6"/>
  <c r="BJ424" i="6" s="1"/>
  <c r="BK423" i="6"/>
  <c r="BJ423" i="6"/>
  <c r="BI423" i="6"/>
  <c r="BK422" i="6"/>
  <c r="BJ422" i="6"/>
  <c r="BI422" i="6"/>
  <c r="BK421" i="6"/>
  <c r="BI421" i="6"/>
  <c r="BJ421" i="6" s="1"/>
  <c r="BK420" i="6"/>
  <c r="BI420" i="6"/>
  <c r="BJ420" i="6" s="1"/>
  <c r="BK419" i="6"/>
  <c r="BJ419" i="6"/>
  <c r="BI419" i="6"/>
  <c r="BK418" i="6"/>
  <c r="BI418" i="6"/>
  <c r="BJ418" i="6" s="1"/>
  <c r="BK417" i="6"/>
  <c r="BI417" i="6"/>
  <c r="BJ417" i="6" s="1"/>
  <c r="BK416" i="6"/>
  <c r="BI416" i="6"/>
  <c r="BJ416" i="6" s="1"/>
  <c r="BK415" i="6"/>
  <c r="BJ415" i="6"/>
  <c r="BI415" i="6"/>
  <c r="BK414" i="6"/>
  <c r="BJ414" i="6"/>
  <c r="BI414" i="6"/>
  <c r="BK413" i="6"/>
  <c r="BI413" i="6"/>
  <c r="BJ413" i="6" s="1"/>
  <c r="BK412" i="6"/>
  <c r="BI412" i="6"/>
  <c r="BJ412" i="6" s="1"/>
  <c r="BK411" i="6"/>
  <c r="BJ411" i="6"/>
  <c r="BI411" i="6"/>
  <c r="BK410" i="6"/>
  <c r="BI410" i="6"/>
  <c r="BJ410" i="6" s="1"/>
  <c r="BK409" i="6"/>
  <c r="BI409" i="6"/>
  <c r="BJ409" i="6" s="1"/>
  <c r="BK408" i="6"/>
  <c r="BI408" i="6"/>
  <c r="BJ408" i="6" s="1"/>
  <c r="BK407" i="6"/>
  <c r="BJ407" i="6"/>
  <c r="BI407" i="6"/>
  <c r="BK406" i="6"/>
  <c r="BJ406" i="6"/>
  <c r="BI406" i="6"/>
  <c r="BK405" i="6"/>
  <c r="BI405" i="6"/>
  <c r="BJ405" i="6" s="1"/>
  <c r="BK404" i="6"/>
  <c r="BI404" i="6"/>
  <c r="BJ404" i="6" s="1"/>
  <c r="BK403" i="6"/>
  <c r="BJ403" i="6"/>
  <c r="BI403" i="6"/>
  <c r="BK402" i="6"/>
  <c r="BI402" i="6"/>
  <c r="BJ402" i="6" s="1"/>
  <c r="BK401" i="6"/>
  <c r="BI401" i="6"/>
  <c r="BJ401" i="6" s="1"/>
  <c r="BK400" i="6"/>
  <c r="BI400" i="6"/>
  <c r="BJ400" i="6" s="1"/>
  <c r="BK399" i="6"/>
  <c r="BJ399" i="6"/>
  <c r="BI399" i="6"/>
  <c r="BK398" i="6"/>
  <c r="BJ398" i="6"/>
  <c r="BI398" i="6"/>
  <c r="BK397" i="6"/>
  <c r="BI397" i="6"/>
  <c r="BJ397" i="6" s="1"/>
  <c r="BK396" i="6"/>
  <c r="BI396" i="6"/>
  <c r="BJ396" i="6" s="1"/>
  <c r="BK395" i="6"/>
  <c r="BJ395" i="6"/>
  <c r="BI395" i="6"/>
  <c r="BK394" i="6"/>
  <c r="BI394" i="6"/>
  <c r="BJ394" i="6" s="1"/>
  <c r="BK393" i="6"/>
  <c r="BI393" i="6"/>
  <c r="BJ393" i="6" s="1"/>
  <c r="BK392" i="6"/>
  <c r="BI392" i="6"/>
  <c r="BJ392" i="6" s="1"/>
  <c r="BK391" i="6"/>
  <c r="BJ391" i="6"/>
  <c r="BI391" i="6"/>
  <c r="BK390" i="6"/>
  <c r="BJ390" i="6"/>
  <c r="BI390" i="6"/>
  <c r="BK389" i="6"/>
  <c r="BI389" i="6"/>
  <c r="BJ389" i="6" s="1"/>
  <c r="BK388" i="6"/>
  <c r="BI388" i="6"/>
  <c r="BJ388" i="6" s="1"/>
  <c r="BK387" i="6"/>
  <c r="BJ387" i="6"/>
  <c r="BI387" i="6"/>
  <c r="BK386" i="6"/>
  <c r="BI386" i="6"/>
  <c r="BJ386" i="6" s="1"/>
  <c r="BK385" i="6"/>
  <c r="BI385" i="6"/>
  <c r="BJ385" i="6" s="1"/>
  <c r="BK384" i="6"/>
  <c r="BI384" i="6"/>
  <c r="BJ384" i="6" s="1"/>
  <c r="BK383" i="6"/>
  <c r="BJ383" i="6"/>
  <c r="BI383" i="6"/>
  <c r="BK382" i="6"/>
  <c r="BJ382" i="6"/>
  <c r="BI382" i="6"/>
  <c r="BK381" i="6"/>
  <c r="BI381" i="6"/>
  <c r="BJ381" i="6" s="1"/>
  <c r="BK380" i="6"/>
  <c r="BI380" i="6"/>
  <c r="BJ380" i="6" s="1"/>
  <c r="BK379" i="6"/>
  <c r="BJ379" i="6"/>
  <c r="BI379" i="6"/>
  <c r="BK378" i="6"/>
  <c r="BI378" i="6"/>
  <c r="BJ378" i="6" s="1"/>
  <c r="BK377" i="6"/>
  <c r="BI377" i="6"/>
  <c r="BJ377" i="6" s="1"/>
  <c r="BK376" i="6"/>
  <c r="BI376" i="6"/>
  <c r="BJ376" i="6" s="1"/>
  <c r="BK375" i="6"/>
  <c r="BJ375" i="6"/>
  <c r="BI375" i="6"/>
  <c r="BK374" i="6"/>
  <c r="BJ374" i="6"/>
  <c r="BI374" i="6"/>
  <c r="BK373" i="6"/>
  <c r="BI373" i="6"/>
  <c r="BJ373" i="6" s="1"/>
  <c r="BK372" i="6"/>
  <c r="BI372" i="6"/>
  <c r="BJ372" i="6" s="1"/>
  <c r="BK371" i="6"/>
  <c r="BJ371" i="6"/>
  <c r="BI371" i="6"/>
  <c r="BK370" i="6"/>
  <c r="BI370" i="6"/>
  <c r="BJ370" i="6" s="1"/>
  <c r="BK369" i="6"/>
  <c r="BI369" i="6"/>
  <c r="BJ369" i="6" s="1"/>
  <c r="BK368" i="6"/>
  <c r="BI368" i="6"/>
  <c r="BJ368" i="6" s="1"/>
  <c r="BK367" i="6"/>
  <c r="BJ367" i="6"/>
  <c r="BI367" i="6"/>
  <c r="BK366" i="6"/>
  <c r="BJ366" i="6"/>
  <c r="BI366" i="6"/>
  <c r="BK365" i="6"/>
  <c r="BI365" i="6"/>
  <c r="BJ365" i="6" s="1"/>
  <c r="BK364" i="6"/>
  <c r="BI364" i="6"/>
  <c r="BJ364" i="6" s="1"/>
  <c r="BK363" i="6"/>
  <c r="BJ363" i="6"/>
  <c r="BI363" i="6"/>
  <c r="BK362" i="6"/>
  <c r="BI362" i="6"/>
  <c r="BJ362" i="6" s="1"/>
  <c r="BK361" i="6"/>
  <c r="BI361" i="6"/>
  <c r="BJ361" i="6" s="1"/>
  <c r="BK360" i="6"/>
  <c r="BI360" i="6"/>
  <c r="BJ360" i="6" s="1"/>
  <c r="BK359" i="6"/>
  <c r="BJ359" i="6"/>
  <c r="BI359" i="6"/>
  <c r="BK358" i="6"/>
  <c r="BJ358" i="6"/>
  <c r="BI358" i="6"/>
  <c r="BK357" i="6"/>
  <c r="BI357" i="6"/>
  <c r="BJ357" i="6" s="1"/>
  <c r="BK356" i="6"/>
  <c r="BI356" i="6"/>
  <c r="BJ356" i="6" s="1"/>
  <c r="BK355" i="6"/>
  <c r="BJ355" i="6"/>
  <c r="BI355" i="6"/>
  <c r="BK354" i="6"/>
  <c r="BI354" i="6"/>
  <c r="BJ354" i="6" s="1"/>
  <c r="BK353" i="6"/>
  <c r="BI353" i="6"/>
  <c r="BJ353" i="6" s="1"/>
  <c r="BK352" i="6"/>
  <c r="BI352" i="6"/>
  <c r="BJ352" i="6" s="1"/>
  <c r="BK351" i="6"/>
  <c r="BJ351" i="6"/>
  <c r="BI351" i="6"/>
  <c r="BK350" i="6"/>
  <c r="BJ350" i="6"/>
  <c r="BI350" i="6"/>
  <c r="BK349" i="6"/>
  <c r="BI349" i="6"/>
  <c r="BJ349" i="6" s="1"/>
  <c r="BK348" i="6"/>
  <c r="BI348" i="6"/>
  <c r="BJ348" i="6" s="1"/>
  <c r="BK347" i="6"/>
  <c r="BJ347" i="6"/>
  <c r="BI347" i="6"/>
  <c r="BK346" i="6"/>
  <c r="BI346" i="6"/>
  <c r="BJ346" i="6" s="1"/>
  <c r="BK345" i="6"/>
  <c r="BI345" i="6"/>
  <c r="BJ345" i="6" s="1"/>
  <c r="BK344" i="6"/>
  <c r="BI344" i="6"/>
  <c r="BJ344" i="6" s="1"/>
  <c r="BK343" i="6"/>
  <c r="BJ343" i="6"/>
  <c r="BI343" i="6"/>
  <c r="BK342" i="6"/>
  <c r="BJ342" i="6"/>
  <c r="BI342" i="6"/>
  <c r="BK341" i="6"/>
  <c r="BI341" i="6"/>
  <c r="BJ341" i="6" s="1"/>
  <c r="BK340" i="6"/>
  <c r="BI340" i="6"/>
  <c r="BJ340" i="6" s="1"/>
  <c r="BK339" i="6"/>
  <c r="BJ339" i="6"/>
  <c r="BI339" i="6"/>
  <c r="BK338" i="6"/>
  <c r="BI338" i="6"/>
  <c r="BJ338" i="6" s="1"/>
  <c r="BK337" i="6"/>
  <c r="BI337" i="6"/>
  <c r="BJ337" i="6" s="1"/>
  <c r="BK336" i="6"/>
  <c r="BI336" i="6"/>
  <c r="BJ336" i="6" s="1"/>
  <c r="BK335" i="6"/>
  <c r="BJ335" i="6"/>
  <c r="BI335" i="6"/>
  <c r="BK334" i="6"/>
  <c r="BJ334" i="6"/>
  <c r="BI334" i="6"/>
  <c r="BK333" i="6"/>
  <c r="BI333" i="6"/>
  <c r="BJ333" i="6" s="1"/>
  <c r="BK332" i="6"/>
  <c r="BI332" i="6"/>
  <c r="BJ332" i="6" s="1"/>
  <c r="BK331" i="6"/>
  <c r="BJ331" i="6"/>
  <c r="BI331" i="6"/>
  <c r="BK330" i="6"/>
  <c r="BI330" i="6"/>
  <c r="BJ330" i="6" s="1"/>
  <c r="BK329" i="6"/>
  <c r="BI329" i="6"/>
  <c r="BJ329" i="6" s="1"/>
  <c r="BK328" i="6"/>
  <c r="BI328" i="6"/>
  <c r="BJ328" i="6" s="1"/>
  <c r="BK327" i="6"/>
  <c r="BJ327" i="6"/>
  <c r="BI327" i="6"/>
  <c r="BK326" i="6"/>
  <c r="BJ326" i="6"/>
  <c r="BI326" i="6"/>
  <c r="BK325" i="6"/>
  <c r="BI325" i="6"/>
  <c r="BJ325" i="6" s="1"/>
  <c r="BK324" i="6"/>
  <c r="BI324" i="6"/>
  <c r="BJ324" i="6" s="1"/>
  <c r="BK323" i="6"/>
  <c r="BJ323" i="6"/>
  <c r="BI323" i="6"/>
  <c r="BK322" i="6"/>
  <c r="BI322" i="6"/>
  <c r="BJ322" i="6" s="1"/>
  <c r="BK321" i="6"/>
  <c r="BI321" i="6"/>
  <c r="BJ321" i="6" s="1"/>
  <c r="BK320" i="6"/>
  <c r="BI320" i="6"/>
  <c r="BJ320" i="6" s="1"/>
  <c r="BK319" i="6"/>
  <c r="BJ319" i="6"/>
  <c r="BI319" i="6"/>
  <c r="BK318" i="6"/>
  <c r="BJ318" i="6"/>
  <c r="BI318" i="6"/>
  <c r="BK317" i="6"/>
  <c r="BI317" i="6"/>
  <c r="BJ317" i="6" s="1"/>
  <c r="BK316" i="6"/>
  <c r="BI316" i="6"/>
  <c r="BJ316" i="6" s="1"/>
  <c r="BK315" i="6"/>
  <c r="BJ315" i="6"/>
  <c r="BI315" i="6"/>
  <c r="BK314" i="6"/>
  <c r="BI314" i="6"/>
  <c r="BJ314" i="6" s="1"/>
  <c r="BK313" i="6"/>
  <c r="BI313" i="6"/>
  <c r="BJ313" i="6" s="1"/>
  <c r="BK312" i="6"/>
  <c r="BI312" i="6"/>
  <c r="BJ312" i="6" s="1"/>
  <c r="BK311" i="6"/>
  <c r="BJ311" i="6"/>
  <c r="BI311" i="6"/>
  <c r="BK310" i="6"/>
  <c r="BJ310" i="6"/>
  <c r="BI310" i="6"/>
  <c r="BK309" i="6"/>
  <c r="BI309" i="6"/>
  <c r="BJ309" i="6" s="1"/>
  <c r="BK308" i="6"/>
  <c r="BI308" i="6"/>
  <c r="BJ308" i="6" s="1"/>
  <c r="BK307" i="6"/>
  <c r="BJ307" i="6"/>
  <c r="BI307" i="6"/>
  <c r="BK306" i="6"/>
  <c r="BI306" i="6"/>
  <c r="BJ306" i="6" s="1"/>
  <c r="BK305" i="6"/>
  <c r="BI305" i="6"/>
  <c r="BJ305" i="6" s="1"/>
  <c r="BK304" i="6"/>
  <c r="BI304" i="6"/>
  <c r="BJ304" i="6" s="1"/>
  <c r="BK303" i="6"/>
  <c r="BJ303" i="6"/>
  <c r="BI303" i="6"/>
  <c r="BK302" i="6"/>
  <c r="BJ302" i="6"/>
  <c r="BI302" i="6"/>
  <c r="BK301" i="6"/>
  <c r="BI301" i="6"/>
  <c r="BJ301" i="6" s="1"/>
  <c r="BK300" i="6"/>
  <c r="BI300" i="6"/>
  <c r="BJ300" i="6" s="1"/>
  <c r="BK299" i="6"/>
  <c r="BJ299" i="6"/>
  <c r="BI299" i="6"/>
  <c r="BK298" i="6"/>
  <c r="BI298" i="6"/>
  <c r="BJ298" i="6" s="1"/>
  <c r="BK297" i="6"/>
  <c r="BI297" i="6"/>
  <c r="BJ297" i="6" s="1"/>
  <c r="BK296" i="6"/>
  <c r="BI296" i="6"/>
  <c r="BJ296" i="6" s="1"/>
  <c r="BK295" i="6"/>
  <c r="BJ295" i="6"/>
  <c r="BI295" i="6"/>
  <c r="BK294" i="6"/>
  <c r="BJ294" i="6"/>
  <c r="BI294" i="6"/>
  <c r="BK293" i="6"/>
  <c r="BI293" i="6"/>
  <c r="BJ293" i="6" s="1"/>
  <c r="BK292" i="6"/>
  <c r="BI292" i="6"/>
  <c r="BJ292" i="6" s="1"/>
  <c r="BK291" i="6"/>
  <c r="BJ291" i="6"/>
  <c r="BI291" i="6"/>
  <c r="BK290" i="6"/>
  <c r="BI290" i="6"/>
  <c r="BJ290" i="6" s="1"/>
  <c r="BK289" i="6"/>
  <c r="BI289" i="6"/>
  <c r="BJ289" i="6" s="1"/>
  <c r="BK288" i="6"/>
  <c r="BI288" i="6"/>
  <c r="BJ288" i="6" s="1"/>
  <c r="BK287" i="6"/>
  <c r="BJ287" i="6"/>
  <c r="BI287" i="6"/>
  <c r="BK286" i="6"/>
  <c r="BJ286" i="6"/>
  <c r="BI286" i="6"/>
  <c r="BK285" i="6"/>
  <c r="BI285" i="6"/>
  <c r="BJ285" i="6" s="1"/>
  <c r="BK284" i="6"/>
  <c r="BI284" i="6"/>
  <c r="BJ284" i="6" s="1"/>
  <c r="BK283" i="6"/>
  <c r="BJ283" i="6"/>
  <c r="BI283" i="6"/>
  <c r="BK282" i="6"/>
  <c r="BI282" i="6"/>
  <c r="BJ282" i="6" s="1"/>
  <c r="BK281" i="6"/>
  <c r="BI281" i="6"/>
  <c r="BJ281" i="6" s="1"/>
  <c r="BK280" i="6"/>
  <c r="BI280" i="6"/>
  <c r="BJ280" i="6" s="1"/>
  <c r="BK279" i="6"/>
  <c r="BJ279" i="6"/>
  <c r="BI279" i="6"/>
  <c r="BK278" i="6"/>
  <c r="BJ278" i="6"/>
  <c r="BI278" i="6"/>
  <c r="BK277" i="6"/>
  <c r="BI277" i="6"/>
  <c r="BJ277" i="6" s="1"/>
  <c r="BK276" i="6"/>
  <c r="BI276" i="6"/>
  <c r="BJ276" i="6" s="1"/>
  <c r="BK275" i="6"/>
  <c r="BJ275" i="6"/>
  <c r="BI275" i="6"/>
  <c r="BK274" i="6"/>
  <c r="BI274" i="6"/>
  <c r="BJ274" i="6" s="1"/>
  <c r="BK273" i="6"/>
  <c r="BI273" i="6"/>
  <c r="BJ273" i="6" s="1"/>
  <c r="BK272" i="6"/>
  <c r="BI272" i="6"/>
  <c r="BJ272" i="6" s="1"/>
  <c r="BK271" i="6"/>
  <c r="BJ271" i="6"/>
  <c r="BI271" i="6"/>
  <c r="BK270" i="6"/>
  <c r="BJ270" i="6"/>
  <c r="BI270" i="6"/>
  <c r="BK269" i="6"/>
  <c r="BI269" i="6"/>
  <c r="BJ269" i="6" s="1"/>
  <c r="BK268" i="6"/>
  <c r="BI268" i="6"/>
  <c r="BJ268" i="6" s="1"/>
  <c r="BK267" i="6"/>
  <c r="BJ267" i="6"/>
  <c r="BI267" i="6"/>
  <c r="BK266" i="6"/>
  <c r="BI266" i="6"/>
  <c r="BJ266" i="6" s="1"/>
  <c r="BK265" i="6"/>
  <c r="BI265" i="6"/>
  <c r="BJ265" i="6" s="1"/>
  <c r="BK264" i="6"/>
  <c r="BI264" i="6"/>
  <c r="BJ264" i="6" s="1"/>
  <c r="BK263" i="6"/>
  <c r="BJ263" i="6"/>
  <c r="BI263" i="6"/>
  <c r="BK262" i="6"/>
  <c r="BJ262" i="6"/>
  <c r="BI262" i="6"/>
  <c r="BK261" i="6"/>
  <c r="BI261" i="6"/>
  <c r="BJ261" i="6" s="1"/>
  <c r="BK260" i="6"/>
  <c r="BI260" i="6"/>
  <c r="BJ260" i="6" s="1"/>
  <c r="BK259" i="6"/>
  <c r="BJ259" i="6"/>
  <c r="BI259" i="6"/>
  <c r="BK258" i="6"/>
  <c r="BI258" i="6"/>
  <c r="BJ258" i="6" s="1"/>
  <c r="BK257" i="6"/>
  <c r="BI257" i="6"/>
  <c r="BJ257" i="6" s="1"/>
  <c r="BK256" i="6"/>
  <c r="BI256" i="6"/>
  <c r="BJ256" i="6" s="1"/>
  <c r="BK255" i="6"/>
  <c r="BJ255" i="6"/>
  <c r="BI255" i="6"/>
  <c r="BK254" i="6"/>
  <c r="BJ254" i="6"/>
  <c r="BI254" i="6"/>
  <c r="BK253" i="6"/>
  <c r="BI253" i="6"/>
  <c r="BJ253" i="6" s="1"/>
  <c r="BK252" i="6"/>
  <c r="BI252" i="6"/>
  <c r="BJ252" i="6" s="1"/>
  <c r="BK251" i="6"/>
  <c r="BJ251" i="6"/>
  <c r="BI251" i="6"/>
  <c r="BK250" i="6"/>
  <c r="BI250" i="6"/>
  <c r="BJ250" i="6" s="1"/>
  <c r="BK249" i="6"/>
  <c r="BI249" i="6"/>
  <c r="BJ249" i="6" s="1"/>
  <c r="BK248" i="6"/>
  <c r="BI248" i="6"/>
  <c r="BJ248" i="6" s="1"/>
  <c r="BK247" i="6"/>
  <c r="BJ247" i="6"/>
  <c r="BI247" i="6"/>
  <c r="BK246" i="6"/>
  <c r="BJ246" i="6"/>
  <c r="BI246" i="6"/>
  <c r="BK245" i="6"/>
  <c r="BI245" i="6"/>
  <c r="BJ245" i="6" s="1"/>
  <c r="BK244" i="6"/>
  <c r="BI244" i="6"/>
  <c r="BJ244" i="6" s="1"/>
  <c r="BK243" i="6"/>
  <c r="BJ243" i="6"/>
  <c r="BI243" i="6"/>
  <c r="BK242" i="6"/>
  <c r="BI242" i="6"/>
  <c r="BJ242" i="6" s="1"/>
  <c r="BK241" i="6"/>
  <c r="BI241" i="6"/>
  <c r="BJ241" i="6" s="1"/>
  <c r="BK240" i="6"/>
  <c r="BI240" i="6"/>
  <c r="BJ240" i="6" s="1"/>
  <c r="BK239" i="6"/>
  <c r="BJ239" i="6"/>
  <c r="BI239" i="6"/>
  <c r="BK238" i="6"/>
  <c r="BJ238" i="6"/>
  <c r="BI238" i="6"/>
  <c r="BK237" i="6"/>
  <c r="BI237" i="6"/>
  <c r="BJ237" i="6" s="1"/>
  <c r="BK236" i="6"/>
  <c r="BI236" i="6"/>
  <c r="BJ236" i="6" s="1"/>
  <c r="BK235" i="6"/>
  <c r="BJ235" i="6"/>
  <c r="BI235" i="6"/>
  <c r="BK234" i="6"/>
  <c r="BI234" i="6"/>
  <c r="BJ234" i="6" s="1"/>
  <c r="BK233" i="6"/>
  <c r="BI233" i="6"/>
  <c r="BJ233" i="6" s="1"/>
  <c r="BK232" i="6"/>
  <c r="BI232" i="6"/>
  <c r="BJ232" i="6" s="1"/>
  <c r="BK231" i="6"/>
  <c r="BJ231" i="6"/>
  <c r="BI231" i="6"/>
  <c r="BK230" i="6"/>
  <c r="BJ230" i="6"/>
  <c r="BI230" i="6"/>
  <c r="BK229" i="6"/>
  <c r="BI229" i="6"/>
  <c r="BJ229" i="6" s="1"/>
  <c r="BK228" i="6"/>
  <c r="BI228" i="6"/>
  <c r="BJ228" i="6" s="1"/>
  <c r="BK227" i="6"/>
  <c r="BJ227" i="6"/>
  <c r="BI227" i="6"/>
  <c r="BK226" i="6"/>
  <c r="BI226" i="6"/>
  <c r="BJ226" i="6" s="1"/>
  <c r="BK225" i="6"/>
  <c r="BI225" i="6"/>
  <c r="BJ225" i="6" s="1"/>
  <c r="BK224" i="6"/>
  <c r="BI224" i="6"/>
  <c r="BJ224" i="6" s="1"/>
  <c r="BK223" i="6"/>
  <c r="BJ223" i="6"/>
  <c r="BI223" i="6"/>
  <c r="BK222" i="6"/>
  <c r="BJ222" i="6"/>
  <c r="BI222" i="6"/>
  <c r="BK221" i="6"/>
  <c r="BI221" i="6"/>
  <c r="BJ221" i="6" s="1"/>
  <c r="BK220" i="6"/>
  <c r="BI220" i="6"/>
  <c r="BJ220" i="6" s="1"/>
  <c r="BK219" i="6"/>
  <c r="BJ219" i="6"/>
  <c r="BI219" i="6"/>
  <c r="BK218" i="6"/>
  <c r="BI218" i="6"/>
  <c r="BJ218" i="6" s="1"/>
  <c r="BK217" i="6"/>
  <c r="BI217" i="6"/>
  <c r="BJ217" i="6" s="1"/>
  <c r="BK216" i="6"/>
  <c r="BI216" i="6"/>
  <c r="BJ216" i="6" s="1"/>
  <c r="BK215" i="6"/>
  <c r="BJ215" i="6"/>
  <c r="BI215" i="6"/>
  <c r="BK214" i="6"/>
  <c r="BI214" i="6"/>
  <c r="BJ214" i="6" s="1"/>
  <c r="BK213" i="6"/>
  <c r="BJ213" i="6"/>
  <c r="BI213" i="6"/>
  <c r="BK212" i="6"/>
  <c r="BI212" i="6"/>
  <c r="BJ212" i="6" s="1"/>
  <c r="BK211" i="6"/>
  <c r="BJ211" i="6"/>
  <c r="BI211" i="6"/>
  <c r="BK210" i="6"/>
  <c r="BJ210" i="6"/>
  <c r="BI210" i="6"/>
  <c r="BK209" i="6"/>
  <c r="BJ209" i="6"/>
  <c r="BI209" i="6"/>
  <c r="BK208" i="6"/>
  <c r="BI208" i="6"/>
  <c r="BJ208" i="6" s="1"/>
  <c r="BK207" i="6"/>
  <c r="BJ207" i="6"/>
  <c r="BI207" i="6"/>
  <c r="BK206" i="6"/>
  <c r="BJ206" i="6"/>
  <c r="BI206" i="6"/>
  <c r="BK205" i="6"/>
  <c r="BI205" i="6"/>
  <c r="BJ205" i="6" s="1"/>
  <c r="BK204" i="6"/>
  <c r="BI204" i="6"/>
  <c r="BJ204" i="6" s="1"/>
  <c r="BK203" i="6"/>
  <c r="BJ203" i="6"/>
  <c r="BI203" i="6"/>
  <c r="BK202" i="6"/>
  <c r="BI202" i="6"/>
  <c r="BJ202" i="6" s="1"/>
  <c r="BK201" i="6"/>
  <c r="BI201" i="6"/>
  <c r="BJ201" i="6" s="1"/>
  <c r="BK200" i="6"/>
  <c r="BJ200" i="6"/>
  <c r="BI200" i="6"/>
  <c r="BK199" i="6"/>
  <c r="BJ199" i="6"/>
  <c r="BI199" i="6"/>
  <c r="BK198" i="6"/>
  <c r="BI198" i="6"/>
  <c r="BJ198" i="6" s="1"/>
  <c r="BK197" i="6"/>
  <c r="BI197" i="6"/>
  <c r="BJ197" i="6" s="1"/>
  <c r="BK196" i="6"/>
  <c r="BJ196" i="6"/>
  <c r="BI196" i="6"/>
  <c r="BK195" i="6"/>
  <c r="BJ195" i="6"/>
  <c r="BI195" i="6"/>
  <c r="BK194" i="6"/>
  <c r="BI194" i="6"/>
  <c r="BJ194" i="6" s="1"/>
  <c r="BK193" i="6"/>
  <c r="BI193" i="6"/>
  <c r="BJ193" i="6" s="1"/>
  <c r="BK192" i="6"/>
  <c r="BJ192" i="6"/>
  <c r="BI192" i="6"/>
  <c r="BK191" i="6"/>
  <c r="BJ191" i="6"/>
  <c r="BI191" i="6"/>
  <c r="BK190" i="6"/>
  <c r="BI190" i="6"/>
  <c r="BJ190" i="6" s="1"/>
  <c r="BK189" i="6"/>
  <c r="BI189" i="6"/>
  <c r="BJ189" i="6" s="1"/>
  <c r="BK188" i="6"/>
  <c r="BJ188" i="6"/>
  <c r="BI188" i="6"/>
  <c r="BK187" i="6"/>
  <c r="BJ187" i="6"/>
  <c r="BI187" i="6"/>
  <c r="BK186" i="6"/>
  <c r="BI186" i="6"/>
  <c r="BJ186" i="6" s="1"/>
  <c r="BK185" i="6"/>
  <c r="BI185" i="6"/>
  <c r="BJ185" i="6" s="1"/>
  <c r="BK184" i="6"/>
  <c r="BJ184" i="6"/>
  <c r="BI184" i="6"/>
  <c r="BK183" i="6"/>
  <c r="BJ183" i="6"/>
  <c r="BI183" i="6"/>
  <c r="BK182" i="6"/>
  <c r="BI182" i="6"/>
  <c r="BJ182" i="6" s="1"/>
  <c r="BK181" i="6"/>
  <c r="BI181" i="6"/>
  <c r="BJ181" i="6" s="1"/>
  <c r="BK180" i="6"/>
  <c r="BJ180" i="6"/>
  <c r="BI180" i="6"/>
  <c r="BK179" i="6"/>
  <c r="BJ179" i="6"/>
  <c r="BI179" i="6"/>
  <c r="BK178" i="6"/>
  <c r="BI178" i="6"/>
  <c r="BJ178" i="6" s="1"/>
  <c r="BK177" i="6"/>
  <c r="BI177" i="6"/>
  <c r="BJ177" i="6" s="1"/>
  <c r="BK176" i="6"/>
  <c r="BJ176" i="6"/>
  <c r="BI176" i="6"/>
  <c r="BK175" i="6"/>
  <c r="BJ175" i="6"/>
  <c r="BI175" i="6"/>
  <c r="BK174" i="6"/>
  <c r="BI174" i="6"/>
  <c r="BJ174" i="6" s="1"/>
  <c r="BK173" i="6"/>
  <c r="BI173" i="6"/>
  <c r="BJ173" i="6" s="1"/>
  <c r="BK172" i="6"/>
  <c r="BJ172" i="6"/>
  <c r="BI172" i="6"/>
  <c r="BK171" i="6"/>
  <c r="BJ171" i="6"/>
  <c r="BI171" i="6"/>
  <c r="BK170" i="6"/>
  <c r="BI170" i="6"/>
  <c r="BJ170" i="6" s="1"/>
  <c r="BK169" i="6"/>
  <c r="BI169" i="6"/>
  <c r="BJ169" i="6" s="1"/>
  <c r="BK168" i="6"/>
  <c r="BJ168" i="6"/>
  <c r="BI168" i="6"/>
  <c r="BK167" i="6"/>
  <c r="BJ167" i="6"/>
  <c r="BI167" i="6"/>
  <c r="BK166" i="6"/>
  <c r="BI166" i="6"/>
  <c r="BJ166" i="6" s="1"/>
  <c r="BK165" i="6"/>
  <c r="BI165" i="6"/>
  <c r="BJ165" i="6" s="1"/>
  <c r="BK164" i="6"/>
  <c r="BJ164" i="6"/>
  <c r="BI164" i="6"/>
  <c r="BK163" i="6"/>
  <c r="BJ163" i="6"/>
  <c r="BI163" i="6"/>
  <c r="BK162" i="6"/>
  <c r="BI162" i="6"/>
  <c r="BJ162" i="6" s="1"/>
  <c r="BK161" i="6"/>
  <c r="BI161" i="6"/>
  <c r="BJ161" i="6" s="1"/>
  <c r="BK160" i="6"/>
  <c r="BJ160" i="6"/>
  <c r="BI160" i="6"/>
  <c r="BK159" i="6"/>
  <c r="BJ159" i="6"/>
  <c r="BI159" i="6"/>
  <c r="BK158" i="6"/>
  <c r="BI158" i="6"/>
  <c r="BJ158" i="6" s="1"/>
  <c r="BK157" i="6"/>
  <c r="BI157" i="6"/>
  <c r="BJ157" i="6" s="1"/>
  <c r="BK156" i="6"/>
  <c r="BJ156" i="6"/>
  <c r="BI156" i="6"/>
  <c r="BK155" i="6"/>
  <c r="BJ155" i="6"/>
  <c r="BI155" i="6"/>
  <c r="BK154" i="6"/>
  <c r="BI154" i="6"/>
  <c r="BJ154" i="6" s="1"/>
  <c r="BK153" i="6"/>
  <c r="BI153" i="6"/>
  <c r="BJ153" i="6" s="1"/>
  <c r="BK152" i="6"/>
  <c r="BJ152" i="6"/>
  <c r="BI152" i="6"/>
  <c r="BK151" i="6"/>
  <c r="BJ151" i="6"/>
  <c r="BI151" i="6"/>
  <c r="BK150" i="6"/>
  <c r="BI150" i="6"/>
  <c r="BJ150" i="6" s="1"/>
  <c r="BK149" i="6"/>
  <c r="BI149" i="6"/>
  <c r="BJ149" i="6" s="1"/>
  <c r="BK148" i="6"/>
  <c r="BJ148" i="6"/>
  <c r="BI148" i="6"/>
  <c r="BK147" i="6"/>
  <c r="BJ147" i="6"/>
  <c r="BI147" i="6"/>
  <c r="BK146" i="6"/>
  <c r="BI146" i="6"/>
  <c r="BJ146" i="6" s="1"/>
  <c r="BK145" i="6"/>
  <c r="BI145" i="6"/>
  <c r="BJ145" i="6" s="1"/>
  <c r="BK144" i="6"/>
  <c r="BJ144" i="6"/>
  <c r="BI144" i="6"/>
  <c r="BK143" i="6"/>
  <c r="BJ143" i="6"/>
  <c r="BI143" i="6"/>
  <c r="BK142" i="6"/>
  <c r="BI142" i="6"/>
  <c r="BJ142" i="6" s="1"/>
  <c r="BK141" i="6"/>
  <c r="BI141" i="6"/>
  <c r="BJ141" i="6" s="1"/>
  <c r="BK140" i="6"/>
  <c r="BJ140" i="6"/>
  <c r="BI140" i="6"/>
  <c r="BK139" i="6"/>
  <c r="BJ139" i="6"/>
  <c r="BI139" i="6"/>
  <c r="BK138" i="6"/>
  <c r="BI138" i="6"/>
  <c r="BJ138" i="6" s="1"/>
  <c r="BK137" i="6"/>
  <c r="BI137" i="6"/>
  <c r="BJ137" i="6" s="1"/>
  <c r="BK136" i="6"/>
  <c r="BJ136" i="6"/>
  <c r="BI136" i="6"/>
  <c r="BK135" i="6"/>
  <c r="BJ135" i="6"/>
  <c r="BI135" i="6"/>
  <c r="BK134" i="6"/>
  <c r="BI134" i="6"/>
  <c r="BJ134" i="6" s="1"/>
  <c r="BK133" i="6"/>
  <c r="BI133" i="6"/>
  <c r="BJ133" i="6" s="1"/>
  <c r="BK132" i="6"/>
  <c r="BJ132" i="6"/>
  <c r="BI132" i="6"/>
  <c r="BK131" i="6"/>
  <c r="BJ131" i="6"/>
  <c r="BI131" i="6"/>
  <c r="BK130" i="6"/>
  <c r="BI130" i="6"/>
  <c r="BJ130" i="6" s="1"/>
  <c r="BK129" i="6"/>
  <c r="BI129" i="6"/>
  <c r="BJ129" i="6" s="1"/>
  <c r="BK128" i="6"/>
  <c r="BJ128" i="6"/>
  <c r="BI128" i="6"/>
  <c r="BK127" i="6"/>
  <c r="BJ127" i="6"/>
  <c r="BI127" i="6"/>
  <c r="BK126" i="6"/>
  <c r="BI126" i="6"/>
  <c r="BJ126" i="6" s="1"/>
  <c r="BK125" i="6"/>
  <c r="BI125" i="6"/>
  <c r="BJ125" i="6" s="1"/>
  <c r="BK124" i="6"/>
  <c r="BJ124" i="6"/>
  <c r="BI124" i="6"/>
  <c r="BK123" i="6"/>
  <c r="BJ123" i="6"/>
  <c r="BI123" i="6"/>
  <c r="BK122" i="6"/>
  <c r="BI122" i="6"/>
  <c r="BJ122" i="6" s="1"/>
  <c r="BK121" i="6"/>
  <c r="BI121" i="6"/>
  <c r="BJ121" i="6" s="1"/>
  <c r="BK120" i="6"/>
  <c r="BJ120" i="6"/>
  <c r="BI120" i="6"/>
  <c r="BK119" i="6"/>
  <c r="BJ119" i="6"/>
  <c r="BI119" i="6"/>
  <c r="BK118" i="6"/>
  <c r="BI118" i="6"/>
  <c r="BJ118" i="6" s="1"/>
  <c r="BK117" i="6"/>
  <c r="BI117" i="6"/>
  <c r="BJ117" i="6" s="1"/>
  <c r="BK116" i="6"/>
  <c r="BJ116" i="6"/>
  <c r="BI116" i="6"/>
  <c r="BK115" i="6"/>
  <c r="BJ115" i="6"/>
  <c r="BI115" i="6"/>
  <c r="BK114" i="6"/>
  <c r="BI114" i="6"/>
  <c r="BJ114" i="6" s="1"/>
  <c r="BK113" i="6"/>
  <c r="BI113" i="6"/>
  <c r="BJ113" i="6" s="1"/>
  <c r="BK112" i="6"/>
  <c r="BJ112" i="6"/>
  <c r="BI112" i="6"/>
  <c r="BK111" i="6"/>
  <c r="BJ111" i="6"/>
  <c r="BI111" i="6"/>
  <c r="BK110" i="6"/>
  <c r="BI110" i="6"/>
  <c r="BJ110" i="6" s="1"/>
  <c r="BK109" i="6"/>
  <c r="BI109" i="6"/>
  <c r="BJ109" i="6" s="1"/>
  <c r="BK108" i="6"/>
  <c r="BJ108" i="6"/>
  <c r="BI108" i="6"/>
  <c r="BK107" i="6"/>
  <c r="BJ107" i="6"/>
  <c r="BI107" i="6"/>
  <c r="BK106" i="6"/>
  <c r="BI106" i="6"/>
  <c r="BJ106" i="6" s="1"/>
  <c r="BK105" i="6"/>
  <c r="BI105" i="6"/>
  <c r="BJ105" i="6" s="1"/>
  <c r="BK104" i="6"/>
  <c r="BJ104" i="6"/>
  <c r="BI104" i="6"/>
  <c r="BK103" i="6"/>
  <c r="BJ103" i="6"/>
  <c r="BI103" i="6"/>
  <c r="BK102" i="6"/>
  <c r="BI102" i="6"/>
  <c r="BJ102" i="6" s="1"/>
  <c r="BK101" i="6"/>
  <c r="BI101" i="6"/>
  <c r="BJ101" i="6" s="1"/>
  <c r="BK100" i="6"/>
  <c r="BJ100" i="6"/>
  <c r="BI100" i="6"/>
  <c r="BK99" i="6"/>
  <c r="BJ99" i="6"/>
  <c r="BI99" i="6"/>
  <c r="BK98" i="6"/>
  <c r="BI98" i="6"/>
  <c r="BJ98" i="6" s="1"/>
  <c r="BK97" i="6"/>
  <c r="BI97" i="6"/>
  <c r="BJ97" i="6" s="1"/>
  <c r="BK96" i="6"/>
  <c r="BJ96" i="6"/>
  <c r="BI96" i="6"/>
  <c r="BK95" i="6"/>
  <c r="BJ95" i="6"/>
  <c r="BI95" i="6"/>
  <c r="BK94" i="6"/>
  <c r="BI94" i="6"/>
  <c r="BJ94" i="6" s="1"/>
  <c r="BK93" i="6"/>
  <c r="BI93" i="6"/>
  <c r="BJ93" i="6" s="1"/>
  <c r="BK92" i="6"/>
  <c r="BJ92" i="6"/>
  <c r="BI92" i="6"/>
  <c r="BK91" i="6"/>
  <c r="BJ91" i="6"/>
  <c r="BI91" i="6"/>
  <c r="BK90" i="6"/>
  <c r="BI90" i="6"/>
  <c r="BJ90" i="6" s="1"/>
  <c r="BK89" i="6"/>
  <c r="BI89" i="6"/>
  <c r="BJ89" i="6" s="1"/>
  <c r="BK88" i="6"/>
  <c r="BJ88" i="6"/>
  <c r="BI88" i="6"/>
  <c r="BK87" i="6"/>
  <c r="BJ87" i="6"/>
  <c r="BI87" i="6"/>
  <c r="BK86" i="6"/>
  <c r="BI86" i="6"/>
  <c r="BJ86" i="6" s="1"/>
  <c r="BK85" i="6"/>
  <c r="BI85" i="6"/>
  <c r="BJ85" i="6" s="1"/>
  <c r="BK84" i="6"/>
  <c r="BJ84" i="6"/>
  <c r="BI84" i="6"/>
  <c r="BK83" i="6"/>
  <c r="BJ83" i="6"/>
  <c r="BI83" i="6"/>
  <c r="BK82" i="6"/>
  <c r="BI82" i="6"/>
  <c r="BJ82" i="6" s="1"/>
  <c r="BK81" i="6"/>
  <c r="BI81" i="6"/>
  <c r="BJ81" i="6" s="1"/>
  <c r="BK80" i="6"/>
  <c r="BJ80" i="6"/>
  <c r="BI80" i="6"/>
  <c r="BK79" i="6"/>
  <c r="BJ79" i="6"/>
  <c r="BI79" i="6"/>
  <c r="BK78" i="6"/>
  <c r="BI78" i="6"/>
  <c r="BJ78" i="6" s="1"/>
  <c r="BK77" i="6"/>
  <c r="BI77" i="6"/>
  <c r="BJ77" i="6" s="1"/>
  <c r="BK76" i="6"/>
  <c r="BJ76" i="6"/>
  <c r="BI76" i="6"/>
  <c r="BK75" i="6"/>
  <c r="BJ75" i="6"/>
  <c r="BI75" i="6"/>
  <c r="BK74" i="6"/>
  <c r="BI74" i="6"/>
  <c r="BJ74" i="6" s="1"/>
  <c r="BK73" i="6"/>
  <c r="BI73" i="6"/>
  <c r="BJ73" i="6" s="1"/>
  <c r="BK72" i="6"/>
  <c r="BJ72" i="6"/>
  <c r="BI72" i="6"/>
  <c r="BK71" i="6"/>
  <c r="BJ71" i="6"/>
  <c r="BI71" i="6"/>
  <c r="BK70" i="6"/>
  <c r="BI70" i="6"/>
  <c r="BJ70" i="6" s="1"/>
  <c r="BK69" i="6"/>
  <c r="BI69" i="6"/>
  <c r="BJ69" i="6" s="1"/>
  <c r="BK68" i="6"/>
  <c r="BJ68" i="6"/>
  <c r="BI68" i="6"/>
  <c r="BK67" i="6"/>
  <c r="BJ67" i="6"/>
  <c r="BI67" i="6"/>
  <c r="BK66" i="6"/>
  <c r="BI66" i="6"/>
  <c r="BJ66" i="6" s="1"/>
  <c r="BK65" i="6"/>
  <c r="BI65" i="6"/>
  <c r="BJ65" i="6" s="1"/>
  <c r="BK64" i="6"/>
  <c r="BJ64" i="6"/>
  <c r="BI64" i="6"/>
  <c r="BK63" i="6"/>
  <c r="BJ63" i="6"/>
  <c r="BI63" i="6"/>
  <c r="BK62" i="6"/>
  <c r="BI62" i="6"/>
  <c r="BJ62" i="6" s="1"/>
  <c r="BK61" i="6"/>
  <c r="BI61" i="6"/>
  <c r="BJ61" i="6" s="1"/>
  <c r="BK60" i="6"/>
  <c r="BJ60" i="6"/>
  <c r="BI60" i="6"/>
  <c r="BK59" i="6"/>
  <c r="BJ59" i="6"/>
  <c r="BI59" i="6"/>
  <c r="BK58" i="6"/>
  <c r="BI58" i="6"/>
  <c r="BJ58" i="6" s="1"/>
  <c r="BK57" i="6"/>
  <c r="BI57" i="6"/>
  <c r="BJ57" i="6" s="1"/>
  <c r="BK56" i="6"/>
  <c r="BJ56" i="6"/>
  <c r="BI56" i="6"/>
  <c r="BK55" i="6"/>
  <c r="BJ55" i="6"/>
  <c r="BI55" i="6"/>
  <c r="BK54" i="6"/>
  <c r="BI54" i="6"/>
  <c r="BJ54" i="6" s="1"/>
  <c r="BK53" i="6"/>
  <c r="BI53" i="6"/>
  <c r="BJ53" i="6" s="1"/>
  <c r="BK52" i="6"/>
  <c r="BJ52" i="6"/>
  <c r="BI52" i="6"/>
  <c r="BK51" i="6"/>
  <c r="BJ51" i="6"/>
  <c r="BI51" i="6"/>
  <c r="BK50" i="6"/>
  <c r="BI50" i="6"/>
  <c r="BJ50" i="6" s="1"/>
  <c r="BK49" i="6"/>
  <c r="BI49" i="6"/>
  <c r="BJ49" i="6" s="1"/>
  <c r="BK48" i="6"/>
  <c r="BJ48" i="6"/>
  <c r="BI48" i="6"/>
  <c r="BK47" i="6"/>
  <c r="BJ47" i="6"/>
  <c r="BI47" i="6"/>
  <c r="BK46" i="6"/>
  <c r="BI46" i="6"/>
  <c r="BJ46" i="6" s="1"/>
  <c r="BK45" i="6"/>
  <c r="BI45" i="6"/>
  <c r="BJ45" i="6" s="1"/>
  <c r="BK44" i="6"/>
  <c r="BJ44" i="6"/>
  <c r="BI44" i="6"/>
  <c r="BK43" i="6"/>
  <c r="BJ43" i="6"/>
  <c r="BI43" i="6"/>
  <c r="BK42" i="6"/>
  <c r="BI42" i="6"/>
  <c r="BJ42" i="6" s="1"/>
  <c r="BK41" i="6"/>
  <c r="BI41" i="6"/>
  <c r="BJ41" i="6" s="1"/>
  <c r="BK40" i="6"/>
  <c r="BJ40" i="6"/>
  <c r="BI40" i="6"/>
  <c r="BK39" i="6"/>
  <c r="BJ39" i="6"/>
  <c r="BI39" i="6"/>
  <c r="BK38" i="6"/>
  <c r="BI38" i="6"/>
  <c r="BJ38" i="6" s="1"/>
  <c r="BK37" i="6"/>
  <c r="BI37" i="6"/>
  <c r="BJ37" i="6" s="1"/>
  <c r="BK36" i="6"/>
  <c r="BJ36" i="6"/>
  <c r="BI36" i="6"/>
  <c r="BK35" i="6"/>
  <c r="BJ35" i="6"/>
  <c r="BI35" i="6"/>
  <c r="BK34" i="6"/>
  <c r="BI34" i="6"/>
  <c r="BJ34" i="6" s="1"/>
  <c r="BK33" i="6"/>
  <c r="BI33" i="6"/>
  <c r="BJ33" i="6" s="1"/>
  <c r="BK32" i="6"/>
  <c r="BJ32" i="6"/>
  <c r="BI32" i="6"/>
  <c r="BK31" i="6"/>
  <c r="BJ31" i="6"/>
  <c r="BI31" i="6"/>
  <c r="BK30" i="6"/>
  <c r="BI30" i="6"/>
  <c r="BJ30" i="6" s="1"/>
  <c r="BK29" i="6"/>
  <c r="BI29" i="6"/>
  <c r="BJ29" i="6" s="1"/>
  <c r="BK28" i="6"/>
  <c r="BJ28" i="6"/>
  <c r="BI28" i="6"/>
  <c r="BK27" i="6"/>
  <c r="BJ27" i="6"/>
  <c r="BI27" i="6"/>
  <c r="BK26" i="6"/>
  <c r="BI26" i="6"/>
  <c r="BJ26" i="6" s="1"/>
  <c r="BK25" i="6"/>
  <c r="BI25" i="6"/>
  <c r="BJ25" i="6" s="1"/>
  <c r="BK24" i="6"/>
  <c r="BJ24" i="6"/>
  <c r="BI24" i="6"/>
  <c r="BK23" i="6"/>
  <c r="BJ23" i="6"/>
  <c r="BI23" i="6"/>
  <c r="BK22" i="6"/>
  <c r="BI22" i="6"/>
  <c r="BJ22" i="6" s="1"/>
  <c r="BK21" i="6"/>
  <c r="BI21" i="6"/>
  <c r="BJ21" i="6" s="1"/>
  <c r="BK20" i="6"/>
  <c r="BJ20" i="6"/>
  <c r="BI20" i="6"/>
  <c r="BK19" i="6"/>
  <c r="BJ19" i="6"/>
  <c r="BI19" i="6"/>
  <c r="BK18" i="6"/>
  <c r="BI18" i="6"/>
  <c r="BJ18" i="6" s="1"/>
  <c r="BK17" i="6"/>
  <c r="BI17" i="6"/>
  <c r="BJ17" i="6" s="1"/>
  <c r="BK16" i="6"/>
  <c r="BJ16" i="6"/>
  <c r="BI16" i="6"/>
  <c r="BK15" i="6"/>
  <c r="BJ15" i="6"/>
  <c r="BI15" i="6"/>
  <c r="BK14" i="6"/>
  <c r="BI14" i="6"/>
  <c r="BJ14" i="6" s="1"/>
  <c r="BK13" i="6"/>
  <c r="BI13" i="6"/>
  <c r="BJ13" i="6" s="1"/>
  <c r="BK12" i="6"/>
  <c r="BJ12" i="6"/>
  <c r="BI12" i="6"/>
  <c r="BK11" i="6"/>
  <c r="BJ11" i="6"/>
  <c r="BI11" i="6"/>
  <c r="BK10" i="6"/>
  <c r="BI10" i="6"/>
  <c r="BK9" i="6"/>
  <c r="BI9" i="6"/>
  <c r="BJ9" i="6" s="1"/>
  <c r="BK6" i="6"/>
  <c r="E152" i="20" l="1"/>
  <c r="F145" i="20"/>
  <c r="E136" i="20"/>
  <c r="F129" i="20"/>
  <c r="E120" i="20"/>
  <c r="F113" i="20"/>
  <c r="E104" i="20"/>
  <c r="F97" i="20"/>
  <c r="E88" i="20"/>
  <c r="F81" i="20"/>
  <c r="E72" i="20"/>
  <c r="F65" i="20"/>
  <c r="E56" i="20"/>
  <c r="F49" i="20"/>
  <c r="E40" i="20"/>
  <c r="F33" i="20"/>
  <c r="E24" i="20"/>
  <c r="F17" i="20"/>
  <c r="E141" i="20"/>
  <c r="F154" i="20"/>
  <c r="E145" i="20"/>
  <c r="F138" i="20"/>
  <c r="E129" i="20"/>
  <c r="F122" i="20"/>
  <c r="E113" i="20"/>
  <c r="F106" i="20"/>
  <c r="E97" i="20"/>
  <c r="F90" i="20"/>
  <c r="E81" i="20"/>
  <c r="F74" i="20"/>
  <c r="E65" i="20"/>
  <c r="F58" i="20"/>
  <c r="E49" i="20"/>
  <c r="F42" i="20"/>
  <c r="E33" i="20"/>
  <c r="F26" i="20"/>
  <c r="E17" i="20"/>
  <c r="F127" i="20"/>
  <c r="E154" i="20"/>
  <c r="F147" i="20"/>
  <c r="E138" i="20"/>
  <c r="F131" i="20"/>
  <c r="E122" i="20"/>
  <c r="F115" i="20"/>
  <c r="E106" i="20"/>
  <c r="F99" i="20"/>
  <c r="E90" i="20"/>
  <c r="F83" i="20"/>
  <c r="E74" i="20"/>
  <c r="F67" i="20"/>
  <c r="E58" i="20"/>
  <c r="F51" i="20"/>
  <c r="E42" i="20"/>
  <c r="F35" i="20"/>
  <c r="E26" i="20"/>
  <c r="F19" i="20"/>
  <c r="F10" i="20"/>
  <c r="F134" i="20"/>
  <c r="F156" i="20"/>
  <c r="E147" i="20"/>
  <c r="F140" i="20"/>
  <c r="E131" i="20"/>
  <c r="F124" i="20"/>
  <c r="E115" i="20"/>
  <c r="F108" i="20"/>
  <c r="E99" i="20"/>
  <c r="F92" i="20"/>
  <c r="E83" i="20"/>
  <c r="F76" i="20"/>
  <c r="E67" i="20"/>
  <c r="F60" i="20"/>
  <c r="E51" i="20"/>
  <c r="F44" i="20"/>
  <c r="E35" i="20"/>
  <c r="F28" i="20"/>
  <c r="E19" i="20"/>
  <c r="F12" i="20"/>
  <c r="E10" i="20"/>
  <c r="E156" i="20"/>
  <c r="F149" i="20"/>
  <c r="E140" i="20"/>
  <c r="F133" i="20"/>
  <c r="E124" i="20"/>
  <c r="F117" i="20"/>
  <c r="E108" i="20"/>
  <c r="F101" i="20"/>
  <c r="E92" i="20"/>
  <c r="F85" i="20"/>
  <c r="E76" i="20"/>
  <c r="F69" i="20"/>
  <c r="E60" i="20"/>
  <c r="F53" i="20"/>
  <c r="E44" i="20"/>
  <c r="F37" i="20"/>
  <c r="E28" i="20"/>
  <c r="F21" i="20"/>
  <c r="E12" i="20"/>
  <c r="F158" i="20"/>
  <c r="E149" i="20"/>
  <c r="F142" i="20"/>
  <c r="E133" i="20"/>
  <c r="F126" i="20"/>
  <c r="E117" i="20"/>
  <c r="F110" i="20"/>
  <c r="E101" i="20"/>
  <c r="F94" i="20"/>
  <c r="E85" i="20"/>
  <c r="F78" i="20"/>
  <c r="E69" i="20"/>
  <c r="F62" i="20"/>
  <c r="E53" i="20"/>
  <c r="F46" i="20"/>
  <c r="E37" i="20"/>
  <c r="F30" i="20"/>
  <c r="E21" i="20"/>
  <c r="F14" i="20"/>
  <c r="E125" i="20"/>
  <c r="F118" i="20"/>
  <c r="F102" i="20"/>
  <c r="E77" i="20"/>
  <c r="F70" i="20"/>
  <c r="E45" i="20"/>
  <c r="F38" i="20"/>
  <c r="E13" i="20"/>
  <c r="E118" i="20"/>
  <c r="F111" i="20"/>
  <c r="E102" i="20"/>
  <c r="F95" i="20"/>
  <c r="E86" i="20"/>
  <c r="F79" i="20"/>
  <c r="E70" i="20"/>
  <c r="F63" i="20"/>
  <c r="E54" i="20"/>
  <c r="F47" i="20"/>
  <c r="E38" i="20"/>
  <c r="F31" i="20"/>
  <c r="E22" i="20"/>
  <c r="F15" i="20"/>
  <c r="E158" i="20"/>
  <c r="F151" i="20"/>
  <c r="E142" i="20"/>
  <c r="F135" i="20"/>
  <c r="E126" i="20"/>
  <c r="F119" i="20"/>
  <c r="E110" i="20"/>
  <c r="F103" i="20"/>
  <c r="E94" i="20"/>
  <c r="F87" i="20"/>
  <c r="E78" i="20"/>
  <c r="F71" i="20"/>
  <c r="E62" i="20"/>
  <c r="F55" i="20"/>
  <c r="E46" i="20"/>
  <c r="F39" i="20"/>
  <c r="E30" i="20"/>
  <c r="F23" i="20"/>
  <c r="E14" i="20"/>
  <c r="F150" i="20"/>
  <c r="E109" i="20"/>
  <c r="E93" i="20"/>
  <c r="F86" i="20"/>
  <c r="E61" i="20"/>
  <c r="F54" i="20"/>
  <c r="E29" i="20"/>
  <c r="F22" i="20"/>
  <c r="E150" i="20"/>
  <c r="E151" i="20"/>
  <c r="F144" i="20"/>
  <c r="E135" i="20"/>
  <c r="F128" i="20"/>
  <c r="E119" i="20"/>
  <c r="F112" i="20"/>
  <c r="E103" i="20"/>
  <c r="F96" i="20"/>
  <c r="E87" i="20"/>
  <c r="F80" i="20"/>
  <c r="E71" i="20"/>
  <c r="F64" i="20"/>
  <c r="E55" i="20"/>
  <c r="F48" i="20"/>
  <c r="E39" i="20"/>
  <c r="F32" i="20"/>
  <c r="E23" i="20"/>
  <c r="F16" i="20"/>
  <c r="F143" i="20"/>
  <c r="F153" i="20"/>
  <c r="E144" i="20"/>
  <c r="F137" i="20"/>
  <c r="E128" i="20"/>
  <c r="F121" i="20"/>
  <c r="E112" i="20"/>
  <c r="F105" i="20"/>
  <c r="E96" i="20"/>
  <c r="F89" i="20"/>
  <c r="E80" i="20"/>
  <c r="F73" i="20"/>
  <c r="E64" i="20"/>
  <c r="F57" i="20"/>
  <c r="E48" i="20"/>
  <c r="F41" i="20"/>
  <c r="E32" i="20"/>
  <c r="F25" i="20"/>
  <c r="E16" i="20"/>
  <c r="E153" i="20"/>
  <c r="F146" i="20"/>
  <c r="E137" i="20"/>
  <c r="F130" i="20"/>
  <c r="E121" i="20"/>
  <c r="F114" i="20"/>
  <c r="E105" i="20"/>
  <c r="F98" i="20"/>
  <c r="E89" i="20"/>
  <c r="F82" i="20"/>
  <c r="E73" i="20"/>
  <c r="F66" i="20"/>
  <c r="E57" i="20"/>
  <c r="F50" i="20"/>
  <c r="E41" i="20"/>
  <c r="F34" i="20"/>
  <c r="E25" i="20"/>
  <c r="F18" i="20"/>
  <c r="F155" i="20"/>
  <c r="E146" i="20"/>
  <c r="F139" i="20"/>
  <c r="E130" i="20"/>
  <c r="F123" i="20"/>
  <c r="E114" i="20"/>
  <c r="F107" i="20"/>
  <c r="E98" i="20"/>
  <c r="F91" i="20"/>
  <c r="E82" i="20"/>
  <c r="F75" i="20"/>
  <c r="E66" i="20"/>
  <c r="F59" i="20"/>
  <c r="E50" i="20"/>
  <c r="F43" i="20"/>
  <c r="E34" i="20"/>
  <c r="F27" i="20"/>
  <c r="E18" i="20"/>
  <c r="F11" i="20"/>
  <c r="F9" i="20"/>
  <c r="E155" i="20"/>
  <c r="F148" i="20"/>
  <c r="E139" i="20"/>
  <c r="F132" i="20"/>
  <c r="E123" i="20"/>
  <c r="F116" i="20"/>
  <c r="E107" i="20"/>
  <c r="F100" i="20"/>
  <c r="E91" i="20"/>
  <c r="F84" i="20"/>
  <c r="E75" i="20"/>
  <c r="F68" i="20"/>
  <c r="E59" i="20"/>
  <c r="F52" i="20"/>
  <c r="E43" i="20"/>
  <c r="F36" i="20"/>
  <c r="E27" i="20"/>
  <c r="F20" i="20"/>
  <c r="E11" i="20"/>
  <c r="E9" i="20"/>
  <c r="F157" i="20"/>
  <c r="E148" i="20"/>
  <c r="F141" i="20"/>
  <c r="E132" i="20"/>
  <c r="F125" i="20"/>
  <c r="E116" i="20"/>
  <c r="F109" i="20"/>
  <c r="E100" i="20"/>
  <c r="F93" i="20"/>
  <c r="E84" i="20"/>
  <c r="F77" i="20"/>
  <c r="E68" i="20"/>
  <c r="F61" i="20"/>
  <c r="E52" i="20"/>
  <c r="F45" i="20"/>
  <c r="E36" i="20"/>
  <c r="F29" i="20"/>
  <c r="E20" i="20"/>
  <c r="F13" i="20"/>
  <c r="E157" i="20"/>
  <c r="E134" i="20"/>
  <c r="F152" i="20"/>
  <c r="E143" i="20"/>
  <c r="F136" i="20"/>
  <c r="E127" i="20"/>
  <c r="F120" i="20"/>
  <c r="E111" i="20"/>
  <c r="F104" i="20"/>
  <c r="E95" i="20"/>
  <c r="F88" i="20"/>
  <c r="E79" i="20"/>
  <c r="F72" i="20"/>
  <c r="E63" i="20"/>
  <c r="F56" i="20"/>
  <c r="E47" i="20"/>
  <c r="F40" i="20"/>
  <c r="E31" i="20"/>
  <c r="F24" i="20"/>
  <c r="E15" i="20"/>
  <c r="E604" i="19"/>
  <c r="F599" i="19"/>
  <c r="F593" i="19"/>
  <c r="E586" i="19"/>
  <c r="F581" i="19"/>
  <c r="F574" i="19"/>
  <c r="E568" i="19"/>
  <c r="F563" i="19"/>
  <c r="E550" i="19"/>
  <c r="F544" i="19"/>
  <c r="E532" i="19"/>
  <c r="F525" i="19"/>
  <c r="E513" i="19"/>
  <c r="F501" i="19"/>
  <c r="F494" i="19"/>
  <c r="E488" i="19"/>
  <c r="E482" i="19"/>
  <c r="E475" i="19"/>
  <c r="F463" i="19"/>
  <c r="F457" i="19"/>
  <c r="F451" i="19"/>
  <c r="F438" i="19"/>
  <c r="F431" i="19"/>
  <c r="F425" i="19"/>
  <c r="F419" i="19"/>
  <c r="E406" i="19"/>
  <c r="E399" i="19"/>
  <c r="E393" i="19"/>
  <c r="F387" i="19"/>
  <c r="F374" i="19"/>
  <c r="F366" i="19"/>
  <c r="E360" i="19"/>
  <c r="F353" i="19"/>
  <c r="E346" i="19"/>
  <c r="F340" i="19"/>
  <c r="E332" i="19"/>
  <c r="F327" i="19"/>
  <c r="F319" i="19"/>
  <c r="F313" i="19"/>
  <c r="F306" i="19"/>
  <c r="E299" i="19"/>
  <c r="E293" i="19"/>
  <c r="E280" i="19"/>
  <c r="F273" i="19"/>
  <c r="E260" i="19"/>
  <c r="F253" i="19"/>
  <c r="F240" i="19"/>
  <c r="F234" i="19"/>
  <c r="E227" i="19"/>
  <c r="E220" i="19"/>
  <c r="F215" i="19"/>
  <c r="F207" i="19"/>
  <c r="E201" i="19"/>
  <c r="E194" i="19"/>
  <c r="F182" i="19"/>
  <c r="F174" i="19"/>
  <c r="E161" i="19"/>
  <c r="F155" i="19"/>
  <c r="F149" i="19"/>
  <c r="F142" i="19"/>
  <c r="E136" i="19"/>
  <c r="F130" i="19"/>
  <c r="E117" i="19"/>
  <c r="F110" i="19"/>
  <c r="E104" i="19"/>
  <c r="E97" i="19"/>
  <c r="E91" i="19"/>
  <c r="E85" i="19"/>
  <c r="F78" i="19"/>
  <c r="E72" i="19"/>
  <c r="E65" i="19"/>
  <c r="E59" i="19"/>
  <c r="E53" i="19"/>
  <c r="E46" i="19"/>
  <c r="E34" i="19"/>
  <c r="F28" i="19"/>
  <c r="F22" i="19"/>
  <c r="E599" i="19"/>
  <c r="E593" i="19"/>
  <c r="E581" i="19"/>
  <c r="E574" i="19"/>
  <c r="E563" i="19"/>
  <c r="F556" i="19"/>
  <c r="E544" i="19"/>
  <c r="F538" i="19"/>
  <c r="E525" i="19"/>
  <c r="F520" i="19"/>
  <c r="F514" i="19"/>
  <c r="F507" i="19"/>
  <c r="E501" i="19"/>
  <c r="E494" i="19"/>
  <c r="F483" i="19"/>
  <c r="F470" i="19"/>
  <c r="E463" i="19"/>
  <c r="E457" i="19"/>
  <c r="E451" i="19"/>
  <c r="F444" i="19"/>
  <c r="E438" i="19"/>
  <c r="E431" i="19"/>
  <c r="E425" i="19"/>
  <c r="E419" i="19"/>
  <c r="F412" i="19"/>
  <c r="F400" i="19"/>
  <c r="E387" i="19"/>
  <c r="F380" i="19"/>
  <c r="E374" i="19"/>
  <c r="E366" i="19"/>
  <c r="E353" i="19"/>
  <c r="E340" i="19"/>
  <c r="E327" i="19"/>
  <c r="E319" i="19"/>
  <c r="E313" i="19"/>
  <c r="E306" i="19"/>
  <c r="F294" i="19"/>
  <c r="F286" i="19"/>
  <c r="E273" i="19"/>
  <c r="F267" i="19"/>
  <c r="F261" i="19"/>
  <c r="E253" i="19"/>
  <c r="F248" i="19"/>
  <c r="E240" i="19"/>
  <c r="E234" i="19"/>
  <c r="F228" i="19"/>
  <c r="E215" i="19"/>
  <c r="E207" i="19"/>
  <c r="F195" i="19"/>
  <c r="F188" i="19"/>
  <c r="E182" i="19"/>
  <c r="E174" i="19"/>
  <c r="F169" i="19"/>
  <c r="F162" i="19"/>
  <c r="E155" i="19"/>
  <c r="E149" i="19"/>
  <c r="E142" i="19"/>
  <c r="E130" i="19"/>
  <c r="F124" i="19"/>
  <c r="E110" i="19"/>
  <c r="F98" i="19"/>
  <c r="E78" i="19"/>
  <c r="F66" i="19"/>
  <c r="F41" i="19"/>
  <c r="F35" i="19"/>
  <c r="E28" i="19"/>
  <c r="E22" i="19"/>
  <c r="F15" i="19"/>
  <c r="F605" i="19"/>
  <c r="F594" i="19"/>
  <c r="F587" i="19"/>
  <c r="F575" i="19"/>
  <c r="F569" i="19"/>
  <c r="E556" i="19"/>
  <c r="F551" i="19"/>
  <c r="F545" i="19"/>
  <c r="E538" i="19"/>
  <c r="F533" i="19"/>
  <c r="F526" i="19"/>
  <c r="E520" i="19"/>
  <c r="E514" i="19"/>
  <c r="E507" i="19"/>
  <c r="F495" i="19"/>
  <c r="F489" i="19"/>
  <c r="E483" i="19"/>
  <c r="F476" i="19"/>
  <c r="E470" i="19"/>
  <c r="F464" i="19"/>
  <c r="E444" i="19"/>
  <c r="F439" i="19"/>
  <c r="F432" i="19"/>
  <c r="E412" i="19"/>
  <c r="F407" i="19"/>
  <c r="E400" i="19"/>
  <c r="F394" i="19"/>
  <c r="E380" i="19"/>
  <c r="F375" i="19"/>
  <c r="F367" i="19"/>
  <c r="F361" i="19"/>
  <c r="F354" i="19"/>
  <c r="F347" i="19"/>
  <c r="F341" i="19"/>
  <c r="F333" i="19"/>
  <c r="F320" i="19"/>
  <c r="F307" i="19"/>
  <c r="F300" i="19"/>
  <c r="E294" i="19"/>
  <c r="E286" i="19"/>
  <c r="F281" i="19"/>
  <c r="F274" i="19"/>
  <c r="E267" i="19"/>
  <c r="E261" i="19"/>
  <c r="E248" i="19"/>
  <c r="F241" i="19"/>
  <c r="E228" i="19"/>
  <c r="F221" i="19"/>
  <c r="F208" i="19"/>
  <c r="F202" i="19"/>
  <c r="E195" i="19"/>
  <c r="E188" i="19"/>
  <c r="F183" i="19"/>
  <c r="F175" i="19"/>
  <c r="E169" i="19"/>
  <c r="E162" i="19"/>
  <c r="F137" i="19"/>
  <c r="F131" i="19"/>
  <c r="E124" i="19"/>
  <c r="F118" i="19"/>
  <c r="F105" i="19"/>
  <c r="E98" i="19"/>
  <c r="F92" i="19"/>
  <c r="F86" i="19"/>
  <c r="F73" i="19"/>
  <c r="E66" i="19"/>
  <c r="F60" i="19"/>
  <c r="F54" i="19"/>
  <c r="F47" i="19"/>
  <c r="E41" i="19"/>
  <c r="E35" i="19"/>
  <c r="F23" i="19"/>
  <c r="E15" i="19"/>
  <c r="E605" i="19"/>
  <c r="F600" i="19"/>
  <c r="E594" i="19"/>
  <c r="E587" i="19"/>
  <c r="F582" i="19"/>
  <c r="E575" i="19"/>
  <c r="E569" i="19"/>
  <c r="F564" i="19"/>
  <c r="E551" i="19"/>
  <c r="E545" i="19"/>
  <c r="E533" i="19"/>
  <c r="E526" i="19"/>
  <c r="F515" i="19"/>
  <c r="F502" i="19"/>
  <c r="E495" i="19"/>
  <c r="E489" i="19"/>
  <c r="E476" i="19"/>
  <c r="F471" i="19"/>
  <c r="E464" i="19"/>
  <c r="F458" i="19"/>
  <c r="F452" i="19"/>
  <c r="E439" i="19"/>
  <c r="E432" i="19"/>
  <c r="F426" i="19"/>
  <c r="F420" i="19"/>
  <c r="E407" i="19"/>
  <c r="F401" i="19"/>
  <c r="E394" i="19"/>
  <c r="F388" i="19"/>
  <c r="E375" i="19"/>
  <c r="E367" i="19"/>
  <c r="E361" i="19"/>
  <c r="E354" i="19"/>
  <c r="E347" i="19"/>
  <c r="E341" i="19"/>
  <c r="E333" i="19"/>
  <c r="F328" i="19"/>
  <c r="E320" i="19"/>
  <c r="F314" i="19"/>
  <c r="E307" i="19"/>
  <c r="E300" i="19"/>
  <c r="F295" i="19"/>
  <c r="F287" i="19"/>
  <c r="E281" i="19"/>
  <c r="E274" i="19"/>
  <c r="F262" i="19"/>
  <c r="F254" i="19"/>
  <c r="E241" i="19"/>
  <c r="F235" i="19"/>
  <c r="F229" i="19"/>
  <c r="E221" i="19"/>
  <c r="F216" i="19"/>
  <c r="E208" i="19"/>
  <c r="E202" i="19"/>
  <c r="F196" i="19"/>
  <c r="E183" i="19"/>
  <c r="E175" i="19"/>
  <c r="F163" i="19"/>
  <c r="F156" i="19"/>
  <c r="F150" i="19"/>
  <c r="F143" i="19"/>
  <c r="E137" i="19"/>
  <c r="E131" i="19"/>
  <c r="E118" i="19"/>
  <c r="F111" i="19"/>
  <c r="E105" i="19"/>
  <c r="F99" i="19"/>
  <c r="E92" i="19"/>
  <c r="E86" i="19"/>
  <c r="F79" i="19"/>
  <c r="E73" i="19"/>
  <c r="F67" i="19"/>
  <c r="E60" i="19"/>
  <c r="E54" i="19"/>
  <c r="E47" i="19"/>
  <c r="F42" i="19"/>
  <c r="F36" i="19"/>
  <c r="F29" i="19"/>
  <c r="E23" i="19"/>
  <c r="F16" i="19"/>
  <c r="F9" i="19"/>
  <c r="F606" i="19"/>
  <c r="E600" i="19"/>
  <c r="F595" i="19"/>
  <c r="E582" i="19"/>
  <c r="F576" i="19"/>
  <c r="E564" i="19"/>
  <c r="F557" i="19"/>
  <c r="F546" i="19"/>
  <c r="F539" i="19"/>
  <c r="F527" i="19"/>
  <c r="F521" i="19"/>
  <c r="E515" i="19"/>
  <c r="F508" i="19"/>
  <c r="E502" i="19"/>
  <c r="F496" i="19"/>
  <c r="F484" i="19"/>
  <c r="E471" i="19"/>
  <c r="F465" i="19"/>
  <c r="E458" i="19"/>
  <c r="E452" i="19"/>
  <c r="F445" i="19"/>
  <c r="F433" i="19"/>
  <c r="E426" i="19"/>
  <c r="E420" i="19"/>
  <c r="F413" i="19"/>
  <c r="E401" i="19"/>
  <c r="E388" i="19"/>
  <c r="F381" i="19"/>
  <c r="F368" i="19"/>
  <c r="F355" i="19"/>
  <c r="F342" i="19"/>
  <c r="F334" i="19"/>
  <c r="E328" i="19"/>
  <c r="F321" i="19"/>
  <c r="E314" i="19"/>
  <c r="F308" i="19"/>
  <c r="E295" i="19"/>
  <c r="E287" i="19"/>
  <c r="F275" i="19"/>
  <c r="F268" i="19"/>
  <c r="E262" i="19"/>
  <c r="E254" i="19"/>
  <c r="F249" i="19"/>
  <c r="F242" i="19"/>
  <c r="E235" i="19"/>
  <c r="E229" i="19"/>
  <c r="E216" i="19"/>
  <c r="F209" i="19"/>
  <c r="E196" i="19"/>
  <c r="F189" i="19"/>
  <c r="F176" i="19"/>
  <c r="F170" i="19"/>
  <c r="E163" i="19"/>
  <c r="E156" i="19"/>
  <c r="E150" i="19"/>
  <c r="E143" i="19"/>
  <c r="F132" i="19"/>
  <c r="F125" i="19"/>
  <c r="F119" i="19"/>
  <c r="E111" i="19"/>
  <c r="F106" i="19"/>
  <c r="E99" i="19"/>
  <c r="F87" i="19"/>
  <c r="E79" i="19"/>
  <c r="F74" i="19"/>
  <c r="E67" i="19"/>
  <c r="F55" i="19"/>
  <c r="F48" i="19"/>
  <c r="E42" i="19"/>
  <c r="E36" i="19"/>
  <c r="E29" i="19"/>
  <c r="E16" i="19"/>
  <c r="F10" i="19"/>
  <c r="E9" i="19"/>
  <c r="E606" i="19"/>
  <c r="E595" i="19"/>
  <c r="F588" i="19"/>
  <c r="E576" i="19"/>
  <c r="F570" i="19"/>
  <c r="E557" i="19"/>
  <c r="F552" i="19"/>
  <c r="E546" i="19"/>
  <c r="E539" i="19"/>
  <c r="F534" i="19"/>
  <c r="E527" i="19"/>
  <c r="E521" i="19"/>
  <c r="E508" i="19"/>
  <c r="F503" i="19"/>
  <c r="E496" i="19"/>
  <c r="F490" i="19"/>
  <c r="E484" i="19"/>
  <c r="F477" i="19"/>
  <c r="E465" i="19"/>
  <c r="F453" i="19"/>
  <c r="E445" i="19"/>
  <c r="F440" i="19"/>
  <c r="E433" i="19"/>
  <c r="F421" i="19"/>
  <c r="E413" i="19"/>
  <c r="F408" i="19"/>
  <c r="F402" i="19"/>
  <c r="F395" i="19"/>
  <c r="F389" i="19"/>
  <c r="E381" i="19"/>
  <c r="F376" i="19"/>
  <c r="E368" i="19"/>
  <c r="F362" i="19"/>
  <c r="E355" i="19"/>
  <c r="F348" i="19"/>
  <c r="E342" i="19"/>
  <c r="E334" i="19"/>
  <c r="E321" i="19"/>
  <c r="E308" i="19"/>
  <c r="F301" i="19"/>
  <c r="F288" i="19"/>
  <c r="F282" i="19"/>
  <c r="E275" i="19"/>
  <c r="E268" i="19"/>
  <c r="F263" i="19"/>
  <c r="F255" i="19"/>
  <c r="E249" i="19"/>
  <c r="E242" i="19"/>
  <c r="F230" i="19"/>
  <c r="F222" i="19"/>
  <c r="E209" i="19"/>
  <c r="F203" i="19"/>
  <c r="F197" i="19"/>
  <c r="E189" i="19"/>
  <c r="F184" i="19"/>
  <c r="E176" i="19"/>
  <c r="E170" i="19"/>
  <c r="F164" i="19"/>
  <c r="F151" i="19"/>
  <c r="F144" i="19"/>
  <c r="F138" i="19"/>
  <c r="E132" i="19"/>
  <c r="E125" i="19"/>
  <c r="E119" i="19"/>
  <c r="F112" i="19"/>
  <c r="E106" i="19"/>
  <c r="F100" i="19"/>
  <c r="F93" i="19"/>
  <c r="E87" i="19"/>
  <c r="F80" i="19"/>
  <c r="E74" i="19"/>
  <c r="F68" i="19"/>
  <c r="F61" i="19"/>
  <c r="E55" i="19"/>
  <c r="E48" i="19"/>
  <c r="F24" i="19"/>
  <c r="F17" i="19"/>
  <c r="E10" i="19"/>
  <c r="F607" i="19"/>
  <c r="F601" i="19"/>
  <c r="E588" i="19"/>
  <c r="F583" i="19"/>
  <c r="F577" i="19"/>
  <c r="E570" i="19"/>
  <c r="F565" i="19"/>
  <c r="F558" i="19"/>
  <c r="E552" i="19"/>
  <c r="F547" i="19"/>
  <c r="E534" i="19"/>
  <c r="F528" i="19"/>
  <c r="F516" i="19"/>
  <c r="E503" i="19"/>
  <c r="F497" i="19"/>
  <c r="E490" i="19"/>
  <c r="E477" i="19"/>
  <c r="F472" i="19"/>
  <c r="F466" i="19"/>
  <c r="F459" i="19"/>
  <c r="E453" i="19"/>
  <c r="F446" i="19"/>
  <c r="E440" i="19"/>
  <c r="F434" i="19"/>
  <c r="F427" i="19"/>
  <c r="E421" i="19"/>
  <c r="F414" i="19"/>
  <c r="E408" i="19"/>
  <c r="E402" i="19"/>
  <c r="E395" i="19"/>
  <c r="E389" i="19"/>
  <c r="F382" i="19"/>
  <c r="E376" i="19"/>
  <c r="F369" i="19"/>
  <c r="E362" i="19"/>
  <c r="F356" i="19"/>
  <c r="E348" i="19"/>
  <c r="F343" i="19"/>
  <c r="F335" i="19"/>
  <c r="F329" i="19"/>
  <c r="F322" i="19"/>
  <c r="F315" i="19"/>
  <c r="F309" i="19"/>
  <c r="E301" i="19"/>
  <c r="F296" i="19"/>
  <c r="E288" i="19"/>
  <c r="E282" i="19"/>
  <c r="F276" i="19"/>
  <c r="E263" i="19"/>
  <c r="E255" i="19"/>
  <c r="F243" i="19"/>
  <c r="F236" i="19"/>
  <c r="E230" i="19"/>
  <c r="E222" i="19"/>
  <c r="F217" i="19"/>
  <c r="F210" i="19"/>
  <c r="E203" i="19"/>
  <c r="E197" i="19"/>
  <c r="E184" i="19"/>
  <c r="F177" i="19"/>
  <c r="E164" i="19"/>
  <c r="F157" i="19"/>
  <c r="E151" i="19"/>
  <c r="E144" i="19"/>
  <c r="E138" i="19"/>
  <c r="E112" i="19"/>
  <c r="E100" i="19"/>
  <c r="E93" i="19"/>
  <c r="E80" i="19"/>
  <c r="E68" i="19"/>
  <c r="E61" i="19"/>
  <c r="F49" i="19"/>
  <c r="F43" i="19"/>
  <c r="F37" i="19"/>
  <c r="F30" i="19"/>
  <c r="E24" i="19"/>
  <c r="E17" i="19"/>
  <c r="F11" i="19"/>
  <c r="E607" i="19"/>
  <c r="E601" i="19"/>
  <c r="F596" i="19"/>
  <c r="E583" i="19"/>
  <c r="E577" i="19"/>
  <c r="E565" i="19"/>
  <c r="E558" i="19"/>
  <c r="E547" i="19"/>
  <c r="F540" i="19"/>
  <c r="E528" i="19"/>
  <c r="F522" i="19"/>
  <c r="E516" i="19"/>
  <c r="F509" i="19"/>
  <c r="E497" i="19"/>
  <c r="F485" i="19"/>
  <c r="F478" i="19"/>
  <c r="E472" i="19"/>
  <c r="E466" i="19"/>
  <c r="E459" i="19"/>
  <c r="E446" i="19"/>
  <c r="E434" i="19"/>
  <c r="E427" i="19"/>
  <c r="E414" i="19"/>
  <c r="F403" i="19"/>
  <c r="F390" i="19"/>
  <c r="E382" i="19"/>
  <c r="E369" i="19"/>
  <c r="E356" i="19"/>
  <c r="E343" i="19"/>
  <c r="E335" i="19"/>
  <c r="E329" i="19"/>
  <c r="E322" i="19"/>
  <c r="E315" i="19"/>
  <c r="E309" i="19"/>
  <c r="E296" i="19"/>
  <c r="F289" i="19"/>
  <c r="E276" i="19"/>
  <c r="F269" i="19"/>
  <c r="F256" i="19"/>
  <c r="F250" i="19"/>
  <c r="E243" i="19"/>
  <c r="E236" i="19"/>
  <c r="F231" i="19"/>
  <c r="F223" i="19"/>
  <c r="E217" i="19"/>
  <c r="E210" i="19"/>
  <c r="F198" i="19"/>
  <c r="F190" i="19"/>
  <c r="E177" i="19"/>
  <c r="F171" i="19"/>
  <c r="F165" i="19"/>
  <c r="E157" i="19"/>
  <c r="F145" i="19"/>
  <c r="F139" i="19"/>
  <c r="F133" i="19"/>
  <c r="F126" i="19"/>
  <c r="F120" i="19"/>
  <c r="F113" i="19"/>
  <c r="F107" i="19"/>
  <c r="F101" i="19"/>
  <c r="F88" i="19"/>
  <c r="F81" i="19"/>
  <c r="F75" i="19"/>
  <c r="F69" i="19"/>
  <c r="F56" i="19"/>
  <c r="E49" i="19"/>
  <c r="E43" i="19"/>
  <c r="E37" i="19"/>
  <c r="E30" i="19"/>
  <c r="F18" i="19"/>
  <c r="E11" i="19"/>
  <c r="F608" i="19"/>
  <c r="E596" i="19"/>
  <c r="F589" i="19"/>
  <c r="F578" i="19"/>
  <c r="F571" i="19"/>
  <c r="F559" i="19"/>
  <c r="F553" i="19"/>
  <c r="E540" i="19"/>
  <c r="F535" i="19"/>
  <c r="F529" i="19"/>
  <c r="E522" i="19"/>
  <c r="E509" i="19"/>
  <c r="F504" i="19"/>
  <c r="F498" i="19"/>
  <c r="F491" i="19"/>
  <c r="E485" i="19"/>
  <c r="E478" i="19"/>
  <c r="F467" i="19"/>
  <c r="F454" i="19"/>
  <c r="F447" i="19"/>
  <c r="F441" i="19"/>
  <c r="F435" i="19"/>
  <c r="F422" i="19"/>
  <c r="F415" i="19"/>
  <c r="F409" i="19"/>
  <c r="E403" i="19"/>
  <c r="F396" i="19"/>
  <c r="E390" i="19"/>
  <c r="F383" i="19"/>
  <c r="F377" i="19"/>
  <c r="F370" i="19"/>
  <c r="F363" i="19"/>
  <c r="F357" i="19"/>
  <c r="F349" i="19"/>
  <c r="F336" i="19"/>
  <c r="F323" i="19"/>
  <c r="F310" i="19"/>
  <c r="F302" i="19"/>
  <c r="E289" i="19"/>
  <c r="F283" i="19"/>
  <c r="F277" i="19"/>
  <c r="E269" i="19"/>
  <c r="F264" i="19"/>
  <c r="E256" i="19"/>
  <c r="E250" i="19"/>
  <c r="F244" i="19"/>
  <c r="E231" i="19"/>
  <c r="E223" i="19"/>
  <c r="F211" i="19"/>
  <c r="F204" i="19"/>
  <c r="E198" i="19"/>
  <c r="E190" i="19"/>
  <c r="F185" i="19"/>
  <c r="F178" i="19"/>
  <c r="E171" i="19"/>
  <c r="E165" i="19"/>
  <c r="F152" i="19"/>
  <c r="E145" i="19"/>
  <c r="E139" i="19"/>
  <c r="E133" i="19"/>
  <c r="E126" i="19"/>
  <c r="E120" i="19"/>
  <c r="E113" i="19"/>
  <c r="E107" i="19"/>
  <c r="E101" i="19"/>
  <c r="F94" i="19"/>
  <c r="E88" i="19"/>
  <c r="E81" i="19"/>
  <c r="E75" i="19"/>
  <c r="E69" i="19"/>
  <c r="F62" i="19"/>
  <c r="E56" i="19"/>
  <c r="F50" i="19"/>
  <c r="F25" i="19"/>
  <c r="E18" i="19"/>
  <c r="F12" i="19"/>
  <c r="E608" i="19"/>
  <c r="F602" i="19"/>
  <c r="E589" i="19"/>
  <c r="F584" i="19"/>
  <c r="E578" i="19"/>
  <c r="E571" i="19"/>
  <c r="F566" i="19"/>
  <c r="E559" i="19"/>
  <c r="E553" i="19"/>
  <c r="F548" i="19"/>
  <c r="E535" i="19"/>
  <c r="E529" i="19"/>
  <c r="F517" i="19"/>
  <c r="F510" i="19"/>
  <c r="E504" i="19"/>
  <c r="E498" i="19"/>
  <c r="E491" i="19"/>
  <c r="F479" i="19"/>
  <c r="F473" i="19"/>
  <c r="E467" i="19"/>
  <c r="F460" i="19"/>
  <c r="E454" i="19"/>
  <c r="E447" i="19"/>
  <c r="E441" i="19"/>
  <c r="E435" i="19"/>
  <c r="F428" i="19"/>
  <c r="E422" i="19"/>
  <c r="E415" i="19"/>
  <c r="E409" i="19"/>
  <c r="E396" i="19"/>
  <c r="F391" i="19"/>
  <c r="E383" i="19"/>
  <c r="E377" i="19"/>
  <c r="E370" i="19"/>
  <c r="E363" i="19"/>
  <c r="E357" i="19"/>
  <c r="E349" i="19"/>
  <c r="F344" i="19"/>
  <c r="E336" i="19"/>
  <c r="F330" i="19"/>
  <c r="E323" i="19"/>
  <c r="F316" i="19"/>
  <c r="E310" i="19"/>
  <c r="E302" i="19"/>
  <c r="F297" i="19"/>
  <c r="F290" i="19"/>
  <c r="E283" i="19"/>
  <c r="E277" i="19"/>
  <c r="E264" i="19"/>
  <c r="F257" i="19"/>
  <c r="E244" i="19"/>
  <c r="F237" i="19"/>
  <c r="F224" i="19"/>
  <c r="F218" i="19"/>
  <c r="E211" i="19"/>
  <c r="E204" i="19"/>
  <c r="F199" i="19"/>
  <c r="F191" i="19"/>
  <c r="E185" i="19"/>
  <c r="E178" i="19"/>
  <c r="F166" i="19"/>
  <c r="F158" i="19"/>
  <c r="E152" i="19"/>
  <c r="F146" i="19"/>
  <c r="F114" i="19"/>
  <c r="E94" i="19"/>
  <c r="F82" i="19"/>
  <c r="E62" i="19"/>
  <c r="E50" i="19"/>
  <c r="F44" i="19"/>
  <c r="F38" i="19"/>
  <c r="F31" i="19"/>
  <c r="E25" i="19"/>
  <c r="F19" i="19"/>
  <c r="E12" i="19"/>
  <c r="E602" i="19"/>
  <c r="F597" i="19"/>
  <c r="F590" i="19"/>
  <c r="E584" i="19"/>
  <c r="F579" i="19"/>
  <c r="E566" i="19"/>
  <c r="F560" i="19"/>
  <c r="E548" i="19"/>
  <c r="F541" i="19"/>
  <c r="F530" i="19"/>
  <c r="F523" i="19"/>
  <c r="E517" i="19"/>
  <c r="E510" i="19"/>
  <c r="F499" i="19"/>
  <c r="F486" i="19"/>
  <c r="E479" i="19"/>
  <c r="E473" i="19"/>
  <c r="E460" i="19"/>
  <c r="F455" i="19"/>
  <c r="F448" i="19"/>
  <c r="E428" i="19"/>
  <c r="F423" i="19"/>
  <c r="F416" i="19"/>
  <c r="F404" i="19"/>
  <c r="E391" i="19"/>
  <c r="F384" i="19"/>
  <c r="F371" i="19"/>
  <c r="F358" i="19"/>
  <c r="F350" i="19"/>
  <c r="E344" i="19"/>
  <c r="F337" i="19"/>
  <c r="E330" i="19"/>
  <c r="F324" i="19"/>
  <c r="E316" i="19"/>
  <c r="F311" i="19"/>
  <c r="F303" i="19"/>
  <c r="E297" i="19"/>
  <c r="E290" i="19"/>
  <c r="F278" i="19"/>
  <c r="F270" i="19"/>
  <c r="E257" i="19"/>
  <c r="F251" i="19"/>
  <c r="F245" i="19"/>
  <c r="E237" i="19"/>
  <c r="F232" i="19"/>
  <c r="E224" i="19"/>
  <c r="E218" i="19"/>
  <c r="F212" i="19"/>
  <c r="E199" i="19"/>
  <c r="E191" i="19"/>
  <c r="F179" i="19"/>
  <c r="F172" i="19"/>
  <c r="E166" i="19"/>
  <c r="E158" i="19"/>
  <c r="E146" i="19"/>
  <c r="F140" i="19"/>
  <c r="F134" i="19"/>
  <c r="F127" i="19"/>
  <c r="F121" i="19"/>
  <c r="E114" i="19"/>
  <c r="F108" i="19"/>
  <c r="F102" i="19"/>
  <c r="F89" i="19"/>
  <c r="E82" i="19"/>
  <c r="F76" i="19"/>
  <c r="F70" i="19"/>
  <c r="F57" i="19"/>
  <c r="F51" i="19"/>
  <c r="E44" i="19"/>
  <c r="E38" i="19"/>
  <c r="E31" i="19"/>
  <c r="F26" i="19"/>
  <c r="E19" i="19"/>
  <c r="E597" i="19"/>
  <c r="E590" i="19"/>
  <c r="E579" i="19"/>
  <c r="F572" i="19"/>
  <c r="E560" i="19"/>
  <c r="F554" i="19"/>
  <c r="E541" i="19"/>
  <c r="F536" i="19"/>
  <c r="E530" i="19"/>
  <c r="E523" i="19"/>
  <c r="F511" i="19"/>
  <c r="F505" i="19"/>
  <c r="E499" i="19"/>
  <c r="F492" i="19"/>
  <c r="E486" i="19"/>
  <c r="F480" i="19"/>
  <c r="F468" i="19"/>
  <c r="E455" i="19"/>
  <c r="E448" i="19"/>
  <c r="F442" i="19"/>
  <c r="F436" i="19"/>
  <c r="E423" i="19"/>
  <c r="E416" i="19"/>
  <c r="F410" i="19"/>
  <c r="E404" i="19"/>
  <c r="F397" i="19"/>
  <c r="E384" i="19"/>
  <c r="F378" i="19"/>
  <c r="E371" i="19"/>
  <c r="F364" i="19"/>
  <c r="E358" i="19"/>
  <c r="E350" i="19"/>
  <c r="E337" i="19"/>
  <c r="E324" i="19"/>
  <c r="E311" i="19"/>
  <c r="E303" i="19"/>
  <c r="F291" i="19"/>
  <c r="F284" i="19"/>
  <c r="E278" i="19"/>
  <c r="E270" i="19"/>
  <c r="F265" i="19"/>
  <c r="F258" i="19"/>
  <c r="E251" i="19"/>
  <c r="E245" i="19"/>
  <c r="E232" i="19"/>
  <c r="F225" i="19"/>
  <c r="E212" i="19"/>
  <c r="F205" i="19"/>
  <c r="F192" i="19"/>
  <c r="F186" i="19"/>
  <c r="E179" i="19"/>
  <c r="E172" i="19"/>
  <c r="F167" i="19"/>
  <c r="F159" i="19"/>
  <c r="F153" i="19"/>
  <c r="F147" i="19"/>
  <c r="E140" i="19"/>
  <c r="E134" i="19"/>
  <c r="E127" i="19"/>
  <c r="E121" i="19"/>
  <c r="F115" i="19"/>
  <c r="E108" i="19"/>
  <c r="E102" i="19"/>
  <c r="F95" i="19"/>
  <c r="E89" i="19"/>
  <c r="F83" i="19"/>
  <c r="E76" i="19"/>
  <c r="E70" i="19"/>
  <c r="F63" i="19"/>
  <c r="E57" i="19"/>
  <c r="E51" i="19"/>
  <c r="F39" i="19"/>
  <c r="F32" i="19"/>
  <c r="E26" i="19"/>
  <c r="F20" i="19"/>
  <c r="F13" i="19"/>
  <c r="F603" i="19"/>
  <c r="F591" i="19"/>
  <c r="F585" i="19"/>
  <c r="E572" i="19"/>
  <c r="F567" i="19"/>
  <c r="F561" i="19"/>
  <c r="E554" i="19"/>
  <c r="F549" i="19"/>
  <c r="F542" i="19"/>
  <c r="E536" i="19"/>
  <c r="F531" i="19"/>
  <c r="F518" i="19"/>
  <c r="E511" i="19"/>
  <c r="E505" i="19"/>
  <c r="E492" i="19"/>
  <c r="F487" i="19"/>
  <c r="E480" i="19"/>
  <c r="F474" i="19"/>
  <c r="E468" i="19"/>
  <c r="F461" i="19"/>
  <c r="F449" i="19"/>
  <c r="E442" i="19"/>
  <c r="E436" i="19"/>
  <c r="F429" i="19"/>
  <c r="F417" i="19"/>
  <c r="E410" i="19"/>
  <c r="F405" i="19"/>
  <c r="E397" i="19"/>
  <c r="F392" i="19"/>
  <c r="F385" i="19"/>
  <c r="E378" i="19"/>
  <c r="F372" i="19"/>
  <c r="E364" i="19"/>
  <c r="F359" i="19"/>
  <c r="F351" i="19"/>
  <c r="F345" i="19"/>
  <c r="F338" i="19"/>
  <c r="F331" i="19"/>
  <c r="F325" i="19"/>
  <c r="F317" i="19"/>
  <c r="F304" i="19"/>
  <c r="F298" i="19"/>
  <c r="E291" i="19"/>
  <c r="E284" i="19"/>
  <c r="F279" i="19"/>
  <c r="F271" i="19"/>
  <c r="E265" i="19"/>
  <c r="E258" i="19"/>
  <c r="F246" i="19"/>
  <c r="F238" i="19"/>
  <c r="E225" i="19"/>
  <c r="F219" i="19"/>
  <c r="F213" i="19"/>
  <c r="E205" i="19"/>
  <c r="F200" i="19"/>
  <c r="E192" i="19"/>
  <c r="E186" i="19"/>
  <c r="F180" i="19"/>
  <c r="E167" i="19"/>
  <c r="E159" i="19"/>
  <c r="E153" i="19"/>
  <c r="E147" i="19"/>
  <c r="F135" i="19"/>
  <c r="F128" i="19"/>
  <c r="F122" i="19"/>
  <c r="E115" i="19"/>
  <c r="F103" i="19"/>
  <c r="E95" i="19"/>
  <c r="F90" i="19"/>
  <c r="E83" i="19"/>
  <c r="F71" i="19"/>
  <c r="E63" i="19"/>
  <c r="F58" i="19"/>
  <c r="F52" i="19"/>
  <c r="F45" i="19"/>
  <c r="E39" i="19"/>
  <c r="E32" i="19"/>
  <c r="E20" i="19"/>
  <c r="E13" i="19"/>
  <c r="E603" i="19"/>
  <c r="F598" i="19"/>
  <c r="E591" i="19"/>
  <c r="E585" i="19"/>
  <c r="F580" i="19"/>
  <c r="E567" i="19"/>
  <c r="E561" i="19"/>
  <c r="E549" i="19"/>
  <c r="E542" i="19"/>
  <c r="E531" i="19"/>
  <c r="F524" i="19"/>
  <c r="E518" i="19"/>
  <c r="F512" i="19"/>
  <c r="F500" i="19"/>
  <c r="E487" i="19"/>
  <c r="F481" i="19"/>
  <c r="E474" i="19"/>
  <c r="E461" i="19"/>
  <c r="F456" i="19"/>
  <c r="E449" i="19"/>
  <c r="F437" i="19"/>
  <c r="E429" i="19"/>
  <c r="F424" i="19"/>
  <c r="E417" i="19"/>
  <c r="E405" i="19"/>
  <c r="F398" i="19"/>
  <c r="E392" i="19"/>
  <c r="E385" i="19"/>
  <c r="E372" i="19"/>
  <c r="E359" i="19"/>
  <c r="E351" i="19"/>
  <c r="E345" i="19"/>
  <c r="E338" i="19"/>
  <c r="E331" i="19"/>
  <c r="E325" i="19"/>
  <c r="E317" i="19"/>
  <c r="F312" i="19"/>
  <c r="E304" i="19"/>
  <c r="E298" i="19"/>
  <c r="F292" i="19"/>
  <c r="E279" i="19"/>
  <c r="E271" i="19"/>
  <c r="F259" i="19"/>
  <c r="F252" i="19"/>
  <c r="E246" i="19"/>
  <c r="E238" i="19"/>
  <c r="F233" i="19"/>
  <c r="F226" i="19"/>
  <c r="E219" i="19"/>
  <c r="E213" i="19"/>
  <c r="E200" i="19"/>
  <c r="F193" i="19"/>
  <c r="E180" i="19"/>
  <c r="F173" i="19"/>
  <c r="F160" i="19"/>
  <c r="F154" i="19"/>
  <c r="F148" i="19"/>
  <c r="F141" i="19"/>
  <c r="E135" i="19"/>
  <c r="E128" i="19"/>
  <c r="E122" i="19"/>
  <c r="F116" i="19"/>
  <c r="F109" i="19"/>
  <c r="E103" i="19"/>
  <c r="F96" i="19"/>
  <c r="E90" i="19"/>
  <c r="F84" i="19"/>
  <c r="F77" i="19"/>
  <c r="E71" i="19"/>
  <c r="F64" i="19"/>
  <c r="E58" i="19"/>
  <c r="E52" i="19"/>
  <c r="E45" i="19"/>
  <c r="F33" i="19"/>
  <c r="F27" i="19"/>
  <c r="F21" i="19"/>
  <c r="E598" i="19"/>
  <c r="F592" i="19"/>
  <c r="E580" i="19"/>
  <c r="F573" i="19"/>
  <c r="F562" i="19"/>
  <c r="F555" i="19"/>
  <c r="F543" i="19"/>
  <c r="F537" i="19"/>
  <c r="E524" i="19"/>
  <c r="F469" i="19"/>
  <c r="E450" i="19"/>
  <c r="E386" i="19"/>
  <c r="F194" i="19"/>
  <c r="F85" i="19"/>
  <c r="E77" i="19"/>
  <c r="F14" i="19"/>
  <c r="F532" i="19"/>
  <c r="F506" i="19"/>
  <c r="E469" i="19"/>
  <c r="E424" i="19"/>
  <c r="F305" i="19"/>
  <c r="E259" i="19"/>
  <c r="E141" i="19"/>
  <c r="E14" i="19"/>
  <c r="F550" i="19"/>
  <c r="E506" i="19"/>
  <c r="F332" i="19"/>
  <c r="E305" i="19"/>
  <c r="F214" i="19"/>
  <c r="F168" i="19"/>
  <c r="F123" i="19"/>
  <c r="F104" i="19"/>
  <c r="E96" i="19"/>
  <c r="F59" i="19"/>
  <c r="E33" i="19"/>
  <c r="F220" i="19"/>
  <c r="F568" i="19"/>
  <c r="F488" i="19"/>
  <c r="F443" i="19"/>
  <c r="F379" i="19"/>
  <c r="E233" i="19"/>
  <c r="E214" i="19"/>
  <c r="F187" i="19"/>
  <c r="E168" i="19"/>
  <c r="E123" i="19"/>
  <c r="F285" i="19"/>
  <c r="E543" i="19"/>
  <c r="F462" i="19"/>
  <c r="E443" i="19"/>
  <c r="F406" i="19"/>
  <c r="E398" i="19"/>
  <c r="E379" i="19"/>
  <c r="F360" i="19"/>
  <c r="F352" i="19"/>
  <c r="F260" i="19"/>
  <c r="E252" i="19"/>
  <c r="F206" i="19"/>
  <c r="E187" i="19"/>
  <c r="E160" i="19"/>
  <c r="E285" i="19"/>
  <c r="F586" i="19"/>
  <c r="E481" i="19"/>
  <c r="E462" i="19"/>
  <c r="E352" i="19"/>
  <c r="E206" i="19"/>
  <c r="F97" i="19"/>
  <c r="F34" i="19"/>
  <c r="E500" i="19"/>
  <c r="F326" i="19"/>
  <c r="E116" i="19"/>
  <c r="E592" i="19"/>
  <c r="F450" i="19"/>
  <c r="F386" i="19"/>
  <c r="E239" i="19"/>
  <c r="E40" i="19"/>
  <c r="F604" i="19"/>
  <c r="E562" i="19"/>
  <c r="F519" i="19"/>
  <c r="F418" i="19"/>
  <c r="F399" i="19"/>
  <c r="E326" i="19"/>
  <c r="F280" i="19"/>
  <c r="F272" i="19"/>
  <c r="E226" i="19"/>
  <c r="F161" i="19"/>
  <c r="F53" i="19"/>
  <c r="E27" i="19"/>
  <c r="E519" i="19"/>
  <c r="F482" i="19"/>
  <c r="E437" i="19"/>
  <c r="E418" i="19"/>
  <c r="F318" i="19"/>
  <c r="F299" i="19"/>
  <c r="E272" i="19"/>
  <c r="E537" i="19"/>
  <c r="E456" i="19"/>
  <c r="F373" i="19"/>
  <c r="E318" i="19"/>
  <c r="F181" i="19"/>
  <c r="E154" i="19"/>
  <c r="F117" i="19"/>
  <c r="E109" i="19"/>
  <c r="F72" i="19"/>
  <c r="E64" i="19"/>
  <c r="E266" i="19"/>
  <c r="E555" i="19"/>
  <c r="F493" i="19"/>
  <c r="E373" i="19"/>
  <c r="E292" i="19"/>
  <c r="F227" i="19"/>
  <c r="E181" i="19"/>
  <c r="E173" i="19"/>
  <c r="F136" i="19"/>
  <c r="F46" i="19"/>
  <c r="E573" i="19"/>
  <c r="E512" i="19"/>
  <c r="E493" i="19"/>
  <c r="F411" i="19"/>
  <c r="F365" i="19"/>
  <c r="F346" i="19"/>
  <c r="F91" i="19"/>
  <c r="F239" i="19"/>
  <c r="F475" i="19"/>
  <c r="F430" i="19"/>
  <c r="E411" i="19"/>
  <c r="E365" i="19"/>
  <c r="F247" i="19"/>
  <c r="F129" i="19"/>
  <c r="F65" i="19"/>
  <c r="E21" i="19"/>
  <c r="F513" i="19"/>
  <c r="E339" i="19"/>
  <c r="E148" i="19"/>
  <c r="F40" i="19"/>
  <c r="E430" i="19"/>
  <c r="F393" i="19"/>
  <c r="F339" i="19"/>
  <c r="E312" i="19"/>
  <c r="F293" i="19"/>
  <c r="F266" i="19"/>
  <c r="E247" i="19"/>
  <c r="F201" i="19"/>
  <c r="E193" i="19"/>
  <c r="E129" i="19"/>
  <c r="E84" i="19"/>
  <c r="BK4" i="6"/>
  <c r="L5" i="16"/>
  <c r="L5" i="8"/>
  <c r="K5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1" i="6"/>
  <c r="E10" i="6"/>
  <c r="E9" i="6"/>
  <c r="D1007" i="6"/>
  <c r="J1007" i="6"/>
  <c r="K1007" i="6"/>
  <c r="L1007" i="6"/>
  <c r="M1007" i="6"/>
  <c r="BG1007" i="6"/>
  <c r="C1007" i="6" s="1"/>
  <c r="BH1007" i="6"/>
  <c r="D1008" i="6"/>
  <c r="J1008" i="6"/>
  <c r="K1008" i="6"/>
  <c r="L1008" i="6"/>
  <c r="M1008" i="6"/>
  <c r="BG1008" i="6"/>
  <c r="C1008" i="6" s="1"/>
  <c r="BH1008" i="6"/>
  <c r="A49" i="15"/>
  <c r="A49" i="14"/>
  <c r="D25" i="15"/>
  <c r="C25" i="15"/>
  <c r="A53" i="1"/>
  <c r="A47" i="15"/>
  <c r="A47" i="14"/>
  <c r="A46" i="14"/>
  <c r="A40" i="14"/>
  <c r="L21" i="6"/>
  <c r="M21" i="6"/>
  <c r="L22" i="6"/>
  <c r="M22" i="6"/>
  <c r="L23" i="6"/>
  <c r="M23" i="6"/>
  <c r="L24" i="6"/>
  <c r="M24" i="6"/>
  <c r="L25" i="6"/>
  <c r="M25" i="6"/>
  <c r="L26" i="6"/>
  <c r="M26" i="6"/>
  <c r="L27" i="6"/>
  <c r="M27" i="6"/>
  <c r="L28" i="6"/>
  <c r="M28" i="6"/>
  <c r="L29" i="6"/>
  <c r="M29" i="6"/>
  <c r="L30" i="6"/>
  <c r="M30" i="6"/>
  <c r="L31" i="6"/>
  <c r="M31" i="6"/>
  <c r="L32" i="6"/>
  <c r="M32" i="6"/>
  <c r="L33" i="6"/>
  <c r="M33" i="6"/>
  <c r="L34" i="6"/>
  <c r="M34" i="6"/>
  <c r="L35" i="6"/>
  <c r="M35" i="6"/>
  <c r="L36" i="6"/>
  <c r="M36" i="6"/>
  <c r="L37" i="6"/>
  <c r="M37" i="6"/>
  <c r="L38" i="6"/>
  <c r="M38" i="6"/>
  <c r="L39" i="6"/>
  <c r="M39" i="6"/>
  <c r="L40" i="6"/>
  <c r="M40" i="6"/>
  <c r="L41" i="6"/>
  <c r="M41" i="6"/>
  <c r="L42" i="6"/>
  <c r="M42" i="6"/>
  <c r="L43" i="6"/>
  <c r="M43" i="6"/>
  <c r="L44" i="6"/>
  <c r="M44" i="6"/>
  <c r="L45" i="6"/>
  <c r="M45" i="6"/>
  <c r="L46" i="6"/>
  <c r="M46" i="6"/>
  <c r="L47" i="6"/>
  <c r="M47" i="6"/>
  <c r="L48" i="6"/>
  <c r="M48" i="6"/>
  <c r="L49" i="6"/>
  <c r="M49" i="6"/>
  <c r="L50" i="6"/>
  <c r="M50" i="6"/>
  <c r="L51" i="6"/>
  <c r="M51" i="6"/>
  <c r="L52" i="6"/>
  <c r="M52" i="6"/>
  <c r="L53" i="6"/>
  <c r="M53" i="6"/>
  <c r="L54" i="6"/>
  <c r="M54" i="6"/>
  <c r="L55" i="6"/>
  <c r="M55" i="6"/>
  <c r="L56" i="6"/>
  <c r="M56" i="6"/>
  <c r="L57" i="6"/>
  <c r="M57" i="6"/>
  <c r="L58" i="6"/>
  <c r="M58" i="6"/>
  <c r="L59" i="6"/>
  <c r="M59" i="6"/>
  <c r="L60" i="6"/>
  <c r="M60" i="6"/>
  <c r="L61" i="6"/>
  <c r="M61" i="6"/>
  <c r="L62" i="6"/>
  <c r="M62" i="6"/>
  <c r="L63" i="6"/>
  <c r="M63" i="6"/>
  <c r="L64" i="6"/>
  <c r="M64" i="6"/>
  <c r="L65" i="6"/>
  <c r="M65" i="6"/>
  <c r="L66" i="6"/>
  <c r="M66" i="6"/>
  <c r="L67" i="6"/>
  <c r="M67" i="6"/>
  <c r="L68" i="6"/>
  <c r="M68" i="6"/>
  <c r="L69" i="6"/>
  <c r="M69" i="6"/>
  <c r="L70" i="6"/>
  <c r="M70" i="6"/>
  <c r="L71" i="6"/>
  <c r="M71" i="6"/>
  <c r="L72" i="6"/>
  <c r="M72" i="6"/>
  <c r="L73" i="6"/>
  <c r="M73" i="6"/>
  <c r="L74" i="6"/>
  <c r="M74" i="6"/>
  <c r="L75" i="6"/>
  <c r="M75" i="6"/>
  <c r="L76" i="6"/>
  <c r="M76" i="6"/>
  <c r="L77" i="6"/>
  <c r="M77" i="6"/>
  <c r="L78" i="6"/>
  <c r="M78" i="6"/>
  <c r="L79" i="6"/>
  <c r="M79" i="6"/>
  <c r="L80" i="6"/>
  <c r="M80" i="6"/>
  <c r="L81" i="6"/>
  <c r="M81" i="6"/>
  <c r="L82" i="6"/>
  <c r="M82" i="6"/>
  <c r="L83" i="6"/>
  <c r="M83" i="6"/>
  <c r="L84" i="6"/>
  <c r="M84" i="6"/>
  <c r="L85" i="6"/>
  <c r="M85" i="6"/>
  <c r="L86" i="6"/>
  <c r="M86" i="6"/>
  <c r="L87" i="6"/>
  <c r="M87" i="6"/>
  <c r="L88" i="6"/>
  <c r="M88" i="6"/>
  <c r="L89" i="6"/>
  <c r="M89" i="6"/>
  <c r="L90" i="6"/>
  <c r="M90" i="6"/>
  <c r="L91" i="6"/>
  <c r="M91" i="6"/>
  <c r="L92" i="6"/>
  <c r="M92" i="6"/>
  <c r="L93" i="6"/>
  <c r="M93" i="6"/>
  <c r="L94" i="6"/>
  <c r="M94" i="6"/>
  <c r="L95" i="6"/>
  <c r="M95" i="6"/>
  <c r="L96" i="6"/>
  <c r="M96" i="6"/>
  <c r="L97" i="6"/>
  <c r="M97" i="6"/>
  <c r="L98" i="6"/>
  <c r="M98" i="6"/>
  <c r="L99" i="6"/>
  <c r="M99" i="6"/>
  <c r="L100" i="6"/>
  <c r="M100" i="6"/>
  <c r="L101" i="6"/>
  <c r="M101" i="6"/>
  <c r="L102" i="6"/>
  <c r="M102" i="6"/>
  <c r="L103" i="6"/>
  <c r="M103" i="6"/>
  <c r="L104" i="6"/>
  <c r="M104" i="6"/>
  <c r="L105" i="6"/>
  <c r="M105" i="6"/>
  <c r="L106" i="6"/>
  <c r="M106" i="6"/>
  <c r="L107" i="6"/>
  <c r="M107" i="6"/>
  <c r="L108" i="6"/>
  <c r="M108" i="6"/>
  <c r="L109" i="6"/>
  <c r="M109" i="6"/>
  <c r="L110" i="6"/>
  <c r="M110" i="6"/>
  <c r="L111" i="6"/>
  <c r="M111" i="6"/>
  <c r="L112" i="6"/>
  <c r="M112" i="6"/>
  <c r="L113" i="6"/>
  <c r="M113" i="6"/>
  <c r="L114" i="6"/>
  <c r="M114" i="6"/>
  <c r="L115" i="6"/>
  <c r="M115" i="6"/>
  <c r="L116" i="6"/>
  <c r="M116" i="6"/>
  <c r="L117" i="6"/>
  <c r="M117" i="6"/>
  <c r="L118" i="6"/>
  <c r="M118" i="6"/>
  <c r="L119" i="6"/>
  <c r="M119" i="6"/>
  <c r="L120" i="6"/>
  <c r="M120" i="6"/>
  <c r="L121" i="6"/>
  <c r="M121" i="6"/>
  <c r="L122" i="6"/>
  <c r="M122" i="6"/>
  <c r="L123" i="6"/>
  <c r="M123" i="6"/>
  <c r="L124" i="6"/>
  <c r="M124" i="6"/>
  <c r="L125" i="6"/>
  <c r="M125" i="6"/>
  <c r="L126" i="6"/>
  <c r="M126" i="6"/>
  <c r="L127" i="6"/>
  <c r="M127" i="6"/>
  <c r="L128" i="6"/>
  <c r="M128" i="6"/>
  <c r="L129" i="6"/>
  <c r="M129" i="6"/>
  <c r="L130" i="6"/>
  <c r="M130" i="6"/>
  <c r="L131" i="6"/>
  <c r="M131" i="6"/>
  <c r="L132" i="6"/>
  <c r="M132" i="6"/>
  <c r="L133" i="6"/>
  <c r="M133" i="6"/>
  <c r="L134" i="6"/>
  <c r="M134" i="6"/>
  <c r="L135" i="6"/>
  <c r="M135" i="6"/>
  <c r="L136" i="6"/>
  <c r="M136" i="6"/>
  <c r="L137" i="6"/>
  <c r="M137" i="6"/>
  <c r="L138" i="6"/>
  <c r="M138" i="6"/>
  <c r="L139" i="6"/>
  <c r="M139" i="6"/>
  <c r="L140" i="6"/>
  <c r="M140" i="6"/>
  <c r="L141" i="6"/>
  <c r="M141" i="6"/>
  <c r="L142" i="6"/>
  <c r="M142" i="6"/>
  <c r="L143" i="6"/>
  <c r="M143" i="6"/>
  <c r="L144" i="6"/>
  <c r="M144" i="6"/>
  <c r="L145" i="6"/>
  <c r="M145" i="6"/>
  <c r="L146" i="6"/>
  <c r="M146" i="6"/>
  <c r="L147" i="6"/>
  <c r="M147" i="6"/>
  <c r="L148" i="6"/>
  <c r="M148" i="6"/>
  <c r="L149" i="6"/>
  <c r="M149" i="6"/>
  <c r="L150" i="6"/>
  <c r="M150" i="6"/>
  <c r="L151" i="6"/>
  <c r="M151" i="6"/>
  <c r="L152" i="6"/>
  <c r="M152" i="6"/>
  <c r="L153" i="6"/>
  <c r="M153" i="6"/>
  <c r="L154" i="6"/>
  <c r="M154" i="6"/>
  <c r="L155" i="6"/>
  <c r="M155" i="6"/>
  <c r="L156" i="6"/>
  <c r="M156" i="6"/>
  <c r="L157" i="6"/>
  <c r="M157" i="6"/>
  <c r="L158" i="6"/>
  <c r="M158" i="6"/>
  <c r="L159" i="6"/>
  <c r="M159" i="6"/>
  <c r="L160" i="6"/>
  <c r="M160" i="6"/>
  <c r="L161" i="6"/>
  <c r="M161" i="6"/>
  <c r="L162" i="6"/>
  <c r="M162" i="6"/>
  <c r="L163" i="6"/>
  <c r="M163" i="6"/>
  <c r="L164" i="6"/>
  <c r="M164" i="6"/>
  <c r="L165" i="6"/>
  <c r="M165" i="6"/>
  <c r="L166" i="6"/>
  <c r="M166" i="6"/>
  <c r="L167" i="6"/>
  <c r="M167" i="6"/>
  <c r="L168" i="6"/>
  <c r="M168" i="6"/>
  <c r="L169" i="6"/>
  <c r="M169" i="6"/>
  <c r="L170" i="6"/>
  <c r="M170" i="6"/>
  <c r="L171" i="6"/>
  <c r="M171" i="6"/>
  <c r="L172" i="6"/>
  <c r="M172" i="6"/>
  <c r="L173" i="6"/>
  <c r="M173" i="6"/>
  <c r="L174" i="6"/>
  <c r="M174" i="6"/>
  <c r="L175" i="6"/>
  <c r="M175" i="6"/>
  <c r="L176" i="6"/>
  <c r="M176" i="6"/>
  <c r="L177" i="6"/>
  <c r="M177" i="6"/>
  <c r="L178" i="6"/>
  <c r="M178" i="6"/>
  <c r="L179" i="6"/>
  <c r="M179" i="6"/>
  <c r="L180" i="6"/>
  <c r="M180" i="6"/>
  <c r="L181" i="6"/>
  <c r="M181" i="6"/>
  <c r="L182" i="6"/>
  <c r="M182" i="6"/>
  <c r="L183" i="6"/>
  <c r="M183" i="6"/>
  <c r="L184" i="6"/>
  <c r="M184" i="6"/>
  <c r="L185" i="6"/>
  <c r="M185" i="6"/>
  <c r="L186" i="6"/>
  <c r="M186" i="6"/>
  <c r="L187" i="6"/>
  <c r="M187" i="6"/>
  <c r="L188" i="6"/>
  <c r="M188" i="6"/>
  <c r="L189" i="6"/>
  <c r="M189" i="6"/>
  <c r="L190" i="6"/>
  <c r="M190" i="6"/>
  <c r="L191" i="6"/>
  <c r="M191" i="6"/>
  <c r="L192" i="6"/>
  <c r="M192" i="6"/>
  <c r="L193" i="6"/>
  <c r="M193" i="6"/>
  <c r="L194" i="6"/>
  <c r="M194" i="6"/>
  <c r="L195" i="6"/>
  <c r="M195" i="6"/>
  <c r="L196" i="6"/>
  <c r="M196" i="6"/>
  <c r="L197" i="6"/>
  <c r="M197" i="6"/>
  <c r="L198" i="6"/>
  <c r="M198" i="6"/>
  <c r="L199" i="6"/>
  <c r="M199" i="6"/>
  <c r="L200" i="6"/>
  <c r="M200" i="6"/>
  <c r="L201" i="6"/>
  <c r="M201" i="6"/>
  <c r="L202" i="6"/>
  <c r="M202" i="6"/>
  <c r="L203" i="6"/>
  <c r="M203" i="6"/>
  <c r="L204" i="6"/>
  <c r="M204" i="6"/>
  <c r="L205" i="6"/>
  <c r="M205" i="6"/>
  <c r="L206" i="6"/>
  <c r="M206" i="6"/>
  <c r="L207" i="6"/>
  <c r="M207" i="6"/>
  <c r="L208" i="6"/>
  <c r="M208" i="6"/>
  <c r="L209" i="6"/>
  <c r="M209" i="6"/>
  <c r="L210" i="6"/>
  <c r="M210" i="6"/>
  <c r="L211" i="6"/>
  <c r="M211" i="6"/>
  <c r="L212" i="6"/>
  <c r="M212" i="6"/>
  <c r="L213" i="6"/>
  <c r="M213" i="6"/>
  <c r="L214" i="6"/>
  <c r="M214" i="6"/>
  <c r="L215" i="6"/>
  <c r="M215" i="6"/>
  <c r="L216" i="6"/>
  <c r="M216" i="6"/>
  <c r="L217" i="6"/>
  <c r="M217" i="6"/>
  <c r="L218" i="6"/>
  <c r="M218" i="6"/>
  <c r="L219" i="6"/>
  <c r="M219" i="6"/>
  <c r="L220" i="6"/>
  <c r="M220" i="6"/>
  <c r="L221" i="6"/>
  <c r="M221" i="6"/>
  <c r="L222" i="6"/>
  <c r="M222" i="6"/>
  <c r="L223" i="6"/>
  <c r="M223" i="6"/>
  <c r="L224" i="6"/>
  <c r="M224" i="6"/>
  <c r="L225" i="6"/>
  <c r="M225" i="6"/>
  <c r="L226" i="6"/>
  <c r="M226" i="6"/>
  <c r="L227" i="6"/>
  <c r="M227" i="6"/>
  <c r="L228" i="6"/>
  <c r="M228" i="6"/>
  <c r="L229" i="6"/>
  <c r="M229" i="6"/>
  <c r="L230" i="6"/>
  <c r="M230" i="6"/>
  <c r="L231" i="6"/>
  <c r="M231" i="6"/>
  <c r="L232" i="6"/>
  <c r="M232" i="6"/>
  <c r="L233" i="6"/>
  <c r="M233" i="6"/>
  <c r="L234" i="6"/>
  <c r="M234" i="6"/>
  <c r="L235" i="6"/>
  <c r="M235" i="6"/>
  <c r="L236" i="6"/>
  <c r="M236" i="6"/>
  <c r="L237" i="6"/>
  <c r="M237" i="6"/>
  <c r="L238" i="6"/>
  <c r="M238" i="6"/>
  <c r="L239" i="6"/>
  <c r="M239" i="6"/>
  <c r="L240" i="6"/>
  <c r="M240" i="6"/>
  <c r="L241" i="6"/>
  <c r="M241" i="6"/>
  <c r="L242" i="6"/>
  <c r="M242" i="6"/>
  <c r="L243" i="6"/>
  <c r="M243" i="6"/>
  <c r="L244" i="6"/>
  <c r="M244" i="6"/>
  <c r="L245" i="6"/>
  <c r="M245" i="6"/>
  <c r="L246" i="6"/>
  <c r="M246" i="6"/>
  <c r="L247" i="6"/>
  <c r="M247" i="6"/>
  <c r="L248" i="6"/>
  <c r="M248" i="6"/>
  <c r="L249" i="6"/>
  <c r="M249" i="6"/>
  <c r="L250" i="6"/>
  <c r="M250" i="6"/>
  <c r="L251" i="6"/>
  <c r="M251" i="6"/>
  <c r="L252" i="6"/>
  <c r="M252" i="6"/>
  <c r="L253" i="6"/>
  <c r="M253" i="6"/>
  <c r="L254" i="6"/>
  <c r="M254" i="6"/>
  <c r="L255" i="6"/>
  <c r="M255" i="6"/>
  <c r="L256" i="6"/>
  <c r="M256" i="6"/>
  <c r="L257" i="6"/>
  <c r="M257" i="6"/>
  <c r="L258" i="6"/>
  <c r="M258" i="6"/>
  <c r="L259" i="6"/>
  <c r="M259" i="6"/>
  <c r="L260" i="6"/>
  <c r="M260" i="6"/>
  <c r="L261" i="6"/>
  <c r="M261" i="6"/>
  <c r="L262" i="6"/>
  <c r="M262" i="6"/>
  <c r="L263" i="6"/>
  <c r="M263" i="6"/>
  <c r="L264" i="6"/>
  <c r="M264" i="6"/>
  <c r="L265" i="6"/>
  <c r="M265" i="6"/>
  <c r="L266" i="6"/>
  <c r="M266" i="6"/>
  <c r="L267" i="6"/>
  <c r="M267" i="6"/>
  <c r="L268" i="6"/>
  <c r="M268" i="6"/>
  <c r="L269" i="6"/>
  <c r="M269" i="6"/>
  <c r="L270" i="6"/>
  <c r="M270" i="6"/>
  <c r="L271" i="6"/>
  <c r="M271" i="6"/>
  <c r="L272" i="6"/>
  <c r="M272" i="6"/>
  <c r="L273" i="6"/>
  <c r="M273" i="6"/>
  <c r="L274" i="6"/>
  <c r="M274" i="6"/>
  <c r="L275" i="6"/>
  <c r="M275" i="6"/>
  <c r="L276" i="6"/>
  <c r="M276" i="6"/>
  <c r="L277" i="6"/>
  <c r="M277" i="6"/>
  <c r="L278" i="6"/>
  <c r="M278" i="6"/>
  <c r="L279" i="6"/>
  <c r="M279" i="6"/>
  <c r="L280" i="6"/>
  <c r="M280" i="6"/>
  <c r="L281" i="6"/>
  <c r="M281" i="6"/>
  <c r="L282" i="6"/>
  <c r="M282" i="6"/>
  <c r="L283" i="6"/>
  <c r="M283" i="6"/>
  <c r="L284" i="6"/>
  <c r="M284" i="6"/>
  <c r="L285" i="6"/>
  <c r="M285" i="6"/>
  <c r="L286" i="6"/>
  <c r="M286" i="6"/>
  <c r="L287" i="6"/>
  <c r="M287" i="6"/>
  <c r="L288" i="6"/>
  <c r="M288" i="6"/>
  <c r="L289" i="6"/>
  <c r="M289" i="6"/>
  <c r="L290" i="6"/>
  <c r="M290" i="6"/>
  <c r="L291" i="6"/>
  <c r="M291" i="6"/>
  <c r="L292" i="6"/>
  <c r="M292" i="6"/>
  <c r="L293" i="6"/>
  <c r="M293" i="6"/>
  <c r="L294" i="6"/>
  <c r="M294" i="6"/>
  <c r="L295" i="6"/>
  <c r="M295" i="6"/>
  <c r="L296" i="6"/>
  <c r="M296" i="6"/>
  <c r="L297" i="6"/>
  <c r="M297" i="6"/>
  <c r="L298" i="6"/>
  <c r="M298" i="6"/>
  <c r="L299" i="6"/>
  <c r="M299" i="6"/>
  <c r="L300" i="6"/>
  <c r="M300" i="6"/>
  <c r="L301" i="6"/>
  <c r="M301" i="6"/>
  <c r="L302" i="6"/>
  <c r="M302" i="6"/>
  <c r="L303" i="6"/>
  <c r="M303" i="6"/>
  <c r="L304" i="6"/>
  <c r="M304" i="6"/>
  <c r="L305" i="6"/>
  <c r="M305" i="6"/>
  <c r="L306" i="6"/>
  <c r="M306" i="6"/>
  <c r="L307" i="6"/>
  <c r="M307" i="6"/>
  <c r="L308" i="6"/>
  <c r="M308" i="6"/>
  <c r="L309" i="6"/>
  <c r="M309" i="6"/>
  <c r="L310" i="6"/>
  <c r="M310" i="6"/>
  <c r="L311" i="6"/>
  <c r="M311" i="6"/>
  <c r="L312" i="6"/>
  <c r="M312" i="6"/>
  <c r="L313" i="6"/>
  <c r="M313" i="6"/>
  <c r="L314" i="6"/>
  <c r="M314" i="6"/>
  <c r="L315" i="6"/>
  <c r="M315" i="6"/>
  <c r="L316" i="6"/>
  <c r="M316" i="6"/>
  <c r="L317" i="6"/>
  <c r="M317" i="6"/>
  <c r="L318" i="6"/>
  <c r="M318" i="6"/>
  <c r="L319" i="6"/>
  <c r="M319" i="6"/>
  <c r="L320" i="6"/>
  <c r="M320" i="6"/>
  <c r="L321" i="6"/>
  <c r="M321" i="6"/>
  <c r="L322" i="6"/>
  <c r="M322" i="6"/>
  <c r="L323" i="6"/>
  <c r="M323" i="6"/>
  <c r="L324" i="6"/>
  <c r="M324" i="6"/>
  <c r="L325" i="6"/>
  <c r="M325" i="6"/>
  <c r="L326" i="6"/>
  <c r="M326" i="6"/>
  <c r="L327" i="6"/>
  <c r="M327" i="6"/>
  <c r="L328" i="6"/>
  <c r="M328" i="6"/>
  <c r="L329" i="6"/>
  <c r="M329" i="6"/>
  <c r="L330" i="6"/>
  <c r="M330" i="6"/>
  <c r="L331" i="6"/>
  <c r="M331" i="6"/>
  <c r="L332" i="6"/>
  <c r="M332" i="6"/>
  <c r="L333" i="6"/>
  <c r="M333" i="6"/>
  <c r="L334" i="6"/>
  <c r="M334" i="6"/>
  <c r="L335" i="6"/>
  <c r="M335" i="6"/>
  <c r="L336" i="6"/>
  <c r="M336" i="6"/>
  <c r="L337" i="6"/>
  <c r="M337" i="6"/>
  <c r="L338" i="6"/>
  <c r="M338" i="6"/>
  <c r="L339" i="6"/>
  <c r="M339" i="6"/>
  <c r="L340" i="6"/>
  <c r="M340" i="6"/>
  <c r="L341" i="6"/>
  <c r="M341" i="6"/>
  <c r="L342" i="6"/>
  <c r="M342" i="6"/>
  <c r="L343" i="6"/>
  <c r="M343" i="6"/>
  <c r="L344" i="6"/>
  <c r="M344" i="6"/>
  <c r="L345" i="6"/>
  <c r="M345" i="6"/>
  <c r="L346" i="6"/>
  <c r="M346" i="6"/>
  <c r="L347" i="6"/>
  <c r="M347" i="6"/>
  <c r="L348" i="6"/>
  <c r="M348" i="6"/>
  <c r="L349" i="6"/>
  <c r="M349" i="6"/>
  <c r="L350" i="6"/>
  <c r="M350" i="6"/>
  <c r="L351" i="6"/>
  <c r="M351" i="6"/>
  <c r="L352" i="6"/>
  <c r="M352" i="6"/>
  <c r="L353" i="6"/>
  <c r="M353" i="6"/>
  <c r="L354" i="6"/>
  <c r="M354" i="6"/>
  <c r="L355" i="6"/>
  <c r="M355" i="6"/>
  <c r="L356" i="6"/>
  <c r="M356" i="6"/>
  <c r="L357" i="6"/>
  <c r="M357" i="6"/>
  <c r="L358" i="6"/>
  <c r="M358" i="6"/>
  <c r="L359" i="6"/>
  <c r="M359" i="6"/>
  <c r="L360" i="6"/>
  <c r="M360" i="6"/>
  <c r="L361" i="6"/>
  <c r="M361" i="6"/>
  <c r="L362" i="6"/>
  <c r="M362" i="6"/>
  <c r="L363" i="6"/>
  <c r="M363" i="6"/>
  <c r="L364" i="6"/>
  <c r="M364" i="6"/>
  <c r="L365" i="6"/>
  <c r="M365" i="6"/>
  <c r="L366" i="6"/>
  <c r="M366" i="6"/>
  <c r="L367" i="6"/>
  <c r="M367" i="6"/>
  <c r="L368" i="6"/>
  <c r="M368" i="6"/>
  <c r="L369" i="6"/>
  <c r="M369" i="6"/>
  <c r="L370" i="6"/>
  <c r="M370" i="6"/>
  <c r="L371" i="6"/>
  <c r="M371" i="6"/>
  <c r="L372" i="6"/>
  <c r="M372" i="6"/>
  <c r="L373" i="6"/>
  <c r="M373" i="6"/>
  <c r="L374" i="6"/>
  <c r="M374" i="6"/>
  <c r="L375" i="6"/>
  <c r="M375" i="6"/>
  <c r="L376" i="6"/>
  <c r="M376" i="6"/>
  <c r="L377" i="6"/>
  <c r="M377" i="6"/>
  <c r="L378" i="6"/>
  <c r="M378" i="6"/>
  <c r="L379" i="6"/>
  <c r="M379" i="6"/>
  <c r="L380" i="6"/>
  <c r="M380" i="6"/>
  <c r="L381" i="6"/>
  <c r="M381" i="6"/>
  <c r="L382" i="6"/>
  <c r="M382" i="6"/>
  <c r="L383" i="6"/>
  <c r="M383" i="6"/>
  <c r="L384" i="6"/>
  <c r="M384" i="6"/>
  <c r="L385" i="6"/>
  <c r="M385" i="6"/>
  <c r="L386" i="6"/>
  <c r="M386" i="6"/>
  <c r="L387" i="6"/>
  <c r="M387" i="6"/>
  <c r="L388" i="6"/>
  <c r="M388" i="6"/>
  <c r="L389" i="6"/>
  <c r="M389" i="6"/>
  <c r="L390" i="6"/>
  <c r="M390" i="6"/>
  <c r="L391" i="6"/>
  <c r="M391" i="6"/>
  <c r="L392" i="6"/>
  <c r="M392" i="6"/>
  <c r="L393" i="6"/>
  <c r="M393" i="6"/>
  <c r="L394" i="6"/>
  <c r="M394" i="6"/>
  <c r="L395" i="6"/>
  <c r="M395" i="6"/>
  <c r="L396" i="6"/>
  <c r="M396" i="6"/>
  <c r="L397" i="6"/>
  <c r="M397" i="6"/>
  <c r="L398" i="6"/>
  <c r="M398" i="6"/>
  <c r="L399" i="6"/>
  <c r="M399" i="6"/>
  <c r="L400" i="6"/>
  <c r="M400" i="6"/>
  <c r="L401" i="6"/>
  <c r="M401" i="6"/>
  <c r="L402" i="6"/>
  <c r="M402" i="6"/>
  <c r="L403" i="6"/>
  <c r="M403" i="6"/>
  <c r="L404" i="6"/>
  <c r="M404" i="6"/>
  <c r="L405" i="6"/>
  <c r="M405" i="6"/>
  <c r="L406" i="6"/>
  <c r="M406" i="6"/>
  <c r="L407" i="6"/>
  <c r="M407" i="6"/>
  <c r="L408" i="6"/>
  <c r="M408" i="6"/>
  <c r="L409" i="6"/>
  <c r="M409" i="6"/>
  <c r="L410" i="6"/>
  <c r="M410" i="6"/>
  <c r="L411" i="6"/>
  <c r="M411" i="6"/>
  <c r="L412" i="6"/>
  <c r="M412" i="6"/>
  <c r="L413" i="6"/>
  <c r="M413" i="6"/>
  <c r="L414" i="6"/>
  <c r="M414" i="6"/>
  <c r="L415" i="6"/>
  <c r="M415" i="6"/>
  <c r="L416" i="6"/>
  <c r="M416" i="6"/>
  <c r="L417" i="6"/>
  <c r="M417" i="6"/>
  <c r="L418" i="6"/>
  <c r="M418" i="6"/>
  <c r="L419" i="6"/>
  <c r="M419" i="6"/>
  <c r="L420" i="6"/>
  <c r="M420" i="6"/>
  <c r="L421" i="6"/>
  <c r="M421" i="6"/>
  <c r="L422" i="6"/>
  <c r="M422" i="6"/>
  <c r="L423" i="6"/>
  <c r="M423" i="6"/>
  <c r="L424" i="6"/>
  <c r="M424" i="6"/>
  <c r="L425" i="6"/>
  <c r="M425" i="6"/>
  <c r="L426" i="6"/>
  <c r="M426" i="6"/>
  <c r="L427" i="6"/>
  <c r="M427" i="6"/>
  <c r="L428" i="6"/>
  <c r="M428" i="6"/>
  <c r="L429" i="6"/>
  <c r="M429" i="6"/>
  <c r="L430" i="6"/>
  <c r="M430" i="6"/>
  <c r="L431" i="6"/>
  <c r="M431" i="6"/>
  <c r="L432" i="6"/>
  <c r="M432" i="6"/>
  <c r="L433" i="6"/>
  <c r="M433" i="6"/>
  <c r="L434" i="6"/>
  <c r="M434" i="6"/>
  <c r="L435" i="6"/>
  <c r="M435" i="6"/>
  <c r="L436" i="6"/>
  <c r="M436" i="6"/>
  <c r="L437" i="6"/>
  <c r="M437" i="6"/>
  <c r="L438" i="6"/>
  <c r="M438" i="6"/>
  <c r="L439" i="6"/>
  <c r="M439" i="6"/>
  <c r="L440" i="6"/>
  <c r="M440" i="6"/>
  <c r="L441" i="6"/>
  <c r="M441" i="6"/>
  <c r="L442" i="6"/>
  <c r="M442" i="6"/>
  <c r="L443" i="6"/>
  <c r="M443" i="6"/>
  <c r="L444" i="6"/>
  <c r="M444" i="6"/>
  <c r="L445" i="6"/>
  <c r="M445" i="6"/>
  <c r="L446" i="6"/>
  <c r="M446" i="6"/>
  <c r="L447" i="6"/>
  <c r="M447" i="6"/>
  <c r="L448" i="6"/>
  <c r="M448" i="6"/>
  <c r="L449" i="6"/>
  <c r="M449" i="6"/>
  <c r="L450" i="6"/>
  <c r="M450" i="6"/>
  <c r="L451" i="6"/>
  <c r="M451" i="6"/>
  <c r="L452" i="6"/>
  <c r="M452" i="6"/>
  <c r="L453" i="6"/>
  <c r="M453" i="6"/>
  <c r="L454" i="6"/>
  <c r="M454" i="6"/>
  <c r="L455" i="6"/>
  <c r="M455" i="6"/>
  <c r="L456" i="6"/>
  <c r="M456" i="6"/>
  <c r="L457" i="6"/>
  <c r="M457" i="6"/>
  <c r="L458" i="6"/>
  <c r="M458" i="6"/>
  <c r="L459" i="6"/>
  <c r="M459" i="6"/>
  <c r="L460" i="6"/>
  <c r="M460" i="6"/>
  <c r="L461" i="6"/>
  <c r="M461" i="6"/>
  <c r="L462" i="6"/>
  <c r="M462" i="6"/>
  <c r="L463" i="6"/>
  <c r="M463" i="6"/>
  <c r="L464" i="6"/>
  <c r="M464" i="6"/>
  <c r="L465" i="6"/>
  <c r="M465" i="6"/>
  <c r="L466" i="6"/>
  <c r="M466" i="6"/>
  <c r="L467" i="6"/>
  <c r="M467" i="6"/>
  <c r="L468" i="6"/>
  <c r="M468" i="6"/>
  <c r="L469" i="6"/>
  <c r="M469" i="6"/>
  <c r="L470" i="6"/>
  <c r="M470" i="6"/>
  <c r="L471" i="6"/>
  <c r="M471" i="6"/>
  <c r="L472" i="6"/>
  <c r="M472" i="6"/>
  <c r="L473" i="6"/>
  <c r="M473" i="6"/>
  <c r="L474" i="6"/>
  <c r="M474" i="6"/>
  <c r="L475" i="6"/>
  <c r="M475" i="6"/>
  <c r="L476" i="6"/>
  <c r="M476" i="6"/>
  <c r="L477" i="6"/>
  <c r="M477" i="6"/>
  <c r="L478" i="6"/>
  <c r="M478" i="6"/>
  <c r="L479" i="6"/>
  <c r="M479" i="6"/>
  <c r="L480" i="6"/>
  <c r="M480" i="6"/>
  <c r="L481" i="6"/>
  <c r="M481" i="6"/>
  <c r="L482" i="6"/>
  <c r="M482" i="6"/>
  <c r="L483" i="6"/>
  <c r="M483" i="6"/>
  <c r="L484" i="6"/>
  <c r="M484" i="6"/>
  <c r="L485" i="6"/>
  <c r="M485" i="6"/>
  <c r="L486" i="6"/>
  <c r="M486" i="6"/>
  <c r="L487" i="6"/>
  <c r="M487" i="6"/>
  <c r="L488" i="6"/>
  <c r="M488" i="6"/>
  <c r="L489" i="6"/>
  <c r="M489" i="6"/>
  <c r="L490" i="6"/>
  <c r="M490" i="6"/>
  <c r="L491" i="6"/>
  <c r="M491" i="6"/>
  <c r="L492" i="6"/>
  <c r="M492" i="6"/>
  <c r="L493" i="6"/>
  <c r="M493" i="6"/>
  <c r="L494" i="6"/>
  <c r="M494" i="6"/>
  <c r="L495" i="6"/>
  <c r="M495" i="6"/>
  <c r="L496" i="6"/>
  <c r="M496" i="6"/>
  <c r="L497" i="6"/>
  <c r="M497" i="6"/>
  <c r="L498" i="6"/>
  <c r="M498" i="6"/>
  <c r="L499" i="6"/>
  <c r="M499" i="6"/>
  <c r="L500" i="6"/>
  <c r="M500" i="6"/>
  <c r="L501" i="6"/>
  <c r="M501" i="6"/>
  <c r="L502" i="6"/>
  <c r="M502" i="6"/>
  <c r="L503" i="6"/>
  <c r="M503" i="6"/>
  <c r="L504" i="6"/>
  <c r="M504" i="6"/>
  <c r="L505" i="6"/>
  <c r="M505" i="6"/>
  <c r="L506" i="6"/>
  <c r="M506" i="6"/>
  <c r="L507" i="6"/>
  <c r="M507" i="6"/>
  <c r="L508" i="6"/>
  <c r="M508" i="6"/>
  <c r="L509" i="6"/>
  <c r="M509" i="6"/>
  <c r="L510" i="6"/>
  <c r="M510" i="6"/>
  <c r="L511" i="6"/>
  <c r="M511" i="6"/>
  <c r="L512" i="6"/>
  <c r="M512" i="6"/>
  <c r="L513" i="6"/>
  <c r="M513" i="6"/>
  <c r="L514" i="6"/>
  <c r="M514" i="6"/>
  <c r="L515" i="6"/>
  <c r="M515" i="6"/>
  <c r="L516" i="6"/>
  <c r="M516" i="6"/>
  <c r="L517" i="6"/>
  <c r="M517" i="6"/>
  <c r="L518" i="6"/>
  <c r="M518" i="6"/>
  <c r="L519" i="6"/>
  <c r="M519" i="6"/>
  <c r="L520" i="6"/>
  <c r="M520" i="6"/>
  <c r="L521" i="6"/>
  <c r="M521" i="6"/>
  <c r="L522" i="6"/>
  <c r="M522" i="6"/>
  <c r="L523" i="6"/>
  <c r="M523" i="6"/>
  <c r="L524" i="6"/>
  <c r="M524" i="6"/>
  <c r="L525" i="6"/>
  <c r="M525" i="6"/>
  <c r="L526" i="6"/>
  <c r="M526" i="6"/>
  <c r="L527" i="6"/>
  <c r="M527" i="6"/>
  <c r="L528" i="6"/>
  <c r="M528" i="6"/>
  <c r="L529" i="6"/>
  <c r="M529" i="6"/>
  <c r="L530" i="6"/>
  <c r="M530" i="6"/>
  <c r="L531" i="6"/>
  <c r="M531" i="6"/>
  <c r="L532" i="6"/>
  <c r="M532" i="6"/>
  <c r="L533" i="6"/>
  <c r="M533" i="6"/>
  <c r="L534" i="6"/>
  <c r="M534" i="6"/>
  <c r="L535" i="6"/>
  <c r="M535" i="6"/>
  <c r="L536" i="6"/>
  <c r="M536" i="6"/>
  <c r="L537" i="6"/>
  <c r="M537" i="6"/>
  <c r="L538" i="6"/>
  <c r="M538" i="6"/>
  <c r="L539" i="6"/>
  <c r="M539" i="6"/>
  <c r="L540" i="6"/>
  <c r="M540" i="6"/>
  <c r="L541" i="6"/>
  <c r="M541" i="6"/>
  <c r="L542" i="6"/>
  <c r="M542" i="6"/>
  <c r="L543" i="6"/>
  <c r="M543" i="6"/>
  <c r="L544" i="6"/>
  <c r="M544" i="6"/>
  <c r="L545" i="6"/>
  <c r="M545" i="6"/>
  <c r="L546" i="6"/>
  <c r="M546" i="6"/>
  <c r="L547" i="6"/>
  <c r="M547" i="6"/>
  <c r="L548" i="6"/>
  <c r="M548" i="6"/>
  <c r="L549" i="6"/>
  <c r="M549" i="6"/>
  <c r="L550" i="6"/>
  <c r="M550" i="6"/>
  <c r="L551" i="6"/>
  <c r="M551" i="6"/>
  <c r="L552" i="6"/>
  <c r="M552" i="6"/>
  <c r="L553" i="6"/>
  <c r="M553" i="6"/>
  <c r="L554" i="6"/>
  <c r="M554" i="6"/>
  <c r="L555" i="6"/>
  <c r="M555" i="6"/>
  <c r="L556" i="6"/>
  <c r="M556" i="6"/>
  <c r="L557" i="6"/>
  <c r="M557" i="6"/>
  <c r="L558" i="6"/>
  <c r="M558" i="6"/>
  <c r="L559" i="6"/>
  <c r="M559" i="6"/>
  <c r="L560" i="6"/>
  <c r="M560" i="6"/>
  <c r="L561" i="6"/>
  <c r="M561" i="6"/>
  <c r="L562" i="6"/>
  <c r="M562" i="6"/>
  <c r="L563" i="6"/>
  <c r="M563" i="6"/>
  <c r="L564" i="6"/>
  <c r="M564" i="6"/>
  <c r="L565" i="6"/>
  <c r="M565" i="6"/>
  <c r="L566" i="6"/>
  <c r="M566" i="6"/>
  <c r="L567" i="6"/>
  <c r="M567" i="6"/>
  <c r="L568" i="6"/>
  <c r="M568" i="6"/>
  <c r="L569" i="6"/>
  <c r="M569" i="6"/>
  <c r="L570" i="6"/>
  <c r="M570" i="6"/>
  <c r="L571" i="6"/>
  <c r="M571" i="6"/>
  <c r="L572" i="6"/>
  <c r="M572" i="6"/>
  <c r="L573" i="6"/>
  <c r="M573" i="6"/>
  <c r="L574" i="6"/>
  <c r="M574" i="6"/>
  <c r="L575" i="6"/>
  <c r="M575" i="6"/>
  <c r="L576" i="6"/>
  <c r="M576" i="6"/>
  <c r="L577" i="6"/>
  <c r="M577" i="6"/>
  <c r="L578" i="6"/>
  <c r="M578" i="6"/>
  <c r="L579" i="6"/>
  <c r="M579" i="6"/>
  <c r="L580" i="6"/>
  <c r="M580" i="6"/>
  <c r="L581" i="6"/>
  <c r="M581" i="6"/>
  <c r="L582" i="6"/>
  <c r="M582" i="6"/>
  <c r="L583" i="6"/>
  <c r="M583" i="6"/>
  <c r="L584" i="6"/>
  <c r="M584" i="6"/>
  <c r="L585" i="6"/>
  <c r="M585" i="6"/>
  <c r="L586" i="6"/>
  <c r="M586" i="6"/>
  <c r="L587" i="6"/>
  <c r="M587" i="6"/>
  <c r="L588" i="6"/>
  <c r="M588" i="6"/>
  <c r="L589" i="6"/>
  <c r="M589" i="6"/>
  <c r="L590" i="6"/>
  <c r="M590" i="6"/>
  <c r="L591" i="6"/>
  <c r="M591" i="6"/>
  <c r="L592" i="6"/>
  <c r="M592" i="6"/>
  <c r="L593" i="6"/>
  <c r="M593" i="6"/>
  <c r="L594" i="6"/>
  <c r="M594" i="6"/>
  <c r="L595" i="6"/>
  <c r="M595" i="6"/>
  <c r="L596" i="6"/>
  <c r="M596" i="6"/>
  <c r="L597" i="6"/>
  <c r="M597" i="6"/>
  <c r="L598" i="6"/>
  <c r="M598" i="6"/>
  <c r="L599" i="6"/>
  <c r="M599" i="6"/>
  <c r="L600" i="6"/>
  <c r="M600" i="6"/>
  <c r="L601" i="6"/>
  <c r="M601" i="6"/>
  <c r="L602" i="6"/>
  <c r="M602" i="6"/>
  <c r="L603" i="6"/>
  <c r="M603" i="6"/>
  <c r="L604" i="6"/>
  <c r="M604" i="6"/>
  <c r="L605" i="6"/>
  <c r="M605" i="6"/>
  <c r="L606" i="6"/>
  <c r="M606" i="6"/>
  <c r="L607" i="6"/>
  <c r="M607" i="6"/>
  <c r="L608" i="6"/>
  <c r="M608" i="6"/>
  <c r="L609" i="6"/>
  <c r="M609" i="6"/>
  <c r="L610" i="6"/>
  <c r="M610" i="6"/>
  <c r="L611" i="6"/>
  <c r="M611" i="6"/>
  <c r="L612" i="6"/>
  <c r="M612" i="6"/>
  <c r="L613" i="6"/>
  <c r="M613" i="6"/>
  <c r="L614" i="6"/>
  <c r="M614" i="6"/>
  <c r="L615" i="6"/>
  <c r="M615" i="6"/>
  <c r="L616" i="6"/>
  <c r="M616" i="6"/>
  <c r="L617" i="6"/>
  <c r="M617" i="6"/>
  <c r="L618" i="6"/>
  <c r="M618" i="6"/>
  <c r="L619" i="6"/>
  <c r="M619" i="6"/>
  <c r="L620" i="6"/>
  <c r="M620" i="6"/>
  <c r="L621" i="6"/>
  <c r="M621" i="6"/>
  <c r="L622" i="6"/>
  <c r="M622" i="6"/>
  <c r="L623" i="6"/>
  <c r="M623" i="6"/>
  <c r="L624" i="6"/>
  <c r="M624" i="6"/>
  <c r="L625" i="6"/>
  <c r="M625" i="6"/>
  <c r="L626" i="6"/>
  <c r="M626" i="6"/>
  <c r="L627" i="6"/>
  <c r="M627" i="6"/>
  <c r="L628" i="6"/>
  <c r="M628" i="6"/>
  <c r="L629" i="6"/>
  <c r="M629" i="6"/>
  <c r="L630" i="6"/>
  <c r="M630" i="6"/>
  <c r="L631" i="6"/>
  <c r="M631" i="6"/>
  <c r="L632" i="6"/>
  <c r="M632" i="6"/>
  <c r="L633" i="6"/>
  <c r="M633" i="6"/>
  <c r="L634" i="6"/>
  <c r="M634" i="6"/>
  <c r="L635" i="6"/>
  <c r="M635" i="6"/>
  <c r="L636" i="6"/>
  <c r="M636" i="6"/>
  <c r="L637" i="6"/>
  <c r="M637" i="6"/>
  <c r="L638" i="6"/>
  <c r="M638" i="6"/>
  <c r="L639" i="6"/>
  <c r="M639" i="6"/>
  <c r="L640" i="6"/>
  <c r="M640" i="6"/>
  <c r="L641" i="6"/>
  <c r="M641" i="6"/>
  <c r="L642" i="6"/>
  <c r="M642" i="6"/>
  <c r="L643" i="6"/>
  <c r="M643" i="6"/>
  <c r="L644" i="6"/>
  <c r="M644" i="6"/>
  <c r="L645" i="6"/>
  <c r="M645" i="6"/>
  <c r="L646" i="6"/>
  <c r="M646" i="6"/>
  <c r="L647" i="6"/>
  <c r="M647" i="6"/>
  <c r="L648" i="6"/>
  <c r="M648" i="6"/>
  <c r="L649" i="6"/>
  <c r="M649" i="6"/>
  <c r="L650" i="6"/>
  <c r="M650" i="6"/>
  <c r="L651" i="6"/>
  <c r="M651" i="6"/>
  <c r="L652" i="6"/>
  <c r="M652" i="6"/>
  <c r="L653" i="6"/>
  <c r="M653" i="6"/>
  <c r="L654" i="6"/>
  <c r="M654" i="6"/>
  <c r="L655" i="6"/>
  <c r="M655" i="6"/>
  <c r="L656" i="6"/>
  <c r="M656" i="6"/>
  <c r="L657" i="6"/>
  <c r="M657" i="6"/>
  <c r="L658" i="6"/>
  <c r="M658" i="6"/>
  <c r="L659" i="6"/>
  <c r="M659" i="6"/>
  <c r="L660" i="6"/>
  <c r="M660" i="6"/>
  <c r="L661" i="6"/>
  <c r="M661" i="6"/>
  <c r="L662" i="6"/>
  <c r="M662" i="6"/>
  <c r="L663" i="6"/>
  <c r="M663" i="6"/>
  <c r="L664" i="6"/>
  <c r="M664" i="6"/>
  <c r="L665" i="6"/>
  <c r="M665" i="6"/>
  <c r="L666" i="6"/>
  <c r="M666" i="6"/>
  <c r="L667" i="6"/>
  <c r="M667" i="6"/>
  <c r="L668" i="6"/>
  <c r="M668" i="6"/>
  <c r="L669" i="6"/>
  <c r="M669" i="6"/>
  <c r="L670" i="6"/>
  <c r="M670" i="6"/>
  <c r="L671" i="6"/>
  <c r="M671" i="6"/>
  <c r="L672" i="6"/>
  <c r="M672" i="6"/>
  <c r="L673" i="6"/>
  <c r="M673" i="6"/>
  <c r="L674" i="6"/>
  <c r="M674" i="6"/>
  <c r="L675" i="6"/>
  <c r="M675" i="6"/>
  <c r="L676" i="6"/>
  <c r="M676" i="6"/>
  <c r="L677" i="6"/>
  <c r="M677" i="6"/>
  <c r="L678" i="6"/>
  <c r="M678" i="6"/>
  <c r="L679" i="6"/>
  <c r="M679" i="6"/>
  <c r="L680" i="6"/>
  <c r="M680" i="6"/>
  <c r="L681" i="6"/>
  <c r="M681" i="6"/>
  <c r="L682" i="6"/>
  <c r="M682" i="6"/>
  <c r="L683" i="6"/>
  <c r="M683" i="6"/>
  <c r="L684" i="6"/>
  <c r="M684" i="6"/>
  <c r="L685" i="6"/>
  <c r="M685" i="6"/>
  <c r="L686" i="6"/>
  <c r="M686" i="6"/>
  <c r="L687" i="6"/>
  <c r="M687" i="6"/>
  <c r="L688" i="6"/>
  <c r="M688" i="6"/>
  <c r="L689" i="6"/>
  <c r="M689" i="6"/>
  <c r="L690" i="6"/>
  <c r="M690" i="6"/>
  <c r="L691" i="6"/>
  <c r="M691" i="6"/>
  <c r="L692" i="6"/>
  <c r="M692" i="6"/>
  <c r="L693" i="6"/>
  <c r="M693" i="6"/>
  <c r="L694" i="6"/>
  <c r="M694" i="6"/>
  <c r="L695" i="6"/>
  <c r="M695" i="6"/>
  <c r="L696" i="6"/>
  <c r="M696" i="6"/>
  <c r="L697" i="6"/>
  <c r="M697" i="6"/>
  <c r="L698" i="6"/>
  <c r="M698" i="6"/>
  <c r="L699" i="6"/>
  <c r="M699" i="6"/>
  <c r="L700" i="6"/>
  <c r="M700" i="6"/>
  <c r="L701" i="6"/>
  <c r="M701" i="6"/>
  <c r="L702" i="6"/>
  <c r="M702" i="6"/>
  <c r="L703" i="6"/>
  <c r="M703" i="6"/>
  <c r="L704" i="6"/>
  <c r="M704" i="6"/>
  <c r="L705" i="6"/>
  <c r="M705" i="6"/>
  <c r="L706" i="6"/>
  <c r="M706" i="6"/>
  <c r="L707" i="6"/>
  <c r="M707" i="6"/>
  <c r="L708" i="6"/>
  <c r="M708" i="6"/>
  <c r="L709" i="6"/>
  <c r="M709" i="6"/>
  <c r="L710" i="6"/>
  <c r="M710" i="6"/>
  <c r="L711" i="6"/>
  <c r="M711" i="6"/>
  <c r="L712" i="6"/>
  <c r="M712" i="6"/>
  <c r="L713" i="6"/>
  <c r="M713" i="6"/>
  <c r="L714" i="6"/>
  <c r="M714" i="6"/>
  <c r="L715" i="6"/>
  <c r="M715" i="6"/>
  <c r="L716" i="6"/>
  <c r="M716" i="6"/>
  <c r="L717" i="6"/>
  <c r="M717" i="6"/>
  <c r="L718" i="6"/>
  <c r="M718" i="6"/>
  <c r="L719" i="6"/>
  <c r="M719" i="6"/>
  <c r="L720" i="6"/>
  <c r="M720" i="6"/>
  <c r="L721" i="6"/>
  <c r="M721" i="6"/>
  <c r="L722" i="6"/>
  <c r="M722" i="6"/>
  <c r="L723" i="6"/>
  <c r="M723" i="6"/>
  <c r="L724" i="6"/>
  <c r="M724" i="6"/>
  <c r="L725" i="6"/>
  <c r="M725" i="6"/>
  <c r="L726" i="6"/>
  <c r="M726" i="6"/>
  <c r="L727" i="6"/>
  <c r="M727" i="6"/>
  <c r="L728" i="6"/>
  <c r="M728" i="6"/>
  <c r="L729" i="6"/>
  <c r="M729" i="6"/>
  <c r="L730" i="6"/>
  <c r="M730" i="6"/>
  <c r="L731" i="6"/>
  <c r="M731" i="6"/>
  <c r="L732" i="6"/>
  <c r="M732" i="6"/>
  <c r="L733" i="6"/>
  <c r="M733" i="6"/>
  <c r="L734" i="6"/>
  <c r="M734" i="6"/>
  <c r="L735" i="6"/>
  <c r="M735" i="6"/>
  <c r="L736" i="6"/>
  <c r="M736" i="6"/>
  <c r="L737" i="6"/>
  <c r="M737" i="6"/>
  <c r="L738" i="6"/>
  <c r="M738" i="6"/>
  <c r="L739" i="6"/>
  <c r="M739" i="6"/>
  <c r="L740" i="6"/>
  <c r="M740" i="6"/>
  <c r="L741" i="6"/>
  <c r="M741" i="6"/>
  <c r="L742" i="6"/>
  <c r="M742" i="6"/>
  <c r="L743" i="6"/>
  <c r="M743" i="6"/>
  <c r="L744" i="6"/>
  <c r="M744" i="6"/>
  <c r="L745" i="6"/>
  <c r="M745" i="6"/>
  <c r="L746" i="6"/>
  <c r="M746" i="6"/>
  <c r="L747" i="6"/>
  <c r="M747" i="6"/>
  <c r="L748" i="6"/>
  <c r="M748" i="6"/>
  <c r="L749" i="6"/>
  <c r="M749" i="6"/>
  <c r="L750" i="6"/>
  <c r="M750" i="6"/>
  <c r="L751" i="6"/>
  <c r="M751" i="6"/>
  <c r="L752" i="6"/>
  <c r="M752" i="6"/>
  <c r="L753" i="6"/>
  <c r="M753" i="6"/>
  <c r="L754" i="6"/>
  <c r="M754" i="6"/>
  <c r="L755" i="6"/>
  <c r="M755" i="6"/>
  <c r="L756" i="6"/>
  <c r="M756" i="6"/>
  <c r="L757" i="6"/>
  <c r="M757" i="6"/>
  <c r="L758" i="6"/>
  <c r="M758" i="6"/>
  <c r="L759" i="6"/>
  <c r="M759" i="6"/>
  <c r="L760" i="6"/>
  <c r="M760" i="6"/>
  <c r="L761" i="6"/>
  <c r="M761" i="6"/>
  <c r="L762" i="6"/>
  <c r="M762" i="6"/>
  <c r="L763" i="6"/>
  <c r="M763" i="6"/>
  <c r="L764" i="6"/>
  <c r="M764" i="6"/>
  <c r="L765" i="6"/>
  <c r="M765" i="6"/>
  <c r="L766" i="6"/>
  <c r="M766" i="6"/>
  <c r="L767" i="6"/>
  <c r="M767" i="6"/>
  <c r="L768" i="6"/>
  <c r="M768" i="6"/>
  <c r="L769" i="6"/>
  <c r="M769" i="6"/>
  <c r="L770" i="6"/>
  <c r="M770" i="6"/>
  <c r="L771" i="6"/>
  <c r="M771" i="6"/>
  <c r="L772" i="6"/>
  <c r="M772" i="6"/>
  <c r="L773" i="6"/>
  <c r="M773" i="6"/>
  <c r="L774" i="6"/>
  <c r="M774" i="6"/>
  <c r="L775" i="6"/>
  <c r="M775" i="6"/>
  <c r="L776" i="6"/>
  <c r="M776" i="6"/>
  <c r="L777" i="6"/>
  <c r="M777" i="6"/>
  <c r="L778" i="6"/>
  <c r="M778" i="6"/>
  <c r="L779" i="6"/>
  <c r="M779" i="6"/>
  <c r="L780" i="6"/>
  <c r="M780" i="6"/>
  <c r="L781" i="6"/>
  <c r="M781" i="6"/>
  <c r="L782" i="6"/>
  <c r="M782" i="6"/>
  <c r="L783" i="6"/>
  <c r="M783" i="6"/>
  <c r="L784" i="6"/>
  <c r="M784" i="6"/>
  <c r="L785" i="6"/>
  <c r="M785" i="6"/>
  <c r="L786" i="6"/>
  <c r="M786" i="6"/>
  <c r="L787" i="6"/>
  <c r="M787" i="6"/>
  <c r="L788" i="6"/>
  <c r="M788" i="6"/>
  <c r="L789" i="6"/>
  <c r="M789" i="6"/>
  <c r="L790" i="6"/>
  <c r="M790" i="6"/>
  <c r="L791" i="6"/>
  <c r="M791" i="6"/>
  <c r="L792" i="6"/>
  <c r="M792" i="6"/>
  <c r="L793" i="6"/>
  <c r="M793" i="6"/>
  <c r="L794" i="6"/>
  <c r="M794" i="6"/>
  <c r="L795" i="6"/>
  <c r="M795" i="6"/>
  <c r="L796" i="6"/>
  <c r="M796" i="6"/>
  <c r="L797" i="6"/>
  <c r="M797" i="6"/>
  <c r="L798" i="6"/>
  <c r="M798" i="6"/>
  <c r="L799" i="6"/>
  <c r="M799" i="6"/>
  <c r="L800" i="6"/>
  <c r="M800" i="6"/>
  <c r="L801" i="6"/>
  <c r="M801" i="6"/>
  <c r="L802" i="6"/>
  <c r="M802" i="6"/>
  <c r="L803" i="6"/>
  <c r="M803" i="6"/>
  <c r="L804" i="6"/>
  <c r="M804" i="6"/>
  <c r="L805" i="6"/>
  <c r="M805" i="6"/>
  <c r="L806" i="6"/>
  <c r="M806" i="6"/>
  <c r="L807" i="6"/>
  <c r="M807" i="6"/>
  <c r="L808" i="6"/>
  <c r="M808" i="6"/>
  <c r="L809" i="6"/>
  <c r="M809" i="6"/>
  <c r="L810" i="6"/>
  <c r="M810" i="6"/>
  <c r="L811" i="6"/>
  <c r="M811" i="6"/>
  <c r="L812" i="6"/>
  <c r="M812" i="6"/>
  <c r="L813" i="6"/>
  <c r="M813" i="6"/>
  <c r="L814" i="6"/>
  <c r="M814" i="6"/>
  <c r="L815" i="6"/>
  <c r="M815" i="6"/>
  <c r="L816" i="6"/>
  <c r="M816" i="6"/>
  <c r="L817" i="6"/>
  <c r="M817" i="6"/>
  <c r="L818" i="6"/>
  <c r="M818" i="6"/>
  <c r="L819" i="6"/>
  <c r="M819" i="6"/>
  <c r="L820" i="6"/>
  <c r="M820" i="6"/>
  <c r="L821" i="6"/>
  <c r="M821" i="6"/>
  <c r="L822" i="6"/>
  <c r="M822" i="6"/>
  <c r="L823" i="6"/>
  <c r="M823" i="6"/>
  <c r="L824" i="6"/>
  <c r="M824" i="6"/>
  <c r="L825" i="6"/>
  <c r="M825" i="6"/>
  <c r="L826" i="6"/>
  <c r="M826" i="6"/>
  <c r="L827" i="6"/>
  <c r="M827" i="6"/>
  <c r="L828" i="6"/>
  <c r="M828" i="6"/>
  <c r="L829" i="6"/>
  <c r="M829" i="6"/>
  <c r="L830" i="6"/>
  <c r="M830" i="6"/>
  <c r="L831" i="6"/>
  <c r="M831" i="6"/>
  <c r="L832" i="6"/>
  <c r="M832" i="6"/>
  <c r="L833" i="6"/>
  <c r="M833" i="6"/>
  <c r="L834" i="6"/>
  <c r="M834" i="6"/>
  <c r="L835" i="6"/>
  <c r="M835" i="6"/>
  <c r="L836" i="6"/>
  <c r="M836" i="6"/>
  <c r="L837" i="6"/>
  <c r="M837" i="6"/>
  <c r="L838" i="6"/>
  <c r="M838" i="6"/>
  <c r="L839" i="6"/>
  <c r="M839" i="6"/>
  <c r="L840" i="6"/>
  <c r="M840" i="6"/>
  <c r="L841" i="6"/>
  <c r="M841" i="6"/>
  <c r="L842" i="6"/>
  <c r="M842" i="6"/>
  <c r="L843" i="6"/>
  <c r="M843" i="6"/>
  <c r="L844" i="6"/>
  <c r="M844" i="6"/>
  <c r="L845" i="6"/>
  <c r="M845" i="6"/>
  <c r="L846" i="6"/>
  <c r="M846" i="6"/>
  <c r="L847" i="6"/>
  <c r="M847" i="6"/>
  <c r="L848" i="6"/>
  <c r="M848" i="6"/>
  <c r="L849" i="6"/>
  <c r="M849" i="6"/>
  <c r="L850" i="6"/>
  <c r="M850" i="6"/>
  <c r="L851" i="6"/>
  <c r="M851" i="6"/>
  <c r="L852" i="6"/>
  <c r="M852" i="6"/>
  <c r="L853" i="6"/>
  <c r="M853" i="6"/>
  <c r="L854" i="6"/>
  <c r="M854" i="6"/>
  <c r="L855" i="6"/>
  <c r="M855" i="6"/>
  <c r="L856" i="6"/>
  <c r="M856" i="6"/>
  <c r="L857" i="6"/>
  <c r="M857" i="6"/>
  <c r="L858" i="6"/>
  <c r="M858" i="6"/>
  <c r="L859" i="6"/>
  <c r="M859" i="6"/>
  <c r="L860" i="6"/>
  <c r="M860" i="6"/>
  <c r="L861" i="6"/>
  <c r="M861" i="6"/>
  <c r="L862" i="6"/>
  <c r="M862" i="6"/>
  <c r="L863" i="6"/>
  <c r="M863" i="6"/>
  <c r="L864" i="6"/>
  <c r="M864" i="6"/>
  <c r="L865" i="6"/>
  <c r="M865" i="6"/>
  <c r="L866" i="6"/>
  <c r="M866" i="6"/>
  <c r="L867" i="6"/>
  <c r="M867" i="6"/>
  <c r="L868" i="6"/>
  <c r="M868" i="6"/>
  <c r="L869" i="6"/>
  <c r="M869" i="6"/>
  <c r="L870" i="6"/>
  <c r="M870" i="6"/>
  <c r="L871" i="6"/>
  <c r="M871" i="6"/>
  <c r="L872" i="6"/>
  <c r="M872" i="6"/>
  <c r="L873" i="6"/>
  <c r="M873" i="6"/>
  <c r="L874" i="6"/>
  <c r="M874" i="6"/>
  <c r="L875" i="6"/>
  <c r="M875" i="6"/>
  <c r="L876" i="6"/>
  <c r="M876" i="6"/>
  <c r="L877" i="6"/>
  <c r="M877" i="6"/>
  <c r="L878" i="6"/>
  <c r="M878" i="6"/>
  <c r="L879" i="6"/>
  <c r="M879" i="6"/>
  <c r="L880" i="6"/>
  <c r="M880" i="6"/>
  <c r="L881" i="6"/>
  <c r="M881" i="6"/>
  <c r="L882" i="6"/>
  <c r="M882" i="6"/>
  <c r="L883" i="6"/>
  <c r="M883" i="6"/>
  <c r="L884" i="6"/>
  <c r="M884" i="6"/>
  <c r="L885" i="6"/>
  <c r="M885" i="6"/>
  <c r="L886" i="6"/>
  <c r="M886" i="6"/>
  <c r="L887" i="6"/>
  <c r="M887" i="6"/>
  <c r="L888" i="6"/>
  <c r="M888" i="6"/>
  <c r="L889" i="6"/>
  <c r="M889" i="6"/>
  <c r="L890" i="6"/>
  <c r="M890" i="6"/>
  <c r="L891" i="6"/>
  <c r="M891" i="6"/>
  <c r="L892" i="6"/>
  <c r="M892" i="6"/>
  <c r="L893" i="6"/>
  <c r="M893" i="6"/>
  <c r="L894" i="6"/>
  <c r="M894" i="6"/>
  <c r="L895" i="6"/>
  <c r="M895" i="6"/>
  <c r="L896" i="6"/>
  <c r="M896" i="6"/>
  <c r="L897" i="6"/>
  <c r="M897" i="6"/>
  <c r="L898" i="6"/>
  <c r="M898" i="6"/>
  <c r="L899" i="6"/>
  <c r="M899" i="6"/>
  <c r="L900" i="6"/>
  <c r="M900" i="6"/>
  <c r="L901" i="6"/>
  <c r="M901" i="6"/>
  <c r="L902" i="6"/>
  <c r="M902" i="6"/>
  <c r="L903" i="6"/>
  <c r="M903" i="6"/>
  <c r="L904" i="6"/>
  <c r="M904" i="6"/>
  <c r="L905" i="6"/>
  <c r="M905" i="6"/>
  <c r="L906" i="6"/>
  <c r="M906" i="6"/>
  <c r="L907" i="6"/>
  <c r="M907" i="6"/>
  <c r="L908" i="6"/>
  <c r="M908" i="6"/>
  <c r="L909" i="6"/>
  <c r="M909" i="6"/>
  <c r="L910" i="6"/>
  <c r="M910" i="6"/>
  <c r="L911" i="6"/>
  <c r="M911" i="6"/>
  <c r="L912" i="6"/>
  <c r="M912" i="6"/>
  <c r="L913" i="6"/>
  <c r="M913" i="6"/>
  <c r="L914" i="6"/>
  <c r="M914" i="6"/>
  <c r="L915" i="6"/>
  <c r="M915" i="6"/>
  <c r="L916" i="6"/>
  <c r="M916" i="6"/>
  <c r="L917" i="6"/>
  <c r="M917" i="6"/>
  <c r="L918" i="6"/>
  <c r="M918" i="6"/>
  <c r="L919" i="6"/>
  <c r="M919" i="6"/>
  <c r="L920" i="6"/>
  <c r="M920" i="6"/>
  <c r="L921" i="6"/>
  <c r="M921" i="6"/>
  <c r="L922" i="6"/>
  <c r="M922" i="6"/>
  <c r="L923" i="6"/>
  <c r="M923" i="6"/>
  <c r="L924" i="6"/>
  <c r="M924" i="6"/>
  <c r="L925" i="6"/>
  <c r="M925" i="6"/>
  <c r="L926" i="6"/>
  <c r="M926" i="6"/>
  <c r="L927" i="6"/>
  <c r="M927" i="6"/>
  <c r="L928" i="6"/>
  <c r="M928" i="6"/>
  <c r="L929" i="6"/>
  <c r="M929" i="6"/>
  <c r="L930" i="6"/>
  <c r="M930" i="6"/>
  <c r="L931" i="6"/>
  <c r="M931" i="6"/>
  <c r="L932" i="6"/>
  <c r="M932" i="6"/>
  <c r="L933" i="6"/>
  <c r="M933" i="6"/>
  <c r="L934" i="6"/>
  <c r="M934" i="6"/>
  <c r="L935" i="6"/>
  <c r="M935" i="6"/>
  <c r="L936" i="6"/>
  <c r="M936" i="6"/>
  <c r="L937" i="6"/>
  <c r="M937" i="6"/>
  <c r="L938" i="6"/>
  <c r="M938" i="6"/>
  <c r="L939" i="6"/>
  <c r="M939" i="6"/>
  <c r="L940" i="6"/>
  <c r="M940" i="6"/>
  <c r="L941" i="6"/>
  <c r="M941" i="6"/>
  <c r="L942" i="6"/>
  <c r="M942" i="6"/>
  <c r="L943" i="6"/>
  <c r="M943" i="6"/>
  <c r="L944" i="6"/>
  <c r="M944" i="6"/>
  <c r="L945" i="6"/>
  <c r="M945" i="6"/>
  <c r="L946" i="6"/>
  <c r="M946" i="6"/>
  <c r="L947" i="6"/>
  <c r="M947" i="6"/>
  <c r="L948" i="6"/>
  <c r="M948" i="6"/>
  <c r="L949" i="6"/>
  <c r="M949" i="6"/>
  <c r="L950" i="6"/>
  <c r="M950" i="6"/>
  <c r="L951" i="6"/>
  <c r="M951" i="6"/>
  <c r="L952" i="6"/>
  <c r="M952" i="6"/>
  <c r="L953" i="6"/>
  <c r="M953" i="6"/>
  <c r="L954" i="6"/>
  <c r="M954" i="6"/>
  <c r="L955" i="6"/>
  <c r="M955" i="6"/>
  <c r="L956" i="6"/>
  <c r="M956" i="6"/>
  <c r="L957" i="6"/>
  <c r="M957" i="6"/>
  <c r="L958" i="6"/>
  <c r="M958" i="6"/>
  <c r="L959" i="6"/>
  <c r="M959" i="6"/>
  <c r="L960" i="6"/>
  <c r="M960" i="6"/>
  <c r="L961" i="6"/>
  <c r="M961" i="6"/>
  <c r="L962" i="6"/>
  <c r="M962" i="6"/>
  <c r="L963" i="6"/>
  <c r="M963" i="6"/>
  <c r="L964" i="6"/>
  <c r="M964" i="6"/>
  <c r="L965" i="6"/>
  <c r="M965" i="6"/>
  <c r="L966" i="6"/>
  <c r="M966" i="6"/>
  <c r="L967" i="6"/>
  <c r="M967" i="6"/>
  <c r="L968" i="6"/>
  <c r="M968" i="6"/>
  <c r="L969" i="6"/>
  <c r="M969" i="6"/>
  <c r="L970" i="6"/>
  <c r="M970" i="6"/>
  <c r="L971" i="6"/>
  <c r="M971" i="6"/>
  <c r="L972" i="6"/>
  <c r="M972" i="6"/>
  <c r="L973" i="6"/>
  <c r="M973" i="6"/>
  <c r="L974" i="6"/>
  <c r="M974" i="6"/>
  <c r="L975" i="6"/>
  <c r="M975" i="6"/>
  <c r="L976" i="6"/>
  <c r="M976" i="6"/>
  <c r="L977" i="6"/>
  <c r="M977" i="6"/>
  <c r="L978" i="6"/>
  <c r="M978" i="6"/>
  <c r="L979" i="6"/>
  <c r="M979" i="6"/>
  <c r="L980" i="6"/>
  <c r="M980" i="6"/>
  <c r="L981" i="6"/>
  <c r="M981" i="6"/>
  <c r="L982" i="6"/>
  <c r="M982" i="6"/>
  <c r="L983" i="6"/>
  <c r="M983" i="6"/>
  <c r="L984" i="6"/>
  <c r="M984" i="6"/>
  <c r="L985" i="6"/>
  <c r="M985" i="6"/>
  <c r="L986" i="6"/>
  <c r="M986" i="6"/>
  <c r="L987" i="6"/>
  <c r="M987" i="6"/>
  <c r="L988" i="6"/>
  <c r="M988" i="6"/>
  <c r="L989" i="6"/>
  <c r="M989" i="6"/>
  <c r="L990" i="6"/>
  <c r="M990" i="6"/>
  <c r="L991" i="6"/>
  <c r="M991" i="6"/>
  <c r="L992" i="6"/>
  <c r="M992" i="6"/>
  <c r="L993" i="6"/>
  <c r="M993" i="6"/>
  <c r="L994" i="6"/>
  <c r="M994" i="6"/>
  <c r="L995" i="6"/>
  <c r="M995" i="6"/>
  <c r="L996" i="6"/>
  <c r="M996" i="6"/>
  <c r="L997" i="6"/>
  <c r="M997" i="6"/>
  <c r="L998" i="6"/>
  <c r="M998" i="6"/>
  <c r="L999" i="6"/>
  <c r="M999" i="6"/>
  <c r="L1000" i="6"/>
  <c r="M1000" i="6"/>
  <c r="L1001" i="6"/>
  <c r="M1001" i="6"/>
  <c r="L1002" i="6"/>
  <c r="M1002" i="6"/>
  <c r="L1003" i="6"/>
  <c r="M1003" i="6"/>
  <c r="L1004" i="6"/>
  <c r="M1004" i="6"/>
  <c r="L1005" i="6"/>
  <c r="M1005" i="6"/>
  <c r="L1006" i="6"/>
  <c r="M1006" i="6"/>
  <c r="L11" i="6"/>
  <c r="M11" i="6"/>
  <c r="L12" i="6"/>
  <c r="M12" i="6"/>
  <c r="L13" i="6"/>
  <c r="M13" i="6"/>
  <c r="L14" i="6"/>
  <c r="M14" i="6"/>
  <c r="L15" i="6"/>
  <c r="M15" i="6"/>
  <c r="L16" i="6"/>
  <c r="M16" i="6"/>
  <c r="L17" i="6"/>
  <c r="M17" i="6"/>
  <c r="L18" i="6"/>
  <c r="M18" i="6"/>
  <c r="L19" i="6"/>
  <c r="M19" i="6"/>
  <c r="L20" i="6"/>
  <c r="M20" i="6"/>
  <c r="M10" i="6"/>
  <c r="L10" i="6"/>
  <c r="L9" i="6"/>
  <c r="M9" i="6"/>
  <c r="E9" i="16"/>
  <c r="F9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0" i="16"/>
  <c r="E11" i="8"/>
  <c r="F11" i="8"/>
  <c r="E12" i="8"/>
  <c r="F12" i="8"/>
  <c r="E13" i="8"/>
  <c r="F13" i="8"/>
  <c r="E14" i="8"/>
  <c r="F14" i="8"/>
  <c r="E15" i="8"/>
  <c r="F15" i="8"/>
  <c r="E16" i="8"/>
  <c r="F16" i="8"/>
  <c r="E17" i="8"/>
  <c r="F17" i="8"/>
  <c r="E18" i="8"/>
  <c r="F18" i="8"/>
  <c r="E19" i="8"/>
  <c r="F19" i="8"/>
  <c r="E20" i="8"/>
  <c r="F20" i="8"/>
  <c r="E21" i="8"/>
  <c r="F21" i="8"/>
  <c r="E22" i="8"/>
  <c r="F22" i="8"/>
  <c r="E23" i="8"/>
  <c r="F23" i="8"/>
  <c r="E24" i="8"/>
  <c r="F24" i="8"/>
  <c r="E25" i="8"/>
  <c r="F25" i="8"/>
  <c r="E26" i="8"/>
  <c r="F26" i="8"/>
  <c r="E27" i="8"/>
  <c r="F27" i="8"/>
  <c r="E28" i="8"/>
  <c r="F28" i="8"/>
  <c r="E29" i="8"/>
  <c r="F29" i="8"/>
  <c r="E30" i="8"/>
  <c r="F30" i="8"/>
  <c r="E31" i="8"/>
  <c r="F31" i="8"/>
  <c r="E32" i="8"/>
  <c r="F32" i="8"/>
  <c r="E33" i="8"/>
  <c r="F33" i="8"/>
  <c r="E34" i="8"/>
  <c r="F34" i="8"/>
  <c r="E35" i="8"/>
  <c r="F35" i="8"/>
  <c r="E36" i="8"/>
  <c r="F36" i="8"/>
  <c r="E37" i="8"/>
  <c r="F37" i="8"/>
  <c r="E38" i="8"/>
  <c r="F38" i="8"/>
  <c r="E39" i="8"/>
  <c r="F39" i="8"/>
  <c r="E40" i="8"/>
  <c r="F40" i="8"/>
  <c r="E41" i="8"/>
  <c r="F41" i="8"/>
  <c r="E42" i="8"/>
  <c r="F42" i="8"/>
  <c r="E43" i="8"/>
  <c r="F43" i="8"/>
  <c r="E44" i="8"/>
  <c r="F44" i="8"/>
  <c r="E45" i="8"/>
  <c r="F45" i="8"/>
  <c r="E46" i="8"/>
  <c r="F46" i="8"/>
  <c r="E47" i="8"/>
  <c r="F47" i="8"/>
  <c r="E48" i="8"/>
  <c r="F48" i="8"/>
  <c r="E49" i="8"/>
  <c r="F49" i="8"/>
  <c r="E50" i="8"/>
  <c r="F50" i="8"/>
  <c r="E51" i="8"/>
  <c r="F51" i="8"/>
  <c r="E52" i="8"/>
  <c r="F52" i="8"/>
  <c r="E53" i="8"/>
  <c r="F53" i="8"/>
  <c r="E54" i="8"/>
  <c r="F54" i="8"/>
  <c r="E55" i="8"/>
  <c r="F55" i="8"/>
  <c r="E56" i="8"/>
  <c r="F56" i="8"/>
  <c r="E57" i="8"/>
  <c r="F57" i="8"/>
  <c r="E58" i="8"/>
  <c r="F58" i="8"/>
  <c r="E59" i="8"/>
  <c r="F59" i="8"/>
  <c r="E60" i="8"/>
  <c r="F60" i="8"/>
  <c r="E61" i="8"/>
  <c r="F61" i="8"/>
  <c r="E62" i="8"/>
  <c r="F62" i="8"/>
  <c r="E63" i="8"/>
  <c r="F63" i="8"/>
  <c r="E64" i="8"/>
  <c r="F64" i="8"/>
  <c r="E65" i="8"/>
  <c r="F65" i="8"/>
  <c r="E66" i="8"/>
  <c r="F66" i="8"/>
  <c r="E67" i="8"/>
  <c r="F67" i="8"/>
  <c r="E68" i="8"/>
  <c r="F68" i="8"/>
  <c r="E69" i="8"/>
  <c r="F69" i="8"/>
  <c r="E70" i="8"/>
  <c r="F70" i="8"/>
  <c r="E71" i="8"/>
  <c r="F71" i="8"/>
  <c r="E72" i="8"/>
  <c r="F72" i="8"/>
  <c r="E73" i="8"/>
  <c r="F73" i="8"/>
  <c r="E74" i="8"/>
  <c r="F74" i="8"/>
  <c r="E75" i="8"/>
  <c r="F75" i="8"/>
  <c r="E76" i="8"/>
  <c r="F76" i="8"/>
  <c r="E77" i="8"/>
  <c r="F77" i="8"/>
  <c r="E78" i="8"/>
  <c r="F78" i="8"/>
  <c r="E79" i="8"/>
  <c r="F79" i="8"/>
  <c r="E80" i="8"/>
  <c r="F80" i="8"/>
  <c r="E81" i="8"/>
  <c r="F81" i="8"/>
  <c r="E82" i="8"/>
  <c r="F82" i="8"/>
  <c r="E83" i="8"/>
  <c r="F83" i="8"/>
  <c r="E84" i="8"/>
  <c r="F84" i="8"/>
  <c r="E85" i="8"/>
  <c r="F85" i="8"/>
  <c r="E86" i="8"/>
  <c r="F86" i="8"/>
  <c r="E87" i="8"/>
  <c r="F87" i="8"/>
  <c r="E88" i="8"/>
  <c r="F88" i="8"/>
  <c r="E89" i="8"/>
  <c r="F89" i="8"/>
  <c r="E90" i="8"/>
  <c r="F90" i="8"/>
  <c r="E91" i="8"/>
  <c r="F91" i="8"/>
  <c r="E92" i="8"/>
  <c r="F92" i="8"/>
  <c r="E93" i="8"/>
  <c r="F93" i="8"/>
  <c r="E94" i="8"/>
  <c r="F94" i="8"/>
  <c r="E95" i="8"/>
  <c r="F95" i="8"/>
  <c r="E96" i="8"/>
  <c r="F96" i="8"/>
  <c r="E97" i="8"/>
  <c r="F97" i="8"/>
  <c r="E98" i="8"/>
  <c r="F98" i="8"/>
  <c r="E99" i="8"/>
  <c r="F99" i="8"/>
  <c r="E100" i="8"/>
  <c r="F100" i="8"/>
  <c r="E101" i="8"/>
  <c r="F101" i="8"/>
  <c r="E102" i="8"/>
  <c r="F102" i="8"/>
  <c r="E103" i="8"/>
  <c r="F103" i="8"/>
  <c r="E104" i="8"/>
  <c r="F104" i="8"/>
  <c r="E105" i="8"/>
  <c r="F105" i="8"/>
  <c r="E106" i="8"/>
  <c r="F106" i="8"/>
  <c r="E107" i="8"/>
  <c r="F107" i="8"/>
  <c r="E108" i="8"/>
  <c r="F108" i="8"/>
  <c r="E109" i="8"/>
  <c r="F109" i="8"/>
  <c r="E110" i="8"/>
  <c r="F110" i="8"/>
  <c r="E111" i="8"/>
  <c r="F111" i="8"/>
  <c r="E112" i="8"/>
  <c r="F112" i="8"/>
  <c r="E113" i="8"/>
  <c r="F113" i="8"/>
  <c r="E114" i="8"/>
  <c r="F114" i="8"/>
  <c r="E115" i="8"/>
  <c r="F115" i="8"/>
  <c r="E116" i="8"/>
  <c r="F116" i="8"/>
  <c r="E117" i="8"/>
  <c r="F117" i="8"/>
  <c r="E118" i="8"/>
  <c r="F118" i="8"/>
  <c r="E119" i="8"/>
  <c r="F119" i="8"/>
  <c r="E120" i="8"/>
  <c r="F120" i="8"/>
  <c r="E121" i="8"/>
  <c r="F121" i="8"/>
  <c r="E122" i="8"/>
  <c r="F122" i="8"/>
  <c r="E123" i="8"/>
  <c r="F123" i="8"/>
  <c r="E124" i="8"/>
  <c r="F124" i="8"/>
  <c r="E125" i="8"/>
  <c r="F125" i="8"/>
  <c r="E126" i="8"/>
  <c r="F126" i="8"/>
  <c r="E127" i="8"/>
  <c r="F127" i="8"/>
  <c r="E128" i="8"/>
  <c r="F128" i="8"/>
  <c r="E129" i="8"/>
  <c r="F129" i="8"/>
  <c r="E130" i="8"/>
  <c r="F130" i="8"/>
  <c r="E131" i="8"/>
  <c r="F131" i="8"/>
  <c r="E132" i="8"/>
  <c r="F132" i="8"/>
  <c r="E133" i="8"/>
  <c r="F133" i="8"/>
  <c r="E134" i="8"/>
  <c r="F134" i="8"/>
  <c r="E135" i="8"/>
  <c r="F135" i="8"/>
  <c r="E136" i="8"/>
  <c r="F136" i="8"/>
  <c r="E137" i="8"/>
  <c r="F137" i="8"/>
  <c r="E138" i="8"/>
  <c r="F138" i="8"/>
  <c r="E139" i="8"/>
  <c r="F139" i="8"/>
  <c r="E140" i="8"/>
  <c r="F140" i="8"/>
  <c r="E141" i="8"/>
  <c r="F141" i="8"/>
  <c r="E142" i="8"/>
  <c r="F142" i="8"/>
  <c r="E143" i="8"/>
  <c r="F143" i="8"/>
  <c r="E144" i="8"/>
  <c r="F144" i="8"/>
  <c r="E145" i="8"/>
  <c r="F145" i="8"/>
  <c r="E146" i="8"/>
  <c r="F146" i="8"/>
  <c r="E147" i="8"/>
  <c r="F147" i="8"/>
  <c r="E148" i="8"/>
  <c r="F148" i="8"/>
  <c r="E149" i="8"/>
  <c r="F149" i="8"/>
  <c r="E150" i="8"/>
  <c r="F150" i="8"/>
  <c r="E151" i="8"/>
  <c r="F151" i="8"/>
  <c r="E152" i="8"/>
  <c r="F152" i="8"/>
  <c r="E153" i="8"/>
  <c r="F153" i="8"/>
  <c r="E154" i="8"/>
  <c r="F154" i="8"/>
  <c r="E155" i="8"/>
  <c r="F155" i="8"/>
  <c r="E156" i="8"/>
  <c r="F156" i="8"/>
  <c r="E157" i="8"/>
  <c r="F157" i="8"/>
  <c r="E158" i="8"/>
  <c r="F158" i="8"/>
  <c r="E159" i="8"/>
  <c r="F159" i="8"/>
  <c r="E160" i="8"/>
  <c r="F160" i="8"/>
  <c r="E161" i="8"/>
  <c r="F161" i="8"/>
  <c r="E162" i="8"/>
  <c r="F162" i="8"/>
  <c r="E163" i="8"/>
  <c r="F163" i="8"/>
  <c r="E164" i="8"/>
  <c r="F164" i="8"/>
  <c r="E165" i="8"/>
  <c r="F165" i="8"/>
  <c r="E166" i="8"/>
  <c r="F166" i="8"/>
  <c r="E167" i="8"/>
  <c r="F167" i="8"/>
  <c r="E168" i="8"/>
  <c r="F168" i="8"/>
  <c r="E169" i="8"/>
  <c r="F169" i="8"/>
  <c r="E170" i="8"/>
  <c r="F170" i="8"/>
  <c r="E171" i="8"/>
  <c r="F171" i="8"/>
  <c r="E172" i="8"/>
  <c r="F172" i="8"/>
  <c r="E173" i="8"/>
  <c r="F173" i="8"/>
  <c r="E174" i="8"/>
  <c r="F174" i="8"/>
  <c r="E175" i="8"/>
  <c r="F175" i="8"/>
  <c r="E176" i="8"/>
  <c r="F176" i="8"/>
  <c r="E177" i="8"/>
  <c r="F177" i="8"/>
  <c r="E178" i="8"/>
  <c r="F178" i="8"/>
  <c r="E179" i="8"/>
  <c r="F179" i="8"/>
  <c r="E180" i="8"/>
  <c r="F180" i="8"/>
  <c r="E181" i="8"/>
  <c r="F181" i="8"/>
  <c r="E182" i="8"/>
  <c r="F182" i="8"/>
  <c r="E183" i="8"/>
  <c r="F183" i="8"/>
  <c r="E184" i="8"/>
  <c r="F184" i="8"/>
  <c r="E185" i="8"/>
  <c r="F185" i="8"/>
  <c r="E186" i="8"/>
  <c r="F186" i="8"/>
  <c r="E187" i="8"/>
  <c r="F187" i="8"/>
  <c r="E188" i="8"/>
  <c r="F188" i="8"/>
  <c r="E189" i="8"/>
  <c r="F189" i="8"/>
  <c r="E190" i="8"/>
  <c r="F190" i="8"/>
  <c r="E191" i="8"/>
  <c r="F191" i="8"/>
  <c r="E192" i="8"/>
  <c r="F192" i="8"/>
  <c r="E193" i="8"/>
  <c r="F193" i="8"/>
  <c r="E194" i="8"/>
  <c r="F194" i="8"/>
  <c r="E195" i="8"/>
  <c r="F195" i="8"/>
  <c r="E196" i="8"/>
  <c r="F196" i="8"/>
  <c r="E197" i="8"/>
  <c r="F197" i="8"/>
  <c r="E198" i="8"/>
  <c r="F198" i="8"/>
  <c r="E199" i="8"/>
  <c r="F199" i="8"/>
  <c r="E200" i="8"/>
  <c r="F200" i="8"/>
  <c r="E201" i="8"/>
  <c r="F201" i="8"/>
  <c r="E202" i="8"/>
  <c r="F202" i="8"/>
  <c r="E203" i="8"/>
  <c r="F203" i="8"/>
  <c r="E204" i="8"/>
  <c r="F204" i="8"/>
  <c r="E205" i="8"/>
  <c r="F205" i="8"/>
  <c r="E206" i="8"/>
  <c r="F206" i="8"/>
  <c r="E207" i="8"/>
  <c r="F207" i="8"/>
  <c r="E208" i="8"/>
  <c r="F208" i="8"/>
  <c r="E209" i="8"/>
  <c r="F209" i="8"/>
  <c r="E210" i="8"/>
  <c r="F210" i="8"/>
  <c r="E211" i="8"/>
  <c r="F211" i="8"/>
  <c r="E212" i="8"/>
  <c r="F212" i="8"/>
  <c r="E213" i="8"/>
  <c r="F213" i="8"/>
  <c r="E214" i="8"/>
  <c r="F214" i="8"/>
  <c r="E215" i="8"/>
  <c r="F215" i="8"/>
  <c r="E216" i="8"/>
  <c r="F216" i="8"/>
  <c r="E217" i="8"/>
  <c r="F217" i="8"/>
  <c r="E218" i="8"/>
  <c r="F218" i="8"/>
  <c r="E219" i="8"/>
  <c r="F219" i="8"/>
  <c r="E220" i="8"/>
  <c r="F220" i="8"/>
  <c r="E221" i="8"/>
  <c r="F221" i="8"/>
  <c r="E222" i="8"/>
  <c r="F222" i="8"/>
  <c r="E223" i="8"/>
  <c r="F223" i="8"/>
  <c r="E224" i="8"/>
  <c r="F224" i="8"/>
  <c r="E225" i="8"/>
  <c r="F225" i="8"/>
  <c r="E226" i="8"/>
  <c r="F226" i="8"/>
  <c r="E227" i="8"/>
  <c r="F227" i="8"/>
  <c r="E228" i="8"/>
  <c r="F228" i="8"/>
  <c r="E229" i="8"/>
  <c r="F229" i="8"/>
  <c r="E230" i="8"/>
  <c r="F230" i="8"/>
  <c r="E231" i="8"/>
  <c r="F231" i="8"/>
  <c r="E232" i="8"/>
  <c r="F232" i="8"/>
  <c r="E233" i="8"/>
  <c r="F233" i="8"/>
  <c r="E234" i="8"/>
  <c r="F234" i="8"/>
  <c r="E235" i="8"/>
  <c r="F235" i="8"/>
  <c r="E236" i="8"/>
  <c r="F236" i="8"/>
  <c r="E237" i="8"/>
  <c r="F237" i="8"/>
  <c r="E238" i="8"/>
  <c r="F238" i="8"/>
  <c r="E239" i="8"/>
  <c r="F239" i="8"/>
  <c r="E240" i="8"/>
  <c r="F240" i="8"/>
  <c r="E241" i="8"/>
  <c r="F241" i="8"/>
  <c r="E242" i="8"/>
  <c r="F242" i="8"/>
  <c r="E243" i="8"/>
  <c r="F243" i="8"/>
  <c r="E244" i="8"/>
  <c r="F244" i="8"/>
  <c r="E245" i="8"/>
  <c r="F245" i="8"/>
  <c r="E246" i="8"/>
  <c r="F246" i="8"/>
  <c r="E247" i="8"/>
  <c r="F247" i="8"/>
  <c r="E248" i="8"/>
  <c r="F248" i="8"/>
  <c r="E249" i="8"/>
  <c r="F249" i="8"/>
  <c r="E250" i="8"/>
  <c r="F250" i="8"/>
  <c r="E251" i="8"/>
  <c r="F251" i="8"/>
  <c r="E252" i="8"/>
  <c r="F252" i="8"/>
  <c r="E253" i="8"/>
  <c r="F253" i="8"/>
  <c r="E254" i="8"/>
  <c r="F254" i="8"/>
  <c r="E255" i="8"/>
  <c r="F255" i="8"/>
  <c r="E256" i="8"/>
  <c r="F256" i="8"/>
  <c r="E257" i="8"/>
  <c r="F257" i="8"/>
  <c r="E258" i="8"/>
  <c r="F258" i="8"/>
  <c r="E259" i="8"/>
  <c r="F259" i="8"/>
  <c r="E260" i="8"/>
  <c r="F260" i="8"/>
  <c r="E261" i="8"/>
  <c r="F261" i="8"/>
  <c r="E262" i="8"/>
  <c r="F262" i="8"/>
  <c r="E263" i="8"/>
  <c r="F263" i="8"/>
  <c r="E264" i="8"/>
  <c r="F264" i="8"/>
  <c r="E265" i="8"/>
  <c r="F265" i="8"/>
  <c r="E266" i="8"/>
  <c r="F266" i="8"/>
  <c r="E267" i="8"/>
  <c r="F267" i="8"/>
  <c r="E268" i="8"/>
  <c r="F268" i="8"/>
  <c r="E269" i="8"/>
  <c r="F269" i="8"/>
  <c r="E270" i="8"/>
  <c r="F270" i="8"/>
  <c r="E271" i="8"/>
  <c r="F271" i="8"/>
  <c r="E272" i="8"/>
  <c r="F272" i="8"/>
  <c r="E273" i="8"/>
  <c r="F273" i="8"/>
  <c r="E274" i="8"/>
  <c r="F274" i="8"/>
  <c r="E275" i="8"/>
  <c r="F275" i="8"/>
  <c r="E276" i="8"/>
  <c r="F276" i="8"/>
  <c r="E277" i="8"/>
  <c r="F277" i="8"/>
  <c r="E278" i="8"/>
  <c r="F278" i="8"/>
  <c r="E279" i="8"/>
  <c r="F279" i="8"/>
  <c r="E280" i="8"/>
  <c r="F280" i="8"/>
  <c r="E281" i="8"/>
  <c r="F281" i="8"/>
  <c r="E282" i="8"/>
  <c r="F282" i="8"/>
  <c r="E283" i="8"/>
  <c r="F283" i="8"/>
  <c r="E284" i="8"/>
  <c r="F284" i="8"/>
  <c r="E285" i="8"/>
  <c r="F285" i="8"/>
  <c r="E286" i="8"/>
  <c r="F286" i="8"/>
  <c r="E287" i="8"/>
  <c r="F287" i="8"/>
  <c r="E288" i="8"/>
  <c r="F288" i="8"/>
  <c r="E289" i="8"/>
  <c r="F289" i="8"/>
  <c r="E290" i="8"/>
  <c r="F290" i="8"/>
  <c r="E291" i="8"/>
  <c r="F291" i="8"/>
  <c r="E292" i="8"/>
  <c r="F292" i="8"/>
  <c r="E293" i="8"/>
  <c r="F293" i="8"/>
  <c r="E294" i="8"/>
  <c r="F294" i="8"/>
  <c r="E295" i="8"/>
  <c r="F295" i="8"/>
  <c r="E296" i="8"/>
  <c r="F296" i="8"/>
  <c r="E297" i="8"/>
  <c r="F297" i="8"/>
  <c r="E298" i="8"/>
  <c r="F298" i="8"/>
  <c r="E299" i="8"/>
  <c r="F299" i="8"/>
  <c r="E300" i="8"/>
  <c r="F300" i="8"/>
  <c r="E301" i="8"/>
  <c r="F301" i="8"/>
  <c r="E302" i="8"/>
  <c r="F302" i="8"/>
  <c r="E303" i="8"/>
  <c r="F303" i="8"/>
  <c r="E304" i="8"/>
  <c r="F304" i="8"/>
  <c r="E305" i="8"/>
  <c r="F305" i="8"/>
  <c r="E306" i="8"/>
  <c r="F306" i="8"/>
  <c r="E307" i="8"/>
  <c r="F307" i="8"/>
  <c r="E308" i="8"/>
  <c r="F308" i="8"/>
  <c r="E309" i="8"/>
  <c r="F309" i="8"/>
  <c r="E310" i="8"/>
  <c r="F310" i="8"/>
  <c r="E311" i="8"/>
  <c r="F311" i="8"/>
  <c r="E312" i="8"/>
  <c r="F312" i="8"/>
  <c r="E313" i="8"/>
  <c r="F313" i="8"/>
  <c r="E314" i="8"/>
  <c r="F314" i="8"/>
  <c r="E315" i="8"/>
  <c r="F315" i="8"/>
  <c r="E316" i="8"/>
  <c r="F316" i="8"/>
  <c r="E317" i="8"/>
  <c r="F317" i="8"/>
  <c r="E318" i="8"/>
  <c r="F318" i="8"/>
  <c r="E319" i="8"/>
  <c r="F319" i="8"/>
  <c r="E320" i="8"/>
  <c r="F320" i="8"/>
  <c r="E321" i="8"/>
  <c r="F321" i="8"/>
  <c r="E322" i="8"/>
  <c r="F322" i="8"/>
  <c r="E323" i="8"/>
  <c r="F323" i="8"/>
  <c r="E324" i="8"/>
  <c r="F324" i="8"/>
  <c r="E325" i="8"/>
  <c r="F325" i="8"/>
  <c r="E326" i="8"/>
  <c r="F326" i="8"/>
  <c r="E327" i="8"/>
  <c r="F327" i="8"/>
  <c r="E328" i="8"/>
  <c r="F328" i="8"/>
  <c r="E329" i="8"/>
  <c r="F329" i="8"/>
  <c r="E330" i="8"/>
  <c r="F330" i="8"/>
  <c r="E331" i="8"/>
  <c r="F331" i="8"/>
  <c r="E332" i="8"/>
  <c r="F332" i="8"/>
  <c r="E333" i="8"/>
  <c r="F333" i="8"/>
  <c r="E334" i="8"/>
  <c r="F334" i="8"/>
  <c r="E335" i="8"/>
  <c r="F335" i="8"/>
  <c r="E336" i="8"/>
  <c r="F336" i="8"/>
  <c r="E337" i="8"/>
  <c r="F337" i="8"/>
  <c r="E338" i="8"/>
  <c r="F338" i="8"/>
  <c r="E339" i="8"/>
  <c r="F339" i="8"/>
  <c r="E340" i="8"/>
  <c r="F340" i="8"/>
  <c r="E341" i="8"/>
  <c r="F341" i="8"/>
  <c r="E342" i="8"/>
  <c r="F342" i="8"/>
  <c r="E343" i="8"/>
  <c r="F343" i="8"/>
  <c r="E344" i="8"/>
  <c r="F344" i="8"/>
  <c r="E345" i="8"/>
  <c r="F345" i="8"/>
  <c r="E346" i="8"/>
  <c r="F346" i="8"/>
  <c r="E347" i="8"/>
  <c r="F347" i="8"/>
  <c r="E348" i="8"/>
  <c r="F348" i="8"/>
  <c r="E349" i="8"/>
  <c r="F349" i="8"/>
  <c r="E350" i="8"/>
  <c r="F350" i="8"/>
  <c r="E351" i="8"/>
  <c r="F351" i="8"/>
  <c r="E352" i="8"/>
  <c r="F352" i="8"/>
  <c r="E353" i="8"/>
  <c r="F353" i="8"/>
  <c r="E354" i="8"/>
  <c r="F354" i="8"/>
  <c r="E355" i="8"/>
  <c r="F355" i="8"/>
  <c r="E356" i="8"/>
  <c r="F356" i="8"/>
  <c r="E357" i="8"/>
  <c r="F357" i="8"/>
  <c r="E358" i="8"/>
  <c r="F358" i="8"/>
  <c r="E359" i="8"/>
  <c r="F359" i="8"/>
  <c r="E360" i="8"/>
  <c r="F360" i="8"/>
  <c r="E361" i="8"/>
  <c r="F361" i="8"/>
  <c r="E362" i="8"/>
  <c r="F362" i="8"/>
  <c r="E363" i="8"/>
  <c r="F363" i="8"/>
  <c r="E364" i="8"/>
  <c r="F364" i="8"/>
  <c r="E365" i="8"/>
  <c r="F365" i="8"/>
  <c r="E366" i="8"/>
  <c r="F366" i="8"/>
  <c r="E367" i="8"/>
  <c r="F367" i="8"/>
  <c r="E368" i="8"/>
  <c r="F368" i="8"/>
  <c r="E369" i="8"/>
  <c r="F369" i="8"/>
  <c r="E370" i="8"/>
  <c r="F370" i="8"/>
  <c r="E371" i="8"/>
  <c r="F371" i="8"/>
  <c r="E372" i="8"/>
  <c r="F372" i="8"/>
  <c r="E373" i="8"/>
  <c r="F373" i="8"/>
  <c r="E374" i="8"/>
  <c r="F374" i="8"/>
  <c r="E375" i="8"/>
  <c r="F375" i="8"/>
  <c r="E376" i="8"/>
  <c r="F376" i="8"/>
  <c r="E377" i="8"/>
  <c r="F377" i="8"/>
  <c r="E378" i="8"/>
  <c r="F378" i="8"/>
  <c r="E379" i="8"/>
  <c r="F379" i="8"/>
  <c r="E380" i="8"/>
  <c r="F380" i="8"/>
  <c r="E381" i="8"/>
  <c r="F381" i="8"/>
  <c r="E382" i="8"/>
  <c r="F382" i="8"/>
  <c r="E383" i="8"/>
  <c r="F383" i="8"/>
  <c r="E384" i="8"/>
  <c r="F384" i="8"/>
  <c r="E385" i="8"/>
  <c r="F385" i="8"/>
  <c r="E386" i="8"/>
  <c r="F386" i="8"/>
  <c r="E387" i="8"/>
  <c r="F387" i="8"/>
  <c r="E388" i="8"/>
  <c r="F388" i="8"/>
  <c r="E389" i="8"/>
  <c r="F389" i="8"/>
  <c r="E390" i="8"/>
  <c r="F390" i="8"/>
  <c r="E391" i="8"/>
  <c r="F391" i="8"/>
  <c r="E392" i="8"/>
  <c r="F392" i="8"/>
  <c r="E393" i="8"/>
  <c r="F393" i="8"/>
  <c r="E394" i="8"/>
  <c r="F394" i="8"/>
  <c r="E395" i="8"/>
  <c r="F395" i="8"/>
  <c r="E396" i="8"/>
  <c r="F396" i="8"/>
  <c r="E397" i="8"/>
  <c r="F397" i="8"/>
  <c r="E398" i="8"/>
  <c r="F398" i="8"/>
  <c r="E399" i="8"/>
  <c r="F399" i="8"/>
  <c r="E400" i="8"/>
  <c r="F400" i="8"/>
  <c r="E401" i="8"/>
  <c r="F401" i="8"/>
  <c r="E402" i="8"/>
  <c r="F402" i="8"/>
  <c r="E403" i="8"/>
  <c r="F403" i="8"/>
  <c r="E404" i="8"/>
  <c r="F404" i="8"/>
  <c r="E405" i="8"/>
  <c r="F405" i="8"/>
  <c r="E406" i="8"/>
  <c r="F406" i="8"/>
  <c r="E407" i="8"/>
  <c r="F407" i="8"/>
  <c r="E408" i="8"/>
  <c r="F408" i="8"/>
  <c r="E409" i="8"/>
  <c r="F409" i="8"/>
  <c r="E410" i="8"/>
  <c r="F410" i="8"/>
  <c r="E411" i="8"/>
  <c r="F411" i="8"/>
  <c r="E412" i="8"/>
  <c r="F412" i="8"/>
  <c r="E413" i="8"/>
  <c r="F413" i="8"/>
  <c r="E414" i="8"/>
  <c r="F414" i="8"/>
  <c r="E415" i="8"/>
  <c r="F415" i="8"/>
  <c r="E416" i="8"/>
  <c r="F416" i="8"/>
  <c r="E417" i="8"/>
  <c r="F417" i="8"/>
  <c r="E418" i="8"/>
  <c r="F418" i="8"/>
  <c r="E419" i="8"/>
  <c r="F419" i="8"/>
  <c r="E420" i="8"/>
  <c r="F420" i="8"/>
  <c r="E421" i="8"/>
  <c r="F421" i="8"/>
  <c r="E422" i="8"/>
  <c r="F422" i="8"/>
  <c r="E423" i="8"/>
  <c r="F423" i="8"/>
  <c r="E424" i="8"/>
  <c r="F424" i="8"/>
  <c r="E425" i="8"/>
  <c r="F425" i="8"/>
  <c r="E426" i="8"/>
  <c r="F426" i="8"/>
  <c r="E427" i="8"/>
  <c r="F427" i="8"/>
  <c r="E428" i="8"/>
  <c r="F428" i="8"/>
  <c r="E429" i="8"/>
  <c r="F429" i="8"/>
  <c r="E430" i="8"/>
  <c r="F430" i="8"/>
  <c r="E431" i="8"/>
  <c r="F431" i="8"/>
  <c r="E432" i="8"/>
  <c r="F432" i="8"/>
  <c r="E433" i="8"/>
  <c r="F433" i="8"/>
  <c r="E434" i="8"/>
  <c r="F434" i="8"/>
  <c r="E435" i="8"/>
  <c r="F435" i="8"/>
  <c r="E436" i="8"/>
  <c r="F436" i="8"/>
  <c r="E437" i="8"/>
  <c r="F437" i="8"/>
  <c r="E438" i="8"/>
  <c r="F438" i="8"/>
  <c r="E439" i="8"/>
  <c r="F439" i="8"/>
  <c r="E440" i="8"/>
  <c r="F440" i="8"/>
  <c r="E441" i="8"/>
  <c r="F441" i="8"/>
  <c r="E442" i="8"/>
  <c r="F442" i="8"/>
  <c r="E443" i="8"/>
  <c r="F443" i="8"/>
  <c r="E444" i="8"/>
  <c r="F444" i="8"/>
  <c r="E445" i="8"/>
  <c r="F445" i="8"/>
  <c r="E446" i="8"/>
  <c r="F446" i="8"/>
  <c r="E447" i="8"/>
  <c r="F447" i="8"/>
  <c r="E448" i="8"/>
  <c r="F448" i="8"/>
  <c r="E449" i="8"/>
  <c r="F449" i="8"/>
  <c r="E450" i="8"/>
  <c r="F450" i="8"/>
  <c r="E451" i="8"/>
  <c r="F451" i="8"/>
  <c r="E452" i="8"/>
  <c r="F452" i="8"/>
  <c r="E453" i="8"/>
  <c r="F453" i="8"/>
  <c r="E454" i="8"/>
  <c r="F454" i="8"/>
  <c r="E455" i="8"/>
  <c r="F455" i="8"/>
  <c r="E456" i="8"/>
  <c r="F456" i="8"/>
  <c r="E457" i="8"/>
  <c r="F457" i="8"/>
  <c r="E458" i="8"/>
  <c r="F458" i="8"/>
  <c r="E459" i="8"/>
  <c r="F459" i="8"/>
  <c r="E460" i="8"/>
  <c r="F460" i="8"/>
  <c r="E461" i="8"/>
  <c r="F461" i="8"/>
  <c r="E462" i="8"/>
  <c r="F462" i="8"/>
  <c r="E463" i="8"/>
  <c r="F463" i="8"/>
  <c r="E464" i="8"/>
  <c r="F464" i="8"/>
  <c r="E465" i="8"/>
  <c r="F465" i="8"/>
  <c r="E466" i="8"/>
  <c r="F466" i="8"/>
  <c r="E467" i="8"/>
  <c r="F467" i="8"/>
  <c r="E468" i="8"/>
  <c r="F468" i="8"/>
  <c r="E469" i="8"/>
  <c r="F469" i="8"/>
  <c r="E470" i="8"/>
  <c r="F470" i="8"/>
  <c r="E471" i="8"/>
  <c r="F471" i="8"/>
  <c r="E472" i="8"/>
  <c r="F472" i="8"/>
  <c r="E473" i="8"/>
  <c r="F473" i="8"/>
  <c r="E474" i="8"/>
  <c r="F474" i="8"/>
  <c r="E475" i="8"/>
  <c r="F475" i="8"/>
  <c r="E476" i="8"/>
  <c r="F476" i="8"/>
  <c r="E477" i="8"/>
  <c r="F477" i="8"/>
  <c r="E478" i="8"/>
  <c r="F478" i="8"/>
  <c r="E479" i="8"/>
  <c r="F479" i="8"/>
  <c r="E480" i="8"/>
  <c r="F480" i="8"/>
  <c r="E481" i="8"/>
  <c r="F481" i="8"/>
  <c r="E482" i="8"/>
  <c r="F482" i="8"/>
  <c r="E483" i="8"/>
  <c r="F483" i="8"/>
  <c r="E484" i="8"/>
  <c r="F484" i="8"/>
  <c r="E485" i="8"/>
  <c r="F485" i="8"/>
  <c r="E486" i="8"/>
  <c r="F486" i="8"/>
  <c r="E487" i="8"/>
  <c r="F487" i="8"/>
  <c r="E488" i="8"/>
  <c r="F488" i="8"/>
  <c r="E489" i="8"/>
  <c r="F489" i="8"/>
  <c r="E490" i="8"/>
  <c r="F490" i="8"/>
  <c r="E491" i="8"/>
  <c r="F491" i="8"/>
  <c r="E492" i="8"/>
  <c r="F492" i="8"/>
  <c r="E493" i="8"/>
  <c r="F493" i="8"/>
  <c r="E494" i="8"/>
  <c r="F494" i="8"/>
  <c r="E495" i="8"/>
  <c r="F495" i="8"/>
  <c r="E496" i="8"/>
  <c r="F496" i="8"/>
  <c r="E497" i="8"/>
  <c r="F497" i="8"/>
  <c r="E498" i="8"/>
  <c r="F498" i="8"/>
  <c r="E499" i="8"/>
  <c r="F499" i="8"/>
  <c r="E500" i="8"/>
  <c r="F500" i="8"/>
  <c r="E501" i="8"/>
  <c r="F501" i="8"/>
  <c r="E502" i="8"/>
  <c r="F502" i="8"/>
  <c r="E503" i="8"/>
  <c r="F503" i="8"/>
  <c r="E504" i="8"/>
  <c r="F504" i="8"/>
  <c r="E505" i="8"/>
  <c r="F505" i="8"/>
  <c r="E506" i="8"/>
  <c r="F506" i="8"/>
  <c r="E507" i="8"/>
  <c r="F507" i="8"/>
  <c r="E508" i="8"/>
  <c r="F508" i="8"/>
  <c r="E509" i="8"/>
  <c r="F509" i="8"/>
  <c r="E510" i="8"/>
  <c r="F510" i="8"/>
  <c r="E511" i="8"/>
  <c r="F511" i="8"/>
  <c r="E512" i="8"/>
  <c r="F512" i="8"/>
  <c r="E513" i="8"/>
  <c r="F513" i="8"/>
  <c r="E514" i="8"/>
  <c r="F514" i="8"/>
  <c r="E515" i="8"/>
  <c r="F515" i="8"/>
  <c r="E516" i="8"/>
  <c r="F516" i="8"/>
  <c r="E517" i="8"/>
  <c r="F517" i="8"/>
  <c r="E518" i="8"/>
  <c r="F518" i="8"/>
  <c r="E519" i="8"/>
  <c r="F519" i="8"/>
  <c r="E520" i="8"/>
  <c r="F520" i="8"/>
  <c r="E521" i="8"/>
  <c r="F521" i="8"/>
  <c r="E522" i="8"/>
  <c r="F522" i="8"/>
  <c r="E523" i="8"/>
  <c r="F523" i="8"/>
  <c r="E524" i="8"/>
  <c r="F524" i="8"/>
  <c r="E525" i="8"/>
  <c r="F525" i="8"/>
  <c r="E526" i="8"/>
  <c r="F526" i="8"/>
  <c r="E527" i="8"/>
  <c r="F527" i="8"/>
  <c r="E528" i="8"/>
  <c r="F528" i="8"/>
  <c r="E529" i="8"/>
  <c r="F529" i="8"/>
  <c r="E530" i="8"/>
  <c r="F530" i="8"/>
  <c r="E531" i="8"/>
  <c r="F531" i="8"/>
  <c r="E532" i="8"/>
  <c r="F532" i="8"/>
  <c r="E533" i="8"/>
  <c r="F533" i="8"/>
  <c r="E534" i="8"/>
  <c r="F534" i="8"/>
  <c r="E535" i="8"/>
  <c r="F535" i="8"/>
  <c r="E536" i="8"/>
  <c r="F536" i="8"/>
  <c r="E537" i="8"/>
  <c r="F537" i="8"/>
  <c r="E538" i="8"/>
  <c r="F538" i="8"/>
  <c r="E539" i="8"/>
  <c r="F539" i="8"/>
  <c r="E540" i="8"/>
  <c r="F540" i="8"/>
  <c r="E541" i="8"/>
  <c r="F541" i="8"/>
  <c r="E542" i="8"/>
  <c r="F542" i="8"/>
  <c r="E543" i="8"/>
  <c r="F543" i="8"/>
  <c r="E544" i="8"/>
  <c r="F544" i="8"/>
  <c r="E545" i="8"/>
  <c r="F545" i="8"/>
  <c r="E546" i="8"/>
  <c r="F546" i="8"/>
  <c r="E547" i="8"/>
  <c r="F547" i="8"/>
  <c r="E548" i="8"/>
  <c r="F548" i="8"/>
  <c r="E549" i="8"/>
  <c r="F549" i="8"/>
  <c r="E550" i="8"/>
  <c r="F550" i="8"/>
  <c r="E551" i="8"/>
  <c r="F551" i="8"/>
  <c r="E552" i="8"/>
  <c r="F552" i="8"/>
  <c r="E553" i="8"/>
  <c r="F553" i="8"/>
  <c r="E554" i="8"/>
  <c r="F554" i="8"/>
  <c r="E555" i="8"/>
  <c r="F555" i="8"/>
  <c r="E556" i="8"/>
  <c r="F556" i="8"/>
  <c r="E557" i="8"/>
  <c r="F557" i="8"/>
  <c r="E558" i="8"/>
  <c r="F558" i="8"/>
  <c r="E559" i="8"/>
  <c r="F559" i="8"/>
  <c r="E560" i="8"/>
  <c r="F560" i="8"/>
  <c r="E561" i="8"/>
  <c r="F561" i="8"/>
  <c r="E562" i="8"/>
  <c r="F562" i="8"/>
  <c r="E563" i="8"/>
  <c r="F563" i="8"/>
  <c r="E564" i="8"/>
  <c r="F564" i="8"/>
  <c r="E565" i="8"/>
  <c r="F565" i="8"/>
  <c r="E566" i="8"/>
  <c r="F566" i="8"/>
  <c r="E567" i="8"/>
  <c r="F567" i="8"/>
  <c r="E568" i="8"/>
  <c r="F568" i="8"/>
  <c r="E569" i="8"/>
  <c r="F569" i="8"/>
  <c r="E570" i="8"/>
  <c r="F570" i="8"/>
  <c r="E571" i="8"/>
  <c r="F571" i="8"/>
  <c r="E572" i="8"/>
  <c r="F572" i="8"/>
  <c r="E573" i="8"/>
  <c r="F573" i="8"/>
  <c r="E574" i="8"/>
  <c r="F574" i="8"/>
  <c r="E575" i="8"/>
  <c r="F575" i="8"/>
  <c r="E576" i="8"/>
  <c r="F576" i="8"/>
  <c r="E577" i="8"/>
  <c r="F577" i="8"/>
  <c r="E578" i="8"/>
  <c r="F578" i="8"/>
  <c r="E579" i="8"/>
  <c r="F579" i="8"/>
  <c r="E580" i="8"/>
  <c r="F580" i="8"/>
  <c r="E581" i="8"/>
  <c r="F581" i="8"/>
  <c r="E582" i="8"/>
  <c r="F582" i="8"/>
  <c r="E583" i="8"/>
  <c r="F583" i="8"/>
  <c r="E584" i="8"/>
  <c r="F584" i="8"/>
  <c r="E585" i="8"/>
  <c r="F585" i="8"/>
  <c r="E586" i="8"/>
  <c r="F586" i="8"/>
  <c r="E587" i="8"/>
  <c r="F587" i="8"/>
  <c r="E588" i="8"/>
  <c r="F588" i="8"/>
  <c r="E589" i="8"/>
  <c r="F589" i="8"/>
  <c r="E590" i="8"/>
  <c r="F590" i="8"/>
  <c r="E591" i="8"/>
  <c r="F591" i="8"/>
  <c r="E592" i="8"/>
  <c r="F592" i="8"/>
  <c r="E593" i="8"/>
  <c r="F593" i="8"/>
  <c r="E594" i="8"/>
  <c r="F594" i="8"/>
  <c r="E595" i="8"/>
  <c r="F595" i="8"/>
  <c r="E596" i="8"/>
  <c r="F596" i="8"/>
  <c r="E597" i="8"/>
  <c r="F597" i="8"/>
  <c r="E598" i="8"/>
  <c r="F598" i="8"/>
  <c r="E599" i="8"/>
  <c r="F599" i="8"/>
  <c r="E600" i="8"/>
  <c r="F600" i="8"/>
  <c r="E601" i="8"/>
  <c r="F601" i="8"/>
  <c r="E602" i="8"/>
  <c r="F602" i="8"/>
  <c r="E603" i="8"/>
  <c r="F603" i="8"/>
  <c r="E604" i="8"/>
  <c r="F604" i="8"/>
  <c r="E605" i="8"/>
  <c r="F605" i="8"/>
  <c r="E606" i="8"/>
  <c r="F606" i="8"/>
  <c r="E607" i="8"/>
  <c r="F607" i="8"/>
  <c r="E608" i="8"/>
  <c r="F608" i="8"/>
  <c r="F10" i="8"/>
  <c r="E10" i="8"/>
  <c r="F9" i="8"/>
  <c r="E9" i="8"/>
  <c r="L11" i="16"/>
  <c r="M11" i="16"/>
  <c r="L12" i="16"/>
  <c r="M12" i="16"/>
  <c r="L13" i="16"/>
  <c r="M13" i="16"/>
  <c r="L14" i="16"/>
  <c r="M14" i="16"/>
  <c r="L15" i="16"/>
  <c r="M15" i="16"/>
  <c r="L16" i="16"/>
  <c r="M16" i="16"/>
  <c r="L17" i="16"/>
  <c r="M17" i="16"/>
  <c r="L18" i="16"/>
  <c r="M18" i="16"/>
  <c r="L19" i="16"/>
  <c r="M19" i="16"/>
  <c r="L20" i="16"/>
  <c r="M20" i="16"/>
  <c r="L21" i="16"/>
  <c r="M21" i="16"/>
  <c r="L22" i="16"/>
  <c r="M22" i="16"/>
  <c r="L23" i="16"/>
  <c r="M23" i="16"/>
  <c r="L24" i="16"/>
  <c r="M24" i="16"/>
  <c r="L25" i="16"/>
  <c r="M25" i="16"/>
  <c r="L26" i="16"/>
  <c r="M26" i="16"/>
  <c r="L27" i="16"/>
  <c r="M27" i="16"/>
  <c r="L28" i="16"/>
  <c r="M28" i="16"/>
  <c r="L29" i="16"/>
  <c r="M29" i="16"/>
  <c r="L30" i="16"/>
  <c r="M30" i="16"/>
  <c r="L31" i="16"/>
  <c r="M31" i="16"/>
  <c r="L32" i="16"/>
  <c r="M32" i="16"/>
  <c r="L33" i="16"/>
  <c r="M33" i="16"/>
  <c r="L34" i="16"/>
  <c r="M34" i="16"/>
  <c r="L35" i="16"/>
  <c r="M35" i="16"/>
  <c r="L36" i="16"/>
  <c r="M36" i="16"/>
  <c r="L37" i="16"/>
  <c r="M37" i="16"/>
  <c r="L38" i="16"/>
  <c r="M38" i="16"/>
  <c r="L39" i="16"/>
  <c r="M39" i="16"/>
  <c r="L40" i="16"/>
  <c r="M40" i="16"/>
  <c r="L41" i="16"/>
  <c r="M41" i="16"/>
  <c r="L42" i="16"/>
  <c r="M42" i="16"/>
  <c r="L43" i="16"/>
  <c r="M43" i="16"/>
  <c r="L44" i="16"/>
  <c r="M44" i="16"/>
  <c r="L45" i="16"/>
  <c r="M45" i="16"/>
  <c r="L46" i="16"/>
  <c r="M46" i="16"/>
  <c r="L47" i="16"/>
  <c r="M47" i="16"/>
  <c r="L48" i="16"/>
  <c r="M48" i="16"/>
  <c r="L49" i="16"/>
  <c r="M49" i="16"/>
  <c r="L50" i="16"/>
  <c r="M50" i="16"/>
  <c r="L51" i="16"/>
  <c r="M51" i="16"/>
  <c r="L52" i="16"/>
  <c r="M52" i="16"/>
  <c r="L53" i="16"/>
  <c r="M53" i="16"/>
  <c r="L54" i="16"/>
  <c r="M54" i="16"/>
  <c r="L55" i="16"/>
  <c r="M55" i="16"/>
  <c r="L56" i="16"/>
  <c r="M56" i="16"/>
  <c r="L57" i="16"/>
  <c r="M57" i="16"/>
  <c r="L58" i="16"/>
  <c r="M58" i="16"/>
  <c r="L59" i="16"/>
  <c r="M59" i="16"/>
  <c r="L60" i="16"/>
  <c r="M60" i="16"/>
  <c r="L61" i="16"/>
  <c r="M61" i="16"/>
  <c r="L62" i="16"/>
  <c r="M62" i="16"/>
  <c r="L63" i="16"/>
  <c r="M63" i="16"/>
  <c r="L64" i="16"/>
  <c r="M64" i="16"/>
  <c r="L65" i="16"/>
  <c r="M65" i="16"/>
  <c r="L66" i="16"/>
  <c r="M66" i="16"/>
  <c r="L67" i="16"/>
  <c r="M67" i="16"/>
  <c r="L68" i="16"/>
  <c r="M68" i="16"/>
  <c r="L69" i="16"/>
  <c r="M69" i="16"/>
  <c r="L70" i="16"/>
  <c r="M70" i="16"/>
  <c r="L71" i="16"/>
  <c r="M71" i="16"/>
  <c r="L72" i="16"/>
  <c r="M72" i="16"/>
  <c r="L73" i="16"/>
  <c r="M73" i="16"/>
  <c r="L74" i="16"/>
  <c r="M74" i="16"/>
  <c r="L75" i="16"/>
  <c r="M75" i="16"/>
  <c r="L76" i="16"/>
  <c r="M76" i="16"/>
  <c r="L77" i="16"/>
  <c r="M77" i="16"/>
  <c r="L78" i="16"/>
  <c r="M78" i="16"/>
  <c r="L79" i="16"/>
  <c r="M79" i="16"/>
  <c r="L80" i="16"/>
  <c r="M80" i="16"/>
  <c r="L81" i="16"/>
  <c r="M81" i="16"/>
  <c r="L82" i="16"/>
  <c r="M82" i="16"/>
  <c r="L83" i="16"/>
  <c r="M83" i="16"/>
  <c r="L84" i="16"/>
  <c r="M84" i="16"/>
  <c r="L85" i="16"/>
  <c r="M85" i="16"/>
  <c r="L86" i="16"/>
  <c r="M86" i="16"/>
  <c r="L87" i="16"/>
  <c r="M87" i="16"/>
  <c r="L88" i="16"/>
  <c r="M88" i="16"/>
  <c r="L89" i="16"/>
  <c r="M89" i="16"/>
  <c r="L90" i="16"/>
  <c r="M90" i="16"/>
  <c r="L91" i="16"/>
  <c r="M91" i="16"/>
  <c r="L92" i="16"/>
  <c r="M92" i="16"/>
  <c r="L93" i="16"/>
  <c r="M93" i="16"/>
  <c r="L94" i="16"/>
  <c r="M94" i="16"/>
  <c r="L95" i="16"/>
  <c r="M95" i="16"/>
  <c r="L96" i="16"/>
  <c r="M96" i="16"/>
  <c r="L97" i="16"/>
  <c r="M97" i="16"/>
  <c r="L98" i="16"/>
  <c r="M98" i="16"/>
  <c r="L99" i="16"/>
  <c r="M99" i="16"/>
  <c r="L100" i="16"/>
  <c r="M100" i="16"/>
  <c r="L101" i="16"/>
  <c r="M101" i="16"/>
  <c r="L102" i="16"/>
  <c r="M102" i="16"/>
  <c r="L103" i="16"/>
  <c r="M103" i="16"/>
  <c r="L104" i="16"/>
  <c r="M104" i="16"/>
  <c r="L105" i="16"/>
  <c r="M105" i="16"/>
  <c r="L106" i="16"/>
  <c r="M106" i="16"/>
  <c r="L107" i="16"/>
  <c r="M107" i="16"/>
  <c r="L108" i="16"/>
  <c r="M108" i="16"/>
  <c r="L109" i="16"/>
  <c r="M109" i="16"/>
  <c r="L110" i="16"/>
  <c r="M110" i="16"/>
  <c r="L111" i="16"/>
  <c r="M111" i="16"/>
  <c r="L112" i="16"/>
  <c r="M112" i="16"/>
  <c r="L113" i="16"/>
  <c r="M113" i="16"/>
  <c r="L114" i="16"/>
  <c r="M114" i="16"/>
  <c r="L115" i="16"/>
  <c r="M115" i="16"/>
  <c r="L116" i="16"/>
  <c r="M116" i="16"/>
  <c r="L117" i="16"/>
  <c r="M117" i="16"/>
  <c r="L118" i="16"/>
  <c r="M118" i="16"/>
  <c r="L119" i="16"/>
  <c r="M119" i="16"/>
  <c r="L120" i="16"/>
  <c r="M120" i="16"/>
  <c r="L121" i="16"/>
  <c r="M121" i="16"/>
  <c r="L122" i="16"/>
  <c r="M122" i="16"/>
  <c r="L123" i="16"/>
  <c r="M123" i="16"/>
  <c r="L124" i="16"/>
  <c r="M124" i="16"/>
  <c r="L125" i="16"/>
  <c r="M125" i="16"/>
  <c r="L126" i="16"/>
  <c r="M126" i="16"/>
  <c r="L127" i="16"/>
  <c r="M127" i="16"/>
  <c r="L128" i="16"/>
  <c r="M128" i="16"/>
  <c r="L129" i="16"/>
  <c r="M129" i="16"/>
  <c r="L130" i="16"/>
  <c r="M130" i="16"/>
  <c r="L131" i="16"/>
  <c r="M131" i="16"/>
  <c r="L132" i="16"/>
  <c r="M132" i="16"/>
  <c r="L133" i="16"/>
  <c r="M133" i="16"/>
  <c r="L134" i="16"/>
  <c r="M134" i="16"/>
  <c r="L135" i="16"/>
  <c r="M135" i="16"/>
  <c r="L136" i="16"/>
  <c r="M136" i="16"/>
  <c r="L137" i="16"/>
  <c r="M137" i="16"/>
  <c r="L138" i="16"/>
  <c r="M138" i="16"/>
  <c r="L139" i="16"/>
  <c r="M139" i="16"/>
  <c r="L140" i="16"/>
  <c r="M140" i="16"/>
  <c r="L141" i="16"/>
  <c r="M141" i="16"/>
  <c r="L142" i="16"/>
  <c r="M142" i="16"/>
  <c r="L143" i="16"/>
  <c r="M143" i="16"/>
  <c r="L144" i="16"/>
  <c r="M144" i="16"/>
  <c r="L145" i="16"/>
  <c r="M145" i="16"/>
  <c r="L146" i="16"/>
  <c r="M146" i="16"/>
  <c r="L147" i="16"/>
  <c r="M147" i="16"/>
  <c r="L148" i="16"/>
  <c r="M148" i="16"/>
  <c r="L149" i="16"/>
  <c r="M149" i="16"/>
  <c r="L150" i="16"/>
  <c r="M150" i="16"/>
  <c r="L151" i="16"/>
  <c r="M151" i="16"/>
  <c r="L152" i="16"/>
  <c r="M152" i="16"/>
  <c r="L153" i="16"/>
  <c r="M153" i="16"/>
  <c r="L154" i="16"/>
  <c r="M154" i="16"/>
  <c r="L155" i="16"/>
  <c r="M155" i="16"/>
  <c r="L156" i="16"/>
  <c r="M156" i="16"/>
  <c r="L157" i="16"/>
  <c r="M157" i="16"/>
  <c r="L158" i="16"/>
  <c r="M158" i="16"/>
  <c r="M10" i="16"/>
  <c r="L10" i="16"/>
  <c r="M9" i="16"/>
  <c r="L9" i="16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L19" i="8"/>
  <c r="M19" i="8"/>
  <c r="L20" i="8"/>
  <c r="M20" i="8"/>
  <c r="L21" i="8"/>
  <c r="M21" i="8"/>
  <c r="L22" i="8"/>
  <c r="M22" i="8"/>
  <c r="L23" i="8"/>
  <c r="M23" i="8"/>
  <c r="L24" i="8"/>
  <c r="M24" i="8"/>
  <c r="L25" i="8"/>
  <c r="M25" i="8"/>
  <c r="L26" i="8"/>
  <c r="M26" i="8"/>
  <c r="L27" i="8"/>
  <c r="M27" i="8"/>
  <c r="L28" i="8"/>
  <c r="M28" i="8"/>
  <c r="L29" i="8"/>
  <c r="M29" i="8"/>
  <c r="L30" i="8"/>
  <c r="M30" i="8"/>
  <c r="L31" i="8"/>
  <c r="M31" i="8"/>
  <c r="L32" i="8"/>
  <c r="M32" i="8"/>
  <c r="L33" i="8"/>
  <c r="M33" i="8"/>
  <c r="L34" i="8"/>
  <c r="M34" i="8"/>
  <c r="L35" i="8"/>
  <c r="M35" i="8"/>
  <c r="L36" i="8"/>
  <c r="M36" i="8"/>
  <c r="L37" i="8"/>
  <c r="M37" i="8"/>
  <c r="L38" i="8"/>
  <c r="M38" i="8"/>
  <c r="L39" i="8"/>
  <c r="M39" i="8"/>
  <c r="L40" i="8"/>
  <c r="M40" i="8"/>
  <c r="L41" i="8"/>
  <c r="M41" i="8"/>
  <c r="L42" i="8"/>
  <c r="M42" i="8"/>
  <c r="L43" i="8"/>
  <c r="M43" i="8"/>
  <c r="L44" i="8"/>
  <c r="M44" i="8"/>
  <c r="L45" i="8"/>
  <c r="M45" i="8"/>
  <c r="L46" i="8"/>
  <c r="M46" i="8"/>
  <c r="L47" i="8"/>
  <c r="M47" i="8"/>
  <c r="L48" i="8"/>
  <c r="M48" i="8"/>
  <c r="L49" i="8"/>
  <c r="M49" i="8"/>
  <c r="L50" i="8"/>
  <c r="M50" i="8"/>
  <c r="L51" i="8"/>
  <c r="M51" i="8"/>
  <c r="L52" i="8"/>
  <c r="M52" i="8"/>
  <c r="L53" i="8"/>
  <c r="M53" i="8"/>
  <c r="L54" i="8"/>
  <c r="M54" i="8"/>
  <c r="L55" i="8"/>
  <c r="M55" i="8"/>
  <c r="L56" i="8"/>
  <c r="M56" i="8"/>
  <c r="L57" i="8"/>
  <c r="M57" i="8"/>
  <c r="L58" i="8"/>
  <c r="M58" i="8"/>
  <c r="L59" i="8"/>
  <c r="M59" i="8"/>
  <c r="L60" i="8"/>
  <c r="M60" i="8"/>
  <c r="L61" i="8"/>
  <c r="M61" i="8"/>
  <c r="L62" i="8"/>
  <c r="M62" i="8"/>
  <c r="L63" i="8"/>
  <c r="M63" i="8"/>
  <c r="L64" i="8"/>
  <c r="M64" i="8"/>
  <c r="L65" i="8"/>
  <c r="M65" i="8"/>
  <c r="L66" i="8"/>
  <c r="M66" i="8"/>
  <c r="L67" i="8"/>
  <c r="M67" i="8"/>
  <c r="L68" i="8"/>
  <c r="M68" i="8"/>
  <c r="L69" i="8"/>
  <c r="M69" i="8"/>
  <c r="L70" i="8"/>
  <c r="M70" i="8"/>
  <c r="L71" i="8"/>
  <c r="M71" i="8"/>
  <c r="L72" i="8"/>
  <c r="M72" i="8"/>
  <c r="L73" i="8"/>
  <c r="M73" i="8"/>
  <c r="L74" i="8"/>
  <c r="M74" i="8"/>
  <c r="L75" i="8"/>
  <c r="M75" i="8"/>
  <c r="L76" i="8"/>
  <c r="M76" i="8"/>
  <c r="L77" i="8"/>
  <c r="M77" i="8"/>
  <c r="L78" i="8"/>
  <c r="M78" i="8"/>
  <c r="L79" i="8"/>
  <c r="M79" i="8"/>
  <c r="L80" i="8"/>
  <c r="M80" i="8"/>
  <c r="L81" i="8"/>
  <c r="M81" i="8"/>
  <c r="L82" i="8"/>
  <c r="M82" i="8"/>
  <c r="L83" i="8"/>
  <c r="M83" i="8"/>
  <c r="L84" i="8"/>
  <c r="M84" i="8"/>
  <c r="L85" i="8"/>
  <c r="M85" i="8"/>
  <c r="L86" i="8"/>
  <c r="M86" i="8"/>
  <c r="L87" i="8"/>
  <c r="M87" i="8"/>
  <c r="L88" i="8"/>
  <c r="M88" i="8"/>
  <c r="L89" i="8"/>
  <c r="M89" i="8"/>
  <c r="L90" i="8"/>
  <c r="M90" i="8"/>
  <c r="L91" i="8"/>
  <c r="M91" i="8"/>
  <c r="L92" i="8"/>
  <c r="M92" i="8"/>
  <c r="L93" i="8"/>
  <c r="M93" i="8"/>
  <c r="L94" i="8"/>
  <c r="M94" i="8"/>
  <c r="L95" i="8"/>
  <c r="M95" i="8"/>
  <c r="L96" i="8"/>
  <c r="M96" i="8"/>
  <c r="L97" i="8"/>
  <c r="M97" i="8"/>
  <c r="L98" i="8"/>
  <c r="M98" i="8"/>
  <c r="L99" i="8"/>
  <c r="M99" i="8"/>
  <c r="L100" i="8"/>
  <c r="M100" i="8"/>
  <c r="L101" i="8"/>
  <c r="M101" i="8"/>
  <c r="L102" i="8"/>
  <c r="M102" i="8"/>
  <c r="L103" i="8"/>
  <c r="M103" i="8"/>
  <c r="L104" i="8"/>
  <c r="M104" i="8"/>
  <c r="L105" i="8"/>
  <c r="M105" i="8"/>
  <c r="L106" i="8"/>
  <c r="M106" i="8"/>
  <c r="L107" i="8"/>
  <c r="M107" i="8"/>
  <c r="L108" i="8"/>
  <c r="M108" i="8"/>
  <c r="L109" i="8"/>
  <c r="M109" i="8"/>
  <c r="L110" i="8"/>
  <c r="M110" i="8"/>
  <c r="L111" i="8"/>
  <c r="M111" i="8"/>
  <c r="L112" i="8"/>
  <c r="M112" i="8"/>
  <c r="L113" i="8"/>
  <c r="M113" i="8"/>
  <c r="L114" i="8"/>
  <c r="M114" i="8"/>
  <c r="L115" i="8"/>
  <c r="M115" i="8"/>
  <c r="L116" i="8"/>
  <c r="M116" i="8"/>
  <c r="L117" i="8"/>
  <c r="M117" i="8"/>
  <c r="L118" i="8"/>
  <c r="M118" i="8"/>
  <c r="L119" i="8"/>
  <c r="M119" i="8"/>
  <c r="L120" i="8"/>
  <c r="M120" i="8"/>
  <c r="L121" i="8"/>
  <c r="M121" i="8"/>
  <c r="L122" i="8"/>
  <c r="M122" i="8"/>
  <c r="L123" i="8"/>
  <c r="M123" i="8"/>
  <c r="L124" i="8"/>
  <c r="M124" i="8"/>
  <c r="L125" i="8"/>
  <c r="M125" i="8"/>
  <c r="L126" i="8"/>
  <c r="M126" i="8"/>
  <c r="L127" i="8"/>
  <c r="M127" i="8"/>
  <c r="L128" i="8"/>
  <c r="M128" i="8"/>
  <c r="L129" i="8"/>
  <c r="M129" i="8"/>
  <c r="L130" i="8"/>
  <c r="M130" i="8"/>
  <c r="L131" i="8"/>
  <c r="M131" i="8"/>
  <c r="L132" i="8"/>
  <c r="M132" i="8"/>
  <c r="L133" i="8"/>
  <c r="M133" i="8"/>
  <c r="L134" i="8"/>
  <c r="M134" i="8"/>
  <c r="L135" i="8"/>
  <c r="M135" i="8"/>
  <c r="L136" i="8"/>
  <c r="M136" i="8"/>
  <c r="L137" i="8"/>
  <c r="M137" i="8"/>
  <c r="L138" i="8"/>
  <c r="M138" i="8"/>
  <c r="L139" i="8"/>
  <c r="M139" i="8"/>
  <c r="L140" i="8"/>
  <c r="M140" i="8"/>
  <c r="L141" i="8"/>
  <c r="M141" i="8"/>
  <c r="L142" i="8"/>
  <c r="M142" i="8"/>
  <c r="L143" i="8"/>
  <c r="M143" i="8"/>
  <c r="L144" i="8"/>
  <c r="M144" i="8"/>
  <c r="L145" i="8"/>
  <c r="M145" i="8"/>
  <c r="L146" i="8"/>
  <c r="M146" i="8"/>
  <c r="L147" i="8"/>
  <c r="M147" i="8"/>
  <c r="L148" i="8"/>
  <c r="M148" i="8"/>
  <c r="L149" i="8"/>
  <c r="M149" i="8"/>
  <c r="L150" i="8"/>
  <c r="M150" i="8"/>
  <c r="L151" i="8"/>
  <c r="M151" i="8"/>
  <c r="L152" i="8"/>
  <c r="M152" i="8"/>
  <c r="L153" i="8"/>
  <c r="M153" i="8"/>
  <c r="L154" i="8"/>
  <c r="M154" i="8"/>
  <c r="L155" i="8"/>
  <c r="M155" i="8"/>
  <c r="L156" i="8"/>
  <c r="M156" i="8"/>
  <c r="L157" i="8"/>
  <c r="M157" i="8"/>
  <c r="L158" i="8"/>
  <c r="M158" i="8"/>
  <c r="L159" i="8"/>
  <c r="M159" i="8"/>
  <c r="L160" i="8"/>
  <c r="M160" i="8"/>
  <c r="L161" i="8"/>
  <c r="M161" i="8"/>
  <c r="L162" i="8"/>
  <c r="M162" i="8"/>
  <c r="L163" i="8"/>
  <c r="M163" i="8"/>
  <c r="L164" i="8"/>
  <c r="M164" i="8"/>
  <c r="L165" i="8"/>
  <c r="M165" i="8"/>
  <c r="L166" i="8"/>
  <c r="M166" i="8"/>
  <c r="L167" i="8"/>
  <c r="M167" i="8"/>
  <c r="L168" i="8"/>
  <c r="M168" i="8"/>
  <c r="L169" i="8"/>
  <c r="M169" i="8"/>
  <c r="L170" i="8"/>
  <c r="M170" i="8"/>
  <c r="L171" i="8"/>
  <c r="M171" i="8"/>
  <c r="L172" i="8"/>
  <c r="M172" i="8"/>
  <c r="L173" i="8"/>
  <c r="M173" i="8"/>
  <c r="L174" i="8"/>
  <c r="M174" i="8"/>
  <c r="L175" i="8"/>
  <c r="M175" i="8"/>
  <c r="L176" i="8"/>
  <c r="M176" i="8"/>
  <c r="L177" i="8"/>
  <c r="M177" i="8"/>
  <c r="L178" i="8"/>
  <c r="M178" i="8"/>
  <c r="L179" i="8"/>
  <c r="M179" i="8"/>
  <c r="L180" i="8"/>
  <c r="M180" i="8"/>
  <c r="L181" i="8"/>
  <c r="M181" i="8"/>
  <c r="L182" i="8"/>
  <c r="M182" i="8"/>
  <c r="L183" i="8"/>
  <c r="M183" i="8"/>
  <c r="L184" i="8"/>
  <c r="M184" i="8"/>
  <c r="L185" i="8"/>
  <c r="M185" i="8"/>
  <c r="L186" i="8"/>
  <c r="M186" i="8"/>
  <c r="L187" i="8"/>
  <c r="M187" i="8"/>
  <c r="L188" i="8"/>
  <c r="M188" i="8"/>
  <c r="L189" i="8"/>
  <c r="M189" i="8"/>
  <c r="L190" i="8"/>
  <c r="M190" i="8"/>
  <c r="L191" i="8"/>
  <c r="M191" i="8"/>
  <c r="L192" i="8"/>
  <c r="M192" i="8"/>
  <c r="L193" i="8"/>
  <c r="M193" i="8"/>
  <c r="L194" i="8"/>
  <c r="M194" i="8"/>
  <c r="L195" i="8"/>
  <c r="M195" i="8"/>
  <c r="L196" i="8"/>
  <c r="M196" i="8"/>
  <c r="L197" i="8"/>
  <c r="M197" i="8"/>
  <c r="L198" i="8"/>
  <c r="M198" i="8"/>
  <c r="L199" i="8"/>
  <c r="M199" i="8"/>
  <c r="L200" i="8"/>
  <c r="M200" i="8"/>
  <c r="L201" i="8"/>
  <c r="M201" i="8"/>
  <c r="L202" i="8"/>
  <c r="M202" i="8"/>
  <c r="L203" i="8"/>
  <c r="M203" i="8"/>
  <c r="L204" i="8"/>
  <c r="M204" i="8"/>
  <c r="L205" i="8"/>
  <c r="M205" i="8"/>
  <c r="L206" i="8"/>
  <c r="M206" i="8"/>
  <c r="L207" i="8"/>
  <c r="M207" i="8"/>
  <c r="L208" i="8"/>
  <c r="M208" i="8"/>
  <c r="L209" i="8"/>
  <c r="M209" i="8"/>
  <c r="L210" i="8"/>
  <c r="M210" i="8"/>
  <c r="L211" i="8"/>
  <c r="M211" i="8"/>
  <c r="L212" i="8"/>
  <c r="M212" i="8"/>
  <c r="L213" i="8"/>
  <c r="M213" i="8"/>
  <c r="L214" i="8"/>
  <c r="M214" i="8"/>
  <c r="L215" i="8"/>
  <c r="M215" i="8"/>
  <c r="L216" i="8"/>
  <c r="M216" i="8"/>
  <c r="L217" i="8"/>
  <c r="M217" i="8"/>
  <c r="L218" i="8"/>
  <c r="M218" i="8"/>
  <c r="L219" i="8"/>
  <c r="M219" i="8"/>
  <c r="L220" i="8"/>
  <c r="M220" i="8"/>
  <c r="L221" i="8"/>
  <c r="M221" i="8"/>
  <c r="L222" i="8"/>
  <c r="M222" i="8"/>
  <c r="L223" i="8"/>
  <c r="M223" i="8"/>
  <c r="L224" i="8"/>
  <c r="M224" i="8"/>
  <c r="L225" i="8"/>
  <c r="M225" i="8"/>
  <c r="L226" i="8"/>
  <c r="M226" i="8"/>
  <c r="L227" i="8"/>
  <c r="M227" i="8"/>
  <c r="L228" i="8"/>
  <c r="M228" i="8"/>
  <c r="L229" i="8"/>
  <c r="M229" i="8"/>
  <c r="L230" i="8"/>
  <c r="M230" i="8"/>
  <c r="L231" i="8"/>
  <c r="M231" i="8"/>
  <c r="L232" i="8"/>
  <c r="M232" i="8"/>
  <c r="L233" i="8"/>
  <c r="M233" i="8"/>
  <c r="L234" i="8"/>
  <c r="M234" i="8"/>
  <c r="L235" i="8"/>
  <c r="M235" i="8"/>
  <c r="L236" i="8"/>
  <c r="M236" i="8"/>
  <c r="L237" i="8"/>
  <c r="M237" i="8"/>
  <c r="L238" i="8"/>
  <c r="M238" i="8"/>
  <c r="L239" i="8"/>
  <c r="M239" i="8"/>
  <c r="L240" i="8"/>
  <c r="M240" i="8"/>
  <c r="L241" i="8"/>
  <c r="M241" i="8"/>
  <c r="L242" i="8"/>
  <c r="M242" i="8"/>
  <c r="L243" i="8"/>
  <c r="M243" i="8"/>
  <c r="L244" i="8"/>
  <c r="M244" i="8"/>
  <c r="L245" i="8"/>
  <c r="M245" i="8"/>
  <c r="L246" i="8"/>
  <c r="M246" i="8"/>
  <c r="L247" i="8"/>
  <c r="M247" i="8"/>
  <c r="L248" i="8"/>
  <c r="M248" i="8"/>
  <c r="L249" i="8"/>
  <c r="M249" i="8"/>
  <c r="L250" i="8"/>
  <c r="M250" i="8"/>
  <c r="L251" i="8"/>
  <c r="M251" i="8"/>
  <c r="L252" i="8"/>
  <c r="M252" i="8"/>
  <c r="L253" i="8"/>
  <c r="M253" i="8"/>
  <c r="L254" i="8"/>
  <c r="M254" i="8"/>
  <c r="L255" i="8"/>
  <c r="M255" i="8"/>
  <c r="L256" i="8"/>
  <c r="M256" i="8"/>
  <c r="L257" i="8"/>
  <c r="M257" i="8"/>
  <c r="L258" i="8"/>
  <c r="M258" i="8"/>
  <c r="L259" i="8"/>
  <c r="M259" i="8"/>
  <c r="L260" i="8"/>
  <c r="M260" i="8"/>
  <c r="L261" i="8"/>
  <c r="M261" i="8"/>
  <c r="L262" i="8"/>
  <c r="M262" i="8"/>
  <c r="L263" i="8"/>
  <c r="M263" i="8"/>
  <c r="L264" i="8"/>
  <c r="M264" i="8"/>
  <c r="L265" i="8"/>
  <c r="M265" i="8"/>
  <c r="L266" i="8"/>
  <c r="M266" i="8"/>
  <c r="L267" i="8"/>
  <c r="M267" i="8"/>
  <c r="L268" i="8"/>
  <c r="M268" i="8"/>
  <c r="L269" i="8"/>
  <c r="M269" i="8"/>
  <c r="L270" i="8"/>
  <c r="M270" i="8"/>
  <c r="L271" i="8"/>
  <c r="M271" i="8"/>
  <c r="L272" i="8"/>
  <c r="M272" i="8"/>
  <c r="L273" i="8"/>
  <c r="M273" i="8"/>
  <c r="L274" i="8"/>
  <c r="M274" i="8"/>
  <c r="L275" i="8"/>
  <c r="M275" i="8"/>
  <c r="L276" i="8"/>
  <c r="M276" i="8"/>
  <c r="L277" i="8"/>
  <c r="M277" i="8"/>
  <c r="L278" i="8"/>
  <c r="M278" i="8"/>
  <c r="L279" i="8"/>
  <c r="M279" i="8"/>
  <c r="L280" i="8"/>
  <c r="M280" i="8"/>
  <c r="L281" i="8"/>
  <c r="M281" i="8"/>
  <c r="L282" i="8"/>
  <c r="M282" i="8"/>
  <c r="L283" i="8"/>
  <c r="M283" i="8"/>
  <c r="L284" i="8"/>
  <c r="M284" i="8"/>
  <c r="L285" i="8"/>
  <c r="M285" i="8"/>
  <c r="L286" i="8"/>
  <c r="M286" i="8"/>
  <c r="L287" i="8"/>
  <c r="M287" i="8"/>
  <c r="L288" i="8"/>
  <c r="M288" i="8"/>
  <c r="L289" i="8"/>
  <c r="M289" i="8"/>
  <c r="L290" i="8"/>
  <c r="M290" i="8"/>
  <c r="L291" i="8"/>
  <c r="M291" i="8"/>
  <c r="L292" i="8"/>
  <c r="M292" i="8"/>
  <c r="L293" i="8"/>
  <c r="M293" i="8"/>
  <c r="L294" i="8"/>
  <c r="M294" i="8"/>
  <c r="L295" i="8"/>
  <c r="M295" i="8"/>
  <c r="L296" i="8"/>
  <c r="M296" i="8"/>
  <c r="L297" i="8"/>
  <c r="M297" i="8"/>
  <c r="L298" i="8"/>
  <c r="M298" i="8"/>
  <c r="L299" i="8"/>
  <c r="M299" i="8"/>
  <c r="L300" i="8"/>
  <c r="M300" i="8"/>
  <c r="L301" i="8"/>
  <c r="M301" i="8"/>
  <c r="L302" i="8"/>
  <c r="M302" i="8"/>
  <c r="L303" i="8"/>
  <c r="M303" i="8"/>
  <c r="L304" i="8"/>
  <c r="M304" i="8"/>
  <c r="L305" i="8"/>
  <c r="M305" i="8"/>
  <c r="L306" i="8"/>
  <c r="M306" i="8"/>
  <c r="L307" i="8"/>
  <c r="M307" i="8"/>
  <c r="L308" i="8"/>
  <c r="M308" i="8"/>
  <c r="L309" i="8"/>
  <c r="M309" i="8"/>
  <c r="L310" i="8"/>
  <c r="M310" i="8"/>
  <c r="L311" i="8"/>
  <c r="M311" i="8"/>
  <c r="L312" i="8"/>
  <c r="M312" i="8"/>
  <c r="L313" i="8"/>
  <c r="M313" i="8"/>
  <c r="L314" i="8"/>
  <c r="M314" i="8"/>
  <c r="L315" i="8"/>
  <c r="M315" i="8"/>
  <c r="L316" i="8"/>
  <c r="M316" i="8"/>
  <c r="L317" i="8"/>
  <c r="M317" i="8"/>
  <c r="L318" i="8"/>
  <c r="M318" i="8"/>
  <c r="L319" i="8"/>
  <c r="M319" i="8"/>
  <c r="L320" i="8"/>
  <c r="M320" i="8"/>
  <c r="L321" i="8"/>
  <c r="M321" i="8"/>
  <c r="L322" i="8"/>
  <c r="M322" i="8"/>
  <c r="L323" i="8"/>
  <c r="M323" i="8"/>
  <c r="L324" i="8"/>
  <c r="M324" i="8"/>
  <c r="L325" i="8"/>
  <c r="M325" i="8"/>
  <c r="L326" i="8"/>
  <c r="M326" i="8"/>
  <c r="L327" i="8"/>
  <c r="M327" i="8"/>
  <c r="L328" i="8"/>
  <c r="M328" i="8"/>
  <c r="L329" i="8"/>
  <c r="M329" i="8"/>
  <c r="L330" i="8"/>
  <c r="M330" i="8"/>
  <c r="L331" i="8"/>
  <c r="M331" i="8"/>
  <c r="L332" i="8"/>
  <c r="M332" i="8"/>
  <c r="L333" i="8"/>
  <c r="M333" i="8"/>
  <c r="L334" i="8"/>
  <c r="M334" i="8"/>
  <c r="L335" i="8"/>
  <c r="M335" i="8"/>
  <c r="L336" i="8"/>
  <c r="M336" i="8"/>
  <c r="L337" i="8"/>
  <c r="M337" i="8"/>
  <c r="L338" i="8"/>
  <c r="M338" i="8"/>
  <c r="L339" i="8"/>
  <c r="M339" i="8"/>
  <c r="L340" i="8"/>
  <c r="M340" i="8"/>
  <c r="L341" i="8"/>
  <c r="M341" i="8"/>
  <c r="L342" i="8"/>
  <c r="M342" i="8"/>
  <c r="L343" i="8"/>
  <c r="M343" i="8"/>
  <c r="L344" i="8"/>
  <c r="M344" i="8"/>
  <c r="L345" i="8"/>
  <c r="M345" i="8"/>
  <c r="L346" i="8"/>
  <c r="M346" i="8"/>
  <c r="L347" i="8"/>
  <c r="M347" i="8"/>
  <c r="L348" i="8"/>
  <c r="M348" i="8"/>
  <c r="L349" i="8"/>
  <c r="M349" i="8"/>
  <c r="L350" i="8"/>
  <c r="M350" i="8"/>
  <c r="L351" i="8"/>
  <c r="M351" i="8"/>
  <c r="L352" i="8"/>
  <c r="M352" i="8"/>
  <c r="L353" i="8"/>
  <c r="M353" i="8"/>
  <c r="L354" i="8"/>
  <c r="M354" i="8"/>
  <c r="L355" i="8"/>
  <c r="M355" i="8"/>
  <c r="L356" i="8"/>
  <c r="M356" i="8"/>
  <c r="L357" i="8"/>
  <c r="M357" i="8"/>
  <c r="L358" i="8"/>
  <c r="M358" i="8"/>
  <c r="L359" i="8"/>
  <c r="M359" i="8"/>
  <c r="L360" i="8"/>
  <c r="M360" i="8"/>
  <c r="L361" i="8"/>
  <c r="M361" i="8"/>
  <c r="L362" i="8"/>
  <c r="M362" i="8"/>
  <c r="L363" i="8"/>
  <c r="M363" i="8"/>
  <c r="L364" i="8"/>
  <c r="M364" i="8"/>
  <c r="L365" i="8"/>
  <c r="M365" i="8"/>
  <c r="L366" i="8"/>
  <c r="M366" i="8"/>
  <c r="L367" i="8"/>
  <c r="M367" i="8"/>
  <c r="L368" i="8"/>
  <c r="M368" i="8"/>
  <c r="L369" i="8"/>
  <c r="M369" i="8"/>
  <c r="L370" i="8"/>
  <c r="M370" i="8"/>
  <c r="L371" i="8"/>
  <c r="M371" i="8"/>
  <c r="L372" i="8"/>
  <c r="M372" i="8"/>
  <c r="L373" i="8"/>
  <c r="M373" i="8"/>
  <c r="L374" i="8"/>
  <c r="M374" i="8"/>
  <c r="L375" i="8"/>
  <c r="M375" i="8"/>
  <c r="L376" i="8"/>
  <c r="M376" i="8"/>
  <c r="L377" i="8"/>
  <c r="M377" i="8"/>
  <c r="L378" i="8"/>
  <c r="M378" i="8"/>
  <c r="L379" i="8"/>
  <c r="M379" i="8"/>
  <c r="L380" i="8"/>
  <c r="M380" i="8"/>
  <c r="L381" i="8"/>
  <c r="M381" i="8"/>
  <c r="L382" i="8"/>
  <c r="M382" i="8"/>
  <c r="L383" i="8"/>
  <c r="M383" i="8"/>
  <c r="L384" i="8"/>
  <c r="M384" i="8"/>
  <c r="L385" i="8"/>
  <c r="M385" i="8"/>
  <c r="L386" i="8"/>
  <c r="M386" i="8"/>
  <c r="L387" i="8"/>
  <c r="M387" i="8"/>
  <c r="L388" i="8"/>
  <c r="M388" i="8"/>
  <c r="L389" i="8"/>
  <c r="M389" i="8"/>
  <c r="L390" i="8"/>
  <c r="M390" i="8"/>
  <c r="L391" i="8"/>
  <c r="M391" i="8"/>
  <c r="L392" i="8"/>
  <c r="M392" i="8"/>
  <c r="L393" i="8"/>
  <c r="M393" i="8"/>
  <c r="L394" i="8"/>
  <c r="M394" i="8"/>
  <c r="L395" i="8"/>
  <c r="M395" i="8"/>
  <c r="L396" i="8"/>
  <c r="M396" i="8"/>
  <c r="L397" i="8"/>
  <c r="M397" i="8"/>
  <c r="L398" i="8"/>
  <c r="M398" i="8"/>
  <c r="L399" i="8"/>
  <c r="M399" i="8"/>
  <c r="L400" i="8"/>
  <c r="M400" i="8"/>
  <c r="L401" i="8"/>
  <c r="M401" i="8"/>
  <c r="L402" i="8"/>
  <c r="M402" i="8"/>
  <c r="L403" i="8"/>
  <c r="M403" i="8"/>
  <c r="L404" i="8"/>
  <c r="M404" i="8"/>
  <c r="L405" i="8"/>
  <c r="M405" i="8"/>
  <c r="L406" i="8"/>
  <c r="M406" i="8"/>
  <c r="L407" i="8"/>
  <c r="M407" i="8"/>
  <c r="L408" i="8"/>
  <c r="M408" i="8"/>
  <c r="L409" i="8"/>
  <c r="M409" i="8"/>
  <c r="L410" i="8"/>
  <c r="M410" i="8"/>
  <c r="L411" i="8"/>
  <c r="M411" i="8"/>
  <c r="L412" i="8"/>
  <c r="M412" i="8"/>
  <c r="L413" i="8"/>
  <c r="M413" i="8"/>
  <c r="L414" i="8"/>
  <c r="M414" i="8"/>
  <c r="L415" i="8"/>
  <c r="M415" i="8"/>
  <c r="L416" i="8"/>
  <c r="M416" i="8"/>
  <c r="L417" i="8"/>
  <c r="M417" i="8"/>
  <c r="L418" i="8"/>
  <c r="M418" i="8"/>
  <c r="L419" i="8"/>
  <c r="M419" i="8"/>
  <c r="L420" i="8"/>
  <c r="M420" i="8"/>
  <c r="L421" i="8"/>
  <c r="M421" i="8"/>
  <c r="L422" i="8"/>
  <c r="M422" i="8"/>
  <c r="L423" i="8"/>
  <c r="M423" i="8"/>
  <c r="L424" i="8"/>
  <c r="M424" i="8"/>
  <c r="L425" i="8"/>
  <c r="M425" i="8"/>
  <c r="L426" i="8"/>
  <c r="M426" i="8"/>
  <c r="L427" i="8"/>
  <c r="M427" i="8"/>
  <c r="L428" i="8"/>
  <c r="M428" i="8"/>
  <c r="L429" i="8"/>
  <c r="M429" i="8"/>
  <c r="L430" i="8"/>
  <c r="M430" i="8"/>
  <c r="L431" i="8"/>
  <c r="M431" i="8"/>
  <c r="L432" i="8"/>
  <c r="M432" i="8"/>
  <c r="L433" i="8"/>
  <c r="M433" i="8"/>
  <c r="L434" i="8"/>
  <c r="M434" i="8"/>
  <c r="L435" i="8"/>
  <c r="M435" i="8"/>
  <c r="L436" i="8"/>
  <c r="M436" i="8"/>
  <c r="L437" i="8"/>
  <c r="M437" i="8"/>
  <c r="L438" i="8"/>
  <c r="M438" i="8"/>
  <c r="L439" i="8"/>
  <c r="M439" i="8"/>
  <c r="L440" i="8"/>
  <c r="M440" i="8"/>
  <c r="L441" i="8"/>
  <c r="M441" i="8"/>
  <c r="L442" i="8"/>
  <c r="M442" i="8"/>
  <c r="L443" i="8"/>
  <c r="M443" i="8"/>
  <c r="L444" i="8"/>
  <c r="M444" i="8"/>
  <c r="L445" i="8"/>
  <c r="M445" i="8"/>
  <c r="L446" i="8"/>
  <c r="M446" i="8"/>
  <c r="L447" i="8"/>
  <c r="M447" i="8"/>
  <c r="L448" i="8"/>
  <c r="M448" i="8"/>
  <c r="L449" i="8"/>
  <c r="M449" i="8"/>
  <c r="L450" i="8"/>
  <c r="M450" i="8"/>
  <c r="L451" i="8"/>
  <c r="M451" i="8"/>
  <c r="L452" i="8"/>
  <c r="M452" i="8"/>
  <c r="L453" i="8"/>
  <c r="M453" i="8"/>
  <c r="L454" i="8"/>
  <c r="M454" i="8"/>
  <c r="L455" i="8"/>
  <c r="M455" i="8"/>
  <c r="L456" i="8"/>
  <c r="M456" i="8"/>
  <c r="L457" i="8"/>
  <c r="M457" i="8"/>
  <c r="L458" i="8"/>
  <c r="M458" i="8"/>
  <c r="L459" i="8"/>
  <c r="M459" i="8"/>
  <c r="L460" i="8"/>
  <c r="M460" i="8"/>
  <c r="L461" i="8"/>
  <c r="M461" i="8"/>
  <c r="L462" i="8"/>
  <c r="M462" i="8"/>
  <c r="L463" i="8"/>
  <c r="M463" i="8"/>
  <c r="L464" i="8"/>
  <c r="M464" i="8"/>
  <c r="L465" i="8"/>
  <c r="M465" i="8"/>
  <c r="L466" i="8"/>
  <c r="M466" i="8"/>
  <c r="L467" i="8"/>
  <c r="M467" i="8"/>
  <c r="L468" i="8"/>
  <c r="M468" i="8"/>
  <c r="L469" i="8"/>
  <c r="M469" i="8"/>
  <c r="L470" i="8"/>
  <c r="M470" i="8"/>
  <c r="L471" i="8"/>
  <c r="M471" i="8"/>
  <c r="L472" i="8"/>
  <c r="M472" i="8"/>
  <c r="L473" i="8"/>
  <c r="M473" i="8"/>
  <c r="L474" i="8"/>
  <c r="M474" i="8"/>
  <c r="L475" i="8"/>
  <c r="M475" i="8"/>
  <c r="L476" i="8"/>
  <c r="M476" i="8"/>
  <c r="L477" i="8"/>
  <c r="M477" i="8"/>
  <c r="L478" i="8"/>
  <c r="M478" i="8"/>
  <c r="L479" i="8"/>
  <c r="M479" i="8"/>
  <c r="L480" i="8"/>
  <c r="M480" i="8"/>
  <c r="L481" i="8"/>
  <c r="M481" i="8"/>
  <c r="L482" i="8"/>
  <c r="M482" i="8"/>
  <c r="L483" i="8"/>
  <c r="M483" i="8"/>
  <c r="L484" i="8"/>
  <c r="M484" i="8"/>
  <c r="L485" i="8"/>
  <c r="M485" i="8"/>
  <c r="L486" i="8"/>
  <c r="M486" i="8"/>
  <c r="L487" i="8"/>
  <c r="M487" i="8"/>
  <c r="L488" i="8"/>
  <c r="M488" i="8"/>
  <c r="L489" i="8"/>
  <c r="M489" i="8"/>
  <c r="L490" i="8"/>
  <c r="M490" i="8"/>
  <c r="L491" i="8"/>
  <c r="M491" i="8"/>
  <c r="L492" i="8"/>
  <c r="M492" i="8"/>
  <c r="L493" i="8"/>
  <c r="M493" i="8"/>
  <c r="L494" i="8"/>
  <c r="M494" i="8"/>
  <c r="L495" i="8"/>
  <c r="M495" i="8"/>
  <c r="L496" i="8"/>
  <c r="M496" i="8"/>
  <c r="L497" i="8"/>
  <c r="M497" i="8"/>
  <c r="L498" i="8"/>
  <c r="M498" i="8"/>
  <c r="L499" i="8"/>
  <c r="M499" i="8"/>
  <c r="L500" i="8"/>
  <c r="M500" i="8"/>
  <c r="L501" i="8"/>
  <c r="M501" i="8"/>
  <c r="L502" i="8"/>
  <c r="M502" i="8"/>
  <c r="L503" i="8"/>
  <c r="M503" i="8"/>
  <c r="L504" i="8"/>
  <c r="M504" i="8"/>
  <c r="L505" i="8"/>
  <c r="M505" i="8"/>
  <c r="L506" i="8"/>
  <c r="M506" i="8"/>
  <c r="L507" i="8"/>
  <c r="M507" i="8"/>
  <c r="L508" i="8"/>
  <c r="M508" i="8"/>
  <c r="L509" i="8"/>
  <c r="M509" i="8"/>
  <c r="L510" i="8"/>
  <c r="M510" i="8"/>
  <c r="L511" i="8"/>
  <c r="M511" i="8"/>
  <c r="L512" i="8"/>
  <c r="M512" i="8"/>
  <c r="L513" i="8"/>
  <c r="M513" i="8"/>
  <c r="L514" i="8"/>
  <c r="M514" i="8"/>
  <c r="L515" i="8"/>
  <c r="M515" i="8"/>
  <c r="L516" i="8"/>
  <c r="M516" i="8"/>
  <c r="L517" i="8"/>
  <c r="M517" i="8"/>
  <c r="L518" i="8"/>
  <c r="M518" i="8"/>
  <c r="L519" i="8"/>
  <c r="M519" i="8"/>
  <c r="L520" i="8"/>
  <c r="M520" i="8"/>
  <c r="L521" i="8"/>
  <c r="M521" i="8"/>
  <c r="L522" i="8"/>
  <c r="M522" i="8"/>
  <c r="L523" i="8"/>
  <c r="M523" i="8"/>
  <c r="L524" i="8"/>
  <c r="M524" i="8"/>
  <c r="L525" i="8"/>
  <c r="M525" i="8"/>
  <c r="L526" i="8"/>
  <c r="M526" i="8"/>
  <c r="L527" i="8"/>
  <c r="M527" i="8"/>
  <c r="L528" i="8"/>
  <c r="M528" i="8"/>
  <c r="L529" i="8"/>
  <c r="M529" i="8"/>
  <c r="L530" i="8"/>
  <c r="M530" i="8"/>
  <c r="L531" i="8"/>
  <c r="M531" i="8"/>
  <c r="L532" i="8"/>
  <c r="M532" i="8"/>
  <c r="L533" i="8"/>
  <c r="M533" i="8"/>
  <c r="L534" i="8"/>
  <c r="M534" i="8"/>
  <c r="L535" i="8"/>
  <c r="M535" i="8"/>
  <c r="L536" i="8"/>
  <c r="M536" i="8"/>
  <c r="L537" i="8"/>
  <c r="M537" i="8"/>
  <c r="L538" i="8"/>
  <c r="M538" i="8"/>
  <c r="L539" i="8"/>
  <c r="M539" i="8"/>
  <c r="L540" i="8"/>
  <c r="M540" i="8"/>
  <c r="L541" i="8"/>
  <c r="M541" i="8"/>
  <c r="L542" i="8"/>
  <c r="M542" i="8"/>
  <c r="L543" i="8"/>
  <c r="M543" i="8"/>
  <c r="L544" i="8"/>
  <c r="M544" i="8"/>
  <c r="L545" i="8"/>
  <c r="M545" i="8"/>
  <c r="L546" i="8"/>
  <c r="M546" i="8"/>
  <c r="L547" i="8"/>
  <c r="M547" i="8"/>
  <c r="L548" i="8"/>
  <c r="M548" i="8"/>
  <c r="L549" i="8"/>
  <c r="M549" i="8"/>
  <c r="L550" i="8"/>
  <c r="M550" i="8"/>
  <c r="L551" i="8"/>
  <c r="M551" i="8"/>
  <c r="L552" i="8"/>
  <c r="M552" i="8"/>
  <c r="L553" i="8"/>
  <c r="M553" i="8"/>
  <c r="L554" i="8"/>
  <c r="M554" i="8"/>
  <c r="L555" i="8"/>
  <c r="M555" i="8"/>
  <c r="L556" i="8"/>
  <c r="M556" i="8"/>
  <c r="L557" i="8"/>
  <c r="M557" i="8"/>
  <c r="L558" i="8"/>
  <c r="M558" i="8"/>
  <c r="L559" i="8"/>
  <c r="M559" i="8"/>
  <c r="L560" i="8"/>
  <c r="M560" i="8"/>
  <c r="L561" i="8"/>
  <c r="M561" i="8"/>
  <c r="L562" i="8"/>
  <c r="M562" i="8"/>
  <c r="L563" i="8"/>
  <c r="M563" i="8"/>
  <c r="L564" i="8"/>
  <c r="M564" i="8"/>
  <c r="L565" i="8"/>
  <c r="M565" i="8"/>
  <c r="L566" i="8"/>
  <c r="M566" i="8"/>
  <c r="L567" i="8"/>
  <c r="M567" i="8"/>
  <c r="L568" i="8"/>
  <c r="M568" i="8"/>
  <c r="L569" i="8"/>
  <c r="M569" i="8"/>
  <c r="L570" i="8"/>
  <c r="M570" i="8"/>
  <c r="L571" i="8"/>
  <c r="M571" i="8"/>
  <c r="L572" i="8"/>
  <c r="M572" i="8"/>
  <c r="L573" i="8"/>
  <c r="M573" i="8"/>
  <c r="L574" i="8"/>
  <c r="M574" i="8"/>
  <c r="L575" i="8"/>
  <c r="M575" i="8"/>
  <c r="L576" i="8"/>
  <c r="M576" i="8"/>
  <c r="L577" i="8"/>
  <c r="M577" i="8"/>
  <c r="L578" i="8"/>
  <c r="M578" i="8"/>
  <c r="L579" i="8"/>
  <c r="M579" i="8"/>
  <c r="L580" i="8"/>
  <c r="M580" i="8"/>
  <c r="L581" i="8"/>
  <c r="M581" i="8"/>
  <c r="L582" i="8"/>
  <c r="M582" i="8"/>
  <c r="L583" i="8"/>
  <c r="M583" i="8"/>
  <c r="L584" i="8"/>
  <c r="M584" i="8"/>
  <c r="L585" i="8"/>
  <c r="M585" i="8"/>
  <c r="L586" i="8"/>
  <c r="M586" i="8"/>
  <c r="L587" i="8"/>
  <c r="M587" i="8"/>
  <c r="L588" i="8"/>
  <c r="M588" i="8"/>
  <c r="L589" i="8"/>
  <c r="M589" i="8"/>
  <c r="L590" i="8"/>
  <c r="M590" i="8"/>
  <c r="L591" i="8"/>
  <c r="M591" i="8"/>
  <c r="L592" i="8"/>
  <c r="M592" i="8"/>
  <c r="L593" i="8"/>
  <c r="M593" i="8"/>
  <c r="L594" i="8"/>
  <c r="M594" i="8"/>
  <c r="L595" i="8"/>
  <c r="M595" i="8"/>
  <c r="L596" i="8"/>
  <c r="M596" i="8"/>
  <c r="L597" i="8"/>
  <c r="M597" i="8"/>
  <c r="L598" i="8"/>
  <c r="M598" i="8"/>
  <c r="L599" i="8"/>
  <c r="M599" i="8"/>
  <c r="L600" i="8"/>
  <c r="M600" i="8"/>
  <c r="L601" i="8"/>
  <c r="M601" i="8"/>
  <c r="L602" i="8"/>
  <c r="M602" i="8"/>
  <c r="L603" i="8"/>
  <c r="M603" i="8"/>
  <c r="L604" i="8"/>
  <c r="M604" i="8"/>
  <c r="L605" i="8"/>
  <c r="M605" i="8"/>
  <c r="L606" i="8"/>
  <c r="M606" i="8"/>
  <c r="L607" i="8"/>
  <c r="M607" i="8"/>
  <c r="L608" i="8"/>
  <c r="M608" i="8"/>
  <c r="M10" i="8"/>
  <c r="L10" i="8"/>
  <c r="M9" i="8"/>
  <c r="L9" i="8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J125" i="6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J185" i="6"/>
  <c r="K185" i="6"/>
  <c r="J186" i="6"/>
  <c r="K186" i="6"/>
  <c r="J187" i="6"/>
  <c r="K187" i="6"/>
  <c r="J188" i="6"/>
  <c r="K188" i="6"/>
  <c r="J189" i="6"/>
  <c r="K189" i="6"/>
  <c r="J190" i="6"/>
  <c r="K190" i="6"/>
  <c r="J191" i="6"/>
  <c r="K191" i="6"/>
  <c r="J192" i="6"/>
  <c r="K192" i="6"/>
  <c r="J193" i="6"/>
  <c r="K193" i="6"/>
  <c r="J194" i="6"/>
  <c r="K194" i="6"/>
  <c r="J195" i="6"/>
  <c r="K195" i="6"/>
  <c r="J196" i="6"/>
  <c r="K196" i="6"/>
  <c r="J197" i="6"/>
  <c r="K197" i="6"/>
  <c r="J198" i="6"/>
  <c r="K198" i="6"/>
  <c r="J199" i="6"/>
  <c r="K199" i="6"/>
  <c r="J200" i="6"/>
  <c r="K200" i="6"/>
  <c r="J201" i="6"/>
  <c r="K201" i="6"/>
  <c r="J202" i="6"/>
  <c r="K202" i="6"/>
  <c r="J203" i="6"/>
  <c r="K203" i="6"/>
  <c r="J204" i="6"/>
  <c r="K204" i="6"/>
  <c r="J205" i="6"/>
  <c r="K205" i="6"/>
  <c r="J206" i="6"/>
  <c r="K206" i="6"/>
  <c r="J207" i="6"/>
  <c r="K207" i="6"/>
  <c r="J208" i="6"/>
  <c r="K208" i="6"/>
  <c r="J209" i="6"/>
  <c r="K209" i="6"/>
  <c r="J210" i="6"/>
  <c r="K210" i="6"/>
  <c r="J211" i="6"/>
  <c r="K211" i="6"/>
  <c r="J212" i="6"/>
  <c r="K212" i="6"/>
  <c r="J213" i="6"/>
  <c r="K213" i="6"/>
  <c r="J214" i="6"/>
  <c r="K214" i="6"/>
  <c r="J215" i="6"/>
  <c r="K215" i="6"/>
  <c r="J216" i="6"/>
  <c r="K216" i="6"/>
  <c r="J217" i="6"/>
  <c r="K217" i="6"/>
  <c r="J218" i="6"/>
  <c r="K218" i="6"/>
  <c r="J219" i="6"/>
  <c r="K219" i="6"/>
  <c r="J220" i="6"/>
  <c r="K220" i="6"/>
  <c r="J221" i="6"/>
  <c r="K221" i="6"/>
  <c r="J222" i="6"/>
  <c r="K222" i="6"/>
  <c r="J223" i="6"/>
  <c r="K223" i="6"/>
  <c r="J224" i="6"/>
  <c r="K224" i="6"/>
  <c r="J225" i="6"/>
  <c r="K225" i="6"/>
  <c r="J226" i="6"/>
  <c r="K226" i="6"/>
  <c r="J227" i="6"/>
  <c r="K227" i="6"/>
  <c r="J228" i="6"/>
  <c r="K228" i="6"/>
  <c r="J229" i="6"/>
  <c r="K229" i="6"/>
  <c r="J230" i="6"/>
  <c r="K230" i="6"/>
  <c r="J231" i="6"/>
  <c r="K231" i="6"/>
  <c r="J232" i="6"/>
  <c r="K232" i="6"/>
  <c r="J233" i="6"/>
  <c r="K233" i="6"/>
  <c r="J234" i="6"/>
  <c r="K234" i="6"/>
  <c r="J235" i="6"/>
  <c r="K235" i="6"/>
  <c r="J236" i="6"/>
  <c r="K236" i="6"/>
  <c r="J237" i="6"/>
  <c r="K237" i="6"/>
  <c r="J238" i="6"/>
  <c r="K238" i="6"/>
  <c r="J239" i="6"/>
  <c r="K239" i="6"/>
  <c r="J240" i="6"/>
  <c r="K240" i="6"/>
  <c r="J241" i="6"/>
  <c r="K241" i="6"/>
  <c r="J242" i="6"/>
  <c r="K242" i="6"/>
  <c r="J243" i="6"/>
  <c r="K243" i="6"/>
  <c r="J244" i="6"/>
  <c r="K244" i="6"/>
  <c r="J245" i="6"/>
  <c r="K245" i="6"/>
  <c r="J246" i="6"/>
  <c r="K246" i="6"/>
  <c r="J247" i="6"/>
  <c r="K247" i="6"/>
  <c r="J248" i="6"/>
  <c r="K248" i="6"/>
  <c r="J249" i="6"/>
  <c r="K249" i="6"/>
  <c r="J250" i="6"/>
  <c r="K250" i="6"/>
  <c r="J251" i="6"/>
  <c r="K251" i="6"/>
  <c r="J252" i="6"/>
  <c r="K252" i="6"/>
  <c r="J253" i="6"/>
  <c r="K253" i="6"/>
  <c r="J254" i="6"/>
  <c r="K254" i="6"/>
  <c r="J255" i="6"/>
  <c r="K255" i="6"/>
  <c r="J256" i="6"/>
  <c r="K256" i="6"/>
  <c r="J257" i="6"/>
  <c r="K257" i="6"/>
  <c r="J258" i="6"/>
  <c r="K258" i="6"/>
  <c r="J259" i="6"/>
  <c r="K259" i="6"/>
  <c r="J260" i="6"/>
  <c r="K260" i="6"/>
  <c r="J261" i="6"/>
  <c r="K261" i="6"/>
  <c r="J262" i="6"/>
  <c r="K262" i="6"/>
  <c r="J263" i="6"/>
  <c r="K263" i="6"/>
  <c r="J264" i="6"/>
  <c r="K264" i="6"/>
  <c r="J265" i="6"/>
  <c r="K265" i="6"/>
  <c r="J266" i="6"/>
  <c r="K266" i="6"/>
  <c r="J267" i="6"/>
  <c r="K267" i="6"/>
  <c r="J268" i="6"/>
  <c r="K268" i="6"/>
  <c r="J269" i="6"/>
  <c r="K269" i="6"/>
  <c r="J270" i="6"/>
  <c r="K270" i="6"/>
  <c r="J271" i="6"/>
  <c r="K271" i="6"/>
  <c r="J272" i="6"/>
  <c r="K272" i="6"/>
  <c r="J273" i="6"/>
  <c r="K273" i="6"/>
  <c r="J274" i="6"/>
  <c r="K274" i="6"/>
  <c r="J275" i="6"/>
  <c r="K275" i="6"/>
  <c r="J276" i="6"/>
  <c r="K276" i="6"/>
  <c r="J277" i="6"/>
  <c r="K277" i="6"/>
  <c r="J278" i="6"/>
  <c r="K278" i="6"/>
  <c r="J279" i="6"/>
  <c r="K279" i="6"/>
  <c r="J280" i="6"/>
  <c r="K280" i="6"/>
  <c r="J281" i="6"/>
  <c r="K281" i="6"/>
  <c r="J282" i="6"/>
  <c r="K282" i="6"/>
  <c r="J283" i="6"/>
  <c r="K283" i="6"/>
  <c r="J284" i="6"/>
  <c r="K284" i="6"/>
  <c r="J285" i="6"/>
  <c r="K285" i="6"/>
  <c r="J286" i="6"/>
  <c r="K286" i="6"/>
  <c r="J287" i="6"/>
  <c r="K287" i="6"/>
  <c r="J288" i="6"/>
  <c r="K288" i="6"/>
  <c r="J289" i="6"/>
  <c r="K289" i="6"/>
  <c r="J290" i="6"/>
  <c r="K290" i="6"/>
  <c r="J291" i="6"/>
  <c r="K291" i="6"/>
  <c r="J292" i="6"/>
  <c r="K292" i="6"/>
  <c r="J293" i="6"/>
  <c r="K293" i="6"/>
  <c r="J294" i="6"/>
  <c r="K294" i="6"/>
  <c r="J295" i="6"/>
  <c r="K295" i="6"/>
  <c r="J296" i="6"/>
  <c r="K296" i="6"/>
  <c r="J297" i="6"/>
  <c r="K297" i="6"/>
  <c r="J298" i="6"/>
  <c r="K298" i="6"/>
  <c r="J299" i="6"/>
  <c r="K299" i="6"/>
  <c r="J300" i="6"/>
  <c r="K300" i="6"/>
  <c r="J301" i="6"/>
  <c r="K301" i="6"/>
  <c r="J302" i="6"/>
  <c r="K302" i="6"/>
  <c r="J303" i="6"/>
  <c r="K303" i="6"/>
  <c r="J304" i="6"/>
  <c r="K304" i="6"/>
  <c r="J305" i="6"/>
  <c r="K305" i="6"/>
  <c r="J306" i="6"/>
  <c r="K306" i="6"/>
  <c r="J307" i="6"/>
  <c r="K307" i="6"/>
  <c r="J308" i="6"/>
  <c r="K308" i="6"/>
  <c r="J309" i="6"/>
  <c r="K309" i="6"/>
  <c r="J310" i="6"/>
  <c r="K310" i="6"/>
  <c r="J311" i="6"/>
  <c r="K311" i="6"/>
  <c r="J312" i="6"/>
  <c r="K312" i="6"/>
  <c r="J313" i="6"/>
  <c r="K313" i="6"/>
  <c r="J314" i="6"/>
  <c r="K314" i="6"/>
  <c r="J315" i="6"/>
  <c r="K315" i="6"/>
  <c r="J316" i="6"/>
  <c r="K316" i="6"/>
  <c r="J317" i="6"/>
  <c r="K317" i="6"/>
  <c r="J318" i="6"/>
  <c r="K318" i="6"/>
  <c r="J319" i="6"/>
  <c r="K319" i="6"/>
  <c r="J320" i="6"/>
  <c r="K320" i="6"/>
  <c r="J321" i="6"/>
  <c r="K321" i="6"/>
  <c r="J322" i="6"/>
  <c r="K322" i="6"/>
  <c r="J323" i="6"/>
  <c r="K323" i="6"/>
  <c r="J324" i="6"/>
  <c r="K324" i="6"/>
  <c r="J325" i="6"/>
  <c r="K325" i="6"/>
  <c r="J326" i="6"/>
  <c r="K326" i="6"/>
  <c r="J327" i="6"/>
  <c r="K327" i="6"/>
  <c r="J328" i="6"/>
  <c r="K328" i="6"/>
  <c r="J329" i="6"/>
  <c r="K329" i="6"/>
  <c r="J330" i="6"/>
  <c r="K330" i="6"/>
  <c r="J331" i="6"/>
  <c r="K331" i="6"/>
  <c r="J332" i="6"/>
  <c r="K332" i="6"/>
  <c r="J333" i="6"/>
  <c r="K333" i="6"/>
  <c r="J334" i="6"/>
  <c r="K334" i="6"/>
  <c r="J335" i="6"/>
  <c r="K335" i="6"/>
  <c r="J336" i="6"/>
  <c r="K336" i="6"/>
  <c r="J337" i="6"/>
  <c r="K337" i="6"/>
  <c r="J338" i="6"/>
  <c r="K338" i="6"/>
  <c r="J339" i="6"/>
  <c r="K339" i="6"/>
  <c r="J340" i="6"/>
  <c r="K340" i="6"/>
  <c r="J341" i="6"/>
  <c r="K341" i="6"/>
  <c r="J342" i="6"/>
  <c r="K342" i="6"/>
  <c r="J343" i="6"/>
  <c r="K343" i="6"/>
  <c r="J344" i="6"/>
  <c r="K344" i="6"/>
  <c r="J345" i="6"/>
  <c r="K345" i="6"/>
  <c r="J346" i="6"/>
  <c r="K346" i="6"/>
  <c r="J347" i="6"/>
  <c r="K347" i="6"/>
  <c r="J348" i="6"/>
  <c r="K348" i="6"/>
  <c r="J349" i="6"/>
  <c r="K349" i="6"/>
  <c r="J350" i="6"/>
  <c r="K350" i="6"/>
  <c r="J351" i="6"/>
  <c r="K351" i="6"/>
  <c r="J352" i="6"/>
  <c r="K352" i="6"/>
  <c r="J353" i="6"/>
  <c r="K353" i="6"/>
  <c r="J354" i="6"/>
  <c r="K354" i="6"/>
  <c r="J355" i="6"/>
  <c r="K355" i="6"/>
  <c r="J356" i="6"/>
  <c r="K356" i="6"/>
  <c r="J357" i="6"/>
  <c r="K357" i="6"/>
  <c r="J358" i="6"/>
  <c r="K358" i="6"/>
  <c r="J359" i="6"/>
  <c r="K359" i="6"/>
  <c r="J360" i="6"/>
  <c r="K360" i="6"/>
  <c r="J361" i="6"/>
  <c r="K361" i="6"/>
  <c r="J362" i="6"/>
  <c r="K362" i="6"/>
  <c r="J363" i="6"/>
  <c r="K363" i="6"/>
  <c r="J364" i="6"/>
  <c r="K364" i="6"/>
  <c r="J365" i="6"/>
  <c r="K365" i="6"/>
  <c r="J366" i="6"/>
  <c r="K366" i="6"/>
  <c r="J367" i="6"/>
  <c r="K367" i="6"/>
  <c r="J368" i="6"/>
  <c r="K368" i="6"/>
  <c r="J369" i="6"/>
  <c r="K369" i="6"/>
  <c r="J370" i="6"/>
  <c r="K370" i="6"/>
  <c r="J371" i="6"/>
  <c r="K371" i="6"/>
  <c r="J372" i="6"/>
  <c r="K372" i="6"/>
  <c r="J373" i="6"/>
  <c r="K373" i="6"/>
  <c r="J374" i="6"/>
  <c r="K374" i="6"/>
  <c r="J375" i="6"/>
  <c r="K375" i="6"/>
  <c r="J376" i="6"/>
  <c r="K376" i="6"/>
  <c r="J377" i="6"/>
  <c r="K377" i="6"/>
  <c r="J378" i="6"/>
  <c r="K378" i="6"/>
  <c r="J379" i="6"/>
  <c r="K379" i="6"/>
  <c r="J380" i="6"/>
  <c r="K380" i="6"/>
  <c r="J381" i="6"/>
  <c r="K381" i="6"/>
  <c r="J382" i="6"/>
  <c r="K382" i="6"/>
  <c r="J383" i="6"/>
  <c r="K383" i="6"/>
  <c r="J384" i="6"/>
  <c r="K384" i="6"/>
  <c r="J385" i="6"/>
  <c r="K385" i="6"/>
  <c r="J386" i="6"/>
  <c r="K386" i="6"/>
  <c r="J387" i="6"/>
  <c r="K387" i="6"/>
  <c r="J388" i="6"/>
  <c r="K388" i="6"/>
  <c r="J389" i="6"/>
  <c r="K389" i="6"/>
  <c r="J390" i="6"/>
  <c r="K390" i="6"/>
  <c r="J391" i="6"/>
  <c r="K391" i="6"/>
  <c r="J392" i="6"/>
  <c r="K392" i="6"/>
  <c r="J393" i="6"/>
  <c r="K393" i="6"/>
  <c r="J394" i="6"/>
  <c r="K394" i="6"/>
  <c r="J395" i="6"/>
  <c r="K395" i="6"/>
  <c r="J396" i="6"/>
  <c r="K396" i="6"/>
  <c r="J397" i="6"/>
  <c r="K397" i="6"/>
  <c r="J398" i="6"/>
  <c r="K398" i="6"/>
  <c r="J399" i="6"/>
  <c r="K399" i="6"/>
  <c r="J400" i="6"/>
  <c r="K400" i="6"/>
  <c r="J401" i="6"/>
  <c r="K401" i="6"/>
  <c r="J402" i="6"/>
  <c r="K402" i="6"/>
  <c r="J403" i="6"/>
  <c r="K403" i="6"/>
  <c r="J404" i="6"/>
  <c r="K404" i="6"/>
  <c r="J405" i="6"/>
  <c r="K405" i="6"/>
  <c r="J406" i="6"/>
  <c r="K406" i="6"/>
  <c r="J407" i="6"/>
  <c r="K407" i="6"/>
  <c r="J408" i="6"/>
  <c r="K408" i="6"/>
  <c r="J409" i="6"/>
  <c r="K409" i="6"/>
  <c r="J410" i="6"/>
  <c r="K410" i="6"/>
  <c r="J411" i="6"/>
  <c r="K411" i="6"/>
  <c r="J412" i="6"/>
  <c r="K412" i="6"/>
  <c r="J413" i="6"/>
  <c r="K413" i="6"/>
  <c r="J414" i="6"/>
  <c r="K414" i="6"/>
  <c r="J415" i="6"/>
  <c r="K415" i="6"/>
  <c r="J416" i="6"/>
  <c r="K416" i="6"/>
  <c r="J417" i="6"/>
  <c r="K417" i="6"/>
  <c r="J418" i="6"/>
  <c r="K418" i="6"/>
  <c r="J419" i="6"/>
  <c r="K419" i="6"/>
  <c r="J420" i="6"/>
  <c r="K420" i="6"/>
  <c r="J421" i="6"/>
  <c r="K421" i="6"/>
  <c r="J422" i="6"/>
  <c r="K422" i="6"/>
  <c r="J423" i="6"/>
  <c r="K423" i="6"/>
  <c r="J424" i="6"/>
  <c r="K424" i="6"/>
  <c r="J425" i="6"/>
  <c r="K425" i="6"/>
  <c r="J426" i="6"/>
  <c r="K426" i="6"/>
  <c r="J427" i="6"/>
  <c r="K427" i="6"/>
  <c r="J428" i="6"/>
  <c r="K428" i="6"/>
  <c r="J429" i="6"/>
  <c r="K429" i="6"/>
  <c r="J430" i="6"/>
  <c r="K430" i="6"/>
  <c r="J431" i="6"/>
  <c r="K431" i="6"/>
  <c r="J432" i="6"/>
  <c r="K432" i="6"/>
  <c r="J433" i="6"/>
  <c r="K433" i="6"/>
  <c r="J434" i="6"/>
  <c r="K434" i="6"/>
  <c r="J435" i="6"/>
  <c r="K435" i="6"/>
  <c r="J436" i="6"/>
  <c r="K436" i="6"/>
  <c r="J437" i="6"/>
  <c r="K437" i="6"/>
  <c r="J438" i="6"/>
  <c r="K438" i="6"/>
  <c r="J439" i="6"/>
  <c r="K439" i="6"/>
  <c r="J440" i="6"/>
  <c r="K440" i="6"/>
  <c r="J441" i="6"/>
  <c r="K441" i="6"/>
  <c r="J442" i="6"/>
  <c r="K442" i="6"/>
  <c r="J443" i="6"/>
  <c r="K443" i="6"/>
  <c r="J444" i="6"/>
  <c r="K444" i="6"/>
  <c r="J445" i="6"/>
  <c r="K445" i="6"/>
  <c r="J446" i="6"/>
  <c r="K446" i="6"/>
  <c r="J447" i="6"/>
  <c r="K447" i="6"/>
  <c r="J448" i="6"/>
  <c r="K448" i="6"/>
  <c r="J449" i="6"/>
  <c r="K449" i="6"/>
  <c r="J450" i="6"/>
  <c r="K450" i="6"/>
  <c r="J451" i="6"/>
  <c r="K451" i="6"/>
  <c r="J452" i="6"/>
  <c r="K452" i="6"/>
  <c r="J453" i="6"/>
  <c r="K453" i="6"/>
  <c r="J454" i="6"/>
  <c r="K454" i="6"/>
  <c r="J455" i="6"/>
  <c r="K455" i="6"/>
  <c r="J456" i="6"/>
  <c r="K456" i="6"/>
  <c r="J457" i="6"/>
  <c r="K457" i="6"/>
  <c r="J458" i="6"/>
  <c r="K458" i="6"/>
  <c r="J459" i="6"/>
  <c r="K459" i="6"/>
  <c r="J460" i="6"/>
  <c r="K460" i="6"/>
  <c r="J461" i="6"/>
  <c r="K461" i="6"/>
  <c r="J462" i="6"/>
  <c r="K462" i="6"/>
  <c r="J463" i="6"/>
  <c r="K463" i="6"/>
  <c r="J464" i="6"/>
  <c r="K464" i="6"/>
  <c r="J465" i="6"/>
  <c r="K465" i="6"/>
  <c r="J466" i="6"/>
  <c r="K466" i="6"/>
  <c r="J467" i="6"/>
  <c r="K467" i="6"/>
  <c r="J468" i="6"/>
  <c r="K468" i="6"/>
  <c r="J469" i="6"/>
  <c r="K469" i="6"/>
  <c r="J470" i="6"/>
  <c r="K470" i="6"/>
  <c r="J471" i="6"/>
  <c r="K471" i="6"/>
  <c r="J472" i="6"/>
  <c r="K472" i="6"/>
  <c r="J473" i="6"/>
  <c r="K473" i="6"/>
  <c r="J474" i="6"/>
  <c r="K474" i="6"/>
  <c r="J475" i="6"/>
  <c r="K475" i="6"/>
  <c r="J476" i="6"/>
  <c r="K476" i="6"/>
  <c r="J477" i="6"/>
  <c r="K477" i="6"/>
  <c r="J478" i="6"/>
  <c r="K478" i="6"/>
  <c r="J479" i="6"/>
  <c r="K479" i="6"/>
  <c r="J480" i="6"/>
  <c r="K480" i="6"/>
  <c r="J481" i="6"/>
  <c r="K481" i="6"/>
  <c r="J482" i="6"/>
  <c r="K482" i="6"/>
  <c r="J483" i="6"/>
  <c r="K483" i="6"/>
  <c r="J484" i="6"/>
  <c r="K484" i="6"/>
  <c r="J485" i="6"/>
  <c r="K485" i="6"/>
  <c r="J486" i="6"/>
  <c r="K486" i="6"/>
  <c r="J487" i="6"/>
  <c r="K487" i="6"/>
  <c r="J488" i="6"/>
  <c r="K488" i="6"/>
  <c r="J489" i="6"/>
  <c r="K489" i="6"/>
  <c r="J490" i="6"/>
  <c r="K490" i="6"/>
  <c r="J491" i="6"/>
  <c r="K491" i="6"/>
  <c r="J492" i="6"/>
  <c r="K492" i="6"/>
  <c r="J493" i="6"/>
  <c r="K493" i="6"/>
  <c r="J494" i="6"/>
  <c r="K494" i="6"/>
  <c r="J495" i="6"/>
  <c r="K495" i="6"/>
  <c r="J496" i="6"/>
  <c r="K496" i="6"/>
  <c r="J497" i="6"/>
  <c r="K497" i="6"/>
  <c r="J498" i="6"/>
  <c r="K498" i="6"/>
  <c r="J499" i="6"/>
  <c r="K499" i="6"/>
  <c r="J500" i="6"/>
  <c r="K500" i="6"/>
  <c r="J501" i="6"/>
  <c r="K501" i="6"/>
  <c r="J502" i="6"/>
  <c r="K502" i="6"/>
  <c r="J503" i="6"/>
  <c r="K503" i="6"/>
  <c r="J504" i="6"/>
  <c r="K504" i="6"/>
  <c r="J505" i="6"/>
  <c r="K505" i="6"/>
  <c r="J506" i="6"/>
  <c r="K506" i="6"/>
  <c r="J507" i="6"/>
  <c r="K507" i="6"/>
  <c r="J508" i="6"/>
  <c r="K508" i="6"/>
  <c r="J509" i="6"/>
  <c r="K509" i="6"/>
  <c r="J510" i="6"/>
  <c r="K510" i="6"/>
  <c r="J511" i="6"/>
  <c r="K511" i="6"/>
  <c r="J512" i="6"/>
  <c r="K512" i="6"/>
  <c r="J513" i="6"/>
  <c r="K513" i="6"/>
  <c r="J514" i="6"/>
  <c r="K514" i="6"/>
  <c r="J515" i="6"/>
  <c r="K515" i="6"/>
  <c r="J516" i="6"/>
  <c r="K516" i="6"/>
  <c r="J517" i="6"/>
  <c r="K517" i="6"/>
  <c r="J518" i="6"/>
  <c r="K518" i="6"/>
  <c r="J519" i="6"/>
  <c r="K519" i="6"/>
  <c r="J520" i="6"/>
  <c r="K520" i="6"/>
  <c r="J521" i="6"/>
  <c r="K521" i="6"/>
  <c r="J522" i="6"/>
  <c r="K522" i="6"/>
  <c r="J523" i="6"/>
  <c r="K523" i="6"/>
  <c r="J524" i="6"/>
  <c r="K524" i="6"/>
  <c r="J525" i="6"/>
  <c r="K525" i="6"/>
  <c r="J526" i="6"/>
  <c r="K526" i="6"/>
  <c r="J527" i="6"/>
  <c r="K527" i="6"/>
  <c r="J528" i="6"/>
  <c r="K528" i="6"/>
  <c r="J529" i="6"/>
  <c r="K529" i="6"/>
  <c r="J530" i="6"/>
  <c r="K530" i="6"/>
  <c r="J531" i="6"/>
  <c r="K531" i="6"/>
  <c r="J532" i="6"/>
  <c r="K532" i="6"/>
  <c r="J533" i="6"/>
  <c r="K533" i="6"/>
  <c r="J534" i="6"/>
  <c r="K534" i="6"/>
  <c r="J535" i="6"/>
  <c r="K535" i="6"/>
  <c r="J536" i="6"/>
  <c r="K536" i="6"/>
  <c r="J537" i="6"/>
  <c r="K537" i="6"/>
  <c r="J538" i="6"/>
  <c r="K538" i="6"/>
  <c r="J539" i="6"/>
  <c r="K539" i="6"/>
  <c r="J540" i="6"/>
  <c r="K540" i="6"/>
  <c r="J541" i="6"/>
  <c r="K541" i="6"/>
  <c r="J542" i="6"/>
  <c r="K542" i="6"/>
  <c r="J543" i="6"/>
  <c r="K543" i="6"/>
  <c r="J544" i="6"/>
  <c r="K544" i="6"/>
  <c r="J545" i="6"/>
  <c r="K545" i="6"/>
  <c r="J546" i="6"/>
  <c r="K546" i="6"/>
  <c r="J547" i="6"/>
  <c r="K547" i="6"/>
  <c r="J548" i="6"/>
  <c r="K548" i="6"/>
  <c r="J549" i="6"/>
  <c r="K549" i="6"/>
  <c r="J550" i="6"/>
  <c r="K550" i="6"/>
  <c r="J551" i="6"/>
  <c r="K551" i="6"/>
  <c r="J552" i="6"/>
  <c r="K552" i="6"/>
  <c r="J553" i="6"/>
  <c r="K553" i="6"/>
  <c r="J554" i="6"/>
  <c r="K554" i="6"/>
  <c r="J555" i="6"/>
  <c r="K555" i="6"/>
  <c r="J556" i="6"/>
  <c r="K556" i="6"/>
  <c r="J557" i="6"/>
  <c r="K557" i="6"/>
  <c r="J558" i="6"/>
  <c r="K558" i="6"/>
  <c r="J559" i="6"/>
  <c r="K559" i="6"/>
  <c r="J560" i="6"/>
  <c r="K560" i="6"/>
  <c r="J561" i="6"/>
  <c r="K561" i="6"/>
  <c r="J562" i="6"/>
  <c r="K562" i="6"/>
  <c r="J563" i="6"/>
  <c r="K563" i="6"/>
  <c r="J564" i="6"/>
  <c r="K564" i="6"/>
  <c r="J565" i="6"/>
  <c r="K565" i="6"/>
  <c r="J566" i="6"/>
  <c r="K566" i="6"/>
  <c r="J567" i="6"/>
  <c r="K567" i="6"/>
  <c r="J568" i="6"/>
  <c r="K568" i="6"/>
  <c r="J569" i="6"/>
  <c r="K569" i="6"/>
  <c r="J570" i="6"/>
  <c r="K570" i="6"/>
  <c r="J571" i="6"/>
  <c r="K571" i="6"/>
  <c r="J572" i="6"/>
  <c r="K572" i="6"/>
  <c r="J573" i="6"/>
  <c r="K573" i="6"/>
  <c r="J574" i="6"/>
  <c r="K574" i="6"/>
  <c r="J575" i="6"/>
  <c r="K575" i="6"/>
  <c r="J576" i="6"/>
  <c r="K576" i="6"/>
  <c r="J577" i="6"/>
  <c r="K577" i="6"/>
  <c r="J578" i="6"/>
  <c r="K578" i="6"/>
  <c r="J579" i="6"/>
  <c r="K579" i="6"/>
  <c r="J580" i="6"/>
  <c r="K580" i="6"/>
  <c r="J581" i="6"/>
  <c r="K581" i="6"/>
  <c r="J582" i="6"/>
  <c r="K582" i="6"/>
  <c r="J583" i="6"/>
  <c r="K583" i="6"/>
  <c r="J584" i="6"/>
  <c r="K584" i="6"/>
  <c r="J585" i="6"/>
  <c r="K585" i="6"/>
  <c r="J586" i="6"/>
  <c r="K586" i="6"/>
  <c r="J587" i="6"/>
  <c r="K587" i="6"/>
  <c r="J588" i="6"/>
  <c r="K588" i="6"/>
  <c r="J589" i="6"/>
  <c r="K589" i="6"/>
  <c r="J590" i="6"/>
  <c r="K590" i="6"/>
  <c r="J591" i="6"/>
  <c r="K591" i="6"/>
  <c r="J592" i="6"/>
  <c r="K592" i="6"/>
  <c r="J593" i="6"/>
  <c r="K593" i="6"/>
  <c r="J594" i="6"/>
  <c r="K594" i="6"/>
  <c r="J595" i="6"/>
  <c r="K595" i="6"/>
  <c r="J596" i="6"/>
  <c r="K596" i="6"/>
  <c r="J597" i="6"/>
  <c r="K597" i="6"/>
  <c r="J598" i="6"/>
  <c r="K598" i="6"/>
  <c r="J599" i="6"/>
  <c r="K599" i="6"/>
  <c r="J600" i="6"/>
  <c r="K600" i="6"/>
  <c r="J601" i="6"/>
  <c r="K601" i="6"/>
  <c r="J602" i="6"/>
  <c r="K602" i="6"/>
  <c r="J603" i="6"/>
  <c r="K603" i="6"/>
  <c r="J604" i="6"/>
  <c r="K604" i="6"/>
  <c r="J605" i="6"/>
  <c r="K605" i="6"/>
  <c r="J606" i="6"/>
  <c r="K606" i="6"/>
  <c r="J607" i="6"/>
  <c r="K607" i="6"/>
  <c r="J608" i="6"/>
  <c r="K608" i="6"/>
  <c r="J609" i="6"/>
  <c r="K609" i="6"/>
  <c r="J610" i="6"/>
  <c r="K610" i="6"/>
  <c r="J611" i="6"/>
  <c r="K611" i="6"/>
  <c r="J612" i="6"/>
  <c r="K612" i="6"/>
  <c r="J613" i="6"/>
  <c r="K613" i="6"/>
  <c r="J614" i="6"/>
  <c r="K614" i="6"/>
  <c r="J615" i="6"/>
  <c r="K615" i="6"/>
  <c r="J616" i="6"/>
  <c r="K616" i="6"/>
  <c r="J617" i="6"/>
  <c r="K617" i="6"/>
  <c r="J618" i="6"/>
  <c r="K618" i="6"/>
  <c r="J619" i="6"/>
  <c r="K619" i="6"/>
  <c r="J620" i="6"/>
  <c r="K620" i="6"/>
  <c r="J621" i="6"/>
  <c r="K621" i="6"/>
  <c r="J622" i="6"/>
  <c r="K622" i="6"/>
  <c r="J623" i="6"/>
  <c r="K623" i="6"/>
  <c r="J624" i="6"/>
  <c r="K624" i="6"/>
  <c r="J625" i="6"/>
  <c r="K625" i="6"/>
  <c r="J626" i="6"/>
  <c r="K626" i="6"/>
  <c r="J627" i="6"/>
  <c r="K627" i="6"/>
  <c r="J628" i="6"/>
  <c r="K628" i="6"/>
  <c r="J629" i="6"/>
  <c r="K629" i="6"/>
  <c r="J630" i="6"/>
  <c r="K630" i="6"/>
  <c r="J631" i="6"/>
  <c r="K631" i="6"/>
  <c r="J632" i="6"/>
  <c r="K632" i="6"/>
  <c r="J633" i="6"/>
  <c r="K633" i="6"/>
  <c r="J634" i="6"/>
  <c r="K634" i="6"/>
  <c r="J635" i="6"/>
  <c r="K635" i="6"/>
  <c r="J636" i="6"/>
  <c r="K636" i="6"/>
  <c r="J637" i="6"/>
  <c r="K637" i="6"/>
  <c r="J638" i="6"/>
  <c r="K638" i="6"/>
  <c r="J639" i="6"/>
  <c r="K639" i="6"/>
  <c r="J640" i="6"/>
  <c r="K640" i="6"/>
  <c r="J641" i="6"/>
  <c r="K641" i="6"/>
  <c r="J642" i="6"/>
  <c r="K642" i="6"/>
  <c r="J643" i="6"/>
  <c r="K643" i="6"/>
  <c r="J644" i="6"/>
  <c r="K644" i="6"/>
  <c r="J645" i="6"/>
  <c r="K645" i="6"/>
  <c r="J646" i="6"/>
  <c r="K646" i="6"/>
  <c r="J647" i="6"/>
  <c r="K647" i="6"/>
  <c r="J648" i="6"/>
  <c r="K648" i="6"/>
  <c r="J649" i="6"/>
  <c r="K649" i="6"/>
  <c r="J650" i="6"/>
  <c r="K650" i="6"/>
  <c r="J651" i="6"/>
  <c r="K651" i="6"/>
  <c r="J652" i="6"/>
  <c r="K652" i="6"/>
  <c r="J653" i="6"/>
  <c r="K653" i="6"/>
  <c r="J654" i="6"/>
  <c r="K654" i="6"/>
  <c r="J655" i="6"/>
  <c r="K655" i="6"/>
  <c r="J656" i="6"/>
  <c r="K656" i="6"/>
  <c r="J657" i="6"/>
  <c r="K657" i="6"/>
  <c r="J658" i="6"/>
  <c r="K658" i="6"/>
  <c r="J659" i="6"/>
  <c r="K659" i="6"/>
  <c r="J660" i="6"/>
  <c r="K660" i="6"/>
  <c r="J661" i="6"/>
  <c r="K661" i="6"/>
  <c r="J662" i="6"/>
  <c r="K662" i="6"/>
  <c r="J663" i="6"/>
  <c r="K663" i="6"/>
  <c r="J664" i="6"/>
  <c r="K664" i="6"/>
  <c r="J665" i="6"/>
  <c r="K665" i="6"/>
  <c r="J666" i="6"/>
  <c r="K666" i="6"/>
  <c r="J667" i="6"/>
  <c r="K667" i="6"/>
  <c r="J668" i="6"/>
  <c r="K668" i="6"/>
  <c r="J669" i="6"/>
  <c r="K669" i="6"/>
  <c r="J670" i="6"/>
  <c r="K670" i="6"/>
  <c r="J671" i="6"/>
  <c r="K671" i="6"/>
  <c r="J672" i="6"/>
  <c r="K672" i="6"/>
  <c r="J673" i="6"/>
  <c r="K673" i="6"/>
  <c r="J674" i="6"/>
  <c r="K674" i="6"/>
  <c r="J675" i="6"/>
  <c r="K675" i="6"/>
  <c r="J676" i="6"/>
  <c r="K676" i="6"/>
  <c r="J677" i="6"/>
  <c r="K677" i="6"/>
  <c r="J678" i="6"/>
  <c r="K678" i="6"/>
  <c r="J679" i="6"/>
  <c r="K679" i="6"/>
  <c r="J680" i="6"/>
  <c r="K680" i="6"/>
  <c r="J681" i="6"/>
  <c r="K681" i="6"/>
  <c r="J682" i="6"/>
  <c r="K682" i="6"/>
  <c r="J683" i="6"/>
  <c r="K683" i="6"/>
  <c r="J684" i="6"/>
  <c r="K684" i="6"/>
  <c r="J685" i="6"/>
  <c r="K685" i="6"/>
  <c r="J686" i="6"/>
  <c r="K686" i="6"/>
  <c r="J687" i="6"/>
  <c r="K687" i="6"/>
  <c r="J688" i="6"/>
  <c r="K688" i="6"/>
  <c r="J689" i="6"/>
  <c r="K689" i="6"/>
  <c r="J690" i="6"/>
  <c r="K690" i="6"/>
  <c r="J691" i="6"/>
  <c r="K691" i="6"/>
  <c r="J692" i="6"/>
  <c r="K692" i="6"/>
  <c r="J693" i="6"/>
  <c r="K693" i="6"/>
  <c r="J694" i="6"/>
  <c r="K694" i="6"/>
  <c r="J695" i="6"/>
  <c r="K695" i="6"/>
  <c r="J696" i="6"/>
  <c r="K696" i="6"/>
  <c r="J697" i="6"/>
  <c r="K697" i="6"/>
  <c r="J698" i="6"/>
  <c r="K698" i="6"/>
  <c r="J699" i="6"/>
  <c r="K699" i="6"/>
  <c r="J700" i="6"/>
  <c r="K700" i="6"/>
  <c r="J701" i="6"/>
  <c r="K701" i="6"/>
  <c r="J702" i="6"/>
  <c r="K702" i="6"/>
  <c r="J703" i="6"/>
  <c r="K703" i="6"/>
  <c r="J704" i="6"/>
  <c r="K704" i="6"/>
  <c r="J705" i="6"/>
  <c r="K705" i="6"/>
  <c r="J706" i="6"/>
  <c r="K706" i="6"/>
  <c r="J707" i="6"/>
  <c r="K707" i="6"/>
  <c r="J708" i="6"/>
  <c r="K708" i="6"/>
  <c r="J709" i="6"/>
  <c r="K709" i="6"/>
  <c r="J710" i="6"/>
  <c r="K710" i="6"/>
  <c r="J711" i="6"/>
  <c r="K711" i="6"/>
  <c r="J712" i="6"/>
  <c r="K712" i="6"/>
  <c r="J713" i="6"/>
  <c r="K713" i="6"/>
  <c r="J714" i="6"/>
  <c r="K714" i="6"/>
  <c r="J715" i="6"/>
  <c r="K715" i="6"/>
  <c r="J716" i="6"/>
  <c r="K716" i="6"/>
  <c r="J717" i="6"/>
  <c r="K717" i="6"/>
  <c r="J718" i="6"/>
  <c r="K718" i="6"/>
  <c r="J719" i="6"/>
  <c r="K719" i="6"/>
  <c r="J720" i="6"/>
  <c r="K720" i="6"/>
  <c r="J721" i="6"/>
  <c r="K721" i="6"/>
  <c r="J722" i="6"/>
  <c r="K722" i="6"/>
  <c r="J723" i="6"/>
  <c r="K723" i="6"/>
  <c r="J724" i="6"/>
  <c r="K724" i="6"/>
  <c r="J725" i="6"/>
  <c r="K725" i="6"/>
  <c r="J726" i="6"/>
  <c r="K726" i="6"/>
  <c r="J727" i="6"/>
  <c r="K727" i="6"/>
  <c r="J728" i="6"/>
  <c r="K728" i="6"/>
  <c r="J729" i="6"/>
  <c r="K729" i="6"/>
  <c r="J730" i="6"/>
  <c r="K730" i="6"/>
  <c r="J731" i="6"/>
  <c r="K731" i="6"/>
  <c r="J732" i="6"/>
  <c r="K732" i="6"/>
  <c r="J733" i="6"/>
  <c r="K733" i="6"/>
  <c r="J734" i="6"/>
  <c r="K734" i="6"/>
  <c r="J735" i="6"/>
  <c r="K735" i="6"/>
  <c r="J736" i="6"/>
  <c r="K736" i="6"/>
  <c r="J737" i="6"/>
  <c r="K737" i="6"/>
  <c r="J738" i="6"/>
  <c r="K738" i="6"/>
  <c r="J739" i="6"/>
  <c r="K739" i="6"/>
  <c r="J740" i="6"/>
  <c r="K740" i="6"/>
  <c r="J741" i="6"/>
  <c r="K741" i="6"/>
  <c r="J742" i="6"/>
  <c r="K742" i="6"/>
  <c r="J743" i="6"/>
  <c r="K743" i="6"/>
  <c r="J744" i="6"/>
  <c r="K744" i="6"/>
  <c r="J745" i="6"/>
  <c r="K745" i="6"/>
  <c r="J746" i="6"/>
  <c r="K746" i="6"/>
  <c r="J747" i="6"/>
  <c r="K747" i="6"/>
  <c r="J748" i="6"/>
  <c r="K748" i="6"/>
  <c r="J749" i="6"/>
  <c r="K749" i="6"/>
  <c r="J750" i="6"/>
  <c r="K750" i="6"/>
  <c r="J751" i="6"/>
  <c r="K751" i="6"/>
  <c r="J752" i="6"/>
  <c r="K752" i="6"/>
  <c r="J753" i="6"/>
  <c r="K753" i="6"/>
  <c r="J754" i="6"/>
  <c r="K754" i="6"/>
  <c r="J755" i="6"/>
  <c r="K755" i="6"/>
  <c r="J756" i="6"/>
  <c r="K756" i="6"/>
  <c r="J757" i="6"/>
  <c r="K757" i="6"/>
  <c r="J758" i="6"/>
  <c r="K758" i="6"/>
  <c r="J759" i="6"/>
  <c r="K759" i="6"/>
  <c r="J760" i="6"/>
  <c r="K760" i="6"/>
  <c r="J761" i="6"/>
  <c r="K761" i="6"/>
  <c r="J762" i="6"/>
  <c r="K762" i="6"/>
  <c r="J763" i="6"/>
  <c r="K763" i="6"/>
  <c r="J764" i="6"/>
  <c r="K764" i="6"/>
  <c r="J765" i="6"/>
  <c r="K765" i="6"/>
  <c r="J766" i="6"/>
  <c r="K766" i="6"/>
  <c r="J767" i="6"/>
  <c r="K767" i="6"/>
  <c r="J768" i="6"/>
  <c r="K768" i="6"/>
  <c r="J769" i="6"/>
  <c r="K769" i="6"/>
  <c r="J770" i="6"/>
  <c r="K770" i="6"/>
  <c r="J771" i="6"/>
  <c r="K771" i="6"/>
  <c r="J772" i="6"/>
  <c r="K772" i="6"/>
  <c r="J773" i="6"/>
  <c r="K773" i="6"/>
  <c r="J774" i="6"/>
  <c r="K774" i="6"/>
  <c r="J775" i="6"/>
  <c r="K775" i="6"/>
  <c r="J776" i="6"/>
  <c r="K776" i="6"/>
  <c r="J777" i="6"/>
  <c r="K777" i="6"/>
  <c r="J778" i="6"/>
  <c r="K778" i="6"/>
  <c r="J779" i="6"/>
  <c r="K779" i="6"/>
  <c r="J780" i="6"/>
  <c r="K780" i="6"/>
  <c r="J781" i="6"/>
  <c r="K781" i="6"/>
  <c r="J782" i="6"/>
  <c r="K782" i="6"/>
  <c r="J783" i="6"/>
  <c r="K783" i="6"/>
  <c r="J784" i="6"/>
  <c r="K784" i="6"/>
  <c r="J785" i="6"/>
  <c r="K785" i="6"/>
  <c r="J786" i="6"/>
  <c r="K786" i="6"/>
  <c r="J787" i="6"/>
  <c r="K787" i="6"/>
  <c r="J788" i="6"/>
  <c r="K788" i="6"/>
  <c r="J789" i="6"/>
  <c r="K789" i="6"/>
  <c r="J790" i="6"/>
  <c r="K790" i="6"/>
  <c r="J791" i="6"/>
  <c r="K791" i="6"/>
  <c r="J792" i="6"/>
  <c r="K792" i="6"/>
  <c r="J793" i="6"/>
  <c r="K793" i="6"/>
  <c r="J794" i="6"/>
  <c r="K794" i="6"/>
  <c r="J795" i="6"/>
  <c r="K795" i="6"/>
  <c r="J796" i="6"/>
  <c r="K796" i="6"/>
  <c r="J797" i="6"/>
  <c r="K797" i="6"/>
  <c r="J798" i="6"/>
  <c r="K798" i="6"/>
  <c r="J799" i="6"/>
  <c r="K799" i="6"/>
  <c r="J800" i="6"/>
  <c r="K800" i="6"/>
  <c r="J801" i="6"/>
  <c r="K801" i="6"/>
  <c r="J802" i="6"/>
  <c r="K802" i="6"/>
  <c r="J803" i="6"/>
  <c r="K803" i="6"/>
  <c r="J804" i="6"/>
  <c r="K804" i="6"/>
  <c r="J805" i="6"/>
  <c r="K805" i="6"/>
  <c r="J806" i="6"/>
  <c r="K806" i="6"/>
  <c r="J807" i="6"/>
  <c r="K807" i="6"/>
  <c r="J808" i="6"/>
  <c r="K808" i="6"/>
  <c r="J809" i="6"/>
  <c r="K809" i="6"/>
  <c r="J810" i="6"/>
  <c r="K810" i="6"/>
  <c r="J811" i="6"/>
  <c r="K811" i="6"/>
  <c r="J812" i="6"/>
  <c r="K812" i="6"/>
  <c r="J813" i="6"/>
  <c r="K813" i="6"/>
  <c r="J814" i="6"/>
  <c r="K814" i="6"/>
  <c r="J815" i="6"/>
  <c r="K815" i="6"/>
  <c r="J816" i="6"/>
  <c r="K816" i="6"/>
  <c r="J817" i="6"/>
  <c r="K817" i="6"/>
  <c r="J818" i="6"/>
  <c r="K818" i="6"/>
  <c r="J819" i="6"/>
  <c r="K819" i="6"/>
  <c r="J820" i="6"/>
  <c r="K820" i="6"/>
  <c r="J821" i="6"/>
  <c r="K821" i="6"/>
  <c r="J822" i="6"/>
  <c r="K822" i="6"/>
  <c r="J823" i="6"/>
  <c r="K823" i="6"/>
  <c r="J824" i="6"/>
  <c r="K824" i="6"/>
  <c r="J825" i="6"/>
  <c r="K825" i="6"/>
  <c r="J826" i="6"/>
  <c r="K826" i="6"/>
  <c r="J827" i="6"/>
  <c r="K827" i="6"/>
  <c r="J828" i="6"/>
  <c r="K828" i="6"/>
  <c r="J829" i="6"/>
  <c r="K829" i="6"/>
  <c r="J830" i="6"/>
  <c r="K830" i="6"/>
  <c r="J831" i="6"/>
  <c r="K831" i="6"/>
  <c r="J832" i="6"/>
  <c r="K832" i="6"/>
  <c r="J833" i="6"/>
  <c r="K833" i="6"/>
  <c r="J834" i="6"/>
  <c r="K834" i="6"/>
  <c r="J835" i="6"/>
  <c r="K835" i="6"/>
  <c r="J836" i="6"/>
  <c r="K836" i="6"/>
  <c r="J837" i="6"/>
  <c r="K837" i="6"/>
  <c r="J838" i="6"/>
  <c r="K838" i="6"/>
  <c r="J839" i="6"/>
  <c r="K839" i="6"/>
  <c r="J840" i="6"/>
  <c r="K840" i="6"/>
  <c r="J841" i="6"/>
  <c r="K841" i="6"/>
  <c r="J842" i="6"/>
  <c r="K842" i="6"/>
  <c r="J843" i="6"/>
  <c r="K843" i="6"/>
  <c r="J844" i="6"/>
  <c r="K844" i="6"/>
  <c r="J845" i="6"/>
  <c r="K845" i="6"/>
  <c r="J846" i="6"/>
  <c r="K846" i="6"/>
  <c r="J847" i="6"/>
  <c r="K847" i="6"/>
  <c r="J848" i="6"/>
  <c r="K848" i="6"/>
  <c r="J849" i="6"/>
  <c r="K849" i="6"/>
  <c r="J850" i="6"/>
  <c r="K850" i="6"/>
  <c r="J851" i="6"/>
  <c r="K851" i="6"/>
  <c r="J852" i="6"/>
  <c r="K852" i="6"/>
  <c r="J853" i="6"/>
  <c r="K853" i="6"/>
  <c r="J854" i="6"/>
  <c r="K854" i="6"/>
  <c r="J855" i="6"/>
  <c r="K855" i="6"/>
  <c r="J856" i="6"/>
  <c r="K856" i="6"/>
  <c r="J857" i="6"/>
  <c r="K857" i="6"/>
  <c r="J858" i="6"/>
  <c r="K858" i="6"/>
  <c r="J859" i="6"/>
  <c r="K859" i="6"/>
  <c r="J860" i="6"/>
  <c r="K860" i="6"/>
  <c r="J861" i="6"/>
  <c r="K861" i="6"/>
  <c r="J862" i="6"/>
  <c r="K862" i="6"/>
  <c r="J863" i="6"/>
  <c r="K863" i="6"/>
  <c r="J864" i="6"/>
  <c r="K864" i="6"/>
  <c r="J865" i="6"/>
  <c r="K865" i="6"/>
  <c r="J866" i="6"/>
  <c r="K866" i="6"/>
  <c r="J867" i="6"/>
  <c r="K867" i="6"/>
  <c r="J868" i="6"/>
  <c r="K868" i="6"/>
  <c r="J869" i="6"/>
  <c r="K869" i="6"/>
  <c r="J870" i="6"/>
  <c r="K870" i="6"/>
  <c r="J871" i="6"/>
  <c r="K871" i="6"/>
  <c r="J872" i="6"/>
  <c r="K872" i="6"/>
  <c r="J873" i="6"/>
  <c r="K873" i="6"/>
  <c r="J874" i="6"/>
  <c r="K874" i="6"/>
  <c r="J875" i="6"/>
  <c r="K875" i="6"/>
  <c r="J876" i="6"/>
  <c r="K876" i="6"/>
  <c r="J877" i="6"/>
  <c r="K877" i="6"/>
  <c r="J878" i="6"/>
  <c r="K878" i="6"/>
  <c r="J879" i="6"/>
  <c r="K879" i="6"/>
  <c r="J880" i="6"/>
  <c r="K880" i="6"/>
  <c r="J881" i="6"/>
  <c r="K881" i="6"/>
  <c r="J882" i="6"/>
  <c r="K882" i="6"/>
  <c r="J883" i="6"/>
  <c r="K883" i="6"/>
  <c r="J884" i="6"/>
  <c r="K884" i="6"/>
  <c r="J885" i="6"/>
  <c r="K885" i="6"/>
  <c r="J886" i="6"/>
  <c r="K886" i="6"/>
  <c r="J887" i="6"/>
  <c r="K887" i="6"/>
  <c r="J888" i="6"/>
  <c r="K888" i="6"/>
  <c r="J889" i="6"/>
  <c r="K889" i="6"/>
  <c r="J890" i="6"/>
  <c r="K890" i="6"/>
  <c r="J891" i="6"/>
  <c r="K891" i="6"/>
  <c r="J892" i="6"/>
  <c r="K892" i="6"/>
  <c r="J893" i="6"/>
  <c r="K893" i="6"/>
  <c r="J894" i="6"/>
  <c r="K894" i="6"/>
  <c r="J895" i="6"/>
  <c r="K895" i="6"/>
  <c r="J896" i="6"/>
  <c r="K896" i="6"/>
  <c r="J897" i="6"/>
  <c r="K897" i="6"/>
  <c r="J898" i="6"/>
  <c r="K898" i="6"/>
  <c r="J899" i="6"/>
  <c r="K899" i="6"/>
  <c r="J900" i="6"/>
  <c r="K900" i="6"/>
  <c r="J901" i="6"/>
  <c r="K901" i="6"/>
  <c r="J902" i="6"/>
  <c r="K902" i="6"/>
  <c r="J903" i="6"/>
  <c r="K903" i="6"/>
  <c r="J904" i="6"/>
  <c r="K904" i="6"/>
  <c r="J905" i="6"/>
  <c r="K905" i="6"/>
  <c r="J906" i="6"/>
  <c r="K906" i="6"/>
  <c r="J907" i="6"/>
  <c r="K907" i="6"/>
  <c r="J908" i="6"/>
  <c r="K908" i="6"/>
  <c r="J909" i="6"/>
  <c r="K909" i="6"/>
  <c r="J910" i="6"/>
  <c r="K910" i="6"/>
  <c r="J911" i="6"/>
  <c r="K911" i="6"/>
  <c r="J912" i="6"/>
  <c r="K912" i="6"/>
  <c r="J913" i="6"/>
  <c r="K913" i="6"/>
  <c r="J914" i="6"/>
  <c r="K914" i="6"/>
  <c r="J915" i="6"/>
  <c r="K915" i="6"/>
  <c r="J916" i="6"/>
  <c r="K916" i="6"/>
  <c r="J917" i="6"/>
  <c r="K917" i="6"/>
  <c r="J918" i="6"/>
  <c r="K918" i="6"/>
  <c r="J919" i="6"/>
  <c r="K919" i="6"/>
  <c r="J920" i="6"/>
  <c r="K920" i="6"/>
  <c r="J921" i="6"/>
  <c r="K921" i="6"/>
  <c r="J922" i="6"/>
  <c r="K922" i="6"/>
  <c r="J923" i="6"/>
  <c r="K923" i="6"/>
  <c r="J924" i="6"/>
  <c r="K924" i="6"/>
  <c r="J925" i="6"/>
  <c r="K925" i="6"/>
  <c r="J926" i="6"/>
  <c r="K926" i="6"/>
  <c r="J927" i="6"/>
  <c r="K927" i="6"/>
  <c r="J928" i="6"/>
  <c r="K928" i="6"/>
  <c r="J929" i="6"/>
  <c r="K929" i="6"/>
  <c r="J930" i="6"/>
  <c r="K930" i="6"/>
  <c r="J931" i="6"/>
  <c r="K931" i="6"/>
  <c r="J932" i="6"/>
  <c r="K932" i="6"/>
  <c r="J933" i="6"/>
  <c r="K933" i="6"/>
  <c r="J934" i="6"/>
  <c r="K934" i="6"/>
  <c r="J935" i="6"/>
  <c r="K935" i="6"/>
  <c r="J936" i="6"/>
  <c r="K936" i="6"/>
  <c r="J937" i="6"/>
  <c r="K937" i="6"/>
  <c r="J938" i="6"/>
  <c r="K938" i="6"/>
  <c r="J939" i="6"/>
  <c r="K939" i="6"/>
  <c r="J940" i="6"/>
  <c r="K940" i="6"/>
  <c r="J941" i="6"/>
  <c r="K941" i="6"/>
  <c r="J942" i="6"/>
  <c r="K942" i="6"/>
  <c r="J943" i="6"/>
  <c r="K943" i="6"/>
  <c r="J944" i="6"/>
  <c r="K944" i="6"/>
  <c r="J945" i="6"/>
  <c r="K945" i="6"/>
  <c r="J946" i="6"/>
  <c r="K946" i="6"/>
  <c r="J947" i="6"/>
  <c r="K947" i="6"/>
  <c r="J948" i="6"/>
  <c r="K948" i="6"/>
  <c r="J949" i="6"/>
  <c r="K949" i="6"/>
  <c r="J950" i="6"/>
  <c r="K950" i="6"/>
  <c r="J951" i="6"/>
  <c r="K951" i="6"/>
  <c r="J952" i="6"/>
  <c r="K952" i="6"/>
  <c r="J953" i="6"/>
  <c r="K953" i="6"/>
  <c r="J954" i="6"/>
  <c r="K954" i="6"/>
  <c r="J955" i="6"/>
  <c r="K955" i="6"/>
  <c r="J956" i="6"/>
  <c r="K956" i="6"/>
  <c r="J957" i="6"/>
  <c r="K957" i="6"/>
  <c r="J958" i="6"/>
  <c r="K958" i="6"/>
  <c r="J959" i="6"/>
  <c r="K959" i="6"/>
  <c r="J960" i="6"/>
  <c r="K960" i="6"/>
  <c r="J961" i="6"/>
  <c r="K961" i="6"/>
  <c r="J962" i="6"/>
  <c r="K962" i="6"/>
  <c r="J963" i="6"/>
  <c r="K963" i="6"/>
  <c r="J964" i="6"/>
  <c r="K964" i="6"/>
  <c r="J965" i="6"/>
  <c r="K965" i="6"/>
  <c r="J966" i="6"/>
  <c r="K966" i="6"/>
  <c r="J967" i="6"/>
  <c r="K967" i="6"/>
  <c r="J968" i="6"/>
  <c r="K968" i="6"/>
  <c r="J969" i="6"/>
  <c r="K969" i="6"/>
  <c r="J970" i="6"/>
  <c r="K970" i="6"/>
  <c r="J971" i="6"/>
  <c r="K971" i="6"/>
  <c r="J972" i="6"/>
  <c r="K972" i="6"/>
  <c r="J973" i="6"/>
  <c r="K973" i="6"/>
  <c r="J974" i="6"/>
  <c r="K974" i="6"/>
  <c r="J975" i="6"/>
  <c r="K975" i="6"/>
  <c r="J976" i="6"/>
  <c r="K976" i="6"/>
  <c r="J977" i="6"/>
  <c r="K977" i="6"/>
  <c r="J978" i="6"/>
  <c r="K978" i="6"/>
  <c r="J979" i="6"/>
  <c r="K979" i="6"/>
  <c r="J980" i="6"/>
  <c r="K980" i="6"/>
  <c r="J981" i="6"/>
  <c r="K981" i="6"/>
  <c r="J982" i="6"/>
  <c r="K982" i="6"/>
  <c r="J983" i="6"/>
  <c r="K983" i="6"/>
  <c r="J984" i="6"/>
  <c r="K984" i="6"/>
  <c r="J985" i="6"/>
  <c r="K985" i="6"/>
  <c r="J986" i="6"/>
  <c r="K986" i="6"/>
  <c r="J987" i="6"/>
  <c r="K987" i="6"/>
  <c r="J988" i="6"/>
  <c r="K988" i="6"/>
  <c r="J989" i="6"/>
  <c r="K989" i="6"/>
  <c r="J990" i="6"/>
  <c r="K990" i="6"/>
  <c r="J991" i="6"/>
  <c r="K991" i="6"/>
  <c r="J992" i="6"/>
  <c r="K992" i="6"/>
  <c r="J993" i="6"/>
  <c r="K993" i="6"/>
  <c r="J994" i="6"/>
  <c r="K994" i="6"/>
  <c r="J995" i="6"/>
  <c r="K995" i="6"/>
  <c r="J996" i="6"/>
  <c r="K996" i="6"/>
  <c r="J997" i="6"/>
  <c r="K997" i="6"/>
  <c r="J998" i="6"/>
  <c r="K998" i="6"/>
  <c r="J999" i="6"/>
  <c r="K999" i="6"/>
  <c r="J1000" i="6"/>
  <c r="K1000" i="6"/>
  <c r="J1001" i="6"/>
  <c r="K1001" i="6"/>
  <c r="J1002" i="6"/>
  <c r="K1002" i="6"/>
  <c r="J1003" i="6"/>
  <c r="K1003" i="6"/>
  <c r="J1004" i="6"/>
  <c r="K1004" i="6"/>
  <c r="J1005" i="6"/>
  <c r="K1005" i="6"/>
  <c r="J1006" i="6"/>
  <c r="K1006" i="6"/>
  <c r="K10" i="6"/>
  <c r="J10" i="6"/>
  <c r="K9" i="6"/>
  <c r="J9" i="6"/>
  <c r="A50" i="15"/>
  <c r="AX7" i="16"/>
  <c r="AW7" i="16"/>
  <c r="AV7" i="16"/>
  <c r="AU7" i="16"/>
  <c r="AX7" i="8"/>
  <c r="AY7" i="8"/>
  <c r="AZ7" i="8"/>
  <c r="BA7" i="8"/>
  <c r="AX7" i="6"/>
  <c r="AY7" i="6"/>
  <c r="AZ7" i="6"/>
  <c r="BA7" i="6"/>
  <c r="BB11" i="16"/>
  <c r="BB12" i="16"/>
  <c r="BB13" i="16"/>
  <c r="BB14" i="16"/>
  <c r="BB15" i="16"/>
  <c r="BB16" i="16"/>
  <c r="BB17" i="16"/>
  <c r="BB18" i="16"/>
  <c r="BB19" i="16"/>
  <c r="BB20" i="16"/>
  <c r="BB21" i="16"/>
  <c r="BB22" i="16"/>
  <c r="BB23" i="16"/>
  <c r="BB24" i="16"/>
  <c r="BB25" i="16"/>
  <c r="BB26" i="16"/>
  <c r="BB27" i="16"/>
  <c r="BB28" i="16"/>
  <c r="BB29" i="16"/>
  <c r="BB30" i="16"/>
  <c r="BB31" i="16"/>
  <c r="BB32" i="16"/>
  <c r="BB33" i="16"/>
  <c r="BB34" i="16"/>
  <c r="BB35" i="16"/>
  <c r="BB36" i="16"/>
  <c r="BB37" i="16"/>
  <c r="BB38" i="16"/>
  <c r="BB39" i="16"/>
  <c r="BB40" i="16"/>
  <c r="BB41" i="16"/>
  <c r="BB42" i="16"/>
  <c r="BB43" i="16"/>
  <c r="BB44" i="16"/>
  <c r="BB45" i="16"/>
  <c r="BB46" i="16"/>
  <c r="BB47" i="16"/>
  <c r="BB48" i="16"/>
  <c r="BB49" i="16"/>
  <c r="BB50" i="16"/>
  <c r="BB51" i="16"/>
  <c r="BB52" i="16"/>
  <c r="BB53" i="16"/>
  <c r="BB54" i="16"/>
  <c r="BB55" i="16"/>
  <c r="BB56" i="16"/>
  <c r="BB57" i="16"/>
  <c r="BB58" i="16"/>
  <c r="BB59" i="16"/>
  <c r="BB60" i="16"/>
  <c r="BB61" i="16"/>
  <c r="BB62" i="16"/>
  <c r="BB63" i="16"/>
  <c r="BB64" i="16"/>
  <c r="BB65" i="16"/>
  <c r="BB66" i="16"/>
  <c r="BB67" i="16"/>
  <c r="BB68" i="16"/>
  <c r="BB69" i="16"/>
  <c r="BB70" i="16"/>
  <c r="BB71" i="16"/>
  <c r="BB72" i="16"/>
  <c r="BB73" i="16"/>
  <c r="BB74" i="16"/>
  <c r="BB75" i="16"/>
  <c r="BB76" i="16"/>
  <c r="BB77" i="16"/>
  <c r="BB78" i="16"/>
  <c r="BB79" i="16"/>
  <c r="BB80" i="16"/>
  <c r="BB81" i="16"/>
  <c r="BB82" i="16"/>
  <c r="BB83" i="16"/>
  <c r="BB84" i="16"/>
  <c r="BB85" i="16"/>
  <c r="BB86" i="16"/>
  <c r="BB87" i="16"/>
  <c r="BB88" i="16"/>
  <c r="BB89" i="16"/>
  <c r="BB90" i="16"/>
  <c r="BB91" i="16"/>
  <c r="BB92" i="16"/>
  <c r="BB93" i="16"/>
  <c r="BB94" i="16"/>
  <c r="BB95" i="16"/>
  <c r="BB96" i="16"/>
  <c r="BB97" i="16"/>
  <c r="BB98" i="16"/>
  <c r="BB99" i="16"/>
  <c r="BB100" i="16"/>
  <c r="BB101" i="16"/>
  <c r="BB102" i="16"/>
  <c r="BB103" i="16"/>
  <c r="BB104" i="16"/>
  <c r="BB105" i="16"/>
  <c r="BB106" i="16"/>
  <c r="BB107" i="16"/>
  <c r="BB108" i="16"/>
  <c r="BB109" i="16"/>
  <c r="BB110" i="16"/>
  <c r="BB111" i="16"/>
  <c r="BB112" i="16"/>
  <c r="BB113" i="16"/>
  <c r="BB114" i="16"/>
  <c r="BB115" i="16"/>
  <c r="BB116" i="16"/>
  <c r="BB117" i="16"/>
  <c r="BB118" i="16"/>
  <c r="BB119" i="16"/>
  <c r="BB120" i="16"/>
  <c r="BB121" i="16"/>
  <c r="BB122" i="16"/>
  <c r="BB123" i="16"/>
  <c r="BB124" i="16"/>
  <c r="BB125" i="16"/>
  <c r="BB126" i="16"/>
  <c r="BB127" i="16"/>
  <c r="BB128" i="16"/>
  <c r="BB129" i="16"/>
  <c r="BB130" i="16"/>
  <c r="BB131" i="16"/>
  <c r="BB132" i="16"/>
  <c r="BB133" i="16"/>
  <c r="BB134" i="16"/>
  <c r="BB135" i="16"/>
  <c r="BB136" i="16"/>
  <c r="BB137" i="16"/>
  <c r="BB138" i="16"/>
  <c r="BB139" i="16"/>
  <c r="BB140" i="16"/>
  <c r="BB141" i="16"/>
  <c r="BB142" i="16"/>
  <c r="BB143" i="16"/>
  <c r="BB144" i="16"/>
  <c r="BB145" i="16"/>
  <c r="BB146" i="16"/>
  <c r="BB147" i="16"/>
  <c r="BB148" i="16"/>
  <c r="BB149" i="16"/>
  <c r="BB150" i="16"/>
  <c r="BB151" i="16"/>
  <c r="BB152" i="16"/>
  <c r="BB153" i="16"/>
  <c r="BB154" i="16"/>
  <c r="BB155" i="16"/>
  <c r="BB156" i="16"/>
  <c r="BB157" i="16"/>
  <c r="BB158" i="16"/>
  <c r="BB10" i="16"/>
  <c r="BB9" i="16"/>
  <c r="BH608" i="8"/>
  <c r="BH607" i="8"/>
  <c r="BH606" i="8"/>
  <c r="BH605" i="8"/>
  <c r="BH604" i="8"/>
  <c r="BH603" i="8"/>
  <c r="BH602" i="8"/>
  <c r="BH601" i="8"/>
  <c r="BH600" i="8"/>
  <c r="BH599" i="8"/>
  <c r="BH598" i="8"/>
  <c r="BH597" i="8"/>
  <c r="BH596" i="8"/>
  <c r="BH595" i="8"/>
  <c r="BH594" i="8"/>
  <c r="BH593" i="8"/>
  <c r="BH592" i="8"/>
  <c r="BH591" i="8"/>
  <c r="BH590" i="8"/>
  <c r="BH589" i="8"/>
  <c r="BH588" i="8"/>
  <c r="BH587" i="8"/>
  <c r="BH586" i="8"/>
  <c r="BH585" i="8"/>
  <c r="BH584" i="8"/>
  <c r="BH583" i="8"/>
  <c r="BH582" i="8"/>
  <c r="BH581" i="8"/>
  <c r="BH580" i="8"/>
  <c r="BH579" i="8"/>
  <c r="BH578" i="8"/>
  <c r="BH577" i="8"/>
  <c r="BH576" i="8"/>
  <c r="BH575" i="8"/>
  <c r="BH574" i="8"/>
  <c r="BH573" i="8"/>
  <c r="BH572" i="8"/>
  <c r="BH571" i="8"/>
  <c r="BH570" i="8"/>
  <c r="BH569" i="8"/>
  <c r="BH568" i="8"/>
  <c r="BH567" i="8"/>
  <c r="BH566" i="8"/>
  <c r="BH565" i="8"/>
  <c r="BH564" i="8"/>
  <c r="BH563" i="8"/>
  <c r="BH562" i="8"/>
  <c r="BH561" i="8"/>
  <c r="BH560" i="8"/>
  <c r="BH559" i="8"/>
  <c r="BH558" i="8"/>
  <c r="BH557" i="8"/>
  <c r="BH556" i="8"/>
  <c r="BH555" i="8"/>
  <c r="BH554" i="8"/>
  <c r="BH553" i="8"/>
  <c r="BH552" i="8"/>
  <c r="BH551" i="8"/>
  <c r="BH550" i="8"/>
  <c r="BH549" i="8"/>
  <c r="BH548" i="8"/>
  <c r="BH547" i="8"/>
  <c r="BH546" i="8"/>
  <c r="BH545" i="8"/>
  <c r="BH544" i="8"/>
  <c r="BH543" i="8"/>
  <c r="BH542" i="8"/>
  <c r="BH541" i="8"/>
  <c r="BH540" i="8"/>
  <c r="BH539" i="8"/>
  <c r="BH538" i="8"/>
  <c r="BH537" i="8"/>
  <c r="BH536" i="8"/>
  <c r="BH535" i="8"/>
  <c r="BH534" i="8"/>
  <c r="BH533" i="8"/>
  <c r="BH532" i="8"/>
  <c r="BH531" i="8"/>
  <c r="BH530" i="8"/>
  <c r="BH529" i="8"/>
  <c r="BH528" i="8"/>
  <c r="BH527" i="8"/>
  <c r="BH526" i="8"/>
  <c r="BH525" i="8"/>
  <c r="BH524" i="8"/>
  <c r="BH523" i="8"/>
  <c r="BH522" i="8"/>
  <c r="BH521" i="8"/>
  <c r="BH520" i="8"/>
  <c r="BH519" i="8"/>
  <c r="BH518" i="8"/>
  <c r="BH517" i="8"/>
  <c r="BH516" i="8"/>
  <c r="BH515" i="8"/>
  <c r="BH514" i="8"/>
  <c r="BH513" i="8"/>
  <c r="BH512" i="8"/>
  <c r="BH511" i="8"/>
  <c r="BH510" i="8"/>
  <c r="BH509" i="8"/>
  <c r="BH508" i="8"/>
  <c r="BH507" i="8"/>
  <c r="BH506" i="8"/>
  <c r="BH505" i="8"/>
  <c r="BH504" i="8"/>
  <c r="BH503" i="8"/>
  <c r="BH502" i="8"/>
  <c r="BH501" i="8"/>
  <c r="BH500" i="8"/>
  <c r="BH499" i="8"/>
  <c r="BH498" i="8"/>
  <c r="BH497" i="8"/>
  <c r="BH496" i="8"/>
  <c r="BH495" i="8"/>
  <c r="BH494" i="8"/>
  <c r="BH493" i="8"/>
  <c r="BH492" i="8"/>
  <c r="BH491" i="8"/>
  <c r="BH490" i="8"/>
  <c r="BH489" i="8"/>
  <c r="BH488" i="8"/>
  <c r="BH487" i="8"/>
  <c r="BH486" i="8"/>
  <c r="BH485" i="8"/>
  <c r="BH484" i="8"/>
  <c r="BH483" i="8"/>
  <c r="BH482" i="8"/>
  <c r="BH481" i="8"/>
  <c r="BH480" i="8"/>
  <c r="BH479" i="8"/>
  <c r="BH478" i="8"/>
  <c r="BH477" i="8"/>
  <c r="BH476" i="8"/>
  <c r="BH475" i="8"/>
  <c r="BH474" i="8"/>
  <c r="BH473" i="8"/>
  <c r="BH472" i="8"/>
  <c r="BH471" i="8"/>
  <c r="BH470" i="8"/>
  <c r="BH469" i="8"/>
  <c r="BH468" i="8"/>
  <c r="BH467" i="8"/>
  <c r="BH466" i="8"/>
  <c r="BH465" i="8"/>
  <c r="BH464" i="8"/>
  <c r="BH463" i="8"/>
  <c r="BH462" i="8"/>
  <c r="BH461" i="8"/>
  <c r="BH460" i="8"/>
  <c r="BH459" i="8"/>
  <c r="BH458" i="8"/>
  <c r="BH457" i="8"/>
  <c r="BH456" i="8"/>
  <c r="BH455" i="8"/>
  <c r="BH454" i="8"/>
  <c r="BH453" i="8"/>
  <c r="BH452" i="8"/>
  <c r="BH451" i="8"/>
  <c r="BH450" i="8"/>
  <c r="BH449" i="8"/>
  <c r="BH448" i="8"/>
  <c r="BH447" i="8"/>
  <c r="BH446" i="8"/>
  <c r="BH445" i="8"/>
  <c r="BH444" i="8"/>
  <c r="BH443" i="8"/>
  <c r="BH442" i="8"/>
  <c r="BH441" i="8"/>
  <c r="BH440" i="8"/>
  <c r="BH439" i="8"/>
  <c r="BH438" i="8"/>
  <c r="BH437" i="8"/>
  <c r="BH436" i="8"/>
  <c r="BH435" i="8"/>
  <c r="BH434" i="8"/>
  <c r="BH433" i="8"/>
  <c r="BH432" i="8"/>
  <c r="BH431" i="8"/>
  <c r="BH430" i="8"/>
  <c r="BH429" i="8"/>
  <c r="BH428" i="8"/>
  <c r="BH427" i="8"/>
  <c r="BH426" i="8"/>
  <c r="BH425" i="8"/>
  <c r="BH424" i="8"/>
  <c r="BH423" i="8"/>
  <c r="BH422" i="8"/>
  <c r="BH421" i="8"/>
  <c r="BH420" i="8"/>
  <c r="BH419" i="8"/>
  <c r="BH418" i="8"/>
  <c r="BH417" i="8"/>
  <c r="BH416" i="8"/>
  <c r="BH415" i="8"/>
  <c r="BH414" i="8"/>
  <c r="BH413" i="8"/>
  <c r="BH412" i="8"/>
  <c r="BH411" i="8"/>
  <c r="BH410" i="8"/>
  <c r="BH409" i="8"/>
  <c r="BH408" i="8"/>
  <c r="BH407" i="8"/>
  <c r="BH406" i="8"/>
  <c r="BH405" i="8"/>
  <c r="BH404" i="8"/>
  <c r="BH403" i="8"/>
  <c r="BH402" i="8"/>
  <c r="BH401" i="8"/>
  <c r="BH400" i="8"/>
  <c r="BH399" i="8"/>
  <c r="BH398" i="8"/>
  <c r="BH397" i="8"/>
  <c r="BH396" i="8"/>
  <c r="BH395" i="8"/>
  <c r="BH394" i="8"/>
  <c r="BH393" i="8"/>
  <c r="BH392" i="8"/>
  <c r="BH391" i="8"/>
  <c r="BH390" i="8"/>
  <c r="BH389" i="8"/>
  <c r="BH388" i="8"/>
  <c r="BH387" i="8"/>
  <c r="BH386" i="8"/>
  <c r="BH385" i="8"/>
  <c r="BH384" i="8"/>
  <c r="BH383" i="8"/>
  <c r="BH382" i="8"/>
  <c r="BH381" i="8"/>
  <c r="BH380" i="8"/>
  <c r="BH379" i="8"/>
  <c r="BH378" i="8"/>
  <c r="BH377" i="8"/>
  <c r="BH376" i="8"/>
  <c r="BH375" i="8"/>
  <c r="BH374" i="8"/>
  <c r="BH373" i="8"/>
  <c r="BH372" i="8"/>
  <c r="BH371" i="8"/>
  <c r="BH370" i="8"/>
  <c r="BH369" i="8"/>
  <c r="BH368" i="8"/>
  <c r="BH367" i="8"/>
  <c r="BH366" i="8"/>
  <c r="BH365" i="8"/>
  <c r="BH364" i="8"/>
  <c r="BH363" i="8"/>
  <c r="BH362" i="8"/>
  <c r="BH361" i="8"/>
  <c r="BH360" i="8"/>
  <c r="BH359" i="8"/>
  <c r="BH358" i="8"/>
  <c r="BH357" i="8"/>
  <c r="BH356" i="8"/>
  <c r="BH355" i="8"/>
  <c r="BH354" i="8"/>
  <c r="BH353" i="8"/>
  <c r="BH352" i="8"/>
  <c r="BH351" i="8"/>
  <c r="BH350" i="8"/>
  <c r="BH349" i="8"/>
  <c r="BH348" i="8"/>
  <c r="BH347" i="8"/>
  <c r="BH346" i="8"/>
  <c r="BH345" i="8"/>
  <c r="BH344" i="8"/>
  <c r="BH343" i="8"/>
  <c r="BH342" i="8"/>
  <c r="BH341" i="8"/>
  <c r="BH340" i="8"/>
  <c r="BH339" i="8"/>
  <c r="BH338" i="8"/>
  <c r="BH337" i="8"/>
  <c r="BH336" i="8"/>
  <c r="BH335" i="8"/>
  <c r="BH334" i="8"/>
  <c r="BH333" i="8"/>
  <c r="BH332" i="8"/>
  <c r="BH331" i="8"/>
  <c r="BH330" i="8"/>
  <c r="BH329" i="8"/>
  <c r="BH328" i="8"/>
  <c r="BH327" i="8"/>
  <c r="BH326" i="8"/>
  <c r="BH325" i="8"/>
  <c r="BH324" i="8"/>
  <c r="BH323" i="8"/>
  <c r="BH322" i="8"/>
  <c r="BH321" i="8"/>
  <c r="BH320" i="8"/>
  <c r="BH319" i="8"/>
  <c r="BH318" i="8"/>
  <c r="BH317" i="8"/>
  <c r="BH316" i="8"/>
  <c r="BH315" i="8"/>
  <c r="BH314" i="8"/>
  <c r="BH313" i="8"/>
  <c r="BH312" i="8"/>
  <c r="BH311" i="8"/>
  <c r="BH310" i="8"/>
  <c r="BH309" i="8"/>
  <c r="BH308" i="8"/>
  <c r="BH307" i="8"/>
  <c r="BH306" i="8"/>
  <c r="BH305" i="8"/>
  <c r="BH304" i="8"/>
  <c r="BH303" i="8"/>
  <c r="BH302" i="8"/>
  <c r="BH301" i="8"/>
  <c r="BH300" i="8"/>
  <c r="BH299" i="8"/>
  <c r="BH298" i="8"/>
  <c r="BH297" i="8"/>
  <c r="BH296" i="8"/>
  <c r="BH295" i="8"/>
  <c r="BH294" i="8"/>
  <c r="BH293" i="8"/>
  <c r="BH292" i="8"/>
  <c r="BH291" i="8"/>
  <c r="BH290" i="8"/>
  <c r="BH289" i="8"/>
  <c r="BH288" i="8"/>
  <c r="BH287" i="8"/>
  <c r="BH286" i="8"/>
  <c r="BH285" i="8"/>
  <c r="BH284" i="8"/>
  <c r="BH283" i="8"/>
  <c r="BH282" i="8"/>
  <c r="BH281" i="8"/>
  <c r="BH280" i="8"/>
  <c r="BH279" i="8"/>
  <c r="BH278" i="8"/>
  <c r="BH277" i="8"/>
  <c r="BH276" i="8"/>
  <c r="BH275" i="8"/>
  <c r="BH274" i="8"/>
  <c r="BH273" i="8"/>
  <c r="BH272" i="8"/>
  <c r="BH271" i="8"/>
  <c r="BH270" i="8"/>
  <c r="BH269" i="8"/>
  <c r="BH268" i="8"/>
  <c r="BH267" i="8"/>
  <c r="BH266" i="8"/>
  <c r="BH265" i="8"/>
  <c r="BH264" i="8"/>
  <c r="BH263" i="8"/>
  <c r="BH262" i="8"/>
  <c r="BH261" i="8"/>
  <c r="BH260" i="8"/>
  <c r="BH259" i="8"/>
  <c r="BH258" i="8"/>
  <c r="BH257" i="8"/>
  <c r="BH256" i="8"/>
  <c r="BH255" i="8"/>
  <c r="BH254" i="8"/>
  <c r="BH253" i="8"/>
  <c r="BH252" i="8"/>
  <c r="BH251" i="8"/>
  <c r="BH250" i="8"/>
  <c r="BH249" i="8"/>
  <c r="BH248" i="8"/>
  <c r="BH247" i="8"/>
  <c r="BH246" i="8"/>
  <c r="BH245" i="8"/>
  <c r="BH244" i="8"/>
  <c r="BH243" i="8"/>
  <c r="BH242" i="8"/>
  <c r="BH241" i="8"/>
  <c r="BH240" i="8"/>
  <c r="BH239" i="8"/>
  <c r="BH238" i="8"/>
  <c r="BH237" i="8"/>
  <c r="BH236" i="8"/>
  <c r="BH235" i="8"/>
  <c r="BH234" i="8"/>
  <c r="BH233" i="8"/>
  <c r="BH232" i="8"/>
  <c r="BH231" i="8"/>
  <c r="BH230" i="8"/>
  <c r="BH229" i="8"/>
  <c r="BH228" i="8"/>
  <c r="BH227" i="8"/>
  <c r="BH226" i="8"/>
  <c r="BH225" i="8"/>
  <c r="BH224" i="8"/>
  <c r="BH223" i="8"/>
  <c r="BH222" i="8"/>
  <c r="BH221" i="8"/>
  <c r="BH220" i="8"/>
  <c r="BH219" i="8"/>
  <c r="BH218" i="8"/>
  <c r="BH217" i="8"/>
  <c r="BH216" i="8"/>
  <c r="BH215" i="8"/>
  <c r="BH214" i="8"/>
  <c r="BH213" i="8"/>
  <c r="BH212" i="8"/>
  <c r="BH211" i="8"/>
  <c r="BH210" i="8"/>
  <c r="BH209" i="8"/>
  <c r="BH208" i="8"/>
  <c r="BH207" i="8"/>
  <c r="BH206" i="8"/>
  <c r="BH205" i="8"/>
  <c r="BH204" i="8"/>
  <c r="BH203" i="8"/>
  <c r="BH202" i="8"/>
  <c r="BH201" i="8"/>
  <c r="BH200" i="8"/>
  <c r="BH199" i="8"/>
  <c r="BH198" i="8"/>
  <c r="BH197" i="8"/>
  <c r="BH196" i="8"/>
  <c r="BH195" i="8"/>
  <c r="BH194" i="8"/>
  <c r="BH193" i="8"/>
  <c r="BH192" i="8"/>
  <c r="BH191" i="8"/>
  <c r="BH190" i="8"/>
  <c r="BH189" i="8"/>
  <c r="BH188" i="8"/>
  <c r="BH187" i="8"/>
  <c r="BH186" i="8"/>
  <c r="BH185" i="8"/>
  <c r="BH184" i="8"/>
  <c r="BH183" i="8"/>
  <c r="BH182" i="8"/>
  <c r="BH181" i="8"/>
  <c r="BH180" i="8"/>
  <c r="BH179" i="8"/>
  <c r="BH178" i="8"/>
  <c r="BH177" i="8"/>
  <c r="BH176" i="8"/>
  <c r="BH175" i="8"/>
  <c r="BH174" i="8"/>
  <c r="BH173" i="8"/>
  <c r="BH172" i="8"/>
  <c r="BH171" i="8"/>
  <c r="BH170" i="8"/>
  <c r="BH169" i="8"/>
  <c r="BH168" i="8"/>
  <c r="BH167" i="8"/>
  <c r="BH166" i="8"/>
  <c r="BH165" i="8"/>
  <c r="BH164" i="8"/>
  <c r="BH163" i="8"/>
  <c r="BH162" i="8"/>
  <c r="BH161" i="8"/>
  <c r="BH160" i="8"/>
  <c r="BH159" i="8"/>
  <c r="BH158" i="8"/>
  <c r="BH157" i="8"/>
  <c r="BH156" i="8"/>
  <c r="BH155" i="8"/>
  <c r="BH154" i="8"/>
  <c r="BH153" i="8"/>
  <c r="BH152" i="8"/>
  <c r="BH151" i="8"/>
  <c r="BH150" i="8"/>
  <c r="BH149" i="8"/>
  <c r="BH148" i="8"/>
  <c r="BH147" i="8"/>
  <c r="BH146" i="8"/>
  <c r="BH145" i="8"/>
  <c r="BH144" i="8"/>
  <c r="BH143" i="8"/>
  <c r="BH142" i="8"/>
  <c r="BH141" i="8"/>
  <c r="BH140" i="8"/>
  <c r="BH139" i="8"/>
  <c r="BH138" i="8"/>
  <c r="BH137" i="8"/>
  <c r="BH136" i="8"/>
  <c r="BH135" i="8"/>
  <c r="BH134" i="8"/>
  <c r="BH133" i="8"/>
  <c r="BH132" i="8"/>
  <c r="BH131" i="8"/>
  <c r="BH130" i="8"/>
  <c r="BH129" i="8"/>
  <c r="BH128" i="8"/>
  <c r="BH127" i="8"/>
  <c r="BH126" i="8"/>
  <c r="BH125" i="8"/>
  <c r="BH124" i="8"/>
  <c r="BH123" i="8"/>
  <c r="BH122" i="8"/>
  <c r="BH121" i="8"/>
  <c r="BH120" i="8"/>
  <c r="BH119" i="8"/>
  <c r="BH118" i="8"/>
  <c r="BH117" i="8"/>
  <c r="BH116" i="8"/>
  <c r="BH115" i="8"/>
  <c r="BH114" i="8"/>
  <c r="BH113" i="8"/>
  <c r="BH112" i="8"/>
  <c r="BH111" i="8"/>
  <c r="BH110" i="8"/>
  <c r="BH109" i="8"/>
  <c r="BH108" i="8"/>
  <c r="BH107" i="8"/>
  <c r="BH106" i="8"/>
  <c r="BH105" i="8"/>
  <c r="BH104" i="8"/>
  <c r="BH103" i="8"/>
  <c r="BH102" i="8"/>
  <c r="BH101" i="8"/>
  <c r="BH100" i="8"/>
  <c r="BH99" i="8"/>
  <c r="BH98" i="8"/>
  <c r="BH97" i="8"/>
  <c r="BH96" i="8"/>
  <c r="BH95" i="8"/>
  <c r="BH94" i="8"/>
  <c r="BH93" i="8"/>
  <c r="BH92" i="8"/>
  <c r="BH91" i="8"/>
  <c r="BH90" i="8"/>
  <c r="BH89" i="8"/>
  <c r="BH88" i="8"/>
  <c r="BH87" i="8"/>
  <c r="BH86" i="8"/>
  <c r="BH85" i="8"/>
  <c r="BH84" i="8"/>
  <c r="BH83" i="8"/>
  <c r="BH82" i="8"/>
  <c r="BH81" i="8"/>
  <c r="BH80" i="8"/>
  <c r="BH79" i="8"/>
  <c r="BH78" i="8"/>
  <c r="BH77" i="8"/>
  <c r="BH76" i="8"/>
  <c r="BH75" i="8"/>
  <c r="BH74" i="8"/>
  <c r="BH73" i="8"/>
  <c r="BH72" i="8"/>
  <c r="BH71" i="8"/>
  <c r="BH70" i="8"/>
  <c r="BH69" i="8"/>
  <c r="BH68" i="8"/>
  <c r="BH67" i="8"/>
  <c r="BH66" i="8"/>
  <c r="BH65" i="8"/>
  <c r="BH64" i="8"/>
  <c r="BH63" i="8"/>
  <c r="BH62" i="8"/>
  <c r="BH61" i="8"/>
  <c r="BH60" i="8"/>
  <c r="BH59" i="8"/>
  <c r="BH58" i="8"/>
  <c r="BH57" i="8"/>
  <c r="BH56" i="8"/>
  <c r="BH55" i="8"/>
  <c r="BH54" i="8"/>
  <c r="BH53" i="8"/>
  <c r="BH52" i="8"/>
  <c r="BH51" i="8"/>
  <c r="BH50" i="8"/>
  <c r="BH49" i="8"/>
  <c r="BH48" i="8"/>
  <c r="BH47" i="8"/>
  <c r="BH46" i="8"/>
  <c r="BH45" i="8"/>
  <c r="BH44" i="8"/>
  <c r="BH43" i="8"/>
  <c r="BH42" i="8"/>
  <c r="BH41" i="8"/>
  <c r="BH40" i="8"/>
  <c r="BH39" i="8"/>
  <c r="BH38" i="8"/>
  <c r="BH37" i="8"/>
  <c r="BH36" i="8"/>
  <c r="BH35" i="8"/>
  <c r="BH34" i="8"/>
  <c r="BH33" i="8"/>
  <c r="BH32" i="8"/>
  <c r="BH31" i="8"/>
  <c r="BH30" i="8"/>
  <c r="BH29" i="8"/>
  <c r="BH28" i="8"/>
  <c r="BH27" i="8"/>
  <c r="BH26" i="8"/>
  <c r="BH25" i="8"/>
  <c r="BH24" i="8"/>
  <c r="BH23" i="8"/>
  <c r="BH22" i="8"/>
  <c r="BH21" i="8"/>
  <c r="BH20" i="8"/>
  <c r="BH19" i="8"/>
  <c r="BH18" i="8"/>
  <c r="BH17" i="8"/>
  <c r="BH16" i="8"/>
  <c r="BH15" i="8"/>
  <c r="BH14" i="8"/>
  <c r="BH13" i="8"/>
  <c r="BH12" i="8"/>
  <c r="BH11" i="8"/>
  <c r="BH10" i="8"/>
  <c r="BH9" i="8"/>
  <c r="BH7" i="8" s="1"/>
  <c r="BH10" i="6"/>
  <c r="BJ10" i="6" s="1"/>
  <c r="BK5" i="6" s="1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BH59" i="6"/>
  <c r="BH60" i="6"/>
  <c r="BH61" i="6"/>
  <c r="BH62" i="6"/>
  <c r="BH63" i="6"/>
  <c r="BH64" i="6"/>
  <c r="BH65" i="6"/>
  <c r="BH66" i="6"/>
  <c r="BH67" i="6"/>
  <c r="BH68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3" i="6"/>
  <c r="BH84" i="6"/>
  <c r="BH85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09" i="6"/>
  <c r="BH110" i="6"/>
  <c r="BH111" i="6"/>
  <c r="BH112" i="6"/>
  <c r="BH113" i="6"/>
  <c r="BH114" i="6"/>
  <c r="BH115" i="6"/>
  <c r="BH116" i="6"/>
  <c r="BH117" i="6"/>
  <c r="BH118" i="6"/>
  <c r="BH119" i="6"/>
  <c r="BH120" i="6"/>
  <c r="BH121" i="6"/>
  <c r="BH122" i="6"/>
  <c r="BH123" i="6"/>
  <c r="BH124" i="6"/>
  <c r="BH125" i="6"/>
  <c r="BH126" i="6"/>
  <c r="BH127" i="6"/>
  <c r="BH128" i="6"/>
  <c r="BH129" i="6"/>
  <c r="BH130" i="6"/>
  <c r="BH131" i="6"/>
  <c r="BH132" i="6"/>
  <c r="BH133" i="6"/>
  <c r="BH134" i="6"/>
  <c r="BH135" i="6"/>
  <c r="BH136" i="6"/>
  <c r="BH137" i="6"/>
  <c r="BH138" i="6"/>
  <c r="BH139" i="6"/>
  <c r="BH140" i="6"/>
  <c r="BH141" i="6"/>
  <c r="BH142" i="6"/>
  <c r="BH143" i="6"/>
  <c r="BH144" i="6"/>
  <c r="BH145" i="6"/>
  <c r="BH146" i="6"/>
  <c r="BH147" i="6"/>
  <c r="BH148" i="6"/>
  <c r="BH149" i="6"/>
  <c r="BH150" i="6"/>
  <c r="BH151" i="6"/>
  <c r="BH152" i="6"/>
  <c r="BH153" i="6"/>
  <c r="BH154" i="6"/>
  <c r="BH155" i="6"/>
  <c r="BH156" i="6"/>
  <c r="BH157" i="6"/>
  <c r="BH158" i="6"/>
  <c r="BH159" i="6"/>
  <c r="BH160" i="6"/>
  <c r="BH161" i="6"/>
  <c r="BH162" i="6"/>
  <c r="BH163" i="6"/>
  <c r="BH164" i="6"/>
  <c r="BH165" i="6"/>
  <c r="BH166" i="6"/>
  <c r="BH167" i="6"/>
  <c r="BH168" i="6"/>
  <c r="BH169" i="6"/>
  <c r="BH170" i="6"/>
  <c r="BH171" i="6"/>
  <c r="BH172" i="6"/>
  <c r="BH173" i="6"/>
  <c r="BH174" i="6"/>
  <c r="BH175" i="6"/>
  <c r="BH176" i="6"/>
  <c r="BH177" i="6"/>
  <c r="BH178" i="6"/>
  <c r="BH179" i="6"/>
  <c r="BH180" i="6"/>
  <c r="BH181" i="6"/>
  <c r="BH182" i="6"/>
  <c r="BH183" i="6"/>
  <c r="BH184" i="6"/>
  <c r="BH185" i="6"/>
  <c r="BH186" i="6"/>
  <c r="BH187" i="6"/>
  <c r="BH188" i="6"/>
  <c r="BH189" i="6"/>
  <c r="BH190" i="6"/>
  <c r="BH191" i="6"/>
  <c r="BH192" i="6"/>
  <c r="BH193" i="6"/>
  <c r="BH194" i="6"/>
  <c r="BH195" i="6"/>
  <c r="BH196" i="6"/>
  <c r="BH197" i="6"/>
  <c r="BH198" i="6"/>
  <c r="BH199" i="6"/>
  <c r="BH200" i="6"/>
  <c r="BH201" i="6"/>
  <c r="BH202" i="6"/>
  <c r="BH203" i="6"/>
  <c r="BH204" i="6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276" i="6"/>
  <c r="BH277" i="6"/>
  <c r="BH278" i="6"/>
  <c r="BH279" i="6"/>
  <c r="BH280" i="6"/>
  <c r="BH281" i="6"/>
  <c r="BH282" i="6"/>
  <c r="BH283" i="6"/>
  <c r="BH284" i="6"/>
  <c r="BH285" i="6"/>
  <c r="BH286" i="6"/>
  <c r="BH287" i="6"/>
  <c r="BH288" i="6"/>
  <c r="BH289" i="6"/>
  <c r="BH290" i="6"/>
  <c r="BH291" i="6"/>
  <c r="BH292" i="6"/>
  <c r="BH293" i="6"/>
  <c r="BH294" i="6"/>
  <c r="BH295" i="6"/>
  <c r="BH296" i="6"/>
  <c r="BH297" i="6"/>
  <c r="BH298" i="6"/>
  <c r="BH299" i="6"/>
  <c r="BH300" i="6"/>
  <c r="BH301" i="6"/>
  <c r="BH302" i="6"/>
  <c r="BH303" i="6"/>
  <c r="BH304" i="6"/>
  <c r="BH305" i="6"/>
  <c r="BH306" i="6"/>
  <c r="BH307" i="6"/>
  <c r="BH308" i="6"/>
  <c r="BH309" i="6"/>
  <c r="BH310" i="6"/>
  <c r="BH311" i="6"/>
  <c r="BH312" i="6"/>
  <c r="BH313" i="6"/>
  <c r="BH314" i="6"/>
  <c r="BH315" i="6"/>
  <c r="BH316" i="6"/>
  <c r="BH317" i="6"/>
  <c r="BH318" i="6"/>
  <c r="BH319" i="6"/>
  <c r="BH320" i="6"/>
  <c r="BH321" i="6"/>
  <c r="BH322" i="6"/>
  <c r="BH323" i="6"/>
  <c r="BH324" i="6"/>
  <c r="BH325" i="6"/>
  <c r="BH326" i="6"/>
  <c r="BH327" i="6"/>
  <c r="BH328" i="6"/>
  <c r="BH329" i="6"/>
  <c r="BH330" i="6"/>
  <c r="BH331" i="6"/>
  <c r="BH332" i="6"/>
  <c r="BH333" i="6"/>
  <c r="BH334" i="6"/>
  <c r="BH335" i="6"/>
  <c r="BH336" i="6"/>
  <c r="BH337" i="6"/>
  <c r="BH338" i="6"/>
  <c r="BH339" i="6"/>
  <c r="BH340" i="6"/>
  <c r="BH341" i="6"/>
  <c r="BH342" i="6"/>
  <c r="BH343" i="6"/>
  <c r="BH344" i="6"/>
  <c r="BH345" i="6"/>
  <c r="BH346" i="6"/>
  <c r="BH347" i="6"/>
  <c r="BH348" i="6"/>
  <c r="BH349" i="6"/>
  <c r="BH350" i="6"/>
  <c r="BH351" i="6"/>
  <c r="BH352" i="6"/>
  <c r="BH353" i="6"/>
  <c r="BH354" i="6"/>
  <c r="BH355" i="6"/>
  <c r="BH356" i="6"/>
  <c r="BH357" i="6"/>
  <c r="BH358" i="6"/>
  <c r="BH359" i="6"/>
  <c r="BH360" i="6"/>
  <c r="BH361" i="6"/>
  <c r="BH362" i="6"/>
  <c r="BH363" i="6"/>
  <c r="BH364" i="6"/>
  <c r="BH365" i="6"/>
  <c r="BH366" i="6"/>
  <c r="BH367" i="6"/>
  <c r="BH368" i="6"/>
  <c r="BH369" i="6"/>
  <c r="BH370" i="6"/>
  <c r="BH371" i="6"/>
  <c r="BH372" i="6"/>
  <c r="BH373" i="6"/>
  <c r="BH374" i="6"/>
  <c r="BH375" i="6"/>
  <c r="BH376" i="6"/>
  <c r="BH377" i="6"/>
  <c r="BH378" i="6"/>
  <c r="BH379" i="6"/>
  <c r="BH380" i="6"/>
  <c r="BH381" i="6"/>
  <c r="BH382" i="6"/>
  <c r="BH383" i="6"/>
  <c r="BH384" i="6"/>
  <c r="BH385" i="6"/>
  <c r="BH386" i="6"/>
  <c r="BH387" i="6"/>
  <c r="BH388" i="6"/>
  <c r="BH389" i="6"/>
  <c r="BH390" i="6"/>
  <c r="BH391" i="6"/>
  <c r="BH392" i="6"/>
  <c r="BH393" i="6"/>
  <c r="BH394" i="6"/>
  <c r="BH395" i="6"/>
  <c r="BH396" i="6"/>
  <c r="BH397" i="6"/>
  <c r="BH398" i="6"/>
  <c r="BH399" i="6"/>
  <c r="BH400" i="6"/>
  <c r="BH401" i="6"/>
  <c r="BH402" i="6"/>
  <c r="BH403" i="6"/>
  <c r="BH404" i="6"/>
  <c r="BH405" i="6"/>
  <c r="BH406" i="6"/>
  <c r="BH407" i="6"/>
  <c r="BH408" i="6"/>
  <c r="BH409" i="6"/>
  <c r="BH410" i="6"/>
  <c r="BH411" i="6"/>
  <c r="BH412" i="6"/>
  <c r="BH413" i="6"/>
  <c r="BH414" i="6"/>
  <c r="BH415" i="6"/>
  <c r="BH416" i="6"/>
  <c r="BH417" i="6"/>
  <c r="BH418" i="6"/>
  <c r="BH419" i="6"/>
  <c r="BH420" i="6"/>
  <c r="BH421" i="6"/>
  <c r="BH422" i="6"/>
  <c r="BH423" i="6"/>
  <c r="BH424" i="6"/>
  <c r="BH425" i="6"/>
  <c r="BH426" i="6"/>
  <c r="BH427" i="6"/>
  <c r="BH428" i="6"/>
  <c r="BH429" i="6"/>
  <c r="BH430" i="6"/>
  <c r="BH431" i="6"/>
  <c r="BH432" i="6"/>
  <c r="BH433" i="6"/>
  <c r="BH434" i="6"/>
  <c r="BH435" i="6"/>
  <c r="BH436" i="6"/>
  <c r="BH437" i="6"/>
  <c r="BH438" i="6"/>
  <c r="BH439" i="6"/>
  <c r="BH440" i="6"/>
  <c r="BH441" i="6"/>
  <c r="BH442" i="6"/>
  <c r="BH443" i="6"/>
  <c r="BH444" i="6"/>
  <c r="BH445" i="6"/>
  <c r="BH446" i="6"/>
  <c r="BH447" i="6"/>
  <c r="BH448" i="6"/>
  <c r="BH449" i="6"/>
  <c r="BH450" i="6"/>
  <c r="BH451" i="6"/>
  <c r="BH452" i="6"/>
  <c r="BH453" i="6"/>
  <c r="BH454" i="6"/>
  <c r="BH455" i="6"/>
  <c r="BH456" i="6"/>
  <c r="BH457" i="6"/>
  <c r="BH458" i="6"/>
  <c r="BH459" i="6"/>
  <c r="BH460" i="6"/>
  <c r="BH461" i="6"/>
  <c r="BH462" i="6"/>
  <c r="BH463" i="6"/>
  <c r="BH464" i="6"/>
  <c r="BH465" i="6"/>
  <c r="BH466" i="6"/>
  <c r="BH467" i="6"/>
  <c r="BH468" i="6"/>
  <c r="BH469" i="6"/>
  <c r="BH470" i="6"/>
  <c r="BH471" i="6"/>
  <c r="BH472" i="6"/>
  <c r="BH473" i="6"/>
  <c r="BH474" i="6"/>
  <c r="BH475" i="6"/>
  <c r="BH476" i="6"/>
  <c r="BH477" i="6"/>
  <c r="BH478" i="6"/>
  <c r="BH479" i="6"/>
  <c r="BH480" i="6"/>
  <c r="BH481" i="6"/>
  <c r="BH482" i="6"/>
  <c r="BH483" i="6"/>
  <c r="BH484" i="6"/>
  <c r="BH485" i="6"/>
  <c r="BH486" i="6"/>
  <c r="BH487" i="6"/>
  <c r="BH488" i="6"/>
  <c r="BH489" i="6"/>
  <c r="BH490" i="6"/>
  <c r="BH491" i="6"/>
  <c r="BH492" i="6"/>
  <c r="BH493" i="6"/>
  <c r="BH494" i="6"/>
  <c r="BH495" i="6"/>
  <c r="BH496" i="6"/>
  <c r="BH497" i="6"/>
  <c r="BH498" i="6"/>
  <c r="BH499" i="6"/>
  <c r="BH500" i="6"/>
  <c r="BH501" i="6"/>
  <c r="BH502" i="6"/>
  <c r="BH503" i="6"/>
  <c r="BH504" i="6"/>
  <c r="BH505" i="6"/>
  <c r="BH506" i="6"/>
  <c r="BH507" i="6"/>
  <c r="BH508" i="6"/>
  <c r="BH509" i="6"/>
  <c r="BH510" i="6"/>
  <c r="BH511" i="6"/>
  <c r="BH512" i="6"/>
  <c r="BH513" i="6"/>
  <c r="BH514" i="6"/>
  <c r="BH515" i="6"/>
  <c r="BH516" i="6"/>
  <c r="BH517" i="6"/>
  <c r="BH518" i="6"/>
  <c r="BH519" i="6"/>
  <c r="BH520" i="6"/>
  <c r="BH521" i="6"/>
  <c r="BH522" i="6"/>
  <c r="BH523" i="6"/>
  <c r="BH524" i="6"/>
  <c r="BH525" i="6"/>
  <c r="BH526" i="6"/>
  <c r="BH527" i="6"/>
  <c r="BH528" i="6"/>
  <c r="BH529" i="6"/>
  <c r="BH530" i="6"/>
  <c r="BH531" i="6"/>
  <c r="BH532" i="6"/>
  <c r="BH533" i="6"/>
  <c r="BH534" i="6"/>
  <c r="BH535" i="6"/>
  <c r="BH536" i="6"/>
  <c r="BH537" i="6"/>
  <c r="BH538" i="6"/>
  <c r="BH539" i="6"/>
  <c r="BH540" i="6"/>
  <c r="BH541" i="6"/>
  <c r="BH542" i="6"/>
  <c r="BH543" i="6"/>
  <c r="BH544" i="6"/>
  <c r="BH545" i="6"/>
  <c r="BH546" i="6"/>
  <c r="BH547" i="6"/>
  <c r="BH548" i="6"/>
  <c r="BH549" i="6"/>
  <c r="BH550" i="6"/>
  <c r="BH551" i="6"/>
  <c r="BH552" i="6"/>
  <c r="BH553" i="6"/>
  <c r="BH554" i="6"/>
  <c r="BH555" i="6"/>
  <c r="BH556" i="6"/>
  <c r="BH557" i="6"/>
  <c r="BH558" i="6"/>
  <c r="BH559" i="6"/>
  <c r="BH560" i="6"/>
  <c r="BH561" i="6"/>
  <c r="BH562" i="6"/>
  <c r="BH563" i="6"/>
  <c r="BH564" i="6"/>
  <c r="BH565" i="6"/>
  <c r="BH566" i="6"/>
  <c r="BH567" i="6"/>
  <c r="BH568" i="6"/>
  <c r="BH569" i="6"/>
  <c r="BH570" i="6"/>
  <c r="BH571" i="6"/>
  <c r="BH572" i="6"/>
  <c r="BH573" i="6"/>
  <c r="BH574" i="6"/>
  <c r="BH575" i="6"/>
  <c r="BH576" i="6"/>
  <c r="BH577" i="6"/>
  <c r="BH578" i="6"/>
  <c r="BH579" i="6"/>
  <c r="BH580" i="6"/>
  <c r="BH581" i="6"/>
  <c r="BH582" i="6"/>
  <c r="BH583" i="6"/>
  <c r="BH584" i="6"/>
  <c r="BH585" i="6"/>
  <c r="BH586" i="6"/>
  <c r="BH587" i="6"/>
  <c r="BH588" i="6"/>
  <c r="BH589" i="6"/>
  <c r="BH590" i="6"/>
  <c r="BH591" i="6"/>
  <c r="BH592" i="6"/>
  <c r="BH593" i="6"/>
  <c r="BH594" i="6"/>
  <c r="BH595" i="6"/>
  <c r="BH596" i="6"/>
  <c r="BH597" i="6"/>
  <c r="BH598" i="6"/>
  <c r="BH599" i="6"/>
  <c r="BH600" i="6"/>
  <c r="BH601" i="6"/>
  <c r="BH602" i="6"/>
  <c r="BH603" i="6"/>
  <c r="BH604" i="6"/>
  <c r="BH605" i="6"/>
  <c r="BH606" i="6"/>
  <c r="BH607" i="6"/>
  <c r="BH608" i="6"/>
  <c r="BH609" i="6"/>
  <c r="BH610" i="6"/>
  <c r="BH611" i="6"/>
  <c r="BH612" i="6"/>
  <c r="BH613" i="6"/>
  <c r="BH614" i="6"/>
  <c r="BH615" i="6"/>
  <c r="BH616" i="6"/>
  <c r="BH617" i="6"/>
  <c r="BH618" i="6"/>
  <c r="BH619" i="6"/>
  <c r="BH620" i="6"/>
  <c r="BH621" i="6"/>
  <c r="BH622" i="6"/>
  <c r="BH623" i="6"/>
  <c r="BH624" i="6"/>
  <c r="BH625" i="6"/>
  <c r="BH626" i="6"/>
  <c r="BH627" i="6"/>
  <c r="BH628" i="6"/>
  <c r="BH629" i="6"/>
  <c r="BH630" i="6"/>
  <c r="BH631" i="6"/>
  <c r="BH632" i="6"/>
  <c r="BH633" i="6"/>
  <c r="BH634" i="6"/>
  <c r="BH635" i="6"/>
  <c r="BH636" i="6"/>
  <c r="BH637" i="6"/>
  <c r="BH638" i="6"/>
  <c r="BH639" i="6"/>
  <c r="BH640" i="6"/>
  <c r="BH641" i="6"/>
  <c r="BH642" i="6"/>
  <c r="BH643" i="6"/>
  <c r="BH644" i="6"/>
  <c r="BH645" i="6"/>
  <c r="BH646" i="6"/>
  <c r="BH647" i="6"/>
  <c r="BH648" i="6"/>
  <c r="BH649" i="6"/>
  <c r="BH650" i="6"/>
  <c r="BH651" i="6"/>
  <c r="BH652" i="6"/>
  <c r="BH653" i="6"/>
  <c r="BH654" i="6"/>
  <c r="BH655" i="6"/>
  <c r="BH656" i="6"/>
  <c r="BH657" i="6"/>
  <c r="BH658" i="6"/>
  <c r="BH659" i="6"/>
  <c r="BH660" i="6"/>
  <c r="BH661" i="6"/>
  <c r="BH662" i="6"/>
  <c r="BH663" i="6"/>
  <c r="BH664" i="6"/>
  <c r="BH665" i="6"/>
  <c r="BH666" i="6"/>
  <c r="BH667" i="6"/>
  <c r="BH668" i="6"/>
  <c r="BH669" i="6"/>
  <c r="BH670" i="6"/>
  <c r="BH671" i="6"/>
  <c r="BH672" i="6"/>
  <c r="BH673" i="6"/>
  <c r="BH674" i="6"/>
  <c r="BH675" i="6"/>
  <c r="BH676" i="6"/>
  <c r="BH677" i="6"/>
  <c r="BH678" i="6"/>
  <c r="BH679" i="6"/>
  <c r="BH680" i="6"/>
  <c r="BH681" i="6"/>
  <c r="BH682" i="6"/>
  <c r="BH683" i="6"/>
  <c r="BH684" i="6"/>
  <c r="BH685" i="6"/>
  <c r="BH686" i="6"/>
  <c r="BH687" i="6"/>
  <c r="BH688" i="6"/>
  <c r="BH689" i="6"/>
  <c r="BH690" i="6"/>
  <c r="BH691" i="6"/>
  <c r="BH692" i="6"/>
  <c r="BH693" i="6"/>
  <c r="BH694" i="6"/>
  <c r="BH695" i="6"/>
  <c r="BH696" i="6"/>
  <c r="BH697" i="6"/>
  <c r="BH698" i="6"/>
  <c r="BH699" i="6"/>
  <c r="BH700" i="6"/>
  <c r="BH701" i="6"/>
  <c r="BH702" i="6"/>
  <c r="BH703" i="6"/>
  <c r="BH704" i="6"/>
  <c r="BH705" i="6"/>
  <c r="BH706" i="6"/>
  <c r="BH707" i="6"/>
  <c r="BH708" i="6"/>
  <c r="BH709" i="6"/>
  <c r="BH710" i="6"/>
  <c r="BH711" i="6"/>
  <c r="BH712" i="6"/>
  <c r="BH713" i="6"/>
  <c r="BH714" i="6"/>
  <c r="BH715" i="6"/>
  <c r="BH716" i="6"/>
  <c r="BH717" i="6"/>
  <c r="BH718" i="6"/>
  <c r="BH719" i="6"/>
  <c r="BH720" i="6"/>
  <c r="BH721" i="6"/>
  <c r="BH722" i="6"/>
  <c r="BH723" i="6"/>
  <c r="BH724" i="6"/>
  <c r="BH725" i="6"/>
  <c r="BH726" i="6"/>
  <c r="BH727" i="6"/>
  <c r="BH728" i="6"/>
  <c r="BH729" i="6"/>
  <c r="BH730" i="6"/>
  <c r="BH731" i="6"/>
  <c r="BH732" i="6"/>
  <c r="BH733" i="6"/>
  <c r="BH734" i="6"/>
  <c r="BH735" i="6"/>
  <c r="BH736" i="6"/>
  <c r="BH737" i="6"/>
  <c r="BH738" i="6"/>
  <c r="BH739" i="6"/>
  <c r="BH740" i="6"/>
  <c r="BH741" i="6"/>
  <c r="BH742" i="6"/>
  <c r="BH743" i="6"/>
  <c r="BH744" i="6"/>
  <c r="BH745" i="6"/>
  <c r="BH746" i="6"/>
  <c r="BH747" i="6"/>
  <c r="BH748" i="6"/>
  <c r="BH749" i="6"/>
  <c r="BH750" i="6"/>
  <c r="BH751" i="6"/>
  <c r="BH752" i="6"/>
  <c r="BH753" i="6"/>
  <c r="BH754" i="6"/>
  <c r="BH755" i="6"/>
  <c r="BH756" i="6"/>
  <c r="BH757" i="6"/>
  <c r="BH758" i="6"/>
  <c r="BH759" i="6"/>
  <c r="BH760" i="6"/>
  <c r="BH761" i="6"/>
  <c r="BH762" i="6"/>
  <c r="BH763" i="6"/>
  <c r="BH764" i="6"/>
  <c r="BH765" i="6"/>
  <c r="BH766" i="6"/>
  <c r="BH767" i="6"/>
  <c r="BH768" i="6"/>
  <c r="BH769" i="6"/>
  <c r="BH770" i="6"/>
  <c r="BH771" i="6"/>
  <c r="BH772" i="6"/>
  <c r="BH773" i="6"/>
  <c r="BH774" i="6"/>
  <c r="BH775" i="6"/>
  <c r="BH776" i="6"/>
  <c r="BH777" i="6"/>
  <c r="BH778" i="6"/>
  <c r="BH779" i="6"/>
  <c r="BH780" i="6"/>
  <c r="BH781" i="6"/>
  <c r="BH782" i="6"/>
  <c r="BH783" i="6"/>
  <c r="BH784" i="6"/>
  <c r="BH785" i="6"/>
  <c r="BH786" i="6"/>
  <c r="BH787" i="6"/>
  <c r="BH788" i="6"/>
  <c r="BH789" i="6"/>
  <c r="BH790" i="6"/>
  <c r="BH791" i="6"/>
  <c r="BH792" i="6"/>
  <c r="BH793" i="6"/>
  <c r="BH794" i="6"/>
  <c r="BH795" i="6"/>
  <c r="BH796" i="6"/>
  <c r="BH797" i="6"/>
  <c r="BH798" i="6"/>
  <c r="BH799" i="6"/>
  <c r="BH800" i="6"/>
  <c r="BH801" i="6"/>
  <c r="BH802" i="6"/>
  <c r="BH803" i="6"/>
  <c r="BH804" i="6"/>
  <c r="BH805" i="6"/>
  <c r="BH806" i="6"/>
  <c r="BH807" i="6"/>
  <c r="BH808" i="6"/>
  <c r="BH809" i="6"/>
  <c r="BH810" i="6"/>
  <c r="BH811" i="6"/>
  <c r="BH812" i="6"/>
  <c r="BH813" i="6"/>
  <c r="BH814" i="6"/>
  <c r="BH815" i="6"/>
  <c r="BH816" i="6"/>
  <c r="BH817" i="6"/>
  <c r="BH818" i="6"/>
  <c r="BH819" i="6"/>
  <c r="BH820" i="6"/>
  <c r="BH821" i="6"/>
  <c r="BH822" i="6"/>
  <c r="BH823" i="6"/>
  <c r="BH824" i="6"/>
  <c r="BH825" i="6"/>
  <c r="BH826" i="6"/>
  <c r="BH827" i="6"/>
  <c r="BH828" i="6"/>
  <c r="BH829" i="6"/>
  <c r="BH830" i="6"/>
  <c r="BH831" i="6"/>
  <c r="BH832" i="6"/>
  <c r="BH833" i="6"/>
  <c r="BH834" i="6"/>
  <c r="BH835" i="6"/>
  <c r="BH836" i="6"/>
  <c r="BH837" i="6"/>
  <c r="BH838" i="6"/>
  <c r="BH839" i="6"/>
  <c r="BH840" i="6"/>
  <c r="BH841" i="6"/>
  <c r="BH842" i="6"/>
  <c r="BH843" i="6"/>
  <c r="BH844" i="6"/>
  <c r="BH845" i="6"/>
  <c r="BH846" i="6"/>
  <c r="BH847" i="6"/>
  <c r="BH848" i="6"/>
  <c r="BH849" i="6"/>
  <c r="BH850" i="6"/>
  <c r="BH851" i="6"/>
  <c r="BH852" i="6"/>
  <c r="BH853" i="6"/>
  <c r="BH854" i="6"/>
  <c r="BH855" i="6"/>
  <c r="BH856" i="6"/>
  <c r="BH857" i="6"/>
  <c r="BH858" i="6"/>
  <c r="BH859" i="6"/>
  <c r="BH860" i="6"/>
  <c r="BH861" i="6"/>
  <c r="BH862" i="6"/>
  <c r="BH863" i="6"/>
  <c r="BH864" i="6"/>
  <c r="BH865" i="6"/>
  <c r="BH866" i="6"/>
  <c r="BH867" i="6"/>
  <c r="BH868" i="6"/>
  <c r="BH869" i="6"/>
  <c r="BH870" i="6"/>
  <c r="BH871" i="6"/>
  <c r="BH872" i="6"/>
  <c r="BH873" i="6"/>
  <c r="BH874" i="6"/>
  <c r="BH875" i="6"/>
  <c r="BH876" i="6"/>
  <c r="BH877" i="6"/>
  <c r="BH878" i="6"/>
  <c r="BH879" i="6"/>
  <c r="BH880" i="6"/>
  <c r="BH881" i="6"/>
  <c r="BH882" i="6"/>
  <c r="BH883" i="6"/>
  <c r="BH884" i="6"/>
  <c r="BH885" i="6"/>
  <c r="BH886" i="6"/>
  <c r="BH887" i="6"/>
  <c r="BH888" i="6"/>
  <c r="BH889" i="6"/>
  <c r="BH890" i="6"/>
  <c r="BH891" i="6"/>
  <c r="BH892" i="6"/>
  <c r="BH893" i="6"/>
  <c r="BH894" i="6"/>
  <c r="BH895" i="6"/>
  <c r="BH896" i="6"/>
  <c r="BH897" i="6"/>
  <c r="BH898" i="6"/>
  <c r="BH899" i="6"/>
  <c r="BH900" i="6"/>
  <c r="BH901" i="6"/>
  <c r="BH902" i="6"/>
  <c r="BH903" i="6"/>
  <c r="BH904" i="6"/>
  <c r="BH905" i="6"/>
  <c r="BH906" i="6"/>
  <c r="BH907" i="6"/>
  <c r="BH908" i="6"/>
  <c r="BH909" i="6"/>
  <c r="BH910" i="6"/>
  <c r="BH911" i="6"/>
  <c r="BH912" i="6"/>
  <c r="BH913" i="6"/>
  <c r="BH914" i="6"/>
  <c r="BH915" i="6"/>
  <c r="BH916" i="6"/>
  <c r="BH917" i="6"/>
  <c r="BH918" i="6"/>
  <c r="BH919" i="6"/>
  <c r="BH920" i="6"/>
  <c r="BH921" i="6"/>
  <c r="BH922" i="6"/>
  <c r="BH923" i="6"/>
  <c r="BH924" i="6"/>
  <c r="BH925" i="6"/>
  <c r="BH926" i="6"/>
  <c r="BH927" i="6"/>
  <c r="BH928" i="6"/>
  <c r="BH929" i="6"/>
  <c r="BH930" i="6"/>
  <c r="BH931" i="6"/>
  <c r="BH932" i="6"/>
  <c r="BH933" i="6"/>
  <c r="BH934" i="6"/>
  <c r="BH935" i="6"/>
  <c r="BH936" i="6"/>
  <c r="BH937" i="6"/>
  <c r="BH938" i="6"/>
  <c r="BH939" i="6"/>
  <c r="BH940" i="6"/>
  <c r="BH941" i="6"/>
  <c r="BH942" i="6"/>
  <c r="BH943" i="6"/>
  <c r="BH944" i="6"/>
  <c r="BH945" i="6"/>
  <c r="BH946" i="6"/>
  <c r="BH947" i="6"/>
  <c r="BH948" i="6"/>
  <c r="BH949" i="6"/>
  <c r="BH950" i="6"/>
  <c r="BH951" i="6"/>
  <c r="BH952" i="6"/>
  <c r="BH953" i="6"/>
  <c r="BH954" i="6"/>
  <c r="BH955" i="6"/>
  <c r="BH956" i="6"/>
  <c r="BH957" i="6"/>
  <c r="BH958" i="6"/>
  <c r="BH959" i="6"/>
  <c r="BH960" i="6"/>
  <c r="BH961" i="6"/>
  <c r="BH962" i="6"/>
  <c r="BH963" i="6"/>
  <c r="BH964" i="6"/>
  <c r="BH965" i="6"/>
  <c r="BH966" i="6"/>
  <c r="BH967" i="6"/>
  <c r="BH968" i="6"/>
  <c r="BH969" i="6"/>
  <c r="BH970" i="6"/>
  <c r="BH971" i="6"/>
  <c r="BH972" i="6"/>
  <c r="BH973" i="6"/>
  <c r="BH974" i="6"/>
  <c r="BH975" i="6"/>
  <c r="BH976" i="6"/>
  <c r="BH977" i="6"/>
  <c r="BH978" i="6"/>
  <c r="BH979" i="6"/>
  <c r="BH980" i="6"/>
  <c r="BH981" i="6"/>
  <c r="BH982" i="6"/>
  <c r="BH983" i="6"/>
  <c r="BH984" i="6"/>
  <c r="BH985" i="6"/>
  <c r="BH986" i="6"/>
  <c r="BH987" i="6"/>
  <c r="BH988" i="6"/>
  <c r="BH989" i="6"/>
  <c r="BH990" i="6"/>
  <c r="BH991" i="6"/>
  <c r="BH992" i="6"/>
  <c r="BH993" i="6"/>
  <c r="BH994" i="6"/>
  <c r="BH995" i="6"/>
  <c r="BH996" i="6"/>
  <c r="BH997" i="6"/>
  <c r="BH998" i="6"/>
  <c r="BH999" i="6"/>
  <c r="BH1000" i="6"/>
  <c r="BH1001" i="6"/>
  <c r="BH1002" i="6"/>
  <c r="BH1003" i="6"/>
  <c r="BH1004" i="6"/>
  <c r="BH1005" i="6"/>
  <c r="BH1006" i="6"/>
  <c r="BH9" i="6"/>
  <c r="A27" i="1"/>
  <c r="A26" i="1"/>
  <c r="A46" i="15" l="1"/>
  <c r="BB7" i="16"/>
  <c r="BB5" i="16"/>
  <c r="BB6" i="16"/>
  <c r="A45" i="15" s="1"/>
  <c r="BH5" i="8"/>
  <c r="BH6" i="8"/>
  <c r="A45" i="14" s="1"/>
  <c r="BH5" i="6"/>
  <c r="BK7" i="6" s="1"/>
  <c r="BH6" i="6"/>
  <c r="BH7" i="6"/>
  <c r="A46" i="1"/>
  <c r="C60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0" i="8"/>
  <c r="C9" i="8"/>
  <c r="V3" i="16" a="1"/>
  <c r="V3" i="16" s="1"/>
  <c r="Y3" i="8" a="1"/>
  <c r="Y3" i="8" s="1"/>
  <c r="X3" i="6" a="1"/>
  <c r="X3" i="6" s="1"/>
  <c r="A45" i="1" l="1"/>
  <c r="A27" i="15"/>
  <c r="A26" i="15"/>
  <c r="H7" i="1"/>
  <c r="H8" i="1"/>
  <c r="H7" i="14"/>
  <c r="H8" i="14"/>
  <c r="H8" i="15"/>
  <c r="H7" i="15"/>
  <c r="A27" i="14"/>
  <c r="A26" i="14"/>
  <c r="A36" i="15"/>
  <c r="A35" i="15"/>
  <c r="A34" i="15"/>
  <c r="A33" i="15"/>
  <c r="A28" i="15"/>
  <c r="A36" i="14"/>
  <c r="A35" i="14"/>
  <c r="A34" i="14"/>
  <c r="A33" i="14"/>
  <c r="A28" i="14"/>
  <c r="A33" i="1"/>
  <c r="A34" i="1"/>
  <c r="A35" i="1"/>
  <c r="D12" i="14" l="1"/>
  <c r="D12" i="1"/>
  <c r="G12" i="15"/>
  <c r="G12" i="14"/>
  <c r="G11" i="14"/>
  <c r="A50" i="14" s="1"/>
  <c r="D11" i="14"/>
  <c r="I5" i="19" s="1"/>
  <c r="H6" i="15"/>
  <c r="H5" i="15"/>
  <c r="H4" i="15"/>
  <c r="H6" i="14"/>
  <c r="H5" i="14"/>
  <c r="H4" i="14"/>
  <c r="G12" i="1"/>
  <c r="G11" i="1"/>
  <c r="D11" i="1"/>
  <c r="H6" i="1"/>
  <c r="F4" i="6" s="1"/>
  <c r="H5" i="1"/>
  <c r="F3" i="6" s="1"/>
  <c r="H4" i="1"/>
  <c r="A56" i="1" s="1"/>
  <c r="K3" i="6"/>
  <c r="K4" i="6"/>
  <c r="R7" i="6"/>
  <c r="G24" i="1"/>
  <c r="T7" i="6"/>
  <c r="C16" i="1" s="1"/>
  <c r="U7" i="6"/>
  <c r="D16" i="1" s="1"/>
  <c r="V7" i="6"/>
  <c r="C18" i="1" s="1"/>
  <c r="W7" i="6"/>
  <c r="D18" i="1" s="1"/>
  <c r="X7" i="6"/>
  <c r="C20" i="1" s="1"/>
  <c r="Y7" i="6"/>
  <c r="D20" i="1" s="1"/>
  <c r="Z7" i="6"/>
  <c r="C22" i="1" s="1"/>
  <c r="AA7" i="6"/>
  <c r="D22" i="1" s="1"/>
  <c r="AB7" i="6"/>
  <c r="B23" i="1" s="1"/>
  <c r="AC7" i="6"/>
  <c r="B26" i="1" s="1"/>
  <c r="AD7" i="6"/>
  <c r="B27" i="1" s="1"/>
  <c r="AE7" i="6"/>
  <c r="C25" i="1" s="1"/>
  <c r="AF7" i="6"/>
  <c r="D25" i="1" s="1"/>
  <c r="AG7" i="6"/>
  <c r="AH7" i="6"/>
  <c r="AI7" i="6"/>
  <c r="AJ7" i="6"/>
  <c r="AK7" i="6"/>
  <c r="AL7" i="6"/>
  <c r="AM7" i="6"/>
  <c r="AN7" i="6"/>
  <c r="AO7" i="6"/>
  <c r="B28" i="1" s="1"/>
  <c r="AP7" i="6"/>
  <c r="C30" i="1" s="1"/>
  <c r="AQ7" i="6"/>
  <c r="D30" i="1" s="1"/>
  <c r="AR7" i="6"/>
  <c r="C32" i="1" s="1"/>
  <c r="AS7" i="6"/>
  <c r="D32" i="1" s="1"/>
  <c r="AT7" i="6"/>
  <c r="B33" i="1" s="1"/>
  <c r="AU7" i="6"/>
  <c r="B34" i="1" s="1"/>
  <c r="AV7" i="6"/>
  <c r="B35" i="1" s="1"/>
  <c r="AW7" i="6"/>
  <c r="B36" i="1" s="1"/>
  <c r="D193" i="8"/>
  <c r="D469" i="8"/>
  <c r="D501" i="8"/>
  <c r="D533" i="8"/>
  <c r="D565" i="8"/>
  <c r="D569" i="8"/>
  <c r="D585" i="8"/>
  <c r="D593" i="8"/>
  <c r="BG608" i="8"/>
  <c r="D608" i="8" s="1"/>
  <c r="BG607" i="8"/>
  <c r="D607" i="8" s="1"/>
  <c r="BG606" i="8"/>
  <c r="D606" i="8" s="1"/>
  <c r="BG605" i="8"/>
  <c r="D605" i="8" s="1"/>
  <c r="BG604" i="8"/>
  <c r="D604" i="8" s="1"/>
  <c r="BG603" i="8"/>
  <c r="D603" i="8" s="1"/>
  <c r="BG602" i="8"/>
  <c r="D602" i="8" s="1"/>
  <c r="BG601" i="8"/>
  <c r="D601" i="8" s="1"/>
  <c r="BG600" i="8"/>
  <c r="D600" i="8" s="1"/>
  <c r="BG599" i="8"/>
  <c r="D599" i="8" s="1"/>
  <c r="BG598" i="8"/>
  <c r="D598" i="8" s="1"/>
  <c r="BG597" i="8"/>
  <c r="D597" i="8" s="1"/>
  <c r="BG596" i="8"/>
  <c r="D596" i="8" s="1"/>
  <c r="BG595" i="8"/>
  <c r="D595" i="8" s="1"/>
  <c r="BG594" i="8"/>
  <c r="D594" i="8" s="1"/>
  <c r="BG593" i="8"/>
  <c r="BG592" i="8"/>
  <c r="D592" i="8" s="1"/>
  <c r="BG591" i="8"/>
  <c r="D591" i="8" s="1"/>
  <c r="BG590" i="8"/>
  <c r="D590" i="8" s="1"/>
  <c r="BG589" i="8"/>
  <c r="D589" i="8" s="1"/>
  <c r="BG588" i="8"/>
  <c r="D588" i="8" s="1"/>
  <c r="BG587" i="8"/>
  <c r="D587" i="8" s="1"/>
  <c r="BG586" i="8"/>
  <c r="D586" i="8" s="1"/>
  <c r="BG585" i="8"/>
  <c r="BG584" i="8"/>
  <c r="D584" i="8" s="1"/>
  <c r="BG583" i="8"/>
  <c r="D583" i="8" s="1"/>
  <c r="BG582" i="8"/>
  <c r="D582" i="8" s="1"/>
  <c r="BG581" i="8"/>
  <c r="D581" i="8" s="1"/>
  <c r="BG580" i="8"/>
  <c r="D580" i="8" s="1"/>
  <c r="BG579" i="8"/>
  <c r="D579" i="8" s="1"/>
  <c r="BG578" i="8"/>
  <c r="D578" i="8" s="1"/>
  <c r="BG577" i="8"/>
  <c r="D577" i="8" s="1"/>
  <c r="BG576" i="8"/>
  <c r="D576" i="8" s="1"/>
  <c r="BG575" i="8"/>
  <c r="D575" i="8" s="1"/>
  <c r="BG574" i="8"/>
  <c r="D574" i="8" s="1"/>
  <c r="BG573" i="8"/>
  <c r="D573" i="8" s="1"/>
  <c r="BG572" i="8"/>
  <c r="D572" i="8" s="1"/>
  <c r="BG571" i="8"/>
  <c r="D571" i="8" s="1"/>
  <c r="BG570" i="8"/>
  <c r="D570" i="8" s="1"/>
  <c r="BG569" i="8"/>
  <c r="BG568" i="8"/>
  <c r="D568" i="8" s="1"/>
  <c r="BG567" i="8"/>
  <c r="D567" i="8" s="1"/>
  <c r="BG566" i="8"/>
  <c r="D566" i="8" s="1"/>
  <c r="BG565" i="8"/>
  <c r="BG564" i="8"/>
  <c r="D564" i="8" s="1"/>
  <c r="BG563" i="8"/>
  <c r="D563" i="8" s="1"/>
  <c r="BG562" i="8"/>
  <c r="D562" i="8" s="1"/>
  <c r="BG561" i="8"/>
  <c r="D561" i="8" s="1"/>
  <c r="BG560" i="8"/>
  <c r="D560" i="8" s="1"/>
  <c r="BG559" i="8"/>
  <c r="D559" i="8" s="1"/>
  <c r="BG558" i="8"/>
  <c r="D558" i="8" s="1"/>
  <c r="BG557" i="8"/>
  <c r="D557" i="8" s="1"/>
  <c r="BG556" i="8"/>
  <c r="D556" i="8" s="1"/>
  <c r="BG555" i="8"/>
  <c r="D555" i="8" s="1"/>
  <c r="BG554" i="8"/>
  <c r="D554" i="8" s="1"/>
  <c r="BG553" i="8"/>
  <c r="D553" i="8" s="1"/>
  <c r="BG552" i="8"/>
  <c r="D552" i="8" s="1"/>
  <c r="BG551" i="8"/>
  <c r="D551" i="8" s="1"/>
  <c r="BG550" i="8"/>
  <c r="D550" i="8" s="1"/>
  <c r="BG549" i="8"/>
  <c r="D549" i="8" s="1"/>
  <c r="BG548" i="8"/>
  <c r="D548" i="8" s="1"/>
  <c r="BG547" i="8"/>
  <c r="D547" i="8" s="1"/>
  <c r="BG546" i="8"/>
  <c r="D546" i="8" s="1"/>
  <c r="BG545" i="8"/>
  <c r="D545" i="8" s="1"/>
  <c r="BG544" i="8"/>
  <c r="D544" i="8" s="1"/>
  <c r="BG543" i="8"/>
  <c r="D543" i="8" s="1"/>
  <c r="BG542" i="8"/>
  <c r="D542" i="8" s="1"/>
  <c r="BG541" i="8"/>
  <c r="D541" i="8" s="1"/>
  <c r="BG540" i="8"/>
  <c r="D540" i="8" s="1"/>
  <c r="BG539" i="8"/>
  <c r="D539" i="8" s="1"/>
  <c r="BG538" i="8"/>
  <c r="D538" i="8" s="1"/>
  <c r="BG537" i="8"/>
  <c r="D537" i="8" s="1"/>
  <c r="BG536" i="8"/>
  <c r="D536" i="8" s="1"/>
  <c r="BG535" i="8"/>
  <c r="D535" i="8" s="1"/>
  <c r="BG534" i="8"/>
  <c r="D534" i="8" s="1"/>
  <c r="BG533" i="8"/>
  <c r="BG532" i="8"/>
  <c r="D532" i="8" s="1"/>
  <c r="BG531" i="8"/>
  <c r="D531" i="8" s="1"/>
  <c r="BG530" i="8"/>
  <c r="D530" i="8" s="1"/>
  <c r="BG529" i="8"/>
  <c r="D529" i="8" s="1"/>
  <c r="BG528" i="8"/>
  <c r="D528" i="8" s="1"/>
  <c r="BG527" i="8"/>
  <c r="D527" i="8" s="1"/>
  <c r="BG526" i="8"/>
  <c r="D526" i="8" s="1"/>
  <c r="BG525" i="8"/>
  <c r="D525" i="8" s="1"/>
  <c r="BG524" i="8"/>
  <c r="D524" i="8" s="1"/>
  <c r="BG523" i="8"/>
  <c r="D523" i="8" s="1"/>
  <c r="BG522" i="8"/>
  <c r="D522" i="8" s="1"/>
  <c r="BG521" i="8"/>
  <c r="D521" i="8" s="1"/>
  <c r="BG520" i="8"/>
  <c r="D520" i="8" s="1"/>
  <c r="BG519" i="8"/>
  <c r="D519" i="8" s="1"/>
  <c r="BG518" i="8"/>
  <c r="D518" i="8" s="1"/>
  <c r="BG517" i="8"/>
  <c r="D517" i="8" s="1"/>
  <c r="BG516" i="8"/>
  <c r="D516" i="8" s="1"/>
  <c r="BG515" i="8"/>
  <c r="D515" i="8" s="1"/>
  <c r="BG514" i="8"/>
  <c r="D514" i="8" s="1"/>
  <c r="BG513" i="8"/>
  <c r="D513" i="8" s="1"/>
  <c r="BG512" i="8"/>
  <c r="D512" i="8" s="1"/>
  <c r="BG511" i="8"/>
  <c r="D511" i="8" s="1"/>
  <c r="BG510" i="8"/>
  <c r="D510" i="8" s="1"/>
  <c r="BG509" i="8"/>
  <c r="D509" i="8" s="1"/>
  <c r="BG508" i="8"/>
  <c r="D508" i="8" s="1"/>
  <c r="BG507" i="8"/>
  <c r="D507" i="8" s="1"/>
  <c r="BG506" i="8"/>
  <c r="D506" i="8" s="1"/>
  <c r="BG505" i="8"/>
  <c r="D505" i="8" s="1"/>
  <c r="BG504" i="8"/>
  <c r="D504" i="8" s="1"/>
  <c r="BG503" i="8"/>
  <c r="D503" i="8" s="1"/>
  <c r="BG502" i="8"/>
  <c r="D502" i="8" s="1"/>
  <c r="BG501" i="8"/>
  <c r="BG500" i="8"/>
  <c r="D500" i="8" s="1"/>
  <c r="BG499" i="8"/>
  <c r="D499" i="8" s="1"/>
  <c r="BG498" i="8"/>
  <c r="D498" i="8" s="1"/>
  <c r="BG497" i="8"/>
  <c r="D497" i="8" s="1"/>
  <c r="BG496" i="8"/>
  <c r="D496" i="8" s="1"/>
  <c r="BG495" i="8"/>
  <c r="D495" i="8" s="1"/>
  <c r="BG494" i="8"/>
  <c r="D494" i="8" s="1"/>
  <c r="BG493" i="8"/>
  <c r="D493" i="8" s="1"/>
  <c r="BG492" i="8"/>
  <c r="D492" i="8" s="1"/>
  <c r="BG491" i="8"/>
  <c r="D491" i="8" s="1"/>
  <c r="BG490" i="8"/>
  <c r="D490" i="8" s="1"/>
  <c r="BG489" i="8"/>
  <c r="D489" i="8" s="1"/>
  <c r="BG488" i="8"/>
  <c r="D488" i="8" s="1"/>
  <c r="BG487" i="8"/>
  <c r="D487" i="8" s="1"/>
  <c r="BG486" i="8"/>
  <c r="D486" i="8" s="1"/>
  <c r="BG485" i="8"/>
  <c r="D485" i="8" s="1"/>
  <c r="BG484" i="8"/>
  <c r="D484" i="8" s="1"/>
  <c r="BG483" i="8"/>
  <c r="D483" i="8" s="1"/>
  <c r="BG482" i="8"/>
  <c r="D482" i="8" s="1"/>
  <c r="BG481" i="8"/>
  <c r="D481" i="8" s="1"/>
  <c r="BG480" i="8"/>
  <c r="D480" i="8" s="1"/>
  <c r="BG479" i="8"/>
  <c r="D479" i="8" s="1"/>
  <c r="BG478" i="8"/>
  <c r="D478" i="8" s="1"/>
  <c r="BG477" i="8"/>
  <c r="D477" i="8" s="1"/>
  <c r="BG476" i="8"/>
  <c r="D476" i="8" s="1"/>
  <c r="BG475" i="8"/>
  <c r="D475" i="8" s="1"/>
  <c r="BG474" i="8"/>
  <c r="D474" i="8" s="1"/>
  <c r="BG473" i="8"/>
  <c r="D473" i="8" s="1"/>
  <c r="BG472" i="8"/>
  <c r="D472" i="8" s="1"/>
  <c r="BG471" i="8"/>
  <c r="D471" i="8" s="1"/>
  <c r="BG470" i="8"/>
  <c r="D470" i="8" s="1"/>
  <c r="BG469" i="8"/>
  <c r="BG468" i="8"/>
  <c r="D468" i="8" s="1"/>
  <c r="BG467" i="8"/>
  <c r="D467" i="8" s="1"/>
  <c r="BG466" i="8"/>
  <c r="D466" i="8" s="1"/>
  <c r="BG465" i="8"/>
  <c r="D465" i="8" s="1"/>
  <c r="BG464" i="8"/>
  <c r="D464" i="8" s="1"/>
  <c r="BG463" i="8"/>
  <c r="D463" i="8" s="1"/>
  <c r="BG462" i="8"/>
  <c r="D462" i="8" s="1"/>
  <c r="BG461" i="8"/>
  <c r="D461" i="8" s="1"/>
  <c r="BG460" i="8"/>
  <c r="D460" i="8" s="1"/>
  <c r="BG459" i="8"/>
  <c r="D459" i="8" s="1"/>
  <c r="BG458" i="8"/>
  <c r="D458" i="8" s="1"/>
  <c r="BG457" i="8"/>
  <c r="D457" i="8" s="1"/>
  <c r="BG456" i="8"/>
  <c r="D456" i="8" s="1"/>
  <c r="BG455" i="8"/>
  <c r="D455" i="8" s="1"/>
  <c r="BG454" i="8"/>
  <c r="D454" i="8" s="1"/>
  <c r="BG453" i="8"/>
  <c r="D453" i="8" s="1"/>
  <c r="BG452" i="8"/>
  <c r="D452" i="8" s="1"/>
  <c r="BG451" i="8"/>
  <c r="D451" i="8" s="1"/>
  <c r="BG450" i="8"/>
  <c r="D450" i="8" s="1"/>
  <c r="BG449" i="8"/>
  <c r="D449" i="8" s="1"/>
  <c r="BG448" i="8"/>
  <c r="D448" i="8" s="1"/>
  <c r="BG447" i="8"/>
  <c r="D447" i="8" s="1"/>
  <c r="BG446" i="8"/>
  <c r="D446" i="8" s="1"/>
  <c r="BG445" i="8"/>
  <c r="D445" i="8" s="1"/>
  <c r="BG444" i="8"/>
  <c r="D444" i="8" s="1"/>
  <c r="BG443" i="8"/>
  <c r="D443" i="8" s="1"/>
  <c r="BG442" i="8"/>
  <c r="D442" i="8" s="1"/>
  <c r="BG441" i="8"/>
  <c r="D441" i="8" s="1"/>
  <c r="BG440" i="8"/>
  <c r="D440" i="8" s="1"/>
  <c r="BG439" i="8"/>
  <c r="D439" i="8" s="1"/>
  <c r="BG438" i="8"/>
  <c r="D438" i="8" s="1"/>
  <c r="BG437" i="8"/>
  <c r="D437" i="8" s="1"/>
  <c r="BG436" i="8"/>
  <c r="D436" i="8" s="1"/>
  <c r="BG435" i="8"/>
  <c r="D435" i="8" s="1"/>
  <c r="BG434" i="8"/>
  <c r="D434" i="8" s="1"/>
  <c r="BG433" i="8"/>
  <c r="D433" i="8" s="1"/>
  <c r="BG432" i="8"/>
  <c r="D432" i="8" s="1"/>
  <c r="BG431" i="8"/>
  <c r="D431" i="8" s="1"/>
  <c r="BG430" i="8"/>
  <c r="D430" i="8" s="1"/>
  <c r="BG429" i="8"/>
  <c r="D429" i="8" s="1"/>
  <c r="BG428" i="8"/>
  <c r="D428" i="8" s="1"/>
  <c r="BG427" i="8"/>
  <c r="D427" i="8" s="1"/>
  <c r="BG426" i="8"/>
  <c r="D426" i="8" s="1"/>
  <c r="BG425" i="8"/>
  <c r="D425" i="8" s="1"/>
  <c r="BG424" i="8"/>
  <c r="D424" i="8" s="1"/>
  <c r="BG423" i="8"/>
  <c r="D423" i="8" s="1"/>
  <c r="BG422" i="8"/>
  <c r="D422" i="8" s="1"/>
  <c r="BG421" i="8"/>
  <c r="D421" i="8" s="1"/>
  <c r="BG420" i="8"/>
  <c r="D420" i="8" s="1"/>
  <c r="BG419" i="8"/>
  <c r="D419" i="8" s="1"/>
  <c r="BG418" i="8"/>
  <c r="D418" i="8" s="1"/>
  <c r="BG417" i="8"/>
  <c r="D417" i="8" s="1"/>
  <c r="BG416" i="8"/>
  <c r="D416" i="8" s="1"/>
  <c r="BG415" i="8"/>
  <c r="D415" i="8" s="1"/>
  <c r="BG414" i="8"/>
  <c r="D414" i="8" s="1"/>
  <c r="BG413" i="8"/>
  <c r="D413" i="8" s="1"/>
  <c r="BG412" i="8"/>
  <c r="D412" i="8" s="1"/>
  <c r="BG411" i="8"/>
  <c r="D411" i="8" s="1"/>
  <c r="BG410" i="8"/>
  <c r="D410" i="8" s="1"/>
  <c r="BG409" i="8"/>
  <c r="D409" i="8" s="1"/>
  <c r="BG408" i="8"/>
  <c r="D408" i="8" s="1"/>
  <c r="BG407" i="8"/>
  <c r="D407" i="8" s="1"/>
  <c r="BG406" i="8"/>
  <c r="D406" i="8" s="1"/>
  <c r="BG405" i="8"/>
  <c r="D405" i="8" s="1"/>
  <c r="BG404" i="8"/>
  <c r="D404" i="8" s="1"/>
  <c r="BG403" i="8"/>
  <c r="D403" i="8" s="1"/>
  <c r="BG402" i="8"/>
  <c r="D402" i="8" s="1"/>
  <c r="BG401" i="8"/>
  <c r="D401" i="8" s="1"/>
  <c r="BG400" i="8"/>
  <c r="D400" i="8" s="1"/>
  <c r="BG399" i="8"/>
  <c r="D399" i="8" s="1"/>
  <c r="BG398" i="8"/>
  <c r="D398" i="8" s="1"/>
  <c r="BG397" i="8"/>
  <c r="D397" i="8" s="1"/>
  <c r="BG396" i="8"/>
  <c r="D396" i="8" s="1"/>
  <c r="BG395" i="8"/>
  <c r="D395" i="8" s="1"/>
  <c r="BG394" i="8"/>
  <c r="D394" i="8" s="1"/>
  <c r="BG393" i="8"/>
  <c r="D393" i="8" s="1"/>
  <c r="BG392" i="8"/>
  <c r="D392" i="8" s="1"/>
  <c r="BG391" i="8"/>
  <c r="D391" i="8" s="1"/>
  <c r="BG390" i="8"/>
  <c r="D390" i="8" s="1"/>
  <c r="BG389" i="8"/>
  <c r="D389" i="8" s="1"/>
  <c r="BG388" i="8"/>
  <c r="D388" i="8" s="1"/>
  <c r="BG387" i="8"/>
  <c r="D387" i="8" s="1"/>
  <c r="BG386" i="8"/>
  <c r="D386" i="8" s="1"/>
  <c r="BG385" i="8"/>
  <c r="D385" i="8" s="1"/>
  <c r="BG384" i="8"/>
  <c r="D384" i="8" s="1"/>
  <c r="BG383" i="8"/>
  <c r="D383" i="8" s="1"/>
  <c r="BG382" i="8"/>
  <c r="D382" i="8" s="1"/>
  <c r="BG381" i="8"/>
  <c r="D381" i="8" s="1"/>
  <c r="BG380" i="8"/>
  <c r="D380" i="8" s="1"/>
  <c r="BG379" i="8"/>
  <c r="D379" i="8" s="1"/>
  <c r="BG378" i="8"/>
  <c r="D378" i="8" s="1"/>
  <c r="BG377" i="8"/>
  <c r="D377" i="8" s="1"/>
  <c r="BG376" i="8"/>
  <c r="D376" i="8" s="1"/>
  <c r="BG375" i="8"/>
  <c r="D375" i="8" s="1"/>
  <c r="BG374" i="8"/>
  <c r="D374" i="8" s="1"/>
  <c r="BG373" i="8"/>
  <c r="D373" i="8" s="1"/>
  <c r="BG372" i="8"/>
  <c r="D372" i="8" s="1"/>
  <c r="BG371" i="8"/>
  <c r="D371" i="8" s="1"/>
  <c r="BG370" i="8"/>
  <c r="D370" i="8" s="1"/>
  <c r="BG369" i="8"/>
  <c r="D369" i="8" s="1"/>
  <c r="BG368" i="8"/>
  <c r="D368" i="8" s="1"/>
  <c r="BG367" i="8"/>
  <c r="D367" i="8" s="1"/>
  <c r="BG366" i="8"/>
  <c r="D366" i="8" s="1"/>
  <c r="BG365" i="8"/>
  <c r="D365" i="8" s="1"/>
  <c r="BG364" i="8"/>
  <c r="D364" i="8" s="1"/>
  <c r="BG363" i="8"/>
  <c r="D363" i="8" s="1"/>
  <c r="BG362" i="8"/>
  <c r="D362" i="8" s="1"/>
  <c r="BG361" i="8"/>
  <c r="D361" i="8" s="1"/>
  <c r="BG360" i="8"/>
  <c r="D360" i="8" s="1"/>
  <c r="BG359" i="8"/>
  <c r="D359" i="8" s="1"/>
  <c r="BG358" i="8"/>
  <c r="D358" i="8" s="1"/>
  <c r="BG357" i="8"/>
  <c r="D357" i="8" s="1"/>
  <c r="BG356" i="8"/>
  <c r="D356" i="8" s="1"/>
  <c r="BG355" i="8"/>
  <c r="D355" i="8" s="1"/>
  <c r="BG354" i="8"/>
  <c r="D354" i="8" s="1"/>
  <c r="BG353" i="8"/>
  <c r="D353" i="8" s="1"/>
  <c r="BG352" i="8"/>
  <c r="D352" i="8" s="1"/>
  <c r="BG351" i="8"/>
  <c r="D351" i="8" s="1"/>
  <c r="BG350" i="8"/>
  <c r="D350" i="8" s="1"/>
  <c r="BG349" i="8"/>
  <c r="D349" i="8" s="1"/>
  <c r="BG348" i="8"/>
  <c r="D348" i="8" s="1"/>
  <c r="BG347" i="8"/>
  <c r="D347" i="8" s="1"/>
  <c r="BG346" i="8"/>
  <c r="D346" i="8" s="1"/>
  <c r="BG345" i="8"/>
  <c r="D345" i="8" s="1"/>
  <c r="BG344" i="8"/>
  <c r="D344" i="8" s="1"/>
  <c r="BG343" i="8"/>
  <c r="D343" i="8" s="1"/>
  <c r="BG342" i="8"/>
  <c r="D342" i="8" s="1"/>
  <c r="BG341" i="8"/>
  <c r="D341" i="8" s="1"/>
  <c r="BG340" i="8"/>
  <c r="D340" i="8" s="1"/>
  <c r="BG339" i="8"/>
  <c r="D339" i="8" s="1"/>
  <c r="BG338" i="8"/>
  <c r="D338" i="8" s="1"/>
  <c r="BG337" i="8"/>
  <c r="D337" i="8" s="1"/>
  <c r="BG336" i="8"/>
  <c r="D336" i="8" s="1"/>
  <c r="BG335" i="8"/>
  <c r="D335" i="8" s="1"/>
  <c r="BG334" i="8"/>
  <c r="D334" i="8" s="1"/>
  <c r="BG333" i="8"/>
  <c r="D333" i="8" s="1"/>
  <c r="BG332" i="8"/>
  <c r="D332" i="8" s="1"/>
  <c r="BG331" i="8"/>
  <c r="D331" i="8" s="1"/>
  <c r="BG330" i="8"/>
  <c r="D330" i="8" s="1"/>
  <c r="BG329" i="8"/>
  <c r="D329" i="8" s="1"/>
  <c r="BG328" i="8"/>
  <c r="D328" i="8" s="1"/>
  <c r="BG327" i="8"/>
  <c r="D327" i="8" s="1"/>
  <c r="BG326" i="8"/>
  <c r="D326" i="8" s="1"/>
  <c r="BG325" i="8"/>
  <c r="D325" i="8" s="1"/>
  <c r="BG324" i="8"/>
  <c r="D324" i="8" s="1"/>
  <c r="BG323" i="8"/>
  <c r="D323" i="8" s="1"/>
  <c r="BG322" i="8"/>
  <c r="D322" i="8" s="1"/>
  <c r="BG321" i="8"/>
  <c r="D321" i="8" s="1"/>
  <c r="BG320" i="8"/>
  <c r="D320" i="8" s="1"/>
  <c r="BG319" i="8"/>
  <c r="D319" i="8" s="1"/>
  <c r="BG318" i="8"/>
  <c r="D318" i="8" s="1"/>
  <c r="BG317" i="8"/>
  <c r="D317" i="8" s="1"/>
  <c r="BG316" i="8"/>
  <c r="D316" i="8" s="1"/>
  <c r="BG315" i="8"/>
  <c r="D315" i="8" s="1"/>
  <c r="BG314" i="8"/>
  <c r="D314" i="8" s="1"/>
  <c r="BG313" i="8"/>
  <c r="D313" i="8" s="1"/>
  <c r="BG312" i="8"/>
  <c r="D312" i="8" s="1"/>
  <c r="BG311" i="8"/>
  <c r="D311" i="8" s="1"/>
  <c r="BG310" i="8"/>
  <c r="D310" i="8" s="1"/>
  <c r="BG309" i="8"/>
  <c r="D309" i="8" s="1"/>
  <c r="BG308" i="8"/>
  <c r="D308" i="8" s="1"/>
  <c r="BG307" i="8"/>
  <c r="D307" i="8" s="1"/>
  <c r="BG306" i="8"/>
  <c r="D306" i="8" s="1"/>
  <c r="BG305" i="8"/>
  <c r="D305" i="8" s="1"/>
  <c r="BG304" i="8"/>
  <c r="D304" i="8" s="1"/>
  <c r="BG303" i="8"/>
  <c r="D303" i="8" s="1"/>
  <c r="BG302" i="8"/>
  <c r="D302" i="8" s="1"/>
  <c r="BG301" i="8"/>
  <c r="D301" i="8" s="1"/>
  <c r="BG300" i="8"/>
  <c r="D300" i="8" s="1"/>
  <c r="BG299" i="8"/>
  <c r="D299" i="8" s="1"/>
  <c r="BG298" i="8"/>
  <c r="D298" i="8" s="1"/>
  <c r="BG297" i="8"/>
  <c r="D297" i="8" s="1"/>
  <c r="BG296" i="8"/>
  <c r="D296" i="8" s="1"/>
  <c r="BG295" i="8"/>
  <c r="D295" i="8" s="1"/>
  <c r="BG294" i="8"/>
  <c r="D294" i="8" s="1"/>
  <c r="BG293" i="8"/>
  <c r="D293" i="8" s="1"/>
  <c r="BG292" i="8"/>
  <c r="D292" i="8" s="1"/>
  <c r="BG291" i="8"/>
  <c r="D291" i="8" s="1"/>
  <c r="BG290" i="8"/>
  <c r="D290" i="8" s="1"/>
  <c r="BG289" i="8"/>
  <c r="D289" i="8" s="1"/>
  <c r="BG288" i="8"/>
  <c r="D288" i="8" s="1"/>
  <c r="BG287" i="8"/>
  <c r="D287" i="8" s="1"/>
  <c r="BG286" i="8"/>
  <c r="D286" i="8" s="1"/>
  <c r="BG285" i="8"/>
  <c r="D285" i="8" s="1"/>
  <c r="BG284" i="8"/>
  <c r="D284" i="8" s="1"/>
  <c r="BG283" i="8"/>
  <c r="D283" i="8" s="1"/>
  <c r="BG282" i="8"/>
  <c r="D282" i="8" s="1"/>
  <c r="BG281" i="8"/>
  <c r="D281" i="8" s="1"/>
  <c r="BG280" i="8"/>
  <c r="D280" i="8" s="1"/>
  <c r="BG279" i="8"/>
  <c r="D279" i="8" s="1"/>
  <c r="BG278" i="8"/>
  <c r="D278" i="8" s="1"/>
  <c r="BG277" i="8"/>
  <c r="D277" i="8" s="1"/>
  <c r="BG276" i="8"/>
  <c r="D276" i="8" s="1"/>
  <c r="BG275" i="8"/>
  <c r="D275" i="8" s="1"/>
  <c r="BG274" i="8"/>
  <c r="D274" i="8" s="1"/>
  <c r="BG273" i="8"/>
  <c r="D273" i="8" s="1"/>
  <c r="BG272" i="8"/>
  <c r="D272" i="8" s="1"/>
  <c r="BG271" i="8"/>
  <c r="D271" i="8" s="1"/>
  <c r="BG270" i="8"/>
  <c r="D270" i="8" s="1"/>
  <c r="BG269" i="8"/>
  <c r="D269" i="8" s="1"/>
  <c r="BG268" i="8"/>
  <c r="D268" i="8" s="1"/>
  <c r="BG267" i="8"/>
  <c r="D267" i="8" s="1"/>
  <c r="BG266" i="8"/>
  <c r="D266" i="8" s="1"/>
  <c r="BG265" i="8"/>
  <c r="D265" i="8" s="1"/>
  <c r="BG264" i="8"/>
  <c r="D264" i="8" s="1"/>
  <c r="BG263" i="8"/>
  <c r="D263" i="8" s="1"/>
  <c r="BG262" i="8"/>
  <c r="D262" i="8" s="1"/>
  <c r="BG261" i="8"/>
  <c r="D261" i="8" s="1"/>
  <c r="BG260" i="8"/>
  <c r="D260" i="8" s="1"/>
  <c r="BG259" i="8"/>
  <c r="D259" i="8" s="1"/>
  <c r="BG258" i="8"/>
  <c r="D258" i="8" s="1"/>
  <c r="BG257" i="8"/>
  <c r="D257" i="8" s="1"/>
  <c r="BG256" i="8"/>
  <c r="D256" i="8" s="1"/>
  <c r="BG255" i="8"/>
  <c r="D255" i="8" s="1"/>
  <c r="BG254" i="8"/>
  <c r="D254" i="8" s="1"/>
  <c r="BG253" i="8"/>
  <c r="D253" i="8" s="1"/>
  <c r="BG252" i="8"/>
  <c r="D252" i="8" s="1"/>
  <c r="BG251" i="8"/>
  <c r="D251" i="8" s="1"/>
  <c r="BG250" i="8"/>
  <c r="D250" i="8" s="1"/>
  <c r="BG249" i="8"/>
  <c r="D249" i="8" s="1"/>
  <c r="BG248" i="8"/>
  <c r="D248" i="8" s="1"/>
  <c r="BG247" i="8"/>
  <c r="D247" i="8" s="1"/>
  <c r="BG246" i="8"/>
  <c r="D246" i="8" s="1"/>
  <c r="BG245" i="8"/>
  <c r="D245" i="8" s="1"/>
  <c r="BG244" i="8"/>
  <c r="D244" i="8" s="1"/>
  <c r="BG243" i="8"/>
  <c r="D243" i="8" s="1"/>
  <c r="BG242" i="8"/>
  <c r="D242" i="8" s="1"/>
  <c r="BG241" i="8"/>
  <c r="D241" i="8" s="1"/>
  <c r="BG240" i="8"/>
  <c r="D240" i="8" s="1"/>
  <c r="BG239" i="8"/>
  <c r="D239" i="8" s="1"/>
  <c r="BG238" i="8"/>
  <c r="D238" i="8" s="1"/>
  <c r="BG237" i="8"/>
  <c r="D237" i="8" s="1"/>
  <c r="BG236" i="8"/>
  <c r="D236" i="8" s="1"/>
  <c r="BG235" i="8"/>
  <c r="D235" i="8" s="1"/>
  <c r="BG234" i="8"/>
  <c r="D234" i="8" s="1"/>
  <c r="BG233" i="8"/>
  <c r="D233" i="8" s="1"/>
  <c r="BG232" i="8"/>
  <c r="D232" i="8" s="1"/>
  <c r="BG231" i="8"/>
  <c r="D231" i="8" s="1"/>
  <c r="BG230" i="8"/>
  <c r="D230" i="8" s="1"/>
  <c r="BG229" i="8"/>
  <c r="D229" i="8" s="1"/>
  <c r="BG228" i="8"/>
  <c r="D228" i="8" s="1"/>
  <c r="BG227" i="8"/>
  <c r="D227" i="8" s="1"/>
  <c r="BG226" i="8"/>
  <c r="D226" i="8" s="1"/>
  <c r="BG225" i="8"/>
  <c r="D225" i="8" s="1"/>
  <c r="BG224" i="8"/>
  <c r="D224" i="8" s="1"/>
  <c r="BG223" i="8"/>
  <c r="D223" i="8" s="1"/>
  <c r="BG222" i="8"/>
  <c r="D222" i="8" s="1"/>
  <c r="BG221" i="8"/>
  <c r="D221" i="8" s="1"/>
  <c r="BG220" i="8"/>
  <c r="D220" i="8" s="1"/>
  <c r="BG219" i="8"/>
  <c r="D219" i="8" s="1"/>
  <c r="BG218" i="8"/>
  <c r="D218" i="8" s="1"/>
  <c r="BG217" i="8"/>
  <c r="D217" i="8" s="1"/>
  <c r="BG216" i="8"/>
  <c r="D216" i="8" s="1"/>
  <c r="BG215" i="8"/>
  <c r="D215" i="8" s="1"/>
  <c r="BG214" i="8"/>
  <c r="D214" i="8" s="1"/>
  <c r="BG213" i="8"/>
  <c r="D213" i="8" s="1"/>
  <c r="BG212" i="8"/>
  <c r="D212" i="8" s="1"/>
  <c r="BG211" i="8"/>
  <c r="D211" i="8" s="1"/>
  <c r="BG210" i="8"/>
  <c r="D210" i="8" s="1"/>
  <c r="BG209" i="8"/>
  <c r="D209" i="8" s="1"/>
  <c r="BG208" i="8"/>
  <c r="D208" i="8" s="1"/>
  <c r="BG207" i="8"/>
  <c r="D207" i="8" s="1"/>
  <c r="BG206" i="8"/>
  <c r="D206" i="8" s="1"/>
  <c r="BG205" i="8"/>
  <c r="D205" i="8" s="1"/>
  <c r="BG204" i="8"/>
  <c r="D204" i="8" s="1"/>
  <c r="BG203" i="8"/>
  <c r="D203" i="8" s="1"/>
  <c r="BG202" i="8"/>
  <c r="D202" i="8" s="1"/>
  <c r="BG201" i="8"/>
  <c r="D201" i="8" s="1"/>
  <c r="BG200" i="8"/>
  <c r="D200" i="8" s="1"/>
  <c r="BG199" i="8"/>
  <c r="D199" i="8" s="1"/>
  <c r="BG198" i="8"/>
  <c r="D198" i="8" s="1"/>
  <c r="BG197" i="8"/>
  <c r="D197" i="8" s="1"/>
  <c r="BG196" i="8"/>
  <c r="D196" i="8" s="1"/>
  <c r="BG195" i="8"/>
  <c r="D195" i="8" s="1"/>
  <c r="BG194" i="8"/>
  <c r="D194" i="8" s="1"/>
  <c r="BG193" i="8"/>
  <c r="BG192" i="8"/>
  <c r="D192" i="8" s="1"/>
  <c r="BG191" i="8"/>
  <c r="D191" i="8" s="1"/>
  <c r="BG190" i="8"/>
  <c r="D190" i="8" s="1"/>
  <c r="BG189" i="8"/>
  <c r="D189" i="8" s="1"/>
  <c r="BG188" i="8"/>
  <c r="D188" i="8" s="1"/>
  <c r="BG187" i="8"/>
  <c r="D187" i="8" s="1"/>
  <c r="BG186" i="8"/>
  <c r="D186" i="8" s="1"/>
  <c r="BG185" i="8"/>
  <c r="D185" i="8" s="1"/>
  <c r="BG184" i="8"/>
  <c r="D184" i="8" s="1"/>
  <c r="BG183" i="8"/>
  <c r="D183" i="8" s="1"/>
  <c r="BG182" i="8"/>
  <c r="D182" i="8" s="1"/>
  <c r="BG181" i="8"/>
  <c r="D181" i="8" s="1"/>
  <c r="BG180" i="8"/>
  <c r="D180" i="8" s="1"/>
  <c r="BG179" i="8"/>
  <c r="D179" i="8" s="1"/>
  <c r="BG178" i="8"/>
  <c r="D178" i="8" s="1"/>
  <c r="BG177" i="8"/>
  <c r="D177" i="8" s="1"/>
  <c r="BG176" i="8"/>
  <c r="D176" i="8" s="1"/>
  <c r="BG175" i="8"/>
  <c r="D175" i="8" s="1"/>
  <c r="BG174" i="8"/>
  <c r="D174" i="8" s="1"/>
  <c r="BG173" i="8"/>
  <c r="D173" i="8" s="1"/>
  <c r="BG172" i="8"/>
  <c r="D172" i="8" s="1"/>
  <c r="BG171" i="8"/>
  <c r="D171" i="8" s="1"/>
  <c r="BG170" i="8"/>
  <c r="D170" i="8" s="1"/>
  <c r="BG169" i="8"/>
  <c r="D169" i="8" s="1"/>
  <c r="BG168" i="8"/>
  <c r="D168" i="8" s="1"/>
  <c r="BG167" i="8"/>
  <c r="D167" i="8" s="1"/>
  <c r="BG166" i="8"/>
  <c r="D166" i="8" s="1"/>
  <c r="BG165" i="8"/>
  <c r="D165" i="8" s="1"/>
  <c r="BG164" i="8"/>
  <c r="D164" i="8" s="1"/>
  <c r="BG163" i="8"/>
  <c r="D163" i="8" s="1"/>
  <c r="BG162" i="8"/>
  <c r="D162" i="8" s="1"/>
  <c r="BG161" i="8"/>
  <c r="D161" i="8" s="1"/>
  <c r="BG160" i="8"/>
  <c r="D160" i="8" s="1"/>
  <c r="BG159" i="8"/>
  <c r="D159" i="8" s="1"/>
  <c r="BG158" i="8"/>
  <c r="D158" i="8" s="1"/>
  <c r="BG157" i="8"/>
  <c r="D157" i="8" s="1"/>
  <c r="BG156" i="8"/>
  <c r="D156" i="8" s="1"/>
  <c r="BG155" i="8"/>
  <c r="D155" i="8" s="1"/>
  <c r="BG154" i="8"/>
  <c r="D154" i="8" s="1"/>
  <c r="BG153" i="8"/>
  <c r="D153" i="8" s="1"/>
  <c r="BG152" i="8"/>
  <c r="D152" i="8" s="1"/>
  <c r="BG151" i="8"/>
  <c r="D151" i="8" s="1"/>
  <c r="BG150" i="8"/>
  <c r="D150" i="8" s="1"/>
  <c r="BG149" i="8"/>
  <c r="D149" i="8" s="1"/>
  <c r="BG148" i="8"/>
  <c r="D148" i="8" s="1"/>
  <c r="BG147" i="8"/>
  <c r="D147" i="8" s="1"/>
  <c r="BG146" i="8"/>
  <c r="D146" i="8" s="1"/>
  <c r="BG145" i="8"/>
  <c r="D145" i="8" s="1"/>
  <c r="BG144" i="8"/>
  <c r="D144" i="8" s="1"/>
  <c r="BG143" i="8"/>
  <c r="D143" i="8" s="1"/>
  <c r="BG142" i="8"/>
  <c r="D142" i="8" s="1"/>
  <c r="BG141" i="8"/>
  <c r="D141" i="8" s="1"/>
  <c r="BG140" i="8"/>
  <c r="D140" i="8" s="1"/>
  <c r="BG139" i="8"/>
  <c r="D139" i="8" s="1"/>
  <c r="BG138" i="8"/>
  <c r="D138" i="8" s="1"/>
  <c r="BG137" i="8"/>
  <c r="D137" i="8" s="1"/>
  <c r="BG136" i="8"/>
  <c r="D136" i="8" s="1"/>
  <c r="BG135" i="8"/>
  <c r="D135" i="8" s="1"/>
  <c r="BG134" i="8"/>
  <c r="D134" i="8" s="1"/>
  <c r="BG133" i="8"/>
  <c r="D133" i="8" s="1"/>
  <c r="BG132" i="8"/>
  <c r="D132" i="8" s="1"/>
  <c r="BG131" i="8"/>
  <c r="D131" i="8" s="1"/>
  <c r="BG130" i="8"/>
  <c r="D130" i="8" s="1"/>
  <c r="BG129" i="8"/>
  <c r="D129" i="8" s="1"/>
  <c r="BG128" i="8"/>
  <c r="D128" i="8" s="1"/>
  <c r="BG127" i="8"/>
  <c r="D127" i="8" s="1"/>
  <c r="BG126" i="8"/>
  <c r="D126" i="8" s="1"/>
  <c r="BG125" i="8"/>
  <c r="D125" i="8" s="1"/>
  <c r="BG124" i="8"/>
  <c r="D124" i="8" s="1"/>
  <c r="BG123" i="8"/>
  <c r="D123" i="8" s="1"/>
  <c r="BG122" i="8"/>
  <c r="D122" i="8" s="1"/>
  <c r="BG121" i="8"/>
  <c r="D121" i="8" s="1"/>
  <c r="BG120" i="8"/>
  <c r="D120" i="8" s="1"/>
  <c r="BG119" i="8"/>
  <c r="D119" i="8" s="1"/>
  <c r="BG118" i="8"/>
  <c r="D118" i="8" s="1"/>
  <c r="BG117" i="8"/>
  <c r="D117" i="8" s="1"/>
  <c r="BG116" i="8"/>
  <c r="D116" i="8" s="1"/>
  <c r="BG115" i="8"/>
  <c r="D115" i="8" s="1"/>
  <c r="BG114" i="8"/>
  <c r="D114" i="8" s="1"/>
  <c r="BG113" i="8"/>
  <c r="D113" i="8" s="1"/>
  <c r="BG112" i="8"/>
  <c r="D112" i="8" s="1"/>
  <c r="BG111" i="8"/>
  <c r="D111" i="8" s="1"/>
  <c r="BG110" i="8"/>
  <c r="D110" i="8" s="1"/>
  <c r="BG109" i="8"/>
  <c r="D109" i="8" s="1"/>
  <c r="BG108" i="8"/>
  <c r="D108" i="8" s="1"/>
  <c r="BG107" i="8"/>
  <c r="D107" i="8" s="1"/>
  <c r="BG106" i="8"/>
  <c r="D106" i="8" s="1"/>
  <c r="BG105" i="8"/>
  <c r="D105" i="8" s="1"/>
  <c r="BG104" i="8"/>
  <c r="D104" i="8" s="1"/>
  <c r="BG103" i="8"/>
  <c r="D103" i="8" s="1"/>
  <c r="BG102" i="8"/>
  <c r="D102" i="8" s="1"/>
  <c r="BG101" i="8"/>
  <c r="D101" i="8" s="1"/>
  <c r="BG100" i="8"/>
  <c r="D100" i="8" s="1"/>
  <c r="BG99" i="8"/>
  <c r="D99" i="8" s="1"/>
  <c r="BG98" i="8"/>
  <c r="D98" i="8" s="1"/>
  <c r="BG97" i="8"/>
  <c r="D97" i="8" s="1"/>
  <c r="BG96" i="8"/>
  <c r="D96" i="8" s="1"/>
  <c r="BG95" i="8"/>
  <c r="D95" i="8" s="1"/>
  <c r="BG94" i="8"/>
  <c r="D94" i="8" s="1"/>
  <c r="BG93" i="8"/>
  <c r="D93" i="8" s="1"/>
  <c r="BG92" i="8"/>
  <c r="D92" i="8" s="1"/>
  <c r="BG91" i="8"/>
  <c r="D91" i="8" s="1"/>
  <c r="BG90" i="8"/>
  <c r="D90" i="8" s="1"/>
  <c r="BG89" i="8"/>
  <c r="D89" i="8" s="1"/>
  <c r="BG88" i="8"/>
  <c r="D88" i="8" s="1"/>
  <c r="BG87" i="8"/>
  <c r="D87" i="8" s="1"/>
  <c r="BG86" i="8"/>
  <c r="D86" i="8" s="1"/>
  <c r="BG85" i="8"/>
  <c r="D85" i="8" s="1"/>
  <c r="BG84" i="8"/>
  <c r="D84" i="8" s="1"/>
  <c r="BG83" i="8"/>
  <c r="D83" i="8" s="1"/>
  <c r="BG82" i="8"/>
  <c r="D82" i="8" s="1"/>
  <c r="BG81" i="8"/>
  <c r="D81" i="8" s="1"/>
  <c r="BG80" i="8"/>
  <c r="D80" i="8" s="1"/>
  <c r="BG79" i="8"/>
  <c r="D79" i="8" s="1"/>
  <c r="BG78" i="8"/>
  <c r="D78" i="8" s="1"/>
  <c r="BG77" i="8"/>
  <c r="D77" i="8" s="1"/>
  <c r="BG76" i="8"/>
  <c r="D76" i="8" s="1"/>
  <c r="BG75" i="8"/>
  <c r="D75" i="8" s="1"/>
  <c r="BG74" i="8"/>
  <c r="D74" i="8" s="1"/>
  <c r="BG73" i="8"/>
  <c r="D73" i="8" s="1"/>
  <c r="BG72" i="8"/>
  <c r="D72" i="8" s="1"/>
  <c r="BG71" i="8"/>
  <c r="D71" i="8" s="1"/>
  <c r="BG70" i="8"/>
  <c r="D70" i="8" s="1"/>
  <c r="BG69" i="8"/>
  <c r="D69" i="8" s="1"/>
  <c r="BG68" i="8"/>
  <c r="D68" i="8" s="1"/>
  <c r="BG67" i="8"/>
  <c r="D67" i="8" s="1"/>
  <c r="BG66" i="8"/>
  <c r="D66" i="8" s="1"/>
  <c r="BG65" i="8"/>
  <c r="D65" i="8" s="1"/>
  <c r="BG64" i="8"/>
  <c r="D64" i="8" s="1"/>
  <c r="BG63" i="8"/>
  <c r="D63" i="8" s="1"/>
  <c r="BG62" i="8"/>
  <c r="D62" i="8" s="1"/>
  <c r="BG61" i="8"/>
  <c r="D61" i="8" s="1"/>
  <c r="BG60" i="8"/>
  <c r="D60" i="8" s="1"/>
  <c r="BG59" i="8"/>
  <c r="D59" i="8" s="1"/>
  <c r="BG58" i="8"/>
  <c r="D58" i="8" s="1"/>
  <c r="BG57" i="8"/>
  <c r="D57" i="8" s="1"/>
  <c r="BG56" i="8"/>
  <c r="D56" i="8" s="1"/>
  <c r="BG55" i="8"/>
  <c r="D55" i="8" s="1"/>
  <c r="BG54" i="8"/>
  <c r="D54" i="8" s="1"/>
  <c r="BG53" i="8"/>
  <c r="D53" i="8" s="1"/>
  <c r="BG52" i="8"/>
  <c r="D52" i="8" s="1"/>
  <c r="BG51" i="8"/>
  <c r="D51" i="8" s="1"/>
  <c r="BG50" i="8"/>
  <c r="D50" i="8" s="1"/>
  <c r="BG49" i="8"/>
  <c r="D49" i="8" s="1"/>
  <c r="BG48" i="8"/>
  <c r="D48" i="8" s="1"/>
  <c r="BG47" i="8"/>
  <c r="D47" i="8" s="1"/>
  <c r="BG46" i="8"/>
  <c r="D46" i="8" s="1"/>
  <c r="BG45" i="8"/>
  <c r="D45" i="8" s="1"/>
  <c r="BG44" i="8"/>
  <c r="D44" i="8" s="1"/>
  <c r="BG43" i="8"/>
  <c r="D43" i="8" s="1"/>
  <c r="BG42" i="8"/>
  <c r="D42" i="8" s="1"/>
  <c r="BG41" i="8"/>
  <c r="D41" i="8" s="1"/>
  <c r="BG40" i="8"/>
  <c r="D40" i="8" s="1"/>
  <c r="BG39" i="8"/>
  <c r="D39" i="8" s="1"/>
  <c r="BG38" i="8"/>
  <c r="D38" i="8" s="1"/>
  <c r="BG37" i="8"/>
  <c r="D37" i="8" s="1"/>
  <c r="BG36" i="8"/>
  <c r="D36" i="8" s="1"/>
  <c r="BG35" i="8"/>
  <c r="D35" i="8" s="1"/>
  <c r="BG34" i="8"/>
  <c r="D34" i="8" s="1"/>
  <c r="BG33" i="8"/>
  <c r="D33" i="8" s="1"/>
  <c r="BG32" i="8"/>
  <c r="D32" i="8" s="1"/>
  <c r="BG31" i="8"/>
  <c r="D31" i="8" s="1"/>
  <c r="BG30" i="8"/>
  <c r="D30" i="8" s="1"/>
  <c r="BG29" i="8"/>
  <c r="D29" i="8" s="1"/>
  <c r="BG28" i="8"/>
  <c r="D28" i="8" s="1"/>
  <c r="BG27" i="8"/>
  <c r="D27" i="8" s="1"/>
  <c r="BG26" i="8"/>
  <c r="D26" i="8" s="1"/>
  <c r="BG25" i="8"/>
  <c r="D25" i="8" s="1"/>
  <c r="BG24" i="8"/>
  <c r="D24" i="8" s="1"/>
  <c r="BG23" i="8"/>
  <c r="D23" i="8" s="1"/>
  <c r="BG22" i="8"/>
  <c r="D22" i="8" s="1"/>
  <c r="BG21" i="8"/>
  <c r="D21" i="8" s="1"/>
  <c r="BG20" i="8"/>
  <c r="D20" i="8" s="1"/>
  <c r="BG19" i="8"/>
  <c r="D19" i="8" s="1"/>
  <c r="BG18" i="8"/>
  <c r="D18" i="8" s="1"/>
  <c r="BG17" i="8"/>
  <c r="D17" i="8" s="1"/>
  <c r="BG16" i="8"/>
  <c r="D16" i="8" s="1"/>
  <c r="BG15" i="8"/>
  <c r="D15" i="8" s="1"/>
  <c r="BG14" i="8"/>
  <c r="D14" i="8" s="1"/>
  <c r="BG13" i="8"/>
  <c r="D13" i="8" s="1"/>
  <c r="BG12" i="8"/>
  <c r="D12" i="8" s="1"/>
  <c r="BG11" i="8"/>
  <c r="D11" i="8" s="1"/>
  <c r="BG10" i="8"/>
  <c r="D10" i="8" s="1"/>
  <c r="BG9" i="8"/>
  <c r="D9" i="8" s="1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19" i="6"/>
  <c r="BG220" i="6"/>
  <c r="BG221" i="6"/>
  <c r="BG222" i="6"/>
  <c r="BG223" i="6"/>
  <c r="BG224" i="6"/>
  <c r="BG225" i="6"/>
  <c r="BG226" i="6"/>
  <c r="BG227" i="6"/>
  <c r="BG228" i="6"/>
  <c r="BG229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76" i="6"/>
  <c r="BG277" i="6"/>
  <c r="BG278" i="6"/>
  <c r="BG279" i="6"/>
  <c r="BG280" i="6"/>
  <c r="BG281" i="6"/>
  <c r="BG282" i="6"/>
  <c r="BG283" i="6"/>
  <c r="BG284" i="6"/>
  <c r="BG285" i="6"/>
  <c r="BG286" i="6"/>
  <c r="BG287" i="6"/>
  <c r="BG288" i="6"/>
  <c r="BG289" i="6"/>
  <c r="BG290" i="6"/>
  <c r="BG291" i="6"/>
  <c r="BG292" i="6"/>
  <c r="BG293" i="6"/>
  <c r="BG294" i="6"/>
  <c r="BG295" i="6"/>
  <c r="BG296" i="6"/>
  <c r="BG297" i="6"/>
  <c r="BG298" i="6"/>
  <c r="BG299" i="6"/>
  <c r="BG300" i="6"/>
  <c r="BG301" i="6"/>
  <c r="BG302" i="6"/>
  <c r="BG303" i="6"/>
  <c r="BG304" i="6"/>
  <c r="BG305" i="6"/>
  <c r="BG306" i="6"/>
  <c r="BG307" i="6"/>
  <c r="BG308" i="6"/>
  <c r="BG309" i="6"/>
  <c r="BG310" i="6"/>
  <c r="BG311" i="6"/>
  <c r="BG312" i="6"/>
  <c r="BG313" i="6"/>
  <c r="BG314" i="6"/>
  <c r="BG315" i="6"/>
  <c r="BG316" i="6"/>
  <c r="BG317" i="6"/>
  <c r="BG318" i="6"/>
  <c r="BG319" i="6"/>
  <c r="BG320" i="6"/>
  <c r="BG321" i="6"/>
  <c r="BG322" i="6"/>
  <c r="BG323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G394" i="6"/>
  <c r="BG395" i="6"/>
  <c r="BG396" i="6"/>
  <c r="BG397" i="6"/>
  <c r="BG398" i="6"/>
  <c r="BG399" i="6"/>
  <c r="BG400" i="6"/>
  <c r="BG401" i="6"/>
  <c r="BG402" i="6"/>
  <c r="BG403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8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G441" i="6"/>
  <c r="BG442" i="6"/>
  <c r="BG443" i="6"/>
  <c r="BG444" i="6"/>
  <c r="BG445" i="6"/>
  <c r="BG446" i="6"/>
  <c r="BG447" i="6"/>
  <c r="BG448" i="6"/>
  <c r="BG449" i="6"/>
  <c r="BG450" i="6"/>
  <c r="BG451" i="6"/>
  <c r="BG452" i="6"/>
  <c r="BG453" i="6"/>
  <c r="BG454" i="6"/>
  <c r="BG455" i="6"/>
  <c r="BG456" i="6"/>
  <c r="BG457" i="6"/>
  <c r="BG458" i="6"/>
  <c r="BG459" i="6"/>
  <c r="BG460" i="6"/>
  <c r="BG461" i="6"/>
  <c r="BG462" i="6"/>
  <c r="BG463" i="6"/>
  <c r="BG464" i="6"/>
  <c r="BG465" i="6"/>
  <c r="BG466" i="6"/>
  <c r="BG467" i="6"/>
  <c r="BG468" i="6"/>
  <c r="BG469" i="6"/>
  <c r="BG470" i="6"/>
  <c r="BG471" i="6"/>
  <c r="BG472" i="6"/>
  <c r="BG473" i="6"/>
  <c r="BG474" i="6"/>
  <c r="BG475" i="6"/>
  <c r="BG476" i="6"/>
  <c r="BG477" i="6"/>
  <c r="BG478" i="6"/>
  <c r="BG479" i="6"/>
  <c r="BG480" i="6"/>
  <c r="BG481" i="6"/>
  <c r="BG482" i="6"/>
  <c r="BG483" i="6"/>
  <c r="BG484" i="6"/>
  <c r="BG485" i="6"/>
  <c r="BG486" i="6"/>
  <c r="BG487" i="6"/>
  <c r="BG488" i="6"/>
  <c r="BG489" i="6"/>
  <c r="BG490" i="6"/>
  <c r="BG491" i="6"/>
  <c r="BG492" i="6"/>
  <c r="BG493" i="6"/>
  <c r="BG494" i="6"/>
  <c r="BG495" i="6"/>
  <c r="BG496" i="6"/>
  <c r="BG497" i="6"/>
  <c r="BG498" i="6"/>
  <c r="BG499" i="6"/>
  <c r="BG500" i="6"/>
  <c r="BG501" i="6"/>
  <c r="BG502" i="6"/>
  <c r="BG503" i="6"/>
  <c r="BG504" i="6"/>
  <c r="BG505" i="6"/>
  <c r="BG506" i="6"/>
  <c r="BG507" i="6"/>
  <c r="BG508" i="6"/>
  <c r="BG509" i="6"/>
  <c r="BG510" i="6"/>
  <c r="BG511" i="6"/>
  <c r="BG512" i="6"/>
  <c r="BG513" i="6"/>
  <c r="BG514" i="6"/>
  <c r="BG515" i="6"/>
  <c r="BG516" i="6"/>
  <c r="BG517" i="6"/>
  <c r="BG518" i="6"/>
  <c r="BG519" i="6"/>
  <c r="BG520" i="6"/>
  <c r="BG521" i="6"/>
  <c r="BG522" i="6"/>
  <c r="BG523" i="6"/>
  <c r="BG524" i="6"/>
  <c r="BG525" i="6"/>
  <c r="BG526" i="6"/>
  <c r="BG527" i="6"/>
  <c r="BG528" i="6"/>
  <c r="BG529" i="6"/>
  <c r="BG530" i="6"/>
  <c r="BG531" i="6"/>
  <c r="BG532" i="6"/>
  <c r="BG533" i="6"/>
  <c r="BG534" i="6"/>
  <c r="BG535" i="6"/>
  <c r="BG536" i="6"/>
  <c r="BG537" i="6"/>
  <c r="BG538" i="6"/>
  <c r="BG539" i="6"/>
  <c r="BG540" i="6"/>
  <c r="BG541" i="6"/>
  <c r="BG542" i="6"/>
  <c r="BG543" i="6"/>
  <c r="BG544" i="6"/>
  <c r="BG545" i="6"/>
  <c r="BG546" i="6"/>
  <c r="BG547" i="6"/>
  <c r="BG548" i="6"/>
  <c r="BG549" i="6"/>
  <c r="BG550" i="6"/>
  <c r="BG551" i="6"/>
  <c r="BG552" i="6"/>
  <c r="BG553" i="6"/>
  <c r="BG554" i="6"/>
  <c r="BG555" i="6"/>
  <c r="BG556" i="6"/>
  <c r="BG557" i="6"/>
  <c r="BG558" i="6"/>
  <c r="BG559" i="6"/>
  <c r="BG560" i="6"/>
  <c r="BG561" i="6"/>
  <c r="BG562" i="6"/>
  <c r="BG563" i="6"/>
  <c r="BG564" i="6"/>
  <c r="BG565" i="6"/>
  <c r="BG566" i="6"/>
  <c r="BG567" i="6"/>
  <c r="BG568" i="6"/>
  <c r="BG569" i="6"/>
  <c r="BG570" i="6"/>
  <c r="BG571" i="6"/>
  <c r="BG572" i="6"/>
  <c r="BG573" i="6"/>
  <c r="BG574" i="6"/>
  <c r="BG575" i="6"/>
  <c r="BG576" i="6"/>
  <c r="BG577" i="6"/>
  <c r="BG578" i="6"/>
  <c r="BG579" i="6"/>
  <c r="BG580" i="6"/>
  <c r="BG581" i="6"/>
  <c r="BG582" i="6"/>
  <c r="BG583" i="6"/>
  <c r="BG584" i="6"/>
  <c r="BG585" i="6"/>
  <c r="BG586" i="6"/>
  <c r="BG587" i="6"/>
  <c r="BG588" i="6"/>
  <c r="BG589" i="6"/>
  <c r="BG590" i="6"/>
  <c r="BG591" i="6"/>
  <c r="BG592" i="6"/>
  <c r="BG593" i="6"/>
  <c r="BG594" i="6"/>
  <c r="BG595" i="6"/>
  <c r="BG596" i="6"/>
  <c r="BG597" i="6"/>
  <c r="BG598" i="6"/>
  <c r="BG599" i="6"/>
  <c r="BG600" i="6"/>
  <c r="BG601" i="6"/>
  <c r="BG602" i="6"/>
  <c r="BG603" i="6"/>
  <c r="BG604" i="6"/>
  <c r="BG605" i="6"/>
  <c r="BG606" i="6"/>
  <c r="BG607" i="6"/>
  <c r="BG608" i="6"/>
  <c r="BG609" i="6"/>
  <c r="BG610" i="6"/>
  <c r="BG611" i="6"/>
  <c r="BG612" i="6"/>
  <c r="BG613" i="6"/>
  <c r="BG614" i="6"/>
  <c r="BG615" i="6"/>
  <c r="BG616" i="6"/>
  <c r="BG617" i="6"/>
  <c r="BG618" i="6"/>
  <c r="BG619" i="6"/>
  <c r="BG620" i="6"/>
  <c r="BG621" i="6"/>
  <c r="BG622" i="6"/>
  <c r="BG623" i="6"/>
  <c r="BG624" i="6"/>
  <c r="BG625" i="6"/>
  <c r="BG626" i="6"/>
  <c r="BG627" i="6"/>
  <c r="BG628" i="6"/>
  <c r="BG629" i="6"/>
  <c r="BG630" i="6"/>
  <c r="BG631" i="6"/>
  <c r="BG632" i="6"/>
  <c r="BG633" i="6"/>
  <c r="BG634" i="6"/>
  <c r="BG635" i="6"/>
  <c r="BG636" i="6"/>
  <c r="BG637" i="6"/>
  <c r="BG638" i="6"/>
  <c r="BG639" i="6"/>
  <c r="BG640" i="6"/>
  <c r="BG641" i="6"/>
  <c r="BG642" i="6"/>
  <c r="BG643" i="6"/>
  <c r="BG644" i="6"/>
  <c r="BG645" i="6"/>
  <c r="BG646" i="6"/>
  <c r="BG647" i="6"/>
  <c r="BG648" i="6"/>
  <c r="BG649" i="6"/>
  <c r="BG650" i="6"/>
  <c r="BG651" i="6"/>
  <c r="BG652" i="6"/>
  <c r="BG653" i="6"/>
  <c r="BG654" i="6"/>
  <c r="BG655" i="6"/>
  <c r="BG656" i="6"/>
  <c r="BG657" i="6"/>
  <c r="BG658" i="6"/>
  <c r="BG659" i="6"/>
  <c r="BG660" i="6"/>
  <c r="BG661" i="6"/>
  <c r="BG662" i="6"/>
  <c r="BG663" i="6"/>
  <c r="BG664" i="6"/>
  <c r="BG665" i="6"/>
  <c r="BG666" i="6"/>
  <c r="BG667" i="6"/>
  <c r="BG668" i="6"/>
  <c r="BG669" i="6"/>
  <c r="BG670" i="6"/>
  <c r="BG671" i="6"/>
  <c r="BG672" i="6"/>
  <c r="BG673" i="6"/>
  <c r="BG674" i="6"/>
  <c r="BG675" i="6"/>
  <c r="BG676" i="6"/>
  <c r="BG677" i="6"/>
  <c r="BG678" i="6"/>
  <c r="BG679" i="6"/>
  <c r="BG680" i="6"/>
  <c r="BG681" i="6"/>
  <c r="BG682" i="6"/>
  <c r="BG683" i="6"/>
  <c r="BG684" i="6"/>
  <c r="BG685" i="6"/>
  <c r="BG686" i="6"/>
  <c r="BG687" i="6"/>
  <c r="BG688" i="6"/>
  <c r="BG689" i="6"/>
  <c r="BG690" i="6"/>
  <c r="BG691" i="6"/>
  <c r="BG692" i="6"/>
  <c r="BG693" i="6"/>
  <c r="BG694" i="6"/>
  <c r="BG695" i="6"/>
  <c r="BG696" i="6"/>
  <c r="BG697" i="6"/>
  <c r="BG698" i="6"/>
  <c r="BG699" i="6"/>
  <c r="BG700" i="6"/>
  <c r="BG701" i="6"/>
  <c r="BG702" i="6"/>
  <c r="BG703" i="6"/>
  <c r="BG704" i="6"/>
  <c r="BG705" i="6"/>
  <c r="BG706" i="6"/>
  <c r="BG707" i="6"/>
  <c r="BG708" i="6"/>
  <c r="BG709" i="6"/>
  <c r="BG710" i="6"/>
  <c r="BG711" i="6"/>
  <c r="BG712" i="6"/>
  <c r="BG713" i="6"/>
  <c r="BG714" i="6"/>
  <c r="BG715" i="6"/>
  <c r="BG716" i="6"/>
  <c r="BG717" i="6"/>
  <c r="BG718" i="6"/>
  <c r="BG719" i="6"/>
  <c r="BG720" i="6"/>
  <c r="BG721" i="6"/>
  <c r="BG722" i="6"/>
  <c r="BG723" i="6"/>
  <c r="BG724" i="6"/>
  <c r="BG725" i="6"/>
  <c r="BG726" i="6"/>
  <c r="BG727" i="6"/>
  <c r="BG728" i="6"/>
  <c r="BG729" i="6"/>
  <c r="BG730" i="6"/>
  <c r="BG731" i="6"/>
  <c r="BG732" i="6"/>
  <c r="BG733" i="6"/>
  <c r="BG734" i="6"/>
  <c r="BG735" i="6"/>
  <c r="BG736" i="6"/>
  <c r="BG737" i="6"/>
  <c r="BG738" i="6"/>
  <c r="BG739" i="6"/>
  <c r="BG740" i="6"/>
  <c r="BG741" i="6"/>
  <c r="BG742" i="6"/>
  <c r="BG743" i="6"/>
  <c r="BG744" i="6"/>
  <c r="BG745" i="6"/>
  <c r="BG746" i="6"/>
  <c r="BG747" i="6"/>
  <c r="BG748" i="6"/>
  <c r="BG749" i="6"/>
  <c r="BG750" i="6"/>
  <c r="BG751" i="6"/>
  <c r="BG752" i="6"/>
  <c r="BG753" i="6"/>
  <c r="BG754" i="6"/>
  <c r="BG755" i="6"/>
  <c r="BG756" i="6"/>
  <c r="BG757" i="6"/>
  <c r="BG758" i="6"/>
  <c r="BG759" i="6"/>
  <c r="BG760" i="6"/>
  <c r="BG761" i="6"/>
  <c r="BG762" i="6"/>
  <c r="BG763" i="6"/>
  <c r="BG764" i="6"/>
  <c r="BG765" i="6"/>
  <c r="BG766" i="6"/>
  <c r="BG767" i="6"/>
  <c r="BG768" i="6"/>
  <c r="BG769" i="6"/>
  <c r="BG770" i="6"/>
  <c r="BG771" i="6"/>
  <c r="BG772" i="6"/>
  <c r="BG773" i="6"/>
  <c r="BG774" i="6"/>
  <c r="BG775" i="6"/>
  <c r="BG776" i="6"/>
  <c r="BG777" i="6"/>
  <c r="BG778" i="6"/>
  <c r="BG779" i="6"/>
  <c r="BG780" i="6"/>
  <c r="BG781" i="6"/>
  <c r="BG782" i="6"/>
  <c r="BG783" i="6"/>
  <c r="BG784" i="6"/>
  <c r="BG785" i="6"/>
  <c r="BG786" i="6"/>
  <c r="BG787" i="6"/>
  <c r="BG788" i="6"/>
  <c r="BG789" i="6"/>
  <c r="BG790" i="6"/>
  <c r="BG791" i="6"/>
  <c r="BG792" i="6"/>
  <c r="BG793" i="6"/>
  <c r="BG794" i="6"/>
  <c r="BG795" i="6"/>
  <c r="BG796" i="6"/>
  <c r="BG797" i="6"/>
  <c r="BG798" i="6"/>
  <c r="BG799" i="6"/>
  <c r="BG800" i="6"/>
  <c r="BG801" i="6"/>
  <c r="BG802" i="6"/>
  <c r="BG803" i="6"/>
  <c r="BG804" i="6"/>
  <c r="BG805" i="6"/>
  <c r="BG806" i="6"/>
  <c r="BG807" i="6"/>
  <c r="BG808" i="6"/>
  <c r="BG809" i="6"/>
  <c r="BG810" i="6"/>
  <c r="BG811" i="6"/>
  <c r="BG812" i="6"/>
  <c r="BG813" i="6"/>
  <c r="BG814" i="6"/>
  <c r="BG815" i="6"/>
  <c r="BG816" i="6"/>
  <c r="BG817" i="6"/>
  <c r="BG818" i="6"/>
  <c r="BG819" i="6"/>
  <c r="BG820" i="6"/>
  <c r="BG821" i="6"/>
  <c r="BG822" i="6"/>
  <c r="BG823" i="6"/>
  <c r="BG824" i="6"/>
  <c r="BG825" i="6"/>
  <c r="BG826" i="6"/>
  <c r="BG827" i="6"/>
  <c r="BG828" i="6"/>
  <c r="BG829" i="6"/>
  <c r="BG830" i="6"/>
  <c r="BG831" i="6"/>
  <c r="BG832" i="6"/>
  <c r="BG833" i="6"/>
  <c r="BG834" i="6"/>
  <c r="BG835" i="6"/>
  <c r="BG836" i="6"/>
  <c r="BG837" i="6"/>
  <c r="BG838" i="6"/>
  <c r="BG839" i="6"/>
  <c r="BG840" i="6"/>
  <c r="BG841" i="6"/>
  <c r="BG842" i="6"/>
  <c r="BG843" i="6"/>
  <c r="BG844" i="6"/>
  <c r="BG845" i="6"/>
  <c r="BG846" i="6"/>
  <c r="BG847" i="6"/>
  <c r="BG848" i="6"/>
  <c r="BG849" i="6"/>
  <c r="BG850" i="6"/>
  <c r="BG851" i="6"/>
  <c r="BG852" i="6"/>
  <c r="BG853" i="6"/>
  <c r="BG854" i="6"/>
  <c r="BG855" i="6"/>
  <c r="BG856" i="6"/>
  <c r="BG857" i="6"/>
  <c r="BG858" i="6"/>
  <c r="BG859" i="6"/>
  <c r="BG860" i="6"/>
  <c r="BG861" i="6"/>
  <c r="BG862" i="6"/>
  <c r="BG863" i="6"/>
  <c r="BG864" i="6"/>
  <c r="BG865" i="6"/>
  <c r="BG866" i="6"/>
  <c r="BG867" i="6"/>
  <c r="BG868" i="6"/>
  <c r="BG869" i="6"/>
  <c r="BG870" i="6"/>
  <c r="BG871" i="6"/>
  <c r="BG872" i="6"/>
  <c r="BG873" i="6"/>
  <c r="BG874" i="6"/>
  <c r="BG875" i="6"/>
  <c r="BG876" i="6"/>
  <c r="BG877" i="6"/>
  <c r="BG878" i="6"/>
  <c r="BG879" i="6"/>
  <c r="BG880" i="6"/>
  <c r="BG881" i="6"/>
  <c r="BG882" i="6"/>
  <c r="BG883" i="6"/>
  <c r="BG884" i="6"/>
  <c r="BG885" i="6"/>
  <c r="BG886" i="6"/>
  <c r="BG887" i="6"/>
  <c r="BG888" i="6"/>
  <c r="BG889" i="6"/>
  <c r="BG890" i="6"/>
  <c r="BG891" i="6"/>
  <c r="BG892" i="6"/>
  <c r="BG893" i="6"/>
  <c r="BG894" i="6"/>
  <c r="BG895" i="6"/>
  <c r="BG896" i="6"/>
  <c r="BG897" i="6"/>
  <c r="BG898" i="6"/>
  <c r="BG899" i="6"/>
  <c r="BG900" i="6"/>
  <c r="BG901" i="6"/>
  <c r="BG902" i="6"/>
  <c r="BG903" i="6"/>
  <c r="BG904" i="6"/>
  <c r="BG905" i="6"/>
  <c r="BG906" i="6"/>
  <c r="BG907" i="6"/>
  <c r="BG908" i="6"/>
  <c r="BG909" i="6"/>
  <c r="BG910" i="6"/>
  <c r="BG911" i="6"/>
  <c r="BG912" i="6"/>
  <c r="BG913" i="6"/>
  <c r="BG914" i="6"/>
  <c r="BG915" i="6"/>
  <c r="BG916" i="6"/>
  <c r="BG917" i="6"/>
  <c r="BG918" i="6"/>
  <c r="BG919" i="6"/>
  <c r="BG920" i="6"/>
  <c r="BG921" i="6"/>
  <c r="BG922" i="6"/>
  <c r="BG923" i="6"/>
  <c r="BG924" i="6"/>
  <c r="BG925" i="6"/>
  <c r="BG926" i="6"/>
  <c r="BG927" i="6"/>
  <c r="BG928" i="6"/>
  <c r="BG929" i="6"/>
  <c r="BG930" i="6"/>
  <c r="BG931" i="6"/>
  <c r="BG932" i="6"/>
  <c r="BG933" i="6"/>
  <c r="BG934" i="6"/>
  <c r="BG935" i="6"/>
  <c r="BG936" i="6"/>
  <c r="BG937" i="6"/>
  <c r="BG938" i="6"/>
  <c r="BG939" i="6"/>
  <c r="BG940" i="6"/>
  <c r="BG941" i="6"/>
  <c r="BG942" i="6"/>
  <c r="BG943" i="6"/>
  <c r="BG944" i="6"/>
  <c r="BG945" i="6"/>
  <c r="BG946" i="6"/>
  <c r="BG947" i="6"/>
  <c r="BG948" i="6"/>
  <c r="BG949" i="6"/>
  <c r="BG950" i="6"/>
  <c r="BG951" i="6"/>
  <c r="BG952" i="6"/>
  <c r="BG953" i="6"/>
  <c r="BG954" i="6"/>
  <c r="BG955" i="6"/>
  <c r="BG956" i="6"/>
  <c r="BG957" i="6"/>
  <c r="BG958" i="6"/>
  <c r="BG959" i="6"/>
  <c r="BG960" i="6"/>
  <c r="BG961" i="6"/>
  <c r="BG962" i="6"/>
  <c r="BG963" i="6"/>
  <c r="BG964" i="6"/>
  <c r="BG965" i="6"/>
  <c r="BG966" i="6"/>
  <c r="BG967" i="6"/>
  <c r="BG968" i="6"/>
  <c r="BG969" i="6"/>
  <c r="BG970" i="6"/>
  <c r="BG971" i="6"/>
  <c r="BG972" i="6"/>
  <c r="BG973" i="6"/>
  <c r="BG974" i="6"/>
  <c r="BG975" i="6"/>
  <c r="BG976" i="6"/>
  <c r="BG977" i="6"/>
  <c r="BG978" i="6"/>
  <c r="BG979" i="6"/>
  <c r="BG980" i="6"/>
  <c r="BG981" i="6"/>
  <c r="BG982" i="6"/>
  <c r="BG983" i="6"/>
  <c r="BG984" i="6"/>
  <c r="BG985" i="6"/>
  <c r="BG986" i="6"/>
  <c r="BG987" i="6"/>
  <c r="BG988" i="6"/>
  <c r="BG989" i="6"/>
  <c r="BG990" i="6"/>
  <c r="BG991" i="6"/>
  <c r="BG992" i="6"/>
  <c r="BG993" i="6"/>
  <c r="BG994" i="6"/>
  <c r="BG995" i="6"/>
  <c r="BG996" i="6"/>
  <c r="BG997" i="6"/>
  <c r="BG998" i="6"/>
  <c r="BG999" i="6"/>
  <c r="BG1000" i="6"/>
  <c r="BG1001" i="6"/>
  <c r="BG1002" i="6"/>
  <c r="BG1003" i="6"/>
  <c r="BG1004" i="6"/>
  <c r="BG1005" i="6"/>
  <c r="BG1006" i="6"/>
  <c r="BG9" i="6"/>
  <c r="P7" i="16"/>
  <c r="G24" i="15" s="1"/>
  <c r="Q7" i="16"/>
  <c r="C16" i="15" s="1"/>
  <c r="R7" i="16"/>
  <c r="D16" i="15" s="1"/>
  <c r="S7" i="16"/>
  <c r="C18" i="15" s="1"/>
  <c r="T7" i="16"/>
  <c r="D18" i="15" s="1"/>
  <c r="U7" i="16"/>
  <c r="C20" i="15" s="1"/>
  <c r="V7" i="16"/>
  <c r="D20" i="15" s="1"/>
  <c r="W7" i="16"/>
  <c r="X7" i="16"/>
  <c r="Y7" i="16"/>
  <c r="B23" i="15" s="1"/>
  <c r="Z7" i="16"/>
  <c r="AA7" i="16"/>
  <c r="AB7" i="16"/>
  <c r="B26" i="15" s="1"/>
  <c r="AC7" i="16"/>
  <c r="B27" i="15" s="1"/>
  <c r="AD7" i="16"/>
  <c r="G33" i="15" s="1"/>
  <c r="AE7" i="16"/>
  <c r="I33" i="15" s="1"/>
  <c r="AF7" i="16"/>
  <c r="G29" i="15" s="1"/>
  <c r="AG7" i="16"/>
  <c r="G30" i="15" s="1"/>
  <c r="AH7" i="16"/>
  <c r="G31" i="15" s="1"/>
  <c r="AI7" i="16"/>
  <c r="I29" i="15" s="1"/>
  <c r="AJ7" i="16"/>
  <c r="G35" i="15" s="1"/>
  <c r="AK7" i="16"/>
  <c r="I35" i="15" s="1"/>
  <c r="AL7" i="16"/>
  <c r="B28" i="15" s="1"/>
  <c r="AM7" i="16"/>
  <c r="C30" i="15" s="1"/>
  <c r="AN7" i="16"/>
  <c r="D30" i="15" s="1"/>
  <c r="AO7" i="16"/>
  <c r="C32" i="15" s="1"/>
  <c r="AP7" i="16"/>
  <c r="D32" i="15" s="1"/>
  <c r="AQ7" i="16"/>
  <c r="B33" i="15" s="1"/>
  <c r="AR7" i="16"/>
  <c r="B34" i="15" s="1"/>
  <c r="AS7" i="16"/>
  <c r="B35" i="15" s="1"/>
  <c r="AT7" i="16"/>
  <c r="B36" i="15" s="1"/>
  <c r="S7" i="8"/>
  <c r="G24" i="14" s="1"/>
  <c r="T7" i="8"/>
  <c r="C16" i="14" s="1"/>
  <c r="U7" i="8"/>
  <c r="D16" i="14" s="1"/>
  <c r="V7" i="8"/>
  <c r="C18" i="14" s="1"/>
  <c r="W7" i="8"/>
  <c r="D18" i="14" s="1"/>
  <c r="X7" i="8"/>
  <c r="C20" i="14" s="1"/>
  <c r="Y7" i="8"/>
  <c r="D20" i="14" s="1"/>
  <c r="Z7" i="8"/>
  <c r="C22" i="14" s="1"/>
  <c r="AA7" i="8"/>
  <c r="D22" i="14" s="1"/>
  <c r="AB7" i="8"/>
  <c r="B23" i="14" s="1"/>
  <c r="AC7" i="8"/>
  <c r="B26" i="14" s="1"/>
  <c r="AD7" i="8"/>
  <c r="B27" i="14" s="1"/>
  <c r="AE7" i="8"/>
  <c r="C25" i="14" s="1"/>
  <c r="AF7" i="8"/>
  <c r="D25" i="14" s="1"/>
  <c r="AG7" i="8"/>
  <c r="G33" i="14" s="1"/>
  <c r="AH7" i="8"/>
  <c r="I33" i="14" s="1"/>
  <c r="AI7" i="8"/>
  <c r="G29" i="14" s="1"/>
  <c r="AJ7" i="8"/>
  <c r="G30" i="14" s="1"/>
  <c r="AK7" i="8"/>
  <c r="G31" i="14" s="1"/>
  <c r="AL7" i="8"/>
  <c r="I29" i="14" s="1"/>
  <c r="AM7" i="8"/>
  <c r="G35" i="14" s="1"/>
  <c r="AN7" i="8"/>
  <c r="I35" i="14" s="1"/>
  <c r="AO7" i="8"/>
  <c r="B28" i="14" s="1"/>
  <c r="AP7" i="8"/>
  <c r="C30" i="14" s="1"/>
  <c r="AQ7" i="8"/>
  <c r="D30" i="14" s="1"/>
  <c r="AR7" i="8"/>
  <c r="C32" i="14" s="1"/>
  <c r="AS7" i="8"/>
  <c r="D32" i="14" s="1"/>
  <c r="AT7" i="8"/>
  <c r="B33" i="14" s="1"/>
  <c r="AU7" i="8"/>
  <c r="B34" i="14" s="1"/>
  <c r="AV7" i="8"/>
  <c r="B35" i="14" s="1"/>
  <c r="AW7" i="8"/>
  <c r="B36" i="14" s="1"/>
  <c r="O7" i="16"/>
  <c r="G23" i="15" s="1"/>
  <c r="R7" i="8"/>
  <c r="G23" i="14" s="1"/>
  <c r="G5" i="6" l="1"/>
  <c r="G5" i="18"/>
  <c r="B29" i="14"/>
  <c r="B29" i="15"/>
  <c r="B19" i="15"/>
  <c r="B31" i="15"/>
  <c r="B15" i="15"/>
  <c r="B21" i="14"/>
  <c r="B21" i="1"/>
  <c r="C22" i="15"/>
  <c r="B17" i="15"/>
  <c r="D22" i="15"/>
  <c r="G22" i="15"/>
  <c r="B19" i="14"/>
  <c r="B24" i="14"/>
  <c r="B15" i="14"/>
  <c r="B14" i="14" s="1"/>
  <c r="B17" i="14"/>
  <c r="B24" i="1"/>
  <c r="B17" i="1"/>
  <c r="B15" i="1"/>
  <c r="B19" i="1"/>
  <c r="B31" i="14"/>
  <c r="B31" i="1"/>
  <c r="G23" i="1"/>
  <c r="F2" i="6"/>
  <c r="D5" i="6"/>
  <c r="A52" i="1"/>
  <c r="G22" i="14"/>
  <c r="B29" i="1"/>
  <c r="C42" i="6"/>
  <c r="C74" i="6"/>
  <c r="C106" i="6"/>
  <c r="C138" i="6"/>
  <c r="C170" i="6"/>
  <c r="C202" i="6"/>
  <c r="C234" i="6"/>
  <c r="C460" i="6"/>
  <c r="C587" i="6"/>
  <c r="C684" i="6"/>
  <c r="C748" i="6"/>
  <c r="C811" i="6"/>
  <c r="C835" i="6"/>
  <c r="C843" i="6"/>
  <c r="C867" i="6"/>
  <c r="C875" i="6"/>
  <c r="C899" i="6"/>
  <c r="C907" i="6"/>
  <c r="C931" i="6"/>
  <c r="C939" i="6"/>
  <c r="C963" i="6"/>
  <c r="C971" i="6"/>
  <c r="C995" i="6"/>
  <c r="C1003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6" i="6"/>
  <c r="C837" i="6"/>
  <c r="C838" i="6"/>
  <c r="C839" i="6"/>
  <c r="C840" i="6"/>
  <c r="C841" i="6"/>
  <c r="C842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8" i="6"/>
  <c r="C869" i="6"/>
  <c r="C870" i="6"/>
  <c r="C871" i="6"/>
  <c r="C872" i="6"/>
  <c r="C873" i="6"/>
  <c r="C874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900" i="6"/>
  <c r="C901" i="6"/>
  <c r="C902" i="6"/>
  <c r="C903" i="6"/>
  <c r="C904" i="6"/>
  <c r="C905" i="6"/>
  <c r="C906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2" i="6"/>
  <c r="C933" i="6"/>
  <c r="C934" i="6"/>
  <c r="C935" i="6"/>
  <c r="C936" i="6"/>
  <c r="C937" i="6"/>
  <c r="C938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4" i="6"/>
  <c r="C965" i="6"/>
  <c r="C966" i="6"/>
  <c r="C967" i="6"/>
  <c r="C968" i="6"/>
  <c r="C969" i="6"/>
  <c r="C970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6" i="6"/>
  <c r="C997" i="6"/>
  <c r="C998" i="6"/>
  <c r="C999" i="6"/>
  <c r="C1000" i="6"/>
  <c r="C1001" i="6"/>
  <c r="C1002" i="6"/>
  <c r="C1004" i="6"/>
  <c r="C1005" i="6"/>
  <c r="C1006" i="6"/>
  <c r="C9" i="6"/>
  <c r="J13" i="16"/>
  <c r="K13" i="16"/>
  <c r="J14" i="16"/>
  <c r="K14" i="16"/>
  <c r="J15" i="16"/>
  <c r="K15" i="16"/>
  <c r="J16" i="16"/>
  <c r="K16" i="16"/>
  <c r="J17" i="16"/>
  <c r="K17" i="16"/>
  <c r="J18" i="16"/>
  <c r="K18" i="16"/>
  <c r="J19" i="16"/>
  <c r="K19" i="16"/>
  <c r="J20" i="16"/>
  <c r="K20" i="16"/>
  <c r="J21" i="16"/>
  <c r="K21" i="16"/>
  <c r="J22" i="16"/>
  <c r="K22" i="16"/>
  <c r="J23" i="16"/>
  <c r="K23" i="16"/>
  <c r="J24" i="16"/>
  <c r="K24" i="16"/>
  <c r="J25" i="16"/>
  <c r="K25" i="16"/>
  <c r="J26" i="16"/>
  <c r="K26" i="16"/>
  <c r="J27" i="16"/>
  <c r="K27" i="16"/>
  <c r="J28" i="16"/>
  <c r="K28" i="16"/>
  <c r="J29" i="16"/>
  <c r="K29" i="16"/>
  <c r="J30" i="16"/>
  <c r="K30" i="16"/>
  <c r="J31" i="16"/>
  <c r="K31" i="16"/>
  <c r="J32" i="16"/>
  <c r="K32" i="16"/>
  <c r="J33" i="16"/>
  <c r="K33" i="16"/>
  <c r="J34" i="16"/>
  <c r="K34" i="16"/>
  <c r="J35" i="16"/>
  <c r="K35" i="16"/>
  <c r="J36" i="16"/>
  <c r="K36" i="16"/>
  <c r="J37" i="16"/>
  <c r="K37" i="16"/>
  <c r="J38" i="16"/>
  <c r="K38" i="16"/>
  <c r="J39" i="16"/>
  <c r="K39" i="16"/>
  <c r="J40" i="16"/>
  <c r="K40" i="16"/>
  <c r="J41" i="16"/>
  <c r="K41" i="16"/>
  <c r="J42" i="16"/>
  <c r="K42" i="16"/>
  <c r="J43" i="16"/>
  <c r="K43" i="16"/>
  <c r="J44" i="16"/>
  <c r="K44" i="16"/>
  <c r="J45" i="16"/>
  <c r="K45" i="16"/>
  <c r="J46" i="16"/>
  <c r="K46" i="16"/>
  <c r="J47" i="16"/>
  <c r="K47" i="16"/>
  <c r="J48" i="16"/>
  <c r="K48" i="16"/>
  <c r="J49" i="16"/>
  <c r="K49" i="16"/>
  <c r="J50" i="16"/>
  <c r="K50" i="16"/>
  <c r="J51" i="16"/>
  <c r="K51" i="16"/>
  <c r="J52" i="16"/>
  <c r="K52" i="16"/>
  <c r="J53" i="16"/>
  <c r="K53" i="16"/>
  <c r="J54" i="16"/>
  <c r="K54" i="16"/>
  <c r="J55" i="16"/>
  <c r="K55" i="16"/>
  <c r="J56" i="16"/>
  <c r="K56" i="16"/>
  <c r="J57" i="16"/>
  <c r="K57" i="16"/>
  <c r="J58" i="16"/>
  <c r="K58" i="16"/>
  <c r="J59" i="16"/>
  <c r="K59" i="16"/>
  <c r="J60" i="16"/>
  <c r="K60" i="16"/>
  <c r="J61" i="16"/>
  <c r="K61" i="16"/>
  <c r="J62" i="16"/>
  <c r="K62" i="16"/>
  <c r="J63" i="16"/>
  <c r="K63" i="16"/>
  <c r="J64" i="16"/>
  <c r="K64" i="16"/>
  <c r="J65" i="16"/>
  <c r="K65" i="16"/>
  <c r="J66" i="16"/>
  <c r="K66" i="16"/>
  <c r="J67" i="16"/>
  <c r="K67" i="16"/>
  <c r="J68" i="16"/>
  <c r="K68" i="16"/>
  <c r="J69" i="16"/>
  <c r="K69" i="16"/>
  <c r="J70" i="16"/>
  <c r="K70" i="16"/>
  <c r="J71" i="16"/>
  <c r="K71" i="16"/>
  <c r="J72" i="16"/>
  <c r="K72" i="16"/>
  <c r="J73" i="16"/>
  <c r="K73" i="16"/>
  <c r="J74" i="16"/>
  <c r="K74" i="16"/>
  <c r="J75" i="16"/>
  <c r="K75" i="16"/>
  <c r="J76" i="16"/>
  <c r="K76" i="16"/>
  <c r="J77" i="16"/>
  <c r="K77" i="16"/>
  <c r="J78" i="16"/>
  <c r="K78" i="16"/>
  <c r="J79" i="16"/>
  <c r="K79" i="16"/>
  <c r="J80" i="16"/>
  <c r="K80" i="16"/>
  <c r="J81" i="16"/>
  <c r="K81" i="16"/>
  <c r="J82" i="16"/>
  <c r="K82" i="16"/>
  <c r="J83" i="16"/>
  <c r="K83" i="16"/>
  <c r="J84" i="16"/>
  <c r="K84" i="16"/>
  <c r="J85" i="16"/>
  <c r="K85" i="16"/>
  <c r="J86" i="16"/>
  <c r="K86" i="16"/>
  <c r="J87" i="16"/>
  <c r="K87" i="16"/>
  <c r="J88" i="16"/>
  <c r="K88" i="16"/>
  <c r="J89" i="16"/>
  <c r="K89" i="16"/>
  <c r="J90" i="16"/>
  <c r="K90" i="16"/>
  <c r="J91" i="16"/>
  <c r="K91" i="16"/>
  <c r="J92" i="16"/>
  <c r="K92" i="16"/>
  <c r="J93" i="16"/>
  <c r="K93" i="16"/>
  <c r="J94" i="16"/>
  <c r="K94" i="16"/>
  <c r="J95" i="16"/>
  <c r="K95" i="16"/>
  <c r="J96" i="16"/>
  <c r="K96" i="16"/>
  <c r="J97" i="16"/>
  <c r="K97" i="16"/>
  <c r="J98" i="16"/>
  <c r="K98" i="16"/>
  <c r="J99" i="16"/>
  <c r="K99" i="16"/>
  <c r="J100" i="16"/>
  <c r="K100" i="16"/>
  <c r="J101" i="16"/>
  <c r="K101" i="16"/>
  <c r="J102" i="16"/>
  <c r="K102" i="16"/>
  <c r="J103" i="16"/>
  <c r="K103" i="16"/>
  <c r="J104" i="16"/>
  <c r="K104" i="16"/>
  <c r="J105" i="16"/>
  <c r="K105" i="16"/>
  <c r="J106" i="16"/>
  <c r="K106" i="16"/>
  <c r="J107" i="16"/>
  <c r="K107" i="16"/>
  <c r="J108" i="16"/>
  <c r="K108" i="16"/>
  <c r="J109" i="16"/>
  <c r="K109" i="16"/>
  <c r="J110" i="16"/>
  <c r="K110" i="16"/>
  <c r="J111" i="16"/>
  <c r="K111" i="16"/>
  <c r="J112" i="16"/>
  <c r="K112" i="16"/>
  <c r="J113" i="16"/>
  <c r="K113" i="16"/>
  <c r="J114" i="16"/>
  <c r="K114" i="16"/>
  <c r="J115" i="16"/>
  <c r="K115" i="16"/>
  <c r="J116" i="16"/>
  <c r="K116" i="16"/>
  <c r="J117" i="16"/>
  <c r="K117" i="16"/>
  <c r="J118" i="16"/>
  <c r="K118" i="16"/>
  <c r="J119" i="16"/>
  <c r="K119" i="16"/>
  <c r="J120" i="16"/>
  <c r="K120" i="16"/>
  <c r="J121" i="16"/>
  <c r="K121" i="16"/>
  <c r="J122" i="16"/>
  <c r="K122" i="16"/>
  <c r="J123" i="16"/>
  <c r="K123" i="16"/>
  <c r="J124" i="16"/>
  <c r="K124" i="16"/>
  <c r="J125" i="16"/>
  <c r="K125" i="16"/>
  <c r="J126" i="16"/>
  <c r="K126" i="16"/>
  <c r="J127" i="16"/>
  <c r="K127" i="16"/>
  <c r="J128" i="16"/>
  <c r="K128" i="16"/>
  <c r="J129" i="16"/>
  <c r="K129" i="16"/>
  <c r="J130" i="16"/>
  <c r="K130" i="16"/>
  <c r="J131" i="16"/>
  <c r="K131" i="16"/>
  <c r="J132" i="16"/>
  <c r="K132" i="16"/>
  <c r="J133" i="16"/>
  <c r="K133" i="16"/>
  <c r="J134" i="16"/>
  <c r="K134" i="16"/>
  <c r="J135" i="16"/>
  <c r="K135" i="16"/>
  <c r="J136" i="16"/>
  <c r="K136" i="16"/>
  <c r="J137" i="16"/>
  <c r="K137" i="16"/>
  <c r="J138" i="16"/>
  <c r="K138" i="16"/>
  <c r="J139" i="16"/>
  <c r="K139" i="16"/>
  <c r="J140" i="16"/>
  <c r="K140" i="16"/>
  <c r="J141" i="16"/>
  <c r="K141" i="16"/>
  <c r="J142" i="16"/>
  <c r="K142" i="16"/>
  <c r="J143" i="16"/>
  <c r="K143" i="16"/>
  <c r="J144" i="16"/>
  <c r="K144" i="16"/>
  <c r="J145" i="16"/>
  <c r="K145" i="16"/>
  <c r="J146" i="16"/>
  <c r="K146" i="16"/>
  <c r="J147" i="16"/>
  <c r="K147" i="16"/>
  <c r="J148" i="16"/>
  <c r="K148" i="16"/>
  <c r="J149" i="16"/>
  <c r="K149" i="16"/>
  <c r="J150" i="16"/>
  <c r="K150" i="16"/>
  <c r="J151" i="16"/>
  <c r="K151" i="16"/>
  <c r="J152" i="16"/>
  <c r="K152" i="16"/>
  <c r="J153" i="16"/>
  <c r="K153" i="16"/>
  <c r="J154" i="16"/>
  <c r="K154" i="16"/>
  <c r="J155" i="16"/>
  <c r="K155" i="16"/>
  <c r="J156" i="16"/>
  <c r="K156" i="16"/>
  <c r="J157" i="16"/>
  <c r="K157" i="16"/>
  <c r="J158" i="16"/>
  <c r="K158" i="16"/>
  <c r="J12" i="8"/>
  <c r="K12" i="8"/>
  <c r="J13" i="8"/>
  <c r="K13" i="8"/>
  <c r="J14" i="8"/>
  <c r="K14" i="8"/>
  <c r="J15" i="8"/>
  <c r="K15" i="8"/>
  <c r="J16" i="8"/>
  <c r="K16" i="8"/>
  <c r="J17" i="8"/>
  <c r="K17" i="8"/>
  <c r="J18" i="8"/>
  <c r="K18" i="8"/>
  <c r="J19" i="8"/>
  <c r="K19" i="8"/>
  <c r="J20" i="8"/>
  <c r="K20" i="8"/>
  <c r="J21" i="8"/>
  <c r="K21" i="8"/>
  <c r="J22" i="8"/>
  <c r="K22" i="8"/>
  <c r="J23" i="8"/>
  <c r="K23" i="8"/>
  <c r="J24" i="8"/>
  <c r="K24" i="8"/>
  <c r="J25" i="8"/>
  <c r="K25" i="8"/>
  <c r="J26" i="8"/>
  <c r="K26" i="8"/>
  <c r="J27" i="8"/>
  <c r="K27" i="8"/>
  <c r="J28" i="8"/>
  <c r="K28" i="8"/>
  <c r="J29" i="8"/>
  <c r="K29" i="8"/>
  <c r="J30" i="8"/>
  <c r="K30" i="8"/>
  <c r="J31" i="8"/>
  <c r="K31" i="8"/>
  <c r="J32" i="8"/>
  <c r="K32" i="8"/>
  <c r="J33" i="8"/>
  <c r="K33" i="8"/>
  <c r="J34" i="8"/>
  <c r="K34" i="8"/>
  <c r="J35" i="8"/>
  <c r="K35" i="8"/>
  <c r="J36" i="8"/>
  <c r="K36" i="8"/>
  <c r="J37" i="8"/>
  <c r="K37" i="8"/>
  <c r="J38" i="8"/>
  <c r="K38" i="8"/>
  <c r="J39" i="8"/>
  <c r="K39" i="8"/>
  <c r="J40" i="8"/>
  <c r="K40" i="8"/>
  <c r="J41" i="8"/>
  <c r="K41" i="8"/>
  <c r="J42" i="8"/>
  <c r="K42" i="8"/>
  <c r="J43" i="8"/>
  <c r="K43" i="8"/>
  <c r="J44" i="8"/>
  <c r="K44" i="8"/>
  <c r="J45" i="8"/>
  <c r="K45" i="8"/>
  <c r="J46" i="8"/>
  <c r="K46" i="8"/>
  <c r="J47" i="8"/>
  <c r="K47" i="8"/>
  <c r="J48" i="8"/>
  <c r="K48" i="8"/>
  <c r="J49" i="8"/>
  <c r="K49" i="8"/>
  <c r="J50" i="8"/>
  <c r="K50" i="8"/>
  <c r="J51" i="8"/>
  <c r="K51" i="8"/>
  <c r="J52" i="8"/>
  <c r="K52" i="8"/>
  <c r="J53" i="8"/>
  <c r="K53" i="8"/>
  <c r="J54" i="8"/>
  <c r="K54" i="8"/>
  <c r="J55" i="8"/>
  <c r="K55" i="8"/>
  <c r="J56" i="8"/>
  <c r="K56" i="8"/>
  <c r="J57" i="8"/>
  <c r="K57" i="8"/>
  <c r="J58" i="8"/>
  <c r="K58" i="8"/>
  <c r="J59" i="8"/>
  <c r="K59" i="8"/>
  <c r="J60" i="8"/>
  <c r="K60" i="8"/>
  <c r="J61" i="8"/>
  <c r="K61" i="8"/>
  <c r="J62" i="8"/>
  <c r="K62" i="8"/>
  <c r="J63" i="8"/>
  <c r="K63" i="8"/>
  <c r="J64" i="8"/>
  <c r="K64" i="8"/>
  <c r="J65" i="8"/>
  <c r="K65" i="8"/>
  <c r="J66" i="8"/>
  <c r="K66" i="8"/>
  <c r="J67" i="8"/>
  <c r="K67" i="8"/>
  <c r="J68" i="8"/>
  <c r="K68" i="8"/>
  <c r="J69" i="8"/>
  <c r="K69" i="8"/>
  <c r="J70" i="8"/>
  <c r="K70" i="8"/>
  <c r="J71" i="8"/>
  <c r="K71" i="8"/>
  <c r="J72" i="8"/>
  <c r="K72" i="8"/>
  <c r="J73" i="8"/>
  <c r="K73" i="8"/>
  <c r="J74" i="8"/>
  <c r="K74" i="8"/>
  <c r="J75" i="8"/>
  <c r="K75" i="8"/>
  <c r="J76" i="8"/>
  <c r="K76" i="8"/>
  <c r="J77" i="8"/>
  <c r="K77" i="8"/>
  <c r="J78" i="8"/>
  <c r="K78" i="8"/>
  <c r="J79" i="8"/>
  <c r="K79" i="8"/>
  <c r="J80" i="8"/>
  <c r="K80" i="8"/>
  <c r="J81" i="8"/>
  <c r="K81" i="8"/>
  <c r="J82" i="8"/>
  <c r="K82" i="8"/>
  <c r="J83" i="8"/>
  <c r="K83" i="8"/>
  <c r="J84" i="8"/>
  <c r="K84" i="8"/>
  <c r="J85" i="8"/>
  <c r="K85" i="8"/>
  <c r="J86" i="8"/>
  <c r="K86" i="8"/>
  <c r="J87" i="8"/>
  <c r="K87" i="8"/>
  <c r="J88" i="8"/>
  <c r="K88" i="8"/>
  <c r="J89" i="8"/>
  <c r="K89" i="8"/>
  <c r="J90" i="8"/>
  <c r="K90" i="8"/>
  <c r="J91" i="8"/>
  <c r="K91" i="8"/>
  <c r="J92" i="8"/>
  <c r="K92" i="8"/>
  <c r="J93" i="8"/>
  <c r="K93" i="8"/>
  <c r="J94" i="8"/>
  <c r="K94" i="8"/>
  <c r="J95" i="8"/>
  <c r="K95" i="8"/>
  <c r="J96" i="8"/>
  <c r="K96" i="8"/>
  <c r="J97" i="8"/>
  <c r="K97" i="8"/>
  <c r="J98" i="8"/>
  <c r="K98" i="8"/>
  <c r="J99" i="8"/>
  <c r="K99" i="8"/>
  <c r="J100" i="8"/>
  <c r="K100" i="8"/>
  <c r="J101" i="8"/>
  <c r="K101" i="8"/>
  <c r="J102" i="8"/>
  <c r="K102" i="8"/>
  <c r="J103" i="8"/>
  <c r="K103" i="8"/>
  <c r="J104" i="8"/>
  <c r="K104" i="8"/>
  <c r="J105" i="8"/>
  <c r="K105" i="8"/>
  <c r="J106" i="8"/>
  <c r="K106" i="8"/>
  <c r="J107" i="8"/>
  <c r="K107" i="8"/>
  <c r="J108" i="8"/>
  <c r="K108" i="8"/>
  <c r="J109" i="8"/>
  <c r="K109" i="8"/>
  <c r="J110" i="8"/>
  <c r="K110" i="8"/>
  <c r="J111" i="8"/>
  <c r="K111" i="8"/>
  <c r="J112" i="8"/>
  <c r="K112" i="8"/>
  <c r="J113" i="8"/>
  <c r="K113" i="8"/>
  <c r="J114" i="8"/>
  <c r="K114" i="8"/>
  <c r="J115" i="8"/>
  <c r="K115" i="8"/>
  <c r="J116" i="8"/>
  <c r="K116" i="8"/>
  <c r="J117" i="8"/>
  <c r="K117" i="8"/>
  <c r="J118" i="8"/>
  <c r="K118" i="8"/>
  <c r="J119" i="8"/>
  <c r="K119" i="8"/>
  <c r="J120" i="8"/>
  <c r="K120" i="8"/>
  <c r="J121" i="8"/>
  <c r="K121" i="8"/>
  <c r="J122" i="8"/>
  <c r="K122" i="8"/>
  <c r="J123" i="8"/>
  <c r="K123" i="8"/>
  <c r="J124" i="8"/>
  <c r="K124" i="8"/>
  <c r="J125" i="8"/>
  <c r="K125" i="8"/>
  <c r="J126" i="8"/>
  <c r="K126" i="8"/>
  <c r="J127" i="8"/>
  <c r="K127" i="8"/>
  <c r="J128" i="8"/>
  <c r="K128" i="8"/>
  <c r="J129" i="8"/>
  <c r="K129" i="8"/>
  <c r="J130" i="8"/>
  <c r="K130" i="8"/>
  <c r="J131" i="8"/>
  <c r="K131" i="8"/>
  <c r="J132" i="8"/>
  <c r="K132" i="8"/>
  <c r="J133" i="8"/>
  <c r="K133" i="8"/>
  <c r="J134" i="8"/>
  <c r="K134" i="8"/>
  <c r="J135" i="8"/>
  <c r="K135" i="8"/>
  <c r="J136" i="8"/>
  <c r="K136" i="8"/>
  <c r="J137" i="8"/>
  <c r="K137" i="8"/>
  <c r="J138" i="8"/>
  <c r="K138" i="8"/>
  <c r="J139" i="8"/>
  <c r="K139" i="8"/>
  <c r="J140" i="8"/>
  <c r="K140" i="8"/>
  <c r="J141" i="8"/>
  <c r="K141" i="8"/>
  <c r="J142" i="8"/>
  <c r="K142" i="8"/>
  <c r="J143" i="8"/>
  <c r="K143" i="8"/>
  <c r="J144" i="8"/>
  <c r="K144" i="8"/>
  <c r="J145" i="8"/>
  <c r="K145" i="8"/>
  <c r="J146" i="8"/>
  <c r="K146" i="8"/>
  <c r="J147" i="8"/>
  <c r="K147" i="8"/>
  <c r="J148" i="8"/>
  <c r="K148" i="8"/>
  <c r="J149" i="8"/>
  <c r="K149" i="8"/>
  <c r="J150" i="8"/>
  <c r="K150" i="8"/>
  <c r="J151" i="8"/>
  <c r="K151" i="8"/>
  <c r="J152" i="8"/>
  <c r="K152" i="8"/>
  <c r="J153" i="8"/>
  <c r="K153" i="8"/>
  <c r="J154" i="8"/>
  <c r="K154" i="8"/>
  <c r="J155" i="8"/>
  <c r="K155" i="8"/>
  <c r="J156" i="8"/>
  <c r="K156" i="8"/>
  <c r="J157" i="8"/>
  <c r="K157" i="8"/>
  <c r="J158" i="8"/>
  <c r="K158" i="8"/>
  <c r="J159" i="8"/>
  <c r="K159" i="8"/>
  <c r="J160" i="8"/>
  <c r="K160" i="8"/>
  <c r="J161" i="8"/>
  <c r="K161" i="8"/>
  <c r="J162" i="8"/>
  <c r="K162" i="8"/>
  <c r="J163" i="8"/>
  <c r="K163" i="8"/>
  <c r="J164" i="8"/>
  <c r="K164" i="8"/>
  <c r="J165" i="8"/>
  <c r="K165" i="8"/>
  <c r="J166" i="8"/>
  <c r="K166" i="8"/>
  <c r="J167" i="8"/>
  <c r="K167" i="8"/>
  <c r="J168" i="8"/>
  <c r="K168" i="8"/>
  <c r="J169" i="8"/>
  <c r="K169" i="8"/>
  <c r="J170" i="8"/>
  <c r="K170" i="8"/>
  <c r="J171" i="8"/>
  <c r="K171" i="8"/>
  <c r="J172" i="8"/>
  <c r="K172" i="8"/>
  <c r="J173" i="8"/>
  <c r="K173" i="8"/>
  <c r="J174" i="8"/>
  <c r="K174" i="8"/>
  <c r="J175" i="8"/>
  <c r="K175" i="8"/>
  <c r="J176" i="8"/>
  <c r="K176" i="8"/>
  <c r="J177" i="8"/>
  <c r="K177" i="8"/>
  <c r="J178" i="8"/>
  <c r="K178" i="8"/>
  <c r="J179" i="8"/>
  <c r="K179" i="8"/>
  <c r="J180" i="8"/>
  <c r="K180" i="8"/>
  <c r="J181" i="8"/>
  <c r="K181" i="8"/>
  <c r="J182" i="8"/>
  <c r="K182" i="8"/>
  <c r="J183" i="8"/>
  <c r="K183" i="8"/>
  <c r="J184" i="8"/>
  <c r="K184" i="8"/>
  <c r="J185" i="8"/>
  <c r="K185" i="8"/>
  <c r="J186" i="8"/>
  <c r="K186" i="8"/>
  <c r="J187" i="8"/>
  <c r="K187" i="8"/>
  <c r="J188" i="8"/>
  <c r="K188" i="8"/>
  <c r="J189" i="8"/>
  <c r="K189" i="8"/>
  <c r="J190" i="8"/>
  <c r="K190" i="8"/>
  <c r="J191" i="8"/>
  <c r="K191" i="8"/>
  <c r="J192" i="8"/>
  <c r="K192" i="8"/>
  <c r="J193" i="8"/>
  <c r="K193" i="8"/>
  <c r="J194" i="8"/>
  <c r="K194" i="8"/>
  <c r="J195" i="8"/>
  <c r="K195" i="8"/>
  <c r="J196" i="8"/>
  <c r="K196" i="8"/>
  <c r="J197" i="8"/>
  <c r="K197" i="8"/>
  <c r="J198" i="8"/>
  <c r="K198" i="8"/>
  <c r="J199" i="8"/>
  <c r="K199" i="8"/>
  <c r="J200" i="8"/>
  <c r="K200" i="8"/>
  <c r="J201" i="8"/>
  <c r="K201" i="8"/>
  <c r="J202" i="8"/>
  <c r="K202" i="8"/>
  <c r="J203" i="8"/>
  <c r="K203" i="8"/>
  <c r="J204" i="8"/>
  <c r="K204" i="8"/>
  <c r="J205" i="8"/>
  <c r="K205" i="8"/>
  <c r="J206" i="8"/>
  <c r="K206" i="8"/>
  <c r="J207" i="8"/>
  <c r="K207" i="8"/>
  <c r="J208" i="8"/>
  <c r="K208" i="8"/>
  <c r="J209" i="8"/>
  <c r="K209" i="8"/>
  <c r="J210" i="8"/>
  <c r="K210" i="8"/>
  <c r="J211" i="8"/>
  <c r="K211" i="8"/>
  <c r="J212" i="8"/>
  <c r="K212" i="8"/>
  <c r="J213" i="8"/>
  <c r="K213" i="8"/>
  <c r="J214" i="8"/>
  <c r="K214" i="8"/>
  <c r="J215" i="8"/>
  <c r="K215" i="8"/>
  <c r="J216" i="8"/>
  <c r="K216" i="8"/>
  <c r="J217" i="8"/>
  <c r="K217" i="8"/>
  <c r="J218" i="8"/>
  <c r="K218" i="8"/>
  <c r="J219" i="8"/>
  <c r="K219" i="8"/>
  <c r="J220" i="8"/>
  <c r="K220" i="8"/>
  <c r="J221" i="8"/>
  <c r="K221" i="8"/>
  <c r="J222" i="8"/>
  <c r="K222" i="8"/>
  <c r="J223" i="8"/>
  <c r="K223" i="8"/>
  <c r="J224" i="8"/>
  <c r="K224" i="8"/>
  <c r="J225" i="8"/>
  <c r="K225" i="8"/>
  <c r="J226" i="8"/>
  <c r="K226" i="8"/>
  <c r="J227" i="8"/>
  <c r="K227" i="8"/>
  <c r="J228" i="8"/>
  <c r="K228" i="8"/>
  <c r="J229" i="8"/>
  <c r="K229" i="8"/>
  <c r="J230" i="8"/>
  <c r="K230" i="8"/>
  <c r="J231" i="8"/>
  <c r="K231" i="8"/>
  <c r="J232" i="8"/>
  <c r="K232" i="8"/>
  <c r="J233" i="8"/>
  <c r="K233" i="8"/>
  <c r="J234" i="8"/>
  <c r="K234" i="8"/>
  <c r="J235" i="8"/>
  <c r="K235" i="8"/>
  <c r="J236" i="8"/>
  <c r="K236" i="8"/>
  <c r="J237" i="8"/>
  <c r="K237" i="8"/>
  <c r="J238" i="8"/>
  <c r="K238" i="8"/>
  <c r="J239" i="8"/>
  <c r="K239" i="8"/>
  <c r="J240" i="8"/>
  <c r="K240" i="8"/>
  <c r="J241" i="8"/>
  <c r="K241" i="8"/>
  <c r="J242" i="8"/>
  <c r="K242" i="8"/>
  <c r="J243" i="8"/>
  <c r="K243" i="8"/>
  <c r="J244" i="8"/>
  <c r="K244" i="8"/>
  <c r="J245" i="8"/>
  <c r="K245" i="8"/>
  <c r="J246" i="8"/>
  <c r="K246" i="8"/>
  <c r="J247" i="8"/>
  <c r="K247" i="8"/>
  <c r="J248" i="8"/>
  <c r="K248" i="8"/>
  <c r="J249" i="8"/>
  <c r="K249" i="8"/>
  <c r="J250" i="8"/>
  <c r="K250" i="8"/>
  <c r="J251" i="8"/>
  <c r="K251" i="8"/>
  <c r="J252" i="8"/>
  <c r="K252" i="8"/>
  <c r="J253" i="8"/>
  <c r="K253" i="8"/>
  <c r="J254" i="8"/>
  <c r="K254" i="8"/>
  <c r="J255" i="8"/>
  <c r="K255" i="8"/>
  <c r="J256" i="8"/>
  <c r="K256" i="8"/>
  <c r="J257" i="8"/>
  <c r="K257" i="8"/>
  <c r="J258" i="8"/>
  <c r="K258" i="8"/>
  <c r="J259" i="8"/>
  <c r="K259" i="8"/>
  <c r="J260" i="8"/>
  <c r="K260" i="8"/>
  <c r="J261" i="8"/>
  <c r="K261" i="8"/>
  <c r="J262" i="8"/>
  <c r="K262" i="8"/>
  <c r="J263" i="8"/>
  <c r="K263" i="8"/>
  <c r="J264" i="8"/>
  <c r="K264" i="8"/>
  <c r="J265" i="8"/>
  <c r="K265" i="8"/>
  <c r="J266" i="8"/>
  <c r="K266" i="8"/>
  <c r="J267" i="8"/>
  <c r="K267" i="8"/>
  <c r="J268" i="8"/>
  <c r="K268" i="8"/>
  <c r="J269" i="8"/>
  <c r="K269" i="8"/>
  <c r="J270" i="8"/>
  <c r="K270" i="8"/>
  <c r="J271" i="8"/>
  <c r="K271" i="8"/>
  <c r="J272" i="8"/>
  <c r="K272" i="8"/>
  <c r="J273" i="8"/>
  <c r="K273" i="8"/>
  <c r="J274" i="8"/>
  <c r="K274" i="8"/>
  <c r="J275" i="8"/>
  <c r="K275" i="8"/>
  <c r="J276" i="8"/>
  <c r="K276" i="8"/>
  <c r="J277" i="8"/>
  <c r="K277" i="8"/>
  <c r="J278" i="8"/>
  <c r="K278" i="8"/>
  <c r="J279" i="8"/>
  <c r="K279" i="8"/>
  <c r="J280" i="8"/>
  <c r="K280" i="8"/>
  <c r="J281" i="8"/>
  <c r="K281" i="8"/>
  <c r="J282" i="8"/>
  <c r="K282" i="8"/>
  <c r="J283" i="8"/>
  <c r="K283" i="8"/>
  <c r="J284" i="8"/>
  <c r="K284" i="8"/>
  <c r="J285" i="8"/>
  <c r="K285" i="8"/>
  <c r="J286" i="8"/>
  <c r="K286" i="8"/>
  <c r="J287" i="8"/>
  <c r="K287" i="8"/>
  <c r="J288" i="8"/>
  <c r="K288" i="8"/>
  <c r="J289" i="8"/>
  <c r="K289" i="8"/>
  <c r="J290" i="8"/>
  <c r="K290" i="8"/>
  <c r="J291" i="8"/>
  <c r="K291" i="8"/>
  <c r="J292" i="8"/>
  <c r="K292" i="8"/>
  <c r="J293" i="8"/>
  <c r="K293" i="8"/>
  <c r="J294" i="8"/>
  <c r="K294" i="8"/>
  <c r="J295" i="8"/>
  <c r="K295" i="8"/>
  <c r="J296" i="8"/>
  <c r="K296" i="8"/>
  <c r="J297" i="8"/>
  <c r="K297" i="8"/>
  <c r="J298" i="8"/>
  <c r="K298" i="8"/>
  <c r="J299" i="8"/>
  <c r="K299" i="8"/>
  <c r="J300" i="8"/>
  <c r="K300" i="8"/>
  <c r="J301" i="8"/>
  <c r="K301" i="8"/>
  <c r="J302" i="8"/>
  <c r="K302" i="8"/>
  <c r="J303" i="8"/>
  <c r="K303" i="8"/>
  <c r="J304" i="8"/>
  <c r="K304" i="8"/>
  <c r="J305" i="8"/>
  <c r="K305" i="8"/>
  <c r="J306" i="8"/>
  <c r="K306" i="8"/>
  <c r="J307" i="8"/>
  <c r="K307" i="8"/>
  <c r="J308" i="8"/>
  <c r="K308" i="8"/>
  <c r="J309" i="8"/>
  <c r="K309" i="8"/>
  <c r="J310" i="8"/>
  <c r="K310" i="8"/>
  <c r="J311" i="8"/>
  <c r="K311" i="8"/>
  <c r="J312" i="8"/>
  <c r="K312" i="8"/>
  <c r="J313" i="8"/>
  <c r="K313" i="8"/>
  <c r="J314" i="8"/>
  <c r="K314" i="8"/>
  <c r="J315" i="8"/>
  <c r="K315" i="8"/>
  <c r="J316" i="8"/>
  <c r="K316" i="8"/>
  <c r="J317" i="8"/>
  <c r="K317" i="8"/>
  <c r="J318" i="8"/>
  <c r="K318" i="8"/>
  <c r="J319" i="8"/>
  <c r="K319" i="8"/>
  <c r="J320" i="8"/>
  <c r="K320" i="8"/>
  <c r="J321" i="8"/>
  <c r="K321" i="8"/>
  <c r="J322" i="8"/>
  <c r="K322" i="8"/>
  <c r="J323" i="8"/>
  <c r="K323" i="8"/>
  <c r="J324" i="8"/>
  <c r="K324" i="8"/>
  <c r="J325" i="8"/>
  <c r="K325" i="8"/>
  <c r="J326" i="8"/>
  <c r="K326" i="8"/>
  <c r="J327" i="8"/>
  <c r="K327" i="8"/>
  <c r="J328" i="8"/>
  <c r="K328" i="8"/>
  <c r="J329" i="8"/>
  <c r="K329" i="8"/>
  <c r="J330" i="8"/>
  <c r="K330" i="8"/>
  <c r="J331" i="8"/>
  <c r="K331" i="8"/>
  <c r="J332" i="8"/>
  <c r="K332" i="8"/>
  <c r="J333" i="8"/>
  <c r="K333" i="8"/>
  <c r="J334" i="8"/>
  <c r="K334" i="8"/>
  <c r="J335" i="8"/>
  <c r="K335" i="8"/>
  <c r="J336" i="8"/>
  <c r="K336" i="8"/>
  <c r="J337" i="8"/>
  <c r="K337" i="8"/>
  <c r="J338" i="8"/>
  <c r="K338" i="8"/>
  <c r="J339" i="8"/>
  <c r="K339" i="8"/>
  <c r="J340" i="8"/>
  <c r="K340" i="8"/>
  <c r="J341" i="8"/>
  <c r="K341" i="8"/>
  <c r="J342" i="8"/>
  <c r="K342" i="8"/>
  <c r="J343" i="8"/>
  <c r="K343" i="8"/>
  <c r="J344" i="8"/>
  <c r="K344" i="8"/>
  <c r="J345" i="8"/>
  <c r="K345" i="8"/>
  <c r="J346" i="8"/>
  <c r="K346" i="8"/>
  <c r="J347" i="8"/>
  <c r="K347" i="8"/>
  <c r="J348" i="8"/>
  <c r="K348" i="8"/>
  <c r="J349" i="8"/>
  <c r="K349" i="8"/>
  <c r="J350" i="8"/>
  <c r="K350" i="8"/>
  <c r="J351" i="8"/>
  <c r="K351" i="8"/>
  <c r="J352" i="8"/>
  <c r="K352" i="8"/>
  <c r="J353" i="8"/>
  <c r="K353" i="8"/>
  <c r="J354" i="8"/>
  <c r="K354" i="8"/>
  <c r="J355" i="8"/>
  <c r="K355" i="8"/>
  <c r="J356" i="8"/>
  <c r="K356" i="8"/>
  <c r="J357" i="8"/>
  <c r="K357" i="8"/>
  <c r="J358" i="8"/>
  <c r="K358" i="8"/>
  <c r="J359" i="8"/>
  <c r="K359" i="8"/>
  <c r="J360" i="8"/>
  <c r="K360" i="8"/>
  <c r="J361" i="8"/>
  <c r="K361" i="8"/>
  <c r="J362" i="8"/>
  <c r="K362" i="8"/>
  <c r="J363" i="8"/>
  <c r="K363" i="8"/>
  <c r="J364" i="8"/>
  <c r="K364" i="8"/>
  <c r="J365" i="8"/>
  <c r="K365" i="8"/>
  <c r="J366" i="8"/>
  <c r="K366" i="8"/>
  <c r="J367" i="8"/>
  <c r="K367" i="8"/>
  <c r="J368" i="8"/>
  <c r="K368" i="8"/>
  <c r="J369" i="8"/>
  <c r="K369" i="8"/>
  <c r="J370" i="8"/>
  <c r="K370" i="8"/>
  <c r="J371" i="8"/>
  <c r="K371" i="8"/>
  <c r="J372" i="8"/>
  <c r="K372" i="8"/>
  <c r="J373" i="8"/>
  <c r="K373" i="8"/>
  <c r="J374" i="8"/>
  <c r="K374" i="8"/>
  <c r="J375" i="8"/>
  <c r="K375" i="8"/>
  <c r="J376" i="8"/>
  <c r="K376" i="8"/>
  <c r="J377" i="8"/>
  <c r="K377" i="8"/>
  <c r="J378" i="8"/>
  <c r="K378" i="8"/>
  <c r="J379" i="8"/>
  <c r="K379" i="8"/>
  <c r="J380" i="8"/>
  <c r="K380" i="8"/>
  <c r="J381" i="8"/>
  <c r="K381" i="8"/>
  <c r="J382" i="8"/>
  <c r="K382" i="8"/>
  <c r="J383" i="8"/>
  <c r="K383" i="8"/>
  <c r="J384" i="8"/>
  <c r="K384" i="8"/>
  <c r="J385" i="8"/>
  <c r="K385" i="8"/>
  <c r="J386" i="8"/>
  <c r="K386" i="8"/>
  <c r="J387" i="8"/>
  <c r="K387" i="8"/>
  <c r="J388" i="8"/>
  <c r="K388" i="8"/>
  <c r="J389" i="8"/>
  <c r="K389" i="8"/>
  <c r="J390" i="8"/>
  <c r="K390" i="8"/>
  <c r="J391" i="8"/>
  <c r="K391" i="8"/>
  <c r="J392" i="8"/>
  <c r="K392" i="8"/>
  <c r="J393" i="8"/>
  <c r="K393" i="8"/>
  <c r="J394" i="8"/>
  <c r="K394" i="8"/>
  <c r="J395" i="8"/>
  <c r="K395" i="8"/>
  <c r="J396" i="8"/>
  <c r="K396" i="8"/>
  <c r="J397" i="8"/>
  <c r="K397" i="8"/>
  <c r="J398" i="8"/>
  <c r="K398" i="8"/>
  <c r="J399" i="8"/>
  <c r="K399" i="8"/>
  <c r="J400" i="8"/>
  <c r="K400" i="8"/>
  <c r="J401" i="8"/>
  <c r="K401" i="8"/>
  <c r="J402" i="8"/>
  <c r="K402" i="8"/>
  <c r="J403" i="8"/>
  <c r="K403" i="8"/>
  <c r="J404" i="8"/>
  <c r="K404" i="8"/>
  <c r="J405" i="8"/>
  <c r="K405" i="8"/>
  <c r="J406" i="8"/>
  <c r="K406" i="8"/>
  <c r="J407" i="8"/>
  <c r="K407" i="8"/>
  <c r="J408" i="8"/>
  <c r="K408" i="8"/>
  <c r="J409" i="8"/>
  <c r="K409" i="8"/>
  <c r="J410" i="8"/>
  <c r="K410" i="8"/>
  <c r="J411" i="8"/>
  <c r="K411" i="8"/>
  <c r="J412" i="8"/>
  <c r="K412" i="8"/>
  <c r="J413" i="8"/>
  <c r="K413" i="8"/>
  <c r="J414" i="8"/>
  <c r="K414" i="8"/>
  <c r="J415" i="8"/>
  <c r="K415" i="8"/>
  <c r="J416" i="8"/>
  <c r="K416" i="8"/>
  <c r="J417" i="8"/>
  <c r="K417" i="8"/>
  <c r="J418" i="8"/>
  <c r="K418" i="8"/>
  <c r="J419" i="8"/>
  <c r="K419" i="8"/>
  <c r="J420" i="8"/>
  <c r="K420" i="8"/>
  <c r="J421" i="8"/>
  <c r="K421" i="8"/>
  <c r="J422" i="8"/>
  <c r="K422" i="8"/>
  <c r="J423" i="8"/>
  <c r="K423" i="8"/>
  <c r="J424" i="8"/>
  <c r="K424" i="8"/>
  <c r="J425" i="8"/>
  <c r="K425" i="8"/>
  <c r="J426" i="8"/>
  <c r="K426" i="8"/>
  <c r="J427" i="8"/>
  <c r="K427" i="8"/>
  <c r="J428" i="8"/>
  <c r="K428" i="8"/>
  <c r="J429" i="8"/>
  <c r="K429" i="8"/>
  <c r="J430" i="8"/>
  <c r="K430" i="8"/>
  <c r="J431" i="8"/>
  <c r="K431" i="8"/>
  <c r="J432" i="8"/>
  <c r="K432" i="8"/>
  <c r="J433" i="8"/>
  <c r="K433" i="8"/>
  <c r="J434" i="8"/>
  <c r="K434" i="8"/>
  <c r="J435" i="8"/>
  <c r="K435" i="8"/>
  <c r="J436" i="8"/>
  <c r="K436" i="8"/>
  <c r="J437" i="8"/>
  <c r="K437" i="8"/>
  <c r="J438" i="8"/>
  <c r="K438" i="8"/>
  <c r="J439" i="8"/>
  <c r="K439" i="8"/>
  <c r="J440" i="8"/>
  <c r="K440" i="8"/>
  <c r="J441" i="8"/>
  <c r="K441" i="8"/>
  <c r="J442" i="8"/>
  <c r="K442" i="8"/>
  <c r="J443" i="8"/>
  <c r="K443" i="8"/>
  <c r="J444" i="8"/>
  <c r="K444" i="8"/>
  <c r="J445" i="8"/>
  <c r="K445" i="8"/>
  <c r="J446" i="8"/>
  <c r="K446" i="8"/>
  <c r="J447" i="8"/>
  <c r="K447" i="8"/>
  <c r="J448" i="8"/>
  <c r="K448" i="8"/>
  <c r="J449" i="8"/>
  <c r="K449" i="8"/>
  <c r="J450" i="8"/>
  <c r="K450" i="8"/>
  <c r="J451" i="8"/>
  <c r="K451" i="8"/>
  <c r="J452" i="8"/>
  <c r="K452" i="8"/>
  <c r="J453" i="8"/>
  <c r="K453" i="8"/>
  <c r="J454" i="8"/>
  <c r="K454" i="8"/>
  <c r="J455" i="8"/>
  <c r="K455" i="8"/>
  <c r="J456" i="8"/>
  <c r="K456" i="8"/>
  <c r="J457" i="8"/>
  <c r="K457" i="8"/>
  <c r="J458" i="8"/>
  <c r="K458" i="8"/>
  <c r="J459" i="8"/>
  <c r="K459" i="8"/>
  <c r="J460" i="8"/>
  <c r="K460" i="8"/>
  <c r="J461" i="8"/>
  <c r="K461" i="8"/>
  <c r="J462" i="8"/>
  <c r="K462" i="8"/>
  <c r="J463" i="8"/>
  <c r="K463" i="8"/>
  <c r="J464" i="8"/>
  <c r="K464" i="8"/>
  <c r="J465" i="8"/>
  <c r="K465" i="8"/>
  <c r="J466" i="8"/>
  <c r="K466" i="8"/>
  <c r="J467" i="8"/>
  <c r="K467" i="8"/>
  <c r="J468" i="8"/>
  <c r="K468" i="8"/>
  <c r="J469" i="8"/>
  <c r="K469" i="8"/>
  <c r="J470" i="8"/>
  <c r="K470" i="8"/>
  <c r="J471" i="8"/>
  <c r="K471" i="8"/>
  <c r="J472" i="8"/>
  <c r="K472" i="8"/>
  <c r="J473" i="8"/>
  <c r="K473" i="8"/>
  <c r="J474" i="8"/>
  <c r="K474" i="8"/>
  <c r="J475" i="8"/>
  <c r="K475" i="8"/>
  <c r="J476" i="8"/>
  <c r="K476" i="8"/>
  <c r="J477" i="8"/>
  <c r="K477" i="8"/>
  <c r="J478" i="8"/>
  <c r="K478" i="8"/>
  <c r="J479" i="8"/>
  <c r="K479" i="8"/>
  <c r="J480" i="8"/>
  <c r="K480" i="8"/>
  <c r="J481" i="8"/>
  <c r="K481" i="8"/>
  <c r="J482" i="8"/>
  <c r="K482" i="8"/>
  <c r="J483" i="8"/>
  <c r="K483" i="8"/>
  <c r="J484" i="8"/>
  <c r="K484" i="8"/>
  <c r="J485" i="8"/>
  <c r="K485" i="8"/>
  <c r="J486" i="8"/>
  <c r="K486" i="8"/>
  <c r="J487" i="8"/>
  <c r="K487" i="8"/>
  <c r="J488" i="8"/>
  <c r="K488" i="8"/>
  <c r="J489" i="8"/>
  <c r="K489" i="8"/>
  <c r="J490" i="8"/>
  <c r="K490" i="8"/>
  <c r="J491" i="8"/>
  <c r="K491" i="8"/>
  <c r="J492" i="8"/>
  <c r="K492" i="8"/>
  <c r="J493" i="8"/>
  <c r="K493" i="8"/>
  <c r="J494" i="8"/>
  <c r="K494" i="8"/>
  <c r="J495" i="8"/>
  <c r="K495" i="8"/>
  <c r="J496" i="8"/>
  <c r="K496" i="8"/>
  <c r="J497" i="8"/>
  <c r="K497" i="8"/>
  <c r="J498" i="8"/>
  <c r="K498" i="8"/>
  <c r="J499" i="8"/>
  <c r="K499" i="8"/>
  <c r="J500" i="8"/>
  <c r="K500" i="8"/>
  <c r="J501" i="8"/>
  <c r="K501" i="8"/>
  <c r="J502" i="8"/>
  <c r="K502" i="8"/>
  <c r="J503" i="8"/>
  <c r="K503" i="8"/>
  <c r="J504" i="8"/>
  <c r="K504" i="8"/>
  <c r="J505" i="8"/>
  <c r="K505" i="8"/>
  <c r="J506" i="8"/>
  <c r="K506" i="8"/>
  <c r="J507" i="8"/>
  <c r="K507" i="8"/>
  <c r="J508" i="8"/>
  <c r="K508" i="8"/>
  <c r="J509" i="8"/>
  <c r="K509" i="8"/>
  <c r="J510" i="8"/>
  <c r="K510" i="8"/>
  <c r="J511" i="8"/>
  <c r="K511" i="8"/>
  <c r="J512" i="8"/>
  <c r="K512" i="8"/>
  <c r="J513" i="8"/>
  <c r="K513" i="8"/>
  <c r="J514" i="8"/>
  <c r="K514" i="8"/>
  <c r="J515" i="8"/>
  <c r="K515" i="8"/>
  <c r="J516" i="8"/>
  <c r="K516" i="8"/>
  <c r="J517" i="8"/>
  <c r="K517" i="8"/>
  <c r="J518" i="8"/>
  <c r="K518" i="8"/>
  <c r="J519" i="8"/>
  <c r="K519" i="8"/>
  <c r="J520" i="8"/>
  <c r="K520" i="8"/>
  <c r="J521" i="8"/>
  <c r="K521" i="8"/>
  <c r="J522" i="8"/>
  <c r="K522" i="8"/>
  <c r="J523" i="8"/>
  <c r="K523" i="8"/>
  <c r="J524" i="8"/>
  <c r="K524" i="8"/>
  <c r="J525" i="8"/>
  <c r="K525" i="8"/>
  <c r="J526" i="8"/>
  <c r="K526" i="8"/>
  <c r="J527" i="8"/>
  <c r="K527" i="8"/>
  <c r="J528" i="8"/>
  <c r="K528" i="8"/>
  <c r="J529" i="8"/>
  <c r="K529" i="8"/>
  <c r="J530" i="8"/>
  <c r="K530" i="8"/>
  <c r="J531" i="8"/>
  <c r="K531" i="8"/>
  <c r="J532" i="8"/>
  <c r="K532" i="8"/>
  <c r="J533" i="8"/>
  <c r="K533" i="8"/>
  <c r="J534" i="8"/>
  <c r="K534" i="8"/>
  <c r="J535" i="8"/>
  <c r="K535" i="8"/>
  <c r="J536" i="8"/>
  <c r="K536" i="8"/>
  <c r="J537" i="8"/>
  <c r="K537" i="8"/>
  <c r="J538" i="8"/>
  <c r="K538" i="8"/>
  <c r="J539" i="8"/>
  <c r="K539" i="8"/>
  <c r="J540" i="8"/>
  <c r="K540" i="8"/>
  <c r="J541" i="8"/>
  <c r="K541" i="8"/>
  <c r="J542" i="8"/>
  <c r="K542" i="8"/>
  <c r="J543" i="8"/>
  <c r="K543" i="8"/>
  <c r="J544" i="8"/>
  <c r="K544" i="8"/>
  <c r="J545" i="8"/>
  <c r="K545" i="8"/>
  <c r="J546" i="8"/>
  <c r="K546" i="8"/>
  <c r="J547" i="8"/>
  <c r="K547" i="8"/>
  <c r="J548" i="8"/>
  <c r="K548" i="8"/>
  <c r="J549" i="8"/>
  <c r="K549" i="8"/>
  <c r="J550" i="8"/>
  <c r="K550" i="8"/>
  <c r="J551" i="8"/>
  <c r="K551" i="8"/>
  <c r="J552" i="8"/>
  <c r="K552" i="8"/>
  <c r="J553" i="8"/>
  <c r="K553" i="8"/>
  <c r="J554" i="8"/>
  <c r="K554" i="8"/>
  <c r="J555" i="8"/>
  <c r="K555" i="8"/>
  <c r="J556" i="8"/>
  <c r="K556" i="8"/>
  <c r="J557" i="8"/>
  <c r="K557" i="8"/>
  <c r="J558" i="8"/>
  <c r="K558" i="8"/>
  <c r="J559" i="8"/>
  <c r="K559" i="8"/>
  <c r="J560" i="8"/>
  <c r="K560" i="8"/>
  <c r="J561" i="8"/>
  <c r="K561" i="8"/>
  <c r="J562" i="8"/>
  <c r="K562" i="8"/>
  <c r="J563" i="8"/>
  <c r="K563" i="8"/>
  <c r="J564" i="8"/>
  <c r="K564" i="8"/>
  <c r="J565" i="8"/>
  <c r="K565" i="8"/>
  <c r="J566" i="8"/>
  <c r="K566" i="8"/>
  <c r="J567" i="8"/>
  <c r="K567" i="8"/>
  <c r="J568" i="8"/>
  <c r="K568" i="8"/>
  <c r="J569" i="8"/>
  <c r="K569" i="8"/>
  <c r="J570" i="8"/>
  <c r="K570" i="8"/>
  <c r="J571" i="8"/>
  <c r="K571" i="8"/>
  <c r="J572" i="8"/>
  <c r="K572" i="8"/>
  <c r="J573" i="8"/>
  <c r="K573" i="8"/>
  <c r="J574" i="8"/>
  <c r="K574" i="8"/>
  <c r="J575" i="8"/>
  <c r="K575" i="8"/>
  <c r="J576" i="8"/>
  <c r="K576" i="8"/>
  <c r="J577" i="8"/>
  <c r="K577" i="8"/>
  <c r="J578" i="8"/>
  <c r="K578" i="8"/>
  <c r="J579" i="8"/>
  <c r="K579" i="8"/>
  <c r="J580" i="8"/>
  <c r="K580" i="8"/>
  <c r="J581" i="8"/>
  <c r="K581" i="8"/>
  <c r="J582" i="8"/>
  <c r="K582" i="8"/>
  <c r="J583" i="8"/>
  <c r="K583" i="8"/>
  <c r="J584" i="8"/>
  <c r="K584" i="8"/>
  <c r="J585" i="8"/>
  <c r="K585" i="8"/>
  <c r="J586" i="8"/>
  <c r="K586" i="8"/>
  <c r="J587" i="8"/>
  <c r="K587" i="8"/>
  <c r="J588" i="8"/>
  <c r="K588" i="8"/>
  <c r="J589" i="8"/>
  <c r="K589" i="8"/>
  <c r="J590" i="8"/>
  <c r="K590" i="8"/>
  <c r="J591" i="8"/>
  <c r="K591" i="8"/>
  <c r="J592" i="8"/>
  <c r="K592" i="8"/>
  <c r="J593" i="8"/>
  <c r="K593" i="8"/>
  <c r="J594" i="8"/>
  <c r="K594" i="8"/>
  <c r="J595" i="8"/>
  <c r="K595" i="8"/>
  <c r="J596" i="8"/>
  <c r="K596" i="8"/>
  <c r="J597" i="8"/>
  <c r="K597" i="8"/>
  <c r="J598" i="8"/>
  <c r="K598" i="8"/>
  <c r="J599" i="8"/>
  <c r="K599" i="8"/>
  <c r="J600" i="8"/>
  <c r="K600" i="8"/>
  <c r="J601" i="8"/>
  <c r="K601" i="8"/>
  <c r="J602" i="8"/>
  <c r="K602" i="8"/>
  <c r="J603" i="8"/>
  <c r="K603" i="8"/>
  <c r="J604" i="8"/>
  <c r="K604" i="8"/>
  <c r="J605" i="8"/>
  <c r="K605" i="8"/>
  <c r="J606" i="8"/>
  <c r="K606" i="8"/>
  <c r="J607" i="8"/>
  <c r="K607" i="8"/>
  <c r="J608" i="8"/>
  <c r="K608" i="8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A43" i="1" l="1"/>
  <c r="A42" i="1"/>
  <c r="A44" i="1"/>
  <c r="A41" i="1"/>
  <c r="A52" i="14"/>
  <c r="B14" i="1"/>
  <c r="A40" i="1" s="1"/>
  <c r="A44" i="15"/>
  <c r="A43" i="15"/>
  <c r="A42" i="15"/>
  <c r="A41" i="15"/>
  <c r="A44" i="14"/>
  <c r="A43" i="14"/>
  <c r="A42" i="14"/>
  <c r="A41" i="14"/>
  <c r="A39" i="14"/>
  <c r="B24" i="15"/>
  <c r="B21" i="15"/>
  <c r="B14" i="15" s="1"/>
  <c r="A40" i="15" s="1"/>
  <c r="G22" i="1"/>
  <c r="A51" i="1" s="1"/>
  <c r="I5" i="16"/>
  <c r="E5" i="16"/>
  <c r="A52" i="15" l="1"/>
  <c r="A39" i="15"/>
  <c r="A39" i="1"/>
  <c r="K12" i="16"/>
  <c r="J12" i="16"/>
  <c r="K11" i="16"/>
  <c r="J11" i="16"/>
  <c r="K10" i="16"/>
  <c r="J10" i="16"/>
  <c r="B10" i="16"/>
  <c r="K9" i="16"/>
  <c r="J9" i="16"/>
  <c r="L4" i="16"/>
  <c r="L3" i="16"/>
  <c r="F4" i="16"/>
  <c r="F3" i="16"/>
  <c r="F2" i="16"/>
  <c r="B11" i="16" l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I5" i="8"/>
  <c r="E5" i="8"/>
  <c r="F4" i="8"/>
  <c r="F3" i="8"/>
  <c r="L3" i="8"/>
  <c r="L4" i="8"/>
  <c r="F2" i="8"/>
  <c r="D12" i="15" l="1"/>
  <c r="I35" i="1" l="1"/>
  <c r="G31" i="1"/>
  <c r="G29" i="1"/>
  <c r="I29" i="1"/>
  <c r="G35" i="1"/>
  <c r="G30" i="1" l="1"/>
  <c r="I33" i="1"/>
  <c r="G33" i="1"/>
  <c r="J11" i="8"/>
  <c r="K11" i="8"/>
  <c r="J10" i="8"/>
  <c r="K10" i="8"/>
  <c r="K9" i="8"/>
  <c r="J9" i="8"/>
  <c r="A36" i="1" l="1"/>
  <c r="D11" i="6"/>
  <c r="A55" i="1" l="1"/>
  <c r="D9" i="6"/>
  <c r="D10" i="6" l="1"/>
  <c r="B10" i="8" l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B522" i="8" s="1"/>
  <c r="B523" i="8" s="1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A47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Office</author>
    <author>Gene Brown</author>
  </authors>
  <commentList>
    <comment ref="H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H5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H6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H7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M7" authorId="1" shapeId="0" xr:uid="{E3272D5F-8467-4F11-B271-9A1B98F8483F}">
      <text>
        <r>
          <rPr>
            <b/>
            <sz val="9"/>
            <color indexed="81"/>
            <rFont val="Tahoma"/>
            <family val="2"/>
          </rPr>
          <t>Gene Brown:</t>
        </r>
        <r>
          <rPr>
            <sz val="9"/>
            <color indexed="81"/>
            <rFont val="Tahoma"/>
            <family val="2"/>
          </rPr>
          <t xml:space="preserve">
Typed</t>
        </r>
      </text>
    </comment>
    <comment ref="H8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D1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G1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D1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G1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Jake</author>
  </authors>
  <commentList>
    <comment ref="D8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Jake:</t>
        </r>
        <r>
          <rPr>
            <sz val="9"/>
            <color indexed="81"/>
            <rFont val="Tahoma"/>
            <family val="2"/>
          </rPr>
          <t xml:space="preserve">
acc / reject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Office</author>
    <author>Gene Brown</author>
  </authors>
  <commentList>
    <comment ref="H4" authorId="0" shapeId="0" xr:uid="{114C12D4-C7E0-4119-9181-9896A67B7041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H5" authorId="0" shapeId="0" xr:uid="{ABACF023-C7C6-4023-B244-9F434FC9B7CA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H6" authorId="0" shapeId="0" xr:uid="{33553A5F-9AEF-48DE-B721-FA4EA1F15C64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H7" authorId="0" shapeId="0" xr:uid="{49D8E484-34F7-498C-9485-27C48455DC3B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M7" authorId="1" shapeId="0" xr:uid="{EAD3CEFE-AA50-448B-AF01-9ABBA486E567}">
      <text>
        <r>
          <rPr>
            <b/>
            <sz val="9"/>
            <color indexed="81"/>
            <rFont val="Tahoma"/>
            <family val="2"/>
          </rPr>
          <t>Gene Brown:</t>
        </r>
        <r>
          <rPr>
            <sz val="9"/>
            <color indexed="81"/>
            <rFont val="Tahoma"/>
            <family val="2"/>
          </rPr>
          <t xml:space="preserve">
Typed</t>
        </r>
      </text>
    </comment>
    <comment ref="H8" authorId="0" shapeId="0" xr:uid="{62FD4A14-215F-4267-8003-6BCD97D0455D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D11" authorId="0" shapeId="0" xr:uid="{C17734C5-69FB-40AD-86C9-9F5F9B0F7E07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G11" authorId="0" shapeId="0" xr:uid="{8D470621-A70D-4BB9-8A43-3A9F5FF4360B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D12" authorId="0" shapeId="0" xr:uid="{2316AEA9-9EC9-42D7-894E-CD2F15A58D57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G12" authorId="0" shapeId="0" xr:uid="{5AF87226-364A-4A36-B916-05061490977E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Office</author>
    <author>Gene Brown</author>
  </authors>
  <commentList>
    <comment ref="H4" authorId="0" shapeId="0" xr:uid="{417E7D7B-FEE5-43A9-9DF9-A0F226A2EA7A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H5" authorId="0" shapeId="0" xr:uid="{CC7CB0A7-8E53-468A-AB23-954B25915291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H6" authorId="0" shapeId="0" xr:uid="{1A7713A3-6C6E-4980-82A8-4C77AA7FBE8C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H7" authorId="0" shapeId="0" xr:uid="{13535B06-E48F-40F7-9677-14F402FEA97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M7" authorId="1" shapeId="0" xr:uid="{78606177-D73B-4318-B0A6-229546298E80}">
      <text>
        <r>
          <rPr>
            <b/>
            <sz val="9"/>
            <color indexed="81"/>
            <rFont val="Tahoma"/>
            <family val="2"/>
          </rPr>
          <t>Gene Brown:</t>
        </r>
        <r>
          <rPr>
            <sz val="9"/>
            <color indexed="81"/>
            <rFont val="Tahoma"/>
            <family val="2"/>
          </rPr>
          <t xml:space="preserve">
Typed</t>
        </r>
      </text>
    </comment>
    <comment ref="H8" authorId="0" shapeId="0" xr:uid="{027DF02A-B748-4FC0-A179-D664ACBD2E06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D11" authorId="0" shapeId="0" xr:uid="{78254450-6228-4B80-A689-889A13396273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G11" authorId="0" shapeId="0" xr:uid="{FDB9920C-7E43-4103-B489-4BBFEF4371D7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D12" authorId="0" shapeId="0" xr:uid="{25FCBBA8-6874-432F-B712-D91D3091AD36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G12" authorId="0" shapeId="0" xr:uid="{4C23F79B-B6E7-4743-804F-B44489451EC3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Office</author>
    <author>Gene Brown</author>
  </authors>
  <commentList>
    <comment ref="B3" authorId="0" shapeId="0" xr:uid="{07743256-D64B-45B1-82EA-8B0C90EA60FC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B4" authorId="0" shapeId="0" xr:uid="{B4521120-7D36-470F-B1EC-4CDD583B3CF5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B5" authorId="0" shapeId="0" xr:uid="{C25BCA47-39C9-4D5B-9D6C-699DAC5ECD84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B6" authorId="0" shapeId="0" xr:uid="{53BD5425-75A1-42F1-8BD4-7258C4F984A1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K7" authorId="1" shapeId="0" xr:uid="{4C2B75B6-44DC-47D4-A8C3-E20EBCB1A91E}">
      <text>
        <r>
          <rPr>
            <b/>
            <sz val="9"/>
            <color indexed="81"/>
            <rFont val="Tahoma"/>
            <family val="2"/>
          </rPr>
          <t>Gene Brown:</t>
        </r>
        <r>
          <rPr>
            <sz val="9"/>
            <color indexed="81"/>
            <rFont val="Tahoma"/>
            <family val="2"/>
          </rPr>
          <t xml:space="preserve">
If 24.7Lb pipe use this Nominal</t>
        </r>
      </text>
    </comment>
    <comment ref="O22" authorId="1" shapeId="0" xr:uid="{0C002E41-61B2-4C7A-88F2-F8EDF9CA00BD}">
      <text>
        <r>
          <rPr>
            <b/>
            <sz val="9"/>
            <color indexed="81"/>
            <rFont val="Tahoma"/>
            <family val="2"/>
          </rPr>
          <t>Gene Brown:</t>
        </r>
        <r>
          <rPr>
            <sz val="9"/>
            <color indexed="81"/>
            <rFont val="Tahoma"/>
            <family val="2"/>
          </rPr>
          <t xml:space="preserve">
Bevel Dia N/A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Jake</author>
  </authors>
  <commentList>
    <comment ref="D8" authorId="0" shapeId="0" xr:uid="{55BF907A-DAE5-4321-BBE8-786B8AB89A0F}">
      <text>
        <r>
          <rPr>
            <b/>
            <sz val="9"/>
            <color indexed="81"/>
            <rFont val="Tahoma"/>
            <family val="2"/>
          </rPr>
          <t>Jake:</t>
        </r>
        <r>
          <rPr>
            <sz val="9"/>
            <color indexed="81"/>
            <rFont val="Tahoma"/>
            <family val="2"/>
          </rPr>
          <t xml:space="preserve">
acc / reject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<sst xmlns="http://schemas.openxmlformats.org/spreadsheetml/2006/main" count="6481" uniqueCount="330">
  <si>
    <t>Contractor:</t>
  </si>
  <si>
    <t>Date:</t>
  </si>
  <si>
    <t>Field Invoice:</t>
  </si>
  <si>
    <t>Type of Inspection:</t>
  </si>
  <si>
    <t>Connection Size and Type:</t>
  </si>
  <si>
    <t>Total Hardbands:</t>
  </si>
  <si>
    <t>Joint Serial #:</t>
  </si>
  <si>
    <t>Tong Space</t>
  </si>
  <si>
    <t>Box:</t>
  </si>
  <si>
    <t>Pin:</t>
  </si>
  <si>
    <t>Bevel Dia.</t>
  </si>
  <si>
    <t>Damages</t>
  </si>
  <si>
    <t>Joint #:</t>
  </si>
  <si>
    <t>Tube</t>
  </si>
  <si>
    <t>Size</t>
  </si>
  <si>
    <t>Refaces</t>
  </si>
  <si>
    <t>Connection</t>
  </si>
  <si>
    <t>Inspector/Crew:</t>
  </si>
  <si>
    <t xml:space="preserve">Pathfinder Inspections and Field Services </t>
  </si>
  <si>
    <t>Physical Address</t>
  </si>
  <si>
    <t>Mailing Address</t>
  </si>
  <si>
    <t xml:space="preserve">Contact Info </t>
  </si>
  <si>
    <t>Dimensional</t>
  </si>
  <si>
    <t xml:space="preserve">Date: </t>
  </si>
  <si>
    <t xml:space="preserve">Operator: </t>
  </si>
  <si>
    <t>Grade</t>
  </si>
  <si>
    <t>OK</t>
  </si>
  <si>
    <t>Tool Joint</t>
  </si>
  <si>
    <t>Box OD:</t>
  </si>
  <si>
    <t>Pin ID:</t>
  </si>
  <si>
    <t>Identification</t>
  </si>
  <si>
    <t xml:space="preserve"> API Drill Pipe </t>
  </si>
  <si>
    <t xml:space="preserve">Rig Name &amp; Number: </t>
  </si>
  <si>
    <t>Inspection Crew:</t>
  </si>
  <si>
    <t>Inspection Summary</t>
  </si>
  <si>
    <t>Rig Name &amp; Number:</t>
  </si>
  <si>
    <t xml:space="preserve">Field Invoice: </t>
  </si>
  <si>
    <t xml:space="preserve">MPI </t>
  </si>
  <si>
    <t>CWP OD:</t>
  </si>
  <si>
    <t>Description:</t>
  </si>
  <si>
    <t>Connection:</t>
  </si>
  <si>
    <t>Box</t>
  </si>
  <si>
    <t>Pin</t>
  </si>
  <si>
    <r>
      <t xml:space="preserve">All hardbands marked with single </t>
    </r>
    <r>
      <rPr>
        <b/>
        <sz val="11"/>
        <color theme="4" tint="-0.249977111117893"/>
        <rFont val="Times New Roman"/>
        <family val="1"/>
      </rPr>
      <t>blue</t>
    </r>
    <r>
      <rPr>
        <b/>
        <sz val="11"/>
        <color theme="1"/>
        <rFont val="Times New Roman"/>
        <family val="1"/>
      </rPr>
      <t xml:space="preserve"> band at upset</t>
    </r>
  </si>
  <si>
    <t xml:space="preserve">Remarks: </t>
  </si>
  <si>
    <t>PO Box 3889, Gillette, WY 82717</t>
  </si>
  <si>
    <t>OD Gage:</t>
  </si>
  <si>
    <t>Nominal Wall Thickness:</t>
  </si>
  <si>
    <t>UT Thickness:</t>
  </si>
  <si>
    <t>% of Nom Wall:</t>
  </si>
  <si>
    <t>Proprietary HWDP</t>
  </si>
  <si>
    <t>N/A</t>
  </si>
  <si>
    <r>
      <t xml:space="preserve">*Hardbands are marked with </t>
    </r>
    <r>
      <rPr>
        <b/>
        <sz val="10"/>
        <color theme="4" tint="-0.249977111117893"/>
        <rFont val="Times New Roman"/>
        <family val="1"/>
      </rPr>
      <t>blue</t>
    </r>
    <r>
      <rPr>
        <b/>
        <sz val="10"/>
        <color theme="1"/>
        <rFont val="Times New Roman"/>
        <family val="1"/>
      </rPr>
      <t xml:space="preserve"> on the upset.</t>
    </r>
  </si>
  <si>
    <r>
      <t>All cracks or damages beyond repair (</t>
    </r>
    <r>
      <rPr>
        <b/>
        <sz val="11"/>
        <color rgb="FFFF0000"/>
        <rFont val="Times New Roman"/>
        <family val="1"/>
      </rPr>
      <t>DBR</t>
    </r>
    <r>
      <rPr>
        <b/>
        <sz val="11"/>
        <color theme="1"/>
        <rFont val="Times New Roman"/>
        <family val="1"/>
      </rPr>
      <t xml:space="preserve">) marked in </t>
    </r>
    <r>
      <rPr>
        <b/>
        <sz val="11"/>
        <color rgb="FFFF0000"/>
        <rFont val="Times New Roman"/>
        <family val="1"/>
      </rPr>
      <t>red</t>
    </r>
    <r>
      <rPr>
        <b/>
        <sz val="11"/>
        <color theme="1"/>
        <rFont val="Times New Roman"/>
        <family val="1"/>
      </rPr>
      <t xml:space="preserve"> with type of </t>
    </r>
    <r>
      <rPr>
        <b/>
        <sz val="11"/>
        <color rgb="FFFF0000"/>
        <rFont val="Times New Roman"/>
        <family val="1"/>
      </rPr>
      <t>(DBR</t>
    </r>
    <r>
      <rPr>
        <b/>
        <sz val="11"/>
        <color theme="1"/>
        <rFont val="Times New Roman"/>
        <family val="1"/>
      </rPr>
      <t>) stenciled at upset</t>
    </r>
  </si>
  <si>
    <t>Pathfinder Inspections and Field Services LLC</t>
  </si>
  <si>
    <t>Contact Info</t>
  </si>
  <si>
    <t>Min Tong Pin</t>
  </si>
  <si>
    <t>Damaged Hardband:</t>
  </si>
  <si>
    <t>Box Reface</t>
  </si>
  <si>
    <t>Tong Spa.</t>
  </si>
  <si>
    <t>Size:</t>
  </si>
  <si>
    <t>Serial #:</t>
  </si>
  <si>
    <t>Total Jts Inspected and Grade:</t>
  </si>
  <si>
    <t>Hardband Centerpad #2</t>
  </si>
  <si>
    <t>DBR Hardband:</t>
  </si>
  <si>
    <t>Total Damaged Beyond Repair Joints:</t>
  </si>
  <si>
    <t>Critical Lengths</t>
  </si>
  <si>
    <t>All machine shop damages marked in yellow or green with type of damage stenciled at upset</t>
  </si>
  <si>
    <t>Hardband Centerpad #1</t>
  </si>
  <si>
    <t>Devon</t>
  </si>
  <si>
    <t>Continental</t>
  </si>
  <si>
    <t>Conoco</t>
  </si>
  <si>
    <t>Bruin</t>
  </si>
  <si>
    <t>XTO</t>
  </si>
  <si>
    <t>True Oil</t>
  </si>
  <si>
    <t>Resource Energy</t>
  </si>
  <si>
    <t>Massif</t>
  </si>
  <si>
    <t>Hunt Oil</t>
  </si>
  <si>
    <t>Enerplus</t>
  </si>
  <si>
    <t>Encana</t>
  </si>
  <si>
    <t>Whiting</t>
  </si>
  <si>
    <t>Rimrock</t>
  </si>
  <si>
    <t>Peregrine</t>
  </si>
  <si>
    <t>QEP</t>
  </si>
  <si>
    <t>Jagged Peak</t>
  </si>
  <si>
    <t>WPX</t>
  </si>
  <si>
    <t>Oasis</t>
  </si>
  <si>
    <t>Denbury</t>
  </si>
  <si>
    <t>EOG</t>
  </si>
  <si>
    <t>Chevron</t>
  </si>
  <si>
    <t>Crescent Point</t>
  </si>
  <si>
    <t>Centennial</t>
  </si>
  <si>
    <t>Samson</t>
  </si>
  <si>
    <t>Ovintiv</t>
  </si>
  <si>
    <t>Iron Oil</t>
  </si>
  <si>
    <t>Diamondback</t>
  </si>
  <si>
    <t>Kraken</t>
  </si>
  <si>
    <t>Liberty</t>
  </si>
  <si>
    <t>Kota</t>
  </si>
  <si>
    <t>Mongoose</t>
  </si>
  <si>
    <t>Zavanna</t>
  </si>
  <si>
    <t>Parsley</t>
  </si>
  <si>
    <t>Alta Vista</t>
  </si>
  <si>
    <t>Anschutz</t>
  </si>
  <si>
    <t>Ballard</t>
  </si>
  <si>
    <t>Chesapeake</t>
  </si>
  <si>
    <t>Marathon Oil</t>
  </si>
  <si>
    <t>Peak</t>
  </si>
  <si>
    <t>Tower Tools</t>
  </si>
  <si>
    <t>Letter</t>
  </si>
  <si>
    <t>Number</t>
  </si>
  <si>
    <t>Box Critical Length:</t>
  </si>
  <si>
    <t>Length After Repair:</t>
  </si>
  <si>
    <t>Pin Critical Length:</t>
  </si>
  <si>
    <t>Letters</t>
  </si>
  <si>
    <t>Numbers</t>
  </si>
  <si>
    <t>Connection Size</t>
  </si>
  <si>
    <t>Connection Type:</t>
  </si>
  <si>
    <t>Damaged Seals</t>
  </si>
  <si>
    <t>Damaged Threads</t>
  </si>
  <si>
    <t>TOTAL DAMAGES</t>
  </si>
  <si>
    <t>Bent Tube</t>
  </si>
  <si>
    <t>TOTAL REFACE</t>
  </si>
  <si>
    <t>Min Seal Box</t>
  </si>
  <si>
    <t>Min Seal Pin</t>
  </si>
  <si>
    <t>Other</t>
  </si>
  <si>
    <t>Other Damage</t>
  </si>
  <si>
    <t>Over Refaced</t>
  </si>
  <si>
    <t>Over Refaced Box</t>
  </si>
  <si>
    <t>Over Refaced Pin</t>
  </si>
  <si>
    <t>Min Seal</t>
  </si>
  <si>
    <t>Misc</t>
  </si>
  <si>
    <t>State</t>
  </si>
  <si>
    <t>ND</t>
  </si>
  <si>
    <t>WY</t>
  </si>
  <si>
    <t>TX</t>
  </si>
  <si>
    <t>XT-39</t>
  </si>
  <si>
    <t>" HWDP</t>
  </si>
  <si>
    <t>Other Damage Pin</t>
  </si>
  <si>
    <t>Other Damage Box</t>
  </si>
  <si>
    <t>Damaged Threads Pin</t>
  </si>
  <si>
    <t>Damaged Threads Box</t>
  </si>
  <si>
    <t>Damaged Seal Pin</t>
  </si>
  <si>
    <t>Damaged Seal Box</t>
  </si>
  <si>
    <t>Pin Reface</t>
  </si>
  <si>
    <t>EMI Reject</t>
  </si>
  <si>
    <t>Damaged Tube</t>
  </si>
  <si>
    <t>Minimum OD</t>
  </si>
  <si>
    <t>Min Tong Box</t>
  </si>
  <si>
    <t>Minimum Wall Tube</t>
  </si>
  <si>
    <t>DBR Hardband Pin</t>
  </si>
  <si>
    <t>DBR Hardband Box</t>
  </si>
  <si>
    <t>Hardband Pin</t>
  </si>
  <si>
    <t>Hardband Box</t>
  </si>
  <si>
    <t>Damaged Hardband Pin</t>
  </si>
  <si>
    <t>Damaged Hardband Box</t>
  </si>
  <si>
    <t>Other DBR</t>
  </si>
  <si>
    <t>Colgate</t>
  </si>
  <si>
    <t>API, Propriatary, Lathe</t>
  </si>
  <si>
    <t>4.5 IF</t>
  </si>
  <si>
    <t>API</t>
  </si>
  <si>
    <t>4.5 XH</t>
  </si>
  <si>
    <t>4.5 XO</t>
  </si>
  <si>
    <t>5.5 FH</t>
  </si>
  <si>
    <t>CET 43</t>
  </si>
  <si>
    <t>P</t>
  </si>
  <si>
    <t>Delta 425</t>
  </si>
  <si>
    <t>Delta 544</t>
  </si>
  <si>
    <t>DS 42</t>
  </si>
  <si>
    <t>DS 55</t>
  </si>
  <si>
    <t>L</t>
  </si>
  <si>
    <t>DS 40</t>
  </si>
  <si>
    <t>Everdrill 46</t>
  </si>
  <si>
    <t>Everdrill 49</t>
  </si>
  <si>
    <t>Everdrill 54</t>
  </si>
  <si>
    <t>NC-46</t>
  </si>
  <si>
    <t>NC-56</t>
  </si>
  <si>
    <t>NC-50</t>
  </si>
  <si>
    <t>Ptech-43</t>
  </si>
  <si>
    <t>Ptech-55</t>
  </si>
  <si>
    <t>XT-54</t>
  </si>
  <si>
    <t>Box - Thread Recondition</t>
  </si>
  <si>
    <t>Pin - Thread Recondition</t>
  </si>
  <si>
    <t>Box - Bevel Repair</t>
  </si>
  <si>
    <t>Pin - Bevel Repair</t>
  </si>
  <si>
    <t>API RP 7G</t>
  </si>
  <si>
    <t>Short Box</t>
  </si>
  <si>
    <t>Long Pin</t>
  </si>
  <si>
    <t>Short Box/Long Pin</t>
  </si>
  <si>
    <t>Min Tong</t>
  </si>
  <si>
    <t>DS 38</t>
  </si>
  <si>
    <t>Ptech-39</t>
  </si>
  <si>
    <t>CET 50</t>
  </si>
  <si>
    <t>p</t>
  </si>
  <si>
    <t>Grayson Mills</t>
  </si>
  <si>
    <t>Delta 391</t>
  </si>
  <si>
    <t>Lario Oil and Gas</t>
  </si>
  <si>
    <t>Subs Connection/Data:</t>
  </si>
  <si>
    <t>DS 50</t>
  </si>
  <si>
    <t>Rig ready</t>
  </si>
  <si>
    <t>Dam and HB</t>
  </si>
  <si>
    <t>HB only</t>
  </si>
  <si>
    <t>HB</t>
  </si>
  <si>
    <t>HB and Dam</t>
  </si>
  <si>
    <t>Any Damage</t>
  </si>
  <si>
    <t>Apache</t>
  </si>
  <si>
    <t>Bayswater</t>
  </si>
  <si>
    <t>Birch Operations</t>
  </si>
  <si>
    <t>Bringham Operating</t>
  </si>
  <si>
    <t>BTA</t>
  </si>
  <si>
    <t>Burnett</t>
  </si>
  <si>
    <t>Burton</t>
  </si>
  <si>
    <t>Burton Oil</t>
  </si>
  <si>
    <t>Cristin Fishing Tool</t>
  </si>
  <si>
    <t>Crownquest</t>
  </si>
  <si>
    <t>Cutbow</t>
  </si>
  <si>
    <t>Cyclone</t>
  </si>
  <si>
    <t>Cyclone 35</t>
  </si>
  <si>
    <t>Ensign</t>
  </si>
  <si>
    <t>Felix Energy</t>
  </si>
  <si>
    <t>Franklin Mt Energy</t>
  </si>
  <si>
    <t>Freedom</t>
  </si>
  <si>
    <t>Henry Resources</t>
  </si>
  <si>
    <t>Hibernia</t>
  </si>
  <si>
    <t>HP</t>
  </si>
  <si>
    <t>Independence Contract</t>
  </si>
  <si>
    <t>Kinder Morgan</t>
  </si>
  <si>
    <t>Knights Energy</t>
  </si>
  <si>
    <t>Laredo</t>
  </si>
  <si>
    <t>Lerado</t>
  </si>
  <si>
    <t>Matador</t>
  </si>
  <si>
    <t>Maximus</t>
  </si>
  <si>
    <t>Middle Fork</t>
  </si>
  <si>
    <t>Nabors Drilling</t>
  </si>
  <si>
    <t>Navigation</t>
  </si>
  <si>
    <t>Nichlos Drilling</t>
  </si>
  <si>
    <t>Northwoods</t>
  </si>
  <si>
    <t>Oxbow Petroleum</t>
  </si>
  <si>
    <t>Panther</t>
  </si>
  <si>
    <t>Patterson Drilling</t>
  </si>
  <si>
    <t>Percussion</t>
  </si>
  <si>
    <t>Petro Harvestor</t>
  </si>
  <si>
    <t>PIFS</t>
  </si>
  <si>
    <t>Pilot Water Solutions</t>
  </si>
  <si>
    <t>Platinum Pipe Rental</t>
  </si>
  <si>
    <t>Point Energy</t>
  </si>
  <si>
    <t>Precision Drilling</t>
  </si>
  <si>
    <t>Premium Tools</t>
  </si>
  <si>
    <t>PTech Drilling</t>
  </si>
  <si>
    <t>Redneck</t>
  </si>
  <si>
    <t>Southland</t>
  </si>
  <si>
    <t>Tap Rock</t>
  </si>
  <si>
    <t>Texas Pipe &amp; Machine</t>
  </si>
  <si>
    <t>Titan</t>
  </si>
  <si>
    <t>Ultra Resources</t>
  </si>
  <si>
    <t>Unit Drilling</t>
  </si>
  <si>
    <t>Vermillion</t>
  </si>
  <si>
    <t>Damage</t>
  </si>
  <si>
    <t>Total Machine shop</t>
  </si>
  <si>
    <t>Min OD</t>
  </si>
  <si>
    <t>Max ID</t>
  </si>
  <si>
    <t>Box Tong</t>
  </si>
  <si>
    <t>Pin Tong</t>
  </si>
  <si>
    <t>Reface</t>
  </si>
  <si>
    <t>In Field</t>
  </si>
  <si>
    <t>Machine Shop</t>
  </si>
  <si>
    <t>In Field Lathe</t>
  </si>
  <si>
    <t>XT-50</t>
  </si>
  <si>
    <t>AOH</t>
  </si>
  <si>
    <t>TH-Hill DS-1 Vol 3 CAT 3 - 5th Edition: Clean and Visual Ends w/EMI of Tubes</t>
  </si>
  <si>
    <t>TH-Hill DS-1 Vol 3 CAT 4 - 5th Edition: Clean and Visual Ends w/Buff and Powder</t>
  </si>
  <si>
    <t>TH-Hill DS-1 Vol 3 CAT 2 - 5th Edition: Clean and Visual Ends w/MPI Blacklight</t>
  </si>
  <si>
    <t>TH-Hill DS-1 Vol 3 CAT 3-5 - 5th Edition: Clean and Visual Ends w/Buff and Powder</t>
  </si>
  <si>
    <t>TH-Hill DS-1 Vol 3 CAT 2 - 5th Edition: Clean and Visual Ends only</t>
  </si>
  <si>
    <t>Cat 3</t>
  </si>
  <si>
    <t>Cat 4</t>
  </si>
  <si>
    <t>Cat 2</t>
  </si>
  <si>
    <t>Cat 5</t>
  </si>
  <si>
    <t>Category</t>
  </si>
  <si>
    <t>Additional</t>
  </si>
  <si>
    <t>, Actual OD's, ID's, and Tong Space</t>
  </si>
  <si>
    <t>Cat 2 w/blacklight</t>
  </si>
  <si>
    <t>TH-Hill DS-1 Vol 3 CAT 5 - 5th Edition: Clean and Visual Ends</t>
  </si>
  <si>
    <t>PIN CL MinRange</t>
  </si>
  <si>
    <t>PIN CL MaxRange</t>
  </si>
  <si>
    <t>PIN CL OptimalMin</t>
  </si>
  <si>
    <t>PIN CL OptimalMax</t>
  </si>
  <si>
    <t>BOX CL MinRange</t>
  </si>
  <si>
    <t>BOX CL MaxRange</t>
  </si>
  <si>
    <t>BOX CL OptimalMin</t>
  </si>
  <si>
    <t>BOX CL OptimalMax</t>
  </si>
  <si>
    <t>BoxCL MinRange</t>
  </si>
  <si>
    <t>BoxCL MaxRange</t>
  </si>
  <si>
    <t>PinCL MinRange</t>
  </si>
  <si>
    <t>PinCL MaxRange</t>
  </si>
  <si>
    <t>Box CL Min-Opt</t>
  </si>
  <si>
    <t>Box CL Max-Opt</t>
  </si>
  <si>
    <t>Pin CL Min-Opt</t>
  </si>
  <si>
    <t>Pin CL Max-Opt</t>
  </si>
  <si>
    <t>R.isdigit() BOX</t>
  </si>
  <si>
    <t>CLB-BOX</t>
  </si>
  <si>
    <t>CLA-BOX</t>
  </si>
  <si>
    <t>R.isdigit() PIN</t>
  </si>
  <si>
    <t>CLB-PIN</t>
  </si>
  <si>
    <t>MT-39</t>
  </si>
  <si>
    <t>CLA-PIN</t>
  </si>
  <si>
    <t>NC-38</t>
  </si>
  <si>
    <t>CET 39</t>
  </si>
  <si>
    <t>UT</t>
  </si>
  <si>
    <t>Unknown-Keywords (BOX)</t>
  </si>
  <si>
    <t>Unknown-Keywords (TUBE)</t>
  </si>
  <si>
    <t>Unknown-Keywords (PIN)</t>
  </si>
  <si>
    <t>COMMENTS</t>
  </si>
  <si>
    <t>TAB</t>
  </si>
  <si>
    <t>Included?</t>
  </si>
  <si>
    <t>Complete?</t>
  </si>
  <si>
    <t>PDPIR</t>
  </si>
  <si>
    <t>HWDP</t>
  </si>
  <si>
    <t>SUBS</t>
  </si>
  <si>
    <t>REPORT IS:</t>
  </si>
  <si>
    <t>-</t>
  </si>
  <si>
    <t>Yes</t>
  </si>
  <si>
    <t>Incomplete</t>
  </si>
  <si>
    <t>*For TSHillData Software Functionality</t>
  </si>
  <si>
    <t>Cat 3-5</t>
  </si>
  <si>
    <t xml:space="preserve"> Owner 1, (C) 555-555-5555</t>
  </si>
  <si>
    <t xml:space="preserve"> Owner 2, (C) 555-555-5555</t>
  </si>
  <si>
    <t>Address 1</t>
  </si>
  <si>
    <t>Address 2</t>
  </si>
  <si>
    <t>Address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</si>
</sst>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0000"/>
  </numFmts>
  <fonts count="37" x14ac:knownFonts="1">
    <font>
      <sz val="11"/>
      <color theme="1"/>
      <name val="Calibri"/>
      <family val="2"/>
      <scheme val="minor"/>
    </font>
    <font>
      <b/>
      <sz val="24"/>
      <color theme="1"/>
      <name val="Times New Roman"/>
      <family val="1"/>
    </font>
    <font>
      <sz val="24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rgb="FF0070C0"/>
      <name val="Times New Roman"/>
      <family val="1"/>
    </font>
    <font>
      <sz val="11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70C0"/>
      <name val="Arial"/>
      <family val="2"/>
    </font>
    <font>
      <b/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rgb="FF0070C0"/>
      <name val="Times New Roman"/>
      <family val="1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Times New Roman"/>
      <family val="1"/>
    </font>
    <font>
      <b/>
      <sz val="11"/>
      <color rgb="FFFF0000"/>
      <name val="Times New Roman"/>
      <family val="1"/>
    </font>
    <font>
      <b/>
      <sz val="8"/>
      <color rgb="FFFF0000"/>
      <name val="Arial"/>
      <family val="2"/>
    </font>
    <font>
      <b/>
      <sz val="8"/>
      <color theme="4" tint="-0.249977111117893"/>
      <name val="Arial"/>
      <family val="2"/>
    </font>
    <font>
      <b/>
      <sz val="10"/>
      <color rgb="FFFF0000"/>
      <name val="Times New Roman"/>
      <family val="1"/>
    </font>
    <font>
      <b/>
      <sz val="10"/>
      <color theme="4" tint="-0.249977111117893"/>
      <name val="Times New Roman"/>
      <family val="1"/>
    </font>
    <font>
      <b/>
      <sz val="10"/>
      <color rgb="FF00B050"/>
      <name val="Times New Roman"/>
      <family val="1"/>
    </font>
    <font>
      <b/>
      <sz val="11"/>
      <color theme="4" tint="-0.249977111117893"/>
      <name val="Times New Roman"/>
      <family val="1"/>
    </font>
    <font>
      <b/>
      <sz val="8"/>
      <color rgb="FF00B050"/>
      <name val="Arial"/>
      <family val="2"/>
    </font>
    <font>
      <b/>
      <sz val="11"/>
      <color rgb="FF00B050"/>
      <name val="Times New Roman"/>
      <family val="1"/>
    </font>
    <font>
      <b/>
      <sz val="10"/>
      <color rgb="FF0070C0"/>
      <name val="Times New Roman"/>
      <family val="1"/>
    </font>
    <font>
      <b/>
      <u/>
      <sz val="10"/>
      <color theme="1"/>
      <name val="Times New Roman"/>
      <family val="1"/>
    </font>
    <font>
      <b/>
      <sz val="8"/>
      <color rgb="FF7030A0"/>
      <name val="Arial"/>
      <family val="2"/>
    </font>
    <font>
      <b/>
      <sz val="10"/>
      <color rgb="FF7030A0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/>
      <top/>
      <bottom style="thick">
        <color auto="1"/>
      </bottom>
      <diagonal/>
    </border>
  </borders>
  <cellStyleXfs count="3">
    <xf numFmtId="0" fontId="0" fillId="0" borderId="0"/>
    <xf numFmtId="0" fontId="33" fillId="0" borderId="0"/>
    <xf numFmtId="9" fontId="33" fillId="0" borderId="0" applyFont="0" applyFill="0" applyBorder="0" applyAlignment="0" applyProtection="0"/>
  </cellStyleXfs>
  <cellXfs count="432">
    <xf numFmtId="0" fontId="0" fillId="0" borderId="0" xfId="0"/>
    <xf numFmtId="0" fontId="7" fillId="0" borderId="0" xfId="0" applyFont="1" applyAlignment="1">
      <alignment vertical="top"/>
    </xf>
    <xf numFmtId="0" fontId="9" fillId="0" borderId="0" xfId="0" applyFont="1" applyProtection="1">
      <protection locked="0"/>
    </xf>
    <xf numFmtId="165" fontId="9" fillId="0" borderId="0" xfId="0" applyNumberFormat="1" applyFont="1" applyAlignment="1" applyProtection="1">
      <alignment horizontal="left"/>
      <protection locked="0"/>
    </xf>
    <xf numFmtId="164" fontId="9" fillId="0" borderId="0" xfId="0" applyNumberFormat="1" applyFont="1" applyProtection="1">
      <protection locked="0"/>
    </xf>
    <xf numFmtId="0" fontId="11" fillId="0" borderId="0" xfId="0" applyFont="1" applyAlignment="1" applyProtection="1">
      <alignment horizontal="center" vertical="center" textRotation="90" wrapText="1"/>
      <protection locked="0"/>
    </xf>
    <xf numFmtId="0" fontId="11" fillId="0" borderId="1" xfId="0" applyFont="1" applyBorder="1" applyAlignment="1" applyProtection="1">
      <alignment horizontal="center"/>
      <protection locked="0"/>
    </xf>
    <xf numFmtId="0" fontId="11" fillId="0" borderId="2" xfId="0" applyFont="1" applyBorder="1" applyAlignment="1" applyProtection="1">
      <alignment horizontal="center"/>
      <protection locked="0"/>
    </xf>
    <xf numFmtId="164" fontId="11" fillId="0" borderId="2" xfId="0" applyNumberFormat="1" applyFont="1" applyBorder="1" applyProtection="1">
      <protection locked="0"/>
    </xf>
    <xf numFmtId="13" fontId="11" fillId="0" borderId="2" xfId="0" applyNumberFormat="1" applyFont="1" applyBorder="1" applyAlignment="1" applyProtection="1">
      <alignment horizontal="center"/>
      <protection locked="0"/>
    </xf>
    <xf numFmtId="0" fontId="13" fillId="0" borderId="2" xfId="0" applyFont="1" applyBorder="1" applyAlignment="1" applyProtection="1">
      <alignment horizontal="center"/>
      <protection locked="0"/>
    </xf>
    <xf numFmtId="0" fontId="10" fillId="0" borderId="2" xfId="0" applyFont="1" applyBorder="1" applyAlignment="1" applyProtection="1">
      <alignment horizontal="center"/>
      <protection locked="0"/>
    </xf>
    <xf numFmtId="0" fontId="10" fillId="0" borderId="41" xfId="0" applyFont="1" applyBorder="1" applyAlignment="1" applyProtection="1">
      <alignment horizontal="center"/>
      <protection locked="0"/>
    </xf>
    <xf numFmtId="0" fontId="10" fillId="0" borderId="3" xfId="0" applyFont="1" applyBorder="1" applyAlignment="1" applyProtection="1">
      <alignment horizontal="center"/>
      <protection locked="0"/>
    </xf>
    <xf numFmtId="0" fontId="11" fillId="0" borderId="4" xfId="0" applyFont="1" applyBorder="1" applyAlignment="1" applyProtection="1">
      <alignment horizontal="center"/>
      <protection locked="0"/>
    </xf>
    <xf numFmtId="0" fontId="11" fillId="0" borderId="5" xfId="0" applyFont="1" applyBorder="1" applyAlignment="1" applyProtection="1">
      <alignment horizontal="center"/>
      <protection locked="0"/>
    </xf>
    <xf numFmtId="164" fontId="11" fillId="0" borderId="5" xfId="0" applyNumberFormat="1" applyFont="1" applyBorder="1" applyProtection="1">
      <protection locked="0"/>
    </xf>
    <xf numFmtId="13" fontId="11" fillId="0" borderId="5" xfId="0" applyNumberFormat="1" applyFont="1" applyBorder="1" applyAlignment="1" applyProtection="1">
      <alignment horizontal="center"/>
      <protection locked="0"/>
    </xf>
    <xf numFmtId="164" fontId="11" fillId="0" borderId="5" xfId="0" applyNumberFormat="1" applyFont="1" applyBorder="1" applyAlignment="1" applyProtection="1">
      <alignment horizontal="center"/>
      <protection locked="0"/>
    </xf>
    <xf numFmtId="0" fontId="13" fillId="0" borderId="5" xfId="0" applyFont="1" applyBorder="1" applyAlignment="1" applyProtection="1">
      <alignment horizontal="center"/>
      <protection locked="0"/>
    </xf>
    <xf numFmtId="0" fontId="10" fillId="0" borderId="5" xfId="0" applyFont="1" applyBorder="1" applyAlignment="1" applyProtection="1">
      <alignment horizontal="center"/>
      <protection locked="0"/>
    </xf>
    <xf numFmtId="0" fontId="10" fillId="0" borderId="13" xfId="0" applyFont="1" applyBorder="1" applyAlignment="1" applyProtection="1">
      <alignment horizontal="center"/>
      <protection locked="0"/>
    </xf>
    <xf numFmtId="0" fontId="10" fillId="0" borderId="6" xfId="0" applyFont="1" applyBorder="1" applyAlignment="1" applyProtection="1">
      <alignment horizontal="center"/>
      <protection locked="0"/>
    </xf>
    <xf numFmtId="164" fontId="11" fillId="0" borderId="10" xfId="0" applyNumberFormat="1" applyFont="1" applyBorder="1" applyAlignment="1" applyProtection="1">
      <alignment horizontal="center"/>
      <protection locked="0"/>
    </xf>
    <xf numFmtId="0" fontId="11" fillId="0" borderId="7" xfId="0" applyFont="1" applyBorder="1" applyAlignment="1" applyProtection="1">
      <alignment horizontal="center"/>
      <protection locked="0"/>
    </xf>
    <xf numFmtId="0" fontId="11" fillId="0" borderId="8" xfId="0" applyFont="1" applyBorder="1" applyAlignment="1" applyProtection="1">
      <alignment horizontal="center"/>
      <protection locked="0"/>
    </xf>
    <xf numFmtId="164" fontId="11" fillId="0" borderId="8" xfId="0" applyNumberFormat="1" applyFont="1" applyBorder="1" applyProtection="1">
      <protection locked="0"/>
    </xf>
    <xf numFmtId="13" fontId="11" fillId="0" borderId="8" xfId="0" applyNumberFormat="1" applyFont="1" applyBorder="1" applyAlignment="1" applyProtection="1">
      <alignment horizontal="center"/>
      <protection locked="0"/>
    </xf>
    <xf numFmtId="0" fontId="13" fillId="0" borderId="8" xfId="0" applyFont="1" applyBorder="1" applyAlignment="1" applyProtection="1">
      <alignment horizontal="center"/>
      <protection locked="0"/>
    </xf>
    <xf numFmtId="0" fontId="10" fillId="0" borderId="8" xfId="0" applyFont="1" applyBorder="1" applyAlignment="1" applyProtection="1">
      <alignment horizontal="center"/>
      <protection locked="0"/>
    </xf>
    <xf numFmtId="0" fontId="10" fillId="0" borderId="51" xfId="0" applyFont="1" applyBorder="1" applyAlignment="1" applyProtection="1">
      <alignment horizontal="center"/>
      <protection locked="0"/>
    </xf>
    <xf numFmtId="0" fontId="10" fillId="0" borderId="9" xfId="0" applyFont="1" applyBorder="1" applyAlignment="1" applyProtection="1">
      <alignment horizontal="center"/>
      <protection locked="0"/>
    </xf>
    <xf numFmtId="0" fontId="9" fillId="0" borderId="0" xfId="0" applyFont="1"/>
    <xf numFmtId="165" fontId="9" fillId="0" borderId="0" xfId="0" applyNumberFormat="1" applyFont="1" applyAlignment="1">
      <alignment horizontal="left"/>
    </xf>
    <xf numFmtId="164" fontId="9" fillId="0" borderId="0" xfId="0" applyNumberFormat="1" applyFont="1"/>
    <xf numFmtId="0" fontId="10" fillId="4" borderId="36" xfId="0" applyFont="1" applyFill="1" applyBorder="1" applyAlignment="1">
      <alignment vertical="center"/>
    </xf>
    <xf numFmtId="165" fontId="12" fillId="4" borderId="36" xfId="0" applyNumberFormat="1" applyFont="1" applyFill="1" applyBorder="1" applyAlignment="1">
      <alignment vertical="center"/>
    </xf>
    <xf numFmtId="0" fontId="10" fillId="4" borderId="38" xfId="0" applyFont="1" applyFill="1" applyBorder="1" applyAlignment="1">
      <alignment vertical="center"/>
    </xf>
    <xf numFmtId="12" fontId="12" fillId="3" borderId="28" xfId="0" applyNumberFormat="1" applyFont="1" applyFill="1" applyBorder="1" applyAlignment="1">
      <alignment horizontal="center" vertical="center"/>
    </xf>
    <xf numFmtId="0" fontId="10" fillId="6" borderId="28" xfId="0" applyFont="1" applyFill="1" applyBorder="1" applyAlignment="1">
      <alignment horizontal="center"/>
    </xf>
    <xf numFmtId="0" fontId="10" fillId="0" borderId="50" xfId="0" applyFont="1" applyBorder="1" applyAlignment="1">
      <alignment horizontal="center" vertical="center" textRotation="90"/>
    </xf>
    <xf numFmtId="0" fontId="10" fillId="0" borderId="38" xfId="0" applyFont="1" applyBorder="1" applyAlignment="1">
      <alignment horizontal="center" vertical="center" textRotation="90"/>
    </xf>
    <xf numFmtId="0" fontId="10" fillId="3" borderId="28" xfId="0" applyFont="1" applyFill="1" applyBorder="1" applyAlignment="1">
      <alignment horizontal="center" vertical="center" textRotation="90"/>
    </xf>
    <xf numFmtId="0" fontId="10" fillId="0" borderId="28" xfId="0" applyFont="1" applyBorder="1" applyAlignment="1">
      <alignment horizontal="center" vertical="center" textRotation="90" wrapText="1"/>
    </xf>
    <xf numFmtId="0" fontId="10" fillId="0" borderId="28" xfId="0" applyFont="1" applyBorder="1" applyAlignment="1">
      <alignment horizontal="center" vertical="center" textRotation="90"/>
    </xf>
    <xf numFmtId="0" fontId="10" fillId="0" borderId="29" xfId="0" applyFont="1" applyBorder="1" applyAlignment="1">
      <alignment horizontal="center" vertical="center" textRotation="90"/>
    </xf>
    <xf numFmtId="0" fontId="27" fillId="0" borderId="28" xfId="0" applyFont="1" applyBorder="1" applyAlignment="1">
      <alignment horizontal="center" vertical="center" textRotation="90"/>
    </xf>
    <xf numFmtId="0" fontId="13" fillId="0" borderId="28" xfId="0" applyFont="1" applyBorder="1" applyAlignment="1">
      <alignment horizontal="center" vertical="center" textRotation="90" wrapText="1"/>
    </xf>
    <xf numFmtId="0" fontId="13" fillId="3" borderId="28" xfId="0" applyFont="1" applyFill="1" applyBorder="1" applyAlignment="1">
      <alignment horizontal="center" vertical="center" textRotation="90" wrapText="1"/>
    </xf>
    <xf numFmtId="0" fontId="13" fillId="0" borderId="28" xfId="0" applyFont="1" applyBorder="1" applyAlignment="1">
      <alignment horizontal="center" vertical="center" textRotation="90"/>
    </xf>
    <xf numFmtId="0" fontId="31" fillId="0" borderId="28" xfId="0" applyFont="1" applyBorder="1" applyAlignment="1">
      <alignment horizontal="center" vertical="center" textRotation="90"/>
    </xf>
    <xf numFmtId="0" fontId="12" fillId="0" borderId="28" xfId="0" applyFont="1" applyBorder="1" applyAlignment="1">
      <alignment horizontal="center" vertical="center" textRotation="90" wrapText="1"/>
    </xf>
    <xf numFmtId="0" fontId="21" fillId="0" borderId="28" xfId="0" applyFont="1" applyBorder="1" applyAlignment="1">
      <alignment horizontal="center" vertical="center" textRotation="90" wrapText="1"/>
    </xf>
    <xf numFmtId="0" fontId="21" fillId="0" borderId="28" xfId="0" applyFont="1" applyBorder="1" applyAlignment="1">
      <alignment horizontal="center" vertical="center" textRotation="90"/>
    </xf>
    <xf numFmtId="0" fontId="10" fillId="3" borderId="2" xfId="0" applyFont="1" applyFill="1" applyBorder="1" applyAlignment="1" applyProtection="1">
      <alignment horizontal="center"/>
      <protection locked="0"/>
    </xf>
    <xf numFmtId="0" fontId="10" fillId="3" borderId="5" xfId="0" applyFont="1" applyFill="1" applyBorder="1" applyAlignment="1" applyProtection="1">
      <alignment horizontal="center"/>
      <protection locked="0"/>
    </xf>
    <xf numFmtId="0" fontId="10" fillId="0" borderId="36" xfId="0" applyFont="1" applyBorder="1" applyAlignment="1">
      <alignment horizontal="left" vertical="center"/>
    </xf>
    <xf numFmtId="0" fontId="10" fillId="0" borderId="37" xfId="0" applyFont="1" applyBorder="1" applyAlignment="1">
      <alignment horizontal="left" vertical="center"/>
    </xf>
    <xf numFmtId="0" fontId="0" fillId="0" borderId="37" xfId="0" applyBorder="1" applyAlignment="1">
      <alignment horizontal="left"/>
    </xf>
    <xf numFmtId="0" fontId="10" fillId="4" borderId="36" xfId="0" applyFont="1" applyFill="1" applyBorder="1" applyAlignment="1">
      <alignment horizontal="left" vertical="center"/>
    </xf>
    <xf numFmtId="0" fontId="10" fillId="0" borderId="33" xfId="0" applyFont="1" applyBorder="1" applyAlignment="1">
      <alignment horizontal="center" vertical="center" textRotation="90"/>
    </xf>
    <xf numFmtId="164" fontId="10" fillId="0" borderId="28" xfId="0" applyNumberFormat="1" applyFont="1" applyBorder="1" applyAlignment="1">
      <alignment horizontal="center" vertical="center" textRotation="90"/>
    </xf>
    <xf numFmtId="0" fontId="22" fillId="0" borderId="28" xfId="0" applyFont="1" applyBorder="1" applyAlignment="1">
      <alignment horizontal="center" vertical="center" textRotation="90"/>
    </xf>
    <xf numFmtId="164" fontId="11" fillId="0" borderId="41" xfId="0" applyNumberFormat="1" applyFont="1" applyBorder="1" applyAlignment="1" applyProtection="1">
      <alignment horizontal="center"/>
      <protection locked="0"/>
    </xf>
    <xf numFmtId="164" fontId="11" fillId="0" borderId="13" xfId="0" applyNumberFormat="1" applyFont="1" applyBorder="1" applyAlignment="1" applyProtection="1">
      <alignment horizontal="center"/>
      <protection locked="0"/>
    </xf>
    <xf numFmtId="164" fontId="10" fillId="4" borderId="36" xfId="0" applyNumberFormat="1" applyFont="1" applyFill="1" applyBorder="1" applyAlignment="1">
      <alignment horizontal="center"/>
    </xf>
    <xf numFmtId="0" fontId="10" fillId="3" borderId="8" xfId="0" applyFont="1" applyFill="1" applyBorder="1" applyAlignment="1" applyProtection="1">
      <alignment horizontal="center"/>
      <protection locked="0"/>
    </xf>
    <xf numFmtId="164" fontId="11" fillId="0" borderId="51" xfId="0" applyNumberFormat="1" applyFont="1" applyBorder="1" applyAlignment="1" applyProtection="1">
      <alignment horizontal="center"/>
      <protection locked="0"/>
    </xf>
    <xf numFmtId="0" fontId="7" fillId="0" borderId="11" xfId="0" applyFont="1" applyBorder="1"/>
    <xf numFmtId="0" fontId="4" fillId="0" borderId="39" xfId="0" applyFont="1" applyBorder="1"/>
    <xf numFmtId="0" fontId="4" fillId="0" borderId="36" xfId="0" applyFont="1" applyBorder="1"/>
    <xf numFmtId="0" fontId="16" fillId="0" borderId="28" xfId="0" applyFont="1" applyBorder="1" applyProtection="1">
      <protection locked="0"/>
    </xf>
    <xf numFmtId="14" fontId="16" fillId="0" borderId="28" xfId="0" applyNumberFormat="1" applyFont="1" applyBorder="1" applyProtection="1">
      <protection locked="0"/>
    </xf>
    <xf numFmtId="0" fontId="8" fillId="0" borderId="28" xfId="0" applyFont="1" applyBorder="1" applyProtection="1">
      <protection locked="0"/>
    </xf>
    <xf numFmtId="0" fontId="7" fillId="0" borderId="28" xfId="0" applyFont="1" applyBorder="1" applyAlignment="1">
      <alignment horizontal="center"/>
    </xf>
    <xf numFmtId="164" fontId="0" fillId="0" borderId="0" xfId="0" applyNumberFormat="1"/>
    <xf numFmtId="0" fontId="7" fillId="0" borderId="28" xfId="0" applyFont="1" applyBorder="1"/>
    <xf numFmtId="0" fontId="0" fillId="0" borderId="28" xfId="0" applyBorder="1"/>
    <xf numFmtId="1" fontId="11" fillId="0" borderId="0" xfId="0" applyNumberFormat="1" applyFont="1" applyAlignment="1" applyProtection="1">
      <alignment horizontal="center" vertical="center" wrapText="1"/>
      <protection locked="0"/>
    </xf>
    <xf numFmtId="13" fontId="11" fillId="0" borderId="60" xfId="0" applyNumberFormat="1" applyFont="1" applyBorder="1" applyAlignment="1" applyProtection="1">
      <alignment horizontal="center"/>
      <protection locked="0"/>
    </xf>
    <xf numFmtId="49" fontId="9" fillId="0" borderId="0" xfId="0" applyNumberFormat="1" applyFont="1" applyProtection="1">
      <protection locked="0"/>
    </xf>
    <xf numFmtId="0" fontId="10" fillId="4" borderId="36" xfId="0" applyFont="1" applyFill="1" applyBorder="1" applyAlignment="1">
      <alignment horizontal="center"/>
    </xf>
    <xf numFmtId="0" fontId="10" fillId="4" borderId="37" xfId="0" applyFont="1" applyFill="1" applyBorder="1" applyAlignment="1">
      <alignment horizontal="center"/>
    </xf>
    <xf numFmtId="0" fontId="10" fillId="4" borderId="38" xfId="0" applyFont="1" applyFill="1" applyBorder="1" applyAlignment="1">
      <alignment horizontal="center"/>
    </xf>
    <xf numFmtId="0" fontId="10" fillId="7" borderId="36" xfId="0" applyFont="1" applyFill="1" applyBorder="1" applyAlignment="1">
      <alignment horizontal="left" vertical="center"/>
    </xf>
    <xf numFmtId="0" fontId="10" fillId="7" borderId="37" xfId="0" applyFont="1" applyFill="1" applyBorder="1" applyAlignment="1">
      <alignment horizontal="left" vertical="center"/>
    </xf>
    <xf numFmtId="0" fontId="10" fillId="7" borderId="38" xfId="0" applyFont="1" applyFill="1" applyBorder="1" applyAlignment="1">
      <alignment horizontal="left" vertical="center"/>
    </xf>
    <xf numFmtId="0" fontId="13" fillId="5" borderId="36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13" fillId="5" borderId="38" xfId="0" applyFont="1" applyFill="1" applyBorder="1" applyAlignment="1">
      <alignment horizontal="center" vertical="center"/>
    </xf>
    <xf numFmtId="0" fontId="34" fillId="0" borderId="0" xfId="0" applyFont="1"/>
    <xf numFmtId="0" fontId="34" fillId="0" borderId="0" xfId="0" applyFont="1" applyAlignment="1">
      <alignment horizontal="center"/>
    </xf>
    <xf numFmtId="0" fontId="0" fillId="9" borderId="0" xfId="0" applyFill="1"/>
    <xf numFmtId="0" fontId="0" fillId="0" borderId="0" xfId="0" applyAlignment="1">
      <alignment horizontal="center"/>
    </xf>
    <xf numFmtId="49" fontId="11" fillId="0" borderId="59" xfId="0" applyNumberFormat="1" applyFont="1" applyBorder="1" applyAlignment="1" applyProtection="1">
      <alignment horizontal="left"/>
      <protection locked="0"/>
    </xf>
    <xf numFmtId="49" fontId="11" fillId="0" borderId="12" xfId="0" applyNumberFormat="1" applyFont="1" applyBorder="1" applyAlignment="1" applyProtection="1">
      <alignment horizontal="left"/>
      <protection locked="0"/>
    </xf>
    <xf numFmtId="49" fontId="11" fillId="0" borderId="8" xfId="0" applyNumberFormat="1" applyFont="1" applyBorder="1" applyAlignment="1" applyProtection="1">
      <alignment horizontal="left"/>
      <protection locked="0"/>
    </xf>
    <xf numFmtId="49" fontId="11" fillId="0" borderId="40" xfId="0" applyNumberFormat="1" applyFont="1" applyBorder="1" applyProtection="1">
      <protection locked="0"/>
    </xf>
    <xf numFmtId="0" fontId="10" fillId="0" borderId="1" xfId="0" applyFont="1" applyBorder="1" applyAlignment="1" applyProtection="1">
      <alignment horizontal="center"/>
      <protection locked="0"/>
    </xf>
    <xf numFmtId="0" fontId="10" fillId="0" borderId="4" xfId="0" applyFont="1" applyBorder="1" applyAlignment="1" applyProtection="1">
      <alignment horizontal="center"/>
      <protection locked="0"/>
    </xf>
    <xf numFmtId="0" fontId="10" fillId="0" borderId="7" xfId="0" applyFont="1" applyBorder="1" applyAlignment="1" applyProtection="1">
      <alignment horizontal="center"/>
      <protection locked="0"/>
    </xf>
    <xf numFmtId="1" fontId="9" fillId="0" borderId="0" xfId="0" applyNumberFormat="1" applyFont="1" applyProtection="1">
      <protection locked="0"/>
    </xf>
    <xf numFmtId="12" fontId="0" fillId="0" borderId="0" xfId="0" applyNumberFormat="1"/>
    <xf numFmtId="10" fontId="11" fillId="0" borderId="5" xfId="0" applyNumberFormat="1" applyFont="1" applyBorder="1"/>
    <xf numFmtId="49" fontId="11" fillId="0" borderId="2" xfId="0" applyNumberFormat="1" applyFont="1" applyBorder="1" applyAlignment="1" applyProtection="1">
      <alignment horizontal="center"/>
      <protection locked="0"/>
    </xf>
    <xf numFmtId="49" fontId="11" fillId="0" borderId="5" xfId="0" applyNumberFormat="1" applyFont="1" applyBorder="1" applyAlignment="1" applyProtection="1">
      <alignment horizontal="center"/>
      <protection locked="0"/>
    </xf>
    <xf numFmtId="49" fontId="11" fillId="0" borderId="8" xfId="0" applyNumberFormat="1" applyFont="1" applyBorder="1" applyAlignment="1" applyProtection="1">
      <alignment horizontal="center"/>
      <protection locked="0"/>
    </xf>
    <xf numFmtId="0" fontId="7" fillId="0" borderId="0" xfId="0" applyFont="1" applyAlignment="1" applyProtection="1">
      <alignment horizontal="left" vertical="top"/>
      <protection locked="0"/>
    </xf>
    <xf numFmtId="0" fontId="7" fillId="0" borderId="0" xfId="0" applyFont="1" applyAlignment="1" applyProtection="1">
      <alignment vertical="top"/>
      <protection locked="0"/>
    </xf>
    <xf numFmtId="0" fontId="0" fillId="0" borderId="0" xfId="0" applyProtection="1">
      <protection locked="0"/>
    </xf>
    <xf numFmtId="0" fontId="0" fillId="0" borderId="5" xfId="0" applyBorder="1" applyProtection="1">
      <protection locked="0"/>
    </xf>
    <xf numFmtId="0" fontId="0" fillId="0" borderId="0" xfId="0" applyAlignment="1" applyProtection="1">
      <alignment horizontal="left" vertical="center" indent="2"/>
      <protection locked="0"/>
    </xf>
    <xf numFmtId="0" fontId="19" fillId="0" borderId="1" xfId="0" applyFont="1" applyBorder="1" applyAlignment="1">
      <alignment horizontal="left"/>
    </xf>
    <xf numFmtId="0" fontId="19" fillId="0" borderId="2" xfId="0" applyFont="1" applyBorder="1" applyAlignment="1">
      <alignment horizontal="left"/>
    </xf>
    <xf numFmtId="0" fontId="19" fillId="0" borderId="5" xfId="0" applyFont="1" applyBorder="1" applyAlignment="1">
      <alignment horizontal="left" vertical="center"/>
    </xf>
    <xf numFmtId="0" fontId="19" fillId="0" borderId="5" xfId="0" applyFont="1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19" fillId="0" borderId="5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0" fontId="19" fillId="0" borderId="14" xfId="0" applyFont="1" applyBorder="1" applyAlignment="1">
      <alignment horizontal="center"/>
    </xf>
    <xf numFmtId="0" fontId="19" fillId="0" borderId="49" xfId="0" applyFont="1" applyBorder="1" applyAlignment="1">
      <alignment horizontal="left" vertical="center"/>
    </xf>
    <xf numFmtId="0" fontId="19" fillId="0" borderId="4" xfId="0" applyFont="1" applyBorder="1" applyAlignment="1">
      <alignment horizontal="left"/>
    </xf>
    <xf numFmtId="0" fontId="19" fillId="0" borderId="5" xfId="0" applyFont="1" applyBorder="1" applyAlignment="1">
      <alignment horizontal="left"/>
    </xf>
    <xf numFmtId="0" fontId="5" fillId="0" borderId="5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23" fillId="0" borderId="4" xfId="0" applyFont="1" applyBorder="1" applyAlignment="1">
      <alignment horizontal="left" vertical="center" wrapText="1"/>
    </xf>
    <xf numFmtId="0" fontId="19" fillId="0" borderId="42" xfId="0" applyFont="1" applyBorder="1" applyAlignment="1">
      <alignment horizontal="center"/>
    </xf>
    <xf numFmtId="0" fontId="19" fillId="0" borderId="16" xfId="0" applyFont="1" applyBorder="1" applyAlignment="1">
      <alignment horizontal="center"/>
    </xf>
    <xf numFmtId="0" fontId="23" fillId="0" borderId="43" xfId="0" applyFont="1" applyBorder="1" applyAlignment="1">
      <alignment horizontal="left" vertical="top" wrapText="1"/>
    </xf>
    <xf numFmtId="0" fontId="19" fillId="0" borderId="42" xfId="0" applyFont="1" applyBorder="1" applyAlignment="1">
      <alignment horizontal="left"/>
    </xf>
    <xf numFmtId="0" fontId="23" fillId="0" borderId="4" xfId="0" applyFont="1" applyBorder="1" applyAlignment="1">
      <alignment horizontal="left" vertical="top" wrapText="1"/>
    </xf>
    <xf numFmtId="0" fontId="23" fillId="0" borderId="7" xfId="0" applyFont="1" applyBorder="1" applyAlignment="1">
      <alignment horizontal="left" vertical="top" wrapText="1"/>
    </xf>
    <xf numFmtId="0" fontId="19" fillId="0" borderId="8" xfId="0" applyFont="1" applyBorder="1" applyAlignment="1">
      <alignment horizontal="left"/>
    </xf>
    <xf numFmtId="0" fontId="7" fillId="2" borderId="31" xfId="0" applyFont="1" applyFill="1" applyBorder="1"/>
    <xf numFmtId="0" fontId="7" fillId="2" borderId="32" xfId="0" applyFont="1" applyFill="1" applyBorder="1"/>
    <xf numFmtId="0" fontId="7" fillId="2" borderId="34" xfId="0" applyFont="1" applyFill="1" applyBorder="1"/>
    <xf numFmtId="0" fontId="7" fillId="2" borderId="35" xfId="0" applyFont="1" applyFill="1" applyBorder="1"/>
    <xf numFmtId="49" fontId="11" fillId="0" borderId="40" xfId="0" applyNumberFormat="1" applyFont="1" applyBorder="1" applyAlignment="1" applyProtection="1">
      <alignment horizontal="left"/>
      <protection locked="0"/>
    </xf>
    <xf numFmtId="49" fontId="11" fillId="0" borderId="22" xfId="0" applyNumberFormat="1" applyFont="1" applyBorder="1" applyAlignment="1" applyProtection="1">
      <alignment horizontal="left"/>
      <protection locked="0"/>
    </xf>
    <xf numFmtId="0" fontId="34" fillId="10" borderId="0" xfId="0" applyFont="1" applyFill="1"/>
    <xf numFmtId="0" fontId="34" fillId="11" borderId="0" xfId="0" applyFont="1" applyFill="1"/>
    <xf numFmtId="0" fontId="34" fillId="12" borderId="0" xfId="0" applyFont="1" applyFill="1"/>
    <xf numFmtId="0" fontId="34" fillId="13" borderId="0" xfId="0" applyFont="1" applyFill="1"/>
    <xf numFmtId="164" fontId="0" fillId="10" borderId="0" xfId="0" applyNumberFormat="1" applyFill="1"/>
    <xf numFmtId="164" fontId="0" fillId="11" borderId="0" xfId="0" applyNumberFormat="1" applyFill="1"/>
    <xf numFmtId="164" fontId="0" fillId="12" borderId="0" xfId="0" applyNumberFormat="1" applyFill="1"/>
    <xf numFmtId="164" fontId="0" fillId="13" borderId="0" xfId="0" applyNumberFormat="1" applyFill="1"/>
    <xf numFmtId="164" fontId="11" fillId="0" borderId="60" xfId="0" applyNumberFormat="1" applyFont="1" applyBorder="1" applyAlignment="1" applyProtection="1">
      <alignment horizontal="center"/>
      <protection locked="0"/>
    </xf>
    <xf numFmtId="164" fontId="11" fillId="0" borderId="60" xfId="0" applyNumberFormat="1" applyFont="1" applyBorder="1" applyProtection="1">
      <protection locked="0"/>
    </xf>
    <xf numFmtId="10" fontId="11" fillId="0" borderId="60" xfId="0" applyNumberFormat="1" applyFont="1" applyBorder="1"/>
    <xf numFmtId="0" fontId="9" fillId="0" borderId="0" xfId="0" applyFont="1" applyAlignment="1" applyProtection="1">
      <alignment wrapText="1"/>
      <protection locked="0"/>
    </xf>
    <xf numFmtId="0" fontId="0" fillId="0" borderId="30" xfId="0" applyBorder="1"/>
    <xf numFmtId="0" fontId="0" fillId="0" borderId="32" xfId="0" applyBorder="1"/>
    <xf numFmtId="164" fontId="0" fillId="0" borderId="23" xfId="0" applyNumberFormat="1" applyBorder="1"/>
    <xf numFmtId="164" fontId="0" fillId="0" borderId="24" xfId="0" applyNumberFormat="1" applyBorder="1"/>
    <xf numFmtId="0" fontId="0" fillId="0" borderId="23" xfId="0" applyBorder="1"/>
    <xf numFmtId="0" fontId="0" fillId="0" borderId="24" xfId="0" applyBorder="1"/>
    <xf numFmtId="164" fontId="0" fillId="0" borderId="33" xfId="0" applyNumberFormat="1" applyBorder="1"/>
    <xf numFmtId="164" fontId="0" fillId="0" borderId="35" xfId="0" applyNumberFormat="1" applyBorder="1"/>
    <xf numFmtId="0" fontId="34" fillId="0" borderId="72" xfId="0" applyFont="1" applyBorder="1" applyAlignment="1">
      <alignment horizontal="center" vertical="center"/>
    </xf>
    <xf numFmtId="0" fontId="34" fillId="0" borderId="68" xfId="0" applyFont="1" applyBorder="1" applyAlignment="1">
      <alignment horizontal="center" vertical="center"/>
    </xf>
    <xf numFmtId="0" fontId="34" fillId="0" borderId="69" xfId="0" applyFont="1" applyBorder="1" applyAlignment="1">
      <alignment horizontal="center" vertical="center"/>
    </xf>
    <xf numFmtId="0" fontId="34" fillId="0" borderId="6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35" fillId="0" borderId="70" xfId="0" applyFont="1" applyBorder="1" applyAlignment="1">
      <alignment horizontal="center" vertical="center"/>
    </xf>
    <xf numFmtId="0" fontId="35" fillId="0" borderId="63" xfId="0" applyFont="1" applyBorder="1" applyAlignment="1">
      <alignment horizontal="center" vertical="center"/>
    </xf>
    <xf numFmtId="0" fontId="29" fillId="0" borderId="4" xfId="0" applyFont="1" applyBorder="1" applyAlignment="1">
      <alignment horizontal="left"/>
    </xf>
    <xf numFmtId="0" fontId="29" fillId="0" borderId="5" xfId="0" applyFont="1" applyBorder="1" applyAlignment="1">
      <alignment horizontal="left"/>
    </xf>
    <xf numFmtId="0" fontId="29" fillId="0" borderId="5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42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29" fillId="0" borderId="42" xfId="0" applyFont="1" applyBorder="1" applyAlignment="1">
      <alignment horizontal="center"/>
    </xf>
    <xf numFmtId="0" fontId="29" fillId="0" borderId="44" xfId="0" applyFont="1" applyBorder="1" applyAlignment="1">
      <alignment horizontal="center"/>
    </xf>
    <xf numFmtId="0" fontId="29" fillId="0" borderId="61" xfId="0" applyFont="1" applyBorder="1" applyAlignment="1">
      <alignment horizontal="left" vertical="center"/>
    </xf>
    <xf numFmtId="0" fontId="29" fillId="0" borderId="45" xfId="0" applyFont="1" applyBorder="1" applyAlignment="1">
      <alignment horizontal="left" vertical="center"/>
    </xf>
    <xf numFmtId="0" fontId="29" fillId="0" borderId="33" xfId="0" applyFont="1" applyBorder="1" applyAlignment="1">
      <alignment horizontal="left" vertical="center"/>
    </xf>
    <xf numFmtId="0" fontId="29" fillId="0" borderId="48" xfId="0" applyFont="1" applyBorder="1" applyAlignment="1">
      <alignment horizontal="left" vertical="center"/>
    </xf>
    <xf numFmtId="0" fontId="32" fillId="0" borderId="6" xfId="0" applyFont="1" applyBorder="1" applyAlignment="1">
      <alignment horizontal="center"/>
    </xf>
    <xf numFmtId="0" fontId="32" fillId="0" borderId="61" xfId="0" applyFont="1" applyBorder="1" applyAlignment="1">
      <alignment horizontal="left" vertical="center"/>
    </xf>
    <xf numFmtId="0" fontId="32" fillId="0" borderId="45" xfId="0" applyFont="1" applyBorder="1" applyAlignment="1">
      <alignment horizontal="left" vertical="center"/>
    </xf>
    <xf numFmtId="0" fontId="32" fillId="0" borderId="56" xfId="0" applyFont="1" applyBorder="1" applyAlignment="1">
      <alignment horizontal="left" vertical="center"/>
    </xf>
    <xf numFmtId="0" fontId="32" fillId="0" borderId="57" xfId="0" applyFont="1" applyBorder="1" applyAlignment="1">
      <alignment horizontal="left" vertical="center"/>
    </xf>
    <xf numFmtId="0" fontId="32" fillId="0" borderId="13" xfId="0" applyFont="1" applyBorder="1" applyAlignment="1">
      <alignment horizontal="center"/>
    </xf>
    <xf numFmtId="0" fontId="32" fillId="0" borderId="12" xfId="0" applyFont="1" applyBorder="1" applyAlignment="1">
      <alignment horizontal="center"/>
    </xf>
    <xf numFmtId="0" fontId="32" fillId="0" borderId="15" xfId="0" applyFont="1" applyBorder="1" applyAlignment="1">
      <alignment horizontal="center"/>
    </xf>
    <xf numFmtId="0" fontId="7" fillId="2" borderId="36" xfId="0" applyFont="1" applyFill="1" applyBorder="1" applyAlignment="1">
      <alignment horizontal="center" vertical="top"/>
    </xf>
    <xf numFmtId="0" fontId="7" fillId="2" borderId="37" xfId="0" applyFont="1" applyFill="1" applyBorder="1" applyAlignment="1">
      <alignment horizontal="center" vertical="top"/>
    </xf>
    <xf numFmtId="0" fontId="23" fillId="0" borderId="43" xfId="0" applyFont="1" applyBorder="1" applyAlignment="1">
      <alignment horizontal="left" vertical="center" wrapText="1"/>
    </xf>
    <xf numFmtId="0" fontId="23" fillId="0" borderId="49" xfId="0" applyFont="1" applyBorder="1" applyAlignment="1">
      <alignment horizontal="left" vertical="center" wrapText="1"/>
    </xf>
    <xf numFmtId="0" fontId="19" fillId="0" borderId="42" xfId="0" applyFont="1" applyBorder="1" applyAlignment="1">
      <alignment horizontal="left" vertical="center"/>
    </xf>
    <xf numFmtId="0" fontId="19" fillId="0" borderId="10" xfId="0" applyFont="1" applyBorder="1" applyAlignment="1">
      <alignment horizontal="left" vertical="center"/>
    </xf>
    <xf numFmtId="0" fontId="17" fillId="0" borderId="8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43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3" fillId="2" borderId="25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4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12" fontId="5" fillId="0" borderId="19" xfId="0" applyNumberFormat="1" applyFont="1" applyBorder="1" applyAlignment="1">
      <alignment horizontal="left" vertical="center" wrapText="1"/>
    </xf>
    <xf numFmtId="0" fontId="6" fillId="0" borderId="20" xfId="0" applyFont="1" applyBorder="1" applyAlignment="1">
      <alignment horizontal="left" vertical="center" wrapText="1"/>
    </xf>
    <xf numFmtId="0" fontId="6" fillId="0" borderId="21" xfId="0" applyFont="1" applyBorder="1" applyAlignment="1">
      <alignment horizontal="left" vertical="center" wrapText="1"/>
    </xf>
    <xf numFmtId="0" fontId="4" fillId="0" borderId="39" xfId="0" applyFont="1" applyBorder="1" applyAlignment="1">
      <alignment horizontal="left"/>
    </xf>
    <xf numFmtId="0" fontId="0" fillId="0" borderId="46" xfId="0" applyBorder="1" applyAlignment="1">
      <alignment horizontal="left"/>
    </xf>
    <xf numFmtId="0" fontId="4" fillId="0" borderId="30" xfId="0" applyFont="1" applyBorder="1" applyAlignment="1">
      <alignment horizontal="left"/>
    </xf>
    <xf numFmtId="0" fontId="0" fillId="0" borderId="32" xfId="0" applyBorder="1" applyAlignment="1">
      <alignment horizontal="left"/>
    </xf>
    <xf numFmtId="0" fontId="16" fillId="0" borderId="36" xfId="0" applyFont="1" applyBorder="1" applyAlignment="1">
      <alignment horizontal="left"/>
    </xf>
    <xf numFmtId="0" fontId="16" fillId="0" borderId="37" xfId="0" applyFont="1" applyBorder="1" applyAlignment="1">
      <alignment horizontal="left"/>
    </xf>
    <xf numFmtId="0" fontId="16" fillId="0" borderId="38" xfId="0" applyFont="1" applyBorder="1" applyAlignment="1">
      <alignment horizontal="left"/>
    </xf>
    <xf numFmtId="14" fontId="16" fillId="0" borderId="36" xfId="0" applyNumberFormat="1" applyFont="1" applyBorder="1" applyAlignment="1">
      <alignment horizontal="left"/>
    </xf>
    <xf numFmtId="14" fontId="16" fillId="0" borderId="37" xfId="0" applyNumberFormat="1" applyFont="1" applyBorder="1" applyAlignment="1">
      <alignment horizontal="left"/>
    </xf>
    <xf numFmtId="14" fontId="16" fillId="0" borderId="38" xfId="0" applyNumberFormat="1" applyFont="1" applyBorder="1" applyAlignment="1">
      <alignment horizontal="left"/>
    </xf>
    <xf numFmtId="0" fontId="8" fillId="0" borderId="23" xfId="0" applyFont="1" applyBorder="1" applyAlignment="1">
      <alignment horizontal="left"/>
    </xf>
    <xf numFmtId="0" fontId="8" fillId="0" borderId="0" xfId="0" applyFont="1" applyAlignment="1">
      <alignment horizontal="left"/>
    </xf>
    <xf numFmtId="0" fontId="8" fillId="0" borderId="24" xfId="0" applyFont="1" applyBorder="1" applyAlignment="1">
      <alignment horizontal="left"/>
    </xf>
    <xf numFmtId="0" fontId="7" fillId="0" borderId="11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5" fillId="0" borderId="13" xfId="0" applyFont="1" applyBorder="1" applyAlignment="1">
      <alignment horizontal="center" wrapText="1"/>
    </xf>
    <xf numFmtId="0" fontId="5" fillId="0" borderId="14" xfId="0" applyFont="1" applyBorder="1" applyAlignment="1">
      <alignment horizontal="center" wrapText="1"/>
    </xf>
    <xf numFmtId="0" fontId="5" fillId="0" borderId="15" xfId="0" applyFont="1" applyBorder="1" applyAlignment="1">
      <alignment horizontal="center" wrapText="1"/>
    </xf>
    <xf numFmtId="0" fontId="5" fillId="0" borderId="16" xfId="0" applyFont="1" applyBorder="1" applyAlignment="1">
      <alignment horizontal="center" wrapText="1"/>
    </xf>
    <xf numFmtId="0" fontId="5" fillId="0" borderId="17" xfId="0" applyFont="1" applyBorder="1" applyAlignment="1">
      <alignment horizontal="center" wrapText="1"/>
    </xf>
    <xf numFmtId="0" fontId="5" fillId="0" borderId="18" xfId="0" applyFont="1" applyBorder="1" applyAlignment="1">
      <alignment horizontal="center" wrapText="1"/>
    </xf>
    <xf numFmtId="0" fontId="5" fillId="0" borderId="45" xfId="0" applyFont="1" applyBorder="1" applyAlignment="1">
      <alignment horizontal="center" wrapText="1"/>
    </xf>
    <xf numFmtId="0" fontId="7" fillId="0" borderId="56" xfId="0" applyFont="1" applyBorder="1" applyAlignment="1">
      <alignment horizontal="right" vertical="center"/>
    </xf>
    <xf numFmtId="0" fontId="7" fillId="0" borderId="20" xfId="0" applyFont="1" applyBorder="1" applyAlignment="1">
      <alignment horizontal="right" vertical="center"/>
    </xf>
    <xf numFmtId="0" fontId="7" fillId="0" borderId="57" xfId="0" applyFont="1" applyBorder="1" applyAlignment="1">
      <alignment horizontal="right" vertical="center"/>
    </xf>
    <xf numFmtId="0" fontId="5" fillId="0" borderId="12" xfId="0" applyFont="1" applyBorder="1" applyAlignment="1">
      <alignment horizontal="center" wrapText="1"/>
    </xf>
    <xf numFmtId="0" fontId="7" fillId="0" borderId="54" xfId="0" applyFont="1" applyBorder="1" applyAlignment="1">
      <alignment horizontal="right"/>
    </xf>
    <xf numFmtId="0" fontId="7" fillId="0" borderId="52" xfId="0" applyFont="1" applyBorder="1" applyAlignment="1">
      <alignment horizontal="right"/>
    </xf>
    <xf numFmtId="0" fontId="7" fillId="0" borderId="22" xfId="0" applyFont="1" applyBorder="1" applyAlignment="1">
      <alignment horizontal="right"/>
    </xf>
    <xf numFmtId="0" fontId="7" fillId="0" borderId="4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19" fillId="0" borderId="4" xfId="0" applyFont="1" applyBorder="1" applyAlignment="1">
      <alignment horizontal="left" vertical="center"/>
    </xf>
    <xf numFmtId="0" fontId="19" fillId="0" borderId="5" xfId="0" applyFont="1" applyBorder="1" applyAlignment="1">
      <alignment horizontal="left" vertical="center"/>
    </xf>
    <xf numFmtId="0" fontId="7" fillId="0" borderId="61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7" fillId="0" borderId="18" xfId="0" applyFont="1" applyBorder="1" applyAlignment="1">
      <alignment horizontal="left" vertical="center" wrapText="1"/>
    </xf>
    <xf numFmtId="0" fontId="7" fillId="0" borderId="56" xfId="0" applyFont="1" applyBorder="1" applyAlignment="1">
      <alignment horizontal="left" vertical="center" wrapText="1"/>
    </xf>
    <xf numFmtId="0" fontId="7" fillId="0" borderId="20" xfId="0" applyFont="1" applyBorder="1" applyAlignment="1">
      <alignment horizontal="left" vertical="center" wrapText="1"/>
    </xf>
    <xf numFmtId="0" fontId="7" fillId="0" borderId="21" xfId="0" applyFont="1" applyBorder="1" applyAlignment="1">
      <alignment horizontal="left" vertical="center" wrapText="1"/>
    </xf>
    <xf numFmtId="0" fontId="23" fillId="0" borderId="39" xfId="0" applyFont="1" applyBorder="1" applyAlignment="1">
      <alignment horizontal="center" vertical="center" wrapText="1"/>
    </xf>
    <xf numFmtId="0" fontId="23" fillId="0" borderId="53" xfId="0" applyFont="1" applyBorder="1" applyAlignment="1">
      <alignment horizontal="center" vertical="center" wrapText="1"/>
    </xf>
    <xf numFmtId="0" fontId="23" fillId="0" borderId="40" xfId="0" applyFont="1" applyBorder="1" applyAlignment="1">
      <alignment horizontal="center" vertical="center" wrapText="1"/>
    </xf>
    <xf numFmtId="0" fontId="19" fillId="0" borderId="41" xfId="0" applyFont="1" applyBorder="1" applyAlignment="1">
      <alignment horizontal="center"/>
    </xf>
    <xf numFmtId="0" fontId="19" fillId="0" borderId="46" xfId="0" applyFont="1" applyBorder="1" applyAlignment="1">
      <alignment horizontal="center"/>
    </xf>
    <xf numFmtId="0" fontId="23" fillId="0" borderId="41" xfId="0" applyFont="1" applyBorder="1" applyAlignment="1">
      <alignment horizontal="center" vertical="center" wrapText="1"/>
    </xf>
    <xf numFmtId="0" fontId="23" fillId="0" borderId="46" xfId="0" applyFont="1" applyBorder="1" applyAlignment="1">
      <alignment horizontal="center" vertical="center" wrapText="1"/>
    </xf>
    <xf numFmtId="0" fontId="19" fillId="0" borderId="43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left" vertical="center" wrapText="1"/>
    </xf>
    <xf numFmtId="0" fontId="19" fillId="0" borderId="43" xfId="0" applyFont="1" applyBorder="1" applyAlignment="1">
      <alignment horizontal="left" vertical="center"/>
    </xf>
    <xf numFmtId="0" fontId="19" fillId="0" borderId="49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/>
    </xf>
    <xf numFmtId="0" fontId="25" fillId="0" borderId="2" xfId="0" applyFont="1" applyBorder="1" applyAlignment="1">
      <alignment horizontal="left"/>
    </xf>
    <xf numFmtId="0" fontId="28" fillId="0" borderId="10" xfId="0" applyFont="1" applyBorder="1" applyAlignment="1">
      <alignment horizontal="center"/>
    </xf>
    <xf numFmtId="0" fontId="28" fillId="0" borderId="58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5" fillId="0" borderId="11" xfId="0" applyFont="1" applyBorder="1"/>
    <xf numFmtId="0" fontId="25" fillId="0" borderId="12" xfId="0" applyFont="1" applyBorder="1"/>
    <xf numFmtId="0" fontId="24" fillId="0" borderId="4" xfId="0" applyFont="1" applyBorder="1" applyAlignment="1">
      <alignment horizontal="left" vertical="center"/>
    </xf>
    <xf numFmtId="0" fontId="24" fillId="0" borderId="5" xfId="0" applyFont="1" applyBorder="1" applyAlignment="1">
      <alignment horizontal="left" vertical="center"/>
    </xf>
    <xf numFmtId="0" fontId="24" fillId="0" borderId="43" xfId="0" applyFont="1" applyBorder="1" applyAlignment="1">
      <alignment horizontal="left" vertical="center"/>
    </xf>
    <xf numFmtId="0" fontId="24" fillId="0" borderId="42" xfId="0" applyFont="1" applyBorder="1" applyAlignment="1">
      <alignment horizontal="left" vertical="center"/>
    </xf>
    <xf numFmtId="0" fontId="5" fillId="0" borderId="13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25" fillId="8" borderId="61" xfId="0" applyFont="1" applyFill="1" applyBorder="1" applyAlignment="1">
      <alignment horizontal="center" vertical="center"/>
    </xf>
    <xf numFmtId="0" fontId="25" fillId="8" borderId="17" xfId="0" applyFont="1" applyFill="1" applyBorder="1" applyAlignment="1">
      <alignment horizontal="center" vertical="center"/>
    </xf>
    <xf numFmtId="0" fontId="25" fillId="8" borderId="18" xfId="0" applyFont="1" applyFill="1" applyBorder="1" applyAlignment="1">
      <alignment horizontal="center" vertical="center"/>
    </xf>
    <xf numFmtId="0" fontId="25" fillId="8" borderId="23" xfId="0" applyFont="1" applyFill="1" applyBorder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5" fillId="8" borderId="24" xfId="0" applyFont="1" applyFill="1" applyBorder="1" applyAlignment="1">
      <alignment horizontal="center" vertical="center"/>
    </xf>
    <xf numFmtId="0" fontId="25" fillId="8" borderId="56" xfId="0" applyFont="1" applyFill="1" applyBorder="1" applyAlignment="1">
      <alignment horizontal="center" vertical="center"/>
    </xf>
    <xf numFmtId="0" fontId="25" fillId="8" borderId="20" xfId="0" applyFont="1" applyFill="1" applyBorder="1" applyAlignment="1">
      <alignment horizontal="center" vertical="center"/>
    </xf>
    <xf numFmtId="0" fontId="25" fillId="8" borderId="21" xfId="0" applyFont="1" applyFill="1" applyBorder="1" applyAlignment="1">
      <alignment horizontal="center" vertical="center"/>
    </xf>
    <xf numFmtId="0" fontId="18" fillId="0" borderId="13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24" fillId="0" borderId="42" xfId="0" applyFont="1" applyBorder="1" applyAlignment="1">
      <alignment horizontal="center" vertical="top"/>
    </xf>
    <xf numFmtId="0" fontId="24" fillId="0" borderId="6" xfId="0" applyFont="1" applyBorder="1" applyAlignment="1">
      <alignment horizontal="center" vertical="center"/>
    </xf>
    <xf numFmtId="0" fontId="24" fillId="0" borderId="44" xfId="0" applyFont="1" applyBorder="1" applyAlignment="1">
      <alignment horizontal="center" vertical="top"/>
    </xf>
    <xf numFmtId="0" fontId="25" fillId="0" borderId="5" xfId="0" applyFont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38" xfId="0" applyFill="1" applyBorder="1" applyAlignment="1">
      <alignment horizontal="center"/>
    </xf>
    <xf numFmtId="0" fontId="25" fillId="0" borderId="6" xfId="0" applyFont="1" applyBorder="1" applyAlignment="1">
      <alignment horizontal="center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0" fontId="5" fillId="0" borderId="23" xfId="0" applyFont="1" applyBorder="1" applyAlignment="1" applyProtection="1">
      <alignment horizontal="left" vertical="top"/>
      <protection locked="0"/>
    </xf>
    <xf numFmtId="0" fontId="5" fillId="0" borderId="0" xfId="0" applyFont="1" applyAlignment="1" applyProtection="1">
      <alignment horizontal="left" vertical="top"/>
      <protection locked="0"/>
    </xf>
    <xf numFmtId="0" fontId="5" fillId="0" borderId="24" xfId="0" applyFont="1" applyBorder="1" applyAlignment="1" applyProtection="1">
      <alignment horizontal="left" vertical="top"/>
      <protection locked="0"/>
    </xf>
    <xf numFmtId="0" fontId="5" fillId="0" borderId="33" xfId="0" applyFont="1" applyBorder="1" applyAlignment="1" applyProtection="1">
      <alignment horizontal="center" vertical="top"/>
      <protection locked="0"/>
    </xf>
    <xf numFmtId="0" fontId="5" fillId="0" borderId="34" xfId="0" applyFont="1" applyBorder="1" applyAlignment="1" applyProtection="1">
      <alignment horizontal="center" vertical="top"/>
      <protection locked="0"/>
    </xf>
    <xf numFmtId="0" fontId="5" fillId="0" borderId="35" xfId="0" applyFont="1" applyBorder="1" applyAlignment="1" applyProtection="1">
      <alignment horizontal="center" vertical="top"/>
      <protection locked="0"/>
    </xf>
    <xf numFmtId="0" fontId="30" fillId="0" borderId="30" xfId="0" applyFont="1" applyBorder="1" applyAlignment="1" applyProtection="1">
      <alignment horizontal="left" vertical="top"/>
      <protection locked="0"/>
    </xf>
    <xf numFmtId="0" fontId="30" fillId="0" borderId="31" xfId="0" applyFont="1" applyBorder="1" applyAlignment="1" applyProtection="1">
      <alignment horizontal="left" vertical="top"/>
      <protection locked="0"/>
    </xf>
    <xf numFmtId="0" fontId="30" fillId="0" borderId="32" xfId="0" applyFont="1" applyBorder="1" applyAlignment="1" applyProtection="1">
      <alignment horizontal="left" vertical="top"/>
      <protection locked="0"/>
    </xf>
    <xf numFmtId="0" fontId="5" fillId="0" borderId="23" xfId="0" applyFont="1" applyBorder="1" applyAlignment="1" applyProtection="1">
      <alignment horizontal="center" vertical="top"/>
      <protection locked="0"/>
    </xf>
    <xf numFmtId="0" fontId="5" fillId="0" borderId="0" xfId="0" applyFont="1" applyAlignment="1" applyProtection="1">
      <alignment horizontal="center" vertical="top"/>
      <protection locked="0"/>
    </xf>
    <xf numFmtId="0" fontId="5" fillId="0" borderId="24" xfId="0" applyFont="1" applyBorder="1" applyAlignment="1" applyProtection="1">
      <alignment horizontal="center" vertical="top"/>
      <protection locked="0"/>
    </xf>
    <xf numFmtId="0" fontId="19" fillId="0" borderId="23" xfId="0" applyFont="1" applyBorder="1" applyAlignment="1" applyProtection="1">
      <alignment horizontal="left" vertical="top"/>
      <protection locked="0"/>
    </xf>
    <xf numFmtId="0" fontId="19" fillId="0" borderId="0" xfId="0" applyFont="1" applyAlignment="1" applyProtection="1">
      <alignment horizontal="left" vertical="top"/>
      <protection locked="0"/>
    </xf>
    <xf numFmtId="0" fontId="19" fillId="0" borderId="24" xfId="0" applyFont="1" applyBorder="1" applyAlignment="1" applyProtection="1">
      <alignment horizontal="left" vertical="top"/>
      <protection locked="0"/>
    </xf>
    <xf numFmtId="0" fontId="29" fillId="0" borderId="23" xfId="0" applyFont="1" applyBorder="1" applyAlignment="1" applyProtection="1">
      <alignment horizontal="left" vertical="top"/>
      <protection locked="0"/>
    </xf>
    <xf numFmtId="0" fontId="29" fillId="0" borderId="0" xfId="0" applyFont="1" applyAlignment="1" applyProtection="1">
      <alignment horizontal="left" vertical="top"/>
      <protection locked="0"/>
    </xf>
    <xf numFmtId="0" fontId="29" fillId="0" borderId="24" xfId="0" applyFont="1" applyBorder="1" applyAlignment="1" applyProtection="1">
      <alignment horizontal="left" vertical="top"/>
      <protection locked="0"/>
    </xf>
    <xf numFmtId="0" fontId="29" fillId="0" borderId="23" xfId="0" applyFont="1" applyBorder="1" applyAlignment="1" applyProtection="1">
      <alignment horizontal="center" vertical="top"/>
      <protection locked="0"/>
    </xf>
    <xf numFmtId="0" fontId="29" fillId="0" borderId="0" xfId="0" applyFont="1" applyAlignment="1" applyProtection="1">
      <alignment horizontal="center" vertical="top"/>
      <protection locked="0"/>
    </xf>
    <xf numFmtId="0" fontId="29" fillId="0" borderId="24" xfId="0" applyFont="1" applyBorder="1" applyAlignment="1" applyProtection="1">
      <alignment horizontal="center" vertical="top"/>
      <protection locked="0"/>
    </xf>
    <xf numFmtId="0" fontId="25" fillId="0" borderId="23" xfId="0" applyFont="1" applyBorder="1" applyAlignment="1" applyProtection="1">
      <alignment horizontal="left" vertical="top"/>
      <protection locked="0"/>
    </xf>
    <xf numFmtId="0" fontId="25" fillId="0" borderId="0" xfId="0" applyFont="1" applyAlignment="1" applyProtection="1">
      <alignment horizontal="left" vertical="top"/>
      <protection locked="0"/>
    </xf>
    <xf numFmtId="0" fontId="25" fillId="0" borderId="24" xfId="0" applyFont="1" applyBorder="1" applyAlignment="1" applyProtection="1">
      <alignment horizontal="left" vertical="top"/>
      <protection locked="0"/>
    </xf>
    <xf numFmtId="0" fontId="12" fillId="0" borderId="36" xfId="0" applyFont="1" applyBorder="1" applyAlignment="1">
      <alignment horizontal="center"/>
    </xf>
    <xf numFmtId="0" fontId="12" fillId="0" borderId="38" xfId="0" applyFont="1" applyBorder="1" applyAlignment="1">
      <alignment horizontal="center"/>
    </xf>
    <xf numFmtId="165" fontId="12" fillId="3" borderId="36" xfId="0" applyNumberFormat="1" applyFont="1" applyFill="1" applyBorder="1" applyAlignment="1">
      <alignment horizontal="center" vertical="center"/>
    </xf>
    <xf numFmtId="165" fontId="12" fillId="3" borderId="38" xfId="0" applyNumberFormat="1" applyFont="1" applyFill="1" applyBorder="1" applyAlignment="1">
      <alignment horizontal="center" vertical="center"/>
    </xf>
    <xf numFmtId="0" fontId="10" fillId="4" borderId="36" xfId="0" applyFont="1" applyFill="1" applyBorder="1" applyAlignment="1">
      <alignment horizontal="center" vertical="center"/>
    </xf>
    <xf numFmtId="0" fontId="10" fillId="4" borderId="38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left"/>
    </xf>
    <xf numFmtId="0" fontId="10" fillId="0" borderId="37" xfId="0" applyFont="1" applyBorder="1" applyAlignment="1">
      <alignment horizontal="left"/>
    </xf>
    <xf numFmtId="0" fontId="10" fillId="0" borderId="38" xfId="0" applyFont="1" applyBorder="1" applyAlignment="1">
      <alignment horizontal="left"/>
    </xf>
    <xf numFmtId="14" fontId="12" fillId="0" borderId="36" xfId="0" applyNumberFormat="1" applyFont="1" applyBorder="1" applyAlignment="1">
      <alignment horizontal="center"/>
    </xf>
    <xf numFmtId="14" fontId="12" fillId="0" borderId="38" xfId="0" applyNumberFormat="1" applyFont="1" applyBorder="1" applyAlignment="1">
      <alignment horizontal="center"/>
    </xf>
    <xf numFmtId="0" fontId="10" fillId="6" borderId="36" xfId="0" applyFont="1" applyFill="1" applyBorder="1" applyAlignment="1">
      <alignment horizontal="center" vertical="center"/>
    </xf>
    <xf numFmtId="0" fontId="10" fillId="6" borderId="38" xfId="0" applyFont="1" applyFill="1" applyBorder="1" applyAlignment="1">
      <alignment horizontal="center" vertical="center"/>
    </xf>
    <xf numFmtId="164" fontId="10" fillId="4" borderId="36" xfId="0" applyNumberFormat="1" applyFont="1" applyFill="1" applyBorder="1" applyAlignment="1">
      <alignment horizontal="center"/>
    </xf>
    <xf numFmtId="164" fontId="10" fillId="4" borderId="37" xfId="0" applyNumberFormat="1" applyFont="1" applyFill="1" applyBorder="1" applyAlignment="1">
      <alignment horizontal="center"/>
    </xf>
    <xf numFmtId="0" fontId="10" fillId="4" borderId="36" xfId="0" applyFont="1" applyFill="1" applyBorder="1" applyAlignment="1">
      <alignment horizontal="center"/>
    </xf>
    <xf numFmtId="0" fontId="10" fillId="4" borderId="38" xfId="0" applyFont="1" applyFill="1" applyBorder="1" applyAlignment="1">
      <alignment horizontal="center"/>
    </xf>
    <xf numFmtId="0" fontId="10" fillId="4" borderId="37" xfId="0" applyFont="1" applyFill="1" applyBorder="1" applyAlignment="1">
      <alignment horizontal="center" vertical="center"/>
    </xf>
    <xf numFmtId="0" fontId="13" fillId="5" borderId="36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13" fillId="5" borderId="38" xfId="0" applyFont="1" applyFill="1" applyBorder="1" applyAlignment="1">
      <alignment horizontal="center" vertical="center"/>
    </xf>
    <xf numFmtId="0" fontId="10" fillId="7" borderId="36" xfId="0" applyFont="1" applyFill="1" applyBorder="1" applyAlignment="1">
      <alignment horizontal="left" vertical="center"/>
    </xf>
    <xf numFmtId="0" fontId="10" fillId="7" borderId="37" xfId="0" applyFont="1" applyFill="1" applyBorder="1" applyAlignment="1">
      <alignment horizontal="left" vertical="center"/>
    </xf>
    <xf numFmtId="0" fontId="10" fillId="7" borderId="38" xfId="0" applyFont="1" applyFill="1" applyBorder="1" applyAlignment="1">
      <alignment horizontal="left" vertical="center"/>
    </xf>
    <xf numFmtId="0" fontId="12" fillId="0" borderId="36" xfId="0" applyFont="1" applyBorder="1" applyAlignment="1">
      <alignment horizontal="left"/>
    </xf>
    <xf numFmtId="0" fontId="12" fillId="0" borderId="37" xfId="0" applyFont="1" applyBorder="1" applyAlignment="1">
      <alignment horizontal="left"/>
    </xf>
    <xf numFmtId="0" fontId="12" fillId="0" borderId="38" xfId="0" applyFont="1" applyBorder="1" applyAlignment="1">
      <alignment horizontal="left"/>
    </xf>
    <xf numFmtId="0" fontId="10" fillId="0" borderId="36" xfId="0" applyFont="1" applyBorder="1" applyAlignment="1">
      <alignment horizontal="left" vertical="center"/>
    </xf>
    <xf numFmtId="0" fontId="10" fillId="0" borderId="37" xfId="0" applyFont="1" applyBorder="1" applyAlignment="1">
      <alignment horizontal="left" vertical="center"/>
    </xf>
    <xf numFmtId="0" fontId="10" fillId="0" borderId="38" xfId="0" applyFont="1" applyBorder="1" applyAlignment="1">
      <alignment horizontal="left" vertical="center"/>
    </xf>
    <xf numFmtId="0" fontId="10" fillId="0" borderId="30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0" fontId="10" fillId="4" borderId="37" xfId="0" applyFont="1" applyFill="1" applyBorder="1" applyAlignment="1">
      <alignment horizontal="center"/>
    </xf>
    <xf numFmtId="12" fontId="5" fillId="0" borderId="19" xfId="0" applyNumberFormat="1" applyFont="1" applyBorder="1" applyAlignment="1">
      <alignment horizontal="left" wrapText="1"/>
    </xf>
    <xf numFmtId="0" fontId="6" fillId="0" borderId="20" xfId="0" applyFont="1" applyBorder="1" applyAlignment="1">
      <alignment horizontal="left" wrapText="1"/>
    </xf>
    <xf numFmtId="0" fontId="6" fillId="0" borderId="21" xfId="0" applyFont="1" applyBorder="1" applyAlignment="1">
      <alignment horizontal="left" wrapText="1"/>
    </xf>
    <xf numFmtId="0" fontId="7" fillId="0" borderId="54" xfId="0" applyFont="1" applyBorder="1" applyAlignment="1">
      <alignment horizontal="right" vertical="center"/>
    </xf>
    <xf numFmtId="0" fontId="7" fillId="0" borderId="52" xfId="0" applyFont="1" applyBorder="1" applyAlignment="1">
      <alignment horizontal="right" vertical="center"/>
    </xf>
    <xf numFmtId="0" fontId="7" fillId="0" borderId="22" xfId="0" applyFont="1" applyBorder="1" applyAlignment="1">
      <alignment horizontal="right" vertical="center"/>
    </xf>
    <xf numFmtId="0" fontId="7" fillId="0" borderId="11" xfId="0" applyFont="1" applyBorder="1" applyAlignment="1">
      <alignment horizontal="right" vertical="center"/>
    </xf>
    <xf numFmtId="0" fontId="7" fillId="0" borderId="14" xfId="0" applyFont="1" applyBorder="1" applyAlignment="1">
      <alignment horizontal="right" vertical="center"/>
    </xf>
    <xf numFmtId="0" fontId="7" fillId="0" borderId="12" xfId="0" applyFont="1" applyBorder="1" applyAlignment="1">
      <alignment horizontal="right" vertical="center"/>
    </xf>
    <xf numFmtId="0" fontId="10" fillId="7" borderId="1" xfId="0" applyFont="1" applyFill="1" applyBorder="1" applyAlignment="1">
      <alignment horizontal="left" vertical="center"/>
    </xf>
    <xf numFmtId="0" fontId="0" fillId="7" borderId="2" xfId="0" applyFill="1" applyBorder="1"/>
    <xf numFmtId="0" fontId="0" fillId="7" borderId="41" xfId="0" applyFill="1" applyBorder="1"/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24" xfId="0" applyFont="1" applyBorder="1" applyAlignment="1">
      <alignment horizontal="center"/>
    </xf>
    <xf numFmtId="0" fontId="12" fillId="0" borderId="34" xfId="0" applyFont="1" applyBorder="1" applyAlignment="1">
      <alignment horizontal="center"/>
    </xf>
    <xf numFmtId="0" fontId="12" fillId="0" borderId="35" xfId="0" applyFont="1" applyBorder="1" applyAlignment="1">
      <alignment horizontal="center"/>
    </xf>
    <xf numFmtId="0" fontId="10" fillId="7" borderId="39" xfId="0" applyFont="1" applyFill="1" applyBorder="1" applyAlignment="1">
      <alignment horizontal="left" vertical="center"/>
    </xf>
    <xf numFmtId="0" fontId="10" fillId="7" borderId="53" xfId="0" applyFont="1" applyFill="1" applyBorder="1" applyAlignment="1">
      <alignment horizontal="left" vertical="center"/>
    </xf>
    <xf numFmtId="0" fontId="10" fillId="7" borderId="46" xfId="0" applyFont="1" applyFill="1" applyBorder="1" applyAlignment="1">
      <alignment horizontal="left" vertical="center"/>
    </xf>
    <xf numFmtId="0" fontId="10" fillId="7" borderId="11" xfId="0" applyFont="1" applyFill="1" applyBorder="1" applyAlignment="1">
      <alignment horizontal="left" vertical="center"/>
    </xf>
    <xf numFmtId="0" fontId="10" fillId="7" borderId="14" xfId="0" applyFont="1" applyFill="1" applyBorder="1" applyAlignment="1">
      <alignment horizontal="left" vertical="center"/>
    </xf>
    <xf numFmtId="0" fontId="10" fillId="7" borderId="15" xfId="0" applyFont="1" applyFill="1" applyBorder="1" applyAlignment="1">
      <alignment horizontal="left" vertical="center"/>
    </xf>
    <xf numFmtId="0" fontId="10" fillId="7" borderId="54" xfId="0" applyFont="1" applyFill="1" applyBorder="1" applyAlignment="1">
      <alignment horizontal="left" vertical="center"/>
    </xf>
    <xf numFmtId="0" fontId="10" fillId="7" borderId="52" xfId="0" applyFont="1" applyFill="1" applyBorder="1" applyAlignment="1">
      <alignment horizontal="left" vertical="center"/>
    </xf>
    <xf numFmtId="0" fontId="10" fillId="7" borderId="55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0" fillId="7" borderId="5" xfId="0" applyFill="1" applyBorder="1"/>
    <xf numFmtId="0" fontId="0" fillId="7" borderId="13" xfId="0" applyFill="1" applyBorder="1"/>
    <xf numFmtId="0" fontId="10" fillId="7" borderId="7" xfId="0" applyFont="1" applyFill="1" applyBorder="1" applyAlignment="1">
      <alignment horizontal="left" vertical="center"/>
    </xf>
    <xf numFmtId="0" fontId="0" fillId="7" borderId="8" xfId="0" applyFill="1" applyBorder="1"/>
    <xf numFmtId="0" fontId="0" fillId="7" borderId="51" xfId="0" applyFill="1" applyBorder="1"/>
    <xf numFmtId="0" fontId="10" fillId="4" borderId="31" xfId="0" applyFont="1" applyFill="1" applyBorder="1" applyAlignment="1">
      <alignment horizontal="center"/>
    </xf>
    <xf numFmtId="0" fontId="12" fillId="0" borderId="37" xfId="0" applyFont="1" applyBorder="1" applyAlignment="1">
      <alignment horizontal="center"/>
    </xf>
    <xf numFmtId="0" fontId="10" fillId="4" borderId="36" xfId="0" applyFont="1" applyFill="1" applyBorder="1" applyAlignment="1">
      <alignment horizontal="left" vertical="center"/>
    </xf>
    <xf numFmtId="0" fontId="10" fillId="4" borderId="37" xfId="0" applyFont="1" applyFill="1" applyBorder="1" applyAlignment="1">
      <alignment horizontal="left" vertical="center"/>
    </xf>
    <xf numFmtId="0" fontId="10" fillId="4" borderId="38" xfId="0" applyFont="1" applyFill="1" applyBorder="1" applyAlignment="1">
      <alignment horizontal="left" vertical="center"/>
    </xf>
    <xf numFmtId="0" fontId="12" fillId="0" borderId="36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14" fontId="12" fillId="0" borderId="37" xfId="0" applyNumberFormat="1" applyFont="1" applyBorder="1" applyAlignment="1">
      <alignment horizontal="center"/>
    </xf>
    <xf numFmtId="0" fontId="10" fillId="6" borderId="37" xfId="0" applyFont="1" applyFill="1" applyBorder="1" applyAlignment="1">
      <alignment horizontal="center" vertical="center"/>
    </xf>
    <xf numFmtId="0" fontId="36" fillId="0" borderId="73" xfId="0" applyFont="1" applyBorder="1" applyAlignment="1">
      <alignment horizontal="right"/>
    </xf>
  </cellXfs>
  <cellStyles count="3">
    <cellStyle name="Normal" xfId="0" builtinId="0"/>
    <cellStyle name="Normal 12" xfId="1" xr:uid="{A018DA18-CB07-4A45-8D7A-0A949E62336C}"/>
    <cellStyle name="Percent 2" xfId="2" xr:uid="{AB11D3E8-4DAA-4A4F-B70A-41D8120103E3}"/>
  </cellStyles>
  <dxfs count="7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2A10E"/>
      <color rgb="FFFF3300"/>
      <color rgb="FF99FF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780923</xdr:colOff>
      <xdr:row>3</xdr:row>
      <xdr:rowOff>76200</xdr:rowOff>
    </xdr:from>
    <xdr:to>
      <xdr:col>3</xdr:col>
      <xdr:colOff>400504</xdr:colOff>
      <xdr:row>7</xdr:row>
      <xdr:rowOff>171580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D4214B-BF70-E496-BC30-F82E0D3C6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780923" y="600075"/>
          <a:ext cx="2248481" cy="933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29152</xdr:colOff>
      <xdr:row>1</xdr:row>
      <xdr:rowOff>84666</xdr:rowOff>
    </xdr:from>
    <xdr:to>
      <xdr:col>16</xdr:col>
      <xdr:colOff>266326</xdr:colOff>
      <xdr:row>4</xdr:row>
      <xdr:rowOff>82631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108102-5BF7-3CBC-EDCF-0998A1562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>
        <a:xfrm>
          <a:off x="5468985" y="285749"/>
          <a:ext cx="1422508" cy="5906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838066</xdr:colOff>
      <xdr:row>3</xdr:row>
      <xdr:rowOff>47625</xdr:rowOff>
    </xdr:from>
    <xdr:to>
      <xdr:col>3</xdr:col>
      <xdr:colOff>457334</xdr:colOff>
      <xdr:row>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B545EC-EDF5-4CF5-81FC-50A8A469C7F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838066" y="514350"/>
          <a:ext cx="2248168" cy="9334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249546</xdr:colOff>
      <xdr:row>1</xdr:row>
      <xdr:rowOff>63500</xdr:rowOff>
    </xdr:from>
    <xdr:to>
      <xdr:col>15</xdr:col>
      <xdr:colOff>517109</xdr:colOff>
      <xdr:row>4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5625879" y="254000"/>
          <a:ext cx="1452897" cy="60325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838066</xdr:colOff>
      <xdr:row>3</xdr:row>
      <xdr:rowOff>47625</xdr:rowOff>
    </xdr:from>
    <xdr:to>
      <xdr:col>3</xdr:col>
      <xdr:colOff>457334</xdr:colOff>
      <xdr:row>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650011-E765-4AA0-A8CF-C6AE2929A23F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838066" y="514350"/>
          <a:ext cx="2248168" cy="93345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313138</xdr:colOff>
      <xdr:row>1</xdr:row>
      <xdr:rowOff>97367</xdr:rowOff>
    </xdr:from>
    <xdr:to>
      <xdr:col>14</xdr:col>
      <xdr:colOff>146175</xdr:colOff>
      <xdr:row>4</xdr:row>
      <xdr:rowOff>106892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8B2BA1-689F-4903-B226-2C509AF152E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5477805" y="287867"/>
          <a:ext cx="1399370" cy="58102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21168</xdr:colOff>
      <xdr:row>1</xdr:row>
      <xdr:rowOff>84666</xdr:rowOff>
    </xdr:from>
    <xdr:to>
      <xdr:col>16</xdr:col>
      <xdr:colOff>274310</xdr:colOff>
      <xdr:row>4</xdr:row>
      <xdr:rowOff>82631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84A25-97F3-4CBD-88D5-DB68F02E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943" y="284691"/>
          <a:ext cx="1434242" cy="5885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155575</xdr:colOff>
      <xdr:row>1</xdr:row>
      <xdr:rowOff>63500</xdr:rowOff>
    </xdr:from>
    <xdr:to>
      <xdr:col>16</xdr:col>
      <xdr:colOff>18415</xdr:colOff>
      <xdr:row>4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352C39-2A67-4838-B5E2-87ED3434ADC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0" y="254000"/>
          <a:ext cx="1634490" cy="60325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367241</xdr:colOff>
      <xdr:row>1</xdr:row>
      <xdr:rowOff>97367</xdr:rowOff>
    </xdr:from>
    <xdr:to>
      <xdr:col>15</xdr:col>
      <xdr:colOff>102658</xdr:colOff>
      <xdr:row>4</xdr:row>
      <xdr:rowOff>106892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9FF595-50BF-48CF-B5F7-C51B829AEF9B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9316" y="287867"/>
          <a:ext cx="1564217" cy="5810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61"/>
  <sheetViews>
    <sheetView tabSelected="1" zoomScaleNormal="100" workbookViewId="0">
      <selection activeCell="A10" sqref="A10:C12"/>
    </sheetView>
  </sheetViews>
  <sheetFormatPr defaultColWidth="9.140625" defaultRowHeight="15" x14ac:dyDescent="0.25"/>
  <cols>
    <col min="1" max="1" width="22.42578125" style="109" customWidth="1"/>
    <col min="2" max="2" width="7.42578125" style="109" customWidth="1"/>
    <col min="3" max="3" width="9.5703125" style="109" customWidth="1"/>
    <col min="4" max="4" width="9.42578125" style="109" customWidth="1"/>
    <col min="5" max="6" width="13.28515625" style="109" customWidth="1"/>
    <col min="7" max="7" width="10.42578125" style="109" customWidth="1"/>
    <col min="8" max="8" width="8.28515625" style="109" customWidth="1"/>
    <col min="9" max="9" width="8.5703125" style="109" customWidth="1"/>
    <col min="10" max="10" width="8.28515625" style="109" customWidth="1"/>
    <col min="11" max="11" width="9.140625" style="109"/>
    <col min="12" max="12" width="23.85546875" style="109" customWidth="1"/>
    <col min="13" max="13" width="19.28515625" style="109" customWidth="1"/>
    <col min="14" max="14" width="9.140625" style="109"/>
    <col min="15" max="15" width="35" style="109" hidden="1" customWidth="1"/>
    <col min="16" max="16" width="9.140625" style="109" hidden="1" customWidth="1"/>
    <col min="17" max="16384" width="9.140625" style="109"/>
  </cols>
  <sheetData>
    <row r="1" spans="1:16" ht="11.25" customHeight="1" x14ac:dyDescent="0.25">
      <c r="A1" s="205" t="s">
        <v>34</v>
      </c>
      <c r="B1" s="206"/>
      <c r="C1" s="206"/>
      <c r="D1" s="206"/>
      <c r="E1" s="206"/>
      <c r="F1" s="206"/>
      <c r="G1" s="206"/>
      <c r="H1" s="206"/>
      <c r="I1" s="207"/>
      <c r="J1" s="208"/>
    </row>
    <row r="2" spans="1:16" ht="13.5" customHeight="1" x14ac:dyDescent="0.25">
      <c r="A2" s="209"/>
      <c r="B2" s="210"/>
      <c r="C2" s="210"/>
      <c r="D2" s="210"/>
      <c r="E2" s="210"/>
      <c r="F2" s="210"/>
      <c r="G2" s="210"/>
      <c r="H2" s="210"/>
      <c r="I2" s="211"/>
      <c r="J2" s="212"/>
    </row>
    <row r="3" spans="1:16" ht="16.5" customHeight="1" thickBot="1" x14ac:dyDescent="0.3">
      <c r="A3" s="213"/>
      <c r="B3" s="214"/>
      <c r="C3" s="214"/>
      <c r="D3" s="214"/>
      <c r="E3" s="214"/>
      <c r="F3" s="214"/>
      <c r="G3" s="214"/>
      <c r="H3" s="214"/>
      <c r="I3" s="215"/>
      <c r="J3" s="216"/>
      <c r="L3" s="109" t="s">
        <v>278</v>
      </c>
      <c r="M3" s="110"/>
      <c r="O3" s="109" t="s">
        <v>276</v>
      </c>
      <c r="P3" s="111" t="s">
        <v>273</v>
      </c>
    </row>
    <row r="4" spans="1:16" ht="16.5" thickBot="1" x14ac:dyDescent="0.3">
      <c r="A4" s="217"/>
      <c r="B4" s="218"/>
      <c r="C4" s="218"/>
      <c r="D4" s="218"/>
      <c r="E4" s="218"/>
      <c r="F4" s="230" t="s">
        <v>24</v>
      </c>
      <c r="G4" s="231"/>
      <c r="H4" s="234">
        <f>'Data Sheet'!B2</f>
        <v>0</v>
      </c>
      <c r="I4" s="235"/>
      <c r="J4" s="236"/>
      <c r="O4" s="109" t="s">
        <v>281</v>
      </c>
      <c r="P4" s="111" t="s">
        <v>271</v>
      </c>
    </row>
    <row r="5" spans="1:16" ht="16.5" thickBot="1" x14ac:dyDescent="0.3">
      <c r="A5" s="219"/>
      <c r="B5" s="220"/>
      <c r="C5" s="220"/>
      <c r="D5" s="220"/>
      <c r="E5" s="220"/>
      <c r="F5" s="230" t="s">
        <v>0</v>
      </c>
      <c r="G5" s="231"/>
      <c r="H5" s="234">
        <f>'Data Sheet'!B3</f>
        <v>0</v>
      </c>
      <c r="I5" s="235"/>
      <c r="J5" s="236"/>
      <c r="L5" s="109" t="s">
        <v>279</v>
      </c>
      <c r="M5" s="110"/>
      <c r="O5" s="109" t="s">
        <v>274</v>
      </c>
      <c r="P5" s="111" t="s">
        <v>269</v>
      </c>
    </row>
    <row r="6" spans="1:16" ht="16.5" thickBot="1" x14ac:dyDescent="0.3">
      <c r="A6" s="219"/>
      <c r="B6" s="220"/>
      <c r="C6" s="220"/>
      <c r="D6" s="220"/>
      <c r="E6" s="220"/>
      <c r="F6" s="230" t="s">
        <v>1</v>
      </c>
      <c r="G6" s="231"/>
      <c r="H6" s="237">
        <f>'Data Sheet'!B4</f>
        <v>0</v>
      </c>
      <c r="I6" s="238"/>
      <c r="J6" s="239"/>
      <c r="O6" s="109" t="s">
        <v>324</v>
      </c>
      <c r="P6" s="111" t="s">
        <v>272</v>
      </c>
    </row>
    <row r="7" spans="1:16" ht="16.5" thickBot="1" x14ac:dyDescent="0.3">
      <c r="A7" s="219"/>
      <c r="B7" s="220"/>
      <c r="C7" s="220"/>
      <c r="D7" s="220"/>
      <c r="E7" s="220"/>
      <c r="F7" s="230" t="s">
        <v>2</v>
      </c>
      <c r="G7" s="231"/>
      <c r="H7" s="234">
        <f>'Data Sheet'!B5</f>
        <v>0</v>
      </c>
      <c r="I7" s="235"/>
      <c r="J7" s="236"/>
      <c r="L7" s="109" t="s">
        <v>279</v>
      </c>
      <c r="M7" s="110"/>
      <c r="O7" s="109" t="s">
        <v>275</v>
      </c>
      <c r="P7" s="111" t="s">
        <v>270</v>
      </c>
    </row>
    <row r="8" spans="1:16" ht="16.5" thickBot="1" x14ac:dyDescent="0.3">
      <c r="A8" s="221"/>
      <c r="B8" s="222"/>
      <c r="C8" s="222"/>
      <c r="D8" s="222"/>
      <c r="E8" s="222"/>
      <c r="F8" s="232" t="s">
        <v>33</v>
      </c>
      <c r="G8" s="233"/>
      <c r="H8" s="240">
        <f>'Data Sheet'!B6</f>
        <v>0</v>
      </c>
      <c r="I8" s="241"/>
      <c r="J8" s="242"/>
      <c r="O8" s="109" t="s">
        <v>277</v>
      </c>
      <c r="P8" s="111" t="s">
        <v>282</v>
      </c>
    </row>
    <row r="9" spans="1:16" ht="16.5" thickBot="1" x14ac:dyDescent="0.3">
      <c r="A9" s="223"/>
      <c r="B9" s="224"/>
      <c r="C9" s="224"/>
      <c r="D9" s="224"/>
      <c r="E9" s="224"/>
      <c r="F9" s="224"/>
      <c r="G9" s="224"/>
      <c r="H9" s="224"/>
      <c r="I9" s="225"/>
      <c r="J9" s="226"/>
      <c r="O9" s="109" t="s">
        <v>185</v>
      </c>
      <c r="P9" s="111" t="s">
        <v>185</v>
      </c>
    </row>
    <row r="10" spans="1:16" ht="32.25" customHeight="1" x14ac:dyDescent="0.25">
      <c r="A10" s="253" t="s">
        <v>3</v>
      </c>
      <c r="B10" s="254"/>
      <c r="C10" s="255"/>
      <c r="D10" s="227" t="str">
        <f>IFERROR(CONCATENATE(VLOOKUP(M3,O3:P9,2,FALSE),M5,M7),"")</f>
        <v/>
      </c>
      <c r="E10" s="228"/>
      <c r="F10" s="228"/>
      <c r="G10" s="228"/>
      <c r="H10" s="228"/>
      <c r="I10" s="228"/>
      <c r="J10" s="229"/>
    </row>
    <row r="11" spans="1:16" ht="15.75" customHeight="1" x14ac:dyDescent="0.25">
      <c r="A11" s="243" t="s">
        <v>4</v>
      </c>
      <c r="B11" s="244"/>
      <c r="C11" s="245"/>
      <c r="D11" s="246">
        <f>'Data Sheet'!B8</f>
        <v>0</v>
      </c>
      <c r="E11" s="247"/>
      <c r="F11" s="256"/>
      <c r="G11" s="246">
        <f>'Data Sheet'!B9</f>
        <v>0</v>
      </c>
      <c r="H11" s="247"/>
      <c r="I11" s="247"/>
      <c r="J11" s="248"/>
      <c r="O11" s="109" t="s">
        <v>280</v>
      </c>
    </row>
    <row r="12" spans="1:16" ht="15.75" thickBot="1" x14ac:dyDescent="0.3">
      <c r="A12" s="257" t="s">
        <v>62</v>
      </c>
      <c r="B12" s="258"/>
      <c r="C12" s="259"/>
      <c r="D12" s="249">
        <f>COUNTA('Prop Drill Pipe Inp Report'!B9:B1008)</f>
        <v>1000</v>
      </c>
      <c r="E12" s="250"/>
      <c r="F12" s="252"/>
      <c r="G12" s="249" t="str">
        <f>'Data Sheet'!B10</f>
        <v>N/A</v>
      </c>
      <c r="H12" s="250"/>
      <c r="I12" s="250"/>
      <c r="J12" s="251"/>
    </row>
    <row r="13" spans="1:16" ht="16.5" thickBot="1" x14ac:dyDescent="0.3">
      <c r="A13" s="223"/>
      <c r="B13" s="224"/>
      <c r="C13" s="224"/>
      <c r="D13" s="224"/>
      <c r="E13" s="224"/>
      <c r="F13" s="224"/>
      <c r="G13" s="224"/>
      <c r="H13" s="224"/>
      <c r="I13" s="225"/>
      <c r="J13" s="226"/>
      <c r="M13" s="111"/>
    </row>
    <row r="14" spans="1:16" ht="16.5" customHeight="1" x14ac:dyDescent="0.25">
      <c r="A14" s="112" t="s">
        <v>120</v>
      </c>
      <c r="B14" s="113">
        <f>SUM(B15:B27)</f>
        <v>0</v>
      </c>
      <c r="C14" s="275"/>
      <c r="D14" s="276"/>
      <c r="E14" s="272" t="s">
        <v>65</v>
      </c>
      <c r="F14" s="273"/>
      <c r="G14" s="273"/>
      <c r="H14" s="274"/>
      <c r="I14" s="277">
        <f>SUM(B28:B36,G35:J35)</f>
        <v>0</v>
      </c>
      <c r="J14" s="278"/>
      <c r="M14" s="111"/>
    </row>
    <row r="15" spans="1:16" x14ac:dyDescent="0.25">
      <c r="A15" s="264" t="s">
        <v>118</v>
      </c>
      <c r="B15" s="265">
        <f>C16+D16</f>
        <v>0</v>
      </c>
      <c r="C15" s="115" t="s">
        <v>41</v>
      </c>
      <c r="D15" s="116" t="s">
        <v>42</v>
      </c>
      <c r="E15" s="266" t="s">
        <v>67</v>
      </c>
      <c r="F15" s="267"/>
      <c r="G15" s="267"/>
      <c r="H15" s="267"/>
      <c r="I15" s="267"/>
      <c r="J15" s="268"/>
      <c r="M15" s="111"/>
    </row>
    <row r="16" spans="1:16" x14ac:dyDescent="0.25">
      <c r="A16" s="264"/>
      <c r="B16" s="265"/>
      <c r="C16" s="115">
        <f>'Prop Drill Pipe Inp Report'!T7</f>
        <v>0</v>
      </c>
      <c r="D16" s="116">
        <f>'Prop Drill Pipe Inp Report'!U7</f>
        <v>0</v>
      </c>
      <c r="E16" s="269"/>
      <c r="F16" s="270"/>
      <c r="G16" s="270"/>
      <c r="H16" s="270"/>
      <c r="I16" s="270"/>
      <c r="J16" s="271"/>
      <c r="M16" s="111"/>
    </row>
    <row r="17" spans="1:13" ht="16.5" customHeight="1" x14ac:dyDescent="0.25">
      <c r="A17" s="264" t="s">
        <v>119</v>
      </c>
      <c r="B17" s="265">
        <f>C18+D18</f>
        <v>0</v>
      </c>
      <c r="C17" s="115" t="s">
        <v>41</v>
      </c>
      <c r="D17" s="116" t="s">
        <v>42</v>
      </c>
      <c r="E17" s="260" t="s">
        <v>53</v>
      </c>
      <c r="F17" s="261"/>
      <c r="G17" s="261"/>
      <c r="H17" s="261"/>
      <c r="I17" s="261"/>
      <c r="J17" s="262"/>
      <c r="M17" s="111"/>
    </row>
    <row r="18" spans="1:13" x14ac:dyDescent="0.25">
      <c r="A18" s="264"/>
      <c r="B18" s="265"/>
      <c r="C18" s="117">
        <f>'Prop Drill Pipe Inp Report'!V7</f>
        <v>0</v>
      </c>
      <c r="D18" s="118">
        <f>'Prop Drill Pipe Inp Report'!W7</f>
        <v>0</v>
      </c>
      <c r="E18" s="263"/>
      <c r="F18" s="261"/>
      <c r="G18" s="261"/>
      <c r="H18" s="261"/>
      <c r="I18" s="261"/>
      <c r="J18" s="262"/>
      <c r="M18" s="111"/>
    </row>
    <row r="19" spans="1:13" ht="14.25" customHeight="1" x14ac:dyDescent="0.25">
      <c r="A19" s="279" t="s">
        <v>188</v>
      </c>
      <c r="B19" s="201">
        <f>SUM(C20:D20)</f>
        <v>0</v>
      </c>
      <c r="C19" s="117" t="s">
        <v>41</v>
      </c>
      <c r="D19" s="118" t="s">
        <v>42</v>
      </c>
      <c r="E19" s="260" t="s">
        <v>43</v>
      </c>
      <c r="F19" s="283"/>
      <c r="G19" s="283"/>
      <c r="H19" s="283"/>
      <c r="I19" s="283"/>
      <c r="J19" s="284"/>
    </row>
    <row r="20" spans="1:13" ht="15.75" customHeight="1" thickBot="1" x14ac:dyDescent="0.3">
      <c r="A20" s="280"/>
      <c r="B20" s="202"/>
      <c r="C20" s="117">
        <f>'Prop Drill Pipe Inp Report'!X7</f>
        <v>0</v>
      </c>
      <c r="D20" s="118">
        <f>'Prop Drill Pipe Inp Report'!Y7</f>
        <v>0</v>
      </c>
      <c r="E20" s="285"/>
      <c r="F20" s="286"/>
      <c r="G20" s="286"/>
      <c r="H20" s="286"/>
      <c r="I20" s="286"/>
      <c r="J20" s="287"/>
    </row>
    <row r="21" spans="1:13" ht="14.25" customHeight="1" thickBot="1" x14ac:dyDescent="0.3">
      <c r="A21" s="281" t="s">
        <v>127</v>
      </c>
      <c r="B21" s="201">
        <f>SUM(C22:D22)</f>
        <v>0</v>
      </c>
      <c r="C21" s="115" t="s">
        <v>41</v>
      </c>
      <c r="D21" s="120" t="s">
        <v>42</v>
      </c>
      <c r="E21" s="319"/>
      <c r="F21" s="320"/>
      <c r="G21" s="320"/>
      <c r="H21" s="320"/>
      <c r="I21" s="320"/>
      <c r="J21" s="321"/>
    </row>
    <row r="22" spans="1:13" x14ac:dyDescent="0.25">
      <c r="A22" s="282"/>
      <c r="B22" s="202"/>
      <c r="C22" s="115">
        <f>'Prop Drill Pipe Inp Report'!Z7</f>
        <v>0</v>
      </c>
      <c r="D22" s="116">
        <f>'Prop Drill Pipe Inp Report'!AA7</f>
        <v>0</v>
      </c>
      <c r="E22" s="288" t="s">
        <v>122</v>
      </c>
      <c r="F22" s="289"/>
      <c r="G22" s="290">
        <f>SUM(G23:J25)</f>
        <v>0</v>
      </c>
      <c r="H22" s="290"/>
      <c r="I22" s="290"/>
      <c r="J22" s="291"/>
    </row>
    <row r="23" spans="1:13" x14ac:dyDescent="0.25">
      <c r="A23" s="122" t="s">
        <v>121</v>
      </c>
      <c r="B23" s="123">
        <f>'Prop Drill Pipe Inp Report'!AB7</f>
        <v>0</v>
      </c>
      <c r="C23" s="318"/>
      <c r="D23" s="293"/>
      <c r="E23" s="323" t="s">
        <v>41</v>
      </c>
      <c r="F23" s="324"/>
      <c r="G23" s="318">
        <f>'Prop Drill Pipe Inp Report'!R7</f>
        <v>0</v>
      </c>
      <c r="H23" s="318"/>
      <c r="I23" s="318"/>
      <c r="J23" s="322"/>
    </row>
    <row r="24" spans="1:13" x14ac:dyDescent="0.25">
      <c r="A24" s="281" t="s">
        <v>126</v>
      </c>
      <c r="B24" s="201">
        <f>SUM(C25:D25)</f>
        <v>0</v>
      </c>
      <c r="C24" s="124" t="s">
        <v>41</v>
      </c>
      <c r="D24" s="125" t="s">
        <v>42</v>
      </c>
      <c r="E24" s="296" t="s">
        <v>42</v>
      </c>
      <c r="F24" s="297"/>
      <c r="G24" s="293">
        <f>'Prop Drill Pipe Inp Report'!S7</f>
        <v>0</v>
      </c>
      <c r="H24" s="294"/>
      <c r="I24" s="294"/>
      <c r="J24" s="295"/>
    </row>
    <row r="25" spans="1:13" ht="15.75" customHeight="1" x14ac:dyDescent="0.25">
      <c r="A25" s="282"/>
      <c r="B25" s="202"/>
      <c r="C25" s="124">
        <f>'Prop Drill Pipe Inp Report'!AE7</f>
        <v>0</v>
      </c>
      <c r="D25" s="125">
        <f>'Prop Drill Pipe Inp Report'!AF7</f>
        <v>0</v>
      </c>
      <c r="E25" s="304"/>
      <c r="F25" s="305"/>
      <c r="G25" s="305"/>
      <c r="H25" s="305"/>
      <c r="I25" s="305"/>
      <c r="J25" s="306"/>
    </row>
    <row r="26" spans="1:13" ht="15.75" customHeight="1" x14ac:dyDescent="0.25">
      <c r="A26" s="121" t="str">
        <f>'Prop Drill Pipe Inp Report'!AC8</f>
        <v>Other Damage</v>
      </c>
      <c r="B26" s="119">
        <f>'Prop Drill Pipe Inp Report'!AC7</f>
        <v>0</v>
      </c>
      <c r="C26" s="302"/>
      <c r="D26" s="303"/>
      <c r="E26" s="307"/>
      <c r="F26" s="308"/>
      <c r="G26" s="308"/>
      <c r="H26" s="308"/>
      <c r="I26" s="308"/>
      <c r="J26" s="309"/>
    </row>
    <row r="27" spans="1:13" ht="15.75" customHeight="1" x14ac:dyDescent="0.25">
      <c r="A27" s="121" t="str">
        <f>'Prop Drill Pipe Inp Report'!AD8</f>
        <v>Other Damage</v>
      </c>
      <c r="B27" s="119">
        <f>'Prop Drill Pipe Inp Report'!AD7</f>
        <v>0</v>
      </c>
      <c r="C27" s="302"/>
      <c r="D27" s="303"/>
      <c r="E27" s="310"/>
      <c r="F27" s="311"/>
      <c r="G27" s="311"/>
      <c r="H27" s="311"/>
      <c r="I27" s="311"/>
      <c r="J27" s="312"/>
    </row>
    <row r="28" spans="1:13" ht="15.75" customHeight="1" x14ac:dyDescent="0.25">
      <c r="A28" s="126" t="s">
        <v>149</v>
      </c>
      <c r="B28" s="114">
        <f>'Prop Drill Pipe Inp Report'!AO7</f>
        <v>0</v>
      </c>
      <c r="C28" s="313"/>
      <c r="D28" s="314"/>
      <c r="E28" s="298" t="s">
        <v>5</v>
      </c>
      <c r="F28" s="299"/>
      <c r="G28" s="292" t="s">
        <v>41</v>
      </c>
      <c r="H28" s="292"/>
      <c r="I28" s="292" t="s">
        <v>42</v>
      </c>
      <c r="J28" s="316"/>
    </row>
    <row r="29" spans="1:13" ht="15.75" customHeight="1" x14ac:dyDescent="0.25">
      <c r="A29" s="199" t="s">
        <v>189</v>
      </c>
      <c r="B29" s="201">
        <f>SUM(C30:D30)</f>
        <v>0</v>
      </c>
      <c r="C29" s="115" t="s">
        <v>41</v>
      </c>
      <c r="D29" s="116" t="s">
        <v>42</v>
      </c>
      <c r="E29" s="300"/>
      <c r="F29" s="301"/>
      <c r="G29" s="315">
        <f>'Prop Drill Pipe Inp Report'!AI7</f>
        <v>0</v>
      </c>
      <c r="H29" s="315"/>
      <c r="I29" s="315">
        <f>'Prop Drill Pipe Inp Report'!AL7</f>
        <v>0</v>
      </c>
      <c r="J29" s="317"/>
    </row>
    <row r="30" spans="1:13" ht="16.5" customHeight="1" x14ac:dyDescent="0.25">
      <c r="A30" s="200"/>
      <c r="B30" s="202"/>
      <c r="C30" s="127">
        <f>'Prop Drill Pipe Inp Report'!AP7</f>
        <v>0</v>
      </c>
      <c r="D30" s="128">
        <f>'Prop Drill Pipe Inp Report'!AQ7</f>
        <v>0</v>
      </c>
      <c r="E30" s="173" t="s">
        <v>68</v>
      </c>
      <c r="F30" s="174"/>
      <c r="G30" s="175">
        <f>'Prop Drill Pipe Inp Report'!AJ7</f>
        <v>0</v>
      </c>
      <c r="H30" s="175"/>
      <c r="I30" s="175"/>
      <c r="J30" s="176"/>
    </row>
    <row r="31" spans="1:13" ht="15.75" customHeight="1" x14ac:dyDescent="0.25">
      <c r="A31" s="199" t="s">
        <v>130</v>
      </c>
      <c r="B31" s="201">
        <f>SUM(C32:D32)</f>
        <v>0</v>
      </c>
      <c r="C31" s="115" t="s">
        <v>41</v>
      </c>
      <c r="D31" s="116" t="s">
        <v>42</v>
      </c>
      <c r="E31" s="173" t="s">
        <v>63</v>
      </c>
      <c r="F31" s="174"/>
      <c r="G31" s="175">
        <f>'Prop Drill Pipe Inp Report'!AK7</f>
        <v>0</v>
      </c>
      <c r="H31" s="175"/>
      <c r="I31" s="175"/>
      <c r="J31" s="176"/>
    </row>
    <row r="32" spans="1:13" ht="15.75" customHeight="1" x14ac:dyDescent="0.25">
      <c r="A32" s="200"/>
      <c r="B32" s="202"/>
      <c r="C32" s="127">
        <f>'Prop Drill Pipe Inp Report'!AR7</f>
        <v>0</v>
      </c>
      <c r="D32" s="128">
        <f>'Prop Drill Pipe Inp Report'!AS7</f>
        <v>0</v>
      </c>
      <c r="E32" s="190" t="s">
        <v>57</v>
      </c>
      <c r="F32" s="191"/>
      <c r="G32" s="182" t="s">
        <v>8</v>
      </c>
      <c r="H32" s="182"/>
      <c r="I32" s="182" t="s">
        <v>9</v>
      </c>
      <c r="J32" s="189"/>
    </row>
    <row r="33" spans="1:10" ht="15.75" customHeight="1" x14ac:dyDescent="0.25">
      <c r="A33" s="129" t="str">
        <f>'Prop Drill Pipe Inp Report'!AT8</f>
        <v>Minimum OD</v>
      </c>
      <c r="B33" s="130">
        <f>'Prop Drill Pipe Inp Report'!AT7</f>
        <v>0</v>
      </c>
      <c r="C33" s="179"/>
      <c r="D33" s="180"/>
      <c r="E33" s="192"/>
      <c r="F33" s="193"/>
      <c r="G33" s="194">
        <f>'Prop Drill Pipe Inp Report'!AG7</f>
        <v>0</v>
      </c>
      <c r="H33" s="195"/>
      <c r="I33" s="194">
        <f>'Prop Drill Pipe Inp Report'!AH7</f>
        <v>0</v>
      </c>
      <c r="J33" s="196"/>
    </row>
    <row r="34" spans="1:10" ht="15.75" customHeight="1" x14ac:dyDescent="0.25">
      <c r="A34" s="129" t="str">
        <f>'Prop Drill Pipe Inp Report'!AU8</f>
        <v>Damaged Tube</v>
      </c>
      <c r="B34" s="130">
        <f>'Prop Drill Pipe Inp Report'!AU7</f>
        <v>0</v>
      </c>
      <c r="C34" s="177"/>
      <c r="D34" s="178"/>
      <c r="E34" s="185" t="s">
        <v>64</v>
      </c>
      <c r="F34" s="186"/>
      <c r="G34" s="175" t="s">
        <v>8</v>
      </c>
      <c r="H34" s="175"/>
      <c r="I34" s="175" t="s">
        <v>9</v>
      </c>
      <c r="J34" s="176"/>
    </row>
    <row r="35" spans="1:10" ht="15.75" customHeight="1" thickBot="1" x14ac:dyDescent="0.3">
      <c r="A35" s="131" t="str">
        <f>'Prop Drill Pipe Inp Report'!AV8</f>
        <v>EMI Reject</v>
      </c>
      <c r="B35" s="123">
        <f>'Prop Drill Pipe Inp Report'!AV7</f>
        <v>0</v>
      </c>
      <c r="C35" s="181"/>
      <c r="D35" s="177"/>
      <c r="E35" s="187"/>
      <c r="F35" s="188"/>
      <c r="G35" s="183">
        <f>'Prop Drill Pipe Inp Report'!AM7</f>
        <v>0</v>
      </c>
      <c r="H35" s="183"/>
      <c r="I35" s="183">
        <f>'Prop Drill Pipe Inp Report'!AN7</f>
        <v>0</v>
      </c>
      <c r="J35" s="184"/>
    </row>
    <row r="36" spans="1:10" ht="15.75" customHeight="1" thickBot="1" x14ac:dyDescent="0.3">
      <c r="A36" s="132" t="str">
        <f>'Prop Drill Pipe Inp Report'!AW8</f>
        <v>Other</v>
      </c>
      <c r="B36" s="133">
        <f>'Prop Drill Pipe Inp Report'!AW7</f>
        <v>0</v>
      </c>
      <c r="C36" s="203"/>
      <c r="D36" s="204"/>
      <c r="E36" s="134"/>
      <c r="F36" s="134"/>
      <c r="G36" s="134"/>
      <c r="H36" s="134"/>
      <c r="I36" s="134"/>
      <c r="J36" s="135"/>
    </row>
    <row r="37" spans="1:10" ht="15.75" thickBot="1" x14ac:dyDescent="0.3">
      <c r="A37" s="197"/>
      <c r="B37" s="198"/>
      <c r="C37" s="198"/>
      <c r="D37" s="198"/>
      <c r="E37" s="136"/>
      <c r="F37" s="136"/>
      <c r="G37" s="136"/>
      <c r="H37" s="136"/>
      <c r="I37" s="136"/>
      <c r="J37" s="137"/>
    </row>
    <row r="38" spans="1:10" x14ac:dyDescent="0.25">
      <c r="A38" s="331" t="s">
        <v>44</v>
      </c>
      <c r="B38" s="332"/>
      <c r="C38" s="332"/>
      <c r="D38" s="332"/>
      <c r="E38" s="332"/>
      <c r="F38" s="332"/>
      <c r="G38" s="332"/>
      <c r="H38" s="332"/>
      <c r="I38" s="332"/>
      <c r="J38" s="333"/>
    </row>
    <row r="39" spans="1:10" x14ac:dyDescent="0.25">
      <c r="A39" s="325" t="str">
        <f>"*"&amp;(IF(C16=0,"","("&amp;C16&amp;") "&amp;C15&amp;", "))&amp;(IF(D16=0,"", "("&amp;D16&amp;") "&amp;D15&amp;", "))&amp;(IF(B15=0,""," "&amp;A15&amp;", "))&amp;(IF(C18=0,"","("&amp;C18&amp;") "&amp;C17&amp;", "))&amp;(IF(D18=0,"", "("&amp;D18&amp;") "&amp;D17&amp;", "))&amp;(IF(B17=0,""," "&amp;A17&amp;", "))&amp;(IF(C20=0,"","("&amp;C20&amp;") "&amp;C19&amp;", "))&amp;(IF(D20=0,"", "("&amp;D20&amp;") "&amp;D19&amp;", "))&amp;(IF(B19=0,""," "&amp;A19&amp;", "))&amp;(IF(C22=0,"","("&amp;C22&amp;") "&amp;C21&amp;", "))&amp;(IF(D22=0,"", "("&amp;D22&amp;") "&amp;D21&amp;", "))&amp;(IF(B21=0,""," "&amp;A21&amp;", "))&amp;(IF(B23=0,"","("&amp;B23&amp;") "&amp;A23&amp;", "))&amp;(IF(C25=0,"","("&amp;C25&amp;") "&amp;C24&amp;", "))&amp;(IF(D25=0,"", "("&amp;D25&amp;") "&amp;D24&amp;", "))&amp;(IF(B24=0,""," "&amp;A24&amp;", "))&amp;(IF(B26=0,"","("&amp;B26&amp;") "&amp;A26&amp;", "))&amp;(IF(B27=0,"", "("&amp;B27&amp;") "&amp;A27&amp;""))&amp;" = ("&amp;B14&amp;") Standard Machine Shop Repairs"</f>
        <v>* = (0) Standard Machine Shop Repairs</v>
      </c>
      <c r="B39" s="326"/>
      <c r="C39" s="326"/>
      <c r="D39" s="326"/>
      <c r="E39" s="326"/>
      <c r="F39" s="326"/>
      <c r="G39" s="326"/>
      <c r="H39" s="326"/>
      <c r="I39" s="326"/>
      <c r="J39" s="327"/>
    </row>
    <row r="40" spans="1:10" x14ac:dyDescent="0.25">
      <c r="A40" s="325" t="str">
        <f>IF(B14=0,"","**Damages are marked in yellow and stenciled accordingly")</f>
        <v/>
      </c>
      <c r="B40" s="326"/>
      <c r="C40" s="326"/>
      <c r="D40" s="326"/>
      <c r="E40" s="326"/>
      <c r="F40" s="326"/>
      <c r="G40" s="326"/>
      <c r="H40" s="326"/>
      <c r="I40" s="326"/>
      <c r="J40" s="327"/>
    </row>
    <row r="41" spans="1:10" x14ac:dyDescent="0.25">
      <c r="A41" s="325" t="str">
        <f>IF(B19=0,"","**Short Box, Long Box and Short Pin Machine Shop Refaces are marked in Yellow and stenciled accordingly")</f>
        <v/>
      </c>
      <c r="B41" s="326"/>
      <c r="C41" s="326"/>
      <c r="D41" s="326"/>
      <c r="E41" s="326"/>
      <c r="F41" s="326"/>
      <c r="G41" s="326"/>
      <c r="H41" s="326"/>
      <c r="I41" s="326"/>
      <c r="J41" s="327"/>
    </row>
    <row r="42" spans="1:10" x14ac:dyDescent="0.25">
      <c r="A42" s="325" t="str">
        <f>IF(B19=0,"","**Pathfinder marks machine refaces for connections that cannot be refaced in the field. These connections are ")</f>
        <v/>
      </c>
      <c r="B42" s="326"/>
      <c r="C42" s="326"/>
      <c r="D42" s="326"/>
      <c r="E42" s="326"/>
      <c r="F42" s="326"/>
      <c r="G42" s="326"/>
      <c r="H42" s="326"/>
      <c r="I42" s="326"/>
      <c r="J42" s="327"/>
    </row>
    <row r="43" spans="1:10" x14ac:dyDescent="0.25">
      <c r="A43" s="325" t="str">
        <f>IF(B19=0,"","too short for infield refacing but not too short for a machine to reface.  Machine refaces are significantly less expensive ")</f>
        <v/>
      </c>
      <c r="B43" s="326"/>
      <c r="C43" s="326"/>
      <c r="D43" s="326"/>
      <c r="E43" s="326"/>
      <c r="F43" s="326"/>
      <c r="G43" s="326"/>
      <c r="H43" s="326"/>
      <c r="I43" s="326"/>
      <c r="J43" s="327"/>
    </row>
    <row r="44" spans="1:10" x14ac:dyDescent="0.25">
      <c r="A44" s="325" t="str">
        <f>IF(B19=0,"","than machine recuts and also don't compromise the overall length of the tool joints.")</f>
        <v/>
      </c>
      <c r="B44" s="326"/>
      <c r="C44" s="326"/>
      <c r="D44" s="326"/>
      <c r="E44" s="326"/>
      <c r="F44" s="326"/>
      <c r="G44" s="326"/>
      <c r="H44" s="326"/>
      <c r="I44" s="326"/>
      <c r="J44" s="327"/>
    </row>
    <row r="45" spans="1:10" x14ac:dyDescent="0.25">
      <c r="A45" s="340" t="str">
        <f>IF('Prop Drill Pipe Inp Report'!BH6=0,"","*("&amp;'Prop Drill Pipe Inp Report'!BH6&amp;") Joints Contain Multiple Damages = ("&amp;'Prop Drill Pipe Inp Report'!BH5&amp;") Joints sent off to Machine Shop for Repairs.")</f>
        <v/>
      </c>
      <c r="B45" s="341"/>
      <c r="C45" s="341"/>
      <c r="D45" s="341"/>
      <c r="E45" s="341"/>
      <c r="F45" s="341"/>
      <c r="G45" s="341"/>
      <c r="H45" s="341"/>
      <c r="I45" s="341"/>
      <c r="J45" s="342"/>
    </row>
    <row r="46" spans="1:10" x14ac:dyDescent="0.25">
      <c r="A46" s="340" t="str">
        <f>IF('Prop Drill Pipe Inp Report'!AX7=0,"","("&amp;'Prop Drill Pipe Inp Report'!AX7&amp;") "&amp;'Prop Drill Pipe Inp Report'!AX8&amp;", ")&amp;IF('Prop Drill Pipe Inp Report'!AY7=0,"","("&amp;'Prop Drill Pipe Inp Report'!AY7&amp;") "&amp;'Prop Drill Pipe Inp Report'!AY8&amp;", ")&amp;IF('Prop Drill Pipe Inp Report'!AZ7=0,"","("&amp;'Prop Drill Pipe Inp Report'!AZ7&amp;") "&amp;'Prop Drill Pipe Inp Report'!AZ8&amp;", ")&amp;IF('Prop Drill Pipe Inp Report'!BA7=0,"","("&amp;'Prop Drill Pipe Inp Report'!BA7&amp;") "&amp;'Prop Drill Pipe Inp Report'!BA8&amp;" ")</f>
        <v/>
      </c>
      <c r="B46" s="341"/>
      <c r="C46" s="341"/>
      <c r="D46" s="341"/>
      <c r="E46" s="341"/>
      <c r="F46" s="341"/>
      <c r="G46" s="341"/>
      <c r="H46" s="341"/>
      <c r="I46" s="341"/>
      <c r="J46" s="342"/>
    </row>
    <row r="47" spans="1:10" x14ac:dyDescent="0.25">
      <c r="A47" s="340" t="str">
        <f>IF(COUNTIFS('Prop Drill Pipe Inp Report'!G9:G1008,"&gt;.8999")=0,"","("&amp;COUNTIFS('Prop Drill Pipe Inp Report'!G9:G1008,"&gt;.8999")&amp;") Ultra Premium Joints, ")&amp;IF(COUNTIFS('Prop Drill Pipe Inp Report'!G9:G1008,"&lt;.8999",'Prop Drill Pipe Inp Report'!G9:G1008,"&gt;.80")=0,"","("&amp;COUNTIFS('Prop Drill Pipe Inp Report'!G9:G1008,"&lt;.8999",'Prop Drill Pipe Inp Report'!G9:G1008,"&gt;.80")&amp;") Premium Joints, ")&amp;IF(COUNTIFS('Prop Drill Pipe Inp Report'!G9:G1008,"&lt;.80",'Prop Drill Pipe Inp Report'!G9:G1008,"&gt;.75")=0,"","("&amp;COUNTIFS('Prop Drill Pipe Inp Report'!G9:G1008,"&lt;.80",'Prop Drill Pipe Inp Report'!G9:G1008,"&gt;.75")&amp;") Class 2 Joints - Spiral band candidates, ")&amp;IF(COUNTIFS('Prop Drill Pipe Inp Report'!G9:G1008,"&lt;.7499",'Prop Drill Pipe Inp Report'!G9:G1008,"&gt;.70")=0,"","("&amp;COUNTIFS('Prop Drill Pipe Inp Report'!G9:G1008,"&lt;.7499",'Prop Drill Pipe Inp Report'!G9:G1008,"&gt;.70")&amp;") Class 2.5 Joints")</f>
        <v/>
      </c>
      <c r="B47" s="341"/>
      <c r="C47" s="341"/>
      <c r="D47" s="341"/>
      <c r="E47" s="341"/>
      <c r="F47" s="341"/>
      <c r="G47" s="341"/>
      <c r="H47" s="341"/>
      <c r="I47" s="341"/>
      <c r="J47" s="342"/>
    </row>
    <row r="48" spans="1:10" x14ac:dyDescent="0.25">
      <c r="A48" s="340"/>
      <c r="B48" s="341"/>
      <c r="C48" s="341"/>
      <c r="D48" s="341"/>
      <c r="E48" s="341"/>
      <c r="F48" s="341"/>
      <c r="G48" s="341"/>
      <c r="H48" s="341"/>
      <c r="I48" s="341"/>
      <c r="J48" s="342"/>
    </row>
    <row r="49" spans="1:15" x14ac:dyDescent="0.25">
      <c r="A49" s="340"/>
      <c r="B49" s="341"/>
      <c r="C49" s="341"/>
      <c r="D49" s="341"/>
      <c r="E49" s="341"/>
      <c r="F49" s="341"/>
      <c r="G49" s="341"/>
      <c r="H49" s="341"/>
      <c r="I49" s="341"/>
      <c r="J49" s="342"/>
    </row>
    <row r="50" spans="1:15" x14ac:dyDescent="0.25">
      <c r="A50" s="334"/>
      <c r="B50" s="335"/>
      <c r="C50" s="335"/>
      <c r="D50" s="335"/>
      <c r="E50" s="335"/>
      <c r="F50" s="335"/>
      <c r="G50" s="335"/>
      <c r="H50" s="335"/>
      <c r="I50" s="335"/>
      <c r="J50" s="336"/>
    </row>
    <row r="51" spans="1:15" ht="14.25" customHeight="1" x14ac:dyDescent="0.25">
      <c r="A51" s="325" t="str">
        <f>"*"&amp;(IF(G23=0,"","("&amp;G23&amp;") "&amp;E23))&amp;(IF(G24=0,""," ("&amp;G24&amp;") "&amp;E24))&amp;(IF(G22=0,""," = ("&amp;G22&amp;") Total "))&amp;IF('Data Sheet'!B9="Delta 544","Machine Shop","")&amp;IF('Data Sheet'!B9="Everdrill 46","","")&amp;IF('Data Sheet'!B9="Everdrill 49","Machine Shop","")&amp;IF('Data Sheet'!B9="Everdrill 54","Machine Shop","")&amp;IF('Data Sheet'!B9="NC-56","Machine Shop","")&amp;IF('Data Sheet'!B9="4.5 IF","In-Field","")&amp;IF('Data Sheet'!B9="4.5 XH","In-Field","")&amp;IF('Data Sheet'!B9="4.5 XO","In-Field","")&amp;IF('Data Sheet'!B9="5.5 FH","In-Field","")&amp;IF('Data Sheet'!B9="5.5 IF","In-Field","")&amp;IF('Data Sheet'!B9="CET 43","In-Field","")&amp;IF('Data Sheet'!B9="Delta 425","In-Field","")&amp;IF('Data Sheet'!B9="DS 50","In-Field","")&amp;IF('Data Sheet'!B9="DS 55","In-Field Lathe","")&amp;IF('Data Sheet'!B9="DS 40","In-Field","")&amp;IF('Data Sheet'!B9="NC-46","In-Field","")&amp;IF('Data Sheet'!B9="NC-50","In-Field","")&amp;IF('Data Sheet'!B9="XT-39","In-Field","")&amp;IF('Data Sheet'!B9="XT-54","In-Field","")&amp;IF('Data Sheet'!B9="Ptech-43","In-Field Lathe","")&amp;IF('Data Sheet'!B9="Ptech-55","In-Field Lathe","")&amp;IF('Data Sheet'!B9="DS 38","In-Field","")&amp;IF('Data Sheet'!B9="DS 42","In-Field ","")&amp;IF('Data Sheet'!B9="CET 50","In-Field ","")&amp;IF('Data Sheet'!B9="Delta 391","In-Field ","")&amp;IF(G22=0,"", " Refaces")</f>
        <v>*</v>
      </c>
      <c r="B51" s="326"/>
      <c r="C51" s="326"/>
      <c r="D51" s="326"/>
      <c r="E51" s="326"/>
      <c r="F51" s="326"/>
      <c r="G51" s="326"/>
      <c r="H51" s="326"/>
      <c r="I51" s="326"/>
      <c r="J51" s="327"/>
    </row>
    <row r="52" spans="1:15" x14ac:dyDescent="0.25">
      <c r="A52" s="325" t="str">
        <f>IF(G11="XT-39","**In-field refaces on XT-39 were done at Box lengths of 4.498 to 4.503 and Pin lengths of 4.491 to 4.500","")</f>
        <v/>
      </c>
      <c r="B52" s="326"/>
      <c r="C52" s="326"/>
      <c r="D52" s="326"/>
      <c r="E52" s="326"/>
      <c r="F52" s="326"/>
      <c r="G52" s="326"/>
      <c r="H52" s="326"/>
      <c r="I52" s="326"/>
      <c r="J52" s="327"/>
    </row>
    <row r="53" spans="1:15" x14ac:dyDescent="0.25">
      <c r="A53" s="346" t="str">
        <f>IF(COUNTIF('Prop Drill Pipe Inp Report'!R9:R1008,1)&gt;0,"("&amp;COUNTIF('Prop Drill Pipe Inp Report'!R9:R1008,1)&amp;") Box Pitting/Galling,","")&amp;IF(COUNTIF('Prop Drill Pipe Inp Report'!R9:R1008,2)&gt;0," ("&amp;COUNTIF('Prop Drill Pipe Inp Report'!R9:R1008,2)&amp;") Box Cuts,","")&amp;IF(COUNTIF('Prop Drill Pipe Inp Report'!R9:R1008,3)&gt;0," ("&amp;COUNTIF('Prop Drill Pipe Inp Report'!R9:R1008,3)&amp;") Box Out of Length,","")&amp;IF(COUNTIF('Prop Drill Pipe Inp Report'!R9:R1008,4)&gt;0," ("&amp;COUNTIF('Prop Drill Pipe Inp Report'!R9:R1008,4)&amp;") Box Handling/Stabbing,","")&amp;IF(COUNTIF('Prop Drill Pipe Inp Report'!S9:S1008,1)&gt;0," ("&amp;COUNTIF('Prop Drill Pipe Inp Report'!S9:S1008,1)&amp;") Pin Pitting/Galling,","")&amp;IF(COUNTIF('Prop Drill Pipe Inp Report'!S9:S1008,2)&gt;0," ("&amp;COUNTIF('Prop Drill Pipe Inp Report'!S9:S1008,2)&amp;") Pin Cuts,","")&amp;IF(COUNTIF('Prop Drill Pipe Inp Report'!S9:S1008,3)&gt;0," ("&amp;COUNTIF('Prop Drill Pipe Inp Report'!S9:S1008,3)&amp;") Pin Out of Length,","")&amp;IF(COUNTIF('Prop Drill Pipe Inp Report'!S9:S1008,4)&gt;0," ("&amp;COUNTIF('Prop Drill Pipe Inp Report'!S9:S1008,4)&amp;") Pin Handling/Stabbing,","")</f>
        <v/>
      </c>
      <c r="B53" s="347"/>
      <c r="C53" s="347"/>
      <c r="D53" s="347"/>
      <c r="E53" s="347"/>
      <c r="F53" s="347"/>
      <c r="G53" s="347"/>
      <c r="H53" s="347"/>
      <c r="I53" s="347"/>
      <c r="J53" s="348"/>
    </row>
    <row r="54" spans="1:15" x14ac:dyDescent="0.25">
      <c r="A54" s="334"/>
      <c r="B54" s="335"/>
      <c r="C54" s="335"/>
      <c r="D54" s="335"/>
      <c r="E54" s="335"/>
      <c r="F54" s="335"/>
      <c r="G54" s="335"/>
      <c r="H54" s="335"/>
      <c r="I54" s="335"/>
      <c r="J54" s="336"/>
    </row>
    <row r="55" spans="1:15" x14ac:dyDescent="0.25">
      <c r="A55" s="337" t="str">
        <f>"*"&amp;(IF(B28=0,"","("&amp;B28&amp;") "&amp;A28&amp;", "))&amp;(IF(C30=0,"","("&amp;C30&amp;") "&amp;C29&amp;",  "))&amp;(IF(D30=0,"","("&amp;D30&amp;") "&amp;D29&amp;", "))&amp;(IF(B29=0,""," "&amp;A29&amp;", "))&amp;(IF(C32=0,"","("&amp;C32&amp;") "&amp;C31&amp;", "))&amp;(IF(D32=0,"","("&amp;D32&amp;") "&amp;D31&amp;", "))&amp;(IF(B31=0,""," "&amp;A31&amp;", "))&amp;(IF(B33=0,"", "("&amp;B33&amp;") "&amp;A33&amp;", "))&amp;(IF(B34=0,"","("&amp;B34&amp;") "&amp;A34&amp;", "))&amp;(IF(B35=0,"","("&amp;B35&amp;") "&amp;A35&amp;", "))&amp;(IF(B36=0,"","("&amp;B36&amp;") "&amp;A36&amp;", "))&amp;" = ("&amp;I14&amp;") Total Damaged Beyond Repair (DBR's)"</f>
        <v>* = (0) Total Damaged Beyond Repair (DBR's)</v>
      </c>
      <c r="B55" s="338"/>
      <c r="C55" s="338"/>
      <c r="D55" s="338"/>
      <c r="E55" s="338"/>
      <c r="F55" s="338"/>
      <c r="G55" s="338"/>
      <c r="H55" s="338"/>
      <c r="I55" s="338"/>
      <c r="J55" s="339"/>
      <c r="K55" s="108"/>
      <c r="L55" s="108"/>
      <c r="M55" s="108"/>
      <c r="N55" s="108"/>
    </row>
    <row r="56" spans="1:15" x14ac:dyDescent="0.25">
      <c r="A56" s="325" t="str">
        <f>IF(H4="Continental","*Continental has chosen to run drill pipe tubes down to 75%.","")</f>
        <v/>
      </c>
      <c r="B56" s="326"/>
      <c r="C56" s="326"/>
      <c r="D56" s="326"/>
      <c r="E56" s="326"/>
      <c r="F56" s="326"/>
      <c r="G56" s="326"/>
      <c r="H56" s="326"/>
      <c r="I56" s="326"/>
      <c r="J56" s="327"/>
      <c r="K56" s="108"/>
      <c r="L56" s="108"/>
      <c r="M56" s="108"/>
      <c r="N56" s="108"/>
      <c r="O56" s="108"/>
    </row>
    <row r="57" spans="1:15" x14ac:dyDescent="0.25">
      <c r="A57" s="343"/>
      <c r="B57" s="344"/>
      <c r="C57" s="344"/>
      <c r="D57" s="344"/>
      <c r="E57" s="344"/>
      <c r="F57" s="344"/>
      <c r="G57" s="344"/>
      <c r="H57" s="344"/>
      <c r="I57" s="344"/>
      <c r="J57" s="345"/>
      <c r="O57" s="108"/>
    </row>
    <row r="58" spans="1:15" x14ac:dyDescent="0.25">
      <c r="A58" s="325" t="s">
        <v>52</v>
      </c>
      <c r="B58" s="326"/>
      <c r="C58" s="326"/>
      <c r="D58" s="326"/>
      <c r="E58" s="326"/>
      <c r="F58" s="326"/>
      <c r="G58" s="326"/>
      <c r="H58" s="326"/>
      <c r="I58" s="326"/>
      <c r="J58" s="327"/>
    </row>
    <row r="59" spans="1:15" ht="17.25" customHeight="1" thickBot="1" x14ac:dyDescent="0.3">
      <c r="A59" s="328"/>
      <c r="B59" s="329"/>
      <c r="C59" s="329"/>
      <c r="D59" s="329"/>
      <c r="E59" s="329"/>
      <c r="F59" s="329"/>
      <c r="G59" s="329"/>
      <c r="H59" s="329"/>
      <c r="I59" s="329"/>
      <c r="J59" s="330"/>
      <c r="K59" s="108"/>
      <c r="L59" s="108"/>
      <c r="M59" s="108"/>
      <c r="N59" s="108"/>
    </row>
    <row r="60" spans="1:15" ht="17.25" customHeight="1" x14ac:dyDescent="0.25">
      <c r="A60" s="107"/>
      <c r="B60" s="108"/>
      <c r="C60" s="108"/>
      <c r="D60" s="108"/>
      <c r="E60" s="108"/>
      <c r="F60" s="108"/>
      <c r="G60" s="108"/>
      <c r="H60" s="108"/>
      <c r="K60" s="108"/>
      <c r="L60" s="108"/>
      <c r="M60" s="108"/>
      <c r="N60" s="108"/>
      <c r="O60" s="108"/>
    </row>
    <row r="61" spans="1:15" x14ac:dyDescent="0.25">
      <c r="O61" s="108"/>
    </row>
  </sheetData>
  <sheetProtection selectLockedCells="1"/>
  <mergeCells count="100">
    <mergeCell ref="A49:J49"/>
    <mergeCell ref="A47:J47"/>
    <mergeCell ref="A48:J48"/>
    <mergeCell ref="A56:J56"/>
    <mergeCell ref="A57:J57"/>
    <mergeCell ref="A53:J53"/>
    <mergeCell ref="A58:J58"/>
    <mergeCell ref="A59:J59"/>
    <mergeCell ref="A38:J38"/>
    <mergeCell ref="A50:J50"/>
    <mergeCell ref="A51:J51"/>
    <mergeCell ref="A52:J52"/>
    <mergeCell ref="A54:J54"/>
    <mergeCell ref="A55:J55"/>
    <mergeCell ref="A43:J43"/>
    <mergeCell ref="A44:J44"/>
    <mergeCell ref="A45:J45"/>
    <mergeCell ref="A39:J39"/>
    <mergeCell ref="A40:J40"/>
    <mergeCell ref="A41:J41"/>
    <mergeCell ref="A46:J46"/>
    <mergeCell ref="A42:J42"/>
    <mergeCell ref="E21:J21"/>
    <mergeCell ref="G23:J23"/>
    <mergeCell ref="E23:F23"/>
    <mergeCell ref="A24:A25"/>
    <mergeCell ref="B24:B25"/>
    <mergeCell ref="C28:D28"/>
    <mergeCell ref="G29:H29"/>
    <mergeCell ref="I28:J28"/>
    <mergeCell ref="I29:J29"/>
    <mergeCell ref="C23:D23"/>
    <mergeCell ref="G30:J30"/>
    <mergeCell ref="E30:F30"/>
    <mergeCell ref="A19:A20"/>
    <mergeCell ref="B19:B20"/>
    <mergeCell ref="A21:A22"/>
    <mergeCell ref="B21:B22"/>
    <mergeCell ref="E19:J20"/>
    <mergeCell ref="E22:F22"/>
    <mergeCell ref="G22:J22"/>
    <mergeCell ref="G28:H28"/>
    <mergeCell ref="G24:J24"/>
    <mergeCell ref="E24:F24"/>
    <mergeCell ref="E28:F29"/>
    <mergeCell ref="C26:D26"/>
    <mergeCell ref="C27:D27"/>
    <mergeCell ref="E25:J27"/>
    <mergeCell ref="A13:J13"/>
    <mergeCell ref="E17:J18"/>
    <mergeCell ref="A15:A16"/>
    <mergeCell ref="A17:A18"/>
    <mergeCell ref="B15:B16"/>
    <mergeCell ref="B17:B18"/>
    <mergeCell ref="E15:J16"/>
    <mergeCell ref="E14:H14"/>
    <mergeCell ref="C14:D14"/>
    <mergeCell ref="I14:J14"/>
    <mergeCell ref="A11:C11"/>
    <mergeCell ref="G11:J11"/>
    <mergeCell ref="G12:J12"/>
    <mergeCell ref="D12:F12"/>
    <mergeCell ref="A10:C10"/>
    <mergeCell ref="D11:F11"/>
    <mergeCell ref="A12:C12"/>
    <mergeCell ref="A1:J3"/>
    <mergeCell ref="A4:E8"/>
    <mergeCell ref="A9:J9"/>
    <mergeCell ref="D10:J10"/>
    <mergeCell ref="F4:G4"/>
    <mergeCell ref="F5:G5"/>
    <mergeCell ref="F6:G6"/>
    <mergeCell ref="F7:G7"/>
    <mergeCell ref="F8:G8"/>
    <mergeCell ref="H4:J4"/>
    <mergeCell ref="H5:J5"/>
    <mergeCell ref="H6:J6"/>
    <mergeCell ref="H7:J7"/>
    <mergeCell ref="H8:J8"/>
    <mergeCell ref="A37:D37"/>
    <mergeCell ref="A29:A30"/>
    <mergeCell ref="B29:B30"/>
    <mergeCell ref="A31:A32"/>
    <mergeCell ref="B31:B32"/>
    <mergeCell ref="C36:D36"/>
    <mergeCell ref="E31:F31"/>
    <mergeCell ref="G31:J31"/>
    <mergeCell ref="C34:D34"/>
    <mergeCell ref="C33:D33"/>
    <mergeCell ref="C35:D35"/>
    <mergeCell ref="G32:H32"/>
    <mergeCell ref="G35:H35"/>
    <mergeCell ref="I35:J35"/>
    <mergeCell ref="E34:F35"/>
    <mergeCell ref="I32:J32"/>
    <mergeCell ref="E32:F33"/>
    <mergeCell ref="G33:H33"/>
    <mergeCell ref="I33:J33"/>
    <mergeCell ref="G34:H34"/>
    <mergeCell ref="I34:J34"/>
  </mergeCells>
  <dataValidations count="2">
    <dataValidation type="list" allowBlank="1" showInputMessage="1" showErrorMessage="1" sqref="M5" xr:uid="{C0416236-7521-4B0D-AA98-F5444BA0363E}">
      <formula1>$O$10:$O$11</formula1>
    </dataValidation>
    <dataValidation type="list" allowBlank="1" showInputMessage="1" showErrorMessage="1" sqref="M3" xr:uid="{F87E986A-ACA2-4F4C-8F24-1EF103A50D71}">
      <formula1>$O$3:$O$10</formula1>
    </dataValidation>
  </dataValidations>
  <pageMargins left="0.7" right="0.7" top="0.75" bottom="0.75" header="0.3" footer="0.3"/>
  <pageSetup scale="80" fitToWidth="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X1008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X5" sqref="X5:AW5"/>
    </sheetView>
  </sheetViews>
  <sheetFormatPr defaultColWidth="9.140625" defaultRowHeight="15" x14ac:dyDescent="0.25"/>
  <cols>
    <col min="1" max="1" width="2.140625" style="2" customWidth="1"/>
    <col min="2" max="2" width="5.28515625" style="2" customWidth="1"/>
    <col min="3" max="3" width="10.28515625" style="3" customWidth="1"/>
    <col min="4" max="4" width="3.7109375" style="2" customWidth="1"/>
    <col min="5" max="5" width="7.7109375" style="2" bestFit="1" customWidth="1"/>
    <col min="6" max="6" width="6.28515625" style="2" customWidth="1"/>
    <col min="7" max="7" width="7.28515625" style="2" customWidth="1"/>
    <col min="8" max="8" width="5.140625" style="2" customWidth="1"/>
    <col min="9" max="9" width="4.7109375" style="2" customWidth="1"/>
    <col min="10" max="10" width="4.5703125" style="2" customWidth="1"/>
    <col min="11" max="11" width="5.28515625" style="2" customWidth="1"/>
    <col min="12" max="13" width="5.140625" style="2" customWidth="1"/>
    <col min="14" max="14" width="8.85546875" style="4" customWidth="1"/>
    <col min="15" max="17" width="8.85546875" style="2" customWidth="1"/>
    <col min="18" max="18" width="3.85546875" style="2" customWidth="1"/>
    <col min="19" max="19" width="4.140625" style="2" customWidth="1"/>
    <col min="20" max="20" width="3.85546875" style="2" customWidth="1"/>
    <col min="21" max="21" width="3.7109375" style="2" customWidth="1"/>
    <col min="22" max="22" width="3.85546875" style="2" customWidth="1"/>
    <col min="23" max="23" width="3.7109375" style="2" customWidth="1"/>
    <col min="24" max="26" width="3.42578125" style="2" customWidth="1"/>
    <col min="27" max="27" width="3.5703125" style="2" customWidth="1"/>
    <col min="28" max="28" width="3.28515625" style="2" customWidth="1"/>
    <col min="29" max="29" width="3.42578125" style="2" customWidth="1"/>
    <col min="30" max="30" width="3.5703125" style="2" customWidth="1"/>
    <col min="31" max="31" width="3.28515625" style="2" customWidth="1"/>
    <col min="32" max="32" width="3.140625" style="2" customWidth="1"/>
    <col min="33" max="33" width="3.5703125" style="2" customWidth="1"/>
    <col min="34" max="34" width="3.28515625" style="2" customWidth="1"/>
    <col min="35" max="38" width="3.7109375" style="2" customWidth="1"/>
    <col min="39" max="39" width="3.5703125" style="2" customWidth="1"/>
    <col min="40" max="40" width="3.42578125" style="2" customWidth="1"/>
    <col min="41" max="42" width="3.140625" style="2" customWidth="1"/>
    <col min="43" max="43" width="3.28515625" style="2" customWidth="1"/>
    <col min="44" max="46" width="3.42578125" style="2" customWidth="1"/>
    <col min="47" max="47" width="3.5703125" style="2" customWidth="1"/>
    <col min="48" max="53" width="3.28515625" style="2" customWidth="1"/>
    <col min="55" max="58" width="9.140625" style="2"/>
    <col min="59" max="59" width="9.140625" style="32" customWidth="1"/>
    <col min="60" max="60" width="4.5703125" style="2" hidden="1" customWidth="1"/>
    <col min="61" max="62" width="13" style="2" hidden="1" customWidth="1"/>
    <col min="63" max="64" width="9.140625" style="2" hidden="1" customWidth="1"/>
    <col min="65" max="65" width="0" style="2" hidden="1" customWidth="1"/>
    <col min="66" max="71" width="9.140625" style="80"/>
    <col min="72" max="16384" width="9.140625" style="2"/>
  </cols>
  <sheetData>
    <row r="1" spans="1:76" ht="15.75" thickBot="1" x14ac:dyDescent="0.3">
      <c r="A1" s="32"/>
      <c r="B1" s="32"/>
      <c r="C1" s="33"/>
      <c r="D1" s="32"/>
      <c r="E1" s="32"/>
      <c r="F1" s="32"/>
      <c r="G1" s="32"/>
      <c r="H1" s="32"/>
      <c r="I1" s="32"/>
      <c r="J1" s="32"/>
      <c r="K1" s="32"/>
      <c r="L1" s="32"/>
      <c r="M1" s="32"/>
      <c r="N1" s="34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N1" s="2"/>
      <c r="BO1" s="2"/>
      <c r="BP1" s="2"/>
      <c r="BQ1" s="2"/>
      <c r="BR1" s="2"/>
      <c r="BS1" s="2"/>
    </row>
    <row r="2" spans="1:76" ht="15.75" thickBot="1" x14ac:dyDescent="0.3">
      <c r="A2" s="32"/>
      <c r="B2" s="355" t="s">
        <v>24</v>
      </c>
      <c r="C2" s="356"/>
      <c r="D2" s="356"/>
      <c r="E2" s="357"/>
      <c r="F2" s="349">
        <f>'Sum Drill Pipe'!H4</f>
        <v>0</v>
      </c>
      <c r="G2" s="350"/>
      <c r="H2" s="355"/>
      <c r="I2" s="356"/>
      <c r="J2" s="357"/>
      <c r="K2" s="373"/>
      <c r="L2" s="374"/>
      <c r="M2" s="375"/>
      <c r="N2" s="379"/>
      <c r="O2" s="380"/>
      <c r="P2" s="380"/>
      <c r="Q2" s="380"/>
      <c r="R2" s="380"/>
      <c r="S2" s="381"/>
      <c r="T2" s="367" t="s">
        <v>54</v>
      </c>
      <c r="U2" s="368"/>
      <c r="V2" s="368"/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  <c r="AO2" s="368"/>
      <c r="AP2" s="368"/>
      <c r="AQ2" s="368"/>
      <c r="AR2" s="368"/>
      <c r="AS2" s="368"/>
      <c r="AT2" s="368"/>
      <c r="AU2" s="368"/>
      <c r="AV2" s="368"/>
      <c r="AW2" s="369"/>
      <c r="AX2" s="87"/>
      <c r="AY2" s="88"/>
      <c r="AZ2" s="88"/>
      <c r="BA2" s="89"/>
      <c r="BN2" s="2"/>
      <c r="BO2" s="2"/>
      <c r="BP2" s="2"/>
      <c r="BQ2" s="2"/>
      <c r="BR2" s="2"/>
      <c r="BS2" s="2"/>
    </row>
    <row r="3" spans="1:76" ht="15.75" thickBot="1" x14ac:dyDescent="0.3">
      <c r="A3" s="32"/>
      <c r="B3" s="355" t="s">
        <v>32</v>
      </c>
      <c r="C3" s="356"/>
      <c r="D3" s="356"/>
      <c r="E3" s="357"/>
      <c r="F3" s="349">
        <f>'Sum Drill Pipe'!H5</f>
        <v>0</v>
      </c>
      <c r="G3" s="350"/>
      <c r="H3" s="355" t="s">
        <v>2</v>
      </c>
      <c r="I3" s="356"/>
      <c r="J3" s="357"/>
      <c r="K3" s="373">
        <f>'Sum Drill Pipe'!H7</f>
        <v>0</v>
      </c>
      <c r="L3" s="374"/>
      <c r="M3" s="375"/>
      <c r="N3" s="382"/>
      <c r="O3" s="383"/>
      <c r="P3" s="383"/>
      <c r="Q3" s="383"/>
      <c r="R3" s="383"/>
      <c r="S3" s="384"/>
      <c r="T3" s="370" t="s">
        <v>19</v>
      </c>
      <c r="U3" s="371"/>
      <c r="V3" s="371"/>
      <c r="W3" s="372"/>
      <c r="X3" s="370" t="str" cm="1">
        <f t="array" ref="X3">_xlfn.IFS('Data Sheet'!B12="ND",'Data Sheet'!M2,'Data Sheet'!B12="TX",'Data Sheet'!M4,'Data Sheet'!B12="WY",'Data Sheet'!M3)</f>
        <v>Address 1</v>
      </c>
      <c r="Y3" s="371"/>
      <c r="Z3" s="371"/>
      <c r="AA3" s="371"/>
      <c r="AB3" s="371"/>
      <c r="AC3" s="371"/>
      <c r="AD3" s="371"/>
      <c r="AE3" s="371"/>
      <c r="AF3" s="371"/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371"/>
      <c r="AS3" s="371"/>
      <c r="AT3" s="371"/>
      <c r="AU3" s="371"/>
      <c r="AV3" s="371"/>
      <c r="AW3" s="372"/>
      <c r="AX3" s="84"/>
      <c r="AY3" s="85"/>
      <c r="AZ3" s="85"/>
      <c r="BA3" s="86"/>
      <c r="BN3" s="2"/>
      <c r="BO3" s="2"/>
      <c r="BP3" s="2"/>
      <c r="BQ3" s="2"/>
      <c r="BR3" s="2"/>
      <c r="BS3" s="2"/>
    </row>
    <row r="4" spans="1:76" ht="15" customHeight="1" thickBot="1" x14ac:dyDescent="0.3">
      <c r="A4" s="32"/>
      <c r="B4" s="355" t="s">
        <v>23</v>
      </c>
      <c r="C4" s="356"/>
      <c r="D4" s="356"/>
      <c r="E4" s="357"/>
      <c r="F4" s="358">
        <f>'Sum Drill Pipe'!H6</f>
        <v>0</v>
      </c>
      <c r="G4" s="359"/>
      <c r="H4" s="376" t="s">
        <v>17</v>
      </c>
      <c r="I4" s="377"/>
      <c r="J4" s="378"/>
      <c r="K4" s="373">
        <f>'Sum Drill Pipe'!H8</f>
        <v>0</v>
      </c>
      <c r="L4" s="374"/>
      <c r="M4" s="375"/>
      <c r="N4" s="382"/>
      <c r="O4" s="383"/>
      <c r="P4" s="383"/>
      <c r="Q4" s="383"/>
      <c r="R4" s="383"/>
      <c r="S4" s="384"/>
      <c r="T4" s="370" t="s">
        <v>20</v>
      </c>
      <c r="U4" s="371"/>
      <c r="V4" s="371"/>
      <c r="W4" s="372"/>
      <c r="X4" s="370" t="s">
        <v>328</v>
      </c>
      <c r="Y4" s="371"/>
      <c r="Z4" s="371"/>
      <c r="AA4" s="371"/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/>
      <c r="AO4" s="371"/>
      <c r="AP4" s="371"/>
      <c r="AQ4" s="371"/>
      <c r="AR4" s="371"/>
      <c r="AS4" s="371"/>
      <c r="AT4" s="371"/>
      <c r="AU4" s="371"/>
      <c r="AV4" s="371"/>
      <c r="AW4" s="372"/>
      <c r="AX4" s="84"/>
      <c r="AY4" s="85"/>
      <c r="AZ4" s="85"/>
      <c r="BA4" s="86"/>
      <c r="BK4" s="2">
        <f>COUNTIF(BK9:BK1008,0)</f>
        <v>1000</v>
      </c>
      <c r="BL4" s="2" t="s">
        <v>199</v>
      </c>
      <c r="BN4" s="2"/>
      <c r="BO4" s="2"/>
      <c r="BP4" s="2"/>
      <c r="BQ4" s="2"/>
      <c r="BR4" s="2"/>
      <c r="BS4" s="2"/>
    </row>
    <row r="5" spans="1:76" ht="12.75" customHeight="1" thickBot="1" x14ac:dyDescent="0.3">
      <c r="A5" s="32"/>
      <c r="B5" s="35" t="s">
        <v>40</v>
      </c>
      <c r="C5" s="36"/>
      <c r="D5" s="351">
        <f>'Sum Drill Pipe'!G11</f>
        <v>0</v>
      </c>
      <c r="E5" s="352"/>
      <c r="F5" s="37" t="s">
        <v>60</v>
      </c>
      <c r="G5" s="38">
        <f>'Sum Drill Pipe'!D11</f>
        <v>0</v>
      </c>
      <c r="H5" s="353" t="s">
        <v>25</v>
      </c>
      <c r="I5" s="366"/>
      <c r="J5" s="354"/>
      <c r="K5" s="373" t="str">
        <f>'Data Sheet'!B10</f>
        <v>N/A</v>
      </c>
      <c r="L5" s="374"/>
      <c r="M5" s="375"/>
      <c r="N5" s="385"/>
      <c r="O5" s="386"/>
      <c r="P5" s="386"/>
      <c r="Q5" s="386"/>
      <c r="R5" s="386"/>
      <c r="S5" s="387"/>
      <c r="T5" s="370" t="s">
        <v>55</v>
      </c>
      <c r="U5" s="371"/>
      <c r="V5" s="371"/>
      <c r="W5" s="372"/>
      <c r="X5" s="370" t="str" cm="1">
        <f t="array" ref="X5">_xlfn.IFS('Data Sheet'!B12="ND",'Data Sheet'!M6,'Data Sheet'!B12="TX",'Data Sheet'!M7,'Data Sheet'!B12="WY",'Data Sheet'!M7)</f>
        <v xml:space="preserve"> Owner 1, (C) 555-555-5555</v>
      </c>
      <c r="Y5" s="371"/>
      <c r="Z5" s="371"/>
      <c r="AA5" s="371"/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/>
      <c r="AN5" s="371"/>
      <c r="AO5" s="371"/>
      <c r="AP5" s="371"/>
      <c r="AQ5" s="371"/>
      <c r="AR5" s="371"/>
      <c r="AS5" s="371"/>
      <c r="AT5" s="371"/>
      <c r="AU5" s="371"/>
      <c r="AV5" s="371"/>
      <c r="AW5" s="372"/>
      <c r="AX5" s="84"/>
      <c r="AY5" s="85"/>
      <c r="AZ5" s="85"/>
      <c r="BA5" s="86"/>
      <c r="BH5" s="2">
        <f>COUNTIF(BH9:BH1008,"&gt;0")</f>
        <v>0</v>
      </c>
      <c r="BI5" s="2" t="s">
        <v>257</v>
      </c>
      <c r="BK5" s="2">
        <f>COUNTIF(BJ9:BJ1008,"&gt;0")</f>
        <v>0</v>
      </c>
      <c r="BL5" s="2" t="s">
        <v>200</v>
      </c>
      <c r="BN5" s="2"/>
      <c r="BO5" s="2"/>
      <c r="BP5" s="2"/>
      <c r="BQ5" s="2"/>
      <c r="BR5" s="2"/>
      <c r="BS5" s="2"/>
    </row>
    <row r="6" spans="1:76" ht="14.25" customHeight="1" thickBot="1" x14ac:dyDescent="0.3">
      <c r="A6" s="32"/>
      <c r="B6" s="360" t="s">
        <v>31</v>
      </c>
      <c r="C6" s="361"/>
      <c r="D6" s="353" t="s">
        <v>22</v>
      </c>
      <c r="E6" s="366"/>
      <c r="F6" s="366"/>
      <c r="G6" s="366"/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4" t="s">
        <v>15</v>
      </c>
      <c r="S6" s="365"/>
      <c r="T6" s="364" t="s">
        <v>11</v>
      </c>
      <c r="U6" s="388"/>
      <c r="V6" s="388"/>
      <c r="W6" s="388"/>
      <c r="X6" s="388"/>
      <c r="Y6" s="388"/>
      <c r="Z6" s="388"/>
      <c r="AA6" s="388"/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/>
      <c r="AN6" s="388"/>
      <c r="AO6" s="388"/>
      <c r="AP6" s="388"/>
      <c r="AQ6" s="388"/>
      <c r="AR6" s="388"/>
      <c r="AS6" s="388"/>
      <c r="AT6" s="388"/>
      <c r="AU6" s="388"/>
      <c r="AV6" s="388"/>
      <c r="AW6" s="365"/>
      <c r="AX6" s="81"/>
      <c r="AY6" s="82"/>
      <c r="AZ6" s="82"/>
      <c r="BA6" s="83"/>
      <c r="BH6" s="2">
        <f>COUNTIF(BH9:BH1008,"&gt;1")</f>
        <v>0</v>
      </c>
      <c r="BK6" s="2">
        <f>COUNTIFS(BI9:BI1008,"&gt;0",BH9:BH1008,0)</f>
        <v>0</v>
      </c>
      <c r="BL6" s="2" t="s">
        <v>201</v>
      </c>
      <c r="BN6" s="2"/>
      <c r="BO6" s="2"/>
      <c r="BP6" s="2"/>
      <c r="BQ6" s="2"/>
      <c r="BR6" s="2"/>
      <c r="BS6" s="2"/>
    </row>
    <row r="7" spans="1:76" ht="16.5" customHeight="1" thickBot="1" x14ac:dyDescent="0.3">
      <c r="A7" s="32"/>
      <c r="B7" s="353" t="s">
        <v>30</v>
      </c>
      <c r="C7" s="354"/>
      <c r="D7" s="353" t="s">
        <v>13</v>
      </c>
      <c r="E7" s="366"/>
      <c r="F7" s="366"/>
      <c r="G7" s="354"/>
      <c r="H7" s="364" t="s">
        <v>27</v>
      </c>
      <c r="I7" s="365"/>
      <c r="J7" s="364" t="s">
        <v>10</v>
      </c>
      <c r="K7" s="365"/>
      <c r="L7" s="364" t="s">
        <v>59</v>
      </c>
      <c r="M7" s="365"/>
      <c r="N7" s="362" t="s">
        <v>66</v>
      </c>
      <c r="O7" s="363"/>
      <c r="P7" s="363"/>
      <c r="Q7" s="363"/>
      <c r="R7" s="39">
        <f t="shared" ref="R7:BA7" si="0">COUNTA(R9:R1008)</f>
        <v>0</v>
      </c>
      <c r="S7" s="39">
        <f>COUNTA(S9:S1008)</f>
        <v>0</v>
      </c>
      <c r="T7" s="39">
        <f t="shared" si="0"/>
        <v>0</v>
      </c>
      <c r="U7" s="39">
        <f t="shared" si="0"/>
        <v>0</v>
      </c>
      <c r="V7" s="39">
        <f t="shared" si="0"/>
        <v>0</v>
      </c>
      <c r="W7" s="39">
        <f t="shared" si="0"/>
        <v>0</v>
      </c>
      <c r="X7" s="39">
        <f t="shared" si="0"/>
        <v>0</v>
      </c>
      <c r="Y7" s="39">
        <f t="shared" si="0"/>
        <v>0</v>
      </c>
      <c r="Z7" s="39">
        <f t="shared" si="0"/>
        <v>0</v>
      </c>
      <c r="AA7" s="39">
        <f t="shared" si="0"/>
        <v>0</v>
      </c>
      <c r="AB7" s="39">
        <f t="shared" si="0"/>
        <v>0</v>
      </c>
      <c r="AC7" s="39">
        <f t="shared" si="0"/>
        <v>0</v>
      </c>
      <c r="AD7" s="39">
        <f t="shared" si="0"/>
        <v>0</v>
      </c>
      <c r="AE7" s="39">
        <f t="shared" si="0"/>
        <v>0</v>
      </c>
      <c r="AF7" s="39">
        <f t="shared" si="0"/>
        <v>0</v>
      </c>
      <c r="AG7" s="39">
        <f t="shared" si="0"/>
        <v>0</v>
      </c>
      <c r="AH7" s="39">
        <f t="shared" si="0"/>
        <v>0</v>
      </c>
      <c r="AI7" s="39">
        <f t="shared" si="0"/>
        <v>0</v>
      </c>
      <c r="AJ7" s="39">
        <f t="shared" si="0"/>
        <v>0</v>
      </c>
      <c r="AK7" s="39">
        <f t="shared" si="0"/>
        <v>0</v>
      </c>
      <c r="AL7" s="39">
        <f t="shared" si="0"/>
        <v>0</v>
      </c>
      <c r="AM7" s="39">
        <f t="shared" si="0"/>
        <v>0</v>
      </c>
      <c r="AN7" s="39">
        <f t="shared" si="0"/>
        <v>0</v>
      </c>
      <c r="AO7" s="39">
        <f t="shared" si="0"/>
        <v>0</v>
      </c>
      <c r="AP7" s="39">
        <f t="shared" si="0"/>
        <v>0</v>
      </c>
      <c r="AQ7" s="39">
        <f t="shared" si="0"/>
        <v>0</v>
      </c>
      <c r="AR7" s="39">
        <f t="shared" si="0"/>
        <v>0</v>
      </c>
      <c r="AS7" s="39">
        <f t="shared" si="0"/>
        <v>0</v>
      </c>
      <c r="AT7" s="39">
        <f t="shared" si="0"/>
        <v>0</v>
      </c>
      <c r="AU7" s="39">
        <f t="shared" si="0"/>
        <v>0</v>
      </c>
      <c r="AV7" s="39">
        <f t="shared" si="0"/>
        <v>0</v>
      </c>
      <c r="AW7" s="39">
        <f t="shared" si="0"/>
        <v>0</v>
      </c>
      <c r="AX7" s="39">
        <f t="shared" si="0"/>
        <v>0</v>
      </c>
      <c r="AY7" s="39">
        <f t="shared" si="0"/>
        <v>0</v>
      </c>
      <c r="AZ7" s="39">
        <f t="shared" si="0"/>
        <v>0</v>
      </c>
      <c r="BA7" s="39">
        <f t="shared" si="0"/>
        <v>0</v>
      </c>
      <c r="BH7" s="101">
        <f>COUNTIFS(BH9:BH1008,2)+IF(COUNTIF(BH9:BH1008,3)=0,0,COUNTIF(BH9:BH1008,3)+1)+IF(COUNTIF(BH9:BH1008,4)=0,0,COUNTIF(BH9:BH1008,4)+2)</f>
        <v>0</v>
      </c>
      <c r="BK7" s="2">
        <f>(BH5-BK5)+BK6</f>
        <v>0</v>
      </c>
      <c r="BL7" s="2" t="s">
        <v>258</v>
      </c>
      <c r="BN7" s="2"/>
      <c r="BO7" s="2"/>
      <c r="BP7" s="2"/>
      <c r="BQ7" s="2"/>
      <c r="BR7" s="2"/>
      <c r="BS7" s="2"/>
    </row>
    <row r="8" spans="1:76" ht="108.75" customHeight="1" thickBot="1" x14ac:dyDescent="0.3">
      <c r="A8" s="32"/>
      <c r="B8" s="40" t="s">
        <v>12</v>
      </c>
      <c r="C8" s="41" t="s">
        <v>61</v>
      </c>
      <c r="D8" s="42" t="s">
        <v>46</v>
      </c>
      <c r="E8" s="43" t="s">
        <v>47</v>
      </c>
      <c r="F8" s="44" t="s">
        <v>48</v>
      </c>
      <c r="G8" s="44" t="s">
        <v>49</v>
      </c>
      <c r="H8" s="44" t="s">
        <v>28</v>
      </c>
      <c r="I8" s="44" t="s">
        <v>29</v>
      </c>
      <c r="J8" s="44" t="s">
        <v>8</v>
      </c>
      <c r="K8" s="44" t="s">
        <v>9</v>
      </c>
      <c r="L8" s="44" t="s">
        <v>8</v>
      </c>
      <c r="M8" s="44" t="s">
        <v>9</v>
      </c>
      <c r="N8" s="61" t="s">
        <v>111</v>
      </c>
      <c r="O8" s="44" t="s">
        <v>112</v>
      </c>
      <c r="P8" s="44" t="s">
        <v>113</v>
      </c>
      <c r="Q8" s="44" t="s">
        <v>112</v>
      </c>
      <c r="R8" s="46" t="s">
        <v>58</v>
      </c>
      <c r="S8" s="46" t="s">
        <v>144</v>
      </c>
      <c r="T8" s="47" t="s">
        <v>143</v>
      </c>
      <c r="U8" s="47" t="s">
        <v>142</v>
      </c>
      <c r="V8" s="48" t="s">
        <v>141</v>
      </c>
      <c r="W8" s="47" t="s">
        <v>140</v>
      </c>
      <c r="X8" s="49" t="s">
        <v>186</v>
      </c>
      <c r="Y8" s="49" t="s">
        <v>187</v>
      </c>
      <c r="Z8" s="46" t="s">
        <v>128</v>
      </c>
      <c r="AA8" s="46" t="s">
        <v>129</v>
      </c>
      <c r="AB8" s="49" t="s">
        <v>121</v>
      </c>
      <c r="AC8" s="49" t="s">
        <v>126</v>
      </c>
      <c r="AD8" s="49" t="s">
        <v>126</v>
      </c>
      <c r="AE8" s="49" t="s">
        <v>139</v>
      </c>
      <c r="AF8" s="49" t="s">
        <v>138</v>
      </c>
      <c r="AG8" s="50" t="s">
        <v>155</v>
      </c>
      <c r="AH8" s="50" t="s">
        <v>154</v>
      </c>
      <c r="AI8" s="51" t="s">
        <v>153</v>
      </c>
      <c r="AJ8" s="51" t="s">
        <v>68</v>
      </c>
      <c r="AK8" s="51" t="s">
        <v>63</v>
      </c>
      <c r="AL8" s="51" t="s">
        <v>152</v>
      </c>
      <c r="AM8" s="51" t="s">
        <v>151</v>
      </c>
      <c r="AN8" s="51" t="s">
        <v>150</v>
      </c>
      <c r="AO8" s="52" t="s">
        <v>149</v>
      </c>
      <c r="AP8" s="52" t="s">
        <v>148</v>
      </c>
      <c r="AQ8" s="52" t="s">
        <v>56</v>
      </c>
      <c r="AR8" s="52" t="s">
        <v>123</v>
      </c>
      <c r="AS8" s="52" t="s">
        <v>124</v>
      </c>
      <c r="AT8" s="52" t="s">
        <v>147</v>
      </c>
      <c r="AU8" s="52" t="s">
        <v>146</v>
      </c>
      <c r="AV8" s="52" t="s">
        <v>145</v>
      </c>
      <c r="AW8" s="53" t="s">
        <v>125</v>
      </c>
      <c r="AX8" s="46" t="s">
        <v>181</v>
      </c>
      <c r="AY8" s="46" t="s">
        <v>182</v>
      </c>
      <c r="AZ8" s="46" t="s">
        <v>183</v>
      </c>
      <c r="BA8" s="46" t="s">
        <v>184</v>
      </c>
      <c r="BC8" s="2" t="s">
        <v>114</v>
      </c>
      <c r="BD8" s="2" t="s">
        <v>115</v>
      </c>
      <c r="BE8" s="2" t="s">
        <v>114</v>
      </c>
      <c r="BF8" s="2" t="s">
        <v>115</v>
      </c>
      <c r="BH8" s="5"/>
      <c r="BI8" s="2" t="s">
        <v>202</v>
      </c>
      <c r="BJ8" s="2" t="s">
        <v>203</v>
      </c>
      <c r="BK8" s="2" t="s">
        <v>204</v>
      </c>
      <c r="BN8" s="151" t="s">
        <v>299</v>
      </c>
      <c r="BO8" s="2" t="s">
        <v>300</v>
      </c>
      <c r="BP8" s="2" t="s">
        <v>301</v>
      </c>
      <c r="BQ8" s="151" t="s">
        <v>302</v>
      </c>
      <c r="BR8" s="2" t="s">
        <v>303</v>
      </c>
      <c r="BS8" s="2" t="s">
        <v>305</v>
      </c>
      <c r="BT8" s="2" t="s">
        <v>308</v>
      </c>
      <c r="BU8" s="151" t="s">
        <v>309</v>
      </c>
      <c r="BV8" s="151" t="s">
        <v>310</v>
      </c>
      <c r="BW8" s="151" t="s">
        <v>311</v>
      </c>
      <c r="BX8" s="2" t="s">
        <v>312</v>
      </c>
    </row>
    <row r="9" spans="1:76" ht="15" customHeight="1" x14ac:dyDescent="0.25">
      <c r="B9" s="6">
        <v>1</v>
      </c>
      <c r="C9" s="94" t="str">
        <f>BG9</f>
        <v/>
      </c>
      <c r="D9" s="7" t="str">
        <f t="shared" ref="D9:D11" si="1">IF(AO9="x","-","OK")</f>
        <v>OK</v>
      </c>
      <c r="E9" s="8" t="e">
        <f>VLOOKUP('Data Sheet'!$B$8,'Data Sheet'!$I$2:$J$9,2,FALSE)</f>
        <v>#N/A</v>
      </c>
      <c r="F9" s="149" t="str">
        <f>IF(BT9="", "", --("0."&amp;BT9))</f>
        <v/>
      </c>
      <c r="G9" s="150">
        <f>IF(F9="", 0, F9/E9)</f>
        <v>0</v>
      </c>
      <c r="H9" s="9" t="s">
        <v>26</v>
      </c>
      <c r="I9" s="9" t="s">
        <v>26</v>
      </c>
      <c r="J9" s="9" t="str">
        <f>IF('Data Sheet'!B9="NC-50","N/A","OK")</f>
        <v>OK</v>
      </c>
      <c r="K9" s="9" t="str">
        <f>IF('Data Sheet'!B9="NC-50","N/A","OK")</f>
        <v>OK</v>
      </c>
      <c r="L9" s="79" t="str">
        <f>IF(AP9="x","MIN","OK")</f>
        <v>OK</v>
      </c>
      <c r="M9" s="79" t="str">
        <f>IF(AQ9="x","MIN","OK")</f>
        <v>OK</v>
      </c>
      <c r="N9" s="148" t="str">
        <f>IF(BO9&lt;&gt;"",
    IF(INT('Data Sheet'!$A$19)=INT('Data Sheet'!$B$19),
        --(INT('Data Sheet'!$A$19) &amp; "." &amp; BO9),
        IF(AND((--(INT('Data Sheet'!$A$19) &amp; "." &amp; BO9)&gt;=--('Data Sheet'!$A$19)), (--(INT('Data Sheet'!$A$19) &amp; "." &amp; BO9)&lt;=--('Data Sheet'!$B$19))),
            --(INT('Data Sheet'!$A$19) &amp; "." &amp; BO9),
            --(INT('Data Sheet'!$B$19) &amp; "." &amp; BO9)
        )
    ),
    IF(BN9&lt;&gt;"",
        IF(INT('Data Sheet'!$A$19)=INT('Data Sheet'!$B$19),
            --(INT('Data Sheet'!$A$19) &amp; "." &amp; LEFT(BN9,3)),
            IF(AND((--(INT('Data Sheet'!$A$19) &amp; "." &amp; LEFT(BN9,3))&gt;=--('Data Sheet'!$A$19)), (--(INT('Data Sheet'!$A$19) &amp; "." &amp; LEFT(BN9,3))&lt;=--('Data Sheet'!$B$19))),
                --(INT('Data Sheet'!$A$19) &amp; "." &amp; LEFT(BN9,3)),
                --(INT('Data Sheet'!$B$19) &amp; "." &amp; LEFT(BN9,3))
            )
        ),
        "OK"
    )
)</f>
        <v>OK</v>
      </c>
      <c r="O9" s="23" t="str">
        <f>IF(BP9&lt;&gt;"",
    IF(INT('Data Sheet'!$A$19)=INT('Data Sheet'!$B$19),
        --(INT('Data Sheet'!$A$19) &amp; "." &amp; BP9),
        IF(AND((--(INT('Data Sheet'!$A$19) &amp; "." &amp; BP9)&gt;=--('Data Sheet'!$A$19)), (--(INT('Data Sheet'!$A$19) &amp; "." &amp; BP9)&lt;=--('Data Sheet'!$B$19))),
            --(INT('Data Sheet'!$A$19) &amp; "." &amp; BP9),
            --(INT('Data Sheet'!$B$19) &amp; "." &amp; BP9)
        )
    ),
    IF(BN9&lt;&gt;"",
        IF(INT('Data Sheet'!$A$19)=INT('Data Sheet'!$B$19),
            --(INT('Data Sheet'!$A$19) &amp; "." &amp; RIGHT(BN9,3)),
            IF(AND((--(INT('Data Sheet'!$A$19) &amp; "." &amp; RIGHT(BN9,3))&gt;=--('Data Sheet'!$A$19)), (--(INT('Data Sheet'!$A$19) &amp; "." &amp; RIGHT(BN9,3))&lt;=--('Data Sheet'!$B$19))),
                --(INT('Data Sheet'!$A$19) &amp; "." &amp; RIGHT(BN9,3)),
                --(INT('Data Sheet'!$B$19) &amp; "." &amp; RIGHT(BN9,3))
            )
        ),
        "OK"
    )
)</f>
        <v>OK</v>
      </c>
      <c r="P9" s="23" t="str">
        <f>IF(BR9&lt;&gt;"",
    IF(INT('Data Sheet'!$A$19)=INT('Data Sheet'!$B$15),
        --(INT('Data Sheet'!$A$15) &amp; "." &amp; BR9),
        IF(AND((--(INT('Data Sheet'!$A$15) &amp; "." &amp; BR9)&gt;=--('Data Sheet'!$A$15)), (--(INT('Data Sheet'!$A$15) &amp; "." &amp; BR9)&lt;=--('Data Sheet'!$B$15))),
            --(INT('Data Sheet'!$A$15) &amp; "." &amp; BR9),
            --(INT('Data Sheet'!$B$15) &amp; "." &amp; BR9)
        )
    ),
    IF(BQ9&lt;&gt;"",
        IF(INT('Data Sheet'!$A$15)=INT('Data Sheet'!$B$15),
            --(INT('Data Sheet'!$A$15) &amp; "." &amp; LEFT(BQ9,3)),
            IF(AND((--(INT('Data Sheet'!$A$15) &amp; "." &amp; LEFT(BQ9,3))&gt;=--('Data Sheet'!$A$15)), (--(INT('Data Sheet'!$A$15) &amp; "." &amp; LEFT(BQ9,3))&lt;=--('Data Sheet'!$B$15))),
                --(INT('Data Sheet'!$A$15) &amp; "." &amp; LEFT(BQ9,3)),
                --(INT('Data Sheet'!$B$15) &amp; "." &amp; LEFT(BQ9,3))
            )
        ),
        "OK"
    )
)</f>
        <v>OK</v>
      </c>
      <c r="Q9" s="23" t="str">
        <f>IF(BS9&lt;&gt;"",
    IF(INT('Data Sheet'!$A$19)=INT('Data Sheet'!$B$15),
        --(INT('Data Sheet'!$A$15) &amp; "." &amp; BS9),
        IF(AND((--(INT('Data Sheet'!$A$15) &amp; "." &amp; BS9)&gt;=--('Data Sheet'!$A$15)), (--(INT('Data Sheet'!$A$15) &amp; "." &amp; BS9)&lt;=--('Data Sheet'!$B$15))),
            --(INT('Data Sheet'!$A$15) &amp; "." &amp; BS9),
            --(INT('Data Sheet'!$B$15) &amp; "." &amp; BS9)
        )
    ),
    IF(BQ9&lt;&gt;"",
        IF(INT('Data Sheet'!$A$15)=INT('Data Sheet'!$B$15),
            --(INT('Data Sheet'!$A$15) &amp; "." &amp; RIGHT(BQ9,3)),
            IF(AND((--(INT('Data Sheet'!$A$15) &amp; "." &amp; RIGHT(BQ9,3))&gt;=--('Data Sheet'!$A$15)), (--(INT('Data Sheet'!$A$15) &amp; "." &amp; RIGHT(BQ9,3))&lt;=--('Data Sheet'!$B$15))),
                --(INT('Data Sheet'!$A$15) &amp; "." &amp; RIGHT(BQ9,3)),
                --(INT('Data Sheet'!$B$15) &amp; "." &amp; RIGHT(BQ9,3))
            )
        ),
        "OK"
    )
)</f>
        <v>OK</v>
      </c>
      <c r="R9" s="10"/>
      <c r="S9" s="10"/>
      <c r="T9" s="10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2"/>
      <c r="AU9" s="12"/>
      <c r="AV9" s="12"/>
      <c r="AW9" s="13"/>
      <c r="AX9" s="98"/>
      <c r="AY9" s="11"/>
      <c r="AZ9" s="11"/>
      <c r="BA9" s="13"/>
      <c r="BB9">
        <v>1</v>
      </c>
      <c r="BC9" s="80"/>
      <c r="BD9" s="80"/>
      <c r="BE9" s="80"/>
      <c r="BF9" s="80"/>
      <c r="BG9" s="32" t="str">
        <f>CONCATENATE(BC9,BD9,BE9,BF9)</f>
        <v/>
      </c>
      <c r="BH9" s="78">
        <f t="shared" ref="BH9:BH72" si="2">COUNTA(T9:AF9)</f>
        <v>0</v>
      </c>
      <c r="BI9" s="2">
        <f>IF(COUNTA(AI9:AN9)&gt;0,1,0)</f>
        <v>0</v>
      </c>
      <c r="BJ9" s="2">
        <f>IF(SUM(BH9:BI9)=2,1,0)</f>
        <v>0</v>
      </c>
      <c r="BK9" s="2">
        <f t="shared" ref="BK9:BK72" si="3">COUNTA(T9:AW9)</f>
        <v>0</v>
      </c>
    </row>
    <row r="10" spans="1:76" ht="15" customHeight="1" x14ac:dyDescent="0.25">
      <c r="B10" s="14">
        <v>2</v>
      </c>
      <c r="C10" s="95" t="str">
        <f>BG10</f>
        <v/>
      </c>
      <c r="D10" s="15" t="str">
        <f t="shared" si="1"/>
        <v>OK</v>
      </c>
      <c r="E10" s="16" t="e">
        <f>VLOOKUP('Data Sheet'!$B$8,'Data Sheet'!$I$2:$J$9,2,FALSE)</f>
        <v>#N/A</v>
      </c>
      <c r="F10" s="16" t="str">
        <f>IF(BT10="", "", --("0."&amp;BT10))</f>
        <v/>
      </c>
      <c r="G10" s="103">
        <f>IF(F10="", 0, F10/E10)</f>
        <v>0</v>
      </c>
      <c r="H10" s="17" t="s">
        <v>26</v>
      </c>
      <c r="I10" s="17" t="s">
        <v>26</v>
      </c>
      <c r="J10" s="17" t="str">
        <f>IF('Data Sheet'!$B$9="NC-50","N/A","OK")</f>
        <v>OK</v>
      </c>
      <c r="K10" s="17" t="str">
        <f>IF('Data Sheet'!$B$9="NC-50","N/A","OK")</f>
        <v>OK</v>
      </c>
      <c r="L10" s="17" t="str">
        <f>IF($AP10="x","MIN","OK")</f>
        <v>OK</v>
      </c>
      <c r="M10" s="17" t="str">
        <f>IF($AQ10="x","MIN","OK")</f>
        <v>OK</v>
      </c>
      <c r="N10" s="18" t="str">
        <f>IF(BO10&lt;&gt;"",
    IF(INT('Data Sheet'!$A$19)=INT('Data Sheet'!$B$19),
        --(INT('Data Sheet'!$A$19) &amp; "." &amp; BO10),
        IF(AND((--(INT('Data Sheet'!$A$19) &amp; "." &amp; BO10)&gt;=--('Data Sheet'!$A$19)), (--(INT('Data Sheet'!$A$19) &amp; "." &amp; BO10)&lt;=--('Data Sheet'!$B$19))),
            --(INT('Data Sheet'!$A$19) &amp; "." &amp; BO10),
            --(INT('Data Sheet'!$B$19) &amp; "." &amp; BO10)
        )
    ),
    IF(BN10&lt;&gt;"",
        IF(INT('Data Sheet'!$A$19)=INT('Data Sheet'!$B$19),
            --(INT('Data Sheet'!$A$19) &amp; "." &amp; LEFT(BN10,3)),
            IF(AND((--(INT('Data Sheet'!$A$19) &amp; "." &amp; LEFT(BN10,3))&gt;=--('Data Sheet'!$A$19)), (--(INT('Data Sheet'!$A$19) &amp; "." &amp; LEFT(BN10,3))&lt;=--('Data Sheet'!$B$19))),
                --(INT('Data Sheet'!$A$19) &amp; "." &amp; LEFT(BN10,3)),
                --(INT('Data Sheet'!$B$19) &amp; "." &amp; LEFT(BN10,3))
            )
        ),
        "OK"
    )
)</f>
        <v>OK</v>
      </c>
      <c r="O10" s="23" t="str">
        <f>IF(BP10&lt;&gt;"",
    IF(INT('Data Sheet'!$A$19)=INT('Data Sheet'!$B$19),
        --(INT('Data Sheet'!$A$19) &amp; "." &amp; BP10),
        IF(AND((--(INT('Data Sheet'!$A$19) &amp; "." &amp; BP10)&gt;=--('Data Sheet'!$A$19)), (--(INT('Data Sheet'!$A$19) &amp; "." &amp; BP10)&lt;=--('Data Sheet'!$B$19))),
            --(INT('Data Sheet'!$A$19) &amp; "." &amp; BP10),
            --(INT('Data Sheet'!$B$19) &amp; "." &amp; BP10)
        )
    ),
    IF(BN10&lt;&gt;"",
        IF(INT('Data Sheet'!$A$19)=INT('Data Sheet'!$B$19),
            --(INT('Data Sheet'!$A$19) &amp; "." &amp; RIGHT(BN10,3)),
            IF(AND((--(INT('Data Sheet'!$A$19) &amp; "." &amp; RIGHT(BN10,3))&gt;=--('Data Sheet'!$A$19)), (--(INT('Data Sheet'!$A$19) &amp; "." &amp; RIGHT(BN10,3))&lt;=--('Data Sheet'!$B$19))),
                --(INT('Data Sheet'!$A$19) &amp; "." &amp; RIGHT(BN10,3)),
                --(INT('Data Sheet'!$B$19) &amp; "." &amp; RIGHT(BN10,3))
            )
        ),
        "OK"
    )
)</f>
        <v>OK</v>
      </c>
      <c r="P10" s="23" t="str">
        <f>IF(BR10&lt;&gt;"",
    IF(INT('Data Sheet'!$A$19)=INT('Data Sheet'!$B$15),
        --(INT('Data Sheet'!$A$15) &amp; "." &amp; BR10),
        IF(AND((--(INT('Data Sheet'!$A$15) &amp; "." &amp; BR10)&gt;=--('Data Sheet'!$A$15)), (--(INT('Data Sheet'!$A$15) &amp; "." &amp; BR10)&lt;=--('Data Sheet'!$B$15))),
            --(INT('Data Sheet'!$A$15) &amp; "." &amp; BR10),
            --(INT('Data Sheet'!$B$15) &amp; "." &amp; BR10)
        )
    ),
    IF(BQ10&lt;&gt;"",
        IF(INT('Data Sheet'!$A$15)=INT('Data Sheet'!$B$15),
            --(INT('Data Sheet'!$A$15) &amp; "." &amp; LEFT(BQ10,3)),
            IF(AND((--(INT('Data Sheet'!$A$15) &amp; "." &amp; LEFT(BQ10,3))&gt;=--('Data Sheet'!$A$15)), (--(INT('Data Sheet'!$A$15) &amp; "." &amp; LEFT(BQ10,3))&lt;=--('Data Sheet'!$B$15))),
                --(INT('Data Sheet'!$A$15) &amp; "." &amp; LEFT(BQ10,3)),
                --(INT('Data Sheet'!$B$15) &amp; "." &amp; LEFT(BQ10,3))
            )
        ),
        "OK"
    )
)</f>
        <v>OK</v>
      </c>
      <c r="Q10" s="23" t="str">
        <f>IF(BS10&lt;&gt;"",
    IF(INT('Data Sheet'!$A$19)=INT('Data Sheet'!$B$15),
        --(INT('Data Sheet'!$A$15) &amp; "." &amp; BS10),
        IF(AND((--(INT('Data Sheet'!$A$15) &amp; "." &amp; BS10)&gt;=--('Data Sheet'!$A$15)), (--(INT('Data Sheet'!$A$15) &amp; "." &amp; BS10)&lt;=--('Data Sheet'!$B$15))),
            --(INT('Data Sheet'!$A$15) &amp; "." &amp; BS10),
            --(INT('Data Sheet'!$B$15) &amp; "." &amp; BS10)
        )
    ),
    IF(BQ10&lt;&gt;"",
        IF(INT('Data Sheet'!$A$15)=INT('Data Sheet'!$B$15),
            --(INT('Data Sheet'!$A$15) &amp; "." &amp; RIGHT(BQ10,3)),
            IF(AND((--(INT('Data Sheet'!$A$15) &amp; "." &amp; RIGHT(BQ10,3))&gt;=--('Data Sheet'!$A$15)), (--(INT('Data Sheet'!$A$15) &amp; "." &amp; RIGHT(BQ10,3))&lt;=--('Data Sheet'!$B$15))),
                --(INT('Data Sheet'!$A$15) &amp; "." &amp; RIGHT(BQ10,3)),
                --(INT('Data Sheet'!$B$15) &amp; "." &amp; RIGHT(BQ10,3))
            )
        ),
        "OK"
    )
)</f>
        <v>OK</v>
      </c>
      <c r="R10" s="19"/>
      <c r="S10" s="19"/>
      <c r="T10" s="19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1"/>
      <c r="AU10" s="21"/>
      <c r="AV10" s="21"/>
      <c r="AW10" s="22"/>
      <c r="AX10" s="99"/>
      <c r="AY10" s="20"/>
      <c r="AZ10" s="20"/>
      <c r="BA10" s="22"/>
      <c r="BB10">
        <v>2</v>
      </c>
      <c r="BC10" s="80"/>
      <c r="BD10" s="80"/>
      <c r="BE10" s="80"/>
      <c r="BF10" s="80"/>
      <c r="BG10" s="32" t="str">
        <f t="shared" ref="BG10:BG73" si="4">CONCATENATE(BC10,BD10,BE10,BF10)</f>
        <v/>
      </c>
      <c r="BH10" s="78">
        <f t="shared" si="2"/>
        <v>0</v>
      </c>
      <c r="BI10" s="2">
        <f t="shared" ref="BI10:BI73" si="5">IF(COUNTA(AI10:AN10)&gt;0,1,0)</f>
        <v>0</v>
      </c>
      <c r="BJ10" s="2">
        <f t="shared" ref="BJ10:BJ73" si="6">IF(SUM(BH10:BI10)=2,1,0)</f>
        <v>0</v>
      </c>
      <c r="BK10" s="2">
        <f t="shared" si="3"/>
        <v>0</v>
      </c>
    </row>
    <row r="11" spans="1:76" ht="15" customHeight="1" x14ac:dyDescent="0.25">
      <c r="B11" s="14">
        <v>3</v>
      </c>
      <c r="C11" s="95" t="str">
        <f t="shared" ref="C11:C74" si="7">BG11</f>
        <v/>
      </c>
      <c r="D11" s="15" t="str">
        <f t="shared" si="1"/>
        <v>OK</v>
      </c>
      <c r="E11" s="16" t="e">
        <f>VLOOKUP('Data Sheet'!$B$8,'Data Sheet'!$I$2:$J$9,2,FALSE)</f>
        <v>#N/A</v>
      </c>
      <c r="F11" s="16" t="str">
        <f t="shared" ref="F11:F74" si="8">IF(BT11="", "", --("0."&amp;BT11))</f>
        <v/>
      </c>
      <c r="G11" s="103">
        <f t="shared" ref="G11:G74" si="9">IF(F11="", 0, F11/E11)</f>
        <v>0</v>
      </c>
      <c r="H11" s="17" t="s">
        <v>26</v>
      </c>
      <c r="I11" s="17" t="s">
        <v>26</v>
      </c>
      <c r="J11" s="17" t="str">
        <f>IF('Data Sheet'!$B$9="NC-50","N/A","OK")</f>
        <v>OK</v>
      </c>
      <c r="K11" s="17" t="str">
        <f>IF('Data Sheet'!$B$9="NC-50","N/A","OK")</f>
        <v>OK</v>
      </c>
      <c r="L11" s="17" t="str">
        <f t="shared" ref="L11:L74" si="10">IF($AP11="x","MIN","OK")</f>
        <v>OK</v>
      </c>
      <c r="M11" s="17" t="str">
        <f t="shared" ref="M11:M74" si="11">IF($AQ11="x","MIN","OK")</f>
        <v>OK</v>
      </c>
      <c r="N11" s="18" t="str">
        <f>IF(BO11&lt;&gt;"",
    IF(INT('Data Sheet'!$A$19)=INT('Data Sheet'!$B$19),
        --(INT('Data Sheet'!$A$19) &amp; "." &amp; BO11),
        IF(AND((--(INT('Data Sheet'!$A$19) &amp; "." &amp; BO11)&gt;=--('Data Sheet'!$A$19)), (--(INT('Data Sheet'!$A$19) &amp; "." &amp; BO11)&lt;=--('Data Sheet'!$B$19))),
            --(INT('Data Sheet'!$A$19) &amp; "." &amp; BO11),
            --(INT('Data Sheet'!$B$19) &amp; "." &amp; BO11)
        )
    ),
    IF(BN11&lt;&gt;"",
        IF(INT('Data Sheet'!$A$19)=INT('Data Sheet'!$B$19),
            --(INT('Data Sheet'!$A$19) &amp; "." &amp; LEFT(BN11,3)),
            IF(AND((--(INT('Data Sheet'!$A$19) &amp; "." &amp; LEFT(BN11,3))&gt;=--('Data Sheet'!$A$19)), (--(INT('Data Sheet'!$A$19) &amp; "." &amp; LEFT(BN11,3))&lt;=--('Data Sheet'!$B$19))),
                --(INT('Data Sheet'!$A$19) &amp; "." &amp; LEFT(BN11,3)),
                --(INT('Data Sheet'!$B$19) &amp; "." &amp; LEFT(BN11,3))
            )
        ),
        "OK"
    )
)</f>
        <v>OK</v>
      </c>
      <c r="O11" s="23" t="str">
        <f>IF(BP11&lt;&gt;"",
    IF(INT('Data Sheet'!$A$19)=INT('Data Sheet'!$B$19),
        --(INT('Data Sheet'!$A$19) &amp; "." &amp; BP11),
        IF(AND((--(INT('Data Sheet'!$A$19) &amp; "." &amp; BP11)&gt;=--('Data Sheet'!$A$19)), (--(INT('Data Sheet'!$A$19) &amp; "." &amp; BP11)&lt;=--('Data Sheet'!$B$19))),
            --(INT('Data Sheet'!$A$19) &amp; "." &amp; BP11),
            --(INT('Data Sheet'!$B$19) &amp; "." &amp; BP11)
        )
    ),
    IF(BN11&lt;&gt;"",
        IF(INT('Data Sheet'!$A$19)=INT('Data Sheet'!$B$19),
            --(INT('Data Sheet'!$A$19) &amp; "." &amp; RIGHT(BN11,3)),
            IF(AND((--(INT('Data Sheet'!$A$19) &amp; "." &amp; RIGHT(BN11,3))&gt;=--('Data Sheet'!$A$19)), (--(INT('Data Sheet'!$A$19) &amp; "." &amp; RIGHT(BN11,3))&lt;=--('Data Sheet'!$B$19))),
                --(INT('Data Sheet'!$A$19) &amp; "." &amp; RIGHT(BN11,3)),
                --(INT('Data Sheet'!$B$19) &amp; "." &amp; RIGHT(BN11,3))
            )
        ),
        "OK"
    )
)</f>
        <v>OK</v>
      </c>
      <c r="P11" s="23" t="str">
        <f>IF(BR11&lt;&gt;"",
    IF(INT('Data Sheet'!$A$19)=INT('Data Sheet'!$B$15),
        --(INT('Data Sheet'!$A$15) &amp; "." &amp; BR11),
        IF(AND((--(INT('Data Sheet'!$A$15) &amp; "." &amp; BR11)&gt;=--('Data Sheet'!$A$15)), (--(INT('Data Sheet'!$A$15) &amp; "." &amp; BR11)&lt;=--('Data Sheet'!$B$15))),
            --(INT('Data Sheet'!$A$15) &amp; "." &amp; BR11),
            --(INT('Data Sheet'!$B$15) &amp; "." &amp; BR11)
        )
    ),
    IF(BQ11&lt;&gt;"",
        IF(INT('Data Sheet'!$A$15)=INT('Data Sheet'!$B$15),
            --(INT('Data Sheet'!$A$15) &amp; "." &amp; LEFT(BQ11,3)),
            IF(AND((--(INT('Data Sheet'!$A$15) &amp; "." &amp; LEFT(BQ11,3))&gt;=--('Data Sheet'!$A$15)), (--(INT('Data Sheet'!$A$15) &amp; "." &amp; LEFT(BQ11,3))&lt;=--('Data Sheet'!$B$15))),
                --(INT('Data Sheet'!$A$15) &amp; "." &amp; LEFT(BQ11,3)),
                --(INT('Data Sheet'!$B$15) &amp; "." &amp; LEFT(BQ11,3))
            )
        ),
        "OK"
    )
)</f>
        <v>OK</v>
      </c>
      <c r="Q11" s="23" t="str">
        <f>IF(BS11&lt;&gt;"",
    IF(INT('Data Sheet'!$A$19)=INT('Data Sheet'!$B$15),
        --(INT('Data Sheet'!$A$15) &amp; "." &amp; BS11),
        IF(AND((--(INT('Data Sheet'!$A$15) &amp; "." &amp; BS11)&gt;=--('Data Sheet'!$A$15)), (--(INT('Data Sheet'!$A$15) &amp; "." &amp; BS11)&lt;=--('Data Sheet'!$B$15))),
            --(INT('Data Sheet'!$A$15) &amp; "." &amp; BS11),
            --(INT('Data Sheet'!$B$15) &amp; "." &amp; BS11)
        )
    ),
    IF(BQ11&lt;&gt;"",
        IF(INT('Data Sheet'!$A$15)=INT('Data Sheet'!$B$15),
            --(INT('Data Sheet'!$A$15) &amp; "." &amp; RIGHT(BQ11,3)),
            IF(AND((--(INT('Data Sheet'!$A$15) &amp; "." &amp; RIGHT(BQ11,3))&gt;=--('Data Sheet'!$A$15)), (--(INT('Data Sheet'!$A$15) &amp; "." &amp; RIGHT(BQ11,3))&lt;=--('Data Sheet'!$B$15))),
                --(INT('Data Sheet'!$A$15) &amp; "." &amp; RIGHT(BQ11,3)),
                --(INT('Data Sheet'!$B$15) &amp; "." &amp; RIGHT(BQ11,3))
            )
        ),
        "OK"
    )
)</f>
        <v>OK</v>
      </c>
      <c r="R11" s="19"/>
      <c r="S11" s="19"/>
      <c r="T11" s="19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1"/>
      <c r="AU11" s="21"/>
      <c r="AV11" s="21"/>
      <c r="AW11" s="22"/>
      <c r="AX11" s="99"/>
      <c r="AY11" s="20"/>
      <c r="AZ11" s="20"/>
      <c r="BA11" s="22"/>
      <c r="BB11">
        <v>3</v>
      </c>
      <c r="BC11" s="80"/>
      <c r="BD11" s="80"/>
      <c r="BE11" s="80"/>
      <c r="BF11" s="80"/>
      <c r="BG11" s="32" t="str">
        <f t="shared" si="4"/>
        <v/>
      </c>
      <c r="BH11" s="78">
        <f t="shared" si="2"/>
        <v>0</v>
      </c>
      <c r="BI11" s="2">
        <f t="shared" si="5"/>
        <v>0</v>
      </c>
      <c r="BJ11" s="2">
        <f t="shared" si="6"/>
        <v>0</v>
      </c>
      <c r="BK11" s="2">
        <f t="shared" si="3"/>
        <v>0</v>
      </c>
    </row>
    <row r="12" spans="1:76" ht="15" customHeight="1" x14ac:dyDescent="0.25">
      <c r="B12" s="14">
        <v>4</v>
      </c>
      <c r="C12" s="95" t="str">
        <f t="shared" si="7"/>
        <v/>
      </c>
      <c r="D12" s="15" t="str">
        <f t="shared" ref="D12:D75" si="12">IF(AO12="x","-","OK")</f>
        <v>OK</v>
      </c>
      <c r="E12" s="16" t="e">
        <f>VLOOKUP('Data Sheet'!$B$8,'Data Sheet'!$I$2:$J$9,2,FALSE)</f>
        <v>#N/A</v>
      </c>
      <c r="F12" s="16" t="str">
        <f t="shared" si="8"/>
        <v/>
      </c>
      <c r="G12" s="103">
        <f t="shared" si="9"/>
        <v>0</v>
      </c>
      <c r="H12" s="17" t="s">
        <v>26</v>
      </c>
      <c r="I12" s="17" t="s">
        <v>26</v>
      </c>
      <c r="J12" s="17" t="str">
        <f>IF('Data Sheet'!$B$9="NC-50","N/A","OK")</f>
        <v>OK</v>
      </c>
      <c r="K12" s="17" t="str">
        <f>IF('Data Sheet'!$B$9="NC-50","N/A","OK")</f>
        <v>OK</v>
      </c>
      <c r="L12" s="17" t="str">
        <f t="shared" si="10"/>
        <v>OK</v>
      </c>
      <c r="M12" s="17" t="str">
        <f t="shared" si="11"/>
        <v>OK</v>
      </c>
      <c r="N12" s="18" t="str">
        <f>IF(BO12&lt;&gt;"",
    IF(INT('Data Sheet'!$A$19)=INT('Data Sheet'!$B$19),
        --(INT('Data Sheet'!$A$19) &amp; "." &amp; BO12),
        IF(AND((--(INT('Data Sheet'!$A$19) &amp; "." &amp; BO12)&gt;=--('Data Sheet'!$A$19)), (--(INT('Data Sheet'!$A$19) &amp; "." &amp; BO12)&lt;=--('Data Sheet'!$B$19))),
            --(INT('Data Sheet'!$A$19) &amp; "." &amp; BO12),
            --(INT('Data Sheet'!$B$19) &amp; "." &amp; BO12)
        )
    ),
    IF(BN12&lt;&gt;"",
        IF(INT('Data Sheet'!$A$19)=INT('Data Sheet'!$B$19),
            --(INT('Data Sheet'!$A$19) &amp; "." &amp; LEFT(BN12,3)),
            IF(AND((--(INT('Data Sheet'!$A$19) &amp; "." &amp; LEFT(BN12,3))&gt;=--('Data Sheet'!$A$19)), (--(INT('Data Sheet'!$A$19) &amp; "." &amp; LEFT(BN12,3))&lt;=--('Data Sheet'!$B$19))),
                --(INT('Data Sheet'!$A$19) &amp; "." &amp; LEFT(BN12,3)),
                --(INT('Data Sheet'!$B$19) &amp; "." &amp; LEFT(BN12,3))
            )
        ),
        "OK"
    )
)</f>
        <v>OK</v>
      </c>
      <c r="O12" s="23" t="str">
        <f>IF(BP12&lt;&gt;"",
    IF(INT('Data Sheet'!$A$19)=INT('Data Sheet'!$B$19),
        --(INT('Data Sheet'!$A$19) &amp; "." &amp; BP12),
        IF(AND((--(INT('Data Sheet'!$A$19) &amp; "." &amp; BP12)&gt;=--('Data Sheet'!$A$19)), (--(INT('Data Sheet'!$A$19) &amp; "." &amp; BP12)&lt;=--('Data Sheet'!$B$19))),
            --(INT('Data Sheet'!$A$19) &amp; "." &amp; BP12),
            --(INT('Data Sheet'!$B$19) &amp; "." &amp; BP12)
        )
    ),
    IF(BN12&lt;&gt;"",
        IF(INT('Data Sheet'!$A$19)=INT('Data Sheet'!$B$19),
            --(INT('Data Sheet'!$A$19) &amp; "." &amp; RIGHT(BN12,3)),
            IF(AND((--(INT('Data Sheet'!$A$19) &amp; "." &amp; RIGHT(BN12,3))&gt;=--('Data Sheet'!$A$19)), (--(INT('Data Sheet'!$A$19) &amp; "." &amp; RIGHT(BN12,3))&lt;=--('Data Sheet'!$B$19))),
                --(INT('Data Sheet'!$A$19) &amp; "." &amp; RIGHT(BN12,3)),
                --(INT('Data Sheet'!$B$19) &amp; "." &amp; RIGHT(BN12,3))
            )
        ),
        "OK"
    )
)</f>
        <v>OK</v>
      </c>
      <c r="P12" s="23" t="str">
        <f>IF(BR12&lt;&gt;"",
    IF(INT('Data Sheet'!$A$19)=INT('Data Sheet'!$B$15),
        --(INT('Data Sheet'!$A$15) &amp; "." &amp; BR12),
        IF(AND((--(INT('Data Sheet'!$A$15) &amp; "." &amp; BR12)&gt;=--('Data Sheet'!$A$15)), (--(INT('Data Sheet'!$A$15) &amp; "." &amp; BR12)&lt;=--('Data Sheet'!$B$15))),
            --(INT('Data Sheet'!$A$15) &amp; "." &amp; BR12),
            --(INT('Data Sheet'!$B$15) &amp; "." &amp; BR12)
        )
    ),
    IF(BQ12&lt;&gt;"",
        IF(INT('Data Sheet'!$A$15)=INT('Data Sheet'!$B$15),
            --(INT('Data Sheet'!$A$15) &amp; "." &amp; LEFT(BQ12,3)),
            IF(AND((--(INT('Data Sheet'!$A$15) &amp; "." &amp; LEFT(BQ12,3))&gt;=--('Data Sheet'!$A$15)), (--(INT('Data Sheet'!$A$15) &amp; "." &amp; LEFT(BQ12,3))&lt;=--('Data Sheet'!$B$15))),
                --(INT('Data Sheet'!$A$15) &amp; "." &amp; LEFT(BQ12,3)),
                --(INT('Data Sheet'!$B$15) &amp; "." &amp; LEFT(BQ12,3))
            )
        ),
        "OK"
    )
)</f>
        <v>OK</v>
      </c>
      <c r="Q12" s="23" t="str">
        <f>IF(BS12&lt;&gt;"",
    IF(INT('Data Sheet'!$A$19)=INT('Data Sheet'!$B$15),
        --(INT('Data Sheet'!$A$15) &amp; "." &amp; BS12),
        IF(AND((--(INT('Data Sheet'!$A$15) &amp; "." &amp; BS12)&gt;=--('Data Sheet'!$A$15)), (--(INT('Data Sheet'!$A$15) &amp; "." &amp; BS12)&lt;=--('Data Sheet'!$B$15))),
            --(INT('Data Sheet'!$A$15) &amp; "." &amp; BS12),
            --(INT('Data Sheet'!$B$15) &amp; "." &amp; BS12)
        )
    ),
    IF(BQ12&lt;&gt;"",
        IF(INT('Data Sheet'!$A$15)=INT('Data Sheet'!$B$15),
            --(INT('Data Sheet'!$A$15) &amp; "." &amp; RIGHT(BQ12,3)),
            IF(AND((--(INT('Data Sheet'!$A$15) &amp; "." &amp; RIGHT(BQ12,3))&gt;=--('Data Sheet'!$A$15)), (--(INT('Data Sheet'!$A$15) &amp; "." &amp; RIGHT(BQ12,3))&lt;=--('Data Sheet'!$B$15))),
                --(INT('Data Sheet'!$A$15) &amp; "." &amp; RIGHT(BQ12,3)),
                --(INT('Data Sheet'!$B$15) &amp; "." &amp; RIGHT(BQ12,3))
            )
        ),
        "OK"
    )
)</f>
        <v>OK</v>
      </c>
      <c r="R12" s="19"/>
      <c r="S12" s="19"/>
      <c r="T12" s="19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1"/>
      <c r="AU12" s="21"/>
      <c r="AV12" s="21"/>
      <c r="AW12" s="22"/>
      <c r="AX12" s="99"/>
      <c r="AY12" s="20"/>
      <c r="AZ12" s="20"/>
      <c r="BA12" s="22"/>
      <c r="BB12">
        <v>4</v>
      </c>
      <c r="BC12" s="80"/>
      <c r="BD12" s="80"/>
      <c r="BE12" s="80"/>
      <c r="BF12" s="80"/>
      <c r="BG12" s="32" t="str">
        <f t="shared" si="4"/>
        <v/>
      </c>
      <c r="BH12" s="78">
        <f t="shared" si="2"/>
        <v>0</v>
      </c>
      <c r="BI12" s="2">
        <f t="shared" si="5"/>
        <v>0</v>
      </c>
      <c r="BJ12" s="2">
        <f t="shared" si="6"/>
        <v>0</v>
      </c>
      <c r="BK12" s="2">
        <f t="shared" si="3"/>
        <v>0</v>
      </c>
    </row>
    <row r="13" spans="1:76" ht="15" customHeight="1" x14ac:dyDescent="0.25">
      <c r="B13" s="14">
        <v>5</v>
      </c>
      <c r="C13" s="95" t="str">
        <f t="shared" si="7"/>
        <v/>
      </c>
      <c r="D13" s="15" t="str">
        <f t="shared" si="12"/>
        <v>OK</v>
      </c>
      <c r="E13" s="16" t="e">
        <f>VLOOKUP('Data Sheet'!$B$8,'Data Sheet'!$I$2:$J$9,2,FALSE)</f>
        <v>#N/A</v>
      </c>
      <c r="F13" s="16" t="str">
        <f t="shared" si="8"/>
        <v/>
      </c>
      <c r="G13" s="103">
        <f t="shared" si="9"/>
        <v>0</v>
      </c>
      <c r="H13" s="17" t="s">
        <v>26</v>
      </c>
      <c r="I13" s="17" t="s">
        <v>26</v>
      </c>
      <c r="J13" s="17" t="str">
        <f>IF('Data Sheet'!$B$9="NC-50","N/A","OK")</f>
        <v>OK</v>
      </c>
      <c r="K13" s="17" t="str">
        <f>IF('Data Sheet'!$B$9="NC-50","N/A","OK")</f>
        <v>OK</v>
      </c>
      <c r="L13" s="17" t="str">
        <f t="shared" si="10"/>
        <v>OK</v>
      </c>
      <c r="M13" s="17" t="str">
        <f t="shared" si="11"/>
        <v>OK</v>
      </c>
      <c r="N13" s="18" t="str">
        <f>IF(BO13&lt;&gt;"",
    IF(INT('Data Sheet'!$A$19)=INT('Data Sheet'!$B$19),
        --(INT('Data Sheet'!$A$19) &amp; "." &amp; BO13),
        IF(AND((--(INT('Data Sheet'!$A$19) &amp; "." &amp; BO13)&gt;=--('Data Sheet'!$A$19)), (--(INT('Data Sheet'!$A$19) &amp; "." &amp; BO13)&lt;=--('Data Sheet'!$B$19))),
            --(INT('Data Sheet'!$A$19) &amp; "." &amp; BO13),
            --(INT('Data Sheet'!$B$19) &amp; "." &amp; BO13)
        )
    ),
    IF(BN13&lt;&gt;"",
        IF(INT('Data Sheet'!$A$19)=INT('Data Sheet'!$B$19),
            --(INT('Data Sheet'!$A$19) &amp; "." &amp; LEFT(BN13,3)),
            IF(AND((--(INT('Data Sheet'!$A$19) &amp; "." &amp; LEFT(BN13,3))&gt;=--('Data Sheet'!$A$19)), (--(INT('Data Sheet'!$A$19) &amp; "." &amp; LEFT(BN13,3))&lt;=--('Data Sheet'!$B$19))),
                --(INT('Data Sheet'!$A$19) &amp; "." &amp; LEFT(BN13,3)),
                --(INT('Data Sheet'!$B$19) &amp; "." &amp; LEFT(BN13,3))
            )
        ),
        "OK"
    )
)</f>
        <v>OK</v>
      </c>
      <c r="O13" s="23" t="str">
        <f>IF(BP13&lt;&gt;"",
    IF(INT('Data Sheet'!$A$19)=INT('Data Sheet'!$B$19),
        --(INT('Data Sheet'!$A$19) &amp; "." &amp; BP13),
        IF(AND((--(INT('Data Sheet'!$A$19) &amp; "." &amp; BP13)&gt;=--('Data Sheet'!$A$19)), (--(INT('Data Sheet'!$A$19) &amp; "." &amp; BP13)&lt;=--('Data Sheet'!$B$19))),
            --(INT('Data Sheet'!$A$19) &amp; "." &amp; BP13),
            --(INT('Data Sheet'!$B$19) &amp; "." &amp; BP13)
        )
    ),
    IF(BN13&lt;&gt;"",
        IF(INT('Data Sheet'!$A$19)=INT('Data Sheet'!$B$19),
            --(INT('Data Sheet'!$A$19) &amp; "." &amp; RIGHT(BN13,3)),
            IF(AND((--(INT('Data Sheet'!$A$19) &amp; "." &amp; RIGHT(BN13,3))&gt;=--('Data Sheet'!$A$19)), (--(INT('Data Sheet'!$A$19) &amp; "." &amp; RIGHT(BN13,3))&lt;=--('Data Sheet'!$B$19))),
                --(INT('Data Sheet'!$A$19) &amp; "." &amp; RIGHT(BN13,3)),
                --(INT('Data Sheet'!$B$19) &amp; "." &amp; RIGHT(BN13,3))
            )
        ),
        "OK"
    )
)</f>
        <v>OK</v>
      </c>
      <c r="P13" s="23" t="str">
        <f>IF(BR13&lt;&gt;"",
    IF(INT('Data Sheet'!$A$19)=INT('Data Sheet'!$B$15),
        --(INT('Data Sheet'!$A$15) &amp; "." &amp; BR13),
        IF(AND((--(INT('Data Sheet'!$A$15) &amp; "." &amp; BR13)&gt;=--('Data Sheet'!$A$15)), (--(INT('Data Sheet'!$A$15) &amp; "." &amp; BR13)&lt;=--('Data Sheet'!$B$15))),
            --(INT('Data Sheet'!$A$15) &amp; "." &amp; BR13),
            --(INT('Data Sheet'!$B$15) &amp; "." &amp; BR13)
        )
    ),
    IF(BQ13&lt;&gt;"",
        IF(INT('Data Sheet'!$A$15)=INT('Data Sheet'!$B$15),
            --(INT('Data Sheet'!$A$15) &amp; "." &amp; LEFT(BQ13,3)),
            IF(AND((--(INT('Data Sheet'!$A$15) &amp; "." &amp; LEFT(BQ13,3))&gt;=--('Data Sheet'!$A$15)), (--(INT('Data Sheet'!$A$15) &amp; "." &amp; LEFT(BQ13,3))&lt;=--('Data Sheet'!$B$15))),
                --(INT('Data Sheet'!$A$15) &amp; "." &amp; LEFT(BQ13,3)),
                --(INT('Data Sheet'!$B$15) &amp; "." &amp; LEFT(BQ13,3))
            )
        ),
        "OK"
    )
)</f>
        <v>OK</v>
      </c>
      <c r="Q13" s="23" t="str">
        <f>IF(BS13&lt;&gt;"",
    IF(INT('Data Sheet'!$A$19)=INT('Data Sheet'!$B$15),
        --(INT('Data Sheet'!$A$15) &amp; "." &amp; BS13),
        IF(AND((--(INT('Data Sheet'!$A$15) &amp; "." &amp; BS13)&gt;=--('Data Sheet'!$A$15)), (--(INT('Data Sheet'!$A$15) &amp; "." &amp; BS13)&lt;=--('Data Sheet'!$B$15))),
            --(INT('Data Sheet'!$A$15) &amp; "." &amp; BS13),
            --(INT('Data Sheet'!$B$15) &amp; "." &amp; BS13)
        )
    ),
    IF(BQ13&lt;&gt;"",
        IF(INT('Data Sheet'!$A$15)=INT('Data Sheet'!$B$15),
            --(INT('Data Sheet'!$A$15) &amp; "." &amp; RIGHT(BQ13,3)),
            IF(AND((--(INT('Data Sheet'!$A$15) &amp; "." &amp; RIGHT(BQ13,3))&gt;=--('Data Sheet'!$A$15)), (--(INT('Data Sheet'!$A$15) &amp; "." &amp; RIGHT(BQ13,3))&lt;=--('Data Sheet'!$B$15))),
                --(INT('Data Sheet'!$A$15) &amp; "." &amp; RIGHT(BQ13,3)),
                --(INT('Data Sheet'!$B$15) &amp; "." &amp; RIGHT(BQ13,3))
            )
        ),
        "OK"
    )
)</f>
        <v>OK</v>
      </c>
      <c r="R13" s="19"/>
      <c r="S13" s="19"/>
      <c r="T13" s="19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1"/>
      <c r="AU13" s="21"/>
      <c r="AV13" s="21"/>
      <c r="AW13" s="22"/>
      <c r="AX13" s="99"/>
      <c r="AY13" s="20"/>
      <c r="AZ13" s="20"/>
      <c r="BA13" s="22"/>
      <c r="BB13">
        <v>5</v>
      </c>
      <c r="BC13" s="80"/>
      <c r="BD13" s="80"/>
      <c r="BE13" s="80"/>
      <c r="BF13" s="80"/>
      <c r="BG13" s="32" t="str">
        <f t="shared" si="4"/>
        <v/>
      </c>
      <c r="BH13" s="78">
        <f t="shared" si="2"/>
        <v>0</v>
      </c>
      <c r="BI13" s="2">
        <f t="shared" si="5"/>
        <v>0</v>
      </c>
      <c r="BJ13" s="2">
        <f t="shared" si="6"/>
        <v>0</v>
      </c>
      <c r="BK13" s="2">
        <f t="shared" si="3"/>
        <v>0</v>
      </c>
    </row>
    <row r="14" spans="1:76" ht="15" customHeight="1" x14ac:dyDescent="0.25">
      <c r="B14" s="14">
        <v>6</v>
      </c>
      <c r="C14" s="95" t="str">
        <f t="shared" si="7"/>
        <v/>
      </c>
      <c r="D14" s="15" t="str">
        <f t="shared" si="12"/>
        <v>OK</v>
      </c>
      <c r="E14" s="16" t="e">
        <f>VLOOKUP('Data Sheet'!$B$8,'Data Sheet'!$I$2:$J$9,2,FALSE)</f>
        <v>#N/A</v>
      </c>
      <c r="F14" s="16" t="str">
        <f t="shared" si="8"/>
        <v/>
      </c>
      <c r="G14" s="103">
        <f t="shared" si="9"/>
        <v>0</v>
      </c>
      <c r="H14" s="17" t="s">
        <v>26</v>
      </c>
      <c r="I14" s="17" t="s">
        <v>26</v>
      </c>
      <c r="J14" s="17" t="str">
        <f>IF('Data Sheet'!$B$9="NC-50","N/A","OK")</f>
        <v>OK</v>
      </c>
      <c r="K14" s="17" t="str">
        <f>IF('Data Sheet'!$B$9="NC-50","N/A","OK")</f>
        <v>OK</v>
      </c>
      <c r="L14" s="17" t="str">
        <f t="shared" si="10"/>
        <v>OK</v>
      </c>
      <c r="M14" s="17" t="str">
        <f t="shared" si="11"/>
        <v>OK</v>
      </c>
      <c r="N14" s="18" t="str">
        <f>IF(BO14&lt;&gt;"",
    IF(INT('Data Sheet'!$A$19)=INT('Data Sheet'!$B$19),
        --(INT('Data Sheet'!$A$19) &amp; "." &amp; BO14),
        IF(AND((--(INT('Data Sheet'!$A$19) &amp; "." &amp; BO14)&gt;=--('Data Sheet'!$A$19)), (--(INT('Data Sheet'!$A$19) &amp; "." &amp; BO14)&lt;=--('Data Sheet'!$B$19))),
            --(INT('Data Sheet'!$A$19) &amp; "." &amp; BO14),
            --(INT('Data Sheet'!$B$19) &amp; "." &amp; BO14)
        )
    ),
    IF(BN14&lt;&gt;"",
        IF(INT('Data Sheet'!$A$19)=INT('Data Sheet'!$B$19),
            --(INT('Data Sheet'!$A$19) &amp; "." &amp; LEFT(BN14,3)),
            IF(AND((--(INT('Data Sheet'!$A$19) &amp; "." &amp; LEFT(BN14,3))&gt;=--('Data Sheet'!$A$19)), (--(INT('Data Sheet'!$A$19) &amp; "." &amp; LEFT(BN14,3))&lt;=--('Data Sheet'!$B$19))),
                --(INT('Data Sheet'!$A$19) &amp; "." &amp; LEFT(BN14,3)),
                --(INT('Data Sheet'!$B$19) &amp; "." &amp; LEFT(BN14,3))
            )
        ),
        "OK"
    )
)</f>
        <v>OK</v>
      </c>
      <c r="O14" s="23" t="str">
        <f>IF(BP14&lt;&gt;"",
    IF(INT('Data Sheet'!$A$19)=INT('Data Sheet'!$B$19),
        --(INT('Data Sheet'!$A$19) &amp; "." &amp; BP14),
        IF(AND((--(INT('Data Sheet'!$A$19) &amp; "." &amp; BP14)&gt;=--('Data Sheet'!$A$19)), (--(INT('Data Sheet'!$A$19) &amp; "." &amp; BP14)&lt;=--('Data Sheet'!$B$19))),
            --(INT('Data Sheet'!$A$19) &amp; "." &amp; BP14),
            --(INT('Data Sheet'!$B$19) &amp; "." &amp; BP14)
        )
    ),
    IF(BN14&lt;&gt;"",
        IF(INT('Data Sheet'!$A$19)=INT('Data Sheet'!$B$19),
            --(INT('Data Sheet'!$A$19) &amp; "." &amp; RIGHT(BN14,3)),
            IF(AND((--(INT('Data Sheet'!$A$19) &amp; "." &amp; RIGHT(BN14,3))&gt;=--('Data Sheet'!$A$19)), (--(INT('Data Sheet'!$A$19) &amp; "." &amp; RIGHT(BN14,3))&lt;=--('Data Sheet'!$B$19))),
                --(INT('Data Sheet'!$A$19) &amp; "." &amp; RIGHT(BN14,3)),
                --(INT('Data Sheet'!$B$19) &amp; "." &amp; RIGHT(BN14,3))
            )
        ),
        "OK"
    )
)</f>
        <v>OK</v>
      </c>
      <c r="P14" s="23" t="str">
        <f>IF(BR14&lt;&gt;"",
    IF(INT('Data Sheet'!$A$19)=INT('Data Sheet'!$B$15),
        --(INT('Data Sheet'!$A$15) &amp; "." &amp; BR14),
        IF(AND((--(INT('Data Sheet'!$A$15) &amp; "." &amp; BR14)&gt;=--('Data Sheet'!$A$15)), (--(INT('Data Sheet'!$A$15) &amp; "." &amp; BR14)&lt;=--('Data Sheet'!$B$15))),
            --(INT('Data Sheet'!$A$15) &amp; "." &amp; BR14),
            --(INT('Data Sheet'!$B$15) &amp; "." &amp; BR14)
        )
    ),
    IF(BQ14&lt;&gt;"",
        IF(INT('Data Sheet'!$A$15)=INT('Data Sheet'!$B$15),
            --(INT('Data Sheet'!$A$15) &amp; "." &amp; LEFT(BQ14,3)),
            IF(AND((--(INT('Data Sheet'!$A$15) &amp; "." &amp; LEFT(BQ14,3))&gt;=--('Data Sheet'!$A$15)), (--(INT('Data Sheet'!$A$15) &amp; "." &amp; LEFT(BQ14,3))&lt;=--('Data Sheet'!$B$15))),
                --(INT('Data Sheet'!$A$15) &amp; "." &amp; LEFT(BQ14,3)),
                --(INT('Data Sheet'!$B$15) &amp; "." &amp; LEFT(BQ14,3))
            )
        ),
        "OK"
    )
)</f>
        <v>OK</v>
      </c>
      <c r="Q14" s="23" t="str">
        <f>IF(BS14&lt;&gt;"",
    IF(INT('Data Sheet'!$A$19)=INT('Data Sheet'!$B$15),
        --(INT('Data Sheet'!$A$15) &amp; "." &amp; BS14),
        IF(AND((--(INT('Data Sheet'!$A$15) &amp; "." &amp; BS14)&gt;=--('Data Sheet'!$A$15)), (--(INT('Data Sheet'!$A$15) &amp; "." &amp; BS14)&lt;=--('Data Sheet'!$B$15))),
            --(INT('Data Sheet'!$A$15) &amp; "." &amp; BS14),
            --(INT('Data Sheet'!$B$15) &amp; "." &amp; BS14)
        )
    ),
    IF(BQ14&lt;&gt;"",
        IF(INT('Data Sheet'!$A$15)=INT('Data Sheet'!$B$15),
            --(INT('Data Sheet'!$A$15) &amp; "." &amp; RIGHT(BQ14,3)),
            IF(AND((--(INT('Data Sheet'!$A$15) &amp; "." &amp; RIGHT(BQ14,3))&gt;=--('Data Sheet'!$A$15)), (--(INT('Data Sheet'!$A$15) &amp; "." &amp; RIGHT(BQ14,3))&lt;=--('Data Sheet'!$B$15))),
                --(INT('Data Sheet'!$A$15) &amp; "." &amp; RIGHT(BQ14,3)),
                --(INT('Data Sheet'!$B$15) &amp; "." &amp; RIGHT(BQ14,3))
            )
        ),
        "OK"
    )
)</f>
        <v>OK</v>
      </c>
      <c r="R14" s="19"/>
      <c r="S14" s="19"/>
      <c r="T14" s="19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1"/>
      <c r="AU14" s="21"/>
      <c r="AV14" s="21"/>
      <c r="AW14" s="22"/>
      <c r="AX14" s="99"/>
      <c r="AY14" s="20"/>
      <c r="AZ14" s="20"/>
      <c r="BA14" s="22"/>
      <c r="BB14">
        <v>6</v>
      </c>
      <c r="BC14" s="80"/>
      <c r="BD14" s="80"/>
      <c r="BE14" s="80"/>
      <c r="BF14" s="80"/>
      <c r="BG14" s="32" t="str">
        <f t="shared" si="4"/>
        <v/>
      </c>
      <c r="BH14" s="78">
        <f t="shared" si="2"/>
        <v>0</v>
      </c>
      <c r="BI14" s="2">
        <f t="shared" si="5"/>
        <v>0</v>
      </c>
      <c r="BJ14" s="2">
        <f t="shared" si="6"/>
        <v>0</v>
      </c>
      <c r="BK14" s="2">
        <f t="shared" si="3"/>
        <v>0</v>
      </c>
    </row>
    <row r="15" spans="1:76" ht="15" customHeight="1" x14ac:dyDescent="0.25">
      <c r="B15" s="14">
        <v>7</v>
      </c>
      <c r="C15" s="95" t="str">
        <f t="shared" si="7"/>
        <v/>
      </c>
      <c r="D15" s="15" t="str">
        <f t="shared" si="12"/>
        <v>OK</v>
      </c>
      <c r="E15" s="16" t="e">
        <f>VLOOKUP('Data Sheet'!$B$8,'Data Sheet'!$I$2:$J$9,2,FALSE)</f>
        <v>#N/A</v>
      </c>
      <c r="F15" s="16" t="str">
        <f t="shared" si="8"/>
        <v/>
      </c>
      <c r="G15" s="103">
        <f t="shared" si="9"/>
        <v>0</v>
      </c>
      <c r="H15" s="17" t="s">
        <v>26</v>
      </c>
      <c r="I15" s="17" t="s">
        <v>26</v>
      </c>
      <c r="J15" s="17" t="str">
        <f>IF('Data Sheet'!$B$9="NC-50","N/A","OK")</f>
        <v>OK</v>
      </c>
      <c r="K15" s="17" t="str">
        <f>IF('Data Sheet'!$B$9="NC-50","N/A","OK")</f>
        <v>OK</v>
      </c>
      <c r="L15" s="17" t="str">
        <f t="shared" si="10"/>
        <v>OK</v>
      </c>
      <c r="M15" s="17" t="str">
        <f t="shared" si="11"/>
        <v>OK</v>
      </c>
      <c r="N15" s="18" t="str">
        <f>IF(BO15&lt;&gt;"",
    IF(INT('Data Sheet'!$A$19)=INT('Data Sheet'!$B$19),
        --(INT('Data Sheet'!$A$19) &amp; "." &amp; BO15),
        IF(AND((--(INT('Data Sheet'!$A$19) &amp; "." &amp; BO15)&gt;=--('Data Sheet'!$A$19)), (--(INT('Data Sheet'!$A$19) &amp; "." &amp; BO15)&lt;=--('Data Sheet'!$B$19))),
            --(INT('Data Sheet'!$A$19) &amp; "." &amp; BO15),
            --(INT('Data Sheet'!$B$19) &amp; "." &amp; BO15)
        )
    ),
    IF(BN15&lt;&gt;"",
        IF(INT('Data Sheet'!$A$19)=INT('Data Sheet'!$B$19),
            --(INT('Data Sheet'!$A$19) &amp; "." &amp; LEFT(BN15,3)),
            IF(AND((--(INT('Data Sheet'!$A$19) &amp; "." &amp; LEFT(BN15,3))&gt;=--('Data Sheet'!$A$19)), (--(INT('Data Sheet'!$A$19) &amp; "." &amp; LEFT(BN15,3))&lt;=--('Data Sheet'!$B$19))),
                --(INT('Data Sheet'!$A$19) &amp; "." &amp; LEFT(BN15,3)),
                --(INT('Data Sheet'!$B$19) &amp; "." &amp; LEFT(BN15,3))
            )
        ),
        "OK"
    )
)</f>
        <v>OK</v>
      </c>
      <c r="O15" s="23" t="str">
        <f>IF(BP15&lt;&gt;"",
    IF(INT('Data Sheet'!$A$19)=INT('Data Sheet'!$B$19),
        --(INT('Data Sheet'!$A$19) &amp; "." &amp; BP15),
        IF(AND((--(INT('Data Sheet'!$A$19) &amp; "." &amp; BP15)&gt;=--('Data Sheet'!$A$19)), (--(INT('Data Sheet'!$A$19) &amp; "." &amp; BP15)&lt;=--('Data Sheet'!$B$19))),
            --(INT('Data Sheet'!$A$19) &amp; "." &amp; BP15),
            --(INT('Data Sheet'!$B$19) &amp; "." &amp; BP15)
        )
    ),
    IF(BN15&lt;&gt;"",
        IF(INT('Data Sheet'!$A$19)=INT('Data Sheet'!$B$19),
            --(INT('Data Sheet'!$A$19) &amp; "." &amp; RIGHT(BN15,3)),
            IF(AND((--(INT('Data Sheet'!$A$19) &amp; "." &amp; RIGHT(BN15,3))&gt;=--('Data Sheet'!$A$19)), (--(INT('Data Sheet'!$A$19) &amp; "." &amp; RIGHT(BN15,3))&lt;=--('Data Sheet'!$B$19))),
                --(INT('Data Sheet'!$A$19) &amp; "." &amp; RIGHT(BN15,3)),
                --(INT('Data Sheet'!$B$19) &amp; "." &amp; RIGHT(BN15,3))
            )
        ),
        "OK"
    )
)</f>
        <v>OK</v>
      </c>
      <c r="P15" s="23" t="str">
        <f>IF(BR15&lt;&gt;"",
    IF(INT('Data Sheet'!$A$19)=INT('Data Sheet'!$B$15),
        --(INT('Data Sheet'!$A$15) &amp; "." &amp; BR15),
        IF(AND((--(INT('Data Sheet'!$A$15) &amp; "." &amp; BR15)&gt;=--('Data Sheet'!$A$15)), (--(INT('Data Sheet'!$A$15) &amp; "." &amp; BR15)&lt;=--('Data Sheet'!$B$15))),
            --(INT('Data Sheet'!$A$15) &amp; "." &amp; BR15),
            --(INT('Data Sheet'!$B$15) &amp; "." &amp; BR15)
        )
    ),
    IF(BQ15&lt;&gt;"",
        IF(INT('Data Sheet'!$A$15)=INT('Data Sheet'!$B$15),
            --(INT('Data Sheet'!$A$15) &amp; "." &amp; LEFT(BQ15,3)),
            IF(AND((--(INT('Data Sheet'!$A$15) &amp; "." &amp; LEFT(BQ15,3))&gt;=--('Data Sheet'!$A$15)), (--(INT('Data Sheet'!$A$15) &amp; "." &amp; LEFT(BQ15,3))&lt;=--('Data Sheet'!$B$15))),
                --(INT('Data Sheet'!$A$15) &amp; "." &amp; LEFT(BQ15,3)),
                --(INT('Data Sheet'!$B$15) &amp; "." &amp; LEFT(BQ15,3))
            )
        ),
        "OK"
    )
)</f>
        <v>OK</v>
      </c>
      <c r="Q15" s="23" t="str">
        <f>IF(BS15&lt;&gt;"",
    IF(INT('Data Sheet'!$A$19)=INT('Data Sheet'!$B$15),
        --(INT('Data Sheet'!$A$15) &amp; "." &amp; BS15),
        IF(AND((--(INT('Data Sheet'!$A$15) &amp; "." &amp; BS15)&gt;=--('Data Sheet'!$A$15)), (--(INT('Data Sheet'!$A$15) &amp; "." &amp; BS15)&lt;=--('Data Sheet'!$B$15))),
            --(INT('Data Sheet'!$A$15) &amp; "." &amp; BS15),
            --(INT('Data Sheet'!$B$15) &amp; "." &amp; BS15)
        )
    ),
    IF(BQ15&lt;&gt;"",
        IF(INT('Data Sheet'!$A$15)=INT('Data Sheet'!$B$15),
            --(INT('Data Sheet'!$A$15) &amp; "." &amp; RIGHT(BQ15,3)),
            IF(AND((--(INT('Data Sheet'!$A$15) &amp; "." &amp; RIGHT(BQ15,3))&gt;=--('Data Sheet'!$A$15)), (--(INT('Data Sheet'!$A$15) &amp; "." &amp; RIGHT(BQ15,3))&lt;=--('Data Sheet'!$B$15))),
                --(INT('Data Sheet'!$A$15) &amp; "." &amp; RIGHT(BQ15,3)),
                --(INT('Data Sheet'!$B$15) &amp; "." &amp; RIGHT(BQ15,3))
            )
        ),
        "OK"
    )
)</f>
        <v>OK</v>
      </c>
      <c r="R15" s="19"/>
      <c r="S15" s="19"/>
      <c r="T15" s="19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1"/>
      <c r="AU15" s="21"/>
      <c r="AV15" s="21"/>
      <c r="AW15" s="22"/>
      <c r="AX15" s="99"/>
      <c r="AY15" s="20"/>
      <c r="AZ15" s="20"/>
      <c r="BA15" s="22"/>
      <c r="BB15">
        <v>7</v>
      </c>
      <c r="BC15" s="80"/>
      <c r="BD15" s="80"/>
      <c r="BE15" s="80"/>
      <c r="BF15" s="80"/>
      <c r="BG15" s="32" t="str">
        <f t="shared" si="4"/>
        <v/>
      </c>
      <c r="BH15" s="78">
        <f t="shared" si="2"/>
        <v>0</v>
      </c>
      <c r="BI15" s="2">
        <f t="shared" si="5"/>
        <v>0</v>
      </c>
      <c r="BJ15" s="2">
        <f t="shared" si="6"/>
        <v>0</v>
      </c>
      <c r="BK15" s="2">
        <f t="shared" si="3"/>
        <v>0</v>
      </c>
    </row>
    <row r="16" spans="1:76" ht="15" customHeight="1" x14ac:dyDescent="0.25">
      <c r="B16" s="14">
        <v>8</v>
      </c>
      <c r="C16" s="95" t="str">
        <f t="shared" si="7"/>
        <v/>
      </c>
      <c r="D16" s="15" t="str">
        <f t="shared" si="12"/>
        <v>OK</v>
      </c>
      <c r="E16" s="16" t="e">
        <f>VLOOKUP('Data Sheet'!$B$8,'Data Sheet'!$I$2:$J$9,2,FALSE)</f>
        <v>#N/A</v>
      </c>
      <c r="F16" s="16" t="str">
        <f t="shared" si="8"/>
        <v/>
      </c>
      <c r="G16" s="103">
        <f t="shared" si="9"/>
        <v>0</v>
      </c>
      <c r="H16" s="17" t="s">
        <v>26</v>
      </c>
      <c r="I16" s="17" t="s">
        <v>26</v>
      </c>
      <c r="J16" s="17" t="str">
        <f>IF('Data Sheet'!$B$9="NC-50","N/A","OK")</f>
        <v>OK</v>
      </c>
      <c r="K16" s="17" t="str">
        <f>IF('Data Sheet'!$B$9="NC-50","N/A","OK")</f>
        <v>OK</v>
      </c>
      <c r="L16" s="17" t="str">
        <f t="shared" si="10"/>
        <v>OK</v>
      </c>
      <c r="M16" s="17" t="str">
        <f t="shared" si="11"/>
        <v>OK</v>
      </c>
      <c r="N16" s="18" t="str">
        <f>IF(BO16&lt;&gt;"",
    IF(INT('Data Sheet'!$A$19)=INT('Data Sheet'!$B$19),
        --(INT('Data Sheet'!$A$19) &amp; "." &amp; BO16),
        IF(AND((--(INT('Data Sheet'!$A$19) &amp; "." &amp; BO16)&gt;=--('Data Sheet'!$A$19)), (--(INT('Data Sheet'!$A$19) &amp; "." &amp; BO16)&lt;=--('Data Sheet'!$B$19))),
            --(INT('Data Sheet'!$A$19) &amp; "." &amp; BO16),
            --(INT('Data Sheet'!$B$19) &amp; "." &amp; BO16)
        )
    ),
    IF(BN16&lt;&gt;"",
        IF(INT('Data Sheet'!$A$19)=INT('Data Sheet'!$B$19),
            --(INT('Data Sheet'!$A$19) &amp; "." &amp; LEFT(BN16,3)),
            IF(AND((--(INT('Data Sheet'!$A$19) &amp; "." &amp; LEFT(BN16,3))&gt;=--('Data Sheet'!$A$19)), (--(INT('Data Sheet'!$A$19) &amp; "." &amp; LEFT(BN16,3))&lt;=--('Data Sheet'!$B$19))),
                --(INT('Data Sheet'!$A$19) &amp; "." &amp; LEFT(BN16,3)),
                --(INT('Data Sheet'!$B$19) &amp; "." &amp; LEFT(BN16,3))
            )
        ),
        "OK"
    )
)</f>
        <v>OK</v>
      </c>
      <c r="O16" s="23" t="str">
        <f>IF(BP16&lt;&gt;"",
    IF(INT('Data Sheet'!$A$19)=INT('Data Sheet'!$B$19),
        --(INT('Data Sheet'!$A$19) &amp; "." &amp; BP16),
        IF(AND((--(INT('Data Sheet'!$A$19) &amp; "." &amp; BP16)&gt;=--('Data Sheet'!$A$19)), (--(INT('Data Sheet'!$A$19) &amp; "." &amp; BP16)&lt;=--('Data Sheet'!$B$19))),
            --(INT('Data Sheet'!$A$19) &amp; "." &amp; BP16),
            --(INT('Data Sheet'!$B$19) &amp; "." &amp; BP16)
        )
    ),
    IF(BN16&lt;&gt;"",
        IF(INT('Data Sheet'!$A$19)=INT('Data Sheet'!$B$19),
            --(INT('Data Sheet'!$A$19) &amp; "." &amp; RIGHT(BN16,3)),
            IF(AND((--(INT('Data Sheet'!$A$19) &amp; "." &amp; RIGHT(BN16,3))&gt;=--('Data Sheet'!$A$19)), (--(INT('Data Sheet'!$A$19) &amp; "." &amp; RIGHT(BN16,3))&lt;=--('Data Sheet'!$B$19))),
                --(INT('Data Sheet'!$A$19) &amp; "." &amp; RIGHT(BN16,3)),
                --(INT('Data Sheet'!$B$19) &amp; "." &amp; RIGHT(BN16,3))
            )
        ),
        "OK"
    )
)</f>
        <v>OK</v>
      </c>
      <c r="P16" s="23" t="str">
        <f>IF(BR16&lt;&gt;"",
    IF(INT('Data Sheet'!$A$19)=INT('Data Sheet'!$B$15),
        --(INT('Data Sheet'!$A$15) &amp; "." &amp; BR16),
        IF(AND((--(INT('Data Sheet'!$A$15) &amp; "." &amp; BR16)&gt;=--('Data Sheet'!$A$15)), (--(INT('Data Sheet'!$A$15) &amp; "." &amp; BR16)&lt;=--('Data Sheet'!$B$15))),
            --(INT('Data Sheet'!$A$15) &amp; "." &amp; BR16),
            --(INT('Data Sheet'!$B$15) &amp; "." &amp; BR16)
        )
    ),
    IF(BQ16&lt;&gt;"",
        IF(INT('Data Sheet'!$A$15)=INT('Data Sheet'!$B$15),
            --(INT('Data Sheet'!$A$15) &amp; "." &amp; LEFT(BQ16,3)),
            IF(AND((--(INT('Data Sheet'!$A$15) &amp; "." &amp; LEFT(BQ16,3))&gt;=--('Data Sheet'!$A$15)), (--(INT('Data Sheet'!$A$15) &amp; "." &amp; LEFT(BQ16,3))&lt;=--('Data Sheet'!$B$15))),
                --(INT('Data Sheet'!$A$15) &amp; "." &amp; LEFT(BQ16,3)),
                --(INT('Data Sheet'!$B$15) &amp; "." &amp; LEFT(BQ16,3))
            )
        ),
        "OK"
    )
)</f>
        <v>OK</v>
      </c>
      <c r="Q16" s="23" t="str">
        <f>IF(BS16&lt;&gt;"",
    IF(INT('Data Sheet'!$A$19)=INT('Data Sheet'!$B$15),
        --(INT('Data Sheet'!$A$15) &amp; "." &amp; BS16),
        IF(AND((--(INT('Data Sheet'!$A$15) &amp; "." &amp; BS16)&gt;=--('Data Sheet'!$A$15)), (--(INT('Data Sheet'!$A$15) &amp; "." &amp; BS16)&lt;=--('Data Sheet'!$B$15))),
            --(INT('Data Sheet'!$A$15) &amp; "." &amp; BS16),
            --(INT('Data Sheet'!$B$15) &amp; "." &amp; BS16)
        )
    ),
    IF(BQ16&lt;&gt;"",
        IF(INT('Data Sheet'!$A$15)=INT('Data Sheet'!$B$15),
            --(INT('Data Sheet'!$A$15) &amp; "." &amp; RIGHT(BQ16,3)),
            IF(AND((--(INT('Data Sheet'!$A$15) &amp; "." &amp; RIGHT(BQ16,3))&gt;=--('Data Sheet'!$A$15)), (--(INT('Data Sheet'!$A$15) &amp; "." &amp; RIGHT(BQ16,3))&lt;=--('Data Sheet'!$B$15))),
                --(INT('Data Sheet'!$A$15) &amp; "." &amp; RIGHT(BQ16,3)),
                --(INT('Data Sheet'!$B$15) &amp; "." &amp; RIGHT(BQ16,3))
            )
        ),
        "OK"
    )
)</f>
        <v>OK</v>
      </c>
      <c r="R16" s="19"/>
      <c r="S16" s="19"/>
      <c r="T16" s="19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1"/>
      <c r="AU16" s="21"/>
      <c r="AV16" s="21"/>
      <c r="AW16" s="22"/>
      <c r="AX16" s="99"/>
      <c r="AY16" s="20"/>
      <c r="AZ16" s="20"/>
      <c r="BA16" s="22"/>
      <c r="BB16">
        <v>8</v>
      </c>
      <c r="BC16" s="80"/>
      <c r="BD16" s="80"/>
      <c r="BE16" s="80"/>
      <c r="BF16" s="80"/>
      <c r="BG16" s="32" t="str">
        <f t="shared" si="4"/>
        <v/>
      </c>
      <c r="BH16" s="78">
        <f t="shared" si="2"/>
        <v>0</v>
      </c>
      <c r="BI16" s="2">
        <f t="shared" si="5"/>
        <v>0</v>
      </c>
      <c r="BJ16" s="2">
        <f t="shared" si="6"/>
        <v>0</v>
      </c>
      <c r="BK16" s="2">
        <f t="shared" si="3"/>
        <v>0</v>
      </c>
    </row>
    <row r="17" spans="2:63" ht="15" customHeight="1" x14ac:dyDescent="0.25">
      <c r="B17" s="14">
        <v>9</v>
      </c>
      <c r="C17" s="95" t="str">
        <f t="shared" si="7"/>
        <v/>
      </c>
      <c r="D17" s="15" t="str">
        <f t="shared" si="12"/>
        <v>OK</v>
      </c>
      <c r="E17" s="16" t="e">
        <f>VLOOKUP('Data Sheet'!$B$8,'Data Sheet'!$I$2:$J$9,2,FALSE)</f>
        <v>#N/A</v>
      </c>
      <c r="F17" s="16" t="str">
        <f t="shared" si="8"/>
        <v/>
      </c>
      <c r="G17" s="103">
        <f t="shared" si="9"/>
        <v>0</v>
      </c>
      <c r="H17" s="17" t="s">
        <v>26</v>
      </c>
      <c r="I17" s="17" t="s">
        <v>26</v>
      </c>
      <c r="J17" s="17" t="str">
        <f>IF('Data Sheet'!$B$9="NC-50","N/A","OK")</f>
        <v>OK</v>
      </c>
      <c r="K17" s="17" t="str">
        <f>IF('Data Sheet'!$B$9="NC-50","N/A","OK")</f>
        <v>OK</v>
      </c>
      <c r="L17" s="17" t="str">
        <f t="shared" si="10"/>
        <v>OK</v>
      </c>
      <c r="M17" s="17" t="str">
        <f t="shared" si="11"/>
        <v>OK</v>
      </c>
      <c r="N17" s="18" t="str">
        <f>IF(BO17&lt;&gt;"",
    IF(INT('Data Sheet'!$A$19)=INT('Data Sheet'!$B$19),
        --(INT('Data Sheet'!$A$19) &amp; "." &amp; BO17),
        IF(AND((--(INT('Data Sheet'!$A$19) &amp; "." &amp; BO17)&gt;=--('Data Sheet'!$A$19)), (--(INT('Data Sheet'!$A$19) &amp; "." &amp; BO17)&lt;=--('Data Sheet'!$B$19))),
            --(INT('Data Sheet'!$A$19) &amp; "." &amp; BO17),
            --(INT('Data Sheet'!$B$19) &amp; "." &amp; BO17)
        )
    ),
    IF(BN17&lt;&gt;"",
        IF(INT('Data Sheet'!$A$19)=INT('Data Sheet'!$B$19),
            --(INT('Data Sheet'!$A$19) &amp; "." &amp; LEFT(BN17,3)),
            IF(AND((--(INT('Data Sheet'!$A$19) &amp; "." &amp; LEFT(BN17,3))&gt;=--('Data Sheet'!$A$19)), (--(INT('Data Sheet'!$A$19) &amp; "." &amp; LEFT(BN17,3))&lt;=--('Data Sheet'!$B$19))),
                --(INT('Data Sheet'!$A$19) &amp; "." &amp; LEFT(BN17,3)),
                --(INT('Data Sheet'!$B$19) &amp; "." &amp; LEFT(BN17,3))
            )
        ),
        "OK"
    )
)</f>
        <v>OK</v>
      </c>
      <c r="O17" s="23" t="str">
        <f>IF(BP17&lt;&gt;"",
    IF(INT('Data Sheet'!$A$19)=INT('Data Sheet'!$B$19),
        --(INT('Data Sheet'!$A$19) &amp; "." &amp; BP17),
        IF(AND((--(INT('Data Sheet'!$A$19) &amp; "." &amp; BP17)&gt;=--('Data Sheet'!$A$19)), (--(INT('Data Sheet'!$A$19) &amp; "." &amp; BP17)&lt;=--('Data Sheet'!$B$19))),
            --(INT('Data Sheet'!$A$19) &amp; "." &amp; BP17),
            --(INT('Data Sheet'!$B$19) &amp; "." &amp; BP17)
        )
    ),
    IF(BN17&lt;&gt;"",
        IF(INT('Data Sheet'!$A$19)=INT('Data Sheet'!$B$19),
            --(INT('Data Sheet'!$A$19) &amp; "." &amp; RIGHT(BN17,3)),
            IF(AND((--(INT('Data Sheet'!$A$19) &amp; "." &amp; RIGHT(BN17,3))&gt;=--('Data Sheet'!$A$19)), (--(INT('Data Sheet'!$A$19) &amp; "." &amp; RIGHT(BN17,3))&lt;=--('Data Sheet'!$B$19))),
                --(INT('Data Sheet'!$A$19) &amp; "." &amp; RIGHT(BN17,3)),
                --(INT('Data Sheet'!$B$19) &amp; "." &amp; RIGHT(BN17,3))
            )
        ),
        "OK"
    )
)</f>
        <v>OK</v>
      </c>
      <c r="P17" s="23" t="str">
        <f>IF(BR17&lt;&gt;"",
    IF(INT('Data Sheet'!$A$19)=INT('Data Sheet'!$B$15),
        --(INT('Data Sheet'!$A$15) &amp; "." &amp; BR17),
        IF(AND((--(INT('Data Sheet'!$A$15) &amp; "." &amp; BR17)&gt;=--('Data Sheet'!$A$15)), (--(INT('Data Sheet'!$A$15) &amp; "." &amp; BR17)&lt;=--('Data Sheet'!$B$15))),
            --(INT('Data Sheet'!$A$15) &amp; "." &amp; BR17),
            --(INT('Data Sheet'!$B$15) &amp; "." &amp; BR17)
        )
    ),
    IF(BQ17&lt;&gt;"",
        IF(INT('Data Sheet'!$A$15)=INT('Data Sheet'!$B$15),
            --(INT('Data Sheet'!$A$15) &amp; "." &amp; LEFT(BQ17,3)),
            IF(AND((--(INT('Data Sheet'!$A$15) &amp; "." &amp; LEFT(BQ17,3))&gt;=--('Data Sheet'!$A$15)), (--(INT('Data Sheet'!$A$15) &amp; "." &amp; LEFT(BQ17,3))&lt;=--('Data Sheet'!$B$15))),
                --(INT('Data Sheet'!$A$15) &amp; "." &amp; LEFT(BQ17,3)),
                --(INT('Data Sheet'!$B$15) &amp; "." &amp; LEFT(BQ17,3))
            )
        ),
        "OK"
    )
)</f>
        <v>OK</v>
      </c>
      <c r="Q17" s="23" t="str">
        <f>IF(BS17&lt;&gt;"",
    IF(INT('Data Sheet'!$A$19)=INT('Data Sheet'!$B$15),
        --(INT('Data Sheet'!$A$15) &amp; "." &amp; BS17),
        IF(AND((--(INT('Data Sheet'!$A$15) &amp; "." &amp; BS17)&gt;=--('Data Sheet'!$A$15)), (--(INT('Data Sheet'!$A$15) &amp; "." &amp; BS17)&lt;=--('Data Sheet'!$B$15))),
            --(INT('Data Sheet'!$A$15) &amp; "." &amp; BS17),
            --(INT('Data Sheet'!$B$15) &amp; "." &amp; BS17)
        )
    ),
    IF(BQ17&lt;&gt;"",
        IF(INT('Data Sheet'!$A$15)=INT('Data Sheet'!$B$15),
            --(INT('Data Sheet'!$A$15) &amp; "." &amp; RIGHT(BQ17,3)),
            IF(AND((--(INT('Data Sheet'!$A$15) &amp; "." &amp; RIGHT(BQ17,3))&gt;=--('Data Sheet'!$A$15)), (--(INT('Data Sheet'!$A$15) &amp; "." &amp; RIGHT(BQ17,3))&lt;=--('Data Sheet'!$B$15))),
                --(INT('Data Sheet'!$A$15) &amp; "." &amp; RIGHT(BQ17,3)),
                --(INT('Data Sheet'!$B$15) &amp; "." &amp; RIGHT(BQ17,3))
            )
        ),
        "OK"
    )
)</f>
        <v>OK</v>
      </c>
      <c r="R17" s="19"/>
      <c r="S17" s="19"/>
      <c r="T17" s="19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1"/>
      <c r="AU17" s="21"/>
      <c r="AV17" s="21"/>
      <c r="AW17" s="22"/>
      <c r="AX17" s="99"/>
      <c r="AY17" s="20"/>
      <c r="AZ17" s="20"/>
      <c r="BA17" s="22"/>
      <c r="BB17">
        <v>9</v>
      </c>
      <c r="BC17" s="80"/>
      <c r="BD17" s="80"/>
      <c r="BE17" s="80"/>
      <c r="BF17" s="80"/>
      <c r="BG17" s="32" t="str">
        <f t="shared" si="4"/>
        <v/>
      </c>
      <c r="BH17" s="78">
        <f t="shared" si="2"/>
        <v>0</v>
      </c>
      <c r="BI17" s="2">
        <f t="shared" si="5"/>
        <v>0</v>
      </c>
      <c r="BJ17" s="2">
        <f t="shared" si="6"/>
        <v>0</v>
      </c>
      <c r="BK17" s="2">
        <f t="shared" si="3"/>
        <v>0</v>
      </c>
    </row>
    <row r="18" spans="2:63" ht="15" customHeight="1" x14ac:dyDescent="0.25">
      <c r="B18" s="14">
        <v>10</v>
      </c>
      <c r="C18" s="95" t="str">
        <f t="shared" si="7"/>
        <v/>
      </c>
      <c r="D18" s="15" t="str">
        <f t="shared" si="12"/>
        <v>OK</v>
      </c>
      <c r="E18" s="16" t="e">
        <f>VLOOKUP('Data Sheet'!$B$8,'Data Sheet'!$I$2:$J$9,2,FALSE)</f>
        <v>#N/A</v>
      </c>
      <c r="F18" s="16" t="str">
        <f t="shared" si="8"/>
        <v/>
      </c>
      <c r="G18" s="103">
        <f t="shared" si="9"/>
        <v>0</v>
      </c>
      <c r="H18" s="17" t="s">
        <v>26</v>
      </c>
      <c r="I18" s="17" t="s">
        <v>26</v>
      </c>
      <c r="J18" s="17" t="str">
        <f>IF('Data Sheet'!$B$9="NC-50","N/A","OK")</f>
        <v>OK</v>
      </c>
      <c r="K18" s="17" t="str">
        <f>IF('Data Sheet'!$B$9="NC-50","N/A","OK")</f>
        <v>OK</v>
      </c>
      <c r="L18" s="17" t="str">
        <f t="shared" si="10"/>
        <v>OK</v>
      </c>
      <c r="M18" s="17" t="str">
        <f t="shared" si="11"/>
        <v>OK</v>
      </c>
      <c r="N18" s="18" t="str">
        <f>IF(BO18&lt;&gt;"",
    IF(INT('Data Sheet'!$A$19)=INT('Data Sheet'!$B$19),
        --(INT('Data Sheet'!$A$19) &amp; "." &amp; BO18),
        IF(AND((--(INT('Data Sheet'!$A$19) &amp; "." &amp; BO18)&gt;=--('Data Sheet'!$A$19)), (--(INT('Data Sheet'!$A$19) &amp; "." &amp; BO18)&lt;=--('Data Sheet'!$B$19))),
            --(INT('Data Sheet'!$A$19) &amp; "." &amp; BO18),
            --(INT('Data Sheet'!$B$19) &amp; "." &amp; BO18)
        )
    ),
    IF(BN18&lt;&gt;"",
        IF(INT('Data Sheet'!$A$19)=INT('Data Sheet'!$B$19),
            --(INT('Data Sheet'!$A$19) &amp; "." &amp; LEFT(BN18,3)),
            IF(AND((--(INT('Data Sheet'!$A$19) &amp; "." &amp; LEFT(BN18,3))&gt;=--('Data Sheet'!$A$19)), (--(INT('Data Sheet'!$A$19) &amp; "." &amp; LEFT(BN18,3))&lt;=--('Data Sheet'!$B$19))),
                --(INT('Data Sheet'!$A$19) &amp; "." &amp; LEFT(BN18,3)),
                --(INT('Data Sheet'!$B$19) &amp; "." &amp; LEFT(BN18,3))
            )
        ),
        "OK"
    )
)</f>
        <v>OK</v>
      </c>
      <c r="O18" s="23" t="str">
        <f>IF(BP18&lt;&gt;"",
    IF(INT('Data Sheet'!$A$19)=INT('Data Sheet'!$B$19),
        --(INT('Data Sheet'!$A$19) &amp; "." &amp; BP18),
        IF(AND((--(INT('Data Sheet'!$A$19) &amp; "." &amp; BP18)&gt;=--('Data Sheet'!$A$19)), (--(INT('Data Sheet'!$A$19) &amp; "." &amp; BP18)&lt;=--('Data Sheet'!$B$19))),
            --(INT('Data Sheet'!$A$19) &amp; "." &amp; BP18),
            --(INT('Data Sheet'!$B$19) &amp; "." &amp; BP18)
        )
    ),
    IF(BN18&lt;&gt;"",
        IF(INT('Data Sheet'!$A$19)=INT('Data Sheet'!$B$19),
            --(INT('Data Sheet'!$A$19) &amp; "." &amp; RIGHT(BN18,3)),
            IF(AND((--(INT('Data Sheet'!$A$19) &amp; "." &amp; RIGHT(BN18,3))&gt;=--('Data Sheet'!$A$19)), (--(INT('Data Sheet'!$A$19) &amp; "." &amp; RIGHT(BN18,3))&lt;=--('Data Sheet'!$B$19))),
                --(INT('Data Sheet'!$A$19) &amp; "." &amp; RIGHT(BN18,3)),
                --(INT('Data Sheet'!$B$19) &amp; "." &amp; RIGHT(BN18,3))
            )
        ),
        "OK"
    )
)</f>
        <v>OK</v>
      </c>
      <c r="P18" s="23" t="str">
        <f>IF(BR18&lt;&gt;"",
    IF(INT('Data Sheet'!$A$19)=INT('Data Sheet'!$B$15),
        --(INT('Data Sheet'!$A$15) &amp; "." &amp; BR18),
        IF(AND((--(INT('Data Sheet'!$A$15) &amp; "." &amp; BR18)&gt;=--('Data Sheet'!$A$15)), (--(INT('Data Sheet'!$A$15) &amp; "." &amp; BR18)&lt;=--('Data Sheet'!$B$15))),
            --(INT('Data Sheet'!$A$15) &amp; "." &amp; BR18),
            --(INT('Data Sheet'!$B$15) &amp; "." &amp; BR18)
        )
    ),
    IF(BQ18&lt;&gt;"",
        IF(INT('Data Sheet'!$A$15)=INT('Data Sheet'!$B$15),
            --(INT('Data Sheet'!$A$15) &amp; "." &amp; LEFT(BQ18,3)),
            IF(AND((--(INT('Data Sheet'!$A$15) &amp; "." &amp; LEFT(BQ18,3))&gt;=--('Data Sheet'!$A$15)), (--(INT('Data Sheet'!$A$15) &amp; "." &amp; LEFT(BQ18,3))&lt;=--('Data Sheet'!$B$15))),
                --(INT('Data Sheet'!$A$15) &amp; "." &amp; LEFT(BQ18,3)),
                --(INT('Data Sheet'!$B$15) &amp; "." &amp; LEFT(BQ18,3))
            )
        ),
        "OK"
    )
)</f>
        <v>OK</v>
      </c>
      <c r="Q18" s="23" t="str">
        <f>IF(BS18&lt;&gt;"",
    IF(INT('Data Sheet'!$A$19)=INT('Data Sheet'!$B$15),
        --(INT('Data Sheet'!$A$15) &amp; "." &amp; BS18),
        IF(AND((--(INT('Data Sheet'!$A$15) &amp; "." &amp; BS18)&gt;=--('Data Sheet'!$A$15)), (--(INT('Data Sheet'!$A$15) &amp; "." &amp; BS18)&lt;=--('Data Sheet'!$B$15))),
            --(INT('Data Sheet'!$A$15) &amp; "." &amp; BS18),
            --(INT('Data Sheet'!$B$15) &amp; "." &amp; BS18)
        )
    ),
    IF(BQ18&lt;&gt;"",
        IF(INT('Data Sheet'!$A$15)=INT('Data Sheet'!$B$15),
            --(INT('Data Sheet'!$A$15) &amp; "." &amp; RIGHT(BQ18,3)),
            IF(AND((--(INT('Data Sheet'!$A$15) &amp; "." &amp; RIGHT(BQ18,3))&gt;=--('Data Sheet'!$A$15)), (--(INT('Data Sheet'!$A$15) &amp; "." &amp; RIGHT(BQ18,3))&lt;=--('Data Sheet'!$B$15))),
                --(INT('Data Sheet'!$A$15) &amp; "." &amp; RIGHT(BQ18,3)),
                --(INT('Data Sheet'!$B$15) &amp; "." &amp; RIGHT(BQ18,3))
            )
        ),
        "OK"
    )
)</f>
        <v>OK</v>
      </c>
      <c r="R18" s="19"/>
      <c r="S18" s="19"/>
      <c r="T18" s="19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1"/>
      <c r="AU18" s="21"/>
      <c r="AV18" s="21"/>
      <c r="AW18" s="22"/>
      <c r="AX18" s="99"/>
      <c r="AY18" s="20"/>
      <c r="AZ18" s="20"/>
      <c r="BA18" s="22"/>
      <c r="BB18">
        <v>10</v>
      </c>
      <c r="BC18" s="80"/>
      <c r="BD18" s="80"/>
      <c r="BE18" s="80"/>
      <c r="BF18" s="80"/>
      <c r="BG18" s="32" t="str">
        <f t="shared" si="4"/>
        <v/>
      </c>
      <c r="BH18" s="78">
        <f t="shared" si="2"/>
        <v>0</v>
      </c>
      <c r="BI18" s="2">
        <f t="shared" si="5"/>
        <v>0</v>
      </c>
      <c r="BJ18" s="2">
        <f t="shared" si="6"/>
        <v>0</v>
      </c>
      <c r="BK18" s="2">
        <f t="shared" si="3"/>
        <v>0</v>
      </c>
    </row>
    <row r="19" spans="2:63" ht="15" customHeight="1" x14ac:dyDescent="0.25">
      <c r="B19" s="14">
        <v>11</v>
      </c>
      <c r="C19" s="95" t="str">
        <f t="shared" si="7"/>
        <v/>
      </c>
      <c r="D19" s="15" t="str">
        <f t="shared" si="12"/>
        <v>OK</v>
      </c>
      <c r="E19" s="16" t="e">
        <f>VLOOKUP('Data Sheet'!$B$8,'Data Sheet'!$I$2:$J$9,2,FALSE)</f>
        <v>#N/A</v>
      </c>
      <c r="F19" s="16" t="str">
        <f t="shared" si="8"/>
        <v/>
      </c>
      <c r="G19" s="103">
        <f t="shared" si="9"/>
        <v>0</v>
      </c>
      <c r="H19" s="17" t="s">
        <v>26</v>
      </c>
      <c r="I19" s="17" t="s">
        <v>26</v>
      </c>
      <c r="J19" s="17" t="str">
        <f>IF('Data Sheet'!$B$9="NC-50","N/A","OK")</f>
        <v>OK</v>
      </c>
      <c r="K19" s="17" t="str">
        <f>IF('Data Sheet'!$B$9="NC-50","N/A","OK")</f>
        <v>OK</v>
      </c>
      <c r="L19" s="17" t="str">
        <f t="shared" si="10"/>
        <v>OK</v>
      </c>
      <c r="M19" s="17" t="str">
        <f t="shared" si="11"/>
        <v>OK</v>
      </c>
      <c r="N19" s="18" t="str">
        <f>IF(BO19&lt;&gt;"",
    IF(INT('Data Sheet'!$A$19)=INT('Data Sheet'!$B$19),
        --(INT('Data Sheet'!$A$19) &amp; "." &amp; BO19),
        IF(AND((--(INT('Data Sheet'!$A$19) &amp; "." &amp; BO19)&gt;=--('Data Sheet'!$A$19)), (--(INT('Data Sheet'!$A$19) &amp; "." &amp; BO19)&lt;=--('Data Sheet'!$B$19))),
            --(INT('Data Sheet'!$A$19) &amp; "." &amp; BO19),
            --(INT('Data Sheet'!$B$19) &amp; "." &amp; BO19)
        )
    ),
    IF(BN19&lt;&gt;"",
        IF(INT('Data Sheet'!$A$19)=INT('Data Sheet'!$B$19),
            --(INT('Data Sheet'!$A$19) &amp; "." &amp; LEFT(BN19,3)),
            IF(AND((--(INT('Data Sheet'!$A$19) &amp; "." &amp; LEFT(BN19,3))&gt;=--('Data Sheet'!$A$19)), (--(INT('Data Sheet'!$A$19) &amp; "." &amp; LEFT(BN19,3))&lt;=--('Data Sheet'!$B$19))),
                --(INT('Data Sheet'!$A$19) &amp; "." &amp; LEFT(BN19,3)),
                --(INT('Data Sheet'!$B$19) &amp; "." &amp; LEFT(BN19,3))
            )
        ),
        "OK"
    )
)</f>
        <v>OK</v>
      </c>
      <c r="O19" s="23" t="str">
        <f>IF(BP19&lt;&gt;"",
    IF(INT('Data Sheet'!$A$19)=INT('Data Sheet'!$B$19),
        --(INT('Data Sheet'!$A$19) &amp; "." &amp; BP19),
        IF(AND((--(INT('Data Sheet'!$A$19) &amp; "." &amp; BP19)&gt;=--('Data Sheet'!$A$19)), (--(INT('Data Sheet'!$A$19) &amp; "." &amp; BP19)&lt;=--('Data Sheet'!$B$19))),
            --(INT('Data Sheet'!$A$19) &amp; "." &amp; BP19),
            --(INT('Data Sheet'!$B$19) &amp; "." &amp; BP19)
        )
    ),
    IF(BN19&lt;&gt;"",
        IF(INT('Data Sheet'!$A$19)=INT('Data Sheet'!$B$19),
            --(INT('Data Sheet'!$A$19) &amp; "." &amp; RIGHT(BN19,3)),
            IF(AND((--(INT('Data Sheet'!$A$19) &amp; "." &amp; RIGHT(BN19,3))&gt;=--('Data Sheet'!$A$19)), (--(INT('Data Sheet'!$A$19) &amp; "." &amp; RIGHT(BN19,3))&lt;=--('Data Sheet'!$B$19))),
                --(INT('Data Sheet'!$A$19) &amp; "." &amp; RIGHT(BN19,3)),
                --(INT('Data Sheet'!$B$19) &amp; "." &amp; RIGHT(BN19,3))
            )
        ),
        "OK"
    )
)</f>
        <v>OK</v>
      </c>
      <c r="P19" s="23" t="str">
        <f>IF(BR19&lt;&gt;"",
    IF(INT('Data Sheet'!$A$19)=INT('Data Sheet'!$B$15),
        --(INT('Data Sheet'!$A$15) &amp; "." &amp; BR19),
        IF(AND((--(INT('Data Sheet'!$A$15) &amp; "." &amp; BR19)&gt;=--('Data Sheet'!$A$15)), (--(INT('Data Sheet'!$A$15) &amp; "." &amp; BR19)&lt;=--('Data Sheet'!$B$15))),
            --(INT('Data Sheet'!$A$15) &amp; "." &amp; BR19),
            --(INT('Data Sheet'!$B$15) &amp; "." &amp; BR19)
        )
    ),
    IF(BQ19&lt;&gt;"",
        IF(INT('Data Sheet'!$A$15)=INT('Data Sheet'!$B$15),
            --(INT('Data Sheet'!$A$15) &amp; "." &amp; LEFT(BQ19,3)),
            IF(AND((--(INT('Data Sheet'!$A$15) &amp; "." &amp; LEFT(BQ19,3))&gt;=--('Data Sheet'!$A$15)), (--(INT('Data Sheet'!$A$15) &amp; "." &amp; LEFT(BQ19,3))&lt;=--('Data Sheet'!$B$15))),
                --(INT('Data Sheet'!$A$15) &amp; "." &amp; LEFT(BQ19,3)),
                --(INT('Data Sheet'!$B$15) &amp; "." &amp; LEFT(BQ19,3))
            )
        ),
        "OK"
    )
)</f>
        <v>OK</v>
      </c>
      <c r="Q19" s="23" t="str">
        <f>IF(BS19&lt;&gt;"",
    IF(INT('Data Sheet'!$A$19)=INT('Data Sheet'!$B$15),
        --(INT('Data Sheet'!$A$15) &amp; "." &amp; BS19),
        IF(AND((--(INT('Data Sheet'!$A$15) &amp; "." &amp; BS19)&gt;=--('Data Sheet'!$A$15)), (--(INT('Data Sheet'!$A$15) &amp; "." &amp; BS19)&lt;=--('Data Sheet'!$B$15))),
            --(INT('Data Sheet'!$A$15) &amp; "." &amp; BS19),
            --(INT('Data Sheet'!$B$15) &amp; "." &amp; BS19)
        )
    ),
    IF(BQ19&lt;&gt;"",
        IF(INT('Data Sheet'!$A$15)=INT('Data Sheet'!$B$15),
            --(INT('Data Sheet'!$A$15) &amp; "." &amp; RIGHT(BQ19,3)),
            IF(AND((--(INT('Data Sheet'!$A$15) &amp; "." &amp; RIGHT(BQ19,3))&gt;=--('Data Sheet'!$A$15)), (--(INT('Data Sheet'!$A$15) &amp; "." &amp; RIGHT(BQ19,3))&lt;=--('Data Sheet'!$B$15))),
                --(INT('Data Sheet'!$A$15) &amp; "." &amp; RIGHT(BQ19,3)),
                --(INT('Data Sheet'!$B$15) &amp; "." &amp; RIGHT(BQ19,3))
            )
        ),
        "OK"
    )
)</f>
        <v>OK</v>
      </c>
      <c r="R19" s="19"/>
      <c r="S19" s="19"/>
      <c r="T19" s="19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1"/>
      <c r="AU19" s="21"/>
      <c r="AV19" s="21"/>
      <c r="AW19" s="22"/>
      <c r="AX19" s="99"/>
      <c r="AY19" s="20"/>
      <c r="AZ19" s="20"/>
      <c r="BA19" s="22"/>
      <c r="BB19">
        <v>11</v>
      </c>
      <c r="BC19" s="80"/>
      <c r="BD19" s="80"/>
      <c r="BE19" s="80"/>
      <c r="BF19" s="80"/>
      <c r="BG19" s="32" t="str">
        <f t="shared" si="4"/>
        <v/>
      </c>
      <c r="BH19" s="78">
        <f t="shared" si="2"/>
        <v>0</v>
      </c>
      <c r="BI19" s="2">
        <f t="shared" si="5"/>
        <v>0</v>
      </c>
      <c r="BJ19" s="2">
        <f t="shared" si="6"/>
        <v>0</v>
      </c>
      <c r="BK19" s="2">
        <f t="shared" si="3"/>
        <v>0</v>
      </c>
    </row>
    <row r="20" spans="2:63" ht="15" customHeight="1" x14ac:dyDescent="0.25">
      <c r="B20" s="14">
        <v>12</v>
      </c>
      <c r="C20" s="95" t="str">
        <f t="shared" si="7"/>
        <v/>
      </c>
      <c r="D20" s="15" t="str">
        <f t="shared" si="12"/>
        <v>OK</v>
      </c>
      <c r="E20" s="16" t="e">
        <f>VLOOKUP('Data Sheet'!$B$8,'Data Sheet'!$I$2:$J$9,2,FALSE)</f>
        <v>#N/A</v>
      </c>
      <c r="F20" s="16" t="str">
        <f t="shared" si="8"/>
        <v/>
      </c>
      <c r="G20" s="103">
        <f t="shared" si="9"/>
        <v>0</v>
      </c>
      <c r="H20" s="17" t="s">
        <v>26</v>
      </c>
      <c r="I20" s="17" t="s">
        <v>26</v>
      </c>
      <c r="J20" s="17" t="str">
        <f>IF('Data Sheet'!$B$9="NC-50","N/A","OK")</f>
        <v>OK</v>
      </c>
      <c r="K20" s="17" t="str">
        <f>IF('Data Sheet'!$B$9="NC-50","N/A","OK")</f>
        <v>OK</v>
      </c>
      <c r="L20" s="17" t="str">
        <f t="shared" si="10"/>
        <v>OK</v>
      </c>
      <c r="M20" s="17" t="str">
        <f t="shared" si="11"/>
        <v>OK</v>
      </c>
      <c r="N20" s="18" t="str">
        <f>IF(BO20&lt;&gt;"",
    IF(INT('Data Sheet'!$A$19)=INT('Data Sheet'!$B$19),
        --(INT('Data Sheet'!$A$19) &amp; "." &amp; BO20),
        IF(AND((--(INT('Data Sheet'!$A$19) &amp; "." &amp; BO20)&gt;=--('Data Sheet'!$A$19)), (--(INT('Data Sheet'!$A$19) &amp; "." &amp; BO20)&lt;=--('Data Sheet'!$B$19))),
            --(INT('Data Sheet'!$A$19) &amp; "." &amp; BO20),
            --(INT('Data Sheet'!$B$19) &amp; "." &amp; BO20)
        )
    ),
    IF(BN20&lt;&gt;"",
        IF(INT('Data Sheet'!$A$19)=INT('Data Sheet'!$B$19),
            --(INT('Data Sheet'!$A$19) &amp; "." &amp; LEFT(BN20,3)),
            IF(AND((--(INT('Data Sheet'!$A$19) &amp; "." &amp; LEFT(BN20,3))&gt;=--('Data Sheet'!$A$19)), (--(INT('Data Sheet'!$A$19) &amp; "." &amp; LEFT(BN20,3))&lt;=--('Data Sheet'!$B$19))),
                --(INT('Data Sheet'!$A$19) &amp; "." &amp; LEFT(BN20,3)),
                --(INT('Data Sheet'!$B$19) &amp; "." &amp; LEFT(BN20,3))
            )
        ),
        "OK"
    )
)</f>
        <v>OK</v>
      </c>
      <c r="O20" s="23" t="str">
        <f>IF(BP20&lt;&gt;"",
    IF(INT('Data Sheet'!$A$19)=INT('Data Sheet'!$B$19),
        --(INT('Data Sheet'!$A$19) &amp; "." &amp; BP20),
        IF(AND((--(INT('Data Sheet'!$A$19) &amp; "." &amp; BP20)&gt;=--('Data Sheet'!$A$19)), (--(INT('Data Sheet'!$A$19) &amp; "." &amp; BP20)&lt;=--('Data Sheet'!$B$19))),
            --(INT('Data Sheet'!$A$19) &amp; "." &amp; BP20),
            --(INT('Data Sheet'!$B$19) &amp; "." &amp; BP20)
        )
    ),
    IF(BN20&lt;&gt;"",
        IF(INT('Data Sheet'!$A$19)=INT('Data Sheet'!$B$19),
            --(INT('Data Sheet'!$A$19) &amp; "." &amp; RIGHT(BN20,3)),
            IF(AND((--(INT('Data Sheet'!$A$19) &amp; "." &amp; RIGHT(BN20,3))&gt;=--('Data Sheet'!$A$19)), (--(INT('Data Sheet'!$A$19) &amp; "." &amp; RIGHT(BN20,3))&lt;=--('Data Sheet'!$B$19))),
                --(INT('Data Sheet'!$A$19) &amp; "." &amp; RIGHT(BN20,3)),
                --(INT('Data Sheet'!$B$19) &amp; "." &amp; RIGHT(BN20,3))
            )
        ),
        "OK"
    )
)</f>
        <v>OK</v>
      </c>
      <c r="P20" s="23" t="str">
        <f>IF(BR20&lt;&gt;"",
    IF(INT('Data Sheet'!$A$19)=INT('Data Sheet'!$B$15),
        --(INT('Data Sheet'!$A$15) &amp; "." &amp; BR20),
        IF(AND((--(INT('Data Sheet'!$A$15) &amp; "." &amp; BR20)&gt;=--('Data Sheet'!$A$15)), (--(INT('Data Sheet'!$A$15) &amp; "." &amp; BR20)&lt;=--('Data Sheet'!$B$15))),
            --(INT('Data Sheet'!$A$15) &amp; "." &amp; BR20),
            --(INT('Data Sheet'!$B$15) &amp; "." &amp; BR20)
        )
    ),
    IF(BQ20&lt;&gt;"",
        IF(INT('Data Sheet'!$A$15)=INT('Data Sheet'!$B$15),
            --(INT('Data Sheet'!$A$15) &amp; "." &amp; LEFT(BQ20,3)),
            IF(AND((--(INT('Data Sheet'!$A$15) &amp; "." &amp; LEFT(BQ20,3))&gt;=--('Data Sheet'!$A$15)), (--(INT('Data Sheet'!$A$15) &amp; "." &amp; LEFT(BQ20,3))&lt;=--('Data Sheet'!$B$15))),
                --(INT('Data Sheet'!$A$15) &amp; "." &amp; LEFT(BQ20,3)),
                --(INT('Data Sheet'!$B$15) &amp; "." &amp; LEFT(BQ20,3))
            )
        ),
        "OK"
    )
)</f>
        <v>OK</v>
      </c>
      <c r="Q20" s="23" t="str">
        <f>IF(BS20&lt;&gt;"",
    IF(INT('Data Sheet'!$A$19)=INT('Data Sheet'!$B$15),
        --(INT('Data Sheet'!$A$15) &amp; "." &amp; BS20),
        IF(AND((--(INT('Data Sheet'!$A$15) &amp; "." &amp; BS20)&gt;=--('Data Sheet'!$A$15)), (--(INT('Data Sheet'!$A$15) &amp; "." &amp; BS20)&lt;=--('Data Sheet'!$B$15))),
            --(INT('Data Sheet'!$A$15) &amp; "." &amp; BS20),
            --(INT('Data Sheet'!$B$15) &amp; "." &amp; BS20)
        )
    ),
    IF(BQ20&lt;&gt;"",
        IF(INT('Data Sheet'!$A$15)=INT('Data Sheet'!$B$15),
            --(INT('Data Sheet'!$A$15) &amp; "." &amp; RIGHT(BQ20,3)),
            IF(AND((--(INT('Data Sheet'!$A$15) &amp; "." &amp; RIGHT(BQ20,3))&gt;=--('Data Sheet'!$A$15)), (--(INT('Data Sheet'!$A$15) &amp; "." &amp; RIGHT(BQ20,3))&lt;=--('Data Sheet'!$B$15))),
                --(INT('Data Sheet'!$A$15) &amp; "." &amp; RIGHT(BQ20,3)),
                --(INT('Data Sheet'!$B$15) &amp; "." &amp; RIGHT(BQ20,3))
            )
        ),
        "OK"
    )
)</f>
        <v>OK</v>
      </c>
      <c r="R20" s="19"/>
      <c r="S20" s="19"/>
      <c r="T20" s="19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1"/>
      <c r="AU20" s="21"/>
      <c r="AV20" s="21"/>
      <c r="AW20" s="22"/>
      <c r="AX20" s="99"/>
      <c r="AY20" s="20"/>
      <c r="AZ20" s="20"/>
      <c r="BA20" s="22"/>
      <c r="BB20">
        <v>12</v>
      </c>
      <c r="BC20" s="80"/>
      <c r="BD20" s="80"/>
      <c r="BE20" s="80"/>
      <c r="BF20" s="80"/>
      <c r="BG20" s="32" t="str">
        <f t="shared" si="4"/>
        <v/>
      </c>
      <c r="BH20" s="78">
        <f t="shared" si="2"/>
        <v>0</v>
      </c>
      <c r="BI20" s="2">
        <f t="shared" si="5"/>
        <v>0</v>
      </c>
      <c r="BJ20" s="2">
        <f t="shared" si="6"/>
        <v>0</v>
      </c>
      <c r="BK20" s="2">
        <f t="shared" si="3"/>
        <v>0</v>
      </c>
    </row>
    <row r="21" spans="2:63" ht="15" customHeight="1" x14ac:dyDescent="0.25">
      <c r="B21" s="14">
        <v>13</v>
      </c>
      <c r="C21" s="95" t="str">
        <f t="shared" si="7"/>
        <v/>
      </c>
      <c r="D21" s="15" t="str">
        <f t="shared" si="12"/>
        <v>OK</v>
      </c>
      <c r="E21" s="16" t="e">
        <f>VLOOKUP('Data Sheet'!$B$8,'Data Sheet'!$I$2:$J$9,2,FALSE)</f>
        <v>#N/A</v>
      </c>
      <c r="F21" s="16" t="str">
        <f t="shared" si="8"/>
        <v/>
      </c>
      <c r="G21" s="103">
        <f t="shared" si="9"/>
        <v>0</v>
      </c>
      <c r="H21" s="17" t="s">
        <v>26</v>
      </c>
      <c r="I21" s="17" t="s">
        <v>26</v>
      </c>
      <c r="J21" s="17" t="str">
        <f>IF('Data Sheet'!$B$9="NC-50","N/A","OK")</f>
        <v>OK</v>
      </c>
      <c r="K21" s="17" t="str">
        <f>IF('Data Sheet'!$B$9="NC-50","N/A","OK")</f>
        <v>OK</v>
      </c>
      <c r="L21" s="17" t="str">
        <f t="shared" si="10"/>
        <v>OK</v>
      </c>
      <c r="M21" s="17" t="str">
        <f t="shared" si="11"/>
        <v>OK</v>
      </c>
      <c r="N21" s="18" t="str">
        <f>IF(BO21&lt;&gt;"",
    IF(INT('Data Sheet'!$A$19)=INT('Data Sheet'!$B$19),
        --(INT('Data Sheet'!$A$19) &amp; "." &amp; BO21),
        IF(AND((--(INT('Data Sheet'!$A$19) &amp; "." &amp; BO21)&gt;=--('Data Sheet'!$A$19)), (--(INT('Data Sheet'!$A$19) &amp; "." &amp; BO21)&lt;=--('Data Sheet'!$B$19))),
            --(INT('Data Sheet'!$A$19) &amp; "." &amp; BO21),
            --(INT('Data Sheet'!$B$19) &amp; "." &amp; BO21)
        )
    ),
    IF(BN21&lt;&gt;"",
        IF(INT('Data Sheet'!$A$19)=INT('Data Sheet'!$B$19),
            --(INT('Data Sheet'!$A$19) &amp; "." &amp; LEFT(BN21,3)),
            IF(AND((--(INT('Data Sheet'!$A$19) &amp; "." &amp; LEFT(BN21,3))&gt;=--('Data Sheet'!$A$19)), (--(INT('Data Sheet'!$A$19) &amp; "." &amp; LEFT(BN21,3))&lt;=--('Data Sheet'!$B$19))),
                --(INT('Data Sheet'!$A$19) &amp; "." &amp; LEFT(BN21,3)),
                --(INT('Data Sheet'!$B$19) &amp; "." &amp; LEFT(BN21,3))
            )
        ),
        "OK"
    )
)</f>
        <v>OK</v>
      </c>
      <c r="O21" s="23" t="str">
        <f>IF(BP21&lt;&gt;"",
    IF(INT('Data Sheet'!$A$19)=INT('Data Sheet'!$B$19),
        --(INT('Data Sheet'!$A$19) &amp; "." &amp; BP21),
        IF(AND((--(INT('Data Sheet'!$A$19) &amp; "." &amp; BP21)&gt;=--('Data Sheet'!$A$19)), (--(INT('Data Sheet'!$A$19) &amp; "." &amp; BP21)&lt;=--('Data Sheet'!$B$19))),
            --(INT('Data Sheet'!$A$19) &amp; "." &amp; BP21),
            --(INT('Data Sheet'!$B$19) &amp; "." &amp; BP21)
        )
    ),
    IF(BN21&lt;&gt;"",
        IF(INT('Data Sheet'!$A$19)=INT('Data Sheet'!$B$19),
            --(INT('Data Sheet'!$A$19) &amp; "." &amp; RIGHT(BN21,3)),
            IF(AND((--(INT('Data Sheet'!$A$19) &amp; "." &amp; RIGHT(BN21,3))&gt;=--('Data Sheet'!$A$19)), (--(INT('Data Sheet'!$A$19) &amp; "." &amp; RIGHT(BN21,3))&lt;=--('Data Sheet'!$B$19))),
                --(INT('Data Sheet'!$A$19) &amp; "." &amp; RIGHT(BN21,3)),
                --(INT('Data Sheet'!$B$19) &amp; "." &amp; RIGHT(BN21,3))
            )
        ),
        "OK"
    )
)</f>
        <v>OK</v>
      </c>
      <c r="P21" s="23" t="str">
        <f>IF(BR21&lt;&gt;"",
    IF(INT('Data Sheet'!$A$19)=INT('Data Sheet'!$B$15),
        --(INT('Data Sheet'!$A$15) &amp; "." &amp; BR21),
        IF(AND((--(INT('Data Sheet'!$A$15) &amp; "." &amp; BR21)&gt;=--('Data Sheet'!$A$15)), (--(INT('Data Sheet'!$A$15) &amp; "." &amp; BR21)&lt;=--('Data Sheet'!$B$15))),
            --(INT('Data Sheet'!$A$15) &amp; "." &amp; BR21),
            --(INT('Data Sheet'!$B$15) &amp; "." &amp; BR21)
        )
    ),
    IF(BQ21&lt;&gt;"",
        IF(INT('Data Sheet'!$A$15)=INT('Data Sheet'!$B$15),
            --(INT('Data Sheet'!$A$15) &amp; "." &amp; LEFT(BQ21,3)),
            IF(AND((--(INT('Data Sheet'!$A$15) &amp; "." &amp; LEFT(BQ21,3))&gt;=--('Data Sheet'!$A$15)), (--(INT('Data Sheet'!$A$15) &amp; "." &amp; LEFT(BQ21,3))&lt;=--('Data Sheet'!$B$15))),
                --(INT('Data Sheet'!$A$15) &amp; "." &amp; LEFT(BQ21,3)),
                --(INT('Data Sheet'!$B$15) &amp; "." &amp; LEFT(BQ21,3))
            )
        ),
        "OK"
    )
)</f>
        <v>OK</v>
      </c>
      <c r="Q21" s="23" t="str">
        <f>IF(BS21&lt;&gt;"",
    IF(INT('Data Sheet'!$A$19)=INT('Data Sheet'!$B$15),
        --(INT('Data Sheet'!$A$15) &amp; "." &amp; BS21),
        IF(AND((--(INT('Data Sheet'!$A$15) &amp; "." &amp; BS21)&gt;=--('Data Sheet'!$A$15)), (--(INT('Data Sheet'!$A$15) &amp; "." &amp; BS21)&lt;=--('Data Sheet'!$B$15))),
            --(INT('Data Sheet'!$A$15) &amp; "." &amp; BS21),
            --(INT('Data Sheet'!$B$15) &amp; "." &amp; BS21)
        )
    ),
    IF(BQ21&lt;&gt;"",
        IF(INT('Data Sheet'!$A$15)=INT('Data Sheet'!$B$15),
            --(INT('Data Sheet'!$A$15) &amp; "." &amp; RIGHT(BQ21,3)),
            IF(AND((--(INT('Data Sheet'!$A$15) &amp; "." &amp; RIGHT(BQ21,3))&gt;=--('Data Sheet'!$A$15)), (--(INT('Data Sheet'!$A$15) &amp; "." &amp; RIGHT(BQ21,3))&lt;=--('Data Sheet'!$B$15))),
                --(INT('Data Sheet'!$A$15) &amp; "." &amp; RIGHT(BQ21,3)),
                --(INT('Data Sheet'!$B$15) &amp; "." &amp; RIGHT(BQ21,3))
            )
        ),
        "OK"
    )
)</f>
        <v>OK</v>
      </c>
      <c r="R21" s="19"/>
      <c r="S21" s="19"/>
      <c r="T21" s="19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1"/>
      <c r="AU21" s="21"/>
      <c r="AV21" s="21"/>
      <c r="AW21" s="22"/>
      <c r="AX21" s="99"/>
      <c r="AY21" s="20"/>
      <c r="AZ21" s="20"/>
      <c r="BA21" s="22"/>
      <c r="BB21">
        <v>13</v>
      </c>
      <c r="BC21" s="80"/>
      <c r="BD21" s="80"/>
      <c r="BE21" s="80"/>
      <c r="BF21" s="80"/>
      <c r="BG21" s="32" t="str">
        <f t="shared" si="4"/>
        <v/>
      </c>
      <c r="BH21" s="78">
        <f t="shared" si="2"/>
        <v>0</v>
      </c>
      <c r="BI21" s="2">
        <f t="shared" si="5"/>
        <v>0</v>
      </c>
      <c r="BJ21" s="2">
        <f t="shared" si="6"/>
        <v>0</v>
      </c>
      <c r="BK21" s="2">
        <f t="shared" si="3"/>
        <v>0</v>
      </c>
    </row>
    <row r="22" spans="2:63" ht="15" customHeight="1" x14ac:dyDescent="0.25">
      <c r="B22" s="14">
        <v>14</v>
      </c>
      <c r="C22" s="95" t="str">
        <f t="shared" si="7"/>
        <v/>
      </c>
      <c r="D22" s="15" t="str">
        <f t="shared" si="12"/>
        <v>OK</v>
      </c>
      <c r="E22" s="16" t="e">
        <f>VLOOKUP('Data Sheet'!$B$8,'Data Sheet'!$I$2:$J$9,2,FALSE)</f>
        <v>#N/A</v>
      </c>
      <c r="F22" s="16" t="str">
        <f t="shared" si="8"/>
        <v/>
      </c>
      <c r="G22" s="103">
        <f t="shared" si="9"/>
        <v>0</v>
      </c>
      <c r="H22" s="17" t="s">
        <v>26</v>
      </c>
      <c r="I22" s="17" t="s">
        <v>26</v>
      </c>
      <c r="J22" s="17" t="str">
        <f>IF('Data Sheet'!$B$9="NC-50","N/A","OK")</f>
        <v>OK</v>
      </c>
      <c r="K22" s="17" t="str">
        <f>IF('Data Sheet'!$B$9="NC-50","N/A","OK")</f>
        <v>OK</v>
      </c>
      <c r="L22" s="17" t="str">
        <f t="shared" si="10"/>
        <v>OK</v>
      </c>
      <c r="M22" s="17" t="str">
        <f t="shared" si="11"/>
        <v>OK</v>
      </c>
      <c r="N22" s="18" t="str">
        <f>IF(BO22&lt;&gt;"",
    IF(INT('Data Sheet'!$A$19)=INT('Data Sheet'!$B$19),
        --(INT('Data Sheet'!$A$19) &amp; "." &amp; BO22),
        IF(AND((--(INT('Data Sheet'!$A$19) &amp; "." &amp; BO22)&gt;=--('Data Sheet'!$A$19)), (--(INT('Data Sheet'!$A$19) &amp; "." &amp; BO22)&lt;=--('Data Sheet'!$B$19))),
            --(INT('Data Sheet'!$A$19) &amp; "." &amp; BO22),
            --(INT('Data Sheet'!$B$19) &amp; "." &amp; BO22)
        )
    ),
    IF(BN22&lt;&gt;"",
        IF(INT('Data Sheet'!$A$19)=INT('Data Sheet'!$B$19),
            --(INT('Data Sheet'!$A$19) &amp; "." &amp; LEFT(BN22,3)),
            IF(AND((--(INT('Data Sheet'!$A$19) &amp; "." &amp; LEFT(BN22,3))&gt;=--('Data Sheet'!$A$19)), (--(INT('Data Sheet'!$A$19) &amp; "." &amp; LEFT(BN22,3))&lt;=--('Data Sheet'!$B$19))),
                --(INT('Data Sheet'!$A$19) &amp; "." &amp; LEFT(BN22,3)),
                --(INT('Data Sheet'!$B$19) &amp; "." &amp; LEFT(BN22,3))
            )
        ),
        "OK"
    )
)</f>
        <v>OK</v>
      </c>
      <c r="O22" s="23" t="str">
        <f>IF(BP22&lt;&gt;"",
    IF(INT('Data Sheet'!$A$19)=INT('Data Sheet'!$B$19),
        --(INT('Data Sheet'!$A$19) &amp; "." &amp; BP22),
        IF(AND((--(INT('Data Sheet'!$A$19) &amp; "." &amp; BP22)&gt;=--('Data Sheet'!$A$19)), (--(INT('Data Sheet'!$A$19) &amp; "." &amp; BP22)&lt;=--('Data Sheet'!$B$19))),
            --(INT('Data Sheet'!$A$19) &amp; "." &amp; BP22),
            --(INT('Data Sheet'!$B$19) &amp; "." &amp; BP22)
        )
    ),
    IF(BN22&lt;&gt;"",
        IF(INT('Data Sheet'!$A$19)=INT('Data Sheet'!$B$19),
            --(INT('Data Sheet'!$A$19) &amp; "." &amp; RIGHT(BN22,3)),
            IF(AND((--(INT('Data Sheet'!$A$19) &amp; "." &amp; RIGHT(BN22,3))&gt;=--('Data Sheet'!$A$19)), (--(INT('Data Sheet'!$A$19) &amp; "." &amp; RIGHT(BN22,3))&lt;=--('Data Sheet'!$B$19))),
                --(INT('Data Sheet'!$A$19) &amp; "." &amp; RIGHT(BN22,3)),
                --(INT('Data Sheet'!$B$19) &amp; "." &amp; RIGHT(BN22,3))
            )
        ),
        "OK"
    )
)</f>
        <v>OK</v>
      </c>
      <c r="P22" s="23" t="str">
        <f>IF(BR22&lt;&gt;"",
    IF(INT('Data Sheet'!$A$19)=INT('Data Sheet'!$B$15),
        --(INT('Data Sheet'!$A$15) &amp; "." &amp; BR22),
        IF(AND((--(INT('Data Sheet'!$A$15) &amp; "." &amp; BR22)&gt;=--('Data Sheet'!$A$15)), (--(INT('Data Sheet'!$A$15) &amp; "." &amp; BR22)&lt;=--('Data Sheet'!$B$15))),
            --(INT('Data Sheet'!$A$15) &amp; "." &amp; BR22),
            --(INT('Data Sheet'!$B$15) &amp; "." &amp; BR22)
        )
    ),
    IF(BQ22&lt;&gt;"",
        IF(INT('Data Sheet'!$A$15)=INT('Data Sheet'!$B$15),
            --(INT('Data Sheet'!$A$15) &amp; "." &amp; LEFT(BQ22,3)),
            IF(AND((--(INT('Data Sheet'!$A$15) &amp; "." &amp; LEFT(BQ22,3))&gt;=--('Data Sheet'!$A$15)), (--(INT('Data Sheet'!$A$15) &amp; "." &amp; LEFT(BQ22,3))&lt;=--('Data Sheet'!$B$15))),
                --(INT('Data Sheet'!$A$15) &amp; "." &amp; LEFT(BQ22,3)),
                --(INT('Data Sheet'!$B$15) &amp; "." &amp; LEFT(BQ22,3))
            )
        ),
        "OK"
    )
)</f>
        <v>OK</v>
      </c>
      <c r="Q22" s="23" t="str">
        <f>IF(BS22&lt;&gt;"",
    IF(INT('Data Sheet'!$A$19)=INT('Data Sheet'!$B$15),
        --(INT('Data Sheet'!$A$15) &amp; "." &amp; BS22),
        IF(AND((--(INT('Data Sheet'!$A$15) &amp; "." &amp; BS22)&gt;=--('Data Sheet'!$A$15)), (--(INT('Data Sheet'!$A$15) &amp; "." &amp; BS22)&lt;=--('Data Sheet'!$B$15))),
            --(INT('Data Sheet'!$A$15) &amp; "." &amp; BS22),
            --(INT('Data Sheet'!$B$15) &amp; "." &amp; BS22)
        )
    ),
    IF(BQ22&lt;&gt;"",
        IF(INT('Data Sheet'!$A$15)=INT('Data Sheet'!$B$15),
            --(INT('Data Sheet'!$A$15) &amp; "." &amp; RIGHT(BQ22,3)),
            IF(AND((--(INT('Data Sheet'!$A$15) &amp; "." &amp; RIGHT(BQ22,3))&gt;=--('Data Sheet'!$A$15)), (--(INT('Data Sheet'!$A$15) &amp; "." &amp; RIGHT(BQ22,3))&lt;=--('Data Sheet'!$B$15))),
                --(INT('Data Sheet'!$A$15) &amp; "." &amp; RIGHT(BQ22,3)),
                --(INT('Data Sheet'!$B$15) &amp; "." &amp; RIGHT(BQ22,3))
            )
        ),
        "OK"
    )
)</f>
        <v>OK</v>
      </c>
      <c r="R22" s="19"/>
      <c r="S22" s="19"/>
      <c r="T22" s="19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1"/>
      <c r="AU22" s="21"/>
      <c r="AV22" s="21"/>
      <c r="AW22" s="22"/>
      <c r="AX22" s="99"/>
      <c r="AY22" s="20"/>
      <c r="AZ22" s="20"/>
      <c r="BA22" s="22"/>
      <c r="BB22">
        <v>14</v>
      </c>
      <c r="BC22" s="80"/>
      <c r="BD22" s="80"/>
      <c r="BE22" s="80"/>
      <c r="BF22" s="80"/>
      <c r="BG22" s="32" t="str">
        <f t="shared" si="4"/>
        <v/>
      </c>
      <c r="BH22" s="78">
        <f t="shared" si="2"/>
        <v>0</v>
      </c>
      <c r="BI22" s="2">
        <f t="shared" si="5"/>
        <v>0</v>
      </c>
      <c r="BJ22" s="2">
        <f t="shared" si="6"/>
        <v>0</v>
      </c>
      <c r="BK22" s="2">
        <f t="shared" si="3"/>
        <v>0</v>
      </c>
    </row>
    <row r="23" spans="2:63" ht="15" customHeight="1" x14ac:dyDescent="0.25">
      <c r="B23" s="14">
        <v>15</v>
      </c>
      <c r="C23" s="95" t="str">
        <f t="shared" si="7"/>
        <v/>
      </c>
      <c r="D23" s="15" t="str">
        <f t="shared" si="12"/>
        <v>OK</v>
      </c>
      <c r="E23" s="16" t="e">
        <f>VLOOKUP('Data Sheet'!$B$8,'Data Sheet'!$I$2:$J$9,2,FALSE)</f>
        <v>#N/A</v>
      </c>
      <c r="F23" s="16" t="str">
        <f t="shared" si="8"/>
        <v/>
      </c>
      <c r="G23" s="103">
        <f t="shared" si="9"/>
        <v>0</v>
      </c>
      <c r="H23" s="17" t="s">
        <v>26</v>
      </c>
      <c r="I23" s="17" t="s">
        <v>26</v>
      </c>
      <c r="J23" s="17" t="str">
        <f>IF('Data Sheet'!$B$9="NC-50","N/A","OK")</f>
        <v>OK</v>
      </c>
      <c r="K23" s="17" t="str">
        <f>IF('Data Sheet'!$B$9="NC-50","N/A","OK")</f>
        <v>OK</v>
      </c>
      <c r="L23" s="17" t="str">
        <f t="shared" si="10"/>
        <v>OK</v>
      </c>
      <c r="M23" s="17" t="str">
        <f t="shared" si="11"/>
        <v>OK</v>
      </c>
      <c r="N23" s="18" t="str">
        <f>IF(BO23&lt;&gt;"",
    IF(INT('Data Sheet'!$A$19)=INT('Data Sheet'!$B$19),
        --(INT('Data Sheet'!$A$19) &amp; "." &amp; BO23),
        IF(AND((--(INT('Data Sheet'!$A$19) &amp; "." &amp; BO23)&gt;=--('Data Sheet'!$A$19)), (--(INT('Data Sheet'!$A$19) &amp; "." &amp; BO23)&lt;=--('Data Sheet'!$B$19))),
            --(INT('Data Sheet'!$A$19) &amp; "." &amp; BO23),
            --(INT('Data Sheet'!$B$19) &amp; "." &amp; BO23)
        )
    ),
    IF(BN23&lt;&gt;"",
        IF(INT('Data Sheet'!$A$19)=INT('Data Sheet'!$B$19),
            --(INT('Data Sheet'!$A$19) &amp; "." &amp; LEFT(BN23,3)),
            IF(AND((--(INT('Data Sheet'!$A$19) &amp; "." &amp; LEFT(BN23,3))&gt;=--('Data Sheet'!$A$19)), (--(INT('Data Sheet'!$A$19) &amp; "." &amp; LEFT(BN23,3))&lt;=--('Data Sheet'!$B$19))),
                --(INT('Data Sheet'!$A$19) &amp; "." &amp; LEFT(BN23,3)),
                --(INT('Data Sheet'!$B$19) &amp; "." &amp; LEFT(BN23,3))
            )
        ),
        "OK"
    )
)</f>
        <v>OK</v>
      </c>
      <c r="O23" s="23" t="str">
        <f>IF(BP23&lt;&gt;"",
    IF(INT('Data Sheet'!$A$19)=INT('Data Sheet'!$B$19),
        --(INT('Data Sheet'!$A$19) &amp; "." &amp; BP23),
        IF(AND((--(INT('Data Sheet'!$A$19) &amp; "." &amp; BP23)&gt;=--('Data Sheet'!$A$19)), (--(INT('Data Sheet'!$A$19) &amp; "." &amp; BP23)&lt;=--('Data Sheet'!$B$19))),
            --(INT('Data Sheet'!$A$19) &amp; "." &amp; BP23),
            --(INT('Data Sheet'!$B$19) &amp; "." &amp; BP23)
        )
    ),
    IF(BN23&lt;&gt;"",
        IF(INT('Data Sheet'!$A$19)=INT('Data Sheet'!$B$19),
            --(INT('Data Sheet'!$A$19) &amp; "." &amp; RIGHT(BN23,3)),
            IF(AND((--(INT('Data Sheet'!$A$19) &amp; "." &amp; RIGHT(BN23,3))&gt;=--('Data Sheet'!$A$19)), (--(INT('Data Sheet'!$A$19) &amp; "." &amp; RIGHT(BN23,3))&lt;=--('Data Sheet'!$B$19))),
                --(INT('Data Sheet'!$A$19) &amp; "." &amp; RIGHT(BN23,3)),
                --(INT('Data Sheet'!$B$19) &amp; "." &amp; RIGHT(BN23,3))
            )
        ),
        "OK"
    )
)</f>
        <v>OK</v>
      </c>
      <c r="P23" s="23" t="str">
        <f>IF(BR23&lt;&gt;"",
    IF(INT('Data Sheet'!$A$19)=INT('Data Sheet'!$B$15),
        --(INT('Data Sheet'!$A$15) &amp; "." &amp; BR23),
        IF(AND((--(INT('Data Sheet'!$A$15) &amp; "." &amp; BR23)&gt;=--('Data Sheet'!$A$15)), (--(INT('Data Sheet'!$A$15) &amp; "." &amp; BR23)&lt;=--('Data Sheet'!$B$15))),
            --(INT('Data Sheet'!$A$15) &amp; "." &amp; BR23),
            --(INT('Data Sheet'!$B$15) &amp; "." &amp; BR23)
        )
    ),
    IF(BQ23&lt;&gt;"",
        IF(INT('Data Sheet'!$A$15)=INT('Data Sheet'!$B$15),
            --(INT('Data Sheet'!$A$15) &amp; "." &amp; LEFT(BQ23,3)),
            IF(AND((--(INT('Data Sheet'!$A$15) &amp; "." &amp; LEFT(BQ23,3))&gt;=--('Data Sheet'!$A$15)), (--(INT('Data Sheet'!$A$15) &amp; "." &amp; LEFT(BQ23,3))&lt;=--('Data Sheet'!$B$15))),
                --(INT('Data Sheet'!$A$15) &amp; "." &amp; LEFT(BQ23,3)),
                --(INT('Data Sheet'!$B$15) &amp; "." &amp; LEFT(BQ23,3))
            )
        ),
        "OK"
    )
)</f>
        <v>OK</v>
      </c>
      <c r="Q23" s="23" t="str">
        <f>IF(BS23&lt;&gt;"",
    IF(INT('Data Sheet'!$A$19)=INT('Data Sheet'!$B$15),
        --(INT('Data Sheet'!$A$15) &amp; "." &amp; BS23),
        IF(AND((--(INT('Data Sheet'!$A$15) &amp; "." &amp; BS23)&gt;=--('Data Sheet'!$A$15)), (--(INT('Data Sheet'!$A$15) &amp; "." &amp; BS23)&lt;=--('Data Sheet'!$B$15))),
            --(INT('Data Sheet'!$A$15) &amp; "." &amp; BS23),
            --(INT('Data Sheet'!$B$15) &amp; "." &amp; BS23)
        )
    ),
    IF(BQ23&lt;&gt;"",
        IF(INT('Data Sheet'!$A$15)=INT('Data Sheet'!$B$15),
            --(INT('Data Sheet'!$A$15) &amp; "." &amp; RIGHT(BQ23,3)),
            IF(AND((--(INT('Data Sheet'!$A$15) &amp; "." &amp; RIGHT(BQ23,3))&gt;=--('Data Sheet'!$A$15)), (--(INT('Data Sheet'!$A$15) &amp; "." &amp; RIGHT(BQ23,3))&lt;=--('Data Sheet'!$B$15))),
                --(INT('Data Sheet'!$A$15) &amp; "." &amp; RIGHT(BQ23,3)),
                --(INT('Data Sheet'!$B$15) &amp; "." &amp; RIGHT(BQ23,3))
            )
        ),
        "OK"
    )
)</f>
        <v>OK</v>
      </c>
      <c r="R23" s="19"/>
      <c r="S23" s="19"/>
      <c r="T23" s="19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1"/>
      <c r="AU23" s="21"/>
      <c r="AV23" s="21"/>
      <c r="AW23" s="22"/>
      <c r="AX23" s="99"/>
      <c r="AY23" s="20"/>
      <c r="AZ23" s="20"/>
      <c r="BA23" s="22"/>
      <c r="BB23">
        <v>15</v>
      </c>
      <c r="BC23" s="80"/>
      <c r="BD23" s="80"/>
      <c r="BE23" s="80"/>
      <c r="BF23" s="80"/>
      <c r="BG23" s="32" t="str">
        <f t="shared" si="4"/>
        <v/>
      </c>
      <c r="BH23" s="78">
        <f t="shared" si="2"/>
        <v>0</v>
      </c>
      <c r="BI23" s="2">
        <f t="shared" si="5"/>
        <v>0</v>
      </c>
      <c r="BJ23" s="2">
        <f t="shared" si="6"/>
        <v>0</v>
      </c>
      <c r="BK23" s="2">
        <f t="shared" si="3"/>
        <v>0</v>
      </c>
    </row>
    <row r="24" spans="2:63" ht="15" customHeight="1" x14ac:dyDescent="0.25">
      <c r="B24" s="14">
        <v>16</v>
      </c>
      <c r="C24" s="95" t="str">
        <f t="shared" si="7"/>
        <v/>
      </c>
      <c r="D24" s="15" t="str">
        <f t="shared" si="12"/>
        <v>OK</v>
      </c>
      <c r="E24" s="16" t="e">
        <f>VLOOKUP('Data Sheet'!$B$8,'Data Sheet'!$I$2:$J$9,2,FALSE)</f>
        <v>#N/A</v>
      </c>
      <c r="F24" s="16" t="str">
        <f t="shared" si="8"/>
        <v/>
      </c>
      <c r="G24" s="103">
        <f t="shared" si="9"/>
        <v>0</v>
      </c>
      <c r="H24" s="17" t="s">
        <v>26</v>
      </c>
      <c r="I24" s="17" t="s">
        <v>26</v>
      </c>
      <c r="J24" s="17" t="str">
        <f>IF('Data Sheet'!$B$9="NC-50","N/A","OK")</f>
        <v>OK</v>
      </c>
      <c r="K24" s="17" t="str">
        <f>IF('Data Sheet'!$B$9="NC-50","N/A","OK")</f>
        <v>OK</v>
      </c>
      <c r="L24" s="17" t="str">
        <f t="shared" si="10"/>
        <v>OK</v>
      </c>
      <c r="M24" s="17" t="str">
        <f t="shared" si="11"/>
        <v>OK</v>
      </c>
      <c r="N24" s="18" t="str">
        <f>IF(BO24&lt;&gt;"",
    IF(INT('Data Sheet'!$A$19)=INT('Data Sheet'!$B$19),
        --(INT('Data Sheet'!$A$19) &amp; "." &amp; BO24),
        IF(AND((--(INT('Data Sheet'!$A$19) &amp; "." &amp; BO24)&gt;=--('Data Sheet'!$A$19)), (--(INT('Data Sheet'!$A$19) &amp; "." &amp; BO24)&lt;=--('Data Sheet'!$B$19))),
            --(INT('Data Sheet'!$A$19) &amp; "." &amp; BO24),
            --(INT('Data Sheet'!$B$19) &amp; "." &amp; BO24)
        )
    ),
    IF(BN24&lt;&gt;"",
        IF(INT('Data Sheet'!$A$19)=INT('Data Sheet'!$B$19),
            --(INT('Data Sheet'!$A$19) &amp; "." &amp; LEFT(BN24,3)),
            IF(AND((--(INT('Data Sheet'!$A$19) &amp; "." &amp; LEFT(BN24,3))&gt;=--('Data Sheet'!$A$19)), (--(INT('Data Sheet'!$A$19) &amp; "." &amp; LEFT(BN24,3))&lt;=--('Data Sheet'!$B$19))),
                --(INT('Data Sheet'!$A$19) &amp; "." &amp; LEFT(BN24,3)),
                --(INT('Data Sheet'!$B$19) &amp; "." &amp; LEFT(BN24,3))
            )
        ),
        "OK"
    )
)</f>
        <v>OK</v>
      </c>
      <c r="O24" s="23" t="str">
        <f>IF(BP24&lt;&gt;"",
    IF(INT('Data Sheet'!$A$19)=INT('Data Sheet'!$B$19),
        --(INT('Data Sheet'!$A$19) &amp; "." &amp; BP24),
        IF(AND((--(INT('Data Sheet'!$A$19) &amp; "." &amp; BP24)&gt;=--('Data Sheet'!$A$19)), (--(INT('Data Sheet'!$A$19) &amp; "." &amp; BP24)&lt;=--('Data Sheet'!$B$19))),
            --(INT('Data Sheet'!$A$19) &amp; "." &amp; BP24),
            --(INT('Data Sheet'!$B$19) &amp; "." &amp; BP24)
        )
    ),
    IF(BN24&lt;&gt;"",
        IF(INT('Data Sheet'!$A$19)=INT('Data Sheet'!$B$19),
            --(INT('Data Sheet'!$A$19) &amp; "." &amp; RIGHT(BN24,3)),
            IF(AND((--(INT('Data Sheet'!$A$19) &amp; "." &amp; RIGHT(BN24,3))&gt;=--('Data Sheet'!$A$19)), (--(INT('Data Sheet'!$A$19) &amp; "." &amp; RIGHT(BN24,3))&lt;=--('Data Sheet'!$B$19))),
                --(INT('Data Sheet'!$A$19) &amp; "." &amp; RIGHT(BN24,3)),
                --(INT('Data Sheet'!$B$19) &amp; "." &amp; RIGHT(BN24,3))
            )
        ),
        "OK"
    )
)</f>
        <v>OK</v>
      </c>
      <c r="P24" s="23" t="str">
        <f>IF(BR24&lt;&gt;"",
    IF(INT('Data Sheet'!$A$19)=INT('Data Sheet'!$B$15),
        --(INT('Data Sheet'!$A$15) &amp; "." &amp; BR24),
        IF(AND((--(INT('Data Sheet'!$A$15) &amp; "." &amp; BR24)&gt;=--('Data Sheet'!$A$15)), (--(INT('Data Sheet'!$A$15) &amp; "." &amp; BR24)&lt;=--('Data Sheet'!$B$15))),
            --(INT('Data Sheet'!$A$15) &amp; "." &amp; BR24),
            --(INT('Data Sheet'!$B$15) &amp; "." &amp; BR24)
        )
    ),
    IF(BQ24&lt;&gt;"",
        IF(INT('Data Sheet'!$A$15)=INT('Data Sheet'!$B$15),
            --(INT('Data Sheet'!$A$15) &amp; "." &amp; LEFT(BQ24,3)),
            IF(AND((--(INT('Data Sheet'!$A$15) &amp; "." &amp; LEFT(BQ24,3))&gt;=--('Data Sheet'!$A$15)), (--(INT('Data Sheet'!$A$15) &amp; "." &amp; LEFT(BQ24,3))&lt;=--('Data Sheet'!$B$15))),
                --(INT('Data Sheet'!$A$15) &amp; "." &amp; LEFT(BQ24,3)),
                --(INT('Data Sheet'!$B$15) &amp; "." &amp; LEFT(BQ24,3))
            )
        ),
        "OK"
    )
)</f>
        <v>OK</v>
      </c>
      <c r="Q24" s="23" t="str">
        <f>IF(BS24&lt;&gt;"",
    IF(INT('Data Sheet'!$A$19)=INT('Data Sheet'!$B$15),
        --(INT('Data Sheet'!$A$15) &amp; "." &amp; BS24),
        IF(AND((--(INT('Data Sheet'!$A$15) &amp; "." &amp; BS24)&gt;=--('Data Sheet'!$A$15)), (--(INT('Data Sheet'!$A$15) &amp; "." &amp; BS24)&lt;=--('Data Sheet'!$B$15))),
            --(INT('Data Sheet'!$A$15) &amp; "." &amp; BS24),
            --(INT('Data Sheet'!$B$15) &amp; "." &amp; BS24)
        )
    ),
    IF(BQ24&lt;&gt;"",
        IF(INT('Data Sheet'!$A$15)=INT('Data Sheet'!$B$15),
            --(INT('Data Sheet'!$A$15) &amp; "." &amp; RIGHT(BQ24,3)),
            IF(AND((--(INT('Data Sheet'!$A$15) &amp; "." &amp; RIGHT(BQ24,3))&gt;=--('Data Sheet'!$A$15)), (--(INT('Data Sheet'!$A$15) &amp; "." &amp; RIGHT(BQ24,3))&lt;=--('Data Sheet'!$B$15))),
                --(INT('Data Sheet'!$A$15) &amp; "." &amp; RIGHT(BQ24,3)),
                --(INT('Data Sheet'!$B$15) &amp; "." &amp; RIGHT(BQ24,3))
            )
        ),
        "OK"
    )
)</f>
        <v>OK</v>
      </c>
      <c r="R24" s="19"/>
      <c r="S24" s="19"/>
      <c r="T24" s="19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1"/>
      <c r="AU24" s="21"/>
      <c r="AV24" s="21"/>
      <c r="AW24" s="22"/>
      <c r="AX24" s="99"/>
      <c r="AY24" s="20"/>
      <c r="AZ24" s="20"/>
      <c r="BA24" s="22"/>
      <c r="BB24">
        <v>16</v>
      </c>
      <c r="BC24" s="80"/>
      <c r="BD24" s="80"/>
      <c r="BE24" s="80"/>
      <c r="BF24" s="80"/>
      <c r="BG24" s="32" t="str">
        <f t="shared" si="4"/>
        <v/>
      </c>
      <c r="BH24" s="78">
        <f t="shared" si="2"/>
        <v>0</v>
      </c>
      <c r="BI24" s="2">
        <f t="shared" si="5"/>
        <v>0</v>
      </c>
      <c r="BJ24" s="2">
        <f t="shared" si="6"/>
        <v>0</v>
      </c>
      <c r="BK24" s="2">
        <f t="shared" si="3"/>
        <v>0</v>
      </c>
    </row>
    <row r="25" spans="2:63" ht="15" customHeight="1" x14ac:dyDescent="0.25">
      <c r="B25" s="14">
        <v>17</v>
      </c>
      <c r="C25" s="95" t="str">
        <f t="shared" si="7"/>
        <v/>
      </c>
      <c r="D25" s="15" t="str">
        <f t="shared" si="12"/>
        <v>OK</v>
      </c>
      <c r="E25" s="16" t="e">
        <f>VLOOKUP('Data Sheet'!$B$8,'Data Sheet'!$I$2:$J$9,2,FALSE)</f>
        <v>#N/A</v>
      </c>
      <c r="F25" s="16" t="str">
        <f t="shared" si="8"/>
        <v/>
      </c>
      <c r="G25" s="103">
        <f t="shared" si="9"/>
        <v>0</v>
      </c>
      <c r="H25" s="17" t="s">
        <v>26</v>
      </c>
      <c r="I25" s="17" t="s">
        <v>26</v>
      </c>
      <c r="J25" s="17" t="str">
        <f>IF('Data Sheet'!$B$9="NC-50","N/A","OK")</f>
        <v>OK</v>
      </c>
      <c r="K25" s="17" t="str">
        <f>IF('Data Sheet'!$B$9="NC-50","N/A","OK")</f>
        <v>OK</v>
      </c>
      <c r="L25" s="17" t="str">
        <f t="shared" si="10"/>
        <v>OK</v>
      </c>
      <c r="M25" s="17" t="str">
        <f t="shared" si="11"/>
        <v>OK</v>
      </c>
      <c r="N25" s="18" t="str">
        <f>IF(BO25&lt;&gt;"",
    IF(INT('Data Sheet'!$A$19)=INT('Data Sheet'!$B$19),
        --(INT('Data Sheet'!$A$19) &amp; "." &amp; BO25),
        IF(AND((--(INT('Data Sheet'!$A$19) &amp; "." &amp; BO25)&gt;=--('Data Sheet'!$A$19)), (--(INT('Data Sheet'!$A$19) &amp; "." &amp; BO25)&lt;=--('Data Sheet'!$B$19))),
            --(INT('Data Sheet'!$A$19) &amp; "." &amp; BO25),
            --(INT('Data Sheet'!$B$19) &amp; "." &amp; BO25)
        )
    ),
    IF(BN25&lt;&gt;"",
        IF(INT('Data Sheet'!$A$19)=INT('Data Sheet'!$B$19),
            --(INT('Data Sheet'!$A$19) &amp; "." &amp; LEFT(BN25,3)),
            IF(AND((--(INT('Data Sheet'!$A$19) &amp; "." &amp; LEFT(BN25,3))&gt;=--('Data Sheet'!$A$19)), (--(INT('Data Sheet'!$A$19) &amp; "." &amp; LEFT(BN25,3))&lt;=--('Data Sheet'!$B$19))),
                --(INT('Data Sheet'!$A$19) &amp; "." &amp; LEFT(BN25,3)),
                --(INT('Data Sheet'!$B$19) &amp; "." &amp; LEFT(BN25,3))
            )
        ),
        "OK"
    )
)</f>
        <v>OK</v>
      </c>
      <c r="O25" s="23" t="str">
        <f>IF(BP25&lt;&gt;"",
    IF(INT('Data Sheet'!$A$19)=INT('Data Sheet'!$B$19),
        --(INT('Data Sheet'!$A$19) &amp; "." &amp; BP25),
        IF(AND((--(INT('Data Sheet'!$A$19) &amp; "." &amp; BP25)&gt;=--('Data Sheet'!$A$19)), (--(INT('Data Sheet'!$A$19) &amp; "." &amp; BP25)&lt;=--('Data Sheet'!$B$19))),
            --(INT('Data Sheet'!$A$19) &amp; "." &amp; BP25),
            --(INT('Data Sheet'!$B$19) &amp; "." &amp; BP25)
        )
    ),
    IF(BN25&lt;&gt;"",
        IF(INT('Data Sheet'!$A$19)=INT('Data Sheet'!$B$19),
            --(INT('Data Sheet'!$A$19) &amp; "." &amp; RIGHT(BN25,3)),
            IF(AND((--(INT('Data Sheet'!$A$19) &amp; "." &amp; RIGHT(BN25,3))&gt;=--('Data Sheet'!$A$19)), (--(INT('Data Sheet'!$A$19) &amp; "." &amp; RIGHT(BN25,3))&lt;=--('Data Sheet'!$B$19))),
                --(INT('Data Sheet'!$A$19) &amp; "." &amp; RIGHT(BN25,3)),
                --(INT('Data Sheet'!$B$19) &amp; "." &amp; RIGHT(BN25,3))
            )
        ),
        "OK"
    )
)</f>
        <v>OK</v>
      </c>
      <c r="P25" s="23" t="str">
        <f>IF(BR25&lt;&gt;"",
    IF(INT('Data Sheet'!$A$19)=INT('Data Sheet'!$B$15),
        --(INT('Data Sheet'!$A$15) &amp; "." &amp; BR25),
        IF(AND((--(INT('Data Sheet'!$A$15) &amp; "." &amp; BR25)&gt;=--('Data Sheet'!$A$15)), (--(INT('Data Sheet'!$A$15) &amp; "." &amp; BR25)&lt;=--('Data Sheet'!$B$15))),
            --(INT('Data Sheet'!$A$15) &amp; "." &amp; BR25),
            --(INT('Data Sheet'!$B$15) &amp; "." &amp; BR25)
        )
    ),
    IF(BQ25&lt;&gt;"",
        IF(INT('Data Sheet'!$A$15)=INT('Data Sheet'!$B$15),
            --(INT('Data Sheet'!$A$15) &amp; "." &amp; LEFT(BQ25,3)),
            IF(AND((--(INT('Data Sheet'!$A$15) &amp; "." &amp; LEFT(BQ25,3))&gt;=--('Data Sheet'!$A$15)), (--(INT('Data Sheet'!$A$15) &amp; "." &amp; LEFT(BQ25,3))&lt;=--('Data Sheet'!$B$15))),
                --(INT('Data Sheet'!$A$15) &amp; "." &amp; LEFT(BQ25,3)),
                --(INT('Data Sheet'!$B$15) &amp; "." &amp; LEFT(BQ25,3))
            )
        ),
        "OK"
    )
)</f>
        <v>OK</v>
      </c>
      <c r="Q25" s="23" t="str">
        <f>IF(BS25&lt;&gt;"",
    IF(INT('Data Sheet'!$A$19)=INT('Data Sheet'!$B$15),
        --(INT('Data Sheet'!$A$15) &amp; "." &amp; BS25),
        IF(AND((--(INT('Data Sheet'!$A$15) &amp; "." &amp; BS25)&gt;=--('Data Sheet'!$A$15)), (--(INT('Data Sheet'!$A$15) &amp; "." &amp; BS25)&lt;=--('Data Sheet'!$B$15))),
            --(INT('Data Sheet'!$A$15) &amp; "." &amp; BS25),
            --(INT('Data Sheet'!$B$15) &amp; "." &amp; BS25)
        )
    ),
    IF(BQ25&lt;&gt;"",
        IF(INT('Data Sheet'!$A$15)=INT('Data Sheet'!$B$15),
            --(INT('Data Sheet'!$A$15) &amp; "." &amp; RIGHT(BQ25,3)),
            IF(AND((--(INT('Data Sheet'!$A$15) &amp; "." &amp; RIGHT(BQ25,3))&gt;=--('Data Sheet'!$A$15)), (--(INT('Data Sheet'!$A$15) &amp; "." &amp; RIGHT(BQ25,3))&lt;=--('Data Sheet'!$B$15))),
                --(INT('Data Sheet'!$A$15) &amp; "." &amp; RIGHT(BQ25,3)),
                --(INT('Data Sheet'!$B$15) &amp; "." &amp; RIGHT(BQ25,3))
            )
        ),
        "OK"
    )
)</f>
        <v>OK</v>
      </c>
      <c r="R25" s="19"/>
      <c r="S25" s="19"/>
      <c r="T25" s="19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1"/>
      <c r="AU25" s="21"/>
      <c r="AV25" s="21"/>
      <c r="AW25" s="22"/>
      <c r="AX25" s="99"/>
      <c r="AY25" s="20"/>
      <c r="AZ25" s="20"/>
      <c r="BA25" s="22"/>
      <c r="BB25">
        <v>17</v>
      </c>
      <c r="BC25" s="80"/>
      <c r="BD25" s="80"/>
      <c r="BE25" s="80"/>
      <c r="BF25" s="80"/>
      <c r="BG25" s="32" t="str">
        <f t="shared" si="4"/>
        <v/>
      </c>
      <c r="BH25" s="78">
        <f t="shared" si="2"/>
        <v>0</v>
      </c>
      <c r="BI25" s="2">
        <f t="shared" si="5"/>
        <v>0</v>
      </c>
      <c r="BJ25" s="2">
        <f t="shared" si="6"/>
        <v>0</v>
      </c>
      <c r="BK25" s="2">
        <f t="shared" si="3"/>
        <v>0</v>
      </c>
    </row>
    <row r="26" spans="2:63" ht="15" customHeight="1" x14ac:dyDescent="0.25">
      <c r="B26" s="14">
        <v>18</v>
      </c>
      <c r="C26" s="95" t="str">
        <f t="shared" si="7"/>
        <v/>
      </c>
      <c r="D26" s="15" t="str">
        <f t="shared" si="12"/>
        <v>OK</v>
      </c>
      <c r="E26" s="16" t="e">
        <f>VLOOKUP('Data Sheet'!$B$8,'Data Sheet'!$I$2:$J$9,2,FALSE)</f>
        <v>#N/A</v>
      </c>
      <c r="F26" s="16" t="str">
        <f t="shared" si="8"/>
        <v/>
      </c>
      <c r="G26" s="103">
        <f t="shared" si="9"/>
        <v>0</v>
      </c>
      <c r="H26" s="17" t="s">
        <v>26</v>
      </c>
      <c r="I26" s="17" t="s">
        <v>26</v>
      </c>
      <c r="J26" s="17" t="str">
        <f>IF('Data Sheet'!$B$9="NC-50","N/A","OK")</f>
        <v>OK</v>
      </c>
      <c r="K26" s="17" t="str">
        <f>IF('Data Sheet'!$B$9="NC-50","N/A","OK")</f>
        <v>OK</v>
      </c>
      <c r="L26" s="17" t="str">
        <f t="shared" si="10"/>
        <v>OK</v>
      </c>
      <c r="M26" s="17" t="str">
        <f t="shared" si="11"/>
        <v>OK</v>
      </c>
      <c r="N26" s="18" t="str">
        <f>IF(BO26&lt;&gt;"",
    IF(INT('Data Sheet'!$A$19)=INT('Data Sheet'!$B$19),
        --(INT('Data Sheet'!$A$19) &amp; "." &amp; BO26),
        IF(AND((--(INT('Data Sheet'!$A$19) &amp; "." &amp; BO26)&gt;=--('Data Sheet'!$A$19)), (--(INT('Data Sheet'!$A$19) &amp; "." &amp; BO26)&lt;=--('Data Sheet'!$B$19))),
            --(INT('Data Sheet'!$A$19) &amp; "." &amp; BO26),
            --(INT('Data Sheet'!$B$19) &amp; "." &amp; BO26)
        )
    ),
    IF(BN26&lt;&gt;"",
        IF(INT('Data Sheet'!$A$19)=INT('Data Sheet'!$B$19),
            --(INT('Data Sheet'!$A$19) &amp; "." &amp; LEFT(BN26,3)),
            IF(AND((--(INT('Data Sheet'!$A$19) &amp; "." &amp; LEFT(BN26,3))&gt;=--('Data Sheet'!$A$19)), (--(INT('Data Sheet'!$A$19) &amp; "." &amp; LEFT(BN26,3))&lt;=--('Data Sheet'!$B$19))),
                --(INT('Data Sheet'!$A$19) &amp; "." &amp; LEFT(BN26,3)),
                --(INT('Data Sheet'!$B$19) &amp; "." &amp; LEFT(BN26,3))
            )
        ),
        "OK"
    )
)</f>
        <v>OK</v>
      </c>
      <c r="O26" s="23" t="str">
        <f>IF(BP26&lt;&gt;"",
    IF(INT('Data Sheet'!$A$19)=INT('Data Sheet'!$B$19),
        --(INT('Data Sheet'!$A$19) &amp; "." &amp; BP26),
        IF(AND((--(INT('Data Sheet'!$A$19) &amp; "." &amp; BP26)&gt;=--('Data Sheet'!$A$19)), (--(INT('Data Sheet'!$A$19) &amp; "." &amp; BP26)&lt;=--('Data Sheet'!$B$19))),
            --(INT('Data Sheet'!$A$19) &amp; "." &amp; BP26),
            --(INT('Data Sheet'!$B$19) &amp; "." &amp; BP26)
        )
    ),
    IF(BN26&lt;&gt;"",
        IF(INT('Data Sheet'!$A$19)=INT('Data Sheet'!$B$19),
            --(INT('Data Sheet'!$A$19) &amp; "." &amp; RIGHT(BN26,3)),
            IF(AND((--(INT('Data Sheet'!$A$19) &amp; "." &amp; RIGHT(BN26,3))&gt;=--('Data Sheet'!$A$19)), (--(INT('Data Sheet'!$A$19) &amp; "." &amp; RIGHT(BN26,3))&lt;=--('Data Sheet'!$B$19))),
                --(INT('Data Sheet'!$A$19) &amp; "." &amp; RIGHT(BN26,3)),
                --(INT('Data Sheet'!$B$19) &amp; "." &amp; RIGHT(BN26,3))
            )
        ),
        "OK"
    )
)</f>
        <v>OK</v>
      </c>
      <c r="P26" s="23" t="str">
        <f>IF(BR26&lt;&gt;"",
    IF(INT('Data Sheet'!$A$19)=INT('Data Sheet'!$B$15),
        --(INT('Data Sheet'!$A$15) &amp; "." &amp; BR26),
        IF(AND((--(INT('Data Sheet'!$A$15) &amp; "." &amp; BR26)&gt;=--('Data Sheet'!$A$15)), (--(INT('Data Sheet'!$A$15) &amp; "." &amp; BR26)&lt;=--('Data Sheet'!$B$15))),
            --(INT('Data Sheet'!$A$15) &amp; "." &amp; BR26),
            --(INT('Data Sheet'!$B$15) &amp; "." &amp; BR26)
        )
    ),
    IF(BQ26&lt;&gt;"",
        IF(INT('Data Sheet'!$A$15)=INT('Data Sheet'!$B$15),
            --(INT('Data Sheet'!$A$15) &amp; "." &amp; LEFT(BQ26,3)),
            IF(AND((--(INT('Data Sheet'!$A$15) &amp; "." &amp; LEFT(BQ26,3))&gt;=--('Data Sheet'!$A$15)), (--(INT('Data Sheet'!$A$15) &amp; "." &amp; LEFT(BQ26,3))&lt;=--('Data Sheet'!$B$15))),
                --(INT('Data Sheet'!$A$15) &amp; "." &amp; LEFT(BQ26,3)),
                --(INT('Data Sheet'!$B$15) &amp; "." &amp; LEFT(BQ26,3))
            )
        ),
        "OK"
    )
)</f>
        <v>OK</v>
      </c>
      <c r="Q26" s="23" t="str">
        <f>IF(BS26&lt;&gt;"",
    IF(INT('Data Sheet'!$A$19)=INT('Data Sheet'!$B$15),
        --(INT('Data Sheet'!$A$15) &amp; "." &amp; BS26),
        IF(AND((--(INT('Data Sheet'!$A$15) &amp; "." &amp; BS26)&gt;=--('Data Sheet'!$A$15)), (--(INT('Data Sheet'!$A$15) &amp; "." &amp; BS26)&lt;=--('Data Sheet'!$B$15))),
            --(INT('Data Sheet'!$A$15) &amp; "." &amp; BS26),
            --(INT('Data Sheet'!$B$15) &amp; "." &amp; BS26)
        )
    ),
    IF(BQ26&lt;&gt;"",
        IF(INT('Data Sheet'!$A$15)=INT('Data Sheet'!$B$15),
            --(INT('Data Sheet'!$A$15) &amp; "." &amp; RIGHT(BQ26,3)),
            IF(AND((--(INT('Data Sheet'!$A$15) &amp; "." &amp; RIGHT(BQ26,3))&gt;=--('Data Sheet'!$A$15)), (--(INT('Data Sheet'!$A$15) &amp; "." &amp; RIGHT(BQ26,3))&lt;=--('Data Sheet'!$B$15))),
                --(INT('Data Sheet'!$A$15) &amp; "." &amp; RIGHT(BQ26,3)),
                --(INT('Data Sheet'!$B$15) &amp; "." &amp; RIGHT(BQ26,3))
            )
        ),
        "OK"
    )
)</f>
        <v>OK</v>
      </c>
      <c r="R26" s="19"/>
      <c r="S26" s="19"/>
      <c r="T26" s="19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1"/>
      <c r="AU26" s="21"/>
      <c r="AV26" s="21"/>
      <c r="AW26" s="22"/>
      <c r="AX26" s="99"/>
      <c r="AY26" s="20"/>
      <c r="AZ26" s="20"/>
      <c r="BA26" s="22"/>
      <c r="BB26">
        <v>18</v>
      </c>
      <c r="BC26" s="80"/>
      <c r="BD26" s="80"/>
      <c r="BE26" s="80"/>
      <c r="BF26" s="80"/>
      <c r="BG26" s="32" t="str">
        <f t="shared" si="4"/>
        <v/>
      </c>
      <c r="BH26" s="78">
        <f t="shared" si="2"/>
        <v>0</v>
      </c>
      <c r="BI26" s="2">
        <f t="shared" si="5"/>
        <v>0</v>
      </c>
      <c r="BJ26" s="2">
        <f t="shared" si="6"/>
        <v>0</v>
      </c>
      <c r="BK26" s="2">
        <f t="shared" si="3"/>
        <v>0</v>
      </c>
    </row>
    <row r="27" spans="2:63" ht="15" customHeight="1" x14ac:dyDescent="0.25">
      <c r="B27" s="14">
        <v>19</v>
      </c>
      <c r="C27" s="95" t="str">
        <f t="shared" si="7"/>
        <v/>
      </c>
      <c r="D27" s="15" t="str">
        <f t="shared" si="12"/>
        <v>OK</v>
      </c>
      <c r="E27" s="16" t="e">
        <f>VLOOKUP('Data Sheet'!$B$8,'Data Sheet'!$I$2:$J$9,2,FALSE)</f>
        <v>#N/A</v>
      </c>
      <c r="F27" s="16" t="str">
        <f t="shared" si="8"/>
        <v/>
      </c>
      <c r="G27" s="103">
        <f t="shared" si="9"/>
        <v>0</v>
      </c>
      <c r="H27" s="17" t="s">
        <v>26</v>
      </c>
      <c r="I27" s="17" t="s">
        <v>26</v>
      </c>
      <c r="J27" s="17" t="str">
        <f>IF('Data Sheet'!$B$9="NC-50","N/A","OK")</f>
        <v>OK</v>
      </c>
      <c r="K27" s="17" t="str">
        <f>IF('Data Sheet'!$B$9="NC-50","N/A","OK")</f>
        <v>OK</v>
      </c>
      <c r="L27" s="17" t="str">
        <f t="shared" si="10"/>
        <v>OK</v>
      </c>
      <c r="M27" s="17" t="str">
        <f t="shared" si="11"/>
        <v>OK</v>
      </c>
      <c r="N27" s="18" t="str">
        <f>IF(BO27&lt;&gt;"",
    IF(INT('Data Sheet'!$A$19)=INT('Data Sheet'!$B$19),
        --(INT('Data Sheet'!$A$19) &amp; "." &amp; BO27),
        IF(AND((--(INT('Data Sheet'!$A$19) &amp; "." &amp; BO27)&gt;=--('Data Sheet'!$A$19)), (--(INT('Data Sheet'!$A$19) &amp; "." &amp; BO27)&lt;=--('Data Sheet'!$B$19))),
            --(INT('Data Sheet'!$A$19) &amp; "." &amp; BO27),
            --(INT('Data Sheet'!$B$19) &amp; "." &amp; BO27)
        )
    ),
    IF(BN27&lt;&gt;"",
        IF(INT('Data Sheet'!$A$19)=INT('Data Sheet'!$B$19),
            --(INT('Data Sheet'!$A$19) &amp; "." &amp; LEFT(BN27,3)),
            IF(AND((--(INT('Data Sheet'!$A$19) &amp; "." &amp; LEFT(BN27,3))&gt;=--('Data Sheet'!$A$19)), (--(INT('Data Sheet'!$A$19) &amp; "." &amp; LEFT(BN27,3))&lt;=--('Data Sheet'!$B$19))),
                --(INT('Data Sheet'!$A$19) &amp; "." &amp; LEFT(BN27,3)),
                --(INT('Data Sheet'!$B$19) &amp; "." &amp; LEFT(BN27,3))
            )
        ),
        "OK"
    )
)</f>
        <v>OK</v>
      </c>
      <c r="O27" s="23" t="str">
        <f>IF(BP27&lt;&gt;"",
    IF(INT('Data Sheet'!$A$19)=INT('Data Sheet'!$B$19),
        --(INT('Data Sheet'!$A$19) &amp; "." &amp; BP27),
        IF(AND((--(INT('Data Sheet'!$A$19) &amp; "." &amp; BP27)&gt;=--('Data Sheet'!$A$19)), (--(INT('Data Sheet'!$A$19) &amp; "." &amp; BP27)&lt;=--('Data Sheet'!$B$19))),
            --(INT('Data Sheet'!$A$19) &amp; "." &amp; BP27),
            --(INT('Data Sheet'!$B$19) &amp; "." &amp; BP27)
        )
    ),
    IF(BN27&lt;&gt;"",
        IF(INT('Data Sheet'!$A$19)=INT('Data Sheet'!$B$19),
            --(INT('Data Sheet'!$A$19) &amp; "." &amp; RIGHT(BN27,3)),
            IF(AND((--(INT('Data Sheet'!$A$19) &amp; "." &amp; RIGHT(BN27,3))&gt;=--('Data Sheet'!$A$19)), (--(INT('Data Sheet'!$A$19) &amp; "." &amp; RIGHT(BN27,3))&lt;=--('Data Sheet'!$B$19))),
                --(INT('Data Sheet'!$A$19) &amp; "." &amp; RIGHT(BN27,3)),
                --(INT('Data Sheet'!$B$19) &amp; "." &amp; RIGHT(BN27,3))
            )
        ),
        "OK"
    )
)</f>
        <v>OK</v>
      </c>
      <c r="P27" s="23" t="str">
        <f>IF(BR27&lt;&gt;"",
    IF(INT('Data Sheet'!$A$19)=INT('Data Sheet'!$B$15),
        --(INT('Data Sheet'!$A$15) &amp; "." &amp; BR27),
        IF(AND((--(INT('Data Sheet'!$A$15) &amp; "." &amp; BR27)&gt;=--('Data Sheet'!$A$15)), (--(INT('Data Sheet'!$A$15) &amp; "." &amp; BR27)&lt;=--('Data Sheet'!$B$15))),
            --(INT('Data Sheet'!$A$15) &amp; "." &amp; BR27),
            --(INT('Data Sheet'!$B$15) &amp; "." &amp; BR27)
        )
    ),
    IF(BQ27&lt;&gt;"",
        IF(INT('Data Sheet'!$A$15)=INT('Data Sheet'!$B$15),
            --(INT('Data Sheet'!$A$15) &amp; "." &amp; LEFT(BQ27,3)),
            IF(AND((--(INT('Data Sheet'!$A$15) &amp; "." &amp; LEFT(BQ27,3))&gt;=--('Data Sheet'!$A$15)), (--(INT('Data Sheet'!$A$15) &amp; "." &amp; LEFT(BQ27,3))&lt;=--('Data Sheet'!$B$15))),
                --(INT('Data Sheet'!$A$15) &amp; "." &amp; LEFT(BQ27,3)),
                --(INT('Data Sheet'!$B$15) &amp; "." &amp; LEFT(BQ27,3))
            )
        ),
        "OK"
    )
)</f>
        <v>OK</v>
      </c>
      <c r="Q27" s="23" t="str">
        <f>IF(BS27&lt;&gt;"",
    IF(INT('Data Sheet'!$A$19)=INT('Data Sheet'!$B$15),
        --(INT('Data Sheet'!$A$15) &amp; "." &amp; BS27),
        IF(AND((--(INT('Data Sheet'!$A$15) &amp; "." &amp; BS27)&gt;=--('Data Sheet'!$A$15)), (--(INT('Data Sheet'!$A$15) &amp; "." &amp; BS27)&lt;=--('Data Sheet'!$B$15))),
            --(INT('Data Sheet'!$A$15) &amp; "." &amp; BS27),
            --(INT('Data Sheet'!$B$15) &amp; "." &amp; BS27)
        )
    ),
    IF(BQ27&lt;&gt;"",
        IF(INT('Data Sheet'!$A$15)=INT('Data Sheet'!$B$15),
            --(INT('Data Sheet'!$A$15) &amp; "." &amp; RIGHT(BQ27,3)),
            IF(AND((--(INT('Data Sheet'!$A$15) &amp; "." &amp; RIGHT(BQ27,3))&gt;=--('Data Sheet'!$A$15)), (--(INT('Data Sheet'!$A$15) &amp; "." &amp; RIGHT(BQ27,3))&lt;=--('Data Sheet'!$B$15))),
                --(INT('Data Sheet'!$A$15) &amp; "." &amp; RIGHT(BQ27,3)),
                --(INT('Data Sheet'!$B$15) &amp; "." &amp; RIGHT(BQ27,3))
            )
        ),
        "OK"
    )
)</f>
        <v>OK</v>
      </c>
      <c r="R27" s="19"/>
      <c r="S27" s="19"/>
      <c r="T27" s="19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1"/>
      <c r="AU27" s="21"/>
      <c r="AV27" s="21"/>
      <c r="AW27" s="22"/>
      <c r="AX27" s="99"/>
      <c r="AY27" s="20"/>
      <c r="AZ27" s="20"/>
      <c r="BA27" s="22"/>
      <c r="BB27">
        <v>19</v>
      </c>
      <c r="BC27" s="80"/>
      <c r="BD27" s="80"/>
      <c r="BE27" s="80"/>
      <c r="BF27" s="80"/>
      <c r="BG27" s="32" t="str">
        <f t="shared" si="4"/>
        <v/>
      </c>
      <c r="BH27" s="78">
        <f t="shared" si="2"/>
        <v>0</v>
      </c>
      <c r="BI27" s="2">
        <f t="shared" si="5"/>
        <v>0</v>
      </c>
      <c r="BJ27" s="2">
        <f t="shared" si="6"/>
        <v>0</v>
      </c>
      <c r="BK27" s="2">
        <f t="shared" si="3"/>
        <v>0</v>
      </c>
    </row>
    <row r="28" spans="2:63" ht="15" customHeight="1" x14ac:dyDescent="0.25">
      <c r="B28" s="14">
        <v>20</v>
      </c>
      <c r="C28" s="95" t="str">
        <f t="shared" si="7"/>
        <v/>
      </c>
      <c r="D28" s="15" t="str">
        <f t="shared" si="12"/>
        <v>OK</v>
      </c>
      <c r="E28" s="16" t="e">
        <f>VLOOKUP('Data Sheet'!$B$8,'Data Sheet'!$I$2:$J$9,2,FALSE)</f>
        <v>#N/A</v>
      </c>
      <c r="F28" s="16" t="str">
        <f t="shared" si="8"/>
        <v/>
      </c>
      <c r="G28" s="103">
        <f t="shared" si="9"/>
        <v>0</v>
      </c>
      <c r="H28" s="17" t="s">
        <v>26</v>
      </c>
      <c r="I28" s="17" t="s">
        <v>26</v>
      </c>
      <c r="J28" s="17" t="str">
        <f>IF('Data Sheet'!$B$9="NC-50","N/A","OK")</f>
        <v>OK</v>
      </c>
      <c r="K28" s="17" t="str">
        <f>IF('Data Sheet'!$B$9="NC-50","N/A","OK")</f>
        <v>OK</v>
      </c>
      <c r="L28" s="17" t="str">
        <f t="shared" si="10"/>
        <v>OK</v>
      </c>
      <c r="M28" s="17" t="str">
        <f t="shared" si="11"/>
        <v>OK</v>
      </c>
      <c r="N28" s="18" t="str">
        <f>IF(BO28&lt;&gt;"",
    IF(INT('Data Sheet'!$A$19)=INT('Data Sheet'!$B$19),
        --(INT('Data Sheet'!$A$19) &amp; "." &amp; BO28),
        IF(AND((--(INT('Data Sheet'!$A$19) &amp; "." &amp; BO28)&gt;=--('Data Sheet'!$A$19)), (--(INT('Data Sheet'!$A$19) &amp; "." &amp; BO28)&lt;=--('Data Sheet'!$B$19))),
            --(INT('Data Sheet'!$A$19) &amp; "." &amp; BO28),
            --(INT('Data Sheet'!$B$19) &amp; "." &amp; BO28)
        )
    ),
    IF(BN28&lt;&gt;"",
        IF(INT('Data Sheet'!$A$19)=INT('Data Sheet'!$B$19),
            --(INT('Data Sheet'!$A$19) &amp; "." &amp; LEFT(BN28,3)),
            IF(AND((--(INT('Data Sheet'!$A$19) &amp; "." &amp; LEFT(BN28,3))&gt;=--('Data Sheet'!$A$19)), (--(INT('Data Sheet'!$A$19) &amp; "." &amp; LEFT(BN28,3))&lt;=--('Data Sheet'!$B$19))),
                --(INT('Data Sheet'!$A$19) &amp; "." &amp; LEFT(BN28,3)),
                --(INT('Data Sheet'!$B$19) &amp; "." &amp; LEFT(BN28,3))
            )
        ),
        "OK"
    )
)</f>
        <v>OK</v>
      </c>
      <c r="O28" s="23" t="str">
        <f>IF(BP28&lt;&gt;"",
    IF(INT('Data Sheet'!$A$19)=INT('Data Sheet'!$B$19),
        --(INT('Data Sheet'!$A$19) &amp; "." &amp; BP28),
        IF(AND((--(INT('Data Sheet'!$A$19) &amp; "." &amp; BP28)&gt;=--('Data Sheet'!$A$19)), (--(INT('Data Sheet'!$A$19) &amp; "." &amp; BP28)&lt;=--('Data Sheet'!$B$19))),
            --(INT('Data Sheet'!$A$19) &amp; "." &amp; BP28),
            --(INT('Data Sheet'!$B$19) &amp; "." &amp; BP28)
        )
    ),
    IF(BN28&lt;&gt;"",
        IF(INT('Data Sheet'!$A$19)=INT('Data Sheet'!$B$19),
            --(INT('Data Sheet'!$A$19) &amp; "." &amp; RIGHT(BN28,3)),
            IF(AND((--(INT('Data Sheet'!$A$19) &amp; "." &amp; RIGHT(BN28,3))&gt;=--('Data Sheet'!$A$19)), (--(INT('Data Sheet'!$A$19) &amp; "." &amp; RIGHT(BN28,3))&lt;=--('Data Sheet'!$B$19))),
                --(INT('Data Sheet'!$A$19) &amp; "." &amp; RIGHT(BN28,3)),
                --(INT('Data Sheet'!$B$19) &amp; "." &amp; RIGHT(BN28,3))
            )
        ),
        "OK"
    )
)</f>
        <v>OK</v>
      </c>
      <c r="P28" s="23" t="str">
        <f>IF(BR28&lt;&gt;"",
    IF(INT('Data Sheet'!$A$19)=INT('Data Sheet'!$B$15),
        --(INT('Data Sheet'!$A$15) &amp; "." &amp; BR28),
        IF(AND((--(INT('Data Sheet'!$A$15) &amp; "." &amp; BR28)&gt;=--('Data Sheet'!$A$15)), (--(INT('Data Sheet'!$A$15) &amp; "." &amp; BR28)&lt;=--('Data Sheet'!$B$15))),
            --(INT('Data Sheet'!$A$15) &amp; "." &amp; BR28),
            --(INT('Data Sheet'!$B$15) &amp; "." &amp; BR28)
        )
    ),
    IF(BQ28&lt;&gt;"",
        IF(INT('Data Sheet'!$A$15)=INT('Data Sheet'!$B$15),
            --(INT('Data Sheet'!$A$15) &amp; "." &amp; LEFT(BQ28,3)),
            IF(AND((--(INT('Data Sheet'!$A$15) &amp; "." &amp; LEFT(BQ28,3))&gt;=--('Data Sheet'!$A$15)), (--(INT('Data Sheet'!$A$15) &amp; "." &amp; LEFT(BQ28,3))&lt;=--('Data Sheet'!$B$15))),
                --(INT('Data Sheet'!$A$15) &amp; "." &amp; LEFT(BQ28,3)),
                --(INT('Data Sheet'!$B$15) &amp; "." &amp; LEFT(BQ28,3))
            )
        ),
        "OK"
    )
)</f>
        <v>OK</v>
      </c>
      <c r="Q28" s="23" t="str">
        <f>IF(BS28&lt;&gt;"",
    IF(INT('Data Sheet'!$A$19)=INT('Data Sheet'!$B$15),
        --(INT('Data Sheet'!$A$15) &amp; "." &amp; BS28),
        IF(AND((--(INT('Data Sheet'!$A$15) &amp; "." &amp; BS28)&gt;=--('Data Sheet'!$A$15)), (--(INT('Data Sheet'!$A$15) &amp; "." &amp; BS28)&lt;=--('Data Sheet'!$B$15))),
            --(INT('Data Sheet'!$A$15) &amp; "." &amp; BS28),
            --(INT('Data Sheet'!$B$15) &amp; "." &amp; BS28)
        )
    ),
    IF(BQ28&lt;&gt;"",
        IF(INT('Data Sheet'!$A$15)=INT('Data Sheet'!$B$15),
            --(INT('Data Sheet'!$A$15) &amp; "." &amp; RIGHT(BQ28,3)),
            IF(AND((--(INT('Data Sheet'!$A$15) &amp; "." &amp; RIGHT(BQ28,3))&gt;=--('Data Sheet'!$A$15)), (--(INT('Data Sheet'!$A$15) &amp; "." &amp; RIGHT(BQ28,3))&lt;=--('Data Sheet'!$B$15))),
                --(INT('Data Sheet'!$A$15) &amp; "." &amp; RIGHT(BQ28,3)),
                --(INT('Data Sheet'!$B$15) &amp; "." &amp; RIGHT(BQ28,3))
            )
        ),
        "OK"
    )
)</f>
        <v>OK</v>
      </c>
      <c r="R28" s="19"/>
      <c r="S28" s="19"/>
      <c r="T28" s="19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1"/>
      <c r="AU28" s="21"/>
      <c r="AV28" s="21"/>
      <c r="AW28" s="22"/>
      <c r="AX28" s="99"/>
      <c r="AY28" s="20"/>
      <c r="AZ28" s="20"/>
      <c r="BA28" s="22"/>
      <c r="BB28">
        <v>20</v>
      </c>
      <c r="BC28" s="80"/>
      <c r="BD28" s="80"/>
      <c r="BE28" s="80"/>
      <c r="BF28" s="80"/>
      <c r="BG28" s="32" t="str">
        <f t="shared" si="4"/>
        <v/>
      </c>
      <c r="BH28" s="78">
        <f t="shared" si="2"/>
        <v>0</v>
      </c>
      <c r="BI28" s="2">
        <f t="shared" si="5"/>
        <v>0</v>
      </c>
      <c r="BJ28" s="2">
        <f t="shared" si="6"/>
        <v>0</v>
      </c>
      <c r="BK28" s="2">
        <f t="shared" si="3"/>
        <v>0</v>
      </c>
    </row>
    <row r="29" spans="2:63" ht="15" customHeight="1" x14ac:dyDescent="0.25">
      <c r="B29" s="14">
        <v>21</v>
      </c>
      <c r="C29" s="95" t="str">
        <f t="shared" si="7"/>
        <v/>
      </c>
      <c r="D29" s="15" t="str">
        <f t="shared" si="12"/>
        <v>OK</v>
      </c>
      <c r="E29" s="16" t="e">
        <f>VLOOKUP('Data Sheet'!$B$8,'Data Sheet'!$I$2:$J$9,2,FALSE)</f>
        <v>#N/A</v>
      </c>
      <c r="F29" s="16" t="str">
        <f t="shared" si="8"/>
        <v/>
      </c>
      <c r="G29" s="103">
        <f t="shared" si="9"/>
        <v>0</v>
      </c>
      <c r="H29" s="17" t="s">
        <v>26</v>
      </c>
      <c r="I29" s="17" t="s">
        <v>26</v>
      </c>
      <c r="J29" s="17" t="str">
        <f>IF('Data Sheet'!$B$9="NC-50","N/A","OK")</f>
        <v>OK</v>
      </c>
      <c r="K29" s="17" t="str">
        <f>IF('Data Sheet'!$B$9="NC-50","N/A","OK")</f>
        <v>OK</v>
      </c>
      <c r="L29" s="17" t="str">
        <f t="shared" si="10"/>
        <v>OK</v>
      </c>
      <c r="M29" s="17" t="str">
        <f t="shared" si="11"/>
        <v>OK</v>
      </c>
      <c r="N29" s="18" t="str">
        <f>IF(BO29&lt;&gt;"",
    IF(INT('Data Sheet'!$A$19)=INT('Data Sheet'!$B$19),
        --(INT('Data Sheet'!$A$19) &amp; "." &amp; BO29),
        IF(AND((--(INT('Data Sheet'!$A$19) &amp; "." &amp; BO29)&gt;=--('Data Sheet'!$A$19)), (--(INT('Data Sheet'!$A$19) &amp; "." &amp; BO29)&lt;=--('Data Sheet'!$B$19))),
            --(INT('Data Sheet'!$A$19) &amp; "." &amp; BO29),
            --(INT('Data Sheet'!$B$19) &amp; "." &amp; BO29)
        )
    ),
    IF(BN29&lt;&gt;"",
        IF(INT('Data Sheet'!$A$19)=INT('Data Sheet'!$B$19),
            --(INT('Data Sheet'!$A$19) &amp; "." &amp; LEFT(BN29,3)),
            IF(AND((--(INT('Data Sheet'!$A$19) &amp; "." &amp; LEFT(BN29,3))&gt;=--('Data Sheet'!$A$19)), (--(INT('Data Sheet'!$A$19) &amp; "." &amp; LEFT(BN29,3))&lt;=--('Data Sheet'!$B$19))),
                --(INT('Data Sheet'!$A$19) &amp; "." &amp; LEFT(BN29,3)),
                --(INT('Data Sheet'!$B$19) &amp; "." &amp; LEFT(BN29,3))
            )
        ),
        "OK"
    )
)</f>
        <v>OK</v>
      </c>
      <c r="O29" s="23" t="str">
        <f>IF(BP29&lt;&gt;"",
    IF(INT('Data Sheet'!$A$19)=INT('Data Sheet'!$B$19),
        --(INT('Data Sheet'!$A$19) &amp; "." &amp; BP29),
        IF(AND((--(INT('Data Sheet'!$A$19) &amp; "." &amp; BP29)&gt;=--('Data Sheet'!$A$19)), (--(INT('Data Sheet'!$A$19) &amp; "." &amp; BP29)&lt;=--('Data Sheet'!$B$19))),
            --(INT('Data Sheet'!$A$19) &amp; "." &amp; BP29),
            --(INT('Data Sheet'!$B$19) &amp; "." &amp; BP29)
        )
    ),
    IF(BN29&lt;&gt;"",
        IF(INT('Data Sheet'!$A$19)=INT('Data Sheet'!$B$19),
            --(INT('Data Sheet'!$A$19) &amp; "." &amp; RIGHT(BN29,3)),
            IF(AND((--(INT('Data Sheet'!$A$19) &amp; "." &amp; RIGHT(BN29,3))&gt;=--('Data Sheet'!$A$19)), (--(INT('Data Sheet'!$A$19) &amp; "." &amp; RIGHT(BN29,3))&lt;=--('Data Sheet'!$B$19))),
                --(INT('Data Sheet'!$A$19) &amp; "." &amp; RIGHT(BN29,3)),
                --(INT('Data Sheet'!$B$19) &amp; "." &amp; RIGHT(BN29,3))
            )
        ),
        "OK"
    )
)</f>
        <v>OK</v>
      </c>
      <c r="P29" s="23" t="str">
        <f>IF(BR29&lt;&gt;"",
    IF(INT('Data Sheet'!$A$19)=INT('Data Sheet'!$B$15),
        --(INT('Data Sheet'!$A$15) &amp; "." &amp; BR29),
        IF(AND((--(INT('Data Sheet'!$A$15) &amp; "." &amp; BR29)&gt;=--('Data Sheet'!$A$15)), (--(INT('Data Sheet'!$A$15) &amp; "." &amp; BR29)&lt;=--('Data Sheet'!$B$15))),
            --(INT('Data Sheet'!$A$15) &amp; "." &amp; BR29),
            --(INT('Data Sheet'!$B$15) &amp; "." &amp; BR29)
        )
    ),
    IF(BQ29&lt;&gt;"",
        IF(INT('Data Sheet'!$A$15)=INT('Data Sheet'!$B$15),
            --(INT('Data Sheet'!$A$15) &amp; "." &amp; LEFT(BQ29,3)),
            IF(AND((--(INT('Data Sheet'!$A$15) &amp; "." &amp; LEFT(BQ29,3))&gt;=--('Data Sheet'!$A$15)), (--(INT('Data Sheet'!$A$15) &amp; "." &amp; LEFT(BQ29,3))&lt;=--('Data Sheet'!$B$15))),
                --(INT('Data Sheet'!$A$15) &amp; "." &amp; LEFT(BQ29,3)),
                --(INT('Data Sheet'!$B$15) &amp; "." &amp; LEFT(BQ29,3))
            )
        ),
        "OK"
    )
)</f>
        <v>OK</v>
      </c>
      <c r="Q29" s="23" t="str">
        <f>IF(BS29&lt;&gt;"",
    IF(INT('Data Sheet'!$A$19)=INT('Data Sheet'!$B$15),
        --(INT('Data Sheet'!$A$15) &amp; "." &amp; BS29),
        IF(AND((--(INT('Data Sheet'!$A$15) &amp; "." &amp; BS29)&gt;=--('Data Sheet'!$A$15)), (--(INT('Data Sheet'!$A$15) &amp; "." &amp; BS29)&lt;=--('Data Sheet'!$B$15))),
            --(INT('Data Sheet'!$A$15) &amp; "." &amp; BS29),
            --(INT('Data Sheet'!$B$15) &amp; "." &amp; BS29)
        )
    ),
    IF(BQ29&lt;&gt;"",
        IF(INT('Data Sheet'!$A$15)=INT('Data Sheet'!$B$15),
            --(INT('Data Sheet'!$A$15) &amp; "." &amp; RIGHT(BQ29,3)),
            IF(AND((--(INT('Data Sheet'!$A$15) &amp; "." &amp; RIGHT(BQ29,3))&gt;=--('Data Sheet'!$A$15)), (--(INT('Data Sheet'!$A$15) &amp; "." &amp; RIGHT(BQ29,3))&lt;=--('Data Sheet'!$B$15))),
                --(INT('Data Sheet'!$A$15) &amp; "." &amp; RIGHT(BQ29,3)),
                --(INT('Data Sheet'!$B$15) &amp; "." &amp; RIGHT(BQ29,3))
            )
        ),
        "OK"
    )
)</f>
        <v>OK</v>
      </c>
      <c r="R29" s="19"/>
      <c r="S29" s="19"/>
      <c r="T29" s="19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1"/>
      <c r="AU29" s="21"/>
      <c r="AV29" s="21"/>
      <c r="AW29" s="22"/>
      <c r="AX29" s="99"/>
      <c r="AY29" s="20"/>
      <c r="AZ29" s="20"/>
      <c r="BA29" s="22"/>
      <c r="BB29">
        <v>21</v>
      </c>
      <c r="BC29" s="80"/>
      <c r="BD29" s="80"/>
      <c r="BE29" s="80"/>
      <c r="BF29" s="80"/>
      <c r="BG29" s="32" t="str">
        <f t="shared" si="4"/>
        <v/>
      </c>
      <c r="BH29" s="78">
        <f t="shared" si="2"/>
        <v>0</v>
      </c>
      <c r="BI29" s="2">
        <f t="shared" si="5"/>
        <v>0</v>
      </c>
      <c r="BJ29" s="2">
        <f t="shared" si="6"/>
        <v>0</v>
      </c>
      <c r="BK29" s="2">
        <f t="shared" si="3"/>
        <v>0</v>
      </c>
    </row>
    <row r="30" spans="2:63" ht="15" customHeight="1" x14ac:dyDescent="0.25">
      <c r="B30" s="14">
        <v>22</v>
      </c>
      <c r="C30" s="95" t="str">
        <f t="shared" si="7"/>
        <v/>
      </c>
      <c r="D30" s="15" t="str">
        <f t="shared" si="12"/>
        <v>OK</v>
      </c>
      <c r="E30" s="16" t="e">
        <f>VLOOKUP('Data Sheet'!$B$8,'Data Sheet'!$I$2:$J$9,2,FALSE)</f>
        <v>#N/A</v>
      </c>
      <c r="F30" s="16" t="str">
        <f t="shared" si="8"/>
        <v/>
      </c>
      <c r="G30" s="103">
        <f t="shared" si="9"/>
        <v>0</v>
      </c>
      <c r="H30" s="17" t="s">
        <v>26</v>
      </c>
      <c r="I30" s="17" t="s">
        <v>26</v>
      </c>
      <c r="J30" s="17" t="str">
        <f>IF('Data Sheet'!$B$9="NC-50","N/A","OK")</f>
        <v>OK</v>
      </c>
      <c r="K30" s="17" t="str">
        <f>IF('Data Sheet'!$B$9="NC-50","N/A","OK")</f>
        <v>OK</v>
      </c>
      <c r="L30" s="17" t="str">
        <f t="shared" si="10"/>
        <v>OK</v>
      </c>
      <c r="M30" s="17" t="str">
        <f t="shared" si="11"/>
        <v>OK</v>
      </c>
      <c r="N30" s="18" t="str">
        <f>IF(BO30&lt;&gt;"",
    IF(INT('Data Sheet'!$A$19)=INT('Data Sheet'!$B$19),
        --(INT('Data Sheet'!$A$19) &amp; "." &amp; BO30),
        IF(AND((--(INT('Data Sheet'!$A$19) &amp; "." &amp; BO30)&gt;=--('Data Sheet'!$A$19)), (--(INT('Data Sheet'!$A$19) &amp; "." &amp; BO30)&lt;=--('Data Sheet'!$B$19))),
            --(INT('Data Sheet'!$A$19) &amp; "." &amp; BO30),
            --(INT('Data Sheet'!$B$19) &amp; "." &amp; BO30)
        )
    ),
    IF(BN30&lt;&gt;"",
        IF(INT('Data Sheet'!$A$19)=INT('Data Sheet'!$B$19),
            --(INT('Data Sheet'!$A$19) &amp; "." &amp; LEFT(BN30,3)),
            IF(AND((--(INT('Data Sheet'!$A$19) &amp; "." &amp; LEFT(BN30,3))&gt;=--('Data Sheet'!$A$19)), (--(INT('Data Sheet'!$A$19) &amp; "." &amp; LEFT(BN30,3))&lt;=--('Data Sheet'!$B$19))),
                --(INT('Data Sheet'!$A$19) &amp; "." &amp; LEFT(BN30,3)),
                --(INT('Data Sheet'!$B$19) &amp; "." &amp; LEFT(BN30,3))
            )
        ),
        "OK"
    )
)</f>
        <v>OK</v>
      </c>
      <c r="O30" s="23" t="str">
        <f>IF(BP30&lt;&gt;"",
    IF(INT('Data Sheet'!$A$19)=INT('Data Sheet'!$B$19),
        --(INT('Data Sheet'!$A$19) &amp; "." &amp; BP30),
        IF(AND((--(INT('Data Sheet'!$A$19) &amp; "." &amp; BP30)&gt;=--('Data Sheet'!$A$19)), (--(INT('Data Sheet'!$A$19) &amp; "." &amp; BP30)&lt;=--('Data Sheet'!$B$19))),
            --(INT('Data Sheet'!$A$19) &amp; "." &amp; BP30),
            --(INT('Data Sheet'!$B$19) &amp; "." &amp; BP30)
        )
    ),
    IF(BN30&lt;&gt;"",
        IF(INT('Data Sheet'!$A$19)=INT('Data Sheet'!$B$19),
            --(INT('Data Sheet'!$A$19) &amp; "." &amp; RIGHT(BN30,3)),
            IF(AND((--(INT('Data Sheet'!$A$19) &amp; "." &amp; RIGHT(BN30,3))&gt;=--('Data Sheet'!$A$19)), (--(INT('Data Sheet'!$A$19) &amp; "." &amp; RIGHT(BN30,3))&lt;=--('Data Sheet'!$B$19))),
                --(INT('Data Sheet'!$A$19) &amp; "." &amp; RIGHT(BN30,3)),
                --(INT('Data Sheet'!$B$19) &amp; "." &amp; RIGHT(BN30,3))
            )
        ),
        "OK"
    )
)</f>
        <v>OK</v>
      </c>
      <c r="P30" s="23" t="str">
        <f>IF(BR30&lt;&gt;"",
    IF(INT('Data Sheet'!$A$19)=INT('Data Sheet'!$B$15),
        --(INT('Data Sheet'!$A$15) &amp; "." &amp; BR30),
        IF(AND((--(INT('Data Sheet'!$A$15) &amp; "." &amp; BR30)&gt;=--('Data Sheet'!$A$15)), (--(INT('Data Sheet'!$A$15) &amp; "." &amp; BR30)&lt;=--('Data Sheet'!$B$15))),
            --(INT('Data Sheet'!$A$15) &amp; "." &amp; BR30),
            --(INT('Data Sheet'!$B$15) &amp; "." &amp; BR30)
        )
    ),
    IF(BQ30&lt;&gt;"",
        IF(INT('Data Sheet'!$A$15)=INT('Data Sheet'!$B$15),
            --(INT('Data Sheet'!$A$15) &amp; "." &amp; LEFT(BQ30,3)),
            IF(AND((--(INT('Data Sheet'!$A$15) &amp; "." &amp; LEFT(BQ30,3))&gt;=--('Data Sheet'!$A$15)), (--(INT('Data Sheet'!$A$15) &amp; "." &amp; LEFT(BQ30,3))&lt;=--('Data Sheet'!$B$15))),
                --(INT('Data Sheet'!$A$15) &amp; "." &amp; LEFT(BQ30,3)),
                --(INT('Data Sheet'!$B$15) &amp; "." &amp; LEFT(BQ30,3))
            )
        ),
        "OK"
    )
)</f>
        <v>OK</v>
      </c>
      <c r="Q30" s="23" t="str">
        <f>IF(BS30&lt;&gt;"",
    IF(INT('Data Sheet'!$A$19)=INT('Data Sheet'!$B$15),
        --(INT('Data Sheet'!$A$15) &amp; "." &amp; BS30),
        IF(AND((--(INT('Data Sheet'!$A$15) &amp; "." &amp; BS30)&gt;=--('Data Sheet'!$A$15)), (--(INT('Data Sheet'!$A$15) &amp; "." &amp; BS30)&lt;=--('Data Sheet'!$B$15))),
            --(INT('Data Sheet'!$A$15) &amp; "." &amp; BS30),
            --(INT('Data Sheet'!$B$15) &amp; "." &amp; BS30)
        )
    ),
    IF(BQ30&lt;&gt;"",
        IF(INT('Data Sheet'!$A$15)=INT('Data Sheet'!$B$15),
            --(INT('Data Sheet'!$A$15) &amp; "." &amp; RIGHT(BQ30,3)),
            IF(AND((--(INT('Data Sheet'!$A$15) &amp; "." &amp; RIGHT(BQ30,3))&gt;=--('Data Sheet'!$A$15)), (--(INT('Data Sheet'!$A$15) &amp; "." &amp; RIGHT(BQ30,3))&lt;=--('Data Sheet'!$B$15))),
                --(INT('Data Sheet'!$A$15) &amp; "." &amp; RIGHT(BQ30,3)),
                --(INT('Data Sheet'!$B$15) &amp; "." &amp; RIGHT(BQ30,3))
            )
        ),
        "OK"
    )
)</f>
        <v>OK</v>
      </c>
      <c r="R30" s="19"/>
      <c r="S30" s="19"/>
      <c r="T30" s="19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1"/>
      <c r="AU30" s="21"/>
      <c r="AV30" s="21"/>
      <c r="AW30" s="22"/>
      <c r="AX30" s="99"/>
      <c r="AY30" s="20"/>
      <c r="AZ30" s="20"/>
      <c r="BA30" s="22"/>
      <c r="BB30">
        <v>22</v>
      </c>
      <c r="BC30" s="80"/>
      <c r="BD30" s="80"/>
      <c r="BE30" s="80"/>
      <c r="BF30" s="80"/>
      <c r="BG30" s="32" t="str">
        <f t="shared" si="4"/>
        <v/>
      </c>
      <c r="BH30" s="78">
        <f t="shared" si="2"/>
        <v>0</v>
      </c>
      <c r="BI30" s="2">
        <f t="shared" si="5"/>
        <v>0</v>
      </c>
      <c r="BJ30" s="2">
        <f t="shared" si="6"/>
        <v>0</v>
      </c>
      <c r="BK30" s="2">
        <f t="shared" si="3"/>
        <v>0</v>
      </c>
    </row>
    <row r="31" spans="2:63" ht="15" customHeight="1" x14ac:dyDescent="0.25">
      <c r="B31" s="14">
        <v>23</v>
      </c>
      <c r="C31" s="95" t="str">
        <f t="shared" si="7"/>
        <v/>
      </c>
      <c r="D31" s="15" t="str">
        <f t="shared" si="12"/>
        <v>OK</v>
      </c>
      <c r="E31" s="16" t="e">
        <f>VLOOKUP('Data Sheet'!$B$8,'Data Sheet'!$I$2:$J$9,2,FALSE)</f>
        <v>#N/A</v>
      </c>
      <c r="F31" s="16" t="str">
        <f t="shared" si="8"/>
        <v/>
      </c>
      <c r="G31" s="103">
        <f t="shared" si="9"/>
        <v>0</v>
      </c>
      <c r="H31" s="17" t="s">
        <v>26</v>
      </c>
      <c r="I31" s="17" t="s">
        <v>26</v>
      </c>
      <c r="J31" s="17" t="str">
        <f>IF('Data Sheet'!$B$9="NC-50","N/A","OK")</f>
        <v>OK</v>
      </c>
      <c r="K31" s="17" t="str">
        <f>IF('Data Sheet'!$B$9="NC-50","N/A","OK")</f>
        <v>OK</v>
      </c>
      <c r="L31" s="17" t="str">
        <f t="shared" si="10"/>
        <v>OK</v>
      </c>
      <c r="M31" s="17" t="str">
        <f t="shared" si="11"/>
        <v>OK</v>
      </c>
      <c r="N31" s="18" t="str">
        <f>IF(BO31&lt;&gt;"",
    IF(INT('Data Sheet'!$A$19)=INT('Data Sheet'!$B$19),
        --(INT('Data Sheet'!$A$19) &amp; "." &amp; BO31),
        IF(AND((--(INT('Data Sheet'!$A$19) &amp; "." &amp; BO31)&gt;=--('Data Sheet'!$A$19)), (--(INT('Data Sheet'!$A$19) &amp; "." &amp; BO31)&lt;=--('Data Sheet'!$B$19))),
            --(INT('Data Sheet'!$A$19) &amp; "." &amp; BO31),
            --(INT('Data Sheet'!$B$19) &amp; "." &amp; BO31)
        )
    ),
    IF(BN31&lt;&gt;"",
        IF(INT('Data Sheet'!$A$19)=INT('Data Sheet'!$B$19),
            --(INT('Data Sheet'!$A$19) &amp; "." &amp; LEFT(BN31,3)),
            IF(AND((--(INT('Data Sheet'!$A$19) &amp; "." &amp; LEFT(BN31,3))&gt;=--('Data Sheet'!$A$19)), (--(INT('Data Sheet'!$A$19) &amp; "." &amp; LEFT(BN31,3))&lt;=--('Data Sheet'!$B$19))),
                --(INT('Data Sheet'!$A$19) &amp; "." &amp; LEFT(BN31,3)),
                --(INT('Data Sheet'!$B$19) &amp; "." &amp; LEFT(BN31,3))
            )
        ),
        "OK"
    )
)</f>
        <v>OK</v>
      </c>
      <c r="O31" s="23" t="str">
        <f>IF(BP31&lt;&gt;"",
    IF(INT('Data Sheet'!$A$19)=INT('Data Sheet'!$B$19),
        --(INT('Data Sheet'!$A$19) &amp; "." &amp; BP31),
        IF(AND((--(INT('Data Sheet'!$A$19) &amp; "." &amp; BP31)&gt;=--('Data Sheet'!$A$19)), (--(INT('Data Sheet'!$A$19) &amp; "." &amp; BP31)&lt;=--('Data Sheet'!$B$19))),
            --(INT('Data Sheet'!$A$19) &amp; "." &amp; BP31),
            --(INT('Data Sheet'!$B$19) &amp; "." &amp; BP31)
        )
    ),
    IF(BN31&lt;&gt;"",
        IF(INT('Data Sheet'!$A$19)=INT('Data Sheet'!$B$19),
            --(INT('Data Sheet'!$A$19) &amp; "." &amp; RIGHT(BN31,3)),
            IF(AND((--(INT('Data Sheet'!$A$19) &amp; "." &amp; RIGHT(BN31,3))&gt;=--('Data Sheet'!$A$19)), (--(INT('Data Sheet'!$A$19) &amp; "." &amp; RIGHT(BN31,3))&lt;=--('Data Sheet'!$B$19))),
                --(INT('Data Sheet'!$A$19) &amp; "." &amp; RIGHT(BN31,3)),
                --(INT('Data Sheet'!$B$19) &amp; "." &amp; RIGHT(BN31,3))
            )
        ),
        "OK"
    )
)</f>
        <v>OK</v>
      </c>
      <c r="P31" s="23" t="str">
        <f>IF(BR31&lt;&gt;"",
    IF(INT('Data Sheet'!$A$19)=INT('Data Sheet'!$B$15),
        --(INT('Data Sheet'!$A$15) &amp; "." &amp; BR31),
        IF(AND((--(INT('Data Sheet'!$A$15) &amp; "." &amp; BR31)&gt;=--('Data Sheet'!$A$15)), (--(INT('Data Sheet'!$A$15) &amp; "." &amp; BR31)&lt;=--('Data Sheet'!$B$15))),
            --(INT('Data Sheet'!$A$15) &amp; "." &amp; BR31),
            --(INT('Data Sheet'!$B$15) &amp; "." &amp; BR31)
        )
    ),
    IF(BQ31&lt;&gt;"",
        IF(INT('Data Sheet'!$A$15)=INT('Data Sheet'!$B$15),
            --(INT('Data Sheet'!$A$15) &amp; "." &amp; LEFT(BQ31,3)),
            IF(AND((--(INT('Data Sheet'!$A$15) &amp; "." &amp; LEFT(BQ31,3))&gt;=--('Data Sheet'!$A$15)), (--(INT('Data Sheet'!$A$15) &amp; "." &amp; LEFT(BQ31,3))&lt;=--('Data Sheet'!$B$15))),
                --(INT('Data Sheet'!$A$15) &amp; "." &amp; LEFT(BQ31,3)),
                --(INT('Data Sheet'!$B$15) &amp; "." &amp; LEFT(BQ31,3))
            )
        ),
        "OK"
    )
)</f>
        <v>OK</v>
      </c>
      <c r="Q31" s="23" t="str">
        <f>IF(BS31&lt;&gt;"",
    IF(INT('Data Sheet'!$A$19)=INT('Data Sheet'!$B$15),
        --(INT('Data Sheet'!$A$15) &amp; "." &amp; BS31),
        IF(AND((--(INT('Data Sheet'!$A$15) &amp; "." &amp; BS31)&gt;=--('Data Sheet'!$A$15)), (--(INT('Data Sheet'!$A$15) &amp; "." &amp; BS31)&lt;=--('Data Sheet'!$B$15))),
            --(INT('Data Sheet'!$A$15) &amp; "." &amp; BS31),
            --(INT('Data Sheet'!$B$15) &amp; "." &amp; BS31)
        )
    ),
    IF(BQ31&lt;&gt;"",
        IF(INT('Data Sheet'!$A$15)=INT('Data Sheet'!$B$15),
            --(INT('Data Sheet'!$A$15) &amp; "." &amp; RIGHT(BQ31,3)),
            IF(AND((--(INT('Data Sheet'!$A$15) &amp; "." &amp; RIGHT(BQ31,3))&gt;=--('Data Sheet'!$A$15)), (--(INT('Data Sheet'!$A$15) &amp; "." &amp; RIGHT(BQ31,3))&lt;=--('Data Sheet'!$B$15))),
                --(INT('Data Sheet'!$A$15) &amp; "." &amp; RIGHT(BQ31,3)),
                --(INT('Data Sheet'!$B$15) &amp; "." &amp; RIGHT(BQ31,3))
            )
        ),
        "OK"
    )
)</f>
        <v>OK</v>
      </c>
      <c r="R31" s="19"/>
      <c r="S31" s="19"/>
      <c r="T31" s="19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1"/>
      <c r="AU31" s="21"/>
      <c r="AV31" s="21"/>
      <c r="AW31" s="22"/>
      <c r="AX31" s="99"/>
      <c r="AY31" s="20"/>
      <c r="AZ31" s="20"/>
      <c r="BA31" s="22"/>
      <c r="BB31">
        <v>23</v>
      </c>
      <c r="BC31" s="80"/>
      <c r="BD31" s="80"/>
      <c r="BE31" s="80"/>
      <c r="BF31" s="80"/>
      <c r="BG31" s="32" t="str">
        <f t="shared" si="4"/>
        <v/>
      </c>
      <c r="BH31" s="78">
        <f t="shared" si="2"/>
        <v>0</v>
      </c>
      <c r="BI31" s="2">
        <f t="shared" si="5"/>
        <v>0</v>
      </c>
      <c r="BJ31" s="2">
        <f t="shared" si="6"/>
        <v>0</v>
      </c>
      <c r="BK31" s="2">
        <f t="shared" si="3"/>
        <v>0</v>
      </c>
    </row>
    <row r="32" spans="2:63" ht="15" customHeight="1" x14ac:dyDescent="0.25">
      <c r="B32" s="14">
        <v>24</v>
      </c>
      <c r="C32" s="95" t="str">
        <f t="shared" si="7"/>
        <v/>
      </c>
      <c r="D32" s="15" t="str">
        <f t="shared" si="12"/>
        <v>OK</v>
      </c>
      <c r="E32" s="16" t="e">
        <f>VLOOKUP('Data Sheet'!$B$8,'Data Sheet'!$I$2:$J$9,2,FALSE)</f>
        <v>#N/A</v>
      </c>
      <c r="F32" s="16" t="str">
        <f t="shared" si="8"/>
        <v/>
      </c>
      <c r="G32" s="103">
        <f t="shared" si="9"/>
        <v>0</v>
      </c>
      <c r="H32" s="17" t="s">
        <v>26</v>
      </c>
      <c r="I32" s="17" t="s">
        <v>26</v>
      </c>
      <c r="J32" s="17" t="str">
        <f>IF('Data Sheet'!$B$9="NC-50","N/A","OK")</f>
        <v>OK</v>
      </c>
      <c r="K32" s="17" t="str">
        <f>IF('Data Sheet'!$B$9="NC-50","N/A","OK")</f>
        <v>OK</v>
      </c>
      <c r="L32" s="17" t="str">
        <f t="shared" si="10"/>
        <v>OK</v>
      </c>
      <c r="M32" s="17" t="str">
        <f t="shared" si="11"/>
        <v>OK</v>
      </c>
      <c r="N32" s="18" t="str">
        <f>IF(BO32&lt;&gt;"",
    IF(INT('Data Sheet'!$A$19)=INT('Data Sheet'!$B$19),
        --(INT('Data Sheet'!$A$19) &amp; "." &amp; BO32),
        IF(AND((--(INT('Data Sheet'!$A$19) &amp; "." &amp; BO32)&gt;=--('Data Sheet'!$A$19)), (--(INT('Data Sheet'!$A$19) &amp; "." &amp; BO32)&lt;=--('Data Sheet'!$B$19))),
            --(INT('Data Sheet'!$A$19) &amp; "." &amp; BO32),
            --(INT('Data Sheet'!$B$19) &amp; "." &amp; BO32)
        )
    ),
    IF(BN32&lt;&gt;"",
        IF(INT('Data Sheet'!$A$19)=INT('Data Sheet'!$B$19),
            --(INT('Data Sheet'!$A$19) &amp; "." &amp; LEFT(BN32,3)),
            IF(AND((--(INT('Data Sheet'!$A$19) &amp; "." &amp; LEFT(BN32,3))&gt;=--('Data Sheet'!$A$19)), (--(INT('Data Sheet'!$A$19) &amp; "." &amp; LEFT(BN32,3))&lt;=--('Data Sheet'!$B$19))),
                --(INT('Data Sheet'!$A$19) &amp; "." &amp; LEFT(BN32,3)),
                --(INT('Data Sheet'!$B$19) &amp; "." &amp; LEFT(BN32,3))
            )
        ),
        "OK"
    )
)</f>
        <v>OK</v>
      </c>
      <c r="O32" s="23" t="str">
        <f>IF(BP32&lt;&gt;"",
    IF(INT('Data Sheet'!$A$19)=INT('Data Sheet'!$B$19),
        --(INT('Data Sheet'!$A$19) &amp; "." &amp; BP32),
        IF(AND((--(INT('Data Sheet'!$A$19) &amp; "." &amp; BP32)&gt;=--('Data Sheet'!$A$19)), (--(INT('Data Sheet'!$A$19) &amp; "." &amp; BP32)&lt;=--('Data Sheet'!$B$19))),
            --(INT('Data Sheet'!$A$19) &amp; "." &amp; BP32),
            --(INT('Data Sheet'!$B$19) &amp; "." &amp; BP32)
        )
    ),
    IF(BN32&lt;&gt;"",
        IF(INT('Data Sheet'!$A$19)=INT('Data Sheet'!$B$19),
            --(INT('Data Sheet'!$A$19) &amp; "." &amp; RIGHT(BN32,3)),
            IF(AND((--(INT('Data Sheet'!$A$19) &amp; "." &amp; RIGHT(BN32,3))&gt;=--('Data Sheet'!$A$19)), (--(INT('Data Sheet'!$A$19) &amp; "." &amp; RIGHT(BN32,3))&lt;=--('Data Sheet'!$B$19))),
                --(INT('Data Sheet'!$A$19) &amp; "." &amp; RIGHT(BN32,3)),
                --(INT('Data Sheet'!$B$19) &amp; "." &amp; RIGHT(BN32,3))
            )
        ),
        "OK"
    )
)</f>
        <v>OK</v>
      </c>
      <c r="P32" s="23" t="str">
        <f>IF(BR32&lt;&gt;"",
    IF(INT('Data Sheet'!$A$19)=INT('Data Sheet'!$B$15),
        --(INT('Data Sheet'!$A$15) &amp; "." &amp; BR32),
        IF(AND((--(INT('Data Sheet'!$A$15) &amp; "." &amp; BR32)&gt;=--('Data Sheet'!$A$15)), (--(INT('Data Sheet'!$A$15) &amp; "." &amp; BR32)&lt;=--('Data Sheet'!$B$15))),
            --(INT('Data Sheet'!$A$15) &amp; "." &amp; BR32),
            --(INT('Data Sheet'!$B$15) &amp; "." &amp; BR32)
        )
    ),
    IF(BQ32&lt;&gt;"",
        IF(INT('Data Sheet'!$A$15)=INT('Data Sheet'!$B$15),
            --(INT('Data Sheet'!$A$15) &amp; "." &amp; LEFT(BQ32,3)),
            IF(AND((--(INT('Data Sheet'!$A$15) &amp; "." &amp; LEFT(BQ32,3))&gt;=--('Data Sheet'!$A$15)), (--(INT('Data Sheet'!$A$15) &amp; "." &amp; LEFT(BQ32,3))&lt;=--('Data Sheet'!$B$15))),
                --(INT('Data Sheet'!$A$15) &amp; "." &amp; LEFT(BQ32,3)),
                --(INT('Data Sheet'!$B$15) &amp; "." &amp; LEFT(BQ32,3))
            )
        ),
        "OK"
    )
)</f>
        <v>OK</v>
      </c>
      <c r="Q32" s="23" t="str">
        <f>IF(BS32&lt;&gt;"",
    IF(INT('Data Sheet'!$A$19)=INT('Data Sheet'!$B$15),
        --(INT('Data Sheet'!$A$15) &amp; "." &amp; BS32),
        IF(AND((--(INT('Data Sheet'!$A$15) &amp; "." &amp; BS32)&gt;=--('Data Sheet'!$A$15)), (--(INT('Data Sheet'!$A$15) &amp; "." &amp; BS32)&lt;=--('Data Sheet'!$B$15))),
            --(INT('Data Sheet'!$A$15) &amp; "." &amp; BS32),
            --(INT('Data Sheet'!$B$15) &amp; "." &amp; BS32)
        )
    ),
    IF(BQ32&lt;&gt;"",
        IF(INT('Data Sheet'!$A$15)=INT('Data Sheet'!$B$15),
            --(INT('Data Sheet'!$A$15) &amp; "." &amp; RIGHT(BQ32,3)),
            IF(AND((--(INT('Data Sheet'!$A$15) &amp; "." &amp; RIGHT(BQ32,3))&gt;=--('Data Sheet'!$A$15)), (--(INT('Data Sheet'!$A$15) &amp; "." &amp; RIGHT(BQ32,3))&lt;=--('Data Sheet'!$B$15))),
                --(INT('Data Sheet'!$A$15) &amp; "." &amp; RIGHT(BQ32,3)),
                --(INT('Data Sheet'!$B$15) &amp; "." &amp; RIGHT(BQ32,3))
            )
        ),
        "OK"
    )
)</f>
        <v>OK</v>
      </c>
      <c r="R32" s="19"/>
      <c r="S32" s="19"/>
      <c r="T32" s="19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1"/>
      <c r="AU32" s="21"/>
      <c r="AV32" s="21"/>
      <c r="AW32" s="22"/>
      <c r="AX32" s="99"/>
      <c r="AY32" s="20"/>
      <c r="AZ32" s="20"/>
      <c r="BA32" s="22"/>
      <c r="BB32">
        <v>24</v>
      </c>
      <c r="BC32" s="80"/>
      <c r="BD32" s="80"/>
      <c r="BE32" s="80"/>
      <c r="BF32" s="80"/>
      <c r="BG32" s="32" t="str">
        <f t="shared" si="4"/>
        <v/>
      </c>
      <c r="BH32" s="78">
        <f t="shared" si="2"/>
        <v>0</v>
      </c>
      <c r="BI32" s="2">
        <f t="shared" si="5"/>
        <v>0</v>
      </c>
      <c r="BJ32" s="2">
        <f t="shared" si="6"/>
        <v>0</v>
      </c>
      <c r="BK32" s="2">
        <f t="shared" si="3"/>
        <v>0</v>
      </c>
    </row>
    <row r="33" spans="2:63" ht="15" customHeight="1" x14ac:dyDescent="0.25">
      <c r="B33" s="14">
        <v>25</v>
      </c>
      <c r="C33" s="95" t="str">
        <f t="shared" si="7"/>
        <v/>
      </c>
      <c r="D33" s="15" t="str">
        <f t="shared" si="12"/>
        <v>OK</v>
      </c>
      <c r="E33" s="16" t="e">
        <f>VLOOKUP('Data Sheet'!$B$8,'Data Sheet'!$I$2:$J$9,2,FALSE)</f>
        <v>#N/A</v>
      </c>
      <c r="F33" s="16" t="str">
        <f t="shared" si="8"/>
        <v/>
      </c>
      <c r="G33" s="103">
        <f t="shared" si="9"/>
        <v>0</v>
      </c>
      <c r="H33" s="17" t="s">
        <v>26</v>
      </c>
      <c r="I33" s="17" t="s">
        <v>26</v>
      </c>
      <c r="J33" s="17" t="str">
        <f>IF('Data Sheet'!$B$9="NC-50","N/A","OK")</f>
        <v>OK</v>
      </c>
      <c r="K33" s="17" t="str">
        <f>IF('Data Sheet'!$B$9="NC-50","N/A","OK")</f>
        <v>OK</v>
      </c>
      <c r="L33" s="17" t="str">
        <f t="shared" si="10"/>
        <v>OK</v>
      </c>
      <c r="M33" s="17" t="str">
        <f t="shared" si="11"/>
        <v>OK</v>
      </c>
      <c r="N33" s="18" t="str">
        <f>IF(BO33&lt;&gt;"",
    IF(INT('Data Sheet'!$A$19)=INT('Data Sheet'!$B$19),
        --(INT('Data Sheet'!$A$19) &amp; "." &amp; BO33),
        IF(AND((--(INT('Data Sheet'!$A$19) &amp; "." &amp; BO33)&gt;=--('Data Sheet'!$A$19)), (--(INT('Data Sheet'!$A$19) &amp; "." &amp; BO33)&lt;=--('Data Sheet'!$B$19))),
            --(INT('Data Sheet'!$A$19) &amp; "." &amp; BO33),
            --(INT('Data Sheet'!$B$19) &amp; "." &amp; BO33)
        )
    ),
    IF(BN33&lt;&gt;"",
        IF(INT('Data Sheet'!$A$19)=INT('Data Sheet'!$B$19),
            --(INT('Data Sheet'!$A$19) &amp; "." &amp; LEFT(BN33,3)),
            IF(AND((--(INT('Data Sheet'!$A$19) &amp; "." &amp; LEFT(BN33,3))&gt;=--('Data Sheet'!$A$19)), (--(INT('Data Sheet'!$A$19) &amp; "." &amp; LEFT(BN33,3))&lt;=--('Data Sheet'!$B$19))),
                --(INT('Data Sheet'!$A$19) &amp; "." &amp; LEFT(BN33,3)),
                --(INT('Data Sheet'!$B$19) &amp; "." &amp; LEFT(BN33,3))
            )
        ),
        "OK"
    )
)</f>
        <v>OK</v>
      </c>
      <c r="O33" s="23" t="str">
        <f>IF(BP33&lt;&gt;"",
    IF(INT('Data Sheet'!$A$19)=INT('Data Sheet'!$B$19),
        --(INT('Data Sheet'!$A$19) &amp; "." &amp; BP33),
        IF(AND((--(INT('Data Sheet'!$A$19) &amp; "." &amp; BP33)&gt;=--('Data Sheet'!$A$19)), (--(INT('Data Sheet'!$A$19) &amp; "." &amp; BP33)&lt;=--('Data Sheet'!$B$19))),
            --(INT('Data Sheet'!$A$19) &amp; "." &amp; BP33),
            --(INT('Data Sheet'!$B$19) &amp; "." &amp; BP33)
        )
    ),
    IF(BN33&lt;&gt;"",
        IF(INT('Data Sheet'!$A$19)=INT('Data Sheet'!$B$19),
            --(INT('Data Sheet'!$A$19) &amp; "." &amp; RIGHT(BN33,3)),
            IF(AND((--(INT('Data Sheet'!$A$19) &amp; "." &amp; RIGHT(BN33,3))&gt;=--('Data Sheet'!$A$19)), (--(INT('Data Sheet'!$A$19) &amp; "." &amp; RIGHT(BN33,3))&lt;=--('Data Sheet'!$B$19))),
                --(INT('Data Sheet'!$A$19) &amp; "." &amp; RIGHT(BN33,3)),
                --(INT('Data Sheet'!$B$19) &amp; "." &amp; RIGHT(BN33,3))
            )
        ),
        "OK"
    )
)</f>
        <v>OK</v>
      </c>
      <c r="P33" s="23" t="str">
        <f>IF(BR33&lt;&gt;"",
    IF(INT('Data Sheet'!$A$19)=INT('Data Sheet'!$B$15),
        --(INT('Data Sheet'!$A$15) &amp; "." &amp; BR33),
        IF(AND((--(INT('Data Sheet'!$A$15) &amp; "." &amp; BR33)&gt;=--('Data Sheet'!$A$15)), (--(INT('Data Sheet'!$A$15) &amp; "." &amp; BR33)&lt;=--('Data Sheet'!$B$15))),
            --(INT('Data Sheet'!$A$15) &amp; "." &amp; BR33),
            --(INT('Data Sheet'!$B$15) &amp; "." &amp; BR33)
        )
    ),
    IF(BQ33&lt;&gt;"",
        IF(INT('Data Sheet'!$A$15)=INT('Data Sheet'!$B$15),
            --(INT('Data Sheet'!$A$15) &amp; "." &amp; LEFT(BQ33,3)),
            IF(AND((--(INT('Data Sheet'!$A$15) &amp; "." &amp; LEFT(BQ33,3))&gt;=--('Data Sheet'!$A$15)), (--(INT('Data Sheet'!$A$15) &amp; "." &amp; LEFT(BQ33,3))&lt;=--('Data Sheet'!$B$15))),
                --(INT('Data Sheet'!$A$15) &amp; "." &amp; LEFT(BQ33,3)),
                --(INT('Data Sheet'!$B$15) &amp; "." &amp; LEFT(BQ33,3))
            )
        ),
        "OK"
    )
)</f>
        <v>OK</v>
      </c>
      <c r="Q33" s="23" t="str">
        <f>IF(BS33&lt;&gt;"",
    IF(INT('Data Sheet'!$A$19)=INT('Data Sheet'!$B$15),
        --(INT('Data Sheet'!$A$15) &amp; "." &amp; BS33),
        IF(AND((--(INT('Data Sheet'!$A$15) &amp; "." &amp; BS33)&gt;=--('Data Sheet'!$A$15)), (--(INT('Data Sheet'!$A$15) &amp; "." &amp; BS33)&lt;=--('Data Sheet'!$B$15))),
            --(INT('Data Sheet'!$A$15) &amp; "." &amp; BS33),
            --(INT('Data Sheet'!$B$15) &amp; "." &amp; BS33)
        )
    ),
    IF(BQ33&lt;&gt;"",
        IF(INT('Data Sheet'!$A$15)=INT('Data Sheet'!$B$15),
            --(INT('Data Sheet'!$A$15) &amp; "." &amp; RIGHT(BQ33,3)),
            IF(AND((--(INT('Data Sheet'!$A$15) &amp; "." &amp; RIGHT(BQ33,3))&gt;=--('Data Sheet'!$A$15)), (--(INT('Data Sheet'!$A$15) &amp; "." &amp; RIGHT(BQ33,3))&lt;=--('Data Sheet'!$B$15))),
                --(INT('Data Sheet'!$A$15) &amp; "." &amp; RIGHT(BQ33,3)),
                --(INT('Data Sheet'!$B$15) &amp; "." &amp; RIGHT(BQ33,3))
            )
        ),
        "OK"
    )
)</f>
        <v>OK</v>
      </c>
      <c r="R33" s="19"/>
      <c r="S33" s="19"/>
      <c r="T33" s="19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1"/>
      <c r="AU33" s="21"/>
      <c r="AV33" s="21"/>
      <c r="AW33" s="22"/>
      <c r="AX33" s="99"/>
      <c r="AY33" s="20"/>
      <c r="AZ33" s="20"/>
      <c r="BA33" s="22"/>
      <c r="BB33">
        <v>25</v>
      </c>
      <c r="BC33" s="80"/>
      <c r="BD33" s="80"/>
      <c r="BE33" s="80"/>
      <c r="BF33" s="80"/>
      <c r="BG33" s="32" t="str">
        <f t="shared" si="4"/>
        <v/>
      </c>
      <c r="BH33" s="78">
        <f t="shared" si="2"/>
        <v>0</v>
      </c>
      <c r="BI33" s="2">
        <f t="shared" si="5"/>
        <v>0</v>
      </c>
      <c r="BJ33" s="2">
        <f t="shared" si="6"/>
        <v>0</v>
      </c>
      <c r="BK33" s="2">
        <f t="shared" si="3"/>
        <v>0</v>
      </c>
    </row>
    <row r="34" spans="2:63" ht="15" customHeight="1" x14ac:dyDescent="0.25">
      <c r="B34" s="14">
        <v>26</v>
      </c>
      <c r="C34" s="95" t="str">
        <f t="shared" si="7"/>
        <v/>
      </c>
      <c r="D34" s="15" t="str">
        <f t="shared" si="12"/>
        <v>OK</v>
      </c>
      <c r="E34" s="16" t="e">
        <f>VLOOKUP('Data Sheet'!$B$8,'Data Sheet'!$I$2:$J$9,2,FALSE)</f>
        <v>#N/A</v>
      </c>
      <c r="F34" s="16" t="str">
        <f t="shared" si="8"/>
        <v/>
      </c>
      <c r="G34" s="103">
        <f t="shared" si="9"/>
        <v>0</v>
      </c>
      <c r="H34" s="17" t="s">
        <v>26</v>
      </c>
      <c r="I34" s="17" t="s">
        <v>26</v>
      </c>
      <c r="J34" s="17" t="str">
        <f>IF('Data Sheet'!$B$9="NC-50","N/A","OK")</f>
        <v>OK</v>
      </c>
      <c r="K34" s="17" t="str">
        <f>IF('Data Sheet'!$B$9="NC-50","N/A","OK")</f>
        <v>OK</v>
      </c>
      <c r="L34" s="17" t="str">
        <f t="shared" si="10"/>
        <v>OK</v>
      </c>
      <c r="M34" s="17" t="str">
        <f t="shared" si="11"/>
        <v>OK</v>
      </c>
      <c r="N34" s="18" t="str">
        <f>IF(BO34&lt;&gt;"",
    IF(INT('Data Sheet'!$A$19)=INT('Data Sheet'!$B$19),
        --(INT('Data Sheet'!$A$19) &amp; "." &amp; BO34),
        IF(AND((--(INT('Data Sheet'!$A$19) &amp; "." &amp; BO34)&gt;=--('Data Sheet'!$A$19)), (--(INT('Data Sheet'!$A$19) &amp; "." &amp; BO34)&lt;=--('Data Sheet'!$B$19))),
            --(INT('Data Sheet'!$A$19) &amp; "." &amp; BO34),
            --(INT('Data Sheet'!$B$19) &amp; "." &amp; BO34)
        )
    ),
    IF(BN34&lt;&gt;"",
        IF(INT('Data Sheet'!$A$19)=INT('Data Sheet'!$B$19),
            --(INT('Data Sheet'!$A$19) &amp; "." &amp; LEFT(BN34,3)),
            IF(AND((--(INT('Data Sheet'!$A$19) &amp; "." &amp; LEFT(BN34,3))&gt;=--('Data Sheet'!$A$19)), (--(INT('Data Sheet'!$A$19) &amp; "." &amp; LEFT(BN34,3))&lt;=--('Data Sheet'!$B$19))),
                --(INT('Data Sheet'!$A$19) &amp; "." &amp; LEFT(BN34,3)),
                --(INT('Data Sheet'!$B$19) &amp; "." &amp; LEFT(BN34,3))
            )
        ),
        "OK"
    )
)</f>
        <v>OK</v>
      </c>
      <c r="O34" s="23" t="str">
        <f>IF(BP34&lt;&gt;"",
    IF(INT('Data Sheet'!$A$19)=INT('Data Sheet'!$B$19),
        --(INT('Data Sheet'!$A$19) &amp; "." &amp; BP34),
        IF(AND((--(INT('Data Sheet'!$A$19) &amp; "." &amp; BP34)&gt;=--('Data Sheet'!$A$19)), (--(INT('Data Sheet'!$A$19) &amp; "." &amp; BP34)&lt;=--('Data Sheet'!$B$19))),
            --(INT('Data Sheet'!$A$19) &amp; "." &amp; BP34),
            --(INT('Data Sheet'!$B$19) &amp; "." &amp; BP34)
        )
    ),
    IF(BN34&lt;&gt;"",
        IF(INT('Data Sheet'!$A$19)=INT('Data Sheet'!$B$19),
            --(INT('Data Sheet'!$A$19) &amp; "." &amp; RIGHT(BN34,3)),
            IF(AND((--(INT('Data Sheet'!$A$19) &amp; "." &amp; RIGHT(BN34,3))&gt;=--('Data Sheet'!$A$19)), (--(INT('Data Sheet'!$A$19) &amp; "." &amp; RIGHT(BN34,3))&lt;=--('Data Sheet'!$B$19))),
                --(INT('Data Sheet'!$A$19) &amp; "." &amp; RIGHT(BN34,3)),
                --(INT('Data Sheet'!$B$19) &amp; "." &amp; RIGHT(BN34,3))
            )
        ),
        "OK"
    )
)</f>
        <v>OK</v>
      </c>
      <c r="P34" s="23" t="str">
        <f>IF(BR34&lt;&gt;"",
    IF(INT('Data Sheet'!$A$19)=INT('Data Sheet'!$B$15),
        --(INT('Data Sheet'!$A$15) &amp; "." &amp; BR34),
        IF(AND((--(INT('Data Sheet'!$A$15) &amp; "." &amp; BR34)&gt;=--('Data Sheet'!$A$15)), (--(INT('Data Sheet'!$A$15) &amp; "." &amp; BR34)&lt;=--('Data Sheet'!$B$15))),
            --(INT('Data Sheet'!$A$15) &amp; "." &amp; BR34),
            --(INT('Data Sheet'!$B$15) &amp; "." &amp; BR34)
        )
    ),
    IF(BQ34&lt;&gt;"",
        IF(INT('Data Sheet'!$A$15)=INT('Data Sheet'!$B$15),
            --(INT('Data Sheet'!$A$15) &amp; "." &amp; LEFT(BQ34,3)),
            IF(AND((--(INT('Data Sheet'!$A$15) &amp; "." &amp; LEFT(BQ34,3))&gt;=--('Data Sheet'!$A$15)), (--(INT('Data Sheet'!$A$15) &amp; "." &amp; LEFT(BQ34,3))&lt;=--('Data Sheet'!$B$15))),
                --(INT('Data Sheet'!$A$15) &amp; "." &amp; LEFT(BQ34,3)),
                --(INT('Data Sheet'!$B$15) &amp; "." &amp; LEFT(BQ34,3))
            )
        ),
        "OK"
    )
)</f>
        <v>OK</v>
      </c>
      <c r="Q34" s="23" t="str">
        <f>IF(BS34&lt;&gt;"",
    IF(INT('Data Sheet'!$A$19)=INT('Data Sheet'!$B$15),
        --(INT('Data Sheet'!$A$15) &amp; "." &amp; BS34),
        IF(AND((--(INT('Data Sheet'!$A$15) &amp; "." &amp; BS34)&gt;=--('Data Sheet'!$A$15)), (--(INT('Data Sheet'!$A$15) &amp; "." &amp; BS34)&lt;=--('Data Sheet'!$B$15))),
            --(INT('Data Sheet'!$A$15) &amp; "." &amp; BS34),
            --(INT('Data Sheet'!$B$15) &amp; "." &amp; BS34)
        )
    ),
    IF(BQ34&lt;&gt;"",
        IF(INT('Data Sheet'!$A$15)=INT('Data Sheet'!$B$15),
            --(INT('Data Sheet'!$A$15) &amp; "." &amp; RIGHT(BQ34,3)),
            IF(AND((--(INT('Data Sheet'!$A$15) &amp; "." &amp; RIGHT(BQ34,3))&gt;=--('Data Sheet'!$A$15)), (--(INT('Data Sheet'!$A$15) &amp; "." &amp; RIGHT(BQ34,3))&lt;=--('Data Sheet'!$B$15))),
                --(INT('Data Sheet'!$A$15) &amp; "." &amp; RIGHT(BQ34,3)),
                --(INT('Data Sheet'!$B$15) &amp; "." &amp; RIGHT(BQ34,3))
            )
        ),
        "OK"
    )
)</f>
        <v>OK</v>
      </c>
      <c r="R34" s="19"/>
      <c r="S34" s="19"/>
      <c r="T34" s="19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1"/>
      <c r="AU34" s="21"/>
      <c r="AV34" s="21"/>
      <c r="AW34" s="22"/>
      <c r="AX34" s="99"/>
      <c r="AY34" s="20"/>
      <c r="AZ34" s="20"/>
      <c r="BA34" s="22"/>
      <c r="BB34">
        <v>26</v>
      </c>
      <c r="BC34" s="80"/>
      <c r="BD34" s="80"/>
      <c r="BE34" s="80"/>
      <c r="BF34" s="80"/>
      <c r="BG34" s="32" t="str">
        <f t="shared" si="4"/>
        <v/>
      </c>
      <c r="BH34" s="78">
        <f t="shared" si="2"/>
        <v>0</v>
      </c>
      <c r="BI34" s="2">
        <f t="shared" si="5"/>
        <v>0</v>
      </c>
      <c r="BJ34" s="2">
        <f t="shared" si="6"/>
        <v>0</v>
      </c>
      <c r="BK34" s="2">
        <f t="shared" si="3"/>
        <v>0</v>
      </c>
    </row>
    <row r="35" spans="2:63" ht="15" customHeight="1" x14ac:dyDescent="0.25">
      <c r="B35" s="14">
        <v>27</v>
      </c>
      <c r="C35" s="95" t="str">
        <f t="shared" si="7"/>
        <v/>
      </c>
      <c r="D35" s="15" t="str">
        <f t="shared" si="12"/>
        <v>OK</v>
      </c>
      <c r="E35" s="16" t="e">
        <f>VLOOKUP('Data Sheet'!$B$8,'Data Sheet'!$I$2:$J$9,2,FALSE)</f>
        <v>#N/A</v>
      </c>
      <c r="F35" s="16" t="str">
        <f t="shared" si="8"/>
        <v/>
      </c>
      <c r="G35" s="103">
        <f t="shared" si="9"/>
        <v>0</v>
      </c>
      <c r="H35" s="17" t="s">
        <v>26</v>
      </c>
      <c r="I35" s="17" t="s">
        <v>26</v>
      </c>
      <c r="J35" s="17" t="str">
        <f>IF('Data Sheet'!$B$9="NC-50","N/A","OK")</f>
        <v>OK</v>
      </c>
      <c r="K35" s="17" t="str">
        <f>IF('Data Sheet'!$B$9="NC-50","N/A","OK")</f>
        <v>OK</v>
      </c>
      <c r="L35" s="17" t="str">
        <f t="shared" si="10"/>
        <v>OK</v>
      </c>
      <c r="M35" s="17" t="str">
        <f t="shared" si="11"/>
        <v>OK</v>
      </c>
      <c r="N35" s="18" t="str">
        <f>IF(BO35&lt;&gt;"",
    IF(INT('Data Sheet'!$A$19)=INT('Data Sheet'!$B$19),
        --(INT('Data Sheet'!$A$19) &amp; "." &amp; BO35),
        IF(AND((--(INT('Data Sheet'!$A$19) &amp; "." &amp; BO35)&gt;=--('Data Sheet'!$A$19)), (--(INT('Data Sheet'!$A$19) &amp; "." &amp; BO35)&lt;=--('Data Sheet'!$B$19))),
            --(INT('Data Sheet'!$A$19) &amp; "." &amp; BO35),
            --(INT('Data Sheet'!$B$19) &amp; "." &amp; BO35)
        )
    ),
    IF(BN35&lt;&gt;"",
        IF(INT('Data Sheet'!$A$19)=INT('Data Sheet'!$B$19),
            --(INT('Data Sheet'!$A$19) &amp; "." &amp; LEFT(BN35,3)),
            IF(AND((--(INT('Data Sheet'!$A$19) &amp; "." &amp; LEFT(BN35,3))&gt;=--('Data Sheet'!$A$19)), (--(INT('Data Sheet'!$A$19) &amp; "." &amp; LEFT(BN35,3))&lt;=--('Data Sheet'!$B$19))),
                --(INT('Data Sheet'!$A$19) &amp; "." &amp; LEFT(BN35,3)),
                --(INT('Data Sheet'!$B$19) &amp; "." &amp; LEFT(BN35,3))
            )
        ),
        "OK"
    )
)</f>
        <v>OK</v>
      </c>
      <c r="O35" s="23" t="str">
        <f>IF(BP35&lt;&gt;"",
    IF(INT('Data Sheet'!$A$19)=INT('Data Sheet'!$B$19),
        --(INT('Data Sheet'!$A$19) &amp; "." &amp; BP35),
        IF(AND((--(INT('Data Sheet'!$A$19) &amp; "." &amp; BP35)&gt;=--('Data Sheet'!$A$19)), (--(INT('Data Sheet'!$A$19) &amp; "." &amp; BP35)&lt;=--('Data Sheet'!$B$19))),
            --(INT('Data Sheet'!$A$19) &amp; "." &amp; BP35),
            --(INT('Data Sheet'!$B$19) &amp; "." &amp; BP35)
        )
    ),
    IF(BN35&lt;&gt;"",
        IF(INT('Data Sheet'!$A$19)=INT('Data Sheet'!$B$19),
            --(INT('Data Sheet'!$A$19) &amp; "." &amp; RIGHT(BN35,3)),
            IF(AND((--(INT('Data Sheet'!$A$19) &amp; "." &amp; RIGHT(BN35,3))&gt;=--('Data Sheet'!$A$19)), (--(INT('Data Sheet'!$A$19) &amp; "." &amp; RIGHT(BN35,3))&lt;=--('Data Sheet'!$B$19))),
                --(INT('Data Sheet'!$A$19) &amp; "." &amp; RIGHT(BN35,3)),
                --(INT('Data Sheet'!$B$19) &amp; "." &amp; RIGHT(BN35,3))
            )
        ),
        "OK"
    )
)</f>
        <v>OK</v>
      </c>
      <c r="P35" s="23" t="str">
        <f>IF(BR35&lt;&gt;"",
    IF(INT('Data Sheet'!$A$19)=INT('Data Sheet'!$B$15),
        --(INT('Data Sheet'!$A$15) &amp; "." &amp; BR35),
        IF(AND((--(INT('Data Sheet'!$A$15) &amp; "." &amp; BR35)&gt;=--('Data Sheet'!$A$15)), (--(INT('Data Sheet'!$A$15) &amp; "." &amp; BR35)&lt;=--('Data Sheet'!$B$15))),
            --(INT('Data Sheet'!$A$15) &amp; "." &amp; BR35),
            --(INT('Data Sheet'!$B$15) &amp; "." &amp; BR35)
        )
    ),
    IF(BQ35&lt;&gt;"",
        IF(INT('Data Sheet'!$A$15)=INT('Data Sheet'!$B$15),
            --(INT('Data Sheet'!$A$15) &amp; "." &amp; LEFT(BQ35,3)),
            IF(AND((--(INT('Data Sheet'!$A$15) &amp; "." &amp; LEFT(BQ35,3))&gt;=--('Data Sheet'!$A$15)), (--(INT('Data Sheet'!$A$15) &amp; "." &amp; LEFT(BQ35,3))&lt;=--('Data Sheet'!$B$15))),
                --(INT('Data Sheet'!$A$15) &amp; "." &amp; LEFT(BQ35,3)),
                --(INT('Data Sheet'!$B$15) &amp; "." &amp; LEFT(BQ35,3))
            )
        ),
        "OK"
    )
)</f>
        <v>OK</v>
      </c>
      <c r="Q35" s="23" t="str">
        <f>IF(BS35&lt;&gt;"",
    IF(INT('Data Sheet'!$A$19)=INT('Data Sheet'!$B$15),
        --(INT('Data Sheet'!$A$15) &amp; "." &amp; BS35),
        IF(AND((--(INT('Data Sheet'!$A$15) &amp; "." &amp; BS35)&gt;=--('Data Sheet'!$A$15)), (--(INT('Data Sheet'!$A$15) &amp; "." &amp; BS35)&lt;=--('Data Sheet'!$B$15))),
            --(INT('Data Sheet'!$A$15) &amp; "." &amp; BS35),
            --(INT('Data Sheet'!$B$15) &amp; "." &amp; BS35)
        )
    ),
    IF(BQ35&lt;&gt;"",
        IF(INT('Data Sheet'!$A$15)=INT('Data Sheet'!$B$15),
            --(INT('Data Sheet'!$A$15) &amp; "." &amp; RIGHT(BQ35,3)),
            IF(AND((--(INT('Data Sheet'!$A$15) &amp; "." &amp; RIGHT(BQ35,3))&gt;=--('Data Sheet'!$A$15)), (--(INT('Data Sheet'!$A$15) &amp; "." &amp; RIGHT(BQ35,3))&lt;=--('Data Sheet'!$B$15))),
                --(INT('Data Sheet'!$A$15) &amp; "." &amp; RIGHT(BQ35,3)),
                --(INT('Data Sheet'!$B$15) &amp; "." &amp; RIGHT(BQ35,3))
            )
        ),
        "OK"
    )
)</f>
        <v>OK</v>
      </c>
      <c r="R35" s="19"/>
      <c r="S35" s="19"/>
      <c r="T35" s="19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1"/>
      <c r="AU35" s="21"/>
      <c r="AV35" s="21"/>
      <c r="AW35" s="22"/>
      <c r="AX35" s="99"/>
      <c r="AY35" s="20"/>
      <c r="AZ35" s="20"/>
      <c r="BA35" s="22"/>
      <c r="BB35">
        <v>27</v>
      </c>
      <c r="BC35" s="80"/>
      <c r="BD35" s="80"/>
      <c r="BE35" s="80"/>
      <c r="BF35" s="80"/>
      <c r="BG35" s="32" t="str">
        <f t="shared" si="4"/>
        <v/>
      </c>
      <c r="BH35" s="78">
        <f t="shared" si="2"/>
        <v>0</v>
      </c>
      <c r="BI35" s="2">
        <f t="shared" si="5"/>
        <v>0</v>
      </c>
      <c r="BJ35" s="2">
        <f t="shared" si="6"/>
        <v>0</v>
      </c>
      <c r="BK35" s="2">
        <f t="shared" si="3"/>
        <v>0</v>
      </c>
    </row>
    <row r="36" spans="2:63" ht="15" customHeight="1" x14ac:dyDescent="0.25">
      <c r="B36" s="14">
        <v>28</v>
      </c>
      <c r="C36" s="95" t="str">
        <f t="shared" si="7"/>
        <v/>
      </c>
      <c r="D36" s="15" t="str">
        <f t="shared" si="12"/>
        <v>OK</v>
      </c>
      <c r="E36" s="16" t="e">
        <f>VLOOKUP('Data Sheet'!$B$8,'Data Sheet'!$I$2:$J$9,2,FALSE)</f>
        <v>#N/A</v>
      </c>
      <c r="F36" s="16" t="str">
        <f t="shared" si="8"/>
        <v/>
      </c>
      <c r="G36" s="103">
        <f t="shared" si="9"/>
        <v>0</v>
      </c>
      <c r="H36" s="17" t="s">
        <v>26</v>
      </c>
      <c r="I36" s="17" t="s">
        <v>26</v>
      </c>
      <c r="J36" s="17" t="str">
        <f>IF('Data Sheet'!$B$9="NC-50","N/A","OK")</f>
        <v>OK</v>
      </c>
      <c r="K36" s="17" t="str">
        <f>IF('Data Sheet'!$B$9="NC-50","N/A","OK")</f>
        <v>OK</v>
      </c>
      <c r="L36" s="17" t="str">
        <f t="shared" si="10"/>
        <v>OK</v>
      </c>
      <c r="M36" s="17" t="str">
        <f t="shared" si="11"/>
        <v>OK</v>
      </c>
      <c r="N36" s="18" t="str">
        <f>IF(BO36&lt;&gt;"",
    IF(INT('Data Sheet'!$A$19)=INT('Data Sheet'!$B$19),
        --(INT('Data Sheet'!$A$19) &amp; "." &amp; BO36),
        IF(AND((--(INT('Data Sheet'!$A$19) &amp; "." &amp; BO36)&gt;=--('Data Sheet'!$A$19)), (--(INT('Data Sheet'!$A$19) &amp; "." &amp; BO36)&lt;=--('Data Sheet'!$B$19))),
            --(INT('Data Sheet'!$A$19) &amp; "." &amp; BO36),
            --(INT('Data Sheet'!$B$19) &amp; "." &amp; BO36)
        )
    ),
    IF(BN36&lt;&gt;"",
        IF(INT('Data Sheet'!$A$19)=INT('Data Sheet'!$B$19),
            --(INT('Data Sheet'!$A$19) &amp; "." &amp; LEFT(BN36,3)),
            IF(AND((--(INT('Data Sheet'!$A$19) &amp; "." &amp; LEFT(BN36,3))&gt;=--('Data Sheet'!$A$19)), (--(INT('Data Sheet'!$A$19) &amp; "." &amp; LEFT(BN36,3))&lt;=--('Data Sheet'!$B$19))),
                --(INT('Data Sheet'!$A$19) &amp; "." &amp; LEFT(BN36,3)),
                --(INT('Data Sheet'!$B$19) &amp; "." &amp; LEFT(BN36,3))
            )
        ),
        "OK"
    )
)</f>
        <v>OK</v>
      </c>
      <c r="O36" s="23" t="str">
        <f>IF(BP36&lt;&gt;"",
    IF(INT('Data Sheet'!$A$19)=INT('Data Sheet'!$B$19),
        --(INT('Data Sheet'!$A$19) &amp; "." &amp; BP36),
        IF(AND((--(INT('Data Sheet'!$A$19) &amp; "." &amp; BP36)&gt;=--('Data Sheet'!$A$19)), (--(INT('Data Sheet'!$A$19) &amp; "." &amp; BP36)&lt;=--('Data Sheet'!$B$19))),
            --(INT('Data Sheet'!$A$19) &amp; "." &amp; BP36),
            --(INT('Data Sheet'!$B$19) &amp; "." &amp; BP36)
        )
    ),
    IF(BN36&lt;&gt;"",
        IF(INT('Data Sheet'!$A$19)=INT('Data Sheet'!$B$19),
            --(INT('Data Sheet'!$A$19) &amp; "." &amp; RIGHT(BN36,3)),
            IF(AND((--(INT('Data Sheet'!$A$19) &amp; "." &amp; RIGHT(BN36,3))&gt;=--('Data Sheet'!$A$19)), (--(INT('Data Sheet'!$A$19) &amp; "." &amp; RIGHT(BN36,3))&lt;=--('Data Sheet'!$B$19))),
                --(INT('Data Sheet'!$A$19) &amp; "." &amp; RIGHT(BN36,3)),
                --(INT('Data Sheet'!$B$19) &amp; "." &amp; RIGHT(BN36,3))
            )
        ),
        "OK"
    )
)</f>
        <v>OK</v>
      </c>
      <c r="P36" s="23" t="str">
        <f>IF(BR36&lt;&gt;"",
    IF(INT('Data Sheet'!$A$19)=INT('Data Sheet'!$B$15),
        --(INT('Data Sheet'!$A$15) &amp; "." &amp; BR36),
        IF(AND((--(INT('Data Sheet'!$A$15) &amp; "." &amp; BR36)&gt;=--('Data Sheet'!$A$15)), (--(INT('Data Sheet'!$A$15) &amp; "." &amp; BR36)&lt;=--('Data Sheet'!$B$15))),
            --(INT('Data Sheet'!$A$15) &amp; "." &amp; BR36),
            --(INT('Data Sheet'!$B$15) &amp; "." &amp; BR36)
        )
    ),
    IF(BQ36&lt;&gt;"",
        IF(INT('Data Sheet'!$A$15)=INT('Data Sheet'!$B$15),
            --(INT('Data Sheet'!$A$15) &amp; "." &amp; LEFT(BQ36,3)),
            IF(AND((--(INT('Data Sheet'!$A$15) &amp; "." &amp; LEFT(BQ36,3))&gt;=--('Data Sheet'!$A$15)), (--(INT('Data Sheet'!$A$15) &amp; "." &amp; LEFT(BQ36,3))&lt;=--('Data Sheet'!$B$15))),
                --(INT('Data Sheet'!$A$15) &amp; "." &amp; LEFT(BQ36,3)),
                --(INT('Data Sheet'!$B$15) &amp; "." &amp; LEFT(BQ36,3))
            )
        ),
        "OK"
    )
)</f>
        <v>OK</v>
      </c>
      <c r="Q36" s="23" t="str">
        <f>IF(BS36&lt;&gt;"",
    IF(INT('Data Sheet'!$A$19)=INT('Data Sheet'!$B$15),
        --(INT('Data Sheet'!$A$15) &amp; "." &amp; BS36),
        IF(AND((--(INT('Data Sheet'!$A$15) &amp; "." &amp; BS36)&gt;=--('Data Sheet'!$A$15)), (--(INT('Data Sheet'!$A$15) &amp; "." &amp; BS36)&lt;=--('Data Sheet'!$B$15))),
            --(INT('Data Sheet'!$A$15) &amp; "." &amp; BS36),
            --(INT('Data Sheet'!$B$15) &amp; "." &amp; BS36)
        )
    ),
    IF(BQ36&lt;&gt;"",
        IF(INT('Data Sheet'!$A$15)=INT('Data Sheet'!$B$15),
            --(INT('Data Sheet'!$A$15) &amp; "." &amp; RIGHT(BQ36,3)),
            IF(AND((--(INT('Data Sheet'!$A$15) &amp; "." &amp; RIGHT(BQ36,3))&gt;=--('Data Sheet'!$A$15)), (--(INT('Data Sheet'!$A$15) &amp; "." &amp; RIGHT(BQ36,3))&lt;=--('Data Sheet'!$B$15))),
                --(INT('Data Sheet'!$A$15) &amp; "." &amp; RIGHT(BQ36,3)),
                --(INT('Data Sheet'!$B$15) &amp; "." &amp; RIGHT(BQ36,3))
            )
        ),
        "OK"
    )
)</f>
        <v>OK</v>
      </c>
      <c r="R36" s="19"/>
      <c r="S36" s="19"/>
      <c r="T36" s="19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1"/>
      <c r="AU36" s="21"/>
      <c r="AV36" s="21"/>
      <c r="AW36" s="22"/>
      <c r="AX36" s="99"/>
      <c r="AY36" s="20"/>
      <c r="AZ36" s="20"/>
      <c r="BA36" s="22"/>
      <c r="BB36">
        <v>28</v>
      </c>
      <c r="BC36" s="80"/>
      <c r="BD36" s="80"/>
      <c r="BE36" s="80"/>
      <c r="BF36" s="80"/>
      <c r="BG36" s="32" t="str">
        <f t="shared" si="4"/>
        <v/>
      </c>
      <c r="BH36" s="78">
        <f t="shared" si="2"/>
        <v>0</v>
      </c>
      <c r="BI36" s="2">
        <f t="shared" si="5"/>
        <v>0</v>
      </c>
      <c r="BJ36" s="2">
        <f t="shared" si="6"/>
        <v>0</v>
      </c>
      <c r="BK36" s="2">
        <f t="shared" si="3"/>
        <v>0</v>
      </c>
    </row>
    <row r="37" spans="2:63" ht="15" customHeight="1" x14ac:dyDescent="0.25">
      <c r="B37" s="14">
        <v>29</v>
      </c>
      <c r="C37" s="95" t="str">
        <f t="shared" si="7"/>
        <v/>
      </c>
      <c r="D37" s="15" t="str">
        <f t="shared" si="12"/>
        <v>OK</v>
      </c>
      <c r="E37" s="16" t="e">
        <f>VLOOKUP('Data Sheet'!$B$8,'Data Sheet'!$I$2:$J$9,2,FALSE)</f>
        <v>#N/A</v>
      </c>
      <c r="F37" s="16" t="str">
        <f t="shared" si="8"/>
        <v/>
      </c>
      <c r="G37" s="103">
        <f t="shared" si="9"/>
        <v>0</v>
      </c>
      <c r="H37" s="17" t="s">
        <v>26</v>
      </c>
      <c r="I37" s="17" t="s">
        <v>26</v>
      </c>
      <c r="J37" s="17" t="str">
        <f>IF('Data Sheet'!$B$9="NC-50","N/A","OK")</f>
        <v>OK</v>
      </c>
      <c r="K37" s="17" t="str">
        <f>IF('Data Sheet'!$B$9="NC-50","N/A","OK")</f>
        <v>OK</v>
      </c>
      <c r="L37" s="17" t="str">
        <f t="shared" si="10"/>
        <v>OK</v>
      </c>
      <c r="M37" s="17" t="str">
        <f t="shared" si="11"/>
        <v>OK</v>
      </c>
      <c r="N37" s="18" t="str">
        <f>IF(BO37&lt;&gt;"",
    IF(INT('Data Sheet'!$A$19)=INT('Data Sheet'!$B$19),
        --(INT('Data Sheet'!$A$19) &amp; "." &amp; BO37),
        IF(AND((--(INT('Data Sheet'!$A$19) &amp; "." &amp; BO37)&gt;=--('Data Sheet'!$A$19)), (--(INT('Data Sheet'!$A$19) &amp; "." &amp; BO37)&lt;=--('Data Sheet'!$B$19))),
            --(INT('Data Sheet'!$A$19) &amp; "." &amp; BO37),
            --(INT('Data Sheet'!$B$19) &amp; "." &amp; BO37)
        )
    ),
    IF(BN37&lt;&gt;"",
        IF(INT('Data Sheet'!$A$19)=INT('Data Sheet'!$B$19),
            --(INT('Data Sheet'!$A$19) &amp; "." &amp; LEFT(BN37,3)),
            IF(AND((--(INT('Data Sheet'!$A$19) &amp; "." &amp; LEFT(BN37,3))&gt;=--('Data Sheet'!$A$19)), (--(INT('Data Sheet'!$A$19) &amp; "." &amp; LEFT(BN37,3))&lt;=--('Data Sheet'!$B$19))),
                --(INT('Data Sheet'!$A$19) &amp; "." &amp; LEFT(BN37,3)),
                --(INT('Data Sheet'!$B$19) &amp; "." &amp; LEFT(BN37,3))
            )
        ),
        "OK"
    )
)</f>
        <v>OK</v>
      </c>
      <c r="O37" s="23" t="str">
        <f>IF(BP37&lt;&gt;"",
    IF(INT('Data Sheet'!$A$19)=INT('Data Sheet'!$B$19),
        --(INT('Data Sheet'!$A$19) &amp; "." &amp; BP37),
        IF(AND((--(INT('Data Sheet'!$A$19) &amp; "." &amp; BP37)&gt;=--('Data Sheet'!$A$19)), (--(INT('Data Sheet'!$A$19) &amp; "." &amp; BP37)&lt;=--('Data Sheet'!$B$19))),
            --(INT('Data Sheet'!$A$19) &amp; "." &amp; BP37),
            --(INT('Data Sheet'!$B$19) &amp; "." &amp; BP37)
        )
    ),
    IF(BN37&lt;&gt;"",
        IF(INT('Data Sheet'!$A$19)=INT('Data Sheet'!$B$19),
            --(INT('Data Sheet'!$A$19) &amp; "." &amp; RIGHT(BN37,3)),
            IF(AND((--(INT('Data Sheet'!$A$19) &amp; "." &amp; RIGHT(BN37,3))&gt;=--('Data Sheet'!$A$19)), (--(INT('Data Sheet'!$A$19) &amp; "." &amp; RIGHT(BN37,3))&lt;=--('Data Sheet'!$B$19))),
                --(INT('Data Sheet'!$A$19) &amp; "." &amp; RIGHT(BN37,3)),
                --(INT('Data Sheet'!$B$19) &amp; "." &amp; RIGHT(BN37,3))
            )
        ),
        "OK"
    )
)</f>
        <v>OK</v>
      </c>
      <c r="P37" s="23" t="str">
        <f>IF(BR37&lt;&gt;"",
    IF(INT('Data Sheet'!$A$19)=INT('Data Sheet'!$B$15),
        --(INT('Data Sheet'!$A$15) &amp; "." &amp; BR37),
        IF(AND((--(INT('Data Sheet'!$A$15) &amp; "." &amp; BR37)&gt;=--('Data Sheet'!$A$15)), (--(INT('Data Sheet'!$A$15) &amp; "." &amp; BR37)&lt;=--('Data Sheet'!$B$15))),
            --(INT('Data Sheet'!$A$15) &amp; "." &amp; BR37),
            --(INT('Data Sheet'!$B$15) &amp; "." &amp; BR37)
        )
    ),
    IF(BQ37&lt;&gt;"",
        IF(INT('Data Sheet'!$A$15)=INT('Data Sheet'!$B$15),
            --(INT('Data Sheet'!$A$15) &amp; "." &amp; LEFT(BQ37,3)),
            IF(AND((--(INT('Data Sheet'!$A$15) &amp; "." &amp; LEFT(BQ37,3))&gt;=--('Data Sheet'!$A$15)), (--(INT('Data Sheet'!$A$15) &amp; "." &amp; LEFT(BQ37,3))&lt;=--('Data Sheet'!$B$15))),
                --(INT('Data Sheet'!$A$15) &amp; "." &amp; LEFT(BQ37,3)),
                --(INT('Data Sheet'!$B$15) &amp; "." &amp; LEFT(BQ37,3))
            )
        ),
        "OK"
    )
)</f>
        <v>OK</v>
      </c>
      <c r="Q37" s="23" t="str">
        <f>IF(BS37&lt;&gt;"",
    IF(INT('Data Sheet'!$A$19)=INT('Data Sheet'!$B$15),
        --(INT('Data Sheet'!$A$15) &amp; "." &amp; BS37),
        IF(AND((--(INT('Data Sheet'!$A$15) &amp; "." &amp; BS37)&gt;=--('Data Sheet'!$A$15)), (--(INT('Data Sheet'!$A$15) &amp; "." &amp; BS37)&lt;=--('Data Sheet'!$B$15))),
            --(INT('Data Sheet'!$A$15) &amp; "." &amp; BS37),
            --(INT('Data Sheet'!$B$15) &amp; "." &amp; BS37)
        )
    ),
    IF(BQ37&lt;&gt;"",
        IF(INT('Data Sheet'!$A$15)=INT('Data Sheet'!$B$15),
            --(INT('Data Sheet'!$A$15) &amp; "." &amp; RIGHT(BQ37,3)),
            IF(AND((--(INT('Data Sheet'!$A$15) &amp; "." &amp; RIGHT(BQ37,3))&gt;=--('Data Sheet'!$A$15)), (--(INT('Data Sheet'!$A$15) &amp; "." &amp; RIGHT(BQ37,3))&lt;=--('Data Sheet'!$B$15))),
                --(INT('Data Sheet'!$A$15) &amp; "." &amp; RIGHT(BQ37,3)),
                --(INT('Data Sheet'!$B$15) &amp; "." &amp; RIGHT(BQ37,3))
            )
        ),
        "OK"
    )
)</f>
        <v>OK</v>
      </c>
      <c r="R37" s="19"/>
      <c r="S37" s="19"/>
      <c r="T37" s="19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1"/>
      <c r="AU37" s="21"/>
      <c r="AV37" s="21"/>
      <c r="AW37" s="22"/>
      <c r="AX37" s="99"/>
      <c r="AY37" s="20"/>
      <c r="AZ37" s="20"/>
      <c r="BA37" s="22"/>
      <c r="BB37">
        <v>29</v>
      </c>
      <c r="BC37" s="80"/>
      <c r="BD37" s="80"/>
      <c r="BE37" s="80"/>
      <c r="BF37" s="80"/>
      <c r="BG37" s="32" t="str">
        <f t="shared" si="4"/>
        <v/>
      </c>
      <c r="BH37" s="78">
        <f t="shared" si="2"/>
        <v>0</v>
      </c>
      <c r="BI37" s="2">
        <f t="shared" si="5"/>
        <v>0</v>
      </c>
      <c r="BJ37" s="2">
        <f t="shared" si="6"/>
        <v>0</v>
      </c>
      <c r="BK37" s="2">
        <f t="shared" si="3"/>
        <v>0</v>
      </c>
    </row>
    <row r="38" spans="2:63" ht="15" customHeight="1" x14ac:dyDescent="0.25">
      <c r="B38" s="14">
        <v>30</v>
      </c>
      <c r="C38" s="95" t="str">
        <f t="shared" si="7"/>
        <v/>
      </c>
      <c r="D38" s="15" t="str">
        <f t="shared" si="12"/>
        <v>OK</v>
      </c>
      <c r="E38" s="16" t="e">
        <f>VLOOKUP('Data Sheet'!$B$8,'Data Sheet'!$I$2:$J$9,2,FALSE)</f>
        <v>#N/A</v>
      </c>
      <c r="F38" s="16" t="str">
        <f t="shared" si="8"/>
        <v/>
      </c>
      <c r="G38" s="103">
        <f t="shared" si="9"/>
        <v>0</v>
      </c>
      <c r="H38" s="17" t="s">
        <v>26</v>
      </c>
      <c r="I38" s="17" t="s">
        <v>26</v>
      </c>
      <c r="J38" s="17" t="str">
        <f>IF('Data Sheet'!$B$9="NC-50","N/A","OK")</f>
        <v>OK</v>
      </c>
      <c r="K38" s="17" t="str">
        <f>IF('Data Sheet'!$B$9="NC-50","N/A","OK")</f>
        <v>OK</v>
      </c>
      <c r="L38" s="17" t="str">
        <f t="shared" si="10"/>
        <v>OK</v>
      </c>
      <c r="M38" s="17" t="str">
        <f t="shared" si="11"/>
        <v>OK</v>
      </c>
      <c r="N38" s="18" t="str">
        <f>IF(BO38&lt;&gt;"",
    IF(INT('Data Sheet'!$A$19)=INT('Data Sheet'!$B$19),
        --(INT('Data Sheet'!$A$19) &amp; "." &amp; BO38),
        IF(AND((--(INT('Data Sheet'!$A$19) &amp; "." &amp; BO38)&gt;=--('Data Sheet'!$A$19)), (--(INT('Data Sheet'!$A$19) &amp; "." &amp; BO38)&lt;=--('Data Sheet'!$B$19))),
            --(INT('Data Sheet'!$A$19) &amp; "." &amp; BO38),
            --(INT('Data Sheet'!$B$19) &amp; "." &amp; BO38)
        )
    ),
    IF(BN38&lt;&gt;"",
        IF(INT('Data Sheet'!$A$19)=INT('Data Sheet'!$B$19),
            --(INT('Data Sheet'!$A$19) &amp; "." &amp; LEFT(BN38,3)),
            IF(AND((--(INT('Data Sheet'!$A$19) &amp; "." &amp; LEFT(BN38,3))&gt;=--('Data Sheet'!$A$19)), (--(INT('Data Sheet'!$A$19) &amp; "." &amp; LEFT(BN38,3))&lt;=--('Data Sheet'!$B$19))),
                --(INT('Data Sheet'!$A$19) &amp; "." &amp; LEFT(BN38,3)),
                --(INT('Data Sheet'!$B$19) &amp; "." &amp; LEFT(BN38,3))
            )
        ),
        "OK"
    )
)</f>
        <v>OK</v>
      </c>
      <c r="O38" s="23" t="str">
        <f>IF(BP38&lt;&gt;"",
    IF(INT('Data Sheet'!$A$19)=INT('Data Sheet'!$B$19),
        --(INT('Data Sheet'!$A$19) &amp; "." &amp; BP38),
        IF(AND((--(INT('Data Sheet'!$A$19) &amp; "." &amp; BP38)&gt;=--('Data Sheet'!$A$19)), (--(INT('Data Sheet'!$A$19) &amp; "." &amp; BP38)&lt;=--('Data Sheet'!$B$19))),
            --(INT('Data Sheet'!$A$19) &amp; "." &amp; BP38),
            --(INT('Data Sheet'!$B$19) &amp; "." &amp; BP38)
        )
    ),
    IF(BN38&lt;&gt;"",
        IF(INT('Data Sheet'!$A$19)=INT('Data Sheet'!$B$19),
            --(INT('Data Sheet'!$A$19) &amp; "." &amp; RIGHT(BN38,3)),
            IF(AND((--(INT('Data Sheet'!$A$19) &amp; "." &amp; RIGHT(BN38,3))&gt;=--('Data Sheet'!$A$19)), (--(INT('Data Sheet'!$A$19) &amp; "." &amp; RIGHT(BN38,3))&lt;=--('Data Sheet'!$B$19))),
                --(INT('Data Sheet'!$A$19) &amp; "." &amp; RIGHT(BN38,3)),
                --(INT('Data Sheet'!$B$19) &amp; "." &amp; RIGHT(BN38,3))
            )
        ),
        "OK"
    )
)</f>
        <v>OK</v>
      </c>
      <c r="P38" s="23" t="str">
        <f>IF(BR38&lt;&gt;"",
    IF(INT('Data Sheet'!$A$19)=INT('Data Sheet'!$B$15),
        --(INT('Data Sheet'!$A$15) &amp; "." &amp; BR38),
        IF(AND((--(INT('Data Sheet'!$A$15) &amp; "." &amp; BR38)&gt;=--('Data Sheet'!$A$15)), (--(INT('Data Sheet'!$A$15) &amp; "." &amp; BR38)&lt;=--('Data Sheet'!$B$15))),
            --(INT('Data Sheet'!$A$15) &amp; "." &amp; BR38),
            --(INT('Data Sheet'!$B$15) &amp; "." &amp; BR38)
        )
    ),
    IF(BQ38&lt;&gt;"",
        IF(INT('Data Sheet'!$A$15)=INT('Data Sheet'!$B$15),
            --(INT('Data Sheet'!$A$15) &amp; "." &amp; LEFT(BQ38,3)),
            IF(AND((--(INT('Data Sheet'!$A$15) &amp; "." &amp; LEFT(BQ38,3))&gt;=--('Data Sheet'!$A$15)), (--(INT('Data Sheet'!$A$15) &amp; "." &amp; LEFT(BQ38,3))&lt;=--('Data Sheet'!$B$15))),
                --(INT('Data Sheet'!$A$15) &amp; "." &amp; LEFT(BQ38,3)),
                --(INT('Data Sheet'!$B$15) &amp; "." &amp; LEFT(BQ38,3))
            )
        ),
        "OK"
    )
)</f>
        <v>OK</v>
      </c>
      <c r="Q38" s="23" t="str">
        <f>IF(BS38&lt;&gt;"",
    IF(INT('Data Sheet'!$A$19)=INT('Data Sheet'!$B$15),
        --(INT('Data Sheet'!$A$15) &amp; "." &amp; BS38),
        IF(AND((--(INT('Data Sheet'!$A$15) &amp; "." &amp; BS38)&gt;=--('Data Sheet'!$A$15)), (--(INT('Data Sheet'!$A$15) &amp; "." &amp; BS38)&lt;=--('Data Sheet'!$B$15))),
            --(INT('Data Sheet'!$A$15) &amp; "." &amp; BS38),
            --(INT('Data Sheet'!$B$15) &amp; "." &amp; BS38)
        )
    ),
    IF(BQ38&lt;&gt;"",
        IF(INT('Data Sheet'!$A$15)=INT('Data Sheet'!$B$15),
            --(INT('Data Sheet'!$A$15) &amp; "." &amp; RIGHT(BQ38,3)),
            IF(AND((--(INT('Data Sheet'!$A$15) &amp; "." &amp; RIGHT(BQ38,3))&gt;=--('Data Sheet'!$A$15)), (--(INT('Data Sheet'!$A$15) &amp; "." &amp; RIGHT(BQ38,3))&lt;=--('Data Sheet'!$B$15))),
                --(INT('Data Sheet'!$A$15) &amp; "." &amp; RIGHT(BQ38,3)),
                --(INT('Data Sheet'!$B$15) &amp; "." &amp; RIGHT(BQ38,3))
            )
        ),
        "OK"
    )
)</f>
        <v>OK</v>
      </c>
      <c r="R38" s="19"/>
      <c r="S38" s="19"/>
      <c r="T38" s="19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1"/>
      <c r="AU38" s="21"/>
      <c r="AV38" s="21"/>
      <c r="AW38" s="22"/>
      <c r="AX38" s="99"/>
      <c r="AY38" s="20"/>
      <c r="AZ38" s="20"/>
      <c r="BA38" s="22"/>
      <c r="BB38">
        <v>30</v>
      </c>
      <c r="BC38" s="80"/>
      <c r="BD38" s="80"/>
      <c r="BE38" s="80"/>
      <c r="BF38" s="80"/>
      <c r="BG38" s="32" t="str">
        <f t="shared" si="4"/>
        <v/>
      </c>
      <c r="BH38" s="78">
        <f t="shared" si="2"/>
        <v>0</v>
      </c>
      <c r="BI38" s="2">
        <f t="shared" si="5"/>
        <v>0</v>
      </c>
      <c r="BJ38" s="2">
        <f t="shared" si="6"/>
        <v>0</v>
      </c>
      <c r="BK38" s="2">
        <f t="shared" si="3"/>
        <v>0</v>
      </c>
    </row>
    <row r="39" spans="2:63" ht="15" customHeight="1" x14ac:dyDescent="0.25">
      <c r="B39" s="14">
        <v>31</v>
      </c>
      <c r="C39" s="95" t="str">
        <f t="shared" si="7"/>
        <v/>
      </c>
      <c r="D39" s="15" t="str">
        <f t="shared" si="12"/>
        <v>OK</v>
      </c>
      <c r="E39" s="16" t="e">
        <f>VLOOKUP('Data Sheet'!$B$8,'Data Sheet'!$I$2:$J$9,2,FALSE)</f>
        <v>#N/A</v>
      </c>
      <c r="F39" s="16" t="str">
        <f t="shared" si="8"/>
        <v/>
      </c>
      <c r="G39" s="103">
        <f t="shared" si="9"/>
        <v>0</v>
      </c>
      <c r="H39" s="17" t="s">
        <v>26</v>
      </c>
      <c r="I39" s="17" t="s">
        <v>26</v>
      </c>
      <c r="J39" s="17" t="str">
        <f>IF('Data Sheet'!$B$9="NC-50","N/A","OK")</f>
        <v>OK</v>
      </c>
      <c r="K39" s="17" t="str">
        <f>IF('Data Sheet'!$B$9="NC-50","N/A","OK")</f>
        <v>OK</v>
      </c>
      <c r="L39" s="17" t="str">
        <f t="shared" si="10"/>
        <v>OK</v>
      </c>
      <c r="M39" s="17" t="str">
        <f t="shared" si="11"/>
        <v>OK</v>
      </c>
      <c r="N39" s="18" t="str">
        <f>IF(BO39&lt;&gt;"",
    IF(INT('Data Sheet'!$A$19)=INT('Data Sheet'!$B$19),
        --(INT('Data Sheet'!$A$19) &amp; "." &amp; BO39),
        IF(AND((--(INT('Data Sheet'!$A$19) &amp; "." &amp; BO39)&gt;=--('Data Sheet'!$A$19)), (--(INT('Data Sheet'!$A$19) &amp; "." &amp; BO39)&lt;=--('Data Sheet'!$B$19))),
            --(INT('Data Sheet'!$A$19) &amp; "." &amp; BO39),
            --(INT('Data Sheet'!$B$19) &amp; "." &amp; BO39)
        )
    ),
    IF(BN39&lt;&gt;"",
        IF(INT('Data Sheet'!$A$19)=INT('Data Sheet'!$B$19),
            --(INT('Data Sheet'!$A$19) &amp; "." &amp; LEFT(BN39,3)),
            IF(AND((--(INT('Data Sheet'!$A$19) &amp; "." &amp; LEFT(BN39,3))&gt;=--('Data Sheet'!$A$19)), (--(INT('Data Sheet'!$A$19) &amp; "." &amp; LEFT(BN39,3))&lt;=--('Data Sheet'!$B$19))),
                --(INT('Data Sheet'!$A$19) &amp; "." &amp; LEFT(BN39,3)),
                --(INT('Data Sheet'!$B$19) &amp; "." &amp; LEFT(BN39,3))
            )
        ),
        "OK"
    )
)</f>
        <v>OK</v>
      </c>
      <c r="O39" s="23" t="str">
        <f>IF(BP39&lt;&gt;"",
    IF(INT('Data Sheet'!$A$19)=INT('Data Sheet'!$B$19),
        --(INT('Data Sheet'!$A$19) &amp; "." &amp; BP39),
        IF(AND((--(INT('Data Sheet'!$A$19) &amp; "." &amp; BP39)&gt;=--('Data Sheet'!$A$19)), (--(INT('Data Sheet'!$A$19) &amp; "." &amp; BP39)&lt;=--('Data Sheet'!$B$19))),
            --(INT('Data Sheet'!$A$19) &amp; "." &amp; BP39),
            --(INT('Data Sheet'!$B$19) &amp; "." &amp; BP39)
        )
    ),
    IF(BN39&lt;&gt;"",
        IF(INT('Data Sheet'!$A$19)=INT('Data Sheet'!$B$19),
            --(INT('Data Sheet'!$A$19) &amp; "." &amp; RIGHT(BN39,3)),
            IF(AND((--(INT('Data Sheet'!$A$19) &amp; "." &amp; RIGHT(BN39,3))&gt;=--('Data Sheet'!$A$19)), (--(INT('Data Sheet'!$A$19) &amp; "." &amp; RIGHT(BN39,3))&lt;=--('Data Sheet'!$B$19))),
                --(INT('Data Sheet'!$A$19) &amp; "." &amp; RIGHT(BN39,3)),
                --(INT('Data Sheet'!$B$19) &amp; "." &amp; RIGHT(BN39,3))
            )
        ),
        "OK"
    )
)</f>
        <v>OK</v>
      </c>
      <c r="P39" s="23" t="str">
        <f>IF(BR39&lt;&gt;"",
    IF(INT('Data Sheet'!$A$19)=INT('Data Sheet'!$B$15),
        --(INT('Data Sheet'!$A$15) &amp; "." &amp; BR39),
        IF(AND((--(INT('Data Sheet'!$A$15) &amp; "." &amp; BR39)&gt;=--('Data Sheet'!$A$15)), (--(INT('Data Sheet'!$A$15) &amp; "." &amp; BR39)&lt;=--('Data Sheet'!$B$15))),
            --(INT('Data Sheet'!$A$15) &amp; "." &amp; BR39),
            --(INT('Data Sheet'!$B$15) &amp; "." &amp; BR39)
        )
    ),
    IF(BQ39&lt;&gt;"",
        IF(INT('Data Sheet'!$A$15)=INT('Data Sheet'!$B$15),
            --(INT('Data Sheet'!$A$15) &amp; "." &amp; LEFT(BQ39,3)),
            IF(AND((--(INT('Data Sheet'!$A$15) &amp; "." &amp; LEFT(BQ39,3))&gt;=--('Data Sheet'!$A$15)), (--(INT('Data Sheet'!$A$15) &amp; "." &amp; LEFT(BQ39,3))&lt;=--('Data Sheet'!$B$15))),
                --(INT('Data Sheet'!$A$15) &amp; "." &amp; LEFT(BQ39,3)),
                --(INT('Data Sheet'!$B$15) &amp; "." &amp; LEFT(BQ39,3))
            )
        ),
        "OK"
    )
)</f>
        <v>OK</v>
      </c>
      <c r="Q39" s="23" t="str">
        <f>IF(BS39&lt;&gt;"",
    IF(INT('Data Sheet'!$A$19)=INT('Data Sheet'!$B$15),
        --(INT('Data Sheet'!$A$15) &amp; "." &amp; BS39),
        IF(AND((--(INT('Data Sheet'!$A$15) &amp; "." &amp; BS39)&gt;=--('Data Sheet'!$A$15)), (--(INT('Data Sheet'!$A$15) &amp; "." &amp; BS39)&lt;=--('Data Sheet'!$B$15))),
            --(INT('Data Sheet'!$A$15) &amp; "." &amp; BS39),
            --(INT('Data Sheet'!$B$15) &amp; "." &amp; BS39)
        )
    ),
    IF(BQ39&lt;&gt;"",
        IF(INT('Data Sheet'!$A$15)=INT('Data Sheet'!$B$15),
            --(INT('Data Sheet'!$A$15) &amp; "." &amp; RIGHT(BQ39,3)),
            IF(AND((--(INT('Data Sheet'!$A$15) &amp; "." &amp; RIGHT(BQ39,3))&gt;=--('Data Sheet'!$A$15)), (--(INT('Data Sheet'!$A$15) &amp; "." &amp; RIGHT(BQ39,3))&lt;=--('Data Sheet'!$B$15))),
                --(INT('Data Sheet'!$A$15) &amp; "." &amp; RIGHT(BQ39,3)),
                --(INT('Data Sheet'!$B$15) &amp; "." &amp; RIGHT(BQ39,3))
            )
        ),
        "OK"
    )
)</f>
        <v>OK</v>
      </c>
      <c r="R39" s="19"/>
      <c r="S39" s="19"/>
      <c r="T39" s="19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1"/>
      <c r="AU39" s="21"/>
      <c r="AV39" s="21"/>
      <c r="AW39" s="22"/>
      <c r="AX39" s="99"/>
      <c r="AY39" s="20"/>
      <c r="AZ39" s="20"/>
      <c r="BA39" s="22"/>
      <c r="BB39">
        <v>31</v>
      </c>
      <c r="BC39" s="80"/>
      <c r="BD39" s="80"/>
      <c r="BE39" s="80"/>
      <c r="BF39" s="80"/>
      <c r="BG39" s="32" t="str">
        <f t="shared" si="4"/>
        <v/>
      </c>
      <c r="BH39" s="78">
        <f t="shared" si="2"/>
        <v>0</v>
      </c>
      <c r="BI39" s="2">
        <f t="shared" si="5"/>
        <v>0</v>
      </c>
      <c r="BJ39" s="2">
        <f t="shared" si="6"/>
        <v>0</v>
      </c>
      <c r="BK39" s="2">
        <f t="shared" si="3"/>
        <v>0</v>
      </c>
    </row>
    <row r="40" spans="2:63" ht="15" customHeight="1" x14ac:dyDescent="0.25">
      <c r="B40" s="14">
        <v>32</v>
      </c>
      <c r="C40" s="95" t="str">
        <f t="shared" si="7"/>
        <v/>
      </c>
      <c r="D40" s="15" t="str">
        <f t="shared" si="12"/>
        <v>OK</v>
      </c>
      <c r="E40" s="16" t="e">
        <f>VLOOKUP('Data Sheet'!$B$8,'Data Sheet'!$I$2:$J$9,2,FALSE)</f>
        <v>#N/A</v>
      </c>
      <c r="F40" s="16" t="str">
        <f t="shared" si="8"/>
        <v/>
      </c>
      <c r="G40" s="103">
        <f t="shared" si="9"/>
        <v>0</v>
      </c>
      <c r="H40" s="17" t="s">
        <v>26</v>
      </c>
      <c r="I40" s="17" t="s">
        <v>26</v>
      </c>
      <c r="J40" s="17" t="str">
        <f>IF('Data Sheet'!$B$9="NC-50","N/A","OK")</f>
        <v>OK</v>
      </c>
      <c r="K40" s="17" t="str">
        <f>IF('Data Sheet'!$B$9="NC-50","N/A","OK")</f>
        <v>OK</v>
      </c>
      <c r="L40" s="17" t="str">
        <f t="shared" si="10"/>
        <v>OK</v>
      </c>
      <c r="M40" s="17" t="str">
        <f t="shared" si="11"/>
        <v>OK</v>
      </c>
      <c r="N40" s="18" t="str">
        <f>IF(BO40&lt;&gt;"",
    IF(INT('Data Sheet'!$A$19)=INT('Data Sheet'!$B$19),
        --(INT('Data Sheet'!$A$19) &amp; "." &amp; BO40),
        IF(AND((--(INT('Data Sheet'!$A$19) &amp; "." &amp; BO40)&gt;=--('Data Sheet'!$A$19)), (--(INT('Data Sheet'!$A$19) &amp; "." &amp; BO40)&lt;=--('Data Sheet'!$B$19))),
            --(INT('Data Sheet'!$A$19) &amp; "." &amp; BO40),
            --(INT('Data Sheet'!$B$19) &amp; "." &amp; BO40)
        )
    ),
    IF(BN40&lt;&gt;"",
        IF(INT('Data Sheet'!$A$19)=INT('Data Sheet'!$B$19),
            --(INT('Data Sheet'!$A$19) &amp; "." &amp; LEFT(BN40,3)),
            IF(AND((--(INT('Data Sheet'!$A$19) &amp; "." &amp; LEFT(BN40,3))&gt;=--('Data Sheet'!$A$19)), (--(INT('Data Sheet'!$A$19) &amp; "." &amp; LEFT(BN40,3))&lt;=--('Data Sheet'!$B$19))),
                --(INT('Data Sheet'!$A$19) &amp; "." &amp; LEFT(BN40,3)),
                --(INT('Data Sheet'!$B$19) &amp; "." &amp; LEFT(BN40,3))
            )
        ),
        "OK"
    )
)</f>
        <v>OK</v>
      </c>
      <c r="O40" s="23" t="str">
        <f>IF(BP40&lt;&gt;"",
    IF(INT('Data Sheet'!$A$19)=INT('Data Sheet'!$B$19),
        --(INT('Data Sheet'!$A$19) &amp; "." &amp; BP40),
        IF(AND((--(INT('Data Sheet'!$A$19) &amp; "." &amp; BP40)&gt;=--('Data Sheet'!$A$19)), (--(INT('Data Sheet'!$A$19) &amp; "." &amp; BP40)&lt;=--('Data Sheet'!$B$19))),
            --(INT('Data Sheet'!$A$19) &amp; "." &amp; BP40),
            --(INT('Data Sheet'!$B$19) &amp; "." &amp; BP40)
        )
    ),
    IF(BN40&lt;&gt;"",
        IF(INT('Data Sheet'!$A$19)=INT('Data Sheet'!$B$19),
            --(INT('Data Sheet'!$A$19) &amp; "." &amp; RIGHT(BN40,3)),
            IF(AND((--(INT('Data Sheet'!$A$19) &amp; "." &amp; RIGHT(BN40,3))&gt;=--('Data Sheet'!$A$19)), (--(INT('Data Sheet'!$A$19) &amp; "." &amp; RIGHT(BN40,3))&lt;=--('Data Sheet'!$B$19))),
                --(INT('Data Sheet'!$A$19) &amp; "." &amp; RIGHT(BN40,3)),
                --(INT('Data Sheet'!$B$19) &amp; "." &amp; RIGHT(BN40,3))
            )
        ),
        "OK"
    )
)</f>
        <v>OK</v>
      </c>
      <c r="P40" s="23" t="str">
        <f>IF(BR40&lt;&gt;"",
    IF(INT('Data Sheet'!$A$19)=INT('Data Sheet'!$B$15),
        --(INT('Data Sheet'!$A$15) &amp; "." &amp; BR40),
        IF(AND((--(INT('Data Sheet'!$A$15) &amp; "." &amp; BR40)&gt;=--('Data Sheet'!$A$15)), (--(INT('Data Sheet'!$A$15) &amp; "." &amp; BR40)&lt;=--('Data Sheet'!$B$15))),
            --(INT('Data Sheet'!$A$15) &amp; "." &amp; BR40),
            --(INT('Data Sheet'!$B$15) &amp; "." &amp; BR40)
        )
    ),
    IF(BQ40&lt;&gt;"",
        IF(INT('Data Sheet'!$A$15)=INT('Data Sheet'!$B$15),
            --(INT('Data Sheet'!$A$15) &amp; "." &amp; LEFT(BQ40,3)),
            IF(AND((--(INT('Data Sheet'!$A$15) &amp; "." &amp; LEFT(BQ40,3))&gt;=--('Data Sheet'!$A$15)), (--(INT('Data Sheet'!$A$15) &amp; "." &amp; LEFT(BQ40,3))&lt;=--('Data Sheet'!$B$15))),
                --(INT('Data Sheet'!$A$15) &amp; "." &amp; LEFT(BQ40,3)),
                --(INT('Data Sheet'!$B$15) &amp; "." &amp; LEFT(BQ40,3))
            )
        ),
        "OK"
    )
)</f>
        <v>OK</v>
      </c>
      <c r="Q40" s="23" t="str">
        <f>IF(BS40&lt;&gt;"",
    IF(INT('Data Sheet'!$A$19)=INT('Data Sheet'!$B$15),
        --(INT('Data Sheet'!$A$15) &amp; "." &amp; BS40),
        IF(AND((--(INT('Data Sheet'!$A$15) &amp; "." &amp; BS40)&gt;=--('Data Sheet'!$A$15)), (--(INT('Data Sheet'!$A$15) &amp; "." &amp; BS40)&lt;=--('Data Sheet'!$B$15))),
            --(INT('Data Sheet'!$A$15) &amp; "." &amp; BS40),
            --(INT('Data Sheet'!$B$15) &amp; "." &amp; BS40)
        )
    ),
    IF(BQ40&lt;&gt;"",
        IF(INT('Data Sheet'!$A$15)=INT('Data Sheet'!$B$15),
            --(INT('Data Sheet'!$A$15) &amp; "." &amp; RIGHT(BQ40,3)),
            IF(AND((--(INT('Data Sheet'!$A$15) &amp; "." &amp; RIGHT(BQ40,3))&gt;=--('Data Sheet'!$A$15)), (--(INT('Data Sheet'!$A$15) &amp; "." &amp; RIGHT(BQ40,3))&lt;=--('Data Sheet'!$B$15))),
                --(INT('Data Sheet'!$A$15) &amp; "." &amp; RIGHT(BQ40,3)),
                --(INT('Data Sheet'!$B$15) &amp; "." &amp; RIGHT(BQ40,3))
            )
        ),
        "OK"
    )
)</f>
        <v>OK</v>
      </c>
      <c r="R40" s="19"/>
      <c r="S40" s="19"/>
      <c r="T40" s="19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1"/>
      <c r="AU40" s="21"/>
      <c r="AV40" s="21"/>
      <c r="AW40" s="22"/>
      <c r="AX40" s="99"/>
      <c r="AY40" s="20"/>
      <c r="AZ40" s="20"/>
      <c r="BA40" s="22"/>
      <c r="BB40">
        <v>32</v>
      </c>
      <c r="BC40" s="80"/>
      <c r="BD40" s="80"/>
      <c r="BE40" s="80"/>
      <c r="BF40" s="80"/>
      <c r="BG40" s="32" t="str">
        <f t="shared" si="4"/>
        <v/>
      </c>
      <c r="BH40" s="78">
        <f t="shared" si="2"/>
        <v>0</v>
      </c>
      <c r="BI40" s="2">
        <f t="shared" si="5"/>
        <v>0</v>
      </c>
      <c r="BJ40" s="2">
        <f t="shared" si="6"/>
        <v>0</v>
      </c>
      <c r="BK40" s="2">
        <f t="shared" si="3"/>
        <v>0</v>
      </c>
    </row>
    <row r="41" spans="2:63" ht="15" customHeight="1" x14ac:dyDescent="0.25">
      <c r="B41" s="14">
        <v>33</v>
      </c>
      <c r="C41" s="95" t="str">
        <f t="shared" si="7"/>
        <v/>
      </c>
      <c r="D41" s="15" t="str">
        <f t="shared" si="12"/>
        <v>OK</v>
      </c>
      <c r="E41" s="16" t="e">
        <f>VLOOKUP('Data Sheet'!$B$8,'Data Sheet'!$I$2:$J$9,2,FALSE)</f>
        <v>#N/A</v>
      </c>
      <c r="F41" s="16" t="str">
        <f t="shared" si="8"/>
        <v/>
      </c>
      <c r="G41" s="103">
        <f t="shared" si="9"/>
        <v>0</v>
      </c>
      <c r="H41" s="17" t="s">
        <v>26</v>
      </c>
      <c r="I41" s="17" t="s">
        <v>26</v>
      </c>
      <c r="J41" s="17" t="str">
        <f>IF('Data Sheet'!$B$9="NC-50","N/A","OK")</f>
        <v>OK</v>
      </c>
      <c r="K41" s="17" t="str">
        <f>IF('Data Sheet'!$B$9="NC-50","N/A","OK")</f>
        <v>OK</v>
      </c>
      <c r="L41" s="17" t="str">
        <f t="shared" si="10"/>
        <v>OK</v>
      </c>
      <c r="M41" s="17" t="str">
        <f t="shared" si="11"/>
        <v>OK</v>
      </c>
      <c r="N41" s="18" t="str">
        <f>IF(BO41&lt;&gt;"",
    IF(INT('Data Sheet'!$A$19)=INT('Data Sheet'!$B$19),
        --(INT('Data Sheet'!$A$19) &amp; "." &amp; BO41),
        IF(AND((--(INT('Data Sheet'!$A$19) &amp; "." &amp; BO41)&gt;=--('Data Sheet'!$A$19)), (--(INT('Data Sheet'!$A$19) &amp; "." &amp; BO41)&lt;=--('Data Sheet'!$B$19))),
            --(INT('Data Sheet'!$A$19) &amp; "." &amp; BO41),
            --(INT('Data Sheet'!$B$19) &amp; "." &amp; BO41)
        )
    ),
    IF(BN41&lt;&gt;"",
        IF(INT('Data Sheet'!$A$19)=INT('Data Sheet'!$B$19),
            --(INT('Data Sheet'!$A$19) &amp; "." &amp; LEFT(BN41,3)),
            IF(AND((--(INT('Data Sheet'!$A$19) &amp; "." &amp; LEFT(BN41,3))&gt;=--('Data Sheet'!$A$19)), (--(INT('Data Sheet'!$A$19) &amp; "." &amp; LEFT(BN41,3))&lt;=--('Data Sheet'!$B$19))),
                --(INT('Data Sheet'!$A$19) &amp; "." &amp; LEFT(BN41,3)),
                --(INT('Data Sheet'!$B$19) &amp; "." &amp; LEFT(BN41,3))
            )
        ),
        "OK"
    )
)</f>
        <v>OK</v>
      </c>
      <c r="O41" s="23" t="str">
        <f>IF(BP41&lt;&gt;"",
    IF(INT('Data Sheet'!$A$19)=INT('Data Sheet'!$B$19),
        --(INT('Data Sheet'!$A$19) &amp; "." &amp; BP41),
        IF(AND((--(INT('Data Sheet'!$A$19) &amp; "." &amp; BP41)&gt;=--('Data Sheet'!$A$19)), (--(INT('Data Sheet'!$A$19) &amp; "." &amp; BP41)&lt;=--('Data Sheet'!$B$19))),
            --(INT('Data Sheet'!$A$19) &amp; "." &amp; BP41),
            --(INT('Data Sheet'!$B$19) &amp; "." &amp; BP41)
        )
    ),
    IF(BN41&lt;&gt;"",
        IF(INT('Data Sheet'!$A$19)=INT('Data Sheet'!$B$19),
            --(INT('Data Sheet'!$A$19) &amp; "." &amp; RIGHT(BN41,3)),
            IF(AND((--(INT('Data Sheet'!$A$19) &amp; "." &amp; RIGHT(BN41,3))&gt;=--('Data Sheet'!$A$19)), (--(INT('Data Sheet'!$A$19) &amp; "." &amp; RIGHT(BN41,3))&lt;=--('Data Sheet'!$B$19))),
                --(INT('Data Sheet'!$A$19) &amp; "." &amp; RIGHT(BN41,3)),
                --(INT('Data Sheet'!$B$19) &amp; "." &amp; RIGHT(BN41,3))
            )
        ),
        "OK"
    )
)</f>
        <v>OK</v>
      </c>
      <c r="P41" s="23" t="str">
        <f>IF(BR41&lt;&gt;"",
    IF(INT('Data Sheet'!$A$19)=INT('Data Sheet'!$B$15),
        --(INT('Data Sheet'!$A$15) &amp; "." &amp; BR41),
        IF(AND((--(INT('Data Sheet'!$A$15) &amp; "." &amp; BR41)&gt;=--('Data Sheet'!$A$15)), (--(INT('Data Sheet'!$A$15) &amp; "." &amp; BR41)&lt;=--('Data Sheet'!$B$15))),
            --(INT('Data Sheet'!$A$15) &amp; "." &amp; BR41),
            --(INT('Data Sheet'!$B$15) &amp; "." &amp; BR41)
        )
    ),
    IF(BQ41&lt;&gt;"",
        IF(INT('Data Sheet'!$A$15)=INT('Data Sheet'!$B$15),
            --(INT('Data Sheet'!$A$15) &amp; "." &amp; LEFT(BQ41,3)),
            IF(AND((--(INT('Data Sheet'!$A$15) &amp; "." &amp; LEFT(BQ41,3))&gt;=--('Data Sheet'!$A$15)), (--(INT('Data Sheet'!$A$15) &amp; "." &amp; LEFT(BQ41,3))&lt;=--('Data Sheet'!$B$15))),
                --(INT('Data Sheet'!$A$15) &amp; "." &amp; LEFT(BQ41,3)),
                --(INT('Data Sheet'!$B$15) &amp; "." &amp; LEFT(BQ41,3))
            )
        ),
        "OK"
    )
)</f>
        <v>OK</v>
      </c>
      <c r="Q41" s="23" t="str">
        <f>IF(BS41&lt;&gt;"",
    IF(INT('Data Sheet'!$A$19)=INT('Data Sheet'!$B$15),
        --(INT('Data Sheet'!$A$15) &amp; "." &amp; BS41),
        IF(AND((--(INT('Data Sheet'!$A$15) &amp; "." &amp; BS41)&gt;=--('Data Sheet'!$A$15)), (--(INT('Data Sheet'!$A$15) &amp; "." &amp; BS41)&lt;=--('Data Sheet'!$B$15))),
            --(INT('Data Sheet'!$A$15) &amp; "." &amp; BS41),
            --(INT('Data Sheet'!$B$15) &amp; "." &amp; BS41)
        )
    ),
    IF(BQ41&lt;&gt;"",
        IF(INT('Data Sheet'!$A$15)=INT('Data Sheet'!$B$15),
            --(INT('Data Sheet'!$A$15) &amp; "." &amp; RIGHT(BQ41,3)),
            IF(AND((--(INT('Data Sheet'!$A$15) &amp; "." &amp; RIGHT(BQ41,3))&gt;=--('Data Sheet'!$A$15)), (--(INT('Data Sheet'!$A$15) &amp; "." &amp; RIGHT(BQ41,3))&lt;=--('Data Sheet'!$B$15))),
                --(INT('Data Sheet'!$A$15) &amp; "." &amp; RIGHT(BQ41,3)),
                --(INT('Data Sheet'!$B$15) &amp; "." &amp; RIGHT(BQ41,3))
            )
        ),
        "OK"
    )
)</f>
        <v>OK</v>
      </c>
      <c r="R41" s="19"/>
      <c r="S41" s="19"/>
      <c r="T41" s="19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  <c r="AU41" s="21"/>
      <c r="AV41" s="21"/>
      <c r="AW41" s="22"/>
      <c r="AX41" s="99"/>
      <c r="AY41" s="20"/>
      <c r="AZ41" s="20"/>
      <c r="BA41" s="22"/>
      <c r="BB41">
        <v>33</v>
      </c>
      <c r="BC41" s="80"/>
      <c r="BD41" s="80"/>
      <c r="BE41" s="80"/>
      <c r="BF41" s="80"/>
      <c r="BG41" s="32" t="str">
        <f t="shared" si="4"/>
        <v/>
      </c>
      <c r="BH41" s="78">
        <f t="shared" si="2"/>
        <v>0</v>
      </c>
      <c r="BI41" s="2">
        <f t="shared" si="5"/>
        <v>0</v>
      </c>
      <c r="BJ41" s="2">
        <f t="shared" si="6"/>
        <v>0</v>
      </c>
      <c r="BK41" s="2">
        <f t="shared" si="3"/>
        <v>0</v>
      </c>
    </row>
    <row r="42" spans="2:63" ht="15" customHeight="1" x14ac:dyDescent="0.25">
      <c r="B42" s="14">
        <v>34</v>
      </c>
      <c r="C42" s="95" t="str">
        <f t="shared" si="7"/>
        <v/>
      </c>
      <c r="D42" s="15" t="str">
        <f t="shared" si="12"/>
        <v>OK</v>
      </c>
      <c r="E42" s="16" t="e">
        <f>VLOOKUP('Data Sheet'!$B$8,'Data Sheet'!$I$2:$J$9,2,FALSE)</f>
        <v>#N/A</v>
      </c>
      <c r="F42" s="16" t="str">
        <f t="shared" si="8"/>
        <v/>
      </c>
      <c r="G42" s="103">
        <f t="shared" si="9"/>
        <v>0</v>
      </c>
      <c r="H42" s="17" t="s">
        <v>26</v>
      </c>
      <c r="I42" s="17" t="s">
        <v>26</v>
      </c>
      <c r="J42" s="17" t="str">
        <f>IF('Data Sheet'!$B$9="NC-50","N/A","OK")</f>
        <v>OK</v>
      </c>
      <c r="K42" s="17" t="str">
        <f>IF('Data Sheet'!$B$9="NC-50","N/A","OK")</f>
        <v>OK</v>
      </c>
      <c r="L42" s="17" t="str">
        <f t="shared" si="10"/>
        <v>OK</v>
      </c>
      <c r="M42" s="17" t="str">
        <f t="shared" si="11"/>
        <v>OK</v>
      </c>
      <c r="N42" s="18" t="str">
        <f>IF(BO42&lt;&gt;"",
    IF(INT('Data Sheet'!$A$19)=INT('Data Sheet'!$B$19),
        --(INT('Data Sheet'!$A$19) &amp; "." &amp; BO42),
        IF(AND((--(INT('Data Sheet'!$A$19) &amp; "." &amp; BO42)&gt;=--('Data Sheet'!$A$19)), (--(INT('Data Sheet'!$A$19) &amp; "." &amp; BO42)&lt;=--('Data Sheet'!$B$19))),
            --(INT('Data Sheet'!$A$19) &amp; "." &amp; BO42),
            --(INT('Data Sheet'!$B$19) &amp; "." &amp; BO42)
        )
    ),
    IF(BN42&lt;&gt;"",
        IF(INT('Data Sheet'!$A$19)=INT('Data Sheet'!$B$19),
            --(INT('Data Sheet'!$A$19) &amp; "." &amp; LEFT(BN42,3)),
            IF(AND((--(INT('Data Sheet'!$A$19) &amp; "." &amp; LEFT(BN42,3))&gt;=--('Data Sheet'!$A$19)), (--(INT('Data Sheet'!$A$19) &amp; "." &amp; LEFT(BN42,3))&lt;=--('Data Sheet'!$B$19))),
                --(INT('Data Sheet'!$A$19) &amp; "." &amp; LEFT(BN42,3)),
                --(INT('Data Sheet'!$B$19) &amp; "." &amp; LEFT(BN42,3))
            )
        ),
        "OK"
    )
)</f>
        <v>OK</v>
      </c>
      <c r="O42" s="23" t="str">
        <f>IF(BP42&lt;&gt;"",
    IF(INT('Data Sheet'!$A$19)=INT('Data Sheet'!$B$19),
        --(INT('Data Sheet'!$A$19) &amp; "." &amp; BP42),
        IF(AND((--(INT('Data Sheet'!$A$19) &amp; "." &amp; BP42)&gt;=--('Data Sheet'!$A$19)), (--(INT('Data Sheet'!$A$19) &amp; "." &amp; BP42)&lt;=--('Data Sheet'!$B$19))),
            --(INT('Data Sheet'!$A$19) &amp; "." &amp; BP42),
            --(INT('Data Sheet'!$B$19) &amp; "." &amp; BP42)
        )
    ),
    IF(BN42&lt;&gt;"",
        IF(INT('Data Sheet'!$A$19)=INT('Data Sheet'!$B$19),
            --(INT('Data Sheet'!$A$19) &amp; "." &amp; RIGHT(BN42,3)),
            IF(AND((--(INT('Data Sheet'!$A$19) &amp; "." &amp; RIGHT(BN42,3))&gt;=--('Data Sheet'!$A$19)), (--(INT('Data Sheet'!$A$19) &amp; "." &amp; RIGHT(BN42,3))&lt;=--('Data Sheet'!$B$19))),
                --(INT('Data Sheet'!$A$19) &amp; "." &amp; RIGHT(BN42,3)),
                --(INT('Data Sheet'!$B$19) &amp; "." &amp; RIGHT(BN42,3))
            )
        ),
        "OK"
    )
)</f>
        <v>OK</v>
      </c>
      <c r="P42" s="23" t="str">
        <f>IF(BR42&lt;&gt;"",
    IF(INT('Data Sheet'!$A$19)=INT('Data Sheet'!$B$15),
        --(INT('Data Sheet'!$A$15) &amp; "." &amp; BR42),
        IF(AND((--(INT('Data Sheet'!$A$15) &amp; "." &amp; BR42)&gt;=--('Data Sheet'!$A$15)), (--(INT('Data Sheet'!$A$15) &amp; "." &amp; BR42)&lt;=--('Data Sheet'!$B$15))),
            --(INT('Data Sheet'!$A$15) &amp; "." &amp; BR42),
            --(INT('Data Sheet'!$B$15) &amp; "." &amp; BR42)
        )
    ),
    IF(BQ42&lt;&gt;"",
        IF(INT('Data Sheet'!$A$15)=INT('Data Sheet'!$B$15),
            --(INT('Data Sheet'!$A$15) &amp; "." &amp; LEFT(BQ42,3)),
            IF(AND((--(INT('Data Sheet'!$A$15) &amp; "." &amp; LEFT(BQ42,3))&gt;=--('Data Sheet'!$A$15)), (--(INT('Data Sheet'!$A$15) &amp; "." &amp; LEFT(BQ42,3))&lt;=--('Data Sheet'!$B$15))),
                --(INT('Data Sheet'!$A$15) &amp; "." &amp; LEFT(BQ42,3)),
                --(INT('Data Sheet'!$B$15) &amp; "." &amp; LEFT(BQ42,3))
            )
        ),
        "OK"
    )
)</f>
        <v>OK</v>
      </c>
      <c r="Q42" s="23" t="str">
        <f>IF(BS42&lt;&gt;"",
    IF(INT('Data Sheet'!$A$19)=INT('Data Sheet'!$B$15),
        --(INT('Data Sheet'!$A$15) &amp; "." &amp; BS42),
        IF(AND((--(INT('Data Sheet'!$A$15) &amp; "." &amp; BS42)&gt;=--('Data Sheet'!$A$15)), (--(INT('Data Sheet'!$A$15) &amp; "." &amp; BS42)&lt;=--('Data Sheet'!$B$15))),
            --(INT('Data Sheet'!$A$15) &amp; "." &amp; BS42),
            --(INT('Data Sheet'!$B$15) &amp; "." &amp; BS42)
        )
    ),
    IF(BQ42&lt;&gt;"",
        IF(INT('Data Sheet'!$A$15)=INT('Data Sheet'!$B$15),
            --(INT('Data Sheet'!$A$15) &amp; "." &amp; RIGHT(BQ42,3)),
            IF(AND((--(INT('Data Sheet'!$A$15) &amp; "." &amp; RIGHT(BQ42,3))&gt;=--('Data Sheet'!$A$15)), (--(INT('Data Sheet'!$A$15) &amp; "." &amp; RIGHT(BQ42,3))&lt;=--('Data Sheet'!$B$15))),
                --(INT('Data Sheet'!$A$15) &amp; "." &amp; RIGHT(BQ42,3)),
                --(INT('Data Sheet'!$B$15) &amp; "." &amp; RIGHT(BQ42,3))
            )
        ),
        "OK"
    )
)</f>
        <v>OK</v>
      </c>
      <c r="R42" s="19"/>
      <c r="S42" s="19"/>
      <c r="T42" s="19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1"/>
      <c r="AU42" s="21"/>
      <c r="AV42" s="21"/>
      <c r="AW42" s="22"/>
      <c r="AX42" s="99"/>
      <c r="AY42" s="20"/>
      <c r="AZ42" s="20"/>
      <c r="BA42" s="22"/>
      <c r="BB42">
        <v>34</v>
      </c>
      <c r="BC42" s="80"/>
      <c r="BD42" s="80"/>
      <c r="BE42" s="80"/>
      <c r="BF42" s="80"/>
      <c r="BG42" s="32" t="str">
        <f t="shared" si="4"/>
        <v/>
      </c>
      <c r="BH42" s="78">
        <f t="shared" si="2"/>
        <v>0</v>
      </c>
      <c r="BI42" s="2">
        <f t="shared" si="5"/>
        <v>0</v>
      </c>
      <c r="BJ42" s="2">
        <f t="shared" si="6"/>
        <v>0</v>
      </c>
      <c r="BK42" s="2">
        <f t="shared" si="3"/>
        <v>0</v>
      </c>
    </row>
    <row r="43" spans="2:63" ht="15" customHeight="1" x14ac:dyDescent="0.25">
      <c r="B43" s="14">
        <v>35</v>
      </c>
      <c r="C43" s="95" t="str">
        <f t="shared" si="7"/>
        <v/>
      </c>
      <c r="D43" s="15" t="str">
        <f t="shared" si="12"/>
        <v>OK</v>
      </c>
      <c r="E43" s="16" t="e">
        <f>VLOOKUP('Data Sheet'!$B$8,'Data Sheet'!$I$2:$J$9,2,FALSE)</f>
        <v>#N/A</v>
      </c>
      <c r="F43" s="16" t="str">
        <f t="shared" si="8"/>
        <v/>
      </c>
      <c r="G43" s="103">
        <f t="shared" si="9"/>
        <v>0</v>
      </c>
      <c r="H43" s="17" t="s">
        <v>26</v>
      </c>
      <c r="I43" s="17" t="s">
        <v>26</v>
      </c>
      <c r="J43" s="17" t="str">
        <f>IF('Data Sheet'!$B$9="NC-50","N/A","OK")</f>
        <v>OK</v>
      </c>
      <c r="K43" s="17" t="str">
        <f>IF('Data Sheet'!$B$9="NC-50","N/A","OK")</f>
        <v>OK</v>
      </c>
      <c r="L43" s="17" t="str">
        <f t="shared" si="10"/>
        <v>OK</v>
      </c>
      <c r="M43" s="17" t="str">
        <f t="shared" si="11"/>
        <v>OK</v>
      </c>
      <c r="N43" s="18" t="str">
        <f>IF(BO43&lt;&gt;"",
    IF(INT('Data Sheet'!$A$19)=INT('Data Sheet'!$B$19),
        --(INT('Data Sheet'!$A$19) &amp; "." &amp; BO43),
        IF(AND((--(INT('Data Sheet'!$A$19) &amp; "." &amp; BO43)&gt;=--('Data Sheet'!$A$19)), (--(INT('Data Sheet'!$A$19) &amp; "." &amp; BO43)&lt;=--('Data Sheet'!$B$19))),
            --(INT('Data Sheet'!$A$19) &amp; "." &amp; BO43),
            --(INT('Data Sheet'!$B$19) &amp; "." &amp; BO43)
        )
    ),
    IF(BN43&lt;&gt;"",
        IF(INT('Data Sheet'!$A$19)=INT('Data Sheet'!$B$19),
            --(INT('Data Sheet'!$A$19) &amp; "." &amp; LEFT(BN43,3)),
            IF(AND((--(INT('Data Sheet'!$A$19) &amp; "." &amp; LEFT(BN43,3))&gt;=--('Data Sheet'!$A$19)), (--(INT('Data Sheet'!$A$19) &amp; "." &amp; LEFT(BN43,3))&lt;=--('Data Sheet'!$B$19))),
                --(INT('Data Sheet'!$A$19) &amp; "." &amp; LEFT(BN43,3)),
                --(INT('Data Sheet'!$B$19) &amp; "." &amp; LEFT(BN43,3))
            )
        ),
        "OK"
    )
)</f>
        <v>OK</v>
      </c>
      <c r="O43" s="23" t="str">
        <f>IF(BP43&lt;&gt;"",
    IF(INT('Data Sheet'!$A$19)=INT('Data Sheet'!$B$19),
        --(INT('Data Sheet'!$A$19) &amp; "." &amp; BP43),
        IF(AND((--(INT('Data Sheet'!$A$19) &amp; "." &amp; BP43)&gt;=--('Data Sheet'!$A$19)), (--(INT('Data Sheet'!$A$19) &amp; "." &amp; BP43)&lt;=--('Data Sheet'!$B$19))),
            --(INT('Data Sheet'!$A$19) &amp; "." &amp; BP43),
            --(INT('Data Sheet'!$B$19) &amp; "." &amp; BP43)
        )
    ),
    IF(BN43&lt;&gt;"",
        IF(INT('Data Sheet'!$A$19)=INT('Data Sheet'!$B$19),
            --(INT('Data Sheet'!$A$19) &amp; "." &amp; RIGHT(BN43,3)),
            IF(AND((--(INT('Data Sheet'!$A$19) &amp; "." &amp; RIGHT(BN43,3))&gt;=--('Data Sheet'!$A$19)), (--(INT('Data Sheet'!$A$19) &amp; "." &amp; RIGHT(BN43,3))&lt;=--('Data Sheet'!$B$19))),
                --(INT('Data Sheet'!$A$19) &amp; "." &amp; RIGHT(BN43,3)),
                --(INT('Data Sheet'!$B$19) &amp; "." &amp; RIGHT(BN43,3))
            )
        ),
        "OK"
    )
)</f>
        <v>OK</v>
      </c>
      <c r="P43" s="23" t="str">
        <f>IF(BR43&lt;&gt;"",
    IF(INT('Data Sheet'!$A$19)=INT('Data Sheet'!$B$15),
        --(INT('Data Sheet'!$A$15) &amp; "." &amp; BR43),
        IF(AND((--(INT('Data Sheet'!$A$15) &amp; "." &amp; BR43)&gt;=--('Data Sheet'!$A$15)), (--(INT('Data Sheet'!$A$15) &amp; "." &amp; BR43)&lt;=--('Data Sheet'!$B$15))),
            --(INT('Data Sheet'!$A$15) &amp; "." &amp; BR43),
            --(INT('Data Sheet'!$B$15) &amp; "." &amp; BR43)
        )
    ),
    IF(BQ43&lt;&gt;"",
        IF(INT('Data Sheet'!$A$15)=INT('Data Sheet'!$B$15),
            --(INT('Data Sheet'!$A$15) &amp; "." &amp; LEFT(BQ43,3)),
            IF(AND((--(INT('Data Sheet'!$A$15) &amp; "." &amp; LEFT(BQ43,3))&gt;=--('Data Sheet'!$A$15)), (--(INT('Data Sheet'!$A$15) &amp; "." &amp; LEFT(BQ43,3))&lt;=--('Data Sheet'!$B$15))),
                --(INT('Data Sheet'!$A$15) &amp; "." &amp; LEFT(BQ43,3)),
                --(INT('Data Sheet'!$B$15) &amp; "." &amp; LEFT(BQ43,3))
            )
        ),
        "OK"
    )
)</f>
        <v>OK</v>
      </c>
      <c r="Q43" s="23" t="str">
        <f>IF(BS43&lt;&gt;"",
    IF(INT('Data Sheet'!$A$19)=INT('Data Sheet'!$B$15),
        --(INT('Data Sheet'!$A$15) &amp; "." &amp; BS43),
        IF(AND((--(INT('Data Sheet'!$A$15) &amp; "." &amp; BS43)&gt;=--('Data Sheet'!$A$15)), (--(INT('Data Sheet'!$A$15) &amp; "." &amp; BS43)&lt;=--('Data Sheet'!$B$15))),
            --(INT('Data Sheet'!$A$15) &amp; "." &amp; BS43),
            --(INT('Data Sheet'!$B$15) &amp; "." &amp; BS43)
        )
    ),
    IF(BQ43&lt;&gt;"",
        IF(INT('Data Sheet'!$A$15)=INT('Data Sheet'!$B$15),
            --(INT('Data Sheet'!$A$15) &amp; "." &amp; RIGHT(BQ43,3)),
            IF(AND((--(INT('Data Sheet'!$A$15) &amp; "." &amp; RIGHT(BQ43,3))&gt;=--('Data Sheet'!$A$15)), (--(INT('Data Sheet'!$A$15) &amp; "." &amp; RIGHT(BQ43,3))&lt;=--('Data Sheet'!$B$15))),
                --(INT('Data Sheet'!$A$15) &amp; "." &amp; RIGHT(BQ43,3)),
                --(INT('Data Sheet'!$B$15) &amp; "." &amp; RIGHT(BQ43,3))
            )
        ),
        "OK"
    )
)</f>
        <v>OK</v>
      </c>
      <c r="R43" s="19"/>
      <c r="S43" s="19"/>
      <c r="T43" s="19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1"/>
      <c r="AU43" s="21"/>
      <c r="AV43" s="21"/>
      <c r="AW43" s="22"/>
      <c r="AX43" s="99"/>
      <c r="AY43" s="20"/>
      <c r="AZ43" s="20"/>
      <c r="BA43" s="22"/>
      <c r="BB43">
        <v>35</v>
      </c>
      <c r="BC43" s="80"/>
      <c r="BD43" s="80"/>
      <c r="BE43" s="80"/>
      <c r="BF43" s="80"/>
      <c r="BG43" s="32" t="str">
        <f t="shared" si="4"/>
        <v/>
      </c>
      <c r="BH43" s="78">
        <f t="shared" si="2"/>
        <v>0</v>
      </c>
      <c r="BI43" s="2">
        <f t="shared" si="5"/>
        <v>0</v>
      </c>
      <c r="BJ43" s="2">
        <f t="shared" si="6"/>
        <v>0</v>
      </c>
      <c r="BK43" s="2">
        <f t="shared" si="3"/>
        <v>0</v>
      </c>
    </row>
    <row r="44" spans="2:63" ht="15" customHeight="1" x14ac:dyDescent="0.25">
      <c r="B44" s="14">
        <v>36</v>
      </c>
      <c r="C44" s="95" t="str">
        <f t="shared" si="7"/>
        <v/>
      </c>
      <c r="D44" s="15" t="str">
        <f t="shared" si="12"/>
        <v>OK</v>
      </c>
      <c r="E44" s="16" t="e">
        <f>VLOOKUP('Data Sheet'!$B$8,'Data Sheet'!$I$2:$J$9,2,FALSE)</f>
        <v>#N/A</v>
      </c>
      <c r="F44" s="16" t="str">
        <f t="shared" si="8"/>
        <v/>
      </c>
      <c r="G44" s="103">
        <f t="shared" si="9"/>
        <v>0</v>
      </c>
      <c r="H44" s="17" t="s">
        <v>26</v>
      </c>
      <c r="I44" s="17" t="s">
        <v>26</v>
      </c>
      <c r="J44" s="17" t="str">
        <f>IF('Data Sheet'!$B$9="NC-50","N/A","OK")</f>
        <v>OK</v>
      </c>
      <c r="K44" s="17" t="str">
        <f>IF('Data Sheet'!$B$9="NC-50","N/A","OK")</f>
        <v>OK</v>
      </c>
      <c r="L44" s="17" t="str">
        <f t="shared" si="10"/>
        <v>OK</v>
      </c>
      <c r="M44" s="17" t="str">
        <f t="shared" si="11"/>
        <v>OK</v>
      </c>
      <c r="N44" s="18" t="str">
        <f>IF(BO44&lt;&gt;"",
    IF(INT('Data Sheet'!$A$19)=INT('Data Sheet'!$B$19),
        --(INT('Data Sheet'!$A$19) &amp; "." &amp; BO44),
        IF(AND((--(INT('Data Sheet'!$A$19) &amp; "." &amp; BO44)&gt;=--('Data Sheet'!$A$19)), (--(INT('Data Sheet'!$A$19) &amp; "." &amp; BO44)&lt;=--('Data Sheet'!$B$19))),
            --(INT('Data Sheet'!$A$19) &amp; "." &amp; BO44),
            --(INT('Data Sheet'!$B$19) &amp; "." &amp; BO44)
        )
    ),
    IF(BN44&lt;&gt;"",
        IF(INT('Data Sheet'!$A$19)=INT('Data Sheet'!$B$19),
            --(INT('Data Sheet'!$A$19) &amp; "." &amp; LEFT(BN44,3)),
            IF(AND((--(INT('Data Sheet'!$A$19) &amp; "." &amp; LEFT(BN44,3))&gt;=--('Data Sheet'!$A$19)), (--(INT('Data Sheet'!$A$19) &amp; "." &amp; LEFT(BN44,3))&lt;=--('Data Sheet'!$B$19))),
                --(INT('Data Sheet'!$A$19) &amp; "." &amp; LEFT(BN44,3)),
                --(INT('Data Sheet'!$B$19) &amp; "." &amp; LEFT(BN44,3))
            )
        ),
        "OK"
    )
)</f>
        <v>OK</v>
      </c>
      <c r="O44" s="23" t="str">
        <f>IF(BP44&lt;&gt;"",
    IF(INT('Data Sheet'!$A$19)=INT('Data Sheet'!$B$19),
        --(INT('Data Sheet'!$A$19) &amp; "." &amp; BP44),
        IF(AND((--(INT('Data Sheet'!$A$19) &amp; "." &amp; BP44)&gt;=--('Data Sheet'!$A$19)), (--(INT('Data Sheet'!$A$19) &amp; "." &amp; BP44)&lt;=--('Data Sheet'!$B$19))),
            --(INT('Data Sheet'!$A$19) &amp; "." &amp; BP44),
            --(INT('Data Sheet'!$B$19) &amp; "." &amp; BP44)
        )
    ),
    IF(BN44&lt;&gt;"",
        IF(INT('Data Sheet'!$A$19)=INT('Data Sheet'!$B$19),
            --(INT('Data Sheet'!$A$19) &amp; "." &amp; RIGHT(BN44,3)),
            IF(AND((--(INT('Data Sheet'!$A$19) &amp; "." &amp; RIGHT(BN44,3))&gt;=--('Data Sheet'!$A$19)), (--(INT('Data Sheet'!$A$19) &amp; "." &amp; RIGHT(BN44,3))&lt;=--('Data Sheet'!$B$19))),
                --(INT('Data Sheet'!$A$19) &amp; "." &amp; RIGHT(BN44,3)),
                --(INT('Data Sheet'!$B$19) &amp; "." &amp; RIGHT(BN44,3))
            )
        ),
        "OK"
    )
)</f>
        <v>OK</v>
      </c>
      <c r="P44" s="23" t="str">
        <f>IF(BR44&lt;&gt;"",
    IF(INT('Data Sheet'!$A$19)=INT('Data Sheet'!$B$15),
        --(INT('Data Sheet'!$A$15) &amp; "." &amp; BR44),
        IF(AND((--(INT('Data Sheet'!$A$15) &amp; "." &amp; BR44)&gt;=--('Data Sheet'!$A$15)), (--(INT('Data Sheet'!$A$15) &amp; "." &amp; BR44)&lt;=--('Data Sheet'!$B$15))),
            --(INT('Data Sheet'!$A$15) &amp; "." &amp; BR44),
            --(INT('Data Sheet'!$B$15) &amp; "." &amp; BR44)
        )
    ),
    IF(BQ44&lt;&gt;"",
        IF(INT('Data Sheet'!$A$15)=INT('Data Sheet'!$B$15),
            --(INT('Data Sheet'!$A$15) &amp; "." &amp; LEFT(BQ44,3)),
            IF(AND((--(INT('Data Sheet'!$A$15) &amp; "." &amp; LEFT(BQ44,3))&gt;=--('Data Sheet'!$A$15)), (--(INT('Data Sheet'!$A$15) &amp; "." &amp; LEFT(BQ44,3))&lt;=--('Data Sheet'!$B$15))),
                --(INT('Data Sheet'!$A$15) &amp; "." &amp; LEFT(BQ44,3)),
                --(INT('Data Sheet'!$B$15) &amp; "." &amp; LEFT(BQ44,3))
            )
        ),
        "OK"
    )
)</f>
        <v>OK</v>
      </c>
      <c r="Q44" s="23" t="str">
        <f>IF(BS44&lt;&gt;"",
    IF(INT('Data Sheet'!$A$19)=INT('Data Sheet'!$B$15),
        --(INT('Data Sheet'!$A$15) &amp; "." &amp; BS44),
        IF(AND((--(INT('Data Sheet'!$A$15) &amp; "." &amp; BS44)&gt;=--('Data Sheet'!$A$15)), (--(INT('Data Sheet'!$A$15) &amp; "." &amp; BS44)&lt;=--('Data Sheet'!$B$15))),
            --(INT('Data Sheet'!$A$15) &amp; "." &amp; BS44),
            --(INT('Data Sheet'!$B$15) &amp; "." &amp; BS44)
        )
    ),
    IF(BQ44&lt;&gt;"",
        IF(INT('Data Sheet'!$A$15)=INT('Data Sheet'!$B$15),
            --(INT('Data Sheet'!$A$15) &amp; "." &amp; RIGHT(BQ44,3)),
            IF(AND((--(INT('Data Sheet'!$A$15) &amp; "." &amp; RIGHT(BQ44,3))&gt;=--('Data Sheet'!$A$15)), (--(INT('Data Sheet'!$A$15) &amp; "." &amp; RIGHT(BQ44,3))&lt;=--('Data Sheet'!$B$15))),
                --(INT('Data Sheet'!$A$15) &amp; "." &amp; RIGHT(BQ44,3)),
                --(INT('Data Sheet'!$B$15) &amp; "." &amp; RIGHT(BQ44,3))
            )
        ),
        "OK"
    )
)</f>
        <v>OK</v>
      </c>
      <c r="R44" s="19"/>
      <c r="S44" s="19"/>
      <c r="T44" s="19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1"/>
      <c r="AU44" s="21"/>
      <c r="AV44" s="21"/>
      <c r="AW44" s="22"/>
      <c r="AX44" s="99"/>
      <c r="AY44" s="20"/>
      <c r="AZ44" s="20"/>
      <c r="BA44" s="22"/>
      <c r="BB44">
        <v>36</v>
      </c>
      <c r="BC44" s="80"/>
      <c r="BD44" s="80"/>
      <c r="BE44" s="80"/>
      <c r="BF44" s="80"/>
      <c r="BG44" s="32" t="str">
        <f t="shared" si="4"/>
        <v/>
      </c>
      <c r="BH44" s="78">
        <f t="shared" si="2"/>
        <v>0</v>
      </c>
      <c r="BI44" s="2">
        <f t="shared" si="5"/>
        <v>0</v>
      </c>
      <c r="BJ44" s="2">
        <f t="shared" si="6"/>
        <v>0</v>
      </c>
      <c r="BK44" s="2">
        <f t="shared" si="3"/>
        <v>0</v>
      </c>
    </row>
    <row r="45" spans="2:63" ht="15" customHeight="1" x14ac:dyDescent="0.25">
      <c r="B45" s="14">
        <v>37</v>
      </c>
      <c r="C45" s="95" t="str">
        <f t="shared" si="7"/>
        <v/>
      </c>
      <c r="D45" s="15" t="str">
        <f t="shared" si="12"/>
        <v>OK</v>
      </c>
      <c r="E45" s="16" t="e">
        <f>VLOOKUP('Data Sheet'!$B$8,'Data Sheet'!$I$2:$J$9,2,FALSE)</f>
        <v>#N/A</v>
      </c>
      <c r="F45" s="16" t="str">
        <f t="shared" si="8"/>
        <v/>
      </c>
      <c r="G45" s="103">
        <f t="shared" si="9"/>
        <v>0</v>
      </c>
      <c r="H45" s="17" t="s">
        <v>26</v>
      </c>
      <c r="I45" s="17" t="s">
        <v>26</v>
      </c>
      <c r="J45" s="17" t="str">
        <f>IF('Data Sheet'!$B$9="NC-50","N/A","OK")</f>
        <v>OK</v>
      </c>
      <c r="K45" s="17" t="str">
        <f>IF('Data Sheet'!$B$9="NC-50","N/A","OK")</f>
        <v>OK</v>
      </c>
      <c r="L45" s="17" t="str">
        <f t="shared" si="10"/>
        <v>OK</v>
      </c>
      <c r="M45" s="17" t="str">
        <f t="shared" si="11"/>
        <v>OK</v>
      </c>
      <c r="N45" s="18" t="str">
        <f>IF(BO45&lt;&gt;"",
    IF(INT('Data Sheet'!$A$19)=INT('Data Sheet'!$B$19),
        --(INT('Data Sheet'!$A$19) &amp; "." &amp; BO45),
        IF(AND((--(INT('Data Sheet'!$A$19) &amp; "." &amp; BO45)&gt;=--('Data Sheet'!$A$19)), (--(INT('Data Sheet'!$A$19) &amp; "." &amp; BO45)&lt;=--('Data Sheet'!$B$19))),
            --(INT('Data Sheet'!$A$19) &amp; "." &amp; BO45),
            --(INT('Data Sheet'!$B$19) &amp; "." &amp; BO45)
        )
    ),
    IF(BN45&lt;&gt;"",
        IF(INT('Data Sheet'!$A$19)=INT('Data Sheet'!$B$19),
            --(INT('Data Sheet'!$A$19) &amp; "." &amp; LEFT(BN45,3)),
            IF(AND((--(INT('Data Sheet'!$A$19) &amp; "." &amp; LEFT(BN45,3))&gt;=--('Data Sheet'!$A$19)), (--(INT('Data Sheet'!$A$19) &amp; "." &amp; LEFT(BN45,3))&lt;=--('Data Sheet'!$B$19))),
                --(INT('Data Sheet'!$A$19) &amp; "." &amp; LEFT(BN45,3)),
                --(INT('Data Sheet'!$B$19) &amp; "." &amp; LEFT(BN45,3))
            )
        ),
        "OK"
    )
)</f>
        <v>OK</v>
      </c>
      <c r="O45" s="23" t="str">
        <f>IF(BP45&lt;&gt;"",
    IF(INT('Data Sheet'!$A$19)=INT('Data Sheet'!$B$19),
        --(INT('Data Sheet'!$A$19) &amp; "." &amp; BP45),
        IF(AND((--(INT('Data Sheet'!$A$19) &amp; "." &amp; BP45)&gt;=--('Data Sheet'!$A$19)), (--(INT('Data Sheet'!$A$19) &amp; "." &amp; BP45)&lt;=--('Data Sheet'!$B$19))),
            --(INT('Data Sheet'!$A$19) &amp; "." &amp; BP45),
            --(INT('Data Sheet'!$B$19) &amp; "." &amp; BP45)
        )
    ),
    IF(BN45&lt;&gt;"",
        IF(INT('Data Sheet'!$A$19)=INT('Data Sheet'!$B$19),
            --(INT('Data Sheet'!$A$19) &amp; "." &amp; RIGHT(BN45,3)),
            IF(AND((--(INT('Data Sheet'!$A$19) &amp; "." &amp; RIGHT(BN45,3))&gt;=--('Data Sheet'!$A$19)), (--(INT('Data Sheet'!$A$19) &amp; "." &amp; RIGHT(BN45,3))&lt;=--('Data Sheet'!$B$19))),
                --(INT('Data Sheet'!$A$19) &amp; "." &amp; RIGHT(BN45,3)),
                --(INT('Data Sheet'!$B$19) &amp; "." &amp; RIGHT(BN45,3))
            )
        ),
        "OK"
    )
)</f>
        <v>OK</v>
      </c>
      <c r="P45" s="23" t="str">
        <f>IF(BR45&lt;&gt;"",
    IF(INT('Data Sheet'!$A$19)=INT('Data Sheet'!$B$15),
        --(INT('Data Sheet'!$A$15) &amp; "." &amp; BR45),
        IF(AND((--(INT('Data Sheet'!$A$15) &amp; "." &amp; BR45)&gt;=--('Data Sheet'!$A$15)), (--(INT('Data Sheet'!$A$15) &amp; "." &amp; BR45)&lt;=--('Data Sheet'!$B$15))),
            --(INT('Data Sheet'!$A$15) &amp; "." &amp; BR45),
            --(INT('Data Sheet'!$B$15) &amp; "." &amp; BR45)
        )
    ),
    IF(BQ45&lt;&gt;"",
        IF(INT('Data Sheet'!$A$15)=INT('Data Sheet'!$B$15),
            --(INT('Data Sheet'!$A$15) &amp; "." &amp; LEFT(BQ45,3)),
            IF(AND((--(INT('Data Sheet'!$A$15) &amp; "." &amp; LEFT(BQ45,3))&gt;=--('Data Sheet'!$A$15)), (--(INT('Data Sheet'!$A$15) &amp; "." &amp; LEFT(BQ45,3))&lt;=--('Data Sheet'!$B$15))),
                --(INT('Data Sheet'!$A$15) &amp; "." &amp; LEFT(BQ45,3)),
                --(INT('Data Sheet'!$B$15) &amp; "." &amp; LEFT(BQ45,3))
            )
        ),
        "OK"
    )
)</f>
        <v>OK</v>
      </c>
      <c r="Q45" s="23" t="str">
        <f>IF(BS45&lt;&gt;"",
    IF(INT('Data Sheet'!$A$19)=INT('Data Sheet'!$B$15),
        --(INT('Data Sheet'!$A$15) &amp; "." &amp; BS45),
        IF(AND((--(INT('Data Sheet'!$A$15) &amp; "." &amp; BS45)&gt;=--('Data Sheet'!$A$15)), (--(INT('Data Sheet'!$A$15) &amp; "." &amp; BS45)&lt;=--('Data Sheet'!$B$15))),
            --(INT('Data Sheet'!$A$15) &amp; "." &amp; BS45),
            --(INT('Data Sheet'!$B$15) &amp; "." &amp; BS45)
        )
    ),
    IF(BQ45&lt;&gt;"",
        IF(INT('Data Sheet'!$A$15)=INT('Data Sheet'!$B$15),
            --(INT('Data Sheet'!$A$15) &amp; "." &amp; RIGHT(BQ45,3)),
            IF(AND((--(INT('Data Sheet'!$A$15) &amp; "." &amp; RIGHT(BQ45,3))&gt;=--('Data Sheet'!$A$15)), (--(INT('Data Sheet'!$A$15) &amp; "." &amp; RIGHT(BQ45,3))&lt;=--('Data Sheet'!$B$15))),
                --(INT('Data Sheet'!$A$15) &amp; "." &amp; RIGHT(BQ45,3)),
                --(INT('Data Sheet'!$B$15) &amp; "." &amp; RIGHT(BQ45,3))
            )
        ),
        "OK"
    )
)</f>
        <v>OK</v>
      </c>
      <c r="R45" s="19"/>
      <c r="S45" s="19"/>
      <c r="T45" s="19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1"/>
      <c r="AU45" s="21"/>
      <c r="AV45" s="21"/>
      <c r="AW45" s="22"/>
      <c r="AX45" s="99"/>
      <c r="AY45" s="20"/>
      <c r="AZ45" s="20"/>
      <c r="BA45" s="22"/>
      <c r="BB45">
        <v>37</v>
      </c>
      <c r="BC45" s="80"/>
      <c r="BD45" s="80"/>
      <c r="BE45" s="80"/>
      <c r="BF45" s="80"/>
      <c r="BG45" s="32" t="str">
        <f t="shared" si="4"/>
        <v/>
      </c>
      <c r="BH45" s="78">
        <f t="shared" si="2"/>
        <v>0</v>
      </c>
      <c r="BI45" s="2">
        <f t="shared" si="5"/>
        <v>0</v>
      </c>
      <c r="BJ45" s="2">
        <f t="shared" si="6"/>
        <v>0</v>
      </c>
      <c r="BK45" s="2">
        <f t="shared" si="3"/>
        <v>0</v>
      </c>
    </row>
    <row r="46" spans="2:63" ht="15" customHeight="1" x14ac:dyDescent="0.25">
      <c r="B46" s="14">
        <v>38</v>
      </c>
      <c r="C46" s="95" t="str">
        <f t="shared" si="7"/>
        <v/>
      </c>
      <c r="D46" s="15" t="str">
        <f t="shared" si="12"/>
        <v>OK</v>
      </c>
      <c r="E46" s="16" t="e">
        <f>VLOOKUP('Data Sheet'!$B$8,'Data Sheet'!$I$2:$J$9,2,FALSE)</f>
        <v>#N/A</v>
      </c>
      <c r="F46" s="16" t="str">
        <f t="shared" si="8"/>
        <v/>
      </c>
      <c r="G46" s="103">
        <f t="shared" si="9"/>
        <v>0</v>
      </c>
      <c r="H46" s="17" t="s">
        <v>26</v>
      </c>
      <c r="I46" s="17" t="s">
        <v>26</v>
      </c>
      <c r="J46" s="17" t="str">
        <f>IF('Data Sheet'!$B$9="NC-50","N/A","OK")</f>
        <v>OK</v>
      </c>
      <c r="K46" s="17" t="str">
        <f>IF('Data Sheet'!$B$9="NC-50","N/A","OK")</f>
        <v>OK</v>
      </c>
      <c r="L46" s="17" t="str">
        <f t="shared" si="10"/>
        <v>OK</v>
      </c>
      <c r="M46" s="17" t="str">
        <f t="shared" si="11"/>
        <v>OK</v>
      </c>
      <c r="N46" s="18" t="str">
        <f>IF(BO46&lt;&gt;"",
    IF(INT('Data Sheet'!$A$19)=INT('Data Sheet'!$B$19),
        --(INT('Data Sheet'!$A$19) &amp; "." &amp; BO46),
        IF(AND((--(INT('Data Sheet'!$A$19) &amp; "." &amp; BO46)&gt;=--('Data Sheet'!$A$19)), (--(INT('Data Sheet'!$A$19) &amp; "." &amp; BO46)&lt;=--('Data Sheet'!$B$19))),
            --(INT('Data Sheet'!$A$19) &amp; "." &amp; BO46),
            --(INT('Data Sheet'!$B$19) &amp; "." &amp; BO46)
        )
    ),
    IF(BN46&lt;&gt;"",
        IF(INT('Data Sheet'!$A$19)=INT('Data Sheet'!$B$19),
            --(INT('Data Sheet'!$A$19) &amp; "." &amp; LEFT(BN46,3)),
            IF(AND((--(INT('Data Sheet'!$A$19) &amp; "." &amp; LEFT(BN46,3))&gt;=--('Data Sheet'!$A$19)), (--(INT('Data Sheet'!$A$19) &amp; "." &amp; LEFT(BN46,3))&lt;=--('Data Sheet'!$B$19))),
                --(INT('Data Sheet'!$A$19) &amp; "." &amp; LEFT(BN46,3)),
                --(INT('Data Sheet'!$B$19) &amp; "." &amp; LEFT(BN46,3))
            )
        ),
        "OK"
    )
)</f>
        <v>OK</v>
      </c>
      <c r="O46" s="23" t="str">
        <f>IF(BP46&lt;&gt;"",
    IF(INT('Data Sheet'!$A$19)=INT('Data Sheet'!$B$19),
        --(INT('Data Sheet'!$A$19) &amp; "." &amp; BP46),
        IF(AND((--(INT('Data Sheet'!$A$19) &amp; "." &amp; BP46)&gt;=--('Data Sheet'!$A$19)), (--(INT('Data Sheet'!$A$19) &amp; "." &amp; BP46)&lt;=--('Data Sheet'!$B$19))),
            --(INT('Data Sheet'!$A$19) &amp; "." &amp; BP46),
            --(INT('Data Sheet'!$B$19) &amp; "." &amp; BP46)
        )
    ),
    IF(BN46&lt;&gt;"",
        IF(INT('Data Sheet'!$A$19)=INT('Data Sheet'!$B$19),
            --(INT('Data Sheet'!$A$19) &amp; "." &amp; RIGHT(BN46,3)),
            IF(AND((--(INT('Data Sheet'!$A$19) &amp; "." &amp; RIGHT(BN46,3))&gt;=--('Data Sheet'!$A$19)), (--(INT('Data Sheet'!$A$19) &amp; "." &amp; RIGHT(BN46,3))&lt;=--('Data Sheet'!$B$19))),
                --(INT('Data Sheet'!$A$19) &amp; "." &amp; RIGHT(BN46,3)),
                --(INT('Data Sheet'!$B$19) &amp; "." &amp; RIGHT(BN46,3))
            )
        ),
        "OK"
    )
)</f>
        <v>OK</v>
      </c>
      <c r="P46" s="23" t="str">
        <f>IF(BR46&lt;&gt;"",
    IF(INT('Data Sheet'!$A$19)=INT('Data Sheet'!$B$15),
        --(INT('Data Sheet'!$A$15) &amp; "." &amp; BR46),
        IF(AND((--(INT('Data Sheet'!$A$15) &amp; "." &amp; BR46)&gt;=--('Data Sheet'!$A$15)), (--(INT('Data Sheet'!$A$15) &amp; "." &amp; BR46)&lt;=--('Data Sheet'!$B$15))),
            --(INT('Data Sheet'!$A$15) &amp; "." &amp; BR46),
            --(INT('Data Sheet'!$B$15) &amp; "." &amp; BR46)
        )
    ),
    IF(BQ46&lt;&gt;"",
        IF(INT('Data Sheet'!$A$15)=INT('Data Sheet'!$B$15),
            --(INT('Data Sheet'!$A$15) &amp; "." &amp; LEFT(BQ46,3)),
            IF(AND((--(INT('Data Sheet'!$A$15) &amp; "." &amp; LEFT(BQ46,3))&gt;=--('Data Sheet'!$A$15)), (--(INT('Data Sheet'!$A$15) &amp; "." &amp; LEFT(BQ46,3))&lt;=--('Data Sheet'!$B$15))),
                --(INT('Data Sheet'!$A$15) &amp; "." &amp; LEFT(BQ46,3)),
                --(INT('Data Sheet'!$B$15) &amp; "." &amp; LEFT(BQ46,3))
            )
        ),
        "OK"
    )
)</f>
        <v>OK</v>
      </c>
      <c r="Q46" s="23" t="str">
        <f>IF(BS46&lt;&gt;"",
    IF(INT('Data Sheet'!$A$19)=INT('Data Sheet'!$B$15),
        --(INT('Data Sheet'!$A$15) &amp; "." &amp; BS46),
        IF(AND((--(INT('Data Sheet'!$A$15) &amp; "." &amp; BS46)&gt;=--('Data Sheet'!$A$15)), (--(INT('Data Sheet'!$A$15) &amp; "." &amp; BS46)&lt;=--('Data Sheet'!$B$15))),
            --(INT('Data Sheet'!$A$15) &amp; "." &amp; BS46),
            --(INT('Data Sheet'!$B$15) &amp; "." &amp; BS46)
        )
    ),
    IF(BQ46&lt;&gt;"",
        IF(INT('Data Sheet'!$A$15)=INT('Data Sheet'!$B$15),
            --(INT('Data Sheet'!$A$15) &amp; "." &amp; RIGHT(BQ46,3)),
            IF(AND((--(INT('Data Sheet'!$A$15) &amp; "." &amp; RIGHT(BQ46,3))&gt;=--('Data Sheet'!$A$15)), (--(INT('Data Sheet'!$A$15) &amp; "." &amp; RIGHT(BQ46,3))&lt;=--('Data Sheet'!$B$15))),
                --(INT('Data Sheet'!$A$15) &amp; "." &amp; RIGHT(BQ46,3)),
                --(INT('Data Sheet'!$B$15) &amp; "." &amp; RIGHT(BQ46,3))
            )
        ),
        "OK"
    )
)</f>
        <v>OK</v>
      </c>
      <c r="R46" s="19"/>
      <c r="S46" s="19"/>
      <c r="T46" s="19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1"/>
      <c r="AU46" s="21"/>
      <c r="AV46" s="21"/>
      <c r="AW46" s="22"/>
      <c r="AX46" s="99"/>
      <c r="AY46" s="20"/>
      <c r="AZ46" s="20"/>
      <c r="BA46" s="22"/>
      <c r="BB46">
        <v>38</v>
      </c>
      <c r="BC46" s="80"/>
      <c r="BD46" s="80"/>
      <c r="BE46" s="80"/>
      <c r="BF46" s="80"/>
      <c r="BG46" s="32" t="str">
        <f t="shared" si="4"/>
        <v/>
      </c>
      <c r="BH46" s="78">
        <f t="shared" si="2"/>
        <v>0</v>
      </c>
      <c r="BI46" s="2">
        <f t="shared" si="5"/>
        <v>0</v>
      </c>
      <c r="BJ46" s="2">
        <f t="shared" si="6"/>
        <v>0</v>
      </c>
      <c r="BK46" s="2">
        <f t="shared" si="3"/>
        <v>0</v>
      </c>
    </row>
    <row r="47" spans="2:63" ht="15" customHeight="1" x14ac:dyDescent="0.25">
      <c r="B47" s="14">
        <v>39</v>
      </c>
      <c r="C47" s="95" t="str">
        <f t="shared" si="7"/>
        <v/>
      </c>
      <c r="D47" s="15" t="str">
        <f t="shared" si="12"/>
        <v>OK</v>
      </c>
      <c r="E47" s="16" t="e">
        <f>VLOOKUP('Data Sheet'!$B$8,'Data Sheet'!$I$2:$J$9,2,FALSE)</f>
        <v>#N/A</v>
      </c>
      <c r="F47" s="16" t="str">
        <f t="shared" si="8"/>
        <v/>
      </c>
      <c r="G47" s="103">
        <f t="shared" si="9"/>
        <v>0</v>
      </c>
      <c r="H47" s="17" t="s">
        <v>26</v>
      </c>
      <c r="I47" s="17" t="s">
        <v>26</v>
      </c>
      <c r="J47" s="17" t="str">
        <f>IF('Data Sheet'!$B$9="NC-50","N/A","OK")</f>
        <v>OK</v>
      </c>
      <c r="K47" s="17" t="str">
        <f>IF('Data Sheet'!$B$9="NC-50","N/A","OK")</f>
        <v>OK</v>
      </c>
      <c r="L47" s="17" t="str">
        <f t="shared" si="10"/>
        <v>OK</v>
      </c>
      <c r="M47" s="17" t="str">
        <f t="shared" si="11"/>
        <v>OK</v>
      </c>
      <c r="N47" s="18" t="str">
        <f>IF(BO47&lt;&gt;"",
    IF(INT('Data Sheet'!$A$19)=INT('Data Sheet'!$B$19),
        --(INT('Data Sheet'!$A$19) &amp; "." &amp; BO47),
        IF(AND((--(INT('Data Sheet'!$A$19) &amp; "." &amp; BO47)&gt;=--('Data Sheet'!$A$19)), (--(INT('Data Sheet'!$A$19) &amp; "." &amp; BO47)&lt;=--('Data Sheet'!$B$19))),
            --(INT('Data Sheet'!$A$19) &amp; "." &amp; BO47),
            --(INT('Data Sheet'!$B$19) &amp; "." &amp; BO47)
        )
    ),
    IF(BN47&lt;&gt;"",
        IF(INT('Data Sheet'!$A$19)=INT('Data Sheet'!$B$19),
            --(INT('Data Sheet'!$A$19) &amp; "." &amp; LEFT(BN47,3)),
            IF(AND((--(INT('Data Sheet'!$A$19) &amp; "." &amp; LEFT(BN47,3))&gt;=--('Data Sheet'!$A$19)), (--(INT('Data Sheet'!$A$19) &amp; "." &amp; LEFT(BN47,3))&lt;=--('Data Sheet'!$B$19))),
                --(INT('Data Sheet'!$A$19) &amp; "." &amp; LEFT(BN47,3)),
                --(INT('Data Sheet'!$B$19) &amp; "." &amp; LEFT(BN47,3))
            )
        ),
        "OK"
    )
)</f>
        <v>OK</v>
      </c>
      <c r="O47" s="23" t="str">
        <f>IF(BP47&lt;&gt;"",
    IF(INT('Data Sheet'!$A$19)=INT('Data Sheet'!$B$19),
        --(INT('Data Sheet'!$A$19) &amp; "." &amp; BP47),
        IF(AND((--(INT('Data Sheet'!$A$19) &amp; "." &amp; BP47)&gt;=--('Data Sheet'!$A$19)), (--(INT('Data Sheet'!$A$19) &amp; "." &amp; BP47)&lt;=--('Data Sheet'!$B$19))),
            --(INT('Data Sheet'!$A$19) &amp; "." &amp; BP47),
            --(INT('Data Sheet'!$B$19) &amp; "." &amp; BP47)
        )
    ),
    IF(BN47&lt;&gt;"",
        IF(INT('Data Sheet'!$A$19)=INT('Data Sheet'!$B$19),
            --(INT('Data Sheet'!$A$19) &amp; "." &amp; RIGHT(BN47,3)),
            IF(AND((--(INT('Data Sheet'!$A$19) &amp; "." &amp; RIGHT(BN47,3))&gt;=--('Data Sheet'!$A$19)), (--(INT('Data Sheet'!$A$19) &amp; "." &amp; RIGHT(BN47,3))&lt;=--('Data Sheet'!$B$19))),
                --(INT('Data Sheet'!$A$19) &amp; "." &amp; RIGHT(BN47,3)),
                --(INT('Data Sheet'!$B$19) &amp; "." &amp; RIGHT(BN47,3))
            )
        ),
        "OK"
    )
)</f>
        <v>OK</v>
      </c>
      <c r="P47" s="23" t="str">
        <f>IF(BR47&lt;&gt;"",
    IF(INT('Data Sheet'!$A$19)=INT('Data Sheet'!$B$15),
        --(INT('Data Sheet'!$A$15) &amp; "." &amp; BR47),
        IF(AND((--(INT('Data Sheet'!$A$15) &amp; "." &amp; BR47)&gt;=--('Data Sheet'!$A$15)), (--(INT('Data Sheet'!$A$15) &amp; "." &amp; BR47)&lt;=--('Data Sheet'!$B$15))),
            --(INT('Data Sheet'!$A$15) &amp; "." &amp; BR47),
            --(INT('Data Sheet'!$B$15) &amp; "." &amp; BR47)
        )
    ),
    IF(BQ47&lt;&gt;"",
        IF(INT('Data Sheet'!$A$15)=INT('Data Sheet'!$B$15),
            --(INT('Data Sheet'!$A$15) &amp; "." &amp; LEFT(BQ47,3)),
            IF(AND((--(INT('Data Sheet'!$A$15) &amp; "." &amp; LEFT(BQ47,3))&gt;=--('Data Sheet'!$A$15)), (--(INT('Data Sheet'!$A$15) &amp; "." &amp; LEFT(BQ47,3))&lt;=--('Data Sheet'!$B$15))),
                --(INT('Data Sheet'!$A$15) &amp; "." &amp; LEFT(BQ47,3)),
                --(INT('Data Sheet'!$B$15) &amp; "." &amp; LEFT(BQ47,3))
            )
        ),
        "OK"
    )
)</f>
        <v>OK</v>
      </c>
      <c r="Q47" s="23" t="str">
        <f>IF(BS47&lt;&gt;"",
    IF(INT('Data Sheet'!$A$19)=INT('Data Sheet'!$B$15),
        --(INT('Data Sheet'!$A$15) &amp; "." &amp; BS47),
        IF(AND((--(INT('Data Sheet'!$A$15) &amp; "." &amp; BS47)&gt;=--('Data Sheet'!$A$15)), (--(INT('Data Sheet'!$A$15) &amp; "." &amp; BS47)&lt;=--('Data Sheet'!$B$15))),
            --(INT('Data Sheet'!$A$15) &amp; "." &amp; BS47),
            --(INT('Data Sheet'!$B$15) &amp; "." &amp; BS47)
        )
    ),
    IF(BQ47&lt;&gt;"",
        IF(INT('Data Sheet'!$A$15)=INT('Data Sheet'!$B$15),
            --(INT('Data Sheet'!$A$15) &amp; "." &amp; RIGHT(BQ47,3)),
            IF(AND((--(INT('Data Sheet'!$A$15) &amp; "." &amp; RIGHT(BQ47,3))&gt;=--('Data Sheet'!$A$15)), (--(INT('Data Sheet'!$A$15) &amp; "." &amp; RIGHT(BQ47,3))&lt;=--('Data Sheet'!$B$15))),
                --(INT('Data Sheet'!$A$15) &amp; "." &amp; RIGHT(BQ47,3)),
                --(INT('Data Sheet'!$B$15) &amp; "." &amp; RIGHT(BQ47,3))
            )
        ),
        "OK"
    )
)</f>
        <v>OK</v>
      </c>
      <c r="R47" s="19"/>
      <c r="S47" s="19"/>
      <c r="T47" s="19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1"/>
      <c r="AU47" s="21"/>
      <c r="AV47" s="21"/>
      <c r="AW47" s="22"/>
      <c r="AX47" s="99"/>
      <c r="AY47" s="20"/>
      <c r="AZ47" s="20"/>
      <c r="BA47" s="22"/>
      <c r="BB47">
        <v>39</v>
      </c>
      <c r="BC47" s="80"/>
      <c r="BD47" s="80"/>
      <c r="BE47" s="80"/>
      <c r="BF47" s="80"/>
      <c r="BG47" s="32" t="str">
        <f t="shared" si="4"/>
        <v/>
      </c>
      <c r="BH47" s="78">
        <f t="shared" si="2"/>
        <v>0</v>
      </c>
      <c r="BI47" s="2">
        <f t="shared" si="5"/>
        <v>0</v>
      </c>
      <c r="BJ47" s="2">
        <f t="shared" si="6"/>
        <v>0</v>
      </c>
      <c r="BK47" s="2">
        <f t="shared" si="3"/>
        <v>0</v>
      </c>
    </row>
    <row r="48" spans="2:63" ht="15" customHeight="1" x14ac:dyDescent="0.25">
      <c r="B48" s="14">
        <v>40</v>
      </c>
      <c r="C48" s="95" t="str">
        <f t="shared" si="7"/>
        <v/>
      </c>
      <c r="D48" s="15" t="str">
        <f t="shared" si="12"/>
        <v>OK</v>
      </c>
      <c r="E48" s="16" t="e">
        <f>VLOOKUP('Data Sheet'!$B$8,'Data Sheet'!$I$2:$J$9,2,FALSE)</f>
        <v>#N/A</v>
      </c>
      <c r="F48" s="16" t="str">
        <f t="shared" si="8"/>
        <v/>
      </c>
      <c r="G48" s="103">
        <f t="shared" si="9"/>
        <v>0</v>
      </c>
      <c r="H48" s="17" t="s">
        <v>26</v>
      </c>
      <c r="I48" s="17" t="s">
        <v>26</v>
      </c>
      <c r="J48" s="17" t="str">
        <f>IF('Data Sheet'!$B$9="NC-50","N/A","OK")</f>
        <v>OK</v>
      </c>
      <c r="K48" s="17" t="str">
        <f>IF('Data Sheet'!$B$9="NC-50","N/A","OK")</f>
        <v>OK</v>
      </c>
      <c r="L48" s="17" t="str">
        <f t="shared" si="10"/>
        <v>OK</v>
      </c>
      <c r="M48" s="17" t="str">
        <f t="shared" si="11"/>
        <v>OK</v>
      </c>
      <c r="N48" s="18" t="str">
        <f>IF(BO48&lt;&gt;"",
    IF(INT('Data Sheet'!$A$19)=INT('Data Sheet'!$B$19),
        --(INT('Data Sheet'!$A$19) &amp; "." &amp; BO48),
        IF(AND((--(INT('Data Sheet'!$A$19) &amp; "." &amp; BO48)&gt;=--('Data Sheet'!$A$19)), (--(INT('Data Sheet'!$A$19) &amp; "." &amp; BO48)&lt;=--('Data Sheet'!$B$19))),
            --(INT('Data Sheet'!$A$19) &amp; "." &amp; BO48),
            --(INT('Data Sheet'!$B$19) &amp; "." &amp; BO48)
        )
    ),
    IF(BN48&lt;&gt;"",
        IF(INT('Data Sheet'!$A$19)=INT('Data Sheet'!$B$19),
            --(INT('Data Sheet'!$A$19) &amp; "." &amp; LEFT(BN48,3)),
            IF(AND((--(INT('Data Sheet'!$A$19) &amp; "." &amp; LEFT(BN48,3))&gt;=--('Data Sheet'!$A$19)), (--(INT('Data Sheet'!$A$19) &amp; "." &amp; LEFT(BN48,3))&lt;=--('Data Sheet'!$B$19))),
                --(INT('Data Sheet'!$A$19) &amp; "." &amp; LEFT(BN48,3)),
                --(INT('Data Sheet'!$B$19) &amp; "." &amp; LEFT(BN48,3))
            )
        ),
        "OK"
    )
)</f>
        <v>OK</v>
      </c>
      <c r="O48" s="23" t="str">
        <f>IF(BP48&lt;&gt;"",
    IF(INT('Data Sheet'!$A$19)=INT('Data Sheet'!$B$19),
        --(INT('Data Sheet'!$A$19) &amp; "." &amp; BP48),
        IF(AND((--(INT('Data Sheet'!$A$19) &amp; "." &amp; BP48)&gt;=--('Data Sheet'!$A$19)), (--(INT('Data Sheet'!$A$19) &amp; "." &amp; BP48)&lt;=--('Data Sheet'!$B$19))),
            --(INT('Data Sheet'!$A$19) &amp; "." &amp; BP48),
            --(INT('Data Sheet'!$B$19) &amp; "." &amp; BP48)
        )
    ),
    IF(BN48&lt;&gt;"",
        IF(INT('Data Sheet'!$A$19)=INT('Data Sheet'!$B$19),
            --(INT('Data Sheet'!$A$19) &amp; "." &amp; RIGHT(BN48,3)),
            IF(AND((--(INT('Data Sheet'!$A$19) &amp; "." &amp; RIGHT(BN48,3))&gt;=--('Data Sheet'!$A$19)), (--(INT('Data Sheet'!$A$19) &amp; "." &amp; RIGHT(BN48,3))&lt;=--('Data Sheet'!$B$19))),
                --(INT('Data Sheet'!$A$19) &amp; "." &amp; RIGHT(BN48,3)),
                --(INT('Data Sheet'!$B$19) &amp; "." &amp; RIGHT(BN48,3))
            )
        ),
        "OK"
    )
)</f>
        <v>OK</v>
      </c>
      <c r="P48" s="23" t="str">
        <f>IF(BR48&lt;&gt;"",
    IF(INT('Data Sheet'!$A$19)=INT('Data Sheet'!$B$15),
        --(INT('Data Sheet'!$A$15) &amp; "." &amp; BR48),
        IF(AND((--(INT('Data Sheet'!$A$15) &amp; "." &amp; BR48)&gt;=--('Data Sheet'!$A$15)), (--(INT('Data Sheet'!$A$15) &amp; "." &amp; BR48)&lt;=--('Data Sheet'!$B$15))),
            --(INT('Data Sheet'!$A$15) &amp; "." &amp; BR48),
            --(INT('Data Sheet'!$B$15) &amp; "." &amp; BR48)
        )
    ),
    IF(BQ48&lt;&gt;"",
        IF(INT('Data Sheet'!$A$15)=INT('Data Sheet'!$B$15),
            --(INT('Data Sheet'!$A$15) &amp; "." &amp; LEFT(BQ48,3)),
            IF(AND((--(INT('Data Sheet'!$A$15) &amp; "." &amp; LEFT(BQ48,3))&gt;=--('Data Sheet'!$A$15)), (--(INT('Data Sheet'!$A$15) &amp; "." &amp; LEFT(BQ48,3))&lt;=--('Data Sheet'!$B$15))),
                --(INT('Data Sheet'!$A$15) &amp; "." &amp; LEFT(BQ48,3)),
                --(INT('Data Sheet'!$B$15) &amp; "." &amp; LEFT(BQ48,3))
            )
        ),
        "OK"
    )
)</f>
        <v>OK</v>
      </c>
      <c r="Q48" s="23" t="str">
        <f>IF(BS48&lt;&gt;"",
    IF(INT('Data Sheet'!$A$19)=INT('Data Sheet'!$B$15),
        --(INT('Data Sheet'!$A$15) &amp; "." &amp; BS48),
        IF(AND((--(INT('Data Sheet'!$A$15) &amp; "." &amp; BS48)&gt;=--('Data Sheet'!$A$15)), (--(INT('Data Sheet'!$A$15) &amp; "." &amp; BS48)&lt;=--('Data Sheet'!$B$15))),
            --(INT('Data Sheet'!$A$15) &amp; "." &amp; BS48),
            --(INT('Data Sheet'!$B$15) &amp; "." &amp; BS48)
        )
    ),
    IF(BQ48&lt;&gt;"",
        IF(INT('Data Sheet'!$A$15)=INT('Data Sheet'!$B$15),
            --(INT('Data Sheet'!$A$15) &amp; "." &amp; RIGHT(BQ48,3)),
            IF(AND((--(INT('Data Sheet'!$A$15) &amp; "." &amp; RIGHT(BQ48,3))&gt;=--('Data Sheet'!$A$15)), (--(INT('Data Sheet'!$A$15) &amp; "." &amp; RIGHT(BQ48,3))&lt;=--('Data Sheet'!$B$15))),
                --(INT('Data Sheet'!$A$15) &amp; "." &amp; RIGHT(BQ48,3)),
                --(INT('Data Sheet'!$B$15) &amp; "." &amp; RIGHT(BQ48,3))
            )
        ),
        "OK"
    )
)</f>
        <v>OK</v>
      </c>
      <c r="R48" s="19"/>
      <c r="S48" s="19"/>
      <c r="T48" s="19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1"/>
      <c r="AU48" s="21"/>
      <c r="AV48" s="21"/>
      <c r="AW48" s="22"/>
      <c r="AX48" s="99"/>
      <c r="AY48" s="20"/>
      <c r="AZ48" s="20"/>
      <c r="BA48" s="22"/>
      <c r="BB48">
        <v>40</v>
      </c>
      <c r="BC48" s="80"/>
      <c r="BD48" s="80"/>
      <c r="BE48" s="80"/>
      <c r="BF48" s="80"/>
      <c r="BG48" s="32" t="str">
        <f t="shared" si="4"/>
        <v/>
      </c>
      <c r="BH48" s="78">
        <f t="shared" si="2"/>
        <v>0</v>
      </c>
      <c r="BI48" s="2">
        <f t="shared" si="5"/>
        <v>0</v>
      </c>
      <c r="BJ48" s="2">
        <f t="shared" si="6"/>
        <v>0</v>
      </c>
      <c r="BK48" s="2">
        <f t="shared" si="3"/>
        <v>0</v>
      </c>
    </row>
    <row r="49" spans="2:63" ht="15" customHeight="1" x14ac:dyDescent="0.25">
      <c r="B49" s="14">
        <v>41</v>
      </c>
      <c r="C49" s="95" t="str">
        <f t="shared" si="7"/>
        <v/>
      </c>
      <c r="D49" s="15" t="str">
        <f t="shared" si="12"/>
        <v>OK</v>
      </c>
      <c r="E49" s="16" t="e">
        <f>VLOOKUP('Data Sheet'!$B$8,'Data Sheet'!$I$2:$J$9,2,FALSE)</f>
        <v>#N/A</v>
      </c>
      <c r="F49" s="16" t="str">
        <f t="shared" si="8"/>
        <v/>
      </c>
      <c r="G49" s="103">
        <f t="shared" si="9"/>
        <v>0</v>
      </c>
      <c r="H49" s="17" t="s">
        <v>26</v>
      </c>
      <c r="I49" s="17" t="s">
        <v>26</v>
      </c>
      <c r="J49" s="17" t="str">
        <f>IF('Data Sheet'!$B$9="NC-50","N/A","OK")</f>
        <v>OK</v>
      </c>
      <c r="K49" s="17" t="str">
        <f>IF('Data Sheet'!$B$9="NC-50","N/A","OK")</f>
        <v>OK</v>
      </c>
      <c r="L49" s="17" t="str">
        <f t="shared" si="10"/>
        <v>OK</v>
      </c>
      <c r="M49" s="17" t="str">
        <f t="shared" si="11"/>
        <v>OK</v>
      </c>
      <c r="N49" s="18" t="str">
        <f>IF(BO49&lt;&gt;"",
    IF(INT('Data Sheet'!$A$19)=INT('Data Sheet'!$B$19),
        --(INT('Data Sheet'!$A$19) &amp; "." &amp; BO49),
        IF(AND((--(INT('Data Sheet'!$A$19) &amp; "." &amp; BO49)&gt;=--('Data Sheet'!$A$19)), (--(INT('Data Sheet'!$A$19) &amp; "." &amp; BO49)&lt;=--('Data Sheet'!$B$19))),
            --(INT('Data Sheet'!$A$19) &amp; "." &amp; BO49),
            --(INT('Data Sheet'!$B$19) &amp; "." &amp; BO49)
        )
    ),
    IF(BN49&lt;&gt;"",
        IF(INT('Data Sheet'!$A$19)=INT('Data Sheet'!$B$19),
            --(INT('Data Sheet'!$A$19) &amp; "." &amp; LEFT(BN49,3)),
            IF(AND((--(INT('Data Sheet'!$A$19) &amp; "." &amp; LEFT(BN49,3))&gt;=--('Data Sheet'!$A$19)), (--(INT('Data Sheet'!$A$19) &amp; "." &amp; LEFT(BN49,3))&lt;=--('Data Sheet'!$B$19))),
                --(INT('Data Sheet'!$A$19) &amp; "." &amp; LEFT(BN49,3)),
                --(INT('Data Sheet'!$B$19) &amp; "." &amp; LEFT(BN49,3))
            )
        ),
        "OK"
    )
)</f>
        <v>OK</v>
      </c>
      <c r="O49" s="23" t="str">
        <f>IF(BP49&lt;&gt;"",
    IF(INT('Data Sheet'!$A$19)=INT('Data Sheet'!$B$19),
        --(INT('Data Sheet'!$A$19) &amp; "." &amp; BP49),
        IF(AND((--(INT('Data Sheet'!$A$19) &amp; "." &amp; BP49)&gt;=--('Data Sheet'!$A$19)), (--(INT('Data Sheet'!$A$19) &amp; "." &amp; BP49)&lt;=--('Data Sheet'!$B$19))),
            --(INT('Data Sheet'!$A$19) &amp; "." &amp; BP49),
            --(INT('Data Sheet'!$B$19) &amp; "." &amp; BP49)
        )
    ),
    IF(BN49&lt;&gt;"",
        IF(INT('Data Sheet'!$A$19)=INT('Data Sheet'!$B$19),
            --(INT('Data Sheet'!$A$19) &amp; "." &amp; RIGHT(BN49,3)),
            IF(AND((--(INT('Data Sheet'!$A$19) &amp; "." &amp; RIGHT(BN49,3))&gt;=--('Data Sheet'!$A$19)), (--(INT('Data Sheet'!$A$19) &amp; "." &amp; RIGHT(BN49,3))&lt;=--('Data Sheet'!$B$19))),
                --(INT('Data Sheet'!$A$19) &amp; "." &amp; RIGHT(BN49,3)),
                --(INT('Data Sheet'!$B$19) &amp; "." &amp; RIGHT(BN49,3))
            )
        ),
        "OK"
    )
)</f>
        <v>OK</v>
      </c>
      <c r="P49" s="23" t="str">
        <f>IF(BR49&lt;&gt;"",
    IF(INT('Data Sheet'!$A$19)=INT('Data Sheet'!$B$15),
        --(INT('Data Sheet'!$A$15) &amp; "." &amp; BR49),
        IF(AND((--(INT('Data Sheet'!$A$15) &amp; "." &amp; BR49)&gt;=--('Data Sheet'!$A$15)), (--(INT('Data Sheet'!$A$15) &amp; "." &amp; BR49)&lt;=--('Data Sheet'!$B$15))),
            --(INT('Data Sheet'!$A$15) &amp; "." &amp; BR49),
            --(INT('Data Sheet'!$B$15) &amp; "." &amp; BR49)
        )
    ),
    IF(BQ49&lt;&gt;"",
        IF(INT('Data Sheet'!$A$15)=INT('Data Sheet'!$B$15),
            --(INT('Data Sheet'!$A$15) &amp; "." &amp; LEFT(BQ49,3)),
            IF(AND((--(INT('Data Sheet'!$A$15) &amp; "." &amp; LEFT(BQ49,3))&gt;=--('Data Sheet'!$A$15)), (--(INT('Data Sheet'!$A$15) &amp; "." &amp; LEFT(BQ49,3))&lt;=--('Data Sheet'!$B$15))),
                --(INT('Data Sheet'!$A$15) &amp; "." &amp; LEFT(BQ49,3)),
                --(INT('Data Sheet'!$B$15) &amp; "." &amp; LEFT(BQ49,3))
            )
        ),
        "OK"
    )
)</f>
        <v>OK</v>
      </c>
      <c r="Q49" s="23" t="str">
        <f>IF(BS49&lt;&gt;"",
    IF(INT('Data Sheet'!$A$19)=INT('Data Sheet'!$B$15),
        --(INT('Data Sheet'!$A$15) &amp; "." &amp; BS49),
        IF(AND((--(INT('Data Sheet'!$A$15) &amp; "." &amp; BS49)&gt;=--('Data Sheet'!$A$15)), (--(INT('Data Sheet'!$A$15) &amp; "." &amp; BS49)&lt;=--('Data Sheet'!$B$15))),
            --(INT('Data Sheet'!$A$15) &amp; "." &amp; BS49),
            --(INT('Data Sheet'!$B$15) &amp; "." &amp; BS49)
        )
    ),
    IF(BQ49&lt;&gt;"",
        IF(INT('Data Sheet'!$A$15)=INT('Data Sheet'!$B$15),
            --(INT('Data Sheet'!$A$15) &amp; "." &amp; RIGHT(BQ49,3)),
            IF(AND((--(INT('Data Sheet'!$A$15) &amp; "." &amp; RIGHT(BQ49,3))&gt;=--('Data Sheet'!$A$15)), (--(INT('Data Sheet'!$A$15) &amp; "." &amp; RIGHT(BQ49,3))&lt;=--('Data Sheet'!$B$15))),
                --(INT('Data Sheet'!$A$15) &amp; "." &amp; RIGHT(BQ49,3)),
                --(INT('Data Sheet'!$B$15) &amp; "." &amp; RIGHT(BQ49,3))
            )
        ),
        "OK"
    )
)</f>
        <v>OK</v>
      </c>
      <c r="R49" s="19"/>
      <c r="S49" s="19"/>
      <c r="T49" s="19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1"/>
      <c r="AU49" s="21"/>
      <c r="AV49" s="21"/>
      <c r="AW49" s="22"/>
      <c r="AX49" s="99"/>
      <c r="AY49" s="20"/>
      <c r="AZ49" s="20"/>
      <c r="BA49" s="22"/>
      <c r="BB49">
        <v>41</v>
      </c>
      <c r="BC49" s="80"/>
      <c r="BD49" s="80"/>
      <c r="BE49" s="80"/>
      <c r="BF49" s="80"/>
      <c r="BG49" s="32" t="str">
        <f t="shared" si="4"/>
        <v/>
      </c>
      <c r="BH49" s="78">
        <f t="shared" si="2"/>
        <v>0</v>
      </c>
      <c r="BI49" s="2">
        <f t="shared" si="5"/>
        <v>0</v>
      </c>
      <c r="BJ49" s="2">
        <f t="shared" si="6"/>
        <v>0</v>
      </c>
      <c r="BK49" s="2">
        <f t="shared" si="3"/>
        <v>0</v>
      </c>
    </row>
    <row r="50" spans="2:63" ht="15" customHeight="1" x14ac:dyDescent="0.25">
      <c r="B50" s="14">
        <v>42</v>
      </c>
      <c r="C50" s="95" t="str">
        <f t="shared" si="7"/>
        <v/>
      </c>
      <c r="D50" s="15" t="str">
        <f t="shared" si="12"/>
        <v>OK</v>
      </c>
      <c r="E50" s="16" t="e">
        <f>VLOOKUP('Data Sheet'!$B$8,'Data Sheet'!$I$2:$J$9,2,FALSE)</f>
        <v>#N/A</v>
      </c>
      <c r="F50" s="16" t="str">
        <f t="shared" si="8"/>
        <v/>
      </c>
      <c r="G50" s="103">
        <f t="shared" si="9"/>
        <v>0</v>
      </c>
      <c r="H50" s="17" t="s">
        <v>26</v>
      </c>
      <c r="I50" s="17" t="s">
        <v>26</v>
      </c>
      <c r="J50" s="17" t="str">
        <f>IF('Data Sheet'!$B$9="NC-50","N/A","OK")</f>
        <v>OK</v>
      </c>
      <c r="K50" s="17" t="str">
        <f>IF('Data Sheet'!$B$9="NC-50","N/A","OK")</f>
        <v>OK</v>
      </c>
      <c r="L50" s="17" t="str">
        <f t="shared" si="10"/>
        <v>OK</v>
      </c>
      <c r="M50" s="17" t="str">
        <f t="shared" si="11"/>
        <v>OK</v>
      </c>
      <c r="N50" s="18" t="str">
        <f>IF(BO50&lt;&gt;"",
    IF(INT('Data Sheet'!$A$19)=INT('Data Sheet'!$B$19),
        --(INT('Data Sheet'!$A$19) &amp; "." &amp; BO50),
        IF(AND((--(INT('Data Sheet'!$A$19) &amp; "." &amp; BO50)&gt;=--('Data Sheet'!$A$19)), (--(INT('Data Sheet'!$A$19) &amp; "." &amp; BO50)&lt;=--('Data Sheet'!$B$19))),
            --(INT('Data Sheet'!$A$19) &amp; "." &amp; BO50),
            --(INT('Data Sheet'!$B$19) &amp; "." &amp; BO50)
        )
    ),
    IF(BN50&lt;&gt;"",
        IF(INT('Data Sheet'!$A$19)=INT('Data Sheet'!$B$19),
            --(INT('Data Sheet'!$A$19) &amp; "." &amp; LEFT(BN50,3)),
            IF(AND((--(INT('Data Sheet'!$A$19) &amp; "." &amp; LEFT(BN50,3))&gt;=--('Data Sheet'!$A$19)), (--(INT('Data Sheet'!$A$19) &amp; "." &amp; LEFT(BN50,3))&lt;=--('Data Sheet'!$B$19))),
                --(INT('Data Sheet'!$A$19) &amp; "." &amp; LEFT(BN50,3)),
                --(INT('Data Sheet'!$B$19) &amp; "." &amp; LEFT(BN50,3))
            )
        ),
        "OK"
    )
)</f>
        <v>OK</v>
      </c>
      <c r="O50" s="23" t="str">
        <f>IF(BP50&lt;&gt;"",
    IF(INT('Data Sheet'!$A$19)=INT('Data Sheet'!$B$19),
        --(INT('Data Sheet'!$A$19) &amp; "." &amp; BP50),
        IF(AND((--(INT('Data Sheet'!$A$19) &amp; "." &amp; BP50)&gt;=--('Data Sheet'!$A$19)), (--(INT('Data Sheet'!$A$19) &amp; "." &amp; BP50)&lt;=--('Data Sheet'!$B$19))),
            --(INT('Data Sheet'!$A$19) &amp; "." &amp; BP50),
            --(INT('Data Sheet'!$B$19) &amp; "." &amp; BP50)
        )
    ),
    IF(BN50&lt;&gt;"",
        IF(INT('Data Sheet'!$A$19)=INT('Data Sheet'!$B$19),
            --(INT('Data Sheet'!$A$19) &amp; "." &amp; RIGHT(BN50,3)),
            IF(AND((--(INT('Data Sheet'!$A$19) &amp; "." &amp; RIGHT(BN50,3))&gt;=--('Data Sheet'!$A$19)), (--(INT('Data Sheet'!$A$19) &amp; "." &amp; RIGHT(BN50,3))&lt;=--('Data Sheet'!$B$19))),
                --(INT('Data Sheet'!$A$19) &amp; "." &amp; RIGHT(BN50,3)),
                --(INT('Data Sheet'!$B$19) &amp; "." &amp; RIGHT(BN50,3))
            )
        ),
        "OK"
    )
)</f>
        <v>OK</v>
      </c>
      <c r="P50" s="23" t="str">
        <f>IF(BR50&lt;&gt;"",
    IF(INT('Data Sheet'!$A$19)=INT('Data Sheet'!$B$15),
        --(INT('Data Sheet'!$A$15) &amp; "." &amp; BR50),
        IF(AND((--(INT('Data Sheet'!$A$15) &amp; "." &amp; BR50)&gt;=--('Data Sheet'!$A$15)), (--(INT('Data Sheet'!$A$15) &amp; "." &amp; BR50)&lt;=--('Data Sheet'!$B$15))),
            --(INT('Data Sheet'!$A$15) &amp; "." &amp; BR50),
            --(INT('Data Sheet'!$B$15) &amp; "." &amp; BR50)
        )
    ),
    IF(BQ50&lt;&gt;"",
        IF(INT('Data Sheet'!$A$15)=INT('Data Sheet'!$B$15),
            --(INT('Data Sheet'!$A$15) &amp; "." &amp; LEFT(BQ50,3)),
            IF(AND((--(INT('Data Sheet'!$A$15) &amp; "." &amp; LEFT(BQ50,3))&gt;=--('Data Sheet'!$A$15)), (--(INT('Data Sheet'!$A$15) &amp; "." &amp; LEFT(BQ50,3))&lt;=--('Data Sheet'!$B$15))),
                --(INT('Data Sheet'!$A$15) &amp; "." &amp; LEFT(BQ50,3)),
                --(INT('Data Sheet'!$B$15) &amp; "." &amp; LEFT(BQ50,3))
            )
        ),
        "OK"
    )
)</f>
        <v>OK</v>
      </c>
      <c r="Q50" s="23" t="str">
        <f>IF(BS50&lt;&gt;"",
    IF(INT('Data Sheet'!$A$19)=INT('Data Sheet'!$B$15),
        --(INT('Data Sheet'!$A$15) &amp; "." &amp; BS50),
        IF(AND((--(INT('Data Sheet'!$A$15) &amp; "." &amp; BS50)&gt;=--('Data Sheet'!$A$15)), (--(INT('Data Sheet'!$A$15) &amp; "." &amp; BS50)&lt;=--('Data Sheet'!$B$15))),
            --(INT('Data Sheet'!$A$15) &amp; "." &amp; BS50),
            --(INT('Data Sheet'!$B$15) &amp; "." &amp; BS50)
        )
    ),
    IF(BQ50&lt;&gt;"",
        IF(INT('Data Sheet'!$A$15)=INT('Data Sheet'!$B$15),
            --(INT('Data Sheet'!$A$15) &amp; "." &amp; RIGHT(BQ50,3)),
            IF(AND((--(INT('Data Sheet'!$A$15) &amp; "." &amp; RIGHT(BQ50,3))&gt;=--('Data Sheet'!$A$15)), (--(INT('Data Sheet'!$A$15) &amp; "." &amp; RIGHT(BQ50,3))&lt;=--('Data Sheet'!$B$15))),
                --(INT('Data Sheet'!$A$15) &amp; "." &amp; RIGHT(BQ50,3)),
                --(INT('Data Sheet'!$B$15) &amp; "." &amp; RIGHT(BQ50,3))
            )
        ),
        "OK"
    )
)</f>
        <v>OK</v>
      </c>
      <c r="R50" s="19"/>
      <c r="S50" s="19"/>
      <c r="T50" s="19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1"/>
      <c r="AU50" s="21"/>
      <c r="AV50" s="21"/>
      <c r="AW50" s="22"/>
      <c r="AX50" s="99"/>
      <c r="AY50" s="20"/>
      <c r="AZ50" s="20"/>
      <c r="BA50" s="22"/>
      <c r="BB50">
        <v>42</v>
      </c>
      <c r="BC50" s="80"/>
      <c r="BD50" s="80"/>
      <c r="BE50" s="80"/>
      <c r="BF50" s="80"/>
      <c r="BG50" s="32" t="str">
        <f t="shared" si="4"/>
        <v/>
      </c>
      <c r="BH50" s="78">
        <f t="shared" si="2"/>
        <v>0</v>
      </c>
      <c r="BI50" s="2">
        <f t="shared" si="5"/>
        <v>0</v>
      </c>
      <c r="BJ50" s="2">
        <f t="shared" si="6"/>
        <v>0</v>
      </c>
      <c r="BK50" s="2">
        <f t="shared" si="3"/>
        <v>0</v>
      </c>
    </row>
    <row r="51" spans="2:63" ht="15" customHeight="1" x14ac:dyDescent="0.25">
      <c r="B51" s="14">
        <v>43</v>
      </c>
      <c r="C51" s="95" t="str">
        <f t="shared" si="7"/>
        <v/>
      </c>
      <c r="D51" s="15" t="str">
        <f t="shared" si="12"/>
        <v>OK</v>
      </c>
      <c r="E51" s="16" t="e">
        <f>VLOOKUP('Data Sheet'!$B$8,'Data Sheet'!$I$2:$J$9,2,FALSE)</f>
        <v>#N/A</v>
      </c>
      <c r="F51" s="16" t="str">
        <f t="shared" si="8"/>
        <v/>
      </c>
      <c r="G51" s="103">
        <f t="shared" si="9"/>
        <v>0</v>
      </c>
      <c r="H51" s="17" t="s">
        <v>26</v>
      </c>
      <c r="I51" s="17" t="s">
        <v>26</v>
      </c>
      <c r="J51" s="17" t="str">
        <f>IF('Data Sheet'!$B$9="NC-50","N/A","OK")</f>
        <v>OK</v>
      </c>
      <c r="K51" s="17" t="str">
        <f>IF('Data Sheet'!$B$9="NC-50","N/A","OK")</f>
        <v>OK</v>
      </c>
      <c r="L51" s="17" t="str">
        <f t="shared" si="10"/>
        <v>OK</v>
      </c>
      <c r="M51" s="17" t="str">
        <f t="shared" si="11"/>
        <v>OK</v>
      </c>
      <c r="N51" s="18" t="str">
        <f>IF(BO51&lt;&gt;"",
    IF(INT('Data Sheet'!$A$19)=INT('Data Sheet'!$B$19),
        --(INT('Data Sheet'!$A$19) &amp; "." &amp; BO51),
        IF(AND((--(INT('Data Sheet'!$A$19) &amp; "." &amp; BO51)&gt;=--('Data Sheet'!$A$19)), (--(INT('Data Sheet'!$A$19) &amp; "." &amp; BO51)&lt;=--('Data Sheet'!$B$19))),
            --(INT('Data Sheet'!$A$19) &amp; "." &amp; BO51),
            --(INT('Data Sheet'!$B$19) &amp; "." &amp; BO51)
        )
    ),
    IF(BN51&lt;&gt;"",
        IF(INT('Data Sheet'!$A$19)=INT('Data Sheet'!$B$19),
            --(INT('Data Sheet'!$A$19) &amp; "." &amp; LEFT(BN51,3)),
            IF(AND((--(INT('Data Sheet'!$A$19) &amp; "." &amp; LEFT(BN51,3))&gt;=--('Data Sheet'!$A$19)), (--(INT('Data Sheet'!$A$19) &amp; "." &amp; LEFT(BN51,3))&lt;=--('Data Sheet'!$B$19))),
                --(INT('Data Sheet'!$A$19) &amp; "." &amp; LEFT(BN51,3)),
                --(INT('Data Sheet'!$B$19) &amp; "." &amp; LEFT(BN51,3))
            )
        ),
        "OK"
    )
)</f>
        <v>OK</v>
      </c>
      <c r="O51" s="23" t="str">
        <f>IF(BP51&lt;&gt;"",
    IF(INT('Data Sheet'!$A$19)=INT('Data Sheet'!$B$19),
        --(INT('Data Sheet'!$A$19) &amp; "." &amp; BP51),
        IF(AND((--(INT('Data Sheet'!$A$19) &amp; "." &amp; BP51)&gt;=--('Data Sheet'!$A$19)), (--(INT('Data Sheet'!$A$19) &amp; "." &amp; BP51)&lt;=--('Data Sheet'!$B$19))),
            --(INT('Data Sheet'!$A$19) &amp; "." &amp; BP51),
            --(INT('Data Sheet'!$B$19) &amp; "." &amp; BP51)
        )
    ),
    IF(BN51&lt;&gt;"",
        IF(INT('Data Sheet'!$A$19)=INT('Data Sheet'!$B$19),
            --(INT('Data Sheet'!$A$19) &amp; "." &amp; RIGHT(BN51,3)),
            IF(AND((--(INT('Data Sheet'!$A$19) &amp; "." &amp; RIGHT(BN51,3))&gt;=--('Data Sheet'!$A$19)), (--(INT('Data Sheet'!$A$19) &amp; "." &amp; RIGHT(BN51,3))&lt;=--('Data Sheet'!$B$19))),
                --(INT('Data Sheet'!$A$19) &amp; "." &amp; RIGHT(BN51,3)),
                --(INT('Data Sheet'!$B$19) &amp; "." &amp; RIGHT(BN51,3))
            )
        ),
        "OK"
    )
)</f>
        <v>OK</v>
      </c>
      <c r="P51" s="23" t="str">
        <f>IF(BR51&lt;&gt;"",
    IF(INT('Data Sheet'!$A$19)=INT('Data Sheet'!$B$15),
        --(INT('Data Sheet'!$A$15) &amp; "." &amp; BR51),
        IF(AND((--(INT('Data Sheet'!$A$15) &amp; "." &amp; BR51)&gt;=--('Data Sheet'!$A$15)), (--(INT('Data Sheet'!$A$15) &amp; "." &amp; BR51)&lt;=--('Data Sheet'!$B$15))),
            --(INT('Data Sheet'!$A$15) &amp; "." &amp; BR51),
            --(INT('Data Sheet'!$B$15) &amp; "." &amp; BR51)
        )
    ),
    IF(BQ51&lt;&gt;"",
        IF(INT('Data Sheet'!$A$15)=INT('Data Sheet'!$B$15),
            --(INT('Data Sheet'!$A$15) &amp; "." &amp; LEFT(BQ51,3)),
            IF(AND((--(INT('Data Sheet'!$A$15) &amp; "." &amp; LEFT(BQ51,3))&gt;=--('Data Sheet'!$A$15)), (--(INT('Data Sheet'!$A$15) &amp; "." &amp; LEFT(BQ51,3))&lt;=--('Data Sheet'!$B$15))),
                --(INT('Data Sheet'!$A$15) &amp; "." &amp; LEFT(BQ51,3)),
                --(INT('Data Sheet'!$B$15) &amp; "." &amp; LEFT(BQ51,3))
            )
        ),
        "OK"
    )
)</f>
        <v>OK</v>
      </c>
      <c r="Q51" s="23" t="str">
        <f>IF(BS51&lt;&gt;"",
    IF(INT('Data Sheet'!$A$19)=INT('Data Sheet'!$B$15),
        --(INT('Data Sheet'!$A$15) &amp; "." &amp; BS51),
        IF(AND((--(INT('Data Sheet'!$A$15) &amp; "." &amp; BS51)&gt;=--('Data Sheet'!$A$15)), (--(INT('Data Sheet'!$A$15) &amp; "." &amp; BS51)&lt;=--('Data Sheet'!$B$15))),
            --(INT('Data Sheet'!$A$15) &amp; "." &amp; BS51),
            --(INT('Data Sheet'!$B$15) &amp; "." &amp; BS51)
        )
    ),
    IF(BQ51&lt;&gt;"",
        IF(INT('Data Sheet'!$A$15)=INT('Data Sheet'!$B$15),
            --(INT('Data Sheet'!$A$15) &amp; "." &amp; RIGHT(BQ51,3)),
            IF(AND((--(INT('Data Sheet'!$A$15) &amp; "." &amp; RIGHT(BQ51,3))&gt;=--('Data Sheet'!$A$15)), (--(INT('Data Sheet'!$A$15) &amp; "." &amp; RIGHT(BQ51,3))&lt;=--('Data Sheet'!$B$15))),
                --(INT('Data Sheet'!$A$15) &amp; "." &amp; RIGHT(BQ51,3)),
                --(INT('Data Sheet'!$B$15) &amp; "." &amp; RIGHT(BQ51,3))
            )
        ),
        "OK"
    )
)</f>
        <v>OK</v>
      </c>
      <c r="R51" s="19"/>
      <c r="S51" s="19"/>
      <c r="T51" s="19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1"/>
      <c r="AU51" s="21"/>
      <c r="AV51" s="21"/>
      <c r="AW51" s="22"/>
      <c r="AX51" s="99"/>
      <c r="AY51" s="20"/>
      <c r="AZ51" s="20"/>
      <c r="BA51" s="22"/>
      <c r="BB51">
        <v>43</v>
      </c>
      <c r="BC51" s="80"/>
      <c r="BD51" s="80"/>
      <c r="BE51" s="80"/>
      <c r="BF51" s="80"/>
      <c r="BG51" s="32" t="str">
        <f t="shared" si="4"/>
        <v/>
      </c>
      <c r="BH51" s="78">
        <f t="shared" si="2"/>
        <v>0</v>
      </c>
      <c r="BI51" s="2">
        <f t="shared" si="5"/>
        <v>0</v>
      </c>
      <c r="BJ51" s="2">
        <f t="shared" si="6"/>
        <v>0</v>
      </c>
      <c r="BK51" s="2">
        <f t="shared" si="3"/>
        <v>0</v>
      </c>
    </row>
    <row r="52" spans="2:63" ht="15" customHeight="1" x14ac:dyDescent="0.25">
      <c r="B52" s="14">
        <v>44</v>
      </c>
      <c r="C52" s="95" t="str">
        <f t="shared" si="7"/>
        <v/>
      </c>
      <c r="D52" s="15" t="str">
        <f t="shared" si="12"/>
        <v>OK</v>
      </c>
      <c r="E52" s="16" t="e">
        <f>VLOOKUP('Data Sheet'!$B$8,'Data Sheet'!$I$2:$J$9,2,FALSE)</f>
        <v>#N/A</v>
      </c>
      <c r="F52" s="16" t="str">
        <f t="shared" si="8"/>
        <v/>
      </c>
      <c r="G52" s="103">
        <f t="shared" si="9"/>
        <v>0</v>
      </c>
      <c r="H52" s="17" t="s">
        <v>26</v>
      </c>
      <c r="I52" s="17" t="s">
        <v>26</v>
      </c>
      <c r="J52" s="17" t="str">
        <f>IF('Data Sheet'!$B$9="NC-50","N/A","OK")</f>
        <v>OK</v>
      </c>
      <c r="K52" s="17" t="str">
        <f>IF('Data Sheet'!$B$9="NC-50","N/A","OK")</f>
        <v>OK</v>
      </c>
      <c r="L52" s="17" t="str">
        <f t="shared" si="10"/>
        <v>OK</v>
      </c>
      <c r="M52" s="17" t="str">
        <f t="shared" si="11"/>
        <v>OK</v>
      </c>
      <c r="N52" s="18" t="str">
        <f>IF(BO52&lt;&gt;"",
    IF(INT('Data Sheet'!$A$19)=INT('Data Sheet'!$B$19),
        --(INT('Data Sheet'!$A$19) &amp; "." &amp; BO52),
        IF(AND((--(INT('Data Sheet'!$A$19) &amp; "." &amp; BO52)&gt;=--('Data Sheet'!$A$19)), (--(INT('Data Sheet'!$A$19) &amp; "." &amp; BO52)&lt;=--('Data Sheet'!$B$19))),
            --(INT('Data Sheet'!$A$19) &amp; "." &amp; BO52),
            --(INT('Data Sheet'!$B$19) &amp; "." &amp; BO52)
        )
    ),
    IF(BN52&lt;&gt;"",
        IF(INT('Data Sheet'!$A$19)=INT('Data Sheet'!$B$19),
            --(INT('Data Sheet'!$A$19) &amp; "." &amp; LEFT(BN52,3)),
            IF(AND((--(INT('Data Sheet'!$A$19) &amp; "." &amp; LEFT(BN52,3))&gt;=--('Data Sheet'!$A$19)), (--(INT('Data Sheet'!$A$19) &amp; "." &amp; LEFT(BN52,3))&lt;=--('Data Sheet'!$B$19))),
                --(INT('Data Sheet'!$A$19) &amp; "." &amp; LEFT(BN52,3)),
                --(INT('Data Sheet'!$B$19) &amp; "." &amp; LEFT(BN52,3))
            )
        ),
        "OK"
    )
)</f>
        <v>OK</v>
      </c>
      <c r="O52" s="23" t="str">
        <f>IF(BP52&lt;&gt;"",
    IF(INT('Data Sheet'!$A$19)=INT('Data Sheet'!$B$19),
        --(INT('Data Sheet'!$A$19) &amp; "." &amp; BP52),
        IF(AND((--(INT('Data Sheet'!$A$19) &amp; "." &amp; BP52)&gt;=--('Data Sheet'!$A$19)), (--(INT('Data Sheet'!$A$19) &amp; "." &amp; BP52)&lt;=--('Data Sheet'!$B$19))),
            --(INT('Data Sheet'!$A$19) &amp; "." &amp; BP52),
            --(INT('Data Sheet'!$B$19) &amp; "." &amp; BP52)
        )
    ),
    IF(BN52&lt;&gt;"",
        IF(INT('Data Sheet'!$A$19)=INT('Data Sheet'!$B$19),
            --(INT('Data Sheet'!$A$19) &amp; "." &amp; RIGHT(BN52,3)),
            IF(AND((--(INT('Data Sheet'!$A$19) &amp; "." &amp; RIGHT(BN52,3))&gt;=--('Data Sheet'!$A$19)), (--(INT('Data Sheet'!$A$19) &amp; "." &amp; RIGHT(BN52,3))&lt;=--('Data Sheet'!$B$19))),
                --(INT('Data Sheet'!$A$19) &amp; "." &amp; RIGHT(BN52,3)),
                --(INT('Data Sheet'!$B$19) &amp; "." &amp; RIGHT(BN52,3))
            )
        ),
        "OK"
    )
)</f>
        <v>OK</v>
      </c>
      <c r="P52" s="23" t="str">
        <f>IF(BR52&lt;&gt;"",
    IF(INT('Data Sheet'!$A$19)=INT('Data Sheet'!$B$15),
        --(INT('Data Sheet'!$A$15) &amp; "." &amp; BR52),
        IF(AND((--(INT('Data Sheet'!$A$15) &amp; "." &amp; BR52)&gt;=--('Data Sheet'!$A$15)), (--(INT('Data Sheet'!$A$15) &amp; "." &amp; BR52)&lt;=--('Data Sheet'!$B$15))),
            --(INT('Data Sheet'!$A$15) &amp; "." &amp; BR52),
            --(INT('Data Sheet'!$B$15) &amp; "." &amp; BR52)
        )
    ),
    IF(BQ52&lt;&gt;"",
        IF(INT('Data Sheet'!$A$15)=INT('Data Sheet'!$B$15),
            --(INT('Data Sheet'!$A$15) &amp; "." &amp; LEFT(BQ52,3)),
            IF(AND((--(INT('Data Sheet'!$A$15) &amp; "." &amp; LEFT(BQ52,3))&gt;=--('Data Sheet'!$A$15)), (--(INT('Data Sheet'!$A$15) &amp; "." &amp; LEFT(BQ52,3))&lt;=--('Data Sheet'!$B$15))),
                --(INT('Data Sheet'!$A$15) &amp; "." &amp; LEFT(BQ52,3)),
                --(INT('Data Sheet'!$B$15) &amp; "." &amp; LEFT(BQ52,3))
            )
        ),
        "OK"
    )
)</f>
        <v>OK</v>
      </c>
      <c r="Q52" s="23" t="str">
        <f>IF(BS52&lt;&gt;"",
    IF(INT('Data Sheet'!$A$19)=INT('Data Sheet'!$B$15),
        --(INT('Data Sheet'!$A$15) &amp; "." &amp; BS52),
        IF(AND((--(INT('Data Sheet'!$A$15) &amp; "." &amp; BS52)&gt;=--('Data Sheet'!$A$15)), (--(INT('Data Sheet'!$A$15) &amp; "." &amp; BS52)&lt;=--('Data Sheet'!$B$15))),
            --(INT('Data Sheet'!$A$15) &amp; "." &amp; BS52),
            --(INT('Data Sheet'!$B$15) &amp; "." &amp; BS52)
        )
    ),
    IF(BQ52&lt;&gt;"",
        IF(INT('Data Sheet'!$A$15)=INT('Data Sheet'!$B$15),
            --(INT('Data Sheet'!$A$15) &amp; "." &amp; RIGHT(BQ52,3)),
            IF(AND((--(INT('Data Sheet'!$A$15) &amp; "." &amp; RIGHT(BQ52,3))&gt;=--('Data Sheet'!$A$15)), (--(INT('Data Sheet'!$A$15) &amp; "." &amp; RIGHT(BQ52,3))&lt;=--('Data Sheet'!$B$15))),
                --(INT('Data Sheet'!$A$15) &amp; "." &amp; RIGHT(BQ52,3)),
                --(INT('Data Sheet'!$B$15) &amp; "." &amp; RIGHT(BQ52,3))
            )
        ),
        "OK"
    )
)</f>
        <v>OK</v>
      </c>
      <c r="R52" s="19"/>
      <c r="S52" s="19"/>
      <c r="T52" s="19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1"/>
      <c r="AU52" s="21"/>
      <c r="AV52" s="21"/>
      <c r="AW52" s="22"/>
      <c r="AX52" s="99"/>
      <c r="AY52" s="20"/>
      <c r="AZ52" s="20"/>
      <c r="BA52" s="22"/>
      <c r="BB52">
        <v>44</v>
      </c>
      <c r="BC52" s="80"/>
      <c r="BD52" s="80"/>
      <c r="BE52" s="80"/>
      <c r="BF52" s="80"/>
      <c r="BG52" s="32" t="str">
        <f t="shared" si="4"/>
        <v/>
      </c>
      <c r="BH52" s="78">
        <f t="shared" si="2"/>
        <v>0</v>
      </c>
      <c r="BI52" s="2">
        <f t="shared" si="5"/>
        <v>0</v>
      </c>
      <c r="BJ52" s="2">
        <f t="shared" si="6"/>
        <v>0</v>
      </c>
      <c r="BK52" s="2">
        <f t="shared" si="3"/>
        <v>0</v>
      </c>
    </row>
    <row r="53" spans="2:63" ht="15" customHeight="1" x14ac:dyDescent="0.25">
      <c r="B53" s="14">
        <v>45</v>
      </c>
      <c r="C53" s="95" t="str">
        <f t="shared" si="7"/>
        <v/>
      </c>
      <c r="D53" s="15" t="str">
        <f t="shared" si="12"/>
        <v>OK</v>
      </c>
      <c r="E53" s="16" t="e">
        <f>VLOOKUP('Data Sheet'!$B$8,'Data Sheet'!$I$2:$J$9,2,FALSE)</f>
        <v>#N/A</v>
      </c>
      <c r="F53" s="16" t="str">
        <f t="shared" si="8"/>
        <v/>
      </c>
      <c r="G53" s="103">
        <f t="shared" si="9"/>
        <v>0</v>
      </c>
      <c r="H53" s="17" t="s">
        <v>26</v>
      </c>
      <c r="I53" s="17" t="s">
        <v>26</v>
      </c>
      <c r="J53" s="17" t="str">
        <f>IF('Data Sheet'!$B$9="NC-50","N/A","OK")</f>
        <v>OK</v>
      </c>
      <c r="K53" s="17" t="str">
        <f>IF('Data Sheet'!$B$9="NC-50","N/A","OK")</f>
        <v>OK</v>
      </c>
      <c r="L53" s="17" t="str">
        <f t="shared" si="10"/>
        <v>OK</v>
      </c>
      <c r="M53" s="17" t="str">
        <f t="shared" si="11"/>
        <v>OK</v>
      </c>
      <c r="N53" s="18" t="str">
        <f>IF(BO53&lt;&gt;"",
    IF(INT('Data Sheet'!$A$19)=INT('Data Sheet'!$B$19),
        --(INT('Data Sheet'!$A$19) &amp; "." &amp; BO53),
        IF(AND((--(INT('Data Sheet'!$A$19) &amp; "." &amp; BO53)&gt;=--('Data Sheet'!$A$19)), (--(INT('Data Sheet'!$A$19) &amp; "." &amp; BO53)&lt;=--('Data Sheet'!$B$19))),
            --(INT('Data Sheet'!$A$19) &amp; "." &amp; BO53),
            --(INT('Data Sheet'!$B$19) &amp; "." &amp; BO53)
        )
    ),
    IF(BN53&lt;&gt;"",
        IF(INT('Data Sheet'!$A$19)=INT('Data Sheet'!$B$19),
            --(INT('Data Sheet'!$A$19) &amp; "." &amp; LEFT(BN53,3)),
            IF(AND((--(INT('Data Sheet'!$A$19) &amp; "." &amp; LEFT(BN53,3))&gt;=--('Data Sheet'!$A$19)), (--(INT('Data Sheet'!$A$19) &amp; "." &amp; LEFT(BN53,3))&lt;=--('Data Sheet'!$B$19))),
                --(INT('Data Sheet'!$A$19) &amp; "." &amp; LEFT(BN53,3)),
                --(INT('Data Sheet'!$B$19) &amp; "." &amp; LEFT(BN53,3))
            )
        ),
        "OK"
    )
)</f>
        <v>OK</v>
      </c>
      <c r="O53" s="23" t="str">
        <f>IF(BP53&lt;&gt;"",
    IF(INT('Data Sheet'!$A$19)=INT('Data Sheet'!$B$19),
        --(INT('Data Sheet'!$A$19) &amp; "." &amp; BP53),
        IF(AND((--(INT('Data Sheet'!$A$19) &amp; "." &amp; BP53)&gt;=--('Data Sheet'!$A$19)), (--(INT('Data Sheet'!$A$19) &amp; "." &amp; BP53)&lt;=--('Data Sheet'!$B$19))),
            --(INT('Data Sheet'!$A$19) &amp; "." &amp; BP53),
            --(INT('Data Sheet'!$B$19) &amp; "." &amp; BP53)
        )
    ),
    IF(BN53&lt;&gt;"",
        IF(INT('Data Sheet'!$A$19)=INT('Data Sheet'!$B$19),
            --(INT('Data Sheet'!$A$19) &amp; "." &amp; RIGHT(BN53,3)),
            IF(AND((--(INT('Data Sheet'!$A$19) &amp; "." &amp; RIGHT(BN53,3))&gt;=--('Data Sheet'!$A$19)), (--(INT('Data Sheet'!$A$19) &amp; "." &amp; RIGHT(BN53,3))&lt;=--('Data Sheet'!$B$19))),
                --(INT('Data Sheet'!$A$19) &amp; "." &amp; RIGHT(BN53,3)),
                --(INT('Data Sheet'!$B$19) &amp; "." &amp; RIGHT(BN53,3))
            )
        ),
        "OK"
    )
)</f>
        <v>OK</v>
      </c>
      <c r="P53" s="23" t="str">
        <f>IF(BR53&lt;&gt;"",
    IF(INT('Data Sheet'!$A$19)=INT('Data Sheet'!$B$15),
        --(INT('Data Sheet'!$A$15) &amp; "." &amp; BR53),
        IF(AND((--(INT('Data Sheet'!$A$15) &amp; "." &amp; BR53)&gt;=--('Data Sheet'!$A$15)), (--(INT('Data Sheet'!$A$15) &amp; "." &amp; BR53)&lt;=--('Data Sheet'!$B$15))),
            --(INT('Data Sheet'!$A$15) &amp; "." &amp; BR53),
            --(INT('Data Sheet'!$B$15) &amp; "." &amp; BR53)
        )
    ),
    IF(BQ53&lt;&gt;"",
        IF(INT('Data Sheet'!$A$15)=INT('Data Sheet'!$B$15),
            --(INT('Data Sheet'!$A$15) &amp; "." &amp; LEFT(BQ53,3)),
            IF(AND((--(INT('Data Sheet'!$A$15) &amp; "." &amp; LEFT(BQ53,3))&gt;=--('Data Sheet'!$A$15)), (--(INT('Data Sheet'!$A$15) &amp; "." &amp; LEFT(BQ53,3))&lt;=--('Data Sheet'!$B$15))),
                --(INT('Data Sheet'!$A$15) &amp; "." &amp; LEFT(BQ53,3)),
                --(INT('Data Sheet'!$B$15) &amp; "." &amp; LEFT(BQ53,3))
            )
        ),
        "OK"
    )
)</f>
        <v>OK</v>
      </c>
      <c r="Q53" s="23" t="str">
        <f>IF(BS53&lt;&gt;"",
    IF(INT('Data Sheet'!$A$19)=INT('Data Sheet'!$B$15),
        --(INT('Data Sheet'!$A$15) &amp; "." &amp; BS53),
        IF(AND((--(INT('Data Sheet'!$A$15) &amp; "." &amp; BS53)&gt;=--('Data Sheet'!$A$15)), (--(INT('Data Sheet'!$A$15) &amp; "." &amp; BS53)&lt;=--('Data Sheet'!$B$15))),
            --(INT('Data Sheet'!$A$15) &amp; "." &amp; BS53),
            --(INT('Data Sheet'!$B$15) &amp; "." &amp; BS53)
        )
    ),
    IF(BQ53&lt;&gt;"",
        IF(INT('Data Sheet'!$A$15)=INT('Data Sheet'!$B$15),
            --(INT('Data Sheet'!$A$15) &amp; "." &amp; RIGHT(BQ53,3)),
            IF(AND((--(INT('Data Sheet'!$A$15) &amp; "." &amp; RIGHT(BQ53,3))&gt;=--('Data Sheet'!$A$15)), (--(INT('Data Sheet'!$A$15) &amp; "." &amp; RIGHT(BQ53,3))&lt;=--('Data Sheet'!$B$15))),
                --(INT('Data Sheet'!$A$15) &amp; "." &amp; RIGHT(BQ53,3)),
                --(INT('Data Sheet'!$B$15) &amp; "." &amp; RIGHT(BQ53,3))
            )
        ),
        "OK"
    )
)</f>
        <v>OK</v>
      </c>
      <c r="R53" s="19"/>
      <c r="S53" s="19"/>
      <c r="T53" s="19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1"/>
      <c r="AU53" s="21"/>
      <c r="AV53" s="21"/>
      <c r="AW53" s="22"/>
      <c r="AX53" s="99"/>
      <c r="AY53" s="20"/>
      <c r="AZ53" s="20"/>
      <c r="BA53" s="22"/>
      <c r="BB53">
        <v>45</v>
      </c>
      <c r="BC53" s="80"/>
      <c r="BD53" s="80"/>
      <c r="BE53" s="80"/>
      <c r="BF53" s="80"/>
      <c r="BG53" s="32" t="str">
        <f t="shared" si="4"/>
        <v/>
      </c>
      <c r="BH53" s="78">
        <f t="shared" si="2"/>
        <v>0</v>
      </c>
      <c r="BI53" s="2">
        <f t="shared" si="5"/>
        <v>0</v>
      </c>
      <c r="BJ53" s="2">
        <f t="shared" si="6"/>
        <v>0</v>
      </c>
      <c r="BK53" s="2">
        <f t="shared" si="3"/>
        <v>0</v>
      </c>
    </row>
    <row r="54" spans="2:63" ht="15" customHeight="1" x14ac:dyDescent="0.25">
      <c r="B54" s="14">
        <v>46</v>
      </c>
      <c r="C54" s="95" t="str">
        <f t="shared" si="7"/>
        <v/>
      </c>
      <c r="D54" s="15" t="str">
        <f t="shared" si="12"/>
        <v>OK</v>
      </c>
      <c r="E54" s="16" t="e">
        <f>VLOOKUP('Data Sheet'!$B$8,'Data Sheet'!$I$2:$J$9,2,FALSE)</f>
        <v>#N/A</v>
      </c>
      <c r="F54" s="16" t="str">
        <f t="shared" si="8"/>
        <v/>
      </c>
      <c r="G54" s="103">
        <f t="shared" si="9"/>
        <v>0</v>
      </c>
      <c r="H54" s="17" t="s">
        <v>26</v>
      </c>
      <c r="I54" s="17" t="s">
        <v>26</v>
      </c>
      <c r="J54" s="17" t="str">
        <f>IF('Data Sheet'!$B$9="NC-50","N/A","OK")</f>
        <v>OK</v>
      </c>
      <c r="K54" s="17" t="str">
        <f>IF('Data Sheet'!$B$9="NC-50","N/A","OK")</f>
        <v>OK</v>
      </c>
      <c r="L54" s="17" t="str">
        <f t="shared" si="10"/>
        <v>OK</v>
      </c>
      <c r="M54" s="17" t="str">
        <f t="shared" si="11"/>
        <v>OK</v>
      </c>
      <c r="N54" s="18" t="str">
        <f>IF(BO54&lt;&gt;"",
    IF(INT('Data Sheet'!$A$19)=INT('Data Sheet'!$B$19),
        --(INT('Data Sheet'!$A$19) &amp; "." &amp; BO54),
        IF(AND((--(INT('Data Sheet'!$A$19) &amp; "." &amp; BO54)&gt;=--('Data Sheet'!$A$19)), (--(INT('Data Sheet'!$A$19) &amp; "." &amp; BO54)&lt;=--('Data Sheet'!$B$19))),
            --(INT('Data Sheet'!$A$19) &amp; "." &amp; BO54),
            --(INT('Data Sheet'!$B$19) &amp; "." &amp; BO54)
        )
    ),
    IF(BN54&lt;&gt;"",
        IF(INT('Data Sheet'!$A$19)=INT('Data Sheet'!$B$19),
            --(INT('Data Sheet'!$A$19) &amp; "." &amp; LEFT(BN54,3)),
            IF(AND((--(INT('Data Sheet'!$A$19) &amp; "." &amp; LEFT(BN54,3))&gt;=--('Data Sheet'!$A$19)), (--(INT('Data Sheet'!$A$19) &amp; "." &amp; LEFT(BN54,3))&lt;=--('Data Sheet'!$B$19))),
                --(INT('Data Sheet'!$A$19) &amp; "." &amp; LEFT(BN54,3)),
                --(INT('Data Sheet'!$B$19) &amp; "." &amp; LEFT(BN54,3))
            )
        ),
        "OK"
    )
)</f>
        <v>OK</v>
      </c>
      <c r="O54" s="23" t="str">
        <f>IF(BP54&lt;&gt;"",
    IF(INT('Data Sheet'!$A$19)=INT('Data Sheet'!$B$19),
        --(INT('Data Sheet'!$A$19) &amp; "." &amp; BP54),
        IF(AND((--(INT('Data Sheet'!$A$19) &amp; "." &amp; BP54)&gt;=--('Data Sheet'!$A$19)), (--(INT('Data Sheet'!$A$19) &amp; "." &amp; BP54)&lt;=--('Data Sheet'!$B$19))),
            --(INT('Data Sheet'!$A$19) &amp; "." &amp; BP54),
            --(INT('Data Sheet'!$B$19) &amp; "." &amp; BP54)
        )
    ),
    IF(BN54&lt;&gt;"",
        IF(INT('Data Sheet'!$A$19)=INT('Data Sheet'!$B$19),
            --(INT('Data Sheet'!$A$19) &amp; "." &amp; RIGHT(BN54,3)),
            IF(AND((--(INT('Data Sheet'!$A$19) &amp; "." &amp; RIGHT(BN54,3))&gt;=--('Data Sheet'!$A$19)), (--(INT('Data Sheet'!$A$19) &amp; "." &amp; RIGHT(BN54,3))&lt;=--('Data Sheet'!$B$19))),
                --(INT('Data Sheet'!$A$19) &amp; "." &amp; RIGHT(BN54,3)),
                --(INT('Data Sheet'!$B$19) &amp; "." &amp; RIGHT(BN54,3))
            )
        ),
        "OK"
    )
)</f>
        <v>OK</v>
      </c>
      <c r="P54" s="23" t="str">
        <f>IF(BR54&lt;&gt;"",
    IF(INT('Data Sheet'!$A$19)=INT('Data Sheet'!$B$15),
        --(INT('Data Sheet'!$A$15) &amp; "." &amp; BR54),
        IF(AND((--(INT('Data Sheet'!$A$15) &amp; "." &amp; BR54)&gt;=--('Data Sheet'!$A$15)), (--(INT('Data Sheet'!$A$15) &amp; "." &amp; BR54)&lt;=--('Data Sheet'!$B$15))),
            --(INT('Data Sheet'!$A$15) &amp; "." &amp; BR54),
            --(INT('Data Sheet'!$B$15) &amp; "." &amp; BR54)
        )
    ),
    IF(BQ54&lt;&gt;"",
        IF(INT('Data Sheet'!$A$15)=INT('Data Sheet'!$B$15),
            --(INT('Data Sheet'!$A$15) &amp; "." &amp; LEFT(BQ54,3)),
            IF(AND((--(INT('Data Sheet'!$A$15) &amp; "." &amp; LEFT(BQ54,3))&gt;=--('Data Sheet'!$A$15)), (--(INT('Data Sheet'!$A$15) &amp; "." &amp; LEFT(BQ54,3))&lt;=--('Data Sheet'!$B$15))),
                --(INT('Data Sheet'!$A$15) &amp; "." &amp; LEFT(BQ54,3)),
                --(INT('Data Sheet'!$B$15) &amp; "." &amp; LEFT(BQ54,3))
            )
        ),
        "OK"
    )
)</f>
        <v>OK</v>
      </c>
      <c r="Q54" s="23" t="str">
        <f>IF(BS54&lt;&gt;"",
    IF(INT('Data Sheet'!$A$19)=INT('Data Sheet'!$B$15),
        --(INT('Data Sheet'!$A$15) &amp; "." &amp; BS54),
        IF(AND((--(INT('Data Sheet'!$A$15) &amp; "." &amp; BS54)&gt;=--('Data Sheet'!$A$15)), (--(INT('Data Sheet'!$A$15) &amp; "." &amp; BS54)&lt;=--('Data Sheet'!$B$15))),
            --(INT('Data Sheet'!$A$15) &amp; "." &amp; BS54),
            --(INT('Data Sheet'!$B$15) &amp; "." &amp; BS54)
        )
    ),
    IF(BQ54&lt;&gt;"",
        IF(INT('Data Sheet'!$A$15)=INT('Data Sheet'!$B$15),
            --(INT('Data Sheet'!$A$15) &amp; "." &amp; RIGHT(BQ54,3)),
            IF(AND((--(INT('Data Sheet'!$A$15) &amp; "." &amp; RIGHT(BQ54,3))&gt;=--('Data Sheet'!$A$15)), (--(INT('Data Sheet'!$A$15) &amp; "." &amp; RIGHT(BQ54,3))&lt;=--('Data Sheet'!$B$15))),
                --(INT('Data Sheet'!$A$15) &amp; "." &amp; RIGHT(BQ54,3)),
                --(INT('Data Sheet'!$B$15) &amp; "." &amp; RIGHT(BQ54,3))
            )
        ),
        "OK"
    )
)</f>
        <v>OK</v>
      </c>
      <c r="R54" s="19"/>
      <c r="S54" s="19"/>
      <c r="T54" s="19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1"/>
      <c r="AU54" s="21"/>
      <c r="AV54" s="21"/>
      <c r="AW54" s="22"/>
      <c r="AX54" s="99"/>
      <c r="AY54" s="20"/>
      <c r="AZ54" s="20"/>
      <c r="BA54" s="22"/>
      <c r="BB54">
        <v>46</v>
      </c>
      <c r="BC54" s="80"/>
      <c r="BD54" s="80"/>
      <c r="BE54" s="80"/>
      <c r="BF54" s="80"/>
      <c r="BG54" s="32" t="str">
        <f t="shared" si="4"/>
        <v/>
      </c>
      <c r="BH54" s="78">
        <f t="shared" si="2"/>
        <v>0</v>
      </c>
      <c r="BI54" s="2">
        <f t="shared" si="5"/>
        <v>0</v>
      </c>
      <c r="BJ54" s="2">
        <f t="shared" si="6"/>
        <v>0</v>
      </c>
      <c r="BK54" s="2">
        <f t="shared" si="3"/>
        <v>0</v>
      </c>
    </row>
    <row r="55" spans="2:63" ht="15" customHeight="1" x14ac:dyDescent="0.25">
      <c r="B55" s="14">
        <v>47</v>
      </c>
      <c r="C55" s="95" t="str">
        <f t="shared" si="7"/>
        <v/>
      </c>
      <c r="D55" s="15" t="str">
        <f t="shared" si="12"/>
        <v>OK</v>
      </c>
      <c r="E55" s="16" t="e">
        <f>VLOOKUP('Data Sheet'!$B$8,'Data Sheet'!$I$2:$J$9,2,FALSE)</f>
        <v>#N/A</v>
      </c>
      <c r="F55" s="16" t="str">
        <f t="shared" si="8"/>
        <v/>
      </c>
      <c r="G55" s="103">
        <f t="shared" si="9"/>
        <v>0</v>
      </c>
      <c r="H55" s="17" t="s">
        <v>26</v>
      </c>
      <c r="I55" s="17" t="s">
        <v>26</v>
      </c>
      <c r="J55" s="17" t="str">
        <f>IF('Data Sheet'!$B$9="NC-50","N/A","OK")</f>
        <v>OK</v>
      </c>
      <c r="K55" s="17" t="str">
        <f>IF('Data Sheet'!$B$9="NC-50","N/A","OK")</f>
        <v>OK</v>
      </c>
      <c r="L55" s="17" t="str">
        <f t="shared" si="10"/>
        <v>OK</v>
      </c>
      <c r="M55" s="17" t="str">
        <f t="shared" si="11"/>
        <v>OK</v>
      </c>
      <c r="N55" s="18" t="str">
        <f>IF(BO55&lt;&gt;"",
    IF(INT('Data Sheet'!$A$19)=INT('Data Sheet'!$B$19),
        --(INT('Data Sheet'!$A$19) &amp; "." &amp; BO55),
        IF(AND((--(INT('Data Sheet'!$A$19) &amp; "." &amp; BO55)&gt;=--('Data Sheet'!$A$19)), (--(INT('Data Sheet'!$A$19) &amp; "." &amp; BO55)&lt;=--('Data Sheet'!$B$19))),
            --(INT('Data Sheet'!$A$19) &amp; "." &amp; BO55),
            --(INT('Data Sheet'!$B$19) &amp; "." &amp; BO55)
        )
    ),
    IF(BN55&lt;&gt;"",
        IF(INT('Data Sheet'!$A$19)=INT('Data Sheet'!$B$19),
            --(INT('Data Sheet'!$A$19) &amp; "." &amp; LEFT(BN55,3)),
            IF(AND((--(INT('Data Sheet'!$A$19) &amp; "." &amp; LEFT(BN55,3))&gt;=--('Data Sheet'!$A$19)), (--(INT('Data Sheet'!$A$19) &amp; "." &amp; LEFT(BN55,3))&lt;=--('Data Sheet'!$B$19))),
                --(INT('Data Sheet'!$A$19) &amp; "." &amp; LEFT(BN55,3)),
                --(INT('Data Sheet'!$B$19) &amp; "." &amp; LEFT(BN55,3))
            )
        ),
        "OK"
    )
)</f>
        <v>OK</v>
      </c>
      <c r="O55" s="23" t="str">
        <f>IF(BP55&lt;&gt;"",
    IF(INT('Data Sheet'!$A$19)=INT('Data Sheet'!$B$19),
        --(INT('Data Sheet'!$A$19) &amp; "." &amp; BP55),
        IF(AND((--(INT('Data Sheet'!$A$19) &amp; "." &amp; BP55)&gt;=--('Data Sheet'!$A$19)), (--(INT('Data Sheet'!$A$19) &amp; "." &amp; BP55)&lt;=--('Data Sheet'!$B$19))),
            --(INT('Data Sheet'!$A$19) &amp; "." &amp; BP55),
            --(INT('Data Sheet'!$B$19) &amp; "." &amp; BP55)
        )
    ),
    IF(BN55&lt;&gt;"",
        IF(INT('Data Sheet'!$A$19)=INT('Data Sheet'!$B$19),
            --(INT('Data Sheet'!$A$19) &amp; "." &amp; RIGHT(BN55,3)),
            IF(AND((--(INT('Data Sheet'!$A$19) &amp; "." &amp; RIGHT(BN55,3))&gt;=--('Data Sheet'!$A$19)), (--(INT('Data Sheet'!$A$19) &amp; "." &amp; RIGHT(BN55,3))&lt;=--('Data Sheet'!$B$19))),
                --(INT('Data Sheet'!$A$19) &amp; "." &amp; RIGHT(BN55,3)),
                --(INT('Data Sheet'!$B$19) &amp; "." &amp; RIGHT(BN55,3))
            )
        ),
        "OK"
    )
)</f>
        <v>OK</v>
      </c>
      <c r="P55" s="23" t="str">
        <f>IF(BR55&lt;&gt;"",
    IF(INT('Data Sheet'!$A$19)=INT('Data Sheet'!$B$15),
        --(INT('Data Sheet'!$A$15) &amp; "." &amp; BR55),
        IF(AND((--(INT('Data Sheet'!$A$15) &amp; "." &amp; BR55)&gt;=--('Data Sheet'!$A$15)), (--(INT('Data Sheet'!$A$15) &amp; "." &amp; BR55)&lt;=--('Data Sheet'!$B$15))),
            --(INT('Data Sheet'!$A$15) &amp; "." &amp; BR55),
            --(INT('Data Sheet'!$B$15) &amp; "." &amp; BR55)
        )
    ),
    IF(BQ55&lt;&gt;"",
        IF(INT('Data Sheet'!$A$15)=INT('Data Sheet'!$B$15),
            --(INT('Data Sheet'!$A$15) &amp; "." &amp; LEFT(BQ55,3)),
            IF(AND((--(INT('Data Sheet'!$A$15) &amp; "." &amp; LEFT(BQ55,3))&gt;=--('Data Sheet'!$A$15)), (--(INT('Data Sheet'!$A$15) &amp; "." &amp; LEFT(BQ55,3))&lt;=--('Data Sheet'!$B$15))),
                --(INT('Data Sheet'!$A$15) &amp; "." &amp; LEFT(BQ55,3)),
                --(INT('Data Sheet'!$B$15) &amp; "." &amp; LEFT(BQ55,3))
            )
        ),
        "OK"
    )
)</f>
        <v>OK</v>
      </c>
      <c r="Q55" s="23" t="str">
        <f>IF(BS55&lt;&gt;"",
    IF(INT('Data Sheet'!$A$19)=INT('Data Sheet'!$B$15),
        --(INT('Data Sheet'!$A$15) &amp; "." &amp; BS55),
        IF(AND((--(INT('Data Sheet'!$A$15) &amp; "." &amp; BS55)&gt;=--('Data Sheet'!$A$15)), (--(INT('Data Sheet'!$A$15) &amp; "." &amp; BS55)&lt;=--('Data Sheet'!$B$15))),
            --(INT('Data Sheet'!$A$15) &amp; "." &amp; BS55),
            --(INT('Data Sheet'!$B$15) &amp; "." &amp; BS55)
        )
    ),
    IF(BQ55&lt;&gt;"",
        IF(INT('Data Sheet'!$A$15)=INT('Data Sheet'!$B$15),
            --(INT('Data Sheet'!$A$15) &amp; "." &amp; RIGHT(BQ55,3)),
            IF(AND((--(INT('Data Sheet'!$A$15) &amp; "." &amp; RIGHT(BQ55,3))&gt;=--('Data Sheet'!$A$15)), (--(INT('Data Sheet'!$A$15) &amp; "." &amp; RIGHT(BQ55,3))&lt;=--('Data Sheet'!$B$15))),
                --(INT('Data Sheet'!$A$15) &amp; "." &amp; RIGHT(BQ55,3)),
                --(INT('Data Sheet'!$B$15) &amp; "." &amp; RIGHT(BQ55,3))
            )
        ),
        "OK"
    )
)</f>
        <v>OK</v>
      </c>
      <c r="R55" s="19"/>
      <c r="S55" s="19"/>
      <c r="T55" s="19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1"/>
      <c r="AU55" s="21"/>
      <c r="AV55" s="21"/>
      <c r="AW55" s="22"/>
      <c r="AX55" s="99"/>
      <c r="AY55" s="20"/>
      <c r="AZ55" s="20"/>
      <c r="BA55" s="22"/>
      <c r="BB55">
        <v>47</v>
      </c>
      <c r="BC55" s="80"/>
      <c r="BD55" s="80"/>
      <c r="BE55" s="80"/>
      <c r="BF55" s="80"/>
      <c r="BG55" s="32" t="str">
        <f t="shared" si="4"/>
        <v/>
      </c>
      <c r="BH55" s="78">
        <f t="shared" si="2"/>
        <v>0</v>
      </c>
      <c r="BI55" s="2">
        <f t="shared" si="5"/>
        <v>0</v>
      </c>
      <c r="BJ55" s="2">
        <f t="shared" si="6"/>
        <v>0</v>
      </c>
      <c r="BK55" s="2">
        <f t="shared" si="3"/>
        <v>0</v>
      </c>
    </row>
    <row r="56" spans="2:63" ht="15" customHeight="1" x14ac:dyDescent="0.25">
      <c r="B56" s="14">
        <v>48</v>
      </c>
      <c r="C56" s="95" t="str">
        <f t="shared" si="7"/>
        <v/>
      </c>
      <c r="D56" s="15" t="str">
        <f t="shared" si="12"/>
        <v>OK</v>
      </c>
      <c r="E56" s="16" t="e">
        <f>VLOOKUP('Data Sheet'!$B$8,'Data Sheet'!$I$2:$J$9,2,FALSE)</f>
        <v>#N/A</v>
      </c>
      <c r="F56" s="16" t="str">
        <f t="shared" si="8"/>
        <v/>
      </c>
      <c r="G56" s="103">
        <f t="shared" si="9"/>
        <v>0</v>
      </c>
      <c r="H56" s="17" t="s">
        <v>26</v>
      </c>
      <c r="I56" s="17" t="s">
        <v>26</v>
      </c>
      <c r="J56" s="17" t="str">
        <f>IF('Data Sheet'!$B$9="NC-50","N/A","OK")</f>
        <v>OK</v>
      </c>
      <c r="K56" s="17" t="str">
        <f>IF('Data Sheet'!$B$9="NC-50","N/A","OK")</f>
        <v>OK</v>
      </c>
      <c r="L56" s="17" t="str">
        <f t="shared" si="10"/>
        <v>OK</v>
      </c>
      <c r="M56" s="17" t="str">
        <f t="shared" si="11"/>
        <v>OK</v>
      </c>
      <c r="N56" s="18" t="str">
        <f>IF(BO56&lt;&gt;"",
    IF(INT('Data Sheet'!$A$19)=INT('Data Sheet'!$B$19),
        --(INT('Data Sheet'!$A$19) &amp; "." &amp; BO56),
        IF(AND((--(INT('Data Sheet'!$A$19) &amp; "." &amp; BO56)&gt;=--('Data Sheet'!$A$19)), (--(INT('Data Sheet'!$A$19) &amp; "." &amp; BO56)&lt;=--('Data Sheet'!$B$19))),
            --(INT('Data Sheet'!$A$19) &amp; "." &amp; BO56),
            --(INT('Data Sheet'!$B$19) &amp; "." &amp; BO56)
        )
    ),
    IF(BN56&lt;&gt;"",
        IF(INT('Data Sheet'!$A$19)=INT('Data Sheet'!$B$19),
            --(INT('Data Sheet'!$A$19) &amp; "." &amp; LEFT(BN56,3)),
            IF(AND((--(INT('Data Sheet'!$A$19) &amp; "." &amp; LEFT(BN56,3))&gt;=--('Data Sheet'!$A$19)), (--(INT('Data Sheet'!$A$19) &amp; "." &amp; LEFT(BN56,3))&lt;=--('Data Sheet'!$B$19))),
                --(INT('Data Sheet'!$A$19) &amp; "." &amp; LEFT(BN56,3)),
                --(INT('Data Sheet'!$B$19) &amp; "." &amp; LEFT(BN56,3))
            )
        ),
        "OK"
    )
)</f>
        <v>OK</v>
      </c>
      <c r="O56" s="23" t="str">
        <f>IF(BP56&lt;&gt;"",
    IF(INT('Data Sheet'!$A$19)=INT('Data Sheet'!$B$19),
        --(INT('Data Sheet'!$A$19) &amp; "." &amp; BP56),
        IF(AND((--(INT('Data Sheet'!$A$19) &amp; "." &amp; BP56)&gt;=--('Data Sheet'!$A$19)), (--(INT('Data Sheet'!$A$19) &amp; "." &amp; BP56)&lt;=--('Data Sheet'!$B$19))),
            --(INT('Data Sheet'!$A$19) &amp; "." &amp; BP56),
            --(INT('Data Sheet'!$B$19) &amp; "." &amp; BP56)
        )
    ),
    IF(BN56&lt;&gt;"",
        IF(INT('Data Sheet'!$A$19)=INT('Data Sheet'!$B$19),
            --(INT('Data Sheet'!$A$19) &amp; "." &amp; RIGHT(BN56,3)),
            IF(AND((--(INT('Data Sheet'!$A$19) &amp; "." &amp; RIGHT(BN56,3))&gt;=--('Data Sheet'!$A$19)), (--(INT('Data Sheet'!$A$19) &amp; "." &amp; RIGHT(BN56,3))&lt;=--('Data Sheet'!$B$19))),
                --(INT('Data Sheet'!$A$19) &amp; "." &amp; RIGHT(BN56,3)),
                --(INT('Data Sheet'!$B$19) &amp; "." &amp; RIGHT(BN56,3))
            )
        ),
        "OK"
    )
)</f>
        <v>OK</v>
      </c>
      <c r="P56" s="23" t="str">
        <f>IF(BR56&lt;&gt;"",
    IF(INT('Data Sheet'!$A$19)=INT('Data Sheet'!$B$15),
        --(INT('Data Sheet'!$A$15) &amp; "." &amp; BR56),
        IF(AND((--(INT('Data Sheet'!$A$15) &amp; "." &amp; BR56)&gt;=--('Data Sheet'!$A$15)), (--(INT('Data Sheet'!$A$15) &amp; "." &amp; BR56)&lt;=--('Data Sheet'!$B$15))),
            --(INT('Data Sheet'!$A$15) &amp; "." &amp; BR56),
            --(INT('Data Sheet'!$B$15) &amp; "." &amp; BR56)
        )
    ),
    IF(BQ56&lt;&gt;"",
        IF(INT('Data Sheet'!$A$15)=INT('Data Sheet'!$B$15),
            --(INT('Data Sheet'!$A$15) &amp; "." &amp; LEFT(BQ56,3)),
            IF(AND((--(INT('Data Sheet'!$A$15) &amp; "." &amp; LEFT(BQ56,3))&gt;=--('Data Sheet'!$A$15)), (--(INT('Data Sheet'!$A$15) &amp; "." &amp; LEFT(BQ56,3))&lt;=--('Data Sheet'!$B$15))),
                --(INT('Data Sheet'!$A$15) &amp; "." &amp; LEFT(BQ56,3)),
                --(INT('Data Sheet'!$B$15) &amp; "." &amp; LEFT(BQ56,3))
            )
        ),
        "OK"
    )
)</f>
        <v>OK</v>
      </c>
      <c r="Q56" s="23" t="str">
        <f>IF(BS56&lt;&gt;"",
    IF(INT('Data Sheet'!$A$19)=INT('Data Sheet'!$B$15),
        --(INT('Data Sheet'!$A$15) &amp; "." &amp; BS56),
        IF(AND((--(INT('Data Sheet'!$A$15) &amp; "." &amp; BS56)&gt;=--('Data Sheet'!$A$15)), (--(INT('Data Sheet'!$A$15) &amp; "." &amp; BS56)&lt;=--('Data Sheet'!$B$15))),
            --(INT('Data Sheet'!$A$15) &amp; "." &amp; BS56),
            --(INT('Data Sheet'!$B$15) &amp; "." &amp; BS56)
        )
    ),
    IF(BQ56&lt;&gt;"",
        IF(INT('Data Sheet'!$A$15)=INT('Data Sheet'!$B$15),
            --(INT('Data Sheet'!$A$15) &amp; "." &amp; RIGHT(BQ56,3)),
            IF(AND((--(INT('Data Sheet'!$A$15) &amp; "." &amp; RIGHT(BQ56,3))&gt;=--('Data Sheet'!$A$15)), (--(INT('Data Sheet'!$A$15) &amp; "." &amp; RIGHT(BQ56,3))&lt;=--('Data Sheet'!$B$15))),
                --(INT('Data Sheet'!$A$15) &amp; "." &amp; RIGHT(BQ56,3)),
                --(INT('Data Sheet'!$B$15) &amp; "." &amp; RIGHT(BQ56,3))
            )
        ),
        "OK"
    )
)</f>
        <v>OK</v>
      </c>
      <c r="R56" s="19"/>
      <c r="S56" s="19"/>
      <c r="T56" s="19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  <c r="AU56" s="21"/>
      <c r="AV56" s="21"/>
      <c r="AW56" s="22"/>
      <c r="AX56" s="99"/>
      <c r="AY56" s="20"/>
      <c r="AZ56" s="20"/>
      <c r="BA56" s="22"/>
      <c r="BB56">
        <v>48</v>
      </c>
      <c r="BC56" s="80"/>
      <c r="BD56" s="80"/>
      <c r="BE56" s="80"/>
      <c r="BF56" s="80"/>
      <c r="BG56" s="32" t="str">
        <f t="shared" si="4"/>
        <v/>
      </c>
      <c r="BH56" s="78">
        <f t="shared" si="2"/>
        <v>0</v>
      </c>
      <c r="BI56" s="2">
        <f t="shared" si="5"/>
        <v>0</v>
      </c>
      <c r="BJ56" s="2">
        <f t="shared" si="6"/>
        <v>0</v>
      </c>
      <c r="BK56" s="2">
        <f t="shared" si="3"/>
        <v>0</v>
      </c>
    </row>
    <row r="57" spans="2:63" ht="15" customHeight="1" x14ac:dyDescent="0.25">
      <c r="B57" s="14">
        <v>49</v>
      </c>
      <c r="C57" s="95" t="str">
        <f t="shared" si="7"/>
        <v/>
      </c>
      <c r="D57" s="15" t="str">
        <f t="shared" si="12"/>
        <v>OK</v>
      </c>
      <c r="E57" s="16" t="e">
        <f>VLOOKUP('Data Sheet'!$B$8,'Data Sheet'!$I$2:$J$9,2,FALSE)</f>
        <v>#N/A</v>
      </c>
      <c r="F57" s="16" t="str">
        <f t="shared" si="8"/>
        <v/>
      </c>
      <c r="G57" s="103">
        <f t="shared" si="9"/>
        <v>0</v>
      </c>
      <c r="H57" s="17" t="s">
        <v>26</v>
      </c>
      <c r="I57" s="17" t="s">
        <v>26</v>
      </c>
      <c r="J57" s="17" t="str">
        <f>IF('Data Sheet'!$B$9="NC-50","N/A","OK")</f>
        <v>OK</v>
      </c>
      <c r="K57" s="17" t="str">
        <f>IF('Data Sheet'!$B$9="NC-50","N/A","OK")</f>
        <v>OK</v>
      </c>
      <c r="L57" s="17" t="str">
        <f t="shared" si="10"/>
        <v>OK</v>
      </c>
      <c r="M57" s="17" t="str">
        <f t="shared" si="11"/>
        <v>OK</v>
      </c>
      <c r="N57" s="18" t="str">
        <f>IF(BO57&lt;&gt;"",
    IF(INT('Data Sheet'!$A$19)=INT('Data Sheet'!$B$19),
        --(INT('Data Sheet'!$A$19) &amp; "." &amp; BO57),
        IF(AND((--(INT('Data Sheet'!$A$19) &amp; "." &amp; BO57)&gt;=--('Data Sheet'!$A$19)), (--(INT('Data Sheet'!$A$19) &amp; "." &amp; BO57)&lt;=--('Data Sheet'!$B$19))),
            --(INT('Data Sheet'!$A$19) &amp; "." &amp; BO57),
            --(INT('Data Sheet'!$B$19) &amp; "." &amp; BO57)
        )
    ),
    IF(BN57&lt;&gt;"",
        IF(INT('Data Sheet'!$A$19)=INT('Data Sheet'!$B$19),
            --(INT('Data Sheet'!$A$19) &amp; "." &amp; LEFT(BN57,3)),
            IF(AND((--(INT('Data Sheet'!$A$19) &amp; "." &amp; LEFT(BN57,3))&gt;=--('Data Sheet'!$A$19)), (--(INT('Data Sheet'!$A$19) &amp; "." &amp; LEFT(BN57,3))&lt;=--('Data Sheet'!$B$19))),
                --(INT('Data Sheet'!$A$19) &amp; "." &amp; LEFT(BN57,3)),
                --(INT('Data Sheet'!$B$19) &amp; "." &amp; LEFT(BN57,3))
            )
        ),
        "OK"
    )
)</f>
        <v>OK</v>
      </c>
      <c r="O57" s="23" t="str">
        <f>IF(BP57&lt;&gt;"",
    IF(INT('Data Sheet'!$A$19)=INT('Data Sheet'!$B$19),
        --(INT('Data Sheet'!$A$19) &amp; "." &amp; BP57),
        IF(AND((--(INT('Data Sheet'!$A$19) &amp; "." &amp; BP57)&gt;=--('Data Sheet'!$A$19)), (--(INT('Data Sheet'!$A$19) &amp; "." &amp; BP57)&lt;=--('Data Sheet'!$B$19))),
            --(INT('Data Sheet'!$A$19) &amp; "." &amp; BP57),
            --(INT('Data Sheet'!$B$19) &amp; "." &amp; BP57)
        )
    ),
    IF(BN57&lt;&gt;"",
        IF(INT('Data Sheet'!$A$19)=INT('Data Sheet'!$B$19),
            --(INT('Data Sheet'!$A$19) &amp; "." &amp; RIGHT(BN57,3)),
            IF(AND((--(INT('Data Sheet'!$A$19) &amp; "." &amp; RIGHT(BN57,3))&gt;=--('Data Sheet'!$A$19)), (--(INT('Data Sheet'!$A$19) &amp; "." &amp; RIGHT(BN57,3))&lt;=--('Data Sheet'!$B$19))),
                --(INT('Data Sheet'!$A$19) &amp; "." &amp; RIGHT(BN57,3)),
                --(INT('Data Sheet'!$B$19) &amp; "." &amp; RIGHT(BN57,3))
            )
        ),
        "OK"
    )
)</f>
        <v>OK</v>
      </c>
      <c r="P57" s="23" t="str">
        <f>IF(BR57&lt;&gt;"",
    IF(INT('Data Sheet'!$A$19)=INT('Data Sheet'!$B$15),
        --(INT('Data Sheet'!$A$15) &amp; "." &amp; BR57),
        IF(AND((--(INT('Data Sheet'!$A$15) &amp; "." &amp; BR57)&gt;=--('Data Sheet'!$A$15)), (--(INT('Data Sheet'!$A$15) &amp; "." &amp; BR57)&lt;=--('Data Sheet'!$B$15))),
            --(INT('Data Sheet'!$A$15) &amp; "." &amp; BR57),
            --(INT('Data Sheet'!$B$15) &amp; "." &amp; BR57)
        )
    ),
    IF(BQ57&lt;&gt;"",
        IF(INT('Data Sheet'!$A$15)=INT('Data Sheet'!$B$15),
            --(INT('Data Sheet'!$A$15) &amp; "." &amp; LEFT(BQ57,3)),
            IF(AND((--(INT('Data Sheet'!$A$15) &amp; "." &amp; LEFT(BQ57,3))&gt;=--('Data Sheet'!$A$15)), (--(INT('Data Sheet'!$A$15) &amp; "." &amp; LEFT(BQ57,3))&lt;=--('Data Sheet'!$B$15))),
                --(INT('Data Sheet'!$A$15) &amp; "." &amp; LEFT(BQ57,3)),
                --(INT('Data Sheet'!$B$15) &amp; "." &amp; LEFT(BQ57,3))
            )
        ),
        "OK"
    )
)</f>
        <v>OK</v>
      </c>
      <c r="Q57" s="23" t="str">
        <f>IF(BS57&lt;&gt;"",
    IF(INT('Data Sheet'!$A$19)=INT('Data Sheet'!$B$15),
        --(INT('Data Sheet'!$A$15) &amp; "." &amp; BS57),
        IF(AND((--(INT('Data Sheet'!$A$15) &amp; "." &amp; BS57)&gt;=--('Data Sheet'!$A$15)), (--(INT('Data Sheet'!$A$15) &amp; "." &amp; BS57)&lt;=--('Data Sheet'!$B$15))),
            --(INT('Data Sheet'!$A$15) &amp; "." &amp; BS57),
            --(INT('Data Sheet'!$B$15) &amp; "." &amp; BS57)
        )
    ),
    IF(BQ57&lt;&gt;"",
        IF(INT('Data Sheet'!$A$15)=INT('Data Sheet'!$B$15),
            --(INT('Data Sheet'!$A$15) &amp; "." &amp; RIGHT(BQ57,3)),
            IF(AND((--(INT('Data Sheet'!$A$15) &amp; "." &amp; RIGHT(BQ57,3))&gt;=--('Data Sheet'!$A$15)), (--(INT('Data Sheet'!$A$15) &amp; "." &amp; RIGHT(BQ57,3))&lt;=--('Data Sheet'!$B$15))),
                --(INT('Data Sheet'!$A$15) &amp; "." &amp; RIGHT(BQ57,3)),
                --(INT('Data Sheet'!$B$15) &amp; "." &amp; RIGHT(BQ57,3))
            )
        ),
        "OK"
    )
)</f>
        <v>OK</v>
      </c>
      <c r="R57" s="19"/>
      <c r="S57" s="19"/>
      <c r="T57" s="19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1"/>
      <c r="AU57" s="21"/>
      <c r="AV57" s="21"/>
      <c r="AW57" s="22"/>
      <c r="AX57" s="99"/>
      <c r="AY57" s="20"/>
      <c r="AZ57" s="20"/>
      <c r="BA57" s="22"/>
      <c r="BB57">
        <v>49</v>
      </c>
      <c r="BC57" s="80"/>
      <c r="BD57" s="80"/>
      <c r="BE57" s="80"/>
      <c r="BF57" s="80"/>
      <c r="BG57" s="32" t="str">
        <f t="shared" si="4"/>
        <v/>
      </c>
      <c r="BH57" s="78">
        <f t="shared" si="2"/>
        <v>0</v>
      </c>
      <c r="BI57" s="2">
        <f t="shared" si="5"/>
        <v>0</v>
      </c>
      <c r="BJ57" s="2">
        <f t="shared" si="6"/>
        <v>0</v>
      </c>
      <c r="BK57" s="2">
        <f t="shared" si="3"/>
        <v>0</v>
      </c>
    </row>
    <row r="58" spans="2:63" ht="15" customHeight="1" x14ac:dyDescent="0.25">
      <c r="B58" s="14">
        <v>50</v>
      </c>
      <c r="C58" s="95" t="str">
        <f t="shared" si="7"/>
        <v/>
      </c>
      <c r="D58" s="15" t="str">
        <f t="shared" si="12"/>
        <v>OK</v>
      </c>
      <c r="E58" s="16" t="e">
        <f>VLOOKUP('Data Sheet'!$B$8,'Data Sheet'!$I$2:$J$9,2,FALSE)</f>
        <v>#N/A</v>
      </c>
      <c r="F58" s="16" t="str">
        <f t="shared" si="8"/>
        <v/>
      </c>
      <c r="G58" s="103">
        <f t="shared" si="9"/>
        <v>0</v>
      </c>
      <c r="H58" s="17" t="s">
        <v>26</v>
      </c>
      <c r="I58" s="17" t="s">
        <v>26</v>
      </c>
      <c r="J58" s="17" t="str">
        <f>IF('Data Sheet'!$B$9="NC-50","N/A","OK")</f>
        <v>OK</v>
      </c>
      <c r="K58" s="17" t="str">
        <f>IF('Data Sheet'!$B$9="NC-50","N/A","OK")</f>
        <v>OK</v>
      </c>
      <c r="L58" s="17" t="str">
        <f t="shared" si="10"/>
        <v>OK</v>
      </c>
      <c r="M58" s="17" t="str">
        <f t="shared" si="11"/>
        <v>OK</v>
      </c>
      <c r="N58" s="18" t="str">
        <f>IF(BO58&lt;&gt;"",
    IF(INT('Data Sheet'!$A$19)=INT('Data Sheet'!$B$19),
        --(INT('Data Sheet'!$A$19) &amp; "." &amp; BO58),
        IF(AND((--(INT('Data Sheet'!$A$19) &amp; "." &amp; BO58)&gt;=--('Data Sheet'!$A$19)), (--(INT('Data Sheet'!$A$19) &amp; "." &amp; BO58)&lt;=--('Data Sheet'!$B$19))),
            --(INT('Data Sheet'!$A$19) &amp; "." &amp; BO58),
            --(INT('Data Sheet'!$B$19) &amp; "." &amp; BO58)
        )
    ),
    IF(BN58&lt;&gt;"",
        IF(INT('Data Sheet'!$A$19)=INT('Data Sheet'!$B$19),
            --(INT('Data Sheet'!$A$19) &amp; "." &amp; LEFT(BN58,3)),
            IF(AND((--(INT('Data Sheet'!$A$19) &amp; "." &amp; LEFT(BN58,3))&gt;=--('Data Sheet'!$A$19)), (--(INT('Data Sheet'!$A$19) &amp; "." &amp; LEFT(BN58,3))&lt;=--('Data Sheet'!$B$19))),
                --(INT('Data Sheet'!$A$19) &amp; "." &amp; LEFT(BN58,3)),
                --(INT('Data Sheet'!$B$19) &amp; "." &amp; LEFT(BN58,3))
            )
        ),
        "OK"
    )
)</f>
        <v>OK</v>
      </c>
      <c r="O58" s="23" t="str">
        <f>IF(BP58&lt;&gt;"",
    IF(INT('Data Sheet'!$A$19)=INT('Data Sheet'!$B$19),
        --(INT('Data Sheet'!$A$19) &amp; "." &amp; BP58),
        IF(AND((--(INT('Data Sheet'!$A$19) &amp; "." &amp; BP58)&gt;=--('Data Sheet'!$A$19)), (--(INT('Data Sheet'!$A$19) &amp; "." &amp; BP58)&lt;=--('Data Sheet'!$B$19))),
            --(INT('Data Sheet'!$A$19) &amp; "." &amp; BP58),
            --(INT('Data Sheet'!$B$19) &amp; "." &amp; BP58)
        )
    ),
    IF(BN58&lt;&gt;"",
        IF(INT('Data Sheet'!$A$19)=INT('Data Sheet'!$B$19),
            --(INT('Data Sheet'!$A$19) &amp; "." &amp; RIGHT(BN58,3)),
            IF(AND((--(INT('Data Sheet'!$A$19) &amp; "." &amp; RIGHT(BN58,3))&gt;=--('Data Sheet'!$A$19)), (--(INT('Data Sheet'!$A$19) &amp; "." &amp; RIGHT(BN58,3))&lt;=--('Data Sheet'!$B$19))),
                --(INT('Data Sheet'!$A$19) &amp; "." &amp; RIGHT(BN58,3)),
                --(INT('Data Sheet'!$B$19) &amp; "." &amp; RIGHT(BN58,3))
            )
        ),
        "OK"
    )
)</f>
        <v>OK</v>
      </c>
      <c r="P58" s="23" t="str">
        <f>IF(BR58&lt;&gt;"",
    IF(INT('Data Sheet'!$A$19)=INT('Data Sheet'!$B$15),
        --(INT('Data Sheet'!$A$15) &amp; "." &amp; BR58),
        IF(AND((--(INT('Data Sheet'!$A$15) &amp; "." &amp; BR58)&gt;=--('Data Sheet'!$A$15)), (--(INT('Data Sheet'!$A$15) &amp; "." &amp; BR58)&lt;=--('Data Sheet'!$B$15))),
            --(INT('Data Sheet'!$A$15) &amp; "." &amp; BR58),
            --(INT('Data Sheet'!$B$15) &amp; "." &amp; BR58)
        )
    ),
    IF(BQ58&lt;&gt;"",
        IF(INT('Data Sheet'!$A$15)=INT('Data Sheet'!$B$15),
            --(INT('Data Sheet'!$A$15) &amp; "." &amp; LEFT(BQ58,3)),
            IF(AND((--(INT('Data Sheet'!$A$15) &amp; "." &amp; LEFT(BQ58,3))&gt;=--('Data Sheet'!$A$15)), (--(INT('Data Sheet'!$A$15) &amp; "." &amp; LEFT(BQ58,3))&lt;=--('Data Sheet'!$B$15))),
                --(INT('Data Sheet'!$A$15) &amp; "." &amp; LEFT(BQ58,3)),
                --(INT('Data Sheet'!$B$15) &amp; "." &amp; LEFT(BQ58,3))
            )
        ),
        "OK"
    )
)</f>
        <v>OK</v>
      </c>
      <c r="Q58" s="23" t="str">
        <f>IF(BS58&lt;&gt;"",
    IF(INT('Data Sheet'!$A$19)=INT('Data Sheet'!$B$15),
        --(INT('Data Sheet'!$A$15) &amp; "." &amp; BS58),
        IF(AND((--(INT('Data Sheet'!$A$15) &amp; "." &amp; BS58)&gt;=--('Data Sheet'!$A$15)), (--(INT('Data Sheet'!$A$15) &amp; "." &amp; BS58)&lt;=--('Data Sheet'!$B$15))),
            --(INT('Data Sheet'!$A$15) &amp; "." &amp; BS58),
            --(INT('Data Sheet'!$B$15) &amp; "." &amp; BS58)
        )
    ),
    IF(BQ58&lt;&gt;"",
        IF(INT('Data Sheet'!$A$15)=INT('Data Sheet'!$B$15),
            --(INT('Data Sheet'!$A$15) &amp; "." &amp; RIGHT(BQ58,3)),
            IF(AND((--(INT('Data Sheet'!$A$15) &amp; "." &amp; RIGHT(BQ58,3))&gt;=--('Data Sheet'!$A$15)), (--(INT('Data Sheet'!$A$15) &amp; "." &amp; RIGHT(BQ58,3))&lt;=--('Data Sheet'!$B$15))),
                --(INT('Data Sheet'!$A$15) &amp; "." &amp; RIGHT(BQ58,3)),
                --(INT('Data Sheet'!$B$15) &amp; "." &amp; RIGHT(BQ58,3))
            )
        ),
        "OK"
    )
)</f>
        <v>OK</v>
      </c>
      <c r="R58" s="19"/>
      <c r="S58" s="19"/>
      <c r="T58" s="19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1"/>
      <c r="AU58" s="21"/>
      <c r="AV58" s="21"/>
      <c r="AW58" s="22"/>
      <c r="AX58" s="99"/>
      <c r="AY58" s="20"/>
      <c r="AZ58" s="20"/>
      <c r="BA58" s="22"/>
      <c r="BB58">
        <v>50</v>
      </c>
      <c r="BC58" s="80"/>
      <c r="BD58" s="80"/>
      <c r="BE58" s="80"/>
      <c r="BF58" s="80"/>
      <c r="BG58" s="32" t="str">
        <f t="shared" si="4"/>
        <v/>
      </c>
      <c r="BH58" s="78">
        <f t="shared" si="2"/>
        <v>0</v>
      </c>
      <c r="BI58" s="2">
        <f t="shared" si="5"/>
        <v>0</v>
      </c>
      <c r="BJ58" s="2">
        <f t="shared" si="6"/>
        <v>0</v>
      </c>
      <c r="BK58" s="2">
        <f t="shared" si="3"/>
        <v>0</v>
      </c>
    </row>
    <row r="59" spans="2:63" ht="15" customHeight="1" x14ac:dyDescent="0.25">
      <c r="B59" s="14">
        <v>51</v>
      </c>
      <c r="C59" s="95" t="str">
        <f t="shared" si="7"/>
        <v/>
      </c>
      <c r="D59" s="15" t="str">
        <f t="shared" si="12"/>
        <v>OK</v>
      </c>
      <c r="E59" s="16" t="e">
        <f>VLOOKUP('Data Sheet'!$B$8,'Data Sheet'!$I$2:$J$9,2,FALSE)</f>
        <v>#N/A</v>
      </c>
      <c r="F59" s="16" t="str">
        <f t="shared" si="8"/>
        <v/>
      </c>
      <c r="G59" s="103">
        <f t="shared" si="9"/>
        <v>0</v>
      </c>
      <c r="H59" s="17" t="s">
        <v>26</v>
      </c>
      <c r="I59" s="17" t="s">
        <v>26</v>
      </c>
      <c r="J59" s="17" t="str">
        <f>IF('Data Sheet'!$B$9="NC-50","N/A","OK")</f>
        <v>OK</v>
      </c>
      <c r="K59" s="17" t="str">
        <f>IF('Data Sheet'!$B$9="NC-50","N/A","OK")</f>
        <v>OK</v>
      </c>
      <c r="L59" s="17" t="str">
        <f t="shared" si="10"/>
        <v>OK</v>
      </c>
      <c r="M59" s="17" t="str">
        <f t="shared" si="11"/>
        <v>OK</v>
      </c>
      <c r="N59" s="18" t="str">
        <f>IF(BO59&lt;&gt;"",
    IF(INT('Data Sheet'!$A$19)=INT('Data Sheet'!$B$19),
        --(INT('Data Sheet'!$A$19) &amp; "." &amp; BO59),
        IF(AND((--(INT('Data Sheet'!$A$19) &amp; "." &amp; BO59)&gt;=--('Data Sheet'!$A$19)), (--(INT('Data Sheet'!$A$19) &amp; "." &amp; BO59)&lt;=--('Data Sheet'!$B$19))),
            --(INT('Data Sheet'!$A$19) &amp; "." &amp; BO59),
            --(INT('Data Sheet'!$B$19) &amp; "." &amp; BO59)
        )
    ),
    IF(BN59&lt;&gt;"",
        IF(INT('Data Sheet'!$A$19)=INT('Data Sheet'!$B$19),
            --(INT('Data Sheet'!$A$19) &amp; "." &amp; LEFT(BN59,3)),
            IF(AND((--(INT('Data Sheet'!$A$19) &amp; "." &amp; LEFT(BN59,3))&gt;=--('Data Sheet'!$A$19)), (--(INT('Data Sheet'!$A$19) &amp; "." &amp; LEFT(BN59,3))&lt;=--('Data Sheet'!$B$19))),
                --(INT('Data Sheet'!$A$19) &amp; "." &amp; LEFT(BN59,3)),
                --(INT('Data Sheet'!$B$19) &amp; "." &amp; LEFT(BN59,3))
            )
        ),
        "OK"
    )
)</f>
        <v>OK</v>
      </c>
      <c r="O59" s="23" t="str">
        <f>IF(BP59&lt;&gt;"",
    IF(INT('Data Sheet'!$A$19)=INT('Data Sheet'!$B$19),
        --(INT('Data Sheet'!$A$19) &amp; "." &amp; BP59),
        IF(AND((--(INT('Data Sheet'!$A$19) &amp; "." &amp; BP59)&gt;=--('Data Sheet'!$A$19)), (--(INT('Data Sheet'!$A$19) &amp; "." &amp; BP59)&lt;=--('Data Sheet'!$B$19))),
            --(INT('Data Sheet'!$A$19) &amp; "." &amp; BP59),
            --(INT('Data Sheet'!$B$19) &amp; "." &amp; BP59)
        )
    ),
    IF(BN59&lt;&gt;"",
        IF(INT('Data Sheet'!$A$19)=INT('Data Sheet'!$B$19),
            --(INT('Data Sheet'!$A$19) &amp; "." &amp; RIGHT(BN59,3)),
            IF(AND((--(INT('Data Sheet'!$A$19) &amp; "." &amp; RIGHT(BN59,3))&gt;=--('Data Sheet'!$A$19)), (--(INT('Data Sheet'!$A$19) &amp; "." &amp; RIGHT(BN59,3))&lt;=--('Data Sheet'!$B$19))),
                --(INT('Data Sheet'!$A$19) &amp; "." &amp; RIGHT(BN59,3)),
                --(INT('Data Sheet'!$B$19) &amp; "." &amp; RIGHT(BN59,3))
            )
        ),
        "OK"
    )
)</f>
        <v>OK</v>
      </c>
      <c r="P59" s="23" t="str">
        <f>IF(BR59&lt;&gt;"",
    IF(INT('Data Sheet'!$A$19)=INT('Data Sheet'!$B$15),
        --(INT('Data Sheet'!$A$15) &amp; "." &amp; BR59),
        IF(AND((--(INT('Data Sheet'!$A$15) &amp; "." &amp; BR59)&gt;=--('Data Sheet'!$A$15)), (--(INT('Data Sheet'!$A$15) &amp; "." &amp; BR59)&lt;=--('Data Sheet'!$B$15))),
            --(INT('Data Sheet'!$A$15) &amp; "." &amp; BR59),
            --(INT('Data Sheet'!$B$15) &amp; "." &amp; BR59)
        )
    ),
    IF(BQ59&lt;&gt;"",
        IF(INT('Data Sheet'!$A$15)=INT('Data Sheet'!$B$15),
            --(INT('Data Sheet'!$A$15) &amp; "." &amp; LEFT(BQ59,3)),
            IF(AND((--(INT('Data Sheet'!$A$15) &amp; "." &amp; LEFT(BQ59,3))&gt;=--('Data Sheet'!$A$15)), (--(INT('Data Sheet'!$A$15) &amp; "." &amp; LEFT(BQ59,3))&lt;=--('Data Sheet'!$B$15))),
                --(INT('Data Sheet'!$A$15) &amp; "." &amp; LEFT(BQ59,3)),
                --(INT('Data Sheet'!$B$15) &amp; "." &amp; LEFT(BQ59,3))
            )
        ),
        "OK"
    )
)</f>
        <v>OK</v>
      </c>
      <c r="Q59" s="23" t="str">
        <f>IF(BS59&lt;&gt;"",
    IF(INT('Data Sheet'!$A$19)=INT('Data Sheet'!$B$15),
        --(INT('Data Sheet'!$A$15) &amp; "." &amp; BS59),
        IF(AND((--(INT('Data Sheet'!$A$15) &amp; "." &amp; BS59)&gt;=--('Data Sheet'!$A$15)), (--(INT('Data Sheet'!$A$15) &amp; "." &amp; BS59)&lt;=--('Data Sheet'!$B$15))),
            --(INT('Data Sheet'!$A$15) &amp; "." &amp; BS59),
            --(INT('Data Sheet'!$B$15) &amp; "." &amp; BS59)
        )
    ),
    IF(BQ59&lt;&gt;"",
        IF(INT('Data Sheet'!$A$15)=INT('Data Sheet'!$B$15),
            --(INT('Data Sheet'!$A$15) &amp; "." &amp; RIGHT(BQ59,3)),
            IF(AND((--(INT('Data Sheet'!$A$15) &amp; "." &amp; RIGHT(BQ59,3))&gt;=--('Data Sheet'!$A$15)), (--(INT('Data Sheet'!$A$15) &amp; "." &amp; RIGHT(BQ59,3))&lt;=--('Data Sheet'!$B$15))),
                --(INT('Data Sheet'!$A$15) &amp; "." &amp; RIGHT(BQ59,3)),
                --(INT('Data Sheet'!$B$15) &amp; "." &amp; RIGHT(BQ59,3))
            )
        ),
        "OK"
    )
)</f>
        <v>OK</v>
      </c>
      <c r="R59" s="19"/>
      <c r="S59" s="19"/>
      <c r="T59" s="19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1"/>
      <c r="AU59" s="21"/>
      <c r="AV59" s="21"/>
      <c r="AW59" s="22"/>
      <c r="AX59" s="99"/>
      <c r="AY59" s="20"/>
      <c r="AZ59" s="20"/>
      <c r="BA59" s="22"/>
      <c r="BB59">
        <v>51</v>
      </c>
      <c r="BC59" s="80"/>
      <c r="BD59" s="80"/>
      <c r="BE59" s="80"/>
      <c r="BF59" s="80"/>
      <c r="BG59" s="32" t="str">
        <f t="shared" si="4"/>
        <v/>
      </c>
      <c r="BH59" s="78">
        <f t="shared" si="2"/>
        <v>0</v>
      </c>
      <c r="BI59" s="2">
        <f t="shared" si="5"/>
        <v>0</v>
      </c>
      <c r="BJ59" s="2">
        <f t="shared" si="6"/>
        <v>0</v>
      </c>
      <c r="BK59" s="2">
        <f t="shared" si="3"/>
        <v>0</v>
      </c>
    </row>
    <row r="60" spans="2:63" ht="15" customHeight="1" x14ac:dyDescent="0.25">
      <c r="B60" s="14">
        <v>52</v>
      </c>
      <c r="C60" s="95" t="str">
        <f t="shared" si="7"/>
        <v/>
      </c>
      <c r="D60" s="15" t="str">
        <f t="shared" si="12"/>
        <v>OK</v>
      </c>
      <c r="E60" s="16" t="e">
        <f>VLOOKUP('Data Sheet'!$B$8,'Data Sheet'!$I$2:$J$9,2,FALSE)</f>
        <v>#N/A</v>
      </c>
      <c r="F60" s="16" t="str">
        <f t="shared" si="8"/>
        <v/>
      </c>
      <c r="G60" s="103">
        <f t="shared" si="9"/>
        <v>0</v>
      </c>
      <c r="H60" s="17" t="s">
        <v>26</v>
      </c>
      <c r="I60" s="17" t="s">
        <v>26</v>
      </c>
      <c r="J60" s="17" t="str">
        <f>IF('Data Sheet'!$B$9="NC-50","N/A","OK")</f>
        <v>OK</v>
      </c>
      <c r="K60" s="17" t="str">
        <f>IF('Data Sheet'!$B$9="NC-50","N/A","OK")</f>
        <v>OK</v>
      </c>
      <c r="L60" s="17" t="str">
        <f t="shared" si="10"/>
        <v>OK</v>
      </c>
      <c r="M60" s="17" t="str">
        <f t="shared" si="11"/>
        <v>OK</v>
      </c>
      <c r="N60" s="18" t="str">
        <f>IF(BO60&lt;&gt;"",
    IF(INT('Data Sheet'!$A$19)=INT('Data Sheet'!$B$19),
        --(INT('Data Sheet'!$A$19) &amp; "." &amp; BO60),
        IF(AND((--(INT('Data Sheet'!$A$19) &amp; "." &amp; BO60)&gt;=--('Data Sheet'!$A$19)), (--(INT('Data Sheet'!$A$19) &amp; "." &amp; BO60)&lt;=--('Data Sheet'!$B$19))),
            --(INT('Data Sheet'!$A$19) &amp; "." &amp; BO60),
            --(INT('Data Sheet'!$B$19) &amp; "." &amp; BO60)
        )
    ),
    IF(BN60&lt;&gt;"",
        IF(INT('Data Sheet'!$A$19)=INT('Data Sheet'!$B$19),
            --(INT('Data Sheet'!$A$19) &amp; "." &amp; LEFT(BN60,3)),
            IF(AND((--(INT('Data Sheet'!$A$19) &amp; "." &amp; LEFT(BN60,3))&gt;=--('Data Sheet'!$A$19)), (--(INT('Data Sheet'!$A$19) &amp; "." &amp; LEFT(BN60,3))&lt;=--('Data Sheet'!$B$19))),
                --(INT('Data Sheet'!$A$19) &amp; "." &amp; LEFT(BN60,3)),
                --(INT('Data Sheet'!$B$19) &amp; "." &amp; LEFT(BN60,3))
            )
        ),
        "OK"
    )
)</f>
        <v>OK</v>
      </c>
      <c r="O60" s="23" t="str">
        <f>IF(BP60&lt;&gt;"",
    IF(INT('Data Sheet'!$A$19)=INT('Data Sheet'!$B$19),
        --(INT('Data Sheet'!$A$19) &amp; "." &amp; BP60),
        IF(AND((--(INT('Data Sheet'!$A$19) &amp; "." &amp; BP60)&gt;=--('Data Sheet'!$A$19)), (--(INT('Data Sheet'!$A$19) &amp; "." &amp; BP60)&lt;=--('Data Sheet'!$B$19))),
            --(INT('Data Sheet'!$A$19) &amp; "." &amp; BP60),
            --(INT('Data Sheet'!$B$19) &amp; "." &amp; BP60)
        )
    ),
    IF(BN60&lt;&gt;"",
        IF(INT('Data Sheet'!$A$19)=INT('Data Sheet'!$B$19),
            --(INT('Data Sheet'!$A$19) &amp; "." &amp; RIGHT(BN60,3)),
            IF(AND((--(INT('Data Sheet'!$A$19) &amp; "." &amp; RIGHT(BN60,3))&gt;=--('Data Sheet'!$A$19)), (--(INT('Data Sheet'!$A$19) &amp; "." &amp; RIGHT(BN60,3))&lt;=--('Data Sheet'!$B$19))),
                --(INT('Data Sheet'!$A$19) &amp; "." &amp; RIGHT(BN60,3)),
                --(INT('Data Sheet'!$B$19) &amp; "." &amp; RIGHT(BN60,3))
            )
        ),
        "OK"
    )
)</f>
        <v>OK</v>
      </c>
      <c r="P60" s="23" t="str">
        <f>IF(BR60&lt;&gt;"",
    IF(INT('Data Sheet'!$A$19)=INT('Data Sheet'!$B$15),
        --(INT('Data Sheet'!$A$15) &amp; "." &amp; BR60),
        IF(AND((--(INT('Data Sheet'!$A$15) &amp; "." &amp; BR60)&gt;=--('Data Sheet'!$A$15)), (--(INT('Data Sheet'!$A$15) &amp; "." &amp; BR60)&lt;=--('Data Sheet'!$B$15))),
            --(INT('Data Sheet'!$A$15) &amp; "." &amp; BR60),
            --(INT('Data Sheet'!$B$15) &amp; "." &amp; BR60)
        )
    ),
    IF(BQ60&lt;&gt;"",
        IF(INT('Data Sheet'!$A$15)=INT('Data Sheet'!$B$15),
            --(INT('Data Sheet'!$A$15) &amp; "." &amp; LEFT(BQ60,3)),
            IF(AND((--(INT('Data Sheet'!$A$15) &amp; "." &amp; LEFT(BQ60,3))&gt;=--('Data Sheet'!$A$15)), (--(INT('Data Sheet'!$A$15) &amp; "." &amp; LEFT(BQ60,3))&lt;=--('Data Sheet'!$B$15))),
                --(INT('Data Sheet'!$A$15) &amp; "." &amp; LEFT(BQ60,3)),
                --(INT('Data Sheet'!$B$15) &amp; "." &amp; LEFT(BQ60,3))
            )
        ),
        "OK"
    )
)</f>
        <v>OK</v>
      </c>
      <c r="Q60" s="23" t="str">
        <f>IF(BS60&lt;&gt;"",
    IF(INT('Data Sheet'!$A$19)=INT('Data Sheet'!$B$15),
        --(INT('Data Sheet'!$A$15) &amp; "." &amp; BS60),
        IF(AND((--(INT('Data Sheet'!$A$15) &amp; "." &amp; BS60)&gt;=--('Data Sheet'!$A$15)), (--(INT('Data Sheet'!$A$15) &amp; "." &amp; BS60)&lt;=--('Data Sheet'!$B$15))),
            --(INT('Data Sheet'!$A$15) &amp; "." &amp; BS60),
            --(INT('Data Sheet'!$B$15) &amp; "." &amp; BS60)
        )
    ),
    IF(BQ60&lt;&gt;"",
        IF(INT('Data Sheet'!$A$15)=INT('Data Sheet'!$B$15),
            --(INT('Data Sheet'!$A$15) &amp; "." &amp; RIGHT(BQ60,3)),
            IF(AND((--(INT('Data Sheet'!$A$15) &amp; "." &amp; RIGHT(BQ60,3))&gt;=--('Data Sheet'!$A$15)), (--(INT('Data Sheet'!$A$15) &amp; "." &amp; RIGHT(BQ60,3))&lt;=--('Data Sheet'!$B$15))),
                --(INT('Data Sheet'!$A$15) &amp; "." &amp; RIGHT(BQ60,3)),
                --(INT('Data Sheet'!$B$15) &amp; "." &amp; RIGHT(BQ60,3))
            )
        ),
        "OK"
    )
)</f>
        <v>OK</v>
      </c>
      <c r="R60" s="19"/>
      <c r="S60" s="19"/>
      <c r="T60" s="19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1"/>
      <c r="AU60" s="21"/>
      <c r="AV60" s="21"/>
      <c r="AW60" s="22"/>
      <c r="AX60" s="99"/>
      <c r="AY60" s="20"/>
      <c r="AZ60" s="20"/>
      <c r="BA60" s="22"/>
      <c r="BB60">
        <v>52</v>
      </c>
      <c r="BC60" s="80"/>
      <c r="BD60" s="80"/>
      <c r="BE60" s="80"/>
      <c r="BF60" s="80"/>
      <c r="BG60" s="32" t="str">
        <f t="shared" si="4"/>
        <v/>
      </c>
      <c r="BH60" s="78">
        <f t="shared" si="2"/>
        <v>0</v>
      </c>
      <c r="BI60" s="2">
        <f t="shared" si="5"/>
        <v>0</v>
      </c>
      <c r="BJ60" s="2">
        <f t="shared" si="6"/>
        <v>0</v>
      </c>
      <c r="BK60" s="2">
        <f t="shared" si="3"/>
        <v>0</v>
      </c>
    </row>
    <row r="61" spans="2:63" ht="15" customHeight="1" x14ac:dyDescent="0.25">
      <c r="B61" s="14">
        <v>53</v>
      </c>
      <c r="C61" s="95" t="str">
        <f t="shared" si="7"/>
        <v/>
      </c>
      <c r="D61" s="15" t="str">
        <f t="shared" si="12"/>
        <v>OK</v>
      </c>
      <c r="E61" s="16" t="e">
        <f>VLOOKUP('Data Sheet'!$B$8,'Data Sheet'!$I$2:$J$9,2,FALSE)</f>
        <v>#N/A</v>
      </c>
      <c r="F61" s="16" t="str">
        <f t="shared" si="8"/>
        <v/>
      </c>
      <c r="G61" s="103">
        <f t="shared" si="9"/>
        <v>0</v>
      </c>
      <c r="H61" s="17" t="s">
        <v>26</v>
      </c>
      <c r="I61" s="17" t="s">
        <v>26</v>
      </c>
      <c r="J61" s="17" t="str">
        <f>IF('Data Sheet'!$B$9="NC-50","N/A","OK")</f>
        <v>OK</v>
      </c>
      <c r="K61" s="17" t="str">
        <f>IF('Data Sheet'!$B$9="NC-50","N/A","OK")</f>
        <v>OK</v>
      </c>
      <c r="L61" s="17" t="str">
        <f t="shared" si="10"/>
        <v>OK</v>
      </c>
      <c r="M61" s="17" t="str">
        <f t="shared" si="11"/>
        <v>OK</v>
      </c>
      <c r="N61" s="18" t="str">
        <f>IF(BO61&lt;&gt;"",
    IF(INT('Data Sheet'!$A$19)=INT('Data Sheet'!$B$19),
        --(INT('Data Sheet'!$A$19) &amp; "." &amp; BO61),
        IF(AND((--(INT('Data Sheet'!$A$19) &amp; "." &amp; BO61)&gt;=--('Data Sheet'!$A$19)), (--(INT('Data Sheet'!$A$19) &amp; "." &amp; BO61)&lt;=--('Data Sheet'!$B$19))),
            --(INT('Data Sheet'!$A$19) &amp; "." &amp; BO61),
            --(INT('Data Sheet'!$B$19) &amp; "." &amp; BO61)
        )
    ),
    IF(BN61&lt;&gt;"",
        IF(INT('Data Sheet'!$A$19)=INT('Data Sheet'!$B$19),
            --(INT('Data Sheet'!$A$19) &amp; "." &amp; LEFT(BN61,3)),
            IF(AND((--(INT('Data Sheet'!$A$19) &amp; "." &amp; LEFT(BN61,3))&gt;=--('Data Sheet'!$A$19)), (--(INT('Data Sheet'!$A$19) &amp; "." &amp; LEFT(BN61,3))&lt;=--('Data Sheet'!$B$19))),
                --(INT('Data Sheet'!$A$19) &amp; "." &amp; LEFT(BN61,3)),
                --(INT('Data Sheet'!$B$19) &amp; "." &amp; LEFT(BN61,3))
            )
        ),
        "OK"
    )
)</f>
        <v>OK</v>
      </c>
      <c r="O61" s="23" t="str">
        <f>IF(BP61&lt;&gt;"",
    IF(INT('Data Sheet'!$A$19)=INT('Data Sheet'!$B$19),
        --(INT('Data Sheet'!$A$19) &amp; "." &amp; BP61),
        IF(AND((--(INT('Data Sheet'!$A$19) &amp; "." &amp; BP61)&gt;=--('Data Sheet'!$A$19)), (--(INT('Data Sheet'!$A$19) &amp; "." &amp; BP61)&lt;=--('Data Sheet'!$B$19))),
            --(INT('Data Sheet'!$A$19) &amp; "." &amp; BP61),
            --(INT('Data Sheet'!$B$19) &amp; "." &amp; BP61)
        )
    ),
    IF(BN61&lt;&gt;"",
        IF(INT('Data Sheet'!$A$19)=INT('Data Sheet'!$B$19),
            --(INT('Data Sheet'!$A$19) &amp; "." &amp; RIGHT(BN61,3)),
            IF(AND((--(INT('Data Sheet'!$A$19) &amp; "." &amp; RIGHT(BN61,3))&gt;=--('Data Sheet'!$A$19)), (--(INT('Data Sheet'!$A$19) &amp; "." &amp; RIGHT(BN61,3))&lt;=--('Data Sheet'!$B$19))),
                --(INT('Data Sheet'!$A$19) &amp; "." &amp; RIGHT(BN61,3)),
                --(INT('Data Sheet'!$B$19) &amp; "." &amp; RIGHT(BN61,3))
            )
        ),
        "OK"
    )
)</f>
        <v>OK</v>
      </c>
      <c r="P61" s="23" t="str">
        <f>IF(BR61&lt;&gt;"",
    IF(INT('Data Sheet'!$A$19)=INT('Data Sheet'!$B$15),
        --(INT('Data Sheet'!$A$15) &amp; "." &amp; BR61),
        IF(AND((--(INT('Data Sheet'!$A$15) &amp; "." &amp; BR61)&gt;=--('Data Sheet'!$A$15)), (--(INT('Data Sheet'!$A$15) &amp; "." &amp; BR61)&lt;=--('Data Sheet'!$B$15))),
            --(INT('Data Sheet'!$A$15) &amp; "." &amp; BR61),
            --(INT('Data Sheet'!$B$15) &amp; "." &amp; BR61)
        )
    ),
    IF(BQ61&lt;&gt;"",
        IF(INT('Data Sheet'!$A$15)=INT('Data Sheet'!$B$15),
            --(INT('Data Sheet'!$A$15) &amp; "." &amp; LEFT(BQ61,3)),
            IF(AND((--(INT('Data Sheet'!$A$15) &amp; "." &amp; LEFT(BQ61,3))&gt;=--('Data Sheet'!$A$15)), (--(INT('Data Sheet'!$A$15) &amp; "." &amp; LEFT(BQ61,3))&lt;=--('Data Sheet'!$B$15))),
                --(INT('Data Sheet'!$A$15) &amp; "." &amp; LEFT(BQ61,3)),
                --(INT('Data Sheet'!$B$15) &amp; "." &amp; LEFT(BQ61,3))
            )
        ),
        "OK"
    )
)</f>
        <v>OK</v>
      </c>
      <c r="Q61" s="23" t="str">
        <f>IF(BS61&lt;&gt;"",
    IF(INT('Data Sheet'!$A$19)=INT('Data Sheet'!$B$15),
        --(INT('Data Sheet'!$A$15) &amp; "." &amp; BS61),
        IF(AND((--(INT('Data Sheet'!$A$15) &amp; "." &amp; BS61)&gt;=--('Data Sheet'!$A$15)), (--(INT('Data Sheet'!$A$15) &amp; "." &amp; BS61)&lt;=--('Data Sheet'!$B$15))),
            --(INT('Data Sheet'!$A$15) &amp; "." &amp; BS61),
            --(INT('Data Sheet'!$B$15) &amp; "." &amp; BS61)
        )
    ),
    IF(BQ61&lt;&gt;"",
        IF(INT('Data Sheet'!$A$15)=INT('Data Sheet'!$B$15),
            --(INT('Data Sheet'!$A$15) &amp; "." &amp; RIGHT(BQ61,3)),
            IF(AND((--(INT('Data Sheet'!$A$15) &amp; "." &amp; RIGHT(BQ61,3))&gt;=--('Data Sheet'!$A$15)), (--(INT('Data Sheet'!$A$15) &amp; "." &amp; RIGHT(BQ61,3))&lt;=--('Data Sheet'!$B$15))),
                --(INT('Data Sheet'!$A$15) &amp; "." &amp; RIGHT(BQ61,3)),
                --(INT('Data Sheet'!$B$15) &amp; "." &amp; RIGHT(BQ61,3))
            )
        ),
        "OK"
    )
)</f>
        <v>OK</v>
      </c>
      <c r="R61" s="19"/>
      <c r="S61" s="19"/>
      <c r="T61" s="19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1"/>
      <c r="AU61" s="21"/>
      <c r="AV61" s="21"/>
      <c r="AW61" s="22"/>
      <c r="AX61" s="99"/>
      <c r="AY61" s="20"/>
      <c r="AZ61" s="20"/>
      <c r="BA61" s="22"/>
      <c r="BB61">
        <v>53</v>
      </c>
      <c r="BC61" s="80"/>
      <c r="BD61" s="80"/>
      <c r="BE61" s="80"/>
      <c r="BF61" s="80"/>
      <c r="BG61" s="32" t="str">
        <f t="shared" si="4"/>
        <v/>
      </c>
      <c r="BH61" s="78">
        <f t="shared" si="2"/>
        <v>0</v>
      </c>
      <c r="BI61" s="2">
        <f t="shared" si="5"/>
        <v>0</v>
      </c>
      <c r="BJ61" s="2">
        <f t="shared" si="6"/>
        <v>0</v>
      </c>
      <c r="BK61" s="2">
        <f t="shared" si="3"/>
        <v>0</v>
      </c>
    </row>
    <row r="62" spans="2:63" ht="15" customHeight="1" x14ac:dyDescent="0.25">
      <c r="B62" s="14">
        <v>54</v>
      </c>
      <c r="C62" s="95" t="str">
        <f t="shared" si="7"/>
        <v/>
      </c>
      <c r="D62" s="15" t="str">
        <f t="shared" si="12"/>
        <v>OK</v>
      </c>
      <c r="E62" s="16" t="e">
        <f>VLOOKUP('Data Sheet'!$B$8,'Data Sheet'!$I$2:$J$9,2,FALSE)</f>
        <v>#N/A</v>
      </c>
      <c r="F62" s="16" t="str">
        <f t="shared" si="8"/>
        <v/>
      </c>
      <c r="G62" s="103">
        <f t="shared" si="9"/>
        <v>0</v>
      </c>
      <c r="H62" s="17" t="s">
        <v>26</v>
      </c>
      <c r="I62" s="17" t="s">
        <v>26</v>
      </c>
      <c r="J62" s="17" t="str">
        <f>IF('Data Sheet'!$B$9="NC-50","N/A","OK")</f>
        <v>OK</v>
      </c>
      <c r="K62" s="17" t="str">
        <f>IF('Data Sheet'!$B$9="NC-50","N/A","OK")</f>
        <v>OK</v>
      </c>
      <c r="L62" s="17" t="str">
        <f t="shared" si="10"/>
        <v>OK</v>
      </c>
      <c r="M62" s="17" t="str">
        <f t="shared" si="11"/>
        <v>OK</v>
      </c>
      <c r="N62" s="18" t="str">
        <f>IF(BO62&lt;&gt;"",
    IF(INT('Data Sheet'!$A$19)=INT('Data Sheet'!$B$19),
        --(INT('Data Sheet'!$A$19) &amp; "." &amp; BO62),
        IF(AND((--(INT('Data Sheet'!$A$19) &amp; "." &amp; BO62)&gt;=--('Data Sheet'!$A$19)), (--(INT('Data Sheet'!$A$19) &amp; "." &amp; BO62)&lt;=--('Data Sheet'!$B$19))),
            --(INT('Data Sheet'!$A$19) &amp; "." &amp; BO62),
            --(INT('Data Sheet'!$B$19) &amp; "." &amp; BO62)
        )
    ),
    IF(BN62&lt;&gt;"",
        IF(INT('Data Sheet'!$A$19)=INT('Data Sheet'!$B$19),
            --(INT('Data Sheet'!$A$19) &amp; "." &amp; LEFT(BN62,3)),
            IF(AND((--(INT('Data Sheet'!$A$19) &amp; "." &amp; LEFT(BN62,3))&gt;=--('Data Sheet'!$A$19)), (--(INT('Data Sheet'!$A$19) &amp; "." &amp; LEFT(BN62,3))&lt;=--('Data Sheet'!$B$19))),
                --(INT('Data Sheet'!$A$19) &amp; "." &amp; LEFT(BN62,3)),
                --(INT('Data Sheet'!$B$19) &amp; "." &amp; LEFT(BN62,3))
            )
        ),
        "OK"
    )
)</f>
        <v>OK</v>
      </c>
      <c r="O62" s="23" t="str">
        <f>IF(BP62&lt;&gt;"",
    IF(INT('Data Sheet'!$A$19)=INT('Data Sheet'!$B$19),
        --(INT('Data Sheet'!$A$19) &amp; "." &amp; BP62),
        IF(AND((--(INT('Data Sheet'!$A$19) &amp; "." &amp; BP62)&gt;=--('Data Sheet'!$A$19)), (--(INT('Data Sheet'!$A$19) &amp; "." &amp; BP62)&lt;=--('Data Sheet'!$B$19))),
            --(INT('Data Sheet'!$A$19) &amp; "." &amp; BP62),
            --(INT('Data Sheet'!$B$19) &amp; "." &amp; BP62)
        )
    ),
    IF(BN62&lt;&gt;"",
        IF(INT('Data Sheet'!$A$19)=INT('Data Sheet'!$B$19),
            --(INT('Data Sheet'!$A$19) &amp; "." &amp; RIGHT(BN62,3)),
            IF(AND((--(INT('Data Sheet'!$A$19) &amp; "." &amp; RIGHT(BN62,3))&gt;=--('Data Sheet'!$A$19)), (--(INT('Data Sheet'!$A$19) &amp; "." &amp; RIGHT(BN62,3))&lt;=--('Data Sheet'!$B$19))),
                --(INT('Data Sheet'!$A$19) &amp; "." &amp; RIGHT(BN62,3)),
                --(INT('Data Sheet'!$B$19) &amp; "." &amp; RIGHT(BN62,3))
            )
        ),
        "OK"
    )
)</f>
        <v>OK</v>
      </c>
      <c r="P62" s="23" t="str">
        <f>IF(BR62&lt;&gt;"",
    IF(INT('Data Sheet'!$A$19)=INT('Data Sheet'!$B$15),
        --(INT('Data Sheet'!$A$15) &amp; "." &amp; BR62),
        IF(AND((--(INT('Data Sheet'!$A$15) &amp; "." &amp; BR62)&gt;=--('Data Sheet'!$A$15)), (--(INT('Data Sheet'!$A$15) &amp; "." &amp; BR62)&lt;=--('Data Sheet'!$B$15))),
            --(INT('Data Sheet'!$A$15) &amp; "." &amp; BR62),
            --(INT('Data Sheet'!$B$15) &amp; "." &amp; BR62)
        )
    ),
    IF(BQ62&lt;&gt;"",
        IF(INT('Data Sheet'!$A$15)=INT('Data Sheet'!$B$15),
            --(INT('Data Sheet'!$A$15) &amp; "." &amp; LEFT(BQ62,3)),
            IF(AND((--(INT('Data Sheet'!$A$15) &amp; "." &amp; LEFT(BQ62,3))&gt;=--('Data Sheet'!$A$15)), (--(INT('Data Sheet'!$A$15) &amp; "." &amp; LEFT(BQ62,3))&lt;=--('Data Sheet'!$B$15))),
                --(INT('Data Sheet'!$A$15) &amp; "." &amp; LEFT(BQ62,3)),
                --(INT('Data Sheet'!$B$15) &amp; "." &amp; LEFT(BQ62,3))
            )
        ),
        "OK"
    )
)</f>
        <v>OK</v>
      </c>
      <c r="Q62" s="23" t="str">
        <f>IF(BS62&lt;&gt;"",
    IF(INT('Data Sheet'!$A$19)=INT('Data Sheet'!$B$15),
        --(INT('Data Sheet'!$A$15) &amp; "." &amp; BS62),
        IF(AND((--(INT('Data Sheet'!$A$15) &amp; "." &amp; BS62)&gt;=--('Data Sheet'!$A$15)), (--(INT('Data Sheet'!$A$15) &amp; "." &amp; BS62)&lt;=--('Data Sheet'!$B$15))),
            --(INT('Data Sheet'!$A$15) &amp; "." &amp; BS62),
            --(INT('Data Sheet'!$B$15) &amp; "." &amp; BS62)
        )
    ),
    IF(BQ62&lt;&gt;"",
        IF(INT('Data Sheet'!$A$15)=INT('Data Sheet'!$B$15),
            --(INT('Data Sheet'!$A$15) &amp; "." &amp; RIGHT(BQ62,3)),
            IF(AND((--(INT('Data Sheet'!$A$15) &amp; "." &amp; RIGHT(BQ62,3))&gt;=--('Data Sheet'!$A$15)), (--(INT('Data Sheet'!$A$15) &amp; "." &amp; RIGHT(BQ62,3))&lt;=--('Data Sheet'!$B$15))),
                --(INT('Data Sheet'!$A$15) &amp; "." &amp; RIGHT(BQ62,3)),
                --(INT('Data Sheet'!$B$15) &amp; "." &amp; RIGHT(BQ62,3))
            )
        ),
        "OK"
    )
)</f>
        <v>OK</v>
      </c>
      <c r="R62" s="19"/>
      <c r="S62" s="19"/>
      <c r="T62" s="19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1"/>
      <c r="AU62" s="21"/>
      <c r="AV62" s="21"/>
      <c r="AW62" s="22"/>
      <c r="AX62" s="99"/>
      <c r="AY62" s="20"/>
      <c r="AZ62" s="20"/>
      <c r="BA62" s="22"/>
      <c r="BB62">
        <v>54</v>
      </c>
      <c r="BC62" s="80"/>
      <c r="BD62" s="80"/>
      <c r="BE62" s="80"/>
      <c r="BF62" s="80"/>
      <c r="BG62" s="32" t="str">
        <f t="shared" si="4"/>
        <v/>
      </c>
      <c r="BH62" s="78">
        <f t="shared" si="2"/>
        <v>0</v>
      </c>
      <c r="BI62" s="2">
        <f t="shared" si="5"/>
        <v>0</v>
      </c>
      <c r="BJ62" s="2">
        <f t="shared" si="6"/>
        <v>0</v>
      </c>
      <c r="BK62" s="2">
        <f t="shared" si="3"/>
        <v>0</v>
      </c>
    </row>
    <row r="63" spans="2:63" ht="15" customHeight="1" x14ac:dyDescent="0.25">
      <c r="B63" s="14">
        <v>55</v>
      </c>
      <c r="C63" s="95" t="str">
        <f t="shared" si="7"/>
        <v/>
      </c>
      <c r="D63" s="15" t="str">
        <f t="shared" si="12"/>
        <v>OK</v>
      </c>
      <c r="E63" s="16" t="e">
        <f>VLOOKUP('Data Sheet'!$B$8,'Data Sheet'!$I$2:$J$9,2,FALSE)</f>
        <v>#N/A</v>
      </c>
      <c r="F63" s="16" t="str">
        <f t="shared" si="8"/>
        <v/>
      </c>
      <c r="G63" s="103">
        <f t="shared" si="9"/>
        <v>0</v>
      </c>
      <c r="H63" s="17" t="s">
        <v>26</v>
      </c>
      <c r="I63" s="17" t="s">
        <v>26</v>
      </c>
      <c r="J63" s="17" t="str">
        <f>IF('Data Sheet'!$B$9="NC-50","N/A","OK")</f>
        <v>OK</v>
      </c>
      <c r="K63" s="17" t="str">
        <f>IF('Data Sheet'!$B$9="NC-50","N/A","OK")</f>
        <v>OK</v>
      </c>
      <c r="L63" s="17" t="str">
        <f t="shared" si="10"/>
        <v>OK</v>
      </c>
      <c r="M63" s="17" t="str">
        <f t="shared" si="11"/>
        <v>OK</v>
      </c>
      <c r="N63" s="18" t="str">
        <f>IF(BO63&lt;&gt;"",
    IF(INT('Data Sheet'!$A$19)=INT('Data Sheet'!$B$19),
        --(INT('Data Sheet'!$A$19) &amp; "." &amp; BO63),
        IF(AND((--(INT('Data Sheet'!$A$19) &amp; "." &amp; BO63)&gt;=--('Data Sheet'!$A$19)), (--(INT('Data Sheet'!$A$19) &amp; "." &amp; BO63)&lt;=--('Data Sheet'!$B$19))),
            --(INT('Data Sheet'!$A$19) &amp; "." &amp; BO63),
            --(INT('Data Sheet'!$B$19) &amp; "." &amp; BO63)
        )
    ),
    IF(BN63&lt;&gt;"",
        IF(INT('Data Sheet'!$A$19)=INT('Data Sheet'!$B$19),
            --(INT('Data Sheet'!$A$19) &amp; "." &amp; LEFT(BN63,3)),
            IF(AND((--(INT('Data Sheet'!$A$19) &amp; "." &amp; LEFT(BN63,3))&gt;=--('Data Sheet'!$A$19)), (--(INT('Data Sheet'!$A$19) &amp; "." &amp; LEFT(BN63,3))&lt;=--('Data Sheet'!$B$19))),
                --(INT('Data Sheet'!$A$19) &amp; "." &amp; LEFT(BN63,3)),
                --(INT('Data Sheet'!$B$19) &amp; "." &amp; LEFT(BN63,3))
            )
        ),
        "OK"
    )
)</f>
        <v>OK</v>
      </c>
      <c r="O63" s="23" t="str">
        <f>IF(BP63&lt;&gt;"",
    IF(INT('Data Sheet'!$A$19)=INT('Data Sheet'!$B$19),
        --(INT('Data Sheet'!$A$19) &amp; "." &amp; BP63),
        IF(AND((--(INT('Data Sheet'!$A$19) &amp; "." &amp; BP63)&gt;=--('Data Sheet'!$A$19)), (--(INT('Data Sheet'!$A$19) &amp; "." &amp; BP63)&lt;=--('Data Sheet'!$B$19))),
            --(INT('Data Sheet'!$A$19) &amp; "." &amp; BP63),
            --(INT('Data Sheet'!$B$19) &amp; "." &amp; BP63)
        )
    ),
    IF(BN63&lt;&gt;"",
        IF(INT('Data Sheet'!$A$19)=INT('Data Sheet'!$B$19),
            --(INT('Data Sheet'!$A$19) &amp; "." &amp; RIGHT(BN63,3)),
            IF(AND((--(INT('Data Sheet'!$A$19) &amp; "." &amp; RIGHT(BN63,3))&gt;=--('Data Sheet'!$A$19)), (--(INT('Data Sheet'!$A$19) &amp; "." &amp; RIGHT(BN63,3))&lt;=--('Data Sheet'!$B$19))),
                --(INT('Data Sheet'!$A$19) &amp; "." &amp; RIGHT(BN63,3)),
                --(INT('Data Sheet'!$B$19) &amp; "." &amp; RIGHT(BN63,3))
            )
        ),
        "OK"
    )
)</f>
        <v>OK</v>
      </c>
      <c r="P63" s="23" t="str">
        <f>IF(BR63&lt;&gt;"",
    IF(INT('Data Sheet'!$A$19)=INT('Data Sheet'!$B$15),
        --(INT('Data Sheet'!$A$15) &amp; "." &amp; BR63),
        IF(AND((--(INT('Data Sheet'!$A$15) &amp; "." &amp; BR63)&gt;=--('Data Sheet'!$A$15)), (--(INT('Data Sheet'!$A$15) &amp; "." &amp; BR63)&lt;=--('Data Sheet'!$B$15))),
            --(INT('Data Sheet'!$A$15) &amp; "." &amp; BR63),
            --(INT('Data Sheet'!$B$15) &amp; "." &amp; BR63)
        )
    ),
    IF(BQ63&lt;&gt;"",
        IF(INT('Data Sheet'!$A$15)=INT('Data Sheet'!$B$15),
            --(INT('Data Sheet'!$A$15) &amp; "." &amp; LEFT(BQ63,3)),
            IF(AND((--(INT('Data Sheet'!$A$15) &amp; "." &amp; LEFT(BQ63,3))&gt;=--('Data Sheet'!$A$15)), (--(INT('Data Sheet'!$A$15) &amp; "." &amp; LEFT(BQ63,3))&lt;=--('Data Sheet'!$B$15))),
                --(INT('Data Sheet'!$A$15) &amp; "." &amp; LEFT(BQ63,3)),
                --(INT('Data Sheet'!$B$15) &amp; "." &amp; LEFT(BQ63,3))
            )
        ),
        "OK"
    )
)</f>
        <v>OK</v>
      </c>
      <c r="Q63" s="23" t="str">
        <f>IF(BS63&lt;&gt;"",
    IF(INT('Data Sheet'!$A$19)=INT('Data Sheet'!$B$15),
        --(INT('Data Sheet'!$A$15) &amp; "." &amp; BS63),
        IF(AND((--(INT('Data Sheet'!$A$15) &amp; "." &amp; BS63)&gt;=--('Data Sheet'!$A$15)), (--(INT('Data Sheet'!$A$15) &amp; "." &amp; BS63)&lt;=--('Data Sheet'!$B$15))),
            --(INT('Data Sheet'!$A$15) &amp; "." &amp; BS63),
            --(INT('Data Sheet'!$B$15) &amp; "." &amp; BS63)
        )
    ),
    IF(BQ63&lt;&gt;"",
        IF(INT('Data Sheet'!$A$15)=INT('Data Sheet'!$B$15),
            --(INT('Data Sheet'!$A$15) &amp; "." &amp; RIGHT(BQ63,3)),
            IF(AND((--(INT('Data Sheet'!$A$15) &amp; "." &amp; RIGHT(BQ63,3))&gt;=--('Data Sheet'!$A$15)), (--(INT('Data Sheet'!$A$15) &amp; "." &amp; RIGHT(BQ63,3))&lt;=--('Data Sheet'!$B$15))),
                --(INT('Data Sheet'!$A$15) &amp; "." &amp; RIGHT(BQ63,3)),
                --(INT('Data Sheet'!$B$15) &amp; "." &amp; RIGHT(BQ63,3))
            )
        ),
        "OK"
    )
)</f>
        <v>OK</v>
      </c>
      <c r="R63" s="19"/>
      <c r="S63" s="19"/>
      <c r="T63" s="19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1"/>
      <c r="AU63" s="21"/>
      <c r="AV63" s="21"/>
      <c r="AW63" s="22"/>
      <c r="AX63" s="99"/>
      <c r="AY63" s="20"/>
      <c r="AZ63" s="20"/>
      <c r="BA63" s="22"/>
      <c r="BB63">
        <v>55</v>
      </c>
      <c r="BC63" s="80"/>
      <c r="BD63" s="80"/>
      <c r="BE63" s="80"/>
      <c r="BF63" s="80"/>
      <c r="BG63" s="32" t="str">
        <f t="shared" si="4"/>
        <v/>
      </c>
      <c r="BH63" s="78">
        <f t="shared" si="2"/>
        <v>0</v>
      </c>
      <c r="BI63" s="2">
        <f t="shared" si="5"/>
        <v>0</v>
      </c>
      <c r="BJ63" s="2">
        <f t="shared" si="6"/>
        <v>0</v>
      </c>
      <c r="BK63" s="2">
        <f t="shared" si="3"/>
        <v>0</v>
      </c>
    </row>
    <row r="64" spans="2:63" ht="15" customHeight="1" x14ac:dyDescent="0.25">
      <c r="B64" s="14">
        <v>56</v>
      </c>
      <c r="C64" s="95" t="str">
        <f t="shared" si="7"/>
        <v/>
      </c>
      <c r="D64" s="15" t="str">
        <f t="shared" si="12"/>
        <v>OK</v>
      </c>
      <c r="E64" s="16" t="e">
        <f>VLOOKUP('Data Sheet'!$B$8,'Data Sheet'!$I$2:$J$9,2,FALSE)</f>
        <v>#N/A</v>
      </c>
      <c r="F64" s="16" t="str">
        <f t="shared" si="8"/>
        <v/>
      </c>
      <c r="G64" s="103">
        <f t="shared" si="9"/>
        <v>0</v>
      </c>
      <c r="H64" s="17" t="s">
        <v>26</v>
      </c>
      <c r="I64" s="17" t="s">
        <v>26</v>
      </c>
      <c r="J64" s="17" t="str">
        <f>IF('Data Sheet'!$B$9="NC-50","N/A","OK")</f>
        <v>OK</v>
      </c>
      <c r="K64" s="17" t="str">
        <f>IF('Data Sheet'!$B$9="NC-50","N/A","OK")</f>
        <v>OK</v>
      </c>
      <c r="L64" s="17" t="str">
        <f t="shared" si="10"/>
        <v>OK</v>
      </c>
      <c r="M64" s="17" t="str">
        <f t="shared" si="11"/>
        <v>OK</v>
      </c>
      <c r="N64" s="18" t="str">
        <f>IF(BO64&lt;&gt;"",
    IF(INT('Data Sheet'!$A$19)=INT('Data Sheet'!$B$19),
        --(INT('Data Sheet'!$A$19) &amp; "." &amp; BO64),
        IF(AND((--(INT('Data Sheet'!$A$19) &amp; "." &amp; BO64)&gt;=--('Data Sheet'!$A$19)), (--(INT('Data Sheet'!$A$19) &amp; "." &amp; BO64)&lt;=--('Data Sheet'!$B$19))),
            --(INT('Data Sheet'!$A$19) &amp; "." &amp; BO64),
            --(INT('Data Sheet'!$B$19) &amp; "." &amp; BO64)
        )
    ),
    IF(BN64&lt;&gt;"",
        IF(INT('Data Sheet'!$A$19)=INT('Data Sheet'!$B$19),
            --(INT('Data Sheet'!$A$19) &amp; "." &amp; LEFT(BN64,3)),
            IF(AND((--(INT('Data Sheet'!$A$19) &amp; "." &amp; LEFT(BN64,3))&gt;=--('Data Sheet'!$A$19)), (--(INT('Data Sheet'!$A$19) &amp; "." &amp; LEFT(BN64,3))&lt;=--('Data Sheet'!$B$19))),
                --(INT('Data Sheet'!$A$19) &amp; "." &amp; LEFT(BN64,3)),
                --(INT('Data Sheet'!$B$19) &amp; "." &amp; LEFT(BN64,3))
            )
        ),
        "OK"
    )
)</f>
        <v>OK</v>
      </c>
      <c r="O64" s="23" t="str">
        <f>IF(BP64&lt;&gt;"",
    IF(INT('Data Sheet'!$A$19)=INT('Data Sheet'!$B$19),
        --(INT('Data Sheet'!$A$19) &amp; "." &amp; BP64),
        IF(AND((--(INT('Data Sheet'!$A$19) &amp; "." &amp; BP64)&gt;=--('Data Sheet'!$A$19)), (--(INT('Data Sheet'!$A$19) &amp; "." &amp; BP64)&lt;=--('Data Sheet'!$B$19))),
            --(INT('Data Sheet'!$A$19) &amp; "." &amp; BP64),
            --(INT('Data Sheet'!$B$19) &amp; "." &amp; BP64)
        )
    ),
    IF(BN64&lt;&gt;"",
        IF(INT('Data Sheet'!$A$19)=INT('Data Sheet'!$B$19),
            --(INT('Data Sheet'!$A$19) &amp; "." &amp; RIGHT(BN64,3)),
            IF(AND((--(INT('Data Sheet'!$A$19) &amp; "." &amp; RIGHT(BN64,3))&gt;=--('Data Sheet'!$A$19)), (--(INT('Data Sheet'!$A$19) &amp; "." &amp; RIGHT(BN64,3))&lt;=--('Data Sheet'!$B$19))),
                --(INT('Data Sheet'!$A$19) &amp; "." &amp; RIGHT(BN64,3)),
                --(INT('Data Sheet'!$B$19) &amp; "." &amp; RIGHT(BN64,3))
            )
        ),
        "OK"
    )
)</f>
        <v>OK</v>
      </c>
      <c r="P64" s="23" t="str">
        <f>IF(BR64&lt;&gt;"",
    IF(INT('Data Sheet'!$A$19)=INT('Data Sheet'!$B$15),
        --(INT('Data Sheet'!$A$15) &amp; "." &amp; BR64),
        IF(AND((--(INT('Data Sheet'!$A$15) &amp; "." &amp; BR64)&gt;=--('Data Sheet'!$A$15)), (--(INT('Data Sheet'!$A$15) &amp; "." &amp; BR64)&lt;=--('Data Sheet'!$B$15))),
            --(INT('Data Sheet'!$A$15) &amp; "." &amp; BR64),
            --(INT('Data Sheet'!$B$15) &amp; "." &amp; BR64)
        )
    ),
    IF(BQ64&lt;&gt;"",
        IF(INT('Data Sheet'!$A$15)=INT('Data Sheet'!$B$15),
            --(INT('Data Sheet'!$A$15) &amp; "." &amp; LEFT(BQ64,3)),
            IF(AND((--(INT('Data Sheet'!$A$15) &amp; "." &amp; LEFT(BQ64,3))&gt;=--('Data Sheet'!$A$15)), (--(INT('Data Sheet'!$A$15) &amp; "." &amp; LEFT(BQ64,3))&lt;=--('Data Sheet'!$B$15))),
                --(INT('Data Sheet'!$A$15) &amp; "." &amp; LEFT(BQ64,3)),
                --(INT('Data Sheet'!$B$15) &amp; "." &amp; LEFT(BQ64,3))
            )
        ),
        "OK"
    )
)</f>
        <v>OK</v>
      </c>
      <c r="Q64" s="23" t="str">
        <f>IF(BS64&lt;&gt;"",
    IF(INT('Data Sheet'!$A$19)=INT('Data Sheet'!$B$15),
        --(INT('Data Sheet'!$A$15) &amp; "." &amp; BS64),
        IF(AND((--(INT('Data Sheet'!$A$15) &amp; "." &amp; BS64)&gt;=--('Data Sheet'!$A$15)), (--(INT('Data Sheet'!$A$15) &amp; "." &amp; BS64)&lt;=--('Data Sheet'!$B$15))),
            --(INT('Data Sheet'!$A$15) &amp; "." &amp; BS64),
            --(INT('Data Sheet'!$B$15) &amp; "." &amp; BS64)
        )
    ),
    IF(BQ64&lt;&gt;"",
        IF(INT('Data Sheet'!$A$15)=INT('Data Sheet'!$B$15),
            --(INT('Data Sheet'!$A$15) &amp; "." &amp; RIGHT(BQ64,3)),
            IF(AND((--(INT('Data Sheet'!$A$15) &amp; "." &amp; RIGHT(BQ64,3))&gt;=--('Data Sheet'!$A$15)), (--(INT('Data Sheet'!$A$15) &amp; "." &amp; RIGHT(BQ64,3))&lt;=--('Data Sheet'!$B$15))),
                --(INT('Data Sheet'!$A$15) &amp; "." &amp; RIGHT(BQ64,3)),
                --(INT('Data Sheet'!$B$15) &amp; "." &amp; RIGHT(BQ64,3))
            )
        ),
        "OK"
    )
)</f>
        <v>OK</v>
      </c>
      <c r="R64" s="19"/>
      <c r="S64" s="19"/>
      <c r="T64" s="19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1"/>
      <c r="AU64" s="21"/>
      <c r="AV64" s="21"/>
      <c r="AW64" s="22"/>
      <c r="AX64" s="99"/>
      <c r="AY64" s="20"/>
      <c r="AZ64" s="20"/>
      <c r="BA64" s="22"/>
      <c r="BB64">
        <v>56</v>
      </c>
      <c r="BC64" s="80"/>
      <c r="BD64" s="80"/>
      <c r="BE64" s="80"/>
      <c r="BF64" s="80"/>
      <c r="BG64" s="32" t="str">
        <f t="shared" si="4"/>
        <v/>
      </c>
      <c r="BH64" s="78">
        <f t="shared" si="2"/>
        <v>0</v>
      </c>
      <c r="BI64" s="2">
        <f t="shared" si="5"/>
        <v>0</v>
      </c>
      <c r="BJ64" s="2">
        <f t="shared" si="6"/>
        <v>0</v>
      </c>
      <c r="BK64" s="2">
        <f t="shared" si="3"/>
        <v>0</v>
      </c>
    </row>
    <row r="65" spans="2:63" ht="15" customHeight="1" x14ac:dyDescent="0.25">
      <c r="B65" s="14">
        <v>57</v>
      </c>
      <c r="C65" s="95" t="str">
        <f t="shared" si="7"/>
        <v/>
      </c>
      <c r="D65" s="15" t="str">
        <f t="shared" si="12"/>
        <v>OK</v>
      </c>
      <c r="E65" s="16" t="e">
        <f>VLOOKUP('Data Sheet'!$B$8,'Data Sheet'!$I$2:$J$9,2,FALSE)</f>
        <v>#N/A</v>
      </c>
      <c r="F65" s="16" t="str">
        <f t="shared" si="8"/>
        <v/>
      </c>
      <c r="G65" s="103">
        <f t="shared" si="9"/>
        <v>0</v>
      </c>
      <c r="H65" s="17" t="s">
        <v>26</v>
      </c>
      <c r="I65" s="17" t="s">
        <v>26</v>
      </c>
      <c r="J65" s="17" t="str">
        <f>IF('Data Sheet'!$B$9="NC-50","N/A","OK")</f>
        <v>OK</v>
      </c>
      <c r="K65" s="17" t="str">
        <f>IF('Data Sheet'!$B$9="NC-50","N/A","OK")</f>
        <v>OK</v>
      </c>
      <c r="L65" s="17" t="str">
        <f t="shared" si="10"/>
        <v>OK</v>
      </c>
      <c r="M65" s="17" t="str">
        <f t="shared" si="11"/>
        <v>OK</v>
      </c>
      <c r="N65" s="18" t="str">
        <f>IF(BO65&lt;&gt;"",
    IF(INT('Data Sheet'!$A$19)=INT('Data Sheet'!$B$19),
        --(INT('Data Sheet'!$A$19) &amp; "." &amp; BO65),
        IF(AND((--(INT('Data Sheet'!$A$19) &amp; "." &amp; BO65)&gt;=--('Data Sheet'!$A$19)), (--(INT('Data Sheet'!$A$19) &amp; "." &amp; BO65)&lt;=--('Data Sheet'!$B$19))),
            --(INT('Data Sheet'!$A$19) &amp; "." &amp; BO65),
            --(INT('Data Sheet'!$B$19) &amp; "." &amp; BO65)
        )
    ),
    IF(BN65&lt;&gt;"",
        IF(INT('Data Sheet'!$A$19)=INT('Data Sheet'!$B$19),
            --(INT('Data Sheet'!$A$19) &amp; "." &amp; LEFT(BN65,3)),
            IF(AND((--(INT('Data Sheet'!$A$19) &amp; "." &amp; LEFT(BN65,3))&gt;=--('Data Sheet'!$A$19)), (--(INT('Data Sheet'!$A$19) &amp; "." &amp; LEFT(BN65,3))&lt;=--('Data Sheet'!$B$19))),
                --(INT('Data Sheet'!$A$19) &amp; "." &amp; LEFT(BN65,3)),
                --(INT('Data Sheet'!$B$19) &amp; "." &amp; LEFT(BN65,3))
            )
        ),
        "OK"
    )
)</f>
        <v>OK</v>
      </c>
      <c r="O65" s="23" t="str">
        <f>IF(BP65&lt;&gt;"",
    IF(INT('Data Sheet'!$A$19)=INT('Data Sheet'!$B$19),
        --(INT('Data Sheet'!$A$19) &amp; "." &amp; BP65),
        IF(AND((--(INT('Data Sheet'!$A$19) &amp; "." &amp; BP65)&gt;=--('Data Sheet'!$A$19)), (--(INT('Data Sheet'!$A$19) &amp; "." &amp; BP65)&lt;=--('Data Sheet'!$B$19))),
            --(INT('Data Sheet'!$A$19) &amp; "." &amp; BP65),
            --(INT('Data Sheet'!$B$19) &amp; "." &amp; BP65)
        )
    ),
    IF(BN65&lt;&gt;"",
        IF(INT('Data Sheet'!$A$19)=INT('Data Sheet'!$B$19),
            --(INT('Data Sheet'!$A$19) &amp; "." &amp; RIGHT(BN65,3)),
            IF(AND((--(INT('Data Sheet'!$A$19) &amp; "." &amp; RIGHT(BN65,3))&gt;=--('Data Sheet'!$A$19)), (--(INT('Data Sheet'!$A$19) &amp; "." &amp; RIGHT(BN65,3))&lt;=--('Data Sheet'!$B$19))),
                --(INT('Data Sheet'!$A$19) &amp; "." &amp; RIGHT(BN65,3)),
                --(INT('Data Sheet'!$B$19) &amp; "." &amp; RIGHT(BN65,3))
            )
        ),
        "OK"
    )
)</f>
        <v>OK</v>
      </c>
      <c r="P65" s="23" t="str">
        <f>IF(BR65&lt;&gt;"",
    IF(INT('Data Sheet'!$A$19)=INT('Data Sheet'!$B$15),
        --(INT('Data Sheet'!$A$15) &amp; "." &amp; BR65),
        IF(AND((--(INT('Data Sheet'!$A$15) &amp; "." &amp; BR65)&gt;=--('Data Sheet'!$A$15)), (--(INT('Data Sheet'!$A$15) &amp; "." &amp; BR65)&lt;=--('Data Sheet'!$B$15))),
            --(INT('Data Sheet'!$A$15) &amp; "." &amp; BR65),
            --(INT('Data Sheet'!$B$15) &amp; "." &amp; BR65)
        )
    ),
    IF(BQ65&lt;&gt;"",
        IF(INT('Data Sheet'!$A$15)=INT('Data Sheet'!$B$15),
            --(INT('Data Sheet'!$A$15) &amp; "." &amp; LEFT(BQ65,3)),
            IF(AND((--(INT('Data Sheet'!$A$15) &amp; "." &amp; LEFT(BQ65,3))&gt;=--('Data Sheet'!$A$15)), (--(INT('Data Sheet'!$A$15) &amp; "." &amp; LEFT(BQ65,3))&lt;=--('Data Sheet'!$B$15))),
                --(INT('Data Sheet'!$A$15) &amp; "." &amp; LEFT(BQ65,3)),
                --(INT('Data Sheet'!$B$15) &amp; "." &amp; LEFT(BQ65,3))
            )
        ),
        "OK"
    )
)</f>
        <v>OK</v>
      </c>
      <c r="Q65" s="23" t="str">
        <f>IF(BS65&lt;&gt;"",
    IF(INT('Data Sheet'!$A$19)=INT('Data Sheet'!$B$15),
        --(INT('Data Sheet'!$A$15) &amp; "." &amp; BS65),
        IF(AND((--(INT('Data Sheet'!$A$15) &amp; "." &amp; BS65)&gt;=--('Data Sheet'!$A$15)), (--(INT('Data Sheet'!$A$15) &amp; "." &amp; BS65)&lt;=--('Data Sheet'!$B$15))),
            --(INT('Data Sheet'!$A$15) &amp; "." &amp; BS65),
            --(INT('Data Sheet'!$B$15) &amp; "." &amp; BS65)
        )
    ),
    IF(BQ65&lt;&gt;"",
        IF(INT('Data Sheet'!$A$15)=INT('Data Sheet'!$B$15),
            --(INT('Data Sheet'!$A$15) &amp; "." &amp; RIGHT(BQ65,3)),
            IF(AND((--(INT('Data Sheet'!$A$15) &amp; "." &amp; RIGHT(BQ65,3))&gt;=--('Data Sheet'!$A$15)), (--(INT('Data Sheet'!$A$15) &amp; "." &amp; RIGHT(BQ65,3))&lt;=--('Data Sheet'!$B$15))),
                --(INT('Data Sheet'!$A$15) &amp; "." &amp; RIGHT(BQ65,3)),
                --(INT('Data Sheet'!$B$15) &amp; "." &amp; RIGHT(BQ65,3))
            )
        ),
        "OK"
    )
)</f>
        <v>OK</v>
      </c>
      <c r="R65" s="19"/>
      <c r="S65" s="19"/>
      <c r="T65" s="19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1"/>
      <c r="AU65" s="21"/>
      <c r="AV65" s="21"/>
      <c r="AW65" s="22"/>
      <c r="AX65" s="99"/>
      <c r="AY65" s="20"/>
      <c r="AZ65" s="20"/>
      <c r="BA65" s="22"/>
      <c r="BB65">
        <v>57</v>
      </c>
      <c r="BC65" s="80"/>
      <c r="BD65" s="80"/>
      <c r="BE65" s="80"/>
      <c r="BF65" s="80"/>
      <c r="BG65" s="32" t="str">
        <f t="shared" si="4"/>
        <v/>
      </c>
      <c r="BH65" s="78">
        <f t="shared" si="2"/>
        <v>0</v>
      </c>
      <c r="BI65" s="2">
        <f t="shared" si="5"/>
        <v>0</v>
      </c>
      <c r="BJ65" s="2">
        <f t="shared" si="6"/>
        <v>0</v>
      </c>
      <c r="BK65" s="2">
        <f t="shared" si="3"/>
        <v>0</v>
      </c>
    </row>
    <row r="66" spans="2:63" ht="15" customHeight="1" x14ac:dyDescent="0.25">
      <c r="B66" s="14">
        <v>58</v>
      </c>
      <c r="C66" s="95" t="str">
        <f t="shared" si="7"/>
        <v/>
      </c>
      <c r="D66" s="15" t="str">
        <f t="shared" si="12"/>
        <v>OK</v>
      </c>
      <c r="E66" s="16" t="e">
        <f>VLOOKUP('Data Sheet'!$B$8,'Data Sheet'!$I$2:$J$9,2,FALSE)</f>
        <v>#N/A</v>
      </c>
      <c r="F66" s="16" t="str">
        <f t="shared" si="8"/>
        <v/>
      </c>
      <c r="G66" s="103">
        <f t="shared" si="9"/>
        <v>0</v>
      </c>
      <c r="H66" s="17" t="s">
        <v>26</v>
      </c>
      <c r="I66" s="17" t="s">
        <v>26</v>
      </c>
      <c r="J66" s="17" t="str">
        <f>IF('Data Sheet'!$B$9="NC-50","N/A","OK")</f>
        <v>OK</v>
      </c>
      <c r="K66" s="17" t="str">
        <f>IF('Data Sheet'!$B$9="NC-50","N/A","OK")</f>
        <v>OK</v>
      </c>
      <c r="L66" s="17" t="str">
        <f t="shared" si="10"/>
        <v>OK</v>
      </c>
      <c r="M66" s="17" t="str">
        <f t="shared" si="11"/>
        <v>OK</v>
      </c>
      <c r="N66" s="18" t="str">
        <f>IF(BO66&lt;&gt;"",
    IF(INT('Data Sheet'!$A$19)=INT('Data Sheet'!$B$19),
        --(INT('Data Sheet'!$A$19) &amp; "." &amp; BO66),
        IF(AND((--(INT('Data Sheet'!$A$19) &amp; "." &amp; BO66)&gt;=--('Data Sheet'!$A$19)), (--(INT('Data Sheet'!$A$19) &amp; "." &amp; BO66)&lt;=--('Data Sheet'!$B$19))),
            --(INT('Data Sheet'!$A$19) &amp; "." &amp; BO66),
            --(INT('Data Sheet'!$B$19) &amp; "." &amp; BO66)
        )
    ),
    IF(BN66&lt;&gt;"",
        IF(INT('Data Sheet'!$A$19)=INT('Data Sheet'!$B$19),
            --(INT('Data Sheet'!$A$19) &amp; "." &amp; LEFT(BN66,3)),
            IF(AND((--(INT('Data Sheet'!$A$19) &amp; "." &amp; LEFT(BN66,3))&gt;=--('Data Sheet'!$A$19)), (--(INT('Data Sheet'!$A$19) &amp; "." &amp; LEFT(BN66,3))&lt;=--('Data Sheet'!$B$19))),
                --(INT('Data Sheet'!$A$19) &amp; "." &amp; LEFT(BN66,3)),
                --(INT('Data Sheet'!$B$19) &amp; "." &amp; LEFT(BN66,3))
            )
        ),
        "OK"
    )
)</f>
        <v>OK</v>
      </c>
      <c r="O66" s="23" t="str">
        <f>IF(BP66&lt;&gt;"",
    IF(INT('Data Sheet'!$A$19)=INT('Data Sheet'!$B$19),
        --(INT('Data Sheet'!$A$19) &amp; "." &amp; BP66),
        IF(AND((--(INT('Data Sheet'!$A$19) &amp; "." &amp; BP66)&gt;=--('Data Sheet'!$A$19)), (--(INT('Data Sheet'!$A$19) &amp; "." &amp; BP66)&lt;=--('Data Sheet'!$B$19))),
            --(INT('Data Sheet'!$A$19) &amp; "." &amp; BP66),
            --(INT('Data Sheet'!$B$19) &amp; "." &amp; BP66)
        )
    ),
    IF(BN66&lt;&gt;"",
        IF(INT('Data Sheet'!$A$19)=INT('Data Sheet'!$B$19),
            --(INT('Data Sheet'!$A$19) &amp; "." &amp; RIGHT(BN66,3)),
            IF(AND((--(INT('Data Sheet'!$A$19) &amp; "." &amp; RIGHT(BN66,3))&gt;=--('Data Sheet'!$A$19)), (--(INT('Data Sheet'!$A$19) &amp; "." &amp; RIGHT(BN66,3))&lt;=--('Data Sheet'!$B$19))),
                --(INT('Data Sheet'!$A$19) &amp; "." &amp; RIGHT(BN66,3)),
                --(INT('Data Sheet'!$B$19) &amp; "." &amp; RIGHT(BN66,3))
            )
        ),
        "OK"
    )
)</f>
        <v>OK</v>
      </c>
      <c r="P66" s="23" t="str">
        <f>IF(BR66&lt;&gt;"",
    IF(INT('Data Sheet'!$A$19)=INT('Data Sheet'!$B$15),
        --(INT('Data Sheet'!$A$15) &amp; "." &amp; BR66),
        IF(AND((--(INT('Data Sheet'!$A$15) &amp; "." &amp; BR66)&gt;=--('Data Sheet'!$A$15)), (--(INT('Data Sheet'!$A$15) &amp; "." &amp; BR66)&lt;=--('Data Sheet'!$B$15))),
            --(INT('Data Sheet'!$A$15) &amp; "." &amp; BR66),
            --(INT('Data Sheet'!$B$15) &amp; "." &amp; BR66)
        )
    ),
    IF(BQ66&lt;&gt;"",
        IF(INT('Data Sheet'!$A$15)=INT('Data Sheet'!$B$15),
            --(INT('Data Sheet'!$A$15) &amp; "." &amp; LEFT(BQ66,3)),
            IF(AND((--(INT('Data Sheet'!$A$15) &amp; "." &amp; LEFT(BQ66,3))&gt;=--('Data Sheet'!$A$15)), (--(INT('Data Sheet'!$A$15) &amp; "." &amp; LEFT(BQ66,3))&lt;=--('Data Sheet'!$B$15))),
                --(INT('Data Sheet'!$A$15) &amp; "." &amp; LEFT(BQ66,3)),
                --(INT('Data Sheet'!$B$15) &amp; "." &amp; LEFT(BQ66,3))
            )
        ),
        "OK"
    )
)</f>
        <v>OK</v>
      </c>
      <c r="Q66" s="23" t="str">
        <f>IF(BS66&lt;&gt;"",
    IF(INT('Data Sheet'!$A$19)=INT('Data Sheet'!$B$15),
        --(INT('Data Sheet'!$A$15) &amp; "." &amp; BS66),
        IF(AND((--(INT('Data Sheet'!$A$15) &amp; "." &amp; BS66)&gt;=--('Data Sheet'!$A$15)), (--(INT('Data Sheet'!$A$15) &amp; "." &amp; BS66)&lt;=--('Data Sheet'!$B$15))),
            --(INT('Data Sheet'!$A$15) &amp; "." &amp; BS66),
            --(INT('Data Sheet'!$B$15) &amp; "." &amp; BS66)
        )
    ),
    IF(BQ66&lt;&gt;"",
        IF(INT('Data Sheet'!$A$15)=INT('Data Sheet'!$B$15),
            --(INT('Data Sheet'!$A$15) &amp; "." &amp; RIGHT(BQ66,3)),
            IF(AND((--(INT('Data Sheet'!$A$15) &amp; "." &amp; RIGHT(BQ66,3))&gt;=--('Data Sheet'!$A$15)), (--(INT('Data Sheet'!$A$15) &amp; "." &amp; RIGHT(BQ66,3))&lt;=--('Data Sheet'!$B$15))),
                --(INT('Data Sheet'!$A$15) &amp; "." &amp; RIGHT(BQ66,3)),
                --(INT('Data Sheet'!$B$15) &amp; "." &amp; RIGHT(BQ66,3))
            )
        ),
        "OK"
    )
)</f>
        <v>OK</v>
      </c>
      <c r="R66" s="19"/>
      <c r="S66" s="19"/>
      <c r="T66" s="19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1"/>
      <c r="AU66" s="21"/>
      <c r="AV66" s="21"/>
      <c r="AW66" s="22"/>
      <c r="AX66" s="99"/>
      <c r="AY66" s="20"/>
      <c r="AZ66" s="20"/>
      <c r="BA66" s="22"/>
      <c r="BB66">
        <v>58</v>
      </c>
      <c r="BC66" s="80"/>
      <c r="BD66" s="80"/>
      <c r="BE66" s="80"/>
      <c r="BF66" s="80"/>
      <c r="BG66" s="32" t="str">
        <f t="shared" si="4"/>
        <v/>
      </c>
      <c r="BH66" s="78">
        <f t="shared" si="2"/>
        <v>0</v>
      </c>
      <c r="BI66" s="2">
        <f t="shared" si="5"/>
        <v>0</v>
      </c>
      <c r="BJ66" s="2">
        <f t="shared" si="6"/>
        <v>0</v>
      </c>
      <c r="BK66" s="2">
        <f t="shared" si="3"/>
        <v>0</v>
      </c>
    </row>
    <row r="67" spans="2:63" ht="15" customHeight="1" x14ac:dyDescent="0.25">
      <c r="B67" s="14">
        <v>59</v>
      </c>
      <c r="C67" s="95" t="str">
        <f t="shared" si="7"/>
        <v/>
      </c>
      <c r="D67" s="15" t="str">
        <f t="shared" si="12"/>
        <v>OK</v>
      </c>
      <c r="E67" s="16" t="e">
        <f>VLOOKUP('Data Sheet'!$B$8,'Data Sheet'!$I$2:$J$9,2,FALSE)</f>
        <v>#N/A</v>
      </c>
      <c r="F67" s="16" t="str">
        <f t="shared" si="8"/>
        <v/>
      </c>
      <c r="G67" s="103">
        <f t="shared" si="9"/>
        <v>0</v>
      </c>
      <c r="H67" s="17" t="s">
        <v>26</v>
      </c>
      <c r="I67" s="17" t="s">
        <v>26</v>
      </c>
      <c r="J67" s="17" t="str">
        <f>IF('Data Sheet'!$B$9="NC-50","N/A","OK")</f>
        <v>OK</v>
      </c>
      <c r="K67" s="17" t="str">
        <f>IF('Data Sheet'!$B$9="NC-50","N/A","OK")</f>
        <v>OK</v>
      </c>
      <c r="L67" s="17" t="str">
        <f t="shared" si="10"/>
        <v>OK</v>
      </c>
      <c r="M67" s="17" t="str">
        <f t="shared" si="11"/>
        <v>OK</v>
      </c>
      <c r="N67" s="18" t="str">
        <f>IF(BO67&lt;&gt;"",
    IF(INT('Data Sheet'!$A$19)=INT('Data Sheet'!$B$19),
        --(INT('Data Sheet'!$A$19) &amp; "." &amp; BO67),
        IF(AND((--(INT('Data Sheet'!$A$19) &amp; "." &amp; BO67)&gt;=--('Data Sheet'!$A$19)), (--(INT('Data Sheet'!$A$19) &amp; "." &amp; BO67)&lt;=--('Data Sheet'!$B$19))),
            --(INT('Data Sheet'!$A$19) &amp; "." &amp; BO67),
            --(INT('Data Sheet'!$B$19) &amp; "." &amp; BO67)
        )
    ),
    IF(BN67&lt;&gt;"",
        IF(INT('Data Sheet'!$A$19)=INT('Data Sheet'!$B$19),
            --(INT('Data Sheet'!$A$19) &amp; "." &amp; LEFT(BN67,3)),
            IF(AND((--(INT('Data Sheet'!$A$19) &amp; "." &amp; LEFT(BN67,3))&gt;=--('Data Sheet'!$A$19)), (--(INT('Data Sheet'!$A$19) &amp; "." &amp; LEFT(BN67,3))&lt;=--('Data Sheet'!$B$19))),
                --(INT('Data Sheet'!$A$19) &amp; "." &amp; LEFT(BN67,3)),
                --(INT('Data Sheet'!$B$19) &amp; "." &amp; LEFT(BN67,3))
            )
        ),
        "OK"
    )
)</f>
        <v>OK</v>
      </c>
      <c r="O67" s="23" t="str">
        <f>IF(BP67&lt;&gt;"",
    IF(INT('Data Sheet'!$A$19)=INT('Data Sheet'!$B$19),
        --(INT('Data Sheet'!$A$19) &amp; "." &amp; BP67),
        IF(AND((--(INT('Data Sheet'!$A$19) &amp; "." &amp; BP67)&gt;=--('Data Sheet'!$A$19)), (--(INT('Data Sheet'!$A$19) &amp; "." &amp; BP67)&lt;=--('Data Sheet'!$B$19))),
            --(INT('Data Sheet'!$A$19) &amp; "." &amp; BP67),
            --(INT('Data Sheet'!$B$19) &amp; "." &amp; BP67)
        )
    ),
    IF(BN67&lt;&gt;"",
        IF(INT('Data Sheet'!$A$19)=INT('Data Sheet'!$B$19),
            --(INT('Data Sheet'!$A$19) &amp; "." &amp; RIGHT(BN67,3)),
            IF(AND((--(INT('Data Sheet'!$A$19) &amp; "." &amp; RIGHT(BN67,3))&gt;=--('Data Sheet'!$A$19)), (--(INT('Data Sheet'!$A$19) &amp; "." &amp; RIGHT(BN67,3))&lt;=--('Data Sheet'!$B$19))),
                --(INT('Data Sheet'!$A$19) &amp; "." &amp; RIGHT(BN67,3)),
                --(INT('Data Sheet'!$B$19) &amp; "." &amp; RIGHT(BN67,3))
            )
        ),
        "OK"
    )
)</f>
        <v>OK</v>
      </c>
      <c r="P67" s="23" t="str">
        <f>IF(BR67&lt;&gt;"",
    IF(INT('Data Sheet'!$A$19)=INT('Data Sheet'!$B$15),
        --(INT('Data Sheet'!$A$15) &amp; "." &amp; BR67),
        IF(AND((--(INT('Data Sheet'!$A$15) &amp; "." &amp; BR67)&gt;=--('Data Sheet'!$A$15)), (--(INT('Data Sheet'!$A$15) &amp; "." &amp; BR67)&lt;=--('Data Sheet'!$B$15))),
            --(INT('Data Sheet'!$A$15) &amp; "." &amp; BR67),
            --(INT('Data Sheet'!$B$15) &amp; "." &amp; BR67)
        )
    ),
    IF(BQ67&lt;&gt;"",
        IF(INT('Data Sheet'!$A$15)=INT('Data Sheet'!$B$15),
            --(INT('Data Sheet'!$A$15) &amp; "." &amp; LEFT(BQ67,3)),
            IF(AND((--(INT('Data Sheet'!$A$15) &amp; "." &amp; LEFT(BQ67,3))&gt;=--('Data Sheet'!$A$15)), (--(INT('Data Sheet'!$A$15) &amp; "." &amp; LEFT(BQ67,3))&lt;=--('Data Sheet'!$B$15))),
                --(INT('Data Sheet'!$A$15) &amp; "." &amp; LEFT(BQ67,3)),
                --(INT('Data Sheet'!$B$15) &amp; "." &amp; LEFT(BQ67,3))
            )
        ),
        "OK"
    )
)</f>
        <v>OK</v>
      </c>
      <c r="Q67" s="23" t="str">
        <f>IF(BS67&lt;&gt;"",
    IF(INT('Data Sheet'!$A$19)=INT('Data Sheet'!$B$15),
        --(INT('Data Sheet'!$A$15) &amp; "." &amp; BS67),
        IF(AND((--(INT('Data Sheet'!$A$15) &amp; "." &amp; BS67)&gt;=--('Data Sheet'!$A$15)), (--(INT('Data Sheet'!$A$15) &amp; "." &amp; BS67)&lt;=--('Data Sheet'!$B$15))),
            --(INT('Data Sheet'!$A$15) &amp; "." &amp; BS67),
            --(INT('Data Sheet'!$B$15) &amp; "." &amp; BS67)
        )
    ),
    IF(BQ67&lt;&gt;"",
        IF(INT('Data Sheet'!$A$15)=INT('Data Sheet'!$B$15),
            --(INT('Data Sheet'!$A$15) &amp; "." &amp; RIGHT(BQ67,3)),
            IF(AND((--(INT('Data Sheet'!$A$15) &amp; "." &amp; RIGHT(BQ67,3))&gt;=--('Data Sheet'!$A$15)), (--(INT('Data Sheet'!$A$15) &amp; "." &amp; RIGHT(BQ67,3))&lt;=--('Data Sheet'!$B$15))),
                --(INT('Data Sheet'!$A$15) &amp; "." &amp; RIGHT(BQ67,3)),
                --(INT('Data Sheet'!$B$15) &amp; "." &amp; RIGHT(BQ67,3))
            )
        ),
        "OK"
    )
)</f>
        <v>OK</v>
      </c>
      <c r="R67" s="19"/>
      <c r="S67" s="19"/>
      <c r="T67" s="19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1"/>
      <c r="AU67" s="21"/>
      <c r="AV67" s="21"/>
      <c r="AW67" s="22"/>
      <c r="AX67" s="99"/>
      <c r="AY67" s="20"/>
      <c r="AZ67" s="20"/>
      <c r="BA67" s="22"/>
      <c r="BB67">
        <v>59</v>
      </c>
      <c r="BC67" s="80"/>
      <c r="BD67" s="80"/>
      <c r="BE67" s="80"/>
      <c r="BF67" s="80"/>
      <c r="BG67" s="32" t="str">
        <f t="shared" si="4"/>
        <v/>
      </c>
      <c r="BH67" s="78">
        <f t="shared" si="2"/>
        <v>0</v>
      </c>
      <c r="BI67" s="2">
        <f t="shared" si="5"/>
        <v>0</v>
      </c>
      <c r="BJ67" s="2">
        <f t="shared" si="6"/>
        <v>0</v>
      </c>
      <c r="BK67" s="2">
        <f t="shared" si="3"/>
        <v>0</v>
      </c>
    </row>
    <row r="68" spans="2:63" ht="15" customHeight="1" x14ac:dyDescent="0.25">
      <c r="B68" s="14">
        <v>60</v>
      </c>
      <c r="C68" s="95" t="str">
        <f t="shared" si="7"/>
        <v/>
      </c>
      <c r="D68" s="15" t="str">
        <f t="shared" si="12"/>
        <v>OK</v>
      </c>
      <c r="E68" s="16" t="e">
        <f>VLOOKUP('Data Sheet'!$B$8,'Data Sheet'!$I$2:$J$9,2,FALSE)</f>
        <v>#N/A</v>
      </c>
      <c r="F68" s="16" t="str">
        <f t="shared" si="8"/>
        <v/>
      </c>
      <c r="G68" s="103">
        <f t="shared" si="9"/>
        <v>0</v>
      </c>
      <c r="H68" s="17" t="s">
        <v>26</v>
      </c>
      <c r="I68" s="17" t="s">
        <v>26</v>
      </c>
      <c r="J68" s="17" t="str">
        <f>IF('Data Sheet'!$B$9="NC-50","N/A","OK")</f>
        <v>OK</v>
      </c>
      <c r="K68" s="17" t="str">
        <f>IF('Data Sheet'!$B$9="NC-50","N/A","OK")</f>
        <v>OK</v>
      </c>
      <c r="L68" s="17" t="str">
        <f t="shared" si="10"/>
        <v>OK</v>
      </c>
      <c r="M68" s="17" t="str">
        <f t="shared" si="11"/>
        <v>OK</v>
      </c>
      <c r="N68" s="18" t="str">
        <f>IF(BO68&lt;&gt;"",
    IF(INT('Data Sheet'!$A$19)=INT('Data Sheet'!$B$19),
        --(INT('Data Sheet'!$A$19) &amp; "." &amp; BO68),
        IF(AND((--(INT('Data Sheet'!$A$19) &amp; "." &amp; BO68)&gt;=--('Data Sheet'!$A$19)), (--(INT('Data Sheet'!$A$19) &amp; "." &amp; BO68)&lt;=--('Data Sheet'!$B$19))),
            --(INT('Data Sheet'!$A$19) &amp; "." &amp; BO68),
            --(INT('Data Sheet'!$B$19) &amp; "." &amp; BO68)
        )
    ),
    IF(BN68&lt;&gt;"",
        IF(INT('Data Sheet'!$A$19)=INT('Data Sheet'!$B$19),
            --(INT('Data Sheet'!$A$19) &amp; "." &amp; LEFT(BN68,3)),
            IF(AND((--(INT('Data Sheet'!$A$19) &amp; "." &amp; LEFT(BN68,3))&gt;=--('Data Sheet'!$A$19)), (--(INT('Data Sheet'!$A$19) &amp; "." &amp; LEFT(BN68,3))&lt;=--('Data Sheet'!$B$19))),
                --(INT('Data Sheet'!$A$19) &amp; "." &amp; LEFT(BN68,3)),
                --(INT('Data Sheet'!$B$19) &amp; "." &amp; LEFT(BN68,3))
            )
        ),
        "OK"
    )
)</f>
        <v>OK</v>
      </c>
      <c r="O68" s="23" t="str">
        <f>IF(BP68&lt;&gt;"",
    IF(INT('Data Sheet'!$A$19)=INT('Data Sheet'!$B$19),
        --(INT('Data Sheet'!$A$19) &amp; "." &amp; BP68),
        IF(AND((--(INT('Data Sheet'!$A$19) &amp; "." &amp; BP68)&gt;=--('Data Sheet'!$A$19)), (--(INT('Data Sheet'!$A$19) &amp; "." &amp; BP68)&lt;=--('Data Sheet'!$B$19))),
            --(INT('Data Sheet'!$A$19) &amp; "." &amp; BP68),
            --(INT('Data Sheet'!$B$19) &amp; "." &amp; BP68)
        )
    ),
    IF(BN68&lt;&gt;"",
        IF(INT('Data Sheet'!$A$19)=INT('Data Sheet'!$B$19),
            --(INT('Data Sheet'!$A$19) &amp; "." &amp; RIGHT(BN68,3)),
            IF(AND((--(INT('Data Sheet'!$A$19) &amp; "." &amp; RIGHT(BN68,3))&gt;=--('Data Sheet'!$A$19)), (--(INT('Data Sheet'!$A$19) &amp; "." &amp; RIGHT(BN68,3))&lt;=--('Data Sheet'!$B$19))),
                --(INT('Data Sheet'!$A$19) &amp; "." &amp; RIGHT(BN68,3)),
                --(INT('Data Sheet'!$B$19) &amp; "." &amp; RIGHT(BN68,3))
            )
        ),
        "OK"
    )
)</f>
        <v>OK</v>
      </c>
      <c r="P68" s="23" t="str">
        <f>IF(BR68&lt;&gt;"",
    IF(INT('Data Sheet'!$A$19)=INT('Data Sheet'!$B$15),
        --(INT('Data Sheet'!$A$15) &amp; "." &amp; BR68),
        IF(AND((--(INT('Data Sheet'!$A$15) &amp; "." &amp; BR68)&gt;=--('Data Sheet'!$A$15)), (--(INT('Data Sheet'!$A$15) &amp; "." &amp; BR68)&lt;=--('Data Sheet'!$B$15))),
            --(INT('Data Sheet'!$A$15) &amp; "." &amp; BR68),
            --(INT('Data Sheet'!$B$15) &amp; "." &amp; BR68)
        )
    ),
    IF(BQ68&lt;&gt;"",
        IF(INT('Data Sheet'!$A$15)=INT('Data Sheet'!$B$15),
            --(INT('Data Sheet'!$A$15) &amp; "." &amp; LEFT(BQ68,3)),
            IF(AND((--(INT('Data Sheet'!$A$15) &amp; "." &amp; LEFT(BQ68,3))&gt;=--('Data Sheet'!$A$15)), (--(INT('Data Sheet'!$A$15) &amp; "." &amp; LEFT(BQ68,3))&lt;=--('Data Sheet'!$B$15))),
                --(INT('Data Sheet'!$A$15) &amp; "." &amp; LEFT(BQ68,3)),
                --(INT('Data Sheet'!$B$15) &amp; "." &amp; LEFT(BQ68,3))
            )
        ),
        "OK"
    )
)</f>
        <v>OK</v>
      </c>
      <c r="Q68" s="23" t="str">
        <f>IF(BS68&lt;&gt;"",
    IF(INT('Data Sheet'!$A$19)=INT('Data Sheet'!$B$15),
        --(INT('Data Sheet'!$A$15) &amp; "." &amp; BS68),
        IF(AND((--(INT('Data Sheet'!$A$15) &amp; "." &amp; BS68)&gt;=--('Data Sheet'!$A$15)), (--(INT('Data Sheet'!$A$15) &amp; "." &amp; BS68)&lt;=--('Data Sheet'!$B$15))),
            --(INT('Data Sheet'!$A$15) &amp; "." &amp; BS68),
            --(INT('Data Sheet'!$B$15) &amp; "." &amp; BS68)
        )
    ),
    IF(BQ68&lt;&gt;"",
        IF(INT('Data Sheet'!$A$15)=INT('Data Sheet'!$B$15),
            --(INT('Data Sheet'!$A$15) &amp; "." &amp; RIGHT(BQ68,3)),
            IF(AND((--(INT('Data Sheet'!$A$15) &amp; "." &amp; RIGHT(BQ68,3))&gt;=--('Data Sheet'!$A$15)), (--(INT('Data Sheet'!$A$15) &amp; "." &amp; RIGHT(BQ68,3))&lt;=--('Data Sheet'!$B$15))),
                --(INT('Data Sheet'!$A$15) &amp; "." &amp; RIGHT(BQ68,3)),
                --(INT('Data Sheet'!$B$15) &amp; "." &amp; RIGHT(BQ68,3))
            )
        ),
        "OK"
    )
)</f>
        <v>OK</v>
      </c>
      <c r="R68" s="19"/>
      <c r="S68" s="19"/>
      <c r="T68" s="19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1"/>
      <c r="AU68" s="21"/>
      <c r="AV68" s="21"/>
      <c r="AW68" s="22"/>
      <c r="AX68" s="99"/>
      <c r="AY68" s="20"/>
      <c r="AZ68" s="20"/>
      <c r="BA68" s="22"/>
      <c r="BB68">
        <v>60</v>
      </c>
      <c r="BC68" s="80"/>
      <c r="BD68" s="80"/>
      <c r="BE68" s="80"/>
      <c r="BF68" s="80"/>
      <c r="BG68" s="32" t="str">
        <f t="shared" si="4"/>
        <v/>
      </c>
      <c r="BH68" s="78">
        <f t="shared" si="2"/>
        <v>0</v>
      </c>
      <c r="BI68" s="2">
        <f t="shared" si="5"/>
        <v>0</v>
      </c>
      <c r="BJ68" s="2">
        <f t="shared" si="6"/>
        <v>0</v>
      </c>
      <c r="BK68" s="2">
        <f t="shared" si="3"/>
        <v>0</v>
      </c>
    </row>
    <row r="69" spans="2:63" ht="15" customHeight="1" x14ac:dyDescent="0.25">
      <c r="B69" s="14">
        <v>61</v>
      </c>
      <c r="C69" s="95" t="str">
        <f t="shared" si="7"/>
        <v/>
      </c>
      <c r="D69" s="15" t="str">
        <f t="shared" si="12"/>
        <v>OK</v>
      </c>
      <c r="E69" s="16" t="e">
        <f>VLOOKUP('Data Sheet'!$B$8,'Data Sheet'!$I$2:$J$9,2,FALSE)</f>
        <v>#N/A</v>
      </c>
      <c r="F69" s="16" t="str">
        <f t="shared" si="8"/>
        <v/>
      </c>
      <c r="G69" s="103">
        <f t="shared" si="9"/>
        <v>0</v>
      </c>
      <c r="H69" s="17" t="s">
        <v>26</v>
      </c>
      <c r="I69" s="17" t="s">
        <v>26</v>
      </c>
      <c r="J69" s="17" t="str">
        <f>IF('Data Sheet'!$B$9="NC-50","N/A","OK")</f>
        <v>OK</v>
      </c>
      <c r="K69" s="17" t="str">
        <f>IF('Data Sheet'!$B$9="NC-50","N/A","OK")</f>
        <v>OK</v>
      </c>
      <c r="L69" s="17" t="str">
        <f t="shared" si="10"/>
        <v>OK</v>
      </c>
      <c r="M69" s="17" t="str">
        <f t="shared" si="11"/>
        <v>OK</v>
      </c>
      <c r="N69" s="18" t="str">
        <f>IF(BO69&lt;&gt;"",
    IF(INT('Data Sheet'!$A$19)=INT('Data Sheet'!$B$19),
        --(INT('Data Sheet'!$A$19) &amp; "." &amp; BO69),
        IF(AND((--(INT('Data Sheet'!$A$19) &amp; "." &amp; BO69)&gt;=--('Data Sheet'!$A$19)), (--(INT('Data Sheet'!$A$19) &amp; "." &amp; BO69)&lt;=--('Data Sheet'!$B$19))),
            --(INT('Data Sheet'!$A$19) &amp; "." &amp; BO69),
            --(INT('Data Sheet'!$B$19) &amp; "." &amp; BO69)
        )
    ),
    IF(BN69&lt;&gt;"",
        IF(INT('Data Sheet'!$A$19)=INT('Data Sheet'!$B$19),
            --(INT('Data Sheet'!$A$19) &amp; "." &amp; LEFT(BN69,3)),
            IF(AND((--(INT('Data Sheet'!$A$19) &amp; "." &amp; LEFT(BN69,3))&gt;=--('Data Sheet'!$A$19)), (--(INT('Data Sheet'!$A$19) &amp; "." &amp; LEFT(BN69,3))&lt;=--('Data Sheet'!$B$19))),
                --(INT('Data Sheet'!$A$19) &amp; "." &amp; LEFT(BN69,3)),
                --(INT('Data Sheet'!$B$19) &amp; "." &amp; LEFT(BN69,3))
            )
        ),
        "OK"
    )
)</f>
        <v>OK</v>
      </c>
      <c r="O69" s="23" t="str">
        <f>IF(BP69&lt;&gt;"",
    IF(INT('Data Sheet'!$A$19)=INT('Data Sheet'!$B$19),
        --(INT('Data Sheet'!$A$19) &amp; "." &amp; BP69),
        IF(AND((--(INT('Data Sheet'!$A$19) &amp; "." &amp; BP69)&gt;=--('Data Sheet'!$A$19)), (--(INT('Data Sheet'!$A$19) &amp; "." &amp; BP69)&lt;=--('Data Sheet'!$B$19))),
            --(INT('Data Sheet'!$A$19) &amp; "." &amp; BP69),
            --(INT('Data Sheet'!$B$19) &amp; "." &amp; BP69)
        )
    ),
    IF(BN69&lt;&gt;"",
        IF(INT('Data Sheet'!$A$19)=INT('Data Sheet'!$B$19),
            --(INT('Data Sheet'!$A$19) &amp; "." &amp; RIGHT(BN69,3)),
            IF(AND((--(INT('Data Sheet'!$A$19) &amp; "." &amp; RIGHT(BN69,3))&gt;=--('Data Sheet'!$A$19)), (--(INT('Data Sheet'!$A$19) &amp; "." &amp; RIGHT(BN69,3))&lt;=--('Data Sheet'!$B$19))),
                --(INT('Data Sheet'!$A$19) &amp; "." &amp; RIGHT(BN69,3)),
                --(INT('Data Sheet'!$B$19) &amp; "." &amp; RIGHT(BN69,3))
            )
        ),
        "OK"
    )
)</f>
        <v>OK</v>
      </c>
      <c r="P69" s="23" t="str">
        <f>IF(BR69&lt;&gt;"",
    IF(INT('Data Sheet'!$A$19)=INT('Data Sheet'!$B$15),
        --(INT('Data Sheet'!$A$15) &amp; "." &amp; BR69),
        IF(AND((--(INT('Data Sheet'!$A$15) &amp; "." &amp; BR69)&gt;=--('Data Sheet'!$A$15)), (--(INT('Data Sheet'!$A$15) &amp; "." &amp; BR69)&lt;=--('Data Sheet'!$B$15))),
            --(INT('Data Sheet'!$A$15) &amp; "." &amp; BR69),
            --(INT('Data Sheet'!$B$15) &amp; "." &amp; BR69)
        )
    ),
    IF(BQ69&lt;&gt;"",
        IF(INT('Data Sheet'!$A$15)=INT('Data Sheet'!$B$15),
            --(INT('Data Sheet'!$A$15) &amp; "." &amp; LEFT(BQ69,3)),
            IF(AND((--(INT('Data Sheet'!$A$15) &amp; "." &amp; LEFT(BQ69,3))&gt;=--('Data Sheet'!$A$15)), (--(INT('Data Sheet'!$A$15) &amp; "." &amp; LEFT(BQ69,3))&lt;=--('Data Sheet'!$B$15))),
                --(INT('Data Sheet'!$A$15) &amp; "." &amp; LEFT(BQ69,3)),
                --(INT('Data Sheet'!$B$15) &amp; "." &amp; LEFT(BQ69,3))
            )
        ),
        "OK"
    )
)</f>
        <v>OK</v>
      </c>
      <c r="Q69" s="23" t="str">
        <f>IF(BS69&lt;&gt;"",
    IF(INT('Data Sheet'!$A$19)=INT('Data Sheet'!$B$15),
        --(INT('Data Sheet'!$A$15) &amp; "." &amp; BS69),
        IF(AND((--(INT('Data Sheet'!$A$15) &amp; "." &amp; BS69)&gt;=--('Data Sheet'!$A$15)), (--(INT('Data Sheet'!$A$15) &amp; "." &amp; BS69)&lt;=--('Data Sheet'!$B$15))),
            --(INT('Data Sheet'!$A$15) &amp; "." &amp; BS69),
            --(INT('Data Sheet'!$B$15) &amp; "." &amp; BS69)
        )
    ),
    IF(BQ69&lt;&gt;"",
        IF(INT('Data Sheet'!$A$15)=INT('Data Sheet'!$B$15),
            --(INT('Data Sheet'!$A$15) &amp; "." &amp; RIGHT(BQ69,3)),
            IF(AND((--(INT('Data Sheet'!$A$15) &amp; "." &amp; RIGHT(BQ69,3))&gt;=--('Data Sheet'!$A$15)), (--(INT('Data Sheet'!$A$15) &amp; "." &amp; RIGHT(BQ69,3))&lt;=--('Data Sheet'!$B$15))),
                --(INT('Data Sheet'!$A$15) &amp; "." &amp; RIGHT(BQ69,3)),
                --(INT('Data Sheet'!$B$15) &amp; "." &amp; RIGHT(BQ69,3))
            )
        ),
        "OK"
    )
)</f>
        <v>OK</v>
      </c>
      <c r="R69" s="19"/>
      <c r="S69" s="19"/>
      <c r="T69" s="19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1"/>
      <c r="AU69" s="21"/>
      <c r="AV69" s="21"/>
      <c r="AW69" s="22"/>
      <c r="AX69" s="99"/>
      <c r="AY69" s="20"/>
      <c r="AZ69" s="20"/>
      <c r="BA69" s="22"/>
      <c r="BB69">
        <v>61</v>
      </c>
      <c r="BC69" s="80"/>
      <c r="BD69" s="80"/>
      <c r="BE69" s="80"/>
      <c r="BF69" s="80"/>
      <c r="BG69" s="32" t="str">
        <f t="shared" si="4"/>
        <v/>
      </c>
      <c r="BH69" s="78">
        <f t="shared" si="2"/>
        <v>0</v>
      </c>
      <c r="BI69" s="2">
        <f t="shared" si="5"/>
        <v>0</v>
      </c>
      <c r="BJ69" s="2">
        <f t="shared" si="6"/>
        <v>0</v>
      </c>
      <c r="BK69" s="2">
        <f t="shared" si="3"/>
        <v>0</v>
      </c>
    </row>
    <row r="70" spans="2:63" ht="15" customHeight="1" x14ac:dyDescent="0.25">
      <c r="B70" s="14">
        <v>62</v>
      </c>
      <c r="C70" s="95" t="str">
        <f t="shared" si="7"/>
        <v/>
      </c>
      <c r="D70" s="15" t="str">
        <f t="shared" si="12"/>
        <v>OK</v>
      </c>
      <c r="E70" s="16" t="e">
        <f>VLOOKUP('Data Sheet'!$B$8,'Data Sheet'!$I$2:$J$9,2,FALSE)</f>
        <v>#N/A</v>
      </c>
      <c r="F70" s="16" t="str">
        <f t="shared" si="8"/>
        <v/>
      </c>
      <c r="G70" s="103">
        <f t="shared" si="9"/>
        <v>0</v>
      </c>
      <c r="H70" s="17" t="s">
        <v>26</v>
      </c>
      <c r="I70" s="17" t="s">
        <v>26</v>
      </c>
      <c r="J70" s="17" t="str">
        <f>IF('Data Sheet'!$B$9="NC-50","N/A","OK")</f>
        <v>OK</v>
      </c>
      <c r="K70" s="17" t="str">
        <f>IF('Data Sheet'!$B$9="NC-50","N/A","OK")</f>
        <v>OK</v>
      </c>
      <c r="L70" s="17" t="str">
        <f t="shared" si="10"/>
        <v>OK</v>
      </c>
      <c r="M70" s="17" t="str">
        <f t="shared" si="11"/>
        <v>OK</v>
      </c>
      <c r="N70" s="18" t="str">
        <f>IF(BO70&lt;&gt;"",
    IF(INT('Data Sheet'!$A$19)=INT('Data Sheet'!$B$19),
        --(INT('Data Sheet'!$A$19) &amp; "." &amp; BO70),
        IF(AND((--(INT('Data Sheet'!$A$19) &amp; "." &amp; BO70)&gt;=--('Data Sheet'!$A$19)), (--(INT('Data Sheet'!$A$19) &amp; "." &amp; BO70)&lt;=--('Data Sheet'!$B$19))),
            --(INT('Data Sheet'!$A$19) &amp; "." &amp; BO70),
            --(INT('Data Sheet'!$B$19) &amp; "." &amp; BO70)
        )
    ),
    IF(BN70&lt;&gt;"",
        IF(INT('Data Sheet'!$A$19)=INT('Data Sheet'!$B$19),
            --(INT('Data Sheet'!$A$19) &amp; "." &amp; LEFT(BN70,3)),
            IF(AND((--(INT('Data Sheet'!$A$19) &amp; "." &amp; LEFT(BN70,3))&gt;=--('Data Sheet'!$A$19)), (--(INT('Data Sheet'!$A$19) &amp; "." &amp; LEFT(BN70,3))&lt;=--('Data Sheet'!$B$19))),
                --(INT('Data Sheet'!$A$19) &amp; "." &amp; LEFT(BN70,3)),
                --(INT('Data Sheet'!$B$19) &amp; "." &amp; LEFT(BN70,3))
            )
        ),
        "OK"
    )
)</f>
        <v>OK</v>
      </c>
      <c r="O70" s="23" t="str">
        <f>IF(BP70&lt;&gt;"",
    IF(INT('Data Sheet'!$A$19)=INT('Data Sheet'!$B$19),
        --(INT('Data Sheet'!$A$19) &amp; "." &amp; BP70),
        IF(AND((--(INT('Data Sheet'!$A$19) &amp; "." &amp; BP70)&gt;=--('Data Sheet'!$A$19)), (--(INT('Data Sheet'!$A$19) &amp; "." &amp; BP70)&lt;=--('Data Sheet'!$B$19))),
            --(INT('Data Sheet'!$A$19) &amp; "." &amp; BP70),
            --(INT('Data Sheet'!$B$19) &amp; "." &amp; BP70)
        )
    ),
    IF(BN70&lt;&gt;"",
        IF(INT('Data Sheet'!$A$19)=INT('Data Sheet'!$B$19),
            --(INT('Data Sheet'!$A$19) &amp; "." &amp; RIGHT(BN70,3)),
            IF(AND((--(INT('Data Sheet'!$A$19) &amp; "." &amp; RIGHT(BN70,3))&gt;=--('Data Sheet'!$A$19)), (--(INT('Data Sheet'!$A$19) &amp; "." &amp; RIGHT(BN70,3))&lt;=--('Data Sheet'!$B$19))),
                --(INT('Data Sheet'!$A$19) &amp; "." &amp; RIGHT(BN70,3)),
                --(INT('Data Sheet'!$B$19) &amp; "." &amp; RIGHT(BN70,3))
            )
        ),
        "OK"
    )
)</f>
        <v>OK</v>
      </c>
      <c r="P70" s="23" t="str">
        <f>IF(BR70&lt;&gt;"",
    IF(INT('Data Sheet'!$A$19)=INT('Data Sheet'!$B$15),
        --(INT('Data Sheet'!$A$15) &amp; "." &amp; BR70),
        IF(AND((--(INT('Data Sheet'!$A$15) &amp; "." &amp; BR70)&gt;=--('Data Sheet'!$A$15)), (--(INT('Data Sheet'!$A$15) &amp; "." &amp; BR70)&lt;=--('Data Sheet'!$B$15))),
            --(INT('Data Sheet'!$A$15) &amp; "." &amp; BR70),
            --(INT('Data Sheet'!$B$15) &amp; "." &amp; BR70)
        )
    ),
    IF(BQ70&lt;&gt;"",
        IF(INT('Data Sheet'!$A$15)=INT('Data Sheet'!$B$15),
            --(INT('Data Sheet'!$A$15) &amp; "." &amp; LEFT(BQ70,3)),
            IF(AND((--(INT('Data Sheet'!$A$15) &amp; "." &amp; LEFT(BQ70,3))&gt;=--('Data Sheet'!$A$15)), (--(INT('Data Sheet'!$A$15) &amp; "." &amp; LEFT(BQ70,3))&lt;=--('Data Sheet'!$B$15))),
                --(INT('Data Sheet'!$A$15) &amp; "." &amp; LEFT(BQ70,3)),
                --(INT('Data Sheet'!$B$15) &amp; "." &amp; LEFT(BQ70,3))
            )
        ),
        "OK"
    )
)</f>
        <v>OK</v>
      </c>
      <c r="Q70" s="23" t="str">
        <f>IF(BS70&lt;&gt;"",
    IF(INT('Data Sheet'!$A$19)=INT('Data Sheet'!$B$15),
        --(INT('Data Sheet'!$A$15) &amp; "." &amp; BS70),
        IF(AND((--(INT('Data Sheet'!$A$15) &amp; "." &amp; BS70)&gt;=--('Data Sheet'!$A$15)), (--(INT('Data Sheet'!$A$15) &amp; "." &amp; BS70)&lt;=--('Data Sheet'!$B$15))),
            --(INT('Data Sheet'!$A$15) &amp; "." &amp; BS70),
            --(INT('Data Sheet'!$B$15) &amp; "." &amp; BS70)
        )
    ),
    IF(BQ70&lt;&gt;"",
        IF(INT('Data Sheet'!$A$15)=INT('Data Sheet'!$B$15),
            --(INT('Data Sheet'!$A$15) &amp; "." &amp; RIGHT(BQ70,3)),
            IF(AND((--(INT('Data Sheet'!$A$15) &amp; "." &amp; RIGHT(BQ70,3))&gt;=--('Data Sheet'!$A$15)), (--(INT('Data Sheet'!$A$15) &amp; "." &amp; RIGHT(BQ70,3))&lt;=--('Data Sheet'!$B$15))),
                --(INT('Data Sheet'!$A$15) &amp; "." &amp; RIGHT(BQ70,3)),
                --(INT('Data Sheet'!$B$15) &amp; "." &amp; RIGHT(BQ70,3))
            )
        ),
        "OK"
    )
)</f>
        <v>OK</v>
      </c>
      <c r="R70" s="19"/>
      <c r="S70" s="19"/>
      <c r="T70" s="19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1"/>
      <c r="AU70" s="21"/>
      <c r="AV70" s="21"/>
      <c r="AW70" s="22"/>
      <c r="AX70" s="99"/>
      <c r="AY70" s="20"/>
      <c r="AZ70" s="20"/>
      <c r="BA70" s="22"/>
      <c r="BB70">
        <v>62</v>
      </c>
      <c r="BC70" s="80"/>
      <c r="BD70" s="80"/>
      <c r="BE70" s="80"/>
      <c r="BF70" s="80"/>
      <c r="BG70" s="32" t="str">
        <f t="shared" si="4"/>
        <v/>
      </c>
      <c r="BH70" s="78">
        <f t="shared" si="2"/>
        <v>0</v>
      </c>
      <c r="BI70" s="2">
        <f t="shared" si="5"/>
        <v>0</v>
      </c>
      <c r="BJ70" s="2">
        <f t="shared" si="6"/>
        <v>0</v>
      </c>
      <c r="BK70" s="2">
        <f t="shared" si="3"/>
        <v>0</v>
      </c>
    </row>
    <row r="71" spans="2:63" ht="15" customHeight="1" x14ac:dyDescent="0.25">
      <c r="B71" s="14">
        <v>63</v>
      </c>
      <c r="C71" s="95" t="str">
        <f t="shared" si="7"/>
        <v/>
      </c>
      <c r="D71" s="15" t="str">
        <f t="shared" si="12"/>
        <v>OK</v>
      </c>
      <c r="E71" s="16" t="e">
        <f>VLOOKUP('Data Sheet'!$B$8,'Data Sheet'!$I$2:$J$9,2,FALSE)</f>
        <v>#N/A</v>
      </c>
      <c r="F71" s="16" t="str">
        <f t="shared" si="8"/>
        <v/>
      </c>
      <c r="G71" s="103">
        <f t="shared" si="9"/>
        <v>0</v>
      </c>
      <c r="H71" s="17" t="s">
        <v>26</v>
      </c>
      <c r="I71" s="17" t="s">
        <v>26</v>
      </c>
      <c r="J71" s="17" t="str">
        <f>IF('Data Sheet'!$B$9="NC-50","N/A","OK")</f>
        <v>OK</v>
      </c>
      <c r="K71" s="17" t="str">
        <f>IF('Data Sheet'!$B$9="NC-50","N/A","OK")</f>
        <v>OK</v>
      </c>
      <c r="L71" s="17" t="str">
        <f t="shared" si="10"/>
        <v>OK</v>
      </c>
      <c r="M71" s="17" t="str">
        <f t="shared" si="11"/>
        <v>OK</v>
      </c>
      <c r="N71" s="18" t="str">
        <f>IF(BO71&lt;&gt;"",
    IF(INT('Data Sheet'!$A$19)=INT('Data Sheet'!$B$19),
        --(INT('Data Sheet'!$A$19) &amp; "." &amp; BO71),
        IF(AND((--(INT('Data Sheet'!$A$19) &amp; "." &amp; BO71)&gt;=--('Data Sheet'!$A$19)), (--(INT('Data Sheet'!$A$19) &amp; "." &amp; BO71)&lt;=--('Data Sheet'!$B$19))),
            --(INT('Data Sheet'!$A$19) &amp; "." &amp; BO71),
            --(INT('Data Sheet'!$B$19) &amp; "." &amp; BO71)
        )
    ),
    IF(BN71&lt;&gt;"",
        IF(INT('Data Sheet'!$A$19)=INT('Data Sheet'!$B$19),
            --(INT('Data Sheet'!$A$19) &amp; "." &amp; LEFT(BN71,3)),
            IF(AND((--(INT('Data Sheet'!$A$19) &amp; "." &amp; LEFT(BN71,3))&gt;=--('Data Sheet'!$A$19)), (--(INT('Data Sheet'!$A$19) &amp; "." &amp; LEFT(BN71,3))&lt;=--('Data Sheet'!$B$19))),
                --(INT('Data Sheet'!$A$19) &amp; "." &amp; LEFT(BN71,3)),
                --(INT('Data Sheet'!$B$19) &amp; "." &amp; LEFT(BN71,3))
            )
        ),
        "OK"
    )
)</f>
        <v>OK</v>
      </c>
      <c r="O71" s="23" t="str">
        <f>IF(BP71&lt;&gt;"",
    IF(INT('Data Sheet'!$A$19)=INT('Data Sheet'!$B$19),
        --(INT('Data Sheet'!$A$19) &amp; "." &amp; BP71),
        IF(AND((--(INT('Data Sheet'!$A$19) &amp; "." &amp; BP71)&gt;=--('Data Sheet'!$A$19)), (--(INT('Data Sheet'!$A$19) &amp; "." &amp; BP71)&lt;=--('Data Sheet'!$B$19))),
            --(INT('Data Sheet'!$A$19) &amp; "." &amp; BP71),
            --(INT('Data Sheet'!$B$19) &amp; "." &amp; BP71)
        )
    ),
    IF(BN71&lt;&gt;"",
        IF(INT('Data Sheet'!$A$19)=INT('Data Sheet'!$B$19),
            --(INT('Data Sheet'!$A$19) &amp; "." &amp; RIGHT(BN71,3)),
            IF(AND((--(INT('Data Sheet'!$A$19) &amp; "." &amp; RIGHT(BN71,3))&gt;=--('Data Sheet'!$A$19)), (--(INT('Data Sheet'!$A$19) &amp; "." &amp; RIGHT(BN71,3))&lt;=--('Data Sheet'!$B$19))),
                --(INT('Data Sheet'!$A$19) &amp; "." &amp; RIGHT(BN71,3)),
                --(INT('Data Sheet'!$B$19) &amp; "." &amp; RIGHT(BN71,3))
            )
        ),
        "OK"
    )
)</f>
        <v>OK</v>
      </c>
      <c r="P71" s="23" t="str">
        <f>IF(BR71&lt;&gt;"",
    IF(INT('Data Sheet'!$A$19)=INT('Data Sheet'!$B$15),
        --(INT('Data Sheet'!$A$15) &amp; "." &amp; BR71),
        IF(AND((--(INT('Data Sheet'!$A$15) &amp; "." &amp; BR71)&gt;=--('Data Sheet'!$A$15)), (--(INT('Data Sheet'!$A$15) &amp; "." &amp; BR71)&lt;=--('Data Sheet'!$B$15))),
            --(INT('Data Sheet'!$A$15) &amp; "." &amp; BR71),
            --(INT('Data Sheet'!$B$15) &amp; "." &amp; BR71)
        )
    ),
    IF(BQ71&lt;&gt;"",
        IF(INT('Data Sheet'!$A$15)=INT('Data Sheet'!$B$15),
            --(INT('Data Sheet'!$A$15) &amp; "." &amp; LEFT(BQ71,3)),
            IF(AND((--(INT('Data Sheet'!$A$15) &amp; "." &amp; LEFT(BQ71,3))&gt;=--('Data Sheet'!$A$15)), (--(INT('Data Sheet'!$A$15) &amp; "." &amp; LEFT(BQ71,3))&lt;=--('Data Sheet'!$B$15))),
                --(INT('Data Sheet'!$A$15) &amp; "." &amp; LEFT(BQ71,3)),
                --(INT('Data Sheet'!$B$15) &amp; "." &amp; LEFT(BQ71,3))
            )
        ),
        "OK"
    )
)</f>
        <v>OK</v>
      </c>
      <c r="Q71" s="23" t="str">
        <f>IF(BS71&lt;&gt;"",
    IF(INT('Data Sheet'!$A$19)=INT('Data Sheet'!$B$15),
        --(INT('Data Sheet'!$A$15) &amp; "." &amp; BS71),
        IF(AND((--(INT('Data Sheet'!$A$15) &amp; "." &amp; BS71)&gt;=--('Data Sheet'!$A$15)), (--(INT('Data Sheet'!$A$15) &amp; "." &amp; BS71)&lt;=--('Data Sheet'!$B$15))),
            --(INT('Data Sheet'!$A$15) &amp; "." &amp; BS71),
            --(INT('Data Sheet'!$B$15) &amp; "." &amp; BS71)
        )
    ),
    IF(BQ71&lt;&gt;"",
        IF(INT('Data Sheet'!$A$15)=INT('Data Sheet'!$B$15),
            --(INT('Data Sheet'!$A$15) &amp; "." &amp; RIGHT(BQ71,3)),
            IF(AND((--(INT('Data Sheet'!$A$15) &amp; "." &amp; RIGHT(BQ71,3))&gt;=--('Data Sheet'!$A$15)), (--(INT('Data Sheet'!$A$15) &amp; "." &amp; RIGHT(BQ71,3))&lt;=--('Data Sheet'!$B$15))),
                --(INT('Data Sheet'!$A$15) &amp; "." &amp; RIGHT(BQ71,3)),
                --(INT('Data Sheet'!$B$15) &amp; "." &amp; RIGHT(BQ71,3))
            )
        ),
        "OK"
    )
)</f>
        <v>OK</v>
      </c>
      <c r="R71" s="19"/>
      <c r="S71" s="19"/>
      <c r="T71" s="19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1"/>
      <c r="AU71" s="21"/>
      <c r="AV71" s="21"/>
      <c r="AW71" s="22"/>
      <c r="AX71" s="99"/>
      <c r="AY71" s="20"/>
      <c r="AZ71" s="20"/>
      <c r="BA71" s="22"/>
      <c r="BB71">
        <v>63</v>
      </c>
      <c r="BC71" s="80"/>
      <c r="BD71" s="80"/>
      <c r="BE71" s="80"/>
      <c r="BF71" s="80"/>
      <c r="BG71" s="32" t="str">
        <f t="shared" si="4"/>
        <v/>
      </c>
      <c r="BH71" s="78">
        <f t="shared" si="2"/>
        <v>0</v>
      </c>
      <c r="BI71" s="2">
        <f t="shared" si="5"/>
        <v>0</v>
      </c>
      <c r="BJ71" s="2">
        <f t="shared" si="6"/>
        <v>0</v>
      </c>
      <c r="BK71" s="2">
        <f t="shared" si="3"/>
        <v>0</v>
      </c>
    </row>
    <row r="72" spans="2:63" ht="15" customHeight="1" x14ac:dyDescent="0.25">
      <c r="B72" s="14">
        <v>64</v>
      </c>
      <c r="C72" s="95" t="str">
        <f t="shared" si="7"/>
        <v/>
      </c>
      <c r="D72" s="15" t="str">
        <f t="shared" si="12"/>
        <v>OK</v>
      </c>
      <c r="E72" s="16" t="e">
        <f>VLOOKUP('Data Sheet'!$B$8,'Data Sheet'!$I$2:$J$9,2,FALSE)</f>
        <v>#N/A</v>
      </c>
      <c r="F72" s="16" t="str">
        <f t="shared" si="8"/>
        <v/>
      </c>
      <c r="G72" s="103">
        <f t="shared" si="9"/>
        <v>0</v>
      </c>
      <c r="H72" s="17" t="s">
        <v>26</v>
      </c>
      <c r="I72" s="17" t="s">
        <v>26</v>
      </c>
      <c r="J72" s="17" t="str">
        <f>IF('Data Sheet'!$B$9="NC-50","N/A","OK")</f>
        <v>OK</v>
      </c>
      <c r="K72" s="17" t="str">
        <f>IF('Data Sheet'!$B$9="NC-50","N/A","OK")</f>
        <v>OK</v>
      </c>
      <c r="L72" s="17" t="str">
        <f t="shared" si="10"/>
        <v>OK</v>
      </c>
      <c r="M72" s="17" t="str">
        <f t="shared" si="11"/>
        <v>OK</v>
      </c>
      <c r="N72" s="18" t="str">
        <f>IF(BO72&lt;&gt;"",
    IF(INT('Data Sheet'!$A$19)=INT('Data Sheet'!$B$19),
        --(INT('Data Sheet'!$A$19) &amp; "." &amp; BO72),
        IF(AND((--(INT('Data Sheet'!$A$19) &amp; "." &amp; BO72)&gt;=--('Data Sheet'!$A$19)), (--(INT('Data Sheet'!$A$19) &amp; "." &amp; BO72)&lt;=--('Data Sheet'!$B$19))),
            --(INT('Data Sheet'!$A$19) &amp; "." &amp; BO72),
            --(INT('Data Sheet'!$B$19) &amp; "." &amp; BO72)
        )
    ),
    IF(BN72&lt;&gt;"",
        IF(INT('Data Sheet'!$A$19)=INT('Data Sheet'!$B$19),
            --(INT('Data Sheet'!$A$19) &amp; "." &amp; LEFT(BN72,3)),
            IF(AND((--(INT('Data Sheet'!$A$19) &amp; "." &amp; LEFT(BN72,3))&gt;=--('Data Sheet'!$A$19)), (--(INT('Data Sheet'!$A$19) &amp; "." &amp; LEFT(BN72,3))&lt;=--('Data Sheet'!$B$19))),
                --(INT('Data Sheet'!$A$19) &amp; "." &amp; LEFT(BN72,3)),
                --(INT('Data Sheet'!$B$19) &amp; "." &amp; LEFT(BN72,3))
            )
        ),
        "OK"
    )
)</f>
        <v>OK</v>
      </c>
      <c r="O72" s="23" t="str">
        <f>IF(BP72&lt;&gt;"",
    IF(INT('Data Sheet'!$A$19)=INT('Data Sheet'!$B$19),
        --(INT('Data Sheet'!$A$19) &amp; "." &amp; BP72),
        IF(AND((--(INT('Data Sheet'!$A$19) &amp; "." &amp; BP72)&gt;=--('Data Sheet'!$A$19)), (--(INT('Data Sheet'!$A$19) &amp; "." &amp; BP72)&lt;=--('Data Sheet'!$B$19))),
            --(INT('Data Sheet'!$A$19) &amp; "." &amp; BP72),
            --(INT('Data Sheet'!$B$19) &amp; "." &amp; BP72)
        )
    ),
    IF(BN72&lt;&gt;"",
        IF(INT('Data Sheet'!$A$19)=INT('Data Sheet'!$B$19),
            --(INT('Data Sheet'!$A$19) &amp; "." &amp; RIGHT(BN72,3)),
            IF(AND((--(INT('Data Sheet'!$A$19) &amp; "." &amp; RIGHT(BN72,3))&gt;=--('Data Sheet'!$A$19)), (--(INT('Data Sheet'!$A$19) &amp; "." &amp; RIGHT(BN72,3))&lt;=--('Data Sheet'!$B$19))),
                --(INT('Data Sheet'!$A$19) &amp; "." &amp; RIGHT(BN72,3)),
                --(INT('Data Sheet'!$B$19) &amp; "." &amp; RIGHT(BN72,3))
            )
        ),
        "OK"
    )
)</f>
        <v>OK</v>
      </c>
      <c r="P72" s="23" t="str">
        <f>IF(BR72&lt;&gt;"",
    IF(INT('Data Sheet'!$A$19)=INT('Data Sheet'!$B$15),
        --(INT('Data Sheet'!$A$15) &amp; "." &amp; BR72),
        IF(AND((--(INT('Data Sheet'!$A$15) &amp; "." &amp; BR72)&gt;=--('Data Sheet'!$A$15)), (--(INT('Data Sheet'!$A$15) &amp; "." &amp; BR72)&lt;=--('Data Sheet'!$B$15))),
            --(INT('Data Sheet'!$A$15) &amp; "." &amp; BR72),
            --(INT('Data Sheet'!$B$15) &amp; "." &amp; BR72)
        )
    ),
    IF(BQ72&lt;&gt;"",
        IF(INT('Data Sheet'!$A$15)=INT('Data Sheet'!$B$15),
            --(INT('Data Sheet'!$A$15) &amp; "." &amp; LEFT(BQ72,3)),
            IF(AND((--(INT('Data Sheet'!$A$15) &amp; "." &amp; LEFT(BQ72,3))&gt;=--('Data Sheet'!$A$15)), (--(INT('Data Sheet'!$A$15) &amp; "." &amp; LEFT(BQ72,3))&lt;=--('Data Sheet'!$B$15))),
                --(INT('Data Sheet'!$A$15) &amp; "." &amp; LEFT(BQ72,3)),
                --(INT('Data Sheet'!$B$15) &amp; "." &amp; LEFT(BQ72,3))
            )
        ),
        "OK"
    )
)</f>
        <v>OK</v>
      </c>
      <c r="Q72" s="23" t="str">
        <f>IF(BS72&lt;&gt;"",
    IF(INT('Data Sheet'!$A$19)=INT('Data Sheet'!$B$15),
        --(INT('Data Sheet'!$A$15) &amp; "." &amp; BS72),
        IF(AND((--(INT('Data Sheet'!$A$15) &amp; "." &amp; BS72)&gt;=--('Data Sheet'!$A$15)), (--(INT('Data Sheet'!$A$15) &amp; "." &amp; BS72)&lt;=--('Data Sheet'!$B$15))),
            --(INT('Data Sheet'!$A$15) &amp; "." &amp; BS72),
            --(INT('Data Sheet'!$B$15) &amp; "." &amp; BS72)
        )
    ),
    IF(BQ72&lt;&gt;"",
        IF(INT('Data Sheet'!$A$15)=INT('Data Sheet'!$B$15),
            --(INT('Data Sheet'!$A$15) &amp; "." &amp; RIGHT(BQ72,3)),
            IF(AND((--(INT('Data Sheet'!$A$15) &amp; "." &amp; RIGHT(BQ72,3))&gt;=--('Data Sheet'!$A$15)), (--(INT('Data Sheet'!$A$15) &amp; "." &amp; RIGHT(BQ72,3))&lt;=--('Data Sheet'!$B$15))),
                --(INT('Data Sheet'!$A$15) &amp; "." &amp; RIGHT(BQ72,3)),
                --(INT('Data Sheet'!$B$15) &amp; "." &amp; RIGHT(BQ72,3))
            )
        ),
        "OK"
    )
)</f>
        <v>OK</v>
      </c>
      <c r="R72" s="19"/>
      <c r="S72" s="19"/>
      <c r="T72" s="19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1"/>
      <c r="AU72" s="21"/>
      <c r="AV72" s="21"/>
      <c r="AW72" s="22"/>
      <c r="AX72" s="99"/>
      <c r="AY72" s="20"/>
      <c r="AZ72" s="20"/>
      <c r="BA72" s="22"/>
      <c r="BB72">
        <v>64</v>
      </c>
      <c r="BC72" s="80"/>
      <c r="BD72" s="80"/>
      <c r="BE72" s="80"/>
      <c r="BF72" s="80"/>
      <c r="BG72" s="32" t="str">
        <f t="shared" si="4"/>
        <v/>
      </c>
      <c r="BH72" s="78">
        <f t="shared" si="2"/>
        <v>0</v>
      </c>
      <c r="BI72" s="2">
        <f t="shared" si="5"/>
        <v>0</v>
      </c>
      <c r="BJ72" s="2">
        <f t="shared" si="6"/>
        <v>0</v>
      </c>
      <c r="BK72" s="2">
        <f t="shared" si="3"/>
        <v>0</v>
      </c>
    </row>
    <row r="73" spans="2:63" ht="15" customHeight="1" x14ac:dyDescent="0.25">
      <c r="B73" s="14">
        <v>65</v>
      </c>
      <c r="C73" s="95" t="str">
        <f t="shared" si="7"/>
        <v/>
      </c>
      <c r="D73" s="15" t="str">
        <f t="shared" si="12"/>
        <v>OK</v>
      </c>
      <c r="E73" s="16" t="e">
        <f>VLOOKUP('Data Sheet'!$B$8,'Data Sheet'!$I$2:$J$9,2,FALSE)</f>
        <v>#N/A</v>
      </c>
      <c r="F73" s="16" t="str">
        <f t="shared" si="8"/>
        <v/>
      </c>
      <c r="G73" s="103">
        <f t="shared" si="9"/>
        <v>0</v>
      </c>
      <c r="H73" s="17" t="s">
        <v>26</v>
      </c>
      <c r="I73" s="17" t="s">
        <v>26</v>
      </c>
      <c r="J73" s="17" t="str">
        <f>IF('Data Sheet'!$B$9="NC-50","N/A","OK")</f>
        <v>OK</v>
      </c>
      <c r="K73" s="17" t="str">
        <f>IF('Data Sheet'!$B$9="NC-50","N/A","OK")</f>
        <v>OK</v>
      </c>
      <c r="L73" s="17" t="str">
        <f t="shared" si="10"/>
        <v>OK</v>
      </c>
      <c r="M73" s="17" t="str">
        <f t="shared" si="11"/>
        <v>OK</v>
      </c>
      <c r="N73" s="18" t="str">
        <f>IF(BO73&lt;&gt;"",
    IF(INT('Data Sheet'!$A$19)=INT('Data Sheet'!$B$19),
        --(INT('Data Sheet'!$A$19) &amp; "." &amp; BO73),
        IF(AND((--(INT('Data Sheet'!$A$19) &amp; "." &amp; BO73)&gt;=--('Data Sheet'!$A$19)), (--(INT('Data Sheet'!$A$19) &amp; "." &amp; BO73)&lt;=--('Data Sheet'!$B$19))),
            --(INT('Data Sheet'!$A$19) &amp; "." &amp; BO73),
            --(INT('Data Sheet'!$B$19) &amp; "." &amp; BO73)
        )
    ),
    IF(BN73&lt;&gt;"",
        IF(INT('Data Sheet'!$A$19)=INT('Data Sheet'!$B$19),
            --(INT('Data Sheet'!$A$19) &amp; "." &amp; LEFT(BN73,3)),
            IF(AND((--(INT('Data Sheet'!$A$19) &amp; "." &amp; LEFT(BN73,3))&gt;=--('Data Sheet'!$A$19)), (--(INT('Data Sheet'!$A$19) &amp; "." &amp; LEFT(BN73,3))&lt;=--('Data Sheet'!$B$19))),
                --(INT('Data Sheet'!$A$19) &amp; "." &amp; LEFT(BN73,3)),
                --(INT('Data Sheet'!$B$19) &amp; "." &amp; LEFT(BN73,3))
            )
        ),
        "OK"
    )
)</f>
        <v>OK</v>
      </c>
      <c r="O73" s="23" t="str">
        <f>IF(BP73&lt;&gt;"",
    IF(INT('Data Sheet'!$A$19)=INT('Data Sheet'!$B$19),
        --(INT('Data Sheet'!$A$19) &amp; "." &amp; BP73),
        IF(AND((--(INT('Data Sheet'!$A$19) &amp; "." &amp; BP73)&gt;=--('Data Sheet'!$A$19)), (--(INT('Data Sheet'!$A$19) &amp; "." &amp; BP73)&lt;=--('Data Sheet'!$B$19))),
            --(INT('Data Sheet'!$A$19) &amp; "." &amp; BP73),
            --(INT('Data Sheet'!$B$19) &amp; "." &amp; BP73)
        )
    ),
    IF(BN73&lt;&gt;"",
        IF(INT('Data Sheet'!$A$19)=INT('Data Sheet'!$B$19),
            --(INT('Data Sheet'!$A$19) &amp; "." &amp; RIGHT(BN73,3)),
            IF(AND((--(INT('Data Sheet'!$A$19) &amp; "." &amp; RIGHT(BN73,3))&gt;=--('Data Sheet'!$A$19)), (--(INT('Data Sheet'!$A$19) &amp; "." &amp; RIGHT(BN73,3))&lt;=--('Data Sheet'!$B$19))),
                --(INT('Data Sheet'!$A$19) &amp; "." &amp; RIGHT(BN73,3)),
                --(INT('Data Sheet'!$B$19) &amp; "." &amp; RIGHT(BN73,3))
            )
        ),
        "OK"
    )
)</f>
        <v>OK</v>
      </c>
      <c r="P73" s="23" t="str">
        <f>IF(BR73&lt;&gt;"",
    IF(INT('Data Sheet'!$A$19)=INT('Data Sheet'!$B$15),
        --(INT('Data Sheet'!$A$15) &amp; "." &amp; BR73),
        IF(AND((--(INT('Data Sheet'!$A$15) &amp; "." &amp; BR73)&gt;=--('Data Sheet'!$A$15)), (--(INT('Data Sheet'!$A$15) &amp; "." &amp; BR73)&lt;=--('Data Sheet'!$B$15))),
            --(INT('Data Sheet'!$A$15) &amp; "." &amp; BR73),
            --(INT('Data Sheet'!$B$15) &amp; "." &amp; BR73)
        )
    ),
    IF(BQ73&lt;&gt;"",
        IF(INT('Data Sheet'!$A$15)=INT('Data Sheet'!$B$15),
            --(INT('Data Sheet'!$A$15) &amp; "." &amp; LEFT(BQ73,3)),
            IF(AND((--(INT('Data Sheet'!$A$15) &amp; "." &amp; LEFT(BQ73,3))&gt;=--('Data Sheet'!$A$15)), (--(INT('Data Sheet'!$A$15) &amp; "." &amp; LEFT(BQ73,3))&lt;=--('Data Sheet'!$B$15))),
                --(INT('Data Sheet'!$A$15) &amp; "." &amp; LEFT(BQ73,3)),
                --(INT('Data Sheet'!$B$15) &amp; "." &amp; LEFT(BQ73,3))
            )
        ),
        "OK"
    )
)</f>
        <v>OK</v>
      </c>
      <c r="Q73" s="23" t="str">
        <f>IF(BS73&lt;&gt;"",
    IF(INT('Data Sheet'!$A$19)=INT('Data Sheet'!$B$15),
        --(INT('Data Sheet'!$A$15) &amp; "." &amp; BS73),
        IF(AND((--(INT('Data Sheet'!$A$15) &amp; "." &amp; BS73)&gt;=--('Data Sheet'!$A$15)), (--(INT('Data Sheet'!$A$15) &amp; "." &amp; BS73)&lt;=--('Data Sheet'!$B$15))),
            --(INT('Data Sheet'!$A$15) &amp; "." &amp; BS73),
            --(INT('Data Sheet'!$B$15) &amp; "." &amp; BS73)
        )
    ),
    IF(BQ73&lt;&gt;"",
        IF(INT('Data Sheet'!$A$15)=INT('Data Sheet'!$B$15),
            --(INT('Data Sheet'!$A$15) &amp; "." &amp; RIGHT(BQ73,3)),
            IF(AND((--(INT('Data Sheet'!$A$15) &amp; "." &amp; RIGHT(BQ73,3))&gt;=--('Data Sheet'!$A$15)), (--(INT('Data Sheet'!$A$15) &amp; "." &amp; RIGHT(BQ73,3))&lt;=--('Data Sheet'!$B$15))),
                --(INT('Data Sheet'!$A$15) &amp; "." &amp; RIGHT(BQ73,3)),
                --(INT('Data Sheet'!$B$15) &amp; "." &amp; RIGHT(BQ73,3))
            )
        ),
        "OK"
    )
)</f>
        <v>OK</v>
      </c>
      <c r="R73" s="19"/>
      <c r="S73" s="19"/>
      <c r="T73" s="19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1"/>
      <c r="AU73" s="21"/>
      <c r="AV73" s="21"/>
      <c r="AW73" s="22"/>
      <c r="AX73" s="99"/>
      <c r="AY73" s="20"/>
      <c r="AZ73" s="20"/>
      <c r="BA73" s="22"/>
      <c r="BB73">
        <v>65</v>
      </c>
      <c r="BC73" s="80"/>
      <c r="BD73" s="80"/>
      <c r="BE73" s="80"/>
      <c r="BF73" s="80"/>
      <c r="BG73" s="32" t="str">
        <f t="shared" si="4"/>
        <v/>
      </c>
      <c r="BH73" s="78">
        <f t="shared" ref="BH73:BH136" si="13">COUNTA(T73:AF73)</f>
        <v>0</v>
      </c>
      <c r="BI73" s="2">
        <f t="shared" si="5"/>
        <v>0</v>
      </c>
      <c r="BJ73" s="2">
        <f t="shared" si="6"/>
        <v>0</v>
      </c>
      <c r="BK73" s="2">
        <f t="shared" ref="BK73:BK136" si="14">COUNTA(T73:AW73)</f>
        <v>0</v>
      </c>
    </row>
    <row r="74" spans="2:63" ht="15" customHeight="1" x14ac:dyDescent="0.25">
      <c r="B74" s="14">
        <v>66</v>
      </c>
      <c r="C74" s="95" t="str">
        <f t="shared" si="7"/>
        <v/>
      </c>
      <c r="D74" s="15" t="str">
        <f t="shared" si="12"/>
        <v>OK</v>
      </c>
      <c r="E74" s="16" t="e">
        <f>VLOOKUP('Data Sheet'!$B$8,'Data Sheet'!$I$2:$J$9,2,FALSE)</f>
        <v>#N/A</v>
      </c>
      <c r="F74" s="16" t="str">
        <f t="shared" si="8"/>
        <v/>
      </c>
      <c r="G74" s="103">
        <f t="shared" si="9"/>
        <v>0</v>
      </c>
      <c r="H74" s="17" t="s">
        <v>26</v>
      </c>
      <c r="I74" s="17" t="s">
        <v>26</v>
      </c>
      <c r="J74" s="17" t="str">
        <f>IF('Data Sheet'!$B$9="NC-50","N/A","OK")</f>
        <v>OK</v>
      </c>
      <c r="K74" s="17" t="str">
        <f>IF('Data Sheet'!$B$9="NC-50","N/A","OK")</f>
        <v>OK</v>
      </c>
      <c r="L74" s="17" t="str">
        <f t="shared" si="10"/>
        <v>OK</v>
      </c>
      <c r="M74" s="17" t="str">
        <f t="shared" si="11"/>
        <v>OK</v>
      </c>
      <c r="N74" s="18" t="str">
        <f>IF(BO74&lt;&gt;"",
    IF(INT('Data Sheet'!$A$19)=INT('Data Sheet'!$B$19),
        --(INT('Data Sheet'!$A$19) &amp; "." &amp; BO74),
        IF(AND((--(INT('Data Sheet'!$A$19) &amp; "." &amp; BO74)&gt;=--('Data Sheet'!$A$19)), (--(INT('Data Sheet'!$A$19) &amp; "." &amp; BO74)&lt;=--('Data Sheet'!$B$19))),
            --(INT('Data Sheet'!$A$19) &amp; "." &amp; BO74),
            --(INT('Data Sheet'!$B$19) &amp; "." &amp; BO74)
        )
    ),
    IF(BN74&lt;&gt;"",
        IF(INT('Data Sheet'!$A$19)=INT('Data Sheet'!$B$19),
            --(INT('Data Sheet'!$A$19) &amp; "." &amp; LEFT(BN74,3)),
            IF(AND((--(INT('Data Sheet'!$A$19) &amp; "." &amp; LEFT(BN74,3))&gt;=--('Data Sheet'!$A$19)), (--(INT('Data Sheet'!$A$19) &amp; "." &amp; LEFT(BN74,3))&lt;=--('Data Sheet'!$B$19))),
                --(INT('Data Sheet'!$A$19) &amp; "." &amp; LEFT(BN74,3)),
                --(INT('Data Sheet'!$B$19) &amp; "." &amp; LEFT(BN74,3))
            )
        ),
        "OK"
    )
)</f>
        <v>OK</v>
      </c>
      <c r="O74" s="23" t="str">
        <f>IF(BP74&lt;&gt;"",
    IF(INT('Data Sheet'!$A$19)=INT('Data Sheet'!$B$19),
        --(INT('Data Sheet'!$A$19) &amp; "." &amp; BP74),
        IF(AND((--(INT('Data Sheet'!$A$19) &amp; "." &amp; BP74)&gt;=--('Data Sheet'!$A$19)), (--(INT('Data Sheet'!$A$19) &amp; "." &amp; BP74)&lt;=--('Data Sheet'!$B$19))),
            --(INT('Data Sheet'!$A$19) &amp; "." &amp; BP74),
            --(INT('Data Sheet'!$B$19) &amp; "." &amp; BP74)
        )
    ),
    IF(BN74&lt;&gt;"",
        IF(INT('Data Sheet'!$A$19)=INT('Data Sheet'!$B$19),
            --(INT('Data Sheet'!$A$19) &amp; "." &amp; RIGHT(BN74,3)),
            IF(AND((--(INT('Data Sheet'!$A$19) &amp; "." &amp; RIGHT(BN74,3))&gt;=--('Data Sheet'!$A$19)), (--(INT('Data Sheet'!$A$19) &amp; "." &amp; RIGHT(BN74,3))&lt;=--('Data Sheet'!$B$19))),
                --(INT('Data Sheet'!$A$19) &amp; "." &amp; RIGHT(BN74,3)),
                --(INT('Data Sheet'!$B$19) &amp; "." &amp; RIGHT(BN74,3))
            )
        ),
        "OK"
    )
)</f>
        <v>OK</v>
      </c>
      <c r="P74" s="23" t="str">
        <f>IF(BR74&lt;&gt;"",
    IF(INT('Data Sheet'!$A$19)=INT('Data Sheet'!$B$15),
        --(INT('Data Sheet'!$A$15) &amp; "." &amp; BR74),
        IF(AND((--(INT('Data Sheet'!$A$15) &amp; "." &amp; BR74)&gt;=--('Data Sheet'!$A$15)), (--(INT('Data Sheet'!$A$15) &amp; "." &amp; BR74)&lt;=--('Data Sheet'!$B$15))),
            --(INT('Data Sheet'!$A$15) &amp; "." &amp; BR74),
            --(INT('Data Sheet'!$B$15) &amp; "." &amp; BR74)
        )
    ),
    IF(BQ74&lt;&gt;"",
        IF(INT('Data Sheet'!$A$15)=INT('Data Sheet'!$B$15),
            --(INT('Data Sheet'!$A$15) &amp; "." &amp; LEFT(BQ74,3)),
            IF(AND((--(INT('Data Sheet'!$A$15) &amp; "." &amp; LEFT(BQ74,3))&gt;=--('Data Sheet'!$A$15)), (--(INT('Data Sheet'!$A$15) &amp; "." &amp; LEFT(BQ74,3))&lt;=--('Data Sheet'!$B$15))),
                --(INT('Data Sheet'!$A$15) &amp; "." &amp; LEFT(BQ74,3)),
                --(INT('Data Sheet'!$B$15) &amp; "." &amp; LEFT(BQ74,3))
            )
        ),
        "OK"
    )
)</f>
        <v>OK</v>
      </c>
      <c r="Q74" s="23" t="str">
        <f>IF(BS74&lt;&gt;"",
    IF(INT('Data Sheet'!$A$19)=INT('Data Sheet'!$B$15),
        --(INT('Data Sheet'!$A$15) &amp; "." &amp; BS74),
        IF(AND((--(INT('Data Sheet'!$A$15) &amp; "." &amp; BS74)&gt;=--('Data Sheet'!$A$15)), (--(INT('Data Sheet'!$A$15) &amp; "." &amp; BS74)&lt;=--('Data Sheet'!$B$15))),
            --(INT('Data Sheet'!$A$15) &amp; "." &amp; BS74),
            --(INT('Data Sheet'!$B$15) &amp; "." &amp; BS74)
        )
    ),
    IF(BQ74&lt;&gt;"",
        IF(INT('Data Sheet'!$A$15)=INT('Data Sheet'!$B$15),
            --(INT('Data Sheet'!$A$15) &amp; "." &amp; RIGHT(BQ74,3)),
            IF(AND((--(INT('Data Sheet'!$A$15) &amp; "." &amp; RIGHT(BQ74,3))&gt;=--('Data Sheet'!$A$15)), (--(INT('Data Sheet'!$A$15) &amp; "." &amp; RIGHT(BQ74,3))&lt;=--('Data Sheet'!$B$15))),
                --(INT('Data Sheet'!$A$15) &amp; "." &amp; RIGHT(BQ74,3)),
                --(INT('Data Sheet'!$B$15) &amp; "." &amp; RIGHT(BQ74,3))
            )
        ),
        "OK"
    )
)</f>
        <v>OK</v>
      </c>
      <c r="R74" s="19"/>
      <c r="S74" s="19"/>
      <c r="T74" s="19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1"/>
      <c r="AU74" s="21"/>
      <c r="AV74" s="21"/>
      <c r="AW74" s="22"/>
      <c r="AX74" s="99"/>
      <c r="AY74" s="20"/>
      <c r="AZ74" s="20"/>
      <c r="BA74" s="22"/>
      <c r="BB74">
        <v>66</v>
      </c>
      <c r="BC74" s="80"/>
      <c r="BD74" s="80"/>
      <c r="BE74" s="80"/>
      <c r="BF74" s="80"/>
      <c r="BG74" s="32" t="str">
        <f t="shared" ref="BG74:BG137" si="15">CONCATENATE(BC74,BD74,BE74,BF74)</f>
        <v/>
      </c>
      <c r="BH74" s="78">
        <f t="shared" si="13"/>
        <v>0</v>
      </c>
      <c r="BI74" s="2">
        <f t="shared" ref="BI74:BI137" si="16">IF(COUNTA(AI74:AN74)&gt;0,1,0)</f>
        <v>0</v>
      </c>
      <c r="BJ74" s="2">
        <f t="shared" ref="BJ74:BJ137" si="17">IF(SUM(BH74:BI74)=2,1,0)</f>
        <v>0</v>
      </c>
      <c r="BK74" s="2">
        <f t="shared" si="14"/>
        <v>0</v>
      </c>
    </row>
    <row r="75" spans="2:63" ht="15" customHeight="1" x14ac:dyDescent="0.25">
      <c r="B75" s="14">
        <v>67</v>
      </c>
      <c r="C75" s="95" t="str">
        <f t="shared" ref="C75:C138" si="18">BG75</f>
        <v/>
      </c>
      <c r="D75" s="15" t="str">
        <f t="shared" si="12"/>
        <v>OK</v>
      </c>
      <c r="E75" s="16" t="e">
        <f>VLOOKUP('Data Sheet'!$B$8,'Data Sheet'!$I$2:$J$9,2,FALSE)</f>
        <v>#N/A</v>
      </c>
      <c r="F75" s="16" t="str">
        <f t="shared" ref="F75:F138" si="19">IF(BT75="", "", --("0."&amp;BT75))</f>
        <v/>
      </c>
      <c r="G75" s="103">
        <f t="shared" ref="G75:G138" si="20">IF(F75="", 0, F75/E75)</f>
        <v>0</v>
      </c>
      <c r="H75" s="17" t="s">
        <v>26</v>
      </c>
      <c r="I75" s="17" t="s">
        <v>26</v>
      </c>
      <c r="J75" s="17" t="str">
        <f>IF('Data Sheet'!$B$9="NC-50","N/A","OK")</f>
        <v>OK</v>
      </c>
      <c r="K75" s="17" t="str">
        <f>IF('Data Sheet'!$B$9="NC-50","N/A","OK")</f>
        <v>OK</v>
      </c>
      <c r="L75" s="17" t="str">
        <f t="shared" ref="L75:L138" si="21">IF($AP75="x","MIN","OK")</f>
        <v>OK</v>
      </c>
      <c r="M75" s="17" t="str">
        <f t="shared" ref="M75:M138" si="22">IF($AQ75="x","MIN","OK")</f>
        <v>OK</v>
      </c>
      <c r="N75" s="18" t="str">
        <f>IF(BO75&lt;&gt;"",
    IF(INT('Data Sheet'!$A$19)=INT('Data Sheet'!$B$19),
        --(INT('Data Sheet'!$A$19) &amp; "." &amp; BO75),
        IF(AND((--(INT('Data Sheet'!$A$19) &amp; "." &amp; BO75)&gt;=--('Data Sheet'!$A$19)), (--(INT('Data Sheet'!$A$19) &amp; "." &amp; BO75)&lt;=--('Data Sheet'!$B$19))),
            --(INT('Data Sheet'!$A$19) &amp; "." &amp; BO75),
            --(INT('Data Sheet'!$B$19) &amp; "." &amp; BO75)
        )
    ),
    IF(BN75&lt;&gt;"",
        IF(INT('Data Sheet'!$A$19)=INT('Data Sheet'!$B$19),
            --(INT('Data Sheet'!$A$19) &amp; "." &amp; LEFT(BN75,3)),
            IF(AND((--(INT('Data Sheet'!$A$19) &amp; "." &amp; LEFT(BN75,3))&gt;=--('Data Sheet'!$A$19)), (--(INT('Data Sheet'!$A$19) &amp; "." &amp; LEFT(BN75,3))&lt;=--('Data Sheet'!$B$19))),
                --(INT('Data Sheet'!$A$19) &amp; "." &amp; LEFT(BN75,3)),
                --(INT('Data Sheet'!$B$19) &amp; "." &amp; LEFT(BN75,3))
            )
        ),
        "OK"
    )
)</f>
        <v>OK</v>
      </c>
      <c r="O75" s="23" t="str">
        <f>IF(BP75&lt;&gt;"",
    IF(INT('Data Sheet'!$A$19)=INT('Data Sheet'!$B$19),
        --(INT('Data Sheet'!$A$19) &amp; "." &amp; BP75),
        IF(AND((--(INT('Data Sheet'!$A$19) &amp; "." &amp; BP75)&gt;=--('Data Sheet'!$A$19)), (--(INT('Data Sheet'!$A$19) &amp; "." &amp; BP75)&lt;=--('Data Sheet'!$B$19))),
            --(INT('Data Sheet'!$A$19) &amp; "." &amp; BP75),
            --(INT('Data Sheet'!$B$19) &amp; "." &amp; BP75)
        )
    ),
    IF(BN75&lt;&gt;"",
        IF(INT('Data Sheet'!$A$19)=INT('Data Sheet'!$B$19),
            --(INT('Data Sheet'!$A$19) &amp; "." &amp; RIGHT(BN75,3)),
            IF(AND((--(INT('Data Sheet'!$A$19) &amp; "." &amp; RIGHT(BN75,3))&gt;=--('Data Sheet'!$A$19)), (--(INT('Data Sheet'!$A$19) &amp; "." &amp; RIGHT(BN75,3))&lt;=--('Data Sheet'!$B$19))),
                --(INT('Data Sheet'!$A$19) &amp; "." &amp; RIGHT(BN75,3)),
                --(INT('Data Sheet'!$B$19) &amp; "." &amp; RIGHT(BN75,3))
            )
        ),
        "OK"
    )
)</f>
        <v>OK</v>
      </c>
      <c r="P75" s="23" t="str">
        <f>IF(BR75&lt;&gt;"",
    IF(INT('Data Sheet'!$A$19)=INT('Data Sheet'!$B$15),
        --(INT('Data Sheet'!$A$15) &amp; "." &amp; BR75),
        IF(AND((--(INT('Data Sheet'!$A$15) &amp; "." &amp; BR75)&gt;=--('Data Sheet'!$A$15)), (--(INT('Data Sheet'!$A$15) &amp; "." &amp; BR75)&lt;=--('Data Sheet'!$B$15))),
            --(INT('Data Sheet'!$A$15) &amp; "." &amp; BR75),
            --(INT('Data Sheet'!$B$15) &amp; "." &amp; BR75)
        )
    ),
    IF(BQ75&lt;&gt;"",
        IF(INT('Data Sheet'!$A$15)=INT('Data Sheet'!$B$15),
            --(INT('Data Sheet'!$A$15) &amp; "." &amp; LEFT(BQ75,3)),
            IF(AND((--(INT('Data Sheet'!$A$15) &amp; "." &amp; LEFT(BQ75,3))&gt;=--('Data Sheet'!$A$15)), (--(INT('Data Sheet'!$A$15) &amp; "." &amp; LEFT(BQ75,3))&lt;=--('Data Sheet'!$B$15))),
                --(INT('Data Sheet'!$A$15) &amp; "." &amp; LEFT(BQ75,3)),
                --(INT('Data Sheet'!$B$15) &amp; "." &amp; LEFT(BQ75,3))
            )
        ),
        "OK"
    )
)</f>
        <v>OK</v>
      </c>
      <c r="Q75" s="23" t="str">
        <f>IF(BS75&lt;&gt;"",
    IF(INT('Data Sheet'!$A$19)=INT('Data Sheet'!$B$15),
        --(INT('Data Sheet'!$A$15) &amp; "." &amp; BS75),
        IF(AND((--(INT('Data Sheet'!$A$15) &amp; "." &amp; BS75)&gt;=--('Data Sheet'!$A$15)), (--(INT('Data Sheet'!$A$15) &amp; "." &amp; BS75)&lt;=--('Data Sheet'!$B$15))),
            --(INT('Data Sheet'!$A$15) &amp; "." &amp; BS75),
            --(INT('Data Sheet'!$B$15) &amp; "." &amp; BS75)
        )
    ),
    IF(BQ75&lt;&gt;"",
        IF(INT('Data Sheet'!$A$15)=INT('Data Sheet'!$B$15),
            --(INT('Data Sheet'!$A$15) &amp; "." &amp; RIGHT(BQ75,3)),
            IF(AND((--(INT('Data Sheet'!$A$15) &amp; "." &amp; RIGHT(BQ75,3))&gt;=--('Data Sheet'!$A$15)), (--(INT('Data Sheet'!$A$15) &amp; "." &amp; RIGHT(BQ75,3))&lt;=--('Data Sheet'!$B$15))),
                --(INT('Data Sheet'!$A$15) &amp; "." &amp; RIGHT(BQ75,3)),
                --(INT('Data Sheet'!$B$15) &amp; "." &amp; RIGHT(BQ75,3))
            )
        ),
        "OK"
    )
)</f>
        <v>OK</v>
      </c>
      <c r="R75" s="19"/>
      <c r="S75" s="19"/>
      <c r="T75" s="19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1"/>
      <c r="AU75" s="21"/>
      <c r="AV75" s="21"/>
      <c r="AW75" s="22"/>
      <c r="AX75" s="99"/>
      <c r="AY75" s="20"/>
      <c r="AZ75" s="20"/>
      <c r="BA75" s="22"/>
      <c r="BB75">
        <v>67</v>
      </c>
      <c r="BC75" s="80"/>
      <c r="BD75" s="80"/>
      <c r="BE75" s="80"/>
      <c r="BF75" s="80"/>
      <c r="BG75" s="32" t="str">
        <f t="shared" si="15"/>
        <v/>
      </c>
      <c r="BH75" s="78">
        <f t="shared" si="13"/>
        <v>0</v>
      </c>
      <c r="BI75" s="2">
        <f t="shared" si="16"/>
        <v>0</v>
      </c>
      <c r="BJ75" s="2">
        <f t="shared" si="17"/>
        <v>0</v>
      </c>
      <c r="BK75" s="2">
        <f t="shared" si="14"/>
        <v>0</v>
      </c>
    </row>
    <row r="76" spans="2:63" ht="15" customHeight="1" x14ac:dyDescent="0.25">
      <c r="B76" s="14">
        <v>68</v>
      </c>
      <c r="C76" s="95" t="str">
        <f t="shared" si="18"/>
        <v/>
      </c>
      <c r="D76" s="15" t="str">
        <f t="shared" ref="D76:D139" si="23">IF(AO76="x","-","OK")</f>
        <v>OK</v>
      </c>
      <c r="E76" s="16" t="e">
        <f>VLOOKUP('Data Sheet'!$B$8,'Data Sheet'!$I$2:$J$9,2,FALSE)</f>
        <v>#N/A</v>
      </c>
      <c r="F76" s="16" t="str">
        <f t="shared" si="19"/>
        <v/>
      </c>
      <c r="G76" s="103">
        <f t="shared" si="20"/>
        <v>0</v>
      </c>
      <c r="H76" s="17" t="s">
        <v>26</v>
      </c>
      <c r="I76" s="17" t="s">
        <v>26</v>
      </c>
      <c r="J76" s="17" t="str">
        <f>IF('Data Sheet'!$B$9="NC-50","N/A","OK")</f>
        <v>OK</v>
      </c>
      <c r="K76" s="17" t="str">
        <f>IF('Data Sheet'!$B$9="NC-50","N/A","OK")</f>
        <v>OK</v>
      </c>
      <c r="L76" s="17" t="str">
        <f t="shared" si="21"/>
        <v>OK</v>
      </c>
      <c r="M76" s="17" t="str">
        <f t="shared" si="22"/>
        <v>OK</v>
      </c>
      <c r="N76" s="18" t="str">
        <f>IF(BO76&lt;&gt;"",
    IF(INT('Data Sheet'!$A$19)=INT('Data Sheet'!$B$19),
        --(INT('Data Sheet'!$A$19) &amp; "." &amp; BO76),
        IF(AND((--(INT('Data Sheet'!$A$19) &amp; "." &amp; BO76)&gt;=--('Data Sheet'!$A$19)), (--(INT('Data Sheet'!$A$19) &amp; "." &amp; BO76)&lt;=--('Data Sheet'!$B$19))),
            --(INT('Data Sheet'!$A$19) &amp; "." &amp; BO76),
            --(INT('Data Sheet'!$B$19) &amp; "." &amp; BO76)
        )
    ),
    IF(BN76&lt;&gt;"",
        IF(INT('Data Sheet'!$A$19)=INT('Data Sheet'!$B$19),
            --(INT('Data Sheet'!$A$19) &amp; "." &amp; LEFT(BN76,3)),
            IF(AND((--(INT('Data Sheet'!$A$19) &amp; "." &amp; LEFT(BN76,3))&gt;=--('Data Sheet'!$A$19)), (--(INT('Data Sheet'!$A$19) &amp; "." &amp; LEFT(BN76,3))&lt;=--('Data Sheet'!$B$19))),
                --(INT('Data Sheet'!$A$19) &amp; "." &amp; LEFT(BN76,3)),
                --(INT('Data Sheet'!$B$19) &amp; "." &amp; LEFT(BN76,3))
            )
        ),
        "OK"
    )
)</f>
        <v>OK</v>
      </c>
      <c r="O76" s="23" t="str">
        <f>IF(BP76&lt;&gt;"",
    IF(INT('Data Sheet'!$A$19)=INT('Data Sheet'!$B$19),
        --(INT('Data Sheet'!$A$19) &amp; "." &amp; BP76),
        IF(AND((--(INT('Data Sheet'!$A$19) &amp; "." &amp; BP76)&gt;=--('Data Sheet'!$A$19)), (--(INT('Data Sheet'!$A$19) &amp; "." &amp; BP76)&lt;=--('Data Sheet'!$B$19))),
            --(INT('Data Sheet'!$A$19) &amp; "." &amp; BP76),
            --(INT('Data Sheet'!$B$19) &amp; "." &amp; BP76)
        )
    ),
    IF(BN76&lt;&gt;"",
        IF(INT('Data Sheet'!$A$19)=INT('Data Sheet'!$B$19),
            --(INT('Data Sheet'!$A$19) &amp; "." &amp; RIGHT(BN76,3)),
            IF(AND((--(INT('Data Sheet'!$A$19) &amp; "." &amp; RIGHT(BN76,3))&gt;=--('Data Sheet'!$A$19)), (--(INT('Data Sheet'!$A$19) &amp; "." &amp; RIGHT(BN76,3))&lt;=--('Data Sheet'!$B$19))),
                --(INT('Data Sheet'!$A$19) &amp; "." &amp; RIGHT(BN76,3)),
                --(INT('Data Sheet'!$B$19) &amp; "." &amp; RIGHT(BN76,3))
            )
        ),
        "OK"
    )
)</f>
        <v>OK</v>
      </c>
      <c r="P76" s="23" t="str">
        <f>IF(BR76&lt;&gt;"",
    IF(INT('Data Sheet'!$A$19)=INT('Data Sheet'!$B$15),
        --(INT('Data Sheet'!$A$15) &amp; "." &amp; BR76),
        IF(AND((--(INT('Data Sheet'!$A$15) &amp; "." &amp; BR76)&gt;=--('Data Sheet'!$A$15)), (--(INT('Data Sheet'!$A$15) &amp; "." &amp; BR76)&lt;=--('Data Sheet'!$B$15))),
            --(INT('Data Sheet'!$A$15) &amp; "." &amp; BR76),
            --(INT('Data Sheet'!$B$15) &amp; "." &amp; BR76)
        )
    ),
    IF(BQ76&lt;&gt;"",
        IF(INT('Data Sheet'!$A$15)=INT('Data Sheet'!$B$15),
            --(INT('Data Sheet'!$A$15) &amp; "." &amp; LEFT(BQ76,3)),
            IF(AND((--(INT('Data Sheet'!$A$15) &amp; "." &amp; LEFT(BQ76,3))&gt;=--('Data Sheet'!$A$15)), (--(INT('Data Sheet'!$A$15) &amp; "." &amp; LEFT(BQ76,3))&lt;=--('Data Sheet'!$B$15))),
                --(INT('Data Sheet'!$A$15) &amp; "." &amp; LEFT(BQ76,3)),
                --(INT('Data Sheet'!$B$15) &amp; "." &amp; LEFT(BQ76,3))
            )
        ),
        "OK"
    )
)</f>
        <v>OK</v>
      </c>
      <c r="Q76" s="23" t="str">
        <f>IF(BS76&lt;&gt;"",
    IF(INT('Data Sheet'!$A$19)=INT('Data Sheet'!$B$15),
        --(INT('Data Sheet'!$A$15) &amp; "." &amp; BS76),
        IF(AND((--(INT('Data Sheet'!$A$15) &amp; "." &amp; BS76)&gt;=--('Data Sheet'!$A$15)), (--(INT('Data Sheet'!$A$15) &amp; "." &amp; BS76)&lt;=--('Data Sheet'!$B$15))),
            --(INT('Data Sheet'!$A$15) &amp; "." &amp; BS76),
            --(INT('Data Sheet'!$B$15) &amp; "." &amp; BS76)
        )
    ),
    IF(BQ76&lt;&gt;"",
        IF(INT('Data Sheet'!$A$15)=INT('Data Sheet'!$B$15),
            --(INT('Data Sheet'!$A$15) &amp; "." &amp; RIGHT(BQ76,3)),
            IF(AND((--(INT('Data Sheet'!$A$15) &amp; "." &amp; RIGHT(BQ76,3))&gt;=--('Data Sheet'!$A$15)), (--(INT('Data Sheet'!$A$15) &amp; "." &amp; RIGHT(BQ76,3))&lt;=--('Data Sheet'!$B$15))),
                --(INT('Data Sheet'!$A$15) &amp; "." &amp; RIGHT(BQ76,3)),
                --(INT('Data Sheet'!$B$15) &amp; "." &amp; RIGHT(BQ76,3))
            )
        ),
        "OK"
    )
)</f>
        <v>OK</v>
      </c>
      <c r="R76" s="19"/>
      <c r="S76" s="19"/>
      <c r="T76" s="19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1"/>
      <c r="AU76" s="21"/>
      <c r="AV76" s="21"/>
      <c r="AW76" s="22"/>
      <c r="AX76" s="99"/>
      <c r="AY76" s="20"/>
      <c r="AZ76" s="20"/>
      <c r="BA76" s="22"/>
      <c r="BB76">
        <v>68</v>
      </c>
      <c r="BC76" s="80"/>
      <c r="BD76" s="80"/>
      <c r="BE76" s="80"/>
      <c r="BF76" s="80"/>
      <c r="BG76" s="32" t="str">
        <f t="shared" si="15"/>
        <v/>
      </c>
      <c r="BH76" s="78">
        <f t="shared" si="13"/>
        <v>0</v>
      </c>
      <c r="BI76" s="2">
        <f t="shared" si="16"/>
        <v>0</v>
      </c>
      <c r="BJ76" s="2">
        <f t="shared" si="17"/>
        <v>0</v>
      </c>
      <c r="BK76" s="2">
        <f t="shared" si="14"/>
        <v>0</v>
      </c>
    </row>
    <row r="77" spans="2:63" ht="15" customHeight="1" x14ac:dyDescent="0.25">
      <c r="B77" s="14">
        <v>69</v>
      </c>
      <c r="C77" s="95" t="str">
        <f t="shared" si="18"/>
        <v/>
      </c>
      <c r="D77" s="15" t="str">
        <f t="shared" si="23"/>
        <v>OK</v>
      </c>
      <c r="E77" s="16" t="e">
        <f>VLOOKUP('Data Sheet'!$B$8,'Data Sheet'!$I$2:$J$9,2,FALSE)</f>
        <v>#N/A</v>
      </c>
      <c r="F77" s="16" t="str">
        <f t="shared" si="19"/>
        <v/>
      </c>
      <c r="G77" s="103">
        <f t="shared" si="20"/>
        <v>0</v>
      </c>
      <c r="H77" s="17" t="s">
        <v>26</v>
      </c>
      <c r="I77" s="17" t="s">
        <v>26</v>
      </c>
      <c r="J77" s="17" t="str">
        <f>IF('Data Sheet'!$B$9="NC-50","N/A","OK")</f>
        <v>OK</v>
      </c>
      <c r="K77" s="17" t="str">
        <f>IF('Data Sheet'!$B$9="NC-50","N/A","OK")</f>
        <v>OK</v>
      </c>
      <c r="L77" s="17" t="str">
        <f t="shared" si="21"/>
        <v>OK</v>
      </c>
      <c r="M77" s="17" t="str">
        <f t="shared" si="22"/>
        <v>OK</v>
      </c>
      <c r="N77" s="18" t="str">
        <f>IF(BO77&lt;&gt;"",
    IF(INT('Data Sheet'!$A$19)=INT('Data Sheet'!$B$19),
        --(INT('Data Sheet'!$A$19) &amp; "." &amp; BO77),
        IF(AND((--(INT('Data Sheet'!$A$19) &amp; "." &amp; BO77)&gt;=--('Data Sheet'!$A$19)), (--(INT('Data Sheet'!$A$19) &amp; "." &amp; BO77)&lt;=--('Data Sheet'!$B$19))),
            --(INT('Data Sheet'!$A$19) &amp; "." &amp; BO77),
            --(INT('Data Sheet'!$B$19) &amp; "." &amp; BO77)
        )
    ),
    IF(BN77&lt;&gt;"",
        IF(INT('Data Sheet'!$A$19)=INT('Data Sheet'!$B$19),
            --(INT('Data Sheet'!$A$19) &amp; "." &amp; LEFT(BN77,3)),
            IF(AND((--(INT('Data Sheet'!$A$19) &amp; "." &amp; LEFT(BN77,3))&gt;=--('Data Sheet'!$A$19)), (--(INT('Data Sheet'!$A$19) &amp; "." &amp; LEFT(BN77,3))&lt;=--('Data Sheet'!$B$19))),
                --(INT('Data Sheet'!$A$19) &amp; "." &amp; LEFT(BN77,3)),
                --(INT('Data Sheet'!$B$19) &amp; "." &amp; LEFT(BN77,3))
            )
        ),
        "OK"
    )
)</f>
        <v>OK</v>
      </c>
      <c r="O77" s="23" t="str">
        <f>IF(BP77&lt;&gt;"",
    IF(INT('Data Sheet'!$A$19)=INT('Data Sheet'!$B$19),
        --(INT('Data Sheet'!$A$19) &amp; "." &amp; BP77),
        IF(AND((--(INT('Data Sheet'!$A$19) &amp; "." &amp; BP77)&gt;=--('Data Sheet'!$A$19)), (--(INT('Data Sheet'!$A$19) &amp; "." &amp; BP77)&lt;=--('Data Sheet'!$B$19))),
            --(INT('Data Sheet'!$A$19) &amp; "." &amp; BP77),
            --(INT('Data Sheet'!$B$19) &amp; "." &amp; BP77)
        )
    ),
    IF(BN77&lt;&gt;"",
        IF(INT('Data Sheet'!$A$19)=INT('Data Sheet'!$B$19),
            --(INT('Data Sheet'!$A$19) &amp; "." &amp; RIGHT(BN77,3)),
            IF(AND((--(INT('Data Sheet'!$A$19) &amp; "." &amp; RIGHT(BN77,3))&gt;=--('Data Sheet'!$A$19)), (--(INT('Data Sheet'!$A$19) &amp; "." &amp; RIGHT(BN77,3))&lt;=--('Data Sheet'!$B$19))),
                --(INT('Data Sheet'!$A$19) &amp; "." &amp; RIGHT(BN77,3)),
                --(INT('Data Sheet'!$B$19) &amp; "." &amp; RIGHT(BN77,3))
            )
        ),
        "OK"
    )
)</f>
        <v>OK</v>
      </c>
      <c r="P77" s="23" t="str">
        <f>IF(BR77&lt;&gt;"",
    IF(INT('Data Sheet'!$A$19)=INT('Data Sheet'!$B$15),
        --(INT('Data Sheet'!$A$15) &amp; "." &amp; BR77),
        IF(AND((--(INT('Data Sheet'!$A$15) &amp; "." &amp; BR77)&gt;=--('Data Sheet'!$A$15)), (--(INT('Data Sheet'!$A$15) &amp; "." &amp; BR77)&lt;=--('Data Sheet'!$B$15))),
            --(INT('Data Sheet'!$A$15) &amp; "." &amp; BR77),
            --(INT('Data Sheet'!$B$15) &amp; "." &amp; BR77)
        )
    ),
    IF(BQ77&lt;&gt;"",
        IF(INT('Data Sheet'!$A$15)=INT('Data Sheet'!$B$15),
            --(INT('Data Sheet'!$A$15) &amp; "." &amp; LEFT(BQ77,3)),
            IF(AND((--(INT('Data Sheet'!$A$15) &amp; "." &amp; LEFT(BQ77,3))&gt;=--('Data Sheet'!$A$15)), (--(INT('Data Sheet'!$A$15) &amp; "." &amp; LEFT(BQ77,3))&lt;=--('Data Sheet'!$B$15))),
                --(INT('Data Sheet'!$A$15) &amp; "." &amp; LEFT(BQ77,3)),
                --(INT('Data Sheet'!$B$15) &amp; "." &amp; LEFT(BQ77,3))
            )
        ),
        "OK"
    )
)</f>
        <v>OK</v>
      </c>
      <c r="Q77" s="23" t="str">
        <f>IF(BS77&lt;&gt;"",
    IF(INT('Data Sheet'!$A$19)=INT('Data Sheet'!$B$15),
        --(INT('Data Sheet'!$A$15) &amp; "." &amp; BS77),
        IF(AND((--(INT('Data Sheet'!$A$15) &amp; "." &amp; BS77)&gt;=--('Data Sheet'!$A$15)), (--(INT('Data Sheet'!$A$15) &amp; "." &amp; BS77)&lt;=--('Data Sheet'!$B$15))),
            --(INT('Data Sheet'!$A$15) &amp; "." &amp; BS77),
            --(INT('Data Sheet'!$B$15) &amp; "." &amp; BS77)
        )
    ),
    IF(BQ77&lt;&gt;"",
        IF(INT('Data Sheet'!$A$15)=INT('Data Sheet'!$B$15),
            --(INT('Data Sheet'!$A$15) &amp; "." &amp; RIGHT(BQ77,3)),
            IF(AND((--(INT('Data Sheet'!$A$15) &amp; "." &amp; RIGHT(BQ77,3))&gt;=--('Data Sheet'!$A$15)), (--(INT('Data Sheet'!$A$15) &amp; "." &amp; RIGHT(BQ77,3))&lt;=--('Data Sheet'!$B$15))),
                --(INT('Data Sheet'!$A$15) &amp; "." &amp; RIGHT(BQ77,3)),
                --(INT('Data Sheet'!$B$15) &amp; "." &amp; RIGHT(BQ77,3))
            )
        ),
        "OK"
    )
)</f>
        <v>OK</v>
      </c>
      <c r="R77" s="19"/>
      <c r="S77" s="19"/>
      <c r="T77" s="19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1"/>
      <c r="AU77" s="21"/>
      <c r="AV77" s="21"/>
      <c r="AW77" s="22"/>
      <c r="AX77" s="99"/>
      <c r="AY77" s="20"/>
      <c r="AZ77" s="20"/>
      <c r="BA77" s="22"/>
      <c r="BB77">
        <v>69</v>
      </c>
      <c r="BC77" s="80"/>
      <c r="BD77" s="80"/>
      <c r="BE77" s="80"/>
      <c r="BF77" s="80"/>
      <c r="BG77" s="32" t="str">
        <f t="shared" si="15"/>
        <v/>
      </c>
      <c r="BH77" s="78">
        <f t="shared" si="13"/>
        <v>0</v>
      </c>
      <c r="BI77" s="2">
        <f t="shared" si="16"/>
        <v>0</v>
      </c>
      <c r="BJ77" s="2">
        <f t="shared" si="17"/>
        <v>0</v>
      </c>
      <c r="BK77" s="2">
        <f t="shared" si="14"/>
        <v>0</v>
      </c>
    </row>
    <row r="78" spans="2:63" ht="15" customHeight="1" x14ac:dyDescent="0.25">
      <c r="B78" s="14">
        <v>70</v>
      </c>
      <c r="C78" s="95" t="str">
        <f t="shared" si="18"/>
        <v/>
      </c>
      <c r="D78" s="15" t="str">
        <f t="shared" si="23"/>
        <v>OK</v>
      </c>
      <c r="E78" s="16" t="e">
        <f>VLOOKUP('Data Sheet'!$B$8,'Data Sheet'!$I$2:$J$9,2,FALSE)</f>
        <v>#N/A</v>
      </c>
      <c r="F78" s="16" t="str">
        <f t="shared" si="19"/>
        <v/>
      </c>
      <c r="G78" s="103">
        <f t="shared" si="20"/>
        <v>0</v>
      </c>
      <c r="H78" s="17" t="s">
        <v>26</v>
      </c>
      <c r="I78" s="17" t="s">
        <v>26</v>
      </c>
      <c r="J78" s="17" t="str">
        <f>IF('Data Sheet'!$B$9="NC-50","N/A","OK")</f>
        <v>OK</v>
      </c>
      <c r="K78" s="17" t="str">
        <f>IF('Data Sheet'!$B$9="NC-50","N/A","OK")</f>
        <v>OK</v>
      </c>
      <c r="L78" s="17" t="str">
        <f t="shared" si="21"/>
        <v>OK</v>
      </c>
      <c r="M78" s="17" t="str">
        <f t="shared" si="22"/>
        <v>OK</v>
      </c>
      <c r="N78" s="18" t="str">
        <f>IF(BO78&lt;&gt;"",
    IF(INT('Data Sheet'!$A$19)=INT('Data Sheet'!$B$19),
        --(INT('Data Sheet'!$A$19) &amp; "." &amp; BO78),
        IF(AND((--(INT('Data Sheet'!$A$19) &amp; "." &amp; BO78)&gt;=--('Data Sheet'!$A$19)), (--(INT('Data Sheet'!$A$19) &amp; "." &amp; BO78)&lt;=--('Data Sheet'!$B$19))),
            --(INT('Data Sheet'!$A$19) &amp; "." &amp; BO78),
            --(INT('Data Sheet'!$B$19) &amp; "." &amp; BO78)
        )
    ),
    IF(BN78&lt;&gt;"",
        IF(INT('Data Sheet'!$A$19)=INT('Data Sheet'!$B$19),
            --(INT('Data Sheet'!$A$19) &amp; "." &amp; LEFT(BN78,3)),
            IF(AND((--(INT('Data Sheet'!$A$19) &amp; "." &amp; LEFT(BN78,3))&gt;=--('Data Sheet'!$A$19)), (--(INT('Data Sheet'!$A$19) &amp; "." &amp; LEFT(BN78,3))&lt;=--('Data Sheet'!$B$19))),
                --(INT('Data Sheet'!$A$19) &amp; "." &amp; LEFT(BN78,3)),
                --(INT('Data Sheet'!$B$19) &amp; "." &amp; LEFT(BN78,3))
            )
        ),
        "OK"
    )
)</f>
        <v>OK</v>
      </c>
      <c r="O78" s="23" t="str">
        <f>IF(BP78&lt;&gt;"",
    IF(INT('Data Sheet'!$A$19)=INT('Data Sheet'!$B$19),
        --(INT('Data Sheet'!$A$19) &amp; "." &amp; BP78),
        IF(AND((--(INT('Data Sheet'!$A$19) &amp; "." &amp; BP78)&gt;=--('Data Sheet'!$A$19)), (--(INT('Data Sheet'!$A$19) &amp; "." &amp; BP78)&lt;=--('Data Sheet'!$B$19))),
            --(INT('Data Sheet'!$A$19) &amp; "." &amp; BP78),
            --(INT('Data Sheet'!$B$19) &amp; "." &amp; BP78)
        )
    ),
    IF(BN78&lt;&gt;"",
        IF(INT('Data Sheet'!$A$19)=INT('Data Sheet'!$B$19),
            --(INT('Data Sheet'!$A$19) &amp; "." &amp; RIGHT(BN78,3)),
            IF(AND((--(INT('Data Sheet'!$A$19) &amp; "." &amp; RIGHT(BN78,3))&gt;=--('Data Sheet'!$A$19)), (--(INT('Data Sheet'!$A$19) &amp; "." &amp; RIGHT(BN78,3))&lt;=--('Data Sheet'!$B$19))),
                --(INT('Data Sheet'!$A$19) &amp; "." &amp; RIGHT(BN78,3)),
                --(INT('Data Sheet'!$B$19) &amp; "." &amp; RIGHT(BN78,3))
            )
        ),
        "OK"
    )
)</f>
        <v>OK</v>
      </c>
      <c r="P78" s="23" t="str">
        <f>IF(BR78&lt;&gt;"",
    IF(INT('Data Sheet'!$A$19)=INT('Data Sheet'!$B$15),
        --(INT('Data Sheet'!$A$15) &amp; "." &amp; BR78),
        IF(AND((--(INT('Data Sheet'!$A$15) &amp; "." &amp; BR78)&gt;=--('Data Sheet'!$A$15)), (--(INT('Data Sheet'!$A$15) &amp; "." &amp; BR78)&lt;=--('Data Sheet'!$B$15))),
            --(INT('Data Sheet'!$A$15) &amp; "." &amp; BR78),
            --(INT('Data Sheet'!$B$15) &amp; "." &amp; BR78)
        )
    ),
    IF(BQ78&lt;&gt;"",
        IF(INT('Data Sheet'!$A$15)=INT('Data Sheet'!$B$15),
            --(INT('Data Sheet'!$A$15) &amp; "." &amp; LEFT(BQ78,3)),
            IF(AND((--(INT('Data Sheet'!$A$15) &amp; "." &amp; LEFT(BQ78,3))&gt;=--('Data Sheet'!$A$15)), (--(INT('Data Sheet'!$A$15) &amp; "." &amp; LEFT(BQ78,3))&lt;=--('Data Sheet'!$B$15))),
                --(INT('Data Sheet'!$A$15) &amp; "." &amp; LEFT(BQ78,3)),
                --(INT('Data Sheet'!$B$15) &amp; "." &amp; LEFT(BQ78,3))
            )
        ),
        "OK"
    )
)</f>
        <v>OK</v>
      </c>
      <c r="Q78" s="23" t="str">
        <f>IF(BS78&lt;&gt;"",
    IF(INT('Data Sheet'!$A$19)=INT('Data Sheet'!$B$15),
        --(INT('Data Sheet'!$A$15) &amp; "." &amp; BS78),
        IF(AND((--(INT('Data Sheet'!$A$15) &amp; "." &amp; BS78)&gt;=--('Data Sheet'!$A$15)), (--(INT('Data Sheet'!$A$15) &amp; "." &amp; BS78)&lt;=--('Data Sheet'!$B$15))),
            --(INT('Data Sheet'!$A$15) &amp; "." &amp; BS78),
            --(INT('Data Sheet'!$B$15) &amp; "." &amp; BS78)
        )
    ),
    IF(BQ78&lt;&gt;"",
        IF(INT('Data Sheet'!$A$15)=INT('Data Sheet'!$B$15),
            --(INT('Data Sheet'!$A$15) &amp; "." &amp; RIGHT(BQ78,3)),
            IF(AND((--(INT('Data Sheet'!$A$15) &amp; "." &amp; RIGHT(BQ78,3))&gt;=--('Data Sheet'!$A$15)), (--(INT('Data Sheet'!$A$15) &amp; "." &amp; RIGHT(BQ78,3))&lt;=--('Data Sheet'!$B$15))),
                --(INT('Data Sheet'!$A$15) &amp; "." &amp; RIGHT(BQ78,3)),
                --(INT('Data Sheet'!$B$15) &amp; "." &amp; RIGHT(BQ78,3))
            )
        ),
        "OK"
    )
)</f>
        <v>OK</v>
      </c>
      <c r="R78" s="19"/>
      <c r="S78" s="19"/>
      <c r="T78" s="19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1"/>
      <c r="AU78" s="21"/>
      <c r="AV78" s="21"/>
      <c r="AW78" s="22"/>
      <c r="AX78" s="99"/>
      <c r="AY78" s="20"/>
      <c r="AZ78" s="20"/>
      <c r="BA78" s="22"/>
      <c r="BB78">
        <v>70</v>
      </c>
      <c r="BC78" s="80"/>
      <c r="BD78" s="80"/>
      <c r="BE78" s="80"/>
      <c r="BF78" s="80"/>
      <c r="BG78" s="32" t="str">
        <f t="shared" si="15"/>
        <v/>
      </c>
      <c r="BH78" s="78">
        <f t="shared" si="13"/>
        <v>0</v>
      </c>
      <c r="BI78" s="2">
        <f t="shared" si="16"/>
        <v>0</v>
      </c>
      <c r="BJ78" s="2">
        <f t="shared" si="17"/>
        <v>0</v>
      </c>
      <c r="BK78" s="2">
        <f t="shared" si="14"/>
        <v>0</v>
      </c>
    </row>
    <row r="79" spans="2:63" ht="15" customHeight="1" x14ac:dyDescent="0.25">
      <c r="B79" s="14">
        <v>71</v>
      </c>
      <c r="C79" s="95" t="str">
        <f t="shared" si="18"/>
        <v/>
      </c>
      <c r="D79" s="15" t="str">
        <f t="shared" si="23"/>
        <v>OK</v>
      </c>
      <c r="E79" s="16" t="e">
        <f>VLOOKUP('Data Sheet'!$B$8,'Data Sheet'!$I$2:$J$9,2,FALSE)</f>
        <v>#N/A</v>
      </c>
      <c r="F79" s="16" t="str">
        <f t="shared" si="19"/>
        <v/>
      </c>
      <c r="G79" s="103">
        <f t="shared" si="20"/>
        <v>0</v>
      </c>
      <c r="H79" s="17" t="s">
        <v>26</v>
      </c>
      <c r="I79" s="17" t="s">
        <v>26</v>
      </c>
      <c r="J79" s="17" t="str">
        <f>IF('Data Sheet'!$B$9="NC-50","N/A","OK")</f>
        <v>OK</v>
      </c>
      <c r="K79" s="17" t="str">
        <f>IF('Data Sheet'!$B$9="NC-50","N/A","OK")</f>
        <v>OK</v>
      </c>
      <c r="L79" s="17" t="str">
        <f t="shared" si="21"/>
        <v>OK</v>
      </c>
      <c r="M79" s="17" t="str">
        <f t="shared" si="22"/>
        <v>OK</v>
      </c>
      <c r="N79" s="18" t="str">
        <f>IF(BO79&lt;&gt;"",
    IF(INT('Data Sheet'!$A$19)=INT('Data Sheet'!$B$19),
        --(INT('Data Sheet'!$A$19) &amp; "." &amp; BO79),
        IF(AND((--(INT('Data Sheet'!$A$19) &amp; "." &amp; BO79)&gt;=--('Data Sheet'!$A$19)), (--(INT('Data Sheet'!$A$19) &amp; "." &amp; BO79)&lt;=--('Data Sheet'!$B$19))),
            --(INT('Data Sheet'!$A$19) &amp; "." &amp; BO79),
            --(INT('Data Sheet'!$B$19) &amp; "." &amp; BO79)
        )
    ),
    IF(BN79&lt;&gt;"",
        IF(INT('Data Sheet'!$A$19)=INT('Data Sheet'!$B$19),
            --(INT('Data Sheet'!$A$19) &amp; "." &amp; LEFT(BN79,3)),
            IF(AND((--(INT('Data Sheet'!$A$19) &amp; "." &amp; LEFT(BN79,3))&gt;=--('Data Sheet'!$A$19)), (--(INT('Data Sheet'!$A$19) &amp; "." &amp; LEFT(BN79,3))&lt;=--('Data Sheet'!$B$19))),
                --(INT('Data Sheet'!$A$19) &amp; "." &amp; LEFT(BN79,3)),
                --(INT('Data Sheet'!$B$19) &amp; "." &amp; LEFT(BN79,3))
            )
        ),
        "OK"
    )
)</f>
        <v>OK</v>
      </c>
      <c r="O79" s="23" t="str">
        <f>IF(BP79&lt;&gt;"",
    IF(INT('Data Sheet'!$A$19)=INT('Data Sheet'!$B$19),
        --(INT('Data Sheet'!$A$19) &amp; "." &amp; BP79),
        IF(AND((--(INT('Data Sheet'!$A$19) &amp; "." &amp; BP79)&gt;=--('Data Sheet'!$A$19)), (--(INT('Data Sheet'!$A$19) &amp; "." &amp; BP79)&lt;=--('Data Sheet'!$B$19))),
            --(INT('Data Sheet'!$A$19) &amp; "." &amp; BP79),
            --(INT('Data Sheet'!$B$19) &amp; "." &amp; BP79)
        )
    ),
    IF(BN79&lt;&gt;"",
        IF(INT('Data Sheet'!$A$19)=INT('Data Sheet'!$B$19),
            --(INT('Data Sheet'!$A$19) &amp; "." &amp; RIGHT(BN79,3)),
            IF(AND((--(INT('Data Sheet'!$A$19) &amp; "." &amp; RIGHT(BN79,3))&gt;=--('Data Sheet'!$A$19)), (--(INT('Data Sheet'!$A$19) &amp; "." &amp; RIGHT(BN79,3))&lt;=--('Data Sheet'!$B$19))),
                --(INT('Data Sheet'!$A$19) &amp; "." &amp; RIGHT(BN79,3)),
                --(INT('Data Sheet'!$B$19) &amp; "." &amp; RIGHT(BN79,3))
            )
        ),
        "OK"
    )
)</f>
        <v>OK</v>
      </c>
      <c r="P79" s="23" t="str">
        <f>IF(BR79&lt;&gt;"",
    IF(INT('Data Sheet'!$A$19)=INT('Data Sheet'!$B$15),
        --(INT('Data Sheet'!$A$15) &amp; "." &amp; BR79),
        IF(AND((--(INT('Data Sheet'!$A$15) &amp; "." &amp; BR79)&gt;=--('Data Sheet'!$A$15)), (--(INT('Data Sheet'!$A$15) &amp; "." &amp; BR79)&lt;=--('Data Sheet'!$B$15))),
            --(INT('Data Sheet'!$A$15) &amp; "." &amp; BR79),
            --(INT('Data Sheet'!$B$15) &amp; "." &amp; BR79)
        )
    ),
    IF(BQ79&lt;&gt;"",
        IF(INT('Data Sheet'!$A$15)=INT('Data Sheet'!$B$15),
            --(INT('Data Sheet'!$A$15) &amp; "." &amp; LEFT(BQ79,3)),
            IF(AND((--(INT('Data Sheet'!$A$15) &amp; "." &amp; LEFT(BQ79,3))&gt;=--('Data Sheet'!$A$15)), (--(INT('Data Sheet'!$A$15) &amp; "." &amp; LEFT(BQ79,3))&lt;=--('Data Sheet'!$B$15))),
                --(INT('Data Sheet'!$A$15) &amp; "." &amp; LEFT(BQ79,3)),
                --(INT('Data Sheet'!$B$15) &amp; "." &amp; LEFT(BQ79,3))
            )
        ),
        "OK"
    )
)</f>
        <v>OK</v>
      </c>
      <c r="Q79" s="23" t="str">
        <f>IF(BS79&lt;&gt;"",
    IF(INT('Data Sheet'!$A$19)=INT('Data Sheet'!$B$15),
        --(INT('Data Sheet'!$A$15) &amp; "." &amp; BS79),
        IF(AND((--(INT('Data Sheet'!$A$15) &amp; "." &amp; BS79)&gt;=--('Data Sheet'!$A$15)), (--(INT('Data Sheet'!$A$15) &amp; "." &amp; BS79)&lt;=--('Data Sheet'!$B$15))),
            --(INT('Data Sheet'!$A$15) &amp; "." &amp; BS79),
            --(INT('Data Sheet'!$B$15) &amp; "." &amp; BS79)
        )
    ),
    IF(BQ79&lt;&gt;"",
        IF(INT('Data Sheet'!$A$15)=INT('Data Sheet'!$B$15),
            --(INT('Data Sheet'!$A$15) &amp; "." &amp; RIGHT(BQ79,3)),
            IF(AND((--(INT('Data Sheet'!$A$15) &amp; "." &amp; RIGHT(BQ79,3))&gt;=--('Data Sheet'!$A$15)), (--(INT('Data Sheet'!$A$15) &amp; "." &amp; RIGHT(BQ79,3))&lt;=--('Data Sheet'!$B$15))),
                --(INT('Data Sheet'!$A$15) &amp; "." &amp; RIGHT(BQ79,3)),
                --(INT('Data Sheet'!$B$15) &amp; "." &amp; RIGHT(BQ79,3))
            )
        ),
        "OK"
    )
)</f>
        <v>OK</v>
      </c>
      <c r="R79" s="19"/>
      <c r="S79" s="19"/>
      <c r="T79" s="19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1"/>
      <c r="AU79" s="21"/>
      <c r="AV79" s="21"/>
      <c r="AW79" s="22"/>
      <c r="AX79" s="99"/>
      <c r="AY79" s="20"/>
      <c r="AZ79" s="20"/>
      <c r="BA79" s="22"/>
      <c r="BB79">
        <v>71</v>
      </c>
      <c r="BC79" s="80"/>
      <c r="BD79" s="80"/>
      <c r="BE79" s="80"/>
      <c r="BF79" s="80"/>
      <c r="BG79" s="32" t="str">
        <f t="shared" si="15"/>
        <v/>
      </c>
      <c r="BH79" s="78">
        <f t="shared" si="13"/>
        <v>0</v>
      </c>
      <c r="BI79" s="2">
        <f t="shared" si="16"/>
        <v>0</v>
      </c>
      <c r="BJ79" s="2">
        <f t="shared" si="17"/>
        <v>0</v>
      </c>
      <c r="BK79" s="2">
        <f t="shared" si="14"/>
        <v>0</v>
      </c>
    </row>
    <row r="80" spans="2:63" ht="15" customHeight="1" x14ac:dyDescent="0.25">
      <c r="B80" s="14">
        <v>72</v>
      </c>
      <c r="C80" s="95" t="str">
        <f t="shared" si="18"/>
        <v/>
      </c>
      <c r="D80" s="15" t="str">
        <f t="shared" si="23"/>
        <v>OK</v>
      </c>
      <c r="E80" s="16" t="e">
        <f>VLOOKUP('Data Sheet'!$B$8,'Data Sheet'!$I$2:$J$9,2,FALSE)</f>
        <v>#N/A</v>
      </c>
      <c r="F80" s="16" t="str">
        <f t="shared" si="19"/>
        <v/>
      </c>
      <c r="G80" s="103">
        <f t="shared" si="20"/>
        <v>0</v>
      </c>
      <c r="H80" s="17" t="s">
        <v>26</v>
      </c>
      <c r="I80" s="17" t="s">
        <v>26</v>
      </c>
      <c r="J80" s="17" t="str">
        <f>IF('Data Sheet'!$B$9="NC-50","N/A","OK")</f>
        <v>OK</v>
      </c>
      <c r="K80" s="17" t="str">
        <f>IF('Data Sheet'!$B$9="NC-50","N/A","OK")</f>
        <v>OK</v>
      </c>
      <c r="L80" s="17" t="str">
        <f t="shared" si="21"/>
        <v>OK</v>
      </c>
      <c r="M80" s="17" t="str">
        <f t="shared" si="22"/>
        <v>OK</v>
      </c>
      <c r="N80" s="18" t="str">
        <f>IF(BO80&lt;&gt;"",
    IF(INT('Data Sheet'!$A$19)=INT('Data Sheet'!$B$19),
        --(INT('Data Sheet'!$A$19) &amp; "." &amp; BO80),
        IF(AND((--(INT('Data Sheet'!$A$19) &amp; "." &amp; BO80)&gt;=--('Data Sheet'!$A$19)), (--(INT('Data Sheet'!$A$19) &amp; "." &amp; BO80)&lt;=--('Data Sheet'!$B$19))),
            --(INT('Data Sheet'!$A$19) &amp; "." &amp; BO80),
            --(INT('Data Sheet'!$B$19) &amp; "." &amp; BO80)
        )
    ),
    IF(BN80&lt;&gt;"",
        IF(INT('Data Sheet'!$A$19)=INT('Data Sheet'!$B$19),
            --(INT('Data Sheet'!$A$19) &amp; "." &amp; LEFT(BN80,3)),
            IF(AND((--(INT('Data Sheet'!$A$19) &amp; "." &amp; LEFT(BN80,3))&gt;=--('Data Sheet'!$A$19)), (--(INT('Data Sheet'!$A$19) &amp; "." &amp; LEFT(BN80,3))&lt;=--('Data Sheet'!$B$19))),
                --(INT('Data Sheet'!$A$19) &amp; "." &amp; LEFT(BN80,3)),
                --(INT('Data Sheet'!$B$19) &amp; "." &amp; LEFT(BN80,3))
            )
        ),
        "OK"
    )
)</f>
        <v>OK</v>
      </c>
      <c r="O80" s="23" t="str">
        <f>IF(BP80&lt;&gt;"",
    IF(INT('Data Sheet'!$A$19)=INT('Data Sheet'!$B$19),
        --(INT('Data Sheet'!$A$19) &amp; "." &amp; BP80),
        IF(AND((--(INT('Data Sheet'!$A$19) &amp; "." &amp; BP80)&gt;=--('Data Sheet'!$A$19)), (--(INT('Data Sheet'!$A$19) &amp; "." &amp; BP80)&lt;=--('Data Sheet'!$B$19))),
            --(INT('Data Sheet'!$A$19) &amp; "." &amp; BP80),
            --(INT('Data Sheet'!$B$19) &amp; "." &amp; BP80)
        )
    ),
    IF(BN80&lt;&gt;"",
        IF(INT('Data Sheet'!$A$19)=INT('Data Sheet'!$B$19),
            --(INT('Data Sheet'!$A$19) &amp; "." &amp; RIGHT(BN80,3)),
            IF(AND((--(INT('Data Sheet'!$A$19) &amp; "." &amp; RIGHT(BN80,3))&gt;=--('Data Sheet'!$A$19)), (--(INT('Data Sheet'!$A$19) &amp; "." &amp; RIGHT(BN80,3))&lt;=--('Data Sheet'!$B$19))),
                --(INT('Data Sheet'!$A$19) &amp; "." &amp; RIGHT(BN80,3)),
                --(INT('Data Sheet'!$B$19) &amp; "." &amp; RIGHT(BN80,3))
            )
        ),
        "OK"
    )
)</f>
        <v>OK</v>
      </c>
      <c r="P80" s="23" t="str">
        <f>IF(BR80&lt;&gt;"",
    IF(INT('Data Sheet'!$A$19)=INT('Data Sheet'!$B$15),
        --(INT('Data Sheet'!$A$15) &amp; "." &amp; BR80),
        IF(AND((--(INT('Data Sheet'!$A$15) &amp; "." &amp; BR80)&gt;=--('Data Sheet'!$A$15)), (--(INT('Data Sheet'!$A$15) &amp; "." &amp; BR80)&lt;=--('Data Sheet'!$B$15))),
            --(INT('Data Sheet'!$A$15) &amp; "." &amp; BR80),
            --(INT('Data Sheet'!$B$15) &amp; "." &amp; BR80)
        )
    ),
    IF(BQ80&lt;&gt;"",
        IF(INT('Data Sheet'!$A$15)=INT('Data Sheet'!$B$15),
            --(INT('Data Sheet'!$A$15) &amp; "." &amp; LEFT(BQ80,3)),
            IF(AND((--(INT('Data Sheet'!$A$15) &amp; "." &amp; LEFT(BQ80,3))&gt;=--('Data Sheet'!$A$15)), (--(INT('Data Sheet'!$A$15) &amp; "." &amp; LEFT(BQ80,3))&lt;=--('Data Sheet'!$B$15))),
                --(INT('Data Sheet'!$A$15) &amp; "." &amp; LEFT(BQ80,3)),
                --(INT('Data Sheet'!$B$15) &amp; "." &amp; LEFT(BQ80,3))
            )
        ),
        "OK"
    )
)</f>
        <v>OK</v>
      </c>
      <c r="Q80" s="23" t="str">
        <f>IF(BS80&lt;&gt;"",
    IF(INT('Data Sheet'!$A$19)=INT('Data Sheet'!$B$15),
        --(INT('Data Sheet'!$A$15) &amp; "." &amp; BS80),
        IF(AND((--(INT('Data Sheet'!$A$15) &amp; "." &amp; BS80)&gt;=--('Data Sheet'!$A$15)), (--(INT('Data Sheet'!$A$15) &amp; "." &amp; BS80)&lt;=--('Data Sheet'!$B$15))),
            --(INT('Data Sheet'!$A$15) &amp; "." &amp; BS80),
            --(INT('Data Sheet'!$B$15) &amp; "." &amp; BS80)
        )
    ),
    IF(BQ80&lt;&gt;"",
        IF(INT('Data Sheet'!$A$15)=INT('Data Sheet'!$B$15),
            --(INT('Data Sheet'!$A$15) &amp; "." &amp; RIGHT(BQ80,3)),
            IF(AND((--(INT('Data Sheet'!$A$15) &amp; "." &amp; RIGHT(BQ80,3))&gt;=--('Data Sheet'!$A$15)), (--(INT('Data Sheet'!$A$15) &amp; "." &amp; RIGHT(BQ80,3))&lt;=--('Data Sheet'!$B$15))),
                --(INT('Data Sheet'!$A$15) &amp; "." &amp; RIGHT(BQ80,3)),
                --(INT('Data Sheet'!$B$15) &amp; "." &amp; RIGHT(BQ80,3))
            )
        ),
        "OK"
    )
)</f>
        <v>OK</v>
      </c>
      <c r="R80" s="19"/>
      <c r="S80" s="19"/>
      <c r="T80" s="19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1"/>
      <c r="AU80" s="21"/>
      <c r="AV80" s="21"/>
      <c r="AW80" s="22"/>
      <c r="AX80" s="99"/>
      <c r="AY80" s="20"/>
      <c r="AZ80" s="20"/>
      <c r="BA80" s="22"/>
      <c r="BB80">
        <v>72</v>
      </c>
      <c r="BC80" s="80"/>
      <c r="BD80" s="80"/>
      <c r="BE80" s="80"/>
      <c r="BF80" s="80"/>
      <c r="BG80" s="32" t="str">
        <f t="shared" si="15"/>
        <v/>
      </c>
      <c r="BH80" s="78">
        <f t="shared" si="13"/>
        <v>0</v>
      </c>
      <c r="BI80" s="2">
        <f t="shared" si="16"/>
        <v>0</v>
      </c>
      <c r="BJ80" s="2">
        <f t="shared" si="17"/>
        <v>0</v>
      </c>
      <c r="BK80" s="2">
        <f t="shared" si="14"/>
        <v>0</v>
      </c>
    </row>
    <row r="81" spans="2:63" ht="15" customHeight="1" x14ac:dyDescent="0.25">
      <c r="B81" s="14">
        <v>73</v>
      </c>
      <c r="C81" s="95" t="str">
        <f t="shared" si="18"/>
        <v/>
      </c>
      <c r="D81" s="15" t="str">
        <f t="shared" si="23"/>
        <v>OK</v>
      </c>
      <c r="E81" s="16" t="e">
        <f>VLOOKUP('Data Sheet'!$B$8,'Data Sheet'!$I$2:$J$9,2,FALSE)</f>
        <v>#N/A</v>
      </c>
      <c r="F81" s="16" t="str">
        <f t="shared" si="19"/>
        <v/>
      </c>
      <c r="G81" s="103">
        <f t="shared" si="20"/>
        <v>0</v>
      </c>
      <c r="H81" s="17" t="s">
        <v>26</v>
      </c>
      <c r="I81" s="17" t="s">
        <v>26</v>
      </c>
      <c r="J81" s="17" t="str">
        <f>IF('Data Sheet'!$B$9="NC-50","N/A","OK")</f>
        <v>OK</v>
      </c>
      <c r="K81" s="17" t="str">
        <f>IF('Data Sheet'!$B$9="NC-50","N/A","OK")</f>
        <v>OK</v>
      </c>
      <c r="L81" s="17" t="str">
        <f t="shared" si="21"/>
        <v>OK</v>
      </c>
      <c r="M81" s="17" t="str">
        <f t="shared" si="22"/>
        <v>OK</v>
      </c>
      <c r="N81" s="18" t="str">
        <f>IF(BO81&lt;&gt;"",
    IF(INT('Data Sheet'!$A$19)=INT('Data Sheet'!$B$19),
        --(INT('Data Sheet'!$A$19) &amp; "." &amp; BO81),
        IF(AND((--(INT('Data Sheet'!$A$19) &amp; "." &amp; BO81)&gt;=--('Data Sheet'!$A$19)), (--(INT('Data Sheet'!$A$19) &amp; "." &amp; BO81)&lt;=--('Data Sheet'!$B$19))),
            --(INT('Data Sheet'!$A$19) &amp; "." &amp; BO81),
            --(INT('Data Sheet'!$B$19) &amp; "." &amp; BO81)
        )
    ),
    IF(BN81&lt;&gt;"",
        IF(INT('Data Sheet'!$A$19)=INT('Data Sheet'!$B$19),
            --(INT('Data Sheet'!$A$19) &amp; "." &amp; LEFT(BN81,3)),
            IF(AND((--(INT('Data Sheet'!$A$19) &amp; "." &amp; LEFT(BN81,3))&gt;=--('Data Sheet'!$A$19)), (--(INT('Data Sheet'!$A$19) &amp; "." &amp; LEFT(BN81,3))&lt;=--('Data Sheet'!$B$19))),
                --(INT('Data Sheet'!$A$19) &amp; "." &amp; LEFT(BN81,3)),
                --(INT('Data Sheet'!$B$19) &amp; "." &amp; LEFT(BN81,3))
            )
        ),
        "OK"
    )
)</f>
        <v>OK</v>
      </c>
      <c r="O81" s="23" t="str">
        <f>IF(BP81&lt;&gt;"",
    IF(INT('Data Sheet'!$A$19)=INT('Data Sheet'!$B$19),
        --(INT('Data Sheet'!$A$19) &amp; "." &amp; BP81),
        IF(AND((--(INT('Data Sheet'!$A$19) &amp; "." &amp; BP81)&gt;=--('Data Sheet'!$A$19)), (--(INT('Data Sheet'!$A$19) &amp; "." &amp; BP81)&lt;=--('Data Sheet'!$B$19))),
            --(INT('Data Sheet'!$A$19) &amp; "." &amp; BP81),
            --(INT('Data Sheet'!$B$19) &amp; "." &amp; BP81)
        )
    ),
    IF(BN81&lt;&gt;"",
        IF(INT('Data Sheet'!$A$19)=INT('Data Sheet'!$B$19),
            --(INT('Data Sheet'!$A$19) &amp; "." &amp; RIGHT(BN81,3)),
            IF(AND((--(INT('Data Sheet'!$A$19) &amp; "." &amp; RIGHT(BN81,3))&gt;=--('Data Sheet'!$A$19)), (--(INT('Data Sheet'!$A$19) &amp; "." &amp; RIGHT(BN81,3))&lt;=--('Data Sheet'!$B$19))),
                --(INT('Data Sheet'!$A$19) &amp; "." &amp; RIGHT(BN81,3)),
                --(INT('Data Sheet'!$B$19) &amp; "." &amp; RIGHT(BN81,3))
            )
        ),
        "OK"
    )
)</f>
        <v>OK</v>
      </c>
      <c r="P81" s="23" t="str">
        <f>IF(BR81&lt;&gt;"",
    IF(INT('Data Sheet'!$A$19)=INT('Data Sheet'!$B$15),
        --(INT('Data Sheet'!$A$15) &amp; "." &amp; BR81),
        IF(AND((--(INT('Data Sheet'!$A$15) &amp; "." &amp; BR81)&gt;=--('Data Sheet'!$A$15)), (--(INT('Data Sheet'!$A$15) &amp; "." &amp; BR81)&lt;=--('Data Sheet'!$B$15))),
            --(INT('Data Sheet'!$A$15) &amp; "." &amp; BR81),
            --(INT('Data Sheet'!$B$15) &amp; "." &amp; BR81)
        )
    ),
    IF(BQ81&lt;&gt;"",
        IF(INT('Data Sheet'!$A$15)=INT('Data Sheet'!$B$15),
            --(INT('Data Sheet'!$A$15) &amp; "." &amp; LEFT(BQ81,3)),
            IF(AND((--(INT('Data Sheet'!$A$15) &amp; "." &amp; LEFT(BQ81,3))&gt;=--('Data Sheet'!$A$15)), (--(INT('Data Sheet'!$A$15) &amp; "." &amp; LEFT(BQ81,3))&lt;=--('Data Sheet'!$B$15))),
                --(INT('Data Sheet'!$A$15) &amp; "." &amp; LEFT(BQ81,3)),
                --(INT('Data Sheet'!$B$15) &amp; "." &amp; LEFT(BQ81,3))
            )
        ),
        "OK"
    )
)</f>
        <v>OK</v>
      </c>
      <c r="Q81" s="23" t="str">
        <f>IF(BS81&lt;&gt;"",
    IF(INT('Data Sheet'!$A$19)=INT('Data Sheet'!$B$15),
        --(INT('Data Sheet'!$A$15) &amp; "." &amp; BS81),
        IF(AND((--(INT('Data Sheet'!$A$15) &amp; "." &amp; BS81)&gt;=--('Data Sheet'!$A$15)), (--(INT('Data Sheet'!$A$15) &amp; "." &amp; BS81)&lt;=--('Data Sheet'!$B$15))),
            --(INT('Data Sheet'!$A$15) &amp; "." &amp; BS81),
            --(INT('Data Sheet'!$B$15) &amp; "." &amp; BS81)
        )
    ),
    IF(BQ81&lt;&gt;"",
        IF(INT('Data Sheet'!$A$15)=INT('Data Sheet'!$B$15),
            --(INT('Data Sheet'!$A$15) &amp; "." &amp; RIGHT(BQ81,3)),
            IF(AND((--(INT('Data Sheet'!$A$15) &amp; "." &amp; RIGHT(BQ81,3))&gt;=--('Data Sheet'!$A$15)), (--(INT('Data Sheet'!$A$15) &amp; "." &amp; RIGHT(BQ81,3))&lt;=--('Data Sheet'!$B$15))),
                --(INT('Data Sheet'!$A$15) &amp; "." &amp; RIGHT(BQ81,3)),
                --(INT('Data Sheet'!$B$15) &amp; "." &amp; RIGHT(BQ81,3))
            )
        ),
        "OK"
    )
)</f>
        <v>OK</v>
      </c>
      <c r="R81" s="19"/>
      <c r="S81" s="19"/>
      <c r="T81" s="19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1"/>
      <c r="AU81" s="21"/>
      <c r="AV81" s="21"/>
      <c r="AW81" s="22"/>
      <c r="AX81" s="99"/>
      <c r="AY81" s="20"/>
      <c r="AZ81" s="20"/>
      <c r="BA81" s="22"/>
      <c r="BB81">
        <v>73</v>
      </c>
      <c r="BC81" s="80"/>
      <c r="BD81" s="80"/>
      <c r="BE81" s="80"/>
      <c r="BF81" s="80"/>
      <c r="BG81" s="32" t="str">
        <f t="shared" si="15"/>
        <v/>
      </c>
      <c r="BH81" s="78">
        <f t="shared" si="13"/>
        <v>0</v>
      </c>
      <c r="BI81" s="2">
        <f t="shared" si="16"/>
        <v>0</v>
      </c>
      <c r="BJ81" s="2">
        <f t="shared" si="17"/>
        <v>0</v>
      </c>
      <c r="BK81" s="2">
        <f t="shared" si="14"/>
        <v>0</v>
      </c>
    </row>
    <row r="82" spans="2:63" ht="15" customHeight="1" x14ac:dyDescent="0.25">
      <c r="B82" s="14">
        <v>74</v>
      </c>
      <c r="C82" s="95" t="str">
        <f t="shared" si="18"/>
        <v/>
      </c>
      <c r="D82" s="15" t="str">
        <f t="shared" si="23"/>
        <v>OK</v>
      </c>
      <c r="E82" s="16" t="e">
        <f>VLOOKUP('Data Sheet'!$B$8,'Data Sheet'!$I$2:$J$9,2,FALSE)</f>
        <v>#N/A</v>
      </c>
      <c r="F82" s="16" t="str">
        <f t="shared" si="19"/>
        <v/>
      </c>
      <c r="G82" s="103">
        <f t="shared" si="20"/>
        <v>0</v>
      </c>
      <c r="H82" s="17" t="s">
        <v>26</v>
      </c>
      <c r="I82" s="17" t="s">
        <v>26</v>
      </c>
      <c r="J82" s="17" t="str">
        <f>IF('Data Sheet'!$B$9="NC-50","N/A","OK")</f>
        <v>OK</v>
      </c>
      <c r="K82" s="17" t="str">
        <f>IF('Data Sheet'!$B$9="NC-50","N/A","OK")</f>
        <v>OK</v>
      </c>
      <c r="L82" s="17" t="str">
        <f t="shared" si="21"/>
        <v>OK</v>
      </c>
      <c r="M82" s="17" t="str">
        <f t="shared" si="22"/>
        <v>OK</v>
      </c>
      <c r="N82" s="18" t="str">
        <f>IF(BO82&lt;&gt;"",
    IF(INT('Data Sheet'!$A$19)=INT('Data Sheet'!$B$19),
        --(INT('Data Sheet'!$A$19) &amp; "." &amp; BO82),
        IF(AND((--(INT('Data Sheet'!$A$19) &amp; "." &amp; BO82)&gt;=--('Data Sheet'!$A$19)), (--(INT('Data Sheet'!$A$19) &amp; "." &amp; BO82)&lt;=--('Data Sheet'!$B$19))),
            --(INT('Data Sheet'!$A$19) &amp; "." &amp; BO82),
            --(INT('Data Sheet'!$B$19) &amp; "." &amp; BO82)
        )
    ),
    IF(BN82&lt;&gt;"",
        IF(INT('Data Sheet'!$A$19)=INT('Data Sheet'!$B$19),
            --(INT('Data Sheet'!$A$19) &amp; "." &amp; LEFT(BN82,3)),
            IF(AND((--(INT('Data Sheet'!$A$19) &amp; "." &amp; LEFT(BN82,3))&gt;=--('Data Sheet'!$A$19)), (--(INT('Data Sheet'!$A$19) &amp; "." &amp; LEFT(BN82,3))&lt;=--('Data Sheet'!$B$19))),
                --(INT('Data Sheet'!$A$19) &amp; "." &amp; LEFT(BN82,3)),
                --(INT('Data Sheet'!$B$19) &amp; "." &amp; LEFT(BN82,3))
            )
        ),
        "OK"
    )
)</f>
        <v>OK</v>
      </c>
      <c r="O82" s="23" t="str">
        <f>IF(BP82&lt;&gt;"",
    IF(INT('Data Sheet'!$A$19)=INT('Data Sheet'!$B$19),
        --(INT('Data Sheet'!$A$19) &amp; "." &amp; BP82),
        IF(AND((--(INT('Data Sheet'!$A$19) &amp; "." &amp; BP82)&gt;=--('Data Sheet'!$A$19)), (--(INT('Data Sheet'!$A$19) &amp; "." &amp; BP82)&lt;=--('Data Sheet'!$B$19))),
            --(INT('Data Sheet'!$A$19) &amp; "." &amp; BP82),
            --(INT('Data Sheet'!$B$19) &amp; "." &amp; BP82)
        )
    ),
    IF(BN82&lt;&gt;"",
        IF(INT('Data Sheet'!$A$19)=INT('Data Sheet'!$B$19),
            --(INT('Data Sheet'!$A$19) &amp; "." &amp; RIGHT(BN82,3)),
            IF(AND((--(INT('Data Sheet'!$A$19) &amp; "." &amp; RIGHT(BN82,3))&gt;=--('Data Sheet'!$A$19)), (--(INT('Data Sheet'!$A$19) &amp; "." &amp; RIGHT(BN82,3))&lt;=--('Data Sheet'!$B$19))),
                --(INT('Data Sheet'!$A$19) &amp; "." &amp; RIGHT(BN82,3)),
                --(INT('Data Sheet'!$B$19) &amp; "." &amp; RIGHT(BN82,3))
            )
        ),
        "OK"
    )
)</f>
        <v>OK</v>
      </c>
      <c r="P82" s="23" t="str">
        <f>IF(BR82&lt;&gt;"",
    IF(INT('Data Sheet'!$A$19)=INT('Data Sheet'!$B$15),
        --(INT('Data Sheet'!$A$15) &amp; "." &amp; BR82),
        IF(AND((--(INT('Data Sheet'!$A$15) &amp; "." &amp; BR82)&gt;=--('Data Sheet'!$A$15)), (--(INT('Data Sheet'!$A$15) &amp; "." &amp; BR82)&lt;=--('Data Sheet'!$B$15))),
            --(INT('Data Sheet'!$A$15) &amp; "." &amp; BR82),
            --(INT('Data Sheet'!$B$15) &amp; "." &amp; BR82)
        )
    ),
    IF(BQ82&lt;&gt;"",
        IF(INT('Data Sheet'!$A$15)=INT('Data Sheet'!$B$15),
            --(INT('Data Sheet'!$A$15) &amp; "." &amp; LEFT(BQ82,3)),
            IF(AND((--(INT('Data Sheet'!$A$15) &amp; "." &amp; LEFT(BQ82,3))&gt;=--('Data Sheet'!$A$15)), (--(INT('Data Sheet'!$A$15) &amp; "." &amp; LEFT(BQ82,3))&lt;=--('Data Sheet'!$B$15))),
                --(INT('Data Sheet'!$A$15) &amp; "." &amp; LEFT(BQ82,3)),
                --(INT('Data Sheet'!$B$15) &amp; "." &amp; LEFT(BQ82,3))
            )
        ),
        "OK"
    )
)</f>
        <v>OK</v>
      </c>
      <c r="Q82" s="23" t="str">
        <f>IF(BS82&lt;&gt;"",
    IF(INT('Data Sheet'!$A$19)=INT('Data Sheet'!$B$15),
        --(INT('Data Sheet'!$A$15) &amp; "." &amp; BS82),
        IF(AND((--(INT('Data Sheet'!$A$15) &amp; "." &amp; BS82)&gt;=--('Data Sheet'!$A$15)), (--(INT('Data Sheet'!$A$15) &amp; "." &amp; BS82)&lt;=--('Data Sheet'!$B$15))),
            --(INT('Data Sheet'!$A$15) &amp; "." &amp; BS82),
            --(INT('Data Sheet'!$B$15) &amp; "." &amp; BS82)
        )
    ),
    IF(BQ82&lt;&gt;"",
        IF(INT('Data Sheet'!$A$15)=INT('Data Sheet'!$B$15),
            --(INT('Data Sheet'!$A$15) &amp; "." &amp; RIGHT(BQ82,3)),
            IF(AND((--(INT('Data Sheet'!$A$15) &amp; "." &amp; RIGHT(BQ82,3))&gt;=--('Data Sheet'!$A$15)), (--(INT('Data Sheet'!$A$15) &amp; "." &amp; RIGHT(BQ82,3))&lt;=--('Data Sheet'!$B$15))),
                --(INT('Data Sheet'!$A$15) &amp; "." &amp; RIGHT(BQ82,3)),
                --(INT('Data Sheet'!$B$15) &amp; "." &amp; RIGHT(BQ82,3))
            )
        ),
        "OK"
    )
)</f>
        <v>OK</v>
      </c>
      <c r="R82" s="19"/>
      <c r="S82" s="19"/>
      <c r="T82" s="19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1"/>
      <c r="AU82" s="21"/>
      <c r="AV82" s="21"/>
      <c r="AW82" s="22"/>
      <c r="AX82" s="99"/>
      <c r="AY82" s="20"/>
      <c r="AZ82" s="20"/>
      <c r="BA82" s="22"/>
      <c r="BB82">
        <v>74</v>
      </c>
      <c r="BC82" s="80"/>
      <c r="BD82" s="80"/>
      <c r="BE82" s="80"/>
      <c r="BF82" s="80"/>
      <c r="BG82" s="32" t="str">
        <f t="shared" si="15"/>
        <v/>
      </c>
      <c r="BH82" s="78">
        <f t="shared" si="13"/>
        <v>0</v>
      </c>
      <c r="BI82" s="2">
        <f t="shared" si="16"/>
        <v>0</v>
      </c>
      <c r="BJ82" s="2">
        <f t="shared" si="17"/>
        <v>0</v>
      </c>
      <c r="BK82" s="2">
        <f t="shared" si="14"/>
        <v>0</v>
      </c>
    </row>
    <row r="83" spans="2:63" ht="15" customHeight="1" x14ac:dyDescent="0.25">
      <c r="B83" s="14">
        <v>75</v>
      </c>
      <c r="C83" s="95" t="str">
        <f t="shared" si="18"/>
        <v/>
      </c>
      <c r="D83" s="15" t="str">
        <f t="shared" si="23"/>
        <v>OK</v>
      </c>
      <c r="E83" s="16" t="e">
        <f>VLOOKUP('Data Sheet'!$B$8,'Data Sheet'!$I$2:$J$9,2,FALSE)</f>
        <v>#N/A</v>
      </c>
      <c r="F83" s="16" t="str">
        <f t="shared" si="19"/>
        <v/>
      </c>
      <c r="G83" s="103">
        <f t="shared" si="20"/>
        <v>0</v>
      </c>
      <c r="H83" s="17" t="s">
        <v>26</v>
      </c>
      <c r="I83" s="17" t="s">
        <v>26</v>
      </c>
      <c r="J83" s="17" t="str">
        <f>IF('Data Sheet'!$B$9="NC-50","N/A","OK")</f>
        <v>OK</v>
      </c>
      <c r="K83" s="17" t="str">
        <f>IF('Data Sheet'!$B$9="NC-50","N/A","OK")</f>
        <v>OK</v>
      </c>
      <c r="L83" s="17" t="str">
        <f t="shared" si="21"/>
        <v>OK</v>
      </c>
      <c r="M83" s="17" t="str">
        <f t="shared" si="22"/>
        <v>OK</v>
      </c>
      <c r="N83" s="18" t="str">
        <f>IF(BO83&lt;&gt;"",
    IF(INT('Data Sheet'!$A$19)=INT('Data Sheet'!$B$19),
        --(INT('Data Sheet'!$A$19) &amp; "." &amp; BO83),
        IF(AND((--(INT('Data Sheet'!$A$19) &amp; "." &amp; BO83)&gt;=--('Data Sheet'!$A$19)), (--(INT('Data Sheet'!$A$19) &amp; "." &amp; BO83)&lt;=--('Data Sheet'!$B$19))),
            --(INT('Data Sheet'!$A$19) &amp; "." &amp; BO83),
            --(INT('Data Sheet'!$B$19) &amp; "." &amp; BO83)
        )
    ),
    IF(BN83&lt;&gt;"",
        IF(INT('Data Sheet'!$A$19)=INT('Data Sheet'!$B$19),
            --(INT('Data Sheet'!$A$19) &amp; "." &amp; LEFT(BN83,3)),
            IF(AND((--(INT('Data Sheet'!$A$19) &amp; "." &amp; LEFT(BN83,3))&gt;=--('Data Sheet'!$A$19)), (--(INT('Data Sheet'!$A$19) &amp; "." &amp; LEFT(BN83,3))&lt;=--('Data Sheet'!$B$19))),
                --(INT('Data Sheet'!$A$19) &amp; "." &amp; LEFT(BN83,3)),
                --(INT('Data Sheet'!$B$19) &amp; "." &amp; LEFT(BN83,3))
            )
        ),
        "OK"
    )
)</f>
        <v>OK</v>
      </c>
      <c r="O83" s="23" t="str">
        <f>IF(BP83&lt;&gt;"",
    IF(INT('Data Sheet'!$A$19)=INT('Data Sheet'!$B$19),
        --(INT('Data Sheet'!$A$19) &amp; "." &amp; BP83),
        IF(AND((--(INT('Data Sheet'!$A$19) &amp; "." &amp; BP83)&gt;=--('Data Sheet'!$A$19)), (--(INT('Data Sheet'!$A$19) &amp; "." &amp; BP83)&lt;=--('Data Sheet'!$B$19))),
            --(INT('Data Sheet'!$A$19) &amp; "." &amp; BP83),
            --(INT('Data Sheet'!$B$19) &amp; "." &amp; BP83)
        )
    ),
    IF(BN83&lt;&gt;"",
        IF(INT('Data Sheet'!$A$19)=INT('Data Sheet'!$B$19),
            --(INT('Data Sheet'!$A$19) &amp; "." &amp; RIGHT(BN83,3)),
            IF(AND((--(INT('Data Sheet'!$A$19) &amp; "." &amp; RIGHT(BN83,3))&gt;=--('Data Sheet'!$A$19)), (--(INT('Data Sheet'!$A$19) &amp; "." &amp; RIGHT(BN83,3))&lt;=--('Data Sheet'!$B$19))),
                --(INT('Data Sheet'!$A$19) &amp; "." &amp; RIGHT(BN83,3)),
                --(INT('Data Sheet'!$B$19) &amp; "." &amp; RIGHT(BN83,3))
            )
        ),
        "OK"
    )
)</f>
        <v>OK</v>
      </c>
      <c r="P83" s="23" t="str">
        <f>IF(BR83&lt;&gt;"",
    IF(INT('Data Sheet'!$A$19)=INT('Data Sheet'!$B$15),
        --(INT('Data Sheet'!$A$15) &amp; "." &amp; BR83),
        IF(AND((--(INT('Data Sheet'!$A$15) &amp; "." &amp; BR83)&gt;=--('Data Sheet'!$A$15)), (--(INT('Data Sheet'!$A$15) &amp; "." &amp; BR83)&lt;=--('Data Sheet'!$B$15))),
            --(INT('Data Sheet'!$A$15) &amp; "." &amp; BR83),
            --(INT('Data Sheet'!$B$15) &amp; "." &amp; BR83)
        )
    ),
    IF(BQ83&lt;&gt;"",
        IF(INT('Data Sheet'!$A$15)=INT('Data Sheet'!$B$15),
            --(INT('Data Sheet'!$A$15) &amp; "." &amp; LEFT(BQ83,3)),
            IF(AND((--(INT('Data Sheet'!$A$15) &amp; "." &amp; LEFT(BQ83,3))&gt;=--('Data Sheet'!$A$15)), (--(INT('Data Sheet'!$A$15) &amp; "." &amp; LEFT(BQ83,3))&lt;=--('Data Sheet'!$B$15))),
                --(INT('Data Sheet'!$A$15) &amp; "." &amp; LEFT(BQ83,3)),
                --(INT('Data Sheet'!$B$15) &amp; "." &amp; LEFT(BQ83,3))
            )
        ),
        "OK"
    )
)</f>
        <v>OK</v>
      </c>
      <c r="Q83" s="23" t="str">
        <f>IF(BS83&lt;&gt;"",
    IF(INT('Data Sheet'!$A$19)=INT('Data Sheet'!$B$15),
        --(INT('Data Sheet'!$A$15) &amp; "." &amp; BS83),
        IF(AND((--(INT('Data Sheet'!$A$15) &amp; "." &amp; BS83)&gt;=--('Data Sheet'!$A$15)), (--(INT('Data Sheet'!$A$15) &amp; "." &amp; BS83)&lt;=--('Data Sheet'!$B$15))),
            --(INT('Data Sheet'!$A$15) &amp; "." &amp; BS83),
            --(INT('Data Sheet'!$B$15) &amp; "." &amp; BS83)
        )
    ),
    IF(BQ83&lt;&gt;"",
        IF(INT('Data Sheet'!$A$15)=INT('Data Sheet'!$B$15),
            --(INT('Data Sheet'!$A$15) &amp; "." &amp; RIGHT(BQ83,3)),
            IF(AND((--(INT('Data Sheet'!$A$15) &amp; "." &amp; RIGHT(BQ83,3))&gt;=--('Data Sheet'!$A$15)), (--(INT('Data Sheet'!$A$15) &amp; "." &amp; RIGHT(BQ83,3))&lt;=--('Data Sheet'!$B$15))),
                --(INT('Data Sheet'!$A$15) &amp; "." &amp; RIGHT(BQ83,3)),
                --(INT('Data Sheet'!$B$15) &amp; "." &amp; RIGHT(BQ83,3))
            )
        ),
        "OK"
    )
)</f>
        <v>OK</v>
      </c>
      <c r="R83" s="19"/>
      <c r="S83" s="19"/>
      <c r="T83" s="19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1"/>
      <c r="AU83" s="21"/>
      <c r="AV83" s="21"/>
      <c r="AW83" s="22"/>
      <c r="AX83" s="99"/>
      <c r="AY83" s="20"/>
      <c r="AZ83" s="20"/>
      <c r="BA83" s="22"/>
      <c r="BB83">
        <v>75</v>
      </c>
      <c r="BC83" s="80"/>
      <c r="BD83" s="80"/>
      <c r="BE83" s="80"/>
      <c r="BF83" s="80"/>
      <c r="BG83" s="32" t="str">
        <f t="shared" si="15"/>
        <v/>
      </c>
      <c r="BH83" s="78">
        <f t="shared" si="13"/>
        <v>0</v>
      </c>
      <c r="BI83" s="2">
        <f t="shared" si="16"/>
        <v>0</v>
      </c>
      <c r="BJ83" s="2">
        <f t="shared" si="17"/>
        <v>0</v>
      </c>
      <c r="BK83" s="2">
        <f t="shared" si="14"/>
        <v>0</v>
      </c>
    </row>
    <row r="84" spans="2:63" ht="15" customHeight="1" x14ac:dyDescent="0.25">
      <c r="B84" s="14">
        <v>76</v>
      </c>
      <c r="C84" s="95" t="str">
        <f t="shared" si="18"/>
        <v/>
      </c>
      <c r="D84" s="15" t="str">
        <f t="shared" si="23"/>
        <v>OK</v>
      </c>
      <c r="E84" s="16" t="e">
        <f>VLOOKUP('Data Sheet'!$B$8,'Data Sheet'!$I$2:$J$9,2,FALSE)</f>
        <v>#N/A</v>
      </c>
      <c r="F84" s="16" t="str">
        <f t="shared" si="19"/>
        <v/>
      </c>
      <c r="G84" s="103">
        <f t="shared" si="20"/>
        <v>0</v>
      </c>
      <c r="H84" s="17" t="s">
        <v>26</v>
      </c>
      <c r="I84" s="17" t="s">
        <v>26</v>
      </c>
      <c r="J84" s="17" t="str">
        <f>IF('Data Sheet'!$B$9="NC-50","N/A","OK")</f>
        <v>OK</v>
      </c>
      <c r="K84" s="17" t="str">
        <f>IF('Data Sheet'!$B$9="NC-50","N/A","OK")</f>
        <v>OK</v>
      </c>
      <c r="L84" s="17" t="str">
        <f t="shared" si="21"/>
        <v>OK</v>
      </c>
      <c r="M84" s="17" t="str">
        <f t="shared" si="22"/>
        <v>OK</v>
      </c>
      <c r="N84" s="18" t="str">
        <f>IF(BO84&lt;&gt;"",
    IF(INT('Data Sheet'!$A$19)=INT('Data Sheet'!$B$19),
        --(INT('Data Sheet'!$A$19) &amp; "." &amp; BO84),
        IF(AND((--(INT('Data Sheet'!$A$19) &amp; "." &amp; BO84)&gt;=--('Data Sheet'!$A$19)), (--(INT('Data Sheet'!$A$19) &amp; "." &amp; BO84)&lt;=--('Data Sheet'!$B$19))),
            --(INT('Data Sheet'!$A$19) &amp; "." &amp; BO84),
            --(INT('Data Sheet'!$B$19) &amp; "." &amp; BO84)
        )
    ),
    IF(BN84&lt;&gt;"",
        IF(INT('Data Sheet'!$A$19)=INT('Data Sheet'!$B$19),
            --(INT('Data Sheet'!$A$19) &amp; "." &amp; LEFT(BN84,3)),
            IF(AND((--(INT('Data Sheet'!$A$19) &amp; "." &amp; LEFT(BN84,3))&gt;=--('Data Sheet'!$A$19)), (--(INT('Data Sheet'!$A$19) &amp; "." &amp; LEFT(BN84,3))&lt;=--('Data Sheet'!$B$19))),
                --(INT('Data Sheet'!$A$19) &amp; "." &amp; LEFT(BN84,3)),
                --(INT('Data Sheet'!$B$19) &amp; "." &amp; LEFT(BN84,3))
            )
        ),
        "OK"
    )
)</f>
        <v>OK</v>
      </c>
      <c r="O84" s="23" t="str">
        <f>IF(BP84&lt;&gt;"",
    IF(INT('Data Sheet'!$A$19)=INT('Data Sheet'!$B$19),
        --(INT('Data Sheet'!$A$19) &amp; "." &amp; BP84),
        IF(AND((--(INT('Data Sheet'!$A$19) &amp; "." &amp; BP84)&gt;=--('Data Sheet'!$A$19)), (--(INT('Data Sheet'!$A$19) &amp; "." &amp; BP84)&lt;=--('Data Sheet'!$B$19))),
            --(INT('Data Sheet'!$A$19) &amp; "." &amp; BP84),
            --(INT('Data Sheet'!$B$19) &amp; "." &amp; BP84)
        )
    ),
    IF(BN84&lt;&gt;"",
        IF(INT('Data Sheet'!$A$19)=INT('Data Sheet'!$B$19),
            --(INT('Data Sheet'!$A$19) &amp; "." &amp; RIGHT(BN84,3)),
            IF(AND((--(INT('Data Sheet'!$A$19) &amp; "." &amp; RIGHT(BN84,3))&gt;=--('Data Sheet'!$A$19)), (--(INT('Data Sheet'!$A$19) &amp; "." &amp; RIGHT(BN84,3))&lt;=--('Data Sheet'!$B$19))),
                --(INT('Data Sheet'!$A$19) &amp; "." &amp; RIGHT(BN84,3)),
                --(INT('Data Sheet'!$B$19) &amp; "." &amp; RIGHT(BN84,3))
            )
        ),
        "OK"
    )
)</f>
        <v>OK</v>
      </c>
      <c r="P84" s="23" t="str">
        <f>IF(BR84&lt;&gt;"",
    IF(INT('Data Sheet'!$A$19)=INT('Data Sheet'!$B$15),
        --(INT('Data Sheet'!$A$15) &amp; "." &amp; BR84),
        IF(AND((--(INT('Data Sheet'!$A$15) &amp; "." &amp; BR84)&gt;=--('Data Sheet'!$A$15)), (--(INT('Data Sheet'!$A$15) &amp; "." &amp; BR84)&lt;=--('Data Sheet'!$B$15))),
            --(INT('Data Sheet'!$A$15) &amp; "." &amp; BR84),
            --(INT('Data Sheet'!$B$15) &amp; "." &amp; BR84)
        )
    ),
    IF(BQ84&lt;&gt;"",
        IF(INT('Data Sheet'!$A$15)=INT('Data Sheet'!$B$15),
            --(INT('Data Sheet'!$A$15) &amp; "." &amp; LEFT(BQ84,3)),
            IF(AND((--(INT('Data Sheet'!$A$15) &amp; "." &amp; LEFT(BQ84,3))&gt;=--('Data Sheet'!$A$15)), (--(INT('Data Sheet'!$A$15) &amp; "." &amp; LEFT(BQ84,3))&lt;=--('Data Sheet'!$B$15))),
                --(INT('Data Sheet'!$A$15) &amp; "." &amp; LEFT(BQ84,3)),
                --(INT('Data Sheet'!$B$15) &amp; "." &amp; LEFT(BQ84,3))
            )
        ),
        "OK"
    )
)</f>
        <v>OK</v>
      </c>
      <c r="Q84" s="23" t="str">
        <f>IF(BS84&lt;&gt;"",
    IF(INT('Data Sheet'!$A$19)=INT('Data Sheet'!$B$15),
        --(INT('Data Sheet'!$A$15) &amp; "." &amp; BS84),
        IF(AND((--(INT('Data Sheet'!$A$15) &amp; "." &amp; BS84)&gt;=--('Data Sheet'!$A$15)), (--(INT('Data Sheet'!$A$15) &amp; "." &amp; BS84)&lt;=--('Data Sheet'!$B$15))),
            --(INT('Data Sheet'!$A$15) &amp; "." &amp; BS84),
            --(INT('Data Sheet'!$B$15) &amp; "." &amp; BS84)
        )
    ),
    IF(BQ84&lt;&gt;"",
        IF(INT('Data Sheet'!$A$15)=INT('Data Sheet'!$B$15),
            --(INT('Data Sheet'!$A$15) &amp; "." &amp; RIGHT(BQ84,3)),
            IF(AND((--(INT('Data Sheet'!$A$15) &amp; "." &amp; RIGHT(BQ84,3))&gt;=--('Data Sheet'!$A$15)), (--(INT('Data Sheet'!$A$15) &amp; "." &amp; RIGHT(BQ84,3))&lt;=--('Data Sheet'!$B$15))),
                --(INT('Data Sheet'!$A$15) &amp; "." &amp; RIGHT(BQ84,3)),
                --(INT('Data Sheet'!$B$15) &amp; "." &amp; RIGHT(BQ84,3))
            )
        ),
        "OK"
    )
)</f>
        <v>OK</v>
      </c>
      <c r="R84" s="19"/>
      <c r="S84" s="19"/>
      <c r="T84" s="19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1"/>
      <c r="AU84" s="21"/>
      <c r="AV84" s="21"/>
      <c r="AW84" s="22"/>
      <c r="AX84" s="99"/>
      <c r="AY84" s="20"/>
      <c r="AZ84" s="20"/>
      <c r="BA84" s="22"/>
      <c r="BB84">
        <v>76</v>
      </c>
      <c r="BC84" s="80"/>
      <c r="BD84" s="80"/>
      <c r="BE84" s="80"/>
      <c r="BF84" s="80"/>
      <c r="BG84" s="32" t="str">
        <f t="shared" si="15"/>
        <v/>
      </c>
      <c r="BH84" s="78">
        <f t="shared" si="13"/>
        <v>0</v>
      </c>
      <c r="BI84" s="2">
        <f t="shared" si="16"/>
        <v>0</v>
      </c>
      <c r="BJ84" s="2">
        <f t="shared" si="17"/>
        <v>0</v>
      </c>
      <c r="BK84" s="2">
        <f t="shared" si="14"/>
        <v>0</v>
      </c>
    </row>
    <row r="85" spans="2:63" ht="15" customHeight="1" x14ac:dyDescent="0.25">
      <c r="B85" s="14">
        <v>77</v>
      </c>
      <c r="C85" s="95" t="str">
        <f t="shared" si="18"/>
        <v/>
      </c>
      <c r="D85" s="15" t="str">
        <f t="shared" si="23"/>
        <v>OK</v>
      </c>
      <c r="E85" s="16" t="e">
        <f>VLOOKUP('Data Sheet'!$B$8,'Data Sheet'!$I$2:$J$9,2,FALSE)</f>
        <v>#N/A</v>
      </c>
      <c r="F85" s="16" t="str">
        <f t="shared" si="19"/>
        <v/>
      </c>
      <c r="G85" s="103">
        <f t="shared" si="20"/>
        <v>0</v>
      </c>
      <c r="H85" s="17" t="s">
        <v>26</v>
      </c>
      <c r="I85" s="17" t="s">
        <v>26</v>
      </c>
      <c r="J85" s="17" t="str">
        <f>IF('Data Sheet'!$B$9="NC-50","N/A","OK")</f>
        <v>OK</v>
      </c>
      <c r="K85" s="17" t="str">
        <f>IF('Data Sheet'!$B$9="NC-50","N/A","OK")</f>
        <v>OK</v>
      </c>
      <c r="L85" s="17" t="str">
        <f t="shared" si="21"/>
        <v>OK</v>
      </c>
      <c r="M85" s="17" t="str">
        <f t="shared" si="22"/>
        <v>OK</v>
      </c>
      <c r="N85" s="18" t="str">
        <f>IF(BO85&lt;&gt;"",
    IF(INT('Data Sheet'!$A$19)=INT('Data Sheet'!$B$19),
        --(INT('Data Sheet'!$A$19) &amp; "." &amp; BO85),
        IF(AND((--(INT('Data Sheet'!$A$19) &amp; "." &amp; BO85)&gt;=--('Data Sheet'!$A$19)), (--(INT('Data Sheet'!$A$19) &amp; "." &amp; BO85)&lt;=--('Data Sheet'!$B$19))),
            --(INT('Data Sheet'!$A$19) &amp; "." &amp; BO85),
            --(INT('Data Sheet'!$B$19) &amp; "." &amp; BO85)
        )
    ),
    IF(BN85&lt;&gt;"",
        IF(INT('Data Sheet'!$A$19)=INT('Data Sheet'!$B$19),
            --(INT('Data Sheet'!$A$19) &amp; "." &amp; LEFT(BN85,3)),
            IF(AND((--(INT('Data Sheet'!$A$19) &amp; "." &amp; LEFT(BN85,3))&gt;=--('Data Sheet'!$A$19)), (--(INT('Data Sheet'!$A$19) &amp; "." &amp; LEFT(BN85,3))&lt;=--('Data Sheet'!$B$19))),
                --(INT('Data Sheet'!$A$19) &amp; "." &amp; LEFT(BN85,3)),
                --(INT('Data Sheet'!$B$19) &amp; "." &amp; LEFT(BN85,3))
            )
        ),
        "OK"
    )
)</f>
        <v>OK</v>
      </c>
      <c r="O85" s="23" t="str">
        <f>IF(BP85&lt;&gt;"",
    IF(INT('Data Sheet'!$A$19)=INT('Data Sheet'!$B$19),
        --(INT('Data Sheet'!$A$19) &amp; "." &amp; BP85),
        IF(AND((--(INT('Data Sheet'!$A$19) &amp; "." &amp; BP85)&gt;=--('Data Sheet'!$A$19)), (--(INT('Data Sheet'!$A$19) &amp; "." &amp; BP85)&lt;=--('Data Sheet'!$B$19))),
            --(INT('Data Sheet'!$A$19) &amp; "." &amp; BP85),
            --(INT('Data Sheet'!$B$19) &amp; "." &amp; BP85)
        )
    ),
    IF(BN85&lt;&gt;"",
        IF(INT('Data Sheet'!$A$19)=INT('Data Sheet'!$B$19),
            --(INT('Data Sheet'!$A$19) &amp; "." &amp; RIGHT(BN85,3)),
            IF(AND((--(INT('Data Sheet'!$A$19) &amp; "." &amp; RIGHT(BN85,3))&gt;=--('Data Sheet'!$A$19)), (--(INT('Data Sheet'!$A$19) &amp; "." &amp; RIGHT(BN85,3))&lt;=--('Data Sheet'!$B$19))),
                --(INT('Data Sheet'!$A$19) &amp; "." &amp; RIGHT(BN85,3)),
                --(INT('Data Sheet'!$B$19) &amp; "." &amp; RIGHT(BN85,3))
            )
        ),
        "OK"
    )
)</f>
        <v>OK</v>
      </c>
      <c r="P85" s="23" t="str">
        <f>IF(BR85&lt;&gt;"",
    IF(INT('Data Sheet'!$A$19)=INT('Data Sheet'!$B$15),
        --(INT('Data Sheet'!$A$15) &amp; "." &amp; BR85),
        IF(AND((--(INT('Data Sheet'!$A$15) &amp; "." &amp; BR85)&gt;=--('Data Sheet'!$A$15)), (--(INT('Data Sheet'!$A$15) &amp; "." &amp; BR85)&lt;=--('Data Sheet'!$B$15))),
            --(INT('Data Sheet'!$A$15) &amp; "." &amp; BR85),
            --(INT('Data Sheet'!$B$15) &amp; "." &amp; BR85)
        )
    ),
    IF(BQ85&lt;&gt;"",
        IF(INT('Data Sheet'!$A$15)=INT('Data Sheet'!$B$15),
            --(INT('Data Sheet'!$A$15) &amp; "." &amp; LEFT(BQ85,3)),
            IF(AND((--(INT('Data Sheet'!$A$15) &amp; "." &amp; LEFT(BQ85,3))&gt;=--('Data Sheet'!$A$15)), (--(INT('Data Sheet'!$A$15) &amp; "." &amp; LEFT(BQ85,3))&lt;=--('Data Sheet'!$B$15))),
                --(INT('Data Sheet'!$A$15) &amp; "." &amp; LEFT(BQ85,3)),
                --(INT('Data Sheet'!$B$15) &amp; "." &amp; LEFT(BQ85,3))
            )
        ),
        "OK"
    )
)</f>
        <v>OK</v>
      </c>
      <c r="Q85" s="23" t="str">
        <f>IF(BS85&lt;&gt;"",
    IF(INT('Data Sheet'!$A$19)=INT('Data Sheet'!$B$15),
        --(INT('Data Sheet'!$A$15) &amp; "." &amp; BS85),
        IF(AND((--(INT('Data Sheet'!$A$15) &amp; "." &amp; BS85)&gt;=--('Data Sheet'!$A$15)), (--(INT('Data Sheet'!$A$15) &amp; "." &amp; BS85)&lt;=--('Data Sheet'!$B$15))),
            --(INT('Data Sheet'!$A$15) &amp; "." &amp; BS85),
            --(INT('Data Sheet'!$B$15) &amp; "." &amp; BS85)
        )
    ),
    IF(BQ85&lt;&gt;"",
        IF(INT('Data Sheet'!$A$15)=INT('Data Sheet'!$B$15),
            --(INT('Data Sheet'!$A$15) &amp; "." &amp; RIGHT(BQ85,3)),
            IF(AND((--(INT('Data Sheet'!$A$15) &amp; "." &amp; RIGHT(BQ85,3))&gt;=--('Data Sheet'!$A$15)), (--(INT('Data Sheet'!$A$15) &amp; "." &amp; RIGHT(BQ85,3))&lt;=--('Data Sheet'!$B$15))),
                --(INT('Data Sheet'!$A$15) &amp; "." &amp; RIGHT(BQ85,3)),
                --(INT('Data Sheet'!$B$15) &amp; "." &amp; RIGHT(BQ85,3))
            )
        ),
        "OK"
    )
)</f>
        <v>OK</v>
      </c>
      <c r="R85" s="19"/>
      <c r="S85" s="19"/>
      <c r="T85" s="19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1"/>
      <c r="AU85" s="21"/>
      <c r="AV85" s="21"/>
      <c r="AW85" s="22"/>
      <c r="AX85" s="99"/>
      <c r="AY85" s="20"/>
      <c r="AZ85" s="20"/>
      <c r="BA85" s="22"/>
      <c r="BB85">
        <v>77</v>
      </c>
      <c r="BC85" s="80"/>
      <c r="BD85" s="80"/>
      <c r="BE85" s="80"/>
      <c r="BF85" s="80"/>
      <c r="BG85" s="32" t="str">
        <f t="shared" si="15"/>
        <v/>
      </c>
      <c r="BH85" s="78">
        <f t="shared" si="13"/>
        <v>0</v>
      </c>
      <c r="BI85" s="2">
        <f t="shared" si="16"/>
        <v>0</v>
      </c>
      <c r="BJ85" s="2">
        <f t="shared" si="17"/>
        <v>0</v>
      </c>
      <c r="BK85" s="2">
        <f t="shared" si="14"/>
        <v>0</v>
      </c>
    </row>
    <row r="86" spans="2:63" ht="15" customHeight="1" x14ac:dyDescent="0.25">
      <c r="B86" s="14">
        <v>78</v>
      </c>
      <c r="C86" s="95" t="str">
        <f t="shared" si="18"/>
        <v/>
      </c>
      <c r="D86" s="15" t="str">
        <f t="shared" si="23"/>
        <v>OK</v>
      </c>
      <c r="E86" s="16" t="e">
        <f>VLOOKUP('Data Sheet'!$B$8,'Data Sheet'!$I$2:$J$9,2,FALSE)</f>
        <v>#N/A</v>
      </c>
      <c r="F86" s="16" t="str">
        <f t="shared" si="19"/>
        <v/>
      </c>
      <c r="G86" s="103">
        <f t="shared" si="20"/>
        <v>0</v>
      </c>
      <c r="H86" s="17" t="s">
        <v>26</v>
      </c>
      <c r="I86" s="17" t="s">
        <v>26</v>
      </c>
      <c r="J86" s="17" t="str">
        <f>IF('Data Sheet'!$B$9="NC-50","N/A","OK")</f>
        <v>OK</v>
      </c>
      <c r="K86" s="17" t="str">
        <f>IF('Data Sheet'!$B$9="NC-50","N/A","OK")</f>
        <v>OK</v>
      </c>
      <c r="L86" s="17" t="str">
        <f t="shared" si="21"/>
        <v>OK</v>
      </c>
      <c r="M86" s="17" t="str">
        <f t="shared" si="22"/>
        <v>OK</v>
      </c>
      <c r="N86" s="18" t="str">
        <f>IF(BO86&lt;&gt;"",
    IF(INT('Data Sheet'!$A$19)=INT('Data Sheet'!$B$19),
        --(INT('Data Sheet'!$A$19) &amp; "." &amp; BO86),
        IF(AND((--(INT('Data Sheet'!$A$19) &amp; "." &amp; BO86)&gt;=--('Data Sheet'!$A$19)), (--(INT('Data Sheet'!$A$19) &amp; "." &amp; BO86)&lt;=--('Data Sheet'!$B$19))),
            --(INT('Data Sheet'!$A$19) &amp; "." &amp; BO86),
            --(INT('Data Sheet'!$B$19) &amp; "." &amp; BO86)
        )
    ),
    IF(BN86&lt;&gt;"",
        IF(INT('Data Sheet'!$A$19)=INT('Data Sheet'!$B$19),
            --(INT('Data Sheet'!$A$19) &amp; "." &amp; LEFT(BN86,3)),
            IF(AND((--(INT('Data Sheet'!$A$19) &amp; "." &amp; LEFT(BN86,3))&gt;=--('Data Sheet'!$A$19)), (--(INT('Data Sheet'!$A$19) &amp; "." &amp; LEFT(BN86,3))&lt;=--('Data Sheet'!$B$19))),
                --(INT('Data Sheet'!$A$19) &amp; "." &amp; LEFT(BN86,3)),
                --(INT('Data Sheet'!$B$19) &amp; "." &amp; LEFT(BN86,3))
            )
        ),
        "OK"
    )
)</f>
        <v>OK</v>
      </c>
      <c r="O86" s="23" t="str">
        <f>IF(BP86&lt;&gt;"",
    IF(INT('Data Sheet'!$A$19)=INT('Data Sheet'!$B$19),
        --(INT('Data Sheet'!$A$19) &amp; "." &amp; BP86),
        IF(AND((--(INT('Data Sheet'!$A$19) &amp; "." &amp; BP86)&gt;=--('Data Sheet'!$A$19)), (--(INT('Data Sheet'!$A$19) &amp; "." &amp; BP86)&lt;=--('Data Sheet'!$B$19))),
            --(INT('Data Sheet'!$A$19) &amp; "." &amp; BP86),
            --(INT('Data Sheet'!$B$19) &amp; "." &amp; BP86)
        )
    ),
    IF(BN86&lt;&gt;"",
        IF(INT('Data Sheet'!$A$19)=INT('Data Sheet'!$B$19),
            --(INT('Data Sheet'!$A$19) &amp; "." &amp; RIGHT(BN86,3)),
            IF(AND((--(INT('Data Sheet'!$A$19) &amp; "." &amp; RIGHT(BN86,3))&gt;=--('Data Sheet'!$A$19)), (--(INT('Data Sheet'!$A$19) &amp; "." &amp; RIGHT(BN86,3))&lt;=--('Data Sheet'!$B$19))),
                --(INT('Data Sheet'!$A$19) &amp; "." &amp; RIGHT(BN86,3)),
                --(INT('Data Sheet'!$B$19) &amp; "." &amp; RIGHT(BN86,3))
            )
        ),
        "OK"
    )
)</f>
        <v>OK</v>
      </c>
      <c r="P86" s="23" t="str">
        <f>IF(BR86&lt;&gt;"",
    IF(INT('Data Sheet'!$A$19)=INT('Data Sheet'!$B$15),
        --(INT('Data Sheet'!$A$15) &amp; "." &amp; BR86),
        IF(AND((--(INT('Data Sheet'!$A$15) &amp; "." &amp; BR86)&gt;=--('Data Sheet'!$A$15)), (--(INT('Data Sheet'!$A$15) &amp; "." &amp; BR86)&lt;=--('Data Sheet'!$B$15))),
            --(INT('Data Sheet'!$A$15) &amp; "." &amp; BR86),
            --(INT('Data Sheet'!$B$15) &amp; "." &amp; BR86)
        )
    ),
    IF(BQ86&lt;&gt;"",
        IF(INT('Data Sheet'!$A$15)=INT('Data Sheet'!$B$15),
            --(INT('Data Sheet'!$A$15) &amp; "." &amp; LEFT(BQ86,3)),
            IF(AND((--(INT('Data Sheet'!$A$15) &amp; "." &amp; LEFT(BQ86,3))&gt;=--('Data Sheet'!$A$15)), (--(INT('Data Sheet'!$A$15) &amp; "." &amp; LEFT(BQ86,3))&lt;=--('Data Sheet'!$B$15))),
                --(INT('Data Sheet'!$A$15) &amp; "." &amp; LEFT(BQ86,3)),
                --(INT('Data Sheet'!$B$15) &amp; "." &amp; LEFT(BQ86,3))
            )
        ),
        "OK"
    )
)</f>
        <v>OK</v>
      </c>
      <c r="Q86" s="23" t="str">
        <f>IF(BS86&lt;&gt;"",
    IF(INT('Data Sheet'!$A$19)=INT('Data Sheet'!$B$15),
        --(INT('Data Sheet'!$A$15) &amp; "." &amp; BS86),
        IF(AND((--(INT('Data Sheet'!$A$15) &amp; "." &amp; BS86)&gt;=--('Data Sheet'!$A$15)), (--(INT('Data Sheet'!$A$15) &amp; "." &amp; BS86)&lt;=--('Data Sheet'!$B$15))),
            --(INT('Data Sheet'!$A$15) &amp; "." &amp; BS86),
            --(INT('Data Sheet'!$B$15) &amp; "." &amp; BS86)
        )
    ),
    IF(BQ86&lt;&gt;"",
        IF(INT('Data Sheet'!$A$15)=INT('Data Sheet'!$B$15),
            --(INT('Data Sheet'!$A$15) &amp; "." &amp; RIGHT(BQ86,3)),
            IF(AND((--(INT('Data Sheet'!$A$15) &amp; "." &amp; RIGHT(BQ86,3))&gt;=--('Data Sheet'!$A$15)), (--(INT('Data Sheet'!$A$15) &amp; "." &amp; RIGHT(BQ86,3))&lt;=--('Data Sheet'!$B$15))),
                --(INT('Data Sheet'!$A$15) &amp; "." &amp; RIGHT(BQ86,3)),
                --(INT('Data Sheet'!$B$15) &amp; "." &amp; RIGHT(BQ86,3))
            )
        ),
        "OK"
    )
)</f>
        <v>OK</v>
      </c>
      <c r="R86" s="19"/>
      <c r="S86" s="19"/>
      <c r="T86" s="19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1"/>
      <c r="AU86" s="21"/>
      <c r="AV86" s="21"/>
      <c r="AW86" s="22"/>
      <c r="AX86" s="99"/>
      <c r="AY86" s="20"/>
      <c r="AZ86" s="20"/>
      <c r="BA86" s="22"/>
      <c r="BB86">
        <v>78</v>
      </c>
      <c r="BC86" s="80"/>
      <c r="BD86" s="80"/>
      <c r="BE86" s="80"/>
      <c r="BF86" s="80"/>
      <c r="BG86" s="32" t="str">
        <f t="shared" si="15"/>
        <v/>
      </c>
      <c r="BH86" s="78">
        <f t="shared" si="13"/>
        <v>0</v>
      </c>
      <c r="BI86" s="2">
        <f t="shared" si="16"/>
        <v>0</v>
      </c>
      <c r="BJ86" s="2">
        <f t="shared" si="17"/>
        <v>0</v>
      </c>
      <c r="BK86" s="2">
        <f t="shared" si="14"/>
        <v>0</v>
      </c>
    </row>
    <row r="87" spans="2:63" ht="15" customHeight="1" x14ac:dyDescent="0.25">
      <c r="B87" s="14">
        <v>79</v>
      </c>
      <c r="C87" s="95" t="str">
        <f t="shared" si="18"/>
        <v/>
      </c>
      <c r="D87" s="15" t="str">
        <f t="shared" si="23"/>
        <v>OK</v>
      </c>
      <c r="E87" s="16" t="e">
        <f>VLOOKUP('Data Sheet'!$B$8,'Data Sheet'!$I$2:$J$9,2,FALSE)</f>
        <v>#N/A</v>
      </c>
      <c r="F87" s="16" t="str">
        <f t="shared" si="19"/>
        <v/>
      </c>
      <c r="G87" s="103">
        <f t="shared" si="20"/>
        <v>0</v>
      </c>
      <c r="H87" s="17" t="s">
        <v>26</v>
      </c>
      <c r="I87" s="17" t="s">
        <v>26</v>
      </c>
      <c r="J87" s="17" t="str">
        <f>IF('Data Sheet'!$B$9="NC-50","N/A","OK")</f>
        <v>OK</v>
      </c>
      <c r="K87" s="17" t="str">
        <f>IF('Data Sheet'!$B$9="NC-50","N/A","OK")</f>
        <v>OK</v>
      </c>
      <c r="L87" s="17" t="str">
        <f t="shared" si="21"/>
        <v>OK</v>
      </c>
      <c r="M87" s="17" t="str">
        <f t="shared" si="22"/>
        <v>OK</v>
      </c>
      <c r="N87" s="18" t="str">
        <f>IF(BO87&lt;&gt;"",
    IF(INT('Data Sheet'!$A$19)=INT('Data Sheet'!$B$19),
        --(INT('Data Sheet'!$A$19) &amp; "." &amp; BO87),
        IF(AND((--(INT('Data Sheet'!$A$19) &amp; "." &amp; BO87)&gt;=--('Data Sheet'!$A$19)), (--(INT('Data Sheet'!$A$19) &amp; "." &amp; BO87)&lt;=--('Data Sheet'!$B$19))),
            --(INT('Data Sheet'!$A$19) &amp; "." &amp; BO87),
            --(INT('Data Sheet'!$B$19) &amp; "." &amp; BO87)
        )
    ),
    IF(BN87&lt;&gt;"",
        IF(INT('Data Sheet'!$A$19)=INT('Data Sheet'!$B$19),
            --(INT('Data Sheet'!$A$19) &amp; "." &amp; LEFT(BN87,3)),
            IF(AND((--(INT('Data Sheet'!$A$19) &amp; "." &amp; LEFT(BN87,3))&gt;=--('Data Sheet'!$A$19)), (--(INT('Data Sheet'!$A$19) &amp; "." &amp; LEFT(BN87,3))&lt;=--('Data Sheet'!$B$19))),
                --(INT('Data Sheet'!$A$19) &amp; "." &amp; LEFT(BN87,3)),
                --(INT('Data Sheet'!$B$19) &amp; "." &amp; LEFT(BN87,3))
            )
        ),
        "OK"
    )
)</f>
        <v>OK</v>
      </c>
      <c r="O87" s="23" t="str">
        <f>IF(BP87&lt;&gt;"",
    IF(INT('Data Sheet'!$A$19)=INT('Data Sheet'!$B$19),
        --(INT('Data Sheet'!$A$19) &amp; "." &amp; BP87),
        IF(AND((--(INT('Data Sheet'!$A$19) &amp; "." &amp; BP87)&gt;=--('Data Sheet'!$A$19)), (--(INT('Data Sheet'!$A$19) &amp; "." &amp; BP87)&lt;=--('Data Sheet'!$B$19))),
            --(INT('Data Sheet'!$A$19) &amp; "." &amp; BP87),
            --(INT('Data Sheet'!$B$19) &amp; "." &amp; BP87)
        )
    ),
    IF(BN87&lt;&gt;"",
        IF(INT('Data Sheet'!$A$19)=INT('Data Sheet'!$B$19),
            --(INT('Data Sheet'!$A$19) &amp; "." &amp; RIGHT(BN87,3)),
            IF(AND((--(INT('Data Sheet'!$A$19) &amp; "." &amp; RIGHT(BN87,3))&gt;=--('Data Sheet'!$A$19)), (--(INT('Data Sheet'!$A$19) &amp; "." &amp; RIGHT(BN87,3))&lt;=--('Data Sheet'!$B$19))),
                --(INT('Data Sheet'!$A$19) &amp; "." &amp; RIGHT(BN87,3)),
                --(INT('Data Sheet'!$B$19) &amp; "." &amp; RIGHT(BN87,3))
            )
        ),
        "OK"
    )
)</f>
        <v>OK</v>
      </c>
      <c r="P87" s="23" t="str">
        <f>IF(BR87&lt;&gt;"",
    IF(INT('Data Sheet'!$A$19)=INT('Data Sheet'!$B$15),
        --(INT('Data Sheet'!$A$15) &amp; "." &amp; BR87),
        IF(AND((--(INT('Data Sheet'!$A$15) &amp; "." &amp; BR87)&gt;=--('Data Sheet'!$A$15)), (--(INT('Data Sheet'!$A$15) &amp; "." &amp; BR87)&lt;=--('Data Sheet'!$B$15))),
            --(INT('Data Sheet'!$A$15) &amp; "." &amp; BR87),
            --(INT('Data Sheet'!$B$15) &amp; "." &amp; BR87)
        )
    ),
    IF(BQ87&lt;&gt;"",
        IF(INT('Data Sheet'!$A$15)=INT('Data Sheet'!$B$15),
            --(INT('Data Sheet'!$A$15) &amp; "." &amp; LEFT(BQ87,3)),
            IF(AND((--(INT('Data Sheet'!$A$15) &amp; "." &amp; LEFT(BQ87,3))&gt;=--('Data Sheet'!$A$15)), (--(INT('Data Sheet'!$A$15) &amp; "." &amp; LEFT(BQ87,3))&lt;=--('Data Sheet'!$B$15))),
                --(INT('Data Sheet'!$A$15) &amp; "." &amp; LEFT(BQ87,3)),
                --(INT('Data Sheet'!$B$15) &amp; "." &amp; LEFT(BQ87,3))
            )
        ),
        "OK"
    )
)</f>
        <v>OK</v>
      </c>
      <c r="Q87" s="23" t="str">
        <f>IF(BS87&lt;&gt;"",
    IF(INT('Data Sheet'!$A$19)=INT('Data Sheet'!$B$15),
        --(INT('Data Sheet'!$A$15) &amp; "." &amp; BS87),
        IF(AND((--(INT('Data Sheet'!$A$15) &amp; "." &amp; BS87)&gt;=--('Data Sheet'!$A$15)), (--(INT('Data Sheet'!$A$15) &amp; "." &amp; BS87)&lt;=--('Data Sheet'!$B$15))),
            --(INT('Data Sheet'!$A$15) &amp; "." &amp; BS87),
            --(INT('Data Sheet'!$B$15) &amp; "." &amp; BS87)
        )
    ),
    IF(BQ87&lt;&gt;"",
        IF(INT('Data Sheet'!$A$15)=INT('Data Sheet'!$B$15),
            --(INT('Data Sheet'!$A$15) &amp; "." &amp; RIGHT(BQ87,3)),
            IF(AND((--(INT('Data Sheet'!$A$15) &amp; "." &amp; RIGHT(BQ87,3))&gt;=--('Data Sheet'!$A$15)), (--(INT('Data Sheet'!$A$15) &amp; "." &amp; RIGHT(BQ87,3))&lt;=--('Data Sheet'!$B$15))),
                --(INT('Data Sheet'!$A$15) &amp; "." &amp; RIGHT(BQ87,3)),
                --(INT('Data Sheet'!$B$15) &amp; "." &amp; RIGHT(BQ87,3))
            )
        ),
        "OK"
    )
)</f>
        <v>OK</v>
      </c>
      <c r="R87" s="19"/>
      <c r="S87" s="19"/>
      <c r="T87" s="19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1"/>
      <c r="AU87" s="21"/>
      <c r="AV87" s="21"/>
      <c r="AW87" s="22"/>
      <c r="AX87" s="99"/>
      <c r="AY87" s="20"/>
      <c r="AZ87" s="20"/>
      <c r="BA87" s="22"/>
      <c r="BB87">
        <v>79</v>
      </c>
      <c r="BC87" s="80"/>
      <c r="BD87" s="80"/>
      <c r="BE87" s="80"/>
      <c r="BF87" s="80"/>
      <c r="BG87" s="32" t="str">
        <f t="shared" si="15"/>
        <v/>
      </c>
      <c r="BH87" s="78">
        <f t="shared" si="13"/>
        <v>0</v>
      </c>
      <c r="BI87" s="2">
        <f t="shared" si="16"/>
        <v>0</v>
      </c>
      <c r="BJ87" s="2">
        <f t="shared" si="17"/>
        <v>0</v>
      </c>
      <c r="BK87" s="2">
        <f t="shared" si="14"/>
        <v>0</v>
      </c>
    </row>
    <row r="88" spans="2:63" ht="15" customHeight="1" x14ac:dyDescent="0.25">
      <c r="B88" s="14">
        <v>80</v>
      </c>
      <c r="C88" s="95" t="str">
        <f t="shared" si="18"/>
        <v/>
      </c>
      <c r="D88" s="15" t="str">
        <f t="shared" si="23"/>
        <v>OK</v>
      </c>
      <c r="E88" s="16" t="e">
        <f>VLOOKUP('Data Sheet'!$B$8,'Data Sheet'!$I$2:$J$9,2,FALSE)</f>
        <v>#N/A</v>
      </c>
      <c r="F88" s="16" t="str">
        <f t="shared" si="19"/>
        <v/>
      </c>
      <c r="G88" s="103">
        <f t="shared" si="20"/>
        <v>0</v>
      </c>
      <c r="H88" s="17" t="s">
        <v>26</v>
      </c>
      <c r="I88" s="17" t="s">
        <v>26</v>
      </c>
      <c r="J88" s="17" t="str">
        <f>IF('Data Sheet'!$B$9="NC-50","N/A","OK")</f>
        <v>OK</v>
      </c>
      <c r="K88" s="17" t="str">
        <f>IF('Data Sheet'!$B$9="NC-50","N/A","OK")</f>
        <v>OK</v>
      </c>
      <c r="L88" s="17" t="str">
        <f t="shared" si="21"/>
        <v>OK</v>
      </c>
      <c r="M88" s="17" t="str">
        <f t="shared" si="22"/>
        <v>OK</v>
      </c>
      <c r="N88" s="18" t="str">
        <f>IF(BO88&lt;&gt;"",
    IF(INT('Data Sheet'!$A$19)=INT('Data Sheet'!$B$19),
        --(INT('Data Sheet'!$A$19) &amp; "." &amp; BO88),
        IF(AND((--(INT('Data Sheet'!$A$19) &amp; "." &amp; BO88)&gt;=--('Data Sheet'!$A$19)), (--(INT('Data Sheet'!$A$19) &amp; "." &amp; BO88)&lt;=--('Data Sheet'!$B$19))),
            --(INT('Data Sheet'!$A$19) &amp; "." &amp; BO88),
            --(INT('Data Sheet'!$B$19) &amp; "." &amp; BO88)
        )
    ),
    IF(BN88&lt;&gt;"",
        IF(INT('Data Sheet'!$A$19)=INT('Data Sheet'!$B$19),
            --(INT('Data Sheet'!$A$19) &amp; "." &amp; LEFT(BN88,3)),
            IF(AND((--(INT('Data Sheet'!$A$19) &amp; "." &amp; LEFT(BN88,3))&gt;=--('Data Sheet'!$A$19)), (--(INT('Data Sheet'!$A$19) &amp; "." &amp; LEFT(BN88,3))&lt;=--('Data Sheet'!$B$19))),
                --(INT('Data Sheet'!$A$19) &amp; "." &amp; LEFT(BN88,3)),
                --(INT('Data Sheet'!$B$19) &amp; "." &amp; LEFT(BN88,3))
            )
        ),
        "OK"
    )
)</f>
        <v>OK</v>
      </c>
      <c r="O88" s="23" t="str">
        <f>IF(BP88&lt;&gt;"",
    IF(INT('Data Sheet'!$A$19)=INT('Data Sheet'!$B$19),
        --(INT('Data Sheet'!$A$19) &amp; "." &amp; BP88),
        IF(AND((--(INT('Data Sheet'!$A$19) &amp; "." &amp; BP88)&gt;=--('Data Sheet'!$A$19)), (--(INT('Data Sheet'!$A$19) &amp; "." &amp; BP88)&lt;=--('Data Sheet'!$B$19))),
            --(INT('Data Sheet'!$A$19) &amp; "." &amp; BP88),
            --(INT('Data Sheet'!$B$19) &amp; "." &amp; BP88)
        )
    ),
    IF(BN88&lt;&gt;"",
        IF(INT('Data Sheet'!$A$19)=INT('Data Sheet'!$B$19),
            --(INT('Data Sheet'!$A$19) &amp; "." &amp; RIGHT(BN88,3)),
            IF(AND((--(INT('Data Sheet'!$A$19) &amp; "." &amp; RIGHT(BN88,3))&gt;=--('Data Sheet'!$A$19)), (--(INT('Data Sheet'!$A$19) &amp; "." &amp; RIGHT(BN88,3))&lt;=--('Data Sheet'!$B$19))),
                --(INT('Data Sheet'!$A$19) &amp; "." &amp; RIGHT(BN88,3)),
                --(INT('Data Sheet'!$B$19) &amp; "." &amp; RIGHT(BN88,3))
            )
        ),
        "OK"
    )
)</f>
        <v>OK</v>
      </c>
      <c r="P88" s="23" t="str">
        <f>IF(BR88&lt;&gt;"",
    IF(INT('Data Sheet'!$A$19)=INT('Data Sheet'!$B$15),
        --(INT('Data Sheet'!$A$15) &amp; "." &amp; BR88),
        IF(AND((--(INT('Data Sheet'!$A$15) &amp; "." &amp; BR88)&gt;=--('Data Sheet'!$A$15)), (--(INT('Data Sheet'!$A$15) &amp; "." &amp; BR88)&lt;=--('Data Sheet'!$B$15))),
            --(INT('Data Sheet'!$A$15) &amp; "." &amp; BR88),
            --(INT('Data Sheet'!$B$15) &amp; "." &amp; BR88)
        )
    ),
    IF(BQ88&lt;&gt;"",
        IF(INT('Data Sheet'!$A$15)=INT('Data Sheet'!$B$15),
            --(INT('Data Sheet'!$A$15) &amp; "." &amp; LEFT(BQ88,3)),
            IF(AND((--(INT('Data Sheet'!$A$15) &amp; "." &amp; LEFT(BQ88,3))&gt;=--('Data Sheet'!$A$15)), (--(INT('Data Sheet'!$A$15) &amp; "." &amp; LEFT(BQ88,3))&lt;=--('Data Sheet'!$B$15))),
                --(INT('Data Sheet'!$A$15) &amp; "." &amp; LEFT(BQ88,3)),
                --(INT('Data Sheet'!$B$15) &amp; "." &amp; LEFT(BQ88,3))
            )
        ),
        "OK"
    )
)</f>
        <v>OK</v>
      </c>
      <c r="Q88" s="23" t="str">
        <f>IF(BS88&lt;&gt;"",
    IF(INT('Data Sheet'!$A$19)=INT('Data Sheet'!$B$15),
        --(INT('Data Sheet'!$A$15) &amp; "." &amp; BS88),
        IF(AND((--(INT('Data Sheet'!$A$15) &amp; "." &amp; BS88)&gt;=--('Data Sheet'!$A$15)), (--(INT('Data Sheet'!$A$15) &amp; "." &amp; BS88)&lt;=--('Data Sheet'!$B$15))),
            --(INT('Data Sheet'!$A$15) &amp; "." &amp; BS88),
            --(INT('Data Sheet'!$B$15) &amp; "." &amp; BS88)
        )
    ),
    IF(BQ88&lt;&gt;"",
        IF(INT('Data Sheet'!$A$15)=INT('Data Sheet'!$B$15),
            --(INT('Data Sheet'!$A$15) &amp; "." &amp; RIGHT(BQ88,3)),
            IF(AND((--(INT('Data Sheet'!$A$15) &amp; "." &amp; RIGHT(BQ88,3))&gt;=--('Data Sheet'!$A$15)), (--(INT('Data Sheet'!$A$15) &amp; "." &amp; RIGHT(BQ88,3))&lt;=--('Data Sheet'!$B$15))),
                --(INT('Data Sheet'!$A$15) &amp; "." &amp; RIGHT(BQ88,3)),
                --(INT('Data Sheet'!$B$15) &amp; "." &amp; RIGHT(BQ88,3))
            )
        ),
        "OK"
    )
)</f>
        <v>OK</v>
      </c>
      <c r="R88" s="19"/>
      <c r="S88" s="19"/>
      <c r="T88" s="19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1"/>
      <c r="AU88" s="21"/>
      <c r="AV88" s="21"/>
      <c r="AW88" s="22"/>
      <c r="AX88" s="99"/>
      <c r="AY88" s="20"/>
      <c r="AZ88" s="20"/>
      <c r="BA88" s="22"/>
      <c r="BB88">
        <v>80</v>
      </c>
      <c r="BC88" s="80"/>
      <c r="BD88" s="80"/>
      <c r="BE88" s="80"/>
      <c r="BF88" s="80"/>
      <c r="BG88" s="32" t="str">
        <f t="shared" si="15"/>
        <v/>
      </c>
      <c r="BH88" s="78">
        <f t="shared" si="13"/>
        <v>0</v>
      </c>
      <c r="BI88" s="2">
        <f t="shared" si="16"/>
        <v>0</v>
      </c>
      <c r="BJ88" s="2">
        <f t="shared" si="17"/>
        <v>0</v>
      </c>
      <c r="BK88" s="2">
        <f t="shared" si="14"/>
        <v>0</v>
      </c>
    </row>
    <row r="89" spans="2:63" ht="15" customHeight="1" x14ac:dyDescent="0.25">
      <c r="B89" s="14">
        <v>81</v>
      </c>
      <c r="C89" s="95" t="str">
        <f t="shared" si="18"/>
        <v/>
      </c>
      <c r="D89" s="15" t="str">
        <f t="shared" si="23"/>
        <v>OK</v>
      </c>
      <c r="E89" s="16" t="e">
        <f>VLOOKUP('Data Sheet'!$B$8,'Data Sheet'!$I$2:$J$9,2,FALSE)</f>
        <v>#N/A</v>
      </c>
      <c r="F89" s="16" t="str">
        <f t="shared" si="19"/>
        <v/>
      </c>
      <c r="G89" s="103">
        <f t="shared" si="20"/>
        <v>0</v>
      </c>
      <c r="H89" s="17" t="s">
        <v>26</v>
      </c>
      <c r="I89" s="17" t="s">
        <v>26</v>
      </c>
      <c r="J89" s="17" t="str">
        <f>IF('Data Sheet'!$B$9="NC-50","N/A","OK")</f>
        <v>OK</v>
      </c>
      <c r="K89" s="17" t="str">
        <f>IF('Data Sheet'!$B$9="NC-50","N/A","OK")</f>
        <v>OK</v>
      </c>
      <c r="L89" s="17" t="str">
        <f t="shared" si="21"/>
        <v>OK</v>
      </c>
      <c r="M89" s="17" t="str">
        <f t="shared" si="22"/>
        <v>OK</v>
      </c>
      <c r="N89" s="18" t="str">
        <f>IF(BO89&lt;&gt;"",
    IF(INT('Data Sheet'!$A$19)=INT('Data Sheet'!$B$19),
        --(INT('Data Sheet'!$A$19) &amp; "." &amp; BO89),
        IF(AND((--(INT('Data Sheet'!$A$19) &amp; "." &amp; BO89)&gt;=--('Data Sheet'!$A$19)), (--(INT('Data Sheet'!$A$19) &amp; "." &amp; BO89)&lt;=--('Data Sheet'!$B$19))),
            --(INT('Data Sheet'!$A$19) &amp; "." &amp; BO89),
            --(INT('Data Sheet'!$B$19) &amp; "." &amp; BO89)
        )
    ),
    IF(BN89&lt;&gt;"",
        IF(INT('Data Sheet'!$A$19)=INT('Data Sheet'!$B$19),
            --(INT('Data Sheet'!$A$19) &amp; "." &amp; LEFT(BN89,3)),
            IF(AND((--(INT('Data Sheet'!$A$19) &amp; "." &amp; LEFT(BN89,3))&gt;=--('Data Sheet'!$A$19)), (--(INT('Data Sheet'!$A$19) &amp; "." &amp; LEFT(BN89,3))&lt;=--('Data Sheet'!$B$19))),
                --(INT('Data Sheet'!$A$19) &amp; "." &amp; LEFT(BN89,3)),
                --(INT('Data Sheet'!$B$19) &amp; "." &amp; LEFT(BN89,3))
            )
        ),
        "OK"
    )
)</f>
        <v>OK</v>
      </c>
      <c r="O89" s="23" t="str">
        <f>IF(BP89&lt;&gt;"",
    IF(INT('Data Sheet'!$A$19)=INT('Data Sheet'!$B$19),
        --(INT('Data Sheet'!$A$19) &amp; "." &amp; BP89),
        IF(AND((--(INT('Data Sheet'!$A$19) &amp; "." &amp; BP89)&gt;=--('Data Sheet'!$A$19)), (--(INT('Data Sheet'!$A$19) &amp; "." &amp; BP89)&lt;=--('Data Sheet'!$B$19))),
            --(INT('Data Sheet'!$A$19) &amp; "." &amp; BP89),
            --(INT('Data Sheet'!$B$19) &amp; "." &amp; BP89)
        )
    ),
    IF(BN89&lt;&gt;"",
        IF(INT('Data Sheet'!$A$19)=INT('Data Sheet'!$B$19),
            --(INT('Data Sheet'!$A$19) &amp; "." &amp; RIGHT(BN89,3)),
            IF(AND((--(INT('Data Sheet'!$A$19) &amp; "." &amp; RIGHT(BN89,3))&gt;=--('Data Sheet'!$A$19)), (--(INT('Data Sheet'!$A$19) &amp; "." &amp; RIGHT(BN89,3))&lt;=--('Data Sheet'!$B$19))),
                --(INT('Data Sheet'!$A$19) &amp; "." &amp; RIGHT(BN89,3)),
                --(INT('Data Sheet'!$B$19) &amp; "." &amp; RIGHT(BN89,3))
            )
        ),
        "OK"
    )
)</f>
        <v>OK</v>
      </c>
      <c r="P89" s="23" t="str">
        <f>IF(BR89&lt;&gt;"",
    IF(INT('Data Sheet'!$A$19)=INT('Data Sheet'!$B$15),
        --(INT('Data Sheet'!$A$15) &amp; "." &amp; BR89),
        IF(AND((--(INT('Data Sheet'!$A$15) &amp; "." &amp; BR89)&gt;=--('Data Sheet'!$A$15)), (--(INT('Data Sheet'!$A$15) &amp; "." &amp; BR89)&lt;=--('Data Sheet'!$B$15))),
            --(INT('Data Sheet'!$A$15) &amp; "." &amp; BR89),
            --(INT('Data Sheet'!$B$15) &amp; "." &amp; BR89)
        )
    ),
    IF(BQ89&lt;&gt;"",
        IF(INT('Data Sheet'!$A$15)=INT('Data Sheet'!$B$15),
            --(INT('Data Sheet'!$A$15) &amp; "." &amp; LEFT(BQ89,3)),
            IF(AND((--(INT('Data Sheet'!$A$15) &amp; "." &amp; LEFT(BQ89,3))&gt;=--('Data Sheet'!$A$15)), (--(INT('Data Sheet'!$A$15) &amp; "." &amp; LEFT(BQ89,3))&lt;=--('Data Sheet'!$B$15))),
                --(INT('Data Sheet'!$A$15) &amp; "." &amp; LEFT(BQ89,3)),
                --(INT('Data Sheet'!$B$15) &amp; "." &amp; LEFT(BQ89,3))
            )
        ),
        "OK"
    )
)</f>
        <v>OK</v>
      </c>
      <c r="Q89" s="23" t="str">
        <f>IF(BS89&lt;&gt;"",
    IF(INT('Data Sheet'!$A$19)=INT('Data Sheet'!$B$15),
        --(INT('Data Sheet'!$A$15) &amp; "." &amp; BS89),
        IF(AND((--(INT('Data Sheet'!$A$15) &amp; "." &amp; BS89)&gt;=--('Data Sheet'!$A$15)), (--(INT('Data Sheet'!$A$15) &amp; "." &amp; BS89)&lt;=--('Data Sheet'!$B$15))),
            --(INT('Data Sheet'!$A$15) &amp; "." &amp; BS89),
            --(INT('Data Sheet'!$B$15) &amp; "." &amp; BS89)
        )
    ),
    IF(BQ89&lt;&gt;"",
        IF(INT('Data Sheet'!$A$15)=INT('Data Sheet'!$B$15),
            --(INT('Data Sheet'!$A$15) &amp; "." &amp; RIGHT(BQ89,3)),
            IF(AND((--(INT('Data Sheet'!$A$15) &amp; "." &amp; RIGHT(BQ89,3))&gt;=--('Data Sheet'!$A$15)), (--(INT('Data Sheet'!$A$15) &amp; "." &amp; RIGHT(BQ89,3))&lt;=--('Data Sheet'!$B$15))),
                --(INT('Data Sheet'!$A$15) &amp; "." &amp; RIGHT(BQ89,3)),
                --(INT('Data Sheet'!$B$15) &amp; "." &amp; RIGHT(BQ89,3))
            )
        ),
        "OK"
    )
)</f>
        <v>OK</v>
      </c>
      <c r="R89" s="19"/>
      <c r="S89" s="19"/>
      <c r="T89" s="19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1"/>
      <c r="AU89" s="21"/>
      <c r="AV89" s="21"/>
      <c r="AW89" s="22"/>
      <c r="AX89" s="99"/>
      <c r="AY89" s="20"/>
      <c r="AZ89" s="20"/>
      <c r="BA89" s="22"/>
      <c r="BB89">
        <v>81</v>
      </c>
      <c r="BC89" s="80"/>
      <c r="BD89" s="80"/>
      <c r="BE89" s="80"/>
      <c r="BF89" s="80"/>
      <c r="BG89" s="32" t="str">
        <f t="shared" si="15"/>
        <v/>
      </c>
      <c r="BH89" s="78">
        <f t="shared" si="13"/>
        <v>0</v>
      </c>
      <c r="BI89" s="2">
        <f t="shared" si="16"/>
        <v>0</v>
      </c>
      <c r="BJ89" s="2">
        <f t="shared" si="17"/>
        <v>0</v>
      </c>
      <c r="BK89" s="2">
        <f t="shared" si="14"/>
        <v>0</v>
      </c>
    </row>
    <row r="90" spans="2:63" ht="15" customHeight="1" x14ac:dyDescent="0.25">
      <c r="B90" s="14">
        <v>82</v>
      </c>
      <c r="C90" s="95" t="str">
        <f t="shared" si="18"/>
        <v/>
      </c>
      <c r="D90" s="15" t="str">
        <f t="shared" si="23"/>
        <v>OK</v>
      </c>
      <c r="E90" s="16" t="e">
        <f>VLOOKUP('Data Sheet'!$B$8,'Data Sheet'!$I$2:$J$9,2,FALSE)</f>
        <v>#N/A</v>
      </c>
      <c r="F90" s="16" t="str">
        <f t="shared" si="19"/>
        <v/>
      </c>
      <c r="G90" s="103">
        <f t="shared" si="20"/>
        <v>0</v>
      </c>
      <c r="H90" s="17" t="s">
        <v>26</v>
      </c>
      <c r="I90" s="17" t="s">
        <v>26</v>
      </c>
      <c r="J90" s="17" t="str">
        <f>IF('Data Sheet'!$B$9="NC-50","N/A","OK")</f>
        <v>OK</v>
      </c>
      <c r="K90" s="17" t="str">
        <f>IF('Data Sheet'!$B$9="NC-50","N/A","OK")</f>
        <v>OK</v>
      </c>
      <c r="L90" s="17" t="str">
        <f t="shared" si="21"/>
        <v>OK</v>
      </c>
      <c r="M90" s="17" t="str">
        <f t="shared" si="22"/>
        <v>OK</v>
      </c>
      <c r="N90" s="18" t="str">
        <f>IF(BO90&lt;&gt;"",
    IF(INT('Data Sheet'!$A$19)=INT('Data Sheet'!$B$19),
        --(INT('Data Sheet'!$A$19) &amp; "." &amp; BO90),
        IF(AND((--(INT('Data Sheet'!$A$19) &amp; "." &amp; BO90)&gt;=--('Data Sheet'!$A$19)), (--(INT('Data Sheet'!$A$19) &amp; "." &amp; BO90)&lt;=--('Data Sheet'!$B$19))),
            --(INT('Data Sheet'!$A$19) &amp; "." &amp; BO90),
            --(INT('Data Sheet'!$B$19) &amp; "." &amp; BO90)
        )
    ),
    IF(BN90&lt;&gt;"",
        IF(INT('Data Sheet'!$A$19)=INT('Data Sheet'!$B$19),
            --(INT('Data Sheet'!$A$19) &amp; "." &amp; LEFT(BN90,3)),
            IF(AND((--(INT('Data Sheet'!$A$19) &amp; "." &amp; LEFT(BN90,3))&gt;=--('Data Sheet'!$A$19)), (--(INT('Data Sheet'!$A$19) &amp; "." &amp; LEFT(BN90,3))&lt;=--('Data Sheet'!$B$19))),
                --(INT('Data Sheet'!$A$19) &amp; "." &amp; LEFT(BN90,3)),
                --(INT('Data Sheet'!$B$19) &amp; "." &amp; LEFT(BN90,3))
            )
        ),
        "OK"
    )
)</f>
        <v>OK</v>
      </c>
      <c r="O90" s="23" t="str">
        <f>IF(BP90&lt;&gt;"",
    IF(INT('Data Sheet'!$A$19)=INT('Data Sheet'!$B$19),
        --(INT('Data Sheet'!$A$19) &amp; "." &amp; BP90),
        IF(AND((--(INT('Data Sheet'!$A$19) &amp; "." &amp; BP90)&gt;=--('Data Sheet'!$A$19)), (--(INT('Data Sheet'!$A$19) &amp; "." &amp; BP90)&lt;=--('Data Sheet'!$B$19))),
            --(INT('Data Sheet'!$A$19) &amp; "." &amp; BP90),
            --(INT('Data Sheet'!$B$19) &amp; "." &amp; BP90)
        )
    ),
    IF(BN90&lt;&gt;"",
        IF(INT('Data Sheet'!$A$19)=INT('Data Sheet'!$B$19),
            --(INT('Data Sheet'!$A$19) &amp; "." &amp; RIGHT(BN90,3)),
            IF(AND((--(INT('Data Sheet'!$A$19) &amp; "." &amp; RIGHT(BN90,3))&gt;=--('Data Sheet'!$A$19)), (--(INT('Data Sheet'!$A$19) &amp; "." &amp; RIGHT(BN90,3))&lt;=--('Data Sheet'!$B$19))),
                --(INT('Data Sheet'!$A$19) &amp; "." &amp; RIGHT(BN90,3)),
                --(INT('Data Sheet'!$B$19) &amp; "." &amp; RIGHT(BN90,3))
            )
        ),
        "OK"
    )
)</f>
        <v>OK</v>
      </c>
      <c r="P90" s="23" t="str">
        <f>IF(BR90&lt;&gt;"",
    IF(INT('Data Sheet'!$A$19)=INT('Data Sheet'!$B$15),
        --(INT('Data Sheet'!$A$15) &amp; "." &amp; BR90),
        IF(AND((--(INT('Data Sheet'!$A$15) &amp; "." &amp; BR90)&gt;=--('Data Sheet'!$A$15)), (--(INT('Data Sheet'!$A$15) &amp; "." &amp; BR90)&lt;=--('Data Sheet'!$B$15))),
            --(INT('Data Sheet'!$A$15) &amp; "." &amp; BR90),
            --(INT('Data Sheet'!$B$15) &amp; "." &amp; BR90)
        )
    ),
    IF(BQ90&lt;&gt;"",
        IF(INT('Data Sheet'!$A$15)=INT('Data Sheet'!$B$15),
            --(INT('Data Sheet'!$A$15) &amp; "." &amp; LEFT(BQ90,3)),
            IF(AND((--(INT('Data Sheet'!$A$15) &amp; "." &amp; LEFT(BQ90,3))&gt;=--('Data Sheet'!$A$15)), (--(INT('Data Sheet'!$A$15) &amp; "." &amp; LEFT(BQ90,3))&lt;=--('Data Sheet'!$B$15))),
                --(INT('Data Sheet'!$A$15) &amp; "." &amp; LEFT(BQ90,3)),
                --(INT('Data Sheet'!$B$15) &amp; "." &amp; LEFT(BQ90,3))
            )
        ),
        "OK"
    )
)</f>
        <v>OK</v>
      </c>
      <c r="Q90" s="23" t="str">
        <f>IF(BS90&lt;&gt;"",
    IF(INT('Data Sheet'!$A$19)=INT('Data Sheet'!$B$15),
        --(INT('Data Sheet'!$A$15) &amp; "." &amp; BS90),
        IF(AND((--(INT('Data Sheet'!$A$15) &amp; "." &amp; BS90)&gt;=--('Data Sheet'!$A$15)), (--(INT('Data Sheet'!$A$15) &amp; "." &amp; BS90)&lt;=--('Data Sheet'!$B$15))),
            --(INT('Data Sheet'!$A$15) &amp; "." &amp; BS90),
            --(INT('Data Sheet'!$B$15) &amp; "." &amp; BS90)
        )
    ),
    IF(BQ90&lt;&gt;"",
        IF(INT('Data Sheet'!$A$15)=INT('Data Sheet'!$B$15),
            --(INT('Data Sheet'!$A$15) &amp; "." &amp; RIGHT(BQ90,3)),
            IF(AND((--(INT('Data Sheet'!$A$15) &amp; "." &amp; RIGHT(BQ90,3))&gt;=--('Data Sheet'!$A$15)), (--(INT('Data Sheet'!$A$15) &amp; "." &amp; RIGHT(BQ90,3))&lt;=--('Data Sheet'!$B$15))),
                --(INT('Data Sheet'!$A$15) &amp; "." &amp; RIGHT(BQ90,3)),
                --(INT('Data Sheet'!$B$15) &amp; "." &amp; RIGHT(BQ90,3))
            )
        ),
        "OK"
    )
)</f>
        <v>OK</v>
      </c>
      <c r="R90" s="19"/>
      <c r="S90" s="19"/>
      <c r="T90" s="19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1"/>
      <c r="AU90" s="21"/>
      <c r="AV90" s="21"/>
      <c r="AW90" s="22"/>
      <c r="AX90" s="99"/>
      <c r="AY90" s="20"/>
      <c r="AZ90" s="20"/>
      <c r="BA90" s="22"/>
      <c r="BB90">
        <v>82</v>
      </c>
      <c r="BC90" s="80"/>
      <c r="BD90" s="80"/>
      <c r="BE90" s="80"/>
      <c r="BF90" s="80"/>
      <c r="BG90" s="32" t="str">
        <f t="shared" si="15"/>
        <v/>
      </c>
      <c r="BH90" s="78">
        <f t="shared" si="13"/>
        <v>0</v>
      </c>
      <c r="BI90" s="2">
        <f t="shared" si="16"/>
        <v>0</v>
      </c>
      <c r="BJ90" s="2">
        <f t="shared" si="17"/>
        <v>0</v>
      </c>
      <c r="BK90" s="2">
        <f t="shared" si="14"/>
        <v>0</v>
      </c>
    </row>
    <row r="91" spans="2:63" ht="15" customHeight="1" x14ac:dyDescent="0.25">
      <c r="B91" s="14">
        <v>83</v>
      </c>
      <c r="C91" s="95" t="str">
        <f t="shared" si="18"/>
        <v/>
      </c>
      <c r="D91" s="15" t="str">
        <f t="shared" si="23"/>
        <v>OK</v>
      </c>
      <c r="E91" s="16" t="e">
        <f>VLOOKUP('Data Sheet'!$B$8,'Data Sheet'!$I$2:$J$9,2,FALSE)</f>
        <v>#N/A</v>
      </c>
      <c r="F91" s="16" t="str">
        <f t="shared" si="19"/>
        <v/>
      </c>
      <c r="G91" s="103">
        <f t="shared" si="20"/>
        <v>0</v>
      </c>
      <c r="H91" s="17" t="s">
        <v>26</v>
      </c>
      <c r="I91" s="17" t="s">
        <v>26</v>
      </c>
      <c r="J91" s="17" t="str">
        <f>IF('Data Sheet'!$B$9="NC-50","N/A","OK")</f>
        <v>OK</v>
      </c>
      <c r="K91" s="17" t="str">
        <f>IF('Data Sheet'!$B$9="NC-50","N/A","OK")</f>
        <v>OK</v>
      </c>
      <c r="L91" s="17" t="str">
        <f t="shared" si="21"/>
        <v>OK</v>
      </c>
      <c r="M91" s="17" t="str">
        <f t="shared" si="22"/>
        <v>OK</v>
      </c>
      <c r="N91" s="18" t="str">
        <f>IF(BO91&lt;&gt;"",
    IF(INT('Data Sheet'!$A$19)=INT('Data Sheet'!$B$19),
        --(INT('Data Sheet'!$A$19) &amp; "." &amp; BO91),
        IF(AND((--(INT('Data Sheet'!$A$19) &amp; "." &amp; BO91)&gt;=--('Data Sheet'!$A$19)), (--(INT('Data Sheet'!$A$19) &amp; "." &amp; BO91)&lt;=--('Data Sheet'!$B$19))),
            --(INT('Data Sheet'!$A$19) &amp; "." &amp; BO91),
            --(INT('Data Sheet'!$B$19) &amp; "." &amp; BO91)
        )
    ),
    IF(BN91&lt;&gt;"",
        IF(INT('Data Sheet'!$A$19)=INT('Data Sheet'!$B$19),
            --(INT('Data Sheet'!$A$19) &amp; "." &amp; LEFT(BN91,3)),
            IF(AND((--(INT('Data Sheet'!$A$19) &amp; "." &amp; LEFT(BN91,3))&gt;=--('Data Sheet'!$A$19)), (--(INT('Data Sheet'!$A$19) &amp; "." &amp; LEFT(BN91,3))&lt;=--('Data Sheet'!$B$19))),
                --(INT('Data Sheet'!$A$19) &amp; "." &amp; LEFT(BN91,3)),
                --(INT('Data Sheet'!$B$19) &amp; "." &amp; LEFT(BN91,3))
            )
        ),
        "OK"
    )
)</f>
        <v>OK</v>
      </c>
      <c r="O91" s="23" t="str">
        <f>IF(BP91&lt;&gt;"",
    IF(INT('Data Sheet'!$A$19)=INT('Data Sheet'!$B$19),
        --(INT('Data Sheet'!$A$19) &amp; "." &amp; BP91),
        IF(AND((--(INT('Data Sheet'!$A$19) &amp; "." &amp; BP91)&gt;=--('Data Sheet'!$A$19)), (--(INT('Data Sheet'!$A$19) &amp; "." &amp; BP91)&lt;=--('Data Sheet'!$B$19))),
            --(INT('Data Sheet'!$A$19) &amp; "." &amp; BP91),
            --(INT('Data Sheet'!$B$19) &amp; "." &amp; BP91)
        )
    ),
    IF(BN91&lt;&gt;"",
        IF(INT('Data Sheet'!$A$19)=INT('Data Sheet'!$B$19),
            --(INT('Data Sheet'!$A$19) &amp; "." &amp; RIGHT(BN91,3)),
            IF(AND((--(INT('Data Sheet'!$A$19) &amp; "." &amp; RIGHT(BN91,3))&gt;=--('Data Sheet'!$A$19)), (--(INT('Data Sheet'!$A$19) &amp; "." &amp; RIGHT(BN91,3))&lt;=--('Data Sheet'!$B$19))),
                --(INT('Data Sheet'!$A$19) &amp; "." &amp; RIGHT(BN91,3)),
                --(INT('Data Sheet'!$B$19) &amp; "." &amp; RIGHT(BN91,3))
            )
        ),
        "OK"
    )
)</f>
        <v>OK</v>
      </c>
      <c r="P91" s="23" t="str">
        <f>IF(BR91&lt;&gt;"",
    IF(INT('Data Sheet'!$A$19)=INT('Data Sheet'!$B$15),
        --(INT('Data Sheet'!$A$15) &amp; "." &amp; BR91),
        IF(AND((--(INT('Data Sheet'!$A$15) &amp; "." &amp; BR91)&gt;=--('Data Sheet'!$A$15)), (--(INT('Data Sheet'!$A$15) &amp; "." &amp; BR91)&lt;=--('Data Sheet'!$B$15))),
            --(INT('Data Sheet'!$A$15) &amp; "." &amp; BR91),
            --(INT('Data Sheet'!$B$15) &amp; "." &amp; BR91)
        )
    ),
    IF(BQ91&lt;&gt;"",
        IF(INT('Data Sheet'!$A$15)=INT('Data Sheet'!$B$15),
            --(INT('Data Sheet'!$A$15) &amp; "." &amp; LEFT(BQ91,3)),
            IF(AND((--(INT('Data Sheet'!$A$15) &amp; "." &amp; LEFT(BQ91,3))&gt;=--('Data Sheet'!$A$15)), (--(INT('Data Sheet'!$A$15) &amp; "." &amp; LEFT(BQ91,3))&lt;=--('Data Sheet'!$B$15))),
                --(INT('Data Sheet'!$A$15) &amp; "." &amp; LEFT(BQ91,3)),
                --(INT('Data Sheet'!$B$15) &amp; "." &amp; LEFT(BQ91,3))
            )
        ),
        "OK"
    )
)</f>
        <v>OK</v>
      </c>
      <c r="Q91" s="23" t="str">
        <f>IF(BS91&lt;&gt;"",
    IF(INT('Data Sheet'!$A$19)=INT('Data Sheet'!$B$15),
        --(INT('Data Sheet'!$A$15) &amp; "." &amp; BS91),
        IF(AND((--(INT('Data Sheet'!$A$15) &amp; "." &amp; BS91)&gt;=--('Data Sheet'!$A$15)), (--(INT('Data Sheet'!$A$15) &amp; "." &amp; BS91)&lt;=--('Data Sheet'!$B$15))),
            --(INT('Data Sheet'!$A$15) &amp; "." &amp; BS91),
            --(INT('Data Sheet'!$B$15) &amp; "." &amp; BS91)
        )
    ),
    IF(BQ91&lt;&gt;"",
        IF(INT('Data Sheet'!$A$15)=INT('Data Sheet'!$B$15),
            --(INT('Data Sheet'!$A$15) &amp; "." &amp; RIGHT(BQ91,3)),
            IF(AND((--(INT('Data Sheet'!$A$15) &amp; "." &amp; RIGHT(BQ91,3))&gt;=--('Data Sheet'!$A$15)), (--(INT('Data Sheet'!$A$15) &amp; "." &amp; RIGHT(BQ91,3))&lt;=--('Data Sheet'!$B$15))),
                --(INT('Data Sheet'!$A$15) &amp; "." &amp; RIGHT(BQ91,3)),
                --(INT('Data Sheet'!$B$15) &amp; "." &amp; RIGHT(BQ91,3))
            )
        ),
        "OK"
    )
)</f>
        <v>OK</v>
      </c>
      <c r="R91" s="19"/>
      <c r="S91" s="19"/>
      <c r="T91" s="19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1"/>
      <c r="AU91" s="21"/>
      <c r="AV91" s="21"/>
      <c r="AW91" s="22"/>
      <c r="AX91" s="99"/>
      <c r="AY91" s="20"/>
      <c r="AZ91" s="20"/>
      <c r="BA91" s="22"/>
      <c r="BB91">
        <v>83</v>
      </c>
      <c r="BC91" s="80"/>
      <c r="BD91" s="80"/>
      <c r="BE91" s="80"/>
      <c r="BF91" s="80"/>
      <c r="BG91" s="32" t="str">
        <f t="shared" si="15"/>
        <v/>
      </c>
      <c r="BH91" s="78">
        <f t="shared" si="13"/>
        <v>0</v>
      </c>
      <c r="BI91" s="2">
        <f t="shared" si="16"/>
        <v>0</v>
      </c>
      <c r="BJ91" s="2">
        <f t="shared" si="17"/>
        <v>0</v>
      </c>
      <c r="BK91" s="2">
        <f t="shared" si="14"/>
        <v>0</v>
      </c>
    </row>
    <row r="92" spans="2:63" ht="15" customHeight="1" x14ac:dyDescent="0.25">
      <c r="B92" s="14">
        <v>84</v>
      </c>
      <c r="C92" s="95" t="str">
        <f t="shared" si="18"/>
        <v/>
      </c>
      <c r="D92" s="15" t="str">
        <f t="shared" si="23"/>
        <v>OK</v>
      </c>
      <c r="E92" s="16" t="e">
        <f>VLOOKUP('Data Sheet'!$B$8,'Data Sheet'!$I$2:$J$9,2,FALSE)</f>
        <v>#N/A</v>
      </c>
      <c r="F92" s="16" t="str">
        <f t="shared" si="19"/>
        <v/>
      </c>
      <c r="G92" s="103">
        <f t="shared" si="20"/>
        <v>0</v>
      </c>
      <c r="H92" s="17" t="s">
        <v>26</v>
      </c>
      <c r="I92" s="17" t="s">
        <v>26</v>
      </c>
      <c r="J92" s="17" t="str">
        <f>IF('Data Sheet'!$B$9="NC-50","N/A","OK")</f>
        <v>OK</v>
      </c>
      <c r="K92" s="17" t="str">
        <f>IF('Data Sheet'!$B$9="NC-50","N/A","OK")</f>
        <v>OK</v>
      </c>
      <c r="L92" s="17" t="str">
        <f t="shared" si="21"/>
        <v>OK</v>
      </c>
      <c r="M92" s="17" t="str">
        <f t="shared" si="22"/>
        <v>OK</v>
      </c>
      <c r="N92" s="18" t="str">
        <f>IF(BO92&lt;&gt;"",
    IF(INT('Data Sheet'!$A$19)=INT('Data Sheet'!$B$19),
        --(INT('Data Sheet'!$A$19) &amp; "." &amp; BO92),
        IF(AND((--(INT('Data Sheet'!$A$19) &amp; "." &amp; BO92)&gt;=--('Data Sheet'!$A$19)), (--(INT('Data Sheet'!$A$19) &amp; "." &amp; BO92)&lt;=--('Data Sheet'!$B$19))),
            --(INT('Data Sheet'!$A$19) &amp; "." &amp; BO92),
            --(INT('Data Sheet'!$B$19) &amp; "." &amp; BO92)
        )
    ),
    IF(BN92&lt;&gt;"",
        IF(INT('Data Sheet'!$A$19)=INT('Data Sheet'!$B$19),
            --(INT('Data Sheet'!$A$19) &amp; "." &amp; LEFT(BN92,3)),
            IF(AND((--(INT('Data Sheet'!$A$19) &amp; "." &amp; LEFT(BN92,3))&gt;=--('Data Sheet'!$A$19)), (--(INT('Data Sheet'!$A$19) &amp; "." &amp; LEFT(BN92,3))&lt;=--('Data Sheet'!$B$19))),
                --(INT('Data Sheet'!$A$19) &amp; "." &amp; LEFT(BN92,3)),
                --(INT('Data Sheet'!$B$19) &amp; "." &amp; LEFT(BN92,3))
            )
        ),
        "OK"
    )
)</f>
        <v>OK</v>
      </c>
      <c r="O92" s="23" t="str">
        <f>IF(BP92&lt;&gt;"",
    IF(INT('Data Sheet'!$A$19)=INT('Data Sheet'!$B$19),
        --(INT('Data Sheet'!$A$19) &amp; "." &amp; BP92),
        IF(AND((--(INT('Data Sheet'!$A$19) &amp; "." &amp; BP92)&gt;=--('Data Sheet'!$A$19)), (--(INT('Data Sheet'!$A$19) &amp; "." &amp; BP92)&lt;=--('Data Sheet'!$B$19))),
            --(INT('Data Sheet'!$A$19) &amp; "." &amp; BP92),
            --(INT('Data Sheet'!$B$19) &amp; "." &amp; BP92)
        )
    ),
    IF(BN92&lt;&gt;"",
        IF(INT('Data Sheet'!$A$19)=INT('Data Sheet'!$B$19),
            --(INT('Data Sheet'!$A$19) &amp; "." &amp; RIGHT(BN92,3)),
            IF(AND((--(INT('Data Sheet'!$A$19) &amp; "." &amp; RIGHT(BN92,3))&gt;=--('Data Sheet'!$A$19)), (--(INT('Data Sheet'!$A$19) &amp; "." &amp; RIGHT(BN92,3))&lt;=--('Data Sheet'!$B$19))),
                --(INT('Data Sheet'!$A$19) &amp; "." &amp; RIGHT(BN92,3)),
                --(INT('Data Sheet'!$B$19) &amp; "." &amp; RIGHT(BN92,3))
            )
        ),
        "OK"
    )
)</f>
        <v>OK</v>
      </c>
      <c r="P92" s="23" t="str">
        <f>IF(BR92&lt;&gt;"",
    IF(INT('Data Sheet'!$A$19)=INT('Data Sheet'!$B$15),
        --(INT('Data Sheet'!$A$15) &amp; "." &amp; BR92),
        IF(AND((--(INT('Data Sheet'!$A$15) &amp; "." &amp; BR92)&gt;=--('Data Sheet'!$A$15)), (--(INT('Data Sheet'!$A$15) &amp; "." &amp; BR92)&lt;=--('Data Sheet'!$B$15))),
            --(INT('Data Sheet'!$A$15) &amp; "." &amp; BR92),
            --(INT('Data Sheet'!$B$15) &amp; "." &amp; BR92)
        )
    ),
    IF(BQ92&lt;&gt;"",
        IF(INT('Data Sheet'!$A$15)=INT('Data Sheet'!$B$15),
            --(INT('Data Sheet'!$A$15) &amp; "." &amp; LEFT(BQ92,3)),
            IF(AND((--(INT('Data Sheet'!$A$15) &amp; "." &amp; LEFT(BQ92,3))&gt;=--('Data Sheet'!$A$15)), (--(INT('Data Sheet'!$A$15) &amp; "." &amp; LEFT(BQ92,3))&lt;=--('Data Sheet'!$B$15))),
                --(INT('Data Sheet'!$A$15) &amp; "." &amp; LEFT(BQ92,3)),
                --(INT('Data Sheet'!$B$15) &amp; "." &amp; LEFT(BQ92,3))
            )
        ),
        "OK"
    )
)</f>
        <v>OK</v>
      </c>
      <c r="Q92" s="23" t="str">
        <f>IF(BS92&lt;&gt;"",
    IF(INT('Data Sheet'!$A$19)=INT('Data Sheet'!$B$15),
        --(INT('Data Sheet'!$A$15) &amp; "." &amp; BS92),
        IF(AND((--(INT('Data Sheet'!$A$15) &amp; "." &amp; BS92)&gt;=--('Data Sheet'!$A$15)), (--(INT('Data Sheet'!$A$15) &amp; "." &amp; BS92)&lt;=--('Data Sheet'!$B$15))),
            --(INT('Data Sheet'!$A$15) &amp; "." &amp; BS92),
            --(INT('Data Sheet'!$B$15) &amp; "." &amp; BS92)
        )
    ),
    IF(BQ92&lt;&gt;"",
        IF(INT('Data Sheet'!$A$15)=INT('Data Sheet'!$B$15),
            --(INT('Data Sheet'!$A$15) &amp; "." &amp; RIGHT(BQ92,3)),
            IF(AND((--(INT('Data Sheet'!$A$15) &amp; "." &amp; RIGHT(BQ92,3))&gt;=--('Data Sheet'!$A$15)), (--(INT('Data Sheet'!$A$15) &amp; "." &amp; RIGHT(BQ92,3))&lt;=--('Data Sheet'!$B$15))),
                --(INT('Data Sheet'!$A$15) &amp; "." &amp; RIGHT(BQ92,3)),
                --(INT('Data Sheet'!$B$15) &amp; "." &amp; RIGHT(BQ92,3))
            )
        ),
        "OK"
    )
)</f>
        <v>OK</v>
      </c>
      <c r="R92" s="19"/>
      <c r="S92" s="19"/>
      <c r="T92" s="19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1"/>
      <c r="AU92" s="21"/>
      <c r="AV92" s="21"/>
      <c r="AW92" s="22"/>
      <c r="AX92" s="99"/>
      <c r="AY92" s="20"/>
      <c r="AZ92" s="20"/>
      <c r="BA92" s="22"/>
      <c r="BB92">
        <v>84</v>
      </c>
      <c r="BC92" s="80"/>
      <c r="BD92" s="80"/>
      <c r="BE92" s="80"/>
      <c r="BF92" s="80"/>
      <c r="BG92" s="32" t="str">
        <f t="shared" si="15"/>
        <v/>
      </c>
      <c r="BH92" s="78">
        <f t="shared" si="13"/>
        <v>0</v>
      </c>
      <c r="BI92" s="2">
        <f t="shared" si="16"/>
        <v>0</v>
      </c>
      <c r="BJ92" s="2">
        <f t="shared" si="17"/>
        <v>0</v>
      </c>
      <c r="BK92" s="2">
        <f t="shared" si="14"/>
        <v>0</v>
      </c>
    </row>
    <row r="93" spans="2:63" ht="15" customHeight="1" x14ac:dyDescent="0.25">
      <c r="B93" s="14">
        <v>85</v>
      </c>
      <c r="C93" s="95" t="str">
        <f t="shared" si="18"/>
        <v/>
      </c>
      <c r="D93" s="15" t="str">
        <f t="shared" si="23"/>
        <v>OK</v>
      </c>
      <c r="E93" s="16" t="e">
        <f>VLOOKUP('Data Sheet'!$B$8,'Data Sheet'!$I$2:$J$9,2,FALSE)</f>
        <v>#N/A</v>
      </c>
      <c r="F93" s="16" t="str">
        <f t="shared" si="19"/>
        <v/>
      </c>
      <c r="G93" s="103">
        <f t="shared" si="20"/>
        <v>0</v>
      </c>
      <c r="H93" s="17" t="s">
        <v>26</v>
      </c>
      <c r="I93" s="17" t="s">
        <v>26</v>
      </c>
      <c r="J93" s="17" t="str">
        <f>IF('Data Sheet'!$B$9="NC-50","N/A","OK")</f>
        <v>OK</v>
      </c>
      <c r="K93" s="17" t="str">
        <f>IF('Data Sheet'!$B$9="NC-50","N/A","OK")</f>
        <v>OK</v>
      </c>
      <c r="L93" s="17" t="str">
        <f t="shared" si="21"/>
        <v>OK</v>
      </c>
      <c r="M93" s="17" t="str">
        <f t="shared" si="22"/>
        <v>OK</v>
      </c>
      <c r="N93" s="18" t="str">
        <f>IF(BO93&lt;&gt;"",
    IF(INT('Data Sheet'!$A$19)=INT('Data Sheet'!$B$19),
        --(INT('Data Sheet'!$A$19) &amp; "." &amp; BO93),
        IF(AND((--(INT('Data Sheet'!$A$19) &amp; "." &amp; BO93)&gt;=--('Data Sheet'!$A$19)), (--(INT('Data Sheet'!$A$19) &amp; "." &amp; BO93)&lt;=--('Data Sheet'!$B$19))),
            --(INT('Data Sheet'!$A$19) &amp; "." &amp; BO93),
            --(INT('Data Sheet'!$B$19) &amp; "." &amp; BO93)
        )
    ),
    IF(BN93&lt;&gt;"",
        IF(INT('Data Sheet'!$A$19)=INT('Data Sheet'!$B$19),
            --(INT('Data Sheet'!$A$19) &amp; "." &amp; LEFT(BN93,3)),
            IF(AND((--(INT('Data Sheet'!$A$19) &amp; "." &amp; LEFT(BN93,3))&gt;=--('Data Sheet'!$A$19)), (--(INT('Data Sheet'!$A$19) &amp; "." &amp; LEFT(BN93,3))&lt;=--('Data Sheet'!$B$19))),
                --(INT('Data Sheet'!$A$19) &amp; "." &amp; LEFT(BN93,3)),
                --(INT('Data Sheet'!$B$19) &amp; "." &amp; LEFT(BN93,3))
            )
        ),
        "OK"
    )
)</f>
        <v>OK</v>
      </c>
      <c r="O93" s="23" t="str">
        <f>IF(BP93&lt;&gt;"",
    IF(INT('Data Sheet'!$A$19)=INT('Data Sheet'!$B$19),
        --(INT('Data Sheet'!$A$19) &amp; "." &amp; BP93),
        IF(AND((--(INT('Data Sheet'!$A$19) &amp; "." &amp; BP93)&gt;=--('Data Sheet'!$A$19)), (--(INT('Data Sheet'!$A$19) &amp; "." &amp; BP93)&lt;=--('Data Sheet'!$B$19))),
            --(INT('Data Sheet'!$A$19) &amp; "." &amp; BP93),
            --(INT('Data Sheet'!$B$19) &amp; "." &amp; BP93)
        )
    ),
    IF(BN93&lt;&gt;"",
        IF(INT('Data Sheet'!$A$19)=INT('Data Sheet'!$B$19),
            --(INT('Data Sheet'!$A$19) &amp; "." &amp; RIGHT(BN93,3)),
            IF(AND((--(INT('Data Sheet'!$A$19) &amp; "." &amp; RIGHT(BN93,3))&gt;=--('Data Sheet'!$A$19)), (--(INT('Data Sheet'!$A$19) &amp; "." &amp; RIGHT(BN93,3))&lt;=--('Data Sheet'!$B$19))),
                --(INT('Data Sheet'!$A$19) &amp; "." &amp; RIGHT(BN93,3)),
                --(INT('Data Sheet'!$B$19) &amp; "." &amp; RIGHT(BN93,3))
            )
        ),
        "OK"
    )
)</f>
        <v>OK</v>
      </c>
      <c r="P93" s="23" t="str">
        <f>IF(BR93&lt;&gt;"",
    IF(INT('Data Sheet'!$A$19)=INT('Data Sheet'!$B$15),
        --(INT('Data Sheet'!$A$15) &amp; "." &amp; BR93),
        IF(AND((--(INT('Data Sheet'!$A$15) &amp; "." &amp; BR93)&gt;=--('Data Sheet'!$A$15)), (--(INT('Data Sheet'!$A$15) &amp; "." &amp; BR93)&lt;=--('Data Sheet'!$B$15))),
            --(INT('Data Sheet'!$A$15) &amp; "." &amp; BR93),
            --(INT('Data Sheet'!$B$15) &amp; "." &amp; BR93)
        )
    ),
    IF(BQ93&lt;&gt;"",
        IF(INT('Data Sheet'!$A$15)=INT('Data Sheet'!$B$15),
            --(INT('Data Sheet'!$A$15) &amp; "." &amp; LEFT(BQ93,3)),
            IF(AND((--(INT('Data Sheet'!$A$15) &amp; "." &amp; LEFT(BQ93,3))&gt;=--('Data Sheet'!$A$15)), (--(INT('Data Sheet'!$A$15) &amp; "." &amp; LEFT(BQ93,3))&lt;=--('Data Sheet'!$B$15))),
                --(INT('Data Sheet'!$A$15) &amp; "." &amp; LEFT(BQ93,3)),
                --(INT('Data Sheet'!$B$15) &amp; "." &amp; LEFT(BQ93,3))
            )
        ),
        "OK"
    )
)</f>
        <v>OK</v>
      </c>
      <c r="Q93" s="23" t="str">
        <f>IF(BS93&lt;&gt;"",
    IF(INT('Data Sheet'!$A$19)=INT('Data Sheet'!$B$15),
        --(INT('Data Sheet'!$A$15) &amp; "." &amp; BS93),
        IF(AND((--(INT('Data Sheet'!$A$15) &amp; "." &amp; BS93)&gt;=--('Data Sheet'!$A$15)), (--(INT('Data Sheet'!$A$15) &amp; "." &amp; BS93)&lt;=--('Data Sheet'!$B$15))),
            --(INT('Data Sheet'!$A$15) &amp; "." &amp; BS93),
            --(INT('Data Sheet'!$B$15) &amp; "." &amp; BS93)
        )
    ),
    IF(BQ93&lt;&gt;"",
        IF(INT('Data Sheet'!$A$15)=INT('Data Sheet'!$B$15),
            --(INT('Data Sheet'!$A$15) &amp; "." &amp; RIGHT(BQ93,3)),
            IF(AND((--(INT('Data Sheet'!$A$15) &amp; "." &amp; RIGHT(BQ93,3))&gt;=--('Data Sheet'!$A$15)), (--(INT('Data Sheet'!$A$15) &amp; "." &amp; RIGHT(BQ93,3))&lt;=--('Data Sheet'!$B$15))),
                --(INT('Data Sheet'!$A$15) &amp; "." &amp; RIGHT(BQ93,3)),
                --(INT('Data Sheet'!$B$15) &amp; "." &amp; RIGHT(BQ93,3))
            )
        ),
        "OK"
    )
)</f>
        <v>OK</v>
      </c>
      <c r="R93" s="19"/>
      <c r="S93" s="19"/>
      <c r="T93" s="19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1"/>
      <c r="AU93" s="21"/>
      <c r="AV93" s="21"/>
      <c r="AW93" s="22"/>
      <c r="AX93" s="99"/>
      <c r="AY93" s="20"/>
      <c r="AZ93" s="20"/>
      <c r="BA93" s="22"/>
      <c r="BB93">
        <v>85</v>
      </c>
      <c r="BC93" s="80"/>
      <c r="BD93" s="80"/>
      <c r="BE93" s="80"/>
      <c r="BF93" s="80"/>
      <c r="BG93" s="32" t="str">
        <f t="shared" si="15"/>
        <v/>
      </c>
      <c r="BH93" s="78">
        <f t="shared" si="13"/>
        <v>0</v>
      </c>
      <c r="BI93" s="2">
        <f t="shared" si="16"/>
        <v>0</v>
      </c>
      <c r="BJ93" s="2">
        <f t="shared" si="17"/>
        <v>0</v>
      </c>
      <c r="BK93" s="2">
        <f t="shared" si="14"/>
        <v>0</v>
      </c>
    </row>
    <row r="94" spans="2:63" ht="15" customHeight="1" x14ac:dyDescent="0.25">
      <c r="B94" s="14">
        <v>86</v>
      </c>
      <c r="C94" s="95" t="str">
        <f t="shared" si="18"/>
        <v/>
      </c>
      <c r="D94" s="15" t="str">
        <f t="shared" si="23"/>
        <v>OK</v>
      </c>
      <c r="E94" s="16" t="e">
        <f>VLOOKUP('Data Sheet'!$B$8,'Data Sheet'!$I$2:$J$9,2,FALSE)</f>
        <v>#N/A</v>
      </c>
      <c r="F94" s="16" t="str">
        <f t="shared" si="19"/>
        <v/>
      </c>
      <c r="G94" s="103">
        <f t="shared" si="20"/>
        <v>0</v>
      </c>
      <c r="H94" s="17" t="s">
        <v>26</v>
      </c>
      <c r="I94" s="17" t="s">
        <v>26</v>
      </c>
      <c r="J94" s="17" t="str">
        <f>IF('Data Sheet'!$B$9="NC-50","N/A","OK")</f>
        <v>OK</v>
      </c>
      <c r="K94" s="17" t="str">
        <f>IF('Data Sheet'!$B$9="NC-50","N/A","OK")</f>
        <v>OK</v>
      </c>
      <c r="L94" s="17" t="str">
        <f t="shared" si="21"/>
        <v>OK</v>
      </c>
      <c r="M94" s="17" t="str">
        <f t="shared" si="22"/>
        <v>OK</v>
      </c>
      <c r="N94" s="18" t="str">
        <f>IF(BO94&lt;&gt;"",
    IF(INT('Data Sheet'!$A$19)=INT('Data Sheet'!$B$19),
        --(INT('Data Sheet'!$A$19) &amp; "." &amp; BO94),
        IF(AND((--(INT('Data Sheet'!$A$19) &amp; "." &amp; BO94)&gt;=--('Data Sheet'!$A$19)), (--(INT('Data Sheet'!$A$19) &amp; "." &amp; BO94)&lt;=--('Data Sheet'!$B$19))),
            --(INT('Data Sheet'!$A$19) &amp; "." &amp; BO94),
            --(INT('Data Sheet'!$B$19) &amp; "." &amp; BO94)
        )
    ),
    IF(BN94&lt;&gt;"",
        IF(INT('Data Sheet'!$A$19)=INT('Data Sheet'!$B$19),
            --(INT('Data Sheet'!$A$19) &amp; "." &amp; LEFT(BN94,3)),
            IF(AND((--(INT('Data Sheet'!$A$19) &amp; "." &amp; LEFT(BN94,3))&gt;=--('Data Sheet'!$A$19)), (--(INT('Data Sheet'!$A$19) &amp; "." &amp; LEFT(BN94,3))&lt;=--('Data Sheet'!$B$19))),
                --(INT('Data Sheet'!$A$19) &amp; "." &amp; LEFT(BN94,3)),
                --(INT('Data Sheet'!$B$19) &amp; "." &amp; LEFT(BN94,3))
            )
        ),
        "OK"
    )
)</f>
        <v>OK</v>
      </c>
      <c r="O94" s="23" t="str">
        <f>IF(BP94&lt;&gt;"",
    IF(INT('Data Sheet'!$A$19)=INT('Data Sheet'!$B$19),
        --(INT('Data Sheet'!$A$19) &amp; "." &amp; BP94),
        IF(AND((--(INT('Data Sheet'!$A$19) &amp; "." &amp; BP94)&gt;=--('Data Sheet'!$A$19)), (--(INT('Data Sheet'!$A$19) &amp; "." &amp; BP94)&lt;=--('Data Sheet'!$B$19))),
            --(INT('Data Sheet'!$A$19) &amp; "." &amp; BP94),
            --(INT('Data Sheet'!$B$19) &amp; "." &amp; BP94)
        )
    ),
    IF(BN94&lt;&gt;"",
        IF(INT('Data Sheet'!$A$19)=INT('Data Sheet'!$B$19),
            --(INT('Data Sheet'!$A$19) &amp; "." &amp; RIGHT(BN94,3)),
            IF(AND((--(INT('Data Sheet'!$A$19) &amp; "." &amp; RIGHT(BN94,3))&gt;=--('Data Sheet'!$A$19)), (--(INT('Data Sheet'!$A$19) &amp; "." &amp; RIGHT(BN94,3))&lt;=--('Data Sheet'!$B$19))),
                --(INT('Data Sheet'!$A$19) &amp; "." &amp; RIGHT(BN94,3)),
                --(INT('Data Sheet'!$B$19) &amp; "." &amp; RIGHT(BN94,3))
            )
        ),
        "OK"
    )
)</f>
        <v>OK</v>
      </c>
      <c r="P94" s="23" t="str">
        <f>IF(BR94&lt;&gt;"",
    IF(INT('Data Sheet'!$A$19)=INT('Data Sheet'!$B$15),
        --(INT('Data Sheet'!$A$15) &amp; "." &amp; BR94),
        IF(AND((--(INT('Data Sheet'!$A$15) &amp; "." &amp; BR94)&gt;=--('Data Sheet'!$A$15)), (--(INT('Data Sheet'!$A$15) &amp; "." &amp; BR94)&lt;=--('Data Sheet'!$B$15))),
            --(INT('Data Sheet'!$A$15) &amp; "." &amp; BR94),
            --(INT('Data Sheet'!$B$15) &amp; "." &amp; BR94)
        )
    ),
    IF(BQ94&lt;&gt;"",
        IF(INT('Data Sheet'!$A$15)=INT('Data Sheet'!$B$15),
            --(INT('Data Sheet'!$A$15) &amp; "." &amp; LEFT(BQ94,3)),
            IF(AND((--(INT('Data Sheet'!$A$15) &amp; "." &amp; LEFT(BQ94,3))&gt;=--('Data Sheet'!$A$15)), (--(INT('Data Sheet'!$A$15) &amp; "." &amp; LEFT(BQ94,3))&lt;=--('Data Sheet'!$B$15))),
                --(INT('Data Sheet'!$A$15) &amp; "." &amp; LEFT(BQ94,3)),
                --(INT('Data Sheet'!$B$15) &amp; "." &amp; LEFT(BQ94,3))
            )
        ),
        "OK"
    )
)</f>
        <v>OK</v>
      </c>
      <c r="Q94" s="23" t="str">
        <f>IF(BS94&lt;&gt;"",
    IF(INT('Data Sheet'!$A$19)=INT('Data Sheet'!$B$15),
        --(INT('Data Sheet'!$A$15) &amp; "." &amp; BS94),
        IF(AND((--(INT('Data Sheet'!$A$15) &amp; "." &amp; BS94)&gt;=--('Data Sheet'!$A$15)), (--(INT('Data Sheet'!$A$15) &amp; "." &amp; BS94)&lt;=--('Data Sheet'!$B$15))),
            --(INT('Data Sheet'!$A$15) &amp; "." &amp; BS94),
            --(INT('Data Sheet'!$B$15) &amp; "." &amp; BS94)
        )
    ),
    IF(BQ94&lt;&gt;"",
        IF(INT('Data Sheet'!$A$15)=INT('Data Sheet'!$B$15),
            --(INT('Data Sheet'!$A$15) &amp; "." &amp; RIGHT(BQ94,3)),
            IF(AND((--(INT('Data Sheet'!$A$15) &amp; "." &amp; RIGHT(BQ94,3))&gt;=--('Data Sheet'!$A$15)), (--(INT('Data Sheet'!$A$15) &amp; "." &amp; RIGHT(BQ94,3))&lt;=--('Data Sheet'!$B$15))),
                --(INT('Data Sheet'!$A$15) &amp; "." &amp; RIGHT(BQ94,3)),
                --(INT('Data Sheet'!$B$15) &amp; "." &amp; RIGHT(BQ94,3))
            )
        ),
        "OK"
    )
)</f>
        <v>OK</v>
      </c>
      <c r="R94" s="19"/>
      <c r="S94" s="19"/>
      <c r="T94" s="19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1"/>
      <c r="AU94" s="21"/>
      <c r="AV94" s="21"/>
      <c r="AW94" s="22"/>
      <c r="AX94" s="99"/>
      <c r="AY94" s="20"/>
      <c r="AZ94" s="20"/>
      <c r="BA94" s="22"/>
      <c r="BB94">
        <v>86</v>
      </c>
      <c r="BC94" s="80"/>
      <c r="BD94" s="80"/>
      <c r="BE94" s="80"/>
      <c r="BF94" s="80"/>
      <c r="BG94" s="32" t="str">
        <f t="shared" si="15"/>
        <v/>
      </c>
      <c r="BH94" s="78">
        <f t="shared" si="13"/>
        <v>0</v>
      </c>
      <c r="BI94" s="2">
        <f t="shared" si="16"/>
        <v>0</v>
      </c>
      <c r="BJ94" s="2">
        <f t="shared" si="17"/>
        <v>0</v>
      </c>
      <c r="BK94" s="2">
        <f t="shared" si="14"/>
        <v>0</v>
      </c>
    </row>
    <row r="95" spans="2:63" ht="15" customHeight="1" x14ac:dyDescent="0.25">
      <c r="B95" s="14">
        <v>87</v>
      </c>
      <c r="C95" s="95" t="str">
        <f t="shared" si="18"/>
        <v/>
      </c>
      <c r="D95" s="15" t="str">
        <f t="shared" si="23"/>
        <v>OK</v>
      </c>
      <c r="E95" s="16" t="e">
        <f>VLOOKUP('Data Sheet'!$B$8,'Data Sheet'!$I$2:$J$9,2,FALSE)</f>
        <v>#N/A</v>
      </c>
      <c r="F95" s="16" t="str">
        <f t="shared" si="19"/>
        <v/>
      </c>
      <c r="G95" s="103">
        <f t="shared" si="20"/>
        <v>0</v>
      </c>
      <c r="H95" s="17" t="s">
        <v>26</v>
      </c>
      <c r="I95" s="17" t="s">
        <v>26</v>
      </c>
      <c r="J95" s="17" t="str">
        <f>IF('Data Sheet'!$B$9="NC-50","N/A","OK")</f>
        <v>OK</v>
      </c>
      <c r="K95" s="17" t="str">
        <f>IF('Data Sheet'!$B$9="NC-50","N/A","OK")</f>
        <v>OK</v>
      </c>
      <c r="L95" s="17" t="str">
        <f t="shared" si="21"/>
        <v>OK</v>
      </c>
      <c r="M95" s="17" t="str">
        <f t="shared" si="22"/>
        <v>OK</v>
      </c>
      <c r="N95" s="18" t="str">
        <f>IF(BO95&lt;&gt;"",
    IF(INT('Data Sheet'!$A$19)=INT('Data Sheet'!$B$19),
        --(INT('Data Sheet'!$A$19) &amp; "." &amp; BO95),
        IF(AND((--(INT('Data Sheet'!$A$19) &amp; "." &amp; BO95)&gt;=--('Data Sheet'!$A$19)), (--(INT('Data Sheet'!$A$19) &amp; "." &amp; BO95)&lt;=--('Data Sheet'!$B$19))),
            --(INT('Data Sheet'!$A$19) &amp; "." &amp; BO95),
            --(INT('Data Sheet'!$B$19) &amp; "." &amp; BO95)
        )
    ),
    IF(BN95&lt;&gt;"",
        IF(INT('Data Sheet'!$A$19)=INT('Data Sheet'!$B$19),
            --(INT('Data Sheet'!$A$19) &amp; "." &amp; LEFT(BN95,3)),
            IF(AND((--(INT('Data Sheet'!$A$19) &amp; "." &amp; LEFT(BN95,3))&gt;=--('Data Sheet'!$A$19)), (--(INT('Data Sheet'!$A$19) &amp; "." &amp; LEFT(BN95,3))&lt;=--('Data Sheet'!$B$19))),
                --(INT('Data Sheet'!$A$19) &amp; "." &amp; LEFT(BN95,3)),
                --(INT('Data Sheet'!$B$19) &amp; "." &amp; LEFT(BN95,3))
            )
        ),
        "OK"
    )
)</f>
        <v>OK</v>
      </c>
      <c r="O95" s="23" t="str">
        <f>IF(BP95&lt;&gt;"",
    IF(INT('Data Sheet'!$A$19)=INT('Data Sheet'!$B$19),
        --(INT('Data Sheet'!$A$19) &amp; "." &amp; BP95),
        IF(AND((--(INT('Data Sheet'!$A$19) &amp; "." &amp; BP95)&gt;=--('Data Sheet'!$A$19)), (--(INT('Data Sheet'!$A$19) &amp; "." &amp; BP95)&lt;=--('Data Sheet'!$B$19))),
            --(INT('Data Sheet'!$A$19) &amp; "." &amp; BP95),
            --(INT('Data Sheet'!$B$19) &amp; "." &amp; BP95)
        )
    ),
    IF(BN95&lt;&gt;"",
        IF(INT('Data Sheet'!$A$19)=INT('Data Sheet'!$B$19),
            --(INT('Data Sheet'!$A$19) &amp; "." &amp; RIGHT(BN95,3)),
            IF(AND((--(INT('Data Sheet'!$A$19) &amp; "." &amp; RIGHT(BN95,3))&gt;=--('Data Sheet'!$A$19)), (--(INT('Data Sheet'!$A$19) &amp; "." &amp; RIGHT(BN95,3))&lt;=--('Data Sheet'!$B$19))),
                --(INT('Data Sheet'!$A$19) &amp; "." &amp; RIGHT(BN95,3)),
                --(INT('Data Sheet'!$B$19) &amp; "." &amp; RIGHT(BN95,3))
            )
        ),
        "OK"
    )
)</f>
        <v>OK</v>
      </c>
      <c r="P95" s="23" t="str">
        <f>IF(BR95&lt;&gt;"",
    IF(INT('Data Sheet'!$A$19)=INT('Data Sheet'!$B$15),
        --(INT('Data Sheet'!$A$15) &amp; "." &amp; BR95),
        IF(AND((--(INT('Data Sheet'!$A$15) &amp; "." &amp; BR95)&gt;=--('Data Sheet'!$A$15)), (--(INT('Data Sheet'!$A$15) &amp; "." &amp; BR95)&lt;=--('Data Sheet'!$B$15))),
            --(INT('Data Sheet'!$A$15) &amp; "." &amp; BR95),
            --(INT('Data Sheet'!$B$15) &amp; "." &amp; BR95)
        )
    ),
    IF(BQ95&lt;&gt;"",
        IF(INT('Data Sheet'!$A$15)=INT('Data Sheet'!$B$15),
            --(INT('Data Sheet'!$A$15) &amp; "." &amp; LEFT(BQ95,3)),
            IF(AND((--(INT('Data Sheet'!$A$15) &amp; "." &amp; LEFT(BQ95,3))&gt;=--('Data Sheet'!$A$15)), (--(INT('Data Sheet'!$A$15) &amp; "." &amp; LEFT(BQ95,3))&lt;=--('Data Sheet'!$B$15))),
                --(INT('Data Sheet'!$A$15) &amp; "." &amp; LEFT(BQ95,3)),
                --(INT('Data Sheet'!$B$15) &amp; "." &amp; LEFT(BQ95,3))
            )
        ),
        "OK"
    )
)</f>
        <v>OK</v>
      </c>
      <c r="Q95" s="23" t="str">
        <f>IF(BS95&lt;&gt;"",
    IF(INT('Data Sheet'!$A$19)=INT('Data Sheet'!$B$15),
        --(INT('Data Sheet'!$A$15) &amp; "." &amp; BS95),
        IF(AND((--(INT('Data Sheet'!$A$15) &amp; "." &amp; BS95)&gt;=--('Data Sheet'!$A$15)), (--(INT('Data Sheet'!$A$15) &amp; "." &amp; BS95)&lt;=--('Data Sheet'!$B$15))),
            --(INT('Data Sheet'!$A$15) &amp; "." &amp; BS95),
            --(INT('Data Sheet'!$B$15) &amp; "." &amp; BS95)
        )
    ),
    IF(BQ95&lt;&gt;"",
        IF(INT('Data Sheet'!$A$15)=INT('Data Sheet'!$B$15),
            --(INT('Data Sheet'!$A$15) &amp; "." &amp; RIGHT(BQ95,3)),
            IF(AND((--(INT('Data Sheet'!$A$15) &amp; "." &amp; RIGHT(BQ95,3))&gt;=--('Data Sheet'!$A$15)), (--(INT('Data Sheet'!$A$15) &amp; "." &amp; RIGHT(BQ95,3))&lt;=--('Data Sheet'!$B$15))),
                --(INT('Data Sheet'!$A$15) &amp; "." &amp; RIGHT(BQ95,3)),
                --(INT('Data Sheet'!$B$15) &amp; "." &amp; RIGHT(BQ95,3))
            )
        ),
        "OK"
    )
)</f>
        <v>OK</v>
      </c>
      <c r="R95" s="19"/>
      <c r="S95" s="19"/>
      <c r="T95" s="19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1"/>
      <c r="AU95" s="21"/>
      <c r="AV95" s="21"/>
      <c r="AW95" s="22"/>
      <c r="AX95" s="99"/>
      <c r="AY95" s="20"/>
      <c r="AZ95" s="20"/>
      <c r="BA95" s="22"/>
      <c r="BB95">
        <v>87</v>
      </c>
      <c r="BC95" s="80"/>
      <c r="BD95" s="80"/>
      <c r="BE95" s="80"/>
      <c r="BF95" s="80"/>
      <c r="BG95" s="32" t="str">
        <f t="shared" si="15"/>
        <v/>
      </c>
      <c r="BH95" s="78">
        <f t="shared" si="13"/>
        <v>0</v>
      </c>
      <c r="BI95" s="2">
        <f t="shared" si="16"/>
        <v>0</v>
      </c>
      <c r="BJ95" s="2">
        <f t="shared" si="17"/>
        <v>0</v>
      </c>
      <c r="BK95" s="2">
        <f t="shared" si="14"/>
        <v>0</v>
      </c>
    </row>
    <row r="96" spans="2:63" ht="15" customHeight="1" x14ac:dyDescent="0.25">
      <c r="B96" s="14">
        <v>88</v>
      </c>
      <c r="C96" s="95" t="str">
        <f t="shared" si="18"/>
        <v/>
      </c>
      <c r="D96" s="15" t="str">
        <f t="shared" si="23"/>
        <v>OK</v>
      </c>
      <c r="E96" s="16" t="e">
        <f>VLOOKUP('Data Sheet'!$B$8,'Data Sheet'!$I$2:$J$9,2,FALSE)</f>
        <v>#N/A</v>
      </c>
      <c r="F96" s="16" t="str">
        <f t="shared" si="19"/>
        <v/>
      </c>
      <c r="G96" s="103">
        <f t="shared" si="20"/>
        <v>0</v>
      </c>
      <c r="H96" s="17" t="s">
        <v>26</v>
      </c>
      <c r="I96" s="17" t="s">
        <v>26</v>
      </c>
      <c r="J96" s="17" t="str">
        <f>IF('Data Sheet'!$B$9="NC-50","N/A","OK")</f>
        <v>OK</v>
      </c>
      <c r="K96" s="17" t="str">
        <f>IF('Data Sheet'!$B$9="NC-50","N/A","OK")</f>
        <v>OK</v>
      </c>
      <c r="L96" s="17" t="str">
        <f t="shared" si="21"/>
        <v>OK</v>
      </c>
      <c r="M96" s="17" t="str">
        <f t="shared" si="22"/>
        <v>OK</v>
      </c>
      <c r="N96" s="18" t="str">
        <f>IF(BO96&lt;&gt;"",
    IF(INT('Data Sheet'!$A$19)=INT('Data Sheet'!$B$19),
        --(INT('Data Sheet'!$A$19) &amp; "." &amp; BO96),
        IF(AND((--(INT('Data Sheet'!$A$19) &amp; "." &amp; BO96)&gt;=--('Data Sheet'!$A$19)), (--(INT('Data Sheet'!$A$19) &amp; "." &amp; BO96)&lt;=--('Data Sheet'!$B$19))),
            --(INT('Data Sheet'!$A$19) &amp; "." &amp; BO96),
            --(INT('Data Sheet'!$B$19) &amp; "." &amp; BO96)
        )
    ),
    IF(BN96&lt;&gt;"",
        IF(INT('Data Sheet'!$A$19)=INT('Data Sheet'!$B$19),
            --(INT('Data Sheet'!$A$19) &amp; "." &amp; LEFT(BN96,3)),
            IF(AND((--(INT('Data Sheet'!$A$19) &amp; "." &amp; LEFT(BN96,3))&gt;=--('Data Sheet'!$A$19)), (--(INT('Data Sheet'!$A$19) &amp; "." &amp; LEFT(BN96,3))&lt;=--('Data Sheet'!$B$19))),
                --(INT('Data Sheet'!$A$19) &amp; "." &amp; LEFT(BN96,3)),
                --(INT('Data Sheet'!$B$19) &amp; "." &amp; LEFT(BN96,3))
            )
        ),
        "OK"
    )
)</f>
        <v>OK</v>
      </c>
      <c r="O96" s="23" t="str">
        <f>IF(BP96&lt;&gt;"",
    IF(INT('Data Sheet'!$A$19)=INT('Data Sheet'!$B$19),
        --(INT('Data Sheet'!$A$19) &amp; "." &amp; BP96),
        IF(AND((--(INT('Data Sheet'!$A$19) &amp; "." &amp; BP96)&gt;=--('Data Sheet'!$A$19)), (--(INT('Data Sheet'!$A$19) &amp; "." &amp; BP96)&lt;=--('Data Sheet'!$B$19))),
            --(INT('Data Sheet'!$A$19) &amp; "." &amp; BP96),
            --(INT('Data Sheet'!$B$19) &amp; "." &amp; BP96)
        )
    ),
    IF(BN96&lt;&gt;"",
        IF(INT('Data Sheet'!$A$19)=INT('Data Sheet'!$B$19),
            --(INT('Data Sheet'!$A$19) &amp; "." &amp; RIGHT(BN96,3)),
            IF(AND((--(INT('Data Sheet'!$A$19) &amp; "." &amp; RIGHT(BN96,3))&gt;=--('Data Sheet'!$A$19)), (--(INT('Data Sheet'!$A$19) &amp; "." &amp; RIGHT(BN96,3))&lt;=--('Data Sheet'!$B$19))),
                --(INT('Data Sheet'!$A$19) &amp; "." &amp; RIGHT(BN96,3)),
                --(INT('Data Sheet'!$B$19) &amp; "." &amp; RIGHT(BN96,3))
            )
        ),
        "OK"
    )
)</f>
        <v>OK</v>
      </c>
      <c r="P96" s="23" t="str">
        <f>IF(BR96&lt;&gt;"",
    IF(INT('Data Sheet'!$A$19)=INT('Data Sheet'!$B$15),
        --(INT('Data Sheet'!$A$15) &amp; "." &amp; BR96),
        IF(AND((--(INT('Data Sheet'!$A$15) &amp; "." &amp; BR96)&gt;=--('Data Sheet'!$A$15)), (--(INT('Data Sheet'!$A$15) &amp; "." &amp; BR96)&lt;=--('Data Sheet'!$B$15))),
            --(INT('Data Sheet'!$A$15) &amp; "." &amp; BR96),
            --(INT('Data Sheet'!$B$15) &amp; "." &amp; BR96)
        )
    ),
    IF(BQ96&lt;&gt;"",
        IF(INT('Data Sheet'!$A$15)=INT('Data Sheet'!$B$15),
            --(INT('Data Sheet'!$A$15) &amp; "." &amp; LEFT(BQ96,3)),
            IF(AND((--(INT('Data Sheet'!$A$15) &amp; "." &amp; LEFT(BQ96,3))&gt;=--('Data Sheet'!$A$15)), (--(INT('Data Sheet'!$A$15) &amp; "." &amp; LEFT(BQ96,3))&lt;=--('Data Sheet'!$B$15))),
                --(INT('Data Sheet'!$A$15) &amp; "." &amp; LEFT(BQ96,3)),
                --(INT('Data Sheet'!$B$15) &amp; "." &amp; LEFT(BQ96,3))
            )
        ),
        "OK"
    )
)</f>
        <v>OK</v>
      </c>
      <c r="Q96" s="23" t="str">
        <f>IF(BS96&lt;&gt;"",
    IF(INT('Data Sheet'!$A$19)=INT('Data Sheet'!$B$15),
        --(INT('Data Sheet'!$A$15) &amp; "." &amp; BS96),
        IF(AND((--(INT('Data Sheet'!$A$15) &amp; "." &amp; BS96)&gt;=--('Data Sheet'!$A$15)), (--(INT('Data Sheet'!$A$15) &amp; "." &amp; BS96)&lt;=--('Data Sheet'!$B$15))),
            --(INT('Data Sheet'!$A$15) &amp; "." &amp; BS96),
            --(INT('Data Sheet'!$B$15) &amp; "." &amp; BS96)
        )
    ),
    IF(BQ96&lt;&gt;"",
        IF(INT('Data Sheet'!$A$15)=INT('Data Sheet'!$B$15),
            --(INT('Data Sheet'!$A$15) &amp; "." &amp; RIGHT(BQ96,3)),
            IF(AND((--(INT('Data Sheet'!$A$15) &amp; "." &amp; RIGHT(BQ96,3))&gt;=--('Data Sheet'!$A$15)), (--(INT('Data Sheet'!$A$15) &amp; "." &amp; RIGHT(BQ96,3))&lt;=--('Data Sheet'!$B$15))),
                --(INT('Data Sheet'!$A$15) &amp; "." &amp; RIGHT(BQ96,3)),
                --(INT('Data Sheet'!$B$15) &amp; "." &amp; RIGHT(BQ96,3))
            )
        ),
        "OK"
    )
)</f>
        <v>OK</v>
      </c>
      <c r="R96" s="19"/>
      <c r="S96" s="19"/>
      <c r="T96" s="19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1"/>
      <c r="AU96" s="21"/>
      <c r="AV96" s="21"/>
      <c r="AW96" s="22"/>
      <c r="AX96" s="99"/>
      <c r="AY96" s="20"/>
      <c r="AZ96" s="20"/>
      <c r="BA96" s="22"/>
      <c r="BB96">
        <v>88</v>
      </c>
      <c r="BC96" s="80"/>
      <c r="BD96" s="80"/>
      <c r="BE96" s="80"/>
      <c r="BF96" s="80"/>
      <c r="BG96" s="32" t="str">
        <f t="shared" si="15"/>
        <v/>
      </c>
      <c r="BH96" s="78">
        <f t="shared" si="13"/>
        <v>0</v>
      </c>
      <c r="BI96" s="2">
        <f t="shared" si="16"/>
        <v>0</v>
      </c>
      <c r="BJ96" s="2">
        <f t="shared" si="17"/>
        <v>0</v>
      </c>
      <c r="BK96" s="2">
        <f t="shared" si="14"/>
        <v>0</v>
      </c>
    </row>
    <row r="97" spans="2:63" ht="15" customHeight="1" x14ac:dyDescent="0.25">
      <c r="B97" s="14">
        <v>89</v>
      </c>
      <c r="C97" s="95" t="str">
        <f t="shared" si="18"/>
        <v/>
      </c>
      <c r="D97" s="15" t="str">
        <f t="shared" si="23"/>
        <v>OK</v>
      </c>
      <c r="E97" s="16" t="e">
        <f>VLOOKUP('Data Sheet'!$B$8,'Data Sheet'!$I$2:$J$9,2,FALSE)</f>
        <v>#N/A</v>
      </c>
      <c r="F97" s="16" t="str">
        <f t="shared" si="19"/>
        <v/>
      </c>
      <c r="G97" s="103">
        <f t="shared" si="20"/>
        <v>0</v>
      </c>
      <c r="H97" s="17" t="s">
        <v>26</v>
      </c>
      <c r="I97" s="17" t="s">
        <v>26</v>
      </c>
      <c r="J97" s="17" t="str">
        <f>IF('Data Sheet'!$B$9="NC-50","N/A","OK")</f>
        <v>OK</v>
      </c>
      <c r="K97" s="17" t="str">
        <f>IF('Data Sheet'!$B$9="NC-50","N/A","OK")</f>
        <v>OK</v>
      </c>
      <c r="L97" s="17" t="str">
        <f t="shared" si="21"/>
        <v>OK</v>
      </c>
      <c r="M97" s="17" t="str">
        <f t="shared" si="22"/>
        <v>OK</v>
      </c>
      <c r="N97" s="18" t="str">
        <f>IF(BO97&lt;&gt;"",
    IF(INT('Data Sheet'!$A$19)=INT('Data Sheet'!$B$19),
        --(INT('Data Sheet'!$A$19) &amp; "." &amp; BO97),
        IF(AND((--(INT('Data Sheet'!$A$19) &amp; "." &amp; BO97)&gt;=--('Data Sheet'!$A$19)), (--(INT('Data Sheet'!$A$19) &amp; "." &amp; BO97)&lt;=--('Data Sheet'!$B$19))),
            --(INT('Data Sheet'!$A$19) &amp; "." &amp; BO97),
            --(INT('Data Sheet'!$B$19) &amp; "." &amp; BO97)
        )
    ),
    IF(BN97&lt;&gt;"",
        IF(INT('Data Sheet'!$A$19)=INT('Data Sheet'!$B$19),
            --(INT('Data Sheet'!$A$19) &amp; "." &amp; LEFT(BN97,3)),
            IF(AND((--(INT('Data Sheet'!$A$19) &amp; "." &amp; LEFT(BN97,3))&gt;=--('Data Sheet'!$A$19)), (--(INT('Data Sheet'!$A$19) &amp; "." &amp; LEFT(BN97,3))&lt;=--('Data Sheet'!$B$19))),
                --(INT('Data Sheet'!$A$19) &amp; "." &amp; LEFT(BN97,3)),
                --(INT('Data Sheet'!$B$19) &amp; "." &amp; LEFT(BN97,3))
            )
        ),
        "OK"
    )
)</f>
        <v>OK</v>
      </c>
      <c r="O97" s="23" t="str">
        <f>IF(BP97&lt;&gt;"",
    IF(INT('Data Sheet'!$A$19)=INT('Data Sheet'!$B$19),
        --(INT('Data Sheet'!$A$19) &amp; "." &amp; BP97),
        IF(AND((--(INT('Data Sheet'!$A$19) &amp; "." &amp; BP97)&gt;=--('Data Sheet'!$A$19)), (--(INT('Data Sheet'!$A$19) &amp; "." &amp; BP97)&lt;=--('Data Sheet'!$B$19))),
            --(INT('Data Sheet'!$A$19) &amp; "." &amp; BP97),
            --(INT('Data Sheet'!$B$19) &amp; "." &amp; BP97)
        )
    ),
    IF(BN97&lt;&gt;"",
        IF(INT('Data Sheet'!$A$19)=INT('Data Sheet'!$B$19),
            --(INT('Data Sheet'!$A$19) &amp; "." &amp; RIGHT(BN97,3)),
            IF(AND((--(INT('Data Sheet'!$A$19) &amp; "." &amp; RIGHT(BN97,3))&gt;=--('Data Sheet'!$A$19)), (--(INT('Data Sheet'!$A$19) &amp; "." &amp; RIGHT(BN97,3))&lt;=--('Data Sheet'!$B$19))),
                --(INT('Data Sheet'!$A$19) &amp; "." &amp; RIGHT(BN97,3)),
                --(INT('Data Sheet'!$B$19) &amp; "." &amp; RIGHT(BN97,3))
            )
        ),
        "OK"
    )
)</f>
        <v>OK</v>
      </c>
      <c r="P97" s="23" t="str">
        <f>IF(BR97&lt;&gt;"",
    IF(INT('Data Sheet'!$A$19)=INT('Data Sheet'!$B$15),
        --(INT('Data Sheet'!$A$15) &amp; "." &amp; BR97),
        IF(AND((--(INT('Data Sheet'!$A$15) &amp; "." &amp; BR97)&gt;=--('Data Sheet'!$A$15)), (--(INT('Data Sheet'!$A$15) &amp; "." &amp; BR97)&lt;=--('Data Sheet'!$B$15))),
            --(INT('Data Sheet'!$A$15) &amp; "." &amp; BR97),
            --(INT('Data Sheet'!$B$15) &amp; "." &amp; BR97)
        )
    ),
    IF(BQ97&lt;&gt;"",
        IF(INT('Data Sheet'!$A$15)=INT('Data Sheet'!$B$15),
            --(INT('Data Sheet'!$A$15) &amp; "." &amp; LEFT(BQ97,3)),
            IF(AND((--(INT('Data Sheet'!$A$15) &amp; "." &amp; LEFT(BQ97,3))&gt;=--('Data Sheet'!$A$15)), (--(INT('Data Sheet'!$A$15) &amp; "." &amp; LEFT(BQ97,3))&lt;=--('Data Sheet'!$B$15))),
                --(INT('Data Sheet'!$A$15) &amp; "." &amp; LEFT(BQ97,3)),
                --(INT('Data Sheet'!$B$15) &amp; "." &amp; LEFT(BQ97,3))
            )
        ),
        "OK"
    )
)</f>
        <v>OK</v>
      </c>
      <c r="Q97" s="23" t="str">
        <f>IF(BS97&lt;&gt;"",
    IF(INT('Data Sheet'!$A$19)=INT('Data Sheet'!$B$15),
        --(INT('Data Sheet'!$A$15) &amp; "." &amp; BS97),
        IF(AND((--(INT('Data Sheet'!$A$15) &amp; "." &amp; BS97)&gt;=--('Data Sheet'!$A$15)), (--(INT('Data Sheet'!$A$15) &amp; "." &amp; BS97)&lt;=--('Data Sheet'!$B$15))),
            --(INT('Data Sheet'!$A$15) &amp; "." &amp; BS97),
            --(INT('Data Sheet'!$B$15) &amp; "." &amp; BS97)
        )
    ),
    IF(BQ97&lt;&gt;"",
        IF(INT('Data Sheet'!$A$15)=INT('Data Sheet'!$B$15),
            --(INT('Data Sheet'!$A$15) &amp; "." &amp; RIGHT(BQ97,3)),
            IF(AND((--(INT('Data Sheet'!$A$15) &amp; "." &amp; RIGHT(BQ97,3))&gt;=--('Data Sheet'!$A$15)), (--(INT('Data Sheet'!$A$15) &amp; "." &amp; RIGHT(BQ97,3))&lt;=--('Data Sheet'!$B$15))),
                --(INT('Data Sheet'!$A$15) &amp; "." &amp; RIGHT(BQ97,3)),
                --(INT('Data Sheet'!$B$15) &amp; "." &amp; RIGHT(BQ97,3))
            )
        ),
        "OK"
    )
)</f>
        <v>OK</v>
      </c>
      <c r="R97" s="19"/>
      <c r="S97" s="19"/>
      <c r="T97" s="19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1"/>
      <c r="AU97" s="21"/>
      <c r="AV97" s="21"/>
      <c r="AW97" s="22"/>
      <c r="AX97" s="99"/>
      <c r="AY97" s="20"/>
      <c r="AZ97" s="20"/>
      <c r="BA97" s="22"/>
      <c r="BB97">
        <v>89</v>
      </c>
      <c r="BC97" s="80"/>
      <c r="BD97" s="80"/>
      <c r="BE97" s="80"/>
      <c r="BF97" s="80"/>
      <c r="BG97" s="32" t="str">
        <f t="shared" si="15"/>
        <v/>
      </c>
      <c r="BH97" s="78">
        <f t="shared" si="13"/>
        <v>0</v>
      </c>
      <c r="BI97" s="2">
        <f t="shared" si="16"/>
        <v>0</v>
      </c>
      <c r="BJ97" s="2">
        <f t="shared" si="17"/>
        <v>0</v>
      </c>
      <c r="BK97" s="2">
        <f t="shared" si="14"/>
        <v>0</v>
      </c>
    </row>
    <row r="98" spans="2:63" ht="15" customHeight="1" x14ac:dyDescent="0.25">
      <c r="B98" s="14">
        <v>90</v>
      </c>
      <c r="C98" s="95" t="str">
        <f t="shared" si="18"/>
        <v/>
      </c>
      <c r="D98" s="15" t="str">
        <f t="shared" si="23"/>
        <v>OK</v>
      </c>
      <c r="E98" s="16" t="e">
        <f>VLOOKUP('Data Sheet'!$B$8,'Data Sheet'!$I$2:$J$9,2,FALSE)</f>
        <v>#N/A</v>
      </c>
      <c r="F98" s="16" t="str">
        <f t="shared" si="19"/>
        <v/>
      </c>
      <c r="G98" s="103">
        <f t="shared" si="20"/>
        <v>0</v>
      </c>
      <c r="H98" s="17" t="s">
        <v>26</v>
      </c>
      <c r="I98" s="17" t="s">
        <v>26</v>
      </c>
      <c r="J98" s="17" t="str">
        <f>IF('Data Sheet'!$B$9="NC-50","N/A","OK")</f>
        <v>OK</v>
      </c>
      <c r="K98" s="17" t="str">
        <f>IF('Data Sheet'!$B$9="NC-50","N/A","OK")</f>
        <v>OK</v>
      </c>
      <c r="L98" s="17" t="str">
        <f t="shared" si="21"/>
        <v>OK</v>
      </c>
      <c r="M98" s="17" t="str">
        <f t="shared" si="22"/>
        <v>OK</v>
      </c>
      <c r="N98" s="18" t="str">
        <f>IF(BO98&lt;&gt;"",
    IF(INT('Data Sheet'!$A$19)=INT('Data Sheet'!$B$19),
        --(INT('Data Sheet'!$A$19) &amp; "." &amp; BO98),
        IF(AND((--(INT('Data Sheet'!$A$19) &amp; "." &amp; BO98)&gt;=--('Data Sheet'!$A$19)), (--(INT('Data Sheet'!$A$19) &amp; "." &amp; BO98)&lt;=--('Data Sheet'!$B$19))),
            --(INT('Data Sheet'!$A$19) &amp; "." &amp; BO98),
            --(INT('Data Sheet'!$B$19) &amp; "." &amp; BO98)
        )
    ),
    IF(BN98&lt;&gt;"",
        IF(INT('Data Sheet'!$A$19)=INT('Data Sheet'!$B$19),
            --(INT('Data Sheet'!$A$19) &amp; "." &amp; LEFT(BN98,3)),
            IF(AND((--(INT('Data Sheet'!$A$19) &amp; "." &amp; LEFT(BN98,3))&gt;=--('Data Sheet'!$A$19)), (--(INT('Data Sheet'!$A$19) &amp; "." &amp; LEFT(BN98,3))&lt;=--('Data Sheet'!$B$19))),
                --(INT('Data Sheet'!$A$19) &amp; "." &amp; LEFT(BN98,3)),
                --(INT('Data Sheet'!$B$19) &amp; "." &amp; LEFT(BN98,3))
            )
        ),
        "OK"
    )
)</f>
        <v>OK</v>
      </c>
      <c r="O98" s="23" t="str">
        <f>IF(BP98&lt;&gt;"",
    IF(INT('Data Sheet'!$A$19)=INT('Data Sheet'!$B$19),
        --(INT('Data Sheet'!$A$19) &amp; "." &amp; BP98),
        IF(AND((--(INT('Data Sheet'!$A$19) &amp; "." &amp; BP98)&gt;=--('Data Sheet'!$A$19)), (--(INT('Data Sheet'!$A$19) &amp; "." &amp; BP98)&lt;=--('Data Sheet'!$B$19))),
            --(INT('Data Sheet'!$A$19) &amp; "." &amp; BP98),
            --(INT('Data Sheet'!$B$19) &amp; "." &amp; BP98)
        )
    ),
    IF(BN98&lt;&gt;"",
        IF(INT('Data Sheet'!$A$19)=INT('Data Sheet'!$B$19),
            --(INT('Data Sheet'!$A$19) &amp; "." &amp; RIGHT(BN98,3)),
            IF(AND((--(INT('Data Sheet'!$A$19) &amp; "." &amp; RIGHT(BN98,3))&gt;=--('Data Sheet'!$A$19)), (--(INT('Data Sheet'!$A$19) &amp; "." &amp; RIGHT(BN98,3))&lt;=--('Data Sheet'!$B$19))),
                --(INT('Data Sheet'!$A$19) &amp; "." &amp; RIGHT(BN98,3)),
                --(INT('Data Sheet'!$B$19) &amp; "." &amp; RIGHT(BN98,3))
            )
        ),
        "OK"
    )
)</f>
        <v>OK</v>
      </c>
      <c r="P98" s="23" t="str">
        <f>IF(BR98&lt;&gt;"",
    IF(INT('Data Sheet'!$A$19)=INT('Data Sheet'!$B$15),
        --(INT('Data Sheet'!$A$15) &amp; "." &amp; BR98),
        IF(AND((--(INT('Data Sheet'!$A$15) &amp; "." &amp; BR98)&gt;=--('Data Sheet'!$A$15)), (--(INT('Data Sheet'!$A$15) &amp; "." &amp; BR98)&lt;=--('Data Sheet'!$B$15))),
            --(INT('Data Sheet'!$A$15) &amp; "." &amp; BR98),
            --(INT('Data Sheet'!$B$15) &amp; "." &amp; BR98)
        )
    ),
    IF(BQ98&lt;&gt;"",
        IF(INT('Data Sheet'!$A$15)=INT('Data Sheet'!$B$15),
            --(INT('Data Sheet'!$A$15) &amp; "." &amp; LEFT(BQ98,3)),
            IF(AND((--(INT('Data Sheet'!$A$15) &amp; "." &amp; LEFT(BQ98,3))&gt;=--('Data Sheet'!$A$15)), (--(INT('Data Sheet'!$A$15) &amp; "." &amp; LEFT(BQ98,3))&lt;=--('Data Sheet'!$B$15))),
                --(INT('Data Sheet'!$A$15) &amp; "." &amp; LEFT(BQ98,3)),
                --(INT('Data Sheet'!$B$15) &amp; "." &amp; LEFT(BQ98,3))
            )
        ),
        "OK"
    )
)</f>
        <v>OK</v>
      </c>
      <c r="Q98" s="23" t="str">
        <f>IF(BS98&lt;&gt;"",
    IF(INT('Data Sheet'!$A$19)=INT('Data Sheet'!$B$15),
        --(INT('Data Sheet'!$A$15) &amp; "." &amp; BS98),
        IF(AND((--(INT('Data Sheet'!$A$15) &amp; "." &amp; BS98)&gt;=--('Data Sheet'!$A$15)), (--(INT('Data Sheet'!$A$15) &amp; "." &amp; BS98)&lt;=--('Data Sheet'!$B$15))),
            --(INT('Data Sheet'!$A$15) &amp; "." &amp; BS98),
            --(INT('Data Sheet'!$B$15) &amp; "." &amp; BS98)
        )
    ),
    IF(BQ98&lt;&gt;"",
        IF(INT('Data Sheet'!$A$15)=INT('Data Sheet'!$B$15),
            --(INT('Data Sheet'!$A$15) &amp; "." &amp; RIGHT(BQ98,3)),
            IF(AND((--(INT('Data Sheet'!$A$15) &amp; "." &amp; RIGHT(BQ98,3))&gt;=--('Data Sheet'!$A$15)), (--(INT('Data Sheet'!$A$15) &amp; "." &amp; RIGHT(BQ98,3))&lt;=--('Data Sheet'!$B$15))),
                --(INT('Data Sheet'!$A$15) &amp; "." &amp; RIGHT(BQ98,3)),
                --(INT('Data Sheet'!$B$15) &amp; "." &amp; RIGHT(BQ98,3))
            )
        ),
        "OK"
    )
)</f>
        <v>OK</v>
      </c>
      <c r="R98" s="19"/>
      <c r="S98" s="19"/>
      <c r="T98" s="19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1"/>
      <c r="AU98" s="21"/>
      <c r="AV98" s="21"/>
      <c r="AW98" s="22"/>
      <c r="AX98" s="99"/>
      <c r="AY98" s="20"/>
      <c r="AZ98" s="20"/>
      <c r="BA98" s="22"/>
      <c r="BB98">
        <v>90</v>
      </c>
      <c r="BC98" s="80"/>
      <c r="BD98" s="80"/>
      <c r="BE98" s="80"/>
      <c r="BF98" s="80"/>
      <c r="BG98" s="32" t="str">
        <f t="shared" si="15"/>
        <v/>
      </c>
      <c r="BH98" s="78">
        <f t="shared" si="13"/>
        <v>0</v>
      </c>
      <c r="BI98" s="2">
        <f t="shared" si="16"/>
        <v>0</v>
      </c>
      <c r="BJ98" s="2">
        <f t="shared" si="17"/>
        <v>0</v>
      </c>
      <c r="BK98" s="2">
        <f t="shared" si="14"/>
        <v>0</v>
      </c>
    </row>
    <row r="99" spans="2:63" ht="15" customHeight="1" x14ac:dyDescent="0.25">
      <c r="B99" s="14">
        <v>91</v>
      </c>
      <c r="C99" s="95" t="str">
        <f t="shared" si="18"/>
        <v/>
      </c>
      <c r="D99" s="15" t="str">
        <f t="shared" si="23"/>
        <v>OK</v>
      </c>
      <c r="E99" s="16" t="e">
        <f>VLOOKUP('Data Sheet'!$B$8,'Data Sheet'!$I$2:$J$9,2,FALSE)</f>
        <v>#N/A</v>
      </c>
      <c r="F99" s="16" t="str">
        <f t="shared" si="19"/>
        <v/>
      </c>
      <c r="G99" s="103">
        <f t="shared" si="20"/>
        <v>0</v>
      </c>
      <c r="H99" s="17" t="s">
        <v>26</v>
      </c>
      <c r="I99" s="17" t="s">
        <v>26</v>
      </c>
      <c r="J99" s="17" t="str">
        <f>IF('Data Sheet'!$B$9="NC-50","N/A","OK")</f>
        <v>OK</v>
      </c>
      <c r="K99" s="17" t="str">
        <f>IF('Data Sheet'!$B$9="NC-50","N/A","OK")</f>
        <v>OK</v>
      </c>
      <c r="L99" s="17" t="str">
        <f t="shared" si="21"/>
        <v>OK</v>
      </c>
      <c r="M99" s="17" t="str">
        <f t="shared" si="22"/>
        <v>OK</v>
      </c>
      <c r="N99" s="18" t="str">
        <f>IF(BO99&lt;&gt;"",
    IF(INT('Data Sheet'!$A$19)=INT('Data Sheet'!$B$19),
        --(INT('Data Sheet'!$A$19) &amp; "." &amp; BO99),
        IF(AND((--(INT('Data Sheet'!$A$19) &amp; "." &amp; BO99)&gt;=--('Data Sheet'!$A$19)), (--(INT('Data Sheet'!$A$19) &amp; "." &amp; BO99)&lt;=--('Data Sheet'!$B$19))),
            --(INT('Data Sheet'!$A$19) &amp; "." &amp; BO99),
            --(INT('Data Sheet'!$B$19) &amp; "." &amp; BO99)
        )
    ),
    IF(BN99&lt;&gt;"",
        IF(INT('Data Sheet'!$A$19)=INT('Data Sheet'!$B$19),
            --(INT('Data Sheet'!$A$19) &amp; "." &amp; LEFT(BN99,3)),
            IF(AND((--(INT('Data Sheet'!$A$19) &amp; "." &amp; LEFT(BN99,3))&gt;=--('Data Sheet'!$A$19)), (--(INT('Data Sheet'!$A$19) &amp; "." &amp; LEFT(BN99,3))&lt;=--('Data Sheet'!$B$19))),
                --(INT('Data Sheet'!$A$19) &amp; "." &amp; LEFT(BN99,3)),
                --(INT('Data Sheet'!$B$19) &amp; "." &amp; LEFT(BN99,3))
            )
        ),
        "OK"
    )
)</f>
        <v>OK</v>
      </c>
      <c r="O99" s="23" t="str">
        <f>IF(BP99&lt;&gt;"",
    IF(INT('Data Sheet'!$A$19)=INT('Data Sheet'!$B$19),
        --(INT('Data Sheet'!$A$19) &amp; "." &amp; BP99),
        IF(AND((--(INT('Data Sheet'!$A$19) &amp; "." &amp; BP99)&gt;=--('Data Sheet'!$A$19)), (--(INT('Data Sheet'!$A$19) &amp; "." &amp; BP99)&lt;=--('Data Sheet'!$B$19))),
            --(INT('Data Sheet'!$A$19) &amp; "." &amp; BP99),
            --(INT('Data Sheet'!$B$19) &amp; "." &amp; BP99)
        )
    ),
    IF(BN99&lt;&gt;"",
        IF(INT('Data Sheet'!$A$19)=INT('Data Sheet'!$B$19),
            --(INT('Data Sheet'!$A$19) &amp; "." &amp; RIGHT(BN99,3)),
            IF(AND((--(INT('Data Sheet'!$A$19) &amp; "." &amp; RIGHT(BN99,3))&gt;=--('Data Sheet'!$A$19)), (--(INT('Data Sheet'!$A$19) &amp; "." &amp; RIGHT(BN99,3))&lt;=--('Data Sheet'!$B$19))),
                --(INT('Data Sheet'!$A$19) &amp; "." &amp; RIGHT(BN99,3)),
                --(INT('Data Sheet'!$B$19) &amp; "." &amp; RIGHT(BN99,3))
            )
        ),
        "OK"
    )
)</f>
        <v>OK</v>
      </c>
      <c r="P99" s="23" t="str">
        <f>IF(BR99&lt;&gt;"",
    IF(INT('Data Sheet'!$A$19)=INT('Data Sheet'!$B$15),
        --(INT('Data Sheet'!$A$15) &amp; "." &amp; BR99),
        IF(AND((--(INT('Data Sheet'!$A$15) &amp; "." &amp; BR99)&gt;=--('Data Sheet'!$A$15)), (--(INT('Data Sheet'!$A$15) &amp; "." &amp; BR99)&lt;=--('Data Sheet'!$B$15))),
            --(INT('Data Sheet'!$A$15) &amp; "." &amp; BR99),
            --(INT('Data Sheet'!$B$15) &amp; "." &amp; BR99)
        )
    ),
    IF(BQ99&lt;&gt;"",
        IF(INT('Data Sheet'!$A$15)=INT('Data Sheet'!$B$15),
            --(INT('Data Sheet'!$A$15) &amp; "." &amp; LEFT(BQ99,3)),
            IF(AND((--(INT('Data Sheet'!$A$15) &amp; "." &amp; LEFT(BQ99,3))&gt;=--('Data Sheet'!$A$15)), (--(INT('Data Sheet'!$A$15) &amp; "." &amp; LEFT(BQ99,3))&lt;=--('Data Sheet'!$B$15))),
                --(INT('Data Sheet'!$A$15) &amp; "." &amp; LEFT(BQ99,3)),
                --(INT('Data Sheet'!$B$15) &amp; "." &amp; LEFT(BQ99,3))
            )
        ),
        "OK"
    )
)</f>
        <v>OK</v>
      </c>
      <c r="Q99" s="23" t="str">
        <f>IF(BS99&lt;&gt;"",
    IF(INT('Data Sheet'!$A$19)=INT('Data Sheet'!$B$15),
        --(INT('Data Sheet'!$A$15) &amp; "." &amp; BS99),
        IF(AND((--(INT('Data Sheet'!$A$15) &amp; "." &amp; BS99)&gt;=--('Data Sheet'!$A$15)), (--(INT('Data Sheet'!$A$15) &amp; "." &amp; BS99)&lt;=--('Data Sheet'!$B$15))),
            --(INT('Data Sheet'!$A$15) &amp; "." &amp; BS99),
            --(INT('Data Sheet'!$B$15) &amp; "." &amp; BS99)
        )
    ),
    IF(BQ99&lt;&gt;"",
        IF(INT('Data Sheet'!$A$15)=INT('Data Sheet'!$B$15),
            --(INT('Data Sheet'!$A$15) &amp; "." &amp; RIGHT(BQ99,3)),
            IF(AND((--(INT('Data Sheet'!$A$15) &amp; "." &amp; RIGHT(BQ99,3))&gt;=--('Data Sheet'!$A$15)), (--(INT('Data Sheet'!$A$15) &amp; "." &amp; RIGHT(BQ99,3))&lt;=--('Data Sheet'!$B$15))),
                --(INT('Data Sheet'!$A$15) &amp; "." &amp; RIGHT(BQ99,3)),
                --(INT('Data Sheet'!$B$15) &amp; "." &amp; RIGHT(BQ99,3))
            )
        ),
        "OK"
    )
)</f>
        <v>OK</v>
      </c>
      <c r="R99" s="19"/>
      <c r="S99" s="19"/>
      <c r="T99" s="19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1"/>
      <c r="AU99" s="21"/>
      <c r="AV99" s="21"/>
      <c r="AW99" s="22"/>
      <c r="AX99" s="99"/>
      <c r="AY99" s="20"/>
      <c r="AZ99" s="20"/>
      <c r="BA99" s="22"/>
      <c r="BB99">
        <v>91</v>
      </c>
      <c r="BC99" s="80"/>
      <c r="BD99" s="80"/>
      <c r="BE99" s="80"/>
      <c r="BF99" s="80"/>
      <c r="BG99" s="32" t="str">
        <f t="shared" si="15"/>
        <v/>
      </c>
      <c r="BH99" s="78">
        <f t="shared" si="13"/>
        <v>0</v>
      </c>
      <c r="BI99" s="2">
        <f t="shared" si="16"/>
        <v>0</v>
      </c>
      <c r="BJ99" s="2">
        <f t="shared" si="17"/>
        <v>0</v>
      </c>
      <c r="BK99" s="2">
        <f t="shared" si="14"/>
        <v>0</v>
      </c>
    </row>
    <row r="100" spans="2:63" ht="15" customHeight="1" x14ac:dyDescent="0.25">
      <c r="B100" s="14">
        <v>92</v>
      </c>
      <c r="C100" s="95" t="str">
        <f t="shared" si="18"/>
        <v/>
      </c>
      <c r="D100" s="15" t="str">
        <f t="shared" si="23"/>
        <v>OK</v>
      </c>
      <c r="E100" s="16" t="e">
        <f>VLOOKUP('Data Sheet'!$B$8,'Data Sheet'!$I$2:$J$9,2,FALSE)</f>
        <v>#N/A</v>
      </c>
      <c r="F100" s="16" t="str">
        <f t="shared" si="19"/>
        <v/>
      </c>
      <c r="G100" s="103">
        <f t="shared" si="20"/>
        <v>0</v>
      </c>
      <c r="H100" s="17" t="s">
        <v>26</v>
      </c>
      <c r="I100" s="17" t="s">
        <v>26</v>
      </c>
      <c r="J100" s="17" t="str">
        <f>IF('Data Sheet'!$B$9="NC-50","N/A","OK")</f>
        <v>OK</v>
      </c>
      <c r="K100" s="17" t="str">
        <f>IF('Data Sheet'!$B$9="NC-50","N/A","OK")</f>
        <v>OK</v>
      </c>
      <c r="L100" s="17" t="str">
        <f t="shared" si="21"/>
        <v>OK</v>
      </c>
      <c r="M100" s="17" t="str">
        <f t="shared" si="22"/>
        <v>OK</v>
      </c>
      <c r="N100" s="18" t="str">
        <f>IF(BO100&lt;&gt;"",
    IF(INT('Data Sheet'!$A$19)=INT('Data Sheet'!$B$19),
        --(INT('Data Sheet'!$A$19) &amp; "." &amp; BO100),
        IF(AND((--(INT('Data Sheet'!$A$19) &amp; "." &amp; BO100)&gt;=--('Data Sheet'!$A$19)), (--(INT('Data Sheet'!$A$19) &amp; "." &amp; BO100)&lt;=--('Data Sheet'!$B$19))),
            --(INT('Data Sheet'!$A$19) &amp; "." &amp; BO100),
            --(INT('Data Sheet'!$B$19) &amp; "." &amp; BO100)
        )
    ),
    IF(BN100&lt;&gt;"",
        IF(INT('Data Sheet'!$A$19)=INT('Data Sheet'!$B$19),
            --(INT('Data Sheet'!$A$19) &amp; "." &amp; LEFT(BN100,3)),
            IF(AND((--(INT('Data Sheet'!$A$19) &amp; "." &amp; LEFT(BN100,3))&gt;=--('Data Sheet'!$A$19)), (--(INT('Data Sheet'!$A$19) &amp; "." &amp; LEFT(BN100,3))&lt;=--('Data Sheet'!$B$19))),
                --(INT('Data Sheet'!$A$19) &amp; "." &amp; LEFT(BN100,3)),
                --(INT('Data Sheet'!$B$19) &amp; "." &amp; LEFT(BN100,3))
            )
        ),
        "OK"
    )
)</f>
        <v>OK</v>
      </c>
      <c r="O100" s="23" t="str">
        <f>IF(BP100&lt;&gt;"",
    IF(INT('Data Sheet'!$A$19)=INT('Data Sheet'!$B$19),
        --(INT('Data Sheet'!$A$19) &amp; "." &amp; BP100),
        IF(AND((--(INT('Data Sheet'!$A$19) &amp; "." &amp; BP100)&gt;=--('Data Sheet'!$A$19)), (--(INT('Data Sheet'!$A$19) &amp; "." &amp; BP100)&lt;=--('Data Sheet'!$B$19))),
            --(INT('Data Sheet'!$A$19) &amp; "." &amp; BP100),
            --(INT('Data Sheet'!$B$19) &amp; "." &amp; BP100)
        )
    ),
    IF(BN100&lt;&gt;"",
        IF(INT('Data Sheet'!$A$19)=INT('Data Sheet'!$B$19),
            --(INT('Data Sheet'!$A$19) &amp; "." &amp; RIGHT(BN100,3)),
            IF(AND((--(INT('Data Sheet'!$A$19) &amp; "." &amp; RIGHT(BN100,3))&gt;=--('Data Sheet'!$A$19)), (--(INT('Data Sheet'!$A$19) &amp; "." &amp; RIGHT(BN100,3))&lt;=--('Data Sheet'!$B$19))),
                --(INT('Data Sheet'!$A$19) &amp; "." &amp; RIGHT(BN100,3)),
                --(INT('Data Sheet'!$B$19) &amp; "." &amp; RIGHT(BN100,3))
            )
        ),
        "OK"
    )
)</f>
        <v>OK</v>
      </c>
      <c r="P100" s="23" t="str">
        <f>IF(BR100&lt;&gt;"",
    IF(INT('Data Sheet'!$A$19)=INT('Data Sheet'!$B$15),
        --(INT('Data Sheet'!$A$15) &amp; "." &amp; BR100),
        IF(AND((--(INT('Data Sheet'!$A$15) &amp; "." &amp; BR100)&gt;=--('Data Sheet'!$A$15)), (--(INT('Data Sheet'!$A$15) &amp; "." &amp; BR100)&lt;=--('Data Sheet'!$B$15))),
            --(INT('Data Sheet'!$A$15) &amp; "." &amp; BR100),
            --(INT('Data Sheet'!$B$15) &amp; "." &amp; BR100)
        )
    ),
    IF(BQ100&lt;&gt;"",
        IF(INT('Data Sheet'!$A$15)=INT('Data Sheet'!$B$15),
            --(INT('Data Sheet'!$A$15) &amp; "." &amp; LEFT(BQ100,3)),
            IF(AND((--(INT('Data Sheet'!$A$15) &amp; "." &amp; LEFT(BQ100,3))&gt;=--('Data Sheet'!$A$15)), (--(INT('Data Sheet'!$A$15) &amp; "." &amp; LEFT(BQ100,3))&lt;=--('Data Sheet'!$B$15))),
                --(INT('Data Sheet'!$A$15) &amp; "." &amp; LEFT(BQ100,3)),
                --(INT('Data Sheet'!$B$15) &amp; "." &amp; LEFT(BQ100,3))
            )
        ),
        "OK"
    )
)</f>
        <v>OK</v>
      </c>
      <c r="Q100" s="23" t="str">
        <f>IF(BS100&lt;&gt;"",
    IF(INT('Data Sheet'!$A$19)=INT('Data Sheet'!$B$15),
        --(INT('Data Sheet'!$A$15) &amp; "." &amp; BS100),
        IF(AND((--(INT('Data Sheet'!$A$15) &amp; "." &amp; BS100)&gt;=--('Data Sheet'!$A$15)), (--(INT('Data Sheet'!$A$15) &amp; "." &amp; BS100)&lt;=--('Data Sheet'!$B$15))),
            --(INT('Data Sheet'!$A$15) &amp; "." &amp; BS100),
            --(INT('Data Sheet'!$B$15) &amp; "." &amp; BS100)
        )
    ),
    IF(BQ100&lt;&gt;"",
        IF(INT('Data Sheet'!$A$15)=INT('Data Sheet'!$B$15),
            --(INT('Data Sheet'!$A$15) &amp; "." &amp; RIGHT(BQ100,3)),
            IF(AND((--(INT('Data Sheet'!$A$15) &amp; "." &amp; RIGHT(BQ100,3))&gt;=--('Data Sheet'!$A$15)), (--(INT('Data Sheet'!$A$15) &amp; "." &amp; RIGHT(BQ100,3))&lt;=--('Data Sheet'!$B$15))),
                --(INT('Data Sheet'!$A$15) &amp; "." &amp; RIGHT(BQ100,3)),
                --(INT('Data Sheet'!$B$15) &amp; "." &amp; RIGHT(BQ100,3))
            )
        ),
        "OK"
    )
)</f>
        <v>OK</v>
      </c>
      <c r="R100" s="19"/>
      <c r="S100" s="19"/>
      <c r="T100" s="19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1"/>
      <c r="AU100" s="21"/>
      <c r="AV100" s="21"/>
      <c r="AW100" s="22"/>
      <c r="AX100" s="99"/>
      <c r="AY100" s="20"/>
      <c r="AZ100" s="20"/>
      <c r="BA100" s="22"/>
      <c r="BB100">
        <v>92</v>
      </c>
      <c r="BC100" s="80"/>
      <c r="BD100" s="80"/>
      <c r="BE100" s="80"/>
      <c r="BF100" s="80"/>
      <c r="BG100" s="32" t="str">
        <f t="shared" si="15"/>
        <v/>
      </c>
      <c r="BH100" s="78">
        <f t="shared" si="13"/>
        <v>0</v>
      </c>
      <c r="BI100" s="2">
        <f t="shared" si="16"/>
        <v>0</v>
      </c>
      <c r="BJ100" s="2">
        <f t="shared" si="17"/>
        <v>0</v>
      </c>
      <c r="BK100" s="2">
        <f t="shared" si="14"/>
        <v>0</v>
      </c>
    </row>
    <row r="101" spans="2:63" ht="15" customHeight="1" x14ac:dyDescent="0.25">
      <c r="B101" s="14">
        <v>93</v>
      </c>
      <c r="C101" s="95" t="str">
        <f t="shared" si="18"/>
        <v/>
      </c>
      <c r="D101" s="15" t="str">
        <f t="shared" si="23"/>
        <v>OK</v>
      </c>
      <c r="E101" s="16" t="e">
        <f>VLOOKUP('Data Sheet'!$B$8,'Data Sheet'!$I$2:$J$9,2,FALSE)</f>
        <v>#N/A</v>
      </c>
      <c r="F101" s="16" t="str">
        <f t="shared" si="19"/>
        <v/>
      </c>
      <c r="G101" s="103">
        <f t="shared" si="20"/>
        <v>0</v>
      </c>
      <c r="H101" s="17" t="s">
        <v>26</v>
      </c>
      <c r="I101" s="17" t="s">
        <v>26</v>
      </c>
      <c r="J101" s="17" t="str">
        <f>IF('Data Sheet'!$B$9="NC-50","N/A","OK")</f>
        <v>OK</v>
      </c>
      <c r="K101" s="17" t="str">
        <f>IF('Data Sheet'!$B$9="NC-50","N/A","OK")</f>
        <v>OK</v>
      </c>
      <c r="L101" s="17" t="str">
        <f t="shared" si="21"/>
        <v>OK</v>
      </c>
      <c r="M101" s="17" t="str">
        <f t="shared" si="22"/>
        <v>OK</v>
      </c>
      <c r="N101" s="18" t="str">
        <f>IF(BO101&lt;&gt;"",
    IF(INT('Data Sheet'!$A$19)=INT('Data Sheet'!$B$19),
        --(INT('Data Sheet'!$A$19) &amp; "." &amp; BO101),
        IF(AND((--(INT('Data Sheet'!$A$19) &amp; "." &amp; BO101)&gt;=--('Data Sheet'!$A$19)), (--(INT('Data Sheet'!$A$19) &amp; "." &amp; BO101)&lt;=--('Data Sheet'!$B$19))),
            --(INT('Data Sheet'!$A$19) &amp; "." &amp; BO101),
            --(INT('Data Sheet'!$B$19) &amp; "." &amp; BO101)
        )
    ),
    IF(BN101&lt;&gt;"",
        IF(INT('Data Sheet'!$A$19)=INT('Data Sheet'!$B$19),
            --(INT('Data Sheet'!$A$19) &amp; "." &amp; LEFT(BN101,3)),
            IF(AND((--(INT('Data Sheet'!$A$19) &amp; "." &amp; LEFT(BN101,3))&gt;=--('Data Sheet'!$A$19)), (--(INT('Data Sheet'!$A$19) &amp; "." &amp; LEFT(BN101,3))&lt;=--('Data Sheet'!$B$19))),
                --(INT('Data Sheet'!$A$19) &amp; "." &amp; LEFT(BN101,3)),
                --(INT('Data Sheet'!$B$19) &amp; "." &amp; LEFT(BN101,3))
            )
        ),
        "OK"
    )
)</f>
        <v>OK</v>
      </c>
      <c r="O101" s="23" t="str">
        <f>IF(BP101&lt;&gt;"",
    IF(INT('Data Sheet'!$A$19)=INT('Data Sheet'!$B$19),
        --(INT('Data Sheet'!$A$19) &amp; "." &amp; BP101),
        IF(AND((--(INT('Data Sheet'!$A$19) &amp; "." &amp; BP101)&gt;=--('Data Sheet'!$A$19)), (--(INT('Data Sheet'!$A$19) &amp; "." &amp; BP101)&lt;=--('Data Sheet'!$B$19))),
            --(INT('Data Sheet'!$A$19) &amp; "." &amp; BP101),
            --(INT('Data Sheet'!$B$19) &amp; "." &amp; BP101)
        )
    ),
    IF(BN101&lt;&gt;"",
        IF(INT('Data Sheet'!$A$19)=INT('Data Sheet'!$B$19),
            --(INT('Data Sheet'!$A$19) &amp; "." &amp; RIGHT(BN101,3)),
            IF(AND((--(INT('Data Sheet'!$A$19) &amp; "." &amp; RIGHT(BN101,3))&gt;=--('Data Sheet'!$A$19)), (--(INT('Data Sheet'!$A$19) &amp; "." &amp; RIGHT(BN101,3))&lt;=--('Data Sheet'!$B$19))),
                --(INT('Data Sheet'!$A$19) &amp; "." &amp; RIGHT(BN101,3)),
                --(INT('Data Sheet'!$B$19) &amp; "." &amp; RIGHT(BN101,3))
            )
        ),
        "OK"
    )
)</f>
        <v>OK</v>
      </c>
      <c r="P101" s="23" t="str">
        <f>IF(BR101&lt;&gt;"",
    IF(INT('Data Sheet'!$A$19)=INT('Data Sheet'!$B$15),
        --(INT('Data Sheet'!$A$15) &amp; "." &amp; BR101),
        IF(AND((--(INT('Data Sheet'!$A$15) &amp; "." &amp; BR101)&gt;=--('Data Sheet'!$A$15)), (--(INT('Data Sheet'!$A$15) &amp; "." &amp; BR101)&lt;=--('Data Sheet'!$B$15))),
            --(INT('Data Sheet'!$A$15) &amp; "." &amp; BR101),
            --(INT('Data Sheet'!$B$15) &amp; "." &amp; BR101)
        )
    ),
    IF(BQ101&lt;&gt;"",
        IF(INT('Data Sheet'!$A$15)=INT('Data Sheet'!$B$15),
            --(INT('Data Sheet'!$A$15) &amp; "." &amp; LEFT(BQ101,3)),
            IF(AND((--(INT('Data Sheet'!$A$15) &amp; "." &amp; LEFT(BQ101,3))&gt;=--('Data Sheet'!$A$15)), (--(INT('Data Sheet'!$A$15) &amp; "." &amp; LEFT(BQ101,3))&lt;=--('Data Sheet'!$B$15))),
                --(INT('Data Sheet'!$A$15) &amp; "." &amp; LEFT(BQ101,3)),
                --(INT('Data Sheet'!$B$15) &amp; "." &amp; LEFT(BQ101,3))
            )
        ),
        "OK"
    )
)</f>
        <v>OK</v>
      </c>
      <c r="Q101" s="23" t="str">
        <f>IF(BS101&lt;&gt;"",
    IF(INT('Data Sheet'!$A$19)=INT('Data Sheet'!$B$15),
        --(INT('Data Sheet'!$A$15) &amp; "." &amp; BS101),
        IF(AND((--(INT('Data Sheet'!$A$15) &amp; "." &amp; BS101)&gt;=--('Data Sheet'!$A$15)), (--(INT('Data Sheet'!$A$15) &amp; "." &amp; BS101)&lt;=--('Data Sheet'!$B$15))),
            --(INT('Data Sheet'!$A$15) &amp; "." &amp; BS101),
            --(INT('Data Sheet'!$B$15) &amp; "." &amp; BS101)
        )
    ),
    IF(BQ101&lt;&gt;"",
        IF(INT('Data Sheet'!$A$15)=INT('Data Sheet'!$B$15),
            --(INT('Data Sheet'!$A$15) &amp; "." &amp; RIGHT(BQ101,3)),
            IF(AND((--(INT('Data Sheet'!$A$15) &amp; "." &amp; RIGHT(BQ101,3))&gt;=--('Data Sheet'!$A$15)), (--(INT('Data Sheet'!$A$15) &amp; "." &amp; RIGHT(BQ101,3))&lt;=--('Data Sheet'!$B$15))),
                --(INT('Data Sheet'!$A$15) &amp; "." &amp; RIGHT(BQ101,3)),
                --(INT('Data Sheet'!$B$15) &amp; "." &amp; RIGHT(BQ101,3))
            )
        ),
        "OK"
    )
)</f>
        <v>OK</v>
      </c>
      <c r="R101" s="19"/>
      <c r="S101" s="19"/>
      <c r="T101" s="19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1"/>
      <c r="AU101" s="21"/>
      <c r="AV101" s="21"/>
      <c r="AW101" s="22"/>
      <c r="AX101" s="99"/>
      <c r="AY101" s="20"/>
      <c r="AZ101" s="20"/>
      <c r="BA101" s="22"/>
      <c r="BB101">
        <v>93</v>
      </c>
      <c r="BC101" s="80"/>
      <c r="BD101" s="80"/>
      <c r="BE101" s="80"/>
      <c r="BF101" s="80"/>
      <c r="BG101" s="32" t="str">
        <f t="shared" si="15"/>
        <v/>
      </c>
      <c r="BH101" s="78">
        <f t="shared" si="13"/>
        <v>0</v>
      </c>
      <c r="BI101" s="2">
        <f t="shared" si="16"/>
        <v>0</v>
      </c>
      <c r="BJ101" s="2">
        <f t="shared" si="17"/>
        <v>0</v>
      </c>
      <c r="BK101" s="2">
        <f t="shared" si="14"/>
        <v>0</v>
      </c>
    </row>
    <row r="102" spans="2:63" ht="15" customHeight="1" x14ac:dyDescent="0.25">
      <c r="B102" s="14">
        <v>94</v>
      </c>
      <c r="C102" s="95" t="str">
        <f t="shared" si="18"/>
        <v/>
      </c>
      <c r="D102" s="15" t="str">
        <f t="shared" si="23"/>
        <v>OK</v>
      </c>
      <c r="E102" s="16" t="e">
        <f>VLOOKUP('Data Sheet'!$B$8,'Data Sheet'!$I$2:$J$9,2,FALSE)</f>
        <v>#N/A</v>
      </c>
      <c r="F102" s="16" t="str">
        <f t="shared" si="19"/>
        <v/>
      </c>
      <c r="G102" s="103">
        <f t="shared" si="20"/>
        <v>0</v>
      </c>
      <c r="H102" s="17" t="s">
        <v>26</v>
      </c>
      <c r="I102" s="17" t="s">
        <v>26</v>
      </c>
      <c r="J102" s="17" t="str">
        <f>IF('Data Sheet'!$B$9="NC-50","N/A","OK")</f>
        <v>OK</v>
      </c>
      <c r="K102" s="17" t="str">
        <f>IF('Data Sheet'!$B$9="NC-50","N/A","OK")</f>
        <v>OK</v>
      </c>
      <c r="L102" s="17" t="str">
        <f t="shared" si="21"/>
        <v>OK</v>
      </c>
      <c r="M102" s="17" t="str">
        <f t="shared" si="22"/>
        <v>OK</v>
      </c>
      <c r="N102" s="18" t="str">
        <f>IF(BO102&lt;&gt;"",
    IF(INT('Data Sheet'!$A$19)=INT('Data Sheet'!$B$19),
        --(INT('Data Sheet'!$A$19) &amp; "." &amp; BO102),
        IF(AND((--(INT('Data Sheet'!$A$19) &amp; "." &amp; BO102)&gt;=--('Data Sheet'!$A$19)), (--(INT('Data Sheet'!$A$19) &amp; "." &amp; BO102)&lt;=--('Data Sheet'!$B$19))),
            --(INT('Data Sheet'!$A$19) &amp; "." &amp; BO102),
            --(INT('Data Sheet'!$B$19) &amp; "." &amp; BO102)
        )
    ),
    IF(BN102&lt;&gt;"",
        IF(INT('Data Sheet'!$A$19)=INT('Data Sheet'!$B$19),
            --(INT('Data Sheet'!$A$19) &amp; "." &amp; LEFT(BN102,3)),
            IF(AND((--(INT('Data Sheet'!$A$19) &amp; "." &amp; LEFT(BN102,3))&gt;=--('Data Sheet'!$A$19)), (--(INT('Data Sheet'!$A$19) &amp; "." &amp; LEFT(BN102,3))&lt;=--('Data Sheet'!$B$19))),
                --(INT('Data Sheet'!$A$19) &amp; "." &amp; LEFT(BN102,3)),
                --(INT('Data Sheet'!$B$19) &amp; "." &amp; LEFT(BN102,3))
            )
        ),
        "OK"
    )
)</f>
        <v>OK</v>
      </c>
      <c r="O102" s="23" t="str">
        <f>IF(BP102&lt;&gt;"",
    IF(INT('Data Sheet'!$A$19)=INT('Data Sheet'!$B$19),
        --(INT('Data Sheet'!$A$19) &amp; "." &amp; BP102),
        IF(AND((--(INT('Data Sheet'!$A$19) &amp; "." &amp; BP102)&gt;=--('Data Sheet'!$A$19)), (--(INT('Data Sheet'!$A$19) &amp; "." &amp; BP102)&lt;=--('Data Sheet'!$B$19))),
            --(INT('Data Sheet'!$A$19) &amp; "." &amp; BP102),
            --(INT('Data Sheet'!$B$19) &amp; "." &amp; BP102)
        )
    ),
    IF(BN102&lt;&gt;"",
        IF(INT('Data Sheet'!$A$19)=INT('Data Sheet'!$B$19),
            --(INT('Data Sheet'!$A$19) &amp; "." &amp; RIGHT(BN102,3)),
            IF(AND((--(INT('Data Sheet'!$A$19) &amp; "." &amp; RIGHT(BN102,3))&gt;=--('Data Sheet'!$A$19)), (--(INT('Data Sheet'!$A$19) &amp; "." &amp; RIGHT(BN102,3))&lt;=--('Data Sheet'!$B$19))),
                --(INT('Data Sheet'!$A$19) &amp; "." &amp; RIGHT(BN102,3)),
                --(INT('Data Sheet'!$B$19) &amp; "." &amp; RIGHT(BN102,3))
            )
        ),
        "OK"
    )
)</f>
        <v>OK</v>
      </c>
      <c r="P102" s="23" t="str">
        <f>IF(BR102&lt;&gt;"",
    IF(INT('Data Sheet'!$A$19)=INT('Data Sheet'!$B$15),
        --(INT('Data Sheet'!$A$15) &amp; "." &amp; BR102),
        IF(AND((--(INT('Data Sheet'!$A$15) &amp; "." &amp; BR102)&gt;=--('Data Sheet'!$A$15)), (--(INT('Data Sheet'!$A$15) &amp; "." &amp; BR102)&lt;=--('Data Sheet'!$B$15))),
            --(INT('Data Sheet'!$A$15) &amp; "." &amp; BR102),
            --(INT('Data Sheet'!$B$15) &amp; "." &amp; BR102)
        )
    ),
    IF(BQ102&lt;&gt;"",
        IF(INT('Data Sheet'!$A$15)=INT('Data Sheet'!$B$15),
            --(INT('Data Sheet'!$A$15) &amp; "." &amp; LEFT(BQ102,3)),
            IF(AND((--(INT('Data Sheet'!$A$15) &amp; "." &amp; LEFT(BQ102,3))&gt;=--('Data Sheet'!$A$15)), (--(INT('Data Sheet'!$A$15) &amp; "." &amp; LEFT(BQ102,3))&lt;=--('Data Sheet'!$B$15))),
                --(INT('Data Sheet'!$A$15) &amp; "." &amp; LEFT(BQ102,3)),
                --(INT('Data Sheet'!$B$15) &amp; "." &amp; LEFT(BQ102,3))
            )
        ),
        "OK"
    )
)</f>
        <v>OK</v>
      </c>
      <c r="Q102" s="23" t="str">
        <f>IF(BS102&lt;&gt;"",
    IF(INT('Data Sheet'!$A$19)=INT('Data Sheet'!$B$15),
        --(INT('Data Sheet'!$A$15) &amp; "." &amp; BS102),
        IF(AND((--(INT('Data Sheet'!$A$15) &amp; "." &amp; BS102)&gt;=--('Data Sheet'!$A$15)), (--(INT('Data Sheet'!$A$15) &amp; "." &amp; BS102)&lt;=--('Data Sheet'!$B$15))),
            --(INT('Data Sheet'!$A$15) &amp; "." &amp; BS102),
            --(INT('Data Sheet'!$B$15) &amp; "." &amp; BS102)
        )
    ),
    IF(BQ102&lt;&gt;"",
        IF(INT('Data Sheet'!$A$15)=INT('Data Sheet'!$B$15),
            --(INT('Data Sheet'!$A$15) &amp; "." &amp; RIGHT(BQ102,3)),
            IF(AND((--(INT('Data Sheet'!$A$15) &amp; "." &amp; RIGHT(BQ102,3))&gt;=--('Data Sheet'!$A$15)), (--(INT('Data Sheet'!$A$15) &amp; "." &amp; RIGHT(BQ102,3))&lt;=--('Data Sheet'!$B$15))),
                --(INT('Data Sheet'!$A$15) &amp; "." &amp; RIGHT(BQ102,3)),
                --(INT('Data Sheet'!$B$15) &amp; "." &amp; RIGHT(BQ102,3))
            )
        ),
        "OK"
    )
)</f>
        <v>OK</v>
      </c>
      <c r="R102" s="19"/>
      <c r="S102" s="19"/>
      <c r="T102" s="19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1"/>
      <c r="AU102" s="21"/>
      <c r="AV102" s="21"/>
      <c r="AW102" s="22"/>
      <c r="AX102" s="99"/>
      <c r="AY102" s="20"/>
      <c r="AZ102" s="20"/>
      <c r="BA102" s="22"/>
      <c r="BB102">
        <v>94</v>
      </c>
      <c r="BC102" s="80"/>
      <c r="BD102" s="80"/>
      <c r="BE102" s="80"/>
      <c r="BF102" s="80"/>
      <c r="BG102" s="32" t="str">
        <f t="shared" si="15"/>
        <v/>
      </c>
      <c r="BH102" s="78">
        <f t="shared" si="13"/>
        <v>0</v>
      </c>
      <c r="BI102" s="2">
        <f t="shared" si="16"/>
        <v>0</v>
      </c>
      <c r="BJ102" s="2">
        <f t="shared" si="17"/>
        <v>0</v>
      </c>
      <c r="BK102" s="2">
        <f t="shared" si="14"/>
        <v>0</v>
      </c>
    </row>
    <row r="103" spans="2:63" ht="15" customHeight="1" x14ac:dyDescent="0.25">
      <c r="B103" s="14">
        <v>95</v>
      </c>
      <c r="C103" s="95" t="str">
        <f t="shared" si="18"/>
        <v/>
      </c>
      <c r="D103" s="15" t="str">
        <f t="shared" si="23"/>
        <v>OK</v>
      </c>
      <c r="E103" s="16" t="e">
        <f>VLOOKUP('Data Sheet'!$B$8,'Data Sheet'!$I$2:$J$9,2,FALSE)</f>
        <v>#N/A</v>
      </c>
      <c r="F103" s="16" t="str">
        <f t="shared" si="19"/>
        <v/>
      </c>
      <c r="G103" s="103">
        <f t="shared" si="20"/>
        <v>0</v>
      </c>
      <c r="H103" s="17" t="s">
        <v>26</v>
      </c>
      <c r="I103" s="17" t="s">
        <v>26</v>
      </c>
      <c r="J103" s="17" t="str">
        <f>IF('Data Sheet'!$B$9="NC-50","N/A","OK")</f>
        <v>OK</v>
      </c>
      <c r="K103" s="17" t="str">
        <f>IF('Data Sheet'!$B$9="NC-50","N/A","OK")</f>
        <v>OK</v>
      </c>
      <c r="L103" s="17" t="str">
        <f t="shared" si="21"/>
        <v>OK</v>
      </c>
      <c r="M103" s="17" t="str">
        <f t="shared" si="22"/>
        <v>OK</v>
      </c>
      <c r="N103" s="18" t="str">
        <f>IF(BO103&lt;&gt;"",
    IF(INT('Data Sheet'!$A$19)=INT('Data Sheet'!$B$19),
        --(INT('Data Sheet'!$A$19) &amp; "." &amp; BO103),
        IF(AND((--(INT('Data Sheet'!$A$19) &amp; "." &amp; BO103)&gt;=--('Data Sheet'!$A$19)), (--(INT('Data Sheet'!$A$19) &amp; "." &amp; BO103)&lt;=--('Data Sheet'!$B$19))),
            --(INT('Data Sheet'!$A$19) &amp; "." &amp; BO103),
            --(INT('Data Sheet'!$B$19) &amp; "." &amp; BO103)
        )
    ),
    IF(BN103&lt;&gt;"",
        IF(INT('Data Sheet'!$A$19)=INT('Data Sheet'!$B$19),
            --(INT('Data Sheet'!$A$19) &amp; "." &amp; LEFT(BN103,3)),
            IF(AND((--(INT('Data Sheet'!$A$19) &amp; "." &amp; LEFT(BN103,3))&gt;=--('Data Sheet'!$A$19)), (--(INT('Data Sheet'!$A$19) &amp; "." &amp; LEFT(BN103,3))&lt;=--('Data Sheet'!$B$19))),
                --(INT('Data Sheet'!$A$19) &amp; "." &amp; LEFT(BN103,3)),
                --(INT('Data Sheet'!$B$19) &amp; "." &amp; LEFT(BN103,3))
            )
        ),
        "OK"
    )
)</f>
        <v>OK</v>
      </c>
      <c r="O103" s="23" t="str">
        <f>IF(BP103&lt;&gt;"",
    IF(INT('Data Sheet'!$A$19)=INT('Data Sheet'!$B$19),
        --(INT('Data Sheet'!$A$19) &amp; "." &amp; BP103),
        IF(AND((--(INT('Data Sheet'!$A$19) &amp; "." &amp; BP103)&gt;=--('Data Sheet'!$A$19)), (--(INT('Data Sheet'!$A$19) &amp; "." &amp; BP103)&lt;=--('Data Sheet'!$B$19))),
            --(INT('Data Sheet'!$A$19) &amp; "." &amp; BP103),
            --(INT('Data Sheet'!$B$19) &amp; "." &amp; BP103)
        )
    ),
    IF(BN103&lt;&gt;"",
        IF(INT('Data Sheet'!$A$19)=INT('Data Sheet'!$B$19),
            --(INT('Data Sheet'!$A$19) &amp; "." &amp; RIGHT(BN103,3)),
            IF(AND((--(INT('Data Sheet'!$A$19) &amp; "." &amp; RIGHT(BN103,3))&gt;=--('Data Sheet'!$A$19)), (--(INT('Data Sheet'!$A$19) &amp; "." &amp; RIGHT(BN103,3))&lt;=--('Data Sheet'!$B$19))),
                --(INT('Data Sheet'!$A$19) &amp; "." &amp; RIGHT(BN103,3)),
                --(INT('Data Sheet'!$B$19) &amp; "." &amp; RIGHT(BN103,3))
            )
        ),
        "OK"
    )
)</f>
        <v>OK</v>
      </c>
      <c r="P103" s="23" t="str">
        <f>IF(BR103&lt;&gt;"",
    IF(INT('Data Sheet'!$A$19)=INT('Data Sheet'!$B$15),
        --(INT('Data Sheet'!$A$15) &amp; "." &amp; BR103),
        IF(AND((--(INT('Data Sheet'!$A$15) &amp; "." &amp; BR103)&gt;=--('Data Sheet'!$A$15)), (--(INT('Data Sheet'!$A$15) &amp; "." &amp; BR103)&lt;=--('Data Sheet'!$B$15))),
            --(INT('Data Sheet'!$A$15) &amp; "." &amp; BR103),
            --(INT('Data Sheet'!$B$15) &amp; "." &amp; BR103)
        )
    ),
    IF(BQ103&lt;&gt;"",
        IF(INT('Data Sheet'!$A$15)=INT('Data Sheet'!$B$15),
            --(INT('Data Sheet'!$A$15) &amp; "." &amp; LEFT(BQ103,3)),
            IF(AND((--(INT('Data Sheet'!$A$15) &amp; "." &amp; LEFT(BQ103,3))&gt;=--('Data Sheet'!$A$15)), (--(INT('Data Sheet'!$A$15) &amp; "." &amp; LEFT(BQ103,3))&lt;=--('Data Sheet'!$B$15))),
                --(INT('Data Sheet'!$A$15) &amp; "." &amp; LEFT(BQ103,3)),
                --(INT('Data Sheet'!$B$15) &amp; "." &amp; LEFT(BQ103,3))
            )
        ),
        "OK"
    )
)</f>
        <v>OK</v>
      </c>
      <c r="Q103" s="23" t="str">
        <f>IF(BS103&lt;&gt;"",
    IF(INT('Data Sheet'!$A$19)=INT('Data Sheet'!$B$15),
        --(INT('Data Sheet'!$A$15) &amp; "." &amp; BS103),
        IF(AND((--(INT('Data Sheet'!$A$15) &amp; "." &amp; BS103)&gt;=--('Data Sheet'!$A$15)), (--(INT('Data Sheet'!$A$15) &amp; "." &amp; BS103)&lt;=--('Data Sheet'!$B$15))),
            --(INT('Data Sheet'!$A$15) &amp; "." &amp; BS103),
            --(INT('Data Sheet'!$B$15) &amp; "." &amp; BS103)
        )
    ),
    IF(BQ103&lt;&gt;"",
        IF(INT('Data Sheet'!$A$15)=INT('Data Sheet'!$B$15),
            --(INT('Data Sheet'!$A$15) &amp; "." &amp; RIGHT(BQ103,3)),
            IF(AND((--(INT('Data Sheet'!$A$15) &amp; "." &amp; RIGHT(BQ103,3))&gt;=--('Data Sheet'!$A$15)), (--(INT('Data Sheet'!$A$15) &amp; "." &amp; RIGHT(BQ103,3))&lt;=--('Data Sheet'!$B$15))),
                --(INT('Data Sheet'!$A$15) &amp; "." &amp; RIGHT(BQ103,3)),
                --(INT('Data Sheet'!$B$15) &amp; "." &amp; RIGHT(BQ103,3))
            )
        ),
        "OK"
    )
)</f>
        <v>OK</v>
      </c>
      <c r="R103" s="19"/>
      <c r="S103" s="19"/>
      <c r="T103" s="19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1"/>
      <c r="AU103" s="21"/>
      <c r="AV103" s="21"/>
      <c r="AW103" s="22"/>
      <c r="AX103" s="99"/>
      <c r="AY103" s="20"/>
      <c r="AZ103" s="20"/>
      <c r="BA103" s="22"/>
      <c r="BB103">
        <v>95</v>
      </c>
      <c r="BC103" s="80"/>
      <c r="BD103" s="80"/>
      <c r="BE103" s="80"/>
      <c r="BF103" s="80"/>
      <c r="BG103" s="32" t="str">
        <f t="shared" si="15"/>
        <v/>
      </c>
      <c r="BH103" s="78">
        <f t="shared" si="13"/>
        <v>0</v>
      </c>
      <c r="BI103" s="2">
        <f t="shared" si="16"/>
        <v>0</v>
      </c>
      <c r="BJ103" s="2">
        <f t="shared" si="17"/>
        <v>0</v>
      </c>
      <c r="BK103" s="2">
        <f t="shared" si="14"/>
        <v>0</v>
      </c>
    </row>
    <row r="104" spans="2:63" ht="15" customHeight="1" x14ac:dyDescent="0.25">
      <c r="B104" s="14">
        <v>96</v>
      </c>
      <c r="C104" s="95" t="str">
        <f t="shared" si="18"/>
        <v/>
      </c>
      <c r="D104" s="15" t="str">
        <f t="shared" si="23"/>
        <v>OK</v>
      </c>
      <c r="E104" s="16" t="e">
        <f>VLOOKUP('Data Sheet'!$B$8,'Data Sheet'!$I$2:$J$9,2,FALSE)</f>
        <v>#N/A</v>
      </c>
      <c r="F104" s="16" t="str">
        <f t="shared" si="19"/>
        <v/>
      </c>
      <c r="G104" s="103">
        <f t="shared" si="20"/>
        <v>0</v>
      </c>
      <c r="H104" s="17" t="s">
        <v>26</v>
      </c>
      <c r="I104" s="17" t="s">
        <v>26</v>
      </c>
      <c r="J104" s="17" t="str">
        <f>IF('Data Sheet'!$B$9="NC-50","N/A","OK")</f>
        <v>OK</v>
      </c>
      <c r="K104" s="17" t="str">
        <f>IF('Data Sheet'!$B$9="NC-50","N/A","OK")</f>
        <v>OK</v>
      </c>
      <c r="L104" s="17" t="str">
        <f t="shared" si="21"/>
        <v>OK</v>
      </c>
      <c r="M104" s="17" t="str">
        <f t="shared" si="22"/>
        <v>OK</v>
      </c>
      <c r="N104" s="18" t="str">
        <f>IF(BO104&lt;&gt;"",
    IF(INT('Data Sheet'!$A$19)=INT('Data Sheet'!$B$19),
        --(INT('Data Sheet'!$A$19) &amp; "." &amp; BO104),
        IF(AND((--(INT('Data Sheet'!$A$19) &amp; "." &amp; BO104)&gt;=--('Data Sheet'!$A$19)), (--(INT('Data Sheet'!$A$19) &amp; "." &amp; BO104)&lt;=--('Data Sheet'!$B$19))),
            --(INT('Data Sheet'!$A$19) &amp; "." &amp; BO104),
            --(INT('Data Sheet'!$B$19) &amp; "." &amp; BO104)
        )
    ),
    IF(BN104&lt;&gt;"",
        IF(INT('Data Sheet'!$A$19)=INT('Data Sheet'!$B$19),
            --(INT('Data Sheet'!$A$19) &amp; "." &amp; LEFT(BN104,3)),
            IF(AND((--(INT('Data Sheet'!$A$19) &amp; "." &amp; LEFT(BN104,3))&gt;=--('Data Sheet'!$A$19)), (--(INT('Data Sheet'!$A$19) &amp; "." &amp; LEFT(BN104,3))&lt;=--('Data Sheet'!$B$19))),
                --(INT('Data Sheet'!$A$19) &amp; "." &amp; LEFT(BN104,3)),
                --(INT('Data Sheet'!$B$19) &amp; "." &amp; LEFT(BN104,3))
            )
        ),
        "OK"
    )
)</f>
        <v>OK</v>
      </c>
      <c r="O104" s="23" t="str">
        <f>IF(BP104&lt;&gt;"",
    IF(INT('Data Sheet'!$A$19)=INT('Data Sheet'!$B$19),
        --(INT('Data Sheet'!$A$19) &amp; "." &amp; BP104),
        IF(AND((--(INT('Data Sheet'!$A$19) &amp; "." &amp; BP104)&gt;=--('Data Sheet'!$A$19)), (--(INT('Data Sheet'!$A$19) &amp; "." &amp; BP104)&lt;=--('Data Sheet'!$B$19))),
            --(INT('Data Sheet'!$A$19) &amp; "." &amp; BP104),
            --(INT('Data Sheet'!$B$19) &amp; "." &amp; BP104)
        )
    ),
    IF(BN104&lt;&gt;"",
        IF(INT('Data Sheet'!$A$19)=INT('Data Sheet'!$B$19),
            --(INT('Data Sheet'!$A$19) &amp; "." &amp; RIGHT(BN104,3)),
            IF(AND((--(INT('Data Sheet'!$A$19) &amp; "." &amp; RIGHT(BN104,3))&gt;=--('Data Sheet'!$A$19)), (--(INT('Data Sheet'!$A$19) &amp; "." &amp; RIGHT(BN104,3))&lt;=--('Data Sheet'!$B$19))),
                --(INT('Data Sheet'!$A$19) &amp; "." &amp; RIGHT(BN104,3)),
                --(INT('Data Sheet'!$B$19) &amp; "." &amp; RIGHT(BN104,3))
            )
        ),
        "OK"
    )
)</f>
        <v>OK</v>
      </c>
      <c r="P104" s="23" t="str">
        <f>IF(BR104&lt;&gt;"",
    IF(INT('Data Sheet'!$A$19)=INT('Data Sheet'!$B$15),
        --(INT('Data Sheet'!$A$15) &amp; "." &amp; BR104),
        IF(AND((--(INT('Data Sheet'!$A$15) &amp; "." &amp; BR104)&gt;=--('Data Sheet'!$A$15)), (--(INT('Data Sheet'!$A$15) &amp; "." &amp; BR104)&lt;=--('Data Sheet'!$B$15))),
            --(INT('Data Sheet'!$A$15) &amp; "." &amp; BR104),
            --(INT('Data Sheet'!$B$15) &amp; "." &amp; BR104)
        )
    ),
    IF(BQ104&lt;&gt;"",
        IF(INT('Data Sheet'!$A$15)=INT('Data Sheet'!$B$15),
            --(INT('Data Sheet'!$A$15) &amp; "." &amp; LEFT(BQ104,3)),
            IF(AND((--(INT('Data Sheet'!$A$15) &amp; "." &amp; LEFT(BQ104,3))&gt;=--('Data Sheet'!$A$15)), (--(INT('Data Sheet'!$A$15) &amp; "." &amp; LEFT(BQ104,3))&lt;=--('Data Sheet'!$B$15))),
                --(INT('Data Sheet'!$A$15) &amp; "." &amp; LEFT(BQ104,3)),
                --(INT('Data Sheet'!$B$15) &amp; "." &amp; LEFT(BQ104,3))
            )
        ),
        "OK"
    )
)</f>
        <v>OK</v>
      </c>
      <c r="Q104" s="23" t="str">
        <f>IF(BS104&lt;&gt;"",
    IF(INT('Data Sheet'!$A$19)=INT('Data Sheet'!$B$15),
        --(INT('Data Sheet'!$A$15) &amp; "." &amp; BS104),
        IF(AND((--(INT('Data Sheet'!$A$15) &amp; "." &amp; BS104)&gt;=--('Data Sheet'!$A$15)), (--(INT('Data Sheet'!$A$15) &amp; "." &amp; BS104)&lt;=--('Data Sheet'!$B$15))),
            --(INT('Data Sheet'!$A$15) &amp; "." &amp; BS104),
            --(INT('Data Sheet'!$B$15) &amp; "." &amp; BS104)
        )
    ),
    IF(BQ104&lt;&gt;"",
        IF(INT('Data Sheet'!$A$15)=INT('Data Sheet'!$B$15),
            --(INT('Data Sheet'!$A$15) &amp; "." &amp; RIGHT(BQ104,3)),
            IF(AND((--(INT('Data Sheet'!$A$15) &amp; "." &amp; RIGHT(BQ104,3))&gt;=--('Data Sheet'!$A$15)), (--(INT('Data Sheet'!$A$15) &amp; "." &amp; RIGHT(BQ104,3))&lt;=--('Data Sheet'!$B$15))),
                --(INT('Data Sheet'!$A$15) &amp; "." &amp; RIGHT(BQ104,3)),
                --(INT('Data Sheet'!$B$15) &amp; "." &amp; RIGHT(BQ104,3))
            )
        ),
        "OK"
    )
)</f>
        <v>OK</v>
      </c>
      <c r="R104" s="19"/>
      <c r="S104" s="19"/>
      <c r="T104" s="19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1"/>
      <c r="AU104" s="21"/>
      <c r="AV104" s="21"/>
      <c r="AW104" s="22"/>
      <c r="AX104" s="99"/>
      <c r="AY104" s="20"/>
      <c r="AZ104" s="20"/>
      <c r="BA104" s="22"/>
      <c r="BB104">
        <v>96</v>
      </c>
      <c r="BC104" s="80"/>
      <c r="BD104" s="80"/>
      <c r="BE104" s="80"/>
      <c r="BF104" s="80"/>
      <c r="BG104" s="32" t="str">
        <f t="shared" si="15"/>
        <v/>
      </c>
      <c r="BH104" s="78">
        <f t="shared" si="13"/>
        <v>0</v>
      </c>
      <c r="BI104" s="2">
        <f t="shared" si="16"/>
        <v>0</v>
      </c>
      <c r="BJ104" s="2">
        <f t="shared" si="17"/>
        <v>0</v>
      </c>
      <c r="BK104" s="2">
        <f t="shared" si="14"/>
        <v>0</v>
      </c>
    </row>
    <row r="105" spans="2:63" ht="15" customHeight="1" x14ac:dyDescent="0.25">
      <c r="B105" s="14">
        <v>97</v>
      </c>
      <c r="C105" s="95" t="str">
        <f t="shared" si="18"/>
        <v/>
      </c>
      <c r="D105" s="15" t="str">
        <f t="shared" si="23"/>
        <v>OK</v>
      </c>
      <c r="E105" s="16" t="e">
        <f>VLOOKUP('Data Sheet'!$B$8,'Data Sheet'!$I$2:$J$9,2,FALSE)</f>
        <v>#N/A</v>
      </c>
      <c r="F105" s="16" t="str">
        <f t="shared" si="19"/>
        <v/>
      </c>
      <c r="G105" s="103">
        <f t="shared" si="20"/>
        <v>0</v>
      </c>
      <c r="H105" s="17" t="s">
        <v>26</v>
      </c>
      <c r="I105" s="17" t="s">
        <v>26</v>
      </c>
      <c r="J105" s="17" t="str">
        <f>IF('Data Sheet'!$B$9="NC-50","N/A","OK")</f>
        <v>OK</v>
      </c>
      <c r="K105" s="17" t="str">
        <f>IF('Data Sheet'!$B$9="NC-50","N/A","OK")</f>
        <v>OK</v>
      </c>
      <c r="L105" s="17" t="str">
        <f t="shared" si="21"/>
        <v>OK</v>
      </c>
      <c r="M105" s="17" t="str">
        <f t="shared" si="22"/>
        <v>OK</v>
      </c>
      <c r="N105" s="18" t="str">
        <f>IF(BO105&lt;&gt;"",
    IF(INT('Data Sheet'!$A$19)=INT('Data Sheet'!$B$19),
        --(INT('Data Sheet'!$A$19) &amp; "." &amp; BO105),
        IF(AND((--(INT('Data Sheet'!$A$19) &amp; "." &amp; BO105)&gt;=--('Data Sheet'!$A$19)), (--(INT('Data Sheet'!$A$19) &amp; "." &amp; BO105)&lt;=--('Data Sheet'!$B$19))),
            --(INT('Data Sheet'!$A$19) &amp; "." &amp; BO105),
            --(INT('Data Sheet'!$B$19) &amp; "." &amp; BO105)
        )
    ),
    IF(BN105&lt;&gt;"",
        IF(INT('Data Sheet'!$A$19)=INT('Data Sheet'!$B$19),
            --(INT('Data Sheet'!$A$19) &amp; "." &amp; LEFT(BN105,3)),
            IF(AND((--(INT('Data Sheet'!$A$19) &amp; "." &amp; LEFT(BN105,3))&gt;=--('Data Sheet'!$A$19)), (--(INT('Data Sheet'!$A$19) &amp; "." &amp; LEFT(BN105,3))&lt;=--('Data Sheet'!$B$19))),
                --(INT('Data Sheet'!$A$19) &amp; "." &amp; LEFT(BN105,3)),
                --(INT('Data Sheet'!$B$19) &amp; "." &amp; LEFT(BN105,3))
            )
        ),
        "OK"
    )
)</f>
        <v>OK</v>
      </c>
      <c r="O105" s="23" t="str">
        <f>IF(BP105&lt;&gt;"",
    IF(INT('Data Sheet'!$A$19)=INT('Data Sheet'!$B$19),
        --(INT('Data Sheet'!$A$19) &amp; "." &amp; BP105),
        IF(AND((--(INT('Data Sheet'!$A$19) &amp; "." &amp; BP105)&gt;=--('Data Sheet'!$A$19)), (--(INT('Data Sheet'!$A$19) &amp; "." &amp; BP105)&lt;=--('Data Sheet'!$B$19))),
            --(INT('Data Sheet'!$A$19) &amp; "." &amp; BP105),
            --(INT('Data Sheet'!$B$19) &amp; "." &amp; BP105)
        )
    ),
    IF(BN105&lt;&gt;"",
        IF(INT('Data Sheet'!$A$19)=INT('Data Sheet'!$B$19),
            --(INT('Data Sheet'!$A$19) &amp; "." &amp; RIGHT(BN105,3)),
            IF(AND((--(INT('Data Sheet'!$A$19) &amp; "." &amp; RIGHT(BN105,3))&gt;=--('Data Sheet'!$A$19)), (--(INT('Data Sheet'!$A$19) &amp; "." &amp; RIGHT(BN105,3))&lt;=--('Data Sheet'!$B$19))),
                --(INT('Data Sheet'!$A$19) &amp; "." &amp; RIGHT(BN105,3)),
                --(INT('Data Sheet'!$B$19) &amp; "." &amp; RIGHT(BN105,3))
            )
        ),
        "OK"
    )
)</f>
        <v>OK</v>
      </c>
      <c r="P105" s="23" t="str">
        <f>IF(BR105&lt;&gt;"",
    IF(INT('Data Sheet'!$A$19)=INT('Data Sheet'!$B$15),
        --(INT('Data Sheet'!$A$15) &amp; "." &amp; BR105),
        IF(AND((--(INT('Data Sheet'!$A$15) &amp; "." &amp; BR105)&gt;=--('Data Sheet'!$A$15)), (--(INT('Data Sheet'!$A$15) &amp; "." &amp; BR105)&lt;=--('Data Sheet'!$B$15))),
            --(INT('Data Sheet'!$A$15) &amp; "." &amp; BR105),
            --(INT('Data Sheet'!$B$15) &amp; "." &amp; BR105)
        )
    ),
    IF(BQ105&lt;&gt;"",
        IF(INT('Data Sheet'!$A$15)=INT('Data Sheet'!$B$15),
            --(INT('Data Sheet'!$A$15) &amp; "." &amp; LEFT(BQ105,3)),
            IF(AND((--(INT('Data Sheet'!$A$15) &amp; "." &amp; LEFT(BQ105,3))&gt;=--('Data Sheet'!$A$15)), (--(INT('Data Sheet'!$A$15) &amp; "." &amp; LEFT(BQ105,3))&lt;=--('Data Sheet'!$B$15))),
                --(INT('Data Sheet'!$A$15) &amp; "." &amp; LEFT(BQ105,3)),
                --(INT('Data Sheet'!$B$15) &amp; "." &amp; LEFT(BQ105,3))
            )
        ),
        "OK"
    )
)</f>
        <v>OK</v>
      </c>
      <c r="Q105" s="23" t="str">
        <f>IF(BS105&lt;&gt;"",
    IF(INT('Data Sheet'!$A$19)=INT('Data Sheet'!$B$15),
        --(INT('Data Sheet'!$A$15) &amp; "." &amp; BS105),
        IF(AND((--(INT('Data Sheet'!$A$15) &amp; "." &amp; BS105)&gt;=--('Data Sheet'!$A$15)), (--(INT('Data Sheet'!$A$15) &amp; "." &amp; BS105)&lt;=--('Data Sheet'!$B$15))),
            --(INT('Data Sheet'!$A$15) &amp; "." &amp; BS105),
            --(INT('Data Sheet'!$B$15) &amp; "." &amp; BS105)
        )
    ),
    IF(BQ105&lt;&gt;"",
        IF(INT('Data Sheet'!$A$15)=INT('Data Sheet'!$B$15),
            --(INT('Data Sheet'!$A$15) &amp; "." &amp; RIGHT(BQ105,3)),
            IF(AND((--(INT('Data Sheet'!$A$15) &amp; "." &amp; RIGHT(BQ105,3))&gt;=--('Data Sheet'!$A$15)), (--(INT('Data Sheet'!$A$15) &amp; "." &amp; RIGHT(BQ105,3))&lt;=--('Data Sheet'!$B$15))),
                --(INT('Data Sheet'!$A$15) &amp; "." &amp; RIGHT(BQ105,3)),
                --(INT('Data Sheet'!$B$15) &amp; "." &amp; RIGHT(BQ105,3))
            )
        ),
        "OK"
    )
)</f>
        <v>OK</v>
      </c>
      <c r="R105" s="19"/>
      <c r="S105" s="19"/>
      <c r="T105" s="19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1"/>
      <c r="AU105" s="21"/>
      <c r="AV105" s="21"/>
      <c r="AW105" s="22"/>
      <c r="AX105" s="99"/>
      <c r="AY105" s="20"/>
      <c r="AZ105" s="20"/>
      <c r="BA105" s="22"/>
      <c r="BB105">
        <v>97</v>
      </c>
      <c r="BC105" s="80"/>
      <c r="BD105" s="80"/>
      <c r="BE105" s="80"/>
      <c r="BF105" s="80"/>
      <c r="BG105" s="32" t="str">
        <f t="shared" si="15"/>
        <v/>
      </c>
      <c r="BH105" s="78">
        <f t="shared" si="13"/>
        <v>0</v>
      </c>
      <c r="BI105" s="2">
        <f t="shared" si="16"/>
        <v>0</v>
      </c>
      <c r="BJ105" s="2">
        <f t="shared" si="17"/>
        <v>0</v>
      </c>
      <c r="BK105" s="2">
        <f t="shared" si="14"/>
        <v>0</v>
      </c>
    </row>
    <row r="106" spans="2:63" ht="15" customHeight="1" x14ac:dyDescent="0.25">
      <c r="B106" s="14">
        <v>98</v>
      </c>
      <c r="C106" s="95" t="str">
        <f t="shared" si="18"/>
        <v/>
      </c>
      <c r="D106" s="15" t="str">
        <f t="shared" si="23"/>
        <v>OK</v>
      </c>
      <c r="E106" s="16" t="e">
        <f>VLOOKUP('Data Sheet'!$B$8,'Data Sheet'!$I$2:$J$9,2,FALSE)</f>
        <v>#N/A</v>
      </c>
      <c r="F106" s="16" t="str">
        <f t="shared" si="19"/>
        <v/>
      </c>
      <c r="G106" s="103">
        <f t="shared" si="20"/>
        <v>0</v>
      </c>
      <c r="H106" s="17" t="s">
        <v>26</v>
      </c>
      <c r="I106" s="17" t="s">
        <v>26</v>
      </c>
      <c r="J106" s="17" t="str">
        <f>IF('Data Sheet'!$B$9="NC-50","N/A","OK")</f>
        <v>OK</v>
      </c>
      <c r="K106" s="17" t="str">
        <f>IF('Data Sheet'!$B$9="NC-50","N/A","OK")</f>
        <v>OK</v>
      </c>
      <c r="L106" s="17" t="str">
        <f t="shared" si="21"/>
        <v>OK</v>
      </c>
      <c r="M106" s="17" t="str">
        <f t="shared" si="22"/>
        <v>OK</v>
      </c>
      <c r="N106" s="18" t="str">
        <f>IF(BO106&lt;&gt;"",
    IF(INT('Data Sheet'!$A$19)=INT('Data Sheet'!$B$19),
        --(INT('Data Sheet'!$A$19) &amp; "." &amp; BO106),
        IF(AND((--(INT('Data Sheet'!$A$19) &amp; "." &amp; BO106)&gt;=--('Data Sheet'!$A$19)), (--(INT('Data Sheet'!$A$19) &amp; "." &amp; BO106)&lt;=--('Data Sheet'!$B$19))),
            --(INT('Data Sheet'!$A$19) &amp; "." &amp; BO106),
            --(INT('Data Sheet'!$B$19) &amp; "." &amp; BO106)
        )
    ),
    IF(BN106&lt;&gt;"",
        IF(INT('Data Sheet'!$A$19)=INT('Data Sheet'!$B$19),
            --(INT('Data Sheet'!$A$19) &amp; "." &amp; LEFT(BN106,3)),
            IF(AND((--(INT('Data Sheet'!$A$19) &amp; "." &amp; LEFT(BN106,3))&gt;=--('Data Sheet'!$A$19)), (--(INT('Data Sheet'!$A$19) &amp; "." &amp; LEFT(BN106,3))&lt;=--('Data Sheet'!$B$19))),
                --(INT('Data Sheet'!$A$19) &amp; "." &amp; LEFT(BN106,3)),
                --(INT('Data Sheet'!$B$19) &amp; "." &amp; LEFT(BN106,3))
            )
        ),
        "OK"
    )
)</f>
        <v>OK</v>
      </c>
      <c r="O106" s="23" t="str">
        <f>IF(BP106&lt;&gt;"",
    IF(INT('Data Sheet'!$A$19)=INT('Data Sheet'!$B$19),
        --(INT('Data Sheet'!$A$19) &amp; "." &amp; BP106),
        IF(AND((--(INT('Data Sheet'!$A$19) &amp; "." &amp; BP106)&gt;=--('Data Sheet'!$A$19)), (--(INT('Data Sheet'!$A$19) &amp; "." &amp; BP106)&lt;=--('Data Sheet'!$B$19))),
            --(INT('Data Sheet'!$A$19) &amp; "." &amp; BP106),
            --(INT('Data Sheet'!$B$19) &amp; "." &amp; BP106)
        )
    ),
    IF(BN106&lt;&gt;"",
        IF(INT('Data Sheet'!$A$19)=INT('Data Sheet'!$B$19),
            --(INT('Data Sheet'!$A$19) &amp; "." &amp; RIGHT(BN106,3)),
            IF(AND((--(INT('Data Sheet'!$A$19) &amp; "." &amp; RIGHT(BN106,3))&gt;=--('Data Sheet'!$A$19)), (--(INT('Data Sheet'!$A$19) &amp; "." &amp; RIGHT(BN106,3))&lt;=--('Data Sheet'!$B$19))),
                --(INT('Data Sheet'!$A$19) &amp; "." &amp; RIGHT(BN106,3)),
                --(INT('Data Sheet'!$B$19) &amp; "." &amp; RIGHT(BN106,3))
            )
        ),
        "OK"
    )
)</f>
        <v>OK</v>
      </c>
      <c r="P106" s="23" t="str">
        <f>IF(BR106&lt;&gt;"",
    IF(INT('Data Sheet'!$A$19)=INT('Data Sheet'!$B$15),
        --(INT('Data Sheet'!$A$15) &amp; "." &amp; BR106),
        IF(AND((--(INT('Data Sheet'!$A$15) &amp; "." &amp; BR106)&gt;=--('Data Sheet'!$A$15)), (--(INT('Data Sheet'!$A$15) &amp; "." &amp; BR106)&lt;=--('Data Sheet'!$B$15))),
            --(INT('Data Sheet'!$A$15) &amp; "." &amp; BR106),
            --(INT('Data Sheet'!$B$15) &amp; "." &amp; BR106)
        )
    ),
    IF(BQ106&lt;&gt;"",
        IF(INT('Data Sheet'!$A$15)=INT('Data Sheet'!$B$15),
            --(INT('Data Sheet'!$A$15) &amp; "." &amp; LEFT(BQ106,3)),
            IF(AND((--(INT('Data Sheet'!$A$15) &amp; "." &amp; LEFT(BQ106,3))&gt;=--('Data Sheet'!$A$15)), (--(INT('Data Sheet'!$A$15) &amp; "." &amp; LEFT(BQ106,3))&lt;=--('Data Sheet'!$B$15))),
                --(INT('Data Sheet'!$A$15) &amp; "." &amp; LEFT(BQ106,3)),
                --(INT('Data Sheet'!$B$15) &amp; "." &amp; LEFT(BQ106,3))
            )
        ),
        "OK"
    )
)</f>
        <v>OK</v>
      </c>
      <c r="Q106" s="23" t="str">
        <f>IF(BS106&lt;&gt;"",
    IF(INT('Data Sheet'!$A$19)=INT('Data Sheet'!$B$15),
        --(INT('Data Sheet'!$A$15) &amp; "." &amp; BS106),
        IF(AND((--(INT('Data Sheet'!$A$15) &amp; "." &amp; BS106)&gt;=--('Data Sheet'!$A$15)), (--(INT('Data Sheet'!$A$15) &amp; "." &amp; BS106)&lt;=--('Data Sheet'!$B$15))),
            --(INT('Data Sheet'!$A$15) &amp; "." &amp; BS106),
            --(INT('Data Sheet'!$B$15) &amp; "." &amp; BS106)
        )
    ),
    IF(BQ106&lt;&gt;"",
        IF(INT('Data Sheet'!$A$15)=INT('Data Sheet'!$B$15),
            --(INT('Data Sheet'!$A$15) &amp; "." &amp; RIGHT(BQ106,3)),
            IF(AND((--(INT('Data Sheet'!$A$15) &amp; "." &amp; RIGHT(BQ106,3))&gt;=--('Data Sheet'!$A$15)), (--(INT('Data Sheet'!$A$15) &amp; "." &amp; RIGHT(BQ106,3))&lt;=--('Data Sheet'!$B$15))),
                --(INT('Data Sheet'!$A$15) &amp; "." &amp; RIGHT(BQ106,3)),
                --(INT('Data Sheet'!$B$15) &amp; "." &amp; RIGHT(BQ106,3))
            )
        ),
        "OK"
    )
)</f>
        <v>OK</v>
      </c>
      <c r="R106" s="19"/>
      <c r="S106" s="19"/>
      <c r="T106" s="19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1"/>
      <c r="AU106" s="21"/>
      <c r="AV106" s="21"/>
      <c r="AW106" s="22"/>
      <c r="AX106" s="99"/>
      <c r="AY106" s="20"/>
      <c r="AZ106" s="20"/>
      <c r="BA106" s="22"/>
      <c r="BB106">
        <v>98</v>
      </c>
      <c r="BC106" s="80"/>
      <c r="BD106" s="80"/>
      <c r="BE106" s="80"/>
      <c r="BF106" s="80"/>
      <c r="BG106" s="32" t="str">
        <f t="shared" si="15"/>
        <v/>
      </c>
      <c r="BH106" s="78">
        <f t="shared" si="13"/>
        <v>0</v>
      </c>
      <c r="BI106" s="2">
        <f t="shared" si="16"/>
        <v>0</v>
      </c>
      <c r="BJ106" s="2">
        <f t="shared" si="17"/>
        <v>0</v>
      </c>
      <c r="BK106" s="2">
        <f t="shared" si="14"/>
        <v>0</v>
      </c>
    </row>
    <row r="107" spans="2:63" ht="15" customHeight="1" x14ac:dyDescent="0.25">
      <c r="B107" s="14">
        <v>99</v>
      </c>
      <c r="C107" s="95" t="str">
        <f t="shared" si="18"/>
        <v/>
      </c>
      <c r="D107" s="15" t="str">
        <f t="shared" si="23"/>
        <v>OK</v>
      </c>
      <c r="E107" s="16" t="e">
        <f>VLOOKUP('Data Sheet'!$B$8,'Data Sheet'!$I$2:$J$9,2,FALSE)</f>
        <v>#N/A</v>
      </c>
      <c r="F107" s="16" t="str">
        <f t="shared" si="19"/>
        <v/>
      </c>
      <c r="G107" s="103">
        <f t="shared" si="20"/>
        <v>0</v>
      </c>
      <c r="H107" s="17" t="s">
        <v>26</v>
      </c>
      <c r="I107" s="17" t="s">
        <v>26</v>
      </c>
      <c r="J107" s="17" t="str">
        <f>IF('Data Sheet'!$B$9="NC-50","N/A","OK")</f>
        <v>OK</v>
      </c>
      <c r="K107" s="17" t="str">
        <f>IF('Data Sheet'!$B$9="NC-50","N/A","OK")</f>
        <v>OK</v>
      </c>
      <c r="L107" s="17" t="str">
        <f t="shared" si="21"/>
        <v>OK</v>
      </c>
      <c r="M107" s="17" t="str">
        <f t="shared" si="22"/>
        <v>OK</v>
      </c>
      <c r="N107" s="18" t="str">
        <f>IF(BO107&lt;&gt;"",
    IF(INT('Data Sheet'!$A$19)=INT('Data Sheet'!$B$19),
        --(INT('Data Sheet'!$A$19) &amp; "." &amp; BO107),
        IF(AND((--(INT('Data Sheet'!$A$19) &amp; "." &amp; BO107)&gt;=--('Data Sheet'!$A$19)), (--(INT('Data Sheet'!$A$19) &amp; "." &amp; BO107)&lt;=--('Data Sheet'!$B$19))),
            --(INT('Data Sheet'!$A$19) &amp; "." &amp; BO107),
            --(INT('Data Sheet'!$B$19) &amp; "." &amp; BO107)
        )
    ),
    IF(BN107&lt;&gt;"",
        IF(INT('Data Sheet'!$A$19)=INT('Data Sheet'!$B$19),
            --(INT('Data Sheet'!$A$19) &amp; "." &amp; LEFT(BN107,3)),
            IF(AND((--(INT('Data Sheet'!$A$19) &amp; "." &amp; LEFT(BN107,3))&gt;=--('Data Sheet'!$A$19)), (--(INT('Data Sheet'!$A$19) &amp; "." &amp; LEFT(BN107,3))&lt;=--('Data Sheet'!$B$19))),
                --(INT('Data Sheet'!$A$19) &amp; "." &amp; LEFT(BN107,3)),
                --(INT('Data Sheet'!$B$19) &amp; "." &amp; LEFT(BN107,3))
            )
        ),
        "OK"
    )
)</f>
        <v>OK</v>
      </c>
      <c r="O107" s="23" t="str">
        <f>IF(BP107&lt;&gt;"",
    IF(INT('Data Sheet'!$A$19)=INT('Data Sheet'!$B$19),
        --(INT('Data Sheet'!$A$19) &amp; "." &amp; BP107),
        IF(AND((--(INT('Data Sheet'!$A$19) &amp; "." &amp; BP107)&gt;=--('Data Sheet'!$A$19)), (--(INT('Data Sheet'!$A$19) &amp; "." &amp; BP107)&lt;=--('Data Sheet'!$B$19))),
            --(INT('Data Sheet'!$A$19) &amp; "." &amp; BP107),
            --(INT('Data Sheet'!$B$19) &amp; "." &amp; BP107)
        )
    ),
    IF(BN107&lt;&gt;"",
        IF(INT('Data Sheet'!$A$19)=INT('Data Sheet'!$B$19),
            --(INT('Data Sheet'!$A$19) &amp; "." &amp; RIGHT(BN107,3)),
            IF(AND((--(INT('Data Sheet'!$A$19) &amp; "." &amp; RIGHT(BN107,3))&gt;=--('Data Sheet'!$A$19)), (--(INT('Data Sheet'!$A$19) &amp; "." &amp; RIGHT(BN107,3))&lt;=--('Data Sheet'!$B$19))),
                --(INT('Data Sheet'!$A$19) &amp; "." &amp; RIGHT(BN107,3)),
                --(INT('Data Sheet'!$B$19) &amp; "." &amp; RIGHT(BN107,3))
            )
        ),
        "OK"
    )
)</f>
        <v>OK</v>
      </c>
      <c r="P107" s="23" t="str">
        <f>IF(BR107&lt;&gt;"",
    IF(INT('Data Sheet'!$A$19)=INT('Data Sheet'!$B$15),
        --(INT('Data Sheet'!$A$15) &amp; "." &amp; BR107),
        IF(AND((--(INT('Data Sheet'!$A$15) &amp; "." &amp; BR107)&gt;=--('Data Sheet'!$A$15)), (--(INT('Data Sheet'!$A$15) &amp; "." &amp; BR107)&lt;=--('Data Sheet'!$B$15))),
            --(INT('Data Sheet'!$A$15) &amp; "." &amp; BR107),
            --(INT('Data Sheet'!$B$15) &amp; "." &amp; BR107)
        )
    ),
    IF(BQ107&lt;&gt;"",
        IF(INT('Data Sheet'!$A$15)=INT('Data Sheet'!$B$15),
            --(INT('Data Sheet'!$A$15) &amp; "." &amp; LEFT(BQ107,3)),
            IF(AND((--(INT('Data Sheet'!$A$15) &amp; "." &amp; LEFT(BQ107,3))&gt;=--('Data Sheet'!$A$15)), (--(INT('Data Sheet'!$A$15) &amp; "." &amp; LEFT(BQ107,3))&lt;=--('Data Sheet'!$B$15))),
                --(INT('Data Sheet'!$A$15) &amp; "." &amp; LEFT(BQ107,3)),
                --(INT('Data Sheet'!$B$15) &amp; "." &amp; LEFT(BQ107,3))
            )
        ),
        "OK"
    )
)</f>
        <v>OK</v>
      </c>
      <c r="Q107" s="23" t="str">
        <f>IF(BS107&lt;&gt;"",
    IF(INT('Data Sheet'!$A$19)=INT('Data Sheet'!$B$15),
        --(INT('Data Sheet'!$A$15) &amp; "." &amp; BS107),
        IF(AND((--(INT('Data Sheet'!$A$15) &amp; "." &amp; BS107)&gt;=--('Data Sheet'!$A$15)), (--(INT('Data Sheet'!$A$15) &amp; "." &amp; BS107)&lt;=--('Data Sheet'!$B$15))),
            --(INT('Data Sheet'!$A$15) &amp; "." &amp; BS107),
            --(INT('Data Sheet'!$B$15) &amp; "." &amp; BS107)
        )
    ),
    IF(BQ107&lt;&gt;"",
        IF(INT('Data Sheet'!$A$15)=INT('Data Sheet'!$B$15),
            --(INT('Data Sheet'!$A$15) &amp; "." &amp; RIGHT(BQ107,3)),
            IF(AND((--(INT('Data Sheet'!$A$15) &amp; "." &amp; RIGHT(BQ107,3))&gt;=--('Data Sheet'!$A$15)), (--(INT('Data Sheet'!$A$15) &amp; "." &amp; RIGHT(BQ107,3))&lt;=--('Data Sheet'!$B$15))),
                --(INT('Data Sheet'!$A$15) &amp; "." &amp; RIGHT(BQ107,3)),
                --(INT('Data Sheet'!$B$15) &amp; "." &amp; RIGHT(BQ107,3))
            )
        ),
        "OK"
    )
)</f>
        <v>OK</v>
      </c>
      <c r="R107" s="19"/>
      <c r="S107" s="19"/>
      <c r="T107" s="19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1"/>
      <c r="AU107" s="21"/>
      <c r="AV107" s="21"/>
      <c r="AW107" s="22"/>
      <c r="AX107" s="99"/>
      <c r="AY107" s="20"/>
      <c r="AZ107" s="20"/>
      <c r="BA107" s="22"/>
      <c r="BB107">
        <v>99</v>
      </c>
      <c r="BC107" s="80"/>
      <c r="BD107" s="80"/>
      <c r="BE107" s="80"/>
      <c r="BF107" s="80"/>
      <c r="BG107" s="32" t="str">
        <f t="shared" si="15"/>
        <v/>
      </c>
      <c r="BH107" s="78">
        <f t="shared" si="13"/>
        <v>0</v>
      </c>
      <c r="BI107" s="2">
        <f t="shared" si="16"/>
        <v>0</v>
      </c>
      <c r="BJ107" s="2">
        <f t="shared" si="17"/>
        <v>0</v>
      </c>
      <c r="BK107" s="2">
        <f t="shared" si="14"/>
        <v>0</v>
      </c>
    </row>
    <row r="108" spans="2:63" ht="15" customHeight="1" x14ac:dyDescent="0.25">
      <c r="B108" s="14">
        <v>100</v>
      </c>
      <c r="C108" s="95" t="str">
        <f t="shared" si="18"/>
        <v/>
      </c>
      <c r="D108" s="15" t="str">
        <f t="shared" si="23"/>
        <v>OK</v>
      </c>
      <c r="E108" s="16" t="e">
        <f>VLOOKUP('Data Sheet'!$B$8,'Data Sheet'!$I$2:$J$9,2,FALSE)</f>
        <v>#N/A</v>
      </c>
      <c r="F108" s="16" t="str">
        <f t="shared" si="19"/>
        <v/>
      </c>
      <c r="G108" s="103">
        <f t="shared" si="20"/>
        <v>0</v>
      </c>
      <c r="H108" s="17" t="s">
        <v>26</v>
      </c>
      <c r="I108" s="17" t="s">
        <v>26</v>
      </c>
      <c r="J108" s="17" t="str">
        <f>IF('Data Sheet'!$B$9="NC-50","N/A","OK")</f>
        <v>OK</v>
      </c>
      <c r="K108" s="17" t="str">
        <f>IF('Data Sheet'!$B$9="NC-50","N/A","OK")</f>
        <v>OK</v>
      </c>
      <c r="L108" s="17" t="str">
        <f t="shared" si="21"/>
        <v>OK</v>
      </c>
      <c r="M108" s="17" t="str">
        <f t="shared" si="22"/>
        <v>OK</v>
      </c>
      <c r="N108" s="18" t="str">
        <f>IF(BO108&lt;&gt;"",
    IF(INT('Data Sheet'!$A$19)=INT('Data Sheet'!$B$19),
        --(INT('Data Sheet'!$A$19) &amp; "." &amp; BO108),
        IF(AND((--(INT('Data Sheet'!$A$19) &amp; "." &amp; BO108)&gt;=--('Data Sheet'!$A$19)), (--(INT('Data Sheet'!$A$19) &amp; "." &amp; BO108)&lt;=--('Data Sheet'!$B$19))),
            --(INT('Data Sheet'!$A$19) &amp; "." &amp; BO108),
            --(INT('Data Sheet'!$B$19) &amp; "." &amp; BO108)
        )
    ),
    IF(BN108&lt;&gt;"",
        IF(INT('Data Sheet'!$A$19)=INT('Data Sheet'!$B$19),
            --(INT('Data Sheet'!$A$19) &amp; "." &amp; LEFT(BN108,3)),
            IF(AND((--(INT('Data Sheet'!$A$19) &amp; "." &amp; LEFT(BN108,3))&gt;=--('Data Sheet'!$A$19)), (--(INT('Data Sheet'!$A$19) &amp; "." &amp; LEFT(BN108,3))&lt;=--('Data Sheet'!$B$19))),
                --(INT('Data Sheet'!$A$19) &amp; "." &amp; LEFT(BN108,3)),
                --(INT('Data Sheet'!$B$19) &amp; "." &amp; LEFT(BN108,3))
            )
        ),
        "OK"
    )
)</f>
        <v>OK</v>
      </c>
      <c r="O108" s="23" t="str">
        <f>IF(BP108&lt;&gt;"",
    IF(INT('Data Sheet'!$A$19)=INT('Data Sheet'!$B$19),
        --(INT('Data Sheet'!$A$19) &amp; "." &amp; BP108),
        IF(AND((--(INT('Data Sheet'!$A$19) &amp; "." &amp; BP108)&gt;=--('Data Sheet'!$A$19)), (--(INT('Data Sheet'!$A$19) &amp; "." &amp; BP108)&lt;=--('Data Sheet'!$B$19))),
            --(INT('Data Sheet'!$A$19) &amp; "." &amp; BP108),
            --(INT('Data Sheet'!$B$19) &amp; "." &amp; BP108)
        )
    ),
    IF(BN108&lt;&gt;"",
        IF(INT('Data Sheet'!$A$19)=INT('Data Sheet'!$B$19),
            --(INT('Data Sheet'!$A$19) &amp; "." &amp; RIGHT(BN108,3)),
            IF(AND((--(INT('Data Sheet'!$A$19) &amp; "." &amp; RIGHT(BN108,3))&gt;=--('Data Sheet'!$A$19)), (--(INT('Data Sheet'!$A$19) &amp; "." &amp; RIGHT(BN108,3))&lt;=--('Data Sheet'!$B$19))),
                --(INT('Data Sheet'!$A$19) &amp; "." &amp; RIGHT(BN108,3)),
                --(INT('Data Sheet'!$B$19) &amp; "." &amp; RIGHT(BN108,3))
            )
        ),
        "OK"
    )
)</f>
        <v>OK</v>
      </c>
      <c r="P108" s="23" t="str">
        <f>IF(BR108&lt;&gt;"",
    IF(INT('Data Sheet'!$A$19)=INT('Data Sheet'!$B$15),
        --(INT('Data Sheet'!$A$15) &amp; "." &amp; BR108),
        IF(AND((--(INT('Data Sheet'!$A$15) &amp; "." &amp; BR108)&gt;=--('Data Sheet'!$A$15)), (--(INT('Data Sheet'!$A$15) &amp; "." &amp; BR108)&lt;=--('Data Sheet'!$B$15))),
            --(INT('Data Sheet'!$A$15) &amp; "." &amp; BR108),
            --(INT('Data Sheet'!$B$15) &amp; "." &amp; BR108)
        )
    ),
    IF(BQ108&lt;&gt;"",
        IF(INT('Data Sheet'!$A$15)=INT('Data Sheet'!$B$15),
            --(INT('Data Sheet'!$A$15) &amp; "." &amp; LEFT(BQ108,3)),
            IF(AND((--(INT('Data Sheet'!$A$15) &amp; "." &amp; LEFT(BQ108,3))&gt;=--('Data Sheet'!$A$15)), (--(INT('Data Sheet'!$A$15) &amp; "." &amp; LEFT(BQ108,3))&lt;=--('Data Sheet'!$B$15))),
                --(INT('Data Sheet'!$A$15) &amp; "." &amp; LEFT(BQ108,3)),
                --(INT('Data Sheet'!$B$15) &amp; "." &amp; LEFT(BQ108,3))
            )
        ),
        "OK"
    )
)</f>
        <v>OK</v>
      </c>
      <c r="Q108" s="23" t="str">
        <f>IF(BS108&lt;&gt;"",
    IF(INT('Data Sheet'!$A$19)=INT('Data Sheet'!$B$15),
        --(INT('Data Sheet'!$A$15) &amp; "." &amp; BS108),
        IF(AND((--(INT('Data Sheet'!$A$15) &amp; "." &amp; BS108)&gt;=--('Data Sheet'!$A$15)), (--(INT('Data Sheet'!$A$15) &amp; "." &amp; BS108)&lt;=--('Data Sheet'!$B$15))),
            --(INT('Data Sheet'!$A$15) &amp; "." &amp; BS108),
            --(INT('Data Sheet'!$B$15) &amp; "." &amp; BS108)
        )
    ),
    IF(BQ108&lt;&gt;"",
        IF(INT('Data Sheet'!$A$15)=INT('Data Sheet'!$B$15),
            --(INT('Data Sheet'!$A$15) &amp; "." &amp; RIGHT(BQ108,3)),
            IF(AND((--(INT('Data Sheet'!$A$15) &amp; "." &amp; RIGHT(BQ108,3))&gt;=--('Data Sheet'!$A$15)), (--(INT('Data Sheet'!$A$15) &amp; "." &amp; RIGHT(BQ108,3))&lt;=--('Data Sheet'!$B$15))),
                --(INT('Data Sheet'!$A$15) &amp; "." &amp; RIGHT(BQ108,3)),
                --(INT('Data Sheet'!$B$15) &amp; "." &amp; RIGHT(BQ108,3))
            )
        ),
        "OK"
    )
)</f>
        <v>OK</v>
      </c>
      <c r="R108" s="19"/>
      <c r="S108" s="19"/>
      <c r="T108" s="19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1"/>
      <c r="AU108" s="21"/>
      <c r="AV108" s="21"/>
      <c r="AW108" s="22"/>
      <c r="AX108" s="99"/>
      <c r="AY108" s="20"/>
      <c r="AZ108" s="20"/>
      <c r="BA108" s="22"/>
      <c r="BB108">
        <v>100</v>
      </c>
      <c r="BC108" s="80"/>
      <c r="BD108" s="80"/>
      <c r="BE108" s="80"/>
      <c r="BF108" s="80"/>
      <c r="BG108" s="32" t="str">
        <f t="shared" si="15"/>
        <v/>
      </c>
      <c r="BH108" s="78">
        <f t="shared" si="13"/>
        <v>0</v>
      </c>
      <c r="BI108" s="2">
        <f t="shared" si="16"/>
        <v>0</v>
      </c>
      <c r="BJ108" s="2">
        <f t="shared" si="17"/>
        <v>0</v>
      </c>
      <c r="BK108" s="2">
        <f t="shared" si="14"/>
        <v>0</v>
      </c>
    </row>
    <row r="109" spans="2:63" ht="15" customHeight="1" x14ac:dyDescent="0.25">
      <c r="B109" s="14">
        <v>101</v>
      </c>
      <c r="C109" s="95" t="str">
        <f t="shared" si="18"/>
        <v/>
      </c>
      <c r="D109" s="15" t="str">
        <f t="shared" si="23"/>
        <v>OK</v>
      </c>
      <c r="E109" s="16" t="e">
        <f>VLOOKUP('Data Sheet'!$B$8,'Data Sheet'!$I$2:$J$9,2,FALSE)</f>
        <v>#N/A</v>
      </c>
      <c r="F109" s="16" t="str">
        <f t="shared" si="19"/>
        <v/>
      </c>
      <c r="G109" s="103">
        <f t="shared" si="20"/>
        <v>0</v>
      </c>
      <c r="H109" s="17" t="s">
        <v>26</v>
      </c>
      <c r="I109" s="17" t="s">
        <v>26</v>
      </c>
      <c r="J109" s="17" t="str">
        <f>IF('Data Sheet'!$B$9="NC-50","N/A","OK")</f>
        <v>OK</v>
      </c>
      <c r="K109" s="17" t="str">
        <f>IF('Data Sheet'!$B$9="NC-50","N/A","OK")</f>
        <v>OK</v>
      </c>
      <c r="L109" s="17" t="str">
        <f t="shared" si="21"/>
        <v>OK</v>
      </c>
      <c r="M109" s="17" t="str">
        <f t="shared" si="22"/>
        <v>OK</v>
      </c>
      <c r="N109" s="18" t="str">
        <f>IF(BO109&lt;&gt;"",
    IF(INT('Data Sheet'!$A$19)=INT('Data Sheet'!$B$19),
        --(INT('Data Sheet'!$A$19) &amp; "." &amp; BO109),
        IF(AND((--(INT('Data Sheet'!$A$19) &amp; "." &amp; BO109)&gt;=--('Data Sheet'!$A$19)), (--(INT('Data Sheet'!$A$19) &amp; "." &amp; BO109)&lt;=--('Data Sheet'!$B$19))),
            --(INT('Data Sheet'!$A$19) &amp; "." &amp; BO109),
            --(INT('Data Sheet'!$B$19) &amp; "." &amp; BO109)
        )
    ),
    IF(BN109&lt;&gt;"",
        IF(INT('Data Sheet'!$A$19)=INT('Data Sheet'!$B$19),
            --(INT('Data Sheet'!$A$19) &amp; "." &amp; LEFT(BN109,3)),
            IF(AND((--(INT('Data Sheet'!$A$19) &amp; "." &amp; LEFT(BN109,3))&gt;=--('Data Sheet'!$A$19)), (--(INT('Data Sheet'!$A$19) &amp; "." &amp; LEFT(BN109,3))&lt;=--('Data Sheet'!$B$19))),
                --(INT('Data Sheet'!$A$19) &amp; "." &amp; LEFT(BN109,3)),
                --(INT('Data Sheet'!$B$19) &amp; "." &amp; LEFT(BN109,3))
            )
        ),
        "OK"
    )
)</f>
        <v>OK</v>
      </c>
      <c r="O109" s="23" t="str">
        <f>IF(BP109&lt;&gt;"",
    IF(INT('Data Sheet'!$A$19)=INT('Data Sheet'!$B$19),
        --(INT('Data Sheet'!$A$19) &amp; "." &amp; BP109),
        IF(AND((--(INT('Data Sheet'!$A$19) &amp; "." &amp; BP109)&gt;=--('Data Sheet'!$A$19)), (--(INT('Data Sheet'!$A$19) &amp; "." &amp; BP109)&lt;=--('Data Sheet'!$B$19))),
            --(INT('Data Sheet'!$A$19) &amp; "." &amp; BP109),
            --(INT('Data Sheet'!$B$19) &amp; "." &amp; BP109)
        )
    ),
    IF(BN109&lt;&gt;"",
        IF(INT('Data Sheet'!$A$19)=INT('Data Sheet'!$B$19),
            --(INT('Data Sheet'!$A$19) &amp; "." &amp; RIGHT(BN109,3)),
            IF(AND((--(INT('Data Sheet'!$A$19) &amp; "." &amp; RIGHT(BN109,3))&gt;=--('Data Sheet'!$A$19)), (--(INT('Data Sheet'!$A$19) &amp; "." &amp; RIGHT(BN109,3))&lt;=--('Data Sheet'!$B$19))),
                --(INT('Data Sheet'!$A$19) &amp; "." &amp; RIGHT(BN109,3)),
                --(INT('Data Sheet'!$B$19) &amp; "." &amp; RIGHT(BN109,3))
            )
        ),
        "OK"
    )
)</f>
        <v>OK</v>
      </c>
      <c r="P109" s="23" t="str">
        <f>IF(BR109&lt;&gt;"",
    IF(INT('Data Sheet'!$A$19)=INT('Data Sheet'!$B$15),
        --(INT('Data Sheet'!$A$15) &amp; "." &amp; BR109),
        IF(AND((--(INT('Data Sheet'!$A$15) &amp; "." &amp; BR109)&gt;=--('Data Sheet'!$A$15)), (--(INT('Data Sheet'!$A$15) &amp; "." &amp; BR109)&lt;=--('Data Sheet'!$B$15))),
            --(INT('Data Sheet'!$A$15) &amp; "." &amp; BR109),
            --(INT('Data Sheet'!$B$15) &amp; "." &amp; BR109)
        )
    ),
    IF(BQ109&lt;&gt;"",
        IF(INT('Data Sheet'!$A$15)=INT('Data Sheet'!$B$15),
            --(INT('Data Sheet'!$A$15) &amp; "." &amp; LEFT(BQ109,3)),
            IF(AND((--(INT('Data Sheet'!$A$15) &amp; "." &amp; LEFT(BQ109,3))&gt;=--('Data Sheet'!$A$15)), (--(INT('Data Sheet'!$A$15) &amp; "." &amp; LEFT(BQ109,3))&lt;=--('Data Sheet'!$B$15))),
                --(INT('Data Sheet'!$A$15) &amp; "." &amp; LEFT(BQ109,3)),
                --(INT('Data Sheet'!$B$15) &amp; "." &amp; LEFT(BQ109,3))
            )
        ),
        "OK"
    )
)</f>
        <v>OK</v>
      </c>
      <c r="Q109" s="23" t="str">
        <f>IF(BS109&lt;&gt;"",
    IF(INT('Data Sheet'!$A$19)=INT('Data Sheet'!$B$15),
        --(INT('Data Sheet'!$A$15) &amp; "." &amp; BS109),
        IF(AND((--(INT('Data Sheet'!$A$15) &amp; "." &amp; BS109)&gt;=--('Data Sheet'!$A$15)), (--(INT('Data Sheet'!$A$15) &amp; "." &amp; BS109)&lt;=--('Data Sheet'!$B$15))),
            --(INT('Data Sheet'!$A$15) &amp; "." &amp; BS109),
            --(INT('Data Sheet'!$B$15) &amp; "." &amp; BS109)
        )
    ),
    IF(BQ109&lt;&gt;"",
        IF(INT('Data Sheet'!$A$15)=INT('Data Sheet'!$B$15),
            --(INT('Data Sheet'!$A$15) &amp; "." &amp; RIGHT(BQ109,3)),
            IF(AND((--(INT('Data Sheet'!$A$15) &amp; "." &amp; RIGHT(BQ109,3))&gt;=--('Data Sheet'!$A$15)), (--(INT('Data Sheet'!$A$15) &amp; "." &amp; RIGHT(BQ109,3))&lt;=--('Data Sheet'!$B$15))),
                --(INT('Data Sheet'!$A$15) &amp; "." &amp; RIGHT(BQ109,3)),
                --(INT('Data Sheet'!$B$15) &amp; "." &amp; RIGHT(BQ109,3))
            )
        ),
        "OK"
    )
)</f>
        <v>OK</v>
      </c>
      <c r="R109" s="19"/>
      <c r="S109" s="19"/>
      <c r="T109" s="19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1"/>
      <c r="AU109" s="21"/>
      <c r="AV109" s="21"/>
      <c r="AW109" s="22"/>
      <c r="AX109" s="99"/>
      <c r="AY109" s="20"/>
      <c r="AZ109" s="20"/>
      <c r="BA109" s="22"/>
      <c r="BB109">
        <v>101</v>
      </c>
      <c r="BC109" s="80"/>
      <c r="BD109" s="80"/>
      <c r="BE109" s="80"/>
      <c r="BF109" s="80"/>
      <c r="BG109" s="32" t="str">
        <f t="shared" si="15"/>
        <v/>
      </c>
      <c r="BH109" s="78">
        <f t="shared" si="13"/>
        <v>0</v>
      </c>
      <c r="BI109" s="2">
        <f t="shared" si="16"/>
        <v>0</v>
      </c>
      <c r="BJ109" s="2">
        <f t="shared" si="17"/>
        <v>0</v>
      </c>
      <c r="BK109" s="2">
        <f t="shared" si="14"/>
        <v>0</v>
      </c>
    </row>
    <row r="110" spans="2:63" ht="15" customHeight="1" x14ac:dyDescent="0.25">
      <c r="B110" s="14">
        <v>102</v>
      </c>
      <c r="C110" s="95" t="str">
        <f t="shared" si="18"/>
        <v/>
      </c>
      <c r="D110" s="15" t="str">
        <f t="shared" si="23"/>
        <v>OK</v>
      </c>
      <c r="E110" s="16" t="e">
        <f>VLOOKUP('Data Sheet'!$B$8,'Data Sheet'!$I$2:$J$9,2,FALSE)</f>
        <v>#N/A</v>
      </c>
      <c r="F110" s="16" t="str">
        <f t="shared" si="19"/>
        <v/>
      </c>
      <c r="G110" s="103">
        <f t="shared" si="20"/>
        <v>0</v>
      </c>
      <c r="H110" s="17" t="s">
        <v>26</v>
      </c>
      <c r="I110" s="17" t="s">
        <v>26</v>
      </c>
      <c r="J110" s="17" t="str">
        <f>IF('Data Sheet'!$B$9="NC-50","N/A","OK")</f>
        <v>OK</v>
      </c>
      <c r="K110" s="17" t="str">
        <f>IF('Data Sheet'!$B$9="NC-50","N/A","OK")</f>
        <v>OK</v>
      </c>
      <c r="L110" s="17" t="str">
        <f t="shared" si="21"/>
        <v>OK</v>
      </c>
      <c r="M110" s="17" t="str">
        <f t="shared" si="22"/>
        <v>OK</v>
      </c>
      <c r="N110" s="18" t="str">
        <f>IF(BO110&lt;&gt;"",
    IF(INT('Data Sheet'!$A$19)=INT('Data Sheet'!$B$19),
        --(INT('Data Sheet'!$A$19) &amp; "." &amp; BO110),
        IF(AND((--(INT('Data Sheet'!$A$19) &amp; "." &amp; BO110)&gt;=--('Data Sheet'!$A$19)), (--(INT('Data Sheet'!$A$19) &amp; "." &amp; BO110)&lt;=--('Data Sheet'!$B$19))),
            --(INT('Data Sheet'!$A$19) &amp; "." &amp; BO110),
            --(INT('Data Sheet'!$B$19) &amp; "." &amp; BO110)
        )
    ),
    IF(BN110&lt;&gt;"",
        IF(INT('Data Sheet'!$A$19)=INT('Data Sheet'!$B$19),
            --(INT('Data Sheet'!$A$19) &amp; "." &amp; LEFT(BN110,3)),
            IF(AND((--(INT('Data Sheet'!$A$19) &amp; "." &amp; LEFT(BN110,3))&gt;=--('Data Sheet'!$A$19)), (--(INT('Data Sheet'!$A$19) &amp; "." &amp; LEFT(BN110,3))&lt;=--('Data Sheet'!$B$19))),
                --(INT('Data Sheet'!$A$19) &amp; "." &amp; LEFT(BN110,3)),
                --(INT('Data Sheet'!$B$19) &amp; "." &amp; LEFT(BN110,3))
            )
        ),
        "OK"
    )
)</f>
        <v>OK</v>
      </c>
      <c r="O110" s="23" t="str">
        <f>IF(BP110&lt;&gt;"",
    IF(INT('Data Sheet'!$A$19)=INT('Data Sheet'!$B$19),
        --(INT('Data Sheet'!$A$19) &amp; "." &amp; BP110),
        IF(AND((--(INT('Data Sheet'!$A$19) &amp; "." &amp; BP110)&gt;=--('Data Sheet'!$A$19)), (--(INT('Data Sheet'!$A$19) &amp; "." &amp; BP110)&lt;=--('Data Sheet'!$B$19))),
            --(INT('Data Sheet'!$A$19) &amp; "." &amp; BP110),
            --(INT('Data Sheet'!$B$19) &amp; "." &amp; BP110)
        )
    ),
    IF(BN110&lt;&gt;"",
        IF(INT('Data Sheet'!$A$19)=INT('Data Sheet'!$B$19),
            --(INT('Data Sheet'!$A$19) &amp; "." &amp; RIGHT(BN110,3)),
            IF(AND((--(INT('Data Sheet'!$A$19) &amp; "." &amp; RIGHT(BN110,3))&gt;=--('Data Sheet'!$A$19)), (--(INT('Data Sheet'!$A$19) &amp; "." &amp; RIGHT(BN110,3))&lt;=--('Data Sheet'!$B$19))),
                --(INT('Data Sheet'!$A$19) &amp; "." &amp; RIGHT(BN110,3)),
                --(INT('Data Sheet'!$B$19) &amp; "." &amp; RIGHT(BN110,3))
            )
        ),
        "OK"
    )
)</f>
        <v>OK</v>
      </c>
      <c r="P110" s="23" t="str">
        <f>IF(BR110&lt;&gt;"",
    IF(INT('Data Sheet'!$A$19)=INT('Data Sheet'!$B$15),
        --(INT('Data Sheet'!$A$15) &amp; "." &amp; BR110),
        IF(AND((--(INT('Data Sheet'!$A$15) &amp; "." &amp; BR110)&gt;=--('Data Sheet'!$A$15)), (--(INT('Data Sheet'!$A$15) &amp; "." &amp; BR110)&lt;=--('Data Sheet'!$B$15))),
            --(INT('Data Sheet'!$A$15) &amp; "." &amp; BR110),
            --(INT('Data Sheet'!$B$15) &amp; "." &amp; BR110)
        )
    ),
    IF(BQ110&lt;&gt;"",
        IF(INT('Data Sheet'!$A$15)=INT('Data Sheet'!$B$15),
            --(INT('Data Sheet'!$A$15) &amp; "." &amp; LEFT(BQ110,3)),
            IF(AND((--(INT('Data Sheet'!$A$15) &amp; "." &amp; LEFT(BQ110,3))&gt;=--('Data Sheet'!$A$15)), (--(INT('Data Sheet'!$A$15) &amp; "." &amp; LEFT(BQ110,3))&lt;=--('Data Sheet'!$B$15))),
                --(INT('Data Sheet'!$A$15) &amp; "." &amp; LEFT(BQ110,3)),
                --(INT('Data Sheet'!$B$15) &amp; "." &amp; LEFT(BQ110,3))
            )
        ),
        "OK"
    )
)</f>
        <v>OK</v>
      </c>
      <c r="Q110" s="23" t="str">
        <f>IF(BS110&lt;&gt;"",
    IF(INT('Data Sheet'!$A$19)=INT('Data Sheet'!$B$15),
        --(INT('Data Sheet'!$A$15) &amp; "." &amp; BS110),
        IF(AND((--(INT('Data Sheet'!$A$15) &amp; "." &amp; BS110)&gt;=--('Data Sheet'!$A$15)), (--(INT('Data Sheet'!$A$15) &amp; "." &amp; BS110)&lt;=--('Data Sheet'!$B$15))),
            --(INT('Data Sheet'!$A$15) &amp; "." &amp; BS110),
            --(INT('Data Sheet'!$B$15) &amp; "." &amp; BS110)
        )
    ),
    IF(BQ110&lt;&gt;"",
        IF(INT('Data Sheet'!$A$15)=INT('Data Sheet'!$B$15),
            --(INT('Data Sheet'!$A$15) &amp; "." &amp; RIGHT(BQ110,3)),
            IF(AND((--(INT('Data Sheet'!$A$15) &amp; "." &amp; RIGHT(BQ110,3))&gt;=--('Data Sheet'!$A$15)), (--(INT('Data Sheet'!$A$15) &amp; "." &amp; RIGHT(BQ110,3))&lt;=--('Data Sheet'!$B$15))),
                --(INT('Data Sheet'!$A$15) &amp; "." &amp; RIGHT(BQ110,3)),
                --(INT('Data Sheet'!$B$15) &amp; "." &amp; RIGHT(BQ110,3))
            )
        ),
        "OK"
    )
)</f>
        <v>OK</v>
      </c>
      <c r="R110" s="19"/>
      <c r="S110" s="19"/>
      <c r="T110" s="19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1"/>
      <c r="AU110" s="21"/>
      <c r="AV110" s="21"/>
      <c r="AW110" s="22"/>
      <c r="AX110" s="99"/>
      <c r="AY110" s="20"/>
      <c r="AZ110" s="20"/>
      <c r="BA110" s="22"/>
      <c r="BB110">
        <v>102</v>
      </c>
      <c r="BC110" s="80"/>
      <c r="BD110" s="80"/>
      <c r="BE110" s="80"/>
      <c r="BF110" s="80"/>
      <c r="BG110" s="32" t="str">
        <f t="shared" si="15"/>
        <v/>
      </c>
      <c r="BH110" s="78">
        <f t="shared" si="13"/>
        <v>0</v>
      </c>
      <c r="BI110" s="2">
        <f t="shared" si="16"/>
        <v>0</v>
      </c>
      <c r="BJ110" s="2">
        <f t="shared" si="17"/>
        <v>0</v>
      </c>
      <c r="BK110" s="2">
        <f t="shared" si="14"/>
        <v>0</v>
      </c>
    </row>
    <row r="111" spans="2:63" ht="15" customHeight="1" x14ac:dyDescent="0.25">
      <c r="B111" s="14">
        <v>103</v>
      </c>
      <c r="C111" s="95" t="str">
        <f t="shared" si="18"/>
        <v/>
      </c>
      <c r="D111" s="15" t="str">
        <f t="shared" si="23"/>
        <v>OK</v>
      </c>
      <c r="E111" s="16" t="e">
        <f>VLOOKUP('Data Sheet'!$B$8,'Data Sheet'!$I$2:$J$9,2,FALSE)</f>
        <v>#N/A</v>
      </c>
      <c r="F111" s="16" t="str">
        <f t="shared" si="19"/>
        <v/>
      </c>
      <c r="G111" s="103">
        <f t="shared" si="20"/>
        <v>0</v>
      </c>
      <c r="H111" s="17" t="s">
        <v>26</v>
      </c>
      <c r="I111" s="17" t="s">
        <v>26</v>
      </c>
      <c r="J111" s="17" t="str">
        <f>IF('Data Sheet'!$B$9="NC-50","N/A","OK")</f>
        <v>OK</v>
      </c>
      <c r="K111" s="17" t="str">
        <f>IF('Data Sheet'!$B$9="NC-50","N/A","OK")</f>
        <v>OK</v>
      </c>
      <c r="L111" s="17" t="str">
        <f t="shared" si="21"/>
        <v>OK</v>
      </c>
      <c r="M111" s="17" t="str">
        <f t="shared" si="22"/>
        <v>OK</v>
      </c>
      <c r="N111" s="18" t="str">
        <f>IF(BO111&lt;&gt;"",
    IF(INT('Data Sheet'!$A$19)=INT('Data Sheet'!$B$19),
        --(INT('Data Sheet'!$A$19) &amp; "." &amp; BO111),
        IF(AND((--(INT('Data Sheet'!$A$19) &amp; "." &amp; BO111)&gt;=--('Data Sheet'!$A$19)), (--(INT('Data Sheet'!$A$19) &amp; "." &amp; BO111)&lt;=--('Data Sheet'!$B$19))),
            --(INT('Data Sheet'!$A$19) &amp; "." &amp; BO111),
            --(INT('Data Sheet'!$B$19) &amp; "." &amp; BO111)
        )
    ),
    IF(BN111&lt;&gt;"",
        IF(INT('Data Sheet'!$A$19)=INT('Data Sheet'!$B$19),
            --(INT('Data Sheet'!$A$19) &amp; "." &amp; LEFT(BN111,3)),
            IF(AND((--(INT('Data Sheet'!$A$19) &amp; "." &amp; LEFT(BN111,3))&gt;=--('Data Sheet'!$A$19)), (--(INT('Data Sheet'!$A$19) &amp; "." &amp; LEFT(BN111,3))&lt;=--('Data Sheet'!$B$19))),
                --(INT('Data Sheet'!$A$19) &amp; "." &amp; LEFT(BN111,3)),
                --(INT('Data Sheet'!$B$19) &amp; "." &amp; LEFT(BN111,3))
            )
        ),
        "OK"
    )
)</f>
        <v>OK</v>
      </c>
      <c r="O111" s="23" t="str">
        <f>IF(BP111&lt;&gt;"",
    IF(INT('Data Sheet'!$A$19)=INT('Data Sheet'!$B$19),
        --(INT('Data Sheet'!$A$19) &amp; "." &amp; BP111),
        IF(AND((--(INT('Data Sheet'!$A$19) &amp; "." &amp; BP111)&gt;=--('Data Sheet'!$A$19)), (--(INT('Data Sheet'!$A$19) &amp; "." &amp; BP111)&lt;=--('Data Sheet'!$B$19))),
            --(INT('Data Sheet'!$A$19) &amp; "." &amp; BP111),
            --(INT('Data Sheet'!$B$19) &amp; "." &amp; BP111)
        )
    ),
    IF(BN111&lt;&gt;"",
        IF(INT('Data Sheet'!$A$19)=INT('Data Sheet'!$B$19),
            --(INT('Data Sheet'!$A$19) &amp; "." &amp; RIGHT(BN111,3)),
            IF(AND((--(INT('Data Sheet'!$A$19) &amp; "." &amp; RIGHT(BN111,3))&gt;=--('Data Sheet'!$A$19)), (--(INT('Data Sheet'!$A$19) &amp; "." &amp; RIGHT(BN111,3))&lt;=--('Data Sheet'!$B$19))),
                --(INT('Data Sheet'!$A$19) &amp; "." &amp; RIGHT(BN111,3)),
                --(INT('Data Sheet'!$B$19) &amp; "." &amp; RIGHT(BN111,3))
            )
        ),
        "OK"
    )
)</f>
        <v>OK</v>
      </c>
      <c r="P111" s="23" t="str">
        <f>IF(BR111&lt;&gt;"",
    IF(INT('Data Sheet'!$A$19)=INT('Data Sheet'!$B$15),
        --(INT('Data Sheet'!$A$15) &amp; "." &amp; BR111),
        IF(AND((--(INT('Data Sheet'!$A$15) &amp; "." &amp; BR111)&gt;=--('Data Sheet'!$A$15)), (--(INT('Data Sheet'!$A$15) &amp; "." &amp; BR111)&lt;=--('Data Sheet'!$B$15))),
            --(INT('Data Sheet'!$A$15) &amp; "." &amp; BR111),
            --(INT('Data Sheet'!$B$15) &amp; "." &amp; BR111)
        )
    ),
    IF(BQ111&lt;&gt;"",
        IF(INT('Data Sheet'!$A$15)=INT('Data Sheet'!$B$15),
            --(INT('Data Sheet'!$A$15) &amp; "." &amp; LEFT(BQ111,3)),
            IF(AND((--(INT('Data Sheet'!$A$15) &amp; "." &amp; LEFT(BQ111,3))&gt;=--('Data Sheet'!$A$15)), (--(INT('Data Sheet'!$A$15) &amp; "." &amp; LEFT(BQ111,3))&lt;=--('Data Sheet'!$B$15))),
                --(INT('Data Sheet'!$A$15) &amp; "." &amp; LEFT(BQ111,3)),
                --(INT('Data Sheet'!$B$15) &amp; "." &amp; LEFT(BQ111,3))
            )
        ),
        "OK"
    )
)</f>
        <v>OK</v>
      </c>
      <c r="Q111" s="23" t="str">
        <f>IF(BS111&lt;&gt;"",
    IF(INT('Data Sheet'!$A$19)=INT('Data Sheet'!$B$15),
        --(INT('Data Sheet'!$A$15) &amp; "." &amp; BS111),
        IF(AND((--(INT('Data Sheet'!$A$15) &amp; "." &amp; BS111)&gt;=--('Data Sheet'!$A$15)), (--(INT('Data Sheet'!$A$15) &amp; "." &amp; BS111)&lt;=--('Data Sheet'!$B$15))),
            --(INT('Data Sheet'!$A$15) &amp; "." &amp; BS111),
            --(INT('Data Sheet'!$B$15) &amp; "." &amp; BS111)
        )
    ),
    IF(BQ111&lt;&gt;"",
        IF(INT('Data Sheet'!$A$15)=INT('Data Sheet'!$B$15),
            --(INT('Data Sheet'!$A$15) &amp; "." &amp; RIGHT(BQ111,3)),
            IF(AND((--(INT('Data Sheet'!$A$15) &amp; "." &amp; RIGHT(BQ111,3))&gt;=--('Data Sheet'!$A$15)), (--(INT('Data Sheet'!$A$15) &amp; "." &amp; RIGHT(BQ111,3))&lt;=--('Data Sheet'!$B$15))),
                --(INT('Data Sheet'!$A$15) &amp; "." &amp; RIGHT(BQ111,3)),
                --(INT('Data Sheet'!$B$15) &amp; "." &amp; RIGHT(BQ111,3))
            )
        ),
        "OK"
    )
)</f>
        <v>OK</v>
      </c>
      <c r="R111" s="19"/>
      <c r="S111" s="19"/>
      <c r="T111" s="19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1"/>
      <c r="AU111" s="21"/>
      <c r="AV111" s="21"/>
      <c r="AW111" s="22"/>
      <c r="AX111" s="99"/>
      <c r="AY111" s="20"/>
      <c r="AZ111" s="20"/>
      <c r="BA111" s="22"/>
      <c r="BB111">
        <v>103</v>
      </c>
      <c r="BC111" s="80"/>
      <c r="BD111" s="80"/>
      <c r="BE111" s="80"/>
      <c r="BF111" s="80"/>
      <c r="BG111" s="32" t="str">
        <f t="shared" si="15"/>
        <v/>
      </c>
      <c r="BH111" s="78">
        <f t="shared" si="13"/>
        <v>0</v>
      </c>
      <c r="BI111" s="2">
        <f t="shared" si="16"/>
        <v>0</v>
      </c>
      <c r="BJ111" s="2">
        <f t="shared" si="17"/>
        <v>0</v>
      </c>
      <c r="BK111" s="2">
        <f t="shared" si="14"/>
        <v>0</v>
      </c>
    </row>
    <row r="112" spans="2:63" ht="15" customHeight="1" x14ac:dyDescent="0.25">
      <c r="B112" s="14">
        <v>104</v>
      </c>
      <c r="C112" s="95" t="str">
        <f t="shared" si="18"/>
        <v/>
      </c>
      <c r="D112" s="15" t="str">
        <f t="shared" si="23"/>
        <v>OK</v>
      </c>
      <c r="E112" s="16" t="e">
        <f>VLOOKUP('Data Sheet'!$B$8,'Data Sheet'!$I$2:$J$9,2,FALSE)</f>
        <v>#N/A</v>
      </c>
      <c r="F112" s="16" t="str">
        <f t="shared" si="19"/>
        <v/>
      </c>
      <c r="G112" s="103">
        <f t="shared" si="20"/>
        <v>0</v>
      </c>
      <c r="H112" s="17" t="s">
        <v>26</v>
      </c>
      <c r="I112" s="17" t="s">
        <v>26</v>
      </c>
      <c r="J112" s="17" t="str">
        <f>IF('Data Sheet'!$B$9="NC-50","N/A","OK")</f>
        <v>OK</v>
      </c>
      <c r="K112" s="17" t="str">
        <f>IF('Data Sheet'!$B$9="NC-50","N/A","OK")</f>
        <v>OK</v>
      </c>
      <c r="L112" s="17" t="str">
        <f t="shared" si="21"/>
        <v>OK</v>
      </c>
      <c r="M112" s="17" t="str">
        <f t="shared" si="22"/>
        <v>OK</v>
      </c>
      <c r="N112" s="18" t="str">
        <f>IF(BO112&lt;&gt;"",
    IF(INT('Data Sheet'!$A$19)=INT('Data Sheet'!$B$19),
        --(INT('Data Sheet'!$A$19) &amp; "." &amp; BO112),
        IF(AND((--(INT('Data Sheet'!$A$19) &amp; "." &amp; BO112)&gt;=--('Data Sheet'!$A$19)), (--(INT('Data Sheet'!$A$19) &amp; "." &amp; BO112)&lt;=--('Data Sheet'!$B$19))),
            --(INT('Data Sheet'!$A$19) &amp; "." &amp; BO112),
            --(INT('Data Sheet'!$B$19) &amp; "." &amp; BO112)
        )
    ),
    IF(BN112&lt;&gt;"",
        IF(INT('Data Sheet'!$A$19)=INT('Data Sheet'!$B$19),
            --(INT('Data Sheet'!$A$19) &amp; "." &amp; LEFT(BN112,3)),
            IF(AND((--(INT('Data Sheet'!$A$19) &amp; "." &amp; LEFT(BN112,3))&gt;=--('Data Sheet'!$A$19)), (--(INT('Data Sheet'!$A$19) &amp; "." &amp; LEFT(BN112,3))&lt;=--('Data Sheet'!$B$19))),
                --(INT('Data Sheet'!$A$19) &amp; "." &amp; LEFT(BN112,3)),
                --(INT('Data Sheet'!$B$19) &amp; "." &amp; LEFT(BN112,3))
            )
        ),
        "OK"
    )
)</f>
        <v>OK</v>
      </c>
      <c r="O112" s="23" t="str">
        <f>IF(BP112&lt;&gt;"",
    IF(INT('Data Sheet'!$A$19)=INT('Data Sheet'!$B$19),
        --(INT('Data Sheet'!$A$19) &amp; "." &amp; BP112),
        IF(AND((--(INT('Data Sheet'!$A$19) &amp; "." &amp; BP112)&gt;=--('Data Sheet'!$A$19)), (--(INT('Data Sheet'!$A$19) &amp; "." &amp; BP112)&lt;=--('Data Sheet'!$B$19))),
            --(INT('Data Sheet'!$A$19) &amp; "." &amp; BP112),
            --(INT('Data Sheet'!$B$19) &amp; "." &amp; BP112)
        )
    ),
    IF(BN112&lt;&gt;"",
        IF(INT('Data Sheet'!$A$19)=INT('Data Sheet'!$B$19),
            --(INT('Data Sheet'!$A$19) &amp; "." &amp; RIGHT(BN112,3)),
            IF(AND((--(INT('Data Sheet'!$A$19) &amp; "." &amp; RIGHT(BN112,3))&gt;=--('Data Sheet'!$A$19)), (--(INT('Data Sheet'!$A$19) &amp; "." &amp; RIGHT(BN112,3))&lt;=--('Data Sheet'!$B$19))),
                --(INT('Data Sheet'!$A$19) &amp; "." &amp; RIGHT(BN112,3)),
                --(INT('Data Sheet'!$B$19) &amp; "." &amp; RIGHT(BN112,3))
            )
        ),
        "OK"
    )
)</f>
        <v>OK</v>
      </c>
      <c r="P112" s="23" t="str">
        <f>IF(BR112&lt;&gt;"",
    IF(INT('Data Sheet'!$A$19)=INT('Data Sheet'!$B$15),
        --(INT('Data Sheet'!$A$15) &amp; "." &amp; BR112),
        IF(AND((--(INT('Data Sheet'!$A$15) &amp; "." &amp; BR112)&gt;=--('Data Sheet'!$A$15)), (--(INT('Data Sheet'!$A$15) &amp; "." &amp; BR112)&lt;=--('Data Sheet'!$B$15))),
            --(INT('Data Sheet'!$A$15) &amp; "." &amp; BR112),
            --(INT('Data Sheet'!$B$15) &amp; "." &amp; BR112)
        )
    ),
    IF(BQ112&lt;&gt;"",
        IF(INT('Data Sheet'!$A$15)=INT('Data Sheet'!$B$15),
            --(INT('Data Sheet'!$A$15) &amp; "." &amp; LEFT(BQ112,3)),
            IF(AND((--(INT('Data Sheet'!$A$15) &amp; "." &amp; LEFT(BQ112,3))&gt;=--('Data Sheet'!$A$15)), (--(INT('Data Sheet'!$A$15) &amp; "." &amp; LEFT(BQ112,3))&lt;=--('Data Sheet'!$B$15))),
                --(INT('Data Sheet'!$A$15) &amp; "." &amp; LEFT(BQ112,3)),
                --(INT('Data Sheet'!$B$15) &amp; "." &amp; LEFT(BQ112,3))
            )
        ),
        "OK"
    )
)</f>
        <v>OK</v>
      </c>
      <c r="Q112" s="23" t="str">
        <f>IF(BS112&lt;&gt;"",
    IF(INT('Data Sheet'!$A$19)=INT('Data Sheet'!$B$15),
        --(INT('Data Sheet'!$A$15) &amp; "." &amp; BS112),
        IF(AND((--(INT('Data Sheet'!$A$15) &amp; "." &amp; BS112)&gt;=--('Data Sheet'!$A$15)), (--(INT('Data Sheet'!$A$15) &amp; "." &amp; BS112)&lt;=--('Data Sheet'!$B$15))),
            --(INT('Data Sheet'!$A$15) &amp; "." &amp; BS112),
            --(INT('Data Sheet'!$B$15) &amp; "." &amp; BS112)
        )
    ),
    IF(BQ112&lt;&gt;"",
        IF(INT('Data Sheet'!$A$15)=INT('Data Sheet'!$B$15),
            --(INT('Data Sheet'!$A$15) &amp; "." &amp; RIGHT(BQ112,3)),
            IF(AND((--(INT('Data Sheet'!$A$15) &amp; "." &amp; RIGHT(BQ112,3))&gt;=--('Data Sheet'!$A$15)), (--(INT('Data Sheet'!$A$15) &amp; "." &amp; RIGHT(BQ112,3))&lt;=--('Data Sheet'!$B$15))),
                --(INT('Data Sheet'!$A$15) &amp; "." &amp; RIGHT(BQ112,3)),
                --(INT('Data Sheet'!$B$15) &amp; "." &amp; RIGHT(BQ112,3))
            )
        ),
        "OK"
    )
)</f>
        <v>OK</v>
      </c>
      <c r="R112" s="19"/>
      <c r="S112" s="19"/>
      <c r="T112" s="19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1"/>
      <c r="AU112" s="21"/>
      <c r="AV112" s="21"/>
      <c r="AW112" s="22"/>
      <c r="AX112" s="99"/>
      <c r="AY112" s="20"/>
      <c r="AZ112" s="20"/>
      <c r="BA112" s="22"/>
      <c r="BB112">
        <v>104</v>
      </c>
      <c r="BC112" s="80"/>
      <c r="BD112" s="80"/>
      <c r="BE112" s="80"/>
      <c r="BF112" s="80"/>
      <c r="BG112" s="32" t="str">
        <f t="shared" si="15"/>
        <v/>
      </c>
      <c r="BH112" s="78">
        <f t="shared" si="13"/>
        <v>0</v>
      </c>
      <c r="BI112" s="2">
        <f t="shared" si="16"/>
        <v>0</v>
      </c>
      <c r="BJ112" s="2">
        <f t="shared" si="17"/>
        <v>0</v>
      </c>
      <c r="BK112" s="2">
        <f t="shared" si="14"/>
        <v>0</v>
      </c>
    </row>
    <row r="113" spans="2:63" ht="15" customHeight="1" x14ac:dyDescent="0.25">
      <c r="B113" s="14">
        <v>105</v>
      </c>
      <c r="C113" s="95" t="str">
        <f t="shared" si="18"/>
        <v/>
      </c>
      <c r="D113" s="15" t="str">
        <f t="shared" si="23"/>
        <v>OK</v>
      </c>
      <c r="E113" s="16" t="e">
        <f>VLOOKUP('Data Sheet'!$B$8,'Data Sheet'!$I$2:$J$9,2,FALSE)</f>
        <v>#N/A</v>
      </c>
      <c r="F113" s="16" t="str">
        <f t="shared" si="19"/>
        <v/>
      </c>
      <c r="G113" s="103">
        <f t="shared" si="20"/>
        <v>0</v>
      </c>
      <c r="H113" s="17" t="s">
        <v>26</v>
      </c>
      <c r="I113" s="17" t="s">
        <v>26</v>
      </c>
      <c r="J113" s="17" t="str">
        <f>IF('Data Sheet'!$B$9="NC-50","N/A","OK")</f>
        <v>OK</v>
      </c>
      <c r="K113" s="17" t="str">
        <f>IF('Data Sheet'!$B$9="NC-50","N/A","OK")</f>
        <v>OK</v>
      </c>
      <c r="L113" s="17" t="str">
        <f t="shared" si="21"/>
        <v>OK</v>
      </c>
      <c r="M113" s="17" t="str">
        <f t="shared" si="22"/>
        <v>OK</v>
      </c>
      <c r="N113" s="18" t="str">
        <f>IF(BO113&lt;&gt;"",
    IF(INT('Data Sheet'!$A$19)=INT('Data Sheet'!$B$19),
        --(INT('Data Sheet'!$A$19) &amp; "." &amp; BO113),
        IF(AND((--(INT('Data Sheet'!$A$19) &amp; "." &amp; BO113)&gt;=--('Data Sheet'!$A$19)), (--(INT('Data Sheet'!$A$19) &amp; "." &amp; BO113)&lt;=--('Data Sheet'!$B$19))),
            --(INT('Data Sheet'!$A$19) &amp; "." &amp; BO113),
            --(INT('Data Sheet'!$B$19) &amp; "." &amp; BO113)
        )
    ),
    IF(BN113&lt;&gt;"",
        IF(INT('Data Sheet'!$A$19)=INT('Data Sheet'!$B$19),
            --(INT('Data Sheet'!$A$19) &amp; "." &amp; LEFT(BN113,3)),
            IF(AND((--(INT('Data Sheet'!$A$19) &amp; "." &amp; LEFT(BN113,3))&gt;=--('Data Sheet'!$A$19)), (--(INT('Data Sheet'!$A$19) &amp; "." &amp; LEFT(BN113,3))&lt;=--('Data Sheet'!$B$19))),
                --(INT('Data Sheet'!$A$19) &amp; "." &amp; LEFT(BN113,3)),
                --(INT('Data Sheet'!$B$19) &amp; "." &amp; LEFT(BN113,3))
            )
        ),
        "OK"
    )
)</f>
        <v>OK</v>
      </c>
      <c r="O113" s="23" t="str">
        <f>IF(BP113&lt;&gt;"",
    IF(INT('Data Sheet'!$A$19)=INT('Data Sheet'!$B$19),
        --(INT('Data Sheet'!$A$19) &amp; "." &amp; BP113),
        IF(AND((--(INT('Data Sheet'!$A$19) &amp; "." &amp; BP113)&gt;=--('Data Sheet'!$A$19)), (--(INT('Data Sheet'!$A$19) &amp; "." &amp; BP113)&lt;=--('Data Sheet'!$B$19))),
            --(INT('Data Sheet'!$A$19) &amp; "." &amp; BP113),
            --(INT('Data Sheet'!$B$19) &amp; "." &amp; BP113)
        )
    ),
    IF(BN113&lt;&gt;"",
        IF(INT('Data Sheet'!$A$19)=INT('Data Sheet'!$B$19),
            --(INT('Data Sheet'!$A$19) &amp; "." &amp; RIGHT(BN113,3)),
            IF(AND((--(INT('Data Sheet'!$A$19) &amp; "." &amp; RIGHT(BN113,3))&gt;=--('Data Sheet'!$A$19)), (--(INT('Data Sheet'!$A$19) &amp; "." &amp; RIGHT(BN113,3))&lt;=--('Data Sheet'!$B$19))),
                --(INT('Data Sheet'!$A$19) &amp; "." &amp; RIGHT(BN113,3)),
                --(INT('Data Sheet'!$B$19) &amp; "." &amp; RIGHT(BN113,3))
            )
        ),
        "OK"
    )
)</f>
        <v>OK</v>
      </c>
      <c r="P113" s="23" t="str">
        <f>IF(BR113&lt;&gt;"",
    IF(INT('Data Sheet'!$A$19)=INT('Data Sheet'!$B$15),
        --(INT('Data Sheet'!$A$15) &amp; "." &amp; BR113),
        IF(AND((--(INT('Data Sheet'!$A$15) &amp; "." &amp; BR113)&gt;=--('Data Sheet'!$A$15)), (--(INT('Data Sheet'!$A$15) &amp; "." &amp; BR113)&lt;=--('Data Sheet'!$B$15))),
            --(INT('Data Sheet'!$A$15) &amp; "." &amp; BR113),
            --(INT('Data Sheet'!$B$15) &amp; "." &amp; BR113)
        )
    ),
    IF(BQ113&lt;&gt;"",
        IF(INT('Data Sheet'!$A$15)=INT('Data Sheet'!$B$15),
            --(INT('Data Sheet'!$A$15) &amp; "." &amp; LEFT(BQ113,3)),
            IF(AND((--(INT('Data Sheet'!$A$15) &amp; "." &amp; LEFT(BQ113,3))&gt;=--('Data Sheet'!$A$15)), (--(INT('Data Sheet'!$A$15) &amp; "." &amp; LEFT(BQ113,3))&lt;=--('Data Sheet'!$B$15))),
                --(INT('Data Sheet'!$A$15) &amp; "." &amp; LEFT(BQ113,3)),
                --(INT('Data Sheet'!$B$15) &amp; "." &amp; LEFT(BQ113,3))
            )
        ),
        "OK"
    )
)</f>
        <v>OK</v>
      </c>
      <c r="Q113" s="23" t="str">
        <f>IF(BS113&lt;&gt;"",
    IF(INT('Data Sheet'!$A$19)=INT('Data Sheet'!$B$15),
        --(INT('Data Sheet'!$A$15) &amp; "." &amp; BS113),
        IF(AND((--(INT('Data Sheet'!$A$15) &amp; "." &amp; BS113)&gt;=--('Data Sheet'!$A$15)), (--(INT('Data Sheet'!$A$15) &amp; "." &amp; BS113)&lt;=--('Data Sheet'!$B$15))),
            --(INT('Data Sheet'!$A$15) &amp; "." &amp; BS113),
            --(INT('Data Sheet'!$B$15) &amp; "." &amp; BS113)
        )
    ),
    IF(BQ113&lt;&gt;"",
        IF(INT('Data Sheet'!$A$15)=INT('Data Sheet'!$B$15),
            --(INT('Data Sheet'!$A$15) &amp; "." &amp; RIGHT(BQ113,3)),
            IF(AND((--(INT('Data Sheet'!$A$15) &amp; "." &amp; RIGHT(BQ113,3))&gt;=--('Data Sheet'!$A$15)), (--(INT('Data Sheet'!$A$15) &amp; "." &amp; RIGHT(BQ113,3))&lt;=--('Data Sheet'!$B$15))),
                --(INT('Data Sheet'!$A$15) &amp; "." &amp; RIGHT(BQ113,3)),
                --(INT('Data Sheet'!$B$15) &amp; "." &amp; RIGHT(BQ113,3))
            )
        ),
        "OK"
    )
)</f>
        <v>OK</v>
      </c>
      <c r="R113" s="19"/>
      <c r="S113" s="19"/>
      <c r="T113" s="19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1"/>
      <c r="AU113" s="21"/>
      <c r="AV113" s="21"/>
      <c r="AW113" s="22"/>
      <c r="AX113" s="99"/>
      <c r="AY113" s="20"/>
      <c r="AZ113" s="20"/>
      <c r="BA113" s="22"/>
      <c r="BB113">
        <v>105</v>
      </c>
      <c r="BC113" s="80"/>
      <c r="BD113" s="80"/>
      <c r="BE113" s="80"/>
      <c r="BF113" s="80"/>
      <c r="BG113" s="32" t="str">
        <f t="shared" si="15"/>
        <v/>
      </c>
      <c r="BH113" s="78">
        <f t="shared" si="13"/>
        <v>0</v>
      </c>
      <c r="BI113" s="2">
        <f t="shared" si="16"/>
        <v>0</v>
      </c>
      <c r="BJ113" s="2">
        <f t="shared" si="17"/>
        <v>0</v>
      </c>
      <c r="BK113" s="2">
        <f t="shared" si="14"/>
        <v>0</v>
      </c>
    </row>
    <row r="114" spans="2:63" ht="15" customHeight="1" x14ac:dyDescent="0.25">
      <c r="B114" s="14">
        <v>106</v>
      </c>
      <c r="C114" s="95" t="str">
        <f t="shared" si="18"/>
        <v/>
      </c>
      <c r="D114" s="15" t="str">
        <f t="shared" si="23"/>
        <v>OK</v>
      </c>
      <c r="E114" s="16" t="e">
        <f>VLOOKUP('Data Sheet'!$B$8,'Data Sheet'!$I$2:$J$9,2,FALSE)</f>
        <v>#N/A</v>
      </c>
      <c r="F114" s="16" t="str">
        <f t="shared" si="19"/>
        <v/>
      </c>
      <c r="G114" s="103">
        <f t="shared" si="20"/>
        <v>0</v>
      </c>
      <c r="H114" s="17" t="s">
        <v>26</v>
      </c>
      <c r="I114" s="17" t="s">
        <v>26</v>
      </c>
      <c r="J114" s="17" t="str">
        <f>IF('Data Sheet'!$B$9="NC-50","N/A","OK")</f>
        <v>OK</v>
      </c>
      <c r="K114" s="17" t="str">
        <f>IF('Data Sheet'!$B$9="NC-50","N/A","OK")</f>
        <v>OK</v>
      </c>
      <c r="L114" s="17" t="str">
        <f t="shared" si="21"/>
        <v>OK</v>
      </c>
      <c r="M114" s="17" t="str">
        <f t="shared" si="22"/>
        <v>OK</v>
      </c>
      <c r="N114" s="18" t="str">
        <f>IF(BO114&lt;&gt;"",
    IF(INT('Data Sheet'!$A$19)=INT('Data Sheet'!$B$19),
        --(INT('Data Sheet'!$A$19) &amp; "." &amp; BO114),
        IF(AND((--(INT('Data Sheet'!$A$19) &amp; "." &amp; BO114)&gt;=--('Data Sheet'!$A$19)), (--(INT('Data Sheet'!$A$19) &amp; "." &amp; BO114)&lt;=--('Data Sheet'!$B$19))),
            --(INT('Data Sheet'!$A$19) &amp; "." &amp; BO114),
            --(INT('Data Sheet'!$B$19) &amp; "." &amp; BO114)
        )
    ),
    IF(BN114&lt;&gt;"",
        IF(INT('Data Sheet'!$A$19)=INT('Data Sheet'!$B$19),
            --(INT('Data Sheet'!$A$19) &amp; "." &amp; LEFT(BN114,3)),
            IF(AND((--(INT('Data Sheet'!$A$19) &amp; "." &amp; LEFT(BN114,3))&gt;=--('Data Sheet'!$A$19)), (--(INT('Data Sheet'!$A$19) &amp; "." &amp; LEFT(BN114,3))&lt;=--('Data Sheet'!$B$19))),
                --(INT('Data Sheet'!$A$19) &amp; "." &amp; LEFT(BN114,3)),
                --(INT('Data Sheet'!$B$19) &amp; "." &amp; LEFT(BN114,3))
            )
        ),
        "OK"
    )
)</f>
        <v>OK</v>
      </c>
      <c r="O114" s="23" t="str">
        <f>IF(BP114&lt;&gt;"",
    IF(INT('Data Sheet'!$A$19)=INT('Data Sheet'!$B$19),
        --(INT('Data Sheet'!$A$19) &amp; "." &amp; BP114),
        IF(AND((--(INT('Data Sheet'!$A$19) &amp; "." &amp; BP114)&gt;=--('Data Sheet'!$A$19)), (--(INT('Data Sheet'!$A$19) &amp; "." &amp; BP114)&lt;=--('Data Sheet'!$B$19))),
            --(INT('Data Sheet'!$A$19) &amp; "." &amp; BP114),
            --(INT('Data Sheet'!$B$19) &amp; "." &amp; BP114)
        )
    ),
    IF(BN114&lt;&gt;"",
        IF(INT('Data Sheet'!$A$19)=INT('Data Sheet'!$B$19),
            --(INT('Data Sheet'!$A$19) &amp; "." &amp; RIGHT(BN114,3)),
            IF(AND((--(INT('Data Sheet'!$A$19) &amp; "." &amp; RIGHT(BN114,3))&gt;=--('Data Sheet'!$A$19)), (--(INT('Data Sheet'!$A$19) &amp; "." &amp; RIGHT(BN114,3))&lt;=--('Data Sheet'!$B$19))),
                --(INT('Data Sheet'!$A$19) &amp; "." &amp; RIGHT(BN114,3)),
                --(INT('Data Sheet'!$B$19) &amp; "." &amp; RIGHT(BN114,3))
            )
        ),
        "OK"
    )
)</f>
        <v>OK</v>
      </c>
      <c r="P114" s="23" t="str">
        <f>IF(BR114&lt;&gt;"",
    IF(INT('Data Sheet'!$A$19)=INT('Data Sheet'!$B$15),
        --(INT('Data Sheet'!$A$15) &amp; "." &amp; BR114),
        IF(AND((--(INT('Data Sheet'!$A$15) &amp; "." &amp; BR114)&gt;=--('Data Sheet'!$A$15)), (--(INT('Data Sheet'!$A$15) &amp; "." &amp; BR114)&lt;=--('Data Sheet'!$B$15))),
            --(INT('Data Sheet'!$A$15) &amp; "." &amp; BR114),
            --(INT('Data Sheet'!$B$15) &amp; "." &amp; BR114)
        )
    ),
    IF(BQ114&lt;&gt;"",
        IF(INT('Data Sheet'!$A$15)=INT('Data Sheet'!$B$15),
            --(INT('Data Sheet'!$A$15) &amp; "." &amp; LEFT(BQ114,3)),
            IF(AND((--(INT('Data Sheet'!$A$15) &amp; "." &amp; LEFT(BQ114,3))&gt;=--('Data Sheet'!$A$15)), (--(INT('Data Sheet'!$A$15) &amp; "." &amp; LEFT(BQ114,3))&lt;=--('Data Sheet'!$B$15))),
                --(INT('Data Sheet'!$A$15) &amp; "." &amp; LEFT(BQ114,3)),
                --(INT('Data Sheet'!$B$15) &amp; "." &amp; LEFT(BQ114,3))
            )
        ),
        "OK"
    )
)</f>
        <v>OK</v>
      </c>
      <c r="Q114" s="23" t="str">
        <f>IF(BS114&lt;&gt;"",
    IF(INT('Data Sheet'!$A$19)=INT('Data Sheet'!$B$15),
        --(INT('Data Sheet'!$A$15) &amp; "." &amp; BS114),
        IF(AND((--(INT('Data Sheet'!$A$15) &amp; "." &amp; BS114)&gt;=--('Data Sheet'!$A$15)), (--(INT('Data Sheet'!$A$15) &amp; "." &amp; BS114)&lt;=--('Data Sheet'!$B$15))),
            --(INT('Data Sheet'!$A$15) &amp; "." &amp; BS114),
            --(INT('Data Sheet'!$B$15) &amp; "." &amp; BS114)
        )
    ),
    IF(BQ114&lt;&gt;"",
        IF(INT('Data Sheet'!$A$15)=INT('Data Sheet'!$B$15),
            --(INT('Data Sheet'!$A$15) &amp; "." &amp; RIGHT(BQ114,3)),
            IF(AND((--(INT('Data Sheet'!$A$15) &amp; "." &amp; RIGHT(BQ114,3))&gt;=--('Data Sheet'!$A$15)), (--(INT('Data Sheet'!$A$15) &amp; "." &amp; RIGHT(BQ114,3))&lt;=--('Data Sheet'!$B$15))),
                --(INT('Data Sheet'!$A$15) &amp; "." &amp; RIGHT(BQ114,3)),
                --(INT('Data Sheet'!$B$15) &amp; "." &amp; RIGHT(BQ114,3))
            )
        ),
        "OK"
    )
)</f>
        <v>OK</v>
      </c>
      <c r="R114" s="19"/>
      <c r="S114" s="19"/>
      <c r="T114" s="19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1"/>
      <c r="AU114" s="21"/>
      <c r="AV114" s="21"/>
      <c r="AW114" s="22"/>
      <c r="AX114" s="99"/>
      <c r="AY114" s="20"/>
      <c r="AZ114" s="20"/>
      <c r="BA114" s="22"/>
      <c r="BB114">
        <v>106</v>
      </c>
      <c r="BC114" s="80"/>
      <c r="BD114" s="80"/>
      <c r="BE114" s="80"/>
      <c r="BF114" s="80"/>
      <c r="BG114" s="32" t="str">
        <f t="shared" si="15"/>
        <v/>
      </c>
      <c r="BH114" s="78">
        <f t="shared" si="13"/>
        <v>0</v>
      </c>
      <c r="BI114" s="2">
        <f t="shared" si="16"/>
        <v>0</v>
      </c>
      <c r="BJ114" s="2">
        <f t="shared" si="17"/>
        <v>0</v>
      </c>
      <c r="BK114" s="2">
        <f t="shared" si="14"/>
        <v>0</v>
      </c>
    </row>
    <row r="115" spans="2:63" ht="15" customHeight="1" x14ac:dyDescent="0.25">
      <c r="B115" s="14">
        <v>107</v>
      </c>
      <c r="C115" s="95" t="str">
        <f t="shared" si="18"/>
        <v/>
      </c>
      <c r="D115" s="15" t="str">
        <f t="shared" si="23"/>
        <v>OK</v>
      </c>
      <c r="E115" s="16" t="e">
        <f>VLOOKUP('Data Sheet'!$B$8,'Data Sheet'!$I$2:$J$9,2,FALSE)</f>
        <v>#N/A</v>
      </c>
      <c r="F115" s="16" t="str">
        <f t="shared" si="19"/>
        <v/>
      </c>
      <c r="G115" s="103">
        <f t="shared" si="20"/>
        <v>0</v>
      </c>
      <c r="H115" s="17" t="s">
        <v>26</v>
      </c>
      <c r="I115" s="17" t="s">
        <v>26</v>
      </c>
      <c r="J115" s="17" t="str">
        <f>IF('Data Sheet'!$B$9="NC-50","N/A","OK")</f>
        <v>OK</v>
      </c>
      <c r="K115" s="17" t="str">
        <f>IF('Data Sheet'!$B$9="NC-50","N/A","OK")</f>
        <v>OK</v>
      </c>
      <c r="L115" s="17" t="str">
        <f t="shared" si="21"/>
        <v>OK</v>
      </c>
      <c r="M115" s="17" t="str">
        <f t="shared" si="22"/>
        <v>OK</v>
      </c>
      <c r="N115" s="18" t="str">
        <f>IF(BO115&lt;&gt;"",
    IF(INT('Data Sheet'!$A$19)=INT('Data Sheet'!$B$19),
        --(INT('Data Sheet'!$A$19) &amp; "." &amp; BO115),
        IF(AND((--(INT('Data Sheet'!$A$19) &amp; "." &amp; BO115)&gt;=--('Data Sheet'!$A$19)), (--(INT('Data Sheet'!$A$19) &amp; "." &amp; BO115)&lt;=--('Data Sheet'!$B$19))),
            --(INT('Data Sheet'!$A$19) &amp; "." &amp; BO115),
            --(INT('Data Sheet'!$B$19) &amp; "." &amp; BO115)
        )
    ),
    IF(BN115&lt;&gt;"",
        IF(INT('Data Sheet'!$A$19)=INT('Data Sheet'!$B$19),
            --(INT('Data Sheet'!$A$19) &amp; "." &amp; LEFT(BN115,3)),
            IF(AND((--(INT('Data Sheet'!$A$19) &amp; "." &amp; LEFT(BN115,3))&gt;=--('Data Sheet'!$A$19)), (--(INT('Data Sheet'!$A$19) &amp; "." &amp; LEFT(BN115,3))&lt;=--('Data Sheet'!$B$19))),
                --(INT('Data Sheet'!$A$19) &amp; "." &amp; LEFT(BN115,3)),
                --(INT('Data Sheet'!$B$19) &amp; "." &amp; LEFT(BN115,3))
            )
        ),
        "OK"
    )
)</f>
        <v>OK</v>
      </c>
      <c r="O115" s="23" t="str">
        <f>IF(BP115&lt;&gt;"",
    IF(INT('Data Sheet'!$A$19)=INT('Data Sheet'!$B$19),
        --(INT('Data Sheet'!$A$19) &amp; "." &amp; BP115),
        IF(AND((--(INT('Data Sheet'!$A$19) &amp; "." &amp; BP115)&gt;=--('Data Sheet'!$A$19)), (--(INT('Data Sheet'!$A$19) &amp; "." &amp; BP115)&lt;=--('Data Sheet'!$B$19))),
            --(INT('Data Sheet'!$A$19) &amp; "." &amp; BP115),
            --(INT('Data Sheet'!$B$19) &amp; "." &amp; BP115)
        )
    ),
    IF(BN115&lt;&gt;"",
        IF(INT('Data Sheet'!$A$19)=INT('Data Sheet'!$B$19),
            --(INT('Data Sheet'!$A$19) &amp; "." &amp; RIGHT(BN115,3)),
            IF(AND((--(INT('Data Sheet'!$A$19) &amp; "." &amp; RIGHT(BN115,3))&gt;=--('Data Sheet'!$A$19)), (--(INT('Data Sheet'!$A$19) &amp; "." &amp; RIGHT(BN115,3))&lt;=--('Data Sheet'!$B$19))),
                --(INT('Data Sheet'!$A$19) &amp; "." &amp; RIGHT(BN115,3)),
                --(INT('Data Sheet'!$B$19) &amp; "." &amp; RIGHT(BN115,3))
            )
        ),
        "OK"
    )
)</f>
        <v>OK</v>
      </c>
      <c r="P115" s="23" t="str">
        <f>IF(BR115&lt;&gt;"",
    IF(INT('Data Sheet'!$A$19)=INT('Data Sheet'!$B$15),
        --(INT('Data Sheet'!$A$15) &amp; "." &amp; BR115),
        IF(AND((--(INT('Data Sheet'!$A$15) &amp; "." &amp; BR115)&gt;=--('Data Sheet'!$A$15)), (--(INT('Data Sheet'!$A$15) &amp; "." &amp; BR115)&lt;=--('Data Sheet'!$B$15))),
            --(INT('Data Sheet'!$A$15) &amp; "." &amp; BR115),
            --(INT('Data Sheet'!$B$15) &amp; "." &amp; BR115)
        )
    ),
    IF(BQ115&lt;&gt;"",
        IF(INT('Data Sheet'!$A$15)=INT('Data Sheet'!$B$15),
            --(INT('Data Sheet'!$A$15) &amp; "." &amp; LEFT(BQ115,3)),
            IF(AND((--(INT('Data Sheet'!$A$15) &amp; "." &amp; LEFT(BQ115,3))&gt;=--('Data Sheet'!$A$15)), (--(INT('Data Sheet'!$A$15) &amp; "." &amp; LEFT(BQ115,3))&lt;=--('Data Sheet'!$B$15))),
                --(INT('Data Sheet'!$A$15) &amp; "." &amp; LEFT(BQ115,3)),
                --(INT('Data Sheet'!$B$15) &amp; "." &amp; LEFT(BQ115,3))
            )
        ),
        "OK"
    )
)</f>
        <v>OK</v>
      </c>
      <c r="Q115" s="23" t="str">
        <f>IF(BS115&lt;&gt;"",
    IF(INT('Data Sheet'!$A$19)=INT('Data Sheet'!$B$15),
        --(INT('Data Sheet'!$A$15) &amp; "." &amp; BS115),
        IF(AND((--(INT('Data Sheet'!$A$15) &amp; "." &amp; BS115)&gt;=--('Data Sheet'!$A$15)), (--(INT('Data Sheet'!$A$15) &amp; "." &amp; BS115)&lt;=--('Data Sheet'!$B$15))),
            --(INT('Data Sheet'!$A$15) &amp; "." &amp; BS115),
            --(INT('Data Sheet'!$B$15) &amp; "." &amp; BS115)
        )
    ),
    IF(BQ115&lt;&gt;"",
        IF(INT('Data Sheet'!$A$15)=INT('Data Sheet'!$B$15),
            --(INT('Data Sheet'!$A$15) &amp; "." &amp; RIGHT(BQ115,3)),
            IF(AND((--(INT('Data Sheet'!$A$15) &amp; "." &amp; RIGHT(BQ115,3))&gt;=--('Data Sheet'!$A$15)), (--(INT('Data Sheet'!$A$15) &amp; "." &amp; RIGHT(BQ115,3))&lt;=--('Data Sheet'!$B$15))),
                --(INT('Data Sheet'!$A$15) &amp; "." &amp; RIGHT(BQ115,3)),
                --(INT('Data Sheet'!$B$15) &amp; "." &amp; RIGHT(BQ115,3))
            )
        ),
        "OK"
    )
)</f>
        <v>OK</v>
      </c>
      <c r="R115" s="19"/>
      <c r="S115" s="19"/>
      <c r="T115" s="19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1"/>
      <c r="AU115" s="21"/>
      <c r="AV115" s="21"/>
      <c r="AW115" s="22"/>
      <c r="AX115" s="99"/>
      <c r="AY115" s="20"/>
      <c r="AZ115" s="20"/>
      <c r="BA115" s="22"/>
      <c r="BB115">
        <v>107</v>
      </c>
      <c r="BC115" s="80"/>
      <c r="BD115" s="80"/>
      <c r="BE115" s="80"/>
      <c r="BF115" s="80"/>
      <c r="BG115" s="32" t="str">
        <f t="shared" si="15"/>
        <v/>
      </c>
      <c r="BH115" s="78">
        <f t="shared" si="13"/>
        <v>0</v>
      </c>
      <c r="BI115" s="2">
        <f t="shared" si="16"/>
        <v>0</v>
      </c>
      <c r="BJ115" s="2">
        <f t="shared" si="17"/>
        <v>0</v>
      </c>
      <c r="BK115" s="2">
        <f t="shared" si="14"/>
        <v>0</v>
      </c>
    </row>
    <row r="116" spans="2:63" ht="15" customHeight="1" x14ac:dyDescent="0.25">
      <c r="B116" s="14">
        <v>108</v>
      </c>
      <c r="C116" s="95" t="str">
        <f t="shared" si="18"/>
        <v/>
      </c>
      <c r="D116" s="15" t="str">
        <f t="shared" si="23"/>
        <v>OK</v>
      </c>
      <c r="E116" s="16" t="e">
        <f>VLOOKUP('Data Sheet'!$B$8,'Data Sheet'!$I$2:$J$9,2,FALSE)</f>
        <v>#N/A</v>
      </c>
      <c r="F116" s="16" t="str">
        <f t="shared" si="19"/>
        <v/>
      </c>
      <c r="G116" s="103">
        <f t="shared" si="20"/>
        <v>0</v>
      </c>
      <c r="H116" s="17" t="s">
        <v>26</v>
      </c>
      <c r="I116" s="17" t="s">
        <v>26</v>
      </c>
      <c r="J116" s="17" t="str">
        <f>IF('Data Sheet'!$B$9="NC-50","N/A","OK")</f>
        <v>OK</v>
      </c>
      <c r="K116" s="17" t="str">
        <f>IF('Data Sheet'!$B$9="NC-50","N/A","OK")</f>
        <v>OK</v>
      </c>
      <c r="L116" s="17" t="str">
        <f t="shared" si="21"/>
        <v>OK</v>
      </c>
      <c r="M116" s="17" t="str">
        <f t="shared" si="22"/>
        <v>OK</v>
      </c>
      <c r="N116" s="18" t="str">
        <f>IF(BO116&lt;&gt;"",
    IF(INT('Data Sheet'!$A$19)=INT('Data Sheet'!$B$19),
        --(INT('Data Sheet'!$A$19) &amp; "." &amp; BO116),
        IF(AND((--(INT('Data Sheet'!$A$19) &amp; "." &amp; BO116)&gt;=--('Data Sheet'!$A$19)), (--(INT('Data Sheet'!$A$19) &amp; "." &amp; BO116)&lt;=--('Data Sheet'!$B$19))),
            --(INT('Data Sheet'!$A$19) &amp; "." &amp; BO116),
            --(INT('Data Sheet'!$B$19) &amp; "." &amp; BO116)
        )
    ),
    IF(BN116&lt;&gt;"",
        IF(INT('Data Sheet'!$A$19)=INT('Data Sheet'!$B$19),
            --(INT('Data Sheet'!$A$19) &amp; "." &amp; LEFT(BN116,3)),
            IF(AND((--(INT('Data Sheet'!$A$19) &amp; "." &amp; LEFT(BN116,3))&gt;=--('Data Sheet'!$A$19)), (--(INT('Data Sheet'!$A$19) &amp; "." &amp; LEFT(BN116,3))&lt;=--('Data Sheet'!$B$19))),
                --(INT('Data Sheet'!$A$19) &amp; "." &amp; LEFT(BN116,3)),
                --(INT('Data Sheet'!$B$19) &amp; "." &amp; LEFT(BN116,3))
            )
        ),
        "OK"
    )
)</f>
        <v>OK</v>
      </c>
      <c r="O116" s="23" t="str">
        <f>IF(BP116&lt;&gt;"",
    IF(INT('Data Sheet'!$A$19)=INT('Data Sheet'!$B$19),
        --(INT('Data Sheet'!$A$19) &amp; "." &amp; BP116),
        IF(AND((--(INT('Data Sheet'!$A$19) &amp; "." &amp; BP116)&gt;=--('Data Sheet'!$A$19)), (--(INT('Data Sheet'!$A$19) &amp; "." &amp; BP116)&lt;=--('Data Sheet'!$B$19))),
            --(INT('Data Sheet'!$A$19) &amp; "." &amp; BP116),
            --(INT('Data Sheet'!$B$19) &amp; "." &amp; BP116)
        )
    ),
    IF(BN116&lt;&gt;"",
        IF(INT('Data Sheet'!$A$19)=INT('Data Sheet'!$B$19),
            --(INT('Data Sheet'!$A$19) &amp; "." &amp; RIGHT(BN116,3)),
            IF(AND((--(INT('Data Sheet'!$A$19) &amp; "." &amp; RIGHT(BN116,3))&gt;=--('Data Sheet'!$A$19)), (--(INT('Data Sheet'!$A$19) &amp; "." &amp; RIGHT(BN116,3))&lt;=--('Data Sheet'!$B$19))),
                --(INT('Data Sheet'!$A$19) &amp; "." &amp; RIGHT(BN116,3)),
                --(INT('Data Sheet'!$B$19) &amp; "." &amp; RIGHT(BN116,3))
            )
        ),
        "OK"
    )
)</f>
        <v>OK</v>
      </c>
      <c r="P116" s="23" t="str">
        <f>IF(BR116&lt;&gt;"",
    IF(INT('Data Sheet'!$A$19)=INT('Data Sheet'!$B$15),
        --(INT('Data Sheet'!$A$15) &amp; "." &amp; BR116),
        IF(AND((--(INT('Data Sheet'!$A$15) &amp; "." &amp; BR116)&gt;=--('Data Sheet'!$A$15)), (--(INT('Data Sheet'!$A$15) &amp; "." &amp; BR116)&lt;=--('Data Sheet'!$B$15))),
            --(INT('Data Sheet'!$A$15) &amp; "." &amp; BR116),
            --(INT('Data Sheet'!$B$15) &amp; "." &amp; BR116)
        )
    ),
    IF(BQ116&lt;&gt;"",
        IF(INT('Data Sheet'!$A$15)=INT('Data Sheet'!$B$15),
            --(INT('Data Sheet'!$A$15) &amp; "." &amp; LEFT(BQ116,3)),
            IF(AND((--(INT('Data Sheet'!$A$15) &amp; "." &amp; LEFT(BQ116,3))&gt;=--('Data Sheet'!$A$15)), (--(INT('Data Sheet'!$A$15) &amp; "." &amp; LEFT(BQ116,3))&lt;=--('Data Sheet'!$B$15))),
                --(INT('Data Sheet'!$A$15) &amp; "." &amp; LEFT(BQ116,3)),
                --(INT('Data Sheet'!$B$15) &amp; "." &amp; LEFT(BQ116,3))
            )
        ),
        "OK"
    )
)</f>
        <v>OK</v>
      </c>
      <c r="Q116" s="23" t="str">
        <f>IF(BS116&lt;&gt;"",
    IF(INT('Data Sheet'!$A$19)=INT('Data Sheet'!$B$15),
        --(INT('Data Sheet'!$A$15) &amp; "." &amp; BS116),
        IF(AND((--(INT('Data Sheet'!$A$15) &amp; "." &amp; BS116)&gt;=--('Data Sheet'!$A$15)), (--(INT('Data Sheet'!$A$15) &amp; "." &amp; BS116)&lt;=--('Data Sheet'!$B$15))),
            --(INT('Data Sheet'!$A$15) &amp; "." &amp; BS116),
            --(INT('Data Sheet'!$B$15) &amp; "." &amp; BS116)
        )
    ),
    IF(BQ116&lt;&gt;"",
        IF(INT('Data Sheet'!$A$15)=INT('Data Sheet'!$B$15),
            --(INT('Data Sheet'!$A$15) &amp; "." &amp; RIGHT(BQ116,3)),
            IF(AND((--(INT('Data Sheet'!$A$15) &amp; "." &amp; RIGHT(BQ116,3))&gt;=--('Data Sheet'!$A$15)), (--(INT('Data Sheet'!$A$15) &amp; "." &amp; RIGHT(BQ116,3))&lt;=--('Data Sheet'!$B$15))),
                --(INT('Data Sheet'!$A$15) &amp; "." &amp; RIGHT(BQ116,3)),
                --(INT('Data Sheet'!$B$15) &amp; "." &amp; RIGHT(BQ116,3))
            )
        ),
        "OK"
    )
)</f>
        <v>OK</v>
      </c>
      <c r="R116" s="19"/>
      <c r="S116" s="19"/>
      <c r="T116" s="19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1"/>
      <c r="AU116" s="21"/>
      <c r="AV116" s="21"/>
      <c r="AW116" s="22"/>
      <c r="AX116" s="99"/>
      <c r="AY116" s="20"/>
      <c r="AZ116" s="20"/>
      <c r="BA116" s="22"/>
      <c r="BB116">
        <v>108</v>
      </c>
      <c r="BC116" s="80"/>
      <c r="BD116" s="80"/>
      <c r="BE116" s="80"/>
      <c r="BF116" s="80"/>
      <c r="BG116" s="32" t="str">
        <f t="shared" si="15"/>
        <v/>
      </c>
      <c r="BH116" s="78">
        <f t="shared" si="13"/>
        <v>0</v>
      </c>
      <c r="BI116" s="2">
        <f t="shared" si="16"/>
        <v>0</v>
      </c>
      <c r="BJ116" s="2">
        <f t="shared" si="17"/>
        <v>0</v>
      </c>
      <c r="BK116" s="2">
        <f t="shared" si="14"/>
        <v>0</v>
      </c>
    </row>
    <row r="117" spans="2:63" ht="15" customHeight="1" x14ac:dyDescent="0.25">
      <c r="B117" s="14">
        <v>109</v>
      </c>
      <c r="C117" s="95" t="str">
        <f t="shared" si="18"/>
        <v/>
      </c>
      <c r="D117" s="15" t="str">
        <f t="shared" si="23"/>
        <v>OK</v>
      </c>
      <c r="E117" s="16" t="e">
        <f>VLOOKUP('Data Sheet'!$B$8,'Data Sheet'!$I$2:$J$9,2,FALSE)</f>
        <v>#N/A</v>
      </c>
      <c r="F117" s="16" t="str">
        <f t="shared" si="19"/>
        <v/>
      </c>
      <c r="G117" s="103">
        <f t="shared" si="20"/>
        <v>0</v>
      </c>
      <c r="H117" s="17" t="s">
        <v>26</v>
      </c>
      <c r="I117" s="17" t="s">
        <v>26</v>
      </c>
      <c r="J117" s="17" t="str">
        <f>IF('Data Sheet'!$B$9="NC-50","N/A","OK")</f>
        <v>OK</v>
      </c>
      <c r="K117" s="17" t="str">
        <f>IF('Data Sheet'!$B$9="NC-50","N/A","OK")</f>
        <v>OK</v>
      </c>
      <c r="L117" s="17" t="str">
        <f t="shared" si="21"/>
        <v>OK</v>
      </c>
      <c r="M117" s="17" t="str">
        <f t="shared" si="22"/>
        <v>OK</v>
      </c>
      <c r="N117" s="18" t="str">
        <f>IF(BO117&lt;&gt;"",
    IF(INT('Data Sheet'!$A$19)=INT('Data Sheet'!$B$19),
        --(INT('Data Sheet'!$A$19) &amp; "." &amp; BO117),
        IF(AND((--(INT('Data Sheet'!$A$19) &amp; "." &amp; BO117)&gt;=--('Data Sheet'!$A$19)), (--(INT('Data Sheet'!$A$19) &amp; "." &amp; BO117)&lt;=--('Data Sheet'!$B$19))),
            --(INT('Data Sheet'!$A$19) &amp; "." &amp; BO117),
            --(INT('Data Sheet'!$B$19) &amp; "." &amp; BO117)
        )
    ),
    IF(BN117&lt;&gt;"",
        IF(INT('Data Sheet'!$A$19)=INT('Data Sheet'!$B$19),
            --(INT('Data Sheet'!$A$19) &amp; "." &amp; LEFT(BN117,3)),
            IF(AND((--(INT('Data Sheet'!$A$19) &amp; "." &amp; LEFT(BN117,3))&gt;=--('Data Sheet'!$A$19)), (--(INT('Data Sheet'!$A$19) &amp; "." &amp; LEFT(BN117,3))&lt;=--('Data Sheet'!$B$19))),
                --(INT('Data Sheet'!$A$19) &amp; "." &amp; LEFT(BN117,3)),
                --(INT('Data Sheet'!$B$19) &amp; "." &amp; LEFT(BN117,3))
            )
        ),
        "OK"
    )
)</f>
        <v>OK</v>
      </c>
      <c r="O117" s="23" t="str">
        <f>IF(BP117&lt;&gt;"",
    IF(INT('Data Sheet'!$A$19)=INT('Data Sheet'!$B$19),
        --(INT('Data Sheet'!$A$19) &amp; "." &amp; BP117),
        IF(AND((--(INT('Data Sheet'!$A$19) &amp; "." &amp; BP117)&gt;=--('Data Sheet'!$A$19)), (--(INT('Data Sheet'!$A$19) &amp; "." &amp; BP117)&lt;=--('Data Sheet'!$B$19))),
            --(INT('Data Sheet'!$A$19) &amp; "." &amp; BP117),
            --(INT('Data Sheet'!$B$19) &amp; "." &amp; BP117)
        )
    ),
    IF(BN117&lt;&gt;"",
        IF(INT('Data Sheet'!$A$19)=INT('Data Sheet'!$B$19),
            --(INT('Data Sheet'!$A$19) &amp; "." &amp; RIGHT(BN117,3)),
            IF(AND((--(INT('Data Sheet'!$A$19) &amp; "." &amp; RIGHT(BN117,3))&gt;=--('Data Sheet'!$A$19)), (--(INT('Data Sheet'!$A$19) &amp; "." &amp; RIGHT(BN117,3))&lt;=--('Data Sheet'!$B$19))),
                --(INT('Data Sheet'!$A$19) &amp; "." &amp; RIGHT(BN117,3)),
                --(INT('Data Sheet'!$B$19) &amp; "." &amp; RIGHT(BN117,3))
            )
        ),
        "OK"
    )
)</f>
        <v>OK</v>
      </c>
      <c r="P117" s="23" t="str">
        <f>IF(BR117&lt;&gt;"",
    IF(INT('Data Sheet'!$A$19)=INT('Data Sheet'!$B$15),
        --(INT('Data Sheet'!$A$15) &amp; "." &amp; BR117),
        IF(AND((--(INT('Data Sheet'!$A$15) &amp; "." &amp; BR117)&gt;=--('Data Sheet'!$A$15)), (--(INT('Data Sheet'!$A$15) &amp; "." &amp; BR117)&lt;=--('Data Sheet'!$B$15))),
            --(INT('Data Sheet'!$A$15) &amp; "." &amp; BR117),
            --(INT('Data Sheet'!$B$15) &amp; "." &amp; BR117)
        )
    ),
    IF(BQ117&lt;&gt;"",
        IF(INT('Data Sheet'!$A$15)=INT('Data Sheet'!$B$15),
            --(INT('Data Sheet'!$A$15) &amp; "." &amp; LEFT(BQ117,3)),
            IF(AND((--(INT('Data Sheet'!$A$15) &amp; "." &amp; LEFT(BQ117,3))&gt;=--('Data Sheet'!$A$15)), (--(INT('Data Sheet'!$A$15) &amp; "." &amp; LEFT(BQ117,3))&lt;=--('Data Sheet'!$B$15))),
                --(INT('Data Sheet'!$A$15) &amp; "." &amp; LEFT(BQ117,3)),
                --(INT('Data Sheet'!$B$15) &amp; "." &amp; LEFT(BQ117,3))
            )
        ),
        "OK"
    )
)</f>
        <v>OK</v>
      </c>
      <c r="Q117" s="23" t="str">
        <f>IF(BS117&lt;&gt;"",
    IF(INT('Data Sheet'!$A$19)=INT('Data Sheet'!$B$15),
        --(INT('Data Sheet'!$A$15) &amp; "." &amp; BS117),
        IF(AND((--(INT('Data Sheet'!$A$15) &amp; "." &amp; BS117)&gt;=--('Data Sheet'!$A$15)), (--(INT('Data Sheet'!$A$15) &amp; "." &amp; BS117)&lt;=--('Data Sheet'!$B$15))),
            --(INT('Data Sheet'!$A$15) &amp; "." &amp; BS117),
            --(INT('Data Sheet'!$B$15) &amp; "." &amp; BS117)
        )
    ),
    IF(BQ117&lt;&gt;"",
        IF(INT('Data Sheet'!$A$15)=INT('Data Sheet'!$B$15),
            --(INT('Data Sheet'!$A$15) &amp; "." &amp; RIGHT(BQ117,3)),
            IF(AND((--(INT('Data Sheet'!$A$15) &amp; "." &amp; RIGHT(BQ117,3))&gt;=--('Data Sheet'!$A$15)), (--(INT('Data Sheet'!$A$15) &amp; "." &amp; RIGHT(BQ117,3))&lt;=--('Data Sheet'!$B$15))),
                --(INT('Data Sheet'!$A$15) &amp; "." &amp; RIGHT(BQ117,3)),
                --(INT('Data Sheet'!$B$15) &amp; "." &amp; RIGHT(BQ117,3))
            )
        ),
        "OK"
    )
)</f>
        <v>OK</v>
      </c>
      <c r="R117" s="19"/>
      <c r="S117" s="19"/>
      <c r="T117" s="19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1"/>
      <c r="AU117" s="21"/>
      <c r="AV117" s="21"/>
      <c r="AW117" s="22"/>
      <c r="AX117" s="99"/>
      <c r="AY117" s="20"/>
      <c r="AZ117" s="20"/>
      <c r="BA117" s="22"/>
      <c r="BB117">
        <v>109</v>
      </c>
      <c r="BC117" s="80"/>
      <c r="BD117" s="80"/>
      <c r="BE117" s="80"/>
      <c r="BF117" s="80"/>
      <c r="BG117" s="32" t="str">
        <f t="shared" si="15"/>
        <v/>
      </c>
      <c r="BH117" s="78">
        <f t="shared" si="13"/>
        <v>0</v>
      </c>
      <c r="BI117" s="2">
        <f t="shared" si="16"/>
        <v>0</v>
      </c>
      <c r="BJ117" s="2">
        <f t="shared" si="17"/>
        <v>0</v>
      </c>
      <c r="BK117" s="2">
        <f t="shared" si="14"/>
        <v>0</v>
      </c>
    </row>
    <row r="118" spans="2:63" ht="15" customHeight="1" x14ac:dyDescent="0.25">
      <c r="B118" s="14">
        <v>110</v>
      </c>
      <c r="C118" s="95" t="str">
        <f t="shared" si="18"/>
        <v/>
      </c>
      <c r="D118" s="15" t="str">
        <f t="shared" si="23"/>
        <v>OK</v>
      </c>
      <c r="E118" s="16" t="e">
        <f>VLOOKUP('Data Sheet'!$B$8,'Data Sheet'!$I$2:$J$9,2,FALSE)</f>
        <v>#N/A</v>
      </c>
      <c r="F118" s="16" t="str">
        <f t="shared" si="19"/>
        <v/>
      </c>
      <c r="G118" s="103">
        <f t="shared" si="20"/>
        <v>0</v>
      </c>
      <c r="H118" s="17" t="s">
        <v>26</v>
      </c>
      <c r="I118" s="17" t="s">
        <v>26</v>
      </c>
      <c r="J118" s="17" t="str">
        <f>IF('Data Sheet'!$B$9="NC-50","N/A","OK")</f>
        <v>OK</v>
      </c>
      <c r="K118" s="17" t="str">
        <f>IF('Data Sheet'!$B$9="NC-50","N/A","OK")</f>
        <v>OK</v>
      </c>
      <c r="L118" s="17" t="str">
        <f t="shared" si="21"/>
        <v>OK</v>
      </c>
      <c r="M118" s="17" t="str">
        <f t="shared" si="22"/>
        <v>OK</v>
      </c>
      <c r="N118" s="18" t="str">
        <f>IF(BO118&lt;&gt;"",
    IF(INT('Data Sheet'!$A$19)=INT('Data Sheet'!$B$19),
        --(INT('Data Sheet'!$A$19) &amp; "." &amp; BO118),
        IF(AND((--(INT('Data Sheet'!$A$19) &amp; "." &amp; BO118)&gt;=--('Data Sheet'!$A$19)), (--(INT('Data Sheet'!$A$19) &amp; "." &amp; BO118)&lt;=--('Data Sheet'!$B$19))),
            --(INT('Data Sheet'!$A$19) &amp; "." &amp; BO118),
            --(INT('Data Sheet'!$B$19) &amp; "." &amp; BO118)
        )
    ),
    IF(BN118&lt;&gt;"",
        IF(INT('Data Sheet'!$A$19)=INT('Data Sheet'!$B$19),
            --(INT('Data Sheet'!$A$19) &amp; "." &amp; LEFT(BN118,3)),
            IF(AND((--(INT('Data Sheet'!$A$19) &amp; "." &amp; LEFT(BN118,3))&gt;=--('Data Sheet'!$A$19)), (--(INT('Data Sheet'!$A$19) &amp; "." &amp; LEFT(BN118,3))&lt;=--('Data Sheet'!$B$19))),
                --(INT('Data Sheet'!$A$19) &amp; "." &amp; LEFT(BN118,3)),
                --(INT('Data Sheet'!$B$19) &amp; "." &amp; LEFT(BN118,3))
            )
        ),
        "OK"
    )
)</f>
        <v>OK</v>
      </c>
      <c r="O118" s="23" t="str">
        <f>IF(BP118&lt;&gt;"",
    IF(INT('Data Sheet'!$A$19)=INT('Data Sheet'!$B$19),
        --(INT('Data Sheet'!$A$19) &amp; "." &amp; BP118),
        IF(AND((--(INT('Data Sheet'!$A$19) &amp; "." &amp; BP118)&gt;=--('Data Sheet'!$A$19)), (--(INT('Data Sheet'!$A$19) &amp; "." &amp; BP118)&lt;=--('Data Sheet'!$B$19))),
            --(INT('Data Sheet'!$A$19) &amp; "." &amp; BP118),
            --(INT('Data Sheet'!$B$19) &amp; "." &amp; BP118)
        )
    ),
    IF(BN118&lt;&gt;"",
        IF(INT('Data Sheet'!$A$19)=INT('Data Sheet'!$B$19),
            --(INT('Data Sheet'!$A$19) &amp; "." &amp; RIGHT(BN118,3)),
            IF(AND((--(INT('Data Sheet'!$A$19) &amp; "." &amp; RIGHT(BN118,3))&gt;=--('Data Sheet'!$A$19)), (--(INT('Data Sheet'!$A$19) &amp; "." &amp; RIGHT(BN118,3))&lt;=--('Data Sheet'!$B$19))),
                --(INT('Data Sheet'!$A$19) &amp; "." &amp; RIGHT(BN118,3)),
                --(INT('Data Sheet'!$B$19) &amp; "." &amp; RIGHT(BN118,3))
            )
        ),
        "OK"
    )
)</f>
        <v>OK</v>
      </c>
      <c r="P118" s="23" t="str">
        <f>IF(BR118&lt;&gt;"",
    IF(INT('Data Sheet'!$A$19)=INT('Data Sheet'!$B$15),
        --(INT('Data Sheet'!$A$15) &amp; "." &amp; BR118),
        IF(AND((--(INT('Data Sheet'!$A$15) &amp; "." &amp; BR118)&gt;=--('Data Sheet'!$A$15)), (--(INT('Data Sheet'!$A$15) &amp; "." &amp; BR118)&lt;=--('Data Sheet'!$B$15))),
            --(INT('Data Sheet'!$A$15) &amp; "." &amp; BR118),
            --(INT('Data Sheet'!$B$15) &amp; "." &amp; BR118)
        )
    ),
    IF(BQ118&lt;&gt;"",
        IF(INT('Data Sheet'!$A$15)=INT('Data Sheet'!$B$15),
            --(INT('Data Sheet'!$A$15) &amp; "." &amp; LEFT(BQ118,3)),
            IF(AND((--(INT('Data Sheet'!$A$15) &amp; "." &amp; LEFT(BQ118,3))&gt;=--('Data Sheet'!$A$15)), (--(INT('Data Sheet'!$A$15) &amp; "." &amp; LEFT(BQ118,3))&lt;=--('Data Sheet'!$B$15))),
                --(INT('Data Sheet'!$A$15) &amp; "." &amp; LEFT(BQ118,3)),
                --(INT('Data Sheet'!$B$15) &amp; "." &amp; LEFT(BQ118,3))
            )
        ),
        "OK"
    )
)</f>
        <v>OK</v>
      </c>
      <c r="Q118" s="23" t="str">
        <f>IF(BS118&lt;&gt;"",
    IF(INT('Data Sheet'!$A$19)=INT('Data Sheet'!$B$15),
        --(INT('Data Sheet'!$A$15) &amp; "." &amp; BS118),
        IF(AND((--(INT('Data Sheet'!$A$15) &amp; "." &amp; BS118)&gt;=--('Data Sheet'!$A$15)), (--(INT('Data Sheet'!$A$15) &amp; "." &amp; BS118)&lt;=--('Data Sheet'!$B$15))),
            --(INT('Data Sheet'!$A$15) &amp; "." &amp; BS118),
            --(INT('Data Sheet'!$B$15) &amp; "." &amp; BS118)
        )
    ),
    IF(BQ118&lt;&gt;"",
        IF(INT('Data Sheet'!$A$15)=INT('Data Sheet'!$B$15),
            --(INT('Data Sheet'!$A$15) &amp; "." &amp; RIGHT(BQ118,3)),
            IF(AND((--(INT('Data Sheet'!$A$15) &amp; "." &amp; RIGHT(BQ118,3))&gt;=--('Data Sheet'!$A$15)), (--(INT('Data Sheet'!$A$15) &amp; "." &amp; RIGHT(BQ118,3))&lt;=--('Data Sheet'!$B$15))),
                --(INT('Data Sheet'!$A$15) &amp; "." &amp; RIGHT(BQ118,3)),
                --(INT('Data Sheet'!$B$15) &amp; "." &amp; RIGHT(BQ118,3))
            )
        ),
        "OK"
    )
)</f>
        <v>OK</v>
      </c>
      <c r="R118" s="19"/>
      <c r="S118" s="19"/>
      <c r="T118" s="19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1"/>
      <c r="AU118" s="21"/>
      <c r="AV118" s="21"/>
      <c r="AW118" s="22"/>
      <c r="AX118" s="99"/>
      <c r="AY118" s="20"/>
      <c r="AZ118" s="20"/>
      <c r="BA118" s="22"/>
      <c r="BB118">
        <v>110</v>
      </c>
      <c r="BC118" s="80"/>
      <c r="BD118" s="80"/>
      <c r="BE118" s="80"/>
      <c r="BF118" s="80"/>
      <c r="BG118" s="32" t="str">
        <f t="shared" si="15"/>
        <v/>
      </c>
      <c r="BH118" s="78">
        <f t="shared" si="13"/>
        <v>0</v>
      </c>
      <c r="BI118" s="2">
        <f t="shared" si="16"/>
        <v>0</v>
      </c>
      <c r="BJ118" s="2">
        <f t="shared" si="17"/>
        <v>0</v>
      </c>
      <c r="BK118" s="2">
        <f t="shared" si="14"/>
        <v>0</v>
      </c>
    </row>
    <row r="119" spans="2:63" ht="15" customHeight="1" x14ac:dyDescent="0.25">
      <c r="B119" s="14">
        <v>111</v>
      </c>
      <c r="C119" s="95" t="str">
        <f t="shared" si="18"/>
        <v/>
      </c>
      <c r="D119" s="15" t="str">
        <f t="shared" si="23"/>
        <v>OK</v>
      </c>
      <c r="E119" s="16" t="e">
        <f>VLOOKUP('Data Sheet'!$B$8,'Data Sheet'!$I$2:$J$9,2,FALSE)</f>
        <v>#N/A</v>
      </c>
      <c r="F119" s="16" t="str">
        <f t="shared" si="19"/>
        <v/>
      </c>
      <c r="G119" s="103">
        <f t="shared" si="20"/>
        <v>0</v>
      </c>
      <c r="H119" s="17" t="s">
        <v>26</v>
      </c>
      <c r="I119" s="17" t="s">
        <v>26</v>
      </c>
      <c r="J119" s="17" t="str">
        <f>IF('Data Sheet'!$B$9="NC-50","N/A","OK")</f>
        <v>OK</v>
      </c>
      <c r="K119" s="17" t="str">
        <f>IF('Data Sheet'!$B$9="NC-50","N/A","OK")</f>
        <v>OK</v>
      </c>
      <c r="L119" s="17" t="str">
        <f t="shared" si="21"/>
        <v>OK</v>
      </c>
      <c r="M119" s="17" t="str">
        <f t="shared" si="22"/>
        <v>OK</v>
      </c>
      <c r="N119" s="18" t="str">
        <f>IF(BO119&lt;&gt;"",
    IF(INT('Data Sheet'!$A$19)=INT('Data Sheet'!$B$19),
        --(INT('Data Sheet'!$A$19) &amp; "." &amp; BO119),
        IF(AND((--(INT('Data Sheet'!$A$19) &amp; "." &amp; BO119)&gt;=--('Data Sheet'!$A$19)), (--(INT('Data Sheet'!$A$19) &amp; "." &amp; BO119)&lt;=--('Data Sheet'!$B$19))),
            --(INT('Data Sheet'!$A$19) &amp; "." &amp; BO119),
            --(INT('Data Sheet'!$B$19) &amp; "." &amp; BO119)
        )
    ),
    IF(BN119&lt;&gt;"",
        IF(INT('Data Sheet'!$A$19)=INT('Data Sheet'!$B$19),
            --(INT('Data Sheet'!$A$19) &amp; "." &amp; LEFT(BN119,3)),
            IF(AND((--(INT('Data Sheet'!$A$19) &amp; "." &amp; LEFT(BN119,3))&gt;=--('Data Sheet'!$A$19)), (--(INT('Data Sheet'!$A$19) &amp; "." &amp; LEFT(BN119,3))&lt;=--('Data Sheet'!$B$19))),
                --(INT('Data Sheet'!$A$19) &amp; "." &amp; LEFT(BN119,3)),
                --(INT('Data Sheet'!$B$19) &amp; "." &amp; LEFT(BN119,3))
            )
        ),
        "OK"
    )
)</f>
        <v>OK</v>
      </c>
      <c r="O119" s="23" t="str">
        <f>IF(BP119&lt;&gt;"",
    IF(INT('Data Sheet'!$A$19)=INT('Data Sheet'!$B$19),
        --(INT('Data Sheet'!$A$19) &amp; "." &amp; BP119),
        IF(AND((--(INT('Data Sheet'!$A$19) &amp; "." &amp; BP119)&gt;=--('Data Sheet'!$A$19)), (--(INT('Data Sheet'!$A$19) &amp; "." &amp; BP119)&lt;=--('Data Sheet'!$B$19))),
            --(INT('Data Sheet'!$A$19) &amp; "." &amp; BP119),
            --(INT('Data Sheet'!$B$19) &amp; "." &amp; BP119)
        )
    ),
    IF(BN119&lt;&gt;"",
        IF(INT('Data Sheet'!$A$19)=INT('Data Sheet'!$B$19),
            --(INT('Data Sheet'!$A$19) &amp; "." &amp; RIGHT(BN119,3)),
            IF(AND((--(INT('Data Sheet'!$A$19) &amp; "." &amp; RIGHT(BN119,3))&gt;=--('Data Sheet'!$A$19)), (--(INT('Data Sheet'!$A$19) &amp; "." &amp; RIGHT(BN119,3))&lt;=--('Data Sheet'!$B$19))),
                --(INT('Data Sheet'!$A$19) &amp; "." &amp; RIGHT(BN119,3)),
                --(INT('Data Sheet'!$B$19) &amp; "." &amp; RIGHT(BN119,3))
            )
        ),
        "OK"
    )
)</f>
        <v>OK</v>
      </c>
      <c r="P119" s="23" t="str">
        <f>IF(BR119&lt;&gt;"",
    IF(INT('Data Sheet'!$A$19)=INT('Data Sheet'!$B$15),
        --(INT('Data Sheet'!$A$15) &amp; "." &amp; BR119),
        IF(AND((--(INT('Data Sheet'!$A$15) &amp; "." &amp; BR119)&gt;=--('Data Sheet'!$A$15)), (--(INT('Data Sheet'!$A$15) &amp; "." &amp; BR119)&lt;=--('Data Sheet'!$B$15))),
            --(INT('Data Sheet'!$A$15) &amp; "." &amp; BR119),
            --(INT('Data Sheet'!$B$15) &amp; "." &amp; BR119)
        )
    ),
    IF(BQ119&lt;&gt;"",
        IF(INT('Data Sheet'!$A$15)=INT('Data Sheet'!$B$15),
            --(INT('Data Sheet'!$A$15) &amp; "." &amp; LEFT(BQ119,3)),
            IF(AND((--(INT('Data Sheet'!$A$15) &amp; "." &amp; LEFT(BQ119,3))&gt;=--('Data Sheet'!$A$15)), (--(INT('Data Sheet'!$A$15) &amp; "." &amp; LEFT(BQ119,3))&lt;=--('Data Sheet'!$B$15))),
                --(INT('Data Sheet'!$A$15) &amp; "." &amp; LEFT(BQ119,3)),
                --(INT('Data Sheet'!$B$15) &amp; "." &amp; LEFT(BQ119,3))
            )
        ),
        "OK"
    )
)</f>
        <v>OK</v>
      </c>
      <c r="Q119" s="23" t="str">
        <f>IF(BS119&lt;&gt;"",
    IF(INT('Data Sheet'!$A$19)=INT('Data Sheet'!$B$15),
        --(INT('Data Sheet'!$A$15) &amp; "." &amp; BS119),
        IF(AND((--(INT('Data Sheet'!$A$15) &amp; "." &amp; BS119)&gt;=--('Data Sheet'!$A$15)), (--(INT('Data Sheet'!$A$15) &amp; "." &amp; BS119)&lt;=--('Data Sheet'!$B$15))),
            --(INT('Data Sheet'!$A$15) &amp; "." &amp; BS119),
            --(INT('Data Sheet'!$B$15) &amp; "." &amp; BS119)
        )
    ),
    IF(BQ119&lt;&gt;"",
        IF(INT('Data Sheet'!$A$15)=INT('Data Sheet'!$B$15),
            --(INT('Data Sheet'!$A$15) &amp; "." &amp; RIGHT(BQ119,3)),
            IF(AND((--(INT('Data Sheet'!$A$15) &amp; "." &amp; RIGHT(BQ119,3))&gt;=--('Data Sheet'!$A$15)), (--(INT('Data Sheet'!$A$15) &amp; "." &amp; RIGHT(BQ119,3))&lt;=--('Data Sheet'!$B$15))),
                --(INT('Data Sheet'!$A$15) &amp; "." &amp; RIGHT(BQ119,3)),
                --(INT('Data Sheet'!$B$15) &amp; "." &amp; RIGHT(BQ119,3))
            )
        ),
        "OK"
    )
)</f>
        <v>OK</v>
      </c>
      <c r="R119" s="19"/>
      <c r="S119" s="19"/>
      <c r="T119" s="19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1"/>
      <c r="AU119" s="21"/>
      <c r="AV119" s="21"/>
      <c r="AW119" s="22"/>
      <c r="AX119" s="99"/>
      <c r="AY119" s="20"/>
      <c r="AZ119" s="20"/>
      <c r="BA119" s="22"/>
      <c r="BB119">
        <v>111</v>
      </c>
      <c r="BC119" s="80"/>
      <c r="BD119" s="80"/>
      <c r="BE119" s="80"/>
      <c r="BF119" s="80"/>
      <c r="BG119" s="32" t="str">
        <f t="shared" si="15"/>
        <v/>
      </c>
      <c r="BH119" s="78">
        <f t="shared" si="13"/>
        <v>0</v>
      </c>
      <c r="BI119" s="2">
        <f t="shared" si="16"/>
        <v>0</v>
      </c>
      <c r="BJ119" s="2">
        <f t="shared" si="17"/>
        <v>0</v>
      </c>
      <c r="BK119" s="2">
        <f t="shared" si="14"/>
        <v>0</v>
      </c>
    </row>
    <row r="120" spans="2:63" ht="15" customHeight="1" x14ac:dyDescent="0.25">
      <c r="B120" s="14">
        <v>112</v>
      </c>
      <c r="C120" s="95" t="str">
        <f t="shared" si="18"/>
        <v/>
      </c>
      <c r="D120" s="15" t="str">
        <f t="shared" si="23"/>
        <v>OK</v>
      </c>
      <c r="E120" s="16" t="e">
        <f>VLOOKUP('Data Sheet'!$B$8,'Data Sheet'!$I$2:$J$9,2,FALSE)</f>
        <v>#N/A</v>
      </c>
      <c r="F120" s="16" t="str">
        <f t="shared" si="19"/>
        <v/>
      </c>
      <c r="G120" s="103">
        <f t="shared" si="20"/>
        <v>0</v>
      </c>
      <c r="H120" s="17" t="s">
        <v>26</v>
      </c>
      <c r="I120" s="17" t="s">
        <v>26</v>
      </c>
      <c r="J120" s="17" t="str">
        <f>IF('Data Sheet'!$B$9="NC-50","N/A","OK")</f>
        <v>OK</v>
      </c>
      <c r="K120" s="17" t="str">
        <f>IF('Data Sheet'!$B$9="NC-50","N/A","OK")</f>
        <v>OK</v>
      </c>
      <c r="L120" s="17" t="str">
        <f t="shared" si="21"/>
        <v>OK</v>
      </c>
      <c r="M120" s="17" t="str">
        <f t="shared" si="22"/>
        <v>OK</v>
      </c>
      <c r="N120" s="18" t="str">
        <f>IF(BO120&lt;&gt;"",
    IF(INT('Data Sheet'!$A$19)=INT('Data Sheet'!$B$19),
        --(INT('Data Sheet'!$A$19) &amp; "." &amp; BO120),
        IF(AND((--(INT('Data Sheet'!$A$19) &amp; "." &amp; BO120)&gt;=--('Data Sheet'!$A$19)), (--(INT('Data Sheet'!$A$19) &amp; "." &amp; BO120)&lt;=--('Data Sheet'!$B$19))),
            --(INT('Data Sheet'!$A$19) &amp; "." &amp; BO120),
            --(INT('Data Sheet'!$B$19) &amp; "." &amp; BO120)
        )
    ),
    IF(BN120&lt;&gt;"",
        IF(INT('Data Sheet'!$A$19)=INT('Data Sheet'!$B$19),
            --(INT('Data Sheet'!$A$19) &amp; "." &amp; LEFT(BN120,3)),
            IF(AND((--(INT('Data Sheet'!$A$19) &amp; "." &amp; LEFT(BN120,3))&gt;=--('Data Sheet'!$A$19)), (--(INT('Data Sheet'!$A$19) &amp; "." &amp; LEFT(BN120,3))&lt;=--('Data Sheet'!$B$19))),
                --(INT('Data Sheet'!$A$19) &amp; "." &amp; LEFT(BN120,3)),
                --(INT('Data Sheet'!$B$19) &amp; "." &amp; LEFT(BN120,3))
            )
        ),
        "OK"
    )
)</f>
        <v>OK</v>
      </c>
      <c r="O120" s="23" t="str">
        <f>IF(BP120&lt;&gt;"",
    IF(INT('Data Sheet'!$A$19)=INT('Data Sheet'!$B$19),
        --(INT('Data Sheet'!$A$19) &amp; "." &amp; BP120),
        IF(AND((--(INT('Data Sheet'!$A$19) &amp; "." &amp; BP120)&gt;=--('Data Sheet'!$A$19)), (--(INT('Data Sheet'!$A$19) &amp; "." &amp; BP120)&lt;=--('Data Sheet'!$B$19))),
            --(INT('Data Sheet'!$A$19) &amp; "." &amp; BP120),
            --(INT('Data Sheet'!$B$19) &amp; "." &amp; BP120)
        )
    ),
    IF(BN120&lt;&gt;"",
        IF(INT('Data Sheet'!$A$19)=INT('Data Sheet'!$B$19),
            --(INT('Data Sheet'!$A$19) &amp; "." &amp; RIGHT(BN120,3)),
            IF(AND((--(INT('Data Sheet'!$A$19) &amp; "." &amp; RIGHT(BN120,3))&gt;=--('Data Sheet'!$A$19)), (--(INT('Data Sheet'!$A$19) &amp; "." &amp; RIGHT(BN120,3))&lt;=--('Data Sheet'!$B$19))),
                --(INT('Data Sheet'!$A$19) &amp; "." &amp; RIGHT(BN120,3)),
                --(INT('Data Sheet'!$B$19) &amp; "." &amp; RIGHT(BN120,3))
            )
        ),
        "OK"
    )
)</f>
        <v>OK</v>
      </c>
      <c r="P120" s="23" t="str">
        <f>IF(BR120&lt;&gt;"",
    IF(INT('Data Sheet'!$A$19)=INT('Data Sheet'!$B$15),
        --(INT('Data Sheet'!$A$15) &amp; "." &amp; BR120),
        IF(AND((--(INT('Data Sheet'!$A$15) &amp; "." &amp; BR120)&gt;=--('Data Sheet'!$A$15)), (--(INT('Data Sheet'!$A$15) &amp; "." &amp; BR120)&lt;=--('Data Sheet'!$B$15))),
            --(INT('Data Sheet'!$A$15) &amp; "." &amp; BR120),
            --(INT('Data Sheet'!$B$15) &amp; "." &amp; BR120)
        )
    ),
    IF(BQ120&lt;&gt;"",
        IF(INT('Data Sheet'!$A$15)=INT('Data Sheet'!$B$15),
            --(INT('Data Sheet'!$A$15) &amp; "." &amp; LEFT(BQ120,3)),
            IF(AND((--(INT('Data Sheet'!$A$15) &amp; "." &amp; LEFT(BQ120,3))&gt;=--('Data Sheet'!$A$15)), (--(INT('Data Sheet'!$A$15) &amp; "." &amp; LEFT(BQ120,3))&lt;=--('Data Sheet'!$B$15))),
                --(INT('Data Sheet'!$A$15) &amp; "." &amp; LEFT(BQ120,3)),
                --(INT('Data Sheet'!$B$15) &amp; "." &amp; LEFT(BQ120,3))
            )
        ),
        "OK"
    )
)</f>
        <v>OK</v>
      </c>
      <c r="Q120" s="23" t="str">
        <f>IF(BS120&lt;&gt;"",
    IF(INT('Data Sheet'!$A$19)=INT('Data Sheet'!$B$15),
        --(INT('Data Sheet'!$A$15) &amp; "." &amp; BS120),
        IF(AND((--(INT('Data Sheet'!$A$15) &amp; "." &amp; BS120)&gt;=--('Data Sheet'!$A$15)), (--(INT('Data Sheet'!$A$15) &amp; "." &amp; BS120)&lt;=--('Data Sheet'!$B$15))),
            --(INT('Data Sheet'!$A$15) &amp; "." &amp; BS120),
            --(INT('Data Sheet'!$B$15) &amp; "." &amp; BS120)
        )
    ),
    IF(BQ120&lt;&gt;"",
        IF(INT('Data Sheet'!$A$15)=INT('Data Sheet'!$B$15),
            --(INT('Data Sheet'!$A$15) &amp; "." &amp; RIGHT(BQ120,3)),
            IF(AND((--(INT('Data Sheet'!$A$15) &amp; "." &amp; RIGHT(BQ120,3))&gt;=--('Data Sheet'!$A$15)), (--(INT('Data Sheet'!$A$15) &amp; "." &amp; RIGHT(BQ120,3))&lt;=--('Data Sheet'!$B$15))),
                --(INT('Data Sheet'!$A$15) &amp; "." &amp; RIGHT(BQ120,3)),
                --(INT('Data Sheet'!$B$15) &amp; "." &amp; RIGHT(BQ120,3))
            )
        ),
        "OK"
    )
)</f>
        <v>OK</v>
      </c>
      <c r="R120" s="19"/>
      <c r="S120" s="19"/>
      <c r="T120" s="19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1"/>
      <c r="AU120" s="21"/>
      <c r="AV120" s="21"/>
      <c r="AW120" s="22"/>
      <c r="AX120" s="99"/>
      <c r="AY120" s="20"/>
      <c r="AZ120" s="20"/>
      <c r="BA120" s="22"/>
      <c r="BB120">
        <v>112</v>
      </c>
      <c r="BC120" s="80"/>
      <c r="BD120" s="80"/>
      <c r="BE120" s="80"/>
      <c r="BF120" s="80"/>
      <c r="BG120" s="32" t="str">
        <f t="shared" si="15"/>
        <v/>
      </c>
      <c r="BH120" s="78">
        <f t="shared" si="13"/>
        <v>0</v>
      </c>
      <c r="BI120" s="2">
        <f t="shared" si="16"/>
        <v>0</v>
      </c>
      <c r="BJ120" s="2">
        <f t="shared" si="17"/>
        <v>0</v>
      </c>
      <c r="BK120" s="2">
        <f t="shared" si="14"/>
        <v>0</v>
      </c>
    </row>
    <row r="121" spans="2:63" ht="15" customHeight="1" x14ac:dyDescent="0.25">
      <c r="B121" s="14">
        <v>113</v>
      </c>
      <c r="C121" s="95" t="str">
        <f t="shared" si="18"/>
        <v/>
      </c>
      <c r="D121" s="15" t="str">
        <f t="shared" si="23"/>
        <v>OK</v>
      </c>
      <c r="E121" s="16" t="e">
        <f>VLOOKUP('Data Sheet'!$B$8,'Data Sheet'!$I$2:$J$9,2,FALSE)</f>
        <v>#N/A</v>
      </c>
      <c r="F121" s="16" t="str">
        <f t="shared" si="19"/>
        <v/>
      </c>
      <c r="G121" s="103">
        <f t="shared" si="20"/>
        <v>0</v>
      </c>
      <c r="H121" s="17" t="s">
        <v>26</v>
      </c>
      <c r="I121" s="17" t="s">
        <v>26</v>
      </c>
      <c r="J121" s="17" t="str">
        <f>IF('Data Sheet'!$B$9="NC-50","N/A","OK")</f>
        <v>OK</v>
      </c>
      <c r="K121" s="17" t="str">
        <f>IF('Data Sheet'!$B$9="NC-50","N/A","OK")</f>
        <v>OK</v>
      </c>
      <c r="L121" s="17" t="str">
        <f t="shared" si="21"/>
        <v>OK</v>
      </c>
      <c r="M121" s="17" t="str">
        <f t="shared" si="22"/>
        <v>OK</v>
      </c>
      <c r="N121" s="18" t="str">
        <f>IF(BO121&lt;&gt;"",
    IF(INT('Data Sheet'!$A$19)=INT('Data Sheet'!$B$19),
        --(INT('Data Sheet'!$A$19) &amp; "." &amp; BO121),
        IF(AND((--(INT('Data Sheet'!$A$19) &amp; "." &amp; BO121)&gt;=--('Data Sheet'!$A$19)), (--(INT('Data Sheet'!$A$19) &amp; "." &amp; BO121)&lt;=--('Data Sheet'!$B$19))),
            --(INT('Data Sheet'!$A$19) &amp; "." &amp; BO121),
            --(INT('Data Sheet'!$B$19) &amp; "." &amp; BO121)
        )
    ),
    IF(BN121&lt;&gt;"",
        IF(INT('Data Sheet'!$A$19)=INT('Data Sheet'!$B$19),
            --(INT('Data Sheet'!$A$19) &amp; "." &amp; LEFT(BN121,3)),
            IF(AND((--(INT('Data Sheet'!$A$19) &amp; "." &amp; LEFT(BN121,3))&gt;=--('Data Sheet'!$A$19)), (--(INT('Data Sheet'!$A$19) &amp; "." &amp; LEFT(BN121,3))&lt;=--('Data Sheet'!$B$19))),
                --(INT('Data Sheet'!$A$19) &amp; "." &amp; LEFT(BN121,3)),
                --(INT('Data Sheet'!$B$19) &amp; "." &amp; LEFT(BN121,3))
            )
        ),
        "OK"
    )
)</f>
        <v>OK</v>
      </c>
      <c r="O121" s="23" t="str">
        <f>IF(BP121&lt;&gt;"",
    IF(INT('Data Sheet'!$A$19)=INT('Data Sheet'!$B$19),
        --(INT('Data Sheet'!$A$19) &amp; "." &amp; BP121),
        IF(AND((--(INT('Data Sheet'!$A$19) &amp; "." &amp; BP121)&gt;=--('Data Sheet'!$A$19)), (--(INT('Data Sheet'!$A$19) &amp; "." &amp; BP121)&lt;=--('Data Sheet'!$B$19))),
            --(INT('Data Sheet'!$A$19) &amp; "." &amp; BP121),
            --(INT('Data Sheet'!$B$19) &amp; "." &amp; BP121)
        )
    ),
    IF(BN121&lt;&gt;"",
        IF(INT('Data Sheet'!$A$19)=INT('Data Sheet'!$B$19),
            --(INT('Data Sheet'!$A$19) &amp; "." &amp; RIGHT(BN121,3)),
            IF(AND((--(INT('Data Sheet'!$A$19) &amp; "." &amp; RIGHT(BN121,3))&gt;=--('Data Sheet'!$A$19)), (--(INT('Data Sheet'!$A$19) &amp; "." &amp; RIGHT(BN121,3))&lt;=--('Data Sheet'!$B$19))),
                --(INT('Data Sheet'!$A$19) &amp; "." &amp; RIGHT(BN121,3)),
                --(INT('Data Sheet'!$B$19) &amp; "." &amp; RIGHT(BN121,3))
            )
        ),
        "OK"
    )
)</f>
        <v>OK</v>
      </c>
      <c r="P121" s="23" t="str">
        <f>IF(BR121&lt;&gt;"",
    IF(INT('Data Sheet'!$A$19)=INT('Data Sheet'!$B$15),
        --(INT('Data Sheet'!$A$15) &amp; "." &amp; BR121),
        IF(AND((--(INT('Data Sheet'!$A$15) &amp; "." &amp; BR121)&gt;=--('Data Sheet'!$A$15)), (--(INT('Data Sheet'!$A$15) &amp; "." &amp; BR121)&lt;=--('Data Sheet'!$B$15))),
            --(INT('Data Sheet'!$A$15) &amp; "." &amp; BR121),
            --(INT('Data Sheet'!$B$15) &amp; "." &amp; BR121)
        )
    ),
    IF(BQ121&lt;&gt;"",
        IF(INT('Data Sheet'!$A$15)=INT('Data Sheet'!$B$15),
            --(INT('Data Sheet'!$A$15) &amp; "." &amp; LEFT(BQ121,3)),
            IF(AND((--(INT('Data Sheet'!$A$15) &amp; "." &amp; LEFT(BQ121,3))&gt;=--('Data Sheet'!$A$15)), (--(INT('Data Sheet'!$A$15) &amp; "." &amp; LEFT(BQ121,3))&lt;=--('Data Sheet'!$B$15))),
                --(INT('Data Sheet'!$A$15) &amp; "." &amp; LEFT(BQ121,3)),
                --(INT('Data Sheet'!$B$15) &amp; "." &amp; LEFT(BQ121,3))
            )
        ),
        "OK"
    )
)</f>
        <v>OK</v>
      </c>
      <c r="Q121" s="23" t="str">
        <f>IF(BS121&lt;&gt;"",
    IF(INT('Data Sheet'!$A$19)=INT('Data Sheet'!$B$15),
        --(INT('Data Sheet'!$A$15) &amp; "." &amp; BS121),
        IF(AND((--(INT('Data Sheet'!$A$15) &amp; "." &amp; BS121)&gt;=--('Data Sheet'!$A$15)), (--(INT('Data Sheet'!$A$15) &amp; "." &amp; BS121)&lt;=--('Data Sheet'!$B$15))),
            --(INT('Data Sheet'!$A$15) &amp; "." &amp; BS121),
            --(INT('Data Sheet'!$B$15) &amp; "." &amp; BS121)
        )
    ),
    IF(BQ121&lt;&gt;"",
        IF(INT('Data Sheet'!$A$15)=INT('Data Sheet'!$B$15),
            --(INT('Data Sheet'!$A$15) &amp; "." &amp; RIGHT(BQ121,3)),
            IF(AND((--(INT('Data Sheet'!$A$15) &amp; "." &amp; RIGHT(BQ121,3))&gt;=--('Data Sheet'!$A$15)), (--(INT('Data Sheet'!$A$15) &amp; "." &amp; RIGHT(BQ121,3))&lt;=--('Data Sheet'!$B$15))),
                --(INT('Data Sheet'!$A$15) &amp; "." &amp; RIGHT(BQ121,3)),
                --(INT('Data Sheet'!$B$15) &amp; "." &amp; RIGHT(BQ121,3))
            )
        ),
        "OK"
    )
)</f>
        <v>OK</v>
      </c>
      <c r="R121" s="19"/>
      <c r="S121" s="19"/>
      <c r="T121" s="19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1"/>
      <c r="AU121" s="21"/>
      <c r="AV121" s="21"/>
      <c r="AW121" s="22"/>
      <c r="AX121" s="99"/>
      <c r="AY121" s="20"/>
      <c r="AZ121" s="20"/>
      <c r="BA121" s="22"/>
      <c r="BB121">
        <v>113</v>
      </c>
      <c r="BC121" s="80"/>
      <c r="BD121" s="80"/>
      <c r="BE121" s="80"/>
      <c r="BF121" s="80"/>
      <c r="BG121" s="32" t="str">
        <f t="shared" si="15"/>
        <v/>
      </c>
      <c r="BH121" s="78">
        <f t="shared" si="13"/>
        <v>0</v>
      </c>
      <c r="BI121" s="2">
        <f t="shared" si="16"/>
        <v>0</v>
      </c>
      <c r="BJ121" s="2">
        <f t="shared" si="17"/>
        <v>0</v>
      </c>
      <c r="BK121" s="2">
        <f t="shared" si="14"/>
        <v>0</v>
      </c>
    </row>
    <row r="122" spans="2:63" ht="15" customHeight="1" x14ac:dyDescent="0.25">
      <c r="B122" s="14">
        <v>114</v>
      </c>
      <c r="C122" s="95" t="str">
        <f t="shared" si="18"/>
        <v/>
      </c>
      <c r="D122" s="15" t="str">
        <f t="shared" si="23"/>
        <v>OK</v>
      </c>
      <c r="E122" s="16" t="e">
        <f>VLOOKUP('Data Sheet'!$B$8,'Data Sheet'!$I$2:$J$9,2,FALSE)</f>
        <v>#N/A</v>
      </c>
      <c r="F122" s="16" t="str">
        <f t="shared" si="19"/>
        <v/>
      </c>
      <c r="G122" s="103">
        <f t="shared" si="20"/>
        <v>0</v>
      </c>
      <c r="H122" s="17" t="s">
        <v>26</v>
      </c>
      <c r="I122" s="17" t="s">
        <v>26</v>
      </c>
      <c r="J122" s="17" t="str">
        <f>IF('Data Sheet'!$B$9="NC-50","N/A","OK")</f>
        <v>OK</v>
      </c>
      <c r="K122" s="17" t="str">
        <f>IF('Data Sheet'!$B$9="NC-50","N/A","OK")</f>
        <v>OK</v>
      </c>
      <c r="L122" s="17" t="str">
        <f t="shared" si="21"/>
        <v>OK</v>
      </c>
      <c r="M122" s="17" t="str">
        <f t="shared" si="22"/>
        <v>OK</v>
      </c>
      <c r="N122" s="18" t="str">
        <f>IF(BO122&lt;&gt;"",
    IF(INT('Data Sheet'!$A$19)=INT('Data Sheet'!$B$19),
        --(INT('Data Sheet'!$A$19) &amp; "." &amp; BO122),
        IF(AND((--(INT('Data Sheet'!$A$19) &amp; "." &amp; BO122)&gt;=--('Data Sheet'!$A$19)), (--(INT('Data Sheet'!$A$19) &amp; "." &amp; BO122)&lt;=--('Data Sheet'!$B$19))),
            --(INT('Data Sheet'!$A$19) &amp; "." &amp; BO122),
            --(INT('Data Sheet'!$B$19) &amp; "." &amp; BO122)
        )
    ),
    IF(BN122&lt;&gt;"",
        IF(INT('Data Sheet'!$A$19)=INT('Data Sheet'!$B$19),
            --(INT('Data Sheet'!$A$19) &amp; "." &amp; LEFT(BN122,3)),
            IF(AND((--(INT('Data Sheet'!$A$19) &amp; "." &amp; LEFT(BN122,3))&gt;=--('Data Sheet'!$A$19)), (--(INT('Data Sheet'!$A$19) &amp; "." &amp; LEFT(BN122,3))&lt;=--('Data Sheet'!$B$19))),
                --(INT('Data Sheet'!$A$19) &amp; "." &amp; LEFT(BN122,3)),
                --(INT('Data Sheet'!$B$19) &amp; "." &amp; LEFT(BN122,3))
            )
        ),
        "OK"
    )
)</f>
        <v>OK</v>
      </c>
      <c r="O122" s="23" t="str">
        <f>IF(BP122&lt;&gt;"",
    IF(INT('Data Sheet'!$A$19)=INT('Data Sheet'!$B$19),
        --(INT('Data Sheet'!$A$19) &amp; "." &amp; BP122),
        IF(AND((--(INT('Data Sheet'!$A$19) &amp; "." &amp; BP122)&gt;=--('Data Sheet'!$A$19)), (--(INT('Data Sheet'!$A$19) &amp; "." &amp; BP122)&lt;=--('Data Sheet'!$B$19))),
            --(INT('Data Sheet'!$A$19) &amp; "." &amp; BP122),
            --(INT('Data Sheet'!$B$19) &amp; "." &amp; BP122)
        )
    ),
    IF(BN122&lt;&gt;"",
        IF(INT('Data Sheet'!$A$19)=INT('Data Sheet'!$B$19),
            --(INT('Data Sheet'!$A$19) &amp; "." &amp; RIGHT(BN122,3)),
            IF(AND((--(INT('Data Sheet'!$A$19) &amp; "." &amp; RIGHT(BN122,3))&gt;=--('Data Sheet'!$A$19)), (--(INT('Data Sheet'!$A$19) &amp; "." &amp; RIGHT(BN122,3))&lt;=--('Data Sheet'!$B$19))),
                --(INT('Data Sheet'!$A$19) &amp; "." &amp; RIGHT(BN122,3)),
                --(INT('Data Sheet'!$B$19) &amp; "." &amp; RIGHT(BN122,3))
            )
        ),
        "OK"
    )
)</f>
        <v>OK</v>
      </c>
      <c r="P122" s="23" t="str">
        <f>IF(BR122&lt;&gt;"",
    IF(INT('Data Sheet'!$A$19)=INT('Data Sheet'!$B$15),
        --(INT('Data Sheet'!$A$15) &amp; "." &amp; BR122),
        IF(AND((--(INT('Data Sheet'!$A$15) &amp; "." &amp; BR122)&gt;=--('Data Sheet'!$A$15)), (--(INT('Data Sheet'!$A$15) &amp; "." &amp; BR122)&lt;=--('Data Sheet'!$B$15))),
            --(INT('Data Sheet'!$A$15) &amp; "." &amp; BR122),
            --(INT('Data Sheet'!$B$15) &amp; "." &amp; BR122)
        )
    ),
    IF(BQ122&lt;&gt;"",
        IF(INT('Data Sheet'!$A$15)=INT('Data Sheet'!$B$15),
            --(INT('Data Sheet'!$A$15) &amp; "." &amp; LEFT(BQ122,3)),
            IF(AND((--(INT('Data Sheet'!$A$15) &amp; "." &amp; LEFT(BQ122,3))&gt;=--('Data Sheet'!$A$15)), (--(INT('Data Sheet'!$A$15) &amp; "." &amp; LEFT(BQ122,3))&lt;=--('Data Sheet'!$B$15))),
                --(INT('Data Sheet'!$A$15) &amp; "." &amp; LEFT(BQ122,3)),
                --(INT('Data Sheet'!$B$15) &amp; "." &amp; LEFT(BQ122,3))
            )
        ),
        "OK"
    )
)</f>
        <v>OK</v>
      </c>
      <c r="Q122" s="23" t="str">
        <f>IF(BS122&lt;&gt;"",
    IF(INT('Data Sheet'!$A$19)=INT('Data Sheet'!$B$15),
        --(INT('Data Sheet'!$A$15) &amp; "." &amp; BS122),
        IF(AND((--(INT('Data Sheet'!$A$15) &amp; "." &amp; BS122)&gt;=--('Data Sheet'!$A$15)), (--(INT('Data Sheet'!$A$15) &amp; "." &amp; BS122)&lt;=--('Data Sheet'!$B$15))),
            --(INT('Data Sheet'!$A$15) &amp; "." &amp; BS122),
            --(INT('Data Sheet'!$B$15) &amp; "." &amp; BS122)
        )
    ),
    IF(BQ122&lt;&gt;"",
        IF(INT('Data Sheet'!$A$15)=INT('Data Sheet'!$B$15),
            --(INT('Data Sheet'!$A$15) &amp; "." &amp; RIGHT(BQ122,3)),
            IF(AND((--(INT('Data Sheet'!$A$15) &amp; "." &amp; RIGHT(BQ122,3))&gt;=--('Data Sheet'!$A$15)), (--(INT('Data Sheet'!$A$15) &amp; "." &amp; RIGHT(BQ122,3))&lt;=--('Data Sheet'!$B$15))),
                --(INT('Data Sheet'!$A$15) &amp; "." &amp; RIGHT(BQ122,3)),
                --(INT('Data Sheet'!$B$15) &amp; "." &amp; RIGHT(BQ122,3))
            )
        ),
        "OK"
    )
)</f>
        <v>OK</v>
      </c>
      <c r="R122" s="19"/>
      <c r="S122" s="19"/>
      <c r="T122" s="19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1"/>
      <c r="AU122" s="21"/>
      <c r="AV122" s="21"/>
      <c r="AW122" s="22"/>
      <c r="AX122" s="99"/>
      <c r="AY122" s="20"/>
      <c r="AZ122" s="20"/>
      <c r="BA122" s="22"/>
      <c r="BB122">
        <v>114</v>
      </c>
      <c r="BC122" s="80"/>
      <c r="BD122" s="80"/>
      <c r="BE122" s="80"/>
      <c r="BF122" s="80"/>
      <c r="BG122" s="32" t="str">
        <f t="shared" si="15"/>
        <v/>
      </c>
      <c r="BH122" s="78">
        <f t="shared" si="13"/>
        <v>0</v>
      </c>
      <c r="BI122" s="2">
        <f t="shared" si="16"/>
        <v>0</v>
      </c>
      <c r="BJ122" s="2">
        <f t="shared" si="17"/>
        <v>0</v>
      </c>
      <c r="BK122" s="2">
        <f t="shared" si="14"/>
        <v>0</v>
      </c>
    </row>
    <row r="123" spans="2:63" ht="15" customHeight="1" x14ac:dyDescent="0.25">
      <c r="B123" s="14">
        <v>115</v>
      </c>
      <c r="C123" s="95" t="str">
        <f t="shared" si="18"/>
        <v/>
      </c>
      <c r="D123" s="15" t="str">
        <f t="shared" si="23"/>
        <v>OK</v>
      </c>
      <c r="E123" s="16" t="e">
        <f>VLOOKUP('Data Sheet'!$B$8,'Data Sheet'!$I$2:$J$9,2,FALSE)</f>
        <v>#N/A</v>
      </c>
      <c r="F123" s="16" t="str">
        <f t="shared" si="19"/>
        <v/>
      </c>
      <c r="G123" s="103">
        <f t="shared" si="20"/>
        <v>0</v>
      </c>
      <c r="H123" s="17" t="s">
        <v>26</v>
      </c>
      <c r="I123" s="17" t="s">
        <v>26</v>
      </c>
      <c r="J123" s="17" t="str">
        <f>IF('Data Sheet'!$B$9="NC-50","N/A","OK")</f>
        <v>OK</v>
      </c>
      <c r="K123" s="17" t="str">
        <f>IF('Data Sheet'!$B$9="NC-50","N/A","OK")</f>
        <v>OK</v>
      </c>
      <c r="L123" s="17" t="str">
        <f t="shared" si="21"/>
        <v>OK</v>
      </c>
      <c r="M123" s="17" t="str">
        <f t="shared" si="22"/>
        <v>OK</v>
      </c>
      <c r="N123" s="18" t="str">
        <f>IF(BO123&lt;&gt;"",
    IF(INT('Data Sheet'!$A$19)=INT('Data Sheet'!$B$19),
        --(INT('Data Sheet'!$A$19) &amp; "." &amp; BO123),
        IF(AND((--(INT('Data Sheet'!$A$19) &amp; "." &amp; BO123)&gt;=--('Data Sheet'!$A$19)), (--(INT('Data Sheet'!$A$19) &amp; "." &amp; BO123)&lt;=--('Data Sheet'!$B$19))),
            --(INT('Data Sheet'!$A$19) &amp; "." &amp; BO123),
            --(INT('Data Sheet'!$B$19) &amp; "." &amp; BO123)
        )
    ),
    IF(BN123&lt;&gt;"",
        IF(INT('Data Sheet'!$A$19)=INT('Data Sheet'!$B$19),
            --(INT('Data Sheet'!$A$19) &amp; "." &amp; LEFT(BN123,3)),
            IF(AND((--(INT('Data Sheet'!$A$19) &amp; "." &amp; LEFT(BN123,3))&gt;=--('Data Sheet'!$A$19)), (--(INT('Data Sheet'!$A$19) &amp; "." &amp; LEFT(BN123,3))&lt;=--('Data Sheet'!$B$19))),
                --(INT('Data Sheet'!$A$19) &amp; "." &amp; LEFT(BN123,3)),
                --(INT('Data Sheet'!$B$19) &amp; "." &amp; LEFT(BN123,3))
            )
        ),
        "OK"
    )
)</f>
        <v>OK</v>
      </c>
      <c r="O123" s="23" t="str">
        <f>IF(BP123&lt;&gt;"",
    IF(INT('Data Sheet'!$A$19)=INT('Data Sheet'!$B$19),
        --(INT('Data Sheet'!$A$19) &amp; "." &amp; BP123),
        IF(AND((--(INT('Data Sheet'!$A$19) &amp; "." &amp; BP123)&gt;=--('Data Sheet'!$A$19)), (--(INT('Data Sheet'!$A$19) &amp; "." &amp; BP123)&lt;=--('Data Sheet'!$B$19))),
            --(INT('Data Sheet'!$A$19) &amp; "." &amp; BP123),
            --(INT('Data Sheet'!$B$19) &amp; "." &amp; BP123)
        )
    ),
    IF(BN123&lt;&gt;"",
        IF(INT('Data Sheet'!$A$19)=INT('Data Sheet'!$B$19),
            --(INT('Data Sheet'!$A$19) &amp; "." &amp; RIGHT(BN123,3)),
            IF(AND((--(INT('Data Sheet'!$A$19) &amp; "." &amp; RIGHT(BN123,3))&gt;=--('Data Sheet'!$A$19)), (--(INT('Data Sheet'!$A$19) &amp; "." &amp; RIGHT(BN123,3))&lt;=--('Data Sheet'!$B$19))),
                --(INT('Data Sheet'!$A$19) &amp; "." &amp; RIGHT(BN123,3)),
                --(INT('Data Sheet'!$B$19) &amp; "." &amp; RIGHT(BN123,3))
            )
        ),
        "OK"
    )
)</f>
        <v>OK</v>
      </c>
      <c r="P123" s="23" t="str">
        <f>IF(BR123&lt;&gt;"",
    IF(INT('Data Sheet'!$A$19)=INT('Data Sheet'!$B$15),
        --(INT('Data Sheet'!$A$15) &amp; "." &amp; BR123),
        IF(AND((--(INT('Data Sheet'!$A$15) &amp; "." &amp; BR123)&gt;=--('Data Sheet'!$A$15)), (--(INT('Data Sheet'!$A$15) &amp; "." &amp; BR123)&lt;=--('Data Sheet'!$B$15))),
            --(INT('Data Sheet'!$A$15) &amp; "." &amp; BR123),
            --(INT('Data Sheet'!$B$15) &amp; "." &amp; BR123)
        )
    ),
    IF(BQ123&lt;&gt;"",
        IF(INT('Data Sheet'!$A$15)=INT('Data Sheet'!$B$15),
            --(INT('Data Sheet'!$A$15) &amp; "." &amp; LEFT(BQ123,3)),
            IF(AND((--(INT('Data Sheet'!$A$15) &amp; "." &amp; LEFT(BQ123,3))&gt;=--('Data Sheet'!$A$15)), (--(INT('Data Sheet'!$A$15) &amp; "." &amp; LEFT(BQ123,3))&lt;=--('Data Sheet'!$B$15))),
                --(INT('Data Sheet'!$A$15) &amp; "." &amp; LEFT(BQ123,3)),
                --(INT('Data Sheet'!$B$15) &amp; "." &amp; LEFT(BQ123,3))
            )
        ),
        "OK"
    )
)</f>
        <v>OK</v>
      </c>
      <c r="Q123" s="23" t="str">
        <f>IF(BS123&lt;&gt;"",
    IF(INT('Data Sheet'!$A$19)=INT('Data Sheet'!$B$15),
        --(INT('Data Sheet'!$A$15) &amp; "." &amp; BS123),
        IF(AND((--(INT('Data Sheet'!$A$15) &amp; "." &amp; BS123)&gt;=--('Data Sheet'!$A$15)), (--(INT('Data Sheet'!$A$15) &amp; "." &amp; BS123)&lt;=--('Data Sheet'!$B$15))),
            --(INT('Data Sheet'!$A$15) &amp; "." &amp; BS123),
            --(INT('Data Sheet'!$B$15) &amp; "." &amp; BS123)
        )
    ),
    IF(BQ123&lt;&gt;"",
        IF(INT('Data Sheet'!$A$15)=INT('Data Sheet'!$B$15),
            --(INT('Data Sheet'!$A$15) &amp; "." &amp; RIGHT(BQ123,3)),
            IF(AND((--(INT('Data Sheet'!$A$15) &amp; "." &amp; RIGHT(BQ123,3))&gt;=--('Data Sheet'!$A$15)), (--(INT('Data Sheet'!$A$15) &amp; "." &amp; RIGHT(BQ123,3))&lt;=--('Data Sheet'!$B$15))),
                --(INT('Data Sheet'!$A$15) &amp; "." &amp; RIGHT(BQ123,3)),
                --(INT('Data Sheet'!$B$15) &amp; "." &amp; RIGHT(BQ123,3))
            )
        ),
        "OK"
    )
)</f>
        <v>OK</v>
      </c>
      <c r="R123" s="19"/>
      <c r="S123" s="19"/>
      <c r="T123" s="19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1"/>
      <c r="AU123" s="21"/>
      <c r="AV123" s="21"/>
      <c r="AW123" s="22"/>
      <c r="AX123" s="99"/>
      <c r="AY123" s="20"/>
      <c r="AZ123" s="20"/>
      <c r="BA123" s="22"/>
      <c r="BB123">
        <v>115</v>
      </c>
      <c r="BC123" s="80"/>
      <c r="BD123" s="80"/>
      <c r="BE123" s="80"/>
      <c r="BF123" s="80"/>
      <c r="BG123" s="32" t="str">
        <f t="shared" si="15"/>
        <v/>
      </c>
      <c r="BH123" s="78">
        <f t="shared" si="13"/>
        <v>0</v>
      </c>
      <c r="BI123" s="2">
        <f t="shared" si="16"/>
        <v>0</v>
      </c>
      <c r="BJ123" s="2">
        <f t="shared" si="17"/>
        <v>0</v>
      </c>
      <c r="BK123" s="2">
        <f t="shared" si="14"/>
        <v>0</v>
      </c>
    </row>
    <row r="124" spans="2:63" ht="15" customHeight="1" x14ac:dyDescent="0.25">
      <c r="B124" s="14">
        <v>116</v>
      </c>
      <c r="C124" s="95" t="str">
        <f t="shared" si="18"/>
        <v/>
      </c>
      <c r="D124" s="15" t="str">
        <f t="shared" si="23"/>
        <v>OK</v>
      </c>
      <c r="E124" s="16" t="e">
        <f>VLOOKUP('Data Sheet'!$B$8,'Data Sheet'!$I$2:$J$9,2,FALSE)</f>
        <v>#N/A</v>
      </c>
      <c r="F124" s="16" t="str">
        <f t="shared" si="19"/>
        <v/>
      </c>
      <c r="G124" s="103">
        <f t="shared" si="20"/>
        <v>0</v>
      </c>
      <c r="H124" s="17" t="s">
        <v>26</v>
      </c>
      <c r="I124" s="17" t="s">
        <v>26</v>
      </c>
      <c r="J124" s="17" t="str">
        <f>IF('Data Sheet'!$B$9="NC-50","N/A","OK")</f>
        <v>OK</v>
      </c>
      <c r="K124" s="17" t="str">
        <f>IF('Data Sheet'!$B$9="NC-50","N/A","OK")</f>
        <v>OK</v>
      </c>
      <c r="L124" s="17" t="str">
        <f t="shared" si="21"/>
        <v>OK</v>
      </c>
      <c r="M124" s="17" t="str">
        <f t="shared" si="22"/>
        <v>OK</v>
      </c>
      <c r="N124" s="18" t="str">
        <f>IF(BO124&lt;&gt;"",
    IF(INT('Data Sheet'!$A$19)=INT('Data Sheet'!$B$19),
        --(INT('Data Sheet'!$A$19) &amp; "." &amp; BO124),
        IF(AND((--(INT('Data Sheet'!$A$19) &amp; "." &amp; BO124)&gt;=--('Data Sheet'!$A$19)), (--(INT('Data Sheet'!$A$19) &amp; "." &amp; BO124)&lt;=--('Data Sheet'!$B$19))),
            --(INT('Data Sheet'!$A$19) &amp; "." &amp; BO124),
            --(INT('Data Sheet'!$B$19) &amp; "." &amp; BO124)
        )
    ),
    IF(BN124&lt;&gt;"",
        IF(INT('Data Sheet'!$A$19)=INT('Data Sheet'!$B$19),
            --(INT('Data Sheet'!$A$19) &amp; "." &amp; LEFT(BN124,3)),
            IF(AND((--(INT('Data Sheet'!$A$19) &amp; "." &amp; LEFT(BN124,3))&gt;=--('Data Sheet'!$A$19)), (--(INT('Data Sheet'!$A$19) &amp; "." &amp; LEFT(BN124,3))&lt;=--('Data Sheet'!$B$19))),
                --(INT('Data Sheet'!$A$19) &amp; "." &amp; LEFT(BN124,3)),
                --(INT('Data Sheet'!$B$19) &amp; "." &amp; LEFT(BN124,3))
            )
        ),
        "OK"
    )
)</f>
        <v>OK</v>
      </c>
      <c r="O124" s="23" t="str">
        <f>IF(BP124&lt;&gt;"",
    IF(INT('Data Sheet'!$A$19)=INT('Data Sheet'!$B$19),
        --(INT('Data Sheet'!$A$19) &amp; "." &amp; BP124),
        IF(AND((--(INT('Data Sheet'!$A$19) &amp; "." &amp; BP124)&gt;=--('Data Sheet'!$A$19)), (--(INT('Data Sheet'!$A$19) &amp; "." &amp; BP124)&lt;=--('Data Sheet'!$B$19))),
            --(INT('Data Sheet'!$A$19) &amp; "." &amp; BP124),
            --(INT('Data Sheet'!$B$19) &amp; "." &amp; BP124)
        )
    ),
    IF(BN124&lt;&gt;"",
        IF(INT('Data Sheet'!$A$19)=INT('Data Sheet'!$B$19),
            --(INT('Data Sheet'!$A$19) &amp; "." &amp; RIGHT(BN124,3)),
            IF(AND((--(INT('Data Sheet'!$A$19) &amp; "." &amp; RIGHT(BN124,3))&gt;=--('Data Sheet'!$A$19)), (--(INT('Data Sheet'!$A$19) &amp; "." &amp; RIGHT(BN124,3))&lt;=--('Data Sheet'!$B$19))),
                --(INT('Data Sheet'!$A$19) &amp; "." &amp; RIGHT(BN124,3)),
                --(INT('Data Sheet'!$B$19) &amp; "." &amp; RIGHT(BN124,3))
            )
        ),
        "OK"
    )
)</f>
        <v>OK</v>
      </c>
      <c r="P124" s="23" t="str">
        <f>IF(BR124&lt;&gt;"",
    IF(INT('Data Sheet'!$A$19)=INT('Data Sheet'!$B$15),
        --(INT('Data Sheet'!$A$15) &amp; "." &amp; BR124),
        IF(AND((--(INT('Data Sheet'!$A$15) &amp; "." &amp; BR124)&gt;=--('Data Sheet'!$A$15)), (--(INT('Data Sheet'!$A$15) &amp; "." &amp; BR124)&lt;=--('Data Sheet'!$B$15))),
            --(INT('Data Sheet'!$A$15) &amp; "." &amp; BR124),
            --(INT('Data Sheet'!$B$15) &amp; "." &amp; BR124)
        )
    ),
    IF(BQ124&lt;&gt;"",
        IF(INT('Data Sheet'!$A$15)=INT('Data Sheet'!$B$15),
            --(INT('Data Sheet'!$A$15) &amp; "." &amp; LEFT(BQ124,3)),
            IF(AND((--(INT('Data Sheet'!$A$15) &amp; "." &amp; LEFT(BQ124,3))&gt;=--('Data Sheet'!$A$15)), (--(INT('Data Sheet'!$A$15) &amp; "." &amp; LEFT(BQ124,3))&lt;=--('Data Sheet'!$B$15))),
                --(INT('Data Sheet'!$A$15) &amp; "." &amp; LEFT(BQ124,3)),
                --(INT('Data Sheet'!$B$15) &amp; "." &amp; LEFT(BQ124,3))
            )
        ),
        "OK"
    )
)</f>
        <v>OK</v>
      </c>
      <c r="Q124" s="23" t="str">
        <f>IF(BS124&lt;&gt;"",
    IF(INT('Data Sheet'!$A$19)=INT('Data Sheet'!$B$15),
        --(INT('Data Sheet'!$A$15) &amp; "." &amp; BS124),
        IF(AND((--(INT('Data Sheet'!$A$15) &amp; "." &amp; BS124)&gt;=--('Data Sheet'!$A$15)), (--(INT('Data Sheet'!$A$15) &amp; "." &amp; BS124)&lt;=--('Data Sheet'!$B$15))),
            --(INT('Data Sheet'!$A$15) &amp; "." &amp; BS124),
            --(INT('Data Sheet'!$B$15) &amp; "." &amp; BS124)
        )
    ),
    IF(BQ124&lt;&gt;"",
        IF(INT('Data Sheet'!$A$15)=INT('Data Sheet'!$B$15),
            --(INT('Data Sheet'!$A$15) &amp; "." &amp; RIGHT(BQ124,3)),
            IF(AND((--(INT('Data Sheet'!$A$15) &amp; "." &amp; RIGHT(BQ124,3))&gt;=--('Data Sheet'!$A$15)), (--(INT('Data Sheet'!$A$15) &amp; "." &amp; RIGHT(BQ124,3))&lt;=--('Data Sheet'!$B$15))),
                --(INT('Data Sheet'!$A$15) &amp; "." &amp; RIGHT(BQ124,3)),
                --(INT('Data Sheet'!$B$15) &amp; "." &amp; RIGHT(BQ124,3))
            )
        ),
        "OK"
    )
)</f>
        <v>OK</v>
      </c>
      <c r="R124" s="19"/>
      <c r="S124" s="19"/>
      <c r="T124" s="19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1"/>
      <c r="AU124" s="21"/>
      <c r="AV124" s="21"/>
      <c r="AW124" s="22"/>
      <c r="AX124" s="99"/>
      <c r="AY124" s="20"/>
      <c r="AZ124" s="20"/>
      <c r="BA124" s="22"/>
      <c r="BB124">
        <v>116</v>
      </c>
      <c r="BC124" s="80"/>
      <c r="BD124" s="80"/>
      <c r="BE124" s="80"/>
      <c r="BF124" s="80"/>
      <c r="BG124" s="32" t="str">
        <f t="shared" si="15"/>
        <v/>
      </c>
      <c r="BH124" s="78">
        <f t="shared" si="13"/>
        <v>0</v>
      </c>
      <c r="BI124" s="2">
        <f t="shared" si="16"/>
        <v>0</v>
      </c>
      <c r="BJ124" s="2">
        <f t="shared" si="17"/>
        <v>0</v>
      </c>
      <c r="BK124" s="2">
        <f t="shared" si="14"/>
        <v>0</v>
      </c>
    </row>
    <row r="125" spans="2:63" ht="15" customHeight="1" x14ac:dyDescent="0.25">
      <c r="B125" s="14">
        <v>117</v>
      </c>
      <c r="C125" s="95" t="str">
        <f t="shared" si="18"/>
        <v/>
      </c>
      <c r="D125" s="15" t="str">
        <f t="shared" si="23"/>
        <v>OK</v>
      </c>
      <c r="E125" s="16" t="e">
        <f>VLOOKUP('Data Sheet'!$B$8,'Data Sheet'!$I$2:$J$9,2,FALSE)</f>
        <v>#N/A</v>
      </c>
      <c r="F125" s="16" t="str">
        <f t="shared" si="19"/>
        <v/>
      </c>
      <c r="G125" s="103">
        <f t="shared" si="20"/>
        <v>0</v>
      </c>
      <c r="H125" s="17" t="s">
        <v>26</v>
      </c>
      <c r="I125" s="17" t="s">
        <v>26</v>
      </c>
      <c r="J125" s="17" t="str">
        <f>IF('Data Sheet'!$B$9="NC-50","N/A","OK")</f>
        <v>OK</v>
      </c>
      <c r="K125" s="17" t="str">
        <f>IF('Data Sheet'!$B$9="NC-50","N/A","OK")</f>
        <v>OK</v>
      </c>
      <c r="L125" s="17" t="str">
        <f t="shared" si="21"/>
        <v>OK</v>
      </c>
      <c r="M125" s="17" t="str">
        <f t="shared" si="22"/>
        <v>OK</v>
      </c>
      <c r="N125" s="18" t="str">
        <f>IF(BO125&lt;&gt;"",
    IF(INT('Data Sheet'!$A$19)=INT('Data Sheet'!$B$19),
        --(INT('Data Sheet'!$A$19) &amp; "." &amp; BO125),
        IF(AND((--(INT('Data Sheet'!$A$19) &amp; "." &amp; BO125)&gt;=--('Data Sheet'!$A$19)), (--(INT('Data Sheet'!$A$19) &amp; "." &amp; BO125)&lt;=--('Data Sheet'!$B$19))),
            --(INT('Data Sheet'!$A$19) &amp; "." &amp; BO125),
            --(INT('Data Sheet'!$B$19) &amp; "." &amp; BO125)
        )
    ),
    IF(BN125&lt;&gt;"",
        IF(INT('Data Sheet'!$A$19)=INT('Data Sheet'!$B$19),
            --(INT('Data Sheet'!$A$19) &amp; "." &amp; LEFT(BN125,3)),
            IF(AND((--(INT('Data Sheet'!$A$19) &amp; "." &amp; LEFT(BN125,3))&gt;=--('Data Sheet'!$A$19)), (--(INT('Data Sheet'!$A$19) &amp; "." &amp; LEFT(BN125,3))&lt;=--('Data Sheet'!$B$19))),
                --(INT('Data Sheet'!$A$19) &amp; "." &amp; LEFT(BN125,3)),
                --(INT('Data Sheet'!$B$19) &amp; "." &amp; LEFT(BN125,3))
            )
        ),
        "OK"
    )
)</f>
        <v>OK</v>
      </c>
      <c r="O125" s="23" t="str">
        <f>IF(BP125&lt;&gt;"",
    IF(INT('Data Sheet'!$A$19)=INT('Data Sheet'!$B$19),
        --(INT('Data Sheet'!$A$19) &amp; "." &amp; BP125),
        IF(AND((--(INT('Data Sheet'!$A$19) &amp; "." &amp; BP125)&gt;=--('Data Sheet'!$A$19)), (--(INT('Data Sheet'!$A$19) &amp; "." &amp; BP125)&lt;=--('Data Sheet'!$B$19))),
            --(INT('Data Sheet'!$A$19) &amp; "." &amp; BP125),
            --(INT('Data Sheet'!$B$19) &amp; "." &amp; BP125)
        )
    ),
    IF(BN125&lt;&gt;"",
        IF(INT('Data Sheet'!$A$19)=INT('Data Sheet'!$B$19),
            --(INT('Data Sheet'!$A$19) &amp; "." &amp; RIGHT(BN125,3)),
            IF(AND((--(INT('Data Sheet'!$A$19) &amp; "." &amp; RIGHT(BN125,3))&gt;=--('Data Sheet'!$A$19)), (--(INT('Data Sheet'!$A$19) &amp; "." &amp; RIGHT(BN125,3))&lt;=--('Data Sheet'!$B$19))),
                --(INT('Data Sheet'!$A$19) &amp; "." &amp; RIGHT(BN125,3)),
                --(INT('Data Sheet'!$B$19) &amp; "." &amp; RIGHT(BN125,3))
            )
        ),
        "OK"
    )
)</f>
        <v>OK</v>
      </c>
      <c r="P125" s="23" t="str">
        <f>IF(BR125&lt;&gt;"",
    IF(INT('Data Sheet'!$A$19)=INT('Data Sheet'!$B$15),
        --(INT('Data Sheet'!$A$15) &amp; "." &amp; BR125),
        IF(AND((--(INT('Data Sheet'!$A$15) &amp; "." &amp; BR125)&gt;=--('Data Sheet'!$A$15)), (--(INT('Data Sheet'!$A$15) &amp; "." &amp; BR125)&lt;=--('Data Sheet'!$B$15))),
            --(INT('Data Sheet'!$A$15) &amp; "." &amp; BR125),
            --(INT('Data Sheet'!$B$15) &amp; "." &amp; BR125)
        )
    ),
    IF(BQ125&lt;&gt;"",
        IF(INT('Data Sheet'!$A$15)=INT('Data Sheet'!$B$15),
            --(INT('Data Sheet'!$A$15) &amp; "." &amp; LEFT(BQ125,3)),
            IF(AND((--(INT('Data Sheet'!$A$15) &amp; "." &amp; LEFT(BQ125,3))&gt;=--('Data Sheet'!$A$15)), (--(INT('Data Sheet'!$A$15) &amp; "." &amp; LEFT(BQ125,3))&lt;=--('Data Sheet'!$B$15))),
                --(INT('Data Sheet'!$A$15) &amp; "." &amp; LEFT(BQ125,3)),
                --(INT('Data Sheet'!$B$15) &amp; "." &amp; LEFT(BQ125,3))
            )
        ),
        "OK"
    )
)</f>
        <v>OK</v>
      </c>
      <c r="Q125" s="23" t="str">
        <f>IF(BS125&lt;&gt;"",
    IF(INT('Data Sheet'!$A$19)=INT('Data Sheet'!$B$15),
        --(INT('Data Sheet'!$A$15) &amp; "." &amp; BS125),
        IF(AND((--(INT('Data Sheet'!$A$15) &amp; "." &amp; BS125)&gt;=--('Data Sheet'!$A$15)), (--(INT('Data Sheet'!$A$15) &amp; "." &amp; BS125)&lt;=--('Data Sheet'!$B$15))),
            --(INT('Data Sheet'!$A$15) &amp; "." &amp; BS125),
            --(INT('Data Sheet'!$B$15) &amp; "." &amp; BS125)
        )
    ),
    IF(BQ125&lt;&gt;"",
        IF(INT('Data Sheet'!$A$15)=INT('Data Sheet'!$B$15),
            --(INT('Data Sheet'!$A$15) &amp; "." &amp; RIGHT(BQ125,3)),
            IF(AND((--(INT('Data Sheet'!$A$15) &amp; "." &amp; RIGHT(BQ125,3))&gt;=--('Data Sheet'!$A$15)), (--(INT('Data Sheet'!$A$15) &amp; "." &amp; RIGHT(BQ125,3))&lt;=--('Data Sheet'!$B$15))),
                --(INT('Data Sheet'!$A$15) &amp; "." &amp; RIGHT(BQ125,3)),
                --(INT('Data Sheet'!$B$15) &amp; "." &amp; RIGHT(BQ125,3))
            )
        ),
        "OK"
    )
)</f>
        <v>OK</v>
      </c>
      <c r="R125" s="19"/>
      <c r="S125" s="19"/>
      <c r="T125" s="19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1"/>
      <c r="AU125" s="21"/>
      <c r="AV125" s="21"/>
      <c r="AW125" s="22"/>
      <c r="AX125" s="99"/>
      <c r="AY125" s="20"/>
      <c r="AZ125" s="20"/>
      <c r="BA125" s="22"/>
      <c r="BB125">
        <v>117</v>
      </c>
      <c r="BC125" s="80"/>
      <c r="BD125" s="80"/>
      <c r="BE125" s="80"/>
      <c r="BF125" s="80"/>
      <c r="BG125" s="32" t="str">
        <f t="shared" si="15"/>
        <v/>
      </c>
      <c r="BH125" s="78">
        <f t="shared" si="13"/>
        <v>0</v>
      </c>
      <c r="BI125" s="2">
        <f t="shared" si="16"/>
        <v>0</v>
      </c>
      <c r="BJ125" s="2">
        <f t="shared" si="17"/>
        <v>0</v>
      </c>
      <c r="BK125" s="2">
        <f t="shared" si="14"/>
        <v>0</v>
      </c>
    </row>
    <row r="126" spans="2:63" ht="15" customHeight="1" x14ac:dyDescent="0.25">
      <c r="B126" s="14">
        <v>118</v>
      </c>
      <c r="C126" s="95" t="str">
        <f t="shared" si="18"/>
        <v/>
      </c>
      <c r="D126" s="15" t="str">
        <f t="shared" si="23"/>
        <v>OK</v>
      </c>
      <c r="E126" s="16" t="e">
        <f>VLOOKUP('Data Sheet'!$B$8,'Data Sheet'!$I$2:$J$9,2,FALSE)</f>
        <v>#N/A</v>
      </c>
      <c r="F126" s="16" t="str">
        <f t="shared" si="19"/>
        <v/>
      </c>
      <c r="G126" s="103">
        <f t="shared" si="20"/>
        <v>0</v>
      </c>
      <c r="H126" s="17" t="s">
        <v>26</v>
      </c>
      <c r="I126" s="17" t="s">
        <v>26</v>
      </c>
      <c r="J126" s="17" t="str">
        <f>IF('Data Sheet'!$B$9="NC-50","N/A","OK")</f>
        <v>OK</v>
      </c>
      <c r="K126" s="17" t="str">
        <f>IF('Data Sheet'!$B$9="NC-50","N/A","OK")</f>
        <v>OK</v>
      </c>
      <c r="L126" s="17" t="str">
        <f t="shared" si="21"/>
        <v>OK</v>
      </c>
      <c r="M126" s="17" t="str">
        <f t="shared" si="22"/>
        <v>OK</v>
      </c>
      <c r="N126" s="18" t="str">
        <f>IF(BO126&lt;&gt;"",
    IF(INT('Data Sheet'!$A$19)=INT('Data Sheet'!$B$19),
        --(INT('Data Sheet'!$A$19) &amp; "." &amp; BO126),
        IF(AND((--(INT('Data Sheet'!$A$19) &amp; "." &amp; BO126)&gt;=--('Data Sheet'!$A$19)), (--(INT('Data Sheet'!$A$19) &amp; "." &amp; BO126)&lt;=--('Data Sheet'!$B$19))),
            --(INT('Data Sheet'!$A$19) &amp; "." &amp; BO126),
            --(INT('Data Sheet'!$B$19) &amp; "." &amp; BO126)
        )
    ),
    IF(BN126&lt;&gt;"",
        IF(INT('Data Sheet'!$A$19)=INT('Data Sheet'!$B$19),
            --(INT('Data Sheet'!$A$19) &amp; "." &amp; LEFT(BN126,3)),
            IF(AND((--(INT('Data Sheet'!$A$19) &amp; "." &amp; LEFT(BN126,3))&gt;=--('Data Sheet'!$A$19)), (--(INT('Data Sheet'!$A$19) &amp; "." &amp; LEFT(BN126,3))&lt;=--('Data Sheet'!$B$19))),
                --(INT('Data Sheet'!$A$19) &amp; "." &amp; LEFT(BN126,3)),
                --(INT('Data Sheet'!$B$19) &amp; "." &amp; LEFT(BN126,3))
            )
        ),
        "OK"
    )
)</f>
        <v>OK</v>
      </c>
      <c r="O126" s="23" t="str">
        <f>IF(BP126&lt;&gt;"",
    IF(INT('Data Sheet'!$A$19)=INT('Data Sheet'!$B$19),
        --(INT('Data Sheet'!$A$19) &amp; "." &amp; BP126),
        IF(AND((--(INT('Data Sheet'!$A$19) &amp; "." &amp; BP126)&gt;=--('Data Sheet'!$A$19)), (--(INT('Data Sheet'!$A$19) &amp; "." &amp; BP126)&lt;=--('Data Sheet'!$B$19))),
            --(INT('Data Sheet'!$A$19) &amp; "." &amp; BP126),
            --(INT('Data Sheet'!$B$19) &amp; "." &amp; BP126)
        )
    ),
    IF(BN126&lt;&gt;"",
        IF(INT('Data Sheet'!$A$19)=INT('Data Sheet'!$B$19),
            --(INT('Data Sheet'!$A$19) &amp; "." &amp; RIGHT(BN126,3)),
            IF(AND((--(INT('Data Sheet'!$A$19) &amp; "." &amp; RIGHT(BN126,3))&gt;=--('Data Sheet'!$A$19)), (--(INT('Data Sheet'!$A$19) &amp; "." &amp; RIGHT(BN126,3))&lt;=--('Data Sheet'!$B$19))),
                --(INT('Data Sheet'!$A$19) &amp; "." &amp; RIGHT(BN126,3)),
                --(INT('Data Sheet'!$B$19) &amp; "." &amp; RIGHT(BN126,3))
            )
        ),
        "OK"
    )
)</f>
        <v>OK</v>
      </c>
      <c r="P126" s="23" t="str">
        <f>IF(BR126&lt;&gt;"",
    IF(INT('Data Sheet'!$A$19)=INT('Data Sheet'!$B$15),
        --(INT('Data Sheet'!$A$15) &amp; "." &amp; BR126),
        IF(AND((--(INT('Data Sheet'!$A$15) &amp; "." &amp; BR126)&gt;=--('Data Sheet'!$A$15)), (--(INT('Data Sheet'!$A$15) &amp; "." &amp; BR126)&lt;=--('Data Sheet'!$B$15))),
            --(INT('Data Sheet'!$A$15) &amp; "." &amp; BR126),
            --(INT('Data Sheet'!$B$15) &amp; "." &amp; BR126)
        )
    ),
    IF(BQ126&lt;&gt;"",
        IF(INT('Data Sheet'!$A$15)=INT('Data Sheet'!$B$15),
            --(INT('Data Sheet'!$A$15) &amp; "." &amp; LEFT(BQ126,3)),
            IF(AND((--(INT('Data Sheet'!$A$15) &amp; "." &amp; LEFT(BQ126,3))&gt;=--('Data Sheet'!$A$15)), (--(INT('Data Sheet'!$A$15) &amp; "." &amp; LEFT(BQ126,3))&lt;=--('Data Sheet'!$B$15))),
                --(INT('Data Sheet'!$A$15) &amp; "." &amp; LEFT(BQ126,3)),
                --(INT('Data Sheet'!$B$15) &amp; "." &amp; LEFT(BQ126,3))
            )
        ),
        "OK"
    )
)</f>
        <v>OK</v>
      </c>
      <c r="Q126" s="23" t="str">
        <f>IF(BS126&lt;&gt;"",
    IF(INT('Data Sheet'!$A$19)=INT('Data Sheet'!$B$15),
        --(INT('Data Sheet'!$A$15) &amp; "." &amp; BS126),
        IF(AND((--(INT('Data Sheet'!$A$15) &amp; "." &amp; BS126)&gt;=--('Data Sheet'!$A$15)), (--(INT('Data Sheet'!$A$15) &amp; "." &amp; BS126)&lt;=--('Data Sheet'!$B$15))),
            --(INT('Data Sheet'!$A$15) &amp; "." &amp; BS126),
            --(INT('Data Sheet'!$B$15) &amp; "." &amp; BS126)
        )
    ),
    IF(BQ126&lt;&gt;"",
        IF(INT('Data Sheet'!$A$15)=INT('Data Sheet'!$B$15),
            --(INT('Data Sheet'!$A$15) &amp; "." &amp; RIGHT(BQ126,3)),
            IF(AND((--(INT('Data Sheet'!$A$15) &amp; "." &amp; RIGHT(BQ126,3))&gt;=--('Data Sheet'!$A$15)), (--(INT('Data Sheet'!$A$15) &amp; "." &amp; RIGHT(BQ126,3))&lt;=--('Data Sheet'!$B$15))),
                --(INT('Data Sheet'!$A$15) &amp; "." &amp; RIGHT(BQ126,3)),
                --(INT('Data Sheet'!$B$15) &amp; "." &amp; RIGHT(BQ126,3))
            )
        ),
        "OK"
    )
)</f>
        <v>OK</v>
      </c>
      <c r="R126" s="19"/>
      <c r="S126" s="19"/>
      <c r="T126" s="19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1"/>
      <c r="AU126" s="21"/>
      <c r="AV126" s="21"/>
      <c r="AW126" s="22"/>
      <c r="AX126" s="99"/>
      <c r="AY126" s="20"/>
      <c r="AZ126" s="20"/>
      <c r="BA126" s="22"/>
      <c r="BB126">
        <v>118</v>
      </c>
      <c r="BC126" s="80"/>
      <c r="BD126" s="80"/>
      <c r="BE126" s="80"/>
      <c r="BF126" s="80"/>
      <c r="BG126" s="32" t="str">
        <f t="shared" si="15"/>
        <v/>
      </c>
      <c r="BH126" s="78">
        <f t="shared" si="13"/>
        <v>0</v>
      </c>
      <c r="BI126" s="2">
        <f t="shared" si="16"/>
        <v>0</v>
      </c>
      <c r="BJ126" s="2">
        <f t="shared" si="17"/>
        <v>0</v>
      </c>
      <c r="BK126" s="2">
        <f t="shared" si="14"/>
        <v>0</v>
      </c>
    </row>
    <row r="127" spans="2:63" ht="15" customHeight="1" x14ac:dyDescent="0.25">
      <c r="B127" s="14">
        <v>119</v>
      </c>
      <c r="C127" s="95" t="str">
        <f t="shared" si="18"/>
        <v/>
      </c>
      <c r="D127" s="15" t="str">
        <f t="shared" si="23"/>
        <v>OK</v>
      </c>
      <c r="E127" s="16" t="e">
        <f>VLOOKUP('Data Sheet'!$B$8,'Data Sheet'!$I$2:$J$9,2,FALSE)</f>
        <v>#N/A</v>
      </c>
      <c r="F127" s="16" t="str">
        <f t="shared" si="19"/>
        <v/>
      </c>
      <c r="G127" s="103">
        <f t="shared" si="20"/>
        <v>0</v>
      </c>
      <c r="H127" s="17" t="s">
        <v>26</v>
      </c>
      <c r="I127" s="17" t="s">
        <v>26</v>
      </c>
      <c r="J127" s="17" t="str">
        <f>IF('Data Sheet'!$B$9="NC-50","N/A","OK")</f>
        <v>OK</v>
      </c>
      <c r="K127" s="17" t="str">
        <f>IF('Data Sheet'!$B$9="NC-50","N/A","OK")</f>
        <v>OK</v>
      </c>
      <c r="L127" s="17" t="str">
        <f t="shared" si="21"/>
        <v>OK</v>
      </c>
      <c r="M127" s="17" t="str">
        <f t="shared" si="22"/>
        <v>OK</v>
      </c>
      <c r="N127" s="18" t="str">
        <f>IF(BO127&lt;&gt;"",
    IF(INT('Data Sheet'!$A$19)=INT('Data Sheet'!$B$19),
        --(INT('Data Sheet'!$A$19) &amp; "." &amp; BO127),
        IF(AND((--(INT('Data Sheet'!$A$19) &amp; "." &amp; BO127)&gt;=--('Data Sheet'!$A$19)), (--(INT('Data Sheet'!$A$19) &amp; "." &amp; BO127)&lt;=--('Data Sheet'!$B$19))),
            --(INT('Data Sheet'!$A$19) &amp; "." &amp; BO127),
            --(INT('Data Sheet'!$B$19) &amp; "." &amp; BO127)
        )
    ),
    IF(BN127&lt;&gt;"",
        IF(INT('Data Sheet'!$A$19)=INT('Data Sheet'!$B$19),
            --(INT('Data Sheet'!$A$19) &amp; "." &amp; LEFT(BN127,3)),
            IF(AND((--(INT('Data Sheet'!$A$19) &amp; "." &amp; LEFT(BN127,3))&gt;=--('Data Sheet'!$A$19)), (--(INT('Data Sheet'!$A$19) &amp; "." &amp; LEFT(BN127,3))&lt;=--('Data Sheet'!$B$19))),
                --(INT('Data Sheet'!$A$19) &amp; "." &amp; LEFT(BN127,3)),
                --(INT('Data Sheet'!$B$19) &amp; "." &amp; LEFT(BN127,3))
            )
        ),
        "OK"
    )
)</f>
        <v>OK</v>
      </c>
      <c r="O127" s="23" t="str">
        <f>IF(BP127&lt;&gt;"",
    IF(INT('Data Sheet'!$A$19)=INT('Data Sheet'!$B$19),
        --(INT('Data Sheet'!$A$19) &amp; "." &amp; BP127),
        IF(AND((--(INT('Data Sheet'!$A$19) &amp; "." &amp; BP127)&gt;=--('Data Sheet'!$A$19)), (--(INT('Data Sheet'!$A$19) &amp; "." &amp; BP127)&lt;=--('Data Sheet'!$B$19))),
            --(INT('Data Sheet'!$A$19) &amp; "." &amp; BP127),
            --(INT('Data Sheet'!$B$19) &amp; "." &amp; BP127)
        )
    ),
    IF(BN127&lt;&gt;"",
        IF(INT('Data Sheet'!$A$19)=INT('Data Sheet'!$B$19),
            --(INT('Data Sheet'!$A$19) &amp; "." &amp; RIGHT(BN127,3)),
            IF(AND((--(INT('Data Sheet'!$A$19) &amp; "." &amp; RIGHT(BN127,3))&gt;=--('Data Sheet'!$A$19)), (--(INT('Data Sheet'!$A$19) &amp; "." &amp; RIGHT(BN127,3))&lt;=--('Data Sheet'!$B$19))),
                --(INT('Data Sheet'!$A$19) &amp; "." &amp; RIGHT(BN127,3)),
                --(INT('Data Sheet'!$B$19) &amp; "." &amp; RIGHT(BN127,3))
            )
        ),
        "OK"
    )
)</f>
        <v>OK</v>
      </c>
      <c r="P127" s="23" t="str">
        <f>IF(BR127&lt;&gt;"",
    IF(INT('Data Sheet'!$A$19)=INT('Data Sheet'!$B$15),
        --(INT('Data Sheet'!$A$15) &amp; "." &amp; BR127),
        IF(AND((--(INT('Data Sheet'!$A$15) &amp; "." &amp; BR127)&gt;=--('Data Sheet'!$A$15)), (--(INT('Data Sheet'!$A$15) &amp; "." &amp; BR127)&lt;=--('Data Sheet'!$B$15))),
            --(INT('Data Sheet'!$A$15) &amp; "." &amp; BR127),
            --(INT('Data Sheet'!$B$15) &amp; "." &amp; BR127)
        )
    ),
    IF(BQ127&lt;&gt;"",
        IF(INT('Data Sheet'!$A$15)=INT('Data Sheet'!$B$15),
            --(INT('Data Sheet'!$A$15) &amp; "." &amp; LEFT(BQ127,3)),
            IF(AND((--(INT('Data Sheet'!$A$15) &amp; "." &amp; LEFT(BQ127,3))&gt;=--('Data Sheet'!$A$15)), (--(INT('Data Sheet'!$A$15) &amp; "." &amp; LEFT(BQ127,3))&lt;=--('Data Sheet'!$B$15))),
                --(INT('Data Sheet'!$A$15) &amp; "." &amp; LEFT(BQ127,3)),
                --(INT('Data Sheet'!$B$15) &amp; "." &amp; LEFT(BQ127,3))
            )
        ),
        "OK"
    )
)</f>
        <v>OK</v>
      </c>
      <c r="Q127" s="23" t="str">
        <f>IF(BS127&lt;&gt;"",
    IF(INT('Data Sheet'!$A$19)=INT('Data Sheet'!$B$15),
        --(INT('Data Sheet'!$A$15) &amp; "." &amp; BS127),
        IF(AND((--(INT('Data Sheet'!$A$15) &amp; "." &amp; BS127)&gt;=--('Data Sheet'!$A$15)), (--(INT('Data Sheet'!$A$15) &amp; "." &amp; BS127)&lt;=--('Data Sheet'!$B$15))),
            --(INT('Data Sheet'!$A$15) &amp; "." &amp; BS127),
            --(INT('Data Sheet'!$B$15) &amp; "." &amp; BS127)
        )
    ),
    IF(BQ127&lt;&gt;"",
        IF(INT('Data Sheet'!$A$15)=INT('Data Sheet'!$B$15),
            --(INT('Data Sheet'!$A$15) &amp; "." &amp; RIGHT(BQ127,3)),
            IF(AND((--(INT('Data Sheet'!$A$15) &amp; "." &amp; RIGHT(BQ127,3))&gt;=--('Data Sheet'!$A$15)), (--(INT('Data Sheet'!$A$15) &amp; "." &amp; RIGHT(BQ127,3))&lt;=--('Data Sheet'!$B$15))),
                --(INT('Data Sheet'!$A$15) &amp; "." &amp; RIGHT(BQ127,3)),
                --(INT('Data Sheet'!$B$15) &amp; "." &amp; RIGHT(BQ127,3))
            )
        ),
        "OK"
    )
)</f>
        <v>OK</v>
      </c>
      <c r="R127" s="19"/>
      <c r="S127" s="19"/>
      <c r="T127" s="19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1"/>
      <c r="AU127" s="21"/>
      <c r="AV127" s="21"/>
      <c r="AW127" s="22"/>
      <c r="AX127" s="99"/>
      <c r="AY127" s="20"/>
      <c r="AZ127" s="20"/>
      <c r="BA127" s="22"/>
      <c r="BB127">
        <v>119</v>
      </c>
      <c r="BC127" s="80"/>
      <c r="BD127" s="80"/>
      <c r="BE127" s="80"/>
      <c r="BF127" s="80"/>
      <c r="BG127" s="32" t="str">
        <f t="shared" si="15"/>
        <v/>
      </c>
      <c r="BH127" s="78">
        <f t="shared" si="13"/>
        <v>0</v>
      </c>
      <c r="BI127" s="2">
        <f t="shared" si="16"/>
        <v>0</v>
      </c>
      <c r="BJ127" s="2">
        <f t="shared" si="17"/>
        <v>0</v>
      </c>
      <c r="BK127" s="2">
        <f t="shared" si="14"/>
        <v>0</v>
      </c>
    </row>
    <row r="128" spans="2:63" ht="15" customHeight="1" x14ac:dyDescent="0.25">
      <c r="B128" s="14">
        <v>120</v>
      </c>
      <c r="C128" s="95" t="str">
        <f t="shared" si="18"/>
        <v/>
      </c>
      <c r="D128" s="15" t="str">
        <f t="shared" si="23"/>
        <v>OK</v>
      </c>
      <c r="E128" s="16" t="e">
        <f>VLOOKUP('Data Sheet'!$B$8,'Data Sheet'!$I$2:$J$9,2,FALSE)</f>
        <v>#N/A</v>
      </c>
      <c r="F128" s="16" t="str">
        <f t="shared" si="19"/>
        <v/>
      </c>
      <c r="G128" s="103">
        <f t="shared" si="20"/>
        <v>0</v>
      </c>
      <c r="H128" s="17" t="s">
        <v>26</v>
      </c>
      <c r="I128" s="17" t="s">
        <v>26</v>
      </c>
      <c r="J128" s="17" t="str">
        <f>IF('Data Sheet'!$B$9="NC-50","N/A","OK")</f>
        <v>OK</v>
      </c>
      <c r="K128" s="17" t="str">
        <f>IF('Data Sheet'!$B$9="NC-50","N/A","OK")</f>
        <v>OK</v>
      </c>
      <c r="L128" s="17" t="str">
        <f t="shared" si="21"/>
        <v>OK</v>
      </c>
      <c r="M128" s="17" t="str">
        <f t="shared" si="22"/>
        <v>OK</v>
      </c>
      <c r="N128" s="18" t="str">
        <f>IF(BO128&lt;&gt;"",
    IF(INT('Data Sheet'!$A$19)=INT('Data Sheet'!$B$19),
        --(INT('Data Sheet'!$A$19) &amp; "." &amp; BO128),
        IF(AND((--(INT('Data Sheet'!$A$19) &amp; "." &amp; BO128)&gt;=--('Data Sheet'!$A$19)), (--(INT('Data Sheet'!$A$19) &amp; "." &amp; BO128)&lt;=--('Data Sheet'!$B$19))),
            --(INT('Data Sheet'!$A$19) &amp; "." &amp; BO128),
            --(INT('Data Sheet'!$B$19) &amp; "." &amp; BO128)
        )
    ),
    IF(BN128&lt;&gt;"",
        IF(INT('Data Sheet'!$A$19)=INT('Data Sheet'!$B$19),
            --(INT('Data Sheet'!$A$19) &amp; "." &amp; LEFT(BN128,3)),
            IF(AND((--(INT('Data Sheet'!$A$19) &amp; "." &amp; LEFT(BN128,3))&gt;=--('Data Sheet'!$A$19)), (--(INT('Data Sheet'!$A$19) &amp; "." &amp; LEFT(BN128,3))&lt;=--('Data Sheet'!$B$19))),
                --(INT('Data Sheet'!$A$19) &amp; "." &amp; LEFT(BN128,3)),
                --(INT('Data Sheet'!$B$19) &amp; "." &amp; LEFT(BN128,3))
            )
        ),
        "OK"
    )
)</f>
        <v>OK</v>
      </c>
      <c r="O128" s="23" t="str">
        <f>IF(BP128&lt;&gt;"",
    IF(INT('Data Sheet'!$A$19)=INT('Data Sheet'!$B$19),
        --(INT('Data Sheet'!$A$19) &amp; "." &amp; BP128),
        IF(AND((--(INT('Data Sheet'!$A$19) &amp; "." &amp; BP128)&gt;=--('Data Sheet'!$A$19)), (--(INT('Data Sheet'!$A$19) &amp; "." &amp; BP128)&lt;=--('Data Sheet'!$B$19))),
            --(INT('Data Sheet'!$A$19) &amp; "." &amp; BP128),
            --(INT('Data Sheet'!$B$19) &amp; "." &amp; BP128)
        )
    ),
    IF(BN128&lt;&gt;"",
        IF(INT('Data Sheet'!$A$19)=INT('Data Sheet'!$B$19),
            --(INT('Data Sheet'!$A$19) &amp; "." &amp; RIGHT(BN128,3)),
            IF(AND((--(INT('Data Sheet'!$A$19) &amp; "." &amp; RIGHT(BN128,3))&gt;=--('Data Sheet'!$A$19)), (--(INT('Data Sheet'!$A$19) &amp; "." &amp; RIGHT(BN128,3))&lt;=--('Data Sheet'!$B$19))),
                --(INT('Data Sheet'!$A$19) &amp; "." &amp; RIGHT(BN128,3)),
                --(INT('Data Sheet'!$B$19) &amp; "." &amp; RIGHT(BN128,3))
            )
        ),
        "OK"
    )
)</f>
        <v>OK</v>
      </c>
      <c r="P128" s="23" t="str">
        <f>IF(BR128&lt;&gt;"",
    IF(INT('Data Sheet'!$A$19)=INT('Data Sheet'!$B$15),
        --(INT('Data Sheet'!$A$15) &amp; "." &amp; BR128),
        IF(AND((--(INT('Data Sheet'!$A$15) &amp; "." &amp; BR128)&gt;=--('Data Sheet'!$A$15)), (--(INT('Data Sheet'!$A$15) &amp; "." &amp; BR128)&lt;=--('Data Sheet'!$B$15))),
            --(INT('Data Sheet'!$A$15) &amp; "." &amp; BR128),
            --(INT('Data Sheet'!$B$15) &amp; "." &amp; BR128)
        )
    ),
    IF(BQ128&lt;&gt;"",
        IF(INT('Data Sheet'!$A$15)=INT('Data Sheet'!$B$15),
            --(INT('Data Sheet'!$A$15) &amp; "." &amp; LEFT(BQ128,3)),
            IF(AND((--(INT('Data Sheet'!$A$15) &amp; "." &amp; LEFT(BQ128,3))&gt;=--('Data Sheet'!$A$15)), (--(INT('Data Sheet'!$A$15) &amp; "." &amp; LEFT(BQ128,3))&lt;=--('Data Sheet'!$B$15))),
                --(INT('Data Sheet'!$A$15) &amp; "." &amp; LEFT(BQ128,3)),
                --(INT('Data Sheet'!$B$15) &amp; "." &amp; LEFT(BQ128,3))
            )
        ),
        "OK"
    )
)</f>
        <v>OK</v>
      </c>
      <c r="Q128" s="23" t="str">
        <f>IF(BS128&lt;&gt;"",
    IF(INT('Data Sheet'!$A$19)=INT('Data Sheet'!$B$15),
        --(INT('Data Sheet'!$A$15) &amp; "." &amp; BS128),
        IF(AND((--(INT('Data Sheet'!$A$15) &amp; "." &amp; BS128)&gt;=--('Data Sheet'!$A$15)), (--(INT('Data Sheet'!$A$15) &amp; "." &amp; BS128)&lt;=--('Data Sheet'!$B$15))),
            --(INT('Data Sheet'!$A$15) &amp; "." &amp; BS128),
            --(INT('Data Sheet'!$B$15) &amp; "." &amp; BS128)
        )
    ),
    IF(BQ128&lt;&gt;"",
        IF(INT('Data Sheet'!$A$15)=INT('Data Sheet'!$B$15),
            --(INT('Data Sheet'!$A$15) &amp; "." &amp; RIGHT(BQ128,3)),
            IF(AND((--(INT('Data Sheet'!$A$15) &amp; "." &amp; RIGHT(BQ128,3))&gt;=--('Data Sheet'!$A$15)), (--(INT('Data Sheet'!$A$15) &amp; "." &amp; RIGHT(BQ128,3))&lt;=--('Data Sheet'!$B$15))),
                --(INT('Data Sheet'!$A$15) &amp; "." &amp; RIGHT(BQ128,3)),
                --(INT('Data Sheet'!$B$15) &amp; "." &amp; RIGHT(BQ128,3))
            )
        ),
        "OK"
    )
)</f>
        <v>OK</v>
      </c>
      <c r="R128" s="19"/>
      <c r="S128" s="19"/>
      <c r="T128" s="19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1"/>
      <c r="AU128" s="21"/>
      <c r="AV128" s="21"/>
      <c r="AW128" s="22"/>
      <c r="AX128" s="99"/>
      <c r="AY128" s="20"/>
      <c r="AZ128" s="20"/>
      <c r="BA128" s="22"/>
      <c r="BB128">
        <v>120</v>
      </c>
      <c r="BC128" s="80"/>
      <c r="BD128" s="80"/>
      <c r="BE128" s="80"/>
      <c r="BF128" s="80"/>
      <c r="BG128" s="32" t="str">
        <f t="shared" si="15"/>
        <v/>
      </c>
      <c r="BH128" s="78">
        <f t="shared" si="13"/>
        <v>0</v>
      </c>
      <c r="BI128" s="2">
        <f t="shared" si="16"/>
        <v>0</v>
      </c>
      <c r="BJ128" s="2">
        <f t="shared" si="17"/>
        <v>0</v>
      </c>
      <c r="BK128" s="2">
        <f t="shared" si="14"/>
        <v>0</v>
      </c>
    </row>
    <row r="129" spans="2:63" ht="15" customHeight="1" x14ac:dyDescent="0.25">
      <c r="B129" s="14">
        <v>121</v>
      </c>
      <c r="C129" s="95" t="str">
        <f t="shared" si="18"/>
        <v/>
      </c>
      <c r="D129" s="15" t="str">
        <f t="shared" si="23"/>
        <v>OK</v>
      </c>
      <c r="E129" s="16" t="e">
        <f>VLOOKUP('Data Sheet'!$B$8,'Data Sheet'!$I$2:$J$9,2,FALSE)</f>
        <v>#N/A</v>
      </c>
      <c r="F129" s="16" t="str">
        <f t="shared" si="19"/>
        <v/>
      </c>
      <c r="G129" s="103">
        <f t="shared" si="20"/>
        <v>0</v>
      </c>
      <c r="H129" s="17" t="s">
        <v>26</v>
      </c>
      <c r="I129" s="17" t="s">
        <v>26</v>
      </c>
      <c r="J129" s="17" t="str">
        <f>IF('Data Sheet'!$B$9="NC-50","N/A","OK")</f>
        <v>OK</v>
      </c>
      <c r="K129" s="17" t="str">
        <f>IF('Data Sheet'!$B$9="NC-50","N/A","OK")</f>
        <v>OK</v>
      </c>
      <c r="L129" s="17" t="str">
        <f t="shared" si="21"/>
        <v>OK</v>
      </c>
      <c r="M129" s="17" t="str">
        <f t="shared" si="22"/>
        <v>OK</v>
      </c>
      <c r="N129" s="18" t="str">
        <f>IF(BO129&lt;&gt;"",
    IF(INT('Data Sheet'!$A$19)=INT('Data Sheet'!$B$19),
        --(INT('Data Sheet'!$A$19) &amp; "." &amp; BO129),
        IF(AND((--(INT('Data Sheet'!$A$19) &amp; "." &amp; BO129)&gt;=--('Data Sheet'!$A$19)), (--(INT('Data Sheet'!$A$19) &amp; "." &amp; BO129)&lt;=--('Data Sheet'!$B$19))),
            --(INT('Data Sheet'!$A$19) &amp; "." &amp; BO129),
            --(INT('Data Sheet'!$B$19) &amp; "." &amp; BO129)
        )
    ),
    IF(BN129&lt;&gt;"",
        IF(INT('Data Sheet'!$A$19)=INT('Data Sheet'!$B$19),
            --(INT('Data Sheet'!$A$19) &amp; "." &amp; LEFT(BN129,3)),
            IF(AND((--(INT('Data Sheet'!$A$19) &amp; "." &amp; LEFT(BN129,3))&gt;=--('Data Sheet'!$A$19)), (--(INT('Data Sheet'!$A$19) &amp; "." &amp; LEFT(BN129,3))&lt;=--('Data Sheet'!$B$19))),
                --(INT('Data Sheet'!$A$19) &amp; "." &amp; LEFT(BN129,3)),
                --(INT('Data Sheet'!$B$19) &amp; "." &amp; LEFT(BN129,3))
            )
        ),
        "OK"
    )
)</f>
        <v>OK</v>
      </c>
      <c r="O129" s="23" t="str">
        <f>IF(BP129&lt;&gt;"",
    IF(INT('Data Sheet'!$A$19)=INT('Data Sheet'!$B$19),
        --(INT('Data Sheet'!$A$19) &amp; "." &amp; BP129),
        IF(AND((--(INT('Data Sheet'!$A$19) &amp; "." &amp; BP129)&gt;=--('Data Sheet'!$A$19)), (--(INT('Data Sheet'!$A$19) &amp; "." &amp; BP129)&lt;=--('Data Sheet'!$B$19))),
            --(INT('Data Sheet'!$A$19) &amp; "." &amp; BP129),
            --(INT('Data Sheet'!$B$19) &amp; "." &amp; BP129)
        )
    ),
    IF(BN129&lt;&gt;"",
        IF(INT('Data Sheet'!$A$19)=INT('Data Sheet'!$B$19),
            --(INT('Data Sheet'!$A$19) &amp; "." &amp; RIGHT(BN129,3)),
            IF(AND((--(INT('Data Sheet'!$A$19) &amp; "." &amp; RIGHT(BN129,3))&gt;=--('Data Sheet'!$A$19)), (--(INT('Data Sheet'!$A$19) &amp; "." &amp; RIGHT(BN129,3))&lt;=--('Data Sheet'!$B$19))),
                --(INT('Data Sheet'!$A$19) &amp; "." &amp; RIGHT(BN129,3)),
                --(INT('Data Sheet'!$B$19) &amp; "." &amp; RIGHT(BN129,3))
            )
        ),
        "OK"
    )
)</f>
        <v>OK</v>
      </c>
      <c r="P129" s="23" t="str">
        <f>IF(BR129&lt;&gt;"",
    IF(INT('Data Sheet'!$A$19)=INT('Data Sheet'!$B$15),
        --(INT('Data Sheet'!$A$15) &amp; "." &amp; BR129),
        IF(AND((--(INT('Data Sheet'!$A$15) &amp; "." &amp; BR129)&gt;=--('Data Sheet'!$A$15)), (--(INT('Data Sheet'!$A$15) &amp; "." &amp; BR129)&lt;=--('Data Sheet'!$B$15))),
            --(INT('Data Sheet'!$A$15) &amp; "." &amp; BR129),
            --(INT('Data Sheet'!$B$15) &amp; "." &amp; BR129)
        )
    ),
    IF(BQ129&lt;&gt;"",
        IF(INT('Data Sheet'!$A$15)=INT('Data Sheet'!$B$15),
            --(INT('Data Sheet'!$A$15) &amp; "." &amp; LEFT(BQ129,3)),
            IF(AND((--(INT('Data Sheet'!$A$15) &amp; "." &amp; LEFT(BQ129,3))&gt;=--('Data Sheet'!$A$15)), (--(INT('Data Sheet'!$A$15) &amp; "." &amp; LEFT(BQ129,3))&lt;=--('Data Sheet'!$B$15))),
                --(INT('Data Sheet'!$A$15) &amp; "." &amp; LEFT(BQ129,3)),
                --(INT('Data Sheet'!$B$15) &amp; "." &amp; LEFT(BQ129,3))
            )
        ),
        "OK"
    )
)</f>
        <v>OK</v>
      </c>
      <c r="Q129" s="23" t="str">
        <f>IF(BS129&lt;&gt;"",
    IF(INT('Data Sheet'!$A$19)=INT('Data Sheet'!$B$15),
        --(INT('Data Sheet'!$A$15) &amp; "." &amp; BS129),
        IF(AND((--(INT('Data Sheet'!$A$15) &amp; "." &amp; BS129)&gt;=--('Data Sheet'!$A$15)), (--(INT('Data Sheet'!$A$15) &amp; "." &amp; BS129)&lt;=--('Data Sheet'!$B$15))),
            --(INT('Data Sheet'!$A$15) &amp; "." &amp; BS129),
            --(INT('Data Sheet'!$B$15) &amp; "." &amp; BS129)
        )
    ),
    IF(BQ129&lt;&gt;"",
        IF(INT('Data Sheet'!$A$15)=INT('Data Sheet'!$B$15),
            --(INT('Data Sheet'!$A$15) &amp; "." &amp; RIGHT(BQ129,3)),
            IF(AND((--(INT('Data Sheet'!$A$15) &amp; "." &amp; RIGHT(BQ129,3))&gt;=--('Data Sheet'!$A$15)), (--(INT('Data Sheet'!$A$15) &amp; "." &amp; RIGHT(BQ129,3))&lt;=--('Data Sheet'!$B$15))),
                --(INT('Data Sheet'!$A$15) &amp; "." &amp; RIGHT(BQ129,3)),
                --(INT('Data Sheet'!$B$15) &amp; "." &amp; RIGHT(BQ129,3))
            )
        ),
        "OK"
    )
)</f>
        <v>OK</v>
      </c>
      <c r="R129" s="19"/>
      <c r="S129" s="19"/>
      <c r="T129" s="19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1"/>
      <c r="AU129" s="21"/>
      <c r="AV129" s="21"/>
      <c r="AW129" s="22"/>
      <c r="AX129" s="99"/>
      <c r="AY129" s="20"/>
      <c r="AZ129" s="20"/>
      <c r="BA129" s="22"/>
      <c r="BB129">
        <v>121</v>
      </c>
      <c r="BC129" s="80"/>
      <c r="BD129" s="80"/>
      <c r="BE129" s="80"/>
      <c r="BF129" s="80"/>
      <c r="BG129" s="32" t="str">
        <f t="shared" si="15"/>
        <v/>
      </c>
      <c r="BH129" s="78">
        <f t="shared" si="13"/>
        <v>0</v>
      </c>
      <c r="BI129" s="2">
        <f t="shared" si="16"/>
        <v>0</v>
      </c>
      <c r="BJ129" s="2">
        <f t="shared" si="17"/>
        <v>0</v>
      </c>
      <c r="BK129" s="2">
        <f t="shared" si="14"/>
        <v>0</v>
      </c>
    </row>
    <row r="130" spans="2:63" ht="15" customHeight="1" x14ac:dyDescent="0.25">
      <c r="B130" s="14">
        <v>122</v>
      </c>
      <c r="C130" s="95" t="str">
        <f t="shared" si="18"/>
        <v/>
      </c>
      <c r="D130" s="15" t="str">
        <f t="shared" si="23"/>
        <v>OK</v>
      </c>
      <c r="E130" s="16" t="e">
        <f>VLOOKUP('Data Sheet'!$B$8,'Data Sheet'!$I$2:$J$9,2,FALSE)</f>
        <v>#N/A</v>
      </c>
      <c r="F130" s="16" t="str">
        <f t="shared" si="19"/>
        <v/>
      </c>
      <c r="G130" s="103">
        <f t="shared" si="20"/>
        <v>0</v>
      </c>
      <c r="H130" s="17" t="s">
        <v>26</v>
      </c>
      <c r="I130" s="17" t="s">
        <v>26</v>
      </c>
      <c r="J130" s="17" t="str">
        <f>IF('Data Sheet'!$B$9="NC-50","N/A","OK")</f>
        <v>OK</v>
      </c>
      <c r="K130" s="17" t="str">
        <f>IF('Data Sheet'!$B$9="NC-50","N/A","OK")</f>
        <v>OK</v>
      </c>
      <c r="L130" s="17" t="str">
        <f t="shared" si="21"/>
        <v>OK</v>
      </c>
      <c r="M130" s="17" t="str">
        <f t="shared" si="22"/>
        <v>OK</v>
      </c>
      <c r="N130" s="18" t="str">
        <f>IF(BO130&lt;&gt;"",
    IF(INT('Data Sheet'!$A$19)=INT('Data Sheet'!$B$19),
        --(INT('Data Sheet'!$A$19) &amp; "." &amp; BO130),
        IF(AND((--(INT('Data Sheet'!$A$19) &amp; "." &amp; BO130)&gt;=--('Data Sheet'!$A$19)), (--(INT('Data Sheet'!$A$19) &amp; "." &amp; BO130)&lt;=--('Data Sheet'!$B$19))),
            --(INT('Data Sheet'!$A$19) &amp; "." &amp; BO130),
            --(INT('Data Sheet'!$B$19) &amp; "." &amp; BO130)
        )
    ),
    IF(BN130&lt;&gt;"",
        IF(INT('Data Sheet'!$A$19)=INT('Data Sheet'!$B$19),
            --(INT('Data Sheet'!$A$19) &amp; "." &amp; LEFT(BN130,3)),
            IF(AND((--(INT('Data Sheet'!$A$19) &amp; "." &amp; LEFT(BN130,3))&gt;=--('Data Sheet'!$A$19)), (--(INT('Data Sheet'!$A$19) &amp; "." &amp; LEFT(BN130,3))&lt;=--('Data Sheet'!$B$19))),
                --(INT('Data Sheet'!$A$19) &amp; "." &amp; LEFT(BN130,3)),
                --(INT('Data Sheet'!$B$19) &amp; "." &amp; LEFT(BN130,3))
            )
        ),
        "OK"
    )
)</f>
        <v>OK</v>
      </c>
      <c r="O130" s="23" t="str">
        <f>IF(BP130&lt;&gt;"",
    IF(INT('Data Sheet'!$A$19)=INT('Data Sheet'!$B$19),
        --(INT('Data Sheet'!$A$19) &amp; "." &amp; BP130),
        IF(AND((--(INT('Data Sheet'!$A$19) &amp; "." &amp; BP130)&gt;=--('Data Sheet'!$A$19)), (--(INT('Data Sheet'!$A$19) &amp; "." &amp; BP130)&lt;=--('Data Sheet'!$B$19))),
            --(INT('Data Sheet'!$A$19) &amp; "." &amp; BP130),
            --(INT('Data Sheet'!$B$19) &amp; "." &amp; BP130)
        )
    ),
    IF(BN130&lt;&gt;"",
        IF(INT('Data Sheet'!$A$19)=INT('Data Sheet'!$B$19),
            --(INT('Data Sheet'!$A$19) &amp; "." &amp; RIGHT(BN130,3)),
            IF(AND((--(INT('Data Sheet'!$A$19) &amp; "." &amp; RIGHT(BN130,3))&gt;=--('Data Sheet'!$A$19)), (--(INT('Data Sheet'!$A$19) &amp; "." &amp; RIGHT(BN130,3))&lt;=--('Data Sheet'!$B$19))),
                --(INT('Data Sheet'!$A$19) &amp; "." &amp; RIGHT(BN130,3)),
                --(INT('Data Sheet'!$B$19) &amp; "." &amp; RIGHT(BN130,3))
            )
        ),
        "OK"
    )
)</f>
        <v>OK</v>
      </c>
      <c r="P130" s="23" t="str">
        <f>IF(BR130&lt;&gt;"",
    IF(INT('Data Sheet'!$A$19)=INT('Data Sheet'!$B$15),
        --(INT('Data Sheet'!$A$15) &amp; "." &amp; BR130),
        IF(AND((--(INT('Data Sheet'!$A$15) &amp; "." &amp; BR130)&gt;=--('Data Sheet'!$A$15)), (--(INT('Data Sheet'!$A$15) &amp; "." &amp; BR130)&lt;=--('Data Sheet'!$B$15))),
            --(INT('Data Sheet'!$A$15) &amp; "." &amp; BR130),
            --(INT('Data Sheet'!$B$15) &amp; "." &amp; BR130)
        )
    ),
    IF(BQ130&lt;&gt;"",
        IF(INT('Data Sheet'!$A$15)=INT('Data Sheet'!$B$15),
            --(INT('Data Sheet'!$A$15) &amp; "." &amp; LEFT(BQ130,3)),
            IF(AND((--(INT('Data Sheet'!$A$15) &amp; "." &amp; LEFT(BQ130,3))&gt;=--('Data Sheet'!$A$15)), (--(INT('Data Sheet'!$A$15) &amp; "." &amp; LEFT(BQ130,3))&lt;=--('Data Sheet'!$B$15))),
                --(INT('Data Sheet'!$A$15) &amp; "." &amp; LEFT(BQ130,3)),
                --(INT('Data Sheet'!$B$15) &amp; "." &amp; LEFT(BQ130,3))
            )
        ),
        "OK"
    )
)</f>
        <v>OK</v>
      </c>
      <c r="Q130" s="23" t="str">
        <f>IF(BS130&lt;&gt;"",
    IF(INT('Data Sheet'!$A$19)=INT('Data Sheet'!$B$15),
        --(INT('Data Sheet'!$A$15) &amp; "." &amp; BS130),
        IF(AND((--(INT('Data Sheet'!$A$15) &amp; "." &amp; BS130)&gt;=--('Data Sheet'!$A$15)), (--(INT('Data Sheet'!$A$15) &amp; "." &amp; BS130)&lt;=--('Data Sheet'!$B$15))),
            --(INT('Data Sheet'!$A$15) &amp; "." &amp; BS130),
            --(INT('Data Sheet'!$B$15) &amp; "." &amp; BS130)
        )
    ),
    IF(BQ130&lt;&gt;"",
        IF(INT('Data Sheet'!$A$15)=INT('Data Sheet'!$B$15),
            --(INT('Data Sheet'!$A$15) &amp; "." &amp; RIGHT(BQ130,3)),
            IF(AND((--(INT('Data Sheet'!$A$15) &amp; "." &amp; RIGHT(BQ130,3))&gt;=--('Data Sheet'!$A$15)), (--(INT('Data Sheet'!$A$15) &amp; "." &amp; RIGHT(BQ130,3))&lt;=--('Data Sheet'!$B$15))),
                --(INT('Data Sheet'!$A$15) &amp; "." &amp; RIGHT(BQ130,3)),
                --(INT('Data Sheet'!$B$15) &amp; "." &amp; RIGHT(BQ130,3))
            )
        ),
        "OK"
    )
)</f>
        <v>OK</v>
      </c>
      <c r="R130" s="19"/>
      <c r="S130" s="19"/>
      <c r="T130" s="19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1"/>
      <c r="AU130" s="21"/>
      <c r="AV130" s="21"/>
      <c r="AW130" s="22"/>
      <c r="AX130" s="99"/>
      <c r="AY130" s="20"/>
      <c r="AZ130" s="20"/>
      <c r="BA130" s="22"/>
      <c r="BB130">
        <v>122</v>
      </c>
      <c r="BC130" s="80"/>
      <c r="BD130" s="80"/>
      <c r="BE130" s="80"/>
      <c r="BF130" s="80"/>
      <c r="BG130" s="32" t="str">
        <f t="shared" si="15"/>
        <v/>
      </c>
      <c r="BH130" s="78">
        <f t="shared" si="13"/>
        <v>0</v>
      </c>
      <c r="BI130" s="2">
        <f t="shared" si="16"/>
        <v>0</v>
      </c>
      <c r="BJ130" s="2">
        <f t="shared" si="17"/>
        <v>0</v>
      </c>
      <c r="BK130" s="2">
        <f t="shared" si="14"/>
        <v>0</v>
      </c>
    </row>
    <row r="131" spans="2:63" ht="15" customHeight="1" x14ac:dyDescent="0.25">
      <c r="B131" s="14">
        <v>123</v>
      </c>
      <c r="C131" s="95" t="str">
        <f t="shared" si="18"/>
        <v/>
      </c>
      <c r="D131" s="15" t="str">
        <f t="shared" si="23"/>
        <v>OK</v>
      </c>
      <c r="E131" s="16" t="e">
        <f>VLOOKUP('Data Sheet'!$B$8,'Data Sheet'!$I$2:$J$9,2,FALSE)</f>
        <v>#N/A</v>
      </c>
      <c r="F131" s="16" t="str">
        <f t="shared" si="19"/>
        <v/>
      </c>
      <c r="G131" s="103">
        <f t="shared" si="20"/>
        <v>0</v>
      </c>
      <c r="H131" s="17" t="s">
        <v>26</v>
      </c>
      <c r="I131" s="17" t="s">
        <v>26</v>
      </c>
      <c r="J131" s="17" t="str">
        <f>IF('Data Sheet'!$B$9="NC-50","N/A","OK")</f>
        <v>OK</v>
      </c>
      <c r="K131" s="17" t="str">
        <f>IF('Data Sheet'!$B$9="NC-50","N/A","OK")</f>
        <v>OK</v>
      </c>
      <c r="L131" s="17" t="str">
        <f t="shared" si="21"/>
        <v>OK</v>
      </c>
      <c r="M131" s="17" t="str">
        <f t="shared" si="22"/>
        <v>OK</v>
      </c>
      <c r="N131" s="18" t="str">
        <f>IF(BO131&lt;&gt;"",
    IF(INT('Data Sheet'!$A$19)=INT('Data Sheet'!$B$19),
        --(INT('Data Sheet'!$A$19) &amp; "." &amp; BO131),
        IF(AND((--(INT('Data Sheet'!$A$19) &amp; "." &amp; BO131)&gt;=--('Data Sheet'!$A$19)), (--(INT('Data Sheet'!$A$19) &amp; "." &amp; BO131)&lt;=--('Data Sheet'!$B$19))),
            --(INT('Data Sheet'!$A$19) &amp; "." &amp; BO131),
            --(INT('Data Sheet'!$B$19) &amp; "." &amp; BO131)
        )
    ),
    IF(BN131&lt;&gt;"",
        IF(INT('Data Sheet'!$A$19)=INT('Data Sheet'!$B$19),
            --(INT('Data Sheet'!$A$19) &amp; "." &amp; LEFT(BN131,3)),
            IF(AND((--(INT('Data Sheet'!$A$19) &amp; "." &amp; LEFT(BN131,3))&gt;=--('Data Sheet'!$A$19)), (--(INT('Data Sheet'!$A$19) &amp; "." &amp; LEFT(BN131,3))&lt;=--('Data Sheet'!$B$19))),
                --(INT('Data Sheet'!$A$19) &amp; "." &amp; LEFT(BN131,3)),
                --(INT('Data Sheet'!$B$19) &amp; "." &amp; LEFT(BN131,3))
            )
        ),
        "OK"
    )
)</f>
        <v>OK</v>
      </c>
      <c r="O131" s="23" t="str">
        <f>IF(BP131&lt;&gt;"",
    IF(INT('Data Sheet'!$A$19)=INT('Data Sheet'!$B$19),
        --(INT('Data Sheet'!$A$19) &amp; "." &amp; BP131),
        IF(AND((--(INT('Data Sheet'!$A$19) &amp; "." &amp; BP131)&gt;=--('Data Sheet'!$A$19)), (--(INT('Data Sheet'!$A$19) &amp; "." &amp; BP131)&lt;=--('Data Sheet'!$B$19))),
            --(INT('Data Sheet'!$A$19) &amp; "." &amp; BP131),
            --(INT('Data Sheet'!$B$19) &amp; "." &amp; BP131)
        )
    ),
    IF(BN131&lt;&gt;"",
        IF(INT('Data Sheet'!$A$19)=INT('Data Sheet'!$B$19),
            --(INT('Data Sheet'!$A$19) &amp; "." &amp; RIGHT(BN131,3)),
            IF(AND((--(INT('Data Sheet'!$A$19) &amp; "." &amp; RIGHT(BN131,3))&gt;=--('Data Sheet'!$A$19)), (--(INT('Data Sheet'!$A$19) &amp; "." &amp; RIGHT(BN131,3))&lt;=--('Data Sheet'!$B$19))),
                --(INT('Data Sheet'!$A$19) &amp; "." &amp; RIGHT(BN131,3)),
                --(INT('Data Sheet'!$B$19) &amp; "." &amp; RIGHT(BN131,3))
            )
        ),
        "OK"
    )
)</f>
        <v>OK</v>
      </c>
      <c r="P131" s="23" t="str">
        <f>IF(BR131&lt;&gt;"",
    IF(INT('Data Sheet'!$A$19)=INT('Data Sheet'!$B$15),
        --(INT('Data Sheet'!$A$15) &amp; "." &amp; BR131),
        IF(AND((--(INT('Data Sheet'!$A$15) &amp; "." &amp; BR131)&gt;=--('Data Sheet'!$A$15)), (--(INT('Data Sheet'!$A$15) &amp; "." &amp; BR131)&lt;=--('Data Sheet'!$B$15))),
            --(INT('Data Sheet'!$A$15) &amp; "." &amp; BR131),
            --(INT('Data Sheet'!$B$15) &amp; "." &amp; BR131)
        )
    ),
    IF(BQ131&lt;&gt;"",
        IF(INT('Data Sheet'!$A$15)=INT('Data Sheet'!$B$15),
            --(INT('Data Sheet'!$A$15) &amp; "." &amp; LEFT(BQ131,3)),
            IF(AND((--(INT('Data Sheet'!$A$15) &amp; "." &amp; LEFT(BQ131,3))&gt;=--('Data Sheet'!$A$15)), (--(INT('Data Sheet'!$A$15) &amp; "." &amp; LEFT(BQ131,3))&lt;=--('Data Sheet'!$B$15))),
                --(INT('Data Sheet'!$A$15) &amp; "." &amp; LEFT(BQ131,3)),
                --(INT('Data Sheet'!$B$15) &amp; "." &amp; LEFT(BQ131,3))
            )
        ),
        "OK"
    )
)</f>
        <v>OK</v>
      </c>
      <c r="Q131" s="23" t="str">
        <f>IF(BS131&lt;&gt;"",
    IF(INT('Data Sheet'!$A$19)=INT('Data Sheet'!$B$15),
        --(INT('Data Sheet'!$A$15) &amp; "." &amp; BS131),
        IF(AND((--(INT('Data Sheet'!$A$15) &amp; "." &amp; BS131)&gt;=--('Data Sheet'!$A$15)), (--(INT('Data Sheet'!$A$15) &amp; "." &amp; BS131)&lt;=--('Data Sheet'!$B$15))),
            --(INT('Data Sheet'!$A$15) &amp; "." &amp; BS131),
            --(INT('Data Sheet'!$B$15) &amp; "." &amp; BS131)
        )
    ),
    IF(BQ131&lt;&gt;"",
        IF(INT('Data Sheet'!$A$15)=INT('Data Sheet'!$B$15),
            --(INT('Data Sheet'!$A$15) &amp; "." &amp; RIGHT(BQ131,3)),
            IF(AND((--(INT('Data Sheet'!$A$15) &amp; "." &amp; RIGHT(BQ131,3))&gt;=--('Data Sheet'!$A$15)), (--(INT('Data Sheet'!$A$15) &amp; "." &amp; RIGHT(BQ131,3))&lt;=--('Data Sheet'!$B$15))),
                --(INT('Data Sheet'!$A$15) &amp; "." &amp; RIGHT(BQ131,3)),
                --(INT('Data Sheet'!$B$15) &amp; "." &amp; RIGHT(BQ131,3))
            )
        ),
        "OK"
    )
)</f>
        <v>OK</v>
      </c>
      <c r="R131" s="19"/>
      <c r="S131" s="19"/>
      <c r="T131" s="19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1"/>
      <c r="AU131" s="21"/>
      <c r="AV131" s="21"/>
      <c r="AW131" s="22"/>
      <c r="AX131" s="99"/>
      <c r="AY131" s="20"/>
      <c r="AZ131" s="20"/>
      <c r="BA131" s="22"/>
      <c r="BB131">
        <v>123</v>
      </c>
      <c r="BC131" s="80"/>
      <c r="BD131" s="80"/>
      <c r="BE131" s="80"/>
      <c r="BF131" s="80"/>
      <c r="BG131" s="32" t="str">
        <f t="shared" si="15"/>
        <v/>
      </c>
      <c r="BH131" s="78">
        <f t="shared" si="13"/>
        <v>0</v>
      </c>
      <c r="BI131" s="2">
        <f t="shared" si="16"/>
        <v>0</v>
      </c>
      <c r="BJ131" s="2">
        <f t="shared" si="17"/>
        <v>0</v>
      </c>
      <c r="BK131" s="2">
        <f t="shared" si="14"/>
        <v>0</v>
      </c>
    </row>
    <row r="132" spans="2:63" ht="15" customHeight="1" x14ac:dyDescent="0.25">
      <c r="B132" s="14">
        <v>124</v>
      </c>
      <c r="C132" s="95" t="str">
        <f t="shared" si="18"/>
        <v/>
      </c>
      <c r="D132" s="15" t="str">
        <f t="shared" si="23"/>
        <v>OK</v>
      </c>
      <c r="E132" s="16" t="e">
        <f>VLOOKUP('Data Sheet'!$B$8,'Data Sheet'!$I$2:$J$9,2,FALSE)</f>
        <v>#N/A</v>
      </c>
      <c r="F132" s="16" t="str">
        <f t="shared" si="19"/>
        <v/>
      </c>
      <c r="G132" s="103">
        <f t="shared" si="20"/>
        <v>0</v>
      </c>
      <c r="H132" s="17" t="s">
        <v>26</v>
      </c>
      <c r="I132" s="17" t="s">
        <v>26</v>
      </c>
      <c r="J132" s="17" t="str">
        <f>IF('Data Sheet'!$B$9="NC-50","N/A","OK")</f>
        <v>OK</v>
      </c>
      <c r="K132" s="17" t="str">
        <f>IF('Data Sheet'!$B$9="NC-50","N/A","OK")</f>
        <v>OK</v>
      </c>
      <c r="L132" s="17" t="str">
        <f t="shared" si="21"/>
        <v>OK</v>
      </c>
      <c r="M132" s="17" t="str">
        <f t="shared" si="22"/>
        <v>OK</v>
      </c>
      <c r="N132" s="18" t="str">
        <f>IF(BO132&lt;&gt;"",
    IF(INT('Data Sheet'!$A$19)=INT('Data Sheet'!$B$19),
        --(INT('Data Sheet'!$A$19) &amp; "." &amp; BO132),
        IF(AND((--(INT('Data Sheet'!$A$19) &amp; "." &amp; BO132)&gt;=--('Data Sheet'!$A$19)), (--(INT('Data Sheet'!$A$19) &amp; "." &amp; BO132)&lt;=--('Data Sheet'!$B$19))),
            --(INT('Data Sheet'!$A$19) &amp; "." &amp; BO132),
            --(INT('Data Sheet'!$B$19) &amp; "." &amp; BO132)
        )
    ),
    IF(BN132&lt;&gt;"",
        IF(INT('Data Sheet'!$A$19)=INT('Data Sheet'!$B$19),
            --(INT('Data Sheet'!$A$19) &amp; "." &amp; LEFT(BN132,3)),
            IF(AND((--(INT('Data Sheet'!$A$19) &amp; "." &amp; LEFT(BN132,3))&gt;=--('Data Sheet'!$A$19)), (--(INT('Data Sheet'!$A$19) &amp; "." &amp; LEFT(BN132,3))&lt;=--('Data Sheet'!$B$19))),
                --(INT('Data Sheet'!$A$19) &amp; "." &amp; LEFT(BN132,3)),
                --(INT('Data Sheet'!$B$19) &amp; "." &amp; LEFT(BN132,3))
            )
        ),
        "OK"
    )
)</f>
        <v>OK</v>
      </c>
      <c r="O132" s="23" t="str">
        <f>IF(BP132&lt;&gt;"",
    IF(INT('Data Sheet'!$A$19)=INT('Data Sheet'!$B$19),
        --(INT('Data Sheet'!$A$19) &amp; "." &amp; BP132),
        IF(AND((--(INT('Data Sheet'!$A$19) &amp; "." &amp; BP132)&gt;=--('Data Sheet'!$A$19)), (--(INT('Data Sheet'!$A$19) &amp; "." &amp; BP132)&lt;=--('Data Sheet'!$B$19))),
            --(INT('Data Sheet'!$A$19) &amp; "." &amp; BP132),
            --(INT('Data Sheet'!$B$19) &amp; "." &amp; BP132)
        )
    ),
    IF(BN132&lt;&gt;"",
        IF(INT('Data Sheet'!$A$19)=INT('Data Sheet'!$B$19),
            --(INT('Data Sheet'!$A$19) &amp; "." &amp; RIGHT(BN132,3)),
            IF(AND((--(INT('Data Sheet'!$A$19) &amp; "." &amp; RIGHT(BN132,3))&gt;=--('Data Sheet'!$A$19)), (--(INT('Data Sheet'!$A$19) &amp; "." &amp; RIGHT(BN132,3))&lt;=--('Data Sheet'!$B$19))),
                --(INT('Data Sheet'!$A$19) &amp; "." &amp; RIGHT(BN132,3)),
                --(INT('Data Sheet'!$B$19) &amp; "." &amp; RIGHT(BN132,3))
            )
        ),
        "OK"
    )
)</f>
        <v>OK</v>
      </c>
      <c r="P132" s="23" t="str">
        <f>IF(BR132&lt;&gt;"",
    IF(INT('Data Sheet'!$A$19)=INT('Data Sheet'!$B$15),
        --(INT('Data Sheet'!$A$15) &amp; "." &amp; BR132),
        IF(AND((--(INT('Data Sheet'!$A$15) &amp; "." &amp; BR132)&gt;=--('Data Sheet'!$A$15)), (--(INT('Data Sheet'!$A$15) &amp; "." &amp; BR132)&lt;=--('Data Sheet'!$B$15))),
            --(INT('Data Sheet'!$A$15) &amp; "." &amp; BR132),
            --(INT('Data Sheet'!$B$15) &amp; "." &amp; BR132)
        )
    ),
    IF(BQ132&lt;&gt;"",
        IF(INT('Data Sheet'!$A$15)=INT('Data Sheet'!$B$15),
            --(INT('Data Sheet'!$A$15) &amp; "." &amp; LEFT(BQ132,3)),
            IF(AND((--(INT('Data Sheet'!$A$15) &amp; "." &amp; LEFT(BQ132,3))&gt;=--('Data Sheet'!$A$15)), (--(INT('Data Sheet'!$A$15) &amp; "." &amp; LEFT(BQ132,3))&lt;=--('Data Sheet'!$B$15))),
                --(INT('Data Sheet'!$A$15) &amp; "." &amp; LEFT(BQ132,3)),
                --(INT('Data Sheet'!$B$15) &amp; "." &amp; LEFT(BQ132,3))
            )
        ),
        "OK"
    )
)</f>
        <v>OK</v>
      </c>
      <c r="Q132" s="23" t="str">
        <f>IF(BS132&lt;&gt;"",
    IF(INT('Data Sheet'!$A$19)=INT('Data Sheet'!$B$15),
        --(INT('Data Sheet'!$A$15) &amp; "." &amp; BS132),
        IF(AND((--(INT('Data Sheet'!$A$15) &amp; "." &amp; BS132)&gt;=--('Data Sheet'!$A$15)), (--(INT('Data Sheet'!$A$15) &amp; "." &amp; BS132)&lt;=--('Data Sheet'!$B$15))),
            --(INT('Data Sheet'!$A$15) &amp; "." &amp; BS132),
            --(INT('Data Sheet'!$B$15) &amp; "." &amp; BS132)
        )
    ),
    IF(BQ132&lt;&gt;"",
        IF(INT('Data Sheet'!$A$15)=INT('Data Sheet'!$B$15),
            --(INT('Data Sheet'!$A$15) &amp; "." &amp; RIGHT(BQ132,3)),
            IF(AND((--(INT('Data Sheet'!$A$15) &amp; "." &amp; RIGHT(BQ132,3))&gt;=--('Data Sheet'!$A$15)), (--(INT('Data Sheet'!$A$15) &amp; "." &amp; RIGHT(BQ132,3))&lt;=--('Data Sheet'!$B$15))),
                --(INT('Data Sheet'!$A$15) &amp; "." &amp; RIGHT(BQ132,3)),
                --(INT('Data Sheet'!$B$15) &amp; "." &amp; RIGHT(BQ132,3))
            )
        ),
        "OK"
    )
)</f>
        <v>OK</v>
      </c>
      <c r="R132" s="19"/>
      <c r="S132" s="19"/>
      <c r="T132" s="19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1"/>
      <c r="AU132" s="21"/>
      <c r="AV132" s="21"/>
      <c r="AW132" s="22"/>
      <c r="AX132" s="99"/>
      <c r="AY132" s="20"/>
      <c r="AZ132" s="20"/>
      <c r="BA132" s="22"/>
      <c r="BB132">
        <v>124</v>
      </c>
      <c r="BC132" s="80"/>
      <c r="BD132" s="80"/>
      <c r="BE132" s="80"/>
      <c r="BF132" s="80"/>
      <c r="BG132" s="32" t="str">
        <f t="shared" si="15"/>
        <v/>
      </c>
      <c r="BH132" s="78">
        <f t="shared" si="13"/>
        <v>0</v>
      </c>
      <c r="BI132" s="2">
        <f t="shared" si="16"/>
        <v>0</v>
      </c>
      <c r="BJ132" s="2">
        <f t="shared" si="17"/>
        <v>0</v>
      </c>
      <c r="BK132" s="2">
        <f t="shared" si="14"/>
        <v>0</v>
      </c>
    </row>
    <row r="133" spans="2:63" ht="15" customHeight="1" x14ac:dyDescent="0.25">
      <c r="B133" s="14">
        <v>125</v>
      </c>
      <c r="C133" s="95" t="str">
        <f t="shared" si="18"/>
        <v/>
      </c>
      <c r="D133" s="15" t="str">
        <f t="shared" si="23"/>
        <v>OK</v>
      </c>
      <c r="E133" s="16" t="e">
        <f>VLOOKUP('Data Sheet'!$B$8,'Data Sheet'!$I$2:$J$9,2,FALSE)</f>
        <v>#N/A</v>
      </c>
      <c r="F133" s="16" t="str">
        <f t="shared" si="19"/>
        <v/>
      </c>
      <c r="G133" s="103">
        <f t="shared" si="20"/>
        <v>0</v>
      </c>
      <c r="H133" s="17" t="s">
        <v>26</v>
      </c>
      <c r="I133" s="17" t="s">
        <v>26</v>
      </c>
      <c r="J133" s="17" t="str">
        <f>IF('Data Sheet'!$B$9="NC-50","N/A","OK")</f>
        <v>OK</v>
      </c>
      <c r="K133" s="17" t="str">
        <f>IF('Data Sheet'!$B$9="NC-50","N/A","OK")</f>
        <v>OK</v>
      </c>
      <c r="L133" s="17" t="str">
        <f t="shared" si="21"/>
        <v>OK</v>
      </c>
      <c r="M133" s="17" t="str">
        <f t="shared" si="22"/>
        <v>OK</v>
      </c>
      <c r="N133" s="18" t="str">
        <f>IF(BO133&lt;&gt;"",
    IF(INT('Data Sheet'!$A$19)=INT('Data Sheet'!$B$19),
        --(INT('Data Sheet'!$A$19) &amp; "." &amp; BO133),
        IF(AND((--(INT('Data Sheet'!$A$19) &amp; "." &amp; BO133)&gt;=--('Data Sheet'!$A$19)), (--(INT('Data Sheet'!$A$19) &amp; "." &amp; BO133)&lt;=--('Data Sheet'!$B$19))),
            --(INT('Data Sheet'!$A$19) &amp; "." &amp; BO133),
            --(INT('Data Sheet'!$B$19) &amp; "." &amp; BO133)
        )
    ),
    IF(BN133&lt;&gt;"",
        IF(INT('Data Sheet'!$A$19)=INT('Data Sheet'!$B$19),
            --(INT('Data Sheet'!$A$19) &amp; "." &amp; LEFT(BN133,3)),
            IF(AND((--(INT('Data Sheet'!$A$19) &amp; "." &amp; LEFT(BN133,3))&gt;=--('Data Sheet'!$A$19)), (--(INT('Data Sheet'!$A$19) &amp; "." &amp; LEFT(BN133,3))&lt;=--('Data Sheet'!$B$19))),
                --(INT('Data Sheet'!$A$19) &amp; "." &amp; LEFT(BN133,3)),
                --(INT('Data Sheet'!$B$19) &amp; "." &amp; LEFT(BN133,3))
            )
        ),
        "OK"
    )
)</f>
        <v>OK</v>
      </c>
      <c r="O133" s="23" t="str">
        <f>IF(BP133&lt;&gt;"",
    IF(INT('Data Sheet'!$A$19)=INT('Data Sheet'!$B$19),
        --(INT('Data Sheet'!$A$19) &amp; "." &amp; BP133),
        IF(AND((--(INT('Data Sheet'!$A$19) &amp; "." &amp; BP133)&gt;=--('Data Sheet'!$A$19)), (--(INT('Data Sheet'!$A$19) &amp; "." &amp; BP133)&lt;=--('Data Sheet'!$B$19))),
            --(INT('Data Sheet'!$A$19) &amp; "." &amp; BP133),
            --(INT('Data Sheet'!$B$19) &amp; "." &amp; BP133)
        )
    ),
    IF(BN133&lt;&gt;"",
        IF(INT('Data Sheet'!$A$19)=INT('Data Sheet'!$B$19),
            --(INT('Data Sheet'!$A$19) &amp; "." &amp; RIGHT(BN133,3)),
            IF(AND((--(INT('Data Sheet'!$A$19) &amp; "." &amp; RIGHT(BN133,3))&gt;=--('Data Sheet'!$A$19)), (--(INT('Data Sheet'!$A$19) &amp; "." &amp; RIGHT(BN133,3))&lt;=--('Data Sheet'!$B$19))),
                --(INT('Data Sheet'!$A$19) &amp; "." &amp; RIGHT(BN133,3)),
                --(INT('Data Sheet'!$B$19) &amp; "." &amp; RIGHT(BN133,3))
            )
        ),
        "OK"
    )
)</f>
        <v>OK</v>
      </c>
      <c r="P133" s="23" t="str">
        <f>IF(BR133&lt;&gt;"",
    IF(INT('Data Sheet'!$A$19)=INT('Data Sheet'!$B$15),
        --(INT('Data Sheet'!$A$15) &amp; "." &amp; BR133),
        IF(AND((--(INT('Data Sheet'!$A$15) &amp; "." &amp; BR133)&gt;=--('Data Sheet'!$A$15)), (--(INT('Data Sheet'!$A$15) &amp; "." &amp; BR133)&lt;=--('Data Sheet'!$B$15))),
            --(INT('Data Sheet'!$A$15) &amp; "." &amp; BR133),
            --(INT('Data Sheet'!$B$15) &amp; "." &amp; BR133)
        )
    ),
    IF(BQ133&lt;&gt;"",
        IF(INT('Data Sheet'!$A$15)=INT('Data Sheet'!$B$15),
            --(INT('Data Sheet'!$A$15) &amp; "." &amp; LEFT(BQ133,3)),
            IF(AND((--(INT('Data Sheet'!$A$15) &amp; "." &amp; LEFT(BQ133,3))&gt;=--('Data Sheet'!$A$15)), (--(INT('Data Sheet'!$A$15) &amp; "." &amp; LEFT(BQ133,3))&lt;=--('Data Sheet'!$B$15))),
                --(INT('Data Sheet'!$A$15) &amp; "." &amp; LEFT(BQ133,3)),
                --(INT('Data Sheet'!$B$15) &amp; "." &amp; LEFT(BQ133,3))
            )
        ),
        "OK"
    )
)</f>
        <v>OK</v>
      </c>
      <c r="Q133" s="23" t="str">
        <f>IF(BS133&lt;&gt;"",
    IF(INT('Data Sheet'!$A$19)=INT('Data Sheet'!$B$15),
        --(INT('Data Sheet'!$A$15) &amp; "." &amp; BS133),
        IF(AND((--(INT('Data Sheet'!$A$15) &amp; "." &amp; BS133)&gt;=--('Data Sheet'!$A$15)), (--(INT('Data Sheet'!$A$15) &amp; "." &amp; BS133)&lt;=--('Data Sheet'!$B$15))),
            --(INT('Data Sheet'!$A$15) &amp; "." &amp; BS133),
            --(INT('Data Sheet'!$B$15) &amp; "." &amp; BS133)
        )
    ),
    IF(BQ133&lt;&gt;"",
        IF(INT('Data Sheet'!$A$15)=INT('Data Sheet'!$B$15),
            --(INT('Data Sheet'!$A$15) &amp; "." &amp; RIGHT(BQ133,3)),
            IF(AND((--(INT('Data Sheet'!$A$15) &amp; "." &amp; RIGHT(BQ133,3))&gt;=--('Data Sheet'!$A$15)), (--(INT('Data Sheet'!$A$15) &amp; "." &amp; RIGHT(BQ133,3))&lt;=--('Data Sheet'!$B$15))),
                --(INT('Data Sheet'!$A$15) &amp; "." &amp; RIGHT(BQ133,3)),
                --(INT('Data Sheet'!$B$15) &amp; "." &amp; RIGHT(BQ133,3))
            )
        ),
        "OK"
    )
)</f>
        <v>OK</v>
      </c>
      <c r="R133" s="19"/>
      <c r="S133" s="19"/>
      <c r="T133" s="19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1"/>
      <c r="AU133" s="21"/>
      <c r="AV133" s="21"/>
      <c r="AW133" s="22"/>
      <c r="AX133" s="99"/>
      <c r="AY133" s="20"/>
      <c r="AZ133" s="20"/>
      <c r="BA133" s="22"/>
      <c r="BB133">
        <v>125</v>
      </c>
      <c r="BC133" s="80"/>
      <c r="BD133" s="80"/>
      <c r="BE133" s="80"/>
      <c r="BF133" s="80"/>
      <c r="BG133" s="32" t="str">
        <f t="shared" si="15"/>
        <v/>
      </c>
      <c r="BH133" s="78">
        <f t="shared" si="13"/>
        <v>0</v>
      </c>
      <c r="BI133" s="2">
        <f t="shared" si="16"/>
        <v>0</v>
      </c>
      <c r="BJ133" s="2">
        <f t="shared" si="17"/>
        <v>0</v>
      </c>
      <c r="BK133" s="2">
        <f t="shared" si="14"/>
        <v>0</v>
      </c>
    </row>
    <row r="134" spans="2:63" ht="15" customHeight="1" x14ac:dyDescent="0.25">
      <c r="B134" s="14">
        <v>126</v>
      </c>
      <c r="C134" s="95" t="str">
        <f t="shared" si="18"/>
        <v/>
      </c>
      <c r="D134" s="15" t="str">
        <f t="shared" si="23"/>
        <v>OK</v>
      </c>
      <c r="E134" s="16" t="e">
        <f>VLOOKUP('Data Sheet'!$B$8,'Data Sheet'!$I$2:$J$9,2,FALSE)</f>
        <v>#N/A</v>
      </c>
      <c r="F134" s="16" t="str">
        <f t="shared" si="19"/>
        <v/>
      </c>
      <c r="G134" s="103">
        <f t="shared" si="20"/>
        <v>0</v>
      </c>
      <c r="H134" s="17" t="s">
        <v>26</v>
      </c>
      <c r="I134" s="17" t="s">
        <v>26</v>
      </c>
      <c r="J134" s="17" t="str">
        <f>IF('Data Sheet'!$B$9="NC-50","N/A","OK")</f>
        <v>OK</v>
      </c>
      <c r="K134" s="17" t="str">
        <f>IF('Data Sheet'!$B$9="NC-50","N/A","OK")</f>
        <v>OK</v>
      </c>
      <c r="L134" s="17" t="str">
        <f t="shared" si="21"/>
        <v>OK</v>
      </c>
      <c r="M134" s="17" t="str">
        <f t="shared" si="22"/>
        <v>OK</v>
      </c>
      <c r="N134" s="18" t="str">
        <f>IF(BO134&lt;&gt;"",
    IF(INT('Data Sheet'!$A$19)=INT('Data Sheet'!$B$19),
        --(INT('Data Sheet'!$A$19) &amp; "." &amp; BO134),
        IF(AND((--(INT('Data Sheet'!$A$19) &amp; "." &amp; BO134)&gt;=--('Data Sheet'!$A$19)), (--(INT('Data Sheet'!$A$19) &amp; "." &amp; BO134)&lt;=--('Data Sheet'!$B$19))),
            --(INT('Data Sheet'!$A$19) &amp; "." &amp; BO134),
            --(INT('Data Sheet'!$B$19) &amp; "." &amp; BO134)
        )
    ),
    IF(BN134&lt;&gt;"",
        IF(INT('Data Sheet'!$A$19)=INT('Data Sheet'!$B$19),
            --(INT('Data Sheet'!$A$19) &amp; "." &amp; LEFT(BN134,3)),
            IF(AND((--(INT('Data Sheet'!$A$19) &amp; "." &amp; LEFT(BN134,3))&gt;=--('Data Sheet'!$A$19)), (--(INT('Data Sheet'!$A$19) &amp; "." &amp; LEFT(BN134,3))&lt;=--('Data Sheet'!$B$19))),
                --(INT('Data Sheet'!$A$19) &amp; "." &amp; LEFT(BN134,3)),
                --(INT('Data Sheet'!$B$19) &amp; "." &amp; LEFT(BN134,3))
            )
        ),
        "OK"
    )
)</f>
        <v>OK</v>
      </c>
      <c r="O134" s="23" t="str">
        <f>IF(BP134&lt;&gt;"",
    IF(INT('Data Sheet'!$A$19)=INT('Data Sheet'!$B$19),
        --(INT('Data Sheet'!$A$19) &amp; "." &amp; BP134),
        IF(AND((--(INT('Data Sheet'!$A$19) &amp; "." &amp; BP134)&gt;=--('Data Sheet'!$A$19)), (--(INT('Data Sheet'!$A$19) &amp; "." &amp; BP134)&lt;=--('Data Sheet'!$B$19))),
            --(INT('Data Sheet'!$A$19) &amp; "." &amp; BP134),
            --(INT('Data Sheet'!$B$19) &amp; "." &amp; BP134)
        )
    ),
    IF(BN134&lt;&gt;"",
        IF(INT('Data Sheet'!$A$19)=INT('Data Sheet'!$B$19),
            --(INT('Data Sheet'!$A$19) &amp; "." &amp; RIGHT(BN134,3)),
            IF(AND((--(INT('Data Sheet'!$A$19) &amp; "." &amp; RIGHT(BN134,3))&gt;=--('Data Sheet'!$A$19)), (--(INT('Data Sheet'!$A$19) &amp; "." &amp; RIGHT(BN134,3))&lt;=--('Data Sheet'!$B$19))),
                --(INT('Data Sheet'!$A$19) &amp; "." &amp; RIGHT(BN134,3)),
                --(INT('Data Sheet'!$B$19) &amp; "." &amp; RIGHT(BN134,3))
            )
        ),
        "OK"
    )
)</f>
        <v>OK</v>
      </c>
      <c r="P134" s="23" t="str">
        <f>IF(BR134&lt;&gt;"",
    IF(INT('Data Sheet'!$A$19)=INT('Data Sheet'!$B$15),
        --(INT('Data Sheet'!$A$15) &amp; "." &amp; BR134),
        IF(AND((--(INT('Data Sheet'!$A$15) &amp; "." &amp; BR134)&gt;=--('Data Sheet'!$A$15)), (--(INT('Data Sheet'!$A$15) &amp; "." &amp; BR134)&lt;=--('Data Sheet'!$B$15))),
            --(INT('Data Sheet'!$A$15) &amp; "." &amp; BR134),
            --(INT('Data Sheet'!$B$15) &amp; "." &amp; BR134)
        )
    ),
    IF(BQ134&lt;&gt;"",
        IF(INT('Data Sheet'!$A$15)=INT('Data Sheet'!$B$15),
            --(INT('Data Sheet'!$A$15) &amp; "." &amp; LEFT(BQ134,3)),
            IF(AND((--(INT('Data Sheet'!$A$15) &amp; "." &amp; LEFT(BQ134,3))&gt;=--('Data Sheet'!$A$15)), (--(INT('Data Sheet'!$A$15) &amp; "." &amp; LEFT(BQ134,3))&lt;=--('Data Sheet'!$B$15))),
                --(INT('Data Sheet'!$A$15) &amp; "." &amp; LEFT(BQ134,3)),
                --(INT('Data Sheet'!$B$15) &amp; "." &amp; LEFT(BQ134,3))
            )
        ),
        "OK"
    )
)</f>
        <v>OK</v>
      </c>
      <c r="Q134" s="23" t="str">
        <f>IF(BS134&lt;&gt;"",
    IF(INT('Data Sheet'!$A$19)=INT('Data Sheet'!$B$15),
        --(INT('Data Sheet'!$A$15) &amp; "." &amp; BS134),
        IF(AND((--(INT('Data Sheet'!$A$15) &amp; "." &amp; BS134)&gt;=--('Data Sheet'!$A$15)), (--(INT('Data Sheet'!$A$15) &amp; "." &amp; BS134)&lt;=--('Data Sheet'!$B$15))),
            --(INT('Data Sheet'!$A$15) &amp; "." &amp; BS134),
            --(INT('Data Sheet'!$B$15) &amp; "." &amp; BS134)
        )
    ),
    IF(BQ134&lt;&gt;"",
        IF(INT('Data Sheet'!$A$15)=INT('Data Sheet'!$B$15),
            --(INT('Data Sheet'!$A$15) &amp; "." &amp; RIGHT(BQ134,3)),
            IF(AND((--(INT('Data Sheet'!$A$15) &amp; "." &amp; RIGHT(BQ134,3))&gt;=--('Data Sheet'!$A$15)), (--(INT('Data Sheet'!$A$15) &amp; "." &amp; RIGHT(BQ134,3))&lt;=--('Data Sheet'!$B$15))),
                --(INT('Data Sheet'!$A$15) &amp; "." &amp; RIGHT(BQ134,3)),
                --(INT('Data Sheet'!$B$15) &amp; "." &amp; RIGHT(BQ134,3))
            )
        ),
        "OK"
    )
)</f>
        <v>OK</v>
      </c>
      <c r="R134" s="19"/>
      <c r="S134" s="19"/>
      <c r="T134" s="19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1"/>
      <c r="AU134" s="21"/>
      <c r="AV134" s="21"/>
      <c r="AW134" s="22"/>
      <c r="AX134" s="99"/>
      <c r="AY134" s="20"/>
      <c r="AZ134" s="20"/>
      <c r="BA134" s="22"/>
      <c r="BB134">
        <v>126</v>
      </c>
      <c r="BC134" s="80"/>
      <c r="BD134" s="80"/>
      <c r="BE134" s="80"/>
      <c r="BF134" s="80"/>
      <c r="BG134" s="32" t="str">
        <f t="shared" si="15"/>
        <v/>
      </c>
      <c r="BH134" s="78">
        <f t="shared" si="13"/>
        <v>0</v>
      </c>
      <c r="BI134" s="2">
        <f t="shared" si="16"/>
        <v>0</v>
      </c>
      <c r="BJ134" s="2">
        <f t="shared" si="17"/>
        <v>0</v>
      </c>
      <c r="BK134" s="2">
        <f t="shared" si="14"/>
        <v>0</v>
      </c>
    </row>
    <row r="135" spans="2:63" ht="15" customHeight="1" x14ac:dyDescent="0.25">
      <c r="B135" s="14">
        <v>127</v>
      </c>
      <c r="C135" s="95" t="str">
        <f t="shared" si="18"/>
        <v/>
      </c>
      <c r="D135" s="15" t="str">
        <f t="shared" si="23"/>
        <v>OK</v>
      </c>
      <c r="E135" s="16" t="e">
        <f>VLOOKUP('Data Sheet'!$B$8,'Data Sheet'!$I$2:$J$9,2,FALSE)</f>
        <v>#N/A</v>
      </c>
      <c r="F135" s="16" t="str">
        <f t="shared" si="19"/>
        <v/>
      </c>
      <c r="G135" s="103">
        <f t="shared" si="20"/>
        <v>0</v>
      </c>
      <c r="H135" s="17" t="s">
        <v>26</v>
      </c>
      <c r="I135" s="17" t="s">
        <v>26</v>
      </c>
      <c r="J135" s="17" t="str">
        <f>IF('Data Sheet'!$B$9="NC-50","N/A","OK")</f>
        <v>OK</v>
      </c>
      <c r="K135" s="17" t="str">
        <f>IF('Data Sheet'!$B$9="NC-50","N/A","OK")</f>
        <v>OK</v>
      </c>
      <c r="L135" s="17" t="str">
        <f t="shared" si="21"/>
        <v>OK</v>
      </c>
      <c r="M135" s="17" t="str">
        <f t="shared" si="22"/>
        <v>OK</v>
      </c>
      <c r="N135" s="18" t="str">
        <f>IF(BO135&lt;&gt;"",
    IF(INT('Data Sheet'!$A$19)=INT('Data Sheet'!$B$19),
        --(INT('Data Sheet'!$A$19) &amp; "." &amp; BO135),
        IF(AND((--(INT('Data Sheet'!$A$19) &amp; "." &amp; BO135)&gt;=--('Data Sheet'!$A$19)), (--(INT('Data Sheet'!$A$19) &amp; "." &amp; BO135)&lt;=--('Data Sheet'!$B$19))),
            --(INT('Data Sheet'!$A$19) &amp; "." &amp; BO135),
            --(INT('Data Sheet'!$B$19) &amp; "." &amp; BO135)
        )
    ),
    IF(BN135&lt;&gt;"",
        IF(INT('Data Sheet'!$A$19)=INT('Data Sheet'!$B$19),
            --(INT('Data Sheet'!$A$19) &amp; "." &amp; LEFT(BN135,3)),
            IF(AND((--(INT('Data Sheet'!$A$19) &amp; "." &amp; LEFT(BN135,3))&gt;=--('Data Sheet'!$A$19)), (--(INT('Data Sheet'!$A$19) &amp; "." &amp; LEFT(BN135,3))&lt;=--('Data Sheet'!$B$19))),
                --(INT('Data Sheet'!$A$19) &amp; "." &amp; LEFT(BN135,3)),
                --(INT('Data Sheet'!$B$19) &amp; "." &amp; LEFT(BN135,3))
            )
        ),
        "OK"
    )
)</f>
        <v>OK</v>
      </c>
      <c r="O135" s="23" t="str">
        <f>IF(BP135&lt;&gt;"",
    IF(INT('Data Sheet'!$A$19)=INT('Data Sheet'!$B$19),
        --(INT('Data Sheet'!$A$19) &amp; "." &amp; BP135),
        IF(AND((--(INT('Data Sheet'!$A$19) &amp; "." &amp; BP135)&gt;=--('Data Sheet'!$A$19)), (--(INT('Data Sheet'!$A$19) &amp; "." &amp; BP135)&lt;=--('Data Sheet'!$B$19))),
            --(INT('Data Sheet'!$A$19) &amp; "." &amp; BP135),
            --(INT('Data Sheet'!$B$19) &amp; "." &amp; BP135)
        )
    ),
    IF(BN135&lt;&gt;"",
        IF(INT('Data Sheet'!$A$19)=INT('Data Sheet'!$B$19),
            --(INT('Data Sheet'!$A$19) &amp; "." &amp; RIGHT(BN135,3)),
            IF(AND((--(INT('Data Sheet'!$A$19) &amp; "." &amp; RIGHT(BN135,3))&gt;=--('Data Sheet'!$A$19)), (--(INT('Data Sheet'!$A$19) &amp; "." &amp; RIGHT(BN135,3))&lt;=--('Data Sheet'!$B$19))),
                --(INT('Data Sheet'!$A$19) &amp; "." &amp; RIGHT(BN135,3)),
                --(INT('Data Sheet'!$B$19) &amp; "." &amp; RIGHT(BN135,3))
            )
        ),
        "OK"
    )
)</f>
        <v>OK</v>
      </c>
      <c r="P135" s="23" t="str">
        <f>IF(BR135&lt;&gt;"",
    IF(INT('Data Sheet'!$A$19)=INT('Data Sheet'!$B$15),
        --(INT('Data Sheet'!$A$15) &amp; "." &amp; BR135),
        IF(AND((--(INT('Data Sheet'!$A$15) &amp; "." &amp; BR135)&gt;=--('Data Sheet'!$A$15)), (--(INT('Data Sheet'!$A$15) &amp; "." &amp; BR135)&lt;=--('Data Sheet'!$B$15))),
            --(INT('Data Sheet'!$A$15) &amp; "." &amp; BR135),
            --(INT('Data Sheet'!$B$15) &amp; "." &amp; BR135)
        )
    ),
    IF(BQ135&lt;&gt;"",
        IF(INT('Data Sheet'!$A$15)=INT('Data Sheet'!$B$15),
            --(INT('Data Sheet'!$A$15) &amp; "." &amp; LEFT(BQ135,3)),
            IF(AND((--(INT('Data Sheet'!$A$15) &amp; "." &amp; LEFT(BQ135,3))&gt;=--('Data Sheet'!$A$15)), (--(INT('Data Sheet'!$A$15) &amp; "." &amp; LEFT(BQ135,3))&lt;=--('Data Sheet'!$B$15))),
                --(INT('Data Sheet'!$A$15) &amp; "." &amp; LEFT(BQ135,3)),
                --(INT('Data Sheet'!$B$15) &amp; "." &amp; LEFT(BQ135,3))
            )
        ),
        "OK"
    )
)</f>
        <v>OK</v>
      </c>
      <c r="Q135" s="23" t="str">
        <f>IF(BS135&lt;&gt;"",
    IF(INT('Data Sheet'!$A$19)=INT('Data Sheet'!$B$15),
        --(INT('Data Sheet'!$A$15) &amp; "." &amp; BS135),
        IF(AND((--(INT('Data Sheet'!$A$15) &amp; "." &amp; BS135)&gt;=--('Data Sheet'!$A$15)), (--(INT('Data Sheet'!$A$15) &amp; "." &amp; BS135)&lt;=--('Data Sheet'!$B$15))),
            --(INT('Data Sheet'!$A$15) &amp; "." &amp; BS135),
            --(INT('Data Sheet'!$B$15) &amp; "." &amp; BS135)
        )
    ),
    IF(BQ135&lt;&gt;"",
        IF(INT('Data Sheet'!$A$15)=INT('Data Sheet'!$B$15),
            --(INT('Data Sheet'!$A$15) &amp; "." &amp; RIGHT(BQ135,3)),
            IF(AND((--(INT('Data Sheet'!$A$15) &amp; "." &amp; RIGHT(BQ135,3))&gt;=--('Data Sheet'!$A$15)), (--(INT('Data Sheet'!$A$15) &amp; "." &amp; RIGHT(BQ135,3))&lt;=--('Data Sheet'!$B$15))),
                --(INT('Data Sheet'!$A$15) &amp; "." &amp; RIGHT(BQ135,3)),
                --(INT('Data Sheet'!$B$15) &amp; "." &amp; RIGHT(BQ135,3))
            )
        ),
        "OK"
    )
)</f>
        <v>OK</v>
      </c>
      <c r="R135" s="19"/>
      <c r="S135" s="19"/>
      <c r="T135" s="19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1"/>
      <c r="AU135" s="21"/>
      <c r="AV135" s="21"/>
      <c r="AW135" s="22"/>
      <c r="AX135" s="99"/>
      <c r="AY135" s="20"/>
      <c r="AZ135" s="20"/>
      <c r="BA135" s="22"/>
      <c r="BB135">
        <v>127</v>
      </c>
      <c r="BC135" s="80"/>
      <c r="BD135" s="80"/>
      <c r="BE135" s="80"/>
      <c r="BF135" s="80"/>
      <c r="BG135" s="32" t="str">
        <f t="shared" si="15"/>
        <v/>
      </c>
      <c r="BH135" s="78">
        <f t="shared" si="13"/>
        <v>0</v>
      </c>
      <c r="BI135" s="2">
        <f t="shared" si="16"/>
        <v>0</v>
      </c>
      <c r="BJ135" s="2">
        <f t="shared" si="17"/>
        <v>0</v>
      </c>
      <c r="BK135" s="2">
        <f t="shared" si="14"/>
        <v>0</v>
      </c>
    </row>
    <row r="136" spans="2:63" ht="15" customHeight="1" x14ac:dyDescent="0.25">
      <c r="B136" s="14">
        <v>128</v>
      </c>
      <c r="C136" s="95" t="str">
        <f t="shared" si="18"/>
        <v/>
      </c>
      <c r="D136" s="15" t="str">
        <f t="shared" si="23"/>
        <v>OK</v>
      </c>
      <c r="E136" s="16" t="e">
        <f>VLOOKUP('Data Sheet'!$B$8,'Data Sheet'!$I$2:$J$9,2,FALSE)</f>
        <v>#N/A</v>
      </c>
      <c r="F136" s="16" t="str">
        <f t="shared" si="19"/>
        <v/>
      </c>
      <c r="G136" s="103">
        <f t="shared" si="20"/>
        <v>0</v>
      </c>
      <c r="H136" s="17" t="s">
        <v>26</v>
      </c>
      <c r="I136" s="17" t="s">
        <v>26</v>
      </c>
      <c r="J136" s="17" t="str">
        <f>IF('Data Sheet'!$B$9="NC-50","N/A","OK")</f>
        <v>OK</v>
      </c>
      <c r="K136" s="17" t="str">
        <f>IF('Data Sheet'!$B$9="NC-50","N/A","OK")</f>
        <v>OK</v>
      </c>
      <c r="L136" s="17" t="str">
        <f t="shared" si="21"/>
        <v>OK</v>
      </c>
      <c r="M136" s="17" t="str">
        <f t="shared" si="22"/>
        <v>OK</v>
      </c>
      <c r="N136" s="18" t="str">
        <f>IF(BO136&lt;&gt;"",
    IF(INT('Data Sheet'!$A$19)=INT('Data Sheet'!$B$19),
        --(INT('Data Sheet'!$A$19) &amp; "." &amp; BO136),
        IF(AND((--(INT('Data Sheet'!$A$19) &amp; "." &amp; BO136)&gt;=--('Data Sheet'!$A$19)), (--(INT('Data Sheet'!$A$19) &amp; "." &amp; BO136)&lt;=--('Data Sheet'!$B$19))),
            --(INT('Data Sheet'!$A$19) &amp; "." &amp; BO136),
            --(INT('Data Sheet'!$B$19) &amp; "." &amp; BO136)
        )
    ),
    IF(BN136&lt;&gt;"",
        IF(INT('Data Sheet'!$A$19)=INT('Data Sheet'!$B$19),
            --(INT('Data Sheet'!$A$19) &amp; "." &amp; LEFT(BN136,3)),
            IF(AND((--(INT('Data Sheet'!$A$19) &amp; "." &amp; LEFT(BN136,3))&gt;=--('Data Sheet'!$A$19)), (--(INT('Data Sheet'!$A$19) &amp; "." &amp; LEFT(BN136,3))&lt;=--('Data Sheet'!$B$19))),
                --(INT('Data Sheet'!$A$19) &amp; "." &amp; LEFT(BN136,3)),
                --(INT('Data Sheet'!$B$19) &amp; "." &amp; LEFT(BN136,3))
            )
        ),
        "OK"
    )
)</f>
        <v>OK</v>
      </c>
      <c r="O136" s="23" t="str">
        <f>IF(BP136&lt;&gt;"",
    IF(INT('Data Sheet'!$A$19)=INT('Data Sheet'!$B$19),
        --(INT('Data Sheet'!$A$19) &amp; "." &amp; BP136),
        IF(AND((--(INT('Data Sheet'!$A$19) &amp; "." &amp; BP136)&gt;=--('Data Sheet'!$A$19)), (--(INT('Data Sheet'!$A$19) &amp; "." &amp; BP136)&lt;=--('Data Sheet'!$B$19))),
            --(INT('Data Sheet'!$A$19) &amp; "." &amp; BP136),
            --(INT('Data Sheet'!$B$19) &amp; "." &amp; BP136)
        )
    ),
    IF(BN136&lt;&gt;"",
        IF(INT('Data Sheet'!$A$19)=INT('Data Sheet'!$B$19),
            --(INT('Data Sheet'!$A$19) &amp; "." &amp; RIGHT(BN136,3)),
            IF(AND((--(INT('Data Sheet'!$A$19) &amp; "." &amp; RIGHT(BN136,3))&gt;=--('Data Sheet'!$A$19)), (--(INT('Data Sheet'!$A$19) &amp; "." &amp; RIGHT(BN136,3))&lt;=--('Data Sheet'!$B$19))),
                --(INT('Data Sheet'!$A$19) &amp; "." &amp; RIGHT(BN136,3)),
                --(INT('Data Sheet'!$B$19) &amp; "." &amp; RIGHT(BN136,3))
            )
        ),
        "OK"
    )
)</f>
        <v>OK</v>
      </c>
      <c r="P136" s="23" t="str">
        <f>IF(BR136&lt;&gt;"",
    IF(INT('Data Sheet'!$A$19)=INT('Data Sheet'!$B$15),
        --(INT('Data Sheet'!$A$15) &amp; "." &amp; BR136),
        IF(AND((--(INT('Data Sheet'!$A$15) &amp; "." &amp; BR136)&gt;=--('Data Sheet'!$A$15)), (--(INT('Data Sheet'!$A$15) &amp; "." &amp; BR136)&lt;=--('Data Sheet'!$B$15))),
            --(INT('Data Sheet'!$A$15) &amp; "." &amp; BR136),
            --(INT('Data Sheet'!$B$15) &amp; "." &amp; BR136)
        )
    ),
    IF(BQ136&lt;&gt;"",
        IF(INT('Data Sheet'!$A$15)=INT('Data Sheet'!$B$15),
            --(INT('Data Sheet'!$A$15) &amp; "." &amp; LEFT(BQ136,3)),
            IF(AND((--(INT('Data Sheet'!$A$15) &amp; "." &amp; LEFT(BQ136,3))&gt;=--('Data Sheet'!$A$15)), (--(INT('Data Sheet'!$A$15) &amp; "." &amp; LEFT(BQ136,3))&lt;=--('Data Sheet'!$B$15))),
                --(INT('Data Sheet'!$A$15) &amp; "." &amp; LEFT(BQ136,3)),
                --(INT('Data Sheet'!$B$15) &amp; "." &amp; LEFT(BQ136,3))
            )
        ),
        "OK"
    )
)</f>
        <v>OK</v>
      </c>
      <c r="Q136" s="23" t="str">
        <f>IF(BS136&lt;&gt;"",
    IF(INT('Data Sheet'!$A$19)=INT('Data Sheet'!$B$15),
        --(INT('Data Sheet'!$A$15) &amp; "." &amp; BS136),
        IF(AND((--(INT('Data Sheet'!$A$15) &amp; "." &amp; BS136)&gt;=--('Data Sheet'!$A$15)), (--(INT('Data Sheet'!$A$15) &amp; "." &amp; BS136)&lt;=--('Data Sheet'!$B$15))),
            --(INT('Data Sheet'!$A$15) &amp; "." &amp; BS136),
            --(INT('Data Sheet'!$B$15) &amp; "." &amp; BS136)
        )
    ),
    IF(BQ136&lt;&gt;"",
        IF(INT('Data Sheet'!$A$15)=INT('Data Sheet'!$B$15),
            --(INT('Data Sheet'!$A$15) &amp; "." &amp; RIGHT(BQ136,3)),
            IF(AND((--(INT('Data Sheet'!$A$15) &amp; "." &amp; RIGHT(BQ136,3))&gt;=--('Data Sheet'!$A$15)), (--(INT('Data Sheet'!$A$15) &amp; "." &amp; RIGHT(BQ136,3))&lt;=--('Data Sheet'!$B$15))),
                --(INT('Data Sheet'!$A$15) &amp; "." &amp; RIGHT(BQ136,3)),
                --(INT('Data Sheet'!$B$15) &amp; "." &amp; RIGHT(BQ136,3))
            )
        ),
        "OK"
    )
)</f>
        <v>OK</v>
      </c>
      <c r="R136" s="19"/>
      <c r="S136" s="19"/>
      <c r="T136" s="19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1"/>
      <c r="AU136" s="21"/>
      <c r="AV136" s="21"/>
      <c r="AW136" s="22"/>
      <c r="AX136" s="99"/>
      <c r="AY136" s="20"/>
      <c r="AZ136" s="20"/>
      <c r="BA136" s="22"/>
      <c r="BB136">
        <v>128</v>
      </c>
      <c r="BC136" s="80"/>
      <c r="BD136" s="80"/>
      <c r="BE136" s="80"/>
      <c r="BF136" s="80"/>
      <c r="BG136" s="32" t="str">
        <f t="shared" si="15"/>
        <v/>
      </c>
      <c r="BH136" s="78">
        <f t="shared" si="13"/>
        <v>0</v>
      </c>
      <c r="BI136" s="2">
        <f t="shared" si="16"/>
        <v>0</v>
      </c>
      <c r="BJ136" s="2">
        <f t="shared" si="17"/>
        <v>0</v>
      </c>
      <c r="BK136" s="2">
        <f t="shared" si="14"/>
        <v>0</v>
      </c>
    </row>
    <row r="137" spans="2:63" ht="15" customHeight="1" x14ac:dyDescent="0.25">
      <c r="B137" s="14">
        <v>129</v>
      </c>
      <c r="C137" s="95" t="str">
        <f t="shared" si="18"/>
        <v/>
      </c>
      <c r="D137" s="15" t="str">
        <f t="shared" si="23"/>
        <v>OK</v>
      </c>
      <c r="E137" s="16" t="e">
        <f>VLOOKUP('Data Sheet'!$B$8,'Data Sheet'!$I$2:$J$9,2,FALSE)</f>
        <v>#N/A</v>
      </c>
      <c r="F137" s="16" t="str">
        <f t="shared" si="19"/>
        <v/>
      </c>
      <c r="G137" s="103">
        <f t="shared" si="20"/>
        <v>0</v>
      </c>
      <c r="H137" s="17" t="s">
        <v>26</v>
      </c>
      <c r="I137" s="17" t="s">
        <v>26</v>
      </c>
      <c r="J137" s="17" t="str">
        <f>IF('Data Sheet'!$B$9="NC-50","N/A","OK")</f>
        <v>OK</v>
      </c>
      <c r="K137" s="17" t="str">
        <f>IF('Data Sheet'!$B$9="NC-50","N/A","OK")</f>
        <v>OK</v>
      </c>
      <c r="L137" s="17" t="str">
        <f t="shared" si="21"/>
        <v>OK</v>
      </c>
      <c r="M137" s="17" t="str">
        <f t="shared" si="22"/>
        <v>OK</v>
      </c>
      <c r="N137" s="18" t="str">
        <f>IF(BO137&lt;&gt;"",
    IF(INT('Data Sheet'!$A$19)=INT('Data Sheet'!$B$19),
        --(INT('Data Sheet'!$A$19) &amp; "." &amp; BO137),
        IF(AND((--(INT('Data Sheet'!$A$19) &amp; "." &amp; BO137)&gt;=--('Data Sheet'!$A$19)), (--(INT('Data Sheet'!$A$19) &amp; "." &amp; BO137)&lt;=--('Data Sheet'!$B$19))),
            --(INT('Data Sheet'!$A$19) &amp; "." &amp; BO137),
            --(INT('Data Sheet'!$B$19) &amp; "." &amp; BO137)
        )
    ),
    IF(BN137&lt;&gt;"",
        IF(INT('Data Sheet'!$A$19)=INT('Data Sheet'!$B$19),
            --(INT('Data Sheet'!$A$19) &amp; "." &amp; LEFT(BN137,3)),
            IF(AND((--(INT('Data Sheet'!$A$19) &amp; "." &amp; LEFT(BN137,3))&gt;=--('Data Sheet'!$A$19)), (--(INT('Data Sheet'!$A$19) &amp; "." &amp; LEFT(BN137,3))&lt;=--('Data Sheet'!$B$19))),
                --(INT('Data Sheet'!$A$19) &amp; "." &amp; LEFT(BN137,3)),
                --(INT('Data Sheet'!$B$19) &amp; "." &amp; LEFT(BN137,3))
            )
        ),
        "OK"
    )
)</f>
        <v>OK</v>
      </c>
      <c r="O137" s="23" t="str">
        <f>IF(BP137&lt;&gt;"",
    IF(INT('Data Sheet'!$A$19)=INT('Data Sheet'!$B$19),
        --(INT('Data Sheet'!$A$19) &amp; "." &amp; BP137),
        IF(AND((--(INT('Data Sheet'!$A$19) &amp; "." &amp; BP137)&gt;=--('Data Sheet'!$A$19)), (--(INT('Data Sheet'!$A$19) &amp; "." &amp; BP137)&lt;=--('Data Sheet'!$B$19))),
            --(INT('Data Sheet'!$A$19) &amp; "." &amp; BP137),
            --(INT('Data Sheet'!$B$19) &amp; "." &amp; BP137)
        )
    ),
    IF(BN137&lt;&gt;"",
        IF(INT('Data Sheet'!$A$19)=INT('Data Sheet'!$B$19),
            --(INT('Data Sheet'!$A$19) &amp; "." &amp; RIGHT(BN137,3)),
            IF(AND((--(INT('Data Sheet'!$A$19) &amp; "." &amp; RIGHT(BN137,3))&gt;=--('Data Sheet'!$A$19)), (--(INT('Data Sheet'!$A$19) &amp; "." &amp; RIGHT(BN137,3))&lt;=--('Data Sheet'!$B$19))),
                --(INT('Data Sheet'!$A$19) &amp; "." &amp; RIGHT(BN137,3)),
                --(INT('Data Sheet'!$B$19) &amp; "." &amp; RIGHT(BN137,3))
            )
        ),
        "OK"
    )
)</f>
        <v>OK</v>
      </c>
      <c r="P137" s="23" t="str">
        <f>IF(BR137&lt;&gt;"",
    IF(INT('Data Sheet'!$A$19)=INT('Data Sheet'!$B$15),
        --(INT('Data Sheet'!$A$15) &amp; "." &amp; BR137),
        IF(AND((--(INT('Data Sheet'!$A$15) &amp; "." &amp; BR137)&gt;=--('Data Sheet'!$A$15)), (--(INT('Data Sheet'!$A$15) &amp; "." &amp; BR137)&lt;=--('Data Sheet'!$B$15))),
            --(INT('Data Sheet'!$A$15) &amp; "." &amp; BR137),
            --(INT('Data Sheet'!$B$15) &amp; "." &amp; BR137)
        )
    ),
    IF(BQ137&lt;&gt;"",
        IF(INT('Data Sheet'!$A$15)=INT('Data Sheet'!$B$15),
            --(INT('Data Sheet'!$A$15) &amp; "." &amp; LEFT(BQ137,3)),
            IF(AND((--(INT('Data Sheet'!$A$15) &amp; "." &amp; LEFT(BQ137,3))&gt;=--('Data Sheet'!$A$15)), (--(INT('Data Sheet'!$A$15) &amp; "." &amp; LEFT(BQ137,3))&lt;=--('Data Sheet'!$B$15))),
                --(INT('Data Sheet'!$A$15) &amp; "." &amp; LEFT(BQ137,3)),
                --(INT('Data Sheet'!$B$15) &amp; "." &amp; LEFT(BQ137,3))
            )
        ),
        "OK"
    )
)</f>
        <v>OK</v>
      </c>
      <c r="Q137" s="23" t="str">
        <f>IF(BS137&lt;&gt;"",
    IF(INT('Data Sheet'!$A$19)=INT('Data Sheet'!$B$15),
        --(INT('Data Sheet'!$A$15) &amp; "." &amp; BS137),
        IF(AND((--(INT('Data Sheet'!$A$15) &amp; "." &amp; BS137)&gt;=--('Data Sheet'!$A$15)), (--(INT('Data Sheet'!$A$15) &amp; "." &amp; BS137)&lt;=--('Data Sheet'!$B$15))),
            --(INT('Data Sheet'!$A$15) &amp; "." &amp; BS137),
            --(INT('Data Sheet'!$B$15) &amp; "." &amp; BS137)
        )
    ),
    IF(BQ137&lt;&gt;"",
        IF(INT('Data Sheet'!$A$15)=INT('Data Sheet'!$B$15),
            --(INT('Data Sheet'!$A$15) &amp; "." &amp; RIGHT(BQ137,3)),
            IF(AND((--(INT('Data Sheet'!$A$15) &amp; "." &amp; RIGHT(BQ137,3))&gt;=--('Data Sheet'!$A$15)), (--(INT('Data Sheet'!$A$15) &amp; "." &amp; RIGHT(BQ137,3))&lt;=--('Data Sheet'!$B$15))),
                --(INT('Data Sheet'!$A$15) &amp; "." &amp; RIGHT(BQ137,3)),
                --(INT('Data Sheet'!$B$15) &amp; "." &amp; RIGHT(BQ137,3))
            )
        ),
        "OK"
    )
)</f>
        <v>OK</v>
      </c>
      <c r="R137" s="19"/>
      <c r="S137" s="19"/>
      <c r="T137" s="19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1"/>
      <c r="AU137" s="21"/>
      <c r="AV137" s="21"/>
      <c r="AW137" s="22"/>
      <c r="AX137" s="99"/>
      <c r="AY137" s="20"/>
      <c r="AZ137" s="20"/>
      <c r="BA137" s="22"/>
      <c r="BB137">
        <v>129</v>
      </c>
      <c r="BC137" s="80"/>
      <c r="BD137" s="80"/>
      <c r="BE137" s="80"/>
      <c r="BF137" s="80"/>
      <c r="BG137" s="32" t="str">
        <f t="shared" si="15"/>
        <v/>
      </c>
      <c r="BH137" s="78">
        <f t="shared" ref="BH137:BH200" si="24">COUNTA(T137:AF137)</f>
        <v>0</v>
      </c>
      <c r="BI137" s="2">
        <f t="shared" si="16"/>
        <v>0</v>
      </c>
      <c r="BJ137" s="2">
        <f t="shared" si="17"/>
        <v>0</v>
      </c>
      <c r="BK137" s="2">
        <f t="shared" ref="BK137:BK200" si="25">COUNTA(T137:AW137)</f>
        <v>0</v>
      </c>
    </row>
    <row r="138" spans="2:63" ht="15" customHeight="1" x14ac:dyDescent="0.25">
      <c r="B138" s="14">
        <v>130</v>
      </c>
      <c r="C138" s="95" t="str">
        <f t="shared" si="18"/>
        <v/>
      </c>
      <c r="D138" s="15" t="str">
        <f t="shared" si="23"/>
        <v>OK</v>
      </c>
      <c r="E138" s="16" t="e">
        <f>VLOOKUP('Data Sheet'!$B$8,'Data Sheet'!$I$2:$J$9,2,FALSE)</f>
        <v>#N/A</v>
      </c>
      <c r="F138" s="16" t="str">
        <f t="shared" si="19"/>
        <v/>
      </c>
      <c r="G138" s="103">
        <f t="shared" si="20"/>
        <v>0</v>
      </c>
      <c r="H138" s="17" t="s">
        <v>26</v>
      </c>
      <c r="I138" s="17" t="s">
        <v>26</v>
      </c>
      <c r="J138" s="17" t="str">
        <f>IF('Data Sheet'!$B$9="NC-50","N/A","OK")</f>
        <v>OK</v>
      </c>
      <c r="K138" s="17" t="str">
        <f>IF('Data Sheet'!$B$9="NC-50","N/A","OK")</f>
        <v>OK</v>
      </c>
      <c r="L138" s="17" t="str">
        <f t="shared" si="21"/>
        <v>OK</v>
      </c>
      <c r="M138" s="17" t="str">
        <f t="shared" si="22"/>
        <v>OK</v>
      </c>
      <c r="N138" s="18" t="str">
        <f>IF(BO138&lt;&gt;"",
    IF(INT('Data Sheet'!$A$19)=INT('Data Sheet'!$B$19),
        --(INT('Data Sheet'!$A$19) &amp; "." &amp; BO138),
        IF(AND((--(INT('Data Sheet'!$A$19) &amp; "." &amp; BO138)&gt;=--('Data Sheet'!$A$19)), (--(INT('Data Sheet'!$A$19) &amp; "." &amp; BO138)&lt;=--('Data Sheet'!$B$19))),
            --(INT('Data Sheet'!$A$19) &amp; "." &amp; BO138),
            --(INT('Data Sheet'!$B$19) &amp; "." &amp; BO138)
        )
    ),
    IF(BN138&lt;&gt;"",
        IF(INT('Data Sheet'!$A$19)=INT('Data Sheet'!$B$19),
            --(INT('Data Sheet'!$A$19) &amp; "." &amp; LEFT(BN138,3)),
            IF(AND((--(INT('Data Sheet'!$A$19) &amp; "." &amp; LEFT(BN138,3))&gt;=--('Data Sheet'!$A$19)), (--(INT('Data Sheet'!$A$19) &amp; "." &amp; LEFT(BN138,3))&lt;=--('Data Sheet'!$B$19))),
                --(INT('Data Sheet'!$A$19) &amp; "." &amp; LEFT(BN138,3)),
                --(INT('Data Sheet'!$B$19) &amp; "." &amp; LEFT(BN138,3))
            )
        ),
        "OK"
    )
)</f>
        <v>OK</v>
      </c>
      <c r="O138" s="23" t="str">
        <f>IF(BP138&lt;&gt;"",
    IF(INT('Data Sheet'!$A$19)=INT('Data Sheet'!$B$19),
        --(INT('Data Sheet'!$A$19) &amp; "." &amp; BP138),
        IF(AND((--(INT('Data Sheet'!$A$19) &amp; "." &amp; BP138)&gt;=--('Data Sheet'!$A$19)), (--(INT('Data Sheet'!$A$19) &amp; "." &amp; BP138)&lt;=--('Data Sheet'!$B$19))),
            --(INT('Data Sheet'!$A$19) &amp; "." &amp; BP138),
            --(INT('Data Sheet'!$B$19) &amp; "." &amp; BP138)
        )
    ),
    IF(BN138&lt;&gt;"",
        IF(INT('Data Sheet'!$A$19)=INT('Data Sheet'!$B$19),
            --(INT('Data Sheet'!$A$19) &amp; "." &amp; RIGHT(BN138,3)),
            IF(AND((--(INT('Data Sheet'!$A$19) &amp; "." &amp; RIGHT(BN138,3))&gt;=--('Data Sheet'!$A$19)), (--(INT('Data Sheet'!$A$19) &amp; "." &amp; RIGHT(BN138,3))&lt;=--('Data Sheet'!$B$19))),
                --(INT('Data Sheet'!$A$19) &amp; "." &amp; RIGHT(BN138,3)),
                --(INT('Data Sheet'!$B$19) &amp; "." &amp; RIGHT(BN138,3))
            )
        ),
        "OK"
    )
)</f>
        <v>OK</v>
      </c>
      <c r="P138" s="23" t="str">
        <f>IF(BR138&lt;&gt;"",
    IF(INT('Data Sheet'!$A$19)=INT('Data Sheet'!$B$15),
        --(INT('Data Sheet'!$A$15) &amp; "." &amp; BR138),
        IF(AND((--(INT('Data Sheet'!$A$15) &amp; "." &amp; BR138)&gt;=--('Data Sheet'!$A$15)), (--(INT('Data Sheet'!$A$15) &amp; "." &amp; BR138)&lt;=--('Data Sheet'!$B$15))),
            --(INT('Data Sheet'!$A$15) &amp; "." &amp; BR138),
            --(INT('Data Sheet'!$B$15) &amp; "." &amp; BR138)
        )
    ),
    IF(BQ138&lt;&gt;"",
        IF(INT('Data Sheet'!$A$15)=INT('Data Sheet'!$B$15),
            --(INT('Data Sheet'!$A$15) &amp; "." &amp; LEFT(BQ138,3)),
            IF(AND((--(INT('Data Sheet'!$A$15) &amp; "." &amp; LEFT(BQ138,3))&gt;=--('Data Sheet'!$A$15)), (--(INT('Data Sheet'!$A$15) &amp; "." &amp; LEFT(BQ138,3))&lt;=--('Data Sheet'!$B$15))),
                --(INT('Data Sheet'!$A$15) &amp; "." &amp; LEFT(BQ138,3)),
                --(INT('Data Sheet'!$B$15) &amp; "." &amp; LEFT(BQ138,3))
            )
        ),
        "OK"
    )
)</f>
        <v>OK</v>
      </c>
      <c r="Q138" s="23" t="str">
        <f>IF(BS138&lt;&gt;"",
    IF(INT('Data Sheet'!$A$19)=INT('Data Sheet'!$B$15),
        --(INT('Data Sheet'!$A$15) &amp; "." &amp; BS138),
        IF(AND((--(INT('Data Sheet'!$A$15) &amp; "." &amp; BS138)&gt;=--('Data Sheet'!$A$15)), (--(INT('Data Sheet'!$A$15) &amp; "." &amp; BS138)&lt;=--('Data Sheet'!$B$15))),
            --(INT('Data Sheet'!$A$15) &amp; "." &amp; BS138),
            --(INT('Data Sheet'!$B$15) &amp; "." &amp; BS138)
        )
    ),
    IF(BQ138&lt;&gt;"",
        IF(INT('Data Sheet'!$A$15)=INT('Data Sheet'!$B$15),
            --(INT('Data Sheet'!$A$15) &amp; "." &amp; RIGHT(BQ138,3)),
            IF(AND((--(INT('Data Sheet'!$A$15) &amp; "." &amp; RIGHT(BQ138,3))&gt;=--('Data Sheet'!$A$15)), (--(INT('Data Sheet'!$A$15) &amp; "." &amp; RIGHT(BQ138,3))&lt;=--('Data Sheet'!$B$15))),
                --(INT('Data Sheet'!$A$15) &amp; "." &amp; RIGHT(BQ138,3)),
                --(INT('Data Sheet'!$B$15) &amp; "." &amp; RIGHT(BQ138,3))
            )
        ),
        "OK"
    )
)</f>
        <v>OK</v>
      </c>
      <c r="R138" s="19"/>
      <c r="S138" s="19"/>
      <c r="T138" s="19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1"/>
      <c r="AU138" s="21"/>
      <c r="AV138" s="21"/>
      <c r="AW138" s="22"/>
      <c r="AX138" s="99"/>
      <c r="AY138" s="20"/>
      <c r="AZ138" s="20"/>
      <c r="BA138" s="22"/>
      <c r="BB138">
        <v>130</v>
      </c>
      <c r="BC138" s="80"/>
      <c r="BD138" s="80"/>
      <c r="BE138" s="80"/>
      <c r="BF138" s="80"/>
      <c r="BG138" s="32" t="str">
        <f t="shared" ref="BG138:BG201" si="26">CONCATENATE(BC138,BD138,BE138,BF138)</f>
        <v/>
      </c>
      <c r="BH138" s="78">
        <f t="shared" si="24"/>
        <v>0</v>
      </c>
      <c r="BI138" s="2">
        <f t="shared" ref="BI138:BI201" si="27">IF(COUNTA(AI138:AN138)&gt;0,1,0)</f>
        <v>0</v>
      </c>
      <c r="BJ138" s="2">
        <f t="shared" ref="BJ138:BJ201" si="28">IF(SUM(BH138:BI138)=2,1,0)</f>
        <v>0</v>
      </c>
      <c r="BK138" s="2">
        <f t="shared" si="25"/>
        <v>0</v>
      </c>
    </row>
    <row r="139" spans="2:63" ht="15" customHeight="1" x14ac:dyDescent="0.25">
      <c r="B139" s="14">
        <v>131</v>
      </c>
      <c r="C139" s="95" t="str">
        <f t="shared" ref="C139:C202" si="29">BG139</f>
        <v/>
      </c>
      <c r="D139" s="15" t="str">
        <f t="shared" si="23"/>
        <v>OK</v>
      </c>
      <c r="E139" s="16" t="e">
        <f>VLOOKUP('Data Sheet'!$B$8,'Data Sheet'!$I$2:$J$9,2,FALSE)</f>
        <v>#N/A</v>
      </c>
      <c r="F139" s="16" t="str">
        <f t="shared" ref="F139:F202" si="30">IF(BT139="", "", --("0."&amp;BT139))</f>
        <v/>
      </c>
      <c r="G139" s="103">
        <f t="shared" ref="G139:G202" si="31">IF(F139="", 0, F139/E139)</f>
        <v>0</v>
      </c>
      <c r="H139" s="17" t="s">
        <v>26</v>
      </c>
      <c r="I139" s="17" t="s">
        <v>26</v>
      </c>
      <c r="J139" s="17" t="str">
        <f>IF('Data Sheet'!$B$9="NC-50","N/A","OK")</f>
        <v>OK</v>
      </c>
      <c r="K139" s="17" t="str">
        <f>IF('Data Sheet'!$B$9="NC-50","N/A","OK")</f>
        <v>OK</v>
      </c>
      <c r="L139" s="17" t="str">
        <f t="shared" ref="L139:L202" si="32">IF($AP139="x","MIN","OK")</f>
        <v>OK</v>
      </c>
      <c r="M139" s="17" t="str">
        <f t="shared" ref="M139:M202" si="33">IF($AQ139="x","MIN","OK")</f>
        <v>OK</v>
      </c>
      <c r="N139" s="18" t="str">
        <f>IF(BO139&lt;&gt;"",
    IF(INT('Data Sheet'!$A$19)=INT('Data Sheet'!$B$19),
        --(INT('Data Sheet'!$A$19) &amp; "." &amp; BO139),
        IF(AND((--(INT('Data Sheet'!$A$19) &amp; "." &amp; BO139)&gt;=--('Data Sheet'!$A$19)), (--(INT('Data Sheet'!$A$19) &amp; "." &amp; BO139)&lt;=--('Data Sheet'!$B$19))),
            --(INT('Data Sheet'!$A$19) &amp; "." &amp; BO139),
            --(INT('Data Sheet'!$B$19) &amp; "." &amp; BO139)
        )
    ),
    IF(BN139&lt;&gt;"",
        IF(INT('Data Sheet'!$A$19)=INT('Data Sheet'!$B$19),
            --(INT('Data Sheet'!$A$19) &amp; "." &amp; LEFT(BN139,3)),
            IF(AND((--(INT('Data Sheet'!$A$19) &amp; "." &amp; LEFT(BN139,3))&gt;=--('Data Sheet'!$A$19)), (--(INT('Data Sheet'!$A$19) &amp; "." &amp; LEFT(BN139,3))&lt;=--('Data Sheet'!$B$19))),
                --(INT('Data Sheet'!$A$19) &amp; "." &amp; LEFT(BN139,3)),
                --(INT('Data Sheet'!$B$19) &amp; "." &amp; LEFT(BN139,3))
            )
        ),
        "OK"
    )
)</f>
        <v>OK</v>
      </c>
      <c r="O139" s="23" t="str">
        <f>IF(BP139&lt;&gt;"",
    IF(INT('Data Sheet'!$A$19)=INT('Data Sheet'!$B$19),
        --(INT('Data Sheet'!$A$19) &amp; "." &amp; BP139),
        IF(AND((--(INT('Data Sheet'!$A$19) &amp; "." &amp; BP139)&gt;=--('Data Sheet'!$A$19)), (--(INT('Data Sheet'!$A$19) &amp; "." &amp; BP139)&lt;=--('Data Sheet'!$B$19))),
            --(INT('Data Sheet'!$A$19) &amp; "." &amp; BP139),
            --(INT('Data Sheet'!$B$19) &amp; "." &amp; BP139)
        )
    ),
    IF(BN139&lt;&gt;"",
        IF(INT('Data Sheet'!$A$19)=INT('Data Sheet'!$B$19),
            --(INT('Data Sheet'!$A$19) &amp; "." &amp; RIGHT(BN139,3)),
            IF(AND((--(INT('Data Sheet'!$A$19) &amp; "." &amp; RIGHT(BN139,3))&gt;=--('Data Sheet'!$A$19)), (--(INT('Data Sheet'!$A$19) &amp; "." &amp; RIGHT(BN139,3))&lt;=--('Data Sheet'!$B$19))),
                --(INT('Data Sheet'!$A$19) &amp; "." &amp; RIGHT(BN139,3)),
                --(INT('Data Sheet'!$B$19) &amp; "." &amp; RIGHT(BN139,3))
            )
        ),
        "OK"
    )
)</f>
        <v>OK</v>
      </c>
      <c r="P139" s="23" t="str">
        <f>IF(BR139&lt;&gt;"",
    IF(INT('Data Sheet'!$A$19)=INT('Data Sheet'!$B$15),
        --(INT('Data Sheet'!$A$15) &amp; "." &amp; BR139),
        IF(AND((--(INT('Data Sheet'!$A$15) &amp; "." &amp; BR139)&gt;=--('Data Sheet'!$A$15)), (--(INT('Data Sheet'!$A$15) &amp; "." &amp; BR139)&lt;=--('Data Sheet'!$B$15))),
            --(INT('Data Sheet'!$A$15) &amp; "." &amp; BR139),
            --(INT('Data Sheet'!$B$15) &amp; "." &amp; BR139)
        )
    ),
    IF(BQ139&lt;&gt;"",
        IF(INT('Data Sheet'!$A$15)=INT('Data Sheet'!$B$15),
            --(INT('Data Sheet'!$A$15) &amp; "." &amp; LEFT(BQ139,3)),
            IF(AND((--(INT('Data Sheet'!$A$15) &amp; "." &amp; LEFT(BQ139,3))&gt;=--('Data Sheet'!$A$15)), (--(INT('Data Sheet'!$A$15) &amp; "." &amp; LEFT(BQ139,3))&lt;=--('Data Sheet'!$B$15))),
                --(INT('Data Sheet'!$A$15) &amp; "." &amp; LEFT(BQ139,3)),
                --(INT('Data Sheet'!$B$15) &amp; "." &amp; LEFT(BQ139,3))
            )
        ),
        "OK"
    )
)</f>
        <v>OK</v>
      </c>
      <c r="Q139" s="23" t="str">
        <f>IF(BS139&lt;&gt;"",
    IF(INT('Data Sheet'!$A$19)=INT('Data Sheet'!$B$15),
        --(INT('Data Sheet'!$A$15) &amp; "." &amp; BS139),
        IF(AND((--(INT('Data Sheet'!$A$15) &amp; "." &amp; BS139)&gt;=--('Data Sheet'!$A$15)), (--(INT('Data Sheet'!$A$15) &amp; "." &amp; BS139)&lt;=--('Data Sheet'!$B$15))),
            --(INT('Data Sheet'!$A$15) &amp; "." &amp; BS139),
            --(INT('Data Sheet'!$B$15) &amp; "." &amp; BS139)
        )
    ),
    IF(BQ139&lt;&gt;"",
        IF(INT('Data Sheet'!$A$15)=INT('Data Sheet'!$B$15),
            --(INT('Data Sheet'!$A$15) &amp; "." &amp; RIGHT(BQ139,3)),
            IF(AND((--(INT('Data Sheet'!$A$15) &amp; "." &amp; RIGHT(BQ139,3))&gt;=--('Data Sheet'!$A$15)), (--(INT('Data Sheet'!$A$15) &amp; "." &amp; RIGHT(BQ139,3))&lt;=--('Data Sheet'!$B$15))),
                --(INT('Data Sheet'!$A$15) &amp; "." &amp; RIGHT(BQ139,3)),
                --(INT('Data Sheet'!$B$15) &amp; "." &amp; RIGHT(BQ139,3))
            )
        ),
        "OK"
    )
)</f>
        <v>OK</v>
      </c>
      <c r="R139" s="19"/>
      <c r="S139" s="19"/>
      <c r="T139" s="19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1"/>
      <c r="AU139" s="21"/>
      <c r="AV139" s="21"/>
      <c r="AW139" s="22"/>
      <c r="AX139" s="99"/>
      <c r="AY139" s="20"/>
      <c r="AZ139" s="20"/>
      <c r="BA139" s="22"/>
      <c r="BB139">
        <v>131</v>
      </c>
      <c r="BC139" s="80"/>
      <c r="BD139" s="80"/>
      <c r="BE139" s="80"/>
      <c r="BF139" s="80"/>
      <c r="BG139" s="32" t="str">
        <f t="shared" si="26"/>
        <v/>
      </c>
      <c r="BH139" s="78">
        <f t="shared" si="24"/>
        <v>0</v>
      </c>
      <c r="BI139" s="2">
        <f t="shared" si="27"/>
        <v>0</v>
      </c>
      <c r="BJ139" s="2">
        <f t="shared" si="28"/>
        <v>0</v>
      </c>
      <c r="BK139" s="2">
        <f t="shared" si="25"/>
        <v>0</v>
      </c>
    </row>
    <row r="140" spans="2:63" ht="15" customHeight="1" x14ac:dyDescent="0.25">
      <c r="B140" s="14">
        <v>132</v>
      </c>
      <c r="C140" s="95" t="str">
        <f t="shared" si="29"/>
        <v/>
      </c>
      <c r="D140" s="15" t="str">
        <f t="shared" ref="D140:D203" si="34">IF(AO140="x","-","OK")</f>
        <v>OK</v>
      </c>
      <c r="E140" s="16" t="e">
        <f>VLOOKUP('Data Sheet'!$B$8,'Data Sheet'!$I$2:$J$9,2,FALSE)</f>
        <v>#N/A</v>
      </c>
      <c r="F140" s="16" t="str">
        <f t="shared" si="30"/>
        <v/>
      </c>
      <c r="G140" s="103">
        <f t="shared" si="31"/>
        <v>0</v>
      </c>
      <c r="H140" s="17" t="s">
        <v>26</v>
      </c>
      <c r="I140" s="17" t="s">
        <v>26</v>
      </c>
      <c r="J140" s="17" t="str">
        <f>IF('Data Sheet'!$B$9="NC-50","N/A","OK")</f>
        <v>OK</v>
      </c>
      <c r="K140" s="17" t="str">
        <f>IF('Data Sheet'!$B$9="NC-50","N/A","OK")</f>
        <v>OK</v>
      </c>
      <c r="L140" s="17" t="str">
        <f t="shared" si="32"/>
        <v>OK</v>
      </c>
      <c r="M140" s="17" t="str">
        <f t="shared" si="33"/>
        <v>OK</v>
      </c>
      <c r="N140" s="18" t="str">
        <f>IF(BO140&lt;&gt;"",
    IF(INT('Data Sheet'!$A$19)=INT('Data Sheet'!$B$19),
        --(INT('Data Sheet'!$A$19) &amp; "." &amp; BO140),
        IF(AND((--(INT('Data Sheet'!$A$19) &amp; "." &amp; BO140)&gt;=--('Data Sheet'!$A$19)), (--(INT('Data Sheet'!$A$19) &amp; "." &amp; BO140)&lt;=--('Data Sheet'!$B$19))),
            --(INT('Data Sheet'!$A$19) &amp; "." &amp; BO140),
            --(INT('Data Sheet'!$B$19) &amp; "." &amp; BO140)
        )
    ),
    IF(BN140&lt;&gt;"",
        IF(INT('Data Sheet'!$A$19)=INT('Data Sheet'!$B$19),
            --(INT('Data Sheet'!$A$19) &amp; "." &amp; LEFT(BN140,3)),
            IF(AND((--(INT('Data Sheet'!$A$19) &amp; "." &amp; LEFT(BN140,3))&gt;=--('Data Sheet'!$A$19)), (--(INT('Data Sheet'!$A$19) &amp; "." &amp; LEFT(BN140,3))&lt;=--('Data Sheet'!$B$19))),
                --(INT('Data Sheet'!$A$19) &amp; "." &amp; LEFT(BN140,3)),
                --(INT('Data Sheet'!$B$19) &amp; "." &amp; LEFT(BN140,3))
            )
        ),
        "OK"
    )
)</f>
        <v>OK</v>
      </c>
      <c r="O140" s="23" t="str">
        <f>IF(BP140&lt;&gt;"",
    IF(INT('Data Sheet'!$A$19)=INT('Data Sheet'!$B$19),
        --(INT('Data Sheet'!$A$19) &amp; "." &amp; BP140),
        IF(AND((--(INT('Data Sheet'!$A$19) &amp; "." &amp; BP140)&gt;=--('Data Sheet'!$A$19)), (--(INT('Data Sheet'!$A$19) &amp; "." &amp; BP140)&lt;=--('Data Sheet'!$B$19))),
            --(INT('Data Sheet'!$A$19) &amp; "." &amp; BP140),
            --(INT('Data Sheet'!$B$19) &amp; "." &amp; BP140)
        )
    ),
    IF(BN140&lt;&gt;"",
        IF(INT('Data Sheet'!$A$19)=INT('Data Sheet'!$B$19),
            --(INT('Data Sheet'!$A$19) &amp; "." &amp; RIGHT(BN140,3)),
            IF(AND((--(INT('Data Sheet'!$A$19) &amp; "." &amp; RIGHT(BN140,3))&gt;=--('Data Sheet'!$A$19)), (--(INT('Data Sheet'!$A$19) &amp; "." &amp; RIGHT(BN140,3))&lt;=--('Data Sheet'!$B$19))),
                --(INT('Data Sheet'!$A$19) &amp; "." &amp; RIGHT(BN140,3)),
                --(INT('Data Sheet'!$B$19) &amp; "." &amp; RIGHT(BN140,3))
            )
        ),
        "OK"
    )
)</f>
        <v>OK</v>
      </c>
      <c r="P140" s="23" t="str">
        <f>IF(BR140&lt;&gt;"",
    IF(INT('Data Sheet'!$A$19)=INT('Data Sheet'!$B$15),
        --(INT('Data Sheet'!$A$15) &amp; "." &amp; BR140),
        IF(AND((--(INT('Data Sheet'!$A$15) &amp; "." &amp; BR140)&gt;=--('Data Sheet'!$A$15)), (--(INT('Data Sheet'!$A$15) &amp; "." &amp; BR140)&lt;=--('Data Sheet'!$B$15))),
            --(INT('Data Sheet'!$A$15) &amp; "." &amp; BR140),
            --(INT('Data Sheet'!$B$15) &amp; "." &amp; BR140)
        )
    ),
    IF(BQ140&lt;&gt;"",
        IF(INT('Data Sheet'!$A$15)=INT('Data Sheet'!$B$15),
            --(INT('Data Sheet'!$A$15) &amp; "." &amp; LEFT(BQ140,3)),
            IF(AND((--(INT('Data Sheet'!$A$15) &amp; "." &amp; LEFT(BQ140,3))&gt;=--('Data Sheet'!$A$15)), (--(INT('Data Sheet'!$A$15) &amp; "." &amp; LEFT(BQ140,3))&lt;=--('Data Sheet'!$B$15))),
                --(INT('Data Sheet'!$A$15) &amp; "." &amp; LEFT(BQ140,3)),
                --(INT('Data Sheet'!$B$15) &amp; "." &amp; LEFT(BQ140,3))
            )
        ),
        "OK"
    )
)</f>
        <v>OK</v>
      </c>
      <c r="Q140" s="23" t="str">
        <f>IF(BS140&lt;&gt;"",
    IF(INT('Data Sheet'!$A$19)=INT('Data Sheet'!$B$15),
        --(INT('Data Sheet'!$A$15) &amp; "." &amp; BS140),
        IF(AND((--(INT('Data Sheet'!$A$15) &amp; "." &amp; BS140)&gt;=--('Data Sheet'!$A$15)), (--(INT('Data Sheet'!$A$15) &amp; "." &amp; BS140)&lt;=--('Data Sheet'!$B$15))),
            --(INT('Data Sheet'!$A$15) &amp; "." &amp; BS140),
            --(INT('Data Sheet'!$B$15) &amp; "." &amp; BS140)
        )
    ),
    IF(BQ140&lt;&gt;"",
        IF(INT('Data Sheet'!$A$15)=INT('Data Sheet'!$B$15),
            --(INT('Data Sheet'!$A$15) &amp; "." &amp; RIGHT(BQ140,3)),
            IF(AND((--(INT('Data Sheet'!$A$15) &amp; "." &amp; RIGHT(BQ140,3))&gt;=--('Data Sheet'!$A$15)), (--(INT('Data Sheet'!$A$15) &amp; "." &amp; RIGHT(BQ140,3))&lt;=--('Data Sheet'!$B$15))),
                --(INT('Data Sheet'!$A$15) &amp; "." &amp; RIGHT(BQ140,3)),
                --(INT('Data Sheet'!$B$15) &amp; "." &amp; RIGHT(BQ140,3))
            )
        ),
        "OK"
    )
)</f>
        <v>OK</v>
      </c>
      <c r="R140" s="19"/>
      <c r="S140" s="19"/>
      <c r="T140" s="19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1"/>
      <c r="AU140" s="21"/>
      <c r="AV140" s="21"/>
      <c r="AW140" s="22"/>
      <c r="AX140" s="99"/>
      <c r="AY140" s="20"/>
      <c r="AZ140" s="20"/>
      <c r="BA140" s="22"/>
      <c r="BB140">
        <v>132</v>
      </c>
      <c r="BC140" s="80"/>
      <c r="BD140" s="80"/>
      <c r="BE140" s="80"/>
      <c r="BF140" s="80"/>
      <c r="BG140" s="32" t="str">
        <f t="shared" si="26"/>
        <v/>
      </c>
      <c r="BH140" s="78">
        <f t="shared" si="24"/>
        <v>0</v>
      </c>
      <c r="BI140" s="2">
        <f t="shared" si="27"/>
        <v>0</v>
      </c>
      <c r="BJ140" s="2">
        <f t="shared" si="28"/>
        <v>0</v>
      </c>
      <c r="BK140" s="2">
        <f t="shared" si="25"/>
        <v>0</v>
      </c>
    </row>
    <row r="141" spans="2:63" ht="15" customHeight="1" x14ac:dyDescent="0.25">
      <c r="B141" s="14">
        <v>133</v>
      </c>
      <c r="C141" s="95" t="str">
        <f t="shared" si="29"/>
        <v/>
      </c>
      <c r="D141" s="15" t="str">
        <f t="shared" si="34"/>
        <v>OK</v>
      </c>
      <c r="E141" s="16" t="e">
        <f>VLOOKUP('Data Sheet'!$B$8,'Data Sheet'!$I$2:$J$9,2,FALSE)</f>
        <v>#N/A</v>
      </c>
      <c r="F141" s="16" t="str">
        <f t="shared" si="30"/>
        <v/>
      </c>
      <c r="G141" s="103">
        <f t="shared" si="31"/>
        <v>0</v>
      </c>
      <c r="H141" s="17" t="s">
        <v>26</v>
      </c>
      <c r="I141" s="17" t="s">
        <v>26</v>
      </c>
      <c r="J141" s="17" t="str">
        <f>IF('Data Sheet'!$B$9="NC-50","N/A","OK")</f>
        <v>OK</v>
      </c>
      <c r="K141" s="17" t="str">
        <f>IF('Data Sheet'!$B$9="NC-50","N/A","OK")</f>
        <v>OK</v>
      </c>
      <c r="L141" s="17" t="str">
        <f t="shared" si="32"/>
        <v>OK</v>
      </c>
      <c r="M141" s="17" t="str">
        <f t="shared" si="33"/>
        <v>OK</v>
      </c>
      <c r="N141" s="18" t="str">
        <f>IF(BO141&lt;&gt;"",
    IF(INT('Data Sheet'!$A$19)=INT('Data Sheet'!$B$19),
        --(INT('Data Sheet'!$A$19) &amp; "." &amp; BO141),
        IF(AND((--(INT('Data Sheet'!$A$19) &amp; "." &amp; BO141)&gt;=--('Data Sheet'!$A$19)), (--(INT('Data Sheet'!$A$19) &amp; "." &amp; BO141)&lt;=--('Data Sheet'!$B$19))),
            --(INT('Data Sheet'!$A$19) &amp; "." &amp; BO141),
            --(INT('Data Sheet'!$B$19) &amp; "." &amp; BO141)
        )
    ),
    IF(BN141&lt;&gt;"",
        IF(INT('Data Sheet'!$A$19)=INT('Data Sheet'!$B$19),
            --(INT('Data Sheet'!$A$19) &amp; "." &amp; LEFT(BN141,3)),
            IF(AND((--(INT('Data Sheet'!$A$19) &amp; "." &amp; LEFT(BN141,3))&gt;=--('Data Sheet'!$A$19)), (--(INT('Data Sheet'!$A$19) &amp; "." &amp; LEFT(BN141,3))&lt;=--('Data Sheet'!$B$19))),
                --(INT('Data Sheet'!$A$19) &amp; "." &amp; LEFT(BN141,3)),
                --(INT('Data Sheet'!$B$19) &amp; "." &amp; LEFT(BN141,3))
            )
        ),
        "OK"
    )
)</f>
        <v>OK</v>
      </c>
      <c r="O141" s="23" t="str">
        <f>IF(BP141&lt;&gt;"",
    IF(INT('Data Sheet'!$A$19)=INT('Data Sheet'!$B$19),
        --(INT('Data Sheet'!$A$19) &amp; "." &amp; BP141),
        IF(AND((--(INT('Data Sheet'!$A$19) &amp; "." &amp; BP141)&gt;=--('Data Sheet'!$A$19)), (--(INT('Data Sheet'!$A$19) &amp; "." &amp; BP141)&lt;=--('Data Sheet'!$B$19))),
            --(INT('Data Sheet'!$A$19) &amp; "." &amp; BP141),
            --(INT('Data Sheet'!$B$19) &amp; "." &amp; BP141)
        )
    ),
    IF(BN141&lt;&gt;"",
        IF(INT('Data Sheet'!$A$19)=INT('Data Sheet'!$B$19),
            --(INT('Data Sheet'!$A$19) &amp; "." &amp; RIGHT(BN141,3)),
            IF(AND((--(INT('Data Sheet'!$A$19) &amp; "." &amp; RIGHT(BN141,3))&gt;=--('Data Sheet'!$A$19)), (--(INT('Data Sheet'!$A$19) &amp; "." &amp; RIGHT(BN141,3))&lt;=--('Data Sheet'!$B$19))),
                --(INT('Data Sheet'!$A$19) &amp; "." &amp; RIGHT(BN141,3)),
                --(INT('Data Sheet'!$B$19) &amp; "." &amp; RIGHT(BN141,3))
            )
        ),
        "OK"
    )
)</f>
        <v>OK</v>
      </c>
      <c r="P141" s="23" t="str">
        <f>IF(BR141&lt;&gt;"",
    IF(INT('Data Sheet'!$A$19)=INT('Data Sheet'!$B$15),
        --(INT('Data Sheet'!$A$15) &amp; "." &amp; BR141),
        IF(AND((--(INT('Data Sheet'!$A$15) &amp; "." &amp; BR141)&gt;=--('Data Sheet'!$A$15)), (--(INT('Data Sheet'!$A$15) &amp; "." &amp; BR141)&lt;=--('Data Sheet'!$B$15))),
            --(INT('Data Sheet'!$A$15) &amp; "." &amp; BR141),
            --(INT('Data Sheet'!$B$15) &amp; "." &amp; BR141)
        )
    ),
    IF(BQ141&lt;&gt;"",
        IF(INT('Data Sheet'!$A$15)=INT('Data Sheet'!$B$15),
            --(INT('Data Sheet'!$A$15) &amp; "." &amp; LEFT(BQ141,3)),
            IF(AND((--(INT('Data Sheet'!$A$15) &amp; "." &amp; LEFT(BQ141,3))&gt;=--('Data Sheet'!$A$15)), (--(INT('Data Sheet'!$A$15) &amp; "." &amp; LEFT(BQ141,3))&lt;=--('Data Sheet'!$B$15))),
                --(INT('Data Sheet'!$A$15) &amp; "." &amp; LEFT(BQ141,3)),
                --(INT('Data Sheet'!$B$15) &amp; "." &amp; LEFT(BQ141,3))
            )
        ),
        "OK"
    )
)</f>
        <v>OK</v>
      </c>
      <c r="Q141" s="23" t="str">
        <f>IF(BS141&lt;&gt;"",
    IF(INT('Data Sheet'!$A$19)=INT('Data Sheet'!$B$15),
        --(INT('Data Sheet'!$A$15) &amp; "." &amp; BS141),
        IF(AND((--(INT('Data Sheet'!$A$15) &amp; "." &amp; BS141)&gt;=--('Data Sheet'!$A$15)), (--(INT('Data Sheet'!$A$15) &amp; "." &amp; BS141)&lt;=--('Data Sheet'!$B$15))),
            --(INT('Data Sheet'!$A$15) &amp; "." &amp; BS141),
            --(INT('Data Sheet'!$B$15) &amp; "." &amp; BS141)
        )
    ),
    IF(BQ141&lt;&gt;"",
        IF(INT('Data Sheet'!$A$15)=INT('Data Sheet'!$B$15),
            --(INT('Data Sheet'!$A$15) &amp; "." &amp; RIGHT(BQ141,3)),
            IF(AND((--(INT('Data Sheet'!$A$15) &amp; "." &amp; RIGHT(BQ141,3))&gt;=--('Data Sheet'!$A$15)), (--(INT('Data Sheet'!$A$15) &amp; "." &amp; RIGHT(BQ141,3))&lt;=--('Data Sheet'!$B$15))),
                --(INT('Data Sheet'!$A$15) &amp; "." &amp; RIGHT(BQ141,3)),
                --(INT('Data Sheet'!$B$15) &amp; "." &amp; RIGHT(BQ141,3))
            )
        ),
        "OK"
    )
)</f>
        <v>OK</v>
      </c>
      <c r="R141" s="19"/>
      <c r="S141" s="19"/>
      <c r="T141" s="19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1"/>
      <c r="AU141" s="21"/>
      <c r="AV141" s="21"/>
      <c r="AW141" s="22"/>
      <c r="AX141" s="99"/>
      <c r="AY141" s="20"/>
      <c r="AZ141" s="20"/>
      <c r="BA141" s="22"/>
      <c r="BB141">
        <v>133</v>
      </c>
      <c r="BC141" s="80"/>
      <c r="BD141" s="80"/>
      <c r="BE141" s="80"/>
      <c r="BF141" s="80"/>
      <c r="BG141" s="32" t="str">
        <f t="shared" si="26"/>
        <v/>
      </c>
      <c r="BH141" s="78">
        <f t="shared" si="24"/>
        <v>0</v>
      </c>
      <c r="BI141" s="2">
        <f t="shared" si="27"/>
        <v>0</v>
      </c>
      <c r="BJ141" s="2">
        <f t="shared" si="28"/>
        <v>0</v>
      </c>
      <c r="BK141" s="2">
        <f t="shared" si="25"/>
        <v>0</v>
      </c>
    </row>
    <row r="142" spans="2:63" ht="15" customHeight="1" x14ac:dyDescent="0.25">
      <c r="B142" s="14">
        <v>134</v>
      </c>
      <c r="C142" s="95" t="str">
        <f t="shared" si="29"/>
        <v/>
      </c>
      <c r="D142" s="15" t="str">
        <f t="shared" si="34"/>
        <v>OK</v>
      </c>
      <c r="E142" s="16" t="e">
        <f>VLOOKUP('Data Sheet'!$B$8,'Data Sheet'!$I$2:$J$9,2,FALSE)</f>
        <v>#N/A</v>
      </c>
      <c r="F142" s="16" t="str">
        <f t="shared" si="30"/>
        <v/>
      </c>
      <c r="G142" s="103">
        <f t="shared" si="31"/>
        <v>0</v>
      </c>
      <c r="H142" s="17" t="s">
        <v>26</v>
      </c>
      <c r="I142" s="17" t="s">
        <v>26</v>
      </c>
      <c r="J142" s="17" t="str">
        <f>IF('Data Sheet'!$B$9="NC-50","N/A","OK")</f>
        <v>OK</v>
      </c>
      <c r="K142" s="17" t="str">
        <f>IF('Data Sheet'!$B$9="NC-50","N/A","OK")</f>
        <v>OK</v>
      </c>
      <c r="L142" s="17" t="str">
        <f t="shared" si="32"/>
        <v>OK</v>
      </c>
      <c r="M142" s="17" t="str">
        <f t="shared" si="33"/>
        <v>OK</v>
      </c>
      <c r="N142" s="18" t="str">
        <f>IF(BO142&lt;&gt;"",
    IF(INT('Data Sheet'!$A$19)=INT('Data Sheet'!$B$19),
        --(INT('Data Sheet'!$A$19) &amp; "." &amp; BO142),
        IF(AND((--(INT('Data Sheet'!$A$19) &amp; "." &amp; BO142)&gt;=--('Data Sheet'!$A$19)), (--(INT('Data Sheet'!$A$19) &amp; "." &amp; BO142)&lt;=--('Data Sheet'!$B$19))),
            --(INT('Data Sheet'!$A$19) &amp; "." &amp; BO142),
            --(INT('Data Sheet'!$B$19) &amp; "." &amp; BO142)
        )
    ),
    IF(BN142&lt;&gt;"",
        IF(INT('Data Sheet'!$A$19)=INT('Data Sheet'!$B$19),
            --(INT('Data Sheet'!$A$19) &amp; "." &amp; LEFT(BN142,3)),
            IF(AND((--(INT('Data Sheet'!$A$19) &amp; "." &amp; LEFT(BN142,3))&gt;=--('Data Sheet'!$A$19)), (--(INT('Data Sheet'!$A$19) &amp; "." &amp; LEFT(BN142,3))&lt;=--('Data Sheet'!$B$19))),
                --(INT('Data Sheet'!$A$19) &amp; "." &amp; LEFT(BN142,3)),
                --(INT('Data Sheet'!$B$19) &amp; "." &amp; LEFT(BN142,3))
            )
        ),
        "OK"
    )
)</f>
        <v>OK</v>
      </c>
      <c r="O142" s="23" t="str">
        <f>IF(BP142&lt;&gt;"",
    IF(INT('Data Sheet'!$A$19)=INT('Data Sheet'!$B$19),
        --(INT('Data Sheet'!$A$19) &amp; "." &amp; BP142),
        IF(AND((--(INT('Data Sheet'!$A$19) &amp; "." &amp; BP142)&gt;=--('Data Sheet'!$A$19)), (--(INT('Data Sheet'!$A$19) &amp; "." &amp; BP142)&lt;=--('Data Sheet'!$B$19))),
            --(INT('Data Sheet'!$A$19) &amp; "." &amp; BP142),
            --(INT('Data Sheet'!$B$19) &amp; "." &amp; BP142)
        )
    ),
    IF(BN142&lt;&gt;"",
        IF(INT('Data Sheet'!$A$19)=INT('Data Sheet'!$B$19),
            --(INT('Data Sheet'!$A$19) &amp; "." &amp; RIGHT(BN142,3)),
            IF(AND((--(INT('Data Sheet'!$A$19) &amp; "." &amp; RIGHT(BN142,3))&gt;=--('Data Sheet'!$A$19)), (--(INT('Data Sheet'!$A$19) &amp; "." &amp; RIGHT(BN142,3))&lt;=--('Data Sheet'!$B$19))),
                --(INT('Data Sheet'!$A$19) &amp; "." &amp; RIGHT(BN142,3)),
                --(INT('Data Sheet'!$B$19) &amp; "." &amp; RIGHT(BN142,3))
            )
        ),
        "OK"
    )
)</f>
        <v>OK</v>
      </c>
      <c r="P142" s="23" t="str">
        <f>IF(BR142&lt;&gt;"",
    IF(INT('Data Sheet'!$A$19)=INT('Data Sheet'!$B$15),
        --(INT('Data Sheet'!$A$15) &amp; "." &amp; BR142),
        IF(AND((--(INT('Data Sheet'!$A$15) &amp; "." &amp; BR142)&gt;=--('Data Sheet'!$A$15)), (--(INT('Data Sheet'!$A$15) &amp; "." &amp; BR142)&lt;=--('Data Sheet'!$B$15))),
            --(INT('Data Sheet'!$A$15) &amp; "." &amp; BR142),
            --(INT('Data Sheet'!$B$15) &amp; "." &amp; BR142)
        )
    ),
    IF(BQ142&lt;&gt;"",
        IF(INT('Data Sheet'!$A$15)=INT('Data Sheet'!$B$15),
            --(INT('Data Sheet'!$A$15) &amp; "." &amp; LEFT(BQ142,3)),
            IF(AND((--(INT('Data Sheet'!$A$15) &amp; "." &amp; LEFT(BQ142,3))&gt;=--('Data Sheet'!$A$15)), (--(INT('Data Sheet'!$A$15) &amp; "." &amp; LEFT(BQ142,3))&lt;=--('Data Sheet'!$B$15))),
                --(INT('Data Sheet'!$A$15) &amp; "." &amp; LEFT(BQ142,3)),
                --(INT('Data Sheet'!$B$15) &amp; "." &amp; LEFT(BQ142,3))
            )
        ),
        "OK"
    )
)</f>
        <v>OK</v>
      </c>
      <c r="Q142" s="23" t="str">
        <f>IF(BS142&lt;&gt;"",
    IF(INT('Data Sheet'!$A$19)=INT('Data Sheet'!$B$15),
        --(INT('Data Sheet'!$A$15) &amp; "." &amp; BS142),
        IF(AND((--(INT('Data Sheet'!$A$15) &amp; "." &amp; BS142)&gt;=--('Data Sheet'!$A$15)), (--(INT('Data Sheet'!$A$15) &amp; "." &amp; BS142)&lt;=--('Data Sheet'!$B$15))),
            --(INT('Data Sheet'!$A$15) &amp; "." &amp; BS142),
            --(INT('Data Sheet'!$B$15) &amp; "." &amp; BS142)
        )
    ),
    IF(BQ142&lt;&gt;"",
        IF(INT('Data Sheet'!$A$15)=INT('Data Sheet'!$B$15),
            --(INT('Data Sheet'!$A$15) &amp; "." &amp; RIGHT(BQ142,3)),
            IF(AND((--(INT('Data Sheet'!$A$15) &amp; "." &amp; RIGHT(BQ142,3))&gt;=--('Data Sheet'!$A$15)), (--(INT('Data Sheet'!$A$15) &amp; "." &amp; RIGHT(BQ142,3))&lt;=--('Data Sheet'!$B$15))),
                --(INT('Data Sheet'!$A$15) &amp; "." &amp; RIGHT(BQ142,3)),
                --(INT('Data Sheet'!$B$15) &amp; "." &amp; RIGHT(BQ142,3))
            )
        ),
        "OK"
    )
)</f>
        <v>OK</v>
      </c>
      <c r="R142" s="19"/>
      <c r="S142" s="19"/>
      <c r="T142" s="19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1"/>
      <c r="AU142" s="21"/>
      <c r="AV142" s="21"/>
      <c r="AW142" s="22"/>
      <c r="AX142" s="99"/>
      <c r="AY142" s="20"/>
      <c r="AZ142" s="20"/>
      <c r="BA142" s="22"/>
      <c r="BB142">
        <v>134</v>
      </c>
      <c r="BC142" s="80"/>
      <c r="BD142" s="80"/>
      <c r="BE142" s="80"/>
      <c r="BF142" s="80"/>
      <c r="BG142" s="32" t="str">
        <f t="shared" si="26"/>
        <v/>
      </c>
      <c r="BH142" s="78">
        <f t="shared" si="24"/>
        <v>0</v>
      </c>
      <c r="BI142" s="2">
        <f t="shared" si="27"/>
        <v>0</v>
      </c>
      <c r="BJ142" s="2">
        <f t="shared" si="28"/>
        <v>0</v>
      </c>
      <c r="BK142" s="2">
        <f t="shared" si="25"/>
        <v>0</v>
      </c>
    </row>
    <row r="143" spans="2:63" ht="15" customHeight="1" x14ac:dyDescent="0.25">
      <c r="B143" s="14">
        <v>135</v>
      </c>
      <c r="C143" s="95" t="str">
        <f t="shared" si="29"/>
        <v/>
      </c>
      <c r="D143" s="15" t="str">
        <f t="shared" si="34"/>
        <v>OK</v>
      </c>
      <c r="E143" s="16" t="e">
        <f>VLOOKUP('Data Sheet'!$B$8,'Data Sheet'!$I$2:$J$9,2,FALSE)</f>
        <v>#N/A</v>
      </c>
      <c r="F143" s="16" t="str">
        <f t="shared" si="30"/>
        <v/>
      </c>
      <c r="G143" s="103">
        <f t="shared" si="31"/>
        <v>0</v>
      </c>
      <c r="H143" s="17" t="s">
        <v>26</v>
      </c>
      <c r="I143" s="17" t="s">
        <v>26</v>
      </c>
      <c r="J143" s="17" t="str">
        <f>IF('Data Sheet'!$B$9="NC-50","N/A","OK")</f>
        <v>OK</v>
      </c>
      <c r="K143" s="17" t="str">
        <f>IF('Data Sheet'!$B$9="NC-50","N/A","OK")</f>
        <v>OK</v>
      </c>
      <c r="L143" s="17" t="str">
        <f t="shared" si="32"/>
        <v>OK</v>
      </c>
      <c r="M143" s="17" t="str">
        <f t="shared" si="33"/>
        <v>OK</v>
      </c>
      <c r="N143" s="18" t="str">
        <f>IF(BO143&lt;&gt;"",
    IF(INT('Data Sheet'!$A$19)=INT('Data Sheet'!$B$19),
        --(INT('Data Sheet'!$A$19) &amp; "." &amp; BO143),
        IF(AND((--(INT('Data Sheet'!$A$19) &amp; "." &amp; BO143)&gt;=--('Data Sheet'!$A$19)), (--(INT('Data Sheet'!$A$19) &amp; "." &amp; BO143)&lt;=--('Data Sheet'!$B$19))),
            --(INT('Data Sheet'!$A$19) &amp; "." &amp; BO143),
            --(INT('Data Sheet'!$B$19) &amp; "." &amp; BO143)
        )
    ),
    IF(BN143&lt;&gt;"",
        IF(INT('Data Sheet'!$A$19)=INT('Data Sheet'!$B$19),
            --(INT('Data Sheet'!$A$19) &amp; "." &amp; LEFT(BN143,3)),
            IF(AND((--(INT('Data Sheet'!$A$19) &amp; "." &amp; LEFT(BN143,3))&gt;=--('Data Sheet'!$A$19)), (--(INT('Data Sheet'!$A$19) &amp; "." &amp; LEFT(BN143,3))&lt;=--('Data Sheet'!$B$19))),
                --(INT('Data Sheet'!$A$19) &amp; "." &amp; LEFT(BN143,3)),
                --(INT('Data Sheet'!$B$19) &amp; "." &amp; LEFT(BN143,3))
            )
        ),
        "OK"
    )
)</f>
        <v>OK</v>
      </c>
      <c r="O143" s="23" t="str">
        <f>IF(BP143&lt;&gt;"",
    IF(INT('Data Sheet'!$A$19)=INT('Data Sheet'!$B$19),
        --(INT('Data Sheet'!$A$19) &amp; "." &amp; BP143),
        IF(AND((--(INT('Data Sheet'!$A$19) &amp; "." &amp; BP143)&gt;=--('Data Sheet'!$A$19)), (--(INT('Data Sheet'!$A$19) &amp; "." &amp; BP143)&lt;=--('Data Sheet'!$B$19))),
            --(INT('Data Sheet'!$A$19) &amp; "." &amp; BP143),
            --(INT('Data Sheet'!$B$19) &amp; "." &amp; BP143)
        )
    ),
    IF(BN143&lt;&gt;"",
        IF(INT('Data Sheet'!$A$19)=INT('Data Sheet'!$B$19),
            --(INT('Data Sheet'!$A$19) &amp; "." &amp; RIGHT(BN143,3)),
            IF(AND((--(INT('Data Sheet'!$A$19) &amp; "." &amp; RIGHT(BN143,3))&gt;=--('Data Sheet'!$A$19)), (--(INT('Data Sheet'!$A$19) &amp; "." &amp; RIGHT(BN143,3))&lt;=--('Data Sheet'!$B$19))),
                --(INT('Data Sheet'!$A$19) &amp; "." &amp; RIGHT(BN143,3)),
                --(INT('Data Sheet'!$B$19) &amp; "." &amp; RIGHT(BN143,3))
            )
        ),
        "OK"
    )
)</f>
        <v>OK</v>
      </c>
      <c r="P143" s="23" t="str">
        <f>IF(BR143&lt;&gt;"",
    IF(INT('Data Sheet'!$A$19)=INT('Data Sheet'!$B$15),
        --(INT('Data Sheet'!$A$15) &amp; "." &amp; BR143),
        IF(AND((--(INT('Data Sheet'!$A$15) &amp; "." &amp; BR143)&gt;=--('Data Sheet'!$A$15)), (--(INT('Data Sheet'!$A$15) &amp; "." &amp; BR143)&lt;=--('Data Sheet'!$B$15))),
            --(INT('Data Sheet'!$A$15) &amp; "." &amp; BR143),
            --(INT('Data Sheet'!$B$15) &amp; "." &amp; BR143)
        )
    ),
    IF(BQ143&lt;&gt;"",
        IF(INT('Data Sheet'!$A$15)=INT('Data Sheet'!$B$15),
            --(INT('Data Sheet'!$A$15) &amp; "." &amp; LEFT(BQ143,3)),
            IF(AND((--(INT('Data Sheet'!$A$15) &amp; "." &amp; LEFT(BQ143,3))&gt;=--('Data Sheet'!$A$15)), (--(INT('Data Sheet'!$A$15) &amp; "." &amp; LEFT(BQ143,3))&lt;=--('Data Sheet'!$B$15))),
                --(INT('Data Sheet'!$A$15) &amp; "." &amp; LEFT(BQ143,3)),
                --(INT('Data Sheet'!$B$15) &amp; "." &amp; LEFT(BQ143,3))
            )
        ),
        "OK"
    )
)</f>
        <v>OK</v>
      </c>
      <c r="Q143" s="23" t="str">
        <f>IF(BS143&lt;&gt;"",
    IF(INT('Data Sheet'!$A$19)=INT('Data Sheet'!$B$15),
        --(INT('Data Sheet'!$A$15) &amp; "." &amp; BS143),
        IF(AND((--(INT('Data Sheet'!$A$15) &amp; "." &amp; BS143)&gt;=--('Data Sheet'!$A$15)), (--(INT('Data Sheet'!$A$15) &amp; "." &amp; BS143)&lt;=--('Data Sheet'!$B$15))),
            --(INT('Data Sheet'!$A$15) &amp; "." &amp; BS143),
            --(INT('Data Sheet'!$B$15) &amp; "." &amp; BS143)
        )
    ),
    IF(BQ143&lt;&gt;"",
        IF(INT('Data Sheet'!$A$15)=INT('Data Sheet'!$B$15),
            --(INT('Data Sheet'!$A$15) &amp; "." &amp; RIGHT(BQ143,3)),
            IF(AND((--(INT('Data Sheet'!$A$15) &amp; "." &amp; RIGHT(BQ143,3))&gt;=--('Data Sheet'!$A$15)), (--(INT('Data Sheet'!$A$15) &amp; "." &amp; RIGHT(BQ143,3))&lt;=--('Data Sheet'!$B$15))),
                --(INT('Data Sheet'!$A$15) &amp; "." &amp; RIGHT(BQ143,3)),
                --(INT('Data Sheet'!$B$15) &amp; "." &amp; RIGHT(BQ143,3))
            )
        ),
        "OK"
    )
)</f>
        <v>OK</v>
      </c>
      <c r="R143" s="19"/>
      <c r="S143" s="19"/>
      <c r="T143" s="19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1"/>
      <c r="AU143" s="21"/>
      <c r="AV143" s="21"/>
      <c r="AW143" s="22"/>
      <c r="AX143" s="99"/>
      <c r="AY143" s="20"/>
      <c r="AZ143" s="20"/>
      <c r="BA143" s="22"/>
      <c r="BB143">
        <v>135</v>
      </c>
      <c r="BC143" s="80"/>
      <c r="BD143" s="80"/>
      <c r="BE143" s="80"/>
      <c r="BF143" s="80"/>
      <c r="BG143" s="32" t="str">
        <f t="shared" si="26"/>
        <v/>
      </c>
      <c r="BH143" s="78">
        <f t="shared" si="24"/>
        <v>0</v>
      </c>
      <c r="BI143" s="2">
        <f t="shared" si="27"/>
        <v>0</v>
      </c>
      <c r="BJ143" s="2">
        <f t="shared" si="28"/>
        <v>0</v>
      </c>
      <c r="BK143" s="2">
        <f t="shared" si="25"/>
        <v>0</v>
      </c>
    </row>
    <row r="144" spans="2:63" ht="15" customHeight="1" x14ac:dyDescent="0.25">
      <c r="B144" s="14">
        <v>136</v>
      </c>
      <c r="C144" s="95" t="str">
        <f t="shared" si="29"/>
        <v/>
      </c>
      <c r="D144" s="15" t="str">
        <f t="shared" si="34"/>
        <v>OK</v>
      </c>
      <c r="E144" s="16" t="e">
        <f>VLOOKUP('Data Sheet'!$B$8,'Data Sheet'!$I$2:$J$9,2,FALSE)</f>
        <v>#N/A</v>
      </c>
      <c r="F144" s="16" t="str">
        <f t="shared" si="30"/>
        <v/>
      </c>
      <c r="G144" s="103">
        <f t="shared" si="31"/>
        <v>0</v>
      </c>
      <c r="H144" s="17" t="s">
        <v>26</v>
      </c>
      <c r="I144" s="17" t="s">
        <v>26</v>
      </c>
      <c r="J144" s="17" t="str">
        <f>IF('Data Sheet'!$B$9="NC-50","N/A","OK")</f>
        <v>OK</v>
      </c>
      <c r="K144" s="17" t="str">
        <f>IF('Data Sheet'!$B$9="NC-50","N/A","OK")</f>
        <v>OK</v>
      </c>
      <c r="L144" s="17" t="str">
        <f t="shared" si="32"/>
        <v>OK</v>
      </c>
      <c r="M144" s="17" t="str">
        <f t="shared" si="33"/>
        <v>OK</v>
      </c>
      <c r="N144" s="18" t="str">
        <f>IF(BO144&lt;&gt;"",
    IF(INT('Data Sheet'!$A$19)=INT('Data Sheet'!$B$19),
        --(INT('Data Sheet'!$A$19) &amp; "." &amp; BO144),
        IF(AND((--(INT('Data Sheet'!$A$19) &amp; "." &amp; BO144)&gt;=--('Data Sheet'!$A$19)), (--(INT('Data Sheet'!$A$19) &amp; "." &amp; BO144)&lt;=--('Data Sheet'!$B$19))),
            --(INT('Data Sheet'!$A$19) &amp; "." &amp; BO144),
            --(INT('Data Sheet'!$B$19) &amp; "." &amp; BO144)
        )
    ),
    IF(BN144&lt;&gt;"",
        IF(INT('Data Sheet'!$A$19)=INT('Data Sheet'!$B$19),
            --(INT('Data Sheet'!$A$19) &amp; "." &amp; LEFT(BN144,3)),
            IF(AND((--(INT('Data Sheet'!$A$19) &amp; "." &amp; LEFT(BN144,3))&gt;=--('Data Sheet'!$A$19)), (--(INT('Data Sheet'!$A$19) &amp; "." &amp; LEFT(BN144,3))&lt;=--('Data Sheet'!$B$19))),
                --(INT('Data Sheet'!$A$19) &amp; "." &amp; LEFT(BN144,3)),
                --(INT('Data Sheet'!$B$19) &amp; "." &amp; LEFT(BN144,3))
            )
        ),
        "OK"
    )
)</f>
        <v>OK</v>
      </c>
      <c r="O144" s="23" t="str">
        <f>IF(BP144&lt;&gt;"",
    IF(INT('Data Sheet'!$A$19)=INT('Data Sheet'!$B$19),
        --(INT('Data Sheet'!$A$19) &amp; "." &amp; BP144),
        IF(AND((--(INT('Data Sheet'!$A$19) &amp; "." &amp; BP144)&gt;=--('Data Sheet'!$A$19)), (--(INT('Data Sheet'!$A$19) &amp; "." &amp; BP144)&lt;=--('Data Sheet'!$B$19))),
            --(INT('Data Sheet'!$A$19) &amp; "." &amp; BP144),
            --(INT('Data Sheet'!$B$19) &amp; "." &amp; BP144)
        )
    ),
    IF(BN144&lt;&gt;"",
        IF(INT('Data Sheet'!$A$19)=INT('Data Sheet'!$B$19),
            --(INT('Data Sheet'!$A$19) &amp; "." &amp; RIGHT(BN144,3)),
            IF(AND((--(INT('Data Sheet'!$A$19) &amp; "." &amp; RIGHT(BN144,3))&gt;=--('Data Sheet'!$A$19)), (--(INT('Data Sheet'!$A$19) &amp; "." &amp; RIGHT(BN144,3))&lt;=--('Data Sheet'!$B$19))),
                --(INT('Data Sheet'!$A$19) &amp; "." &amp; RIGHT(BN144,3)),
                --(INT('Data Sheet'!$B$19) &amp; "." &amp; RIGHT(BN144,3))
            )
        ),
        "OK"
    )
)</f>
        <v>OK</v>
      </c>
      <c r="P144" s="23" t="str">
        <f>IF(BR144&lt;&gt;"",
    IF(INT('Data Sheet'!$A$19)=INT('Data Sheet'!$B$15),
        --(INT('Data Sheet'!$A$15) &amp; "." &amp; BR144),
        IF(AND((--(INT('Data Sheet'!$A$15) &amp; "." &amp; BR144)&gt;=--('Data Sheet'!$A$15)), (--(INT('Data Sheet'!$A$15) &amp; "." &amp; BR144)&lt;=--('Data Sheet'!$B$15))),
            --(INT('Data Sheet'!$A$15) &amp; "." &amp; BR144),
            --(INT('Data Sheet'!$B$15) &amp; "." &amp; BR144)
        )
    ),
    IF(BQ144&lt;&gt;"",
        IF(INT('Data Sheet'!$A$15)=INT('Data Sheet'!$B$15),
            --(INT('Data Sheet'!$A$15) &amp; "." &amp; LEFT(BQ144,3)),
            IF(AND((--(INT('Data Sheet'!$A$15) &amp; "." &amp; LEFT(BQ144,3))&gt;=--('Data Sheet'!$A$15)), (--(INT('Data Sheet'!$A$15) &amp; "." &amp; LEFT(BQ144,3))&lt;=--('Data Sheet'!$B$15))),
                --(INT('Data Sheet'!$A$15) &amp; "." &amp; LEFT(BQ144,3)),
                --(INT('Data Sheet'!$B$15) &amp; "." &amp; LEFT(BQ144,3))
            )
        ),
        "OK"
    )
)</f>
        <v>OK</v>
      </c>
      <c r="Q144" s="23" t="str">
        <f>IF(BS144&lt;&gt;"",
    IF(INT('Data Sheet'!$A$19)=INT('Data Sheet'!$B$15),
        --(INT('Data Sheet'!$A$15) &amp; "." &amp; BS144),
        IF(AND((--(INT('Data Sheet'!$A$15) &amp; "." &amp; BS144)&gt;=--('Data Sheet'!$A$15)), (--(INT('Data Sheet'!$A$15) &amp; "." &amp; BS144)&lt;=--('Data Sheet'!$B$15))),
            --(INT('Data Sheet'!$A$15) &amp; "." &amp; BS144),
            --(INT('Data Sheet'!$B$15) &amp; "." &amp; BS144)
        )
    ),
    IF(BQ144&lt;&gt;"",
        IF(INT('Data Sheet'!$A$15)=INT('Data Sheet'!$B$15),
            --(INT('Data Sheet'!$A$15) &amp; "." &amp; RIGHT(BQ144,3)),
            IF(AND((--(INT('Data Sheet'!$A$15) &amp; "." &amp; RIGHT(BQ144,3))&gt;=--('Data Sheet'!$A$15)), (--(INT('Data Sheet'!$A$15) &amp; "." &amp; RIGHT(BQ144,3))&lt;=--('Data Sheet'!$B$15))),
                --(INT('Data Sheet'!$A$15) &amp; "." &amp; RIGHT(BQ144,3)),
                --(INT('Data Sheet'!$B$15) &amp; "." &amp; RIGHT(BQ144,3))
            )
        ),
        "OK"
    )
)</f>
        <v>OK</v>
      </c>
      <c r="R144" s="19"/>
      <c r="S144" s="19"/>
      <c r="T144" s="19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1"/>
      <c r="AU144" s="21"/>
      <c r="AV144" s="21"/>
      <c r="AW144" s="22"/>
      <c r="AX144" s="99"/>
      <c r="AY144" s="20"/>
      <c r="AZ144" s="20"/>
      <c r="BA144" s="22"/>
      <c r="BB144">
        <v>136</v>
      </c>
      <c r="BC144" s="80"/>
      <c r="BD144" s="80"/>
      <c r="BE144" s="80"/>
      <c r="BF144" s="80"/>
      <c r="BG144" s="32" t="str">
        <f t="shared" si="26"/>
        <v/>
      </c>
      <c r="BH144" s="78">
        <f t="shared" si="24"/>
        <v>0</v>
      </c>
      <c r="BI144" s="2">
        <f t="shared" si="27"/>
        <v>0</v>
      </c>
      <c r="BJ144" s="2">
        <f t="shared" si="28"/>
        <v>0</v>
      </c>
      <c r="BK144" s="2">
        <f t="shared" si="25"/>
        <v>0</v>
      </c>
    </row>
    <row r="145" spans="2:63" ht="15" customHeight="1" x14ac:dyDescent="0.25">
      <c r="B145" s="14">
        <v>137</v>
      </c>
      <c r="C145" s="95" t="str">
        <f t="shared" si="29"/>
        <v/>
      </c>
      <c r="D145" s="15" t="str">
        <f t="shared" si="34"/>
        <v>OK</v>
      </c>
      <c r="E145" s="16" t="e">
        <f>VLOOKUP('Data Sheet'!$B$8,'Data Sheet'!$I$2:$J$9,2,FALSE)</f>
        <v>#N/A</v>
      </c>
      <c r="F145" s="16" t="str">
        <f t="shared" si="30"/>
        <v/>
      </c>
      <c r="G145" s="103">
        <f t="shared" si="31"/>
        <v>0</v>
      </c>
      <c r="H145" s="17" t="s">
        <v>26</v>
      </c>
      <c r="I145" s="17" t="s">
        <v>26</v>
      </c>
      <c r="J145" s="17" t="str">
        <f>IF('Data Sheet'!$B$9="NC-50","N/A","OK")</f>
        <v>OK</v>
      </c>
      <c r="K145" s="17" t="str">
        <f>IF('Data Sheet'!$B$9="NC-50","N/A","OK")</f>
        <v>OK</v>
      </c>
      <c r="L145" s="17" t="str">
        <f t="shared" si="32"/>
        <v>OK</v>
      </c>
      <c r="M145" s="17" t="str">
        <f t="shared" si="33"/>
        <v>OK</v>
      </c>
      <c r="N145" s="18" t="str">
        <f>IF(BO145&lt;&gt;"",
    IF(INT('Data Sheet'!$A$19)=INT('Data Sheet'!$B$19),
        --(INT('Data Sheet'!$A$19) &amp; "." &amp; BO145),
        IF(AND((--(INT('Data Sheet'!$A$19) &amp; "." &amp; BO145)&gt;=--('Data Sheet'!$A$19)), (--(INT('Data Sheet'!$A$19) &amp; "." &amp; BO145)&lt;=--('Data Sheet'!$B$19))),
            --(INT('Data Sheet'!$A$19) &amp; "." &amp; BO145),
            --(INT('Data Sheet'!$B$19) &amp; "." &amp; BO145)
        )
    ),
    IF(BN145&lt;&gt;"",
        IF(INT('Data Sheet'!$A$19)=INT('Data Sheet'!$B$19),
            --(INT('Data Sheet'!$A$19) &amp; "." &amp; LEFT(BN145,3)),
            IF(AND((--(INT('Data Sheet'!$A$19) &amp; "." &amp; LEFT(BN145,3))&gt;=--('Data Sheet'!$A$19)), (--(INT('Data Sheet'!$A$19) &amp; "." &amp; LEFT(BN145,3))&lt;=--('Data Sheet'!$B$19))),
                --(INT('Data Sheet'!$A$19) &amp; "." &amp; LEFT(BN145,3)),
                --(INT('Data Sheet'!$B$19) &amp; "." &amp; LEFT(BN145,3))
            )
        ),
        "OK"
    )
)</f>
        <v>OK</v>
      </c>
      <c r="O145" s="23" t="str">
        <f>IF(BP145&lt;&gt;"",
    IF(INT('Data Sheet'!$A$19)=INT('Data Sheet'!$B$19),
        --(INT('Data Sheet'!$A$19) &amp; "." &amp; BP145),
        IF(AND((--(INT('Data Sheet'!$A$19) &amp; "." &amp; BP145)&gt;=--('Data Sheet'!$A$19)), (--(INT('Data Sheet'!$A$19) &amp; "." &amp; BP145)&lt;=--('Data Sheet'!$B$19))),
            --(INT('Data Sheet'!$A$19) &amp; "." &amp; BP145),
            --(INT('Data Sheet'!$B$19) &amp; "." &amp; BP145)
        )
    ),
    IF(BN145&lt;&gt;"",
        IF(INT('Data Sheet'!$A$19)=INT('Data Sheet'!$B$19),
            --(INT('Data Sheet'!$A$19) &amp; "." &amp; RIGHT(BN145,3)),
            IF(AND((--(INT('Data Sheet'!$A$19) &amp; "." &amp; RIGHT(BN145,3))&gt;=--('Data Sheet'!$A$19)), (--(INT('Data Sheet'!$A$19) &amp; "." &amp; RIGHT(BN145,3))&lt;=--('Data Sheet'!$B$19))),
                --(INT('Data Sheet'!$A$19) &amp; "." &amp; RIGHT(BN145,3)),
                --(INT('Data Sheet'!$B$19) &amp; "." &amp; RIGHT(BN145,3))
            )
        ),
        "OK"
    )
)</f>
        <v>OK</v>
      </c>
      <c r="P145" s="23" t="str">
        <f>IF(BR145&lt;&gt;"",
    IF(INT('Data Sheet'!$A$19)=INT('Data Sheet'!$B$15),
        --(INT('Data Sheet'!$A$15) &amp; "." &amp; BR145),
        IF(AND((--(INT('Data Sheet'!$A$15) &amp; "." &amp; BR145)&gt;=--('Data Sheet'!$A$15)), (--(INT('Data Sheet'!$A$15) &amp; "." &amp; BR145)&lt;=--('Data Sheet'!$B$15))),
            --(INT('Data Sheet'!$A$15) &amp; "." &amp; BR145),
            --(INT('Data Sheet'!$B$15) &amp; "." &amp; BR145)
        )
    ),
    IF(BQ145&lt;&gt;"",
        IF(INT('Data Sheet'!$A$15)=INT('Data Sheet'!$B$15),
            --(INT('Data Sheet'!$A$15) &amp; "." &amp; LEFT(BQ145,3)),
            IF(AND((--(INT('Data Sheet'!$A$15) &amp; "." &amp; LEFT(BQ145,3))&gt;=--('Data Sheet'!$A$15)), (--(INT('Data Sheet'!$A$15) &amp; "." &amp; LEFT(BQ145,3))&lt;=--('Data Sheet'!$B$15))),
                --(INT('Data Sheet'!$A$15) &amp; "." &amp; LEFT(BQ145,3)),
                --(INT('Data Sheet'!$B$15) &amp; "." &amp; LEFT(BQ145,3))
            )
        ),
        "OK"
    )
)</f>
        <v>OK</v>
      </c>
      <c r="Q145" s="23" t="str">
        <f>IF(BS145&lt;&gt;"",
    IF(INT('Data Sheet'!$A$19)=INT('Data Sheet'!$B$15),
        --(INT('Data Sheet'!$A$15) &amp; "." &amp; BS145),
        IF(AND((--(INT('Data Sheet'!$A$15) &amp; "." &amp; BS145)&gt;=--('Data Sheet'!$A$15)), (--(INT('Data Sheet'!$A$15) &amp; "." &amp; BS145)&lt;=--('Data Sheet'!$B$15))),
            --(INT('Data Sheet'!$A$15) &amp; "." &amp; BS145),
            --(INT('Data Sheet'!$B$15) &amp; "." &amp; BS145)
        )
    ),
    IF(BQ145&lt;&gt;"",
        IF(INT('Data Sheet'!$A$15)=INT('Data Sheet'!$B$15),
            --(INT('Data Sheet'!$A$15) &amp; "." &amp; RIGHT(BQ145,3)),
            IF(AND((--(INT('Data Sheet'!$A$15) &amp; "." &amp; RIGHT(BQ145,3))&gt;=--('Data Sheet'!$A$15)), (--(INT('Data Sheet'!$A$15) &amp; "." &amp; RIGHT(BQ145,3))&lt;=--('Data Sheet'!$B$15))),
                --(INT('Data Sheet'!$A$15) &amp; "." &amp; RIGHT(BQ145,3)),
                --(INT('Data Sheet'!$B$15) &amp; "." &amp; RIGHT(BQ145,3))
            )
        ),
        "OK"
    )
)</f>
        <v>OK</v>
      </c>
      <c r="R145" s="19"/>
      <c r="S145" s="19"/>
      <c r="T145" s="19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1"/>
      <c r="AU145" s="21"/>
      <c r="AV145" s="21"/>
      <c r="AW145" s="22"/>
      <c r="AX145" s="99"/>
      <c r="AY145" s="20"/>
      <c r="AZ145" s="20"/>
      <c r="BA145" s="22"/>
      <c r="BB145">
        <v>137</v>
      </c>
      <c r="BC145" s="80"/>
      <c r="BD145" s="80"/>
      <c r="BE145" s="80"/>
      <c r="BF145" s="80"/>
      <c r="BG145" s="32" t="str">
        <f t="shared" si="26"/>
        <v/>
      </c>
      <c r="BH145" s="78">
        <f t="shared" si="24"/>
        <v>0</v>
      </c>
      <c r="BI145" s="2">
        <f t="shared" si="27"/>
        <v>0</v>
      </c>
      <c r="BJ145" s="2">
        <f t="shared" si="28"/>
        <v>0</v>
      </c>
      <c r="BK145" s="2">
        <f t="shared" si="25"/>
        <v>0</v>
      </c>
    </row>
    <row r="146" spans="2:63" ht="15" customHeight="1" x14ac:dyDescent="0.25">
      <c r="B146" s="14">
        <v>138</v>
      </c>
      <c r="C146" s="95" t="str">
        <f t="shared" si="29"/>
        <v/>
      </c>
      <c r="D146" s="15" t="str">
        <f t="shared" si="34"/>
        <v>OK</v>
      </c>
      <c r="E146" s="16" t="e">
        <f>VLOOKUP('Data Sheet'!$B$8,'Data Sheet'!$I$2:$J$9,2,FALSE)</f>
        <v>#N/A</v>
      </c>
      <c r="F146" s="16" t="str">
        <f t="shared" si="30"/>
        <v/>
      </c>
      <c r="G146" s="103">
        <f t="shared" si="31"/>
        <v>0</v>
      </c>
      <c r="H146" s="17" t="s">
        <v>26</v>
      </c>
      <c r="I146" s="17" t="s">
        <v>26</v>
      </c>
      <c r="J146" s="17" t="str">
        <f>IF('Data Sheet'!$B$9="NC-50","N/A","OK")</f>
        <v>OK</v>
      </c>
      <c r="K146" s="17" t="str">
        <f>IF('Data Sheet'!$B$9="NC-50","N/A","OK")</f>
        <v>OK</v>
      </c>
      <c r="L146" s="17" t="str">
        <f t="shared" si="32"/>
        <v>OK</v>
      </c>
      <c r="M146" s="17" t="str">
        <f t="shared" si="33"/>
        <v>OK</v>
      </c>
      <c r="N146" s="18" t="str">
        <f>IF(BO146&lt;&gt;"",
    IF(INT('Data Sheet'!$A$19)=INT('Data Sheet'!$B$19),
        --(INT('Data Sheet'!$A$19) &amp; "." &amp; BO146),
        IF(AND((--(INT('Data Sheet'!$A$19) &amp; "." &amp; BO146)&gt;=--('Data Sheet'!$A$19)), (--(INT('Data Sheet'!$A$19) &amp; "." &amp; BO146)&lt;=--('Data Sheet'!$B$19))),
            --(INT('Data Sheet'!$A$19) &amp; "." &amp; BO146),
            --(INT('Data Sheet'!$B$19) &amp; "." &amp; BO146)
        )
    ),
    IF(BN146&lt;&gt;"",
        IF(INT('Data Sheet'!$A$19)=INT('Data Sheet'!$B$19),
            --(INT('Data Sheet'!$A$19) &amp; "." &amp; LEFT(BN146,3)),
            IF(AND((--(INT('Data Sheet'!$A$19) &amp; "." &amp; LEFT(BN146,3))&gt;=--('Data Sheet'!$A$19)), (--(INT('Data Sheet'!$A$19) &amp; "." &amp; LEFT(BN146,3))&lt;=--('Data Sheet'!$B$19))),
                --(INT('Data Sheet'!$A$19) &amp; "." &amp; LEFT(BN146,3)),
                --(INT('Data Sheet'!$B$19) &amp; "." &amp; LEFT(BN146,3))
            )
        ),
        "OK"
    )
)</f>
        <v>OK</v>
      </c>
      <c r="O146" s="23" t="str">
        <f>IF(BP146&lt;&gt;"",
    IF(INT('Data Sheet'!$A$19)=INT('Data Sheet'!$B$19),
        --(INT('Data Sheet'!$A$19) &amp; "." &amp; BP146),
        IF(AND((--(INT('Data Sheet'!$A$19) &amp; "." &amp; BP146)&gt;=--('Data Sheet'!$A$19)), (--(INT('Data Sheet'!$A$19) &amp; "." &amp; BP146)&lt;=--('Data Sheet'!$B$19))),
            --(INT('Data Sheet'!$A$19) &amp; "." &amp; BP146),
            --(INT('Data Sheet'!$B$19) &amp; "." &amp; BP146)
        )
    ),
    IF(BN146&lt;&gt;"",
        IF(INT('Data Sheet'!$A$19)=INT('Data Sheet'!$B$19),
            --(INT('Data Sheet'!$A$19) &amp; "." &amp; RIGHT(BN146,3)),
            IF(AND((--(INT('Data Sheet'!$A$19) &amp; "." &amp; RIGHT(BN146,3))&gt;=--('Data Sheet'!$A$19)), (--(INT('Data Sheet'!$A$19) &amp; "." &amp; RIGHT(BN146,3))&lt;=--('Data Sheet'!$B$19))),
                --(INT('Data Sheet'!$A$19) &amp; "." &amp; RIGHT(BN146,3)),
                --(INT('Data Sheet'!$B$19) &amp; "." &amp; RIGHT(BN146,3))
            )
        ),
        "OK"
    )
)</f>
        <v>OK</v>
      </c>
      <c r="P146" s="23" t="str">
        <f>IF(BR146&lt;&gt;"",
    IF(INT('Data Sheet'!$A$19)=INT('Data Sheet'!$B$15),
        --(INT('Data Sheet'!$A$15) &amp; "." &amp; BR146),
        IF(AND((--(INT('Data Sheet'!$A$15) &amp; "." &amp; BR146)&gt;=--('Data Sheet'!$A$15)), (--(INT('Data Sheet'!$A$15) &amp; "." &amp; BR146)&lt;=--('Data Sheet'!$B$15))),
            --(INT('Data Sheet'!$A$15) &amp; "." &amp; BR146),
            --(INT('Data Sheet'!$B$15) &amp; "." &amp; BR146)
        )
    ),
    IF(BQ146&lt;&gt;"",
        IF(INT('Data Sheet'!$A$15)=INT('Data Sheet'!$B$15),
            --(INT('Data Sheet'!$A$15) &amp; "." &amp; LEFT(BQ146,3)),
            IF(AND((--(INT('Data Sheet'!$A$15) &amp; "." &amp; LEFT(BQ146,3))&gt;=--('Data Sheet'!$A$15)), (--(INT('Data Sheet'!$A$15) &amp; "." &amp; LEFT(BQ146,3))&lt;=--('Data Sheet'!$B$15))),
                --(INT('Data Sheet'!$A$15) &amp; "." &amp; LEFT(BQ146,3)),
                --(INT('Data Sheet'!$B$15) &amp; "." &amp; LEFT(BQ146,3))
            )
        ),
        "OK"
    )
)</f>
        <v>OK</v>
      </c>
      <c r="Q146" s="23" t="str">
        <f>IF(BS146&lt;&gt;"",
    IF(INT('Data Sheet'!$A$19)=INT('Data Sheet'!$B$15),
        --(INT('Data Sheet'!$A$15) &amp; "." &amp; BS146),
        IF(AND((--(INT('Data Sheet'!$A$15) &amp; "." &amp; BS146)&gt;=--('Data Sheet'!$A$15)), (--(INT('Data Sheet'!$A$15) &amp; "." &amp; BS146)&lt;=--('Data Sheet'!$B$15))),
            --(INT('Data Sheet'!$A$15) &amp; "." &amp; BS146),
            --(INT('Data Sheet'!$B$15) &amp; "." &amp; BS146)
        )
    ),
    IF(BQ146&lt;&gt;"",
        IF(INT('Data Sheet'!$A$15)=INT('Data Sheet'!$B$15),
            --(INT('Data Sheet'!$A$15) &amp; "." &amp; RIGHT(BQ146,3)),
            IF(AND((--(INT('Data Sheet'!$A$15) &amp; "." &amp; RIGHT(BQ146,3))&gt;=--('Data Sheet'!$A$15)), (--(INT('Data Sheet'!$A$15) &amp; "." &amp; RIGHT(BQ146,3))&lt;=--('Data Sheet'!$B$15))),
                --(INT('Data Sheet'!$A$15) &amp; "." &amp; RIGHT(BQ146,3)),
                --(INT('Data Sheet'!$B$15) &amp; "." &amp; RIGHT(BQ146,3))
            )
        ),
        "OK"
    )
)</f>
        <v>OK</v>
      </c>
      <c r="R146" s="19"/>
      <c r="S146" s="19"/>
      <c r="T146" s="19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1"/>
      <c r="AU146" s="21"/>
      <c r="AV146" s="21"/>
      <c r="AW146" s="22"/>
      <c r="AX146" s="99"/>
      <c r="AY146" s="20"/>
      <c r="AZ146" s="20"/>
      <c r="BA146" s="22"/>
      <c r="BB146">
        <v>138</v>
      </c>
      <c r="BC146" s="80"/>
      <c r="BD146" s="80"/>
      <c r="BE146" s="80"/>
      <c r="BF146" s="80"/>
      <c r="BG146" s="32" t="str">
        <f t="shared" si="26"/>
        <v/>
      </c>
      <c r="BH146" s="78">
        <f t="shared" si="24"/>
        <v>0</v>
      </c>
      <c r="BI146" s="2">
        <f t="shared" si="27"/>
        <v>0</v>
      </c>
      <c r="BJ146" s="2">
        <f t="shared" si="28"/>
        <v>0</v>
      </c>
      <c r="BK146" s="2">
        <f t="shared" si="25"/>
        <v>0</v>
      </c>
    </row>
    <row r="147" spans="2:63" ht="15" customHeight="1" x14ac:dyDescent="0.25">
      <c r="B147" s="14">
        <v>139</v>
      </c>
      <c r="C147" s="95" t="str">
        <f t="shared" si="29"/>
        <v/>
      </c>
      <c r="D147" s="15" t="str">
        <f t="shared" si="34"/>
        <v>OK</v>
      </c>
      <c r="E147" s="16" t="e">
        <f>VLOOKUP('Data Sheet'!$B$8,'Data Sheet'!$I$2:$J$9,2,FALSE)</f>
        <v>#N/A</v>
      </c>
      <c r="F147" s="16" t="str">
        <f t="shared" si="30"/>
        <v/>
      </c>
      <c r="G147" s="103">
        <f t="shared" si="31"/>
        <v>0</v>
      </c>
      <c r="H147" s="17" t="s">
        <v>26</v>
      </c>
      <c r="I147" s="17" t="s">
        <v>26</v>
      </c>
      <c r="J147" s="17" t="str">
        <f>IF('Data Sheet'!$B$9="NC-50","N/A","OK")</f>
        <v>OK</v>
      </c>
      <c r="K147" s="17" t="str">
        <f>IF('Data Sheet'!$B$9="NC-50","N/A","OK")</f>
        <v>OK</v>
      </c>
      <c r="L147" s="17" t="str">
        <f t="shared" si="32"/>
        <v>OK</v>
      </c>
      <c r="M147" s="17" t="str">
        <f t="shared" si="33"/>
        <v>OK</v>
      </c>
      <c r="N147" s="18" t="str">
        <f>IF(BO147&lt;&gt;"",
    IF(INT('Data Sheet'!$A$19)=INT('Data Sheet'!$B$19),
        --(INT('Data Sheet'!$A$19) &amp; "." &amp; BO147),
        IF(AND((--(INT('Data Sheet'!$A$19) &amp; "." &amp; BO147)&gt;=--('Data Sheet'!$A$19)), (--(INT('Data Sheet'!$A$19) &amp; "." &amp; BO147)&lt;=--('Data Sheet'!$B$19))),
            --(INT('Data Sheet'!$A$19) &amp; "." &amp; BO147),
            --(INT('Data Sheet'!$B$19) &amp; "." &amp; BO147)
        )
    ),
    IF(BN147&lt;&gt;"",
        IF(INT('Data Sheet'!$A$19)=INT('Data Sheet'!$B$19),
            --(INT('Data Sheet'!$A$19) &amp; "." &amp; LEFT(BN147,3)),
            IF(AND((--(INT('Data Sheet'!$A$19) &amp; "." &amp; LEFT(BN147,3))&gt;=--('Data Sheet'!$A$19)), (--(INT('Data Sheet'!$A$19) &amp; "." &amp; LEFT(BN147,3))&lt;=--('Data Sheet'!$B$19))),
                --(INT('Data Sheet'!$A$19) &amp; "." &amp; LEFT(BN147,3)),
                --(INT('Data Sheet'!$B$19) &amp; "." &amp; LEFT(BN147,3))
            )
        ),
        "OK"
    )
)</f>
        <v>OK</v>
      </c>
      <c r="O147" s="23" t="str">
        <f>IF(BP147&lt;&gt;"",
    IF(INT('Data Sheet'!$A$19)=INT('Data Sheet'!$B$19),
        --(INT('Data Sheet'!$A$19) &amp; "." &amp; BP147),
        IF(AND((--(INT('Data Sheet'!$A$19) &amp; "." &amp; BP147)&gt;=--('Data Sheet'!$A$19)), (--(INT('Data Sheet'!$A$19) &amp; "." &amp; BP147)&lt;=--('Data Sheet'!$B$19))),
            --(INT('Data Sheet'!$A$19) &amp; "." &amp; BP147),
            --(INT('Data Sheet'!$B$19) &amp; "." &amp; BP147)
        )
    ),
    IF(BN147&lt;&gt;"",
        IF(INT('Data Sheet'!$A$19)=INT('Data Sheet'!$B$19),
            --(INT('Data Sheet'!$A$19) &amp; "." &amp; RIGHT(BN147,3)),
            IF(AND((--(INT('Data Sheet'!$A$19) &amp; "." &amp; RIGHT(BN147,3))&gt;=--('Data Sheet'!$A$19)), (--(INT('Data Sheet'!$A$19) &amp; "." &amp; RIGHT(BN147,3))&lt;=--('Data Sheet'!$B$19))),
                --(INT('Data Sheet'!$A$19) &amp; "." &amp; RIGHT(BN147,3)),
                --(INT('Data Sheet'!$B$19) &amp; "." &amp; RIGHT(BN147,3))
            )
        ),
        "OK"
    )
)</f>
        <v>OK</v>
      </c>
      <c r="P147" s="23" t="str">
        <f>IF(BR147&lt;&gt;"",
    IF(INT('Data Sheet'!$A$19)=INT('Data Sheet'!$B$15),
        --(INT('Data Sheet'!$A$15) &amp; "." &amp; BR147),
        IF(AND((--(INT('Data Sheet'!$A$15) &amp; "." &amp; BR147)&gt;=--('Data Sheet'!$A$15)), (--(INT('Data Sheet'!$A$15) &amp; "." &amp; BR147)&lt;=--('Data Sheet'!$B$15))),
            --(INT('Data Sheet'!$A$15) &amp; "." &amp; BR147),
            --(INT('Data Sheet'!$B$15) &amp; "." &amp; BR147)
        )
    ),
    IF(BQ147&lt;&gt;"",
        IF(INT('Data Sheet'!$A$15)=INT('Data Sheet'!$B$15),
            --(INT('Data Sheet'!$A$15) &amp; "." &amp; LEFT(BQ147,3)),
            IF(AND((--(INT('Data Sheet'!$A$15) &amp; "." &amp; LEFT(BQ147,3))&gt;=--('Data Sheet'!$A$15)), (--(INT('Data Sheet'!$A$15) &amp; "." &amp; LEFT(BQ147,3))&lt;=--('Data Sheet'!$B$15))),
                --(INT('Data Sheet'!$A$15) &amp; "." &amp; LEFT(BQ147,3)),
                --(INT('Data Sheet'!$B$15) &amp; "." &amp; LEFT(BQ147,3))
            )
        ),
        "OK"
    )
)</f>
        <v>OK</v>
      </c>
      <c r="Q147" s="23" t="str">
        <f>IF(BS147&lt;&gt;"",
    IF(INT('Data Sheet'!$A$19)=INT('Data Sheet'!$B$15),
        --(INT('Data Sheet'!$A$15) &amp; "." &amp; BS147),
        IF(AND((--(INT('Data Sheet'!$A$15) &amp; "." &amp; BS147)&gt;=--('Data Sheet'!$A$15)), (--(INT('Data Sheet'!$A$15) &amp; "." &amp; BS147)&lt;=--('Data Sheet'!$B$15))),
            --(INT('Data Sheet'!$A$15) &amp; "." &amp; BS147),
            --(INT('Data Sheet'!$B$15) &amp; "." &amp; BS147)
        )
    ),
    IF(BQ147&lt;&gt;"",
        IF(INT('Data Sheet'!$A$15)=INT('Data Sheet'!$B$15),
            --(INT('Data Sheet'!$A$15) &amp; "." &amp; RIGHT(BQ147,3)),
            IF(AND((--(INT('Data Sheet'!$A$15) &amp; "." &amp; RIGHT(BQ147,3))&gt;=--('Data Sheet'!$A$15)), (--(INT('Data Sheet'!$A$15) &amp; "." &amp; RIGHT(BQ147,3))&lt;=--('Data Sheet'!$B$15))),
                --(INT('Data Sheet'!$A$15) &amp; "." &amp; RIGHT(BQ147,3)),
                --(INT('Data Sheet'!$B$15) &amp; "." &amp; RIGHT(BQ147,3))
            )
        ),
        "OK"
    )
)</f>
        <v>OK</v>
      </c>
      <c r="R147" s="19"/>
      <c r="S147" s="19"/>
      <c r="T147" s="19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1"/>
      <c r="AU147" s="21"/>
      <c r="AV147" s="21"/>
      <c r="AW147" s="22"/>
      <c r="AX147" s="99"/>
      <c r="AY147" s="20"/>
      <c r="AZ147" s="20"/>
      <c r="BA147" s="22"/>
      <c r="BB147">
        <v>139</v>
      </c>
      <c r="BC147" s="80"/>
      <c r="BD147" s="80"/>
      <c r="BE147" s="80"/>
      <c r="BF147" s="80"/>
      <c r="BG147" s="32" t="str">
        <f t="shared" si="26"/>
        <v/>
      </c>
      <c r="BH147" s="78">
        <f t="shared" si="24"/>
        <v>0</v>
      </c>
      <c r="BI147" s="2">
        <f t="shared" si="27"/>
        <v>0</v>
      </c>
      <c r="BJ147" s="2">
        <f t="shared" si="28"/>
        <v>0</v>
      </c>
      <c r="BK147" s="2">
        <f t="shared" si="25"/>
        <v>0</v>
      </c>
    </row>
    <row r="148" spans="2:63" ht="15" customHeight="1" x14ac:dyDescent="0.25">
      <c r="B148" s="14">
        <v>140</v>
      </c>
      <c r="C148" s="95" t="str">
        <f t="shared" si="29"/>
        <v/>
      </c>
      <c r="D148" s="15" t="str">
        <f t="shared" si="34"/>
        <v>OK</v>
      </c>
      <c r="E148" s="16" t="e">
        <f>VLOOKUP('Data Sheet'!$B$8,'Data Sheet'!$I$2:$J$9,2,FALSE)</f>
        <v>#N/A</v>
      </c>
      <c r="F148" s="16" t="str">
        <f t="shared" si="30"/>
        <v/>
      </c>
      <c r="G148" s="103">
        <f t="shared" si="31"/>
        <v>0</v>
      </c>
      <c r="H148" s="17" t="s">
        <v>26</v>
      </c>
      <c r="I148" s="17" t="s">
        <v>26</v>
      </c>
      <c r="J148" s="17" t="str">
        <f>IF('Data Sheet'!$B$9="NC-50","N/A","OK")</f>
        <v>OK</v>
      </c>
      <c r="K148" s="17" t="str">
        <f>IF('Data Sheet'!$B$9="NC-50","N/A","OK")</f>
        <v>OK</v>
      </c>
      <c r="L148" s="17" t="str">
        <f t="shared" si="32"/>
        <v>OK</v>
      </c>
      <c r="M148" s="17" t="str">
        <f t="shared" si="33"/>
        <v>OK</v>
      </c>
      <c r="N148" s="18" t="str">
        <f>IF(BO148&lt;&gt;"",
    IF(INT('Data Sheet'!$A$19)=INT('Data Sheet'!$B$19),
        --(INT('Data Sheet'!$A$19) &amp; "." &amp; BO148),
        IF(AND((--(INT('Data Sheet'!$A$19) &amp; "." &amp; BO148)&gt;=--('Data Sheet'!$A$19)), (--(INT('Data Sheet'!$A$19) &amp; "." &amp; BO148)&lt;=--('Data Sheet'!$B$19))),
            --(INT('Data Sheet'!$A$19) &amp; "." &amp; BO148),
            --(INT('Data Sheet'!$B$19) &amp; "." &amp; BO148)
        )
    ),
    IF(BN148&lt;&gt;"",
        IF(INT('Data Sheet'!$A$19)=INT('Data Sheet'!$B$19),
            --(INT('Data Sheet'!$A$19) &amp; "." &amp; LEFT(BN148,3)),
            IF(AND((--(INT('Data Sheet'!$A$19) &amp; "." &amp; LEFT(BN148,3))&gt;=--('Data Sheet'!$A$19)), (--(INT('Data Sheet'!$A$19) &amp; "." &amp; LEFT(BN148,3))&lt;=--('Data Sheet'!$B$19))),
                --(INT('Data Sheet'!$A$19) &amp; "." &amp; LEFT(BN148,3)),
                --(INT('Data Sheet'!$B$19) &amp; "." &amp; LEFT(BN148,3))
            )
        ),
        "OK"
    )
)</f>
        <v>OK</v>
      </c>
      <c r="O148" s="23" t="str">
        <f>IF(BP148&lt;&gt;"",
    IF(INT('Data Sheet'!$A$19)=INT('Data Sheet'!$B$19),
        --(INT('Data Sheet'!$A$19) &amp; "." &amp; BP148),
        IF(AND((--(INT('Data Sheet'!$A$19) &amp; "." &amp; BP148)&gt;=--('Data Sheet'!$A$19)), (--(INT('Data Sheet'!$A$19) &amp; "." &amp; BP148)&lt;=--('Data Sheet'!$B$19))),
            --(INT('Data Sheet'!$A$19) &amp; "." &amp; BP148),
            --(INT('Data Sheet'!$B$19) &amp; "." &amp; BP148)
        )
    ),
    IF(BN148&lt;&gt;"",
        IF(INT('Data Sheet'!$A$19)=INT('Data Sheet'!$B$19),
            --(INT('Data Sheet'!$A$19) &amp; "." &amp; RIGHT(BN148,3)),
            IF(AND((--(INT('Data Sheet'!$A$19) &amp; "." &amp; RIGHT(BN148,3))&gt;=--('Data Sheet'!$A$19)), (--(INT('Data Sheet'!$A$19) &amp; "." &amp; RIGHT(BN148,3))&lt;=--('Data Sheet'!$B$19))),
                --(INT('Data Sheet'!$A$19) &amp; "." &amp; RIGHT(BN148,3)),
                --(INT('Data Sheet'!$B$19) &amp; "." &amp; RIGHT(BN148,3))
            )
        ),
        "OK"
    )
)</f>
        <v>OK</v>
      </c>
      <c r="P148" s="23" t="str">
        <f>IF(BR148&lt;&gt;"",
    IF(INT('Data Sheet'!$A$19)=INT('Data Sheet'!$B$15),
        --(INT('Data Sheet'!$A$15) &amp; "." &amp; BR148),
        IF(AND((--(INT('Data Sheet'!$A$15) &amp; "." &amp; BR148)&gt;=--('Data Sheet'!$A$15)), (--(INT('Data Sheet'!$A$15) &amp; "." &amp; BR148)&lt;=--('Data Sheet'!$B$15))),
            --(INT('Data Sheet'!$A$15) &amp; "." &amp; BR148),
            --(INT('Data Sheet'!$B$15) &amp; "." &amp; BR148)
        )
    ),
    IF(BQ148&lt;&gt;"",
        IF(INT('Data Sheet'!$A$15)=INT('Data Sheet'!$B$15),
            --(INT('Data Sheet'!$A$15) &amp; "." &amp; LEFT(BQ148,3)),
            IF(AND((--(INT('Data Sheet'!$A$15) &amp; "." &amp; LEFT(BQ148,3))&gt;=--('Data Sheet'!$A$15)), (--(INT('Data Sheet'!$A$15) &amp; "." &amp; LEFT(BQ148,3))&lt;=--('Data Sheet'!$B$15))),
                --(INT('Data Sheet'!$A$15) &amp; "." &amp; LEFT(BQ148,3)),
                --(INT('Data Sheet'!$B$15) &amp; "." &amp; LEFT(BQ148,3))
            )
        ),
        "OK"
    )
)</f>
        <v>OK</v>
      </c>
      <c r="Q148" s="23" t="str">
        <f>IF(BS148&lt;&gt;"",
    IF(INT('Data Sheet'!$A$19)=INT('Data Sheet'!$B$15),
        --(INT('Data Sheet'!$A$15) &amp; "." &amp; BS148),
        IF(AND((--(INT('Data Sheet'!$A$15) &amp; "." &amp; BS148)&gt;=--('Data Sheet'!$A$15)), (--(INT('Data Sheet'!$A$15) &amp; "." &amp; BS148)&lt;=--('Data Sheet'!$B$15))),
            --(INT('Data Sheet'!$A$15) &amp; "." &amp; BS148),
            --(INT('Data Sheet'!$B$15) &amp; "." &amp; BS148)
        )
    ),
    IF(BQ148&lt;&gt;"",
        IF(INT('Data Sheet'!$A$15)=INT('Data Sheet'!$B$15),
            --(INT('Data Sheet'!$A$15) &amp; "." &amp; RIGHT(BQ148,3)),
            IF(AND((--(INT('Data Sheet'!$A$15) &amp; "." &amp; RIGHT(BQ148,3))&gt;=--('Data Sheet'!$A$15)), (--(INT('Data Sheet'!$A$15) &amp; "." &amp; RIGHT(BQ148,3))&lt;=--('Data Sheet'!$B$15))),
                --(INT('Data Sheet'!$A$15) &amp; "." &amp; RIGHT(BQ148,3)),
                --(INT('Data Sheet'!$B$15) &amp; "." &amp; RIGHT(BQ148,3))
            )
        ),
        "OK"
    )
)</f>
        <v>OK</v>
      </c>
      <c r="R148" s="19"/>
      <c r="S148" s="19"/>
      <c r="T148" s="19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1"/>
      <c r="AU148" s="21"/>
      <c r="AV148" s="21"/>
      <c r="AW148" s="22"/>
      <c r="AX148" s="99"/>
      <c r="AY148" s="20"/>
      <c r="AZ148" s="20"/>
      <c r="BA148" s="22"/>
      <c r="BB148">
        <v>140</v>
      </c>
      <c r="BC148" s="80"/>
      <c r="BD148" s="80"/>
      <c r="BE148" s="80"/>
      <c r="BF148" s="80"/>
      <c r="BG148" s="32" t="str">
        <f t="shared" si="26"/>
        <v/>
      </c>
      <c r="BH148" s="78">
        <f t="shared" si="24"/>
        <v>0</v>
      </c>
      <c r="BI148" s="2">
        <f t="shared" si="27"/>
        <v>0</v>
      </c>
      <c r="BJ148" s="2">
        <f t="shared" si="28"/>
        <v>0</v>
      </c>
      <c r="BK148" s="2">
        <f t="shared" si="25"/>
        <v>0</v>
      </c>
    </row>
    <row r="149" spans="2:63" ht="15" customHeight="1" x14ac:dyDescent="0.25">
      <c r="B149" s="14">
        <v>141</v>
      </c>
      <c r="C149" s="95" t="str">
        <f t="shared" si="29"/>
        <v/>
      </c>
      <c r="D149" s="15" t="str">
        <f t="shared" si="34"/>
        <v>OK</v>
      </c>
      <c r="E149" s="16" t="e">
        <f>VLOOKUP('Data Sheet'!$B$8,'Data Sheet'!$I$2:$J$9,2,FALSE)</f>
        <v>#N/A</v>
      </c>
      <c r="F149" s="16" t="str">
        <f t="shared" si="30"/>
        <v/>
      </c>
      <c r="G149" s="103">
        <f t="shared" si="31"/>
        <v>0</v>
      </c>
      <c r="H149" s="17" t="s">
        <v>26</v>
      </c>
      <c r="I149" s="17" t="s">
        <v>26</v>
      </c>
      <c r="J149" s="17" t="str">
        <f>IF('Data Sheet'!$B$9="NC-50","N/A","OK")</f>
        <v>OK</v>
      </c>
      <c r="K149" s="17" t="str">
        <f>IF('Data Sheet'!$B$9="NC-50","N/A","OK")</f>
        <v>OK</v>
      </c>
      <c r="L149" s="17" t="str">
        <f t="shared" si="32"/>
        <v>OK</v>
      </c>
      <c r="M149" s="17" t="str">
        <f t="shared" si="33"/>
        <v>OK</v>
      </c>
      <c r="N149" s="18" t="str">
        <f>IF(BO149&lt;&gt;"",
    IF(INT('Data Sheet'!$A$19)=INT('Data Sheet'!$B$19),
        --(INT('Data Sheet'!$A$19) &amp; "." &amp; BO149),
        IF(AND((--(INT('Data Sheet'!$A$19) &amp; "." &amp; BO149)&gt;=--('Data Sheet'!$A$19)), (--(INT('Data Sheet'!$A$19) &amp; "." &amp; BO149)&lt;=--('Data Sheet'!$B$19))),
            --(INT('Data Sheet'!$A$19) &amp; "." &amp; BO149),
            --(INT('Data Sheet'!$B$19) &amp; "." &amp; BO149)
        )
    ),
    IF(BN149&lt;&gt;"",
        IF(INT('Data Sheet'!$A$19)=INT('Data Sheet'!$B$19),
            --(INT('Data Sheet'!$A$19) &amp; "." &amp; LEFT(BN149,3)),
            IF(AND((--(INT('Data Sheet'!$A$19) &amp; "." &amp; LEFT(BN149,3))&gt;=--('Data Sheet'!$A$19)), (--(INT('Data Sheet'!$A$19) &amp; "." &amp; LEFT(BN149,3))&lt;=--('Data Sheet'!$B$19))),
                --(INT('Data Sheet'!$A$19) &amp; "." &amp; LEFT(BN149,3)),
                --(INT('Data Sheet'!$B$19) &amp; "." &amp; LEFT(BN149,3))
            )
        ),
        "OK"
    )
)</f>
        <v>OK</v>
      </c>
      <c r="O149" s="23" t="str">
        <f>IF(BP149&lt;&gt;"",
    IF(INT('Data Sheet'!$A$19)=INT('Data Sheet'!$B$19),
        --(INT('Data Sheet'!$A$19) &amp; "." &amp; BP149),
        IF(AND((--(INT('Data Sheet'!$A$19) &amp; "." &amp; BP149)&gt;=--('Data Sheet'!$A$19)), (--(INT('Data Sheet'!$A$19) &amp; "." &amp; BP149)&lt;=--('Data Sheet'!$B$19))),
            --(INT('Data Sheet'!$A$19) &amp; "." &amp; BP149),
            --(INT('Data Sheet'!$B$19) &amp; "." &amp; BP149)
        )
    ),
    IF(BN149&lt;&gt;"",
        IF(INT('Data Sheet'!$A$19)=INT('Data Sheet'!$B$19),
            --(INT('Data Sheet'!$A$19) &amp; "." &amp; RIGHT(BN149,3)),
            IF(AND((--(INT('Data Sheet'!$A$19) &amp; "." &amp; RIGHT(BN149,3))&gt;=--('Data Sheet'!$A$19)), (--(INT('Data Sheet'!$A$19) &amp; "." &amp; RIGHT(BN149,3))&lt;=--('Data Sheet'!$B$19))),
                --(INT('Data Sheet'!$A$19) &amp; "." &amp; RIGHT(BN149,3)),
                --(INT('Data Sheet'!$B$19) &amp; "." &amp; RIGHT(BN149,3))
            )
        ),
        "OK"
    )
)</f>
        <v>OK</v>
      </c>
      <c r="P149" s="23" t="str">
        <f>IF(BR149&lt;&gt;"",
    IF(INT('Data Sheet'!$A$19)=INT('Data Sheet'!$B$15),
        --(INT('Data Sheet'!$A$15) &amp; "." &amp; BR149),
        IF(AND((--(INT('Data Sheet'!$A$15) &amp; "." &amp; BR149)&gt;=--('Data Sheet'!$A$15)), (--(INT('Data Sheet'!$A$15) &amp; "." &amp; BR149)&lt;=--('Data Sheet'!$B$15))),
            --(INT('Data Sheet'!$A$15) &amp; "." &amp; BR149),
            --(INT('Data Sheet'!$B$15) &amp; "." &amp; BR149)
        )
    ),
    IF(BQ149&lt;&gt;"",
        IF(INT('Data Sheet'!$A$15)=INT('Data Sheet'!$B$15),
            --(INT('Data Sheet'!$A$15) &amp; "." &amp; LEFT(BQ149,3)),
            IF(AND((--(INT('Data Sheet'!$A$15) &amp; "." &amp; LEFT(BQ149,3))&gt;=--('Data Sheet'!$A$15)), (--(INT('Data Sheet'!$A$15) &amp; "." &amp; LEFT(BQ149,3))&lt;=--('Data Sheet'!$B$15))),
                --(INT('Data Sheet'!$A$15) &amp; "." &amp; LEFT(BQ149,3)),
                --(INT('Data Sheet'!$B$15) &amp; "." &amp; LEFT(BQ149,3))
            )
        ),
        "OK"
    )
)</f>
        <v>OK</v>
      </c>
      <c r="Q149" s="23" t="str">
        <f>IF(BS149&lt;&gt;"",
    IF(INT('Data Sheet'!$A$19)=INT('Data Sheet'!$B$15),
        --(INT('Data Sheet'!$A$15) &amp; "." &amp; BS149),
        IF(AND((--(INT('Data Sheet'!$A$15) &amp; "." &amp; BS149)&gt;=--('Data Sheet'!$A$15)), (--(INT('Data Sheet'!$A$15) &amp; "." &amp; BS149)&lt;=--('Data Sheet'!$B$15))),
            --(INT('Data Sheet'!$A$15) &amp; "." &amp; BS149),
            --(INT('Data Sheet'!$B$15) &amp; "." &amp; BS149)
        )
    ),
    IF(BQ149&lt;&gt;"",
        IF(INT('Data Sheet'!$A$15)=INT('Data Sheet'!$B$15),
            --(INT('Data Sheet'!$A$15) &amp; "." &amp; RIGHT(BQ149,3)),
            IF(AND((--(INT('Data Sheet'!$A$15) &amp; "." &amp; RIGHT(BQ149,3))&gt;=--('Data Sheet'!$A$15)), (--(INT('Data Sheet'!$A$15) &amp; "." &amp; RIGHT(BQ149,3))&lt;=--('Data Sheet'!$B$15))),
                --(INT('Data Sheet'!$A$15) &amp; "." &amp; RIGHT(BQ149,3)),
                --(INT('Data Sheet'!$B$15) &amp; "." &amp; RIGHT(BQ149,3))
            )
        ),
        "OK"
    )
)</f>
        <v>OK</v>
      </c>
      <c r="R149" s="19"/>
      <c r="S149" s="19"/>
      <c r="T149" s="19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1"/>
      <c r="AU149" s="21"/>
      <c r="AV149" s="21"/>
      <c r="AW149" s="22"/>
      <c r="AX149" s="99"/>
      <c r="AY149" s="20"/>
      <c r="AZ149" s="20"/>
      <c r="BA149" s="22"/>
      <c r="BB149">
        <v>141</v>
      </c>
      <c r="BC149" s="80"/>
      <c r="BD149" s="80"/>
      <c r="BE149" s="80"/>
      <c r="BF149" s="80"/>
      <c r="BG149" s="32" t="str">
        <f t="shared" si="26"/>
        <v/>
      </c>
      <c r="BH149" s="78">
        <f t="shared" si="24"/>
        <v>0</v>
      </c>
      <c r="BI149" s="2">
        <f t="shared" si="27"/>
        <v>0</v>
      </c>
      <c r="BJ149" s="2">
        <f t="shared" si="28"/>
        <v>0</v>
      </c>
      <c r="BK149" s="2">
        <f t="shared" si="25"/>
        <v>0</v>
      </c>
    </row>
    <row r="150" spans="2:63" ht="15" customHeight="1" x14ac:dyDescent="0.25">
      <c r="B150" s="14">
        <v>142</v>
      </c>
      <c r="C150" s="95" t="str">
        <f t="shared" si="29"/>
        <v/>
      </c>
      <c r="D150" s="15" t="str">
        <f t="shared" si="34"/>
        <v>OK</v>
      </c>
      <c r="E150" s="16" t="e">
        <f>VLOOKUP('Data Sheet'!$B$8,'Data Sheet'!$I$2:$J$9,2,FALSE)</f>
        <v>#N/A</v>
      </c>
      <c r="F150" s="16" t="str">
        <f t="shared" si="30"/>
        <v/>
      </c>
      <c r="G150" s="103">
        <f t="shared" si="31"/>
        <v>0</v>
      </c>
      <c r="H150" s="17" t="s">
        <v>26</v>
      </c>
      <c r="I150" s="17" t="s">
        <v>26</v>
      </c>
      <c r="J150" s="17" t="str">
        <f>IF('Data Sheet'!$B$9="NC-50","N/A","OK")</f>
        <v>OK</v>
      </c>
      <c r="K150" s="17" t="str">
        <f>IF('Data Sheet'!$B$9="NC-50","N/A","OK")</f>
        <v>OK</v>
      </c>
      <c r="L150" s="17" t="str">
        <f t="shared" si="32"/>
        <v>OK</v>
      </c>
      <c r="M150" s="17" t="str">
        <f t="shared" si="33"/>
        <v>OK</v>
      </c>
      <c r="N150" s="18" t="str">
        <f>IF(BO150&lt;&gt;"",
    IF(INT('Data Sheet'!$A$19)=INT('Data Sheet'!$B$19),
        --(INT('Data Sheet'!$A$19) &amp; "." &amp; BO150),
        IF(AND((--(INT('Data Sheet'!$A$19) &amp; "." &amp; BO150)&gt;=--('Data Sheet'!$A$19)), (--(INT('Data Sheet'!$A$19) &amp; "." &amp; BO150)&lt;=--('Data Sheet'!$B$19))),
            --(INT('Data Sheet'!$A$19) &amp; "." &amp; BO150),
            --(INT('Data Sheet'!$B$19) &amp; "." &amp; BO150)
        )
    ),
    IF(BN150&lt;&gt;"",
        IF(INT('Data Sheet'!$A$19)=INT('Data Sheet'!$B$19),
            --(INT('Data Sheet'!$A$19) &amp; "." &amp; LEFT(BN150,3)),
            IF(AND((--(INT('Data Sheet'!$A$19) &amp; "." &amp; LEFT(BN150,3))&gt;=--('Data Sheet'!$A$19)), (--(INT('Data Sheet'!$A$19) &amp; "." &amp; LEFT(BN150,3))&lt;=--('Data Sheet'!$B$19))),
                --(INT('Data Sheet'!$A$19) &amp; "." &amp; LEFT(BN150,3)),
                --(INT('Data Sheet'!$B$19) &amp; "." &amp; LEFT(BN150,3))
            )
        ),
        "OK"
    )
)</f>
        <v>OK</v>
      </c>
      <c r="O150" s="23" t="str">
        <f>IF(BP150&lt;&gt;"",
    IF(INT('Data Sheet'!$A$19)=INT('Data Sheet'!$B$19),
        --(INT('Data Sheet'!$A$19) &amp; "." &amp; BP150),
        IF(AND((--(INT('Data Sheet'!$A$19) &amp; "." &amp; BP150)&gt;=--('Data Sheet'!$A$19)), (--(INT('Data Sheet'!$A$19) &amp; "." &amp; BP150)&lt;=--('Data Sheet'!$B$19))),
            --(INT('Data Sheet'!$A$19) &amp; "." &amp; BP150),
            --(INT('Data Sheet'!$B$19) &amp; "." &amp; BP150)
        )
    ),
    IF(BN150&lt;&gt;"",
        IF(INT('Data Sheet'!$A$19)=INT('Data Sheet'!$B$19),
            --(INT('Data Sheet'!$A$19) &amp; "." &amp; RIGHT(BN150,3)),
            IF(AND((--(INT('Data Sheet'!$A$19) &amp; "." &amp; RIGHT(BN150,3))&gt;=--('Data Sheet'!$A$19)), (--(INT('Data Sheet'!$A$19) &amp; "." &amp; RIGHT(BN150,3))&lt;=--('Data Sheet'!$B$19))),
                --(INT('Data Sheet'!$A$19) &amp; "." &amp; RIGHT(BN150,3)),
                --(INT('Data Sheet'!$B$19) &amp; "." &amp; RIGHT(BN150,3))
            )
        ),
        "OK"
    )
)</f>
        <v>OK</v>
      </c>
      <c r="P150" s="23" t="str">
        <f>IF(BR150&lt;&gt;"",
    IF(INT('Data Sheet'!$A$19)=INT('Data Sheet'!$B$15),
        --(INT('Data Sheet'!$A$15) &amp; "." &amp; BR150),
        IF(AND((--(INT('Data Sheet'!$A$15) &amp; "." &amp; BR150)&gt;=--('Data Sheet'!$A$15)), (--(INT('Data Sheet'!$A$15) &amp; "." &amp; BR150)&lt;=--('Data Sheet'!$B$15))),
            --(INT('Data Sheet'!$A$15) &amp; "." &amp; BR150),
            --(INT('Data Sheet'!$B$15) &amp; "." &amp; BR150)
        )
    ),
    IF(BQ150&lt;&gt;"",
        IF(INT('Data Sheet'!$A$15)=INT('Data Sheet'!$B$15),
            --(INT('Data Sheet'!$A$15) &amp; "." &amp; LEFT(BQ150,3)),
            IF(AND((--(INT('Data Sheet'!$A$15) &amp; "." &amp; LEFT(BQ150,3))&gt;=--('Data Sheet'!$A$15)), (--(INT('Data Sheet'!$A$15) &amp; "." &amp; LEFT(BQ150,3))&lt;=--('Data Sheet'!$B$15))),
                --(INT('Data Sheet'!$A$15) &amp; "." &amp; LEFT(BQ150,3)),
                --(INT('Data Sheet'!$B$15) &amp; "." &amp; LEFT(BQ150,3))
            )
        ),
        "OK"
    )
)</f>
        <v>OK</v>
      </c>
      <c r="Q150" s="23" t="str">
        <f>IF(BS150&lt;&gt;"",
    IF(INT('Data Sheet'!$A$19)=INT('Data Sheet'!$B$15),
        --(INT('Data Sheet'!$A$15) &amp; "." &amp; BS150),
        IF(AND((--(INT('Data Sheet'!$A$15) &amp; "." &amp; BS150)&gt;=--('Data Sheet'!$A$15)), (--(INT('Data Sheet'!$A$15) &amp; "." &amp; BS150)&lt;=--('Data Sheet'!$B$15))),
            --(INT('Data Sheet'!$A$15) &amp; "." &amp; BS150),
            --(INT('Data Sheet'!$B$15) &amp; "." &amp; BS150)
        )
    ),
    IF(BQ150&lt;&gt;"",
        IF(INT('Data Sheet'!$A$15)=INT('Data Sheet'!$B$15),
            --(INT('Data Sheet'!$A$15) &amp; "." &amp; RIGHT(BQ150,3)),
            IF(AND((--(INT('Data Sheet'!$A$15) &amp; "." &amp; RIGHT(BQ150,3))&gt;=--('Data Sheet'!$A$15)), (--(INT('Data Sheet'!$A$15) &amp; "." &amp; RIGHT(BQ150,3))&lt;=--('Data Sheet'!$B$15))),
                --(INT('Data Sheet'!$A$15) &amp; "." &amp; RIGHT(BQ150,3)),
                --(INT('Data Sheet'!$B$15) &amp; "." &amp; RIGHT(BQ150,3))
            )
        ),
        "OK"
    )
)</f>
        <v>OK</v>
      </c>
      <c r="R150" s="19"/>
      <c r="S150" s="19"/>
      <c r="T150" s="19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1"/>
      <c r="AU150" s="21"/>
      <c r="AV150" s="21"/>
      <c r="AW150" s="22"/>
      <c r="AX150" s="99"/>
      <c r="AY150" s="20"/>
      <c r="AZ150" s="20"/>
      <c r="BA150" s="22"/>
      <c r="BB150">
        <v>142</v>
      </c>
      <c r="BC150" s="80"/>
      <c r="BD150" s="80"/>
      <c r="BE150" s="80"/>
      <c r="BF150" s="80"/>
      <c r="BG150" s="32" t="str">
        <f t="shared" si="26"/>
        <v/>
      </c>
      <c r="BH150" s="78">
        <f t="shared" si="24"/>
        <v>0</v>
      </c>
      <c r="BI150" s="2">
        <f t="shared" si="27"/>
        <v>0</v>
      </c>
      <c r="BJ150" s="2">
        <f t="shared" si="28"/>
        <v>0</v>
      </c>
      <c r="BK150" s="2">
        <f t="shared" si="25"/>
        <v>0</v>
      </c>
    </row>
    <row r="151" spans="2:63" ht="15" customHeight="1" x14ac:dyDescent="0.25">
      <c r="B151" s="14">
        <v>143</v>
      </c>
      <c r="C151" s="95" t="str">
        <f t="shared" si="29"/>
        <v/>
      </c>
      <c r="D151" s="15" t="str">
        <f t="shared" si="34"/>
        <v>OK</v>
      </c>
      <c r="E151" s="16" t="e">
        <f>VLOOKUP('Data Sheet'!$B$8,'Data Sheet'!$I$2:$J$9,2,FALSE)</f>
        <v>#N/A</v>
      </c>
      <c r="F151" s="16" t="str">
        <f t="shared" si="30"/>
        <v/>
      </c>
      <c r="G151" s="103">
        <f t="shared" si="31"/>
        <v>0</v>
      </c>
      <c r="H151" s="17" t="s">
        <v>26</v>
      </c>
      <c r="I151" s="17" t="s">
        <v>26</v>
      </c>
      <c r="J151" s="17" t="str">
        <f>IF('Data Sheet'!$B$9="NC-50","N/A","OK")</f>
        <v>OK</v>
      </c>
      <c r="K151" s="17" t="str">
        <f>IF('Data Sheet'!$B$9="NC-50","N/A","OK")</f>
        <v>OK</v>
      </c>
      <c r="L151" s="17" t="str">
        <f t="shared" si="32"/>
        <v>OK</v>
      </c>
      <c r="M151" s="17" t="str">
        <f t="shared" si="33"/>
        <v>OK</v>
      </c>
      <c r="N151" s="18" t="str">
        <f>IF(BO151&lt;&gt;"",
    IF(INT('Data Sheet'!$A$19)=INT('Data Sheet'!$B$19),
        --(INT('Data Sheet'!$A$19) &amp; "." &amp; BO151),
        IF(AND((--(INT('Data Sheet'!$A$19) &amp; "." &amp; BO151)&gt;=--('Data Sheet'!$A$19)), (--(INT('Data Sheet'!$A$19) &amp; "." &amp; BO151)&lt;=--('Data Sheet'!$B$19))),
            --(INT('Data Sheet'!$A$19) &amp; "." &amp; BO151),
            --(INT('Data Sheet'!$B$19) &amp; "." &amp; BO151)
        )
    ),
    IF(BN151&lt;&gt;"",
        IF(INT('Data Sheet'!$A$19)=INT('Data Sheet'!$B$19),
            --(INT('Data Sheet'!$A$19) &amp; "." &amp; LEFT(BN151,3)),
            IF(AND((--(INT('Data Sheet'!$A$19) &amp; "." &amp; LEFT(BN151,3))&gt;=--('Data Sheet'!$A$19)), (--(INT('Data Sheet'!$A$19) &amp; "." &amp; LEFT(BN151,3))&lt;=--('Data Sheet'!$B$19))),
                --(INT('Data Sheet'!$A$19) &amp; "." &amp; LEFT(BN151,3)),
                --(INT('Data Sheet'!$B$19) &amp; "." &amp; LEFT(BN151,3))
            )
        ),
        "OK"
    )
)</f>
        <v>OK</v>
      </c>
      <c r="O151" s="23" t="str">
        <f>IF(BP151&lt;&gt;"",
    IF(INT('Data Sheet'!$A$19)=INT('Data Sheet'!$B$19),
        --(INT('Data Sheet'!$A$19) &amp; "." &amp; BP151),
        IF(AND((--(INT('Data Sheet'!$A$19) &amp; "." &amp; BP151)&gt;=--('Data Sheet'!$A$19)), (--(INT('Data Sheet'!$A$19) &amp; "." &amp; BP151)&lt;=--('Data Sheet'!$B$19))),
            --(INT('Data Sheet'!$A$19) &amp; "." &amp; BP151),
            --(INT('Data Sheet'!$B$19) &amp; "." &amp; BP151)
        )
    ),
    IF(BN151&lt;&gt;"",
        IF(INT('Data Sheet'!$A$19)=INT('Data Sheet'!$B$19),
            --(INT('Data Sheet'!$A$19) &amp; "." &amp; RIGHT(BN151,3)),
            IF(AND((--(INT('Data Sheet'!$A$19) &amp; "." &amp; RIGHT(BN151,3))&gt;=--('Data Sheet'!$A$19)), (--(INT('Data Sheet'!$A$19) &amp; "." &amp; RIGHT(BN151,3))&lt;=--('Data Sheet'!$B$19))),
                --(INT('Data Sheet'!$A$19) &amp; "." &amp; RIGHT(BN151,3)),
                --(INT('Data Sheet'!$B$19) &amp; "." &amp; RIGHT(BN151,3))
            )
        ),
        "OK"
    )
)</f>
        <v>OK</v>
      </c>
      <c r="P151" s="23" t="str">
        <f>IF(BR151&lt;&gt;"",
    IF(INT('Data Sheet'!$A$19)=INT('Data Sheet'!$B$15),
        --(INT('Data Sheet'!$A$15) &amp; "." &amp; BR151),
        IF(AND((--(INT('Data Sheet'!$A$15) &amp; "." &amp; BR151)&gt;=--('Data Sheet'!$A$15)), (--(INT('Data Sheet'!$A$15) &amp; "." &amp; BR151)&lt;=--('Data Sheet'!$B$15))),
            --(INT('Data Sheet'!$A$15) &amp; "." &amp; BR151),
            --(INT('Data Sheet'!$B$15) &amp; "." &amp; BR151)
        )
    ),
    IF(BQ151&lt;&gt;"",
        IF(INT('Data Sheet'!$A$15)=INT('Data Sheet'!$B$15),
            --(INT('Data Sheet'!$A$15) &amp; "." &amp; LEFT(BQ151,3)),
            IF(AND((--(INT('Data Sheet'!$A$15) &amp; "." &amp; LEFT(BQ151,3))&gt;=--('Data Sheet'!$A$15)), (--(INT('Data Sheet'!$A$15) &amp; "." &amp; LEFT(BQ151,3))&lt;=--('Data Sheet'!$B$15))),
                --(INT('Data Sheet'!$A$15) &amp; "." &amp; LEFT(BQ151,3)),
                --(INT('Data Sheet'!$B$15) &amp; "." &amp; LEFT(BQ151,3))
            )
        ),
        "OK"
    )
)</f>
        <v>OK</v>
      </c>
      <c r="Q151" s="23" t="str">
        <f>IF(BS151&lt;&gt;"",
    IF(INT('Data Sheet'!$A$19)=INT('Data Sheet'!$B$15),
        --(INT('Data Sheet'!$A$15) &amp; "." &amp; BS151),
        IF(AND((--(INT('Data Sheet'!$A$15) &amp; "." &amp; BS151)&gt;=--('Data Sheet'!$A$15)), (--(INT('Data Sheet'!$A$15) &amp; "." &amp; BS151)&lt;=--('Data Sheet'!$B$15))),
            --(INT('Data Sheet'!$A$15) &amp; "." &amp; BS151),
            --(INT('Data Sheet'!$B$15) &amp; "." &amp; BS151)
        )
    ),
    IF(BQ151&lt;&gt;"",
        IF(INT('Data Sheet'!$A$15)=INT('Data Sheet'!$B$15),
            --(INT('Data Sheet'!$A$15) &amp; "." &amp; RIGHT(BQ151,3)),
            IF(AND((--(INT('Data Sheet'!$A$15) &amp; "." &amp; RIGHT(BQ151,3))&gt;=--('Data Sheet'!$A$15)), (--(INT('Data Sheet'!$A$15) &amp; "." &amp; RIGHT(BQ151,3))&lt;=--('Data Sheet'!$B$15))),
                --(INT('Data Sheet'!$A$15) &amp; "." &amp; RIGHT(BQ151,3)),
                --(INT('Data Sheet'!$B$15) &amp; "." &amp; RIGHT(BQ151,3))
            )
        ),
        "OK"
    )
)</f>
        <v>OK</v>
      </c>
      <c r="R151" s="19"/>
      <c r="S151" s="19"/>
      <c r="T151" s="19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1"/>
      <c r="AU151" s="21"/>
      <c r="AV151" s="21"/>
      <c r="AW151" s="22"/>
      <c r="AX151" s="99"/>
      <c r="AY151" s="20"/>
      <c r="AZ151" s="20"/>
      <c r="BA151" s="22"/>
      <c r="BB151">
        <v>143</v>
      </c>
      <c r="BC151" s="80"/>
      <c r="BD151" s="80"/>
      <c r="BE151" s="80"/>
      <c r="BF151" s="80"/>
      <c r="BG151" s="32" t="str">
        <f t="shared" si="26"/>
        <v/>
      </c>
      <c r="BH151" s="78">
        <f t="shared" si="24"/>
        <v>0</v>
      </c>
      <c r="BI151" s="2">
        <f t="shared" si="27"/>
        <v>0</v>
      </c>
      <c r="BJ151" s="2">
        <f t="shared" si="28"/>
        <v>0</v>
      </c>
      <c r="BK151" s="2">
        <f t="shared" si="25"/>
        <v>0</v>
      </c>
    </row>
    <row r="152" spans="2:63" ht="15" customHeight="1" x14ac:dyDescent="0.25">
      <c r="B152" s="14">
        <v>144</v>
      </c>
      <c r="C152" s="95" t="str">
        <f t="shared" si="29"/>
        <v/>
      </c>
      <c r="D152" s="15" t="str">
        <f t="shared" si="34"/>
        <v>OK</v>
      </c>
      <c r="E152" s="16" t="e">
        <f>VLOOKUP('Data Sheet'!$B$8,'Data Sheet'!$I$2:$J$9,2,FALSE)</f>
        <v>#N/A</v>
      </c>
      <c r="F152" s="16" t="str">
        <f t="shared" si="30"/>
        <v/>
      </c>
      <c r="G152" s="103">
        <f t="shared" si="31"/>
        <v>0</v>
      </c>
      <c r="H152" s="17" t="s">
        <v>26</v>
      </c>
      <c r="I152" s="17" t="s">
        <v>26</v>
      </c>
      <c r="J152" s="17" t="str">
        <f>IF('Data Sheet'!$B$9="NC-50","N/A","OK")</f>
        <v>OK</v>
      </c>
      <c r="K152" s="17" t="str">
        <f>IF('Data Sheet'!$B$9="NC-50","N/A","OK")</f>
        <v>OK</v>
      </c>
      <c r="L152" s="17" t="str">
        <f t="shared" si="32"/>
        <v>OK</v>
      </c>
      <c r="M152" s="17" t="str">
        <f t="shared" si="33"/>
        <v>OK</v>
      </c>
      <c r="N152" s="18" t="str">
        <f>IF(BO152&lt;&gt;"",
    IF(INT('Data Sheet'!$A$19)=INT('Data Sheet'!$B$19),
        --(INT('Data Sheet'!$A$19) &amp; "." &amp; BO152),
        IF(AND((--(INT('Data Sheet'!$A$19) &amp; "." &amp; BO152)&gt;=--('Data Sheet'!$A$19)), (--(INT('Data Sheet'!$A$19) &amp; "." &amp; BO152)&lt;=--('Data Sheet'!$B$19))),
            --(INT('Data Sheet'!$A$19) &amp; "." &amp; BO152),
            --(INT('Data Sheet'!$B$19) &amp; "." &amp; BO152)
        )
    ),
    IF(BN152&lt;&gt;"",
        IF(INT('Data Sheet'!$A$19)=INT('Data Sheet'!$B$19),
            --(INT('Data Sheet'!$A$19) &amp; "." &amp; LEFT(BN152,3)),
            IF(AND((--(INT('Data Sheet'!$A$19) &amp; "." &amp; LEFT(BN152,3))&gt;=--('Data Sheet'!$A$19)), (--(INT('Data Sheet'!$A$19) &amp; "." &amp; LEFT(BN152,3))&lt;=--('Data Sheet'!$B$19))),
                --(INT('Data Sheet'!$A$19) &amp; "." &amp; LEFT(BN152,3)),
                --(INT('Data Sheet'!$B$19) &amp; "." &amp; LEFT(BN152,3))
            )
        ),
        "OK"
    )
)</f>
        <v>OK</v>
      </c>
      <c r="O152" s="23" t="str">
        <f>IF(BP152&lt;&gt;"",
    IF(INT('Data Sheet'!$A$19)=INT('Data Sheet'!$B$19),
        --(INT('Data Sheet'!$A$19) &amp; "." &amp; BP152),
        IF(AND((--(INT('Data Sheet'!$A$19) &amp; "." &amp; BP152)&gt;=--('Data Sheet'!$A$19)), (--(INT('Data Sheet'!$A$19) &amp; "." &amp; BP152)&lt;=--('Data Sheet'!$B$19))),
            --(INT('Data Sheet'!$A$19) &amp; "." &amp; BP152),
            --(INT('Data Sheet'!$B$19) &amp; "." &amp; BP152)
        )
    ),
    IF(BN152&lt;&gt;"",
        IF(INT('Data Sheet'!$A$19)=INT('Data Sheet'!$B$19),
            --(INT('Data Sheet'!$A$19) &amp; "." &amp; RIGHT(BN152,3)),
            IF(AND((--(INT('Data Sheet'!$A$19) &amp; "." &amp; RIGHT(BN152,3))&gt;=--('Data Sheet'!$A$19)), (--(INT('Data Sheet'!$A$19) &amp; "." &amp; RIGHT(BN152,3))&lt;=--('Data Sheet'!$B$19))),
                --(INT('Data Sheet'!$A$19) &amp; "." &amp; RIGHT(BN152,3)),
                --(INT('Data Sheet'!$B$19) &amp; "." &amp; RIGHT(BN152,3))
            )
        ),
        "OK"
    )
)</f>
        <v>OK</v>
      </c>
      <c r="P152" s="23" t="str">
        <f>IF(BR152&lt;&gt;"",
    IF(INT('Data Sheet'!$A$19)=INT('Data Sheet'!$B$15),
        --(INT('Data Sheet'!$A$15) &amp; "." &amp; BR152),
        IF(AND((--(INT('Data Sheet'!$A$15) &amp; "." &amp; BR152)&gt;=--('Data Sheet'!$A$15)), (--(INT('Data Sheet'!$A$15) &amp; "." &amp; BR152)&lt;=--('Data Sheet'!$B$15))),
            --(INT('Data Sheet'!$A$15) &amp; "." &amp; BR152),
            --(INT('Data Sheet'!$B$15) &amp; "." &amp; BR152)
        )
    ),
    IF(BQ152&lt;&gt;"",
        IF(INT('Data Sheet'!$A$15)=INT('Data Sheet'!$B$15),
            --(INT('Data Sheet'!$A$15) &amp; "." &amp; LEFT(BQ152,3)),
            IF(AND((--(INT('Data Sheet'!$A$15) &amp; "." &amp; LEFT(BQ152,3))&gt;=--('Data Sheet'!$A$15)), (--(INT('Data Sheet'!$A$15) &amp; "." &amp; LEFT(BQ152,3))&lt;=--('Data Sheet'!$B$15))),
                --(INT('Data Sheet'!$A$15) &amp; "." &amp; LEFT(BQ152,3)),
                --(INT('Data Sheet'!$B$15) &amp; "." &amp; LEFT(BQ152,3))
            )
        ),
        "OK"
    )
)</f>
        <v>OK</v>
      </c>
      <c r="Q152" s="23" t="str">
        <f>IF(BS152&lt;&gt;"",
    IF(INT('Data Sheet'!$A$19)=INT('Data Sheet'!$B$15),
        --(INT('Data Sheet'!$A$15) &amp; "." &amp; BS152),
        IF(AND((--(INT('Data Sheet'!$A$15) &amp; "." &amp; BS152)&gt;=--('Data Sheet'!$A$15)), (--(INT('Data Sheet'!$A$15) &amp; "." &amp; BS152)&lt;=--('Data Sheet'!$B$15))),
            --(INT('Data Sheet'!$A$15) &amp; "." &amp; BS152),
            --(INT('Data Sheet'!$B$15) &amp; "." &amp; BS152)
        )
    ),
    IF(BQ152&lt;&gt;"",
        IF(INT('Data Sheet'!$A$15)=INT('Data Sheet'!$B$15),
            --(INT('Data Sheet'!$A$15) &amp; "." &amp; RIGHT(BQ152,3)),
            IF(AND((--(INT('Data Sheet'!$A$15) &amp; "." &amp; RIGHT(BQ152,3))&gt;=--('Data Sheet'!$A$15)), (--(INT('Data Sheet'!$A$15) &amp; "." &amp; RIGHT(BQ152,3))&lt;=--('Data Sheet'!$B$15))),
                --(INT('Data Sheet'!$A$15) &amp; "." &amp; RIGHT(BQ152,3)),
                --(INT('Data Sheet'!$B$15) &amp; "." &amp; RIGHT(BQ152,3))
            )
        ),
        "OK"
    )
)</f>
        <v>OK</v>
      </c>
      <c r="R152" s="19"/>
      <c r="S152" s="19"/>
      <c r="T152" s="19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1"/>
      <c r="AU152" s="21"/>
      <c r="AV152" s="21"/>
      <c r="AW152" s="22"/>
      <c r="AX152" s="99"/>
      <c r="AY152" s="20"/>
      <c r="AZ152" s="20"/>
      <c r="BA152" s="22"/>
      <c r="BB152">
        <v>144</v>
      </c>
      <c r="BC152" s="80"/>
      <c r="BD152" s="80"/>
      <c r="BE152" s="80"/>
      <c r="BF152" s="80"/>
      <c r="BG152" s="32" t="str">
        <f t="shared" si="26"/>
        <v/>
      </c>
      <c r="BH152" s="78">
        <f t="shared" si="24"/>
        <v>0</v>
      </c>
      <c r="BI152" s="2">
        <f t="shared" si="27"/>
        <v>0</v>
      </c>
      <c r="BJ152" s="2">
        <f t="shared" si="28"/>
        <v>0</v>
      </c>
      <c r="BK152" s="2">
        <f t="shared" si="25"/>
        <v>0</v>
      </c>
    </row>
    <row r="153" spans="2:63" ht="15" customHeight="1" x14ac:dyDescent="0.25">
      <c r="B153" s="14">
        <v>145</v>
      </c>
      <c r="C153" s="95" t="str">
        <f t="shared" si="29"/>
        <v/>
      </c>
      <c r="D153" s="15" t="str">
        <f t="shared" si="34"/>
        <v>OK</v>
      </c>
      <c r="E153" s="16" t="e">
        <f>VLOOKUP('Data Sheet'!$B$8,'Data Sheet'!$I$2:$J$9,2,FALSE)</f>
        <v>#N/A</v>
      </c>
      <c r="F153" s="16" t="str">
        <f t="shared" si="30"/>
        <v/>
      </c>
      <c r="G153" s="103">
        <f t="shared" si="31"/>
        <v>0</v>
      </c>
      <c r="H153" s="17" t="s">
        <v>26</v>
      </c>
      <c r="I153" s="17" t="s">
        <v>26</v>
      </c>
      <c r="J153" s="17" t="str">
        <f>IF('Data Sheet'!$B$9="NC-50","N/A","OK")</f>
        <v>OK</v>
      </c>
      <c r="K153" s="17" t="str">
        <f>IF('Data Sheet'!$B$9="NC-50","N/A","OK")</f>
        <v>OK</v>
      </c>
      <c r="L153" s="17" t="str">
        <f t="shared" si="32"/>
        <v>OK</v>
      </c>
      <c r="M153" s="17" t="str">
        <f t="shared" si="33"/>
        <v>OK</v>
      </c>
      <c r="N153" s="18" t="str">
        <f>IF(BO153&lt;&gt;"",
    IF(INT('Data Sheet'!$A$19)=INT('Data Sheet'!$B$19),
        --(INT('Data Sheet'!$A$19) &amp; "." &amp; BO153),
        IF(AND((--(INT('Data Sheet'!$A$19) &amp; "." &amp; BO153)&gt;=--('Data Sheet'!$A$19)), (--(INT('Data Sheet'!$A$19) &amp; "." &amp; BO153)&lt;=--('Data Sheet'!$B$19))),
            --(INT('Data Sheet'!$A$19) &amp; "." &amp; BO153),
            --(INT('Data Sheet'!$B$19) &amp; "." &amp; BO153)
        )
    ),
    IF(BN153&lt;&gt;"",
        IF(INT('Data Sheet'!$A$19)=INT('Data Sheet'!$B$19),
            --(INT('Data Sheet'!$A$19) &amp; "." &amp; LEFT(BN153,3)),
            IF(AND((--(INT('Data Sheet'!$A$19) &amp; "." &amp; LEFT(BN153,3))&gt;=--('Data Sheet'!$A$19)), (--(INT('Data Sheet'!$A$19) &amp; "." &amp; LEFT(BN153,3))&lt;=--('Data Sheet'!$B$19))),
                --(INT('Data Sheet'!$A$19) &amp; "." &amp; LEFT(BN153,3)),
                --(INT('Data Sheet'!$B$19) &amp; "." &amp; LEFT(BN153,3))
            )
        ),
        "OK"
    )
)</f>
        <v>OK</v>
      </c>
      <c r="O153" s="23" t="str">
        <f>IF(BP153&lt;&gt;"",
    IF(INT('Data Sheet'!$A$19)=INT('Data Sheet'!$B$19),
        --(INT('Data Sheet'!$A$19) &amp; "." &amp; BP153),
        IF(AND((--(INT('Data Sheet'!$A$19) &amp; "." &amp; BP153)&gt;=--('Data Sheet'!$A$19)), (--(INT('Data Sheet'!$A$19) &amp; "." &amp; BP153)&lt;=--('Data Sheet'!$B$19))),
            --(INT('Data Sheet'!$A$19) &amp; "." &amp; BP153),
            --(INT('Data Sheet'!$B$19) &amp; "." &amp; BP153)
        )
    ),
    IF(BN153&lt;&gt;"",
        IF(INT('Data Sheet'!$A$19)=INT('Data Sheet'!$B$19),
            --(INT('Data Sheet'!$A$19) &amp; "." &amp; RIGHT(BN153,3)),
            IF(AND((--(INT('Data Sheet'!$A$19) &amp; "." &amp; RIGHT(BN153,3))&gt;=--('Data Sheet'!$A$19)), (--(INT('Data Sheet'!$A$19) &amp; "." &amp; RIGHT(BN153,3))&lt;=--('Data Sheet'!$B$19))),
                --(INT('Data Sheet'!$A$19) &amp; "." &amp; RIGHT(BN153,3)),
                --(INT('Data Sheet'!$B$19) &amp; "." &amp; RIGHT(BN153,3))
            )
        ),
        "OK"
    )
)</f>
        <v>OK</v>
      </c>
      <c r="P153" s="23" t="str">
        <f>IF(BR153&lt;&gt;"",
    IF(INT('Data Sheet'!$A$19)=INT('Data Sheet'!$B$15),
        --(INT('Data Sheet'!$A$15) &amp; "." &amp; BR153),
        IF(AND((--(INT('Data Sheet'!$A$15) &amp; "." &amp; BR153)&gt;=--('Data Sheet'!$A$15)), (--(INT('Data Sheet'!$A$15) &amp; "." &amp; BR153)&lt;=--('Data Sheet'!$B$15))),
            --(INT('Data Sheet'!$A$15) &amp; "." &amp; BR153),
            --(INT('Data Sheet'!$B$15) &amp; "." &amp; BR153)
        )
    ),
    IF(BQ153&lt;&gt;"",
        IF(INT('Data Sheet'!$A$15)=INT('Data Sheet'!$B$15),
            --(INT('Data Sheet'!$A$15) &amp; "." &amp; LEFT(BQ153,3)),
            IF(AND((--(INT('Data Sheet'!$A$15) &amp; "." &amp; LEFT(BQ153,3))&gt;=--('Data Sheet'!$A$15)), (--(INT('Data Sheet'!$A$15) &amp; "." &amp; LEFT(BQ153,3))&lt;=--('Data Sheet'!$B$15))),
                --(INT('Data Sheet'!$A$15) &amp; "." &amp; LEFT(BQ153,3)),
                --(INT('Data Sheet'!$B$15) &amp; "." &amp; LEFT(BQ153,3))
            )
        ),
        "OK"
    )
)</f>
        <v>OK</v>
      </c>
      <c r="Q153" s="23" t="str">
        <f>IF(BS153&lt;&gt;"",
    IF(INT('Data Sheet'!$A$19)=INT('Data Sheet'!$B$15),
        --(INT('Data Sheet'!$A$15) &amp; "." &amp; BS153),
        IF(AND((--(INT('Data Sheet'!$A$15) &amp; "." &amp; BS153)&gt;=--('Data Sheet'!$A$15)), (--(INT('Data Sheet'!$A$15) &amp; "." &amp; BS153)&lt;=--('Data Sheet'!$B$15))),
            --(INT('Data Sheet'!$A$15) &amp; "." &amp; BS153),
            --(INT('Data Sheet'!$B$15) &amp; "." &amp; BS153)
        )
    ),
    IF(BQ153&lt;&gt;"",
        IF(INT('Data Sheet'!$A$15)=INT('Data Sheet'!$B$15),
            --(INT('Data Sheet'!$A$15) &amp; "." &amp; RIGHT(BQ153,3)),
            IF(AND((--(INT('Data Sheet'!$A$15) &amp; "." &amp; RIGHT(BQ153,3))&gt;=--('Data Sheet'!$A$15)), (--(INT('Data Sheet'!$A$15) &amp; "." &amp; RIGHT(BQ153,3))&lt;=--('Data Sheet'!$B$15))),
                --(INT('Data Sheet'!$A$15) &amp; "." &amp; RIGHT(BQ153,3)),
                --(INT('Data Sheet'!$B$15) &amp; "." &amp; RIGHT(BQ153,3))
            )
        ),
        "OK"
    )
)</f>
        <v>OK</v>
      </c>
      <c r="R153" s="19"/>
      <c r="S153" s="19"/>
      <c r="T153" s="19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1"/>
      <c r="AU153" s="21"/>
      <c r="AV153" s="21"/>
      <c r="AW153" s="22"/>
      <c r="AX153" s="99"/>
      <c r="AY153" s="20"/>
      <c r="AZ153" s="20"/>
      <c r="BA153" s="22"/>
      <c r="BB153">
        <v>145</v>
      </c>
      <c r="BC153" s="80"/>
      <c r="BD153" s="80"/>
      <c r="BE153" s="80"/>
      <c r="BF153" s="80"/>
      <c r="BG153" s="32" t="str">
        <f t="shared" si="26"/>
        <v/>
      </c>
      <c r="BH153" s="78">
        <f t="shared" si="24"/>
        <v>0</v>
      </c>
      <c r="BI153" s="2">
        <f t="shared" si="27"/>
        <v>0</v>
      </c>
      <c r="BJ153" s="2">
        <f t="shared" si="28"/>
        <v>0</v>
      </c>
      <c r="BK153" s="2">
        <f t="shared" si="25"/>
        <v>0</v>
      </c>
    </row>
    <row r="154" spans="2:63" ht="15" customHeight="1" x14ac:dyDescent="0.25">
      <c r="B154" s="14">
        <v>146</v>
      </c>
      <c r="C154" s="95" t="str">
        <f t="shared" si="29"/>
        <v/>
      </c>
      <c r="D154" s="15" t="str">
        <f t="shared" si="34"/>
        <v>OK</v>
      </c>
      <c r="E154" s="16" t="e">
        <f>VLOOKUP('Data Sheet'!$B$8,'Data Sheet'!$I$2:$J$9,2,FALSE)</f>
        <v>#N/A</v>
      </c>
      <c r="F154" s="16" t="str">
        <f t="shared" si="30"/>
        <v/>
      </c>
      <c r="G154" s="103">
        <f t="shared" si="31"/>
        <v>0</v>
      </c>
      <c r="H154" s="17" t="s">
        <v>26</v>
      </c>
      <c r="I154" s="17" t="s">
        <v>26</v>
      </c>
      <c r="J154" s="17" t="str">
        <f>IF('Data Sheet'!$B$9="NC-50","N/A","OK")</f>
        <v>OK</v>
      </c>
      <c r="K154" s="17" t="str">
        <f>IF('Data Sheet'!$B$9="NC-50","N/A","OK")</f>
        <v>OK</v>
      </c>
      <c r="L154" s="17" t="str">
        <f t="shared" si="32"/>
        <v>OK</v>
      </c>
      <c r="M154" s="17" t="str">
        <f t="shared" si="33"/>
        <v>OK</v>
      </c>
      <c r="N154" s="18" t="str">
        <f>IF(BO154&lt;&gt;"",
    IF(INT('Data Sheet'!$A$19)=INT('Data Sheet'!$B$19),
        --(INT('Data Sheet'!$A$19) &amp; "." &amp; BO154),
        IF(AND((--(INT('Data Sheet'!$A$19) &amp; "." &amp; BO154)&gt;=--('Data Sheet'!$A$19)), (--(INT('Data Sheet'!$A$19) &amp; "." &amp; BO154)&lt;=--('Data Sheet'!$B$19))),
            --(INT('Data Sheet'!$A$19) &amp; "." &amp; BO154),
            --(INT('Data Sheet'!$B$19) &amp; "." &amp; BO154)
        )
    ),
    IF(BN154&lt;&gt;"",
        IF(INT('Data Sheet'!$A$19)=INT('Data Sheet'!$B$19),
            --(INT('Data Sheet'!$A$19) &amp; "." &amp; LEFT(BN154,3)),
            IF(AND((--(INT('Data Sheet'!$A$19) &amp; "." &amp; LEFT(BN154,3))&gt;=--('Data Sheet'!$A$19)), (--(INT('Data Sheet'!$A$19) &amp; "." &amp; LEFT(BN154,3))&lt;=--('Data Sheet'!$B$19))),
                --(INT('Data Sheet'!$A$19) &amp; "." &amp; LEFT(BN154,3)),
                --(INT('Data Sheet'!$B$19) &amp; "." &amp; LEFT(BN154,3))
            )
        ),
        "OK"
    )
)</f>
        <v>OK</v>
      </c>
      <c r="O154" s="23" t="str">
        <f>IF(BP154&lt;&gt;"",
    IF(INT('Data Sheet'!$A$19)=INT('Data Sheet'!$B$19),
        --(INT('Data Sheet'!$A$19) &amp; "." &amp; BP154),
        IF(AND((--(INT('Data Sheet'!$A$19) &amp; "." &amp; BP154)&gt;=--('Data Sheet'!$A$19)), (--(INT('Data Sheet'!$A$19) &amp; "." &amp; BP154)&lt;=--('Data Sheet'!$B$19))),
            --(INT('Data Sheet'!$A$19) &amp; "." &amp; BP154),
            --(INT('Data Sheet'!$B$19) &amp; "." &amp; BP154)
        )
    ),
    IF(BN154&lt;&gt;"",
        IF(INT('Data Sheet'!$A$19)=INT('Data Sheet'!$B$19),
            --(INT('Data Sheet'!$A$19) &amp; "." &amp; RIGHT(BN154,3)),
            IF(AND((--(INT('Data Sheet'!$A$19) &amp; "." &amp; RIGHT(BN154,3))&gt;=--('Data Sheet'!$A$19)), (--(INT('Data Sheet'!$A$19) &amp; "." &amp; RIGHT(BN154,3))&lt;=--('Data Sheet'!$B$19))),
                --(INT('Data Sheet'!$A$19) &amp; "." &amp; RIGHT(BN154,3)),
                --(INT('Data Sheet'!$B$19) &amp; "." &amp; RIGHT(BN154,3))
            )
        ),
        "OK"
    )
)</f>
        <v>OK</v>
      </c>
      <c r="P154" s="23" t="str">
        <f>IF(BR154&lt;&gt;"",
    IF(INT('Data Sheet'!$A$19)=INT('Data Sheet'!$B$15),
        --(INT('Data Sheet'!$A$15) &amp; "." &amp; BR154),
        IF(AND((--(INT('Data Sheet'!$A$15) &amp; "." &amp; BR154)&gt;=--('Data Sheet'!$A$15)), (--(INT('Data Sheet'!$A$15) &amp; "." &amp; BR154)&lt;=--('Data Sheet'!$B$15))),
            --(INT('Data Sheet'!$A$15) &amp; "." &amp; BR154),
            --(INT('Data Sheet'!$B$15) &amp; "." &amp; BR154)
        )
    ),
    IF(BQ154&lt;&gt;"",
        IF(INT('Data Sheet'!$A$15)=INT('Data Sheet'!$B$15),
            --(INT('Data Sheet'!$A$15) &amp; "." &amp; LEFT(BQ154,3)),
            IF(AND((--(INT('Data Sheet'!$A$15) &amp; "." &amp; LEFT(BQ154,3))&gt;=--('Data Sheet'!$A$15)), (--(INT('Data Sheet'!$A$15) &amp; "." &amp; LEFT(BQ154,3))&lt;=--('Data Sheet'!$B$15))),
                --(INT('Data Sheet'!$A$15) &amp; "." &amp; LEFT(BQ154,3)),
                --(INT('Data Sheet'!$B$15) &amp; "." &amp; LEFT(BQ154,3))
            )
        ),
        "OK"
    )
)</f>
        <v>OK</v>
      </c>
      <c r="Q154" s="23" t="str">
        <f>IF(BS154&lt;&gt;"",
    IF(INT('Data Sheet'!$A$19)=INT('Data Sheet'!$B$15),
        --(INT('Data Sheet'!$A$15) &amp; "." &amp; BS154),
        IF(AND((--(INT('Data Sheet'!$A$15) &amp; "." &amp; BS154)&gt;=--('Data Sheet'!$A$15)), (--(INT('Data Sheet'!$A$15) &amp; "." &amp; BS154)&lt;=--('Data Sheet'!$B$15))),
            --(INT('Data Sheet'!$A$15) &amp; "." &amp; BS154),
            --(INT('Data Sheet'!$B$15) &amp; "." &amp; BS154)
        )
    ),
    IF(BQ154&lt;&gt;"",
        IF(INT('Data Sheet'!$A$15)=INT('Data Sheet'!$B$15),
            --(INT('Data Sheet'!$A$15) &amp; "." &amp; RIGHT(BQ154,3)),
            IF(AND((--(INT('Data Sheet'!$A$15) &amp; "." &amp; RIGHT(BQ154,3))&gt;=--('Data Sheet'!$A$15)), (--(INT('Data Sheet'!$A$15) &amp; "." &amp; RIGHT(BQ154,3))&lt;=--('Data Sheet'!$B$15))),
                --(INT('Data Sheet'!$A$15) &amp; "." &amp; RIGHT(BQ154,3)),
                --(INT('Data Sheet'!$B$15) &amp; "." &amp; RIGHT(BQ154,3))
            )
        ),
        "OK"
    )
)</f>
        <v>OK</v>
      </c>
      <c r="R154" s="19"/>
      <c r="S154" s="19"/>
      <c r="T154" s="19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1"/>
      <c r="AU154" s="21"/>
      <c r="AV154" s="21"/>
      <c r="AW154" s="22"/>
      <c r="AX154" s="99"/>
      <c r="AY154" s="20"/>
      <c r="AZ154" s="20"/>
      <c r="BA154" s="22"/>
      <c r="BB154">
        <v>146</v>
      </c>
      <c r="BC154" s="80"/>
      <c r="BD154" s="80"/>
      <c r="BE154" s="80"/>
      <c r="BF154" s="80"/>
      <c r="BG154" s="32" t="str">
        <f t="shared" si="26"/>
        <v/>
      </c>
      <c r="BH154" s="78">
        <f t="shared" si="24"/>
        <v>0</v>
      </c>
      <c r="BI154" s="2">
        <f t="shared" si="27"/>
        <v>0</v>
      </c>
      <c r="BJ154" s="2">
        <f t="shared" si="28"/>
        <v>0</v>
      </c>
      <c r="BK154" s="2">
        <f t="shared" si="25"/>
        <v>0</v>
      </c>
    </row>
    <row r="155" spans="2:63" ht="15" customHeight="1" x14ac:dyDescent="0.25">
      <c r="B155" s="14">
        <v>147</v>
      </c>
      <c r="C155" s="95" t="str">
        <f t="shared" si="29"/>
        <v/>
      </c>
      <c r="D155" s="15" t="str">
        <f t="shared" si="34"/>
        <v>OK</v>
      </c>
      <c r="E155" s="16" t="e">
        <f>VLOOKUP('Data Sheet'!$B$8,'Data Sheet'!$I$2:$J$9,2,FALSE)</f>
        <v>#N/A</v>
      </c>
      <c r="F155" s="16" t="str">
        <f t="shared" si="30"/>
        <v/>
      </c>
      <c r="G155" s="103">
        <f t="shared" si="31"/>
        <v>0</v>
      </c>
      <c r="H155" s="17" t="s">
        <v>26</v>
      </c>
      <c r="I155" s="17" t="s">
        <v>26</v>
      </c>
      <c r="J155" s="17" t="str">
        <f>IF('Data Sheet'!$B$9="NC-50","N/A","OK")</f>
        <v>OK</v>
      </c>
      <c r="K155" s="17" t="str">
        <f>IF('Data Sheet'!$B$9="NC-50","N/A","OK")</f>
        <v>OK</v>
      </c>
      <c r="L155" s="17" t="str">
        <f t="shared" si="32"/>
        <v>OK</v>
      </c>
      <c r="M155" s="17" t="str">
        <f t="shared" si="33"/>
        <v>OK</v>
      </c>
      <c r="N155" s="18" t="str">
        <f>IF(BO155&lt;&gt;"",
    IF(INT('Data Sheet'!$A$19)=INT('Data Sheet'!$B$19),
        --(INT('Data Sheet'!$A$19) &amp; "." &amp; BO155),
        IF(AND((--(INT('Data Sheet'!$A$19) &amp; "." &amp; BO155)&gt;=--('Data Sheet'!$A$19)), (--(INT('Data Sheet'!$A$19) &amp; "." &amp; BO155)&lt;=--('Data Sheet'!$B$19))),
            --(INT('Data Sheet'!$A$19) &amp; "." &amp; BO155),
            --(INT('Data Sheet'!$B$19) &amp; "." &amp; BO155)
        )
    ),
    IF(BN155&lt;&gt;"",
        IF(INT('Data Sheet'!$A$19)=INT('Data Sheet'!$B$19),
            --(INT('Data Sheet'!$A$19) &amp; "." &amp; LEFT(BN155,3)),
            IF(AND((--(INT('Data Sheet'!$A$19) &amp; "." &amp; LEFT(BN155,3))&gt;=--('Data Sheet'!$A$19)), (--(INT('Data Sheet'!$A$19) &amp; "." &amp; LEFT(BN155,3))&lt;=--('Data Sheet'!$B$19))),
                --(INT('Data Sheet'!$A$19) &amp; "." &amp; LEFT(BN155,3)),
                --(INT('Data Sheet'!$B$19) &amp; "." &amp; LEFT(BN155,3))
            )
        ),
        "OK"
    )
)</f>
        <v>OK</v>
      </c>
      <c r="O155" s="23" t="str">
        <f>IF(BP155&lt;&gt;"",
    IF(INT('Data Sheet'!$A$19)=INT('Data Sheet'!$B$19),
        --(INT('Data Sheet'!$A$19) &amp; "." &amp; BP155),
        IF(AND((--(INT('Data Sheet'!$A$19) &amp; "." &amp; BP155)&gt;=--('Data Sheet'!$A$19)), (--(INT('Data Sheet'!$A$19) &amp; "." &amp; BP155)&lt;=--('Data Sheet'!$B$19))),
            --(INT('Data Sheet'!$A$19) &amp; "." &amp; BP155),
            --(INT('Data Sheet'!$B$19) &amp; "." &amp; BP155)
        )
    ),
    IF(BN155&lt;&gt;"",
        IF(INT('Data Sheet'!$A$19)=INT('Data Sheet'!$B$19),
            --(INT('Data Sheet'!$A$19) &amp; "." &amp; RIGHT(BN155,3)),
            IF(AND((--(INT('Data Sheet'!$A$19) &amp; "." &amp; RIGHT(BN155,3))&gt;=--('Data Sheet'!$A$19)), (--(INT('Data Sheet'!$A$19) &amp; "." &amp; RIGHT(BN155,3))&lt;=--('Data Sheet'!$B$19))),
                --(INT('Data Sheet'!$A$19) &amp; "." &amp; RIGHT(BN155,3)),
                --(INT('Data Sheet'!$B$19) &amp; "." &amp; RIGHT(BN155,3))
            )
        ),
        "OK"
    )
)</f>
        <v>OK</v>
      </c>
      <c r="P155" s="23" t="str">
        <f>IF(BR155&lt;&gt;"",
    IF(INT('Data Sheet'!$A$19)=INT('Data Sheet'!$B$15),
        --(INT('Data Sheet'!$A$15) &amp; "." &amp; BR155),
        IF(AND((--(INT('Data Sheet'!$A$15) &amp; "." &amp; BR155)&gt;=--('Data Sheet'!$A$15)), (--(INT('Data Sheet'!$A$15) &amp; "." &amp; BR155)&lt;=--('Data Sheet'!$B$15))),
            --(INT('Data Sheet'!$A$15) &amp; "." &amp; BR155),
            --(INT('Data Sheet'!$B$15) &amp; "." &amp; BR155)
        )
    ),
    IF(BQ155&lt;&gt;"",
        IF(INT('Data Sheet'!$A$15)=INT('Data Sheet'!$B$15),
            --(INT('Data Sheet'!$A$15) &amp; "." &amp; LEFT(BQ155,3)),
            IF(AND((--(INT('Data Sheet'!$A$15) &amp; "." &amp; LEFT(BQ155,3))&gt;=--('Data Sheet'!$A$15)), (--(INT('Data Sheet'!$A$15) &amp; "." &amp; LEFT(BQ155,3))&lt;=--('Data Sheet'!$B$15))),
                --(INT('Data Sheet'!$A$15) &amp; "." &amp; LEFT(BQ155,3)),
                --(INT('Data Sheet'!$B$15) &amp; "." &amp; LEFT(BQ155,3))
            )
        ),
        "OK"
    )
)</f>
        <v>OK</v>
      </c>
      <c r="Q155" s="23" t="str">
        <f>IF(BS155&lt;&gt;"",
    IF(INT('Data Sheet'!$A$19)=INT('Data Sheet'!$B$15),
        --(INT('Data Sheet'!$A$15) &amp; "." &amp; BS155),
        IF(AND((--(INT('Data Sheet'!$A$15) &amp; "." &amp; BS155)&gt;=--('Data Sheet'!$A$15)), (--(INT('Data Sheet'!$A$15) &amp; "." &amp; BS155)&lt;=--('Data Sheet'!$B$15))),
            --(INT('Data Sheet'!$A$15) &amp; "." &amp; BS155),
            --(INT('Data Sheet'!$B$15) &amp; "." &amp; BS155)
        )
    ),
    IF(BQ155&lt;&gt;"",
        IF(INT('Data Sheet'!$A$15)=INT('Data Sheet'!$B$15),
            --(INT('Data Sheet'!$A$15) &amp; "." &amp; RIGHT(BQ155,3)),
            IF(AND((--(INT('Data Sheet'!$A$15) &amp; "." &amp; RIGHT(BQ155,3))&gt;=--('Data Sheet'!$A$15)), (--(INT('Data Sheet'!$A$15) &amp; "." &amp; RIGHT(BQ155,3))&lt;=--('Data Sheet'!$B$15))),
                --(INT('Data Sheet'!$A$15) &amp; "." &amp; RIGHT(BQ155,3)),
                --(INT('Data Sheet'!$B$15) &amp; "." &amp; RIGHT(BQ155,3))
            )
        ),
        "OK"
    )
)</f>
        <v>OK</v>
      </c>
      <c r="R155" s="19"/>
      <c r="S155" s="19"/>
      <c r="T155" s="19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1"/>
      <c r="AU155" s="21"/>
      <c r="AV155" s="21"/>
      <c r="AW155" s="22"/>
      <c r="AX155" s="99"/>
      <c r="AY155" s="20"/>
      <c r="AZ155" s="20"/>
      <c r="BA155" s="22"/>
      <c r="BB155">
        <v>147</v>
      </c>
      <c r="BC155" s="80"/>
      <c r="BD155" s="80"/>
      <c r="BE155" s="80"/>
      <c r="BF155" s="80"/>
      <c r="BG155" s="32" t="str">
        <f t="shared" si="26"/>
        <v/>
      </c>
      <c r="BH155" s="78">
        <f t="shared" si="24"/>
        <v>0</v>
      </c>
      <c r="BI155" s="2">
        <f t="shared" si="27"/>
        <v>0</v>
      </c>
      <c r="BJ155" s="2">
        <f t="shared" si="28"/>
        <v>0</v>
      </c>
      <c r="BK155" s="2">
        <f t="shared" si="25"/>
        <v>0</v>
      </c>
    </row>
    <row r="156" spans="2:63" ht="15" customHeight="1" x14ac:dyDescent="0.25">
      <c r="B156" s="14">
        <v>148</v>
      </c>
      <c r="C156" s="95" t="str">
        <f t="shared" si="29"/>
        <v/>
      </c>
      <c r="D156" s="15" t="str">
        <f t="shared" si="34"/>
        <v>OK</v>
      </c>
      <c r="E156" s="16" t="e">
        <f>VLOOKUP('Data Sheet'!$B$8,'Data Sheet'!$I$2:$J$9,2,FALSE)</f>
        <v>#N/A</v>
      </c>
      <c r="F156" s="16" t="str">
        <f t="shared" si="30"/>
        <v/>
      </c>
      <c r="G156" s="103">
        <f t="shared" si="31"/>
        <v>0</v>
      </c>
      <c r="H156" s="17" t="s">
        <v>26</v>
      </c>
      <c r="I156" s="17" t="s">
        <v>26</v>
      </c>
      <c r="J156" s="17" t="str">
        <f>IF('Data Sheet'!$B$9="NC-50","N/A","OK")</f>
        <v>OK</v>
      </c>
      <c r="K156" s="17" t="str">
        <f>IF('Data Sheet'!$B$9="NC-50","N/A","OK")</f>
        <v>OK</v>
      </c>
      <c r="L156" s="17" t="str">
        <f t="shared" si="32"/>
        <v>OK</v>
      </c>
      <c r="M156" s="17" t="str">
        <f t="shared" si="33"/>
        <v>OK</v>
      </c>
      <c r="N156" s="18" t="str">
        <f>IF(BO156&lt;&gt;"",
    IF(INT('Data Sheet'!$A$19)=INT('Data Sheet'!$B$19),
        --(INT('Data Sheet'!$A$19) &amp; "." &amp; BO156),
        IF(AND((--(INT('Data Sheet'!$A$19) &amp; "." &amp; BO156)&gt;=--('Data Sheet'!$A$19)), (--(INT('Data Sheet'!$A$19) &amp; "." &amp; BO156)&lt;=--('Data Sheet'!$B$19))),
            --(INT('Data Sheet'!$A$19) &amp; "." &amp; BO156),
            --(INT('Data Sheet'!$B$19) &amp; "." &amp; BO156)
        )
    ),
    IF(BN156&lt;&gt;"",
        IF(INT('Data Sheet'!$A$19)=INT('Data Sheet'!$B$19),
            --(INT('Data Sheet'!$A$19) &amp; "." &amp; LEFT(BN156,3)),
            IF(AND((--(INT('Data Sheet'!$A$19) &amp; "." &amp; LEFT(BN156,3))&gt;=--('Data Sheet'!$A$19)), (--(INT('Data Sheet'!$A$19) &amp; "." &amp; LEFT(BN156,3))&lt;=--('Data Sheet'!$B$19))),
                --(INT('Data Sheet'!$A$19) &amp; "." &amp; LEFT(BN156,3)),
                --(INT('Data Sheet'!$B$19) &amp; "." &amp; LEFT(BN156,3))
            )
        ),
        "OK"
    )
)</f>
        <v>OK</v>
      </c>
      <c r="O156" s="23" t="str">
        <f>IF(BP156&lt;&gt;"",
    IF(INT('Data Sheet'!$A$19)=INT('Data Sheet'!$B$19),
        --(INT('Data Sheet'!$A$19) &amp; "." &amp; BP156),
        IF(AND((--(INT('Data Sheet'!$A$19) &amp; "." &amp; BP156)&gt;=--('Data Sheet'!$A$19)), (--(INT('Data Sheet'!$A$19) &amp; "." &amp; BP156)&lt;=--('Data Sheet'!$B$19))),
            --(INT('Data Sheet'!$A$19) &amp; "." &amp; BP156),
            --(INT('Data Sheet'!$B$19) &amp; "." &amp; BP156)
        )
    ),
    IF(BN156&lt;&gt;"",
        IF(INT('Data Sheet'!$A$19)=INT('Data Sheet'!$B$19),
            --(INT('Data Sheet'!$A$19) &amp; "." &amp; RIGHT(BN156,3)),
            IF(AND((--(INT('Data Sheet'!$A$19) &amp; "." &amp; RIGHT(BN156,3))&gt;=--('Data Sheet'!$A$19)), (--(INT('Data Sheet'!$A$19) &amp; "." &amp; RIGHT(BN156,3))&lt;=--('Data Sheet'!$B$19))),
                --(INT('Data Sheet'!$A$19) &amp; "." &amp; RIGHT(BN156,3)),
                --(INT('Data Sheet'!$B$19) &amp; "." &amp; RIGHT(BN156,3))
            )
        ),
        "OK"
    )
)</f>
        <v>OK</v>
      </c>
      <c r="P156" s="23" t="str">
        <f>IF(BR156&lt;&gt;"",
    IF(INT('Data Sheet'!$A$19)=INT('Data Sheet'!$B$15),
        --(INT('Data Sheet'!$A$15) &amp; "." &amp; BR156),
        IF(AND((--(INT('Data Sheet'!$A$15) &amp; "." &amp; BR156)&gt;=--('Data Sheet'!$A$15)), (--(INT('Data Sheet'!$A$15) &amp; "." &amp; BR156)&lt;=--('Data Sheet'!$B$15))),
            --(INT('Data Sheet'!$A$15) &amp; "." &amp; BR156),
            --(INT('Data Sheet'!$B$15) &amp; "." &amp; BR156)
        )
    ),
    IF(BQ156&lt;&gt;"",
        IF(INT('Data Sheet'!$A$15)=INT('Data Sheet'!$B$15),
            --(INT('Data Sheet'!$A$15) &amp; "." &amp; LEFT(BQ156,3)),
            IF(AND((--(INT('Data Sheet'!$A$15) &amp; "." &amp; LEFT(BQ156,3))&gt;=--('Data Sheet'!$A$15)), (--(INT('Data Sheet'!$A$15) &amp; "." &amp; LEFT(BQ156,3))&lt;=--('Data Sheet'!$B$15))),
                --(INT('Data Sheet'!$A$15) &amp; "." &amp; LEFT(BQ156,3)),
                --(INT('Data Sheet'!$B$15) &amp; "." &amp; LEFT(BQ156,3))
            )
        ),
        "OK"
    )
)</f>
        <v>OK</v>
      </c>
      <c r="Q156" s="23" t="str">
        <f>IF(BS156&lt;&gt;"",
    IF(INT('Data Sheet'!$A$19)=INT('Data Sheet'!$B$15),
        --(INT('Data Sheet'!$A$15) &amp; "." &amp; BS156),
        IF(AND((--(INT('Data Sheet'!$A$15) &amp; "." &amp; BS156)&gt;=--('Data Sheet'!$A$15)), (--(INT('Data Sheet'!$A$15) &amp; "." &amp; BS156)&lt;=--('Data Sheet'!$B$15))),
            --(INT('Data Sheet'!$A$15) &amp; "." &amp; BS156),
            --(INT('Data Sheet'!$B$15) &amp; "." &amp; BS156)
        )
    ),
    IF(BQ156&lt;&gt;"",
        IF(INT('Data Sheet'!$A$15)=INT('Data Sheet'!$B$15),
            --(INT('Data Sheet'!$A$15) &amp; "." &amp; RIGHT(BQ156,3)),
            IF(AND((--(INT('Data Sheet'!$A$15) &amp; "." &amp; RIGHT(BQ156,3))&gt;=--('Data Sheet'!$A$15)), (--(INT('Data Sheet'!$A$15) &amp; "." &amp; RIGHT(BQ156,3))&lt;=--('Data Sheet'!$B$15))),
                --(INT('Data Sheet'!$A$15) &amp; "." &amp; RIGHT(BQ156,3)),
                --(INT('Data Sheet'!$B$15) &amp; "." &amp; RIGHT(BQ156,3))
            )
        ),
        "OK"
    )
)</f>
        <v>OK</v>
      </c>
      <c r="R156" s="19"/>
      <c r="S156" s="19"/>
      <c r="T156" s="19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1"/>
      <c r="AU156" s="21"/>
      <c r="AV156" s="21"/>
      <c r="AW156" s="22"/>
      <c r="AX156" s="99"/>
      <c r="AY156" s="20"/>
      <c r="AZ156" s="20"/>
      <c r="BA156" s="22"/>
      <c r="BB156">
        <v>148</v>
      </c>
      <c r="BC156" s="80"/>
      <c r="BD156" s="80"/>
      <c r="BE156" s="80"/>
      <c r="BF156" s="80"/>
      <c r="BG156" s="32" t="str">
        <f t="shared" si="26"/>
        <v/>
      </c>
      <c r="BH156" s="78">
        <f t="shared" si="24"/>
        <v>0</v>
      </c>
      <c r="BI156" s="2">
        <f t="shared" si="27"/>
        <v>0</v>
      </c>
      <c r="BJ156" s="2">
        <f t="shared" si="28"/>
        <v>0</v>
      </c>
      <c r="BK156" s="2">
        <f t="shared" si="25"/>
        <v>0</v>
      </c>
    </row>
    <row r="157" spans="2:63" ht="15" customHeight="1" x14ac:dyDescent="0.25">
      <c r="B157" s="14">
        <v>149</v>
      </c>
      <c r="C157" s="95" t="str">
        <f t="shared" si="29"/>
        <v/>
      </c>
      <c r="D157" s="15" t="str">
        <f t="shared" si="34"/>
        <v>OK</v>
      </c>
      <c r="E157" s="16" t="e">
        <f>VLOOKUP('Data Sheet'!$B$8,'Data Sheet'!$I$2:$J$9,2,FALSE)</f>
        <v>#N/A</v>
      </c>
      <c r="F157" s="16" t="str">
        <f t="shared" si="30"/>
        <v/>
      </c>
      <c r="G157" s="103">
        <f t="shared" si="31"/>
        <v>0</v>
      </c>
      <c r="H157" s="17" t="s">
        <v>26</v>
      </c>
      <c r="I157" s="17" t="s">
        <v>26</v>
      </c>
      <c r="J157" s="17" t="str">
        <f>IF('Data Sheet'!$B$9="NC-50","N/A","OK")</f>
        <v>OK</v>
      </c>
      <c r="K157" s="17" t="str">
        <f>IF('Data Sheet'!$B$9="NC-50","N/A","OK")</f>
        <v>OK</v>
      </c>
      <c r="L157" s="17" t="str">
        <f t="shared" si="32"/>
        <v>OK</v>
      </c>
      <c r="M157" s="17" t="str">
        <f t="shared" si="33"/>
        <v>OK</v>
      </c>
      <c r="N157" s="18" t="str">
        <f>IF(BO157&lt;&gt;"",
    IF(INT('Data Sheet'!$A$19)=INT('Data Sheet'!$B$19),
        --(INT('Data Sheet'!$A$19) &amp; "." &amp; BO157),
        IF(AND((--(INT('Data Sheet'!$A$19) &amp; "." &amp; BO157)&gt;=--('Data Sheet'!$A$19)), (--(INT('Data Sheet'!$A$19) &amp; "." &amp; BO157)&lt;=--('Data Sheet'!$B$19))),
            --(INT('Data Sheet'!$A$19) &amp; "." &amp; BO157),
            --(INT('Data Sheet'!$B$19) &amp; "." &amp; BO157)
        )
    ),
    IF(BN157&lt;&gt;"",
        IF(INT('Data Sheet'!$A$19)=INT('Data Sheet'!$B$19),
            --(INT('Data Sheet'!$A$19) &amp; "." &amp; LEFT(BN157,3)),
            IF(AND((--(INT('Data Sheet'!$A$19) &amp; "." &amp; LEFT(BN157,3))&gt;=--('Data Sheet'!$A$19)), (--(INT('Data Sheet'!$A$19) &amp; "." &amp; LEFT(BN157,3))&lt;=--('Data Sheet'!$B$19))),
                --(INT('Data Sheet'!$A$19) &amp; "." &amp; LEFT(BN157,3)),
                --(INT('Data Sheet'!$B$19) &amp; "." &amp; LEFT(BN157,3))
            )
        ),
        "OK"
    )
)</f>
        <v>OK</v>
      </c>
      <c r="O157" s="23" t="str">
        <f>IF(BP157&lt;&gt;"",
    IF(INT('Data Sheet'!$A$19)=INT('Data Sheet'!$B$19),
        --(INT('Data Sheet'!$A$19) &amp; "." &amp; BP157),
        IF(AND((--(INT('Data Sheet'!$A$19) &amp; "." &amp; BP157)&gt;=--('Data Sheet'!$A$19)), (--(INT('Data Sheet'!$A$19) &amp; "." &amp; BP157)&lt;=--('Data Sheet'!$B$19))),
            --(INT('Data Sheet'!$A$19) &amp; "." &amp; BP157),
            --(INT('Data Sheet'!$B$19) &amp; "." &amp; BP157)
        )
    ),
    IF(BN157&lt;&gt;"",
        IF(INT('Data Sheet'!$A$19)=INT('Data Sheet'!$B$19),
            --(INT('Data Sheet'!$A$19) &amp; "." &amp; RIGHT(BN157,3)),
            IF(AND((--(INT('Data Sheet'!$A$19) &amp; "." &amp; RIGHT(BN157,3))&gt;=--('Data Sheet'!$A$19)), (--(INT('Data Sheet'!$A$19) &amp; "." &amp; RIGHT(BN157,3))&lt;=--('Data Sheet'!$B$19))),
                --(INT('Data Sheet'!$A$19) &amp; "." &amp; RIGHT(BN157,3)),
                --(INT('Data Sheet'!$B$19) &amp; "." &amp; RIGHT(BN157,3))
            )
        ),
        "OK"
    )
)</f>
        <v>OK</v>
      </c>
      <c r="P157" s="23" t="str">
        <f>IF(BR157&lt;&gt;"",
    IF(INT('Data Sheet'!$A$19)=INT('Data Sheet'!$B$15),
        --(INT('Data Sheet'!$A$15) &amp; "." &amp; BR157),
        IF(AND((--(INT('Data Sheet'!$A$15) &amp; "." &amp; BR157)&gt;=--('Data Sheet'!$A$15)), (--(INT('Data Sheet'!$A$15) &amp; "." &amp; BR157)&lt;=--('Data Sheet'!$B$15))),
            --(INT('Data Sheet'!$A$15) &amp; "." &amp; BR157),
            --(INT('Data Sheet'!$B$15) &amp; "." &amp; BR157)
        )
    ),
    IF(BQ157&lt;&gt;"",
        IF(INT('Data Sheet'!$A$15)=INT('Data Sheet'!$B$15),
            --(INT('Data Sheet'!$A$15) &amp; "." &amp; LEFT(BQ157,3)),
            IF(AND((--(INT('Data Sheet'!$A$15) &amp; "." &amp; LEFT(BQ157,3))&gt;=--('Data Sheet'!$A$15)), (--(INT('Data Sheet'!$A$15) &amp; "." &amp; LEFT(BQ157,3))&lt;=--('Data Sheet'!$B$15))),
                --(INT('Data Sheet'!$A$15) &amp; "." &amp; LEFT(BQ157,3)),
                --(INT('Data Sheet'!$B$15) &amp; "." &amp; LEFT(BQ157,3))
            )
        ),
        "OK"
    )
)</f>
        <v>OK</v>
      </c>
      <c r="Q157" s="23" t="str">
        <f>IF(BS157&lt;&gt;"",
    IF(INT('Data Sheet'!$A$19)=INT('Data Sheet'!$B$15),
        --(INT('Data Sheet'!$A$15) &amp; "." &amp; BS157),
        IF(AND((--(INT('Data Sheet'!$A$15) &amp; "." &amp; BS157)&gt;=--('Data Sheet'!$A$15)), (--(INT('Data Sheet'!$A$15) &amp; "." &amp; BS157)&lt;=--('Data Sheet'!$B$15))),
            --(INT('Data Sheet'!$A$15) &amp; "." &amp; BS157),
            --(INT('Data Sheet'!$B$15) &amp; "." &amp; BS157)
        )
    ),
    IF(BQ157&lt;&gt;"",
        IF(INT('Data Sheet'!$A$15)=INT('Data Sheet'!$B$15),
            --(INT('Data Sheet'!$A$15) &amp; "." &amp; RIGHT(BQ157,3)),
            IF(AND((--(INT('Data Sheet'!$A$15) &amp; "." &amp; RIGHT(BQ157,3))&gt;=--('Data Sheet'!$A$15)), (--(INT('Data Sheet'!$A$15) &amp; "." &amp; RIGHT(BQ157,3))&lt;=--('Data Sheet'!$B$15))),
                --(INT('Data Sheet'!$A$15) &amp; "." &amp; RIGHT(BQ157,3)),
                --(INT('Data Sheet'!$B$15) &amp; "." &amp; RIGHT(BQ157,3))
            )
        ),
        "OK"
    )
)</f>
        <v>OK</v>
      </c>
      <c r="R157" s="19"/>
      <c r="S157" s="19"/>
      <c r="T157" s="19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1"/>
      <c r="AU157" s="21"/>
      <c r="AV157" s="21"/>
      <c r="AW157" s="22"/>
      <c r="AX157" s="99"/>
      <c r="AY157" s="20"/>
      <c r="AZ157" s="20"/>
      <c r="BA157" s="22"/>
      <c r="BB157">
        <v>149</v>
      </c>
      <c r="BC157" s="80"/>
      <c r="BD157" s="80"/>
      <c r="BE157" s="80"/>
      <c r="BF157" s="80"/>
      <c r="BG157" s="32" t="str">
        <f t="shared" si="26"/>
        <v/>
      </c>
      <c r="BH157" s="78">
        <f t="shared" si="24"/>
        <v>0</v>
      </c>
      <c r="BI157" s="2">
        <f t="shared" si="27"/>
        <v>0</v>
      </c>
      <c r="BJ157" s="2">
        <f t="shared" si="28"/>
        <v>0</v>
      </c>
      <c r="BK157" s="2">
        <f t="shared" si="25"/>
        <v>0</v>
      </c>
    </row>
    <row r="158" spans="2:63" ht="15" customHeight="1" x14ac:dyDescent="0.25">
      <c r="B158" s="14">
        <v>150</v>
      </c>
      <c r="C158" s="95" t="str">
        <f t="shared" si="29"/>
        <v/>
      </c>
      <c r="D158" s="15" t="str">
        <f t="shared" si="34"/>
        <v>OK</v>
      </c>
      <c r="E158" s="16" t="e">
        <f>VLOOKUP('Data Sheet'!$B$8,'Data Sheet'!$I$2:$J$9,2,FALSE)</f>
        <v>#N/A</v>
      </c>
      <c r="F158" s="16" t="str">
        <f t="shared" si="30"/>
        <v/>
      </c>
      <c r="G158" s="103">
        <f t="shared" si="31"/>
        <v>0</v>
      </c>
      <c r="H158" s="17" t="s">
        <v>26</v>
      </c>
      <c r="I158" s="17" t="s">
        <v>26</v>
      </c>
      <c r="J158" s="17" t="str">
        <f>IF('Data Sheet'!$B$9="NC-50","N/A","OK")</f>
        <v>OK</v>
      </c>
      <c r="K158" s="17" t="str">
        <f>IF('Data Sheet'!$B$9="NC-50","N/A","OK")</f>
        <v>OK</v>
      </c>
      <c r="L158" s="17" t="str">
        <f t="shared" si="32"/>
        <v>OK</v>
      </c>
      <c r="M158" s="17" t="str">
        <f t="shared" si="33"/>
        <v>OK</v>
      </c>
      <c r="N158" s="18" t="str">
        <f>IF(BO158&lt;&gt;"",
    IF(INT('Data Sheet'!$A$19)=INT('Data Sheet'!$B$19),
        --(INT('Data Sheet'!$A$19) &amp; "." &amp; BO158),
        IF(AND((--(INT('Data Sheet'!$A$19) &amp; "." &amp; BO158)&gt;=--('Data Sheet'!$A$19)), (--(INT('Data Sheet'!$A$19) &amp; "." &amp; BO158)&lt;=--('Data Sheet'!$B$19))),
            --(INT('Data Sheet'!$A$19) &amp; "." &amp; BO158),
            --(INT('Data Sheet'!$B$19) &amp; "." &amp; BO158)
        )
    ),
    IF(BN158&lt;&gt;"",
        IF(INT('Data Sheet'!$A$19)=INT('Data Sheet'!$B$19),
            --(INT('Data Sheet'!$A$19) &amp; "." &amp; LEFT(BN158,3)),
            IF(AND((--(INT('Data Sheet'!$A$19) &amp; "." &amp; LEFT(BN158,3))&gt;=--('Data Sheet'!$A$19)), (--(INT('Data Sheet'!$A$19) &amp; "." &amp; LEFT(BN158,3))&lt;=--('Data Sheet'!$B$19))),
                --(INT('Data Sheet'!$A$19) &amp; "." &amp; LEFT(BN158,3)),
                --(INT('Data Sheet'!$B$19) &amp; "." &amp; LEFT(BN158,3))
            )
        ),
        "OK"
    )
)</f>
        <v>OK</v>
      </c>
      <c r="O158" s="23" t="str">
        <f>IF(BP158&lt;&gt;"",
    IF(INT('Data Sheet'!$A$19)=INT('Data Sheet'!$B$19),
        --(INT('Data Sheet'!$A$19) &amp; "." &amp; BP158),
        IF(AND((--(INT('Data Sheet'!$A$19) &amp; "." &amp; BP158)&gt;=--('Data Sheet'!$A$19)), (--(INT('Data Sheet'!$A$19) &amp; "." &amp; BP158)&lt;=--('Data Sheet'!$B$19))),
            --(INT('Data Sheet'!$A$19) &amp; "." &amp; BP158),
            --(INT('Data Sheet'!$B$19) &amp; "." &amp; BP158)
        )
    ),
    IF(BN158&lt;&gt;"",
        IF(INT('Data Sheet'!$A$19)=INT('Data Sheet'!$B$19),
            --(INT('Data Sheet'!$A$19) &amp; "." &amp; RIGHT(BN158,3)),
            IF(AND((--(INT('Data Sheet'!$A$19) &amp; "." &amp; RIGHT(BN158,3))&gt;=--('Data Sheet'!$A$19)), (--(INT('Data Sheet'!$A$19) &amp; "." &amp; RIGHT(BN158,3))&lt;=--('Data Sheet'!$B$19))),
                --(INT('Data Sheet'!$A$19) &amp; "." &amp; RIGHT(BN158,3)),
                --(INT('Data Sheet'!$B$19) &amp; "." &amp; RIGHT(BN158,3))
            )
        ),
        "OK"
    )
)</f>
        <v>OK</v>
      </c>
      <c r="P158" s="23" t="str">
        <f>IF(BR158&lt;&gt;"",
    IF(INT('Data Sheet'!$A$19)=INT('Data Sheet'!$B$15),
        --(INT('Data Sheet'!$A$15) &amp; "." &amp; BR158),
        IF(AND((--(INT('Data Sheet'!$A$15) &amp; "." &amp; BR158)&gt;=--('Data Sheet'!$A$15)), (--(INT('Data Sheet'!$A$15) &amp; "." &amp; BR158)&lt;=--('Data Sheet'!$B$15))),
            --(INT('Data Sheet'!$A$15) &amp; "." &amp; BR158),
            --(INT('Data Sheet'!$B$15) &amp; "." &amp; BR158)
        )
    ),
    IF(BQ158&lt;&gt;"",
        IF(INT('Data Sheet'!$A$15)=INT('Data Sheet'!$B$15),
            --(INT('Data Sheet'!$A$15) &amp; "." &amp; LEFT(BQ158,3)),
            IF(AND((--(INT('Data Sheet'!$A$15) &amp; "." &amp; LEFT(BQ158,3))&gt;=--('Data Sheet'!$A$15)), (--(INT('Data Sheet'!$A$15) &amp; "." &amp; LEFT(BQ158,3))&lt;=--('Data Sheet'!$B$15))),
                --(INT('Data Sheet'!$A$15) &amp; "." &amp; LEFT(BQ158,3)),
                --(INT('Data Sheet'!$B$15) &amp; "." &amp; LEFT(BQ158,3))
            )
        ),
        "OK"
    )
)</f>
        <v>OK</v>
      </c>
      <c r="Q158" s="23" t="str">
        <f>IF(BS158&lt;&gt;"",
    IF(INT('Data Sheet'!$A$19)=INT('Data Sheet'!$B$15),
        --(INT('Data Sheet'!$A$15) &amp; "." &amp; BS158),
        IF(AND((--(INT('Data Sheet'!$A$15) &amp; "." &amp; BS158)&gt;=--('Data Sheet'!$A$15)), (--(INT('Data Sheet'!$A$15) &amp; "." &amp; BS158)&lt;=--('Data Sheet'!$B$15))),
            --(INT('Data Sheet'!$A$15) &amp; "." &amp; BS158),
            --(INT('Data Sheet'!$B$15) &amp; "." &amp; BS158)
        )
    ),
    IF(BQ158&lt;&gt;"",
        IF(INT('Data Sheet'!$A$15)=INT('Data Sheet'!$B$15),
            --(INT('Data Sheet'!$A$15) &amp; "." &amp; RIGHT(BQ158,3)),
            IF(AND((--(INT('Data Sheet'!$A$15) &amp; "." &amp; RIGHT(BQ158,3))&gt;=--('Data Sheet'!$A$15)), (--(INT('Data Sheet'!$A$15) &amp; "." &amp; RIGHT(BQ158,3))&lt;=--('Data Sheet'!$B$15))),
                --(INT('Data Sheet'!$A$15) &amp; "." &amp; RIGHT(BQ158,3)),
                --(INT('Data Sheet'!$B$15) &amp; "." &amp; RIGHT(BQ158,3))
            )
        ),
        "OK"
    )
)</f>
        <v>OK</v>
      </c>
      <c r="R158" s="19"/>
      <c r="S158" s="19"/>
      <c r="T158" s="19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1"/>
      <c r="AU158" s="21"/>
      <c r="AV158" s="21"/>
      <c r="AW158" s="22"/>
      <c r="AX158" s="99"/>
      <c r="AY158" s="20"/>
      <c r="AZ158" s="20"/>
      <c r="BA158" s="22"/>
      <c r="BB158">
        <v>150</v>
      </c>
      <c r="BC158" s="80"/>
      <c r="BD158" s="80"/>
      <c r="BE158" s="80"/>
      <c r="BF158" s="80"/>
      <c r="BG158" s="32" t="str">
        <f t="shared" si="26"/>
        <v/>
      </c>
      <c r="BH158" s="78">
        <f t="shared" si="24"/>
        <v>0</v>
      </c>
      <c r="BI158" s="2">
        <f t="shared" si="27"/>
        <v>0</v>
      </c>
      <c r="BJ158" s="2">
        <f t="shared" si="28"/>
        <v>0</v>
      </c>
      <c r="BK158" s="2">
        <f t="shared" si="25"/>
        <v>0</v>
      </c>
    </row>
    <row r="159" spans="2:63" ht="15" customHeight="1" x14ac:dyDescent="0.25">
      <c r="B159" s="14">
        <v>151</v>
      </c>
      <c r="C159" s="95" t="str">
        <f t="shared" si="29"/>
        <v/>
      </c>
      <c r="D159" s="15" t="str">
        <f t="shared" si="34"/>
        <v>OK</v>
      </c>
      <c r="E159" s="16" t="e">
        <f>VLOOKUP('Data Sheet'!$B$8,'Data Sheet'!$I$2:$J$9,2,FALSE)</f>
        <v>#N/A</v>
      </c>
      <c r="F159" s="16" t="str">
        <f t="shared" si="30"/>
        <v/>
      </c>
      <c r="G159" s="103">
        <f t="shared" si="31"/>
        <v>0</v>
      </c>
      <c r="H159" s="17" t="s">
        <v>26</v>
      </c>
      <c r="I159" s="17" t="s">
        <v>26</v>
      </c>
      <c r="J159" s="17" t="str">
        <f>IF('Data Sheet'!$B$9="NC-50","N/A","OK")</f>
        <v>OK</v>
      </c>
      <c r="K159" s="17" t="str">
        <f>IF('Data Sheet'!$B$9="NC-50","N/A","OK")</f>
        <v>OK</v>
      </c>
      <c r="L159" s="17" t="str">
        <f t="shared" si="32"/>
        <v>OK</v>
      </c>
      <c r="M159" s="17" t="str">
        <f t="shared" si="33"/>
        <v>OK</v>
      </c>
      <c r="N159" s="18" t="str">
        <f>IF(BO159&lt;&gt;"",
    IF(INT('Data Sheet'!$A$19)=INT('Data Sheet'!$B$19),
        --(INT('Data Sheet'!$A$19) &amp; "." &amp; BO159),
        IF(AND((--(INT('Data Sheet'!$A$19) &amp; "." &amp; BO159)&gt;=--('Data Sheet'!$A$19)), (--(INT('Data Sheet'!$A$19) &amp; "." &amp; BO159)&lt;=--('Data Sheet'!$B$19))),
            --(INT('Data Sheet'!$A$19) &amp; "." &amp; BO159),
            --(INT('Data Sheet'!$B$19) &amp; "." &amp; BO159)
        )
    ),
    IF(BN159&lt;&gt;"",
        IF(INT('Data Sheet'!$A$19)=INT('Data Sheet'!$B$19),
            --(INT('Data Sheet'!$A$19) &amp; "." &amp; LEFT(BN159,3)),
            IF(AND((--(INT('Data Sheet'!$A$19) &amp; "." &amp; LEFT(BN159,3))&gt;=--('Data Sheet'!$A$19)), (--(INT('Data Sheet'!$A$19) &amp; "." &amp; LEFT(BN159,3))&lt;=--('Data Sheet'!$B$19))),
                --(INT('Data Sheet'!$A$19) &amp; "." &amp; LEFT(BN159,3)),
                --(INT('Data Sheet'!$B$19) &amp; "." &amp; LEFT(BN159,3))
            )
        ),
        "OK"
    )
)</f>
        <v>OK</v>
      </c>
      <c r="O159" s="23" t="str">
        <f>IF(BP159&lt;&gt;"",
    IF(INT('Data Sheet'!$A$19)=INT('Data Sheet'!$B$19),
        --(INT('Data Sheet'!$A$19) &amp; "." &amp; BP159),
        IF(AND((--(INT('Data Sheet'!$A$19) &amp; "." &amp; BP159)&gt;=--('Data Sheet'!$A$19)), (--(INT('Data Sheet'!$A$19) &amp; "." &amp; BP159)&lt;=--('Data Sheet'!$B$19))),
            --(INT('Data Sheet'!$A$19) &amp; "." &amp; BP159),
            --(INT('Data Sheet'!$B$19) &amp; "." &amp; BP159)
        )
    ),
    IF(BN159&lt;&gt;"",
        IF(INT('Data Sheet'!$A$19)=INT('Data Sheet'!$B$19),
            --(INT('Data Sheet'!$A$19) &amp; "." &amp; RIGHT(BN159,3)),
            IF(AND((--(INT('Data Sheet'!$A$19) &amp; "." &amp; RIGHT(BN159,3))&gt;=--('Data Sheet'!$A$19)), (--(INT('Data Sheet'!$A$19) &amp; "." &amp; RIGHT(BN159,3))&lt;=--('Data Sheet'!$B$19))),
                --(INT('Data Sheet'!$A$19) &amp; "." &amp; RIGHT(BN159,3)),
                --(INT('Data Sheet'!$B$19) &amp; "." &amp; RIGHT(BN159,3))
            )
        ),
        "OK"
    )
)</f>
        <v>OK</v>
      </c>
      <c r="P159" s="23" t="str">
        <f>IF(BR159&lt;&gt;"",
    IF(INT('Data Sheet'!$A$19)=INT('Data Sheet'!$B$15),
        --(INT('Data Sheet'!$A$15) &amp; "." &amp; BR159),
        IF(AND((--(INT('Data Sheet'!$A$15) &amp; "." &amp; BR159)&gt;=--('Data Sheet'!$A$15)), (--(INT('Data Sheet'!$A$15) &amp; "." &amp; BR159)&lt;=--('Data Sheet'!$B$15))),
            --(INT('Data Sheet'!$A$15) &amp; "." &amp; BR159),
            --(INT('Data Sheet'!$B$15) &amp; "." &amp; BR159)
        )
    ),
    IF(BQ159&lt;&gt;"",
        IF(INT('Data Sheet'!$A$15)=INT('Data Sheet'!$B$15),
            --(INT('Data Sheet'!$A$15) &amp; "." &amp; LEFT(BQ159,3)),
            IF(AND((--(INT('Data Sheet'!$A$15) &amp; "." &amp; LEFT(BQ159,3))&gt;=--('Data Sheet'!$A$15)), (--(INT('Data Sheet'!$A$15) &amp; "." &amp; LEFT(BQ159,3))&lt;=--('Data Sheet'!$B$15))),
                --(INT('Data Sheet'!$A$15) &amp; "." &amp; LEFT(BQ159,3)),
                --(INT('Data Sheet'!$B$15) &amp; "." &amp; LEFT(BQ159,3))
            )
        ),
        "OK"
    )
)</f>
        <v>OK</v>
      </c>
      <c r="Q159" s="23" t="str">
        <f>IF(BS159&lt;&gt;"",
    IF(INT('Data Sheet'!$A$19)=INT('Data Sheet'!$B$15),
        --(INT('Data Sheet'!$A$15) &amp; "." &amp; BS159),
        IF(AND((--(INT('Data Sheet'!$A$15) &amp; "." &amp; BS159)&gt;=--('Data Sheet'!$A$15)), (--(INT('Data Sheet'!$A$15) &amp; "." &amp; BS159)&lt;=--('Data Sheet'!$B$15))),
            --(INT('Data Sheet'!$A$15) &amp; "." &amp; BS159),
            --(INT('Data Sheet'!$B$15) &amp; "." &amp; BS159)
        )
    ),
    IF(BQ159&lt;&gt;"",
        IF(INT('Data Sheet'!$A$15)=INT('Data Sheet'!$B$15),
            --(INT('Data Sheet'!$A$15) &amp; "." &amp; RIGHT(BQ159,3)),
            IF(AND((--(INT('Data Sheet'!$A$15) &amp; "." &amp; RIGHT(BQ159,3))&gt;=--('Data Sheet'!$A$15)), (--(INT('Data Sheet'!$A$15) &amp; "." &amp; RIGHT(BQ159,3))&lt;=--('Data Sheet'!$B$15))),
                --(INT('Data Sheet'!$A$15) &amp; "." &amp; RIGHT(BQ159,3)),
                --(INT('Data Sheet'!$B$15) &amp; "." &amp; RIGHT(BQ159,3))
            )
        ),
        "OK"
    )
)</f>
        <v>OK</v>
      </c>
      <c r="R159" s="19"/>
      <c r="S159" s="19"/>
      <c r="T159" s="19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1"/>
      <c r="AU159" s="21"/>
      <c r="AV159" s="21"/>
      <c r="AW159" s="22"/>
      <c r="AX159" s="99"/>
      <c r="AY159" s="20"/>
      <c r="AZ159" s="20"/>
      <c r="BA159" s="22"/>
      <c r="BB159">
        <v>151</v>
      </c>
      <c r="BC159" s="80"/>
      <c r="BD159" s="80"/>
      <c r="BE159" s="80"/>
      <c r="BF159" s="80"/>
      <c r="BG159" s="32" t="str">
        <f t="shared" si="26"/>
        <v/>
      </c>
      <c r="BH159" s="78">
        <f t="shared" si="24"/>
        <v>0</v>
      </c>
      <c r="BI159" s="2">
        <f t="shared" si="27"/>
        <v>0</v>
      </c>
      <c r="BJ159" s="2">
        <f t="shared" si="28"/>
        <v>0</v>
      </c>
      <c r="BK159" s="2">
        <f t="shared" si="25"/>
        <v>0</v>
      </c>
    </row>
    <row r="160" spans="2:63" ht="15" customHeight="1" x14ac:dyDescent="0.25">
      <c r="B160" s="14">
        <v>152</v>
      </c>
      <c r="C160" s="95" t="str">
        <f t="shared" si="29"/>
        <v/>
      </c>
      <c r="D160" s="15" t="str">
        <f t="shared" si="34"/>
        <v>OK</v>
      </c>
      <c r="E160" s="16" t="e">
        <f>VLOOKUP('Data Sheet'!$B$8,'Data Sheet'!$I$2:$J$9,2,FALSE)</f>
        <v>#N/A</v>
      </c>
      <c r="F160" s="16" t="str">
        <f t="shared" si="30"/>
        <v/>
      </c>
      <c r="G160" s="103">
        <f t="shared" si="31"/>
        <v>0</v>
      </c>
      <c r="H160" s="17" t="s">
        <v>26</v>
      </c>
      <c r="I160" s="17" t="s">
        <v>26</v>
      </c>
      <c r="J160" s="17" t="str">
        <f>IF('Data Sheet'!$B$9="NC-50","N/A","OK")</f>
        <v>OK</v>
      </c>
      <c r="K160" s="17" t="str">
        <f>IF('Data Sheet'!$B$9="NC-50","N/A","OK")</f>
        <v>OK</v>
      </c>
      <c r="L160" s="17" t="str">
        <f t="shared" si="32"/>
        <v>OK</v>
      </c>
      <c r="M160" s="17" t="str">
        <f t="shared" si="33"/>
        <v>OK</v>
      </c>
      <c r="N160" s="18" t="str">
        <f>IF(BO160&lt;&gt;"",
    IF(INT('Data Sheet'!$A$19)=INT('Data Sheet'!$B$19),
        --(INT('Data Sheet'!$A$19) &amp; "." &amp; BO160),
        IF(AND((--(INT('Data Sheet'!$A$19) &amp; "." &amp; BO160)&gt;=--('Data Sheet'!$A$19)), (--(INT('Data Sheet'!$A$19) &amp; "." &amp; BO160)&lt;=--('Data Sheet'!$B$19))),
            --(INT('Data Sheet'!$A$19) &amp; "." &amp; BO160),
            --(INT('Data Sheet'!$B$19) &amp; "." &amp; BO160)
        )
    ),
    IF(BN160&lt;&gt;"",
        IF(INT('Data Sheet'!$A$19)=INT('Data Sheet'!$B$19),
            --(INT('Data Sheet'!$A$19) &amp; "." &amp; LEFT(BN160,3)),
            IF(AND((--(INT('Data Sheet'!$A$19) &amp; "." &amp; LEFT(BN160,3))&gt;=--('Data Sheet'!$A$19)), (--(INT('Data Sheet'!$A$19) &amp; "." &amp; LEFT(BN160,3))&lt;=--('Data Sheet'!$B$19))),
                --(INT('Data Sheet'!$A$19) &amp; "." &amp; LEFT(BN160,3)),
                --(INT('Data Sheet'!$B$19) &amp; "." &amp; LEFT(BN160,3))
            )
        ),
        "OK"
    )
)</f>
        <v>OK</v>
      </c>
      <c r="O160" s="23" t="str">
        <f>IF(BP160&lt;&gt;"",
    IF(INT('Data Sheet'!$A$19)=INT('Data Sheet'!$B$19),
        --(INT('Data Sheet'!$A$19) &amp; "." &amp; BP160),
        IF(AND((--(INT('Data Sheet'!$A$19) &amp; "." &amp; BP160)&gt;=--('Data Sheet'!$A$19)), (--(INT('Data Sheet'!$A$19) &amp; "." &amp; BP160)&lt;=--('Data Sheet'!$B$19))),
            --(INT('Data Sheet'!$A$19) &amp; "." &amp; BP160),
            --(INT('Data Sheet'!$B$19) &amp; "." &amp; BP160)
        )
    ),
    IF(BN160&lt;&gt;"",
        IF(INT('Data Sheet'!$A$19)=INT('Data Sheet'!$B$19),
            --(INT('Data Sheet'!$A$19) &amp; "." &amp; RIGHT(BN160,3)),
            IF(AND((--(INT('Data Sheet'!$A$19) &amp; "." &amp; RIGHT(BN160,3))&gt;=--('Data Sheet'!$A$19)), (--(INT('Data Sheet'!$A$19) &amp; "." &amp; RIGHT(BN160,3))&lt;=--('Data Sheet'!$B$19))),
                --(INT('Data Sheet'!$A$19) &amp; "." &amp; RIGHT(BN160,3)),
                --(INT('Data Sheet'!$B$19) &amp; "." &amp; RIGHT(BN160,3))
            )
        ),
        "OK"
    )
)</f>
        <v>OK</v>
      </c>
      <c r="P160" s="23" t="str">
        <f>IF(BR160&lt;&gt;"",
    IF(INT('Data Sheet'!$A$19)=INT('Data Sheet'!$B$15),
        --(INT('Data Sheet'!$A$15) &amp; "." &amp; BR160),
        IF(AND((--(INT('Data Sheet'!$A$15) &amp; "." &amp; BR160)&gt;=--('Data Sheet'!$A$15)), (--(INT('Data Sheet'!$A$15) &amp; "." &amp; BR160)&lt;=--('Data Sheet'!$B$15))),
            --(INT('Data Sheet'!$A$15) &amp; "." &amp; BR160),
            --(INT('Data Sheet'!$B$15) &amp; "." &amp; BR160)
        )
    ),
    IF(BQ160&lt;&gt;"",
        IF(INT('Data Sheet'!$A$15)=INT('Data Sheet'!$B$15),
            --(INT('Data Sheet'!$A$15) &amp; "." &amp; LEFT(BQ160,3)),
            IF(AND((--(INT('Data Sheet'!$A$15) &amp; "." &amp; LEFT(BQ160,3))&gt;=--('Data Sheet'!$A$15)), (--(INT('Data Sheet'!$A$15) &amp; "." &amp; LEFT(BQ160,3))&lt;=--('Data Sheet'!$B$15))),
                --(INT('Data Sheet'!$A$15) &amp; "." &amp; LEFT(BQ160,3)),
                --(INT('Data Sheet'!$B$15) &amp; "." &amp; LEFT(BQ160,3))
            )
        ),
        "OK"
    )
)</f>
        <v>OK</v>
      </c>
      <c r="Q160" s="23" t="str">
        <f>IF(BS160&lt;&gt;"",
    IF(INT('Data Sheet'!$A$19)=INT('Data Sheet'!$B$15),
        --(INT('Data Sheet'!$A$15) &amp; "." &amp; BS160),
        IF(AND((--(INT('Data Sheet'!$A$15) &amp; "." &amp; BS160)&gt;=--('Data Sheet'!$A$15)), (--(INT('Data Sheet'!$A$15) &amp; "." &amp; BS160)&lt;=--('Data Sheet'!$B$15))),
            --(INT('Data Sheet'!$A$15) &amp; "." &amp; BS160),
            --(INT('Data Sheet'!$B$15) &amp; "." &amp; BS160)
        )
    ),
    IF(BQ160&lt;&gt;"",
        IF(INT('Data Sheet'!$A$15)=INT('Data Sheet'!$B$15),
            --(INT('Data Sheet'!$A$15) &amp; "." &amp; RIGHT(BQ160,3)),
            IF(AND((--(INT('Data Sheet'!$A$15) &amp; "." &amp; RIGHT(BQ160,3))&gt;=--('Data Sheet'!$A$15)), (--(INT('Data Sheet'!$A$15) &amp; "." &amp; RIGHT(BQ160,3))&lt;=--('Data Sheet'!$B$15))),
                --(INT('Data Sheet'!$A$15) &amp; "." &amp; RIGHT(BQ160,3)),
                --(INT('Data Sheet'!$B$15) &amp; "." &amp; RIGHT(BQ160,3))
            )
        ),
        "OK"
    )
)</f>
        <v>OK</v>
      </c>
      <c r="R160" s="19"/>
      <c r="S160" s="19"/>
      <c r="T160" s="19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1"/>
      <c r="AU160" s="21"/>
      <c r="AV160" s="21"/>
      <c r="AW160" s="22"/>
      <c r="AX160" s="99"/>
      <c r="AY160" s="20"/>
      <c r="AZ160" s="20"/>
      <c r="BA160" s="22"/>
      <c r="BB160">
        <v>152</v>
      </c>
      <c r="BC160" s="80"/>
      <c r="BD160" s="80"/>
      <c r="BE160" s="80"/>
      <c r="BF160" s="80"/>
      <c r="BG160" s="32" t="str">
        <f t="shared" si="26"/>
        <v/>
      </c>
      <c r="BH160" s="78">
        <f t="shared" si="24"/>
        <v>0</v>
      </c>
      <c r="BI160" s="2">
        <f t="shared" si="27"/>
        <v>0</v>
      </c>
      <c r="BJ160" s="2">
        <f t="shared" si="28"/>
        <v>0</v>
      </c>
      <c r="BK160" s="2">
        <f t="shared" si="25"/>
        <v>0</v>
      </c>
    </row>
    <row r="161" spans="2:63" ht="15" customHeight="1" x14ac:dyDescent="0.25">
      <c r="B161" s="14">
        <v>153</v>
      </c>
      <c r="C161" s="95" t="str">
        <f t="shared" si="29"/>
        <v/>
      </c>
      <c r="D161" s="15" t="str">
        <f t="shared" si="34"/>
        <v>OK</v>
      </c>
      <c r="E161" s="16" t="e">
        <f>VLOOKUP('Data Sheet'!$B$8,'Data Sheet'!$I$2:$J$9,2,FALSE)</f>
        <v>#N/A</v>
      </c>
      <c r="F161" s="16" t="str">
        <f t="shared" si="30"/>
        <v/>
      </c>
      <c r="G161" s="103">
        <f t="shared" si="31"/>
        <v>0</v>
      </c>
      <c r="H161" s="17" t="s">
        <v>26</v>
      </c>
      <c r="I161" s="17" t="s">
        <v>26</v>
      </c>
      <c r="J161" s="17" t="str">
        <f>IF('Data Sheet'!$B$9="NC-50","N/A","OK")</f>
        <v>OK</v>
      </c>
      <c r="K161" s="17" t="str">
        <f>IF('Data Sheet'!$B$9="NC-50","N/A","OK")</f>
        <v>OK</v>
      </c>
      <c r="L161" s="17" t="str">
        <f t="shared" si="32"/>
        <v>OK</v>
      </c>
      <c r="M161" s="17" t="str">
        <f t="shared" si="33"/>
        <v>OK</v>
      </c>
      <c r="N161" s="18" t="str">
        <f>IF(BO161&lt;&gt;"",
    IF(INT('Data Sheet'!$A$19)=INT('Data Sheet'!$B$19),
        --(INT('Data Sheet'!$A$19) &amp; "." &amp; BO161),
        IF(AND((--(INT('Data Sheet'!$A$19) &amp; "." &amp; BO161)&gt;=--('Data Sheet'!$A$19)), (--(INT('Data Sheet'!$A$19) &amp; "." &amp; BO161)&lt;=--('Data Sheet'!$B$19))),
            --(INT('Data Sheet'!$A$19) &amp; "." &amp; BO161),
            --(INT('Data Sheet'!$B$19) &amp; "." &amp; BO161)
        )
    ),
    IF(BN161&lt;&gt;"",
        IF(INT('Data Sheet'!$A$19)=INT('Data Sheet'!$B$19),
            --(INT('Data Sheet'!$A$19) &amp; "." &amp; LEFT(BN161,3)),
            IF(AND((--(INT('Data Sheet'!$A$19) &amp; "." &amp; LEFT(BN161,3))&gt;=--('Data Sheet'!$A$19)), (--(INT('Data Sheet'!$A$19) &amp; "." &amp; LEFT(BN161,3))&lt;=--('Data Sheet'!$B$19))),
                --(INT('Data Sheet'!$A$19) &amp; "." &amp; LEFT(BN161,3)),
                --(INT('Data Sheet'!$B$19) &amp; "." &amp; LEFT(BN161,3))
            )
        ),
        "OK"
    )
)</f>
        <v>OK</v>
      </c>
      <c r="O161" s="23" t="str">
        <f>IF(BP161&lt;&gt;"",
    IF(INT('Data Sheet'!$A$19)=INT('Data Sheet'!$B$19),
        --(INT('Data Sheet'!$A$19) &amp; "." &amp; BP161),
        IF(AND((--(INT('Data Sheet'!$A$19) &amp; "." &amp; BP161)&gt;=--('Data Sheet'!$A$19)), (--(INT('Data Sheet'!$A$19) &amp; "." &amp; BP161)&lt;=--('Data Sheet'!$B$19))),
            --(INT('Data Sheet'!$A$19) &amp; "." &amp; BP161),
            --(INT('Data Sheet'!$B$19) &amp; "." &amp; BP161)
        )
    ),
    IF(BN161&lt;&gt;"",
        IF(INT('Data Sheet'!$A$19)=INT('Data Sheet'!$B$19),
            --(INT('Data Sheet'!$A$19) &amp; "." &amp; RIGHT(BN161,3)),
            IF(AND((--(INT('Data Sheet'!$A$19) &amp; "." &amp; RIGHT(BN161,3))&gt;=--('Data Sheet'!$A$19)), (--(INT('Data Sheet'!$A$19) &amp; "." &amp; RIGHT(BN161,3))&lt;=--('Data Sheet'!$B$19))),
                --(INT('Data Sheet'!$A$19) &amp; "." &amp; RIGHT(BN161,3)),
                --(INT('Data Sheet'!$B$19) &amp; "." &amp; RIGHT(BN161,3))
            )
        ),
        "OK"
    )
)</f>
        <v>OK</v>
      </c>
      <c r="P161" s="23" t="str">
        <f>IF(BR161&lt;&gt;"",
    IF(INT('Data Sheet'!$A$19)=INT('Data Sheet'!$B$15),
        --(INT('Data Sheet'!$A$15) &amp; "." &amp; BR161),
        IF(AND((--(INT('Data Sheet'!$A$15) &amp; "." &amp; BR161)&gt;=--('Data Sheet'!$A$15)), (--(INT('Data Sheet'!$A$15) &amp; "." &amp; BR161)&lt;=--('Data Sheet'!$B$15))),
            --(INT('Data Sheet'!$A$15) &amp; "." &amp; BR161),
            --(INT('Data Sheet'!$B$15) &amp; "." &amp; BR161)
        )
    ),
    IF(BQ161&lt;&gt;"",
        IF(INT('Data Sheet'!$A$15)=INT('Data Sheet'!$B$15),
            --(INT('Data Sheet'!$A$15) &amp; "." &amp; LEFT(BQ161,3)),
            IF(AND((--(INT('Data Sheet'!$A$15) &amp; "." &amp; LEFT(BQ161,3))&gt;=--('Data Sheet'!$A$15)), (--(INT('Data Sheet'!$A$15) &amp; "." &amp; LEFT(BQ161,3))&lt;=--('Data Sheet'!$B$15))),
                --(INT('Data Sheet'!$A$15) &amp; "." &amp; LEFT(BQ161,3)),
                --(INT('Data Sheet'!$B$15) &amp; "." &amp; LEFT(BQ161,3))
            )
        ),
        "OK"
    )
)</f>
        <v>OK</v>
      </c>
      <c r="Q161" s="23" t="str">
        <f>IF(BS161&lt;&gt;"",
    IF(INT('Data Sheet'!$A$19)=INT('Data Sheet'!$B$15),
        --(INT('Data Sheet'!$A$15) &amp; "." &amp; BS161),
        IF(AND((--(INT('Data Sheet'!$A$15) &amp; "." &amp; BS161)&gt;=--('Data Sheet'!$A$15)), (--(INT('Data Sheet'!$A$15) &amp; "." &amp; BS161)&lt;=--('Data Sheet'!$B$15))),
            --(INT('Data Sheet'!$A$15) &amp; "." &amp; BS161),
            --(INT('Data Sheet'!$B$15) &amp; "." &amp; BS161)
        )
    ),
    IF(BQ161&lt;&gt;"",
        IF(INT('Data Sheet'!$A$15)=INT('Data Sheet'!$B$15),
            --(INT('Data Sheet'!$A$15) &amp; "." &amp; RIGHT(BQ161,3)),
            IF(AND((--(INT('Data Sheet'!$A$15) &amp; "." &amp; RIGHT(BQ161,3))&gt;=--('Data Sheet'!$A$15)), (--(INT('Data Sheet'!$A$15) &amp; "." &amp; RIGHT(BQ161,3))&lt;=--('Data Sheet'!$B$15))),
                --(INT('Data Sheet'!$A$15) &amp; "." &amp; RIGHT(BQ161,3)),
                --(INT('Data Sheet'!$B$15) &amp; "." &amp; RIGHT(BQ161,3))
            )
        ),
        "OK"
    )
)</f>
        <v>OK</v>
      </c>
      <c r="R161" s="19"/>
      <c r="S161" s="19"/>
      <c r="T161" s="19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1"/>
      <c r="AU161" s="21"/>
      <c r="AV161" s="21"/>
      <c r="AW161" s="22"/>
      <c r="AX161" s="99"/>
      <c r="AY161" s="20"/>
      <c r="AZ161" s="20"/>
      <c r="BA161" s="22"/>
      <c r="BB161">
        <v>153</v>
      </c>
      <c r="BC161" s="80"/>
      <c r="BD161" s="80"/>
      <c r="BE161" s="80"/>
      <c r="BF161" s="80"/>
      <c r="BG161" s="32" t="str">
        <f t="shared" si="26"/>
        <v/>
      </c>
      <c r="BH161" s="78">
        <f t="shared" si="24"/>
        <v>0</v>
      </c>
      <c r="BI161" s="2">
        <f t="shared" si="27"/>
        <v>0</v>
      </c>
      <c r="BJ161" s="2">
        <f t="shared" si="28"/>
        <v>0</v>
      </c>
      <c r="BK161" s="2">
        <f t="shared" si="25"/>
        <v>0</v>
      </c>
    </row>
    <row r="162" spans="2:63" ht="15" customHeight="1" x14ac:dyDescent="0.25">
      <c r="B162" s="14">
        <v>154</v>
      </c>
      <c r="C162" s="95" t="str">
        <f t="shared" si="29"/>
        <v/>
      </c>
      <c r="D162" s="15" t="str">
        <f t="shared" si="34"/>
        <v>OK</v>
      </c>
      <c r="E162" s="16" t="e">
        <f>VLOOKUP('Data Sheet'!$B$8,'Data Sheet'!$I$2:$J$9,2,FALSE)</f>
        <v>#N/A</v>
      </c>
      <c r="F162" s="16" t="str">
        <f t="shared" si="30"/>
        <v/>
      </c>
      <c r="G162" s="103">
        <f t="shared" si="31"/>
        <v>0</v>
      </c>
      <c r="H162" s="17" t="s">
        <v>26</v>
      </c>
      <c r="I162" s="17" t="s">
        <v>26</v>
      </c>
      <c r="J162" s="17" t="str">
        <f>IF('Data Sheet'!$B$9="NC-50","N/A","OK")</f>
        <v>OK</v>
      </c>
      <c r="K162" s="17" t="str">
        <f>IF('Data Sheet'!$B$9="NC-50","N/A","OK")</f>
        <v>OK</v>
      </c>
      <c r="L162" s="17" t="str">
        <f t="shared" si="32"/>
        <v>OK</v>
      </c>
      <c r="M162" s="17" t="str">
        <f t="shared" si="33"/>
        <v>OK</v>
      </c>
      <c r="N162" s="18" t="str">
        <f>IF(BO162&lt;&gt;"",
    IF(INT('Data Sheet'!$A$19)=INT('Data Sheet'!$B$19),
        --(INT('Data Sheet'!$A$19) &amp; "." &amp; BO162),
        IF(AND((--(INT('Data Sheet'!$A$19) &amp; "." &amp; BO162)&gt;=--('Data Sheet'!$A$19)), (--(INT('Data Sheet'!$A$19) &amp; "." &amp; BO162)&lt;=--('Data Sheet'!$B$19))),
            --(INT('Data Sheet'!$A$19) &amp; "." &amp; BO162),
            --(INT('Data Sheet'!$B$19) &amp; "." &amp; BO162)
        )
    ),
    IF(BN162&lt;&gt;"",
        IF(INT('Data Sheet'!$A$19)=INT('Data Sheet'!$B$19),
            --(INT('Data Sheet'!$A$19) &amp; "." &amp; LEFT(BN162,3)),
            IF(AND((--(INT('Data Sheet'!$A$19) &amp; "." &amp; LEFT(BN162,3))&gt;=--('Data Sheet'!$A$19)), (--(INT('Data Sheet'!$A$19) &amp; "." &amp; LEFT(BN162,3))&lt;=--('Data Sheet'!$B$19))),
                --(INT('Data Sheet'!$A$19) &amp; "." &amp; LEFT(BN162,3)),
                --(INT('Data Sheet'!$B$19) &amp; "." &amp; LEFT(BN162,3))
            )
        ),
        "OK"
    )
)</f>
        <v>OK</v>
      </c>
      <c r="O162" s="23" t="str">
        <f>IF(BP162&lt;&gt;"",
    IF(INT('Data Sheet'!$A$19)=INT('Data Sheet'!$B$19),
        --(INT('Data Sheet'!$A$19) &amp; "." &amp; BP162),
        IF(AND((--(INT('Data Sheet'!$A$19) &amp; "." &amp; BP162)&gt;=--('Data Sheet'!$A$19)), (--(INT('Data Sheet'!$A$19) &amp; "." &amp; BP162)&lt;=--('Data Sheet'!$B$19))),
            --(INT('Data Sheet'!$A$19) &amp; "." &amp; BP162),
            --(INT('Data Sheet'!$B$19) &amp; "." &amp; BP162)
        )
    ),
    IF(BN162&lt;&gt;"",
        IF(INT('Data Sheet'!$A$19)=INT('Data Sheet'!$B$19),
            --(INT('Data Sheet'!$A$19) &amp; "." &amp; RIGHT(BN162,3)),
            IF(AND((--(INT('Data Sheet'!$A$19) &amp; "." &amp; RIGHT(BN162,3))&gt;=--('Data Sheet'!$A$19)), (--(INT('Data Sheet'!$A$19) &amp; "." &amp; RIGHT(BN162,3))&lt;=--('Data Sheet'!$B$19))),
                --(INT('Data Sheet'!$A$19) &amp; "." &amp; RIGHT(BN162,3)),
                --(INT('Data Sheet'!$B$19) &amp; "." &amp; RIGHT(BN162,3))
            )
        ),
        "OK"
    )
)</f>
        <v>OK</v>
      </c>
      <c r="P162" s="23" t="str">
        <f>IF(BR162&lt;&gt;"",
    IF(INT('Data Sheet'!$A$19)=INT('Data Sheet'!$B$15),
        --(INT('Data Sheet'!$A$15) &amp; "." &amp; BR162),
        IF(AND((--(INT('Data Sheet'!$A$15) &amp; "." &amp; BR162)&gt;=--('Data Sheet'!$A$15)), (--(INT('Data Sheet'!$A$15) &amp; "." &amp; BR162)&lt;=--('Data Sheet'!$B$15))),
            --(INT('Data Sheet'!$A$15) &amp; "." &amp; BR162),
            --(INT('Data Sheet'!$B$15) &amp; "." &amp; BR162)
        )
    ),
    IF(BQ162&lt;&gt;"",
        IF(INT('Data Sheet'!$A$15)=INT('Data Sheet'!$B$15),
            --(INT('Data Sheet'!$A$15) &amp; "." &amp; LEFT(BQ162,3)),
            IF(AND((--(INT('Data Sheet'!$A$15) &amp; "." &amp; LEFT(BQ162,3))&gt;=--('Data Sheet'!$A$15)), (--(INT('Data Sheet'!$A$15) &amp; "." &amp; LEFT(BQ162,3))&lt;=--('Data Sheet'!$B$15))),
                --(INT('Data Sheet'!$A$15) &amp; "." &amp; LEFT(BQ162,3)),
                --(INT('Data Sheet'!$B$15) &amp; "." &amp; LEFT(BQ162,3))
            )
        ),
        "OK"
    )
)</f>
        <v>OK</v>
      </c>
      <c r="Q162" s="23" t="str">
        <f>IF(BS162&lt;&gt;"",
    IF(INT('Data Sheet'!$A$19)=INT('Data Sheet'!$B$15),
        --(INT('Data Sheet'!$A$15) &amp; "." &amp; BS162),
        IF(AND((--(INT('Data Sheet'!$A$15) &amp; "." &amp; BS162)&gt;=--('Data Sheet'!$A$15)), (--(INT('Data Sheet'!$A$15) &amp; "." &amp; BS162)&lt;=--('Data Sheet'!$B$15))),
            --(INT('Data Sheet'!$A$15) &amp; "." &amp; BS162),
            --(INT('Data Sheet'!$B$15) &amp; "." &amp; BS162)
        )
    ),
    IF(BQ162&lt;&gt;"",
        IF(INT('Data Sheet'!$A$15)=INT('Data Sheet'!$B$15),
            --(INT('Data Sheet'!$A$15) &amp; "." &amp; RIGHT(BQ162,3)),
            IF(AND((--(INT('Data Sheet'!$A$15) &amp; "." &amp; RIGHT(BQ162,3))&gt;=--('Data Sheet'!$A$15)), (--(INT('Data Sheet'!$A$15) &amp; "." &amp; RIGHT(BQ162,3))&lt;=--('Data Sheet'!$B$15))),
                --(INT('Data Sheet'!$A$15) &amp; "." &amp; RIGHT(BQ162,3)),
                --(INT('Data Sheet'!$B$15) &amp; "." &amp; RIGHT(BQ162,3))
            )
        ),
        "OK"
    )
)</f>
        <v>OK</v>
      </c>
      <c r="R162" s="19"/>
      <c r="S162" s="19"/>
      <c r="T162" s="19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1"/>
      <c r="AU162" s="21"/>
      <c r="AV162" s="21"/>
      <c r="AW162" s="22"/>
      <c r="AX162" s="99"/>
      <c r="AY162" s="20"/>
      <c r="AZ162" s="20"/>
      <c r="BA162" s="22"/>
      <c r="BB162">
        <v>154</v>
      </c>
      <c r="BC162" s="80"/>
      <c r="BD162" s="80"/>
      <c r="BE162" s="80"/>
      <c r="BF162" s="80"/>
      <c r="BG162" s="32" t="str">
        <f t="shared" si="26"/>
        <v/>
      </c>
      <c r="BH162" s="78">
        <f t="shared" si="24"/>
        <v>0</v>
      </c>
      <c r="BI162" s="2">
        <f t="shared" si="27"/>
        <v>0</v>
      </c>
      <c r="BJ162" s="2">
        <f t="shared" si="28"/>
        <v>0</v>
      </c>
      <c r="BK162" s="2">
        <f t="shared" si="25"/>
        <v>0</v>
      </c>
    </row>
    <row r="163" spans="2:63" ht="15" customHeight="1" x14ac:dyDescent="0.25">
      <c r="B163" s="14">
        <v>155</v>
      </c>
      <c r="C163" s="95" t="str">
        <f t="shared" si="29"/>
        <v/>
      </c>
      <c r="D163" s="15" t="str">
        <f t="shared" si="34"/>
        <v>OK</v>
      </c>
      <c r="E163" s="16" t="e">
        <f>VLOOKUP('Data Sheet'!$B$8,'Data Sheet'!$I$2:$J$9,2,FALSE)</f>
        <v>#N/A</v>
      </c>
      <c r="F163" s="16" t="str">
        <f t="shared" si="30"/>
        <v/>
      </c>
      <c r="G163" s="103">
        <f t="shared" si="31"/>
        <v>0</v>
      </c>
      <c r="H163" s="17" t="s">
        <v>26</v>
      </c>
      <c r="I163" s="17" t="s">
        <v>26</v>
      </c>
      <c r="J163" s="17" t="str">
        <f>IF('Data Sheet'!$B$9="NC-50","N/A","OK")</f>
        <v>OK</v>
      </c>
      <c r="K163" s="17" t="str">
        <f>IF('Data Sheet'!$B$9="NC-50","N/A","OK")</f>
        <v>OK</v>
      </c>
      <c r="L163" s="17" t="str">
        <f t="shared" si="32"/>
        <v>OK</v>
      </c>
      <c r="M163" s="17" t="str">
        <f t="shared" si="33"/>
        <v>OK</v>
      </c>
      <c r="N163" s="18" t="str">
        <f>IF(BO163&lt;&gt;"",
    IF(INT('Data Sheet'!$A$19)=INT('Data Sheet'!$B$19),
        --(INT('Data Sheet'!$A$19) &amp; "." &amp; BO163),
        IF(AND((--(INT('Data Sheet'!$A$19) &amp; "." &amp; BO163)&gt;=--('Data Sheet'!$A$19)), (--(INT('Data Sheet'!$A$19) &amp; "." &amp; BO163)&lt;=--('Data Sheet'!$B$19))),
            --(INT('Data Sheet'!$A$19) &amp; "." &amp; BO163),
            --(INT('Data Sheet'!$B$19) &amp; "." &amp; BO163)
        )
    ),
    IF(BN163&lt;&gt;"",
        IF(INT('Data Sheet'!$A$19)=INT('Data Sheet'!$B$19),
            --(INT('Data Sheet'!$A$19) &amp; "." &amp; LEFT(BN163,3)),
            IF(AND((--(INT('Data Sheet'!$A$19) &amp; "." &amp; LEFT(BN163,3))&gt;=--('Data Sheet'!$A$19)), (--(INT('Data Sheet'!$A$19) &amp; "." &amp; LEFT(BN163,3))&lt;=--('Data Sheet'!$B$19))),
                --(INT('Data Sheet'!$A$19) &amp; "." &amp; LEFT(BN163,3)),
                --(INT('Data Sheet'!$B$19) &amp; "." &amp; LEFT(BN163,3))
            )
        ),
        "OK"
    )
)</f>
        <v>OK</v>
      </c>
      <c r="O163" s="23" t="str">
        <f>IF(BP163&lt;&gt;"",
    IF(INT('Data Sheet'!$A$19)=INT('Data Sheet'!$B$19),
        --(INT('Data Sheet'!$A$19) &amp; "." &amp; BP163),
        IF(AND((--(INT('Data Sheet'!$A$19) &amp; "." &amp; BP163)&gt;=--('Data Sheet'!$A$19)), (--(INT('Data Sheet'!$A$19) &amp; "." &amp; BP163)&lt;=--('Data Sheet'!$B$19))),
            --(INT('Data Sheet'!$A$19) &amp; "." &amp; BP163),
            --(INT('Data Sheet'!$B$19) &amp; "." &amp; BP163)
        )
    ),
    IF(BN163&lt;&gt;"",
        IF(INT('Data Sheet'!$A$19)=INT('Data Sheet'!$B$19),
            --(INT('Data Sheet'!$A$19) &amp; "." &amp; RIGHT(BN163,3)),
            IF(AND((--(INT('Data Sheet'!$A$19) &amp; "." &amp; RIGHT(BN163,3))&gt;=--('Data Sheet'!$A$19)), (--(INT('Data Sheet'!$A$19) &amp; "." &amp; RIGHT(BN163,3))&lt;=--('Data Sheet'!$B$19))),
                --(INT('Data Sheet'!$A$19) &amp; "." &amp; RIGHT(BN163,3)),
                --(INT('Data Sheet'!$B$19) &amp; "." &amp; RIGHT(BN163,3))
            )
        ),
        "OK"
    )
)</f>
        <v>OK</v>
      </c>
      <c r="P163" s="23" t="str">
        <f>IF(BR163&lt;&gt;"",
    IF(INT('Data Sheet'!$A$19)=INT('Data Sheet'!$B$15),
        --(INT('Data Sheet'!$A$15) &amp; "." &amp; BR163),
        IF(AND((--(INT('Data Sheet'!$A$15) &amp; "." &amp; BR163)&gt;=--('Data Sheet'!$A$15)), (--(INT('Data Sheet'!$A$15) &amp; "." &amp; BR163)&lt;=--('Data Sheet'!$B$15))),
            --(INT('Data Sheet'!$A$15) &amp; "." &amp; BR163),
            --(INT('Data Sheet'!$B$15) &amp; "." &amp; BR163)
        )
    ),
    IF(BQ163&lt;&gt;"",
        IF(INT('Data Sheet'!$A$15)=INT('Data Sheet'!$B$15),
            --(INT('Data Sheet'!$A$15) &amp; "." &amp; LEFT(BQ163,3)),
            IF(AND((--(INT('Data Sheet'!$A$15) &amp; "." &amp; LEFT(BQ163,3))&gt;=--('Data Sheet'!$A$15)), (--(INT('Data Sheet'!$A$15) &amp; "." &amp; LEFT(BQ163,3))&lt;=--('Data Sheet'!$B$15))),
                --(INT('Data Sheet'!$A$15) &amp; "." &amp; LEFT(BQ163,3)),
                --(INT('Data Sheet'!$B$15) &amp; "." &amp; LEFT(BQ163,3))
            )
        ),
        "OK"
    )
)</f>
        <v>OK</v>
      </c>
      <c r="Q163" s="23" t="str">
        <f>IF(BS163&lt;&gt;"",
    IF(INT('Data Sheet'!$A$19)=INT('Data Sheet'!$B$15),
        --(INT('Data Sheet'!$A$15) &amp; "." &amp; BS163),
        IF(AND((--(INT('Data Sheet'!$A$15) &amp; "." &amp; BS163)&gt;=--('Data Sheet'!$A$15)), (--(INT('Data Sheet'!$A$15) &amp; "." &amp; BS163)&lt;=--('Data Sheet'!$B$15))),
            --(INT('Data Sheet'!$A$15) &amp; "." &amp; BS163),
            --(INT('Data Sheet'!$B$15) &amp; "." &amp; BS163)
        )
    ),
    IF(BQ163&lt;&gt;"",
        IF(INT('Data Sheet'!$A$15)=INT('Data Sheet'!$B$15),
            --(INT('Data Sheet'!$A$15) &amp; "." &amp; RIGHT(BQ163,3)),
            IF(AND((--(INT('Data Sheet'!$A$15) &amp; "." &amp; RIGHT(BQ163,3))&gt;=--('Data Sheet'!$A$15)), (--(INT('Data Sheet'!$A$15) &amp; "." &amp; RIGHT(BQ163,3))&lt;=--('Data Sheet'!$B$15))),
                --(INT('Data Sheet'!$A$15) &amp; "." &amp; RIGHT(BQ163,3)),
                --(INT('Data Sheet'!$B$15) &amp; "." &amp; RIGHT(BQ163,3))
            )
        ),
        "OK"
    )
)</f>
        <v>OK</v>
      </c>
      <c r="R163" s="19"/>
      <c r="S163" s="19"/>
      <c r="T163" s="19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1"/>
      <c r="AU163" s="21"/>
      <c r="AV163" s="21"/>
      <c r="AW163" s="22"/>
      <c r="AX163" s="99"/>
      <c r="AY163" s="20"/>
      <c r="AZ163" s="20"/>
      <c r="BA163" s="22"/>
      <c r="BB163">
        <v>155</v>
      </c>
      <c r="BC163" s="80"/>
      <c r="BD163" s="80"/>
      <c r="BE163" s="80"/>
      <c r="BF163" s="80"/>
      <c r="BG163" s="32" t="str">
        <f t="shared" si="26"/>
        <v/>
      </c>
      <c r="BH163" s="78">
        <f t="shared" si="24"/>
        <v>0</v>
      </c>
      <c r="BI163" s="2">
        <f t="shared" si="27"/>
        <v>0</v>
      </c>
      <c r="BJ163" s="2">
        <f t="shared" si="28"/>
        <v>0</v>
      </c>
      <c r="BK163" s="2">
        <f t="shared" si="25"/>
        <v>0</v>
      </c>
    </row>
    <row r="164" spans="2:63" ht="15" customHeight="1" x14ac:dyDescent="0.25">
      <c r="B164" s="14">
        <v>156</v>
      </c>
      <c r="C164" s="95" t="str">
        <f t="shared" si="29"/>
        <v/>
      </c>
      <c r="D164" s="15" t="str">
        <f t="shared" si="34"/>
        <v>OK</v>
      </c>
      <c r="E164" s="16" t="e">
        <f>VLOOKUP('Data Sheet'!$B$8,'Data Sheet'!$I$2:$J$9,2,FALSE)</f>
        <v>#N/A</v>
      </c>
      <c r="F164" s="16" t="str">
        <f t="shared" si="30"/>
        <v/>
      </c>
      <c r="G164" s="103">
        <f t="shared" si="31"/>
        <v>0</v>
      </c>
      <c r="H164" s="17" t="s">
        <v>26</v>
      </c>
      <c r="I164" s="17" t="s">
        <v>26</v>
      </c>
      <c r="J164" s="17" t="str">
        <f>IF('Data Sheet'!$B$9="NC-50","N/A","OK")</f>
        <v>OK</v>
      </c>
      <c r="K164" s="17" t="str">
        <f>IF('Data Sheet'!$B$9="NC-50","N/A","OK")</f>
        <v>OK</v>
      </c>
      <c r="L164" s="17" t="str">
        <f t="shared" si="32"/>
        <v>OK</v>
      </c>
      <c r="M164" s="17" t="str">
        <f t="shared" si="33"/>
        <v>OK</v>
      </c>
      <c r="N164" s="18" t="str">
        <f>IF(BO164&lt;&gt;"",
    IF(INT('Data Sheet'!$A$19)=INT('Data Sheet'!$B$19),
        --(INT('Data Sheet'!$A$19) &amp; "." &amp; BO164),
        IF(AND((--(INT('Data Sheet'!$A$19) &amp; "." &amp; BO164)&gt;=--('Data Sheet'!$A$19)), (--(INT('Data Sheet'!$A$19) &amp; "." &amp; BO164)&lt;=--('Data Sheet'!$B$19))),
            --(INT('Data Sheet'!$A$19) &amp; "." &amp; BO164),
            --(INT('Data Sheet'!$B$19) &amp; "." &amp; BO164)
        )
    ),
    IF(BN164&lt;&gt;"",
        IF(INT('Data Sheet'!$A$19)=INT('Data Sheet'!$B$19),
            --(INT('Data Sheet'!$A$19) &amp; "." &amp; LEFT(BN164,3)),
            IF(AND((--(INT('Data Sheet'!$A$19) &amp; "." &amp; LEFT(BN164,3))&gt;=--('Data Sheet'!$A$19)), (--(INT('Data Sheet'!$A$19) &amp; "." &amp; LEFT(BN164,3))&lt;=--('Data Sheet'!$B$19))),
                --(INT('Data Sheet'!$A$19) &amp; "." &amp; LEFT(BN164,3)),
                --(INT('Data Sheet'!$B$19) &amp; "." &amp; LEFT(BN164,3))
            )
        ),
        "OK"
    )
)</f>
        <v>OK</v>
      </c>
      <c r="O164" s="23" t="str">
        <f>IF(BP164&lt;&gt;"",
    IF(INT('Data Sheet'!$A$19)=INT('Data Sheet'!$B$19),
        --(INT('Data Sheet'!$A$19) &amp; "." &amp; BP164),
        IF(AND((--(INT('Data Sheet'!$A$19) &amp; "." &amp; BP164)&gt;=--('Data Sheet'!$A$19)), (--(INT('Data Sheet'!$A$19) &amp; "." &amp; BP164)&lt;=--('Data Sheet'!$B$19))),
            --(INT('Data Sheet'!$A$19) &amp; "." &amp; BP164),
            --(INT('Data Sheet'!$B$19) &amp; "." &amp; BP164)
        )
    ),
    IF(BN164&lt;&gt;"",
        IF(INT('Data Sheet'!$A$19)=INT('Data Sheet'!$B$19),
            --(INT('Data Sheet'!$A$19) &amp; "." &amp; RIGHT(BN164,3)),
            IF(AND((--(INT('Data Sheet'!$A$19) &amp; "." &amp; RIGHT(BN164,3))&gt;=--('Data Sheet'!$A$19)), (--(INT('Data Sheet'!$A$19) &amp; "." &amp; RIGHT(BN164,3))&lt;=--('Data Sheet'!$B$19))),
                --(INT('Data Sheet'!$A$19) &amp; "." &amp; RIGHT(BN164,3)),
                --(INT('Data Sheet'!$B$19) &amp; "." &amp; RIGHT(BN164,3))
            )
        ),
        "OK"
    )
)</f>
        <v>OK</v>
      </c>
      <c r="P164" s="23" t="str">
        <f>IF(BR164&lt;&gt;"",
    IF(INT('Data Sheet'!$A$19)=INT('Data Sheet'!$B$15),
        --(INT('Data Sheet'!$A$15) &amp; "." &amp; BR164),
        IF(AND((--(INT('Data Sheet'!$A$15) &amp; "." &amp; BR164)&gt;=--('Data Sheet'!$A$15)), (--(INT('Data Sheet'!$A$15) &amp; "." &amp; BR164)&lt;=--('Data Sheet'!$B$15))),
            --(INT('Data Sheet'!$A$15) &amp; "." &amp; BR164),
            --(INT('Data Sheet'!$B$15) &amp; "." &amp; BR164)
        )
    ),
    IF(BQ164&lt;&gt;"",
        IF(INT('Data Sheet'!$A$15)=INT('Data Sheet'!$B$15),
            --(INT('Data Sheet'!$A$15) &amp; "." &amp; LEFT(BQ164,3)),
            IF(AND((--(INT('Data Sheet'!$A$15) &amp; "." &amp; LEFT(BQ164,3))&gt;=--('Data Sheet'!$A$15)), (--(INT('Data Sheet'!$A$15) &amp; "." &amp; LEFT(BQ164,3))&lt;=--('Data Sheet'!$B$15))),
                --(INT('Data Sheet'!$A$15) &amp; "." &amp; LEFT(BQ164,3)),
                --(INT('Data Sheet'!$B$15) &amp; "." &amp; LEFT(BQ164,3))
            )
        ),
        "OK"
    )
)</f>
        <v>OK</v>
      </c>
      <c r="Q164" s="23" t="str">
        <f>IF(BS164&lt;&gt;"",
    IF(INT('Data Sheet'!$A$19)=INT('Data Sheet'!$B$15),
        --(INT('Data Sheet'!$A$15) &amp; "." &amp; BS164),
        IF(AND((--(INT('Data Sheet'!$A$15) &amp; "." &amp; BS164)&gt;=--('Data Sheet'!$A$15)), (--(INT('Data Sheet'!$A$15) &amp; "." &amp; BS164)&lt;=--('Data Sheet'!$B$15))),
            --(INT('Data Sheet'!$A$15) &amp; "." &amp; BS164),
            --(INT('Data Sheet'!$B$15) &amp; "." &amp; BS164)
        )
    ),
    IF(BQ164&lt;&gt;"",
        IF(INT('Data Sheet'!$A$15)=INT('Data Sheet'!$B$15),
            --(INT('Data Sheet'!$A$15) &amp; "." &amp; RIGHT(BQ164,3)),
            IF(AND((--(INT('Data Sheet'!$A$15) &amp; "." &amp; RIGHT(BQ164,3))&gt;=--('Data Sheet'!$A$15)), (--(INT('Data Sheet'!$A$15) &amp; "." &amp; RIGHT(BQ164,3))&lt;=--('Data Sheet'!$B$15))),
                --(INT('Data Sheet'!$A$15) &amp; "." &amp; RIGHT(BQ164,3)),
                --(INT('Data Sheet'!$B$15) &amp; "." &amp; RIGHT(BQ164,3))
            )
        ),
        "OK"
    )
)</f>
        <v>OK</v>
      </c>
      <c r="R164" s="19"/>
      <c r="S164" s="19"/>
      <c r="T164" s="19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1"/>
      <c r="AU164" s="21"/>
      <c r="AV164" s="21"/>
      <c r="AW164" s="22"/>
      <c r="AX164" s="99"/>
      <c r="AY164" s="20"/>
      <c r="AZ164" s="20"/>
      <c r="BA164" s="22"/>
      <c r="BB164">
        <v>156</v>
      </c>
      <c r="BC164" s="80"/>
      <c r="BD164" s="80"/>
      <c r="BE164" s="80"/>
      <c r="BF164" s="80"/>
      <c r="BG164" s="32" t="str">
        <f t="shared" si="26"/>
        <v/>
      </c>
      <c r="BH164" s="78">
        <f t="shared" si="24"/>
        <v>0</v>
      </c>
      <c r="BI164" s="2">
        <f t="shared" si="27"/>
        <v>0</v>
      </c>
      <c r="BJ164" s="2">
        <f t="shared" si="28"/>
        <v>0</v>
      </c>
      <c r="BK164" s="2">
        <f t="shared" si="25"/>
        <v>0</v>
      </c>
    </row>
    <row r="165" spans="2:63" ht="15" customHeight="1" x14ac:dyDescent="0.25">
      <c r="B165" s="14">
        <v>157</v>
      </c>
      <c r="C165" s="95" t="str">
        <f t="shared" si="29"/>
        <v/>
      </c>
      <c r="D165" s="15" t="str">
        <f t="shared" si="34"/>
        <v>OK</v>
      </c>
      <c r="E165" s="16" t="e">
        <f>VLOOKUP('Data Sheet'!$B$8,'Data Sheet'!$I$2:$J$9,2,FALSE)</f>
        <v>#N/A</v>
      </c>
      <c r="F165" s="16" t="str">
        <f t="shared" si="30"/>
        <v/>
      </c>
      <c r="G165" s="103">
        <f t="shared" si="31"/>
        <v>0</v>
      </c>
      <c r="H165" s="17" t="s">
        <v>26</v>
      </c>
      <c r="I165" s="17" t="s">
        <v>26</v>
      </c>
      <c r="J165" s="17" t="str">
        <f>IF('Data Sheet'!$B$9="NC-50","N/A","OK")</f>
        <v>OK</v>
      </c>
      <c r="K165" s="17" t="str">
        <f>IF('Data Sheet'!$B$9="NC-50","N/A","OK")</f>
        <v>OK</v>
      </c>
      <c r="L165" s="17" t="str">
        <f t="shared" si="32"/>
        <v>OK</v>
      </c>
      <c r="M165" s="17" t="str">
        <f t="shared" si="33"/>
        <v>OK</v>
      </c>
      <c r="N165" s="18" t="str">
        <f>IF(BO165&lt;&gt;"",
    IF(INT('Data Sheet'!$A$19)=INT('Data Sheet'!$B$19),
        --(INT('Data Sheet'!$A$19) &amp; "." &amp; BO165),
        IF(AND((--(INT('Data Sheet'!$A$19) &amp; "." &amp; BO165)&gt;=--('Data Sheet'!$A$19)), (--(INT('Data Sheet'!$A$19) &amp; "." &amp; BO165)&lt;=--('Data Sheet'!$B$19))),
            --(INT('Data Sheet'!$A$19) &amp; "." &amp; BO165),
            --(INT('Data Sheet'!$B$19) &amp; "." &amp; BO165)
        )
    ),
    IF(BN165&lt;&gt;"",
        IF(INT('Data Sheet'!$A$19)=INT('Data Sheet'!$B$19),
            --(INT('Data Sheet'!$A$19) &amp; "." &amp; LEFT(BN165,3)),
            IF(AND((--(INT('Data Sheet'!$A$19) &amp; "." &amp; LEFT(BN165,3))&gt;=--('Data Sheet'!$A$19)), (--(INT('Data Sheet'!$A$19) &amp; "." &amp; LEFT(BN165,3))&lt;=--('Data Sheet'!$B$19))),
                --(INT('Data Sheet'!$A$19) &amp; "." &amp; LEFT(BN165,3)),
                --(INT('Data Sheet'!$B$19) &amp; "." &amp; LEFT(BN165,3))
            )
        ),
        "OK"
    )
)</f>
        <v>OK</v>
      </c>
      <c r="O165" s="23" t="str">
        <f>IF(BP165&lt;&gt;"",
    IF(INT('Data Sheet'!$A$19)=INT('Data Sheet'!$B$19),
        --(INT('Data Sheet'!$A$19) &amp; "." &amp; BP165),
        IF(AND((--(INT('Data Sheet'!$A$19) &amp; "." &amp; BP165)&gt;=--('Data Sheet'!$A$19)), (--(INT('Data Sheet'!$A$19) &amp; "." &amp; BP165)&lt;=--('Data Sheet'!$B$19))),
            --(INT('Data Sheet'!$A$19) &amp; "." &amp; BP165),
            --(INT('Data Sheet'!$B$19) &amp; "." &amp; BP165)
        )
    ),
    IF(BN165&lt;&gt;"",
        IF(INT('Data Sheet'!$A$19)=INT('Data Sheet'!$B$19),
            --(INT('Data Sheet'!$A$19) &amp; "." &amp; RIGHT(BN165,3)),
            IF(AND((--(INT('Data Sheet'!$A$19) &amp; "." &amp; RIGHT(BN165,3))&gt;=--('Data Sheet'!$A$19)), (--(INT('Data Sheet'!$A$19) &amp; "." &amp; RIGHT(BN165,3))&lt;=--('Data Sheet'!$B$19))),
                --(INT('Data Sheet'!$A$19) &amp; "." &amp; RIGHT(BN165,3)),
                --(INT('Data Sheet'!$B$19) &amp; "." &amp; RIGHT(BN165,3))
            )
        ),
        "OK"
    )
)</f>
        <v>OK</v>
      </c>
      <c r="P165" s="23" t="str">
        <f>IF(BR165&lt;&gt;"",
    IF(INT('Data Sheet'!$A$19)=INT('Data Sheet'!$B$15),
        --(INT('Data Sheet'!$A$15) &amp; "." &amp; BR165),
        IF(AND((--(INT('Data Sheet'!$A$15) &amp; "." &amp; BR165)&gt;=--('Data Sheet'!$A$15)), (--(INT('Data Sheet'!$A$15) &amp; "." &amp; BR165)&lt;=--('Data Sheet'!$B$15))),
            --(INT('Data Sheet'!$A$15) &amp; "." &amp; BR165),
            --(INT('Data Sheet'!$B$15) &amp; "." &amp; BR165)
        )
    ),
    IF(BQ165&lt;&gt;"",
        IF(INT('Data Sheet'!$A$15)=INT('Data Sheet'!$B$15),
            --(INT('Data Sheet'!$A$15) &amp; "." &amp; LEFT(BQ165,3)),
            IF(AND((--(INT('Data Sheet'!$A$15) &amp; "." &amp; LEFT(BQ165,3))&gt;=--('Data Sheet'!$A$15)), (--(INT('Data Sheet'!$A$15) &amp; "." &amp; LEFT(BQ165,3))&lt;=--('Data Sheet'!$B$15))),
                --(INT('Data Sheet'!$A$15) &amp; "." &amp; LEFT(BQ165,3)),
                --(INT('Data Sheet'!$B$15) &amp; "." &amp; LEFT(BQ165,3))
            )
        ),
        "OK"
    )
)</f>
        <v>OK</v>
      </c>
      <c r="Q165" s="23" t="str">
        <f>IF(BS165&lt;&gt;"",
    IF(INT('Data Sheet'!$A$19)=INT('Data Sheet'!$B$15),
        --(INT('Data Sheet'!$A$15) &amp; "." &amp; BS165),
        IF(AND((--(INT('Data Sheet'!$A$15) &amp; "." &amp; BS165)&gt;=--('Data Sheet'!$A$15)), (--(INT('Data Sheet'!$A$15) &amp; "." &amp; BS165)&lt;=--('Data Sheet'!$B$15))),
            --(INT('Data Sheet'!$A$15) &amp; "." &amp; BS165),
            --(INT('Data Sheet'!$B$15) &amp; "." &amp; BS165)
        )
    ),
    IF(BQ165&lt;&gt;"",
        IF(INT('Data Sheet'!$A$15)=INT('Data Sheet'!$B$15),
            --(INT('Data Sheet'!$A$15) &amp; "." &amp; RIGHT(BQ165,3)),
            IF(AND((--(INT('Data Sheet'!$A$15) &amp; "." &amp; RIGHT(BQ165,3))&gt;=--('Data Sheet'!$A$15)), (--(INT('Data Sheet'!$A$15) &amp; "." &amp; RIGHT(BQ165,3))&lt;=--('Data Sheet'!$B$15))),
                --(INT('Data Sheet'!$A$15) &amp; "." &amp; RIGHT(BQ165,3)),
                --(INT('Data Sheet'!$B$15) &amp; "." &amp; RIGHT(BQ165,3))
            )
        ),
        "OK"
    )
)</f>
        <v>OK</v>
      </c>
      <c r="R165" s="19"/>
      <c r="S165" s="19"/>
      <c r="T165" s="19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1"/>
      <c r="AU165" s="21"/>
      <c r="AV165" s="21"/>
      <c r="AW165" s="22"/>
      <c r="AX165" s="99"/>
      <c r="AY165" s="20"/>
      <c r="AZ165" s="20"/>
      <c r="BA165" s="22"/>
      <c r="BB165">
        <v>157</v>
      </c>
      <c r="BC165" s="80"/>
      <c r="BD165" s="80"/>
      <c r="BE165" s="80"/>
      <c r="BF165" s="80"/>
      <c r="BG165" s="32" t="str">
        <f t="shared" si="26"/>
        <v/>
      </c>
      <c r="BH165" s="78">
        <f t="shared" si="24"/>
        <v>0</v>
      </c>
      <c r="BI165" s="2">
        <f t="shared" si="27"/>
        <v>0</v>
      </c>
      <c r="BJ165" s="2">
        <f t="shared" si="28"/>
        <v>0</v>
      </c>
      <c r="BK165" s="2">
        <f t="shared" si="25"/>
        <v>0</v>
      </c>
    </row>
    <row r="166" spans="2:63" ht="15" customHeight="1" x14ac:dyDescent="0.25">
      <c r="B166" s="14">
        <v>158</v>
      </c>
      <c r="C166" s="95" t="str">
        <f t="shared" si="29"/>
        <v/>
      </c>
      <c r="D166" s="15" t="str">
        <f t="shared" si="34"/>
        <v>OK</v>
      </c>
      <c r="E166" s="16" t="e">
        <f>VLOOKUP('Data Sheet'!$B$8,'Data Sheet'!$I$2:$J$9,2,FALSE)</f>
        <v>#N/A</v>
      </c>
      <c r="F166" s="16" t="str">
        <f t="shared" si="30"/>
        <v/>
      </c>
      <c r="G166" s="103">
        <f t="shared" si="31"/>
        <v>0</v>
      </c>
      <c r="H166" s="17" t="s">
        <v>26</v>
      </c>
      <c r="I166" s="17" t="s">
        <v>26</v>
      </c>
      <c r="J166" s="17" t="str">
        <f>IF('Data Sheet'!$B$9="NC-50","N/A","OK")</f>
        <v>OK</v>
      </c>
      <c r="K166" s="17" t="str">
        <f>IF('Data Sheet'!$B$9="NC-50","N/A","OK")</f>
        <v>OK</v>
      </c>
      <c r="L166" s="17" t="str">
        <f t="shared" si="32"/>
        <v>OK</v>
      </c>
      <c r="M166" s="17" t="str">
        <f t="shared" si="33"/>
        <v>OK</v>
      </c>
      <c r="N166" s="18" t="str">
        <f>IF(BO166&lt;&gt;"",
    IF(INT('Data Sheet'!$A$19)=INT('Data Sheet'!$B$19),
        --(INT('Data Sheet'!$A$19) &amp; "." &amp; BO166),
        IF(AND((--(INT('Data Sheet'!$A$19) &amp; "." &amp; BO166)&gt;=--('Data Sheet'!$A$19)), (--(INT('Data Sheet'!$A$19) &amp; "." &amp; BO166)&lt;=--('Data Sheet'!$B$19))),
            --(INT('Data Sheet'!$A$19) &amp; "." &amp; BO166),
            --(INT('Data Sheet'!$B$19) &amp; "." &amp; BO166)
        )
    ),
    IF(BN166&lt;&gt;"",
        IF(INT('Data Sheet'!$A$19)=INT('Data Sheet'!$B$19),
            --(INT('Data Sheet'!$A$19) &amp; "." &amp; LEFT(BN166,3)),
            IF(AND((--(INT('Data Sheet'!$A$19) &amp; "." &amp; LEFT(BN166,3))&gt;=--('Data Sheet'!$A$19)), (--(INT('Data Sheet'!$A$19) &amp; "." &amp; LEFT(BN166,3))&lt;=--('Data Sheet'!$B$19))),
                --(INT('Data Sheet'!$A$19) &amp; "." &amp; LEFT(BN166,3)),
                --(INT('Data Sheet'!$B$19) &amp; "." &amp; LEFT(BN166,3))
            )
        ),
        "OK"
    )
)</f>
        <v>OK</v>
      </c>
      <c r="O166" s="23" t="str">
        <f>IF(BP166&lt;&gt;"",
    IF(INT('Data Sheet'!$A$19)=INT('Data Sheet'!$B$19),
        --(INT('Data Sheet'!$A$19) &amp; "." &amp; BP166),
        IF(AND((--(INT('Data Sheet'!$A$19) &amp; "." &amp; BP166)&gt;=--('Data Sheet'!$A$19)), (--(INT('Data Sheet'!$A$19) &amp; "." &amp; BP166)&lt;=--('Data Sheet'!$B$19))),
            --(INT('Data Sheet'!$A$19) &amp; "." &amp; BP166),
            --(INT('Data Sheet'!$B$19) &amp; "." &amp; BP166)
        )
    ),
    IF(BN166&lt;&gt;"",
        IF(INT('Data Sheet'!$A$19)=INT('Data Sheet'!$B$19),
            --(INT('Data Sheet'!$A$19) &amp; "." &amp; RIGHT(BN166,3)),
            IF(AND((--(INT('Data Sheet'!$A$19) &amp; "." &amp; RIGHT(BN166,3))&gt;=--('Data Sheet'!$A$19)), (--(INT('Data Sheet'!$A$19) &amp; "." &amp; RIGHT(BN166,3))&lt;=--('Data Sheet'!$B$19))),
                --(INT('Data Sheet'!$A$19) &amp; "." &amp; RIGHT(BN166,3)),
                --(INT('Data Sheet'!$B$19) &amp; "." &amp; RIGHT(BN166,3))
            )
        ),
        "OK"
    )
)</f>
        <v>OK</v>
      </c>
      <c r="P166" s="23" t="str">
        <f>IF(BR166&lt;&gt;"",
    IF(INT('Data Sheet'!$A$19)=INT('Data Sheet'!$B$15),
        --(INT('Data Sheet'!$A$15) &amp; "." &amp; BR166),
        IF(AND((--(INT('Data Sheet'!$A$15) &amp; "." &amp; BR166)&gt;=--('Data Sheet'!$A$15)), (--(INT('Data Sheet'!$A$15) &amp; "." &amp; BR166)&lt;=--('Data Sheet'!$B$15))),
            --(INT('Data Sheet'!$A$15) &amp; "." &amp; BR166),
            --(INT('Data Sheet'!$B$15) &amp; "." &amp; BR166)
        )
    ),
    IF(BQ166&lt;&gt;"",
        IF(INT('Data Sheet'!$A$15)=INT('Data Sheet'!$B$15),
            --(INT('Data Sheet'!$A$15) &amp; "." &amp; LEFT(BQ166,3)),
            IF(AND((--(INT('Data Sheet'!$A$15) &amp; "." &amp; LEFT(BQ166,3))&gt;=--('Data Sheet'!$A$15)), (--(INT('Data Sheet'!$A$15) &amp; "." &amp; LEFT(BQ166,3))&lt;=--('Data Sheet'!$B$15))),
                --(INT('Data Sheet'!$A$15) &amp; "." &amp; LEFT(BQ166,3)),
                --(INT('Data Sheet'!$B$15) &amp; "." &amp; LEFT(BQ166,3))
            )
        ),
        "OK"
    )
)</f>
        <v>OK</v>
      </c>
      <c r="Q166" s="23" t="str">
        <f>IF(BS166&lt;&gt;"",
    IF(INT('Data Sheet'!$A$19)=INT('Data Sheet'!$B$15),
        --(INT('Data Sheet'!$A$15) &amp; "." &amp; BS166),
        IF(AND((--(INT('Data Sheet'!$A$15) &amp; "." &amp; BS166)&gt;=--('Data Sheet'!$A$15)), (--(INT('Data Sheet'!$A$15) &amp; "." &amp; BS166)&lt;=--('Data Sheet'!$B$15))),
            --(INT('Data Sheet'!$A$15) &amp; "." &amp; BS166),
            --(INT('Data Sheet'!$B$15) &amp; "." &amp; BS166)
        )
    ),
    IF(BQ166&lt;&gt;"",
        IF(INT('Data Sheet'!$A$15)=INT('Data Sheet'!$B$15),
            --(INT('Data Sheet'!$A$15) &amp; "." &amp; RIGHT(BQ166,3)),
            IF(AND((--(INT('Data Sheet'!$A$15) &amp; "." &amp; RIGHT(BQ166,3))&gt;=--('Data Sheet'!$A$15)), (--(INT('Data Sheet'!$A$15) &amp; "." &amp; RIGHT(BQ166,3))&lt;=--('Data Sheet'!$B$15))),
                --(INT('Data Sheet'!$A$15) &amp; "." &amp; RIGHT(BQ166,3)),
                --(INT('Data Sheet'!$B$15) &amp; "." &amp; RIGHT(BQ166,3))
            )
        ),
        "OK"
    )
)</f>
        <v>OK</v>
      </c>
      <c r="R166" s="19"/>
      <c r="S166" s="19"/>
      <c r="T166" s="19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1"/>
      <c r="AU166" s="21"/>
      <c r="AV166" s="21"/>
      <c r="AW166" s="22"/>
      <c r="AX166" s="99"/>
      <c r="AY166" s="20"/>
      <c r="AZ166" s="20"/>
      <c r="BA166" s="22"/>
      <c r="BB166">
        <v>158</v>
      </c>
      <c r="BC166" s="80"/>
      <c r="BD166" s="80"/>
      <c r="BE166" s="80"/>
      <c r="BF166" s="80"/>
      <c r="BG166" s="32" t="str">
        <f t="shared" si="26"/>
        <v/>
      </c>
      <c r="BH166" s="78">
        <f t="shared" si="24"/>
        <v>0</v>
      </c>
      <c r="BI166" s="2">
        <f t="shared" si="27"/>
        <v>0</v>
      </c>
      <c r="BJ166" s="2">
        <f t="shared" si="28"/>
        <v>0</v>
      </c>
      <c r="BK166" s="2">
        <f t="shared" si="25"/>
        <v>0</v>
      </c>
    </row>
    <row r="167" spans="2:63" ht="15" customHeight="1" x14ac:dyDescent="0.25">
      <c r="B167" s="14">
        <v>159</v>
      </c>
      <c r="C167" s="95" t="str">
        <f t="shared" si="29"/>
        <v/>
      </c>
      <c r="D167" s="15" t="str">
        <f t="shared" si="34"/>
        <v>OK</v>
      </c>
      <c r="E167" s="16" t="e">
        <f>VLOOKUP('Data Sheet'!$B$8,'Data Sheet'!$I$2:$J$9,2,FALSE)</f>
        <v>#N/A</v>
      </c>
      <c r="F167" s="16" t="str">
        <f t="shared" si="30"/>
        <v/>
      </c>
      <c r="G167" s="103">
        <f t="shared" si="31"/>
        <v>0</v>
      </c>
      <c r="H167" s="17" t="s">
        <v>26</v>
      </c>
      <c r="I167" s="17" t="s">
        <v>26</v>
      </c>
      <c r="J167" s="17" t="str">
        <f>IF('Data Sheet'!$B$9="NC-50","N/A","OK")</f>
        <v>OK</v>
      </c>
      <c r="K167" s="17" t="str">
        <f>IF('Data Sheet'!$B$9="NC-50","N/A","OK")</f>
        <v>OK</v>
      </c>
      <c r="L167" s="17" t="str">
        <f t="shared" si="32"/>
        <v>OK</v>
      </c>
      <c r="M167" s="17" t="str">
        <f t="shared" si="33"/>
        <v>OK</v>
      </c>
      <c r="N167" s="18" t="str">
        <f>IF(BO167&lt;&gt;"",
    IF(INT('Data Sheet'!$A$19)=INT('Data Sheet'!$B$19),
        --(INT('Data Sheet'!$A$19) &amp; "." &amp; BO167),
        IF(AND((--(INT('Data Sheet'!$A$19) &amp; "." &amp; BO167)&gt;=--('Data Sheet'!$A$19)), (--(INT('Data Sheet'!$A$19) &amp; "." &amp; BO167)&lt;=--('Data Sheet'!$B$19))),
            --(INT('Data Sheet'!$A$19) &amp; "." &amp; BO167),
            --(INT('Data Sheet'!$B$19) &amp; "." &amp; BO167)
        )
    ),
    IF(BN167&lt;&gt;"",
        IF(INT('Data Sheet'!$A$19)=INT('Data Sheet'!$B$19),
            --(INT('Data Sheet'!$A$19) &amp; "." &amp; LEFT(BN167,3)),
            IF(AND((--(INT('Data Sheet'!$A$19) &amp; "." &amp; LEFT(BN167,3))&gt;=--('Data Sheet'!$A$19)), (--(INT('Data Sheet'!$A$19) &amp; "." &amp; LEFT(BN167,3))&lt;=--('Data Sheet'!$B$19))),
                --(INT('Data Sheet'!$A$19) &amp; "." &amp; LEFT(BN167,3)),
                --(INT('Data Sheet'!$B$19) &amp; "." &amp; LEFT(BN167,3))
            )
        ),
        "OK"
    )
)</f>
        <v>OK</v>
      </c>
      <c r="O167" s="23" t="str">
        <f>IF(BP167&lt;&gt;"",
    IF(INT('Data Sheet'!$A$19)=INT('Data Sheet'!$B$19),
        --(INT('Data Sheet'!$A$19) &amp; "." &amp; BP167),
        IF(AND((--(INT('Data Sheet'!$A$19) &amp; "." &amp; BP167)&gt;=--('Data Sheet'!$A$19)), (--(INT('Data Sheet'!$A$19) &amp; "." &amp; BP167)&lt;=--('Data Sheet'!$B$19))),
            --(INT('Data Sheet'!$A$19) &amp; "." &amp; BP167),
            --(INT('Data Sheet'!$B$19) &amp; "." &amp; BP167)
        )
    ),
    IF(BN167&lt;&gt;"",
        IF(INT('Data Sheet'!$A$19)=INT('Data Sheet'!$B$19),
            --(INT('Data Sheet'!$A$19) &amp; "." &amp; RIGHT(BN167,3)),
            IF(AND((--(INT('Data Sheet'!$A$19) &amp; "." &amp; RIGHT(BN167,3))&gt;=--('Data Sheet'!$A$19)), (--(INT('Data Sheet'!$A$19) &amp; "." &amp; RIGHT(BN167,3))&lt;=--('Data Sheet'!$B$19))),
                --(INT('Data Sheet'!$A$19) &amp; "." &amp; RIGHT(BN167,3)),
                --(INT('Data Sheet'!$B$19) &amp; "." &amp; RIGHT(BN167,3))
            )
        ),
        "OK"
    )
)</f>
        <v>OK</v>
      </c>
      <c r="P167" s="23" t="str">
        <f>IF(BR167&lt;&gt;"",
    IF(INT('Data Sheet'!$A$19)=INT('Data Sheet'!$B$15),
        --(INT('Data Sheet'!$A$15) &amp; "." &amp; BR167),
        IF(AND((--(INT('Data Sheet'!$A$15) &amp; "." &amp; BR167)&gt;=--('Data Sheet'!$A$15)), (--(INT('Data Sheet'!$A$15) &amp; "." &amp; BR167)&lt;=--('Data Sheet'!$B$15))),
            --(INT('Data Sheet'!$A$15) &amp; "." &amp; BR167),
            --(INT('Data Sheet'!$B$15) &amp; "." &amp; BR167)
        )
    ),
    IF(BQ167&lt;&gt;"",
        IF(INT('Data Sheet'!$A$15)=INT('Data Sheet'!$B$15),
            --(INT('Data Sheet'!$A$15) &amp; "." &amp; LEFT(BQ167,3)),
            IF(AND((--(INT('Data Sheet'!$A$15) &amp; "." &amp; LEFT(BQ167,3))&gt;=--('Data Sheet'!$A$15)), (--(INT('Data Sheet'!$A$15) &amp; "." &amp; LEFT(BQ167,3))&lt;=--('Data Sheet'!$B$15))),
                --(INT('Data Sheet'!$A$15) &amp; "." &amp; LEFT(BQ167,3)),
                --(INT('Data Sheet'!$B$15) &amp; "." &amp; LEFT(BQ167,3))
            )
        ),
        "OK"
    )
)</f>
        <v>OK</v>
      </c>
      <c r="Q167" s="23" t="str">
        <f>IF(BS167&lt;&gt;"",
    IF(INT('Data Sheet'!$A$19)=INT('Data Sheet'!$B$15),
        --(INT('Data Sheet'!$A$15) &amp; "." &amp; BS167),
        IF(AND((--(INT('Data Sheet'!$A$15) &amp; "." &amp; BS167)&gt;=--('Data Sheet'!$A$15)), (--(INT('Data Sheet'!$A$15) &amp; "." &amp; BS167)&lt;=--('Data Sheet'!$B$15))),
            --(INT('Data Sheet'!$A$15) &amp; "." &amp; BS167),
            --(INT('Data Sheet'!$B$15) &amp; "." &amp; BS167)
        )
    ),
    IF(BQ167&lt;&gt;"",
        IF(INT('Data Sheet'!$A$15)=INT('Data Sheet'!$B$15),
            --(INT('Data Sheet'!$A$15) &amp; "." &amp; RIGHT(BQ167,3)),
            IF(AND((--(INT('Data Sheet'!$A$15) &amp; "." &amp; RIGHT(BQ167,3))&gt;=--('Data Sheet'!$A$15)), (--(INT('Data Sheet'!$A$15) &amp; "." &amp; RIGHT(BQ167,3))&lt;=--('Data Sheet'!$B$15))),
                --(INT('Data Sheet'!$A$15) &amp; "." &amp; RIGHT(BQ167,3)),
                --(INT('Data Sheet'!$B$15) &amp; "." &amp; RIGHT(BQ167,3))
            )
        ),
        "OK"
    )
)</f>
        <v>OK</v>
      </c>
      <c r="R167" s="19"/>
      <c r="S167" s="19"/>
      <c r="T167" s="19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1"/>
      <c r="AU167" s="21"/>
      <c r="AV167" s="21"/>
      <c r="AW167" s="22"/>
      <c r="AX167" s="99"/>
      <c r="AY167" s="20"/>
      <c r="AZ167" s="20"/>
      <c r="BA167" s="22"/>
      <c r="BB167">
        <v>159</v>
      </c>
      <c r="BC167" s="80"/>
      <c r="BD167" s="80"/>
      <c r="BE167" s="80"/>
      <c r="BF167" s="80"/>
      <c r="BG167" s="32" t="str">
        <f t="shared" si="26"/>
        <v/>
      </c>
      <c r="BH167" s="78">
        <f t="shared" si="24"/>
        <v>0</v>
      </c>
      <c r="BI167" s="2">
        <f t="shared" si="27"/>
        <v>0</v>
      </c>
      <c r="BJ167" s="2">
        <f t="shared" si="28"/>
        <v>0</v>
      </c>
      <c r="BK167" s="2">
        <f t="shared" si="25"/>
        <v>0</v>
      </c>
    </row>
    <row r="168" spans="2:63" ht="15" customHeight="1" x14ac:dyDescent="0.25">
      <c r="B168" s="14">
        <v>160</v>
      </c>
      <c r="C168" s="95" t="str">
        <f t="shared" si="29"/>
        <v/>
      </c>
      <c r="D168" s="15" t="str">
        <f t="shared" si="34"/>
        <v>OK</v>
      </c>
      <c r="E168" s="16" t="e">
        <f>VLOOKUP('Data Sheet'!$B$8,'Data Sheet'!$I$2:$J$9,2,FALSE)</f>
        <v>#N/A</v>
      </c>
      <c r="F168" s="16" t="str">
        <f t="shared" si="30"/>
        <v/>
      </c>
      <c r="G168" s="103">
        <f t="shared" si="31"/>
        <v>0</v>
      </c>
      <c r="H168" s="17" t="s">
        <v>26</v>
      </c>
      <c r="I168" s="17" t="s">
        <v>26</v>
      </c>
      <c r="J168" s="17" t="str">
        <f>IF('Data Sheet'!$B$9="NC-50","N/A","OK")</f>
        <v>OK</v>
      </c>
      <c r="K168" s="17" t="str">
        <f>IF('Data Sheet'!$B$9="NC-50","N/A","OK")</f>
        <v>OK</v>
      </c>
      <c r="L168" s="17" t="str">
        <f t="shared" si="32"/>
        <v>OK</v>
      </c>
      <c r="M168" s="17" t="str">
        <f t="shared" si="33"/>
        <v>OK</v>
      </c>
      <c r="N168" s="18" t="str">
        <f>IF(BO168&lt;&gt;"",
    IF(INT('Data Sheet'!$A$19)=INT('Data Sheet'!$B$19),
        --(INT('Data Sheet'!$A$19) &amp; "." &amp; BO168),
        IF(AND((--(INT('Data Sheet'!$A$19) &amp; "." &amp; BO168)&gt;=--('Data Sheet'!$A$19)), (--(INT('Data Sheet'!$A$19) &amp; "." &amp; BO168)&lt;=--('Data Sheet'!$B$19))),
            --(INT('Data Sheet'!$A$19) &amp; "." &amp; BO168),
            --(INT('Data Sheet'!$B$19) &amp; "." &amp; BO168)
        )
    ),
    IF(BN168&lt;&gt;"",
        IF(INT('Data Sheet'!$A$19)=INT('Data Sheet'!$B$19),
            --(INT('Data Sheet'!$A$19) &amp; "." &amp; LEFT(BN168,3)),
            IF(AND((--(INT('Data Sheet'!$A$19) &amp; "." &amp; LEFT(BN168,3))&gt;=--('Data Sheet'!$A$19)), (--(INT('Data Sheet'!$A$19) &amp; "." &amp; LEFT(BN168,3))&lt;=--('Data Sheet'!$B$19))),
                --(INT('Data Sheet'!$A$19) &amp; "." &amp; LEFT(BN168,3)),
                --(INT('Data Sheet'!$B$19) &amp; "." &amp; LEFT(BN168,3))
            )
        ),
        "OK"
    )
)</f>
        <v>OK</v>
      </c>
      <c r="O168" s="23" t="str">
        <f>IF(BP168&lt;&gt;"",
    IF(INT('Data Sheet'!$A$19)=INT('Data Sheet'!$B$19),
        --(INT('Data Sheet'!$A$19) &amp; "." &amp; BP168),
        IF(AND((--(INT('Data Sheet'!$A$19) &amp; "." &amp; BP168)&gt;=--('Data Sheet'!$A$19)), (--(INT('Data Sheet'!$A$19) &amp; "." &amp; BP168)&lt;=--('Data Sheet'!$B$19))),
            --(INT('Data Sheet'!$A$19) &amp; "." &amp; BP168),
            --(INT('Data Sheet'!$B$19) &amp; "." &amp; BP168)
        )
    ),
    IF(BN168&lt;&gt;"",
        IF(INT('Data Sheet'!$A$19)=INT('Data Sheet'!$B$19),
            --(INT('Data Sheet'!$A$19) &amp; "." &amp; RIGHT(BN168,3)),
            IF(AND((--(INT('Data Sheet'!$A$19) &amp; "." &amp; RIGHT(BN168,3))&gt;=--('Data Sheet'!$A$19)), (--(INT('Data Sheet'!$A$19) &amp; "." &amp; RIGHT(BN168,3))&lt;=--('Data Sheet'!$B$19))),
                --(INT('Data Sheet'!$A$19) &amp; "." &amp; RIGHT(BN168,3)),
                --(INT('Data Sheet'!$B$19) &amp; "." &amp; RIGHT(BN168,3))
            )
        ),
        "OK"
    )
)</f>
        <v>OK</v>
      </c>
      <c r="P168" s="23" t="str">
        <f>IF(BR168&lt;&gt;"",
    IF(INT('Data Sheet'!$A$19)=INT('Data Sheet'!$B$15),
        --(INT('Data Sheet'!$A$15) &amp; "." &amp; BR168),
        IF(AND((--(INT('Data Sheet'!$A$15) &amp; "." &amp; BR168)&gt;=--('Data Sheet'!$A$15)), (--(INT('Data Sheet'!$A$15) &amp; "." &amp; BR168)&lt;=--('Data Sheet'!$B$15))),
            --(INT('Data Sheet'!$A$15) &amp; "." &amp; BR168),
            --(INT('Data Sheet'!$B$15) &amp; "." &amp; BR168)
        )
    ),
    IF(BQ168&lt;&gt;"",
        IF(INT('Data Sheet'!$A$15)=INT('Data Sheet'!$B$15),
            --(INT('Data Sheet'!$A$15) &amp; "." &amp; LEFT(BQ168,3)),
            IF(AND((--(INT('Data Sheet'!$A$15) &amp; "." &amp; LEFT(BQ168,3))&gt;=--('Data Sheet'!$A$15)), (--(INT('Data Sheet'!$A$15) &amp; "." &amp; LEFT(BQ168,3))&lt;=--('Data Sheet'!$B$15))),
                --(INT('Data Sheet'!$A$15) &amp; "." &amp; LEFT(BQ168,3)),
                --(INT('Data Sheet'!$B$15) &amp; "." &amp; LEFT(BQ168,3))
            )
        ),
        "OK"
    )
)</f>
        <v>OK</v>
      </c>
      <c r="Q168" s="23" t="str">
        <f>IF(BS168&lt;&gt;"",
    IF(INT('Data Sheet'!$A$19)=INT('Data Sheet'!$B$15),
        --(INT('Data Sheet'!$A$15) &amp; "." &amp; BS168),
        IF(AND((--(INT('Data Sheet'!$A$15) &amp; "." &amp; BS168)&gt;=--('Data Sheet'!$A$15)), (--(INT('Data Sheet'!$A$15) &amp; "." &amp; BS168)&lt;=--('Data Sheet'!$B$15))),
            --(INT('Data Sheet'!$A$15) &amp; "." &amp; BS168),
            --(INT('Data Sheet'!$B$15) &amp; "." &amp; BS168)
        )
    ),
    IF(BQ168&lt;&gt;"",
        IF(INT('Data Sheet'!$A$15)=INT('Data Sheet'!$B$15),
            --(INT('Data Sheet'!$A$15) &amp; "." &amp; RIGHT(BQ168,3)),
            IF(AND((--(INT('Data Sheet'!$A$15) &amp; "." &amp; RIGHT(BQ168,3))&gt;=--('Data Sheet'!$A$15)), (--(INT('Data Sheet'!$A$15) &amp; "." &amp; RIGHT(BQ168,3))&lt;=--('Data Sheet'!$B$15))),
                --(INT('Data Sheet'!$A$15) &amp; "." &amp; RIGHT(BQ168,3)),
                --(INT('Data Sheet'!$B$15) &amp; "." &amp; RIGHT(BQ168,3))
            )
        ),
        "OK"
    )
)</f>
        <v>OK</v>
      </c>
      <c r="R168" s="19"/>
      <c r="S168" s="19"/>
      <c r="T168" s="19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1"/>
      <c r="AU168" s="21"/>
      <c r="AV168" s="21"/>
      <c r="AW168" s="22"/>
      <c r="AX168" s="99"/>
      <c r="AY168" s="20"/>
      <c r="AZ168" s="20"/>
      <c r="BA168" s="22"/>
      <c r="BB168">
        <v>160</v>
      </c>
      <c r="BC168" s="80"/>
      <c r="BD168" s="80"/>
      <c r="BE168" s="80"/>
      <c r="BF168" s="80"/>
      <c r="BG168" s="32" t="str">
        <f t="shared" si="26"/>
        <v/>
      </c>
      <c r="BH168" s="78">
        <f t="shared" si="24"/>
        <v>0</v>
      </c>
      <c r="BI168" s="2">
        <f t="shared" si="27"/>
        <v>0</v>
      </c>
      <c r="BJ168" s="2">
        <f t="shared" si="28"/>
        <v>0</v>
      </c>
      <c r="BK168" s="2">
        <f t="shared" si="25"/>
        <v>0</v>
      </c>
    </row>
    <row r="169" spans="2:63" ht="15" customHeight="1" x14ac:dyDescent="0.25">
      <c r="B169" s="14">
        <v>161</v>
      </c>
      <c r="C169" s="95" t="str">
        <f t="shared" si="29"/>
        <v/>
      </c>
      <c r="D169" s="15" t="str">
        <f t="shared" si="34"/>
        <v>OK</v>
      </c>
      <c r="E169" s="16" t="e">
        <f>VLOOKUP('Data Sheet'!$B$8,'Data Sheet'!$I$2:$J$9,2,FALSE)</f>
        <v>#N/A</v>
      </c>
      <c r="F169" s="16" t="str">
        <f t="shared" si="30"/>
        <v/>
      </c>
      <c r="G169" s="103">
        <f t="shared" si="31"/>
        <v>0</v>
      </c>
      <c r="H169" s="17" t="s">
        <v>26</v>
      </c>
      <c r="I169" s="17" t="s">
        <v>26</v>
      </c>
      <c r="J169" s="17" t="str">
        <f>IF('Data Sheet'!$B$9="NC-50","N/A","OK")</f>
        <v>OK</v>
      </c>
      <c r="K169" s="17" t="str">
        <f>IF('Data Sheet'!$B$9="NC-50","N/A","OK")</f>
        <v>OK</v>
      </c>
      <c r="L169" s="17" t="str">
        <f t="shared" si="32"/>
        <v>OK</v>
      </c>
      <c r="M169" s="17" t="str">
        <f t="shared" si="33"/>
        <v>OK</v>
      </c>
      <c r="N169" s="18" t="str">
        <f>IF(BO169&lt;&gt;"",
    IF(INT('Data Sheet'!$A$19)=INT('Data Sheet'!$B$19),
        --(INT('Data Sheet'!$A$19) &amp; "." &amp; BO169),
        IF(AND((--(INT('Data Sheet'!$A$19) &amp; "." &amp; BO169)&gt;=--('Data Sheet'!$A$19)), (--(INT('Data Sheet'!$A$19) &amp; "." &amp; BO169)&lt;=--('Data Sheet'!$B$19))),
            --(INT('Data Sheet'!$A$19) &amp; "." &amp; BO169),
            --(INT('Data Sheet'!$B$19) &amp; "." &amp; BO169)
        )
    ),
    IF(BN169&lt;&gt;"",
        IF(INT('Data Sheet'!$A$19)=INT('Data Sheet'!$B$19),
            --(INT('Data Sheet'!$A$19) &amp; "." &amp; LEFT(BN169,3)),
            IF(AND((--(INT('Data Sheet'!$A$19) &amp; "." &amp; LEFT(BN169,3))&gt;=--('Data Sheet'!$A$19)), (--(INT('Data Sheet'!$A$19) &amp; "." &amp; LEFT(BN169,3))&lt;=--('Data Sheet'!$B$19))),
                --(INT('Data Sheet'!$A$19) &amp; "." &amp; LEFT(BN169,3)),
                --(INT('Data Sheet'!$B$19) &amp; "." &amp; LEFT(BN169,3))
            )
        ),
        "OK"
    )
)</f>
        <v>OK</v>
      </c>
      <c r="O169" s="23" t="str">
        <f>IF(BP169&lt;&gt;"",
    IF(INT('Data Sheet'!$A$19)=INT('Data Sheet'!$B$19),
        --(INT('Data Sheet'!$A$19) &amp; "." &amp; BP169),
        IF(AND((--(INT('Data Sheet'!$A$19) &amp; "." &amp; BP169)&gt;=--('Data Sheet'!$A$19)), (--(INT('Data Sheet'!$A$19) &amp; "." &amp; BP169)&lt;=--('Data Sheet'!$B$19))),
            --(INT('Data Sheet'!$A$19) &amp; "." &amp; BP169),
            --(INT('Data Sheet'!$B$19) &amp; "." &amp; BP169)
        )
    ),
    IF(BN169&lt;&gt;"",
        IF(INT('Data Sheet'!$A$19)=INT('Data Sheet'!$B$19),
            --(INT('Data Sheet'!$A$19) &amp; "." &amp; RIGHT(BN169,3)),
            IF(AND((--(INT('Data Sheet'!$A$19) &amp; "." &amp; RIGHT(BN169,3))&gt;=--('Data Sheet'!$A$19)), (--(INT('Data Sheet'!$A$19) &amp; "." &amp; RIGHT(BN169,3))&lt;=--('Data Sheet'!$B$19))),
                --(INT('Data Sheet'!$A$19) &amp; "." &amp; RIGHT(BN169,3)),
                --(INT('Data Sheet'!$B$19) &amp; "." &amp; RIGHT(BN169,3))
            )
        ),
        "OK"
    )
)</f>
        <v>OK</v>
      </c>
      <c r="P169" s="23" t="str">
        <f>IF(BR169&lt;&gt;"",
    IF(INT('Data Sheet'!$A$19)=INT('Data Sheet'!$B$15),
        --(INT('Data Sheet'!$A$15) &amp; "." &amp; BR169),
        IF(AND((--(INT('Data Sheet'!$A$15) &amp; "." &amp; BR169)&gt;=--('Data Sheet'!$A$15)), (--(INT('Data Sheet'!$A$15) &amp; "." &amp; BR169)&lt;=--('Data Sheet'!$B$15))),
            --(INT('Data Sheet'!$A$15) &amp; "." &amp; BR169),
            --(INT('Data Sheet'!$B$15) &amp; "." &amp; BR169)
        )
    ),
    IF(BQ169&lt;&gt;"",
        IF(INT('Data Sheet'!$A$15)=INT('Data Sheet'!$B$15),
            --(INT('Data Sheet'!$A$15) &amp; "." &amp; LEFT(BQ169,3)),
            IF(AND((--(INT('Data Sheet'!$A$15) &amp; "." &amp; LEFT(BQ169,3))&gt;=--('Data Sheet'!$A$15)), (--(INT('Data Sheet'!$A$15) &amp; "." &amp; LEFT(BQ169,3))&lt;=--('Data Sheet'!$B$15))),
                --(INT('Data Sheet'!$A$15) &amp; "." &amp; LEFT(BQ169,3)),
                --(INT('Data Sheet'!$B$15) &amp; "." &amp; LEFT(BQ169,3))
            )
        ),
        "OK"
    )
)</f>
        <v>OK</v>
      </c>
      <c r="Q169" s="23" t="str">
        <f>IF(BS169&lt;&gt;"",
    IF(INT('Data Sheet'!$A$19)=INT('Data Sheet'!$B$15),
        --(INT('Data Sheet'!$A$15) &amp; "." &amp; BS169),
        IF(AND((--(INT('Data Sheet'!$A$15) &amp; "." &amp; BS169)&gt;=--('Data Sheet'!$A$15)), (--(INT('Data Sheet'!$A$15) &amp; "." &amp; BS169)&lt;=--('Data Sheet'!$B$15))),
            --(INT('Data Sheet'!$A$15) &amp; "." &amp; BS169),
            --(INT('Data Sheet'!$B$15) &amp; "." &amp; BS169)
        )
    ),
    IF(BQ169&lt;&gt;"",
        IF(INT('Data Sheet'!$A$15)=INT('Data Sheet'!$B$15),
            --(INT('Data Sheet'!$A$15) &amp; "." &amp; RIGHT(BQ169,3)),
            IF(AND((--(INT('Data Sheet'!$A$15) &amp; "." &amp; RIGHT(BQ169,3))&gt;=--('Data Sheet'!$A$15)), (--(INT('Data Sheet'!$A$15) &amp; "." &amp; RIGHT(BQ169,3))&lt;=--('Data Sheet'!$B$15))),
                --(INT('Data Sheet'!$A$15) &amp; "." &amp; RIGHT(BQ169,3)),
                --(INT('Data Sheet'!$B$15) &amp; "." &amp; RIGHT(BQ169,3))
            )
        ),
        "OK"
    )
)</f>
        <v>OK</v>
      </c>
      <c r="R169" s="19"/>
      <c r="S169" s="19"/>
      <c r="T169" s="19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1"/>
      <c r="AU169" s="21"/>
      <c r="AV169" s="21"/>
      <c r="AW169" s="22"/>
      <c r="AX169" s="99"/>
      <c r="AY169" s="20"/>
      <c r="AZ169" s="20"/>
      <c r="BA169" s="22"/>
      <c r="BB169">
        <v>161</v>
      </c>
      <c r="BC169" s="80"/>
      <c r="BD169" s="80"/>
      <c r="BE169" s="80"/>
      <c r="BF169" s="80"/>
      <c r="BG169" s="32" t="str">
        <f t="shared" si="26"/>
        <v/>
      </c>
      <c r="BH169" s="78">
        <f t="shared" si="24"/>
        <v>0</v>
      </c>
      <c r="BI169" s="2">
        <f t="shared" si="27"/>
        <v>0</v>
      </c>
      <c r="BJ169" s="2">
        <f t="shared" si="28"/>
        <v>0</v>
      </c>
      <c r="BK169" s="2">
        <f t="shared" si="25"/>
        <v>0</v>
      </c>
    </row>
    <row r="170" spans="2:63" ht="15" customHeight="1" x14ac:dyDescent="0.25">
      <c r="B170" s="14">
        <v>162</v>
      </c>
      <c r="C170" s="95" t="str">
        <f t="shared" si="29"/>
        <v/>
      </c>
      <c r="D170" s="15" t="str">
        <f t="shared" si="34"/>
        <v>OK</v>
      </c>
      <c r="E170" s="16" t="e">
        <f>VLOOKUP('Data Sheet'!$B$8,'Data Sheet'!$I$2:$J$9,2,FALSE)</f>
        <v>#N/A</v>
      </c>
      <c r="F170" s="16" t="str">
        <f t="shared" si="30"/>
        <v/>
      </c>
      <c r="G170" s="103">
        <f t="shared" si="31"/>
        <v>0</v>
      </c>
      <c r="H170" s="17" t="s">
        <v>26</v>
      </c>
      <c r="I170" s="17" t="s">
        <v>26</v>
      </c>
      <c r="J170" s="17" t="str">
        <f>IF('Data Sheet'!$B$9="NC-50","N/A","OK")</f>
        <v>OK</v>
      </c>
      <c r="K170" s="17" t="str">
        <f>IF('Data Sheet'!$B$9="NC-50","N/A","OK")</f>
        <v>OK</v>
      </c>
      <c r="L170" s="17" t="str">
        <f t="shared" si="32"/>
        <v>OK</v>
      </c>
      <c r="M170" s="17" t="str">
        <f t="shared" si="33"/>
        <v>OK</v>
      </c>
      <c r="N170" s="18" t="str">
        <f>IF(BO170&lt;&gt;"",
    IF(INT('Data Sheet'!$A$19)=INT('Data Sheet'!$B$19),
        --(INT('Data Sheet'!$A$19) &amp; "." &amp; BO170),
        IF(AND((--(INT('Data Sheet'!$A$19) &amp; "." &amp; BO170)&gt;=--('Data Sheet'!$A$19)), (--(INT('Data Sheet'!$A$19) &amp; "." &amp; BO170)&lt;=--('Data Sheet'!$B$19))),
            --(INT('Data Sheet'!$A$19) &amp; "." &amp; BO170),
            --(INT('Data Sheet'!$B$19) &amp; "." &amp; BO170)
        )
    ),
    IF(BN170&lt;&gt;"",
        IF(INT('Data Sheet'!$A$19)=INT('Data Sheet'!$B$19),
            --(INT('Data Sheet'!$A$19) &amp; "." &amp; LEFT(BN170,3)),
            IF(AND((--(INT('Data Sheet'!$A$19) &amp; "." &amp; LEFT(BN170,3))&gt;=--('Data Sheet'!$A$19)), (--(INT('Data Sheet'!$A$19) &amp; "." &amp; LEFT(BN170,3))&lt;=--('Data Sheet'!$B$19))),
                --(INT('Data Sheet'!$A$19) &amp; "." &amp; LEFT(BN170,3)),
                --(INT('Data Sheet'!$B$19) &amp; "." &amp; LEFT(BN170,3))
            )
        ),
        "OK"
    )
)</f>
        <v>OK</v>
      </c>
      <c r="O170" s="23" t="str">
        <f>IF(BP170&lt;&gt;"",
    IF(INT('Data Sheet'!$A$19)=INT('Data Sheet'!$B$19),
        --(INT('Data Sheet'!$A$19) &amp; "." &amp; BP170),
        IF(AND((--(INT('Data Sheet'!$A$19) &amp; "." &amp; BP170)&gt;=--('Data Sheet'!$A$19)), (--(INT('Data Sheet'!$A$19) &amp; "." &amp; BP170)&lt;=--('Data Sheet'!$B$19))),
            --(INT('Data Sheet'!$A$19) &amp; "." &amp; BP170),
            --(INT('Data Sheet'!$B$19) &amp; "." &amp; BP170)
        )
    ),
    IF(BN170&lt;&gt;"",
        IF(INT('Data Sheet'!$A$19)=INT('Data Sheet'!$B$19),
            --(INT('Data Sheet'!$A$19) &amp; "." &amp; RIGHT(BN170,3)),
            IF(AND((--(INT('Data Sheet'!$A$19) &amp; "." &amp; RIGHT(BN170,3))&gt;=--('Data Sheet'!$A$19)), (--(INT('Data Sheet'!$A$19) &amp; "." &amp; RIGHT(BN170,3))&lt;=--('Data Sheet'!$B$19))),
                --(INT('Data Sheet'!$A$19) &amp; "." &amp; RIGHT(BN170,3)),
                --(INT('Data Sheet'!$B$19) &amp; "." &amp; RIGHT(BN170,3))
            )
        ),
        "OK"
    )
)</f>
        <v>OK</v>
      </c>
      <c r="P170" s="23" t="str">
        <f>IF(BR170&lt;&gt;"",
    IF(INT('Data Sheet'!$A$19)=INT('Data Sheet'!$B$15),
        --(INT('Data Sheet'!$A$15) &amp; "." &amp; BR170),
        IF(AND((--(INT('Data Sheet'!$A$15) &amp; "." &amp; BR170)&gt;=--('Data Sheet'!$A$15)), (--(INT('Data Sheet'!$A$15) &amp; "." &amp; BR170)&lt;=--('Data Sheet'!$B$15))),
            --(INT('Data Sheet'!$A$15) &amp; "." &amp; BR170),
            --(INT('Data Sheet'!$B$15) &amp; "." &amp; BR170)
        )
    ),
    IF(BQ170&lt;&gt;"",
        IF(INT('Data Sheet'!$A$15)=INT('Data Sheet'!$B$15),
            --(INT('Data Sheet'!$A$15) &amp; "." &amp; LEFT(BQ170,3)),
            IF(AND((--(INT('Data Sheet'!$A$15) &amp; "." &amp; LEFT(BQ170,3))&gt;=--('Data Sheet'!$A$15)), (--(INT('Data Sheet'!$A$15) &amp; "." &amp; LEFT(BQ170,3))&lt;=--('Data Sheet'!$B$15))),
                --(INT('Data Sheet'!$A$15) &amp; "." &amp; LEFT(BQ170,3)),
                --(INT('Data Sheet'!$B$15) &amp; "." &amp; LEFT(BQ170,3))
            )
        ),
        "OK"
    )
)</f>
        <v>OK</v>
      </c>
      <c r="Q170" s="23" t="str">
        <f>IF(BS170&lt;&gt;"",
    IF(INT('Data Sheet'!$A$19)=INT('Data Sheet'!$B$15),
        --(INT('Data Sheet'!$A$15) &amp; "." &amp; BS170),
        IF(AND((--(INT('Data Sheet'!$A$15) &amp; "." &amp; BS170)&gt;=--('Data Sheet'!$A$15)), (--(INT('Data Sheet'!$A$15) &amp; "." &amp; BS170)&lt;=--('Data Sheet'!$B$15))),
            --(INT('Data Sheet'!$A$15) &amp; "." &amp; BS170),
            --(INT('Data Sheet'!$B$15) &amp; "." &amp; BS170)
        )
    ),
    IF(BQ170&lt;&gt;"",
        IF(INT('Data Sheet'!$A$15)=INT('Data Sheet'!$B$15),
            --(INT('Data Sheet'!$A$15) &amp; "." &amp; RIGHT(BQ170,3)),
            IF(AND((--(INT('Data Sheet'!$A$15) &amp; "." &amp; RIGHT(BQ170,3))&gt;=--('Data Sheet'!$A$15)), (--(INT('Data Sheet'!$A$15) &amp; "." &amp; RIGHT(BQ170,3))&lt;=--('Data Sheet'!$B$15))),
                --(INT('Data Sheet'!$A$15) &amp; "." &amp; RIGHT(BQ170,3)),
                --(INT('Data Sheet'!$B$15) &amp; "." &amp; RIGHT(BQ170,3))
            )
        ),
        "OK"
    )
)</f>
        <v>OK</v>
      </c>
      <c r="R170" s="19"/>
      <c r="S170" s="19"/>
      <c r="T170" s="19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1"/>
      <c r="AU170" s="21"/>
      <c r="AV170" s="21"/>
      <c r="AW170" s="22"/>
      <c r="AX170" s="99"/>
      <c r="AY170" s="20"/>
      <c r="AZ170" s="20"/>
      <c r="BA170" s="22"/>
      <c r="BB170">
        <v>162</v>
      </c>
      <c r="BC170" s="80"/>
      <c r="BD170" s="80"/>
      <c r="BE170" s="80"/>
      <c r="BF170" s="80"/>
      <c r="BG170" s="32" t="str">
        <f t="shared" si="26"/>
        <v/>
      </c>
      <c r="BH170" s="78">
        <f t="shared" si="24"/>
        <v>0</v>
      </c>
      <c r="BI170" s="2">
        <f t="shared" si="27"/>
        <v>0</v>
      </c>
      <c r="BJ170" s="2">
        <f t="shared" si="28"/>
        <v>0</v>
      </c>
      <c r="BK170" s="2">
        <f t="shared" si="25"/>
        <v>0</v>
      </c>
    </row>
    <row r="171" spans="2:63" ht="15" customHeight="1" x14ac:dyDescent="0.25">
      <c r="B171" s="14">
        <v>163</v>
      </c>
      <c r="C171" s="95" t="str">
        <f t="shared" si="29"/>
        <v/>
      </c>
      <c r="D171" s="15" t="str">
        <f t="shared" si="34"/>
        <v>OK</v>
      </c>
      <c r="E171" s="16" t="e">
        <f>VLOOKUP('Data Sheet'!$B$8,'Data Sheet'!$I$2:$J$9,2,FALSE)</f>
        <v>#N/A</v>
      </c>
      <c r="F171" s="16" t="str">
        <f t="shared" si="30"/>
        <v/>
      </c>
      <c r="G171" s="103">
        <f t="shared" si="31"/>
        <v>0</v>
      </c>
      <c r="H171" s="17" t="s">
        <v>26</v>
      </c>
      <c r="I171" s="17" t="s">
        <v>26</v>
      </c>
      <c r="J171" s="17" t="str">
        <f>IF('Data Sheet'!$B$9="NC-50","N/A","OK")</f>
        <v>OK</v>
      </c>
      <c r="K171" s="17" t="str">
        <f>IF('Data Sheet'!$B$9="NC-50","N/A","OK")</f>
        <v>OK</v>
      </c>
      <c r="L171" s="17" t="str">
        <f t="shared" si="32"/>
        <v>OK</v>
      </c>
      <c r="M171" s="17" t="str">
        <f t="shared" si="33"/>
        <v>OK</v>
      </c>
      <c r="N171" s="18" t="str">
        <f>IF(BO171&lt;&gt;"",
    IF(INT('Data Sheet'!$A$19)=INT('Data Sheet'!$B$19),
        --(INT('Data Sheet'!$A$19) &amp; "." &amp; BO171),
        IF(AND((--(INT('Data Sheet'!$A$19) &amp; "." &amp; BO171)&gt;=--('Data Sheet'!$A$19)), (--(INT('Data Sheet'!$A$19) &amp; "." &amp; BO171)&lt;=--('Data Sheet'!$B$19))),
            --(INT('Data Sheet'!$A$19) &amp; "." &amp; BO171),
            --(INT('Data Sheet'!$B$19) &amp; "." &amp; BO171)
        )
    ),
    IF(BN171&lt;&gt;"",
        IF(INT('Data Sheet'!$A$19)=INT('Data Sheet'!$B$19),
            --(INT('Data Sheet'!$A$19) &amp; "." &amp; LEFT(BN171,3)),
            IF(AND((--(INT('Data Sheet'!$A$19) &amp; "." &amp; LEFT(BN171,3))&gt;=--('Data Sheet'!$A$19)), (--(INT('Data Sheet'!$A$19) &amp; "." &amp; LEFT(BN171,3))&lt;=--('Data Sheet'!$B$19))),
                --(INT('Data Sheet'!$A$19) &amp; "." &amp; LEFT(BN171,3)),
                --(INT('Data Sheet'!$B$19) &amp; "." &amp; LEFT(BN171,3))
            )
        ),
        "OK"
    )
)</f>
        <v>OK</v>
      </c>
      <c r="O171" s="23" t="str">
        <f>IF(BP171&lt;&gt;"",
    IF(INT('Data Sheet'!$A$19)=INT('Data Sheet'!$B$19),
        --(INT('Data Sheet'!$A$19) &amp; "." &amp; BP171),
        IF(AND((--(INT('Data Sheet'!$A$19) &amp; "." &amp; BP171)&gt;=--('Data Sheet'!$A$19)), (--(INT('Data Sheet'!$A$19) &amp; "." &amp; BP171)&lt;=--('Data Sheet'!$B$19))),
            --(INT('Data Sheet'!$A$19) &amp; "." &amp; BP171),
            --(INT('Data Sheet'!$B$19) &amp; "." &amp; BP171)
        )
    ),
    IF(BN171&lt;&gt;"",
        IF(INT('Data Sheet'!$A$19)=INT('Data Sheet'!$B$19),
            --(INT('Data Sheet'!$A$19) &amp; "." &amp; RIGHT(BN171,3)),
            IF(AND((--(INT('Data Sheet'!$A$19) &amp; "." &amp; RIGHT(BN171,3))&gt;=--('Data Sheet'!$A$19)), (--(INT('Data Sheet'!$A$19) &amp; "." &amp; RIGHT(BN171,3))&lt;=--('Data Sheet'!$B$19))),
                --(INT('Data Sheet'!$A$19) &amp; "." &amp; RIGHT(BN171,3)),
                --(INT('Data Sheet'!$B$19) &amp; "." &amp; RIGHT(BN171,3))
            )
        ),
        "OK"
    )
)</f>
        <v>OK</v>
      </c>
      <c r="P171" s="23" t="str">
        <f>IF(BR171&lt;&gt;"",
    IF(INT('Data Sheet'!$A$19)=INT('Data Sheet'!$B$15),
        --(INT('Data Sheet'!$A$15) &amp; "." &amp; BR171),
        IF(AND((--(INT('Data Sheet'!$A$15) &amp; "." &amp; BR171)&gt;=--('Data Sheet'!$A$15)), (--(INT('Data Sheet'!$A$15) &amp; "." &amp; BR171)&lt;=--('Data Sheet'!$B$15))),
            --(INT('Data Sheet'!$A$15) &amp; "." &amp; BR171),
            --(INT('Data Sheet'!$B$15) &amp; "." &amp; BR171)
        )
    ),
    IF(BQ171&lt;&gt;"",
        IF(INT('Data Sheet'!$A$15)=INT('Data Sheet'!$B$15),
            --(INT('Data Sheet'!$A$15) &amp; "." &amp; LEFT(BQ171,3)),
            IF(AND((--(INT('Data Sheet'!$A$15) &amp; "." &amp; LEFT(BQ171,3))&gt;=--('Data Sheet'!$A$15)), (--(INT('Data Sheet'!$A$15) &amp; "." &amp; LEFT(BQ171,3))&lt;=--('Data Sheet'!$B$15))),
                --(INT('Data Sheet'!$A$15) &amp; "." &amp; LEFT(BQ171,3)),
                --(INT('Data Sheet'!$B$15) &amp; "." &amp; LEFT(BQ171,3))
            )
        ),
        "OK"
    )
)</f>
        <v>OK</v>
      </c>
      <c r="Q171" s="23" t="str">
        <f>IF(BS171&lt;&gt;"",
    IF(INT('Data Sheet'!$A$19)=INT('Data Sheet'!$B$15),
        --(INT('Data Sheet'!$A$15) &amp; "." &amp; BS171),
        IF(AND((--(INT('Data Sheet'!$A$15) &amp; "." &amp; BS171)&gt;=--('Data Sheet'!$A$15)), (--(INT('Data Sheet'!$A$15) &amp; "." &amp; BS171)&lt;=--('Data Sheet'!$B$15))),
            --(INT('Data Sheet'!$A$15) &amp; "." &amp; BS171),
            --(INT('Data Sheet'!$B$15) &amp; "." &amp; BS171)
        )
    ),
    IF(BQ171&lt;&gt;"",
        IF(INT('Data Sheet'!$A$15)=INT('Data Sheet'!$B$15),
            --(INT('Data Sheet'!$A$15) &amp; "." &amp; RIGHT(BQ171,3)),
            IF(AND((--(INT('Data Sheet'!$A$15) &amp; "." &amp; RIGHT(BQ171,3))&gt;=--('Data Sheet'!$A$15)), (--(INT('Data Sheet'!$A$15) &amp; "." &amp; RIGHT(BQ171,3))&lt;=--('Data Sheet'!$B$15))),
                --(INT('Data Sheet'!$A$15) &amp; "." &amp; RIGHT(BQ171,3)),
                --(INT('Data Sheet'!$B$15) &amp; "." &amp; RIGHT(BQ171,3))
            )
        ),
        "OK"
    )
)</f>
        <v>OK</v>
      </c>
      <c r="R171" s="19"/>
      <c r="S171" s="19"/>
      <c r="T171" s="19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1"/>
      <c r="AU171" s="21"/>
      <c r="AV171" s="21"/>
      <c r="AW171" s="22"/>
      <c r="AX171" s="99"/>
      <c r="AY171" s="20"/>
      <c r="AZ171" s="20"/>
      <c r="BA171" s="22"/>
      <c r="BB171">
        <v>163</v>
      </c>
      <c r="BC171" s="80"/>
      <c r="BD171" s="80"/>
      <c r="BE171" s="80"/>
      <c r="BF171" s="80"/>
      <c r="BG171" s="32" t="str">
        <f t="shared" si="26"/>
        <v/>
      </c>
      <c r="BH171" s="78">
        <f t="shared" si="24"/>
        <v>0</v>
      </c>
      <c r="BI171" s="2">
        <f t="shared" si="27"/>
        <v>0</v>
      </c>
      <c r="BJ171" s="2">
        <f t="shared" si="28"/>
        <v>0</v>
      </c>
      <c r="BK171" s="2">
        <f t="shared" si="25"/>
        <v>0</v>
      </c>
    </row>
    <row r="172" spans="2:63" ht="15" customHeight="1" x14ac:dyDescent="0.25">
      <c r="B172" s="14">
        <v>164</v>
      </c>
      <c r="C172" s="95" t="str">
        <f t="shared" si="29"/>
        <v/>
      </c>
      <c r="D172" s="15" t="str">
        <f t="shared" si="34"/>
        <v>OK</v>
      </c>
      <c r="E172" s="16" t="e">
        <f>VLOOKUP('Data Sheet'!$B$8,'Data Sheet'!$I$2:$J$9,2,FALSE)</f>
        <v>#N/A</v>
      </c>
      <c r="F172" s="16" t="str">
        <f t="shared" si="30"/>
        <v/>
      </c>
      <c r="G172" s="103">
        <f t="shared" si="31"/>
        <v>0</v>
      </c>
      <c r="H172" s="17" t="s">
        <v>26</v>
      </c>
      <c r="I172" s="17" t="s">
        <v>26</v>
      </c>
      <c r="J172" s="17" t="str">
        <f>IF('Data Sheet'!$B$9="NC-50","N/A","OK")</f>
        <v>OK</v>
      </c>
      <c r="K172" s="17" t="str">
        <f>IF('Data Sheet'!$B$9="NC-50","N/A","OK")</f>
        <v>OK</v>
      </c>
      <c r="L172" s="17" t="str">
        <f t="shared" si="32"/>
        <v>OK</v>
      </c>
      <c r="M172" s="17" t="str">
        <f t="shared" si="33"/>
        <v>OK</v>
      </c>
      <c r="N172" s="18" t="str">
        <f>IF(BO172&lt;&gt;"",
    IF(INT('Data Sheet'!$A$19)=INT('Data Sheet'!$B$19),
        --(INT('Data Sheet'!$A$19) &amp; "." &amp; BO172),
        IF(AND((--(INT('Data Sheet'!$A$19) &amp; "." &amp; BO172)&gt;=--('Data Sheet'!$A$19)), (--(INT('Data Sheet'!$A$19) &amp; "." &amp; BO172)&lt;=--('Data Sheet'!$B$19))),
            --(INT('Data Sheet'!$A$19) &amp; "." &amp; BO172),
            --(INT('Data Sheet'!$B$19) &amp; "." &amp; BO172)
        )
    ),
    IF(BN172&lt;&gt;"",
        IF(INT('Data Sheet'!$A$19)=INT('Data Sheet'!$B$19),
            --(INT('Data Sheet'!$A$19) &amp; "." &amp; LEFT(BN172,3)),
            IF(AND((--(INT('Data Sheet'!$A$19) &amp; "." &amp; LEFT(BN172,3))&gt;=--('Data Sheet'!$A$19)), (--(INT('Data Sheet'!$A$19) &amp; "." &amp; LEFT(BN172,3))&lt;=--('Data Sheet'!$B$19))),
                --(INT('Data Sheet'!$A$19) &amp; "." &amp; LEFT(BN172,3)),
                --(INT('Data Sheet'!$B$19) &amp; "." &amp; LEFT(BN172,3))
            )
        ),
        "OK"
    )
)</f>
        <v>OK</v>
      </c>
      <c r="O172" s="23" t="str">
        <f>IF(BP172&lt;&gt;"",
    IF(INT('Data Sheet'!$A$19)=INT('Data Sheet'!$B$19),
        --(INT('Data Sheet'!$A$19) &amp; "." &amp; BP172),
        IF(AND((--(INT('Data Sheet'!$A$19) &amp; "." &amp; BP172)&gt;=--('Data Sheet'!$A$19)), (--(INT('Data Sheet'!$A$19) &amp; "." &amp; BP172)&lt;=--('Data Sheet'!$B$19))),
            --(INT('Data Sheet'!$A$19) &amp; "." &amp; BP172),
            --(INT('Data Sheet'!$B$19) &amp; "." &amp; BP172)
        )
    ),
    IF(BN172&lt;&gt;"",
        IF(INT('Data Sheet'!$A$19)=INT('Data Sheet'!$B$19),
            --(INT('Data Sheet'!$A$19) &amp; "." &amp; RIGHT(BN172,3)),
            IF(AND((--(INT('Data Sheet'!$A$19) &amp; "." &amp; RIGHT(BN172,3))&gt;=--('Data Sheet'!$A$19)), (--(INT('Data Sheet'!$A$19) &amp; "." &amp; RIGHT(BN172,3))&lt;=--('Data Sheet'!$B$19))),
                --(INT('Data Sheet'!$A$19) &amp; "." &amp; RIGHT(BN172,3)),
                --(INT('Data Sheet'!$B$19) &amp; "." &amp; RIGHT(BN172,3))
            )
        ),
        "OK"
    )
)</f>
        <v>OK</v>
      </c>
      <c r="P172" s="23" t="str">
        <f>IF(BR172&lt;&gt;"",
    IF(INT('Data Sheet'!$A$19)=INT('Data Sheet'!$B$15),
        --(INT('Data Sheet'!$A$15) &amp; "." &amp; BR172),
        IF(AND((--(INT('Data Sheet'!$A$15) &amp; "." &amp; BR172)&gt;=--('Data Sheet'!$A$15)), (--(INT('Data Sheet'!$A$15) &amp; "." &amp; BR172)&lt;=--('Data Sheet'!$B$15))),
            --(INT('Data Sheet'!$A$15) &amp; "." &amp; BR172),
            --(INT('Data Sheet'!$B$15) &amp; "." &amp; BR172)
        )
    ),
    IF(BQ172&lt;&gt;"",
        IF(INT('Data Sheet'!$A$15)=INT('Data Sheet'!$B$15),
            --(INT('Data Sheet'!$A$15) &amp; "." &amp; LEFT(BQ172,3)),
            IF(AND((--(INT('Data Sheet'!$A$15) &amp; "." &amp; LEFT(BQ172,3))&gt;=--('Data Sheet'!$A$15)), (--(INT('Data Sheet'!$A$15) &amp; "." &amp; LEFT(BQ172,3))&lt;=--('Data Sheet'!$B$15))),
                --(INT('Data Sheet'!$A$15) &amp; "." &amp; LEFT(BQ172,3)),
                --(INT('Data Sheet'!$B$15) &amp; "." &amp; LEFT(BQ172,3))
            )
        ),
        "OK"
    )
)</f>
        <v>OK</v>
      </c>
      <c r="Q172" s="23" t="str">
        <f>IF(BS172&lt;&gt;"",
    IF(INT('Data Sheet'!$A$19)=INT('Data Sheet'!$B$15),
        --(INT('Data Sheet'!$A$15) &amp; "." &amp; BS172),
        IF(AND((--(INT('Data Sheet'!$A$15) &amp; "." &amp; BS172)&gt;=--('Data Sheet'!$A$15)), (--(INT('Data Sheet'!$A$15) &amp; "." &amp; BS172)&lt;=--('Data Sheet'!$B$15))),
            --(INT('Data Sheet'!$A$15) &amp; "." &amp; BS172),
            --(INT('Data Sheet'!$B$15) &amp; "." &amp; BS172)
        )
    ),
    IF(BQ172&lt;&gt;"",
        IF(INT('Data Sheet'!$A$15)=INT('Data Sheet'!$B$15),
            --(INT('Data Sheet'!$A$15) &amp; "." &amp; RIGHT(BQ172,3)),
            IF(AND((--(INT('Data Sheet'!$A$15) &amp; "." &amp; RIGHT(BQ172,3))&gt;=--('Data Sheet'!$A$15)), (--(INT('Data Sheet'!$A$15) &amp; "." &amp; RIGHT(BQ172,3))&lt;=--('Data Sheet'!$B$15))),
                --(INT('Data Sheet'!$A$15) &amp; "." &amp; RIGHT(BQ172,3)),
                --(INT('Data Sheet'!$B$15) &amp; "." &amp; RIGHT(BQ172,3))
            )
        ),
        "OK"
    )
)</f>
        <v>OK</v>
      </c>
      <c r="R172" s="19"/>
      <c r="S172" s="19"/>
      <c r="T172" s="19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1"/>
      <c r="AU172" s="21"/>
      <c r="AV172" s="21"/>
      <c r="AW172" s="22"/>
      <c r="AX172" s="99"/>
      <c r="AY172" s="20"/>
      <c r="AZ172" s="20"/>
      <c r="BA172" s="22"/>
      <c r="BB172">
        <v>164</v>
      </c>
      <c r="BC172" s="80"/>
      <c r="BD172" s="80"/>
      <c r="BE172" s="80"/>
      <c r="BF172" s="80"/>
      <c r="BG172" s="32" t="str">
        <f t="shared" si="26"/>
        <v/>
      </c>
      <c r="BH172" s="78">
        <f t="shared" si="24"/>
        <v>0</v>
      </c>
      <c r="BI172" s="2">
        <f t="shared" si="27"/>
        <v>0</v>
      </c>
      <c r="BJ172" s="2">
        <f t="shared" si="28"/>
        <v>0</v>
      </c>
      <c r="BK172" s="2">
        <f t="shared" si="25"/>
        <v>0</v>
      </c>
    </row>
    <row r="173" spans="2:63" ht="15" customHeight="1" x14ac:dyDescent="0.25">
      <c r="B173" s="14">
        <v>165</v>
      </c>
      <c r="C173" s="95" t="str">
        <f t="shared" si="29"/>
        <v/>
      </c>
      <c r="D173" s="15" t="str">
        <f t="shared" si="34"/>
        <v>OK</v>
      </c>
      <c r="E173" s="16" t="e">
        <f>VLOOKUP('Data Sheet'!$B$8,'Data Sheet'!$I$2:$J$9,2,FALSE)</f>
        <v>#N/A</v>
      </c>
      <c r="F173" s="16" t="str">
        <f t="shared" si="30"/>
        <v/>
      </c>
      <c r="G173" s="103">
        <f t="shared" si="31"/>
        <v>0</v>
      </c>
      <c r="H173" s="17" t="s">
        <v>26</v>
      </c>
      <c r="I173" s="17" t="s">
        <v>26</v>
      </c>
      <c r="J173" s="17" t="str">
        <f>IF('Data Sheet'!$B$9="NC-50","N/A","OK")</f>
        <v>OK</v>
      </c>
      <c r="K173" s="17" t="str">
        <f>IF('Data Sheet'!$B$9="NC-50","N/A","OK")</f>
        <v>OK</v>
      </c>
      <c r="L173" s="17" t="str">
        <f t="shared" si="32"/>
        <v>OK</v>
      </c>
      <c r="M173" s="17" t="str">
        <f t="shared" si="33"/>
        <v>OK</v>
      </c>
      <c r="N173" s="18" t="str">
        <f>IF(BO173&lt;&gt;"",
    IF(INT('Data Sheet'!$A$19)=INT('Data Sheet'!$B$19),
        --(INT('Data Sheet'!$A$19) &amp; "." &amp; BO173),
        IF(AND((--(INT('Data Sheet'!$A$19) &amp; "." &amp; BO173)&gt;=--('Data Sheet'!$A$19)), (--(INT('Data Sheet'!$A$19) &amp; "." &amp; BO173)&lt;=--('Data Sheet'!$B$19))),
            --(INT('Data Sheet'!$A$19) &amp; "." &amp; BO173),
            --(INT('Data Sheet'!$B$19) &amp; "." &amp; BO173)
        )
    ),
    IF(BN173&lt;&gt;"",
        IF(INT('Data Sheet'!$A$19)=INT('Data Sheet'!$B$19),
            --(INT('Data Sheet'!$A$19) &amp; "." &amp; LEFT(BN173,3)),
            IF(AND((--(INT('Data Sheet'!$A$19) &amp; "." &amp; LEFT(BN173,3))&gt;=--('Data Sheet'!$A$19)), (--(INT('Data Sheet'!$A$19) &amp; "." &amp; LEFT(BN173,3))&lt;=--('Data Sheet'!$B$19))),
                --(INT('Data Sheet'!$A$19) &amp; "." &amp; LEFT(BN173,3)),
                --(INT('Data Sheet'!$B$19) &amp; "." &amp; LEFT(BN173,3))
            )
        ),
        "OK"
    )
)</f>
        <v>OK</v>
      </c>
      <c r="O173" s="23" t="str">
        <f>IF(BP173&lt;&gt;"",
    IF(INT('Data Sheet'!$A$19)=INT('Data Sheet'!$B$19),
        --(INT('Data Sheet'!$A$19) &amp; "." &amp; BP173),
        IF(AND((--(INT('Data Sheet'!$A$19) &amp; "." &amp; BP173)&gt;=--('Data Sheet'!$A$19)), (--(INT('Data Sheet'!$A$19) &amp; "." &amp; BP173)&lt;=--('Data Sheet'!$B$19))),
            --(INT('Data Sheet'!$A$19) &amp; "." &amp; BP173),
            --(INT('Data Sheet'!$B$19) &amp; "." &amp; BP173)
        )
    ),
    IF(BN173&lt;&gt;"",
        IF(INT('Data Sheet'!$A$19)=INT('Data Sheet'!$B$19),
            --(INT('Data Sheet'!$A$19) &amp; "." &amp; RIGHT(BN173,3)),
            IF(AND((--(INT('Data Sheet'!$A$19) &amp; "." &amp; RIGHT(BN173,3))&gt;=--('Data Sheet'!$A$19)), (--(INT('Data Sheet'!$A$19) &amp; "." &amp; RIGHT(BN173,3))&lt;=--('Data Sheet'!$B$19))),
                --(INT('Data Sheet'!$A$19) &amp; "." &amp; RIGHT(BN173,3)),
                --(INT('Data Sheet'!$B$19) &amp; "." &amp; RIGHT(BN173,3))
            )
        ),
        "OK"
    )
)</f>
        <v>OK</v>
      </c>
      <c r="P173" s="23" t="str">
        <f>IF(BR173&lt;&gt;"",
    IF(INT('Data Sheet'!$A$19)=INT('Data Sheet'!$B$15),
        --(INT('Data Sheet'!$A$15) &amp; "." &amp; BR173),
        IF(AND((--(INT('Data Sheet'!$A$15) &amp; "." &amp; BR173)&gt;=--('Data Sheet'!$A$15)), (--(INT('Data Sheet'!$A$15) &amp; "." &amp; BR173)&lt;=--('Data Sheet'!$B$15))),
            --(INT('Data Sheet'!$A$15) &amp; "." &amp; BR173),
            --(INT('Data Sheet'!$B$15) &amp; "." &amp; BR173)
        )
    ),
    IF(BQ173&lt;&gt;"",
        IF(INT('Data Sheet'!$A$15)=INT('Data Sheet'!$B$15),
            --(INT('Data Sheet'!$A$15) &amp; "." &amp; LEFT(BQ173,3)),
            IF(AND((--(INT('Data Sheet'!$A$15) &amp; "." &amp; LEFT(BQ173,3))&gt;=--('Data Sheet'!$A$15)), (--(INT('Data Sheet'!$A$15) &amp; "." &amp; LEFT(BQ173,3))&lt;=--('Data Sheet'!$B$15))),
                --(INT('Data Sheet'!$A$15) &amp; "." &amp; LEFT(BQ173,3)),
                --(INT('Data Sheet'!$B$15) &amp; "." &amp; LEFT(BQ173,3))
            )
        ),
        "OK"
    )
)</f>
        <v>OK</v>
      </c>
      <c r="Q173" s="23" t="str">
        <f>IF(BS173&lt;&gt;"",
    IF(INT('Data Sheet'!$A$19)=INT('Data Sheet'!$B$15),
        --(INT('Data Sheet'!$A$15) &amp; "." &amp; BS173),
        IF(AND((--(INT('Data Sheet'!$A$15) &amp; "." &amp; BS173)&gt;=--('Data Sheet'!$A$15)), (--(INT('Data Sheet'!$A$15) &amp; "." &amp; BS173)&lt;=--('Data Sheet'!$B$15))),
            --(INT('Data Sheet'!$A$15) &amp; "." &amp; BS173),
            --(INT('Data Sheet'!$B$15) &amp; "." &amp; BS173)
        )
    ),
    IF(BQ173&lt;&gt;"",
        IF(INT('Data Sheet'!$A$15)=INT('Data Sheet'!$B$15),
            --(INT('Data Sheet'!$A$15) &amp; "." &amp; RIGHT(BQ173,3)),
            IF(AND((--(INT('Data Sheet'!$A$15) &amp; "." &amp; RIGHT(BQ173,3))&gt;=--('Data Sheet'!$A$15)), (--(INT('Data Sheet'!$A$15) &amp; "." &amp; RIGHT(BQ173,3))&lt;=--('Data Sheet'!$B$15))),
                --(INT('Data Sheet'!$A$15) &amp; "." &amp; RIGHT(BQ173,3)),
                --(INT('Data Sheet'!$B$15) &amp; "." &amp; RIGHT(BQ173,3))
            )
        ),
        "OK"
    )
)</f>
        <v>OK</v>
      </c>
      <c r="R173" s="19"/>
      <c r="S173" s="19"/>
      <c r="T173" s="19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1"/>
      <c r="AU173" s="21"/>
      <c r="AV173" s="21"/>
      <c r="AW173" s="22"/>
      <c r="AX173" s="99"/>
      <c r="AY173" s="20"/>
      <c r="AZ173" s="20"/>
      <c r="BA173" s="22"/>
      <c r="BB173">
        <v>165</v>
      </c>
      <c r="BC173" s="80"/>
      <c r="BD173" s="80"/>
      <c r="BE173" s="80"/>
      <c r="BF173" s="80"/>
      <c r="BG173" s="32" t="str">
        <f t="shared" si="26"/>
        <v/>
      </c>
      <c r="BH173" s="78">
        <f t="shared" si="24"/>
        <v>0</v>
      </c>
      <c r="BI173" s="2">
        <f t="shared" si="27"/>
        <v>0</v>
      </c>
      <c r="BJ173" s="2">
        <f t="shared" si="28"/>
        <v>0</v>
      </c>
      <c r="BK173" s="2">
        <f t="shared" si="25"/>
        <v>0</v>
      </c>
    </row>
    <row r="174" spans="2:63" ht="15" customHeight="1" x14ac:dyDescent="0.25">
      <c r="B174" s="14">
        <v>166</v>
      </c>
      <c r="C174" s="95" t="str">
        <f t="shared" si="29"/>
        <v/>
      </c>
      <c r="D174" s="15" t="str">
        <f t="shared" si="34"/>
        <v>OK</v>
      </c>
      <c r="E174" s="16" t="e">
        <f>VLOOKUP('Data Sheet'!$B$8,'Data Sheet'!$I$2:$J$9,2,FALSE)</f>
        <v>#N/A</v>
      </c>
      <c r="F174" s="16" t="str">
        <f t="shared" si="30"/>
        <v/>
      </c>
      <c r="G174" s="103">
        <f t="shared" si="31"/>
        <v>0</v>
      </c>
      <c r="H174" s="17" t="s">
        <v>26</v>
      </c>
      <c r="I174" s="17" t="s">
        <v>26</v>
      </c>
      <c r="J174" s="17" t="str">
        <f>IF('Data Sheet'!$B$9="NC-50","N/A","OK")</f>
        <v>OK</v>
      </c>
      <c r="K174" s="17" t="str">
        <f>IF('Data Sheet'!$B$9="NC-50","N/A","OK")</f>
        <v>OK</v>
      </c>
      <c r="L174" s="17" t="str">
        <f t="shared" si="32"/>
        <v>OK</v>
      </c>
      <c r="M174" s="17" t="str">
        <f t="shared" si="33"/>
        <v>OK</v>
      </c>
      <c r="N174" s="18" t="str">
        <f>IF(BO174&lt;&gt;"",
    IF(INT('Data Sheet'!$A$19)=INT('Data Sheet'!$B$19),
        --(INT('Data Sheet'!$A$19) &amp; "." &amp; BO174),
        IF(AND((--(INT('Data Sheet'!$A$19) &amp; "." &amp; BO174)&gt;=--('Data Sheet'!$A$19)), (--(INT('Data Sheet'!$A$19) &amp; "." &amp; BO174)&lt;=--('Data Sheet'!$B$19))),
            --(INT('Data Sheet'!$A$19) &amp; "." &amp; BO174),
            --(INT('Data Sheet'!$B$19) &amp; "." &amp; BO174)
        )
    ),
    IF(BN174&lt;&gt;"",
        IF(INT('Data Sheet'!$A$19)=INT('Data Sheet'!$B$19),
            --(INT('Data Sheet'!$A$19) &amp; "." &amp; LEFT(BN174,3)),
            IF(AND((--(INT('Data Sheet'!$A$19) &amp; "." &amp; LEFT(BN174,3))&gt;=--('Data Sheet'!$A$19)), (--(INT('Data Sheet'!$A$19) &amp; "." &amp; LEFT(BN174,3))&lt;=--('Data Sheet'!$B$19))),
                --(INT('Data Sheet'!$A$19) &amp; "." &amp; LEFT(BN174,3)),
                --(INT('Data Sheet'!$B$19) &amp; "." &amp; LEFT(BN174,3))
            )
        ),
        "OK"
    )
)</f>
        <v>OK</v>
      </c>
      <c r="O174" s="23" t="str">
        <f>IF(BP174&lt;&gt;"",
    IF(INT('Data Sheet'!$A$19)=INT('Data Sheet'!$B$19),
        --(INT('Data Sheet'!$A$19) &amp; "." &amp; BP174),
        IF(AND((--(INT('Data Sheet'!$A$19) &amp; "." &amp; BP174)&gt;=--('Data Sheet'!$A$19)), (--(INT('Data Sheet'!$A$19) &amp; "." &amp; BP174)&lt;=--('Data Sheet'!$B$19))),
            --(INT('Data Sheet'!$A$19) &amp; "." &amp; BP174),
            --(INT('Data Sheet'!$B$19) &amp; "." &amp; BP174)
        )
    ),
    IF(BN174&lt;&gt;"",
        IF(INT('Data Sheet'!$A$19)=INT('Data Sheet'!$B$19),
            --(INT('Data Sheet'!$A$19) &amp; "." &amp; RIGHT(BN174,3)),
            IF(AND((--(INT('Data Sheet'!$A$19) &amp; "." &amp; RIGHT(BN174,3))&gt;=--('Data Sheet'!$A$19)), (--(INT('Data Sheet'!$A$19) &amp; "." &amp; RIGHT(BN174,3))&lt;=--('Data Sheet'!$B$19))),
                --(INT('Data Sheet'!$A$19) &amp; "." &amp; RIGHT(BN174,3)),
                --(INT('Data Sheet'!$B$19) &amp; "." &amp; RIGHT(BN174,3))
            )
        ),
        "OK"
    )
)</f>
        <v>OK</v>
      </c>
      <c r="P174" s="23" t="str">
        <f>IF(BR174&lt;&gt;"",
    IF(INT('Data Sheet'!$A$19)=INT('Data Sheet'!$B$15),
        --(INT('Data Sheet'!$A$15) &amp; "." &amp; BR174),
        IF(AND((--(INT('Data Sheet'!$A$15) &amp; "." &amp; BR174)&gt;=--('Data Sheet'!$A$15)), (--(INT('Data Sheet'!$A$15) &amp; "." &amp; BR174)&lt;=--('Data Sheet'!$B$15))),
            --(INT('Data Sheet'!$A$15) &amp; "." &amp; BR174),
            --(INT('Data Sheet'!$B$15) &amp; "." &amp; BR174)
        )
    ),
    IF(BQ174&lt;&gt;"",
        IF(INT('Data Sheet'!$A$15)=INT('Data Sheet'!$B$15),
            --(INT('Data Sheet'!$A$15) &amp; "." &amp; LEFT(BQ174,3)),
            IF(AND((--(INT('Data Sheet'!$A$15) &amp; "." &amp; LEFT(BQ174,3))&gt;=--('Data Sheet'!$A$15)), (--(INT('Data Sheet'!$A$15) &amp; "." &amp; LEFT(BQ174,3))&lt;=--('Data Sheet'!$B$15))),
                --(INT('Data Sheet'!$A$15) &amp; "." &amp; LEFT(BQ174,3)),
                --(INT('Data Sheet'!$B$15) &amp; "." &amp; LEFT(BQ174,3))
            )
        ),
        "OK"
    )
)</f>
        <v>OK</v>
      </c>
      <c r="Q174" s="23" t="str">
        <f>IF(BS174&lt;&gt;"",
    IF(INT('Data Sheet'!$A$19)=INT('Data Sheet'!$B$15),
        --(INT('Data Sheet'!$A$15) &amp; "." &amp; BS174),
        IF(AND((--(INT('Data Sheet'!$A$15) &amp; "." &amp; BS174)&gt;=--('Data Sheet'!$A$15)), (--(INT('Data Sheet'!$A$15) &amp; "." &amp; BS174)&lt;=--('Data Sheet'!$B$15))),
            --(INT('Data Sheet'!$A$15) &amp; "." &amp; BS174),
            --(INT('Data Sheet'!$B$15) &amp; "." &amp; BS174)
        )
    ),
    IF(BQ174&lt;&gt;"",
        IF(INT('Data Sheet'!$A$15)=INT('Data Sheet'!$B$15),
            --(INT('Data Sheet'!$A$15) &amp; "." &amp; RIGHT(BQ174,3)),
            IF(AND((--(INT('Data Sheet'!$A$15) &amp; "." &amp; RIGHT(BQ174,3))&gt;=--('Data Sheet'!$A$15)), (--(INT('Data Sheet'!$A$15) &amp; "." &amp; RIGHT(BQ174,3))&lt;=--('Data Sheet'!$B$15))),
                --(INT('Data Sheet'!$A$15) &amp; "." &amp; RIGHT(BQ174,3)),
                --(INT('Data Sheet'!$B$15) &amp; "." &amp; RIGHT(BQ174,3))
            )
        ),
        "OK"
    )
)</f>
        <v>OK</v>
      </c>
      <c r="R174" s="19"/>
      <c r="S174" s="19"/>
      <c r="T174" s="19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1"/>
      <c r="AU174" s="21"/>
      <c r="AV174" s="21"/>
      <c r="AW174" s="22"/>
      <c r="AX174" s="99"/>
      <c r="AY174" s="20"/>
      <c r="AZ174" s="20"/>
      <c r="BA174" s="22"/>
      <c r="BB174">
        <v>166</v>
      </c>
      <c r="BC174" s="80"/>
      <c r="BD174" s="80"/>
      <c r="BE174" s="80"/>
      <c r="BF174" s="80"/>
      <c r="BG174" s="32" t="str">
        <f t="shared" si="26"/>
        <v/>
      </c>
      <c r="BH174" s="78">
        <f t="shared" si="24"/>
        <v>0</v>
      </c>
      <c r="BI174" s="2">
        <f t="shared" si="27"/>
        <v>0</v>
      </c>
      <c r="BJ174" s="2">
        <f t="shared" si="28"/>
        <v>0</v>
      </c>
      <c r="BK174" s="2">
        <f t="shared" si="25"/>
        <v>0</v>
      </c>
    </row>
    <row r="175" spans="2:63" ht="15" customHeight="1" x14ac:dyDescent="0.25">
      <c r="B175" s="14">
        <v>167</v>
      </c>
      <c r="C175" s="95" t="str">
        <f t="shared" si="29"/>
        <v/>
      </c>
      <c r="D175" s="15" t="str">
        <f t="shared" si="34"/>
        <v>OK</v>
      </c>
      <c r="E175" s="16" t="e">
        <f>VLOOKUP('Data Sheet'!$B$8,'Data Sheet'!$I$2:$J$9,2,FALSE)</f>
        <v>#N/A</v>
      </c>
      <c r="F175" s="16" t="str">
        <f t="shared" si="30"/>
        <v/>
      </c>
      <c r="G175" s="103">
        <f t="shared" si="31"/>
        <v>0</v>
      </c>
      <c r="H175" s="17" t="s">
        <v>26</v>
      </c>
      <c r="I175" s="17" t="s">
        <v>26</v>
      </c>
      <c r="J175" s="17" t="str">
        <f>IF('Data Sheet'!$B$9="NC-50","N/A","OK")</f>
        <v>OK</v>
      </c>
      <c r="K175" s="17" t="str">
        <f>IF('Data Sheet'!$B$9="NC-50","N/A","OK")</f>
        <v>OK</v>
      </c>
      <c r="L175" s="17" t="str">
        <f t="shared" si="32"/>
        <v>OK</v>
      </c>
      <c r="M175" s="17" t="str">
        <f t="shared" si="33"/>
        <v>OK</v>
      </c>
      <c r="N175" s="18" t="str">
        <f>IF(BO175&lt;&gt;"",
    IF(INT('Data Sheet'!$A$19)=INT('Data Sheet'!$B$19),
        --(INT('Data Sheet'!$A$19) &amp; "." &amp; BO175),
        IF(AND((--(INT('Data Sheet'!$A$19) &amp; "." &amp; BO175)&gt;=--('Data Sheet'!$A$19)), (--(INT('Data Sheet'!$A$19) &amp; "." &amp; BO175)&lt;=--('Data Sheet'!$B$19))),
            --(INT('Data Sheet'!$A$19) &amp; "." &amp; BO175),
            --(INT('Data Sheet'!$B$19) &amp; "." &amp; BO175)
        )
    ),
    IF(BN175&lt;&gt;"",
        IF(INT('Data Sheet'!$A$19)=INT('Data Sheet'!$B$19),
            --(INT('Data Sheet'!$A$19) &amp; "." &amp; LEFT(BN175,3)),
            IF(AND((--(INT('Data Sheet'!$A$19) &amp; "." &amp; LEFT(BN175,3))&gt;=--('Data Sheet'!$A$19)), (--(INT('Data Sheet'!$A$19) &amp; "." &amp; LEFT(BN175,3))&lt;=--('Data Sheet'!$B$19))),
                --(INT('Data Sheet'!$A$19) &amp; "." &amp; LEFT(BN175,3)),
                --(INT('Data Sheet'!$B$19) &amp; "." &amp; LEFT(BN175,3))
            )
        ),
        "OK"
    )
)</f>
        <v>OK</v>
      </c>
      <c r="O175" s="23" t="str">
        <f>IF(BP175&lt;&gt;"",
    IF(INT('Data Sheet'!$A$19)=INT('Data Sheet'!$B$19),
        --(INT('Data Sheet'!$A$19) &amp; "." &amp; BP175),
        IF(AND((--(INT('Data Sheet'!$A$19) &amp; "." &amp; BP175)&gt;=--('Data Sheet'!$A$19)), (--(INT('Data Sheet'!$A$19) &amp; "." &amp; BP175)&lt;=--('Data Sheet'!$B$19))),
            --(INT('Data Sheet'!$A$19) &amp; "." &amp; BP175),
            --(INT('Data Sheet'!$B$19) &amp; "." &amp; BP175)
        )
    ),
    IF(BN175&lt;&gt;"",
        IF(INT('Data Sheet'!$A$19)=INT('Data Sheet'!$B$19),
            --(INT('Data Sheet'!$A$19) &amp; "." &amp; RIGHT(BN175,3)),
            IF(AND((--(INT('Data Sheet'!$A$19) &amp; "." &amp; RIGHT(BN175,3))&gt;=--('Data Sheet'!$A$19)), (--(INT('Data Sheet'!$A$19) &amp; "." &amp; RIGHT(BN175,3))&lt;=--('Data Sheet'!$B$19))),
                --(INT('Data Sheet'!$A$19) &amp; "." &amp; RIGHT(BN175,3)),
                --(INT('Data Sheet'!$B$19) &amp; "." &amp; RIGHT(BN175,3))
            )
        ),
        "OK"
    )
)</f>
        <v>OK</v>
      </c>
      <c r="P175" s="23" t="str">
        <f>IF(BR175&lt;&gt;"",
    IF(INT('Data Sheet'!$A$19)=INT('Data Sheet'!$B$15),
        --(INT('Data Sheet'!$A$15) &amp; "." &amp; BR175),
        IF(AND((--(INT('Data Sheet'!$A$15) &amp; "." &amp; BR175)&gt;=--('Data Sheet'!$A$15)), (--(INT('Data Sheet'!$A$15) &amp; "." &amp; BR175)&lt;=--('Data Sheet'!$B$15))),
            --(INT('Data Sheet'!$A$15) &amp; "." &amp; BR175),
            --(INT('Data Sheet'!$B$15) &amp; "." &amp; BR175)
        )
    ),
    IF(BQ175&lt;&gt;"",
        IF(INT('Data Sheet'!$A$15)=INT('Data Sheet'!$B$15),
            --(INT('Data Sheet'!$A$15) &amp; "." &amp; LEFT(BQ175,3)),
            IF(AND((--(INT('Data Sheet'!$A$15) &amp; "." &amp; LEFT(BQ175,3))&gt;=--('Data Sheet'!$A$15)), (--(INT('Data Sheet'!$A$15) &amp; "." &amp; LEFT(BQ175,3))&lt;=--('Data Sheet'!$B$15))),
                --(INT('Data Sheet'!$A$15) &amp; "." &amp; LEFT(BQ175,3)),
                --(INT('Data Sheet'!$B$15) &amp; "." &amp; LEFT(BQ175,3))
            )
        ),
        "OK"
    )
)</f>
        <v>OK</v>
      </c>
      <c r="Q175" s="23" t="str">
        <f>IF(BS175&lt;&gt;"",
    IF(INT('Data Sheet'!$A$19)=INT('Data Sheet'!$B$15),
        --(INT('Data Sheet'!$A$15) &amp; "." &amp; BS175),
        IF(AND((--(INT('Data Sheet'!$A$15) &amp; "." &amp; BS175)&gt;=--('Data Sheet'!$A$15)), (--(INT('Data Sheet'!$A$15) &amp; "." &amp; BS175)&lt;=--('Data Sheet'!$B$15))),
            --(INT('Data Sheet'!$A$15) &amp; "." &amp; BS175),
            --(INT('Data Sheet'!$B$15) &amp; "." &amp; BS175)
        )
    ),
    IF(BQ175&lt;&gt;"",
        IF(INT('Data Sheet'!$A$15)=INT('Data Sheet'!$B$15),
            --(INT('Data Sheet'!$A$15) &amp; "." &amp; RIGHT(BQ175,3)),
            IF(AND((--(INT('Data Sheet'!$A$15) &amp; "." &amp; RIGHT(BQ175,3))&gt;=--('Data Sheet'!$A$15)), (--(INT('Data Sheet'!$A$15) &amp; "." &amp; RIGHT(BQ175,3))&lt;=--('Data Sheet'!$B$15))),
                --(INT('Data Sheet'!$A$15) &amp; "." &amp; RIGHT(BQ175,3)),
                --(INT('Data Sheet'!$B$15) &amp; "." &amp; RIGHT(BQ175,3))
            )
        ),
        "OK"
    )
)</f>
        <v>OK</v>
      </c>
      <c r="R175" s="19"/>
      <c r="S175" s="19"/>
      <c r="T175" s="19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1"/>
      <c r="AU175" s="21"/>
      <c r="AV175" s="21"/>
      <c r="AW175" s="22"/>
      <c r="AX175" s="99"/>
      <c r="AY175" s="20"/>
      <c r="AZ175" s="20"/>
      <c r="BA175" s="22"/>
      <c r="BB175">
        <v>167</v>
      </c>
      <c r="BC175" s="80"/>
      <c r="BD175" s="80"/>
      <c r="BE175" s="80"/>
      <c r="BF175" s="80"/>
      <c r="BG175" s="32" t="str">
        <f t="shared" si="26"/>
        <v/>
      </c>
      <c r="BH175" s="78">
        <f t="shared" si="24"/>
        <v>0</v>
      </c>
      <c r="BI175" s="2">
        <f t="shared" si="27"/>
        <v>0</v>
      </c>
      <c r="BJ175" s="2">
        <f t="shared" si="28"/>
        <v>0</v>
      </c>
      <c r="BK175" s="2">
        <f t="shared" si="25"/>
        <v>0</v>
      </c>
    </row>
    <row r="176" spans="2:63" ht="15" customHeight="1" x14ac:dyDescent="0.25">
      <c r="B176" s="14">
        <v>168</v>
      </c>
      <c r="C176" s="95" t="str">
        <f t="shared" si="29"/>
        <v/>
      </c>
      <c r="D176" s="15" t="str">
        <f t="shared" si="34"/>
        <v>OK</v>
      </c>
      <c r="E176" s="16" t="e">
        <f>VLOOKUP('Data Sheet'!$B$8,'Data Sheet'!$I$2:$J$9,2,FALSE)</f>
        <v>#N/A</v>
      </c>
      <c r="F176" s="16" t="str">
        <f t="shared" si="30"/>
        <v/>
      </c>
      <c r="G176" s="103">
        <f t="shared" si="31"/>
        <v>0</v>
      </c>
      <c r="H176" s="17" t="s">
        <v>26</v>
      </c>
      <c r="I176" s="17" t="s">
        <v>26</v>
      </c>
      <c r="J176" s="17" t="str">
        <f>IF('Data Sheet'!$B$9="NC-50","N/A","OK")</f>
        <v>OK</v>
      </c>
      <c r="K176" s="17" t="str">
        <f>IF('Data Sheet'!$B$9="NC-50","N/A","OK")</f>
        <v>OK</v>
      </c>
      <c r="L176" s="17" t="str">
        <f t="shared" si="32"/>
        <v>OK</v>
      </c>
      <c r="M176" s="17" t="str">
        <f t="shared" si="33"/>
        <v>OK</v>
      </c>
      <c r="N176" s="18" t="str">
        <f>IF(BO176&lt;&gt;"",
    IF(INT('Data Sheet'!$A$19)=INT('Data Sheet'!$B$19),
        --(INT('Data Sheet'!$A$19) &amp; "." &amp; BO176),
        IF(AND((--(INT('Data Sheet'!$A$19) &amp; "." &amp; BO176)&gt;=--('Data Sheet'!$A$19)), (--(INT('Data Sheet'!$A$19) &amp; "." &amp; BO176)&lt;=--('Data Sheet'!$B$19))),
            --(INT('Data Sheet'!$A$19) &amp; "." &amp; BO176),
            --(INT('Data Sheet'!$B$19) &amp; "." &amp; BO176)
        )
    ),
    IF(BN176&lt;&gt;"",
        IF(INT('Data Sheet'!$A$19)=INT('Data Sheet'!$B$19),
            --(INT('Data Sheet'!$A$19) &amp; "." &amp; LEFT(BN176,3)),
            IF(AND((--(INT('Data Sheet'!$A$19) &amp; "." &amp; LEFT(BN176,3))&gt;=--('Data Sheet'!$A$19)), (--(INT('Data Sheet'!$A$19) &amp; "." &amp; LEFT(BN176,3))&lt;=--('Data Sheet'!$B$19))),
                --(INT('Data Sheet'!$A$19) &amp; "." &amp; LEFT(BN176,3)),
                --(INT('Data Sheet'!$B$19) &amp; "." &amp; LEFT(BN176,3))
            )
        ),
        "OK"
    )
)</f>
        <v>OK</v>
      </c>
      <c r="O176" s="23" t="str">
        <f>IF(BP176&lt;&gt;"",
    IF(INT('Data Sheet'!$A$19)=INT('Data Sheet'!$B$19),
        --(INT('Data Sheet'!$A$19) &amp; "." &amp; BP176),
        IF(AND((--(INT('Data Sheet'!$A$19) &amp; "." &amp; BP176)&gt;=--('Data Sheet'!$A$19)), (--(INT('Data Sheet'!$A$19) &amp; "." &amp; BP176)&lt;=--('Data Sheet'!$B$19))),
            --(INT('Data Sheet'!$A$19) &amp; "." &amp; BP176),
            --(INT('Data Sheet'!$B$19) &amp; "." &amp; BP176)
        )
    ),
    IF(BN176&lt;&gt;"",
        IF(INT('Data Sheet'!$A$19)=INT('Data Sheet'!$B$19),
            --(INT('Data Sheet'!$A$19) &amp; "." &amp; RIGHT(BN176,3)),
            IF(AND((--(INT('Data Sheet'!$A$19) &amp; "." &amp; RIGHT(BN176,3))&gt;=--('Data Sheet'!$A$19)), (--(INT('Data Sheet'!$A$19) &amp; "." &amp; RIGHT(BN176,3))&lt;=--('Data Sheet'!$B$19))),
                --(INT('Data Sheet'!$A$19) &amp; "." &amp; RIGHT(BN176,3)),
                --(INT('Data Sheet'!$B$19) &amp; "." &amp; RIGHT(BN176,3))
            )
        ),
        "OK"
    )
)</f>
        <v>OK</v>
      </c>
      <c r="P176" s="23" t="str">
        <f>IF(BR176&lt;&gt;"",
    IF(INT('Data Sheet'!$A$19)=INT('Data Sheet'!$B$15),
        --(INT('Data Sheet'!$A$15) &amp; "." &amp; BR176),
        IF(AND((--(INT('Data Sheet'!$A$15) &amp; "." &amp; BR176)&gt;=--('Data Sheet'!$A$15)), (--(INT('Data Sheet'!$A$15) &amp; "." &amp; BR176)&lt;=--('Data Sheet'!$B$15))),
            --(INT('Data Sheet'!$A$15) &amp; "." &amp; BR176),
            --(INT('Data Sheet'!$B$15) &amp; "." &amp; BR176)
        )
    ),
    IF(BQ176&lt;&gt;"",
        IF(INT('Data Sheet'!$A$15)=INT('Data Sheet'!$B$15),
            --(INT('Data Sheet'!$A$15) &amp; "." &amp; LEFT(BQ176,3)),
            IF(AND((--(INT('Data Sheet'!$A$15) &amp; "." &amp; LEFT(BQ176,3))&gt;=--('Data Sheet'!$A$15)), (--(INT('Data Sheet'!$A$15) &amp; "." &amp; LEFT(BQ176,3))&lt;=--('Data Sheet'!$B$15))),
                --(INT('Data Sheet'!$A$15) &amp; "." &amp; LEFT(BQ176,3)),
                --(INT('Data Sheet'!$B$15) &amp; "." &amp; LEFT(BQ176,3))
            )
        ),
        "OK"
    )
)</f>
        <v>OK</v>
      </c>
      <c r="Q176" s="23" t="str">
        <f>IF(BS176&lt;&gt;"",
    IF(INT('Data Sheet'!$A$19)=INT('Data Sheet'!$B$15),
        --(INT('Data Sheet'!$A$15) &amp; "." &amp; BS176),
        IF(AND((--(INT('Data Sheet'!$A$15) &amp; "." &amp; BS176)&gt;=--('Data Sheet'!$A$15)), (--(INT('Data Sheet'!$A$15) &amp; "." &amp; BS176)&lt;=--('Data Sheet'!$B$15))),
            --(INT('Data Sheet'!$A$15) &amp; "." &amp; BS176),
            --(INT('Data Sheet'!$B$15) &amp; "." &amp; BS176)
        )
    ),
    IF(BQ176&lt;&gt;"",
        IF(INT('Data Sheet'!$A$15)=INT('Data Sheet'!$B$15),
            --(INT('Data Sheet'!$A$15) &amp; "." &amp; RIGHT(BQ176,3)),
            IF(AND((--(INT('Data Sheet'!$A$15) &amp; "." &amp; RIGHT(BQ176,3))&gt;=--('Data Sheet'!$A$15)), (--(INT('Data Sheet'!$A$15) &amp; "." &amp; RIGHT(BQ176,3))&lt;=--('Data Sheet'!$B$15))),
                --(INT('Data Sheet'!$A$15) &amp; "." &amp; RIGHT(BQ176,3)),
                --(INT('Data Sheet'!$B$15) &amp; "." &amp; RIGHT(BQ176,3))
            )
        ),
        "OK"
    )
)</f>
        <v>OK</v>
      </c>
      <c r="R176" s="19"/>
      <c r="S176" s="19"/>
      <c r="T176" s="19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1"/>
      <c r="AU176" s="21"/>
      <c r="AV176" s="21"/>
      <c r="AW176" s="22"/>
      <c r="AX176" s="99"/>
      <c r="AY176" s="20"/>
      <c r="AZ176" s="20"/>
      <c r="BA176" s="22"/>
      <c r="BB176">
        <v>168</v>
      </c>
      <c r="BC176" s="80"/>
      <c r="BD176" s="80"/>
      <c r="BE176" s="80"/>
      <c r="BF176" s="80"/>
      <c r="BG176" s="32" t="str">
        <f t="shared" si="26"/>
        <v/>
      </c>
      <c r="BH176" s="78">
        <f t="shared" si="24"/>
        <v>0</v>
      </c>
      <c r="BI176" s="2">
        <f t="shared" si="27"/>
        <v>0</v>
      </c>
      <c r="BJ176" s="2">
        <f t="shared" si="28"/>
        <v>0</v>
      </c>
      <c r="BK176" s="2">
        <f t="shared" si="25"/>
        <v>0</v>
      </c>
    </row>
    <row r="177" spans="2:63" ht="15" customHeight="1" x14ac:dyDescent="0.25">
      <c r="B177" s="14">
        <v>169</v>
      </c>
      <c r="C177" s="95" t="str">
        <f t="shared" si="29"/>
        <v/>
      </c>
      <c r="D177" s="15" t="str">
        <f t="shared" si="34"/>
        <v>OK</v>
      </c>
      <c r="E177" s="16" t="e">
        <f>VLOOKUP('Data Sheet'!$B$8,'Data Sheet'!$I$2:$J$9,2,FALSE)</f>
        <v>#N/A</v>
      </c>
      <c r="F177" s="16" t="str">
        <f t="shared" si="30"/>
        <v/>
      </c>
      <c r="G177" s="103">
        <f t="shared" si="31"/>
        <v>0</v>
      </c>
      <c r="H177" s="17" t="s">
        <v>26</v>
      </c>
      <c r="I177" s="17" t="s">
        <v>26</v>
      </c>
      <c r="J177" s="17" t="str">
        <f>IF('Data Sheet'!$B$9="NC-50","N/A","OK")</f>
        <v>OK</v>
      </c>
      <c r="K177" s="17" t="str">
        <f>IF('Data Sheet'!$B$9="NC-50","N/A","OK")</f>
        <v>OK</v>
      </c>
      <c r="L177" s="17" t="str">
        <f t="shared" si="32"/>
        <v>OK</v>
      </c>
      <c r="M177" s="17" t="str">
        <f t="shared" si="33"/>
        <v>OK</v>
      </c>
      <c r="N177" s="18" t="str">
        <f>IF(BO177&lt;&gt;"",
    IF(INT('Data Sheet'!$A$19)=INT('Data Sheet'!$B$19),
        --(INT('Data Sheet'!$A$19) &amp; "." &amp; BO177),
        IF(AND((--(INT('Data Sheet'!$A$19) &amp; "." &amp; BO177)&gt;=--('Data Sheet'!$A$19)), (--(INT('Data Sheet'!$A$19) &amp; "." &amp; BO177)&lt;=--('Data Sheet'!$B$19))),
            --(INT('Data Sheet'!$A$19) &amp; "." &amp; BO177),
            --(INT('Data Sheet'!$B$19) &amp; "." &amp; BO177)
        )
    ),
    IF(BN177&lt;&gt;"",
        IF(INT('Data Sheet'!$A$19)=INT('Data Sheet'!$B$19),
            --(INT('Data Sheet'!$A$19) &amp; "." &amp; LEFT(BN177,3)),
            IF(AND((--(INT('Data Sheet'!$A$19) &amp; "." &amp; LEFT(BN177,3))&gt;=--('Data Sheet'!$A$19)), (--(INT('Data Sheet'!$A$19) &amp; "." &amp; LEFT(BN177,3))&lt;=--('Data Sheet'!$B$19))),
                --(INT('Data Sheet'!$A$19) &amp; "." &amp; LEFT(BN177,3)),
                --(INT('Data Sheet'!$B$19) &amp; "." &amp; LEFT(BN177,3))
            )
        ),
        "OK"
    )
)</f>
        <v>OK</v>
      </c>
      <c r="O177" s="23" t="str">
        <f>IF(BP177&lt;&gt;"",
    IF(INT('Data Sheet'!$A$19)=INT('Data Sheet'!$B$19),
        --(INT('Data Sheet'!$A$19) &amp; "." &amp; BP177),
        IF(AND((--(INT('Data Sheet'!$A$19) &amp; "." &amp; BP177)&gt;=--('Data Sheet'!$A$19)), (--(INT('Data Sheet'!$A$19) &amp; "." &amp; BP177)&lt;=--('Data Sheet'!$B$19))),
            --(INT('Data Sheet'!$A$19) &amp; "." &amp; BP177),
            --(INT('Data Sheet'!$B$19) &amp; "." &amp; BP177)
        )
    ),
    IF(BN177&lt;&gt;"",
        IF(INT('Data Sheet'!$A$19)=INT('Data Sheet'!$B$19),
            --(INT('Data Sheet'!$A$19) &amp; "." &amp; RIGHT(BN177,3)),
            IF(AND((--(INT('Data Sheet'!$A$19) &amp; "." &amp; RIGHT(BN177,3))&gt;=--('Data Sheet'!$A$19)), (--(INT('Data Sheet'!$A$19) &amp; "." &amp; RIGHT(BN177,3))&lt;=--('Data Sheet'!$B$19))),
                --(INT('Data Sheet'!$A$19) &amp; "." &amp; RIGHT(BN177,3)),
                --(INT('Data Sheet'!$B$19) &amp; "." &amp; RIGHT(BN177,3))
            )
        ),
        "OK"
    )
)</f>
        <v>OK</v>
      </c>
      <c r="P177" s="23" t="str">
        <f>IF(BR177&lt;&gt;"",
    IF(INT('Data Sheet'!$A$19)=INT('Data Sheet'!$B$15),
        --(INT('Data Sheet'!$A$15) &amp; "." &amp; BR177),
        IF(AND((--(INT('Data Sheet'!$A$15) &amp; "." &amp; BR177)&gt;=--('Data Sheet'!$A$15)), (--(INT('Data Sheet'!$A$15) &amp; "." &amp; BR177)&lt;=--('Data Sheet'!$B$15))),
            --(INT('Data Sheet'!$A$15) &amp; "." &amp; BR177),
            --(INT('Data Sheet'!$B$15) &amp; "." &amp; BR177)
        )
    ),
    IF(BQ177&lt;&gt;"",
        IF(INT('Data Sheet'!$A$15)=INT('Data Sheet'!$B$15),
            --(INT('Data Sheet'!$A$15) &amp; "." &amp; LEFT(BQ177,3)),
            IF(AND((--(INT('Data Sheet'!$A$15) &amp; "." &amp; LEFT(BQ177,3))&gt;=--('Data Sheet'!$A$15)), (--(INT('Data Sheet'!$A$15) &amp; "." &amp; LEFT(BQ177,3))&lt;=--('Data Sheet'!$B$15))),
                --(INT('Data Sheet'!$A$15) &amp; "." &amp; LEFT(BQ177,3)),
                --(INT('Data Sheet'!$B$15) &amp; "." &amp; LEFT(BQ177,3))
            )
        ),
        "OK"
    )
)</f>
        <v>OK</v>
      </c>
      <c r="Q177" s="23" t="str">
        <f>IF(BS177&lt;&gt;"",
    IF(INT('Data Sheet'!$A$19)=INT('Data Sheet'!$B$15),
        --(INT('Data Sheet'!$A$15) &amp; "." &amp; BS177),
        IF(AND((--(INT('Data Sheet'!$A$15) &amp; "." &amp; BS177)&gt;=--('Data Sheet'!$A$15)), (--(INT('Data Sheet'!$A$15) &amp; "." &amp; BS177)&lt;=--('Data Sheet'!$B$15))),
            --(INT('Data Sheet'!$A$15) &amp; "." &amp; BS177),
            --(INT('Data Sheet'!$B$15) &amp; "." &amp; BS177)
        )
    ),
    IF(BQ177&lt;&gt;"",
        IF(INT('Data Sheet'!$A$15)=INT('Data Sheet'!$B$15),
            --(INT('Data Sheet'!$A$15) &amp; "." &amp; RIGHT(BQ177,3)),
            IF(AND((--(INT('Data Sheet'!$A$15) &amp; "." &amp; RIGHT(BQ177,3))&gt;=--('Data Sheet'!$A$15)), (--(INT('Data Sheet'!$A$15) &amp; "." &amp; RIGHT(BQ177,3))&lt;=--('Data Sheet'!$B$15))),
                --(INT('Data Sheet'!$A$15) &amp; "." &amp; RIGHT(BQ177,3)),
                --(INT('Data Sheet'!$B$15) &amp; "." &amp; RIGHT(BQ177,3))
            )
        ),
        "OK"
    )
)</f>
        <v>OK</v>
      </c>
      <c r="R177" s="19"/>
      <c r="S177" s="19"/>
      <c r="T177" s="19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1"/>
      <c r="AU177" s="21"/>
      <c r="AV177" s="21"/>
      <c r="AW177" s="22"/>
      <c r="AX177" s="99"/>
      <c r="AY177" s="20"/>
      <c r="AZ177" s="20"/>
      <c r="BA177" s="22"/>
      <c r="BB177">
        <v>169</v>
      </c>
      <c r="BC177" s="80"/>
      <c r="BD177" s="80"/>
      <c r="BE177" s="80"/>
      <c r="BF177" s="80"/>
      <c r="BG177" s="32" t="str">
        <f t="shared" si="26"/>
        <v/>
      </c>
      <c r="BH177" s="78">
        <f t="shared" si="24"/>
        <v>0</v>
      </c>
      <c r="BI177" s="2">
        <f t="shared" si="27"/>
        <v>0</v>
      </c>
      <c r="BJ177" s="2">
        <f t="shared" si="28"/>
        <v>0</v>
      </c>
      <c r="BK177" s="2">
        <f t="shared" si="25"/>
        <v>0</v>
      </c>
    </row>
    <row r="178" spans="2:63" ht="15" customHeight="1" x14ac:dyDescent="0.25">
      <c r="B178" s="14">
        <v>170</v>
      </c>
      <c r="C178" s="95" t="str">
        <f t="shared" si="29"/>
        <v/>
      </c>
      <c r="D178" s="15" t="str">
        <f t="shared" si="34"/>
        <v>OK</v>
      </c>
      <c r="E178" s="16" t="e">
        <f>VLOOKUP('Data Sheet'!$B$8,'Data Sheet'!$I$2:$J$9,2,FALSE)</f>
        <v>#N/A</v>
      </c>
      <c r="F178" s="16" t="str">
        <f t="shared" si="30"/>
        <v/>
      </c>
      <c r="G178" s="103">
        <f t="shared" si="31"/>
        <v>0</v>
      </c>
      <c r="H178" s="17" t="s">
        <v>26</v>
      </c>
      <c r="I178" s="17" t="s">
        <v>26</v>
      </c>
      <c r="J178" s="17" t="str">
        <f>IF('Data Sheet'!$B$9="NC-50","N/A","OK")</f>
        <v>OK</v>
      </c>
      <c r="K178" s="17" t="str">
        <f>IF('Data Sheet'!$B$9="NC-50","N/A","OK")</f>
        <v>OK</v>
      </c>
      <c r="L178" s="17" t="str">
        <f t="shared" si="32"/>
        <v>OK</v>
      </c>
      <c r="M178" s="17" t="str">
        <f t="shared" si="33"/>
        <v>OK</v>
      </c>
      <c r="N178" s="18" t="str">
        <f>IF(BO178&lt;&gt;"",
    IF(INT('Data Sheet'!$A$19)=INT('Data Sheet'!$B$19),
        --(INT('Data Sheet'!$A$19) &amp; "." &amp; BO178),
        IF(AND((--(INT('Data Sheet'!$A$19) &amp; "." &amp; BO178)&gt;=--('Data Sheet'!$A$19)), (--(INT('Data Sheet'!$A$19) &amp; "." &amp; BO178)&lt;=--('Data Sheet'!$B$19))),
            --(INT('Data Sheet'!$A$19) &amp; "." &amp; BO178),
            --(INT('Data Sheet'!$B$19) &amp; "." &amp; BO178)
        )
    ),
    IF(BN178&lt;&gt;"",
        IF(INT('Data Sheet'!$A$19)=INT('Data Sheet'!$B$19),
            --(INT('Data Sheet'!$A$19) &amp; "." &amp; LEFT(BN178,3)),
            IF(AND((--(INT('Data Sheet'!$A$19) &amp; "." &amp; LEFT(BN178,3))&gt;=--('Data Sheet'!$A$19)), (--(INT('Data Sheet'!$A$19) &amp; "." &amp; LEFT(BN178,3))&lt;=--('Data Sheet'!$B$19))),
                --(INT('Data Sheet'!$A$19) &amp; "." &amp; LEFT(BN178,3)),
                --(INT('Data Sheet'!$B$19) &amp; "." &amp; LEFT(BN178,3))
            )
        ),
        "OK"
    )
)</f>
        <v>OK</v>
      </c>
      <c r="O178" s="23" t="str">
        <f>IF(BP178&lt;&gt;"",
    IF(INT('Data Sheet'!$A$19)=INT('Data Sheet'!$B$19),
        --(INT('Data Sheet'!$A$19) &amp; "." &amp; BP178),
        IF(AND((--(INT('Data Sheet'!$A$19) &amp; "." &amp; BP178)&gt;=--('Data Sheet'!$A$19)), (--(INT('Data Sheet'!$A$19) &amp; "." &amp; BP178)&lt;=--('Data Sheet'!$B$19))),
            --(INT('Data Sheet'!$A$19) &amp; "." &amp; BP178),
            --(INT('Data Sheet'!$B$19) &amp; "." &amp; BP178)
        )
    ),
    IF(BN178&lt;&gt;"",
        IF(INT('Data Sheet'!$A$19)=INT('Data Sheet'!$B$19),
            --(INT('Data Sheet'!$A$19) &amp; "." &amp; RIGHT(BN178,3)),
            IF(AND((--(INT('Data Sheet'!$A$19) &amp; "." &amp; RIGHT(BN178,3))&gt;=--('Data Sheet'!$A$19)), (--(INT('Data Sheet'!$A$19) &amp; "." &amp; RIGHT(BN178,3))&lt;=--('Data Sheet'!$B$19))),
                --(INT('Data Sheet'!$A$19) &amp; "." &amp; RIGHT(BN178,3)),
                --(INT('Data Sheet'!$B$19) &amp; "." &amp; RIGHT(BN178,3))
            )
        ),
        "OK"
    )
)</f>
        <v>OK</v>
      </c>
      <c r="P178" s="23" t="str">
        <f>IF(BR178&lt;&gt;"",
    IF(INT('Data Sheet'!$A$19)=INT('Data Sheet'!$B$15),
        --(INT('Data Sheet'!$A$15) &amp; "." &amp; BR178),
        IF(AND((--(INT('Data Sheet'!$A$15) &amp; "." &amp; BR178)&gt;=--('Data Sheet'!$A$15)), (--(INT('Data Sheet'!$A$15) &amp; "." &amp; BR178)&lt;=--('Data Sheet'!$B$15))),
            --(INT('Data Sheet'!$A$15) &amp; "." &amp; BR178),
            --(INT('Data Sheet'!$B$15) &amp; "." &amp; BR178)
        )
    ),
    IF(BQ178&lt;&gt;"",
        IF(INT('Data Sheet'!$A$15)=INT('Data Sheet'!$B$15),
            --(INT('Data Sheet'!$A$15) &amp; "." &amp; LEFT(BQ178,3)),
            IF(AND((--(INT('Data Sheet'!$A$15) &amp; "." &amp; LEFT(BQ178,3))&gt;=--('Data Sheet'!$A$15)), (--(INT('Data Sheet'!$A$15) &amp; "." &amp; LEFT(BQ178,3))&lt;=--('Data Sheet'!$B$15))),
                --(INT('Data Sheet'!$A$15) &amp; "." &amp; LEFT(BQ178,3)),
                --(INT('Data Sheet'!$B$15) &amp; "." &amp; LEFT(BQ178,3))
            )
        ),
        "OK"
    )
)</f>
        <v>OK</v>
      </c>
      <c r="Q178" s="23" t="str">
        <f>IF(BS178&lt;&gt;"",
    IF(INT('Data Sheet'!$A$19)=INT('Data Sheet'!$B$15),
        --(INT('Data Sheet'!$A$15) &amp; "." &amp; BS178),
        IF(AND((--(INT('Data Sheet'!$A$15) &amp; "." &amp; BS178)&gt;=--('Data Sheet'!$A$15)), (--(INT('Data Sheet'!$A$15) &amp; "." &amp; BS178)&lt;=--('Data Sheet'!$B$15))),
            --(INT('Data Sheet'!$A$15) &amp; "." &amp; BS178),
            --(INT('Data Sheet'!$B$15) &amp; "." &amp; BS178)
        )
    ),
    IF(BQ178&lt;&gt;"",
        IF(INT('Data Sheet'!$A$15)=INT('Data Sheet'!$B$15),
            --(INT('Data Sheet'!$A$15) &amp; "." &amp; RIGHT(BQ178,3)),
            IF(AND((--(INT('Data Sheet'!$A$15) &amp; "." &amp; RIGHT(BQ178,3))&gt;=--('Data Sheet'!$A$15)), (--(INT('Data Sheet'!$A$15) &amp; "." &amp; RIGHT(BQ178,3))&lt;=--('Data Sheet'!$B$15))),
                --(INT('Data Sheet'!$A$15) &amp; "." &amp; RIGHT(BQ178,3)),
                --(INT('Data Sheet'!$B$15) &amp; "." &amp; RIGHT(BQ178,3))
            )
        ),
        "OK"
    )
)</f>
        <v>OK</v>
      </c>
      <c r="R178" s="19"/>
      <c r="S178" s="19"/>
      <c r="T178" s="19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1"/>
      <c r="AU178" s="21"/>
      <c r="AV178" s="21"/>
      <c r="AW178" s="22"/>
      <c r="AX178" s="99"/>
      <c r="AY178" s="20"/>
      <c r="AZ178" s="20"/>
      <c r="BA178" s="22"/>
      <c r="BB178">
        <v>170</v>
      </c>
      <c r="BC178" s="80"/>
      <c r="BD178" s="80"/>
      <c r="BE178" s="80"/>
      <c r="BF178" s="80"/>
      <c r="BG178" s="32" t="str">
        <f t="shared" si="26"/>
        <v/>
      </c>
      <c r="BH178" s="78">
        <f t="shared" si="24"/>
        <v>0</v>
      </c>
      <c r="BI178" s="2">
        <f t="shared" si="27"/>
        <v>0</v>
      </c>
      <c r="BJ178" s="2">
        <f t="shared" si="28"/>
        <v>0</v>
      </c>
      <c r="BK178" s="2">
        <f t="shared" si="25"/>
        <v>0</v>
      </c>
    </row>
    <row r="179" spans="2:63" ht="15" customHeight="1" x14ac:dyDescent="0.25">
      <c r="B179" s="14">
        <v>171</v>
      </c>
      <c r="C179" s="95" t="str">
        <f t="shared" si="29"/>
        <v/>
      </c>
      <c r="D179" s="15" t="str">
        <f t="shared" si="34"/>
        <v>OK</v>
      </c>
      <c r="E179" s="16" t="e">
        <f>VLOOKUP('Data Sheet'!$B$8,'Data Sheet'!$I$2:$J$9,2,FALSE)</f>
        <v>#N/A</v>
      </c>
      <c r="F179" s="16" t="str">
        <f t="shared" si="30"/>
        <v/>
      </c>
      <c r="G179" s="103">
        <f t="shared" si="31"/>
        <v>0</v>
      </c>
      <c r="H179" s="17" t="s">
        <v>26</v>
      </c>
      <c r="I179" s="17" t="s">
        <v>26</v>
      </c>
      <c r="J179" s="17" t="str">
        <f>IF('Data Sheet'!$B$9="NC-50","N/A","OK")</f>
        <v>OK</v>
      </c>
      <c r="K179" s="17" t="str">
        <f>IF('Data Sheet'!$B$9="NC-50","N/A","OK")</f>
        <v>OK</v>
      </c>
      <c r="L179" s="17" t="str">
        <f t="shared" si="32"/>
        <v>OK</v>
      </c>
      <c r="M179" s="17" t="str">
        <f t="shared" si="33"/>
        <v>OK</v>
      </c>
      <c r="N179" s="18" t="str">
        <f>IF(BO179&lt;&gt;"",
    IF(INT('Data Sheet'!$A$19)=INT('Data Sheet'!$B$19),
        --(INT('Data Sheet'!$A$19) &amp; "." &amp; BO179),
        IF(AND((--(INT('Data Sheet'!$A$19) &amp; "." &amp; BO179)&gt;=--('Data Sheet'!$A$19)), (--(INT('Data Sheet'!$A$19) &amp; "." &amp; BO179)&lt;=--('Data Sheet'!$B$19))),
            --(INT('Data Sheet'!$A$19) &amp; "." &amp; BO179),
            --(INT('Data Sheet'!$B$19) &amp; "." &amp; BO179)
        )
    ),
    IF(BN179&lt;&gt;"",
        IF(INT('Data Sheet'!$A$19)=INT('Data Sheet'!$B$19),
            --(INT('Data Sheet'!$A$19) &amp; "." &amp; LEFT(BN179,3)),
            IF(AND((--(INT('Data Sheet'!$A$19) &amp; "." &amp; LEFT(BN179,3))&gt;=--('Data Sheet'!$A$19)), (--(INT('Data Sheet'!$A$19) &amp; "." &amp; LEFT(BN179,3))&lt;=--('Data Sheet'!$B$19))),
                --(INT('Data Sheet'!$A$19) &amp; "." &amp; LEFT(BN179,3)),
                --(INT('Data Sheet'!$B$19) &amp; "." &amp; LEFT(BN179,3))
            )
        ),
        "OK"
    )
)</f>
        <v>OK</v>
      </c>
      <c r="O179" s="23" t="str">
        <f>IF(BP179&lt;&gt;"",
    IF(INT('Data Sheet'!$A$19)=INT('Data Sheet'!$B$19),
        --(INT('Data Sheet'!$A$19) &amp; "." &amp; BP179),
        IF(AND((--(INT('Data Sheet'!$A$19) &amp; "." &amp; BP179)&gt;=--('Data Sheet'!$A$19)), (--(INT('Data Sheet'!$A$19) &amp; "." &amp; BP179)&lt;=--('Data Sheet'!$B$19))),
            --(INT('Data Sheet'!$A$19) &amp; "." &amp; BP179),
            --(INT('Data Sheet'!$B$19) &amp; "." &amp; BP179)
        )
    ),
    IF(BN179&lt;&gt;"",
        IF(INT('Data Sheet'!$A$19)=INT('Data Sheet'!$B$19),
            --(INT('Data Sheet'!$A$19) &amp; "." &amp; RIGHT(BN179,3)),
            IF(AND((--(INT('Data Sheet'!$A$19) &amp; "." &amp; RIGHT(BN179,3))&gt;=--('Data Sheet'!$A$19)), (--(INT('Data Sheet'!$A$19) &amp; "." &amp; RIGHT(BN179,3))&lt;=--('Data Sheet'!$B$19))),
                --(INT('Data Sheet'!$A$19) &amp; "." &amp; RIGHT(BN179,3)),
                --(INT('Data Sheet'!$B$19) &amp; "." &amp; RIGHT(BN179,3))
            )
        ),
        "OK"
    )
)</f>
        <v>OK</v>
      </c>
      <c r="P179" s="23" t="str">
        <f>IF(BR179&lt;&gt;"",
    IF(INT('Data Sheet'!$A$19)=INT('Data Sheet'!$B$15),
        --(INT('Data Sheet'!$A$15) &amp; "." &amp; BR179),
        IF(AND((--(INT('Data Sheet'!$A$15) &amp; "." &amp; BR179)&gt;=--('Data Sheet'!$A$15)), (--(INT('Data Sheet'!$A$15) &amp; "." &amp; BR179)&lt;=--('Data Sheet'!$B$15))),
            --(INT('Data Sheet'!$A$15) &amp; "." &amp; BR179),
            --(INT('Data Sheet'!$B$15) &amp; "." &amp; BR179)
        )
    ),
    IF(BQ179&lt;&gt;"",
        IF(INT('Data Sheet'!$A$15)=INT('Data Sheet'!$B$15),
            --(INT('Data Sheet'!$A$15) &amp; "." &amp; LEFT(BQ179,3)),
            IF(AND((--(INT('Data Sheet'!$A$15) &amp; "." &amp; LEFT(BQ179,3))&gt;=--('Data Sheet'!$A$15)), (--(INT('Data Sheet'!$A$15) &amp; "." &amp; LEFT(BQ179,3))&lt;=--('Data Sheet'!$B$15))),
                --(INT('Data Sheet'!$A$15) &amp; "." &amp; LEFT(BQ179,3)),
                --(INT('Data Sheet'!$B$15) &amp; "." &amp; LEFT(BQ179,3))
            )
        ),
        "OK"
    )
)</f>
        <v>OK</v>
      </c>
      <c r="Q179" s="23" t="str">
        <f>IF(BS179&lt;&gt;"",
    IF(INT('Data Sheet'!$A$19)=INT('Data Sheet'!$B$15),
        --(INT('Data Sheet'!$A$15) &amp; "." &amp; BS179),
        IF(AND((--(INT('Data Sheet'!$A$15) &amp; "." &amp; BS179)&gt;=--('Data Sheet'!$A$15)), (--(INT('Data Sheet'!$A$15) &amp; "." &amp; BS179)&lt;=--('Data Sheet'!$B$15))),
            --(INT('Data Sheet'!$A$15) &amp; "." &amp; BS179),
            --(INT('Data Sheet'!$B$15) &amp; "." &amp; BS179)
        )
    ),
    IF(BQ179&lt;&gt;"",
        IF(INT('Data Sheet'!$A$15)=INT('Data Sheet'!$B$15),
            --(INT('Data Sheet'!$A$15) &amp; "." &amp; RIGHT(BQ179,3)),
            IF(AND((--(INT('Data Sheet'!$A$15) &amp; "." &amp; RIGHT(BQ179,3))&gt;=--('Data Sheet'!$A$15)), (--(INT('Data Sheet'!$A$15) &amp; "." &amp; RIGHT(BQ179,3))&lt;=--('Data Sheet'!$B$15))),
                --(INT('Data Sheet'!$A$15) &amp; "." &amp; RIGHT(BQ179,3)),
                --(INT('Data Sheet'!$B$15) &amp; "." &amp; RIGHT(BQ179,3))
            )
        ),
        "OK"
    )
)</f>
        <v>OK</v>
      </c>
      <c r="R179" s="19"/>
      <c r="S179" s="19"/>
      <c r="T179" s="19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1"/>
      <c r="AU179" s="21"/>
      <c r="AV179" s="21"/>
      <c r="AW179" s="22"/>
      <c r="AX179" s="99"/>
      <c r="AY179" s="20"/>
      <c r="AZ179" s="20"/>
      <c r="BA179" s="22"/>
      <c r="BB179">
        <v>171</v>
      </c>
      <c r="BC179" s="80"/>
      <c r="BD179" s="80"/>
      <c r="BE179" s="80"/>
      <c r="BF179" s="80"/>
      <c r="BG179" s="32" t="str">
        <f t="shared" si="26"/>
        <v/>
      </c>
      <c r="BH179" s="78">
        <f t="shared" si="24"/>
        <v>0</v>
      </c>
      <c r="BI179" s="2">
        <f t="shared" si="27"/>
        <v>0</v>
      </c>
      <c r="BJ179" s="2">
        <f t="shared" si="28"/>
        <v>0</v>
      </c>
      <c r="BK179" s="2">
        <f t="shared" si="25"/>
        <v>0</v>
      </c>
    </row>
    <row r="180" spans="2:63" ht="15" customHeight="1" x14ac:dyDescent="0.25">
      <c r="B180" s="14">
        <v>172</v>
      </c>
      <c r="C180" s="95" t="str">
        <f t="shared" si="29"/>
        <v/>
      </c>
      <c r="D180" s="15" t="str">
        <f t="shared" si="34"/>
        <v>OK</v>
      </c>
      <c r="E180" s="16" t="e">
        <f>VLOOKUP('Data Sheet'!$B$8,'Data Sheet'!$I$2:$J$9,2,FALSE)</f>
        <v>#N/A</v>
      </c>
      <c r="F180" s="16" t="str">
        <f t="shared" si="30"/>
        <v/>
      </c>
      <c r="G180" s="103">
        <f t="shared" si="31"/>
        <v>0</v>
      </c>
      <c r="H180" s="17" t="s">
        <v>26</v>
      </c>
      <c r="I180" s="17" t="s">
        <v>26</v>
      </c>
      <c r="J180" s="17" t="str">
        <f>IF('Data Sheet'!$B$9="NC-50","N/A","OK")</f>
        <v>OK</v>
      </c>
      <c r="K180" s="17" t="str">
        <f>IF('Data Sheet'!$B$9="NC-50","N/A","OK")</f>
        <v>OK</v>
      </c>
      <c r="L180" s="17" t="str">
        <f t="shared" si="32"/>
        <v>OK</v>
      </c>
      <c r="M180" s="17" t="str">
        <f t="shared" si="33"/>
        <v>OK</v>
      </c>
      <c r="N180" s="18" t="str">
        <f>IF(BO180&lt;&gt;"",
    IF(INT('Data Sheet'!$A$19)=INT('Data Sheet'!$B$19),
        --(INT('Data Sheet'!$A$19) &amp; "." &amp; BO180),
        IF(AND((--(INT('Data Sheet'!$A$19) &amp; "." &amp; BO180)&gt;=--('Data Sheet'!$A$19)), (--(INT('Data Sheet'!$A$19) &amp; "." &amp; BO180)&lt;=--('Data Sheet'!$B$19))),
            --(INT('Data Sheet'!$A$19) &amp; "." &amp; BO180),
            --(INT('Data Sheet'!$B$19) &amp; "." &amp; BO180)
        )
    ),
    IF(BN180&lt;&gt;"",
        IF(INT('Data Sheet'!$A$19)=INT('Data Sheet'!$B$19),
            --(INT('Data Sheet'!$A$19) &amp; "." &amp; LEFT(BN180,3)),
            IF(AND((--(INT('Data Sheet'!$A$19) &amp; "." &amp; LEFT(BN180,3))&gt;=--('Data Sheet'!$A$19)), (--(INT('Data Sheet'!$A$19) &amp; "." &amp; LEFT(BN180,3))&lt;=--('Data Sheet'!$B$19))),
                --(INT('Data Sheet'!$A$19) &amp; "." &amp; LEFT(BN180,3)),
                --(INT('Data Sheet'!$B$19) &amp; "." &amp; LEFT(BN180,3))
            )
        ),
        "OK"
    )
)</f>
        <v>OK</v>
      </c>
      <c r="O180" s="23" t="str">
        <f>IF(BP180&lt;&gt;"",
    IF(INT('Data Sheet'!$A$19)=INT('Data Sheet'!$B$19),
        --(INT('Data Sheet'!$A$19) &amp; "." &amp; BP180),
        IF(AND((--(INT('Data Sheet'!$A$19) &amp; "." &amp; BP180)&gt;=--('Data Sheet'!$A$19)), (--(INT('Data Sheet'!$A$19) &amp; "." &amp; BP180)&lt;=--('Data Sheet'!$B$19))),
            --(INT('Data Sheet'!$A$19) &amp; "." &amp; BP180),
            --(INT('Data Sheet'!$B$19) &amp; "." &amp; BP180)
        )
    ),
    IF(BN180&lt;&gt;"",
        IF(INT('Data Sheet'!$A$19)=INT('Data Sheet'!$B$19),
            --(INT('Data Sheet'!$A$19) &amp; "." &amp; RIGHT(BN180,3)),
            IF(AND((--(INT('Data Sheet'!$A$19) &amp; "." &amp; RIGHT(BN180,3))&gt;=--('Data Sheet'!$A$19)), (--(INT('Data Sheet'!$A$19) &amp; "." &amp; RIGHT(BN180,3))&lt;=--('Data Sheet'!$B$19))),
                --(INT('Data Sheet'!$A$19) &amp; "." &amp; RIGHT(BN180,3)),
                --(INT('Data Sheet'!$B$19) &amp; "." &amp; RIGHT(BN180,3))
            )
        ),
        "OK"
    )
)</f>
        <v>OK</v>
      </c>
      <c r="P180" s="23" t="str">
        <f>IF(BR180&lt;&gt;"",
    IF(INT('Data Sheet'!$A$19)=INT('Data Sheet'!$B$15),
        --(INT('Data Sheet'!$A$15) &amp; "." &amp; BR180),
        IF(AND((--(INT('Data Sheet'!$A$15) &amp; "." &amp; BR180)&gt;=--('Data Sheet'!$A$15)), (--(INT('Data Sheet'!$A$15) &amp; "." &amp; BR180)&lt;=--('Data Sheet'!$B$15))),
            --(INT('Data Sheet'!$A$15) &amp; "." &amp; BR180),
            --(INT('Data Sheet'!$B$15) &amp; "." &amp; BR180)
        )
    ),
    IF(BQ180&lt;&gt;"",
        IF(INT('Data Sheet'!$A$15)=INT('Data Sheet'!$B$15),
            --(INT('Data Sheet'!$A$15) &amp; "." &amp; LEFT(BQ180,3)),
            IF(AND((--(INT('Data Sheet'!$A$15) &amp; "." &amp; LEFT(BQ180,3))&gt;=--('Data Sheet'!$A$15)), (--(INT('Data Sheet'!$A$15) &amp; "." &amp; LEFT(BQ180,3))&lt;=--('Data Sheet'!$B$15))),
                --(INT('Data Sheet'!$A$15) &amp; "." &amp; LEFT(BQ180,3)),
                --(INT('Data Sheet'!$B$15) &amp; "." &amp; LEFT(BQ180,3))
            )
        ),
        "OK"
    )
)</f>
        <v>OK</v>
      </c>
      <c r="Q180" s="23" t="str">
        <f>IF(BS180&lt;&gt;"",
    IF(INT('Data Sheet'!$A$19)=INT('Data Sheet'!$B$15),
        --(INT('Data Sheet'!$A$15) &amp; "." &amp; BS180),
        IF(AND((--(INT('Data Sheet'!$A$15) &amp; "." &amp; BS180)&gt;=--('Data Sheet'!$A$15)), (--(INT('Data Sheet'!$A$15) &amp; "." &amp; BS180)&lt;=--('Data Sheet'!$B$15))),
            --(INT('Data Sheet'!$A$15) &amp; "." &amp; BS180),
            --(INT('Data Sheet'!$B$15) &amp; "." &amp; BS180)
        )
    ),
    IF(BQ180&lt;&gt;"",
        IF(INT('Data Sheet'!$A$15)=INT('Data Sheet'!$B$15),
            --(INT('Data Sheet'!$A$15) &amp; "." &amp; RIGHT(BQ180,3)),
            IF(AND((--(INT('Data Sheet'!$A$15) &amp; "." &amp; RIGHT(BQ180,3))&gt;=--('Data Sheet'!$A$15)), (--(INT('Data Sheet'!$A$15) &amp; "." &amp; RIGHT(BQ180,3))&lt;=--('Data Sheet'!$B$15))),
                --(INT('Data Sheet'!$A$15) &amp; "." &amp; RIGHT(BQ180,3)),
                --(INT('Data Sheet'!$B$15) &amp; "." &amp; RIGHT(BQ180,3))
            )
        ),
        "OK"
    )
)</f>
        <v>OK</v>
      </c>
      <c r="R180" s="19"/>
      <c r="S180" s="19"/>
      <c r="T180" s="19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1"/>
      <c r="AU180" s="21"/>
      <c r="AV180" s="21"/>
      <c r="AW180" s="22"/>
      <c r="AX180" s="99"/>
      <c r="AY180" s="20"/>
      <c r="AZ180" s="20"/>
      <c r="BA180" s="22"/>
      <c r="BB180">
        <v>172</v>
      </c>
      <c r="BC180" s="80"/>
      <c r="BD180" s="80"/>
      <c r="BE180" s="80"/>
      <c r="BF180" s="80"/>
      <c r="BG180" s="32" t="str">
        <f t="shared" si="26"/>
        <v/>
      </c>
      <c r="BH180" s="78">
        <f t="shared" si="24"/>
        <v>0</v>
      </c>
      <c r="BI180" s="2">
        <f t="shared" si="27"/>
        <v>0</v>
      </c>
      <c r="BJ180" s="2">
        <f t="shared" si="28"/>
        <v>0</v>
      </c>
      <c r="BK180" s="2">
        <f t="shared" si="25"/>
        <v>0</v>
      </c>
    </row>
    <row r="181" spans="2:63" ht="15" customHeight="1" x14ac:dyDescent="0.25">
      <c r="B181" s="14">
        <v>173</v>
      </c>
      <c r="C181" s="95" t="str">
        <f t="shared" si="29"/>
        <v/>
      </c>
      <c r="D181" s="15" t="str">
        <f t="shared" si="34"/>
        <v>OK</v>
      </c>
      <c r="E181" s="16" t="e">
        <f>VLOOKUP('Data Sheet'!$B$8,'Data Sheet'!$I$2:$J$9,2,FALSE)</f>
        <v>#N/A</v>
      </c>
      <c r="F181" s="16" t="str">
        <f t="shared" si="30"/>
        <v/>
      </c>
      <c r="G181" s="103">
        <f t="shared" si="31"/>
        <v>0</v>
      </c>
      <c r="H181" s="17" t="s">
        <v>26</v>
      </c>
      <c r="I181" s="17" t="s">
        <v>26</v>
      </c>
      <c r="J181" s="17" t="str">
        <f>IF('Data Sheet'!$B$9="NC-50","N/A","OK")</f>
        <v>OK</v>
      </c>
      <c r="K181" s="17" t="str">
        <f>IF('Data Sheet'!$B$9="NC-50","N/A","OK")</f>
        <v>OK</v>
      </c>
      <c r="L181" s="17" t="str">
        <f t="shared" si="32"/>
        <v>OK</v>
      </c>
      <c r="M181" s="17" t="str">
        <f t="shared" si="33"/>
        <v>OK</v>
      </c>
      <c r="N181" s="18" t="str">
        <f>IF(BO181&lt;&gt;"",
    IF(INT('Data Sheet'!$A$19)=INT('Data Sheet'!$B$19),
        --(INT('Data Sheet'!$A$19) &amp; "." &amp; BO181),
        IF(AND((--(INT('Data Sheet'!$A$19) &amp; "." &amp; BO181)&gt;=--('Data Sheet'!$A$19)), (--(INT('Data Sheet'!$A$19) &amp; "." &amp; BO181)&lt;=--('Data Sheet'!$B$19))),
            --(INT('Data Sheet'!$A$19) &amp; "." &amp; BO181),
            --(INT('Data Sheet'!$B$19) &amp; "." &amp; BO181)
        )
    ),
    IF(BN181&lt;&gt;"",
        IF(INT('Data Sheet'!$A$19)=INT('Data Sheet'!$B$19),
            --(INT('Data Sheet'!$A$19) &amp; "." &amp; LEFT(BN181,3)),
            IF(AND((--(INT('Data Sheet'!$A$19) &amp; "." &amp; LEFT(BN181,3))&gt;=--('Data Sheet'!$A$19)), (--(INT('Data Sheet'!$A$19) &amp; "." &amp; LEFT(BN181,3))&lt;=--('Data Sheet'!$B$19))),
                --(INT('Data Sheet'!$A$19) &amp; "." &amp; LEFT(BN181,3)),
                --(INT('Data Sheet'!$B$19) &amp; "." &amp; LEFT(BN181,3))
            )
        ),
        "OK"
    )
)</f>
        <v>OK</v>
      </c>
      <c r="O181" s="23" t="str">
        <f>IF(BP181&lt;&gt;"",
    IF(INT('Data Sheet'!$A$19)=INT('Data Sheet'!$B$19),
        --(INT('Data Sheet'!$A$19) &amp; "." &amp; BP181),
        IF(AND((--(INT('Data Sheet'!$A$19) &amp; "." &amp; BP181)&gt;=--('Data Sheet'!$A$19)), (--(INT('Data Sheet'!$A$19) &amp; "." &amp; BP181)&lt;=--('Data Sheet'!$B$19))),
            --(INT('Data Sheet'!$A$19) &amp; "." &amp; BP181),
            --(INT('Data Sheet'!$B$19) &amp; "." &amp; BP181)
        )
    ),
    IF(BN181&lt;&gt;"",
        IF(INT('Data Sheet'!$A$19)=INT('Data Sheet'!$B$19),
            --(INT('Data Sheet'!$A$19) &amp; "." &amp; RIGHT(BN181,3)),
            IF(AND((--(INT('Data Sheet'!$A$19) &amp; "." &amp; RIGHT(BN181,3))&gt;=--('Data Sheet'!$A$19)), (--(INT('Data Sheet'!$A$19) &amp; "." &amp; RIGHT(BN181,3))&lt;=--('Data Sheet'!$B$19))),
                --(INT('Data Sheet'!$A$19) &amp; "." &amp; RIGHT(BN181,3)),
                --(INT('Data Sheet'!$B$19) &amp; "." &amp; RIGHT(BN181,3))
            )
        ),
        "OK"
    )
)</f>
        <v>OK</v>
      </c>
      <c r="P181" s="23" t="str">
        <f>IF(BR181&lt;&gt;"",
    IF(INT('Data Sheet'!$A$19)=INT('Data Sheet'!$B$15),
        --(INT('Data Sheet'!$A$15) &amp; "." &amp; BR181),
        IF(AND((--(INT('Data Sheet'!$A$15) &amp; "." &amp; BR181)&gt;=--('Data Sheet'!$A$15)), (--(INT('Data Sheet'!$A$15) &amp; "." &amp; BR181)&lt;=--('Data Sheet'!$B$15))),
            --(INT('Data Sheet'!$A$15) &amp; "." &amp; BR181),
            --(INT('Data Sheet'!$B$15) &amp; "." &amp; BR181)
        )
    ),
    IF(BQ181&lt;&gt;"",
        IF(INT('Data Sheet'!$A$15)=INT('Data Sheet'!$B$15),
            --(INT('Data Sheet'!$A$15) &amp; "." &amp; LEFT(BQ181,3)),
            IF(AND((--(INT('Data Sheet'!$A$15) &amp; "." &amp; LEFT(BQ181,3))&gt;=--('Data Sheet'!$A$15)), (--(INT('Data Sheet'!$A$15) &amp; "." &amp; LEFT(BQ181,3))&lt;=--('Data Sheet'!$B$15))),
                --(INT('Data Sheet'!$A$15) &amp; "." &amp; LEFT(BQ181,3)),
                --(INT('Data Sheet'!$B$15) &amp; "." &amp; LEFT(BQ181,3))
            )
        ),
        "OK"
    )
)</f>
        <v>OK</v>
      </c>
      <c r="Q181" s="23" t="str">
        <f>IF(BS181&lt;&gt;"",
    IF(INT('Data Sheet'!$A$19)=INT('Data Sheet'!$B$15),
        --(INT('Data Sheet'!$A$15) &amp; "." &amp; BS181),
        IF(AND((--(INT('Data Sheet'!$A$15) &amp; "." &amp; BS181)&gt;=--('Data Sheet'!$A$15)), (--(INT('Data Sheet'!$A$15) &amp; "." &amp; BS181)&lt;=--('Data Sheet'!$B$15))),
            --(INT('Data Sheet'!$A$15) &amp; "." &amp; BS181),
            --(INT('Data Sheet'!$B$15) &amp; "." &amp; BS181)
        )
    ),
    IF(BQ181&lt;&gt;"",
        IF(INT('Data Sheet'!$A$15)=INT('Data Sheet'!$B$15),
            --(INT('Data Sheet'!$A$15) &amp; "." &amp; RIGHT(BQ181,3)),
            IF(AND((--(INT('Data Sheet'!$A$15) &amp; "." &amp; RIGHT(BQ181,3))&gt;=--('Data Sheet'!$A$15)), (--(INT('Data Sheet'!$A$15) &amp; "." &amp; RIGHT(BQ181,3))&lt;=--('Data Sheet'!$B$15))),
                --(INT('Data Sheet'!$A$15) &amp; "." &amp; RIGHT(BQ181,3)),
                --(INT('Data Sheet'!$B$15) &amp; "." &amp; RIGHT(BQ181,3))
            )
        ),
        "OK"
    )
)</f>
        <v>OK</v>
      </c>
      <c r="R181" s="19"/>
      <c r="S181" s="19"/>
      <c r="T181" s="19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1"/>
      <c r="AU181" s="21"/>
      <c r="AV181" s="21"/>
      <c r="AW181" s="22"/>
      <c r="AX181" s="99"/>
      <c r="AY181" s="20"/>
      <c r="AZ181" s="20"/>
      <c r="BA181" s="22"/>
      <c r="BB181">
        <v>173</v>
      </c>
      <c r="BC181" s="80"/>
      <c r="BD181" s="80"/>
      <c r="BE181" s="80"/>
      <c r="BF181" s="80"/>
      <c r="BG181" s="32" t="str">
        <f t="shared" si="26"/>
        <v/>
      </c>
      <c r="BH181" s="78">
        <f t="shared" si="24"/>
        <v>0</v>
      </c>
      <c r="BI181" s="2">
        <f t="shared" si="27"/>
        <v>0</v>
      </c>
      <c r="BJ181" s="2">
        <f t="shared" si="28"/>
        <v>0</v>
      </c>
      <c r="BK181" s="2">
        <f t="shared" si="25"/>
        <v>0</v>
      </c>
    </row>
    <row r="182" spans="2:63" ht="15" customHeight="1" x14ac:dyDescent="0.25">
      <c r="B182" s="14">
        <v>174</v>
      </c>
      <c r="C182" s="95" t="str">
        <f t="shared" si="29"/>
        <v/>
      </c>
      <c r="D182" s="15" t="str">
        <f t="shared" si="34"/>
        <v>OK</v>
      </c>
      <c r="E182" s="16" t="e">
        <f>VLOOKUP('Data Sheet'!$B$8,'Data Sheet'!$I$2:$J$9,2,FALSE)</f>
        <v>#N/A</v>
      </c>
      <c r="F182" s="16" t="str">
        <f t="shared" si="30"/>
        <v/>
      </c>
      <c r="G182" s="103">
        <f t="shared" si="31"/>
        <v>0</v>
      </c>
      <c r="H182" s="17" t="s">
        <v>26</v>
      </c>
      <c r="I182" s="17" t="s">
        <v>26</v>
      </c>
      <c r="J182" s="17" t="str">
        <f>IF('Data Sheet'!$B$9="NC-50","N/A","OK")</f>
        <v>OK</v>
      </c>
      <c r="K182" s="17" t="str">
        <f>IF('Data Sheet'!$B$9="NC-50","N/A","OK")</f>
        <v>OK</v>
      </c>
      <c r="L182" s="17" t="str">
        <f t="shared" si="32"/>
        <v>OK</v>
      </c>
      <c r="M182" s="17" t="str">
        <f t="shared" si="33"/>
        <v>OK</v>
      </c>
      <c r="N182" s="18" t="str">
        <f>IF(BO182&lt;&gt;"",
    IF(INT('Data Sheet'!$A$19)=INT('Data Sheet'!$B$19),
        --(INT('Data Sheet'!$A$19) &amp; "." &amp; BO182),
        IF(AND((--(INT('Data Sheet'!$A$19) &amp; "." &amp; BO182)&gt;=--('Data Sheet'!$A$19)), (--(INT('Data Sheet'!$A$19) &amp; "." &amp; BO182)&lt;=--('Data Sheet'!$B$19))),
            --(INT('Data Sheet'!$A$19) &amp; "." &amp; BO182),
            --(INT('Data Sheet'!$B$19) &amp; "." &amp; BO182)
        )
    ),
    IF(BN182&lt;&gt;"",
        IF(INT('Data Sheet'!$A$19)=INT('Data Sheet'!$B$19),
            --(INT('Data Sheet'!$A$19) &amp; "." &amp; LEFT(BN182,3)),
            IF(AND((--(INT('Data Sheet'!$A$19) &amp; "." &amp; LEFT(BN182,3))&gt;=--('Data Sheet'!$A$19)), (--(INT('Data Sheet'!$A$19) &amp; "." &amp; LEFT(BN182,3))&lt;=--('Data Sheet'!$B$19))),
                --(INT('Data Sheet'!$A$19) &amp; "." &amp; LEFT(BN182,3)),
                --(INT('Data Sheet'!$B$19) &amp; "." &amp; LEFT(BN182,3))
            )
        ),
        "OK"
    )
)</f>
        <v>OK</v>
      </c>
      <c r="O182" s="23" t="str">
        <f>IF(BP182&lt;&gt;"",
    IF(INT('Data Sheet'!$A$19)=INT('Data Sheet'!$B$19),
        --(INT('Data Sheet'!$A$19) &amp; "." &amp; BP182),
        IF(AND((--(INT('Data Sheet'!$A$19) &amp; "." &amp; BP182)&gt;=--('Data Sheet'!$A$19)), (--(INT('Data Sheet'!$A$19) &amp; "." &amp; BP182)&lt;=--('Data Sheet'!$B$19))),
            --(INT('Data Sheet'!$A$19) &amp; "." &amp; BP182),
            --(INT('Data Sheet'!$B$19) &amp; "." &amp; BP182)
        )
    ),
    IF(BN182&lt;&gt;"",
        IF(INT('Data Sheet'!$A$19)=INT('Data Sheet'!$B$19),
            --(INT('Data Sheet'!$A$19) &amp; "." &amp; RIGHT(BN182,3)),
            IF(AND((--(INT('Data Sheet'!$A$19) &amp; "." &amp; RIGHT(BN182,3))&gt;=--('Data Sheet'!$A$19)), (--(INT('Data Sheet'!$A$19) &amp; "." &amp; RIGHT(BN182,3))&lt;=--('Data Sheet'!$B$19))),
                --(INT('Data Sheet'!$A$19) &amp; "." &amp; RIGHT(BN182,3)),
                --(INT('Data Sheet'!$B$19) &amp; "." &amp; RIGHT(BN182,3))
            )
        ),
        "OK"
    )
)</f>
        <v>OK</v>
      </c>
      <c r="P182" s="23" t="str">
        <f>IF(BR182&lt;&gt;"",
    IF(INT('Data Sheet'!$A$19)=INT('Data Sheet'!$B$15),
        --(INT('Data Sheet'!$A$15) &amp; "." &amp; BR182),
        IF(AND((--(INT('Data Sheet'!$A$15) &amp; "." &amp; BR182)&gt;=--('Data Sheet'!$A$15)), (--(INT('Data Sheet'!$A$15) &amp; "." &amp; BR182)&lt;=--('Data Sheet'!$B$15))),
            --(INT('Data Sheet'!$A$15) &amp; "." &amp; BR182),
            --(INT('Data Sheet'!$B$15) &amp; "." &amp; BR182)
        )
    ),
    IF(BQ182&lt;&gt;"",
        IF(INT('Data Sheet'!$A$15)=INT('Data Sheet'!$B$15),
            --(INT('Data Sheet'!$A$15) &amp; "." &amp; LEFT(BQ182,3)),
            IF(AND((--(INT('Data Sheet'!$A$15) &amp; "." &amp; LEFT(BQ182,3))&gt;=--('Data Sheet'!$A$15)), (--(INT('Data Sheet'!$A$15) &amp; "." &amp; LEFT(BQ182,3))&lt;=--('Data Sheet'!$B$15))),
                --(INT('Data Sheet'!$A$15) &amp; "." &amp; LEFT(BQ182,3)),
                --(INT('Data Sheet'!$B$15) &amp; "." &amp; LEFT(BQ182,3))
            )
        ),
        "OK"
    )
)</f>
        <v>OK</v>
      </c>
      <c r="Q182" s="23" t="str">
        <f>IF(BS182&lt;&gt;"",
    IF(INT('Data Sheet'!$A$19)=INT('Data Sheet'!$B$15),
        --(INT('Data Sheet'!$A$15) &amp; "." &amp; BS182),
        IF(AND((--(INT('Data Sheet'!$A$15) &amp; "." &amp; BS182)&gt;=--('Data Sheet'!$A$15)), (--(INT('Data Sheet'!$A$15) &amp; "." &amp; BS182)&lt;=--('Data Sheet'!$B$15))),
            --(INT('Data Sheet'!$A$15) &amp; "." &amp; BS182),
            --(INT('Data Sheet'!$B$15) &amp; "." &amp; BS182)
        )
    ),
    IF(BQ182&lt;&gt;"",
        IF(INT('Data Sheet'!$A$15)=INT('Data Sheet'!$B$15),
            --(INT('Data Sheet'!$A$15) &amp; "." &amp; RIGHT(BQ182,3)),
            IF(AND((--(INT('Data Sheet'!$A$15) &amp; "." &amp; RIGHT(BQ182,3))&gt;=--('Data Sheet'!$A$15)), (--(INT('Data Sheet'!$A$15) &amp; "." &amp; RIGHT(BQ182,3))&lt;=--('Data Sheet'!$B$15))),
                --(INT('Data Sheet'!$A$15) &amp; "." &amp; RIGHT(BQ182,3)),
                --(INT('Data Sheet'!$B$15) &amp; "." &amp; RIGHT(BQ182,3))
            )
        ),
        "OK"
    )
)</f>
        <v>OK</v>
      </c>
      <c r="R182" s="19"/>
      <c r="S182" s="19"/>
      <c r="T182" s="19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1"/>
      <c r="AU182" s="21"/>
      <c r="AV182" s="21"/>
      <c r="AW182" s="22"/>
      <c r="AX182" s="99"/>
      <c r="AY182" s="20"/>
      <c r="AZ182" s="20"/>
      <c r="BA182" s="22"/>
      <c r="BB182">
        <v>174</v>
      </c>
      <c r="BC182" s="80"/>
      <c r="BD182" s="80"/>
      <c r="BE182" s="80"/>
      <c r="BF182" s="80"/>
      <c r="BG182" s="32" t="str">
        <f t="shared" si="26"/>
        <v/>
      </c>
      <c r="BH182" s="78">
        <f t="shared" si="24"/>
        <v>0</v>
      </c>
      <c r="BI182" s="2">
        <f t="shared" si="27"/>
        <v>0</v>
      </c>
      <c r="BJ182" s="2">
        <f t="shared" si="28"/>
        <v>0</v>
      </c>
      <c r="BK182" s="2">
        <f t="shared" si="25"/>
        <v>0</v>
      </c>
    </row>
    <row r="183" spans="2:63" ht="15" customHeight="1" x14ac:dyDescent="0.25">
      <c r="B183" s="14">
        <v>175</v>
      </c>
      <c r="C183" s="95" t="str">
        <f t="shared" si="29"/>
        <v/>
      </c>
      <c r="D183" s="15" t="str">
        <f t="shared" si="34"/>
        <v>OK</v>
      </c>
      <c r="E183" s="16" t="e">
        <f>VLOOKUP('Data Sheet'!$B$8,'Data Sheet'!$I$2:$J$9,2,FALSE)</f>
        <v>#N/A</v>
      </c>
      <c r="F183" s="16" t="str">
        <f t="shared" si="30"/>
        <v/>
      </c>
      <c r="G183" s="103">
        <f t="shared" si="31"/>
        <v>0</v>
      </c>
      <c r="H183" s="17" t="s">
        <v>26</v>
      </c>
      <c r="I183" s="17" t="s">
        <v>26</v>
      </c>
      <c r="J183" s="17" t="str">
        <f>IF('Data Sheet'!$B$9="NC-50","N/A","OK")</f>
        <v>OK</v>
      </c>
      <c r="K183" s="17" t="str">
        <f>IF('Data Sheet'!$B$9="NC-50","N/A","OK")</f>
        <v>OK</v>
      </c>
      <c r="L183" s="17" t="str">
        <f t="shared" si="32"/>
        <v>OK</v>
      </c>
      <c r="M183" s="17" t="str">
        <f t="shared" si="33"/>
        <v>OK</v>
      </c>
      <c r="N183" s="18" t="str">
        <f>IF(BO183&lt;&gt;"",
    IF(INT('Data Sheet'!$A$19)=INT('Data Sheet'!$B$19),
        --(INT('Data Sheet'!$A$19) &amp; "." &amp; BO183),
        IF(AND((--(INT('Data Sheet'!$A$19) &amp; "." &amp; BO183)&gt;=--('Data Sheet'!$A$19)), (--(INT('Data Sheet'!$A$19) &amp; "." &amp; BO183)&lt;=--('Data Sheet'!$B$19))),
            --(INT('Data Sheet'!$A$19) &amp; "." &amp; BO183),
            --(INT('Data Sheet'!$B$19) &amp; "." &amp; BO183)
        )
    ),
    IF(BN183&lt;&gt;"",
        IF(INT('Data Sheet'!$A$19)=INT('Data Sheet'!$B$19),
            --(INT('Data Sheet'!$A$19) &amp; "." &amp; LEFT(BN183,3)),
            IF(AND((--(INT('Data Sheet'!$A$19) &amp; "." &amp; LEFT(BN183,3))&gt;=--('Data Sheet'!$A$19)), (--(INT('Data Sheet'!$A$19) &amp; "." &amp; LEFT(BN183,3))&lt;=--('Data Sheet'!$B$19))),
                --(INT('Data Sheet'!$A$19) &amp; "." &amp; LEFT(BN183,3)),
                --(INT('Data Sheet'!$B$19) &amp; "." &amp; LEFT(BN183,3))
            )
        ),
        "OK"
    )
)</f>
        <v>OK</v>
      </c>
      <c r="O183" s="23" t="str">
        <f>IF(BP183&lt;&gt;"",
    IF(INT('Data Sheet'!$A$19)=INT('Data Sheet'!$B$19),
        --(INT('Data Sheet'!$A$19) &amp; "." &amp; BP183),
        IF(AND((--(INT('Data Sheet'!$A$19) &amp; "." &amp; BP183)&gt;=--('Data Sheet'!$A$19)), (--(INT('Data Sheet'!$A$19) &amp; "." &amp; BP183)&lt;=--('Data Sheet'!$B$19))),
            --(INT('Data Sheet'!$A$19) &amp; "." &amp; BP183),
            --(INT('Data Sheet'!$B$19) &amp; "." &amp; BP183)
        )
    ),
    IF(BN183&lt;&gt;"",
        IF(INT('Data Sheet'!$A$19)=INT('Data Sheet'!$B$19),
            --(INT('Data Sheet'!$A$19) &amp; "." &amp; RIGHT(BN183,3)),
            IF(AND((--(INT('Data Sheet'!$A$19) &amp; "." &amp; RIGHT(BN183,3))&gt;=--('Data Sheet'!$A$19)), (--(INT('Data Sheet'!$A$19) &amp; "." &amp; RIGHT(BN183,3))&lt;=--('Data Sheet'!$B$19))),
                --(INT('Data Sheet'!$A$19) &amp; "." &amp; RIGHT(BN183,3)),
                --(INT('Data Sheet'!$B$19) &amp; "." &amp; RIGHT(BN183,3))
            )
        ),
        "OK"
    )
)</f>
        <v>OK</v>
      </c>
      <c r="P183" s="23" t="str">
        <f>IF(BR183&lt;&gt;"",
    IF(INT('Data Sheet'!$A$19)=INT('Data Sheet'!$B$15),
        --(INT('Data Sheet'!$A$15) &amp; "." &amp; BR183),
        IF(AND((--(INT('Data Sheet'!$A$15) &amp; "." &amp; BR183)&gt;=--('Data Sheet'!$A$15)), (--(INT('Data Sheet'!$A$15) &amp; "." &amp; BR183)&lt;=--('Data Sheet'!$B$15))),
            --(INT('Data Sheet'!$A$15) &amp; "." &amp; BR183),
            --(INT('Data Sheet'!$B$15) &amp; "." &amp; BR183)
        )
    ),
    IF(BQ183&lt;&gt;"",
        IF(INT('Data Sheet'!$A$15)=INT('Data Sheet'!$B$15),
            --(INT('Data Sheet'!$A$15) &amp; "." &amp; LEFT(BQ183,3)),
            IF(AND((--(INT('Data Sheet'!$A$15) &amp; "." &amp; LEFT(BQ183,3))&gt;=--('Data Sheet'!$A$15)), (--(INT('Data Sheet'!$A$15) &amp; "." &amp; LEFT(BQ183,3))&lt;=--('Data Sheet'!$B$15))),
                --(INT('Data Sheet'!$A$15) &amp; "." &amp; LEFT(BQ183,3)),
                --(INT('Data Sheet'!$B$15) &amp; "." &amp; LEFT(BQ183,3))
            )
        ),
        "OK"
    )
)</f>
        <v>OK</v>
      </c>
      <c r="Q183" s="23" t="str">
        <f>IF(BS183&lt;&gt;"",
    IF(INT('Data Sheet'!$A$19)=INT('Data Sheet'!$B$15),
        --(INT('Data Sheet'!$A$15) &amp; "." &amp; BS183),
        IF(AND((--(INT('Data Sheet'!$A$15) &amp; "." &amp; BS183)&gt;=--('Data Sheet'!$A$15)), (--(INT('Data Sheet'!$A$15) &amp; "." &amp; BS183)&lt;=--('Data Sheet'!$B$15))),
            --(INT('Data Sheet'!$A$15) &amp; "." &amp; BS183),
            --(INT('Data Sheet'!$B$15) &amp; "." &amp; BS183)
        )
    ),
    IF(BQ183&lt;&gt;"",
        IF(INT('Data Sheet'!$A$15)=INT('Data Sheet'!$B$15),
            --(INT('Data Sheet'!$A$15) &amp; "." &amp; RIGHT(BQ183,3)),
            IF(AND((--(INT('Data Sheet'!$A$15) &amp; "." &amp; RIGHT(BQ183,3))&gt;=--('Data Sheet'!$A$15)), (--(INT('Data Sheet'!$A$15) &amp; "." &amp; RIGHT(BQ183,3))&lt;=--('Data Sheet'!$B$15))),
                --(INT('Data Sheet'!$A$15) &amp; "." &amp; RIGHT(BQ183,3)),
                --(INT('Data Sheet'!$B$15) &amp; "." &amp; RIGHT(BQ183,3))
            )
        ),
        "OK"
    )
)</f>
        <v>OK</v>
      </c>
      <c r="R183" s="19"/>
      <c r="S183" s="19"/>
      <c r="T183" s="19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1"/>
      <c r="AU183" s="21"/>
      <c r="AV183" s="21"/>
      <c r="AW183" s="22"/>
      <c r="AX183" s="99"/>
      <c r="AY183" s="20"/>
      <c r="AZ183" s="20"/>
      <c r="BA183" s="22"/>
      <c r="BB183">
        <v>175</v>
      </c>
      <c r="BC183" s="80"/>
      <c r="BD183" s="80"/>
      <c r="BE183" s="80"/>
      <c r="BF183" s="80"/>
      <c r="BG183" s="32" t="str">
        <f t="shared" si="26"/>
        <v/>
      </c>
      <c r="BH183" s="78">
        <f t="shared" si="24"/>
        <v>0</v>
      </c>
      <c r="BI183" s="2">
        <f t="shared" si="27"/>
        <v>0</v>
      </c>
      <c r="BJ183" s="2">
        <f t="shared" si="28"/>
        <v>0</v>
      </c>
      <c r="BK183" s="2">
        <f t="shared" si="25"/>
        <v>0</v>
      </c>
    </row>
    <row r="184" spans="2:63" ht="15" customHeight="1" x14ac:dyDescent="0.25">
      <c r="B184" s="14">
        <v>176</v>
      </c>
      <c r="C184" s="95" t="str">
        <f t="shared" si="29"/>
        <v/>
      </c>
      <c r="D184" s="15" t="str">
        <f t="shared" si="34"/>
        <v>OK</v>
      </c>
      <c r="E184" s="16" t="e">
        <f>VLOOKUP('Data Sheet'!$B$8,'Data Sheet'!$I$2:$J$9,2,FALSE)</f>
        <v>#N/A</v>
      </c>
      <c r="F184" s="16" t="str">
        <f t="shared" si="30"/>
        <v/>
      </c>
      <c r="G184" s="103">
        <f t="shared" si="31"/>
        <v>0</v>
      </c>
      <c r="H184" s="17" t="s">
        <v>26</v>
      </c>
      <c r="I184" s="17" t="s">
        <v>26</v>
      </c>
      <c r="J184" s="17" t="str">
        <f>IF('Data Sheet'!$B$9="NC-50","N/A","OK")</f>
        <v>OK</v>
      </c>
      <c r="K184" s="17" t="str">
        <f>IF('Data Sheet'!$B$9="NC-50","N/A","OK")</f>
        <v>OK</v>
      </c>
      <c r="L184" s="17" t="str">
        <f t="shared" si="32"/>
        <v>OK</v>
      </c>
      <c r="M184" s="17" t="str">
        <f t="shared" si="33"/>
        <v>OK</v>
      </c>
      <c r="N184" s="18" t="str">
        <f>IF(BO184&lt;&gt;"",
    IF(INT('Data Sheet'!$A$19)=INT('Data Sheet'!$B$19),
        --(INT('Data Sheet'!$A$19) &amp; "." &amp; BO184),
        IF(AND((--(INT('Data Sheet'!$A$19) &amp; "." &amp; BO184)&gt;=--('Data Sheet'!$A$19)), (--(INT('Data Sheet'!$A$19) &amp; "." &amp; BO184)&lt;=--('Data Sheet'!$B$19))),
            --(INT('Data Sheet'!$A$19) &amp; "." &amp; BO184),
            --(INT('Data Sheet'!$B$19) &amp; "." &amp; BO184)
        )
    ),
    IF(BN184&lt;&gt;"",
        IF(INT('Data Sheet'!$A$19)=INT('Data Sheet'!$B$19),
            --(INT('Data Sheet'!$A$19) &amp; "." &amp; LEFT(BN184,3)),
            IF(AND((--(INT('Data Sheet'!$A$19) &amp; "." &amp; LEFT(BN184,3))&gt;=--('Data Sheet'!$A$19)), (--(INT('Data Sheet'!$A$19) &amp; "." &amp; LEFT(BN184,3))&lt;=--('Data Sheet'!$B$19))),
                --(INT('Data Sheet'!$A$19) &amp; "." &amp; LEFT(BN184,3)),
                --(INT('Data Sheet'!$B$19) &amp; "." &amp; LEFT(BN184,3))
            )
        ),
        "OK"
    )
)</f>
        <v>OK</v>
      </c>
      <c r="O184" s="23" t="str">
        <f>IF(BP184&lt;&gt;"",
    IF(INT('Data Sheet'!$A$19)=INT('Data Sheet'!$B$19),
        --(INT('Data Sheet'!$A$19) &amp; "." &amp; BP184),
        IF(AND((--(INT('Data Sheet'!$A$19) &amp; "." &amp; BP184)&gt;=--('Data Sheet'!$A$19)), (--(INT('Data Sheet'!$A$19) &amp; "." &amp; BP184)&lt;=--('Data Sheet'!$B$19))),
            --(INT('Data Sheet'!$A$19) &amp; "." &amp; BP184),
            --(INT('Data Sheet'!$B$19) &amp; "." &amp; BP184)
        )
    ),
    IF(BN184&lt;&gt;"",
        IF(INT('Data Sheet'!$A$19)=INT('Data Sheet'!$B$19),
            --(INT('Data Sheet'!$A$19) &amp; "." &amp; RIGHT(BN184,3)),
            IF(AND((--(INT('Data Sheet'!$A$19) &amp; "." &amp; RIGHT(BN184,3))&gt;=--('Data Sheet'!$A$19)), (--(INT('Data Sheet'!$A$19) &amp; "." &amp; RIGHT(BN184,3))&lt;=--('Data Sheet'!$B$19))),
                --(INT('Data Sheet'!$A$19) &amp; "." &amp; RIGHT(BN184,3)),
                --(INT('Data Sheet'!$B$19) &amp; "." &amp; RIGHT(BN184,3))
            )
        ),
        "OK"
    )
)</f>
        <v>OK</v>
      </c>
      <c r="P184" s="23" t="str">
        <f>IF(BR184&lt;&gt;"",
    IF(INT('Data Sheet'!$A$19)=INT('Data Sheet'!$B$15),
        --(INT('Data Sheet'!$A$15) &amp; "." &amp; BR184),
        IF(AND((--(INT('Data Sheet'!$A$15) &amp; "." &amp; BR184)&gt;=--('Data Sheet'!$A$15)), (--(INT('Data Sheet'!$A$15) &amp; "." &amp; BR184)&lt;=--('Data Sheet'!$B$15))),
            --(INT('Data Sheet'!$A$15) &amp; "." &amp; BR184),
            --(INT('Data Sheet'!$B$15) &amp; "." &amp; BR184)
        )
    ),
    IF(BQ184&lt;&gt;"",
        IF(INT('Data Sheet'!$A$15)=INT('Data Sheet'!$B$15),
            --(INT('Data Sheet'!$A$15) &amp; "." &amp; LEFT(BQ184,3)),
            IF(AND((--(INT('Data Sheet'!$A$15) &amp; "." &amp; LEFT(BQ184,3))&gt;=--('Data Sheet'!$A$15)), (--(INT('Data Sheet'!$A$15) &amp; "." &amp; LEFT(BQ184,3))&lt;=--('Data Sheet'!$B$15))),
                --(INT('Data Sheet'!$A$15) &amp; "." &amp; LEFT(BQ184,3)),
                --(INT('Data Sheet'!$B$15) &amp; "." &amp; LEFT(BQ184,3))
            )
        ),
        "OK"
    )
)</f>
        <v>OK</v>
      </c>
      <c r="Q184" s="23" t="str">
        <f>IF(BS184&lt;&gt;"",
    IF(INT('Data Sheet'!$A$19)=INT('Data Sheet'!$B$15),
        --(INT('Data Sheet'!$A$15) &amp; "." &amp; BS184),
        IF(AND((--(INT('Data Sheet'!$A$15) &amp; "." &amp; BS184)&gt;=--('Data Sheet'!$A$15)), (--(INT('Data Sheet'!$A$15) &amp; "." &amp; BS184)&lt;=--('Data Sheet'!$B$15))),
            --(INT('Data Sheet'!$A$15) &amp; "." &amp; BS184),
            --(INT('Data Sheet'!$B$15) &amp; "." &amp; BS184)
        )
    ),
    IF(BQ184&lt;&gt;"",
        IF(INT('Data Sheet'!$A$15)=INT('Data Sheet'!$B$15),
            --(INT('Data Sheet'!$A$15) &amp; "." &amp; RIGHT(BQ184,3)),
            IF(AND((--(INT('Data Sheet'!$A$15) &amp; "." &amp; RIGHT(BQ184,3))&gt;=--('Data Sheet'!$A$15)), (--(INT('Data Sheet'!$A$15) &amp; "." &amp; RIGHT(BQ184,3))&lt;=--('Data Sheet'!$B$15))),
                --(INT('Data Sheet'!$A$15) &amp; "." &amp; RIGHT(BQ184,3)),
                --(INT('Data Sheet'!$B$15) &amp; "." &amp; RIGHT(BQ184,3))
            )
        ),
        "OK"
    )
)</f>
        <v>OK</v>
      </c>
      <c r="R184" s="19"/>
      <c r="S184" s="19"/>
      <c r="T184" s="19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1"/>
      <c r="AU184" s="21"/>
      <c r="AV184" s="21"/>
      <c r="AW184" s="22"/>
      <c r="AX184" s="99"/>
      <c r="AY184" s="20"/>
      <c r="AZ184" s="20"/>
      <c r="BA184" s="22"/>
      <c r="BB184">
        <v>176</v>
      </c>
      <c r="BC184" s="80"/>
      <c r="BD184" s="80"/>
      <c r="BE184" s="80"/>
      <c r="BF184" s="80"/>
      <c r="BG184" s="32" t="str">
        <f t="shared" si="26"/>
        <v/>
      </c>
      <c r="BH184" s="78">
        <f t="shared" si="24"/>
        <v>0</v>
      </c>
      <c r="BI184" s="2">
        <f t="shared" si="27"/>
        <v>0</v>
      </c>
      <c r="BJ184" s="2">
        <f t="shared" si="28"/>
        <v>0</v>
      </c>
      <c r="BK184" s="2">
        <f t="shared" si="25"/>
        <v>0</v>
      </c>
    </row>
    <row r="185" spans="2:63" ht="15" customHeight="1" x14ac:dyDescent="0.25">
      <c r="B185" s="14">
        <v>177</v>
      </c>
      <c r="C185" s="95" t="str">
        <f t="shared" si="29"/>
        <v/>
      </c>
      <c r="D185" s="15" t="str">
        <f t="shared" si="34"/>
        <v>OK</v>
      </c>
      <c r="E185" s="16" t="e">
        <f>VLOOKUP('Data Sheet'!$B$8,'Data Sheet'!$I$2:$J$9,2,FALSE)</f>
        <v>#N/A</v>
      </c>
      <c r="F185" s="16" t="str">
        <f t="shared" si="30"/>
        <v/>
      </c>
      <c r="G185" s="103">
        <f t="shared" si="31"/>
        <v>0</v>
      </c>
      <c r="H185" s="17" t="s">
        <v>26</v>
      </c>
      <c r="I185" s="17" t="s">
        <v>26</v>
      </c>
      <c r="J185" s="17" t="str">
        <f>IF('Data Sheet'!$B$9="NC-50","N/A","OK")</f>
        <v>OK</v>
      </c>
      <c r="K185" s="17" t="str">
        <f>IF('Data Sheet'!$B$9="NC-50","N/A","OK")</f>
        <v>OK</v>
      </c>
      <c r="L185" s="17" t="str">
        <f t="shared" si="32"/>
        <v>OK</v>
      </c>
      <c r="M185" s="17" t="str">
        <f t="shared" si="33"/>
        <v>OK</v>
      </c>
      <c r="N185" s="18" t="str">
        <f>IF(BO185&lt;&gt;"",
    IF(INT('Data Sheet'!$A$19)=INT('Data Sheet'!$B$19),
        --(INT('Data Sheet'!$A$19) &amp; "." &amp; BO185),
        IF(AND((--(INT('Data Sheet'!$A$19) &amp; "." &amp; BO185)&gt;=--('Data Sheet'!$A$19)), (--(INT('Data Sheet'!$A$19) &amp; "." &amp; BO185)&lt;=--('Data Sheet'!$B$19))),
            --(INT('Data Sheet'!$A$19) &amp; "." &amp; BO185),
            --(INT('Data Sheet'!$B$19) &amp; "." &amp; BO185)
        )
    ),
    IF(BN185&lt;&gt;"",
        IF(INT('Data Sheet'!$A$19)=INT('Data Sheet'!$B$19),
            --(INT('Data Sheet'!$A$19) &amp; "." &amp; LEFT(BN185,3)),
            IF(AND((--(INT('Data Sheet'!$A$19) &amp; "." &amp; LEFT(BN185,3))&gt;=--('Data Sheet'!$A$19)), (--(INT('Data Sheet'!$A$19) &amp; "." &amp; LEFT(BN185,3))&lt;=--('Data Sheet'!$B$19))),
                --(INT('Data Sheet'!$A$19) &amp; "." &amp; LEFT(BN185,3)),
                --(INT('Data Sheet'!$B$19) &amp; "." &amp; LEFT(BN185,3))
            )
        ),
        "OK"
    )
)</f>
        <v>OK</v>
      </c>
      <c r="O185" s="23" t="str">
        <f>IF(BP185&lt;&gt;"",
    IF(INT('Data Sheet'!$A$19)=INT('Data Sheet'!$B$19),
        --(INT('Data Sheet'!$A$19) &amp; "." &amp; BP185),
        IF(AND((--(INT('Data Sheet'!$A$19) &amp; "." &amp; BP185)&gt;=--('Data Sheet'!$A$19)), (--(INT('Data Sheet'!$A$19) &amp; "." &amp; BP185)&lt;=--('Data Sheet'!$B$19))),
            --(INT('Data Sheet'!$A$19) &amp; "." &amp; BP185),
            --(INT('Data Sheet'!$B$19) &amp; "." &amp; BP185)
        )
    ),
    IF(BN185&lt;&gt;"",
        IF(INT('Data Sheet'!$A$19)=INT('Data Sheet'!$B$19),
            --(INT('Data Sheet'!$A$19) &amp; "." &amp; RIGHT(BN185,3)),
            IF(AND((--(INT('Data Sheet'!$A$19) &amp; "." &amp; RIGHT(BN185,3))&gt;=--('Data Sheet'!$A$19)), (--(INT('Data Sheet'!$A$19) &amp; "." &amp; RIGHT(BN185,3))&lt;=--('Data Sheet'!$B$19))),
                --(INT('Data Sheet'!$A$19) &amp; "." &amp; RIGHT(BN185,3)),
                --(INT('Data Sheet'!$B$19) &amp; "." &amp; RIGHT(BN185,3))
            )
        ),
        "OK"
    )
)</f>
        <v>OK</v>
      </c>
      <c r="P185" s="23" t="str">
        <f>IF(BR185&lt;&gt;"",
    IF(INT('Data Sheet'!$A$19)=INT('Data Sheet'!$B$15),
        --(INT('Data Sheet'!$A$15) &amp; "." &amp; BR185),
        IF(AND((--(INT('Data Sheet'!$A$15) &amp; "." &amp; BR185)&gt;=--('Data Sheet'!$A$15)), (--(INT('Data Sheet'!$A$15) &amp; "." &amp; BR185)&lt;=--('Data Sheet'!$B$15))),
            --(INT('Data Sheet'!$A$15) &amp; "." &amp; BR185),
            --(INT('Data Sheet'!$B$15) &amp; "." &amp; BR185)
        )
    ),
    IF(BQ185&lt;&gt;"",
        IF(INT('Data Sheet'!$A$15)=INT('Data Sheet'!$B$15),
            --(INT('Data Sheet'!$A$15) &amp; "." &amp; LEFT(BQ185,3)),
            IF(AND((--(INT('Data Sheet'!$A$15) &amp; "." &amp; LEFT(BQ185,3))&gt;=--('Data Sheet'!$A$15)), (--(INT('Data Sheet'!$A$15) &amp; "." &amp; LEFT(BQ185,3))&lt;=--('Data Sheet'!$B$15))),
                --(INT('Data Sheet'!$A$15) &amp; "." &amp; LEFT(BQ185,3)),
                --(INT('Data Sheet'!$B$15) &amp; "." &amp; LEFT(BQ185,3))
            )
        ),
        "OK"
    )
)</f>
        <v>OK</v>
      </c>
      <c r="Q185" s="23" t="str">
        <f>IF(BS185&lt;&gt;"",
    IF(INT('Data Sheet'!$A$19)=INT('Data Sheet'!$B$15),
        --(INT('Data Sheet'!$A$15) &amp; "." &amp; BS185),
        IF(AND((--(INT('Data Sheet'!$A$15) &amp; "." &amp; BS185)&gt;=--('Data Sheet'!$A$15)), (--(INT('Data Sheet'!$A$15) &amp; "." &amp; BS185)&lt;=--('Data Sheet'!$B$15))),
            --(INT('Data Sheet'!$A$15) &amp; "." &amp; BS185),
            --(INT('Data Sheet'!$B$15) &amp; "." &amp; BS185)
        )
    ),
    IF(BQ185&lt;&gt;"",
        IF(INT('Data Sheet'!$A$15)=INT('Data Sheet'!$B$15),
            --(INT('Data Sheet'!$A$15) &amp; "." &amp; RIGHT(BQ185,3)),
            IF(AND((--(INT('Data Sheet'!$A$15) &amp; "." &amp; RIGHT(BQ185,3))&gt;=--('Data Sheet'!$A$15)), (--(INT('Data Sheet'!$A$15) &amp; "." &amp; RIGHT(BQ185,3))&lt;=--('Data Sheet'!$B$15))),
                --(INT('Data Sheet'!$A$15) &amp; "." &amp; RIGHT(BQ185,3)),
                --(INT('Data Sheet'!$B$15) &amp; "." &amp; RIGHT(BQ185,3))
            )
        ),
        "OK"
    )
)</f>
        <v>OK</v>
      </c>
      <c r="R185" s="19"/>
      <c r="S185" s="19"/>
      <c r="T185" s="19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1"/>
      <c r="AU185" s="21"/>
      <c r="AV185" s="21"/>
      <c r="AW185" s="22"/>
      <c r="AX185" s="99"/>
      <c r="AY185" s="20"/>
      <c r="AZ185" s="20"/>
      <c r="BA185" s="22"/>
      <c r="BB185">
        <v>177</v>
      </c>
      <c r="BC185" s="80"/>
      <c r="BD185" s="80"/>
      <c r="BE185" s="80"/>
      <c r="BF185" s="80"/>
      <c r="BG185" s="32" t="str">
        <f t="shared" si="26"/>
        <v/>
      </c>
      <c r="BH185" s="78">
        <f t="shared" si="24"/>
        <v>0</v>
      </c>
      <c r="BI185" s="2">
        <f t="shared" si="27"/>
        <v>0</v>
      </c>
      <c r="BJ185" s="2">
        <f t="shared" si="28"/>
        <v>0</v>
      </c>
      <c r="BK185" s="2">
        <f t="shared" si="25"/>
        <v>0</v>
      </c>
    </row>
    <row r="186" spans="2:63" ht="15" customHeight="1" x14ac:dyDescent="0.25">
      <c r="B186" s="14">
        <v>178</v>
      </c>
      <c r="C186" s="95" t="str">
        <f t="shared" si="29"/>
        <v/>
      </c>
      <c r="D186" s="15" t="str">
        <f t="shared" si="34"/>
        <v>OK</v>
      </c>
      <c r="E186" s="16" t="e">
        <f>VLOOKUP('Data Sheet'!$B$8,'Data Sheet'!$I$2:$J$9,2,FALSE)</f>
        <v>#N/A</v>
      </c>
      <c r="F186" s="16" t="str">
        <f t="shared" si="30"/>
        <v/>
      </c>
      <c r="G186" s="103">
        <f t="shared" si="31"/>
        <v>0</v>
      </c>
      <c r="H186" s="17" t="s">
        <v>26</v>
      </c>
      <c r="I186" s="17" t="s">
        <v>26</v>
      </c>
      <c r="J186" s="17" t="str">
        <f>IF('Data Sheet'!$B$9="NC-50","N/A","OK")</f>
        <v>OK</v>
      </c>
      <c r="K186" s="17" t="str">
        <f>IF('Data Sheet'!$B$9="NC-50","N/A","OK")</f>
        <v>OK</v>
      </c>
      <c r="L186" s="17" t="str">
        <f t="shared" si="32"/>
        <v>OK</v>
      </c>
      <c r="M186" s="17" t="str">
        <f t="shared" si="33"/>
        <v>OK</v>
      </c>
      <c r="N186" s="18" t="str">
        <f>IF(BO186&lt;&gt;"",
    IF(INT('Data Sheet'!$A$19)=INT('Data Sheet'!$B$19),
        --(INT('Data Sheet'!$A$19) &amp; "." &amp; BO186),
        IF(AND((--(INT('Data Sheet'!$A$19) &amp; "." &amp; BO186)&gt;=--('Data Sheet'!$A$19)), (--(INT('Data Sheet'!$A$19) &amp; "." &amp; BO186)&lt;=--('Data Sheet'!$B$19))),
            --(INT('Data Sheet'!$A$19) &amp; "." &amp; BO186),
            --(INT('Data Sheet'!$B$19) &amp; "." &amp; BO186)
        )
    ),
    IF(BN186&lt;&gt;"",
        IF(INT('Data Sheet'!$A$19)=INT('Data Sheet'!$B$19),
            --(INT('Data Sheet'!$A$19) &amp; "." &amp; LEFT(BN186,3)),
            IF(AND((--(INT('Data Sheet'!$A$19) &amp; "." &amp; LEFT(BN186,3))&gt;=--('Data Sheet'!$A$19)), (--(INT('Data Sheet'!$A$19) &amp; "." &amp; LEFT(BN186,3))&lt;=--('Data Sheet'!$B$19))),
                --(INT('Data Sheet'!$A$19) &amp; "." &amp; LEFT(BN186,3)),
                --(INT('Data Sheet'!$B$19) &amp; "." &amp; LEFT(BN186,3))
            )
        ),
        "OK"
    )
)</f>
        <v>OK</v>
      </c>
      <c r="O186" s="23" t="str">
        <f>IF(BP186&lt;&gt;"",
    IF(INT('Data Sheet'!$A$19)=INT('Data Sheet'!$B$19),
        --(INT('Data Sheet'!$A$19) &amp; "." &amp; BP186),
        IF(AND((--(INT('Data Sheet'!$A$19) &amp; "." &amp; BP186)&gt;=--('Data Sheet'!$A$19)), (--(INT('Data Sheet'!$A$19) &amp; "." &amp; BP186)&lt;=--('Data Sheet'!$B$19))),
            --(INT('Data Sheet'!$A$19) &amp; "." &amp; BP186),
            --(INT('Data Sheet'!$B$19) &amp; "." &amp; BP186)
        )
    ),
    IF(BN186&lt;&gt;"",
        IF(INT('Data Sheet'!$A$19)=INT('Data Sheet'!$B$19),
            --(INT('Data Sheet'!$A$19) &amp; "." &amp; RIGHT(BN186,3)),
            IF(AND((--(INT('Data Sheet'!$A$19) &amp; "." &amp; RIGHT(BN186,3))&gt;=--('Data Sheet'!$A$19)), (--(INT('Data Sheet'!$A$19) &amp; "." &amp; RIGHT(BN186,3))&lt;=--('Data Sheet'!$B$19))),
                --(INT('Data Sheet'!$A$19) &amp; "." &amp; RIGHT(BN186,3)),
                --(INT('Data Sheet'!$B$19) &amp; "." &amp; RIGHT(BN186,3))
            )
        ),
        "OK"
    )
)</f>
        <v>OK</v>
      </c>
      <c r="P186" s="23" t="str">
        <f>IF(BR186&lt;&gt;"",
    IF(INT('Data Sheet'!$A$19)=INT('Data Sheet'!$B$15),
        --(INT('Data Sheet'!$A$15) &amp; "." &amp; BR186),
        IF(AND((--(INT('Data Sheet'!$A$15) &amp; "." &amp; BR186)&gt;=--('Data Sheet'!$A$15)), (--(INT('Data Sheet'!$A$15) &amp; "." &amp; BR186)&lt;=--('Data Sheet'!$B$15))),
            --(INT('Data Sheet'!$A$15) &amp; "." &amp; BR186),
            --(INT('Data Sheet'!$B$15) &amp; "." &amp; BR186)
        )
    ),
    IF(BQ186&lt;&gt;"",
        IF(INT('Data Sheet'!$A$15)=INT('Data Sheet'!$B$15),
            --(INT('Data Sheet'!$A$15) &amp; "." &amp; LEFT(BQ186,3)),
            IF(AND((--(INT('Data Sheet'!$A$15) &amp; "." &amp; LEFT(BQ186,3))&gt;=--('Data Sheet'!$A$15)), (--(INT('Data Sheet'!$A$15) &amp; "." &amp; LEFT(BQ186,3))&lt;=--('Data Sheet'!$B$15))),
                --(INT('Data Sheet'!$A$15) &amp; "." &amp; LEFT(BQ186,3)),
                --(INT('Data Sheet'!$B$15) &amp; "." &amp; LEFT(BQ186,3))
            )
        ),
        "OK"
    )
)</f>
        <v>OK</v>
      </c>
      <c r="Q186" s="23" t="str">
        <f>IF(BS186&lt;&gt;"",
    IF(INT('Data Sheet'!$A$19)=INT('Data Sheet'!$B$15),
        --(INT('Data Sheet'!$A$15) &amp; "." &amp; BS186),
        IF(AND((--(INT('Data Sheet'!$A$15) &amp; "." &amp; BS186)&gt;=--('Data Sheet'!$A$15)), (--(INT('Data Sheet'!$A$15) &amp; "." &amp; BS186)&lt;=--('Data Sheet'!$B$15))),
            --(INT('Data Sheet'!$A$15) &amp; "." &amp; BS186),
            --(INT('Data Sheet'!$B$15) &amp; "." &amp; BS186)
        )
    ),
    IF(BQ186&lt;&gt;"",
        IF(INT('Data Sheet'!$A$15)=INT('Data Sheet'!$B$15),
            --(INT('Data Sheet'!$A$15) &amp; "." &amp; RIGHT(BQ186,3)),
            IF(AND((--(INT('Data Sheet'!$A$15) &amp; "." &amp; RIGHT(BQ186,3))&gt;=--('Data Sheet'!$A$15)), (--(INT('Data Sheet'!$A$15) &amp; "." &amp; RIGHT(BQ186,3))&lt;=--('Data Sheet'!$B$15))),
                --(INT('Data Sheet'!$A$15) &amp; "." &amp; RIGHT(BQ186,3)),
                --(INT('Data Sheet'!$B$15) &amp; "." &amp; RIGHT(BQ186,3))
            )
        ),
        "OK"
    )
)</f>
        <v>OK</v>
      </c>
      <c r="R186" s="19"/>
      <c r="S186" s="19"/>
      <c r="T186" s="19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1"/>
      <c r="AU186" s="21"/>
      <c r="AV186" s="21"/>
      <c r="AW186" s="22"/>
      <c r="AX186" s="99"/>
      <c r="AY186" s="20"/>
      <c r="AZ186" s="20"/>
      <c r="BA186" s="22"/>
      <c r="BB186">
        <v>178</v>
      </c>
      <c r="BC186" s="80"/>
      <c r="BD186" s="80"/>
      <c r="BE186" s="80"/>
      <c r="BF186" s="80"/>
      <c r="BG186" s="32" t="str">
        <f t="shared" si="26"/>
        <v/>
      </c>
      <c r="BH186" s="78">
        <f t="shared" si="24"/>
        <v>0</v>
      </c>
      <c r="BI186" s="2">
        <f t="shared" si="27"/>
        <v>0</v>
      </c>
      <c r="BJ186" s="2">
        <f t="shared" si="28"/>
        <v>0</v>
      </c>
      <c r="BK186" s="2">
        <f t="shared" si="25"/>
        <v>0</v>
      </c>
    </row>
    <row r="187" spans="2:63" ht="15" customHeight="1" x14ac:dyDescent="0.25">
      <c r="B187" s="14">
        <v>179</v>
      </c>
      <c r="C187" s="95" t="str">
        <f t="shared" si="29"/>
        <v/>
      </c>
      <c r="D187" s="15" t="str">
        <f t="shared" si="34"/>
        <v>OK</v>
      </c>
      <c r="E187" s="16" t="e">
        <f>VLOOKUP('Data Sheet'!$B$8,'Data Sheet'!$I$2:$J$9,2,FALSE)</f>
        <v>#N/A</v>
      </c>
      <c r="F187" s="16" t="str">
        <f t="shared" si="30"/>
        <v/>
      </c>
      <c r="G187" s="103">
        <f t="shared" si="31"/>
        <v>0</v>
      </c>
      <c r="H187" s="17" t="s">
        <v>26</v>
      </c>
      <c r="I187" s="17" t="s">
        <v>26</v>
      </c>
      <c r="J187" s="17" t="str">
        <f>IF('Data Sheet'!$B$9="NC-50","N/A","OK")</f>
        <v>OK</v>
      </c>
      <c r="K187" s="17" t="str">
        <f>IF('Data Sheet'!$B$9="NC-50","N/A","OK")</f>
        <v>OK</v>
      </c>
      <c r="L187" s="17" t="str">
        <f t="shared" si="32"/>
        <v>OK</v>
      </c>
      <c r="M187" s="17" t="str">
        <f t="shared" si="33"/>
        <v>OK</v>
      </c>
      <c r="N187" s="18" t="str">
        <f>IF(BO187&lt;&gt;"",
    IF(INT('Data Sheet'!$A$19)=INT('Data Sheet'!$B$19),
        --(INT('Data Sheet'!$A$19) &amp; "." &amp; BO187),
        IF(AND((--(INT('Data Sheet'!$A$19) &amp; "." &amp; BO187)&gt;=--('Data Sheet'!$A$19)), (--(INT('Data Sheet'!$A$19) &amp; "." &amp; BO187)&lt;=--('Data Sheet'!$B$19))),
            --(INT('Data Sheet'!$A$19) &amp; "." &amp; BO187),
            --(INT('Data Sheet'!$B$19) &amp; "." &amp; BO187)
        )
    ),
    IF(BN187&lt;&gt;"",
        IF(INT('Data Sheet'!$A$19)=INT('Data Sheet'!$B$19),
            --(INT('Data Sheet'!$A$19) &amp; "." &amp; LEFT(BN187,3)),
            IF(AND((--(INT('Data Sheet'!$A$19) &amp; "." &amp; LEFT(BN187,3))&gt;=--('Data Sheet'!$A$19)), (--(INT('Data Sheet'!$A$19) &amp; "." &amp; LEFT(BN187,3))&lt;=--('Data Sheet'!$B$19))),
                --(INT('Data Sheet'!$A$19) &amp; "." &amp; LEFT(BN187,3)),
                --(INT('Data Sheet'!$B$19) &amp; "." &amp; LEFT(BN187,3))
            )
        ),
        "OK"
    )
)</f>
        <v>OK</v>
      </c>
      <c r="O187" s="23" t="str">
        <f>IF(BP187&lt;&gt;"",
    IF(INT('Data Sheet'!$A$19)=INT('Data Sheet'!$B$19),
        --(INT('Data Sheet'!$A$19) &amp; "." &amp; BP187),
        IF(AND((--(INT('Data Sheet'!$A$19) &amp; "." &amp; BP187)&gt;=--('Data Sheet'!$A$19)), (--(INT('Data Sheet'!$A$19) &amp; "." &amp; BP187)&lt;=--('Data Sheet'!$B$19))),
            --(INT('Data Sheet'!$A$19) &amp; "." &amp; BP187),
            --(INT('Data Sheet'!$B$19) &amp; "." &amp; BP187)
        )
    ),
    IF(BN187&lt;&gt;"",
        IF(INT('Data Sheet'!$A$19)=INT('Data Sheet'!$B$19),
            --(INT('Data Sheet'!$A$19) &amp; "." &amp; RIGHT(BN187,3)),
            IF(AND((--(INT('Data Sheet'!$A$19) &amp; "." &amp; RIGHT(BN187,3))&gt;=--('Data Sheet'!$A$19)), (--(INT('Data Sheet'!$A$19) &amp; "." &amp; RIGHT(BN187,3))&lt;=--('Data Sheet'!$B$19))),
                --(INT('Data Sheet'!$A$19) &amp; "." &amp; RIGHT(BN187,3)),
                --(INT('Data Sheet'!$B$19) &amp; "." &amp; RIGHT(BN187,3))
            )
        ),
        "OK"
    )
)</f>
        <v>OK</v>
      </c>
      <c r="P187" s="23" t="str">
        <f>IF(BR187&lt;&gt;"",
    IF(INT('Data Sheet'!$A$19)=INT('Data Sheet'!$B$15),
        --(INT('Data Sheet'!$A$15) &amp; "." &amp; BR187),
        IF(AND((--(INT('Data Sheet'!$A$15) &amp; "." &amp; BR187)&gt;=--('Data Sheet'!$A$15)), (--(INT('Data Sheet'!$A$15) &amp; "." &amp; BR187)&lt;=--('Data Sheet'!$B$15))),
            --(INT('Data Sheet'!$A$15) &amp; "." &amp; BR187),
            --(INT('Data Sheet'!$B$15) &amp; "." &amp; BR187)
        )
    ),
    IF(BQ187&lt;&gt;"",
        IF(INT('Data Sheet'!$A$15)=INT('Data Sheet'!$B$15),
            --(INT('Data Sheet'!$A$15) &amp; "." &amp; LEFT(BQ187,3)),
            IF(AND((--(INT('Data Sheet'!$A$15) &amp; "." &amp; LEFT(BQ187,3))&gt;=--('Data Sheet'!$A$15)), (--(INT('Data Sheet'!$A$15) &amp; "." &amp; LEFT(BQ187,3))&lt;=--('Data Sheet'!$B$15))),
                --(INT('Data Sheet'!$A$15) &amp; "." &amp; LEFT(BQ187,3)),
                --(INT('Data Sheet'!$B$15) &amp; "." &amp; LEFT(BQ187,3))
            )
        ),
        "OK"
    )
)</f>
        <v>OK</v>
      </c>
      <c r="Q187" s="23" t="str">
        <f>IF(BS187&lt;&gt;"",
    IF(INT('Data Sheet'!$A$19)=INT('Data Sheet'!$B$15),
        --(INT('Data Sheet'!$A$15) &amp; "." &amp; BS187),
        IF(AND((--(INT('Data Sheet'!$A$15) &amp; "." &amp; BS187)&gt;=--('Data Sheet'!$A$15)), (--(INT('Data Sheet'!$A$15) &amp; "." &amp; BS187)&lt;=--('Data Sheet'!$B$15))),
            --(INT('Data Sheet'!$A$15) &amp; "." &amp; BS187),
            --(INT('Data Sheet'!$B$15) &amp; "." &amp; BS187)
        )
    ),
    IF(BQ187&lt;&gt;"",
        IF(INT('Data Sheet'!$A$15)=INT('Data Sheet'!$B$15),
            --(INT('Data Sheet'!$A$15) &amp; "." &amp; RIGHT(BQ187,3)),
            IF(AND((--(INT('Data Sheet'!$A$15) &amp; "." &amp; RIGHT(BQ187,3))&gt;=--('Data Sheet'!$A$15)), (--(INT('Data Sheet'!$A$15) &amp; "." &amp; RIGHT(BQ187,3))&lt;=--('Data Sheet'!$B$15))),
                --(INT('Data Sheet'!$A$15) &amp; "." &amp; RIGHT(BQ187,3)),
                --(INT('Data Sheet'!$B$15) &amp; "." &amp; RIGHT(BQ187,3))
            )
        ),
        "OK"
    )
)</f>
        <v>OK</v>
      </c>
      <c r="R187" s="19"/>
      <c r="S187" s="19"/>
      <c r="T187" s="19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1"/>
      <c r="AU187" s="21"/>
      <c r="AV187" s="21"/>
      <c r="AW187" s="22"/>
      <c r="AX187" s="99"/>
      <c r="AY187" s="20"/>
      <c r="AZ187" s="20"/>
      <c r="BA187" s="22"/>
      <c r="BB187">
        <v>179</v>
      </c>
      <c r="BC187" s="80"/>
      <c r="BD187" s="80"/>
      <c r="BE187" s="80"/>
      <c r="BF187" s="80"/>
      <c r="BG187" s="32" t="str">
        <f t="shared" si="26"/>
        <v/>
      </c>
      <c r="BH187" s="78">
        <f t="shared" si="24"/>
        <v>0</v>
      </c>
      <c r="BI187" s="2">
        <f t="shared" si="27"/>
        <v>0</v>
      </c>
      <c r="BJ187" s="2">
        <f t="shared" si="28"/>
        <v>0</v>
      </c>
      <c r="BK187" s="2">
        <f t="shared" si="25"/>
        <v>0</v>
      </c>
    </row>
    <row r="188" spans="2:63" ht="15" customHeight="1" x14ac:dyDescent="0.25">
      <c r="B188" s="14">
        <v>180</v>
      </c>
      <c r="C188" s="95" t="str">
        <f t="shared" si="29"/>
        <v/>
      </c>
      <c r="D188" s="15" t="str">
        <f t="shared" si="34"/>
        <v>OK</v>
      </c>
      <c r="E188" s="16" t="e">
        <f>VLOOKUP('Data Sheet'!$B$8,'Data Sheet'!$I$2:$J$9,2,FALSE)</f>
        <v>#N/A</v>
      </c>
      <c r="F188" s="16" t="str">
        <f t="shared" si="30"/>
        <v/>
      </c>
      <c r="G188" s="103">
        <f t="shared" si="31"/>
        <v>0</v>
      </c>
      <c r="H188" s="17" t="s">
        <v>26</v>
      </c>
      <c r="I188" s="17" t="s">
        <v>26</v>
      </c>
      <c r="J188" s="17" t="str">
        <f>IF('Data Sheet'!$B$9="NC-50","N/A","OK")</f>
        <v>OK</v>
      </c>
      <c r="K188" s="17" t="str">
        <f>IF('Data Sheet'!$B$9="NC-50","N/A","OK")</f>
        <v>OK</v>
      </c>
      <c r="L188" s="17" t="str">
        <f t="shared" si="32"/>
        <v>OK</v>
      </c>
      <c r="M188" s="17" t="str">
        <f t="shared" si="33"/>
        <v>OK</v>
      </c>
      <c r="N188" s="18" t="str">
        <f>IF(BO188&lt;&gt;"",
    IF(INT('Data Sheet'!$A$19)=INT('Data Sheet'!$B$19),
        --(INT('Data Sheet'!$A$19) &amp; "." &amp; BO188),
        IF(AND((--(INT('Data Sheet'!$A$19) &amp; "." &amp; BO188)&gt;=--('Data Sheet'!$A$19)), (--(INT('Data Sheet'!$A$19) &amp; "." &amp; BO188)&lt;=--('Data Sheet'!$B$19))),
            --(INT('Data Sheet'!$A$19) &amp; "." &amp; BO188),
            --(INT('Data Sheet'!$B$19) &amp; "." &amp; BO188)
        )
    ),
    IF(BN188&lt;&gt;"",
        IF(INT('Data Sheet'!$A$19)=INT('Data Sheet'!$B$19),
            --(INT('Data Sheet'!$A$19) &amp; "." &amp; LEFT(BN188,3)),
            IF(AND((--(INT('Data Sheet'!$A$19) &amp; "." &amp; LEFT(BN188,3))&gt;=--('Data Sheet'!$A$19)), (--(INT('Data Sheet'!$A$19) &amp; "." &amp; LEFT(BN188,3))&lt;=--('Data Sheet'!$B$19))),
                --(INT('Data Sheet'!$A$19) &amp; "." &amp; LEFT(BN188,3)),
                --(INT('Data Sheet'!$B$19) &amp; "." &amp; LEFT(BN188,3))
            )
        ),
        "OK"
    )
)</f>
        <v>OK</v>
      </c>
      <c r="O188" s="23" t="str">
        <f>IF(BP188&lt;&gt;"",
    IF(INT('Data Sheet'!$A$19)=INT('Data Sheet'!$B$19),
        --(INT('Data Sheet'!$A$19) &amp; "." &amp; BP188),
        IF(AND((--(INT('Data Sheet'!$A$19) &amp; "." &amp; BP188)&gt;=--('Data Sheet'!$A$19)), (--(INT('Data Sheet'!$A$19) &amp; "." &amp; BP188)&lt;=--('Data Sheet'!$B$19))),
            --(INT('Data Sheet'!$A$19) &amp; "." &amp; BP188),
            --(INT('Data Sheet'!$B$19) &amp; "." &amp; BP188)
        )
    ),
    IF(BN188&lt;&gt;"",
        IF(INT('Data Sheet'!$A$19)=INT('Data Sheet'!$B$19),
            --(INT('Data Sheet'!$A$19) &amp; "." &amp; RIGHT(BN188,3)),
            IF(AND((--(INT('Data Sheet'!$A$19) &amp; "." &amp; RIGHT(BN188,3))&gt;=--('Data Sheet'!$A$19)), (--(INT('Data Sheet'!$A$19) &amp; "." &amp; RIGHT(BN188,3))&lt;=--('Data Sheet'!$B$19))),
                --(INT('Data Sheet'!$A$19) &amp; "." &amp; RIGHT(BN188,3)),
                --(INT('Data Sheet'!$B$19) &amp; "." &amp; RIGHT(BN188,3))
            )
        ),
        "OK"
    )
)</f>
        <v>OK</v>
      </c>
      <c r="P188" s="23" t="str">
        <f>IF(BR188&lt;&gt;"",
    IF(INT('Data Sheet'!$A$19)=INT('Data Sheet'!$B$15),
        --(INT('Data Sheet'!$A$15) &amp; "." &amp; BR188),
        IF(AND((--(INT('Data Sheet'!$A$15) &amp; "." &amp; BR188)&gt;=--('Data Sheet'!$A$15)), (--(INT('Data Sheet'!$A$15) &amp; "." &amp; BR188)&lt;=--('Data Sheet'!$B$15))),
            --(INT('Data Sheet'!$A$15) &amp; "." &amp; BR188),
            --(INT('Data Sheet'!$B$15) &amp; "." &amp; BR188)
        )
    ),
    IF(BQ188&lt;&gt;"",
        IF(INT('Data Sheet'!$A$15)=INT('Data Sheet'!$B$15),
            --(INT('Data Sheet'!$A$15) &amp; "." &amp; LEFT(BQ188,3)),
            IF(AND((--(INT('Data Sheet'!$A$15) &amp; "." &amp; LEFT(BQ188,3))&gt;=--('Data Sheet'!$A$15)), (--(INT('Data Sheet'!$A$15) &amp; "." &amp; LEFT(BQ188,3))&lt;=--('Data Sheet'!$B$15))),
                --(INT('Data Sheet'!$A$15) &amp; "." &amp; LEFT(BQ188,3)),
                --(INT('Data Sheet'!$B$15) &amp; "." &amp; LEFT(BQ188,3))
            )
        ),
        "OK"
    )
)</f>
        <v>OK</v>
      </c>
      <c r="Q188" s="23" t="str">
        <f>IF(BS188&lt;&gt;"",
    IF(INT('Data Sheet'!$A$19)=INT('Data Sheet'!$B$15),
        --(INT('Data Sheet'!$A$15) &amp; "." &amp; BS188),
        IF(AND((--(INT('Data Sheet'!$A$15) &amp; "." &amp; BS188)&gt;=--('Data Sheet'!$A$15)), (--(INT('Data Sheet'!$A$15) &amp; "." &amp; BS188)&lt;=--('Data Sheet'!$B$15))),
            --(INT('Data Sheet'!$A$15) &amp; "." &amp; BS188),
            --(INT('Data Sheet'!$B$15) &amp; "." &amp; BS188)
        )
    ),
    IF(BQ188&lt;&gt;"",
        IF(INT('Data Sheet'!$A$15)=INT('Data Sheet'!$B$15),
            --(INT('Data Sheet'!$A$15) &amp; "." &amp; RIGHT(BQ188,3)),
            IF(AND((--(INT('Data Sheet'!$A$15) &amp; "." &amp; RIGHT(BQ188,3))&gt;=--('Data Sheet'!$A$15)), (--(INT('Data Sheet'!$A$15) &amp; "." &amp; RIGHT(BQ188,3))&lt;=--('Data Sheet'!$B$15))),
                --(INT('Data Sheet'!$A$15) &amp; "." &amp; RIGHT(BQ188,3)),
                --(INT('Data Sheet'!$B$15) &amp; "." &amp; RIGHT(BQ188,3))
            )
        ),
        "OK"
    )
)</f>
        <v>OK</v>
      </c>
      <c r="R188" s="19"/>
      <c r="S188" s="19"/>
      <c r="T188" s="19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1"/>
      <c r="AU188" s="21"/>
      <c r="AV188" s="21"/>
      <c r="AW188" s="22"/>
      <c r="AX188" s="99"/>
      <c r="AY188" s="20"/>
      <c r="AZ188" s="20"/>
      <c r="BA188" s="22"/>
      <c r="BB188">
        <v>180</v>
      </c>
      <c r="BC188" s="80"/>
      <c r="BD188" s="80"/>
      <c r="BE188" s="80"/>
      <c r="BF188" s="80"/>
      <c r="BG188" s="32" t="str">
        <f t="shared" si="26"/>
        <v/>
      </c>
      <c r="BH188" s="78">
        <f t="shared" si="24"/>
        <v>0</v>
      </c>
      <c r="BI188" s="2">
        <f t="shared" si="27"/>
        <v>0</v>
      </c>
      <c r="BJ188" s="2">
        <f t="shared" si="28"/>
        <v>0</v>
      </c>
      <c r="BK188" s="2">
        <f t="shared" si="25"/>
        <v>0</v>
      </c>
    </row>
    <row r="189" spans="2:63" ht="15" customHeight="1" x14ac:dyDescent="0.25">
      <c r="B189" s="14">
        <v>181</v>
      </c>
      <c r="C189" s="95" t="str">
        <f t="shared" si="29"/>
        <v/>
      </c>
      <c r="D189" s="15" t="str">
        <f t="shared" si="34"/>
        <v>OK</v>
      </c>
      <c r="E189" s="16" t="e">
        <f>VLOOKUP('Data Sheet'!$B$8,'Data Sheet'!$I$2:$J$9,2,FALSE)</f>
        <v>#N/A</v>
      </c>
      <c r="F189" s="16" t="str">
        <f t="shared" si="30"/>
        <v/>
      </c>
      <c r="G189" s="103">
        <f t="shared" si="31"/>
        <v>0</v>
      </c>
      <c r="H189" s="17" t="s">
        <v>26</v>
      </c>
      <c r="I189" s="17" t="s">
        <v>26</v>
      </c>
      <c r="J189" s="17" t="str">
        <f>IF('Data Sheet'!$B$9="NC-50","N/A","OK")</f>
        <v>OK</v>
      </c>
      <c r="K189" s="17" t="str">
        <f>IF('Data Sheet'!$B$9="NC-50","N/A","OK")</f>
        <v>OK</v>
      </c>
      <c r="L189" s="17" t="str">
        <f t="shared" si="32"/>
        <v>OK</v>
      </c>
      <c r="M189" s="17" t="str">
        <f t="shared" si="33"/>
        <v>OK</v>
      </c>
      <c r="N189" s="18" t="str">
        <f>IF(BO189&lt;&gt;"",
    IF(INT('Data Sheet'!$A$19)=INT('Data Sheet'!$B$19),
        --(INT('Data Sheet'!$A$19) &amp; "." &amp; BO189),
        IF(AND((--(INT('Data Sheet'!$A$19) &amp; "." &amp; BO189)&gt;=--('Data Sheet'!$A$19)), (--(INT('Data Sheet'!$A$19) &amp; "." &amp; BO189)&lt;=--('Data Sheet'!$B$19))),
            --(INT('Data Sheet'!$A$19) &amp; "." &amp; BO189),
            --(INT('Data Sheet'!$B$19) &amp; "." &amp; BO189)
        )
    ),
    IF(BN189&lt;&gt;"",
        IF(INT('Data Sheet'!$A$19)=INT('Data Sheet'!$B$19),
            --(INT('Data Sheet'!$A$19) &amp; "." &amp; LEFT(BN189,3)),
            IF(AND((--(INT('Data Sheet'!$A$19) &amp; "." &amp; LEFT(BN189,3))&gt;=--('Data Sheet'!$A$19)), (--(INT('Data Sheet'!$A$19) &amp; "." &amp; LEFT(BN189,3))&lt;=--('Data Sheet'!$B$19))),
                --(INT('Data Sheet'!$A$19) &amp; "." &amp; LEFT(BN189,3)),
                --(INT('Data Sheet'!$B$19) &amp; "." &amp; LEFT(BN189,3))
            )
        ),
        "OK"
    )
)</f>
        <v>OK</v>
      </c>
      <c r="O189" s="23" t="str">
        <f>IF(BP189&lt;&gt;"",
    IF(INT('Data Sheet'!$A$19)=INT('Data Sheet'!$B$19),
        --(INT('Data Sheet'!$A$19) &amp; "." &amp; BP189),
        IF(AND((--(INT('Data Sheet'!$A$19) &amp; "." &amp; BP189)&gt;=--('Data Sheet'!$A$19)), (--(INT('Data Sheet'!$A$19) &amp; "." &amp; BP189)&lt;=--('Data Sheet'!$B$19))),
            --(INT('Data Sheet'!$A$19) &amp; "." &amp; BP189),
            --(INT('Data Sheet'!$B$19) &amp; "." &amp; BP189)
        )
    ),
    IF(BN189&lt;&gt;"",
        IF(INT('Data Sheet'!$A$19)=INT('Data Sheet'!$B$19),
            --(INT('Data Sheet'!$A$19) &amp; "." &amp; RIGHT(BN189,3)),
            IF(AND((--(INT('Data Sheet'!$A$19) &amp; "." &amp; RIGHT(BN189,3))&gt;=--('Data Sheet'!$A$19)), (--(INT('Data Sheet'!$A$19) &amp; "." &amp; RIGHT(BN189,3))&lt;=--('Data Sheet'!$B$19))),
                --(INT('Data Sheet'!$A$19) &amp; "." &amp; RIGHT(BN189,3)),
                --(INT('Data Sheet'!$B$19) &amp; "." &amp; RIGHT(BN189,3))
            )
        ),
        "OK"
    )
)</f>
        <v>OK</v>
      </c>
      <c r="P189" s="23" t="str">
        <f>IF(BR189&lt;&gt;"",
    IF(INT('Data Sheet'!$A$19)=INT('Data Sheet'!$B$15),
        --(INT('Data Sheet'!$A$15) &amp; "." &amp; BR189),
        IF(AND((--(INT('Data Sheet'!$A$15) &amp; "." &amp; BR189)&gt;=--('Data Sheet'!$A$15)), (--(INT('Data Sheet'!$A$15) &amp; "." &amp; BR189)&lt;=--('Data Sheet'!$B$15))),
            --(INT('Data Sheet'!$A$15) &amp; "." &amp; BR189),
            --(INT('Data Sheet'!$B$15) &amp; "." &amp; BR189)
        )
    ),
    IF(BQ189&lt;&gt;"",
        IF(INT('Data Sheet'!$A$15)=INT('Data Sheet'!$B$15),
            --(INT('Data Sheet'!$A$15) &amp; "." &amp; LEFT(BQ189,3)),
            IF(AND((--(INT('Data Sheet'!$A$15) &amp; "." &amp; LEFT(BQ189,3))&gt;=--('Data Sheet'!$A$15)), (--(INT('Data Sheet'!$A$15) &amp; "." &amp; LEFT(BQ189,3))&lt;=--('Data Sheet'!$B$15))),
                --(INT('Data Sheet'!$A$15) &amp; "." &amp; LEFT(BQ189,3)),
                --(INT('Data Sheet'!$B$15) &amp; "." &amp; LEFT(BQ189,3))
            )
        ),
        "OK"
    )
)</f>
        <v>OK</v>
      </c>
      <c r="Q189" s="23" t="str">
        <f>IF(BS189&lt;&gt;"",
    IF(INT('Data Sheet'!$A$19)=INT('Data Sheet'!$B$15),
        --(INT('Data Sheet'!$A$15) &amp; "." &amp; BS189),
        IF(AND((--(INT('Data Sheet'!$A$15) &amp; "." &amp; BS189)&gt;=--('Data Sheet'!$A$15)), (--(INT('Data Sheet'!$A$15) &amp; "." &amp; BS189)&lt;=--('Data Sheet'!$B$15))),
            --(INT('Data Sheet'!$A$15) &amp; "." &amp; BS189),
            --(INT('Data Sheet'!$B$15) &amp; "." &amp; BS189)
        )
    ),
    IF(BQ189&lt;&gt;"",
        IF(INT('Data Sheet'!$A$15)=INT('Data Sheet'!$B$15),
            --(INT('Data Sheet'!$A$15) &amp; "." &amp; RIGHT(BQ189,3)),
            IF(AND((--(INT('Data Sheet'!$A$15) &amp; "." &amp; RIGHT(BQ189,3))&gt;=--('Data Sheet'!$A$15)), (--(INT('Data Sheet'!$A$15) &amp; "." &amp; RIGHT(BQ189,3))&lt;=--('Data Sheet'!$B$15))),
                --(INT('Data Sheet'!$A$15) &amp; "." &amp; RIGHT(BQ189,3)),
                --(INT('Data Sheet'!$B$15) &amp; "." &amp; RIGHT(BQ189,3))
            )
        ),
        "OK"
    )
)</f>
        <v>OK</v>
      </c>
      <c r="R189" s="19"/>
      <c r="S189" s="19"/>
      <c r="T189" s="19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1"/>
      <c r="AU189" s="21"/>
      <c r="AV189" s="21"/>
      <c r="AW189" s="22"/>
      <c r="AX189" s="99"/>
      <c r="AY189" s="20"/>
      <c r="AZ189" s="20"/>
      <c r="BA189" s="22"/>
      <c r="BB189">
        <v>181</v>
      </c>
      <c r="BC189" s="80"/>
      <c r="BD189" s="80"/>
      <c r="BE189" s="80"/>
      <c r="BF189" s="80"/>
      <c r="BG189" s="32" t="str">
        <f t="shared" si="26"/>
        <v/>
      </c>
      <c r="BH189" s="78">
        <f t="shared" si="24"/>
        <v>0</v>
      </c>
      <c r="BI189" s="2">
        <f t="shared" si="27"/>
        <v>0</v>
      </c>
      <c r="BJ189" s="2">
        <f t="shared" si="28"/>
        <v>0</v>
      </c>
      <c r="BK189" s="2">
        <f t="shared" si="25"/>
        <v>0</v>
      </c>
    </row>
    <row r="190" spans="2:63" ht="15" customHeight="1" x14ac:dyDescent="0.25">
      <c r="B190" s="14">
        <v>182</v>
      </c>
      <c r="C190" s="95" t="str">
        <f t="shared" si="29"/>
        <v/>
      </c>
      <c r="D190" s="15" t="str">
        <f t="shared" si="34"/>
        <v>OK</v>
      </c>
      <c r="E190" s="16" t="e">
        <f>VLOOKUP('Data Sheet'!$B$8,'Data Sheet'!$I$2:$J$9,2,FALSE)</f>
        <v>#N/A</v>
      </c>
      <c r="F190" s="16" t="str">
        <f t="shared" si="30"/>
        <v/>
      </c>
      <c r="G190" s="103">
        <f t="shared" si="31"/>
        <v>0</v>
      </c>
      <c r="H190" s="17" t="s">
        <v>26</v>
      </c>
      <c r="I190" s="17" t="s">
        <v>26</v>
      </c>
      <c r="J190" s="17" t="str">
        <f>IF('Data Sheet'!$B$9="NC-50","N/A","OK")</f>
        <v>OK</v>
      </c>
      <c r="K190" s="17" t="str">
        <f>IF('Data Sheet'!$B$9="NC-50","N/A","OK")</f>
        <v>OK</v>
      </c>
      <c r="L190" s="17" t="str">
        <f t="shared" si="32"/>
        <v>OK</v>
      </c>
      <c r="M190" s="17" t="str">
        <f t="shared" si="33"/>
        <v>OK</v>
      </c>
      <c r="N190" s="18" t="str">
        <f>IF(BO190&lt;&gt;"",
    IF(INT('Data Sheet'!$A$19)=INT('Data Sheet'!$B$19),
        --(INT('Data Sheet'!$A$19) &amp; "." &amp; BO190),
        IF(AND((--(INT('Data Sheet'!$A$19) &amp; "." &amp; BO190)&gt;=--('Data Sheet'!$A$19)), (--(INT('Data Sheet'!$A$19) &amp; "." &amp; BO190)&lt;=--('Data Sheet'!$B$19))),
            --(INT('Data Sheet'!$A$19) &amp; "." &amp; BO190),
            --(INT('Data Sheet'!$B$19) &amp; "." &amp; BO190)
        )
    ),
    IF(BN190&lt;&gt;"",
        IF(INT('Data Sheet'!$A$19)=INT('Data Sheet'!$B$19),
            --(INT('Data Sheet'!$A$19) &amp; "." &amp; LEFT(BN190,3)),
            IF(AND((--(INT('Data Sheet'!$A$19) &amp; "." &amp; LEFT(BN190,3))&gt;=--('Data Sheet'!$A$19)), (--(INT('Data Sheet'!$A$19) &amp; "." &amp; LEFT(BN190,3))&lt;=--('Data Sheet'!$B$19))),
                --(INT('Data Sheet'!$A$19) &amp; "." &amp; LEFT(BN190,3)),
                --(INT('Data Sheet'!$B$19) &amp; "." &amp; LEFT(BN190,3))
            )
        ),
        "OK"
    )
)</f>
        <v>OK</v>
      </c>
      <c r="O190" s="23" t="str">
        <f>IF(BP190&lt;&gt;"",
    IF(INT('Data Sheet'!$A$19)=INT('Data Sheet'!$B$19),
        --(INT('Data Sheet'!$A$19) &amp; "." &amp; BP190),
        IF(AND((--(INT('Data Sheet'!$A$19) &amp; "." &amp; BP190)&gt;=--('Data Sheet'!$A$19)), (--(INT('Data Sheet'!$A$19) &amp; "." &amp; BP190)&lt;=--('Data Sheet'!$B$19))),
            --(INT('Data Sheet'!$A$19) &amp; "." &amp; BP190),
            --(INT('Data Sheet'!$B$19) &amp; "." &amp; BP190)
        )
    ),
    IF(BN190&lt;&gt;"",
        IF(INT('Data Sheet'!$A$19)=INT('Data Sheet'!$B$19),
            --(INT('Data Sheet'!$A$19) &amp; "." &amp; RIGHT(BN190,3)),
            IF(AND((--(INT('Data Sheet'!$A$19) &amp; "." &amp; RIGHT(BN190,3))&gt;=--('Data Sheet'!$A$19)), (--(INT('Data Sheet'!$A$19) &amp; "." &amp; RIGHT(BN190,3))&lt;=--('Data Sheet'!$B$19))),
                --(INT('Data Sheet'!$A$19) &amp; "." &amp; RIGHT(BN190,3)),
                --(INT('Data Sheet'!$B$19) &amp; "." &amp; RIGHT(BN190,3))
            )
        ),
        "OK"
    )
)</f>
        <v>OK</v>
      </c>
      <c r="P190" s="23" t="str">
        <f>IF(BR190&lt;&gt;"",
    IF(INT('Data Sheet'!$A$19)=INT('Data Sheet'!$B$15),
        --(INT('Data Sheet'!$A$15) &amp; "." &amp; BR190),
        IF(AND((--(INT('Data Sheet'!$A$15) &amp; "." &amp; BR190)&gt;=--('Data Sheet'!$A$15)), (--(INT('Data Sheet'!$A$15) &amp; "." &amp; BR190)&lt;=--('Data Sheet'!$B$15))),
            --(INT('Data Sheet'!$A$15) &amp; "." &amp; BR190),
            --(INT('Data Sheet'!$B$15) &amp; "." &amp; BR190)
        )
    ),
    IF(BQ190&lt;&gt;"",
        IF(INT('Data Sheet'!$A$15)=INT('Data Sheet'!$B$15),
            --(INT('Data Sheet'!$A$15) &amp; "." &amp; LEFT(BQ190,3)),
            IF(AND((--(INT('Data Sheet'!$A$15) &amp; "." &amp; LEFT(BQ190,3))&gt;=--('Data Sheet'!$A$15)), (--(INT('Data Sheet'!$A$15) &amp; "." &amp; LEFT(BQ190,3))&lt;=--('Data Sheet'!$B$15))),
                --(INT('Data Sheet'!$A$15) &amp; "." &amp; LEFT(BQ190,3)),
                --(INT('Data Sheet'!$B$15) &amp; "." &amp; LEFT(BQ190,3))
            )
        ),
        "OK"
    )
)</f>
        <v>OK</v>
      </c>
      <c r="Q190" s="23" t="str">
        <f>IF(BS190&lt;&gt;"",
    IF(INT('Data Sheet'!$A$19)=INT('Data Sheet'!$B$15),
        --(INT('Data Sheet'!$A$15) &amp; "." &amp; BS190),
        IF(AND((--(INT('Data Sheet'!$A$15) &amp; "." &amp; BS190)&gt;=--('Data Sheet'!$A$15)), (--(INT('Data Sheet'!$A$15) &amp; "." &amp; BS190)&lt;=--('Data Sheet'!$B$15))),
            --(INT('Data Sheet'!$A$15) &amp; "." &amp; BS190),
            --(INT('Data Sheet'!$B$15) &amp; "." &amp; BS190)
        )
    ),
    IF(BQ190&lt;&gt;"",
        IF(INT('Data Sheet'!$A$15)=INT('Data Sheet'!$B$15),
            --(INT('Data Sheet'!$A$15) &amp; "." &amp; RIGHT(BQ190,3)),
            IF(AND((--(INT('Data Sheet'!$A$15) &amp; "." &amp; RIGHT(BQ190,3))&gt;=--('Data Sheet'!$A$15)), (--(INT('Data Sheet'!$A$15) &amp; "." &amp; RIGHT(BQ190,3))&lt;=--('Data Sheet'!$B$15))),
                --(INT('Data Sheet'!$A$15) &amp; "." &amp; RIGHT(BQ190,3)),
                --(INT('Data Sheet'!$B$15) &amp; "." &amp; RIGHT(BQ190,3))
            )
        ),
        "OK"
    )
)</f>
        <v>OK</v>
      </c>
      <c r="R190" s="19"/>
      <c r="S190" s="19"/>
      <c r="T190" s="19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1"/>
      <c r="AU190" s="21"/>
      <c r="AV190" s="21"/>
      <c r="AW190" s="22"/>
      <c r="AX190" s="99"/>
      <c r="AY190" s="20"/>
      <c r="AZ190" s="20"/>
      <c r="BA190" s="22"/>
      <c r="BB190">
        <v>182</v>
      </c>
      <c r="BC190" s="80"/>
      <c r="BD190" s="80"/>
      <c r="BE190" s="80"/>
      <c r="BF190" s="80"/>
      <c r="BG190" s="32" t="str">
        <f t="shared" si="26"/>
        <v/>
      </c>
      <c r="BH190" s="78">
        <f t="shared" si="24"/>
        <v>0</v>
      </c>
      <c r="BI190" s="2">
        <f t="shared" si="27"/>
        <v>0</v>
      </c>
      <c r="BJ190" s="2">
        <f t="shared" si="28"/>
        <v>0</v>
      </c>
      <c r="BK190" s="2">
        <f t="shared" si="25"/>
        <v>0</v>
      </c>
    </row>
    <row r="191" spans="2:63" ht="15" customHeight="1" x14ac:dyDescent="0.25">
      <c r="B191" s="14">
        <v>183</v>
      </c>
      <c r="C191" s="95" t="str">
        <f t="shared" si="29"/>
        <v/>
      </c>
      <c r="D191" s="15" t="str">
        <f t="shared" si="34"/>
        <v>OK</v>
      </c>
      <c r="E191" s="16" t="e">
        <f>VLOOKUP('Data Sheet'!$B$8,'Data Sheet'!$I$2:$J$9,2,FALSE)</f>
        <v>#N/A</v>
      </c>
      <c r="F191" s="16" t="str">
        <f t="shared" si="30"/>
        <v/>
      </c>
      <c r="G191" s="103">
        <f t="shared" si="31"/>
        <v>0</v>
      </c>
      <c r="H191" s="17" t="s">
        <v>26</v>
      </c>
      <c r="I191" s="17" t="s">
        <v>26</v>
      </c>
      <c r="J191" s="17" t="str">
        <f>IF('Data Sheet'!$B$9="NC-50","N/A","OK")</f>
        <v>OK</v>
      </c>
      <c r="K191" s="17" t="str">
        <f>IF('Data Sheet'!$B$9="NC-50","N/A","OK")</f>
        <v>OK</v>
      </c>
      <c r="L191" s="17" t="str">
        <f t="shared" si="32"/>
        <v>OK</v>
      </c>
      <c r="M191" s="17" t="str">
        <f t="shared" si="33"/>
        <v>OK</v>
      </c>
      <c r="N191" s="18" t="str">
        <f>IF(BO191&lt;&gt;"",
    IF(INT('Data Sheet'!$A$19)=INT('Data Sheet'!$B$19),
        --(INT('Data Sheet'!$A$19) &amp; "." &amp; BO191),
        IF(AND((--(INT('Data Sheet'!$A$19) &amp; "." &amp; BO191)&gt;=--('Data Sheet'!$A$19)), (--(INT('Data Sheet'!$A$19) &amp; "." &amp; BO191)&lt;=--('Data Sheet'!$B$19))),
            --(INT('Data Sheet'!$A$19) &amp; "." &amp; BO191),
            --(INT('Data Sheet'!$B$19) &amp; "." &amp; BO191)
        )
    ),
    IF(BN191&lt;&gt;"",
        IF(INT('Data Sheet'!$A$19)=INT('Data Sheet'!$B$19),
            --(INT('Data Sheet'!$A$19) &amp; "." &amp; LEFT(BN191,3)),
            IF(AND((--(INT('Data Sheet'!$A$19) &amp; "." &amp; LEFT(BN191,3))&gt;=--('Data Sheet'!$A$19)), (--(INT('Data Sheet'!$A$19) &amp; "." &amp; LEFT(BN191,3))&lt;=--('Data Sheet'!$B$19))),
                --(INT('Data Sheet'!$A$19) &amp; "." &amp; LEFT(BN191,3)),
                --(INT('Data Sheet'!$B$19) &amp; "." &amp; LEFT(BN191,3))
            )
        ),
        "OK"
    )
)</f>
        <v>OK</v>
      </c>
      <c r="O191" s="23" t="str">
        <f>IF(BP191&lt;&gt;"",
    IF(INT('Data Sheet'!$A$19)=INT('Data Sheet'!$B$19),
        --(INT('Data Sheet'!$A$19) &amp; "." &amp; BP191),
        IF(AND((--(INT('Data Sheet'!$A$19) &amp; "." &amp; BP191)&gt;=--('Data Sheet'!$A$19)), (--(INT('Data Sheet'!$A$19) &amp; "." &amp; BP191)&lt;=--('Data Sheet'!$B$19))),
            --(INT('Data Sheet'!$A$19) &amp; "." &amp; BP191),
            --(INT('Data Sheet'!$B$19) &amp; "." &amp; BP191)
        )
    ),
    IF(BN191&lt;&gt;"",
        IF(INT('Data Sheet'!$A$19)=INT('Data Sheet'!$B$19),
            --(INT('Data Sheet'!$A$19) &amp; "." &amp; RIGHT(BN191,3)),
            IF(AND((--(INT('Data Sheet'!$A$19) &amp; "." &amp; RIGHT(BN191,3))&gt;=--('Data Sheet'!$A$19)), (--(INT('Data Sheet'!$A$19) &amp; "." &amp; RIGHT(BN191,3))&lt;=--('Data Sheet'!$B$19))),
                --(INT('Data Sheet'!$A$19) &amp; "." &amp; RIGHT(BN191,3)),
                --(INT('Data Sheet'!$B$19) &amp; "." &amp; RIGHT(BN191,3))
            )
        ),
        "OK"
    )
)</f>
        <v>OK</v>
      </c>
      <c r="P191" s="23" t="str">
        <f>IF(BR191&lt;&gt;"",
    IF(INT('Data Sheet'!$A$19)=INT('Data Sheet'!$B$15),
        --(INT('Data Sheet'!$A$15) &amp; "." &amp; BR191),
        IF(AND((--(INT('Data Sheet'!$A$15) &amp; "." &amp; BR191)&gt;=--('Data Sheet'!$A$15)), (--(INT('Data Sheet'!$A$15) &amp; "." &amp; BR191)&lt;=--('Data Sheet'!$B$15))),
            --(INT('Data Sheet'!$A$15) &amp; "." &amp; BR191),
            --(INT('Data Sheet'!$B$15) &amp; "." &amp; BR191)
        )
    ),
    IF(BQ191&lt;&gt;"",
        IF(INT('Data Sheet'!$A$15)=INT('Data Sheet'!$B$15),
            --(INT('Data Sheet'!$A$15) &amp; "." &amp; LEFT(BQ191,3)),
            IF(AND((--(INT('Data Sheet'!$A$15) &amp; "." &amp; LEFT(BQ191,3))&gt;=--('Data Sheet'!$A$15)), (--(INT('Data Sheet'!$A$15) &amp; "." &amp; LEFT(BQ191,3))&lt;=--('Data Sheet'!$B$15))),
                --(INT('Data Sheet'!$A$15) &amp; "." &amp; LEFT(BQ191,3)),
                --(INT('Data Sheet'!$B$15) &amp; "." &amp; LEFT(BQ191,3))
            )
        ),
        "OK"
    )
)</f>
        <v>OK</v>
      </c>
      <c r="Q191" s="23" t="str">
        <f>IF(BS191&lt;&gt;"",
    IF(INT('Data Sheet'!$A$19)=INT('Data Sheet'!$B$15),
        --(INT('Data Sheet'!$A$15) &amp; "." &amp; BS191),
        IF(AND((--(INT('Data Sheet'!$A$15) &amp; "." &amp; BS191)&gt;=--('Data Sheet'!$A$15)), (--(INT('Data Sheet'!$A$15) &amp; "." &amp; BS191)&lt;=--('Data Sheet'!$B$15))),
            --(INT('Data Sheet'!$A$15) &amp; "." &amp; BS191),
            --(INT('Data Sheet'!$B$15) &amp; "." &amp; BS191)
        )
    ),
    IF(BQ191&lt;&gt;"",
        IF(INT('Data Sheet'!$A$15)=INT('Data Sheet'!$B$15),
            --(INT('Data Sheet'!$A$15) &amp; "." &amp; RIGHT(BQ191,3)),
            IF(AND((--(INT('Data Sheet'!$A$15) &amp; "." &amp; RIGHT(BQ191,3))&gt;=--('Data Sheet'!$A$15)), (--(INT('Data Sheet'!$A$15) &amp; "." &amp; RIGHT(BQ191,3))&lt;=--('Data Sheet'!$B$15))),
                --(INT('Data Sheet'!$A$15) &amp; "." &amp; RIGHT(BQ191,3)),
                --(INT('Data Sheet'!$B$15) &amp; "." &amp; RIGHT(BQ191,3))
            )
        ),
        "OK"
    )
)</f>
        <v>OK</v>
      </c>
      <c r="R191" s="19"/>
      <c r="S191" s="19"/>
      <c r="T191" s="19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1"/>
      <c r="AU191" s="21"/>
      <c r="AV191" s="21"/>
      <c r="AW191" s="22"/>
      <c r="AX191" s="99"/>
      <c r="AY191" s="20"/>
      <c r="AZ191" s="20"/>
      <c r="BA191" s="22"/>
      <c r="BB191">
        <v>183</v>
      </c>
      <c r="BC191" s="80"/>
      <c r="BD191" s="80"/>
      <c r="BE191" s="80"/>
      <c r="BF191" s="80"/>
      <c r="BG191" s="32" t="str">
        <f t="shared" si="26"/>
        <v/>
      </c>
      <c r="BH191" s="78">
        <f t="shared" si="24"/>
        <v>0</v>
      </c>
      <c r="BI191" s="2">
        <f t="shared" si="27"/>
        <v>0</v>
      </c>
      <c r="BJ191" s="2">
        <f t="shared" si="28"/>
        <v>0</v>
      </c>
      <c r="BK191" s="2">
        <f t="shared" si="25"/>
        <v>0</v>
      </c>
    </row>
    <row r="192" spans="2:63" ht="15" customHeight="1" x14ac:dyDescent="0.25">
      <c r="B192" s="14">
        <v>184</v>
      </c>
      <c r="C192" s="95" t="str">
        <f t="shared" si="29"/>
        <v/>
      </c>
      <c r="D192" s="15" t="str">
        <f t="shared" si="34"/>
        <v>OK</v>
      </c>
      <c r="E192" s="16" t="e">
        <f>VLOOKUP('Data Sheet'!$B$8,'Data Sheet'!$I$2:$J$9,2,FALSE)</f>
        <v>#N/A</v>
      </c>
      <c r="F192" s="16" t="str">
        <f t="shared" si="30"/>
        <v/>
      </c>
      <c r="G192" s="103">
        <f t="shared" si="31"/>
        <v>0</v>
      </c>
      <c r="H192" s="17" t="s">
        <v>26</v>
      </c>
      <c r="I192" s="17" t="s">
        <v>26</v>
      </c>
      <c r="J192" s="17" t="str">
        <f>IF('Data Sheet'!$B$9="NC-50","N/A","OK")</f>
        <v>OK</v>
      </c>
      <c r="K192" s="17" t="str">
        <f>IF('Data Sheet'!$B$9="NC-50","N/A","OK")</f>
        <v>OK</v>
      </c>
      <c r="L192" s="17" t="str">
        <f t="shared" si="32"/>
        <v>OK</v>
      </c>
      <c r="M192" s="17" t="str">
        <f t="shared" si="33"/>
        <v>OK</v>
      </c>
      <c r="N192" s="18" t="str">
        <f>IF(BO192&lt;&gt;"",
    IF(INT('Data Sheet'!$A$19)=INT('Data Sheet'!$B$19),
        --(INT('Data Sheet'!$A$19) &amp; "." &amp; BO192),
        IF(AND((--(INT('Data Sheet'!$A$19) &amp; "." &amp; BO192)&gt;=--('Data Sheet'!$A$19)), (--(INT('Data Sheet'!$A$19) &amp; "." &amp; BO192)&lt;=--('Data Sheet'!$B$19))),
            --(INT('Data Sheet'!$A$19) &amp; "." &amp; BO192),
            --(INT('Data Sheet'!$B$19) &amp; "." &amp; BO192)
        )
    ),
    IF(BN192&lt;&gt;"",
        IF(INT('Data Sheet'!$A$19)=INT('Data Sheet'!$B$19),
            --(INT('Data Sheet'!$A$19) &amp; "." &amp; LEFT(BN192,3)),
            IF(AND((--(INT('Data Sheet'!$A$19) &amp; "." &amp; LEFT(BN192,3))&gt;=--('Data Sheet'!$A$19)), (--(INT('Data Sheet'!$A$19) &amp; "." &amp; LEFT(BN192,3))&lt;=--('Data Sheet'!$B$19))),
                --(INT('Data Sheet'!$A$19) &amp; "." &amp; LEFT(BN192,3)),
                --(INT('Data Sheet'!$B$19) &amp; "." &amp; LEFT(BN192,3))
            )
        ),
        "OK"
    )
)</f>
        <v>OK</v>
      </c>
      <c r="O192" s="23" t="str">
        <f>IF(BP192&lt;&gt;"",
    IF(INT('Data Sheet'!$A$19)=INT('Data Sheet'!$B$19),
        --(INT('Data Sheet'!$A$19) &amp; "." &amp; BP192),
        IF(AND((--(INT('Data Sheet'!$A$19) &amp; "." &amp; BP192)&gt;=--('Data Sheet'!$A$19)), (--(INT('Data Sheet'!$A$19) &amp; "." &amp; BP192)&lt;=--('Data Sheet'!$B$19))),
            --(INT('Data Sheet'!$A$19) &amp; "." &amp; BP192),
            --(INT('Data Sheet'!$B$19) &amp; "." &amp; BP192)
        )
    ),
    IF(BN192&lt;&gt;"",
        IF(INT('Data Sheet'!$A$19)=INT('Data Sheet'!$B$19),
            --(INT('Data Sheet'!$A$19) &amp; "." &amp; RIGHT(BN192,3)),
            IF(AND((--(INT('Data Sheet'!$A$19) &amp; "." &amp; RIGHT(BN192,3))&gt;=--('Data Sheet'!$A$19)), (--(INT('Data Sheet'!$A$19) &amp; "." &amp; RIGHT(BN192,3))&lt;=--('Data Sheet'!$B$19))),
                --(INT('Data Sheet'!$A$19) &amp; "." &amp; RIGHT(BN192,3)),
                --(INT('Data Sheet'!$B$19) &amp; "." &amp; RIGHT(BN192,3))
            )
        ),
        "OK"
    )
)</f>
        <v>OK</v>
      </c>
      <c r="P192" s="23" t="str">
        <f>IF(BR192&lt;&gt;"",
    IF(INT('Data Sheet'!$A$19)=INT('Data Sheet'!$B$15),
        --(INT('Data Sheet'!$A$15) &amp; "." &amp; BR192),
        IF(AND((--(INT('Data Sheet'!$A$15) &amp; "." &amp; BR192)&gt;=--('Data Sheet'!$A$15)), (--(INT('Data Sheet'!$A$15) &amp; "." &amp; BR192)&lt;=--('Data Sheet'!$B$15))),
            --(INT('Data Sheet'!$A$15) &amp; "." &amp; BR192),
            --(INT('Data Sheet'!$B$15) &amp; "." &amp; BR192)
        )
    ),
    IF(BQ192&lt;&gt;"",
        IF(INT('Data Sheet'!$A$15)=INT('Data Sheet'!$B$15),
            --(INT('Data Sheet'!$A$15) &amp; "." &amp; LEFT(BQ192,3)),
            IF(AND((--(INT('Data Sheet'!$A$15) &amp; "." &amp; LEFT(BQ192,3))&gt;=--('Data Sheet'!$A$15)), (--(INT('Data Sheet'!$A$15) &amp; "." &amp; LEFT(BQ192,3))&lt;=--('Data Sheet'!$B$15))),
                --(INT('Data Sheet'!$A$15) &amp; "." &amp; LEFT(BQ192,3)),
                --(INT('Data Sheet'!$B$15) &amp; "." &amp; LEFT(BQ192,3))
            )
        ),
        "OK"
    )
)</f>
        <v>OK</v>
      </c>
      <c r="Q192" s="23" t="str">
        <f>IF(BS192&lt;&gt;"",
    IF(INT('Data Sheet'!$A$19)=INT('Data Sheet'!$B$15),
        --(INT('Data Sheet'!$A$15) &amp; "." &amp; BS192),
        IF(AND((--(INT('Data Sheet'!$A$15) &amp; "." &amp; BS192)&gt;=--('Data Sheet'!$A$15)), (--(INT('Data Sheet'!$A$15) &amp; "." &amp; BS192)&lt;=--('Data Sheet'!$B$15))),
            --(INT('Data Sheet'!$A$15) &amp; "." &amp; BS192),
            --(INT('Data Sheet'!$B$15) &amp; "." &amp; BS192)
        )
    ),
    IF(BQ192&lt;&gt;"",
        IF(INT('Data Sheet'!$A$15)=INT('Data Sheet'!$B$15),
            --(INT('Data Sheet'!$A$15) &amp; "." &amp; RIGHT(BQ192,3)),
            IF(AND((--(INT('Data Sheet'!$A$15) &amp; "." &amp; RIGHT(BQ192,3))&gt;=--('Data Sheet'!$A$15)), (--(INT('Data Sheet'!$A$15) &amp; "." &amp; RIGHT(BQ192,3))&lt;=--('Data Sheet'!$B$15))),
                --(INT('Data Sheet'!$A$15) &amp; "." &amp; RIGHT(BQ192,3)),
                --(INT('Data Sheet'!$B$15) &amp; "." &amp; RIGHT(BQ192,3))
            )
        ),
        "OK"
    )
)</f>
        <v>OK</v>
      </c>
      <c r="R192" s="19"/>
      <c r="S192" s="19"/>
      <c r="T192" s="19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1"/>
      <c r="AU192" s="21"/>
      <c r="AV192" s="21"/>
      <c r="AW192" s="22"/>
      <c r="AX192" s="99"/>
      <c r="AY192" s="20"/>
      <c r="AZ192" s="20"/>
      <c r="BA192" s="22"/>
      <c r="BB192">
        <v>184</v>
      </c>
      <c r="BC192" s="80"/>
      <c r="BD192" s="80"/>
      <c r="BE192" s="80"/>
      <c r="BF192" s="80"/>
      <c r="BG192" s="32" t="str">
        <f t="shared" si="26"/>
        <v/>
      </c>
      <c r="BH192" s="78">
        <f t="shared" si="24"/>
        <v>0</v>
      </c>
      <c r="BI192" s="2">
        <f t="shared" si="27"/>
        <v>0</v>
      </c>
      <c r="BJ192" s="2">
        <f t="shared" si="28"/>
        <v>0</v>
      </c>
      <c r="BK192" s="2">
        <f t="shared" si="25"/>
        <v>0</v>
      </c>
    </row>
    <row r="193" spans="2:63" ht="15" customHeight="1" x14ac:dyDescent="0.25">
      <c r="B193" s="14">
        <v>185</v>
      </c>
      <c r="C193" s="95" t="str">
        <f t="shared" si="29"/>
        <v/>
      </c>
      <c r="D193" s="15" t="str">
        <f t="shared" si="34"/>
        <v>OK</v>
      </c>
      <c r="E193" s="16" t="e">
        <f>VLOOKUP('Data Sheet'!$B$8,'Data Sheet'!$I$2:$J$9,2,FALSE)</f>
        <v>#N/A</v>
      </c>
      <c r="F193" s="16" t="str">
        <f t="shared" si="30"/>
        <v/>
      </c>
      <c r="G193" s="103">
        <f t="shared" si="31"/>
        <v>0</v>
      </c>
      <c r="H193" s="17" t="s">
        <v>26</v>
      </c>
      <c r="I193" s="17" t="s">
        <v>26</v>
      </c>
      <c r="J193" s="17" t="str">
        <f>IF('Data Sheet'!$B$9="NC-50","N/A","OK")</f>
        <v>OK</v>
      </c>
      <c r="K193" s="17" t="str">
        <f>IF('Data Sheet'!$B$9="NC-50","N/A","OK")</f>
        <v>OK</v>
      </c>
      <c r="L193" s="17" t="str">
        <f t="shared" si="32"/>
        <v>OK</v>
      </c>
      <c r="M193" s="17" t="str">
        <f t="shared" si="33"/>
        <v>OK</v>
      </c>
      <c r="N193" s="18" t="str">
        <f>IF(BO193&lt;&gt;"",
    IF(INT('Data Sheet'!$A$19)=INT('Data Sheet'!$B$19),
        --(INT('Data Sheet'!$A$19) &amp; "." &amp; BO193),
        IF(AND((--(INT('Data Sheet'!$A$19) &amp; "." &amp; BO193)&gt;=--('Data Sheet'!$A$19)), (--(INT('Data Sheet'!$A$19) &amp; "." &amp; BO193)&lt;=--('Data Sheet'!$B$19))),
            --(INT('Data Sheet'!$A$19) &amp; "." &amp; BO193),
            --(INT('Data Sheet'!$B$19) &amp; "." &amp; BO193)
        )
    ),
    IF(BN193&lt;&gt;"",
        IF(INT('Data Sheet'!$A$19)=INT('Data Sheet'!$B$19),
            --(INT('Data Sheet'!$A$19) &amp; "." &amp; LEFT(BN193,3)),
            IF(AND((--(INT('Data Sheet'!$A$19) &amp; "." &amp; LEFT(BN193,3))&gt;=--('Data Sheet'!$A$19)), (--(INT('Data Sheet'!$A$19) &amp; "." &amp; LEFT(BN193,3))&lt;=--('Data Sheet'!$B$19))),
                --(INT('Data Sheet'!$A$19) &amp; "." &amp; LEFT(BN193,3)),
                --(INT('Data Sheet'!$B$19) &amp; "." &amp; LEFT(BN193,3))
            )
        ),
        "OK"
    )
)</f>
        <v>OK</v>
      </c>
      <c r="O193" s="23" t="str">
        <f>IF(BP193&lt;&gt;"",
    IF(INT('Data Sheet'!$A$19)=INT('Data Sheet'!$B$19),
        --(INT('Data Sheet'!$A$19) &amp; "." &amp; BP193),
        IF(AND((--(INT('Data Sheet'!$A$19) &amp; "." &amp; BP193)&gt;=--('Data Sheet'!$A$19)), (--(INT('Data Sheet'!$A$19) &amp; "." &amp; BP193)&lt;=--('Data Sheet'!$B$19))),
            --(INT('Data Sheet'!$A$19) &amp; "." &amp; BP193),
            --(INT('Data Sheet'!$B$19) &amp; "." &amp; BP193)
        )
    ),
    IF(BN193&lt;&gt;"",
        IF(INT('Data Sheet'!$A$19)=INT('Data Sheet'!$B$19),
            --(INT('Data Sheet'!$A$19) &amp; "." &amp; RIGHT(BN193,3)),
            IF(AND((--(INT('Data Sheet'!$A$19) &amp; "." &amp; RIGHT(BN193,3))&gt;=--('Data Sheet'!$A$19)), (--(INT('Data Sheet'!$A$19) &amp; "." &amp; RIGHT(BN193,3))&lt;=--('Data Sheet'!$B$19))),
                --(INT('Data Sheet'!$A$19) &amp; "." &amp; RIGHT(BN193,3)),
                --(INT('Data Sheet'!$B$19) &amp; "." &amp; RIGHT(BN193,3))
            )
        ),
        "OK"
    )
)</f>
        <v>OK</v>
      </c>
      <c r="P193" s="23" t="str">
        <f>IF(BR193&lt;&gt;"",
    IF(INT('Data Sheet'!$A$19)=INT('Data Sheet'!$B$15),
        --(INT('Data Sheet'!$A$15) &amp; "." &amp; BR193),
        IF(AND((--(INT('Data Sheet'!$A$15) &amp; "." &amp; BR193)&gt;=--('Data Sheet'!$A$15)), (--(INT('Data Sheet'!$A$15) &amp; "." &amp; BR193)&lt;=--('Data Sheet'!$B$15))),
            --(INT('Data Sheet'!$A$15) &amp; "." &amp; BR193),
            --(INT('Data Sheet'!$B$15) &amp; "." &amp; BR193)
        )
    ),
    IF(BQ193&lt;&gt;"",
        IF(INT('Data Sheet'!$A$15)=INT('Data Sheet'!$B$15),
            --(INT('Data Sheet'!$A$15) &amp; "." &amp; LEFT(BQ193,3)),
            IF(AND((--(INT('Data Sheet'!$A$15) &amp; "." &amp; LEFT(BQ193,3))&gt;=--('Data Sheet'!$A$15)), (--(INT('Data Sheet'!$A$15) &amp; "." &amp; LEFT(BQ193,3))&lt;=--('Data Sheet'!$B$15))),
                --(INT('Data Sheet'!$A$15) &amp; "." &amp; LEFT(BQ193,3)),
                --(INT('Data Sheet'!$B$15) &amp; "." &amp; LEFT(BQ193,3))
            )
        ),
        "OK"
    )
)</f>
        <v>OK</v>
      </c>
      <c r="Q193" s="23" t="str">
        <f>IF(BS193&lt;&gt;"",
    IF(INT('Data Sheet'!$A$19)=INT('Data Sheet'!$B$15),
        --(INT('Data Sheet'!$A$15) &amp; "." &amp; BS193),
        IF(AND((--(INT('Data Sheet'!$A$15) &amp; "." &amp; BS193)&gt;=--('Data Sheet'!$A$15)), (--(INT('Data Sheet'!$A$15) &amp; "." &amp; BS193)&lt;=--('Data Sheet'!$B$15))),
            --(INT('Data Sheet'!$A$15) &amp; "." &amp; BS193),
            --(INT('Data Sheet'!$B$15) &amp; "." &amp; BS193)
        )
    ),
    IF(BQ193&lt;&gt;"",
        IF(INT('Data Sheet'!$A$15)=INT('Data Sheet'!$B$15),
            --(INT('Data Sheet'!$A$15) &amp; "." &amp; RIGHT(BQ193,3)),
            IF(AND((--(INT('Data Sheet'!$A$15) &amp; "." &amp; RIGHT(BQ193,3))&gt;=--('Data Sheet'!$A$15)), (--(INT('Data Sheet'!$A$15) &amp; "." &amp; RIGHT(BQ193,3))&lt;=--('Data Sheet'!$B$15))),
                --(INT('Data Sheet'!$A$15) &amp; "." &amp; RIGHT(BQ193,3)),
                --(INT('Data Sheet'!$B$15) &amp; "." &amp; RIGHT(BQ193,3))
            )
        ),
        "OK"
    )
)</f>
        <v>OK</v>
      </c>
      <c r="R193" s="19"/>
      <c r="S193" s="19"/>
      <c r="T193" s="19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1"/>
      <c r="AU193" s="21"/>
      <c r="AV193" s="21"/>
      <c r="AW193" s="22"/>
      <c r="AX193" s="99"/>
      <c r="AY193" s="20"/>
      <c r="AZ193" s="20"/>
      <c r="BA193" s="22"/>
      <c r="BB193">
        <v>185</v>
      </c>
      <c r="BC193" s="80"/>
      <c r="BD193" s="80"/>
      <c r="BE193" s="80"/>
      <c r="BF193" s="80"/>
      <c r="BG193" s="32" t="str">
        <f t="shared" si="26"/>
        <v/>
      </c>
      <c r="BH193" s="78">
        <f t="shared" si="24"/>
        <v>0</v>
      </c>
      <c r="BI193" s="2">
        <f t="shared" si="27"/>
        <v>0</v>
      </c>
      <c r="BJ193" s="2">
        <f t="shared" si="28"/>
        <v>0</v>
      </c>
      <c r="BK193" s="2">
        <f t="shared" si="25"/>
        <v>0</v>
      </c>
    </row>
    <row r="194" spans="2:63" ht="15" customHeight="1" x14ac:dyDescent="0.25">
      <c r="B194" s="14">
        <v>186</v>
      </c>
      <c r="C194" s="95" t="str">
        <f t="shared" si="29"/>
        <v/>
      </c>
      <c r="D194" s="15" t="str">
        <f t="shared" si="34"/>
        <v>OK</v>
      </c>
      <c r="E194" s="16" t="e">
        <f>VLOOKUP('Data Sheet'!$B$8,'Data Sheet'!$I$2:$J$9,2,FALSE)</f>
        <v>#N/A</v>
      </c>
      <c r="F194" s="16" t="str">
        <f t="shared" si="30"/>
        <v/>
      </c>
      <c r="G194" s="103">
        <f t="shared" si="31"/>
        <v>0</v>
      </c>
      <c r="H194" s="17" t="s">
        <v>26</v>
      </c>
      <c r="I194" s="17" t="s">
        <v>26</v>
      </c>
      <c r="J194" s="17" t="str">
        <f>IF('Data Sheet'!$B$9="NC-50","N/A","OK")</f>
        <v>OK</v>
      </c>
      <c r="K194" s="17" t="str">
        <f>IF('Data Sheet'!$B$9="NC-50","N/A","OK")</f>
        <v>OK</v>
      </c>
      <c r="L194" s="17" t="str">
        <f t="shared" si="32"/>
        <v>OK</v>
      </c>
      <c r="M194" s="17" t="str">
        <f t="shared" si="33"/>
        <v>OK</v>
      </c>
      <c r="N194" s="18" t="str">
        <f>IF(BO194&lt;&gt;"",
    IF(INT('Data Sheet'!$A$19)=INT('Data Sheet'!$B$19),
        --(INT('Data Sheet'!$A$19) &amp; "." &amp; BO194),
        IF(AND((--(INT('Data Sheet'!$A$19) &amp; "." &amp; BO194)&gt;=--('Data Sheet'!$A$19)), (--(INT('Data Sheet'!$A$19) &amp; "." &amp; BO194)&lt;=--('Data Sheet'!$B$19))),
            --(INT('Data Sheet'!$A$19) &amp; "." &amp; BO194),
            --(INT('Data Sheet'!$B$19) &amp; "." &amp; BO194)
        )
    ),
    IF(BN194&lt;&gt;"",
        IF(INT('Data Sheet'!$A$19)=INT('Data Sheet'!$B$19),
            --(INT('Data Sheet'!$A$19) &amp; "." &amp; LEFT(BN194,3)),
            IF(AND((--(INT('Data Sheet'!$A$19) &amp; "." &amp; LEFT(BN194,3))&gt;=--('Data Sheet'!$A$19)), (--(INT('Data Sheet'!$A$19) &amp; "." &amp; LEFT(BN194,3))&lt;=--('Data Sheet'!$B$19))),
                --(INT('Data Sheet'!$A$19) &amp; "." &amp; LEFT(BN194,3)),
                --(INT('Data Sheet'!$B$19) &amp; "." &amp; LEFT(BN194,3))
            )
        ),
        "OK"
    )
)</f>
        <v>OK</v>
      </c>
      <c r="O194" s="23" t="str">
        <f>IF(BP194&lt;&gt;"",
    IF(INT('Data Sheet'!$A$19)=INT('Data Sheet'!$B$19),
        --(INT('Data Sheet'!$A$19) &amp; "." &amp; BP194),
        IF(AND((--(INT('Data Sheet'!$A$19) &amp; "." &amp; BP194)&gt;=--('Data Sheet'!$A$19)), (--(INT('Data Sheet'!$A$19) &amp; "." &amp; BP194)&lt;=--('Data Sheet'!$B$19))),
            --(INT('Data Sheet'!$A$19) &amp; "." &amp; BP194),
            --(INT('Data Sheet'!$B$19) &amp; "." &amp; BP194)
        )
    ),
    IF(BN194&lt;&gt;"",
        IF(INT('Data Sheet'!$A$19)=INT('Data Sheet'!$B$19),
            --(INT('Data Sheet'!$A$19) &amp; "." &amp; RIGHT(BN194,3)),
            IF(AND((--(INT('Data Sheet'!$A$19) &amp; "." &amp; RIGHT(BN194,3))&gt;=--('Data Sheet'!$A$19)), (--(INT('Data Sheet'!$A$19) &amp; "." &amp; RIGHT(BN194,3))&lt;=--('Data Sheet'!$B$19))),
                --(INT('Data Sheet'!$A$19) &amp; "." &amp; RIGHT(BN194,3)),
                --(INT('Data Sheet'!$B$19) &amp; "." &amp; RIGHT(BN194,3))
            )
        ),
        "OK"
    )
)</f>
        <v>OK</v>
      </c>
      <c r="P194" s="23" t="str">
        <f>IF(BR194&lt;&gt;"",
    IF(INT('Data Sheet'!$A$19)=INT('Data Sheet'!$B$15),
        --(INT('Data Sheet'!$A$15) &amp; "." &amp; BR194),
        IF(AND((--(INT('Data Sheet'!$A$15) &amp; "." &amp; BR194)&gt;=--('Data Sheet'!$A$15)), (--(INT('Data Sheet'!$A$15) &amp; "." &amp; BR194)&lt;=--('Data Sheet'!$B$15))),
            --(INT('Data Sheet'!$A$15) &amp; "." &amp; BR194),
            --(INT('Data Sheet'!$B$15) &amp; "." &amp; BR194)
        )
    ),
    IF(BQ194&lt;&gt;"",
        IF(INT('Data Sheet'!$A$15)=INT('Data Sheet'!$B$15),
            --(INT('Data Sheet'!$A$15) &amp; "." &amp; LEFT(BQ194,3)),
            IF(AND((--(INT('Data Sheet'!$A$15) &amp; "." &amp; LEFT(BQ194,3))&gt;=--('Data Sheet'!$A$15)), (--(INT('Data Sheet'!$A$15) &amp; "." &amp; LEFT(BQ194,3))&lt;=--('Data Sheet'!$B$15))),
                --(INT('Data Sheet'!$A$15) &amp; "." &amp; LEFT(BQ194,3)),
                --(INT('Data Sheet'!$B$15) &amp; "." &amp; LEFT(BQ194,3))
            )
        ),
        "OK"
    )
)</f>
        <v>OK</v>
      </c>
      <c r="Q194" s="23" t="str">
        <f>IF(BS194&lt;&gt;"",
    IF(INT('Data Sheet'!$A$19)=INT('Data Sheet'!$B$15),
        --(INT('Data Sheet'!$A$15) &amp; "." &amp; BS194),
        IF(AND((--(INT('Data Sheet'!$A$15) &amp; "." &amp; BS194)&gt;=--('Data Sheet'!$A$15)), (--(INT('Data Sheet'!$A$15) &amp; "." &amp; BS194)&lt;=--('Data Sheet'!$B$15))),
            --(INT('Data Sheet'!$A$15) &amp; "." &amp; BS194),
            --(INT('Data Sheet'!$B$15) &amp; "." &amp; BS194)
        )
    ),
    IF(BQ194&lt;&gt;"",
        IF(INT('Data Sheet'!$A$15)=INT('Data Sheet'!$B$15),
            --(INT('Data Sheet'!$A$15) &amp; "." &amp; RIGHT(BQ194,3)),
            IF(AND((--(INT('Data Sheet'!$A$15) &amp; "." &amp; RIGHT(BQ194,3))&gt;=--('Data Sheet'!$A$15)), (--(INT('Data Sheet'!$A$15) &amp; "." &amp; RIGHT(BQ194,3))&lt;=--('Data Sheet'!$B$15))),
                --(INT('Data Sheet'!$A$15) &amp; "." &amp; RIGHT(BQ194,3)),
                --(INT('Data Sheet'!$B$15) &amp; "." &amp; RIGHT(BQ194,3))
            )
        ),
        "OK"
    )
)</f>
        <v>OK</v>
      </c>
      <c r="R194" s="19"/>
      <c r="S194" s="19"/>
      <c r="T194" s="19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1"/>
      <c r="AU194" s="21"/>
      <c r="AV194" s="21"/>
      <c r="AW194" s="22"/>
      <c r="AX194" s="99"/>
      <c r="AY194" s="20"/>
      <c r="AZ194" s="20"/>
      <c r="BA194" s="22"/>
      <c r="BB194">
        <v>186</v>
      </c>
      <c r="BC194" s="80"/>
      <c r="BD194" s="80"/>
      <c r="BE194" s="80"/>
      <c r="BF194" s="80"/>
      <c r="BG194" s="32" t="str">
        <f t="shared" si="26"/>
        <v/>
      </c>
      <c r="BH194" s="78">
        <f t="shared" si="24"/>
        <v>0</v>
      </c>
      <c r="BI194" s="2">
        <f t="shared" si="27"/>
        <v>0</v>
      </c>
      <c r="BJ194" s="2">
        <f t="shared" si="28"/>
        <v>0</v>
      </c>
      <c r="BK194" s="2">
        <f t="shared" si="25"/>
        <v>0</v>
      </c>
    </row>
    <row r="195" spans="2:63" ht="15" customHeight="1" x14ac:dyDescent="0.25">
      <c r="B195" s="14">
        <v>187</v>
      </c>
      <c r="C195" s="95" t="str">
        <f t="shared" si="29"/>
        <v/>
      </c>
      <c r="D195" s="15" t="str">
        <f t="shared" si="34"/>
        <v>OK</v>
      </c>
      <c r="E195" s="16" t="e">
        <f>VLOOKUP('Data Sheet'!$B$8,'Data Sheet'!$I$2:$J$9,2,FALSE)</f>
        <v>#N/A</v>
      </c>
      <c r="F195" s="16" t="str">
        <f t="shared" si="30"/>
        <v/>
      </c>
      <c r="G195" s="103">
        <f t="shared" si="31"/>
        <v>0</v>
      </c>
      <c r="H195" s="17" t="s">
        <v>26</v>
      </c>
      <c r="I195" s="17" t="s">
        <v>26</v>
      </c>
      <c r="J195" s="17" t="str">
        <f>IF('Data Sheet'!$B$9="NC-50","N/A","OK")</f>
        <v>OK</v>
      </c>
      <c r="K195" s="17" t="str">
        <f>IF('Data Sheet'!$B$9="NC-50","N/A","OK")</f>
        <v>OK</v>
      </c>
      <c r="L195" s="17" t="str">
        <f t="shared" si="32"/>
        <v>OK</v>
      </c>
      <c r="M195" s="17" t="str">
        <f t="shared" si="33"/>
        <v>OK</v>
      </c>
      <c r="N195" s="18" t="str">
        <f>IF(BO195&lt;&gt;"",
    IF(INT('Data Sheet'!$A$19)=INT('Data Sheet'!$B$19),
        --(INT('Data Sheet'!$A$19) &amp; "." &amp; BO195),
        IF(AND((--(INT('Data Sheet'!$A$19) &amp; "." &amp; BO195)&gt;=--('Data Sheet'!$A$19)), (--(INT('Data Sheet'!$A$19) &amp; "." &amp; BO195)&lt;=--('Data Sheet'!$B$19))),
            --(INT('Data Sheet'!$A$19) &amp; "." &amp; BO195),
            --(INT('Data Sheet'!$B$19) &amp; "." &amp; BO195)
        )
    ),
    IF(BN195&lt;&gt;"",
        IF(INT('Data Sheet'!$A$19)=INT('Data Sheet'!$B$19),
            --(INT('Data Sheet'!$A$19) &amp; "." &amp; LEFT(BN195,3)),
            IF(AND((--(INT('Data Sheet'!$A$19) &amp; "." &amp; LEFT(BN195,3))&gt;=--('Data Sheet'!$A$19)), (--(INT('Data Sheet'!$A$19) &amp; "." &amp; LEFT(BN195,3))&lt;=--('Data Sheet'!$B$19))),
                --(INT('Data Sheet'!$A$19) &amp; "." &amp; LEFT(BN195,3)),
                --(INT('Data Sheet'!$B$19) &amp; "." &amp; LEFT(BN195,3))
            )
        ),
        "OK"
    )
)</f>
        <v>OK</v>
      </c>
      <c r="O195" s="23" t="str">
        <f>IF(BP195&lt;&gt;"",
    IF(INT('Data Sheet'!$A$19)=INT('Data Sheet'!$B$19),
        --(INT('Data Sheet'!$A$19) &amp; "." &amp; BP195),
        IF(AND((--(INT('Data Sheet'!$A$19) &amp; "." &amp; BP195)&gt;=--('Data Sheet'!$A$19)), (--(INT('Data Sheet'!$A$19) &amp; "." &amp; BP195)&lt;=--('Data Sheet'!$B$19))),
            --(INT('Data Sheet'!$A$19) &amp; "." &amp; BP195),
            --(INT('Data Sheet'!$B$19) &amp; "." &amp; BP195)
        )
    ),
    IF(BN195&lt;&gt;"",
        IF(INT('Data Sheet'!$A$19)=INT('Data Sheet'!$B$19),
            --(INT('Data Sheet'!$A$19) &amp; "." &amp; RIGHT(BN195,3)),
            IF(AND((--(INT('Data Sheet'!$A$19) &amp; "." &amp; RIGHT(BN195,3))&gt;=--('Data Sheet'!$A$19)), (--(INT('Data Sheet'!$A$19) &amp; "." &amp; RIGHT(BN195,3))&lt;=--('Data Sheet'!$B$19))),
                --(INT('Data Sheet'!$A$19) &amp; "." &amp; RIGHT(BN195,3)),
                --(INT('Data Sheet'!$B$19) &amp; "." &amp; RIGHT(BN195,3))
            )
        ),
        "OK"
    )
)</f>
        <v>OK</v>
      </c>
      <c r="P195" s="23" t="str">
        <f>IF(BR195&lt;&gt;"",
    IF(INT('Data Sheet'!$A$19)=INT('Data Sheet'!$B$15),
        --(INT('Data Sheet'!$A$15) &amp; "." &amp; BR195),
        IF(AND((--(INT('Data Sheet'!$A$15) &amp; "." &amp; BR195)&gt;=--('Data Sheet'!$A$15)), (--(INT('Data Sheet'!$A$15) &amp; "." &amp; BR195)&lt;=--('Data Sheet'!$B$15))),
            --(INT('Data Sheet'!$A$15) &amp; "." &amp; BR195),
            --(INT('Data Sheet'!$B$15) &amp; "." &amp; BR195)
        )
    ),
    IF(BQ195&lt;&gt;"",
        IF(INT('Data Sheet'!$A$15)=INT('Data Sheet'!$B$15),
            --(INT('Data Sheet'!$A$15) &amp; "." &amp; LEFT(BQ195,3)),
            IF(AND((--(INT('Data Sheet'!$A$15) &amp; "." &amp; LEFT(BQ195,3))&gt;=--('Data Sheet'!$A$15)), (--(INT('Data Sheet'!$A$15) &amp; "." &amp; LEFT(BQ195,3))&lt;=--('Data Sheet'!$B$15))),
                --(INT('Data Sheet'!$A$15) &amp; "." &amp; LEFT(BQ195,3)),
                --(INT('Data Sheet'!$B$15) &amp; "." &amp; LEFT(BQ195,3))
            )
        ),
        "OK"
    )
)</f>
        <v>OK</v>
      </c>
      <c r="Q195" s="23" t="str">
        <f>IF(BS195&lt;&gt;"",
    IF(INT('Data Sheet'!$A$19)=INT('Data Sheet'!$B$15),
        --(INT('Data Sheet'!$A$15) &amp; "." &amp; BS195),
        IF(AND((--(INT('Data Sheet'!$A$15) &amp; "." &amp; BS195)&gt;=--('Data Sheet'!$A$15)), (--(INT('Data Sheet'!$A$15) &amp; "." &amp; BS195)&lt;=--('Data Sheet'!$B$15))),
            --(INT('Data Sheet'!$A$15) &amp; "." &amp; BS195),
            --(INT('Data Sheet'!$B$15) &amp; "." &amp; BS195)
        )
    ),
    IF(BQ195&lt;&gt;"",
        IF(INT('Data Sheet'!$A$15)=INT('Data Sheet'!$B$15),
            --(INT('Data Sheet'!$A$15) &amp; "." &amp; RIGHT(BQ195,3)),
            IF(AND((--(INT('Data Sheet'!$A$15) &amp; "." &amp; RIGHT(BQ195,3))&gt;=--('Data Sheet'!$A$15)), (--(INT('Data Sheet'!$A$15) &amp; "." &amp; RIGHT(BQ195,3))&lt;=--('Data Sheet'!$B$15))),
                --(INT('Data Sheet'!$A$15) &amp; "." &amp; RIGHT(BQ195,3)),
                --(INT('Data Sheet'!$B$15) &amp; "." &amp; RIGHT(BQ195,3))
            )
        ),
        "OK"
    )
)</f>
        <v>OK</v>
      </c>
      <c r="R195" s="19"/>
      <c r="S195" s="19"/>
      <c r="T195" s="19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1"/>
      <c r="AU195" s="21"/>
      <c r="AV195" s="21"/>
      <c r="AW195" s="22"/>
      <c r="AX195" s="99"/>
      <c r="AY195" s="20"/>
      <c r="AZ195" s="20"/>
      <c r="BA195" s="22"/>
      <c r="BB195">
        <v>187</v>
      </c>
      <c r="BC195" s="80"/>
      <c r="BD195" s="80"/>
      <c r="BE195" s="80"/>
      <c r="BF195" s="80"/>
      <c r="BG195" s="32" t="str">
        <f t="shared" si="26"/>
        <v/>
      </c>
      <c r="BH195" s="78">
        <f t="shared" si="24"/>
        <v>0</v>
      </c>
      <c r="BI195" s="2">
        <f t="shared" si="27"/>
        <v>0</v>
      </c>
      <c r="BJ195" s="2">
        <f t="shared" si="28"/>
        <v>0</v>
      </c>
      <c r="BK195" s="2">
        <f t="shared" si="25"/>
        <v>0</v>
      </c>
    </row>
    <row r="196" spans="2:63" ht="15" customHeight="1" x14ac:dyDescent="0.25">
      <c r="B196" s="14">
        <v>188</v>
      </c>
      <c r="C196" s="95" t="str">
        <f t="shared" si="29"/>
        <v/>
      </c>
      <c r="D196" s="15" t="str">
        <f t="shared" si="34"/>
        <v>OK</v>
      </c>
      <c r="E196" s="16" t="e">
        <f>VLOOKUP('Data Sheet'!$B$8,'Data Sheet'!$I$2:$J$9,2,FALSE)</f>
        <v>#N/A</v>
      </c>
      <c r="F196" s="16" t="str">
        <f t="shared" si="30"/>
        <v/>
      </c>
      <c r="G196" s="103">
        <f t="shared" si="31"/>
        <v>0</v>
      </c>
      <c r="H196" s="17" t="s">
        <v>26</v>
      </c>
      <c r="I196" s="17" t="s">
        <v>26</v>
      </c>
      <c r="J196" s="17" t="str">
        <f>IF('Data Sheet'!$B$9="NC-50","N/A","OK")</f>
        <v>OK</v>
      </c>
      <c r="K196" s="17" t="str">
        <f>IF('Data Sheet'!$B$9="NC-50","N/A","OK")</f>
        <v>OK</v>
      </c>
      <c r="L196" s="17" t="str">
        <f t="shared" si="32"/>
        <v>OK</v>
      </c>
      <c r="M196" s="17" t="str">
        <f t="shared" si="33"/>
        <v>OK</v>
      </c>
      <c r="N196" s="18" t="str">
        <f>IF(BO196&lt;&gt;"",
    IF(INT('Data Sheet'!$A$19)=INT('Data Sheet'!$B$19),
        --(INT('Data Sheet'!$A$19) &amp; "." &amp; BO196),
        IF(AND((--(INT('Data Sheet'!$A$19) &amp; "." &amp; BO196)&gt;=--('Data Sheet'!$A$19)), (--(INT('Data Sheet'!$A$19) &amp; "." &amp; BO196)&lt;=--('Data Sheet'!$B$19))),
            --(INT('Data Sheet'!$A$19) &amp; "." &amp; BO196),
            --(INT('Data Sheet'!$B$19) &amp; "." &amp; BO196)
        )
    ),
    IF(BN196&lt;&gt;"",
        IF(INT('Data Sheet'!$A$19)=INT('Data Sheet'!$B$19),
            --(INT('Data Sheet'!$A$19) &amp; "." &amp; LEFT(BN196,3)),
            IF(AND((--(INT('Data Sheet'!$A$19) &amp; "." &amp; LEFT(BN196,3))&gt;=--('Data Sheet'!$A$19)), (--(INT('Data Sheet'!$A$19) &amp; "." &amp; LEFT(BN196,3))&lt;=--('Data Sheet'!$B$19))),
                --(INT('Data Sheet'!$A$19) &amp; "." &amp; LEFT(BN196,3)),
                --(INT('Data Sheet'!$B$19) &amp; "." &amp; LEFT(BN196,3))
            )
        ),
        "OK"
    )
)</f>
        <v>OK</v>
      </c>
      <c r="O196" s="23" t="str">
        <f>IF(BP196&lt;&gt;"",
    IF(INT('Data Sheet'!$A$19)=INT('Data Sheet'!$B$19),
        --(INT('Data Sheet'!$A$19) &amp; "." &amp; BP196),
        IF(AND((--(INT('Data Sheet'!$A$19) &amp; "." &amp; BP196)&gt;=--('Data Sheet'!$A$19)), (--(INT('Data Sheet'!$A$19) &amp; "." &amp; BP196)&lt;=--('Data Sheet'!$B$19))),
            --(INT('Data Sheet'!$A$19) &amp; "." &amp; BP196),
            --(INT('Data Sheet'!$B$19) &amp; "." &amp; BP196)
        )
    ),
    IF(BN196&lt;&gt;"",
        IF(INT('Data Sheet'!$A$19)=INT('Data Sheet'!$B$19),
            --(INT('Data Sheet'!$A$19) &amp; "." &amp; RIGHT(BN196,3)),
            IF(AND((--(INT('Data Sheet'!$A$19) &amp; "." &amp; RIGHT(BN196,3))&gt;=--('Data Sheet'!$A$19)), (--(INT('Data Sheet'!$A$19) &amp; "." &amp; RIGHT(BN196,3))&lt;=--('Data Sheet'!$B$19))),
                --(INT('Data Sheet'!$A$19) &amp; "." &amp; RIGHT(BN196,3)),
                --(INT('Data Sheet'!$B$19) &amp; "." &amp; RIGHT(BN196,3))
            )
        ),
        "OK"
    )
)</f>
        <v>OK</v>
      </c>
      <c r="P196" s="23" t="str">
        <f>IF(BR196&lt;&gt;"",
    IF(INT('Data Sheet'!$A$19)=INT('Data Sheet'!$B$15),
        --(INT('Data Sheet'!$A$15) &amp; "." &amp; BR196),
        IF(AND((--(INT('Data Sheet'!$A$15) &amp; "." &amp; BR196)&gt;=--('Data Sheet'!$A$15)), (--(INT('Data Sheet'!$A$15) &amp; "." &amp; BR196)&lt;=--('Data Sheet'!$B$15))),
            --(INT('Data Sheet'!$A$15) &amp; "." &amp; BR196),
            --(INT('Data Sheet'!$B$15) &amp; "." &amp; BR196)
        )
    ),
    IF(BQ196&lt;&gt;"",
        IF(INT('Data Sheet'!$A$15)=INT('Data Sheet'!$B$15),
            --(INT('Data Sheet'!$A$15) &amp; "." &amp; LEFT(BQ196,3)),
            IF(AND((--(INT('Data Sheet'!$A$15) &amp; "." &amp; LEFT(BQ196,3))&gt;=--('Data Sheet'!$A$15)), (--(INT('Data Sheet'!$A$15) &amp; "." &amp; LEFT(BQ196,3))&lt;=--('Data Sheet'!$B$15))),
                --(INT('Data Sheet'!$A$15) &amp; "." &amp; LEFT(BQ196,3)),
                --(INT('Data Sheet'!$B$15) &amp; "." &amp; LEFT(BQ196,3))
            )
        ),
        "OK"
    )
)</f>
        <v>OK</v>
      </c>
      <c r="Q196" s="23" t="str">
        <f>IF(BS196&lt;&gt;"",
    IF(INT('Data Sheet'!$A$19)=INT('Data Sheet'!$B$15),
        --(INT('Data Sheet'!$A$15) &amp; "." &amp; BS196),
        IF(AND((--(INT('Data Sheet'!$A$15) &amp; "." &amp; BS196)&gt;=--('Data Sheet'!$A$15)), (--(INT('Data Sheet'!$A$15) &amp; "." &amp; BS196)&lt;=--('Data Sheet'!$B$15))),
            --(INT('Data Sheet'!$A$15) &amp; "." &amp; BS196),
            --(INT('Data Sheet'!$B$15) &amp; "." &amp; BS196)
        )
    ),
    IF(BQ196&lt;&gt;"",
        IF(INT('Data Sheet'!$A$15)=INT('Data Sheet'!$B$15),
            --(INT('Data Sheet'!$A$15) &amp; "." &amp; RIGHT(BQ196,3)),
            IF(AND((--(INT('Data Sheet'!$A$15) &amp; "." &amp; RIGHT(BQ196,3))&gt;=--('Data Sheet'!$A$15)), (--(INT('Data Sheet'!$A$15) &amp; "." &amp; RIGHT(BQ196,3))&lt;=--('Data Sheet'!$B$15))),
                --(INT('Data Sheet'!$A$15) &amp; "." &amp; RIGHT(BQ196,3)),
                --(INT('Data Sheet'!$B$15) &amp; "." &amp; RIGHT(BQ196,3))
            )
        ),
        "OK"
    )
)</f>
        <v>OK</v>
      </c>
      <c r="R196" s="19"/>
      <c r="S196" s="19"/>
      <c r="T196" s="19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1"/>
      <c r="AU196" s="21"/>
      <c r="AV196" s="21"/>
      <c r="AW196" s="22"/>
      <c r="AX196" s="99"/>
      <c r="AY196" s="20"/>
      <c r="AZ196" s="20"/>
      <c r="BA196" s="22"/>
      <c r="BB196">
        <v>188</v>
      </c>
      <c r="BC196" s="80"/>
      <c r="BD196" s="80"/>
      <c r="BE196" s="80"/>
      <c r="BF196" s="80"/>
      <c r="BG196" s="32" t="str">
        <f t="shared" si="26"/>
        <v/>
      </c>
      <c r="BH196" s="78">
        <f t="shared" si="24"/>
        <v>0</v>
      </c>
      <c r="BI196" s="2">
        <f t="shared" si="27"/>
        <v>0</v>
      </c>
      <c r="BJ196" s="2">
        <f t="shared" si="28"/>
        <v>0</v>
      </c>
      <c r="BK196" s="2">
        <f t="shared" si="25"/>
        <v>0</v>
      </c>
    </row>
    <row r="197" spans="2:63" ht="15" customHeight="1" x14ac:dyDescent="0.25">
      <c r="B197" s="14">
        <v>189</v>
      </c>
      <c r="C197" s="95" t="str">
        <f t="shared" si="29"/>
        <v/>
      </c>
      <c r="D197" s="15" t="str">
        <f t="shared" si="34"/>
        <v>OK</v>
      </c>
      <c r="E197" s="16" t="e">
        <f>VLOOKUP('Data Sheet'!$B$8,'Data Sheet'!$I$2:$J$9,2,FALSE)</f>
        <v>#N/A</v>
      </c>
      <c r="F197" s="16" t="str">
        <f t="shared" si="30"/>
        <v/>
      </c>
      <c r="G197" s="103">
        <f t="shared" si="31"/>
        <v>0</v>
      </c>
      <c r="H197" s="17" t="s">
        <v>26</v>
      </c>
      <c r="I197" s="17" t="s">
        <v>26</v>
      </c>
      <c r="J197" s="17" t="str">
        <f>IF('Data Sheet'!$B$9="NC-50","N/A","OK")</f>
        <v>OK</v>
      </c>
      <c r="K197" s="17" t="str">
        <f>IF('Data Sheet'!$B$9="NC-50","N/A","OK")</f>
        <v>OK</v>
      </c>
      <c r="L197" s="17" t="str">
        <f t="shared" si="32"/>
        <v>OK</v>
      </c>
      <c r="M197" s="17" t="str">
        <f t="shared" si="33"/>
        <v>OK</v>
      </c>
      <c r="N197" s="18" t="str">
        <f>IF(BO197&lt;&gt;"",
    IF(INT('Data Sheet'!$A$19)=INT('Data Sheet'!$B$19),
        --(INT('Data Sheet'!$A$19) &amp; "." &amp; BO197),
        IF(AND((--(INT('Data Sheet'!$A$19) &amp; "." &amp; BO197)&gt;=--('Data Sheet'!$A$19)), (--(INT('Data Sheet'!$A$19) &amp; "." &amp; BO197)&lt;=--('Data Sheet'!$B$19))),
            --(INT('Data Sheet'!$A$19) &amp; "." &amp; BO197),
            --(INT('Data Sheet'!$B$19) &amp; "." &amp; BO197)
        )
    ),
    IF(BN197&lt;&gt;"",
        IF(INT('Data Sheet'!$A$19)=INT('Data Sheet'!$B$19),
            --(INT('Data Sheet'!$A$19) &amp; "." &amp; LEFT(BN197,3)),
            IF(AND((--(INT('Data Sheet'!$A$19) &amp; "." &amp; LEFT(BN197,3))&gt;=--('Data Sheet'!$A$19)), (--(INT('Data Sheet'!$A$19) &amp; "." &amp; LEFT(BN197,3))&lt;=--('Data Sheet'!$B$19))),
                --(INT('Data Sheet'!$A$19) &amp; "." &amp; LEFT(BN197,3)),
                --(INT('Data Sheet'!$B$19) &amp; "." &amp; LEFT(BN197,3))
            )
        ),
        "OK"
    )
)</f>
        <v>OK</v>
      </c>
      <c r="O197" s="23" t="str">
        <f>IF(BP197&lt;&gt;"",
    IF(INT('Data Sheet'!$A$19)=INT('Data Sheet'!$B$19),
        --(INT('Data Sheet'!$A$19) &amp; "." &amp; BP197),
        IF(AND((--(INT('Data Sheet'!$A$19) &amp; "." &amp; BP197)&gt;=--('Data Sheet'!$A$19)), (--(INT('Data Sheet'!$A$19) &amp; "." &amp; BP197)&lt;=--('Data Sheet'!$B$19))),
            --(INT('Data Sheet'!$A$19) &amp; "." &amp; BP197),
            --(INT('Data Sheet'!$B$19) &amp; "." &amp; BP197)
        )
    ),
    IF(BN197&lt;&gt;"",
        IF(INT('Data Sheet'!$A$19)=INT('Data Sheet'!$B$19),
            --(INT('Data Sheet'!$A$19) &amp; "." &amp; RIGHT(BN197,3)),
            IF(AND((--(INT('Data Sheet'!$A$19) &amp; "." &amp; RIGHT(BN197,3))&gt;=--('Data Sheet'!$A$19)), (--(INT('Data Sheet'!$A$19) &amp; "." &amp; RIGHT(BN197,3))&lt;=--('Data Sheet'!$B$19))),
                --(INT('Data Sheet'!$A$19) &amp; "." &amp; RIGHT(BN197,3)),
                --(INT('Data Sheet'!$B$19) &amp; "." &amp; RIGHT(BN197,3))
            )
        ),
        "OK"
    )
)</f>
        <v>OK</v>
      </c>
      <c r="P197" s="23" t="str">
        <f>IF(BR197&lt;&gt;"",
    IF(INT('Data Sheet'!$A$19)=INT('Data Sheet'!$B$15),
        --(INT('Data Sheet'!$A$15) &amp; "." &amp; BR197),
        IF(AND((--(INT('Data Sheet'!$A$15) &amp; "." &amp; BR197)&gt;=--('Data Sheet'!$A$15)), (--(INT('Data Sheet'!$A$15) &amp; "." &amp; BR197)&lt;=--('Data Sheet'!$B$15))),
            --(INT('Data Sheet'!$A$15) &amp; "." &amp; BR197),
            --(INT('Data Sheet'!$B$15) &amp; "." &amp; BR197)
        )
    ),
    IF(BQ197&lt;&gt;"",
        IF(INT('Data Sheet'!$A$15)=INT('Data Sheet'!$B$15),
            --(INT('Data Sheet'!$A$15) &amp; "." &amp; LEFT(BQ197,3)),
            IF(AND((--(INT('Data Sheet'!$A$15) &amp; "." &amp; LEFT(BQ197,3))&gt;=--('Data Sheet'!$A$15)), (--(INT('Data Sheet'!$A$15) &amp; "." &amp; LEFT(BQ197,3))&lt;=--('Data Sheet'!$B$15))),
                --(INT('Data Sheet'!$A$15) &amp; "." &amp; LEFT(BQ197,3)),
                --(INT('Data Sheet'!$B$15) &amp; "." &amp; LEFT(BQ197,3))
            )
        ),
        "OK"
    )
)</f>
        <v>OK</v>
      </c>
      <c r="Q197" s="23" t="str">
        <f>IF(BS197&lt;&gt;"",
    IF(INT('Data Sheet'!$A$19)=INT('Data Sheet'!$B$15),
        --(INT('Data Sheet'!$A$15) &amp; "." &amp; BS197),
        IF(AND((--(INT('Data Sheet'!$A$15) &amp; "." &amp; BS197)&gt;=--('Data Sheet'!$A$15)), (--(INT('Data Sheet'!$A$15) &amp; "." &amp; BS197)&lt;=--('Data Sheet'!$B$15))),
            --(INT('Data Sheet'!$A$15) &amp; "." &amp; BS197),
            --(INT('Data Sheet'!$B$15) &amp; "." &amp; BS197)
        )
    ),
    IF(BQ197&lt;&gt;"",
        IF(INT('Data Sheet'!$A$15)=INT('Data Sheet'!$B$15),
            --(INT('Data Sheet'!$A$15) &amp; "." &amp; RIGHT(BQ197,3)),
            IF(AND((--(INT('Data Sheet'!$A$15) &amp; "." &amp; RIGHT(BQ197,3))&gt;=--('Data Sheet'!$A$15)), (--(INT('Data Sheet'!$A$15) &amp; "." &amp; RIGHT(BQ197,3))&lt;=--('Data Sheet'!$B$15))),
                --(INT('Data Sheet'!$A$15) &amp; "." &amp; RIGHT(BQ197,3)),
                --(INT('Data Sheet'!$B$15) &amp; "." &amp; RIGHT(BQ197,3))
            )
        ),
        "OK"
    )
)</f>
        <v>OK</v>
      </c>
      <c r="R197" s="19"/>
      <c r="S197" s="19"/>
      <c r="T197" s="19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1"/>
      <c r="AU197" s="21"/>
      <c r="AV197" s="21"/>
      <c r="AW197" s="22"/>
      <c r="AX197" s="99"/>
      <c r="AY197" s="20"/>
      <c r="AZ197" s="20"/>
      <c r="BA197" s="22"/>
      <c r="BB197">
        <v>189</v>
      </c>
      <c r="BC197" s="80"/>
      <c r="BD197" s="80"/>
      <c r="BE197" s="80"/>
      <c r="BF197" s="80"/>
      <c r="BG197" s="32" t="str">
        <f t="shared" si="26"/>
        <v/>
      </c>
      <c r="BH197" s="78">
        <f t="shared" si="24"/>
        <v>0</v>
      </c>
      <c r="BI197" s="2">
        <f t="shared" si="27"/>
        <v>0</v>
      </c>
      <c r="BJ197" s="2">
        <f t="shared" si="28"/>
        <v>0</v>
      </c>
      <c r="BK197" s="2">
        <f t="shared" si="25"/>
        <v>0</v>
      </c>
    </row>
    <row r="198" spans="2:63" ht="15" customHeight="1" x14ac:dyDescent="0.25">
      <c r="B198" s="14">
        <v>190</v>
      </c>
      <c r="C198" s="95" t="str">
        <f t="shared" si="29"/>
        <v/>
      </c>
      <c r="D198" s="15" t="str">
        <f t="shared" si="34"/>
        <v>OK</v>
      </c>
      <c r="E198" s="16" t="e">
        <f>VLOOKUP('Data Sheet'!$B$8,'Data Sheet'!$I$2:$J$9,2,FALSE)</f>
        <v>#N/A</v>
      </c>
      <c r="F198" s="16" t="str">
        <f t="shared" si="30"/>
        <v/>
      </c>
      <c r="G198" s="103">
        <f t="shared" si="31"/>
        <v>0</v>
      </c>
      <c r="H198" s="17" t="s">
        <v>26</v>
      </c>
      <c r="I198" s="17" t="s">
        <v>26</v>
      </c>
      <c r="J198" s="17" t="str">
        <f>IF('Data Sheet'!$B$9="NC-50","N/A","OK")</f>
        <v>OK</v>
      </c>
      <c r="K198" s="17" t="str">
        <f>IF('Data Sheet'!$B$9="NC-50","N/A","OK")</f>
        <v>OK</v>
      </c>
      <c r="L198" s="17" t="str">
        <f t="shared" si="32"/>
        <v>OK</v>
      </c>
      <c r="M198" s="17" t="str">
        <f t="shared" si="33"/>
        <v>OK</v>
      </c>
      <c r="N198" s="18" t="str">
        <f>IF(BO198&lt;&gt;"",
    IF(INT('Data Sheet'!$A$19)=INT('Data Sheet'!$B$19),
        --(INT('Data Sheet'!$A$19) &amp; "." &amp; BO198),
        IF(AND((--(INT('Data Sheet'!$A$19) &amp; "." &amp; BO198)&gt;=--('Data Sheet'!$A$19)), (--(INT('Data Sheet'!$A$19) &amp; "." &amp; BO198)&lt;=--('Data Sheet'!$B$19))),
            --(INT('Data Sheet'!$A$19) &amp; "." &amp; BO198),
            --(INT('Data Sheet'!$B$19) &amp; "." &amp; BO198)
        )
    ),
    IF(BN198&lt;&gt;"",
        IF(INT('Data Sheet'!$A$19)=INT('Data Sheet'!$B$19),
            --(INT('Data Sheet'!$A$19) &amp; "." &amp; LEFT(BN198,3)),
            IF(AND((--(INT('Data Sheet'!$A$19) &amp; "." &amp; LEFT(BN198,3))&gt;=--('Data Sheet'!$A$19)), (--(INT('Data Sheet'!$A$19) &amp; "." &amp; LEFT(BN198,3))&lt;=--('Data Sheet'!$B$19))),
                --(INT('Data Sheet'!$A$19) &amp; "." &amp; LEFT(BN198,3)),
                --(INT('Data Sheet'!$B$19) &amp; "." &amp; LEFT(BN198,3))
            )
        ),
        "OK"
    )
)</f>
        <v>OK</v>
      </c>
      <c r="O198" s="23" t="str">
        <f>IF(BP198&lt;&gt;"",
    IF(INT('Data Sheet'!$A$19)=INT('Data Sheet'!$B$19),
        --(INT('Data Sheet'!$A$19) &amp; "." &amp; BP198),
        IF(AND((--(INT('Data Sheet'!$A$19) &amp; "." &amp; BP198)&gt;=--('Data Sheet'!$A$19)), (--(INT('Data Sheet'!$A$19) &amp; "." &amp; BP198)&lt;=--('Data Sheet'!$B$19))),
            --(INT('Data Sheet'!$A$19) &amp; "." &amp; BP198),
            --(INT('Data Sheet'!$B$19) &amp; "." &amp; BP198)
        )
    ),
    IF(BN198&lt;&gt;"",
        IF(INT('Data Sheet'!$A$19)=INT('Data Sheet'!$B$19),
            --(INT('Data Sheet'!$A$19) &amp; "." &amp; RIGHT(BN198,3)),
            IF(AND((--(INT('Data Sheet'!$A$19) &amp; "." &amp; RIGHT(BN198,3))&gt;=--('Data Sheet'!$A$19)), (--(INT('Data Sheet'!$A$19) &amp; "." &amp; RIGHT(BN198,3))&lt;=--('Data Sheet'!$B$19))),
                --(INT('Data Sheet'!$A$19) &amp; "." &amp; RIGHT(BN198,3)),
                --(INT('Data Sheet'!$B$19) &amp; "." &amp; RIGHT(BN198,3))
            )
        ),
        "OK"
    )
)</f>
        <v>OK</v>
      </c>
      <c r="P198" s="23" t="str">
        <f>IF(BR198&lt;&gt;"",
    IF(INT('Data Sheet'!$A$19)=INT('Data Sheet'!$B$15),
        --(INT('Data Sheet'!$A$15) &amp; "." &amp; BR198),
        IF(AND((--(INT('Data Sheet'!$A$15) &amp; "." &amp; BR198)&gt;=--('Data Sheet'!$A$15)), (--(INT('Data Sheet'!$A$15) &amp; "." &amp; BR198)&lt;=--('Data Sheet'!$B$15))),
            --(INT('Data Sheet'!$A$15) &amp; "." &amp; BR198),
            --(INT('Data Sheet'!$B$15) &amp; "." &amp; BR198)
        )
    ),
    IF(BQ198&lt;&gt;"",
        IF(INT('Data Sheet'!$A$15)=INT('Data Sheet'!$B$15),
            --(INT('Data Sheet'!$A$15) &amp; "." &amp; LEFT(BQ198,3)),
            IF(AND((--(INT('Data Sheet'!$A$15) &amp; "." &amp; LEFT(BQ198,3))&gt;=--('Data Sheet'!$A$15)), (--(INT('Data Sheet'!$A$15) &amp; "." &amp; LEFT(BQ198,3))&lt;=--('Data Sheet'!$B$15))),
                --(INT('Data Sheet'!$A$15) &amp; "." &amp; LEFT(BQ198,3)),
                --(INT('Data Sheet'!$B$15) &amp; "." &amp; LEFT(BQ198,3))
            )
        ),
        "OK"
    )
)</f>
        <v>OK</v>
      </c>
      <c r="Q198" s="23" t="str">
        <f>IF(BS198&lt;&gt;"",
    IF(INT('Data Sheet'!$A$19)=INT('Data Sheet'!$B$15),
        --(INT('Data Sheet'!$A$15) &amp; "." &amp; BS198),
        IF(AND((--(INT('Data Sheet'!$A$15) &amp; "." &amp; BS198)&gt;=--('Data Sheet'!$A$15)), (--(INT('Data Sheet'!$A$15) &amp; "." &amp; BS198)&lt;=--('Data Sheet'!$B$15))),
            --(INT('Data Sheet'!$A$15) &amp; "." &amp; BS198),
            --(INT('Data Sheet'!$B$15) &amp; "." &amp; BS198)
        )
    ),
    IF(BQ198&lt;&gt;"",
        IF(INT('Data Sheet'!$A$15)=INT('Data Sheet'!$B$15),
            --(INT('Data Sheet'!$A$15) &amp; "." &amp; RIGHT(BQ198,3)),
            IF(AND((--(INT('Data Sheet'!$A$15) &amp; "." &amp; RIGHT(BQ198,3))&gt;=--('Data Sheet'!$A$15)), (--(INT('Data Sheet'!$A$15) &amp; "." &amp; RIGHT(BQ198,3))&lt;=--('Data Sheet'!$B$15))),
                --(INT('Data Sheet'!$A$15) &amp; "." &amp; RIGHT(BQ198,3)),
                --(INT('Data Sheet'!$B$15) &amp; "." &amp; RIGHT(BQ198,3))
            )
        ),
        "OK"
    )
)</f>
        <v>OK</v>
      </c>
      <c r="R198" s="19"/>
      <c r="S198" s="19"/>
      <c r="T198" s="19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1"/>
      <c r="AU198" s="21"/>
      <c r="AV198" s="21"/>
      <c r="AW198" s="22"/>
      <c r="AX198" s="99"/>
      <c r="AY198" s="20"/>
      <c r="AZ198" s="20"/>
      <c r="BA198" s="22"/>
      <c r="BB198">
        <v>190</v>
      </c>
      <c r="BC198" s="80"/>
      <c r="BD198" s="80"/>
      <c r="BE198" s="80"/>
      <c r="BF198" s="80"/>
      <c r="BG198" s="32" t="str">
        <f t="shared" si="26"/>
        <v/>
      </c>
      <c r="BH198" s="78">
        <f t="shared" si="24"/>
        <v>0</v>
      </c>
      <c r="BI198" s="2">
        <f t="shared" si="27"/>
        <v>0</v>
      </c>
      <c r="BJ198" s="2">
        <f t="shared" si="28"/>
        <v>0</v>
      </c>
      <c r="BK198" s="2">
        <f t="shared" si="25"/>
        <v>0</v>
      </c>
    </row>
    <row r="199" spans="2:63" ht="15" customHeight="1" x14ac:dyDescent="0.25">
      <c r="B199" s="14">
        <v>191</v>
      </c>
      <c r="C199" s="95" t="str">
        <f t="shared" si="29"/>
        <v/>
      </c>
      <c r="D199" s="15" t="str">
        <f t="shared" si="34"/>
        <v>OK</v>
      </c>
      <c r="E199" s="16" t="e">
        <f>VLOOKUP('Data Sheet'!$B$8,'Data Sheet'!$I$2:$J$9,2,FALSE)</f>
        <v>#N/A</v>
      </c>
      <c r="F199" s="16" t="str">
        <f t="shared" si="30"/>
        <v/>
      </c>
      <c r="G199" s="103">
        <f t="shared" si="31"/>
        <v>0</v>
      </c>
      <c r="H199" s="17" t="s">
        <v>26</v>
      </c>
      <c r="I199" s="17" t="s">
        <v>26</v>
      </c>
      <c r="J199" s="17" t="str">
        <f>IF('Data Sheet'!$B$9="NC-50","N/A","OK")</f>
        <v>OK</v>
      </c>
      <c r="K199" s="17" t="str">
        <f>IF('Data Sheet'!$B$9="NC-50","N/A","OK")</f>
        <v>OK</v>
      </c>
      <c r="L199" s="17" t="str">
        <f t="shared" si="32"/>
        <v>OK</v>
      </c>
      <c r="M199" s="17" t="str">
        <f t="shared" si="33"/>
        <v>OK</v>
      </c>
      <c r="N199" s="18" t="str">
        <f>IF(BO199&lt;&gt;"",
    IF(INT('Data Sheet'!$A$19)=INT('Data Sheet'!$B$19),
        --(INT('Data Sheet'!$A$19) &amp; "." &amp; BO199),
        IF(AND((--(INT('Data Sheet'!$A$19) &amp; "." &amp; BO199)&gt;=--('Data Sheet'!$A$19)), (--(INT('Data Sheet'!$A$19) &amp; "." &amp; BO199)&lt;=--('Data Sheet'!$B$19))),
            --(INT('Data Sheet'!$A$19) &amp; "." &amp; BO199),
            --(INT('Data Sheet'!$B$19) &amp; "." &amp; BO199)
        )
    ),
    IF(BN199&lt;&gt;"",
        IF(INT('Data Sheet'!$A$19)=INT('Data Sheet'!$B$19),
            --(INT('Data Sheet'!$A$19) &amp; "." &amp; LEFT(BN199,3)),
            IF(AND((--(INT('Data Sheet'!$A$19) &amp; "." &amp; LEFT(BN199,3))&gt;=--('Data Sheet'!$A$19)), (--(INT('Data Sheet'!$A$19) &amp; "." &amp; LEFT(BN199,3))&lt;=--('Data Sheet'!$B$19))),
                --(INT('Data Sheet'!$A$19) &amp; "." &amp; LEFT(BN199,3)),
                --(INT('Data Sheet'!$B$19) &amp; "." &amp; LEFT(BN199,3))
            )
        ),
        "OK"
    )
)</f>
        <v>OK</v>
      </c>
      <c r="O199" s="23" t="str">
        <f>IF(BP199&lt;&gt;"",
    IF(INT('Data Sheet'!$A$19)=INT('Data Sheet'!$B$19),
        --(INT('Data Sheet'!$A$19) &amp; "." &amp; BP199),
        IF(AND((--(INT('Data Sheet'!$A$19) &amp; "." &amp; BP199)&gt;=--('Data Sheet'!$A$19)), (--(INT('Data Sheet'!$A$19) &amp; "." &amp; BP199)&lt;=--('Data Sheet'!$B$19))),
            --(INT('Data Sheet'!$A$19) &amp; "." &amp; BP199),
            --(INT('Data Sheet'!$B$19) &amp; "." &amp; BP199)
        )
    ),
    IF(BN199&lt;&gt;"",
        IF(INT('Data Sheet'!$A$19)=INT('Data Sheet'!$B$19),
            --(INT('Data Sheet'!$A$19) &amp; "." &amp; RIGHT(BN199,3)),
            IF(AND((--(INT('Data Sheet'!$A$19) &amp; "." &amp; RIGHT(BN199,3))&gt;=--('Data Sheet'!$A$19)), (--(INT('Data Sheet'!$A$19) &amp; "." &amp; RIGHT(BN199,3))&lt;=--('Data Sheet'!$B$19))),
                --(INT('Data Sheet'!$A$19) &amp; "." &amp; RIGHT(BN199,3)),
                --(INT('Data Sheet'!$B$19) &amp; "." &amp; RIGHT(BN199,3))
            )
        ),
        "OK"
    )
)</f>
        <v>OK</v>
      </c>
      <c r="P199" s="23" t="str">
        <f>IF(BR199&lt;&gt;"",
    IF(INT('Data Sheet'!$A$19)=INT('Data Sheet'!$B$15),
        --(INT('Data Sheet'!$A$15) &amp; "." &amp; BR199),
        IF(AND((--(INT('Data Sheet'!$A$15) &amp; "." &amp; BR199)&gt;=--('Data Sheet'!$A$15)), (--(INT('Data Sheet'!$A$15) &amp; "." &amp; BR199)&lt;=--('Data Sheet'!$B$15))),
            --(INT('Data Sheet'!$A$15) &amp; "." &amp; BR199),
            --(INT('Data Sheet'!$B$15) &amp; "." &amp; BR199)
        )
    ),
    IF(BQ199&lt;&gt;"",
        IF(INT('Data Sheet'!$A$15)=INT('Data Sheet'!$B$15),
            --(INT('Data Sheet'!$A$15) &amp; "." &amp; LEFT(BQ199,3)),
            IF(AND((--(INT('Data Sheet'!$A$15) &amp; "." &amp; LEFT(BQ199,3))&gt;=--('Data Sheet'!$A$15)), (--(INT('Data Sheet'!$A$15) &amp; "." &amp; LEFT(BQ199,3))&lt;=--('Data Sheet'!$B$15))),
                --(INT('Data Sheet'!$A$15) &amp; "." &amp; LEFT(BQ199,3)),
                --(INT('Data Sheet'!$B$15) &amp; "." &amp; LEFT(BQ199,3))
            )
        ),
        "OK"
    )
)</f>
        <v>OK</v>
      </c>
      <c r="Q199" s="23" t="str">
        <f>IF(BS199&lt;&gt;"",
    IF(INT('Data Sheet'!$A$19)=INT('Data Sheet'!$B$15),
        --(INT('Data Sheet'!$A$15) &amp; "." &amp; BS199),
        IF(AND((--(INT('Data Sheet'!$A$15) &amp; "." &amp; BS199)&gt;=--('Data Sheet'!$A$15)), (--(INT('Data Sheet'!$A$15) &amp; "." &amp; BS199)&lt;=--('Data Sheet'!$B$15))),
            --(INT('Data Sheet'!$A$15) &amp; "." &amp; BS199),
            --(INT('Data Sheet'!$B$15) &amp; "." &amp; BS199)
        )
    ),
    IF(BQ199&lt;&gt;"",
        IF(INT('Data Sheet'!$A$15)=INT('Data Sheet'!$B$15),
            --(INT('Data Sheet'!$A$15) &amp; "." &amp; RIGHT(BQ199,3)),
            IF(AND((--(INT('Data Sheet'!$A$15) &amp; "." &amp; RIGHT(BQ199,3))&gt;=--('Data Sheet'!$A$15)), (--(INT('Data Sheet'!$A$15) &amp; "." &amp; RIGHT(BQ199,3))&lt;=--('Data Sheet'!$B$15))),
                --(INT('Data Sheet'!$A$15) &amp; "." &amp; RIGHT(BQ199,3)),
                --(INT('Data Sheet'!$B$15) &amp; "." &amp; RIGHT(BQ199,3))
            )
        ),
        "OK"
    )
)</f>
        <v>OK</v>
      </c>
      <c r="R199" s="19"/>
      <c r="S199" s="19"/>
      <c r="T199" s="19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1"/>
      <c r="AU199" s="21"/>
      <c r="AV199" s="21"/>
      <c r="AW199" s="22"/>
      <c r="AX199" s="99"/>
      <c r="AY199" s="20"/>
      <c r="AZ199" s="20"/>
      <c r="BA199" s="22"/>
      <c r="BB199">
        <v>191</v>
      </c>
      <c r="BC199" s="80"/>
      <c r="BD199" s="80"/>
      <c r="BE199" s="80"/>
      <c r="BF199" s="80"/>
      <c r="BG199" s="32" t="str">
        <f t="shared" si="26"/>
        <v/>
      </c>
      <c r="BH199" s="78">
        <f t="shared" si="24"/>
        <v>0</v>
      </c>
      <c r="BI199" s="2">
        <f t="shared" si="27"/>
        <v>0</v>
      </c>
      <c r="BJ199" s="2">
        <f t="shared" si="28"/>
        <v>0</v>
      </c>
      <c r="BK199" s="2">
        <f t="shared" si="25"/>
        <v>0</v>
      </c>
    </row>
    <row r="200" spans="2:63" ht="15" customHeight="1" x14ac:dyDescent="0.25">
      <c r="B200" s="14">
        <v>192</v>
      </c>
      <c r="C200" s="95" t="str">
        <f t="shared" si="29"/>
        <v/>
      </c>
      <c r="D200" s="15" t="str">
        <f t="shared" si="34"/>
        <v>OK</v>
      </c>
      <c r="E200" s="16" t="e">
        <f>VLOOKUP('Data Sheet'!$B$8,'Data Sheet'!$I$2:$J$9,2,FALSE)</f>
        <v>#N/A</v>
      </c>
      <c r="F200" s="16" t="str">
        <f t="shared" si="30"/>
        <v/>
      </c>
      <c r="G200" s="103">
        <f t="shared" si="31"/>
        <v>0</v>
      </c>
      <c r="H200" s="17" t="s">
        <v>26</v>
      </c>
      <c r="I200" s="17" t="s">
        <v>26</v>
      </c>
      <c r="J200" s="17" t="str">
        <f>IF('Data Sheet'!$B$9="NC-50","N/A","OK")</f>
        <v>OK</v>
      </c>
      <c r="K200" s="17" t="str">
        <f>IF('Data Sheet'!$B$9="NC-50","N/A","OK")</f>
        <v>OK</v>
      </c>
      <c r="L200" s="17" t="str">
        <f t="shared" si="32"/>
        <v>OK</v>
      </c>
      <c r="M200" s="17" t="str">
        <f t="shared" si="33"/>
        <v>OK</v>
      </c>
      <c r="N200" s="18" t="str">
        <f>IF(BO200&lt;&gt;"",
    IF(INT('Data Sheet'!$A$19)=INT('Data Sheet'!$B$19),
        --(INT('Data Sheet'!$A$19) &amp; "." &amp; BO200),
        IF(AND((--(INT('Data Sheet'!$A$19) &amp; "." &amp; BO200)&gt;=--('Data Sheet'!$A$19)), (--(INT('Data Sheet'!$A$19) &amp; "." &amp; BO200)&lt;=--('Data Sheet'!$B$19))),
            --(INT('Data Sheet'!$A$19) &amp; "." &amp; BO200),
            --(INT('Data Sheet'!$B$19) &amp; "." &amp; BO200)
        )
    ),
    IF(BN200&lt;&gt;"",
        IF(INT('Data Sheet'!$A$19)=INT('Data Sheet'!$B$19),
            --(INT('Data Sheet'!$A$19) &amp; "." &amp; LEFT(BN200,3)),
            IF(AND((--(INT('Data Sheet'!$A$19) &amp; "." &amp; LEFT(BN200,3))&gt;=--('Data Sheet'!$A$19)), (--(INT('Data Sheet'!$A$19) &amp; "." &amp; LEFT(BN200,3))&lt;=--('Data Sheet'!$B$19))),
                --(INT('Data Sheet'!$A$19) &amp; "." &amp; LEFT(BN200,3)),
                --(INT('Data Sheet'!$B$19) &amp; "." &amp; LEFT(BN200,3))
            )
        ),
        "OK"
    )
)</f>
        <v>OK</v>
      </c>
      <c r="O200" s="23" t="str">
        <f>IF(BP200&lt;&gt;"",
    IF(INT('Data Sheet'!$A$19)=INT('Data Sheet'!$B$19),
        --(INT('Data Sheet'!$A$19) &amp; "." &amp; BP200),
        IF(AND((--(INT('Data Sheet'!$A$19) &amp; "." &amp; BP200)&gt;=--('Data Sheet'!$A$19)), (--(INT('Data Sheet'!$A$19) &amp; "." &amp; BP200)&lt;=--('Data Sheet'!$B$19))),
            --(INT('Data Sheet'!$A$19) &amp; "." &amp; BP200),
            --(INT('Data Sheet'!$B$19) &amp; "." &amp; BP200)
        )
    ),
    IF(BN200&lt;&gt;"",
        IF(INT('Data Sheet'!$A$19)=INT('Data Sheet'!$B$19),
            --(INT('Data Sheet'!$A$19) &amp; "." &amp; RIGHT(BN200,3)),
            IF(AND((--(INT('Data Sheet'!$A$19) &amp; "." &amp; RIGHT(BN200,3))&gt;=--('Data Sheet'!$A$19)), (--(INT('Data Sheet'!$A$19) &amp; "." &amp; RIGHT(BN200,3))&lt;=--('Data Sheet'!$B$19))),
                --(INT('Data Sheet'!$A$19) &amp; "." &amp; RIGHT(BN200,3)),
                --(INT('Data Sheet'!$B$19) &amp; "." &amp; RIGHT(BN200,3))
            )
        ),
        "OK"
    )
)</f>
        <v>OK</v>
      </c>
      <c r="P200" s="23" t="str">
        <f>IF(BR200&lt;&gt;"",
    IF(INT('Data Sheet'!$A$19)=INT('Data Sheet'!$B$15),
        --(INT('Data Sheet'!$A$15) &amp; "." &amp; BR200),
        IF(AND((--(INT('Data Sheet'!$A$15) &amp; "." &amp; BR200)&gt;=--('Data Sheet'!$A$15)), (--(INT('Data Sheet'!$A$15) &amp; "." &amp; BR200)&lt;=--('Data Sheet'!$B$15))),
            --(INT('Data Sheet'!$A$15) &amp; "." &amp; BR200),
            --(INT('Data Sheet'!$B$15) &amp; "." &amp; BR200)
        )
    ),
    IF(BQ200&lt;&gt;"",
        IF(INT('Data Sheet'!$A$15)=INT('Data Sheet'!$B$15),
            --(INT('Data Sheet'!$A$15) &amp; "." &amp; LEFT(BQ200,3)),
            IF(AND((--(INT('Data Sheet'!$A$15) &amp; "." &amp; LEFT(BQ200,3))&gt;=--('Data Sheet'!$A$15)), (--(INT('Data Sheet'!$A$15) &amp; "." &amp; LEFT(BQ200,3))&lt;=--('Data Sheet'!$B$15))),
                --(INT('Data Sheet'!$A$15) &amp; "." &amp; LEFT(BQ200,3)),
                --(INT('Data Sheet'!$B$15) &amp; "." &amp; LEFT(BQ200,3))
            )
        ),
        "OK"
    )
)</f>
        <v>OK</v>
      </c>
      <c r="Q200" s="23" t="str">
        <f>IF(BS200&lt;&gt;"",
    IF(INT('Data Sheet'!$A$19)=INT('Data Sheet'!$B$15),
        --(INT('Data Sheet'!$A$15) &amp; "." &amp; BS200),
        IF(AND((--(INT('Data Sheet'!$A$15) &amp; "." &amp; BS200)&gt;=--('Data Sheet'!$A$15)), (--(INT('Data Sheet'!$A$15) &amp; "." &amp; BS200)&lt;=--('Data Sheet'!$B$15))),
            --(INT('Data Sheet'!$A$15) &amp; "." &amp; BS200),
            --(INT('Data Sheet'!$B$15) &amp; "." &amp; BS200)
        )
    ),
    IF(BQ200&lt;&gt;"",
        IF(INT('Data Sheet'!$A$15)=INT('Data Sheet'!$B$15),
            --(INT('Data Sheet'!$A$15) &amp; "." &amp; RIGHT(BQ200,3)),
            IF(AND((--(INT('Data Sheet'!$A$15) &amp; "." &amp; RIGHT(BQ200,3))&gt;=--('Data Sheet'!$A$15)), (--(INT('Data Sheet'!$A$15) &amp; "." &amp; RIGHT(BQ200,3))&lt;=--('Data Sheet'!$B$15))),
                --(INT('Data Sheet'!$A$15) &amp; "." &amp; RIGHT(BQ200,3)),
                --(INT('Data Sheet'!$B$15) &amp; "." &amp; RIGHT(BQ200,3))
            )
        ),
        "OK"
    )
)</f>
        <v>OK</v>
      </c>
      <c r="R200" s="19"/>
      <c r="S200" s="19"/>
      <c r="T200" s="19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1"/>
      <c r="AU200" s="21"/>
      <c r="AV200" s="21"/>
      <c r="AW200" s="22"/>
      <c r="AX200" s="99"/>
      <c r="AY200" s="20"/>
      <c r="AZ200" s="20"/>
      <c r="BA200" s="22"/>
      <c r="BB200">
        <v>192</v>
      </c>
      <c r="BC200" s="80"/>
      <c r="BD200" s="80"/>
      <c r="BE200" s="80"/>
      <c r="BF200" s="80"/>
      <c r="BG200" s="32" t="str">
        <f t="shared" si="26"/>
        <v/>
      </c>
      <c r="BH200" s="78">
        <f t="shared" si="24"/>
        <v>0</v>
      </c>
      <c r="BI200" s="2">
        <f t="shared" si="27"/>
        <v>0</v>
      </c>
      <c r="BJ200" s="2">
        <f t="shared" si="28"/>
        <v>0</v>
      </c>
      <c r="BK200" s="2">
        <f t="shared" si="25"/>
        <v>0</v>
      </c>
    </row>
    <row r="201" spans="2:63" ht="15" customHeight="1" x14ac:dyDescent="0.25">
      <c r="B201" s="14">
        <v>193</v>
      </c>
      <c r="C201" s="95" t="str">
        <f t="shared" si="29"/>
        <v/>
      </c>
      <c r="D201" s="15" t="str">
        <f t="shared" si="34"/>
        <v>OK</v>
      </c>
      <c r="E201" s="16" t="e">
        <f>VLOOKUP('Data Sheet'!$B$8,'Data Sheet'!$I$2:$J$9,2,FALSE)</f>
        <v>#N/A</v>
      </c>
      <c r="F201" s="16" t="str">
        <f t="shared" si="30"/>
        <v/>
      </c>
      <c r="G201" s="103">
        <f t="shared" si="31"/>
        <v>0</v>
      </c>
      <c r="H201" s="17" t="s">
        <v>26</v>
      </c>
      <c r="I201" s="17" t="s">
        <v>26</v>
      </c>
      <c r="J201" s="17" t="str">
        <f>IF('Data Sheet'!$B$9="NC-50","N/A","OK")</f>
        <v>OK</v>
      </c>
      <c r="K201" s="17" t="str">
        <f>IF('Data Sheet'!$B$9="NC-50","N/A","OK")</f>
        <v>OK</v>
      </c>
      <c r="L201" s="17" t="str">
        <f t="shared" si="32"/>
        <v>OK</v>
      </c>
      <c r="M201" s="17" t="str">
        <f t="shared" si="33"/>
        <v>OK</v>
      </c>
      <c r="N201" s="18" t="str">
        <f>IF(BO201&lt;&gt;"",
    IF(INT('Data Sheet'!$A$19)=INT('Data Sheet'!$B$19),
        --(INT('Data Sheet'!$A$19) &amp; "." &amp; BO201),
        IF(AND((--(INT('Data Sheet'!$A$19) &amp; "." &amp; BO201)&gt;=--('Data Sheet'!$A$19)), (--(INT('Data Sheet'!$A$19) &amp; "." &amp; BO201)&lt;=--('Data Sheet'!$B$19))),
            --(INT('Data Sheet'!$A$19) &amp; "." &amp; BO201),
            --(INT('Data Sheet'!$B$19) &amp; "." &amp; BO201)
        )
    ),
    IF(BN201&lt;&gt;"",
        IF(INT('Data Sheet'!$A$19)=INT('Data Sheet'!$B$19),
            --(INT('Data Sheet'!$A$19) &amp; "." &amp; LEFT(BN201,3)),
            IF(AND((--(INT('Data Sheet'!$A$19) &amp; "." &amp; LEFT(BN201,3))&gt;=--('Data Sheet'!$A$19)), (--(INT('Data Sheet'!$A$19) &amp; "." &amp; LEFT(BN201,3))&lt;=--('Data Sheet'!$B$19))),
                --(INT('Data Sheet'!$A$19) &amp; "." &amp; LEFT(BN201,3)),
                --(INT('Data Sheet'!$B$19) &amp; "." &amp; LEFT(BN201,3))
            )
        ),
        "OK"
    )
)</f>
        <v>OK</v>
      </c>
      <c r="O201" s="23" t="str">
        <f>IF(BP201&lt;&gt;"",
    IF(INT('Data Sheet'!$A$19)=INT('Data Sheet'!$B$19),
        --(INT('Data Sheet'!$A$19) &amp; "." &amp; BP201),
        IF(AND((--(INT('Data Sheet'!$A$19) &amp; "." &amp; BP201)&gt;=--('Data Sheet'!$A$19)), (--(INT('Data Sheet'!$A$19) &amp; "." &amp; BP201)&lt;=--('Data Sheet'!$B$19))),
            --(INT('Data Sheet'!$A$19) &amp; "." &amp; BP201),
            --(INT('Data Sheet'!$B$19) &amp; "." &amp; BP201)
        )
    ),
    IF(BN201&lt;&gt;"",
        IF(INT('Data Sheet'!$A$19)=INT('Data Sheet'!$B$19),
            --(INT('Data Sheet'!$A$19) &amp; "." &amp; RIGHT(BN201,3)),
            IF(AND((--(INT('Data Sheet'!$A$19) &amp; "." &amp; RIGHT(BN201,3))&gt;=--('Data Sheet'!$A$19)), (--(INT('Data Sheet'!$A$19) &amp; "." &amp; RIGHT(BN201,3))&lt;=--('Data Sheet'!$B$19))),
                --(INT('Data Sheet'!$A$19) &amp; "." &amp; RIGHT(BN201,3)),
                --(INT('Data Sheet'!$B$19) &amp; "." &amp; RIGHT(BN201,3))
            )
        ),
        "OK"
    )
)</f>
        <v>OK</v>
      </c>
      <c r="P201" s="23" t="str">
        <f>IF(BR201&lt;&gt;"",
    IF(INT('Data Sheet'!$A$19)=INT('Data Sheet'!$B$15),
        --(INT('Data Sheet'!$A$15) &amp; "." &amp; BR201),
        IF(AND((--(INT('Data Sheet'!$A$15) &amp; "." &amp; BR201)&gt;=--('Data Sheet'!$A$15)), (--(INT('Data Sheet'!$A$15) &amp; "." &amp; BR201)&lt;=--('Data Sheet'!$B$15))),
            --(INT('Data Sheet'!$A$15) &amp; "." &amp; BR201),
            --(INT('Data Sheet'!$B$15) &amp; "." &amp; BR201)
        )
    ),
    IF(BQ201&lt;&gt;"",
        IF(INT('Data Sheet'!$A$15)=INT('Data Sheet'!$B$15),
            --(INT('Data Sheet'!$A$15) &amp; "." &amp; LEFT(BQ201,3)),
            IF(AND((--(INT('Data Sheet'!$A$15) &amp; "." &amp; LEFT(BQ201,3))&gt;=--('Data Sheet'!$A$15)), (--(INT('Data Sheet'!$A$15) &amp; "." &amp; LEFT(BQ201,3))&lt;=--('Data Sheet'!$B$15))),
                --(INT('Data Sheet'!$A$15) &amp; "." &amp; LEFT(BQ201,3)),
                --(INT('Data Sheet'!$B$15) &amp; "." &amp; LEFT(BQ201,3))
            )
        ),
        "OK"
    )
)</f>
        <v>OK</v>
      </c>
      <c r="Q201" s="23" t="str">
        <f>IF(BS201&lt;&gt;"",
    IF(INT('Data Sheet'!$A$19)=INT('Data Sheet'!$B$15),
        --(INT('Data Sheet'!$A$15) &amp; "." &amp; BS201),
        IF(AND((--(INT('Data Sheet'!$A$15) &amp; "." &amp; BS201)&gt;=--('Data Sheet'!$A$15)), (--(INT('Data Sheet'!$A$15) &amp; "." &amp; BS201)&lt;=--('Data Sheet'!$B$15))),
            --(INT('Data Sheet'!$A$15) &amp; "." &amp; BS201),
            --(INT('Data Sheet'!$B$15) &amp; "." &amp; BS201)
        )
    ),
    IF(BQ201&lt;&gt;"",
        IF(INT('Data Sheet'!$A$15)=INT('Data Sheet'!$B$15),
            --(INT('Data Sheet'!$A$15) &amp; "." &amp; RIGHT(BQ201,3)),
            IF(AND((--(INT('Data Sheet'!$A$15) &amp; "." &amp; RIGHT(BQ201,3))&gt;=--('Data Sheet'!$A$15)), (--(INT('Data Sheet'!$A$15) &amp; "." &amp; RIGHT(BQ201,3))&lt;=--('Data Sheet'!$B$15))),
                --(INT('Data Sheet'!$A$15) &amp; "." &amp; RIGHT(BQ201,3)),
                --(INT('Data Sheet'!$B$15) &amp; "." &amp; RIGHT(BQ201,3))
            )
        ),
        "OK"
    )
)</f>
        <v>OK</v>
      </c>
      <c r="R201" s="19"/>
      <c r="S201" s="19"/>
      <c r="T201" s="19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1"/>
      <c r="AU201" s="21"/>
      <c r="AV201" s="21"/>
      <c r="AW201" s="22"/>
      <c r="AX201" s="99"/>
      <c r="AY201" s="20"/>
      <c r="AZ201" s="20"/>
      <c r="BA201" s="22"/>
      <c r="BB201">
        <v>193</v>
      </c>
      <c r="BC201" s="80"/>
      <c r="BD201" s="80"/>
      <c r="BE201" s="80"/>
      <c r="BF201" s="80"/>
      <c r="BG201" s="32" t="str">
        <f t="shared" si="26"/>
        <v/>
      </c>
      <c r="BH201" s="78">
        <f t="shared" ref="BH201:BH264" si="35">COUNTA(T201:AF201)</f>
        <v>0</v>
      </c>
      <c r="BI201" s="2">
        <f t="shared" si="27"/>
        <v>0</v>
      </c>
      <c r="BJ201" s="2">
        <f t="shared" si="28"/>
        <v>0</v>
      </c>
      <c r="BK201" s="2">
        <f t="shared" ref="BK201:BK264" si="36">COUNTA(T201:AW201)</f>
        <v>0</v>
      </c>
    </row>
    <row r="202" spans="2:63" ht="15" customHeight="1" x14ac:dyDescent="0.25">
      <c r="B202" s="14">
        <v>194</v>
      </c>
      <c r="C202" s="95" t="str">
        <f t="shared" si="29"/>
        <v/>
      </c>
      <c r="D202" s="15" t="str">
        <f t="shared" si="34"/>
        <v>OK</v>
      </c>
      <c r="E202" s="16" t="e">
        <f>VLOOKUP('Data Sheet'!$B$8,'Data Sheet'!$I$2:$J$9,2,FALSE)</f>
        <v>#N/A</v>
      </c>
      <c r="F202" s="16" t="str">
        <f t="shared" si="30"/>
        <v/>
      </c>
      <c r="G202" s="103">
        <f t="shared" si="31"/>
        <v>0</v>
      </c>
      <c r="H202" s="17" t="s">
        <v>26</v>
      </c>
      <c r="I202" s="17" t="s">
        <v>26</v>
      </c>
      <c r="J202" s="17" t="str">
        <f>IF('Data Sheet'!$B$9="NC-50","N/A","OK")</f>
        <v>OK</v>
      </c>
      <c r="K202" s="17" t="str">
        <f>IF('Data Sheet'!$B$9="NC-50","N/A","OK")</f>
        <v>OK</v>
      </c>
      <c r="L202" s="17" t="str">
        <f t="shared" si="32"/>
        <v>OK</v>
      </c>
      <c r="M202" s="17" t="str">
        <f t="shared" si="33"/>
        <v>OK</v>
      </c>
      <c r="N202" s="18" t="str">
        <f>IF(BO202&lt;&gt;"",
    IF(INT('Data Sheet'!$A$19)=INT('Data Sheet'!$B$19),
        --(INT('Data Sheet'!$A$19) &amp; "." &amp; BO202),
        IF(AND((--(INT('Data Sheet'!$A$19) &amp; "." &amp; BO202)&gt;=--('Data Sheet'!$A$19)), (--(INT('Data Sheet'!$A$19) &amp; "." &amp; BO202)&lt;=--('Data Sheet'!$B$19))),
            --(INT('Data Sheet'!$A$19) &amp; "." &amp; BO202),
            --(INT('Data Sheet'!$B$19) &amp; "." &amp; BO202)
        )
    ),
    IF(BN202&lt;&gt;"",
        IF(INT('Data Sheet'!$A$19)=INT('Data Sheet'!$B$19),
            --(INT('Data Sheet'!$A$19) &amp; "." &amp; LEFT(BN202,3)),
            IF(AND((--(INT('Data Sheet'!$A$19) &amp; "." &amp; LEFT(BN202,3))&gt;=--('Data Sheet'!$A$19)), (--(INT('Data Sheet'!$A$19) &amp; "." &amp; LEFT(BN202,3))&lt;=--('Data Sheet'!$B$19))),
                --(INT('Data Sheet'!$A$19) &amp; "." &amp; LEFT(BN202,3)),
                --(INT('Data Sheet'!$B$19) &amp; "." &amp; LEFT(BN202,3))
            )
        ),
        "OK"
    )
)</f>
        <v>OK</v>
      </c>
      <c r="O202" s="23" t="str">
        <f>IF(BP202&lt;&gt;"",
    IF(INT('Data Sheet'!$A$19)=INT('Data Sheet'!$B$19),
        --(INT('Data Sheet'!$A$19) &amp; "." &amp; BP202),
        IF(AND((--(INT('Data Sheet'!$A$19) &amp; "." &amp; BP202)&gt;=--('Data Sheet'!$A$19)), (--(INT('Data Sheet'!$A$19) &amp; "." &amp; BP202)&lt;=--('Data Sheet'!$B$19))),
            --(INT('Data Sheet'!$A$19) &amp; "." &amp; BP202),
            --(INT('Data Sheet'!$B$19) &amp; "." &amp; BP202)
        )
    ),
    IF(BN202&lt;&gt;"",
        IF(INT('Data Sheet'!$A$19)=INT('Data Sheet'!$B$19),
            --(INT('Data Sheet'!$A$19) &amp; "." &amp; RIGHT(BN202,3)),
            IF(AND((--(INT('Data Sheet'!$A$19) &amp; "." &amp; RIGHT(BN202,3))&gt;=--('Data Sheet'!$A$19)), (--(INT('Data Sheet'!$A$19) &amp; "." &amp; RIGHT(BN202,3))&lt;=--('Data Sheet'!$B$19))),
                --(INT('Data Sheet'!$A$19) &amp; "." &amp; RIGHT(BN202,3)),
                --(INT('Data Sheet'!$B$19) &amp; "." &amp; RIGHT(BN202,3))
            )
        ),
        "OK"
    )
)</f>
        <v>OK</v>
      </c>
      <c r="P202" s="23" t="str">
        <f>IF(BR202&lt;&gt;"",
    IF(INT('Data Sheet'!$A$19)=INT('Data Sheet'!$B$15),
        --(INT('Data Sheet'!$A$15) &amp; "." &amp; BR202),
        IF(AND((--(INT('Data Sheet'!$A$15) &amp; "." &amp; BR202)&gt;=--('Data Sheet'!$A$15)), (--(INT('Data Sheet'!$A$15) &amp; "." &amp; BR202)&lt;=--('Data Sheet'!$B$15))),
            --(INT('Data Sheet'!$A$15) &amp; "." &amp; BR202),
            --(INT('Data Sheet'!$B$15) &amp; "." &amp; BR202)
        )
    ),
    IF(BQ202&lt;&gt;"",
        IF(INT('Data Sheet'!$A$15)=INT('Data Sheet'!$B$15),
            --(INT('Data Sheet'!$A$15) &amp; "." &amp; LEFT(BQ202,3)),
            IF(AND((--(INT('Data Sheet'!$A$15) &amp; "." &amp; LEFT(BQ202,3))&gt;=--('Data Sheet'!$A$15)), (--(INT('Data Sheet'!$A$15) &amp; "." &amp; LEFT(BQ202,3))&lt;=--('Data Sheet'!$B$15))),
                --(INT('Data Sheet'!$A$15) &amp; "." &amp; LEFT(BQ202,3)),
                --(INT('Data Sheet'!$B$15) &amp; "." &amp; LEFT(BQ202,3))
            )
        ),
        "OK"
    )
)</f>
        <v>OK</v>
      </c>
      <c r="Q202" s="23" t="str">
        <f>IF(BS202&lt;&gt;"",
    IF(INT('Data Sheet'!$A$19)=INT('Data Sheet'!$B$15),
        --(INT('Data Sheet'!$A$15) &amp; "." &amp; BS202),
        IF(AND((--(INT('Data Sheet'!$A$15) &amp; "." &amp; BS202)&gt;=--('Data Sheet'!$A$15)), (--(INT('Data Sheet'!$A$15) &amp; "." &amp; BS202)&lt;=--('Data Sheet'!$B$15))),
            --(INT('Data Sheet'!$A$15) &amp; "." &amp; BS202),
            --(INT('Data Sheet'!$B$15) &amp; "." &amp; BS202)
        )
    ),
    IF(BQ202&lt;&gt;"",
        IF(INT('Data Sheet'!$A$15)=INT('Data Sheet'!$B$15),
            --(INT('Data Sheet'!$A$15) &amp; "." &amp; RIGHT(BQ202,3)),
            IF(AND((--(INT('Data Sheet'!$A$15) &amp; "." &amp; RIGHT(BQ202,3))&gt;=--('Data Sheet'!$A$15)), (--(INT('Data Sheet'!$A$15) &amp; "." &amp; RIGHT(BQ202,3))&lt;=--('Data Sheet'!$B$15))),
                --(INT('Data Sheet'!$A$15) &amp; "." &amp; RIGHT(BQ202,3)),
                --(INT('Data Sheet'!$B$15) &amp; "." &amp; RIGHT(BQ202,3))
            )
        ),
        "OK"
    )
)</f>
        <v>OK</v>
      </c>
      <c r="R202" s="19"/>
      <c r="S202" s="19"/>
      <c r="T202" s="19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1"/>
      <c r="AU202" s="21"/>
      <c r="AV202" s="21"/>
      <c r="AW202" s="22"/>
      <c r="AX202" s="99"/>
      <c r="AY202" s="20"/>
      <c r="AZ202" s="20"/>
      <c r="BA202" s="22"/>
      <c r="BB202">
        <v>194</v>
      </c>
      <c r="BC202" s="80"/>
      <c r="BD202" s="80"/>
      <c r="BE202" s="80"/>
      <c r="BF202" s="80"/>
      <c r="BG202" s="32" t="str">
        <f t="shared" ref="BG202:BG265" si="37">CONCATENATE(BC202,BD202,BE202,BF202)</f>
        <v/>
      </c>
      <c r="BH202" s="78">
        <f t="shared" si="35"/>
        <v>0</v>
      </c>
      <c r="BI202" s="2">
        <f t="shared" ref="BI202:BI265" si="38">IF(COUNTA(AI202:AN202)&gt;0,1,0)</f>
        <v>0</v>
      </c>
      <c r="BJ202" s="2">
        <f t="shared" ref="BJ202:BJ265" si="39">IF(SUM(BH202:BI202)=2,1,0)</f>
        <v>0</v>
      </c>
      <c r="BK202" s="2">
        <f t="shared" si="36"/>
        <v>0</v>
      </c>
    </row>
    <row r="203" spans="2:63" ht="15" customHeight="1" x14ac:dyDescent="0.25">
      <c r="B203" s="14">
        <v>195</v>
      </c>
      <c r="C203" s="95" t="str">
        <f t="shared" ref="C203:C266" si="40">BG203</f>
        <v/>
      </c>
      <c r="D203" s="15" t="str">
        <f t="shared" si="34"/>
        <v>OK</v>
      </c>
      <c r="E203" s="16" t="e">
        <f>VLOOKUP('Data Sheet'!$B$8,'Data Sheet'!$I$2:$J$9,2,FALSE)</f>
        <v>#N/A</v>
      </c>
      <c r="F203" s="16" t="str">
        <f t="shared" ref="F203:F266" si="41">IF(BT203="", "", --("0."&amp;BT203))</f>
        <v/>
      </c>
      <c r="G203" s="103">
        <f t="shared" ref="G203:G266" si="42">IF(F203="", 0, F203/E203)</f>
        <v>0</v>
      </c>
      <c r="H203" s="17" t="s">
        <v>26</v>
      </c>
      <c r="I203" s="17" t="s">
        <v>26</v>
      </c>
      <c r="J203" s="17" t="str">
        <f>IF('Data Sheet'!$B$9="NC-50","N/A","OK")</f>
        <v>OK</v>
      </c>
      <c r="K203" s="17" t="str">
        <f>IF('Data Sheet'!$B$9="NC-50","N/A","OK")</f>
        <v>OK</v>
      </c>
      <c r="L203" s="17" t="str">
        <f t="shared" ref="L203:L266" si="43">IF($AP203="x","MIN","OK")</f>
        <v>OK</v>
      </c>
      <c r="M203" s="17" t="str">
        <f t="shared" ref="M203:M266" si="44">IF($AQ203="x","MIN","OK")</f>
        <v>OK</v>
      </c>
      <c r="N203" s="18" t="str">
        <f>IF(BO203&lt;&gt;"",
    IF(INT('Data Sheet'!$A$19)=INT('Data Sheet'!$B$19),
        --(INT('Data Sheet'!$A$19) &amp; "." &amp; BO203),
        IF(AND((--(INT('Data Sheet'!$A$19) &amp; "." &amp; BO203)&gt;=--('Data Sheet'!$A$19)), (--(INT('Data Sheet'!$A$19) &amp; "." &amp; BO203)&lt;=--('Data Sheet'!$B$19))),
            --(INT('Data Sheet'!$A$19) &amp; "." &amp; BO203),
            --(INT('Data Sheet'!$B$19) &amp; "." &amp; BO203)
        )
    ),
    IF(BN203&lt;&gt;"",
        IF(INT('Data Sheet'!$A$19)=INT('Data Sheet'!$B$19),
            --(INT('Data Sheet'!$A$19) &amp; "." &amp; LEFT(BN203,3)),
            IF(AND((--(INT('Data Sheet'!$A$19) &amp; "." &amp; LEFT(BN203,3))&gt;=--('Data Sheet'!$A$19)), (--(INT('Data Sheet'!$A$19) &amp; "." &amp; LEFT(BN203,3))&lt;=--('Data Sheet'!$B$19))),
                --(INT('Data Sheet'!$A$19) &amp; "." &amp; LEFT(BN203,3)),
                --(INT('Data Sheet'!$B$19) &amp; "." &amp; LEFT(BN203,3))
            )
        ),
        "OK"
    )
)</f>
        <v>OK</v>
      </c>
      <c r="O203" s="23" t="str">
        <f>IF(BP203&lt;&gt;"",
    IF(INT('Data Sheet'!$A$19)=INT('Data Sheet'!$B$19),
        --(INT('Data Sheet'!$A$19) &amp; "." &amp; BP203),
        IF(AND((--(INT('Data Sheet'!$A$19) &amp; "." &amp; BP203)&gt;=--('Data Sheet'!$A$19)), (--(INT('Data Sheet'!$A$19) &amp; "." &amp; BP203)&lt;=--('Data Sheet'!$B$19))),
            --(INT('Data Sheet'!$A$19) &amp; "." &amp; BP203),
            --(INT('Data Sheet'!$B$19) &amp; "." &amp; BP203)
        )
    ),
    IF(BN203&lt;&gt;"",
        IF(INT('Data Sheet'!$A$19)=INT('Data Sheet'!$B$19),
            --(INT('Data Sheet'!$A$19) &amp; "." &amp; RIGHT(BN203,3)),
            IF(AND((--(INT('Data Sheet'!$A$19) &amp; "." &amp; RIGHT(BN203,3))&gt;=--('Data Sheet'!$A$19)), (--(INT('Data Sheet'!$A$19) &amp; "." &amp; RIGHT(BN203,3))&lt;=--('Data Sheet'!$B$19))),
                --(INT('Data Sheet'!$A$19) &amp; "." &amp; RIGHT(BN203,3)),
                --(INT('Data Sheet'!$B$19) &amp; "." &amp; RIGHT(BN203,3))
            )
        ),
        "OK"
    )
)</f>
        <v>OK</v>
      </c>
      <c r="P203" s="23" t="str">
        <f>IF(BR203&lt;&gt;"",
    IF(INT('Data Sheet'!$A$19)=INT('Data Sheet'!$B$15),
        --(INT('Data Sheet'!$A$15) &amp; "." &amp; BR203),
        IF(AND((--(INT('Data Sheet'!$A$15) &amp; "." &amp; BR203)&gt;=--('Data Sheet'!$A$15)), (--(INT('Data Sheet'!$A$15) &amp; "." &amp; BR203)&lt;=--('Data Sheet'!$B$15))),
            --(INT('Data Sheet'!$A$15) &amp; "." &amp; BR203),
            --(INT('Data Sheet'!$B$15) &amp; "." &amp; BR203)
        )
    ),
    IF(BQ203&lt;&gt;"",
        IF(INT('Data Sheet'!$A$15)=INT('Data Sheet'!$B$15),
            --(INT('Data Sheet'!$A$15) &amp; "." &amp; LEFT(BQ203,3)),
            IF(AND((--(INT('Data Sheet'!$A$15) &amp; "." &amp; LEFT(BQ203,3))&gt;=--('Data Sheet'!$A$15)), (--(INT('Data Sheet'!$A$15) &amp; "." &amp; LEFT(BQ203,3))&lt;=--('Data Sheet'!$B$15))),
                --(INT('Data Sheet'!$A$15) &amp; "." &amp; LEFT(BQ203,3)),
                --(INT('Data Sheet'!$B$15) &amp; "." &amp; LEFT(BQ203,3))
            )
        ),
        "OK"
    )
)</f>
        <v>OK</v>
      </c>
      <c r="Q203" s="23" t="str">
        <f>IF(BS203&lt;&gt;"",
    IF(INT('Data Sheet'!$A$19)=INT('Data Sheet'!$B$15),
        --(INT('Data Sheet'!$A$15) &amp; "." &amp; BS203),
        IF(AND((--(INT('Data Sheet'!$A$15) &amp; "." &amp; BS203)&gt;=--('Data Sheet'!$A$15)), (--(INT('Data Sheet'!$A$15) &amp; "." &amp; BS203)&lt;=--('Data Sheet'!$B$15))),
            --(INT('Data Sheet'!$A$15) &amp; "." &amp; BS203),
            --(INT('Data Sheet'!$B$15) &amp; "." &amp; BS203)
        )
    ),
    IF(BQ203&lt;&gt;"",
        IF(INT('Data Sheet'!$A$15)=INT('Data Sheet'!$B$15),
            --(INT('Data Sheet'!$A$15) &amp; "." &amp; RIGHT(BQ203,3)),
            IF(AND((--(INT('Data Sheet'!$A$15) &amp; "." &amp; RIGHT(BQ203,3))&gt;=--('Data Sheet'!$A$15)), (--(INT('Data Sheet'!$A$15) &amp; "." &amp; RIGHT(BQ203,3))&lt;=--('Data Sheet'!$B$15))),
                --(INT('Data Sheet'!$A$15) &amp; "." &amp; RIGHT(BQ203,3)),
                --(INT('Data Sheet'!$B$15) &amp; "." &amp; RIGHT(BQ203,3))
            )
        ),
        "OK"
    )
)</f>
        <v>OK</v>
      </c>
      <c r="R203" s="19"/>
      <c r="S203" s="19"/>
      <c r="T203" s="19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1"/>
      <c r="AU203" s="21"/>
      <c r="AV203" s="21"/>
      <c r="AW203" s="22"/>
      <c r="AX203" s="99"/>
      <c r="AY203" s="20"/>
      <c r="AZ203" s="20"/>
      <c r="BA203" s="22"/>
      <c r="BB203">
        <v>195</v>
      </c>
      <c r="BC203" s="80"/>
      <c r="BD203" s="80"/>
      <c r="BE203" s="80"/>
      <c r="BF203" s="80"/>
      <c r="BG203" s="32" t="str">
        <f t="shared" si="37"/>
        <v/>
      </c>
      <c r="BH203" s="78">
        <f t="shared" si="35"/>
        <v>0</v>
      </c>
      <c r="BI203" s="2">
        <f t="shared" si="38"/>
        <v>0</v>
      </c>
      <c r="BJ203" s="2">
        <f t="shared" si="39"/>
        <v>0</v>
      </c>
      <c r="BK203" s="2">
        <f t="shared" si="36"/>
        <v>0</v>
      </c>
    </row>
    <row r="204" spans="2:63" ht="15" customHeight="1" x14ac:dyDescent="0.25">
      <c r="B204" s="14">
        <v>196</v>
      </c>
      <c r="C204" s="95" t="str">
        <f t="shared" si="40"/>
        <v/>
      </c>
      <c r="D204" s="15" t="str">
        <f t="shared" ref="D204:D267" si="45">IF(AO204="x","-","OK")</f>
        <v>OK</v>
      </c>
      <c r="E204" s="16" t="e">
        <f>VLOOKUP('Data Sheet'!$B$8,'Data Sheet'!$I$2:$J$9,2,FALSE)</f>
        <v>#N/A</v>
      </c>
      <c r="F204" s="16" t="str">
        <f t="shared" si="41"/>
        <v/>
      </c>
      <c r="G204" s="103">
        <f t="shared" si="42"/>
        <v>0</v>
      </c>
      <c r="H204" s="17" t="s">
        <v>26</v>
      </c>
      <c r="I204" s="17" t="s">
        <v>26</v>
      </c>
      <c r="J204" s="17" t="str">
        <f>IF('Data Sheet'!$B$9="NC-50","N/A","OK")</f>
        <v>OK</v>
      </c>
      <c r="K204" s="17" t="str">
        <f>IF('Data Sheet'!$B$9="NC-50","N/A","OK")</f>
        <v>OK</v>
      </c>
      <c r="L204" s="17" t="str">
        <f t="shared" si="43"/>
        <v>OK</v>
      </c>
      <c r="M204" s="17" t="str">
        <f t="shared" si="44"/>
        <v>OK</v>
      </c>
      <c r="N204" s="18" t="str">
        <f>IF(BO204&lt;&gt;"",
    IF(INT('Data Sheet'!$A$19)=INT('Data Sheet'!$B$19),
        --(INT('Data Sheet'!$A$19) &amp; "." &amp; BO204),
        IF(AND((--(INT('Data Sheet'!$A$19) &amp; "." &amp; BO204)&gt;=--('Data Sheet'!$A$19)), (--(INT('Data Sheet'!$A$19) &amp; "." &amp; BO204)&lt;=--('Data Sheet'!$B$19))),
            --(INT('Data Sheet'!$A$19) &amp; "." &amp; BO204),
            --(INT('Data Sheet'!$B$19) &amp; "." &amp; BO204)
        )
    ),
    IF(BN204&lt;&gt;"",
        IF(INT('Data Sheet'!$A$19)=INT('Data Sheet'!$B$19),
            --(INT('Data Sheet'!$A$19) &amp; "." &amp; LEFT(BN204,3)),
            IF(AND((--(INT('Data Sheet'!$A$19) &amp; "." &amp; LEFT(BN204,3))&gt;=--('Data Sheet'!$A$19)), (--(INT('Data Sheet'!$A$19) &amp; "." &amp; LEFT(BN204,3))&lt;=--('Data Sheet'!$B$19))),
                --(INT('Data Sheet'!$A$19) &amp; "." &amp; LEFT(BN204,3)),
                --(INT('Data Sheet'!$B$19) &amp; "." &amp; LEFT(BN204,3))
            )
        ),
        "OK"
    )
)</f>
        <v>OK</v>
      </c>
      <c r="O204" s="23" t="str">
        <f>IF(BP204&lt;&gt;"",
    IF(INT('Data Sheet'!$A$19)=INT('Data Sheet'!$B$19),
        --(INT('Data Sheet'!$A$19) &amp; "." &amp; BP204),
        IF(AND((--(INT('Data Sheet'!$A$19) &amp; "." &amp; BP204)&gt;=--('Data Sheet'!$A$19)), (--(INT('Data Sheet'!$A$19) &amp; "." &amp; BP204)&lt;=--('Data Sheet'!$B$19))),
            --(INT('Data Sheet'!$A$19) &amp; "." &amp; BP204),
            --(INT('Data Sheet'!$B$19) &amp; "." &amp; BP204)
        )
    ),
    IF(BN204&lt;&gt;"",
        IF(INT('Data Sheet'!$A$19)=INT('Data Sheet'!$B$19),
            --(INT('Data Sheet'!$A$19) &amp; "." &amp; RIGHT(BN204,3)),
            IF(AND((--(INT('Data Sheet'!$A$19) &amp; "." &amp; RIGHT(BN204,3))&gt;=--('Data Sheet'!$A$19)), (--(INT('Data Sheet'!$A$19) &amp; "." &amp; RIGHT(BN204,3))&lt;=--('Data Sheet'!$B$19))),
                --(INT('Data Sheet'!$A$19) &amp; "." &amp; RIGHT(BN204,3)),
                --(INT('Data Sheet'!$B$19) &amp; "." &amp; RIGHT(BN204,3))
            )
        ),
        "OK"
    )
)</f>
        <v>OK</v>
      </c>
      <c r="P204" s="23" t="str">
        <f>IF(BR204&lt;&gt;"",
    IF(INT('Data Sheet'!$A$19)=INT('Data Sheet'!$B$15),
        --(INT('Data Sheet'!$A$15) &amp; "." &amp; BR204),
        IF(AND((--(INT('Data Sheet'!$A$15) &amp; "." &amp; BR204)&gt;=--('Data Sheet'!$A$15)), (--(INT('Data Sheet'!$A$15) &amp; "." &amp; BR204)&lt;=--('Data Sheet'!$B$15))),
            --(INT('Data Sheet'!$A$15) &amp; "." &amp; BR204),
            --(INT('Data Sheet'!$B$15) &amp; "." &amp; BR204)
        )
    ),
    IF(BQ204&lt;&gt;"",
        IF(INT('Data Sheet'!$A$15)=INT('Data Sheet'!$B$15),
            --(INT('Data Sheet'!$A$15) &amp; "." &amp; LEFT(BQ204,3)),
            IF(AND((--(INT('Data Sheet'!$A$15) &amp; "." &amp; LEFT(BQ204,3))&gt;=--('Data Sheet'!$A$15)), (--(INT('Data Sheet'!$A$15) &amp; "." &amp; LEFT(BQ204,3))&lt;=--('Data Sheet'!$B$15))),
                --(INT('Data Sheet'!$A$15) &amp; "." &amp; LEFT(BQ204,3)),
                --(INT('Data Sheet'!$B$15) &amp; "." &amp; LEFT(BQ204,3))
            )
        ),
        "OK"
    )
)</f>
        <v>OK</v>
      </c>
      <c r="Q204" s="23" t="str">
        <f>IF(BS204&lt;&gt;"",
    IF(INT('Data Sheet'!$A$19)=INT('Data Sheet'!$B$15),
        --(INT('Data Sheet'!$A$15) &amp; "." &amp; BS204),
        IF(AND((--(INT('Data Sheet'!$A$15) &amp; "." &amp; BS204)&gt;=--('Data Sheet'!$A$15)), (--(INT('Data Sheet'!$A$15) &amp; "." &amp; BS204)&lt;=--('Data Sheet'!$B$15))),
            --(INT('Data Sheet'!$A$15) &amp; "." &amp; BS204),
            --(INT('Data Sheet'!$B$15) &amp; "." &amp; BS204)
        )
    ),
    IF(BQ204&lt;&gt;"",
        IF(INT('Data Sheet'!$A$15)=INT('Data Sheet'!$B$15),
            --(INT('Data Sheet'!$A$15) &amp; "." &amp; RIGHT(BQ204,3)),
            IF(AND((--(INT('Data Sheet'!$A$15) &amp; "." &amp; RIGHT(BQ204,3))&gt;=--('Data Sheet'!$A$15)), (--(INT('Data Sheet'!$A$15) &amp; "." &amp; RIGHT(BQ204,3))&lt;=--('Data Sheet'!$B$15))),
                --(INT('Data Sheet'!$A$15) &amp; "." &amp; RIGHT(BQ204,3)),
                --(INT('Data Sheet'!$B$15) &amp; "." &amp; RIGHT(BQ204,3))
            )
        ),
        "OK"
    )
)</f>
        <v>OK</v>
      </c>
      <c r="R204" s="19"/>
      <c r="S204" s="19"/>
      <c r="T204" s="19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1"/>
      <c r="AU204" s="21"/>
      <c r="AV204" s="21"/>
      <c r="AW204" s="22"/>
      <c r="AX204" s="99"/>
      <c r="AY204" s="20"/>
      <c r="AZ204" s="20"/>
      <c r="BA204" s="22"/>
      <c r="BB204">
        <v>196</v>
      </c>
      <c r="BC204" s="80"/>
      <c r="BD204" s="80"/>
      <c r="BE204" s="80"/>
      <c r="BF204" s="80"/>
      <c r="BG204" s="32" t="str">
        <f t="shared" si="37"/>
        <v/>
      </c>
      <c r="BH204" s="78">
        <f t="shared" si="35"/>
        <v>0</v>
      </c>
      <c r="BI204" s="2">
        <f t="shared" si="38"/>
        <v>0</v>
      </c>
      <c r="BJ204" s="2">
        <f t="shared" si="39"/>
        <v>0</v>
      </c>
      <c r="BK204" s="2">
        <f t="shared" si="36"/>
        <v>0</v>
      </c>
    </row>
    <row r="205" spans="2:63" ht="15" customHeight="1" x14ac:dyDescent="0.25">
      <c r="B205" s="14">
        <v>197</v>
      </c>
      <c r="C205" s="95" t="str">
        <f t="shared" si="40"/>
        <v/>
      </c>
      <c r="D205" s="15" t="str">
        <f t="shared" si="45"/>
        <v>OK</v>
      </c>
      <c r="E205" s="16" t="e">
        <f>VLOOKUP('Data Sheet'!$B$8,'Data Sheet'!$I$2:$J$9,2,FALSE)</f>
        <v>#N/A</v>
      </c>
      <c r="F205" s="16" t="str">
        <f t="shared" si="41"/>
        <v/>
      </c>
      <c r="G205" s="103">
        <f t="shared" si="42"/>
        <v>0</v>
      </c>
      <c r="H205" s="17" t="s">
        <v>26</v>
      </c>
      <c r="I205" s="17" t="s">
        <v>26</v>
      </c>
      <c r="J205" s="17" t="str">
        <f>IF('Data Sheet'!$B$9="NC-50","N/A","OK")</f>
        <v>OK</v>
      </c>
      <c r="K205" s="17" t="str">
        <f>IF('Data Sheet'!$B$9="NC-50","N/A","OK")</f>
        <v>OK</v>
      </c>
      <c r="L205" s="17" t="str">
        <f t="shared" si="43"/>
        <v>OK</v>
      </c>
      <c r="M205" s="17" t="str">
        <f t="shared" si="44"/>
        <v>OK</v>
      </c>
      <c r="N205" s="18" t="str">
        <f>IF(BO205&lt;&gt;"",
    IF(INT('Data Sheet'!$A$19)=INT('Data Sheet'!$B$19),
        --(INT('Data Sheet'!$A$19) &amp; "." &amp; BO205),
        IF(AND((--(INT('Data Sheet'!$A$19) &amp; "." &amp; BO205)&gt;=--('Data Sheet'!$A$19)), (--(INT('Data Sheet'!$A$19) &amp; "." &amp; BO205)&lt;=--('Data Sheet'!$B$19))),
            --(INT('Data Sheet'!$A$19) &amp; "." &amp; BO205),
            --(INT('Data Sheet'!$B$19) &amp; "." &amp; BO205)
        )
    ),
    IF(BN205&lt;&gt;"",
        IF(INT('Data Sheet'!$A$19)=INT('Data Sheet'!$B$19),
            --(INT('Data Sheet'!$A$19) &amp; "." &amp; LEFT(BN205,3)),
            IF(AND((--(INT('Data Sheet'!$A$19) &amp; "." &amp; LEFT(BN205,3))&gt;=--('Data Sheet'!$A$19)), (--(INT('Data Sheet'!$A$19) &amp; "." &amp; LEFT(BN205,3))&lt;=--('Data Sheet'!$B$19))),
                --(INT('Data Sheet'!$A$19) &amp; "." &amp; LEFT(BN205,3)),
                --(INT('Data Sheet'!$B$19) &amp; "." &amp; LEFT(BN205,3))
            )
        ),
        "OK"
    )
)</f>
        <v>OK</v>
      </c>
      <c r="O205" s="23" t="str">
        <f>IF(BP205&lt;&gt;"",
    IF(INT('Data Sheet'!$A$19)=INT('Data Sheet'!$B$19),
        --(INT('Data Sheet'!$A$19) &amp; "." &amp; BP205),
        IF(AND((--(INT('Data Sheet'!$A$19) &amp; "." &amp; BP205)&gt;=--('Data Sheet'!$A$19)), (--(INT('Data Sheet'!$A$19) &amp; "." &amp; BP205)&lt;=--('Data Sheet'!$B$19))),
            --(INT('Data Sheet'!$A$19) &amp; "." &amp; BP205),
            --(INT('Data Sheet'!$B$19) &amp; "." &amp; BP205)
        )
    ),
    IF(BN205&lt;&gt;"",
        IF(INT('Data Sheet'!$A$19)=INT('Data Sheet'!$B$19),
            --(INT('Data Sheet'!$A$19) &amp; "." &amp; RIGHT(BN205,3)),
            IF(AND((--(INT('Data Sheet'!$A$19) &amp; "." &amp; RIGHT(BN205,3))&gt;=--('Data Sheet'!$A$19)), (--(INT('Data Sheet'!$A$19) &amp; "." &amp; RIGHT(BN205,3))&lt;=--('Data Sheet'!$B$19))),
                --(INT('Data Sheet'!$A$19) &amp; "." &amp; RIGHT(BN205,3)),
                --(INT('Data Sheet'!$B$19) &amp; "." &amp; RIGHT(BN205,3))
            )
        ),
        "OK"
    )
)</f>
        <v>OK</v>
      </c>
      <c r="P205" s="23" t="str">
        <f>IF(BR205&lt;&gt;"",
    IF(INT('Data Sheet'!$A$19)=INT('Data Sheet'!$B$15),
        --(INT('Data Sheet'!$A$15) &amp; "." &amp; BR205),
        IF(AND((--(INT('Data Sheet'!$A$15) &amp; "." &amp; BR205)&gt;=--('Data Sheet'!$A$15)), (--(INT('Data Sheet'!$A$15) &amp; "." &amp; BR205)&lt;=--('Data Sheet'!$B$15))),
            --(INT('Data Sheet'!$A$15) &amp; "." &amp; BR205),
            --(INT('Data Sheet'!$B$15) &amp; "." &amp; BR205)
        )
    ),
    IF(BQ205&lt;&gt;"",
        IF(INT('Data Sheet'!$A$15)=INT('Data Sheet'!$B$15),
            --(INT('Data Sheet'!$A$15) &amp; "." &amp; LEFT(BQ205,3)),
            IF(AND((--(INT('Data Sheet'!$A$15) &amp; "." &amp; LEFT(BQ205,3))&gt;=--('Data Sheet'!$A$15)), (--(INT('Data Sheet'!$A$15) &amp; "." &amp; LEFT(BQ205,3))&lt;=--('Data Sheet'!$B$15))),
                --(INT('Data Sheet'!$A$15) &amp; "." &amp; LEFT(BQ205,3)),
                --(INT('Data Sheet'!$B$15) &amp; "." &amp; LEFT(BQ205,3))
            )
        ),
        "OK"
    )
)</f>
        <v>OK</v>
      </c>
      <c r="Q205" s="23" t="str">
        <f>IF(BS205&lt;&gt;"",
    IF(INT('Data Sheet'!$A$19)=INT('Data Sheet'!$B$15),
        --(INT('Data Sheet'!$A$15) &amp; "." &amp; BS205),
        IF(AND((--(INT('Data Sheet'!$A$15) &amp; "." &amp; BS205)&gt;=--('Data Sheet'!$A$15)), (--(INT('Data Sheet'!$A$15) &amp; "." &amp; BS205)&lt;=--('Data Sheet'!$B$15))),
            --(INT('Data Sheet'!$A$15) &amp; "." &amp; BS205),
            --(INT('Data Sheet'!$B$15) &amp; "." &amp; BS205)
        )
    ),
    IF(BQ205&lt;&gt;"",
        IF(INT('Data Sheet'!$A$15)=INT('Data Sheet'!$B$15),
            --(INT('Data Sheet'!$A$15) &amp; "." &amp; RIGHT(BQ205,3)),
            IF(AND((--(INT('Data Sheet'!$A$15) &amp; "." &amp; RIGHT(BQ205,3))&gt;=--('Data Sheet'!$A$15)), (--(INT('Data Sheet'!$A$15) &amp; "." &amp; RIGHT(BQ205,3))&lt;=--('Data Sheet'!$B$15))),
                --(INT('Data Sheet'!$A$15) &amp; "." &amp; RIGHT(BQ205,3)),
                --(INT('Data Sheet'!$B$15) &amp; "." &amp; RIGHT(BQ205,3))
            )
        ),
        "OK"
    )
)</f>
        <v>OK</v>
      </c>
      <c r="R205" s="19"/>
      <c r="S205" s="19"/>
      <c r="T205" s="19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1"/>
      <c r="AU205" s="21"/>
      <c r="AV205" s="21"/>
      <c r="AW205" s="22"/>
      <c r="AX205" s="99"/>
      <c r="AY205" s="20"/>
      <c r="AZ205" s="20"/>
      <c r="BA205" s="22"/>
      <c r="BB205">
        <v>197</v>
      </c>
      <c r="BC205" s="80"/>
      <c r="BD205" s="80"/>
      <c r="BE205" s="80"/>
      <c r="BF205" s="80"/>
      <c r="BG205" s="32" t="str">
        <f t="shared" si="37"/>
        <v/>
      </c>
      <c r="BH205" s="78">
        <f t="shared" si="35"/>
        <v>0</v>
      </c>
      <c r="BI205" s="2">
        <f t="shared" si="38"/>
        <v>0</v>
      </c>
      <c r="BJ205" s="2">
        <f t="shared" si="39"/>
        <v>0</v>
      </c>
      <c r="BK205" s="2">
        <f t="shared" si="36"/>
        <v>0</v>
      </c>
    </row>
    <row r="206" spans="2:63" ht="15" customHeight="1" x14ac:dyDescent="0.25">
      <c r="B206" s="14">
        <v>198</v>
      </c>
      <c r="C206" s="95" t="str">
        <f t="shared" si="40"/>
        <v/>
      </c>
      <c r="D206" s="15" t="str">
        <f t="shared" si="45"/>
        <v>OK</v>
      </c>
      <c r="E206" s="16" t="e">
        <f>VLOOKUP('Data Sheet'!$B$8,'Data Sheet'!$I$2:$J$9,2,FALSE)</f>
        <v>#N/A</v>
      </c>
      <c r="F206" s="16" t="str">
        <f t="shared" si="41"/>
        <v/>
      </c>
      <c r="G206" s="103">
        <f t="shared" si="42"/>
        <v>0</v>
      </c>
      <c r="H206" s="17" t="s">
        <v>26</v>
      </c>
      <c r="I206" s="17" t="s">
        <v>26</v>
      </c>
      <c r="J206" s="17" t="str">
        <f>IF('Data Sheet'!$B$9="NC-50","N/A","OK")</f>
        <v>OK</v>
      </c>
      <c r="K206" s="17" t="str">
        <f>IF('Data Sheet'!$B$9="NC-50","N/A","OK")</f>
        <v>OK</v>
      </c>
      <c r="L206" s="17" t="str">
        <f t="shared" si="43"/>
        <v>OK</v>
      </c>
      <c r="M206" s="17" t="str">
        <f t="shared" si="44"/>
        <v>OK</v>
      </c>
      <c r="N206" s="18" t="str">
        <f>IF(BO206&lt;&gt;"",
    IF(INT('Data Sheet'!$A$19)=INT('Data Sheet'!$B$19),
        --(INT('Data Sheet'!$A$19) &amp; "." &amp; BO206),
        IF(AND((--(INT('Data Sheet'!$A$19) &amp; "." &amp; BO206)&gt;=--('Data Sheet'!$A$19)), (--(INT('Data Sheet'!$A$19) &amp; "." &amp; BO206)&lt;=--('Data Sheet'!$B$19))),
            --(INT('Data Sheet'!$A$19) &amp; "." &amp; BO206),
            --(INT('Data Sheet'!$B$19) &amp; "." &amp; BO206)
        )
    ),
    IF(BN206&lt;&gt;"",
        IF(INT('Data Sheet'!$A$19)=INT('Data Sheet'!$B$19),
            --(INT('Data Sheet'!$A$19) &amp; "." &amp; LEFT(BN206,3)),
            IF(AND((--(INT('Data Sheet'!$A$19) &amp; "." &amp; LEFT(BN206,3))&gt;=--('Data Sheet'!$A$19)), (--(INT('Data Sheet'!$A$19) &amp; "." &amp; LEFT(BN206,3))&lt;=--('Data Sheet'!$B$19))),
                --(INT('Data Sheet'!$A$19) &amp; "." &amp; LEFT(BN206,3)),
                --(INT('Data Sheet'!$B$19) &amp; "." &amp; LEFT(BN206,3))
            )
        ),
        "OK"
    )
)</f>
        <v>OK</v>
      </c>
      <c r="O206" s="23" t="str">
        <f>IF(BP206&lt;&gt;"",
    IF(INT('Data Sheet'!$A$19)=INT('Data Sheet'!$B$19),
        --(INT('Data Sheet'!$A$19) &amp; "." &amp; BP206),
        IF(AND((--(INT('Data Sheet'!$A$19) &amp; "." &amp; BP206)&gt;=--('Data Sheet'!$A$19)), (--(INT('Data Sheet'!$A$19) &amp; "." &amp; BP206)&lt;=--('Data Sheet'!$B$19))),
            --(INT('Data Sheet'!$A$19) &amp; "." &amp; BP206),
            --(INT('Data Sheet'!$B$19) &amp; "." &amp; BP206)
        )
    ),
    IF(BN206&lt;&gt;"",
        IF(INT('Data Sheet'!$A$19)=INT('Data Sheet'!$B$19),
            --(INT('Data Sheet'!$A$19) &amp; "." &amp; RIGHT(BN206,3)),
            IF(AND((--(INT('Data Sheet'!$A$19) &amp; "." &amp; RIGHT(BN206,3))&gt;=--('Data Sheet'!$A$19)), (--(INT('Data Sheet'!$A$19) &amp; "." &amp; RIGHT(BN206,3))&lt;=--('Data Sheet'!$B$19))),
                --(INT('Data Sheet'!$A$19) &amp; "." &amp; RIGHT(BN206,3)),
                --(INT('Data Sheet'!$B$19) &amp; "." &amp; RIGHT(BN206,3))
            )
        ),
        "OK"
    )
)</f>
        <v>OK</v>
      </c>
      <c r="P206" s="23" t="str">
        <f>IF(BR206&lt;&gt;"",
    IF(INT('Data Sheet'!$A$19)=INT('Data Sheet'!$B$15),
        --(INT('Data Sheet'!$A$15) &amp; "." &amp; BR206),
        IF(AND((--(INT('Data Sheet'!$A$15) &amp; "." &amp; BR206)&gt;=--('Data Sheet'!$A$15)), (--(INT('Data Sheet'!$A$15) &amp; "." &amp; BR206)&lt;=--('Data Sheet'!$B$15))),
            --(INT('Data Sheet'!$A$15) &amp; "." &amp; BR206),
            --(INT('Data Sheet'!$B$15) &amp; "." &amp; BR206)
        )
    ),
    IF(BQ206&lt;&gt;"",
        IF(INT('Data Sheet'!$A$15)=INT('Data Sheet'!$B$15),
            --(INT('Data Sheet'!$A$15) &amp; "." &amp; LEFT(BQ206,3)),
            IF(AND((--(INT('Data Sheet'!$A$15) &amp; "." &amp; LEFT(BQ206,3))&gt;=--('Data Sheet'!$A$15)), (--(INT('Data Sheet'!$A$15) &amp; "." &amp; LEFT(BQ206,3))&lt;=--('Data Sheet'!$B$15))),
                --(INT('Data Sheet'!$A$15) &amp; "." &amp; LEFT(BQ206,3)),
                --(INT('Data Sheet'!$B$15) &amp; "." &amp; LEFT(BQ206,3))
            )
        ),
        "OK"
    )
)</f>
        <v>OK</v>
      </c>
      <c r="Q206" s="23" t="str">
        <f>IF(BS206&lt;&gt;"",
    IF(INT('Data Sheet'!$A$19)=INT('Data Sheet'!$B$15),
        --(INT('Data Sheet'!$A$15) &amp; "." &amp; BS206),
        IF(AND((--(INT('Data Sheet'!$A$15) &amp; "." &amp; BS206)&gt;=--('Data Sheet'!$A$15)), (--(INT('Data Sheet'!$A$15) &amp; "." &amp; BS206)&lt;=--('Data Sheet'!$B$15))),
            --(INT('Data Sheet'!$A$15) &amp; "." &amp; BS206),
            --(INT('Data Sheet'!$B$15) &amp; "." &amp; BS206)
        )
    ),
    IF(BQ206&lt;&gt;"",
        IF(INT('Data Sheet'!$A$15)=INT('Data Sheet'!$B$15),
            --(INT('Data Sheet'!$A$15) &amp; "." &amp; RIGHT(BQ206,3)),
            IF(AND((--(INT('Data Sheet'!$A$15) &amp; "." &amp; RIGHT(BQ206,3))&gt;=--('Data Sheet'!$A$15)), (--(INT('Data Sheet'!$A$15) &amp; "." &amp; RIGHT(BQ206,3))&lt;=--('Data Sheet'!$B$15))),
                --(INT('Data Sheet'!$A$15) &amp; "." &amp; RIGHT(BQ206,3)),
                --(INT('Data Sheet'!$B$15) &amp; "." &amp; RIGHT(BQ206,3))
            )
        ),
        "OK"
    )
)</f>
        <v>OK</v>
      </c>
      <c r="R206" s="19"/>
      <c r="S206" s="19"/>
      <c r="T206" s="19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1"/>
      <c r="AU206" s="21"/>
      <c r="AV206" s="21"/>
      <c r="AW206" s="22"/>
      <c r="AX206" s="99"/>
      <c r="AY206" s="20"/>
      <c r="AZ206" s="20"/>
      <c r="BA206" s="22"/>
      <c r="BB206">
        <v>198</v>
      </c>
      <c r="BC206" s="80"/>
      <c r="BD206" s="80"/>
      <c r="BE206" s="80"/>
      <c r="BF206" s="80"/>
      <c r="BG206" s="32" t="str">
        <f t="shared" si="37"/>
        <v/>
      </c>
      <c r="BH206" s="78">
        <f t="shared" si="35"/>
        <v>0</v>
      </c>
      <c r="BI206" s="2">
        <f t="shared" si="38"/>
        <v>0</v>
      </c>
      <c r="BJ206" s="2">
        <f t="shared" si="39"/>
        <v>0</v>
      </c>
      <c r="BK206" s="2">
        <f t="shared" si="36"/>
        <v>0</v>
      </c>
    </row>
    <row r="207" spans="2:63" ht="15" customHeight="1" x14ac:dyDescent="0.25">
      <c r="B207" s="14">
        <v>199</v>
      </c>
      <c r="C207" s="95" t="str">
        <f t="shared" si="40"/>
        <v/>
      </c>
      <c r="D207" s="15" t="str">
        <f t="shared" si="45"/>
        <v>OK</v>
      </c>
      <c r="E207" s="16" t="e">
        <f>VLOOKUP('Data Sheet'!$B$8,'Data Sheet'!$I$2:$J$9,2,FALSE)</f>
        <v>#N/A</v>
      </c>
      <c r="F207" s="16" t="str">
        <f t="shared" si="41"/>
        <v/>
      </c>
      <c r="G207" s="103">
        <f t="shared" si="42"/>
        <v>0</v>
      </c>
      <c r="H207" s="17" t="s">
        <v>26</v>
      </c>
      <c r="I207" s="17" t="s">
        <v>26</v>
      </c>
      <c r="J207" s="17" t="str">
        <f>IF('Data Sheet'!$B$9="NC-50","N/A","OK")</f>
        <v>OK</v>
      </c>
      <c r="K207" s="17" t="str">
        <f>IF('Data Sheet'!$B$9="NC-50","N/A","OK")</f>
        <v>OK</v>
      </c>
      <c r="L207" s="17" t="str">
        <f t="shared" si="43"/>
        <v>OK</v>
      </c>
      <c r="M207" s="17" t="str">
        <f t="shared" si="44"/>
        <v>OK</v>
      </c>
      <c r="N207" s="18" t="str">
        <f>IF(BO207&lt;&gt;"",
    IF(INT('Data Sheet'!$A$19)=INT('Data Sheet'!$B$19),
        --(INT('Data Sheet'!$A$19) &amp; "." &amp; BO207),
        IF(AND((--(INT('Data Sheet'!$A$19) &amp; "." &amp; BO207)&gt;=--('Data Sheet'!$A$19)), (--(INT('Data Sheet'!$A$19) &amp; "." &amp; BO207)&lt;=--('Data Sheet'!$B$19))),
            --(INT('Data Sheet'!$A$19) &amp; "." &amp; BO207),
            --(INT('Data Sheet'!$B$19) &amp; "." &amp; BO207)
        )
    ),
    IF(BN207&lt;&gt;"",
        IF(INT('Data Sheet'!$A$19)=INT('Data Sheet'!$B$19),
            --(INT('Data Sheet'!$A$19) &amp; "." &amp; LEFT(BN207,3)),
            IF(AND((--(INT('Data Sheet'!$A$19) &amp; "." &amp; LEFT(BN207,3))&gt;=--('Data Sheet'!$A$19)), (--(INT('Data Sheet'!$A$19) &amp; "." &amp; LEFT(BN207,3))&lt;=--('Data Sheet'!$B$19))),
                --(INT('Data Sheet'!$A$19) &amp; "." &amp; LEFT(BN207,3)),
                --(INT('Data Sheet'!$B$19) &amp; "." &amp; LEFT(BN207,3))
            )
        ),
        "OK"
    )
)</f>
        <v>OK</v>
      </c>
      <c r="O207" s="23" t="str">
        <f>IF(BP207&lt;&gt;"",
    IF(INT('Data Sheet'!$A$19)=INT('Data Sheet'!$B$19),
        --(INT('Data Sheet'!$A$19) &amp; "." &amp; BP207),
        IF(AND((--(INT('Data Sheet'!$A$19) &amp; "." &amp; BP207)&gt;=--('Data Sheet'!$A$19)), (--(INT('Data Sheet'!$A$19) &amp; "." &amp; BP207)&lt;=--('Data Sheet'!$B$19))),
            --(INT('Data Sheet'!$A$19) &amp; "." &amp; BP207),
            --(INT('Data Sheet'!$B$19) &amp; "." &amp; BP207)
        )
    ),
    IF(BN207&lt;&gt;"",
        IF(INT('Data Sheet'!$A$19)=INT('Data Sheet'!$B$19),
            --(INT('Data Sheet'!$A$19) &amp; "." &amp; RIGHT(BN207,3)),
            IF(AND((--(INT('Data Sheet'!$A$19) &amp; "." &amp; RIGHT(BN207,3))&gt;=--('Data Sheet'!$A$19)), (--(INT('Data Sheet'!$A$19) &amp; "." &amp; RIGHT(BN207,3))&lt;=--('Data Sheet'!$B$19))),
                --(INT('Data Sheet'!$A$19) &amp; "." &amp; RIGHT(BN207,3)),
                --(INT('Data Sheet'!$B$19) &amp; "." &amp; RIGHT(BN207,3))
            )
        ),
        "OK"
    )
)</f>
        <v>OK</v>
      </c>
      <c r="P207" s="23" t="str">
        <f>IF(BR207&lt;&gt;"",
    IF(INT('Data Sheet'!$A$19)=INT('Data Sheet'!$B$15),
        --(INT('Data Sheet'!$A$15) &amp; "." &amp; BR207),
        IF(AND((--(INT('Data Sheet'!$A$15) &amp; "." &amp; BR207)&gt;=--('Data Sheet'!$A$15)), (--(INT('Data Sheet'!$A$15) &amp; "." &amp; BR207)&lt;=--('Data Sheet'!$B$15))),
            --(INT('Data Sheet'!$A$15) &amp; "." &amp; BR207),
            --(INT('Data Sheet'!$B$15) &amp; "." &amp; BR207)
        )
    ),
    IF(BQ207&lt;&gt;"",
        IF(INT('Data Sheet'!$A$15)=INT('Data Sheet'!$B$15),
            --(INT('Data Sheet'!$A$15) &amp; "." &amp; LEFT(BQ207,3)),
            IF(AND((--(INT('Data Sheet'!$A$15) &amp; "." &amp; LEFT(BQ207,3))&gt;=--('Data Sheet'!$A$15)), (--(INT('Data Sheet'!$A$15) &amp; "." &amp; LEFT(BQ207,3))&lt;=--('Data Sheet'!$B$15))),
                --(INT('Data Sheet'!$A$15) &amp; "." &amp; LEFT(BQ207,3)),
                --(INT('Data Sheet'!$B$15) &amp; "." &amp; LEFT(BQ207,3))
            )
        ),
        "OK"
    )
)</f>
        <v>OK</v>
      </c>
      <c r="Q207" s="23" t="str">
        <f>IF(BS207&lt;&gt;"",
    IF(INT('Data Sheet'!$A$19)=INT('Data Sheet'!$B$15),
        --(INT('Data Sheet'!$A$15) &amp; "." &amp; BS207),
        IF(AND((--(INT('Data Sheet'!$A$15) &amp; "." &amp; BS207)&gt;=--('Data Sheet'!$A$15)), (--(INT('Data Sheet'!$A$15) &amp; "." &amp; BS207)&lt;=--('Data Sheet'!$B$15))),
            --(INT('Data Sheet'!$A$15) &amp; "." &amp; BS207),
            --(INT('Data Sheet'!$B$15) &amp; "." &amp; BS207)
        )
    ),
    IF(BQ207&lt;&gt;"",
        IF(INT('Data Sheet'!$A$15)=INT('Data Sheet'!$B$15),
            --(INT('Data Sheet'!$A$15) &amp; "." &amp; RIGHT(BQ207,3)),
            IF(AND((--(INT('Data Sheet'!$A$15) &amp; "." &amp; RIGHT(BQ207,3))&gt;=--('Data Sheet'!$A$15)), (--(INT('Data Sheet'!$A$15) &amp; "." &amp; RIGHT(BQ207,3))&lt;=--('Data Sheet'!$B$15))),
                --(INT('Data Sheet'!$A$15) &amp; "." &amp; RIGHT(BQ207,3)),
                --(INT('Data Sheet'!$B$15) &amp; "." &amp; RIGHT(BQ207,3))
            )
        ),
        "OK"
    )
)</f>
        <v>OK</v>
      </c>
      <c r="R207" s="19"/>
      <c r="S207" s="19"/>
      <c r="T207" s="19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1"/>
      <c r="AU207" s="21"/>
      <c r="AV207" s="21"/>
      <c r="AW207" s="22"/>
      <c r="AX207" s="99"/>
      <c r="AY207" s="20"/>
      <c r="AZ207" s="20"/>
      <c r="BA207" s="22"/>
      <c r="BB207">
        <v>199</v>
      </c>
      <c r="BC207" s="80"/>
      <c r="BD207" s="80"/>
      <c r="BE207" s="80"/>
      <c r="BF207" s="80"/>
      <c r="BG207" s="32" t="str">
        <f t="shared" si="37"/>
        <v/>
      </c>
      <c r="BH207" s="78">
        <f t="shared" si="35"/>
        <v>0</v>
      </c>
      <c r="BI207" s="2">
        <f t="shared" si="38"/>
        <v>0</v>
      </c>
      <c r="BJ207" s="2">
        <f t="shared" si="39"/>
        <v>0</v>
      </c>
      <c r="BK207" s="2">
        <f t="shared" si="36"/>
        <v>0</v>
      </c>
    </row>
    <row r="208" spans="2:63" ht="15" customHeight="1" x14ac:dyDescent="0.25">
      <c r="B208" s="14">
        <v>200</v>
      </c>
      <c r="C208" s="95" t="str">
        <f t="shared" si="40"/>
        <v/>
      </c>
      <c r="D208" s="15" t="str">
        <f t="shared" si="45"/>
        <v>OK</v>
      </c>
      <c r="E208" s="16" t="e">
        <f>VLOOKUP('Data Sheet'!$B$8,'Data Sheet'!$I$2:$J$9,2,FALSE)</f>
        <v>#N/A</v>
      </c>
      <c r="F208" s="16" t="str">
        <f t="shared" si="41"/>
        <v/>
      </c>
      <c r="G208" s="103">
        <f t="shared" si="42"/>
        <v>0</v>
      </c>
      <c r="H208" s="17" t="s">
        <v>26</v>
      </c>
      <c r="I208" s="17" t="s">
        <v>26</v>
      </c>
      <c r="J208" s="17" t="str">
        <f>IF('Data Sheet'!$B$9="NC-50","N/A","OK")</f>
        <v>OK</v>
      </c>
      <c r="K208" s="17" t="str">
        <f>IF('Data Sheet'!$B$9="NC-50","N/A","OK")</f>
        <v>OK</v>
      </c>
      <c r="L208" s="17" t="str">
        <f t="shared" si="43"/>
        <v>OK</v>
      </c>
      <c r="M208" s="17" t="str">
        <f t="shared" si="44"/>
        <v>OK</v>
      </c>
      <c r="N208" s="18" t="str">
        <f>IF(BO208&lt;&gt;"",
    IF(INT('Data Sheet'!$A$19)=INT('Data Sheet'!$B$19),
        --(INT('Data Sheet'!$A$19) &amp; "." &amp; BO208),
        IF(AND((--(INT('Data Sheet'!$A$19) &amp; "." &amp; BO208)&gt;=--('Data Sheet'!$A$19)), (--(INT('Data Sheet'!$A$19) &amp; "." &amp; BO208)&lt;=--('Data Sheet'!$B$19))),
            --(INT('Data Sheet'!$A$19) &amp; "." &amp; BO208),
            --(INT('Data Sheet'!$B$19) &amp; "." &amp; BO208)
        )
    ),
    IF(BN208&lt;&gt;"",
        IF(INT('Data Sheet'!$A$19)=INT('Data Sheet'!$B$19),
            --(INT('Data Sheet'!$A$19) &amp; "." &amp; LEFT(BN208,3)),
            IF(AND((--(INT('Data Sheet'!$A$19) &amp; "." &amp; LEFT(BN208,3))&gt;=--('Data Sheet'!$A$19)), (--(INT('Data Sheet'!$A$19) &amp; "." &amp; LEFT(BN208,3))&lt;=--('Data Sheet'!$B$19))),
                --(INT('Data Sheet'!$A$19) &amp; "." &amp; LEFT(BN208,3)),
                --(INT('Data Sheet'!$B$19) &amp; "." &amp; LEFT(BN208,3))
            )
        ),
        "OK"
    )
)</f>
        <v>OK</v>
      </c>
      <c r="O208" s="23" t="str">
        <f>IF(BP208&lt;&gt;"",
    IF(INT('Data Sheet'!$A$19)=INT('Data Sheet'!$B$19),
        --(INT('Data Sheet'!$A$19) &amp; "." &amp; BP208),
        IF(AND((--(INT('Data Sheet'!$A$19) &amp; "." &amp; BP208)&gt;=--('Data Sheet'!$A$19)), (--(INT('Data Sheet'!$A$19) &amp; "." &amp; BP208)&lt;=--('Data Sheet'!$B$19))),
            --(INT('Data Sheet'!$A$19) &amp; "." &amp; BP208),
            --(INT('Data Sheet'!$B$19) &amp; "." &amp; BP208)
        )
    ),
    IF(BN208&lt;&gt;"",
        IF(INT('Data Sheet'!$A$19)=INT('Data Sheet'!$B$19),
            --(INT('Data Sheet'!$A$19) &amp; "." &amp; RIGHT(BN208,3)),
            IF(AND((--(INT('Data Sheet'!$A$19) &amp; "." &amp; RIGHT(BN208,3))&gt;=--('Data Sheet'!$A$19)), (--(INT('Data Sheet'!$A$19) &amp; "." &amp; RIGHT(BN208,3))&lt;=--('Data Sheet'!$B$19))),
                --(INT('Data Sheet'!$A$19) &amp; "." &amp; RIGHT(BN208,3)),
                --(INT('Data Sheet'!$B$19) &amp; "." &amp; RIGHT(BN208,3))
            )
        ),
        "OK"
    )
)</f>
        <v>OK</v>
      </c>
      <c r="P208" s="23" t="str">
        <f>IF(BR208&lt;&gt;"",
    IF(INT('Data Sheet'!$A$19)=INT('Data Sheet'!$B$15),
        --(INT('Data Sheet'!$A$15) &amp; "." &amp; BR208),
        IF(AND((--(INT('Data Sheet'!$A$15) &amp; "." &amp; BR208)&gt;=--('Data Sheet'!$A$15)), (--(INT('Data Sheet'!$A$15) &amp; "." &amp; BR208)&lt;=--('Data Sheet'!$B$15))),
            --(INT('Data Sheet'!$A$15) &amp; "." &amp; BR208),
            --(INT('Data Sheet'!$B$15) &amp; "." &amp; BR208)
        )
    ),
    IF(BQ208&lt;&gt;"",
        IF(INT('Data Sheet'!$A$15)=INT('Data Sheet'!$B$15),
            --(INT('Data Sheet'!$A$15) &amp; "." &amp; LEFT(BQ208,3)),
            IF(AND((--(INT('Data Sheet'!$A$15) &amp; "." &amp; LEFT(BQ208,3))&gt;=--('Data Sheet'!$A$15)), (--(INT('Data Sheet'!$A$15) &amp; "." &amp; LEFT(BQ208,3))&lt;=--('Data Sheet'!$B$15))),
                --(INT('Data Sheet'!$A$15) &amp; "." &amp; LEFT(BQ208,3)),
                --(INT('Data Sheet'!$B$15) &amp; "." &amp; LEFT(BQ208,3))
            )
        ),
        "OK"
    )
)</f>
        <v>OK</v>
      </c>
      <c r="Q208" s="23" t="str">
        <f>IF(BS208&lt;&gt;"",
    IF(INT('Data Sheet'!$A$19)=INT('Data Sheet'!$B$15),
        --(INT('Data Sheet'!$A$15) &amp; "." &amp; BS208),
        IF(AND((--(INT('Data Sheet'!$A$15) &amp; "." &amp; BS208)&gt;=--('Data Sheet'!$A$15)), (--(INT('Data Sheet'!$A$15) &amp; "." &amp; BS208)&lt;=--('Data Sheet'!$B$15))),
            --(INT('Data Sheet'!$A$15) &amp; "." &amp; BS208),
            --(INT('Data Sheet'!$B$15) &amp; "." &amp; BS208)
        )
    ),
    IF(BQ208&lt;&gt;"",
        IF(INT('Data Sheet'!$A$15)=INT('Data Sheet'!$B$15),
            --(INT('Data Sheet'!$A$15) &amp; "." &amp; RIGHT(BQ208,3)),
            IF(AND((--(INT('Data Sheet'!$A$15) &amp; "." &amp; RIGHT(BQ208,3))&gt;=--('Data Sheet'!$A$15)), (--(INT('Data Sheet'!$A$15) &amp; "." &amp; RIGHT(BQ208,3))&lt;=--('Data Sheet'!$B$15))),
                --(INT('Data Sheet'!$A$15) &amp; "." &amp; RIGHT(BQ208,3)),
                --(INT('Data Sheet'!$B$15) &amp; "." &amp; RIGHT(BQ208,3))
            )
        ),
        "OK"
    )
)</f>
        <v>OK</v>
      </c>
      <c r="R208" s="19"/>
      <c r="S208" s="19"/>
      <c r="T208" s="19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1"/>
      <c r="AU208" s="21"/>
      <c r="AV208" s="21"/>
      <c r="AW208" s="22"/>
      <c r="AX208" s="99"/>
      <c r="AY208" s="20"/>
      <c r="AZ208" s="20"/>
      <c r="BA208" s="22"/>
      <c r="BB208">
        <v>200</v>
      </c>
      <c r="BC208" s="80"/>
      <c r="BD208" s="80"/>
      <c r="BE208" s="80"/>
      <c r="BF208" s="80"/>
      <c r="BG208" s="32" t="str">
        <f t="shared" si="37"/>
        <v/>
      </c>
      <c r="BH208" s="78">
        <f t="shared" si="35"/>
        <v>0</v>
      </c>
      <c r="BI208" s="2">
        <f t="shared" si="38"/>
        <v>0</v>
      </c>
      <c r="BJ208" s="2">
        <f t="shared" si="39"/>
        <v>0</v>
      </c>
      <c r="BK208" s="2">
        <f t="shared" si="36"/>
        <v>0</v>
      </c>
    </row>
    <row r="209" spans="2:63" ht="15" customHeight="1" x14ac:dyDescent="0.25">
      <c r="B209" s="14">
        <v>201</v>
      </c>
      <c r="C209" s="95" t="str">
        <f t="shared" si="40"/>
        <v/>
      </c>
      <c r="D209" s="15" t="str">
        <f t="shared" si="45"/>
        <v>OK</v>
      </c>
      <c r="E209" s="16" t="e">
        <f>VLOOKUP('Data Sheet'!$B$8,'Data Sheet'!$I$2:$J$9,2,FALSE)</f>
        <v>#N/A</v>
      </c>
      <c r="F209" s="16" t="str">
        <f t="shared" si="41"/>
        <v/>
      </c>
      <c r="G209" s="103">
        <f t="shared" si="42"/>
        <v>0</v>
      </c>
      <c r="H209" s="17" t="s">
        <v>26</v>
      </c>
      <c r="I209" s="17" t="s">
        <v>26</v>
      </c>
      <c r="J209" s="17" t="str">
        <f>IF('Data Sheet'!$B$9="NC-50","N/A","OK")</f>
        <v>OK</v>
      </c>
      <c r="K209" s="17" t="str">
        <f>IF('Data Sheet'!$B$9="NC-50","N/A","OK")</f>
        <v>OK</v>
      </c>
      <c r="L209" s="17" t="str">
        <f t="shared" si="43"/>
        <v>OK</v>
      </c>
      <c r="M209" s="17" t="str">
        <f t="shared" si="44"/>
        <v>OK</v>
      </c>
      <c r="N209" s="18" t="str">
        <f>IF(BO209&lt;&gt;"",
    IF(INT('Data Sheet'!$A$19)=INT('Data Sheet'!$B$19),
        --(INT('Data Sheet'!$A$19) &amp; "." &amp; BO209),
        IF(AND((--(INT('Data Sheet'!$A$19) &amp; "." &amp; BO209)&gt;=--('Data Sheet'!$A$19)), (--(INT('Data Sheet'!$A$19) &amp; "." &amp; BO209)&lt;=--('Data Sheet'!$B$19))),
            --(INT('Data Sheet'!$A$19) &amp; "." &amp; BO209),
            --(INT('Data Sheet'!$B$19) &amp; "." &amp; BO209)
        )
    ),
    IF(BN209&lt;&gt;"",
        IF(INT('Data Sheet'!$A$19)=INT('Data Sheet'!$B$19),
            --(INT('Data Sheet'!$A$19) &amp; "." &amp; LEFT(BN209,3)),
            IF(AND((--(INT('Data Sheet'!$A$19) &amp; "." &amp; LEFT(BN209,3))&gt;=--('Data Sheet'!$A$19)), (--(INT('Data Sheet'!$A$19) &amp; "." &amp; LEFT(BN209,3))&lt;=--('Data Sheet'!$B$19))),
                --(INT('Data Sheet'!$A$19) &amp; "." &amp; LEFT(BN209,3)),
                --(INT('Data Sheet'!$B$19) &amp; "." &amp; LEFT(BN209,3))
            )
        ),
        "OK"
    )
)</f>
        <v>OK</v>
      </c>
      <c r="O209" s="23" t="str">
        <f>IF(BP209&lt;&gt;"",
    IF(INT('Data Sheet'!$A$19)=INT('Data Sheet'!$B$19),
        --(INT('Data Sheet'!$A$19) &amp; "." &amp; BP209),
        IF(AND((--(INT('Data Sheet'!$A$19) &amp; "." &amp; BP209)&gt;=--('Data Sheet'!$A$19)), (--(INT('Data Sheet'!$A$19) &amp; "." &amp; BP209)&lt;=--('Data Sheet'!$B$19))),
            --(INT('Data Sheet'!$A$19) &amp; "." &amp; BP209),
            --(INT('Data Sheet'!$B$19) &amp; "." &amp; BP209)
        )
    ),
    IF(BN209&lt;&gt;"",
        IF(INT('Data Sheet'!$A$19)=INT('Data Sheet'!$B$19),
            --(INT('Data Sheet'!$A$19) &amp; "." &amp; RIGHT(BN209,3)),
            IF(AND((--(INT('Data Sheet'!$A$19) &amp; "." &amp; RIGHT(BN209,3))&gt;=--('Data Sheet'!$A$19)), (--(INT('Data Sheet'!$A$19) &amp; "." &amp; RIGHT(BN209,3))&lt;=--('Data Sheet'!$B$19))),
                --(INT('Data Sheet'!$A$19) &amp; "." &amp; RIGHT(BN209,3)),
                --(INT('Data Sheet'!$B$19) &amp; "." &amp; RIGHT(BN209,3))
            )
        ),
        "OK"
    )
)</f>
        <v>OK</v>
      </c>
      <c r="P209" s="23" t="str">
        <f>IF(BR209&lt;&gt;"",
    IF(INT('Data Sheet'!$A$19)=INT('Data Sheet'!$B$15),
        --(INT('Data Sheet'!$A$15) &amp; "." &amp; BR209),
        IF(AND((--(INT('Data Sheet'!$A$15) &amp; "." &amp; BR209)&gt;=--('Data Sheet'!$A$15)), (--(INT('Data Sheet'!$A$15) &amp; "." &amp; BR209)&lt;=--('Data Sheet'!$B$15))),
            --(INT('Data Sheet'!$A$15) &amp; "." &amp; BR209),
            --(INT('Data Sheet'!$B$15) &amp; "." &amp; BR209)
        )
    ),
    IF(BQ209&lt;&gt;"",
        IF(INT('Data Sheet'!$A$15)=INT('Data Sheet'!$B$15),
            --(INT('Data Sheet'!$A$15) &amp; "." &amp; LEFT(BQ209,3)),
            IF(AND((--(INT('Data Sheet'!$A$15) &amp; "." &amp; LEFT(BQ209,3))&gt;=--('Data Sheet'!$A$15)), (--(INT('Data Sheet'!$A$15) &amp; "." &amp; LEFT(BQ209,3))&lt;=--('Data Sheet'!$B$15))),
                --(INT('Data Sheet'!$A$15) &amp; "." &amp; LEFT(BQ209,3)),
                --(INT('Data Sheet'!$B$15) &amp; "." &amp; LEFT(BQ209,3))
            )
        ),
        "OK"
    )
)</f>
        <v>OK</v>
      </c>
      <c r="Q209" s="23" t="str">
        <f>IF(BS209&lt;&gt;"",
    IF(INT('Data Sheet'!$A$19)=INT('Data Sheet'!$B$15),
        --(INT('Data Sheet'!$A$15) &amp; "." &amp; BS209),
        IF(AND((--(INT('Data Sheet'!$A$15) &amp; "." &amp; BS209)&gt;=--('Data Sheet'!$A$15)), (--(INT('Data Sheet'!$A$15) &amp; "." &amp; BS209)&lt;=--('Data Sheet'!$B$15))),
            --(INT('Data Sheet'!$A$15) &amp; "." &amp; BS209),
            --(INT('Data Sheet'!$B$15) &amp; "." &amp; BS209)
        )
    ),
    IF(BQ209&lt;&gt;"",
        IF(INT('Data Sheet'!$A$15)=INT('Data Sheet'!$B$15),
            --(INT('Data Sheet'!$A$15) &amp; "." &amp; RIGHT(BQ209,3)),
            IF(AND((--(INT('Data Sheet'!$A$15) &amp; "." &amp; RIGHT(BQ209,3))&gt;=--('Data Sheet'!$A$15)), (--(INT('Data Sheet'!$A$15) &amp; "." &amp; RIGHT(BQ209,3))&lt;=--('Data Sheet'!$B$15))),
                --(INT('Data Sheet'!$A$15) &amp; "." &amp; RIGHT(BQ209,3)),
                --(INT('Data Sheet'!$B$15) &amp; "." &amp; RIGHT(BQ209,3))
            )
        ),
        "OK"
    )
)</f>
        <v>OK</v>
      </c>
      <c r="R209" s="19"/>
      <c r="S209" s="19"/>
      <c r="T209" s="19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1"/>
      <c r="AU209" s="21"/>
      <c r="AV209" s="21"/>
      <c r="AW209" s="22"/>
      <c r="AX209" s="99"/>
      <c r="AY209" s="20"/>
      <c r="AZ209" s="20"/>
      <c r="BA209" s="22"/>
      <c r="BB209">
        <v>201</v>
      </c>
      <c r="BC209" s="80"/>
      <c r="BD209" s="80"/>
      <c r="BE209" s="80"/>
      <c r="BF209" s="80"/>
      <c r="BG209" s="32" t="str">
        <f t="shared" si="37"/>
        <v/>
      </c>
      <c r="BH209" s="78">
        <f t="shared" si="35"/>
        <v>0</v>
      </c>
      <c r="BI209" s="2">
        <f t="shared" si="38"/>
        <v>0</v>
      </c>
      <c r="BJ209" s="2">
        <f t="shared" si="39"/>
        <v>0</v>
      </c>
      <c r="BK209" s="2">
        <f t="shared" si="36"/>
        <v>0</v>
      </c>
    </row>
    <row r="210" spans="2:63" ht="15" customHeight="1" x14ac:dyDescent="0.25">
      <c r="B210" s="14">
        <v>202</v>
      </c>
      <c r="C210" s="95" t="str">
        <f t="shared" si="40"/>
        <v/>
      </c>
      <c r="D210" s="15" t="str">
        <f t="shared" si="45"/>
        <v>OK</v>
      </c>
      <c r="E210" s="16" t="e">
        <f>VLOOKUP('Data Sheet'!$B$8,'Data Sheet'!$I$2:$J$9,2,FALSE)</f>
        <v>#N/A</v>
      </c>
      <c r="F210" s="16" t="str">
        <f t="shared" si="41"/>
        <v/>
      </c>
      <c r="G210" s="103">
        <f t="shared" si="42"/>
        <v>0</v>
      </c>
      <c r="H210" s="17" t="s">
        <v>26</v>
      </c>
      <c r="I210" s="17" t="s">
        <v>26</v>
      </c>
      <c r="J210" s="17" t="str">
        <f>IF('Data Sheet'!$B$9="NC-50","N/A","OK")</f>
        <v>OK</v>
      </c>
      <c r="K210" s="17" t="str">
        <f>IF('Data Sheet'!$B$9="NC-50","N/A","OK")</f>
        <v>OK</v>
      </c>
      <c r="L210" s="17" t="str">
        <f t="shared" si="43"/>
        <v>OK</v>
      </c>
      <c r="M210" s="17" t="str">
        <f t="shared" si="44"/>
        <v>OK</v>
      </c>
      <c r="N210" s="18" t="str">
        <f>IF(BO210&lt;&gt;"",
    IF(INT('Data Sheet'!$A$19)=INT('Data Sheet'!$B$19),
        --(INT('Data Sheet'!$A$19) &amp; "." &amp; BO210),
        IF(AND((--(INT('Data Sheet'!$A$19) &amp; "." &amp; BO210)&gt;=--('Data Sheet'!$A$19)), (--(INT('Data Sheet'!$A$19) &amp; "." &amp; BO210)&lt;=--('Data Sheet'!$B$19))),
            --(INT('Data Sheet'!$A$19) &amp; "." &amp; BO210),
            --(INT('Data Sheet'!$B$19) &amp; "." &amp; BO210)
        )
    ),
    IF(BN210&lt;&gt;"",
        IF(INT('Data Sheet'!$A$19)=INT('Data Sheet'!$B$19),
            --(INT('Data Sheet'!$A$19) &amp; "." &amp; LEFT(BN210,3)),
            IF(AND((--(INT('Data Sheet'!$A$19) &amp; "." &amp; LEFT(BN210,3))&gt;=--('Data Sheet'!$A$19)), (--(INT('Data Sheet'!$A$19) &amp; "." &amp; LEFT(BN210,3))&lt;=--('Data Sheet'!$B$19))),
                --(INT('Data Sheet'!$A$19) &amp; "." &amp; LEFT(BN210,3)),
                --(INT('Data Sheet'!$B$19) &amp; "." &amp; LEFT(BN210,3))
            )
        ),
        "OK"
    )
)</f>
        <v>OK</v>
      </c>
      <c r="O210" s="23" t="str">
        <f>IF(BP210&lt;&gt;"",
    IF(INT('Data Sheet'!$A$19)=INT('Data Sheet'!$B$19),
        --(INT('Data Sheet'!$A$19) &amp; "." &amp; BP210),
        IF(AND((--(INT('Data Sheet'!$A$19) &amp; "." &amp; BP210)&gt;=--('Data Sheet'!$A$19)), (--(INT('Data Sheet'!$A$19) &amp; "." &amp; BP210)&lt;=--('Data Sheet'!$B$19))),
            --(INT('Data Sheet'!$A$19) &amp; "." &amp; BP210),
            --(INT('Data Sheet'!$B$19) &amp; "." &amp; BP210)
        )
    ),
    IF(BN210&lt;&gt;"",
        IF(INT('Data Sheet'!$A$19)=INT('Data Sheet'!$B$19),
            --(INT('Data Sheet'!$A$19) &amp; "." &amp; RIGHT(BN210,3)),
            IF(AND((--(INT('Data Sheet'!$A$19) &amp; "." &amp; RIGHT(BN210,3))&gt;=--('Data Sheet'!$A$19)), (--(INT('Data Sheet'!$A$19) &amp; "." &amp; RIGHT(BN210,3))&lt;=--('Data Sheet'!$B$19))),
                --(INT('Data Sheet'!$A$19) &amp; "." &amp; RIGHT(BN210,3)),
                --(INT('Data Sheet'!$B$19) &amp; "." &amp; RIGHT(BN210,3))
            )
        ),
        "OK"
    )
)</f>
        <v>OK</v>
      </c>
      <c r="P210" s="23" t="str">
        <f>IF(BR210&lt;&gt;"",
    IF(INT('Data Sheet'!$A$19)=INT('Data Sheet'!$B$15),
        --(INT('Data Sheet'!$A$15) &amp; "." &amp; BR210),
        IF(AND((--(INT('Data Sheet'!$A$15) &amp; "." &amp; BR210)&gt;=--('Data Sheet'!$A$15)), (--(INT('Data Sheet'!$A$15) &amp; "." &amp; BR210)&lt;=--('Data Sheet'!$B$15))),
            --(INT('Data Sheet'!$A$15) &amp; "." &amp; BR210),
            --(INT('Data Sheet'!$B$15) &amp; "." &amp; BR210)
        )
    ),
    IF(BQ210&lt;&gt;"",
        IF(INT('Data Sheet'!$A$15)=INT('Data Sheet'!$B$15),
            --(INT('Data Sheet'!$A$15) &amp; "." &amp; LEFT(BQ210,3)),
            IF(AND((--(INT('Data Sheet'!$A$15) &amp; "." &amp; LEFT(BQ210,3))&gt;=--('Data Sheet'!$A$15)), (--(INT('Data Sheet'!$A$15) &amp; "." &amp; LEFT(BQ210,3))&lt;=--('Data Sheet'!$B$15))),
                --(INT('Data Sheet'!$A$15) &amp; "." &amp; LEFT(BQ210,3)),
                --(INT('Data Sheet'!$B$15) &amp; "." &amp; LEFT(BQ210,3))
            )
        ),
        "OK"
    )
)</f>
        <v>OK</v>
      </c>
      <c r="Q210" s="23" t="str">
        <f>IF(BS210&lt;&gt;"",
    IF(INT('Data Sheet'!$A$19)=INT('Data Sheet'!$B$15),
        --(INT('Data Sheet'!$A$15) &amp; "." &amp; BS210),
        IF(AND((--(INT('Data Sheet'!$A$15) &amp; "." &amp; BS210)&gt;=--('Data Sheet'!$A$15)), (--(INT('Data Sheet'!$A$15) &amp; "." &amp; BS210)&lt;=--('Data Sheet'!$B$15))),
            --(INT('Data Sheet'!$A$15) &amp; "." &amp; BS210),
            --(INT('Data Sheet'!$B$15) &amp; "." &amp; BS210)
        )
    ),
    IF(BQ210&lt;&gt;"",
        IF(INT('Data Sheet'!$A$15)=INT('Data Sheet'!$B$15),
            --(INT('Data Sheet'!$A$15) &amp; "." &amp; RIGHT(BQ210,3)),
            IF(AND((--(INT('Data Sheet'!$A$15) &amp; "." &amp; RIGHT(BQ210,3))&gt;=--('Data Sheet'!$A$15)), (--(INT('Data Sheet'!$A$15) &amp; "." &amp; RIGHT(BQ210,3))&lt;=--('Data Sheet'!$B$15))),
                --(INT('Data Sheet'!$A$15) &amp; "." &amp; RIGHT(BQ210,3)),
                --(INT('Data Sheet'!$B$15) &amp; "." &amp; RIGHT(BQ210,3))
            )
        ),
        "OK"
    )
)</f>
        <v>OK</v>
      </c>
      <c r="R210" s="19"/>
      <c r="S210" s="19"/>
      <c r="T210" s="19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1"/>
      <c r="AU210" s="21"/>
      <c r="AV210" s="21"/>
      <c r="AW210" s="22"/>
      <c r="AX210" s="99"/>
      <c r="AY210" s="20"/>
      <c r="AZ210" s="20"/>
      <c r="BA210" s="22"/>
      <c r="BB210">
        <v>202</v>
      </c>
      <c r="BC210" s="80"/>
      <c r="BD210" s="80"/>
      <c r="BE210" s="80"/>
      <c r="BF210" s="80"/>
      <c r="BG210" s="32" t="str">
        <f t="shared" si="37"/>
        <v/>
      </c>
      <c r="BH210" s="78">
        <f t="shared" si="35"/>
        <v>0</v>
      </c>
      <c r="BI210" s="2">
        <f t="shared" si="38"/>
        <v>0</v>
      </c>
      <c r="BJ210" s="2">
        <f t="shared" si="39"/>
        <v>0</v>
      </c>
      <c r="BK210" s="2">
        <f t="shared" si="36"/>
        <v>0</v>
      </c>
    </row>
    <row r="211" spans="2:63" ht="15" customHeight="1" x14ac:dyDescent="0.25">
      <c r="B211" s="14">
        <v>203</v>
      </c>
      <c r="C211" s="95" t="str">
        <f t="shared" si="40"/>
        <v/>
      </c>
      <c r="D211" s="15" t="str">
        <f t="shared" si="45"/>
        <v>OK</v>
      </c>
      <c r="E211" s="16" t="e">
        <f>VLOOKUP('Data Sheet'!$B$8,'Data Sheet'!$I$2:$J$9,2,FALSE)</f>
        <v>#N/A</v>
      </c>
      <c r="F211" s="16" t="str">
        <f t="shared" si="41"/>
        <v/>
      </c>
      <c r="G211" s="103">
        <f t="shared" si="42"/>
        <v>0</v>
      </c>
      <c r="H211" s="17" t="s">
        <v>26</v>
      </c>
      <c r="I211" s="17" t="s">
        <v>26</v>
      </c>
      <c r="J211" s="17" t="str">
        <f>IF('Data Sheet'!$B$9="NC-50","N/A","OK")</f>
        <v>OK</v>
      </c>
      <c r="K211" s="17" t="str">
        <f>IF('Data Sheet'!$B$9="NC-50","N/A","OK")</f>
        <v>OK</v>
      </c>
      <c r="L211" s="17" t="str">
        <f t="shared" si="43"/>
        <v>OK</v>
      </c>
      <c r="M211" s="17" t="str">
        <f t="shared" si="44"/>
        <v>OK</v>
      </c>
      <c r="N211" s="18" t="str">
        <f>IF(BO211&lt;&gt;"",
    IF(INT('Data Sheet'!$A$19)=INT('Data Sheet'!$B$19),
        --(INT('Data Sheet'!$A$19) &amp; "." &amp; BO211),
        IF(AND((--(INT('Data Sheet'!$A$19) &amp; "." &amp; BO211)&gt;=--('Data Sheet'!$A$19)), (--(INT('Data Sheet'!$A$19) &amp; "." &amp; BO211)&lt;=--('Data Sheet'!$B$19))),
            --(INT('Data Sheet'!$A$19) &amp; "." &amp; BO211),
            --(INT('Data Sheet'!$B$19) &amp; "." &amp; BO211)
        )
    ),
    IF(BN211&lt;&gt;"",
        IF(INT('Data Sheet'!$A$19)=INT('Data Sheet'!$B$19),
            --(INT('Data Sheet'!$A$19) &amp; "." &amp; LEFT(BN211,3)),
            IF(AND((--(INT('Data Sheet'!$A$19) &amp; "." &amp; LEFT(BN211,3))&gt;=--('Data Sheet'!$A$19)), (--(INT('Data Sheet'!$A$19) &amp; "." &amp; LEFT(BN211,3))&lt;=--('Data Sheet'!$B$19))),
                --(INT('Data Sheet'!$A$19) &amp; "." &amp; LEFT(BN211,3)),
                --(INT('Data Sheet'!$B$19) &amp; "." &amp; LEFT(BN211,3))
            )
        ),
        "OK"
    )
)</f>
        <v>OK</v>
      </c>
      <c r="O211" s="23" t="str">
        <f>IF(BP211&lt;&gt;"",
    IF(INT('Data Sheet'!$A$19)=INT('Data Sheet'!$B$19),
        --(INT('Data Sheet'!$A$19) &amp; "." &amp; BP211),
        IF(AND((--(INT('Data Sheet'!$A$19) &amp; "." &amp; BP211)&gt;=--('Data Sheet'!$A$19)), (--(INT('Data Sheet'!$A$19) &amp; "." &amp; BP211)&lt;=--('Data Sheet'!$B$19))),
            --(INT('Data Sheet'!$A$19) &amp; "." &amp; BP211),
            --(INT('Data Sheet'!$B$19) &amp; "." &amp; BP211)
        )
    ),
    IF(BN211&lt;&gt;"",
        IF(INT('Data Sheet'!$A$19)=INT('Data Sheet'!$B$19),
            --(INT('Data Sheet'!$A$19) &amp; "." &amp; RIGHT(BN211,3)),
            IF(AND((--(INT('Data Sheet'!$A$19) &amp; "." &amp; RIGHT(BN211,3))&gt;=--('Data Sheet'!$A$19)), (--(INT('Data Sheet'!$A$19) &amp; "." &amp; RIGHT(BN211,3))&lt;=--('Data Sheet'!$B$19))),
                --(INT('Data Sheet'!$A$19) &amp; "." &amp; RIGHT(BN211,3)),
                --(INT('Data Sheet'!$B$19) &amp; "." &amp; RIGHT(BN211,3))
            )
        ),
        "OK"
    )
)</f>
        <v>OK</v>
      </c>
      <c r="P211" s="23" t="str">
        <f>IF(BR211&lt;&gt;"",
    IF(INT('Data Sheet'!$A$19)=INT('Data Sheet'!$B$15),
        --(INT('Data Sheet'!$A$15) &amp; "." &amp; BR211),
        IF(AND((--(INT('Data Sheet'!$A$15) &amp; "." &amp; BR211)&gt;=--('Data Sheet'!$A$15)), (--(INT('Data Sheet'!$A$15) &amp; "." &amp; BR211)&lt;=--('Data Sheet'!$B$15))),
            --(INT('Data Sheet'!$A$15) &amp; "." &amp; BR211),
            --(INT('Data Sheet'!$B$15) &amp; "." &amp; BR211)
        )
    ),
    IF(BQ211&lt;&gt;"",
        IF(INT('Data Sheet'!$A$15)=INT('Data Sheet'!$B$15),
            --(INT('Data Sheet'!$A$15) &amp; "." &amp; LEFT(BQ211,3)),
            IF(AND((--(INT('Data Sheet'!$A$15) &amp; "." &amp; LEFT(BQ211,3))&gt;=--('Data Sheet'!$A$15)), (--(INT('Data Sheet'!$A$15) &amp; "." &amp; LEFT(BQ211,3))&lt;=--('Data Sheet'!$B$15))),
                --(INT('Data Sheet'!$A$15) &amp; "." &amp; LEFT(BQ211,3)),
                --(INT('Data Sheet'!$B$15) &amp; "." &amp; LEFT(BQ211,3))
            )
        ),
        "OK"
    )
)</f>
        <v>OK</v>
      </c>
      <c r="Q211" s="23" t="str">
        <f>IF(BS211&lt;&gt;"",
    IF(INT('Data Sheet'!$A$19)=INT('Data Sheet'!$B$15),
        --(INT('Data Sheet'!$A$15) &amp; "." &amp; BS211),
        IF(AND((--(INT('Data Sheet'!$A$15) &amp; "." &amp; BS211)&gt;=--('Data Sheet'!$A$15)), (--(INT('Data Sheet'!$A$15) &amp; "." &amp; BS211)&lt;=--('Data Sheet'!$B$15))),
            --(INT('Data Sheet'!$A$15) &amp; "." &amp; BS211),
            --(INT('Data Sheet'!$B$15) &amp; "." &amp; BS211)
        )
    ),
    IF(BQ211&lt;&gt;"",
        IF(INT('Data Sheet'!$A$15)=INT('Data Sheet'!$B$15),
            --(INT('Data Sheet'!$A$15) &amp; "." &amp; RIGHT(BQ211,3)),
            IF(AND((--(INT('Data Sheet'!$A$15) &amp; "." &amp; RIGHT(BQ211,3))&gt;=--('Data Sheet'!$A$15)), (--(INT('Data Sheet'!$A$15) &amp; "." &amp; RIGHT(BQ211,3))&lt;=--('Data Sheet'!$B$15))),
                --(INT('Data Sheet'!$A$15) &amp; "." &amp; RIGHT(BQ211,3)),
                --(INT('Data Sheet'!$B$15) &amp; "." &amp; RIGHT(BQ211,3))
            )
        ),
        "OK"
    )
)</f>
        <v>OK</v>
      </c>
      <c r="R211" s="19"/>
      <c r="S211" s="19"/>
      <c r="T211" s="19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1"/>
      <c r="AU211" s="21"/>
      <c r="AV211" s="21"/>
      <c r="AW211" s="22"/>
      <c r="AX211" s="99"/>
      <c r="AY211" s="20"/>
      <c r="AZ211" s="20"/>
      <c r="BA211" s="22"/>
      <c r="BB211">
        <v>203</v>
      </c>
      <c r="BC211" s="80"/>
      <c r="BD211" s="80"/>
      <c r="BE211" s="80"/>
      <c r="BF211" s="80"/>
      <c r="BG211" s="32" t="str">
        <f t="shared" si="37"/>
        <v/>
      </c>
      <c r="BH211" s="78">
        <f t="shared" si="35"/>
        <v>0</v>
      </c>
      <c r="BI211" s="2">
        <f t="shared" si="38"/>
        <v>0</v>
      </c>
      <c r="BJ211" s="2">
        <f t="shared" si="39"/>
        <v>0</v>
      </c>
      <c r="BK211" s="2">
        <f t="shared" si="36"/>
        <v>0</v>
      </c>
    </row>
    <row r="212" spans="2:63" ht="15" customHeight="1" x14ac:dyDescent="0.25">
      <c r="B212" s="14">
        <v>204</v>
      </c>
      <c r="C212" s="95" t="str">
        <f t="shared" si="40"/>
        <v/>
      </c>
      <c r="D212" s="15" t="str">
        <f t="shared" si="45"/>
        <v>OK</v>
      </c>
      <c r="E212" s="16" t="e">
        <f>VLOOKUP('Data Sheet'!$B$8,'Data Sheet'!$I$2:$J$9,2,FALSE)</f>
        <v>#N/A</v>
      </c>
      <c r="F212" s="16" t="str">
        <f t="shared" si="41"/>
        <v/>
      </c>
      <c r="G212" s="103">
        <f t="shared" si="42"/>
        <v>0</v>
      </c>
      <c r="H212" s="17" t="s">
        <v>26</v>
      </c>
      <c r="I212" s="17" t="s">
        <v>26</v>
      </c>
      <c r="J212" s="17" t="str">
        <f>IF('Data Sheet'!$B$9="NC-50","N/A","OK")</f>
        <v>OK</v>
      </c>
      <c r="K212" s="17" t="str">
        <f>IF('Data Sheet'!$B$9="NC-50","N/A","OK")</f>
        <v>OK</v>
      </c>
      <c r="L212" s="17" t="str">
        <f t="shared" si="43"/>
        <v>OK</v>
      </c>
      <c r="M212" s="17" t="str">
        <f t="shared" si="44"/>
        <v>OK</v>
      </c>
      <c r="N212" s="18" t="str">
        <f>IF(BO212&lt;&gt;"",
    IF(INT('Data Sheet'!$A$19)=INT('Data Sheet'!$B$19),
        --(INT('Data Sheet'!$A$19) &amp; "." &amp; BO212),
        IF(AND((--(INT('Data Sheet'!$A$19) &amp; "." &amp; BO212)&gt;=--('Data Sheet'!$A$19)), (--(INT('Data Sheet'!$A$19) &amp; "." &amp; BO212)&lt;=--('Data Sheet'!$B$19))),
            --(INT('Data Sheet'!$A$19) &amp; "." &amp; BO212),
            --(INT('Data Sheet'!$B$19) &amp; "." &amp; BO212)
        )
    ),
    IF(BN212&lt;&gt;"",
        IF(INT('Data Sheet'!$A$19)=INT('Data Sheet'!$B$19),
            --(INT('Data Sheet'!$A$19) &amp; "." &amp; LEFT(BN212,3)),
            IF(AND((--(INT('Data Sheet'!$A$19) &amp; "." &amp; LEFT(BN212,3))&gt;=--('Data Sheet'!$A$19)), (--(INT('Data Sheet'!$A$19) &amp; "." &amp; LEFT(BN212,3))&lt;=--('Data Sheet'!$B$19))),
                --(INT('Data Sheet'!$A$19) &amp; "." &amp; LEFT(BN212,3)),
                --(INT('Data Sheet'!$B$19) &amp; "." &amp; LEFT(BN212,3))
            )
        ),
        "OK"
    )
)</f>
        <v>OK</v>
      </c>
      <c r="O212" s="23" t="str">
        <f>IF(BP212&lt;&gt;"",
    IF(INT('Data Sheet'!$A$19)=INT('Data Sheet'!$B$19),
        --(INT('Data Sheet'!$A$19) &amp; "." &amp; BP212),
        IF(AND((--(INT('Data Sheet'!$A$19) &amp; "." &amp; BP212)&gt;=--('Data Sheet'!$A$19)), (--(INT('Data Sheet'!$A$19) &amp; "." &amp; BP212)&lt;=--('Data Sheet'!$B$19))),
            --(INT('Data Sheet'!$A$19) &amp; "." &amp; BP212),
            --(INT('Data Sheet'!$B$19) &amp; "." &amp; BP212)
        )
    ),
    IF(BN212&lt;&gt;"",
        IF(INT('Data Sheet'!$A$19)=INT('Data Sheet'!$B$19),
            --(INT('Data Sheet'!$A$19) &amp; "." &amp; RIGHT(BN212,3)),
            IF(AND((--(INT('Data Sheet'!$A$19) &amp; "." &amp; RIGHT(BN212,3))&gt;=--('Data Sheet'!$A$19)), (--(INT('Data Sheet'!$A$19) &amp; "." &amp; RIGHT(BN212,3))&lt;=--('Data Sheet'!$B$19))),
                --(INT('Data Sheet'!$A$19) &amp; "." &amp; RIGHT(BN212,3)),
                --(INT('Data Sheet'!$B$19) &amp; "." &amp; RIGHT(BN212,3))
            )
        ),
        "OK"
    )
)</f>
        <v>OK</v>
      </c>
      <c r="P212" s="23" t="str">
        <f>IF(BR212&lt;&gt;"",
    IF(INT('Data Sheet'!$A$19)=INT('Data Sheet'!$B$15),
        --(INT('Data Sheet'!$A$15) &amp; "." &amp; BR212),
        IF(AND((--(INT('Data Sheet'!$A$15) &amp; "." &amp; BR212)&gt;=--('Data Sheet'!$A$15)), (--(INT('Data Sheet'!$A$15) &amp; "." &amp; BR212)&lt;=--('Data Sheet'!$B$15))),
            --(INT('Data Sheet'!$A$15) &amp; "." &amp; BR212),
            --(INT('Data Sheet'!$B$15) &amp; "." &amp; BR212)
        )
    ),
    IF(BQ212&lt;&gt;"",
        IF(INT('Data Sheet'!$A$15)=INT('Data Sheet'!$B$15),
            --(INT('Data Sheet'!$A$15) &amp; "." &amp; LEFT(BQ212,3)),
            IF(AND((--(INT('Data Sheet'!$A$15) &amp; "." &amp; LEFT(BQ212,3))&gt;=--('Data Sheet'!$A$15)), (--(INT('Data Sheet'!$A$15) &amp; "." &amp; LEFT(BQ212,3))&lt;=--('Data Sheet'!$B$15))),
                --(INT('Data Sheet'!$A$15) &amp; "." &amp; LEFT(BQ212,3)),
                --(INT('Data Sheet'!$B$15) &amp; "." &amp; LEFT(BQ212,3))
            )
        ),
        "OK"
    )
)</f>
        <v>OK</v>
      </c>
      <c r="Q212" s="23" t="str">
        <f>IF(BS212&lt;&gt;"",
    IF(INT('Data Sheet'!$A$19)=INT('Data Sheet'!$B$15),
        --(INT('Data Sheet'!$A$15) &amp; "." &amp; BS212),
        IF(AND((--(INT('Data Sheet'!$A$15) &amp; "." &amp; BS212)&gt;=--('Data Sheet'!$A$15)), (--(INT('Data Sheet'!$A$15) &amp; "." &amp; BS212)&lt;=--('Data Sheet'!$B$15))),
            --(INT('Data Sheet'!$A$15) &amp; "." &amp; BS212),
            --(INT('Data Sheet'!$B$15) &amp; "." &amp; BS212)
        )
    ),
    IF(BQ212&lt;&gt;"",
        IF(INT('Data Sheet'!$A$15)=INT('Data Sheet'!$B$15),
            --(INT('Data Sheet'!$A$15) &amp; "." &amp; RIGHT(BQ212,3)),
            IF(AND((--(INT('Data Sheet'!$A$15) &amp; "." &amp; RIGHT(BQ212,3))&gt;=--('Data Sheet'!$A$15)), (--(INT('Data Sheet'!$A$15) &amp; "." &amp; RIGHT(BQ212,3))&lt;=--('Data Sheet'!$B$15))),
                --(INT('Data Sheet'!$A$15) &amp; "." &amp; RIGHT(BQ212,3)),
                --(INT('Data Sheet'!$B$15) &amp; "." &amp; RIGHT(BQ212,3))
            )
        ),
        "OK"
    )
)</f>
        <v>OK</v>
      </c>
      <c r="R212" s="19"/>
      <c r="S212" s="19"/>
      <c r="T212" s="19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1"/>
      <c r="AU212" s="21"/>
      <c r="AV212" s="21"/>
      <c r="AW212" s="22"/>
      <c r="AX212" s="99"/>
      <c r="AY212" s="20"/>
      <c r="AZ212" s="20"/>
      <c r="BA212" s="22"/>
      <c r="BB212">
        <v>204</v>
      </c>
      <c r="BC212" s="80"/>
      <c r="BD212" s="80"/>
      <c r="BE212" s="80"/>
      <c r="BF212" s="80"/>
      <c r="BG212" s="32" t="str">
        <f t="shared" si="37"/>
        <v/>
      </c>
      <c r="BH212" s="78">
        <f t="shared" si="35"/>
        <v>0</v>
      </c>
      <c r="BI212" s="2">
        <f t="shared" si="38"/>
        <v>0</v>
      </c>
      <c r="BJ212" s="2">
        <f t="shared" si="39"/>
        <v>0</v>
      </c>
      <c r="BK212" s="2">
        <f t="shared" si="36"/>
        <v>0</v>
      </c>
    </row>
    <row r="213" spans="2:63" ht="15" customHeight="1" x14ac:dyDescent="0.25">
      <c r="B213" s="14">
        <v>205</v>
      </c>
      <c r="C213" s="95" t="str">
        <f t="shared" si="40"/>
        <v/>
      </c>
      <c r="D213" s="15" t="str">
        <f t="shared" si="45"/>
        <v>OK</v>
      </c>
      <c r="E213" s="16" t="e">
        <f>VLOOKUP('Data Sheet'!$B$8,'Data Sheet'!$I$2:$J$9,2,FALSE)</f>
        <v>#N/A</v>
      </c>
      <c r="F213" s="16" t="str">
        <f t="shared" si="41"/>
        <v/>
      </c>
      <c r="G213" s="103">
        <f t="shared" si="42"/>
        <v>0</v>
      </c>
      <c r="H213" s="17" t="s">
        <v>26</v>
      </c>
      <c r="I213" s="17" t="s">
        <v>26</v>
      </c>
      <c r="J213" s="17" t="str">
        <f>IF('Data Sheet'!$B$9="NC-50","N/A","OK")</f>
        <v>OK</v>
      </c>
      <c r="K213" s="17" t="str">
        <f>IF('Data Sheet'!$B$9="NC-50","N/A","OK")</f>
        <v>OK</v>
      </c>
      <c r="L213" s="17" t="str">
        <f t="shared" si="43"/>
        <v>OK</v>
      </c>
      <c r="M213" s="17" t="str">
        <f t="shared" si="44"/>
        <v>OK</v>
      </c>
      <c r="N213" s="18" t="str">
        <f>IF(BO213&lt;&gt;"",
    IF(INT('Data Sheet'!$A$19)=INT('Data Sheet'!$B$19),
        --(INT('Data Sheet'!$A$19) &amp; "." &amp; BO213),
        IF(AND((--(INT('Data Sheet'!$A$19) &amp; "." &amp; BO213)&gt;=--('Data Sheet'!$A$19)), (--(INT('Data Sheet'!$A$19) &amp; "." &amp; BO213)&lt;=--('Data Sheet'!$B$19))),
            --(INT('Data Sheet'!$A$19) &amp; "." &amp; BO213),
            --(INT('Data Sheet'!$B$19) &amp; "." &amp; BO213)
        )
    ),
    IF(BN213&lt;&gt;"",
        IF(INT('Data Sheet'!$A$19)=INT('Data Sheet'!$B$19),
            --(INT('Data Sheet'!$A$19) &amp; "." &amp; LEFT(BN213,3)),
            IF(AND((--(INT('Data Sheet'!$A$19) &amp; "." &amp; LEFT(BN213,3))&gt;=--('Data Sheet'!$A$19)), (--(INT('Data Sheet'!$A$19) &amp; "." &amp; LEFT(BN213,3))&lt;=--('Data Sheet'!$B$19))),
                --(INT('Data Sheet'!$A$19) &amp; "." &amp; LEFT(BN213,3)),
                --(INT('Data Sheet'!$B$19) &amp; "." &amp; LEFT(BN213,3))
            )
        ),
        "OK"
    )
)</f>
        <v>OK</v>
      </c>
      <c r="O213" s="23" t="str">
        <f>IF(BP213&lt;&gt;"",
    IF(INT('Data Sheet'!$A$19)=INT('Data Sheet'!$B$19),
        --(INT('Data Sheet'!$A$19) &amp; "." &amp; BP213),
        IF(AND((--(INT('Data Sheet'!$A$19) &amp; "." &amp; BP213)&gt;=--('Data Sheet'!$A$19)), (--(INT('Data Sheet'!$A$19) &amp; "." &amp; BP213)&lt;=--('Data Sheet'!$B$19))),
            --(INT('Data Sheet'!$A$19) &amp; "." &amp; BP213),
            --(INT('Data Sheet'!$B$19) &amp; "." &amp; BP213)
        )
    ),
    IF(BN213&lt;&gt;"",
        IF(INT('Data Sheet'!$A$19)=INT('Data Sheet'!$B$19),
            --(INT('Data Sheet'!$A$19) &amp; "." &amp; RIGHT(BN213,3)),
            IF(AND((--(INT('Data Sheet'!$A$19) &amp; "." &amp; RIGHT(BN213,3))&gt;=--('Data Sheet'!$A$19)), (--(INT('Data Sheet'!$A$19) &amp; "." &amp; RIGHT(BN213,3))&lt;=--('Data Sheet'!$B$19))),
                --(INT('Data Sheet'!$A$19) &amp; "." &amp; RIGHT(BN213,3)),
                --(INT('Data Sheet'!$B$19) &amp; "." &amp; RIGHT(BN213,3))
            )
        ),
        "OK"
    )
)</f>
        <v>OK</v>
      </c>
      <c r="P213" s="23" t="str">
        <f>IF(BR213&lt;&gt;"",
    IF(INT('Data Sheet'!$A$19)=INT('Data Sheet'!$B$15),
        --(INT('Data Sheet'!$A$15) &amp; "." &amp; BR213),
        IF(AND((--(INT('Data Sheet'!$A$15) &amp; "." &amp; BR213)&gt;=--('Data Sheet'!$A$15)), (--(INT('Data Sheet'!$A$15) &amp; "." &amp; BR213)&lt;=--('Data Sheet'!$B$15))),
            --(INT('Data Sheet'!$A$15) &amp; "." &amp; BR213),
            --(INT('Data Sheet'!$B$15) &amp; "." &amp; BR213)
        )
    ),
    IF(BQ213&lt;&gt;"",
        IF(INT('Data Sheet'!$A$15)=INT('Data Sheet'!$B$15),
            --(INT('Data Sheet'!$A$15) &amp; "." &amp; LEFT(BQ213,3)),
            IF(AND((--(INT('Data Sheet'!$A$15) &amp; "." &amp; LEFT(BQ213,3))&gt;=--('Data Sheet'!$A$15)), (--(INT('Data Sheet'!$A$15) &amp; "." &amp; LEFT(BQ213,3))&lt;=--('Data Sheet'!$B$15))),
                --(INT('Data Sheet'!$A$15) &amp; "." &amp; LEFT(BQ213,3)),
                --(INT('Data Sheet'!$B$15) &amp; "." &amp; LEFT(BQ213,3))
            )
        ),
        "OK"
    )
)</f>
        <v>OK</v>
      </c>
      <c r="Q213" s="23" t="str">
        <f>IF(BS213&lt;&gt;"",
    IF(INT('Data Sheet'!$A$19)=INT('Data Sheet'!$B$15),
        --(INT('Data Sheet'!$A$15) &amp; "." &amp; BS213),
        IF(AND((--(INT('Data Sheet'!$A$15) &amp; "." &amp; BS213)&gt;=--('Data Sheet'!$A$15)), (--(INT('Data Sheet'!$A$15) &amp; "." &amp; BS213)&lt;=--('Data Sheet'!$B$15))),
            --(INT('Data Sheet'!$A$15) &amp; "." &amp; BS213),
            --(INT('Data Sheet'!$B$15) &amp; "." &amp; BS213)
        )
    ),
    IF(BQ213&lt;&gt;"",
        IF(INT('Data Sheet'!$A$15)=INT('Data Sheet'!$B$15),
            --(INT('Data Sheet'!$A$15) &amp; "." &amp; RIGHT(BQ213,3)),
            IF(AND((--(INT('Data Sheet'!$A$15) &amp; "." &amp; RIGHT(BQ213,3))&gt;=--('Data Sheet'!$A$15)), (--(INT('Data Sheet'!$A$15) &amp; "." &amp; RIGHT(BQ213,3))&lt;=--('Data Sheet'!$B$15))),
                --(INT('Data Sheet'!$A$15) &amp; "." &amp; RIGHT(BQ213,3)),
                --(INT('Data Sheet'!$B$15) &amp; "." &amp; RIGHT(BQ213,3))
            )
        ),
        "OK"
    )
)</f>
        <v>OK</v>
      </c>
      <c r="R213" s="19"/>
      <c r="S213" s="19"/>
      <c r="T213" s="19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1"/>
      <c r="AU213" s="21"/>
      <c r="AV213" s="21"/>
      <c r="AW213" s="22"/>
      <c r="AX213" s="99"/>
      <c r="AY213" s="20"/>
      <c r="AZ213" s="20"/>
      <c r="BA213" s="22"/>
      <c r="BB213">
        <v>205</v>
      </c>
      <c r="BC213" s="80"/>
      <c r="BD213" s="80"/>
      <c r="BE213" s="80"/>
      <c r="BF213" s="80"/>
      <c r="BG213" s="32" t="str">
        <f t="shared" si="37"/>
        <v/>
      </c>
      <c r="BH213" s="78">
        <f t="shared" si="35"/>
        <v>0</v>
      </c>
      <c r="BI213" s="2">
        <f t="shared" si="38"/>
        <v>0</v>
      </c>
      <c r="BJ213" s="2">
        <f t="shared" si="39"/>
        <v>0</v>
      </c>
      <c r="BK213" s="2">
        <f t="shared" si="36"/>
        <v>0</v>
      </c>
    </row>
    <row r="214" spans="2:63" ht="15" customHeight="1" x14ac:dyDescent="0.25">
      <c r="B214" s="14">
        <v>206</v>
      </c>
      <c r="C214" s="95" t="str">
        <f t="shared" si="40"/>
        <v/>
      </c>
      <c r="D214" s="15" t="str">
        <f t="shared" si="45"/>
        <v>OK</v>
      </c>
      <c r="E214" s="16" t="e">
        <f>VLOOKUP('Data Sheet'!$B$8,'Data Sheet'!$I$2:$J$9,2,FALSE)</f>
        <v>#N/A</v>
      </c>
      <c r="F214" s="16" t="str">
        <f t="shared" si="41"/>
        <v/>
      </c>
      <c r="G214" s="103">
        <f t="shared" si="42"/>
        <v>0</v>
      </c>
      <c r="H214" s="17" t="s">
        <v>26</v>
      </c>
      <c r="I214" s="17" t="s">
        <v>26</v>
      </c>
      <c r="J214" s="17" t="str">
        <f>IF('Data Sheet'!$B$9="NC-50","N/A","OK")</f>
        <v>OK</v>
      </c>
      <c r="K214" s="17" t="str">
        <f>IF('Data Sheet'!$B$9="NC-50","N/A","OK")</f>
        <v>OK</v>
      </c>
      <c r="L214" s="17" t="str">
        <f t="shared" si="43"/>
        <v>OK</v>
      </c>
      <c r="M214" s="17" t="str">
        <f t="shared" si="44"/>
        <v>OK</v>
      </c>
      <c r="N214" s="18" t="str">
        <f>IF(BO214&lt;&gt;"",
    IF(INT('Data Sheet'!$A$19)=INT('Data Sheet'!$B$19),
        --(INT('Data Sheet'!$A$19) &amp; "." &amp; BO214),
        IF(AND((--(INT('Data Sheet'!$A$19) &amp; "." &amp; BO214)&gt;=--('Data Sheet'!$A$19)), (--(INT('Data Sheet'!$A$19) &amp; "." &amp; BO214)&lt;=--('Data Sheet'!$B$19))),
            --(INT('Data Sheet'!$A$19) &amp; "." &amp; BO214),
            --(INT('Data Sheet'!$B$19) &amp; "." &amp; BO214)
        )
    ),
    IF(BN214&lt;&gt;"",
        IF(INT('Data Sheet'!$A$19)=INT('Data Sheet'!$B$19),
            --(INT('Data Sheet'!$A$19) &amp; "." &amp; LEFT(BN214,3)),
            IF(AND((--(INT('Data Sheet'!$A$19) &amp; "." &amp; LEFT(BN214,3))&gt;=--('Data Sheet'!$A$19)), (--(INT('Data Sheet'!$A$19) &amp; "." &amp; LEFT(BN214,3))&lt;=--('Data Sheet'!$B$19))),
                --(INT('Data Sheet'!$A$19) &amp; "." &amp; LEFT(BN214,3)),
                --(INT('Data Sheet'!$B$19) &amp; "." &amp; LEFT(BN214,3))
            )
        ),
        "OK"
    )
)</f>
        <v>OK</v>
      </c>
      <c r="O214" s="23" t="str">
        <f>IF(BP214&lt;&gt;"",
    IF(INT('Data Sheet'!$A$19)=INT('Data Sheet'!$B$19),
        --(INT('Data Sheet'!$A$19) &amp; "." &amp; BP214),
        IF(AND((--(INT('Data Sheet'!$A$19) &amp; "." &amp; BP214)&gt;=--('Data Sheet'!$A$19)), (--(INT('Data Sheet'!$A$19) &amp; "." &amp; BP214)&lt;=--('Data Sheet'!$B$19))),
            --(INT('Data Sheet'!$A$19) &amp; "." &amp; BP214),
            --(INT('Data Sheet'!$B$19) &amp; "." &amp; BP214)
        )
    ),
    IF(BN214&lt;&gt;"",
        IF(INT('Data Sheet'!$A$19)=INT('Data Sheet'!$B$19),
            --(INT('Data Sheet'!$A$19) &amp; "." &amp; RIGHT(BN214,3)),
            IF(AND((--(INT('Data Sheet'!$A$19) &amp; "." &amp; RIGHT(BN214,3))&gt;=--('Data Sheet'!$A$19)), (--(INT('Data Sheet'!$A$19) &amp; "." &amp; RIGHT(BN214,3))&lt;=--('Data Sheet'!$B$19))),
                --(INT('Data Sheet'!$A$19) &amp; "." &amp; RIGHT(BN214,3)),
                --(INT('Data Sheet'!$B$19) &amp; "." &amp; RIGHT(BN214,3))
            )
        ),
        "OK"
    )
)</f>
        <v>OK</v>
      </c>
      <c r="P214" s="23" t="str">
        <f>IF(BR214&lt;&gt;"",
    IF(INT('Data Sheet'!$A$19)=INT('Data Sheet'!$B$15),
        --(INT('Data Sheet'!$A$15) &amp; "." &amp; BR214),
        IF(AND((--(INT('Data Sheet'!$A$15) &amp; "." &amp; BR214)&gt;=--('Data Sheet'!$A$15)), (--(INT('Data Sheet'!$A$15) &amp; "." &amp; BR214)&lt;=--('Data Sheet'!$B$15))),
            --(INT('Data Sheet'!$A$15) &amp; "." &amp; BR214),
            --(INT('Data Sheet'!$B$15) &amp; "." &amp; BR214)
        )
    ),
    IF(BQ214&lt;&gt;"",
        IF(INT('Data Sheet'!$A$15)=INT('Data Sheet'!$B$15),
            --(INT('Data Sheet'!$A$15) &amp; "." &amp; LEFT(BQ214,3)),
            IF(AND((--(INT('Data Sheet'!$A$15) &amp; "." &amp; LEFT(BQ214,3))&gt;=--('Data Sheet'!$A$15)), (--(INT('Data Sheet'!$A$15) &amp; "." &amp; LEFT(BQ214,3))&lt;=--('Data Sheet'!$B$15))),
                --(INT('Data Sheet'!$A$15) &amp; "." &amp; LEFT(BQ214,3)),
                --(INT('Data Sheet'!$B$15) &amp; "." &amp; LEFT(BQ214,3))
            )
        ),
        "OK"
    )
)</f>
        <v>OK</v>
      </c>
      <c r="Q214" s="23" t="str">
        <f>IF(BS214&lt;&gt;"",
    IF(INT('Data Sheet'!$A$19)=INT('Data Sheet'!$B$15),
        --(INT('Data Sheet'!$A$15) &amp; "." &amp; BS214),
        IF(AND((--(INT('Data Sheet'!$A$15) &amp; "." &amp; BS214)&gt;=--('Data Sheet'!$A$15)), (--(INT('Data Sheet'!$A$15) &amp; "." &amp; BS214)&lt;=--('Data Sheet'!$B$15))),
            --(INT('Data Sheet'!$A$15) &amp; "." &amp; BS214),
            --(INT('Data Sheet'!$B$15) &amp; "." &amp; BS214)
        )
    ),
    IF(BQ214&lt;&gt;"",
        IF(INT('Data Sheet'!$A$15)=INT('Data Sheet'!$B$15),
            --(INT('Data Sheet'!$A$15) &amp; "." &amp; RIGHT(BQ214,3)),
            IF(AND((--(INT('Data Sheet'!$A$15) &amp; "." &amp; RIGHT(BQ214,3))&gt;=--('Data Sheet'!$A$15)), (--(INT('Data Sheet'!$A$15) &amp; "." &amp; RIGHT(BQ214,3))&lt;=--('Data Sheet'!$B$15))),
                --(INT('Data Sheet'!$A$15) &amp; "." &amp; RIGHT(BQ214,3)),
                --(INT('Data Sheet'!$B$15) &amp; "." &amp; RIGHT(BQ214,3))
            )
        ),
        "OK"
    )
)</f>
        <v>OK</v>
      </c>
      <c r="R214" s="19"/>
      <c r="S214" s="19"/>
      <c r="T214" s="19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1"/>
      <c r="AU214" s="21"/>
      <c r="AV214" s="21"/>
      <c r="AW214" s="22"/>
      <c r="AX214" s="99"/>
      <c r="AY214" s="20"/>
      <c r="AZ214" s="20"/>
      <c r="BA214" s="22"/>
      <c r="BB214">
        <v>206</v>
      </c>
      <c r="BC214" s="80"/>
      <c r="BD214" s="80"/>
      <c r="BE214" s="80"/>
      <c r="BF214" s="80"/>
      <c r="BG214" s="32" t="str">
        <f t="shared" si="37"/>
        <v/>
      </c>
      <c r="BH214" s="78">
        <f t="shared" si="35"/>
        <v>0</v>
      </c>
      <c r="BI214" s="2">
        <f t="shared" si="38"/>
        <v>0</v>
      </c>
      <c r="BJ214" s="2">
        <f t="shared" si="39"/>
        <v>0</v>
      </c>
      <c r="BK214" s="2">
        <f t="shared" si="36"/>
        <v>0</v>
      </c>
    </row>
    <row r="215" spans="2:63" ht="15" customHeight="1" x14ac:dyDescent="0.25">
      <c r="B215" s="14">
        <v>207</v>
      </c>
      <c r="C215" s="95" t="str">
        <f t="shared" si="40"/>
        <v/>
      </c>
      <c r="D215" s="15" t="str">
        <f t="shared" si="45"/>
        <v>OK</v>
      </c>
      <c r="E215" s="16" t="e">
        <f>VLOOKUP('Data Sheet'!$B$8,'Data Sheet'!$I$2:$J$9,2,FALSE)</f>
        <v>#N/A</v>
      </c>
      <c r="F215" s="16" t="str">
        <f t="shared" si="41"/>
        <v/>
      </c>
      <c r="G215" s="103">
        <f t="shared" si="42"/>
        <v>0</v>
      </c>
      <c r="H215" s="17" t="s">
        <v>26</v>
      </c>
      <c r="I215" s="17" t="s">
        <v>26</v>
      </c>
      <c r="J215" s="17" t="str">
        <f>IF('Data Sheet'!$B$9="NC-50","N/A","OK")</f>
        <v>OK</v>
      </c>
      <c r="K215" s="17" t="str">
        <f>IF('Data Sheet'!$B$9="NC-50","N/A","OK")</f>
        <v>OK</v>
      </c>
      <c r="L215" s="17" t="str">
        <f t="shared" si="43"/>
        <v>OK</v>
      </c>
      <c r="M215" s="17" t="str">
        <f t="shared" si="44"/>
        <v>OK</v>
      </c>
      <c r="N215" s="18" t="str">
        <f>IF(BO215&lt;&gt;"",
    IF(INT('Data Sheet'!$A$19)=INT('Data Sheet'!$B$19),
        --(INT('Data Sheet'!$A$19) &amp; "." &amp; BO215),
        IF(AND((--(INT('Data Sheet'!$A$19) &amp; "." &amp; BO215)&gt;=--('Data Sheet'!$A$19)), (--(INT('Data Sheet'!$A$19) &amp; "." &amp; BO215)&lt;=--('Data Sheet'!$B$19))),
            --(INT('Data Sheet'!$A$19) &amp; "." &amp; BO215),
            --(INT('Data Sheet'!$B$19) &amp; "." &amp; BO215)
        )
    ),
    IF(BN215&lt;&gt;"",
        IF(INT('Data Sheet'!$A$19)=INT('Data Sheet'!$B$19),
            --(INT('Data Sheet'!$A$19) &amp; "." &amp; LEFT(BN215,3)),
            IF(AND((--(INT('Data Sheet'!$A$19) &amp; "." &amp; LEFT(BN215,3))&gt;=--('Data Sheet'!$A$19)), (--(INT('Data Sheet'!$A$19) &amp; "." &amp; LEFT(BN215,3))&lt;=--('Data Sheet'!$B$19))),
                --(INT('Data Sheet'!$A$19) &amp; "." &amp; LEFT(BN215,3)),
                --(INT('Data Sheet'!$B$19) &amp; "." &amp; LEFT(BN215,3))
            )
        ),
        "OK"
    )
)</f>
        <v>OK</v>
      </c>
      <c r="O215" s="23" t="str">
        <f>IF(BP215&lt;&gt;"",
    IF(INT('Data Sheet'!$A$19)=INT('Data Sheet'!$B$19),
        --(INT('Data Sheet'!$A$19) &amp; "." &amp; BP215),
        IF(AND((--(INT('Data Sheet'!$A$19) &amp; "." &amp; BP215)&gt;=--('Data Sheet'!$A$19)), (--(INT('Data Sheet'!$A$19) &amp; "." &amp; BP215)&lt;=--('Data Sheet'!$B$19))),
            --(INT('Data Sheet'!$A$19) &amp; "." &amp; BP215),
            --(INT('Data Sheet'!$B$19) &amp; "." &amp; BP215)
        )
    ),
    IF(BN215&lt;&gt;"",
        IF(INT('Data Sheet'!$A$19)=INT('Data Sheet'!$B$19),
            --(INT('Data Sheet'!$A$19) &amp; "." &amp; RIGHT(BN215,3)),
            IF(AND((--(INT('Data Sheet'!$A$19) &amp; "." &amp; RIGHT(BN215,3))&gt;=--('Data Sheet'!$A$19)), (--(INT('Data Sheet'!$A$19) &amp; "." &amp; RIGHT(BN215,3))&lt;=--('Data Sheet'!$B$19))),
                --(INT('Data Sheet'!$A$19) &amp; "." &amp; RIGHT(BN215,3)),
                --(INT('Data Sheet'!$B$19) &amp; "." &amp; RIGHT(BN215,3))
            )
        ),
        "OK"
    )
)</f>
        <v>OK</v>
      </c>
      <c r="P215" s="23" t="str">
        <f>IF(BR215&lt;&gt;"",
    IF(INT('Data Sheet'!$A$19)=INT('Data Sheet'!$B$15),
        --(INT('Data Sheet'!$A$15) &amp; "." &amp; BR215),
        IF(AND((--(INT('Data Sheet'!$A$15) &amp; "." &amp; BR215)&gt;=--('Data Sheet'!$A$15)), (--(INT('Data Sheet'!$A$15) &amp; "." &amp; BR215)&lt;=--('Data Sheet'!$B$15))),
            --(INT('Data Sheet'!$A$15) &amp; "." &amp; BR215),
            --(INT('Data Sheet'!$B$15) &amp; "." &amp; BR215)
        )
    ),
    IF(BQ215&lt;&gt;"",
        IF(INT('Data Sheet'!$A$15)=INT('Data Sheet'!$B$15),
            --(INT('Data Sheet'!$A$15) &amp; "." &amp; LEFT(BQ215,3)),
            IF(AND((--(INT('Data Sheet'!$A$15) &amp; "." &amp; LEFT(BQ215,3))&gt;=--('Data Sheet'!$A$15)), (--(INT('Data Sheet'!$A$15) &amp; "." &amp; LEFT(BQ215,3))&lt;=--('Data Sheet'!$B$15))),
                --(INT('Data Sheet'!$A$15) &amp; "." &amp; LEFT(BQ215,3)),
                --(INT('Data Sheet'!$B$15) &amp; "." &amp; LEFT(BQ215,3))
            )
        ),
        "OK"
    )
)</f>
        <v>OK</v>
      </c>
      <c r="Q215" s="23" t="str">
        <f>IF(BS215&lt;&gt;"",
    IF(INT('Data Sheet'!$A$19)=INT('Data Sheet'!$B$15),
        --(INT('Data Sheet'!$A$15) &amp; "." &amp; BS215),
        IF(AND((--(INT('Data Sheet'!$A$15) &amp; "." &amp; BS215)&gt;=--('Data Sheet'!$A$15)), (--(INT('Data Sheet'!$A$15) &amp; "." &amp; BS215)&lt;=--('Data Sheet'!$B$15))),
            --(INT('Data Sheet'!$A$15) &amp; "." &amp; BS215),
            --(INT('Data Sheet'!$B$15) &amp; "." &amp; BS215)
        )
    ),
    IF(BQ215&lt;&gt;"",
        IF(INT('Data Sheet'!$A$15)=INT('Data Sheet'!$B$15),
            --(INT('Data Sheet'!$A$15) &amp; "." &amp; RIGHT(BQ215,3)),
            IF(AND((--(INT('Data Sheet'!$A$15) &amp; "." &amp; RIGHT(BQ215,3))&gt;=--('Data Sheet'!$A$15)), (--(INT('Data Sheet'!$A$15) &amp; "." &amp; RIGHT(BQ215,3))&lt;=--('Data Sheet'!$B$15))),
                --(INT('Data Sheet'!$A$15) &amp; "." &amp; RIGHT(BQ215,3)),
                --(INT('Data Sheet'!$B$15) &amp; "." &amp; RIGHT(BQ215,3))
            )
        ),
        "OK"
    )
)</f>
        <v>OK</v>
      </c>
      <c r="R215" s="19"/>
      <c r="S215" s="19"/>
      <c r="T215" s="19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1"/>
      <c r="AU215" s="21"/>
      <c r="AV215" s="21"/>
      <c r="AW215" s="22"/>
      <c r="AX215" s="99"/>
      <c r="AY215" s="20"/>
      <c r="AZ215" s="20"/>
      <c r="BA215" s="22"/>
      <c r="BB215">
        <v>207</v>
      </c>
      <c r="BC215" s="80"/>
      <c r="BD215" s="80"/>
      <c r="BE215" s="80"/>
      <c r="BF215" s="80"/>
      <c r="BG215" s="32" t="str">
        <f t="shared" si="37"/>
        <v/>
      </c>
      <c r="BH215" s="78">
        <f t="shared" si="35"/>
        <v>0</v>
      </c>
      <c r="BI215" s="2">
        <f t="shared" si="38"/>
        <v>0</v>
      </c>
      <c r="BJ215" s="2">
        <f t="shared" si="39"/>
        <v>0</v>
      </c>
      <c r="BK215" s="2">
        <f t="shared" si="36"/>
        <v>0</v>
      </c>
    </row>
    <row r="216" spans="2:63" ht="15" customHeight="1" x14ac:dyDescent="0.25">
      <c r="B216" s="14">
        <v>208</v>
      </c>
      <c r="C216" s="95" t="str">
        <f t="shared" si="40"/>
        <v/>
      </c>
      <c r="D216" s="15" t="str">
        <f t="shared" si="45"/>
        <v>OK</v>
      </c>
      <c r="E216" s="16" t="e">
        <f>VLOOKUP('Data Sheet'!$B$8,'Data Sheet'!$I$2:$J$9,2,FALSE)</f>
        <v>#N/A</v>
      </c>
      <c r="F216" s="16" t="str">
        <f t="shared" si="41"/>
        <v/>
      </c>
      <c r="G216" s="103">
        <f t="shared" si="42"/>
        <v>0</v>
      </c>
      <c r="H216" s="17" t="s">
        <v>26</v>
      </c>
      <c r="I216" s="17" t="s">
        <v>26</v>
      </c>
      <c r="J216" s="17" t="str">
        <f>IF('Data Sheet'!$B$9="NC-50","N/A","OK")</f>
        <v>OK</v>
      </c>
      <c r="K216" s="17" t="str">
        <f>IF('Data Sheet'!$B$9="NC-50","N/A","OK")</f>
        <v>OK</v>
      </c>
      <c r="L216" s="17" t="str">
        <f t="shared" si="43"/>
        <v>OK</v>
      </c>
      <c r="M216" s="17" t="str">
        <f t="shared" si="44"/>
        <v>OK</v>
      </c>
      <c r="N216" s="18" t="str">
        <f>IF(BO216&lt;&gt;"",
    IF(INT('Data Sheet'!$A$19)=INT('Data Sheet'!$B$19),
        --(INT('Data Sheet'!$A$19) &amp; "." &amp; BO216),
        IF(AND((--(INT('Data Sheet'!$A$19) &amp; "." &amp; BO216)&gt;=--('Data Sheet'!$A$19)), (--(INT('Data Sheet'!$A$19) &amp; "." &amp; BO216)&lt;=--('Data Sheet'!$B$19))),
            --(INT('Data Sheet'!$A$19) &amp; "." &amp; BO216),
            --(INT('Data Sheet'!$B$19) &amp; "." &amp; BO216)
        )
    ),
    IF(BN216&lt;&gt;"",
        IF(INT('Data Sheet'!$A$19)=INT('Data Sheet'!$B$19),
            --(INT('Data Sheet'!$A$19) &amp; "." &amp; LEFT(BN216,3)),
            IF(AND((--(INT('Data Sheet'!$A$19) &amp; "." &amp; LEFT(BN216,3))&gt;=--('Data Sheet'!$A$19)), (--(INT('Data Sheet'!$A$19) &amp; "." &amp; LEFT(BN216,3))&lt;=--('Data Sheet'!$B$19))),
                --(INT('Data Sheet'!$A$19) &amp; "." &amp; LEFT(BN216,3)),
                --(INT('Data Sheet'!$B$19) &amp; "." &amp; LEFT(BN216,3))
            )
        ),
        "OK"
    )
)</f>
        <v>OK</v>
      </c>
      <c r="O216" s="23" t="str">
        <f>IF(BP216&lt;&gt;"",
    IF(INT('Data Sheet'!$A$19)=INT('Data Sheet'!$B$19),
        --(INT('Data Sheet'!$A$19) &amp; "." &amp; BP216),
        IF(AND((--(INT('Data Sheet'!$A$19) &amp; "." &amp; BP216)&gt;=--('Data Sheet'!$A$19)), (--(INT('Data Sheet'!$A$19) &amp; "." &amp; BP216)&lt;=--('Data Sheet'!$B$19))),
            --(INT('Data Sheet'!$A$19) &amp; "." &amp; BP216),
            --(INT('Data Sheet'!$B$19) &amp; "." &amp; BP216)
        )
    ),
    IF(BN216&lt;&gt;"",
        IF(INT('Data Sheet'!$A$19)=INT('Data Sheet'!$B$19),
            --(INT('Data Sheet'!$A$19) &amp; "." &amp; RIGHT(BN216,3)),
            IF(AND((--(INT('Data Sheet'!$A$19) &amp; "." &amp; RIGHT(BN216,3))&gt;=--('Data Sheet'!$A$19)), (--(INT('Data Sheet'!$A$19) &amp; "." &amp; RIGHT(BN216,3))&lt;=--('Data Sheet'!$B$19))),
                --(INT('Data Sheet'!$A$19) &amp; "." &amp; RIGHT(BN216,3)),
                --(INT('Data Sheet'!$B$19) &amp; "." &amp; RIGHT(BN216,3))
            )
        ),
        "OK"
    )
)</f>
        <v>OK</v>
      </c>
      <c r="P216" s="23" t="str">
        <f>IF(BR216&lt;&gt;"",
    IF(INT('Data Sheet'!$A$19)=INT('Data Sheet'!$B$15),
        --(INT('Data Sheet'!$A$15) &amp; "." &amp; BR216),
        IF(AND((--(INT('Data Sheet'!$A$15) &amp; "." &amp; BR216)&gt;=--('Data Sheet'!$A$15)), (--(INT('Data Sheet'!$A$15) &amp; "." &amp; BR216)&lt;=--('Data Sheet'!$B$15))),
            --(INT('Data Sheet'!$A$15) &amp; "." &amp; BR216),
            --(INT('Data Sheet'!$B$15) &amp; "." &amp; BR216)
        )
    ),
    IF(BQ216&lt;&gt;"",
        IF(INT('Data Sheet'!$A$15)=INT('Data Sheet'!$B$15),
            --(INT('Data Sheet'!$A$15) &amp; "." &amp; LEFT(BQ216,3)),
            IF(AND((--(INT('Data Sheet'!$A$15) &amp; "." &amp; LEFT(BQ216,3))&gt;=--('Data Sheet'!$A$15)), (--(INT('Data Sheet'!$A$15) &amp; "." &amp; LEFT(BQ216,3))&lt;=--('Data Sheet'!$B$15))),
                --(INT('Data Sheet'!$A$15) &amp; "." &amp; LEFT(BQ216,3)),
                --(INT('Data Sheet'!$B$15) &amp; "." &amp; LEFT(BQ216,3))
            )
        ),
        "OK"
    )
)</f>
        <v>OK</v>
      </c>
      <c r="Q216" s="23" t="str">
        <f>IF(BS216&lt;&gt;"",
    IF(INT('Data Sheet'!$A$19)=INT('Data Sheet'!$B$15),
        --(INT('Data Sheet'!$A$15) &amp; "." &amp; BS216),
        IF(AND((--(INT('Data Sheet'!$A$15) &amp; "." &amp; BS216)&gt;=--('Data Sheet'!$A$15)), (--(INT('Data Sheet'!$A$15) &amp; "." &amp; BS216)&lt;=--('Data Sheet'!$B$15))),
            --(INT('Data Sheet'!$A$15) &amp; "." &amp; BS216),
            --(INT('Data Sheet'!$B$15) &amp; "." &amp; BS216)
        )
    ),
    IF(BQ216&lt;&gt;"",
        IF(INT('Data Sheet'!$A$15)=INT('Data Sheet'!$B$15),
            --(INT('Data Sheet'!$A$15) &amp; "." &amp; RIGHT(BQ216,3)),
            IF(AND((--(INT('Data Sheet'!$A$15) &amp; "." &amp; RIGHT(BQ216,3))&gt;=--('Data Sheet'!$A$15)), (--(INT('Data Sheet'!$A$15) &amp; "." &amp; RIGHT(BQ216,3))&lt;=--('Data Sheet'!$B$15))),
                --(INT('Data Sheet'!$A$15) &amp; "." &amp; RIGHT(BQ216,3)),
                --(INT('Data Sheet'!$B$15) &amp; "." &amp; RIGHT(BQ216,3))
            )
        ),
        "OK"
    )
)</f>
        <v>OK</v>
      </c>
      <c r="R216" s="19"/>
      <c r="S216" s="19"/>
      <c r="T216" s="19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1"/>
      <c r="AU216" s="21"/>
      <c r="AV216" s="21"/>
      <c r="AW216" s="22"/>
      <c r="AX216" s="99"/>
      <c r="AY216" s="20"/>
      <c r="AZ216" s="20"/>
      <c r="BA216" s="22"/>
      <c r="BB216">
        <v>208</v>
      </c>
      <c r="BC216" s="80"/>
      <c r="BD216" s="80"/>
      <c r="BE216" s="80"/>
      <c r="BF216" s="80"/>
      <c r="BG216" s="32" t="str">
        <f t="shared" si="37"/>
        <v/>
      </c>
      <c r="BH216" s="78">
        <f t="shared" si="35"/>
        <v>0</v>
      </c>
      <c r="BI216" s="2">
        <f t="shared" si="38"/>
        <v>0</v>
      </c>
      <c r="BJ216" s="2">
        <f t="shared" si="39"/>
        <v>0</v>
      </c>
      <c r="BK216" s="2">
        <f t="shared" si="36"/>
        <v>0</v>
      </c>
    </row>
    <row r="217" spans="2:63" ht="15" customHeight="1" x14ac:dyDescent="0.25">
      <c r="B217" s="14">
        <v>209</v>
      </c>
      <c r="C217" s="95" t="str">
        <f t="shared" si="40"/>
        <v/>
      </c>
      <c r="D217" s="15" t="str">
        <f t="shared" si="45"/>
        <v>OK</v>
      </c>
      <c r="E217" s="16" t="e">
        <f>VLOOKUP('Data Sheet'!$B$8,'Data Sheet'!$I$2:$J$9,2,FALSE)</f>
        <v>#N/A</v>
      </c>
      <c r="F217" s="16" t="str">
        <f t="shared" si="41"/>
        <v/>
      </c>
      <c r="G217" s="103">
        <f t="shared" si="42"/>
        <v>0</v>
      </c>
      <c r="H217" s="17" t="s">
        <v>26</v>
      </c>
      <c r="I217" s="17" t="s">
        <v>26</v>
      </c>
      <c r="J217" s="17" t="str">
        <f>IF('Data Sheet'!$B$9="NC-50","N/A","OK")</f>
        <v>OK</v>
      </c>
      <c r="K217" s="17" t="str">
        <f>IF('Data Sheet'!$B$9="NC-50","N/A","OK")</f>
        <v>OK</v>
      </c>
      <c r="L217" s="17" t="str">
        <f t="shared" si="43"/>
        <v>OK</v>
      </c>
      <c r="M217" s="17" t="str">
        <f t="shared" si="44"/>
        <v>OK</v>
      </c>
      <c r="N217" s="18" t="str">
        <f>IF(BO217&lt;&gt;"",
    IF(INT('Data Sheet'!$A$19)=INT('Data Sheet'!$B$19),
        --(INT('Data Sheet'!$A$19) &amp; "." &amp; BO217),
        IF(AND((--(INT('Data Sheet'!$A$19) &amp; "." &amp; BO217)&gt;=--('Data Sheet'!$A$19)), (--(INT('Data Sheet'!$A$19) &amp; "." &amp; BO217)&lt;=--('Data Sheet'!$B$19))),
            --(INT('Data Sheet'!$A$19) &amp; "." &amp; BO217),
            --(INT('Data Sheet'!$B$19) &amp; "." &amp; BO217)
        )
    ),
    IF(BN217&lt;&gt;"",
        IF(INT('Data Sheet'!$A$19)=INT('Data Sheet'!$B$19),
            --(INT('Data Sheet'!$A$19) &amp; "." &amp; LEFT(BN217,3)),
            IF(AND((--(INT('Data Sheet'!$A$19) &amp; "." &amp; LEFT(BN217,3))&gt;=--('Data Sheet'!$A$19)), (--(INT('Data Sheet'!$A$19) &amp; "." &amp; LEFT(BN217,3))&lt;=--('Data Sheet'!$B$19))),
                --(INT('Data Sheet'!$A$19) &amp; "." &amp; LEFT(BN217,3)),
                --(INT('Data Sheet'!$B$19) &amp; "." &amp; LEFT(BN217,3))
            )
        ),
        "OK"
    )
)</f>
        <v>OK</v>
      </c>
      <c r="O217" s="23" t="str">
        <f>IF(BP217&lt;&gt;"",
    IF(INT('Data Sheet'!$A$19)=INT('Data Sheet'!$B$19),
        --(INT('Data Sheet'!$A$19) &amp; "." &amp; BP217),
        IF(AND((--(INT('Data Sheet'!$A$19) &amp; "." &amp; BP217)&gt;=--('Data Sheet'!$A$19)), (--(INT('Data Sheet'!$A$19) &amp; "." &amp; BP217)&lt;=--('Data Sheet'!$B$19))),
            --(INT('Data Sheet'!$A$19) &amp; "." &amp; BP217),
            --(INT('Data Sheet'!$B$19) &amp; "." &amp; BP217)
        )
    ),
    IF(BN217&lt;&gt;"",
        IF(INT('Data Sheet'!$A$19)=INT('Data Sheet'!$B$19),
            --(INT('Data Sheet'!$A$19) &amp; "." &amp; RIGHT(BN217,3)),
            IF(AND((--(INT('Data Sheet'!$A$19) &amp; "." &amp; RIGHT(BN217,3))&gt;=--('Data Sheet'!$A$19)), (--(INT('Data Sheet'!$A$19) &amp; "." &amp; RIGHT(BN217,3))&lt;=--('Data Sheet'!$B$19))),
                --(INT('Data Sheet'!$A$19) &amp; "." &amp; RIGHT(BN217,3)),
                --(INT('Data Sheet'!$B$19) &amp; "." &amp; RIGHT(BN217,3))
            )
        ),
        "OK"
    )
)</f>
        <v>OK</v>
      </c>
      <c r="P217" s="23" t="str">
        <f>IF(BR217&lt;&gt;"",
    IF(INT('Data Sheet'!$A$19)=INT('Data Sheet'!$B$15),
        --(INT('Data Sheet'!$A$15) &amp; "." &amp; BR217),
        IF(AND((--(INT('Data Sheet'!$A$15) &amp; "." &amp; BR217)&gt;=--('Data Sheet'!$A$15)), (--(INT('Data Sheet'!$A$15) &amp; "." &amp; BR217)&lt;=--('Data Sheet'!$B$15))),
            --(INT('Data Sheet'!$A$15) &amp; "." &amp; BR217),
            --(INT('Data Sheet'!$B$15) &amp; "." &amp; BR217)
        )
    ),
    IF(BQ217&lt;&gt;"",
        IF(INT('Data Sheet'!$A$15)=INT('Data Sheet'!$B$15),
            --(INT('Data Sheet'!$A$15) &amp; "." &amp; LEFT(BQ217,3)),
            IF(AND((--(INT('Data Sheet'!$A$15) &amp; "." &amp; LEFT(BQ217,3))&gt;=--('Data Sheet'!$A$15)), (--(INT('Data Sheet'!$A$15) &amp; "." &amp; LEFT(BQ217,3))&lt;=--('Data Sheet'!$B$15))),
                --(INT('Data Sheet'!$A$15) &amp; "." &amp; LEFT(BQ217,3)),
                --(INT('Data Sheet'!$B$15) &amp; "." &amp; LEFT(BQ217,3))
            )
        ),
        "OK"
    )
)</f>
        <v>OK</v>
      </c>
      <c r="Q217" s="23" t="str">
        <f>IF(BS217&lt;&gt;"",
    IF(INT('Data Sheet'!$A$19)=INT('Data Sheet'!$B$15),
        --(INT('Data Sheet'!$A$15) &amp; "." &amp; BS217),
        IF(AND((--(INT('Data Sheet'!$A$15) &amp; "." &amp; BS217)&gt;=--('Data Sheet'!$A$15)), (--(INT('Data Sheet'!$A$15) &amp; "." &amp; BS217)&lt;=--('Data Sheet'!$B$15))),
            --(INT('Data Sheet'!$A$15) &amp; "." &amp; BS217),
            --(INT('Data Sheet'!$B$15) &amp; "." &amp; BS217)
        )
    ),
    IF(BQ217&lt;&gt;"",
        IF(INT('Data Sheet'!$A$15)=INT('Data Sheet'!$B$15),
            --(INT('Data Sheet'!$A$15) &amp; "." &amp; RIGHT(BQ217,3)),
            IF(AND((--(INT('Data Sheet'!$A$15) &amp; "." &amp; RIGHT(BQ217,3))&gt;=--('Data Sheet'!$A$15)), (--(INT('Data Sheet'!$A$15) &amp; "." &amp; RIGHT(BQ217,3))&lt;=--('Data Sheet'!$B$15))),
                --(INT('Data Sheet'!$A$15) &amp; "." &amp; RIGHT(BQ217,3)),
                --(INT('Data Sheet'!$B$15) &amp; "." &amp; RIGHT(BQ217,3))
            )
        ),
        "OK"
    )
)</f>
        <v>OK</v>
      </c>
      <c r="R217" s="19"/>
      <c r="S217" s="19"/>
      <c r="T217" s="19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1"/>
      <c r="AU217" s="21"/>
      <c r="AV217" s="21"/>
      <c r="AW217" s="22"/>
      <c r="AX217" s="99"/>
      <c r="AY217" s="20"/>
      <c r="AZ217" s="20"/>
      <c r="BA217" s="22"/>
      <c r="BB217">
        <v>209</v>
      </c>
      <c r="BC217" s="80"/>
      <c r="BD217" s="80"/>
      <c r="BE217" s="80"/>
      <c r="BF217" s="80"/>
      <c r="BG217" s="32" t="str">
        <f t="shared" si="37"/>
        <v/>
      </c>
      <c r="BH217" s="78">
        <f t="shared" si="35"/>
        <v>0</v>
      </c>
      <c r="BI217" s="2">
        <f t="shared" si="38"/>
        <v>0</v>
      </c>
      <c r="BJ217" s="2">
        <f t="shared" si="39"/>
        <v>0</v>
      </c>
      <c r="BK217" s="2">
        <f t="shared" si="36"/>
        <v>0</v>
      </c>
    </row>
    <row r="218" spans="2:63" ht="15" customHeight="1" x14ac:dyDescent="0.25">
      <c r="B218" s="14">
        <v>210</v>
      </c>
      <c r="C218" s="95" t="str">
        <f t="shared" si="40"/>
        <v/>
      </c>
      <c r="D218" s="15" t="str">
        <f t="shared" si="45"/>
        <v>OK</v>
      </c>
      <c r="E218" s="16" t="e">
        <f>VLOOKUP('Data Sheet'!$B$8,'Data Sheet'!$I$2:$J$9,2,FALSE)</f>
        <v>#N/A</v>
      </c>
      <c r="F218" s="16" t="str">
        <f t="shared" si="41"/>
        <v/>
      </c>
      <c r="G218" s="103">
        <f t="shared" si="42"/>
        <v>0</v>
      </c>
      <c r="H218" s="17" t="s">
        <v>26</v>
      </c>
      <c r="I218" s="17" t="s">
        <v>26</v>
      </c>
      <c r="J218" s="17" t="str">
        <f>IF('Data Sheet'!$B$9="NC-50","N/A","OK")</f>
        <v>OK</v>
      </c>
      <c r="K218" s="17" t="str">
        <f>IF('Data Sheet'!$B$9="NC-50","N/A","OK")</f>
        <v>OK</v>
      </c>
      <c r="L218" s="17" t="str">
        <f t="shared" si="43"/>
        <v>OK</v>
      </c>
      <c r="M218" s="17" t="str">
        <f t="shared" si="44"/>
        <v>OK</v>
      </c>
      <c r="N218" s="18" t="str">
        <f>IF(BO218&lt;&gt;"",
    IF(INT('Data Sheet'!$A$19)=INT('Data Sheet'!$B$19),
        --(INT('Data Sheet'!$A$19) &amp; "." &amp; BO218),
        IF(AND((--(INT('Data Sheet'!$A$19) &amp; "." &amp; BO218)&gt;=--('Data Sheet'!$A$19)), (--(INT('Data Sheet'!$A$19) &amp; "." &amp; BO218)&lt;=--('Data Sheet'!$B$19))),
            --(INT('Data Sheet'!$A$19) &amp; "." &amp; BO218),
            --(INT('Data Sheet'!$B$19) &amp; "." &amp; BO218)
        )
    ),
    IF(BN218&lt;&gt;"",
        IF(INT('Data Sheet'!$A$19)=INT('Data Sheet'!$B$19),
            --(INT('Data Sheet'!$A$19) &amp; "." &amp; LEFT(BN218,3)),
            IF(AND((--(INT('Data Sheet'!$A$19) &amp; "." &amp; LEFT(BN218,3))&gt;=--('Data Sheet'!$A$19)), (--(INT('Data Sheet'!$A$19) &amp; "." &amp; LEFT(BN218,3))&lt;=--('Data Sheet'!$B$19))),
                --(INT('Data Sheet'!$A$19) &amp; "." &amp; LEFT(BN218,3)),
                --(INT('Data Sheet'!$B$19) &amp; "." &amp; LEFT(BN218,3))
            )
        ),
        "OK"
    )
)</f>
        <v>OK</v>
      </c>
      <c r="O218" s="23" t="str">
        <f>IF(BP218&lt;&gt;"",
    IF(INT('Data Sheet'!$A$19)=INT('Data Sheet'!$B$19),
        --(INT('Data Sheet'!$A$19) &amp; "." &amp; BP218),
        IF(AND((--(INT('Data Sheet'!$A$19) &amp; "." &amp; BP218)&gt;=--('Data Sheet'!$A$19)), (--(INT('Data Sheet'!$A$19) &amp; "." &amp; BP218)&lt;=--('Data Sheet'!$B$19))),
            --(INT('Data Sheet'!$A$19) &amp; "." &amp; BP218),
            --(INT('Data Sheet'!$B$19) &amp; "." &amp; BP218)
        )
    ),
    IF(BN218&lt;&gt;"",
        IF(INT('Data Sheet'!$A$19)=INT('Data Sheet'!$B$19),
            --(INT('Data Sheet'!$A$19) &amp; "." &amp; RIGHT(BN218,3)),
            IF(AND((--(INT('Data Sheet'!$A$19) &amp; "." &amp; RIGHT(BN218,3))&gt;=--('Data Sheet'!$A$19)), (--(INT('Data Sheet'!$A$19) &amp; "." &amp; RIGHT(BN218,3))&lt;=--('Data Sheet'!$B$19))),
                --(INT('Data Sheet'!$A$19) &amp; "." &amp; RIGHT(BN218,3)),
                --(INT('Data Sheet'!$B$19) &amp; "." &amp; RIGHT(BN218,3))
            )
        ),
        "OK"
    )
)</f>
        <v>OK</v>
      </c>
      <c r="P218" s="23" t="str">
        <f>IF(BR218&lt;&gt;"",
    IF(INT('Data Sheet'!$A$19)=INT('Data Sheet'!$B$15),
        --(INT('Data Sheet'!$A$15) &amp; "." &amp; BR218),
        IF(AND((--(INT('Data Sheet'!$A$15) &amp; "." &amp; BR218)&gt;=--('Data Sheet'!$A$15)), (--(INT('Data Sheet'!$A$15) &amp; "." &amp; BR218)&lt;=--('Data Sheet'!$B$15))),
            --(INT('Data Sheet'!$A$15) &amp; "." &amp; BR218),
            --(INT('Data Sheet'!$B$15) &amp; "." &amp; BR218)
        )
    ),
    IF(BQ218&lt;&gt;"",
        IF(INT('Data Sheet'!$A$15)=INT('Data Sheet'!$B$15),
            --(INT('Data Sheet'!$A$15) &amp; "." &amp; LEFT(BQ218,3)),
            IF(AND((--(INT('Data Sheet'!$A$15) &amp; "." &amp; LEFT(BQ218,3))&gt;=--('Data Sheet'!$A$15)), (--(INT('Data Sheet'!$A$15) &amp; "." &amp; LEFT(BQ218,3))&lt;=--('Data Sheet'!$B$15))),
                --(INT('Data Sheet'!$A$15) &amp; "." &amp; LEFT(BQ218,3)),
                --(INT('Data Sheet'!$B$15) &amp; "." &amp; LEFT(BQ218,3))
            )
        ),
        "OK"
    )
)</f>
        <v>OK</v>
      </c>
      <c r="Q218" s="23" t="str">
        <f>IF(BS218&lt;&gt;"",
    IF(INT('Data Sheet'!$A$19)=INT('Data Sheet'!$B$15),
        --(INT('Data Sheet'!$A$15) &amp; "." &amp; BS218),
        IF(AND((--(INT('Data Sheet'!$A$15) &amp; "." &amp; BS218)&gt;=--('Data Sheet'!$A$15)), (--(INT('Data Sheet'!$A$15) &amp; "." &amp; BS218)&lt;=--('Data Sheet'!$B$15))),
            --(INT('Data Sheet'!$A$15) &amp; "." &amp; BS218),
            --(INT('Data Sheet'!$B$15) &amp; "." &amp; BS218)
        )
    ),
    IF(BQ218&lt;&gt;"",
        IF(INT('Data Sheet'!$A$15)=INT('Data Sheet'!$B$15),
            --(INT('Data Sheet'!$A$15) &amp; "." &amp; RIGHT(BQ218,3)),
            IF(AND((--(INT('Data Sheet'!$A$15) &amp; "." &amp; RIGHT(BQ218,3))&gt;=--('Data Sheet'!$A$15)), (--(INT('Data Sheet'!$A$15) &amp; "." &amp; RIGHT(BQ218,3))&lt;=--('Data Sheet'!$B$15))),
                --(INT('Data Sheet'!$A$15) &amp; "." &amp; RIGHT(BQ218,3)),
                --(INT('Data Sheet'!$B$15) &amp; "." &amp; RIGHT(BQ218,3))
            )
        ),
        "OK"
    )
)</f>
        <v>OK</v>
      </c>
      <c r="R218" s="19"/>
      <c r="S218" s="19"/>
      <c r="T218" s="19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1"/>
      <c r="AU218" s="21"/>
      <c r="AV218" s="21"/>
      <c r="AW218" s="22"/>
      <c r="AX218" s="99"/>
      <c r="AY218" s="20"/>
      <c r="AZ218" s="20"/>
      <c r="BA218" s="22"/>
      <c r="BB218">
        <v>210</v>
      </c>
      <c r="BC218" s="80"/>
      <c r="BD218" s="80"/>
      <c r="BE218" s="80"/>
      <c r="BF218" s="80"/>
      <c r="BG218" s="32" t="str">
        <f t="shared" si="37"/>
        <v/>
      </c>
      <c r="BH218" s="78">
        <f t="shared" si="35"/>
        <v>0</v>
      </c>
      <c r="BI218" s="2">
        <f t="shared" si="38"/>
        <v>0</v>
      </c>
      <c r="BJ218" s="2">
        <f t="shared" si="39"/>
        <v>0</v>
      </c>
      <c r="BK218" s="2">
        <f t="shared" si="36"/>
        <v>0</v>
      </c>
    </row>
    <row r="219" spans="2:63" ht="15" customHeight="1" x14ac:dyDescent="0.25">
      <c r="B219" s="14">
        <v>211</v>
      </c>
      <c r="C219" s="95" t="str">
        <f t="shared" si="40"/>
        <v/>
      </c>
      <c r="D219" s="15" t="str">
        <f t="shared" si="45"/>
        <v>OK</v>
      </c>
      <c r="E219" s="16" t="e">
        <f>VLOOKUP('Data Sheet'!$B$8,'Data Sheet'!$I$2:$J$9,2,FALSE)</f>
        <v>#N/A</v>
      </c>
      <c r="F219" s="16" t="str">
        <f t="shared" si="41"/>
        <v/>
      </c>
      <c r="G219" s="103">
        <f t="shared" si="42"/>
        <v>0</v>
      </c>
      <c r="H219" s="17" t="s">
        <v>26</v>
      </c>
      <c r="I219" s="17" t="s">
        <v>26</v>
      </c>
      <c r="J219" s="17" t="str">
        <f>IF('Data Sheet'!$B$9="NC-50","N/A","OK")</f>
        <v>OK</v>
      </c>
      <c r="K219" s="17" t="str">
        <f>IF('Data Sheet'!$B$9="NC-50","N/A","OK")</f>
        <v>OK</v>
      </c>
      <c r="L219" s="17" t="str">
        <f t="shared" si="43"/>
        <v>OK</v>
      </c>
      <c r="M219" s="17" t="str">
        <f t="shared" si="44"/>
        <v>OK</v>
      </c>
      <c r="N219" s="18" t="str">
        <f>IF(BO219&lt;&gt;"",
    IF(INT('Data Sheet'!$A$19)=INT('Data Sheet'!$B$19),
        --(INT('Data Sheet'!$A$19) &amp; "." &amp; BO219),
        IF(AND((--(INT('Data Sheet'!$A$19) &amp; "." &amp; BO219)&gt;=--('Data Sheet'!$A$19)), (--(INT('Data Sheet'!$A$19) &amp; "." &amp; BO219)&lt;=--('Data Sheet'!$B$19))),
            --(INT('Data Sheet'!$A$19) &amp; "." &amp; BO219),
            --(INT('Data Sheet'!$B$19) &amp; "." &amp; BO219)
        )
    ),
    IF(BN219&lt;&gt;"",
        IF(INT('Data Sheet'!$A$19)=INT('Data Sheet'!$B$19),
            --(INT('Data Sheet'!$A$19) &amp; "." &amp; LEFT(BN219,3)),
            IF(AND((--(INT('Data Sheet'!$A$19) &amp; "." &amp; LEFT(BN219,3))&gt;=--('Data Sheet'!$A$19)), (--(INT('Data Sheet'!$A$19) &amp; "." &amp; LEFT(BN219,3))&lt;=--('Data Sheet'!$B$19))),
                --(INT('Data Sheet'!$A$19) &amp; "." &amp; LEFT(BN219,3)),
                --(INT('Data Sheet'!$B$19) &amp; "." &amp; LEFT(BN219,3))
            )
        ),
        "OK"
    )
)</f>
        <v>OK</v>
      </c>
      <c r="O219" s="23" t="str">
        <f>IF(BP219&lt;&gt;"",
    IF(INT('Data Sheet'!$A$19)=INT('Data Sheet'!$B$19),
        --(INT('Data Sheet'!$A$19) &amp; "." &amp; BP219),
        IF(AND((--(INT('Data Sheet'!$A$19) &amp; "." &amp; BP219)&gt;=--('Data Sheet'!$A$19)), (--(INT('Data Sheet'!$A$19) &amp; "." &amp; BP219)&lt;=--('Data Sheet'!$B$19))),
            --(INT('Data Sheet'!$A$19) &amp; "." &amp; BP219),
            --(INT('Data Sheet'!$B$19) &amp; "." &amp; BP219)
        )
    ),
    IF(BN219&lt;&gt;"",
        IF(INT('Data Sheet'!$A$19)=INT('Data Sheet'!$B$19),
            --(INT('Data Sheet'!$A$19) &amp; "." &amp; RIGHT(BN219,3)),
            IF(AND((--(INT('Data Sheet'!$A$19) &amp; "." &amp; RIGHT(BN219,3))&gt;=--('Data Sheet'!$A$19)), (--(INT('Data Sheet'!$A$19) &amp; "." &amp; RIGHT(BN219,3))&lt;=--('Data Sheet'!$B$19))),
                --(INT('Data Sheet'!$A$19) &amp; "." &amp; RIGHT(BN219,3)),
                --(INT('Data Sheet'!$B$19) &amp; "." &amp; RIGHT(BN219,3))
            )
        ),
        "OK"
    )
)</f>
        <v>OK</v>
      </c>
      <c r="P219" s="23" t="str">
        <f>IF(BR219&lt;&gt;"",
    IF(INT('Data Sheet'!$A$19)=INT('Data Sheet'!$B$15),
        --(INT('Data Sheet'!$A$15) &amp; "." &amp; BR219),
        IF(AND((--(INT('Data Sheet'!$A$15) &amp; "." &amp; BR219)&gt;=--('Data Sheet'!$A$15)), (--(INT('Data Sheet'!$A$15) &amp; "." &amp; BR219)&lt;=--('Data Sheet'!$B$15))),
            --(INT('Data Sheet'!$A$15) &amp; "." &amp; BR219),
            --(INT('Data Sheet'!$B$15) &amp; "." &amp; BR219)
        )
    ),
    IF(BQ219&lt;&gt;"",
        IF(INT('Data Sheet'!$A$15)=INT('Data Sheet'!$B$15),
            --(INT('Data Sheet'!$A$15) &amp; "." &amp; LEFT(BQ219,3)),
            IF(AND((--(INT('Data Sheet'!$A$15) &amp; "." &amp; LEFT(BQ219,3))&gt;=--('Data Sheet'!$A$15)), (--(INT('Data Sheet'!$A$15) &amp; "." &amp; LEFT(BQ219,3))&lt;=--('Data Sheet'!$B$15))),
                --(INT('Data Sheet'!$A$15) &amp; "." &amp; LEFT(BQ219,3)),
                --(INT('Data Sheet'!$B$15) &amp; "." &amp; LEFT(BQ219,3))
            )
        ),
        "OK"
    )
)</f>
        <v>OK</v>
      </c>
      <c r="Q219" s="23" t="str">
        <f>IF(BS219&lt;&gt;"",
    IF(INT('Data Sheet'!$A$19)=INT('Data Sheet'!$B$15),
        --(INT('Data Sheet'!$A$15) &amp; "." &amp; BS219),
        IF(AND((--(INT('Data Sheet'!$A$15) &amp; "." &amp; BS219)&gt;=--('Data Sheet'!$A$15)), (--(INT('Data Sheet'!$A$15) &amp; "." &amp; BS219)&lt;=--('Data Sheet'!$B$15))),
            --(INT('Data Sheet'!$A$15) &amp; "." &amp; BS219),
            --(INT('Data Sheet'!$B$15) &amp; "." &amp; BS219)
        )
    ),
    IF(BQ219&lt;&gt;"",
        IF(INT('Data Sheet'!$A$15)=INT('Data Sheet'!$B$15),
            --(INT('Data Sheet'!$A$15) &amp; "." &amp; RIGHT(BQ219,3)),
            IF(AND((--(INT('Data Sheet'!$A$15) &amp; "." &amp; RIGHT(BQ219,3))&gt;=--('Data Sheet'!$A$15)), (--(INT('Data Sheet'!$A$15) &amp; "." &amp; RIGHT(BQ219,3))&lt;=--('Data Sheet'!$B$15))),
                --(INT('Data Sheet'!$A$15) &amp; "." &amp; RIGHT(BQ219,3)),
                --(INT('Data Sheet'!$B$15) &amp; "." &amp; RIGHT(BQ219,3))
            )
        ),
        "OK"
    )
)</f>
        <v>OK</v>
      </c>
      <c r="R219" s="19"/>
      <c r="S219" s="19"/>
      <c r="T219" s="19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1"/>
      <c r="AU219" s="21"/>
      <c r="AV219" s="21"/>
      <c r="AW219" s="22"/>
      <c r="AX219" s="99"/>
      <c r="AY219" s="20"/>
      <c r="AZ219" s="20"/>
      <c r="BA219" s="22"/>
      <c r="BB219">
        <v>211</v>
      </c>
      <c r="BC219" s="80"/>
      <c r="BD219" s="80"/>
      <c r="BE219" s="80"/>
      <c r="BF219" s="80"/>
      <c r="BG219" s="32" t="str">
        <f t="shared" si="37"/>
        <v/>
      </c>
      <c r="BH219" s="78">
        <f t="shared" si="35"/>
        <v>0</v>
      </c>
      <c r="BI219" s="2">
        <f t="shared" si="38"/>
        <v>0</v>
      </c>
      <c r="BJ219" s="2">
        <f t="shared" si="39"/>
        <v>0</v>
      </c>
      <c r="BK219" s="2">
        <f t="shared" si="36"/>
        <v>0</v>
      </c>
    </row>
    <row r="220" spans="2:63" ht="15" customHeight="1" x14ac:dyDescent="0.25">
      <c r="B220" s="14">
        <v>212</v>
      </c>
      <c r="C220" s="95" t="str">
        <f t="shared" si="40"/>
        <v/>
      </c>
      <c r="D220" s="15" t="str">
        <f t="shared" si="45"/>
        <v>OK</v>
      </c>
      <c r="E220" s="16" t="e">
        <f>VLOOKUP('Data Sheet'!$B$8,'Data Sheet'!$I$2:$J$9,2,FALSE)</f>
        <v>#N/A</v>
      </c>
      <c r="F220" s="16" t="str">
        <f t="shared" si="41"/>
        <v/>
      </c>
      <c r="G220" s="103">
        <f t="shared" si="42"/>
        <v>0</v>
      </c>
      <c r="H220" s="17" t="s">
        <v>26</v>
      </c>
      <c r="I220" s="17" t="s">
        <v>26</v>
      </c>
      <c r="J220" s="17" t="str">
        <f>IF('Data Sheet'!$B$9="NC-50","N/A","OK")</f>
        <v>OK</v>
      </c>
      <c r="K220" s="17" t="str">
        <f>IF('Data Sheet'!$B$9="NC-50","N/A","OK")</f>
        <v>OK</v>
      </c>
      <c r="L220" s="17" t="str">
        <f t="shared" si="43"/>
        <v>OK</v>
      </c>
      <c r="M220" s="17" t="str">
        <f t="shared" si="44"/>
        <v>OK</v>
      </c>
      <c r="N220" s="18" t="str">
        <f>IF(BO220&lt;&gt;"",
    IF(INT('Data Sheet'!$A$19)=INT('Data Sheet'!$B$19),
        --(INT('Data Sheet'!$A$19) &amp; "." &amp; BO220),
        IF(AND((--(INT('Data Sheet'!$A$19) &amp; "." &amp; BO220)&gt;=--('Data Sheet'!$A$19)), (--(INT('Data Sheet'!$A$19) &amp; "." &amp; BO220)&lt;=--('Data Sheet'!$B$19))),
            --(INT('Data Sheet'!$A$19) &amp; "." &amp; BO220),
            --(INT('Data Sheet'!$B$19) &amp; "." &amp; BO220)
        )
    ),
    IF(BN220&lt;&gt;"",
        IF(INT('Data Sheet'!$A$19)=INT('Data Sheet'!$B$19),
            --(INT('Data Sheet'!$A$19) &amp; "." &amp; LEFT(BN220,3)),
            IF(AND((--(INT('Data Sheet'!$A$19) &amp; "." &amp; LEFT(BN220,3))&gt;=--('Data Sheet'!$A$19)), (--(INT('Data Sheet'!$A$19) &amp; "." &amp; LEFT(BN220,3))&lt;=--('Data Sheet'!$B$19))),
                --(INT('Data Sheet'!$A$19) &amp; "." &amp; LEFT(BN220,3)),
                --(INT('Data Sheet'!$B$19) &amp; "." &amp; LEFT(BN220,3))
            )
        ),
        "OK"
    )
)</f>
        <v>OK</v>
      </c>
      <c r="O220" s="23" t="str">
        <f>IF(BP220&lt;&gt;"",
    IF(INT('Data Sheet'!$A$19)=INT('Data Sheet'!$B$19),
        --(INT('Data Sheet'!$A$19) &amp; "." &amp; BP220),
        IF(AND((--(INT('Data Sheet'!$A$19) &amp; "." &amp; BP220)&gt;=--('Data Sheet'!$A$19)), (--(INT('Data Sheet'!$A$19) &amp; "." &amp; BP220)&lt;=--('Data Sheet'!$B$19))),
            --(INT('Data Sheet'!$A$19) &amp; "." &amp; BP220),
            --(INT('Data Sheet'!$B$19) &amp; "." &amp; BP220)
        )
    ),
    IF(BN220&lt;&gt;"",
        IF(INT('Data Sheet'!$A$19)=INT('Data Sheet'!$B$19),
            --(INT('Data Sheet'!$A$19) &amp; "." &amp; RIGHT(BN220,3)),
            IF(AND((--(INT('Data Sheet'!$A$19) &amp; "." &amp; RIGHT(BN220,3))&gt;=--('Data Sheet'!$A$19)), (--(INT('Data Sheet'!$A$19) &amp; "." &amp; RIGHT(BN220,3))&lt;=--('Data Sheet'!$B$19))),
                --(INT('Data Sheet'!$A$19) &amp; "." &amp; RIGHT(BN220,3)),
                --(INT('Data Sheet'!$B$19) &amp; "." &amp; RIGHT(BN220,3))
            )
        ),
        "OK"
    )
)</f>
        <v>OK</v>
      </c>
      <c r="P220" s="23" t="str">
        <f>IF(BR220&lt;&gt;"",
    IF(INT('Data Sheet'!$A$19)=INT('Data Sheet'!$B$15),
        --(INT('Data Sheet'!$A$15) &amp; "." &amp; BR220),
        IF(AND((--(INT('Data Sheet'!$A$15) &amp; "." &amp; BR220)&gt;=--('Data Sheet'!$A$15)), (--(INT('Data Sheet'!$A$15) &amp; "." &amp; BR220)&lt;=--('Data Sheet'!$B$15))),
            --(INT('Data Sheet'!$A$15) &amp; "." &amp; BR220),
            --(INT('Data Sheet'!$B$15) &amp; "." &amp; BR220)
        )
    ),
    IF(BQ220&lt;&gt;"",
        IF(INT('Data Sheet'!$A$15)=INT('Data Sheet'!$B$15),
            --(INT('Data Sheet'!$A$15) &amp; "." &amp; LEFT(BQ220,3)),
            IF(AND((--(INT('Data Sheet'!$A$15) &amp; "." &amp; LEFT(BQ220,3))&gt;=--('Data Sheet'!$A$15)), (--(INT('Data Sheet'!$A$15) &amp; "." &amp; LEFT(BQ220,3))&lt;=--('Data Sheet'!$B$15))),
                --(INT('Data Sheet'!$A$15) &amp; "." &amp; LEFT(BQ220,3)),
                --(INT('Data Sheet'!$B$15) &amp; "." &amp; LEFT(BQ220,3))
            )
        ),
        "OK"
    )
)</f>
        <v>OK</v>
      </c>
      <c r="Q220" s="23" t="str">
        <f>IF(BS220&lt;&gt;"",
    IF(INT('Data Sheet'!$A$19)=INT('Data Sheet'!$B$15),
        --(INT('Data Sheet'!$A$15) &amp; "." &amp; BS220),
        IF(AND((--(INT('Data Sheet'!$A$15) &amp; "." &amp; BS220)&gt;=--('Data Sheet'!$A$15)), (--(INT('Data Sheet'!$A$15) &amp; "." &amp; BS220)&lt;=--('Data Sheet'!$B$15))),
            --(INT('Data Sheet'!$A$15) &amp; "." &amp; BS220),
            --(INT('Data Sheet'!$B$15) &amp; "." &amp; BS220)
        )
    ),
    IF(BQ220&lt;&gt;"",
        IF(INT('Data Sheet'!$A$15)=INT('Data Sheet'!$B$15),
            --(INT('Data Sheet'!$A$15) &amp; "." &amp; RIGHT(BQ220,3)),
            IF(AND((--(INT('Data Sheet'!$A$15) &amp; "." &amp; RIGHT(BQ220,3))&gt;=--('Data Sheet'!$A$15)), (--(INT('Data Sheet'!$A$15) &amp; "." &amp; RIGHT(BQ220,3))&lt;=--('Data Sheet'!$B$15))),
                --(INT('Data Sheet'!$A$15) &amp; "." &amp; RIGHT(BQ220,3)),
                --(INT('Data Sheet'!$B$15) &amp; "." &amp; RIGHT(BQ220,3))
            )
        ),
        "OK"
    )
)</f>
        <v>OK</v>
      </c>
      <c r="R220" s="19"/>
      <c r="S220" s="19"/>
      <c r="T220" s="19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1"/>
      <c r="AU220" s="21"/>
      <c r="AV220" s="21"/>
      <c r="AW220" s="22"/>
      <c r="AX220" s="99"/>
      <c r="AY220" s="20"/>
      <c r="AZ220" s="20"/>
      <c r="BA220" s="22"/>
      <c r="BB220">
        <v>212</v>
      </c>
      <c r="BC220" s="80"/>
      <c r="BD220" s="80"/>
      <c r="BE220" s="80"/>
      <c r="BF220" s="80"/>
      <c r="BG220" s="32" t="str">
        <f t="shared" si="37"/>
        <v/>
      </c>
      <c r="BH220" s="78">
        <f t="shared" si="35"/>
        <v>0</v>
      </c>
      <c r="BI220" s="2">
        <f t="shared" si="38"/>
        <v>0</v>
      </c>
      <c r="BJ220" s="2">
        <f t="shared" si="39"/>
        <v>0</v>
      </c>
      <c r="BK220" s="2">
        <f t="shared" si="36"/>
        <v>0</v>
      </c>
    </row>
    <row r="221" spans="2:63" ht="15" customHeight="1" x14ac:dyDescent="0.25">
      <c r="B221" s="14">
        <v>213</v>
      </c>
      <c r="C221" s="95" t="str">
        <f t="shared" si="40"/>
        <v/>
      </c>
      <c r="D221" s="15" t="str">
        <f t="shared" si="45"/>
        <v>OK</v>
      </c>
      <c r="E221" s="16" t="e">
        <f>VLOOKUP('Data Sheet'!$B$8,'Data Sheet'!$I$2:$J$9,2,FALSE)</f>
        <v>#N/A</v>
      </c>
      <c r="F221" s="16" t="str">
        <f t="shared" si="41"/>
        <v/>
      </c>
      <c r="G221" s="103">
        <f t="shared" si="42"/>
        <v>0</v>
      </c>
      <c r="H221" s="17" t="s">
        <v>26</v>
      </c>
      <c r="I221" s="17" t="s">
        <v>26</v>
      </c>
      <c r="J221" s="17" t="str">
        <f>IF('Data Sheet'!$B$9="NC-50","N/A","OK")</f>
        <v>OK</v>
      </c>
      <c r="K221" s="17" t="str">
        <f>IF('Data Sheet'!$B$9="NC-50","N/A","OK")</f>
        <v>OK</v>
      </c>
      <c r="L221" s="17" t="str">
        <f t="shared" si="43"/>
        <v>OK</v>
      </c>
      <c r="M221" s="17" t="str">
        <f t="shared" si="44"/>
        <v>OK</v>
      </c>
      <c r="N221" s="18" t="str">
        <f>IF(BO221&lt;&gt;"",
    IF(INT('Data Sheet'!$A$19)=INT('Data Sheet'!$B$19),
        --(INT('Data Sheet'!$A$19) &amp; "." &amp; BO221),
        IF(AND((--(INT('Data Sheet'!$A$19) &amp; "." &amp; BO221)&gt;=--('Data Sheet'!$A$19)), (--(INT('Data Sheet'!$A$19) &amp; "." &amp; BO221)&lt;=--('Data Sheet'!$B$19))),
            --(INT('Data Sheet'!$A$19) &amp; "." &amp; BO221),
            --(INT('Data Sheet'!$B$19) &amp; "." &amp; BO221)
        )
    ),
    IF(BN221&lt;&gt;"",
        IF(INT('Data Sheet'!$A$19)=INT('Data Sheet'!$B$19),
            --(INT('Data Sheet'!$A$19) &amp; "." &amp; LEFT(BN221,3)),
            IF(AND((--(INT('Data Sheet'!$A$19) &amp; "." &amp; LEFT(BN221,3))&gt;=--('Data Sheet'!$A$19)), (--(INT('Data Sheet'!$A$19) &amp; "." &amp; LEFT(BN221,3))&lt;=--('Data Sheet'!$B$19))),
                --(INT('Data Sheet'!$A$19) &amp; "." &amp; LEFT(BN221,3)),
                --(INT('Data Sheet'!$B$19) &amp; "." &amp; LEFT(BN221,3))
            )
        ),
        "OK"
    )
)</f>
        <v>OK</v>
      </c>
      <c r="O221" s="23" t="str">
        <f>IF(BP221&lt;&gt;"",
    IF(INT('Data Sheet'!$A$19)=INT('Data Sheet'!$B$19),
        --(INT('Data Sheet'!$A$19) &amp; "." &amp; BP221),
        IF(AND((--(INT('Data Sheet'!$A$19) &amp; "." &amp; BP221)&gt;=--('Data Sheet'!$A$19)), (--(INT('Data Sheet'!$A$19) &amp; "." &amp; BP221)&lt;=--('Data Sheet'!$B$19))),
            --(INT('Data Sheet'!$A$19) &amp; "." &amp; BP221),
            --(INT('Data Sheet'!$B$19) &amp; "." &amp; BP221)
        )
    ),
    IF(BN221&lt;&gt;"",
        IF(INT('Data Sheet'!$A$19)=INT('Data Sheet'!$B$19),
            --(INT('Data Sheet'!$A$19) &amp; "." &amp; RIGHT(BN221,3)),
            IF(AND((--(INT('Data Sheet'!$A$19) &amp; "." &amp; RIGHT(BN221,3))&gt;=--('Data Sheet'!$A$19)), (--(INT('Data Sheet'!$A$19) &amp; "." &amp; RIGHT(BN221,3))&lt;=--('Data Sheet'!$B$19))),
                --(INT('Data Sheet'!$A$19) &amp; "." &amp; RIGHT(BN221,3)),
                --(INT('Data Sheet'!$B$19) &amp; "." &amp; RIGHT(BN221,3))
            )
        ),
        "OK"
    )
)</f>
        <v>OK</v>
      </c>
      <c r="P221" s="23" t="str">
        <f>IF(BR221&lt;&gt;"",
    IF(INT('Data Sheet'!$A$19)=INT('Data Sheet'!$B$15),
        --(INT('Data Sheet'!$A$15) &amp; "." &amp; BR221),
        IF(AND((--(INT('Data Sheet'!$A$15) &amp; "." &amp; BR221)&gt;=--('Data Sheet'!$A$15)), (--(INT('Data Sheet'!$A$15) &amp; "." &amp; BR221)&lt;=--('Data Sheet'!$B$15))),
            --(INT('Data Sheet'!$A$15) &amp; "." &amp; BR221),
            --(INT('Data Sheet'!$B$15) &amp; "." &amp; BR221)
        )
    ),
    IF(BQ221&lt;&gt;"",
        IF(INT('Data Sheet'!$A$15)=INT('Data Sheet'!$B$15),
            --(INT('Data Sheet'!$A$15) &amp; "." &amp; LEFT(BQ221,3)),
            IF(AND((--(INT('Data Sheet'!$A$15) &amp; "." &amp; LEFT(BQ221,3))&gt;=--('Data Sheet'!$A$15)), (--(INT('Data Sheet'!$A$15) &amp; "." &amp; LEFT(BQ221,3))&lt;=--('Data Sheet'!$B$15))),
                --(INT('Data Sheet'!$A$15) &amp; "." &amp; LEFT(BQ221,3)),
                --(INT('Data Sheet'!$B$15) &amp; "." &amp; LEFT(BQ221,3))
            )
        ),
        "OK"
    )
)</f>
        <v>OK</v>
      </c>
      <c r="Q221" s="23" t="str">
        <f>IF(BS221&lt;&gt;"",
    IF(INT('Data Sheet'!$A$19)=INT('Data Sheet'!$B$15),
        --(INT('Data Sheet'!$A$15) &amp; "." &amp; BS221),
        IF(AND((--(INT('Data Sheet'!$A$15) &amp; "." &amp; BS221)&gt;=--('Data Sheet'!$A$15)), (--(INT('Data Sheet'!$A$15) &amp; "." &amp; BS221)&lt;=--('Data Sheet'!$B$15))),
            --(INT('Data Sheet'!$A$15) &amp; "." &amp; BS221),
            --(INT('Data Sheet'!$B$15) &amp; "." &amp; BS221)
        )
    ),
    IF(BQ221&lt;&gt;"",
        IF(INT('Data Sheet'!$A$15)=INT('Data Sheet'!$B$15),
            --(INT('Data Sheet'!$A$15) &amp; "." &amp; RIGHT(BQ221,3)),
            IF(AND((--(INT('Data Sheet'!$A$15) &amp; "." &amp; RIGHT(BQ221,3))&gt;=--('Data Sheet'!$A$15)), (--(INT('Data Sheet'!$A$15) &amp; "." &amp; RIGHT(BQ221,3))&lt;=--('Data Sheet'!$B$15))),
                --(INT('Data Sheet'!$A$15) &amp; "." &amp; RIGHT(BQ221,3)),
                --(INT('Data Sheet'!$B$15) &amp; "." &amp; RIGHT(BQ221,3))
            )
        ),
        "OK"
    )
)</f>
        <v>OK</v>
      </c>
      <c r="R221" s="19"/>
      <c r="S221" s="19"/>
      <c r="T221" s="19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1"/>
      <c r="AU221" s="21"/>
      <c r="AV221" s="21"/>
      <c r="AW221" s="22"/>
      <c r="AX221" s="99"/>
      <c r="AY221" s="20"/>
      <c r="AZ221" s="20"/>
      <c r="BA221" s="22"/>
      <c r="BB221">
        <v>213</v>
      </c>
      <c r="BC221" s="80"/>
      <c r="BD221" s="80"/>
      <c r="BE221" s="80"/>
      <c r="BF221" s="80"/>
      <c r="BG221" s="32" t="str">
        <f t="shared" si="37"/>
        <v/>
      </c>
      <c r="BH221" s="78">
        <f t="shared" si="35"/>
        <v>0</v>
      </c>
      <c r="BI221" s="2">
        <f t="shared" si="38"/>
        <v>0</v>
      </c>
      <c r="BJ221" s="2">
        <f t="shared" si="39"/>
        <v>0</v>
      </c>
      <c r="BK221" s="2">
        <f t="shared" si="36"/>
        <v>0</v>
      </c>
    </row>
    <row r="222" spans="2:63" ht="15" customHeight="1" x14ac:dyDescent="0.25">
      <c r="B222" s="14">
        <v>214</v>
      </c>
      <c r="C222" s="95" t="str">
        <f t="shared" si="40"/>
        <v/>
      </c>
      <c r="D222" s="15" t="str">
        <f t="shared" si="45"/>
        <v>OK</v>
      </c>
      <c r="E222" s="16" t="e">
        <f>VLOOKUP('Data Sheet'!$B$8,'Data Sheet'!$I$2:$J$9,2,FALSE)</f>
        <v>#N/A</v>
      </c>
      <c r="F222" s="16" t="str">
        <f t="shared" si="41"/>
        <v/>
      </c>
      <c r="G222" s="103">
        <f t="shared" si="42"/>
        <v>0</v>
      </c>
      <c r="H222" s="17" t="s">
        <v>26</v>
      </c>
      <c r="I222" s="17" t="s">
        <v>26</v>
      </c>
      <c r="J222" s="17" t="str">
        <f>IF('Data Sheet'!$B$9="NC-50","N/A","OK")</f>
        <v>OK</v>
      </c>
      <c r="K222" s="17" t="str">
        <f>IF('Data Sheet'!$B$9="NC-50","N/A","OK")</f>
        <v>OK</v>
      </c>
      <c r="L222" s="17" t="str">
        <f t="shared" si="43"/>
        <v>OK</v>
      </c>
      <c r="M222" s="17" t="str">
        <f t="shared" si="44"/>
        <v>OK</v>
      </c>
      <c r="N222" s="18" t="str">
        <f>IF(BO222&lt;&gt;"",
    IF(INT('Data Sheet'!$A$19)=INT('Data Sheet'!$B$19),
        --(INT('Data Sheet'!$A$19) &amp; "." &amp; BO222),
        IF(AND((--(INT('Data Sheet'!$A$19) &amp; "." &amp; BO222)&gt;=--('Data Sheet'!$A$19)), (--(INT('Data Sheet'!$A$19) &amp; "." &amp; BO222)&lt;=--('Data Sheet'!$B$19))),
            --(INT('Data Sheet'!$A$19) &amp; "." &amp; BO222),
            --(INT('Data Sheet'!$B$19) &amp; "." &amp; BO222)
        )
    ),
    IF(BN222&lt;&gt;"",
        IF(INT('Data Sheet'!$A$19)=INT('Data Sheet'!$B$19),
            --(INT('Data Sheet'!$A$19) &amp; "." &amp; LEFT(BN222,3)),
            IF(AND((--(INT('Data Sheet'!$A$19) &amp; "." &amp; LEFT(BN222,3))&gt;=--('Data Sheet'!$A$19)), (--(INT('Data Sheet'!$A$19) &amp; "." &amp; LEFT(BN222,3))&lt;=--('Data Sheet'!$B$19))),
                --(INT('Data Sheet'!$A$19) &amp; "." &amp; LEFT(BN222,3)),
                --(INT('Data Sheet'!$B$19) &amp; "." &amp; LEFT(BN222,3))
            )
        ),
        "OK"
    )
)</f>
        <v>OK</v>
      </c>
      <c r="O222" s="23" t="str">
        <f>IF(BP222&lt;&gt;"",
    IF(INT('Data Sheet'!$A$19)=INT('Data Sheet'!$B$19),
        --(INT('Data Sheet'!$A$19) &amp; "." &amp; BP222),
        IF(AND((--(INT('Data Sheet'!$A$19) &amp; "." &amp; BP222)&gt;=--('Data Sheet'!$A$19)), (--(INT('Data Sheet'!$A$19) &amp; "." &amp; BP222)&lt;=--('Data Sheet'!$B$19))),
            --(INT('Data Sheet'!$A$19) &amp; "." &amp; BP222),
            --(INT('Data Sheet'!$B$19) &amp; "." &amp; BP222)
        )
    ),
    IF(BN222&lt;&gt;"",
        IF(INT('Data Sheet'!$A$19)=INT('Data Sheet'!$B$19),
            --(INT('Data Sheet'!$A$19) &amp; "." &amp; RIGHT(BN222,3)),
            IF(AND((--(INT('Data Sheet'!$A$19) &amp; "." &amp; RIGHT(BN222,3))&gt;=--('Data Sheet'!$A$19)), (--(INT('Data Sheet'!$A$19) &amp; "." &amp; RIGHT(BN222,3))&lt;=--('Data Sheet'!$B$19))),
                --(INT('Data Sheet'!$A$19) &amp; "." &amp; RIGHT(BN222,3)),
                --(INT('Data Sheet'!$B$19) &amp; "." &amp; RIGHT(BN222,3))
            )
        ),
        "OK"
    )
)</f>
        <v>OK</v>
      </c>
      <c r="P222" s="23" t="str">
        <f>IF(BR222&lt;&gt;"",
    IF(INT('Data Sheet'!$A$19)=INT('Data Sheet'!$B$15),
        --(INT('Data Sheet'!$A$15) &amp; "." &amp; BR222),
        IF(AND((--(INT('Data Sheet'!$A$15) &amp; "." &amp; BR222)&gt;=--('Data Sheet'!$A$15)), (--(INT('Data Sheet'!$A$15) &amp; "." &amp; BR222)&lt;=--('Data Sheet'!$B$15))),
            --(INT('Data Sheet'!$A$15) &amp; "." &amp; BR222),
            --(INT('Data Sheet'!$B$15) &amp; "." &amp; BR222)
        )
    ),
    IF(BQ222&lt;&gt;"",
        IF(INT('Data Sheet'!$A$15)=INT('Data Sheet'!$B$15),
            --(INT('Data Sheet'!$A$15) &amp; "." &amp; LEFT(BQ222,3)),
            IF(AND((--(INT('Data Sheet'!$A$15) &amp; "." &amp; LEFT(BQ222,3))&gt;=--('Data Sheet'!$A$15)), (--(INT('Data Sheet'!$A$15) &amp; "." &amp; LEFT(BQ222,3))&lt;=--('Data Sheet'!$B$15))),
                --(INT('Data Sheet'!$A$15) &amp; "." &amp; LEFT(BQ222,3)),
                --(INT('Data Sheet'!$B$15) &amp; "." &amp; LEFT(BQ222,3))
            )
        ),
        "OK"
    )
)</f>
        <v>OK</v>
      </c>
      <c r="Q222" s="23" t="str">
        <f>IF(BS222&lt;&gt;"",
    IF(INT('Data Sheet'!$A$19)=INT('Data Sheet'!$B$15),
        --(INT('Data Sheet'!$A$15) &amp; "." &amp; BS222),
        IF(AND((--(INT('Data Sheet'!$A$15) &amp; "." &amp; BS222)&gt;=--('Data Sheet'!$A$15)), (--(INT('Data Sheet'!$A$15) &amp; "." &amp; BS222)&lt;=--('Data Sheet'!$B$15))),
            --(INT('Data Sheet'!$A$15) &amp; "." &amp; BS222),
            --(INT('Data Sheet'!$B$15) &amp; "." &amp; BS222)
        )
    ),
    IF(BQ222&lt;&gt;"",
        IF(INT('Data Sheet'!$A$15)=INT('Data Sheet'!$B$15),
            --(INT('Data Sheet'!$A$15) &amp; "." &amp; RIGHT(BQ222,3)),
            IF(AND((--(INT('Data Sheet'!$A$15) &amp; "." &amp; RIGHT(BQ222,3))&gt;=--('Data Sheet'!$A$15)), (--(INT('Data Sheet'!$A$15) &amp; "." &amp; RIGHT(BQ222,3))&lt;=--('Data Sheet'!$B$15))),
                --(INT('Data Sheet'!$A$15) &amp; "." &amp; RIGHT(BQ222,3)),
                --(INT('Data Sheet'!$B$15) &amp; "." &amp; RIGHT(BQ222,3))
            )
        ),
        "OK"
    )
)</f>
        <v>OK</v>
      </c>
      <c r="R222" s="19"/>
      <c r="S222" s="19"/>
      <c r="T222" s="19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1"/>
      <c r="AU222" s="21"/>
      <c r="AV222" s="21"/>
      <c r="AW222" s="22"/>
      <c r="AX222" s="99"/>
      <c r="AY222" s="20"/>
      <c r="AZ222" s="20"/>
      <c r="BA222" s="22"/>
      <c r="BB222">
        <v>214</v>
      </c>
      <c r="BC222" s="80"/>
      <c r="BD222" s="80"/>
      <c r="BE222" s="80"/>
      <c r="BF222" s="80"/>
      <c r="BG222" s="32" t="str">
        <f t="shared" si="37"/>
        <v/>
      </c>
      <c r="BH222" s="78">
        <f t="shared" si="35"/>
        <v>0</v>
      </c>
      <c r="BI222" s="2">
        <f t="shared" si="38"/>
        <v>0</v>
      </c>
      <c r="BJ222" s="2">
        <f t="shared" si="39"/>
        <v>0</v>
      </c>
      <c r="BK222" s="2">
        <f t="shared" si="36"/>
        <v>0</v>
      </c>
    </row>
    <row r="223" spans="2:63" ht="15" customHeight="1" x14ac:dyDescent="0.25">
      <c r="B223" s="14">
        <v>215</v>
      </c>
      <c r="C223" s="95" t="str">
        <f t="shared" si="40"/>
        <v/>
      </c>
      <c r="D223" s="15" t="str">
        <f t="shared" si="45"/>
        <v>OK</v>
      </c>
      <c r="E223" s="16" t="e">
        <f>VLOOKUP('Data Sheet'!$B$8,'Data Sheet'!$I$2:$J$9,2,FALSE)</f>
        <v>#N/A</v>
      </c>
      <c r="F223" s="16" t="str">
        <f t="shared" si="41"/>
        <v/>
      </c>
      <c r="G223" s="103">
        <f t="shared" si="42"/>
        <v>0</v>
      </c>
      <c r="H223" s="17" t="s">
        <v>26</v>
      </c>
      <c r="I223" s="17" t="s">
        <v>26</v>
      </c>
      <c r="J223" s="17" t="str">
        <f>IF('Data Sheet'!$B$9="NC-50","N/A","OK")</f>
        <v>OK</v>
      </c>
      <c r="K223" s="17" t="str">
        <f>IF('Data Sheet'!$B$9="NC-50","N/A","OK")</f>
        <v>OK</v>
      </c>
      <c r="L223" s="17" t="str">
        <f t="shared" si="43"/>
        <v>OK</v>
      </c>
      <c r="M223" s="17" t="str">
        <f t="shared" si="44"/>
        <v>OK</v>
      </c>
      <c r="N223" s="18" t="str">
        <f>IF(BO223&lt;&gt;"",
    IF(INT('Data Sheet'!$A$19)=INT('Data Sheet'!$B$19),
        --(INT('Data Sheet'!$A$19) &amp; "." &amp; BO223),
        IF(AND((--(INT('Data Sheet'!$A$19) &amp; "." &amp; BO223)&gt;=--('Data Sheet'!$A$19)), (--(INT('Data Sheet'!$A$19) &amp; "." &amp; BO223)&lt;=--('Data Sheet'!$B$19))),
            --(INT('Data Sheet'!$A$19) &amp; "." &amp; BO223),
            --(INT('Data Sheet'!$B$19) &amp; "." &amp; BO223)
        )
    ),
    IF(BN223&lt;&gt;"",
        IF(INT('Data Sheet'!$A$19)=INT('Data Sheet'!$B$19),
            --(INT('Data Sheet'!$A$19) &amp; "." &amp; LEFT(BN223,3)),
            IF(AND((--(INT('Data Sheet'!$A$19) &amp; "." &amp; LEFT(BN223,3))&gt;=--('Data Sheet'!$A$19)), (--(INT('Data Sheet'!$A$19) &amp; "." &amp; LEFT(BN223,3))&lt;=--('Data Sheet'!$B$19))),
                --(INT('Data Sheet'!$A$19) &amp; "." &amp; LEFT(BN223,3)),
                --(INT('Data Sheet'!$B$19) &amp; "." &amp; LEFT(BN223,3))
            )
        ),
        "OK"
    )
)</f>
        <v>OK</v>
      </c>
      <c r="O223" s="23" t="str">
        <f>IF(BP223&lt;&gt;"",
    IF(INT('Data Sheet'!$A$19)=INT('Data Sheet'!$B$19),
        --(INT('Data Sheet'!$A$19) &amp; "." &amp; BP223),
        IF(AND((--(INT('Data Sheet'!$A$19) &amp; "." &amp; BP223)&gt;=--('Data Sheet'!$A$19)), (--(INT('Data Sheet'!$A$19) &amp; "." &amp; BP223)&lt;=--('Data Sheet'!$B$19))),
            --(INT('Data Sheet'!$A$19) &amp; "." &amp; BP223),
            --(INT('Data Sheet'!$B$19) &amp; "." &amp; BP223)
        )
    ),
    IF(BN223&lt;&gt;"",
        IF(INT('Data Sheet'!$A$19)=INT('Data Sheet'!$B$19),
            --(INT('Data Sheet'!$A$19) &amp; "." &amp; RIGHT(BN223,3)),
            IF(AND((--(INT('Data Sheet'!$A$19) &amp; "." &amp; RIGHT(BN223,3))&gt;=--('Data Sheet'!$A$19)), (--(INT('Data Sheet'!$A$19) &amp; "." &amp; RIGHT(BN223,3))&lt;=--('Data Sheet'!$B$19))),
                --(INT('Data Sheet'!$A$19) &amp; "." &amp; RIGHT(BN223,3)),
                --(INT('Data Sheet'!$B$19) &amp; "." &amp; RIGHT(BN223,3))
            )
        ),
        "OK"
    )
)</f>
        <v>OK</v>
      </c>
      <c r="P223" s="23" t="str">
        <f>IF(BR223&lt;&gt;"",
    IF(INT('Data Sheet'!$A$19)=INT('Data Sheet'!$B$15),
        --(INT('Data Sheet'!$A$15) &amp; "." &amp; BR223),
        IF(AND((--(INT('Data Sheet'!$A$15) &amp; "." &amp; BR223)&gt;=--('Data Sheet'!$A$15)), (--(INT('Data Sheet'!$A$15) &amp; "." &amp; BR223)&lt;=--('Data Sheet'!$B$15))),
            --(INT('Data Sheet'!$A$15) &amp; "." &amp; BR223),
            --(INT('Data Sheet'!$B$15) &amp; "." &amp; BR223)
        )
    ),
    IF(BQ223&lt;&gt;"",
        IF(INT('Data Sheet'!$A$15)=INT('Data Sheet'!$B$15),
            --(INT('Data Sheet'!$A$15) &amp; "." &amp; LEFT(BQ223,3)),
            IF(AND((--(INT('Data Sheet'!$A$15) &amp; "." &amp; LEFT(BQ223,3))&gt;=--('Data Sheet'!$A$15)), (--(INT('Data Sheet'!$A$15) &amp; "." &amp; LEFT(BQ223,3))&lt;=--('Data Sheet'!$B$15))),
                --(INT('Data Sheet'!$A$15) &amp; "." &amp; LEFT(BQ223,3)),
                --(INT('Data Sheet'!$B$15) &amp; "." &amp; LEFT(BQ223,3))
            )
        ),
        "OK"
    )
)</f>
        <v>OK</v>
      </c>
      <c r="Q223" s="23" t="str">
        <f>IF(BS223&lt;&gt;"",
    IF(INT('Data Sheet'!$A$19)=INT('Data Sheet'!$B$15),
        --(INT('Data Sheet'!$A$15) &amp; "." &amp; BS223),
        IF(AND((--(INT('Data Sheet'!$A$15) &amp; "." &amp; BS223)&gt;=--('Data Sheet'!$A$15)), (--(INT('Data Sheet'!$A$15) &amp; "." &amp; BS223)&lt;=--('Data Sheet'!$B$15))),
            --(INT('Data Sheet'!$A$15) &amp; "." &amp; BS223),
            --(INT('Data Sheet'!$B$15) &amp; "." &amp; BS223)
        )
    ),
    IF(BQ223&lt;&gt;"",
        IF(INT('Data Sheet'!$A$15)=INT('Data Sheet'!$B$15),
            --(INT('Data Sheet'!$A$15) &amp; "." &amp; RIGHT(BQ223,3)),
            IF(AND((--(INT('Data Sheet'!$A$15) &amp; "." &amp; RIGHT(BQ223,3))&gt;=--('Data Sheet'!$A$15)), (--(INT('Data Sheet'!$A$15) &amp; "." &amp; RIGHT(BQ223,3))&lt;=--('Data Sheet'!$B$15))),
                --(INT('Data Sheet'!$A$15) &amp; "." &amp; RIGHT(BQ223,3)),
                --(INT('Data Sheet'!$B$15) &amp; "." &amp; RIGHT(BQ223,3))
            )
        ),
        "OK"
    )
)</f>
        <v>OK</v>
      </c>
      <c r="R223" s="19"/>
      <c r="S223" s="19"/>
      <c r="T223" s="19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1"/>
      <c r="AU223" s="21"/>
      <c r="AV223" s="21"/>
      <c r="AW223" s="22"/>
      <c r="AX223" s="99"/>
      <c r="AY223" s="20"/>
      <c r="AZ223" s="20"/>
      <c r="BA223" s="22"/>
      <c r="BB223">
        <v>215</v>
      </c>
      <c r="BC223" s="80"/>
      <c r="BD223" s="80"/>
      <c r="BE223" s="80"/>
      <c r="BF223" s="80"/>
      <c r="BG223" s="32" t="str">
        <f t="shared" si="37"/>
        <v/>
      </c>
      <c r="BH223" s="78">
        <f t="shared" si="35"/>
        <v>0</v>
      </c>
      <c r="BI223" s="2">
        <f t="shared" si="38"/>
        <v>0</v>
      </c>
      <c r="BJ223" s="2">
        <f t="shared" si="39"/>
        <v>0</v>
      </c>
      <c r="BK223" s="2">
        <f t="shared" si="36"/>
        <v>0</v>
      </c>
    </row>
    <row r="224" spans="2:63" ht="15" customHeight="1" x14ac:dyDescent="0.25">
      <c r="B224" s="14">
        <v>216</v>
      </c>
      <c r="C224" s="95" t="str">
        <f t="shared" si="40"/>
        <v/>
      </c>
      <c r="D224" s="15" t="str">
        <f t="shared" si="45"/>
        <v>OK</v>
      </c>
      <c r="E224" s="16" t="e">
        <f>VLOOKUP('Data Sheet'!$B$8,'Data Sheet'!$I$2:$J$9,2,FALSE)</f>
        <v>#N/A</v>
      </c>
      <c r="F224" s="16" t="str">
        <f t="shared" si="41"/>
        <v/>
      </c>
      <c r="G224" s="103">
        <f t="shared" si="42"/>
        <v>0</v>
      </c>
      <c r="H224" s="17" t="s">
        <v>26</v>
      </c>
      <c r="I224" s="17" t="s">
        <v>26</v>
      </c>
      <c r="J224" s="17" t="str">
        <f>IF('Data Sheet'!$B$9="NC-50","N/A","OK")</f>
        <v>OK</v>
      </c>
      <c r="K224" s="17" t="str">
        <f>IF('Data Sheet'!$B$9="NC-50","N/A","OK")</f>
        <v>OK</v>
      </c>
      <c r="L224" s="17" t="str">
        <f t="shared" si="43"/>
        <v>OK</v>
      </c>
      <c r="M224" s="17" t="str">
        <f t="shared" si="44"/>
        <v>OK</v>
      </c>
      <c r="N224" s="18" t="str">
        <f>IF(BO224&lt;&gt;"",
    IF(INT('Data Sheet'!$A$19)=INT('Data Sheet'!$B$19),
        --(INT('Data Sheet'!$A$19) &amp; "." &amp; BO224),
        IF(AND((--(INT('Data Sheet'!$A$19) &amp; "." &amp; BO224)&gt;=--('Data Sheet'!$A$19)), (--(INT('Data Sheet'!$A$19) &amp; "." &amp; BO224)&lt;=--('Data Sheet'!$B$19))),
            --(INT('Data Sheet'!$A$19) &amp; "." &amp; BO224),
            --(INT('Data Sheet'!$B$19) &amp; "." &amp; BO224)
        )
    ),
    IF(BN224&lt;&gt;"",
        IF(INT('Data Sheet'!$A$19)=INT('Data Sheet'!$B$19),
            --(INT('Data Sheet'!$A$19) &amp; "." &amp; LEFT(BN224,3)),
            IF(AND((--(INT('Data Sheet'!$A$19) &amp; "." &amp; LEFT(BN224,3))&gt;=--('Data Sheet'!$A$19)), (--(INT('Data Sheet'!$A$19) &amp; "." &amp; LEFT(BN224,3))&lt;=--('Data Sheet'!$B$19))),
                --(INT('Data Sheet'!$A$19) &amp; "." &amp; LEFT(BN224,3)),
                --(INT('Data Sheet'!$B$19) &amp; "." &amp; LEFT(BN224,3))
            )
        ),
        "OK"
    )
)</f>
        <v>OK</v>
      </c>
      <c r="O224" s="23" t="str">
        <f>IF(BP224&lt;&gt;"",
    IF(INT('Data Sheet'!$A$19)=INT('Data Sheet'!$B$19),
        --(INT('Data Sheet'!$A$19) &amp; "." &amp; BP224),
        IF(AND((--(INT('Data Sheet'!$A$19) &amp; "." &amp; BP224)&gt;=--('Data Sheet'!$A$19)), (--(INT('Data Sheet'!$A$19) &amp; "." &amp; BP224)&lt;=--('Data Sheet'!$B$19))),
            --(INT('Data Sheet'!$A$19) &amp; "." &amp; BP224),
            --(INT('Data Sheet'!$B$19) &amp; "." &amp; BP224)
        )
    ),
    IF(BN224&lt;&gt;"",
        IF(INT('Data Sheet'!$A$19)=INT('Data Sheet'!$B$19),
            --(INT('Data Sheet'!$A$19) &amp; "." &amp; RIGHT(BN224,3)),
            IF(AND((--(INT('Data Sheet'!$A$19) &amp; "." &amp; RIGHT(BN224,3))&gt;=--('Data Sheet'!$A$19)), (--(INT('Data Sheet'!$A$19) &amp; "." &amp; RIGHT(BN224,3))&lt;=--('Data Sheet'!$B$19))),
                --(INT('Data Sheet'!$A$19) &amp; "." &amp; RIGHT(BN224,3)),
                --(INT('Data Sheet'!$B$19) &amp; "." &amp; RIGHT(BN224,3))
            )
        ),
        "OK"
    )
)</f>
        <v>OK</v>
      </c>
      <c r="P224" s="23" t="str">
        <f>IF(BR224&lt;&gt;"",
    IF(INT('Data Sheet'!$A$19)=INT('Data Sheet'!$B$15),
        --(INT('Data Sheet'!$A$15) &amp; "." &amp; BR224),
        IF(AND((--(INT('Data Sheet'!$A$15) &amp; "." &amp; BR224)&gt;=--('Data Sheet'!$A$15)), (--(INT('Data Sheet'!$A$15) &amp; "." &amp; BR224)&lt;=--('Data Sheet'!$B$15))),
            --(INT('Data Sheet'!$A$15) &amp; "." &amp; BR224),
            --(INT('Data Sheet'!$B$15) &amp; "." &amp; BR224)
        )
    ),
    IF(BQ224&lt;&gt;"",
        IF(INT('Data Sheet'!$A$15)=INT('Data Sheet'!$B$15),
            --(INT('Data Sheet'!$A$15) &amp; "." &amp; LEFT(BQ224,3)),
            IF(AND((--(INT('Data Sheet'!$A$15) &amp; "." &amp; LEFT(BQ224,3))&gt;=--('Data Sheet'!$A$15)), (--(INT('Data Sheet'!$A$15) &amp; "." &amp; LEFT(BQ224,3))&lt;=--('Data Sheet'!$B$15))),
                --(INT('Data Sheet'!$A$15) &amp; "." &amp; LEFT(BQ224,3)),
                --(INT('Data Sheet'!$B$15) &amp; "." &amp; LEFT(BQ224,3))
            )
        ),
        "OK"
    )
)</f>
        <v>OK</v>
      </c>
      <c r="Q224" s="23" t="str">
        <f>IF(BS224&lt;&gt;"",
    IF(INT('Data Sheet'!$A$19)=INT('Data Sheet'!$B$15),
        --(INT('Data Sheet'!$A$15) &amp; "." &amp; BS224),
        IF(AND((--(INT('Data Sheet'!$A$15) &amp; "." &amp; BS224)&gt;=--('Data Sheet'!$A$15)), (--(INT('Data Sheet'!$A$15) &amp; "." &amp; BS224)&lt;=--('Data Sheet'!$B$15))),
            --(INT('Data Sheet'!$A$15) &amp; "." &amp; BS224),
            --(INT('Data Sheet'!$B$15) &amp; "." &amp; BS224)
        )
    ),
    IF(BQ224&lt;&gt;"",
        IF(INT('Data Sheet'!$A$15)=INT('Data Sheet'!$B$15),
            --(INT('Data Sheet'!$A$15) &amp; "." &amp; RIGHT(BQ224,3)),
            IF(AND((--(INT('Data Sheet'!$A$15) &amp; "." &amp; RIGHT(BQ224,3))&gt;=--('Data Sheet'!$A$15)), (--(INT('Data Sheet'!$A$15) &amp; "." &amp; RIGHT(BQ224,3))&lt;=--('Data Sheet'!$B$15))),
                --(INT('Data Sheet'!$A$15) &amp; "." &amp; RIGHT(BQ224,3)),
                --(INT('Data Sheet'!$B$15) &amp; "." &amp; RIGHT(BQ224,3))
            )
        ),
        "OK"
    )
)</f>
        <v>OK</v>
      </c>
      <c r="R224" s="19"/>
      <c r="S224" s="19"/>
      <c r="T224" s="19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1"/>
      <c r="AU224" s="21"/>
      <c r="AV224" s="21"/>
      <c r="AW224" s="22"/>
      <c r="AX224" s="99"/>
      <c r="AY224" s="20"/>
      <c r="AZ224" s="20"/>
      <c r="BA224" s="22"/>
      <c r="BB224">
        <v>216</v>
      </c>
      <c r="BC224" s="80"/>
      <c r="BD224" s="80"/>
      <c r="BE224" s="80"/>
      <c r="BF224" s="80"/>
      <c r="BG224" s="32" t="str">
        <f t="shared" si="37"/>
        <v/>
      </c>
      <c r="BH224" s="78">
        <f t="shared" si="35"/>
        <v>0</v>
      </c>
      <c r="BI224" s="2">
        <f t="shared" si="38"/>
        <v>0</v>
      </c>
      <c r="BJ224" s="2">
        <f t="shared" si="39"/>
        <v>0</v>
      </c>
      <c r="BK224" s="2">
        <f t="shared" si="36"/>
        <v>0</v>
      </c>
    </row>
    <row r="225" spans="2:63" ht="15" customHeight="1" x14ac:dyDescent="0.25">
      <c r="B225" s="14">
        <v>217</v>
      </c>
      <c r="C225" s="95" t="str">
        <f t="shared" si="40"/>
        <v/>
      </c>
      <c r="D225" s="15" t="str">
        <f t="shared" si="45"/>
        <v>OK</v>
      </c>
      <c r="E225" s="16" t="e">
        <f>VLOOKUP('Data Sheet'!$B$8,'Data Sheet'!$I$2:$J$9,2,FALSE)</f>
        <v>#N/A</v>
      </c>
      <c r="F225" s="16" t="str">
        <f t="shared" si="41"/>
        <v/>
      </c>
      <c r="G225" s="103">
        <f t="shared" si="42"/>
        <v>0</v>
      </c>
      <c r="H225" s="17" t="s">
        <v>26</v>
      </c>
      <c r="I225" s="17" t="s">
        <v>26</v>
      </c>
      <c r="J225" s="17" t="str">
        <f>IF('Data Sheet'!$B$9="NC-50","N/A","OK")</f>
        <v>OK</v>
      </c>
      <c r="K225" s="17" t="str">
        <f>IF('Data Sheet'!$B$9="NC-50","N/A","OK")</f>
        <v>OK</v>
      </c>
      <c r="L225" s="17" t="str">
        <f t="shared" si="43"/>
        <v>OK</v>
      </c>
      <c r="M225" s="17" t="str">
        <f t="shared" si="44"/>
        <v>OK</v>
      </c>
      <c r="N225" s="18" t="str">
        <f>IF(BO225&lt;&gt;"",
    IF(INT('Data Sheet'!$A$19)=INT('Data Sheet'!$B$19),
        --(INT('Data Sheet'!$A$19) &amp; "." &amp; BO225),
        IF(AND((--(INT('Data Sheet'!$A$19) &amp; "." &amp; BO225)&gt;=--('Data Sheet'!$A$19)), (--(INT('Data Sheet'!$A$19) &amp; "." &amp; BO225)&lt;=--('Data Sheet'!$B$19))),
            --(INT('Data Sheet'!$A$19) &amp; "." &amp; BO225),
            --(INT('Data Sheet'!$B$19) &amp; "." &amp; BO225)
        )
    ),
    IF(BN225&lt;&gt;"",
        IF(INT('Data Sheet'!$A$19)=INT('Data Sheet'!$B$19),
            --(INT('Data Sheet'!$A$19) &amp; "." &amp; LEFT(BN225,3)),
            IF(AND((--(INT('Data Sheet'!$A$19) &amp; "." &amp; LEFT(BN225,3))&gt;=--('Data Sheet'!$A$19)), (--(INT('Data Sheet'!$A$19) &amp; "." &amp; LEFT(BN225,3))&lt;=--('Data Sheet'!$B$19))),
                --(INT('Data Sheet'!$A$19) &amp; "." &amp; LEFT(BN225,3)),
                --(INT('Data Sheet'!$B$19) &amp; "." &amp; LEFT(BN225,3))
            )
        ),
        "OK"
    )
)</f>
        <v>OK</v>
      </c>
      <c r="O225" s="23" t="str">
        <f>IF(BP225&lt;&gt;"",
    IF(INT('Data Sheet'!$A$19)=INT('Data Sheet'!$B$19),
        --(INT('Data Sheet'!$A$19) &amp; "." &amp; BP225),
        IF(AND((--(INT('Data Sheet'!$A$19) &amp; "." &amp; BP225)&gt;=--('Data Sheet'!$A$19)), (--(INT('Data Sheet'!$A$19) &amp; "." &amp; BP225)&lt;=--('Data Sheet'!$B$19))),
            --(INT('Data Sheet'!$A$19) &amp; "." &amp; BP225),
            --(INT('Data Sheet'!$B$19) &amp; "." &amp; BP225)
        )
    ),
    IF(BN225&lt;&gt;"",
        IF(INT('Data Sheet'!$A$19)=INT('Data Sheet'!$B$19),
            --(INT('Data Sheet'!$A$19) &amp; "." &amp; RIGHT(BN225,3)),
            IF(AND((--(INT('Data Sheet'!$A$19) &amp; "." &amp; RIGHT(BN225,3))&gt;=--('Data Sheet'!$A$19)), (--(INT('Data Sheet'!$A$19) &amp; "." &amp; RIGHT(BN225,3))&lt;=--('Data Sheet'!$B$19))),
                --(INT('Data Sheet'!$A$19) &amp; "." &amp; RIGHT(BN225,3)),
                --(INT('Data Sheet'!$B$19) &amp; "." &amp; RIGHT(BN225,3))
            )
        ),
        "OK"
    )
)</f>
        <v>OK</v>
      </c>
      <c r="P225" s="23" t="str">
        <f>IF(BR225&lt;&gt;"",
    IF(INT('Data Sheet'!$A$19)=INT('Data Sheet'!$B$15),
        --(INT('Data Sheet'!$A$15) &amp; "." &amp; BR225),
        IF(AND((--(INT('Data Sheet'!$A$15) &amp; "." &amp; BR225)&gt;=--('Data Sheet'!$A$15)), (--(INT('Data Sheet'!$A$15) &amp; "." &amp; BR225)&lt;=--('Data Sheet'!$B$15))),
            --(INT('Data Sheet'!$A$15) &amp; "." &amp; BR225),
            --(INT('Data Sheet'!$B$15) &amp; "." &amp; BR225)
        )
    ),
    IF(BQ225&lt;&gt;"",
        IF(INT('Data Sheet'!$A$15)=INT('Data Sheet'!$B$15),
            --(INT('Data Sheet'!$A$15) &amp; "." &amp; LEFT(BQ225,3)),
            IF(AND((--(INT('Data Sheet'!$A$15) &amp; "." &amp; LEFT(BQ225,3))&gt;=--('Data Sheet'!$A$15)), (--(INT('Data Sheet'!$A$15) &amp; "." &amp; LEFT(BQ225,3))&lt;=--('Data Sheet'!$B$15))),
                --(INT('Data Sheet'!$A$15) &amp; "." &amp; LEFT(BQ225,3)),
                --(INT('Data Sheet'!$B$15) &amp; "." &amp; LEFT(BQ225,3))
            )
        ),
        "OK"
    )
)</f>
        <v>OK</v>
      </c>
      <c r="Q225" s="23" t="str">
        <f>IF(BS225&lt;&gt;"",
    IF(INT('Data Sheet'!$A$19)=INT('Data Sheet'!$B$15),
        --(INT('Data Sheet'!$A$15) &amp; "." &amp; BS225),
        IF(AND((--(INT('Data Sheet'!$A$15) &amp; "." &amp; BS225)&gt;=--('Data Sheet'!$A$15)), (--(INT('Data Sheet'!$A$15) &amp; "." &amp; BS225)&lt;=--('Data Sheet'!$B$15))),
            --(INT('Data Sheet'!$A$15) &amp; "." &amp; BS225),
            --(INT('Data Sheet'!$B$15) &amp; "." &amp; BS225)
        )
    ),
    IF(BQ225&lt;&gt;"",
        IF(INT('Data Sheet'!$A$15)=INT('Data Sheet'!$B$15),
            --(INT('Data Sheet'!$A$15) &amp; "." &amp; RIGHT(BQ225,3)),
            IF(AND((--(INT('Data Sheet'!$A$15) &amp; "." &amp; RIGHT(BQ225,3))&gt;=--('Data Sheet'!$A$15)), (--(INT('Data Sheet'!$A$15) &amp; "." &amp; RIGHT(BQ225,3))&lt;=--('Data Sheet'!$B$15))),
                --(INT('Data Sheet'!$A$15) &amp; "." &amp; RIGHT(BQ225,3)),
                --(INT('Data Sheet'!$B$15) &amp; "." &amp; RIGHT(BQ225,3))
            )
        ),
        "OK"
    )
)</f>
        <v>OK</v>
      </c>
      <c r="R225" s="19"/>
      <c r="S225" s="19"/>
      <c r="T225" s="19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1"/>
      <c r="AU225" s="21"/>
      <c r="AV225" s="21"/>
      <c r="AW225" s="22"/>
      <c r="AX225" s="99"/>
      <c r="AY225" s="20"/>
      <c r="AZ225" s="20"/>
      <c r="BA225" s="22"/>
      <c r="BB225">
        <v>217</v>
      </c>
      <c r="BC225" s="80"/>
      <c r="BD225" s="80"/>
      <c r="BE225" s="80"/>
      <c r="BF225" s="80"/>
      <c r="BG225" s="32" t="str">
        <f t="shared" si="37"/>
        <v/>
      </c>
      <c r="BH225" s="78">
        <f t="shared" si="35"/>
        <v>0</v>
      </c>
      <c r="BI225" s="2">
        <f t="shared" si="38"/>
        <v>0</v>
      </c>
      <c r="BJ225" s="2">
        <f t="shared" si="39"/>
        <v>0</v>
      </c>
      <c r="BK225" s="2">
        <f t="shared" si="36"/>
        <v>0</v>
      </c>
    </row>
    <row r="226" spans="2:63" ht="15" customHeight="1" x14ac:dyDescent="0.25">
      <c r="B226" s="14">
        <v>218</v>
      </c>
      <c r="C226" s="95" t="str">
        <f t="shared" si="40"/>
        <v/>
      </c>
      <c r="D226" s="15" t="str">
        <f t="shared" si="45"/>
        <v>OK</v>
      </c>
      <c r="E226" s="16" t="e">
        <f>VLOOKUP('Data Sheet'!$B$8,'Data Sheet'!$I$2:$J$9,2,FALSE)</f>
        <v>#N/A</v>
      </c>
      <c r="F226" s="16" t="str">
        <f t="shared" si="41"/>
        <v/>
      </c>
      <c r="G226" s="103">
        <f t="shared" si="42"/>
        <v>0</v>
      </c>
      <c r="H226" s="17" t="s">
        <v>26</v>
      </c>
      <c r="I226" s="17" t="s">
        <v>26</v>
      </c>
      <c r="J226" s="17" t="str">
        <f>IF('Data Sheet'!$B$9="NC-50","N/A","OK")</f>
        <v>OK</v>
      </c>
      <c r="K226" s="17" t="str">
        <f>IF('Data Sheet'!$B$9="NC-50","N/A","OK")</f>
        <v>OK</v>
      </c>
      <c r="L226" s="17" t="str">
        <f t="shared" si="43"/>
        <v>OK</v>
      </c>
      <c r="M226" s="17" t="str">
        <f t="shared" si="44"/>
        <v>OK</v>
      </c>
      <c r="N226" s="18" t="str">
        <f>IF(BO226&lt;&gt;"",
    IF(INT('Data Sheet'!$A$19)=INT('Data Sheet'!$B$19),
        --(INT('Data Sheet'!$A$19) &amp; "." &amp; BO226),
        IF(AND((--(INT('Data Sheet'!$A$19) &amp; "." &amp; BO226)&gt;=--('Data Sheet'!$A$19)), (--(INT('Data Sheet'!$A$19) &amp; "." &amp; BO226)&lt;=--('Data Sheet'!$B$19))),
            --(INT('Data Sheet'!$A$19) &amp; "." &amp; BO226),
            --(INT('Data Sheet'!$B$19) &amp; "." &amp; BO226)
        )
    ),
    IF(BN226&lt;&gt;"",
        IF(INT('Data Sheet'!$A$19)=INT('Data Sheet'!$B$19),
            --(INT('Data Sheet'!$A$19) &amp; "." &amp; LEFT(BN226,3)),
            IF(AND((--(INT('Data Sheet'!$A$19) &amp; "." &amp; LEFT(BN226,3))&gt;=--('Data Sheet'!$A$19)), (--(INT('Data Sheet'!$A$19) &amp; "." &amp; LEFT(BN226,3))&lt;=--('Data Sheet'!$B$19))),
                --(INT('Data Sheet'!$A$19) &amp; "." &amp; LEFT(BN226,3)),
                --(INT('Data Sheet'!$B$19) &amp; "." &amp; LEFT(BN226,3))
            )
        ),
        "OK"
    )
)</f>
        <v>OK</v>
      </c>
      <c r="O226" s="23" t="str">
        <f>IF(BP226&lt;&gt;"",
    IF(INT('Data Sheet'!$A$19)=INT('Data Sheet'!$B$19),
        --(INT('Data Sheet'!$A$19) &amp; "." &amp; BP226),
        IF(AND((--(INT('Data Sheet'!$A$19) &amp; "." &amp; BP226)&gt;=--('Data Sheet'!$A$19)), (--(INT('Data Sheet'!$A$19) &amp; "." &amp; BP226)&lt;=--('Data Sheet'!$B$19))),
            --(INT('Data Sheet'!$A$19) &amp; "." &amp; BP226),
            --(INT('Data Sheet'!$B$19) &amp; "." &amp; BP226)
        )
    ),
    IF(BN226&lt;&gt;"",
        IF(INT('Data Sheet'!$A$19)=INT('Data Sheet'!$B$19),
            --(INT('Data Sheet'!$A$19) &amp; "." &amp; RIGHT(BN226,3)),
            IF(AND((--(INT('Data Sheet'!$A$19) &amp; "." &amp; RIGHT(BN226,3))&gt;=--('Data Sheet'!$A$19)), (--(INT('Data Sheet'!$A$19) &amp; "." &amp; RIGHT(BN226,3))&lt;=--('Data Sheet'!$B$19))),
                --(INT('Data Sheet'!$A$19) &amp; "." &amp; RIGHT(BN226,3)),
                --(INT('Data Sheet'!$B$19) &amp; "." &amp; RIGHT(BN226,3))
            )
        ),
        "OK"
    )
)</f>
        <v>OK</v>
      </c>
      <c r="P226" s="23" t="str">
        <f>IF(BR226&lt;&gt;"",
    IF(INT('Data Sheet'!$A$19)=INT('Data Sheet'!$B$15),
        --(INT('Data Sheet'!$A$15) &amp; "." &amp; BR226),
        IF(AND((--(INT('Data Sheet'!$A$15) &amp; "." &amp; BR226)&gt;=--('Data Sheet'!$A$15)), (--(INT('Data Sheet'!$A$15) &amp; "." &amp; BR226)&lt;=--('Data Sheet'!$B$15))),
            --(INT('Data Sheet'!$A$15) &amp; "." &amp; BR226),
            --(INT('Data Sheet'!$B$15) &amp; "." &amp; BR226)
        )
    ),
    IF(BQ226&lt;&gt;"",
        IF(INT('Data Sheet'!$A$15)=INT('Data Sheet'!$B$15),
            --(INT('Data Sheet'!$A$15) &amp; "." &amp; LEFT(BQ226,3)),
            IF(AND((--(INT('Data Sheet'!$A$15) &amp; "." &amp; LEFT(BQ226,3))&gt;=--('Data Sheet'!$A$15)), (--(INT('Data Sheet'!$A$15) &amp; "." &amp; LEFT(BQ226,3))&lt;=--('Data Sheet'!$B$15))),
                --(INT('Data Sheet'!$A$15) &amp; "." &amp; LEFT(BQ226,3)),
                --(INT('Data Sheet'!$B$15) &amp; "." &amp; LEFT(BQ226,3))
            )
        ),
        "OK"
    )
)</f>
        <v>OK</v>
      </c>
      <c r="Q226" s="23" t="str">
        <f>IF(BS226&lt;&gt;"",
    IF(INT('Data Sheet'!$A$19)=INT('Data Sheet'!$B$15),
        --(INT('Data Sheet'!$A$15) &amp; "." &amp; BS226),
        IF(AND((--(INT('Data Sheet'!$A$15) &amp; "." &amp; BS226)&gt;=--('Data Sheet'!$A$15)), (--(INT('Data Sheet'!$A$15) &amp; "." &amp; BS226)&lt;=--('Data Sheet'!$B$15))),
            --(INT('Data Sheet'!$A$15) &amp; "." &amp; BS226),
            --(INT('Data Sheet'!$B$15) &amp; "." &amp; BS226)
        )
    ),
    IF(BQ226&lt;&gt;"",
        IF(INT('Data Sheet'!$A$15)=INT('Data Sheet'!$B$15),
            --(INT('Data Sheet'!$A$15) &amp; "." &amp; RIGHT(BQ226,3)),
            IF(AND((--(INT('Data Sheet'!$A$15) &amp; "." &amp; RIGHT(BQ226,3))&gt;=--('Data Sheet'!$A$15)), (--(INT('Data Sheet'!$A$15) &amp; "." &amp; RIGHT(BQ226,3))&lt;=--('Data Sheet'!$B$15))),
                --(INT('Data Sheet'!$A$15) &amp; "." &amp; RIGHT(BQ226,3)),
                --(INT('Data Sheet'!$B$15) &amp; "." &amp; RIGHT(BQ226,3))
            )
        ),
        "OK"
    )
)</f>
        <v>OK</v>
      </c>
      <c r="R226" s="19"/>
      <c r="S226" s="19"/>
      <c r="T226" s="19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1"/>
      <c r="AU226" s="21"/>
      <c r="AV226" s="21"/>
      <c r="AW226" s="22"/>
      <c r="AX226" s="99"/>
      <c r="AY226" s="20"/>
      <c r="AZ226" s="20"/>
      <c r="BA226" s="22"/>
      <c r="BB226">
        <v>218</v>
      </c>
      <c r="BC226" s="80"/>
      <c r="BD226" s="80"/>
      <c r="BE226" s="80"/>
      <c r="BF226" s="80"/>
      <c r="BG226" s="32" t="str">
        <f t="shared" si="37"/>
        <v/>
      </c>
      <c r="BH226" s="78">
        <f t="shared" si="35"/>
        <v>0</v>
      </c>
      <c r="BI226" s="2">
        <f t="shared" si="38"/>
        <v>0</v>
      </c>
      <c r="BJ226" s="2">
        <f t="shared" si="39"/>
        <v>0</v>
      </c>
      <c r="BK226" s="2">
        <f t="shared" si="36"/>
        <v>0</v>
      </c>
    </row>
    <row r="227" spans="2:63" ht="15" customHeight="1" x14ac:dyDescent="0.25">
      <c r="B227" s="14">
        <v>219</v>
      </c>
      <c r="C227" s="95" t="str">
        <f t="shared" si="40"/>
        <v/>
      </c>
      <c r="D227" s="15" t="str">
        <f t="shared" si="45"/>
        <v>OK</v>
      </c>
      <c r="E227" s="16" t="e">
        <f>VLOOKUP('Data Sheet'!$B$8,'Data Sheet'!$I$2:$J$9,2,FALSE)</f>
        <v>#N/A</v>
      </c>
      <c r="F227" s="16" t="str">
        <f t="shared" si="41"/>
        <v/>
      </c>
      <c r="G227" s="103">
        <f t="shared" si="42"/>
        <v>0</v>
      </c>
      <c r="H227" s="17" t="s">
        <v>26</v>
      </c>
      <c r="I227" s="17" t="s">
        <v>26</v>
      </c>
      <c r="J227" s="17" t="str">
        <f>IF('Data Sheet'!$B$9="NC-50","N/A","OK")</f>
        <v>OK</v>
      </c>
      <c r="K227" s="17" t="str">
        <f>IF('Data Sheet'!$B$9="NC-50","N/A","OK")</f>
        <v>OK</v>
      </c>
      <c r="L227" s="17" t="str">
        <f t="shared" si="43"/>
        <v>OK</v>
      </c>
      <c r="M227" s="17" t="str">
        <f t="shared" si="44"/>
        <v>OK</v>
      </c>
      <c r="N227" s="18" t="str">
        <f>IF(BO227&lt;&gt;"",
    IF(INT('Data Sheet'!$A$19)=INT('Data Sheet'!$B$19),
        --(INT('Data Sheet'!$A$19) &amp; "." &amp; BO227),
        IF(AND((--(INT('Data Sheet'!$A$19) &amp; "." &amp; BO227)&gt;=--('Data Sheet'!$A$19)), (--(INT('Data Sheet'!$A$19) &amp; "." &amp; BO227)&lt;=--('Data Sheet'!$B$19))),
            --(INT('Data Sheet'!$A$19) &amp; "." &amp; BO227),
            --(INT('Data Sheet'!$B$19) &amp; "." &amp; BO227)
        )
    ),
    IF(BN227&lt;&gt;"",
        IF(INT('Data Sheet'!$A$19)=INT('Data Sheet'!$B$19),
            --(INT('Data Sheet'!$A$19) &amp; "." &amp; LEFT(BN227,3)),
            IF(AND((--(INT('Data Sheet'!$A$19) &amp; "." &amp; LEFT(BN227,3))&gt;=--('Data Sheet'!$A$19)), (--(INT('Data Sheet'!$A$19) &amp; "." &amp; LEFT(BN227,3))&lt;=--('Data Sheet'!$B$19))),
                --(INT('Data Sheet'!$A$19) &amp; "." &amp; LEFT(BN227,3)),
                --(INT('Data Sheet'!$B$19) &amp; "." &amp; LEFT(BN227,3))
            )
        ),
        "OK"
    )
)</f>
        <v>OK</v>
      </c>
      <c r="O227" s="23" t="str">
        <f>IF(BP227&lt;&gt;"",
    IF(INT('Data Sheet'!$A$19)=INT('Data Sheet'!$B$19),
        --(INT('Data Sheet'!$A$19) &amp; "." &amp; BP227),
        IF(AND((--(INT('Data Sheet'!$A$19) &amp; "." &amp; BP227)&gt;=--('Data Sheet'!$A$19)), (--(INT('Data Sheet'!$A$19) &amp; "." &amp; BP227)&lt;=--('Data Sheet'!$B$19))),
            --(INT('Data Sheet'!$A$19) &amp; "." &amp; BP227),
            --(INT('Data Sheet'!$B$19) &amp; "." &amp; BP227)
        )
    ),
    IF(BN227&lt;&gt;"",
        IF(INT('Data Sheet'!$A$19)=INT('Data Sheet'!$B$19),
            --(INT('Data Sheet'!$A$19) &amp; "." &amp; RIGHT(BN227,3)),
            IF(AND((--(INT('Data Sheet'!$A$19) &amp; "." &amp; RIGHT(BN227,3))&gt;=--('Data Sheet'!$A$19)), (--(INT('Data Sheet'!$A$19) &amp; "." &amp; RIGHT(BN227,3))&lt;=--('Data Sheet'!$B$19))),
                --(INT('Data Sheet'!$A$19) &amp; "." &amp; RIGHT(BN227,3)),
                --(INT('Data Sheet'!$B$19) &amp; "." &amp; RIGHT(BN227,3))
            )
        ),
        "OK"
    )
)</f>
        <v>OK</v>
      </c>
      <c r="P227" s="23" t="str">
        <f>IF(BR227&lt;&gt;"",
    IF(INT('Data Sheet'!$A$19)=INT('Data Sheet'!$B$15),
        --(INT('Data Sheet'!$A$15) &amp; "." &amp; BR227),
        IF(AND((--(INT('Data Sheet'!$A$15) &amp; "." &amp; BR227)&gt;=--('Data Sheet'!$A$15)), (--(INT('Data Sheet'!$A$15) &amp; "." &amp; BR227)&lt;=--('Data Sheet'!$B$15))),
            --(INT('Data Sheet'!$A$15) &amp; "." &amp; BR227),
            --(INT('Data Sheet'!$B$15) &amp; "." &amp; BR227)
        )
    ),
    IF(BQ227&lt;&gt;"",
        IF(INT('Data Sheet'!$A$15)=INT('Data Sheet'!$B$15),
            --(INT('Data Sheet'!$A$15) &amp; "." &amp; LEFT(BQ227,3)),
            IF(AND((--(INT('Data Sheet'!$A$15) &amp; "." &amp; LEFT(BQ227,3))&gt;=--('Data Sheet'!$A$15)), (--(INT('Data Sheet'!$A$15) &amp; "." &amp; LEFT(BQ227,3))&lt;=--('Data Sheet'!$B$15))),
                --(INT('Data Sheet'!$A$15) &amp; "." &amp; LEFT(BQ227,3)),
                --(INT('Data Sheet'!$B$15) &amp; "." &amp; LEFT(BQ227,3))
            )
        ),
        "OK"
    )
)</f>
        <v>OK</v>
      </c>
      <c r="Q227" s="23" t="str">
        <f>IF(BS227&lt;&gt;"",
    IF(INT('Data Sheet'!$A$19)=INT('Data Sheet'!$B$15),
        --(INT('Data Sheet'!$A$15) &amp; "." &amp; BS227),
        IF(AND((--(INT('Data Sheet'!$A$15) &amp; "." &amp; BS227)&gt;=--('Data Sheet'!$A$15)), (--(INT('Data Sheet'!$A$15) &amp; "." &amp; BS227)&lt;=--('Data Sheet'!$B$15))),
            --(INT('Data Sheet'!$A$15) &amp; "." &amp; BS227),
            --(INT('Data Sheet'!$B$15) &amp; "." &amp; BS227)
        )
    ),
    IF(BQ227&lt;&gt;"",
        IF(INT('Data Sheet'!$A$15)=INT('Data Sheet'!$B$15),
            --(INT('Data Sheet'!$A$15) &amp; "." &amp; RIGHT(BQ227,3)),
            IF(AND((--(INT('Data Sheet'!$A$15) &amp; "." &amp; RIGHT(BQ227,3))&gt;=--('Data Sheet'!$A$15)), (--(INT('Data Sheet'!$A$15) &amp; "." &amp; RIGHT(BQ227,3))&lt;=--('Data Sheet'!$B$15))),
                --(INT('Data Sheet'!$A$15) &amp; "." &amp; RIGHT(BQ227,3)),
                --(INT('Data Sheet'!$B$15) &amp; "." &amp; RIGHT(BQ227,3))
            )
        ),
        "OK"
    )
)</f>
        <v>OK</v>
      </c>
      <c r="R227" s="19"/>
      <c r="S227" s="19"/>
      <c r="T227" s="19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1"/>
      <c r="AU227" s="21"/>
      <c r="AV227" s="21"/>
      <c r="AW227" s="22"/>
      <c r="AX227" s="99"/>
      <c r="AY227" s="20"/>
      <c r="AZ227" s="20"/>
      <c r="BA227" s="22"/>
      <c r="BB227">
        <v>219</v>
      </c>
      <c r="BC227" s="80"/>
      <c r="BD227" s="80"/>
      <c r="BE227" s="80"/>
      <c r="BF227" s="80"/>
      <c r="BG227" s="32" t="str">
        <f t="shared" si="37"/>
        <v/>
      </c>
      <c r="BH227" s="78">
        <f t="shared" si="35"/>
        <v>0</v>
      </c>
      <c r="BI227" s="2">
        <f t="shared" si="38"/>
        <v>0</v>
      </c>
      <c r="BJ227" s="2">
        <f t="shared" si="39"/>
        <v>0</v>
      </c>
      <c r="BK227" s="2">
        <f t="shared" si="36"/>
        <v>0</v>
      </c>
    </row>
    <row r="228" spans="2:63" ht="15" customHeight="1" x14ac:dyDescent="0.25">
      <c r="B228" s="14">
        <v>220</v>
      </c>
      <c r="C228" s="95" t="str">
        <f t="shared" si="40"/>
        <v/>
      </c>
      <c r="D228" s="15" t="str">
        <f t="shared" si="45"/>
        <v>OK</v>
      </c>
      <c r="E228" s="16" t="e">
        <f>VLOOKUP('Data Sheet'!$B$8,'Data Sheet'!$I$2:$J$9,2,FALSE)</f>
        <v>#N/A</v>
      </c>
      <c r="F228" s="16" t="str">
        <f t="shared" si="41"/>
        <v/>
      </c>
      <c r="G228" s="103">
        <f t="shared" si="42"/>
        <v>0</v>
      </c>
      <c r="H228" s="17" t="s">
        <v>26</v>
      </c>
      <c r="I228" s="17" t="s">
        <v>26</v>
      </c>
      <c r="J228" s="17" t="str">
        <f>IF('Data Sheet'!$B$9="NC-50","N/A","OK")</f>
        <v>OK</v>
      </c>
      <c r="K228" s="17" t="str">
        <f>IF('Data Sheet'!$B$9="NC-50","N/A","OK")</f>
        <v>OK</v>
      </c>
      <c r="L228" s="17" t="str">
        <f t="shared" si="43"/>
        <v>OK</v>
      </c>
      <c r="M228" s="17" t="str">
        <f t="shared" si="44"/>
        <v>OK</v>
      </c>
      <c r="N228" s="18" t="str">
        <f>IF(BO228&lt;&gt;"",
    IF(INT('Data Sheet'!$A$19)=INT('Data Sheet'!$B$19),
        --(INT('Data Sheet'!$A$19) &amp; "." &amp; BO228),
        IF(AND((--(INT('Data Sheet'!$A$19) &amp; "." &amp; BO228)&gt;=--('Data Sheet'!$A$19)), (--(INT('Data Sheet'!$A$19) &amp; "." &amp; BO228)&lt;=--('Data Sheet'!$B$19))),
            --(INT('Data Sheet'!$A$19) &amp; "." &amp; BO228),
            --(INT('Data Sheet'!$B$19) &amp; "." &amp; BO228)
        )
    ),
    IF(BN228&lt;&gt;"",
        IF(INT('Data Sheet'!$A$19)=INT('Data Sheet'!$B$19),
            --(INT('Data Sheet'!$A$19) &amp; "." &amp; LEFT(BN228,3)),
            IF(AND((--(INT('Data Sheet'!$A$19) &amp; "." &amp; LEFT(BN228,3))&gt;=--('Data Sheet'!$A$19)), (--(INT('Data Sheet'!$A$19) &amp; "." &amp; LEFT(BN228,3))&lt;=--('Data Sheet'!$B$19))),
                --(INT('Data Sheet'!$A$19) &amp; "." &amp; LEFT(BN228,3)),
                --(INT('Data Sheet'!$B$19) &amp; "." &amp; LEFT(BN228,3))
            )
        ),
        "OK"
    )
)</f>
        <v>OK</v>
      </c>
      <c r="O228" s="23" t="str">
        <f>IF(BP228&lt;&gt;"",
    IF(INT('Data Sheet'!$A$19)=INT('Data Sheet'!$B$19),
        --(INT('Data Sheet'!$A$19) &amp; "." &amp; BP228),
        IF(AND((--(INT('Data Sheet'!$A$19) &amp; "." &amp; BP228)&gt;=--('Data Sheet'!$A$19)), (--(INT('Data Sheet'!$A$19) &amp; "." &amp; BP228)&lt;=--('Data Sheet'!$B$19))),
            --(INT('Data Sheet'!$A$19) &amp; "." &amp; BP228),
            --(INT('Data Sheet'!$B$19) &amp; "." &amp; BP228)
        )
    ),
    IF(BN228&lt;&gt;"",
        IF(INT('Data Sheet'!$A$19)=INT('Data Sheet'!$B$19),
            --(INT('Data Sheet'!$A$19) &amp; "." &amp; RIGHT(BN228,3)),
            IF(AND((--(INT('Data Sheet'!$A$19) &amp; "." &amp; RIGHT(BN228,3))&gt;=--('Data Sheet'!$A$19)), (--(INT('Data Sheet'!$A$19) &amp; "." &amp; RIGHT(BN228,3))&lt;=--('Data Sheet'!$B$19))),
                --(INT('Data Sheet'!$A$19) &amp; "." &amp; RIGHT(BN228,3)),
                --(INT('Data Sheet'!$B$19) &amp; "." &amp; RIGHT(BN228,3))
            )
        ),
        "OK"
    )
)</f>
        <v>OK</v>
      </c>
      <c r="P228" s="23" t="str">
        <f>IF(BR228&lt;&gt;"",
    IF(INT('Data Sheet'!$A$19)=INT('Data Sheet'!$B$15),
        --(INT('Data Sheet'!$A$15) &amp; "." &amp; BR228),
        IF(AND((--(INT('Data Sheet'!$A$15) &amp; "." &amp; BR228)&gt;=--('Data Sheet'!$A$15)), (--(INT('Data Sheet'!$A$15) &amp; "." &amp; BR228)&lt;=--('Data Sheet'!$B$15))),
            --(INT('Data Sheet'!$A$15) &amp; "." &amp; BR228),
            --(INT('Data Sheet'!$B$15) &amp; "." &amp; BR228)
        )
    ),
    IF(BQ228&lt;&gt;"",
        IF(INT('Data Sheet'!$A$15)=INT('Data Sheet'!$B$15),
            --(INT('Data Sheet'!$A$15) &amp; "." &amp; LEFT(BQ228,3)),
            IF(AND((--(INT('Data Sheet'!$A$15) &amp; "." &amp; LEFT(BQ228,3))&gt;=--('Data Sheet'!$A$15)), (--(INT('Data Sheet'!$A$15) &amp; "." &amp; LEFT(BQ228,3))&lt;=--('Data Sheet'!$B$15))),
                --(INT('Data Sheet'!$A$15) &amp; "." &amp; LEFT(BQ228,3)),
                --(INT('Data Sheet'!$B$15) &amp; "." &amp; LEFT(BQ228,3))
            )
        ),
        "OK"
    )
)</f>
        <v>OK</v>
      </c>
      <c r="Q228" s="23" t="str">
        <f>IF(BS228&lt;&gt;"",
    IF(INT('Data Sheet'!$A$19)=INT('Data Sheet'!$B$15),
        --(INT('Data Sheet'!$A$15) &amp; "." &amp; BS228),
        IF(AND((--(INT('Data Sheet'!$A$15) &amp; "." &amp; BS228)&gt;=--('Data Sheet'!$A$15)), (--(INT('Data Sheet'!$A$15) &amp; "." &amp; BS228)&lt;=--('Data Sheet'!$B$15))),
            --(INT('Data Sheet'!$A$15) &amp; "." &amp; BS228),
            --(INT('Data Sheet'!$B$15) &amp; "." &amp; BS228)
        )
    ),
    IF(BQ228&lt;&gt;"",
        IF(INT('Data Sheet'!$A$15)=INT('Data Sheet'!$B$15),
            --(INT('Data Sheet'!$A$15) &amp; "." &amp; RIGHT(BQ228,3)),
            IF(AND((--(INT('Data Sheet'!$A$15) &amp; "." &amp; RIGHT(BQ228,3))&gt;=--('Data Sheet'!$A$15)), (--(INT('Data Sheet'!$A$15) &amp; "." &amp; RIGHT(BQ228,3))&lt;=--('Data Sheet'!$B$15))),
                --(INT('Data Sheet'!$A$15) &amp; "." &amp; RIGHT(BQ228,3)),
                --(INT('Data Sheet'!$B$15) &amp; "." &amp; RIGHT(BQ228,3))
            )
        ),
        "OK"
    )
)</f>
        <v>OK</v>
      </c>
      <c r="R228" s="19"/>
      <c r="S228" s="19"/>
      <c r="T228" s="19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1"/>
      <c r="AU228" s="21"/>
      <c r="AV228" s="21"/>
      <c r="AW228" s="22"/>
      <c r="AX228" s="99"/>
      <c r="AY228" s="20"/>
      <c r="AZ228" s="20"/>
      <c r="BA228" s="22"/>
      <c r="BB228">
        <v>220</v>
      </c>
      <c r="BC228" s="80"/>
      <c r="BD228" s="80"/>
      <c r="BE228" s="80"/>
      <c r="BF228" s="80"/>
      <c r="BG228" s="32" t="str">
        <f t="shared" si="37"/>
        <v/>
      </c>
      <c r="BH228" s="78">
        <f t="shared" si="35"/>
        <v>0</v>
      </c>
      <c r="BI228" s="2">
        <f t="shared" si="38"/>
        <v>0</v>
      </c>
      <c r="BJ228" s="2">
        <f t="shared" si="39"/>
        <v>0</v>
      </c>
      <c r="BK228" s="2">
        <f t="shared" si="36"/>
        <v>0</v>
      </c>
    </row>
    <row r="229" spans="2:63" ht="15" customHeight="1" x14ac:dyDescent="0.25">
      <c r="B229" s="14">
        <v>221</v>
      </c>
      <c r="C229" s="95" t="str">
        <f t="shared" si="40"/>
        <v/>
      </c>
      <c r="D229" s="15" t="str">
        <f t="shared" si="45"/>
        <v>OK</v>
      </c>
      <c r="E229" s="16" t="e">
        <f>VLOOKUP('Data Sheet'!$B$8,'Data Sheet'!$I$2:$J$9,2,FALSE)</f>
        <v>#N/A</v>
      </c>
      <c r="F229" s="16" t="str">
        <f t="shared" si="41"/>
        <v/>
      </c>
      <c r="G229" s="103">
        <f t="shared" si="42"/>
        <v>0</v>
      </c>
      <c r="H229" s="17" t="s">
        <v>26</v>
      </c>
      <c r="I229" s="17" t="s">
        <v>26</v>
      </c>
      <c r="J229" s="17" t="str">
        <f>IF('Data Sheet'!$B$9="NC-50","N/A","OK")</f>
        <v>OK</v>
      </c>
      <c r="K229" s="17" t="str">
        <f>IF('Data Sheet'!$B$9="NC-50","N/A","OK")</f>
        <v>OK</v>
      </c>
      <c r="L229" s="17" t="str">
        <f t="shared" si="43"/>
        <v>OK</v>
      </c>
      <c r="M229" s="17" t="str">
        <f t="shared" si="44"/>
        <v>OK</v>
      </c>
      <c r="N229" s="18" t="str">
        <f>IF(BO229&lt;&gt;"",
    IF(INT('Data Sheet'!$A$19)=INT('Data Sheet'!$B$19),
        --(INT('Data Sheet'!$A$19) &amp; "." &amp; BO229),
        IF(AND((--(INT('Data Sheet'!$A$19) &amp; "." &amp; BO229)&gt;=--('Data Sheet'!$A$19)), (--(INT('Data Sheet'!$A$19) &amp; "." &amp; BO229)&lt;=--('Data Sheet'!$B$19))),
            --(INT('Data Sheet'!$A$19) &amp; "." &amp; BO229),
            --(INT('Data Sheet'!$B$19) &amp; "." &amp; BO229)
        )
    ),
    IF(BN229&lt;&gt;"",
        IF(INT('Data Sheet'!$A$19)=INT('Data Sheet'!$B$19),
            --(INT('Data Sheet'!$A$19) &amp; "." &amp; LEFT(BN229,3)),
            IF(AND((--(INT('Data Sheet'!$A$19) &amp; "." &amp; LEFT(BN229,3))&gt;=--('Data Sheet'!$A$19)), (--(INT('Data Sheet'!$A$19) &amp; "." &amp; LEFT(BN229,3))&lt;=--('Data Sheet'!$B$19))),
                --(INT('Data Sheet'!$A$19) &amp; "." &amp; LEFT(BN229,3)),
                --(INT('Data Sheet'!$B$19) &amp; "." &amp; LEFT(BN229,3))
            )
        ),
        "OK"
    )
)</f>
        <v>OK</v>
      </c>
      <c r="O229" s="23" t="str">
        <f>IF(BP229&lt;&gt;"",
    IF(INT('Data Sheet'!$A$19)=INT('Data Sheet'!$B$19),
        --(INT('Data Sheet'!$A$19) &amp; "." &amp; BP229),
        IF(AND((--(INT('Data Sheet'!$A$19) &amp; "." &amp; BP229)&gt;=--('Data Sheet'!$A$19)), (--(INT('Data Sheet'!$A$19) &amp; "." &amp; BP229)&lt;=--('Data Sheet'!$B$19))),
            --(INT('Data Sheet'!$A$19) &amp; "." &amp; BP229),
            --(INT('Data Sheet'!$B$19) &amp; "." &amp; BP229)
        )
    ),
    IF(BN229&lt;&gt;"",
        IF(INT('Data Sheet'!$A$19)=INT('Data Sheet'!$B$19),
            --(INT('Data Sheet'!$A$19) &amp; "." &amp; RIGHT(BN229,3)),
            IF(AND((--(INT('Data Sheet'!$A$19) &amp; "." &amp; RIGHT(BN229,3))&gt;=--('Data Sheet'!$A$19)), (--(INT('Data Sheet'!$A$19) &amp; "." &amp; RIGHT(BN229,3))&lt;=--('Data Sheet'!$B$19))),
                --(INT('Data Sheet'!$A$19) &amp; "." &amp; RIGHT(BN229,3)),
                --(INT('Data Sheet'!$B$19) &amp; "." &amp; RIGHT(BN229,3))
            )
        ),
        "OK"
    )
)</f>
        <v>OK</v>
      </c>
      <c r="P229" s="23" t="str">
        <f>IF(BR229&lt;&gt;"",
    IF(INT('Data Sheet'!$A$19)=INT('Data Sheet'!$B$15),
        --(INT('Data Sheet'!$A$15) &amp; "." &amp; BR229),
        IF(AND((--(INT('Data Sheet'!$A$15) &amp; "." &amp; BR229)&gt;=--('Data Sheet'!$A$15)), (--(INT('Data Sheet'!$A$15) &amp; "." &amp; BR229)&lt;=--('Data Sheet'!$B$15))),
            --(INT('Data Sheet'!$A$15) &amp; "." &amp; BR229),
            --(INT('Data Sheet'!$B$15) &amp; "." &amp; BR229)
        )
    ),
    IF(BQ229&lt;&gt;"",
        IF(INT('Data Sheet'!$A$15)=INT('Data Sheet'!$B$15),
            --(INT('Data Sheet'!$A$15) &amp; "." &amp; LEFT(BQ229,3)),
            IF(AND((--(INT('Data Sheet'!$A$15) &amp; "." &amp; LEFT(BQ229,3))&gt;=--('Data Sheet'!$A$15)), (--(INT('Data Sheet'!$A$15) &amp; "." &amp; LEFT(BQ229,3))&lt;=--('Data Sheet'!$B$15))),
                --(INT('Data Sheet'!$A$15) &amp; "." &amp; LEFT(BQ229,3)),
                --(INT('Data Sheet'!$B$15) &amp; "." &amp; LEFT(BQ229,3))
            )
        ),
        "OK"
    )
)</f>
        <v>OK</v>
      </c>
      <c r="Q229" s="23" t="str">
        <f>IF(BS229&lt;&gt;"",
    IF(INT('Data Sheet'!$A$19)=INT('Data Sheet'!$B$15),
        --(INT('Data Sheet'!$A$15) &amp; "." &amp; BS229),
        IF(AND((--(INT('Data Sheet'!$A$15) &amp; "." &amp; BS229)&gt;=--('Data Sheet'!$A$15)), (--(INT('Data Sheet'!$A$15) &amp; "." &amp; BS229)&lt;=--('Data Sheet'!$B$15))),
            --(INT('Data Sheet'!$A$15) &amp; "." &amp; BS229),
            --(INT('Data Sheet'!$B$15) &amp; "." &amp; BS229)
        )
    ),
    IF(BQ229&lt;&gt;"",
        IF(INT('Data Sheet'!$A$15)=INT('Data Sheet'!$B$15),
            --(INT('Data Sheet'!$A$15) &amp; "." &amp; RIGHT(BQ229,3)),
            IF(AND((--(INT('Data Sheet'!$A$15) &amp; "." &amp; RIGHT(BQ229,3))&gt;=--('Data Sheet'!$A$15)), (--(INT('Data Sheet'!$A$15) &amp; "." &amp; RIGHT(BQ229,3))&lt;=--('Data Sheet'!$B$15))),
                --(INT('Data Sheet'!$A$15) &amp; "." &amp; RIGHT(BQ229,3)),
                --(INT('Data Sheet'!$B$15) &amp; "." &amp; RIGHT(BQ229,3))
            )
        ),
        "OK"
    )
)</f>
        <v>OK</v>
      </c>
      <c r="R229" s="19"/>
      <c r="S229" s="19"/>
      <c r="T229" s="19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1"/>
      <c r="AU229" s="21"/>
      <c r="AV229" s="21"/>
      <c r="AW229" s="22"/>
      <c r="AX229" s="99"/>
      <c r="AY229" s="20"/>
      <c r="AZ229" s="20"/>
      <c r="BA229" s="22"/>
      <c r="BB229">
        <v>221</v>
      </c>
      <c r="BC229" s="80"/>
      <c r="BD229" s="80"/>
      <c r="BE229" s="80"/>
      <c r="BF229" s="80"/>
      <c r="BG229" s="32" t="str">
        <f t="shared" si="37"/>
        <v/>
      </c>
      <c r="BH229" s="78">
        <f t="shared" si="35"/>
        <v>0</v>
      </c>
      <c r="BI229" s="2">
        <f t="shared" si="38"/>
        <v>0</v>
      </c>
      <c r="BJ229" s="2">
        <f t="shared" si="39"/>
        <v>0</v>
      </c>
      <c r="BK229" s="2">
        <f t="shared" si="36"/>
        <v>0</v>
      </c>
    </row>
    <row r="230" spans="2:63" ht="15" customHeight="1" x14ac:dyDescent="0.25">
      <c r="B230" s="14">
        <v>222</v>
      </c>
      <c r="C230" s="95" t="str">
        <f t="shared" si="40"/>
        <v/>
      </c>
      <c r="D230" s="15" t="str">
        <f t="shared" si="45"/>
        <v>OK</v>
      </c>
      <c r="E230" s="16" t="e">
        <f>VLOOKUP('Data Sheet'!$B$8,'Data Sheet'!$I$2:$J$9,2,FALSE)</f>
        <v>#N/A</v>
      </c>
      <c r="F230" s="16" t="str">
        <f t="shared" si="41"/>
        <v/>
      </c>
      <c r="G230" s="103">
        <f t="shared" si="42"/>
        <v>0</v>
      </c>
      <c r="H230" s="17" t="s">
        <v>26</v>
      </c>
      <c r="I230" s="17" t="s">
        <v>26</v>
      </c>
      <c r="J230" s="17" t="str">
        <f>IF('Data Sheet'!$B$9="NC-50","N/A","OK")</f>
        <v>OK</v>
      </c>
      <c r="K230" s="17" t="str">
        <f>IF('Data Sheet'!$B$9="NC-50","N/A","OK")</f>
        <v>OK</v>
      </c>
      <c r="L230" s="17" t="str">
        <f t="shared" si="43"/>
        <v>OK</v>
      </c>
      <c r="M230" s="17" t="str">
        <f t="shared" si="44"/>
        <v>OK</v>
      </c>
      <c r="N230" s="18" t="str">
        <f>IF(BO230&lt;&gt;"",
    IF(INT('Data Sheet'!$A$19)=INT('Data Sheet'!$B$19),
        --(INT('Data Sheet'!$A$19) &amp; "." &amp; BO230),
        IF(AND((--(INT('Data Sheet'!$A$19) &amp; "." &amp; BO230)&gt;=--('Data Sheet'!$A$19)), (--(INT('Data Sheet'!$A$19) &amp; "." &amp; BO230)&lt;=--('Data Sheet'!$B$19))),
            --(INT('Data Sheet'!$A$19) &amp; "." &amp; BO230),
            --(INT('Data Sheet'!$B$19) &amp; "." &amp; BO230)
        )
    ),
    IF(BN230&lt;&gt;"",
        IF(INT('Data Sheet'!$A$19)=INT('Data Sheet'!$B$19),
            --(INT('Data Sheet'!$A$19) &amp; "." &amp; LEFT(BN230,3)),
            IF(AND((--(INT('Data Sheet'!$A$19) &amp; "." &amp; LEFT(BN230,3))&gt;=--('Data Sheet'!$A$19)), (--(INT('Data Sheet'!$A$19) &amp; "." &amp; LEFT(BN230,3))&lt;=--('Data Sheet'!$B$19))),
                --(INT('Data Sheet'!$A$19) &amp; "." &amp; LEFT(BN230,3)),
                --(INT('Data Sheet'!$B$19) &amp; "." &amp; LEFT(BN230,3))
            )
        ),
        "OK"
    )
)</f>
        <v>OK</v>
      </c>
      <c r="O230" s="23" t="str">
        <f>IF(BP230&lt;&gt;"",
    IF(INT('Data Sheet'!$A$19)=INT('Data Sheet'!$B$19),
        --(INT('Data Sheet'!$A$19) &amp; "." &amp; BP230),
        IF(AND((--(INT('Data Sheet'!$A$19) &amp; "." &amp; BP230)&gt;=--('Data Sheet'!$A$19)), (--(INT('Data Sheet'!$A$19) &amp; "." &amp; BP230)&lt;=--('Data Sheet'!$B$19))),
            --(INT('Data Sheet'!$A$19) &amp; "." &amp; BP230),
            --(INT('Data Sheet'!$B$19) &amp; "." &amp; BP230)
        )
    ),
    IF(BN230&lt;&gt;"",
        IF(INT('Data Sheet'!$A$19)=INT('Data Sheet'!$B$19),
            --(INT('Data Sheet'!$A$19) &amp; "." &amp; RIGHT(BN230,3)),
            IF(AND((--(INT('Data Sheet'!$A$19) &amp; "." &amp; RIGHT(BN230,3))&gt;=--('Data Sheet'!$A$19)), (--(INT('Data Sheet'!$A$19) &amp; "." &amp; RIGHT(BN230,3))&lt;=--('Data Sheet'!$B$19))),
                --(INT('Data Sheet'!$A$19) &amp; "." &amp; RIGHT(BN230,3)),
                --(INT('Data Sheet'!$B$19) &amp; "." &amp; RIGHT(BN230,3))
            )
        ),
        "OK"
    )
)</f>
        <v>OK</v>
      </c>
      <c r="P230" s="23" t="str">
        <f>IF(BR230&lt;&gt;"",
    IF(INT('Data Sheet'!$A$19)=INT('Data Sheet'!$B$15),
        --(INT('Data Sheet'!$A$15) &amp; "." &amp; BR230),
        IF(AND((--(INT('Data Sheet'!$A$15) &amp; "." &amp; BR230)&gt;=--('Data Sheet'!$A$15)), (--(INT('Data Sheet'!$A$15) &amp; "." &amp; BR230)&lt;=--('Data Sheet'!$B$15))),
            --(INT('Data Sheet'!$A$15) &amp; "." &amp; BR230),
            --(INT('Data Sheet'!$B$15) &amp; "." &amp; BR230)
        )
    ),
    IF(BQ230&lt;&gt;"",
        IF(INT('Data Sheet'!$A$15)=INT('Data Sheet'!$B$15),
            --(INT('Data Sheet'!$A$15) &amp; "." &amp; LEFT(BQ230,3)),
            IF(AND((--(INT('Data Sheet'!$A$15) &amp; "." &amp; LEFT(BQ230,3))&gt;=--('Data Sheet'!$A$15)), (--(INT('Data Sheet'!$A$15) &amp; "." &amp; LEFT(BQ230,3))&lt;=--('Data Sheet'!$B$15))),
                --(INT('Data Sheet'!$A$15) &amp; "." &amp; LEFT(BQ230,3)),
                --(INT('Data Sheet'!$B$15) &amp; "." &amp; LEFT(BQ230,3))
            )
        ),
        "OK"
    )
)</f>
        <v>OK</v>
      </c>
      <c r="Q230" s="23" t="str">
        <f>IF(BS230&lt;&gt;"",
    IF(INT('Data Sheet'!$A$19)=INT('Data Sheet'!$B$15),
        --(INT('Data Sheet'!$A$15) &amp; "." &amp; BS230),
        IF(AND((--(INT('Data Sheet'!$A$15) &amp; "." &amp; BS230)&gt;=--('Data Sheet'!$A$15)), (--(INT('Data Sheet'!$A$15) &amp; "." &amp; BS230)&lt;=--('Data Sheet'!$B$15))),
            --(INT('Data Sheet'!$A$15) &amp; "." &amp; BS230),
            --(INT('Data Sheet'!$B$15) &amp; "." &amp; BS230)
        )
    ),
    IF(BQ230&lt;&gt;"",
        IF(INT('Data Sheet'!$A$15)=INT('Data Sheet'!$B$15),
            --(INT('Data Sheet'!$A$15) &amp; "." &amp; RIGHT(BQ230,3)),
            IF(AND((--(INT('Data Sheet'!$A$15) &amp; "." &amp; RIGHT(BQ230,3))&gt;=--('Data Sheet'!$A$15)), (--(INT('Data Sheet'!$A$15) &amp; "." &amp; RIGHT(BQ230,3))&lt;=--('Data Sheet'!$B$15))),
                --(INT('Data Sheet'!$A$15) &amp; "." &amp; RIGHT(BQ230,3)),
                --(INT('Data Sheet'!$B$15) &amp; "." &amp; RIGHT(BQ230,3))
            )
        ),
        "OK"
    )
)</f>
        <v>OK</v>
      </c>
      <c r="R230" s="19"/>
      <c r="S230" s="19"/>
      <c r="T230" s="19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1"/>
      <c r="AU230" s="21"/>
      <c r="AV230" s="21"/>
      <c r="AW230" s="22"/>
      <c r="AX230" s="99"/>
      <c r="AY230" s="20"/>
      <c r="AZ230" s="20"/>
      <c r="BA230" s="22"/>
      <c r="BB230">
        <v>222</v>
      </c>
      <c r="BC230" s="80"/>
      <c r="BD230" s="80"/>
      <c r="BE230" s="80"/>
      <c r="BF230" s="80"/>
      <c r="BG230" s="32" t="str">
        <f t="shared" si="37"/>
        <v/>
      </c>
      <c r="BH230" s="78">
        <f t="shared" si="35"/>
        <v>0</v>
      </c>
      <c r="BI230" s="2">
        <f t="shared" si="38"/>
        <v>0</v>
      </c>
      <c r="BJ230" s="2">
        <f t="shared" si="39"/>
        <v>0</v>
      </c>
      <c r="BK230" s="2">
        <f t="shared" si="36"/>
        <v>0</v>
      </c>
    </row>
    <row r="231" spans="2:63" ht="15" customHeight="1" x14ac:dyDescent="0.25">
      <c r="B231" s="14">
        <v>223</v>
      </c>
      <c r="C231" s="95" t="str">
        <f t="shared" si="40"/>
        <v/>
      </c>
      <c r="D231" s="15" t="str">
        <f t="shared" si="45"/>
        <v>OK</v>
      </c>
      <c r="E231" s="16" t="e">
        <f>VLOOKUP('Data Sheet'!$B$8,'Data Sheet'!$I$2:$J$9,2,FALSE)</f>
        <v>#N/A</v>
      </c>
      <c r="F231" s="16" t="str">
        <f t="shared" si="41"/>
        <v/>
      </c>
      <c r="G231" s="103">
        <f t="shared" si="42"/>
        <v>0</v>
      </c>
      <c r="H231" s="17" t="s">
        <v>26</v>
      </c>
      <c r="I231" s="17" t="s">
        <v>26</v>
      </c>
      <c r="J231" s="17" t="str">
        <f>IF('Data Sheet'!$B$9="NC-50","N/A","OK")</f>
        <v>OK</v>
      </c>
      <c r="K231" s="17" t="str">
        <f>IF('Data Sheet'!$B$9="NC-50","N/A","OK")</f>
        <v>OK</v>
      </c>
      <c r="L231" s="17" t="str">
        <f t="shared" si="43"/>
        <v>OK</v>
      </c>
      <c r="M231" s="17" t="str">
        <f t="shared" si="44"/>
        <v>OK</v>
      </c>
      <c r="N231" s="18" t="str">
        <f>IF(BO231&lt;&gt;"",
    IF(INT('Data Sheet'!$A$19)=INT('Data Sheet'!$B$19),
        --(INT('Data Sheet'!$A$19) &amp; "." &amp; BO231),
        IF(AND((--(INT('Data Sheet'!$A$19) &amp; "." &amp; BO231)&gt;=--('Data Sheet'!$A$19)), (--(INT('Data Sheet'!$A$19) &amp; "." &amp; BO231)&lt;=--('Data Sheet'!$B$19))),
            --(INT('Data Sheet'!$A$19) &amp; "." &amp; BO231),
            --(INT('Data Sheet'!$B$19) &amp; "." &amp; BO231)
        )
    ),
    IF(BN231&lt;&gt;"",
        IF(INT('Data Sheet'!$A$19)=INT('Data Sheet'!$B$19),
            --(INT('Data Sheet'!$A$19) &amp; "." &amp; LEFT(BN231,3)),
            IF(AND((--(INT('Data Sheet'!$A$19) &amp; "." &amp; LEFT(BN231,3))&gt;=--('Data Sheet'!$A$19)), (--(INT('Data Sheet'!$A$19) &amp; "." &amp; LEFT(BN231,3))&lt;=--('Data Sheet'!$B$19))),
                --(INT('Data Sheet'!$A$19) &amp; "." &amp; LEFT(BN231,3)),
                --(INT('Data Sheet'!$B$19) &amp; "." &amp; LEFT(BN231,3))
            )
        ),
        "OK"
    )
)</f>
        <v>OK</v>
      </c>
      <c r="O231" s="23" t="str">
        <f>IF(BP231&lt;&gt;"",
    IF(INT('Data Sheet'!$A$19)=INT('Data Sheet'!$B$19),
        --(INT('Data Sheet'!$A$19) &amp; "." &amp; BP231),
        IF(AND((--(INT('Data Sheet'!$A$19) &amp; "." &amp; BP231)&gt;=--('Data Sheet'!$A$19)), (--(INT('Data Sheet'!$A$19) &amp; "." &amp; BP231)&lt;=--('Data Sheet'!$B$19))),
            --(INT('Data Sheet'!$A$19) &amp; "." &amp; BP231),
            --(INT('Data Sheet'!$B$19) &amp; "." &amp; BP231)
        )
    ),
    IF(BN231&lt;&gt;"",
        IF(INT('Data Sheet'!$A$19)=INT('Data Sheet'!$B$19),
            --(INT('Data Sheet'!$A$19) &amp; "." &amp; RIGHT(BN231,3)),
            IF(AND((--(INT('Data Sheet'!$A$19) &amp; "." &amp; RIGHT(BN231,3))&gt;=--('Data Sheet'!$A$19)), (--(INT('Data Sheet'!$A$19) &amp; "." &amp; RIGHT(BN231,3))&lt;=--('Data Sheet'!$B$19))),
                --(INT('Data Sheet'!$A$19) &amp; "." &amp; RIGHT(BN231,3)),
                --(INT('Data Sheet'!$B$19) &amp; "." &amp; RIGHT(BN231,3))
            )
        ),
        "OK"
    )
)</f>
        <v>OK</v>
      </c>
      <c r="P231" s="23" t="str">
        <f>IF(BR231&lt;&gt;"",
    IF(INT('Data Sheet'!$A$19)=INT('Data Sheet'!$B$15),
        --(INT('Data Sheet'!$A$15) &amp; "." &amp; BR231),
        IF(AND((--(INT('Data Sheet'!$A$15) &amp; "." &amp; BR231)&gt;=--('Data Sheet'!$A$15)), (--(INT('Data Sheet'!$A$15) &amp; "." &amp; BR231)&lt;=--('Data Sheet'!$B$15))),
            --(INT('Data Sheet'!$A$15) &amp; "." &amp; BR231),
            --(INT('Data Sheet'!$B$15) &amp; "." &amp; BR231)
        )
    ),
    IF(BQ231&lt;&gt;"",
        IF(INT('Data Sheet'!$A$15)=INT('Data Sheet'!$B$15),
            --(INT('Data Sheet'!$A$15) &amp; "." &amp; LEFT(BQ231,3)),
            IF(AND((--(INT('Data Sheet'!$A$15) &amp; "." &amp; LEFT(BQ231,3))&gt;=--('Data Sheet'!$A$15)), (--(INT('Data Sheet'!$A$15) &amp; "." &amp; LEFT(BQ231,3))&lt;=--('Data Sheet'!$B$15))),
                --(INT('Data Sheet'!$A$15) &amp; "." &amp; LEFT(BQ231,3)),
                --(INT('Data Sheet'!$B$15) &amp; "." &amp; LEFT(BQ231,3))
            )
        ),
        "OK"
    )
)</f>
        <v>OK</v>
      </c>
      <c r="Q231" s="23" t="str">
        <f>IF(BS231&lt;&gt;"",
    IF(INT('Data Sheet'!$A$19)=INT('Data Sheet'!$B$15),
        --(INT('Data Sheet'!$A$15) &amp; "." &amp; BS231),
        IF(AND((--(INT('Data Sheet'!$A$15) &amp; "." &amp; BS231)&gt;=--('Data Sheet'!$A$15)), (--(INT('Data Sheet'!$A$15) &amp; "." &amp; BS231)&lt;=--('Data Sheet'!$B$15))),
            --(INT('Data Sheet'!$A$15) &amp; "." &amp; BS231),
            --(INT('Data Sheet'!$B$15) &amp; "." &amp; BS231)
        )
    ),
    IF(BQ231&lt;&gt;"",
        IF(INT('Data Sheet'!$A$15)=INT('Data Sheet'!$B$15),
            --(INT('Data Sheet'!$A$15) &amp; "." &amp; RIGHT(BQ231,3)),
            IF(AND((--(INT('Data Sheet'!$A$15) &amp; "." &amp; RIGHT(BQ231,3))&gt;=--('Data Sheet'!$A$15)), (--(INT('Data Sheet'!$A$15) &amp; "." &amp; RIGHT(BQ231,3))&lt;=--('Data Sheet'!$B$15))),
                --(INT('Data Sheet'!$A$15) &amp; "." &amp; RIGHT(BQ231,3)),
                --(INT('Data Sheet'!$B$15) &amp; "." &amp; RIGHT(BQ231,3))
            )
        ),
        "OK"
    )
)</f>
        <v>OK</v>
      </c>
      <c r="R231" s="19"/>
      <c r="S231" s="19"/>
      <c r="T231" s="19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1"/>
      <c r="AU231" s="21"/>
      <c r="AV231" s="21"/>
      <c r="AW231" s="22"/>
      <c r="AX231" s="99"/>
      <c r="AY231" s="20"/>
      <c r="AZ231" s="20"/>
      <c r="BA231" s="22"/>
      <c r="BB231">
        <v>223</v>
      </c>
      <c r="BC231" s="80"/>
      <c r="BD231" s="80"/>
      <c r="BE231" s="80"/>
      <c r="BF231" s="80"/>
      <c r="BG231" s="32" t="str">
        <f t="shared" si="37"/>
        <v/>
      </c>
      <c r="BH231" s="78">
        <f t="shared" si="35"/>
        <v>0</v>
      </c>
      <c r="BI231" s="2">
        <f t="shared" si="38"/>
        <v>0</v>
      </c>
      <c r="BJ231" s="2">
        <f t="shared" si="39"/>
        <v>0</v>
      </c>
      <c r="BK231" s="2">
        <f t="shared" si="36"/>
        <v>0</v>
      </c>
    </row>
    <row r="232" spans="2:63" ht="15" customHeight="1" x14ac:dyDescent="0.25">
      <c r="B232" s="14">
        <v>224</v>
      </c>
      <c r="C232" s="95" t="str">
        <f t="shared" si="40"/>
        <v/>
      </c>
      <c r="D232" s="15" t="str">
        <f t="shared" si="45"/>
        <v>OK</v>
      </c>
      <c r="E232" s="16" t="e">
        <f>VLOOKUP('Data Sheet'!$B$8,'Data Sheet'!$I$2:$J$9,2,FALSE)</f>
        <v>#N/A</v>
      </c>
      <c r="F232" s="16" t="str">
        <f t="shared" si="41"/>
        <v/>
      </c>
      <c r="G232" s="103">
        <f t="shared" si="42"/>
        <v>0</v>
      </c>
      <c r="H232" s="17" t="s">
        <v>26</v>
      </c>
      <c r="I232" s="17" t="s">
        <v>26</v>
      </c>
      <c r="J232" s="17" t="str">
        <f>IF('Data Sheet'!$B$9="NC-50","N/A","OK")</f>
        <v>OK</v>
      </c>
      <c r="K232" s="17" t="str">
        <f>IF('Data Sheet'!$B$9="NC-50","N/A","OK")</f>
        <v>OK</v>
      </c>
      <c r="L232" s="17" t="str">
        <f t="shared" si="43"/>
        <v>OK</v>
      </c>
      <c r="M232" s="17" t="str">
        <f t="shared" si="44"/>
        <v>OK</v>
      </c>
      <c r="N232" s="18" t="str">
        <f>IF(BO232&lt;&gt;"",
    IF(INT('Data Sheet'!$A$19)=INT('Data Sheet'!$B$19),
        --(INT('Data Sheet'!$A$19) &amp; "." &amp; BO232),
        IF(AND((--(INT('Data Sheet'!$A$19) &amp; "." &amp; BO232)&gt;=--('Data Sheet'!$A$19)), (--(INT('Data Sheet'!$A$19) &amp; "." &amp; BO232)&lt;=--('Data Sheet'!$B$19))),
            --(INT('Data Sheet'!$A$19) &amp; "." &amp; BO232),
            --(INT('Data Sheet'!$B$19) &amp; "." &amp; BO232)
        )
    ),
    IF(BN232&lt;&gt;"",
        IF(INT('Data Sheet'!$A$19)=INT('Data Sheet'!$B$19),
            --(INT('Data Sheet'!$A$19) &amp; "." &amp; LEFT(BN232,3)),
            IF(AND((--(INT('Data Sheet'!$A$19) &amp; "." &amp; LEFT(BN232,3))&gt;=--('Data Sheet'!$A$19)), (--(INT('Data Sheet'!$A$19) &amp; "." &amp; LEFT(BN232,3))&lt;=--('Data Sheet'!$B$19))),
                --(INT('Data Sheet'!$A$19) &amp; "." &amp; LEFT(BN232,3)),
                --(INT('Data Sheet'!$B$19) &amp; "." &amp; LEFT(BN232,3))
            )
        ),
        "OK"
    )
)</f>
        <v>OK</v>
      </c>
      <c r="O232" s="23" t="str">
        <f>IF(BP232&lt;&gt;"",
    IF(INT('Data Sheet'!$A$19)=INT('Data Sheet'!$B$19),
        --(INT('Data Sheet'!$A$19) &amp; "." &amp; BP232),
        IF(AND((--(INT('Data Sheet'!$A$19) &amp; "." &amp; BP232)&gt;=--('Data Sheet'!$A$19)), (--(INT('Data Sheet'!$A$19) &amp; "." &amp; BP232)&lt;=--('Data Sheet'!$B$19))),
            --(INT('Data Sheet'!$A$19) &amp; "." &amp; BP232),
            --(INT('Data Sheet'!$B$19) &amp; "." &amp; BP232)
        )
    ),
    IF(BN232&lt;&gt;"",
        IF(INT('Data Sheet'!$A$19)=INT('Data Sheet'!$B$19),
            --(INT('Data Sheet'!$A$19) &amp; "." &amp; RIGHT(BN232,3)),
            IF(AND((--(INT('Data Sheet'!$A$19) &amp; "." &amp; RIGHT(BN232,3))&gt;=--('Data Sheet'!$A$19)), (--(INT('Data Sheet'!$A$19) &amp; "." &amp; RIGHT(BN232,3))&lt;=--('Data Sheet'!$B$19))),
                --(INT('Data Sheet'!$A$19) &amp; "." &amp; RIGHT(BN232,3)),
                --(INT('Data Sheet'!$B$19) &amp; "." &amp; RIGHT(BN232,3))
            )
        ),
        "OK"
    )
)</f>
        <v>OK</v>
      </c>
      <c r="P232" s="23" t="str">
        <f>IF(BR232&lt;&gt;"",
    IF(INT('Data Sheet'!$A$19)=INT('Data Sheet'!$B$15),
        --(INT('Data Sheet'!$A$15) &amp; "." &amp; BR232),
        IF(AND((--(INT('Data Sheet'!$A$15) &amp; "." &amp; BR232)&gt;=--('Data Sheet'!$A$15)), (--(INT('Data Sheet'!$A$15) &amp; "." &amp; BR232)&lt;=--('Data Sheet'!$B$15))),
            --(INT('Data Sheet'!$A$15) &amp; "." &amp; BR232),
            --(INT('Data Sheet'!$B$15) &amp; "." &amp; BR232)
        )
    ),
    IF(BQ232&lt;&gt;"",
        IF(INT('Data Sheet'!$A$15)=INT('Data Sheet'!$B$15),
            --(INT('Data Sheet'!$A$15) &amp; "." &amp; LEFT(BQ232,3)),
            IF(AND((--(INT('Data Sheet'!$A$15) &amp; "." &amp; LEFT(BQ232,3))&gt;=--('Data Sheet'!$A$15)), (--(INT('Data Sheet'!$A$15) &amp; "." &amp; LEFT(BQ232,3))&lt;=--('Data Sheet'!$B$15))),
                --(INT('Data Sheet'!$A$15) &amp; "." &amp; LEFT(BQ232,3)),
                --(INT('Data Sheet'!$B$15) &amp; "." &amp; LEFT(BQ232,3))
            )
        ),
        "OK"
    )
)</f>
        <v>OK</v>
      </c>
      <c r="Q232" s="23" t="str">
        <f>IF(BS232&lt;&gt;"",
    IF(INT('Data Sheet'!$A$19)=INT('Data Sheet'!$B$15),
        --(INT('Data Sheet'!$A$15) &amp; "." &amp; BS232),
        IF(AND((--(INT('Data Sheet'!$A$15) &amp; "." &amp; BS232)&gt;=--('Data Sheet'!$A$15)), (--(INT('Data Sheet'!$A$15) &amp; "." &amp; BS232)&lt;=--('Data Sheet'!$B$15))),
            --(INT('Data Sheet'!$A$15) &amp; "." &amp; BS232),
            --(INT('Data Sheet'!$B$15) &amp; "." &amp; BS232)
        )
    ),
    IF(BQ232&lt;&gt;"",
        IF(INT('Data Sheet'!$A$15)=INT('Data Sheet'!$B$15),
            --(INT('Data Sheet'!$A$15) &amp; "." &amp; RIGHT(BQ232,3)),
            IF(AND((--(INT('Data Sheet'!$A$15) &amp; "." &amp; RIGHT(BQ232,3))&gt;=--('Data Sheet'!$A$15)), (--(INT('Data Sheet'!$A$15) &amp; "." &amp; RIGHT(BQ232,3))&lt;=--('Data Sheet'!$B$15))),
                --(INT('Data Sheet'!$A$15) &amp; "." &amp; RIGHT(BQ232,3)),
                --(INT('Data Sheet'!$B$15) &amp; "." &amp; RIGHT(BQ232,3))
            )
        ),
        "OK"
    )
)</f>
        <v>OK</v>
      </c>
      <c r="R232" s="19"/>
      <c r="S232" s="19"/>
      <c r="T232" s="19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1"/>
      <c r="AU232" s="21"/>
      <c r="AV232" s="21"/>
      <c r="AW232" s="22"/>
      <c r="AX232" s="99"/>
      <c r="AY232" s="20"/>
      <c r="AZ232" s="20"/>
      <c r="BA232" s="22"/>
      <c r="BB232">
        <v>224</v>
      </c>
      <c r="BC232" s="80"/>
      <c r="BD232" s="80"/>
      <c r="BE232" s="80"/>
      <c r="BF232" s="80"/>
      <c r="BG232" s="32" t="str">
        <f t="shared" si="37"/>
        <v/>
      </c>
      <c r="BH232" s="78">
        <f t="shared" si="35"/>
        <v>0</v>
      </c>
      <c r="BI232" s="2">
        <f t="shared" si="38"/>
        <v>0</v>
      </c>
      <c r="BJ232" s="2">
        <f t="shared" si="39"/>
        <v>0</v>
      </c>
      <c r="BK232" s="2">
        <f t="shared" si="36"/>
        <v>0</v>
      </c>
    </row>
    <row r="233" spans="2:63" ht="15" customHeight="1" x14ac:dyDescent="0.25">
      <c r="B233" s="14">
        <v>225</v>
      </c>
      <c r="C233" s="95" t="str">
        <f t="shared" si="40"/>
        <v/>
      </c>
      <c r="D233" s="15" t="str">
        <f t="shared" si="45"/>
        <v>OK</v>
      </c>
      <c r="E233" s="16" t="e">
        <f>VLOOKUP('Data Sheet'!$B$8,'Data Sheet'!$I$2:$J$9,2,FALSE)</f>
        <v>#N/A</v>
      </c>
      <c r="F233" s="16" t="str">
        <f t="shared" si="41"/>
        <v/>
      </c>
      <c r="G233" s="103">
        <f t="shared" si="42"/>
        <v>0</v>
      </c>
      <c r="H233" s="17" t="s">
        <v>26</v>
      </c>
      <c r="I233" s="17" t="s">
        <v>26</v>
      </c>
      <c r="J233" s="17" t="str">
        <f>IF('Data Sheet'!$B$9="NC-50","N/A","OK")</f>
        <v>OK</v>
      </c>
      <c r="K233" s="17" t="str">
        <f>IF('Data Sheet'!$B$9="NC-50","N/A","OK")</f>
        <v>OK</v>
      </c>
      <c r="L233" s="17" t="str">
        <f t="shared" si="43"/>
        <v>OK</v>
      </c>
      <c r="M233" s="17" t="str">
        <f t="shared" si="44"/>
        <v>OK</v>
      </c>
      <c r="N233" s="18" t="str">
        <f>IF(BO233&lt;&gt;"",
    IF(INT('Data Sheet'!$A$19)=INT('Data Sheet'!$B$19),
        --(INT('Data Sheet'!$A$19) &amp; "." &amp; BO233),
        IF(AND((--(INT('Data Sheet'!$A$19) &amp; "." &amp; BO233)&gt;=--('Data Sheet'!$A$19)), (--(INT('Data Sheet'!$A$19) &amp; "." &amp; BO233)&lt;=--('Data Sheet'!$B$19))),
            --(INT('Data Sheet'!$A$19) &amp; "." &amp; BO233),
            --(INT('Data Sheet'!$B$19) &amp; "." &amp; BO233)
        )
    ),
    IF(BN233&lt;&gt;"",
        IF(INT('Data Sheet'!$A$19)=INT('Data Sheet'!$B$19),
            --(INT('Data Sheet'!$A$19) &amp; "." &amp; LEFT(BN233,3)),
            IF(AND((--(INT('Data Sheet'!$A$19) &amp; "." &amp; LEFT(BN233,3))&gt;=--('Data Sheet'!$A$19)), (--(INT('Data Sheet'!$A$19) &amp; "." &amp; LEFT(BN233,3))&lt;=--('Data Sheet'!$B$19))),
                --(INT('Data Sheet'!$A$19) &amp; "." &amp; LEFT(BN233,3)),
                --(INT('Data Sheet'!$B$19) &amp; "." &amp; LEFT(BN233,3))
            )
        ),
        "OK"
    )
)</f>
        <v>OK</v>
      </c>
      <c r="O233" s="23" t="str">
        <f>IF(BP233&lt;&gt;"",
    IF(INT('Data Sheet'!$A$19)=INT('Data Sheet'!$B$19),
        --(INT('Data Sheet'!$A$19) &amp; "." &amp; BP233),
        IF(AND((--(INT('Data Sheet'!$A$19) &amp; "." &amp; BP233)&gt;=--('Data Sheet'!$A$19)), (--(INT('Data Sheet'!$A$19) &amp; "." &amp; BP233)&lt;=--('Data Sheet'!$B$19))),
            --(INT('Data Sheet'!$A$19) &amp; "." &amp; BP233),
            --(INT('Data Sheet'!$B$19) &amp; "." &amp; BP233)
        )
    ),
    IF(BN233&lt;&gt;"",
        IF(INT('Data Sheet'!$A$19)=INT('Data Sheet'!$B$19),
            --(INT('Data Sheet'!$A$19) &amp; "." &amp; RIGHT(BN233,3)),
            IF(AND((--(INT('Data Sheet'!$A$19) &amp; "." &amp; RIGHT(BN233,3))&gt;=--('Data Sheet'!$A$19)), (--(INT('Data Sheet'!$A$19) &amp; "." &amp; RIGHT(BN233,3))&lt;=--('Data Sheet'!$B$19))),
                --(INT('Data Sheet'!$A$19) &amp; "." &amp; RIGHT(BN233,3)),
                --(INT('Data Sheet'!$B$19) &amp; "." &amp; RIGHT(BN233,3))
            )
        ),
        "OK"
    )
)</f>
        <v>OK</v>
      </c>
      <c r="P233" s="23" t="str">
        <f>IF(BR233&lt;&gt;"",
    IF(INT('Data Sheet'!$A$19)=INT('Data Sheet'!$B$15),
        --(INT('Data Sheet'!$A$15) &amp; "." &amp; BR233),
        IF(AND((--(INT('Data Sheet'!$A$15) &amp; "." &amp; BR233)&gt;=--('Data Sheet'!$A$15)), (--(INT('Data Sheet'!$A$15) &amp; "." &amp; BR233)&lt;=--('Data Sheet'!$B$15))),
            --(INT('Data Sheet'!$A$15) &amp; "." &amp; BR233),
            --(INT('Data Sheet'!$B$15) &amp; "." &amp; BR233)
        )
    ),
    IF(BQ233&lt;&gt;"",
        IF(INT('Data Sheet'!$A$15)=INT('Data Sheet'!$B$15),
            --(INT('Data Sheet'!$A$15) &amp; "." &amp; LEFT(BQ233,3)),
            IF(AND((--(INT('Data Sheet'!$A$15) &amp; "." &amp; LEFT(BQ233,3))&gt;=--('Data Sheet'!$A$15)), (--(INT('Data Sheet'!$A$15) &amp; "." &amp; LEFT(BQ233,3))&lt;=--('Data Sheet'!$B$15))),
                --(INT('Data Sheet'!$A$15) &amp; "." &amp; LEFT(BQ233,3)),
                --(INT('Data Sheet'!$B$15) &amp; "." &amp; LEFT(BQ233,3))
            )
        ),
        "OK"
    )
)</f>
        <v>OK</v>
      </c>
      <c r="Q233" s="23" t="str">
        <f>IF(BS233&lt;&gt;"",
    IF(INT('Data Sheet'!$A$19)=INT('Data Sheet'!$B$15),
        --(INT('Data Sheet'!$A$15) &amp; "." &amp; BS233),
        IF(AND((--(INT('Data Sheet'!$A$15) &amp; "." &amp; BS233)&gt;=--('Data Sheet'!$A$15)), (--(INT('Data Sheet'!$A$15) &amp; "." &amp; BS233)&lt;=--('Data Sheet'!$B$15))),
            --(INT('Data Sheet'!$A$15) &amp; "." &amp; BS233),
            --(INT('Data Sheet'!$B$15) &amp; "." &amp; BS233)
        )
    ),
    IF(BQ233&lt;&gt;"",
        IF(INT('Data Sheet'!$A$15)=INT('Data Sheet'!$B$15),
            --(INT('Data Sheet'!$A$15) &amp; "." &amp; RIGHT(BQ233,3)),
            IF(AND((--(INT('Data Sheet'!$A$15) &amp; "." &amp; RIGHT(BQ233,3))&gt;=--('Data Sheet'!$A$15)), (--(INT('Data Sheet'!$A$15) &amp; "." &amp; RIGHT(BQ233,3))&lt;=--('Data Sheet'!$B$15))),
                --(INT('Data Sheet'!$A$15) &amp; "." &amp; RIGHT(BQ233,3)),
                --(INT('Data Sheet'!$B$15) &amp; "." &amp; RIGHT(BQ233,3))
            )
        ),
        "OK"
    )
)</f>
        <v>OK</v>
      </c>
      <c r="R233" s="19"/>
      <c r="S233" s="19"/>
      <c r="T233" s="19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1"/>
      <c r="AU233" s="21"/>
      <c r="AV233" s="21"/>
      <c r="AW233" s="22"/>
      <c r="AX233" s="99"/>
      <c r="AY233" s="20"/>
      <c r="AZ233" s="20"/>
      <c r="BA233" s="22"/>
      <c r="BB233">
        <v>225</v>
      </c>
      <c r="BC233" s="80"/>
      <c r="BD233" s="80"/>
      <c r="BE233" s="80"/>
      <c r="BF233" s="80"/>
      <c r="BG233" s="32" t="str">
        <f t="shared" si="37"/>
        <v/>
      </c>
      <c r="BH233" s="78">
        <f t="shared" si="35"/>
        <v>0</v>
      </c>
      <c r="BI233" s="2">
        <f t="shared" si="38"/>
        <v>0</v>
      </c>
      <c r="BJ233" s="2">
        <f t="shared" si="39"/>
        <v>0</v>
      </c>
      <c r="BK233" s="2">
        <f t="shared" si="36"/>
        <v>0</v>
      </c>
    </row>
    <row r="234" spans="2:63" ht="15" customHeight="1" x14ac:dyDescent="0.25">
      <c r="B234" s="14">
        <v>226</v>
      </c>
      <c r="C234" s="95" t="str">
        <f t="shared" si="40"/>
        <v/>
      </c>
      <c r="D234" s="15" t="str">
        <f t="shared" si="45"/>
        <v>OK</v>
      </c>
      <c r="E234" s="16" t="e">
        <f>VLOOKUP('Data Sheet'!$B$8,'Data Sheet'!$I$2:$J$9,2,FALSE)</f>
        <v>#N/A</v>
      </c>
      <c r="F234" s="16" t="str">
        <f t="shared" si="41"/>
        <v/>
      </c>
      <c r="G234" s="103">
        <f t="shared" si="42"/>
        <v>0</v>
      </c>
      <c r="H234" s="17" t="s">
        <v>26</v>
      </c>
      <c r="I234" s="17" t="s">
        <v>26</v>
      </c>
      <c r="J234" s="17" t="str">
        <f>IF('Data Sheet'!$B$9="NC-50","N/A","OK")</f>
        <v>OK</v>
      </c>
      <c r="K234" s="17" t="str">
        <f>IF('Data Sheet'!$B$9="NC-50","N/A","OK")</f>
        <v>OK</v>
      </c>
      <c r="L234" s="17" t="str">
        <f t="shared" si="43"/>
        <v>OK</v>
      </c>
      <c r="M234" s="17" t="str">
        <f t="shared" si="44"/>
        <v>OK</v>
      </c>
      <c r="N234" s="18" t="str">
        <f>IF(BO234&lt;&gt;"",
    IF(INT('Data Sheet'!$A$19)=INT('Data Sheet'!$B$19),
        --(INT('Data Sheet'!$A$19) &amp; "." &amp; BO234),
        IF(AND((--(INT('Data Sheet'!$A$19) &amp; "." &amp; BO234)&gt;=--('Data Sheet'!$A$19)), (--(INT('Data Sheet'!$A$19) &amp; "." &amp; BO234)&lt;=--('Data Sheet'!$B$19))),
            --(INT('Data Sheet'!$A$19) &amp; "." &amp; BO234),
            --(INT('Data Sheet'!$B$19) &amp; "." &amp; BO234)
        )
    ),
    IF(BN234&lt;&gt;"",
        IF(INT('Data Sheet'!$A$19)=INT('Data Sheet'!$B$19),
            --(INT('Data Sheet'!$A$19) &amp; "." &amp; LEFT(BN234,3)),
            IF(AND((--(INT('Data Sheet'!$A$19) &amp; "." &amp; LEFT(BN234,3))&gt;=--('Data Sheet'!$A$19)), (--(INT('Data Sheet'!$A$19) &amp; "." &amp; LEFT(BN234,3))&lt;=--('Data Sheet'!$B$19))),
                --(INT('Data Sheet'!$A$19) &amp; "." &amp; LEFT(BN234,3)),
                --(INT('Data Sheet'!$B$19) &amp; "." &amp; LEFT(BN234,3))
            )
        ),
        "OK"
    )
)</f>
        <v>OK</v>
      </c>
      <c r="O234" s="23" t="str">
        <f>IF(BP234&lt;&gt;"",
    IF(INT('Data Sheet'!$A$19)=INT('Data Sheet'!$B$19),
        --(INT('Data Sheet'!$A$19) &amp; "." &amp; BP234),
        IF(AND((--(INT('Data Sheet'!$A$19) &amp; "." &amp; BP234)&gt;=--('Data Sheet'!$A$19)), (--(INT('Data Sheet'!$A$19) &amp; "." &amp; BP234)&lt;=--('Data Sheet'!$B$19))),
            --(INT('Data Sheet'!$A$19) &amp; "." &amp; BP234),
            --(INT('Data Sheet'!$B$19) &amp; "." &amp; BP234)
        )
    ),
    IF(BN234&lt;&gt;"",
        IF(INT('Data Sheet'!$A$19)=INT('Data Sheet'!$B$19),
            --(INT('Data Sheet'!$A$19) &amp; "." &amp; RIGHT(BN234,3)),
            IF(AND((--(INT('Data Sheet'!$A$19) &amp; "." &amp; RIGHT(BN234,3))&gt;=--('Data Sheet'!$A$19)), (--(INT('Data Sheet'!$A$19) &amp; "." &amp; RIGHT(BN234,3))&lt;=--('Data Sheet'!$B$19))),
                --(INT('Data Sheet'!$A$19) &amp; "." &amp; RIGHT(BN234,3)),
                --(INT('Data Sheet'!$B$19) &amp; "." &amp; RIGHT(BN234,3))
            )
        ),
        "OK"
    )
)</f>
        <v>OK</v>
      </c>
      <c r="P234" s="23" t="str">
        <f>IF(BR234&lt;&gt;"",
    IF(INT('Data Sheet'!$A$19)=INT('Data Sheet'!$B$15),
        --(INT('Data Sheet'!$A$15) &amp; "." &amp; BR234),
        IF(AND((--(INT('Data Sheet'!$A$15) &amp; "." &amp; BR234)&gt;=--('Data Sheet'!$A$15)), (--(INT('Data Sheet'!$A$15) &amp; "." &amp; BR234)&lt;=--('Data Sheet'!$B$15))),
            --(INT('Data Sheet'!$A$15) &amp; "." &amp; BR234),
            --(INT('Data Sheet'!$B$15) &amp; "." &amp; BR234)
        )
    ),
    IF(BQ234&lt;&gt;"",
        IF(INT('Data Sheet'!$A$15)=INT('Data Sheet'!$B$15),
            --(INT('Data Sheet'!$A$15) &amp; "." &amp; LEFT(BQ234,3)),
            IF(AND((--(INT('Data Sheet'!$A$15) &amp; "." &amp; LEFT(BQ234,3))&gt;=--('Data Sheet'!$A$15)), (--(INT('Data Sheet'!$A$15) &amp; "." &amp; LEFT(BQ234,3))&lt;=--('Data Sheet'!$B$15))),
                --(INT('Data Sheet'!$A$15) &amp; "." &amp; LEFT(BQ234,3)),
                --(INT('Data Sheet'!$B$15) &amp; "." &amp; LEFT(BQ234,3))
            )
        ),
        "OK"
    )
)</f>
        <v>OK</v>
      </c>
      <c r="Q234" s="23" t="str">
        <f>IF(BS234&lt;&gt;"",
    IF(INT('Data Sheet'!$A$19)=INT('Data Sheet'!$B$15),
        --(INT('Data Sheet'!$A$15) &amp; "." &amp; BS234),
        IF(AND((--(INT('Data Sheet'!$A$15) &amp; "." &amp; BS234)&gt;=--('Data Sheet'!$A$15)), (--(INT('Data Sheet'!$A$15) &amp; "." &amp; BS234)&lt;=--('Data Sheet'!$B$15))),
            --(INT('Data Sheet'!$A$15) &amp; "." &amp; BS234),
            --(INT('Data Sheet'!$B$15) &amp; "." &amp; BS234)
        )
    ),
    IF(BQ234&lt;&gt;"",
        IF(INT('Data Sheet'!$A$15)=INT('Data Sheet'!$B$15),
            --(INT('Data Sheet'!$A$15) &amp; "." &amp; RIGHT(BQ234,3)),
            IF(AND((--(INT('Data Sheet'!$A$15) &amp; "." &amp; RIGHT(BQ234,3))&gt;=--('Data Sheet'!$A$15)), (--(INT('Data Sheet'!$A$15) &amp; "." &amp; RIGHT(BQ234,3))&lt;=--('Data Sheet'!$B$15))),
                --(INT('Data Sheet'!$A$15) &amp; "." &amp; RIGHT(BQ234,3)),
                --(INT('Data Sheet'!$B$15) &amp; "." &amp; RIGHT(BQ234,3))
            )
        ),
        "OK"
    )
)</f>
        <v>OK</v>
      </c>
      <c r="R234" s="19"/>
      <c r="S234" s="19"/>
      <c r="T234" s="19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1"/>
      <c r="AU234" s="21"/>
      <c r="AV234" s="21"/>
      <c r="AW234" s="22"/>
      <c r="AX234" s="99"/>
      <c r="AY234" s="20"/>
      <c r="AZ234" s="20"/>
      <c r="BA234" s="22"/>
      <c r="BB234">
        <v>226</v>
      </c>
      <c r="BC234" s="80"/>
      <c r="BD234" s="80"/>
      <c r="BE234" s="80"/>
      <c r="BF234" s="80"/>
      <c r="BG234" s="32" t="str">
        <f t="shared" si="37"/>
        <v/>
      </c>
      <c r="BH234" s="78">
        <f t="shared" si="35"/>
        <v>0</v>
      </c>
      <c r="BI234" s="2">
        <f t="shared" si="38"/>
        <v>0</v>
      </c>
      <c r="BJ234" s="2">
        <f t="shared" si="39"/>
        <v>0</v>
      </c>
      <c r="BK234" s="2">
        <f t="shared" si="36"/>
        <v>0</v>
      </c>
    </row>
    <row r="235" spans="2:63" ht="15" customHeight="1" x14ac:dyDescent="0.25">
      <c r="B235" s="14">
        <v>227</v>
      </c>
      <c r="C235" s="95" t="str">
        <f t="shared" si="40"/>
        <v/>
      </c>
      <c r="D235" s="15" t="str">
        <f t="shared" si="45"/>
        <v>OK</v>
      </c>
      <c r="E235" s="16" t="e">
        <f>VLOOKUP('Data Sheet'!$B$8,'Data Sheet'!$I$2:$J$9,2,FALSE)</f>
        <v>#N/A</v>
      </c>
      <c r="F235" s="16" t="str">
        <f t="shared" si="41"/>
        <v/>
      </c>
      <c r="G235" s="103">
        <f t="shared" si="42"/>
        <v>0</v>
      </c>
      <c r="H235" s="17" t="s">
        <v>26</v>
      </c>
      <c r="I235" s="17" t="s">
        <v>26</v>
      </c>
      <c r="J235" s="17" t="str">
        <f>IF('Data Sheet'!$B$9="NC-50","N/A","OK")</f>
        <v>OK</v>
      </c>
      <c r="K235" s="17" t="str">
        <f>IF('Data Sheet'!$B$9="NC-50","N/A","OK")</f>
        <v>OK</v>
      </c>
      <c r="L235" s="17" t="str">
        <f t="shared" si="43"/>
        <v>OK</v>
      </c>
      <c r="M235" s="17" t="str">
        <f t="shared" si="44"/>
        <v>OK</v>
      </c>
      <c r="N235" s="18" t="str">
        <f>IF(BO235&lt;&gt;"",
    IF(INT('Data Sheet'!$A$19)=INT('Data Sheet'!$B$19),
        --(INT('Data Sheet'!$A$19) &amp; "." &amp; BO235),
        IF(AND((--(INT('Data Sheet'!$A$19) &amp; "." &amp; BO235)&gt;=--('Data Sheet'!$A$19)), (--(INT('Data Sheet'!$A$19) &amp; "." &amp; BO235)&lt;=--('Data Sheet'!$B$19))),
            --(INT('Data Sheet'!$A$19) &amp; "." &amp; BO235),
            --(INT('Data Sheet'!$B$19) &amp; "." &amp; BO235)
        )
    ),
    IF(BN235&lt;&gt;"",
        IF(INT('Data Sheet'!$A$19)=INT('Data Sheet'!$B$19),
            --(INT('Data Sheet'!$A$19) &amp; "." &amp; LEFT(BN235,3)),
            IF(AND((--(INT('Data Sheet'!$A$19) &amp; "." &amp; LEFT(BN235,3))&gt;=--('Data Sheet'!$A$19)), (--(INT('Data Sheet'!$A$19) &amp; "." &amp; LEFT(BN235,3))&lt;=--('Data Sheet'!$B$19))),
                --(INT('Data Sheet'!$A$19) &amp; "." &amp; LEFT(BN235,3)),
                --(INT('Data Sheet'!$B$19) &amp; "." &amp; LEFT(BN235,3))
            )
        ),
        "OK"
    )
)</f>
        <v>OK</v>
      </c>
      <c r="O235" s="23" t="str">
        <f>IF(BP235&lt;&gt;"",
    IF(INT('Data Sheet'!$A$19)=INT('Data Sheet'!$B$19),
        --(INT('Data Sheet'!$A$19) &amp; "." &amp; BP235),
        IF(AND((--(INT('Data Sheet'!$A$19) &amp; "." &amp; BP235)&gt;=--('Data Sheet'!$A$19)), (--(INT('Data Sheet'!$A$19) &amp; "." &amp; BP235)&lt;=--('Data Sheet'!$B$19))),
            --(INT('Data Sheet'!$A$19) &amp; "." &amp; BP235),
            --(INT('Data Sheet'!$B$19) &amp; "." &amp; BP235)
        )
    ),
    IF(BN235&lt;&gt;"",
        IF(INT('Data Sheet'!$A$19)=INT('Data Sheet'!$B$19),
            --(INT('Data Sheet'!$A$19) &amp; "." &amp; RIGHT(BN235,3)),
            IF(AND((--(INT('Data Sheet'!$A$19) &amp; "." &amp; RIGHT(BN235,3))&gt;=--('Data Sheet'!$A$19)), (--(INT('Data Sheet'!$A$19) &amp; "." &amp; RIGHT(BN235,3))&lt;=--('Data Sheet'!$B$19))),
                --(INT('Data Sheet'!$A$19) &amp; "." &amp; RIGHT(BN235,3)),
                --(INT('Data Sheet'!$B$19) &amp; "." &amp; RIGHT(BN235,3))
            )
        ),
        "OK"
    )
)</f>
        <v>OK</v>
      </c>
      <c r="P235" s="23" t="str">
        <f>IF(BR235&lt;&gt;"",
    IF(INT('Data Sheet'!$A$19)=INT('Data Sheet'!$B$15),
        --(INT('Data Sheet'!$A$15) &amp; "." &amp; BR235),
        IF(AND((--(INT('Data Sheet'!$A$15) &amp; "." &amp; BR235)&gt;=--('Data Sheet'!$A$15)), (--(INT('Data Sheet'!$A$15) &amp; "." &amp; BR235)&lt;=--('Data Sheet'!$B$15))),
            --(INT('Data Sheet'!$A$15) &amp; "." &amp; BR235),
            --(INT('Data Sheet'!$B$15) &amp; "." &amp; BR235)
        )
    ),
    IF(BQ235&lt;&gt;"",
        IF(INT('Data Sheet'!$A$15)=INT('Data Sheet'!$B$15),
            --(INT('Data Sheet'!$A$15) &amp; "." &amp; LEFT(BQ235,3)),
            IF(AND((--(INT('Data Sheet'!$A$15) &amp; "." &amp; LEFT(BQ235,3))&gt;=--('Data Sheet'!$A$15)), (--(INT('Data Sheet'!$A$15) &amp; "." &amp; LEFT(BQ235,3))&lt;=--('Data Sheet'!$B$15))),
                --(INT('Data Sheet'!$A$15) &amp; "." &amp; LEFT(BQ235,3)),
                --(INT('Data Sheet'!$B$15) &amp; "." &amp; LEFT(BQ235,3))
            )
        ),
        "OK"
    )
)</f>
        <v>OK</v>
      </c>
      <c r="Q235" s="23" t="str">
        <f>IF(BS235&lt;&gt;"",
    IF(INT('Data Sheet'!$A$19)=INT('Data Sheet'!$B$15),
        --(INT('Data Sheet'!$A$15) &amp; "." &amp; BS235),
        IF(AND((--(INT('Data Sheet'!$A$15) &amp; "." &amp; BS235)&gt;=--('Data Sheet'!$A$15)), (--(INT('Data Sheet'!$A$15) &amp; "." &amp; BS235)&lt;=--('Data Sheet'!$B$15))),
            --(INT('Data Sheet'!$A$15) &amp; "." &amp; BS235),
            --(INT('Data Sheet'!$B$15) &amp; "." &amp; BS235)
        )
    ),
    IF(BQ235&lt;&gt;"",
        IF(INT('Data Sheet'!$A$15)=INT('Data Sheet'!$B$15),
            --(INT('Data Sheet'!$A$15) &amp; "." &amp; RIGHT(BQ235,3)),
            IF(AND((--(INT('Data Sheet'!$A$15) &amp; "." &amp; RIGHT(BQ235,3))&gt;=--('Data Sheet'!$A$15)), (--(INT('Data Sheet'!$A$15) &amp; "." &amp; RIGHT(BQ235,3))&lt;=--('Data Sheet'!$B$15))),
                --(INT('Data Sheet'!$A$15) &amp; "." &amp; RIGHT(BQ235,3)),
                --(INT('Data Sheet'!$B$15) &amp; "." &amp; RIGHT(BQ235,3))
            )
        ),
        "OK"
    )
)</f>
        <v>OK</v>
      </c>
      <c r="R235" s="19"/>
      <c r="S235" s="19"/>
      <c r="T235" s="19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1"/>
      <c r="AU235" s="21"/>
      <c r="AV235" s="21"/>
      <c r="AW235" s="22"/>
      <c r="AX235" s="99"/>
      <c r="AY235" s="20"/>
      <c r="AZ235" s="20"/>
      <c r="BA235" s="22"/>
      <c r="BB235">
        <v>227</v>
      </c>
      <c r="BC235" s="80"/>
      <c r="BD235" s="80"/>
      <c r="BE235" s="80"/>
      <c r="BF235" s="80"/>
      <c r="BG235" s="32" t="str">
        <f t="shared" si="37"/>
        <v/>
      </c>
      <c r="BH235" s="78">
        <f t="shared" si="35"/>
        <v>0</v>
      </c>
      <c r="BI235" s="2">
        <f t="shared" si="38"/>
        <v>0</v>
      </c>
      <c r="BJ235" s="2">
        <f t="shared" si="39"/>
        <v>0</v>
      </c>
      <c r="BK235" s="2">
        <f t="shared" si="36"/>
        <v>0</v>
      </c>
    </row>
    <row r="236" spans="2:63" ht="15" customHeight="1" x14ac:dyDescent="0.25">
      <c r="B236" s="14">
        <v>228</v>
      </c>
      <c r="C236" s="95" t="str">
        <f t="shared" si="40"/>
        <v/>
      </c>
      <c r="D236" s="15" t="str">
        <f t="shared" si="45"/>
        <v>OK</v>
      </c>
      <c r="E236" s="16" t="e">
        <f>VLOOKUP('Data Sheet'!$B$8,'Data Sheet'!$I$2:$J$9,2,FALSE)</f>
        <v>#N/A</v>
      </c>
      <c r="F236" s="16" t="str">
        <f t="shared" si="41"/>
        <v/>
      </c>
      <c r="G236" s="103">
        <f t="shared" si="42"/>
        <v>0</v>
      </c>
      <c r="H236" s="17" t="s">
        <v>26</v>
      </c>
      <c r="I236" s="17" t="s">
        <v>26</v>
      </c>
      <c r="J236" s="17" t="str">
        <f>IF('Data Sheet'!$B$9="NC-50","N/A","OK")</f>
        <v>OK</v>
      </c>
      <c r="K236" s="17" t="str">
        <f>IF('Data Sheet'!$B$9="NC-50","N/A","OK")</f>
        <v>OK</v>
      </c>
      <c r="L236" s="17" t="str">
        <f t="shared" si="43"/>
        <v>OK</v>
      </c>
      <c r="M236" s="17" t="str">
        <f t="shared" si="44"/>
        <v>OK</v>
      </c>
      <c r="N236" s="18" t="str">
        <f>IF(BO236&lt;&gt;"",
    IF(INT('Data Sheet'!$A$19)=INT('Data Sheet'!$B$19),
        --(INT('Data Sheet'!$A$19) &amp; "." &amp; BO236),
        IF(AND((--(INT('Data Sheet'!$A$19) &amp; "." &amp; BO236)&gt;=--('Data Sheet'!$A$19)), (--(INT('Data Sheet'!$A$19) &amp; "." &amp; BO236)&lt;=--('Data Sheet'!$B$19))),
            --(INT('Data Sheet'!$A$19) &amp; "." &amp; BO236),
            --(INT('Data Sheet'!$B$19) &amp; "." &amp; BO236)
        )
    ),
    IF(BN236&lt;&gt;"",
        IF(INT('Data Sheet'!$A$19)=INT('Data Sheet'!$B$19),
            --(INT('Data Sheet'!$A$19) &amp; "." &amp; LEFT(BN236,3)),
            IF(AND((--(INT('Data Sheet'!$A$19) &amp; "." &amp; LEFT(BN236,3))&gt;=--('Data Sheet'!$A$19)), (--(INT('Data Sheet'!$A$19) &amp; "." &amp; LEFT(BN236,3))&lt;=--('Data Sheet'!$B$19))),
                --(INT('Data Sheet'!$A$19) &amp; "." &amp; LEFT(BN236,3)),
                --(INT('Data Sheet'!$B$19) &amp; "." &amp; LEFT(BN236,3))
            )
        ),
        "OK"
    )
)</f>
        <v>OK</v>
      </c>
      <c r="O236" s="23" t="str">
        <f>IF(BP236&lt;&gt;"",
    IF(INT('Data Sheet'!$A$19)=INT('Data Sheet'!$B$19),
        --(INT('Data Sheet'!$A$19) &amp; "." &amp; BP236),
        IF(AND((--(INT('Data Sheet'!$A$19) &amp; "." &amp; BP236)&gt;=--('Data Sheet'!$A$19)), (--(INT('Data Sheet'!$A$19) &amp; "." &amp; BP236)&lt;=--('Data Sheet'!$B$19))),
            --(INT('Data Sheet'!$A$19) &amp; "." &amp; BP236),
            --(INT('Data Sheet'!$B$19) &amp; "." &amp; BP236)
        )
    ),
    IF(BN236&lt;&gt;"",
        IF(INT('Data Sheet'!$A$19)=INT('Data Sheet'!$B$19),
            --(INT('Data Sheet'!$A$19) &amp; "." &amp; RIGHT(BN236,3)),
            IF(AND((--(INT('Data Sheet'!$A$19) &amp; "." &amp; RIGHT(BN236,3))&gt;=--('Data Sheet'!$A$19)), (--(INT('Data Sheet'!$A$19) &amp; "." &amp; RIGHT(BN236,3))&lt;=--('Data Sheet'!$B$19))),
                --(INT('Data Sheet'!$A$19) &amp; "." &amp; RIGHT(BN236,3)),
                --(INT('Data Sheet'!$B$19) &amp; "." &amp; RIGHT(BN236,3))
            )
        ),
        "OK"
    )
)</f>
        <v>OK</v>
      </c>
      <c r="P236" s="23" t="str">
        <f>IF(BR236&lt;&gt;"",
    IF(INT('Data Sheet'!$A$19)=INT('Data Sheet'!$B$15),
        --(INT('Data Sheet'!$A$15) &amp; "." &amp; BR236),
        IF(AND((--(INT('Data Sheet'!$A$15) &amp; "." &amp; BR236)&gt;=--('Data Sheet'!$A$15)), (--(INT('Data Sheet'!$A$15) &amp; "." &amp; BR236)&lt;=--('Data Sheet'!$B$15))),
            --(INT('Data Sheet'!$A$15) &amp; "." &amp; BR236),
            --(INT('Data Sheet'!$B$15) &amp; "." &amp; BR236)
        )
    ),
    IF(BQ236&lt;&gt;"",
        IF(INT('Data Sheet'!$A$15)=INT('Data Sheet'!$B$15),
            --(INT('Data Sheet'!$A$15) &amp; "." &amp; LEFT(BQ236,3)),
            IF(AND((--(INT('Data Sheet'!$A$15) &amp; "." &amp; LEFT(BQ236,3))&gt;=--('Data Sheet'!$A$15)), (--(INT('Data Sheet'!$A$15) &amp; "." &amp; LEFT(BQ236,3))&lt;=--('Data Sheet'!$B$15))),
                --(INT('Data Sheet'!$A$15) &amp; "." &amp; LEFT(BQ236,3)),
                --(INT('Data Sheet'!$B$15) &amp; "." &amp; LEFT(BQ236,3))
            )
        ),
        "OK"
    )
)</f>
        <v>OK</v>
      </c>
      <c r="Q236" s="23" t="str">
        <f>IF(BS236&lt;&gt;"",
    IF(INT('Data Sheet'!$A$19)=INT('Data Sheet'!$B$15),
        --(INT('Data Sheet'!$A$15) &amp; "." &amp; BS236),
        IF(AND((--(INT('Data Sheet'!$A$15) &amp; "." &amp; BS236)&gt;=--('Data Sheet'!$A$15)), (--(INT('Data Sheet'!$A$15) &amp; "." &amp; BS236)&lt;=--('Data Sheet'!$B$15))),
            --(INT('Data Sheet'!$A$15) &amp; "." &amp; BS236),
            --(INT('Data Sheet'!$B$15) &amp; "." &amp; BS236)
        )
    ),
    IF(BQ236&lt;&gt;"",
        IF(INT('Data Sheet'!$A$15)=INT('Data Sheet'!$B$15),
            --(INT('Data Sheet'!$A$15) &amp; "." &amp; RIGHT(BQ236,3)),
            IF(AND((--(INT('Data Sheet'!$A$15) &amp; "." &amp; RIGHT(BQ236,3))&gt;=--('Data Sheet'!$A$15)), (--(INT('Data Sheet'!$A$15) &amp; "." &amp; RIGHT(BQ236,3))&lt;=--('Data Sheet'!$B$15))),
                --(INT('Data Sheet'!$A$15) &amp; "." &amp; RIGHT(BQ236,3)),
                --(INT('Data Sheet'!$B$15) &amp; "." &amp; RIGHT(BQ236,3))
            )
        ),
        "OK"
    )
)</f>
        <v>OK</v>
      </c>
      <c r="R236" s="19"/>
      <c r="S236" s="19"/>
      <c r="T236" s="19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1"/>
      <c r="AU236" s="21"/>
      <c r="AV236" s="21"/>
      <c r="AW236" s="22"/>
      <c r="AX236" s="99"/>
      <c r="AY236" s="20"/>
      <c r="AZ236" s="20"/>
      <c r="BA236" s="22"/>
      <c r="BB236">
        <v>228</v>
      </c>
      <c r="BC236" s="80"/>
      <c r="BD236" s="80"/>
      <c r="BE236" s="80"/>
      <c r="BF236" s="80"/>
      <c r="BG236" s="32" t="str">
        <f t="shared" si="37"/>
        <v/>
      </c>
      <c r="BH236" s="78">
        <f t="shared" si="35"/>
        <v>0</v>
      </c>
      <c r="BI236" s="2">
        <f t="shared" si="38"/>
        <v>0</v>
      </c>
      <c r="BJ236" s="2">
        <f t="shared" si="39"/>
        <v>0</v>
      </c>
      <c r="BK236" s="2">
        <f t="shared" si="36"/>
        <v>0</v>
      </c>
    </row>
    <row r="237" spans="2:63" ht="15" customHeight="1" x14ac:dyDescent="0.25">
      <c r="B237" s="14">
        <v>229</v>
      </c>
      <c r="C237" s="95" t="str">
        <f t="shared" si="40"/>
        <v/>
      </c>
      <c r="D237" s="15" t="str">
        <f t="shared" si="45"/>
        <v>OK</v>
      </c>
      <c r="E237" s="16" t="e">
        <f>VLOOKUP('Data Sheet'!$B$8,'Data Sheet'!$I$2:$J$9,2,FALSE)</f>
        <v>#N/A</v>
      </c>
      <c r="F237" s="16" t="str">
        <f t="shared" si="41"/>
        <v/>
      </c>
      <c r="G237" s="103">
        <f t="shared" si="42"/>
        <v>0</v>
      </c>
      <c r="H237" s="17" t="s">
        <v>26</v>
      </c>
      <c r="I237" s="17" t="s">
        <v>26</v>
      </c>
      <c r="J237" s="17" t="str">
        <f>IF('Data Sheet'!$B$9="NC-50","N/A","OK")</f>
        <v>OK</v>
      </c>
      <c r="K237" s="17" t="str">
        <f>IF('Data Sheet'!$B$9="NC-50","N/A","OK")</f>
        <v>OK</v>
      </c>
      <c r="L237" s="17" t="str">
        <f t="shared" si="43"/>
        <v>OK</v>
      </c>
      <c r="M237" s="17" t="str">
        <f t="shared" si="44"/>
        <v>OK</v>
      </c>
      <c r="N237" s="18" t="str">
        <f>IF(BO237&lt;&gt;"",
    IF(INT('Data Sheet'!$A$19)=INT('Data Sheet'!$B$19),
        --(INT('Data Sheet'!$A$19) &amp; "." &amp; BO237),
        IF(AND((--(INT('Data Sheet'!$A$19) &amp; "." &amp; BO237)&gt;=--('Data Sheet'!$A$19)), (--(INT('Data Sheet'!$A$19) &amp; "." &amp; BO237)&lt;=--('Data Sheet'!$B$19))),
            --(INT('Data Sheet'!$A$19) &amp; "." &amp; BO237),
            --(INT('Data Sheet'!$B$19) &amp; "." &amp; BO237)
        )
    ),
    IF(BN237&lt;&gt;"",
        IF(INT('Data Sheet'!$A$19)=INT('Data Sheet'!$B$19),
            --(INT('Data Sheet'!$A$19) &amp; "." &amp; LEFT(BN237,3)),
            IF(AND((--(INT('Data Sheet'!$A$19) &amp; "." &amp; LEFT(BN237,3))&gt;=--('Data Sheet'!$A$19)), (--(INT('Data Sheet'!$A$19) &amp; "." &amp; LEFT(BN237,3))&lt;=--('Data Sheet'!$B$19))),
                --(INT('Data Sheet'!$A$19) &amp; "." &amp; LEFT(BN237,3)),
                --(INT('Data Sheet'!$B$19) &amp; "." &amp; LEFT(BN237,3))
            )
        ),
        "OK"
    )
)</f>
        <v>OK</v>
      </c>
      <c r="O237" s="23" t="str">
        <f>IF(BP237&lt;&gt;"",
    IF(INT('Data Sheet'!$A$19)=INT('Data Sheet'!$B$19),
        --(INT('Data Sheet'!$A$19) &amp; "." &amp; BP237),
        IF(AND((--(INT('Data Sheet'!$A$19) &amp; "." &amp; BP237)&gt;=--('Data Sheet'!$A$19)), (--(INT('Data Sheet'!$A$19) &amp; "." &amp; BP237)&lt;=--('Data Sheet'!$B$19))),
            --(INT('Data Sheet'!$A$19) &amp; "." &amp; BP237),
            --(INT('Data Sheet'!$B$19) &amp; "." &amp; BP237)
        )
    ),
    IF(BN237&lt;&gt;"",
        IF(INT('Data Sheet'!$A$19)=INT('Data Sheet'!$B$19),
            --(INT('Data Sheet'!$A$19) &amp; "." &amp; RIGHT(BN237,3)),
            IF(AND((--(INT('Data Sheet'!$A$19) &amp; "." &amp; RIGHT(BN237,3))&gt;=--('Data Sheet'!$A$19)), (--(INT('Data Sheet'!$A$19) &amp; "." &amp; RIGHT(BN237,3))&lt;=--('Data Sheet'!$B$19))),
                --(INT('Data Sheet'!$A$19) &amp; "." &amp; RIGHT(BN237,3)),
                --(INT('Data Sheet'!$B$19) &amp; "." &amp; RIGHT(BN237,3))
            )
        ),
        "OK"
    )
)</f>
        <v>OK</v>
      </c>
      <c r="P237" s="23" t="str">
        <f>IF(BR237&lt;&gt;"",
    IF(INT('Data Sheet'!$A$19)=INT('Data Sheet'!$B$15),
        --(INT('Data Sheet'!$A$15) &amp; "." &amp; BR237),
        IF(AND((--(INT('Data Sheet'!$A$15) &amp; "." &amp; BR237)&gt;=--('Data Sheet'!$A$15)), (--(INT('Data Sheet'!$A$15) &amp; "." &amp; BR237)&lt;=--('Data Sheet'!$B$15))),
            --(INT('Data Sheet'!$A$15) &amp; "." &amp; BR237),
            --(INT('Data Sheet'!$B$15) &amp; "." &amp; BR237)
        )
    ),
    IF(BQ237&lt;&gt;"",
        IF(INT('Data Sheet'!$A$15)=INT('Data Sheet'!$B$15),
            --(INT('Data Sheet'!$A$15) &amp; "." &amp; LEFT(BQ237,3)),
            IF(AND((--(INT('Data Sheet'!$A$15) &amp; "." &amp; LEFT(BQ237,3))&gt;=--('Data Sheet'!$A$15)), (--(INT('Data Sheet'!$A$15) &amp; "." &amp; LEFT(BQ237,3))&lt;=--('Data Sheet'!$B$15))),
                --(INT('Data Sheet'!$A$15) &amp; "." &amp; LEFT(BQ237,3)),
                --(INT('Data Sheet'!$B$15) &amp; "." &amp; LEFT(BQ237,3))
            )
        ),
        "OK"
    )
)</f>
        <v>OK</v>
      </c>
      <c r="Q237" s="23" t="str">
        <f>IF(BS237&lt;&gt;"",
    IF(INT('Data Sheet'!$A$19)=INT('Data Sheet'!$B$15),
        --(INT('Data Sheet'!$A$15) &amp; "." &amp; BS237),
        IF(AND((--(INT('Data Sheet'!$A$15) &amp; "." &amp; BS237)&gt;=--('Data Sheet'!$A$15)), (--(INT('Data Sheet'!$A$15) &amp; "." &amp; BS237)&lt;=--('Data Sheet'!$B$15))),
            --(INT('Data Sheet'!$A$15) &amp; "." &amp; BS237),
            --(INT('Data Sheet'!$B$15) &amp; "." &amp; BS237)
        )
    ),
    IF(BQ237&lt;&gt;"",
        IF(INT('Data Sheet'!$A$15)=INT('Data Sheet'!$B$15),
            --(INT('Data Sheet'!$A$15) &amp; "." &amp; RIGHT(BQ237,3)),
            IF(AND((--(INT('Data Sheet'!$A$15) &amp; "." &amp; RIGHT(BQ237,3))&gt;=--('Data Sheet'!$A$15)), (--(INT('Data Sheet'!$A$15) &amp; "." &amp; RIGHT(BQ237,3))&lt;=--('Data Sheet'!$B$15))),
                --(INT('Data Sheet'!$A$15) &amp; "." &amp; RIGHT(BQ237,3)),
                --(INT('Data Sheet'!$B$15) &amp; "." &amp; RIGHT(BQ237,3))
            )
        ),
        "OK"
    )
)</f>
        <v>OK</v>
      </c>
      <c r="R237" s="19"/>
      <c r="S237" s="19"/>
      <c r="T237" s="19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1"/>
      <c r="AU237" s="21"/>
      <c r="AV237" s="21"/>
      <c r="AW237" s="22"/>
      <c r="AX237" s="99"/>
      <c r="AY237" s="20"/>
      <c r="AZ237" s="20"/>
      <c r="BA237" s="22"/>
      <c r="BB237">
        <v>229</v>
      </c>
      <c r="BC237" s="80"/>
      <c r="BD237" s="80"/>
      <c r="BE237" s="80"/>
      <c r="BF237" s="80"/>
      <c r="BG237" s="32" t="str">
        <f t="shared" si="37"/>
        <v/>
      </c>
      <c r="BH237" s="78">
        <f t="shared" si="35"/>
        <v>0</v>
      </c>
      <c r="BI237" s="2">
        <f t="shared" si="38"/>
        <v>0</v>
      </c>
      <c r="BJ237" s="2">
        <f t="shared" si="39"/>
        <v>0</v>
      </c>
      <c r="BK237" s="2">
        <f t="shared" si="36"/>
        <v>0</v>
      </c>
    </row>
    <row r="238" spans="2:63" ht="15" customHeight="1" x14ac:dyDescent="0.25">
      <c r="B238" s="14">
        <v>230</v>
      </c>
      <c r="C238" s="95" t="str">
        <f t="shared" si="40"/>
        <v/>
      </c>
      <c r="D238" s="15" t="str">
        <f t="shared" si="45"/>
        <v>OK</v>
      </c>
      <c r="E238" s="16" t="e">
        <f>VLOOKUP('Data Sheet'!$B$8,'Data Sheet'!$I$2:$J$9,2,FALSE)</f>
        <v>#N/A</v>
      </c>
      <c r="F238" s="16" t="str">
        <f t="shared" si="41"/>
        <v/>
      </c>
      <c r="G238" s="103">
        <f t="shared" si="42"/>
        <v>0</v>
      </c>
      <c r="H238" s="17" t="s">
        <v>26</v>
      </c>
      <c r="I238" s="17" t="s">
        <v>26</v>
      </c>
      <c r="J238" s="17" t="str">
        <f>IF('Data Sheet'!$B$9="NC-50","N/A","OK")</f>
        <v>OK</v>
      </c>
      <c r="K238" s="17" t="str">
        <f>IF('Data Sheet'!$B$9="NC-50","N/A","OK")</f>
        <v>OK</v>
      </c>
      <c r="L238" s="17" t="str">
        <f t="shared" si="43"/>
        <v>OK</v>
      </c>
      <c r="M238" s="17" t="str">
        <f t="shared" si="44"/>
        <v>OK</v>
      </c>
      <c r="N238" s="18" t="str">
        <f>IF(BO238&lt;&gt;"",
    IF(INT('Data Sheet'!$A$19)=INT('Data Sheet'!$B$19),
        --(INT('Data Sheet'!$A$19) &amp; "." &amp; BO238),
        IF(AND((--(INT('Data Sheet'!$A$19) &amp; "." &amp; BO238)&gt;=--('Data Sheet'!$A$19)), (--(INT('Data Sheet'!$A$19) &amp; "." &amp; BO238)&lt;=--('Data Sheet'!$B$19))),
            --(INT('Data Sheet'!$A$19) &amp; "." &amp; BO238),
            --(INT('Data Sheet'!$B$19) &amp; "." &amp; BO238)
        )
    ),
    IF(BN238&lt;&gt;"",
        IF(INT('Data Sheet'!$A$19)=INT('Data Sheet'!$B$19),
            --(INT('Data Sheet'!$A$19) &amp; "." &amp; LEFT(BN238,3)),
            IF(AND((--(INT('Data Sheet'!$A$19) &amp; "." &amp; LEFT(BN238,3))&gt;=--('Data Sheet'!$A$19)), (--(INT('Data Sheet'!$A$19) &amp; "." &amp; LEFT(BN238,3))&lt;=--('Data Sheet'!$B$19))),
                --(INT('Data Sheet'!$A$19) &amp; "." &amp; LEFT(BN238,3)),
                --(INT('Data Sheet'!$B$19) &amp; "." &amp; LEFT(BN238,3))
            )
        ),
        "OK"
    )
)</f>
        <v>OK</v>
      </c>
      <c r="O238" s="23" t="str">
        <f>IF(BP238&lt;&gt;"",
    IF(INT('Data Sheet'!$A$19)=INT('Data Sheet'!$B$19),
        --(INT('Data Sheet'!$A$19) &amp; "." &amp; BP238),
        IF(AND((--(INT('Data Sheet'!$A$19) &amp; "." &amp; BP238)&gt;=--('Data Sheet'!$A$19)), (--(INT('Data Sheet'!$A$19) &amp; "." &amp; BP238)&lt;=--('Data Sheet'!$B$19))),
            --(INT('Data Sheet'!$A$19) &amp; "." &amp; BP238),
            --(INT('Data Sheet'!$B$19) &amp; "." &amp; BP238)
        )
    ),
    IF(BN238&lt;&gt;"",
        IF(INT('Data Sheet'!$A$19)=INT('Data Sheet'!$B$19),
            --(INT('Data Sheet'!$A$19) &amp; "." &amp; RIGHT(BN238,3)),
            IF(AND((--(INT('Data Sheet'!$A$19) &amp; "." &amp; RIGHT(BN238,3))&gt;=--('Data Sheet'!$A$19)), (--(INT('Data Sheet'!$A$19) &amp; "." &amp; RIGHT(BN238,3))&lt;=--('Data Sheet'!$B$19))),
                --(INT('Data Sheet'!$A$19) &amp; "." &amp; RIGHT(BN238,3)),
                --(INT('Data Sheet'!$B$19) &amp; "." &amp; RIGHT(BN238,3))
            )
        ),
        "OK"
    )
)</f>
        <v>OK</v>
      </c>
      <c r="P238" s="23" t="str">
        <f>IF(BR238&lt;&gt;"",
    IF(INT('Data Sheet'!$A$19)=INT('Data Sheet'!$B$15),
        --(INT('Data Sheet'!$A$15) &amp; "." &amp; BR238),
        IF(AND((--(INT('Data Sheet'!$A$15) &amp; "." &amp; BR238)&gt;=--('Data Sheet'!$A$15)), (--(INT('Data Sheet'!$A$15) &amp; "." &amp; BR238)&lt;=--('Data Sheet'!$B$15))),
            --(INT('Data Sheet'!$A$15) &amp; "." &amp; BR238),
            --(INT('Data Sheet'!$B$15) &amp; "." &amp; BR238)
        )
    ),
    IF(BQ238&lt;&gt;"",
        IF(INT('Data Sheet'!$A$15)=INT('Data Sheet'!$B$15),
            --(INT('Data Sheet'!$A$15) &amp; "." &amp; LEFT(BQ238,3)),
            IF(AND((--(INT('Data Sheet'!$A$15) &amp; "." &amp; LEFT(BQ238,3))&gt;=--('Data Sheet'!$A$15)), (--(INT('Data Sheet'!$A$15) &amp; "." &amp; LEFT(BQ238,3))&lt;=--('Data Sheet'!$B$15))),
                --(INT('Data Sheet'!$A$15) &amp; "." &amp; LEFT(BQ238,3)),
                --(INT('Data Sheet'!$B$15) &amp; "." &amp; LEFT(BQ238,3))
            )
        ),
        "OK"
    )
)</f>
        <v>OK</v>
      </c>
      <c r="Q238" s="23" t="str">
        <f>IF(BS238&lt;&gt;"",
    IF(INT('Data Sheet'!$A$19)=INT('Data Sheet'!$B$15),
        --(INT('Data Sheet'!$A$15) &amp; "." &amp; BS238),
        IF(AND((--(INT('Data Sheet'!$A$15) &amp; "." &amp; BS238)&gt;=--('Data Sheet'!$A$15)), (--(INT('Data Sheet'!$A$15) &amp; "." &amp; BS238)&lt;=--('Data Sheet'!$B$15))),
            --(INT('Data Sheet'!$A$15) &amp; "." &amp; BS238),
            --(INT('Data Sheet'!$B$15) &amp; "." &amp; BS238)
        )
    ),
    IF(BQ238&lt;&gt;"",
        IF(INT('Data Sheet'!$A$15)=INT('Data Sheet'!$B$15),
            --(INT('Data Sheet'!$A$15) &amp; "." &amp; RIGHT(BQ238,3)),
            IF(AND((--(INT('Data Sheet'!$A$15) &amp; "." &amp; RIGHT(BQ238,3))&gt;=--('Data Sheet'!$A$15)), (--(INT('Data Sheet'!$A$15) &amp; "." &amp; RIGHT(BQ238,3))&lt;=--('Data Sheet'!$B$15))),
                --(INT('Data Sheet'!$A$15) &amp; "." &amp; RIGHT(BQ238,3)),
                --(INT('Data Sheet'!$B$15) &amp; "." &amp; RIGHT(BQ238,3))
            )
        ),
        "OK"
    )
)</f>
        <v>OK</v>
      </c>
      <c r="R238" s="19"/>
      <c r="S238" s="19"/>
      <c r="T238" s="19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1"/>
      <c r="AU238" s="21"/>
      <c r="AV238" s="21"/>
      <c r="AW238" s="22"/>
      <c r="AX238" s="99"/>
      <c r="AY238" s="20"/>
      <c r="AZ238" s="20"/>
      <c r="BA238" s="22"/>
      <c r="BB238">
        <v>230</v>
      </c>
      <c r="BC238" s="80"/>
      <c r="BD238" s="80"/>
      <c r="BE238" s="80"/>
      <c r="BF238" s="80"/>
      <c r="BG238" s="32" t="str">
        <f t="shared" si="37"/>
        <v/>
      </c>
      <c r="BH238" s="78">
        <f t="shared" si="35"/>
        <v>0</v>
      </c>
      <c r="BI238" s="2">
        <f t="shared" si="38"/>
        <v>0</v>
      </c>
      <c r="BJ238" s="2">
        <f t="shared" si="39"/>
        <v>0</v>
      </c>
      <c r="BK238" s="2">
        <f t="shared" si="36"/>
        <v>0</v>
      </c>
    </row>
    <row r="239" spans="2:63" ht="15" customHeight="1" x14ac:dyDescent="0.25">
      <c r="B239" s="14">
        <v>231</v>
      </c>
      <c r="C239" s="95" t="str">
        <f t="shared" si="40"/>
        <v/>
      </c>
      <c r="D239" s="15" t="str">
        <f t="shared" si="45"/>
        <v>OK</v>
      </c>
      <c r="E239" s="16" t="e">
        <f>VLOOKUP('Data Sheet'!$B$8,'Data Sheet'!$I$2:$J$9,2,FALSE)</f>
        <v>#N/A</v>
      </c>
      <c r="F239" s="16" t="str">
        <f t="shared" si="41"/>
        <v/>
      </c>
      <c r="G239" s="103">
        <f t="shared" si="42"/>
        <v>0</v>
      </c>
      <c r="H239" s="17" t="s">
        <v>26</v>
      </c>
      <c r="I239" s="17" t="s">
        <v>26</v>
      </c>
      <c r="J239" s="17" t="str">
        <f>IF('Data Sheet'!$B$9="NC-50","N/A","OK")</f>
        <v>OK</v>
      </c>
      <c r="K239" s="17" t="str">
        <f>IF('Data Sheet'!$B$9="NC-50","N/A","OK")</f>
        <v>OK</v>
      </c>
      <c r="L239" s="17" t="str">
        <f t="shared" si="43"/>
        <v>OK</v>
      </c>
      <c r="M239" s="17" t="str">
        <f t="shared" si="44"/>
        <v>OK</v>
      </c>
      <c r="N239" s="18" t="str">
        <f>IF(BO239&lt;&gt;"",
    IF(INT('Data Sheet'!$A$19)=INT('Data Sheet'!$B$19),
        --(INT('Data Sheet'!$A$19) &amp; "." &amp; BO239),
        IF(AND((--(INT('Data Sheet'!$A$19) &amp; "." &amp; BO239)&gt;=--('Data Sheet'!$A$19)), (--(INT('Data Sheet'!$A$19) &amp; "." &amp; BO239)&lt;=--('Data Sheet'!$B$19))),
            --(INT('Data Sheet'!$A$19) &amp; "." &amp; BO239),
            --(INT('Data Sheet'!$B$19) &amp; "." &amp; BO239)
        )
    ),
    IF(BN239&lt;&gt;"",
        IF(INT('Data Sheet'!$A$19)=INT('Data Sheet'!$B$19),
            --(INT('Data Sheet'!$A$19) &amp; "." &amp; LEFT(BN239,3)),
            IF(AND((--(INT('Data Sheet'!$A$19) &amp; "." &amp; LEFT(BN239,3))&gt;=--('Data Sheet'!$A$19)), (--(INT('Data Sheet'!$A$19) &amp; "." &amp; LEFT(BN239,3))&lt;=--('Data Sheet'!$B$19))),
                --(INT('Data Sheet'!$A$19) &amp; "." &amp; LEFT(BN239,3)),
                --(INT('Data Sheet'!$B$19) &amp; "." &amp; LEFT(BN239,3))
            )
        ),
        "OK"
    )
)</f>
        <v>OK</v>
      </c>
      <c r="O239" s="23" t="str">
        <f>IF(BP239&lt;&gt;"",
    IF(INT('Data Sheet'!$A$19)=INT('Data Sheet'!$B$19),
        --(INT('Data Sheet'!$A$19) &amp; "." &amp; BP239),
        IF(AND((--(INT('Data Sheet'!$A$19) &amp; "." &amp; BP239)&gt;=--('Data Sheet'!$A$19)), (--(INT('Data Sheet'!$A$19) &amp; "." &amp; BP239)&lt;=--('Data Sheet'!$B$19))),
            --(INT('Data Sheet'!$A$19) &amp; "." &amp; BP239),
            --(INT('Data Sheet'!$B$19) &amp; "." &amp; BP239)
        )
    ),
    IF(BN239&lt;&gt;"",
        IF(INT('Data Sheet'!$A$19)=INT('Data Sheet'!$B$19),
            --(INT('Data Sheet'!$A$19) &amp; "." &amp; RIGHT(BN239,3)),
            IF(AND((--(INT('Data Sheet'!$A$19) &amp; "." &amp; RIGHT(BN239,3))&gt;=--('Data Sheet'!$A$19)), (--(INT('Data Sheet'!$A$19) &amp; "." &amp; RIGHT(BN239,3))&lt;=--('Data Sheet'!$B$19))),
                --(INT('Data Sheet'!$A$19) &amp; "." &amp; RIGHT(BN239,3)),
                --(INT('Data Sheet'!$B$19) &amp; "." &amp; RIGHT(BN239,3))
            )
        ),
        "OK"
    )
)</f>
        <v>OK</v>
      </c>
      <c r="P239" s="23" t="str">
        <f>IF(BR239&lt;&gt;"",
    IF(INT('Data Sheet'!$A$19)=INT('Data Sheet'!$B$15),
        --(INT('Data Sheet'!$A$15) &amp; "." &amp; BR239),
        IF(AND((--(INT('Data Sheet'!$A$15) &amp; "." &amp; BR239)&gt;=--('Data Sheet'!$A$15)), (--(INT('Data Sheet'!$A$15) &amp; "." &amp; BR239)&lt;=--('Data Sheet'!$B$15))),
            --(INT('Data Sheet'!$A$15) &amp; "." &amp; BR239),
            --(INT('Data Sheet'!$B$15) &amp; "." &amp; BR239)
        )
    ),
    IF(BQ239&lt;&gt;"",
        IF(INT('Data Sheet'!$A$15)=INT('Data Sheet'!$B$15),
            --(INT('Data Sheet'!$A$15) &amp; "." &amp; LEFT(BQ239,3)),
            IF(AND((--(INT('Data Sheet'!$A$15) &amp; "." &amp; LEFT(BQ239,3))&gt;=--('Data Sheet'!$A$15)), (--(INT('Data Sheet'!$A$15) &amp; "." &amp; LEFT(BQ239,3))&lt;=--('Data Sheet'!$B$15))),
                --(INT('Data Sheet'!$A$15) &amp; "." &amp; LEFT(BQ239,3)),
                --(INT('Data Sheet'!$B$15) &amp; "." &amp; LEFT(BQ239,3))
            )
        ),
        "OK"
    )
)</f>
        <v>OK</v>
      </c>
      <c r="Q239" s="23" t="str">
        <f>IF(BS239&lt;&gt;"",
    IF(INT('Data Sheet'!$A$19)=INT('Data Sheet'!$B$15),
        --(INT('Data Sheet'!$A$15) &amp; "." &amp; BS239),
        IF(AND((--(INT('Data Sheet'!$A$15) &amp; "." &amp; BS239)&gt;=--('Data Sheet'!$A$15)), (--(INT('Data Sheet'!$A$15) &amp; "." &amp; BS239)&lt;=--('Data Sheet'!$B$15))),
            --(INT('Data Sheet'!$A$15) &amp; "." &amp; BS239),
            --(INT('Data Sheet'!$B$15) &amp; "." &amp; BS239)
        )
    ),
    IF(BQ239&lt;&gt;"",
        IF(INT('Data Sheet'!$A$15)=INT('Data Sheet'!$B$15),
            --(INT('Data Sheet'!$A$15) &amp; "." &amp; RIGHT(BQ239,3)),
            IF(AND((--(INT('Data Sheet'!$A$15) &amp; "." &amp; RIGHT(BQ239,3))&gt;=--('Data Sheet'!$A$15)), (--(INT('Data Sheet'!$A$15) &amp; "." &amp; RIGHT(BQ239,3))&lt;=--('Data Sheet'!$B$15))),
                --(INT('Data Sheet'!$A$15) &amp; "." &amp; RIGHT(BQ239,3)),
                --(INT('Data Sheet'!$B$15) &amp; "." &amp; RIGHT(BQ239,3))
            )
        ),
        "OK"
    )
)</f>
        <v>OK</v>
      </c>
      <c r="R239" s="19"/>
      <c r="S239" s="19"/>
      <c r="T239" s="19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1"/>
      <c r="AU239" s="21"/>
      <c r="AV239" s="21"/>
      <c r="AW239" s="22"/>
      <c r="AX239" s="99"/>
      <c r="AY239" s="20"/>
      <c r="AZ239" s="20"/>
      <c r="BA239" s="22"/>
      <c r="BB239">
        <v>231</v>
      </c>
      <c r="BC239" s="80"/>
      <c r="BD239" s="80"/>
      <c r="BE239" s="80"/>
      <c r="BF239" s="80"/>
      <c r="BG239" s="32" t="str">
        <f t="shared" si="37"/>
        <v/>
      </c>
      <c r="BH239" s="78">
        <f t="shared" si="35"/>
        <v>0</v>
      </c>
      <c r="BI239" s="2">
        <f t="shared" si="38"/>
        <v>0</v>
      </c>
      <c r="BJ239" s="2">
        <f t="shared" si="39"/>
        <v>0</v>
      </c>
      <c r="BK239" s="2">
        <f t="shared" si="36"/>
        <v>0</v>
      </c>
    </row>
    <row r="240" spans="2:63" ht="15" customHeight="1" x14ac:dyDescent="0.25">
      <c r="B240" s="14">
        <v>232</v>
      </c>
      <c r="C240" s="95" t="str">
        <f t="shared" si="40"/>
        <v/>
      </c>
      <c r="D240" s="15" t="str">
        <f t="shared" si="45"/>
        <v>OK</v>
      </c>
      <c r="E240" s="16" t="e">
        <f>VLOOKUP('Data Sheet'!$B$8,'Data Sheet'!$I$2:$J$9,2,FALSE)</f>
        <v>#N/A</v>
      </c>
      <c r="F240" s="16" t="str">
        <f t="shared" si="41"/>
        <v/>
      </c>
      <c r="G240" s="103">
        <f t="shared" si="42"/>
        <v>0</v>
      </c>
      <c r="H240" s="17" t="s">
        <v>26</v>
      </c>
      <c r="I240" s="17" t="s">
        <v>26</v>
      </c>
      <c r="J240" s="17" t="str">
        <f>IF('Data Sheet'!$B$9="NC-50","N/A","OK")</f>
        <v>OK</v>
      </c>
      <c r="K240" s="17" t="str">
        <f>IF('Data Sheet'!$B$9="NC-50","N/A","OK")</f>
        <v>OK</v>
      </c>
      <c r="L240" s="17" t="str">
        <f t="shared" si="43"/>
        <v>OK</v>
      </c>
      <c r="M240" s="17" t="str">
        <f t="shared" si="44"/>
        <v>OK</v>
      </c>
      <c r="N240" s="18" t="str">
        <f>IF(BO240&lt;&gt;"",
    IF(INT('Data Sheet'!$A$19)=INT('Data Sheet'!$B$19),
        --(INT('Data Sheet'!$A$19) &amp; "." &amp; BO240),
        IF(AND((--(INT('Data Sheet'!$A$19) &amp; "." &amp; BO240)&gt;=--('Data Sheet'!$A$19)), (--(INT('Data Sheet'!$A$19) &amp; "." &amp; BO240)&lt;=--('Data Sheet'!$B$19))),
            --(INT('Data Sheet'!$A$19) &amp; "." &amp; BO240),
            --(INT('Data Sheet'!$B$19) &amp; "." &amp; BO240)
        )
    ),
    IF(BN240&lt;&gt;"",
        IF(INT('Data Sheet'!$A$19)=INT('Data Sheet'!$B$19),
            --(INT('Data Sheet'!$A$19) &amp; "." &amp; LEFT(BN240,3)),
            IF(AND((--(INT('Data Sheet'!$A$19) &amp; "." &amp; LEFT(BN240,3))&gt;=--('Data Sheet'!$A$19)), (--(INT('Data Sheet'!$A$19) &amp; "." &amp; LEFT(BN240,3))&lt;=--('Data Sheet'!$B$19))),
                --(INT('Data Sheet'!$A$19) &amp; "." &amp; LEFT(BN240,3)),
                --(INT('Data Sheet'!$B$19) &amp; "." &amp; LEFT(BN240,3))
            )
        ),
        "OK"
    )
)</f>
        <v>OK</v>
      </c>
      <c r="O240" s="23" t="str">
        <f>IF(BP240&lt;&gt;"",
    IF(INT('Data Sheet'!$A$19)=INT('Data Sheet'!$B$19),
        --(INT('Data Sheet'!$A$19) &amp; "." &amp; BP240),
        IF(AND((--(INT('Data Sheet'!$A$19) &amp; "." &amp; BP240)&gt;=--('Data Sheet'!$A$19)), (--(INT('Data Sheet'!$A$19) &amp; "." &amp; BP240)&lt;=--('Data Sheet'!$B$19))),
            --(INT('Data Sheet'!$A$19) &amp; "." &amp; BP240),
            --(INT('Data Sheet'!$B$19) &amp; "." &amp; BP240)
        )
    ),
    IF(BN240&lt;&gt;"",
        IF(INT('Data Sheet'!$A$19)=INT('Data Sheet'!$B$19),
            --(INT('Data Sheet'!$A$19) &amp; "." &amp; RIGHT(BN240,3)),
            IF(AND((--(INT('Data Sheet'!$A$19) &amp; "." &amp; RIGHT(BN240,3))&gt;=--('Data Sheet'!$A$19)), (--(INT('Data Sheet'!$A$19) &amp; "." &amp; RIGHT(BN240,3))&lt;=--('Data Sheet'!$B$19))),
                --(INT('Data Sheet'!$A$19) &amp; "." &amp; RIGHT(BN240,3)),
                --(INT('Data Sheet'!$B$19) &amp; "." &amp; RIGHT(BN240,3))
            )
        ),
        "OK"
    )
)</f>
        <v>OK</v>
      </c>
      <c r="P240" s="23" t="str">
        <f>IF(BR240&lt;&gt;"",
    IF(INT('Data Sheet'!$A$19)=INT('Data Sheet'!$B$15),
        --(INT('Data Sheet'!$A$15) &amp; "." &amp; BR240),
        IF(AND((--(INT('Data Sheet'!$A$15) &amp; "." &amp; BR240)&gt;=--('Data Sheet'!$A$15)), (--(INT('Data Sheet'!$A$15) &amp; "." &amp; BR240)&lt;=--('Data Sheet'!$B$15))),
            --(INT('Data Sheet'!$A$15) &amp; "." &amp; BR240),
            --(INT('Data Sheet'!$B$15) &amp; "." &amp; BR240)
        )
    ),
    IF(BQ240&lt;&gt;"",
        IF(INT('Data Sheet'!$A$15)=INT('Data Sheet'!$B$15),
            --(INT('Data Sheet'!$A$15) &amp; "." &amp; LEFT(BQ240,3)),
            IF(AND((--(INT('Data Sheet'!$A$15) &amp; "." &amp; LEFT(BQ240,3))&gt;=--('Data Sheet'!$A$15)), (--(INT('Data Sheet'!$A$15) &amp; "." &amp; LEFT(BQ240,3))&lt;=--('Data Sheet'!$B$15))),
                --(INT('Data Sheet'!$A$15) &amp; "." &amp; LEFT(BQ240,3)),
                --(INT('Data Sheet'!$B$15) &amp; "." &amp; LEFT(BQ240,3))
            )
        ),
        "OK"
    )
)</f>
        <v>OK</v>
      </c>
      <c r="Q240" s="23" t="str">
        <f>IF(BS240&lt;&gt;"",
    IF(INT('Data Sheet'!$A$19)=INT('Data Sheet'!$B$15),
        --(INT('Data Sheet'!$A$15) &amp; "." &amp; BS240),
        IF(AND((--(INT('Data Sheet'!$A$15) &amp; "." &amp; BS240)&gt;=--('Data Sheet'!$A$15)), (--(INT('Data Sheet'!$A$15) &amp; "." &amp; BS240)&lt;=--('Data Sheet'!$B$15))),
            --(INT('Data Sheet'!$A$15) &amp; "." &amp; BS240),
            --(INT('Data Sheet'!$B$15) &amp; "." &amp; BS240)
        )
    ),
    IF(BQ240&lt;&gt;"",
        IF(INT('Data Sheet'!$A$15)=INT('Data Sheet'!$B$15),
            --(INT('Data Sheet'!$A$15) &amp; "." &amp; RIGHT(BQ240,3)),
            IF(AND((--(INT('Data Sheet'!$A$15) &amp; "." &amp; RIGHT(BQ240,3))&gt;=--('Data Sheet'!$A$15)), (--(INT('Data Sheet'!$A$15) &amp; "." &amp; RIGHT(BQ240,3))&lt;=--('Data Sheet'!$B$15))),
                --(INT('Data Sheet'!$A$15) &amp; "." &amp; RIGHT(BQ240,3)),
                --(INT('Data Sheet'!$B$15) &amp; "." &amp; RIGHT(BQ240,3))
            )
        ),
        "OK"
    )
)</f>
        <v>OK</v>
      </c>
      <c r="R240" s="19"/>
      <c r="S240" s="19"/>
      <c r="T240" s="19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1"/>
      <c r="AU240" s="21"/>
      <c r="AV240" s="21"/>
      <c r="AW240" s="22"/>
      <c r="AX240" s="99"/>
      <c r="AY240" s="20"/>
      <c r="AZ240" s="20"/>
      <c r="BA240" s="22"/>
      <c r="BB240">
        <v>232</v>
      </c>
      <c r="BC240" s="80"/>
      <c r="BD240" s="80"/>
      <c r="BE240" s="80"/>
      <c r="BF240" s="80"/>
      <c r="BG240" s="32" t="str">
        <f t="shared" si="37"/>
        <v/>
      </c>
      <c r="BH240" s="78">
        <f t="shared" si="35"/>
        <v>0</v>
      </c>
      <c r="BI240" s="2">
        <f t="shared" si="38"/>
        <v>0</v>
      </c>
      <c r="BJ240" s="2">
        <f t="shared" si="39"/>
        <v>0</v>
      </c>
      <c r="BK240" s="2">
        <f t="shared" si="36"/>
        <v>0</v>
      </c>
    </row>
    <row r="241" spans="2:63" ht="15" customHeight="1" x14ac:dyDescent="0.25">
      <c r="B241" s="14">
        <v>233</v>
      </c>
      <c r="C241" s="95" t="str">
        <f t="shared" si="40"/>
        <v/>
      </c>
      <c r="D241" s="15" t="str">
        <f t="shared" si="45"/>
        <v>OK</v>
      </c>
      <c r="E241" s="16" t="e">
        <f>VLOOKUP('Data Sheet'!$B$8,'Data Sheet'!$I$2:$J$9,2,FALSE)</f>
        <v>#N/A</v>
      </c>
      <c r="F241" s="16" t="str">
        <f t="shared" si="41"/>
        <v/>
      </c>
      <c r="G241" s="103">
        <f t="shared" si="42"/>
        <v>0</v>
      </c>
      <c r="H241" s="17" t="s">
        <v>26</v>
      </c>
      <c r="I241" s="17" t="s">
        <v>26</v>
      </c>
      <c r="J241" s="17" t="str">
        <f>IF('Data Sheet'!$B$9="NC-50","N/A","OK")</f>
        <v>OK</v>
      </c>
      <c r="K241" s="17" t="str">
        <f>IF('Data Sheet'!$B$9="NC-50","N/A","OK")</f>
        <v>OK</v>
      </c>
      <c r="L241" s="17" t="str">
        <f t="shared" si="43"/>
        <v>OK</v>
      </c>
      <c r="M241" s="17" t="str">
        <f t="shared" si="44"/>
        <v>OK</v>
      </c>
      <c r="N241" s="18" t="str">
        <f>IF(BO241&lt;&gt;"",
    IF(INT('Data Sheet'!$A$19)=INT('Data Sheet'!$B$19),
        --(INT('Data Sheet'!$A$19) &amp; "." &amp; BO241),
        IF(AND((--(INT('Data Sheet'!$A$19) &amp; "." &amp; BO241)&gt;=--('Data Sheet'!$A$19)), (--(INT('Data Sheet'!$A$19) &amp; "." &amp; BO241)&lt;=--('Data Sheet'!$B$19))),
            --(INT('Data Sheet'!$A$19) &amp; "." &amp; BO241),
            --(INT('Data Sheet'!$B$19) &amp; "." &amp; BO241)
        )
    ),
    IF(BN241&lt;&gt;"",
        IF(INT('Data Sheet'!$A$19)=INT('Data Sheet'!$B$19),
            --(INT('Data Sheet'!$A$19) &amp; "." &amp; LEFT(BN241,3)),
            IF(AND((--(INT('Data Sheet'!$A$19) &amp; "." &amp; LEFT(BN241,3))&gt;=--('Data Sheet'!$A$19)), (--(INT('Data Sheet'!$A$19) &amp; "." &amp; LEFT(BN241,3))&lt;=--('Data Sheet'!$B$19))),
                --(INT('Data Sheet'!$A$19) &amp; "." &amp; LEFT(BN241,3)),
                --(INT('Data Sheet'!$B$19) &amp; "." &amp; LEFT(BN241,3))
            )
        ),
        "OK"
    )
)</f>
        <v>OK</v>
      </c>
      <c r="O241" s="23" t="str">
        <f>IF(BP241&lt;&gt;"",
    IF(INT('Data Sheet'!$A$19)=INT('Data Sheet'!$B$19),
        --(INT('Data Sheet'!$A$19) &amp; "." &amp; BP241),
        IF(AND((--(INT('Data Sheet'!$A$19) &amp; "." &amp; BP241)&gt;=--('Data Sheet'!$A$19)), (--(INT('Data Sheet'!$A$19) &amp; "." &amp; BP241)&lt;=--('Data Sheet'!$B$19))),
            --(INT('Data Sheet'!$A$19) &amp; "." &amp; BP241),
            --(INT('Data Sheet'!$B$19) &amp; "." &amp; BP241)
        )
    ),
    IF(BN241&lt;&gt;"",
        IF(INT('Data Sheet'!$A$19)=INT('Data Sheet'!$B$19),
            --(INT('Data Sheet'!$A$19) &amp; "." &amp; RIGHT(BN241,3)),
            IF(AND((--(INT('Data Sheet'!$A$19) &amp; "." &amp; RIGHT(BN241,3))&gt;=--('Data Sheet'!$A$19)), (--(INT('Data Sheet'!$A$19) &amp; "." &amp; RIGHT(BN241,3))&lt;=--('Data Sheet'!$B$19))),
                --(INT('Data Sheet'!$A$19) &amp; "." &amp; RIGHT(BN241,3)),
                --(INT('Data Sheet'!$B$19) &amp; "." &amp; RIGHT(BN241,3))
            )
        ),
        "OK"
    )
)</f>
        <v>OK</v>
      </c>
      <c r="P241" s="23" t="str">
        <f>IF(BR241&lt;&gt;"",
    IF(INT('Data Sheet'!$A$19)=INT('Data Sheet'!$B$15),
        --(INT('Data Sheet'!$A$15) &amp; "." &amp; BR241),
        IF(AND((--(INT('Data Sheet'!$A$15) &amp; "." &amp; BR241)&gt;=--('Data Sheet'!$A$15)), (--(INT('Data Sheet'!$A$15) &amp; "." &amp; BR241)&lt;=--('Data Sheet'!$B$15))),
            --(INT('Data Sheet'!$A$15) &amp; "." &amp; BR241),
            --(INT('Data Sheet'!$B$15) &amp; "." &amp; BR241)
        )
    ),
    IF(BQ241&lt;&gt;"",
        IF(INT('Data Sheet'!$A$15)=INT('Data Sheet'!$B$15),
            --(INT('Data Sheet'!$A$15) &amp; "." &amp; LEFT(BQ241,3)),
            IF(AND((--(INT('Data Sheet'!$A$15) &amp; "." &amp; LEFT(BQ241,3))&gt;=--('Data Sheet'!$A$15)), (--(INT('Data Sheet'!$A$15) &amp; "." &amp; LEFT(BQ241,3))&lt;=--('Data Sheet'!$B$15))),
                --(INT('Data Sheet'!$A$15) &amp; "." &amp; LEFT(BQ241,3)),
                --(INT('Data Sheet'!$B$15) &amp; "." &amp; LEFT(BQ241,3))
            )
        ),
        "OK"
    )
)</f>
        <v>OK</v>
      </c>
      <c r="Q241" s="23" t="str">
        <f>IF(BS241&lt;&gt;"",
    IF(INT('Data Sheet'!$A$19)=INT('Data Sheet'!$B$15),
        --(INT('Data Sheet'!$A$15) &amp; "." &amp; BS241),
        IF(AND((--(INT('Data Sheet'!$A$15) &amp; "." &amp; BS241)&gt;=--('Data Sheet'!$A$15)), (--(INT('Data Sheet'!$A$15) &amp; "." &amp; BS241)&lt;=--('Data Sheet'!$B$15))),
            --(INT('Data Sheet'!$A$15) &amp; "." &amp; BS241),
            --(INT('Data Sheet'!$B$15) &amp; "." &amp; BS241)
        )
    ),
    IF(BQ241&lt;&gt;"",
        IF(INT('Data Sheet'!$A$15)=INT('Data Sheet'!$B$15),
            --(INT('Data Sheet'!$A$15) &amp; "." &amp; RIGHT(BQ241,3)),
            IF(AND((--(INT('Data Sheet'!$A$15) &amp; "." &amp; RIGHT(BQ241,3))&gt;=--('Data Sheet'!$A$15)), (--(INT('Data Sheet'!$A$15) &amp; "." &amp; RIGHT(BQ241,3))&lt;=--('Data Sheet'!$B$15))),
                --(INT('Data Sheet'!$A$15) &amp; "." &amp; RIGHT(BQ241,3)),
                --(INT('Data Sheet'!$B$15) &amp; "." &amp; RIGHT(BQ241,3))
            )
        ),
        "OK"
    )
)</f>
        <v>OK</v>
      </c>
      <c r="R241" s="19"/>
      <c r="S241" s="19"/>
      <c r="T241" s="19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1"/>
      <c r="AU241" s="21"/>
      <c r="AV241" s="21"/>
      <c r="AW241" s="22"/>
      <c r="AX241" s="99"/>
      <c r="AY241" s="20"/>
      <c r="AZ241" s="20"/>
      <c r="BA241" s="22"/>
      <c r="BB241">
        <v>233</v>
      </c>
      <c r="BC241" s="80"/>
      <c r="BD241" s="80"/>
      <c r="BE241" s="80"/>
      <c r="BF241" s="80"/>
      <c r="BG241" s="32" t="str">
        <f t="shared" si="37"/>
        <v/>
      </c>
      <c r="BH241" s="78">
        <f t="shared" si="35"/>
        <v>0</v>
      </c>
      <c r="BI241" s="2">
        <f t="shared" si="38"/>
        <v>0</v>
      </c>
      <c r="BJ241" s="2">
        <f t="shared" si="39"/>
        <v>0</v>
      </c>
      <c r="BK241" s="2">
        <f t="shared" si="36"/>
        <v>0</v>
      </c>
    </row>
    <row r="242" spans="2:63" ht="15" customHeight="1" x14ac:dyDescent="0.25">
      <c r="B242" s="14">
        <v>234</v>
      </c>
      <c r="C242" s="95" t="str">
        <f t="shared" si="40"/>
        <v/>
      </c>
      <c r="D242" s="15" t="str">
        <f t="shared" si="45"/>
        <v>OK</v>
      </c>
      <c r="E242" s="16" t="e">
        <f>VLOOKUP('Data Sheet'!$B$8,'Data Sheet'!$I$2:$J$9,2,FALSE)</f>
        <v>#N/A</v>
      </c>
      <c r="F242" s="16" t="str">
        <f t="shared" si="41"/>
        <v/>
      </c>
      <c r="G242" s="103">
        <f t="shared" si="42"/>
        <v>0</v>
      </c>
      <c r="H242" s="17" t="s">
        <v>26</v>
      </c>
      <c r="I242" s="17" t="s">
        <v>26</v>
      </c>
      <c r="J242" s="17" t="str">
        <f>IF('Data Sheet'!$B$9="NC-50","N/A","OK")</f>
        <v>OK</v>
      </c>
      <c r="K242" s="17" t="str">
        <f>IF('Data Sheet'!$B$9="NC-50","N/A","OK")</f>
        <v>OK</v>
      </c>
      <c r="L242" s="17" t="str">
        <f t="shared" si="43"/>
        <v>OK</v>
      </c>
      <c r="M242" s="17" t="str">
        <f t="shared" si="44"/>
        <v>OK</v>
      </c>
      <c r="N242" s="18" t="str">
        <f>IF(BO242&lt;&gt;"",
    IF(INT('Data Sheet'!$A$19)=INT('Data Sheet'!$B$19),
        --(INT('Data Sheet'!$A$19) &amp; "." &amp; BO242),
        IF(AND((--(INT('Data Sheet'!$A$19) &amp; "." &amp; BO242)&gt;=--('Data Sheet'!$A$19)), (--(INT('Data Sheet'!$A$19) &amp; "." &amp; BO242)&lt;=--('Data Sheet'!$B$19))),
            --(INT('Data Sheet'!$A$19) &amp; "." &amp; BO242),
            --(INT('Data Sheet'!$B$19) &amp; "." &amp; BO242)
        )
    ),
    IF(BN242&lt;&gt;"",
        IF(INT('Data Sheet'!$A$19)=INT('Data Sheet'!$B$19),
            --(INT('Data Sheet'!$A$19) &amp; "." &amp; LEFT(BN242,3)),
            IF(AND((--(INT('Data Sheet'!$A$19) &amp; "." &amp; LEFT(BN242,3))&gt;=--('Data Sheet'!$A$19)), (--(INT('Data Sheet'!$A$19) &amp; "." &amp; LEFT(BN242,3))&lt;=--('Data Sheet'!$B$19))),
                --(INT('Data Sheet'!$A$19) &amp; "." &amp; LEFT(BN242,3)),
                --(INT('Data Sheet'!$B$19) &amp; "." &amp; LEFT(BN242,3))
            )
        ),
        "OK"
    )
)</f>
        <v>OK</v>
      </c>
      <c r="O242" s="23" t="str">
        <f>IF(BP242&lt;&gt;"",
    IF(INT('Data Sheet'!$A$19)=INT('Data Sheet'!$B$19),
        --(INT('Data Sheet'!$A$19) &amp; "." &amp; BP242),
        IF(AND((--(INT('Data Sheet'!$A$19) &amp; "." &amp; BP242)&gt;=--('Data Sheet'!$A$19)), (--(INT('Data Sheet'!$A$19) &amp; "." &amp; BP242)&lt;=--('Data Sheet'!$B$19))),
            --(INT('Data Sheet'!$A$19) &amp; "." &amp; BP242),
            --(INT('Data Sheet'!$B$19) &amp; "." &amp; BP242)
        )
    ),
    IF(BN242&lt;&gt;"",
        IF(INT('Data Sheet'!$A$19)=INT('Data Sheet'!$B$19),
            --(INT('Data Sheet'!$A$19) &amp; "." &amp; RIGHT(BN242,3)),
            IF(AND((--(INT('Data Sheet'!$A$19) &amp; "." &amp; RIGHT(BN242,3))&gt;=--('Data Sheet'!$A$19)), (--(INT('Data Sheet'!$A$19) &amp; "." &amp; RIGHT(BN242,3))&lt;=--('Data Sheet'!$B$19))),
                --(INT('Data Sheet'!$A$19) &amp; "." &amp; RIGHT(BN242,3)),
                --(INT('Data Sheet'!$B$19) &amp; "." &amp; RIGHT(BN242,3))
            )
        ),
        "OK"
    )
)</f>
        <v>OK</v>
      </c>
      <c r="P242" s="23" t="str">
        <f>IF(BR242&lt;&gt;"",
    IF(INT('Data Sheet'!$A$19)=INT('Data Sheet'!$B$15),
        --(INT('Data Sheet'!$A$15) &amp; "." &amp; BR242),
        IF(AND((--(INT('Data Sheet'!$A$15) &amp; "." &amp; BR242)&gt;=--('Data Sheet'!$A$15)), (--(INT('Data Sheet'!$A$15) &amp; "." &amp; BR242)&lt;=--('Data Sheet'!$B$15))),
            --(INT('Data Sheet'!$A$15) &amp; "." &amp; BR242),
            --(INT('Data Sheet'!$B$15) &amp; "." &amp; BR242)
        )
    ),
    IF(BQ242&lt;&gt;"",
        IF(INT('Data Sheet'!$A$15)=INT('Data Sheet'!$B$15),
            --(INT('Data Sheet'!$A$15) &amp; "." &amp; LEFT(BQ242,3)),
            IF(AND((--(INT('Data Sheet'!$A$15) &amp; "." &amp; LEFT(BQ242,3))&gt;=--('Data Sheet'!$A$15)), (--(INT('Data Sheet'!$A$15) &amp; "." &amp; LEFT(BQ242,3))&lt;=--('Data Sheet'!$B$15))),
                --(INT('Data Sheet'!$A$15) &amp; "." &amp; LEFT(BQ242,3)),
                --(INT('Data Sheet'!$B$15) &amp; "." &amp; LEFT(BQ242,3))
            )
        ),
        "OK"
    )
)</f>
        <v>OK</v>
      </c>
      <c r="Q242" s="23" t="str">
        <f>IF(BS242&lt;&gt;"",
    IF(INT('Data Sheet'!$A$19)=INT('Data Sheet'!$B$15),
        --(INT('Data Sheet'!$A$15) &amp; "." &amp; BS242),
        IF(AND((--(INT('Data Sheet'!$A$15) &amp; "." &amp; BS242)&gt;=--('Data Sheet'!$A$15)), (--(INT('Data Sheet'!$A$15) &amp; "." &amp; BS242)&lt;=--('Data Sheet'!$B$15))),
            --(INT('Data Sheet'!$A$15) &amp; "." &amp; BS242),
            --(INT('Data Sheet'!$B$15) &amp; "." &amp; BS242)
        )
    ),
    IF(BQ242&lt;&gt;"",
        IF(INT('Data Sheet'!$A$15)=INT('Data Sheet'!$B$15),
            --(INT('Data Sheet'!$A$15) &amp; "." &amp; RIGHT(BQ242,3)),
            IF(AND((--(INT('Data Sheet'!$A$15) &amp; "." &amp; RIGHT(BQ242,3))&gt;=--('Data Sheet'!$A$15)), (--(INT('Data Sheet'!$A$15) &amp; "." &amp; RIGHT(BQ242,3))&lt;=--('Data Sheet'!$B$15))),
                --(INT('Data Sheet'!$A$15) &amp; "." &amp; RIGHT(BQ242,3)),
                --(INT('Data Sheet'!$B$15) &amp; "." &amp; RIGHT(BQ242,3))
            )
        ),
        "OK"
    )
)</f>
        <v>OK</v>
      </c>
      <c r="R242" s="19"/>
      <c r="S242" s="19"/>
      <c r="T242" s="19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1"/>
      <c r="AU242" s="21"/>
      <c r="AV242" s="21"/>
      <c r="AW242" s="22"/>
      <c r="AX242" s="99"/>
      <c r="AY242" s="20"/>
      <c r="AZ242" s="20"/>
      <c r="BA242" s="22"/>
      <c r="BB242">
        <v>234</v>
      </c>
      <c r="BC242" s="80"/>
      <c r="BD242" s="80"/>
      <c r="BE242" s="80"/>
      <c r="BF242" s="80"/>
      <c r="BG242" s="32" t="str">
        <f t="shared" si="37"/>
        <v/>
      </c>
      <c r="BH242" s="78">
        <f t="shared" si="35"/>
        <v>0</v>
      </c>
      <c r="BI242" s="2">
        <f t="shared" si="38"/>
        <v>0</v>
      </c>
      <c r="BJ242" s="2">
        <f t="shared" si="39"/>
        <v>0</v>
      </c>
      <c r="BK242" s="2">
        <f t="shared" si="36"/>
        <v>0</v>
      </c>
    </row>
    <row r="243" spans="2:63" ht="15" customHeight="1" x14ac:dyDescent="0.25">
      <c r="B243" s="14">
        <v>235</v>
      </c>
      <c r="C243" s="95" t="str">
        <f t="shared" si="40"/>
        <v/>
      </c>
      <c r="D243" s="15" t="str">
        <f t="shared" si="45"/>
        <v>OK</v>
      </c>
      <c r="E243" s="16" t="e">
        <f>VLOOKUP('Data Sheet'!$B$8,'Data Sheet'!$I$2:$J$9,2,FALSE)</f>
        <v>#N/A</v>
      </c>
      <c r="F243" s="16" t="str">
        <f t="shared" si="41"/>
        <v/>
      </c>
      <c r="G243" s="103">
        <f t="shared" si="42"/>
        <v>0</v>
      </c>
      <c r="H243" s="17" t="s">
        <v>26</v>
      </c>
      <c r="I243" s="17" t="s">
        <v>26</v>
      </c>
      <c r="J243" s="17" t="str">
        <f>IF('Data Sheet'!$B$9="NC-50","N/A","OK")</f>
        <v>OK</v>
      </c>
      <c r="K243" s="17" t="str">
        <f>IF('Data Sheet'!$B$9="NC-50","N/A","OK")</f>
        <v>OK</v>
      </c>
      <c r="L243" s="17" t="str">
        <f t="shared" si="43"/>
        <v>OK</v>
      </c>
      <c r="M243" s="17" t="str">
        <f t="shared" si="44"/>
        <v>OK</v>
      </c>
      <c r="N243" s="18" t="str">
        <f>IF(BO243&lt;&gt;"",
    IF(INT('Data Sheet'!$A$19)=INT('Data Sheet'!$B$19),
        --(INT('Data Sheet'!$A$19) &amp; "." &amp; BO243),
        IF(AND((--(INT('Data Sheet'!$A$19) &amp; "." &amp; BO243)&gt;=--('Data Sheet'!$A$19)), (--(INT('Data Sheet'!$A$19) &amp; "." &amp; BO243)&lt;=--('Data Sheet'!$B$19))),
            --(INT('Data Sheet'!$A$19) &amp; "." &amp; BO243),
            --(INT('Data Sheet'!$B$19) &amp; "." &amp; BO243)
        )
    ),
    IF(BN243&lt;&gt;"",
        IF(INT('Data Sheet'!$A$19)=INT('Data Sheet'!$B$19),
            --(INT('Data Sheet'!$A$19) &amp; "." &amp; LEFT(BN243,3)),
            IF(AND((--(INT('Data Sheet'!$A$19) &amp; "." &amp; LEFT(BN243,3))&gt;=--('Data Sheet'!$A$19)), (--(INT('Data Sheet'!$A$19) &amp; "." &amp; LEFT(BN243,3))&lt;=--('Data Sheet'!$B$19))),
                --(INT('Data Sheet'!$A$19) &amp; "." &amp; LEFT(BN243,3)),
                --(INT('Data Sheet'!$B$19) &amp; "." &amp; LEFT(BN243,3))
            )
        ),
        "OK"
    )
)</f>
        <v>OK</v>
      </c>
      <c r="O243" s="23" t="str">
        <f>IF(BP243&lt;&gt;"",
    IF(INT('Data Sheet'!$A$19)=INT('Data Sheet'!$B$19),
        --(INT('Data Sheet'!$A$19) &amp; "." &amp; BP243),
        IF(AND((--(INT('Data Sheet'!$A$19) &amp; "." &amp; BP243)&gt;=--('Data Sheet'!$A$19)), (--(INT('Data Sheet'!$A$19) &amp; "." &amp; BP243)&lt;=--('Data Sheet'!$B$19))),
            --(INT('Data Sheet'!$A$19) &amp; "." &amp; BP243),
            --(INT('Data Sheet'!$B$19) &amp; "." &amp; BP243)
        )
    ),
    IF(BN243&lt;&gt;"",
        IF(INT('Data Sheet'!$A$19)=INT('Data Sheet'!$B$19),
            --(INT('Data Sheet'!$A$19) &amp; "." &amp; RIGHT(BN243,3)),
            IF(AND((--(INT('Data Sheet'!$A$19) &amp; "." &amp; RIGHT(BN243,3))&gt;=--('Data Sheet'!$A$19)), (--(INT('Data Sheet'!$A$19) &amp; "." &amp; RIGHT(BN243,3))&lt;=--('Data Sheet'!$B$19))),
                --(INT('Data Sheet'!$A$19) &amp; "." &amp; RIGHT(BN243,3)),
                --(INT('Data Sheet'!$B$19) &amp; "." &amp; RIGHT(BN243,3))
            )
        ),
        "OK"
    )
)</f>
        <v>OK</v>
      </c>
      <c r="P243" s="23" t="str">
        <f>IF(BR243&lt;&gt;"",
    IF(INT('Data Sheet'!$A$19)=INT('Data Sheet'!$B$15),
        --(INT('Data Sheet'!$A$15) &amp; "." &amp; BR243),
        IF(AND((--(INT('Data Sheet'!$A$15) &amp; "." &amp; BR243)&gt;=--('Data Sheet'!$A$15)), (--(INT('Data Sheet'!$A$15) &amp; "." &amp; BR243)&lt;=--('Data Sheet'!$B$15))),
            --(INT('Data Sheet'!$A$15) &amp; "." &amp; BR243),
            --(INT('Data Sheet'!$B$15) &amp; "." &amp; BR243)
        )
    ),
    IF(BQ243&lt;&gt;"",
        IF(INT('Data Sheet'!$A$15)=INT('Data Sheet'!$B$15),
            --(INT('Data Sheet'!$A$15) &amp; "." &amp; LEFT(BQ243,3)),
            IF(AND((--(INT('Data Sheet'!$A$15) &amp; "." &amp; LEFT(BQ243,3))&gt;=--('Data Sheet'!$A$15)), (--(INT('Data Sheet'!$A$15) &amp; "." &amp; LEFT(BQ243,3))&lt;=--('Data Sheet'!$B$15))),
                --(INT('Data Sheet'!$A$15) &amp; "." &amp; LEFT(BQ243,3)),
                --(INT('Data Sheet'!$B$15) &amp; "." &amp; LEFT(BQ243,3))
            )
        ),
        "OK"
    )
)</f>
        <v>OK</v>
      </c>
      <c r="Q243" s="23" t="str">
        <f>IF(BS243&lt;&gt;"",
    IF(INT('Data Sheet'!$A$19)=INT('Data Sheet'!$B$15),
        --(INT('Data Sheet'!$A$15) &amp; "." &amp; BS243),
        IF(AND((--(INT('Data Sheet'!$A$15) &amp; "." &amp; BS243)&gt;=--('Data Sheet'!$A$15)), (--(INT('Data Sheet'!$A$15) &amp; "." &amp; BS243)&lt;=--('Data Sheet'!$B$15))),
            --(INT('Data Sheet'!$A$15) &amp; "." &amp; BS243),
            --(INT('Data Sheet'!$B$15) &amp; "." &amp; BS243)
        )
    ),
    IF(BQ243&lt;&gt;"",
        IF(INT('Data Sheet'!$A$15)=INT('Data Sheet'!$B$15),
            --(INT('Data Sheet'!$A$15) &amp; "." &amp; RIGHT(BQ243,3)),
            IF(AND((--(INT('Data Sheet'!$A$15) &amp; "." &amp; RIGHT(BQ243,3))&gt;=--('Data Sheet'!$A$15)), (--(INT('Data Sheet'!$A$15) &amp; "." &amp; RIGHT(BQ243,3))&lt;=--('Data Sheet'!$B$15))),
                --(INT('Data Sheet'!$A$15) &amp; "." &amp; RIGHT(BQ243,3)),
                --(INT('Data Sheet'!$B$15) &amp; "." &amp; RIGHT(BQ243,3))
            )
        ),
        "OK"
    )
)</f>
        <v>OK</v>
      </c>
      <c r="R243" s="19"/>
      <c r="S243" s="19"/>
      <c r="T243" s="19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1"/>
      <c r="AU243" s="21"/>
      <c r="AV243" s="21"/>
      <c r="AW243" s="22"/>
      <c r="AX243" s="99"/>
      <c r="AY243" s="20"/>
      <c r="AZ243" s="20"/>
      <c r="BA243" s="22"/>
      <c r="BB243">
        <v>235</v>
      </c>
      <c r="BC243" s="80"/>
      <c r="BD243" s="80"/>
      <c r="BE243" s="80"/>
      <c r="BF243" s="80"/>
      <c r="BG243" s="32" t="str">
        <f t="shared" si="37"/>
        <v/>
      </c>
      <c r="BH243" s="78">
        <f t="shared" si="35"/>
        <v>0</v>
      </c>
      <c r="BI243" s="2">
        <f t="shared" si="38"/>
        <v>0</v>
      </c>
      <c r="BJ243" s="2">
        <f t="shared" si="39"/>
        <v>0</v>
      </c>
      <c r="BK243" s="2">
        <f t="shared" si="36"/>
        <v>0</v>
      </c>
    </row>
    <row r="244" spans="2:63" ht="15" customHeight="1" x14ac:dyDescent="0.25">
      <c r="B244" s="14">
        <v>236</v>
      </c>
      <c r="C244" s="95" t="str">
        <f t="shared" si="40"/>
        <v/>
      </c>
      <c r="D244" s="15" t="str">
        <f t="shared" si="45"/>
        <v>OK</v>
      </c>
      <c r="E244" s="16" t="e">
        <f>VLOOKUP('Data Sheet'!$B$8,'Data Sheet'!$I$2:$J$9,2,FALSE)</f>
        <v>#N/A</v>
      </c>
      <c r="F244" s="16" t="str">
        <f t="shared" si="41"/>
        <v/>
      </c>
      <c r="G244" s="103">
        <f t="shared" si="42"/>
        <v>0</v>
      </c>
      <c r="H244" s="17" t="s">
        <v>26</v>
      </c>
      <c r="I244" s="17" t="s">
        <v>26</v>
      </c>
      <c r="J244" s="17" t="str">
        <f>IF('Data Sheet'!$B$9="NC-50","N/A","OK")</f>
        <v>OK</v>
      </c>
      <c r="K244" s="17" t="str">
        <f>IF('Data Sheet'!$B$9="NC-50","N/A","OK")</f>
        <v>OK</v>
      </c>
      <c r="L244" s="17" t="str">
        <f t="shared" si="43"/>
        <v>OK</v>
      </c>
      <c r="M244" s="17" t="str">
        <f t="shared" si="44"/>
        <v>OK</v>
      </c>
      <c r="N244" s="18" t="str">
        <f>IF(BO244&lt;&gt;"",
    IF(INT('Data Sheet'!$A$19)=INT('Data Sheet'!$B$19),
        --(INT('Data Sheet'!$A$19) &amp; "." &amp; BO244),
        IF(AND((--(INT('Data Sheet'!$A$19) &amp; "." &amp; BO244)&gt;=--('Data Sheet'!$A$19)), (--(INT('Data Sheet'!$A$19) &amp; "." &amp; BO244)&lt;=--('Data Sheet'!$B$19))),
            --(INT('Data Sheet'!$A$19) &amp; "." &amp; BO244),
            --(INT('Data Sheet'!$B$19) &amp; "." &amp; BO244)
        )
    ),
    IF(BN244&lt;&gt;"",
        IF(INT('Data Sheet'!$A$19)=INT('Data Sheet'!$B$19),
            --(INT('Data Sheet'!$A$19) &amp; "." &amp; LEFT(BN244,3)),
            IF(AND((--(INT('Data Sheet'!$A$19) &amp; "." &amp; LEFT(BN244,3))&gt;=--('Data Sheet'!$A$19)), (--(INT('Data Sheet'!$A$19) &amp; "." &amp; LEFT(BN244,3))&lt;=--('Data Sheet'!$B$19))),
                --(INT('Data Sheet'!$A$19) &amp; "." &amp; LEFT(BN244,3)),
                --(INT('Data Sheet'!$B$19) &amp; "." &amp; LEFT(BN244,3))
            )
        ),
        "OK"
    )
)</f>
        <v>OK</v>
      </c>
      <c r="O244" s="23" t="str">
        <f>IF(BP244&lt;&gt;"",
    IF(INT('Data Sheet'!$A$19)=INT('Data Sheet'!$B$19),
        --(INT('Data Sheet'!$A$19) &amp; "." &amp; BP244),
        IF(AND((--(INT('Data Sheet'!$A$19) &amp; "." &amp; BP244)&gt;=--('Data Sheet'!$A$19)), (--(INT('Data Sheet'!$A$19) &amp; "." &amp; BP244)&lt;=--('Data Sheet'!$B$19))),
            --(INT('Data Sheet'!$A$19) &amp; "." &amp; BP244),
            --(INT('Data Sheet'!$B$19) &amp; "." &amp; BP244)
        )
    ),
    IF(BN244&lt;&gt;"",
        IF(INT('Data Sheet'!$A$19)=INT('Data Sheet'!$B$19),
            --(INT('Data Sheet'!$A$19) &amp; "." &amp; RIGHT(BN244,3)),
            IF(AND((--(INT('Data Sheet'!$A$19) &amp; "." &amp; RIGHT(BN244,3))&gt;=--('Data Sheet'!$A$19)), (--(INT('Data Sheet'!$A$19) &amp; "." &amp; RIGHT(BN244,3))&lt;=--('Data Sheet'!$B$19))),
                --(INT('Data Sheet'!$A$19) &amp; "." &amp; RIGHT(BN244,3)),
                --(INT('Data Sheet'!$B$19) &amp; "." &amp; RIGHT(BN244,3))
            )
        ),
        "OK"
    )
)</f>
        <v>OK</v>
      </c>
      <c r="P244" s="23" t="str">
        <f>IF(BR244&lt;&gt;"",
    IF(INT('Data Sheet'!$A$19)=INT('Data Sheet'!$B$15),
        --(INT('Data Sheet'!$A$15) &amp; "." &amp; BR244),
        IF(AND((--(INT('Data Sheet'!$A$15) &amp; "." &amp; BR244)&gt;=--('Data Sheet'!$A$15)), (--(INT('Data Sheet'!$A$15) &amp; "." &amp; BR244)&lt;=--('Data Sheet'!$B$15))),
            --(INT('Data Sheet'!$A$15) &amp; "." &amp; BR244),
            --(INT('Data Sheet'!$B$15) &amp; "." &amp; BR244)
        )
    ),
    IF(BQ244&lt;&gt;"",
        IF(INT('Data Sheet'!$A$15)=INT('Data Sheet'!$B$15),
            --(INT('Data Sheet'!$A$15) &amp; "." &amp; LEFT(BQ244,3)),
            IF(AND((--(INT('Data Sheet'!$A$15) &amp; "." &amp; LEFT(BQ244,3))&gt;=--('Data Sheet'!$A$15)), (--(INT('Data Sheet'!$A$15) &amp; "." &amp; LEFT(BQ244,3))&lt;=--('Data Sheet'!$B$15))),
                --(INT('Data Sheet'!$A$15) &amp; "." &amp; LEFT(BQ244,3)),
                --(INT('Data Sheet'!$B$15) &amp; "." &amp; LEFT(BQ244,3))
            )
        ),
        "OK"
    )
)</f>
        <v>OK</v>
      </c>
      <c r="Q244" s="23" t="str">
        <f>IF(BS244&lt;&gt;"",
    IF(INT('Data Sheet'!$A$19)=INT('Data Sheet'!$B$15),
        --(INT('Data Sheet'!$A$15) &amp; "." &amp; BS244),
        IF(AND((--(INT('Data Sheet'!$A$15) &amp; "." &amp; BS244)&gt;=--('Data Sheet'!$A$15)), (--(INT('Data Sheet'!$A$15) &amp; "." &amp; BS244)&lt;=--('Data Sheet'!$B$15))),
            --(INT('Data Sheet'!$A$15) &amp; "." &amp; BS244),
            --(INT('Data Sheet'!$B$15) &amp; "." &amp; BS244)
        )
    ),
    IF(BQ244&lt;&gt;"",
        IF(INT('Data Sheet'!$A$15)=INT('Data Sheet'!$B$15),
            --(INT('Data Sheet'!$A$15) &amp; "." &amp; RIGHT(BQ244,3)),
            IF(AND((--(INT('Data Sheet'!$A$15) &amp; "." &amp; RIGHT(BQ244,3))&gt;=--('Data Sheet'!$A$15)), (--(INT('Data Sheet'!$A$15) &amp; "." &amp; RIGHT(BQ244,3))&lt;=--('Data Sheet'!$B$15))),
                --(INT('Data Sheet'!$A$15) &amp; "." &amp; RIGHT(BQ244,3)),
                --(INT('Data Sheet'!$B$15) &amp; "." &amp; RIGHT(BQ244,3))
            )
        ),
        "OK"
    )
)</f>
        <v>OK</v>
      </c>
      <c r="R244" s="19"/>
      <c r="S244" s="19"/>
      <c r="T244" s="19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1"/>
      <c r="AU244" s="21"/>
      <c r="AV244" s="21"/>
      <c r="AW244" s="22"/>
      <c r="AX244" s="99"/>
      <c r="AY244" s="20"/>
      <c r="AZ244" s="20"/>
      <c r="BA244" s="22"/>
      <c r="BB244">
        <v>236</v>
      </c>
      <c r="BC244" s="80"/>
      <c r="BD244" s="80"/>
      <c r="BE244" s="80"/>
      <c r="BF244" s="80"/>
      <c r="BG244" s="32" t="str">
        <f t="shared" si="37"/>
        <v/>
      </c>
      <c r="BH244" s="78">
        <f t="shared" si="35"/>
        <v>0</v>
      </c>
      <c r="BI244" s="2">
        <f t="shared" si="38"/>
        <v>0</v>
      </c>
      <c r="BJ244" s="2">
        <f t="shared" si="39"/>
        <v>0</v>
      </c>
      <c r="BK244" s="2">
        <f t="shared" si="36"/>
        <v>0</v>
      </c>
    </row>
    <row r="245" spans="2:63" ht="15" customHeight="1" x14ac:dyDescent="0.25">
      <c r="B245" s="14">
        <v>237</v>
      </c>
      <c r="C245" s="95" t="str">
        <f t="shared" si="40"/>
        <v/>
      </c>
      <c r="D245" s="15" t="str">
        <f t="shared" si="45"/>
        <v>OK</v>
      </c>
      <c r="E245" s="16" t="e">
        <f>VLOOKUP('Data Sheet'!$B$8,'Data Sheet'!$I$2:$J$9,2,FALSE)</f>
        <v>#N/A</v>
      </c>
      <c r="F245" s="16" t="str">
        <f t="shared" si="41"/>
        <v/>
      </c>
      <c r="G245" s="103">
        <f t="shared" si="42"/>
        <v>0</v>
      </c>
      <c r="H245" s="17" t="s">
        <v>26</v>
      </c>
      <c r="I245" s="17" t="s">
        <v>26</v>
      </c>
      <c r="J245" s="17" t="str">
        <f>IF('Data Sheet'!$B$9="NC-50","N/A","OK")</f>
        <v>OK</v>
      </c>
      <c r="K245" s="17" t="str">
        <f>IF('Data Sheet'!$B$9="NC-50","N/A","OK")</f>
        <v>OK</v>
      </c>
      <c r="L245" s="17" t="str">
        <f t="shared" si="43"/>
        <v>OK</v>
      </c>
      <c r="M245" s="17" t="str">
        <f t="shared" si="44"/>
        <v>OK</v>
      </c>
      <c r="N245" s="18" t="str">
        <f>IF(BO245&lt;&gt;"",
    IF(INT('Data Sheet'!$A$19)=INT('Data Sheet'!$B$19),
        --(INT('Data Sheet'!$A$19) &amp; "." &amp; BO245),
        IF(AND((--(INT('Data Sheet'!$A$19) &amp; "." &amp; BO245)&gt;=--('Data Sheet'!$A$19)), (--(INT('Data Sheet'!$A$19) &amp; "." &amp; BO245)&lt;=--('Data Sheet'!$B$19))),
            --(INT('Data Sheet'!$A$19) &amp; "." &amp; BO245),
            --(INT('Data Sheet'!$B$19) &amp; "." &amp; BO245)
        )
    ),
    IF(BN245&lt;&gt;"",
        IF(INT('Data Sheet'!$A$19)=INT('Data Sheet'!$B$19),
            --(INT('Data Sheet'!$A$19) &amp; "." &amp; LEFT(BN245,3)),
            IF(AND((--(INT('Data Sheet'!$A$19) &amp; "." &amp; LEFT(BN245,3))&gt;=--('Data Sheet'!$A$19)), (--(INT('Data Sheet'!$A$19) &amp; "." &amp; LEFT(BN245,3))&lt;=--('Data Sheet'!$B$19))),
                --(INT('Data Sheet'!$A$19) &amp; "." &amp; LEFT(BN245,3)),
                --(INT('Data Sheet'!$B$19) &amp; "." &amp; LEFT(BN245,3))
            )
        ),
        "OK"
    )
)</f>
        <v>OK</v>
      </c>
      <c r="O245" s="23" t="str">
        <f>IF(BP245&lt;&gt;"",
    IF(INT('Data Sheet'!$A$19)=INT('Data Sheet'!$B$19),
        --(INT('Data Sheet'!$A$19) &amp; "." &amp; BP245),
        IF(AND((--(INT('Data Sheet'!$A$19) &amp; "." &amp; BP245)&gt;=--('Data Sheet'!$A$19)), (--(INT('Data Sheet'!$A$19) &amp; "." &amp; BP245)&lt;=--('Data Sheet'!$B$19))),
            --(INT('Data Sheet'!$A$19) &amp; "." &amp; BP245),
            --(INT('Data Sheet'!$B$19) &amp; "." &amp; BP245)
        )
    ),
    IF(BN245&lt;&gt;"",
        IF(INT('Data Sheet'!$A$19)=INT('Data Sheet'!$B$19),
            --(INT('Data Sheet'!$A$19) &amp; "." &amp; RIGHT(BN245,3)),
            IF(AND((--(INT('Data Sheet'!$A$19) &amp; "." &amp; RIGHT(BN245,3))&gt;=--('Data Sheet'!$A$19)), (--(INT('Data Sheet'!$A$19) &amp; "." &amp; RIGHT(BN245,3))&lt;=--('Data Sheet'!$B$19))),
                --(INT('Data Sheet'!$A$19) &amp; "." &amp; RIGHT(BN245,3)),
                --(INT('Data Sheet'!$B$19) &amp; "." &amp; RIGHT(BN245,3))
            )
        ),
        "OK"
    )
)</f>
        <v>OK</v>
      </c>
      <c r="P245" s="23" t="str">
        <f>IF(BR245&lt;&gt;"",
    IF(INT('Data Sheet'!$A$19)=INT('Data Sheet'!$B$15),
        --(INT('Data Sheet'!$A$15) &amp; "." &amp; BR245),
        IF(AND((--(INT('Data Sheet'!$A$15) &amp; "." &amp; BR245)&gt;=--('Data Sheet'!$A$15)), (--(INT('Data Sheet'!$A$15) &amp; "." &amp; BR245)&lt;=--('Data Sheet'!$B$15))),
            --(INT('Data Sheet'!$A$15) &amp; "." &amp; BR245),
            --(INT('Data Sheet'!$B$15) &amp; "." &amp; BR245)
        )
    ),
    IF(BQ245&lt;&gt;"",
        IF(INT('Data Sheet'!$A$15)=INT('Data Sheet'!$B$15),
            --(INT('Data Sheet'!$A$15) &amp; "." &amp; LEFT(BQ245,3)),
            IF(AND((--(INT('Data Sheet'!$A$15) &amp; "." &amp; LEFT(BQ245,3))&gt;=--('Data Sheet'!$A$15)), (--(INT('Data Sheet'!$A$15) &amp; "." &amp; LEFT(BQ245,3))&lt;=--('Data Sheet'!$B$15))),
                --(INT('Data Sheet'!$A$15) &amp; "." &amp; LEFT(BQ245,3)),
                --(INT('Data Sheet'!$B$15) &amp; "." &amp; LEFT(BQ245,3))
            )
        ),
        "OK"
    )
)</f>
        <v>OK</v>
      </c>
      <c r="Q245" s="23" t="str">
        <f>IF(BS245&lt;&gt;"",
    IF(INT('Data Sheet'!$A$19)=INT('Data Sheet'!$B$15),
        --(INT('Data Sheet'!$A$15) &amp; "." &amp; BS245),
        IF(AND((--(INT('Data Sheet'!$A$15) &amp; "." &amp; BS245)&gt;=--('Data Sheet'!$A$15)), (--(INT('Data Sheet'!$A$15) &amp; "." &amp; BS245)&lt;=--('Data Sheet'!$B$15))),
            --(INT('Data Sheet'!$A$15) &amp; "." &amp; BS245),
            --(INT('Data Sheet'!$B$15) &amp; "." &amp; BS245)
        )
    ),
    IF(BQ245&lt;&gt;"",
        IF(INT('Data Sheet'!$A$15)=INT('Data Sheet'!$B$15),
            --(INT('Data Sheet'!$A$15) &amp; "." &amp; RIGHT(BQ245,3)),
            IF(AND((--(INT('Data Sheet'!$A$15) &amp; "." &amp; RIGHT(BQ245,3))&gt;=--('Data Sheet'!$A$15)), (--(INT('Data Sheet'!$A$15) &amp; "." &amp; RIGHT(BQ245,3))&lt;=--('Data Sheet'!$B$15))),
                --(INT('Data Sheet'!$A$15) &amp; "." &amp; RIGHT(BQ245,3)),
                --(INT('Data Sheet'!$B$15) &amp; "." &amp; RIGHT(BQ245,3))
            )
        ),
        "OK"
    )
)</f>
        <v>OK</v>
      </c>
      <c r="R245" s="19"/>
      <c r="S245" s="19"/>
      <c r="T245" s="19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1"/>
      <c r="AU245" s="21"/>
      <c r="AV245" s="21"/>
      <c r="AW245" s="22"/>
      <c r="AX245" s="99"/>
      <c r="AY245" s="20"/>
      <c r="AZ245" s="20"/>
      <c r="BA245" s="22"/>
      <c r="BB245">
        <v>237</v>
      </c>
      <c r="BC245" s="80"/>
      <c r="BD245" s="80"/>
      <c r="BE245" s="80"/>
      <c r="BF245" s="80"/>
      <c r="BG245" s="32" t="str">
        <f t="shared" si="37"/>
        <v/>
      </c>
      <c r="BH245" s="78">
        <f t="shared" si="35"/>
        <v>0</v>
      </c>
      <c r="BI245" s="2">
        <f t="shared" si="38"/>
        <v>0</v>
      </c>
      <c r="BJ245" s="2">
        <f t="shared" si="39"/>
        <v>0</v>
      </c>
      <c r="BK245" s="2">
        <f t="shared" si="36"/>
        <v>0</v>
      </c>
    </row>
    <row r="246" spans="2:63" ht="15" customHeight="1" x14ac:dyDescent="0.25">
      <c r="B246" s="14">
        <v>238</v>
      </c>
      <c r="C246" s="95" t="str">
        <f t="shared" si="40"/>
        <v/>
      </c>
      <c r="D246" s="15" t="str">
        <f t="shared" si="45"/>
        <v>OK</v>
      </c>
      <c r="E246" s="16" t="e">
        <f>VLOOKUP('Data Sheet'!$B$8,'Data Sheet'!$I$2:$J$9,2,FALSE)</f>
        <v>#N/A</v>
      </c>
      <c r="F246" s="16" t="str">
        <f t="shared" si="41"/>
        <v/>
      </c>
      <c r="G246" s="103">
        <f t="shared" si="42"/>
        <v>0</v>
      </c>
      <c r="H246" s="17" t="s">
        <v>26</v>
      </c>
      <c r="I246" s="17" t="s">
        <v>26</v>
      </c>
      <c r="J246" s="17" t="str">
        <f>IF('Data Sheet'!$B$9="NC-50","N/A","OK")</f>
        <v>OK</v>
      </c>
      <c r="K246" s="17" t="str">
        <f>IF('Data Sheet'!$B$9="NC-50","N/A","OK")</f>
        <v>OK</v>
      </c>
      <c r="L246" s="17" t="str">
        <f t="shared" si="43"/>
        <v>OK</v>
      </c>
      <c r="M246" s="17" t="str">
        <f t="shared" si="44"/>
        <v>OK</v>
      </c>
      <c r="N246" s="18" t="str">
        <f>IF(BO246&lt;&gt;"",
    IF(INT('Data Sheet'!$A$19)=INT('Data Sheet'!$B$19),
        --(INT('Data Sheet'!$A$19) &amp; "." &amp; BO246),
        IF(AND((--(INT('Data Sheet'!$A$19) &amp; "." &amp; BO246)&gt;=--('Data Sheet'!$A$19)), (--(INT('Data Sheet'!$A$19) &amp; "." &amp; BO246)&lt;=--('Data Sheet'!$B$19))),
            --(INT('Data Sheet'!$A$19) &amp; "." &amp; BO246),
            --(INT('Data Sheet'!$B$19) &amp; "." &amp; BO246)
        )
    ),
    IF(BN246&lt;&gt;"",
        IF(INT('Data Sheet'!$A$19)=INT('Data Sheet'!$B$19),
            --(INT('Data Sheet'!$A$19) &amp; "." &amp; LEFT(BN246,3)),
            IF(AND((--(INT('Data Sheet'!$A$19) &amp; "." &amp; LEFT(BN246,3))&gt;=--('Data Sheet'!$A$19)), (--(INT('Data Sheet'!$A$19) &amp; "." &amp; LEFT(BN246,3))&lt;=--('Data Sheet'!$B$19))),
                --(INT('Data Sheet'!$A$19) &amp; "." &amp; LEFT(BN246,3)),
                --(INT('Data Sheet'!$B$19) &amp; "." &amp; LEFT(BN246,3))
            )
        ),
        "OK"
    )
)</f>
        <v>OK</v>
      </c>
      <c r="O246" s="23" t="str">
        <f>IF(BP246&lt;&gt;"",
    IF(INT('Data Sheet'!$A$19)=INT('Data Sheet'!$B$19),
        --(INT('Data Sheet'!$A$19) &amp; "." &amp; BP246),
        IF(AND((--(INT('Data Sheet'!$A$19) &amp; "." &amp; BP246)&gt;=--('Data Sheet'!$A$19)), (--(INT('Data Sheet'!$A$19) &amp; "." &amp; BP246)&lt;=--('Data Sheet'!$B$19))),
            --(INT('Data Sheet'!$A$19) &amp; "." &amp; BP246),
            --(INT('Data Sheet'!$B$19) &amp; "." &amp; BP246)
        )
    ),
    IF(BN246&lt;&gt;"",
        IF(INT('Data Sheet'!$A$19)=INT('Data Sheet'!$B$19),
            --(INT('Data Sheet'!$A$19) &amp; "." &amp; RIGHT(BN246,3)),
            IF(AND((--(INT('Data Sheet'!$A$19) &amp; "." &amp; RIGHT(BN246,3))&gt;=--('Data Sheet'!$A$19)), (--(INT('Data Sheet'!$A$19) &amp; "." &amp; RIGHT(BN246,3))&lt;=--('Data Sheet'!$B$19))),
                --(INT('Data Sheet'!$A$19) &amp; "." &amp; RIGHT(BN246,3)),
                --(INT('Data Sheet'!$B$19) &amp; "." &amp; RIGHT(BN246,3))
            )
        ),
        "OK"
    )
)</f>
        <v>OK</v>
      </c>
      <c r="P246" s="23" t="str">
        <f>IF(BR246&lt;&gt;"",
    IF(INT('Data Sheet'!$A$19)=INT('Data Sheet'!$B$15),
        --(INT('Data Sheet'!$A$15) &amp; "." &amp; BR246),
        IF(AND((--(INT('Data Sheet'!$A$15) &amp; "." &amp; BR246)&gt;=--('Data Sheet'!$A$15)), (--(INT('Data Sheet'!$A$15) &amp; "." &amp; BR246)&lt;=--('Data Sheet'!$B$15))),
            --(INT('Data Sheet'!$A$15) &amp; "." &amp; BR246),
            --(INT('Data Sheet'!$B$15) &amp; "." &amp; BR246)
        )
    ),
    IF(BQ246&lt;&gt;"",
        IF(INT('Data Sheet'!$A$15)=INT('Data Sheet'!$B$15),
            --(INT('Data Sheet'!$A$15) &amp; "." &amp; LEFT(BQ246,3)),
            IF(AND((--(INT('Data Sheet'!$A$15) &amp; "." &amp; LEFT(BQ246,3))&gt;=--('Data Sheet'!$A$15)), (--(INT('Data Sheet'!$A$15) &amp; "." &amp; LEFT(BQ246,3))&lt;=--('Data Sheet'!$B$15))),
                --(INT('Data Sheet'!$A$15) &amp; "." &amp; LEFT(BQ246,3)),
                --(INT('Data Sheet'!$B$15) &amp; "." &amp; LEFT(BQ246,3))
            )
        ),
        "OK"
    )
)</f>
        <v>OK</v>
      </c>
      <c r="Q246" s="23" t="str">
        <f>IF(BS246&lt;&gt;"",
    IF(INT('Data Sheet'!$A$19)=INT('Data Sheet'!$B$15),
        --(INT('Data Sheet'!$A$15) &amp; "." &amp; BS246),
        IF(AND((--(INT('Data Sheet'!$A$15) &amp; "." &amp; BS246)&gt;=--('Data Sheet'!$A$15)), (--(INT('Data Sheet'!$A$15) &amp; "." &amp; BS246)&lt;=--('Data Sheet'!$B$15))),
            --(INT('Data Sheet'!$A$15) &amp; "." &amp; BS246),
            --(INT('Data Sheet'!$B$15) &amp; "." &amp; BS246)
        )
    ),
    IF(BQ246&lt;&gt;"",
        IF(INT('Data Sheet'!$A$15)=INT('Data Sheet'!$B$15),
            --(INT('Data Sheet'!$A$15) &amp; "." &amp; RIGHT(BQ246,3)),
            IF(AND((--(INT('Data Sheet'!$A$15) &amp; "." &amp; RIGHT(BQ246,3))&gt;=--('Data Sheet'!$A$15)), (--(INT('Data Sheet'!$A$15) &amp; "." &amp; RIGHT(BQ246,3))&lt;=--('Data Sheet'!$B$15))),
                --(INT('Data Sheet'!$A$15) &amp; "." &amp; RIGHT(BQ246,3)),
                --(INT('Data Sheet'!$B$15) &amp; "." &amp; RIGHT(BQ246,3))
            )
        ),
        "OK"
    )
)</f>
        <v>OK</v>
      </c>
      <c r="R246" s="19"/>
      <c r="S246" s="19"/>
      <c r="T246" s="19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1"/>
      <c r="AU246" s="21"/>
      <c r="AV246" s="21"/>
      <c r="AW246" s="22"/>
      <c r="AX246" s="99"/>
      <c r="AY246" s="20"/>
      <c r="AZ246" s="20"/>
      <c r="BA246" s="22"/>
      <c r="BB246">
        <v>238</v>
      </c>
      <c r="BC246" s="80"/>
      <c r="BD246" s="80"/>
      <c r="BE246" s="80"/>
      <c r="BF246" s="80"/>
      <c r="BG246" s="32" t="str">
        <f t="shared" si="37"/>
        <v/>
      </c>
      <c r="BH246" s="78">
        <f t="shared" si="35"/>
        <v>0</v>
      </c>
      <c r="BI246" s="2">
        <f t="shared" si="38"/>
        <v>0</v>
      </c>
      <c r="BJ246" s="2">
        <f t="shared" si="39"/>
        <v>0</v>
      </c>
      <c r="BK246" s="2">
        <f t="shared" si="36"/>
        <v>0</v>
      </c>
    </row>
    <row r="247" spans="2:63" ht="15" customHeight="1" x14ac:dyDescent="0.25">
      <c r="B247" s="14">
        <v>239</v>
      </c>
      <c r="C247" s="95" t="str">
        <f t="shared" si="40"/>
        <v/>
      </c>
      <c r="D247" s="15" t="str">
        <f t="shared" si="45"/>
        <v>OK</v>
      </c>
      <c r="E247" s="16" t="e">
        <f>VLOOKUP('Data Sheet'!$B$8,'Data Sheet'!$I$2:$J$9,2,FALSE)</f>
        <v>#N/A</v>
      </c>
      <c r="F247" s="16" t="str">
        <f t="shared" si="41"/>
        <v/>
      </c>
      <c r="G247" s="103">
        <f t="shared" si="42"/>
        <v>0</v>
      </c>
      <c r="H247" s="17" t="s">
        <v>26</v>
      </c>
      <c r="I247" s="17" t="s">
        <v>26</v>
      </c>
      <c r="J247" s="17" t="str">
        <f>IF('Data Sheet'!$B$9="NC-50","N/A","OK")</f>
        <v>OK</v>
      </c>
      <c r="K247" s="17" t="str">
        <f>IF('Data Sheet'!$B$9="NC-50","N/A","OK")</f>
        <v>OK</v>
      </c>
      <c r="L247" s="17" t="str">
        <f t="shared" si="43"/>
        <v>OK</v>
      </c>
      <c r="M247" s="17" t="str">
        <f t="shared" si="44"/>
        <v>OK</v>
      </c>
      <c r="N247" s="18" t="str">
        <f>IF(BO247&lt;&gt;"",
    IF(INT('Data Sheet'!$A$19)=INT('Data Sheet'!$B$19),
        --(INT('Data Sheet'!$A$19) &amp; "." &amp; BO247),
        IF(AND((--(INT('Data Sheet'!$A$19) &amp; "." &amp; BO247)&gt;=--('Data Sheet'!$A$19)), (--(INT('Data Sheet'!$A$19) &amp; "." &amp; BO247)&lt;=--('Data Sheet'!$B$19))),
            --(INT('Data Sheet'!$A$19) &amp; "." &amp; BO247),
            --(INT('Data Sheet'!$B$19) &amp; "." &amp; BO247)
        )
    ),
    IF(BN247&lt;&gt;"",
        IF(INT('Data Sheet'!$A$19)=INT('Data Sheet'!$B$19),
            --(INT('Data Sheet'!$A$19) &amp; "." &amp; LEFT(BN247,3)),
            IF(AND((--(INT('Data Sheet'!$A$19) &amp; "." &amp; LEFT(BN247,3))&gt;=--('Data Sheet'!$A$19)), (--(INT('Data Sheet'!$A$19) &amp; "." &amp; LEFT(BN247,3))&lt;=--('Data Sheet'!$B$19))),
                --(INT('Data Sheet'!$A$19) &amp; "." &amp; LEFT(BN247,3)),
                --(INT('Data Sheet'!$B$19) &amp; "." &amp; LEFT(BN247,3))
            )
        ),
        "OK"
    )
)</f>
        <v>OK</v>
      </c>
      <c r="O247" s="23" t="str">
        <f>IF(BP247&lt;&gt;"",
    IF(INT('Data Sheet'!$A$19)=INT('Data Sheet'!$B$19),
        --(INT('Data Sheet'!$A$19) &amp; "." &amp; BP247),
        IF(AND((--(INT('Data Sheet'!$A$19) &amp; "." &amp; BP247)&gt;=--('Data Sheet'!$A$19)), (--(INT('Data Sheet'!$A$19) &amp; "." &amp; BP247)&lt;=--('Data Sheet'!$B$19))),
            --(INT('Data Sheet'!$A$19) &amp; "." &amp; BP247),
            --(INT('Data Sheet'!$B$19) &amp; "." &amp; BP247)
        )
    ),
    IF(BN247&lt;&gt;"",
        IF(INT('Data Sheet'!$A$19)=INT('Data Sheet'!$B$19),
            --(INT('Data Sheet'!$A$19) &amp; "." &amp; RIGHT(BN247,3)),
            IF(AND((--(INT('Data Sheet'!$A$19) &amp; "." &amp; RIGHT(BN247,3))&gt;=--('Data Sheet'!$A$19)), (--(INT('Data Sheet'!$A$19) &amp; "." &amp; RIGHT(BN247,3))&lt;=--('Data Sheet'!$B$19))),
                --(INT('Data Sheet'!$A$19) &amp; "." &amp; RIGHT(BN247,3)),
                --(INT('Data Sheet'!$B$19) &amp; "." &amp; RIGHT(BN247,3))
            )
        ),
        "OK"
    )
)</f>
        <v>OK</v>
      </c>
      <c r="P247" s="23" t="str">
        <f>IF(BR247&lt;&gt;"",
    IF(INT('Data Sheet'!$A$19)=INT('Data Sheet'!$B$15),
        --(INT('Data Sheet'!$A$15) &amp; "." &amp; BR247),
        IF(AND((--(INT('Data Sheet'!$A$15) &amp; "." &amp; BR247)&gt;=--('Data Sheet'!$A$15)), (--(INT('Data Sheet'!$A$15) &amp; "." &amp; BR247)&lt;=--('Data Sheet'!$B$15))),
            --(INT('Data Sheet'!$A$15) &amp; "." &amp; BR247),
            --(INT('Data Sheet'!$B$15) &amp; "." &amp; BR247)
        )
    ),
    IF(BQ247&lt;&gt;"",
        IF(INT('Data Sheet'!$A$15)=INT('Data Sheet'!$B$15),
            --(INT('Data Sheet'!$A$15) &amp; "." &amp; LEFT(BQ247,3)),
            IF(AND((--(INT('Data Sheet'!$A$15) &amp; "." &amp; LEFT(BQ247,3))&gt;=--('Data Sheet'!$A$15)), (--(INT('Data Sheet'!$A$15) &amp; "." &amp; LEFT(BQ247,3))&lt;=--('Data Sheet'!$B$15))),
                --(INT('Data Sheet'!$A$15) &amp; "." &amp; LEFT(BQ247,3)),
                --(INT('Data Sheet'!$B$15) &amp; "." &amp; LEFT(BQ247,3))
            )
        ),
        "OK"
    )
)</f>
        <v>OK</v>
      </c>
      <c r="Q247" s="23" t="str">
        <f>IF(BS247&lt;&gt;"",
    IF(INT('Data Sheet'!$A$19)=INT('Data Sheet'!$B$15),
        --(INT('Data Sheet'!$A$15) &amp; "." &amp; BS247),
        IF(AND((--(INT('Data Sheet'!$A$15) &amp; "." &amp; BS247)&gt;=--('Data Sheet'!$A$15)), (--(INT('Data Sheet'!$A$15) &amp; "." &amp; BS247)&lt;=--('Data Sheet'!$B$15))),
            --(INT('Data Sheet'!$A$15) &amp; "." &amp; BS247),
            --(INT('Data Sheet'!$B$15) &amp; "." &amp; BS247)
        )
    ),
    IF(BQ247&lt;&gt;"",
        IF(INT('Data Sheet'!$A$15)=INT('Data Sheet'!$B$15),
            --(INT('Data Sheet'!$A$15) &amp; "." &amp; RIGHT(BQ247,3)),
            IF(AND((--(INT('Data Sheet'!$A$15) &amp; "." &amp; RIGHT(BQ247,3))&gt;=--('Data Sheet'!$A$15)), (--(INT('Data Sheet'!$A$15) &amp; "." &amp; RIGHT(BQ247,3))&lt;=--('Data Sheet'!$B$15))),
                --(INT('Data Sheet'!$A$15) &amp; "." &amp; RIGHT(BQ247,3)),
                --(INT('Data Sheet'!$B$15) &amp; "." &amp; RIGHT(BQ247,3))
            )
        ),
        "OK"
    )
)</f>
        <v>OK</v>
      </c>
      <c r="R247" s="19"/>
      <c r="S247" s="19"/>
      <c r="T247" s="19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1"/>
      <c r="AU247" s="21"/>
      <c r="AV247" s="21"/>
      <c r="AW247" s="22"/>
      <c r="AX247" s="99"/>
      <c r="AY247" s="20"/>
      <c r="AZ247" s="20"/>
      <c r="BA247" s="22"/>
      <c r="BB247">
        <v>239</v>
      </c>
      <c r="BC247" s="80"/>
      <c r="BD247" s="80"/>
      <c r="BE247" s="80"/>
      <c r="BF247" s="80"/>
      <c r="BG247" s="32" t="str">
        <f t="shared" si="37"/>
        <v/>
      </c>
      <c r="BH247" s="78">
        <f t="shared" si="35"/>
        <v>0</v>
      </c>
      <c r="BI247" s="2">
        <f t="shared" si="38"/>
        <v>0</v>
      </c>
      <c r="BJ247" s="2">
        <f t="shared" si="39"/>
        <v>0</v>
      </c>
      <c r="BK247" s="2">
        <f t="shared" si="36"/>
        <v>0</v>
      </c>
    </row>
    <row r="248" spans="2:63" ht="15" customHeight="1" x14ac:dyDescent="0.25">
      <c r="B248" s="14">
        <v>240</v>
      </c>
      <c r="C248" s="95" t="str">
        <f t="shared" si="40"/>
        <v/>
      </c>
      <c r="D248" s="15" t="str">
        <f t="shared" si="45"/>
        <v>OK</v>
      </c>
      <c r="E248" s="16" t="e">
        <f>VLOOKUP('Data Sheet'!$B$8,'Data Sheet'!$I$2:$J$9,2,FALSE)</f>
        <v>#N/A</v>
      </c>
      <c r="F248" s="16" t="str">
        <f t="shared" si="41"/>
        <v/>
      </c>
      <c r="G248" s="103">
        <f t="shared" si="42"/>
        <v>0</v>
      </c>
      <c r="H248" s="17" t="s">
        <v>26</v>
      </c>
      <c r="I248" s="17" t="s">
        <v>26</v>
      </c>
      <c r="J248" s="17" t="str">
        <f>IF('Data Sheet'!$B$9="NC-50","N/A","OK")</f>
        <v>OK</v>
      </c>
      <c r="K248" s="17" t="str">
        <f>IF('Data Sheet'!$B$9="NC-50","N/A","OK")</f>
        <v>OK</v>
      </c>
      <c r="L248" s="17" t="str">
        <f t="shared" si="43"/>
        <v>OK</v>
      </c>
      <c r="M248" s="17" t="str">
        <f t="shared" si="44"/>
        <v>OK</v>
      </c>
      <c r="N248" s="18" t="str">
        <f>IF(BO248&lt;&gt;"",
    IF(INT('Data Sheet'!$A$19)=INT('Data Sheet'!$B$19),
        --(INT('Data Sheet'!$A$19) &amp; "." &amp; BO248),
        IF(AND((--(INT('Data Sheet'!$A$19) &amp; "." &amp; BO248)&gt;=--('Data Sheet'!$A$19)), (--(INT('Data Sheet'!$A$19) &amp; "." &amp; BO248)&lt;=--('Data Sheet'!$B$19))),
            --(INT('Data Sheet'!$A$19) &amp; "." &amp; BO248),
            --(INT('Data Sheet'!$B$19) &amp; "." &amp; BO248)
        )
    ),
    IF(BN248&lt;&gt;"",
        IF(INT('Data Sheet'!$A$19)=INT('Data Sheet'!$B$19),
            --(INT('Data Sheet'!$A$19) &amp; "." &amp; LEFT(BN248,3)),
            IF(AND((--(INT('Data Sheet'!$A$19) &amp; "." &amp; LEFT(BN248,3))&gt;=--('Data Sheet'!$A$19)), (--(INT('Data Sheet'!$A$19) &amp; "." &amp; LEFT(BN248,3))&lt;=--('Data Sheet'!$B$19))),
                --(INT('Data Sheet'!$A$19) &amp; "." &amp; LEFT(BN248,3)),
                --(INT('Data Sheet'!$B$19) &amp; "." &amp; LEFT(BN248,3))
            )
        ),
        "OK"
    )
)</f>
        <v>OK</v>
      </c>
      <c r="O248" s="23" t="str">
        <f>IF(BP248&lt;&gt;"",
    IF(INT('Data Sheet'!$A$19)=INT('Data Sheet'!$B$19),
        --(INT('Data Sheet'!$A$19) &amp; "." &amp; BP248),
        IF(AND((--(INT('Data Sheet'!$A$19) &amp; "." &amp; BP248)&gt;=--('Data Sheet'!$A$19)), (--(INT('Data Sheet'!$A$19) &amp; "." &amp; BP248)&lt;=--('Data Sheet'!$B$19))),
            --(INT('Data Sheet'!$A$19) &amp; "." &amp; BP248),
            --(INT('Data Sheet'!$B$19) &amp; "." &amp; BP248)
        )
    ),
    IF(BN248&lt;&gt;"",
        IF(INT('Data Sheet'!$A$19)=INT('Data Sheet'!$B$19),
            --(INT('Data Sheet'!$A$19) &amp; "." &amp; RIGHT(BN248,3)),
            IF(AND((--(INT('Data Sheet'!$A$19) &amp; "." &amp; RIGHT(BN248,3))&gt;=--('Data Sheet'!$A$19)), (--(INT('Data Sheet'!$A$19) &amp; "." &amp; RIGHT(BN248,3))&lt;=--('Data Sheet'!$B$19))),
                --(INT('Data Sheet'!$A$19) &amp; "." &amp; RIGHT(BN248,3)),
                --(INT('Data Sheet'!$B$19) &amp; "." &amp; RIGHT(BN248,3))
            )
        ),
        "OK"
    )
)</f>
        <v>OK</v>
      </c>
      <c r="P248" s="23" t="str">
        <f>IF(BR248&lt;&gt;"",
    IF(INT('Data Sheet'!$A$19)=INT('Data Sheet'!$B$15),
        --(INT('Data Sheet'!$A$15) &amp; "." &amp; BR248),
        IF(AND((--(INT('Data Sheet'!$A$15) &amp; "." &amp; BR248)&gt;=--('Data Sheet'!$A$15)), (--(INT('Data Sheet'!$A$15) &amp; "." &amp; BR248)&lt;=--('Data Sheet'!$B$15))),
            --(INT('Data Sheet'!$A$15) &amp; "." &amp; BR248),
            --(INT('Data Sheet'!$B$15) &amp; "." &amp; BR248)
        )
    ),
    IF(BQ248&lt;&gt;"",
        IF(INT('Data Sheet'!$A$15)=INT('Data Sheet'!$B$15),
            --(INT('Data Sheet'!$A$15) &amp; "." &amp; LEFT(BQ248,3)),
            IF(AND((--(INT('Data Sheet'!$A$15) &amp; "." &amp; LEFT(BQ248,3))&gt;=--('Data Sheet'!$A$15)), (--(INT('Data Sheet'!$A$15) &amp; "." &amp; LEFT(BQ248,3))&lt;=--('Data Sheet'!$B$15))),
                --(INT('Data Sheet'!$A$15) &amp; "." &amp; LEFT(BQ248,3)),
                --(INT('Data Sheet'!$B$15) &amp; "." &amp; LEFT(BQ248,3))
            )
        ),
        "OK"
    )
)</f>
        <v>OK</v>
      </c>
      <c r="Q248" s="23" t="str">
        <f>IF(BS248&lt;&gt;"",
    IF(INT('Data Sheet'!$A$19)=INT('Data Sheet'!$B$15),
        --(INT('Data Sheet'!$A$15) &amp; "." &amp; BS248),
        IF(AND((--(INT('Data Sheet'!$A$15) &amp; "." &amp; BS248)&gt;=--('Data Sheet'!$A$15)), (--(INT('Data Sheet'!$A$15) &amp; "." &amp; BS248)&lt;=--('Data Sheet'!$B$15))),
            --(INT('Data Sheet'!$A$15) &amp; "." &amp; BS248),
            --(INT('Data Sheet'!$B$15) &amp; "." &amp; BS248)
        )
    ),
    IF(BQ248&lt;&gt;"",
        IF(INT('Data Sheet'!$A$15)=INT('Data Sheet'!$B$15),
            --(INT('Data Sheet'!$A$15) &amp; "." &amp; RIGHT(BQ248,3)),
            IF(AND((--(INT('Data Sheet'!$A$15) &amp; "." &amp; RIGHT(BQ248,3))&gt;=--('Data Sheet'!$A$15)), (--(INT('Data Sheet'!$A$15) &amp; "." &amp; RIGHT(BQ248,3))&lt;=--('Data Sheet'!$B$15))),
                --(INT('Data Sheet'!$A$15) &amp; "." &amp; RIGHT(BQ248,3)),
                --(INT('Data Sheet'!$B$15) &amp; "." &amp; RIGHT(BQ248,3))
            )
        ),
        "OK"
    )
)</f>
        <v>OK</v>
      </c>
      <c r="R248" s="19"/>
      <c r="S248" s="19"/>
      <c r="T248" s="19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1"/>
      <c r="AU248" s="21"/>
      <c r="AV248" s="21"/>
      <c r="AW248" s="22"/>
      <c r="AX248" s="99"/>
      <c r="AY248" s="20"/>
      <c r="AZ248" s="20"/>
      <c r="BA248" s="22"/>
      <c r="BB248">
        <v>240</v>
      </c>
      <c r="BC248" s="80"/>
      <c r="BD248" s="80"/>
      <c r="BE248" s="80"/>
      <c r="BF248" s="80"/>
      <c r="BG248" s="32" t="str">
        <f t="shared" si="37"/>
        <v/>
      </c>
      <c r="BH248" s="78">
        <f t="shared" si="35"/>
        <v>0</v>
      </c>
      <c r="BI248" s="2">
        <f t="shared" si="38"/>
        <v>0</v>
      </c>
      <c r="BJ248" s="2">
        <f t="shared" si="39"/>
        <v>0</v>
      </c>
      <c r="BK248" s="2">
        <f t="shared" si="36"/>
        <v>0</v>
      </c>
    </row>
    <row r="249" spans="2:63" ht="15" customHeight="1" x14ac:dyDescent="0.25">
      <c r="B249" s="14">
        <v>241</v>
      </c>
      <c r="C249" s="95" t="str">
        <f t="shared" si="40"/>
        <v/>
      </c>
      <c r="D249" s="15" t="str">
        <f t="shared" si="45"/>
        <v>OK</v>
      </c>
      <c r="E249" s="16" t="e">
        <f>VLOOKUP('Data Sheet'!$B$8,'Data Sheet'!$I$2:$J$9,2,FALSE)</f>
        <v>#N/A</v>
      </c>
      <c r="F249" s="16" t="str">
        <f t="shared" si="41"/>
        <v/>
      </c>
      <c r="G249" s="103">
        <f t="shared" si="42"/>
        <v>0</v>
      </c>
      <c r="H249" s="17" t="s">
        <v>26</v>
      </c>
      <c r="I249" s="17" t="s">
        <v>26</v>
      </c>
      <c r="J249" s="17" t="str">
        <f>IF('Data Sheet'!$B$9="NC-50","N/A","OK")</f>
        <v>OK</v>
      </c>
      <c r="K249" s="17" t="str">
        <f>IF('Data Sheet'!$B$9="NC-50","N/A","OK")</f>
        <v>OK</v>
      </c>
      <c r="L249" s="17" t="str">
        <f t="shared" si="43"/>
        <v>OK</v>
      </c>
      <c r="M249" s="17" t="str">
        <f t="shared" si="44"/>
        <v>OK</v>
      </c>
      <c r="N249" s="18" t="str">
        <f>IF(BO249&lt;&gt;"",
    IF(INT('Data Sheet'!$A$19)=INT('Data Sheet'!$B$19),
        --(INT('Data Sheet'!$A$19) &amp; "." &amp; BO249),
        IF(AND((--(INT('Data Sheet'!$A$19) &amp; "." &amp; BO249)&gt;=--('Data Sheet'!$A$19)), (--(INT('Data Sheet'!$A$19) &amp; "." &amp; BO249)&lt;=--('Data Sheet'!$B$19))),
            --(INT('Data Sheet'!$A$19) &amp; "." &amp; BO249),
            --(INT('Data Sheet'!$B$19) &amp; "." &amp; BO249)
        )
    ),
    IF(BN249&lt;&gt;"",
        IF(INT('Data Sheet'!$A$19)=INT('Data Sheet'!$B$19),
            --(INT('Data Sheet'!$A$19) &amp; "." &amp; LEFT(BN249,3)),
            IF(AND((--(INT('Data Sheet'!$A$19) &amp; "." &amp; LEFT(BN249,3))&gt;=--('Data Sheet'!$A$19)), (--(INT('Data Sheet'!$A$19) &amp; "." &amp; LEFT(BN249,3))&lt;=--('Data Sheet'!$B$19))),
                --(INT('Data Sheet'!$A$19) &amp; "." &amp; LEFT(BN249,3)),
                --(INT('Data Sheet'!$B$19) &amp; "." &amp; LEFT(BN249,3))
            )
        ),
        "OK"
    )
)</f>
        <v>OK</v>
      </c>
      <c r="O249" s="23" t="str">
        <f>IF(BP249&lt;&gt;"",
    IF(INT('Data Sheet'!$A$19)=INT('Data Sheet'!$B$19),
        --(INT('Data Sheet'!$A$19) &amp; "." &amp; BP249),
        IF(AND((--(INT('Data Sheet'!$A$19) &amp; "." &amp; BP249)&gt;=--('Data Sheet'!$A$19)), (--(INT('Data Sheet'!$A$19) &amp; "." &amp; BP249)&lt;=--('Data Sheet'!$B$19))),
            --(INT('Data Sheet'!$A$19) &amp; "." &amp; BP249),
            --(INT('Data Sheet'!$B$19) &amp; "." &amp; BP249)
        )
    ),
    IF(BN249&lt;&gt;"",
        IF(INT('Data Sheet'!$A$19)=INT('Data Sheet'!$B$19),
            --(INT('Data Sheet'!$A$19) &amp; "." &amp; RIGHT(BN249,3)),
            IF(AND((--(INT('Data Sheet'!$A$19) &amp; "." &amp; RIGHT(BN249,3))&gt;=--('Data Sheet'!$A$19)), (--(INT('Data Sheet'!$A$19) &amp; "." &amp; RIGHT(BN249,3))&lt;=--('Data Sheet'!$B$19))),
                --(INT('Data Sheet'!$A$19) &amp; "." &amp; RIGHT(BN249,3)),
                --(INT('Data Sheet'!$B$19) &amp; "." &amp; RIGHT(BN249,3))
            )
        ),
        "OK"
    )
)</f>
        <v>OK</v>
      </c>
      <c r="P249" s="23" t="str">
        <f>IF(BR249&lt;&gt;"",
    IF(INT('Data Sheet'!$A$19)=INT('Data Sheet'!$B$15),
        --(INT('Data Sheet'!$A$15) &amp; "." &amp; BR249),
        IF(AND((--(INT('Data Sheet'!$A$15) &amp; "." &amp; BR249)&gt;=--('Data Sheet'!$A$15)), (--(INT('Data Sheet'!$A$15) &amp; "." &amp; BR249)&lt;=--('Data Sheet'!$B$15))),
            --(INT('Data Sheet'!$A$15) &amp; "." &amp; BR249),
            --(INT('Data Sheet'!$B$15) &amp; "." &amp; BR249)
        )
    ),
    IF(BQ249&lt;&gt;"",
        IF(INT('Data Sheet'!$A$15)=INT('Data Sheet'!$B$15),
            --(INT('Data Sheet'!$A$15) &amp; "." &amp; LEFT(BQ249,3)),
            IF(AND((--(INT('Data Sheet'!$A$15) &amp; "." &amp; LEFT(BQ249,3))&gt;=--('Data Sheet'!$A$15)), (--(INT('Data Sheet'!$A$15) &amp; "." &amp; LEFT(BQ249,3))&lt;=--('Data Sheet'!$B$15))),
                --(INT('Data Sheet'!$A$15) &amp; "." &amp; LEFT(BQ249,3)),
                --(INT('Data Sheet'!$B$15) &amp; "." &amp; LEFT(BQ249,3))
            )
        ),
        "OK"
    )
)</f>
        <v>OK</v>
      </c>
      <c r="Q249" s="23" t="str">
        <f>IF(BS249&lt;&gt;"",
    IF(INT('Data Sheet'!$A$19)=INT('Data Sheet'!$B$15),
        --(INT('Data Sheet'!$A$15) &amp; "." &amp; BS249),
        IF(AND((--(INT('Data Sheet'!$A$15) &amp; "." &amp; BS249)&gt;=--('Data Sheet'!$A$15)), (--(INT('Data Sheet'!$A$15) &amp; "." &amp; BS249)&lt;=--('Data Sheet'!$B$15))),
            --(INT('Data Sheet'!$A$15) &amp; "." &amp; BS249),
            --(INT('Data Sheet'!$B$15) &amp; "." &amp; BS249)
        )
    ),
    IF(BQ249&lt;&gt;"",
        IF(INT('Data Sheet'!$A$15)=INT('Data Sheet'!$B$15),
            --(INT('Data Sheet'!$A$15) &amp; "." &amp; RIGHT(BQ249,3)),
            IF(AND((--(INT('Data Sheet'!$A$15) &amp; "." &amp; RIGHT(BQ249,3))&gt;=--('Data Sheet'!$A$15)), (--(INT('Data Sheet'!$A$15) &amp; "." &amp; RIGHT(BQ249,3))&lt;=--('Data Sheet'!$B$15))),
                --(INT('Data Sheet'!$A$15) &amp; "." &amp; RIGHT(BQ249,3)),
                --(INT('Data Sheet'!$B$15) &amp; "." &amp; RIGHT(BQ249,3))
            )
        ),
        "OK"
    )
)</f>
        <v>OK</v>
      </c>
      <c r="R249" s="19"/>
      <c r="S249" s="19"/>
      <c r="T249" s="19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1"/>
      <c r="AU249" s="21"/>
      <c r="AV249" s="21"/>
      <c r="AW249" s="22"/>
      <c r="AX249" s="99"/>
      <c r="AY249" s="20"/>
      <c r="AZ249" s="20"/>
      <c r="BA249" s="22"/>
      <c r="BB249">
        <v>241</v>
      </c>
      <c r="BC249" s="80"/>
      <c r="BD249" s="80"/>
      <c r="BE249" s="80"/>
      <c r="BF249" s="80"/>
      <c r="BG249" s="32" t="str">
        <f t="shared" si="37"/>
        <v/>
      </c>
      <c r="BH249" s="78">
        <f t="shared" si="35"/>
        <v>0</v>
      </c>
      <c r="BI249" s="2">
        <f t="shared" si="38"/>
        <v>0</v>
      </c>
      <c r="BJ249" s="2">
        <f t="shared" si="39"/>
        <v>0</v>
      </c>
      <c r="BK249" s="2">
        <f t="shared" si="36"/>
        <v>0</v>
      </c>
    </row>
    <row r="250" spans="2:63" ht="15" customHeight="1" x14ac:dyDescent="0.25">
      <c r="B250" s="14">
        <v>242</v>
      </c>
      <c r="C250" s="95" t="str">
        <f t="shared" si="40"/>
        <v/>
      </c>
      <c r="D250" s="15" t="str">
        <f t="shared" si="45"/>
        <v>OK</v>
      </c>
      <c r="E250" s="16" t="e">
        <f>VLOOKUP('Data Sheet'!$B$8,'Data Sheet'!$I$2:$J$9,2,FALSE)</f>
        <v>#N/A</v>
      </c>
      <c r="F250" s="16" t="str">
        <f t="shared" si="41"/>
        <v/>
      </c>
      <c r="G250" s="103">
        <f t="shared" si="42"/>
        <v>0</v>
      </c>
      <c r="H250" s="17" t="s">
        <v>26</v>
      </c>
      <c r="I250" s="17" t="s">
        <v>26</v>
      </c>
      <c r="J250" s="17" t="str">
        <f>IF('Data Sheet'!$B$9="NC-50","N/A","OK")</f>
        <v>OK</v>
      </c>
      <c r="K250" s="17" t="str">
        <f>IF('Data Sheet'!$B$9="NC-50","N/A","OK")</f>
        <v>OK</v>
      </c>
      <c r="L250" s="17" t="str">
        <f t="shared" si="43"/>
        <v>OK</v>
      </c>
      <c r="M250" s="17" t="str">
        <f t="shared" si="44"/>
        <v>OK</v>
      </c>
      <c r="N250" s="18" t="str">
        <f>IF(BO250&lt;&gt;"",
    IF(INT('Data Sheet'!$A$19)=INT('Data Sheet'!$B$19),
        --(INT('Data Sheet'!$A$19) &amp; "." &amp; BO250),
        IF(AND((--(INT('Data Sheet'!$A$19) &amp; "." &amp; BO250)&gt;=--('Data Sheet'!$A$19)), (--(INT('Data Sheet'!$A$19) &amp; "." &amp; BO250)&lt;=--('Data Sheet'!$B$19))),
            --(INT('Data Sheet'!$A$19) &amp; "." &amp; BO250),
            --(INT('Data Sheet'!$B$19) &amp; "." &amp; BO250)
        )
    ),
    IF(BN250&lt;&gt;"",
        IF(INT('Data Sheet'!$A$19)=INT('Data Sheet'!$B$19),
            --(INT('Data Sheet'!$A$19) &amp; "." &amp; LEFT(BN250,3)),
            IF(AND((--(INT('Data Sheet'!$A$19) &amp; "." &amp; LEFT(BN250,3))&gt;=--('Data Sheet'!$A$19)), (--(INT('Data Sheet'!$A$19) &amp; "." &amp; LEFT(BN250,3))&lt;=--('Data Sheet'!$B$19))),
                --(INT('Data Sheet'!$A$19) &amp; "." &amp; LEFT(BN250,3)),
                --(INT('Data Sheet'!$B$19) &amp; "." &amp; LEFT(BN250,3))
            )
        ),
        "OK"
    )
)</f>
        <v>OK</v>
      </c>
      <c r="O250" s="23" t="str">
        <f>IF(BP250&lt;&gt;"",
    IF(INT('Data Sheet'!$A$19)=INT('Data Sheet'!$B$19),
        --(INT('Data Sheet'!$A$19) &amp; "." &amp; BP250),
        IF(AND((--(INT('Data Sheet'!$A$19) &amp; "." &amp; BP250)&gt;=--('Data Sheet'!$A$19)), (--(INT('Data Sheet'!$A$19) &amp; "." &amp; BP250)&lt;=--('Data Sheet'!$B$19))),
            --(INT('Data Sheet'!$A$19) &amp; "." &amp; BP250),
            --(INT('Data Sheet'!$B$19) &amp; "." &amp; BP250)
        )
    ),
    IF(BN250&lt;&gt;"",
        IF(INT('Data Sheet'!$A$19)=INT('Data Sheet'!$B$19),
            --(INT('Data Sheet'!$A$19) &amp; "." &amp; RIGHT(BN250,3)),
            IF(AND((--(INT('Data Sheet'!$A$19) &amp; "." &amp; RIGHT(BN250,3))&gt;=--('Data Sheet'!$A$19)), (--(INT('Data Sheet'!$A$19) &amp; "." &amp; RIGHT(BN250,3))&lt;=--('Data Sheet'!$B$19))),
                --(INT('Data Sheet'!$A$19) &amp; "." &amp; RIGHT(BN250,3)),
                --(INT('Data Sheet'!$B$19) &amp; "." &amp; RIGHT(BN250,3))
            )
        ),
        "OK"
    )
)</f>
        <v>OK</v>
      </c>
      <c r="P250" s="23" t="str">
        <f>IF(BR250&lt;&gt;"",
    IF(INT('Data Sheet'!$A$19)=INT('Data Sheet'!$B$15),
        --(INT('Data Sheet'!$A$15) &amp; "." &amp; BR250),
        IF(AND((--(INT('Data Sheet'!$A$15) &amp; "." &amp; BR250)&gt;=--('Data Sheet'!$A$15)), (--(INT('Data Sheet'!$A$15) &amp; "." &amp; BR250)&lt;=--('Data Sheet'!$B$15))),
            --(INT('Data Sheet'!$A$15) &amp; "." &amp; BR250),
            --(INT('Data Sheet'!$B$15) &amp; "." &amp; BR250)
        )
    ),
    IF(BQ250&lt;&gt;"",
        IF(INT('Data Sheet'!$A$15)=INT('Data Sheet'!$B$15),
            --(INT('Data Sheet'!$A$15) &amp; "." &amp; LEFT(BQ250,3)),
            IF(AND((--(INT('Data Sheet'!$A$15) &amp; "." &amp; LEFT(BQ250,3))&gt;=--('Data Sheet'!$A$15)), (--(INT('Data Sheet'!$A$15) &amp; "." &amp; LEFT(BQ250,3))&lt;=--('Data Sheet'!$B$15))),
                --(INT('Data Sheet'!$A$15) &amp; "." &amp; LEFT(BQ250,3)),
                --(INT('Data Sheet'!$B$15) &amp; "." &amp; LEFT(BQ250,3))
            )
        ),
        "OK"
    )
)</f>
        <v>OK</v>
      </c>
      <c r="Q250" s="23" t="str">
        <f>IF(BS250&lt;&gt;"",
    IF(INT('Data Sheet'!$A$19)=INT('Data Sheet'!$B$15),
        --(INT('Data Sheet'!$A$15) &amp; "." &amp; BS250),
        IF(AND((--(INT('Data Sheet'!$A$15) &amp; "." &amp; BS250)&gt;=--('Data Sheet'!$A$15)), (--(INT('Data Sheet'!$A$15) &amp; "." &amp; BS250)&lt;=--('Data Sheet'!$B$15))),
            --(INT('Data Sheet'!$A$15) &amp; "." &amp; BS250),
            --(INT('Data Sheet'!$B$15) &amp; "." &amp; BS250)
        )
    ),
    IF(BQ250&lt;&gt;"",
        IF(INT('Data Sheet'!$A$15)=INT('Data Sheet'!$B$15),
            --(INT('Data Sheet'!$A$15) &amp; "." &amp; RIGHT(BQ250,3)),
            IF(AND((--(INT('Data Sheet'!$A$15) &amp; "." &amp; RIGHT(BQ250,3))&gt;=--('Data Sheet'!$A$15)), (--(INT('Data Sheet'!$A$15) &amp; "." &amp; RIGHT(BQ250,3))&lt;=--('Data Sheet'!$B$15))),
                --(INT('Data Sheet'!$A$15) &amp; "." &amp; RIGHT(BQ250,3)),
                --(INT('Data Sheet'!$B$15) &amp; "." &amp; RIGHT(BQ250,3))
            )
        ),
        "OK"
    )
)</f>
        <v>OK</v>
      </c>
      <c r="R250" s="19"/>
      <c r="S250" s="19"/>
      <c r="T250" s="19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1"/>
      <c r="AU250" s="21"/>
      <c r="AV250" s="21"/>
      <c r="AW250" s="22"/>
      <c r="AX250" s="99"/>
      <c r="AY250" s="20"/>
      <c r="AZ250" s="20"/>
      <c r="BA250" s="22"/>
      <c r="BB250">
        <v>242</v>
      </c>
      <c r="BC250" s="80"/>
      <c r="BD250" s="80"/>
      <c r="BE250" s="80"/>
      <c r="BF250" s="80"/>
      <c r="BG250" s="32" t="str">
        <f t="shared" si="37"/>
        <v/>
      </c>
      <c r="BH250" s="78">
        <f t="shared" si="35"/>
        <v>0</v>
      </c>
      <c r="BI250" s="2">
        <f t="shared" si="38"/>
        <v>0</v>
      </c>
      <c r="BJ250" s="2">
        <f t="shared" si="39"/>
        <v>0</v>
      </c>
      <c r="BK250" s="2">
        <f t="shared" si="36"/>
        <v>0</v>
      </c>
    </row>
    <row r="251" spans="2:63" ht="15" customHeight="1" x14ac:dyDescent="0.25">
      <c r="B251" s="14">
        <v>243</v>
      </c>
      <c r="C251" s="95" t="str">
        <f t="shared" si="40"/>
        <v/>
      </c>
      <c r="D251" s="15" t="str">
        <f t="shared" si="45"/>
        <v>OK</v>
      </c>
      <c r="E251" s="16" t="e">
        <f>VLOOKUP('Data Sheet'!$B$8,'Data Sheet'!$I$2:$J$9,2,FALSE)</f>
        <v>#N/A</v>
      </c>
      <c r="F251" s="16" t="str">
        <f t="shared" si="41"/>
        <v/>
      </c>
      <c r="G251" s="103">
        <f t="shared" si="42"/>
        <v>0</v>
      </c>
      <c r="H251" s="17" t="s">
        <v>26</v>
      </c>
      <c r="I251" s="17" t="s">
        <v>26</v>
      </c>
      <c r="J251" s="17" t="str">
        <f>IF('Data Sheet'!$B$9="NC-50","N/A","OK")</f>
        <v>OK</v>
      </c>
      <c r="K251" s="17" t="str">
        <f>IF('Data Sheet'!$B$9="NC-50","N/A","OK")</f>
        <v>OK</v>
      </c>
      <c r="L251" s="17" t="str">
        <f t="shared" si="43"/>
        <v>OK</v>
      </c>
      <c r="M251" s="17" t="str">
        <f t="shared" si="44"/>
        <v>OK</v>
      </c>
      <c r="N251" s="18" t="str">
        <f>IF(BO251&lt;&gt;"",
    IF(INT('Data Sheet'!$A$19)=INT('Data Sheet'!$B$19),
        --(INT('Data Sheet'!$A$19) &amp; "." &amp; BO251),
        IF(AND((--(INT('Data Sheet'!$A$19) &amp; "." &amp; BO251)&gt;=--('Data Sheet'!$A$19)), (--(INT('Data Sheet'!$A$19) &amp; "." &amp; BO251)&lt;=--('Data Sheet'!$B$19))),
            --(INT('Data Sheet'!$A$19) &amp; "." &amp; BO251),
            --(INT('Data Sheet'!$B$19) &amp; "." &amp; BO251)
        )
    ),
    IF(BN251&lt;&gt;"",
        IF(INT('Data Sheet'!$A$19)=INT('Data Sheet'!$B$19),
            --(INT('Data Sheet'!$A$19) &amp; "." &amp; LEFT(BN251,3)),
            IF(AND((--(INT('Data Sheet'!$A$19) &amp; "." &amp; LEFT(BN251,3))&gt;=--('Data Sheet'!$A$19)), (--(INT('Data Sheet'!$A$19) &amp; "." &amp; LEFT(BN251,3))&lt;=--('Data Sheet'!$B$19))),
                --(INT('Data Sheet'!$A$19) &amp; "." &amp; LEFT(BN251,3)),
                --(INT('Data Sheet'!$B$19) &amp; "." &amp; LEFT(BN251,3))
            )
        ),
        "OK"
    )
)</f>
        <v>OK</v>
      </c>
      <c r="O251" s="23" t="str">
        <f>IF(BP251&lt;&gt;"",
    IF(INT('Data Sheet'!$A$19)=INT('Data Sheet'!$B$19),
        --(INT('Data Sheet'!$A$19) &amp; "." &amp; BP251),
        IF(AND((--(INT('Data Sheet'!$A$19) &amp; "." &amp; BP251)&gt;=--('Data Sheet'!$A$19)), (--(INT('Data Sheet'!$A$19) &amp; "." &amp; BP251)&lt;=--('Data Sheet'!$B$19))),
            --(INT('Data Sheet'!$A$19) &amp; "." &amp; BP251),
            --(INT('Data Sheet'!$B$19) &amp; "." &amp; BP251)
        )
    ),
    IF(BN251&lt;&gt;"",
        IF(INT('Data Sheet'!$A$19)=INT('Data Sheet'!$B$19),
            --(INT('Data Sheet'!$A$19) &amp; "." &amp; RIGHT(BN251,3)),
            IF(AND((--(INT('Data Sheet'!$A$19) &amp; "." &amp; RIGHT(BN251,3))&gt;=--('Data Sheet'!$A$19)), (--(INT('Data Sheet'!$A$19) &amp; "." &amp; RIGHT(BN251,3))&lt;=--('Data Sheet'!$B$19))),
                --(INT('Data Sheet'!$A$19) &amp; "." &amp; RIGHT(BN251,3)),
                --(INT('Data Sheet'!$B$19) &amp; "." &amp; RIGHT(BN251,3))
            )
        ),
        "OK"
    )
)</f>
        <v>OK</v>
      </c>
      <c r="P251" s="23" t="str">
        <f>IF(BR251&lt;&gt;"",
    IF(INT('Data Sheet'!$A$19)=INT('Data Sheet'!$B$15),
        --(INT('Data Sheet'!$A$15) &amp; "." &amp; BR251),
        IF(AND((--(INT('Data Sheet'!$A$15) &amp; "." &amp; BR251)&gt;=--('Data Sheet'!$A$15)), (--(INT('Data Sheet'!$A$15) &amp; "." &amp; BR251)&lt;=--('Data Sheet'!$B$15))),
            --(INT('Data Sheet'!$A$15) &amp; "." &amp; BR251),
            --(INT('Data Sheet'!$B$15) &amp; "." &amp; BR251)
        )
    ),
    IF(BQ251&lt;&gt;"",
        IF(INT('Data Sheet'!$A$15)=INT('Data Sheet'!$B$15),
            --(INT('Data Sheet'!$A$15) &amp; "." &amp; LEFT(BQ251,3)),
            IF(AND((--(INT('Data Sheet'!$A$15) &amp; "." &amp; LEFT(BQ251,3))&gt;=--('Data Sheet'!$A$15)), (--(INT('Data Sheet'!$A$15) &amp; "." &amp; LEFT(BQ251,3))&lt;=--('Data Sheet'!$B$15))),
                --(INT('Data Sheet'!$A$15) &amp; "." &amp; LEFT(BQ251,3)),
                --(INT('Data Sheet'!$B$15) &amp; "." &amp; LEFT(BQ251,3))
            )
        ),
        "OK"
    )
)</f>
        <v>OK</v>
      </c>
      <c r="Q251" s="23" t="str">
        <f>IF(BS251&lt;&gt;"",
    IF(INT('Data Sheet'!$A$19)=INT('Data Sheet'!$B$15),
        --(INT('Data Sheet'!$A$15) &amp; "." &amp; BS251),
        IF(AND((--(INT('Data Sheet'!$A$15) &amp; "." &amp; BS251)&gt;=--('Data Sheet'!$A$15)), (--(INT('Data Sheet'!$A$15) &amp; "." &amp; BS251)&lt;=--('Data Sheet'!$B$15))),
            --(INT('Data Sheet'!$A$15) &amp; "." &amp; BS251),
            --(INT('Data Sheet'!$B$15) &amp; "." &amp; BS251)
        )
    ),
    IF(BQ251&lt;&gt;"",
        IF(INT('Data Sheet'!$A$15)=INT('Data Sheet'!$B$15),
            --(INT('Data Sheet'!$A$15) &amp; "." &amp; RIGHT(BQ251,3)),
            IF(AND((--(INT('Data Sheet'!$A$15) &amp; "." &amp; RIGHT(BQ251,3))&gt;=--('Data Sheet'!$A$15)), (--(INT('Data Sheet'!$A$15) &amp; "." &amp; RIGHT(BQ251,3))&lt;=--('Data Sheet'!$B$15))),
                --(INT('Data Sheet'!$A$15) &amp; "." &amp; RIGHT(BQ251,3)),
                --(INT('Data Sheet'!$B$15) &amp; "." &amp; RIGHT(BQ251,3))
            )
        ),
        "OK"
    )
)</f>
        <v>OK</v>
      </c>
      <c r="R251" s="19"/>
      <c r="S251" s="19"/>
      <c r="T251" s="19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1"/>
      <c r="AU251" s="21"/>
      <c r="AV251" s="21"/>
      <c r="AW251" s="22"/>
      <c r="AX251" s="99"/>
      <c r="AY251" s="20"/>
      <c r="AZ251" s="20"/>
      <c r="BA251" s="22"/>
      <c r="BB251">
        <v>243</v>
      </c>
      <c r="BC251" s="80"/>
      <c r="BD251" s="80"/>
      <c r="BE251" s="80"/>
      <c r="BF251" s="80"/>
      <c r="BG251" s="32" t="str">
        <f t="shared" si="37"/>
        <v/>
      </c>
      <c r="BH251" s="78">
        <f t="shared" si="35"/>
        <v>0</v>
      </c>
      <c r="BI251" s="2">
        <f t="shared" si="38"/>
        <v>0</v>
      </c>
      <c r="BJ251" s="2">
        <f t="shared" si="39"/>
        <v>0</v>
      </c>
      <c r="BK251" s="2">
        <f t="shared" si="36"/>
        <v>0</v>
      </c>
    </row>
    <row r="252" spans="2:63" ht="15" customHeight="1" x14ac:dyDescent="0.25">
      <c r="B252" s="14">
        <v>244</v>
      </c>
      <c r="C252" s="95" t="str">
        <f t="shared" si="40"/>
        <v/>
      </c>
      <c r="D252" s="15" t="str">
        <f t="shared" si="45"/>
        <v>OK</v>
      </c>
      <c r="E252" s="16" t="e">
        <f>VLOOKUP('Data Sheet'!$B$8,'Data Sheet'!$I$2:$J$9,2,FALSE)</f>
        <v>#N/A</v>
      </c>
      <c r="F252" s="16" t="str">
        <f t="shared" si="41"/>
        <v/>
      </c>
      <c r="G252" s="103">
        <f t="shared" si="42"/>
        <v>0</v>
      </c>
      <c r="H252" s="17" t="s">
        <v>26</v>
      </c>
      <c r="I252" s="17" t="s">
        <v>26</v>
      </c>
      <c r="J252" s="17" t="str">
        <f>IF('Data Sheet'!$B$9="NC-50","N/A","OK")</f>
        <v>OK</v>
      </c>
      <c r="K252" s="17" t="str">
        <f>IF('Data Sheet'!$B$9="NC-50","N/A","OK")</f>
        <v>OK</v>
      </c>
      <c r="L252" s="17" t="str">
        <f t="shared" si="43"/>
        <v>OK</v>
      </c>
      <c r="M252" s="17" t="str">
        <f t="shared" si="44"/>
        <v>OK</v>
      </c>
      <c r="N252" s="18" t="str">
        <f>IF(BO252&lt;&gt;"",
    IF(INT('Data Sheet'!$A$19)=INT('Data Sheet'!$B$19),
        --(INT('Data Sheet'!$A$19) &amp; "." &amp; BO252),
        IF(AND((--(INT('Data Sheet'!$A$19) &amp; "." &amp; BO252)&gt;=--('Data Sheet'!$A$19)), (--(INT('Data Sheet'!$A$19) &amp; "." &amp; BO252)&lt;=--('Data Sheet'!$B$19))),
            --(INT('Data Sheet'!$A$19) &amp; "." &amp; BO252),
            --(INT('Data Sheet'!$B$19) &amp; "." &amp; BO252)
        )
    ),
    IF(BN252&lt;&gt;"",
        IF(INT('Data Sheet'!$A$19)=INT('Data Sheet'!$B$19),
            --(INT('Data Sheet'!$A$19) &amp; "." &amp; LEFT(BN252,3)),
            IF(AND((--(INT('Data Sheet'!$A$19) &amp; "." &amp; LEFT(BN252,3))&gt;=--('Data Sheet'!$A$19)), (--(INT('Data Sheet'!$A$19) &amp; "." &amp; LEFT(BN252,3))&lt;=--('Data Sheet'!$B$19))),
                --(INT('Data Sheet'!$A$19) &amp; "." &amp; LEFT(BN252,3)),
                --(INT('Data Sheet'!$B$19) &amp; "." &amp; LEFT(BN252,3))
            )
        ),
        "OK"
    )
)</f>
        <v>OK</v>
      </c>
      <c r="O252" s="23" t="str">
        <f>IF(BP252&lt;&gt;"",
    IF(INT('Data Sheet'!$A$19)=INT('Data Sheet'!$B$19),
        --(INT('Data Sheet'!$A$19) &amp; "." &amp; BP252),
        IF(AND((--(INT('Data Sheet'!$A$19) &amp; "." &amp; BP252)&gt;=--('Data Sheet'!$A$19)), (--(INT('Data Sheet'!$A$19) &amp; "." &amp; BP252)&lt;=--('Data Sheet'!$B$19))),
            --(INT('Data Sheet'!$A$19) &amp; "." &amp; BP252),
            --(INT('Data Sheet'!$B$19) &amp; "." &amp; BP252)
        )
    ),
    IF(BN252&lt;&gt;"",
        IF(INT('Data Sheet'!$A$19)=INT('Data Sheet'!$B$19),
            --(INT('Data Sheet'!$A$19) &amp; "." &amp; RIGHT(BN252,3)),
            IF(AND((--(INT('Data Sheet'!$A$19) &amp; "." &amp; RIGHT(BN252,3))&gt;=--('Data Sheet'!$A$19)), (--(INT('Data Sheet'!$A$19) &amp; "." &amp; RIGHT(BN252,3))&lt;=--('Data Sheet'!$B$19))),
                --(INT('Data Sheet'!$A$19) &amp; "." &amp; RIGHT(BN252,3)),
                --(INT('Data Sheet'!$B$19) &amp; "." &amp; RIGHT(BN252,3))
            )
        ),
        "OK"
    )
)</f>
        <v>OK</v>
      </c>
      <c r="P252" s="23" t="str">
        <f>IF(BR252&lt;&gt;"",
    IF(INT('Data Sheet'!$A$19)=INT('Data Sheet'!$B$15),
        --(INT('Data Sheet'!$A$15) &amp; "." &amp; BR252),
        IF(AND((--(INT('Data Sheet'!$A$15) &amp; "." &amp; BR252)&gt;=--('Data Sheet'!$A$15)), (--(INT('Data Sheet'!$A$15) &amp; "." &amp; BR252)&lt;=--('Data Sheet'!$B$15))),
            --(INT('Data Sheet'!$A$15) &amp; "." &amp; BR252),
            --(INT('Data Sheet'!$B$15) &amp; "." &amp; BR252)
        )
    ),
    IF(BQ252&lt;&gt;"",
        IF(INT('Data Sheet'!$A$15)=INT('Data Sheet'!$B$15),
            --(INT('Data Sheet'!$A$15) &amp; "." &amp; LEFT(BQ252,3)),
            IF(AND((--(INT('Data Sheet'!$A$15) &amp; "." &amp; LEFT(BQ252,3))&gt;=--('Data Sheet'!$A$15)), (--(INT('Data Sheet'!$A$15) &amp; "." &amp; LEFT(BQ252,3))&lt;=--('Data Sheet'!$B$15))),
                --(INT('Data Sheet'!$A$15) &amp; "." &amp; LEFT(BQ252,3)),
                --(INT('Data Sheet'!$B$15) &amp; "." &amp; LEFT(BQ252,3))
            )
        ),
        "OK"
    )
)</f>
        <v>OK</v>
      </c>
      <c r="Q252" s="23" t="str">
        <f>IF(BS252&lt;&gt;"",
    IF(INT('Data Sheet'!$A$19)=INT('Data Sheet'!$B$15),
        --(INT('Data Sheet'!$A$15) &amp; "." &amp; BS252),
        IF(AND((--(INT('Data Sheet'!$A$15) &amp; "." &amp; BS252)&gt;=--('Data Sheet'!$A$15)), (--(INT('Data Sheet'!$A$15) &amp; "." &amp; BS252)&lt;=--('Data Sheet'!$B$15))),
            --(INT('Data Sheet'!$A$15) &amp; "." &amp; BS252),
            --(INT('Data Sheet'!$B$15) &amp; "." &amp; BS252)
        )
    ),
    IF(BQ252&lt;&gt;"",
        IF(INT('Data Sheet'!$A$15)=INT('Data Sheet'!$B$15),
            --(INT('Data Sheet'!$A$15) &amp; "." &amp; RIGHT(BQ252,3)),
            IF(AND((--(INT('Data Sheet'!$A$15) &amp; "." &amp; RIGHT(BQ252,3))&gt;=--('Data Sheet'!$A$15)), (--(INT('Data Sheet'!$A$15) &amp; "." &amp; RIGHT(BQ252,3))&lt;=--('Data Sheet'!$B$15))),
                --(INT('Data Sheet'!$A$15) &amp; "." &amp; RIGHT(BQ252,3)),
                --(INT('Data Sheet'!$B$15) &amp; "." &amp; RIGHT(BQ252,3))
            )
        ),
        "OK"
    )
)</f>
        <v>OK</v>
      </c>
      <c r="R252" s="19"/>
      <c r="S252" s="19"/>
      <c r="T252" s="19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1"/>
      <c r="AU252" s="21"/>
      <c r="AV252" s="21"/>
      <c r="AW252" s="22"/>
      <c r="AX252" s="99"/>
      <c r="AY252" s="20"/>
      <c r="AZ252" s="20"/>
      <c r="BA252" s="22"/>
      <c r="BB252">
        <v>244</v>
      </c>
      <c r="BC252" s="80"/>
      <c r="BD252" s="80"/>
      <c r="BE252" s="80"/>
      <c r="BF252" s="80"/>
      <c r="BG252" s="32" t="str">
        <f t="shared" si="37"/>
        <v/>
      </c>
      <c r="BH252" s="78">
        <f t="shared" si="35"/>
        <v>0</v>
      </c>
      <c r="BI252" s="2">
        <f t="shared" si="38"/>
        <v>0</v>
      </c>
      <c r="BJ252" s="2">
        <f t="shared" si="39"/>
        <v>0</v>
      </c>
      <c r="BK252" s="2">
        <f t="shared" si="36"/>
        <v>0</v>
      </c>
    </row>
    <row r="253" spans="2:63" ht="15" customHeight="1" x14ac:dyDescent="0.25">
      <c r="B253" s="14">
        <v>245</v>
      </c>
      <c r="C253" s="95" t="str">
        <f t="shared" si="40"/>
        <v/>
      </c>
      <c r="D253" s="15" t="str">
        <f t="shared" si="45"/>
        <v>OK</v>
      </c>
      <c r="E253" s="16" t="e">
        <f>VLOOKUP('Data Sheet'!$B$8,'Data Sheet'!$I$2:$J$9,2,FALSE)</f>
        <v>#N/A</v>
      </c>
      <c r="F253" s="16" t="str">
        <f t="shared" si="41"/>
        <v/>
      </c>
      <c r="G253" s="103">
        <f t="shared" si="42"/>
        <v>0</v>
      </c>
      <c r="H253" s="17" t="s">
        <v>26</v>
      </c>
      <c r="I253" s="17" t="s">
        <v>26</v>
      </c>
      <c r="J253" s="17" t="str">
        <f>IF('Data Sheet'!$B$9="NC-50","N/A","OK")</f>
        <v>OK</v>
      </c>
      <c r="K253" s="17" t="str">
        <f>IF('Data Sheet'!$B$9="NC-50","N/A","OK")</f>
        <v>OK</v>
      </c>
      <c r="L253" s="17" t="str">
        <f t="shared" si="43"/>
        <v>OK</v>
      </c>
      <c r="M253" s="17" t="str">
        <f t="shared" si="44"/>
        <v>OK</v>
      </c>
      <c r="N253" s="18" t="str">
        <f>IF(BO253&lt;&gt;"",
    IF(INT('Data Sheet'!$A$19)=INT('Data Sheet'!$B$19),
        --(INT('Data Sheet'!$A$19) &amp; "." &amp; BO253),
        IF(AND((--(INT('Data Sheet'!$A$19) &amp; "." &amp; BO253)&gt;=--('Data Sheet'!$A$19)), (--(INT('Data Sheet'!$A$19) &amp; "." &amp; BO253)&lt;=--('Data Sheet'!$B$19))),
            --(INT('Data Sheet'!$A$19) &amp; "." &amp; BO253),
            --(INT('Data Sheet'!$B$19) &amp; "." &amp; BO253)
        )
    ),
    IF(BN253&lt;&gt;"",
        IF(INT('Data Sheet'!$A$19)=INT('Data Sheet'!$B$19),
            --(INT('Data Sheet'!$A$19) &amp; "." &amp; LEFT(BN253,3)),
            IF(AND((--(INT('Data Sheet'!$A$19) &amp; "." &amp; LEFT(BN253,3))&gt;=--('Data Sheet'!$A$19)), (--(INT('Data Sheet'!$A$19) &amp; "." &amp; LEFT(BN253,3))&lt;=--('Data Sheet'!$B$19))),
                --(INT('Data Sheet'!$A$19) &amp; "." &amp; LEFT(BN253,3)),
                --(INT('Data Sheet'!$B$19) &amp; "." &amp; LEFT(BN253,3))
            )
        ),
        "OK"
    )
)</f>
        <v>OK</v>
      </c>
      <c r="O253" s="23" t="str">
        <f>IF(BP253&lt;&gt;"",
    IF(INT('Data Sheet'!$A$19)=INT('Data Sheet'!$B$19),
        --(INT('Data Sheet'!$A$19) &amp; "." &amp; BP253),
        IF(AND((--(INT('Data Sheet'!$A$19) &amp; "." &amp; BP253)&gt;=--('Data Sheet'!$A$19)), (--(INT('Data Sheet'!$A$19) &amp; "." &amp; BP253)&lt;=--('Data Sheet'!$B$19))),
            --(INT('Data Sheet'!$A$19) &amp; "." &amp; BP253),
            --(INT('Data Sheet'!$B$19) &amp; "." &amp; BP253)
        )
    ),
    IF(BN253&lt;&gt;"",
        IF(INT('Data Sheet'!$A$19)=INT('Data Sheet'!$B$19),
            --(INT('Data Sheet'!$A$19) &amp; "." &amp; RIGHT(BN253,3)),
            IF(AND((--(INT('Data Sheet'!$A$19) &amp; "." &amp; RIGHT(BN253,3))&gt;=--('Data Sheet'!$A$19)), (--(INT('Data Sheet'!$A$19) &amp; "." &amp; RIGHT(BN253,3))&lt;=--('Data Sheet'!$B$19))),
                --(INT('Data Sheet'!$A$19) &amp; "." &amp; RIGHT(BN253,3)),
                --(INT('Data Sheet'!$B$19) &amp; "." &amp; RIGHT(BN253,3))
            )
        ),
        "OK"
    )
)</f>
        <v>OK</v>
      </c>
      <c r="P253" s="23" t="str">
        <f>IF(BR253&lt;&gt;"",
    IF(INT('Data Sheet'!$A$19)=INT('Data Sheet'!$B$15),
        --(INT('Data Sheet'!$A$15) &amp; "." &amp; BR253),
        IF(AND((--(INT('Data Sheet'!$A$15) &amp; "." &amp; BR253)&gt;=--('Data Sheet'!$A$15)), (--(INT('Data Sheet'!$A$15) &amp; "." &amp; BR253)&lt;=--('Data Sheet'!$B$15))),
            --(INT('Data Sheet'!$A$15) &amp; "." &amp; BR253),
            --(INT('Data Sheet'!$B$15) &amp; "." &amp; BR253)
        )
    ),
    IF(BQ253&lt;&gt;"",
        IF(INT('Data Sheet'!$A$15)=INT('Data Sheet'!$B$15),
            --(INT('Data Sheet'!$A$15) &amp; "." &amp; LEFT(BQ253,3)),
            IF(AND((--(INT('Data Sheet'!$A$15) &amp; "." &amp; LEFT(BQ253,3))&gt;=--('Data Sheet'!$A$15)), (--(INT('Data Sheet'!$A$15) &amp; "." &amp; LEFT(BQ253,3))&lt;=--('Data Sheet'!$B$15))),
                --(INT('Data Sheet'!$A$15) &amp; "." &amp; LEFT(BQ253,3)),
                --(INT('Data Sheet'!$B$15) &amp; "." &amp; LEFT(BQ253,3))
            )
        ),
        "OK"
    )
)</f>
        <v>OK</v>
      </c>
      <c r="Q253" s="23" t="str">
        <f>IF(BS253&lt;&gt;"",
    IF(INT('Data Sheet'!$A$19)=INT('Data Sheet'!$B$15),
        --(INT('Data Sheet'!$A$15) &amp; "." &amp; BS253),
        IF(AND((--(INT('Data Sheet'!$A$15) &amp; "." &amp; BS253)&gt;=--('Data Sheet'!$A$15)), (--(INT('Data Sheet'!$A$15) &amp; "." &amp; BS253)&lt;=--('Data Sheet'!$B$15))),
            --(INT('Data Sheet'!$A$15) &amp; "." &amp; BS253),
            --(INT('Data Sheet'!$B$15) &amp; "." &amp; BS253)
        )
    ),
    IF(BQ253&lt;&gt;"",
        IF(INT('Data Sheet'!$A$15)=INT('Data Sheet'!$B$15),
            --(INT('Data Sheet'!$A$15) &amp; "." &amp; RIGHT(BQ253,3)),
            IF(AND((--(INT('Data Sheet'!$A$15) &amp; "." &amp; RIGHT(BQ253,3))&gt;=--('Data Sheet'!$A$15)), (--(INT('Data Sheet'!$A$15) &amp; "." &amp; RIGHT(BQ253,3))&lt;=--('Data Sheet'!$B$15))),
                --(INT('Data Sheet'!$A$15) &amp; "." &amp; RIGHT(BQ253,3)),
                --(INT('Data Sheet'!$B$15) &amp; "." &amp; RIGHT(BQ253,3))
            )
        ),
        "OK"
    )
)</f>
        <v>OK</v>
      </c>
      <c r="R253" s="19"/>
      <c r="S253" s="19"/>
      <c r="T253" s="19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1"/>
      <c r="AU253" s="21"/>
      <c r="AV253" s="21"/>
      <c r="AW253" s="22"/>
      <c r="AX253" s="99"/>
      <c r="AY253" s="20"/>
      <c r="AZ253" s="20"/>
      <c r="BA253" s="22"/>
      <c r="BB253">
        <v>245</v>
      </c>
      <c r="BC253" s="80"/>
      <c r="BD253" s="80"/>
      <c r="BE253" s="80"/>
      <c r="BF253" s="80"/>
      <c r="BG253" s="32" t="str">
        <f t="shared" si="37"/>
        <v/>
      </c>
      <c r="BH253" s="78">
        <f t="shared" si="35"/>
        <v>0</v>
      </c>
      <c r="BI253" s="2">
        <f t="shared" si="38"/>
        <v>0</v>
      </c>
      <c r="BJ253" s="2">
        <f t="shared" si="39"/>
        <v>0</v>
      </c>
      <c r="BK253" s="2">
        <f t="shared" si="36"/>
        <v>0</v>
      </c>
    </row>
    <row r="254" spans="2:63" ht="15" customHeight="1" x14ac:dyDescent="0.25">
      <c r="B254" s="14">
        <v>246</v>
      </c>
      <c r="C254" s="95" t="str">
        <f t="shared" si="40"/>
        <v/>
      </c>
      <c r="D254" s="15" t="str">
        <f t="shared" si="45"/>
        <v>OK</v>
      </c>
      <c r="E254" s="16" t="e">
        <f>VLOOKUP('Data Sheet'!$B$8,'Data Sheet'!$I$2:$J$9,2,FALSE)</f>
        <v>#N/A</v>
      </c>
      <c r="F254" s="16" t="str">
        <f t="shared" si="41"/>
        <v/>
      </c>
      <c r="G254" s="103">
        <f t="shared" si="42"/>
        <v>0</v>
      </c>
      <c r="H254" s="17" t="s">
        <v>26</v>
      </c>
      <c r="I254" s="17" t="s">
        <v>26</v>
      </c>
      <c r="J254" s="17" t="str">
        <f>IF('Data Sheet'!$B$9="NC-50","N/A","OK")</f>
        <v>OK</v>
      </c>
      <c r="K254" s="17" t="str">
        <f>IF('Data Sheet'!$B$9="NC-50","N/A","OK")</f>
        <v>OK</v>
      </c>
      <c r="L254" s="17" t="str">
        <f t="shared" si="43"/>
        <v>OK</v>
      </c>
      <c r="M254" s="17" t="str">
        <f t="shared" si="44"/>
        <v>OK</v>
      </c>
      <c r="N254" s="18" t="str">
        <f>IF(BO254&lt;&gt;"",
    IF(INT('Data Sheet'!$A$19)=INT('Data Sheet'!$B$19),
        --(INT('Data Sheet'!$A$19) &amp; "." &amp; BO254),
        IF(AND((--(INT('Data Sheet'!$A$19) &amp; "." &amp; BO254)&gt;=--('Data Sheet'!$A$19)), (--(INT('Data Sheet'!$A$19) &amp; "." &amp; BO254)&lt;=--('Data Sheet'!$B$19))),
            --(INT('Data Sheet'!$A$19) &amp; "." &amp; BO254),
            --(INT('Data Sheet'!$B$19) &amp; "." &amp; BO254)
        )
    ),
    IF(BN254&lt;&gt;"",
        IF(INT('Data Sheet'!$A$19)=INT('Data Sheet'!$B$19),
            --(INT('Data Sheet'!$A$19) &amp; "." &amp; LEFT(BN254,3)),
            IF(AND((--(INT('Data Sheet'!$A$19) &amp; "." &amp; LEFT(BN254,3))&gt;=--('Data Sheet'!$A$19)), (--(INT('Data Sheet'!$A$19) &amp; "." &amp; LEFT(BN254,3))&lt;=--('Data Sheet'!$B$19))),
                --(INT('Data Sheet'!$A$19) &amp; "." &amp; LEFT(BN254,3)),
                --(INT('Data Sheet'!$B$19) &amp; "." &amp; LEFT(BN254,3))
            )
        ),
        "OK"
    )
)</f>
        <v>OK</v>
      </c>
      <c r="O254" s="23" t="str">
        <f>IF(BP254&lt;&gt;"",
    IF(INT('Data Sheet'!$A$19)=INT('Data Sheet'!$B$19),
        --(INT('Data Sheet'!$A$19) &amp; "." &amp; BP254),
        IF(AND((--(INT('Data Sheet'!$A$19) &amp; "." &amp; BP254)&gt;=--('Data Sheet'!$A$19)), (--(INT('Data Sheet'!$A$19) &amp; "." &amp; BP254)&lt;=--('Data Sheet'!$B$19))),
            --(INT('Data Sheet'!$A$19) &amp; "." &amp; BP254),
            --(INT('Data Sheet'!$B$19) &amp; "." &amp; BP254)
        )
    ),
    IF(BN254&lt;&gt;"",
        IF(INT('Data Sheet'!$A$19)=INT('Data Sheet'!$B$19),
            --(INT('Data Sheet'!$A$19) &amp; "." &amp; RIGHT(BN254,3)),
            IF(AND((--(INT('Data Sheet'!$A$19) &amp; "." &amp; RIGHT(BN254,3))&gt;=--('Data Sheet'!$A$19)), (--(INT('Data Sheet'!$A$19) &amp; "." &amp; RIGHT(BN254,3))&lt;=--('Data Sheet'!$B$19))),
                --(INT('Data Sheet'!$A$19) &amp; "." &amp; RIGHT(BN254,3)),
                --(INT('Data Sheet'!$B$19) &amp; "." &amp; RIGHT(BN254,3))
            )
        ),
        "OK"
    )
)</f>
        <v>OK</v>
      </c>
      <c r="P254" s="23" t="str">
        <f>IF(BR254&lt;&gt;"",
    IF(INT('Data Sheet'!$A$19)=INT('Data Sheet'!$B$15),
        --(INT('Data Sheet'!$A$15) &amp; "." &amp; BR254),
        IF(AND((--(INT('Data Sheet'!$A$15) &amp; "." &amp; BR254)&gt;=--('Data Sheet'!$A$15)), (--(INT('Data Sheet'!$A$15) &amp; "." &amp; BR254)&lt;=--('Data Sheet'!$B$15))),
            --(INT('Data Sheet'!$A$15) &amp; "." &amp; BR254),
            --(INT('Data Sheet'!$B$15) &amp; "." &amp; BR254)
        )
    ),
    IF(BQ254&lt;&gt;"",
        IF(INT('Data Sheet'!$A$15)=INT('Data Sheet'!$B$15),
            --(INT('Data Sheet'!$A$15) &amp; "." &amp; LEFT(BQ254,3)),
            IF(AND((--(INT('Data Sheet'!$A$15) &amp; "." &amp; LEFT(BQ254,3))&gt;=--('Data Sheet'!$A$15)), (--(INT('Data Sheet'!$A$15) &amp; "." &amp; LEFT(BQ254,3))&lt;=--('Data Sheet'!$B$15))),
                --(INT('Data Sheet'!$A$15) &amp; "." &amp; LEFT(BQ254,3)),
                --(INT('Data Sheet'!$B$15) &amp; "." &amp; LEFT(BQ254,3))
            )
        ),
        "OK"
    )
)</f>
        <v>OK</v>
      </c>
      <c r="Q254" s="23" t="str">
        <f>IF(BS254&lt;&gt;"",
    IF(INT('Data Sheet'!$A$19)=INT('Data Sheet'!$B$15),
        --(INT('Data Sheet'!$A$15) &amp; "." &amp; BS254),
        IF(AND((--(INT('Data Sheet'!$A$15) &amp; "." &amp; BS254)&gt;=--('Data Sheet'!$A$15)), (--(INT('Data Sheet'!$A$15) &amp; "." &amp; BS254)&lt;=--('Data Sheet'!$B$15))),
            --(INT('Data Sheet'!$A$15) &amp; "." &amp; BS254),
            --(INT('Data Sheet'!$B$15) &amp; "." &amp; BS254)
        )
    ),
    IF(BQ254&lt;&gt;"",
        IF(INT('Data Sheet'!$A$15)=INT('Data Sheet'!$B$15),
            --(INT('Data Sheet'!$A$15) &amp; "." &amp; RIGHT(BQ254,3)),
            IF(AND((--(INT('Data Sheet'!$A$15) &amp; "." &amp; RIGHT(BQ254,3))&gt;=--('Data Sheet'!$A$15)), (--(INT('Data Sheet'!$A$15) &amp; "." &amp; RIGHT(BQ254,3))&lt;=--('Data Sheet'!$B$15))),
                --(INT('Data Sheet'!$A$15) &amp; "." &amp; RIGHT(BQ254,3)),
                --(INT('Data Sheet'!$B$15) &amp; "." &amp; RIGHT(BQ254,3))
            )
        ),
        "OK"
    )
)</f>
        <v>OK</v>
      </c>
      <c r="R254" s="19"/>
      <c r="S254" s="19"/>
      <c r="T254" s="19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1"/>
      <c r="AU254" s="21"/>
      <c r="AV254" s="21"/>
      <c r="AW254" s="22"/>
      <c r="AX254" s="99"/>
      <c r="AY254" s="20"/>
      <c r="AZ254" s="20"/>
      <c r="BA254" s="22"/>
      <c r="BB254">
        <v>246</v>
      </c>
      <c r="BC254" s="80"/>
      <c r="BD254" s="80"/>
      <c r="BE254" s="80"/>
      <c r="BF254" s="80"/>
      <c r="BG254" s="32" t="str">
        <f t="shared" si="37"/>
        <v/>
      </c>
      <c r="BH254" s="78">
        <f t="shared" si="35"/>
        <v>0</v>
      </c>
      <c r="BI254" s="2">
        <f t="shared" si="38"/>
        <v>0</v>
      </c>
      <c r="BJ254" s="2">
        <f t="shared" si="39"/>
        <v>0</v>
      </c>
      <c r="BK254" s="2">
        <f t="shared" si="36"/>
        <v>0</v>
      </c>
    </row>
    <row r="255" spans="2:63" ht="15" customHeight="1" x14ac:dyDescent="0.25">
      <c r="B255" s="14">
        <v>247</v>
      </c>
      <c r="C255" s="95" t="str">
        <f t="shared" si="40"/>
        <v/>
      </c>
      <c r="D255" s="15" t="str">
        <f t="shared" si="45"/>
        <v>OK</v>
      </c>
      <c r="E255" s="16" t="e">
        <f>VLOOKUP('Data Sheet'!$B$8,'Data Sheet'!$I$2:$J$9,2,FALSE)</f>
        <v>#N/A</v>
      </c>
      <c r="F255" s="16" t="str">
        <f t="shared" si="41"/>
        <v/>
      </c>
      <c r="G255" s="103">
        <f t="shared" si="42"/>
        <v>0</v>
      </c>
      <c r="H255" s="17" t="s">
        <v>26</v>
      </c>
      <c r="I255" s="17" t="s">
        <v>26</v>
      </c>
      <c r="J255" s="17" t="str">
        <f>IF('Data Sheet'!$B$9="NC-50","N/A","OK")</f>
        <v>OK</v>
      </c>
      <c r="K255" s="17" t="str">
        <f>IF('Data Sheet'!$B$9="NC-50","N/A","OK")</f>
        <v>OK</v>
      </c>
      <c r="L255" s="17" t="str">
        <f t="shared" si="43"/>
        <v>OK</v>
      </c>
      <c r="M255" s="17" t="str">
        <f t="shared" si="44"/>
        <v>OK</v>
      </c>
      <c r="N255" s="18" t="str">
        <f>IF(BO255&lt;&gt;"",
    IF(INT('Data Sheet'!$A$19)=INT('Data Sheet'!$B$19),
        --(INT('Data Sheet'!$A$19) &amp; "." &amp; BO255),
        IF(AND((--(INT('Data Sheet'!$A$19) &amp; "." &amp; BO255)&gt;=--('Data Sheet'!$A$19)), (--(INT('Data Sheet'!$A$19) &amp; "." &amp; BO255)&lt;=--('Data Sheet'!$B$19))),
            --(INT('Data Sheet'!$A$19) &amp; "." &amp; BO255),
            --(INT('Data Sheet'!$B$19) &amp; "." &amp; BO255)
        )
    ),
    IF(BN255&lt;&gt;"",
        IF(INT('Data Sheet'!$A$19)=INT('Data Sheet'!$B$19),
            --(INT('Data Sheet'!$A$19) &amp; "." &amp; LEFT(BN255,3)),
            IF(AND((--(INT('Data Sheet'!$A$19) &amp; "." &amp; LEFT(BN255,3))&gt;=--('Data Sheet'!$A$19)), (--(INT('Data Sheet'!$A$19) &amp; "." &amp; LEFT(BN255,3))&lt;=--('Data Sheet'!$B$19))),
                --(INT('Data Sheet'!$A$19) &amp; "." &amp; LEFT(BN255,3)),
                --(INT('Data Sheet'!$B$19) &amp; "." &amp; LEFT(BN255,3))
            )
        ),
        "OK"
    )
)</f>
        <v>OK</v>
      </c>
      <c r="O255" s="23" t="str">
        <f>IF(BP255&lt;&gt;"",
    IF(INT('Data Sheet'!$A$19)=INT('Data Sheet'!$B$19),
        --(INT('Data Sheet'!$A$19) &amp; "." &amp; BP255),
        IF(AND((--(INT('Data Sheet'!$A$19) &amp; "." &amp; BP255)&gt;=--('Data Sheet'!$A$19)), (--(INT('Data Sheet'!$A$19) &amp; "." &amp; BP255)&lt;=--('Data Sheet'!$B$19))),
            --(INT('Data Sheet'!$A$19) &amp; "." &amp; BP255),
            --(INT('Data Sheet'!$B$19) &amp; "." &amp; BP255)
        )
    ),
    IF(BN255&lt;&gt;"",
        IF(INT('Data Sheet'!$A$19)=INT('Data Sheet'!$B$19),
            --(INT('Data Sheet'!$A$19) &amp; "." &amp; RIGHT(BN255,3)),
            IF(AND((--(INT('Data Sheet'!$A$19) &amp; "." &amp; RIGHT(BN255,3))&gt;=--('Data Sheet'!$A$19)), (--(INT('Data Sheet'!$A$19) &amp; "." &amp; RIGHT(BN255,3))&lt;=--('Data Sheet'!$B$19))),
                --(INT('Data Sheet'!$A$19) &amp; "." &amp; RIGHT(BN255,3)),
                --(INT('Data Sheet'!$B$19) &amp; "." &amp; RIGHT(BN255,3))
            )
        ),
        "OK"
    )
)</f>
        <v>OK</v>
      </c>
      <c r="P255" s="23" t="str">
        <f>IF(BR255&lt;&gt;"",
    IF(INT('Data Sheet'!$A$19)=INT('Data Sheet'!$B$15),
        --(INT('Data Sheet'!$A$15) &amp; "." &amp; BR255),
        IF(AND((--(INT('Data Sheet'!$A$15) &amp; "." &amp; BR255)&gt;=--('Data Sheet'!$A$15)), (--(INT('Data Sheet'!$A$15) &amp; "." &amp; BR255)&lt;=--('Data Sheet'!$B$15))),
            --(INT('Data Sheet'!$A$15) &amp; "." &amp; BR255),
            --(INT('Data Sheet'!$B$15) &amp; "." &amp; BR255)
        )
    ),
    IF(BQ255&lt;&gt;"",
        IF(INT('Data Sheet'!$A$15)=INT('Data Sheet'!$B$15),
            --(INT('Data Sheet'!$A$15) &amp; "." &amp; LEFT(BQ255,3)),
            IF(AND((--(INT('Data Sheet'!$A$15) &amp; "." &amp; LEFT(BQ255,3))&gt;=--('Data Sheet'!$A$15)), (--(INT('Data Sheet'!$A$15) &amp; "." &amp; LEFT(BQ255,3))&lt;=--('Data Sheet'!$B$15))),
                --(INT('Data Sheet'!$A$15) &amp; "." &amp; LEFT(BQ255,3)),
                --(INT('Data Sheet'!$B$15) &amp; "." &amp; LEFT(BQ255,3))
            )
        ),
        "OK"
    )
)</f>
        <v>OK</v>
      </c>
      <c r="Q255" s="23" t="str">
        <f>IF(BS255&lt;&gt;"",
    IF(INT('Data Sheet'!$A$19)=INT('Data Sheet'!$B$15),
        --(INT('Data Sheet'!$A$15) &amp; "." &amp; BS255),
        IF(AND((--(INT('Data Sheet'!$A$15) &amp; "." &amp; BS255)&gt;=--('Data Sheet'!$A$15)), (--(INT('Data Sheet'!$A$15) &amp; "." &amp; BS255)&lt;=--('Data Sheet'!$B$15))),
            --(INT('Data Sheet'!$A$15) &amp; "." &amp; BS255),
            --(INT('Data Sheet'!$B$15) &amp; "." &amp; BS255)
        )
    ),
    IF(BQ255&lt;&gt;"",
        IF(INT('Data Sheet'!$A$15)=INT('Data Sheet'!$B$15),
            --(INT('Data Sheet'!$A$15) &amp; "." &amp; RIGHT(BQ255,3)),
            IF(AND((--(INT('Data Sheet'!$A$15) &amp; "." &amp; RIGHT(BQ255,3))&gt;=--('Data Sheet'!$A$15)), (--(INT('Data Sheet'!$A$15) &amp; "." &amp; RIGHT(BQ255,3))&lt;=--('Data Sheet'!$B$15))),
                --(INT('Data Sheet'!$A$15) &amp; "." &amp; RIGHT(BQ255,3)),
                --(INT('Data Sheet'!$B$15) &amp; "." &amp; RIGHT(BQ255,3))
            )
        ),
        "OK"
    )
)</f>
        <v>OK</v>
      </c>
      <c r="R255" s="19"/>
      <c r="S255" s="19"/>
      <c r="T255" s="19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1"/>
      <c r="AU255" s="21"/>
      <c r="AV255" s="21"/>
      <c r="AW255" s="22"/>
      <c r="AX255" s="99"/>
      <c r="AY255" s="20"/>
      <c r="AZ255" s="20"/>
      <c r="BA255" s="22"/>
      <c r="BB255">
        <v>247</v>
      </c>
      <c r="BC255" s="80"/>
      <c r="BD255" s="80"/>
      <c r="BE255" s="80"/>
      <c r="BF255" s="80"/>
      <c r="BG255" s="32" t="str">
        <f t="shared" si="37"/>
        <v/>
      </c>
      <c r="BH255" s="78">
        <f t="shared" si="35"/>
        <v>0</v>
      </c>
      <c r="BI255" s="2">
        <f t="shared" si="38"/>
        <v>0</v>
      </c>
      <c r="BJ255" s="2">
        <f t="shared" si="39"/>
        <v>0</v>
      </c>
      <c r="BK255" s="2">
        <f t="shared" si="36"/>
        <v>0</v>
      </c>
    </row>
    <row r="256" spans="2:63" ht="15" customHeight="1" x14ac:dyDescent="0.25">
      <c r="B256" s="14">
        <v>248</v>
      </c>
      <c r="C256" s="95" t="str">
        <f t="shared" si="40"/>
        <v/>
      </c>
      <c r="D256" s="15" t="str">
        <f t="shared" si="45"/>
        <v>OK</v>
      </c>
      <c r="E256" s="16" t="e">
        <f>VLOOKUP('Data Sheet'!$B$8,'Data Sheet'!$I$2:$J$9,2,FALSE)</f>
        <v>#N/A</v>
      </c>
      <c r="F256" s="16" t="str">
        <f t="shared" si="41"/>
        <v/>
      </c>
      <c r="G256" s="103">
        <f t="shared" si="42"/>
        <v>0</v>
      </c>
      <c r="H256" s="17" t="s">
        <v>26</v>
      </c>
      <c r="I256" s="17" t="s">
        <v>26</v>
      </c>
      <c r="J256" s="17" t="str">
        <f>IF('Data Sheet'!$B$9="NC-50","N/A","OK")</f>
        <v>OK</v>
      </c>
      <c r="K256" s="17" t="str">
        <f>IF('Data Sheet'!$B$9="NC-50","N/A","OK")</f>
        <v>OK</v>
      </c>
      <c r="L256" s="17" t="str">
        <f t="shared" si="43"/>
        <v>OK</v>
      </c>
      <c r="M256" s="17" t="str">
        <f t="shared" si="44"/>
        <v>OK</v>
      </c>
      <c r="N256" s="18" t="str">
        <f>IF(BO256&lt;&gt;"",
    IF(INT('Data Sheet'!$A$19)=INT('Data Sheet'!$B$19),
        --(INT('Data Sheet'!$A$19) &amp; "." &amp; BO256),
        IF(AND((--(INT('Data Sheet'!$A$19) &amp; "." &amp; BO256)&gt;=--('Data Sheet'!$A$19)), (--(INT('Data Sheet'!$A$19) &amp; "." &amp; BO256)&lt;=--('Data Sheet'!$B$19))),
            --(INT('Data Sheet'!$A$19) &amp; "." &amp; BO256),
            --(INT('Data Sheet'!$B$19) &amp; "." &amp; BO256)
        )
    ),
    IF(BN256&lt;&gt;"",
        IF(INT('Data Sheet'!$A$19)=INT('Data Sheet'!$B$19),
            --(INT('Data Sheet'!$A$19) &amp; "." &amp; LEFT(BN256,3)),
            IF(AND((--(INT('Data Sheet'!$A$19) &amp; "." &amp; LEFT(BN256,3))&gt;=--('Data Sheet'!$A$19)), (--(INT('Data Sheet'!$A$19) &amp; "." &amp; LEFT(BN256,3))&lt;=--('Data Sheet'!$B$19))),
                --(INT('Data Sheet'!$A$19) &amp; "." &amp; LEFT(BN256,3)),
                --(INT('Data Sheet'!$B$19) &amp; "." &amp; LEFT(BN256,3))
            )
        ),
        "OK"
    )
)</f>
        <v>OK</v>
      </c>
      <c r="O256" s="23" t="str">
        <f>IF(BP256&lt;&gt;"",
    IF(INT('Data Sheet'!$A$19)=INT('Data Sheet'!$B$19),
        --(INT('Data Sheet'!$A$19) &amp; "." &amp; BP256),
        IF(AND((--(INT('Data Sheet'!$A$19) &amp; "." &amp; BP256)&gt;=--('Data Sheet'!$A$19)), (--(INT('Data Sheet'!$A$19) &amp; "." &amp; BP256)&lt;=--('Data Sheet'!$B$19))),
            --(INT('Data Sheet'!$A$19) &amp; "." &amp; BP256),
            --(INT('Data Sheet'!$B$19) &amp; "." &amp; BP256)
        )
    ),
    IF(BN256&lt;&gt;"",
        IF(INT('Data Sheet'!$A$19)=INT('Data Sheet'!$B$19),
            --(INT('Data Sheet'!$A$19) &amp; "." &amp; RIGHT(BN256,3)),
            IF(AND((--(INT('Data Sheet'!$A$19) &amp; "." &amp; RIGHT(BN256,3))&gt;=--('Data Sheet'!$A$19)), (--(INT('Data Sheet'!$A$19) &amp; "." &amp; RIGHT(BN256,3))&lt;=--('Data Sheet'!$B$19))),
                --(INT('Data Sheet'!$A$19) &amp; "." &amp; RIGHT(BN256,3)),
                --(INT('Data Sheet'!$B$19) &amp; "." &amp; RIGHT(BN256,3))
            )
        ),
        "OK"
    )
)</f>
        <v>OK</v>
      </c>
      <c r="P256" s="23" t="str">
        <f>IF(BR256&lt;&gt;"",
    IF(INT('Data Sheet'!$A$19)=INT('Data Sheet'!$B$15),
        --(INT('Data Sheet'!$A$15) &amp; "." &amp; BR256),
        IF(AND((--(INT('Data Sheet'!$A$15) &amp; "." &amp; BR256)&gt;=--('Data Sheet'!$A$15)), (--(INT('Data Sheet'!$A$15) &amp; "." &amp; BR256)&lt;=--('Data Sheet'!$B$15))),
            --(INT('Data Sheet'!$A$15) &amp; "." &amp; BR256),
            --(INT('Data Sheet'!$B$15) &amp; "." &amp; BR256)
        )
    ),
    IF(BQ256&lt;&gt;"",
        IF(INT('Data Sheet'!$A$15)=INT('Data Sheet'!$B$15),
            --(INT('Data Sheet'!$A$15) &amp; "." &amp; LEFT(BQ256,3)),
            IF(AND((--(INT('Data Sheet'!$A$15) &amp; "." &amp; LEFT(BQ256,3))&gt;=--('Data Sheet'!$A$15)), (--(INT('Data Sheet'!$A$15) &amp; "." &amp; LEFT(BQ256,3))&lt;=--('Data Sheet'!$B$15))),
                --(INT('Data Sheet'!$A$15) &amp; "." &amp; LEFT(BQ256,3)),
                --(INT('Data Sheet'!$B$15) &amp; "." &amp; LEFT(BQ256,3))
            )
        ),
        "OK"
    )
)</f>
        <v>OK</v>
      </c>
      <c r="Q256" s="23" t="str">
        <f>IF(BS256&lt;&gt;"",
    IF(INT('Data Sheet'!$A$19)=INT('Data Sheet'!$B$15),
        --(INT('Data Sheet'!$A$15) &amp; "." &amp; BS256),
        IF(AND((--(INT('Data Sheet'!$A$15) &amp; "." &amp; BS256)&gt;=--('Data Sheet'!$A$15)), (--(INT('Data Sheet'!$A$15) &amp; "." &amp; BS256)&lt;=--('Data Sheet'!$B$15))),
            --(INT('Data Sheet'!$A$15) &amp; "." &amp; BS256),
            --(INT('Data Sheet'!$B$15) &amp; "." &amp; BS256)
        )
    ),
    IF(BQ256&lt;&gt;"",
        IF(INT('Data Sheet'!$A$15)=INT('Data Sheet'!$B$15),
            --(INT('Data Sheet'!$A$15) &amp; "." &amp; RIGHT(BQ256,3)),
            IF(AND((--(INT('Data Sheet'!$A$15) &amp; "." &amp; RIGHT(BQ256,3))&gt;=--('Data Sheet'!$A$15)), (--(INT('Data Sheet'!$A$15) &amp; "." &amp; RIGHT(BQ256,3))&lt;=--('Data Sheet'!$B$15))),
                --(INT('Data Sheet'!$A$15) &amp; "." &amp; RIGHT(BQ256,3)),
                --(INT('Data Sheet'!$B$15) &amp; "." &amp; RIGHT(BQ256,3))
            )
        ),
        "OK"
    )
)</f>
        <v>OK</v>
      </c>
      <c r="R256" s="19"/>
      <c r="S256" s="19"/>
      <c r="T256" s="19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1"/>
      <c r="AU256" s="21"/>
      <c r="AV256" s="21"/>
      <c r="AW256" s="22"/>
      <c r="AX256" s="99"/>
      <c r="AY256" s="20"/>
      <c r="AZ256" s="20"/>
      <c r="BA256" s="22"/>
      <c r="BB256">
        <v>248</v>
      </c>
      <c r="BC256" s="80"/>
      <c r="BD256" s="80"/>
      <c r="BE256" s="80"/>
      <c r="BF256" s="80"/>
      <c r="BG256" s="32" t="str">
        <f t="shared" si="37"/>
        <v/>
      </c>
      <c r="BH256" s="78">
        <f t="shared" si="35"/>
        <v>0</v>
      </c>
      <c r="BI256" s="2">
        <f t="shared" si="38"/>
        <v>0</v>
      </c>
      <c r="BJ256" s="2">
        <f t="shared" si="39"/>
        <v>0</v>
      </c>
      <c r="BK256" s="2">
        <f t="shared" si="36"/>
        <v>0</v>
      </c>
    </row>
    <row r="257" spans="2:63" ht="15" customHeight="1" x14ac:dyDescent="0.25">
      <c r="B257" s="14">
        <v>249</v>
      </c>
      <c r="C257" s="95" t="str">
        <f t="shared" si="40"/>
        <v/>
      </c>
      <c r="D257" s="15" t="str">
        <f t="shared" si="45"/>
        <v>OK</v>
      </c>
      <c r="E257" s="16" t="e">
        <f>VLOOKUP('Data Sheet'!$B$8,'Data Sheet'!$I$2:$J$9,2,FALSE)</f>
        <v>#N/A</v>
      </c>
      <c r="F257" s="16" t="str">
        <f t="shared" si="41"/>
        <v/>
      </c>
      <c r="G257" s="103">
        <f t="shared" si="42"/>
        <v>0</v>
      </c>
      <c r="H257" s="17" t="s">
        <v>26</v>
      </c>
      <c r="I257" s="17" t="s">
        <v>26</v>
      </c>
      <c r="J257" s="17" t="str">
        <f>IF('Data Sheet'!$B$9="NC-50","N/A","OK")</f>
        <v>OK</v>
      </c>
      <c r="K257" s="17" t="str">
        <f>IF('Data Sheet'!$B$9="NC-50","N/A","OK")</f>
        <v>OK</v>
      </c>
      <c r="L257" s="17" t="str">
        <f t="shared" si="43"/>
        <v>OK</v>
      </c>
      <c r="M257" s="17" t="str">
        <f t="shared" si="44"/>
        <v>OK</v>
      </c>
      <c r="N257" s="18" t="str">
        <f>IF(BO257&lt;&gt;"",
    IF(INT('Data Sheet'!$A$19)=INT('Data Sheet'!$B$19),
        --(INT('Data Sheet'!$A$19) &amp; "." &amp; BO257),
        IF(AND((--(INT('Data Sheet'!$A$19) &amp; "." &amp; BO257)&gt;=--('Data Sheet'!$A$19)), (--(INT('Data Sheet'!$A$19) &amp; "." &amp; BO257)&lt;=--('Data Sheet'!$B$19))),
            --(INT('Data Sheet'!$A$19) &amp; "." &amp; BO257),
            --(INT('Data Sheet'!$B$19) &amp; "." &amp; BO257)
        )
    ),
    IF(BN257&lt;&gt;"",
        IF(INT('Data Sheet'!$A$19)=INT('Data Sheet'!$B$19),
            --(INT('Data Sheet'!$A$19) &amp; "." &amp; LEFT(BN257,3)),
            IF(AND((--(INT('Data Sheet'!$A$19) &amp; "." &amp; LEFT(BN257,3))&gt;=--('Data Sheet'!$A$19)), (--(INT('Data Sheet'!$A$19) &amp; "." &amp; LEFT(BN257,3))&lt;=--('Data Sheet'!$B$19))),
                --(INT('Data Sheet'!$A$19) &amp; "." &amp; LEFT(BN257,3)),
                --(INT('Data Sheet'!$B$19) &amp; "." &amp; LEFT(BN257,3))
            )
        ),
        "OK"
    )
)</f>
        <v>OK</v>
      </c>
      <c r="O257" s="23" t="str">
        <f>IF(BP257&lt;&gt;"",
    IF(INT('Data Sheet'!$A$19)=INT('Data Sheet'!$B$19),
        --(INT('Data Sheet'!$A$19) &amp; "." &amp; BP257),
        IF(AND((--(INT('Data Sheet'!$A$19) &amp; "." &amp; BP257)&gt;=--('Data Sheet'!$A$19)), (--(INT('Data Sheet'!$A$19) &amp; "." &amp; BP257)&lt;=--('Data Sheet'!$B$19))),
            --(INT('Data Sheet'!$A$19) &amp; "." &amp; BP257),
            --(INT('Data Sheet'!$B$19) &amp; "." &amp; BP257)
        )
    ),
    IF(BN257&lt;&gt;"",
        IF(INT('Data Sheet'!$A$19)=INT('Data Sheet'!$B$19),
            --(INT('Data Sheet'!$A$19) &amp; "." &amp; RIGHT(BN257,3)),
            IF(AND((--(INT('Data Sheet'!$A$19) &amp; "." &amp; RIGHT(BN257,3))&gt;=--('Data Sheet'!$A$19)), (--(INT('Data Sheet'!$A$19) &amp; "." &amp; RIGHT(BN257,3))&lt;=--('Data Sheet'!$B$19))),
                --(INT('Data Sheet'!$A$19) &amp; "." &amp; RIGHT(BN257,3)),
                --(INT('Data Sheet'!$B$19) &amp; "." &amp; RIGHT(BN257,3))
            )
        ),
        "OK"
    )
)</f>
        <v>OK</v>
      </c>
      <c r="P257" s="23" t="str">
        <f>IF(BR257&lt;&gt;"",
    IF(INT('Data Sheet'!$A$19)=INT('Data Sheet'!$B$15),
        --(INT('Data Sheet'!$A$15) &amp; "." &amp; BR257),
        IF(AND((--(INT('Data Sheet'!$A$15) &amp; "." &amp; BR257)&gt;=--('Data Sheet'!$A$15)), (--(INT('Data Sheet'!$A$15) &amp; "." &amp; BR257)&lt;=--('Data Sheet'!$B$15))),
            --(INT('Data Sheet'!$A$15) &amp; "." &amp; BR257),
            --(INT('Data Sheet'!$B$15) &amp; "." &amp; BR257)
        )
    ),
    IF(BQ257&lt;&gt;"",
        IF(INT('Data Sheet'!$A$15)=INT('Data Sheet'!$B$15),
            --(INT('Data Sheet'!$A$15) &amp; "." &amp; LEFT(BQ257,3)),
            IF(AND((--(INT('Data Sheet'!$A$15) &amp; "." &amp; LEFT(BQ257,3))&gt;=--('Data Sheet'!$A$15)), (--(INT('Data Sheet'!$A$15) &amp; "." &amp; LEFT(BQ257,3))&lt;=--('Data Sheet'!$B$15))),
                --(INT('Data Sheet'!$A$15) &amp; "." &amp; LEFT(BQ257,3)),
                --(INT('Data Sheet'!$B$15) &amp; "." &amp; LEFT(BQ257,3))
            )
        ),
        "OK"
    )
)</f>
        <v>OK</v>
      </c>
      <c r="Q257" s="23" t="str">
        <f>IF(BS257&lt;&gt;"",
    IF(INT('Data Sheet'!$A$19)=INT('Data Sheet'!$B$15),
        --(INT('Data Sheet'!$A$15) &amp; "." &amp; BS257),
        IF(AND((--(INT('Data Sheet'!$A$15) &amp; "." &amp; BS257)&gt;=--('Data Sheet'!$A$15)), (--(INT('Data Sheet'!$A$15) &amp; "." &amp; BS257)&lt;=--('Data Sheet'!$B$15))),
            --(INT('Data Sheet'!$A$15) &amp; "." &amp; BS257),
            --(INT('Data Sheet'!$B$15) &amp; "." &amp; BS257)
        )
    ),
    IF(BQ257&lt;&gt;"",
        IF(INT('Data Sheet'!$A$15)=INT('Data Sheet'!$B$15),
            --(INT('Data Sheet'!$A$15) &amp; "." &amp; RIGHT(BQ257,3)),
            IF(AND((--(INT('Data Sheet'!$A$15) &amp; "." &amp; RIGHT(BQ257,3))&gt;=--('Data Sheet'!$A$15)), (--(INT('Data Sheet'!$A$15) &amp; "." &amp; RIGHT(BQ257,3))&lt;=--('Data Sheet'!$B$15))),
                --(INT('Data Sheet'!$A$15) &amp; "." &amp; RIGHT(BQ257,3)),
                --(INT('Data Sheet'!$B$15) &amp; "." &amp; RIGHT(BQ257,3))
            )
        ),
        "OK"
    )
)</f>
        <v>OK</v>
      </c>
      <c r="R257" s="19"/>
      <c r="S257" s="19"/>
      <c r="T257" s="19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1"/>
      <c r="AU257" s="21"/>
      <c r="AV257" s="21"/>
      <c r="AW257" s="22"/>
      <c r="AX257" s="99"/>
      <c r="AY257" s="20"/>
      <c r="AZ257" s="20"/>
      <c r="BA257" s="22"/>
      <c r="BB257">
        <v>249</v>
      </c>
      <c r="BC257" s="80"/>
      <c r="BD257" s="80"/>
      <c r="BE257" s="80"/>
      <c r="BF257" s="80"/>
      <c r="BG257" s="32" t="str">
        <f t="shared" si="37"/>
        <v/>
      </c>
      <c r="BH257" s="78">
        <f t="shared" si="35"/>
        <v>0</v>
      </c>
      <c r="BI257" s="2">
        <f t="shared" si="38"/>
        <v>0</v>
      </c>
      <c r="BJ257" s="2">
        <f t="shared" si="39"/>
        <v>0</v>
      </c>
      <c r="BK257" s="2">
        <f t="shared" si="36"/>
        <v>0</v>
      </c>
    </row>
    <row r="258" spans="2:63" ht="15" customHeight="1" x14ac:dyDescent="0.25">
      <c r="B258" s="14">
        <v>250</v>
      </c>
      <c r="C258" s="95" t="str">
        <f t="shared" si="40"/>
        <v/>
      </c>
      <c r="D258" s="15" t="str">
        <f t="shared" si="45"/>
        <v>OK</v>
      </c>
      <c r="E258" s="16" t="e">
        <f>VLOOKUP('Data Sheet'!$B$8,'Data Sheet'!$I$2:$J$9,2,FALSE)</f>
        <v>#N/A</v>
      </c>
      <c r="F258" s="16" t="str">
        <f t="shared" si="41"/>
        <v/>
      </c>
      <c r="G258" s="103">
        <f t="shared" si="42"/>
        <v>0</v>
      </c>
      <c r="H258" s="17" t="s">
        <v>26</v>
      </c>
      <c r="I258" s="17" t="s">
        <v>26</v>
      </c>
      <c r="J258" s="17" t="str">
        <f>IF('Data Sheet'!$B$9="NC-50","N/A","OK")</f>
        <v>OK</v>
      </c>
      <c r="K258" s="17" t="str">
        <f>IF('Data Sheet'!$B$9="NC-50","N/A","OK")</f>
        <v>OK</v>
      </c>
      <c r="L258" s="17" t="str">
        <f t="shared" si="43"/>
        <v>OK</v>
      </c>
      <c r="M258" s="17" t="str">
        <f t="shared" si="44"/>
        <v>OK</v>
      </c>
      <c r="N258" s="18" t="str">
        <f>IF(BO258&lt;&gt;"",
    IF(INT('Data Sheet'!$A$19)=INT('Data Sheet'!$B$19),
        --(INT('Data Sheet'!$A$19) &amp; "." &amp; BO258),
        IF(AND((--(INT('Data Sheet'!$A$19) &amp; "." &amp; BO258)&gt;=--('Data Sheet'!$A$19)), (--(INT('Data Sheet'!$A$19) &amp; "." &amp; BO258)&lt;=--('Data Sheet'!$B$19))),
            --(INT('Data Sheet'!$A$19) &amp; "." &amp; BO258),
            --(INT('Data Sheet'!$B$19) &amp; "." &amp; BO258)
        )
    ),
    IF(BN258&lt;&gt;"",
        IF(INT('Data Sheet'!$A$19)=INT('Data Sheet'!$B$19),
            --(INT('Data Sheet'!$A$19) &amp; "." &amp; LEFT(BN258,3)),
            IF(AND((--(INT('Data Sheet'!$A$19) &amp; "." &amp; LEFT(BN258,3))&gt;=--('Data Sheet'!$A$19)), (--(INT('Data Sheet'!$A$19) &amp; "." &amp; LEFT(BN258,3))&lt;=--('Data Sheet'!$B$19))),
                --(INT('Data Sheet'!$A$19) &amp; "." &amp; LEFT(BN258,3)),
                --(INT('Data Sheet'!$B$19) &amp; "." &amp; LEFT(BN258,3))
            )
        ),
        "OK"
    )
)</f>
        <v>OK</v>
      </c>
      <c r="O258" s="23" t="str">
        <f>IF(BP258&lt;&gt;"",
    IF(INT('Data Sheet'!$A$19)=INT('Data Sheet'!$B$19),
        --(INT('Data Sheet'!$A$19) &amp; "." &amp; BP258),
        IF(AND((--(INT('Data Sheet'!$A$19) &amp; "." &amp; BP258)&gt;=--('Data Sheet'!$A$19)), (--(INT('Data Sheet'!$A$19) &amp; "." &amp; BP258)&lt;=--('Data Sheet'!$B$19))),
            --(INT('Data Sheet'!$A$19) &amp; "." &amp; BP258),
            --(INT('Data Sheet'!$B$19) &amp; "." &amp; BP258)
        )
    ),
    IF(BN258&lt;&gt;"",
        IF(INT('Data Sheet'!$A$19)=INT('Data Sheet'!$B$19),
            --(INT('Data Sheet'!$A$19) &amp; "." &amp; RIGHT(BN258,3)),
            IF(AND((--(INT('Data Sheet'!$A$19) &amp; "." &amp; RIGHT(BN258,3))&gt;=--('Data Sheet'!$A$19)), (--(INT('Data Sheet'!$A$19) &amp; "." &amp; RIGHT(BN258,3))&lt;=--('Data Sheet'!$B$19))),
                --(INT('Data Sheet'!$A$19) &amp; "." &amp; RIGHT(BN258,3)),
                --(INT('Data Sheet'!$B$19) &amp; "." &amp; RIGHT(BN258,3))
            )
        ),
        "OK"
    )
)</f>
        <v>OK</v>
      </c>
      <c r="P258" s="23" t="str">
        <f>IF(BR258&lt;&gt;"",
    IF(INT('Data Sheet'!$A$19)=INT('Data Sheet'!$B$15),
        --(INT('Data Sheet'!$A$15) &amp; "." &amp; BR258),
        IF(AND((--(INT('Data Sheet'!$A$15) &amp; "." &amp; BR258)&gt;=--('Data Sheet'!$A$15)), (--(INT('Data Sheet'!$A$15) &amp; "." &amp; BR258)&lt;=--('Data Sheet'!$B$15))),
            --(INT('Data Sheet'!$A$15) &amp; "." &amp; BR258),
            --(INT('Data Sheet'!$B$15) &amp; "." &amp; BR258)
        )
    ),
    IF(BQ258&lt;&gt;"",
        IF(INT('Data Sheet'!$A$15)=INT('Data Sheet'!$B$15),
            --(INT('Data Sheet'!$A$15) &amp; "." &amp; LEFT(BQ258,3)),
            IF(AND((--(INT('Data Sheet'!$A$15) &amp; "." &amp; LEFT(BQ258,3))&gt;=--('Data Sheet'!$A$15)), (--(INT('Data Sheet'!$A$15) &amp; "." &amp; LEFT(BQ258,3))&lt;=--('Data Sheet'!$B$15))),
                --(INT('Data Sheet'!$A$15) &amp; "." &amp; LEFT(BQ258,3)),
                --(INT('Data Sheet'!$B$15) &amp; "." &amp; LEFT(BQ258,3))
            )
        ),
        "OK"
    )
)</f>
        <v>OK</v>
      </c>
      <c r="Q258" s="23" t="str">
        <f>IF(BS258&lt;&gt;"",
    IF(INT('Data Sheet'!$A$19)=INT('Data Sheet'!$B$15),
        --(INT('Data Sheet'!$A$15) &amp; "." &amp; BS258),
        IF(AND((--(INT('Data Sheet'!$A$15) &amp; "." &amp; BS258)&gt;=--('Data Sheet'!$A$15)), (--(INT('Data Sheet'!$A$15) &amp; "." &amp; BS258)&lt;=--('Data Sheet'!$B$15))),
            --(INT('Data Sheet'!$A$15) &amp; "." &amp; BS258),
            --(INT('Data Sheet'!$B$15) &amp; "." &amp; BS258)
        )
    ),
    IF(BQ258&lt;&gt;"",
        IF(INT('Data Sheet'!$A$15)=INT('Data Sheet'!$B$15),
            --(INT('Data Sheet'!$A$15) &amp; "." &amp; RIGHT(BQ258,3)),
            IF(AND((--(INT('Data Sheet'!$A$15) &amp; "." &amp; RIGHT(BQ258,3))&gt;=--('Data Sheet'!$A$15)), (--(INT('Data Sheet'!$A$15) &amp; "." &amp; RIGHT(BQ258,3))&lt;=--('Data Sheet'!$B$15))),
                --(INT('Data Sheet'!$A$15) &amp; "." &amp; RIGHT(BQ258,3)),
                --(INT('Data Sheet'!$B$15) &amp; "." &amp; RIGHT(BQ258,3))
            )
        ),
        "OK"
    )
)</f>
        <v>OK</v>
      </c>
      <c r="R258" s="19"/>
      <c r="S258" s="19"/>
      <c r="T258" s="19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1"/>
      <c r="AU258" s="21"/>
      <c r="AV258" s="21"/>
      <c r="AW258" s="22"/>
      <c r="AX258" s="99"/>
      <c r="AY258" s="20"/>
      <c r="AZ258" s="20"/>
      <c r="BA258" s="22"/>
      <c r="BB258">
        <v>250</v>
      </c>
      <c r="BC258" s="80"/>
      <c r="BD258" s="80"/>
      <c r="BE258" s="80"/>
      <c r="BF258" s="80"/>
      <c r="BG258" s="32" t="str">
        <f t="shared" si="37"/>
        <v/>
      </c>
      <c r="BH258" s="78">
        <f t="shared" si="35"/>
        <v>0</v>
      </c>
      <c r="BI258" s="2">
        <f t="shared" si="38"/>
        <v>0</v>
      </c>
      <c r="BJ258" s="2">
        <f t="shared" si="39"/>
        <v>0</v>
      </c>
      <c r="BK258" s="2">
        <f t="shared" si="36"/>
        <v>0</v>
      </c>
    </row>
    <row r="259" spans="2:63" ht="15" customHeight="1" x14ac:dyDescent="0.25">
      <c r="B259" s="14">
        <v>251</v>
      </c>
      <c r="C259" s="95" t="str">
        <f t="shared" si="40"/>
        <v/>
      </c>
      <c r="D259" s="15" t="str">
        <f t="shared" si="45"/>
        <v>OK</v>
      </c>
      <c r="E259" s="16" t="e">
        <f>VLOOKUP('Data Sheet'!$B$8,'Data Sheet'!$I$2:$J$9,2,FALSE)</f>
        <v>#N/A</v>
      </c>
      <c r="F259" s="16" t="str">
        <f t="shared" si="41"/>
        <v/>
      </c>
      <c r="G259" s="103">
        <f t="shared" si="42"/>
        <v>0</v>
      </c>
      <c r="H259" s="17" t="s">
        <v>26</v>
      </c>
      <c r="I259" s="17" t="s">
        <v>26</v>
      </c>
      <c r="J259" s="17" t="str">
        <f>IF('Data Sheet'!$B$9="NC-50","N/A","OK")</f>
        <v>OK</v>
      </c>
      <c r="K259" s="17" t="str">
        <f>IF('Data Sheet'!$B$9="NC-50","N/A","OK")</f>
        <v>OK</v>
      </c>
      <c r="L259" s="17" t="str">
        <f t="shared" si="43"/>
        <v>OK</v>
      </c>
      <c r="M259" s="17" t="str">
        <f t="shared" si="44"/>
        <v>OK</v>
      </c>
      <c r="N259" s="18" t="str">
        <f>IF(BO259&lt;&gt;"",
    IF(INT('Data Sheet'!$A$19)=INT('Data Sheet'!$B$19),
        --(INT('Data Sheet'!$A$19) &amp; "." &amp; BO259),
        IF(AND((--(INT('Data Sheet'!$A$19) &amp; "." &amp; BO259)&gt;=--('Data Sheet'!$A$19)), (--(INT('Data Sheet'!$A$19) &amp; "." &amp; BO259)&lt;=--('Data Sheet'!$B$19))),
            --(INT('Data Sheet'!$A$19) &amp; "." &amp; BO259),
            --(INT('Data Sheet'!$B$19) &amp; "." &amp; BO259)
        )
    ),
    IF(BN259&lt;&gt;"",
        IF(INT('Data Sheet'!$A$19)=INT('Data Sheet'!$B$19),
            --(INT('Data Sheet'!$A$19) &amp; "." &amp; LEFT(BN259,3)),
            IF(AND((--(INT('Data Sheet'!$A$19) &amp; "." &amp; LEFT(BN259,3))&gt;=--('Data Sheet'!$A$19)), (--(INT('Data Sheet'!$A$19) &amp; "." &amp; LEFT(BN259,3))&lt;=--('Data Sheet'!$B$19))),
                --(INT('Data Sheet'!$A$19) &amp; "." &amp; LEFT(BN259,3)),
                --(INT('Data Sheet'!$B$19) &amp; "." &amp; LEFT(BN259,3))
            )
        ),
        "OK"
    )
)</f>
        <v>OK</v>
      </c>
      <c r="O259" s="23" t="str">
        <f>IF(BP259&lt;&gt;"",
    IF(INT('Data Sheet'!$A$19)=INT('Data Sheet'!$B$19),
        --(INT('Data Sheet'!$A$19) &amp; "." &amp; BP259),
        IF(AND((--(INT('Data Sheet'!$A$19) &amp; "." &amp; BP259)&gt;=--('Data Sheet'!$A$19)), (--(INT('Data Sheet'!$A$19) &amp; "." &amp; BP259)&lt;=--('Data Sheet'!$B$19))),
            --(INT('Data Sheet'!$A$19) &amp; "." &amp; BP259),
            --(INT('Data Sheet'!$B$19) &amp; "." &amp; BP259)
        )
    ),
    IF(BN259&lt;&gt;"",
        IF(INT('Data Sheet'!$A$19)=INT('Data Sheet'!$B$19),
            --(INT('Data Sheet'!$A$19) &amp; "." &amp; RIGHT(BN259,3)),
            IF(AND((--(INT('Data Sheet'!$A$19) &amp; "." &amp; RIGHT(BN259,3))&gt;=--('Data Sheet'!$A$19)), (--(INT('Data Sheet'!$A$19) &amp; "." &amp; RIGHT(BN259,3))&lt;=--('Data Sheet'!$B$19))),
                --(INT('Data Sheet'!$A$19) &amp; "." &amp; RIGHT(BN259,3)),
                --(INT('Data Sheet'!$B$19) &amp; "." &amp; RIGHT(BN259,3))
            )
        ),
        "OK"
    )
)</f>
        <v>OK</v>
      </c>
      <c r="P259" s="23" t="str">
        <f>IF(BR259&lt;&gt;"",
    IF(INT('Data Sheet'!$A$19)=INT('Data Sheet'!$B$15),
        --(INT('Data Sheet'!$A$15) &amp; "." &amp; BR259),
        IF(AND((--(INT('Data Sheet'!$A$15) &amp; "." &amp; BR259)&gt;=--('Data Sheet'!$A$15)), (--(INT('Data Sheet'!$A$15) &amp; "." &amp; BR259)&lt;=--('Data Sheet'!$B$15))),
            --(INT('Data Sheet'!$A$15) &amp; "." &amp; BR259),
            --(INT('Data Sheet'!$B$15) &amp; "." &amp; BR259)
        )
    ),
    IF(BQ259&lt;&gt;"",
        IF(INT('Data Sheet'!$A$15)=INT('Data Sheet'!$B$15),
            --(INT('Data Sheet'!$A$15) &amp; "." &amp; LEFT(BQ259,3)),
            IF(AND((--(INT('Data Sheet'!$A$15) &amp; "." &amp; LEFT(BQ259,3))&gt;=--('Data Sheet'!$A$15)), (--(INT('Data Sheet'!$A$15) &amp; "." &amp; LEFT(BQ259,3))&lt;=--('Data Sheet'!$B$15))),
                --(INT('Data Sheet'!$A$15) &amp; "." &amp; LEFT(BQ259,3)),
                --(INT('Data Sheet'!$B$15) &amp; "." &amp; LEFT(BQ259,3))
            )
        ),
        "OK"
    )
)</f>
        <v>OK</v>
      </c>
      <c r="Q259" s="23" t="str">
        <f>IF(BS259&lt;&gt;"",
    IF(INT('Data Sheet'!$A$19)=INT('Data Sheet'!$B$15),
        --(INT('Data Sheet'!$A$15) &amp; "." &amp; BS259),
        IF(AND((--(INT('Data Sheet'!$A$15) &amp; "." &amp; BS259)&gt;=--('Data Sheet'!$A$15)), (--(INT('Data Sheet'!$A$15) &amp; "." &amp; BS259)&lt;=--('Data Sheet'!$B$15))),
            --(INT('Data Sheet'!$A$15) &amp; "." &amp; BS259),
            --(INT('Data Sheet'!$B$15) &amp; "." &amp; BS259)
        )
    ),
    IF(BQ259&lt;&gt;"",
        IF(INT('Data Sheet'!$A$15)=INT('Data Sheet'!$B$15),
            --(INT('Data Sheet'!$A$15) &amp; "." &amp; RIGHT(BQ259,3)),
            IF(AND((--(INT('Data Sheet'!$A$15) &amp; "." &amp; RIGHT(BQ259,3))&gt;=--('Data Sheet'!$A$15)), (--(INT('Data Sheet'!$A$15) &amp; "." &amp; RIGHT(BQ259,3))&lt;=--('Data Sheet'!$B$15))),
                --(INT('Data Sheet'!$A$15) &amp; "." &amp; RIGHT(BQ259,3)),
                --(INT('Data Sheet'!$B$15) &amp; "." &amp; RIGHT(BQ259,3))
            )
        ),
        "OK"
    )
)</f>
        <v>OK</v>
      </c>
      <c r="R259" s="19"/>
      <c r="S259" s="19"/>
      <c r="T259" s="19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1"/>
      <c r="AU259" s="21"/>
      <c r="AV259" s="21"/>
      <c r="AW259" s="22"/>
      <c r="AX259" s="99"/>
      <c r="AY259" s="20"/>
      <c r="AZ259" s="20"/>
      <c r="BA259" s="22"/>
      <c r="BB259">
        <v>251</v>
      </c>
      <c r="BC259" s="80"/>
      <c r="BD259" s="80"/>
      <c r="BE259" s="80"/>
      <c r="BF259" s="80"/>
      <c r="BG259" s="32" t="str">
        <f t="shared" si="37"/>
        <v/>
      </c>
      <c r="BH259" s="78">
        <f t="shared" si="35"/>
        <v>0</v>
      </c>
      <c r="BI259" s="2">
        <f t="shared" si="38"/>
        <v>0</v>
      </c>
      <c r="BJ259" s="2">
        <f t="shared" si="39"/>
        <v>0</v>
      </c>
      <c r="BK259" s="2">
        <f t="shared" si="36"/>
        <v>0</v>
      </c>
    </row>
    <row r="260" spans="2:63" ht="15" customHeight="1" x14ac:dyDescent="0.25">
      <c r="B260" s="14">
        <v>252</v>
      </c>
      <c r="C260" s="95" t="str">
        <f t="shared" si="40"/>
        <v/>
      </c>
      <c r="D260" s="15" t="str">
        <f t="shared" si="45"/>
        <v>OK</v>
      </c>
      <c r="E260" s="16" t="e">
        <f>VLOOKUP('Data Sheet'!$B$8,'Data Sheet'!$I$2:$J$9,2,FALSE)</f>
        <v>#N/A</v>
      </c>
      <c r="F260" s="16" t="str">
        <f t="shared" si="41"/>
        <v/>
      </c>
      <c r="G260" s="103">
        <f t="shared" si="42"/>
        <v>0</v>
      </c>
      <c r="H260" s="17" t="s">
        <v>26</v>
      </c>
      <c r="I260" s="17" t="s">
        <v>26</v>
      </c>
      <c r="J260" s="17" t="str">
        <f>IF('Data Sheet'!$B$9="NC-50","N/A","OK")</f>
        <v>OK</v>
      </c>
      <c r="K260" s="17" t="str">
        <f>IF('Data Sheet'!$B$9="NC-50","N/A","OK")</f>
        <v>OK</v>
      </c>
      <c r="L260" s="17" t="str">
        <f t="shared" si="43"/>
        <v>OK</v>
      </c>
      <c r="M260" s="17" t="str">
        <f t="shared" si="44"/>
        <v>OK</v>
      </c>
      <c r="N260" s="18" t="str">
        <f>IF(BO260&lt;&gt;"",
    IF(INT('Data Sheet'!$A$19)=INT('Data Sheet'!$B$19),
        --(INT('Data Sheet'!$A$19) &amp; "." &amp; BO260),
        IF(AND((--(INT('Data Sheet'!$A$19) &amp; "." &amp; BO260)&gt;=--('Data Sheet'!$A$19)), (--(INT('Data Sheet'!$A$19) &amp; "." &amp; BO260)&lt;=--('Data Sheet'!$B$19))),
            --(INT('Data Sheet'!$A$19) &amp; "." &amp; BO260),
            --(INT('Data Sheet'!$B$19) &amp; "." &amp; BO260)
        )
    ),
    IF(BN260&lt;&gt;"",
        IF(INT('Data Sheet'!$A$19)=INT('Data Sheet'!$B$19),
            --(INT('Data Sheet'!$A$19) &amp; "." &amp; LEFT(BN260,3)),
            IF(AND((--(INT('Data Sheet'!$A$19) &amp; "." &amp; LEFT(BN260,3))&gt;=--('Data Sheet'!$A$19)), (--(INT('Data Sheet'!$A$19) &amp; "." &amp; LEFT(BN260,3))&lt;=--('Data Sheet'!$B$19))),
                --(INT('Data Sheet'!$A$19) &amp; "." &amp; LEFT(BN260,3)),
                --(INT('Data Sheet'!$B$19) &amp; "." &amp; LEFT(BN260,3))
            )
        ),
        "OK"
    )
)</f>
        <v>OK</v>
      </c>
      <c r="O260" s="23" t="str">
        <f>IF(BP260&lt;&gt;"",
    IF(INT('Data Sheet'!$A$19)=INT('Data Sheet'!$B$19),
        --(INT('Data Sheet'!$A$19) &amp; "." &amp; BP260),
        IF(AND((--(INT('Data Sheet'!$A$19) &amp; "." &amp; BP260)&gt;=--('Data Sheet'!$A$19)), (--(INT('Data Sheet'!$A$19) &amp; "." &amp; BP260)&lt;=--('Data Sheet'!$B$19))),
            --(INT('Data Sheet'!$A$19) &amp; "." &amp; BP260),
            --(INT('Data Sheet'!$B$19) &amp; "." &amp; BP260)
        )
    ),
    IF(BN260&lt;&gt;"",
        IF(INT('Data Sheet'!$A$19)=INT('Data Sheet'!$B$19),
            --(INT('Data Sheet'!$A$19) &amp; "." &amp; RIGHT(BN260,3)),
            IF(AND((--(INT('Data Sheet'!$A$19) &amp; "." &amp; RIGHT(BN260,3))&gt;=--('Data Sheet'!$A$19)), (--(INT('Data Sheet'!$A$19) &amp; "." &amp; RIGHT(BN260,3))&lt;=--('Data Sheet'!$B$19))),
                --(INT('Data Sheet'!$A$19) &amp; "." &amp; RIGHT(BN260,3)),
                --(INT('Data Sheet'!$B$19) &amp; "." &amp; RIGHT(BN260,3))
            )
        ),
        "OK"
    )
)</f>
        <v>OK</v>
      </c>
      <c r="P260" s="23" t="str">
        <f>IF(BR260&lt;&gt;"",
    IF(INT('Data Sheet'!$A$19)=INT('Data Sheet'!$B$15),
        --(INT('Data Sheet'!$A$15) &amp; "." &amp; BR260),
        IF(AND((--(INT('Data Sheet'!$A$15) &amp; "." &amp; BR260)&gt;=--('Data Sheet'!$A$15)), (--(INT('Data Sheet'!$A$15) &amp; "." &amp; BR260)&lt;=--('Data Sheet'!$B$15))),
            --(INT('Data Sheet'!$A$15) &amp; "." &amp; BR260),
            --(INT('Data Sheet'!$B$15) &amp; "." &amp; BR260)
        )
    ),
    IF(BQ260&lt;&gt;"",
        IF(INT('Data Sheet'!$A$15)=INT('Data Sheet'!$B$15),
            --(INT('Data Sheet'!$A$15) &amp; "." &amp; LEFT(BQ260,3)),
            IF(AND((--(INT('Data Sheet'!$A$15) &amp; "." &amp; LEFT(BQ260,3))&gt;=--('Data Sheet'!$A$15)), (--(INT('Data Sheet'!$A$15) &amp; "." &amp; LEFT(BQ260,3))&lt;=--('Data Sheet'!$B$15))),
                --(INT('Data Sheet'!$A$15) &amp; "." &amp; LEFT(BQ260,3)),
                --(INT('Data Sheet'!$B$15) &amp; "." &amp; LEFT(BQ260,3))
            )
        ),
        "OK"
    )
)</f>
        <v>OK</v>
      </c>
      <c r="Q260" s="23" t="str">
        <f>IF(BS260&lt;&gt;"",
    IF(INT('Data Sheet'!$A$19)=INT('Data Sheet'!$B$15),
        --(INT('Data Sheet'!$A$15) &amp; "." &amp; BS260),
        IF(AND((--(INT('Data Sheet'!$A$15) &amp; "." &amp; BS260)&gt;=--('Data Sheet'!$A$15)), (--(INT('Data Sheet'!$A$15) &amp; "." &amp; BS260)&lt;=--('Data Sheet'!$B$15))),
            --(INT('Data Sheet'!$A$15) &amp; "." &amp; BS260),
            --(INT('Data Sheet'!$B$15) &amp; "." &amp; BS260)
        )
    ),
    IF(BQ260&lt;&gt;"",
        IF(INT('Data Sheet'!$A$15)=INT('Data Sheet'!$B$15),
            --(INT('Data Sheet'!$A$15) &amp; "." &amp; RIGHT(BQ260,3)),
            IF(AND((--(INT('Data Sheet'!$A$15) &amp; "." &amp; RIGHT(BQ260,3))&gt;=--('Data Sheet'!$A$15)), (--(INT('Data Sheet'!$A$15) &amp; "." &amp; RIGHT(BQ260,3))&lt;=--('Data Sheet'!$B$15))),
                --(INT('Data Sheet'!$A$15) &amp; "." &amp; RIGHT(BQ260,3)),
                --(INT('Data Sheet'!$B$15) &amp; "." &amp; RIGHT(BQ260,3))
            )
        ),
        "OK"
    )
)</f>
        <v>OK</v>
      </c>
      <c r="R260" s="19"/>
      <c r="S260" s="19"/>
      <c r="T260" s="19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1"/>
      <c r="AU260" s="21"/>
      <c r="AV260" s="21"/>
      <c r="AW260" s="22"/>
      <c r="AX260" s="99"/>
      <c r="AY260" s="20"/>
      <c r="AZ260" s="20"/>
      <c r="BA260" s="22"/>
      <c r="BB260">
        <v>252</v>
      </c>
      <c r="BC260" s="80"/>
      <c r="BD260" s="80"/>
      <c r="BE260" s="80"/>
      <c r="BF260" s="80"/>
      <c r="BG260" s="32" t="str">
        <f t="shared" si="37"/>
        <v/>
      </c>
      <c r="BH260" s="78">
        <f t="shared" si="35"/>
        <v>0</v>
      </c>
      <c r="BI260" s="2">
        <f t="shared" si="38"/>
        <v>0</v>
      </c>
      <c r="BJ260" s="2">
        <f t="shared" si="39"/>
        <v>0</v>
      </c>
      <c r="BK260" s="2">
        <f t="shared" si="36"/>
        <v>0</v>
      </c>
    </row>
    <row r="261" spans="2:63" ht="15" customHeight="1" x14ac:dyDescent="0.25">
      <c r="B261" s="14">
        <v>253</v>
      </c>
      <c r="C261" s="95" t="str">
        <f t="shared" si="40"/>
        <v/>
      </c>
      <c r="D261" s="15" t="str">
        <f t="shared" si="45"/>
        <v>OK</v>
      </c>
      <c r="E261" s="16" t="e">
        <f>VLOOKUP('Data Sheet'!$B$8,'Data Sheet'!$I$2:$J$9,2,FALSE)</f>
        <v>#N/A</v>
      </c>
      <c r="F261" s="16" t="str">
        <f t="shared" si="41"/>
        <v/>
      </c>
      <c r="G261" s="103">
        <f t="shared" si="42"/>
        <v>0</v>
      </c>
      <c r="H261" s="17" t="s">
        <v>26</v>
      </c>
      <c r="I261" s="17" t="s">
        <v>26</v>
      </c>
      <c r="J261" s="17" t="str">
        <f>IF('Data Sheet'!$B$9="NC-50","N/A","OK")</f>
        <v>OK</v>
      </c>
      <c r="K261" s="17" t="str">
        <f>IF('Data Sheet'!$B$9="NC-50","N/A","OK")</f>
        <v>OK</v>
      </c>
      <c r="L261" s="17" t="str">
        <f t="shared" si="43"/>
        <v>OK</v>
      </c>
      <c r="M261" s="17" t="str">
        <f t="shared" si="44"/>
        <v>OK</v>
      </c>
      <c r="N261" s="18" t="str">
        <f>IF(BO261&lt;&gt;"",
    IF(INT('Data Sheet'!$A$19)=INT('Data Sheet'!$B$19),
        --(INT('Data Sheet'!$A$19) &amp; "." &amp; BO261),
        IF(AND((--(INT('Data Sheet'!$A$19) &amp; "." &amp; BO261)&gt;=--('Data Sheet'!$A$19)), (--(INT('Data Sheet'!$A$19) &amp; "." &amp; BO261)&lt;=--('Data Sheet'!$B$19))),
            --(INT('Data Sheet'!$A$19) &amp; "." &amp; BO261),
            --(INT('Data Sheet'!$B$19) &amp; "." &amp; BO261)
        )
    ),
    IF(BN261&lt;&gt;"",
        IF(INT('Data Sheet'!$A$19)=INT('Data Sheet'!$B$19),
            --(INT('Data Sheet'!$A$19) &amp; "." &amp; LEFT(BN261,3)),
            IF(AND((--(INT('Data Sheet'!$A$19) &amp; "." &amp; LEFT(BN261,3))&gt;=--('Data Sheet'!$A$19)), (--(INT('Data Sheet'!$A$19) &amp; "." &amp; LEFT(BN261,3))&lt;=--('Data Sheet'!$B$19))),
                --(INT('Data Sheet'!$A$19) &amp; "." &amp; LEFT(BN261,3)),
                --(INT('Data Sheet'!$B$19) &amp; "." &amp; LEFT(BN261,3))
            )
        ),
        "OK"
    )
)</f>
        <v>OK</v>
      </c>
      <c r="O261" s="23" t="str">
        <f>IF(BP261&lt;&gt;"",
    IF(INT('Data Sheet'!$A$19)=INT('Data Sheet'!$B$19),
        --(INT('Data Sheet'!$A$19) &amp; "." &amp; BP261),
        IF(AND((--(INT('Data Sheet'!$A$19) &amp; "." &amp; BP261)&gt;=--('Data Sheet'!$A$19)), (--(INT('Data Sheet'!$A$19) &amp; "." &amp; BP261)&lt;=--('Data Sheet'!$B$19))),
            --(INT('Data Sheet'!$A$19) &amp; "." &amp; BP261),
            --(INT('Data Sheet'!$B$19) &amp; "." &amp; BP261)
        )
    ),
    IF(BN261&lt;&gt;"",
        IF(INT('Data Sheet'!$A$19)=INT('Data Sheet'!$B$19),
            --(INT('Data Sheet'!$A$19) &amp; "." &amp; RIGHT(BN261,3)),
            IF(AND((--(INT('Data Sheet'!$A$19) &amp; "." &amp; RIGHT(BN261,3))&gt;=--('Data Sheet'!$A$19)), (--(INT('Data Sheet'!$A$19) &amp; "." &amp; RIGHT(BN261,3))&lt;=--('Data Sheet'!$B$19))),
                --(INT('Data Sheet'!$A$19) &amp; "." &amp; RIGHT(BN261,3)),
                --(INT('Data Sheet'!$B$19) &amp; "." &amp; RIGHT(BN261,3))
            )
        ),
        "OK"
    )
)</f>
        <v>OK</v>
      </c>
      <c r="P261" s="23" t="str">
        <f>IF(BR261&lt;&gt;"",
    IF(INT('Data Sheet'!$A$19)=INT('Data Sheet'!$B$15),
        --(INT('Data Sheet'!$A$15) &amp; "." &amp; BR261),
        IF(AND((--(INT('Data Sheet'!$A$15) &amp; "." &amp; BR261)&gt;=--('Data Sheet'!$A$15)), (--(INT('Data Sheet'!$A$15) &amp; "." &amp; BR261)&lt;=--('Data Sheet'!$B$15))),
            --(INT('Data Sheet'!$A$15) &amp; "." &amp; BR261),
            --(INT('Data Sheet'!$B$15) &amp; "." &amp; BR261)
        )
    ),
    IF(BQ261&lt;&gt;"",
        IF(INT('Data Sheet'!$A$15)=INT('Data Sheet'!$B$15),
            --(INT('Data Sheet'!$A$15) &amp; "." &amp; LEFT(BQ261,3)),
            IF(AND((--(INT('Data Sheet'!$A$15) &amp; "." &amp; LEFT(BQ261,3))&gt;=--('Data Sheet'!$A$15)), (--(INT('Data Sheet'!$A$15) &amp; "." &amp; LEFT(BQ261,3))&lt;=--('Data Sheet'!$B$15))),
                --(INT('Data Sheet'!$A$15) &amp; "." &amp; LEFT(BQ261,3)),
                --(INT('Data Sheet'!$B$15) &amp; "." &amp; LEFT(BQ261,3))
            )
        ),
        "OK"
    )
)</f>
        <v>OK</v>
      </c>
      <c r="Q261" s="23" t="str">
        <f>IF(BS261&lt;&gt;"",
    IF(INT('Data Sheet'!$A$19)=INT('Data Sheet'!$B$15),
        --(INT('Data Sheet'!$A$15) &amp; "." &amp; BS261),
        IF(AND((--(INT('Data Sheet'!$A$15) &amp; "." &amp; BS261)&gt;=--('Data Sheet'!$A$15)), (--(INT('Data Sheet'!$A$15) &amp; "." &amp; BS261)&lt;=--('Data Sheet'!$B$15))),
            --(INT('Data Sheet'!$A$15) &amp; "." &amp; BS261),
            --(INT('Data Sheet'!$B$15) &amp; "." &amp; BS261)
        )
    ),
    IF(BQ261&lt;&gt;"",
        IF(INT('Data Sheet'!$A$15)=INT('Data Sheet'!$B$15),
            --(INT('Data Sheet'!$A$15) &amp; "." &amp; RIGHT(BQ261,3)),
            IF(AND((--(INT('Data Sheet'!$A$15) &amp; "." &amp; RIGHT(BQ261,3))&gt;=--('Data Sheet'!$A$15)), (--(INT('Data Sheet'!$A$15) &amp; "." &amp; RIGHT(BQ261,3))&lt;=--('Data Sheet'!$B$15))),
                --(INT('Data Sheet'!$A$15) &amp; "." &amp; RIGHT(BQ261,3)),
                --(INT('Data Sheet'!$B$15) &amp; "." &amp; RIGHT(BQ261,3))
            )
        ),
        "OK"
    )
)</f>
        <v>OK</v>
      </c>
      <c r="R261" s="19"/>
      <c r="S261" s="19"/>
      <c r="T261" s="19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1"/>
      <c r="AU261" s="21"/>
      <c r="AV261" s="21"/>
      <c r="AW261" s="22"/>
      <c r="AX261" s="99"/>
      <c r="AY261" s="20"/>
      <c r="AZ261" s="20"/>
      <c r="BA261" s="22"/>
      <c r="BB261">
        <v>253</v>
      </c>
      <c r="BC261" s="80"/>
      <c r="BD261" s="80"/>
      <c r="BE261" s="80"/>
      <c r="BF261" s="80"/>
      <c r="BG261" s="32" t="str">
        <f t="shared" si="37"/>
        <v/>
      </c>
      <c r="BH261" s="78">
        <f t="shared" si="35"/>
        <v>0</v>
      </c>
      <c r="BI261" s="2">
        <f t="shared" si="38"/>
        <v>0</v>
      </c>
      <c r="BJ261" s="2">
        <f t="shared" si="39"/>
        <v>0</v>
      </c>
      <c r="BK261" s="2">
        <f t="shared" si="36"/>
        <v>0</v>
      </c>
    </row>
    <row r="262" spans="2:63" ht="15" customHeight="1" x14ac:dyDescent="0.25">
      <c r="B262" s="14">
        <v>254</v>
      </c>
      <c r="C262" s="95" t="str">
        <f t="shared" si="40"/>
        <v/>
      </c>
      <c r="D262" s="15" t="str">
        <f t="shared" si="45"/>
        <v>OK</v>
      </c>
      <c r="E262" s="16" t="e">
        <f>VLOOKUP('Data Sheet'!$B$8,'Data Sheet'!$I$2:$J$9,2,FALSE)</f>
        <v>#N/A</v>
      </c>
      <c r="F262" s="16" t="str">
        <f t="shared" si="41"/>
        <v/>
      </c>
      <c r="G262" s="103">
        <f t="shared" si="42"/>
        <v>0</v>
      </c>
      <c r="H262" s="17" t="s">
        <v>26</v>
      </c>
      <c r="I262" s="17" t="s">
        <v>26</v>
      </c>
      <c r="J262" s="17" t="str">
        <f>IF('Data Sheet'!$B$9="NC-50","N/A","OK")</f>
        <v>OK</v>
      </c>
      <c r="K262" s="17" t="str">
        <f>IF('Data Sheet'!$B$9="NC-50","N/A","OK")</f>
        <v>OK</v>
      </c>
      <c r="L262" s="17" t="str">
        <f t="shared" si="43"/>
        <v>OK</v>
      </c>
      <c r="M262" s="17" t="str">
        <f t="shared" si="44"/>
        <v>OK</v>
      </c>
      <c r="N262" s="18" t="str">
        <f>IF(BO262&lt;&gt;"",
    IF(INT('Data Sheet'!$A$19)=INT('Data Sheet'!$B$19),
        --(INT('Data Sheet'!$A$19) &amp; "." &amp; BO262),
        IF(AND((--(INT('Data Sheet'!$A$19) &amp; "." &amp; BO262)&gt;=--('Data Sheet'!$A$19)), (--(INT('Data Sheet'!$A$19) &amp; "." &amp; BO262)&lt;=--('Data Sheet'!$B$19))),
            --(INT('Data Sheet'!$A$19) &amp; "." &amp; BO262),
            --(INT('Data Sheet'!$B$19) &amp; "." &amp; BO262)
        )
    ),
    IF(BN262&lt;&gt;"",
        IF(INT('Data Sheet'!$A$19)=INT('Data Sheet'!$B$19),
            --(INT('Data Sheet'!$A$19) &amp; "." &amp; LEFT(BN262,3)),
            IF(AND((--(INT('Data Sheet'!$A$19) &amp; "." &amp; LEFT(BN262,3))&gt;=--('Data Sheet'!$A$19)), (--(INT('Data Sheet'!$A$19) &amp; "." &amp; LEFT(BN262,3))&lt;=--('Data Sheet'!$B$19))),
                --(INT('Data Sheet'!$A$19) &amp; "." &amp; LEFT(BN262,3)),
                --(INT('Data Sheet'!$B$19) &amp; "." &amp; LEFT(BN262,3))
            )
        ),
        "OK"
    )
)</f>
        <v>OK</v>
      </c>
      <c r="O262" s="23" t="str">
        <f>IF(BP262&lt;&gt;"",
    IF(INT('Data Sheet'!$A$19)=INT('Data Sheet'!$B$19),
        --(INT('Data Sheet'!$A$19) &amp; "." &amp; BP262),
        IF(AND((--(INT('Data Sheet'!$A$19) &amp; "." &amp; BP262)&gt;=--('Data Sheet'!$A$19)), (--(INT('Data Sheet'!$A$19) &amp; "." &amp; BP262)&lt;=--('Data Sheet'!$B$19))),
            --(INT('Data Sheet'!$A$19) &amp; "." &amp; BP262),
            --(INT('Data Sheet'!$B$19) &amp; "." &amp; BP262)
        )
    ),
    IF(BN262&lt;&gt;"",
        IF(INT('Data Sheet'!$A$19)=INT('Data Sheet'!$B$19),
            --(INT('Data Sheet'!$A$19) &amp; "." &amp; RIGHT(BN262,3)),
            IF(AND((--(INT('Data Sheet'!$A$19) &amp; "." &amp; RIGHT(BN262,3))&gt;=--('Data Sheet'!$A$19)), (--(INT('Data Sheet'!$A$19) &amp; "." &amp; RIGHT(BN262,3))&lt;=--('Data Sheet'!$B$19))),
                --(INT('Data Sheet'!$A$19) &amp; "." &amp; RIGHT(BN262,3)),
                --(INT('Data Sheet'!$B$19) &amp; "." &amp; RIGHT(BN262,3))
            )
        ),
        "OK"
    )
)</f>
        <v>OK</v>
      </c>
      <c r="P262" s="23" t="str">
        <f>IF(BR262&lt;&gt;"",
    IF(INT('Data Sheet'!$A$19)=INT('Data Sheet'!$B$15),
        --(INT('Data Sheet'!$A$15) &amp; "." &amp; BR262),
        IF(AND((--(INT('Data Sheet'!$A$15) &amp; "." &amp; BR262)&gt;=--('Data Sheet'!$A$15)), (--(INT('Data Sheet'!$A$15) &amp; "." &amp; BR262)&lt;=--('Data Sheet'!$B$15))),
            --(INT('Data Sheet'!$A$15) &amp; "." &amp; BR262),
            --(INT('Data Sheet'!$B$15) &amp; "." &amp; BR262)
        )
    ),
    IF(BQ262&lt;&gt;"",
        IF(INT('Data Sheet'!$A$15)=INT('Data Sheet'!$B$15),
            --(INT('Data Sheet'!$A$15) &amp; "." &amp; LEFT(BQ262,3)),
            IF(AND((--(INT('Data Sheet'!$A$15) &amp; "." &amp; LEFT(BQ262,3))&gt;=--('Data Sheet'!$A$15)), (--(INT('Data Sheet'!$A$15) &amp; "." &amp; LEFT(BQ262,3))&lt;=--('Data Sheet'!$B$15))),
                --(INT('Data Sheet'!$A$15) &amp; "." &amp; LEFT(BQ262,3)),
                --(INT('Data Sheet'!$B$15) &amp; "." &amp; LEFT(BQ262,3))
            )
        ),
        "OK"
    )
)</f>
        <v>OK</v>
      </c>
      <c r="Q262" s="23" t="str">
        <f>IF(BS262&lt;&gt;"",
    IF(INT('Data Sheet'!$A$19)=INT('Data Sheet'!$B$15),
        --(INT('Data Sheet'!$A$15) &amp; "." &amp; BS262),
        IF(AND((--(INT('Data Sheet'!$A$15) &amp; "." &amp; BS262)&gt;=--('Data Sheet'!$A$15)), (--(INT('Data Sheet'!$A$15) &amp; "." &amp; BS262)&lt;=--('Data Sheet'!$B$15))),
            --(INT('Data Sheet'!$A$15) &amp; "." &amp; BS262),
            --(INT('Data Sheet'!$B$15) &amp; "." &amp; BS262)
        )
    ),
    IF(BQ262&lt;&gt;"",
        IF(INT('Data Sheet'!$A$15)=INT('Data Sheet'!$B$15),
            --(INT('Data Sheet'!$A$15) &amp; "." &amp; RIGHT(BQ262,3)),
            IF(AND((--(INT('Data Sheet'!$A$15) &amp; "." &amp; RIGHT(BQ262,3))&gt;=--('Data Sheet'!$A$15)), (--(INT('Data Sheet'!$A$15) &amp; "." &amp; RIGHT(BQ262,3))&lt;=--('Data Sheet'!$B$15))),
                --(INT('Data Sheet'!$A$15) &amp; "." &amp; RIGHT(BQ262,3)),
                --(INT('Data Sheet'!$B$15) &amp; "." &amp; RIGHT(BQ262,3))
            )
        ),
        "OK"
    )
)</f>
        <v>OK</v>
      </c>
      <c r="R262" s="19"/>
      <c r="S262" s="19"/>
      <c r="T262" s="19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1"/>
      <c r="AU262" s="21"/>
      <c r="AV262" s="21"/>
      <c r="AW262" s="22"/>
      <c r="AX262" s="99"/>
      <c r="AY262" s="20"/>
      <c r="AZ262" s="20"/>
      <c r="BA262" s="22"/>
      <c r="BB262">
        <v>254</v>
      </c>
      <c r="BC262" s="80"/>
      <c r="BD262" s="80"/>
      <c r="BE262" s="80"/>
      <c r="BF262" s="80"/>
      <c r="BG262" s="32" t="str">
        <f t="shared" si="37"/>
        <v/>
      </c>
      <c r="BH262" s="78">
        <f t="shared" si="35"/>
        <v>0</v>
      </c>
      <c r="BI262" s="2">
        <f t="shared" si="38"/>
        <v>0</v>
      </c>
      <c r="BJ262" s="2">
        <f t="shared" si="39"/>
        <v>0</v>
      </c>
      <c r="BK262" s="2">
        <f t="shared" si="36"/>
        <v>0</v>
      </c>
    </row>
    <row r="263" spans="2:63" ht="15" customHeight="1" x14ac:dyDescent="0.25">
      <c r="B263" s="14">
        <v>255</v>
      </c>
      <c r="C263" s="95" t="str">
        <f t="shared" si="40"/>
        <v/>
      </c>
      <c r="D263" s="15" t="str">
        <f t="shared" si="45"/>
        <v>OK</v>
      </c>
      <c r="E263" s="16" t="e">
        <f>VLOOKUP('Data Sheet'!$B$8,'Data Sheet'!$I$2:$J$9,2,FALSE)</f>
        <v>#N/A</v>
      </c>
      <c r="F263" s="16" t="str">
        <f t="shared" si="41"/>
        <v/>
      </c>
      <c r="G263" s="103">
        <f t="shared" si="42"/>
        <v>0</v>
      </c>
      <c r="H263" s="17" t="s">
        <v>26</v>
      </c>
      <c r="I263" s="17" t="s">
        <v>26</v>
      </c>
      <c r="J263" s="17" t="str">
        <f>IF('Data Sheet'!$B$9="NC-50","N/A","OK")</f>
        <v>OK</v>
      </c>
      <c r="K263" s="17" t="str">
        <f>IF('Data Sheet'!$B$9="NC-50","N/A","OK")</f>
        <v>OK</v>
      </c>
      <c r="L263" s="17" t="str">
        <f t="shared" si="43"/>
        <v>OK</v>
      </c>
      <c r="M263" s="17" t="str">
        <f t="shared" si="44"/>
        <v>OK</v>
      </c>
      <c r="N263" s="18" t="str">
        <f>IF(BO263&lt;&gt;"",
    IF(INT('Data Sheet'!$A$19)=INT('Data Sheet'!$B$19),
        --(INT('Data Sheet'!$A$19) &amp; "." &amp; BO263),
        IF(AND((--(INT('Data Sheet'!$A$19) &amp; "." &amp; BO263)&gt;=--('Data Sheet'!$A$19)), (--(INT('Data Sheet'!$A$19) &amp; "." &amp; BO263)&lt;=--('Data Sheet'!$B$19))),
            --(INT('Data Sheet'!$A$19) &amp; "." &amp; BO263),
            --(INT('Data Sheet'!$B$19) &amp; "." &amp; BO263)
        )
    ),
    IF(BN263&lt;&gt;"",
        IF(INT('Data Sheet'!$A$19)=INT('Data Sheet'!$B$19),
            --(INT('Data Sheet'!$A$19) &amp; "." &amp; LEFT(BN263,3)),
            IF(AND((--(INT('Data Sheet'!$A$19) &amp; "." &amp; LEFT(BN263,3))&gt;=--('Data Sheet'!$A$19)), (--(INT('Data Sheet'!$A$19) &amp; "." &amp; LEFT(BN263,3))&lt;=--('Data Sheet'!$B$19))),
                --(INT('Data Sheet'!$A$19) &amp; "." &amp; LEFT(BN263,3)),
                --(INT('Data Sheet'!$B$19) &amp; "." &amp; LEFT(BN263,3))
            )
        ),
        "OK"
    )
)</f>
        <v>OK</v>
      </c>
      <c r="O263" s="23" t="str">
        <f>IF(BP263&lt;&gt;"",
    IF(INT('Data Sheet'!$A$19)=INT('Data Sheet'!$B$19),
        --(INT('Data Sheet'!$A$19) &amp; "." &amp; BP263),
        IF(AND((--(INT('Data Sheet'!$A$19) &amp; "." &amp; BP263)&gt;=--('Data Sheet'!$A$19)), (--(INT('Data Sheet'!$A$19) &amp; "." &amp; BP263)&lt;=--('Data Sheet'!$B$19))),
            --(INT('Data Sheet'!$A$19) &amp; "." &amp; BP263),
            --(INT('Data Sheet'!$B$19) &amp; "." &amp; BP263)
        )
    ),
    IF(BN263&lt;&gt;"",
        IF(INT('Data Sheet'!$A$19)=INT('Data Sheet'!$B$19),
            --(INT('Data Sheet'!$A$19) &amp; "." &amp; RIGHT(BN263,3)),
            IF(AND((--(INT('Data Sheet'!$A$19) &amp; "." &amp; RIGHT(BN263,3))&gt;=--('Data Sheet'!$A$19)), (--(INT('Data Sheet'!$A$19) &amp; "." &amp; RIGHT(BN263,3))&lt;=--('Data Sheet'!$B$19))),
                --(INT('Data Sheet'!$A$19) &amp; "." &amp; RIGHT(BN263,3)),
                --(INT('Data Sheet'!$B$19) &amp; "." &amp; RIGHT(BN263,3))
            )
        ),
        "OK"
    )
)</f>
        <v>OK</v>
      </c>
      <c r="P263" s="23" t="str">
        <f>IF(BR263&lt;&gt;"",
    IF(INT('Data Sheet'!$A$19)=INT('Data Sheet'!$B$15),
        --(INT('Data Sheet'!$A$15) &amp; "." &amp; BR263),
        IF(AND((--(INT('Data Sheet'!$A$15) &amp; "." &amp; BR263)&gt;=--('Data Sheet'!$A$15)), (--(INT('Data Sheet'!$A$15) &amp; "." &amp; BR263)&lt;=--('Data Sheet'!$B$15))),
            --(INT('Data Sheet'!$A$15) &amp; "." &amp; BR263),
            --(INT('Data Sheet'!$B$15) &amp; "." &amp; BR263)
        )
    ),
    IF(BQ263&lt;&gt;"",
        IF(INT('Data Sheet'!$A$15)=INT('Data Sheet'!$B$15),
            --(INT('Data Sheet'!$A$15) &amp; "." &amp; LEFT(BQ263,3)),
            IF(AND((--(INT('Data Sheet'!$A$15) &amp; "." &amp; LEFT(BQ263,3))&gt;=--('Data Sheet'!$A$15)), (--(INT('Data Sheet'!$A$15) &amp; "." &amp; LEFT(BQ263,3))&lt;=--('Data Sheet'!$B$15))),
                --(INT('Data Sheet'!$A$15) &amp; "." &amp; LEFT(BQ263,3)),
                --(INT('Data Sheet'!$B$15) &amp; "." &amp; LEFT(BQ263,3))
            )
        ),
        "OK"
    )
)</f>
        <v>OK</v>
      </c>
      <c r="Q263" s="23" t="str">
        <f>IF(BS263&lt;&gt;"",
    IF(INT('Data Sheet'!$A$19)=INT('Data Sheet'!$B$15),
        --(INT('Data Sheet'!$A$15) &amp; "." &amp; BS263),
        IF(AND((--(INT('Data Sheet'!$A$15) &amp; "." &amp; BS263)&gt;=--('Data Sheet'!$A$15)), (--(INT('Data Sheet'!$A$15) &amp; "." &amp; BS263)&lt;=--('Data Sheet'!$B$15))),
            --(INT('Data Sheet'!$A$15) &amp; "." &amp; BS263),
            --(INT('Data Sheet'!$B$15) &amp; "." &amp; BS263)
        )
    ),
    IF(BQ263&lt;&gt;"",
        IF(INT('Data Sheet'!$A$15)=INT('Data Sheet'!$B$15),
            --(INT('Data Sheet'!$A$15) &amp; "." &amp; RIGHT(BQ263,3)),
            IF(AND((--(INT('Data Sheet'!$A$15) &amp; "." &amp; RIGHT(BQ263,3))&gt;=--('Data Sheet'!$A$15)), (--(INT('Data Sheet'!$A$15) &amp; "." &amp; RIGHT(BQ263,3))&lt;=--('Data Sheet'!$B$15))),
                --(INT('Data Sheet'!$A$15) &amp; "." &amp; RIGHT(BQ263,3)),
                --(INT('Data Sheet'!$B$15) &amp; "." &amp; RIGHT(BQ263,3))
            )
        ),
        "OK"
    )
)</f>
        <v>OK</v>
      </c>
      <c r="R263" s="19"/>
      <c r="S263" s="19"/>
      <c r="T263" s="19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1"/>
      <c r="AU263" s="21"/>
      <c r="AV263" s="21"/>
      <c r="AW263" s="22"/>
      <c r="AX263" s="99"/>
      <c r="AY263" s="20"/>
      <c r="AZ263" s="20"/>
      <c r="BA263" s="22"/>
      <c r="BB263">
        <v>255</v>
      </c>
      <c r="BC263" s="80"/>
      <c r="BD263" s="80"/>
      <c r="BE263" s="80"/>
      <c r="BF263" s="80"/>
      <c r="BG263" s="32" t="str">
        <f t="shared" si="37"/>
        <v/>
      </c>
      <c r="BH263" s="78">
        <f t="shared" si="35"/>
        <v>0</v>
      </c>
      <c r="BI263" s="2">
        <f t="shared" si="38"/>
        <v>0</v>
      </c>
      <c r="BJ263" s="2">
        <f t="shared" si="39"/>
        <v>0</v>
      </c>
      <c r="BK263" s="2">
        <f t="shared" si="36"/>
        <v>0</v>
      </c>
    </row>
    <row r="264" spans="2:63" ht="15" customHeight="1" x14ac:dyDescent="0.25">
      <c r="B264" s="14">
        <v>256</v>
      </c>
      <c r="C264" s="95" t="str">
        <f t="shared" si="40"/>
        <v/>
      </c>
      <c r="D264" s="15" t="str">
        <f t="shared" si="45"/>
        <v>OK</v>
      </c>
      <c r="E264" s="16" t="e">
        <f>VLOOKUP('Data Sheet'!$B$8,'Data Sheet'!$I$2:$J$9,2,FALSE)</f>
        <v>#N/A</v>
      </c>
      <c r="F264" s="16" t="str">
        <f t="shared" si="41"/>
        <v/>
      </c>
      <c r="G264" s="103">
        <f t="shared" si="42"/>
        <v>0</v>
      </c>
      <c r="H264" s="17" t="s">
        <v>26</v>
      </c>
      <c r="I264" s="17" t="s">
        <v>26</v>
      </c>
      <c r="J264" s="17" t="str">
        <f>IF('Data Sheet'!$B$9="NC-50","N/A","OK")</f>
        <v>OK</v>
      </c>
      <c r="K264" s="17" t="str">
        <f>IF('Data Sheet'!$B$9="NC-50","N/A","OK")</f>
        <v>OK</v>
      </c>
      <c r="L264" s="17" t="str">
        <f t="shared" si="43"/>
        <v>OK</v>
      </c>
      <c r="M264" s="17" t="str">
        <f t="shared" si="44"/>
        <v>OK</v>
      </c>
      <c r="N264" s="18" t="str">
        <f>IF(BO264&lt;&gt;"",
    IF(INT('Data Sheet'!$A$19)=INT('Data Sheet'!$B$19),
        --(INT('Data Sheet'!$A$19) &amp; "." &amp; BO264),
        IF(AND((--(INT('Data Sheet'!$A$19) &amp; "." &amp; BO264)&gt;=--('Data Sheet'!$A$19)), (--(INT('Data Sheet'!$A$19) &amp; "." &amp; BO264)&lt;=--('Data Sheet'!$B$19))),
            --(INT('Data Sheet'!$A$19) &amp; "." &amp; BO264),
            --(INT('Data Sheet'!$B$19) &amp; "." &amp; BO264)
        )
    ),
    IF(BN264&lt;&gt;"",
        IF(INT('Data Sheet'!$A$19)=INT('Data Sheet'!$B$19),
            --(INT('Data Sheet'!$A$19) &amp; "." &amp; LEFT(BN264,3)),
            IF(AND((--(INT('Data Sheet'!$A$19) &amp; "." &amp; LEFT(BN264,3))&gt;=--('Data Sheet'!$A$19)), (--(INT('Data Sheet'!$A$19) &amp; "." &amp; LEFT(BN264,3))&lt;=--('Data Sheet'!$B$19))),
                --(INT('Data Sheet'!$A$19) &amp; "." &amp; LEFT(BN264,3)),
                --(INT('Data Sheet'!$B$19) &amp; "." &amp; LEFT(BN264,3))
            )
        ),
        "OK"
    )
)</f>
        <v>OK</v>
      </c>
      <c r="O264" s="23" t="str">
        <f>IF(BP264&lt;&gt;"",
    IF(INT('Data Sheet'!$A$19)=INT('Data Sheet'!$B$19),
        --(INT('Data Sheet'!$A$19) &amp; "." &amp; BP264),
        IF(AND((--(INT('Data Sheet'!$A$19) &amp; "." &amp; BP264)&gt;=--('Data Sheet'!$A$19)), (--(INT('Data Sheet'!$A$19) &amp; "." &amp; BP264)&lt;=--('Data Sheet'!$B$19))),
            --(INT('Data Sheet'!$A$19) &amp; "." &amp; BP264),
            --(INT('Data Sheet'!$B$19) &amp; "." &amp; BP264)
        )
    ),
    IF(BN264&lt;&gt;"",
        IF(INT('Data Sheet'!$A$19)=INT('Data Sheet'!$B$19),
            --(INT('Data Sheet'!$A$19) &amp; "." &amp; RIGHT(BN264,3)),
            IF(AND((--(INT('Data Sheet'!$A$19) &amp; "." &amp; RIGHT(BN264,3))&gt;=--('Data Sheet'!$A$19)), (--(INT('Data Sheet'!$A$19) &amp; "." &amp; RIGHT(BN264,3))&lt;=--('Data Sheet'!$B$19))),
                --(INT('Data Sheet'!$A$19) &amp; "." &amp; RIGHT(BN264,3)),
                --(INT('Data Sheet'!$B$19) &amp; "." &amp; RIGHT(BN264,3))
            )
        ),
        "OK"
    )
)</f>
        <v>OK</v>
      </c>
      <c r="P264" s="23" t="str">
        <f>IF(BR264&lt;&gt;"",
    IF(INT('Data Sheet'!$A$19)=INT('Data Sheet'!$B$15),
        --(INT('Data Sheet'!$A$15) &amp; "." &amp; BR264),
        IF(AND((--(INT('Data Sheet'!$A$15) &amp; "." &amp; BR264)&gt;=--('Data Sheet'!$A$15)), (--(INT('Data Sheet'!$A$15) &amp; "." &amp; BR264)&lt;=--('Data Sheet'!$B$15))),
            --(INT('Data Sheet'!$A$15) &amp; "." &amp; BR264),
            --(INT('Data Sheet'!$B$15) &amp; "." &amp; BR264)
        )
    ),
    IF(BQ264&lt;&gt;"",
        IF(INT('Data Sheet'!$A$15)=INT('Data Sheet'!$B$15),
            --(INT('Data Sheet'!$A$15) &amp; "." &amp; LEFT(BQ264,3)),
            IF(AND((--(INT('Data Sheet'!$A$15) &amp; "." &amp; LEFT(BQ264,3))&gt;=--('Data Sheet'!$A$15)), (--(INT('Data Sheet'!$A$15) &amp; "." &amp; LEFT(BQ264,3))&lt;=--('Data Sheet'!$B$15))),
                --(INT('Data Sheet'!$A$15) &amp; "." &amp; LEFT(BQ264,3)),
                --(INT('Data Sheet'!$B$15) &amp; "." &amp; LEFT(BQ264,3))
            )
        ),
        "OK"
    )
)</f>
        <v>OK</v>
      </c>
      <c r="Q264" s="23" t="str">
        <f>IF(BS264&lt;&gt;"",
    IF(INT('Data Sheet'!$A$19)=INT('Data Sheet'!$B$15),
        --(INT('Data Sheet'!$A$15) &amp; "." &amp; BS264),
        IF(AND((--(INT('Data Sheet'!$A$15) &amp; "." &amp; BS264)&gt;=--('Data Sheet'!$A$15)), (--(INT('Data Sheet'!$A$15) &amp; "." &amp; BS264)&lt;=--('Data Sheet'!$B$15))),
            --(INT('Data Sheet'!$A$15) &amp; "." &amp; BS264),
            --(INT('Data Sheet'!$B$15) &amp; "." &amp; BS264)
        )
    ),
    IF(BQ264&lt;&gt;"",
        IF(INT('Data Sheet'!$A$15)=INT('Data Sheet'!$B$15),
            --(INT('Data Sheet'!$A$15) &amp; "." &amp; RIGHT(BQ264,3)),
            IF(AND((--(INT('Data Sheet'!$A$15) &amp; "." &amp; RIGHT(BQ264,3))&gt;=--('Data Sheet'!$A$15)), (--(INT('Data Sheet'!$A$15) &amp; "." &amp; RIGHT(BQ264,3))&lt;=--('Data Sheet'!$B$15))),
                --(INT('Data Sheet'!$A$15) &amp; "." &amp; RIGHT(BQ264,3)),
                --(INT('Data Sheet'!$B$15) &amp; "." &amp; RIGHT(BQ264,3))
            )
        ),
        "OK"
    )
)</f>
        <v>OK</v>
      </c>
      <c r="R264" s="19"/>
      <c r="S264" s="19"/>
      <c r="T264" s="19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1"/>
      <c r="AU264" s="21"/>
      <c r="AV264" s="21"/>
      <c r="AW264" s="22"/>
      <c r="AX264" s="99"/>
      <c r="AY264" s="20"/>
      <c r="AZ264" s="20"/>
      <c r="BA264" s="22"/>
      <c r="BB264">
        <v>256</v>
      </c>
      <c r="BC264" s="80"/>
      <c r="BD264" s="80"/>
      <c r="BE264" s="80"/>
      <c r="BF264" s="80"/>
      <c r="BG264" s="32" t="str">
        <f t="shared" si="37"/>
        <v/>
      </c>
      <c r="BH264" s="78">
        <f t="shared" si="35"/>
        <v>0</v>
      </c>
      <c r="BI264" s="2">
        <f t="shared" si="38"/>
        <v>0</v>
      </c>
      <c r="BJ264" s="2">
        <f t="shared" si="39"/>
        <v>0</v>
      </c>
      <c r="BK264" s="2">
        <f t="shared" si="36"/>
        <v>0</v>
      </c>
    </row>
    <row r="265" spans="2:63" ht="15" customHeight="1" x14ac:dyDescent="0.25">
      <c r="B265" s="14">
        <v>257</v>
      </c>
      <c r="C265" s="95" t="str">
        <f t="shared" si="40"/>
        <v/>
      </c>
      <c r="D265" s="15" t="str">
        <f t="shared" si="45"/>
        <v>OK</v>
      </c>
      <c r="E265" s="16" t="e">
        <f>VLOOKUP('Data Sheet'!$B$8,'Data Sheet'!$I$2:$J$9,2,FALSE)</f>
        <v>#N/A</v>
      </c>
      <c r="F265" s="16" t="str">
        <f t="shared" si="41"/>
        <v/>
      </c>
      <c r="G265" s="103">
        <f t="shared" si="42"/>
        <v>0</v>
      </c>
      <c r="H265" s="17" t="s">
        <v>26</v>
      </c>
      <c r="I265" s="17" t="s">
        <v>26</v>
      </c>
      <c r="J265" s="17" t="str">
        <f>IF('Data Sheet'!$B$9="NC-50","N/A","OK")</f>
        <v>OK</v>
      </c>
      <c r="K265" s="17" t="str">
        <f>IF('Data Sheet'!$B$9="NC-50","N/A","OK")</f>
        <v>OK</v>
      </c>
      <c r="L265" s="17" t="str">
        <f t="shared" si="43"/>
        <v>OK</v>
      </c>
      <c r="M265" s="17" t="str">
        <f t="shared" si="44"/>
        <v>OK</v>
      </c>
      <c r="N265" s="18" t="str">
        <f>IF(BO265&lt;&gt;"",
    IF(INT('Data Sheet'!$A$19)=INT('Data Sheet'!$B$19),
        --(INT('Data Sheet'!$A$19) &amp; "." &amp; BO265),
        IF(AND((--(INT('Data Sheet'!$A$19) &amp; "." &amp; BO265)&gt;=--('Data Sheet'!$A$19)), (--(INT('Data Sheet'!$A$19) &amp; "." &amp; BO265)&lt;=--('Data Sheet'!$B$19))),
            --(INT('Data Sheet'!$A$19) &amp; "." &amp; BO265),
            --(INT('Data Sheet'!$B$19) &amp; "." &amp; BO265)
        )
    ),
    IF(BN265&lt;&gt;"",
        IF(INT('Data Sheet'!$A$19)=INT('Data Sheet'!$B$19),
            --(INT('Data Sheet'!$A$19) &amp; "." &amp; LEFT(BN265,3)),
            IF(AND((--(INT('Data Sheet'!$A$19) &amp; "." &amp; LEFT(BN265,3))&gt;=--('Data Sheet'!$A$19)), (--(INT('Data Sheet'!$A$19) &amp; "." &amp; LEFT(BN265,3))&lt;=--('Data Sheet'!$B$19))),
                --(INT('Data Sheet'!$A$19) &amp; "." &amp; LEFT(BN265,3)),
                --(INT('Data Sheet'!$B$19) &amp; "." &amp; LEFT(BN265,3))
            )
        ),
        "OK"
    )
)</f>
        <v>OK</v>
      </c>
      <c r="O265" s="23" t="str">
        <f>IF(BP265&lt;&gt;"",
    IF(INT('Data Sheet'!$A$19)=INT('Data Sheet'!$B$19),
        --(INT('Data Sheet'!$A$19) &amp; "." &amp; BP265),
        IF(AND((--(INT('Data Sheet'!$A$19) &amp; "." &amp; BP265)&gt;=--('Data Sheet'!$A$19)), (--(INT('Data Sheet'!$A$19) &amp; "." &amp; BP265)&lt;=--('Data Sheet'!$B$19))),
            --(INT('Data Sheet'!$A$19) &amp; "." &amp; BP265),
            --(INT('Data Sheet'!$B$19) &amp; "." &amp; BP265)
        )
    ),
    IF(BN265&lt;&gt;"",
        IF(INT('Data Sheet'!$A$19)=INT('Data Sheet'!$B$19),
            --(INT('Data Sheet'!$A$19) &amp; "." &amp; RIGHT(BN265,3)),
            IF(AND((--(INT('Data Sheet'!$A$19) &amp; "." &amp; RIGHT(BN265,3))&gt;=--('Data Sheet'!$A$19)), (--(INT('Data Sheet'!$A$19) &amp; "." &amp; RIGHT(BN265,3))&lt;=--('Data Sheet'!$B$19))),
                --(INT('Data Sheet'!$A$19) &amp; "." &amp; RIGHT(BN265,3)),
                --(INT('Data Sheet'!$B$19) &amp; "." &amp; RIGHT(BN265,3))
            )
        ),
        "OK"
    )
)</f>
        <v>OK</v>
      </c>
      <c r="P265" s="23" t="str">
        <f>IF(BR265&lt;&gt;"",
    IF(INT('Data Sheet'!$A$19)=INT('Data Sheet'!$B$15),
        --(INT('Data Sheet'!$A$15) &amp; "." &amp; BR265),
        IF(AND((--(INT('Data Sheet'!$A$15) &amp; "." &amp; BR265)&gt;=--('Data Sheet'!$A$15)), (--(INT('Data Sheet'!$A$15) &amp; "." &amp; BR265)&lt;=--('Data Sheet'!$B$15))),
            --(INT('Data Sheet'!$A$15) &amp; "." &amp; BR265),
            --(INT('Data Sheet'!$B$15) &amp; "." &amp; BR265)
        )
    ),
    IF(BQ265&lt;&gt;"",
        IF(INT('Data Sheet'!$A$15)=INT('Data Sheet'!$B$15),
            --(INT('Data Sheet'!$A$15) &amp; "." &amp; LEFT(BQ265,3)),
            IF(AND((--(INT('Data Sheet'!$A$15) &amp; "." &amp; LEFT(BQ265,3))&gt;=--('Data Sheet'!$A$15)), (--(INT('Data Sheet'!$A$15) &amp; "." &amp; LEFT(BQ265,3))&lt;=--('Data Sheet'!$B$15))),
                --(INT('Data Sheet'!$A$15) &amp; "." &amp; LEFT(BQ265,3)),
                --(INT('Data Sheet'!$B$15) &amp; "." &amp; LEFT(BQ265,3))
            )
        ),
        "OK"
    )
)</f>
        <v>OK</v>
      </c>
      <c r="Q265" s="23" t="str">
        <f>IF(BS265&lt;&gt;"",
    IF(INT('Data Sheet'!$A$19)=INT('Data Sheet'!$B$15),
        --(INT('Data Sheet'!$A$15) &amp; "." &amp; BS265),
        IF(AND((--(INT('Data Sheet'!$A$15) &amp; "." &amp; BS265)&gt;=--('Data Sheet'!$A$15)), (--(INT('Data Sheet'!$A$15) &amp; "." &amp; BS265)&lt;=--('Data Sheet'!$B$15))),
            --(INT('Data Sheet'!$A$15) &amp; "." &amp; BS265),
            --(INT('Data Sheet'!$B$15) &amp; "." &amp; BS265)
        )
    ),
    IF(BQ265&lt;&gt;"",
        IF(INT('Data Sheet'!$A$15)=INT('Data Sheet'!$B$15),
            --(INT('Data Sheet'!$A$15) &amp; "." &amp; RIGHT(BQ265,3)),
            IF(AND((--(INT('Data Sheet'!$A$15) &amp; "." &amp; RIGHT(BQ265,3))&gt;=--('Data Sheet'!$A$15)), (--(INT('Data Sheet'!$A$15) &amp; "." &amp; RIGHT(BQ265,3))&lt;=--('Data Sheet'!$B$15))),
                --(INT('Data Sheet'!$A$15) &amp; "." &amp; RIGHT(BQ265,3)),
                --(INT('Data Sheet'!$B$15) &amp; "." &amp; RIGHT(BQ265,3))
            )
        ),
        "OK"
    )
)</f>
        <v>OK</v>
      </c>
      <c r="R265" s="19"/>
      <c r="S265" s="19"/>
      <c r="T265" s="19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1"/>
      <c r="AU265" s="21"/>
      <c r="AV265" s="21"/>
      <c r="AW265" s="22"/>
      <c r="AX265" s="99"/>
      <c r="AY265" s="20"/>
      <c r="AZ265" s="20"/>
      <c r="BA265" s="22"/>
      <c r="BB265">
        <v>257</v>
      </c>
      <c r="BC265" s="80"/>
      <c r="BD265" s="80"/>
      <c r="BE265" s="80"/>
      <c r="BF265" s="80"/>
      <c r="BG265" s="32" t="str">
        <f t="shared" si="37"/>
        <v/>
      </c>
      <c r="BH265" s="78">
        <f t="shared" ref="BH265:BH328" si="46">COUNTA(T265:AF265)</f>
        <v>0</v>
      </c>
      <c r="BI265" s="2">
        <f t="shared" si="38"/>
        <v>0</v>
      </c>
      <c r="BJ265" s="2">
        <f t="shared" si="39"/>
        <v>0</v>
      </c>
      <c r="BK265" s="2">
        <f t="shared" ref="BK265:BK328" si="47">COUNTA(T265:AW265)</f>
        <v>0</v>
      </c>
    </row>
    <row r="266" spans="2:63" ht="15" customHeight="1" x14ac:dyDescent="0.25">
      <c r="B266" s="14">
        <v>258</v>
      </c>
      <c r="C266" s="95" t="str">
        <f t="shared" si="40"/>
        <v/>
      </c>
      <c r="D266" s="15" t="str">
        <f t="shared" si="45"/>
        <v>OK</v>
      </c>
      <c r="E266" s="16" t="e">
        <f>VLOOKUP('Data Sheet'!$B$8,'Data Sheet'!$I$2:$J$9,2,FALSE)</f>
        <v>#N/A</v>
      </c>
      <c r="F266" s="16" t="str">
        <f t="shared" si="41"/>
        <v/>
      </c>
      <c r="G266" s="103">
        <f t="shared" si="42"/>
        <v>0</v>
      </c>
      <c r="H266" s="17" t="s">
        <v>26</v>
      </c>
      <c r="I266" s="17" t="s">
        <v>26</v>
      </c>
      <c r="J266" s="17" t="str">
        <f>IF('Data Sheet'!$B$9="NC-50","N/A","OK")</f>
        <v>OK</v>
      </c>
      <c r="K266" s="17" t="str">
        <f>IF('Data Sheet'!$B$9="NC-50","N/A","OK")</f>
        <v>OK</v>
      </c>
      <c r="L266" s="17" t="str">
        <f t="shared" si="43"/>
        <v>OK</v>
      </c>
      <c r="M266" s="17" t="str">
        <f t="shared" si="44"/>
        <v>OK</v>
      </c>
      <c r="N266" s="18" t="str">
        <f>IF(BO266&lt;&gt;"",
    IF(INT('Data Sheet'!$A$19)=INT('Data Sheet'!$B$19),
        --(INT('Data Sheet'!$A$19) &amp; "." &amp; BO266),
        IF(AND((--(INT('Data Sheet'!$A$19) &amp; "." &amp; BO266)&gt;=--('Data Sheet'!$A$19)), (--(INT('Data Sheet'!$A$19) &amp; "." &amp; BO266)&lt;=--('Data Sheet'!$B$19))),
            --(INT('Data Sheet'!$A$19) &amp; "." &amp; BO266),
            --(INT('Data Sheet'!$B$19) &amp; "." &amp; BO266)
        )
    ),
    IF(BN266&lt;&gt;"",
        IF(INT('Data Sheet'!$A$19)=INT('Data Sheet'!$B$19),
            --(INT('Data Sheet'!$A$19) &amp; "." &amp; LEFT(BN266,3)),
            IF(AND((--(INT('Data Sheet'!$A$19) &amp; "." &amp; LEFT(BN266,3))&gt;=--('Data Sheet'!$A$19)), (--(INT('Data Sheet'!$A$19) &amp; "." &amp; LEFT(BN266,3))&lt;=--('Data Sheet'!$B$19))),
                --(INT('Data Sheet'!$A$19) &amp; "." &amp; LEFT(BN266,3)),
                --(INT('Data Sheet'!$B$19) &amp; "." &amp; LEFT(BN266,3))
            )
        ),
        "OK"
    )
)</f>
        <v>OK</v>
      </c>
      <c r="O266" s="23" t="str">
        <f>IF(BP266&lt;&gt;"",
    IF(INT('Data Sheet'!$A$19)=INT('Data Sheet'!$B$19),
        --(INT('Data Sheet'!$A$19) &amp; "." &amp; BP266),
        IF(AND((--(INT('Data Sheet'!$A$19) &amp; "." &amp; BP266)&gt;=--('Data Sheet'!$A$19)), (--(INT('Data Sheet'!$A$19) &amp; "." &amp; BP266)&lt;=--('Data Sheet'!$B$19))),
            --(INT('Data Sheet'!$A$19) &amp; "." &amp; BP266),
            --(INT('Data Sheet'!$B$19) &amp; "." &amp; BP266)
        )
    ),
    IF(BN266&lt;&gt;"",
        IF(INT('Data Sheet'!$A$19)=INT('Data Sheet'!$B$19),
            --(INT('Data Sheet'!$A$19) &amp; "." &amp; RIGHT(BN266,3)),
            IF(AND((--(INT('Data Sheet'!$A$19) &amp; "." &amp; RIGHT(BN266,3))&gt;=--('Data Sheet'!$A$19)), (--(INT('Data Sheet'!$A$19) &amp; "." &amp; RIGHT(BN266,3))&lt;=--('Data Sheet'!$B$19))),
                --(INT('Data Sheet'!$A$19) &amp; "." &amp; RIGHT(BN266,3)),
                --(INT('Data Sheet'!$B$19) &amp; "." &amp; RIGHT(BN266,3))
            )
        ),
        "OK"
    )
)</f>
        <v>OK</v>
      </c>
      <c r="P266" s="23" t="str">
        <f>IF(BR266&lt;&gt;"",
    IF(INT('Data Sheet'!$A$19)=INT('Data Sheet'!$B$15),
        --(INT('Data Sheet'!$A$15) &amp; "." &amp; BR266),
        IF(AND((--(INT('Data Sheet'!$A$15) &amp; "." &amp; BR266)&gt;=--('Data Sheet'!$A$15)), (--(INT('Data Sheet'!$A$15) &amp; "." &amp; BR266)&lt;=--('Data Sheet'!$B$15))),
            --(INT('Data Sheet'!$A$15) &amp; "." &amp; BR266),
            --(INT('Data Sheet'!$B$15) &amp; "." &amp; BR266)
        )
    ),
    IF(BQ266&lt;&gt;"",
        IF(INT('Data Sheet'!$A$15)=INT('Data Sheet'!$B$15),
            --(INT('Data Sheet'!$A$15) &amp; "." &amp; LEFT(BQ266,3)),
            IF(AND((--(INT('Data Sheet'!$A$15) &amp; "." &amp; LEFT(BQ266,3))&gt;=--('Data Sheet'!$A$15)), (--(INT('Data Sheet'!$A$15) &amp; "." &amp; LEFT(BQ266,3))&lt;=--('Data Sheet'!$B$15))),
                --(INT('Data Sheet'!$A$15) &amp; "." &amp; LEFT(BQ266,3)),
                --(INT('Data Sheet'!$B$15) &amp; "." &amp; LEFT(BQ266,3))
            )
        ),
        "OK"
    )
)</f>
        <v>OK</v>
      </c>
      <c r="Q266" s="23" t="str">
        <f>IF(BS266&lt;&gt;"",
    IF(INT('Data Sheet'!$A$19)=INT('Data Sheet'!$B$15),
        --(INT('Data Sheet'!$A$15) &amp; "." &amp; BS266),
        IF(AND((--(INT('Data Sheet'!$A$15) &amp; "." &amp; BS266)&gt;=--('Data Sheet'!$A$15)), (--(INT('Data Sheet'!$A$15) &amp; "." &amp; BS266)&lt;=--('Data Sheet'!$B$15))),
            --(INT('Data Sheet'!$A$15) &amp; "." &amp; BS266),
            --(INT('Data Sheet'!$B$15) &amp; "." &amp; BS266)
        )
    ),
    IF(BQ266&lt;&gt;"",
        IF(INT('Data Sheet'!$A$15)=INT('Data Sheet'!$B$15),
            --(INT('Data Sheet'!$A$15) &amp; "." &amp; RIGHT(BQ266,3)),
            IF(AND((--(INT('Data Sheet'!$A$15) &amp; "." &amp; RIGHT(BQ266,3))&gt;=--('Data Sheet'!$A$15)), (--(INT('Data Sheet'!$A$15) &amp; "." &amp; RIGHT(BQ266,3))&lt;=--('Data Sheet'!$B$15))),
                --(INT('Data Sheet'!$A$15) &amp; "." &amp; RIGHT(BQ266,3)),
                --(INT('Data Sheet'!$B$15) &amp; "." &amp; RIGHT(BQ266,3))
            )
        ),
        "OK"
    )
)</f>
        <v>OK</v>
      </c>
      <c r="R266" s="19"/>
      <c r="S266" s="19"/>
      <c r="T266" s="19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1"/>
      <c r="AU266" s="21"/>
      <c r="AV266" s="21"/>
      <c r="AW266" s="22"/>
      <c r="AX266" s="99"/>
      <c r="AY266" s="20"/>
      <c r="AZ266" s="20"/>
      <c r="BA266" s="22"/>
      <c r="BB266">
        <v>258</v>
      </c>
      <c r="BC266" s="80"/>
      <c r="BD266" s="80"/>
      <c r="BE266" s="80"/>
      <c r="BF266" s="80"/>
      <c r="BG266" s="32" t="str">
        <f t="shared" ref="BG266:BG329" si="48">CONCATENATE(BC266,BD266,BE266,BF266)</f>
        <v/>
      </c>
      <c r="BH266" s="78">
        <f t="shared" si="46"/>
        <v>0</v>
      </c>
      <c r="BI266" s="2">
        <f t="shared" ref="BI266:BI329" si="49">IF(COUNTA(AI266:AN266)&gt;0,1,0)</f>
        <v>0</v>
      </c>
      <c r="BJ266" s="2">
        <f t="shared" ref="BJ266:BJ329" si="50">IF(SUM(BH266:BI266)=2,1,0)</f>
        <v>0</v>
      </c>
      <c r="BK266" s="2">
        <f t="shared" si="47"/>
        <v>0</v>
      </c>
    </row>
    <row r="267" spans="2:63" ht="15" customHeight="1" x14ac:dyDescent="0.25">
      <c r="B267" s="14">
        <v>259</v>
      </c>
      <c r="C267" s="95" t="str">
        <f t="shared" ref="C267:C330" si="51">BG267</f>
        <v/>
      </c>
      <c r="D267" s="15" t="str">
        <f t="shared" si="45"/>
        <v>OK</v>
      </c>
      <c r="E267" s="16" t="e">
        <f>VLOOKUP('Data Sheet'!$B$8,'Data Sheet'!$I$2:$J$9,2,FALSE)</f>
        <v>#N/A</v>
      </c>
      <c r="F267" s="16" t="str">
        <f t="shared" ref="F267:F330" si="52">IF(BT267="", "", --("0."&amp;BT267))</f>
        <v/>
      </c>
      <c r="G267" s="103">
        <f t="shared" ref="G267:G330" si="53">IF(F267="", 0, F267/E267)</f>
        <v>0</v>
      </c>
      <c r="H267" s="17" t="s">
        <v>26</v>
      </c>
      <c r="I267" s="17" t="s">
        <v>26</v>
      </c>
      <c r="J267" s="17" t="str">
        <f>IF('Data Sheet'!$B$9="NC-50","N/A","OK")</f>
        <v>OK</v>
      </c>
      <c r="K267" s="17" t="str">
        <f>IF('Data Sheet'!$B$9="NC-50","N/A","OK")</f>
        <v>OK</v>
      </c>
      <c r="L267" s="17" t="str">
        <f t="shared" ref="L267:L330" si="54">IF($AP267="x","MIN","OK")</f>
        <v>OK</v>
      </c>
      <c r="M267" s="17" t="str">
        <f t="shared" ref="M267:M330" si="55">IF($AQ267="x","MIN","OK")</f>
        <v>OK</v>
      </c>
      <c r="N267" s="18" t="str">
        <f>IF(BO267&lt;&gt;"",
    IF(INT('Data Sheet'!$A$19)=INT('Data Sheet'!$B$19),
        --(INT('Data Sheet'!$A$19) &amp; "." &amp; BO267),
        IF(AND((--(INT('Data Sheet'!$A$19) &amp; "." &amp; BO267)&gt;=--('Data Sheet'!$A$19)), (--(INT('Data Sheet'!$A$19) &amp; "." &amp; BO267)&lt;=--('Data Sheet'!$B$19))),
            --(INT('Data Sheet'!$A$19) &amp; "." &amp; BO267),
            --(INT('Data Sheet'!$B$19) &amp; "." &amp; BO267)
        )
    ),
    IF(BN267&lt;&gt;"",
        IF(INT('Data Sheet'!$A$19)=INT('Data Sheet'!$B$19),
            --(INT('Data Sheet'!$A$19) &amp; "." &amp; LEFT(BN267,3)),
            IF(AND((--(INT('Data Sheet'!$A$19) &amp; "." &amp; LEFT(BN267,3))&gt;=--('Data Sheet'!$A$19)), (--(INT('Data Sheet'!$A$19) &amp; "." &amp; LEFT(BN267,3))&lt;=--('Data Sheet'!$B$19))),
                --(INT('Data Sheet'!$A$19) &amp; "." &amp; LEFT(BN267,3)),
                --(INT('Data Sheet'!$B$19) &amp; "." &amp; LEFT(BN267,3))
            )
        ),
        "OK"
    )
)</f>
        <v>OK</v>
      </c>
      <c r="O267" s="23" t="str">
        <f>IF(BP267&lt;&gt;"",
    IF(INT('Data Sheet'!$A$19)=INT('Data Sheet'!$B$19),
        --(INT('Data Sheet'!$A$19) &amp; "." &amp; BP267),
        IF(AND((--(INT('Data Sheet'!$A$19) &amp; "." &amp; BP267)&gt;=--('Data Sheet'!$A$19)), (--(INT('Data Sheet'!$A$19) &amp; "." &amp; BP267)&lt;=--('Data Sheet'!$B$19))),
            --(INT('Data Sheet'!$A$19) &amp; "." &amp; BP267),
            --(INT('Data Sheet'!$B$19) &amp; "." &amp; BP267)
        )
    ),
    IF(BN267&lt;&gt;"",
        IF(INT('Data Sheet'!$A$19)=INT('Data Sheet'!$B$19),
            --(INT('Data Sheet'!$A$19) &amp; "." &amp; RIGHT(BN267,3)),
            IF(AND((--(INT('Data Sheet'!$A$19) &amp; "." &amp; RIGHT(BN267,3))&gt;=--('Data Sheet'!$A$19)), (--(INT('Data Sheet'!$A$19) &amp; "." &amp; RIGHT(BN267,3))&lt;=--('Data Sheet'!$B$19))),
                --(INT('Data Sheet'!$A$19) &amp; "." &amp; RIGHT(BN267,3)),
                --(INT('Data Sheet'!$B$19) &amp; "." &amp; RIGHT(BN267,3))
            )
        ),
        "OK"
    )
)</f>
        <v>OK</v>
      </c>
      <c r="P267" s="23" t="str">
        <f>IF(BR267&lt;&gt;"",
    IF(INT('Data Sheet'!$A$19)=INT('Data Sheet'!$B$15),
        --(INT('Data Sheet'!$A$15) &amp; "." &amp; BR267),
        IF(AND((--(INT('Data Sheet'!$A$15) &amp; "." &amp; BR267)&gt;=--('Data Sheet'!$A$15)), (--(INT('Data Sheet'!$A$15) &amp; "." &amp; BR267)&lt;=--('Data Sheet'!$B$15))),
            --(INT('Data Sheet'!$A$15) &amp; "." &amp; BR267),
            --(INT('Data Sheet'!$B$15) &amp; "." &amp; BR267)
        )
    ),
    IF(BQ267&lt;&gt;"",
        IF(INT('Data Sheet'!$A$15)=INT('Data Sheet'!$B$15),
            --(INT('Data Sheet'!$A$15) &amp; "." &amp; LEFT(BQ267,3)),
            IF(AND((--(INT('Data Sheet'!$A$15) &amp; "." &amp; LEFT(BQ267,3))&gt;=--('Data Sheet'!$A$15)), (--(INT('Data Sheet'!$A$15) &amp; "." &amp; LEFT(BQ267,3))&lt;=--('Data Sheet'!$B$15))),
                --(INT('Data Sheet'!$A$15) &amp; "." &amp; LEFT(BQ267,3)),
                --(INT('Data Sheet'!$B$15) &amp; "." &amp; LEFT(BQ267,3))
            )
        ),
        "OK"
    )
)</f>
        <v>OK</v>
      </c>
      <c r="Q267" s="23" t="str">
        <f>IF(BS267&lt;&gt;"",
    IF(INT('Data Sheet'!$A$19)=INT('Data Sheet'!$B$15),
        --(INT('Data Sheet'!$A$15) &amp; "." &amp; BS267),
        IF(AND((--(INT('Data Sheet'!$A$15) &amp; "." &amp; BS267)&gt;=--('Data Sheet'!$A$15)), (--(INT('Data Sheet'!$A$15) &amp; "." &amp; BS267)&lt;=--('Data Sheet'!$B$15))),
            --(INT('Data Sheet'!$A$15) &amp; "." &amp; BS267),
            --(INT('Data Sheet'!$B$15) &amp; "." &amp; BS267)
        )
    ),
    IF(BQ267&lt;&gt;"",
        IF(INT('Data Sheet'!$A$15)=INT('Data Sheet'!$B$15),
            --(INT('Data Sheet'!$A$15) &amp; "." &amp; RIGHT(BQ267,3)),
            IF(AND((--(INT('Data Sheet'!$A$15) &amp; "." &amp; RIGHT(BQ267,3))&gt;=--('Data Sheet'!$A$15)), (--(INT('Data Sheet'!$A$15) &amp; "." &amp; RIGHT(BQ267,3))&lt;=--('Data Sheet'!$B$15))),
                --(INT('Data Sheet'!$A$15) &amp; "." &amp; RIGHT(BQ267,3)),
                --(INT('Data Sheet'!$B$15) &amp; "." &amp; RIGHT(BQ267,3))
            )
        ),
        "OK"
    )
)</f>
        <v>OK</v>
      </c>
      <c r="R267" s="19"/>
      <c r="S267" s="19"/>
      <c r="T267" s="19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1"/>
      <c r="AU267" s="21"/>
      <c r="AV267" s="21"/>
      <c r="AW267" s="22"/>
      <c r="AX267" s="99"/>
      <c r="AY267" s="20"/>
      <c r="AZ267" s="20"/>
      <c r="BA267" s="22"/>
      <c r="BB267">
        <v>259</v>
      </c>
      <c r="BC267" s="80"/>
      <c r="BD267" s="80"/>
      <c r="BE267" s="80"/>
      <c r="BF267" s="80"/>
      <c r="BG267" s="32" t="str">
        <f t="shared" si="48"/>
        <v/>
      </c>
      <c r="BH267" s="78">
        <f t="shared" si="46"/>
        <v>0</v>
      </c>
      <c r="BI267" s="2">
        <f t="shared" si="49"/>
        <v>0</v>
      </c>
      <c r="BJ267" s="2">
        <f t="shared" si="50"/>
        <v>0</v>
      </c>
      <c r="BK267" s="2">
        <f t="shared" si="47"/>
        <v>0</v>
      </c>
    </row>
    <row r="268" spans="2:63" ht="15" customHeight="1" x14ac:dyDescent="0.25">
      <c r="B268" s="14">
        <v>260</v>
      </c>
      <c r="C268" s="95" t="str">
        <f t="shared" si="51"/>
        <v/>
      </c>
      <c r="D268" s="15" t="str">
        <f t="shared" ref="D268:D331" si="56">IF(AO268="x","-","OK")</f>
        <v>OK</v>
      </c>
      <c r="E268" s="16" t="e">
        <f>VLOOKUP('Data Sheet'!$B$8,'Data Sheet'!$I$2:$J$9,2,FALSE)</f>
        <v>#N/A</v>
      </c>
      <c r="F268" s="16" t="str">
        <f t="shared" si="52"/>
        <v/>
      </c>
      <c r="G268" s="103">
        <f t="shared" si="53"/>
        <v>0</v>
      </c>
      <c r="H268" s="17" t="s">
        <v>26</v>
      </c>
      <c r="I268" s="17" t="s">
        <v>26</v>
      </c>
      <c r="J268" s="17" t="str">
        <f>IF('Data Sheet'!$B$9="NC-50","N/A","OK")</f>
        <v>OK</v>
      </c>
      <c r="K268" s="17" t="str">
        <f>IF('Data Sheet'!$B$9="NC-50","N/A","OK")</f>
        <v>OK</v>
      </c>
      <c r="L268" s="17" t="str">
        <f t="shared" si="54"/>
        <v>OK</v>
      </c>
      <c r="M268" s="17" t="str">
        <f t="shared" si="55"/>
        <v>OK</v>
      </c>
      <c r="N268" s="18" t="str">
        <f>IF(BO268&lt;&gt;"",
    IF(INT('Data Sheet'!$A$19)=INT('Data Sheet'!$B$19),
        --(INT('Data Sheet'!$A$19) &amp; "." &amp; BO268),
        IF(AND((--(INT('Data Sheet'!$A$19) &amp; "." &amp; BO268)&gt;=--('Data Sheet'!$A$19)), (--(INT('Data Sheet'!$A$19) &amp; "." &amp; BO268)&lt;=--('Data Sheet'!$B$19))),
            --(INT('Data Sheet'!$A$19) &amp; "." &amp; BO268),
            --(INT('Data Sheet'!$B$19) &amp; "." &amp; BO268)
        )
    ),
    IF(BN268&lt;&gt;"",
        IF(INT('Data Sheet'!$A$19)=INT('Data Sheet'!$B$19),
            --(INT('Data Sheet'!$A$19) &amp; "." &amp; LEFT(BN268,3)),
            IF(AND((--(INT('Data Sheet'!$A$19) &amp; "." &amp; LEFT(BN268,3))&gt;=--('Data Sheet'!$A$19)), (--(INT('Data Sheet'!$A$19) &amp; "." &amp; LEFT(BN268,3))&lt;=--('Data Sheet'!$B$19))),
                --(INT('Data Sheet'!$A$19) &amp; "." &amp; LEFT(BN268,3)),
                --(INT('Data Sheet'!$B$19) &amp; "." &amp; LEFT(BN268,3))
            )
        ),
        "OK"
    )
)</f>
        <v>OK</v>
      </c>
      <c r="O268" s="23" t="str">
        <f>IF(BP268&lt;&gt;"",
    IF(INT('Data Sheet'!$A$19)=INT('Data Sheet'!$B$19),
        --(INT('Data Sheet'!$A$19) &amp; "." &amp; BP268),
        IF(AND((--(INT('Data Sheet'!$A$19) &amp; "." &amp; BP268)&gt;=--('Data Sheet'!$A$19)), (--(INT('Data Sheet'!$A$19) &amp; "." &amp; BP268)&lt;=--('Data Sheet'!$B$19))),
            --(INT('Data Sheet'!$A$19) &amp; "." &amp; BP268),
            --(INT('Data Sheet'!$B$19) &amp; "." &amp; BP268)
        )
    ),
    IF(BN268&lt;&gt;"",
        IF(INT('Data Sheet'!$A$19)=INT('Data Sheet'!$B$19),
            --(INT('Data Sheet'!$A$19) &amp; "." &amp; RIGHT(BN268,3)),
            IF(AND((--(INT('Data Sheet'!$A$19) &amp; "." &amp; RIGHT(BN268,3))&gt;=--('Data Sheet'!$A$19)), (--(INT('Data Sheet'!$A$19) &amp; "." &amp; RIGHT(BN268,3))&lt;=--('Data Sheet'!$B$19))),
                --(INT('Data Sheet'!$A$19) &amp; "." &amp; RIGHT(BN268,3)),
                --(INT('Data Sheet'!$B$19) &amp; "." &amp; RIGHT(BN268,3))
            )
        ),
        "OK"
    )
)</f>
        <v>OK</v>
      </c>
      <c r="P268" s="23" t="str">
        <f>IF(BR268&lt;&gt;"",
    IF(INT('Data Sheet'!$A$19)=INT('Data Sheet'!$B$15),
        --(INT('Data Sheet'!$A$15) &amp; "." &amp; BR268),
        IF(AND((--(INT('Data Sheet'!$A$15) &amp; "." &amp; BR268)&gt;=--('Data Sheet'!$A$15)), (--(INT('Data Sheet'!$A$15) &amp; "." &amp; BR268)&lt;=--('Data Sheet'!$B$15))),
            --(INT('Data Sheet'!$A$15) &amp; "." &amp; BR268),
            --(INT('Data Sheet'!$B$15) &amp; "." &amp; BR268)
        )
    ),
    IF(BQ268&lt;&gt;"",
        IF(INT('Data Sheet'!$A$15)=INT('Data Sheet'!$B$15),
            --(INT('Data Sheet'!$A$15) &amp; "." &amp; LEFT(BQ268,3)),
            IF(AND((--(INT('Data Sheet'!$A$15) &amp; "." &amp; LEFT(BQ268,3))&gt;=--('Data Sheet'!$A$15)), (--(INT('Data Sheet'!$A$15) &amp; "." &amp; LEFT(BQ268,3))&lt;=--('Data Sheet'!$B$15))),
                --(INT('Data Sheet'!$A$15) &amp; "." &amp; LEFT(BQ268,3)),
                --(INT('Data Sheet'!$B$15) &amp; "." &amp; LEFT(BQ268,3))
            )
        ),
        "OK"
    )
)</f>
        <v>OK</v>
      </c>
      <c r="Q268" s="23" t="str">
        <f>IF(BS268&lt;&gt;"",
    IF(INT('Data Sheet'!$A$19)=INT('Data Sheet'!$B$15),
        --(INT('Data Sheet'!$A$15) &amp; "." &amp; BS268),
        IF(AND((--(INT('Data Sheet'!$A$15) &amp; "." &amp; BS268)&gt;=--('Data Sheet'!$A$15)), (--(INT('Data Sheet'!$A$15) &amp; "." &amp; BS268)&lt;=--('Data Sheet'!$B$15))),
            --(INT('Data Sheet'!$A$15) &amp; "." &amp; BS268),
            --(INT('Data Sheet'!$B$15) &amp; "." &amp; BS268)
        )
    ),
    IF(BQ268&lt;&gt;"",
        IF(INT('Data Sheet'!$A$15)=INT('Data Sheet'!$B$15),
            --(INT('Data Sheet'!$A$15) &amp; "." &amp; RIGHT(BQ268,3)),
            IF(AND((--(INT('Data Sheet'!$A$15) &amp; "." &amp; RIGHT(BQ268,3))&gt;=--('Data Sheet'!$A$15)), (--(INT('Data Sheet'!$A$15) &amp; "." &amp; RIGHT(BQ268,3))&lt;=--('Data Sheet'!$B$15))),
                --(INT('Data Sheet'!$A$15) &amp; "." &amp; RIGHT(BQ268,3)),
                --(INT('Data Sheet'!$B$15) &amp; "." &amp; RIGHT(BQ268,3))
            )
        ),
        "OK"
    )
)</f>
        <v>OK</v>
      </c>
      <c r="R268" s="19"/>
      <c r="S268" s="19"/>
      <c r="T268" s="19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1"/>
      <c r="AU268" s="21"/>
      <c r="AV268" s="21"/>
      <c r="AW268" s="22"/>
      <c r="AX268" s="99"/>
      <c r="AY268" s="20"/>
      <c r="AZ268" s="20"/>
      <c r="BA268" s="22"/>
      <c r="BB268">
        <v>260</v>
      </c>
      <c r="BC268" s="80"/>
      <c r="BD268" s="80"/>
      <c r="BE268" s="80"/>
      <c r="BF268" s="80"/>
      <c r="BG268" s="32" t="str">
        <f t="shared" si="48"/>
        <v/>
      </c>
      <c r="BH268" s="78">
        <f t="shared" si="46"/>
        <v>0</v>
      </c>
      <c r="BI268" s="2">
        <f t="shared" si="49"/>
        <v>0</v>
      </c>
      <c r="BJ268" s="2">
        <f t="shared" si="50"/>
        <v>0</v>
      </c>
      <c r="BK268" s="2">
        <f t="shared" si="47"/>
        <v>0</v>
      </c>
    </row>
    <row r="269" spans="2:63" ht="15" customHeight="1" x14ac:dyDescent="0.25">
      <c r="B269" s="14">
        <v>261</v>
      </c>
      <c r="C269" s="95" t="str">
        <f t="shared" si="51"/>
        <v/>
      </c>
      <c r="D269" s="15" t="str">
        <f t="shared" si="56"/>
        <v>OK</v>
      </c>
      <c r="E269" s="16" t="e">
        <f>VLOOKUP('Data Sheet'!$B$8,'Data Sheet'!$I$2:$J$9,2,FALSE)</f>
        <v>#N/A</v>
      </c>
      <c r="F269" s="16" t="str">
        <f t="shared" si="52"/>
        <v/>
      </c>
      <c r="G269" s="103">
        <f t="shared" si="53"/>
        <v>0</v>
      </c>
      <c r="H269" s="17" t="s">
        <v>26</v>
      </c>
      <c r="I269" s="17" t="s">
        <v>26</v>
      </c>
      <c r="J269" s="17" t="str">
        <f>IF('Data Sheet'!$B$9="NC-50","N/A","OK")</f>
        <v>OK</v>
      </c>
      <c r="K269" s="17" t="str">
        <f>IF('Data Sheet'!$B$9="NC-50","N/A","OK")</f>
        <v>OK</v>
      </c>
      <c r="L269" s="17" t="str">
        <f t="shared" si="54"/>
        <v>OK</v>
      </c>
      <c r="M269" s="17" t="str">
        <f t="shared" si="55"/>
        <v>OK</v>
      </c>
      <c r="N269" s="18" t="str">
        <f>IF(BO269&lt;&gt;"",
    IF(INT('Data Sheet'!$A$19)=INT('Data Sheet'!$B$19),
        --(INT('Data Sheet'!$A$19) &amp; "." &amp; BO269),
        IF(AND((--(INT('Data Sheet'!$A$19) &amp; "." &amp; BO269)&gt;=--('Data Sheet'!$A$19)), (--(INT('Data Sheet'!$A$19) &amp; "." &amp; BO269)&lt;=--('Data Sheet'!$B$19))),
            --(INT('Data Sheet'!$A$19) &amp; "." &amp; BO269),
            --(INT('Data Sheet'!$B$19) &amp; "." &amp; BO269)
        )
    ),
    IF(BN269&lt;&gt;"",
        IF(INT('Data Sheet'!$A$19)=INT('Data Sheet'!$B$19),
            --(INT('Data Sheet'!$A$19) &amp; "." &amp; LEFT(BN269,3)),
            IF(AND((--(INT('Data Sheet'!$A$19) &amp; "." &amp; LEFT(BN269,3))&gt;=--('Data Sheet'!$A$19)), (--(INT('Data Sheet'!$A$19) &amp; "." &amp; LEFT(BN269,3))&lt;=--('Data Sheet'!$B$19))),
                --(INT('Data Sheet'!$A$19) &amp; "." &amp; LEFT(BN269,3)),
                --(INT('Data Sheet'!$B$19) &amp; "." &amp; LEFT(BN269,3))
            )
        ),
        "OK"
    )
)</f>
        <v>OK</v>
      </c>
      <c r="O269" s="23" t="str">
        <f>IF(BP269&lt;&gt;"",
    IF(INT('Data Sheet'!$A$19)=INT('Data Sheet'!$B$19),
        --(INT('Data Sheet'!$A$19) &amp; "." &amp; BP269),
        IF(AND((--(INT('Data Sheet'!$A$19) &amp; "." &amp; BP269)&gt;=--('Data Sheet'!$A$19)), (--(INT('Data Sheet'!$A$19) &amp; "." &amp; BP269)&lt;=--('Data Sheet'!$B$19))),
            --(INT('Data Sheet'!$A$19) &amp; "." &amp; BP269),
            --(INT('Data Sheet'!$B$19) &amp; "." &amp; BP269)
        )
    ),
    IF(BN269&lt;&gt;"",
        IF(INT('Data Sheet'!$A$19)=INT('Data Sheet'!$B$19),
            --(INT('Data Sheet'!$A$19) &amp; "." &amp; RIGHT(BN269,3)),
            IF(AND((--(INT('Data Sheet'!$A$19) &amp; "." &amp; RIGHT(BN269,3))&gt;=--('Data Sheet'!$A$19)), (--(INT('Data Sheet'!$A$19) &amp; "." &amp; RIGHT(BN269,3))&lt;=--('Data Sheet'!$B$19))),
                --(INT('Data Sheet'!$A$19) &amp; "." &amp; RIGHT(BN269,3)),
                --(INT('Data Sheet'!$B$19) &amp; "." &amp; RIGHT(BN269,3))
            )
        ),
        "OK"
    )
)</f>
        <v>OK</v>
      </c>
      <c r="P269" s="23" t="str">
        <f>IF(BR269&lt;&gt;"",
    IF(INT('Data Sheet'!$A$19)=INT('Data Sheet'!$B$15),
        --(INT('Data Sheet'!$A$15) &amp; "." &amp; BR269),
        IF(AND((--(INT('Data Sheet'!$A$15) &amp; "." &amp; BR269)&gt;=--('Data Sheet'!$A$15)), (--(INT('Data Sheet'!$A$15) &amp; "." &amp; BR269)&lt;=--('Data Sheet'!$B$15))),
            --(INT('Data Sheet'!$A$15) &amp; "." &amp; BR269),
            --(INT('Data Sheet'!$B$15) &amp; "." &amp; BR269)
        )
    ),
    IF(BQ269&lt;&gt;"",
        IF(INT('Data Sheet'!$A$15)=INT('Data Sheet'!$B$15),
            --(INT('Data Sheet'!$A$15) &amp; "." &amp; LEFT(BQ269,3)),
            IF(AND((--(INT('Data Sheet'!$A$15) &amp; "." &amp; LEFT(BQ269,3))&gt;=--('Data Sheet'!$A$15)), (--(INT('Data Sheet'!$A$15) &amp; "." &amp; LEFT(BQ269,3))&lt;=--('Data Sheet'!$B$15))),
                --(INT('Data Sheet'!$A$15) &amp; "." &amp; LEFT(BQ269,3)),
                --(INT('Data Sheet'!$B$15) &amp; "." &amp; LEFT(BQ269,3))
            )
        ),
        "OK"
    )
)</f>
        <v>OK</v>
      </c>
      <c r="Q269" s="23" t="str">
        <f>IF(BS269&lt;&gt;"",
    IF(INT('Data Sheet'!$A$19)=INT('Data Sheet'!$B$15),
        --(INT('Data Sheet'!$A$15) &amp; "." &amp; BS269),
        IF(AND((--(INT('Data Sheet'!$A$15) &amp; "." &amp; BS269)&gt;=--('Data Sheet'!$A$15)), (--(INT('Data Sheet'!$A$15) &amp; "." &amp; BS269)&lt;=--('Data Sheet'!$B$15))),
            --(INT('Data Sheet'!$A$15) &amp; "." &amp; BS269),
            --(INT('Data Sheet'!$B$15) &amp; "." &amp; BS269)
        )
    ),
    IF(BQ269&lt;&gt;"",
        IF(INT('Data Sheet'!$A$15)=INT('Data Sheet'!$B$15),
            --(INT('Data Sheet'!$A$15) &amp; "." &amp; RIGHT(BQ269,3)),
            IF(AND((--(INT('Data Sheet'!$A$15) &amp; "." &amp; RIGHT(BQ269,3))&gt;=--('Data Sheet'!$A$15)), (--(INT('Data Sheet'!$A$15) &amp; "." &amp; RIGHT(BQ269,3))&lt;=--('Data Sheet'!$B$15))),
                --(INT('Data Sheet'!$A$15) &amp; "." &amp; RIGHT(BQ269,3)),
                --(INT('Data Sheet'!$B$15) &amp; "." &amp; RIGHT(BQ269,3))
            )
        ),
        "OK"
    )
)</f>
        <v>OK</v>
      </c>
      <c r="R269" s="19"/>
      <c r="S269" s="19"/>
      <c r="T269" s="19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1"/>
      <c r="AU269" s="21"/>
      <c r="AV269" s="21"/>
      <c r="AW269" s="22"/>
      <c r="AX269" s="99"/>
      <c r="AY269" s="20"/>
      <c r="AZ269" s="20"/>
      <c r="BA269" s="22"/>
      <c r="BB269">
        <v>261</v>
      </c>
      <c r="BC269" s="80"/>
      <c r="BD269" s="80"/>
      <c r="BE269" s="80"/>
      <c r="BF269" s="80"/>
      <c r="BG269" s="32" t="str">
        <f t="shared" si="48"/>
        <v/>
      </c>
      <c r="BH269" s="78">
        <f t="shared" si="46"/>
        <v>0</v>
      </c>
      <c r="BI269" s="2">
        <f t="shared" si="49"/>
        <v>0</v>
      </c>
      <c r="BJ269" s="2">
        <f t="shared" si="50"/>
        <v>0</v>
      </c>
      <c r="BK269" s="2">
        <f t="shared" si="47"/>
        <v>0</v>
      </c>
    </row>
    <row r="270" spans="2:63" ht="15" customHeight="1" x14ac:dyDescent="0.25">
      <c r="B270" s="14">
        <v>262</v>
      </c>
      <c r="C270" s="95" t="str">
        <f t="shared" si="51"/>
        <v/>
      </c>
      <c r="D270" s="15" t="str">
        <f t="shared" si="56"/>
        <v>OK</v>
      </c>
      <c r="E270" s="16" t="e">
        <f>VLOOKUP('Data Sheet'!$B$8,'Data Sheet'!$I$2:$J$9,2,FALSE)</f>
        <v>#N/A</v>
      </c>
      <c r="F270" s="16" t="str">
        <f t="shared" si="52"/>
        <v/>
      </c>
      <c r="G270" s="103">
        <f t="shared" si="53"/>
        <v>0</v>
      </c>
      <c r="H270" s="17" t="s">
        <v>26</v>
      </c>
      <c r="I270" s="17" t="s">
        <v>26</v>
      </c>
      <c r="J270" s="17" t="str">
        <f>IF('Data Sheet'!$B$9="NC-50","N/A","OK")</f>
        <v>OK</v>
      </c>
      <c r="K270" s="17" t="str">
        <f>IF('Data Sheet'!$B$9="NC-50","N/A","OK")</f>
        <v>OK</v>
      </c>
      <c r="L270" s="17" t="str">
        <f t="shared" si="54"/>
        <v>OK</v>
      </c>
      <c r="M270" s="17" t="str">
        <f t="shared" si="55"/>
        <v>OK</v>
      </c>
      <c r="N270" s="18" t="str">
        <f>IF(BO270&lt;&gt;"",
    IF(INT('Data Sheet'!$A$19)=INT('Data Sheet'!$B$19),
        --(INT('Data Sheet'!$A$19) &amp; "." &amp; BO270),
        IF(AND((--(INT('Data Sheet'!$A$19) &amp; "." &amp; BO270)&gt;=--('Data Sheet'!$A$19)), (--(INT('Data Sheet'!$A$19) &amp; "." &amp; BO270)&lt;=--('Data Sheet'!$B$19))),
            --(INT('Data Sheet'!$A$19) &amp; "." &amp; BO270),
            --(INT('Data Sheet'!$B$19) &amp; "." &amp; BO270)
        )
    ),
    IF(BN270&lt;&gt;"",
        IF(INT('Data Sheet'!$A$19)=INT('Data Sheet'!$B$19),
            --(INT('Data Sheet'!$A$19) &amp; "." &amp; LEFT(BN270,3)),
            IF(AND((--(INT('Data Sheet'!$A$19) &amp; "." &amp; LEFT(BN270,3))&gt;=--('Data Sheet'!$A$19)), (--(INT('Data Sheet'!$A$19) &amp; "." &amp; LEFT(BN270,3))&lt;=--('Data Sheet'!$B$19))),
                --(INT('Data Sheet'!$A$19) &amp; "." &amp; LEFT(BN270,3)),
                --(INT('Data Sheet'!$B$19) &amp; "." &amp; LEFT(BN270,3))
            )
        ),
        "OK"
    )
)</f>
        <v>OK</v>
      </c>
      <c r="O270" s="23" t="str">
        <f>IF(BP270&lt;&gt;"",
    IF(INT('Data Sheet'!$A$19)=INT('Data Sheet'!$B$19),
        --(INT('Data Sheet'!$A$19) &amp; "." &amp; BP270),
        IF(AND((--(INT('Data Sheet'!$A$19) &amp; "." &amp; BP270)&gt;=--('Data Sheet'!$A$19)), (--(INT('Data Sheet'!$A$19) &amp; "." &amp; BP270)&lt;=--('Data Sheet'!$B$19))),
            --(INT('Data Sheet'!$A$19) &amp; "." &amp; BP270),
            --(INT('Data Sheet'!$B$19) &amp; "." &amp; BP270)
        )
    ),
    IF(BN270&lt;&gt;"",
        IF(INT('Data Sheet'!$A$19)=INT('Data Sheet'!$B$19),
            --(INT('Data Sheet'!$A$19) &amp; "." &amp; RIGHT(BN270,3)),
            IF(AND((--(INT('Data Sheet'!$A$19) &amp; "." &amp; RIGHT(BN270,3))&gt;=--('Data Sheet'!$A$19)), (--(INT('Data Sheet'!$A$19) &amp; "." &amp; RIGHT(BN270,3))&lt;=--('Data Sheet'!$B$19))),
                --(INT('Data Sheet'!$A$19) &amp; "." &amp; RIGHT(BN270,3)),
                --(INT('Data Sheet'!$B$19) &amp; "." &amp; RIGHT(BN270,3))
            )
        ),
        "OK"
    )
)</f>
        <v>OK</v>
      </c>
      <c r="P270" s="23" t="str">
        <f>IF(BR270&lt;&gt;"",
    IF(INT('Data Sheet'!$A$19)=INT('Data Sheet'!$B$15),
        --(INT('Data Sheet'!$A$15) &amp; "." &amp; BR270),
        IF(AND((--(INT('Data Sheet'!$A$15) &amp; "." &amp; BR270)&gt;=--('Data Sheet'!$A$15)), (--(INT('Data Sheet'!$A$15) &amp; "." &amp; BR270)&lt;=--('Data Sheet'!$B$15))),
            --(INT('Data Sheet'!$A$15) &amp; "." &amp; BR270),
            --(INT('Data Sheet'!$B$15) &amp; "." &amp; BR270)
        )
    ),
    IF(BQ270&lt;&gt;"",
        IF(INT('Data Sheet'!$A$15)=INT('Data Sheet'!$B$15),
            --(INT('Data Sheet'!$A$15) &amp; "." &amp; LEFT(BQ270,3)),
            IF(AND((--(INT('Data Sheet'!$A$15) &amp; "." &amp; LEFT(BQ270,3))&gt;=--('Data Sheet'!$A$15)), (--(INT('Data Sheet'!$A$15) &amp; "." &amp; LEFT(BQ270,3))&lt;=--('Data Sheet'!$B$15))),
                --(INT('Data Sheet'!$A$15) &amp; "." &amp; LEFT(BQ270,3)),
                --(INT('Data Sheet'!$B$15) &amp; "." &amp; LEFT(BQ270,3))
            )
        ),
        "OK"
    )
)</f>
        <v>OK</v>
      </c>
      <c r="Q270" s="23" t="str">
        <f>IF(BS270&lt;&gt;"",
    IF(INT('Data Sheet'!$A$19)=INT('Data Sheet'!$B$15),
        --(INT('Data Sheet'!$A$15) &amp; "." &amp; BS270),
        IF(AND((--(INT('Data Sheet'!$A$15) &amp; "." &amp; BS270)&gt;=--('Data Sheet'!$A$15)), (--(INT('Data Sheet'!$A$15) &amp; "." &amp; BS270)&lt;=--('Data Sheet'!$B$15))),
            --(INT('Data Sheet'!$A$15) &amp; "." &amp; BS270),
            --(INT('Data Sheet'!$B$15) &amp; "." &amp; BS270)
        )
    ),
    IF(BQ270&lt;&gt;"",
        IF(INT('Data Sheet'!$A$15)=INT('Data Sheet'!$B$15),
            --(INT('Data Sheet'!$A$15) &amp; "." &amp; RIGHT(BQ270,3)),
            IF(AND((--(INT('Data Sheet'!$A$15) &amp; "." &amp; RIGHT(BQ270,3))&gt;=--('Data Sheet'!$A$15)), (--(INT('Data Sheet'!$A$15) &amp; "." &amp; RIGHT(BQ270,3))&lt;=--('Data Sheet'!$B$15))),
                --(INT('Data Sheet'!$A$15) &amp; "." &amp; RIGHT(BQ270,3)),
                --(INT('Data Sheet'!$B$15) &amp; "." &amp; RIGHT(BQ270,3))
            )
        ),
        "OK"
    )
)</f>
        <v>OK</v>
      </c>
      <c r="R270" s="19"/>
      <c r="S270" s="19"/>
      <c r="T270" s="19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1"/>
      <c r="AU270" s="21"/>
      <c r="AV270" s="21"/>
      <c r="AW270" s="22"/>
      <c r="AX270" s="99"/>
      <c r="AY270" s="20"/>
      <c r="AZ270" s="20"/>
      <c r="BA270" s="22"/>
      <c r="BB270">
        <v>262</v>
      </c>
      <c r="BC270" s="80"/>
      <c r="BD270" s="80"/>
      <c r="BE270" s="80"/>
      <c r="BF270" s="80"/>
      <c r="BG270" s="32" t="str">
        <f t="shared" si="48"/>
        <v/>
      </c>
      <c r="BH270" s="78">
        <f t="shared" si="46"/>
        <v>0</v>
      </c>
      <c r="BI270" s="2">
        <f t="shared" si="49"/>
        <v>0</v>
      </c>
      <c r="BJ270" s="2">
        <f t="shared" si="50"/>
        <v>0</v>
      </c>
      <c r="BK270" s="2">
        <f t="shared" si="47"/>
        <v>0</v>
      </c>
    </row>
    <row r="271" spans="2:63" ht="15" customHeight="1" x14ac:dyDescent="0.25">
      <c r="B271" s="14">
        <v>263</v>
      </c>
      <c r="C271" s="95" t="str">
        <f t="shared" si="51"/>
        <v/>
      </c>
      <c r="D271" s="15" t="str">
        <f t="shared" si="56"/>
        <v>OK</v>
      </c>
      <c r="E271" s="16" t="e">
        <f>VLOOKUP('Data Sheet'!$B$8,'Data Sheet'!$I$2:$J$9,2,FALSE)</f>
        <v>#N/A</v>
      </c>
      <c r="F271" s="16" t="str">
        <f t="shared" si="52"/>
        <v/>
      </c>
      <c r="G271" s="103">
        <f t="shared" si="53"/>
        <v>0</v>
      </c>
      <c r="H271" s="17" t="s">
        <v>26</v>
      </c>
      <c r="I271" s="17" t="s">
        <v>26</v>
      </c>
      <c r="J271" s="17" t="str">
        <f>IF('Data Sheet'!$B$9="NC-50","N/A","OK")</f>
        <v>OK</v>
      </c>
      <c r="K271" s="17" t="str">
        <f>IF('Data Sheet'!$B$9="NC-50","N/A","OK")</f>
        <v>OK</v>
      </c>
      <c r="L271" s="17" t="str">
        <f t="shared" si="54"/>
        <v>OK</v>
      </c>
      <c r="M271" s="17" t="str">
        <f t="shared" si="55"/>
        <v>OK</v>
      </c>
      <c r="N271" s="18" t="str">
        <f>IF(BO271&lt;&gt;"",
    IF(INT('Data Sheet'!$A$19)=INT('Data Sheet'!$B$19),
        --(INT('Data Sheet'!$A$19) &amp; "." &amp; BO271),
        IF(AND((--(INT('Data Sheet'!$A$19) &amp; "." &amp; BO271)&gt;=--('Data Sheet'!$A$19)), (--(INT('Data Sheet'!$A$19) &amp; "." &amp; BO271)&lt;=--('Data Sheet'!$B$19))),
            --(INT('Data Sheet'!$A$19) &amp; "." &amp; BO271),
            --(INT('Data Sheet'!$B$19) &amp; "." &amp; BO271)
        )
    ),
    IF(BN271&lt;&gt;"",
        IF(INT('Data Sheet'!$A$19)=INT('Data Sheet'!$B$19),
            --(INT('Data Sheet'!$A$19) &amp; "." &amp; LEFT(BN271,3)),
            IF(AND((--(INT('Data Sheet'!$A$19) &amp; "." &amp; LEFT(BN271,3))&gt;=--('Data Sheet'!$A$19)), (--(INT('Data Sheet'!$A$19) &amp; "." &amp; LEFT(BN271,3))&lt;=--('Data Sheet'!$B$19))),
                --(INT('Data Sheet'!$A$19) &amp; "." &amp; LEFT(BN271,3)),
                --(INT('Data Sheet'!$B$19) &amp; "." &amp; LEFT(BN271,3))
            )
        ),
        "OK"
    )
)</f>
        <v>OK</v>
      </c>
      <c r="O271" s="23" t="str">
        <f>IF(BP271&lt;&gt;"",
    IF(INT('Data Sheet'!$A$19)=INT('Data Sheet'!$B$19),
        --(INT('Data Sheet'!$A$19) &amp; "." &amp; BP271),
        IF(AND((--(INT('Data Sheet'!$A$19) &amp; "." &amp; BP271)&gt;=--('Data Sheet'!$A$19)), (--(INT('Data Sheet'!$A$19) &amp; "." &amp; BP271)&lt;=--('Data Sheet'!$B$19))),
            --(INT('Data Sheet'!$A$19) &amp; "." &amp; BP271),
            --(INT('Data Sheet'!$B$19) &amp; "." &amp; BP271)
        )
    ),
    IF(BN271&lt;&gt;"",
        IF(INT('Data Sheet'!$A$19)=INT('Data Sheet'!$B$19),
            --(INT('Data Sheet'!$A$19) &amp; "." &amp; RIGHT(BN271,3)),
            IF(AND((--(INT('Data Sheet'!$A$19) &amp; "." &amp; RIGHT(BN271,3))&gt;=--('Data Sheet'!$A$19)), (--(INT('Data Sheet'!$A$19) &amp; "." &amp; RIGHT(BN271,3))&lt;=--('Data Sheet'!$B$19))),
                --(INT('Data Sheet'!$A$19) &amp; "." &amp; RIGHT(BN271,3)),
                --(INT('Data Sheet'!$B$19) &amp; "." &amp; RIGHT(BN271,3))
            )
        ),
        "OK"
    )
)</f>
        <v>OK</v>
      </c>
      <c r="P271" s="23" t="str">
        <f>IF(BR271&lt;&gt;"",
    IF(INT('Data Sheet'!$A$19)=INT('Data Sheet'!$B$15),
        --(INT('Data Sheet'!$A$15) &amp; "." &amp; BR271),
        IF(AND((--(INT('Data Sheet'!$A$15) &amp; "." &amp; BR271)&gt;=--('Data Sheet'!$A$15)), (--(INT('Data Sheet'!$A$15) &amp; "." &amp; BR271)&lt;=--('Data Sheet'!$B$15))),
            --(INT('Data Sheet'!$A$15) &amp; "." &amp; BR271),
            --(INT('Data Sheet'!$B$15) &amp; "." &amp; BR271)
        )
    ),
    IF(BQ271&lt;&gt;"",
        IF(INT('Data Sheet'!$A$15)=INT('Data Sheet'!$B$15),
            --(INT('Data Sheet'!$A$15) &amp; "." &amp; LEFT(BQ271,3)),
            IF(AND((--(INT('Data Sheet'!$A$15) &amp; "." &amp; LEFT(BQ271,3))&gt;=--('Data Sheet'!$A$15)), (--(INT('Data Sheet'!$A$15) &amp; "." &amp; LEFT(BQ271,3))&lt;=--('Data Sheet'!$B$15))),
                --(INT('Data Sheet'!$A$15) &amp; "." &amp; LEFT(BQ271,3)),
                --(INT('Data Sheet'!$B$15) &amp; "." &amp; LEFT(BQ271,3))
            )
        ),
        "OK"
    )
)</f>
        <v>OK</v>
      </c>
      <c r="Q271" s="23" t="str">
        <f>IF(BS271&lt;&gt;"",
    IF(INT('Data Sheet'!$A$19)=INT('Data Sheet'!$B$15),
        --(INT('Data Sheet'!$A$15) &amp; "." &amp; BS271),
        IF(AND((--(INT('Data Sheet'!$A$15) &amp; "." &amp; BS271)&gt;=--('Data Sheet'!$A$15)), (--(INT('Data Sheet'!$A$15) &amp; "." &amp; BS271)&lt;=--('Data Sheet'!$B$15))),
            --(INT('Data Sheet'!$A$15) &amp; "." &amp; BS271),
            --(INT('Data Sheet'!$B$15) &amp; "." &amp; BS271)
        )
    ),
    IF(BQ271&lt;&gt;"",
        IF(INT('Data Sheet'!$A$15)=INT('Data Sheet'!$B$15),
            --(INT('Data Sheet'!$A$15) &amp; "." &amp; RIGHT(BQ271,3)),
            IF(AND((--(INT('Data Sheet'!$A$15) &amp; "." &amp; RIGHT(BQ271,3))&gt;=--('Data Sheet'!$A$15)), (--(INT('Data Sheet'!$A$15) &amp; "." &amp; RIGHT(BQ271,3))&lt;=--('Data Sheet'!$B$15))),
                --(INT('Data Sheet'!$A$15) &amp; "." &amp; RIGHT(BQ271,3)),
                --(INT('Data Sheet'!$B$15) &amp; "." &amp; RIGHT(BQ271,3))
            )
        ),
        "OK"
    )
)</f>
        <v>OK</v>
      </c>
      <c r="R271" s="19"/>
      <c r="S271" s="19"/>
      <c r="T271" s="19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1"/>
      <c r="AU271" s="21"/>
      <c r="AV271" s="21"/>
      <c r="AW271" s="22"/>
      <c r="AX271" s="99"/>
      <c r="AY271" s="20"/>
      <c r="AZ271" s="20"/>
      <c r="BA271" s="22"/>
      <c r="BB271">
        <v>263</v>
      </c>
      <c r="BC271" s="80"/>
      <c r="BD271" s="80"/>
      <c r="BE271" s="80"/>
      <c r="BF271" s="80"/>
      <c r="BG271" s="32" t="str">
        <f t="shared" si="48"/>
        <v/>
      </c>
      <c r="BH271" s="78">
        <f t="shared" si="46"/>
        <v>0</v>
      </c>
      <c r="BI271" s="2">
        <f t="shared" si="49"/>
        <v>0</v>
      </c>
      <c r="BJ271" s="2">
        <f t="shared" si="50"/>
        <v>0</v>
      </c>
      <c r="BK271" s="2">
        <f t="shared" si="47"/>
        <v>0</v>
      </c>
    </row>
    <row r="272" spans="2:63" ht="15" customHeight="1" x14ac:dyDescent="0.25">
      <c r="B272" s="14">
        <v>264</v>
      </c>
      <c r="C272" s="95" t="str">
        <f t="shared" si="51"/>
        <v/>
      </c>
      <c r="D272" s="15" t="str">
        <f t="shared" si="56"/>
        <v>OK</v>
      </c>
      <c r="E272" s="16" t="e">
        <f>VLOOKUP('Data Sheet'!$B$8,'Data Sheet'!$I$2:$J$9,2,FALSE)</f>
        <v>#N/A</v>
      </c>
      <c r="F272" s="16" t="str">
        <f t="shared" si="52"/>
        <v/>
      </c>
      <c r="G272" s="103">
        <f t="shared" si="53"/>
        <v>0</v>
      </c>
      <c r="H272" s="17" t="s">
        <v>26</v>
      </c>
      <c r="I272" s="17" t="s">
        <v>26</v>
      </c>
      <c r="J272" s="17" t="str">
        <f>IF('Data Sheet'!$B$9="NC-50","N/A","OK")</f>
        <v>OK</v>
      </c>
      <c r="K272" s="17" t="str">
        <f>IF('Data Sheet'!$B$9="NC-50","N/A","OK")</f>
        <v>OK</v>
      </c>
      <c r="L272" s="17" t="str">
        <f t="shared" si="54"/>
        <v>OK</v>
      </c>
      <c r="M272" s="17" t="str">
        <f t="shared" si="55"/>
        <v>OK</v>
      </c>
      <c r="N272" s="18" t="str">
        <f>IF(BO272&lt;&gt;"",
    IF(INT('Data Sheet'!$A$19)=INT('Data Sheet'!$B$19),
        --(INT('Data Sheet'!$A$19) &amp; "." &amp; BO272),
        IF(AND((--(INT('Data Sheet'!$A$19) &amp; "." &amp; BO272)&gt;=--('Data Sheet'!$A$19)), (--(INT('Data Sheet'!$A$19) &amp; "." &amp; BO272)&lt;=--('Data Sheet'!$B$19))),
            --(INT('Data Sheet'!$A$19) &amp; "." &amp; BO272),
            --(INT('Data Sheet'!$B$19) &amp; "." &amp; BO272)
        )
    ),
    IF(BN272&lt;&gt;"",
        IF(INT('Data Sheet'!$A$19)=INT('Data Sheet'!$B$19),
            --(INT('Data Sheet'!$A$19) &amp; "." &amp; LEFT(BN272,3)),
            IF(AND((--(INT('Data Sheet'!$A$19) &amp; "." &amp; LEFT(BN272,3))&gt;=--('Data Sheet'!$A$19)), (--(INT('Data Sheet'!$A$19) &amp; "." &amp; LEFT(BN272,3))&lt;=--('Data Sheet'!$B$19))),
                --(INT('Data Sheet'!$A$19) &amp; "." &amp; LEFT(BN272,3)),
                --(INT('Data Sheet'!$B$19) &amp; "." &amp; LEFT(BN272,3))
            )
        ),
        "OK"
    )
)</f>
        <v>OK</v>
      </c>
      <c r="O272" s="23" t="str">
        <f>IF(BP272&lt;&gt;"",
    IF(INT('Data Sheet'!$A$19)=INT('Data Sheet'!$B$19),
        --(INT('Data Sheet'!$A$19) &amp; "." &amp; BP272),
        IF(AND((--(INT('Data Sheet'!$A$19) &amp; "." &amp; BP272)&gt;=--('Data Sheet'!$A$19)), (--(INT('Data Sheet'!$A$19) &amp; "." &amp; BP272)&lt;=--('Data Sheet'!$B$19))),
            --(INT('Data Sheet'!$A$19) &amp; "." &amp; BP272),
            --(INT('Data Sheet'!$B$19) &amp; "." &amp; BP272)
        )
    ),
    IF(BN272&lt;&gt;"",
        IF(INT('Data Sheet'!$A$19)=INT('Data Sheet'!$B$19),
            --(INT('Data Sheet'!$A$19) &amp; "." &amp; RIGHT(BN272,3)),
            IF(AND((--(INT('Data Sheet'!$A$19) &amp; "." &amp; RIGHT(BN272,3))&gt;=--('Data Sheet'!$A$19)), (--(INT('Data Sheet'!$A$19) &amp; "." &amp; RIGHT(BN272,3))&lt;=--('Data Sheet'!$B$19))),
                --(INT('Data Sheet'!$A$19) &amp; "." &amp; RIGHT(BN272,3)),
                --(INT('Data Sheet'!$B$19) &amp; "." &amp; RIGHT(BN272,3))
            )
        ),
        "OK"
    )
)</f>
        <v>OK</v>
      </c>
      <c r="P272" s="23" t="str">
        <f>IF(BR272&lt;&gt;"",
    IF(INT('Data Sheet'!$A$19)=INT('Data Sheet'!$B$15),
        --(INT('Data Sheet'!$A$15) &amp; "." &amp; BR272),
        IF(AND((--(INT('Data Sheet'!$A$15) &amp; "." &amp; BR272)&gt;=--('Data Sheet'!$A$15)), (--(INT('Data Sheet'!$A$15) &amp; "." &amp; BR272)&lt;=--('Data Sheet'!$B$15))),
            --(INT('Data Sheet'!$A$15) &amp; "." &amp; BR272),
            --(INT('Data Sheet'!$B$15) &amp; "." &amp; BR272)
        )
    ),
    IF(BQ272&lt;&gt;"",
        IF(INT('Data Sheet'!$A$15)=INT('Data Sheet'!$B$15),
            --(INT('Data Sheet'!$A$15) &amp; "." &amp; LEFT(BQ272,3)),
            IF(AND((--(INT('Data Sheet'!$A$15) &amp; "." &amp; LEFT(BQ272,3))&gt;=--('Data Sheet'!$A$15)), (--(INT('Data Sheet'!$A$15) &amp; "." &amp; LEFT(BQ272,3))&lt;=--('Data Sheet'!$B$15))),
                --(INT('Data Sheet'!$A$15) &amp; "." &amp; LEFT(BQ272,3)),
                --(INT('Data Sheet'!$B$15) &amp; "." &amp; LEFT(BQ272,3))
            )
        ),
        "OK"
    )
)</f>
        <v>OK</v>
      </c>
      <c r="Q272" s="23" t="str">
        <f>IF(BS272&lt;&gt;"",
    IF(INT('Data Sheet'!$A$19)=INT('Data Sheet'!$B$15),
        --(INT('Data Sheet'!$A$15) &amp; "." &amp; BS272),
        IF(AND((--(INT('Data Sheet'!$A$15) &amp; "." &amp; BS272)&gt;=--('Data Sheet'!$A$15)), (--(INT('Data Sheet'!$A$15) &amp; "." &amp; BS272)&lt;=--('Data Sheet'!$B$15))),
            --(INT('Data Sheet'!$A$15) &amp; "." &amp; BS272),
            --(INT('Data Sheet'!$B$15) &amp; "." &amp; BS272)
        )
    ),
    IF(BQ272&lt;&gt;"",
        IF(INT('Data Sheet'!$A$15)=INT('Data Sheet'!$B$15),
            --(INT('Data Sheet'!$A$15) &amp; "." &amp; RIGHT(BQ272,3)),
            IF(AND((--(INT('Data Sheet'!$A$15) &amp; "." &amp; RIGHT(BQ272,3))&gt;=--('Data Sheet'!$A$15)), (--(INT('Data Sheet'!$A$15) &amp; "." &amp; RIGHT(BQ272,3))&lt;=--('Data Sheet'!$B$15))),
                --(INT('Data Sheet'!$A$15) &amp; "." &amp; RIGHT(BQ272,3)),
                --(INT('Data Sheet'!$B$15) &amp; "." &amp; RIGHT(BQ272,3))
            )
        ),
        "OK"
    )
)</f>
        <v>OK</v>
      </c>
      <c r="R272" s="19"/>
      <c r="S272" s="19"/>
      <c r="T272" s="19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1"/>
      <c r="AU272" s="21"/>
      <c r="AV272" s="21"/>
      <c r="AW272" s="22"/>
      <c r="AX272" s="99"/>
      <c r="AY272" s="20"/>
      <c r="AZ272" s="20"/>
      <c r="BA272" s="22"/>
      <c r="BB272">
        <v>264</v>
      </c>
      <c r="BC272" s="80"/>
      <c r="BD272" s="80"/>
      <c r="BE272" s="80"/>
      <c r="BF272" s="80"/>
      <c r="BG272" s="32" t="str">
        <f t="shared" si="48"/>
        <v/>
      </c>
      <c r="BH272" s="78">
        <f t="shared" si="46"/>
        <v>0</v>
      </c>
      <c r="BI272" s="2">
        <f t="shared" si="49"/>
        <v>0</v>
      </c>
      <c r="BJ272" s="2">
        <f t="shared" si="50"/>
        <v>0</v>
      </c>
      <c r="BK272" s="2">
        <f t="shared" si="47"/>
        <v>0</v>
      </c>
    </row>
    <row r="273" spans="2:63" ht="15" customHeight="1" x14ac:dyDescent="0.25">
      <c r="B273" s="14">
        <v>265</v>
      </c>
      <c r="C273" s="95" t="str">
        <f t="shared" si="51"/>
        <v/>
      </c>
      <c r="D273" s="15" t="str">
        <f t="shared" si="56"/>
        <v>OK</v>
      </c>
      <c r="E273" s="16" t="e">
        <f>VLOOKUP('Data Sheet'!$B$8,'Data Sheet'!$I$2:$J$9,2,FALSE)</f>
        <v>#N/A</v>
      </c>
      <c r="F273" s="16" t="str">
        <f t="shared" si="52"/>
        <v/>
      </c>
      <c r="G273" s="103">
        <f t="shared" si="53"/>
        <v>0</v>
      </c>
      <c r="H273" s="17" t="s">
        <v>26</v>
      </c>
      <c r="I273" s="17" t="s">
        <v>26</v>
      </c>
      <c r="J273" s="17" t="str">
        <f>IF('Data Sheet'!$B$9="NC-50","N/A","OK")</f>
        <v>OK</v>
      </c>
      <c r="K273" s="17" t="str">
        <f>IF('Data Sheet'!$B$9="NC-50","N/A","OK")</f>
        <v>OK</v>
      </c>
      <c r="L273" s="17" t="str">
        <f t="shared" si="54"/>
        <v>OK</v>
      </c>
      <c r="M273" s="17" t="str">
        <f t="shared" si="55"/>
        <v>OK</v>
      </c>
      <c r="N273" s="18" t="str">
        <f>IF(BO273&lt;&gt;"",
    IF(INT('Data Sheet'!$A$19)=INT('Data Sheet'!$B$19),
        --(INT('Data Sheet'!$A$19) &amp; "." &amp; BO273),
        IF(AND((--(INT('Data Sheet'!$A$19) &amp; "." &amp; BO273)&gt;=--('Data Sheet'!$A$19)), (--(INT('Data Sheet'!$A$19) &amp; "." &amp; BO273)&lt;=--('Data Sheet'!$B$19))),
            --(INT('Data Sheet'!$A$19) &amp; "." &amp; BO273),
            --(INT('Data Sheet'!$B$19) &amp; "." &amp; BO273)
        )
    ),
    IF(BN273&lt;&gt;"",
        IF(INT('Data Sheet'!$A$19)=INT('Data Sheet'!$B$19),
            --(INT('Data Sheet'!$A$19) &amp; "." &amp; LEFT(BN273,3)),
            IF(AND((--(INT('Data Sheet'!$A$19) &amp; "." &amp; LEFT(BN273,3))&gt;=--('Data Sheet'!$A$19)), (--(INT('Data Sheet'!$A$19) &amp; "." &amp; LEFT(BN273,3))&lt;=--('Data Sheet'!$B$19))),
                --(INT('Data Sheet'!$A$19) &amp; "." &amp; LEFT(BN273,3)),
                --(INT('Data Sheet'!$B$19) &amp; "." &amp; LEFT(BN273,3))
            )
        ),
        "OK"
    )
)</f>
        <v>OK</v>
      </c>
      <c r="O273" s="23" t="str">
        <f>IF(BP273&lt;&gt;"",
    IF(INT('Data Sheet'!$A$19)=INT('Data Sheet'!$B$19),
        --(INT('Data Sheet'!$A$19) &amp; "." &amp; BP273),
        IF(AND((--(INT('Data Sheet'!$A$19) &amp; "." &amp; BP273)&gt;=--('Data Sheet'!$A$19)), (--(INT('Data Sheet'!$A$19) &amp; "." &amp; BP273)&lt;=--('Data Sheet'!$B$19))),
            --(INT('Data Sheet'!$A$19) &amp; "." &amp; BP273),
            --(INT('Data Sheet'!$B$19) &amp; "." &amp; BP273)
        )
    ),
    IF(BN273&lt;&gt;"",
        IF(INT('Data Sheet'!$A$19)=INT('Data Sheet'!$B$19),
            --(INT('Data Sheet'!$A$19) &amp; "." &amp; RIGHT(BN273,3)),
            IF(AND((--(INT('Data Sheet'!$A$19) &amp; "." &amp; RIGHT(BN273,3))&gt;=--('Data Sheet'!$A$19)), (--(INT('Data Sheet'!$A$19) &amp; "." &amp; RIGHT(BN273,3))&lt;=--('Data Sheet'!$B$19))),
                --(INT('Data Sheet'!$A$19) &amp; "." &amp; RIGHT(BN273,3)),
                --(INT('Data Sheet'!$B$19) &amp; "." &amp; RIGHT(BN273,3))
            )
        ),
        "OK"
    )
)</f>
        <v>OK</v>
      </c>
      <c r="P273" s="23" t="str">
        <f>IF(BR273&lt;&gt;"",
    IF(INT('Data Sheet'!$A$19)=INT('Data Sheet'!$B$15),
        --(INT('Data Sheet'!$A$15) &amp; "." &amp; BR273),
        IF(AND((--(INT('Data Sheet'!$A$15) &amp; "." &amp; BR273)&gt;=--('Data Sheet'!$A$15)), (--(INT('Data Sheet'!$A$15) &amp; "." &amp; BR273)&lt;=--('Data Sheet'!$B$15))),
            --(INT('Data Sheet'!$A$15) &amp; "." &amp; BR273),
            --(INT('Data Sheet'!$B$15) &amp; "." &amp; BR273)
        )
    ),
    IF(BQ273&lt;&gt;"",
        IF(INT('Data Sheet'!$A$15)=INT('Data Sheet'!$B$15),
            --(INT('Data Sheet'!$A$15) &amp; "." &amp; LEFT(BQ273,3)),
            IF(AND((--(INT('Data Sheet'!$A$15) &amp; "." &amp; LEFT(BQ273,3))&gt;=--('Data Sheet'!$A$15)), (--(INT('Data Sheet'!$A$15) &amp; "." &amp; LEFT(BQ273,3))&lt;=--('Data Sheet'!$B$15))),
                --(INT('Data Sheet'!$A$15) &amp; "." &amp; LEFT(BQ273,3)),
                --(INT('Data Sheet'!$B$15) &amp; "." &amp; LEFT(BQ273,3))
            )
        ),
        "OK"
    )
)</f>
        <v>OK</v>
      </c>
      <c r="Q273" s="23" t="str">
        <f>IF(BS273&lt;&gt;"",
    IF(INT('Data Sheet'!$A$19)=INT('Data Sheet'!$B$15),
        --(INT('Data Sheet'!$A$15) &amp; "." &amp; BS273),
        IF(AND((--(INT('Data Sheet'!$A$15) &amp; "." &amp; BS273)&gt;=--('Data Sheet'!$A$15)), (--(INT('Data Sheet'!$A$15) &amp; "." &amp; BS273)&lt;=--('Data Sheet'!$B$15))),
            --(INT('Data Sheet'!$A$15) &amp; "." &amp; BS273),
            --(INT('Data Sheet'!$B$15) &amp; "." &amp; BS273)
        )
    ),
    IF(BQ273&lt;&gt;"",
        IF(INT('Data Sheet'!$A$15)=INT('Data Sheet'!$B$15),
            --(INT('Data Sheet'!$A$15) &amp; "." &amp; RIGHT(BQ273,3)),
            IF(AND((--(INT('Data Sheet'!$A$15) &amp; "." &amp; RIGHT(BQ273,3))&gt;=--('Data Sheet'!$A$15)), (--(INT('Data Sheet'!$A$15) &amp; "." &amp; RIGHT(BQ273,3))&lt;=--('Data Sheet'!$B$15))),
                --(INT('Data Sheet'!$A$15) &amp; "." &amp; RIGHT(BQ273,3)),
                --(INT('Data Sheet'!$B$15) &amp; "." &amp; RIGHT(BQ273,3))
            )
        ),
        "OK"
    )
)</f>
        <v>OK</v>
      </c>
      <c r="R273" s="19"/>
      <c r="S273" s="19"/>
      <c r="T273" s="19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1"/>
      <c r="AU273" s="21"/>
      <c r="AV273" s="21"/>
      <c r="AW273" s="22"/>
      <c r="AX273" s="99"/>
      <c r="AY273" s="20"/>
      <c r="AZ273" s="20"/>
      <c r="BA273" s="22"/>
      <c r="BB273">
        <v>265</v>
      </c>
      <c r="BC273" s="80"/>
      <c r="BD273" s="80"/>
      <c r="BE273" s="80"/>
      <c r="BF273" s="80"/>
      <c r="BG273" s="32" t="str">
        <f t="shared" si="48"/>
        <v/>
      </c>
      <c r="BH273" s="78">
        <f t="shared" si="46"/>
        <v>0</v>
      </c>
      <c r="BI273" s="2">
        <f t="shared" si="49"/>
        <v>0</v>
      </c>
      <c r="BJ273" s="2">
        <f t="shared" si="50"/>
        <v>0</v>
      </c>
      <c r="BK273" s="2">
        <f t="shared" si="47"/>
        <v>0</v>
      </c>
    </row>
    <row r="274" spans="2:63" ht="15" customHeight="1" x14ac:dyDescent="0.25">
      <c r="B274" s="14">
        <v>266</v>
      </c>
      <c r="C274" s="95" t="str">
        <f t="shared" si="51"/>
        <v/>
      </c>
      <c r="D274" s="15" t="str">
        <f t="shared" si="56"/>
        <v>OK</v>
      </c>
      <c r="E274" s="16" t="e">
        <f>VLOOKUP('Data Sheet'!$B$8,'Data Sheet'!$I$2:$J$9,2,FALSE)</f>
        <v>#N/A</v>
      </c>
      <c r="F274" s="16" t="str">
        <f t="shared" si="52"/>
        <v/>
      </c>
      <c r="G274" s="103">
        <f t="shared" si="53"/>
        <v>0</v>
      </c>
      <c r="H274" s="17" t="s">
        <v>26</v>
      </c>
      <c r="I274" s="17" t="s">
        <v>26</v>
      </c>
      <c r="J274" s="17" t="str">
        <f>IF('Data Sheet'!$B$9="NC-50","N/A","OK")</f>
        <v>OK</v>
      </c>
      <c r="K274" s="17" t="str">
        <f>IF('Data Sheet'!$B$9="NC-50","N/A","OK")</f>
        <v>OK</v>
      </c>
      <c r="L274" s="17" t="str">
        <f t="shared" si="54"/>
        <v>OK</v>
      </c>
      <c r="M274" s="17" t="str">
        <f t="shared" si="55"/>
        <v>OK</v>
      </c>
      <c r="N274" s="18" t="str">
        <f>IF(BO274&lt;&gt;"",
    IF(INT('Data Sheet'!$A$19)=INT('Data Sheet'!$B$19),
        --(INT('Data Sheet'!$A$19) &amp; "." &amp; BO274),
        IF(AND((--(INT('Data Sheet'!$A$19) &amp; "." &amp; BO274)&gt;=--('Data Sheet'!$A$19)), (--(INT('Data Sheet'!$A$19) &amp; "." &amp; BO274)&lt;=--('Data Sheet'!$B$19))),
            --(INT('Data Sheet'!$A$19) &amp; "." &amp; BO274),
            --(INT('Data Sheet'!$B$19) &amp; "." &amp; BO274)
        )
    ),
    IF(BN274&lt;&gt;"",
        IF(INT('Data Sheet'!$A$19)=INT('Data Sheet'!$B$19),
            --(INT('Data Sheet'!$A$19) &amp; "." &amp; LEFT(BN274,3)),
            IF(AND((--(INT('Data Sheet'!$A$19) &amp; "." &amp; LEFT(BN274,3))&gt;=--('Data Sheet'!$A$19)), (--(INT('Data Sheet'!$A$19) &amp; "." &amp; LEFT(BN274,3))&lt;=--('Data Sheet'!$B$19))),
                --(INT('Data Sheet'!$A$19) &amp; "." &amp; LEFT(BN274,3)),
                --(INT('Data Sheet'!$B$19) &amp; "." &amp; LEFT(BN274,3))
            )
        ),
        "OK"
    )
)</f>
        <v>OK</v>
      </c>
      <c r="O274" s="23" t="str">
        <f>IF(BP274&lt;&gt;"",
    IF(INT('Data Sheet'!$A$19)=INT('Data Sheet'!$B$19),
        --(INT('Data Sheet'!$A$19) &amp; "." &amp; BP274),
        IF(AND((--(INT('Data Sheet'!$A$19) &amp; "." &amp; BP274)&gt;=--('Data Sheet'!$A$19)), (--(INT('Data Sheet'!$A$19) &amp; "." &amp; BP274)&lt;=--('Data Sheet'!$B$19))),
            --(INT('Data Sheet'!$A$19) &amp; "." &amp; BP274),
            --(INT('Data Sheet'!$B$19) &amp; "." &amp; BP274)
        )
    ),
    IF(BN274&lt;&gt;"",
        IF(INT('Data Sheet'!$A$19)=INT('Data Sheet'!$B$19),
            --(INT('Data Sheet'!$A$19) &amp; "." &amp; RIGHT(BN274,3)),
            IF(AND((--(INT('Data Sheet'!$A$19) &amp; "." &amp; RIGHT(BN274,3))&gt;=--('Data Sheet'!$A$19)), (--(INT('Data Sheet'!$A$19) &amp; "." &amp; RIGHT(BN274,3))&lt;=--('Data Sheet'!$B$19))),
                --(INT('Data Sheet'!$A$19) &amp; "." &amp; RIGHT(BN274,3)),
                --(INT('Data Sheet'!$B$19) &amp; "." &amp; RIGHT(BN274,3))
            )
        ),
        "OK"
    )
)</f>
        <v>OK</v>
      </c>
      <c r="P274" s="23" t="str">
        <f>IF(BR274&lt;&gt;"",
    IF(INT('Data Sheet'!$A$19)=INT('Data Sheet'!$B$15),
        --(INT('Data Sheet'!$A$15) &amp; "." &amp; BR274),
        IF(AND((--(INT('Data Sheet'!$A$15) &amp; "." &amp; BR274)&gt;=--('Data Sheet'!$A$15)), (--(INT('Data Sheet'!$A$15) &amp; "." &amp; BR274)&lt;=--('Data Sheet'!$B$15))),
            --(INT('Data Sheet'!$A$15) &amp; "." &amp; BR274),
            --(INT('Data Sheet'!$B$15) &amp; "." &amp; BR274)
        )
    ),
    IF(BQ274&lt;&gt;"",
        IF(INT('Data Sheet'!$A$15)=INT('Data Sheet'!$B$15),
            --(INT('Data Sheet'!$A$15) &amp; "." &amp; LEFT(BQ274,3)),
            IF(AND((--(INT('Data Sheet'!$A$15) &amp; "." &amp; LEFT(BQ274,3))&gt;=--('Data Sheet'!$A$15)), (--(INT('Data Sheet'!$A$15) &amp; "." &amp; LEFT(BQ274,3))&lt;=--('Data Sheet'!$B$15))),
                --(INT('Data Sheet'!$A$15) &amp; "." &amp; LEFT(BQ274,3)),
                --(INT('Data Sheet'!$B$15) &amp; "." &amp; LEFT(BQ274,3))
            )
        ),
        "OK"
    )
)</f>
        <v>OK</v>
      </c>
      <c r="Q274" s="23" t="str">
        <f>IF(BS274&lt;&gt;"",
    IF(INT('Data Sheet'!$A$19)=INT('Data Sheet'!$B$15),
        --(INT('Data Sheet'!$A$15) &amp; "." &amp; BS274),
        IF(AND((--(INT('Data Sheet'!$A$15) &amp; "." &amp; BS274)&gt;=--('Data Sheet'!$A$15)), (--(INT('Data Sheet'!$A$15) &amp; "." &amp; BS274)&lt;=--('Data Sheet'!$B$15))),
            --(INT('Data Sheet'!$A$15) &amp; "." &amp; BS274),
            --(INT('Data Sheet'!$B$15) &amp; "." &amp; BS274)
        )
    ),
    IF(BQ274&lt;&gt;"",
        IF(INT('Data Sheet'!$A$15)=INT('Data Sheet'!$B$15),
            --(INT('Data Sheet'!$A$15) &amp; "." &amp; RIGHT(BQ274,3)),
            IF(AND((--(INT('Data Sheet'!$A$15) &amp; "." &amp; RIGHT(BQ274,3))&gt;=--('Data Sheet'!$A$15)), (--(INT('Data Sheet'!$A$15) &amp; "." &amp; RIGHT(BQ274,3))&lt;=--('Data Sheet'!$B$15))),
                --(INT('Data Sheet'!$A$15) &amp; "." &amp; RIGHT(BQ274,3)),
                --(INT('Data Sheet'!$B$15) &amp; "." &amp; RIGHT(BQ274,3))
            )
        ),
        "OK"
    )
)</f>
        <v>OK</v>
      </c>
      <c r="R274" s="19"/>
      <c r="S274" s="19"/>
      <c r="T274" s="19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1"/>
      <c r="AU274" s="21"/>
      <c r="AV274" s="21"/>
      <c r="AW274" s="22"/>
      <c r="AX274" s="99"/>
      <c r="AY274" s="20"/>
      <c r="AZ274" s="20"/>
      <c r="BA274" s="22"/>
      <c r="BB274">
        <v>266</v>
      </c>
      <c r="BC274" s="80"/>
      <c r="BD274" s="80"/>
      <c r="BE274" s="80"/>
      <c r="BF274" s="80"/>
      <c r="BG274" s="32" t="str">
        <f t="shared" si="48"/>
        <v/>
      </c>
      <c r="BH274" s="78">
        <f t="shared" si="46"/>
        <v>0</v>
      </c>
      <c r="BI274" s="2">
        <f t="shared" si="49"/>
        <v>0</v>
      </c>
      <c r="BJ274" s="2">
        <f t="shared" si="50"/>
        <v>0</v>
      </c>
      <c r="BK274" s="2">
        <f t="shared" si="47"/>
        <v>0</v>
      </c>
    </row>
    <row r="275" spans="2:63" ht="15" customHeight="1" x14ac:dyDescent="0.25">
      <c r="B275" s="14">
        <v>267</v>
      </c>
      <c r="C275" s="95" t="str">
        <f t="shared" si="51"/>
        <v/>
      </c>
      <c r="D275" s="15" t="str">
        <f t="shared" si="56"/>
        <v>OK</v>
      </c>
      <c r="E275" s="16" t="e">
        <f>VLOOKUP('Data Sheet'!$B$8,'Data Sheet'!$I$2:$J$9,2,FALSE)</f>
        <v>#N/A</v>
      </c>
      <c r="F275" s="16" t="str">
        <f t="shared" si="52"/>
        <v/>
      </c>
      <c r="G275" s="103">
        <f t="shared" si="53"/>
        <v>0</v>
      </c>
      <c r="H275" s="17" t="s">
        <v>26</v>
      </c>
      <c r="I275" s="17" t="s">
        <v>26</v>
      </c>
      <c r="J275" s="17" t="str">
        <f>IF('Data Sheet'!$B$9="NC-50","N/A","OK")</f>
        <v>OK</v>
      </c>
      <c r="K275" s="17" t="str">
        <f>IF('Data Sheet'!$B$9="NC-50","N/A","OK")</f>
        <v>OK</v>
      </c>
      <c r="L275" s="17" t="str">
        <f t="shared" si="54"/>
        <v>OK</v>
      </c>
      <c r="M275" s="17" t="str">
        <f t="shared" si="55"/>
        <v>OK</v>
      </c>
      <c r="N275" s="18" t="str">
        <f>IF(BO275&lt;&gt;"",
    IF(INT('Data Sheet'!$A$19)=INT('Data Sheet'!$B$19),
        --(INT('Data Sheet'!$A$19) &amp; "." &amp; BO275),
        IF(AND((--(INT('Data Sheet'!$A$19) &amp; "." &amp; BO275)&gt;=--('Data Sheet'!$A$19)), (--(INT('Data Sheet'!$A$19) &amp; "." &amp; BO275)&lt;=--('Data Sheet'!$B$19))),
            --(INT('Data Sheet'!$A$19) &amp; "." &amp; BO275),
            --(INT('Data Sheet'!$B$19) &amp; "." &amp; BO275)
        )
    ),
    IF(BN275&lt;&gt;"",
        IF(INT('Data Sheet'!$A$19)=INT('Data Sheet'!$B$19),
            --(INT('Data Sheet'!$A$19) &amp; "." &amp; LEFT(BN275,3)),
            IF(AND((--(INT('Data Sheet'!$A$19) &amp; "." &amp; LEFT(BN275,3))&gt;=--('Data Sheet'!$A$19)), (--(INT('Data Sheet'!$A$19) &amp; "." &amp; LEFT(BN275,3))&lt;=--('Data Sheet'!$B$19))),
                --(INT('Data Sheet'!$A$19) &amp; "." &amp; LEFT(BN275,3)),
                --(INT('Data Sheet'!$B$19) &amp; "." &amp; LEFT(BN275,3))
            )
        ),
        "OK"
    )
)</f>
        <v>OK</v>
      </c>
      <c r="O275" s="23" t="str">
        <f>IF(BP275&lt;&gt;"",
    IF(INT('Data Sheet'!$A$19)=INT('Data Sheet'!$B$19),
        --(INT('Data Sheet'!$A$19) &amp; "." &amp; BP275),
        IF(AND((--(INT('Data Sheet'!$A$19) &amp; "." &amp; BP275)&gt;=--('Data Sheet'!$A$19)), (--(INT('Data Sheet'!$A$19) &amp; "." &amp; BP275)&lt;=--('Data Sheet'!$B$19))),
            --(INT('Data Sheet'!$A$19) &amp; "." &amp; BP275),
            --(INT('Data Sheet'!$B$19) &amp; "." &amp; BP275)
        )
    ),
    IF(BN275&lt;&gt;"",
        IF(INT('Data Sheet'!$A$19)=INT('Data Sheet'!$B$19),
            --(INT('Data Sheet'!$A$19) &amp; "." &amp; RIGHT(BN275,3)),
            IF(AND((--(INT('Data Sheet'!$A$19) &amp; "." &amp; RIGHT(BN275,3))&gt;=--('Data Sheet'!$A$19)), (--(INT('Data Sheet'!$A$19) &amp; "." &amp; RIGHT(BN275,3))&lt;=--('Data Sheet'!$B$19))),
                --(INT('Data Sheet'!$A$19) &amp; "." &amp; RIGHT(BN275,3)),
                --(INT('Data Sheet'!$B$19) &amp; "." &amp; RIGHT(BN275,3))
            )
        ),
        "OK"
    )
)</f>
        <v>OK</v>
      </c>
      <c r="P275" s="23" t="str">
        <f>IF(BR275&lt;&gt;"",
    IF(INT('Data Sheet'!$A$19)=INT('Data Sheet'!$B$15),
        --(INT('Data Sheet'!$A$15) &amp; "." &amp; BR275),
        IF(AND((--(INT('Data Sheet'!$A$15) &amp; "." &amp; BR275)&gt;=--('Data Sheet'!$A$15)), (--(INT('Data Sheet'!$A$15) &amp; "." &amp; BR275)&lt;=--('Data Sheet'!$B$15))),
            --(INT('Data Sheet'!$A$15) &amp; "." &amp; BR275),
            --(INT('Data Sheet'!$B$15) &amp; "." &amp; BR275)
        )
    ),
    IF(BQ275&lt;&gt;"",
        IF(INT('Data Sheet'!$A$15)=INT('Data Sheet'!$B$15),
            --(INT('Data Sheet'!$A$15) &amp; "." &amp; LEFT(BQ275,3)),
            IF(AND((--(INT('Data Sheet'!$A$15) &amp; "." &amp; LEFT(BQ275,3))&gt;=--('Data Sheet'!$A$15)), (--(INT('Data Sheet'!$A$15) &amp; "." &amp; LEFT(BQ275,3))&lt;=--('Data Sheet'!$B$15))),
                --(INT('Data Sheet'!$A$15) &amp; "." &amp; LEFT(BQ275,3)),
                --(INT('Data Sheet'!$B$15) &amp; "." &amp; LEFT(BQ275,3))
            )
        ),
        "OK"
    )
)</f>
        <v>OK</v>
      </c>
      <c r="Q275" s="23" t="str">
        <f>IF(BS275&lt;&gt;"",
    IF(INT('Data Sheet'!$A$19)=INT('Data Sheet'!$B$15),
        --(INT('Data Sheet'!$A$15) &amp; "." &amp; BS275),
        IF(AND((--(INT('Data Sheet'!$A$15) &amp; "." &amp; BS275)&gt;=--('Data Sheet'!$A$15)), (--(INT('Data Sheet'!$A$15) &amp; "." &amp; BS275)&lt;=--('Data Sheet'!$B$15))),
            --(INT('Data Sheet'!$A$15) &amp; "." &amp; BS275),
            --(INT('Data Sheet'!$B$15) &amp; "." &amp; BS275)
        )
    ),
    IF(BQ275&lt;&gt;"",
        IF(INT('Data Sheet'!$A$15)=INT('Data Sheet'!$B$15),
            --(INT('Data Sheet'!$A$15) &amp; "." &amp; RIGHT(BQ275,3)),
            IF(AND((--(INT('Data Sheet'!$A$15) &amp; "." &amp; RIGHT(BQ275,3))&gt;=--('Data Sheet'!$A$15)), (--(INT('Data Sheet'!$A$15) &amp; "." &amp; RIGHT(BQ275,3))&lt;=--('Data Sheet'!$B$15))),
                --(INT('Data Sheet'!$A$15) &amp; "." &amp; RIGHT(BQ275,3)),
                --(INT('Data Sheet'!$B$15) &amp; "." &amp; RIGHT(BQ275,3))
            )
        ),
        "OK"
    )
)</f>
        <v>OK</v>
      </c>
      <c r="R275" s="19"/>
      <c r="S275" s="19"/>
      <c r="T275" s="19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1"/>
      <c r="AU275" s="21"/>
      <c r="AV275" s="21"/>
      <c r="AW275" s="22"/>
      <c r="AX275" s="99"/>
      <c r="AY275" s="20"/>
      <c r="AZ275" s="20"/>
      <c r="BA275" s="22"/>
      <c r="BB275">
        <v>267</v>
      </c>
      <c r="BC275" s="80"/>
      <c r="BD275" s="80"/>
      <c r="BE275" s="80"/>
      <c r="BF275" s="80"/>
      <c r="BG275" s="32" t="str">
        <f t="shared" si="48"/>
        <v/>
      </c>
      <c r="BH275" s="78">
        <f t="shared" si="46"/>
        <v>0</v>
      </c>
      <c r="BI275" s="2">
        <f t="shared" si="49"/>
        <v>0</v>
      </c>
      <c r="BJ275" s="2">
        <f t="shared" si="50"/>
        <v>0</v>
      </c>
      <c r="BK275" s="2">
        <f t="shared" si="47"/>
        <v>0</v>
      </c>
    </row>
    <row r="276" spans="2:63" ht="15" customHeight="1" x14ac:dyDescent="0.25">
      <c r="B276" s="14">
        <v>268</v>
      </c>
      <c r="C276" s="95" t="str">
        <f t="shared" si="51"/>
        <v/>
      </c>
      <c r="D276" s="15" t="str">
        <f t="shared" si="56"/>
        <v>OK</v>
      </c>
      <c r="E276" s="16" t="e">
        <f>VLOOKUP('Data Sheet'!$B$8,'Data Sheet'!$I$2:$J$9,2,FALSE)</f>
        <v>#N/A</v>
      </c>
      <c r="F276" s="16" t="str">
        <f t="shared" si="52"/>
        <v/>
      </c>
      <c r="G276" s="103">
        <f t="shared" si="53"/>
        <v>0</v>
      </c>
      <c r="H276" s="17" t="s">
        <v>26</v>
      </c>
      <c r="I276" s="17" t="s">
        <v>26</v>
      </c>
      <c r="J276" s="17" t="str">
        <f>IF('Data Sheet'!$B$9="NC-50","N/A","OK")</f>
        <v>OK</v>
      </c>
      <c r="K276" s="17" t="str">
        <f>IF('Data Sheet'!$B$9="NC-50","N/A","OK")</f>
        <v>OK</v>
      </c>
      <c r="L276" s="17" t="str">
        <f t="shared" si="54"/>
        <v>OK</v>
      </c>
      <c r="M276" s="17" t="str">
        <f t="shared" si="55"/>
        <v>OK</v>
      </c>
      <c r="N276" s="18" t="str">
        <f>IF(BO276&lt;&gt;"",
    IF(INT('Data Sheet'!$A$19)=INT('Data Sheet'!$B$19),
        --(INT('Data Sheet'!$A$19) &amp; "." &amp; BO276),
        IF(AND((--(INT('Data Sheet'!$A$19) &amp; "." &amp; BO276)&gt;=--('Data Sheet'!$A$19)), (--(INT('Data Sheet'!$A$19) &amp; "." &amp; BO276)&lt;=--('Data Sheet'!$B$19))),
            --(INT('Data Sheet'!$A$19) &amp; "." &amp; BO276),
            --(INT('Data Sheet'!$B$19) &amp; "." &amp; BO276)
        )
    ),
    IF(BN276&lt;&gt;"",
        IF(INT('Data Sheet'!$A$19)=INT('Data Sheet'!$B$19),
            --(INT('Data Sheet'!$A$19) &amp; "." &amp; LEFT(BN276,3)),
            IF(AND((--(INT('Data Sheet'!$A$19) &amp; "." &amp; LEFT(BN276,3))&gt;=--('Data Sheet'!$A$19)), (--(INT('Data Sheet'!$A$19) &amp; "." &amp; LEFT(BN276,3))&lt;=--('Data Sheet'!$B$19))),
                --(INT('Data Sheet'!$A$19) &amp; "." &amp; LEFT(BN276,3)),
                --(INT('Data Sheet'!$B$19) &amp; "." &amp; LEFT(BN276,3))
            )
        ),
        "OK"
    )
)</f>
        <v>OK</v>
      </c>
      <c r="O276" s="23" t="str">
        <f>IF(BP276&lt;&gt;"",
    IF(INT('Data Sheet'!$A$19)=INT('Data Sheet'!$B$19),
        --(INT('Data Sheet'!$A$19) &amp; "." &amp; BP276),
        IF(AND((--(INT('Data Sheet'!$A$19) &amp; "." &amp; BP276)&gt;=--('Data Sheet'!$A$19)), (--(INT('Data Sheet'!$A$19) &amp; "." &amp; BP276)&lt;=--('Data Sheet'!$B$19))),
            --(INT('Data Sheet'!$A$19) &amp; "." &amp; BP276),
            --(INT('Data Sheet'!$B$19) &amp; "." &amp; BP276)
        )
    ),
    IF(BN276&lt;&gt;"",
        IF(INT('Data Sheet'!$A$19)=INT('Data Sheet'!$B$19),
            --(INT('Data Sheet'!$A$19) &amp; "." &amp; RIGHT(BN276,3)),
            IF(AND((--(INT('Data Sheet'!$A$19) &amp; "." &amp; RIGHT(BN276,3))&gt;=--('Data Sheet'!$A$19)), (--(INT('Data Sheet'!$A$19) &amp; "." &amp; RIGHT(BN276,3))&lt;=--('Data Sheet'!$B$19))),
                --(INT('Data Sheet'!$A$19) &amp; "." &amp; RIGHT(BN276,3)),
                --(INT('Data Sheet'!$B$19) &amp; "." &amp; RIGHT(BN276,3))
            )
        ),
        "OK"
    )
)</f>
        <v>OK</v>
      </c>
      <c r="P276" s="23" t="str">
        <f>IF(BR276&lt;&gt;"",
    IF(INT('Data Sheet'!$A$19)=INT('Data Sheet'!$B$15),
        --(INT('Data Sheet'!$A$15) &amp; "." &amp; BR276),
        IF(AND((--(INT('Data Sheet'!$A$15) &amp; "." &amp; BR276)&gt;=--('Data Sheet'!$A$15)), (--(INT('Data Sheet'!$A$15) &amp; "." &amp; BR276)&lt;=--('Data Sheet'!$B$15))),
            --(INT('Data Sheet'!$A$15) &amp; "." &amp; BR276),
            --(INT('Data Sheet'!$B$15) &amp; "." &amp; BR276)
        )
    ),
    IF(BQ276&lt;&gt;"",
        IF(INT('Data Sheet'!$A$15)=INT('Data Sheet'!$B$15),
            --(INT('Data Sheet'!$A$15) &amp; "." &amp; LEFT(BQ276,3)),
            IF(AND((--(INT('Data Sheet'!$A$15) &amp; "." &amp; LEFT(BQ276,3))&gt;=--('Data Sheet'!$A$15)), (--(INT('Data Sheet'!$A$15) &amp; "." &amp; LEFT(BQ276,3))&lt;=--('Data Sheet'!$B$15))),
                --(INT('Data Sheet'!$A$15) &amp; "." &amp; LEFT(BQ276,3)),
                --(INT('Data Sheet'!$B$15) &amp; "." &amp; LEFT(BQ276,3))
            )
        ),
        "OK"
    )
)</f>
        <v>OK</v>
      </c>
      <c r="Q276" s="23" t="str">
        <f>IF(BS276&lt;&gt;"",
    IF(INT('Data Sheet'!$A$19)=INT('Data Sheet'!$B$15),
        --(INT('Data Sheet'!$A$15) &amp; "." &amp; BS276),
        IF(AND((--(INT('Data Sheet'!$A$15) &amp; "." &amp; BS276)&gt;=--('Data Sheet'!$A$15)), (--(INT('Data Sheet'!$A$15) &amp; "." &amp; BS276)&lt;=--('Data Sheet'!$B$15))),
            --(INT('Data Sheet'!$A$15) &amp; "." &amp; BS276),
            --(INT('Data Sheet'!$B$15) &amp; "." &amp; BS276)
        )
    ),
    IF(BQ276&lt;&gt;"",
        IF(INT('Data Sheet'!$A$15)=INT('Data Sheet'!$B$15),
            --(INT('Data Sheet'!$A$15) &amp; "." &amp; RIGHT(BQ276,3)),
            IF(AND((--(INT('Data Sheet'!$A$15) &amp; "." &amp; RIGHT(BQ276,3))&gt;=--('Data Sheet'!$A$15)), (--(INT('Data Sheet'!$A$15) &amp; "." &amp; RIGHT(BQ276,3))&lt;=--('Data Sheet'!$B$15))),
                --(INT('Data Sheet'!$A$15) &amp; "." &amp; RIGHT(BQ276,3)),
                --(INT('Data Sheet'!$B$15) &amp; "." &amp; RIGHT(BQ276,3))
            )
        ),
        "OK"
    )
)</f>
        <v>OK</v>
      </c>
      <c r="R276" s="19"/>
      <c r="S276" s="19"/>
      <c r="T276" s="19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1"/>
      <c r="AU276" s="21"/>
      <c r="AV276" s="21"/>
      <c r="AW276" s="22"/>
      <c r="AX276" s="99"/>
      <c r="AY276" s="20"/>
      <c r="AZ276" s="20"/>
      <c r="BA276" s="22"/>
      <c r="BB276">
        <v>268</v>
      </c>
      <c r="BC276" s="80"/>
      <c r="BD276" s="80"/>
      <c r="BE276" s="80"/>
      <c r="BF276" s="80"/>
      <c r="BG276" s="32" t="str">
        <f t="shared" si="48"/>
        <v/>
      </c>
      <c r="BH276" s="78">
        <f t="shared" si="46"/>
        <v>0</v>
      </c>
      <c r="BI276" s="2">
        <f t="shared" si="49"/>
        <v>0</v>
      </c>
      <c r="BJ276" s="2">
        <f t="shared" si="50"/>
        <v>0</v>
      </c>
      <c r="BK276" s="2">
        <f t="shared" si="47"/>
        <v>0</v>
      </c>
    </row>
    <row r="277" spans="2:63" ht="15" customHeight="1" x14ac:dyDescent="0.25">
      <c r="B277" s="14">
        <v>269</v>
      </c>
      <c r="C277" s="95" t="str">
        <f t="shared" si="51"/>
        <v/>
      </c>
      <c r="D277" s="15" t="str">
        <f t="shared" si="56"/>
        <v>OK</v>
      </c>
      <c r="E277" s="16" t="e">
        <f>VLOOKUP('Data Sheet'!$B$8,'Data Sheet'!$I$2:$J$9,2,FALSE)</f>
        <v>#N/A</v>
      </c>
      <c r="F277" s="16" t="str">
        <f t="shared" si="52"/>
        <v/>
      </c>
      <c r="G277" s="103">
        <f t="shared" si="53"/>
        <v>0</v>
      </c>
      <c r="H277" s="17" t="s">
        <v>26</v>
      </c>
      <c r="I277" s="17" t="s">
        <v>26</v>
      </c>
      <c r="J277" s="17" t="str">
        <f>IF('Data Sheet'!$B$9="NC-50","N/A","OK")</f>
        <v>OK</v>
      </c>
      <c r="K277" s="17" t="str">
        <f>IF('Data Sheet'!$B$9="NC-50","N/A","OK")</f>
        <v>OK</v>
      </c>
      <c r="L277" s="17" t="str">
        <f t="shared" si="54"/>
        <v>OK</v>
      </c>
      <c r="M277" s="17" t="str">
        <f t="shared" si="55"/>
        <v>OK</v>
      </c>
      <c r="N277" s="18" t="str">
        <f>IF(BO277&lt;&gt;"",
    IF(INT('Data Sheet'!$A$19)=INT('Data Sheet'!$B$19),
        --(INT('Data Sheet'!$A$19) &amp; "." &amp; BO277),
        IF(AND((--(INT('Data Sheet'!$A$19) &amp; "." &amp; BO277)&gt;=--('Data Sheet'!$A$19)), (--(INT('Data Sheet'!$A$19) &amp; "." &amp; BO277)&lt;=--('Data Sheet'!$B$19))),
            --(INT('Data Sheet'!$A$19) &amp; "." &amp; BO277),
            --(INT('Data Sheet'!$B$19) &amp; "." &amp; BO277)
        )
    ),
    IF(BN277&lt;&gt;"",
        IF(INT('Data Sheet'!$A$19)=INT('Data Sheet'!$B$19),
            --(INT('Data Sheet'!$A$19) &amp; "." &amp; LEFT(BN277,3)),
            IF(AND((--(INT('Data Sheet'!$A$19) &amp; "." &amp; LEFT(BN277,3))&gt;=--('Data Sheet'!$A$19)), (--(INT('Data Sheet'!$A$19) &amp; "." &amp; LEFT(BN277,3))&lt;=--('Data Sheet'!$B$19))),
                --(INT('Data Sheet'!$A$19) &amp; "." &amp; LEFT(BN277,3)),
                --(INT('Data Sheet'!$B$19) &amp; "." &amp; LEFT(BN277,3))
            )
        ),
        "OK"
    )
)</f>
        <v>OK</v>
      </c>
      <c r="O277" s="23" t="str">
        <f>IF(BP277&lt;&gt;"",
    IF(INT('Data Sheet'!$A$19)=INT('Data Sheet'!$B$19),
        --(INT('Data Sheet'!$A$19) &amp; "." &amp; BP277),
        IF(AND((--(INT('Data Sheet'!$A$19) &amp; "." &amp; BP277)&gt;=--('Data Sheet'!$A$19)), (--(INT('Data Sheet'!$A$19) &amp; "." &amp; BP277)&lt;=--('Data Sheet'!$B$19))),
            --(INT('Data Sheet'!$A$19) &amp; "." &amp; BP277),
            --(INT('Data Sheet'!$B$19) &amp; "." &amp; BP277)
        )
    ),
    IF(BN277&lt;&gt;"",
        IF(INT('Data Sheet'!$A$19)=INT('Data Sheet'!$B$19),
            --(INT('Data Sheet'!$A$19) &amp; "." &amp; RIGHT(BN277,3)),
            IF(AND((--(INT('Data Sheet'!$A$19) &amp; "." &amp; RIGHT(BN277,3))&gt;=--('Data Sheet'!$A$19)), (--(INT('Data Sheet'!$A$19) &amp; "." &amp; RIGHT(BN277,3))&lt;=--('Data Sheet'!$B$19))),
                --(INT('Data Sheet'!$A$19) &amp; "." &amp; RIGHT(BN277,3)),
                --(INT('Data Sheet'!$B$19) &amp; "." &amp; RIGHT(BN277,3))
            )
        ),
        "OK"
    )
)</f>
        <v>OK</v>
      </c>
      <c r="P277" s="23" t="str">
        <f>IF(BR277&lt;&gt;"",
    IF(INT('Data Sheet'!$A$19)=INT('Data Sheet'!$B$15),
        --(INT('Data Sheet'!$A$15) &amp; "." &amp; BR277),
        IF(AND((--(INT('Data Sheet'!$A$15) &amp; "." &amp; BR277)&gt;=--('Data Sheet'!$A$15)), (--(INT('Data Sheet'!$A$15) &amp; "." &amp; BR277)&lt;=--('Data Sheet'!$B$15))),
            --(INT('Data Sheet'!$A$15) &amp; "." &amp; BR277),
            --(INT('Data Sheet'!$B$15) &amp; "." &amp; BR277)
        )
    ),
    IF(BQ277&lt;&gt;"",
        IF(INT('Data Sheet'!$A$15)=INT('Data Sheet'!$B$15),
            --(INT('Data Sheet'!$A$15) &amp; "." &amp; LEFT(BQ277,3)),
            IF(AND((--(INT('Data Sheet'!$A$15) &amp; "." &amp; LEFT(BQ277,3))&gt;=--('Data Sheet'!$A$15)), (--(INT('Data Sheet'!$A$15) &amp; "." &amp; LEFT(BQ277,3))&lt;=--('Data Sheet'!$B$15))),
                --(INT('Data Sheet'!$A$15) &amp; "." &amp; LEFT(BQ277,3)),
                --(INT('Data Sheet'!$B$15) &amp; "." &amp; LEFT(BQ277,3))
            )
        ),
        "OK"
    )
)</f>
        <v>OK</v>
      </c>
      <c r="Q277" s="23" t="str">
        <f>IF(BS277&lt;&gt;"",
    IF(INT('Data Sheet'!$A$19)=INT('Data Sheet'!$B$15),
        --(INT('Data Sheet'!$A$15) &amp; "." &amp; BS277),
        IF(AND((--(INT('Data Sheet'!$A$15) &amp; "." &amp; BS277)&gt;=--('Data Sheet'!$A$15)), (--(INT('Data Sheet'!$A$15) &amp; "." &amp; BS277)&lt;=--('Data Sheet'!$B$15))),
            --(INT('Data Sheet'!$A$15) &amp; "." &amp; BS277),
            --(INT('Data Sheet'!$B$15) &amp; "." &amp; BS277)
        )
    ),
    IF(BQ277&lt;&gt;"",
        IF(INT('Data Sheet'!$A$15)=INT('Data Sheet'!$B$15),
            --(INT('Data Sheet'!$A$15) &amp; "." &amp; RIGHT(BQ277,3)),
            IF(AND((--(INT('Data Sheet'!$A$15) &amp; "." &amp; RIGHT(BQ277,3))&gt;=--('Data Sheet'!$A$15)), (--(INT('Data Sheet'!$A$15) &amp; "." &amp; RIGHT(BQ277,3))&lt;=--('Data Sheet'!$B$15))),
                --(INT('Data Sheet'!$A$15) &amp; "." &amp; RIGHT(BQ277,3)),
                --(INT('Data Sheet'!$B$15) &amp; "." &amp; RIGHT(BQ277,3))
            )
        ),
        "OK"
    )
)</f>
        <v>OK</v>
      </c>
      <c r="R277" s="19"/>
      <c r="S277" s="19"/>
      <c r="T277" s="19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1"/>
      <c r="AU277" s="21"/>
      <c r="AV277" s="21"/>
      <c r="AW277" s="22"/>
      <c r="AX277" s="99"/>
      <c r="AY277" s="20"/>
      <c r="AZ277" s="20"/>
      <c r="BA277" s="22"/>
      <c r="BB277">
        <v>269</v>
      </c>
      <c r="BC277" s="80"/>
      <c r="BD277" s="80"/>
      <c r="BE277" s="80"/>
      <c r="BF277" s="80"/>
      <c r="BG277" s="32" t="str">
        <f t="shared" si="48"/>
        <v/>
      </c>
      <c r="BH277" s="78">
        <f t="shared" si="46"/>
        <v>0</v>
      </c>
      <c r="BI277" s="2">
        <f t="shared" si="49"/>
        <v>0</v>
      </c>
      <c r="BJ277" s="2">
        <f t="shared" si="50"/>
        <v>0</v>
      </c>
      <c r="BK277" s="2">
        <f t="shared" si="47"/>
        <v>0</v>
      </c>
    </row>
    <row r="278" spans="2:63" ht="15" customHeight="1" x14ac:dyDescent="0.25">
      <c r="B278" s="14">
        <v>270</v>
      </c>
      <c r="C278" s="95" t="str">
        <f t="shared" si="51"/>
        <v/>
      </c>
      <c r="D278" s="15" t="str">
        <f t="shared" si="56"/>
        <v>OK</v>
      </c>
      <c r="E278" s="16" t="e">
        <f>VLOOKUP('Data Sheet'!$B$8,'Data Sheet'!$I$2:$J$9,2,FALSE)</f>
        <v>#N/A</v>
      </c>
      <c r="F278" s="16" t="str">
        <f t="shared" si="52"/>
        <v/>
      </c>
      <c r="G278" s="103">
        <f t="shared" si="53"/>
        <v>0</v>
      </c>
      <c r="H278" s="17" t="s">
        <v>26</v>
      </c>
      <c r="I278" s="17" t="s">
        <v>26</v>
      </c>
      <c r="J278" s="17" t="str">
        <f>IF('Data Sheet'!$B$9="NC-50","N/A","OK")</f>
        <v>OK</v>
      </c>
      <c r="K278" s="17" t="str">
        <f>IF('Data Sheet'!$B$9="NC-50","N/A","OK")</f>
        <v>OK</v>
      </c>
      <c r="L278" s="17" t="str">
        <f t="shared" si="54"/>
        <v>OK</v>
      </c>
      <c r="M278" s="17" t="str">
        <f t="shared" si="55"/>
        <v>OK</v>
      </c>
      <c r="N278" s="18" t="str">
        <f>IF(BO278&lt;&gt;"",
    IF(INT('Data Sheet'!$A$19)=INT('Data Sheet'!$B$19),
        --(INT('Data Sheet'!$A$19) &amp; "." &amp; BO278),
        IF(AND((--(INT('Data Sheet'!$A$19) &amp; "." &amp; BO278)&gt;=--('Data Sheet'!$A$19)), (--(INT('Data Sheet'!$A$19) &amp; "." &amp; BO278)&lt;=--('Data Sheet'!$B$19))),
            --(INT('Data Sheet'!$A$19) &amp; "." &amp; BO278),
            --(INT('Data Sheet'!$B$19) &amp; "." &amp; BO278)
        )
    ),
    IF(BN278&lt;&gt;"",
        IF(INT('Data Sheet'!$A$19)=INT('Data Sheet'!$B$19),
            --(INT('Data Sheet'!$A$19) &amp; "." &amp; LEFT(BN278,3)),
            IF(AND((--(INT('Data Sheet'!$A$19) &amp; "." &amp; LEFT(BN278,3))&gt;=--('Data Sheet'!$A$19)), (--(INT('Data Sheet'!$A$19) &amp; "." &amp; LEFT(BN278,3))&lt;=--('Data Sheet'!$B$19))),
                --(INT('Data Sheet'!$A$19) &amp; "." &amp; LEFT(BN278,3)),
                --(INT('Data Sheet'!$B$19) &amp; "." &amp; LEFT(BN278,3))
            )
        ),
        "OK"
    )
)</f>
        <v>OK</v>
      </c>
      <c r="O278" s="23" t="str">
        <f>IF(BP278&lt;&gt;"",
    IF(INT('Data Sheet'!$A$19)=INT('Data Sheet'!$B$19),
        --(INT('Data Sheet'!$A$19) &amp; "." &amp; BP278),
        IF(AND((--(INT('Data Sheet'!$A$19) &amp; "." &amp; BP278)&gt;=--('Data Sheet'!$A$19)), (--(INT('Data Sheet'!$A$19) &amp; "." &amp; BP278)&lt;=--('Data Sheet'!$B$19))),
            --(INT('Data Sheet'!$A$19) &amp; "." &amp; BP278),
            --(INT('Data Sheet'!$B$19) &amp; "." &amp; BP278)
        )
    ),
    IF(BN278&lt;&gt;"",
        IF(INT('Data Sheet'!$A$19)=INT('Data Sheet'!$B$19),
            --(INT('Data Sheet'!$A$19) &amp; "." &amp; RIGHT(BN278,3)),
            IF(AND((--(INT('Data Sheet'!$A$19) &amp; "." &amp; RIGHT(BN278,3))&gt;=--('Data Sheet'!$A$19)), (--(INT('Data Sheet'!$A$19) &amp; "." &amp; RIGHT(BN278,3))&lt;=--('Data Sheet'!$B$19))),
                --(INT('Data Sheet'!$A$19) &amp; "." &amp; RIGHT(BN278,3)),
                --(INT('Data Sheet'!$B$19) &amp; "." &amp; RIGHT(BN278,3))
            )
        ),
        "OK"
    )
)</f>
        <v>OK</v>
      </c>
      <c r="P278" s="23" t="str">
        <f>IF(BR278&lt;&gt;"",
    IF(INT('Data Sheet'!$A$19)=INT('Data Sheet'!$B$15),
        --(INT('Data Sheet'!$A$15) &amp; "." &amp; BR278),
        IF(AND((--(INT('Data Sheet'!$A$15) &amp; "." &amp; BR278)&gt;=--('Data Sheet'!$A$15)), (--(INT('Data Sheet'!$A$15) &amp; "." &amp; BR278)&lt;=--('Data Sheet'!$B$15))),
            --(INT('Data Sheet'!$A$15) &amp; "." &amp; BR278),
            --(INT('Data Sheet'!$B$15) &amp; "." &amp; BR278)
        )
    ),
    IF(BQ278&lt;&gt;"",
        IF(INT('Data Sheet'!$A$15)=INT('Data Sheet'!$B$15),
            --(INT('Data Sheet'!$A$15) &amp; "." &amp; LEFT(BQ278,3)),
            IF(AND((--(INT('Data Sheet'!$A$15) &amp; "." &amp; LEFT(BQ278,3))&gt;=--('Data Sheet'!$A$15)), (--(INT('Data Sheet'!$A$15) &amp; "." &amp; LEFT(BQ278,3))&lt;=--('Data Sheet'!$B$15))),
                --(INT('Data Sheet'!$A$15) &amp; "." &amp; LEFT(BQ278,3)),
                --(INT('Data Sheet'!$B$15) &amp; "." &amp; LEFT(BQ278,3))
            )
        ),
        "OK"
    )
)</f>
        <v>OK</v>
      </c>
      <c r="Q278" s="23" t="str">
        <f>IF(BS278&lt;&gt;"",
    IF(INT('Data Sheet'!$A$19)=INT('Data Sheet'!$B$15),
        --(INT('Data Sheet'!$A$15) &amp; "." &amp; BS278),
        IF(AND((--(INT('Data Sheet'!$A$15) &amp; "." &amp; BS278)&gt;=--('Data Sheet'!$A$15)), (--(INT('Data Sheet'!$A$15) &amp; "." &amp; BS278)&lt;=--('Data Sheet'!$B$15))),
            --(INT('Data Sheet'!$A$15) &amp; "." &amp; BS278),
            --(INT('Data Sheet'!$B$15) &amp; "." &amp; BS278)
        )
    ),
    IF(BQ278&lt;&gt;"",
        IF(INT('Data Sheet'!$A$15)=INT('Data Sheet'!$B$15),
            --(INT('Data Sheet'!$A$15) &amp; "." &amp; RIGHT(BQ278,3)),
            IF(AND((--(INT('Data Sheet'!$A$15) &amp; "." &amp; RIGHT(BQ278,3))&gt;=--('Data Sheet'!$A$15)), (--(INT('Data Sheet'!$A$15) &amp; "." &amp; RIGHT(BQ278,3))&lt;=--('Data Sheet'!$B$15))),
                --(INT('Data Sheet'!$A$15) &amp; "." &amp; RIGHT(BQ278,3)),
                --(INT('Data Sheet'!$B$15) &amp; "." &amp; RIGHT(BQ278,3))
            )
        ),
        "OK"
    )
)</f>
        <v>OK</v>
      </c>
      <c r="R278" s="19"/>
      <c r="S278" s="19"/>
      <c r="T278" s="19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1"/>
      <c r="AU278" s="21"/>
      <c r="AV278" s="21"/>
      <c r="AW278" s="22"/>
      <c r="AX278" s="99"/>
      <c r="AY278" s="20"/>
      <c r="AZ278" s="20"/>
      <c r="BA278" s="22"/>
      <c r="BB278">
        <v>270</v>
      </c>
      <c r="BC278" s="80"/>
      <c r="BD278" s="80"/>
      <c r="BE278" s="80"/>
      <c r="BF278" s="80"/>
      <c r="BG278" s="32" t="str">
        <f t="shared" si="48"/>
        <v/>
      </c>
      <c r="BH278" s="78">
        <f t="shared" si="46"/>
        <v>0</v>
      </c>
      <c r="BI278" s="2">
        <f t="shared" si="49"/>
        <v>0</v>
      </c>
      <c r="BJ278" s="2">
        <f t="shared" si="50"/>
        <v>0</v>
      </c>
      <c r="BK278" s="2">
        <f t="shared" si="47"/>
        <v>0</v>
      </c>
    </row>
    <row r="279" spans="2:63" ht="15" customHeight="1" x14ac:dyDescent="0.25">
      <c r="B279" s="14">
        <v>271</v>
      </c>
      <c r="C279" s="95" t="str">
        <f t="shared" si="51"/>
        <v/>
      </c>
      <c r="D279" s="15" t="str">
        <f t="shared" si="56"/>
        <v>OK</v>
      </c>
      <c r="E279" s="16" t="e">
        <f>VLOOKUP('Data Sheet'!$B$8,'Data Sheet'!$I$2:$J$9,2,FALSE)</f>
        <v>#N/A</v>
      </c>
      <c r="F279" s="16" t="str">
        <f t="shared" si="52"/>
        <v/>
      </c>
      <c r="G279" s="103">
        <f t="shared" si="53"/>
        <v>0</v>
      </c>
      <c r="H279" s="17" t="s">
        <v>26</v>
      </c>
      <c r="I279" s="17" t="s">
        <v>26</v>
      </c>
      <c r="J279" s="17" t="str">
        <f>IF('Data Sheet'!$B$9="NC-50","N/A","OK")</f>
        <v>OK</v>
      </c>
      <c r="K279" s="17" t="str">
        <f>IF('Data Sheet'!$B$9="NC-50","N/A","OK")</f>
        <v>OK</v>
      </c>
      <c r="L279" s="17" t="str">
        <f t="shared" si="54"/>
        <v>OK</v>
      </c>
      <c r="M279" s="17" t="str">
        <f t="shared" si="55"/>
        <v>OK</v>
      </c>
      <c r="N279" s="18" t="str">
        <f>IF(BO279&lt;&gt;"",
    IF(INT('Data Sheet'!$A$19)=INT('Data Sheet'!$B$19),
        --(INT('Data Sheet'!$A$19) &amp; "." &amp; BO279),
        IF(AND((--(INT('Data Sheet'!$A$19) &amp; "." &amp; BO279)&gt;=--('Data Sheet'!$A$19)), (--(INT('Data Sheet'!$A$19) &amp; "." &amp; BO279)&lt;=--('Data Sheet'!$B$19))),
            --(INT('Data Sheet'!$A$19) &amp; "." &amp; BO279),
            --(INT('Data Sheet'!$B$19) &amp; "." &amp; BO279)
        )
    ),
    IF(BN279&lt;&gt;"",
        IF(INT('Data Sheet'!$A$19)=INT('Data Sheet'!$B$19),
            --(INT('Data Sheet'!$A$19) &amp; "." &amp; LEFT(BN279,3)),
            IF(AND((--(INT('Data Sheet'!$A$19) &amp; "." &amp; LEFT(BN279,3))&gt;=--('Data Sheet'!$A$19)), (--(INT('Data Sheet'!$A$19) &amp; "." &amp; LEFT(BN279,3))&lt;=--('Data Sheet'!$B$19))),
                --(INT('Data Sheet'!$A$19) &amp; "." &amp; LEFT(BN279,3)),
                --(INT('Data Sheet'!$B$19) &amp; "." &amp; LEFT(BN279,3))
            )
        ),
        "OK"
    )
)</f>
        <v>OK</v>
      </c>
      <c r="O279" s="23" t="str">
        <f>IF(BP279&lt;&gt;"",
    IF(INT('Data Sheet'!$A$19)=INT('Data Sheet'!$B$19),
        --(INT('Data Sheet'!$A$19) &amp; "." &amp; BP279),
        IF(AND((--(INT('Data Sheet'!$A$19) &amp; "." &amp; BP279)&gt;=--('Data Sheet'!$A$19)), (--(INT('Data Sheet'!$A$19) &amp; "." &amp; BP279)&lt;=--('Data Sheet'!$B$19))),
            --(INT('Data Sheet'!$A$19) &amp; "." &amp; BP279),
            --(INT('Data Sheet'!$B$19) &amp; "." &amp; BP279)
        )
    ),
    IF(BN279&lt;&gt;"",
        IF(INT('Data Sheet'!$A$19)=INT('Data Sheet'!$B$19),
            --(INT('Data Sheet'!$A$19) &amp; "." &amp; RIGHT(BN279,3)),
            IF(AND((--(INT('Data Sheet'!$A$19) &amp; "." &amp; RIGHT(BN279,3))&gt;=--('Data Sheet'!$A$19)), (--(INT('Data Sheet'!$A$19) &amp; "." &amp; RIGHT(BN279,3))&lt;=--('Data Sheet'!$B$19))),
                --(INT('Data Sheet'!$A$19) &amp; "." &amp; RIGHT(BN279,3)),
                --(INT('Data Sheet'!$B$19) &amp; "." &amp; RIGHT(BN279,3))
            )
        ),
        "OK"
    )
)</f>
        <v>OK</v>
      </c>
      <c r="P279" s="23" t="str">
        <f>IF(BR279&lt;&gt;"",
    IF(INT('Data Sheet'!$A$19)=INT('Data Sheet'!$B$15),
        --(INT('Data Sheet'!$A$15) &amp; "." &amp; BR279),
        IF(AND((--(INT('Data Sheet'!$A$15) &amp; "." &amp; BR279)&gt;=--('Data Sheet'!$A$15)), (--(INT('Data Sheet'!$A$15) &amp; "." &amp; BR279)&lt;=--('Data Sheet'!$B$15))),
            --(INT('Data Sheet'!$A$15) &amp; "." &amp; BR279),
            --(INT('Data Sheet'!$B$15) &amp; "." &amp; BR279)
        )
    ),
    IF(BQ279&lt;&gt;"",
        IF(INT('Data Sheet'!$A$15)=INT('Data Sheet'!$B$15),
            --(INT('Data Sheet'!$A$15) &amp; "." &amp; LEFT(BQ279,3)),
            IF(AND((--(INT('Data Sheet'!$A$15) &amp; "." &amp; LEFT(BQ279,3))&gt;=--('Data Sheet'!$A$15)), (--(INT('Data Sheet'!$A$15) &amp; "." &amp; LEFT(BQ279,3))&lt;=--('Data Sheet'!$B$15))),
                --(INT('Data Sheet'!$A$15) &amp; "." &amp; LEFT(BQ279,3)),
                --(INT('Data Sheet'!$B$15) &amp; "." &amp; LEFT(BQ279,3))
            )
        ),
        "OK"
    )
)</f>
        <v>OK</v>
      </c>
      <c r="Q279" s="23" t="str">
        <f>IF(BS279&lt;&gt;"",
    IF(INT('Data Sheet'!$A$19)=INT('Data Sheet'!$B$15),
        --(INT('Data Sheet'!$A$15) &amp; "." &amp; BS279),
        IF(AND((--(INT('Data Sheet'!$A$15) &amp; "." &amp; BS279)&gt;=--('Data Sheet'!$A$15)), (--(INT('Data Sheet'!$A$15) &amp; "." &amp; BS279)&lt;=--('Data Sheet'!$B$15))),
            --(INT('Data Sheet'!$A$15) &amp; "." &amp; BS279),
            --(INT('Data Sheet'!$B$15) &amp; "." &amp; BS279)
        )
    ),
    IF(BQ279&lt;&gt;"",
        IF(INT('Data Sheet'!$A$15)=INT('Data Sheet'!$B$15),
            --(INT('Data Sheet'!$A$15) &amp; "." &amp; RIGHT(BQ279,3)),
            IF(AND((--(INT('Data Sheet'!$A$15) &amp; "." &amp; RIGHT(BQ279,3))&gt;=--('Data Sheet'!$A$15)), (--(INT('Data Sheet'!$A$15) &amp; "." &amp; RIGHT(BQ279,3))&lt;=--('Data Sheet'!$B$15))),
                --(INT('Data Sheet'!$A$15) &amp; "." &amp; RIGHT(BQ279,3)),
                --(INT('Data Sheet'!$B$15) &amp; "." &amp; RIGHT(BQ279,3))
            )
        ),
        "OK"
    )
)</f>
        <v>OK</v>
      </c>
      <c r="R279" s="19"/>
      <c r="S279" s="19"/>
      <c r="T279" s="19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1"/>
      <c r="AU279" s="21"/>
      <c r="AV279" s="21"/>
      <c r="AW279" s="22"/>
      <c r="AX279" s="99"/>
      <c r="AY279" s="20"/>
      <c r="AZ279" s="20"/>
      <c r="BA279" s="22"/>
      <c r="BB279">
        <v>271</v>
      </c>
      <c r="BC279" s="80"/>
      <c r="BD279" s="80"/>
      <c r="BE279" s="80"/>
      <c r="BF279" s="80"/>
      <c r="BG279" s="32" t="str">
        <f t="shared" si="48"/>
        <v/>
      </c>
      <c r="BH279" s="78">
        <f t="shared" si="46"/>
        <v>0</v>
      </c>
      <c r="BI279" s="2">
        <f t="shared" si="49"/>
        <v>0</v>
      </c>
      <c r="BJ279" s="2">
        <f t="shared" si="50"/>
        <v>0</v>
      </c>
      <c r="BK279" s="2">
        <f t="shared" si="47"/>
        <v>0</v>
      </c>
    </row>
    <row r="280" spans="2:63" ht="15" customHeight="1" x14ac:dyDescent="0.25">
      <c r="B280" s="14">
        <v>272</v>
      </c>
      <c r="C280" s="95" t="str">
        <f t="shared" si="51"/>
        <v/>
      </c>
      <c r="D280" s="15" t="str">
        <f t="shared" si="56"/>
        <v>OK</v>
      </c>
      <c r="E280" s="16" t="e">
        <f>VLOOKUP('Data Sheet'!$B$8,'Data Sheet'!$I$2:$J$9,2,FALSE)</f>
        <v>#N/A</v>
      </c>
      <c r="F280" s="16" t="str">
        <f t="shared" si="52"/>
        <v/>
      </c>
      <c r="G280" s="103">
        <f t="shared" si="53"/>
        <v>0</v>
      </c>
      <c r="H280" s="17" t="s">
        <v>26</v>
      </c>
      <c r="I280" s="17" t="s">
        <v>26</v>
      </c>
      <c r="J280" s="17" t="str">
        <f>IF('Data Sheet'!$B$9="NC-50","N/A","OK")</f>
        <v>OK</v>
      </c>
      <c r="K280" s="17" t="str">
        <f>IF('Data Sheet'!$B$9="NC-50","N/A","OK")</f>
        <v>OK</v>
      </c>
      <c r="L280" s="17" t="str">
        <f t="shared" si="54"/>
        <v>OK</v>
      </c>
      <c r="M280" s="17" t="str">
        <f t="shared" si="55"/>
        <v>OK</v>
      </c>
      <c r="N280" s="18" t="str">
        <f>IF(BO280&lt;&gt;"",
    IF(INT('Data Sheet'!$A$19)=INT('Data Sheet'!$B$19),
        --(INT('Data Sheet'!$A$19) &amp; "." &amp; BO280),
        IF(AND((--(INT('Data Sheet'!$A$19) &amp; "." &amp; BO280)&gt;=--('Data Sheet'!$A$19)), (--(INT('Data Sheet'!$A$19) &amp; "." &amp; BO280)&lt;=--('Data Sheet'!$B$19))),
            --(INT('Data Sheet'!$A$19) &amp; "." &amp; BO280),
            --(INT('Data Sheet'!$B$19) &amp; "." &amp; BO280)
        )
    ),
    IF(BN280&lt;&gt;"",
        IF(INT('Data Sheet'!$A$19)=INT('Data Sheet'!$B$19),
            --(INT('Data Sheet'!$A$19) &amp; "." &amp; LEFT(BN280,3)),
            IF(AND((--(INT('Data Sheet'!$A$19) &amp; "." &amp; LEFT(BN280,3))&gt;=--('Data Sheet'!$A$19)), (--(INT('Data Sheet'!$A$19) &amp; "." &amp; LEFT(BN280,3))&lt;=--('Data Sheet'!$B$19))),
                --(INT('Data Sheet'!$A$19) &amp; "." &amp; LEFT(BN280,3)),
                --(INT('Data Sheet'!$B$19) &amp; "." &amp; LEFT(BN280,3))
            )
        ),
        "OK"
    )
)</f>
        <v>OK</v>
      </c>
      <c r="O280" s="23" t="str">
        <f>IF(BP280&lt;&gt;"",
    IF(INT('Data Sheet'!$A$19)=INT('Data Sheet'!$B$19),
        --(INT('Data Sheet'!$A$19) &amp; "." &amp; BP280),
        IF(AND((--(INT('Data Sheet'!$A$19) &amp; "." &amp; BP280)&gt;=--('Data Sheet'!$A$19)), (--(INT('Data Sheet'!$A$19) &amp; "." &amp; BP280)&lt;=--('Data Sheet'!$B$19))),
            --(INT('Data Sheet'!$A$19) &amp; "." &amp; BP280),
            --(INT('Data Sheet'!$B$19) &amp; "." &amp; BP280)
        )
    ),
    IF(BN280&lt;&gt;"",
        IF(INT('Data Sheet'!$A$19)=INT('Data Sheet'!$B$19),
            --(INT('Data Sheet'!$A$19) &amp; "." &amp; RIGHT(BN280,3)),
            IF(AND((--(INT('Data Sheet'!$A$19) &amp; "." &amp; RIGHT(BN280,3))&gt;=--('Data Sheet'!$A$19)), (--(INT('Data Sheet'!$A$19) &amp; "." &amp; RIGHT(BN280,3))&lt;=--('Data Sheet'!$B$19))),
                --(INT('Data Sheet'!$A$19) &amp; "." &amp; RIGHT(BN280,3)),
                --(INT('Data Sheet'!$B$19) &amp; "." &amp; RIGHT(BN280,3))
            )
        ),
        "OK"
    )
)</f>
        <v>OK</v>
      </c>
      <c r="P280" s="23" t="str">
        <f>IF(BR280&lt;&gt;"",
    IF(INT('Data Sheet'!$A$19)=INT('Data Sheet'!$B$15),
        --(INT('Data Sheet'!$A$15) &amp; "." &amp; BR280),
        IF(AND((--(INT('Data Sheet'!$A$15) &amp; "." &amp; BR280)&gt;=--('Data Sheet'!$A$15)), (--(INT('Data Sheet'!$A$15) &amp; "." &amp; BR280)&lt;=--('Data Sheet'!$B$15))),
            --(INT('Data Sheet'!$A$15) &amp; "." &amp; BR280),
            --(INT('Data Sheet'!$B$15) &amp; "." &amp; BR280)
        )
    ),
    IF(BQ280&lt;&gt;"",
        IF(INT('Data Sheet'!$A$15)=INT('Data Sheet'!$B$15),
            --(INT('Data Sheet'!$A$15) &amp; "." &amp; LEFT(BQ280,3)),
            IF(AND((--(INT('Data Sheet'!$A$15) &amp; "." &amp; LEFT(BQ280,3))&gt;=--('Data Sheet'!$A$15)), (--(INT('Data Sheet'!$A$15) &amp; "." &amp; LEFT(BQ280,3))&lt;=--('Data Sheet'!$B$15))),
                --(INT('Data Sheet'!$A$15) &amp; "." &amp; LEFT(BQ280,3)),
                --(INT('Data Sheet'!$B$15) &amp; "." &amp; LEFT(BQ280,3))
            )
        ),
        "OK"
    )
)</f>
        <v>OK</v>
      </c>
      <c r="Q280" s="23" t="str">
        <f>IF(BS280&lt;&gt;"",
    IF(INT('Data Sheet'!$A$19)=INT('Data Sheet'!$B$15),
        --(INT('Data Sheet'!$A$15) &amp; "." &amp; BS280),
        IF(AND((--(INT('Data Sheet'!$A$15) &amp; "." &amp; BS280)&gt;=--('Data Sheet'!$A$15)), (--(INT('Data Sheet'!$A$15) &amp; "." &amp; BS280)&lt;=--('Data Sheet'!$B$15))),
            --(INT('Data Sheet'!$A$15) &amp; "." &amp; BS280),
            --(INT('Data Sheet'!$B$15) &amp; "." &amp; BS280)
        )
    ),
    IF(BQ280&lt;&gt;"",
        IF(INT('Data Sheet'!$A$15)=INT('Data Sheet'!$B$15),
            --(INT('Data Sheet'!$A$15) &amp; "." &amp; RIGHT(BQ280,3)),
            IF(AND((--(INT('Data Sheet'!$A$15) &amp; "." &amp; RIGHT(BQ280,3))&gt;=--('Data Sheet'!$A$15)), (--(INT('Data Sheet'!$A$15) &amp; "." &amp; RIGHT(BQ280,3))&lt;=--('Data Sheet'!$B$15))),
                --(INT('Data Sheet'!$A$15) &amp; "." &amp; RIGHT(BQ280,3)),
                --(INT('Data Sheet'!$B$15) &amp; "." &amp; RIGHT(BQ280,3))
            )
        ),
        "OK"
    )
)</f>
        <v>OK</v>
      </c>
      <c r="R280" s="19"/>
      <c r="S280" s="19"/>
      <c r="T280" s="19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1"/>
      <c r="AU280" s="21"/>
      <c r="AV280" s="21"/>
      <c r="AW280" s="22"/>
      <c r="AX280" s="99"/>
      <c r="AY280" s="20"/>
      <c r="AZ280" s="20"/>
      <c r="BA280" s="22"/>
      <c r="BB280">
        <v>272</v>
      </c>
      <c r="BC280" s="80"/>
      <c r="BD280" s="80"/>
      <c r="BE280" s="80"/>
      <c r="BF280" s="80"/>
      <c r="BG280" s="32" t="str">
        <f t="shared" si="48"/>
        <v/>
      </c>
      <c r="BH280" s="78">
        <f t="shared" si="46"/>
        <v>0</v>
      </c>
      <c r="BI280" s="2">
        <f t="shared" si="49"/>
        <v>0</v>
      </c>
      <c r="BJ280" s="2">
        <f t="shared" si="50"/>
        <v>0</v>
      </c>
      <c r="BK280" s="2">
        <f t="shared" si="47"/>
        <v>0</v>
      </c>
    </row>
    <row r="281" spans="2:63" ht="15" customHeight="1" x14ac:dyDescent="0.25">
      <c r="B281" s="14">
        <v>273</v>
      </c>
      <c r="C281" s="95" t="str">
        <f t="shared" si="51"/>
        <v/>
      </c>
      <c r="D281" s="15" t="str">
        <f t="shared" si="56"/>
        <v>OK</v>
      </c>
      <c r="E281" s="16" t="e">
        <f>VLOOKUP('Data Sheet'!$B$8,'Data Sheet'!$I$2:$J$9,2,FALSE)</f>
        <v>#N/A</v>
      </c>
      <c r="F281" s="16" t="str">
        <f t="shared" si="52"/>
        <v/>
      </c>
      <c r="G281" s="103">
        <f t="shared" si="53"/>
        <v>0</v>
      </c>
      <c r="H281" s="17" t="s">
        <v>26</v>
      </c>
      <c r="I281" s="17" t="s">
        <v>26</v>
      </c>
      <c r="J281" s="17" t="str">
        <f>IF('Data Sheet'!$B$9="NC-50","N/A","OK")</f>
        <v>OK</v>
      </c>
      <c r="K281" s="17" t="str">
        <f>IF('Data Sheet'!$B$9="NC-50","N/A","OK")</f>
        <v>OK</v>
      </c>
      <c r="L281" s="17" t="str">
        <f t="shared" si="54"/>
        <v>OK</v>
      </c>
      <c r="M281" s="17" t="str">
        <f t="shared" si="55"/>
        <v>OK</v>
      </c>
      <c r="N281" s="18" t="str">
        <f>IF(BO281&lt;&gt;"",
    IF(INT('Data Sheet'!$A$19)=INT('Data Sheet'!$B$19),
        --(INT('Data Sheet'!$A$19) &amp; "." &amp; BO281),
        IF(AND((--(INT('Data Sheet'!$A$19) &amp; "." &amp; BO281)&gt;=--('Data Sheet'!$A$19)), (--(INT('Data Sheet'!$A$19) &amp; "." &amp; BO281)&lt;=--('Data Sheet'!$B$19))),
            --(INT('Data Sheet'!$A$19) &amp; "." &amp; BO281),
            --(INT('Data Sheet'!$B$19) &amp; "." &amp; BO281)
        )
    ),
    IF(BN281&lt;&gt;"",
        IF(INT('Data Sheet'!$A$19)=INT('Data Sheet'!$B$19),
            --(INT('Data Sheet'!$A$19) &amp; "." &amp; LEFT(BN281,3)),
            IF(AND((--(INT('Data Sheet'!$A$19) &amp; "." &amp; LEFT(BN281,3))&gt;=--('Data Sheet'!$A$19)), (--(INT('Data Sheet'!$A$19) &amp; "." &amp; LEFT(BN281,3))&lt;=--('Data Sheet'!$B$19))),
                --(INT('Data Sheet'!$A$19) &amp; "." &amp; LEFT(BN281,3)),
                --(INT('Data Sheet'!$B$19) &amp; "." &amp; LEFT(BN281,3))
            )
        ),
        "OK"
    )
)</f>
        <v>OK</v>
      </c>
      <c r="O281" s="23" t="str">
        <f>IF(BP281&lt;&gt;"",
    IF(INT('Data Sheet'!$A$19)=INT('Data Sheet'!$B$19),
        --(INT('Data Sheet'!$A$19) &amp; "." &amp; BP281),
        IF(AND((--(INT('Data Sheet'!$A$19) &amp; "." &amp; BP281)&gt;=--('Data Sheet'!$A$19)), (--(INT('Data Sheet'!$A$19) &amp; "." &amp; BP281)&lt;=--('Data Sheet'!$B$19))),
            --(INT('Data Sheet'!$A$19) &amp; "." &amp; BP281),
            --(INT('Data Sheet'!$B$19) &amp; "." &amp; BP281)
        )
    ),
    IF(BN281&lt;&gt;"",
        IF(INT('Data Sheet'!$A$19)=INT('Data Sheet'!$B$19),
            --(INT('Data Sheet'!$A$19) &amp; "." &amp; RIGHT(BN281,3)),
            IF(AND((--(INT('Data Sheet'!$A$19) &amp; "." &amp; RIGHT(BN281,3))&gt;=--('Data Sheet'!$A$19)), (--(INT('Data Sheet'!$A$19) &amp; "." &amp; RIGHT(BN281,3))&lt;=--('Data Sheet'!$B$19))),
                --(INT('Data Sheet'!$A$19) &amp; "." &amp; RIGHT(BN281,3)),
                --(INT('Data Sheet'!$B$19) &amp; "." &amp; RIGHT(BN281,3))
            )
        ),
        "OK"
    )
)</f>
        <v>OK</v>
      </c>
      <c r="P281" s="23" t="str">
        <f>IF(BR281&lt;&gt;"",
    IF(INT('Data Sheet'!$A$19)=INT('Data Sheet'!$B$15),
        --(INT('Data Sheet'!$A$15) &amp; "." &amp; BR281),
        IF(AND((--(INT('Data Sheet'!$A$15) &amp; "." &amp; BR281)&gt;=--('Data Sheet'!$A$15)), (--(INT('Data Sheet'!$A$15) &amp; "." &amp; BR281)&lt;=--('Data Sheet'!$B$15))),
            --(INT('Data Sheet'!$A$15) &amp; "." &amp; BR281),
            --(INT('Data Sheet'!$B$15) &amp; "." &amp; BR281)
        )
    ),
    IF(BQ281&lt;&gt;"",
        IF(INT('Data Sheet'!$A$15)=INT('Data Sheet'!$B$15),
            --(INT('Data Sheet'!$A$15) &amp; "." &amp; LEFT(BQ281,3)),
            IF(AND((--(INT('Data Sheet'!$A$15) &amp; "." &amp; LEFT(BQ281,3))&gt;=--('Data Sheet'!$A$15)), (--(INT('Data Sheet'!$A$15) &amp; "." &amp; LEFT(BQ281,3))&lt;=--('Data Sheet'!$B$15))),
                --(INT('Data Sheet'!$A$15) &amp; "." &amp; LEFT(BQ281,3)),
                --(INT('Data Sheet'!$B$15) &amp; "." &amp; LEFT(BQ281,3))
            )
        ),
        "OK"
    )
)</f>
        <v>OK</v>
      </c>
      <c r="Q281" s="23" t="str">
        <f>IF(BS281&lt;&gt;"",
    IF(INT('Data Sheet'!$A$19)=INT('Data Sheet'!$B$15),
        --(INT('Data Sheet'!$A$15) &amp; "." &amp; BS281),
        IF(AND((--(INT('Data Sheet'!$A$15) &amp; "." &amp; BS281)&gt;=--('Data Sheet'!$A$15)), (--(INT('Data Sheet'!$A$15) &amp; "." &amp; BS281)&lt;=--('Data Sheet'!$B$15))),
            --(INT('Data Sheet'!$A$15) &amp; "." &amp; BS281),
            --(INT('Data Sheet'!$B$15) &amp; "." &amp; BS281)
        )
    ),
    IF(BQ281&lt;&gt;"",
        IF(INT('Data Sheet'!$A$15)=INT('Data Sheet'!$B$15),
            --(INT('Data Sheet'!$A$15) &amp; "." &amp; RIGHT(BQ281,3)),
            IF(AND((--(INT('Data Sheet'!$A$15) &amp; "." &amp; RIGHT(BQ281,3))&gt;=--('Data Sheet'!$A$15)), (--(INT('Data Sheet'!$A$15) &amp; "." &amp; RIGHT(BQ281,3))&lt;=--('Data Sheet'!$B$15))),
                --(INT('Data Sheet'!$A$15) &amp; "." &amp; RIGHT(BQ281,3)),
                --(INT('Data Sheet'!$B$15) &amp; "." &amp; RIGHT(BQ281,3))
            )
        ),
        "OK"
    )
)</f>
        <v>OK</v>
      </c>
      <c r="R281" s="19"/>
      <c r="S281" s="19"/>
      <c r="T281" s="19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1"/>
      <c r="AU281" s="21"/>
      <c r="AV281" s="21"/>
      <c r="AW281" s="22"/>
      <c r="AX281" s="99"/>
      <c r="AY281" s="20"/>
      <c r="AZ281" s="20"/>
      <c r="BA281" s="22"/>
      <c r="BB281">
        <v>273</v>
      </c>
      <c r="BC281" s="80"/>
      <c r="BD281" s="80"/>
      <c r="BE281" s="80"/>
      <c r="BF281" s="80"/>
      <c r="BG281" s="32" t="str">
        <f t="shared" si="48"/>
        <v/>
      </c>
      <c r="BH281" s="78">
        <f t="shared" si="46"/>
        <v>0</v>
      </c>
      <c r="BI281" s="2">
        <f t="shared" si="49"/>
        <v>0</v>
      </c>
      <c r="BJ281" s="2">
        <f t="shared" si="50"/>
        <v>0</v>
      </c>
      <c r="BK281" s="2">
        <f t="shared" si="47"/>
        <v>0</v>
      </c>
    </row>
    <row r="282" spans="2:63" ht="15" customHeight="1" x14ac:dyDescent="0.25">
      <c r="B282" s="14">
        <v>274</v>
      </c>
      <c r="C282" s="95" t="str">
        <f t="shared" si="51"/>
        <v/>
      </c>
      <c r="D282" s="15" t="str">
        <f t="shared" si="56"/>
        <v>OK</v>
      </c>
      <c r="E282" s="16" t="e">
        <f>VLOOKUP('Data Sheet'!$B$8,'Data Sheet'!$I$2:$J$9,2,FALSE)</f>
        <v>#N/A</v>
      </c>
      <c r="F282" s="16" t="str">
        <f t="shared" si="52"/>
        <v/>
      </c>
      <c r="G282" s="103">
        <f t="shared" si="53"/>
        <v>0</v>
      </c>
      <c r="H282" s="17" t="s">
        <v>26</v>
      </c>
      <c r="I282" s="17" t="s">
        <v>26</v>
      </c>
      <c r="J282" s="17" t="str">
        <f>IF('Data Sheet'!$B$9="NC-50","N/A","OK")</f>
        <v>OK</v>
      </c>
      <c r="K282" s="17" t="str">
        <f>IF('Data Sheet'!$B$9="NC-50","N/A","OK")</f>
        <v>OK</v>
      </c>
      <c r="L282" s="17" t="str">
        <f t="shared" si="54"/>
        <v>OK</v>
      </c>
      <c r="M282" s="17" t="str">
        <f t="shared" si="55"/>
        <v>OK</v>
      </c>
      <c r="N282" s="18" t="str">
        <f>IF(BO282&lt;&gt;"",
    IF(INT('Data Sheet'!$A$19)=INT('Data Sheet'!$B$19),
        --(INT('Data Sheet'!$A$19) &amp; "." &amp; BO282),
        IF(AND((--(INT('Data Sheet'!$A$19) &amp; "." &amp; BO282)&gt;=--('Data Sheet'!$A$19)), (--(INT('Data Sheet'!$A$19) &amp; "." &amp; BO282)&lt;=--('Data Sheet'!$B$19))),
            --(INT('Data Sheet'!$A$19) &amp; "." &amp; BO282),
            --(INT('Data Sheet'!$B$19) &amp; "." &amp; BO282)
        )
    ),
    IF(BN282&lt;&gt;"",
        IF(INT('Data Sheet'!$A$19)=INT('Data Sheet'!$B$19),
            --(INT('Data Sheet'!$A$19) &amp; "." &amp; LEFT(BN282,3)),
            IF(AND((--(INT('Data Sheet'!$A$19) &amp; "." &amp; LEFT(BN282,3))&gt;=--('Data Sheet'!$A$19)), (--(INT('Data Sheet'!$A$19) &amp; "." &amp; LEFT(BN282,3))&lt;=--('Data Sheet'!$B$19))),
                --(INT('Data Sheet'!$A$19) &amp; "." &amp; LEFT(BN282,3)),
                --(INT('Data Sheet'!$B$19) &amp; "." &amp; LEFT(BN282,3))
            )
        ),
        "OK"
    )
)</f>
        <v>OK</v>
      </c>
      <c r="O282" s="23" t="str">
        <f>IF(BP282&lt;&gt;"",
    IF(INT('Data Sheet'!$A$19)=INT('Data Sheet'!$B$19),
        --(INT('Data Sheet'!$A$19) &amp; "." &amp; BP282),
        IF(AND((--(INT('Data Sheet'!$A$19) &amp; "." &amp; BP282)&gt;=--('Data Sheet'!$A$19)), (--(INT('Data Sheet'!$A$19) &amp; "." &amp; BP282)&lt;=--('Data Sheet'!$B$19))),
            --(INT('Data Sheet'!$A$19) &amp; "." &amp; BP282),
            --(INT('Data Sheet'!$B$19) &amp; "." &amp; BP282)
        )
    ),
    IF(BN282&lt;&gt;"",
        IF(INT('Data Sheet'!$A$19)=INT('Data Sheet'!$B$19),
            --(INT('Data Sheet'!$A$19) &amp; "." &amp; RIGHT(BN282,3)),
            IF(AND((--(INT('Data Sheet'!$A$19) &amp; "." &amp; RIGHT(BN282,3))&gt;=--('Data Sheet'!$A$19)), (--(INT('Data Sheet'!$A$19) &amp; "." &amp; RIGHT(BN282,3))&lt;=--('Data Sheet'!$B$19))),
                --(INT('Data Sheet'!$A$19) &amp; "." &amp; RIGHT(BN282,3)),
                --(INT('Data Sheet'!$B$19) &amp; "." &amp; RIGHT(BN282,3))
            )
        ),
        "OK"
    )
)</f>
        <v>OK</v>
      </c>
      <c r="P282" s="23" t="str">
        <f>IF(BR282&lt;&gt;"",
    IF(INT('Data Sheet'!$A$19)=INT('Data Sheet'!$B$15),
        --(INT('Data Sheet'!$A$15) &amp; "." &amp; BR282),
        IF(AND((--(INT('Data Sheet'!$A$15) &amp; "." &amp; BR282)&gt;=--('Data Sheet'!$A$15)), (--(INT('Data Sheet'!$A$15) &amp; "." &amp; BR282)&lt;=--('Data Sheet'!$B$15))),
            --(INT('Data Sheet'!$A$15) &amp; "." &amp; BR282),
            --(INT('Data Sheet'!$B$15) &amp; "." &amp; BR282)
        )
    ),
    IF(BQ282&lt;&gt;"",
        IF(INT('Data Sheet'!$A$15)=INT('Data Sheet'!$B$15),
            --(INT('Data Sheet'!$A$15) &amp; "." &amp; LEFT(BQ282,3)),
            IF(AND((--(INT('Data Sheet'!$A$15) &amp; "." &amp; LEFT(BQ282,3))&gt;=--('Data Sheet'!$A$15)), (--(INT('Data Sheet'!$A$15) &amp; "." &amp; LEFT(BQ282,3))&lt;=--('Data Sheet'!$B$15))),
                --(INT('Data Sheet'!$A$15) &amp; "." &amp; LEFT(BQ282,3)),
                --(INT('Data Sheet'!$B$15) &amp; "." &amp; LEFT(BQ282,3))
            )
        ),
        "OK"
    )
)</f>
        <v>OK</v>
      </c>
      <c r="Q282" s="23" t="str">
        <f>IF(BS282&lt;&gt;"",
    IF(INT('Data Sheet'!$A$19)=INT('Data Sheet'!$B$15),
        --(INT('Data Sheet'!$A$15) &amp; "." &amp; BS282),
        IF(AND((--(INT('Data Sheet'!$A$15) &amp; "." &amp; BS282)&gt;=--('Data Sheet'!$A$15)), (--(INT('Data Sheet'!$A$15) &amp; "." &amp; BS282)&lt;=--('Data Sheet'!$B$15))),
            --(INT('Data Sheet'!$A$15) &amp; "." &amp; BS282),
            --(INT('Data Sheet'!$B$15) &amp; "." &amp; BS282)
        )
    ),
    IF(BQ282&lt;&gt;"",
        IF(INT('Data Sheet'!$A$15)=INT('Data Sheet'!$B$15),
            --(INT('Data Sheet'!$A$15) &amp; "." &amp; RIGHT(BQ282,3)),
            IF(AND((--(INT('Data Sheet'!$A$15) &amp; "." &amp; RIGHT(BQ282,3))&gt;=--('Data Sheet'!$A$15)), (--(INT('Data Sheet'!$A$15) &amp; "." &amp; RIGHT(BQ282,3))&lt;=--('Data Sheet'!$B$15))),
                --(INT('Data Sheet'!$A$15) &amp; "." &amp; RIGHT(BQ282,3)),
                --(INT('Data Sheet'!$B$15) &amp; "." &amp; RIGHT(BQ282,3))
            )
        ),
        "OK"
    )
)</f>
        <v>OK</v>
      </c>
      <c r="R282" s="19"/>
      <c r="S282" s="19"/>
      <c r="T282" s="19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1"/>
      <c r="AU282" s="21"/>
      <c r="AV282" s="21"/>
      <c r="AW282" s="22"/>
      <c r="AX282" s="99"/>
      <c r="AY282" s="20"/>
      <c r="AZ282" s="20"/>
      <c r="BA282" s="22"/>
      <c r="BB282">
        <v>274</v>
      </c>
      <c r="BC282" s="80"/>
      <c r="BD282" s="80"/>
      <c r="BE282" s="80"/>
      <c r="BF282" s="80"/>
      <c r="BG282" s="32" t="str">
        <f t="shared" si="48"/>
        <v/>
      </c>
      <c r="BH282" s="78">
        <f t="shared" si="46"/>
        <v>0</v>
      </c>
      <c r="BI282" s="2">
        <f t="shared" si="49"/>
        <v>0</v>
      </c>
      <c r="BJ282" s="2">
        <f t="shared" si="50"/>
        <v>0</v>
      </c>
      <c r="BK282" s="2">
        <f t="shared" si="47"/>
        <v>0</v>
      </c>
    </row>
    <row r="283" spans="2:63" ht="15" customHeight="1" x14ac:dyDescent="0.25">
      <c r="B283" s="14">
        <v>275</v>
      </c>
      <c r="C283" s="95" t="str">
        <f t="shared" si="51"/>
        <v/>
      </c>
      <c r="D283" s="15" t="str">
        <f t="shared" si="56"/>
        <v>OK</v>
      </c>
      <c r="E283" s="16" t="e">
        <f>VLOOKUP('Data Sheet'!$B$8,'Data Sheet'!$I$2:$J$9,2,FALSE)</f>
        <v>#N/A</v>
      </c>
      <c r="F283" s="16" t="str">
        <f t="shared" si="52"/>
        <v/>
      </c>
      <c r="G283" s="103">
        <f t="shared" si="53"/>
        <v>0</v>
      </c>
      <c r="H283" s="17" t="s">
        <v>26</v>
      </c>
      <c r="I283" s="17" t="s">
        <v>26</v>
      </c>
      <c r="J283" s="17" t="str">
        <f>IF('Data Sheet'!$B$9="NC-50","N/A","OK")</f>
        <v>OK</v>
      </c>
      <c r="K283" s="17" t="str">
        <f>IF('Data Sheet'!$B$9="NC-50","N/A","OK")</f>
        <v>OK</v>
      </c>
      <c r="L283" s="17" t="str">
        <f t="shared" si="54"/>
        <v>OK</v>
      </c>
      <c r="M283" s="17" t="str">
        <f t="shared" si="55"/>
        <v>OK</v>
      </c>
      <c r="N283" s="18" t="str">
        <f>IF(BO283&lt;&gt;"",
    IF(INT('Data Sheet'!$A$19)=INT('Data Sheet'!$B$19),
        --(INT('Data Sheet'!$A$19) &amp; "." &amp; BO283),
        IF(AND((--(INT('Data Sheet'!$A$19) &amp; "." &amp; BO283)&gt;=--('Data Sheet'!$A$19)), (--(INT('Data Sheet'!$A$19) &amp; "." &amp; BO283)&lt;=--('Data Sheet'!$B$19))),
            --(INT('Data Sheet'!$A$19) &amp; "." &amp; BO283),
            --(INT('Data Sheet'!$B$19) &amp; "." &amp; BO283)
        )
    ),
    IF(BN283&lt;&gt;"",
        IF(INT('Data Sheet'!$A$19)=INT('Data Sheet'!$B$19),
            --(INT('Data Sheet'!$A$19) &amp; "." &amp; LEFT(BN283,3)),
            IF(AND((--(INT('Data Sheet'!$A$19) &amp; "." &amp; LEFT(BN283,3))&gt;=--('Data Sheet'!$A$19)), (--(INT('Data Sheet'!$A$19) &amp; "." &amp; LEFT(BN283,3))&lt;=--('Data Sheet'!$B$19))),
                --(INT('Data Sheet'!$A$19) &amp; "." &amp; LEFT(BN283,3)),
                --(INT('Data Sheet'!$B$19) &amp; "." &amp; LEFT(BN283,3))
            )
        ),
        "OK"
    )
)</f>
        <v>OK</v>
      </c>
      <c r="O283" s="23" t="str">
        <f>IF(BP283&lt;&gt;"",
    IF(INT('Data Sheet'!$A$19)=INT('Data Sheet'!$B$19),
        --(INT('Data Sheet'!$A$19) &amp; "." &amp; BP283),
        IF(AND((--(INT('Data Sheet'!$A$19) &amp; "." &amp; BP283)&gt;=--('Data Sheet'!$A$19)), (--(INT('Data Sheet'!$A$19) &amp; "." &amp; BP283)&lt;=--('Data Sheet'!$B$19))),
            --(INT('Data Sheet'!$A$19) &amp; "." &amp; BP283),
            --(INT('Data Sheet'!$B$19) &amp; "." &amp; BP283)
        )
    ),
    IF(BN283&lt;&gt;"",
        IF(INT('Data Sheet'!$A$19)=INT('Data Sheet'!$B$19),
            --(INT('Data Sheet'!$A$19) &amp; "." &amp; RIGHT(BN283,3)),
            IF(AND((--(INT('Data Sheet'!$A$19) &amp; "." &amp; RIGHT(BN283,3))&gt;=--('Data Sheet'!$A$19)), (--(INT('Data Sheet'!$A$19) &amp; "." &amp; RIGHT(BN283,3))&lt;=--('Data Sheet'!$B$19))),
                --(INT('Data Sheet'!$A$19) &amp; "." &amp; RIGHT(BN283,3)),
                --(INT('Data Sheet'!$B$19) &amp; "." &amp; RIGHT(BN283,3))
            )
        ),
        "OK"
    )
)</f>
        <v>OK</v>
      </c>
      <c r="P283" s="23" t="str">
        <f>IF(BR283&lt;&gt;"",
    IF(INT('Data Sheet'!$A$19)=INT('Data Sheet'!$B$15),
        --(INT('Data Sheet'!$A$15) &amp; "." &amp; BR283),
        IF(AND((--(INT('Data Sheet'!$A$15) &amp; "." &amp; BR283)&gt;=--('Data Sheet'!$A$15)), (--(INT('Data Sheet'!$A$15) &amp; "." &amp; BR283)&lt;=--('Data Sheet'!$B$15))),
            --(INT('Data Sheet'!$A$15) &amp; "." &amp; BR283),
            --(INT('Data Sheet'!$B$15) &amp; "." &amp; BR283)
        )
    ),
    IF(BQ283&lt;&gt;"",
        IF(INT('Data Sheet'!$A$15)=INT('Data Sheet'!$B$15),
            --(INT('Data Sheet'!$A$15) &amp; "." &amp; LEFT(BQ283,3)),
            IF(AND((--(INT('Data Sheet'!$A$15) &amp; "." &amp; LEFT(BQ283,3))&gt;=--('Data Sheet'!$A$15)), (--(INT('Data Sheet'!$A$15) &amp; "." &amp; LEFT(BQ283,3))&lt;=--('Data Sheet'!$B$15))),
                --(INT('Data Sheet'!$A$15) &amp; "." &amp; LEFT(BQ283,3)),
                --(INT('Data Sheet'!$B$15) &amp; "." &amp; LEFT(BQ283,3))
            )
        ),
        "OK"
    )
)</f>
        <v>OK</v>
      </c>
      <c r="Q283" s="23" t="str">
        <f>IF(BS283&lt;&gt;"",
    IF(INT('Data Sheet'!$A$19)=INT('Data Sheet'!$B$15),
        --(INT('Data Sheet'!$A$15) &amp; "." &amp; BS283),
        IF(AND((--(INT('Data Sheet'!$A$15) &amp; "." &amp; BS283)&gt;=--('Data Sheet'!$A$15)), (--(INT('Data Sheet'!$A$15) &amp; "." &amp; BS283)&lt;=--('Data Sheet'!$B$15))),
            --(INT('Data Sheet'!$A$15) &amp; "." &amp; BS283),
            --(INT('Data Sheet'!$B$15) &amp; "." &amp; BS283)
        )
    ),
    IF(BQ283&lt;&gt;"",
        IF(INT('Data Sheet'!$A$15)=INT('Data Sheet'!$B$15),
            --(INT('Data Sheet'!$A$15) &amp; "." &amp; RIGHT(BQ283,3)),
            IF(AND((--(INT('Data Sheet'!$A$15) &amp; "." &amp; RIGHT(BQ283,3))&gt;=--('Data Sheet'!$A$15)), (--(INT('Data Sheet'!$A$15) &amp; "." &amp; RIGHT(BQ283,3))&lt;=--('Data Sheet'!$B$15))),
                --(INT('Data Sheet'!$A$15) &amp; "." &amp; RIGHT(BQ283,3)),
                --(INT('Data Sheet'!$B$15) &amp; "." &amp; RIGHT(BQ283,3))
            )
        ),
        "OK"
    )
)</f>
        <v>OK</v>
      </c>
      <c r="R283" s="19"/>
      <c r="S283" s="19"/>
      <c r="T283" s="19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1"/>
      <c r="AU283" s="21"/>
      <c r="AV283" s="21"/>
      <c r="AW283" s="22"/>
      <c r="AX283" s="99"/>
      <c r="AY283" s="20"/>
      <c r="AZ283" s="20"/>
      <c r="BA283" s="22"/>
      <c r="BB283">
        <v>275</v>
      </c>
      <c r="BC283" s="80"/>
      <c r="BD283" s="80"/>
      <c r="BE283" s="80"/>
      <c r="BF283" s="80"/>
      <c r="BG283" s="32" t="str">
        <f t="shared" si="48"/>
        <v/>
      </c>
      <c r="BH283" s="78">
        <f t="shared" si="46"/>
        <v>0</v>
      </c>
      <c r="BI283" s="2">
        <f t="shared" si="49"/>
        <v>0</v>
      </c>
      <c r="BJ283" s="2">
        <f t="shared" si="50"/>
        <v>0</v>
      </c>
      <c r="BK283" s="2">
        <f t="shared" si="47"/>
        <v>0</v>
      </c>
    </row>
    <row r="284" spans="2:63" ht="15" customHeight="1" x14ac:dyDescent="0.25">
      <c r="B284" s="14">
        <v>276</v>
      </c>
      <c r="C284" s="95" t="str">
        <f t="shared" si="51"/>
        <v/>
      </c>
      <c r="D284" s="15" t="str">
        <f t="shared" si="56"/>
        <v>OK</v>
      </c>
      <c r="E284" s="16" t="e">
        <f>VLOOKUP('Data Sheet'!$B$8,'Data Sheet'!$I$2:$J$9,2,FALSE)</f>
        <v>#N/A</v>
      </c>
      <c r="F284" s="16" t="str">
        <f t="shared" si="52"/>
        <v/>
      </c>
      <c r="G284" s="103">
        <f t="shared" si="53"/>
        <v>0</v>
      </c>
      <c r="H284" s="17" t="s">
        <v>26</v>
      </c>
      <c r="I284" s="17" t="s">
        <v>26</v>
      </c>
      <c r="J284" s="17" t="str">
        <f>IF('Data Sheet'!$B$9="NC-50","N/A","OK")</f>
        <v>OK</v>
      </c>
      <c r="K284" s="17" t="str">
        <f>IF('Data Sheet'!$B$9="NC-50","N/A","OK")</f>
        <v>OK</v>
      </c>
      <c r="L284" s="17" t="str">
        <f t="shared" si="54"/>
        <v>OK</v>
      </c>
      <c r="M284" s="17" t="str">
        <f t="shared" si="55"/>
        <v>OK</v>
      </c>
      <c r="N284" s="18" t="str">
        <f>IF(BO284&lt;&gt;"",
    IF(INT('Data Sheet'!$A$19)=INT('Data Sheet'!$B$19),
        --(INT('Data Sheet'!$A$19) &amp; "." &amp; BO284),
        IF(AND((--(INT('Data Sheet'!$A$19) &amp; "." &amp; BO284)&gt;=--('Data Sheet'!$A$19)), (--(INT('Data Sheet'!$A$19) &amp; "." &amp; BO284)&lt;=--('Data Sheet'!$B$19))),
            --(INT('Data Sheet'!$A$19) &amp; "." &amp; BO284),
            --(INT('Data Sheet'!$B$19) &amp; "." &amp; BO284)
        )
    ),
    IF(BN284&lt;&gt;"",
        IF(INT('Data Sheet'!$A$19)=INT('Data Sheet'!$B$19),
            --(INT('Data Sheet'!$A$19) &amp; "." &amp; LEFT(BN284,3)),
            IF(AND((--(INT('Data Sheet'!$A$19) &amp; "." &amp; LEFT(BN284,3))&gt;=--('Data Sheet'!$A$19)), (--(INT('Data Sheet'!$A$19) &amp; "." &amp; LEFT(BN284,3))&lt;=--('Data Sheet'!$B$19))),
                --(INT('Data Sheet'!$A$19) &amp; "." &amp; LEFT(BN284,3)),
                --(INT('Data Sheet'!$B$19) &amp; "." &amp; LEFT(BN284,3))
            )
        ),
        "OK"
    )
)</f>
        <v>OK</v>
      </c>
      <c r="O284" s="23" t="str">
        <f>IF(BP284&lt;&gt;"",
    IF(INT('Data Sheet'!$A$19)=INT('Data Sheet'!$B$19),
        --(INT('Data Sheet'!$A$19) &amp; "." &amp; BP284),
        IF(AND((--(INT('Data Sheet'!$A$19) &amp; "." &amp; BP284)&gt;=--('Data Sheet'!$A$19)), (--(INT('Data Sheet'!$A$19) &amp; "." &amp; BP284)&lt;=--('Data Sheet'!$B$19))),
            --(INT('Data Sheet'!$A$19) &amp; "." &amp; BP284),
            --(INT('Data Sheet'!$B$19) &amp; "." &amp; BP284)
        )
    ),
    IF(BN284&lt;&gt;"",
        IF(INT('Data Sheet'!$A$19)=INT('Data Sheet'!$B$19),
            --(INT('Data Sheet'!$A$19) &amp; "." &amp; RIGHT(BN284,3)),
            IF(AND((--(INT('Data Sheet'!$A$19) &amp; "." &amp; RIGHT(BN284,3))&gt;=--('Data Sheet'!$A$19)), (--(INT('Data Sheet'!$A$19) &amp; "." &amp; RIGHT(BN284,3))&lt;=--('Data Sheet'!$B$19))),
                --(INT('Data Sheet'!$A$19) &amp; "." &amp; RIGHT(BN284,3)),
                --(INT('Data Sheet'!$B$19) &amp; "." &amp; RIGHT(BN284,3))
            )
        ),
        "OK"
    )
)</f>
        <v>OK</v>
      </c>
      <c r="P284" s="23" t="str">
        <f>IF(BR284&lt;&gt;"",
    IF(INT('Data Sheet'!$A$19)=INT('Data Sheet'!$B$15),
        --(INT('Data Sheet'!$A$15) &amp; "." &amp; BR284),
        IF(AND((--(INT('Data Sheet'!$A$15) &amp; "." &amp; BR284)&gt;=--('Data Sheet'!$A$15)), (--(INT('Data Sheet'!$A$15) &amp; "." &amp; BR284)&lt;=--('Data Sheet'!$B$15))),
            --(INT('Data Sheet'!$A$15) &amp; "." &amp; BR284),
            --(INT('Data Sheet'!$B$15) &amp; "." &amp; BR284)
        )
    ),
    IF(BQ284&lt;&gt;"",
        IF(INT('Data Sheet'!$A$15)=INT('Data Sheet'!$B$15),
            --(INT('Data Sheet'!$A$15) &amp; "." &amp; LEFT(BQ284,3)),
            IF(AND((--(INT('Data Sheet'!$A$15) &amp; "." &amp; LEFT(BQ284,3))&gt;=--('Data Sheet'!$A$15)), (--(INT('Data Sheet'!$A$15) &amp; "." &amp; LEFT(BQ284,3))&lt;=--('Data Sheet'!$B$15))),
                --(INT('Data Sheet'!$A$15) &amp; "." &amp; LEFT(BQ284,3)),
                --(INT('Data Sheet'!$B$15) &amp; "." &amp; LEFT(BQ284,3))
            )
        ),
        "OK"
    )
)</f>
        <v>OK</v>
      </c>
      <c r="Q284" s="23" t="str">
        <f>IF(BS284&lt;&gt;"",
    IF(INT('Data Sheet'!$A$19)=INT('Data Sheet'!$B$15),
        --(INT('Data Sheet'!$A$15) &amp; "." &amp; BS284),
        IF(AND((--(INT('Data Sheet'!$A$15) &amp; "." &amp; BS284)&gt;=--('Data Sheet'!$A$15)), (--(INT('Data Sheet'!$A$15) &amp; "." &amp; BS284)&lt;=--('Data Sheet'!$B$15))),
            --(INT('Data Sheet'!$A$15) &amp; "." &amp; BS284),
            --(INT('Data Sheet'!$B$15) &amp; "." &amp; BS284)
        )
    ),
    IF(BQ284&lt;&gt;"",
        IF(INT('Data Sheet'!$A$15)=INT('Data Sheet'!$B$15),
            --(INT('Data Sheet'!$A$15) &amp; "." &amp; RIGHT(BQ284,3)),
            IF(AND((--(INT('Data Sheet'!$A$15) &amp; "." &amp; RIGHT(BQ284,3))&gt;=--('Data Sheet'!$A$15)), (--(INT('Data Sheet'!$A$15) &amp; "." &amp; RIGHT(BQ284,3))&lt;=--('Data Sheet'!$B$15))),
                --(INT('Data Sheet'!$A$15) &amp; "." &amp; RIGHT(BQ284,3)),
                --(INT('Data Sheet'!$B$15) &amp; "." &amp; RIGHT(BQ284,3))
            )
        ),
        "OK"
    )
)</f>
        <v>OK</v>
      </c>
      <c r="R284" s="19"/>
      <c r="S284" s="19"/>
      <c r="T284" s="19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1"/>
      <c r="AU284" s="21"/>
      <c r="AV284" s="21"/>
      <c r="AW284" s="22"/>
      <c r="AX284" s="99"/>
      <c r="AY284" s="20"/>
      <c r="AZ284" s="20"/>
      <c r="BA284" s="22"/>
      <c r="BB284">
        <v>276</v>
      </c>
      <c r="BC284" s="80"/>
      <c r="BD284" s="80"/>
      <c r="BE284" s="80"/>
      <c r="BF284" s="80"/>
      <c r="BG284" s="32" t="str">
        <f t="shared" si="48"/>
        <v/>
      </c>
      <c r="BH284" s="78">
        <f t="shared" si="46"/>
        <v>0</v>
      </c>
      <c r="BI284" s="2">
        <f t="shared" si="49"/>
        <v>0</v>
      </c>
      <c r="BJ284" s="2">
        <f t="shared" si="50"/>
        <v>0</v>
      </c>
      <c r="BK284" s="2">
        <f t="shared" si="47"/>
        <v>0</v>
      </c>
    </row>
    <row r="285" spans="2:63" ht="15" customHeight="1" x14ac:dyDescent="0.25">
      <c r="B285" s="14">
        <v>277</v>
      </c>
      <c r="C285" s="95" t="str">
        <f t="shared" si="51"/>
        <v/>
      </c>
      <c r="D285" s="15" t="str">
        <f t="shared" si="56"/>
        <v>OK</v>
      </c>
      <c r="E285" s="16" t="e">
        <f>VLOOKUP('Data Sheet'!$B$8,'Data Sheet'!$I$2:$J$9,2,FALSE)</f>
        <v>#N/A</v>
      </c>
      <c r="F285" s="16" t="str">
        <f t="shared" si="52"/>
        <v/>
      </c>
      <c r="G285" s="103">
        <f t="shared" si="53"/>
        <v>0</v>
      </c>
      <c r="H285" s="17" t="s">
        <v>26</v>
      </c>
      <c r="I285" s="17" t="s">
        <v>26</v>
      </c>
      <c r="J285" s="17" t="str">
        <f>IF('Data Sheet'!$B$9="NC-50","N/A","OK")</f>
        <v>OK</v>
      </c>
      <c r="K285" s="17" t="str">
        <f>IF('Data Sheet'!$B$9="NC-50","N/A","OK")</f>
        <v>OK</v>
      </c>
      <c r="L285" s="17" t="str">
        <f t="shared" si="54"/>
        <v>OK</v>
      </c>
      <c r="M285" s="17" t="str">
        <f t="shared" si="55"/>
        <v>OK</v>
      </c>
      <c r="N285" s="18" t="str">
        <f>IF(BO285&lt;&gt;"",
    IF(INT('Data Sheet'!$A$19)=INT('Data Sheet'!$B$19),
        --(INT('Data Sheet'!$A$19) &amp; "." &amp; BO285),
        IF(AND((--(INT('Data Sheet'!$A$19) &amp; "." &amp; BO285)&gt;=--('Data Sheet'!$A$19)), (--(INT('Data Sheet'!$A$19) &amp; "." &amp; BO285)&lt;=--('Data Sheet'!$B$19))),
            --(INT('Data Sheet'!$A$19) &amp; "." &amp; BO285),
            --(INT('Data Sheet'!$B$19) &amp; "." &amp; BO285)
        )
    ),
    IF(BN285&lt;&gt;"",
        IF(INT('Data Sheet'!$A$19)=INT('Data Sheet'!$B$19),
            --(INT('Data Sheet'!$A$19) &amp; "." &amp; LEFT(BN285,3)),
            IF(AND((--(INT('Data Sheet'!$A$19) &amp; "." &amp; LEFT(BN285,3))&gt;=--('Data Sheet'!$A$19)), (--(INT('Data Sheet'!$A$19) &amp; "." &amp; LEFT(BN285,3))&lt;=--('Data Sheet'!$B$19))),
                --(INT('Data Sheet'!$A$19) &amp; "." &amp; LEFT(BN285,3)),
                --(INT('Data Sheet'!$B$19) &amp; "." &amp; LEFT(BN285,3))
            )
        ),
        "OK"
    )
)</f>
        <v>OK</v>
      </c>
      <c r="O285" s="23" t="str">
        <f>IF(BP285&lt;&gt;"",
    IF(INT('Data Sheet'!$A$19)=INT('Data Sheet'!$B$19),
        --(INT('Data Sheet'!$A$19) &amp; "." &amp; BP285),
        IF(AND((--(INT('Data Sheet'!$A$19) &amp; "." &amp; BP285)&gt;=--('Data Sheet'!$A$19)), (--(INT('Data Sheet'!$A$19) &amp; "." &amp; BP285)&lt;=--('Data Sheet'!$B$19))),
            --(INT('Data Sheet'!$A$19) &amp; "." &amp; BP285),
            --(INT('Data Sheet'!$B$19) &amp; "." &amp; BP285)
        )
    ),
    IF(BN285&lt;&gt;"",
        IF(INT('Data Sheet'!$A$19)=INT('Data Sheet'!$B$19),
            --(INT('Data Sheet'!$A$19) &amp; "." &amp; RIGHT(BN285,3)),
            IF(AND((--(INT('Data Sheet'!$A$19) &amp; "." &amp; RIGHT(BN285,3))&gt;=--('Data Sheet'!$A$19)), (--(INT('Data Sheet'!$A$19) &amp; "." &amp; RIGHT(BN285,3))&lt;=--('Data Sheet'!$B$19))),
                --(INT('Data Sheet'!$A$19) &amp; "." &amp; RIGHT(BN285,3)),
                --(INT('Data Sheet'!$B$19) &amp; "." &amp; RIGHT(BN285,3))
            )
        ),
        "OK"
    )
)</f>
        <v>OK</v>
      </c>
      <c r="P285" s="23" t="str">
        <f>IF(BR285&lt;&gt;"",
    IF(INT('Data Sheet'!$A$19)=INT('Data Sheet'!$B$15),
        --(INT('Data Sheet'!$A$15) &amp; "." &amp; BR285),
        IF(AND((--(INT('Data Sheet'!$A$15) &amp; "." &amp; BR285)&gt;=--('Data Sheet'!$A$15)), (--(INT('Data Sheet'!$A$15) &amp; "." &amp; BR285)&lt;=--('Data Sheet'!$B$15))),
            --(INT('Data Sheet'!$A$15) &amp; "." &amp; BR285),
            --(INT('Data Sheet'!$B$15) &amp; "." &amp; BR285)
        )
    ),
    IF(BQ285&lt;&gt;"",
        IF(INT('Data Sheet'!$A$15)=INT('Data Sheet'!$B$15),
            --(INT('Data Sheet'!$A$15) &amp; "." &amp; LEFT(BQ285,3)),
            IF(AND((--(INT('Data Sheet'!$A$15) &amp; "." &amp; LEFT(BQ285,3))&gt;=--('Data Sheet'!$A$15)), (--(INT('Data Sheet'!$A$15) &amp; "." &amp; LEFT(BQ285,3))&lt;=--('Data Sheet'!$B$15))),
                --(INT('Data Sheet'!$A$15) &amp; "." &amp; LEFT(BQ285,3)),
                --(INT('Data Sheet'!$B$15) &amp; "." &amp; LEFT(BQ285,3))
            )
        ),
        "OK"
    )
)</f>
        <v>OK</v>
      </c>
      <c r="Q285" s="23" t="str">
        <f>IF(BS285&lt;&gt;"",
    IF(INT('Data Sheet'!$A$19)=INT('Data Sheet'!$B$15),
        --(INT('Data Sheet'!$A$15) &amp; "." &amp; BS285),
        IF(AND((--(INT('Data Sheet'!$A$15) &amp; "." &amp; BS285)&gt;=--('Data Sheet'!$A$15)), (--(INT('Data Sheet'!$A$15) &amp; "." &amp; BS285)&lt;=--('Data Sheet'!$B$15))),
            --(INT('Data Sheet'!$A$15) &amp; "." &amp; BS285),
            --(INT('Data Sheet'!$B$15) &amp; "." &amp; BS285)
        )
    ),
    IF(BQ285&lt;&gt;"",
        IF(INT('Data Sheet'!$A$15)=INT('Data Sheet'!$B$15),
            --(INT('Data Sheet'!$A$15) &amp; "." &amp; RIGHT(BQ285,3)),
            IF(AND((--(INT('Data Sheet'!$A$15) &amp; "." &amp; RIGHT(BQ285,3))&gt;=--('Data Sheet'!$A$15)), (--(INT('Data Sheet'!$A$15) &amp; "." &amp; RIGHT(BQ285,3))&lt;=--('Data Sheet'!$B$15))),
                --(INT('Data Sheet'!$A$15) &amp; "." &amp; RIGHT(BQ285,3)),
                --(INT('Data Sheet'!$B$15) &amp; "." &amp; RIGHT(BQ285,3))
            )
        ),
        "OK"
    )
)</f>
        <v>OK</v>
      </c>
      <c r="R285" s="19"/>
      <c r="S285" s="19"/>
      <c r="T285" s="19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1"/>
      <c r="AU285" s="21"/>
      <c r="AV285" s="21"/>
      <c r="AW285" s="22"/>
      <c r="AX285" s="99"/>
      <c r="AY285" s="20"/>
      <c r="AZ285" s="20"/>
      <c r="BA285" s="22"/>
      <c r="BB285">
        <v>277</v>
      </c>
      <c r="BC285" s="80"/>
      <c r="BD285" s="80"/>
      <c r="BE285" s="80"/>
      <c r="BF285" s="80"/>
      <c r="BG285" s="32" t="str">
        <f t="shared" si="48"/>
        <v/>
      </c>
      <c r="BH285" s="78">
        <f t="shared" si="46"/>
        <v>0</v>
      </c>
      <c r="BI285" s="2">
        <f t="shared" si="49"/>
        <v>0</v>
      </c>
      <c r="BJ285" s="2">
        <f t="shared" si="50"/>
        <v>0</v>
      </c>
      <c r="BK285" s="2">
        <f t="shared" si="47"/>
        <v>0</v>
      </c>
    </row>
    <row r="286" spans="2:63" ht="15" customHeight="1" x14ac:dyDescent="0.25">
      <c r="B286" s="14">
        <v>278</v>
      </c>
      <c r="C286" s="95" t="str">
        <f t="shared" si="51"/>
        <v/>
      </c>
      <c r="D286" s="15" t="str">
        <f t="shared" si="56"/>
        <v>OK</v>
      </c>
      <c r="E286" s="16" t="e">
        <f>VLOOKUP('Data Sheet'!$B$8,'Data Sheet'!$I$2:$J$9,2,FALSE)</f>
        <v>#N/A</v>
      </c>
      <c r="F286" s="16" t="str">
        <f t="shared" si="52"/>
        <v/>
      </c>
      <c r="G286" s="103">
        <f t="shared" si="53"/>
        <v>0</v>
      </c>
      <c r="H286" s="17" t="s">
        <v>26</v>
      </c>
      <c r="I286" s="17" t="s">
        <v>26</v>
      </c>
      <c r="J286" s="17" t="str">
        <f>IF('Data Sheet'!$B$9="NC-50","N/A","OK")</f>
        <v>OK</v>
      </c>
      <c r="K286" s="17" t="str">
        <f>IF('Data Sheet'!$B$9="NC-50","N/A","OK")</f>
        <v>OK</v>
      </c>
      <c r="L286" s="17" t="str">
        <f t="shared" si="54"/>
        <v>OK</v>
      </c>
      <c r="M286" s="17" t="str">
        <f t="shared" si="55"/>
        <v>OK</v>
      </c>
      <c r="N286" s="18" t="str">
        <f>IF(BO286&lt;&gt;"",
    IF(INT('Data Sheet'!$A$19)=INT('Data Sheet'!$B$19),
        --(INT('Data Sheet'!$A$19) &amp; "." &amp; BO286),
        IF(AND((--(INT('Data Sheet'!$A$19) &amp; "." &amp; BO286)&gt;=--('Data Sheet'!$A$19)), (--(INT('Data Sheet'!$A$19) &amp; "." &amp; BO286)&lt;=--('Data Sheet'!$B$19))),
            --(INT('Data Sheet'!$A$19) &amp; "." &amp; BO286),
            --(INT('Data Sheet'!$B$19) &amp; "." &amp; BO286)
        )
    ),
    IF(BN286&lt;&gt;"",
        IF(INT('Data Sheet'!$A$19)=INT('Data Sheet'!$B$19),
            --(INT('Data Sheet'!$A$19) &amp; "." &amp; LEFT(BN286,3)),
            IF(AND((--(INT('Data Sheet'!$A$19) &amp; "." &amp; LEFT(BN286,3))&gt;=--('Data Sheet'!$A$19)), (--(INT('Data Sheet'!$A$19) &amp; "." &amp; LEFT(BN286,3))&lt;=--('Data Sheet'!$B$19))),
                --(INT('Data Sheet'!$A$19) &amp; "." &amp; LEFT(BN286,3)),
                --(INT('Data Sheet'!$B$19) &amp; "." &amp; LEFT(BN286,3))
            )
        ),
        "OK"
    )
)</f>
        <v>OK</v>
      </c>
      <c r="O286" s="23" t="str">
        <f>IF(BP286&lt;&gt;"",
    IF(INT('Data Sheet'!$A$19)=INT('Data Sheet'!$B$19),
        --(INT('Data Sheet'!$A$19) &amp; "." &amp; BP286),
        IF(AND((--(INT('Data Sheet'!$A$19) &amp; "." &amp; BP286)&gt;=--('Data Sheet'!$A$19)), (--(INT('Data Sheet'!$A$19) &amp; "." &amp; BP286)&lt;=--('Data Sheet'!$B$19))),
            --(INT('Data Sheet'!$A$19) &amp; "." &amp; BP286),
            --(INT('Data Sheet'!$B$19) &amp; "." &amp; BP286)
        )
    ),
    IF(BN286&lt;&gt;"",
        IF(INT('Data Sheet'!$A$19)=INT('Data Sheet'!$B$19),
            --(INT('Data Sheet'!$A$19) &amp; "." &amp; RIGHT(BN286,3)),
            IF(AND((--(INT('Data Sheet'!$A$19) &amp; "." &amp; RIGHT(BN286,3))&gt;=--('Data Sheet'!$A$19)), (--(INT('Data Sheet'!$A$19) &amp; "." &amp; RIGHT(BN286,3))&lt;=--('Data Sheet'!$B$19))),
                --(INT('Data Sheet'!$A$19) &amp; "." &amp; RIGHT(BN286,3)),
                --(INT('Data Sheet'!$B$19) &amp; "." &amp; RIGHT(BN286,3))
            )
        ),
        "OK"
    )
)</f>
        <v>OK</v>
      </c>
      <c r="P286" s="23" t="str">
        <f>IF(BR286&lt;&gt;"",
    IF(INT('Data Sheet'!$A$19)=INT('Data Sheet'!$B$15),
        --(INT('Data Sheet'!$A$15) &amp; "." &amp; BR286),
        IF(AND((--(INT('Data Sheet'!$A$15) &amp; "." &amp; BR286)&gt;=--('Data Sheet'!$A$15)), (--(INT('Data Sheet'!$A$15) &amp; "." &amp; BR286)&lt;=--('Data Sheet'!$B$15))),
            --(INT('Data Sheet'!$A$15) &amp; "." &amp; BR286),
            --(INT('Data Sheet'!$B$15) &amp; "." &amp; BR286)
        )
    ),
    IF(BQ286&lt;&gt;"",
        IF(INT('Data Sheet'!$A$15)=INT('Data Sheet'!$B$15),
            --(INT('Data Sheet'!$A$15) &amp; "." &amp; LEFT(BQ286,3)),
            IF(AND((--(INT('Data Sheet'!$A$15) &amp; "." &amp; LEFT(BQ286,3))&gt;=--('Data Sheet'!$A$15)), (--(INT('Data Sheet'!$A$15) &amp; "." &amp; LEFT(BQ286,3))&lt;=--('Data Sheet'!$B$15))),
                --(INT('Data Sheet'!$A$15) &amp; "." &amp; LEFT(BQ286,3)),
                --(INT('Data Sheet'!$B$15) &amp; "." &amp; LEFT(BQ286,3))
            )
        ),
        "OK"
    )
)</f>
        <v>OK</v>
      </c>
      <c r="Q286" s="23" t="str">
        <f>IF(BS286&lt;&gt;"",
    IF(INT('Data Sheet'!$A$19)=INT('Data Sheet'!$B$15),
        --(INT('Data Sheet'!$A$15) &amp; "." &amp; BS286),
        IF(AND((--(INT('Data Sheet'!$A$15) &amp; "." &amp; BS286)&gt;=--('Data Sheet'!$A$15)), (--(INT('Data Sheet'!$A$15) &amp; "." &amp; BS286)&lt;=--('Data Sheet'!$B$15))),
            --(INT('Data Sheet'!$A$15) &amp; "." &amp; BS286),
            --(INT('Data Sheet'!$B$15) &amp; "." &amp; BS286)
        )
    ),
    IF(BQ286&lt;&gt;"",
        IF(INT('Data Sheet'!$A$15)=INT('Data Sheet'!$B$15),
            --(INT('Data Sheet'!$A$15) &amp; "." &amp; RIGHT(BQ286,3)),
            IF(AND((--(INT('Data Sheet'!$A$15) &amp; "." &amp; RIGHT(BQ286,3))&gt;=--('Data Sheet'!$A$15)), (--(INT('Data Sheet'!$A$15) &amp; "." &amp; RIGHT(BQ286,3))&lt;=--('Data Sheet'!$B$15))),
                --(INT('Data Sheet'!$A$15) &amp; "." &amp; RIGHT(BQ286,3)),
                --(INT('Data Sheet'!$B$15) &amp; "." &amp; RIGHT(BQ286,3))
            )
        ),
        "OK"
    )
)</f>
        <v>OK</v>
      </c>
      <c r="R286" s="19"/>
      <c r="S286" s="19"/>
      <c r="T286" s="19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1"/>
      <c r="AU286" s="21"/>
      <c r="AV286" s="21"/>
      <c r="AW286" s="22"/>
      <c r="AX286" s="99"/>
      <c r="AY286" s="20"/>
      <c r="AZ286" s="20"/>
      <c r="BA286" s="22"/>
      <c r="BB286">
        <v>278</v>
      </c>
      <c r="BC286" s="80"/>
      <c r="BD286" s="80"/>
      <c r="BE286" s="80"/>
      <c r="BF286" s="80"/>
      <c r="BG286" s="32" t="str">
        <f t="shared" si="48"/>
        <v/>
      </c>
      <c r="BH286" s="78">
        <f t="shared" si="46"/>
        <v>0</v>
      </c>
      <c r="BI286" s="2">
        <f t="shared" si="49"/>
        <v>0</v>
      </c>
      <c r="BJ286" s="2">
        <f t="shared" si="50"/>
        <v>0</v>
      </c>
      <c r="BK286" s="2">
        <f t="shared" si="47"/>
        <v>0</v>
      </c>
    </row>
    <row r="287" spans="2:63" ht="15" customHeight="1" x14ac:dyDescent="0.25">
      <c r="B287" s="14">
        <v>279</v>
      </c>
      <c r="C287" s="95" t="str">
        <f t="shared" si="51"/>
        <v/>
      </c>
      <c r="D287" s="15" t="str">
        <f t="shared" si="56"/>
        <v>OK</v>
      </c>
      <c r="E287" s="16" t="e">
        <f>VLOOKUP('Data Sheet'!$B$8,'Data Sheet'!$I$2:$J$9,2,FALSE)</f>
        <v>#N/A</v>
      </c>
      <c r="F287" s="16" t="str">
        <f t="shared" si="52"/>
        <v/>
      </c>
      <c r="G287" s="103">
        <f t="shared" si="53"/>
        <v>0</v>
      </c>
      <c r="H287" s="17" t="s">
        <v>26</v>
      </c>
      <c r="I287" s="17" t="s">
        <v>26</v>
      </c>
      <c r="J287" s="17" t="str">
        <f>IF('Data Sheet'!$B$9="NC-50","N/A","OK")</f>
        <v>OK</v>
      </c>
      <c r="K287" s="17" t="str">
        <f>IF('Data Sheet'!$B$9="NC-50","N/A","OK")</f>
        <v>OK</v>
      </c>
      <c r="L287" s="17" t="str">
        <f t="shared" si="54"/>
        <v>OK</v>
      </c>
      <c r="M287" s="17" t="str">
        <f t="shared" si="55"/>
        <v>OK</v>
      </c>
      <c r="N287" s="18" t="str">
        <f>IF(BO287&lt;&gt;"",
    IF(INT('Data Sheet'!$A$19)=INT('Data Sheet'!$B$19),
        --(INT('Data Sheet'!$A$19) &amp; "." &amp; BO287),
        IF(AND((--(INT('Data Sheet'!$A$19) &amp; "." &amp; BO287)&gt;=--('Data Sheet'!$A$19)), (--(INT('Data Sheet'!$A$19) &amp; "." &amp; BO287)&lt;=--('Data Sheet'!$B$19))),
            --(INT('Data Sheet'!$A$19) &amp; "." &amp; BO287),
            --(INT('Data Sheet'!$B$19) &amp; "." &amp; BO287)
        )
    ),
    IF(BN287&lt;&gt;"",
        IF(INT('Data Sheet'!$A$19)=INT('Data Sheet'!$B$19),
            --(INT('Data Sheet'!$A$19) &amp; "." &amp; LEFT(BN287,3)),
            IF(AND((--(INT('Data Sheet'!$A$19) &amp; "." &amp; LEFT(BN287,3))&gt;=--('Data Sheet'!$A$19)), (--(INT('Data Sheet'!$A$19) &amp; "." &amp; LEFT(BN287,3))&lt;=--('Data Sheet'!$B$19))),
                --(INT('Data Sheet'!$A$19) &amp; "." &amp; LEFT(BN287,3)),
                --(INT('Data Sheet'!$B$19) &amp; "." &amp; LEFT(BN287,3))
            )
        ),
        "OK"
    )
)</f>
        <v>OK</v>
      </c>
      <c r="O287" s="23" t="str">
        <f>IF(BP287&lt;&gt;"",
    IF(INT('Data Sheet'!$A$19)=INT('Data Sheet'!$B$19),
        --(INT('Data Sheet'!$A$19) &amp; "." &amp; BP287),
        IF(AND((--(INT('Data Sheet'!$A$19) &amp; "." &amp; BP287)&gt;=--('Data Sheet'!$A$19)), (--(INT('Data Sheet'!$A$19) &amp; "." &amp; BP287)&lt;=--('Data Sheet'!$B$19))),
            --(INT('Data Sheet'!$A$19) &amp; "." &amp; BP287),
            --(INT('Data Sheet'!$B$19) &amp; "." &amp; BP287)
        )
    ),
    IF(BN287&lt;&gt;"",
        IF(INT('Data Sheet'!$A$19)=INT('Data Sheet'!$B$19),
            --(INT('Data Sheet'!$A$19) &amp; "." &amp; RIGHT(BN287,3)),
            IF(AND((--(INT('Data Sheet'!$A$19) &amp; "." &amp; RIGHT(BN287,3))&gt;=--('Data Sheet'!$A$19)), (--(INT('Data Sheet'!$A$19) &amp; "." &amp; RIGHT(BN287,3))&lt;=--('Data Sheet'!$B$19))),
                --(INT('Data Sheet'!$A$19) &amp; "." &amp; RIGHT(BN287,3)),
                --(INT('Data Sheet'!$B$19) &amp; "." &amp; RIGHT(BN287,3))
            )
        ),
        "OK"
    )
)</f>
        <v>OK</v>
      </c>
      <c r="P287" s="23" t="str">
        <f>IF(BR287&lt;&gt;"",
    IF(INT('Data Sheet'!$A$19)=INT('Data Sheet'!$B$15),
        --(INT('Data Sheet'!$A$15) &amp; "." &amp; BR287),
        IF(AND((--(INT('Data Sheet'!$A$15) &amp; "." &amp; BR287)&gt;=--('Data Sheet'!$A$15)), (--(INT('Data Sheet'!$A$15) &amp; "." &amp; BR287)&lt;=--('Data Sheet'!$B$15))),
            --(INT('Data Sheet'!$A$15) &amp; "." &amp; BR287),
            --(INT('Data Sheet'!$B$15) &amp; "." &amp; BR287)
        )
    ),
    IF(BQ287&lt;&gt;"",
        IF(INT('Data Sheet'!$A$15)=INT('Data Sheet'!$B$15),
            --(INT('Data Sheet'!$A$15) &amp; "." &amp; LEFT(BQ287,3)),
            IF(AND((--(INT('Data Sheet'!$A$15) &amp; "." &amp; LEFT(BQ287,3))&gt;=--('Data Sheet'!$A$15)), (--(INT('Data Sheet'!$A$15) &amp; "." &amp; LEFT(BQ287,3))&lt;=--('Data Sheet'!$B$15))),
                --(INT('Data Sheet'!$A$15) &amp; "." &amp; LEFT(BQ287,3)),
                --(INT('Data Sheet'!$B$15) &amp; "." &amp; LEFT(BQ287,3))
            )
        ),
        "OK"
    )
)</f>
        <v>OK</v>
      </c>
      <c r="Q287" s="23" t="str">
        <f>IF(BS287&lt;&gt;"",
    IF(INT('Data Sheet'!$A$19)=INT('Data Sheet'!$B$15),
        --(INT('Data Sheet'!$A$15) &amp; "." &amp; BS287),
        IF(AND((--(INT('Data Sheet'!$A$15) &amp; "." &amp; BS287)&gt;=--('Data Sheet'!$A$15)), (--(INT('Data Sheet'!$A$15) &amp; "." &amp; BS287)&lt;=--('Data Sheet'!$B$15))),
            --(INT('Data Sheet'!$A$15) &amp; "." &amp; BS287),
            --(INT('Data Sheet'!$B$15) &amp; "." &amp; BS287)
        )
    ),
    IF(BQ287&lt;&gt;"",
        IF(INT('Data Sheet'!$A$15)=INT('Data Sheet'!$B$15),
            --(INT('Data Sheet'!$A$15) &amp; "." &amp; RIGHT(BQ287,3)),
            IF(AND((--(INT('Data Sheet'!$A$15) &amp; "." &amp; RIGHT(BQ287,3))&gt;=--('Data Sheet'!$A$15)), (--(INT('Data Sheet'!$A$15) &amp; "." &amp; RIGHT(BQ287,3))&lt;=--('Data Sheet'!$B$15))),
                --(INT('Data Sheet'!$A$15) &amp; "." &amp; RIGHT(BQ287,3)),
                --(INT('Data Sheet'!$B$15) &amp; "." &amp; RIGHT(BQ287,3))
            )
        ),
        "OK"
    )
)</f>
        <v>OK</v>
      </c>
      <c r="R287" s="19"/>
      <c r="S287" s="19"/>
      <c r="T287" s="19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1"/>
      <c r="AU287" s="21"/>
      <c r="AV287" s="21"/>
      <c r="AW287" s="22"/>
      <c r="AX287" s="99"/>
      <c r="AY287" s="20"/>
      <c r="AZ287" s="20"/>
      <c r="BA287" s="22"/>
      <c r="BB287">
        <v>279</v>
      </c>
      <c r="BC287" s="80"/>
      <c r="BD287" s="80"/>
      <c r="BE287" s="80"/>
      <c r="BF287" s="80"/>
      <c r="BG287" s="32" t="str">
        <f t="shared" si="48"/>
        <v/>
      </c>
      <c r="BH287" s="78">
        <f t="shared" si="46"/>
        <v>0</v>
      </c>
      <c r="BI287" s="2">
        <f t="shared" si="49"/>
        <v>0</v>
      </c>
      <c r="BJ287" s="2">
        <f t="shared" si="50"/>
        <v>0</v>
      </c>
      <c r="BK287" s="2">
        <f t="shared" si="47"/>
        <v>0</v>
      </c>
    </row>
    <row r="288" spans="2:63" ht="15" customHeight="1" x14ac:dyDescent="0.25">
      <c r="B288" s="14">
        <v>280</v>
      </c>
      <c r="C288" s="95" t="str">
        <f t="shared" si="51"/>
        <v/>
      </c>
      <c r="D288" s="15" t="str">
        <f t="shared" si="56"/>
        <v>OK</v>
      </c>
      <c r="E288" s="16" t="e">
        <f>VLOOKUP('Data Sheet'!$B$8,'Data Sheet'!$I$2:$J$9,2,FALSE)</f>
        <v>#N/A</v>
      </c>
      <c r="F288" s="16" t="str">
        <f t="shared" si="52"/>
        <v/>
      </c>
      <c r="G288" s="103">
        <f t="shared" si="53"/>
        <v>0</v>
      </c>
      <c r="H288" s="17" t="s">
        <v>26</v>
      </c>
      <c r="I288" s="17" t="s">
        <v>26</v>
      </c>
      <c r="J288" s="17" t="str">
        <f>IF('Data Sheet'!$B$9="NC-50","N/A","OK")</f>
        <v>OK</v>
      </c>
      <c r="K288" s="17" t="str">
        <f>IF('Data Sheet'!$B$9="NC-50","N/A","OK")</f>
        <v>OK</v>
      </c>
      <c r="L288" s="17" t="str">
        <f t="shared" si="54"/>
        <v>OK</v>
      </c>
      <c r="M288" s="17" t="str">
        <f t="shared" si="55"/>
        <v>OK</v>
      </c>
      <c r="N288" s="18" t="str">
        <f>IF(BO288&lt;&gt;"",
    IF(INT('Data Sheet'!$A$19)=INT('Data Sheet'!$B$19),
        --(INT('Data Sheet'!$A$19) &amp; "." &amp; BO288),
        IF(AND((--(INT('Data Sheet'!$A$19) &amp; "." &amp; BO288)&gt;=--('Data Sheet'!$A$19)), (--(INT('Data Sheet'!$A$19) &amp; "." &amp; BO288)&lt;=--('Data Sheet'!$B$19))),
            --(INT('Data Sheet'!$A$19) &amp; "." &amp; BO288),
            --(INT('Data Sheet'!$B$19) &amp; "." &amp; BO288)
        )
    ),
    IF(BN288&lt;&gt;"",
        IF(INT('Data Sheet'!$A$19)=INT('Data Sheet'!$B$19),
            --(INT('Data Sheet'!$A$19) &amp; "." &amp; LEFT(BN288,3)),
            IF(AND((--(INT('Data Sheet'!$A$19) &amp; "." &amp; LEFT(BN288,3))&gt;=--('Data Sheet'!$A$19)), (--(INT('Data Sheet'!$A$19) &amp; "." &amp; LEFT(BN288,3))&lt;=--('Data Sheet'!$B$19))),
                --(INT('Data Sheet'!$A$19) &amp; "." &amp; LEFT(BN288,3)),
                --(INT('Data Sheet'!$B$19) &amp; "." &amp; LEFT(BN288,3))
            )
        ),
        "OK"
    )
)</f>
        <v>OK</v>
      </c>
      <c r="O288" s="23" t="str">
        <f>IF(BP288&lt;&gt;"",
    IF(INT('Data Sheet'!$A$19)=INT('Data Sheet'!$B$19),
        --(INT('Data Sheet'!$A$19) &amp; "." &amp; BP288),
        IF(AND((--(INT('Data Sheet'!$A$19) &amp; "." &amp; BP288)&gt;=--('Data Sheet'!$A$19)), (--(INT('Data Sheet'!$A$19) &amp; "." &amp; BP288)&lt;=--('Data Sheet'!$B$19))),
            --(INT('Data Sheet'!$A$19) &amp; "." &amp; BP288),
            --(INT('Data Sheet'!$B$19) &amp; "." &amp; BP288)
        )
    ),
    IF(BN288&lt;&gt;"",
        IF(INT('Data Sheet'!$A$19)=INT('Data Sheet'!$B$19),
            --(INT('Data Sheet'!$A$19) &amp; "." &amp; RIGHT(BN288,3)),
            IF(AND((--(INT('Data Sheet'!$A$19) &amp; "." &amp; RIGHT(BN288,3))&gt;=--('Data Sheet'!$A$19)), (--(INT('Data Sheet'!$A$19) &amp; "." &amp; RIGHT(BN288,3))&lt;=--('Data Sheet'!$B$19))),
                --(INT('Data Sheet'!$A$19) &amp; "." &amp; RIGHT(BN288,3)),
                --(INT('Data Sheet'!$B$19) &amp; "." &amp; RIGHT(BN288,3))
            )
        ),
        "OK"
    )
)</f>
        <v>OK</v>
      </c>
      <c r="P288" s="23" t="str">
        <f>IF(BR288&lt;&gt;"",
    IF(INT('Data Sheet'!$A$19)=INT('Data Sheet'!$B$15),
        --(INT('Data Sheet'!$A$15) &amp; "." &amp; BR288),
        IF(AND((--(INT('Data Sheet'!$A$15) &amp; "." &amp; BR288)&gt;=--('Data Sheet'!$A$15)), (--(INT('Data Sheet'!$A$15) &amp; "." &amp; BR288)&lt;=--('Data Sheet'!$B$15))),
            --(INT('Data Sheet'!$A$15) &amp; "." &amp; BR288),
            --(INT('Data Sheet'!$B$15) &amp; "." &amp; BR288)
        )
    ),
    IF(BQ288&lt;&gt;"",
        IF(INT('Data Sheet'!$A$15)=INT('Data Sheet'!$B$15),
            --(INT('Data Sheet'!$A$15) &amp; "." &amp; LEFT(BQ288,3)),
            IF(AND((--(INT('Data Sheet'!$A$15) &amp; "." &amp; LEFT(BQ288,3))&gt;=--('Data Sheet'!$A$15)), (--(INT('Data Sheet'!$A$15) &amp; "." &amp; LEFT(BQ288,3))&lt;=--('Data Sheet'!$B$15))),
                --(INT('Data Sheet'!$A$15) &amp; "." &amp; LEFT(BQ288,3)),
                --(INT('Data Sheet'!$B$15) &amp; "." &amp; LEFT(BQ288,3))
            )
        ),
        "OK"
    )
)</f>
        <v>OK</v>
      </c>
      <c r="Q288" s="23" t="str">
        <f>IF(BS288&lt;&gt;"",
    IF(INT('Data Sheet'!$A$19)=INT('Data Sheet'!$B$15),
        --(INT('Data Sheet'!$A$15) &amp; "." &amp; BS288),
        IF(AND((--(INT('Data Sheet'!$A$15) &amp; "." &amp; BS288)&gt;=--('Data Sheet'!$A$15)), (--(INT('Data Sheet'!$A$15) &amp; "." &amp; BS288)&lt;=--('Data Sheet'!$B$15))),
            --(INT('Data Sheet'!$A$15) &amp; "." &amp; BS288),
            --(INT('Data Sheet'!$B$15) &amp; "." &amp; BS288)
        )
    ),
    IF(BQ288&lt;&gt;"",
        IF(INT('Data Sheet'!$A$15)=INT('Data Sheet'!$B$15),
            --(INT('Data Sheet'!$A$15) &amp; "." &amp; RIGHT(BQ288,3)),
            IF(AND((--(INT('Data Sheet'!$A$15) &amp; "." &amp; RIGHT(BQ288,3))&gt;=--('Data Sheet'!$A$15)), (--(INT('Data Sheet'!$A$15) &amp; "." &amp; RIGHT(BQ288,3))&lt;=--('Data Sheet'!$B$15))),
                --(INT('Data Sheet'!$A$15) &amp; "." &amp; RIGHT(BQ288,3)),
                --(INT('Data Sheet'!$B$15) &amp; "." &amp; RIGHT(BQ288,3))
            )
        ),
        "OK"
    )
)</f>
        <v>OK</v>
      </c>
      <c r="R288" s="19"/>
      <c r="S288" s="19"/>
      <c r="T288" s="19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1"/>
      <c r="AU288" s="21"/>
      <c r="AV288" s="21"/>
      <c r="AW288" s="22"/>
      <c r="AX288" s="99"/>
      <c r="AY288" s="20"/>
      <c r="AZ288" s="20"/>
      <c r="BA288" s="22"/>
      <c r="BB288">
        <v>280</v>
      </c>
      <c r="BC288" s="80"/>
      <c r="BD288" s="80"/>
      <c r="BE288" s="80"/>
      <c r="BF288" s="80"/>
      <c r="BG288" s="32" t="str">
        <f t="shared" si="48"/>
        <v/>
      </c>
      <c r="BH288" s="78">
        <f t="shared" si="46"/>
        <v>0</v>
      </c>
      <c r="BI288" s="2">
        <f t="shared" si="49"/>
        <v>0</v>
      </c>
      <c r="BJ288" s="2">
        <f t="shared" si="50"/>
        <v>0</v>
      </c>
      <c r="BK288" s="2">
        <f t="shared" si="47"/>
        <v>0</v>
      </c>
    </row>
    <row r="289" spans="2:63" ht="15" customHeight="1" x14ac:dyDescent="0.25">
      <c r="B289" s="14">
        <v>281</v>
      </c>
      <c r="C289" s="95" t="str">
        <f t="shared" si="51"/>
        <v/>
      </c>
      <c r="D289" s="15" t="str">
        <f t="shared" si="56"/>
        <v>OK</v>
      </c>
      <c r="E289" s="16" t="e">
        <f>VLOOKUP('Data Sheet'!$B$8,'Data Sheet'!$I$2:$J$9,2,FALSE)</f>
        <v>#N/A</v>
      </c>
      <c r="F289" s="16" t="str">
        <f t="shared" si="52"/>
        <v/>
      </c>
      <c r="G289" s="103">
        <f t="shared" si="53"/>
        <v>0</v>
      </c>
      <c r="H289" s="17" t="s">
        <v>26</v>
      </c>
      <c r="I289" s="17" t="s">
        <v>26</v>
      </c>
      <c r="J289" s="17" t="str">
        <f>IF('Data Sheet'!$B$9="NC-50","N/A","OK")</f>
        <v>OK</v>
      </c>
      <c r="K289" s="17" t="str">
        <f>IF('Data Sheet'!$B$9="NC-50","N/A","OK")</f>
        <v>OK</v>
      </c>
      <c r="L289" s="17" t="str">
        <f t="shared" si="54"/>
        <v>OK</v>
      </c>
      <c r="M289" s="17" t="str">
        <f t="shared" si="55"/>
        <v>OK</v>
      </c>
      <c r="N289" s="18" t="str">
        <f>IF(BO289&lt;&gt;"",
    IF(INT('Data Sheet'!$A$19)=INT('Data Sheet'!$B$19),
        --(INT('Data Sheet'!$A$19) &amp; "." &amp; BO289),
        IF(AND((--(INT('Data Sheet'!$A$19) &amp; "." &amp; BO289)&gt;=--('Data Sheet'!$A$19)), (--(INT('Data Sheet'!$A$19) &amp; "." &amp; BO289)&lt;=--('Data Sheet'!$B$19))),
            --(INT('Data Sheet'!$A$19) &amp; "." &amp; BO289),
            --(INT('Data Sheet'!$B$19) &amp; "." &amp; BO289)
        )
    ),
    IF(BN289&lt;&gt;"",
        IF(INT('Data Sheet'!$A$19)=INT('Data Sheet'!$B$19),
            --(INT('Data Sheet'!$A$19) &amp; "." &amp; LEFT(BN289,3)),
            IF(AND((--(INT('Data Sheet'!$A$19) &amp; "." &amp; LEFT(BN289,3))&gt;=--('Data Sheet'!$A$19)), (--(INT('Data Sheet'!$A$19) &amp; "." &amp; LEFT(BN289,3))&lt;=--('Data Sheet'!$B$19))),
                --(INT('Data Sheet'!$A$19) &amp; "." &amp; LEFT(BN289,3)),
                --(INT('Data Sheet'!$B$19) &amp; "." &amp; LEFT(BN289,3))
            )
        ),
        "OK"
    )
)</f>
        <v>OK</v>
      </c>
      <c r="O289" s="23" t="str">
        <f>IF(BP289&lt;&gt;"",
    IF(INT('Data Sheet'!$A$19)=INT('Data Sheet'!$B$19),
        --(INT('Data Sheet'!$A$19) &amp; "." &amp; BP289),
        IF(AND((--(INT('Data Sheet'!$A$19) &amp; "." &amp; BP289)&gt;=--('Data Sheet'!$A$19)), (--(INT('Data Sheet'!$A$19) &amp; "." &amp; BP289)&lt;=--('Data Sheet'!$B$19))),
            --(INT('Data Sheet'!$A$19) &amp; "." &amp; BP289),
            --(INT('Data Sheet'!$B$19) &amp; "." &amp; BP289)
        )
    ),
    IF(BN289&lt;&gt;"",
        IF(INT('Data Sheet'!$A$19)=INT('Data Sheet'!$B$19),
            --(INT('Data Sheet'!$A$19) &amp; "." &amp; RIGHT(BN289,3)),
            IF(AND((--(INT('Data Sheet'!$A$19) &amp; "." &amp; RIGHT(BN289,3))&gt;=--('Data Sheet'!$A$19)), (--(INT('Data Sheet'!$A$19) &amp; "." &amp; RIGHT(BN289,3))&lt;=--('Data Sheet'!$B$19))),
                --(INT('Data Sheet'!$A$19) &amp; "." &amp; RIGHT(BN289,3)),
                --(INT('Data Sheet'!$B$19) &amp; "." &amp; RIGHT(BN289,3))
            )
        ),
        "OK"
    )
)</f>
        <v>OK</v>
      </c>
      <c r="P289" s="23" t="str">
        <f>IF(BR289&lt;&gt;"",
    IF(INT('Data Sheet'!$A$19)=INT('Data Sheet'!$B$15),
        --(INT('Data Sheet'!$A$15) &amp; "." &amp; BR289),
        IF(AND((--(INT('Data Sheet'!$A$15) &amp; "." &amp; BR289)&gt;=--('Data Sheet'!$A$15)), (--(INT('Data Sheet'!$A$15) &amp; "." &amp; BR289)&lt;=--('Data Sheet'!$B$15))),
            --(INT('Data Sheet'!$A$15) &amp; "." &amp; BR289),
            --(INT('Data Sheet'!$B$15) &amp; "." &amp; BR289)
        )
    ),
    IF(BQ289&lt;&gt;"",
        IF(INT('Data Sheet'!$A$15)=INT('Data Sheet'!$B$15),
            --(INT('Data Sheet'!$A$15) &amp; "." &amp; LEFT(BQ289,3)),
            IF(AND((--(INT('Data Sheet'!$A$15) &amp; "." &amp; LEFT(BQ289,3))&gt;=--('Data Sheet'!$A$15)), (--(INT('Data Sheet'!$A$15) &amp; "." &amp; LEFT(BQ289,3))&lt;=--('Data Sheet'!$B$15))),
                --(INT('Data Sheet'!$A$15) &amp; "." &amp; LEFT(BQ289,3)),
                --(INT('Data Sheet'!$B$15) &amp; "." &amp; LEFT(BQ289,3))
            )
        ),
        "OK"
    )
)</f>
        <v>OK</v>
      </c>
      <c r="Q289" s="23" t="str">
        <f>IF(BS289&lt;&gt;"",
    IF(INT('Data Sheet'!$A$19)=INT('Data Sheet'!$B$15),
        --(INT('Data Sheet'!$A$15) &amp; "." &amp; BS289),
        IF(AND((--(INT('Data Sheet'!$A$15) &amp; "." &amp; BS289)&gt;=--('Data Sheet'!$A$15)), (--(INT('Data Sheet'!$A$15) &amp; "." &amp; BS289)&lt;=--('Data Sheet'!$B$15))),
            --(INT('Data Sheet'!$A$15) &amp; "." &amp; BS289),
            --(INT('Data Sheet'!$B$15) &amp; "." &amp; BS289)
        )
    ),
    IF(BQ289&lt;&gt;"",
        IF(INT('Data Sheet'!$A$15)=INT('Data Sheet'!$B$15),
            --(INT('Data Sheet'!$A$15) &amp; "." &amp; RIGHT(BQ289,3)),
            IF(AND((--(INT('Data Sheet'!$A$15) &amp; "." &amp; RIGHT(BQ289,3))&gt;=--('Data Sheet'!$A$15)), (--(INT('Data Sheet'!$A$15) &amp; "." &amp; RIGHT(BQ289,3))&lt;=--('Data Sheet'!$B$15))),
                --(INT('Data Sheet'!$A$15) &amp; "." &amp; RIGHT(BQ289,3)),
                --(INT('Data Sheet'!$B$15) &amp; "." &amp; RIGHT(BQ289,3))
            )
        ),
        "OK"
    )
)</f>
        <v>OK</v>
      </c>
      <c r="R289" s="19"/>
      <c r="S289" s="19"/>
      <c r="T289" s="19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1"/>
      <c r="AU289" s="21"/>
      <c r="AV289" s="21"/>
      <c r="AW289" s="22"/>
      <c r="AX289" s="99"/>
      <c r="AY289" s="20"/>
      <c r="AZ289" s="20"/>
      <c r="BA289" s="22"/>
      <c r="BB289">
        <v>281</v>
      </c>
      <c r="BC289" s="80"/>
      <c r="BD289" s="80"/>
      <c r="BE289" s="80"/>
      <c r="BF289" s="80"/>
      <c r="BG289" s="32" t="str">
        <f t="shared" si="48"/>
        <v/>
      </c>
      <c r="BH289" s="78">
        <f t="shared" si="46"/>
        <v>0</v>
      </c>
      <c r="BI289" s="2">
        <f t="shared" si="49"/>
        <v>0</v>
      </c>
      <c r="BJ289" s="2">
        <f t="shared" si="50"/>
        <v>0</v>
      </c>
      <c r="BK289" s="2">
        <f t="shared" si="47"/>
        <v>0</v>
      </c>
    </row>
    <row r="290" spans="2:63" ht="15" customHeight="1" x14ac:dyDescent="0.25">
      <c r="B290" s="14">
        <v>282</v>
      </c>
      <c r="C290" s="95" t="str">
        <f t="shared" si="51"/>
        <v/>
      </c>
      <c r="D290" s="15" t="str">
        <f t="shared" si="56"/>
        <v>OK</v>
      </c>
      <c r="E290" s="16" t="e">
        <f>VLOOKUP('Data Sheet'!$B$8,'Data Sheet'!$I$2:$J$9,2,FALSE)</f>
        <v>#N/A</v>
      </c>
      <c r="F290" s="16" t="str">
        <f t="shared" si="52"/>
        <v/>
      </c>
      <c r="G290" s="103">
        <f t="shared" si="53"/>
        <v>0</v>
      </c>
      <c r="H290" s="17" t="s">
        <v>26</v>
      </c>
      <c r="I290" s="17" t="s">
        <v>26</v>
      </c>
      <c r="J290" s="17" t="str">
        <f>IF('Data Sheet'!$B$9="NC-50","N/A","OK")</f>
        <v>OK</v>
      </c>
      <c r="K290" s="17" t="str">
        <f>IF('Data Sheet'!$B$9="NC-50","N/A","OK")</f>
        <v>OK</v>
      </c>
      <c r="L290" s="17" t="str">
        <f t="shared" si="54"/>
        <v>OK</v>
      </c>
      <c r="M290" s="17" t="str">
        <f t="shared" si="55"/>
        <v>OK</v>
      </c>
      <c r="N290" s="18" t="str">
        <f>IF(BO290&lt;&gt;"",
    IF(INT('Data Sheet'!$A$19)=INT('Data Sheet'!$B$19),
        --(INT('Data Sheet'!$A$19) &amp; "." &amp; BO290),
        IF(AND((--(INT('Data Sheet'!$A$19) &amp; "." &amp; BO290)&gt;=--('Data Sheet'!$A$19)), (--(INT('Data Sheet'!$A$19) &amp; "." &amp; BO290)&lt;=--('Data Sheet'!$B$19))),
            --(INT('Data Sheet'!$A$19) &amp; "." &amp; BO290),
            --(INT('Data Sheet'!$B$19) &amp; "." &amp; BO290)
        )
    ),
    IF(BN290&lt;&gt;"",
        IF(INT('Data Sheet'!$A$19)=INT('Data Sheet'!$B$19),
            --(INT('Data Sheet'!$A$19) &amp; "." &amp; LEFT(BN290,3)),
            IF(AND((--(INT('Data Sheet'!$A$19) &amp; "." &amp; LEFT(BN290,3))&gt;=--('Data Sheet'!$A$19)), (--(INT('Data Sheet'!$A$19) &amp; "." &amp; LEFT(BN290,3))&lt;=--('Data Sheet'!$B$19))),
                --(INT('Data Sheet'!$A$19) &amp; "." &amp; LEFT(BN290,3)),
                --(INT('Data Sheet'!$B$19) &amp; "." &amp; LEFT(BN290,3))
            )
        ),
        "OK"
    )
)</f>
        <v>OK</v>
      </c>
      <c r="O290" s="23" t="str">
        <f>IF(BP290&lt;&gt;"",
    IF(INT('Data Sheet'!$A$19)=INT('Data Sheet'!$B$19),
        --(INT('Data Sheet'!$A$19) &amp; "." &amp; BP290),
        IF(AND((--(INT('Data Sheet'!$A$19) &amp; "." &amp; BP290)&gt;=--('Data Sheet'!$A$19)), (--(INT('Data Sheet'!$A$19) &amp; "." &amp; BP290)&lt;=--('Data Sheet'!$B$19))),
            --(INT('Data Sheet'!$A$19) &amp; "." &amp; BP290),
            --(INT('Data Sheet'!$B$19) &amp; "." &amp; BP290)
        )
    ),
    IF(BN290&lt;&gt;"",
        IF(INT('Data Sheet'!$A$19)=INT('Data Sheet'!$B$19),
            --(INT('Data Sheet'!$A$19) &amp; "." &amp; RIGHT(BN290,3)),
            IF(AND((--(INT('Data Sheet'!$A$19) &amp; "." &amp; RIGHT(BN290,3))&gt;=--('Data Sheet'!$A$19)), (--(INT('Data Sheet'!$A$19) &amp; "." &amp; RIGHT(BN290,3))&lt;=--('Data Sheet'!$B$19))),
                --(INT('Data Sheet'!$A$19) &amp; "." &amp; RIGHT(BN290,3)),
                --(INT('Data Sheet'!$B$19) &amp; "." &amp; RIGHT(BN290,3))
            )
        ),
        "OK"
    )
)</f>
        <v>OK</v>
      </c>
      <c r="P290" s="23" t="str">
        <f>IF(BR290&lt;&gt;"",
    IF(INT('Data Sheet'!$A$19)=INT('Data Sheet'!$B$15),
        --(INT('Data Sheet'!$A$15) &amp; "." &amp; BR290),
        IF(AND((--(INT('Data Sheet'!$A$15) &amp; "." &amp; BR290)&gt;=--('Data Sheet'!$A$15)), (--(INT('Data Sheet'!$A$15) &amp; "." &amp; BR290)&lt;=--('Data Sheet'!$B$15))),
            --(INT('Data Sheet'!$A$15) &amp; "." &amp; BR290),
            --(INT('Data Sheet'!$B$15) &amp; "." &amp; BR290)
        )
    ),
    IF(BQ290&lt;&gt;"",
        IF(INT('Data Sheet'!$A$15)=INT('Data Sheet'!$B$15),
            --(INT('Data Sheet'!$A$15) &amp; "." &amp; LEFT(BQ290,3)),
            IF(AND((--(INT('Data Sheet'!$A$15) &amp; "." &amp; LEFT(BQ290,3))&gt;=--('Data Sheet'!$A$15)), (--(INT('Data Sheet'!$A$15) &amp; "." &amp; LEFT(BQ290,3))&lt;=--('Data Sheet'!$B$15))),
                --(INT('Data Sheet'!$A$15) &amp; "." &amp; LEFT(BQ290,3)),
                --(INT('Data Sheet'!$B$15) &amp; "." &amp; LEFT(BQ290,3))
            )
        ),
        "OK"
    )
)</f>
        <v>OK</v>
      </c>
      <c r="Q290" s="23" t="str">
        <f>IF(BS290&lt;&gt;"",
    IF(INT('Data Sheet'!$A$19)=INT('Data Sheet'!$B$15),
        --(INT('Data Sheet'!$A$15) &amp; "." &amp; BS290),
        IF(AND((--(INT('Data Sheet'!$A$15) &amp; "." &amp; BS290)&gt;=--('Data Sheet'!$A$15)), (--(INT('Data Sheet'!$A$15) &amp; "." &amp; BS290)&lt;=--('Data Sheet'!$B$15))),
            --(INT('Data Sheet'!$A$15) &amp; "." &amp; BS290),
            --(INT('Data Sheet'!$B$15) &amp; "." &amp; BS290)
        )
    ),
    IF(BQ290&lt;&gt;"",
        IF(INT('Data Sheet'!$A$15)=INT('Data Sheet'!$B$15),
            --(INT('Data Sheet'!$A$15) &amp; "." &amp; RIGHT(BQ290,3)),
            IF(AND((--(INT('Data Sheet'!$A$15) &amp; "." &amp; RIGHT(BQ290,3))&gt;=--('Data Sheet'!$A$15)), (--(INT('Data Sheet'!$A$15) &amp; "." &amp; RIGHT(BQ290,3))&lt;=--('Data Sheet'!$B$15))),
                --(INT('Data Sheet'!$A$15) &amp; "." &amp; RIGHT(BQ290,3)),
                --(INT('Data Sheet'!$B$15) &amp; "." &amp; RIGHT(BQ290,3))
            )
        ),
        "OK"
    )
)</f>
        <v>OK</v>
      </c>
      <c r="R290" s="19"/>
      <c r="S290" s="19"/>
      <c r="T290" s="19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1"/>
      <c r="AU290" s="21"/>
      <c r="AV290" s="21"/>
      <c r="AW290" s="22"/>
      <c r="AX290" s="99"/>
      <c r="AY290" s="20"/>
      <c r="AZ290" s="20"/>
      <c r="BA290" s="22"/>
      <c r="BB290">
        <v>282</v>
      </c>
      <c r="BC290" s="80"/>
      <c r="BD290" s="80"/>
      <c r="BE290" s="80"/>
      <c r="BF290" s="80"/>
      <c r="BG290" s="32" t="str">
        <f t="shared" si="48"/>
        <v/>
      </c>
      <c r="BH290" s="78">
        <f t="shared" si="46"/>
        <v>0</v>
      </c>
      <c r="BI290" s="2">
        <f t="shared" si="49"/>
        <v>0</v>
      </c>
      <c r="BJ290" s="2">
        <f t="shared" si="50"/>
        <v>0</v>
      </c>
      <c r="BK290" s="2">
        <f t="shared" si="47"/>
        <v>0</v>
      </c>
    </row>
    <row r="291" spans="2:63" ht="15" customHeight="1" x14ac:dyDescent="0.25">
      <c r="B291" s="14">
        <v>283</v>
      </c>
      <c r="C291" s="95" t="str">
        <f t="shared" si="51"/>
        <v/>
      </c>
      <c r="D291" s="15" t="str">
        <f t="shared" si="56"/>
        <v>OK</v>
      </c>
      <c r="E291" s="16" t="e">
        <f>VLOOKUP('Data Sheet'!$B$8,'Data Sheet'!$I$2:$J$9,2,FALSE)</f>
        <v>#N/A</v>
      </c>
      <c r="F291" s="16" t="str">
        <f t="shared" si="52"/>
        <v/>
      </c>
      <c r="G291" s="103">
        <f t="shared" si="53"/>
        <v>0</v>
      </c>
      <c r="H291" s="17" t="s">
        <v>26</v>
      </c>
      <c r="I291" s="17" t="s">
        <v>26</v>
      </c>
      <c r="J291" s="17" t="str">
        <f>IF('Data Sheet'!$B$9="NC-50","N/A","OK")</f>
        <v>OK</v>
      </c>
      <c r="K291" s="17" t="str">
        <f>IF('Data Sheet'!$B$9="NC-50","N/A","OK")</f>
        <v>OK</v>
      </c>
      <c r="L291" s="17" t="str">
        <f t="shared" si="54"/>
        <v>OK</v>
      </c>
      <c r="M291" s="17" t="str">
        <f t="shared" si="55"/>
        <v>OK</v>
      </c>
      <c r="N291" s="18" t="str">
        <f>IF(BO291&lt;&gt;"",
    IF(INT('Data Sheet'!$A$19)=INT('Data Sheet'!$B$19),
        --(INT('Data Sheet'!$A$19) &amp; "." &amp; BO291),
        IF(AND((--(INT('Data Sheet'!$A$19) &amp; "." &amp; BO291)&gt;=--('Data Sheet'!$A$19)), (--(INT('Data Sheet'!$A$19) &amp; "." &amp; BO291)&lt;=--('Data Sheet'!$B$19))),
            --(INT('Data Sheet'!$A$19) &amp; "." &amp; BO291),
            --(INT('Data Sheet'!$B$19) &amp; "." &amp; BO291)
        )
    ),
    IF(BN291&lt;&gt;"",
        IF(INT('Data Sheet'!$A$19)=INT('Data Sheet'!$B$19),
            --(INT('Data Sheet'!$A$19) &amp; "." &amp; LEFT(BN291,3)),
            IF(AND((--(INT('Data Sheet'!$A$19) &amp; "." &amp; LEFT(BN291,3))&gt;=--('Data Sheet'!$A$19)), (--(INT('Data Sheet'!$A$19) &amp; "." &amp; LEFT(BN291,3))&lt;=--('Data Sheet'!$B$19))),
                --(INT('Data Sheet'!$A$19) &amp; "." &amp; LEFT(BN291,3)),
                --(INT('Data Sheet'!$B$19) &amp; "." &amp; LEFT(BN291,3))
            )
        ),
        "OK"
    )
)</f>
        <v>OK</v>
      </c>
      <c r="O291" s="23" t="str">
        <f>IF(BP291&lt;&gt;"",
    IF(INT('Data Sheet'!$A$19)=INT('Data Sheet'!$B$19),
        --(INT('Data Sheet'!$A$19) &amp; "." &amp; BP291),
        IF(AND((--(INT('Data Sheet'!$A$19) &amp; "." &amp; BP291)&gt;=--('Data Sheet'!$A$19)), (--(INT('Data Sheet'!$A$19) &amp; "." &amp; BP291)&lt;=--('Data Sheet'!$B$19))),
            --(INT('Data Sheet'!$A$19) &amp; "." &amp; BP291),
            --(INT('Data Sheet'!$B$19) &amp; "." &amp; BP291)
        )
    ),
    IF(BN291&lt;&gt;"",
        IF(INT('Data Sheet'!$A$19)=INT('Data Sheet'!$B$19),
            --(INT('Data Sheet'!$A$19) &amp; "." &amp; RIGHT(BN291,3)),
            IF(AND((--(INT('Data Sheet'!$A$19) &amp; "." &amp; RIGHT(BN291,3))&gt;=--('Data Sheet'!$A$19)), (--(INT('Data Sheet'!$A$19) &amp; "." &amp; RIGHT(BN291,3))&lt;=--('Data Sheet'!$B$19))),
                --(INT('Data Sheet'!$A$19) &amp; "." &amp; RIGHT(BN291,3)),
                --(INT('Data Sheet'!$B$19) &amp; "." &amp; RIGHT(BN291,3))
            )
        ),
        "OK"
    )
)</f>
        <v>OK</v>
      </c>
      <c r="P291" s="23" t="str">
        <f>IF(BR291&lt;&gt;"",
    IF(INT('Data Sheet'!$A$19)=INT('Data Sheet'!$B$15),
        --(INT('Data Sheet'!$A$15) &amp; "." &amp; BR291),
        IF(AND((--(INT('Data Sheet'!$A$15) &amp; "." &amp; BR291)&gt;=--('Data Sheet'!$A$15)), (--(INT('Data Sheet'!$A$15) &amp; "." &amp; BR291)&lt;=--('Data Sheet'!$B$15))),
            --(INT('Data Sheet'!$A$15) &amp; "." &amp; BR291),
            --(INT('Data Sheet'!$B$15) &amp; "." &amp; BR291)
        )
    ),
    IF(BQ291&lt;&gt;"",
        IF(INT('Data Sheet'!$A$15)=INT('Data Sheet'!$B$15),
            --(INT('Data Sheet'!$A$15) &amp; "." &amp; LEFT(BQ291,3)),
            IF(AND((--(INT('Data Sheet'!$A$15) &amp; "." &amp; LEFT(BQ291,3))&gt;=--('Data Sheet'!$A$15)), (--(INT('Data Sheet'!$A$15) &amp; "." &amp; LEFT(BQ291,3))&lt;=--('Data Sheet'!$B$15))),
                --(INT('Data Sheet'!$A$15) &amp; "." &amp; LEFT(BQ291,3)),
                --(INT('Data Sheet'!$B$15) &amp; "." &amp; LEFT(BQ291,3))
            )
        ),
        "OK"
    )
)</f>
        <v>OK</v>
      </c>
      <c r="Q291" s="23" t="str">
        <f>IF(BS291&lt;&gt;"",
    IF(INT('Data Sheet'!$A$19)=INT('Data Sheet'!$B$15),
        --(INT('Data Sheet'!$A$15) &amp; "." &amp; BS291),
        IF(AND((--(INT('Data Sheet'!$A$15) &amp; "." &amp; BS291)&gt;=--('Data Sheet'!$A$15)), (--(INT('Data Sheet'!$A$15) &amp; "." &amp; BS291)&lt;=--('Data Sheet'!$B$15))),
            --(INT('Data Sheet'!$A$15) &amp; "." &amp; BS291),
            --(INT('Data Sheet'!$B$15) &amp; "." &amp; BS291)
        )
    ),
    IF(BQ291&lt;&gt;"",
        IF(INT('Data Sheet'!$A$15)=INT('Data Sheet'!$B$15),
            --(INT('Data Sheet'!$A$15) &amp; "." &amp; RIGHT(BQ291,3)),
            IF(AND((--(INT('Data Sheet'!$A$15) &amp; "." &amp; RIGHT(BQ291,3))&gt;=--('Data Sheet'!$A$15)), (--(INT('Data Sheet'!$A$15) &amp; "." &amp; RIGHT(BQ291,3))&lt;=--('Data Sheet'!$B$15))),
                --(INT('Data Sheet'!$A$15) &amp; "." &amp; RIGHT(BQ291,3)),
                --(INT('Data Sheet'!$B$15) &amp; "." &amp; RIGHT(BQ291,3))
            )
        ),
        "OK"
    )
)</f>
        <v>OK</v>
      </c>
      <c r="R291" s="19"/>
      <c r="S291" s="19"/>
      <c r="T291" s="19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1"/>
      <c r="AU291" s="21"/>
      <c r="AV291" s="21"/>
      <c r="AW291" s="22"/>
      <c r="AX291" s="99"/>
      <c r="AY291" s="20"/>
      <c r="AZ291" s="20"/>
      <c r="BA291" s="22"/>
      <c r="BB291">
        <v>283</v>
      </c>
      <c r="BC291" s="80"/>
      <c r="BD291" s="80"/>
      <c r="BE291" s="80"/>
      <c r="BF291" s="80"/>
      <c r="BG291" s="32" t="str">
        <f t="shared" si="48"/>
        <v/>
      </c>
      <c r="BH291" s="78">
        <f t="shared" si="46"/>
        <v>0</v>
      </c>
      <c r="BI291" s="2">
        <f t="shared" si="49"/>
        <v>0</v>
      </c>
      <c r="BJ291" s="2">
        <f t="shared" si="50"/>
        <v>0</v>
      </c>
      <c r="BK291" s="2">
        <f t="shared" si="47"/>
        <v>0</v>
      </c>
    </row>
    <row r="292" spans="2:63" ht="15" customHeight="1" x14ac:dyDescent="0.25">
      <c r="B292" s="14">
        <v>284</v>
      </c>
      <c r="C292" s="95" t="str">
        <f t="shared" si="51"/>
        <v/>
      </c>
      <c r="D292" s="15" t="str">
        <f t="shared" si="56"/>
        <v>OK</v>
      </c>
      <c r="E292" s="16" t="e">
        <f>VLOOKUP('Data Sheet'!$B$8,'Data Sheet'!$I$2:$J$9,2,FALSE)</f>
        <v>#N/A</v>
      </c>
      <c r="F292" s="16" t="str">
        <f t="shared" si="52"/>
        <v/>
      </c>
      <c r="G292" s="103">
        <f t="shared" si="53"/>
        <v>0</v>
      </c>
      <c r="H292" s="17" t="s">
        <v>26</v>
      </c>
      <c r="I292" s="17" t="s">
        <v>26</v>
      </c>
      <c r="J292" s="17" t="str">
        <f>IF('Data Sheet'!$B$9="NC-50","N/A","OK")</f>
        <v>OK</v>
      </c>
      <c r="K292" s="17" t="str">
        <f>IF('Data Sheet'!$B$9="NC-50","N/A","OK")</f>
        <v>OK</v>
      </c>
      <c r="L292" s="17" t="str">
        <f t="shared" si="54"/>
        <v>OK</v>
      </c>
      <c r="M292" s="17" t="str">
        <f t="shared" si="55"/>
        <v>OK</v>
      </c>
      <c r="N292" s="18" t="str">
        <f>IF(BO292&lt;&gt;"",
    IF(INT('Data Sheet'!$A$19)=INT('Data Sheet'!$B$19),
        --(INT('Data Sheet'!$A$19) &amp; "." &amp; BO292),
        IF(AND((--(INT('Data Sheet'!$A$19) &amp; "." &amp; BO292)&gt;=--('Data Sheet'!$A$19)), (--(INT('Data Sheet'!$A$19) &amp; "." &amp; BO292)&lt;=--('Data Sheet'!$B$19))),
            --(INT('Data Sheet'!$A$19) &amp; "." &amp; BO292),
            --(INT('Data Sheet'!$B$19) &amp; "." &amp; BO292)
        )
    ),
    IF(BN292&lt;&gt;"",
        IF(INT('Data Sheet'!$A$19)=INT('Data Sheet'!$B$19),
            --(INT('Data Sheet'!$A$19) &amp; "." &amp; LEFT(BN292,3)),
            IF(AND((--(INT('Data Sheet'!$A$19) &amp; "." &amp; LEFT(BN292,3))&gt;=--('Data Sheet'!$A$19)), (--(INT('Data Sheet'!$A$19) &amp; "." &amp; LEFT(BN292,3))&lt;=--('Data Sheet'!$B$19))),
                --(INT('Data Sheet'!$A$19) &amp; "." &amp; LEFT(BN292,3)),
                --(INT('Data Sheet'!$B$19) &amp; "." &amp; LEFT(BN292,3))
            )
        ),
        "OK"
    )
)</f>
        <v>OK</v>
      </c>
      <c r="O292" s="23" t="str">
        <f>IF(BP292&lt;&gt;"",
    IF(INT('Data Sheet'!$A$19)=INT('Data Sheet'!$B$19),
        --(INT('Data Sheet'!$A$19) &amp; "." &amp; BP292),
        IF(AND((--(INT('Data Sheet'!$A$19) &amp; "." &amp; BP292)&gt;=--('Data Sheet'!$A$19)), (--(INT('Data Sheet'!$A$19) &amp; "." &amp; BP292)&lt;=--('Data Sheet'!$B$19))),
            --(INT('Data Sheet'!$A$19) &amp; "." &amp; BP292),
            --(INT('Data Sheet'!$B$19) &amp; "." &amp; BP292)
        )
    ),
    IF(BN292&lt;&gt;"",
        IF(INT('Data Sheet'!$A$19)=INT('Data Sheet'!$B$19),
            --(INT('Data Sheet'!$A$19) &amp; "." &amp; RIGHT(BN292,3)),
            IF(AND((--(INT('Data Sheet'!$A$19) &amp; "." &amp; RIGHT(BN292,3))&gt;=--('Data Sheet'!$A$19)), (--(INT('Data Sheet'!$A$19) &amp; "." &amp; RIGHT(BN292,3))&lt;=--('Data Sheet'!$B$19))),
                --(INT('Data Sheet'!$A$19) &amp; "." &amp; RIGHT(BN292,3)),
                --(INT('Data Sheet'!$B$19) &amp; "." &amp; RIGHT(BN292,3))
            )
        ),
        "OK"
    )
)</f>
        <v>OK</v>
      </c>
      <c r="P292" s="23" t="str">
        <f>IF(BR292&lt;&gt;"",
    IF(INT('Data Sheet'!$A$19)=INT('Data Sheet'!$B$15),
        --(INT('Data Sheet'!$A$15) &amp; "." &amp; BR292),
        IF(AND((--(INT('Data Sheet'!$A$15) &amp; "." &amp; BR292)&gt;=--('Data Sheet'!$A$15)), (--(INT('Data Sheet'!$A$15) &amp; "." &amp; BR292)&lt;=--('Data Sheet'!$B$15))),
            --(INT('Data Sheet'!$A$15) &amp; "." &amp; BR292),
            --(INT('Data Sheet'!$B$15) &amp; "." &amp; BR292)
        )
    ),
    IF(BQ292&lt;&gt;"",
        IF(INT('Data Sheet'!$A$15)=INT('Data Sheet'!$B$15),
            --(INT('Data Sheet'!$A$15) &amp; "." &amp; LEFT(BQ292,3)),
            IF(AND((--(INT('Data Sheet'!$A$15) &amp; "." &amp; LEFT(BQ292,3))&gt;=--('Data Sheet'!$A$15)), (--(INT('Data Sheet'!$A$15) &amp; "." &amp; LEFT(BQ292,3))&lt;=--('Data Sheet'!$B$15))),
                --(INT('Data Sheet'!$A$15) &amp; "." &amp; LEFT(BQ292,3)),
                --(INT('Data Sheet'!$B$15) &amp; "." &amp; LEFT(BQ292,3))
            )
        ),
        "OK"
    )
)</f>
        <v>OK</v>
      </c>
      <c r="Q292" s="23" t="str">
        <f>IF(BS292&lt;&gt;"",
    IF(INT('Data Sheet'!$A$19)=INT('Data Sheet'!$B$15),
        --(INT('Data Sheet'!$A$15) &amp; "." &amp; BS292),
        IF(AND((--(INT('Data Sheet'!$A$15) &amp; "." &amp; BS292)&gt;=--('Data Sheet'!$A$15)), (--(INT('Data Sheet'!$A$15) &amp; "." &amp; BS292)&lt;=--('Data Sheet'!$B$15))),
            --(INT('Data Sheet'!$A$15) &amp; "." &amp; BS292),
            --(INT('Data Sheet'!$B$15) &amp; "." &amp; BS292)
        )
    ),
    IF(BQ292&lt;&gt;"",
        IF(INT('Data Sheet'!$A$15)=INT('Data Sheet'!$B$15),
            --(INT('Data Sheet'!$A$15) &amp; "." &amp; RIGHT(BQ292,3)),
            IF(AND((--(INT('Data Sheet'!$A$15) &amp; "." &amp; RIGHT(BQ292,3))&gt;=--('Data Sheet'!$A$15)), (--(INT('Data Sheet'!$A$15) &amp; "." &amp; RIGHT(BQ292,3))&lt;=--('Data Sheet'!$B$15))),
                --(INT('Data Sheet'!$A$15) &amp; "." &amp; RIGHT(BQ292,3)),
                --(INT('Data Sheet'!$B$15) &amp; "." &amp; RIGHT(BQ292,3))
            )
        ),
        "OK"
    )
)</f>
        <v>OK</v>
      </c>
      <c r="R292" s="19"/>
      <c r="S292" s="19"/>
      <c r="T292" s="19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1"/>
      <c r="AU292" s="21"/>
      <c r="AV292" s="21"/>
      <c r="AW292" s="22"/>
      <c r="AX292" s="99"/>
      <c r="AY292" s="20"/>
      <c r="AZ292" s="20"/>
      <c r="BA292" s="22"/>
      <c r="BB292">
        <v>284</v>
      </c>
      <c r="BC292" s="80"/>
      <c r="BD292" s="80"/>
      <c r="BE292" s="80"/>
      <c r="BF292" s="80"/>
      <c r="BG292" s="32" t="str">
        <f t="shared" si="48"/>
        <v/>
      </c>
      <c r="BH292" s="78">
        <f t="shared" si="46"/>
        <v>0</v>
      </c>
      <c r="BI292" s="2">
        <f t="shared" si="49"/>
        <v>0</v>
      </c>
      <c r="BJ292" s="2">
        <f t="shared" si="50"/>
        <v>0</v>
      </c>
      <c r="BK292" s="2">
        <f t="shared" si="47"/>
        <v>0</v>
      </c>
    </row>
    <row r="293" spans="2:63" ht="15" customHeight="1" x14ac:dyDescent="0.25">
      <c r="B293" s="14">
        <v>285</v>
      </c>
      <c r="C293" s="95" t="str">
        <f t="shared" si="51"/>
        <v/>
      </c>
      <c r="D293" s="15" t="str">
        <f t="shared" si="56"/>
        <v>OK</v>
      </c>
      <c r="E293" s="16" t="e">
        <f>VLOOKUP('Data Sheet'!$B$8,'Data Sheet'!$I$2:$J$9,2,FALSE)</f>
        <v>#N/A</v>
      </c>
      <c r="F293" s="16" t="str">
        <f t="shared" si="52"/>
        <v/>
      </c>
      <c r="G293" s="103">
        <f t="shared" si="53"/>
        <v>0</v>
      </c>
      <c r="H293" s="17" t="s">
        <v>26</v>
      </c>
      <c r="I293" s="17" t="s">
        <v>26</v>
      </c>
      <c r="J293" s="17" t="str">
        <f>IF('Data Sheet'!$B$9="NC-50","N/A","OK")</f>
        <v>OK</v>
      </c>
      <c r="K293" s="17" t="str">
        <f>IF('Data Sheet'!$B$9="NC-50","N/A","OK")</f>
        <v>OK</v>
      </c>
      <c r="L293" s="17" t="str">
        <f t="shared" si="54"/>
        <v>OK</v>
      </c>
      <c r="M293" s="17" t="str">
        <f t="shared" si="55"/>
        <v>OK</v>
      </c>
      <c r="N293" s="18" t="str">
        <f>IF(BO293&lt;&gt;"",
    IF(INT('Data Sheet'!$A$19)=INT('Data Sheet'!$B$19),
        --(INT('Data Sheet'!$A$19) &amp; "." &amp; BO293),
        IF(AND((--(INT('Data Sheet'!$A$19) &amp; "." &amp; BO293)&gt;=--('Data Sheet'!$A$19)), (--(INT('Data Sheet'!$A$19) &amp; "." &amp; BO293)&lt;=--('Data Sheet'!$B$19))),
            --(INT('Data Sheet'!$A$19) &amp; "." &amp; BO293),
            --(INT('Data Sheet'!$B$19) &amp; "." &amp; BO293)
        )
    ),
    IF(BN293&lt;&gt;"",
        IF(INT('Data Sheet'!$A$19)=INT('Data Sheet'!$B$19),
            --(INT('Data Sheet'!$A$19) &amp; "." &amp; LEFT(BN293,3)),
            IF(AND((--(INT('Data Sheet'!$A$19) &amp; "." &amp; LEFT(BN293,3))&gt;=--('Data Sheet'!$A$19)), (--(INT('Data Sheet'!$A$19) &amp; "." &amp; LEFT(BN293,3))&lt;=--('Data Sheet'!$B$19))),
                --(INT('Data Sheet'!$A$19) &amp; "." &amp; LEFT(BN293,3)),
                --(INT('Data Sheet'!$B$19) &amp; "." &amp; LEFT(BN293,3))
            )
        ),
        "OK"
    )
)</f>
        <v>OK</v>
      </c>
      <c r="O293" s="23" t="str">
        <f>IF(BP293&lt;&gt;"",
    IF(INT('Data Sheet'!$A$19)=INT('Data Sheet'!$B$19),
        --(INT('Data Sheet'!$A$19) &amp; "." &amp; BP293),
        IF(AND((--(INT('Data Sheet'!$A$19) &amp; "." &amp; BP293)&gt;=--('Data Sheet'!$A$19)), (--(INT('Data Sheet'!$A$19) &amp; "." &amp; BP293)&lt;=--('Data Sheet'!$B$19))),
            --(INT('Data Sheet'!$A$19) &amp; "." &amp; BP293),
            --(INT('Data Sheet'!$B$19) &amp; "." &amp; BP293)
        )
    ),
    IF(BN293&lt;&gt;"",
        IF(INT('Data Sheet'!$A$19)=INT('Data Sheet'!$B$19),
            --(INT('Data Sheet'!$A$19) &amp; "." &amp; RIGHT(BN293,3)),
            IF(AND((--(INT('Data Sheet'!$A$19) &amp; "." &amp; RIGHT(BN293,3))&gt;=--('Data Sheet'!$A$19)), (--(INT('Data Sheet'!$A$19) &amp; "." &amp; RIGHT(BN293,3))&lt;=--('Data Sheet'!$B$19))),
                --(INT('Data Sheet'!$A$19) &amp; "." &amp; RIGHT(BN293,3)),
                --(INT('Data Sheet'!$B$19) &amp; "." &amp; RIGHT(BN293,3))
            )
        ),
        "OK"
    )
)</f>
        <v>OK</v>
      </c>
      <c r="P293" s="23" t="str">
        <f>IF(BR293&lt;&gt;"",
    IF(INT('Data Sheet'!$A$19)=INT('Data Sheet'!$B$15),
        --(INT('Data Sheet'!$A$15) &amp; "." &amp; BR293),
        IF(AND((--(INT('Data Sheet'!$A$15) &amp; "." &amp; BR293)&gt;=--('Data Sheet'!$A$15)), (--(INT('Data Sheet'!$A$15) &amp; "." &amp; BR293)&lt;=--('Data Sheet'!$B$15))),
            --(INT('Data Sheet'!$A$15) &amp; "." &amp; BR293),
            --(INT('Data Sheet'!$B$15) &amp; "." &amp; BR293)
        )
    ),
    IF(BQ293&lt;&gt;"",
        IF(INT('Data Sheet'!$A$15)=INT('Data Sheet'!$B$15),
            --(INT('Data Sheet'!$A$15) &amp; "." &amp; LEFT(BQ293,3)),
            IF(AND((--(INT('Data Sheet'!$A$15) &amp; "." &amp; LEFT(BQ293,3))&gt;=--('Data Sheet'!$A$15)), (--(INT('Data Sheet'!$A$15) &amp; "." &amp; LEFT(BQ293,3))&lt;=--('Data Sheet'!$B$15))),
                --(INT('Data Sheet'!$A$15) &amp; "." &amp; LEFT(BQ293,3)),
                --(INT('Data Sheet'!$B$15) &amp; "." &amp; LEFT(BQ293,3))
            )
        ),
        "OK"
    )
)</f>
        <v>OK</v>
      </c>
      <c r="Q293" s="23" t="str">
        <f>IF(BS293&lt;&gt;"",
    IF(INT('Data Sheet'!$A$19)=INT('Data Sheet'!$B$15),
        --(INT('Data Sheet'!$A$15) &amp; "." &amp; BS293),
        IF(AND((--(INT('Data Sheet'!$A$15) &amp; "." &amp; BS293)&gt;=--('Data Sheet'!$A$15)), (--(INT('Data Sheet'!$A$15) &amp; "." &amp; BS293)&lt;=--('Data Sheet'!$B$15))),
            --(INT('Data Sheet'!$A$15) &amp; "." &amp; BS293),
            --(INT('Data Sheet'!$B$15) &amp; "." &amp; BS293)
        )
    ),
    IF(BQ293&lt;&gt;"",
        IF(INT('Data Sheet'!$A$15)=INT('Data Sheet'!$B$15),
            --(INT('Data Sheet'!$A$15) &amp; "." &amp; RIGHT(BQ293,3)),
            IF(AND((--(INT('Data Sheet'!$A$15) &amp; "." &amp; RIGHT(BQ293,3))&gt;=--('Data Sheet'!$A$15)), (--(INT('Data Sheet'!$A$15) &amp; "." &amp; RIGHT(BQ293,3))&lt;=--('Data Sheet'!$B$15))),
                --(INT('Data Sheet'!$A$15) &amp; "." &amp; RIGHT(BQ293,3)),
                --(INT('Data Sheet'!$B$15) &amp; "." &amp; RIGHT(BQ293,3))
            )
        ),
        "OK"
    )
)</f>
        <v>OK</v>
      </c>
      <c r="R293" s="19"/>
      <c r="S293" s="19"/>
      <c r="T293" s="19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1"/>
      <c r="AU293" s="21"/>
      <c r="AV293" s="21"/>
      <c r="AW293" s="22"/>
      <c r="AX293" s="99"/>
      <c r="AY293" s="20"/>
      <c r="AZ293" s="20"/>
      <c r="BA293" s="22"/>
      <c r="BB293">
        <v>285</v>
      </c>
      <c r="BC293" s="80"/>
      <c r="BD293" s="80"/>
      <c r="BE293" s="80"/>
      <c r="BF293" s="80"/>
      <c r="BG293" s="32" t="str">
        <f t="shared" si="48"/>
        <v/>
      </c>
      <c r="BH293" s="78">
        <f t="shared" si="46"/>
        <v>0</v>
      </c>
      <c r="BI293" s="2">
        <f t="shared" si="49"/>
        <v>0</v>
      </c>
      <c r="BJ293" s="2">
        <f t="shared" si="50"/>
        <v>0</v>
      </c>
      <c r="BK293" s="2">
        <f t="shared" si="47"/>
        <v>0</v>
      </c>
    </row>
    <row r="294" spans="2:63" ht="15" customHeight="1" x14ac:dyDescent="0.25">
      <c r="B294" s="14">
        <v>286</v>
      </c>
      <c r="C294" s="95" t="str">
        <f t="shared" si="51"/>
        <v/>
      </c>
      <c r="D294" s="15" t="str">
        <f t="shared" si="56"/>
        <v>OK</v>
      </c>
      <c r="E294" s="16" t="e">
        <f>VLOOKUP('Data Sheet'!$B$8,'Data Sheet'!$I$2:$J$9,2,FALSE)</f>
        <v>#N/A</v>
      </c>
      <c r="F294" s="16" t="str">
        <f t="shared" si="52"/>
        <v/>
      </c>
      <c r="G294" s="103">
        <f t="shared" si="53"/>
        <v>0</v>
      </c>
      <c r="H294" s="17" t="s">
        <v>26</v>
      </c>
      <c r="I294" s="17" t="s">
        <v>26</v>
      </c>
      <c r="J294" s="17" t="str">
        <f>IF('Data Sheet'!$B$9="NC-50","N/A","OK")</f>
        <v>OK</v>
      </c>
      <c r="K294" s="17" t="str">
        <f>IF('Data Sheet'!$B$9="NC-50","N/A","OK")</f>
        <v>OK</v>
      </c>
      <c r="L294" s="17" t="str">
        <f t="shared" si="54"/>
        <v>OK</v>
      </c>
      <c r="M294" s="17" t="str">
        <f t="shared" si="55"/>
        <v>OK</v>
      </c>
      <c r="N294" s="18" t="str">
        <f>IF(BO294&lt;&gt;"",
    IF(INT('Data Sheet'!$A$19)=INT('Data Sheet'!$B$19),
        --(INT('Data Sheet'!$A$19) &amp; "." &amp; BO294),
        IF(AND((--(INT('Data Sheet'!$A$19) &amp; "." &amp; BO294)&gt;=--('Data Sheet'!$A$19)), (--(INT('Data Sheet'!$A$19) &amp; "." &amp; BO294)&lt;=--('Data Sheet'!$B$19))),
            --(INT('Data Sheet'!$A$19) &amp; "." &amp; BO294),
            --(INT('Data Sheet'!$B$19) &amp; "." &amp; BO294)
        )
    ),
    IF(BN294&lt;&gt;"",
        IF(INT('Data Sheet'!$A$19)=INT('Data Sheet'!$B$19),
            --(INT('Data Sheet'!$A$19) &amp; "." &amp; LEFT(BN294,3)),
            IF(AND((--(INT('Data Sheet'!$A$19) &amp; "." &amp; LEFT(BN294,3))&gt;=--('Data Sheet'!$A$19)), (--(INT('Data Sheet'!$A$19) &amp; "." &amp; LEFT(BN294,3))&lt;=--('Data Sheet'!$B$19))),
                --(INT('Data Sheet'!$A$19) &amp; "." &amp; LEFT(BN294,3)),
                --(INT('Data Sheet'!$B$19) &amp; "." &amp; LEFT(BN294,3))
            )
        ),
        "OK"
    )
)</f>
        <v>OK</v>
      </c>
      <c r="O294" s="23" t="str">
        <f>IF(BP294&lt;&gt;"",
    IF(INT('Data Sheet'!$A$19)=INT('Data Sheet'!$B$19),
        --(INT('Data Sheet'!$A$19) &amp; "." &amp; BP294),
        IF(AND((--(INT('Data Sheet'!$A$19) &amp; "." &amp; BP294)&gt;=--('Data Sheet'!$A$19)), (--(INT('Data Sheet'!$A$19) &amp; "." &amp; BP294)&lt;=--('Data Sheet'!$B$19))),
            --(INT('Data Sheet'!$A$19) &amp; "." &amp; BP294),
            --(INT('Data Sheet'!$B$19) &amp; "." &amp; BP294)
        )
    ),
    IF(BN294&lt;&gt;"",
        IF(INT('Data Sheet'!$A$19)=INT('Data Sheet'!$B$19),
            --(INT('Data Sheet'!$A$19) &amp; "." &amp; RIGHT(BN294,3)),
            IF(AND((--(INT('Data Sheet'!$A$19) &amp; "." &amp; RIGHT(BN294,3))&gt;=--('Data Sheet'!$A$19)), (--(INT('Data Sheet'!$A$19) &amp; "." &amp; RIGHT(BN294,3))&lt;=--('Data Sheet'!$B$19))),
                --(INT('Data Sheet'!$A$19) &amp; "." &amp; RIGHT(BN294,3)),
                --(INT('Data Sheet'!$B$19) &amp; "." &amp; RIGHT(BN294,3))
            )
        ),
        "OK"
    )
)</f>
        <v>OK</v>
      </c>
      <c r="P294" s="23" t="str">
        <f>IF(BR294&lt;&gt;"",
    IF(INT('Data Sheet'!$A$19)=INT('Data Sheet'!$B$15),
        --(INT('Data Sheet'!$A$15) &amp; "." &amp; BR294),
        IF(AND((--(INT('Data Sheet'!$A$15) &amp; "." &amp; BR294)&gt;=--('Data Sheet'!$A$15)), (--(INT('Data Sheet'!$A$15) &amp; "." &amp; BR294)&lt;=--('Data Sheet'!$B$15))),
            --(INT('Data Sheet'!$A$15) &amp; "." &amp; BR294),
            --(INT('Data Sheet'!$B$15) &amp; "." &amp; BR294)
        )
    ),
    IF(BQ294&lt;&gt;"",
        IF(INT('Data Sheet'!$A$15)=INT('Data Sheet'!$B$15),
            --(INT('Data Sheet'!$A$15) &amp; "." &amp; LEFT(BQ294,3)),
            IF(AND((--(INT('Data Sheet'!$A$15) &amp; "." &amp; LEFT(BQ294,3))&gt;=--('Data Sheet'!$A$15)), (--(INT('Data Sheet'!$A$15) &amp; "." &amp; LEFT(BQ294,3))&lt;=--('Data Sheet'!$B$15))),
                --(INT('Data Sheet'!$A$15) &amp; "." &amp; LEFT(BQ294,3)),
                --(INT('Data Sheet'!$B$15) &amp; "." &amp; LEFT(BQ294,3))
            )
        ),
        "OK"
    )
)</f>
        <v>OK</v>
      </c>
      <c r="Q294" s="23" t="str">
        <f>IF(BS294&lt;&gt;"",
    IF(INT('Data Sheet'!$A$19)=INT('Data Sheet'!$B$15),
        --(INT('Data Sheet'!$A$15) &amp; "." &amp; BS294),
        IF(AND((--(INT('Data Sheet'!$A$15) &amp; "." &amp; BS294)&gt;=--('Data Sheet'!$A$15)), (--(INT('Data Sheet'!$A$15) &amp; "." &amp; BS294)&lt;=--('Data Sheet'!$B$15))),
            --(INT('Data Sheet'!$A$15) &amp; "." &amp; BS294),
            --(INT('Data Sheet'!$B$15) &amp; "." &amp; BS294)
        )
    ),
    IF(BQ294&lt;&gt;"",
        IF(INT('Data Sheet'!$A$15)=INT('Data Sheet'!$B$15),
            --(INT('Data Sheet'!$A$15) &amp; "." &amp; RIGHT(BQ294,3)),
            IF(AND((--(INT('Data Sheet'!$A$15) &amp; "." &amp; RIGHT(BQ294,3))&gt;=--('Data Sheet'!$A$15)), (--(INT('Data Sheet'!$A$15) &amp; "." &amp; RIGHT(BQ294,3))&lt;=--('Data Sheet'!$B$15))),
                --(INT('Data Sheet'!$A$15) &amp; "." &amp; RIGHT(BQ294,3)),
                --(INT('Data Sheet'!$B$15) &amp; "." &amp; RIGHT(BQ294,3))
            )
        ),
        "OK"
    )
)</f>
        <v>OK</v>
      </c>
      <c r="R294" s="19"/>
      <c r="S294" s="19"/>
      <c r="T294" s="19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1"/>
      <c r="AU294" s="21"/>
      <c r="AV294" s="21"/>
      <c r="AW294" s="22"/>
      <c r="AX294" s="99"/>
      <c r="AY294" s="20"/>
      <c r="AZ294" s="20"/>
      <c r="BA294" s="22"/>
      <c r="BB294">
        <v>286</v>
      </c>
      <c r="BC294" s="80"/>
      <c r="BD294" s="80"/>
      <c r="BE294" s="80"/>
      <c r="BF294" s="80"/>
      <c r="BG294" s="32" t="str">
        <f t="shared" si="48"/>
        <v/>
      </c>
      <c r="BH294" s="78">
        <f t="shared" si="46"/>
        <v>0</v>
      </c>
      <c r="BI294" s="2">
        <f t="shared" si="49"/>
        <v>0</v>
      </c>
      <c r="BJ294" s="2">
        <f t="shared" si="50"/>
        <v>0</v>
      </c>
      <c r="BK294" s="2">
        <f t="shared" si="47"/>
        <v>0</v>
      </c>
    </row>
    <row r="295" spans="2:63" ht="15" customHeight="1" x14ac:dyDescent="0.25">
      <c r="B295" s="14">
        <v>287</v>
      </c>
      <c r="C295" s="95" t="str">
        <f t="shared" si="51"/>
        <v/>
      </c>
      <c r="D295" s="15" t="str">
        <f t="shared" si="56"/>
        <v>OK</v>
      </c>
      <c r="E295" s="16" t="e">
        <f>VLOOKUP('Data Sheet'!$B$8,'Data Sheet'!$I$2:$J$9,2,FALSE)</f>
        <v>#N/A</v>
      </c>
      <c r="F295" s="16" t="str">
        <f t="shared" si="52"/>
        <v/>
      </c>
      <c r="G295" s="103">
        <f t="shared" si="53"/>
        <v>0</v>
      </c>
      <c r="H295" s="17" t="s">
        <v>26</v>
      </c>
      <c r="I295" s="17" t="s">
        <v>26</v>
      </c>
      <c r="J295" s="17" t="str">
        <f>IF('Data Sheet'!$B$9="NC-50","N/A","OK")</f>
        <v>OK</v>
      </c>
      <c r="K295" s="17" t="str">
        <f>IF('Data Sheet'!$B$9="NC-50","N/A","OK")</f>
        <v>OK</v>
      </c>
      <c r="L295" s="17" t="str">
        <f t="shared" si="54"/>
        <v>OK</v>
      </c>
      <c r="M295" s="17" t="str">
        <f t="shared" si="55"/>
        <v>OK</v>
      </c>
      <c r="N295" s="18" t="str">
        <f>IF(BO295&lt;&gt;"",
    IF(INT('Data Sheet'!$A$19)=INT('Data Sheet'!$B$19),
        --(INT('Data Sheet'!$A$19) &amp; "." &amp; BO295),
        IF(AND((--(INT('Data Sheet'!$A$19) &amp; "." &amp; BO295)&gt;=--('Data Sheet'!$A$19)), (--(INT('Data Sheet'!$A$19) &amp; "." &amp; BO295)&lt;=--('Data Sheet'!$B$19))),
            --(INT('Data Sheet'!$A$19) &amp; "." &amp; BO295),
            --(INT('Data Sheet'!$B$19) &amp; "." &amp; BO295)
        )
    ),
    IF(BN295&lt;&gt;"",
        IF(INT('Data Sheet'!$A$19)=INT('Data Sheet'!$B$19),
            --(INT('Data Sheet'!$A$19) &amp; "." &amp; LEFT(BN295,3)),
            IF(AND((--(INT('Data Sheet'!$A$19) &amp; "." &amp; LEFT(BN295,3))&gt;=--('Data Sheet'!$A$19)), (--(INT('Data Sheet'!$A$19) &amp; "." &amp; LEFT(BN295,3))&lt;=--('Data Sheet'!$B$19))),
                --(INT('Data Sheet'!$A$19) &amp; "." &amp; LEFT(BN295,3)),
                --(INT('Data Sheet'!$B$19) &amp; "." &amp; LEFT(BN295,3))
            )
        ),
        "OK"
    )
)</f>
        <v>OK</v>
      </c>
      <c r="O295" s="23" t="str">
        <f>IF(BP295&lt;&gt;"",
    IF(INT('Data Sheet'!$A$19)=INT('Data Sheet'!$B$19),
        --(INT('Data Sheet'!$A$19) &amp; "." &amp; BP295),
        IF(AND((--(INT('Data Sheet'!$A$19) &amp; "." &amp; BP295)&gt;=--('Data Sheet'!$A$19)), (--(INT('Data Sheet'!$A$19) &amp; "." &amp; BP295)&lt;=--('Data Sheet'!$B$19))),
            --(INT('Data Sheet'!$A$19) &amp; "." &amp; BP295),
            --(INT('Data Sheet'!$B$19) &amp; "." &amp; BP295)
        )
    ),
    IF(BN295&lt;&gt;"",
        IF(INT('Data Sheet'!$A$19)=INT('Data Sheet'!$B$19),
            --(INT('Data Sheet'!$A$19) &amp; "." &amp; RIGHT(BN295,3)),
            IF(AND((--(INT('Data Sheet'!$A$19) &amp; "." &amp; RIGHT(BN295,3))&gt;=--('Data Sheet'!$A$19)), (--(INT('Data Sheet'!$A$19) &amp; "." &amp; RIGHT(BN295,3))&lt;=--('Data Sheet'!$B$19))),
                --(INT('Data Sheet'!$A$19) &amp; "." &amp; RIGHT(BN295,3)),
                --(INT('Data Sheet'!$B$19) &amp; "." &amp; RIGHT(BN295,3))
            )
        ),
        "OK"
    )
)</f>
        <v>OK</v>
      </c>
      <c r="P295" s="23" t="str">
        <f>IF(BR295&lt;&gt;"",
    IF(INT('Data Sheet'!$A$19)=INT('Data Sheet'!$B$15),
        --(INT('Data Sheet'!$A$15) &amp; "." &amp; BR295),
        IF(AND((--(INT('Data Sheet'!$A$15) &amp; "." &amp; BR295)&gt;=--('Data Sheet'!$A$15)), (--(INT('Data Sheet'!$A$15) &amp; "." &amp; BR295)&lt;=--('Data Sheet'!$B$15))),
            --(INT('Data Sheet'!$A$15) &amp; "." &amp; BR295),
            --(INT('Data Sheet'!$B$15) &amp; "." &amp; BR295)
        )
    ),
    IF(BQ295&lt;&gt;"",
        IF(INT('Data Sheet'!$A$15)=INT('Data Sheet'!$B$15),
            --(INT('Data Sheet'!$A$15) &amp; "." &amp; LEFT(BQ295,3)),
            IF(AND((--(INT('Data Sheet'!$A$15) &amp; "." &amp; LEFT(BQ295,3))&gt;=--('Data Sheet'!$A$15)), (--(INT('Data Sheet'!$A$15) &amp; "." &amp; LEFT(BQ295,3))&lt;=--('Data Sheet'!$B$15))),
                --(INT('Data Sheet'!$A$15) &amp; "." &amp; LEFT(BQ295,3)),
                --(INT('Data Sheet'!$B$15) &amp; "." &amp; LEFT(BQ295,3))
            )
        ),
        "OK"
    )
)</f>
        <v>OK</v>
      </c>
      <c r="Q295" s="23" t="str">
        <f>IF(BS295&lt;&gt;"",
    IF(INT('Data Sheet'!$A$19)=INT('Data Sheet'!$B$15),
        --(INT('Data Sheet'!$A$15) &amp; "." &amp; BS295),
        IF(AND((--(INT('Data Sheet'!$A$15) &amp; "." &amp; BS295)&gt;=--('Data Sheet'!$A$15)), (--(INT('Data Sheet'!$A$15) &amp; "." &amp; BS295)&lt;=--('Data Sheet'!$B$15))),
            --(INT('Data Sheet'!$A$15) &amp; "." &amp; BS295),
            --(INT('Data Sheet'!$B$15) &amp; "." &amp; BS295)
        )
    ),
    IF(BQ295&lt;&gt;"",
        IF(INT('Data Sheet'!$A$15)=INT('Data Sheet'!$B$15),
            --(INT('Data Sheet'!$A$15) &amp; "." &amp; RIGHT(BQ295,3)),
            IF(AND((--(INT('Data Sheet'!$A$15) &amp; "." &amp; RIGHT(BQ295,3))&gt;=--('Data Sheet'!$A$15)), (--(INT('Data Sheet'!$A$15) &amp; "." &amp; RIGHT(BQ295,3))&lt;=--('Data Sheet'!$B$15))),
                --(INT('Data Sheet'!$A$15) &amp; "." &amp; RIGHT(BQ295,3)),
                --(INT('Data Sheet'!$B$15) &amp; "." &amp; RIGHT(BQ295,3))
            )
        ),
        "OK"
    )
)</f>
        <v>OK</v>
      </c>
      <c r="R295" s="19"/>
      <c r="S295" s="19"/>
      <c r="T295" s="19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1"/>
      <c r="AU295" s="21"/>
      <c r="AV295" s="21"/>
      <c r="AW295" s="22"/>
      <c r="AX295" s="99"/>
      <c r="AY295" s="20"/>
      <c r="AZ295" s="20"/>
      <c r="BA295" s="22"/>
      <c r="BB295">
        <v>287</v>
      </c>
      <c r="BC295" s="80"/>
      <c r="BD295" s="80"/>
      <c r="BE295" s="80"/>
      <c r="BF295" s="80"/>
      <c r="BG295" s="32" t="str">
        <f t="shared" si="48"/>
        <v/>
      </c>
      <c r="BH295" s="78">
        <f t="shared" si="46"/>
        <v>0</v>
      </c>
      <c r="BI295" s="2">
        <f t="shared" si="49"/>
        <v>0</v>
      </c>
      <c r="BJ295" s="2">
        <f t="shared" si="50"/>
        <v>0</v>
      </c>
      <c r="BK295" s="2">
        <f t="shared" si="47"/>
        <v>0</v>
      </c>
    </row>
    <row r="296" spans="2:63" ht="15" customHeight="1" x14ac:dyDescent="0.25">
      <c r="B296" s="14">
        <v>288</v>
      </c>
      <c r="C296" s="95" t="str">
        <f t="shared" si="51"/>
        <v/>
      </c>
      <c r="D296" s="15" t="str">
        <f t="shared" si="56"/>
        <v>OK</v>
      </c>
      <c r="E296" s="16" t="e">
        <f>VLOOKUP('Data Sheet'!$B$8,'Data Sheet'!$I$2:$J$9,2,FALSE)</f>
        <v>#N/A</v>
      </c>
      <c r="F296" s="16" t="str">
        <f t="shared" si="52"/>
        <v/>
      </c>
      <c r="G296" s="103">
        <f t="shared" si="53"/>
        <v>0</v>
      </c>
      <c r="H296" s="17" t="s">
        <v>26</v>
      </c>
      <c r="I296" s="17" t="s">
        <v>26</v>
      </c>
      <c r="J296" s="17" t="str">
        <f>IF('Data Sheet'!$B$9="NC-50","N/A","OK")</f>
        <v>OK</v>
      </c>
      <c r="K296" s="17" t="str">
        <f>IF('Data Sheet'!$B$9="NC-50","N/A","OK")</f>
        <v>OK</v>
      </c>
      <c r="L296" s="17" t="str">
        <f t="shared" si="54"/>
        <v>OK</v>
      </c>
      <c r="M296" s="17" t="str">
        <f t="shared" si="55"/>
        <v>OK</v>
      </c>
      <c r="N296" s="18" t="str">
        <f>IF(BO296&lt;&gt;"",
    IF(INT('Data Sheet'!$A$19)=INT('Data Sheet'!$B$19),
        --(INT('Data Sheet'!$A$19) &amp; "." &amp; BO296),
        IF(AND((--(INT('Data Sheet'!$A$19) &amp; "." &amp; BO296)&gt;=--('Data Sheet'!$A$19)), (--(INT('Data Sheet'!$A$19) &amp; "." &amp; BO296)&lt;=--('Data Sheet'!$B$19))),
            --(INT('Data Sheet'!$A$19) &amp; "." &amp; BO296),
            --(INT('Data Sheet'!$B$19) &amp; "." &amp; BO296)
        )
    ),
    IF(BN296&lt;&gt;"",
        IF(INT('Data Sheet'!$A$19)=INT('Data Sheet'!$B$19),
            --(INT('Data Sheet'!$A$19) &amp; "." &amp; LEFT(BN296,3)),
            IF(AND((--(INT('Data Sheet'!$A$19) &amp; "." &amp; LEFT(BN296,3))&gt;=--('Data Sheet'!$A$19)), (--(INT('Data Sheet'!$A$19) &amp; "." &amp; LEFT(BN296,3))&lt;=--('Data Sheet'!$B$19))),
                --(INT('Data Sheet'!$A$19) &amp; "." &amp; LEFT(BN296,3)),
                --(INT('Data Sheet'!$B$19) &amp; "." &amp; LEFT(BN296,3))
            )
        ),
        "OK"
    )
)</f>
        <v>OK</v>
      </c>
      <c r="O296" s="23" t="str">
        <f>IF(BP296&lt;&gt;"",
    IF(INT('Data Sheet'!$A$19)=INT('Data Sheet'!$B$19),
        --(INT('Data Sheet'!$A$19) &amp; "." &amp; BP296),
        IF(AND((--(INT('Data Sheet'!$A$19) &amp; "." &amp; BP296)&gt;=--('Data Sheet'!$A$19)), (--(INT('Data Sheet'!$A$19) &amp; "." &amp; BP296)&lt;=--('Data Sheet'!$B$19))),
            --(INT('Data Sheet'!$A$19) &amp; "." &amp; BP296),
            --(INT('Data Sheet'!$B$19) &amp; "." &amp; BP296)
        )
    ),
    IF(BN296&lt;&gt;"",
        IF(INT('Data Sheet'!$A$19)=INT('Data Sheet'!$B$19),
            --(INT('Data Sheet'!$A$19) &amp; "." &amp; RIGHT(BN296,3)),
            IF(AND((--(INT('Data Sheet'!$A$19) &amp; "." &amp; RIGHT(BN296,3))&gt;=--('Data Sheet'!$A$19)), (--(INT('Data Sheet'!$A$19) &amp; "." &amp; RIGHT(BN296,3))&lt;=--('Data Sheet'!$B$19))),
                --(INT('Data Sheet'!$A$19) &amp; "." &amp; RIGHT(BN296,3)),
                --(INT('Data Sheet'!$B$19) &amp; "." &amp; RIGHT(BN296,3))
            )
        ),
        "OK"
    )
)</f>
        <v>OK</v>
      </c>
      <c r="P296" s="23" t="str">
        <f>IF(BR296&lt;&gt;"",
    IF(INT('Data Sheet'!$A$19)=INT('Data Sheet'!$B$15),
        --(INT('Data Sheet'!$A$15) &amp; "." &amp; BR296),
        IF(AND((--(INT('Data Sheet'!$A$15) &amp; "." &amp; BR296)&gt;=--('Data Sheet'!$A$15)), (--(INT('Data Sheet'!$A$15) &amp; "." &amp; BR296)&lt;=--('Data Sheet'!$B$15))),
            --(INT('Data Sheet'!$A$15) &amp; "." &amp; BR296),
            --(INT('Data Sheet'!$B$15) &amp; "." &amp; BR296)
        )
    ),
    IF(BQ296&lt;&gt;"",
        IF(INT('Data Sheet'!$A$15)=INT('Data Sheet'!$B$15),
            --(INT('Data Sheet'!$A$15) &amp; "." &amp; LEFT(BQ296,3)),
            IF(AND((--(INT('Data Sheet'!$A$15) &amp; "." &amp; LEFT(BQ296,3))&gt;=--('Data Sheet'!$A$15)), (--(INT('Data Sheet'!$A$15) &amp; "." &amp; LEFT(BQ296,3))&lt;=--('Data Sheet'!$B$15))),
                --(INT('Data Sheet'!$A$15) &amp; "." &amp; LEFT(BQ296,3)),
                --(INT('Data Sheet'!$B$15) &amp; "." &amp; LEFT(BQ296,3))
            )
        ),
        "OK"
    )
)</f>
        <v>OK</v>
      </c>
      <c r="Q296" s="23" t="str">
        <f>IF(BS296&lt;&gt;"",
    IF(INT('Data Sheet'!$A$19)=INT('Data Sheet'!$B$15),
        --(INT('Data Sheet'!$A$15) &amp; "." &amp; BS296),
        IF(AND((--(INT('Data Sheet'!$A$15) &amp; "." &amp; BS296)&gt;=--('Data Sheet'!$A$15)), (--(INT('Data Sheet'!$A$15) &amp; "." &amp; BS296)&lt;=--('Data Sheet'!$B$15))),
            --(INT('Data Sheet'!$A$15) &amp; "." &amp; BS296),
            --(INT('Data Sheet'!$B$15) &amp; "." &amp; BS296)
        )
    ),
    IF(BQ296&lt;&gt;"",
        IF(INT('Data Sheet'!$A$15)=INT('Data Sheet'!$B$15),
            --(INT('Data Sheet'!$A$15) &amp; "." &amp; RIGHT(BQ296,3)),
            IF(AND((--(INT('Data Sheet'!$A$15) &amp; "." &amp; RIGHT(BQ296,3))&gt;=--('Data Sheet'!$A$15)), (--(INT('Data Sheet'!$A$15) &amp; "." &amp; RIGHT(BQ296,3))&lt;=--('Data Sheet'!$B$15))),
                --(INT('Data Sheet'!$A$15) &amp; "." &amp; RIGHT(BQ296,3)),
                --(INT('Data Sheet'!$B$15) &amp; "." &amp; RIGHT(BQ296,3))
            )
        ),
        "OK"
    )
)</f>
        <v>OK</v>
      </c>
      <c r="R296" s="19"/>
      <c r="S296" s="19"/>
      <c r="T296" s="19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1"/>
      <c r="AU296" s="21"/>
      <c r="AV296" s="21"/>
      <c r="AW296" s="22"/>
      <c r="AX296" s="99"/>
      <c r="AY296" s="20"/>
      <c r="AZ296" s="20"/>
      <c r="BA296" s="22"/>
      <c r="BB296">
        <v>288</v>
      </c>
      <c r="BC296" s="80"/>
      <c r="BD296" s="80"/>
      <c r="BE296" s="80"/>
      <c r="BF296" s="80"/>
      <c r="BG296" s="32" t="str">
        <f t="shared" si="48"/>
        <v/>
      </c>
      <c r="BH296" s="78">
        <f t="shared" si="46"/>
        <v>0</v>
      </c>
      <c r="BI296" s="2">
        <f t="shared" si="49"/>
        <v>0</v>
      </c>
      <c r="BJ296" s="2">
        <f t="shared" si="50"/>
        <v>0</v>
      </c>
      <c r="BK296" s="2">
        <f t="shared" si="47"/>
        <v>0</v>
      </c>
    </row>
    <row r="297" spans="2:63" ht="15" customHeight="1" x14ac:dyDescent="0.25">
      <c r="B297" s="14">
        <v>289</v>
      </c>
      <c r="C297" s="95" t="str">
        <f t="shared" si="51"/>
        <v/>
      </c>
      <c r="D297" s="15" t="str">
        <f t="shared" si="56"/>
        <v>OK</v>
      </c>
      <c r="E297" s="16" t="e">
        <f>VLOOKUP('Data Sheet'!$B$8,'Data Sheet'!$I$2:$J$9,2,FALSE)</f>
        <v>#N/A</v>
      </c>
      <c r="F297" s="16" t="str">
        <f t="shared" si="52"/>
        <v/>
      </c>
      <c r="G297" s="103">
        <f t="shared" si="53"/>
        <v>0</v>
      </c>
      <c r="H297" s="17" t="s">
        <v>26</v>
      </c>
      <c r="I297" s="17" t="s">
        <v>26</v>
      </c>
      <c r="J297" s="17" t="str">
        <f>IF('Data Sheet'!$B$9="NC-50","N/A","OK")</f>
        <v>OK</v>
      </c>
      <c r="K297" s="17" t="str">
        <f>IF('Data Sheet'!$B$9="NC-50","N/A","OK")</f>
        <v>OK</v>
      </c>
      <c r="L297" s="17" t="str">
        <f t="shared" si="54"/>
        <v>OK</v>
      </c>
      <c r="M297" s="17" t="str">
        <f t="shared" si="55"/>
        <v>OK</v>
      </c>
      <c r="N297" s="18" t="str">
        <f>IF(BO297&lt;&gt;"",
    IF(INT('Data Sheet'!$A$19)=INT('Data Sheet'!$B$19),
        --(INT('Data Sheet'!$A$19) &amp; "." &amp; BO297),
        IF(AND((--(INT('Data Sheet'!$A$19) &amp; "." &amp; BO297)&gt;=--('Data Sheet'!$A$19)), (--(INT('Data Sheet'!$A$19) &amp; "." &amp; BO297)&lt;=--('Data Sheet'!$B$19))),
            --(INT('Data Sheet'!$A$19) &amp; "." &amp; BO297),
            --(INT('Data Sheet'!$B$19) &amp; "." &amp; BO297)
        )
    ),
    IF(BN297&lt;&gt;"",
        IF(INT('Data Sheet'!$A$19)=INT('Data Sheet'!$B$19),
            --(INT('Data Sheet'!$A$19) &amp; "." &amp; LEFT(BN297,3)),
            IF(AND((--(INT('Data Sheet'!$A$19) &amp; "." &amp; LEFT(BN297,3))&gt;=--('Data Sheet'!$A$19)), (--(INT('Data Sheet'!$A$19) &amp; "." &amp; LEFT(BN297,3))&lt;=--('Data Sheet'!$B$19))),
                --(INT('Data Sheet'!$A$19) &amp; "." &amp; LEFT(BN297,3)),
                --(INT('Data Sheet'!$B$19) &amp; "." &amp; LEFT(BN297,3))
            )
        ),
        "OK"
    )
)</f>
        <v>OK</v>
      </c>
      <c r="O297" s="23" t="str">
        <f>IF(BP297&lt;&gt;"",
    IF(INT('Data Sheet'!$A$19)=INT('Data Sheet'!$B$19),
        --(INT('Data Sheet'!$A$19) &amp; "." &amp; BP297),
        IF(AND((--(INT('Data Sheet'!$A$19) &amp; "." &amp; BP297)&gt;=--('Data Sheet'!$A$19)), (--(INT('Data Sheet'!$A$19) &amp; "." &amp; BP297)&lt;=--('Data Sheet'!$B$19))),
            --(INT('Data Sheet'!$A$19) &amp; "." &amp; BP297),
            --(INT('Data Sheet'!$B$19) &amp; "." &amp; BP297)
        )
    ),
    IF(BN297&lt;&gt;"",
        IF(INT('Data Sheet'!$A$19)=INT('Data Sheet'!$B$19),
            --(INT('Data Sheet'!$A$19) &amp; "." &amp; RIGHT(BN297,3)),
            IF(AND((--(INT('Data Sheet'!$A$19) &amp; "." &amp; RIGHT(BN297,3))&gt;=--('Data Sheet'!$A$19)), (--(INT('Data Sheet'!$A$19) &amp; "." &amp; RIGHT(BN297,3))&lt;=--('Data Sheet'!$B$19))),
                --(INT('Data Sheet'!$A$19) &amp; "." &amp; RIGHT(BN297,3)),
                --(INT('Data Sheet'!$B$19) &amp; "." &amp; RIGHT(BN297,3))
            )
        ),
        "OK"
    )
)</f>
        <v>OK</v>
      </c>
      <c r="P297" s="23" t="str">
        <f>IF(BR297&lt;&gt;"",
    IF(INT('Data Sheet'!$A$19)=INT('Data Sheet'!$B$15),
        --(INT('Data Sheet'!$A$15) &amp; "." &amp; BR297),
        IF(AND((--(INT('Data Sheet'!$A$15) &amp; "." &amp; BR297)&gt;=--('Data Sheet'!$A$15)), (--(INT('Data Sheet'!$A$15) &amp; "." &amp; BR297)&lt;=--('Data Sheet'!$B$15))),
            --(INT('Data Sheet'!$A$15) &amp; "." &amp; BR297),
            --(INT('Data Sheet'!$B$15) &amp; "." &amp; BR297)
        )
    ),
    IF(BQ297&lt;&gt;"",
        IF(INT('Data Sheet'!$A$15)=INT('Data Sheet'!$B$15),
            --(INT('Data Sheet'!$A$15) &amp; "." &amp; LEFT(BQ297,3)),
            IF(AND((--(INT('Data Sheet'!$A$15) &amp; "." &amp; LEFT(BQ297,3))&gt;=--('Data Sheet'!$A$15)), (--(INT('Data Sheet'!$A$15) &amp; "." &amp; LEFT(BQ297,3))&lt;=--('Data Sheet'!$B$15))),
                --(INT('Data Sheet'!$A$15) &amp; "." &amp; LEFT(BQ297,3)),
                --(INT('Data Sheet'!$B$15) &amp; "." &amp; LEFT(BQ297,3))
            )
        ),
        "OK"
    )
)</f>
        <v>OK</v>
      </c>
      <c r="Q297" s="23" t="str">
        <f>IF(BS297&lt;&gt;"",
    IF(INT('Data Sheet'!$A$19)=INT('Data Sheet'!$B$15),
        --(INT('Data Sheet'!$A$15) &amp; "." &amp; BS297),
        IF(AND((--(INT('Data Sheet'!$A$15) &amp; "." &amp; BS297)&gt;=--('Data Sheet'!$A$15)), (--(INT('Data Sheet'!$A$15) &amp; "." &amp; BS297)&lt;=--('Data Sheet'!$B$15))),
            --(INT('Data Sheet'!$A$15) &amp; "." &amp; BS297),
            --(INT('Data Sheet'!$B$15) &amp; "." &amp; BS297)
        )
    ),
    IF(BQ297&lt;&gt;"",
        IF(INT('Data Sheet'!$A$15)=INT('Data Sheet'!$B$15),
            --(INT('Data Sheet'!$A$15) &amp; "." &amp; RIGHT(BQ297,3)),
            IF(AND((--(INT('Data Sheet'!$A$15) &amp; "." &amp; RIGHT(BQ297,3))&gt;=--('Data Sheet'!$A$15)), (--(INT('Data Sheet'!$A$15) &amp; "." &amp; RIGHT(BQ297,3))&lt;=--('Data Sheet'!$B$15))),
                --(INT('Data Sheet'!$A$15) &amp; "." &amp; RIGHT(BQ297,3)),
                --(INT('Data Sheet'!$B$15) &amp; "." &amp; RIGHT(BQ297,3))
            )
        ),
        "OK"
    )
)</f>
        <v>OK</v>
      </c>
      <c r="R297" s="19"/>
      <c r="S297" s="19"/>
      <c r="T297" s="19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1"/>
      <c r="AU297" s="21"/>
      <c r="AV297" s="21"/>
      <c r="AW297" s="22"/>
      <c r="AX297" s="99"/>
      <c r="AY297" s="20"/>
      <c r="AZ297" s="20"/>
      <c r="BA297" s="22"/>
      <c r="BB297">
        <v>289</v>
      </c>
      <c r="BC297" s="80"/>
      <c r="BD297" s="80"/>
      <c r="BE297" s="80"/>
      <c r="BF297" s="80"/>
      <c r="BG297" s="32" t="str">
        <f t="shared" si="48"/>
        <v/>
      </c>
      <c r="BH297" s="78">
        <f t="shared" si="46"/>
        <v>0</v>
      </c>
      <c r="BI297" s="2">
        <f t="shared" si="49"/>
        <v>0</v>
      </c>
      <c r="BJ297" s="2">
        <f t="shared" si="50"/>
        <v>0</v>
      </c>
      <c r="BK297" s="2">
        <f t="shared" si="47"/>
        <v>0</v>
      </c>
    </row>
    <row r="298" spans="2:63" ht="15" customHeight="1" x14ac:dyDescent="0.25">
      <c r="B298" s="14">
        <v>290</v>
      </c>
      <c r="C298" s="95" t="str">
        <f t="shared" si="51"/>
        <v/>
      </c>
      <c r="D298" s="15" t="str">
        <f t="shared" si="56"/>
        <v>OK</v>
      </c>
      <c r="E298" s="16" t="e">
        <f>VLOOKUP('Data Sheet'!$B$8,'Data Sheet'!$I$2:$J$9,2,FALSE)</f>
        <v>#N/A</v>
      </c>
      <c r="F298" s="16" t="str">
        <f t="shared" si="52"/>
        <v/>
      </c>
      <c r="G298" s="103">
        <f t="shared" si="53"/>
        <v>0</v>
      </c>
      <c r="H298" s="17" t="s">
        <v>26</v>
      </c>
      <c r="I298" s="17" t="s">
        <v>26</v>
      </c>
      <c r="J298" s="17" t="str">
        <f>IF('Data Sheet'!$B$9="NC-50","N/A","OK")</f>
        <v>OK</v>
      </c>
      <c r="K298" s="17" t="str">
        <f>IF('Data Sheet'!$B$9="NC-50","N/A","OK")</f>
        <v>OK</v>
      </c>
      <c r="L298" s="17" t="str">
        <f t="shared" si="54"/>
        <v>OK</v>
      </c>
      <c r="M298" s="17" t="str">
        <f t="shared" si="55"/>
        <v>OK</v>
      </c>
      <c r="N298" s="18" t="str">
        <f>IF(BO298&lt;&gt;"",
    IF(INT('Data Sheet'!$A$19)=INT('Data Sheet'!$B$19),
        --(INT('Data Sheet'!$A$19) &amp; "." &amp; BO298),
        IF(AND((--(INT('Data Sheet'!$A$19) &amp; "." &amp; BO298)&gt;=--('Data Sheet'!$A$19)), (--(INT('Data Sheet'!$A$19) &amp; "." &amp; BO298)&lt;=--('Data Sheet'!$B$19))),
            --(INT('Data Sheet'!$A$19) &amp; "." &amp; BO298),
            --(INT('Data Sheet'!$B$19) &amp; "." &amp; BO298)
        )
    ),
    IF(BN298&lt;&gt;"",
        IF(INT('Data Sheet'!$A$19)=INT('Data Sheet'!$B$19),
            --(INT('Data Sheet'!$A$19) &amp; "." &amp; LEFT(BN298,3)),
            IF(AND((--(INT('Data Sheet'!$A$19) &amp; "." &amp; LEFT(BN298,3))&gt;=--('Data Sheet'!$A$19)), (--(INT('Data Sheet'!$A$19) &amp; "." &amp; LEFT(BN298,3))&lt;=--('Data Sheet'!$B$19))),
                --(INT('Data Sheet'!$A$19) &amp; "." &amp; LEFT(BN298,3)),
                --(INT('Data Sheet'!$B$19) &amp; "." &amp; LEFT(BN298,3))
            )
        ),
        "OK"
    )
)</f>
        <v>OK</v>
      </c>
      <c r="O298" s="23" t="str">
        <f>IF(BP298&lt;&gt;"",
    IF(INT('Data Sheet'!$A$19)=INT('Data Sheet'!$B$19),
        --(INT('Data Sheet'!$A$19) &amp; "." &amp; BP298),
        IF(AND((--(INT('Data Sheet'!$A$19) &amp; "." &amp; BP298)&gt;=--('Data Sheet'!$A$19)), (--(INT('Data Sheet'!$A$19) &amp; "." &amp; BP298)&lt;=--('Data Sheet'!$B$19))),
            --(INT('Data Sheet'!$A$19) &amp; "." &amp; BP298),
            --(INT('Data Sheet'!$B$19) &amp; "." &amp; BP298)
        )
    ),
    IF(BN298&lt;&gt;"",
        IF(INT('Data Sheet'!$A$19)=INT('Data Sheet'!$B$19),
            --(INT('Data Sheet'!$A$19) &amp; "." &amp; RIGHT(BN298,3)),
            IF(AND((--(INT('Data Sheet'!$A$19) &amp; "." &amp; RIGHT(BN298,3))&gt;=--('Data Sheet'!$A$19)), (--(INT('Data Sheet'!$A$19) &amp; "." &amp; RIGHT(BN298,3))&lt;=--('Data Sheet'!$B$19))),
                --(INT('Data Sheet'!$A$19) &amp; "." &amp; RIGHT(BN298,3)),
                --(INT('Data Sheet'!$B$19) &amp; "." &amp; RIGHT(BN298,3))
            )
        ),
        "OK"
    )
)</f>
        <v>OK</v>
      </c>
      <c r="P298" s="23" t="str">
        <f>IF(BR298&lt;&gt;"",
    IF(INT('Data Sheet'!$A$19)=INT('Data Sheet'!$B$15),
        --(INT('Data Sheet'!$A$15) &amp; "." &amp; BR298),
        IF(AND((--(INT('Data Sheet'!$A$15) &amp; "." &amp; BR298)&gt;=--('Data Sheet'!$A$15)), (--(INT('Data Sheet'!$A$15) &amp; "." &amp; BR298)&lt;=--('Data Sheet'!$B$15))),
            --(INT('Data Sheet'!$A$15) &amp; "." &amp; BR298),
            --(INT('Data Sheet'!$B$15) &amp; "." &amp; BR298)
        )
    ),
    IF(BQ298&lt;&gt;"",
        IF(INT('Data Sheet'!$A$15)=INT('Data Sheet'!$B$15),
            --(INT('Data Sheet'!$A$15) &amp; "." &amp; LEFT(BQ298,3)),
            IF(AND((--(INT('Data Sheet'!$A$15) &amp; "." &amp; LEFT(BQ298,3))&gt;=--('Data Sheet'!$A$15)), (--(INT('Data Sheet'!$A$15) &amp; "." &amp; LEFT(BQ298,3))&lt;=--('Data Sheet'!$B$15))),
                --(INT('Data Sheet'!$A$15) &amp; "." &amp; LEFT(BQ298,3)),
                --(INT('Data Sheet'!$B$15) &amp; "." &amp; LEFT(BQ298,3))
            )
        ),
        "OK"
    )
)</f>
        <v>OK</v>
      </c>
      <c r="Q298" s="23" t="str">
        <f>IF(BS298&lt;&gt;"",
    IF(INT('Data Sheet'!$A$19)=INT('Data Sheet'!$B$15),
        --(INT('Data Sheet'!$A$15) &amp; "." &amp; BS298),
        IF(AND((--(INT('Data Sheet'!$A$15) &amp; "." &amp; BS298)&gt;=--('Data Sheet'!$A$15)), (--(INT('Data Sheet'!$A$15) &amp; "." &amp; BS298)&lt;=--('Data Sheet'!$B$15))),
            --(INT('Data Sheet'!$A$15) &amp; "." &amp; BS298),
            --(INT('Data Sheet'!$B$15) &amp; "." &amp; BS298)
        )
    ),
    IF(BQ298&lt;&gt;"",
        IF(INT('Data Sheet'!$A$15)=INT('Data Sheet'!$B$15),
            --(INT('Data Sheet'!$A$15) &amp; "." &amp; RIGHT(BQ298,3)),
            IF(AND((--(INT('Data Sheet'!$A$15) &amp; "." &amp; RIGHT(BQ298,3))&gt;=--('Data Sheet'!$A$15)), (--(INT('Data Sheet'!$A$15) &amp; "." &amp; RIGHT(BQ298,3))&lt;=--('Data Sheet'!$B$15))),
                --(INT('Data Sheet'!$A$15) &amp; "." &amp; RIGHT(BQ298,3)),
                --(INT('Data Sheet'!$B$15) &amp; "." &amp; RIGHT(BQ298,3))
            )
        ),
        "OK"
    )
)</f>
        <v>OK</v>
      </c>
      <c r="R298" s="19"/>
      <c r="S298" s="19"/>
      <c r="T298" s="19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1"/>
      <c r="AU298" s="21"/>
      <c r="AV298" s="21"/>
      <c r="AW298" s="22"/>
      <c r="AX298" s="99"/>
      <c r="AY298" s="20"/>
      <c r="AZ298" s="20"/>
      <c r="BA298" s="22"/>
      <c r="BB298">
        <v>290</v>
      </c>
      <c r="BC298" s="80"/>
      <c r="BD298" s="80"/>
      <c r="BE298" s="80"/>
      <c r="BF298" s="80"/>
      <c r="BG298" s="32" t="str">
        <f t="shared" si="48"/>
        <v/>
      </c>
      <c r="BH298" s="78">
        <f t="shared" si="46"/>
        <v>0</v>
      </c>
      <c r="BI298" s="2">
        <f t="shared" si="49"/>
        <v>0</v>
      </c>
      <c r="BJ298" s="2">
        <f t="shared" si="50"/>
        <v>0</v>
      </c>
      <c r="BK298" s="2">
        <f t="shared" si="47"/>
        <v>0</v>
      </c>
    </row>
    <row r="299" spans="2:63" ht="15" customHeight="1" x14ac:dyDescent="0.25">
      <c r="B299" s="14">
        <v>291</v>
      </c>
      <c r="C299" s="95" t="str">
        <f t="shared" si="51"/>
        <v/>
      </c>
      <c r="D299" s="15" t="str">
        <f t="shared" si="56"/>
        <v>OK</v>
      </c>
      <c r="E299" s="16" t="e">
        <f>VLOOKUP('Data Sheet'!$B$8,'Data Sheet'!$I$2:$J$9,2,FALSE)</f>
        <v>#N/A</v>
      </c>
      <c r="F299" s="16" t="str">
        <f t="shared" si="52"/>
        <v/>
      </c>
      <c r="G299" s="103">
        <f t="shared" si="53"/>
        <v>0</v>
      </c>
      <c r="H299" s="17" t="s">
        <v>26</v>
      </c>
      <c r="I299" s="17" t="s">
        <v>26</v>
      </c>
      <c r="J299" s="17" t="str">
        <f>IF('Data Sheet'!$B$9="NC-50","N/A","OK")</f>
        <v>OK</v>
      </c>
      <c r="K299" s="17" t="str">
        <f>IF('Data Sheet'!$B$9="NC-50","N/A","OK")</f>
        <v>OK</v>
      </c>
      <c r="L299" s="17" t="str">
        <f t="shared" si="54"/>
        <v>OK</v>
      </c>
      <c r="M299" s="17" t="str">
        <f t="shared" si="55"/>
        <v>OK</v>
      </c>
      <c r="N299" s="18" t="str">
        <f>IF(BO299&lt;&gt;"",
    IF(INT('Data Sheet'!$A$19)=INT('Data Sheet'!$B$19),
        --(INT('Data Sheet'!$A$19) &amp; "." &amp; BO299),
        IF(AND((--(INT('Data Sheet'!$A$19) &amp; "." &amp; BO299)&gt;=--('Data Sheet'!$A$19)), (--(INT('Data Sheet'!$A$19) &amp; "." &amp; BO299)&lt;=--('Data Sheet'!$B$19))),
            --(INT('Data Sheet'!$A$19) &amp; "." &amp; BO299),
            --(INT('Data Sheet'!$B$19) &amp; "." &amp; BO299)
        )
    ),
    IF(BN299&lt;&gt;"",
        IF(INT('Data Sheet'!$A$19)=INT('Data Sheet'!$B$19),
            --(INT('Data Sheet'!$A$19) &amp; "." &amp; LEFT(BN299,3)),
            IF(AND((--(INT('Data Sheet'!$A$19) &amp; "." &amp; LEFT(BN299,3))&gt;=--('Data Sheet'!$A$19)), (--(INT('Data Sheet'!$A$19) &amp; "." &amp; LEFT(BN299,3))&lt;=--('Data Sheet'!$B$19))),
                --(INT('Data Sheet'!$A$19) &amp; "." &amp; LEFT(BN299,3)),
                --(INT('Data Sheet'!$B$19) &amp; "." &amp; LEFT(BN299,3))
            )
        ),
        "OK"
    )
)</f>
        <v>OK</v>
      </c>
      <c r="O299" s="23" t="str">
        <f>IF(BP299&lt;&gt;"",
    IF(INT('Data Sheet'!$A$19)=INT('Data Sheet'!$B$19),
        --(INT('Data Sheet'!$A$19) &amp; "." &amp; BP299),
        IF(AND((--(INT('Data Sheet'!$A$19) &amp; "." &amp; BP299)&gt;=--('Data Sheet'!$A$19)), (--(INT('Data Sheet'!$A$19) &amp; "." &amp; BP299)&lt;=--('Data Sheet'!$B$19))),
            --(INT('Data Sheet'!$A$19) &amp; "." &amp; BP299),
            --(INT('Data Sheet'!$B$19) &amp; "." &amp; BP299)
        )
    ),
    IF(BN299&lt;&gt;"",
        IF(INT('Data Sheet'!$A$19)=INT('Data Sheet'!$B$19),
            --(INT('Data Sheet'!$A$19) &amp; "." &amp; RIGHT(BN299,3)),
            IF(AND((--(INT('Data Sheet'!$A$19) &amp; "." &amp; RIGHT(BN299,3))&gt;=--('Data Sheet'!$A$19)), (--(INT('Data Sheet'!$A$19) &amp; "." &amp; RIGHT(BN299,3))&lt;=--('Data Sheet'!$B$19))),
                --(INT('Data Sheet'!$A$19) &amp; "." &amp; RIGHT(BN299,3)),
                --(INT('Data Sheet'!$B$19) &amp; "." &amp; RIGHT(BN299,3))
            )
        ),
        "OK"
    )
)</f>
        <v>OK</v>
      </c>
      <c r="P299" s="23" t="str">
        <f>IF(BR299&lt;&gt;"",
    IF(INT('Data Sheet'!$A$19)=INT('Data Sheet'!$B$15),
        --(INT('Data Sheet'!$A$15) &amp; "." &amp; BR299),
        IF(AND((--(INT('Data Sheet'!$A$15) &amp; "." &amp; BR299)&gt;=--('Data Sheet'!$A$15)), (--(INT('Data Sheet'!$A$15) &amp; "." &amp; BR299)&lt;=--('Data Sheet'!$B$15))),
            --(INT('Data Sheet'!$A$15) &amp; "." &amp; BR299),
            --(INT('Data Sheet'!$B$15) &amp; "." &amp; BR299)
        )
    ),
    IF(BQ299&lt;&gt;"",
        IF(INT('Data Sheet'!$A$15)=INT('Data Sheet'!$B$15),
            --(INT('Data Sheet'!$A$15) &amp; "." &amp; LEFT(BQ299,3)),
            IF(AND((--(INT('Data Sheet'!$A$15) &amp; "." &amp; LEFT(BQ299,3))&gt;=--('Data Sheet'!$A$15)), (--(INT('Data Sheet'!$A$15) &amp; "." &amp; LEFT(BQ299,3))&lt;=--('Data Sheet'!$B$15))),
                --(INT('Data Sheet'!$A$15) &amp; "." &amp; LEFT(BQ299,3)),
                --(INT('Data Sheet'!$B$15) &amp; "." &amp; LEFT(BQ299,3))
            )
        ),
        "OK"
    )
)</f>
        <v>OK</v>
      </c>
      <c r="Q299" s="23" t="str">
        <f>IF(BS299&lt;&gt;"",
    IF(INT('Data Sheet'!$A$19)=INT('Data Sheet'!$B$15),
        --(INT('Data Sheet'!$A$15) &amp; "." &amp; BS299),
        IF(AND((--(INT('Data Sheet'!$A$15) &amp; "." &amp; BS299)&gt;=--('Data Sheet'!$A$15)), (--(INT('Data Sheet'!$A$15) &amp; "." &amp; BS299)&lt;=--('Data Sheet'!$B$15))),
            --(INT('Data Sheet'!$A$15) &amp; "." &amp; BS299),
            --(INT('Data Sheet'!$B$15) &amp; "." &amp; BS299)
        )
    ),
    IF(BQ299&lt;&gt;"",
        IF(INT('Data Sheet'!$A$15)=INT('Data Sheet'!$B$15),
            --(INT('Data Sheet'!$A$15) &amp; "." &amp; RIGHT(BQ299,3)),
            IF(AND((--(INT('Data Sheet'!$A$15) &amp; "." &amp; RIGHT(BQ299,3))&gt;=--('Data Sheet'!$A$15)), (--(INT('Data Sheet'!$A$15) &amp; "." &amp; RIGHT(BQ299,3))&lt;=--('Data Sheet'!$B$15))),
                --(INT('Data Sheet'!$A$15) &amp; "." &amp; RIGHT(BQ299,3)),
                --(INT('Data Sheet'!$B$15) &amp; "." &amp; RIGHT(BQ299,3))
            )
        ),
        "OK"
    )
)</f>
        <v>OK</v>
      </c>
      <c r="R299" s="19"/>
      <c r="S299" s="19"/>
      <c r="T299" s="19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1"/>
      <c r="AU299" s="21"/>
      <c r="AV299" s="21"/>
      <c r="AW299" s="22"/>
      <c r="AX299" s="99"/>
      <c r="AY299" s="20"/>
      <c r="AZ299" s="20"/>
      <c r="BA299" s="22"/>
      <c r="BB299">
        <v>291</v>
      </c>
      <c r="BC299" s="80"/>
      <c r="BD299" s="80"/>
      <c r="BE299" s="80"/>
      <c r="BF299" s="80"/>
      <c r="BG299" s="32" t="str">
        <f t="shared" si="48"/>
        <v/>
      </c>
      <c r="BH299" s="78">
        <f t="shared" si="46"/>
        <v>0</v>
      </c>
      <c r="BI299" s="2">
        <f t="shared" si="49"/>
        <v>0</v>
      </c>
      <c r="BJ299" s="2">
        <f t="shared" si="50"/>
        <v>0</v>
      </c>
      <c r="BK299" s="2">
        <f t="shared" si="47"/>
        <v>0</v>
      </c>
    </row>
    <row r="300" spans="2:63" ht="15" customHeight="1" x14ac:dyDescent="0.25">
      <c r="B300" s="14">
        <v>292</v>
      </c>
      <c r="C300" s="95" t="str">
        <f t="shared" si="51"/>
        <v/>
      </c>
      <c r="D300" s="15" t="str">
        <f t="shared" si="56"/>
        <v>OK</v>
      </c>
      <c r="E300" s="16" t="e">
        <f>VLOOKUP('Data Sheet'!$B$8,'Data Sheet'!$I$2:$J$9,2,FALSE)</f>
        <v>#N/A</v>
      </c>
      <c r="F300" s="16" t="str">
        <f t="shared" si="52"/>
        <v/>
      </c>
      <c r="G300" s="103">
        <f t="shared" si="53"/>
        <v>0</v>
      </c>
      <c r="H300" s="17" t="s">
        <v>26</v>
      </c>
      <c r="I300" s="17" t="s">
        <v>26</v>
      </c>
      <c r="J300" s="17" t="str">
        <f>IF('Data Sheet'!$B$9="NC-50","N/A","OK")</f>
        <v>OK</v>
      </c>
      <c r="K300" s="17" t="str">
        <f>IF('Data Sheet'!$B$9="NC-50","N/A","OK")</f>
        <v>OK</v>
      </c>
      <c r="L300" s="17" t="str">
        <f t="shared" si="54"/>
        <v>OK</v>
      </c>
      <c r="M300" s="17" t="str">
        <f t="shared" si="55"/>
        <v>OK</v>
      </c>
      <c r="N300" s="18" t="str">
        <f>IF(BO300&lt;&gt;"",
    IF(INT('Data Sheet'!$A$19)=INT('Data Sheet'!$B$19),
        --(INT('Data Sheet'!$A$19) &amp; "." &amp; BO300),
        IF(AND((--(INT('Data Sheet'!$A$19) &amp; "." &amp; BO300)&gt;=--('Data Sheet'!$A$19)), (--(INT('Data Sheet'!$A$19) &amp; "." &amp; BO300)&lt;=--('Data Sheet'!$B$19))),
            --(INT('Data Sheet'!$A$19) &amp; "." &amp; BO300),
            --(INT('Data Sheet'!$B$19) &amp; "." &amp; BO300)
        )
    ),
    IF(BN300&lt;&gt;"",
        IF(INT('Data Sheet'!$A$19)=INT('Data Sheet'!$B$19),
            --(INT('Data Sheet'!$A$19) &amp; "." &amp; LEFT(BN300,3)),
            IF(AND((--(INT('Data Sheet'!$A$19) &amp; "." &amp; LEFT(BN300,3))&gt;=--('Data Sheet'!$A$19)), (--(INT('Data Sheet'!$A$19) &amp; "." &amp; LEFT(BN300,3))&lt;=--('Data Sheet'!$B$19))),
                --(INT('Data Sheet'!$A$19) &amp; "." &amp; LEFT(BN300,3)),
                --(INT('Data Sheet'!$B$19) &amp; "." &amp; LEFT(BN300,3))
            )
        ),
        "OK"
    )
)</f>
        <v>OK</v>
      </c>
      <c r="O300" s="23" t="str">
        <f>IF(BP300&lt;&gt;"",
    IF(INT('Data Sheet'!$A$19)=INT('Data Sheet'!$B$19),
        --(INT('Data Sheet'!$A$19) &amp; "." &amp; BP300),
        IF(AND((--(INT('Data Sheet'!$A$19) &amp; "." &amp; BP300)&gt;=--('Data Sheet'!$A$19)), (--(INT('Data Sheet'!$A$19) &amp; "." &amp; BP300)&lt;=--('Data Sheet'!$B$19))),
            --(INT('Data Sheet'!$A$19) &amp; "." &amp; BP300),
            --(INT('Data Sheet'!$B$19) &amp; "." &amp; BP300)
        )
    ),
    IF(BN300&lt;&gt;"",
        IF(INT('Data Sheet'!$A$19)=INT('Data Sheet'!$B$19),
            --(INT('Data Sheet'!$A$19) &amp; "." &amp; RIGHT(BN300,3)),
            IF(AND((--(INT('Data Sheet'!$A$19) &amp; "." &amp; RIGHT(BN300,3))&gt;=--('Data Sheet'!$A$19)), (--(INT('Data Sheet'!$A$19) &amp; "." &amp; RIGHT(BN300,3))&lt;=--('Data Sheet'!$B$19))),
                --(INT('Data Sheet'!$A$19) &amp; "." &amp; RIGHT(BN300,3)),
                --(INT('Data Sheet'!$B$19) &amp; "." &amp; RIGHT(BN300,3))
            )
        ),
        "OK"
    )
)</f>
        <v>OK</v>
      </c>
      <c r="P300" s="23" t="str">
        <f>IF(BR300&lt;&gt;"",
    IF(INT('Data Sheet'!$A$19)=INT('Data Sheet'!$B$15),
        --(INT('Data Sheet'!$A$15) &amp; "." &amp; BR300),
        IF(AND((--(INT('Data Sheet'!$A$15) &amp; "." &amp; BR300)&gt;=--('Data Sheet'!$A$15)), (--(INT('Data Sheet'!$A$15) &amp; "." &amp; BR300)&lt;=--('Data Sheet'!$B$15))),
            --(INT('Data Sheet'!$A$15) &amp; "." &amp; BR300),
            --(INT('Data Sheet'!$B$15) &amp; "." &amp; BR300)
        )
    ),
    IF(BQ300&lt;&gt;"",
        IF(INT('Data Sheet'!$A$15)=INT('Data Sheet'!$B$15),
            --(INT('Data Sheet'!$A$15) &amp; "." &amp; LEFT(BQ300,3)),
            IF(AND((--(INT('Data Sheet'!$A$15) &amp; "." &amp; LEFT(BQ300,3))&gt;=--('Data Sheet'!$A$15)), (--(INT('Data Sheet'!$A$15) &amp; "." &amp; LEFT(BQ300,3))&lt;=--('Data Sheet'!$B$15))),
                --(INT('Data Sheet'!$A$15) &amp; "." &amp; LEFT(BQ300,3)),
                --(INT('Data Sheet'!$B$15) &amp; "." &amp; LEFT(BQ300,3))
            )
        ),
        "OK"
    )
)</f>
        <v>OK</v>
      </c>
      <c r="Q300" s="23" t="str">
        <f>IF(BS300&lt;&gt;"",
    IF(INT('Data Sheet'!$A$19)=INT('Data Sheet'!$B$15),
        --(INT('Data Sheet'!$A$15) &amp; "." &amp; BS300),
        IF(AND((--(INT('Data Sheet'!$A$15) &amp; "." &amp; BS300)&gt;=--('Data Sheet'!$A$15)), (--(INT('Data Sheet'!$A$15) &amp; "." &amp; BS300)&lt;=--('Data Sheet'!$B$15))),
            --(INT('Data Sheet'!$A$15) &amp; "." &amp; BS300),
            --(INT('Data Sheet'!$B$15) &amp; "." &amp; BS300)
        )
    ),
    IF(BQ300&lt;&gt;"",
        IF(INT('Data Sheet'!$A$15)=INT('Data Sheet'!$B$15),
            --(INT('Data Sheet'!$A$15) &amp; "." &amp; RIGHT(BQ300,3)),
            IF(AND((--(INT('Data Sheet'!$A$15) &amp; "." &amp; RIGHT(BQ300,3))&gt;=--('Data Sheet'!$A$15)), (--(INT('Data Sheet'!$A$15) &amp; "." &amp; RIGHT(BQ300,3))&lt;=--('Data Sheet'!$B$15))),
                --(INT('Data Sheet'!$A$15) &amp; "." &amp; RIGHT(BQ300,3)),
                --(INT('Data Sheet'!$B$15) &amp; "." &amp; RIGHT(BQ300,3))
            )
        ),
        "OK"
    )
)</f>
        <v>OK</v>
      </c>
      <c r="R300" s="19"/>
      <c r="S300" s="19"/>
      <c r="T300" s="19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1"/>
      <c r="AU300" s="21"/>
      <c r="AV300" s="21"/>
      <c r="AW300" s="22"/>
      <c r="AX300" s="99"/>
      <c r="AY300" s="20"/>
      <c r="AZ300" s="20"/>
      <c r="BA300" s="22"/>
      <c r="BB300">
        <v>292</v>
      </c>
      <c r="BC300" s="80"/>
      <c r="BD300" s="80"/>
      <c r="BE300" s="80"/>
      <c r="BF300" s="80"/>
      <c r="BG300" s="32" t="str">
        <f t="shared" si="48"/>
        <v/>
      </c>
      <c r="BH300" s="78">
        <f t="shared" si="46"/>
        <v>0</v>
      </c>
      <c r="BI300" s="2">
        <f t="shared" si="49"/>
        <v>0</v>
      </c>
      <c r="BJ300" s="2">
        <f t="shared" si="50"/>
        <v>0</v>
      </c>
      <c r="BK300" s="2">
        <f t="shared" si="47"/>
        <v>0</v>
      </c>
    </row>
    <row r="301" spans="2:63" ht="15" customHeight="1" x14ac:dyDescent="0.25">
      <c r="B301" s="14">
        <v>293</v>
      </c>
      <c r="C301" s="95" t="str">
        <f t="shared" si="51"/>
        <v/>
      </c>
      <c r="D301" s="15" t="str">
        <f t="shared" si="56"/>
        <v>OK</v>
      </c>
      <c r="E301" s="16" t="e">
        <f>VLOOKUP('Data Sheet'!$B$8,'Data Sheet'!$I$2:$J$9,2,FALSE)</f>
        <v>#N/A</v>
      </c>
      <c r="F301" s="16" t="str">
        <f t="shared" si="52"/>
        <v/>
      </c>
      <c r="G301" s="103">
        <f t="shared" si="53"/>
        <v>0</v>
      </c>
      <c r="H301" s="17" t="s">
        <v>26</v>
      </c>
      <c r="I301" s="17" t="s">
        <v>26</v>
      </c>
      <c r="J301" s="17" t="str">
        <f>IF('Data Sheet'!$B$9="NC-50","N/A","OK")</f>
        <v>OK</v>
      </c>
      <c r="K301" s="17" t="str">
        <f>IF('Data Sheet'!$B$9="NC-50","N/A","OK")</f>
        <v>OK</v>
      </c>
      <c r="L301" s="17" t="str">
        <f t="shared" si="54"/>
        <v>OK</v>
      </c>
      <c r="M301" s="17" t="str">
        <f t="shared" si="55"/>
        <v>OK</v>
      </c>
      <c r="N301" s="18" t="str">
        <f>IF(BO301&lt;&gt;"",
    IF(INT('Data Sheet'!$A$19)=INT('Data Sheet'!$B$19),
        --(INT('Data Sheet'!$A$19) &amp; "." &amp; BO301),
        IF(AND((--(INT('Data Sheet'!$A$19) &amp; "." &amp; BO301)&gt;=--('Data Sheet'!$A$19)), (--(INT('Data Sheet'!$A$19) &amp; "." &amp; BO301)&lt;=--('Data Sheet'!$B$19))),
            --(INT('Data Sheet'!$A$19) &amp; "." &amp; BO301),
            --(INT('Data Sheet'!$B$19) &amp; "." &amp; BO301)
        )
    ),
    IF(BN301&lt;&gt;"",
        IF(INT('Data Sheet'!$A$19)=INT('Data Sheet'!$B$19),
            --(INT('Data Sheet'!$A$19) &amp; "." &amp; LEFT(BN301,3)),
            IF(AND((--(INT('Data Sheet'!$A$19) &amp; "." &amp; LEFT(BN301,3))&gt;=--('Data Sheet'!$A$19)), (--(INT('Data Sheet'!$A$19) &amp; "." &amp; LEFT(BN301,3))&lt;=--('Data Sheet'!$B$19))),
                --(INT('Data Sheet'!$A$19) &amp; "." &amp; LEFT(BN301,3)),
                --(INT('Data Sheet'!$B$19) &amp; "." &amp; LEFT(BN301,3))
            )
        ),
        "OK"
    )
)</f>
        <v>OK</v>
      </c>
      <c r="O301" s="23" t="str">
        <f>IF(BP301&lt;&gt;"",
    IF(INT('Data Sheet'!$A$19)=INT('Data Sheet'!$B$19),
        --(INT('Data Sheet'!$A$19) &amp; "." &amp; BP301),
        IF(AND((--(INT('Data Sheet'!$A$19) &amp; "." &amp; BP301)&gt;=--('Data Sheet'!$A$19)), (--(INT('Data Sheet'!$A$19) &amp; "." &amp; BP301)&lt;=--('Data Sheet'!$B$19))),
            --(INT('Data Sheet'!$A$19) &amp; "." &amp; BP301),
            --(INT('Data Sheet'!$B$19) &amp; "." &amp; BP301)
        )
    ),
    IF(BN301&lt;&gt;"",
        IF(INT('Data Sheet'!$A$19)=INT('Data Sheet'!$B$19),
            --(INT('Data Sheet'!$A$19) &amp; "." &amp; RIGHT(BN301,3)),
            IF(AND((--(INT('Data Sheet'!$A$19) &amp; "." &amp; RIGHT(BN301,3))&gt;=--('Data Sheet'!$A$19)), (--(INT('Data Sheet'!$A$19) &amp; "." &amp; RIGHT(BN301,3))&lt;=--('Data Sheet'!$B$19))),
                --(INT('Data Sheet'!$A$19) &amp; "." &amp; RIGHT(BN301,3)),
                --(INT('Data Sheet'!$B$19) &amp; "." &amp; RIGHT(BN301,3))
            )
        ),
        "OK"
    )
)</f>
        <v>OK</v>
      </c>
      <c r="P301" s="23" t="str">
        <f>IF(BR301&lt;&gt;"",
    IF(INT('Data Sheet'!$A$19)=INT('Data Sheet'!$B$15),
        --(INT('Data Sheet'!$A$15) &amp; "." &amp; BR301),
        IF(AND((--(INT('Data Sheet'!$A$15) &amp; "." &amp; BR301)&gt;=--('Data Sheet'!$A$15)), (--(INT('Data Sheet'!$A$15) &amp; "." &amp; BR301)&lt;=--('Data Sheet'!$B$15))),
            --(INT('Data Sheet'!$A$15) &amp; "." &amp; BR301),
            --(INT('Data Sheet'!$B$15) &amp; "." &amp; BR301)
        )
    ),
    IF(BQ301&lt;&gt;"",
        IF(INT('Data Sheet'!$A$15)=INT('Data Sheet'!$B$15),
            --(INT('Data Sheet'!$A$15) &amp; "." &amp; LEFT(BQ301,3)),
            IF(AND((--(INT('Data Sheet'!$A$15) &amp; "." &amp; LEFT(BQ301,3))&gt;=--('Data Sheet'!$A$15)), (--(INT('Data Sheet'!$A$15) &amp; "." &amp; LEFT(BQ301,3))&lt;=--('Data Sheet'!$B$15))),
                --(INT('Data Sheet'!$A$15) &amp; "." &amp; LEFT(BQ301,3)),
                --(INT('Data Sheet'!$B$15) &amp; "." &amp; LEFT(BQ301,3))
            )
        ),
        "OK"
    )
)</f>
        <v>OK</v>
      </c>
      <c r="Q301" s="23" t="str">
        <f>IF(BS301&lt;&gt;"",
    IF(INT('Data Sheet'!$A$19)=INT('Data Sheet'!$B$15),
        --(INT('Data Sheet'!$A$15) &amp; "." &amp; BS301),
        IF(AND((--(INT('Data Sheet'!$A$15) &amp; "." &amp; BS301)&gt;=--('Data Sheet'!$A$15)), (--(INT('Data Sheet'!$A$15) &amp; "." &amp; BS301)&lt;=--('Data Sheet'!$B$15))),
            --(INT('Data Sheet'!$A$15) &amp; "." &amp; BS301),
            --(INT('Data Sheet'!$B$15) &amp; "." &amp; BS301)
        )
    ),
    IF(BQ301&lt;&gt;"",
        IF(INT('Data Sheet'!$A$15)=INT('Data Sheet'!$B$15),
            --(INT('Data Sheet'!$A$15) &amp; "." &amp; RIGHT(BQ301,3)),
            IF(AND((--(INT('Data Sheet'!$A$15) &amp; "." &amp; RIGHT(BQ301,3))&gt;=--('Data Sheet'!$A$15)), (--(INT('Data Sheet'!$A$15) &amp; "." &amp; RIGHT(BQ301,3))&lt;=--('Data Sheet'!$B$15))),
                --(INT('Data Sheet'!$A$15) &amp; "." &amp; RIGHT(BQ301,3)),
                --(INT('Data Sheet'!$B$15) &amp; "." &amp; RIGHT(BQ301,3))
            )
        ),
        "OK"
    )
)</f>
        <v>OK</v>
      </c>
      <c r="R301" s="19"/>
      <c r="S301" s="19"/>
      <c r="T301" s="19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1"/>
      <c r="AU301" s="21"/>
      <c r="AV301" s="21"/>
      <c r="AW301" s="22"/>
      <c r="AX301" s="99"/>
      <c r="AY301" s="20"/>
      <c r="AZ301" s="20"/>
      <c r="BA301" s="22"/>
      <c r="BB301">
        <v>293</v>
      </c>
      <c r="BC301" s="80"/>
      <c r="BD301" s="80"/>
      <c r="BE301" s="80"/>
      <c r="BF301" s="80"/>
      <c r="BG301" s="32" t="str">
        <f t="shared" si="48"/>
        <v/>
      </c>
      <c r="BH301" s="78">
        <f t="shared" si="46"/>
        <v>0</v>
      </c>
      <c r="BI301" s="2">
        <f t="shared" si="49"/>
        <v>0</v>
      </c>
      <c r="BJ301" s="2">
        <f t="shared" si="50"/>
        <v>0</v>
      </c>
      <c r="BK301" s="2">
        <f t="shared" si="47"/>
        <v>0</v>
      </c>
    </row>
    <row r="302" spans="2:63" ht="15" customHeight="1" x14ac:dyDescent="0.25">
      <c r="B302" s="14">
        <v>294</v>
      </c>
      <c r="C302" s="95" t="str">
        <f t="shared" si="51"/>
        <v/>
      </c>
      <c r="D302" s="15" t="str">
        <f t="shared" si="56"/>
        <v>OK</v>
      </c>
      <c r="E302" s="16" t="e">
        <f>VLOOKUP('Data Sheet'!$B$8,'Data Sheet'!$I$2:$J$9,2,FALSE)</f>
        <v>#N/A</v>
      </c>
      <c r="F302" s="16" t="str">
        <f t="shared" si="52"/>
        <v/>
      </c>
      <c r="G302" s="103">
        <f t="shared" si="53"/>
        <v>0</v>
      </c>
      <c r="H302" s="17" t="s">
        <v>26</v>
      </c>
      <c r="I302" s="17" t="s">
        <v>26</v>
      </c>
      <c r="J302" s="17" t="str">
        <f>IF('Data Sheet'!$B$9="NC-50","N/A","OK")</f>
        <v>OK</v>
      </c>
      <c r="K302" s="17" t="str">
        <f>IF('Data Sheet'!$B$9="NC-50","N/A","OK")</f>
        <v>OK</v>
      </c>
      <c r="L302" s="17" t="str">
        <f t="shared" si="54"/>
        <v>OK</v>
      </c>
      <c r="M302" s="17" t="str">
        <f t="shared" si="55"/>
        <v>OK</v>
      </c>
      <c r="N302" s="18" t="str">
        <f>IF(BO302&lt;&gt;"",
    IF(INT('Data Sheet'!$A$19)=INT('Data Sheet'!$B$19),
        --(INT('Data Sheet'!$A$19) &amp; "." &amp; BO302),
        IF(AND((--(INT('Data Sheet'!$A$19) &amp; "." &amp; BO302)&gt;=--('Data Sheet'!$A$19)), (--(INT('Data Sheet'!$A$19) &amp; "." &amp; BO302)&lt;=--('Data Sheet'!$B$19))),
            --(INT('Data Sheet'!$A$19) &amp; "." &amp; BO302),
            --(INT('Data Sheet'!$B$19) &amp; "." &amp; BO302)
        )
    ),
    IF(BN302&lt;&gt;"",
        IF(INT('Data Sheet'!$A$19)=INT('Data Sheet'!$B$19),
            --(INT('Data Sheet'!$A$19) &amp; "." &amp; LEFT(BN302,3)),
            IF(AND((--(INT('Data Sheet'!$A$19) &amp; "." &amp; LEFT(BN302,3))&gt;=--('Data Sheet'!$A$19)), (--(INT('Data Sheet'!$A$19) &amp; "." &amp; LEFT(BN302,3))&lt;=--('Data Sheet'!$B$19))),
                --(INT('Data Sheet'!$A$19) &amp; "." &amp; LEFT(BN302,3)),
                --(INT('Data Sheet'!$B$19) &amp; "." &amp; LEFT(BN302,3))
            )
        ),
        "OK"
    )
)</f>
        <v>OK</v>
      </c>
      <c r="O302" s="23" t="str">
        <f>IF(BP302&lt;&gt;"",
    IF(INT('Data Sheet'!$A$19)=INT('Data Sheet'!$B$19),
        --(INT('Data Sheet'!$A$19) &amp; "." &amp; BP302),
        IF(AND((--(INT('Data Sheet'!$A$19) &amp; "." &amp; BP302)&gt;=--('Data Sheet'!$A$19)), (--(INT('Data Sheet'!$A$19) &amp; "." &amp; BP302)&lt;=--('Data Sheet'!$B$19))),
            --(INT('Data Sheet'!$A$19) &amp; "." &amp; BP302),
            --(INT('Data Sheet'!$B$19) &amp; "." &amp; BP302)
        )
    ),
    IF(BN302&lt;&gt;"",
        IF(INT('Data Sheet'!$A$19)=INT('Data Sheet'!$B$19),
            --(INT('Data Sheet'!$A$19) &amp; "." &amp; RIGHT(BN302,3)),
            IF(AND((--(INT('Data Sheet'!$A$19) &amp; "." &amp; RIGHT(BN302,3))&gt;=--('Data Sheet'!$A$19)), (--(INT('Data Sheet'!$A$19) &amp; "." &amp; RIGHT(BN302,3))&lt;=--('Data Sheet'!$B$19))),
                --(INT('Data Sheet'!$A$19) &amp; "." &amp; RIGHT(BN302,3)),
                --(INT('Data Sheet'!$B$19) &amp; "." &amp; RIGHT(BN302,3))
            )
        ),
        "OK"
    )
)</f>
        <v>OK</v>
      </c>
      <c r="P302" s="23" t="str">
        <f>IF(BR302&lt;&gt;"",
    IF(INT('Data Sheet'!$A$19)=INT('Data Sheet'!$B$15),
        --(INT('Data Sheet'!$A$15) &amp; "." &amp; BR302),
        IF(AND((--(INT('Data Sheet'!$A$15) &amp; "." &amp; BR302)&gt;=--('Data Sheet'!$A$15)), (--(INT('Data Sheet'!$A$15) &amp; "." &amp; BR302)&lt;=--('Data Sheet'!$B$15))),
            --(INT('Data Sheet'!$A$15) &amp; "." &amp; BR302),
            --(INT('Data Sheet'!$B$15) &amp; "." &amp; BR302)
        )
    ),
    IF(BQ302&lt;&gt;"",
        IF(INT('Data Sheet'!$A$15)=INT('Data Sheet'!$B$15),
            --(INT('Data Sheet'!$A$15) &amp; "." &amp; LEFT(BQ302,3)),
            IF(AND((--(INT('Data Sheet'!$A$15) &amp; "." &amp; LEFT(BQ302,3))&gt;=--('Data Sheet'!$A$15)), (--(INT('Data Sheet'!$A$15) &amp; "." &amp; LEFT(BQ302,3))&lt;=--('Data Sheet'!$B$15))),
                --(INT('Data Sheet'!$A$15) &amp; "." &amp; LEFT(BQ302,3)),
                --(INT('Data Sheet'!$B$15) &amp; "." &amp; LEFT(BQ302,3))
            )
        ),
        "OK"
    )
)</f>
        <v>OK</v>
      </c>
      <c r="Q302" s="23" t="str">
        <f>IF(BS302&lt;&gt;"",
    IF(INT('Data Sheet'!$A$19)=INT('Data Sheet'!$B$15),
        --(INT('Data Sheet'!$A$15) &amp; "." &amp; BS302),
        IF(AND((--(INT('Data Sheet'!$A$15) &amp; "." &amp; BS302)&gt;=--('Data Sheet'!$A$15)), (--(INT('Data Sheet'!$A$15) &amp; "." &amp; BS302)&lt;=--('Data Sheet'!$B$15))),
            --(INT('Data Sheet'!$A$15) &amp; "." &amp; BS302),
            --(INT('Data Sheet'!$B$15) &amp; "." &amp; BS302)
        )
    ),
    IF(BQ302&lt;&gt;"",
        IF(INT('Data Sheet'!$A$15)=INT('Data Sheet'!$B$15),
            --(INT('Data Sheet'!$A$15) &amp; "." &amp; RIGHT(BQ302,3)),
            IF(AND((--(INT('Data Sheet'!$A$15) &amp; "." &amp; RIGHT(BQ302,3))&gt;=--('Data Sheet'!$A$15)), (--(INT('Data Sheet'!$A$15) &amp; "." &amp; RIGHT(BQ302,3))&lt;=--('Data Sheet'!$B$15))),
                --(INT('Data Sheet'!$A$15) &amp; "." &amp; RIGHT(BQ302,3)),
                --(INT('Data Sheet'!$B$15) &amp; "." &amp; RIGHT(BQ302,3))
            )
        ),
        "OK"
    )
)</f>
        <v>OK</v>
      </c>
      <c r="R302" s="19"/>
      <c r="S302" s="19"/>
      <c r="T302" s="19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1"/>
      <c r="AU302" s="21"/>
      <c r="AV302" s="21"/>
      <c r="AW302" s="22"/>
      <c r="AX302" s="99"/>
      <c r="AY302" s="20"/>
      <c r="AZ302" s="20"/>
      <c r="BA302" s="22"/>
      <c r="BB302">
        <v>294</v>
      </c>
      <c r="BC302" s="80"/>
      <c r="BD302" s="80"/>
      <c r="BE302" s="80"/>
      <c r="BF302" s="80"/>
      <c r="BG302" s="32" t="str">
        <f t="shared" si="48"/>
        <v/>
      </c>
      <c r="BH302" s="78">
        <f t="shared" si="46"/>
        <v>0</v>
      </c>
      <c r="BI302" s="2">
        <f t="shared" si="49"/>
        <v>0</v>
      </c>
      <c r="BJ302" s="2">
        <f t="shared" si="50"/>
        <v>0</v>
      </c>
      <c r="BK302" s="2">
        <f t="shared" si="47"/>
        <v>0</v>
      </c>
    </row>
    <row r="303" spans="2:63" ht="15" customHeight="1" x14ac:dyDescent="0.25">
      <c r="B303" s="14">
        <v>295</v>
      </c>
      <c r="C303" s="95" t="str">
        <f t="shared" si="51"/>
        <v/>
      </c>
      <c r="D303" s="15" t="str">
        <f t="shared" si="56"/>
        <v>OK</v>
      </c>
      <c r="E303" s="16" t="e">
        <f>VLOOKUP('Data Sheet'!$B$8,'Data Sheet'!$I$2:$J$9,2,FALSE)</f>
        <v>#N/A</v>
      </c>
      <c r="F303" s="16" t="str">
        <f t="shared" si="52"/>
        <v/>
      </c>
      <c r="G303" s="103">
        <f t="shared" si="53"/>
        <v>0</v>
      </c>
      <c r="H303" s="17" t="s">
        <v>26</v>
      </c>
      <c r="I303" s="17" t="s">
        <v>26</v>
      </c>
      <c r="J303" s="17" t="str">
        <f>IF('Data Sheet'!$B$9="NC-50","N/A","OK")</f>
        <v>OK</v>
      </c>
      <c r="K303" s="17" t="str">
        <f>IF('Data Sheet'!$B$9="NC-50","N/A","OK")</f>
        <v>OK</v>
      </c>
      <c r="L303" s="17" t="str">
        <f t="shared" si="54"/>
        <v>OK</v>
      </c>
      <c r="M303" s="17" t="str">
        <f t="shared" si="55"/>
        <v>OK</v>
      </c>
      <c r="N303" s="18" t="str">
        <f>IF(BO303&lt;&gt;"",
    IF(INT('Data Sheet'!$A$19)=INT('Data Sheet'!$B$19),
        --(INT('Data Sheet'!$A$19) &amp; "." &amp; BO303),
        IF(AND((--(INT('Data Sheet'!$A$19) &amp; "." &amp; BO303)&gt;=--('Data Sheet'!$A$19)), (--(INT('Data Sheet'!$A$19) &amp; "." &amp; BO303)&lt;=--('Data Sheet'!$B$19))),
            --(INT('Data Sheet'!$A$19) &amp; "." &amp; BO303),
            --(INT('Data Sheet'!$B$19) &amp; "." &amp; BO303)
        )
    ),
    IF(BN303&lt;&gt;"",
        IF(INT('Data Sheet'!$A$19)=INT('Data Sheet'!$B$19),
            --(INT('Data Sheet'!$A$19) &amp; "." &amp; LEFT(BN303,3)),
            IF(AND((--(INT('Data Sheet'!$A$19) &amp; "." &amp; LEFT(BN303,3))&gt;=--('Data Sheet'!$A$19)), (--(INT('Data Sheet'!$A$19) &amp; "." &amp; LEFT(BN303,3))&lt;=--('Data Sheet'!$B$19))),
                --(INT('Data Sheet'!$A$19) &amp; "." &amp; LEFT(BN303,3)),
                --(INT('Data Sheet'!$B$19) &amp; "." &amp; LEFT(BN303,3))
            )
        ),
        "OK"
    )
)</f>
        <v>OK</v>
      </c>
      <c r="O303" s="23" t="str">
        <f>IF(BP303&lt;&gt;"",
    IF(INT('Data Sheet'!$A$19)=INT('Data Sheet'!$B$19),
        --(INT('Data Sheet'!$A$19) &amp; "." &amp; BP303),
        IF(AND((--(INT('Data Sheet'!$A$19) &amp; "." &amp; BP303)&gt;=--('Data Sheet'!$A$19)), (--(INT('Data Sheet'!$A$19) &amp; "." &amp; BP303)&lt;=--('Data Sheet'!$B$19))),
            --(INT('Data Sheet'!$A$19) &amp; "." &amp; BP303),
            --(INT('Data Sheet'!$B$19) &amp; "." &amp; BP303)
        )
    ),
    IF(BN303&lt;&gt;"",
        IF(INT('Data Sheet'!$A$19)=INT('Data Sheet'!$B$19),
            --(INT('Data Sheet'!$A$19) &amp; "." &amp; RIGHT(BN303,3)),
            IF(AND((--(INT('Data Sheet'!$A$19) &amp; "." &amp; RIGHT(BN303,3))&gt;=--('Data Sheet'!$A$19)), (--(INT('Data Sheet'!$A$19) &amp; "." &amp; RIGHT(BN303,3))&lt;=--('Data Sheet'!$B$19))),
                --(INT('Data Sheet'!$A$19) &amp; "." &amp; RIGHT(BN303,3)),
                --(INT('Data Sheet'!$B$19) &amp; "." &amp; RIGHT(BN303,3))
            )
        ),
        "OK"
    )
)</f>
        <v>OK</v>
      </c>
      <c r="P303" s="23" t="str">
        <f>IF(BR303&lt;&gt;"",
    IF(INT('Data Sheet'!$A$19)=INT('Data Sheet'!$B$15),
        --(INT('Data Sheet'!$A$15) &amp; "." &amp; BR303),
        IF(AND((--(INT('Data Sheet'!$A$15) &amp; "." &amp; BR303)&gt;=--('Data Sheet'!$A$15)), (--(INT('Data Sheet'!$A$15) &amp; "." &amp; BR303)&lt;=--('Data Sheet'!$B$15))),
            --(INT('Data Sheet'!$A$15) &amp; "." &amp; BR303),
            --(INT('Data Sheet'!$B$15) &amp; "." &amp; BR303)
        )
    ),
    IF(BQ303&lt;&gt;"",
        IF(INT('Data Sheet'!$A$15)=INT('Data Sheet'!$B$15),
            --(INT('Data Sheet'!$A$15) &amp; "." &amp; LEFT(BQ303,3)),
            IF(AND((--(INT('Data Sheet'!$A$15) &amp; "." &amp; LEFT(BQ303,3))&gt;=--('Data Sheet'!$A$15)), (--(INT('Data Sheet'!$A$15) &amp; "." &amp; LEFT(BQ303,3))&lt;=--('Data Sheet'!$B$15))),
                --(INT('Data Sheet'!$A$15) &amp; "." &amp; LEFT(BQ303,3)),
                --(INT('Data Sheet'!$B$15) &amp; "." &amp; LEFT(BQ303,3))
            )
        ),
        "OK"
    )
)</f>
        <v>OK</v>
      </c>
      <c r="Q303" s="23" t="str">
        <f>IF(BS303&lt;&gt;"",
    IF(INT('Data Sheet'!$A$19)=INT('Data Sheet'!$B$15),
        --(INT('Data Sheet'!$A$15) &amp; "." &amp; BS303),
        IF(AND((--(INT('Data Sheet'!$A$15) &amp; "." &amp; BS303)&gt;=--('Data Sheet'!$A$15)), (--(INT('Data Sheet'!$A$15) &amp; "." &amp; BS303)&lt;=--('Data Sheet'!$B$15))),
            --(INT('Data Sheet'!$A$15) &amp; "." &amp; BS303),
            --(INT('Data Sheet'!$B$15) &amp; "." &amp; BS303)
        )
    ),
    IF(BQ303&lt;&gt;"",
        IF(INT('Data Sheet'!$A$15)=INT('Data Sheet'!$B$15),
            --(INT('Data Sheet'!$A$15) &amp; "." &amp; RIGHT(BQ303,3)),
            IF(AND((--(INT('Data Sheet'!$A$15) &amp; "." &amp; RIGHT(BQ303,3))&gt;=--('Data Sheet'!$A$15)), (--(INT('Data Sheet'!$A$15) &amp; "." &amp; RIGHT(BQ303,3))&lt;=--('Data Sheet'!$B$15))),
                --(INT('Data Sheet'!$A$15) &amp; "." &amp; RIGHT(BQ303,3)),
                --(INT('Data Sheet'!$B$15) &amp; "." &amp; RIGHT(BQ303,3))
            )
        ),
        "OK"
    )
)</f>
        <v>OK</v>
      </c>
      <c r="R303" s="19"/>
      <c r="S303" s="19"/>
      <c r="T303" s="19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1"/>
      <c r="AU303" s="21"/>
      <c r="AV303" s="21"/>
      <c r="AW303" s="22"/>
      <c r="AX303" s="99"/>
      <c r="AY303" s="20"/>
      <c r="AZ303" s="20"/>
      <c r="BA303" s="22"/>
      <c r="BB303">
        <v>295</v>
      </c>
      <c r="BC303" s="80"/>
      <c r="BD303" s="80"/>
      <c r="BE303" s="80"/>
      <c r="BF303" s="80"/>
      <c r="BG303" s="32" t="str">
        <f t="shared" si="48"/>
        <v/>
      </c>
      <c r="BH303" s="78">
        <f t="shared" si="46"/>
        <v>0</v>
      </c>
      <c r="BI303" s="2">
        <f t="shared" si="49"/>
        <v>0</v>
      </c>
      <c r="BJ303" s="2">
        <f t="shared" si="50"/>
        <v>0</v>
      </c>
      <c r="BK303" s="2">
        <f t="shared" si="47"/>
        <v>0</v>
      </c>
    </row>
    <row r="304" spans="2:63" ht="15" customHeight="1" x14ac:dyDescent="0.25">
      <c r="B304" s="14">
        <v>296</v>
      </c>
      <c r="C304" s="95" t="str">
        <f t="shared" si="51"/>
        <v/>
      </c>
      <c r="D304" s="15" t="str">
        <f t="shared" si="56"/>
        <v>OK</v>
      </c>
      <c r="E304" s="16" t="e">
        <f>VLOOKUP('Data Sheet'!$B$8,'Data Sheet'!$I$2:$J$9,2,FALSE)</f>
        <v>#N/A</v>
      </c>
      <c r="F304" s="16" t="str">
        <f t="shared" si="52"/>
        <v/>
      </c>
      <c r="G304" s="103">
        <f t="shared" si="53"/>
        <v>0</v>
      </c>
      <c r="H304" s="17" t="s">
        <v>26</v>
      </c>
      <c r="I304" s="17" t="s">
        <v>26</v>
      </c>
      <c r="J304" s="17" t="str">
        <f>IF('Data Sheet'!$B$9="NC-50","N/A","OK")</f>
        <v>OK</v>
      </c>
      <c r="K304" s="17" t="str">
        <f>IF('Data Sheet'!$B$9="NC-50","N/A","OK")</f>
        <v>OK</v>
      </c>
      <c r="L304" s="17" t="str">
        <f t="shared" si="54"/>
        <v>OK</v>
      </c>
      <c r="M304" s="17" t="str">
        <f t="shared" si="55"/>
        <v>OK</v>
      </c>
      <c r="N304" s="18" t="str">
        <f>IF(BO304&lt;&gt;"",
    IF(INT('Data Sheet'!$A$19)=INT('Data Sheet'!$B$19),
        --(INT('Data Sheet'!$A$19) &amp; "." &amp; BO304),
        IF(AND((--(INT('Data Sheet'!$A$19) &amp; "." &amp; BO304)&gt;=--('Data Sheet'!$A$19)), (--(INT('Data Sheet'!$A$19) &amp; "." &amp; BO304)&lt;=--('Data Sheet'!$B$19))),
            --(INT('Data Sheet'!$A$19) &amp; "." &amp; BO304),
            --(INT('Data Sheet'!$B$19) &amp; "." &amp; BO304)
        )
    ),
    IF(BN304&lt;&gt;"",
        IF(INT('Data Sheet'!$A$19)=INT('Data Sheet'!$B$19),
            --(INT('Data Sheet'!$A$19) &amp; "." &amp; LEFT(BN304,3)),
            IF(AND((--(INT('Data Sheet'!$A$19) &amp; "." &amp; LEFT(BN304,3))&gt;=--('Data Sheet'!$A$19)), (--(INT('Data Sheet'!$A$19) &amp; "." &amp; LEFT(BN304,3))&lt;=--('Data Sheet'!$B$19))),
                --(INT('Data Sheet'!$A$19) &amp; "." &amp; LEFT(BN304,3)),
                --(INT('Data Sheet'!$B$19) &amp; "." &amp; LEFT(BN304,3))
            )
        ),
        "OK"
    )
)</f>
        <v>OK</v>
      </c>
      <c r="O304" s="23" t="str">
        <f>IF(BP304&lt;&gt;"",
    IF(INT('Data Sheet'!$A$19)=INT('Data Sheet'!$B$19),
        --(INT('Data Sheet'!$A$19) &amp; "." &amp; BP304),
        IF(AND((--(INT('Data Sheet'!$A$19) &amp; "." &amp; BP304)&gt;=--('Data Sheet'!$A$19)), (--(INT('Data Sheet'!$A$19) &amp; "." &amp; BP304)&lt;=--('Data Sheet'!$B$19))),
            --(INT('Data Sheet'!$A$19) &amp; "." &amp; BP304),
            --(INT('Data Sheet'!$B$19) &amp; "." &amp; BP304)
        )
    ),
    IF(BN304&lt;&gt;"",
        IF(INT('Data Sheet'!$A$19)=INT('Data Sheet'!$B$19),
            --(INT('Data Sheet'!$A$19) &amp; "." &amp; RIGHT(BN304,3)),
            IF(AND((--(INT('Data Sheet'!$A$19) &amp; "." &amp; RIGHT(BN304,3))&gt;=--('Data Sheet'!$A$19)), (--(INT('Data Sheet'!$A$19) &amp; "." &amp; RIGHT(BN304,3))&lt;=--('Data Sheet'!$B$19))),
                --(INT('Data Sheet'!$A$19) &amp; "." &amp; RIGHT(BN304,3)),
                --(INT('Data Sheet'!$B$19) &amp; "." &amp; RIGHT(BN304,3))
            )
        ),
        "OK"
    )
)</f>
        <v>OK</v>
      </c>
      <c r="P304" s="23" t="str">
        <f>IF(BR304&lt;&gt;"",
    IF(INT('Data Sheet'!$A$19)=INT('Data Sheet'!$B$15),
        --(INT('Data Sheet'!$A$15) &amp; "." &amp; BR304),
        IF(AND((--(INT('Data Sheet'!$A$15) &amp; "." &amp; BR304)&gt;=--('Data Sheet'!$A$15)), (--(INT('Data Sheet'!$A$15) &amp; "." &amp; BR304)&lt;=--('Data Sheet'!$B$15))),
            --(INT('Data Sheet'!$A$15) &amp; "." &amp; BR304),
            --(INT('Data Sheet'!$B$15) &amp; "." &amp; BR304)
        )
    ),
    IF(BQ304&lt;&gt;"",
        IF(INT('Data Sheet'!$A$15)=INT('Data Sheet'!$B$15),
            --(INT('Data Sheet'!$A$15) &amp; "." &amp; LEFT(BQ304,3)),
            IF(AND((--(INT('Data Sheet'!$A$15) &amp; "." &amp; LEFT(BQ304,3))&gt;=--('Data Sheet'!$A$15)), (--(INT('Data Sheet'!$A$15) &amp; "." &amp; LEFT(BQ304,3))&lt;=--('Data Sheet'!$B$15))),
                --(INT('Data Sheet'!$A$15) &amp; "." &amp; LEFT(BQ304,3)),
                --(INT('Data Sheet'!$B$15) &amp; "." &amp; LEFT(BQ304,3))
            )
        ),
        "OK"
    )
)</f>
        <v>OK</v>
      </c>
      <c r="Q304" s="23" t="str">
        <f>IF(BS304&lt;&gt;"",
    IF(INT('Data Sheet'!$A$19)=INT('Data Sheet'!$B$15),
        --(INT('Data Sheet'!$A$15) &amp; "." &amp; BS304),
        IF(AND((--(INT('Data Sheet'!$A$15) &amp; "." &amp; BS304)&gt;=--('Data Sheet'!$A$15)), (--(INT('Data Sheet'!$A$15) &amp; "." &amp; BS304)&lt;=--('Data Sheet'!$B$15))),
            --(INT('Data Sheet'!$A$15) &amp; "." &amp; BS304),
            --(INT('Data Sheet'!$B$15) &amp; "." &amp; BS304)
        )
    ),
    IF(BQ304&lt;&gt;"",
        IF(INT('Data Sheet'!$A$15)=INT('Data Sheet'!$B$15),
            --(INT('Data Sheet'!$A$15) &amp; "." &amp; RIGHT(BQ304,3)),
            IF(AND((--(INT('Data Sheet'!$A$15) &amp; "." &amp; RIGHT(BQ304,3))&gt;=--('Data Sheet'!$A$15)), (--(INT('Data Sheet'!$A$15) &amp; "." &amp; RIGHT(BQ304,3))&lt;=--('Data Sheet'!$B$15))),
                --(INT('Data Sheet'!$A$15) &amp; "." &amp; RIGHT(BQ304,3)),
                --(INT('Data Sheet'!$B$15) &amp; "." &amp; RIGHT(BQ304,3))
            )
        ),
        "OK"
    )
)</f>
        <v>OK</v>
      </c>
      <c r="R304" s="19"/>
      <c r="S304" s="19"/>
      <c r="T304" s="19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1"/>
      <c r="AU304" s="21"/>
      <c r="AV304" s="21"/>
      <c r="AW304" s="22"/>
      <c r="AX304" s="99"/>
      <c r="AY304" s="20"/>
      <c r="AZ304" s="20"/>
      <c r="BA304" s="22"/>
      <c r="BB304">
        <v>296</v>
      </c>
      <c r="BC304" s="80"/>
      <c r="BD304" s="80"/>
      <c r="BE304" s="80"/>
      <c r="BF304" s="80"/>
      <c r="BG304" s="32" t="str">
        <f t="shared" si="48"/>
        <v/>
      </c>
      <c r="BH304" s="78">
        <f t="shared" si="46"/>
        <v>0</v>
      </c>
      <c r="BI304" s="2">
        <f t="shared" si="49"/>
        <v>0</v>
      </c>
      <c r="BJ304" s="2">
        <f t="shared" si="50"/>
        <v>0</v>
      </c>
      <c r="BK304" s="2">
        <f t="shared" si="47"/>
        <v>0</v>
      </c>
    </row>
    <row r="305" spans="2:63" ht="15" customHeight="1" x14ac:dyDescent="0.25">
      <c r="B305" s="14">
        <v>297</v>
      </c>
      <c r="C305" s="95" t="str">
        <f t="shared" si="51"/>
        <v/>
      </c>
      <c r="D305" s="15" t="str">
        <f t="shared" si="56"/>
        <v>OK</v>
      </c>
      <c r="E305" s="16" t="e">
        <f>VLOOKUP('Data Sheet'!$B$8,'Data Sheet'!$I$2:$J$9,2,FALSE)</f>
        <v>#N/A</v>
      </c>
      <c r="F305" s="16" t="str">
        <f t="shared" si="52"/>
        <v/>
      </c>
      <c r="G305" s="103">
        <f t="shared" si="53"/>
        <v>0</v>
      </c>
      <c r="H305" s="17" t="s">
        <v>26</v>
      </c>
      <c r="I305" s="17" t="s">
        <v>26</v>
      </c>
      <c r="J305" s="17" t="str">
        <f>IF('Data Sheet'!$B$9="NC-50","N/A","OK")</f>
        <v>OK</v>
      </c>
      <c r="K305" s="17" t="str">
        <f>IF('Data Sheet'!$B$9="NC-50","N/A","OK")</f>
        <v>OK</v>
      </c>
      <c r="L305" s="17" t="str">
        <f t="shared" si="54"/>
        <v>OK</v>
      </c>
      <c r="M305" s="17" t="str">
        <f t="shared" si="55"/>
        <v>OK</v>
      </c>
      <c r="N305" s="18" t="str">
        <f>IF(BO305&lt;&gt;"",
    IF(INT('Data Sheet'!$A$19)=INT('Data Sheet'!$B$19),
        --(INT('Data Sheet'!$A$19) &amp; "." &amp; BO305),
        IF(AND((--(INT('Data Sheet'!$A$19) &amp; "." &amp; BO305)&gt;=--('Data Sheet'!$A$19)), (--(INT('Data Sheet'!$A$19) &amp; "." &amp; BO305)&lt;=--('Data Sheet'!$B$19))),
            --(INT('Data Sheet'!$A$19) &amp; "." &amp; BO305),
            --(INT('Data Sheet'!$B$19) &amp; "." &amp; BO305)
        )
    ),
    IF(BN305&lt;&gt;"",
        IF(INT('Data Sheet'!$A$19)=INT('Data Sheet'!$B$19),
            --(INT('Data Sheet'!$A$19) &amp; "." &amp; LEFT(BN305,3)),
            IF(AND((--(INT('Data Sheet'!$A$19) &amp; "." &amp; LEFT(BN305,3))&gt;=--('Data Sheet'!$A$19)), (--(INT('Data Sheet'!$A$19) &amp; "." &amp; LEFT(BN305,3))&lt;=--('Data Sheet'!$B$19))),
                --(INT('Data Sheet'!$A$19) &amp; "." &amp; LEFT(BN305,3)),
                --(INT('Data Sheet'!$B$19) &amp; "." &amp; LEFT(BN305,3))
            )
        ),
        "OK"
    )
)</f>
        <v>OK</v>
      </c>
      <c r="O305" s="23" t="str">
        <f>IF(BP305&lt;&gt;"",
    IF(INT('Data Sheet'!$A$19)=INT('Data Sheet'!$B$19),
        --(INT('Data Sheet'!$A$19) &amp; "." &amp; BP305),
        IF(AND((--(INT('Data Sheet'!$A$19) &amp; "." &amp; BP305)&gt;=--('Data Sheet'!$A$19)), (--(INT('Data Sheet'!$A$19) &amp; "." &amp; BP305)&lt;=--('Data Sheet'!$B$19))),
            --(INT('Data Sheet'!$A$19) &amp; "." &amp; BP305),
            --(INT('Data Sheet'!$B$19) &amp; "." &amp; BP305)
        )
    ),
    IF(BN305&lt;&gt;"",
        IF(INT('Data Sheet'!$A$19)=INT('Data Sheet'!$B$19),
            --(INT('Data Sheet'!$A$19) &amp; "." &amp; RIGHT(BN305,3)),
            IF(AND((--(INT('Data Sheet'!$A$19) &amp; "." &amp; RIGHT(BN305,3))&gt;=--('Data Sheet'!$A$19)), (--(INT('Data Sheet'!$A$19) &amp; "." &amp; RIGHT(BN305,3))&lt;=--('Data Sheet'!$B$19))),
                --(INT('Data Sheet'!$A$19) &amp; "." &amp; RIGHT(BN305,3)),
                --(INT('Data Sheet'!$B$19) &amp; "." &amp; RIGHT(BN305,3))
            )
        ),
        "OK"
    )
)</f>
        <v>OK</v>
      </c>
      <c r="P305" s="23" t="str">
        <f>IF(BR305&lt;&gt;"",
    IF(INT('Data Sheet'!$A$19)=INT('Data Sheet'!$B$15),
        --(INT('Data Sheet'!$A$15) &amp; "." &amp; BR305),
        IF(AND((--(INT('Data Sheet'!$A$15) &amp; "." &amp; BR305)&gt;=--('Data Sheet'!$A$15)), (--(INT('Data Sheet'!$A$15) &amp; "." &amp; BR305)&lt;=--('Data Sheet'!$B$15))),
            --(INT('Data Sheet'!$A$15) &amp; "." &amp; BR305),
            --(INT('Data Sheet'!$B$15) &amp; "." &amp; BR305)
        )
    ),
    IF(BQ305&lt;&gt;"",
        IF(INT('Data Sheet'!$A$15)=INT('Data Sheet'!$B$15),
            --(INT('Data Sheet'!$A$15) &amp; "." &amp; LEFT(BQ305,3)),
            IF(AND((--(INT('Data Sheet'!$A$15) &amp; "." &amp; LEFT(BQ305,3))&gt;=--('Data Sheet'!$A$15)), (--(INT('Data Sheet'!$A$15) &amp; "." &amp; LEFT(BQ305,3))&lt;=--('Data Sheet'!$B$15))),
                --(INT('Data Sheet'!$A$15) &amp; "." &amp; LEFT(BQ305,3)),
                --(INT('Data Sheet'!$B$15) &amp; "." &amp; LEFT(BQ305,3))
            )
        ),
        "OK"
    )
)</f>
        <v>OK</v>
      </c>
      <c r="Q305" s="23" t="str">
        <f>IF(BS305&lt;&gt;"",
    IF(INT('Data Sheet'!$A$19)=INT('Data Sheet'!$B$15),
        --(INT('Data Sheet'!$A$15) &amp; "." &amp; BS305),
        IF(AND((--(INT('Data Sheet'!$A$15) &amp; "." &amp; BS305)&gt;=--('Data Sheet'!$A$15)), (--(INT('Data Sheet'!$A$15) &amp; "." &amp; BS305)&lt;=--('Data Sheet'!$B$15))),
            --(INT('Data Sheet'!$A$15) &amp; "." &amp; BS305),
            --(INT('Data Sheet'!$B$15) &amp; "." &amp; BS305)
        )
    ),
    IF(BQ305&lt;&gt;"",
        IF(INT('Data Sheet'!$A$15)=INT('Data Sheet'!$B$15),
            --(INT('Data Sheet'!$A$15) &amp; "." &amp; RIGHT(BQ305,3)),
            IF(AND((--(INT('Data Sheet'!$A$15) &amp; "." &amp; RIGHT(BQ305,3))&gt;=--('Data Sheet'!$A$15)), (--(INT('Data Sheet'!$A$15) &amp; "." &amp; RIGHT(BQ305,3))&lt;=--('Data Sheet'!$B$15))),
                --(INT('Data Sheet'!$A$15) &amp; "." &amp; RIGHT(BQ305,3)),
                --(INT('Data Sheet'!$B$15) &amp; "." &amp; RIGHT(BQ305,3))
            )
        ),
        "OK"
    )
)</f>
        <v>OK</v>
      </c>
      <c r="R305" s="19"/>
      <c r="S305" s="19"/>
      <c r="T305" s="19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1"/>
      <c r="AU305" s="21"/>
      <c r="AV305" s="21"/>
      <c r="AW305" s="22"/>
      <c r="AX305" s="99"/>
      <c r="AY305" s="20"/>
      <c r="AZ305" s="20"/>
      <c r="BA305" s="22"/>
      <c r="BB305">
        <v>297</v>
      </c>
      <c r="BC305" s="80"/>
      <c r="BD305" s="80"/>
      <c r="BE305" s="80"/>
      <c r="BF305" s="80"/>
      <c r="BG305" s="32" t="str">
        <f t="shared" si="48"/>
        <v/>
      </c>
      <c r="BH305" s="78">
        <f t="shared" si="46"/>
        <v>0</v>
      </c>
      <c r="BI305" s="2">
        <f t="shared" si="49"/>
        <v>0</v>
      </c>
      <c r="BJ305" s="2">
        <f t="shared" si="50"/>
        <v>0</v>
      </c>
      <c r="BK305" s="2">
        <f t="shared" si="47"/>
        <v>0</v>
      </c>
    </row>
    <row r="306" spans="2:63" ht="15" customHeight="1" x14ac:dyDescent="0.25">
      <c r="B306" s="14">
        <v>298</v>
      </c>
      <c r="C306" s="95" t="str">
        <f t="shared" si="51"/>
        <v/>
      </c>
      <c r="D306" s="15" t="str">
        <f t="shared" si="56"/>
        <v>OK</v>
      </c>
      <c r="E306" s="16" t="e">
        <f>VLOOKUP('Data Sheet'!$B$8,'Data Sheet'!$I$2:$J$9,2,FALSE)</f>
        <v>#N/A</v>
      </c>
      <c r="F306" s="16" t="str">
        <f t="shared" si="52"/>
        <v/>
      </c>
      <c r="G306" s="103">
        <f t="shared" si="53"/>
        <v>0</v>
      </c>
      <c r="H306" s="17" t="s">
        <v>26</v>
      </c>
      <c r="I306" s="17" t="s">
        <v>26</v>
      </c>
      <c r="J306" s="17" t="str">
        <f>IF('Data Sheet'!$B$9="NC-50","N/A","OK")</f>
        <v>OK</v>
      </c>
      <c r="K306" s="17" t="str">
        <f>IF('Data Sheet'!$B$9="NC-50","N/A","OK")</f>
        <v>OK</v>
      </c>
      <c r="L306" s="17" t="str">
        <f t="shared" si="54"/>
        <v>OK</v>
      </c>
      <c r="M306" s="17" t="str">
        <f t="shared" si="55"/>
        <v>OK</v>
      </c>
      <c r="N306" s="18" t="str">
        <f>IF(BO306&lt;&gt;"",
    IF(INT('Data Sheet'!$A$19)=INT('Data Sheet'!$B$19),
        --(INT('Data Sheet'!$A$19) &amp; "." &amp; BO306),
        IF(AND((--(INT('Data Sheet'!$A$19) &amp; "." &amp; BO306)&gt;=--('Data Sheet'!$A$19)), (--(INT('Data Sheet'!$A$19) &amp; "." &amp; BO306)&lt;=--('Data Sheet'!$B$19))),
            --(INT('Data Sheet'!$A$19) &amp; "." &amp; BO306),
            --(INT('Data Sheet'!$B$19) &amp; "." &amp; BO306)
        )
    ),
    IF(BN306&lt;&gt;"",
        IF(INT('Data Sheet'!$A$19)=INT('Data Sheet'!$B$19),
            --(INT('Data Sheet'!$A$19) &amp; "." &amp; LEFT(BN306,3)),
            IF(AND((--(INT('Data Sheet'!$A$19) &amp; "." &amp; LEFT(BN306,3))&gt;=--('Data Sheet'!$A$19)), (--(INT('Data Sheet'!$A$19) &amp; "." &amp; LEFT(BN306,3))&lt;=--('Data Sheet'!$B$19))),
                --(INT('Data Sheet'!$A$19) &amp; "." &amp; LEFT(BN306,3)),
                --(INT('Data Sheet'!$B$19) &amp; "." &amp; LEFT(BN306,3))
            )
        ),
        "OK"
    )
)</f>
        <v>OK</v>
      </c>
      <c r="O306" s="23" t="str">
        <f>IF(BP306&lt;&gt;"",
    IF(INT('Data Sheet'!$A$19)=INT('Data Sheet'!$B$19),
        --(INT('Data Sheet'!$A$19) &amp; "." &amp; BP306),
        IF(AND((--(INT('Data Sheet'!$A$19) &amp; "." &amp; BP306)&gt;=--('Data Sheet'!$A$19)), (--(INT('Data Sheet'!$A$19) &amp; "." &amp; BP306)&lt;=--('Data Sheet'!$B$19))),
            --(INT('Data Sheet'!$A$19) &amp; "." &amp; BP306),
            --(INT('Data Sheet'!$B$19) &amp; "." &amp; BP306)
        )
    ),
    IF(BN306&lt;&gt;"",
        IF(INT('Data Sheet'!$A$19)=INT('Data Sheet'!$B$19),
            --(INT('Data Sheet'!$A$19) &amp; "." &amp; RIGHT(BN306,3)),
            IF(AND((--(INT('Data Sheet'!$A$19) &amp; "." &amp; RIGHT(BN306,3))&gt;=--('Data Sheet'!$A$19)), (--(INT('Data Sheet'!$A$19) &amp; "." &amp; RIGHT(BN306,3))&lt;=--('Data Sheet'!$B$19))),
                --(INT('Data Sheet'!$A$19) &amp; "." &amp; RIGHT(BN306,3)),
                --(INT('Data Sheet'!$B$19) &amp; "." &amp; RIGHT(BN306,3))
            )
        ),
        "OK"
    )
)</f>
        <v>OK</v>
      </c>
      <c r="P306" s="23" t="str">
        <f>IF(BR306&lt;&gt;"",
    IF(INT('Data Sheet'!$A$19)=INT('Data Sheet'!$B$15),
        --(INT('Data Sheet'!$A$15) &amp; "." &amp; BR306),
        IF(AND((--(INT('Data Sheet'!$A$15) &amp; "." &amp; BR306)&gt;=--('Data Sheet'!$A$15)), (--(INT('Data Sheet'!$A$15) &amp; "." &amp; BR306)&lt;=--('Data Sheet'!$B$15))),
            --(INT('Data Sheet'!$A$15) &amp; "." &amp; BR306),
            --(INT('Data Sheet'!$B$15) &amp; "." &amp; BR306)
        )
    ),
    IF(BQ306&lt;&gt;"",
        IF(INT('Data Sheet'!$A$15)=INT('Data Sheet'!$B$15),
            --(INT('Data Sheet'!$A$15) &amp; "." &amp; LEFT(BQ306,3)),
            IF(AND((--(INT('Data Sheet'!$A$15) &amp; "." &amp; LEFT(BQ306,3))&gt;=--('Data Sheet'!$A$15)), (--(INT('Data Sheet'!$A$15) &amp; "." &amp; LEFT(BQ306,3))&lt;=--('Data Sheet'!$B$15))),
                --(INT('Data Sheet'!$A$15) &amp; "." &amp; LEFT(BQ306,3)),
                --(INT('Data Sheet'!$B$15) &amp; "." &amp; LEFT(BQ306,3))
            )
        ),
        "OK"
    )
)</f>
        <v>OK</v>
      </c>
      <c r="Q306" s="23" t="str">
        <f>IF(BS306&lt;&gt;"",
    IF(INT('Data Sheet'!$A$19)=INT('Data Sheet'!$B$15),
        --(INT('Data Sheet'!$A$15) &amp; "." &amp; BS306),
        IF(AND((--(INT('Data Sheet'!$A$15) &amp; "." &amp; BS306)&gt;=--('Data Sheet'!$A$15)), (--(INT('Data Sheet'!$A$15) &amp; "." &amp; BS306)&lt;=--('Data Sheet'!$B$15))),
            --(INT('Data Sheet'!$A$15) &amp; "." &amp; BS306),
            --(INT('Data Sheet'!$B$15) &amp; "." &amp; BS306)
        )
    ),
    IF(BQ306&lt;&gt;"",
        IF(INT('Data Sheet'!$A$15)=INT('Data Sheet'!$B$15),
            --(INT('Data Sheet'!$A$15) &amp; "." &amp; RIGHT(BQ306,3)),
            IF(AND((--(INT('Data Sheet'!$A$15) &amp; "." &amp; RIGHT(BQ306,3))&gt;=--('Data Sheet'!$A$15)), (--(INT('Data Sheet'!$A$15) &amp; "." &amp; RIGHT(BQ306,3))&lt;=--('Data Sheet'!$B$15))),
                --(INT('Data Sheet'!$A$15) &amp; "." &amp; RIGHT(BQ306,3)),
                --(INT('Data Sheet'!$B$15) &amp; "." &amp; RIGHT(BQ306,3))
            )
        ),
        "OK"
    )
)</f>
        <v>OK</v>
      </c>
      <c r="R306" s="19"/>
      <c r="S306" s="19"/>
      <c r="T306" s="19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1"/>
      <c r="AU306" s="21"/>
      <c r="AV306" s="21"/>
      <c r="AW306" s="22"/>
      <c r="AX306" s="99"/>
      <c r="AY306" s="20"/>
      <c r="AZ306" s="20"/>
      <c r="BA306" s="22"/>
      <c r="BB306">
        <v>298</v>
      </c>
      <c r="BC306" s="80"/>
      <c r="BD306" s="80"/>
      <c r="BE306" s="80"/>
      <c r="BF306" s="80"/>
      <c r="BG306" s="32" t="str">
        <f t="shared" si="48"/>
        <v/>
      </c>
      <c r="BH306" s="78">
        <f t="shared" si="46"/>
        <v>0</v>
      </c>
      <c r="BI306" s="2">
        <f t="shared" si="49"/>
        <v>0</v>
      </c>
      <c r="BJ306" s="2">
        <f t="shared" si="50"/>
        <v>0</v>
      </c>
      <c r="BK306" s="2">
        <f t="shared" si="47"/>
        <v>0</v>
      </c>
    </row>
    <row r="307" spans="2:63" ht="15" customHeight="1" x14ac:dyDescent="0.25">
      <c r="B307" s="14">
        <v>299</v>
      </c>
      <c r="C307" s="95" t="str">
        <f t="shared" si="51"/>
        <v/>
      </c>
      <c r="D307" s="15" t="str">
        <f t="shared" si="56"/>
        <v>OK</v>
      </c>
      <c r="E307" s="16" t="e">
        <f>VLOOKUP('Data Sheet'!$B$8,'Data Sheet'!$I$2:$J$9,2,FALSE)</f>
        <v>#N/A</v>
      </c>
      <c r="F307" s="16" t="str">
        <f t="shared" si="52"/>
        <v/>
      </c>
      <c r="G307" s="103">
        <f t="shared" si="53"/>
        <v>0</v>
      </c>
      <c r="H307" s="17" t="s">
        <v>26</v>
      </c>
      <c r="I307" s="17" t="s">
        <v>26</v>
      </c>
      <c r="J307" s="17" t="str">
        <f>IF('Data Sheet'!$B$9="NC-50","N/A","OK")</f>
        <v>OK</v>
      </c>
      <c r="K307" s="17" t="str">
        <f>IF('Data Sheet'!$B$9="NC-50","N/A","OK")</f>
        <v>OK</v>
      </c>
      <c r="L307" s="17" t="str">
        <f t="shared" si="54"/>
        <v>OK</v>
      </c>
      <c r="M307" s="17" t="str">
        <f t="shared" si="55"/>
        <v>OK</v>
      </c>
      <c r="N307" s="18" t="str">
        <f>IF(BO307&lt;&gt;"",
    IF(INT('Data Sheet'!$A$19)=INT('Data Sheet'!$B$19),
        --(INT('Data Sheet'!$A$19) &amp; "." &amp; BO307),
        IF(AND((--(INT('Data Sheet'!$A$19) &amp; "." &amp; BO307)&gt;=--('Data Sheet'!$A$19)), (--(INT('Data Sheet'!$A$19) &amp; "." &amp; BO307)&lt;=--('Data Sheet'!$B$19))),
            --(INT('Data Sheet'!$A$19) &amp; "." &amp; BO307),
            --(INT('Data Sheet'!$B$19) &amp; "." &amp; BO307)
        )
    ),
    IF(BN307&lt;&gt;"",
        IF(INT('Data Sheet'!$A$19)=INT('Data Sheet'!$B$19),
            --(INT('Data Sheet'!$A$19) &amp; "." &amp; LEFT(BN307,3)),
            IF(AND((--(INT('Data Sheet'!$A$19) &amp; "." &amp; LEFT(BN307,3))&gt;=--('Data Sheet'!$A$19)), (--(INT('Data Sheet'!$A$19) &amp; "." &amp; LEFT(BN307,3))&lt;=--('Data Sheet'!$B$19))),
                --(INT('Data Sheet'!$A$19) &amp; "." &amp; LEFT(BN307,3)),
                --(INT('Data Sheet'!$B$19) &amp; "." &amp; LEFT(BN307,3))
            )
        ),
        "OK"
    )
)</f>
        <v>OK</v>
      </c>
      <c r="O307" s="23" t="str">
        <f>IF(BP307&lt;&gt;"",
    IF(INT('Data Sheet'!$A$19)=INT('Data Sheet'!$B$19),
        --(INT('Data Sheet'!$A$19) &amp; "." &amp; BP307),
        IF(AND((--(INT('Data Sheet'!$A$19) &amp; "." &amp; BP307)&gt;=--('Data Sheet'!$A$19)), (--(INT('Data Sheet'!$A$19) &amp; "." &amp; BP307)&lt;=--('Data Sheet'!$B$19))),
            --(INT('Data Sheet'!$A$19) &amp; "." &amp; BP307),
            --(INT('Data Sheet'!$B$19) &amp; "." &amp; BP307)
        )
    ),
    IF(BN307&lt;&gt;"",
        IF(INT('Data Sheet'!$A$19)=INT('Data Sheet'!$B$19),
            --(INT('Data Sheet'!$A$19) &amp; "." &amp; RIGHT(BN307,3)),
            IF(AND((--(INT('Data Sheet'!$A$19) &amp; "." &amp; RIGHT(BN307,3))&gt;=--('Data Sheet'!$A$19)), (--(INT('Data Sheet'!$A$19) &amp; "." &amp; RIGHT(BN307,3))&lt;=--('Data Sheet'!$B$19))),
                --(INT('Data Sheet'!$A$19) &amp; "." &amp; RIGHT(BN307,3)),
                --(INT('Data Sheet'!$B$19) &amp; "." &amp; RIGHT(BN307,3))
            )
        ),
        "OK"
    )
)</f>
        <v>OK</v>
      </c>
      <c r="P307" s="23" t="str">
        <f>IF(BR307&lt;&gt;"",
    IF(INT('Data Sheet'!$A$19)=INT('Data Sheet'!$B$15),
        --(INT('Data Sheet'!$A$15) &amp; "." &amp; BR307),
        IF(AND((--(INT('Data Sheet'!$A$15) &amp; "." &amp; BR307)&gt;=--('Data Sheet'!$A$15)), (--(INT('Data Sheet'!$A$15) &amp; "." &amp; BR307)&lt;=--('Data Sheet'!$B$15))),
            --(INT('Data Sheet'!$A$15) &amp; "." &amp; BR307),
            --(INT('Data Sheet'!$B$15) &amp; "." &amp; BR307)
        )
    ),
    IF(BQ307&lt;&gt;"",
        IF(INT('Data Sheet'!$A$15)=INT('Data Sheet'!$B$15),
            --(INT('Data Sheet'!$A$15) &amp; "." &amp; LEFT(BQ307,3)),
            IF(AND((--(INT('Data Sheet'!$A$15) &amp; "." &amp; LEFT(BQ307,3))&gt;=--('Data Sheet'!$A$15)), (--(INT('Data Sheet'!$A$15) &amp; "." &amp; LEFT(BQ307,3))&lt;=--('Data Sheet'!$B$15))),
                --(INT('Data Sheet'!$A$15) &amp; "." &amp; LEFT(BQ307,3)),
                --(INT('Data Sheet'!$B$15) &amp; "." &amp; LEFT(BQ307,3))
            )
        ),
        "OK"
    )
)</f>
        <v>OK</v>
      </c>
      <c r="Q307" s="23" t="str">
        <f>IF(BS307&lt;&gt;"",
    IF(INT('Data Sheet'!$A$19)=INT('Data Sheet'!$B$15),
        --(INT('Data Sheet'!$A$15) &amp; "." &amp; BS307),
        IF(AND((--(INT('Data Sheet'!$A$15) &amp; "." &amp; BS307)&gt;=--('Data Sheet'!$A$15)), (--(INT('Data Sheet'!$A$15) &amp; "." &amp; BS307)&lt;=--('Data Sheet'!$B$15))),
            --(INT('Data Sheet'!$A$15) &amp; "." &amp; BS307),
            --(INT('Data Sheet'!$B$15) &amp; "." &amp; BS307)
        )
    ),
    IF(BQ307&lt;&gt;"",
        IF(INT('Data Sheet'!$A$15)=INT('Data Sheet'!$B$15),
            --(INT('Data Sheet'!$A$15) &amp; "." &amp; RIGHT(BQ307,3)),
            IF(AND((--(INT('Data Sheet'!$A$15) &amp; "." &amp; RIGHT(BQ307,3))&gt;=--('Data Sheet'!$A$15)), (--(INT('Data Sheet'!$A$15) &amp; "." &amp; RIGHT(BQ307,3))&lt;=--('Data Sheet'!$B$15))),
                --(INT('Data Sheet'!$A$15) &amp; "." &amp; RIGHT(BQ307,3)),
                --(INT('Data Sheet'!$B$15) &amp; "." &amp; RIGHT(BQ307,3))
            )
        ),
        "OK"
    )
)</f>
        <v>OK</v>
      </c>
      <c r="R307" s="19"/>
      <c r="S307" s="19"/>
      <c r="T307" s="19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1"/>
      <c r="AU307" s="21"/>
      <c r="AV307" s="21"/>
      <c r="AW307" s="22"/>
      <c r="AX307" s="99"/>
      <c r="AY307" s="20"/>
      <c r="AZ307" s="20"/>
      <c r="BA307" s="22"/>
      <c r="BB307">
        <v>299</v>
      </c>
      <c r="BC307" s="80"/>
      <c r="BD307" s="80"/>
      <c r="BE307" s="80"/>
      <c r="BF307" s="80"/>
      <c r="BG307" s="32" t="str">
        <f t="shared" si="48"/>
        <v/>
      </c>
      <c r="BH307" s="78">
        <f t="shared" si="46"/>
        <v>0</v>
      </c>
      <c r="BI307" s="2">
        <f t="shared" si="49"/>
        <v>0</v>
      </c>
      <c r="BJ307" s="2">
        <f t="shared" si="50"/>
        <v>0</v>
      </c>
      <c r="BK307" s="2">
        <f t="shared" si="47"/>
        <v>0</v>
      </c>
    </row>
    <row r="308" spans="2:63" ht="15" customHeight="1" x14ac:dyDescent="0.25">
      <c r="B308" s="14">
        <v>300</v>
      </c>
      <c r="C308" s="95" t="str">
        <f t="shared" si="51"/>
        <v/>
      </c>
      <c r="D308" s="15" t="str">
        <f t="shared" si="56"/>
        <v>OK</v>
      </c>
      <c r="E308" s="16" t="e">
        <f>VLOOKUP('Data Sheet'!$B$8,'Data Sheet'!$I$2:$J$9,2,FALSE)</f>
        <v>#N/A</v>
      </c>
      <c r="F308" s="16" t="str">
        <f t="shared" si="52"/>
        <v/>
      </c>
      <c r="G308" s="103">
        <f t="shared" si="53"/>
        <v>0</v>
      </c>
      <c r="H308" s="17" t="s">
        <v>26</v>
      </c>
      <c r="I308" s="17" t="s">
        <v>26</v>
      </c>
      <c r="J308" s="17" t="str">
        <f>IF('Data Sheet'!$B$9="NC-50","N/A","OK")</f>
        <v>OK</v>
      </c>
      <c r="K308" s="17" t="str">
        <f>IF('Data Sheet'!$B$9="NC-50","N/A","OK")</f>
        <v>OK</v>
      </c>
      <c r="L308" s="17" t="str">
        <f t="shared" si="54"/>
        <v>OK</v>
      </c>
      <c r="M308" s="17" t="str">
        <f t="shared" si="55"/>
        <v>OK</v>
      </c>
      <c r="N308" s="18" t="str">
        <f>IF(BO308&lt;&gt;"",
    IF(INT('Data Sheet'!$A$19)=INT('Data Sheet'!$B$19),
        --(INT('Data Sheet'!$A$19) &amp; "." &amp; BO308),
        IF(AND((--(INT('Data Sheet'!$A$19) &amp; "." &amp; BO308)&gt;=--('Data Sheet'!$A$19)), (--(INT('Data Sheet'!$A$19) &amp; "." &amp; BO308)&lt;=--('Data Sheet'!$B$19))),
            --(INT('Data Sheet'!$A$19) &amp; "." &amp; BO308),
            --(INT('Data Sheet'!$B$19) &amp; "." &amp; BO308)
        )
    ),
    IF(BN308&lt;&gt;"",
        IF(INT('Data Sheet'!$A$19)=INT('Data Sheet'!$B$19),
            --(INT('Data Sheet'!$A$19) &amp; "." &amp; LEFT(BN308,3)),
            IF(AND((--(INT('Data Sheet'!$A$19) &amp; "." &amp; LEFT(BN308,3))&gt;=--('Data Sheet'!$A$19)), (--(INT('Data Sheet'!$A$19) &amp; "." &amp; LEFT(BN308,3))&lt;=--('Data Sheet'!$B$19))),
                --(INT('Data Sheet'!$A$19) &amp; "." &amp; LEFT(BN308,3)),
                --(INT('Data Sheet'!$B$19) &amp; "." &amp; LEFT(BN308,3))
            )
        ),
        "OK"
    )
)</f>
        <v>OK</v>
      </c>
      <c r="O308" s="23" t="str">
        <f>IF(BP308&lt;&gt;"",
    IF(INT('Data Sheet'!$A$19)=INT('Data Sheet'!$B$19),
        --(INT('Data Sheet'!$A$19) &amp; "." &amp; BP308),
        IF(AND((--(INT('Data Sheet'!$A$19) &amp; "." &amp; BP308)&gt;=--('Data Sheet'!$A$19)), (--(INT('Data Sheet'!$A$19) &amp; "." &amp; BP308)&lt;=--('Data Sheet'!$B$19))),
            --(INT('Data Sheet'!$A$19) &amp; "." &amp; BP308),
            --(INT('Data Sheet'!$B$19) &amp; "." &amp; BP308)
        )
    ),
    IF(BN308&lt;&gt;"",
        IF(INT('Data Sheet'!$A$19)=INT('Data Sheet'!$B$19),
            --(INT('Data Sheet'!$A$19) &amp; "." &amp; RIGHT(BN308,3)),
            IF(AND((--(INT('Data Sheet'!$A$19) &amp; "." &amp; RIGHT(BN308,3))&gt;=--('Data Sheet'!$A$19)), (--(INT('Data Sheet'!$A$19) &amp; "." &amp; RIGHT(BN308,3))&lt;=--('Data Sheet'!$B$19))),
                --(INT('Data Sheet'!$A$19) &amp; "." &amp; RIGHT(BN308,3)),
                --(INT('Data Sheet'!$B$19) &amp; "." &amp; RIGHT(BN308,3))
            )
        ),
        "OK"
    )
)</f>
        <v>OK</v>
      </c>
      <c r="P308" s="23" t="str">
        <f>IF(BR308&lt;&gt;"",
    IF(INT('Data Sheet'!$A$19)=INT('Data Sheet'!$B$15),
        --(INT('Data Sheet'!$A$15) &amp; "." &amp; BR308),
        IF(AND((--(INT('Data Sheet'!$A$15) &amp; "." &amp; BR308)&gt;=--('Data Sheet'!$A$15)), (--(INT('Data Sheet'!$A$15) &amp; "." &amp; BR308)&lt;=--('Data Sheet'!$B$15))),
            --(INT('Data Sheet'!$A$15) &amp; "." &amp; BR308),
            --(INT('Data Sheet'!$B$15) &amp; "." &amp; BR308)
        )
    ),
    IF(BQ308&lt;&gt;"",
        IF(INT('Data Sheet'!$A$15)=INT('Data Sheet'!$B$15),
            --(INT('Data Sheet'!$A$15) &amp; "." &amp; LEFT(BQ308,3)),
            IF(AND((--(INT('Data Sheet'!$A$15) &amp; "." &amp; LEFT(BQ308,3))&gt;=--('Data Sheet'!$A$15)), (--(INT('Data Sheet'!$A$15) &amp; "." &amp; LEFT(BQ308,3))&lt;=--('Data Sheet'!$B$15))),
                --(INT('Data Sheet'!$A$15) &amp; "." &amp; LEFT(BQ308,3)),
                --(INT('Data Sheet'!$B$15) &amp; "." &amp; LEFT(BQ308,3))
            )
        ),
        "OK"
    )
)</f>
        <v>OK</v>
      </c>
      <c r="Q308" s="23" t="str">
        <f>IF(BS308&lt;&gt;"",
    IF(INT('Data Sheet'!$A$19)=INT('Data Sheet'!$B$15),
        --(INT('Data Sheet'!$A$15) &amp; "." &amp; BS308),
        IF(AND((--(INT('Data Sheet'!$A$15) &amp; "." &amp; BS308)&gt;=--('Data Sheet'!$A$15)), (--(INT('Data Sheet'!$A$15) &amp; "." &amp; BS308)&lt;=--('Data Sheet'!$B$15))),
            --(INT('Data Sheet'!$A$15) &amp; "." &amp; BS308),
            --(INT('Data Sheet'!$B$15) &amp; "." &amp; BS308)
        )
    ),
    IF(BQ308&lt;&gt;"",
        IF(INT('Data Sheet'!$A$15)=INT('Data Sheet'!$B$15),
            --(INT('Data Sheet'!$A$15) &amp; "." &amp; RIGHT(BQ308,3)),
            IF(AND((--(INT('Data Sheet'!$A$15) &amp; "." &amp; RIGHT(BQ308,3))&gt;=--('Data Sheet'!$A$15)), (--(INT('Data Sheet'!$A$15) &amp; "." &amp; RIGHT(BQ308,3))&lt;=--('Data Sheet'!$B$15))),
                --(INT('Data Sheet'!$A$15) &amp; "." &amp; RIGHT(BQ308,3)),
                --(INT('Data Sheet'!$B$15) &amp; "." &amp; RIGHT(BQ308,3))
            )
        ),
        "OK"
    )
)</f>
        <v>OK</v>
      </c>
      <c r="R308" s="19"/>
      <c r="S308" s="19"/>
      <c r="T308" s="19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1"/>
      <c r="AU308" s="21"/>
      <c r="AV308" s="21"/>
      <c r="AW308" s="22"/>
      <c r="AX308" s="99"/>
      <c r="AY308" s="20"/>
      <c r="AZ308" s="20"/>
      <c r="BA308" s="22"/>
      <c r="BB308">
        <v>300</v>
      </c>
      <c r="BC308" s="80"/>
      <c r="BD308" s="80"/>
      <c r="BE308" s="80"/>
      <c r="BF308" s="80"/>
      <c r="BG308" s="32" t="str">
        <f t="shared" si="48"/>
        <v/>
      </c>
      <c r="BH308" s="78">
        <f t="shared" si="46"/>
        <v>0</v>
      </c>
      <c r="BI308" s="2">
        <f t="shared" si="49"/>
        <v>0</v>
      </c>
      <c r="BJ308" s="2">
        <f t="shared" si="50"/>
        <v>0</v>
      </c>
      <c r="BK308" s="2">
        <f t="shared" si="47"/>
        <v>0</v>
      </c>
    </row>
    <row r="309" spans="2:63" ht="15" customHeight="1" x14ac:dyDescent="0.25">
      <c r="B309" s="14">
        <v>301</v>
      </c>
      <c r="C309" s="95" t="str">
        <f t="shared" si="51"/>
        <v/>
      </c>
      <c r="D309" s="15" t="str">
        <f t="shared" si="56"/>
        <v>OK</v>
      </c>
      <c r="E309" s="16" t="e">
        <f>VLOOKUP('Data Sheet'!$B$8,'Data Sheet'!$I$2:$J$9,2,FALSE)</f>
        <v>#N/A</v>
      </c>
      <c r="F309" s="16" t="str">
        <f t="shared" si="52"/>
        <v/>
      </c>
      <c r="G309" s="103">
        <f t="shared" si="53"/>
        <v>0</v>
      </c>
      <c r="H309" s="17" t="s">
        <v>26</v>
      </c>
      <c r="I309" s="17" t="s">
        <v>26</v>
      </c>
      <c r="J309" s="17" t="str">
        <f>IF('Data Sheet'!$B$9="NC-50","N/A","OK")</f>
        <v>OK</v>
      </c>
      <c r="K309" s="17" t="str">
        <f>IF('Data Sheet'!$B$9="NC-50","N/A","OK")</f>
        <v>OK</v>
      </c>
      <c r="L309" s="17" t="str">
        <f t="shared" si="54"/>
        <v>OK</v>
      </c>
      <c r="M309" s="17" t="str">
        <f t="shared" si="55"/>
        <v>OK</v>
      </c>
      <c r="N309" s="18" t="str">
        <f>IF(BO309&lt;&gt;"",
    IF(INT('Data Sheet'!$A$19)=INT('Data Sheet'!$B$19),
        --(INT('Data Sheet'!$A$19) &amp; "." &amp; BO309),
        IF(AND((--(INT('Data Sheet'!$A$19) &amp; "." &amp; BO309)&gt;=--('Data Sheet'!$A$19)), (--(INT('Data Sheet'!$A$19) &amp; "." &amp; BO309)&lt;=--('Data Sheet'!$B$19))),
            --(INT('Data Sheet'!$A$19) &amp; "." &amp; BO309),
            --(INT('Data Sheet'!$B$19) &amp; "." &amp; BO309)
        )
    ),
    IF(BN309&lt;&gt;"",
        IF(INT('Data Sheet'!$A$19)=INT('Data Sheet'!$B$19),
            --(INT('Data Sheet'!$A$19) &amp; "." &amp; LEFT(BN309,3)),
            IF(AND((--(INT('Data Sheet'!$A$19) &amp; "." &amp; LEFT(BN309,3))&gt;=--('Data Sheet'!$A$19)), (--(INT('Data Sheet'!$A$19) &amp; "." &amp; LEFT(BN309,3))&lt;=--('Data Sheet'!$B$19))),
                --(INT('Data Sheet'!$A$19) &amp; "." &amp; LEFT(BN309,3)),
                --(INT('Data Sheet'!$B$19) &amp; "." &amp; LEFT(BN309,3))
            )
        ),
        "OK"
    )
)</f>
        <v>OK</v>
      </c>
      <c r="O309" s="23" t="str">
        <f>IF(BP309&lt;&gt;"",
    IF(INT('Data Sheet'!$A$19)=INT('Data Sheet'!$B$19),
        --(INT('Data Sheet'!$A$19) &amp; "." &amp; BP309),
        IF(AND((--(INT('Data Sheet'!$A$19) &amp; "." &amp; BP309)&gt;=--('Data Sheet'!$A$19)), (--(INT('Data Sheet'!$A$19) &amp; "." &amp; BP309)&lt;=--('Data Sheet'!$B$19))),
            --(INT('Data Sheet'!$A$19) &amp; "." &amp; BP309),
            --(INT('Data Sheet'!$B$19) &amp; "." &amp; BP309)
        )
    ),
    IF(BN309&lt;&gt;"",
        IF(INT('Data Sheet'!$A$19)=INT('Data Sheet'!$B$19),
            --(INT('Data Sheet'!$A$19) &amp; "." &amp; RIGHT(BN309,3)),
            IF(AND((--(INT('Data Sheet'!$A$19) &amp; "." &amp; RIGHT(BN309,3))&gt;=--('Data Sheet'!$A$19)), (--(INT('Data Sheet'!$A$19) &amp; "." &amp; RIGHT(BN309,3))&lt;=--('Data Sheet'!$B$19))),
                --(INT('Data Sheet'!$A$19) &amp; "." &amp; RIGHT(BN309,3)),
                --(INT('Data Sheet'!$B$19) &amp; "." &amp; RIGHT(BN309,3))
            )
        ),
        "OK"
    )
)</f>
        <v>OK</v>
      </c>
      <c r="P309" s="23" t="str">
        <f>IF(BR309&lt;&gt;"",
    IF(INT('Data Sheet'!$A$19)=INT('Data Sheet'!$B$15),
        --(INT('Data Sheet'!$A$15) &amp; "." &amp; BR309),
        IF(AND((--(INT('Data Sheet'!$A$15) &amp; "." &amp; BR309)&gt;=--('Data Sheet'!$A$15)), (--(INT('Data Sheet'!$A$15) &amp; "." &amp; BR309)&lt;=--('Data Sheet'!$B$15))),
            --(INT('Data Sheet'!$A$15) &amp; "." &amp; BR309),
            --(INT('Data Sheet'!$B$15) &amp; "." &amp; BR309)
        )
    ),
    IF(BQ309&lt;&gt;"",
        IF(INT('Data Sheet'!$A$15)=INT('Data Sheet'!$B$15),
            --(INT('Data Sheet'!$A$15) &amp; "." &amp; LEFT(BQ309,3)),
            IF(AND((--(INT('Data Sheet'!$A$15) &amp; "." &amp; LEFT(BQ309,3))&gt;=--('Data Sheet'!$A$15)), (--(INT('Data Sheet'!$A$15) &amp; "." &amp; LEFT(BQ309,3))&lt;=--('Data Sheet'!$B$15))),
                --(INT('Data Sheet'!$A$15) &amp; "." &amp; LEFT(BQ309,3)),
                --(INT('Data Sheet'!$B$15) &amp; "." &amp; LEFT(BQ309,3))
            )
        ),
        "OK"
    )
)</f>
        <v>OK</v>
      </c>
      <c r="Q309" s="23" t="str">
        <f>IF(BS309&lt;&gt;"",
    IF(INT('Data Sheet'!$A$19)=INT('Data Sheet'!$B$15),
        --(INT('Data Sheet'!$A$15) &amp; "." &amp; BS309),
        IF(AND((--(INT('Data Sheet'!$A$15) &amp; "." &amp; BS309)&gt;=--('Data Sheet'!$A$15)), (--(INT('Data Sheet'!$A$15) &amp; "." &amp; BS309)&lt;=--('Data Sheet'!$B$15))),
            --(INT('Data Sheet'!$A$15) &amp; "." &amp; BS309),
            --(INT('Data Sheet'!$B$15) &amp; "." &amp; BS309)
        )
    ),
    IF(BQ309&lt;&gt;"",
        IF(INT('Data Sheet'!$A$15)=INT('Data Sheet'!$B$15),
            --(INT('Data Sheet'!$A$15) &amp; "." &amp; RIGHT(BQ309,3)),
            IF(AND((--(INT('Data Sheet'!$A$15) &amp; "." &amp; RIGHT(BQ309,3))&gt;=--('Data Sheet'!$A$15)), (--(INT('Data Sheet'!$A$15) &amp; "." &amp; RIGHT(BQ309,3))&lt;=--('Data Sheet'!$B$15))),
                --(INT('Data Sheet'!$A$15) &amp; "." &amp; RIGHT(BQ309,3)),
                --(INT('Data Sheet'!$B$15) &amp; "." &amp; RIGHT(BQ309,3))
            )
        ),
        "OK"
    )
)</f>
        <v>OK</v>
      </c>
      <c r="R309" s="19"/>
      <c r="S309" s="19"/>
      <c r="T309" s="19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1"/>
      <c r="AU309" s="21"/>
      <c r="AV309" s="21"/>
      <c r="AW309" s="22"/>
      <c r="AX309" s="99"/>
      <c r="AY309" s="20"/>
      <c r="AZ309" s="20"/>
      <c r="BA309" s="22"/>
      <c r="BB309">
        <v>301</v>
      </c>
      <c r="BC309" s="80"/>
      <c r="BD309" s="80"/>
      <c r="BE309" s="80"/>
      <c r="BF309" s="80"/>
      <c r="BG309" s="32" t="str">
        <f t="shared" si="48"/>
        <v/>
      </c>
      <c r="BH309" s="78">
        <f t="shared" si="46"/>
        <v>0</v>
      </c>
      <c r="BI309" s="2">
        <f t="shared" si="49"/>
        <v>0</v>
      </c>
      <c r="BJ309" s="2">
        <f t="shared" si="50"/>
        <v>0</v>
      </c>
      <c r="BK309" s="2">
        <f t="shared" si="47"/>
        <v>0</v>
      </c>
    </row>
    <row r="310" spans="2:63" ht="15" customHeight="1" x14ac:dyDescent="0.25">
      <c r="B310" s="14">
        <v>302</v>
      </c>
      <c r="C310" s="95" t="str">
        <f t="shared" si="51"/>
        <v/>
      </c>
      <c r="D310" s="15" t="str">
        <f t="shared" si="56"/>
        <v>OK</v>
      </c>
      <c r="E310" s="16" t="e">
        <f>VLOOKUP('Data Sheet'!$B$8,'Data Sheet'!$I$2:$J$9,2,FALSE)</f>
        <v>#N/A</v>
      </c>
      <c r="F310" s="16" t="str">
        <f t="shared" si="52"/>
        <v/>
      </c>
      <c r="G310" s="103">
        <f t="shared" si="53"/>
        <v>0</v>
      </c>
      <c r="H310" s="17" t="s">
        <v>26</v>
      </c>
      <c r="I310" s="17" t="s">
        <v>26</v>
      </c>
      <c r="J310" s="17" t="str">
        <f>IF('Data Sheet'!$B$9="NC-50","N/A","OK")</f>
        <v>OK</v>
      </c>
      <c r="K310" s="17" t="str">
        <f>IF('Data Sheet'!$B$9="NC-50","N/A","OK")</f>
        <v>OK</v>
      </c>
      <c r="L310" s="17" t="str">
        <f t="shared" si="54"/>
        <v>OK</v>
      </c>
      <c r="M310" s="17" t="str">
        <f t="shared" si="55"/>
        <v>OK</v>
      </c>
      <c r="N310" s="18" t="str">
        <f>IF(BO310&lt;&gt;"",
    IF(INT('Data Sheet'!$A$19)=INT('Data Sheet'!$B$19),
        --(INT('Data Sheet'!$A$19) &amp; "." &amp; BO310),
        IF(AND((--(INT('Data Sheet'!$A$19) &amp; "." &amp; BO310)&gt;=--('Data Sheet'!$A$19)), (--(INT('Data Sheet'!$A$19) &amp; "." &amp; BO310)&lt;=--('Data Sheet'!$B$19))),
            --(INT('Data Sheet'!$A$19) &amp; "." &amp; BO310),
            --(INT('Data Sheet'!$B$19) &amp; "." &amp; BO310)
        )
    ),
    IF(BN310&lt;&gt;"",
        IF(INT('Data Sheet'!$A$19)=INT('Data Sheet'!$B$19),
            --(INT('Data Sheet'!$A$19) &amp; "." &amp; LEFT(BN310,3)),
            IF(AND((--(INT('Data Sheet'!$A$19) &amp; "." &amp; LEFT(BN310,3))&gt;=--('Data Sheet'!$A$19)), (--(INT('Data Sheet'!$A$19) &amp; "." &amp; LEFT(BN310,3))&lt;=--('Data Sheet'!$B$19))),
                --(INT('Data Sheet'!$A$19) &amp; "." &amp; LEFT(BN310,3)),
                --(INT('Data Sheet'!$B$19) &amp; "." &amp; LEFT(BN310,3))
            )
        ),
        "OK"
    )
)</f>
        <v>OK</v>
      </c>
      <c r="O310" s="23" t="str">
        <f>IF(BP310&lt;&gt;"",
    IF(INT('Data Sheet'!$A$19)=INT('Data Sheet'!$B$19),
        --(INT('Data Sheet'!$A$19) &amp; "." &amp; BP310),
        IF(AND((--(INT('Data Sheet'!$A$19) &amp; "." &amp; BP310)&gt;=--('Data Sheet'!$A$19)), (--(INT('Data Sheet'!$A$19) &amp; "." &amp; BP310)&lt;=--('Data Sheet'!$B$19))),
            --(INT('Data Sheet'!$A$19) &amp; "." &amp; BP310),
            --(INT('Data Sheet'!$B$19) &amp; "." &amp; BP310)
        )
    ),
    IF(BN310&lt;&gt;"",
        IF(INT('Data Sheet'!$A$19)=INT('Data Sheet'!$B$19),
            --(INT('Data Sheet'!$A$19) &amp; "." &amp; RIGHT(BN310,3)),
            IF(AND((--(INT('Data Sheet'!$A$19) &amp; "." &amp; RIGHT(BN310,3))&gt;=--('Data Sheet'!$A$19)), (--(INT('Data Sheet'!$A$19) &amp; "." &amp; RIGHT(BN310,3))&lt;=--('Data Sheet'!$B$19))),
                --(INT('Data Sheet'!$A$19) &amp; "." &amp; RIGHT(BN310,3)),
                --(INT('Data Sheet'!$B$19) &amp; "." &amp; RIGHT(BN310,3))
            )
        ),
        "OK"
    )
)</f>
        <v>OK</v>
      </c>
      <c r="P310" s="23" t="str">
        <f>IF(BR310&lt;&gt;"",
    IF(INT('Data Sheet'!$A$19)=INT('Data Sheet'!$B$15),
        --(INT('Data Sheet'!$A$15) &amp; "." &amp; BR310),
        IF(AND((--(INT('Data Sheet'!$A$15) &amp; "." &amp; BR310)&gt;=--('Data Sheet'!$A$15)), (--(INT('Data Sheet'!$A$15) &amp; "." &amp; BR310)&lt;=--('Data Sheet'!$B$15))),
            --(INT('Data Sheet'!$A$15) &amp; "." &amp; BR310),
            --(INT('Data Sheet'!$B$15) &amp; "." &amp; BR310)
        )
    ),
    IF(BQ310&lt;&gt;"",
        IF(INT('Data Sheet'!$A$15)=INT('Data Sheet'!$B$15),
            --(INT('Data Sheet'!$A$15) &amp; "." &amp; LEFT(BQ310,3)),
            IF(AND((--(INT('Data Sheet'!$A$15) &amp; "." &amp; LEFT(BQ310,3))&gt;=--('Data Sheet'!$A$15)), (--(INT('Data Sheet'!$A$15) &amp; "." &amp; LEFT(BQ310,3))&lt;=--('Data Sheet'!$B$15))),
                --(INT('Data Sheet'!$A$15) &amp; "." &amp; LEFT(BQ310,3)),
                --(INT('Data Sheet'!$B$15) &amp; "." &amp; LEFT(BQ310,3))
            )
        ),
        "OK"
    )
)</f>
        <v>OK</v>
      </c>
      <c r="Q310" s="23" t="str">
        <f>IF(BS310&lt;&gt;"",
    IF(INT('Data Sheet'!$A$19)=INT('Data Sheet'!$B$15),
        --(INT('Data Sheet'!$A$15) &amp; "." &amp; BS310),
        IF(AND((--(INT('Data Sheet'!$A$15) &amp; "." &amp; BS310)&gt;=--('Data Sheet'!$A$15)), (--(INT('Data Sheet'!$A$15) &amp; "." &amp; BS310)&lt;=--('Data Sheet'!$B$15))),
            --(INT('Data Sheet'!$A$15) &amp; "." &amp; BS310),
            --(INT('Data Sheet'!$B$15) &amp; "." &amp; BS310)
        )
    ),
    IF(BQ310&lt;&gt;"",
        IF(INT('Data Sheet'!$A$15)=INT('Data Sheet'!$B$15),
            --(INT('Data Sheet'!$A$15) &amp; "." &amp; RIGHT(BQ310,3)),
            IF(AND((--(INT('Data Sheet'!$A$15) &amp; "." &amp; RIGHT(BQ310,3))&gt;=--('Data Sheet'!$A$15)), (--(INT('Data Sheet'!$A$15) &amp; "." &amp; RIGHT(BQ310,3))&lt;=--('Data Sheet'!$B$15))),
                --(INT('Data Sheet'!$A$15) &amp; "." &amp; RIGHT(BQ310,3)),
                --(INT('Data Sheet'!$B$15) &amp; "." &amp; RIGHT(BQ310,3))
            )
        ),
        "OK"
    )
)</f>
        <v>OK</v>
      </c>
      <c r="R310" s="19"/>
      <c r="S310" s="19"/>
      <c r="T310" s="19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1"/>
      <c r="AU310" s="21"/>
      <c r="AV310" s="21"/>
      <c r="AW310" s="22"/>
      <c r="AX310" s="99"/>
      <c r="AY310" s="20"/>
      <c r="AZ310" s="20"/>
      <c r="BA310" s="22"/>
      <c r="BB310">
        <v>302</v>
      </c>
      <c r="BC310" s="80"/>
      <c r="BD310" s="80"/>
      <c r="BE310" s="80"/>
      <c r="BF310" s="80"/>
      <c r="BG310" s="32" t="str">
        <f t="shared" si="48"/>
        <v/>
      </c>
      <c r="BH310" s="78">
        <f t="shared" si="46"/>
        <v>0</v>
      </c>
      <c r="BI310" s="2">
        <f t="shared" si="49"/>
        <v>0</v>
      </c>
      <c r="BJ310" s="2">
        <f t="shared" si="50"/>
        <v>0</v>
      </c>
      <c r="BK310" s="2">
        <f t="shared" si="47"/>
        <v>0</v>
      </c>
    </row>
    <row r="311" spans="2:63" ht="15" customHeight="1" x14ac:dyDescent="0.25">
      <c r="B311" s="14">
        <v>303</v>
      </c>
      <c r="C311" s="95" t="str">
        <f t="shared" si="51"/>
        <v/>
      </c>
      <c r="D311" s="15" t="str">
        <f t="shared" si="56"/>
        <v>OK</v>
      </c>
      <c r="E311" s="16" t="e">
        <f>VLOOKUP('Data Sheet'!$B$8,'Data Sheet'!$I$2:$J$9,2,FALSE)</f>
        <v>#N/A</v>
      </c>
      <c r="F311" s="16" t="str">
        <f t="shared" si="52"/>
        <v/>
      </c>
      <c r="G311" s="103">
        <f t="shared" si="53"/>
        <v>0</v>
      </c>
      <c r="H311" s="17" t="s">
        <v>26</v>
      </c>
      <c r="I311" s="17" t="s">
        <v>26</v>
      </c>
      <c r="J311" s="17" t="str">
        <f>IF('Data Sheet'!$B$9="NC-50","N/A","OK")</f>
        <v>OK</v>
      </c>
      <c r="K311" s="17" t="str">
        <f>IF('Data Sheet'!$B$9="NC-50","N/A","OK")</f>
        <v>OK</v>
      </c>
      <c r="L311" s="17" t="str">
        <f t="shared" si="54"/>
        <v>OK</v>
      </c>
      <c r="M311" s="17" t="str">
        <f t="shared" si="55"/>
        <v>OK</v>
      </c>
      <c r="N311" s="18" t="str">
        <f>IF(BO311&lt;&gt;"",
    IF(INT('Data Sheet'!$A$19)=INT('Data Sheet'!$B$19),
        --(INT('Data Sheet'!$A$19) &amp; "." &amp; BO311),
        IF(AND((--(INT('Data Sheet'!$A$19) &amp; "." &amp; BO311)&gt;=--('Data Sheet'!$A$19)), (--(INT('Data Sheet'!$A$19) &amp; "." &amp; BO311)&lt;=--('Data Sheet'!$B$19))),
            --(INT('Data Sheet'!$A$19) &amp; "." &amp; BO311),
            --(INT('Data Sheet'!$B$19) &amp; "." &amp; BO311)
        )
    ),
    IF(BN311&lt;&gt;"",
        IF(INT('Data Sheet'!$A$19)=INT('Data Sheet'!$B$19),
            --(INT('Data Sheet'!$A$19) &amp; "." &amp; LEFT(BN311,3)),
            IF(AND((--(INT('Data Sheet'!$A$19) &amp; "." &amp; LEFT(BN311,3))&gt;=--('Data Sheet'!$A$19)), (--(INT('Data Sheet'!$A$19) &amp; "." &amp; LEFT(BN311,3))&lt;=--('Data Sheet'!$B$19))),
                --(INT('Data Sheet'!$A$19) &amp; "." &amp; LEFT(BN311,3)),
                --(INT('Data Sheet'!$B$19) &amp; "." &amp; LEFT(BN311,3))
            )
        ),
        "OK"
    )
)</f>
        <v>OK</v>
      </c>
      <c r="O311" s="23" t="str">
        <f>IF(BP311&lt;&gt;"",
    IF(INT('Data Sheet'!$A$19)=INT('Data Sheet'!$B$19),
        --(INT('Data Sheet'!$A$19) &amp; "." &amp; BP311),
        IF(AND((--(INT('Data Sheet'!$A$19) &amp; "." &amp; BP311)&gt;=--('Data Sheet'!$A$19)), (--(INT('Data Sheet'!$A$19) &amp; "." &amp; BP311)&lt;=--('Data Sheet'!$B$19))),
            --(INT('Data Sheet'!$A$19) &amp; "." &amp; BP311),
            --(INT('Data Sheet'!$B$19) &amp; "." &amp; BP311)
        )
    ),
    IF(BN311&lt;&gt;"",
        IF(INT('Data Sheet'!$A$19)=INT('Data Sheet'!$B$19),
            --(INT('Data Sheet'!$A$19) &amp; "." &amp; RIGHT(BN311,3)),
            IF(AND((--(INT('Data Sheet'!$A$19) &amp; "." &amp; RIGHT(BN311,3))&gt;=--('Data Sheet'!$A$19)), (--(INT('Data Sheet'!$A$19) &amp; "." &amp; RIGHT(BN311,3))&lt;=--('Data Sheet'!$B$19))),
                --(INT('Data Sheet'!$A$19) &amp; "." &amp; RIGHT(BN311,3)),
                --(INT('Data Sheet'!$B$19) &amp; "." &amp; RIGHT(BN311,3))
            )
        ),
        "OK"
    )
)</f>
        <v>OK</v>
      </c>
      <c r="P311" s="23" t="str">
        <f>IF(BR311&lt;&gt;"",
    IF(INT('Data Sheet'!$A$19)=INT('Data Sheet'!$B$15),
        --(INT('Data Sheet'!$A$15) &amp; "." &amp; BR311),
        IF(AND((--(INT('Data Sheet'!$A$15) &amp; "." &amp; BR311)&gt;=--('Data Sheet'!$A$15)), (--(INT('Data Sheet'!$A$15) &amp; "." &amp; BR311)&lt;=--('Data Sheet'!$B$15))),
            --(INT('Data Sheet'!$A$15) &amp; "." &amp; BR311),
            --(INT('Data Sheet'!$B$15) &amp; "." &amp; BR311)
        )
    ),
    IF(BQ311&lt;&gt;"",
        IF(INT('Data Sheet'!$A$15)=INT('Data Sheet'!$B$15),
            --(INT('Data Sheet'!$A$15) &amp; "." &amp; LEFT(BQ311,3)),
            IF(AND((--(INT('Data Sheet'!$A$15) &amp; "." &amp; LEFT(BQ311,3))&gt;=--('Data Sheet'!$A$15)), (--(INT('Data Sheet'!$A$15) &amp; "." &amp; LEFT(BQ311,3))&lt;=--('Data Sheet'!$B$15))),
                --(INT('Data Sheet'!$A$15) &amp; "." &amp; LEFT(BQ311,3)),
                --(INT('Data Sheet'!$B$15) &amp; "." &amp; LEFT(BQ311,3))
            )
        ),
        "OK"
    )
)</f>
        <v>OK</v>
      </c>
      <c r="Q311" s="23" t="str">
        <f>IF(BS311&lt;&gt;"",
    IF(INT('Data Sheet'!$A$19)=INT('Data Sheet'!$B$15),
        --(INT('Data Sheet'!$A$15) &amp; "." &amp; BS311),
        IF(AND((--(INT('Data Sheet'!$A$15) &amp; "." &amp; BS311)&gt;=--('Data Sheet'!$A$15)), (--(INT('Data Sheet'!$A$15) &amp; "." &amp; BS311)&lt;=--('Data Sheet'!$B$15))),
            --(INT('Data Sheet'!$A$15) &amp; "." &amp; BS311),
            --(INT('Data Sheet'!$B$15) &amp; "." &amp; BS311)
        )
    ),
    IF(BQ311&lt;&gt;"",
        IF(INT('Data Sheet'!$A$15)=INT('Data Sheet'!$B$15),
            --(INT('Data Sheet'!$A$15) &amp; "." &amp; RIGHT(BQ311,3)),
            IF(AND((--(INT('Data Sheet'!$A$15) &amp; "." &amp; RIGHT(BQ311,3))&gt;=--('Data Sheet'!$A$15)), (--(INT('Data Sheet'!$A$15) &amp; "." &amp; RIGHT(BQ311,3))&lt;=--('Data Sheet'!$B$15))),
                --(INT('Data Sheet'!$A$15) &amp; "." &amp; RIGHT(BQ311,3)),
                --(INT('Data Sheet'!$B$15) &amp; "." &amp; RIGHT(BQ311,3))
            )
        ),
        "OK"
    )
)</f>
        <v>OK</v>
      </c>
      <c r="R311" s="19"/>
      <c r="S311" s="19"/>
      <c r="T311" s="19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1"/>
      <c r="AU311" s="21"/>
      <c r="AV311" s="21"/>
      <c r="AW311" s="22"/>
      <c r="AX311" s="99"/>
      <c r="AY311" s="20"/>
      <c r="AZ311" s="20"/>
      <c r="BA311" s="22"/>
      <c r="BB311">
        <v>303</v>
      </c>
      <c r="BC311" s="80"/>
      <c r="BD311" s="80"/>
      <c r="BE311" s="80"/>
      <c r="BF311" s="80"/>
      <c r="BG311" s="32" t="str">
        <f t="shared" si="48"/>
        <v/>
      </c>
      <c r="BH311" s="78">
        <f t="shared" si="46"/>
        <v>0</v>
      </c>
      <c r="BI311" s="2">
        <f t="shared" si="49"/>
        <v>0</v>
      </c>
      <c r="BJ311" s="2">
        <f t="shared" si="50"/>
        <v>0</v>
      </c>
      <c r="BK311" s="2">
        <f t="shared" si="47"/>
        <v>0</v>
      </c>
    </row>
    <row r="312" spans="2:63" ht="15" customHeight="1" x14ac:dyDescent="0.25">
      <c r="B312" s="14">
        <v>304</v>
      </c>
      <c r="C312" s="95" t="str">
        <f t="shared" si="51"/>
        <v/>
      </c>
      <c r="D312" s="15" t="str">
        <f t="shared" si="56"/>
        <v>OK</v>
      </c>
      <c r="E312" s="16" t="e">
        <f>VLOOKUP('Data Sheet'!$B$8,'Data Sheet'!$I$2:$J$9,2,FALSE)</f>
        <v>#N/A</v>
      </c>
      <c r="F312" s="16" t="str">
        <f t="shared" si="52"/>
        <v/>
      </c>
      <c r="G312" s="103">
        <f t="shared" si="53"/>
        <v>0</v>
      </c>
      <c r="H312" s="17" t="s">
        <v>26</v>
      </c>
      <c r="I312" s="17" t="s">
        <v>26</v>
      </c>
      <c r="J312" s="17" t="str">
        <f>IF('Data Sheet'!$B$9="NC-50","N/A","OK")</f>
        <v>OK</v>
      </c>
      <c r="K312" s="17" t="str">
        <f>IF('Data Sheet'!$B$9="NC-50","N/A","OK")</f>
        <v>OK</v>
      </c>
      <c r="L312" s="17" t="str">
        <f t="shared" si="54"/>
        <v>OK</v>
      </c>
      <c r="M312" s="17" t="str">
        <f t="shared" si="55"/>
        <v>OK</v>
      </c>
      <c r="N312" s="18" t="str">
        <f>IF(BO312&lt;&gt;"",
    IF(INT('Data Sheet'!$A$19)=INT('Data Sheet'!$B$19),
        --(INT('Data Sheet'!$A$19) &amp; "." &amp; BO312),
        IF(AND((--(INT('Data Sheet'!$A$19) &amp; "." &amp; BO312)&gt;=--('Data Sheet'!$A$19)), (--(INT('Data Sheet'!$A$19) &amp; "." &amp; BO312)&lt;=--('Data Sheet'!$B$19))),
            --(INT('Data Sheet'!$A$19) &amp; "." &amp; BO312),
            --(INT('Data Sheet'!$B$19) &amp; "." &amp; BO312)
        )
    ),
    IF(BN312&lt;&gt;"",
        IF(INT('Data Sheet'!$A$19)=INT('Data Sheet'!$B$19),
            --(INT('Data Sheet'!$A$19) &amp; "." &amp; LEFT(BN312,3)),
            IF(AND((--(INT('Data Sheet'!$A$19) &amp; "." &amp; LEFT(BN312,3))&gt;=--('Data Sheet'!$A$19)), (--(INT('Data Sheet'!$A$19) &amp; "." &amp; LEFT(BN312,3))&lt;=--('Data Sheet'!$B$19))),
                --(INT('Data Sheet'!$A$19) &amp; "." &amp; LEFT(BN312,3)),
                --(INT('Data Sheet'!$B$19) &amp; "." &amp; LEFT(BN312,3))
            )
        ),
        "OK"
    )
)</f>
        <v>OK</v>
      </c>
      <c r="O312" s="23" t="str">
        <f>IF(BP312&lt;&gt;"",
    IF(INT('Data Sheet'!$A$19)=INT('Data Sheet'!$B$19),
        --(INT('Data Sheet'!$A$19) &amp; "." &amp; BP312),
        IF(AND((--(INT('Data Sheet'!$A$19) &amp; "." &amp; BP312)&gt;=--('Data Sheet'!$A$19)), (--(INT('Data Sheet'!$A$19) &amp; "." &amp; BP312)&lt;=--('Data Sheet'!$B$19))),
            --(INT('Data Sheet'!$A$19) &amp; "." &amp; BP312),
            --(INT('Data Sheet'!$B$19) &amp; "." &amp; BP312)
        )
    ),
    IF(BN312&lt;&gt;"",
        IF(INT('Data Sheet'!$A$19)=INT('Data Sheet'!$B$19),
            --(INT('Data Sheet'!$A$19) &amp; "." &amp; RIGHT(BN312,3)),
            IF(AND((--(INT('Data Sheet'!$A$19) &amp; "." &amp; RIGHT(BN312,3))&gt;=--('Data Sheet'!$A$19)), (--(INT('Data Sheet'!$A$19) &amp; "." &amp; RIGHT(BN312,3))&lt;=--('Data Sheet'!$B$19))),
                --(INT('Data Sheet'!$A$19) &amp; "." &amp; RIGHT(BN312,3)),
                --(INT('Data Sheet'!$B$19) &amp; "." &amp; RIGHT(BN312,3))
            )
        ),
        "OK"
    )
)</f>
        <v>OK</v>
      </c>
      <c r="P312" s="23" t="str">
        <f>IF(BR312&lt;&gt;"",
    IF(INT('Data Sheet'!$A$19)=INT('Data Sheet'!$B$15),
        --(INT('Data Sheet'!$A$15) &amp; "." &amp; BR312),
        IF(AND((--(INT('Data Sheet'!$A$15) &amp; "." &amp; BR312)&gt;=--('Data Sheet'!$A$15)), (--(INT('Data Sheet'!$A$15) &amp; "." &amp; BR312)&lt;=--('Data Sheet'!$B$15))),
            --(INT('Data Sheet'!$A$15) &amp; "." &amp; BR312),
            --(INT('Data Sheet'!$B$15) &amp; "." &amp; BR312)
        )
    ),
    IF(BQ312&lt;&gt;"",
        IF(INT('Data Sheet'!$A$15)=INT('Data Sheet'!$B$15),
            --(INT('Data Sheet'!$A$15) &amp; "." &amp; LEFT(BQ312,3)),
            IF(AND((--(INT('Data Sheet'!$A$15) &amp; "." &amp; LEFT(BQ312,3))&gt;=--('Data Sheet'!$A$15)), (--(INT('Data Sheet'!$A$15) &amp; "." &amp; LEFT(BQ312,3))&lt;=--('Data Sheet'!$B$15))),
                --(INT('Data Sheet'!$A$15) &amp; "." &amp; LEFT(BQ312,3)),
                --(INT('Data Sheet'!$B$15) &amp; "." &amp; LEFT(BQ312,3))
            )
        ),
        "OK"
    )
)</f>
        <v>OK</v>
      </c>
      <c r="Q312" s="23" t="str">
        <f>IF(BS312&lt;&gt;"",
    IF(INT('Data Sheet'!$A$19)=INT('Data Sheet'!$B$15),
        --(INT('Data Sheet'!$A$15) &amp; "." &amp; BS312),
        IF(AND((--(INT('Data Sheet'!$A$15) &amp; "." &amp; BS312)&gt;=--('Data Sheet'!$A$15)), (--(INT('Data Sheet'!$A$15) &amp; "." &amp; BS312)&lt;=--('Data Sheet'!$B$15))),
            --(INT('Data Sheet'!$A$15) &amp; "." &amp; BS312),
            --(INT('Data Sheet'!$B$15) &amp; "." &amp; BS312)
        )
    ),
    IF(BQ312&lt;&gt;"",
        IF(INT('Data Sheet'!$A$15)=INT('Data Sheet'!$B$15),
            --(INT('Data Sheet'!$A$15) &amp; "." &amp; RIGHT(BQ312,3)),
            IF(AND((--(INT('Data Sheet'!$A$15) &amp; "." &amp; RIGHT(BQ312,3))&gt;=--('Data Sheet'!$A$15)), (--(INT('Data Sheet'!$A$15) &amp; "." &amp; RIGHT(BQ312,3))&lt;=--('Data Sheet'!$B$15))),
                --(INT('Data Sheet'!$A$15) &amp; "." &amp; RIGHT(BQ312,3)),
                --(INT('Data Sheet'!$B$15) &amp; "." &amp; RIGHT(BQ312,3))
            )
        ),
        "OK"
    )
)</f>
        <v>OK</v>
      </c>
      <c r="R312" s="19"/>
      <c r="S312" s="19"/>
      <c r="T312" s="19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1"/>
      <c r="AU312" s="21"/>
      <c r="AV312" s="21"/>
      <c r="AW312" s="22"/>
      <c r="AX312" s="99"/>
      <c r="AY312" s="20"/>
      <c r="AZ312" s="20"/>
      <c r="BA312" s="22"/>
      <c r="BB312">
        <v>304</v>
      </c>
      <c r="BC312" s="80"/>
      <c r="BD312" s="80"/>
      <c r="BE312" s="80"/>
      <c r="BF312" s="80"/>
      <c r="BG312" s="32" t="str">
        <f t="shared" si="48"/>
        <v/>
      </c>
      <c r="BH312" s="78">
        <f t="shared" si="46"/>
        <v>0</v>
      </c>
      <c r="BI312" s="2">
        <f t="shared" si="49"/>
        <v>0</v>
      </c>
      <c r="BJ312" s="2">
        <f t="shared" si="50"/>
        <v>0</v>
      </c>
      <c r="BK312" s="2">
        <f t="shared" si="47"/>
        <v>0</v>
      </c>
    </row>
    <row r="313" spans="2:63" ht="15" customHeight="1" x14ac:dyDescent="0.25">
      <c r="B313" s="14">
        <v>305</v>
      </c>
      <c r="C313" s="95" t="str">
        <f t="shared" si="51"/>
        <v/>
      </c>
      <c r="D313" s="15" t="str">
        <f t="shared" si="56"/>
        <v>OK</v>
      </c>
      <c r="E313" s="16" t="e">
        <f>VLOOKUP('Data Sheet'!$B$8,'Data Sheet'!$I$2:$J$9,2,FALSE)</f>
        <v>#N/A</v>
      </c>
      <c r="F313" s="16" t="str">
        <f t="shared" si="52"/>
        <v/>
      </c>
      <c r="G313" s="103">
        <f t="shared" si="53"/>
        <v>0</v>
      </c>
      <c r="H313" s="17" t="s">
        <v>26</v>
      </c>
      <c r="I313" s="17" t="s">
        <v>26</v>
      </c>
      <c r="J313" s="17" t="str">
        <f>IF('Data Sheet'!$B$9="NC-50","N/A","OK")</f>
        <v>OK</v>
      </c>
      <c r="K313" s="17" t="str">
        <f>IF('Data Sheet'!$B$9="NC-50","N/A","OK")</f>
        <v>OK</v>
      </c>
      <c r="L313" s="17" t="str">
        <f t="shared" si="54"/>
        <v>OK</v>
      </c>
      <c r="M313" s="17" t="str">
        <f t="shared" si="55"/>
        <v>OK</v>
      </c>
      <c r="N313" s="18" t="str">
        <f>IF(BO313&lt;&gt;"",
    IF(INT('Data Sheet'!$A$19)=INT('Data Sheet'!$B$19),
        --(INT('Data Sheet'!$A$19) &amp; "." &amp; BO313),
        IF(AND((--(INT('Data Sheet'!$A$19) &amp; "." &amp; BO313)&gt;=--('Data Sheet'!$A$19)), (--(INT('Data Sheet'!$A$19) &amp; "." &amp; BO313)&lt;=--('Data Sheet'!$B$19))),
            --(INT('Data Sheet'!$A$19) &amp; "." &amp; BO313),
            --(INT('Data Sheet'!$B$19) &amp; "." &amp; BO313)
        )
    ),
    IF(BN313&lt;&gt;"",
        IF(INT('Data Sheet'!$A$19)=INT('Data Sheet'!$B$19),
            --(INT('Data Sheet'!$A$19) &amp; "." &amp; LEFT(BN313,3)),
            IF(AND((--(INT('Data Sheet'!$A$19) &amp; "." &amp; LEFT(BN313,3))&gt;=--('Data Sheet'!$A$19)), (--(INT('Data Sheet'!$A$19) &amp; "." &amp; LEFT(BN313,3))&lt;=--('Data Sheet'!$B$19))),
                --(INT('Data Sheet'!$A$19) &amp; "." &amp; LEFT(BN313,3)),
                --(INT('Data Sheet'!$B$19) &amp; "." &amp; LEFT(BN313,3))
            )
        ),
        "OK"
    )
)</f>
        <v>OK</v>
      </c>
      <c r="O313" s="23" t="str">
        <f>IF(BP313&lt;&gt;"",
    IF(INT('Data Sheet'!$A$19)=INT('Data Sheet'!$B$19),
        --(INT('Data Sheet'!$A$19) &amp; "." &amp; BP313),
        IF(AND((--(INT('Data Sheet'!$A$19) &amp; "." &amp; BP313)&gt;=--('Data Sheet'!$A$19)), (--(INT('Data Sheet'!$A$19) &amp; "." &amp; BP313)&lt;=--('Data Sheet'!$B$19))),
            --(INT('Data Sheet'!$A$19) &amp; "." &amp; BP313),
            --(INT('Data Sheet'!$B$19) &amp; "." &amp; BP313)
        )
    ),
    IF(BN313&lt;&gt;"",
        IF(INT('Data Sheet'!$A$19)=INT('Data Sheet'!$B$19),
            --(INT('Data Sheet'!$A$19) &amp; "." &amp; RIGHT(BN313,3)),
            IF(AND((--(INT('Data Sheet'!$A$19) &amp; "." &amp; RIGHT(BN313,3))&gt;=--('Data Sheet'!$A$19)), (--(INT('Data Sheet'!$A$19) &amp; "." &amp; RIGHT(BN313,3))&lt;=--('Data Sheet'!$B$19))),
                --(INT('Data Sheet'!$A$19) &amp; "." &amp; RIGHT(BN313,3)),
                --(INT('Data Sheet'!$B$19) &amp; "." &amp; RIGHT(BN313,3))
            )
        ),
        "OK"
    )
)</f>
        <v>OK</v>
      </c>
      <c r="P313" s="23" t="str">
        <f>IF(BR313&lt;&gt;"",
    IF(INT('Data Sheet'!$A$19)=INT('Data Sheet'!$B$15),
        --(INT('Data Sheet'!$A$15) &amp; "." &amp; BR313),
        IF(AND((--(INT('Data Sheet'!$A$15) &amp; "." &amp; BR313)&gt;=--('Data Sheet'!$A$15)), (--(INT('Data Sheet'!$A$15) &amp; "." &amp; BR313)&lt;=--('Data Sheet'!$B$15))),
            --(INT('Data Sheet'!$A$15) &amp; "." &amp; BR313),
            --(INT('Data Sheet'!$B$15) &amp; "." &amp; BR313)
        )
    ),
    IF(BQ313&lt;&gt;"",
        IF(INT('Data Sheet'!$A$15)=INT('Data Sheet'!$B$15),
            --(INT('Data Sheet'!$A$15) &amp; "." &amp; LEFT(BQ313,3)),
            IF(AND((--(INT('Data Sheet'!$A$15) &amp; "." &amp; LEFT(BQ313,3))&gt;=--('Data Sheet'!$A$15)), (--(INT('Data Sheet'!$A$15) &amp; "." &amp; LEFT(BQ313,3))&lt;=--('Data Sheet'!$B$15))),
                --(INT('Data Sheet'!$A$15) &amp; "." &amp; LEFT(BQ313,3)),
                --(INT('Data Sheet'!$B$15) &amp; "." &amp; LEFT(BQ313,3))
            )
        ),
        "OK"
    )
)</f>
        <v>OK</v>
      </c>
      <c r="Q313" s="23" t="str">
        <f>IF(BS313&lt;&gt;"",
    IF(INT('Data Sheet'!$A$19)=INT('Data Sheet'!$B$15),
        --(INT('Data Sheet'!$A$15) &amp; "." &amp; BS313),
        IF(AND((--(INT('Data Sheet'!$A$15) &amp; "." &amp; BS313)&gt;=--('Data Sheet'!$A$15)), (--(INT('Data Sheet'!$A$15) &amp; "." &amp; BS313)&lt;=--('Data Sheet'!$B$15))),
            --(INT('Data Sheet'!$A$15) &amp; "." &amp; BS313),
            --(INT('Data Sheet'!$B$15) &amp; "." &amp; BS313)
        )
    ),
    IF(BQ313&lt;&gt;"",
        IF(INT('Data Sheet'!$A$15)=INT('Data Sheet'!$B$15),
            --(INT('Data Sheet'!$A$15) &amp; "." &amp; RIGHT(BQ313,3)),
            IF(AND((--(INT('Data Sheet'!$A$15) &amp; "." &amp; RIGHT(BQ313,3))&gt;=--('Data Sheet'!$A$15)), (--(INT('Data Sheet'!$A$15) &amp; "." &amp; RIGHT(BQ313,3))&lt;=--('Data Sheet'!$B$15))),
                --(INT('Data Sheet'!$A$15) &amp; "." &amp; RIGHT(BQ313,3)),
                --(INT('Data Sheet'!$B$15) &amp; "." &amp; RIGHT(BQ313,3))
            )
        ),
        "OK"
    )
)</f>
        <v>OK</v>
      </c>
      <c r="R313" s="19"/>
      <c r="S313" s="19"/>
      <c r="T313" s="19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1"/>
      <c r="AU313" s="21"/>
      <c r="AV313" s="21"/>
      <c r="AW313" s="22"/>
      <c r="AX313" s="99"/>
      <c r="AY313" s="20"/>
      <c r="AZ313" s="20"/>
      <c r="BA313" s="22"/>
      <c r="BB313">
        <v>305</v>
      </c>
      <c r="BC313" s="80"/>
      <c r="BD313" s="80"/>
      <c r="BE313" s="80"/>
      <c r="BF313" s="80"/>
      <c r="BG313" s="32" t="str">
        <f t="shared" si="48"/>
        <v/>
      </c>
      <c r="BH313" s="78">
        <f t="shared" si="46"/>
        <v>0</v>
      </c>
      <c r="BI313" s="2">
        <f t="shared" si="49"/>
        <v>0</v>
      </c>
      <c r="BJ313" s="2">
        <f t="shared" si="50"/>
        <v>0</v>
      </c>
      <c r="BK313" s="2">
        <f t="shared" si="47"/>
        <v>0</v>
      </c>
    </row>
    <row r="314" spans="2:63" ht="15" customHeight="1" x14ac:dyDescent="0.25">
      <c r="B314" s="14">
        <v>306</v>
      </c>
      <c r="C314" s="95" t="str">
        <f t="shared" si="51"/>
        <v/>
      </c>
      <c r="D314" s="15" t="str">
        <f t="shared" si="56"/>
        <v>OK</v>
      </c>
      <c r="E314" s="16" t="e">
        <f>VLOOKUP('Data Sheet'!$B$8,'Data Sheet'!$I$2:$J$9,2,FALSE)</f>
        <v>#N/A</v>
      </c>
      <c r="F314" s="16" t="str">
        <f t="shared" si="52"/>
        <v/>
      </c>
      <c r="G314" s="103">
        <f t="shared" si="53"/>
        <v>0</v>
      </c>
      <c r="H314" s="17" t="s">
        <v>26</v>
      </c>
      <c r="I314" s="17" t="s">
        <v>26</v>
      </c>
      <c r="J314" s="17" t="str">
        <f>IF('Data Sheet'!$B$9="NC-50","N/A","OK")</f>
        <v>OK</v>
      </c>
      <c r="K314" s="17" t="str">
        <f>IF('Data Sheet'!$B$9="NC-50","N/A","OK")</f>
        <v>OK</v>
      </c>
      <c r="L314" s="17" t="str">
        <f t="shared" si="54"/>
        <v>OK</v>
      </c>
      <c r="M314" s="17" t="str">
        <f t="shared" si="55"/>
        <v>OK</v>
      </c>
      <c r="N314" s="18" t="str">
        <f>IF(BO314&lt;&gt;"",
    IF(INT('Data Sheet'!$A$19)=INT('Data Sheet'!$B$19),
        --(INT('Data Sheet'!$A$19) &amp; "." &amp; BO314),
        IF(AND((--(INT('Data Sheet'!$A$19) &amp; "." &amp; BO314)&gt;=--('Data Sheet'!$A$19)), (--(INT('Data Sheet'!$A$19) &amp; "." &amp; BO314)&lt;=--('Data Sheet'!$B$19))),
            --(INT('Data Sheet'!$A$19) &amp; "." &amp; BO314),
            --(INT('Data Sheet'!$B$19) &amp; "." &amp; BO314)
        )
    ),
    IF(BN314&lt;&gt;"",
        IF(INT('Data Sheet'!$A$19)=INT('Data Sheet'!$B$19),
            --(INT('Data Sheet'!$A$19) &amp; "." &amp; LEFT(BN314,3)),
            IF(AND((--(INT('Data Sheet'!$A$19) &amp; "." &amp; LEFT(BN314,3))&gt;=--('Data Sheet'!$A$19)), (--(INT('Data Sheet'!$A$19) &amp; "." &amp; LEFT(BN314,3))&lt;=--('Data Sheet'!$B$19))),
                --(INT('Data Sheet'!$A$19) &amp; "." &amp; LEFT(BN314,3)),
                --(INT('Data Sheet'!$B$19) &amp; "." &amp; LEFT(BN314,3))
            )
        ),
        "OK"
    )
)</f>
        <v>OK</v>
      </c>
      <c r="O314" s="23" t="str">
        <f>IF(BP314&lt;&gt;"",
    IF(INT('Data Sheet'!$A$19)=INT('Data Sheet'!$B$19),
        --(INT('Data Sheet'!$A$19) &amp; "." &amp; BP314),
        IF(AND((--(INT('Data Sheet'!$A$19) &amp; "." &amp; BP314)&gt;=--('Data Sheet'!$A$19)), (--(INT('Data Sheet'!$A$19) &amp; "." &amp; BP314)&lt;=--('Data Sheet'!$B$19))),
            --(INT('Data Sheet'!$A$19) &amp; "." &amp; BP314),
            --(INT('Data Sheet'!$B$19) &amp; "." &amp; BP314)
        )
    ),
    IF(BN314&lt;&gt;"",
        IF(INT('Data Sheet'!$A$19)=INT('Data Sheet'!$B$19),
            --(INT('Data Sheet'!$A$19) &amp; "." &amp; RIGHT(BN314,3)),
            IF(AND((--(INT('Data Sheet'!$A$19) &amp; "." &amp; RIGHT(BN314,3))&gt;=--('Data Sheet'!$A$19)), (--(INT('Data Sheet'!$A$19) &amp; "." &amp; RIGHT(BN314,3))&lt;=--('Data Sheet'!$B$19))),
                --(INT('Data Sheet'!$A$19) &amp; "." &amp; RIGHT(BN314,3)),
                --(INT('Data Sheet'!$B$19) &amp; "." &amp; RIGHT(BN314,3))
            )
        ),
        "OK"
    )
)</f>
        <v>OK</v>
      </c>
      <c r="P314" s="23" t="str">
        <f>IF(BR314&lt;&gt;"",
    IF(INT('Data Sheet'!$A$19)=INT('Data Sheet'!$B$15),
        --(INT('Data Sheet'!$A$15) &amp; "." &amp; BR314),
        IF(AND((--(INT('Data Sheet'!$A$15) &amp; "." &amp; BR314)&gt;=--('Data Sheet'!$A$15)), (--(INT('Data Sheet'!$A$15) &amp; "." &amp; BR314)&lt;=--('Data Sheet'!$B$15))),
            --(INT('Data Sheet'!$A$15) &amp; "." &amp; BR314),
            --(INT('Data Sheet'!$B$15) &amp; "." &amp; BR314)
        )
    ),
    IF(BQ314&lt;&gt;"",
        IF(INT('Data Sheet'!$A$15)=INT('Data Sheet'!$B$15),
            --(INT('Data Sheet'!$A$15) &amp; "." &amp; LEFT(BQ314,3)),
            IF(AND((--(INT('Data Sheet'!$A$15) &amp; "." &amp; LEFT(BQ314,3))&gt;=--('Data Sheet'!$A$15)), (--(INT('Data Sheet'!$A$15) &amp; "." &amp; LEFT(BQ314,3))&lt;=--('Data Sheet'!$B$15))),
                --(INT('Data Sheet'!$A$15) &amp; "." &amp; LEFT(BQ314,3)),
                --(INT('Data Sheet'!$B$15) &amp; "." &amp; LEFT(BQ314,3))
            )
        ),
        "OK"
    )
)</f>
        <v>OK</v>
      </c>
      <c r="Q314" s="23" t="str">
        <f>IF(BS314&lt;&gt;"",
    IF(INT('Data Sheet'!$A$19)=INT('Data Sheet'!$B$15),
        --(INT('Data Sheet'!$A$15) &amp; "." &amp; BS314),
        IF(AND((--(INT('Data Sheet'!$A$15) &amp; "." &amp; BS314)&gt;=--('Data Sheet'!$A$15)), (--(INT('Data Sheet'!$A$15) &amp; "." &amp; BS314)&lt;=--('Data Sheet'!$B$15))),
            --(INT('Data Sheet'!$A$15) &amp; "." &amp; BS314),
            --(INT('Data Sheet'!$B$15) &amp; "." &amp; BS314)
        )
    ),
    IF(BQ314&lt;&gt;"",
        IF(INT('Data Sheet'!$A$15)=INT('Data Sheet'!$B$15),
            --(INT('Data Sheet'!$A$15) &amp; "." &amp; RIGHT(BQ314,3)),
            IF(AND((--(INT('Data Sheet'!$A$15) &amp; "." &amp; RIGHT(BQ314,3))&gt;=--('Data Sheet'!$A$15)), (--(INT('Data Sheet'!$A$15) &amp; "." &amp; RIGHT(BQ314,3))&lt;=--('Data Sheet'!$B$15))),
                --(INT('Data Sheet'!$A$15) &amp; "." &amp; RIGHT(BQ314,3)),
                --(INT('Data Sheet'!$B$15) &amp; "." &amp; RIGHT(BQ314,3))
            )
        ),
        "OK"
    )
)</f>
        <v>OK</v>
      </c>
      <c r="R314" s="19"/>
      <c r="S314" s="19"/>
      <c r="T314" s="19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1"/>
      <c r="AU314" s="21"/>
      <c r="AV314" s="21"/>
      <c r="AW314" s="22"/>
      <c r="AX314" s="99"/>
      <c r="AY314" s="20"/>
      <c r="AZ314" s="20"/>
      <c r="BA314" s="22"/>
      <c r="BB314">
        <v>306</v>
      </c>
      <c r="BC314" s="80"/>
      <c r="BD314" s="80"/>
      <c r="BE314" s="80"/>
      <c r="BF314" s="80"/>
      <c r="BG314" s="32" t="str">
        <f t="shared" si="48"/>
        <v/>
      </c>
      <c r="BH314" s="78">
        <f t="shared" si="46"/>
        <v>0</v>
      </c>
      <c r="BI314" s="2">
        <f t="shared" si="49"/>
        <v>0</v>
      </c>
      <c r="BJ314" s="2">
        <f t="shared" si="50"/>
        <v>0</v>
      </c>
      <c r="BK314" s="2">
        <f t="shared" si="47"/>
        <v>0</v>
      </c>
    </row>
    <row r="315" spans="2:63" ht="15" customHeight="1" x14ac:dyDescent="0.25">
      <c r="B315" s="14">
        <v>307</v>
      </c>
      <c r="C315" s="95" t="str">
        <f t="shared" si="51"/>
        <v/>
      </c>
      <c r="D315" s="15" t="str">
        <f t="shared" si="56"/>
        <v>OK</v>
      </c>
      <c r="E315" s="16" t="e">
        <f>VLOOKUP('Data Sheet'!$B$8,'Data Sheet'!$I$2:$J$9,2,FALSE)</f>
        <v>#N/A</v>
      </c>
      <c r="F315" s="16" t="str">
        <f t="shared" si="52"/>
        <v/>
      </c>
      <c r="G315" s="103">
        <f t="shared" si="53"/>
        <v>0</v>
      </c>
      <c r="H315" s="17" t="s">
        <v>26</v>
      </c>
      <c r="I315" s="17" t="s">
        <v>26</v>
      </c>
      <c r="J315" s="17" t="str">
        <f>IF('Data Sheet'!$B$9="NC-50","N/A","OK")</f>
        <v>OK</v>
      </c>
      <c r="K315" s="17" t="str">
        <f>IF('Data Sheet'!$B$9="NC-50","N/A","OK")</f>
        <v>OK</v>
      </c>
      <c r="L315" s="17" t="str">
        <f t="shared" si="54"/>
        <v>OK</v>
      </c>
      <c r="M315" s="17" t="str">
        <f t="shared" si="55"/>
        <v>OK</v>
      </c>
      <c r="N315" s="18" t="str">
        <f>IF(BO315&lt;&gt;"",
    IF(INT('Data Sheet'!$A$19)=INT('Data Sheet'!$B$19),
        --(INT('Data Sheet'!$A$19) &amp; "." &amp; BO315),
        IF(AND((--(INT('Data Sheet'!$A$19) &amp; "." &amp; BO315)&gt;=--('Data Sheet'!$A$19)), (--(INT('Data Sheet'!$A$19) &amp; "." &amp; BO315)&lt;=--('Data Sheet'!$B$19))),
            --(INT('Data Sheet'!$A$19) &amp; "." &amp; BO315),
            --(INT('Data Sheet'!$B$19) &amp; "." &amp; BO315)
        )
    ),
    IF(BN315&lt;&gt;"",
        IF(INT('Data Sheet'!$A$19)=INT('Data Sheet'!$B$19),
            --(INT('Data Sheet'!$A$19) &amp; "." &amp; LEFT(BN315,3)),
            IF(AND((--(INT('Data Sheet'!$A$19) &amp; "." &amp; LEFT(BN315,3))&gt;=--('Data Sheet'!$A$19)), (--(INT('Data Sheet'!$A$19) &amp; "." &amp; LEFT(BN315,3))&lt;=--('Data Sheet'!$B$19))),
                --(INT('Data Sheet'!$A$19) &amp; "." &amp; LEFT(BN315,3)),
                --(INT('Data Sheet'!$B$19) &amp; "." &amp; LEFT(BN315,3))
            )
        ),
        "OK"
    )
)</f>
        <v>OK</v>
      </c>
      <c r="O315" s="23" t="str">
        <f>IF(BP315&lt;&gt;"",
    IF(INT('Data Sheet'!$A$19)=INT('Data Sheet'!$B$19),
        --(INT('Data Sheet'!$A$19) &amp; "." &amp; BP315),
        IF(AND((--(INT('Data Sheet'!$A$19) &amp; "." &amp; BP315)&gt;=--('Data Sheet'!$A$19)), (--(INT('Data Sheet'!$A$19) &amp; "." &amp; BP315)&lt;=--('Data Sheet'!$B$19))),
            --(INT('Data Sheet'!$A$19) &amp; "." &amp; BP315),
            --(INT('Data Sheet'!$B$19) &amp; "." &amp; BP315)
        )
    ),
    IF(BN315&lt;&gt;"",
        IF(INT('Data Sheet'!$A$19)=INT('Data Sheet'!$B$19),
            --(INT('Data Sheet'!$A$19) &amp; "." &amp; RIGHT(BN315,3)),
            IF(AND((--(INT('Data Sheet'!$A$19) &amp; "." &amp; RIGHT(BN315,3))&gt;=--('Data Sheet'!$A$19)), (--(INT('Data Sheet'!$A$19) &amp; "." &amp; RIGHT(BN315,3))&lt;=--('Data Sheet'!$B$19))),
                --(INT('Data Sheet'!$A$19) &amp; "." &amp; RIGHT(BN315,3)),
                --(INT('Data Sheet'!$B$19) &amp; "." &amp; RIGHT(BN315,3))
            )
        ),
        "OK"
    )
)</f>
        <v>OK</v>
      </c>
      <c r="P315" s="23" t="str">
        <f>IF(BR315&lt;&gt;"",
    IF(INT('Data Sheet'!$A$19)=INT('Data Sheet'!$B$15),
        --(INT('Data Sheet'!$A$15) &amp; "." &amp; BR315),
        IF(AND((--(INT('Data Sheet'!$A$15) &amp; "." &amp; BR315)&gt;=--('Data Sheet'!$A$15)), (--(INT('Data Sheet'!$A$15) &amp; "." &amp; BR315)&lt;=--('Data Sheet'!$B$15))),
            --(INT('Data Sheet'!$A$15) &amp; "." &amp; BR315),
            --(INT('Data Sheet'!$B$15) &amp; "." &amp; BR315)
        )
    ),
    IF(BQ315&lt;&gt;"",
        IF(INT('Data Sheet'!$A$15)=INT('Data Sheet'!$B$15),
            --(INT('Data Sheet'!$A$15) &amp; "." &amp; LEFT(BQ315,3)),
            IF(AND((--(INT('Data Sheet'!$A$15) &amp; "." &amp; LEFT(BQ315,3))&gt;=--('Data Sheet'!$A$15)), (--(INT('Data Sheet'!$A$15) &amp; "." &amp; LEFT(BQ315,3))&lt;=--('Data Sheet'!$B$15))),
                --(INT('Data Sheet'!$A$15) &amp; "." &amp; LEFT(BQ315,3)),
                --(INT('Data Sheet'!$B$15) &amp; "." &amp; LEFT(BQ315,3))
            )
        ),
        "OK"
    )
)</f>
        <v>OK</v>
      </c>
      <c r="Q315" s="23" t="str">
        <f>IF(BS315&lt;&gt;"",
    IF(INT('Data Sheet'!$A$19)=INT('Data Sheet'!$B$15),
        --(INT('Data Sheet'!$A$15) &amp; "." &amp; BS315),
        IF(AND((--(INT('Data Sheet'!$A$15) &amp; "." &amp; BS315)&gt;=--('Data Sheet'!$A$15)), (--(INT('Data Sheet'!$A$15) &amp; "." &amp; BS315)&lt;=--('Data Sheet'!$B$15))),
            --(INT('Data Sheet'!$A$15) &amp; "." &amp; BS315),
            --(INT('Data Sheet'!$B$15) &amp; "." &amp; BS315)
        )
    ),
    IF(BQ315&lt;&gt;"",
        IF(INT('Data Sheet'!$A$15)=INT('Data Sheet'!$B$15),
            --(INT('Data Sheet'!$A$15) &amp; "." &amp; RIGHT(BQ315,3)),
            IF(AND((--(INT('Data Sheet'!$A$15) &amp; "." &amp; RIGHT(BQ315,3))&gt;=--('Data Sheet'!$A$15)), (--(INT('Data Sheet'!$A$15) &amp; "." &amp; RIGHT(BQ315,3))&lt;=--('Data Sheet'!$B$15))),
                --(INT('Data Sheet'!$A$15) &amp; "." &amp; RIGHT(BQ315,3)),
                --(INT('Data Sheet'!$B$15) &amp; "." &amp; RIGHT(BQ315,3))
            )
        ),
        "OK"
    )
)</f>
        <v>OK</v>
      </c>
      <c r="R315" s="19"/>
      <c r="S315" s="19"/>
      <c r="T315" s="19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1"/>
      <c r="AU315" s="21"/>
      <c r="AV315" s="21"/>
      <c r="AW315" s="22"/>
      <c r="AX315" s="99"/>
      <c r="AY315" s="20"/>
      <c r="AZ315" s="20"/>
      <c r="BA315" s="22"/>
      <c r="BB315">
        <v>307</v>
      </c>
      <c r="BC315" s="80"/>
      <c r="BD315" s="80"/>
      <c r="BE315" s="80"/>
      <c r="BF315" s="80"/>
      <c r="BG315" s="32" t="str">
        <f t="shared" si="48"/>
        <v/>
      </c>
      <c r="BH315" s="78">
        <f t="shared" si="46"/>
        <v>0</v>
      </c>
      <c r="BI315" s="2">
        <f t="shared" si="49"/>
        <v>0</v>
      </c>
      <c r="BJ315" s="2">
        <f t="shared" si="50"/>
        <v>0</v>
      </c>
      <c r="BK315" s="2">
        <f t="shared" si="47"/>
        <v>0</v>
      </c>
    </row>
    <row r="316" spans="2:63" ht="15" customHeight="1" x14ac:dyDescent="0.25">
      <c r="B316" s="14">
        <v>308</v>
      </c>
      <c r="C316" s="95" t="str">
        <f t="shared" si="51"/>
        <v/>
      </c>
      <c r="D316" s="15" t="str">
        <f t="shared" si="56"/>
        <v>OK</v>
      </c>
      <c r="E316" s="16" t="e">
        <f>VLOOKUP('Data Sheet'!$B$8,'Data Sheet'!$I$2:$J$9,2,FALSE)</f>
        <v>#N/A</v>
      </c>
      <c r="F316" s="16" t="str">
        <f t="shared" si="52"/>
        <v/>
      </c>
      <c r="G316" s="103">
        <f t="shared" si="53"/>
        <v>0</v>
      </c>
      <c r="H316" s="17" t="s">
        <v>26</v>
      </c>
      <c r="I316" s="17" t="s">
        <v>26</v>
      </c>
      <c r="J316" s="17" t="str">
        <f>IF('Data Sheet'!$B$9="NC-50","N/A","OK")</f>
        <v>OK</v>
      </c>
      <c r="K316" s="17" t="str">
        <f>IF('Data Sheet'!$B$9="NC-50","N/A","OK")</f>
        <v>OK</v>
      </c>
      <c r="L316" s="17" t="str">
        <f t="shared" si="54"/>
        <v>OK</v>
      </c>
      <c r="M316" s="17" t="str">
        <f t="shared" si="55"/>
        <v>OK</v>
      </c>
      <c r="N316" s="18" t="str">
        <f>IF(BO316&lt;&gt;"",
    IF(INT('Data Sheet'!$A$19)=INT('Data Sheet'!$B$19),
        --(INT('Data Sheet'!$A$19) &amp; "." &amp; BO316),
        IF(AND((--(INT('Data Sheet'!$A$19) &amp; "." &amp; BO316)&gt;=--('Data Sheet'!$A$19)), (--(INT('Data Sheet'!$A$19) &amp; "." &amp; BO316)&lt;=--('Data Sheet'!$B$19))),
            --(INT('Data Sheet'!$A$19) &amp; "." &amp; BO316),
            --(INT('Data Sheet'!$B$19) &amp; "." &amp; BO316)
        )
    ),
    IF(BN316&lt;&gt;"",
        IF(INT('Data Sheet'!$A$19)=INT('Data Sheet'!$B$19),
            --(INT('Data Sheet'!$A$19) &amp; "." &amp; LEFT(BN316,3)),
            IF(AND((--(INT('Data Sheet'!$A$19) &amp; "." &amp; LEFT(BN316,3))&gt;=--('Data Sheet'!$A$19)), (--(INT('Data Sheet'!$A$19) &amp; "." &amp; LEFT(BN316,3))&lt;=--('Data Sheet'!$B$19))),
                --(INT('Data Sheet'!$A$19) &amp; "." &amp; LEFT(BN316,3)),
                --(INT('Data Sheet'!$B$19) &amp; "." &amp; LEFT(BN316,3))
            )
        ),
        "OK"
    )
)</f>
        <v>OK</v>
      </c>
      <c r="O316" s="23" t="str">
        <f>IF(BP316&lt;&gt;"",
    IF(INT('Data Sheet'!$A$19)=INT('Data Sheet'!$B$19),
        --(INT('Data Sheet'!$A$19) &amp; "." &amp; BP316),
        IF(AND((--(INT('Data Sheet'!$A$19) &amp; "." &amp; BP316)&gt;=--('Data Sheet'!$A$19)), (--(INT('Data Sheet'!$A$19) &amp; "." &amp; BP316)&lt;=--('Data Sheet'!$B$19))),
            --(INT('Data Sheet'!$A$19) &amp; "." &amp; BP316),
            --(INT('Data Sheet'!$B$19) &amp; "." &amp; BP316)
        )
    ),
    IF(BN316&lt;&gt;"",
        IF(INT('Data Sheet'!$A$19)=INT('Data Sheet'!$B$19),
            --(INT('Data Sheet'!$A$19) &amp; "." &amp; RIGHT(BN316,3)),
            IF(AND((--(INT('Data Sheet'!$A$19) &amp; "." &amp; RIGHT(BN316,3))&gt;=--('Data Sheet'!$A$19)), (--(INT('Data Sheet'!$A$19) &amp; "." &amp; RIGHT(BN316,3))&lt;=--('Data Sheet'!$B$19))),
                --(INT('Data Sheet'!$A$19) &amp; "." &amp; RIGHT(BN316,3)),
                --(INT('Data Sheet'!$B$19) &amp; "." &amp; RIGHT(BN316,3))
            )
        ),
        "OK"
    )
)</f>
        <v>OK</v>
      </c>
      <c r="P316" s="23" t="str">
        <f>IF(BR316&lt;&gt;"",
    IF(INT('Data Sheet'!$A$19)=INT('Data Sheet'!$B$15),
        --(INT('Data Sheet'!$A$15) &amp; "." &amp; BR316),
        IF(AND((--(INT('Data Sheet'!$A$15) &amp; "." &amp; BR316)&gt;=--('Data Sheet'!$A$15)), (--(INT('Data Sheet'!$A$15) &amp; "." &amp; BR316)&lt;=--('Data Sheet'!$B$15))),
            --(INT('Data Sheet'!$A$15) &amp; "." &amp; BR316),
            --(INT('Data Sheet'!$B$15) &amp; "." &amp; BR316)
        )
    ),
    IF(BQ316&lt;&gt;"",
        IF(INT('Data Sheet'!$A$15)=INT('Data Sheet'!$B$15),
            --(INT('Data Sheet'!$A$15) &amp; "." &amp; LEFT(BQ316,3)),
            IF(AND((--(INT('Data Sheet'!$A$15) &amp; "." &amp; LEFT(BQ316,3))&gt;=--('Data Sheet'!$A$15)), (--(INT('Data Sheet'!$A$15) &amp; "." &amp; LEFT(BQ316,3))&lt;=--('Data Sheet'!$B$15))),
                --(INT('Data Sheet'!$A$15) &amp; "." &amp; LEFT(BQ316,3)),
                --(INT('Data Sheet'!$B$15) &amp; "." &amp; LEFT(BQ316,3))
            )
        ),
        "OK"
    )
)</f>
        <v>OK</v>
      </c>
      <c r="Q316" s="23" t="str">
        <f>IF(BS316&lt;&gt;"",
    IF(INT('Data Sheet'!$A$19)=INT('Data Sheet'!$B$15),
        --(INT('Data Sheet'!$A$15) &amp; "." &amp; BS316),
        IF(AND((--(INT('Data Sheet'!$A$15) &amp; "." &amp; BS316)&gt;=--('Data Sheet'!$A$15)), (--(INT('Data Sheet'!$A$15) &amp; "." &amp; BS316)&lt;=--('Data Sheet'!$B$15))),
            --(INT('Data Sheet'!$A$15) &amp; "." &amp; BS316),
            --(INT('Data Sheet'!$B$15) &amp; "." &amp; BS316)
        )
    ),
    IF(BQ316&lt;&gt;"",
        IF(INT('Data Sheet'!$A$15)=INT('Data Sheet'!$B$15),
            --(INT('Data Sheet'!$A$15) &amp; "." &amp; RIGHT(BQ316,3)),
            IF(AND((--(INT('Data Sheet'!$A$15) &amp; "." &amp; RIGHT(BQ316,3))&gt;=--('Data Sheet'!$A$15)), (--(INT('Data Sheet'!$A$15) &amp; "." &amp; RIGHT(BQ316,3))&lt;=--('Data Sheet'!$B$15))),
                --(INT('Data Sheet'!$A$15) &amp; "." &amp; RIGHT(BQ316,3)),
                --(INT('Data Sheet'!$B$15) &amp; "." &amp; RIGHT(BQ316,3))
            )
        ),
        "OK"
    )
)</f>
        <v>OK</v>
      </c>
      <c r="R316" s="19"/>
      <c r="S316" s="19"/>
      <c r="T316" s="19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1"/>
      <c r="AU316" s="21"/>
      <c r="AV316" s="21"/>
      <c r="AW316" s="22"/>
      <c r="AX316" s="99"/>
      <c r="AY316" s="20"/>
      <c r="AZ316" s="20"/>
      <c r="BA316" s="22"/>
      <c r="BB316">
        <v>308</v>
      </c>
      <c r="BC316" s="80"/>
      <c r="BD316" s="80"/>
      <c r="BE316" s="80"/>
      <c r="BF316" s="80"/>
      <c r="BG316" s="32" t="str">
        <f t="shared" si="48"/>
        <v/>
      </c>
      <c r="BH316" s="78">
        <f t="shared" si="46"/>
        <v>0</v>
      </c>
      <c r="BI316" s="2">
        <f t="shared" si="49"/>
        <v>0</v>
      </c>
      <c r="BJ316" s="2">
        <f t="shared" si="50"/>
        <v>0</v>
      </c>
      <c r="BK316" s="2">
        <f t="shared" si="47"/>
        <v>0</v>
      </c>
    </row>
    <row r="317" spans="2:63" ht="15" customHeight="1" x14ac:dyDescent="0.25">
      <c r="B317" s="14">
        <v>309</v>
      </c>
      <c r="C317" s="95" t="str">
        <f t="shared" si="51"/>
        <v/>
      </c>
      <c r="D317" s="15" t="str">
        <f t="shared" si="56"/>
        <v>OK</v>
      </c>
      <c r="E317" s="16" t="e">
        <f>VLOOKUP('Data Sheet'!$B$8,'Data Sheet'!$I$2:$J$9,2,FALSE)</f>
        <v>#N/A</v>
      </c>
      <c r="F317" s="16" t="str">
        <f t="shared" si="52"/>
        <v/>
      </c>
      <c r="G317" s="103">
        <f t="shared" si="53"/>
        <v>0</v>
      </c>
      <c r="H317" s="17" t="s">
        <v>26</v>
      </c>
      <c r="I317" s="17" t="s">
        <v>26</v>
      </c>
      <c r="J317" s="17" t="str">
        <f>IF('Data Sheet'!$B$9="NC-50","N/A","OK")</f>
        <v>OK</v>
      </c>
      <c r="K317" s="17" t="str">
        <f>IF('Data Sheet'!$B$9="NC-50","N/A","OK")</f>
        <v>OK</v>
      </c>
      <c r="L317" s="17" t="str">
        <f t="shared" si="54"/>
        <v>OK</v>
      </c>
      <c r="M317" s="17" t="str">
        <f t="shared" si="55"/>
        <v>OK</v>
      </c>
      <c r="N317" s="18" t="str">
        <f>IF(BO317&lt;&gt;"",
    IF(INT('Data Sheet'!$A$19)=INT('Data Sheet'!$B$19),
        --(INT('Data Sheet'!$A$19) &amp; "." &amp; BO317),
        IF(AND((--(INT('Data Sheet'!$A$19) &amp; "." &amp; BO317)&gt;=--('Data Sheet'!$A$19)), (--(INT('Data Sheet'!$A$19) &amp; "." &amp; BO317)&lt;=--('Data Sheet'!$B$19))),
            --(INT('Data Sheet'!$A$19) &amp; "." &amp; BO317),
            --(INT('Data Sheet'!$B$19) &amp; "." &amp; BO317)
        )
    ),
    IF(BN317&lt;&gt;"",
        IF(INT('Data Sheet'!$A$19)=INT('Data Sheet'!$B$19),
            --(INT('Data Sheet'!$A$19) &amp; "." &amp; LEFT(BN317,3)),
            IF(AND((--(INT('Data Sheet'!$A$19) &amp; "." &amp; LEFT(BN317,3))&gt;=--('Data Sheet'!$A$19)), (--(INT('Data Sheet'!$A$19) &amp; "." &amp; LEFT(BN317,3))&lt;=--('Data Sheet'!$B$19))),
                --(INT('Data Sheet'!$A$19) &amp; "." &amp; LEFT(BN317,3)),
                --(INT('Data Sheet'!$B$19) &amp; "." &amp; LEFT(BN317,3))
            )
        ),
        "OK"
    )
)</f>
        <v>OK</v>
      </c>
      <c r="O317" s="23" t="str">
        <f>IF(BP317&lt;&gt;"",
    IF(INT('Data Sheet'!$A$19)=INT('Data Sheet'!$B$19),
        --(INT('Data Sheet'!$A$19) &amp; "." &amp; BP317),
        IF(AND((--(INT('Data Sheet'!$A$19) &amp; "." &amp; BP317)&gt;=--('Data Sheet'!$A$19)), (--(INT('Data Sheet'!$A$19) &amp; "." &amp; BP317)&lt;=--('Data Sheet'!$B$19))),
            --(INT('Data Sheet'!$A$19) &amp; "." &amp; BP317),
            --(INT('Data Sheet'!$B$19) &amp; "." &amp; BP317)
        )
    ),
    IF(BN317&lt;&gt;"",
        IF(INT('Data Sheet'!$A$19)=INT('Data Sheet'!$B$19),
            --(INT('Data Sheet'!$A$19) &amp; "." &amp; RIGHT(BN317,3)),
            IF(AND((--(INT('Data Sheet'!$A$19) &amp; "." &amp; RIGHT(BN317,3))&gt;=--('Data Sheet'!$A$19)), (--(INT('Data Sheet'!$A$19) &amp; "." &amp; RIGHT(BN317,3))&lt;=--('Data Sheet'!$B$19))),
                --(INT('Data Sheet'!$A$19) &amp; "." &amp; RIGHT(BN317,3)),
                --(INT('Data Sheet'!$B$19) &amp; "." &amp; RIGHT(BN317,3))
            )
        ),
        "OK"
    )
)</f>
        <v>OK</v>
      </c>
      <c r="P317" s="23" t="str">
        <f>IF(BR317&lt;&gt;"",
    IF(INT('Data Sheet'!$A$19)=INT('Data Sheet'!$B$15),
        --(INT('Data Sheet'!$A$15) &amp; "." &amp; BR317),
        IF(AND((--(INT('Data Sheet'!$A$15) &amp; "." &amp; BR317)&gt;=--('Data Sheet'!$A$15)), (--(INT('Data Sheet'!$A$15) &amp; "." &amp; BR317)&lt;=--('Data Sheet'!$B$15))),
            --(INT('Data Sheet'!$A$15) &amp; "." &amp; BR317),
            --(INT('Data Sheet'!$B$15) &amp; "." &amp; BR317)
        )
    ),
    IF(BQ317&lt;&gt;"",
        IF(INT('Data Sheet'!$A$15)=INT('Data Sheet'!$B$15),
            --(INT('Data Sheet'!$A$15) &amp; "." &amp; LEFT(BQ317,3)),
            IF(AND((--(INT('Data Sheet'!$A$15) &amp; "." &amp; LEFT(BQ317,3))&gt;=--('Data Sheet'!$A$15)), (--(INT('Data Sheet'!$A$15) &amp; "." &amp; LEFT(BQ317,3))&lt;=--('Data Sheet'!$B$15))),
                --(INT('Data Sheet'!$A$15) &amp; "." &amp; LEFT(BQ317,3)),
                --(INT('Data Sheet'!$B$15) &amp; "." &amp; LEFT(BQ317,3))
            )
        ),
        "OK"
    )
)</f>
        <v>OK</v>
      </c>
      <c r="Q317" s="23" t="str">
        <f>IF(BS317&lt;&gt;"",
    IF(INT('Data Sheet'!$A$19)=INT('Data Sheet'!$B$15),
        --(INT('Data Sheet'!$A$15) &amp; "." &amp; BS317),
        IF(AND((--(INT('Data Sheet'!$A$15) &amp; "." &amp; BS317)&gt;=--('Data Sheet'!$A$15)), (--(INT('Data Sheet'!$A$15) &amp; "." &amp; BS317)&lt;=--('Data Sheet'!$B$15))),
            --(INT('Data Sheet'!$A$15) &amp; "." &amp; BS317),
            --(INT('Data Sheet'!$B$15) &amp; "." &amp; BS317)
        )
    ),
    IF(BQ317&lt;&gt;"",
        IF(INT('Data Sheet'!$A$15)=INT('Data Sheet'!$B$15),
            --(INT('Data Sheet'!$A$15) &amp; "." &amp; RIGHT(BQ317,3)),
            IF(AND((--(INT('Data Sheet'!$A$15) &amp; "." &amp; RIGHT(BQ317,3))&gt;=--('Data Sheet'!$A$15)), (--(INT('Data Sheet'!$A$15) &amp; "." &amp; RIGHT(BQ317,3))&lt;=--('Data Sheet'!$B$15))),
                --(INT('Data Sheet'!$A$15) &amp; "." &amp; RIGHT(BQ317,3)),
                --(INT('Data Sheet'!$B$15) &amp; "." &amp; RIGHT(BQ317,3))
            )
        ),
        "OK"
    )
)</f>
        <v>OK</v>
      </c>
      <c r="R317" s="19"/>
      <c r="S317" s="19"/>
      <c r="T317" s="19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1"/>
      <c r="AU317" s="21"/>
      <c r="AV317" s="21"/>
      <c r="AW317" s="22"/>
      <c r="AX317" s="99"/>
      <c r="AY317" s="20"/>
      <c r="AZ317" s="20"/>
      <c r="BA317" s="22"/>
      <c r="BB317">
        <v>309</v>
      </c>
      <c r="BC317" s="80"/>
      <c r="BD317" s="80"/>
      <c r="BE317" s="80"/>
      <c r="BF317" s="80"/>
      <c r="BG317" s="32" t="str">
        <f t="shared" si="48"/>
        <v/>
      </c>
      <c r="BH317" s="78">
        <f t="shared" si="46"/>
        <v>0</v>
      </c>
      <c r="BI317" s="2">
        <f t="shared" si="49"/>
        <v>0</v>
      </c>
      <c r="BJ317" s="2">
        <f t="shared" si="50"/>
        <v>0</v>
      </c>
      <c r="BK317" s="2">
        <f t="shared" si="47"/>
        <v>0</v>
      </c>
    </row>
    <row r="318" spans="2:63" ht="15" customHeight="1" x14ac:dyDescent="0.25">
      <c r="B318" s="14">
        <v>310</v>
      </c>
      <c r="C318" s="95" t="str">
        <f t="shared" si="51"/>
        <v/>
      </c>
      <c r="D318" s="15" t="str">
        <f t="shared" si="56"/>
        <v>OK</v>
      </c>
      <c r="E318" s="16" t="e">
        <f>VLOOKUP('Data Sheet'!$B$8,'Data Sheet'!$I$2:$J$9,2,FALSE)</f>
        <v>#N/A</v>
      </c>
      <c r="F318" s="16" t="str">
        <f t="shared" si="52"/>
        <v/>
      </c>
      <c r="G318" s="103">
        <f t="shared" si="53"/>
        <v>0</v>
      </c>
      <c r="H318" s="17" t="s">
        <v>26</v>
      </c>
      <c r="I318" s="17" t="s">
        <v>26</v>
      </c>
      <c r="J318" s="17" t="str">
        <f>IF('Data Sheet'!$B$9="NC-50","N/A","OK")</f>
        <v>OK</v>
      </c>
      <c r="K318" s="17" t="str">
        <f>IF('Data Sheet'!$B$9="NC-50","N/A","OK")</f>
        <v>OK</v>
      </c>
      <c r="L318" s="17" t="str">
        <f t="shared" si="54"/>
        <v>OK</v>
      </c>
      <c r="M318" s="17" t="str">
        <f t="shared" si="55"/>
        <v>OK</v>
      </c>
      <c r="N318" s="18" t="str">
        <f>IF(BO318&lt;&gt;"",
    IF(INT('Data Sheet'!$A$19)=INT('Data Sheet'!$B$19),
        --(INT('Data Sheet'!$A$19) &amp; "." &amp; BO318),
        IF(AND((--(INT('Data Sheet'!$A$19) &amp; "." &amp; BO318)&gt;=--('Data Sheet'!$A$19)), (--(INT('Data Sheet'!$A$19) &amp; "." &amp; BO318)&lt;=--('Data Sheet'!$B$19))),
            --(INT('Data Sheet'!$A$19) &amp; "." &amp; BO318),
            --(INT('Data Sheet'!$B$19) &amp; "." &amp; BO318)
        )
    ),
    IF(BN318&lt;&gt;"",
        IF(INT('Data Sheet'!$A$19)=INT('Data Sheet'!$B$19),
            --(INT('Data Sheet'!$A$19) &amp; "." &amp; LEFT(BN318,3)),
            IF(AND((--(INT('Data Sheet'!$A$19) &amp; "." &amp; LEFT(BN318,3))&gt;=--('Data Sheet'!$A$19)), (--(INT('Data Sheet'!$A$19) &amp; "." &amp; LEFT(BN318,3))&lt;=--('Data Sheet'!$B$19))),
                --(INT('Data Sheet'!$A$19) &amp; "." &amp; LEFT(BN318,3)),
                --(INT('Data Sheet'!$B$19) &amp; "." &amp; LEFT(BN318,3))
            )
        ),
        "OK"
    )
)</f>
        <v>OK</v>
      </c>
      <c r="O318" s="23" t="str">
        <f>IF(BP318&lt;&gt;"",
    IF(INT('Data Sheet'!$A$19)=INT('Data Sheet'!$B$19),
        --(INT('Data Sheet'!$A$19) &amp; "." &amp; BP318),
        IF(AND((--(INT('Data Sheet'!$A$19) &amp; "." &amp; BP318)&gt;=--('Data Sheet'!$A$19)), (--(INT('Data Sheet'!$A$19) &amp; "." &amp; BP318)&lt;=--('Data Sheet'!$B$19))),
            --(INT('Data Sheet'!$A$19) &amp; "." &amp; BP318),
            --(INT('Data Sheet'!$B$19) &amp; "." &amp; BP318)
        )
    ),
    IF(BN318&lt;&gt;"",
        IF(INT('Data Sheet'!$A$19)=INT('Data Sheet'!$B$19),
            --(INT('Data Sheet'!$A$19) &amp; "." &amp; RIGHT(BN318,3)),
            IF(AND((--(INT('Data Sheet'!$A$19) &amp; "." &amp; RIGHT(BN318,3))&gt;=--('Data Sheet'!$A$19)), (--(INT('Data Sheet'!$A$19) &amp; "." &amp; RIGHT(BN318,3))&lt;=--('Data Sheet'!$B$19))),
                --(INT('Data Sheet'!$A$19) &amp; "." &amp; RIGHT(BN318,3)),
                --(INT('Data Sheet'!$B$19) &amp; "." &amp; RIGHT(BN318,3))
            )
        ),
        "OK"
    )
)</f>
        <v>OK</v>
      </c>
      <c r="P318" s="23" t="str">
        <f>IF(BR318&lt;&gt;"",
    IF(INT('Data Sheet'!$A$19)=INT('Data Sheet'!$B$15),
        --(INT('Data Sheet'!$A$15) &amp; "." &amp; BR318),
        IF(AND((--(INT('Data Sheet'!$A$15) &amp; "." &amp; BR318)&gt;=--('Data Sheet'!$A$15)), (--(INT('Data Sheet'!$A$15) &amp; "." &amp; BR318)&lt;=--('Data Sheet'!$B$15))),
            --(INT('Data Sheet'!$A$15) &amp; "." &amp; BR318),
            --(INT('Data Sheet'!$B$15) &amp; "." &amp; BR318)
        )
    ),
    IF(BQ318&lt;&gt;"",
        IF(INT('Data Sheet'!$A$15)=INT('Data Sheet'!$B$15),
            --(INT('Data Sheet'!$A$15) &amp; "." &amp; LEFT(BQ318,3)),
            IF(AND((--(INT('Data Sheet'!$A$15) &amp; "." &amp; LEFT(BQ318,3))&gt;=--('Data Sheet'!$A$15)), (--(INT('Data Sheet'!$A$15) &amp; "." &amp; LEFT(BQ318,3))&lt;=--('Data Sheet'!$B$15))),
                --(INT('Data Sheet'!$A$15) &amp; "." &amp; LEFT(BQ318,3)),
                --(INT('Data Sheet'!$B$15) &amp; "." &amp; LEFT(BQ318,3))
            )
        ),
        "OK"
    )
)</f>
        <v>OK</v>
      </c>
      <c r="Q318" s="23" t="str">
        <f>IF(BS318&lt;&gt;"",
    IF(INT('Data Sheet'!$A$19)=INT('Data Sheet'!$B$15),
        --(INT('Data Sheet'!$A$15) &amp; "." &amp; BS318),
        IF(AND((--(INT('Data Sheet'!$A$15) &amp; "." &amp; BS318)&gt;=--('Data Sheet'!$A$15)), (--(INT('Data Sheet'!$A$15) &amp; "." &amp; BS318)&lt;=--('Data Sheet'!$B$15))),
            --(INT('Data Sheet'!$A$15) &amp; "." &amp; BS318),
            --(INT('Data Sheet'!$B$15) &amp; "." &amp; BS318)
        )
    ),
    IF(BQ318&lt;&gt;"",
        IF(INT('Data Sheet'!$A$15)=INT('Data Sheet'!$B$15),
            --(INT('Data Sheet'!$A$15) &amp; "." &amp; RIGHT(BQ318,3)),
            IF(AND((--(INT('Data Sheet'!$A$15) &amp; "." &amp; RIGHT(BQ318,3))&gt;=--('Data Sheet'!$A$15)), (--(INT('Data Sheet'!$A$15) &amp; "." &amp; RIGHT(BQ318,3))&lt;=--('Data Sheet'!$B$15))),
                --(INT('Data Sheet'!$A$15) &amp; "." &amp; RIGHT(BQ318,3)),
                --(INT('Data Sheet'!$B$15) &amp; "." &amp; RIGHT(BQ318,3))
            )
        ),
        "OK"
    )
)</f>
        <v>OK</v>
      </c>
      <c r="R318" s="19"/>
      <c r="S318" s="19"/>
      <c r="T318" s="19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1"/>
      <c r="AU318" s="21"/>
      <c r="AV318" s="21"/>
      <c r="AW318" s="22"/>
      <c r="AX318" s="99"/>
      <c r="AY318" s="20"/>
      <c r="AZ318" s="20"/>
      <c r="BA318" s="22"/>
      <c r="BB318">
        <v>310</v>
      </c>
      <c r="BC318" s="80"/>
      <c r="BD318" s="80"/>
      <c r="BE318" s="80"/>
      <c r="BF318" s="80"/>
      <c r="BG318" s="32" t="str">
        <f t="shared" si="48"/>
        <v/>
      </c>
      <c r="BH318" s="78">
        <f t="shared" si="46"/>
        <v>0</v>
      </c>
      <c r="BI318" s="2">
        <f t="shared" si="49"/>
        <v>0</v>
      </c>
      <c r="BJ318" s="2">
        <f t="shared" si="50"/>
        <v>0</v>
      </c>
      <c r="BK318" s="2">
        <f t="shared" si="47"/>
        <v>0</v>
      </c>
    </row>
    <row r="319" spans="2:63" ht="15" customHeight="1" x14ac:dyDescent="0.25">
      <c r="B319" s="14">
        <v>311</v>
      </c>
      <c r="C319" s="95" t="str">
        <f t="shared" si="51"/>
        <v/>
      </c>
      <c r="D319" s="15" t="str">
        <f t="shared" si="56"/>
        <v>OK</v>
      </c>
      <c r="E319" s="16" t="e">
        <f>VLOOKUP('Data Sheet'!$B$8,'Data Sheet'!$I$2:$J$9,2,FALSE)</f>
        <v>#N/A</v>
      </c>
      <c r="F319" s="16" t="str">
        <f t="shared" si="52"/>
        <v/>
      </c>
      <c r="G319" s="103">
        <f t="shared" si="53"/>
        <v>0</v>
      </c>
      <c r="H319" s="17" t="s">
        <v>26</v>
      </c>
      <c r="I319" s="17" t="s">
        <v>26</v>
      </c>
      <c r="J319" s="17" t="str">
        <f>IF('Data Sheet'!$B$9="NC-50","N/A","OK")</f>
        <v>OK</v>
      </c>
      <c r="K319" s="17" t="str">
        <f>IF('Data Sheet'!$B$9="NC-50","N/A","OK")</f>
        <v>OK</v>
      </c>
      <c r="L319" s="17" t="str">
        <f t="shared" si="54"/>
        <v>OK</v>
      </c>
      <c r="M319" s="17" t="str">
        <f t="shared" si="55"/>
        <v>OK</v>
      </c>
      <c r="N319" s="18" t="str">
        <f>IF(BO319&lt;&gt;"",
    IF(INT('Data Sheet'!$A$19)=INT('Data Sheet'!$B$19),
        --(INT('Data Sheet'!$A$19) &amp; "." &amp; BO319),
        IF(AND((--(INT('Data Sheet'!$A$19) &amp; "." &amp; BO319)&gt;=--('Data Sheet'!$A$19)), (--(INT('Data Sheet'!$A$19) &amp; "." &amp; BO319)&lt;=--('Data Sheet'!$B$19))),
            --(INT('Data Sheet'!$A$19) &amp; "." &amp; BO319),
            --(INT('Data Sheet'!$B$19) &amp; "." &amp; BO319)
        )
    ),
    IF(BN319&lt;&gt;"",
        IF(INT('Data Sheet'!$A$19)=INT('Data Sheet'!$B$19),
            --(INT('Data Sheet'!$A$19) &amp; "." &amp; LEFT(BN319,3)),
            IF(AND((--(INT('Data Sheet'!$A$19) &amp; "." &amp; LEFT(BN319,3))&gt;=--('Data Sheet'!$A$19)), (--(INT('Data Sheet'!$A$19) &amp; "." &amp; LEFT(BN319,3))&lt;=--('Data Sheet'!$B$19))),
                --(INT('Data Sheet'!$A$19) &amp; "." &amp; LEFT(BN319,3)),
                --(INT('Data Sheet'!$B$19) &amp; "." &amp; LEFT(BN319,3))
            )
        ),
        "OK"
    )
)</f>
        <v>OK</v>
      </c>
      <c r="O319" s="23" t="str">
        <f>IF(BP319&lt;&gt;"",
    IF(INT('Data Sheet'!$A$19)=INT('Data Sheet'!$B$19),
        --(INT('Data Sheet'!$A$19) &amp; "." &amp; BP319),
        IF(AND((--(INT('Data Sheet'!$A$19) &amp; "." &amp; BP319)&gt;=--('Data Sheet'!$A$19)), (--(INT('Data Sheet'!$A$19) &amp; "." &amp; BP319)&lt;=--('Data Sheet'!$B$19))),
            --(INT('Data Sheet'!$A$19) &amp; "." &amp; BP319),
            --(INT('Data Sheet'!$B$19) &amp; "." &amp; BP319)
        )
    ),
    IF(BN319&lt;&gt;"",
        IF(INT('Data Sheet'!$A$19)=INT('Data Sheet'!$B$19),
            --(INT('Data Sheet'!$A$19) &amp; "." &amp; RIGHT(BN319,3)),
            IF(AND((--(INT('Data Sheet'!$A$19) &amp; "." &amp; RIGHT(BN319,3))&gt;=--('Data Sheet'!$A$19)), (--(INT('Data Sheet'!$A$19) &amp; "." &amp; RIGHT(BN319,3))&lt;=--('Data Sheet'!$B$19))),
                --(INT('Data Sheet'!$A$19) &amp; "." &amp; RIGHT(BN319,3)),
                --(INT('Data Sheet'!$B$19) &amp; "." &amp; RIGHT(BN319,3))
            )
        ),
        "OK"
    )
)</f>
        <v>OK</v>
      </c>
      <c r="P319" s="23" t="str">
        <f>IF(BR319&lt;&gt;"",
    IF(INT('Data Sheet'!$A$19)=INT('Data Sheet'!$B$15),
        --(INT('Data Sheet'!$A$15) &amp; "." &amp; BR319),
        IF(AND((--(INT('Data Sheet'!$A$15) &amp; "." &amp; BR319)&gt;=--('Data Sheet'!$A$15)), (--(INT('Data Sheet'!$A$15) &amp; "." &amp; BR319)&lt;=--('Data Sheet'!$B$15))),
            --(INT('Data Sheet'!$A$15) &amp; "." &amp; BR319),
            --(INT('Data Sheet'!$B$15) &amp; "." &amp; BR319)
        )
    ),
    IF(BQ319&lt;&gt;"",
        IF(INT('Data Sheet'!$A$15)=INT('Data Sheet'!$B$15),
            --(INT('Data Sheet'!$A$15) &amp; "." &amp; LEFT(BQ319,3)),
            IF(AND((--(INT('Data Sheet'!$A$15) &amp; "." &amp; LEFT(BQ319,3))&gt;=--('Data Sheet'!$A$15)), (--(INT('Data Sheet'!$A$15) &amp; "." &amp; LEFT(BQ319,3))&lt;=--('Data Sheet'!$B$15))),
                --(INT('Data Sheet'!$A$15) &amp; "." &amp; LEFT(BQ319,3)),
                --(INT('Data Sheet'!$B$15) &amp; "." &amp; LEFT(BQ319,3))
            )
        ),
        "OK"
    )
)</f>
        <v>OK</v>
      </c>
      <c r="Q319" s="23" t="str">
        <f>IF(BS319&lt;&gt;"",
    IF(INT('Data Sheet'!$A$19)=INT('Data Sheet'!$B$15),
        --(INT('Data Sheet'!$A$15) &amp; "." &amp; BS319),
        IF(AND((--(INT('Data Sheet'!$A$15) &amp; "." &amp; BS319)&gt;=--('Data Sheet'!$A$15)), (--(INT('Data Sheet'!$A$15) &amp; "." &amp; BS319)&lt;=--('Data Sheet'!$B$15))),
            --(INT('Data Sheet'!$A$15) &amp; "." &amp; BS319),
            --(INT('Data Sheet'!$B$15) &amp; "." &amp; BS319)
        )
    ),
    IF(BQ319&lt;&gt;"",
        IF(INT('Data Sheet'!$A$15)=INT('Data Sheet'!$B$15),
            --(INT('Data Sheet'!$A$15) &amp; "." &amp; RIGHT(BQ319,3)),
            IF(AND((--(INT('Data Sheet'!$A$15) &amp; "." &amp; RIGHT(BQ319,3))&gt;=--('Data Sheet'!$A$15)), (--(INT('Data Sheet'!$A$15) &amp; "." &amp; RIGHT(BQ319,3))&lt;=--('Data Sheet'!$B$15))),
                --(INT('Data Sheet'!$A$15) &amp; "." &amp; RIGHT(BQ319,3)),
                --(INT('Data Sheet'!$B$15) &amp; "." &amp; RIGHT(BQ319,3))
            )
        ),
        "OK"
    )
)</f>
        <v>OK</v>
      </c>
      <c r="R319" s="19"/>
      <c r="S319" s="19"/>
      <c r="T319" s="19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1"/>
      <c r="AU319" s="21"/>
      <c r="AV319" s="21"/>
      <c r="AW319" s="22"/>
      <c r="AX319" s="99"/>
      <c r="AY319" s="20"/>
      <c r="AZ319" s="20"/>
      <c r="BA319" s="22"/>
      <c r="BB319">
        <v>311</v>
      </c>
      <c r="BC319" s="80"/>
      <c r="BD319" s="80"/>
      <c r="BE319" s="80"/>
      <c r="BF319" s="80"/>
      <c r="BG319" s="32" t="str">
        <f t="shared" si="48"/>
        <v/>
      </c>
      <c r="BH319" s="78">
        <f t="shared" si="46"/>
        <v>0</v>
      </c>
      <c r="BI319" s="2">
        <f t="shared" si="49"/>
        <v>0</v>
      </c>
      <c r="BJ319" s="2">
        <f t="shared" si="50"/>
        <v>0</v>
      </c>
      <c r="BK319" s="2">
        <f t="shared" si="47"/>
        <v>0</v>
      </c>
    </row>
    <row r="320" spans="2:63" ht="15" customHeight="1" x14ac:dyDescent="0.25">
      <c r="B320" s="14">
        <v>312</v>
      </c>
      <c r="C320" s="95" t="str">
        <f t="shared" si="51"/>
        <v/>
      </c>
      <c r="D320" s="15" t="str">
        <f t="shared" si="56"/>
        <v>OK</v>
      </c>
      <c r="E320" s="16" t="e">
        <f>VLOOKUP('Data Sheet'!$B$8,'Data Sheet'!$I$2:$J$9,2,FALSE)</f>
        <v>#N/A</v>
      </c>
      <c r="F320" s="16" t="str">
        <f t="shared" si="52"/>
        <v/>
      </c>
      <c r="G320" s="103">
        <f t="shared" si="53"/>
        <v>0</v>
      </c>
      <c r="H320" s="17" t="s">
        <v>26</v>
      </c>
      <c r="I320" s="17" t="s">
        <v>26</v>
      </c>
      <c r="J320" s="17" t="str">
        <f>IF('Data Sheet'!$B$9="NC-50","N/A","OK")</f>
        <v>OK</v>
      </c>
      <c r="K320" s="17" t="str">
        <f>IF('Data Sheet'!$B$9="NC-50","N/A","OK")</f>
        <v>OK</v>
      </c>
      <c r="L320" s="17" t="str">
        <f t="shared" si="54"/>
        <v>OK</v>
      </c>
      <c r="M320" s="17" t="str">
        <f t="shared" si="55"/>
        <v>OK</v>
      </c>
      <c r="N320" s="18" t="str">
        <f>IF(BO320&lt;&gt;"",
    IF(INT('Data Sheet'!$A$19)=INT('Data Sheet'!$B$19),
        --(INT('Data Sheet'!$A$19) &amp; "." &amp; BO320),
        IF(AND((--(INT('Data Sheet'!$A$19) &amp; "." &amp; BO320)&gt;=--('Data Sheet'!$A$19)), (--(INT('Data Sheet'!$A$19) &amp; "." &amp; BO320)&lt;=--('Data Sheet'!$B$19))),
            --(INT('Data Sheet'!$A$19) &amp; "." &amp; BO320),
            --(INT('Data Sheet'!$B$19) &amp; "." &amp; BO320)
        )
    ),
    IF(BN320&lt;&gt;"",
        IF(INT('Data Sheet'!$A$19)=INT('Data Sheet'!$B$19),
            --(INT('Data Sheet'!$A$19) &amp; "." &amp; LEFT(BN320,3)),
            IF(AND((--(INT('Data Sheet'!$A$19) &amp; "." &amp; LEFT(BN320,3))&gt;=--('Data Sheet'!$A$19)), (--(INT('Data Sheet'!$A$19) &amp; "." &amp; LEFT(BN320,3))&lt;=--('Data Sheet'!$B$19))),
                --(INT('Data Sheet'!$A$19) &amp; "." &amp; LEFT(BN320,3)),
                --(INT('Data Sheet'!$B$19) &amp; "." &amp; LEFT(BN320,3))
            )
        ),
        "OK"
    )
)</f>
        <v>OK</v>
      </c>
      <c r="O320" s="23" t="str">
        <f>IF(BP320&lt;&gt;"",
    IF(INT('Data Sheet'!$A$19)=INT('Data Sheet'!$B$19),
        --(INT('Data Sheet'!$A$19) &amp; "." &amp; BP320),
        IF(AND((--(INT('Data Sheet'!$A$19) &amp; "." &amp; BP320)&gt;=--('Data Sheet'!$A$19)), (--(INT('Data Sheet'!$A$19) &amp; "." &amp; BP320)&lt;=--('Data Sheet'!$B$19))),
            --(INT('Data Sheet'!$A$19) &amp; "." &amp; BP320),
            --(INT('Data Sheet'!$B$19) &amp; "." &amp; BP320)
        )
    ),
    IF(BN320&lt;&gt;"",
        IF(INT('Data Sheet'!$A$19)=INT('Data Sheet'!$B$19),
            --(INT('Data Sheet'!$A$19) &amp; "." &amp; RIGHT(BN320,3)),
            IF(AND((--(INT('Data Sheet'!$A$19) &amp; "." &amp; RIGHT(BN320,3))&gt;=--('Data Sheet'!$A$19)), (--(INT('Data Sheet'!$A$19) &amp; "." &amp; RIGHT(BN320,3))&lt;=--('Data Sheet'!$B$19))),
                --(INT('Data Sheet'!$A$19) &amp; "." &amp; RIGHT(BN320,3)),
                --(INT('Data Sheet'!$B$19) &amp; "." &amp; RIGHT(BN320,3))
            )
        ),
        "OK"
    )
)</f>
        <v>OK</v>
      </c>
      <c r="P320" s="23" t="str">
        <f>IF(BR320&lt;&gt;"",
    IF(INT('Data Sheet'!$A$19)=INT('Data Sheet'!$B$15),
        --(INT('Data Sheet'!$A$15) &amp; "." &amp; BR320),
        IF(AND((--(INT('Data Sheet'!$A$15) &amp; "." &amp; BR320)&gt;=--('Data Sheet'!$A$15)), (--(INT('Data Sheet'!$A$15) &amp; "." &amp; BR320)&lt;=--('Data Sheet'!$B$15))),
            --(INT('Data Sheet'!$A$15) &amp; "." &amp; BR320),
            --(INT('Data Sheet'!$B$15) &amp; "." &amp; BR320)
        )
    ),
    IF(BQ320&lt;&gt;"",
        IF(INT('Data Sheet'!$A$15)=INT('Data Sheet'!$B$15),
            --(INT('Data Sheet'!$A$15) &amp; "." &amp; LEFT(BQ320,3)),
            IF(AND((--(INT('Data Sheet'!$A$15) &amp; "." &amp; LEFT(BQ320,3))&gt;=--('Data Sheet'!$A$15)), (--(INT('Data Sheet'!$A$15) &amp; "." &amp; LEFT(BQ320,3))&lt;=--('Data Sheet'!$B$15))),
                --(INT('Data Sheet'!$A$15) &amp; "." &amp; LEFT(BQ320,3)),
                --(INT('Data Sheet'!$B$15) &amp; "." &amp; LEFT(BQ320,3))
            )
        ),
        "OK"
    )
)</f>
        <v>OK</v>
      </c>
      <c r="Q320" s="23" t="str">
        <f>IF(BS320&lt;&gt;"",
    IF(INT('Data Sheet'!$A$19)=INT('Data Sheet'!$B$15),
        --(INT('Data Sheet'!$A$15) &amp; "." &amp; BS320),
        IF(AND((--(INT('Data Sheet'!$A$15) &amp; "." &amp; BS320)&gt;=--('Data Sheet'!$A$15)), (--(INT('Data Sheet'!$A$15) &amp; "." &amp; BS320)&lt;=--('Data Sheet'!$B$15))),
            --(INT('Data Sheet'!$A$15) &amp; "." &amp; BS320),
            --(INT('Data Sheet'!$B$15) &amp; "." &amp; BS320)
        )
    ),
    IF(BQ320&lt;&gt;"",
        IF(INT('Data Sheet'!$A$15)=INT('Data Sheet'!$B$15),
            --(INT('Data Sheet'!$A$15) &amp; "." &amp; RIGHT(BQ320,3)),
            IF(AND((--(INT('Data Sheet'!$A$15) &amp; "." &amp; RIGHT(BQ320,3))&gt;=--('Data Sheet'!$A$15)), (--(INT('Data Sheet'!$A$15) &amp; "." &amp; RIGHT(BQ320,3))&lt;=--('Data Sheet'!$B$15))),
                --(INT('Data Sheet'!$A$15) &amp; "." &amp; RIGHT(BQ320,3)),
                --(INT('Data Sheet'!$B$15) &amp; "." &amp; RIGHT(BQ320,3))
            )
        ),
        "OK"
    )
)</f>
        <v>OK</v>
      </c>
      <c r="R320" s="19"/>
      <c r="S320" s="19"/>
      <c r="T320" s="19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1"/>
      <c r="AU320" s="21"/>
      <c r="AV320" s="21"/>
      <c r="AW320" s="22"/>
      <c r="AX320" s="99"/>
      <c r="AY320" s="20"/>
      <c r="AZ320" s="20"/>
      <c r="BA320" s="22"/>
      <c r="BB320">
        <v>312</v>
      </c>
      <c r="BC320" s="80"/>
      <c r="BD320" s="80"/>
      <c r="BE320" s="80"/>
      <c r="BF320" s="80"/>
      <c r="BG320" s="32" t="str">
        <f t="shared" si="48"/>
        <v/>
      </c>
      <c r="BH320" s="78">
        <f t="shared" si="46"/>
        <v>0</v>
      </c>
      <c r="BI320" s="2">
        <f t="shared" si="49"/>
        <v>0</v>
      </c>
      <c r="BJ320" s="2">
        <f t="shared" si="50"/>
        <v>0</v>
      </c>
      <c r="BK320" s="2">
        <f t="shared" si="47"/>
        <v>0</v>
      </c>
    </row>
    <row r="321" spans="2:63" ht="15" customHeight="1" x14ac:dyDescent="0.25">
      <c r="B321" s="14">
        <v>313</v>
      </c>
      <c r="C321" s="95" t="str">
        <f t="shared" si="51"/>
        <v/>
      </c>
      <c r="D321" s="15" t="str">
        <f t="shared" si="56"/>
        <v>OK</v>
      </c>
      <c r="E321" s="16" t="e">
        <f>VLOOKUP('Data Sheet'!$B$8,'Data Sheet'!$I$2:$J$9,2,FALSE)</f>
        <v>#N/A</v>
      </c>
      <c r="F321" s="16" t="str">
        <f t="shared" si="52"/>
        <v/>
      </c>
      <c r="G321" s="103">
        <f t="shared" si="53"/>
        <v>0</v>
      </c>
      <c r="H321" s="17" t="s">
        <v>26</v>
      </c>
      <c r="I321" s="17" t="s">
        <v>26</v>
      </c>
      <c r="J321" s="17" t="str">
        <f>IF('Data Sheet'!$B$9="NC-50","N/A","OK")</f>
        <v>OK</v>
      </c>
      <c r="K321" s="17" t="str">
        <f>IF('Data Sheet'!$B$9="NC-50","N/A","OK")</f>
        <v>OK</v>
      </c>
      <c r="L321" s="17" t="str">
        <f t="shared" si="54"/>
        <v>OK</v>
      </c>
      <c r="M321" s="17" t="str">
        <f t="shared" si="55"/>
        <v>OK</v>
      </c>
      <c r="N321" s="18" t="str">
        <f>IF(BO321&lt;&gt;"",
    IF(INT('Data Sheet'!$A$19)=INT('Data Sheet'!$B$19),
        --(INT('Data Sheet'!$A$19) &amp; "." &amp; BO321),
        IF(AND((--(INT('Data Sheet'!$A$19) &amp; "." &amp; BO321)&gt;=--('Data Sheet'!$A$19)), (--(INT('Data Sheet'!$A$19) &amp; "." &amp; BO321)&lt;=--('Data Sheet'!$B$19))),
            --(INT('Data Sheet'!$A$19) &amp; "." &amp; BO321),
            --(INT('Data Sheet'!$B$19) &amp; "." &amp; BO321)
        )
    ),
    IF(BN321&lt;&gt;"",
        IF(INT('Data Sheet'!$A$19)=INT('Data Sheet'!$B$19),
            --(INT('Data Sheet'!$A$19) &amp; "." &amp; LEFT(BN321,3)),
            IF(AND((--(INT('Data Sheet'!$A$19) &amp; "." &amp; LEFT(BN321,3))&gt;=--('Data Sheet'!$A$19)), (--(INT('Data Sheet'!$A$19) &amp; "." &amp; LEFT(BN321,3))&lt;=--('Data Sheet'!$B$19))),
                --(INT('Data Sheet'!$A$19) &amp; "." &amp; LEFT(BN321,3)),
                --(INT('Data Sheet'!$B$19) &amp; "." &amp; LEFT(BN321,3))
            )
        ),
        "OK"
    )
)</f>
        <v>OK</v>
      </c>
      <c r="O321" s="23" t="str">
        <f>IF(BP321&lt;&gt;"",
    IF(INT('Data Sheet'!$A$19)=INT('Data Sheet'!$B$19),
        --(INT('Data Sheet'!$A$19) &amp; "." &amp; BP321),
        IF(AND((--(INT('Data Sheet'!$A$19) &amp; "." &amp; BP321)&gt;=--('Data Sheet'!$A$19)), (--(INT('Data Sheet'!$A$19) &amp; "." &amp; BP321)&lt;=--('Data Sheet'!$B$19))),
            --(INT('Data Sheet'!$A$19) &amp; "." &amp; BP321),
            --(INT('Data Sheet'!$B$19) &amp; "." &amp; BP321)
        )
    ),
    IF(BN321&lt;&gt;"",
        IF(INT('Data Sheet'!$A$19)=INT('Data Sheet'!$B$19),
            --(INT('Data Sheet'!$A$19) &amp; "." &amp; RIGHT(BN321,3)),
            IF(AND((--(INT('Data Sheet'!$A$19) &amp; "." &amp; RIGHT(BN321,3))&gt;=--('Data Sheet'!$A$19)), (--(INT('Data Sheet'!$A$19) &amp; "." &amp; RIGHT(BN321,3))&lt;=--('Data Sheet'!$B$19))),
                --(INT('Data Sheet'!$A$19) &amp; "." &amp; RIGHT(BN321,3)),
                --(INT('Data Sheet'!$B$19) &amp; "." &amp; RIGHT(BN321,3))
            )
        ),
        "OK"
    )
)</f>
        <v>OK</v>
      </c>
      <c r="P321" s="23" t="str">
        <f>IF(BR321&lt;&gt;"",
    IF(INT('Data Sheet'!$A$19)=INT('Data Sheet'!$B$15),
        --(INT('Data Sheet'!$A$15) &amp; "." &amp; BR321),
        IF(AND((--(INT('Data Sheet'!$A$15) &amp; "." &amp; BR321)&gt;=--('Data Sheet'!$A$15)), (--(INT('Data Sheet'!$A$15) &amp; "." &amp; BR321)&lt;=--('Data Sheet'!$B$15))),
            --(INT('Data Sheet'!$A$15) &amp; "." &amp; BR321),
            --(INT('Data Sheet'!$B$15) &amp; "." &amp; BR321)
        )
    ),
    IF(BQ321&lt;&gt;"",
        IF(INT('Data Sheet'!$A$15)=INT('Data Sheet'!$B$15),
            --(INT('Data Sheet'!$A$15) &amp; "." &amp; LEFT(BQ321,3)),
            IF(AND((--(INT('Data Sheet'!$A$15) &amp; "." &amp; LEFT(BQ321,3))&gt;=--('Data Sheet'!$A$15)), (--(INT('Data Sheet'!$A$15) &amp; "." &amp; LEFT(BQ321,3))&lt;=--('Data Sheet'!$B$15))),
                --(INT('Data Sheet'!$A$15) &amp; "." &amp; LEFT(BQ321,3)),
                --(INT('Data Sheet'!$B$15) &amp; "." &amp; LEFT(BQ321,3))
            )
        ),
        "OK"
    )
)</f>
        <v>OK</v>
      </c>
      <c r="Q321" s="23" t="str">
        <f>IF(BS321&lt;&gt;"",
    IF(INT('Data Sheet'!$A$19)=INT('Data Sheet'!$B$15),
        --(INT('Data Sheet'!$A$15) &amp; "." &amp; BS321),
        IF(AND((--(INT('Data Sheet'!$A$15) &amp; "." &amp; BS321)&gt;=--('Data Sheet'!$A$15)), (--(INT('Data Sheet'!$A$15) &amp; "." &amp; BS321)&lt;=--('Data Sheet'!$B$15))),
            --(INT('Data Sheet'!$A$15) &amp; "." &amp; BS321),
            --(INT('Data Sheet'!$B$15) &amp; "." &amp; BS321)
        )
    ),
    IF(BQ321&lt;&gt;"",
        IF(INT('Data Sheet'!$A$15)=INT('Data Sheet'!$B$15),
            --(INT('Data Sheet'!$A$15) &amp; "." &amp; RIGHT(BQ321,3)),
            IF(AND((--(INT('Data Sheet'!$A$15) &amp; "." &amp; RIGHT(BQ321,3))&gt;=--('Data Sheet'!$A$15)), (--(INT('Data Sheet'!$A$15) &amp; "." &amp; RIGHT(BQ321,3))&lt;=--('Data Sheet'!$B$15))),
                --(INT('Data Sheet'!$A$15) &amp; "." &amp; RIGHT(BQ321,3)),
                --(INT('Data Sheet'!$B$15) &amp; "." &amp; RIGHT(BQ321,3))
            )
        ),
        "OK"
    )
)</f>
        <v>OK</v>
      </c>
      <c r="R321" s="19"/>
      <c r="S321" s="19"/>
      <c r="T321" s="19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1"/>
      <c r="AU321" s="21"/>
      <c r="AV321" s="21"/>
      <c r="AW321" s="22"/>
      <c r="AX321" s="99"/>
      <c r="AY321" s="20"/>
      <c r="AZ321" s="20"/>
      <c r="BA321" s="22"/>
      <c r="BB321">
        <v>313</v>
      </c>
      <c r="BC321" s="80"/>
      <c r="BD321" s="80"/>
      <c r="BE321" s="80"/>
      <c r="BF321" s="80"/>
      <c r="BG321" s="32" t="str">
        <f t="shared" si="48"/>
        <v/>
      </c>
      <c r="BH321" s="78">
        <f t="shared" si="46"/>
        <v>0</v>
      </c>
      <c r="BI321" s="2">
        <f t="shared" si="49"/>
        <v>0</v>
      </c>
      <c r="BJ321" s="2">
        <f t="shared" si="50"/>
        <v>0</v>
      </c>
      <c r="BK321" s="2">
        <f t="shared" si="47"/>
        <v>0</v>
      </c>
    </row>
    <row r="322" spans="2:63" ht="15" customHeight="1" x14ac:dyDescent="0.25">
      <c r="B322" s="14">
        <v>314</v>
      </c>
      <c r="C322" s="95" t="str">
        <f t="shared" si="51"/>
        <v/>
      </c>
      <c r="D322" s="15" t="str">
        <f t="shared" si="56"/>
        <v>OK</v>
      </c>
      <c r="E322" s="16" t="e">
        <f>VLOOKUP('Data Sheet'!$B$8,'Data Sheet'!$I$2:$J$9,2,FALSE)</f>
        <v>#N/A</v>
      </c>
      <c r="F322" s="16" t="str">
        <f t="shared" si="52"/>
        <v/>
      </c>
      <c r="G322" s="103">
        <f t="shared" si="53"/>
        <v>0</v>
      </c>
      <c r="H322" s="17" t="s">
        <v>26</v>
      </c>
      <c r="I322" s="17" t="s">
        <v>26</v>
      </c>
      <c r="J322" s="17" t="str">
        <f>IF('Data Sheet'!$B$9="NC-50","N/A","OK")</f>
        <v>OK</v>
      </c>
      <c r="K322" s="17" t="str">
        <f>IF('Data Sheet'!$B$9="NC-50","N/A","OK")</f>
        <v>OK</v>
      </c>
      <c r="L322" s="17" t="str">
        <f t="shared" si="54"/>
        <v>OK</v>
      </c>
      <c r="M322" s="17" t="str">
        <f t="shared" si="55"/>
        <v>OK</v>
      </c>
      <c r="N322" s="18" t="str">
        <f>IF(BO322&lt;&gt;"",
    IF(INT('Data Sheet'!$A$19)=INT('Data Sheet'!$B$19),
        --(INT('Data Sheet'!$A$19) &amp; "." &amp; BO322),
        IF(AND((--(INT('Data Sheet'!$A$19) &amp; "." &amp; BO322)&gt;=--('Data Sheet'!$A$19)), (--(INT('Data Sheet'!$A$19) &amp; "." &amp; BO322)&lt;=--('Data Sheet'!$B$19))),
            --(INT('Data Sheet'!$A$19) &amp; "." &amp; BO322),
            --(INT('Data Sheet'!$B$19) &amp; "." &amp; BO322)
        )
    ),
    IF(BN322&lt;&gt;"",
        IF(INT('Data Sheet'!$A$19)=INT('Data Sheet'!$B$19),
            --(INT('Data Sheet'!$A$19) &amp; "." &amp; LEFT(BN322,3)),
            IF(AND((--(INT('Data Sheet'!$A$19) &amp; "." &amp; LEFT(BN322,3))&gt;=--('Data Sheet'!$A$19)), (--(INT('Data Sheet'!$A$19) &amp; "." &amp; LEFT(BN322,3))&lt;=--('Data Sheet'!$B$19))),
                --(INT('Data Sheet'!$A$19) &amp; "." &amp; LEFT(BN322,3)),
                --(INT('Data Sheet'!$B$19) &amp; "." &amp; LEFT(BN322,3))
            )
        ),
        "OK"
    )
)</f>
        <v>OK</v>
      </c>
      <c r="O322" s="23" t="str">
        <f>IF(BP322&lt;&gt;"",
    IF(INT('Data Sheet'!$A$19)=INT('Data Sheet'!$B$19),
        --(INT('Data Sheet'!$A$19) &amp; "." &amp; BP322),
        IF(AND((--(INT('Data Sheet'!$A$19) &amp; "." &amp; BP322)&gt;=--('Data Sheet'!$A$19)), (--(INT('Data Sheet'!$A$19) &amp; "." &amp; BP322)&lt;=--('Data Sheet'!$B$19))),
            --(INT('Data Sheet'!$A$19) &amp; "." &amp; BP322),
            --(INT('Data Sheet'!$B$19) &amp; "." &amp; BP322)
        )
    ),
    IF(BN322&lt;&gt;"",
        IF(INT('Data Sheet'!$A$19)=INT('Data Sheet'!$B$19),
            --(INT('Data Sheet'!$A$19) &amp; "." &amp; RIGHT(BN322,3)),
            IF(AND((--(INT('Data Sheet'!$A$19) &amp; "." &amp; RIGHT(BN322,3))&gt;=--('Data Sheet'!$A$19)), (--(INT('Data Sheet'!$A$19) &amp; "." &amp; RIGHT(BN322,3))&lt;=--('Data Sheet'!$B$19))),
                --(INT('Data Sheet'!$A$19) &amp; "." &amp; RIGHT(BN322,3)),
                --(INT('Data Sheet'!$B$19) &amp; "." &amp; RIGHT(BN322,3))
            )
        ),
        "OK"
    )
)</f>
        <v>OK</v>
      </c>
      <c r="P322" s="23" t="str">
        <f>IF(BR322&lt;&gt;"",
    IF(INT('Data Sheet'!$A$19)=INT('Data Sheet'!$B$15),
        --(INT('Data Sheet'!$A$15) &amp; "." &amp; BR322),
        IF(AND((--(INT('Data Sheet'!$A$15) &amp; "." &amp; BR322)&gt;=--('Data Sheet'!$A$15)), (--(INT('Data Sheet'!$A$15) &amp; "." &amp; BR322)&lt;=--('Data Sheet'!$B$15))),
            --(INT('Data Sheet'!$A$15) &amp; "." &amp; BR322),
            --(INT('Data Sheet'!$B$15) &amp; "." &amp; BR322)
        )
    ),
    IF(BQ322&lt;&gt;"",
        IF(INT('Data Sheet'!$A$15)=INT('Data Sheet'!$B$15),
            --(INT('Data Sheet'!$A$15) &amp; "." &amp; LEFT(BQ322,3)),
            IF(AND((--(INT('Data Sheet'!$A$15) &amp; "." &amp; LEFT(BQ322,3))&gt;=--('Data Sheet'!$A$15)), (--(INT('Data Sheet'!$A$15) &amp; "." &amp; LEFT(BQ322,3))&lt;=--('Data Sheet'!$B$15))),
                --(INT('Data Sheet'!$A$15) &amp; "." &amp; LEFT(BQ322,3)),
                --(INT('Data Sheet'!$B$15) &amp; "." &amp; LEFT(BQ322,3))
            )
        ),
        "OK"
    )
)</f>
        <v>OK</v>
      </c>
      <c r="Q322" s="23" t="str">
        <f>IF(BS322&lt;&gt;"",
    IF(INT('Data Sheet'!$A$19)=INT('Data Sheet'!$B$15),
        --(INT('Data Sheet'!$A$15) &amp; "." &amp; BS322),
        IF(AND((--(INT('Data Sheet'!$A$15) &amp; "." &amp; BS322)&gt;=--('Data Sheet'!$A$15)), (--(INT('Data Sheet'!$A$15) &amp; "." &amp; BS322)&lt;=--('Data Sheet'!$B$15))),
            --(INT('Data Sheet'!$A$15) &amp; "." &amp; BS322),
            --(INT('Data Sheet'!$B$15) &amp; "." &amp; BS322)
        )
    ),
    IF(BQ322&lt;&gt;"",
        IF(INT('Data Sheet'!$A$15)=INT('Data Sheet'!$B$15),
            --(INT('Data Sheet'!$A$15) &amp; "." &amp; RIGHT(BQ322,3)),
            IF(AND((--(INT('Data Sheet'!$A$15) &amp; "." &amp; RIGHT(BQ322,3))&gt;=--('Data Sheet'!$A$15)), (--(INT('Data Sheet'!$A$15) &amp; "." &amp; RIGHT(BQ322,3))&lt;=--('Data Sheet'!$B$15))),
                --(INT('Data Sheet'!$A$15) &amp; "." &amp; RIGHT(BQ322,3)),
                --(INT('Data Sheet'!$B$15) &amp; "." &amp; RIGHT(BQ322,3))
            )
        ),
        "OK"
    )
)</f>
        <v>OK</v>
      </c>
      <c r="R322" s="19"/>
      <c r="S322" s="19"/>
      <c r="T322" s="19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1"/>
      <c r="AU322" s="21"/>
      <c r="AV322" s="21"/>
      <c r="AW322" s="22"/>
      <c r="AX322" s="99"/>
      <c r="AY322" s="20"/>
      <c r="AZ322" s="20"/>
      <c r="BA322" s="22"/>
      <c r="BB322">
        <v>314</v>
      </c>
      <c r="BC322" s="80"/>
      <c r="BD322" s="80"/>
      <c r="BE322" s="80"/>
      <c r="BF322" s="80"/>
      <c r="BG322" s="32" t="str">
        <f t="shared" si="48"/>
        <v/>
      </c>
      <c r="BH322" s="78">
        <f t="shared" si="46"/>
        <v>0</v>
      </c>
      <c r="BI322" s="2">
        <f t="shared" si="49"/>
        <v>0</v>
      </c>
      <c r="BJ322" s="2">
        <f t="shared" si="50"/>
        <v>0</v>
      </c>
      <c r="BK322" s="2">
        <f t="shared" si="47"/>
        <v>0</v>
      </c>
    </row>
    <row r="323" spans="2:63" ht="15" customHeight="1" x14ac:dyDescent="0.25">
      <c r="B323" s="14">
        <v>315</v>
      </c>
      <c r="C323" s="95" t="str">
        <f t="shared" si="51"/>
        <v/>
      </c>
      <c r="D323" s="15" t="str">
        <f t="shared" si="56"/>
        <v>OK</v>
      </c>
      <c r="E323" s="16" t="e">
        <f>VLOOKUP('Data Sheet'!$B$8,'Data Sheet'!$I$2:$J$9,2,FALSE)</f>
        <v>#N/A</v>
      </c>
      <c r="F323" s="16" t="str">
        <f t="shared" si="52"/>
        <v/>
      </c>
      <c r="G323" s="103">
        <f t="shared" si="53"/>
        <v>0</v>
      </c>
      <c r="H323" s="17" t="s">
        <v>26</v>
      </c>
      <c r="I323" s="17" t="s">
        <v>26</v>
      </c>
      <c r="J323" s="17" t="str">
        <f>IF('Data Sheet'!$B$9="NC-50","N/A","OK")</f>
        <v>OK</v>
      </c>
      <c r="K323" s="17" t="str">
        <f>IF('Data Sheet'!$B$9="NC-50","N/A","OK")</f>
        <v>OK</v>
      </c>
      <c r="L323" s="17" t="str">
        <f t="shared" si="54"/>
        <v>OK</v>
      </c>
      <c r="M323" s="17" t="str">
        <f t="shared" si="55"/>
        <v>OK</v>
      </c>
      <c r="N323" s="18" t="str">
        <f>IF(BO323&lt;&gt;"",
    IF(INT('Data Sheet'!$A$19)=INT('Data Sheet'!$B$19),
        --(INT('Data Sheet'!$A$19) &amp; "." &amp; BO323),
        IF(AND((--(INT('Data Sheet'!$A$19) &amp; "." &amp; BO323)&gt;=--('Data Sheet'!$A$19)), (--(INT('Data Sheet'!$A$19) &amp; "." &amp; BO323)&lt;=--('Data Sheet'!$B$19))),
            --(INT('Data Sheet'!$A$19) &amp; "." &amp; BO323),
            --(INT('Data Sheet'!$B$19) &amp; "." &amp; BO323)
        )
    ),
    IF(BN323&lt;&gt;"",
        IF(INT('Data Sheet'!$A$19)=INT('Data Sheet'!$B$19),
            --(INT('Data Sheet'!$A$19) &amp; "." &amp; LEFT(BN323,3)),
            IF(AND((--(INT('Data Sheet'!$A$19) &amp; "." &amp; LEFT(BN323,3))&gt;=--('Data Sheet'!$A$19)), (--(INT('Data Sheet'!$A$19) &amp; "." &amp; LEFT(BN323,3))&lt;=--('Data Sheet'!$B$19))),
                --(INT('Data Sheet'!$A$19) &amp; "." &amp; LEFT(BN323,3)),
                --(INT('Data Sheet'!$B$19) &amp; "." &amp; LEFT(BN323,3))
            )
        ),
        "OK"
    )
)</f>
        <v>OK</v>
      </c>
      <c r="O323" s="23" t="str">
        <f>IF(BP323&lt;&gt;"",
    IF(INT('Data Sheet'!$A$19)=INT('Data Sheet'!$B$19),
        --(INT('Data Sheet'!$A$19) &amp; "." &amp; BP323),
        IF(AND((--(INT('Data Sheet'!$A$19) &amp; "." &amp; BP323)&gt;=--('Data Sheet'!$A$19)), (--(INT('Data Sheet'!$A$19) &amp; "." &amp; BP323)&lt;=--('Data Sheet'!$B$19))),
            --(INT('Data Sheet'!$A$19) &amp; "." &amp; BP323),
            --(INT('Data Sheet'!$B$19) &amp; "." &amp; BP323)
        )
    ),
    IF(BN323&lt;&gt;"",
        IF(INT('Data Sheet'!$A$19)=INT('Data Sheet'!$B$19),
            --(INT('Data Sheet'!$A$19) &amp; "." &amp; RIGHT(BN323,3)),
            IF(AND((--(INT('Data Sheet'!$A$19) &amp; "." &amp; RIGHT(BN323,3))&gt;=--('Data Sheet'!$A$19)), (--(INT('Data Sheet'!$A$19) &amp; "." &amp; RIGHT(BN323,3))&lt;=--('Data Sheet'!$B$19))),
                --(INT('Data Sheet'!$A$19) &amp; "." &amp; RIGHT(BN323,3)),
                --(INT('Data Sheet'!$B$19) &amp; "." &amp; RIGHT(BN323,3))
            )
        ),
        "OK"
    )
)</f>
        <v>OK</v>
      </c>
      <c r="P323" s="23" t="str">
        <f>IF(BR323&lt;&gt;"",
    IF(INT('Data Sheet'!$A$19)=INT('Data Sheet'!$B$15),
        --(INT('Data Sheet'!$A$15) &amp; "." &amp; BR323),
        IF(AND((--(INT('Data Sheet'!$A$15) &amp; "." &amp; BR323)&gt;=--('Data Sheet'!$A$15)), (--(INT('Data Sheet'!$A$15) &amp; "." &amp; BR323)&lt;=--('Data Sheet'!$B$15))),
            --(INT('Data Sheet'!$A$15) &amp; "." &amp; BR323),
            --(INT('Data Sheet'!$B$15) &amp; "." &amp; BR323)
        )
    ),
    IF(BQ323&lt;&gt;"",
        IF(INT('Data Sheet'!$A$15)=INT('Data Sheet'!$B$15),
            --(INT('Data Sheet'!$A$15) &amp; "." &amp; LEFT(BQ323,3)),
            IF(AND((--(INT('Data Sheet'!$A$15) &amp; "." &amp; LEFT(BQ323,3))&gt;=--('Data Sheet'!$A$15)), (--(INT('Data Sheet'!$A$15) &amp; "." &amp; LEFT(BQ323,3))&lt;=--('Data Sheet'!$B$15))),
                --(INT('Data Sheet'!$A$15) &amp; "." &amp; LEFT(BQ323,3)),
                --(INT('Data Sheet'!$B$15) &amp; "." &amp; LEFT(BQ323,3))
            )
        ),
        "OK"
    )
)</f>
        <v>OK</v>
      </c>
      <c r="Q323" s="23" t="str">
        <f>IF(BS323&lt;&gt;"",
    IF(INT('Data Sheet'!$A$19)=INT('Data Sheet'!$B$15),
        --(INT('Data Sheet'!$A$15) &amp; "." &amp; BS323),
        IF(AND((--(INT('Data Sheet'!$A$15) &amp; "." &amp; BS323)&gt;=--('Data Sheet'!$A$15)), (--(INT('Data Sheet'!$A$15) &amp; "." &amp; BS323)&lt;=--('Data Sheet'!$B$15))),
            --(INT('Data Sheet'!$A$15) &amp; "." &amp; BS323),
            --(INT('Data Sheet'!$B$15) &amp; "." &amp; BS323)
        )
    ),
    IF(BQ323&lt;&gt;"",
        IF(INT('Data Sheet'!$A$15)=INT('Data Sheet'!$B$15),
            --(INT('Data Sheet'!$A$15) &amp; "." &amp; RIGHT(BQ323,3)),
            IF(AND((--(INT('Data Sheet'!$A$15) &amp; "." &amp; RIGHT(BQ323,3))&gt;=--('Data Sheet'!$A$15)), (--(INT('Data Sheet'!$A$15) &amp; "." &amp; RIGHT(BQ323,3))&lt;=--('Data Sheet'!$B$15))),
                --(INT('Data Sheet'!$A$15) &amp; "." &amp; RIGHT(BQ323,3)),
                --(INT('Data Sheet'!$B$15) &amp; "." &amp; RIGHT(BQ323,3))
            )
        ),
        "OK"
    )
)</f>
        <v>OK</v>
      </c>
      <c r="R323" s="19"/>
      <c r="S323" s="19"/>
      <c r="T323" s="19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1"/>
      <c r="AU323" s="21"/>
      <c r="AV323" s="21"/>
      <c r="AW323" s="22"/>
      <c r="AX323" s="99"/>
      <c r="AY323" s="20"/>
      <c r="AZ323" s="20"/>
      <c r="BA323" s="22"/>
      <c r="BB323">
        <v>315</v>
      </c>
      <c r="BC323" s="80"/>
      <c r="BD323" s="80"/>
      <c r="BE323" s="80"/>
      <c r="BF323" s="80"/>
      <c r="BG323" s="32" t="str">
        <f t="shared" si="48"/>
        <v/>
      </c>
      <c r="BH323" s="78">
        <f t="shared" si="46"/>
        <v>0</v>
      </c>
      <c r="BI323" s="2">
        <f t="shared" si="49"/>
        <v>0</v>
      </c>
      <c r="BJ323" s="2">
        <f t="shared" si="50"/>
        <v>0</v>
      </c>
      <c r="BK323" s="2">
        <f t="shared" si="47"/>
        <v>0</v>
      </c>
    </row>
    <row r="324" spans="2:63" ht="15" customHeight="1" x14ac:dyDescent="0.25">
      <c r="B324" s="14">
        <v>316</v>
      </c>
      <c r="C324" s="95" t="str">
        <f t="shared" si="51"/>
        <v/>
      </c>
      <c r="D324" s="15" t="str">
        <f t="shared" si="56"/>
        <v>OK</v>
      </c>
      <c r="E324" s="16" t="e">
        <f>VLOOKUP('Data Sheet'!$B$8,'Data Sheet'!$I$2:$J$9,2,FALSE)</f>
        <v>#N/A</v>
      </c>
      <c r="F324" s="16" t="str">
        <f t="shared" si="52"/>
        <v/>
      </c>
      <c r="G324" s="103">
        <f t="shared" si="53"/>
        <v>0</v>
      </c>
      <c r="H324" s="17" t="s">
        <v>26</v>
      </c>
      <c r="I324" s="17" t="s">
        <v>26</v>
      </c>
      <c r="J324" s="17" t="str">
        <f>IF('Data Sheet'!$B$9="NC-50","N/A","OK")</f>
        <v>OK</v>
      </c>
      <c r="K324" s="17" t="str">
        <f>IF('Data Sheet'!$B$9="NC-50","N/A","OK")</f>
        <v>OK</v>
      </c>
      <c r="L324" s="17" t="str">
        <f t="shared" si="54"/>
        <v>OK</v>
      </c>
      <c r="M324" s="17" t="str">
        <f t="shared" si="55"/>
        <v>OK</v>
      </c>
      <c r="N324" s="18" t="str">
        <f>IF(BO324&lt;&gt;"",
    IF(INT('Data Sheet'!$A$19)=INT('Data Sheet'!$B$19),
        --(INT('Data Sheet'!$A$19) &amp; "." &amp; BO324),
        IF(AND((--(INT('Data Sheet'!$A$19) &amp; "." &amp; BO324)&gt;=--('Data Sheet'!$A$19)), (--(INT('Data Sheet'!$A$19) &amp; "." &amp; BO324)&lt;=--('Data Sheet'!$B$19))),
            --(INT('Data Sheet'!$A$19) &amp; "." &amp; BO324),
            --(INT('Data Sheet'!$B$19) &amp; "." &amp; BO324)
        )
    ),
    IF(BN324&lt;&gt;"",
        IF(INT('Data Sheet'!$A$19)=INT('Data Sheet'!$B$19),
            --(INT('Data Sheet'!$A$19) &amp; "." &amp; LEFT(BN324,3)),
            IF(AND((--(INT('Data Sheet'!$A$19) &amp; "." &amp; LEFT(BN324,3))&gt;=--('Data Sheet'!$A$19)), (--(INT('Data Sheet'!$A$19) &amp; "." &amp; LEFT(BN324,3))&lt;=--('Data Sheet'!$B$19))),
                --(INT('Data Sheet'!$A$19) &amp; "." &amp; LEFT(BN324,3)),
                --(INT('Data Sheet'!$B$19) &amp; "." &amp; LEFT(BN324,3))
            )
        ),
        "OK"
    )
)</f>
        <v>OK</v>
      </c>
      <c r="O324" s="23" t="str">
        <f>IF(BP324&lt;&gt;"",
    IF(INT('Data Sheet'!$A$19)=INT('Data Sheet'!$B$19),
        --(INT('Data Sheet'!$A$19) &amp; "." &amp; BP324),
        IF(AND((--(INT('Data Sheet'!$A$19) &amp; "." &amp; BP324)&gt;=--('Data Sheet'!$A$19)), (--(INT('Data Sheet'!$A$19) &amp; "." &amp; BP324)&lt;=--('Data Sheet'!$B$19))),
            --(INT('Data Sheet'!$A$19) &amp; "." &amp; BP324),
            --(INT('Data Sheet'!$B$19) &amp; "." &amp; BP324)
        )
    ),
    IF(BN324&lt;&gt;"",
        IF(INT('Data Sheet'!$A$19)=INT('Data Sheet'!$B$19),
            --(INT('Data Sheet'!$A$19) &amp; "." &amp; RIGHT(BN324,3)),
            IF(AND((--(INT('Data Sheet'!$A$19) &amp; "." &amp; RIGHT(BN324,3))&gt;=--('Data Sheet'!$A$19)), (--(INT('Data Sheet'!$A$19) &amp; "." &amp; RIGHT(BN324,3))&lt;=--('Data Sheet'!$B$19))),
                --(INT('Data Sheet'!$A$19) &amp; "." &amp; RIGHT(BN324,3)),
                --(INT('Data Sheet'!$B$19) &amp; "." &amp; RIGHT(BN324,3))
            )
        ),
        "OK"
    )
)</f>
        <v>OK</v>
      </c>
      <c r="P324" s="23" t="str">
        <f>IF(BR324&lt;&gt;"",
    IF(INT('Data Sheet'!$A$19)=INT('Data Sheet'!$B$15),
        --(INT('Data Sheet'!$A$15) &amp; "." &amp; BR324),
        IF(AND((--(INT('Data Sheet'!$A$15) &amp; "." &amp; BR324)&gt;=--('Data Sheet'!$A$15)), (--(INT('Data Sheet'!$A$15) &amp; "." &amp; BR324)&lt;=--('Data Sheet'!$B$15))),
            --(INT('Data Sheet'!$A$15) &amp; "." &amp; BR324),
            --(INT('Data Sheet'!$B$15) &amp; "." &amp; BR324)
        )
    ),
    IF(BQ324&lt;&gt;"",
        IF(INT('Data Sheet'!$A$15)=INT('Data Sheet'!$B$15),
            --(INT('Data Sheet'!$A$15) &amp; "." &amp; LEFT(BQ324,3)),
            IF(AND((--(INT('Data Sheet'!$A$15) &amp; "." &amp; LEFT(BQ324,3))&gt;=--('Data Sheet'!$A$15)), (--(INT('Data Sheet'!$A$15) &amp; "." &amp; LEFT(BQ324,3))&lt;=--('Data Sheet'!$B$15))),
                --(INT('Data Sheet'!$A$15) &amp; "." &amp; LEFT(BQ324,3)),
                --(INT('Data Sheet'!$B$15) &amp; "." &amp; LEFT(BQ324,3))
            )
        ),
        "OK"
    )
)</f>
        <v>OK</v>
      </c>
      <c r="Q324" s="23" t="str">
        <f>IF(BS324&lt;&gt;"",
    IF(INT('Data Sheet'!$A$19)=INT('Data Sheet'!$B$15),
        --(INT('Data Sheet'!$A$15) &amp; "." &amp; BS324),
        IF(AND((--(INT('Data Sheet'!$A$15) &amp; "." &amp; BS324)&gt;=--('Data Sheet'!$A$15)), (--(INT('Data Sheet'!$A$15) &amp; "." &amp; BS324)&lt;=--('Data Sheet'!$B$15))),
            --(INT('Data Sheet'!$A$15) &amp; "." &amp; BS324),
            --(INT('Data Sheet'!$B$15) &amp; "." &amp; BS324)
        )
    ),
    IF(BQ324&lt;&gt;"",
        IF(INT('Data Sheet'!$A$15)=INT('Data Sheet'!$B$15),
            --(INT('Data Sheet'!$A$15) &amp; "." &amp; RIGHT(BQ324,3)),
            IF(AND((--(INT('Data Sheet'!$A$15) &amp; "." &amp; RIGHT(BQ324,3))&gt;=--('Data Sheet'!$A$15)), (--(INT('Data Sheet'!$A$15) &amp; "." &amp; RIGHT(BQ324,3))&lt;=--('Data Sheet'!$B$15))),
                --(INT('Data Sheet'!$A$15) &amp; "." &amp; RIGHT(BQ324,3)),
                --(INT('Data Sheet'!$B$15) &amp; "." &amp; RIGHT(BQ324,3))
            )
        ),
        "OK"
    )
)</f>
        <v>OK</v>
      </c>
      <c r="R324" s="19"/>
      <c r="S324" s="19"/>
      <c r="T324" s="19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1"/>
      <c r="AU324" s="21"/>
      <c r="AV324" s="21"/>
      <c r="AW324" s="22"/>
      <c r="AX324" s="99"/>
      <c r="AY324" s="20"/>
      <c r="AZ324" s="20"/>
      <c r="BA324" s="22"/>
      <c r="BB324">
        <v>316</v>
      </c>
      <c r="BC324" s="80"/>
      <c r="BD324" s="80"/>
      <c r="BE324" s="80"/>
      <c r="BF324" s="80"/>
      <c r="BG324" s="32" t="str">
        <f t="shared" si="48"/>
        <v/>
      </c>
      <c r="BH324" s="78">
        <f t="shared" si="46"/>
        <v>0</v>
      </c>
      <c r="BI324" s="2">
        <f t="shared" si="49"/>
        <v>0</v>
      </c>
      <c r="BJ324" s="2">
        <f t="shared" si="50"/>
        <v>0</v>
      </c>
      <c r="BK324" s="2">
        <f t="shared" si="47"/>
        <v>0</v>
      </c>
    </row>
    <row r="325" spans="2:63" ht="15" customHeight="1" x14ac:dyDescent="0.25">
      <c r="B325" s="14">
        <v>317</v>
      </c>
      <c r="C325" s="95" t="str">
        <f t="shared" si="51"/>
        <v/>
      </c>
      <c r="D325" s="15" t="str">
        <f t="shared" si="56"/>
        <v>OK</v>
      </c>
      <c r="E325" s="16" t="e">
        <f>VLOOKUP('Data Sheet'!$B$8,'Data Sheet'!$I$2:$J$9,2,FALSE)</f>
        <v>#N/A</v>
      </c>
      <c r="F325" s="16" t="str">
        <f t="shared" si="52"/>
        <v/>
      </c>
      <c r="G325" s="103">
        <f t="shared" si="53"/>
        <v>0</v>
      </c>
      <c r="H325" s="17" t="s">
        <v>26</v>
      </c>
      <c r="I325" s="17" t="s">
        <v>26</v>
      </c>
      <c r="J325" s="17" t="str">
        <f>IF('Data Sheet'!$B$9="NC-50","N/A","OK")</f>
        <v>OK</v>
      </c>
      <c r="K325" s="17" t="str">
        <f>IF('Data Sheet'!$B$9="NC-50","N/A","OK")</f>
        <v>OK</v>
      </c>
      <c r="L325" s="17" t="str">
        <f t="shared" si="54"/>
        <v>OK</v>
      </c>
      <c r="M325" s="17" t="str">
        <f t="shared" si="55"/>
        <v>OK</v>
      </c>
      <c r="N325" s="18" t="str">
        <f>IF(BO325&lt;&gt;"",
    IF(INT('Data Sheet'!$A$19)=INT('Data Sheet'!$B$19),
        --(INT('Data Sheet'!$A$19) &amp; "." &amp; BO325),
        IF(AND((--(INT('Data Sheet'!$A$19) &amp; "." &amp; BO325)&gt;=--('Data Sheet'!$A$19)), (--(INT('Data Sheet'!$A$19) &amp; "." &amp; BO325)&lt;=--('Data Sheet'!$B$19))),
            --(INT('Data Sheet'!$A$19) &amp; "." &amp; BO325),
            --(INT('Data Sheet'!$B$19) &amp; "." &amp; BO325)
        )
    ),
    IF(BN325&lt;&gt;"",
        IF(INT('Data Sheet'!$A$19)=INT('Data Sheet'!$B$19),
            --(INT('Data Sheet'!$A$19) &amp; "." &amp; LEFT(BN325,3)),
            IF(AND((--(INT('Data Sheet'!$A$19) &amp; "." &amp; LEFT(BN325,3))&gt;=--('Data Sheet'!$A$19)), (--(INT('Data Sheet'!$A$19) &amp; "." &amp; LEFT(BN325,3))&lt;=--('Data Sheet'!$B$19))),
                --(INT('Data Sheet'!$A$19) &amp; "." &amp; LEFT(BN325,3)),
                --(INT('Data Sheet'!$B$19) &amp; "." &amp; LEFT(BN325,3))
            )
        ),
        "OK"
    )
)</f>
        <v>OK</v>
      </c>
      <c r="O325" s="23" t="str">
        <f>IF(BP325&lt;&gt;"",
    IF(INT('Data Sheet'!$A$19)=INT('Data Sheet'!$B$19),
        --(INT('Data Sheet'!$A$19) &amp; "." &amp; BP325),
        IF(AND((--(INT('Data Sheet'!$A$19) &amp; "." &amp; BP325)&gt;=--('Data Sheet'!$A$19)), (--(INT('Data Sheet'!$A$19) &amp; "." &amp; BP325)&lt;=--('Data Sheet'!$B$19))),
            --(INT('Data Sheet'!$A$19) &amp; "." &amp; BP325),
            --(INT('Data Sheet'!$B$19) &amp; "." &amp; BP325)
        )
    ),
    IF(BN325&lt;&gt;"",
        IF(INT('Data Sheet'!$A$19)=INT('Data Sheet'!$B$19),
            --(INT('Data Sheet'!$A$19) &amp; "." &amp; RIGHT(BN325,3)),
            IF(AND((--(INT('Data Sheet'!$A$19) &amp; "." &amp; RIGHT(BN325,3))&gt;=--('Data Sheet'!$A$19)), (--(INT('Data Sheet'!$A$19) &amp; "." &amp; RIGHT(BN325,3))&lt;=--('Data Sheet'!$B$19))),
                --(INT('Data Sheet'!$A$19) &amp; "." &amp; RIGHT(BN325,3)),
                --(INT('Data Sheet'!$B$19) &amp; "." &amp; RIGHT(BN325,3))
            )
        ),
        "OK"
    )
)</f>
        <v>OK</v>
      </c>
      <c r="P325" s="23" t="str">
        <f>IF(BR325&lt;&gt;"",
    IF(INT('Data Sheet'!$A$19)=INT('Data Sheet'!$B$15),
        --(INT('Data Sheet'!$A$15) &amp; "." &amp; BR325),
        IF(AND((--(INT('Data Sheet'!$A$15) &amp; "." &amp; BR325)&gt;=--('Data Sheet'!$A$15)), (--(INT('Data Sheet'!$A$15) &amp; "." &amp; BR325)&lt;=--('Data Sheet'!$B$15))),
            --(INT('Data Sheet'!$A$15) &amp; "." &amp; BR325),
            --(INT('Data Sheet'!$B$15) &amp; "." &amp; BR325)
        )
    ),
    IF(BQ325&lt;&gt;"",
        IF(INT('Data Sheet'!$A$15)=INT('Data Sheet'!$B$15),
            --(INT('Data Sheet'!$A$15) &amp; "." &amp; LEFT(BQ325,3)),
            IF(AND((--(INT('Data Sheet'!$A$15) &amp; "." &amp; LEFT(BQ325,3))&gt;=--('Data Sheet'!$A$15)), (--(INT('Data Sheet'!$A$15) &amp; "." &amp; LEFT(BQ325,3))&lt;=--('Data Sheet'!$B$15))),
                --(INT('Data Sheet'!$A$15) &amp; "." &amp; LEFT(BQ325,3)),
                --(INT('Data Sheet'!$B$15) &amp; "." &amp; LEFT(BQ325,3))
            )
        ),
        "OK"
    )
)</f>
        <v>OK</v>
      </c>
      <c r="Q325" s="23" t="str">
        <f>IF(BS325&lt;&gt;"",
    IF(INT('Data Sheet'!$A$19)=INT('Data Sheet'!$B$15),
        --(INT('Data Sheet'!$A$15) &amp; "." &amp; BS325),
        IF(AND((--(INT('Data Sheet'!$A$15) &amp; "." &amp; BS325)&gt;=--('Data Sheet'!$A$15)), (--(INT('Data Sheet'!$A$15) &amp; "." &amp; BS325)&lt;=--('Data Sheet'!$B$15))),
            --(INT('Data Sheet'!$A$15) &amp; "." &amp; BS325),
            --(INT('Data Sheet'!$B$15) &amp; "." &amp; BS325)
        )
    ),
    IF(BQ325&lt;&gt;"",
        IF(INT('Data Sheet'!$A$15)=INT('Data Sheet'!$B$15),
            --(INT('Data Sheet'!$A$15) &amp; "." &amp; RIGHT(BQ325,3)),
            IF(AND((--(INT('Data Sheet'!$A$15) &amp; "." &amp; RIGHT(BQ325,3))&gt;=--('Data Sheet'!$A$15)), (--(INT('Data Sheet'!$A$15) &amp; "." &amp; RIGHT(BQ325,3))&lt;=--('Data Sheet'!$B$15))),
                --(INT('Data Sheet'!$A$15) &amp; "." &amp; RIGHT(BQ325,3)),
                --(INT('Data Sheet'!$B$15) &amp; "." &amp; RIGHT(BQ325,3))
            )
        ),
        "OK"
    )
)</f>
        <v>OK</v>
      </c>
      <c r="R325" s="19"/>
      <c r="S325" s="19"/>
      <c r="T325" s="19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1"/>
      <c r="AU325" s="21"/>
      <c r="AV325" s="21"/>
      <c r="AW325" s="22"/>
      <c r="AX325" s="99"/>
      <c r="AY325" s="20"/>
      <c r="AZ325" s="20"/>
      <c r="BA325" s="22"/>
      <c r="BB325">
        <v>317</v>
      </c>
      <c r="BC325" s="80"/>
      <c r="BD325" s="80"/>
      <c r="BE325" s="80"/>
      <c r="BF325" s="80"/>
      <c r="BG325" s="32" t="str">
        <f t="shared" si="48"/>
        <v/>
      </c>
      <c r="BH325" s="78">
        <f t="shared" si="46"/>
        <v>0</v>
      </c>
      <c r="BI325" s="2">
        <f t="shared" si="49"/>
        <v>0</v>
      </c>
      <c r="BJ325" s="2">
        <f t="shared" si="50"/>
        <v>0</v>
      </c>
      <c r="BK325" s="2">
        <f t="shared" si="47"/>
        <v>0</v>
      </c>
    </row>
    <row r="326" spans="2:63" ht="15" customHeight="1" x14ac:dyDescent="0.25">
      <c r="B326" s="14">
        <v>318</v>
      </c>
      <c r="C326" s="95" t="str">
        <f t="shared" si="51"/>
        <v/>
      </c>
      <c r="D326" s="15" t="str">
        <f t="shared" si="56"/>
        <v>OK</v>
      </c>
      <c r="E326" s="16" t="e">
        <f>VLOOKUP('Data Sheet'!$B$8,'Data Sheet'!$I$2:$J$9,2,FALSE)</f>
        <v>#N/A</v>
      </c>
      <c r="F326" s="16" t="str">
        <f t="shared" si="52"/>
        <v/>
      </c>
      <c r="G326" s="103">
        <f t="shared" si="53"/>
        <v>0</v>
      </c>
      <c r="H326" s="17" t="s">
        <v>26</v>
      </c>
      <c r="I326" s="17" t="s">
        <v>26</v>
      </c>
      <c r="J326" s="17" t="str">
        <f>IF('Data Sheet'!$B$9="NC-50","N/A","OK")</f>
        <v>OK</v>
      </c>
      <c r="K326" s="17" t="str">
        <f>IF('Data Sheet'!$B$9="NC-50","N/A","OK")</f>
        <v>OK</v>
      </c>
      <c r="L326" s="17" t="str">
        <f t="shared" si="54"/>
        <v>OK</v>
      </c>
      <c r="M326" s="17" t="str">
        <f t="shared" si="55"/>
        <v>OK</v>
      </c>
      <c r="N326" s="18" t="str">
        <f>IF(BO326&lt;&gt;"",
    IF(INT('Data Sheet'!$A$19)=INT('Data Sheet'!$B$19),
        --(INT('Data Sheet'!$A$19) &amp; "." &amp; BO326),
        IF(AND((--(INT('Data Sheet'!$A$19) &amp; "." &amp; BO326)&gt;=--('Data Sheet'!$A$19)), (--(INT('Data Sheet'!$A$19) &amp; "." &amp; BO326)&lt;=--('Data Sheet'!$B$19))),
            --(INT('Data Sheet'!$A$19) &amp; "." &amp; BO326),
            --(INT('Data Sheet'!$B$19) &amp; "." &amp; BO326)
        )
    ),
    IF(BN326&lt;&gt;"",
        IF(INT('Data Sheet'!$A$19)=INT('Data Sheet'!$B$19),
            --(INT('Data Sheet'!$A$19) &amp; "." &amp; LEFT(BN326,3)),
            IF(AND((--(INT('Data Sheet'!$A$19) &amp; "." &amp; LEFT(BN326,3))&gt;=--('Data Sheet'!$A$19)), (--(INT('Data Sheet'!$A$19) &amp; "." &amp; LEFT(BN326,3))&lt;=--('Data Sheet'!$B$19))),
                --(INT('Data Sheet'!$A$19) &amp; "." &amp; LEFT(BN326,3)),
                --(INT('Data Sheet'!$B$19) &amp; "." &amp; LEFT(BN326,3))
            )
        ),
        "OK"
    )
)</f>
        <v>OK</v>
      </c>
      <c r="O326" s="23" t="str">
        <f>IF(BP326&lt;&gt;"",
    IF(INT('Data Sheet'!$A$19)=INT('Data Sheet'!$B$19),
        --(INT('Data Sheet'!$A$19) &amp; "." &amp; BP326),
        IF(AND((--(INT('Data Sheet'!$A$19) &amp; "." &amp; BP326)&gt;=--('Data Sheet'!$A$19)), (--(INT('Data Sheet'!$A$19) &amp; "." &amp; BP326)&lt;=--('Data Sheet'!$B$19))),
            --(INT('Data Sheet'!$A$19) &amp; "." &amp; BP326),
            --(INT('Data Sheet'!$B$19) &amp; "." &amp; BP326)
        )
    ),
    IF(BN326&lt;&gt;"",
        IF(INT('Data Sheet'!$A$19)=INT('Data Sheet'!$B$19),
            --(INT('Data Sheet'!$A$19) &amp; "." &amp; RIGHT(BN326,3)),
            IF(AND((--(INT('Data Sheet'!$A$19) &amp; "." &amp; RIGHT(BN326,3))&gt;=--('Data Sheet'!$A$19)), (--(INT('Data Sheet'!$A$19) &amp; "." &amp; RIGHT(BN326,3))&lt;=--('Data Sheet'!$B$19))),
                --(INT('Data Sheet'!$A$19) &amp; "." &amp; RIGHT(BN326,3)),
                --(INT('Data Sheet'!$B$19) &amp; "." &amp; RIGHT(BN326,3))
            )
        ),
        "OK"
    )
)</f>
        <v>OK</v>
      </c>
      <c r="P326" s="23" t="str">
        <f>IF(BR326&lt;&gt;"",
    IF(INT('Data Sheet'!$A$19)=INT('Data Sheet'!$B$15),
        --(INT('Data Sheet'!$A$15) &amp; "." &amp; BR326),
        IF(AND((--(INT('Data Sheet'!$A$15) &amp; "." &amp; BR326)&gt;=--('Data Sheet'!$A$15)), (--(INT('Data Sheet'!$A$15) &amp; "." &amp; BR326)&lt;=--('Data Sheet'!$B$15))),
            --(INT('Data Sheet'!$A$15) &amp; "." &amp; BR326),
            --(INT('Data Sheet'!$B$15) &amp; "." &amp; BR326)
        )
    ),
    IF(BQ326&lt;&gt;"",
        IF(INT('Data Sheet'!$A$15)=INT('Data Sheet'!$B$15),
            --(INT('Data Sheet'!$A$15) &amp; "." &amp; LEFT(BQ326,3)),
            IF(AND((--(INT('Data Sheet'!$A$15) &amp; "." &amp; LEFT(BQ326,3))&gt;=--('Data Sheet'!$A$15)), (--(INT('Data Sheet'!$A$15) &amp; "." &amp; LEFT(BQ326,3))&lt;=--('Data Sheet'!$B$15))),
                --(INT('Data Sheet'!$A$15) &amp; "." &amp; LEFT(BQ326,3)),
                --(INT('Data Sheet'!$B$15) &amp; "." &amp; LEFT(BQ326,3))
            )
        ),
        "OK"
    )
)</f>
        <v>OK</v>
      </c>
      <c r="Q326" s="23" t="str">
        <f>IF(BS326&lt;&gt;"",
    IF(INT('Data Sheet'!$A$19)=INT('Data Sheet'!$B$15),
        --(INT('Data Sheet'!$A$15) &amp; "." &amp; BS326),
        IF(AND((--(INT('Data Sheet'!$A$15) &amp; "." &amp; BS326)&gt;=--('Data Sheet'!$A$15)), (--(INT('Data Sheet'!$A$15) &amp; "." &amp; BS326)&lt;=--('Data Sheet'!$B$15))),
            --(INT('Data Sheet'!$A$15) &amp; "." &amp; BS326),
            --(INT('Data Sheet'!$B$15) &amp; "." &amp; BS326)
        )
    ),
    IF(BQ326&lt;&gt;"",
        IF(INT('Data Sheet'!$A$15)=INT('Data Sheet'!$B$15),
            --(INT('Data Sheet'!$A$15) &amp; "." &amp; RIGHT(BQ326,3)),
            IF(AND((--(INT('Data Sheet'!$A$15) &amp; "." &amp; RIGHT(BQ326,3))&gt;=--('Data Sheet'!$A$15)), (--(INT('Data Sheet'!$A$15) &amp; "." &amp; RIGHT(BQ326,3))&lt;=--('Data Sheet'!$B$15))),
                --(INT('Data Sheet'!$A$15) &amp; "." &amp; RIGHT(BQ326,3)),
                --(INT('Data Sheet'!$B$15) &amp; "." &amp; RIGHT(BQ326,3))
            )
        ),
        "OK"
    )
)</f>
        <v>OK</v>
      </c>
      <c r="R326" s="19"/>
      <c r="S326" s="19"/>
      <c r="T326" s="19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1"/>
      <c r="AU326" s="21"/>
      <c r="AV326" s="21"/>
      <c r="AW326" s="22"/>
      <c r="AX326" s="99"/>
      <c r="AY326" s="20"/>
      <c r="AZ326" s="20"/>
      <c r="BA326" s="22"/>
      <c r="BB326">
        <v>318</v>
      </c>
      <c r="BC326" s="80"/>
      <c r="BD326" s="80"/>
      <c r="BE326" s="80"/>
      <c r="BF326" s="80"/>
      <c r="BG326" s="32" t="str">
        <f t="shared" si="48"/>
        <v/>
      </c>
      <c r="BH326" s="78">
        <f t="shared" si="46"/>
        <v>0</v>
      </c>
      <c r="BI326" s="2">
        <f t="shared" si="49"/>
        <v>0</v>
      </c>
      <c r="BJ326" s="2">
        <f t="shared" si="50"/>
        <v>0</v>
      </c>
      <c r="BK326" s="2">
        <f t="shared" si="47"/>
        <v>0</v>
      </c>
    </row>
    <row r="327" spans="2:63" ht="15" customHeight="1" x14ac:dyDescent="0.25">
      <c r="B327" s="14">
        <v>319</v>
      </c>
      <c r="C327" s="95" t="str">
        <f t="shared" si="51"/>
        <v/>
      </c>
      <c r="D327" s="15" t="str">
        <f t="shared" si="56"/>
        <v>OK</v>
      </c>
      <c r="E327" s="16" t="e">
        <f>VLOOKUP('Data Sheet'!$B$8,'Data Sheet'!$I$2:$J$9,2,FALSE)</f>
        <v>#N/A</v>
      </c>
      <c r="F327" s="16" t="str">
        <f t="shared" si="52"/>
        <v/>
      </c>
      <c r="G327" s="103">
        <f t="shared" si="53"/>
        <v>0</v>
      </c>
      <c r="H327" s="17" t="s">
        <v>26</v>
      </c>
      <c r="I327" s="17" t="s">
        <v>26</v>
      </c>
      <c r="J327" s="17" t="str">
        <f>IF('Data Sheet'!$B$9="NC-50","N/A","OK")</f>
        <v>OK</v>
      </c>
      <c r="K327" s="17" t="str">
        <f>IF('Data Sheet'!$B$9="NC-50","N/A","OK")</f>
        <v>OK</v>
      </c>
      <c r="L327" s="17" t="str">
        <f t="shared" si="54"/>
        <v>OK</v>
      </c>
      <c r="M327" s="17" t="str">
        <f t="shared" si="55"/>
        <v>OK</v>
      </c>
      <c r="N327" s="18" t="str">
        <f>IF(BO327&lt;&gt;"",
    IF(INT('Data Sheet'!$A$19)=INT('Data Sheet'!$B$19),
        --(INT('Data Sheet'!$A$19) &amp; "." &amp; BO327),
        IF(AND((--(INT('Data Sheet'!$A$19) &amp; "." &amp; BO327)&gt;=--('Data Sheet'!$A$19)), (--(INT('Data Sheet'!$A$19) &amp; "." &amp; BO327)&lt;=--('Data Sheet'!$B$19))),
            --(INT('Data Sheet'!$A$19) &amp; "." &amp; BO327),
            --(INT('Data Sheet'!$B$19) &amp; "." &amp; BO327)
        )
    ),
    IF(BN327&lt;&gt;"",
        IF(INT('Data Sheet'!$A$19)=INT('Data Sheet'!$B$19),
            --(INT('Data Sheet'!$A$19) &amp; "." &amp; LEFT(BN327,3)),
            IF(AND((--(INT('Data Sheet'!$A$19) &amp; "." &amp; LEFT(BN327,3))&gt;=--('Data Sheet'!$A$19)), (--(INT('Data Sheet'!$A$19) &amp; "." &amp; LEFT(BN327,3))&lt;=--('Data Sheet'!$B$19))),
                --(INT('Data Sheet'!$A$19) &amp; "." &amp; LEFT(BN327,3)),
                --(INT('Data Sheet'!$B$19) &amp; "." &amp; LEFT(BN327,3))
            )
        ),
        "OK"
    )
)</f>
        <v>OK</v>
      </c>
      <c r="O327" s="23" t="str">
        <f>IF(BP327&lt;&gt;"",
    IF(INT('Data Sheet'!$A$19)=INT('Data Sheet'!$B$19),
        --(INT('Data Sheet'!$A$19) &amp; "." &amp; BP327),
        IF(AND((--(INT('Data Sheet'!$A$19) &amp; "." &amp; BP327)&gt;=--('Data Sheet'!$A$19)), (--(INT('Data Sheet'!$A$19) &amp; "." &amp; BP327)&lt;=--('Data Sheet'!$B$19))),
            --(INT('Data Sheet'!$A$19) &amp; "." &amp; BP327),
            --(INT('Data Sheet'!$B$19) &amp; "." &amp; BP327)
        )
    ),
    IF(BN327&lt;&gt;"",
        IF(INT('Data Sheet'!$A$19)=INT('Data Sheet'!$B$19),
            --(INT('Data Sheet'!$A$19) &amp; "." &amp; RIGHT(BN327,3)),
            IF(AND((--(INT('Data Sheet'!$A$19) &amp; "." &amp; RIGHT(BN327,3))&gt;=--('Data Sheet'!$A$19)), (--(INT('Data Sheet'!$A$19) &amp; "." &amp; RIGHT(BN327,3))&lt;=--('Data Sheet'!$B$19))),
                --(INT('Data Sheet'!$A$19) &amp; "." &amp; RIGHT(BN327,3)),
                --(INT('Data Sheet'!$B$19) &amp; "." &amp; RIGHT(BN327,3))
            )
        ),
        "OK"
    )
)</f>
        <v>OK</v>
      </c>
      <c r="P327" s="23" t="str">
        <f>IF(BR327&lt;&gt;"",
    IF(INT('Data Sheet'!$A$19)=INT('Data Sheet'!$B$15),
        --(INT('Data Sheet'!$A$15) &amp; "." &amp; BR327),
        IF(AND((--(INT('Data Sheet'!$A$15) &amp; "." &amp; BR327)&gt;=--('Data Sheet'!$A$15)), (--(INT('Data Sheet'!$A$15) &amp; "." &amp; BR327)&lt;=--('Data Sheet'!$B$15))),
            --(INT('Data Sheet'!$A$15) &amp; "." &amp; BR327),
            --(INT('Data Sheet'!$B$15) &amp; "." &amp; BR327)
        )
    ),
    IF(BQ327&lt;&gt;"",
        IF(INT('Data Sheet'!$A$15)=INT('Data Sheet'!$B$15),
            --(INT('Data Sheet'!$A$15) &amp; "." &amp; LEFT(BQ327,3)),
            IF(AND((--(INT('Data Sheet'!$A$15) &amp; "." &amp; LEFT(BQ327,3))&gt;=--('Data Sheet'!$A$15)), (--(INT('Data Sheet'!$A$15) &amp; "." &amp; LEFT(BQ327,3))&lt;=--('Data Sheet'!$B$15))),
                --(INT('Data Sheet'!$A$15) &amp; "." &amp; LEFT(BQ327,3)),
                --(INT('Data Sheet'!$B$15) &amp; "." &amp; LEFT(BQ327,3))
            )
        ),
        "OK"
    )
)</f>
        <v>OK</v>
      </c>
      <c r="Q327" s="23" t="str">
        <f>IF(BS327&lt;&gt;"",
    IF(INT('Data Sheet'!$A$19)=INT('Data Sheet'!$B$15),
        --(INT('Data Sheet'!$A$15) &amp; "." &amp; BS327),
        IF(AND((--(INT('Data Sheet'!$A$15) &amp; "." &amp; BS327)&gt;=--('Data Sheet'!$A$15)), (--(INT('Data Sheet'!$A$15) &amp; "." &amp; BS327)&lt;=--('Data Sheet'!$B$15))),
            --(INT('Data Sheet'!$A$15) &amp; "." &amp; BS327),
            --(INT('Data Sheet'!$B$15) &amp; "." &amp; BS327)
        )
    ),
    IF(BQ327&lt;&gt;"",
        IF(INT('Data Sheet'!$A$15)=INT('Data Sheet'!$B$15),
            --(INT('Data Sheet'!$A$15) &amp; "." &amp; RIGHT(BQ327,3)),
            IF(AND((--(INT('Data Sheet'!$A$15) &amp; "." &amp; RIGHT(BQ327,3))&gt;=--('Data Sheet'!$A$15)), (--(INT('Data Sheet'!$A$15) &amp; "." &amp; RIGHT(BQ327,3))&lt;=--('Data Sheet'!$B$15))),
                --(INT('Data Sheet'!$A$15) &amp; "." &amp; RIGHT(BQ327,3)),
                --(INT('Data Sheet'!$B$15) &amp; "." &amp; RIGHT(BQ327,3))
            )
        ),
        "OK"
    )
)</f>
        <v>OK</v>
      </c>
      <c r="R327" s="19"/>
      <c r="S327" s="19"/>
      <c r="T327" s="19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1"/>
      <c r="AU327" s="21"/>
      <c r="AV327" s="21"/>
      <c r="AW327" s="22"/>
      <c r="AX327" s="99"/>
      <c r="AY327" s="20"/>
      <c r="AZ327" s="20"/>
      <c r="BA327" s="22"/>
      <c r="BB327">
        <v>319</v>
      </c>
      <c r="BC327" s="80"/>
      <c r="BD327" s="80"/>
      <c r="BE327" s="80"/>
      <c r="BF327" s="80"/>
      <c r="BG327" s="32" t="str">
        <f t="shared" si="48"/>
        <v/>
      </c>
      <c r="BH327" s="78">
        <f t="shared" si="46"/>
        <v>0</v>
      </c>
      <c r="BI327" s="2">
        <f t="shared" si="49"/>
        <v>0</v>
      </c>
      <c r="BJ327" s="2">
        <f t="shared" si="50"/>
        <v>0</v>
      </c>
      <c r="BK327" s="2">
        <f t="shared" si="47"/>
        <v>0</v>
      </c>
    </row>
    <row r="328" spans="2:63" ht="15" customHeight="1" x14ac:dyDescent="0.25">
      <c r="B328" s="14">
        <v>320</v>
      </c>
      <c r="C328" s="95" t="str">
        <f t="shared" si="51"/>
        <v/>
      </c>
      <c r="D328" s="15" t="str">
        <f t="shared" si="56"/>
        <v>OK</v>
      </c>
      <c r="E328" s="16" t="e">
        <f>VLOOKUP('Data Sheet'!$B$8,'Data Sheet'!$I$2:$J$9,2,FALSE)</f>
        <v>#N/A</v>
      </c>
      <c r="F328" s="16" t="str">
        <f t="shared" si="52"/>
        <v/>
      </c>
      <c r="G328" s="103">
        <f t="shared" si="53"/>
        <v>0</v>
      </c>
      <c r="H328" s="17" t="s">
        <v>26</v>
      </c>
      <c r="I328" s="17" t="s">
        <v>26</v>
      </c>
      <c r="J328" s="17" t="str">
        <f>IF('Data Sheet'!$B$9="NC-50","N/A","OK")</f>
        <v>OK</v>
      </c>
      <c r="K328" s="17" t="str">
        <f>IF('Data Sheet'!$B$9="NC-50","N/A","OK")</f>
        <v>OK</v>
      </c>
      <c r="L328" s="17" t="str">
        <f t="shared" si="54"/>
        <v>OK</v>
      </c>
      <c r="M328" s="17" t="str">
        <f t="shared" si="55"/>
        <v>OK</v>
      </c>
      <c r="N328" s="18" t="str">
        <f>IF(BO328&lt;&gt;"",
    IF(INT('Data Sheet'!$A$19)=INT('Data Sheet'!$B$19),
        --(INT('Data Sheet'!$A$19) &amp; "." &amp; BO328),
        IF(AND((--(INT('Data Sheet'!$A$19) &amp; "." &amp; BO328)&gt;=--('Data Sheet'!$A$19)), (--(INT('Data Sheet'!$A$19) &amp; "." &amp; BO328)&lt;=--('Data Sheet'!$B$19))),
            --(INT('Data Sheet'!$A$19) &amp; "." &amp; BO328),
            --(INT('Data Sheet'!$B$19) &amp; "." &amp; BO328)
        )
    ),
    IF(BN328&lt;&gt;"",
        IF(INT('Data Sheet'!$A$19)=INT('Data Sheet'!$B$19),
            --(INT('Data Sheet'!$A$19) &amp; "." &amp; LEFT(BN328,3)),
            IF(AND((--(INT('Data Sheet'!$A$19) &amp; "." &amp; LEFT(BN328,3))&gt;=--('Data Sheet'!$A$19)), (--(INT('Data Sheet'!$A$19) &amp; "." &amp; LEFT(BN328,3))&lt;=--('Data Sheet'!$B$19))),
                --(INT('Data Sheet'!$A$19) &amp; "." &amp; LEFT(BN328,3)),
                --(INT('Data Sheet'!$B$19) &amp; "." &amp; LEFT(BN328,3))
            )
        ),
        "OK"
    )
)</f>
        <v>OK</v>
      </c>
      <c r="O328" s="23" t="str">
        <f>IF(BP328&lt;&gt;"",
    IF(INT('Data Sheet'!$A$19)=INT('Data Sheet'!$B$19),
        --(INT('Data Sheet'!$A$19) &amp; "." &amp; BP328),
        IF(AND((--(INT('Data Sheet'!$A$19) &amp; "." &amp; BP328)&gt;=--('Data Sheet'!$A$19)), (--(INT('Data Sheet'!$A$19) &amp; "." &amp; BP328)&lt;=--('Data Sheet'!$B$19))),
            --(INT('Data Sheet'!$A$19) &amp; "." &amp; BP328),
            --(INT('Data Sheet'!$B$19) &amp; "." &amp; BP328)
        )
    ),
    IF(BN328&lt;&gt;"",
        IF(INT('Data Sheet'!$A$19)=INT('Data Sheet'!$B$19),
            --(INT('Data Sheet'!$A$19) &amp; "." &amp; RIGHT(BN328,3)),
            IF(AND((--(INT('Data Sheet'!$A$19) &amp; "." &amp; RIGHT(BN328,3))&gt;=--('Data Sheet'!$A$19)), (--(INT('Data Sheet'!$A$19) &amp; "." &amp; RIGHT(BN328,3))&lt;=--('Data Sheet'!$B$19))),
                --(INT('Data Sheet'!$A$19) &amp; "." &amp; RIGHT(BN328,3)),
                --(INT('Data Sheet'!$B$19) &amp; "." &amp; RIGHT(BN328,3))
            )
        ),
        "OK"
    )
)</f>
        <v>OK</v>
      </c>
      <c r="P328" s="23" t="str">
        <f>IF(BR328&lt;&gt;"",
    IF(INT('Data Sheet'!$A$19)=INT('Data Sheet'!$B$15),
        --(INT('Data Sheet'!$A$15) &amp; "." &amp; BR328),
        IF(AND((--(INT('Data Sheet'!$A$15) &amp; "." &amp; BR328)&gt;=--('Data Sheet'!$A$15)), (--(INT('Data Sheet'!$A$15) &amp; "." &amp; BR328)&lt;=--('Data Sheet'!$B$15))),
            --(INT('Data Sheet'!$A$15) &amp; "." &amp; BR328),
            --(INT('Data Sheet'!$B$15) &amp; "." &amp; BR328)
        )
    ),
    IF(BQ328&lt;&gt;"",
        IF(INT('Data Sheet'!$A$15)=INT('Data Sheet'!$B$15),
            --(INT('Data Sheet'!$A$15) &amp; "." &amp; LEFT(BQ328,3)),
            IF(AND((--(INT('Data Sheet'!$A$15) &amp; "." &amp; LEFT(BQ328,3))&gt;=--('Data Sheet'!$A$15)), (--(INT('Data Sheet'!$A$15) &amp; "." &amp; LEFT(BQ328,3))&lt;=--('Data Sheet'!$B$15))),
                --(INT('Data Sheet'!$A$15) &amp; "." &amp; LEFT(BQ328,3)),
                --(INT('Data Sheet'!$B$15) &amp; "." &amp; LEFT(BQ328,3))
            )
        ),
        "OK"
    )
)</f>
        <v>OK</v>
      </c>
      <c r="Q328" s="23" t="str">
        <f>IF(BS328&lt;&gt;"",
    IF(INT('Data Sheet'!$A$19)=INT('Data Sheet'!$B$15),
        --(INT('Data Sheet'!$A$15) &amp; "." &amp; BS328),
        IF(AND((--(INT('Data Sheet'!$A$15) &amp; "." &amp; BS328)&gt;=--('Data Sheet'!$A$15)), (--(INT('Data Sheet'!$A$15) &amp; "." &amp; BS328)&lt;=--('Data Sheet'!$B$15))),
            --(INT('Data Sheet'!$A$15) &amp; "." &amp; BS328),
            --(INT('Data Sheet'!$B$15) &amp; "." &amp; BS328)
        )
    ),
    IF(BQ328&lt;&gt;"",
        IF(INT('Data Sheet'!$A$15)=INT('Data Sheet'!$B$15),
            --(INT('Data Sheet'!$A$15) &amp; "." &amp; RIGHT(BQ328,3)),
            IF(AND((--(INT('Data Sheet'!$A$15) &amp; "." &amp; RIGHT(BQ328,3))&gt;=--('Data Sheet'!$A$15)), (--(INT('Data Sheet'!$A$15) &amp; "." &amp; RIGHT(BQ328,3))&lt;=--('Data Sheet'!$B$15))),
                --(INT('Data Sheet'!$A$15) &amp; "." &amp; RIGHT(BQ328,3)),
                --(INT('Data Sheet'!$B$15) &amp; "." &amp; RIGHT(BQ328,3))
            )
        ),
        "OK"
    )
)</f>
        <v>OK</v>
      </c>
      <c r="R328" s="19"/>
      <c r="S328" s="19"/>
      <c r="T328" s="19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1"/>
      <c r="AU328" s="21"/>
      <c r="AV328" s="21"/>
      <c r="AW328" s="22"/>
      <c r="AX328" s="99"/>
      <c r="AY328" s="20"/>
      <c r="AZ328" s="20"/>
      <c r="BA328" s="22"/>
      <c r="BB328">
        <v>320</v>
      </c>
      <c r="BC328" s="80"/>
      <c r="BD328" s="80"/>
      <c r="BE328" s="80"/>
      <c r="BF328" s="80"/>
      <c r="BG328" s="32" t="str">
        <f t="shared" si="48"/>
        <v/>
      </c>
      <c r="BH328" s="78">
        <f t="shared" si="46"/>
        <v>0</v>
      </c>
      <c r="BI328" s="2">
        <f t="shared" si="49"/>
        <v>0</v>
      </c>
      <c r="BJ328" s="2">
        <f t="shared" si="50"/>
        <v>0</v>
      </c>
      <c r="BK328" s="2">
        <f t="shared" si="47"/>
        <v>0</v>
      </c>
    </row>
    <row r="329" spans="2:63" ht="15" customHeight="1" x14ac:dyDescent="0.25">
      <c r="B329" s="14">
        <v>321</v>
      </c>
      <c r="C329" s="95" t="str">
        <f t="shared" si="51"/>
        <v/>
      </c>
      <c r="D329" s="15" t="str">
        <f t="shared" si="56"/>
        <v>OK</v>
      </c>
      <c r="E329" s="16" t="e">
        <f>VLOOKUP('Data Sheet'!$B$8,'Data Sheet'!$I$2:$J$9,2,FALSE)</f>
        <v>#N/A</v>
      </c>
      <c r="F329" s="16" t="str">
        <f t="shared" si="52"/>
        <v/>
      </c>
      <c r="G329" s="103">
        <f t="shared" si="53"/>
        <v>0</v>
      </c>
      <c r="H329" s="17" t="s">
        <v>26</v>
      </c>
      <c r="I329" s="17" t="s">
        <v>26</v>
      </c>
      <c r="J329" s="17" t="str">
        <f>IF('Data Sheet'!$B$9="NC-50","N/A","OK")</f>
        <v>OK</v>
      </c>
      <c r="K329" s="17" t="str">
        <f>IF('Data Sheet'!$B$9="NC-50","N/A","OK")</f>
        <v>OK</v>
      </c>
      <c r="L329" s="17" t="str">
        <f t="shared" si="54"/>
        <v>OK</v>
      </c>
      <c r="M329" s="17" t="str">
        <f t="shared" si="55"/>
        <v>OK</v>
      </c>
      <c r="N329" s="18" t="str">
        <f>IF(BO329&lt;&gt;"",
    IF(INT('Data Sheet'!$A$19)=INT('Data Sheet'!$B$19),
        --(INT('Data Sheet'!$A$19) &amp; "." &amp; BO329),
        IF(AND((--(INT('Data Sheet'!$A$19) &amp; "." &amp; BO329)&gt;=--('Data Sheet'!$A$19)), (--(INT('Data Sheet'!$A$19) &amp; "." &amp; BO329)&lt;=--('Data Sheet'!$B$19))),
            --(INT('Data Sheet'!$A$19) &amp; "." &amp; BO329),
            --(INT('Data Sheet'!$B$19) &amp; "." &amp; BO329)
        )
    ),
    IF(BN329&lt;&gt;"",
        IF(INT('Data Sheet'!$A$19)=INT('Data Sheet'!$B$19),
            --(INT('Data Sheet'!$A$19) &amp; "." &amp; LEFT(BN329,3)),
            IF(AND((--(INT('Data Sheet'!$A$19) &amp; "." &amp; LEFT(BN329,3))&gt;=--('Data Sheet'!$A$19)), (--(INT('Data Sheet'!$A$19) &amp; "." &amp; LEFT(BN329,3))&lt;=--('Data Sheet'!$B$19))),
                --(INT('Data Sheet'!$A$19) &amp; "." &amp; LEFT(BN329,3)),
                --(INT('Data Sheet'!$B$19) &amp; "." &amp; LEFT(BN329,3))
            )
        ),
        "OK"
    )
)</f>
        <v>OK</v>
      </c>
      <c r="O329" s="23" t="str">
        <f>IF(BP329&lt;&gt;"",
    IF(INT('Data Sheet'!$A$19)=INT('Data Sheet'!$B$19),
        --(INT('Data Sheet'!$A$19) &amp; "." &amp; BP329),
        IF(AND((--(INT('Data Sheet'!$A$19) &amp; "." &amp; BP329)&gt;=--('Data Sheet'!$A$19)), (--(INT('Data Sheet'!$A$19) &amp; "." &amp; BP329)&lt;=--('Data Sheet'!$B$19))),
            --(INT('Data Sheet'!$A$19) &amp; "." &amp; BP329),
            --(INT('Data Sheet'!$B$19) &amp; "." &amp; BP329)
        )
    ),
    IF(BN329&lt;&gt;"",
        IF(INT('Data Sheet'!$A$19)=INT('Data Sheet'!$B$19),
            --(INT('Data Sheet'!$A$19) &amp; "." &amp; RIGHT(BN329,3)),
            IF(AND((--(INT('Data Sheet'!$A$19) &amp; "." &amp; RIGHT(BN329,3))&gt;=--('Data Sheet'!$A$19)), (--(INT('Data Sheet'!$A$19) &amp; "." &amp; RIGHT(BN329,3))&lt;=--('Data Sheet'!$B$19))),
                --(INT('Data Sheet'!$A$19) &amp; "." &amp; RIGHT(BN329,3)),
                --(INT('Data Sheet'!$B$19) &amp; "." &amp; RIGHT(BN329,3))
            )
        ),
        "OK"
    )
)</f>
        <v>OK</v>
      </c>
      <c r="P329" s="23" t="str">
        <f>IF(BR329&lt;&gt;"",
    IF(INT('Data Sheet'!$A$19)=INT('Data Sheet'!$B$15),
        --(INT('Data Sheet'!$A$15) &amp; "." &amp; BR329),
        IF(AND((--(INT('Data Sheet'!$A$15) &amp; "." &amp; BR329)&gt;=--('Data Sheet'!$A$15)), (--(INT('Data Sheet'!$A$15) &amp; "." &amp; BR329)&lt;=--('Data Sheet'!$B$15))),
            --(INT('Data Sheet'!$A$15) &amp; "." &amp; BR329),
            --(INT('Data Sheet'!$B$15) &amp; "." &amp; BR329)
        )
    ),
    IF(BQ329&lt;&gt;"",
        IF(INT('Data Sheet'!$A$15)=INT('Data Sheet'!$B$15),
            --(INT('Data Sheet'!$A$15) &amp; "." &amp; LEFT(BQ329,3)),
            IF(AND((--(INT('Data Sheet'!$A$15) &amp; "." &amp; LEFT(BQ329,3))&gt;=--('Data Sheet'!$A$15)), (--(INT('Data Sheet'!$A$15) &amp; "." &amp; LEFT(BQ329,3))&lt;=--('Data Sheet'!$B$15))),
                --(INT('Data Sheet'!$A$15) &amp; "." &amp; LEFT(BQ329,3)),
                --(INT('Data Sheet'!$B$15) &amp; "." &amp; LEFT(BQ329,3))
            )
        ),
        "OK"
    )
)</f>
        <v>OK</v>
      </c>
      <c r="Q329" s="23" t="str">
        <f>IF(BS329&lt;&gt;"",
    IF(INT('Data Sheet'!$A$19)=INT('Data Sheet'!$B$15),
        --(INT('Data Sheet'!$A$15) &amp; "." &amp; BS329),
        IF(AND((--(INT('Data Sheet'!$A$15) &amp; "." &amp; BS329)&gt;=--('Data Sheet'!$A$15)), (--(INT('Data Sheet'!$A$15) &amp; "." &amp; BS329)&lt;=--('Data Sheet'!$B$15))),
            --(INT('Data Sheet'!$A$15) &amp; "." &amp; BS329),
            --(INT('Data Sheet'!$B$15) &amp; "." &amp; BS329)
        )
    ),
    IF(BQ329&lt;&gt;"",
        IF(INT('Data Sheet'!$A$15)=INT('Data Sheet'!$B$15),
            --(INT('Data Sheet'!$A$15) &amp; "." &amp; RIGHT(BQ329,3)),
            IF(AND((--(INT('Data Sheet'!$A$15) &amp; "." &amp; RIGHT(BQ329,3))&gt;=--('Data Sheet'!$A$15)), (--(INT('Data Sheet'!$A$15) &amp; "." &amp; RIGHT(BQ329,3))&lt;=--('Data Sheet'!$B$15))),
                --(INT('Data Sheet'!$A$15) &amp; "." &amp; RIGHT(BQ329,3)),
                --(INT('Data Sheet'!$B$15) &amp; "." &amp; RIGHT(BQ329,3))
            )
        ),
        "OK"
    )
)</f>
        <v>OK</v>
      </c>
      <c r="R329" s="19"/>
      <c r="S329" s="19"/>
      <c r="T329" s="19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1"/>
      <c r="AU329" s="21"/>
      <c r="AV329" s="21"/>
      <c r="AW329" s="22"/>
      <c r="AX329" s="99"/>
      <c r="AY329" s="20"/>
      <c r="AZ329" s="20"/>
      <c r="BA329" s="22"/>
      <c r="BB329">
        <v>321</v>
      </c>
      <c r="BC329" s="80"/>
      <c r="BD329" s="80"/>
      <c r="BE329" s="80"/>
      <c r="BF329" s="80"/>
      <c r="BG329" s="32" t="str">
        <f t="shared" si="48"/>
        <v/>
      </c>
      <c r="BH329" s="78">
        <f t="shared" ref="BH329:BH392" si="57">COUNTA(T329:AF329)</f>
        <v>0</v>
      </c>
      <c r="BI329" s="2">
        <f t="shared" si="49"/>
        <v>0</v>
      </c>
      <c r="BJ329" s="2">
        <f t="shared" si="50"/>
        <v>0</v>
      </c>
      <c r="BK329" s="2">
        <f t="shared" ref="BK329:BK392" si="58">COUNTA(T329:AW329)</f>
        <v>0</v>
      </c>
    </row>
    <row r="330" spans="2:63" ht="15" customHeight="1" x14ac:dyDescent="0.25">
      <c r="B330" s="14">
        <v>322</v>
      </c>
      <c r="C330" s="95" t="str">
        <f t="shared" si="51"/>
        <v/>
      </c>
      <c r="D330" s="15" t="str">
        <f t="shared" si="56"/>
        <v>OK</v>
      </c>
      <c r="E330" s="16" t="e">
        <f>VLOOKUP('Data Sheet'!$B$8,'Data Sheet'!$I$2:$J$9,2,FALSE)</f>
        <v>#N/A</v>
      </c>
      <c r="F330" s="16" t="str">
        <f t="shared" si="52"/>
        <v/>
      </c>
      <c r="G330" s="103">
        <f t="shared" si="53"/>
        <v>0</v>
      </c>
      <c r="H330" s="17" t="s">
        <v>26</v>
      </c>
      <c r="I330" s="17" t="s">
        <v>26</v>
      </c>
      <c r="J330" s="17" t="str">
        <f>IF('Data Sheet'!$B$9="NC-50","N/A","OK")</f>
        <v>OK</v>
      </c>
      <c r="K330" s="17" t="str">
        <f>IF('Data Sheet'!$B$9="NC-50","N/A","OK")</f>
        <v>OK</v>
      </c>
      <c r="L330" s="17" t="str">
        <f t="shared" si="54"/>
        <v>OK</v>
      </c>
      <c r="M330" s="17" t="str">
        <f t="shared" si="55"/>
        <v>OK</v>
      </c>
      <c r="N330" s="18" t="str">
        <f>IF(BO330&lt;&gt;"",
    IF(INT('Data Sheet'!$A$19)=INT('Data Sheet'!$B$19),
        --(INT('Data Sheet'!$A$19) &amp; "." &amp; BO330),
        IF(AND((--(INT('Data Sheet'!$A$19) &amp; "." &amp; BO330)&gt;=--('Data Sheet'!$A$19)), (--(INT('Data Sheet'!$A$19) &amp; "." &amp; BO330)&lt;=--('Data Sheet'!$B$19))),
            --(INT('Data Sheet'!$A$19) &amp; "." &amp; BO330),
            --(INT('Data Sheet'!$B$19) &amp; "." &amp; BO330)
        )
    ),
    IF(BN330&lt;&gt;"",
        IF(INT('Data Sheet'!$A$19)=INT('Data Sheet'!$B$19),
            --(INT('Data Sheet'!$A$19) &amp; "." &amp; LEFT(BN330,3)),
            IF(AND((--(INT('Data Sheet'!$A$19) &amp; "." &amp; LEFT(BN330,3))&gt;=--('Data Sheet'!$A$19)), (--(INT('Data Sheet'!$A$19) &amp; "." &amp; LEFT(BN330,3))&lt;=--('Data Sheet'!$B$19))),
                --(INT('Data Sheet'!$A$19) &amp; "." &amp; LEFT(BN330,3)),
                --(INT('Data Sheet'!$B$19) &amp; "." &amp; LEFT(BN330,3))
            )
        ),
        "OK"
    )
)</f>
        <v>OK</v>
      </c>
      <c r="O330" s="23" t="str">
        <f>IF(BP330&lt;&gt;"",
    IF(INT('Data Sheet'!$A$19)=INT('Data Sheet'!$B$19),
        --(INT('Data Sheet'!$A$19) &amp; "." &amp; BP330),
        IF(AND((--(INT('Data Sheet'!$A$19) &amp; "." &amp; BP330)&gt;=--('Data Sheet'!$A$19)), (--(INT('Data Sheet'!$A$19) &amp; "." &amp; BP330)&lt;=--('Data Sheet'!$B$19))),
            --(INT('Data Sheet'!$A$19) &amp; "." &amp; BP330),
            --(INT('Data Sheet'!$B$19) &amp; "." &amp; BP330)
        )
    ),
    IF(BN330&lt;&gt;"",
        IF(INT('Data Sheet'!$A$19)=INT('Data Sheet'!$B$19),
            --(INT('Data Sheet'!$A$19) &amp; "." &amp; RIGHT(BN330,3)),
            IF(AND((--(INT('Data Sheet'!$A$19) &amp; "." &amp; RIGHT(BN330,3))&gt;=--('Data Sheet'!$A$19)), (--(INT('Data Sheet'!$A$19) &amp; "." &amp; RIGHT(BN330,3))&lt;=--('Data Sheet'!$B$19))),
                --(INT('Data Sheet'!$A$19) &amp; "." &amp; RIGHT(BN330,3)),
                --(INT('Data Sheet'!$B$19) &amp; "." &amp; RIGHT(BN330,3))
            )
        ),
        "OK"
    )
)</f>
        <v>OK</v>
      </c>
      <c r="P330" s="23" t="str">
        <f>IF(BR330&lt;&gt;"",
    IF(INT('Data Sheet'!$A$19)=INT('Data Sheet'!$B$15),
        --(INT('Data Sheet'!$A$15) &amp; "." &amp; BR330),
        IF(AND((--(INT('Data Sheet'!$A$15) &amp; "." &amp; BR330)&gt;=--('Data Sheet'!$A$15)), (--(INT('Data Sheet'!$A$15) &amp; "." &amp; BR330)&lt;=--('Data Sheet'!$B$15))),
            --(INT('Data Sheet'!$A$15) &amp; "." &amp; BR330),
            --(INT('Data Sheet'!$B$15) &amp; "." &amp; BR330)
        )
    ),
    IF(BQ330&lt;&gt;"",
        IF(INT('Data Sheet'!$A$15)=INT('Data Sheet'!$B$15),
            --(INT('Data Sheet'!$A$15) &amp; "." &amp; LEFT(BQ330,3)),
            IF(AND((--(INT('Data Sheet'!$A$15) &amp; "." &amp; LEFT(BQ330,3))&gt;=--('Data Sheet'!$A$15)), (--(INT('Data Sheet'!$A$15) &amp; "." &amp; LEFT(BQ330,3))&lt;=--('Data Sheet'!$B$15))),
                --(INT('Data Sheet'!$A$15) &amp; "." &amp; LEFT(BQ330,3)),
                --(INT('Data Sheet'!$B$15) &amp; "." &amp; LEFT(BQ330,3))
            )
        ),
        "OK"
    )
)</f>
        <v>OK</v>
      </c>
      <c r="Q330" s="23" t="str">
        <f>IF(BS330&lt;&gt;"",
    IF(INT('Data Sheet'!$A$19)=INT('Data Sheet'!$B$15),
        --(INT('Data Sheet'!$A$15) &amp; "." &amp; BS330),
        IF(AND((--(INT('Data Sheet'!$A$15) &amp; "." &amp; BS330)&gt;=--('Data Sheet'!$A$15)), (--(INT('Data Sheet'!$A$15) &amp; "." &amp; BS330)&lt;=--('Data Sheet'!$B$15))),
            --(INT('Data Sheet'!$A$15) &amp; "." &amp; BS330),
            --(INT('Data Sheet'!$B$15) &amp; "." &amp; BS330)
        )
    ),
    IF(BQ330&lt;&gt;"",
        IF(INT('Data Sheet'!$A$15)=INT('Data Sheet'!$B$15),
            --(INT('Data Sheet'!$A$15) &amp; "." &amp; RIGHT(BQ330,3)),
            IF(AND((--(INT('Data Sheet'!$A$15) &amp; "." &amp; RIGHT(BQ330,3))&gt;=--('Data Sheet'!$A$15)), (--(INT('Data Sheet'!$A$15) &amp; "." &amp; RIGHT(BQ330,3))&lt;=--('Data Sheet'!$B$15))),
                --(INT('Data Sheet'!$A$15) &amp; "." &amp; RIGHT(BQ330,3)),
                --(INT('Data Sheet'!$B$15) &amp; "." &amp; RIGHT(BQ330,3))
            )
        ),
        "OK"
    )
)</f>
        <v>OK</v>
      </c>
      <c r="R330" s="19"/>
      <c r="S330" s="19"/>
      <c r="T330" s="19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1"/>
      <c r="AU330" s="21"/>
      <c r="AV330" s="21"/>
      <c r="AW330" s="22"/>
      <c r="AX330" s="99"/>
      <c r="AY330" s="20"/>
      <c r="AZ330" s="20"/>
      <c r="BA330" s="22"/>
      <c r="BB330">
        <v>322</v>
      </c>
      <c r="BC330" s="80"/>
      <c r="BD330" s="80"/>
      <c r="BE330" s="80"/>
      <c r="BF330" s="80"/>
      <c r="BG330" s="32" t="str">
        <f t="shared" ref="BG330:BG393" si="59">CONCATENATE(BC330,BD330,BE330,BF330)</f>
        <v/>
      </c>
      <c r="BH330" s="78">
        <f t="shared" si="57"/>
        <v>0</v>
      </c>
      <c r="BI330" s="2">
        <f t="shared" ref="BI330:BI393" si="60">IF(COUNTA(AI330:AN330)&gt;0,1,0)</f>
        <v>0</v>
      </c>
      <c r="BJ330" s="2">
        <f t="shared" ref="BJ330:BJ393" si="61">IF(SUM(BH330:BI330)=2,1,0)</f>
        <v>0</v>
      </c>
      <c r="BK330" s="2">
        <f t="shared" si="58"/>
        <v>0</v>
      </c>
    </row>
    <row r="331" spans="2:63" ht="15" customHeight="1" x14ac:dyDescent="0.25">
      <c r="B331" s="14">
        <v>323</v>
      </c>
      <c r="C331" s="95" t="str">
        <f t="shared" ref="C331:C394" si="62">BG331</f>
        <v/>
      </c>
      <c r="D331" s="15" t="str">
        <f t="shared" si="56"/>
        <v>OK</v>
      </c>
      <c r="E331" s="16" t="e">
        <f>VLOOKUP('Data Sheet'!$B$8,'Data Sheet'!$I$2:$J$9,2,FALSE)</f>
        <v>#N/A</v>
      </c>
      <c r="F331" s="16" t="str">
        <f t="shared" ref="F331:F394" si="63">IF(BT331="", "", --("0."&amp;BT331))</f>
        <v/>
      </c>
      <c r="G331" s="103">
        <f t="shared" ref="G331:G394" si="64">IF(F331="", 0, F331/E331)</f>
        <v>0</v>
      </c>
      <c r="H331" s="17" t="s">
        <v>26</v>
      </c>
      <c r="I331" s="17" t="s">
        <v>26</v>
      </c>
      <c r="J331" s="17" t="str">
        <f>IF('Data Sheet'!$B$9="NC-50","N/A","OK")</f>
        <v>OK</v>
      </c>
      <c r="K331" s="17" t="str">
        <f>IF('Data Sheet'!$B$9="NC-50","N/A","OK")</f>
        <v>OK</v>
      </c>
      <c r="L331" s="17" t="str">
        <f t="shared" ref="L331:L394" si="65">IF($AP331="x","MIN","OK")</f>
        <v>OK</v>
      </c>
      <c r="M331" s="17" t="str">
        <f t="shared" ref="M331:M394" si="66">IF($AQ331="x","MIN","OK")</f>
        <v>OK</v>
      </c>
      <c r="N331" s="18" t="str">
        <f>IF(BO331&lt;&gt;"",
    IF(INT('Data Sheet'!$A$19)=INT('Data Sheet'!$B$19),
        --(INT('Data Sheet'!$A$19) &amp; "." &amp; BO331),
        IF(AND((--(INT('Data Sheet'!$A$19) &amp; "." &amp; BO331)&gt;=--('Data Sheet'!$A$19)), (--(INT('Data Sheet'!$A$19) &amp; "." &amp; BO331)&lt;=--('Data Sheet'!$B$19))),
            --(INT('Data Sheet'!$A$19) &amp; "." &amp; BO331),
            --(INT('Data Sheet'!$B$19) &amp; "." &amp; BO331)
        )
    ),
    IF(BN331&lt;&gt;"",
        IF(INT('Data Sheet'!$A$19)=INT('Data Sheet'!$B$19),
            --(INT('Data Sheet'!$A$19) &amp; "." &amp; LEFT(BN331,3)),
            IF(AND((--(INT('Data Sheet'!$A$19) &amp; "." &amp; LEFT(BN331,3))&gt;=--('Data Sheet'!$A$19)), (--(INT('Data Sheet'!$A$19) &amp; "." &amp; LEFT(BN331,3))&lt;=--('Data Sheet'!$B$19))),
                --(INT('Data Sheet'!$A$19) &amp; "." &amp; LEFT(BN331,3)),
                --(INT('Data Sheet'!$B$19) &amp; "." &amp; LEFT(BN331,3))
            )
        ),
        "OK"
    )
)</f>
        <v>OK</v>
      </c>
      <c r="O331" s="23" t="str">
        <f>IF(BP331&lt;&gt;"",
    IF(INT('Data Sheet'!$A$19)=INT('Data Sheet'!$B$19),
        --(INT('Data Sheet'!$A$19) &amp; "." &amp; BP331),
        IF(AND((--(INT('Data Sheet'!$A$19) &amp; "." &amp; BP331)&gt;=--('Data Sheet'!$A$19)), (--(INT('Data Sheet'!$A$19) &amp; "." &amp; BP331)&lt;=--('Data Sheet'!$B$19))),
            --(INT('Data Sheet'!$A$19) &amp; "." &amp; BP331),
            --(INT('Data Sheet'!$B$19) &amp; "." &amp; BP331)
        )
    ),
    IF(BN331&lt;&gt;"",
        IF(INT('Data Sheet'!$A$19)=INT('Data Sheet'!$B$19),
            --(INT('Data Sheet'!$A$19) &amp; "." &amp; RIGHT(BN331,3)),
            IF(AND((--(INT('Data Sheet'!$A$19) &amp; "." &amp; RIGHT(BN331,3))&gt;=--('Data Sheet'!$A$19)), (--(INT('Data Sheet'!$A$19) &amp; "." &amp; RIGHT(BN331,3))&lt;=--('Data Sheet'!$B$19))),
                --(INT('Data Sheet'!$A$19) &amp; "." &amp; RIGHT(BN331,3)),
                --(INT('Data Sheet'!$B$19) &amp; "." &amp; RIGHT(BN331,3))
            )
        ),
        "OK"
    )
)</f>
        <v>OK</v>
      </c>
      <c r="P331" s="23" t="str">
        <f>IF(BR331&lt;&gt;"",
    IF(INT('Data Sheet'!$A$19)=INT('Data Sheet'!$B$15),
        --(INT('Data Sheet'!$A$15) &amp; "." &amp; BR331),
        IF(AND((--(INT('Data Sheet'!$A$15) &amp; "." &amp; BR331)&gt;=--('Data Sheet'!$A$15)), (--(INT('Data Sheet'!$A$15) &amp; "." &amp; BR331)&lt;=--('Data Sheet'!$B$15))),
            --(INT('Data Sheet'!$A$15) &amp; "." &amp; BR331),
            --(INT('Data Sheet'!$B$15) &amp; "." &amp; BR331)
        )
    ),
    IF(BQ331&lt;&gt;"",
        IF(INT('Data Sheet'!$A$15)=INT('Data Sheet'!$B$15),
            --(INT('Data Sheet'!$A$15) &amp; "." &amp; LEFT(BQ331,3)),
            IF(AND((--(INT('Data Sheet'!$A$15) &amp; "." &amp; LEFT(BQ331,3))&gt;=--('Data Sheet'!$A$15)), (--(INT('Data Sheet'!$A$15) &amp; "." &amp; LEFT(BQ331,3))&lt;=--('Data Sheet'!$B$15))),
                --(INT('Data Sheet'!$A$15) &amp; "." &amp; LEFT(BQ331,3)),
                --(INT('Data Sheet'!$B$15) &amp; "." &amp; LEFT(BQ331,3))
            )
        ),
        "OK"
    )
)</f>
        <v>OK</v>
      </c>
      <c r="Q331" s="23" t="str">
        <f>IF(BS331&lt;&gt;"",
    IF(INT('Data Sheet'!$A$19)=INT('Data Sheet'!$B$15),
        --(INT('Data Sheet'!$A$15) &amp; "." &amp; BS331),
        IF(AND((--(INT('Data Sheet'!$A$15) &amp; "." &amp; BS331)&gt;=--('Data Sheet'!$A$15)), (--(INT('Data Sheet'!$A$15) &amp; "." &amp; BS331)&lt;=--('Data Sheet'!$B$15))),
            --(INT('Data Sheet'!$A$15) &amp; "." &amp; BS331),
            --(INT('Data Sheet'!$B$15) &amp; "." &amp; BS331)
        )
    ),
    IF(BQ331&lt;&gt;"",
        IF(INT('Data Sheet'!$A$15)=INT('Data Sheet'!$B$15),
            --(INT('Data Sheet'!$A$15) &amp; "." &amp; RIGHT(BQ331,3)),
            IF(AND((--(INT('Data Sheet'!$A$15) &amp; "." &amp; RIGHT(BQ331,3))&gt;=--('Data Sheet'!$A$15)), (--(INT('Data Sheet'!$A$15) &amp; "." &amp; RIGHT(BQ331,3))&lt;=--('Data Sheet'!$B$15))),
                --(INT('Data Sheet'!$A$15) &amp; "." &amp; RIGHT(BQ331,3)),
                --(INT('Data Sheet'!$B$15) &amp; "." &amp; RIGHT(BQ331,3))
            )
        ),
        "OK"
    )
)</f>
        <v>OK</v>
      </c>
      <c r="R331" s="19"/>
      <c r="S331" s="19"/>
      <c r="T331" s="19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1"/>
      <c r="AU331" s="21"/>
      <c r="AV331" s="21"/>
      <c r="AW331" s="22"/>
      <c r="AX331" s="99"/>
      <c r="AY331" s="20"/>
      <c r="AZ331" s="20"/>
      <c r="BA331" s="22"/>
      <c r="BB331">
        <v>323</v>
      </c>
      <c r="BC331" s="80"/>
      <c r="BD331" s="80"/>
      <c r="BE331" s="80"/>
      <c r="BF331" s="80"/>
      <c r="BG331" s="32" t="str">
        <f t="shared" si="59"/>
        <v/>
      </c>
      <c r="BH331" s="78">
        <f t="shared" si="57"/>
        <v>0</v>
      </c>
      <c r="BI331" s="2">
        <f t="shared" si="60"/>
        <v>0</v>
      </c>
      <c r="BJ331" s="2">
        <f t="shared" si="61"/>
        <v>0</v>
      </c>
      <c r="BK331" s="2">
        <f t="shared" si="58"/>
        <v>0</v>
      </c>
    </row>
    <row r="332" spans="2:63" ht="15" customHeight="1" x14ac:dyDescent="0.25">
      <c r="B332" s="14">
        <v>324</v>
      </c>
      <c r="C332" s="95" t="str">
        <f t="shared" si="62"/>
        <v/>
      </c>
      <c r="D332" s="15" t="str">
        <f t="shared" ref="D332:D395" si="67">IF(AO332="x","-","OK")</f>
        <v>OK</v>
      </c>
      <c r="E332" s="16" t="e">
        <f>VLOOKUP('Data Sheet'!$B$8,'Data Sheet'!$I$2:$J$9,2,FALSE)</f>
        <v>#N/A</v>
      </c>
      <c r="F332" s="16" t="str">
        <f t="shared" si="63"/>
        <v/>
      </c>
      <c r="G332" s="103">
        <f t="shared" si="64"/>
        <v>0</v>
      </c>
      <c r="H332" s="17" t="s">
        <v>26</v>
      </c>
      <c r="I332" s="17" t="s">
        <v>26</v>
      </c>
      <c r="J332" s="17" t="str">
        <f>IF('Data Sheet'!$B$9="NC-50","N/A","OK")</f>
        <v>OK</v>
      </c>
      <c r="K332" s="17" t="str">
        <f>IF('Data Sheet'!$B$9="NC-50","N/A","OK")</f>
        <v>OK</v>
      </c>
      <c r="L332" s="17" t="str">
        <f t="shared" si="65"/>
        <v>OK</v>
      </c>
      <c r="M332" s="17" t="str">
        <f t="shared" si="66"/>
        <v>OK</v>
      </c>
      <c r="N332" s="18" t="str">
        <f>IF(BO332&lt;&gt;"",
    IF(INT('Data Sheet'!$A$19)=INT('Data Sheet'!$B$19),
        --(INT('Data Sheet'!$A$19) &amp; "." &amp; BO332),
        IF(AND((--(INT('Data Sheet'!$A$19) &amp; "." &amp; BO332)&gt;=--('Data Sheet'!$A$19)), (--(INT('Data Sheet'!$A$19) &amp; "." &amp; BO332)&lt;=--('Data Sheet'!$B$19))),
            --(INT('Data Sheet'!$A$19) &amp; "." &amp; BO332),
            --(INT('Data Sheet'!$B$19) &amp; "." &amp; BO332)
        )
    ),
    IF(BN332&lt;&gt;"",
        IF(INT('Data Sheet'!$A$19)=INT('Data Sheet'!$B$19),
            --(INT('Data Sheet'!$A$19) &amp; "." &amp; LEFT(BN332,3)),
            IF(AND((--(INT('Data Sheet'!$A$19) &amp; "." &amp; LEFT(BN332,3))&gt;=--('Data Sheet'!$A$19)), (--(INT('Data Sheet'!$A$19) &amp; "." &amp; LEFT(BN332,3))&lt;=--('Data Sheet'!$B$19))),
                --(INT('Data Sheet'!$A$19) &amp; "." &amp; LEFT(BN332,3)),
                --(INT('Data Sheet'!$B$19) &amp; "." &amp; LEFT(BN332,3))
            )
        ),
        "OK"
    )
)</f>
        <v>OK</v>
      </c>
      <c r="O332" s="23" t="str">
        <f>IF(BP332&lt;&gt;"",
    IF(INT('Data Sheet'!$A$19)=INT('Data Sheet'!$B$19),
        --(INT('Data Sheet'!$A$19) &amp; "." &amp; BP332),
        IF(AND((--(INT('Data Sheet'!$A$19) &amp; "." &amp; BP332)&gt;=--('Data Sheet'!$A$19)), (--(INT('Data Sheet'!$A$19) &amp; "." &amp; BP332)&lt;=--('Data Sheet'!$B$19))),
            --(INT('Data Sheet'!$A$19) &amp; "." &amp; BP332),
            --(INT('Data Sheet'!$B$19) &amp; "." &amp; BP332)
        )
    ),
    IF(BN332&lt;&gt;"",
        IF(INT('Data Sheet'!$A$19)=INT('Data Sheet'!$B$19),
            --(INT('Data Sheet'!$A$19) &amp; "." &amp; RIGHT(BN332,3)),
            IF(AND((--(INT('Data Sheet'!$A$19) &amp; "." &amp; RIGHT(BN332,3))&gt;=--('Data Sheet'!$A$19)), (--(INT('Data Sheet'!$A$19) &amp; "." &amp; RIGHT(BN332,3))&lt;=--('Data Sheet'!$B$19))),
                --(INT('Data Sheet'!$A$19) &amp; "." &amp; RIGHT(BN332,3)),
                --(INT('Data Sheet'!$B$19) &amp; "." &amp; RIGHT(BN332,3))
            )
        ),
        "OK"
    )
)</f>
        <v>OK</v>
      </c>
      <c r="P332" s="23" t="str">
        <f>IF(BR332&lt;&gt;"",
    IF(INT('Data Sheet'!$A$19)=INT('Data Sheet'!$B$15),
        --(INT('Data Sheet'!$A$15) &amp; "." &amp; BR332),
        IF(AND((--(INT('Data Sheet'!$A$15) &amp; "." &amp; BR332)&gt;=--('Data Sheet'!$A$15)), (--(INT('Data Sheet'!$A$15) &amp; "." &amp; BR332)&lt;=--('Data Sheet'!$B$15))),
            --(INT('Data Sheet'!$A$15) &amp; "." &amp; BR332),
            --(INT('Data Sheet'!$B$15) &amp; "." &amp; BR332)
        )
    ),
    IF(BQ332&lt;&gt;"",
        IF(INT('Data Sheet'!$A$15)=INT('Data Sheet'!$B$15),
            --(INT('Data Sheet'!$A$15) &amp; "." &amp; LEFT(BQ332,3)),
            IF(AND((--(INT('Data Sheet'!$A$15) &amp; "." &amp; LEFT(BQ332,3))&gt;=--('Data Sheet'!$A$15)), (--(INT('Data Sheet'!$A$15) &amp; "." &amp; LEFT(BQ332,3))&lt;=--('Data Sheet'!$B$15))),
                --(INT('Data Sheet'!$A$15) &amp; "." &amp; LEFT(BQ332,3)),
                --(INT('Data Sheet'!$B$15) &amp; "." &amp; LEFT(BQ332,3))
            )
        ),
        "OK"
    )
)</f>
        <v>OK</v>
      </c>
      <c r="Q332" s="23" t="str">
        <f>IF(BS332&lt;&gt;"",
    IF(INT('Data Sheet'!$A$19)=INT('Data Sheet'!$B$15),
        --(INT('Data Sheet'!$A$15) &amp; "." &amp; BS332),
        IF(AND((--(INT('Data Sheet'!$A$15) &amp; "." &amp; BS332)&gt;=--('Data Sheet'!$A$15)), (--(INT('Data Sheet'!$A$15) &amp; "." &amp; BS332)&lt;=--('Data Sheet'!$B$15))),
            --(INT('Data Sheet'!$A$15) &amp; "." &amp; BS332),
            --(INT('Data Sheet'!$B$15) &amp; "." &amp; BS332)
        )
    ),
    IF(BQ332&lt;&gt;"",
        IF(INT('Data Sheet'!$A$15)=INT('Data Sheet'!$B$15),
            --(INT('Data Sheet'!$A$15) &amp; "." &amp; RIGHT(BQ332,3)),
            IF(AND((--(INT('Data Sheet'!$A$15) &amp; "." &amp; RIGHT(BQ332,3))&gt;=--('Data Sheet'!$A$15)), (--(INT('Data Sheet'!$A$15) &amp; "." &amp; RIGHT(BQ332,3))&lt;=--('Data Sheet'!$B$15))),
                --(INT('Data Sheet'!$A$15) &amp; "." &amp; RIGHT(BQ332,3)),
                --(INT('Data Sheet'!$B$15) &amp; "." &amp; RIGHT(BQ332,3))
            )
        ),
        "OK"
    )
)</f>
        <v>OK</v>
      </c>
      <c r="R332" s="19"/>
      <c r="S332" s="19"/>
      <c r="T332" s="19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1"/>
      <c r="AU332" s="21"/>
      <c r="AV332" s="21"/>
      <c r="AW332" s="22"/>
      <c r="AX332" s="99"/>
      <c r="AY332" s="20"/>
      <c r="AZ332" s="20"/>
      <c r="BA332" s="22"/>
      <c r="BB332">
        <v>324</v>
      </c>
      <c r="BC332" s="80"/>
      <c r="BD332" s="80"/>
      <c r="BE332" s="80"/>
      <c r="BF332" s="80"/>
      <c r="BG332" s="32" t="str">
        <f t="shared" si="59"/>
        <v/>
      </c>
      <c r="BH332" s="78">
        <f t="shared" si="57"/>
        <v>0</v>
      </c>
      <c r="BI332" s="2">
        <f t="shared" si="60"/>
        <v>0</v>
      </c>
      <c r="BJ332" s="2">
        <f t="shared" si="61"/>
        <v>0</v>
      </c>
      <c r="BK332" s="2">
        <f t="shared" si="58"/>
        <v>0</v>
      </c>
    </row>
    <row r="333" spans="2:63" ht="15" customHeight="1" x14ac:dyDescent="0.25">
      <c r="B333" s="14">
        <v>325</v>
      </c>
      <c r="C333" s="95" t="str">
        <f t="shared" si="62"/>
        <v/>
      </c>
      <c r="D333" s="15" t="str">
        <f t="shared" si="67"/>
        <v>OK</v>
      </c>
      <c r="E333" s="16" t="e">
        <f>VLOOKUP('Data Sheet'!$B$8,'Data Sheet'!$I$2:$J$9,2,FALSE)</f>
        <v>#N/A</v>
      </c>
      <c r="F333" s="16" t="str">
        <f t="shared" si="63"/>
        <v/>
      </c>
      <c r="G333" s="103">
        <f t="shared" si="64"/>
        <v>0</v>
      </c>
      <c r="H333" s="17" t="s">
        <v>26</v>
      </c>
      <c r="I333" s="17" t="s">
        <v>26</v>
      </c>
      <c r="J333" s="17" t="str">
        <f>IF('Data Sheet'!$B$9="NC-50","N/A","OK")</f>
        <v>OK</v>
      </c>
      <c r="K333" s="17" t="str">
        <f>IF('Data Sheet'!$B$9="NC-50","N/A","OK")</f>
        <v>OK</v>
      </c>
      <c r="L333" s="17" t="str">
        <f t="shared" si="65"/>
        <v>OK</v>
      </c>
      <c r="M333" s="17" t="str">
        <f t="shared" si="66"/>
        <v>OK</v>
      </c>
      <c r="N333" s="18" t="str">
        <f>IF(BO333&lt;&gt;"",
    IF(INT('Data Sheet'!$A$19)=INT('Data Sheet'!$B$19),
        --(INT('Data Sheet'!$A$19) &amp; "." &amp; BO333),
        IF(AND((--(INT('Data Sheet'!$A$19) &amp; "." &amp; BO333)&gt;=--('Data Sheet'!$A$19)), (--(INT('Data Sheet'!$A$19) &amp; "." &amp; BO333)&lt;=--('Data Sheet'!$B$19))),
            --(INT('Data Sheet'!$A$19) &amp; "." &amp; BO333),
            --(INT('Data Sheet'!$B$19) &amp; "." &amp; BO333)
        )
    ),
    IF(BN333&lt;&gt;"",
        IF(INT('Data Sheet'!$A$19)=INT('Data Sheet'!$B$19),
            --(INT('Data Sheet'!$A$19) &amp; "." &amp; LEFT(BN333,3)),
            IF(AND((--(INT('Data Sheet'!$A$19) &amp; "." &amp; LEFT(BN333,3))&gt;=--('Data Sheet'!$A$19)), (--(INT('Data Sheet'!$A$19) &amp; "." &amp; LEFT(BN333,3))&lt;=--('Data Sheet'!$B$19))),
                --(INT('Data Sheet'!$A$19) &amp; "." &amp; LEFT(BN333,3)),
                --(INT('Data Sheet'!$B$19) &amp; "." &amp; LEFT(BN333,3))
            )
        ),
        "OK"
    )
)</f>
        <v>OK</v>
      </c>
      <c r="O333" s="23" t="str">
        <f>IF(BP333&lt;&gt;"",
    IF(INT('Data Sheet'!$A$19)=INT('Data Sheet'!$B$19),
        --(INT('Data Sheet'!$A$19) &amp; "." &amp; BP333),
        IF(AND((--(INT('Data Sheet'!$A$19) &amp; "." &amp; BP333)&gt;=--('Data Sheet'!$A$19)), (--(INT('Data Sheet'!$A$19) &amp; "." &amp; BP333)&lt;=--('Data Sheet'!$B$19))),
            --(INT('Data Sheet'!$A$19) &amp; "." &amp; BP333),
            --(INT('Data Sheet'!$B$19) &amp; "." &amp; BP333)
        )
    ),
    IF(BN333&lt;&gt;"",
        IF(INT('Data Sheet'!$A$19)=INT('Data Sheet'!$B$19),
            --(INT('Data Sheet'!$A$19) &amp; "." &amp; RIGHT(BN333,3)),
            IF(AND((--(INT('Data Sheet'!$A$19) &amp; "." &amp; RIGHT(BN333,3))&gt;=--('Data Sheet'!$A$19)), (--(INT('Data Sheet'!$A$19) &amp; "." &amp; RIGHT(BN333,3))&lt;=--('Data Sheet'!$B$19))),
                --(INT('Data Sheet'!$A$19) &amp; "." &amp; RIGHT(BN333,3)),
                --(INT('Data Sheet'!$B$19) &amp; "." &amp; RIGHT(BN333,3))
            )
        ),
        "OK"
    )
)</f>
        <v>OK</v>
      </c>
      <c r="P333" s="23" t="str">
        <f>IF(BR333&lt;&gt;"",
    IF(INT('Data Sheet'!$A$19)=INT('Data Sheet'!$B$15),
        --(INT('Data Sheet'!$A$15) &amp; "." &amp; BR333),
        IF(AND((--(INT('Data Sheet'!$A$15) &amp; "." &amp; BR333)&gt;=--('Data Sheet'!$A$15)), (--(INT('Data Sheet'!$A$15) &amp; "." &amp; BR333)&lt;=--('Data Sheet'!$B$15))),
            --(INT('Data Sheet'!$A$15) &amp; "." &amp; BR333),
            --(INT('Data Sheet'!$B$15) &amp; "." &amp; BR333)
        )
    ),
    IF(BQ333&lt;&gt;"",
        IF(INT('Data Sheet'!$A$15)=INT('Data Sheet'!$B$15),
            --(INT('Data Sheet'!$A$15) &amp; "." &amp; LEFT(BQ333,3)),
            IF(AND((--(INT('Data Sheet'!$A$15) &amp; "." &amp; LEFT(BQ333,3))&gt;=--('Data Sheet'!$A$15)), (--(INT('Data Sheet'!$A$15) &amp; "." &amp; LEFT(BQ333,3))&lt;=--('Data Sheet'!$B$15))),
                --(INT('Data Sheet'!$A$15) &amp; "." &amp; LEFT(BQ333,3)),
                --(INT('Data Sheet'!$B$15) &amp; "." &amp; LEFT(BQ333,3))
            )
        ),
        "OK"
    )
)</f>
        <v>OK</v>
      </c>
      <c r="Q333" s="23" t="str">
        <f>IF(BS333&lt;&gt;"",
    IF(INT('Data Sheet'!$A$19)=INT('Data Sheet'!$B$15),
        --(INT('Data Sheet'!$A$15) &amp; "." &amp; BS333),
        IF(AND((--(INT('Data Sheet'!$A$15) &amp; "." &amp; BS333)&gt;=--('Data Sheet'!$A$15)), (--(INT('Data Sheet'!$A$15) &amp; "." &amp; BS333)&lt;=--('Data Sheet'!$B$15))),
            --(INT('Data Sheet'!$A$15) &amp; "." &amp; BS333),
            --(INT('Data Sheet'!$B$15) &amp; "." &amp; BS333)
        )
    ),
    IF(BQ333&lt;&gt;"",
        IF(INT('Data Sheet'!$A$15)=INT('Data Sheet'!$B$15),
            --(INT('Data Sheet'!$A$15) &amp; "." &amp; RIGHT(BQ333,3)),
            IF(AND((--(INT('Data Sheet'!$A$15) &amp; "." &amp; RIGHT(BQ333,3))&gt;=--('Data Sheet'!$A$15)), (--(INT('Data Sheet'!$A$15) &amp; "." &amp; RIGHT(BQ333,3))&lt;=--('Data Sheet'!$B$15))),
                --(INT('Data Sheet'!$A$15) &amp; "." &amp; RIGHT(BQ333,3)),
                --(INT('Data Sheet'!$B$15) &amp; "." &amp; RIGHT(BQ333,3))
            )
        ),
        "OK"
    )
)</f>
        <v>OK</v>
      </c>
      <c r="R333" s="19"/>
      <c r="S333" s="19"/>
      <c r="T333" s="19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1"/>
      <c r="AU333" s="21"/>
      <c r="AV333" s="21"/>
      <c r="AW333" s="22"/>
      <c r="AX333" s="99"/>
      <c r="AY333" s="20"/>
      <c r="AZ333" s="20"/>
      <c r="BA333" s="22"/>
      <c r="BB333">
        <v>325</v>
      </c>
      <c r="BC333" s="80"/>
      <c r="BD333" s="80"/>
      <c r="BE333" s="80"/>
      <c r="BF333" s="80"/>
      <c r="BG333" s="32" t="str">
        <f t="shared" si="59"/>
        <v/>
      </c>
      <c r="BH333" s="78">
        <f t="shared" si="57"/>
        <v>0</v>
      </c>
      <c r="BI333" s="2">
        <f t="shared" si="60"/>
        <v>0</v>
      </c>
      <c r="BJ333" s="2">
        <f t="shared" si="61"/>
        <v>0</v>
      </c>
      <c r="BK333" s="2">
        <f t="shared" si="58"/>
        <v>0</v>
      </c>
    </row>
    <row r="334" spans="2:63" ht="15" customHeight="1" x14ac:dyDescent="0.25">
      <c r="B334" s="14">
        <v>326</v>
      </c>
      <c r="C334" s="95" t="str">
        <f t="shared" si="62"/>
        <v/>
      </c>
      <c r="D334" s="15" t="str">
        <f t="shared" si="67"/>
        <v>OK</v>
      </c>
      <c r="E334" s="16" t="e">
        <f>VLOOKUP('Data Sheet'!$B$8,'Data Sheet'!$I$2:$J$9,2,FALSE)</f>
        <v>#N/A</v>
      </c>
      <c r="F334" s="16" t="str">
        <f t="shared" si="63"/>
        <v/>
      </c>
      <c r="G334" s="103">
        <f t="shared" si="64"/>
        <v>0</v>
      </c>
      <c r="H334" s="17" t="s">
        <v>26</v>
      </c>
      <c r="I334" s="17" t="s">
        <v>26</v>
      </c>
      <c r="J334" s="17" t="str">
        <f>IF('Data Sheet'!$B$9="NC-50","N/A","OK")</f>
        <v>OK</v>
      </c>
      <c r="K334" s="17" t="str">
        <f>IF('Data Sheet'!$B$9="NC-50","N/A","OK")</f>
        <v>OK</v>
      </c>
      <c r="L334" s="17" t="str">
        <f t="shared" si="65"/>
        <v>OK</v>
      </c>
      <c r="M334" s="17" t="str">
        <f t="shared" si="66"/>
        <v>OK</v>
      </c>
      <c r="N334" s="18" t="str">
        <f>IF(BO334&lt;&gt;"",
    IF(INT('Data Sheet'!$A$19)=INT('Data Sheet'!$B$19),
        --(INT('Data Sheet'!$A$19) &amp; "." &amp; BO334),
        IF(AND((--(INT('Data Sheet'!$A$19) &amp; "." &amp; BO334)&gt;=--('Data Sheet'!$A$19)), (--(INT('Data Sheet'!$A$19) &amp; "." &amp; BO334)&lt;=--('Data Sheet'!$B$19))),
            --(INT('Data Sheet'!$A$19) &amp; "." &amp; BO334),
            --(INT('Data Sheet'!$B$19) &amp; "." &amp; BO334)
        )
    ),
    IF(BN334&lt;&gt;"",
        IF(INT('Data Sheet'!$A$19)=INT('Data Sheet'!$B$19),
            --(INT('Data Sheet'!$A$19) &amp; "." &amp; LEFT(BN334,3)),
            IF(AND((--(INT('Data Sheet'!$A$19) &amp; "." &amp; LEFT(BN334,3))&gt;=--('Data Sheet'!$A$19)), (--(INT('Data Sheet'!$A$19) &amp; "." &amp; LEFT(BN334,3))&lt;=--('Data Sheet'!$B$19))),
                --(INT('Data Sheet'!$A$19) &amp; "." &amp; LEFT(BN334,3)),
                --(INT('Data Sheet'!$B$19) &amp; "." &amp; LEFT(BN334,3))
            )
        ),
        "OK"
    )
)</f>
        <v>OK</v>
      </c>
      <c r="O334" s="23" t="str">
        <f>IF(BP334&lt;&gt;"",
    IF(INT('Data Sheet'!$A$19)=INT('Data Sheet'!$B$19),
        --(INT('Data Sheet'!$A$19) &amp; "." &amp; BP334),
        IF(AND((--(INT('Data Sheet'!$A$19) &amp; "." &amp; BP334)&gt;=--('Data Sheet'!$A$19)), (--(INT('Data Sheet'!$A$19) &amp; "." &amp; BP334)&lt;=--('Data Sheet'!$B$19))),
            --(INT('Data Sheet'!$A$19) &amp; "." &amp; BP334),
            --(INT('Data Sheet'!$B$19) &amp; "." &amp; BP334)
        )
    ),
    IF(BN334&lt;&gt;"",
        IF(INT('Data Sheet'!$A$19)=INT('Data Sheet'!$B$19),
            --(INT('Data Sheet'!$A$19) &amp; "." &amp; RIGHT(BN334,3)),
            IF(AND((--(INT('Data Sheet'!$A$19) &amp; "." &amp; RIGHT(BN334,3))&gt;=--('Data Sheet'!$A$19)), (--(INT('Data Sheet'!$A$19) &amp; "." &amp; RIGHT(BN334,3))&lt;=--('Data Sheet'!$B$19))),
                --(INT('Data Sheet'!$A$19) &amp; "." &amp; RIGHT(BN334,3)),
                --(INT('Data Sheet'!$B$19) &amp; "." &amp; RIGHT(BN334,3))
            )
        ),
        "OK"
    )
)</f>
        <v>OK</v>
      </c>
      <c r="P334" s="23" t="str">
        <f>IF(BR334&lt;&gt;"",
    IF(INT('Data Sheet'!$A$19)=INT('Data Sheet'!$B$15),
        --(INT('Data Sheet'!$A$15) &amp; "." &amp; BR334),
        IF(AND((--(INT('Data Sheet'!$A$15) &amp; "." &amp; BR334)&gt;=--('Data Sheet'!$A$15)), (--(INT('Data Sheet'!$A$15) &amp; "." &amp; BR334)&lt;=--('Data Sheet'!$B$15))),
            --(INT('Data Sheet'!$A$15) &amp; "." &amp; BR334),
            --(INT('Data Sheet'!$B$15) &amp; "." &amp; BR334)
        )
    ),
    IF(BQ334&lt;&gt;"",
        IF(INT('Data Sheet'!$A$15)=INT('Data Sheet'!$B$15),
            --(INT('Data Sheet'!$A$15) &amp; "." &amp; LEFT(BQ334,3)),
            IF(AND((--(INT('Data Sheet'!$A$15) &amp; "." &amp; LEFT(BQ334,3))&gt;=--('Data Sheet'!$A$15)), (--(INT('Data Sheet'!$A$15) &amp; "." &amp; LEFT(BQ334,3))&lt;=--('Data Sheet'!$B$15))),
                --(INT('Data Sheet'!$A$15) &amp; "." &amp; LEFT(BQ334,3)),
                --(INT('Data Sheet'!$B$15) &amp; "." &amp; LEFT(BQ334,3))
            )
        ),
        "OK"
    )
)</f>
        <v>OK</v>
      </c>
      <c r="Q334" s="23" t="str">
        <f>IF(BS334&lt;&gt;"",
    IF(INT('Data Sheet'!$A$19)=INT('Data Sheet'!$B$15),
        --(INT('Data Sheet'!$A$15) &amp; "." &amp; BS334),
        IF(AND((--(INT('Data Sheet'!$A$15) &amp; "." &amp; BS334)&gt;=--('Data Sheet'!$A$15)), (--(INT('Data Sheet'!$A$15) &amp; "." &amp; BS334)&lt;=--('Data Sheet'!$B$15))),
            --(INT('Data Sheet'!$A$15) &amp; "." &amp; BS334),
            --(INT('Data Sheet'!$B$15) &amp; "." &amp; BS334)
        )
    ),
    IF(BQ334&lt;&gt;"",
        IF(INT('Data Sheet'!$A$15)=INT('Data Sheet'!$B$15),
            --(INT('Data Sheet'!$A$15) &amp; "." &amp; RIGHT(BQ334,3)),
            IF(AND((--(INT('Data Sheet'!$A$15) &amp; "." &amp; RIGHT(BQ334,3))&gt;=--('Data Sheet'!$A$15)), (--(INT('Data Sheet'!$A$15) &amp; "." &amp; RIGHT(BQ334,3))&lt;=--('Data Sheet'!$B$15))),
                --(INT('Data Sheet'!$A$15) &amp; "." &amp; RIGHT(BQ334,3)),
                --(INT('Data Sheet'!$B$15) &amp; "." &amp; RIGHT(BQ334,3))
            )
        ),
        "OK"
    )
)</f>
        <v>OK</v>
      </c>
      <c r="R334" s="19"/>
      <c r="S334" s="19"/>
      <c r="T334" s="19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1"/>
      <c r="AU334" s="21"/>
      <c r="AV334" s="21"/>
      <c r="AW334" s="22"/>
      <c r="AX334" s="99"/>
      <c r="AY334" s="20"/>
      <c r="AZ334" s="20"/>
      <c r="BA334" s="22"/>
      <c r="BB334">
        <v>326</v>
      </c>
      <c r="BC334" s="80"/>
      <c r="BD334" s="80"/>
      <c r="BE334" s="80"/>
      <c r="BF334" s="80"/>
      <c r="BG334" s="32" t="str">
        <f t="shared" si="59"/>
        <v/>
      </c>
      <c r="BH334" s="78">
        <f t="shared" si="57"/>
        <v>0</v>
      </c>
      <c r="BI334" s="2">
        <f t="shared" si="60"/>
        <v>0</v>
      </c>
      <c r="BJ334" s="2">
        <f t="shared" si="61"/>
        <v>0</v>
      </c>
      <c r="BK334" s="2">
        <f t="shared" si="58"/>
        <v>0</v>
      </c>
    </row>
    <row r="335" spans="2:63" ht="15" customHeight="1" x14ac:dyDescent="0.25">
      <c r="B335" s="14">
        <v>327</v>
      </c>
      <c r="C335" s="95" t="str">
        <f t="shared" si="62"/>
        <v/>
      </c>
      <c r="D335" s="15" t="str">
        <f t="shared" si="67"/>
        <v>OK</v>
      </c>
      <c r="E335" s="16" t="e">
        <f>VLOOKUP('Data Sheet'!$B$8,'Data Sheet'!$I$2:$J$9,2,FALSE)</f>
        <v>#N/A</v>
      </c>
      <c r="F335" s="16" t="str">
        <f t="shared" si="63"/>
        <v/>
      </c>
      <c r="G335" s="103">
        <f t="shared" si="64"/>
        <v>0</v>
      </c>
      <c r="H335" s="17" t="s">
        <v>26</v>
      </c>
      <c r="I335" s="17" t="s">
        <v>26</v>
      </c>
      <c r="J335" s="17" t="str">
        <f>IF('Data Sheet'!$B$9="NC-50","N/A","OK")</f>
        <v>OK</v>
      </c>
      <c r="K335" s="17" t="str">
        <f>IF('Data Sheet'!$B$9="NC-50","N/A","OK")</f>
        <v>OK</v>
      </c>
      <c r="L335" s="17" t="str">
        <f t="shared" si="65"/>
        <v>OK</v>
      </c>
      <c r="M335" s="17" t="str">
        <f t="shared" si="66"/>
        <v>OK</v>
      </c>
      <c r="N335" s="18" t="str">
        <f>IF(BO335&lt;&gt;"",
    IF(INT('Data Sheet'!$A$19)=INT('Data Sheet'!$B$19),
        --(INT('Data Sheet'!$A$19) &amp; "." &amp; BO335),
        IF(AND((--(INT('Data Sheet'!$A$19) &amp; "." &amp; BO335)&gt;=--('Data Sheet'!$A$19)), (--(INT('Data Sheet'!$A$19) &amp; "." &amp; BO335)&lt;=--('Data Sheet'!$B$19))),
            --(INT('Data Sheet'!$A$19) &amp; "." &amp; BO335),
            --(INT('Data Sheet'!$B$19) &amp; "." &amp; BO335)
        )
    ),
    IF(BN335&lt;&gt;"",
        IF(INT('Data Sheet'!$A$19)=INT('Data Sheet'!$B$19),
            --(INT('Data Sheet'!$A$19) &amp; "." &amp; LEFT(BN335,3)),
            IF(AND((--(INT('Data Sheet'!$A$19) &amp; "." &amp; LEFT(BN335,3))&gt;=--('Data Sheet'!$A$19)), (--(INT('Data Sheet'!$A$19) &amp; "." &amp; LEFT(BN335,3))&lt;=--('Data Sheet'!$B$19))),
                --(INT('Data Sheet'!$A$19) &amp; "." &amp; LEFT(BN335,3)),
                --(INT('Data Sheet'!$B$19) &amp; "." &amp; LEFT(BN335,3))
            )
        ),
        "OK"
    )
)</f>
        <v>OK</v>
      </c>
      <c r="O335" s="23" t="str">
        <f>IF(BP335&lt;&gt;"",
    IF(INT('Data Sheet'!$A$19)=INT('Data Sheet'!$B$19),
        --(INT('Data Sheet'!$A$19) &amp; "." &amp; BP335),
        IF(AND((--(INT('Data Sheet'!$A$19) &amp; "." &amp; BP335)&gt;=--('Data Sheet'!$A$19)), (--(INT('Data Sheet'!$A$19) &amp; "." &amp; BP335)&lt;=--('Data Sheet'!$B$19))),
            --(INT('Data Sheet'!$A$19) &amp; "." &amp; BP335),
            --(INT('Data Sheet'!$B$19) &amp; "." &amp; BP335)
        )
    ),
    IF(BN335&lt;&gt;"",
        IF(INT('Data Sheet'!$A$19)=INT('Data Sheet'!$B$19),
            --(INT('Data Sheet'!$A$19) &amp; "." &amp; RIGHT(BN335,3)),
            IF(AND((--(INT('Data Sheet'!$A$19) &amp; "." &amp; RIGHT(BN335,3))&gt;=--('Data Sheet'!$A$19)), (--(INT('Data Sheet'!$A$19) &amp; "." &amp; RIGHT(BN335,3))&lt;=--('Data Sheet'!$B$19))),
                --(INT('Data Sheet'!$A$19) &amp; "." &amp; RIGHT(BN335,3)),
                --(INT('Data Sheet'!$B$19) &amp; "." &amp; RIGHT(BN335,3))
            )
        ),
        "OK"
    )
)</f>
        <v>OK</v>
      </c>
      <c r="P335" s="23" t="str">
        <f>IF(BR335&lt;&gt;"",
    IF(INT('Data Sheet'!$A$19)=INT('Data Sheet'!$B$15),
        --(INT('Data Sheet'!$A$15) &amp; "." &amp; BR335),
        IF(AND((--(INT('Data Sheet'!$A$15) &amp; "." &amp; BR335)&gt;=--('Data Sheet'!$A$15)), (--(INT('Data Sheet'!$A$15) &amp; "." &amp; BR335)&lt;=--('Data Sheet'!$B$15))),
            --(INT('Data Sheet'!$A$15) &amp; "." &amp; BR335),
            --(INT('Data Sheet'!$B$15) &amp; "." &amp; BR335)
        )
    ),
    IF(BQ335&lt;&gt;"",
        IF(INT('Data Sheet'!$A$15)=INT('Data Sheet'!$B$15),
            --(INT('Data Sheet'!$A$15) &amp; "." &amp; LEFT(BQ335,3)),
            IF(AND((--(INT('Data Sheet'!$A$15) &amp; "." &amp; LEFT(BQ335,3))&gt;=--('Data Sheet'!$A$15)), (--(INT('Data Sheet'!$A$15) &amp; "." &amp; LEFT(BQ335,3))&lt;=--('Data Sheet'!$B$15))),
                --(INT('Data Sheet'!$A$15) &amp; "." &amp; LEFT(BQ335,3)),
                --(INT('Data Sheet'!$B$15) &amp; "." &amp; LEFT(BQ335,3))
            )
        ),
        "OK"
    )
)</f>
        <v>OK</v>
      </c>
      <c r="Q335" s="23" t="str">
        <f>IF(BS335&lt;&gt;"",
    IF(INT('Data Sheet'!$A$19)=INT('Data Sheet'!$B$15),
        --(INT('Data Sheet'!$A$15) &amp; "." &amp; BS335),
        IF(AND((--(INT('Data Sheet'!$A$15) &amp; "." &amp; BS335)&gt;=--('Data Sheet'!$A$15)), (--(INT('Data Sheet'!$A$15) &amp; "." &amp; BS335)&lt;=--('Data Sheet'!$B$15))),
            --(INT('Data Sheet'!$A$15) &amp; "." &amp; BS335),
            --(INT('Data Sheet'!$B$15) &amp; "." &amp; BS335)
        )
    ),
    IF(BQ335&lt;&gt;"",
        IF(INT('Data Sheet'!$A$15)=INT('Data Sheet'!$B$15),
            --(INT('Data Sheet'!$A$15) &amp; "." &amp; RIGHT(BQ335,3)),
            IF(AND((--(INT('Data Sheet'!$A$15) &amp; "." &amp; RIGHT(BQ335,3))&gt;=--('Data Sheet'!$A$15)), (--(INT('Data Sheet'!$A$15) &amp; "." &amp; RIGHT(BQ335,3))&lt;=--('Data Sheet'!$B$15))),
                --(INT('Data Sheet'!$A$15) &amp; "." &amp; RIGHT(BQ335,3)),
                --(INT('Data Sheet'!$B$15) &amp; "." &amp; RIGHT(BQ335,3))
            )
        ),
        "OK"
    )
)</f>
        <v>OK</v>
      </c>
      <c r="R335" s="19"/>
      <c r="S335" s="19"/>
      <c r="T335" s="19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1"/>
      <c r="AU335" s="21"/>
      <c r="AV335" s="21"/>
      <c r="AW335" s="22"/>
      <c r="AX335" s="99"/>
      <c r="AY335" s="20"/>
      <c r="AZ335" s="20"/>
      <c r="BA335" s="22"/>
      <c r="BB335">
        <v>327</v>
      </c>
      <c r="BC335" s="80"/>
      <c r="BD335" s="80"/>
      <c r="BE335" s="80"/>
      <c r="BF335" s="80"/>
      <c r="BG335" s="32" t="str">
        <f t="shared" si="59"/>
        <v/>
      </c>
      <c r="BH335" s="78">
        <f t="shared" si="57"/>
        <v>0</v>
      </c>
      <c r="BI335" s="2">
        <f t="shared" si="60"/>
        <v>0</v>
      </c>
      <c r="BJ335" s="2">
        <f t="shared" si="61"/>
        <v>0</v>
      </c>
      <c r="BK335" s="2">
        <f t="shared" si="58"/>
        <v>0</v>
      </c>
    </row>
    <row r="336" spans="2:63" ht="15" customHeight="1" x14ac:dyDescent="0.25">
      <c r="B336" s="14">
        <v>328</v>
      </c>
      <c r="C336" s="95" t="str">
        <f t="shared" si="62"/>
        <v/>
      </c>
      <c r="D336" s="15" t="str">
        <f t="shared" si="67"/>
        <v>OK</v>
      </c>
      <c r="E336" s="16" t="e">
        <f>VLOOKUP('Data Sheet'!$B$8,'Data Sheet'!$I$2:$J$9,2,FALSE)</f>
        <v>#N/A</v>
      </c>
      <c r="F336" s="16" t="str">
        <f t="shared" si="63"/>
        <v/>
      </c>
      <c r="G336" s="103">
        <f t="shared" si="64"/>
        <v>0</v>
      </c>
      <c r="H336" s="17" t="s">
        <v>26</v>
      </c>
      <c r="I336" s="17" t="s">
        <v>26</v>
      </c>
      <c r="J336" s="17" t="str">
        <f>IF('Data Sheet'!$B$9="NC-50","N/A","OK")</f>
        <v>OK</v>
      </c>
      <c r="K336" s="17" t="str">
        <f>IF('Data Sheet'!$B$9="NC-50","N/A","OK")</f>
        <v>OK</v>
      </c>
      <c r="L336" s="17" t="str">
        <f t="shared" si="65"/>
        <v>OK</v>
      </c>
      <c r="M336" s="17" t="str">
        <f t="shared" si="66"/>
        <v>OK</v>
      </c>
      <c r="N336" s="18" t="str">
        <f>IF(BO336&lt;&gt;"",
    IF(INT('Data Sheet'!$A$19)=INT('Data Sheet'!$B$19),
        --(INT('Data Sheet'!$A$19) &amp; "." &amp; BO336),
        IF(AND((--(INT('Data Sheet'!$A$19) &amp; "." &amp; BO336)&gt;=--('Data Sheet'!$A$19)), (--(INT('Data Sheet'!$A$19) &amp; "." &amp; BO336)&lt;=--('Data Sheet'!$B$19))),
            --(INT('Data Sheet'!$A$19) &amp; "." &amp; BO336),
            --(INT('Data Sheet'!$B$19) &amp; "." &amp; BO336)
        )
    ),
    IF(BN336&lt;&gt;"",
        IF(INT('Data Sheet'!$A$19)=INT('Data Sheet'!$B$19),
            --(INT('Data Sheet'!$A$19) &amp; "." &amp; LEFT(BN336,3)),
            IF(AND((--(INT('Data Sheet'!$A$19) &amp; "." &amp; LEFT(BN336,3))&gt;=--('Data Sheet'!$A$19)), (--(INT('Data Sheet'!$A$19) &amp; "." &amp; LEFT(BN336,3))&lt;=--('Data Sheet'!$B$19))),
                --(INT('Data Sheet'!$A$19) &amp; "." &amp; LEFT(BN336,3)),
                --(INT('Data Sheet'!$B$19) &amp; "." &amp; LEFT(BN336,3))
            )
        ),
        "OK"
    )
)</f>
        <v>OK</v>
      </c>
      <c r="O336" s="23" t="str">
        <f>IF(BP336&lt;&gt;"",
    IF(INT('Data Sheet'!$A$19)=INT('Data Sheet'!$B$19),
        --(INT('Data Sheet'!$A$19) &amp; "." &amp; BP336),
        IF(AND((--(INT('Data Sheet'!$A$19) &amp; "." &amp; BP336)&gt;=--('Data Sheet'!$A$19)), (--(INT('Data Sheet'!$A$19) &amp; "." &amp; BP336)&lt;=--('Data Sheet'!$B$19))),
            --(INT('Data Sheet'!$A$19) &amp; "." &amp; BP336),
            --(INT('Data Sheet'!$B$19) &amp; "." &amp; BP336)
        )
    ),
    IF(BN336&lt;&gt;"",
        IF(INT('Data Sheet'!$A$19)=INT('Data Sheet'!$B$19),
            --(INT('Data Sheet'!$A$19) &amp; "." &amp; RIGHT(BN336,3)),
            IF(AND((--(INT('Data Sheet'!$A$19) &amp; "." &amp; RIGHT(BN336,3))&gt;=--('Data Sheet'!$A$19)), (--(INT('Data Sheet'!$A$19) &amp; "." &amp; RIGHT(BN336,3))&lt;=--('Data Sheet'!$B$19))),
                --(INT('Data Sheet'!$A$19) &amp; "." &amp; RIGHT(BN336,3)),
                --(INT('Data Sheet'!$B$19) &amp; "." &amp; RIGHT(BN336,3))
            )
        ),
        "OK"
    )
)</f>
        <v>OK</v>
      </c>
      <c r="P336" s="23" t="str">
        <f>IF(BR336&lt;&gt;"",
    IF(INT('Data Sheet'!$A$19)=INT('Data Sheet'!$B$15),
        --(INT('Data Sheet'!$A$15) &amp; "." &amp; BR336),
        IF(AND((--(INT('Data Sheet'!$A$15) &amp; "." &amp; BR336)&gt;=--('Data Sheet'!$A$15)), (--(INT('Data Sheet'!$A$15) &amp; "." &amp; BR336)&lt;=--('Data Sheet'!$B$15))),
            --(INT('Data Sheet'!$A$15) &amp; "." &amp; BR336),
            --(INT('Data Sheet'!$B$15) &amp; "." &amp; BR336)
        )
    ),
    IF(BQ336&lt;&gt;"",
        IF(INT('Data Sheet'!$A$15)=INT('Data Sheet'!$B$15),
            --(INT('Data Sheet'!$A$15) &amp; "." &amp; LEFT(BQ336,3)),
            IF(AND((--(INT('Data Sheet'!$A$15) &amp; "." &amp; LEFT(BQ336,3))&gt;=--('Data Sheet'!$A$15)), (--(INT('Data Sheet'!$A$15) &amp; "." &amp; LEFT(BQ336,3))&lt;=--('Data Sheet'!$B$15))),
                --(INT('Data Sheet'!$A$15) &amp; "." &amp; LEFT(BQ336,3)),
                --(INT('Data Sheet'!$B$15) &amp; "." &amp; LEFT(BQ336,3))
            )
        ),
        "OK"
    )
)</f>
        <v>OK</v>
      </c>
      <c r="Q336" s="23" t="str">
        <f>IF(BS336&lt;&gt;"",
    IF(INT('Data Sheet'!$A$19)=INT('Data Sheet'!$B$15),
        --(INT('Data Sheet'!$A$15) &amp; "." &amp; BS336),
        IF(AND((--(INT('Data Sheet'!$A$15) &amp; "." &amp; BS336)&gt;=--('Data Sheet'!$A$15)), (--(INT('Data Sheet'!$A$15) &amp; "." &amp; BS336)&lt;=--('Data Sheet'!$B$15))),
            --(INT('Data Sheet'!$A$15) &amp; "." &amp; BS336),
            --(INT('Data Sheet'!$B$15) &amp; "." &amp; BS336)
        )
    ),
    IF(BQ336&lt;&gt;"",
        IF(INT('Data Sheet'!$A$15)=INT('Data Sheet'!$B$15),
            --(INT('Data Sheet'!$A$15) &amp; "." &amp; RIGHT(BQ336,3)),
            IF(AND((--(INT('Data Sheet'!$A$15) &amp; "." &amp; RIGHT(BQ336,3))&gt;=--('Data Sheet'!$A$15)), (--(INT('Data Sheet'!$A$15) &amp; "." &amp; RIGHT(BQ336,3))&lt;=--('Data Sheet'!$B$15))),
                --(INT('Data Sheet'!$A$15) &amp; "." &amp; RIGHT(BQ336,3)),
                --(INT('Data Sheet'!$B$15) &amp; "." &amp; RIGHT(BQ336,3))
            )
        ),
        "OK"
    )
)</f>
        <v>OK</v>
      </c>
      <c r="R336" s="19"/>
      <c r="S336" s="19"/>
      <c r="T336" s="19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1"/>
      <c r="AU336" s="21"/>
      <c r="AV336" s="21"/>
      <c r="AW336" s="22"/>
      <c r="AX336" s="99"/>
      <c r="AY336" s="20"/>
      <c r="AZ336" s="20"/>
      <c r="BA336" s="22"/>
      <c r="BB336">
        <v>328</v>
      </c>
      <c r="BC336" s="80"/>
      <c r="BD336" s="80"/>
      <c r="BE336" s="80"/>
      <c r="BF336" s="80"/>
      <c r="BG336" s="32" t="str">
        <f t="shared" si="59"/>
        <v/>
      </c>
      <c r="BH336" s="78">
        <f t="shared" si="57"/>
        <v>0</v>
      </c>
      <c r="BI336" s="2">
        <f t="shared" si="60"/>
        <v>0</v>
      </c>
      <c r="BJ336" s="2">
        <f t="shared" si="61"/>
        <v>0</v>
      </c>
      <c r="BK336" s="2">
        <f t="shared" si="58"/>
        <v>0</v>
      </c>
    </row>
    <row r="337" spans="2:63" ht="15" customHeight="1" x14ac:dyDescent="0.25">
      <c r="B337" s="14">
        <v>329</v>
      </c>
      <c r="C337" s="95" t="str">
        <f t="shared" si="62"/>
        <v/>
      </c>
      <c r="D337" s="15" t="str">
        <f t="shared" si="67"/>
        <v>OK</v>
      </c>
      <c r="E337" s="16" t="e">
        <f>VLOOKUP('Data Sheet'!$B$8,'Data Sheet'!$I$2:$J$9,2,FALSE)</f>
        <v>#N/A</v>
      </c>
      <c r="F337" s="16" t="str">
        <f t="shared" si="63"/>
        <v/>
      </c>
      <c r="G337" s="103">
        <f t="shared" si="64"/>
        <v>0</v>
      </c>
      <c r="H337" s="17" t="s">
        <v>26</v>
      </c>
      <c r="I337" s="17" t="s">
        <v>26</v>
      </c>
      <c r="J337" s="17" t="str">
        <f>IF('Data Sheet'!$B$9="NC-50","N/A","OK")</f>
        <v>OK</v>
      </c>
      <c r="K337" s="17" t="str">
        <f>IF('Data Sheet'!$B$9="NC-50","N/A","OK")</f>
        <v>OK</v>
      </c>
      <c r="L337" s="17" t="str">
        <f t="shared" si="65"/>
        <v>OK</v>
      </c>
      <c r="M337" s="17" t="str">
        <f t="shared" si="66"/>
        <v>OK</v>
      </c>
      <c r="N337" s="18" t="str">
        <f>IF(BO337&lt;&gt;"",
    IF(INT('Data Sheet'!$A$19)=INT('Data Sheet'!$B$19),
        --(INT('Data Sheet'!$A$19) &amp; "." &amp; BO337),
        IF(AND((--(INT('Data Sheet'!$A$19) &amp; "." &amp; BO337)&gt;=--('Data Sheet'!$A$19)), (--(INT('Data Sheet'!$A$19) &amp; "." &amp; BO337)&lt;=--('Data Sheet'!$B$19))),
            --(INT('Data Sheet'!$A$19) &amp; "." &amp; BO337),
            --(INT('Data Sheet'!$B$19) &amp; "." &amp; BO337)
        )
    ),
    IF(BN337&lt;&gt;"",
        IF(INT('Data Sheet'!$A$19)=INT('Data Sheet'!$B$19),
            --(INT('Data Sheet'!$A$19) &amp; "." &amp; LEFT(BN337,3)),
            IF(AND((--(INT('Data Sheet'!$A$19) &amp; "." &amp; LEFT(BN337,3))&gt;=--('Data Sheet'!$A$19)), (--(INT('Data Sheet'!$A$19) &amp; "." &amp; LEFT(BN337,3))&lt;=--('Data Sheet'!$B$19))),
                --(INT('Data Sheet'!$A$19) &amp; "." &amp; LEFT(BN337,3)),
                --(INT('Data Sheet'!$B$19) &amp; "." &amp; LEFT(BN337,3))
            )
        ),
        "OK"
    )
)</f>
        <v>OK</v>
      </c>
      <c r="O337" s="23" t="str">
        <f>IF(BP337&lt;&gt;"",
    IF(INT('Data Sheet'!$A$19)=INT('Data Sheet'!$B$19),
        --(INT('Data Sheet'!$A$19) &amp; "." &amp; BP337),
        IF(AND((--(INT('Data Sheet'!$A$19) &amp; "." &amp; BP337)&gt;=--('Data Sheet'!$A$19)), (--(INT('Data Sheet'!$A$19) &amp; "." &amp; BP337)&lt;=--('Data Sheet'!$B$19))),
            --(INT('Data Sheet'!$A$19) &amp; "." &amp; BP337),
            --(INT('Data Sheet'!$B$19) &amp; "." &amp; BP337)
        )
    ),
    IF(BN337&lt;&gt;"",
        IF(INT('Data Sheet'!$A$19)=INT('Data Sheet'!$B$19),
            --(INT('Data Sheet'!$A$19) &amp; "." &amp; RIGHT(BN337,3)),
            IF(AND((--(INT('Data Sheet'!$A$19) &amp; "." &amp; RIGHT(BN337,3))&gt;=--('Data Sheet'!$A$19)), (--(INT('Data Sheet'!$A$19) &amp; "." &amp; RIGHT(BN337,3))&lt;=--('Data Sheet'!$B$19))),
                --(INT('Data Sheet'!$A$19) &amp; "." &amp; RIGHT(BN337,3)),
                --(INT('Data Sheet'!$B$19) &amp; "." &amp; RIGHT(BN337,3))
            )
        ),
        "OK"
    )
)</f>
        <v>OK</v>
      </c>
      <c r="P337" s="23" t="str">
        <f>IF(BR337&lt;&gt;"",
    IF(INT('Data Sheet'!$A$19)=INT('Data Sheet'!$B$15),
        --(INT('Data Sheet'!$A$15) &amp; "." &amp; BR337),
        IF(AND((--(INT('Data Sheet'!$A$15) &amp; "." &amp; BR337)&gt;=--('Data Sheet'!$A$15)), (--(INT('Data Sheet'!$A$15) &amp; "." &amp; BR337)&lt;=--('Data Sheet'!$B$15))),
            --(INT('Data Sheet'!$A$15) &amp; "." &amp; BR337),
            --(INT('Data Sheet'!$B$15) &amp; "." &amp; BR337)
        )
    ),
    IF(BQ337&lt;&gt;"",
        IF(INT('Data Sheet'!$A$15)=INT('Data Sheet'!$B$15),
            --(INT('Data Sheet'!$A$15) &amp; "." &amp; LEFT(BQ337,3)),
            IF(AND((--(INT('Data Sheet'!$A$15) &amp; "." &amp; LEFT(BQ337,3))&gt;=--('Data Sheet'!$A$15)), (--(INT('Data Sheet'!$A$15) &amp; "." &amp; LEFT(BQ337,3))&lt;=--('Data Sheet'!$B$15))),
                --(INT('Data Sheet'!$A$15) &amp; "." &amp; LEFT(BQ337,3)),
                --(INT('Data Sheet'!$B$15) &amp; "." &amp; LEFT(BQ337,3))
            )
        ),
        "OK"
    )
)</f>
        <v>OK</v>
      </c>
      <c r="Q337" s="23" t="str">
        <f>IF(BS337&lt;&gt;"",
    IF(INT('Data Sheet'!$A$19)=INT('Data Sheet'!$B$15),
        --(INT('Data Sheet'!$A$15) &amp; "." &amp; BS337),
        IF(AND((--(INT('Data Sheet'!$A$15) &amp; "." &amp; BS337)&gt;=--('Data Sheet'!$A$15)), (--(INT('Data Sheet'!$A$15) &amp; "." &amp; BS337)&lt;=--('Data Sheet'!$B$15))),
            --(INT('Data Sheet'!$A$15) &amp; "." &amp; BS337),
            --(INT('Data Sheet'!$B$15) &amp; "." &amp; BS337)
        )
    ),
    IF(BQ337&lt;&gt;"",
        IF(INT('Data Sheet'!$A$15)=INT('Data Sheet'!$B$15),
            --(INT('Data Sheet'!$A$15) &amp; "." &amp; RIGHT(BQ337,3)),
            IF(AND((--(INT('Data Sheet'!$A$15) &amp; "." &amp; RIGHT(BQ337,3))&gt;=--('Data Sheet'!$A$15)), (--(INT('Data Sheet'!$A$15) &amp; "." &amp; RIGHT(BQ337,3))&lt;=--('Data Sheet'!$B$15))),
                --(INT('Data Sheet'!$A$15) &amp; "." &amp; RIGHT(BQ337,3)),
                --(INT('Data Sheet'!$B$15) &amp; "." &amp; RIGHT(BQ337,3))
            )
        ),
        "OK"
    )
)</f>
        <v>OK</v>
      </c>
      <c r="R337" s="19"/>
      <c r="S337" s="19"/>
      <c r="T337" s="19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1"/>
      <c r="AU337" s="21"/>
      <c r="AV337" s="21"/>
      <c r="AW337" s="22"/>
      <c r="AX337" s="99"/>
      <c r="AY337" s="20"/>
      <c r="AZ337" s="20"/>
      <c r="BA337" s="22"/>
      <c r="BB337">
        <v>329</v>
      </c>
      <c r="BC337" s="80"/>
      <c r="BD337" s="80"/>
      <c r="BE337" s="80"/>
      <c r="BF337" s="80"/>
      <c r="BG337" s="32" t="str">
        <f t="shared" si="59"/>
        <v/>
      </c>
      <c r="BH337" s="78">
        <f t="shared" si="57"/>
        <v>0</v>
      </c>
      <c r="BI337" s="2">
        <f t="shared" si="60"/>
        <v>0</v>
      </c>
      <c r="BJ337" s="2">
        <f t="shared" si="61"/>
        <v>0</v>
      </c>
      <c r="BK337" s="2">
        <f t="shared" si="58"/>
        <v>0</v>
      </c>
    </row>
    <row r="338" spans="2:63" ht="15" customHeight="1" x14ac:dyDescent="0.25">
      <c r="B338" s="14">
        <v>330</v>
      </c>
      <c r="C338" s="95" t="str">
        <f t="shared" si="62"/>
        <v/>
      </c>
      <c r="D338" s="15" t="str">
        <f t="shared" si="67"/>
        <v>OK</v>
      </c>
      <c r="E338" s="16" t="e">
        <f>VLOOKUP('Data Sheet'!$B$8,'Data Sheet'!$I$2:$J$9,2,FALSE)</f>
        <v>#N/A</v>
      </c>
      <c r="F338" s="16" t="str">
        <f t="shared" si="63"/>
        <v/>
      </c>
      <c r="G338" s="103">
        <f t="shared" si="64"/>
        <v>0</v>
      </c>
      <c r="H338" s="17" t="s">
        <v>26</v>
      </c>
      <c r="I338" s="17" t="s">
        <v>26</v>
      </c>
      <c r="J338" s="17" t="str">
        <f>IF('Data Sheet'!$B$9="NC-50","N/A","OK")</f>
        <v>OK</v>
      </c>
      <c r="K338" s="17" t="str">
        <f>IF('Data Sheet'!$B$9="NC-50","N/A","OK")</f>
        <v>OK</v>
      </c>
      <c r="L338" s="17" t="str">
        <f t="shared" si="65"/>
        <v>OK</v>
      </c>
      <c r="M338" s="17" t="str">
        <f t="shared" si="66"/>
        <v>OK</v>
      </c>
      <c r="N338" s="18" t="str">
        <f>IF(BO338&lt;&gt;"",
    IF(INT('Data Sheet'!$A$19)=INT('Data Sheet'!$B$19),
        --(INT('Data Sheet'!$A$19) &amp; "." &amp; BO338),
        IF(AND((--(INT('Data Sheet'!$A$19) &amp; "." &amp; BO338)&gt;=--('Data Sheet'!$A$19)), (--(INT('Data Sheet'!$A$19) &amp; "." &amp; BO338)&lt;=--('Data Sheet'!$B$19))),
            --(INT('Data Sheet'!$A$19) &amp; "." &amp; BO338),
            --(INT('Data Sheet'!$B$19) &amp; "." &amp; BO338)
        )
    ),
    IF(BN338&lt;&gt;"",
        IF(INT('Data Sheet'!$A$19)=INT('Data Sheet'!$B$19),
            --(INT('Data Sheet'!$A$19) &amp; "." &amp; LEFT(BN338,3)),
            IF(AND((--(INT('Data Sheet'!$A$19) &amp; "." &amp; LEFT(BN338,3))&gt;=--('Data Sheet'!$A$19)), (--(INT('Data Sheet'!$A$19) &amp; "." &amp; LEFT(BN338,3))&lt;=--('Data Sheet'!$B$19))),
                --(INT('Data Sheet'!$A$19) &amp; "." &amp; LEFT(BN338,3)),
                --(INT('Data Sheet'!$B$19) &amp; "." &amp; LEFT(BN338,3))
            )
        ),
        "OK"
    )
)</f>
        <v>OK</v>
      </c>
      <c r="O338" s="23" t="str">
        <f>IF(BP338&lt;&gt;"",
    IF(INT('Data Sheet'!$A$19)=INT('Data Sheet'!$B$19),
        --(INT('Data Sheet'!$A$19) &amp; "." &amp; BP338),
        IF(AND((--(INT('Data Sheet'!$A$19) &amp; "." &amp; BP338)&gt;=--('Data Sheet'!$A$19)), (--(INT('Data Sheet'!$A$19) &amp; "." &amp; BP338)&lt;=--('Data Sheet'!$B$19))),
            --(INT('Data Sheet'!$A$19) &amp; "." &amp; BP338),
            --(INT('Data Sheet'!$B$19) &amp; "." &amp; BP338)
        )
    ),
    IF(BN338&lt;&gt;"",
        IF(INT('Data Sheet'!$A$19)=INT('Data Sheet'!$B$19),
            --(INT('Data Sheet'!$A$19) &amp; "." &amp; RIGHT(BN338,3)),
            IF(AND((--(INT('Data Sheet'!$A$19) &amp; "." &amp; RIGHT(BN338,3))&gt;=--('Data Sheet'!$A$19)), (--(INT('Data Sheet'!$A$19) &amp; "." &amp; RIGHT(BN338,3))&lt;=--('Data Sheet'!$B$19))),
                --(INT('Data Sheet'!$A$19) &amp; "." &amp; RIGHT(BN338,3)),
                --(INT('Data Sheet'!$B$19) &amp; "." &amp; RIGHT(BN338,3))
            )
        ),
        "OK"
    )
)</f>
        <v>OK</v>
      </c>
      <c r="P338" s="23" t="str">
        <f>IF(BR338&lt;&gt;"",
    IF(INT('Data Sheet'!$A$19)=INT('Data Sheet'!$B$15),
        --(INT('Data Sheet'!$A$15) &amp; "." &amp; BR338),
        IF(AND((--(INT('Data Sheet'!$A$15) &amp; "." &amp; BR338)&gt;=--('Data Sheet'!$A$15)), (--(INT('Data Sheet'!$A$15) &amp; "." &amp; BR338)&lt;=--('Data Sheet'!$B$15))),
            --(INT('Data Sheet'!$A$15) &amp; "." &amp; BR338),
            --(INT('Data Sheet'!$B$15) &amp; "." &amp; BR338)
        )
    ),
    IF(BQ338&lt;&gt;"",
        IF(INT('Data Sheet'!$A$15)=INT('Data Sheet'!$B$15),
            --(INT('Data Sheet'!$A$15) &amp; "." &amp; LEFT(BQ338,3)),
            IF(AND((--(INT('Data Sheet'!$A$15) &amp; "." &amp; LEFT(BQ338,3))&gt;=--('Data Sheet'!$A$15)), (--(INT('Data Sheet'!$A$15) &amp; "." &amp; LEFT(BQ338,3))&lt;=--('Data Sheet'!$B$15))),
                --(INT('Data Sheet'!$A$15) &amp; "." &amp; LEFT(BQ338,3)),
                --(INT('Data Sheet'!$B$15) &amp; "." &amp; LEFT(BQ338,3))
            )
        ),
        "OK"
    )
)</f>
        <v>OK</v>
      </c>
      <c r="Q338" s="23" t="str">
        <f>IF(BS338&lt;&gt;"",
    IF(INT('Data Sheet'!$A$19)=INT('Data Sheet'!$B$15),
        --(INT('Data Sheet'!$A$15) &amp; "." &amp; BS338),
        IF(AND((--(INT('Data Sheet'!$A$15) &amp; "." &amp; BS338)&gt;=--('Data Sheet'!$A$15)), (--(INT('Data Sheet'!$A$15) &amp; "." &amp; BS338)&lt;=--('Data Sheet'!$B$15))),
            --(INT('Data Sheet'!$A$15) &amp; "." &amp; BS338),
            --(INT('Data Sheet'!$B$15) &amp; "." &amp; BS338)
        )
    ),
    IF(BQ338&lt;&gt;"",
        IF(INT('Data Sheet'!$A$15)=INT('Data Sheet'!$B$15),
            --(INT('Data Sheet'!$A$15) &amp; "." &amp; RIGHT(BQ338,3)),
            IF(AND((--(INT('Data Sheet'!$A$15) &amp; "." &amp; RIGHT(BQ338,3))&gt;=--('Data Sheet'!$A$15)), (--(INT('Data Sheet'!$A$15) &amp; "." &amp; RIGHT(BQ338,3))&lt;=--('Data Sheet'!$B$15))),
                --(INT('Data Sheet'!$A$15) &amp; "." &amp; RIGHT(BQ338,3)),
                --(INT('Data Sheet'!$B$15) &amp; "." &amp; RIGHT(BQ338,3))
            )
        ),
        "OK"
    )
)</f>
        <v>OK</v>
      </c>
      <c r="R338" s="19"/>
      <c r="S338" s="19"/>
      <c r="T338" s="19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1"/>
      <c r="AU338" s="21"/>
      <c r="AV338" s="21"/>
      <c r="AW338" s="22"/>
      <c r="AX338" s="99"/>
      <c r="AY338" s="20"/>
      <c r="AZ338" s="20"/>
      <c r="BA338" s="22"/>
      <c r="BB338">
        <v>330</v>
      </c>
      <c r="BC338" s="80"/>
      <c r="BD338" s="80"/>
      <c r="BE338" s="80"/>
      <c r="BF338" s="80"/>
      <c r="BG338" s="32" t="str">
        <f t="shared" si="59"/>
        <v/>
      </c>
      <c r="BH338" s="78">
        <f t="shared" si="57"/>
        <v>0</v>
      </c>
      <c r="BI338" s="2">
        <f t="shared" si="60"/>
        <v>0</v>
      </c>
      <c r="BJ338" s="2">
        <f t="shared" si="61"/>
        <v>0</v>
      </c>
      <c r="BK338" s="2">
        <f t="shared" si="58"/>
        <v>0</v>
      </c>
    </row>
    <row r="339" spans="2:63" ht="15" customHeight="1" x14ac:dyDescent="0.25">
      <c r="B339" s="14">
        <v>331</v>
      </c>
      <c r="C339" s="95" t="str">
        <f t="shared" si="62"/>
        <v/>
      </c>
      <c r="D339" s="15" t="str">
        <f t="shared" si="67"/>
        <v>OK</v>
      </c>
      <c r="E339" s="16" t="e">
        <f>VLOOKUP('Data Sheet'!$B$8,'Data Sheet'!$I$2:$J$9,2,FALSE)</f>
        <v>#N/A</v>
      </c>
      <c r="F339" s="16" t="str">
        <f t="shared" si="63"/>
        <v/>
      </c>
      <c r="G339" s="103">
        <f t="shared" si="64"/>
        <v>0</v>
      </c>
      <c r="H339" s="17" t="s">
        <v>26</v>
      </c>
      <c r="I339" s="17" t="s">
        <v>26</v>
      </c>
      <c r="J339" s="17" t="str">
        <f>IF('Data Sheet'!$B$9="NC-50","N/A","OK")</f>
        <v>OK</v>
      </c>
      <c r="K339" s="17" t="str">
        <f>IF('Data Sheet'!$B$9="NC-50","N/A","OK")</f>
        <v>OK</v>
      </c>
      <c r="L339" s="17" t="str">
        <f t="shared" si="65"/>
        <v>OK</v>
      </c>
      <c r="M339" s="17" t="str">
        <f t="shared" si="66"/>
        <v>OK</v>
      </c>
      <c r="N339" s="18" t="str">
        <f>IF(BO339&lt;&gt;"",
    IF(INT('Data Sheet'!$A$19)=INT('Data Sheet'!$B$19),
        --(INT('Data Sheet'!$A$19) &amp; "." &amp; BO339),
        IF(AND((--(INT('Data Sheet'!$A$19) &amp; "." &amp; BO339)&gt;=--('Data Sheet'!$A$19)), (--(INT('Data Sheet'!$A$19) &amp; "." &amp; BO339)&lt;=--('Data Sheet'!$B$19))),
            --(INT('Data Sheet'!$A$19) &amp; "." &amp; BO339),
            --(INT('Data Sheet'!$B$19) &amp; "." &amp; BO339)
        )
    ),
    IF(BN339&lt;&gt;"",
        IF(INT('Data Sheet'!$A$19)=INT('Data Sheet'!$B$19),
            --(INT('Data Sheet'!$A$19) &amp; "." &amp; LEFT(BN339,3)),
            IF(AND((--(INT('Data Sheet'!$A$19) &amp; "." &amp; LEFT(BN339,3))&gt;=--('Data Sheet'!$A$19)), (--(INT('Data Sheet'!$A$19) &amp; "." &amp; LEFT(BN339,3))&lt;=--('Data Sheet'!$B$19))),
                --(INT('Data Sheet'!$A$19) &amp; "." &amp; LEFT(BN339,3)),
                --(INT('Data Sheet'!$B$19) &amp; "." &amp; LEFT(BN339,3))
            )
        ),
        "OK"
    )
)</f>
        <v>OK</v>
      </c>
      <c r="O339" s="23" t="str">
        <f>IF(BP339&lt;&gt;"",
    IF(INT('Data Sheet'!$A$19)=INT('Data Sheet'!$B$19),
        --(INT('Data Sheet'!$A$19) &amp; "." &amp; BP339),
        IF(AND((--(INT('Data Sheet'!$A$19) &amp; "." &amp; BP339)&gt;=--('Data Sheet'!$A$19)), (--(INT('Data Sheet'!$A$19) &amp; "." &amp; BP339)&lt;=--('Data Sheet'!$B$19))),
            --(INT('Data Sheet'!$A$19) &amp; "." &amp; BP339),
            --(INT('Data Sheet'!$B$19) &amp; "." &amp; BP339)
        )
    ),
    IF(BN339&lt;&gt;"",
        IF(INT('Data Sheet'!$A$19)=INT('Data Sheet'!$B$19),
            --(INT('Data Sheet'!$A$19) &amp; "." &amp; RIGHT(BN339,3)),
            IF(AND((--(INT('Data Sheet'!$A$19) &amp; "." &amp; RIGHT(BN339,3))&gt;=--('Data Sheet'!$A$19)), (--(INT('Data Sheet'!$A$19) &amp; "." &amp; RIGHT(BN339,3))&lt;=--('Data Sheet'!$B$19))),
                --(INT('Data Sheet'!$A$19) &amp; "." &amp; RIGHT(BN339,3)),
                --(INT('Data Sheet'!$B$19) &amp; "." &amp; RIGHT(BN339,3))
            )
        ),
        "OK"
    )
)</f>
        <v>OK</v>
      </c>
      <c r="P339" s="23" t="str">
        <f>IF(BR339&lt;&gt;"",
    IF(INT('Data Sheet'!$A$19)=INT('Data Sheet'!$B$15),
        --(INT('Data Sheet'!$A$15) &amp; "." &amp; BR339),
        IF(AND((--(INT('Data Sheet'!$A$15) &amp; "." &amp; BR339)&gt;=--('Data Sheet'!$A$15)), (--(INT('Data Sheet'!$A$15) &amp; "." &amp; BR339)&lt;=--('Data Sheet'!$B$15))),
            --(INT('Data Sheet'!$A$15) &amp; "." &amp; BR339),
            --(INT('Data Sheet'!$B$15) &amp; "." &amp; BR339)
        )
    ),
    IF(BQ339&lt;&gt;"",
        IF(INT('Data Sheet'!$A$15)=INT('Data Sheet'!$B$15),
            --(INT('Data Sheet'!$A$15) &amp; "." &amp; LEFT(BQ339,3)),
            IF(AND((--(INT('Data Sheet'!$A$15) &amp; "." &amp; LEFT(BQ339,3))&gt;=--('Data Sheet'!$A$15)), (--(INT('Data Sheet'!$A$15) &amp; "." &amp; LEFT(BQ339,3))&lt;=--('Data Sheet'!$B$15))),
                --(INT('Data Sheet'!$A$15) &amp; "." &amp; LEFT(BQ339,3)),
                --(INT('Data Sheet'!$B$15) &amp; "." &amp; LEFT(BQ339,3))
            )
        ),
        "OK"
    )
)</f>
        <v>OK</v>
      </c>
      <c r="Q339" s="23" t="str">
        <f>IF(BS339&lt;&gt;"",
    IF(INT('Data Sheet'!$A$19)=INT('Data Sheet'!$B$15),
        --(INT('Data Sheet'!$A$15) &amp; "." &amp; BS339),
        IF(AND((--(INT('Data Sheet'!$A$15) &amp; "." &amp; BS339)&gt;=--('Data Sheet'!$A$15)), (--(INT('Data Sheet'!$A$15) &amp; "." &amp; BS339)&lt;=--('Data Sheet'!$B$15))),
            --(INT('Data Sheet'!$A$15) &amp; "." &amp; BS339),
            --(INT('Data Sheet'!$B$15) &amp; "." &amp; BS339)
        )
    ),
    IF(BQ339&lt;&gt;"",
        IF(INT('Data Sheet'!$A$15)=INT('Data Sheet'!$B$15),
            --(INT('Data Sheet'!$A$15) &amp; "." &amp; RIGHT(BQ339,3)),
            IF(AND((--(INT('Data Sheet'!$A$15) &amp; "." &amp; RIGHT(BQ339,3))&gt;=--('Data Sheet'!$A$15)), (--(INT('Data Sheet'!$A$15) &amp; "." &amp; RIGHT(BQ339,3))&lt;=--('Data Sheet'!$B$15))),
                --(INT('Data Sheet'!$A$15) &amp; "." &amp; RIGHT(BQ339,3)),
                --(INT('Data Sheet'!$B$15) &amp; "." &amp; RIGHT(BQ339,3))
            )
        ),
        "OK"
    )
)</f>
        <v>OK</v>
      </c>
      <c r="R339" s="19"/>
      <c r="S339" s="19"/>
      <c r="T339" s="19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1"/>
      <c r="AU339" s="21"/>
      <c r="AV339" s="21"/>
      <c r="AW339" s="22"/>
      <c r="AX339" s="99"/>
      <c r="AY339" s="20"/>
      <c r="AZ339" s="20"/>
      <c r="BA339" s="22"/>
      <c r="BB339">
        <v>331</v>
      </c>
      <c r="BC339" s="80"/>
      <c r="BD339" s="80"/>
      <c r="BE339" s="80"/>
      <c r="BF339" s="80"/>
      <c r="BG339" s="32" t="str">
        <f t="shared" si="59"/>
        <v/>
      </c>
      <c r="BH339" s="78">
        <f t="shared" si="57"/>
        <v>0</v>
      </c>
      <c r="BI339" s="2">
        <f t="shared" si="60"/>
        <v>0</v>
      </c>
      <c r="BJ339" s="2">
        <f t="shared" si="61"/>
        <v>0</v>
      </c>
      <c r="BK339" s="2">
        <f t="shared" si="58"/>
        <v>0</v>
      </c>
    </row>
    <row r="340" spans="2:63" ht="15" customHeight="1" x14ac:dyDescent="0.25">
      <c r="B340" s="14">
        <v>332</v>
      </c>
      <c r="C340" s="95" t="str">
        <f t="shared" si="62"/>
        <v/>
      </c>
      <c r="D340" s="15" t="str">
        <f t="shared" si="67"/>
        <v>OK</v>
      </c>
      <c r="E340" s="16" t="e">
        <f>VLOOKUP('Data Sheet'!$B$8,'Data Sheet'!$I$2:$J$9,2,FALSE)</f>
        <v>#N/A</v>
      </c>
      <c r="F340" s="16" t="str">
        <f t="shared" si="63"/>
        <v/>
      </c>
      <c r="G340" s="103">
        <f t="shared" si="64"/>
        <v>0</v>
      </c>
      <c r="H340" s="17" t="s">
        <v>26</v>
      </c>
      <c r="I340" s="17" t="s">
        <v>26</v>
      </c>
      <c r="J340" s="17" t="str">
        <f>IF('Data Sheet'!$B$9="NC-50","N/A","OK")</f>
        <v>OK</v>
      </c>
      <c r="K340" s="17" t="str">
        <f>IF('Data Sheet'!$B$9="NC-50","N/A","OK")</f>
        <v>OK</v>
      </c>
      <c r="L340" s="17" t="str">
        <f t="shared" si="65"/>
        <v>OK</v>
      </c>
      <c r="M340" s="17" t="str">
        <f t="shared" si="66"/>
        <v>OK</v>
      </c>
      <c r="N340" s="18" t="str">
        <f>IF(BO340&lt;&gt;"",
    IF(INT('Data Sheet'!$A$19)=INT('Data Sheet'!$B$19),
        --(INT('Data Sheet'!$A$19) &amp; "." &amp; BO340),
        IF(AND((--(INT('Data Sheet'!$A$19) &amp; "." &amp; BO340)&gt;=--('Data Sheet'!$A$19)), (--(INT('Data Sheet'!$A$19) &amp; "." &amp; BO340)&lt;=--('Data Sheet'!$B$19))),
            --(INT('Data Sheet'!$A$19) &amp; "." &amp; BO340),
            --(INT('Data Sheet'!$B$19) &amp; "." &amp; BO340)
        )
    ),
    IF(BN340&lt;&gt;"",
        IF(INT('Data Sheet'!$A$19)=INT('Data Sheet'!$B$19),
            --(INT('Data Sheet'!$A$19) &amp; "." &amp; LEFT(BN340,3)),
            IF(AND((--(INT('Data Sheet'!$A$19) &amp; "." &amp; LEFT(BN340,3))&gt;=--('Data Sheet'!$A$19)), (--(INT('Data Sheet'!$A$19) &amp; "." &amp; LEFT(BN340,3))&lt;=--('Data Sheet'!$B$19))),
                --(INT('Data Sheet'!$A$19) &amp; "." &amp; LEFT(BN340,3)),
                --(INT('Data Sheet'!$B$19) &amp; "." &amp; LEFT(BN340,3))
            )
        ),
        "OK"
    )
)</f>
        <v>OK</v>
      </c>
      <c r="O340" s="23" t="str">
        <f>IF(BP340&lt;&gt;"",
    IF(INT('Data Sheet'!$A$19)=INT('Data Sheet'!$B$19),
        --(INT('Data Sheet'!$A$19) &amp; "." &amp; BP340),
        IF(AND((--(INT('Data Sheet'!$A$19) &amp; "." &amp; BP340)&gt;=--('Data Sheet'!$A$19)), (--(INT('Data Sheet'!$A$19) &amp; "." &amp; BP340)&lt;=--('Data Sheet'!$B$19))),
            --(INT('Data Sheet'!$A$19) &amp; "." &amp; BP340),
            --(INT('Data Sheet'!$B$19) &amp; "." &amp; BP340)
        )
    ),
    IF(BN340&lt;&gt;"",
        IF(INT('Data Sheet'!$A$19)=INT('Data Sheet'!$B$19),
            --(INT('Data Sheet'!$A$19) &amp; "." &amp; RIGHT(BN340,3)),
            IF(AND((--(INT('Data Sheet'!$A$19) &amp; "." &amp; RIGHT(BN340,3))&gt;=--('Data Sheet'!$A$19)), (--(INT('Data Sheet'!$A$19) &amp; "." &amp; RIGHT(BN340,3))&lt;=--('Data Sheet'!$B$19))),
                --(INT('Data Sheet'!$A$19) &amp; "." &amp; RIGHT(BN340,3)),
                --(INT('Data Sheet'!$B$19) &amp; "." &amp; RIGHT(BN340,3))
            )
        ),
        "OK"
    )
)</f>
        <v>OK</v>
      </c>
      <c r="P340" s="23" t="str">
        <f>IF(BR340&lt;&gt;"",
    IF(INT('Data Sheet'!$A$19)=INT('Data Sheet'!$B$15),
        --(INT('Data Sheet'!$A$15) &amp; "." &amp; BR340),
        IF(AND((--(INT('Data Sheet'!$A$15) &amp; "." &amp; BR340)&gt;=--('Data Sheet'!$A$15)), (--(INT('Data Sheet'!$A$15) &amp; "." &amp; BR340)&lt;=--('Data Sheet'!$B$15))),
            --(INT('Data Sheet'!$A$15) &amp; "." &amp; BR340),
            --(INT('Data Sheet'!$B$15) &amp; "." &amp; BR340)
        )
    ),
    IF(BQ340&lt;&gt;"",
        IF(INT('Data Sheet'!$A$15)=INT('Data Sheet'!$B$15),
            --(INT('Data Sheet'!$A$15) &amp; "." &amp; LEFT(BQ340,3)),
            IF(AND((--(INT('Data Sheet'!$A$15) &amp; "." &amp; LEFT(BQ340,3))&gt;=--('Data Sheet'!$A$15)), (--(INT('Data Sheet'!$A$15) &amp; "." &amp; LEFT(BQ340,3))&lt;=--('Data Sheet'!$B$15))),
                --(INT('Data Sheet'!$A$15) &amp; "." &amp; LEFT(BQ340,3)),
                --(INT('Data Sheet'!$B$15) &amp; "." &amp; LEFT(BQ340,3))
            )
        ),
        "OK"
    )
)</f>
        <v>OK</v>
      </c>
      <c r="Q340" s="23" t="str">
        <f>IF(BS340&lt;&gt;"",
    IF(INT('Data Sheet'!$A$19)=INT('Data Sheet'!$B$15),
        --(INT('Data Sheet'!$A$15) &amp; "." &amp; BS340),
        IF(AND((--(INT('Data Sheet'!$A$15) &amp; "." &amp; BS340)&gt;=--('Data Sheet'!$A$15)), (--(INT('Data Sheet'!$A$15) &amp; "." &amp; BS340)&lt;=--('Data Sheet'!$B$15))),
            --(INT('Data Sheet'!$A$15) &amp; "." &amp; BS340),
            --(INT('Data Sheet'!$B$15) &amp; "." &amp; BS340)
        )
    ),
    IF(BQ340&lt;&gt;"",
        IF(INT('Data Sheet'!$A$15)=INT('Data Sheet'!$B$15),
            --(INT('Data Sheet'!$A$15) &amp; "." &amp; RIGHT(BQ340,3)),
            IF(AND((--(INT('Data Sheet'!$A$15) &amp; "." &amp; RIGHT(BQ340,3))&gt;=--('Data Sheet'!$A$15)), (--(INT('Data Sheet'!$A$15) &amp; "." &amp; RIGHT(BQ340,3))&lt;=--('Data Sheet'!$B$15))),
                --(INT('Data Sheet'!$A$15) &amp; "." &amp; RIGHT(BQ340,3)),
                --(INT('Data Sheet'!$B$15) &amp; "." &amp; RIGHT(BQ340,3))
            )
        ),
        "OK"
    )
)</f>
        <v>OK</v>
      </c>
      <c r="R340" s="19"/>
      <c r="S340" s="19"/>
      <c r="T340" s="19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1"/>
      <c r="AU340" s="21"/>
      <c r="AV340" s="21"/>
      <c r="AW340" s="22"/>
      <c r="AX340" s="99"/>
      <c r="AY340" s="20"/>
      <c r="AZ340" s="20"/>
      <c r="BA340" s="22"/>
      <c r="BB340">
        <v>332</v>
      </c>
      <c r="BC340" s="80"/>
      <c r="BD340" s="80"/>
      <c r="BE340" s="80"/>
      <c r="BF340" s="80"/>
      <c r="BG340" s="32" t="str">
        <f t="shared" si="59"/>
        <v/>
      </c>
      <c r="BH340" s="78">
        <f t="shared" si="57"/>
        <v>0</v>
      </c>
      <c r="BI340" s="2">
        <f t="shared" si="60"/>
        <v>0</v>
      </c>
      <c r="BJ340" s="2">
        <f t="shared" si="61"/>
        <v>0</v>
      </c>
      <c r="BK340" s="2">
        <f t="shared" si="58"/>
        <v>0</v>
      </c>
    </row>
    <row r="341" spans="2:63" ht="15" customHeight="1" x14ac:dyDescent="0.25">
      <c r="B341" s="14">
        <v>333</v>
      </c>
      <c r="C341" s="95" t="str">
        <f t="shared" si="62"/>
        <v/>
      </c>
      <c r="D341" s="15" t="str">
        <f t="shared" si="67"/>
        <v>OK</v>
      </c>
      <c r="E341" s="16" t="e">
        <f>VLOOKUP('Data Sheet'!$B$8,'Data Sheet'!$I$2:$J$9,2,FALSE)</f>
        <v>#N/A</v>
      </c>
      <c r="F341" s="16" t="str">
        <f t="shared" si="63"/>
        <v/>
      </c>
      <c r="G341" s="103">
        <f t="shared" si="64"/>
        <v>0</v>
      </c>
      <c r="H341" s="17" t="s">
        <v>26</v>
      </c>
      <c r="I341" s="17" t="s">
        <v>26</v>
      </c>
      <c r="J341" s="17" t="str">
        <f>IF('Data Sheet'!$B$9="NC-50","N/A","OK")</f>
        <v>OK</v>
      </c>
      <c r="K341" s="17" t="str">
        <f>IF('Data Sheet'!$B$9="NC-50","N/A","OK")</f>
        <v>OK</v>
      </c>
      <c r="L341" s="17" t="str">
        <f t="shared" si="65"/>
        <v>OK</v>
      </c>
      <c r="M341" s="17" t="str">
        <f t="shared" si="66"/>
        <v>OK</v>
      </c>
      <c r="N341" s="18" t="str">
        <f>IF(BO341&lt;&gt;"",
    IF(INT('Data Sheet'!$A$19)=INT('Data Sheet'!$B$19),
        --(INT('Data Sheet'!$A$19) &amp; "." &amp; BO341),
        IF(AND((--(INT('Data Sheet'!$A$19) &amp; "." &amp; BO341)&gt;=--('Data Sheet'!$A$19)), (--(INT('Data Sheet'!$A$19) &amp; "." &amp; BO341)&lt;=--('Data Sheet'!$B$19))),
            --(INT('Data Sheet'!$A$19) &amp; "." &amp; BO341),
            --(INT('Data Sheet'!$B$19) &amp; "." &amp; BO341)
        )
    ),
    IF(BN341&lt;&gt;"",
        IF(INT('Data Sheet'!$A$19)=INT('Data Sheet'!$B$19),
            --(INT('Data Sheet'!$A$19) &amp; "." &amp; LEFT(BN341,3)),
            IF(AND((--(INT('Data Sheet'!$A$19) &amp; "." &amp; LEFT(BN341,3))&gt;=--('Data Sheet'!$A$19)), (--(INT('Data Sheet'!$A$19) &amp; "." &amp; LEFT(BN341,3))&lt;=--('Data Sheet'!$B$19))),
                --(INT('Data Sheet'!$A$19) &amp; "." &amp; LEFT(BN341,3)),
                --(INT('Data Sheet'!$B$19) &amp; "." &amp; LEFT(BN341,3))
            )
        ),
        "OK"
    )
)</f>
        <v>OK</v>
      </c>
      <c r="O341" s="23" t="str">
        <f>IF(BP341&lt;&gt;"",
    IF(INT('Data Sheet'!$A$19)=INT('Data Sheet'!$B$19),
        --(INT('Data Sheet'!$A$19) &amp; "." &amp; BP341),
        IF(AND((--(INT('Data Sheet'!$A$19) &amp; "." &amp; BP341)&gt;=--('Data Sheet'!$A$19)), (--(INT('Data Sheet'!$A$19) &amp; "." &amp; BP341)&lt;=--('Data Sheet'!$B$19))),
            --(INT('Data Sheet'!$A$19) &amp; "." &amp; BP341),
            --(INT('Data Sheet'!$B$19) &amp; "." &amp; BP341)
        )
    ),
    IF(BN341&lt;&gt;"",
        IF(INT('Data Sheet'!$A$19)=INT('Data Sheet'!$B$19),
            --(INT('Data Sheet'!$A$19) &amp; "." &amp; RIGHT(BN341,3)),
            IF(AND((--(INT('Data Sheet'!$A$19) &amp; "." &amp; RIGHT(BN341,3))&gt;=--('Data Sheet'!$A$19)), (--(INT('Data Sheet'!$A$19) &amp; "." &amp; RIGHT(BN341,3))&lt;=--('Data Sheet'!$B$19))),
                --(INT('Data Sheet'!$A$19) &amp; "." &amp; RIGHT(BN341,3)),
                --(INT('Data Sheet'!$B$19) &amp; "." &amp; RIGHT(BN341,3))
            )
        ),
        "OK"
    )
)</f>
        <v>OK</v>
      </c>
      <c r="P341" s="23" t="str">
        <f>IF(BR341&lt;&gt;"",
    IF(INT('Data Sheet'!$A$19)=INT('Data Sheet'!$B$15),
        --(INT('Data Sheet'!$A$15) &amp; "." &amp; BR341),
        IF(AND((--(INT('Data Sheet'!$A$15) &amp; "." &amp; BR341)&gt;=--('Data Sheet'!$A$15)), (--(INT('Data Sheet'!$A$15) &amp; "." &amp; BR341)&lt;=--('Data Sheet'!$B$15))),
            --(INT('Data Sheet'!$A$15) &amp; "." &amp; BR341),
            --(INT('Data Sheet'!$B$15) &amp; "." &amp; BR341)
        )
    ),
    IF(BQ341&lt;&gt;"",
        IF(INT('Data Sheet'!$A$15)=INT('Data Sheet'!$B$15),
            --(INT('Data Sheet'!$A$15) &amp; "." &amp; LEFT(BQ341,3)),
            IF(AND((--(INT('Data Sheet'!$A$15) &amp; "." &amp; LEFT(BQ341,3))&gt;=--('Data Sheet'!$A$15)), (--(INT('Data Sheet'!$A$15) &amp; "." &amp; LEFT(BQ341,3))&lt;=--('Data Sheet'!$B$15))),
                --(INT('Data Sheet'!$A$15) &amp; "." &amp; LEFT(BQ341,3)),
                --(INT('Data Sheet'!$B$15) &amp; "." &amp; LEFT(BQ341,3))
            )
        ),
        "OK"
    )
)</f>
        <v>OK</v>
      </c>
      <c r="Q341" s="23" t="str">
        <f>IF(BS341&lt;&gt;"",
    IF(INT('Data Sheet'!$A$19)=INT('Data Sheet'!$B$15),
        --(INT('Data Sheet'!$A$15) &amp; "." &amp; BS341),
        IF(AND((--(INT('Data Sheet'!$A$15) &amp; "." &amp; BS341)&gt;=--('Data Sheet'!$A$15)), (--(INT('Data Sheet'!$A$15) &amp; "." &amp; BS341)&lt;=--('Data Sheet'!$B$15))),
            --(INT('Data Sheet'!$A$15) &amp; "." &amp; BS341),
            --(INT('Data Sheet'!$B$15) &amp; "." &amp; BS341)
        )
    ),
    IF(BQ341&lt;&gt;"",
        IF(INT('Data Sheet'!$A$15)=INT('Data Sheet'!$B$15),
            --(INT('Data Sheet'!$A$15) &amp; "." &amp; RIGHT(BQ341,3)),
            IF(AND((--(INT('Data Sheet'!$A$15) &amp; "." &amp; RIGHT(BQ341,3))&gt;=--('Data Sheet'!$A$15)), (--(INT('Data Sheet'!$A$15) &amp; "." &amp; RIGHT(BQ341,3))&lt;=--('Data Sheet'!$B$15))),
                --(INT('Data Sheet'!$A$15) &amp; "." &amp; RIGHT(BQ341,3)),
                --(INT('Data Sheet'!$B$15) &amp; "." &amp; RIGHT(BQ341,3))
            )
        ),
        "OK"
    )
)</f>
        <v>OK</v>
      </c>
      <c r="R341" s="19"/>
      <c r="S341" s="19"/>
      <c r="T341" s="19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1"/>
      <c r="AU341" s="21"/>
      <c r="AV341" s="21"/>
      <c r="AW341" s="22"/>
      <c r="AX341" s="99"/>
      <c r="AY341" s="20"/>
      <c r="AZ341" s="20"/>
      <c r="BA341" s="22"/>
      <c r="BB341">
        <v>333</v>
      </c>
      <c r="BC341" s="80"/>
      <c r="BD341" s="80"/>
      <c r="BE341" s="80"/>
      <c r="BF341" s="80"/>
      <c r="BG341" s="32" t="str">
        <f t="shared" si="59"/>
        <v/>
      </c>
      <c r="BH341" s="78">
        <f t="shared" si="57"/>
        <v>0</v>
      </c>
      <c r="BI341" s="2">
        <f t="shared" si="60"/>
        <v>0</v>
      </c>
      <c r="BJ341" s="2">
        <f t="shared" si="61"/>
        <v>0</v>
      </c>
      <c r="BK341" s="2">
        <f t="shared" si="58"/>
        <v>0</v>
      </c>
    </row>
    <row r="342" spans="2:63" ht="15" customHeight="1" x14ac:dyDescent="0.25">
      <c r="B342" s="14">
        <v>334</v>
      </c>
      <c r="C342" s="95" t="str">
        <f t="shared" si="62"/>
        <v/>
      </c>
      <c r="D342" s="15" t="str">
        <f t="shared" si="67"/>
        <v>OK</v>
      </c>
      <c r="E342" s="16" t="e">
        <f>VLOOKUP('Data Sheet'!$B$8,'Data Sheet'!$I$2:$J$9,2,FALSE)</f>
        <v>#N/A</v>
      </c>
      <c r="F342" s="16" t="str">
        <f t="shared" si="63"/>
        <v/>
      </c>
      <c r="G342" s="103">
        <f t="shared" si="64"/>
        <v>0</v>
      </c>
      <c r="H342" s="17" t="s">
        <v>26</v>
      </c>
      <c r="I342" s="17" t="s">
        <v>26</v>
      </c>
      <c r="J342" s="17" t="str">
        <f>IF('Data Sheet'!$B$9="NC-50","N/A","OK")</f>
        <v>OK</v>
      </c>
      <c r="K342" s="17" t="str">
        <f>IF('Data Sheet'!$B$9="NC-50","N/A","OK")</f>
        <v>OK</v>
      </c>
      <c r="L342" s="17" t="str">
        <f t="shared" si="65"/>
        <v>OK</v>
      </c>
      <c r="M342" s="17" t="str">
        <f t="shared" si="66"/>
        <v>OK</v>
      </c>
      <c r="N342" s="18" t="str">
        <f>IF(BO342&lt;&gt;"",
    IF(INT('Data Sheet'!$A$19)=INT('Data Sheet'!$B$19),
        --(INT('Data Sheet'!$A$19) &amp; "." &amp; BO342),
        IF(AND((--(INT('Data Sheet'!$A$19) &amp; "." &amp; BO342)&gt;=--('Data Sheet'!$A$19)), (--(INT('Data Sheet'!$A$19) &amp; "." &amp; BO342)&lt;=--('Data Sheet'!$B$19))),
            --(INT('Data Sheet'!$A$19) &amp; "." &amp; BO342),
            --(INT('Data Sheet'!$B$19) &amp; "." &amp; BO342)
        )
    ),
    IF(BN342&lt;&gt;"",
        IF(INT('Data Sheet'!$A$19)=INT('Data Sheet'!$B$19),
            --(INT('Data Sheet'!$A$19) &amp; "." &amp; LEFT(BN342,3)),
            IF(AND((--(INT('Data Sheet'!$A$19) &amp; "." &amp; LEFT(BN342,3))&gt;=--('Data Sheet'!$A$19)), (--(INT('Data Sheet'!$A$19) &amp; "." &amp; LEFT(BN342,3))&lt;=--('Data Sheet'!$B$19))),
                --(INT('Data Sheet'!$A$19) &amp; "." &amp; LEFT(BN342,3)),
                --(INT('Data Sheet'!$B$19) &amp; "." &amp; LEFT(BN342,3))
            )
        ),
        "OK"
    )
)</f>
        <v>OK</v>
      </c>
      <c r="O342" s="23" t="str">
        <f>IF(BP342&lt;&gt;"",
    IF(INT('Data Sheet'!$A$19)=INT('Data Sheet'!$B$19),
        --(INT('Data Sheet'!$A$19) &amp; "." &amp; BP342),
        IF(AND((--(INT('Data Sheet'!$A$19) &amp; "." &amp; BP342)&gt;=--('Data Sheet'!$A$19)), (--(INT('Data Sheet'!$A$19) &amp; "." &amp; BP342)&lt;=--('Data Sheet'!$B$19))),
            --(INT('Data Sheet'!$A$19) &amp; "." &amp; BP342),
            --(INT('Data Sheet'!$B$19) &amp; "." &amp; BP342)
        )
    ),
    IF(BN342&lt;&gt;"",
        IF(INT('Data Sheet'!$A$19)=INT('Data Sheet'!$B$19),
            --(INT('Data Sheet'!$A$19) &amp; "." &amp; RIGHT(BN342,3)),
            IF(AND((--(INT('Data Sheet'!$A$19) &amp; "." &amp; RIGHT(BN342,3))&gt;=--('Data Sheet'!$A$19)), (--(INT('Data Sheet'!$A$19) &amp; "." &amp; RIGHT(BN342,3))&lt;=--('Data Sheet'!$B$19))),
                --(INT('Data Sheet'!$A$19) &amp; "." &amp; RIGHT(BN342,3)),
                --(INT('Data Sheet'!$B$19) &amp; "." &amp; RIGHT(BN342,3))
            )
        ),
        "OK"
    )
)</f>
        <v>OK</v>
      </c>
      <c r="P342" s="23" t="str">
        <f>IF(BR342&lt;&gt;"",
    IF(INT('Data Sheet'!$A$19)=INT('Data Sheet'!$B$15),
        --(INT('Data Sheet'!$A$15) &amp; "." &amp; BR342),
        IF(AND((--(INT('Data Sheet'!$A$15) &amp; "." &amp; BR342)&gt;=--('Data Sheet'!$A$15)), (--(INT('Data Sheet'!$A$15) &amp; "." &amp; BR342)&lt;=--('Data Sheet'!$B$15))),
            --(INT('Data Sheet'!$A$15) &amp; "." &amp; BR342),
            --(INT('Data Sheet'!$B$15) &amp; "." &amp; BR342)
        )
    ),
    IF(BQ342&lt;&gt;"",
        IF(INT('Data Sheet'!$A$15)=INT('Data Sheet'!$B$15),
            --(INT('Data Sheet'!$A$15) &amp; "." &amp; LEFT(BQ342,3)),
            IF(AND((--(INT('Data Sheet'!$A$15) &amp; "." &amp; LEFT(BQ342,3))&gt;=--('Data Sheet'!$A$15)), (--(INT('Data Sheet'!$A$15) &amp; "." &amp; LEFT(BQ342,3))&lt;=--('Data Sheet'!$B$15))),
                --(INT('Data Sheet'!$A$15) &amp; "." &amp; LEFT(BQ342,3)),
                --(INT('Data Sheet'!$B$15) &amp; "." &amp; LEFT(BQ342,3))
            )
        ),
        "OK"
    )
)</f>
        <v>OK</v>
      </c>
      <c r="Q342" s="23" t="str">
        <f>IF(BS342&lt;&gt;"",
    IF(INT('Data Sheet'!$A$19)=INT('Data Sheet'!$B$15),
        --(INT('Data Sheet'!$A$15) &amp; "." &amp; BS342),
        IF(AND((--(INT('Data Sheet'!$A$15) &amp; "." &amp; BS342)&gt;=--('Data Sheet'!$A$15)), (--(INT('Data Sheet'!$A$15) &amp; "." &amp; BS342)&lt;=--('Data Sheet'!$B$15))),
            --(INT('Data Sheet'!$A$15) &amp; "." &amp; BS342),
            --(INT('Data Sheet'!$B$15) &amp; "." &amp; BS342)
        )
    ),
    IF(BQ342&lt;&gt;"",
        IF(INT('Data Sheet'!$A$15)=INT('Data Sheet'!$B$15),
            --(INT('Data Sheet'!$A$15) &amp; "." &amp; RIGHT(BQ342,3)),
            IF(AND((--(INT('Data Sheet'!$A$15) &amp; "." &amp; RIGHT(BQ342,3))&gt;=--('Data Sheet'!$A$15)), (--(INT('Data Sheet'!$A$15) &amp; "." &amp; RIGHT(BQ342,3))&lt;=--('Data Sheet'!$B$15))),
                --(INT('Data Sheet'!$A$15) &amp; "." &amp; RIGHT(BQ342,3)),
                --(INT('Data Sheet'!$B$15) &amp; "." &amp; RIGHT(BQ342,3))
            )
        ),
        "OK"
    )
)</f>
        <v>OK</v>
      </c>
      <c r="R342" s="19"/>
      <c r="S342" s="19"/>
      <c r="T342" s="19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1"/>
      <c r="AU342" s="21"/>
      <c r="AV342" s="21"/>
      <c r="AW342" s="22"/>
      <c r="AX342" s="99"/>
      <c r="AY342" s="20"/>
      <c r="AZ342" s="20"/>
      <c r="BA342" s="22"/>
      <c r="BB342">
        <v>334</v>
      </c>
      <c r="BC342" s="80"/>
      <c r="BD342" s="80"/>
      <c r="BE342" s="80"/>
      <c r="BF342" s="80"/>
      <c r="BG342" s="32" t="str">
        <f t="shared" si="59"/>
        <v/>
      </c>
      <c r="BH342" s="78">
        <f t="shared" si="57"/>
        <v>0</v>
      </c>
      <c r="BI342" s="2">
        <f t="shared" si="60"/>
        <v>0</v>
      </c>
      <c r="BJ342" s="2">
        <f t="shared" si="61"/>
        <v>0</v>
      </c>
      <c r="BK342" s="2">
        <f t="shared" si="58"/>
        <v>0</v>
      </c>
    </row>
    <row r="343" spans="2:63" ht="15" customHeight="1" x14ac:dyDescent="0.25">
      <c r="B343" s="14">
        <v>335</v>
      </c>
      <c r="C343" s="95" t="str">
        <f t="shared" si="62"/>
        <v/>
      </c>
      <c r="D343" s="15" t="str">
        <f t="shared" si="67"/>
        <v>OK</v>
      </c>
      <c r="E343" s="16" t="e">
        <f>VLOOKUP('Data Sheet'!$B$8,'Data Sheet'!$I$2:$J$9,2,FALSE)</f>
        <v>#N/A</v>
      </c>
      <c r="F343" s="16" t="str">
        <f t="shared" si="63"/>
        <v/>
      </c>
      <c r="G343" s="103">
        <f t="shared" si="64"/>
        <v>0</v>
      </c>
      <c r="H343" s="17" t="s">
        <v>26</v>
      </c>
      <c r="I343" s="17" t="s">
        <v>26</v>
      </c>
      <c r="J343" s="17" t="str">
        <f>IF('Data Sheet'!$B$9="NC-50","N/A","OK")</f>
        <v>OK</v>
      </c>
      <c r="K343" s="17" t="str">
        <f>IF('Data Sheet'!$B$9="NC-50","N/A","OK")</f>
        <v>OK</v>
      </c>
      <c r="L343" s="17" t="str">
        <f t="shared" si="65"/>
        <v>OK</v>
      </c>
      <c r="M343" s="17" t="str">
        <f t="shared" si="66"/>
        <v>OK</v>
      </c>
      <c r="N343" s="18" t="str">
        <f>IF(BO343&lt;&gt;"",
    IF(INT('Data Sheet'!$A$19)=INT('Data Sheet'!$B$19),
        --(INT('Data Sheet'!$A$19) &amp; "." &amp; BO343),
        IF(AND((--(INT('Data Sheet'!$A$19) &amp; "." &amp; BO343)&gt;=--('Data Sheet'!$A$19)), (--(INT('Data Sheet'!$A$19) &amp; "." &amp; BO343)&lt;=--('Data Sheet'!$B$19))),
            --(INT('Data Sheet'!$A$19) &amp; "." &amp; BO343),
            --(INT('Data Sheet'!$B$19) &amp; "." &amp; BO343)
        )
    ),
    IF(BN343&lt;&gt;"",
        IF(INT('Data Sheet'!$A$19)=INT('Data Sheet'!$B$19),
            --(INT('Data Sheet'!$A$19) &amp; "." &amp; LEFT(BN343,3)),
            IF(AND((--(INT('Data Sheet'!$A$19) &amp; "." &amp; LEFT(BN343,3))&gt;=--('Data Sheet'!$A$19)), (--(INT('Data Sheet'!$A$19) &amp; "." &amp; LEFT(BN343,3))&lt;=--('Data Sheet'!$B$19))),
                --(INT('Data Sheet'!$A$19) &amp; "." &amp; LEFT(BN343,3)),
                --(INT('Data Sheet'!$B$19) &amp; "." &amp; LEFT(BN343,3))
            )
        ),
        "OK"
    )
)</f>
        <v>OK</v>
      </c>
      <c r="O343" s="23" t="str">
        <f>IF(BP343&lt;&gt;"",
    IF(INT('Data Sheet'!$A$19)=INT('Data Sheet'!$B$19),
        --(INT('Data Sheet'!$A$19) &amp; "." &amp; BP343),
        IF(AND((--(INT('Data Sheet'!$A$19) &amp; "." &amp; BP343)&gt;=--('Data Sheet'!$A$19)), (--(INT('Data Sheet'!$A$19) &amp; "." &amp; BP343)&lt;=--('Data Sheet'!$B$19))),
            --(INT('Data Sheet'!$A$19) &amp; "." &amp; BP343),
            --(INT('Data Sheet'!$B$19) &amp; "." &amp; BP343)
        )
    ),
    IF(BN343&lt;&gt;"",
        IF(INT('Data Sheet'!$A$19)=INT('Data Sheet'!$B$19),
            --(INT('Data Sheet'!$A$19) &amp; "." &amp; RIGHT(BN343,3)),
            IF(AND((--(INT('Data Sheet'!$A$19) &amp; "." &amp; RIGHT(BN343,3))&gt;=--('Data Sheet'!$A$19)), (--(INT('Data Sheet'!$A$19) &amp; "." &amp; RIGHT(BN343,3))&lt;=--('Data Sheet'!$B$19))),
                --(INT('Data Sheet'!$A$19) &amp; "." &amp; RIGHT(BN343,3)),
                --(INT('Data Sheet'!$B$19) &amp; "." &amp; RIGHT(BN343,3))
            )
        ),
        "OK"
    )
)</f>
        <v>OK</v>
      </c>
      <c r="P343" s="23" t="str">
        <f>IF(BR343&lt;&gt;"",
    IF(INT('Data Sheet'!$A$19)=INT('Data Sheet'!$B$15),
        --(INT('Data Sheet'!$A$15) &amp; "." &amp; BR343),
        IF(AND((--(INT('Data Sheet'!$A$15) &amp; "." &amp; BR343)&gt;=--('Data Sheet'!$A$15)), (--(INT('Data Sheet'!$A$15) &amp; "." &amp; BR343)&lt;=--('Data Sheet'!$B$15))),
            --(INT('Data Sheet'!$A$15) &amp; "." &amp; BR343),
            --(INT('Data Sheet'!$B$15) &amp; "." &amp; BR343)
        )
    ),
    IF(BQ343&lt;&gt;"",
        IF(INT('Data Sheet'!$A$15)=INT('Data Sheet'!$B$15),
            --(INT('Data Sheet'!$A$15) &amp; "." &amp; LEFT(BQ343,3)),
            IF(AND((--(INT('Data Sheet'!$A$15) &amp; "." &amp; LEFT(BQ343,3))&gt;=--('Data Sheet'!$A$15)), (--(INT('Data Sheet'!$A$15) &amp; "." &amp; LEFT(BQ343,3))&lt;=--('Data Sheet'!$B$15))),
                --(INT('Data Sheet'!$A$15) &amp; "." &amp; LEFT(BQ343,3)),
                --(INT('Data Sheet'!$B$15) &amp; "." &amp; LEFT(BQ343,3))
            )
        ),
        "OK"
    )
)</f>
        <v>OK</v>
      </c>
      <c r="Q343" s="23" t="str">
        <f>IF(BS343&lt;&gt;"",
    IF(INT('Data Sheet'!$A$19)=INT('Data Sheet'!$B$15),
        --(INT('Data Sheet'!$A$15) &amp; "." &amp; BS343),
        IF(AND((--(INT('Data Sheet'!$A$15) &amp; "." &amp; BS343)&gt;=--('Data Sheet'!$A$15)), (--(INT('Data Sheet'!$A$15) &amp; "." &amp; BS343)&lt;=--('Data Sheet'!$B$15))),
            --(INT('Data Sheet'!$A$15) &amp; "." &amp; BS343),
            --(INT('Data Sheet'!$B$15) &amp; "." &amp; BS343)
        )
    ),
    IF(BQ343&lt;&gt;"",
        IF(INT('Data Sheet'!$A$15)=INT('Data Sheet'!$B$15),
            --(INT('Data Sheet'!$A$15) &amp; "." &amp; RIGHT(BQ343,3)),
            IF(AND((--(INT('Data Sheet'!$A$15) &amp; "." &amp; RIGHT(BQ343,3))&gt;=--('Data Sheet'!$A$15)), (--(INT('Data Sheet'!$A$15) &amp; "." &amp; RIGHT(BQ343,3))&lt;=--('Data Sheet'!$B$15))),
                --(INT('Data Sheet'!$A$15) &amp; "." &amp; RIGHT(BQ343,3)),
                --(INT('Data Sheet'!$B$15) &amp; "." &amp; RIGHT(BQ343,3))
            )
        ),
        "OK"
    )
)</f>
        <v>OK</v>
      </c>
      <c r="R343" s="19"/>
      <c r="S343" s="19"/>
      <c r="T343" s="19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1"/>
      <c r="AU343" s="21"/>
      <c r="AV343" s="21"/>
      <c r="AW343" s="22"/>
      <c r="AX343" s="99"/>
      <c r="AY343" s="20"/>
      <c r="AZ343" s="20"/>
      <c r="BA343" s="22"/>
      <c r="BB343">
        <v>335</v>
      </c>
      <c r="BC343" s="80"/>
      <c r="BD343" s="80"/>
      <c r="BE343" s="80"/>
      <c r="BF343" s="80"/>
      <c r="BG343" s="32" t="str">
        <f t="shared" si="59"/>
        <v/>
      </c>
      <c r="BH343" s="78">
        <f t="shared" si="57"/>
        <v>0</v>
      </c>
      <c r="BI343" s="2">
        <f t="shared" si="60"/>
        <v>0</v>
      </c>
      <c r="BJ343" s="2">
        <f t="shared" si="61"/>
        <v>0</v>
      </c>
      <c r="BK343" s="2">
        <f t="shared" si="58"/>
        <v>0</v>
      </c>
    </row>
    <row r="344" spans="2:63" ht="15" customHeight="1" x14ac:dyDescent="0.25">
      <c r="B344" s="14">
        <v>336</v>
      </c>
      <c r="C344" s="95" t="str">
        <f t="shared" si="62"/>
        <v/>
      </c>
      <c r="D344" s="15" t="str">
        <f t="shared" si="67"/>
        <v>OK</v>
      </c>
      <c r="E344" s="16" t="e">
        <f>VLOOKUP('Data Sheet'!$B$8,'Data Sheet'!$I$2:$J$9,2,FALSE)</f>
        <v>#N/A</v>
      </c>
      <c r="F344" s="16" t="str">
        <f t="shared" si="63"/>
        <v/>
      </c>
      <c r="G344" s="103">
        <f t="shared" si="64"/>
        <v>0</v>
      </c>
      <c r="H344" s="17" t="s">
        <v>26</v>
      </c>
      <c r="I344" s="17" t="s">
        <v>26</v>
      </c>
      <c r="J344" s="17" t="str">
        <f>IF('Data Sheet'!$B$9="NC-50","N/A","OK")</f>
        <v>OK</v>
      </c>
      <c r="K344" s="17" t="str">
        <f>IF('Data Sheet'!$B$9="NC-50","N/A","OK")</f>
        <v>OK</v>
      </c>
      <c r="L344" s="17" t="str">
        <f t="shared" si="65"/>
        <v>OK</v>
      </c>
      <c r="M344" s="17" t="str">
        <f t="shared" si="66"/>
        <v>OK</v>
      </c>
      <c r="N344" s="18" t="str">
        <f>IF(BO344&lt;&gt;"",
    IF(INT('Data Sheet'!$A$19)=INT('Data Sheet'!$B$19),
        --(INT('Data Sheet'!$A$19) &amp; "." &amp; BO344),
        IF(AND((--(INT('Data Sheet'!$A$19) &amp; "." &amp; BO344)&gt;=--('Data Sheet'!$A$19)), (--(INT('Data Sheet'!$A$19) &amp; "." &amp; BO344)&lt;=--('Data Sheet'!$B$19))),
            --(INT('Data Sheet'!$A$19) &amp; "." &amp; BO344),
            --(INT('Data Sheet'!$B$19) &amp; "." &amp; BO344)
        )
    ),
    IF(BN344&lt;&gt;"",
        IF(INT('Data Sheet'!$A$19)=INT('Data Sheet'!$B$19),
            --(INT('Data Sheet'!$A$19) &amp; "." &amp; LEFT(BN344,3)),
            IF(AND((--(INT('Data Sheet'!$A$19) &amp; "." &amp; LEFT(BN344,3))&gt;=--('Data Sheet'!$A$19)), (--(INT('Data Sheet'!$A$19) &amp; "." &amp; LEFT(BN344,3))&lt;=--('Data Sheet'!$B$19))),
                --(INT('Data Sheet'!$A$19) &amp; "." &amp; LEFT(BN344,3)),
                --(INT('Data Sheet'!$B$19) &amp; "." &amp; LEFT(BN344,3))
            )
        ),
        "OK"
    )
)</f>
        <v>OK</v>
      </c>
      <c r="O344" s="23" t="str">
        <f>IF(BP344&lt;&gt;"",
    IF(INT('Data Sheet'!$A$19)=INT('Data Sheet'!$B$19),
        --(INT('Data Sheet'!$A$19) &amp; "." &amp; BP344),
        IF(AND((--(INT('Data Sheet'!$A$19) &amp; "." &amp; BP344)&gt;=--('Data Sheet'!$A$19)), (--(INT('Data Sheet'!$A$19) &amp; "." &amp; BP344)&lt;=--('Data Sheet'!$B$19))),
            --(INT('Data Sheet'!$A$19) &amp; "." &amp; BP344),
            --(INT('Data Sheet'!$B$19) &amp; "." &amp; BP344)
        )
    ),
    IF(BN344&lt;&gt;"",
        IF(INT('Data Sheet'!$A$19)=INT('Data Sheet'!$B$19),
            --(INT('Data Sheet'!$A$19) &amp; "." &amp; RIGHT(BN344,3)),
            IF(AND((--(INT('Data Sheet'!$A$19) &amp; "." &amp; RIGHT(BN344,3))&gt;=--('Data Sheet'!$A$19)), (--(INT('Data Sheet'!$A$19) &amp; "." &amp; RIGHT(BN344,3))&lt;=--('Data Sheet'!$B$19))),
                --(INT('Data Sheet'!$A$19) &amp; "." &amp; RIGHT(BN344,3)),
                --(INT('Data Sheet'!$B$19) &amp; "." &amp; RIGHT(BN344,3))
            )
        ),
        "OK"
    )
)</f>
        <v>OK</v>
      </c>
      <c r="P344" s="23" t="str">
        <f>IF(BR344&lt;&gt;"",
    IF(INT('Data Sheet'!$A$19)=INT('Data Sheet'!$B$15),
        --(INT('Data Sheet'!$A$15) &amp; "." &amp; BR344),
        IF(AND((--(INT('Data Sheet'!$A$15) &amp; "." &amp; BR344)&gt;=--('Data Sheet'!$A$15)), (--(INT('Data Sheet'!$A$15) &amp; "." &amp; BR344)&lt;=--('Data Sheet'!$B$15))),
            --(INT('Data Sheet'!$A$15) &amp; "." &amp; BR344),
            --(INT('Data Sheet'!$B$15) &amp; "." &amp; BR344)
        )
    ),
    IF(BQ344&lt;&gt;"",
        IF(INT('Data Sheet'!$A$15)=INT('Data Sheet'!$B$15),
            --(INT('Data Sheet'!$A$15) &amp; "." &amp; LEFT(BQ344,3)),
            IF(AND((--(INT('Data Sheet'!$A$15) &amp; "." &amp; LEFT(BQ344,3))&gt;=--('Data Sheet'!$A$15)), (--(INT('Data Sheet'!$A$15) &amp; "." &amp; LEFT(BQ344,3))&lt;=--('Data Sheet'!$B$15))),
                --(INT('Data Sheet'!$A$15) &amp; "." &amp; LEFT(BQ344,3)),
                --(INT('Data Sheet'!$B$15) &amp; "." &amp; LEFT(BQ344,3))
            )
        ),
        "OK"
    )
)</f>
        <v>OK</v>
      </c>
      <c r="Q344" s="23" t="str">
        <f>IF(BS344&lt;&gt;"",
    IF(INT('Data Sheet'!$A$19)=INT('Data Sheet'!$B$15),
        --(INT('Data Sheet'!$A$15) &amp; "." &amp; BS344),
        IF(AND((--(INT('Data Sheet'!$A$15) &amp; "." &amp; BS344)&gt;=--('Data Sheet'!$A$15)), (--(INT('Data Sheet'!$A$15) &amp; "." &amp; BS344)&lt;=--('Data Sheet'!$B$15))),
            --(INT('Data Sheet'!$A$15) &amp; "." &amp; BS344),
            --(INT('Data Sheet'!$B$15) &amp; "." &amp; BS344)
        )
    ),
    IF(BQ344&lt;&gt;"",
        IF(INT('Data Sheet'!$A$15)=INT('Data Sheet'!$B$15),
            --(INT('Data Sheet'!$A$15) &amp; "." &amp; RIGHT(BQ344,3)),
            IF(AND((--(INT('Data Sheet'!$A$15) &amp; "." &amp; RIGHT(BQ344,3))&gt;=--('Data Sheet'!$A$15)), (--(INT('Data Sheet'!$A$15) &amp; "." &amp; RIGHT(BQ344,3))&lt;=--('Data Sheet'!$B$15))),
                --(INT('Data Sheet'!$A$15) &amp; "." &amp; RIGHT(BQ344,3)),
                --(INT('Data Sheet'!$B$15) &amp; "." &amp; RIGHT(BQ344,3))
            )
        ),
        "OK"
    )
)</f>
        <v>OK</v>
      </c>
      <c r="R344" s="19"/>
      <c r="S344" s="19"/>
      <c r="T344" s="19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1"/>
      <c r="AU344" s="21"/>
      <c r="AV344" s="21"/>
      <c r="AW344" s="22"/>
      <c r="AX344" s="99"/>
      <c r="AY344" s="20"/>
      <c r="AZ344" s="20"/>
      <c r="BA344" s="22"/>
      <c r="BB344">
        <v>336</v>
      </c>
      <c r="BC344" s="80"/>
      <c r="BD344" s="80"/>
      <c r="BE344" s="80"/>
      <c r="BF344" s="80"/>
      <c r="BG344" s="32" t="str">
        <f t="shared" si="59"/>
        <v/>
      </c>
      <c r="BH344" s="78">
        <f t="shared" si="57"/>
        <v>0</v>
      </c>
      <c r="BI344" s="2">
        <f t="shared" si="60"/>
        <v>0</v>
      </c>
      <c r="BJ344" s="2">
        <f t="shared" si="61"/>
        <v>0</v>
      </c>
      <c r="BK344" s="2">
        <f t="shared" si="58"/>
        <v>0</v>
      </c>
    </row>
    <row r="345" spans="2:63" ht="15" customHeight="1" x14ac:dyDescent="0.25">
      <c r="B345" s="14">
        <v>337</v>
      </c>
      <c r="C345" s="95" t="str">
        <f t="shared" si="62"/>
        <v/>
      </c>
      <c r="D345" s="15" t="str">
        <f t="shared" si="67"/>
        <v>OK</v>
      </c>
      <c r="E345" s="16" t="e">
        <f>VLOOKUP('Data Sheet'!$B$8,'Data Sheet'!$I$2:$J$9,2,FALSE)</f>
        <v>#N/A</v>
      </c>
      <c r="F345" s="16" t="str">
        <f t="shared" si="63"/>
        <v/>
      </c>
      <c r="G345" s="103">
        <f t="shared" si="64"/>
        <v>0</v>
      </c>
      <c r="H345" s="17" t="s">
        <v>26</v>
      </c>
      <c r="I345" s="17" t="s">
        <v>26</v>
      </c>
      <c r="J345" s="17" t="str">
        <f>IF('Data Sheet'!$B$9="NC-50","N/A","OK")</f>
        <v>OK</v>
      </c>
      <c r="K345" s="17" t="str">
        <f>IF('Data Sheet'!$B$9="NC-50","N/A","OK")</f>
        <v>OK</v>
      </c>
      <c r="L345" s="17" t="str">
        <f t="shared" si="65"/>
        <v>OK</v>
      </c>
      <c r="M345" s="17" t="str">
        <f t="shared" si="66"/>
        <v>OK</v>
      </c>
      <c r="N345" s="18" t="str">
        <f>IF(BO345&lt;&gt;"",
    IF(INT('Data Sheet'!$A$19)=INT('Data Sheet'!$B$19),
        --(INT('Data Sheet'!$A$19) &amp; "." &amp; BO345),
        IF(AND((--(INT('Data Sheet'!$A$19) &amp; "." &amp; BO345)&gt;=--('Data Sheet'!$A$19)), (--(INT('Data Sheet'!$A$19) &amp; "." &amp; BO345)&lt;=--('Data Sheet'!$B$19))),
            --(INT('Data Sheet'!$A$19) &amp; "." &amp; BO345),
            --(INT('Data Sheet'!$B$19) &amp; "." &amp; BO345)
        )
    ),
    IF(BN345&lt;&gt;"",
        IF(INT('Data Sheet'!$A$19)=INT('Data Sheet'!$B$19),
            --(INT('Data Sheet'!$A$19) &amp; "." &amp; LEFT(BN345,3)),
            IF(AND((--(INT('Data Sheet'!$A$19) &amp; "." &amp; LEFT(BN345,3))&gt;=--('Data Sheet'!$A$19)), (--(INT('Data Sheet'!$A$19) &amp; "." &amp; LEFT(BN345,3))&lt;=--('Data Sheet'!$B$19))),
                --(INT('Data Sheet'!$A$19) &amp; "." &amp; LEFT(BN345,3)),
                --(INT('Data Sheet'!$B$19) &amp; "." &amp; LEFT(BN345,3))
            )
        ),
        "OK"
    )
)</f>
        <v>OK</v>
      </c>
      <c r="O345" s="23" t="str">
        <f>IF(BP345&lt;&gt;"",
    IF(INT('Data Sheet'!$A$19)=INT('Data Sheet'!$B$19),
        --(INT('Data Sheet'!$A$19) &amp; "." &amp; BP345),
        IF(AND((--(INT('Data Sheet'!$A$19) &amp; "." &amp; BP345)&gt;=--('Data Sheet'!$A$19)), (--(INT('Data Sheet'!$A$19) &amp; "." &amp; BP345)&lt;=--('Data Sheet'!$B$19))),
            --(INT('Data Sheet'!$A$19) &amp; "." &amp; BP345),
            --(INT('Data Sheet'!$B$19) &amp; "." &amp; BP345)
        )
    ),
    IF(BN345&lt;&gt;"",
        IF(INT('Data Sheet'!$A$19)=INT('Data Sheet'!$B$19),
            --(INT('Data Sheet'!$A$19) &amp; "." &amp; RIGHT(BN345,3)),
            IF(AND((--(INT('Data Sheet'!$A$19) &amp; "." &amp; RIGHT(BN345,3))&gt;=--('Data Sheet'!$A$19)), (--(INT('Data Sheet'!$A$19) &amp; "." &amp; RIGHT(BN345,3))&lt;=--('Data Sheet'!$B$19))),
                --(INT('Data Sheet'!$A$19) &amp; "." &amp; RIGHT(BN345,3)),
                --(INT('Data Sheet'!$B$19) &amp; "." &amp; RIGHT(BN345,3))
            )
        ),
        "OK"
    )
)</f>
        <v>OK</v>
      </c>
      <c r="P345" s="23" t="str">
        <f>IF(BR345&lt;&gt;"",
    IF(INT('Data Sheet'!$A$19)=INT('Data Sheet'!$B$15),
        --(INT('Data Sheet'!$A$15) &amp; "." &amp; BR345),
        IF(AND((--(INT('Data Sheet'!$A$15) &amp; "." &amp; BR345)&gt;=--('Data Sheet'!$A$15)), (--(INT('Data Sheet'!$A$15) &amp; "." &amp; BR345)&lt;=--('Data Sheet'!$B$15))),
            --(INT('Data Sheet'!$A$15) &amp; "." &amp; BR345),
            --(INT('Data Sheet'!$B$15) &amp; "." &amp; BR345)
        )
    ),
    IF(BQ345&lt;&gt;"",
        IF(INT('Data Sheet'!$A$15)=INT('Data Sheet'!$B$15),
            --(INT('Data Sheet'!$A$15) &amp; "." &amp; LEFT(BQ345,3)),
            IF(AND((--(INT('Data Sheet'!$A$15) &amp; "." &amp; LEFT(BQ345,3))&gt;=--('Data Sheet'!$A$15)), (--(INT('Data Sheet'!$A$15) &amp; "." &amp; LEFT(BQ345,3))&lt;=--('Data Sheet'!$B$15))),
                --(INT('Data Sheet'!$A$15) &amp; "." &amp; LEFT(BQ345,3)),
                --(INT('Data Sheet'!$B$15) &amp; "." &amp; LEFT(BQ345,3))
            )
        ),
        "OK"
    )
)</f>
        <v>OK</v>
      </c>
      <c r="Q345" s="23" t="str">
        <f>IF(BS345&lt;&gt;"",
    IF(INT('Data Sheet'!$A$19)=INT('Data Sheet'!$B$15),
        --(INT('Data Sheet'!$A$15) &amp; "." &amp; BS345),
        IF(AND((--(INT('Data Sheet'!$A$15) &amp; "." &amp; BS345)&gt;=--('Data Sheet'!$A$15)), (--(INT('Data Sheet'!$A$15) &amp; "." &amp; BS345)&lt;=--('Data Sheet'!$B$15))),
            --(INT('Data Sheet'!$A$15) &amp; "." &amp; BS345),
            --(INT('Data Sheet'!$B$15) &amp; "." &amp; BS345)
        )
    ),
    IF(BQ345&lt;&gt;"",
        IF(INT('Data Sheet'!$A$15)=INT('Data Sheet'!$B$15),
            --(INT('Data Sheet'!$A$15) &amp; "." &amp; RIGHT(BQ345,3)),
            IF(AND((--(INT('Data Sheet'!$A$15) &amp; "." &amp; RIGHT(BQ345,3))&gt;=--('Data Sheet'!$A$15)), (--(INT('Data Sheet'!$A$15) &amp; "." &amp; RIGHT(BQ345,3))&lt;=--('Data Sheet'!$B$15))),
                --(INT('Data Sheet'!$A$15) &amp; "." &amp; RIGHT(BQ345,3)),
                --(INT('Data Sheet'!$B$15) &amp; "." &amp; RIGHT(BQ345,3))
            )
        ),
        "OK"
    )
)</f>
        <v>OK</v>
      </c>
      <c r="R345" s="19"/>
      <c r="S345" s="19"/>
      <c r="T345" s="19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1"/>
      <c r="AU345" s="21"/>
      <c r="AV345" s="21"/>
      <c r="AW345" s="22"/>
      <c r="AX345" s="99"/>
      <c r="AY345" s="20"/>
      <c r="AZ345" s="20"/>
      <c r="BA345" s="22"/>
      <c r="BB345">
        <v>337</v>
      </c>
      <c r="BC345" s="80"/>
      <c r="BD345" s="80"/>
      <c r="BE345" s="80"/>
      <c r="BF345" s="80"/>
      <c r="BG345" s="32" t="str">
        <f t="shared" si="59"/>
        <v/>
      </c>
      <c r="BH345" s="78">
        <f t="shared" si="57"/>
        <v>0</v>
      </c>
      <c r="BI345" s="2">
        <f t="shared" si="60"/>
        <v>0</v>
      </c>
      <c r="BJ345" s="2">
        <f t="shared" si="61"/>
        <v>0</v>
      </c>
      <c r="BK345" s="2">
        <f t="shared" si="58"/>
        <v>0</v>
      </c>
    </row>
    <row r="346" spans="2:63" ht="15" customHeight="1" x14ac:dyDescent="0.25">
      <c r="B346" s="14">
        <v>338</v>
      </c>
      <c r="C346" s="95" t="str">
        <f t="shared" si="62"/>
        <v/>
      </c>
      <c r="D346" s="15" t="str">
        <f t="shared" si="67"/>
        <v>OK</v>
      </c>
      <c r="E346" s="16" t="e">
        <f>VLOOKUP('Data Sheet'!$B$8,'Data Sheet'!$I$2:$J$9,2,FALSE)</f>
        <v>#N/A</v>
      </c>
      <c r="F346" s="16" t="str">
        <f t="shared" si="63"/>
        <v/>
      </c>
      <c r="G346" s="103">
        <f t="shared" si="64"/>
        <v>0</v>
      </c>
      <c r="H346" s="17" t="s">
        <v>26</v>
      </c>
      <c r="I346" s="17" t="s">
        <v>26</v>
      </c>
      <c r="J346" s="17" t="str">
        <f>IF('Data Sheet'!$B$9="NC-50","N/A","OK")</f>
        <v>OK</v>
      </c>
      <c r="K346" s="17" t="str">
        <f>IF('Data Sheet'!$B$9="NC-50","N/A","OK")</f>
        <v>OK</v>
      </c>
      <c r="L346" s="17" t="str">
        <f t="shared" si="65"/>
        <v>OK</v>
      </c>
      <c r="M346" s="17" t="str">
        <f t="shared" si="66"/>
        <v>OK</v>
      </c>
      <c r="N346" s="18" t="str">
        <f>IF(BO346&lt;&gt;"",
    IF(INT('Data Sheet'!$A$19)=INT('Data Sheet'!$B$19),
        --(INT('Data Sheet'!$A$19) &amp; "." &amp; BO346),
        IF(AND((--(INT('Data Sheet'!$A$19) &amp; "." &amp; BO346)&gt;=--('Data Sheet'!$A$19)), (--(INT('Data Sheet'!$A$19) &amp; "." &amp; BO346)&lt;=--('Data Sheet'!$B$19))),
            --(INT('Data Sheet'!$A$19) &amp; "." &amp; BO346),
            --(INT('Data Sheet'!$B$19) &amp; "." &amp; BO346)
        )
    ),
    IF(BN346&lt;&gt;"",
        IF(INT('Data Sheet'!$A$19)=INT('Data Sheet'!$B$19),
            --(INT('Data Sheet'!$A$19) &amp; "." &amp; LEFT(BN346,3)),
            IF(AND((--(INT('Data Sheet'!$A$19) &amp; "." &amp; LEFT(BN346,3))&gt;=--('Data Sheet'!$A$19)), (--(INT('Data Sheet'!$A$19) &amp; "." &amp; LEFT(BN346,3))&lt;=--('Data Sheet'!$B$19))),
                --(INT('Data Sheet'!$A$19) &amp; "." &amp; LEFT(BN346,3)),
                --(INT('Data Sheet'!$B$19) &amp; "." &amp; LEFT(BN346,3))
            )
        ),
        "OK"
    )
)</f>
        <v>OK</v>
      </c>
      <c r="O346" s="23" t="str">
        <f>IF(BP346&lt;&gt;"",
    IF(INT('Data Sheet'!$A$19)=INT('Data Sheet'!$B$19),
        --(INT('Data Sheet'!$A$19) &amp; "." &amp; BP346),
        IF(AND((--(INT('Data Sheet'!$A$19) &amp; "." &amp; BP346)&gt;=--('Data Sheet'!$A$19)), (--(INT('Data Sheet'!$A$19) &amp; "." &amp; BP346)&lt;=--('Data Sheet'!$B$19))),
            --(INT('Data Sheet'!$A$19) &amp; "." &amp; BP346),
            --(INT('Data Sheet'!$B$19) &amp; "." &amp; BP346)
        )
    ),
    IF(BN346&lt;&gt;"",
        IF(INT('Data Sheet'!$A$19)=INT('Data Sheet'!$B$19),
            --(INT('Data Sheet'!$A$19) &amp; "." &amp; RIGHT(BN346,3)),
            IF(AND((--(INT('Data Sheet'!$A$19) &amp; "." &amp; RIGHT(BN346,3))&gt;=--('Data Sheet'!$A$19)), (--(INT('Data Sheet'!$A$19) &amp; "." &amp; RIGHT(BN346,3))&lt;=--('Data Sheet'!$B$19))),
                --(INT('Data Sheet'!$A$19) &amp; "." &amp; RIGHT(BN346,3)),
                --(INT('Data Sheet'!$B$19) &amp; "." &amp; RIGHT(BN346,3))
            )
        ),
        "OK"
    )
)</f>
        <v>OK</v>
      </c>
      <c r="P346" s="23" t="str">
        <f>IF(BR346&lt;&gt;"",
    IF(INT('Data Sheet'!$A$19)=INT('Data Sheet'!$B$15),
        --(INT('Data Sheet'!$A$15) &amp; "." &amp; BR346),
        IF(AND((--(INT('Data Sheet'!$A$15) &amp; "." &amp; BR346)&gt;=--('Data Sheet'!$A$15)), (--(INT('Data Sheet'!$A$15) &amp; "." &amp; BR346)&lt;=--('Data Sheet'!$B$15))),
            --(INT('Data Sheet'!$A$15) &amp; "." &amp; BR346),
            --(INT('Data Sheet'!$B$15) &amp; "." &amp; BR346)
        )
    ),
    IF(BQ346&lt;&gt;"",
        IF(INT('Data Sheet'!$A$15)=INT('Data Sheet'!$B$15),
            --(INT('Data Sheet'!$A$15) &amp; "." &amp; LEFT(BQ346,3)),
            IF(AND((--(INT('Data Sheet'!$A$15) &amp; "." &amp; LEFT(BQ346,3))&gt;=--('Data Sheet'!$A$15)), (--(INT('Data Sheet'!$A$15) &amp; "." &amp; LEFT(BQ346,3))&lt;=--('Data Sheet'!$B$15))),
                --(INT('Data Sheet'!$A$15) &amp; "." &amp; LEFT(BQ346,3)),
                --(INT('Data Sheet'!$B$15) &amp; "." &amp; LEFT(BQ346,3))
            )
        ),
        "OK"
    )
)</f>
        <v>OK</v>
      </c>
      <c r="Q346" s="23" t="str">
        <f>IF(BS346&lt;&gt;"",
    IF(INT('Data Sheet'!$A$19)=INT('Data Sheet'!$B$15),
        --(INT('Data Sheet'!$A$15) &amp; "." &amp; BS346),
        IF(AND((--(INT('Data Sheet'!$A$15) &amp; "." &amp; BS346)&gt;=--('Data Sheet'!$A$15)), (--(INT('Data Sheet'!$A$15) &amp; "." &amp; BS346)&lt;=--('Data Sheet'!$B$15))),
            --(INT('Data Sheet'!$A$15) &amp; "." &amp; BS346),
            --(INT('Data Sheet'!$B$15) &amp; "." &amp; BS346)
        )
    ),
    IF(BQ346&lt;&gt;"",
        IF(INT('Data Sheet'!$A$15)=INT('Data Sheet'!$B$15),
            --(INT('Data Sheet'!$A$15) &amp; "." &amp; RIGHT(BQ346,3)),
            IF(AND((--(INT('Data Sheet'!$A$15) &amp; "." &amp; RIGHT(BQ346,3))&gt;=--('Data Sheet'!$A$15)), (--(INT('Data Sheet'!$A$15) &amp; "." &amp; RIGHT(BQ346,3))&lt;=--('Data Sheet'!$B$15))),
                --(INT('Data Sheet'!$A$15) &amp; "." &amp; RIGHT(BQ346,3)),
                --(INT('Data Sheet'!$B$15) &amp; "." &amp; RIGHT(BQ346,3))
            )
        ),
        "OK"
    )
)</f>
        <v>OK</v>
      </c>
      <c r="R346" s="19"/>
      <c r="S346" s="19"/>
      <c r="T346" s="19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1"/>
      <c r="AU346" s="21"/>
      <c r="AV346" s="21"/>
      <c r="AW346" s="22"/>
      <c r="AX346" s="99"/>
      <c r="AY346" s="20"/>
      <c r="AZ346" s="20"/>
      <c r="BA346" s="22"/>
      <c r="BB346">
        <v>338</v>
      </c>
      <c r="BC346" s="80"/>
      <c r="BD346" s="80"/>
      <c r="BE346" s="80"/>
      <c r="BF346" s="80"/>
      <c r="BG346" s="32" t="str">
        <f t="shared" si="59"/>
        <v/>
      </c>
      <c r="BH346" s="78">
        <f t="shared" si="57"/>
        <v>0</v>
      </c>
      <c r="BI346" s="2">
        <f t="shared" si="60"/>
        <v>0</v>
      </c>
      <c r="BJ346" s="2">
        <f t="shared" si="61"/>
        <v>0</v>
      </c>
      <c r="BK346" s="2">
        <f t="shared" si="58"/>
        <v>0</v>
      </c>
    </row>
    <row r="347" spans="2:63" ht="15" customHeight="1" x14ac:dyDescent="0.25">
      <c r="B347" s="14">
        <v>339</v>
      </c>
      <c r="C347" s="95" t="str">
        <f t="shared" si="62"/>
        <v/>
      </c>
      <c r="D347" s="15" t="str">
        <f t="shared" si="67"/>
        <v>OK</v>
      </c>
      <c r="E347" s="16" t="e">
        <f>VLOOKUP('Data Sheet'!$B$8,'Data Sheet'!$I$2:$J$9,2,FALSE)</f>
        <v>#N/A</v>
      </c>
      <c r="F347" s="16" t="str">
        <f t="shared" si="63"/>
        <v/>
      </c>
      <c r="G347" s="103">
        <f t="shared" si="64"/>
        <v>0</v>
      </c>
      <c r="H347" s="17" t="s">
        <v>26</v>
      </c>
      <c r="I347" s="17" t="s">
        <v>26</v>
      </c>
      <c r="J347" s="17" t="str">
        <f>IF('Data Sheet'!$B$9="NC-50","N/A","OK")</f>
        <v>OK</v>
      </c>
      <c r="K347" s="17" t="str">
        <f>IF('Data Sheet'!$B$9="NC-50","N/A","OK")</f>
        <v>OK</v>
      </c>
      <c r="L347" s="17" t="str">
        <f t="shared" si="65"/>
        <v>OK</v>
      </c>
      <c r="M347" s="17" t="str">
        <f t="shared" si="66"/>
        <v>OK</v>
      </c>
      <c r="N347" s="18" t="str">
        <f>IF(BO347&lt;&gt;"",
    IF(INT('Data Sheet'!$A$19)=INT('Data Sheet'!$B$19),
        --(INT('Data Sheet'!$A$19) &amp; "." &amp; BO347),
        IF(AND((--(INT('Data Sheet'!$A$19) &amp; "." &amp; BO347)&gt;=--('Data Sheet'!$A$19)), (--(INT('Data Sheet'!$A$19) &amp; "." &amp; BO347)&lt;=--('Data Sheet'!$B$19))),
            --(INT('Data Sheet'!$A$19) &amp; "." &amp; BO347),
            --(INT('Data Sheet'!$B$19) &amp; "." &amp; BO347)
        )
    ),
    IF(BN347&lt;&gt;"",
        IF(INT('Data Sheet'!$A$19)=INT('Data Sheet'!$B$19),
            --(INT('Data Sheet'!$A$19) &amp; "." &amp; LEFT(BN347,3)),
            IF(AND((--(INT('Data Sheet'!$A$19) &amp; "." &amp; LEFT(BN347,3))&gt;=--('Data Sheet'!$A$19)), (--(INT('Data Sheet'!$A$19) &amp; "." &amp; LEFT(BN347,3))&lt;=--('Data Sheet'!$B$19))),
                --(INT('Data Sheet'!$A$19) &amp; "." &amp; LEFT(BN347,3)),
                --(INT('Data Sheet'!$B$19) &amp; "." &amp; LEFT(BN347,3))
            )
        ),
        "OK"
    )
)</f>
        <v>OK</v>
      </c>
      <c r="O347" s="23" t="str">
        <f>IF(BP347&lt;&gt;"",
    IF(INT('Data Sheet'!$A$19)=INT('Data Sheet'!$B$19),
        --(INT('Data Sheet'!$A$19) &amp; "." &amp; BP347),
        IF(AND((--(INT('Data Sheet'!$A$19) &amp; "." &amp; BP347)&gt;=--('Data Sheet'!$A$19)), (--(INT('Data Sheet'!$A$19) &amp; "." &amp; BP347)&lt;=--('Data Sheet'!$B$19))),
            --(INT('Data Sheet'!$A$19) &amp; "." &amp; BP347),
            --(INT('Data Sheet'!$B$19) &amp; "." &amp; BP347)
        )
    ),
    IF(BN347&lt;&gt;"",
        IF(INT('Data Sheet'!$A$19)=INT('Data Sheet'!$B$19),
            --(INT('Data Sheet'!$A$19) &amp; "." &amp; RIGHT(BN347,3)),
            IF(AND((--(INT('Data Sheet'!$A$19) &amp; "." &amp; RIGHT(BN347,3))&gt;=--('Data Sheet'!$A$19)), (--(INT('Data Sheet'!$A$19) &amp; "." &amp; RIGHT(BN347,3))&lt;=--('Data Sheet'!$B$19))),
                --(INT('Data Sheet'!$A$19) &amp; "." &amp; RIGHT(BN347,3)),
                --(INT('Data Sheet'!$B$19) &amp; "." &amp; RIGHT(BN347,3))
            )
        ),
        "OK"
    )
)</f>
        <v>OK</v>
      </c>
      <c r="P347" s="23" t="str">
        <f>IF(BR347&lt;&gt;"",
    IF(INT('Data Sheet'!$A$19)=INT('Data Sheet'!$B$15),
        --(INT('Data Sheet'!$A$15) &amp; "." &amp; BR347),
        IF(AND((--(INT('Data Sheet'!$A$15) &amp; "." &amp; BR347)&gt;=--('Data Sheet'!$A$15)), (--(INT('Data Sheet'!$A$15) &amp; "." &amp; BR347)&lt;=--('Data Sheet'!$B$15))),
            --(INT('Data Sheet'!$A$15) &amp; "." &amp; BR347),
            --(INT('Data Sheet'!$B$15) &amp; "." &amp; BR347)
        )
    ),
    IF(BQ347&lt;&gt;"",
        IF(INT('Data Sheet'!$A$15)=INT('Data Sheet'!$B$15),
            --(INT('Data Sheet'!$A$15) &amp; "." &amp; LEFT(BQ347,3)),
            IF(AND((--(INT('Data Sheet'!$A$15) &amp; "." &amp; LEFT(BQ347,3))&gt;=--('Data Sheet'!$A$15)), (--(INT('Data Sheet'!$A$15) &amp; "." &amp; LEFT(BQ347,3))&lt;=--('Data Sheet'!$B$15))),
                --(INT('Data Sheet'!$A$15) &amp; "." &amp; LEFT(BQ347,3)),
                --(INT('Data Sheet'!$B$15) &amp; "." &amp; LEFT(BQ347,3))
            )
        ),
        "OK"
    )
)</f>
        <v>OK</v>
      </c>
      <c r="Q347" s="23" t="str">
        <f>IF(BS347&lt;&gt;"",
    IF(INT('Data Sheet'!$A$19)=INT('Data Sheet'!$B$15),
        --(INT('Data Sheet'!$A$15) &amp; "." &amp; BS347),
        IF(AND((--(INT('Data Sheet'!$A$15) &amp; "." &amp; BS347)&gt;=--('Data Sheet'!$A$15)), (--(INT('Data Sheet'!$A$15) &amp; "." &amp; BS347)&lt;=--('Data Sheet'!$B$15))),
            --(INT('Data Sheet'!$A$15) &amp; "." &amp; BS347),
            --(INT('Data Sheet'!$B$15) &amp; "." &amp; BS347)
        )
    ),
    IF(BQ347&lt;&gt;"",
        IF(INT('Data Sheet'!$A$15)=INT('Data Sheet'!$B$15),
            --(INT('Data Sheet'!$A$15) &amp; "." &amp; RIGHT(BQ347,3)),
            IF(AND((--(INT('Data Sheet'!$A$15) &amp; "." &amp; RIGHT(BQ347,3))&gt;=--('Data Sheet'!$A$15)), (--(INT('Data Sheet'!$A$15) &amp; "." &amp; RIGHT(BQ347,3))&lt;=--('Data Sheet'!$B$15))),
                --(INT('Data Sheet'!$A$15) &amp; "." &amp; RIGHT(BQ347,3)),
                --(INT('Data Sheet'!$B$15) &amp; "." &amp; RIGHT(BQ347,3))
            )
        ),
        "OK"
    )
)</f>
        <v>OK</v>
      </c>
      <c r="R347" s="19"/>
      <c r="S347" s="19"/>
      <c r="T347" s="19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1"/>
      <c r="AU347" s="21"/>
      <c r="AV347" s="21"/>
      <c r="AW347" s="22"/>
      <c r="AX347" s="99"/>
      <c r="AY347" s="20"/>
      <c r="AZ347" s="20"/>
      <c r="BA347" s="22"/>
      <c r="BB347">
        <v>339</v>
      </c>
      <c r="BC347" s="80"/>
      <c r="BD347" s="80"/>
      <c r="BE347" s="80"/>
      <c r="BF347" s="80"/>
      <c r="BG347" s="32" t="str">
        <f t="shared" si="59"/>
        <v/>
      </c>
      <c r="BH347" s="78">
        <f t="shared" si="57"/>
        <v>0</v>
      </c>
      <c r="BI347" s="2">
        <f t="shared" si="60"/>
        <v>0</v>
      </c>
      <c r="BJ347" s="2">
        <f t="shared" si="61"/>
        <v>0</v>
      </c>
      <c r="BK347" s="2">
        <f t="shared" si="58"/>
        <v>0</v>
      </c>
    </row>
    <row r="348" spans="2:63" ht="15" customHeight="1" x14ac:dyDescent="0.25">
      <c r="B348" s="14">
        <v>340</v>
      </c>
      <c r="C348" s="95" t="str">
        <f t="shared" si="62"/>
        <v/>
      </c>
      <c r="D348" s="15" t="str">
        <f t="shared" si="67"/>
        <v>OK</v>
      </c>
      <c r="E348" s="16" t="e">
        <f>VLOOKUP('Data Sheet'!$B$8,'Data Sheet'!$I$2:$J$9,2,FALSE)</f>
        <v>#N/A</v>
      </c>
      <c r="F348" s="16" t="str">
        <f t="shared" si="63"/>
        <v/>
      </c>
      <c r="G348" s="103">
        <f t="shared" si="64"/>
        <v>0</v>
      </c>
      <c r="H348" s="17" t="s">
        <v>26</v>
      </c>
      <c r="I348" s="17" t="s">
        <v>26</v>
      </c>
      <c r="J348" s="17" t="str">
        <f>IF('Data Sheet'!$B$9="NC-50","N/A","OK")</f>
        <v>OK</v>
      </c>
      <c r="K348" s="17" t="str">
        <f>IF('Data Sheet'!$B$9="NC-50","N/A","OK")</f>
        <v>OK</v>
      </c>
      <c r="L348" s="17" t="str">
        <f t="shared" si="65"/>
        <v>OK</v>
      </c>
      <c r="M348" s="17" t="str">
        <f t="shared" si="66"/>
        <v>OK</v>
      </c>
      <c r="N348" s="18" t="str">
        <f>IF(BO348&lt;&gt;"",
    IF(INT('Data Sheet'!$A$19)=INT('Data Sheet'!$B$19),
        --(INT('Data Sheet'!$A$19) &amp; "." &amp; BO348),
        IF(AND((--(INT('Data Sheet'!$A$19) &amp; "." &amp; BO348)&gt;=--('Data Sheet'!$A$19)), (--(INT('Data Sheet'!$A$19) &amp; "." &amp; BO348)&lt;=--('Data Sheet'!$B$19))),
            --(INT('Data Sheet'!$A$19) &amp; "." &amp; BO348),
            --(INT('Data Sheet'!$B$19) &amp; "." &amp; BO348)
        )
    ),
    IF(BN348&lt;&gt;"",
        IF(INT('Data Sheet'!$A$19)=INT('Data Sheet'!$B$19),
            --(INT('Data Sheet'!$A$19) &amp; "." &amp; LEFT(BN348,3)),
            IF(AND((--(INT('Data Sheet'!$A$19) &amp; "." &amp; LEFT(BN348,3))&gt;=--('Data Sheet'!$A$19)), (--(INT('Data Sheet'!$A$19) &amp; "." &amp; LEFT(BN348,3))&lt;=--('Data Sheet'!$B$19))),
                --(INT('Data Sheet'!$A$19) &amp; "." &amp; LEFT(BN348,3)),
                --(INT('Data Sheet'!$B$19) &amp; "." &amp; LEFT(BN348,3))
            )
        ),
        "OK"
    )
)</f>
        <v>OK</v>
      </c>
      <c r="O348" s="23" t="str">
        <f>IF(BP348&lt;&gt;"",
    IF(INT('Data Sheet'!$A$19)=INT('Data Sheet'!$B$19),
        --(INT('Data Sheet'!$A$19) &amp; "." &amp; BP348),
        IF(AND((--(INT('Data Sheet'!$A$19) &amp; "." &amp; BP348)&gt;=--('Data Sheet'!$A$19)), (--(INT('Data Sheet'!$A$19) &amp; "." &amp; BP348)&lt;=--('Data Sheet'!$B$19))),
            --(INT('Data Sheet'!$A$19) &amp; "." &amp; BP348),
            --(INT('Data Sheet'!$B$19) &amp; "." &amp; BP348)
        )
    ),
    IF(BN348&lt;&gt;"",
        IF(INT('Data Sheet'!$A$19)=INT('Data Sheet'!$B$19),
            --(INT('Data Sheet'!$A$19) &amp; "." &amp; RIGHT(BN348,3)),
            IF(AND((--(INT('Data Sheet'!$A$19) &amp; "." &amp; RIGHT(BN348,3))&gt;=--('Data Sheet'!$A$19)), (--(INT('Data Sheet'!$A$19) &amp; "." &amp; RIGHT(BN348,3))&lt;=--('Data Sheet'!$B$19))),
                --(INT('Data Sheet'!$A$19) &amp; "." &amp; RIGHT(BN348,3)),
                --(INT('Data Sheet'!$B$19) &amp; "." &amp; RIGHT(BN348,3))
            )
        ),
        "OK"
    )
)</f>
        <v>OK</v>
      </c>
      <c r="P348" s="23" t="str">
        <f>IF(BR348&lt;&gt;"",
    IF(INT('Data Sheet'!$A$19)=INT('Data Sheet'!$B$15),
        --(INT('Data Sheet'!$A$15) &amp; "." &amp; BR348),
        IF(AND((--(INT('Data Sheet'!$A$15) &amp; "." &amp; BR348)&gt;=--('Data Sheet'!$A$15)), (--(INT('Data Sheet'!$A$15) &amp; "." &amp; BR348)&lt;=--('Data Sheet'!$B$15))),
            --(INT('Data Sheet'!$A$15) &amp; "." &amp; BR348),
            --(INT('Data Sheet'!$B$15) &amp; "." &amp; BR348)
        )
    ),
    IF(BQ348&lt;&gt;"",
        IF(INT('Data Sheet'!$A$15)=INT('Data Sheet'!$B$15),
            --(INT('Data Sheet'!$A$15) &amp; "." &amp; LEFT(BQ348,3)),
            IF(AND((--(INT('Data Sheet'!$A$15) &amp; "." &amp; LEFT(BQ348,3))&gt;=--('Data Sheet'!$A$15)), (--(INT('Data Sheet'!$A$15) &amp; "." &amp; LEFT(BQ348,3))&lt;=--('Data Sheet'!$B$15))),
                --(INT('Data Sheet'!$A$15) &amp; "." &amp; LEFT(BQ348,3)),
                --(INT('Data Sheet'!$B$15) &amp; "." &amp; LEFT(BQ348,3))
            )
        ),
        "OK"
    )
)</f>
        <v>OK</v>
      </c>
      <c r="Q348" s="23" t="str">
        <f>IF(BS348&lt;&gt;"",
    IF(INT('Data Sheet'!$A$19)=INT('Data Sheet'!$B$15),
        --(INT('Data Sheet'!$A$15) &amp; "." &amp; BS348),
        IF(AND((--(INT('Data Sheet'!$A$15) &amp; "." &amp; BS348)&gt;=--('Data Sheet'!$A$15)), (--(INT('Data Sheet'!$A$15) &amp; "." &amp; BS348)&lt;=--('Data Sheet'!$B$15))),
            --(INT('Data Sheet'!$A$15) &amp; "." &amp; BS348),
            --(INT('Data Sheet'!$B$15) &amp; "." &amp; BS348)
        )
    ),
    IF(BQ348&lt;&gt;"",
        IF(INT('Data Sheet'!$A$15)=INT('Data Sheet'!$B$15),
            --(INT('Data Sheet'!$A$15) &amp; "." &amp; RIGHT(BQ348,3)),
            IF(AND((--(INT('Data Sheet'!$A$15) &amp; "." &amp; RIGHT(BQ348,3))&gt;=--('Data Sheet'!$A$15)), (--(INT('Data Sheet'!$A$15) &amp; "." &amp; RIGHT(BQ348,3))&lt;=--('Data Sheet'!$B$15))),
                --(INT('Data Sheet'!$A$15) &amp; "." &amp; RIGHT(BQ348,3)),
                --(INT('Data Sheet'!$B$15) &amp; "." &amp; RIGHT(BQ348,3))
            )
        ),
        "OK"
    )
)</f>
        <v>OK</v>
      </c>
      <c r="R348" s="19"/>
      <c r="S348" s="19"/>
      <c r="T348" s="19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1"/>
      <c r="AU348" s="21"/>
      <c r="AV348" s="21"/>
      <c r="AW348" s="22"/>
      <c r="AX348" s="99"/>
      <c r="AY348" s="20"/>
      <c r="AZ348" s="20"/>
      <c r="BA348" s="22"/>
      <c r="BB348">
        <v>340</v>
      </c>
      <c r="BC348" s="80"/>
      <c r="BD348" s="80"/>
      <c r="BE348" s="80"/>
      <c r="BF348" s="80"/>
      <c r="BG348" s="32" t="str">
        <f t="shared" si="59"/>
        <v/>
      </c>
      <c r="BH348" s="78">
        <f t="shared" si="57"/>
        <v>0</v>
      </c>
      <c r="BI348" s="2">
        <f t="shared" si="60"/>
        <v>0</v>
      </c>
      <c r="BJ348" s="2">
        <f t="shared" si="61"/>
        <v>0</v>
      </c>
      <c r="BK348" s="2">
        <f t="shared" si="58"/>
        <v>0</v>
      </c>
    </row>
    <row r="349" spans="2:63" ht="15" customHeight="1" x14ac:dyDescent="0.25">
      <c r="B349" s="14">
        <v>341</v>
      </c>
      <c r="C349" s="95" t="str">
        <f t="shared" si="62"/>
        <v/>
      </c>
      <c r="D349" s="15" t="str">
        <f t="shared" si="67"/>
        <v>OK</v>
      </c>
      <c r="E349" s="16" t="e">
        <f>VLOOKUP('Data Sheet'!$B$8,'Data Sheet'!$I$2:$J$9,2,FALSE)</f>
        <v>#N/A</v>
      </c>
      <c r="F349" s="16" t="str">
        <f t="shared" si="63"/>
        <v/>
      </c>
      <c r="G349" s="103">
        <f t="shared" si="64"/>
        <v>0</v>
      </c>
      <c r="H349" s="17" t="s">
        <v>26</v>
      </c>
      <c r="I349" s="17" t="s">
        <v>26</v>
      </c>
      <c r="J349" s="17" t="str">
        <f>IF('Data Sheet'!$B$9="NC-50","N/A","OK")</f>
        <v>OK</v>
      </c>
      <c r="K349" s="17" t="str">
        <f>IF('Data Sheet'!$B$9="NC-50","N/A","OK")</f>
        <v>OK</v>
      </c>
      <c r="L349" s="17" t="str">
        <f t="shared" si="65"/>
        <v>OK</v>
      </c>
      <c r="M349" s="17" t="str">
        <f t="shared" si="66"/>
        <v>OK</v>
      </c>
      <c r="N349" s="18" t="str">
        <f>IF(BO349&lt;&gt;"",
    IF(INT('Data Sheet'!$A$19)=INT('Data Sheet'!$B$19),
        --(INT('Data Sheet'!$A$19) &amp; "." &amp; BO349),
        IF(AND((--(INT('Data Sheet'!$A$19) &amp; "." &amp; BO349)&gt;=--('Data Sheet'!$A$19)), (--(INT('Data Sheet'!$A$19) &amp; "." &amp; BO349)&lt;=--('Data Sheet'!$B$19))),
            --(INT('Data Sheet'!$A$19) &amp; "." &amp; BO349),
            --(INT('Data Sheet'!$B$19) &amp; "." &amp; BO349)
        )
    ),
    IF(BN349&lt;&gt;"",
        IF(INT('Data Sheet'!$A$19)=INT('Data Sheet'!$B$19),
            --(INT('Data Sheet'!$A$19) &amp; "." &amp; LEFT(BN349,3)),
            IF(AND((--(INT('Data Sheet'!$A$19) &amp; "." &amp; LEFT(BN349,3))&gt;=--('Data Sheet'!$A$19)), (--(INT('Data Sheet'!$A$19) &amp; "." &amp; LEFT(BN349,3))&lt;=--('Data Sheet'!$B$19))),
                --(INT('Data Sheet'!$A$19) &amp; "." &amp; LEFT(BN349,3)),
                --(INT('Data Sheet'!$B$19) &amp; "." &amp; LEFT(BN349,3))
            )
        ),
        "OK"
    )
)</f>
        <v>OK</v>
      </c>
      <c r="O349" s="23" t="str">
        <f>IF(BP349&lt;&gt;"",
    IF(INT('Data Sheet'!$A$19)=INT('Data Sheet'!$B$19),
        --(INT('Data Sheet'!$A$19) &amp; "." &amp; BP349),
        IF(AND((--(INT('Data Sheet'!$A$19) &amp; "." &amp; BP349)&gt;=--('Data Sheet'!$A$19)), (--(INT('Data Sheet'!$A$19) &amp; "." &amp; BP349)&lt;=--('Data Sheet'!$B$19))),
            --(INT('Data Sheet'!$A$19) &amp; "." &amp; BP349),
            --(INT('Data Sheet'!$B$19) &amp; "." &amp; BP349)
        )
    ),
    IF(BN349&lt;&gt;"",
        IF(INT('Data Sheet'!$A$19)=INT('Data Sheet'!$B$19),
            --(INT('Data Sheet'!$A$19) &amp; "." &amp; RIGHT(BN349,3)),
            IF(AND((--(INT('Data Sheet'!$A$19) &amp; "." &amp; RIGHT(BN349,3))&gt;=--('Data Sheet'!$A$19)), (--(INT('Data Sheet'!$A$19) &amp; "." &amp; RIGHT(BN349,3))&lt;=--('Data Sheet'!$B$19))),
                --(INT('Data Sheet'!$A$19) &amp; "." &amp; RIGHT(BN349,3)),
                --(INT('Data Sheet'!$B$19) &amp; "." &amp; RIGHT(BN349,3))
            )
        ),
        "OK"
    )
)</f>
        <v>OK</v>
      </c>
      <c r="P349" s="23" t="str">
        <f>IF(BR349&lt;&gt;"",
    IF(INT('Data Sheet'!$A$19)=INT('Data Sheet'!$B$15),
        --(INT('Data Sheet'!$A$15) &amp; "." &amp; BR349),
        IF(AND((--(INT('Data Sheet'!$A$15) &amp; "." &amp; BR349)&gt;=--('Data Sheet'!$A$15)), (--(INT('Data Sheet'!$A$15) &amp; "." &amp; BR349)&lt;=--('Data Sheet'!$B$15))),
            --(INT('Data Sheet'!$A$15) &amp; "." &amp; BR349),
            --(INT('Data Sheet'!$B$15) &amp; "." &amp; BR349)
        )
    ),
    IF(BQ349&lt;&gt;"",
        IF(INT('Data Sheet'!$A$15)=INT('Data Sheet'!$B$15),
            --(INT('Data Sheet'!$A$15) &amp; "." &amp; LEFT(BQ349,3)),
            IF(AND((--(INT('Data Sheet'!$A$15) &amp; "." &amp; LEFT(BQ349,3))&gt;=--('Data Sheet'!$A$15)), (--(INT('Data Sheet'!$A$15) &amp; "." &amp; LEFT(BQ349,3))&lt;=--('Data Sheet'!$B$15))),
                --(INT('Data Sheet'!$A$15) &amp; "." &amp; LEFT(BQ349,3)),
                --(INT('Data Sheet'!$B$15) &amp; "." &amp; LEFT(BQ349,3))
            )
        ),
        "OK"
    )
)</f>
        <v>OK</v>
      </c>
      <c r="Q349" s="23" t="str">
        <f>IF(BS349&lt;&gt;"",
    IF(INT('Data Sheet'!$A$19)=INT('Data Sheet'!$B$15),
        --(INT('Data Sheet'!$A$15) &amp; "." &amp; BS349),
        IF(AND((--(INT('Data Sheet'!$A$15) &amp; "." &amp; BS349)&gt;=--('Data Sheet'!$A$15)), (--(INT('Data Sheet'!$A$15) &amp; "." &amp; BS349)&lt;=--('Data Sheet'!$B$15))),
            --(INT('Data Sheet'!$A$15) &amp; "." &amp; BS349),
            --(INT('Data Sheet'!$B$15) &amp; "." &amp; BS349)
        )
    ),
    IF(BQ349&lt;&gt;"",
        IF(INT('Data Sheet'!$A$15)=INT('Data Sheet'!$B$15),
            --(INT('Data Sheet'!$A$15) &amp; "." &amp; RIGHT(BQ349,3)),
            IF(AND((--(INT('Data Sheet'!$A$15) &amp; "." &amp; RIGHT(BQ349,3))&gt;=--('Data Sheet'!$A$15)), (--(INT('Data Sheet'!$A$15) &amp; "." &amp; RIGHT(BQ349,3))&lt;=--('Data Sheet'!$B$15))),
                --(INT('Data Sheet'!$A$15) &amp; "." &amp; RIGHT(BQ349,3)),
                --(INT('Data Sheet'!$B$15) &amp; "." &amp; RIGHT(BQ349,3))
            )
        ),
        "OK"
    )
)</f>
        <v>OK</v>
      </c>
      <c r="R349" s="19"/>
      <c r="S349" s="19"/>
      <c r="T349" s="19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1"/>
      <c r="AU349" s="21"/>
      <c r="AV349" s="21"/>
      <c r="AW349" s="22"/>
      <c r="AX349" s="99"/>
      <c r="AY349" s="20"/>
      <c r="AZ349" s="20"/>
      <c r="BA349" s="22"/>
      <c r="BB349">
        <v>341</v>
      </c>
      <c r="BC349" s="80"/>
      <c r="BD349" s="80"/>
      <c r="BE349" s="80"/>
      <c r="BF349" s="80"/>
      <c r="BG349" s="32" t="str">
        <f t="shared" si="59"/>
        <v/>
      </c>
      <c r="BH349" s="78">
        <f t="shared" si="57"/>
        <v>0</v>
      </c>
      <c r="BI349" s="2">
        <f t="shared" si="60"/>
        <v>0</v>
      </c>
      <c r="BJ349" s="2">
        <f t="shared" si="61"/>
        <v>0</v>
      </c>
      <c r="BK349" s="2">
        <f t="shared" si="58"/>
        <v>0</v>
      </c>
    </row>
    <row r="350" spans="2:63" ht="15" customHeight="1" x14ac:dyDescent="0.25">
      <c r="B350" s="14">
        <v>342</v>
      </c>
      <c r="C350" s="95" t="str">
        <f t="shared" si="62"/>
        <v/>
      </c>
      <c r="D350" s="15" t="str">
        <f t="shared" si="67"/>
        <v>OK</v>
      </c>
      <c r="E350" s="16" t="e">
        <f>VLOOKUP('Data Sheet'!$B$8,'Data Sheet'!$I$2:$J$9,2,FALSE)</f>
        <v>#N/A</v>
      </c>
      <c r="F350" s="16" t="str">
        <f t="shared" si="63"/>
        <v/>
      </c>
      <c r="G350" s="103">
        <f t="shared" si="64"/>
        <v>0</v>
      </c>
      <c r="H350" s="17" t="s">
        <v>26</v>
      </c>
      <c r="I350" s="17" t="s">
        <v>26</v>
      </c>
      <c r="J350" s="17" t="str">
        <f>IF('Data Sheet'!$B$9="NC-50","N/A","OK")</f>
        <v>OK</v>
      </c>
      <c r="K350" s="17" t="str">
        <f>IF('Data Sheet'!$B$9="NC-50","N/A","OK")</f>
        <v>OK</v>
      </c>
      <c r="L350" s="17" t="str">
        <f t="shared" si="65"/>
        <v>OK</v>
      </c>
      <c r="M350" s="17" t="str">
        <f t="shared" si="66"/>
        <v>OK</v>
      </c>
      <c r="N350" s="18" t="str">
        <f>IF(BO350&lt;&gt;"",
    IF(INT('Data Sheet'!$A$19)=INT('Data Sheet'!$B$19),
        --(INT('Data Sheet'!$A$19) &amp; "." &amp; BO350),
        IF(AND((--(INT('Data Sheet'!$A$19) &amp; "." &amp; BO350)&gt;=--('Data Sheet'!$A$19)), (--(INT('Data Sheet'!$A$19) &amp; "." &amp; BO350)&lt;=--('Data Sheet'!$B$19))),
            --(INT('Data Sheet'!$A$19) &amp; "." &amp; BO350),
            --(INT('Data Sheet'!$B$19) &amp; "." &amp; BO350)
        )
    ),
    IF(BN350&lt;&gt;"",
        IF(INT('Data Sheet'!$A$19)=INT('Data Sheet'!$B$19),
            --(INT('Data Sheet'!$A$19) &amp; "." &amp; LEFT(BN350,3)),
            IF(AND((--(INT('Data Sheet'!$A$19) &amp; "." &amp; LEFT(BN350,3))&gt;=--('Data Sheet'!$A$19)), (--(INT('Data Sheet'!$A$19) &amp; "." &amp; LEFT(BN350,3))&lt;=--('Data Sheet'!$B$19))),
                --(INT('Data Sheet'!$A$19) &amp; "." &amp; LEFT(BN350,3)),
                --(INT('Data Sheet'!$B$19) &amp; "." &amp; LEFT(BN350,3))
            )
        ),
        "OK"
    )
)</f>
        <v>OK</v>
      </c>
      <c r="O350" s="23" t="str">
        <f>IF(BP350&lt;&gt;"",
    IF(INT('Data Sheet'!$A$19)=INT('Data Sheet'!$B$19),
        --(INT('Data Sheet'!$A$19) &amp; "." &amp; BP350),
        IF(AND((--(INT('Data Sheet'!$A$19) &amp; "." &amp; BP350)&gt;=--('Data Sheet'!$A$19)), (--(INT('Data Sheet'!$A$19) &amp; "." &amp; BP350)&lt;=--('Data Sheet'!$B$19))),
            --(INT('Data Sheet'!$A$19) &amp; "." &amp; BP350),
            --(INT('Data Sheet'!$B$19) &amp; "." &amp; BP350)
        )
    ),
    IF(BN350&lt;&gt;"",
        IF(INT('Data Sheet'!$A$19)=INT('Data Sheet'!$B$19),
            --(INT('Data Sheet'!$A$19) &amp; "." &amp; RIGHT(BN350,3)),
            IF(AND((--(INT('Data Sheet'!$A$19) &amp; "." &amp; RIGHT(BN350,3))&gt;=--('Data Sheet'!$A$19)), (--(INT('Data Sheet'!$A$19) &amp; "." &amp; RIGHT(BN350,3))&lt;=--('Data Sheet'!$B$19))),
                --(INT('Data Sheet'!$A$19) &amp; "." &amp; RIGHT(BN350,3)),
                --(INT('Data Sheet'!$B$19) &amp; "." &amp; RIGHT(BN350,3))
            )
        ),
        "OK"
    )
)</f>
        <v>OK</v>
      </c>
      <c r="P350" s="23" t="str">
        <f>IF(BR350&lt;&gt;"",
    IF(INT('Data Sheet'!$A$19)=INT('Data Sheet'!$B$15),
        --(INT('Data Sheet'!$A$15) &amp; "." &amp; BR350),
        IF(AND((--(INT('Data Sheet'!$A$15) &amp; "." &amp; BR350)&gt;=--('Data Sheet'!$A$15)), (--(INT('Data Sheet'!$A$15) &amp; "." &amp; BR350)&lt;=--('Data Sheet'!$B$15))),
            --(INT('Data Sheet'!$A$15) &amp; "." &amp; BR350),
            --(INT('Data Sheet'!$B$15) &amp; "." &amp; BR350)
        )
    ),
    IF(BQ350&lt;&gt;"",
        IF(INT('Data Sheet'!$A$15)=INT('Data Sheet'!$B$15),
            --(INT('Data Sheet'!$A$15) &amp; "." &amp; LEFT(BQ350,3)),
            IF(AND((--(INT('Data Sheet'!$A$15) &amp; "." &amp; LEFT(BQ350,3))&gt;=--('Data Sheet'!$A$15)), (--(INT('Data Sheet'!$A$15) &amp; "." &amp; LEFT(BQ350,3))&lt;=--('Data Sheet'!$B$15))),
                --(INT('Data Sheet'!$A$15) &amp; "." &amp; LEFT(BQ350,3)),
                --(INT('Data Sheet'!$B$15) &amp; "." &amp; LEFT(BQ350,3))
            )
        ),
        "OK"
    )
)</f>
        <v>OK</v>
      </c>
      <c r="Q350" s="23" t="str">
        <f>IF(BS350&lt;&gt;"",
    IF(INT('Data Sheet'!$A$19)=INT('Data Sheet'!$B$15),
        --(INT('Data Sheet'!$A$15) &amp; "." &amp; BS350),
        IF(AND((--(INT('Data Sheet'!$A$15) &amp; "." &amp; BS350)&gt;=--('Data Sheet'!$A$15)), (--(INT('Data Sheet'!$A$15) &amp; "." &amp; BS350)&lt;=--('Data Sheet'!$B$15))),
            --(INT('Data Sheet'!$A$15) &amp; "." &amp; BS350),
            --(INT('Data Sheet'!$B$15) &amp; "." &amp; BS350)
        )
    ),
    IF(BQ350&lt;&gt;"",
        IF(INT('Data Sheet'!$A$15)=INT('Data Sheet'!$B$15),
            --(INT('Data Sheet'!$A$15) &amp; "." &amp; RIGHT(BQ350,3)),
            IF(AND((--(INT('Data Sheet'!$A$15) &amp; "." &amp; RIGHT(BQ350,3))&gt;=--('Data Sheet'!$A$15)), (--(INT('Data Sheet'!$A$15) &amp; "." &amp; RIGHT(BQ350,3))&lt;=--('Data Sheet'!$B$15))),
                --(INT('Data Sheet'!$A$15) &amp; "." &amp; RIGHT(BQ350,3)),
                --(INT('Data Sheet'!$B$15) &amp; "." &amp; RIGHT(BQ350,3))
            )
        ),
        "OK"
    )
)</f>
        <v>OK</v>
      </c>
      <c r="R350" s="19"/>
      <c r="S350" s="19"/>
      <c r="T350" s="19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1"/>
      <c r="AU350" s="21"/>
      <c r="AV350" s="21"/>
      <c r="AW350" s="22"/>
      <c r="AX350" s="99"/>
      <c r="AY350" s="20"/>
      <c r="AZ350" s="20"/>
      <c r="BA350" s="22"/>
      <c r="BB350">
        <v>342</v>
      </c>
      <c r="BC350" s="80"/>
      <c r="BD350" s="80"/>
      <c r="BE350" s="80"/>
      <c r="BF350" s="80"/>
      <c r="BG350" s="32" t="str">
        <f t="shared" si="59"/>
        <v/>
      </c>
      <c r="BH350" s="78">
        <f t="shared" si="57"/>
        <v>0</v>
      </c>
      <c r="BI350" s="2">
        <f t="shared" si="60"/>
        <v>0</v>
      </c>
      <c r="BJ350" s="2">
        <f t="shared" si="61"/>
        <v>0</v>
      </c>
      <c r="BK350" s="2">
        <f t="shared" si="58"/>
        <v>0</v>
      </c>
    </row>
    <row r="351" spans="2:63" ht="15" customHeight="1" x14ac:dyDescent="0.25">
      <c r="B351" s="14">
        <v>343</v>
      </c>
      <c r="C351" s="95" t="str">
        <f t="shared" si="62"/>
        <v/>
      </c>
      <c r="D351" s="15" t="str">
        <f t="shared" si="67"/>
        <v>OK</v>
      </c>
      <c r="E351" s="16" t="e">
        <f>VLOOKUP('Data Sheet'!$B$8,'Data Sheet'!$I$2:$J$9,2,FALSE)</f>
        <v>#N/A</v>
      </c>
      <c r="F351" s="16" t="str">
        <f t="shared" si="63"/>
        <v/>
      </c>
      <c r="G351" s="103">
        <f t="shared" si="64"/>
        <v>0</v>
      </c>
      <c r="H351" s="17" t="s">
        <v>26</v>
      </c>
      <c r="I351" s="17" t="s">
        <v>26</v>
      </c>
      <c r="J351" s="17" t="str">
        <f>IF('Data Sheet'!$B$9="NC-50","N/A","OK")</f>
        <v>OK</v>
      </c>
      <c r="K351" s="17" t="str">
        <f>IF('Data Sheet'!$B$9="NC-50","N/A","OK")</f>
        <v>OK</v>
      </c>
      <c r="L351" s="17" t="str">
        <f t="shared" si="65"/>
        <v>OK</v>
      </c>
      <c r="M351" s="17" t="str">
        <f t="shared" si="66"/>
        <v>OK</v>
      </c>
      <c r="N351" s="18" t="str">
        <f>IF(BO351&lt;&gt;"",
    IF(INT('Data Sheet'!$A$19)=INT('Data Sheet'!$B$19),
        --(INT('Data Sheet'!$A$19) &amp; "." &amp; BO351),
        IF(AND((--(INT('Data Sheet'!$A$19) &amp; "." &amp; BO351)&gt;=--('Data Sheet'!$A$19)), (--(INT('Data Sheet'!$A$19) &amp; "." &amp; BO351)&lt;=--('Data Sheet'!$B$19))),
            --(INT('Data Sheet'!$A$19) &amp; "." &amp; BO351),
            --(INT('Data Sheet'!$B$19) &amp; "." &amp; BO351)
        )
    ),
    IF(BN351&lt;&gt;"",
        IF(INT('Data Sheet'!$A$19)=INT('Data Sheet'!$B$19),
            --(INT('Data Sheet'!$A$19) &amp; "." &amp; LEFT(BN351,3)),
            IF(AND((--(INT('Data Sheet'!$A$19) &amp; "." &amp; LEFT(BN351,3))&gt;=--('Data Sheet'!$A$19)), (--(INT('Data Sheet'!$A$19) &amp; "." &amp; LEFT(BN351,3))&lt;=--('Data Sheet'!$B$19))),
                --(INT('Data Sheet'!$A$19) &amp; "." &amp; LEFT(BN351,3)),
                --(INT('Data Sheet'!$B$19) &amp; "." &amp; LEFT(BN351,3))
            )
        ),
        "OK"
    )
)</f>
        <v>OK</v>
      </c>
      <c r="O351" s="23" t="str">
        <f>IF(BP351&lt;&gt;"",
    IF(INT('Data Sheet'!$A$19)=INT('Data Sheet'!$B$19),
        --(INT('Data Sheet'!$A$19) &amp; "." &amp; BP351),
        IF(AND((--(INT('Data Sheet'!$A$19) &amp; "." &amp; BP351)&gt;=--('Data Sheet'!$A$19)), (--(INT('Data Sheet'!$A$19) &amp; "." &amp; BP351)&lt;=--('Data Sheet'!$B$19))),
            --(INT('Data Sheet'!$A$19) &amp; "." &amp; BP351),
            --(INT('Data Sheet'!$B$19) &amp; "." &amp; BP351)
        )
    ),
    IF(BN351&lt;&gt;"",
        IF(INT('Data Sheet'!$A$19)=INT('Data Sheet'!$B$19),
            --(INT('Data Sheet'!$A$19) &amp; "." &amp; RIGHT(BN351,3)),
            IF(AND((--(INT('Data Sheet'!$A$19) &amp; "." &amp; RIGHT(BN351,3))&gt;=--('Data Sheet'!$A$19)), (--(INT('Data Sheet'!$A$19) &amp; "." &amp; RIGHT(BN351,3))&lt;=--('Data Sheet'!$B$19))),
                --(INT('Data Sheet'!$A$19) &amp; "." &amp; RIGHT(BN351,3)),
                --(INT('Data Sheet'!$B$19) &amp; "." &amp; RIGHT(BN351,3))
            )
        ),
        "OK"
    )
)</f>
        <v>OK</v>
      </c>
      <c r="P351" s="23" t="str">
        <f>IF(BR351&lt;&gt;"",
    IF(INT('Data Sheet'!$A$19)=INT('Data Sheet'!$B$15),
        --(INT('Data Sheet'!$A$15) &amp; "." &amp; BR351),
        IF(AND((--(INT('Data Sheet'!$A$15) &amp; "." &amp; BR351)&gt;=--('Data Sheet'!$A$15)), (--(INT('Data Sheet'!$A$15) &amp; "." &amp; BR351)&lt;=--('Data Sheet'!$B$15))),
            --(INT('Data Sheet'!$A$15) &amp; "." &amp; BR351),
            --(INT('Data Sheet'!$B$15) &amp; "." &amp; BR351)
        )
    ),
    IF(BQ351&lt;&gt;"",
        IF(INT('Data Sheet'!$A$15)=INT('Data Sheet'!$B$15),
            --(INT('Data Sheet'!$A$15) &amp; "." &amp; LEFT(BQ351,3)),
            IF(AND((--(INT('Data Sheet'!$A$15) &amp; "." &amp; LEFT(BQ351,3))&gt;=--('Data Sheet'!$A$15)), (--(INT('Data Sheet'!$A$15) &amp; "." &amp; LEFT(BQ351,3))&lt;=--('Data Sheet'!$B$15))),
                --(INT('Data Sheet'!$A$15) &amp; "." &amp; LEFT(BQ351,3)),
                --(INT('Data Sheet'!$B$15) &amp; "." &amp; LEFT(BQ351,3))
            )
        ),
        "OK"
    )
)</f>
        <v>OK</v>
      </c>
      <c r="Q351" s="23" t="str">
        <f>IF(BS351&lt;&gt;"",
    IF(INT('Data Sheet'!$A$19)=INT('Data Sheet'!$B$15),
        --(INT('Data Sheet'!$A$15) &amp; "." &amp; BS351),
        IF(AND((--(INT('Data Sheet'!$A$15) &amp; "." &amp; BS351)&gt;=--('Data Sheet'!$A$15)), (--(INT('Data Sheet'!$A$15) &amp; "." &amp; BS351)&lt;=--('Data Sheet'!$B$15))),
            --(INT('Data Sheet'!$A$15) &amp; "." &amp; BS351),
            --(INT('Data Sheet'!$B$15) &amp; "." &amp; BS351)
        )
    ),
    IF(BQ351&lt;&gt;"",
        IF(INT('Data Sheet'!$A$15)=INT('Data Sheet'!$B$15),
            --(INT('Data Sheet'!$A$15) &amp; "." &amp; RIGHT(BQ351,3)),
            IF(AND((--(INT('Data Sheet'!$A$15) &amp; "." &amp; RIGHT(BQ351,3))&gt;=--('Data Sheet'!$A$15)), (--(INT('Data Sheet'!$A$15) &amp; "." &amp; RIGHT(BQ351,3))&lt;=--('Data Sheet'!$B$15))),
                --(INT('Data Sheet'!$A$15) &amp; "." &amp; RIGHT(BQ351,3)),
                --(INT('Data Sheet'!$B$15) &amp; "." &amp; RIGHT(BQ351,3))
            )
        ),
        "OK"
    )
)</f>
        <v>OK</v>
      </c>
      <c r="R351" s="19"/>
      <c r="S351" s="19"/>
      <c r="T351" s="19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1"/>
      <c r="AU351" s="21"/>
      <c r="AV351" s="21"/>
      <c r="AW351" s="22"/>
      <c r="AX351" s="99"/>
      <c r="AY351" s="20"/>
      <c r="AZ351" s="20"/>
      <c r="BA351" s="22"/>
      <c r="BB351">
        <v>343</v>
      </c>
      <c r="BC351" s="80"/>
      <c r="BD351" s="80"/>
      <c r="BE351" s="80"/>
      <c r="BF351" s="80"/>
      <c r="BG351" s="32" t="str">
        <f t="shared" si="59"/>
        <v/>
      </c>
      <c r="BH351" s="78">
        <f t="shared" si="57"/>
        <v>0</v>
      </c>
      <c r="BI351" s="2">
        <f t="shared" si="60"/>
        <v>0</v>
      </c>
      <c r="BJ351" s="2">
        <f t="shared" si="61"/>
        <v>0</v>
      </c>
      <c r="BK351" s="2">
        <f t="shared" si="58"/>
        <v>0</v>
      </c>
    </row>
    <row r="352" spans="2:63" ht="15" customHeight="1" x14ac:dyDescent="0.25">
      <c r="B352" s="14">
        <v>344</v>
      </c>
      <c r="C352" s="95" t="str">
        <f t="shared" si="62"/>
        <v/>
      </c>
      <c r="D352" s="15" t="str">
        <f t="shared" si="67"/>
        <v>OK</v>
      </c>
      <c r="E352" s="16" t="e">
        <f>VLOOKUP('Data Sheet'!$B$8,'Data Sheet'!$I$2:$J$9,2,FALSE)</f>
        <v>#N/A</v>
      </c>
      <c r="F352" s="16" t="str">
        <f t="shared" si="63"/>
        <v/>
      </c>
      <c r="G352" s="103">
        <f t="shared" si="64"/>
        <v>0</v>
      </c>
      <c r="H352" s="17" t="s">
        <v>26</v>
      </c>
      <c r="I352" s="17" t="s">
        <v>26</v>
      </c>
      <c r="J352" s="17" t="str">
        <f>IF('Data Sheet'!$B$9="NC-50","N/A","OK")</f>
        <v>OK</v>
      </c>
      <c r="K352" s="17" t="str">
        <f>IF('Data Sheet'!$B$9="NC-50","N/A","OK")</f>
        <v>OK</v>
      </c>
      <c r="L352" s="17" t="str">
        <f t="shared" si="65"/>
        <v>OK</v>
      </c>
      <c r="M352" s="17" t="str">
        <f t="shared" si="66"/>
        <v>OK</v>
      </c>
      <c r="N352" s="18" t="str">
        <f>IF(BO352&lt;&gt;"",
    IF(INT('Data Sheet'!$A$19)=INT('Data Sheet'!$B$19),
        --(INT('Data Sheet'!$A$19) &amp; "." &amp; BO352),
        IF(AND((--(INT('Data Sheet'!$A$19) &amp; "." &amp; BO352)&gt;=--('Data Sheet'!$A$19)), (--(INT('Data Sheet'!$A$19) &amp; "." &amp; BO352)&lt;=--('Data Sheet'!$B$19))),
            --(INT('Data Sheet'!$A$19) &amp; "." &amp; BO352),
            --(INT('Data Sheet'!$B$19) &amp; "." &amp; BO352)
        )
    ),
    IF(BN352&lt;&gt;"",
        IF(INT('Data Sheet'!$A$19)=INT('Data Sheet'!$B$19),
            --(INT('Data Sheet'!$A$19) &amp; "." &amp; LEFT(BN352,3)),
            IF(AND((--(INT('Data Sheet'!$A$19) &amp; "." &amp; LEFT(BN352,3))&gt;=--('Data Sheet'!$A$19)), (--(INT('Data Sheet'!$A$19) &amp; "." &amp; LEFT(BN352,3))&lt;=--('Data Sheet'!$B$19))),
                --(INT('Data Sheet'!$A$19) &amp; "." &amp; LEFT(BN352,3)),
                --(INT('Data Sheet'!$B$19) &amp; "." &amp; LEFT(BN352,3))
            )
        ),
        "OK"
    )
)</f>
        <v>OK</v>
      </c>
      <c r="O352" s="23" t="str">
        <f>IF(BP352&lt;&gt;"",
    IF(INT('Data Sheet'!$A$19)=INT('Data Sheet'!$B$19),
        --(INT('Data Sheet'!$A$19) &amp; "." &amp; BP352),
        IF(AND((--(INT('Data Sheet'!$A$19) &amp; "." &amp; BP352)&gt;=--('Data Sheet'!$A$19)), (--(INT('Data Sheet'!$A$19) &amp; "." &amp; BP352)&lt;=--('Data Sheet'!$B$19))),
            --(INT('Data Sheet'!$A$19) &amp; "." &amp; BP352),
            --(INT('Data Sheet'!$B$19) &amp; "." &amp; BP352)
        )
    ),
    IF(BN352&lt;&gt;"",
        IF(INT('Data Sheet'!$A$19)=INT('Data Sheet'!$B$19),
            --(INT('Data Sheet'!$A$19) &amp; "." &amp; RIGHT(BN352,3)),
            IF(AND((--(INT('Data Sheet'!$A$19) &amp; "." &amp; RIGHT(BN352,3))&gt;=--('Data Sheet'!$A$19)), (--(INT('Data Sheet'!$A$19) &amp; "." &amp; RIGHT(BN352,3))&lt;=--('Data Sheet'!$B$19))),
                --(INT('Data Sheet'!$A$19) &amp; "." &amp; RIGHT(BN352,3)),
                --(INT('Data Sheet'!$B$19) &amp; "." &amp; RIGHT(BN352,3))
            )
        ),
        "OK"
    )
)</f>
        <v>OK</v>
      </c>
      <c r="P352" s="23" t="str">
        <f>IF(BR352&lt;&gt;"",
    IF(INT('Data Sheet'!$A$19)=INT('Data Sheet'!$B$15),
        --(INT('Data Sheet'!$A$15) &amp; "." &amp; BR352),
        IF(AND((--(INT('Data Sheet'!$A$15) &amp; "." &amp; BR352)&gt;=--('Data Sheet'!$A$15)), (--(INT('Data Sheet'!$A$15) &amp; "." &amp; BR352)&lt;=--('Data Sheet'!$B$15))),
            --(INT('Data Sheet'!$A$15) &amp; "." &amp; BR352),
            --(INT('Data Sheet'!$B$15) &amp; "." &amp; BR352)
        )
    ),
    IF(BQ352&lt;&gt;"",
        IF(INT('Data Sheet'!$A$15)=INT('Data Sheet'!$B$15),
            --(INT('Data Sheet'!$A$15) &amp; "." &amp; LEFT(BQ352,3)),
            IF(AND((--(INT('Data Sheet'!$A$15) &amp; "." &amp; LEFT(BQ352,3))&gt;=--('Data Sheet'!$A$15)), (--(INT('Data Sheet'!$A$15) &amp; "." &amp; LEFT(BQ352,3))&lt;=--('Data Sheet'!$B$15))),
                --(INT('Data Sheet'!$A$15) &amp; "." &amp; LEFT(BQ352,3)),
                --(INT('Data Sheet'!$B$15) &amp; "." &amp; LEFT(BQ352,3))
            )
        ),
        "OK"
    )
)</f>
        <v>OK</v>
      </c>
      <c r="Q352" s="23" t="str">
        <f>IF(BS352&lt;&gt;"",
    IF(INT('Data Sheet'!$A$19)=INT('Data Sheet'!$B$15),
        --(INT('Data Sheet'!$A$15) &amp; "." &amp; BS352),
        IF(AND((--(INT('Data Sheet'!$A$15) &amp; "." &amp; BS352)&gt;=--('Data Sheet'!$A$15)), (--(INT('Data Sheet'!$A$15) &amp; "." &amp; BS352)&lt;=--('Data Sheet'!$B$15))),
            --(INT('Data Sheet'!$A$15) &amp; "." &amp; BS352),
            --(INT('Data Sheet'!$B$15) &amp; "." &amp; BS352)
        )
    ),
    IF(BQ352&lt;&gt;"",
        IF(INT('Data Sheet'!$A$15)=INT('Data Sheet'!$B$15),
            --(INT('Data Sheet'!$A$15) &amp; "." &amp; RIGHT(BQ352,3)),
            IF(AND((--(INT('Data Sheet'!$A$15) &amp; "." &amp; RIGHT(BQ352,3))&gt;=--('Data Sheet'!$A$15)), (--(INT('Data Sheet'!$A$15) &amp; "." &amp; RIGHT(BQ352,3))&lt;=--('Data Sheet'!$B$15))),
                --(INT('Data Sheet'!$A$15) &amp; "." &amp; RIGHT(BQ352,3)),
                --(INT('Data Sheet'!$B$15) &amp; "." &amp; RIGHT(BQ352,3))
            )
        ),
        "OK"
    )
)</f>
        <v>OK</v>
      </c>
      <c r="R352" s="19"/>
      <c r="S352" s="19"/>
      <c r="T352" s="19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1"/>
      <c r="AU352" s="21"/>
      <c r="AV352" s="21"/>
      <c r="AW352" s="22"/>
      <c r="AX352" s="99"/>
      <c r="AY352" s="20"/>
      <c r="AZ352" s="20"/>
      <c r="BA352" s="22"/>
      <c r="BB352">
        <v>344</v>
      </c>
      <c r="BC352" s="80"/>
      <c r="BD352" s="80"/>
      <c r="BE352" s="80"/>
      <c r="BF352" s="80"/>
      <c r="BG352" s="32" t="str">
        <f t="shared" si="59"/>
        <v/>
      </c>
      <c r="BH352" s="78">
        <f t="shared" si="57"/>
        <v>0</v>
      </c>
      <c r="BI352" s="2">
        <f t="shared" si="60"/>
        <v>0</v>
      </c>
      <c r="BJ352" s="2">
        <f t="shared" si="61"/>
        <v>0</v>
      </c>
      <c r="BK352" s="2">
        <f t="shared" si="58"/>
        <v>0</v>
      </c>
    </row>
    <row r="353" spans="2:63" ht="15" customHeight="1" x14ac:dyDescent="0.25">
      <c r="B353" s="14">
        <v>345</v>
      </c>
      <c r="C353" s="95" t="str">
        <f t="shared" si="62"/>
        <v/>
      </c>
      <c r="D353" s="15" t="str">
        <f t="shared" si="67"/>
        <v>OK</v>
      </c>
      <c r="E353" s="16" t="e">
        <f>VLOOKUP('Data Sheet'!$B$8,'Data Sheet'!$I$2:$J$9,2,FALSE)</f>
        <v>#N/A</v>
      </c>
      <c r="F353" s="16" t="str">
        <f t="shared" si="63"/>
        <v/>
      </c>
      <c r="G353" s="103">
        <f t="shared" si="64"/>
        <v>0</v>
      </c>
      <c r="H353" s="17" t="s">
        <v>26</v>
      </c>
      <c r="I353" s="17" t="s">
        <v>26</v>
      </c>
      <c r="J353" s="17" t="str">
        <f>IF('Data Sheet'!$B$9="NC-50","N/A","OK")</f>
        <v>OK</v>
      </c>
      <c r="K353" s="17" t="str">
        <f>IF('Data Sheet'!$B$9="NC-50","N/A","OK")</f>
        <v>OK</v>
      </c>
      <c r="L353" s="17" t="str">
        <f t="shared" si="65"/>
        <v>OK</v>
      </c>
      <c r="M353" s="17" t="str">
        <f t="shared" si="66"/>
        <v>OK</v>
      </c>
      <c r="N353" s="18" t="str">
        <f>IF(BO353&lt;&gt;"",
    IF(INT('Data Sheet'!$A$19)=INT('Data Sheet'!$B$19),
        --(INT('Data Sheet'!$A$19) &amp; "." &amp; BO353),
        IF(AND((--(INT('Data Sheet'!$A$19) &amp; "." &amp; BO353)&gt;=--('Data Sheet'!$A$19)), (--(INT('Data Sheet'!$A$19) &amp; "." &amp; BO353)&lt;=--('Data Sheet'!$B$19))),
            --(INT('Data Sheet'!$A$19) &amp; "." &amp; BO353),
            --(INT('Data Sheet'!$B$19) &amp; "." &amp; BO353)
        )
    ),
    IF(BN353&lt;&gt;"",
        IF(INT('Data Sheet'!$A$19)=INT('Data Sheet'!$B$19),
            --(INT('Data Sheet'!$A$19) &amp; "." &amp; LEFT(BN353,3)),
            IF(AND((--(INT('Data Sheet'!$A$19) &amp; "." &amp; LEFT(BN353,3))&gt;=--('Data Sheet'!$A$19)), (--(INT('Data Sheet'!$A$19) &amp; "." &amp; LEFT(BN353,3))&lt;=--('Data Sheet'!$B$19))),
                --(INT('Data Sheet'!$A$19) &amp; "." &amp; LEFT(BN353,3)),
                --(INT('Data Sheet'!$B$19) &amp; "." &amp; LEFT(BN353,3))
            )
        ),
        "OK"
    )
)</f>
        <v>OK</v>
      </c>
      <c r="O353" s="23" t="str">
        <f>IF(BP353&lt;&gt;"",
    IF(INT('Data Sheet'!$A$19)=INT('Data Sheet'!$B$19),
        --(INT('Data Sheet'!$A$19) &amp; "." &amp; BP353),
        IF(AND((--(INT('Data Sheet'!$A$19) &amp; "." &amp; BP353)&gt;=--('Data Sheet'!$A$19)), (--(INT('Data Sheet'!$A$19) &amp; "." &amp; BP353)&lt;=--('Data Sheet'!$B$19))),
            --(INT('Data Sheet'!$A$19) &amp; "." &amp; BP353),
            --(INT('Data Sheet'!$B$19) &amp; "." &amp; BP353)
        )
    ),
    IF(BN353&lt;&gt;"",
        IF(INT('Data Sheet'!$A$19)=INT('Data Sheet'!$B$19),
            --(INT('Data Sheet'!$A$19) &amp; "." &amp; RIGHT(BN353,3)),
            IF(AND((--(INT('Data Sheet'!$A$19) &amp; "." &amp; RIGHT(BN353,3))&gt;=--('Data Sheet'!$A$19)), (--(INT('Data Sheet'!$A$19) &amp; "." &amp; RIGHT(BN353,3))&lt;=--('Data Sheet'!$B$19))),
                --(INT('Data Sheet'!$A$19) &amp; "." &amp; RIGHT(BN353,3)),
                --(INT('Data Sheet'!$B$19) &amp; "." &amp; RIGHT(BN353,3))
            )
        ),
        "OK"
    )
)</f>
        <v>OK</v>
      </c>
      <c r="P353" s="23" t="str">
        <f>IF(BR353&lt;&gt;"",
    IF(INT('Data Sheet'!$A$19)=INT('Data Sheet'!$B$15),
        --(INT('Data Sheet'!$A$15) &amp; "." &amp; BR353),
        IF(AND((--(INT('Data Sheet'!$A$15) &amp; "." &amp; BR353)&gt;=--('Data Sheet'!$A$15)), (--(INT('Data Sheet'!$A$15) &amp; "." &amp; BR353)&lt;=--('Data Sheet'!$B$15))),
            --(INT('Data Sheet'!$A$15) &amp; "." &amp; BR353),
            --(INT('Data Sheet'!$B$15) &amp; "." &amp; BR353)
        )
    ),
    IF(BQ353&lt;&gt;"",
        IF(INT('Data Sheet'!$A$15)=INT('Data Sheet'!$B$15),
            --(INT('Data Sheet'!$A$15) &amp; "." &amp; LEFT(BQ353,3)),
            IF(AND((--(INT('Data Sheet'!$A$15) &amp; "." &amp; LEFT(BQ353,3))&gt;=--('Data Sheet'!$A$15)), (--(INT('Data Sheet'!$A$15) &amp; "." &amp; LEFT(BQ353,3))&lt;=--('Data Sheet'!$B$15))),
                --(INT('Data Sheet'!$A$15) &amp; "." &amp; LEFT(BQ353,3)),
                --(INT('Data Sheet'!$B$15) &amp; "." &amp; LEFT(BQ353,3))
            )
        ),
        "OK"
    )
)</f>
        <v>OK</v>
      </c>
      <c r="Q353" s="23" t="str">
        <f>IF(BS353&lt;&gt;"",
    IF(INT('Data Sheet'!$A$19)=INT('Data Sheet'!$B$15),
        --(INT('Data Sheet'!$A$15) &amp; "." &amp; BS353),
        IF(AND((--(INT('Data Sheet'!$A$15) &amp; "." &amp; BS353)&gt;=--('Data Sheet'!$A$15)), (--(INT('Data Sheet'!$A$15) &amp; "." &amp; BS353)&lt;=--('Data Sheet'!$B$15))),
            --(INT('Data Sheet'!$A$15) &amp; "." &amp; BS353),
            --(INT('Data Sheet'!$B$15) &amp; "." &amp; BS353)
        )
    ),
    IF(BQ353&lt;&gt;"",
        IF(INT('Data Sheet'!$A$15)=INT('Data Sheet'!$B$15),
            --(INT('Data Sheet'!$A$15) &amp; "." &amp; RIGHT(BQ353,3)),
            IF(AND((--(INT('Data Sheet'!$A$15) &amp; "." &amp; RIGHT(BQ353,3))&gt;=--('Data Sheet'!$A$15)), (--(INT('Data Sheet'!$A$15) &amp; "." &amp; RIGHT(BQ353,3))&lt;=--('Data Sheet'!$B$15))),
                --(INT('Data Sheet'!$A$15) &amp; "." &amp; RIGHT(BQ353,3)),
                --(INT('Data Sheet'!$B$15) &amp; "." &amp; RIGHT(BQ353,3))
            )
        ),
        "OK"
    )
)</f>
        <v>OK</v>
      </c>
      <c r="R353" s="19"/>
      <c r="S353" s="19"/>
      <c r="T353" s="19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1"/>
      <c r="AU353" s="21"/>
      <c r="AV353" s="21"/>
      <c r="AW353" s="22"/>
      <c r="AX353" s="99"/>
      <c r="AY353" s="20"/>
      <c r="AZ353" s="20"/>
      <c r="BA353" s="22"/>
      <c r="BB353">
        <v>345</v>
      </c>
      <c r="BC353" s="80"/>
      <c r="BD353" s="80"/>
      <c r="BE353" s="80"/>
      <c r="BF353" s="80"/>
      <c r="BG353" s="32" t="str">
        <f t="shared" si="59"/>
        <v/>
      </c>
      <c r="BH353" s="78">
        <f t="shared" si="57"/>
        <v>0</v>
      </c>
      <c r="BI353" s="2">
        <f t="shared" si="60"/>
        <v>0</v>
      </c>
      <c r="BJ353" s="2">
        <f t="shared" si="61"/>
        <v>0</v>
      </c>
      <c r="BK353" s="2">
        <f t="shared" si="58"/>
        <v>0</v>
      </c>
    </row>
    <row r="354" spans="2:63" ht="15" customHeight="1" x14ac:dyDescent="0.25">
      <c r="B354" s="14">
        <v>346</v>
      </c>
      <c r="C354" s="95" t="str">
        <f t="shared" si="62"/>
        <v/>
      </c>
      <c r="D354" s="15" t="str">
        <f t="shared" si="67"/>
        <v>OK</v>
      </c>
      <c r="E354" s="16" t="e">
        <f>VLOOKUP('Data Sheet'!$B$8,'Data Sheet'!$I$2:$J$9,2,FALSE)</f>
        <v>#N/A</v>
      </c>
      <c r="F354" s="16" t="str">
        <f t="shared" si="63"/>
        <v/>
      </c>
      <c r="G354" s="103">
        <f t="shared" si="64"/>
        <v>0</v>
      </c>
      <c r="H354" s="17" t="s">
        <v>26</v>
      </c>
      <c r="I354" s="17" t="s">
        <v>26</v>
      </c>
      <c r="J354" s="17" t="str">
        <f>IF('Data Sheet'!$B$9="NC-50","N/A","OK")</f>
        <v>OK</v>
      </c>
      <c r="K354" s="17" t="str">
        <f>IF('Data Sheet'!$B$9="NC-50","N/A","OK")</f>
        <v>OK</v>
      </c>
      <c r="L354" s="17" t="str">
        <f t="shared" si="65"/>
        <v>OK</v>
      </c>
      <c r="M354" s="17" t="str">
        <f t="shared" si="66"/>
        <v>OK</v>
      </c>
      <c r="N354" s="18" t="str">
        <f>IF(BO354&lt;&gt;"",
    IF(INT('Data Sheet'!$A$19)=INT('Data Sheet'!$B$19),
        --(INT('Data Sheet'!$A$19) &amp; "." &amp; BO354),
        IF(AND((--(INT('Data Sheet'!$A$19) &amp; "." &amp; BO354)&gt;=--('Data Sheet'!$A$19)), (--(INT('Data Sheet'!$A$19) &amp; "." &amp; BO354)&lt;=--('Data Sheet'!$B$19))),
            --(INT('Data Sheet'!$A$19) &amp; "." &amp; BO354),
            --(INT('Data Sheet'!$B$19) &amp; "." &amp; BO354)
        )
    ),
    IF(BN354&lt;&gt;"",
        IF(INT('Data Sheet'!$A$19)=INT('Data Sheet'!$B$19),
            --(INT('Data Sheet'!$A$19) &amp; "." &amp; LEFT(BN354,3)),
            IF(AND((--(INT('Data Sheet'!$A$19) &amp; "." &amp; LEFT(BN354,3))&gt;=--('Data Sheet'!$A$19)), (--(INT('Data Sheet'!$A$19) &amp; "." &amp; LEFT(BN354,3))&lt;=--('Data Sheet'!$B$19))),
                --(INT('Data Sheet'!$A$19) &amp; "." &amp; LEFT(BN354,3)),
                --(INT('Data Sheet'!$B$19) &amp; "." &amp; LEFT(BN354,3))
            )
        ),
        "OK"
    )
)</f>
        <v>OK</v>
      </c>
      <c r="O354" s="23" t="str">
        <f>IF(BP354&lt;&gt;"",
    IF(INT('Data Sheet'!$A$19)=INT('Data Sheet'!$B$19),
        --(INT('Data Sheet'!$A$19) &amp; "." &amp; BP354),
        IF(AND((--(INT('Data Sheet'!$A$19) &amp; "." &amp; BP354)&gt;=--('Data Sheet'!$A$19)), (--(INT('Data Sheet'!$A$19) &amp; "." &amp; BP354)&lt;=--('Data Sheet'!$B$19))),
            --(INT('Data Sheet'!$A$19) &amp; "." &amp; BP354),
            --(INT('Data Sheet'!$B$19) &amp; "." &amp; BP354)
        )
    ),
    IF(BN354&lt;&gt;"",
        IF(INT('Data Sheet'!$A$19)=INT('Data Sheet'!$B$19),
            --(INT('Data Sheet'!$A$19) &amp; "." &amp; RIGHT(BN354,3)),
            IF(AND((--(INT('Data Sheet'!$A$19) &amp; "." &amp; RIGHT(BN354,3))&gt;=--('Data Sheet'!$A$19)), (--(INT('Data Sheet'!$A$19) &amp; "." &amp; RIGHT(BN354,3))&lt;=--('Data Sheet'!$B$19))),
                --(INT('Data Sheet'!$A$19) &amp; "." &amp; RIGHT(BN354,3)),
                --(INT('Data Sheet'!$B$19) &amp; "." &amp; RIGHT(BN354,3))
            )
        ),
        "OK"
    )
)</f>
        <v>OK</v>
      </c>
      <c r="P354" s="23" t="str">
        <f>IF(BR354&lt;&gt;"",
    IF(INT('Data Sheet'!$A$19)=INT('Data Sheet'!$B$15),
        --(INT('Data Sheet'!$A$15) &amp; "." &amp; BR354),
        IF(AND((--(INT('Data Sheet'!$A$15) &amp; "." &amp; BR354)&gt;=--('Data Sheet'!$A$15)), (--(INT('Data Sheet'!$A$15) &amp; "." &amp; BR354)&lt;=--('Data Sheet'!$B$15))),
            --(INT('Data Sheet'!$A$15) &amp; "." &amp; BR354),
            --(INT('Data Sheet'!$B$15) &amp; "." &amp; BR354)
        )
    ),
    IF(BQ354&lt;&gt;"",
        IF(INT('Data Sheet'!$A$15)=INT('Data Sheet'!$B$15),
            --(INT('Data Sheet'!$A$15) &amp; "." &amp; LEFT(BQ354,3)),
            IF(AND((--(INT('Data Sheet'!$A$15) &amp; "." &amp; LEFT(BQ354,3))&gt;=--('Data Sheet'!$A$15)), (--(INT('Data Sheet'!$A$15) &amp; "." &amp; LEFT(BQ354,3))&lt;=--('Data Sheet'!$B$15))),
                --(INT('Data Sheet'!$A$15) &amp; "." &amp; LEFT(BQ354,3)),
                --(INT('Data Sheet'!$B$15) &amp; "." &amp; LEFT(BQ354,3))
            )
        ),
        "OK"
    )
)</f>
        <v>OK</v>
      </c>
      <c r="Q354" s="23" t="str">
        <f>IF(BS354&lt;&gt;"",
    IF(INT('Data Sheet'!$A$19)=INT('Data Sheet'!$B$15),
        --(INT('Data Sheet'!$A$15) &amp; "." &amp; BS354),
        IF(AND((--(INT('Data Sheet'!$A$15) &amp; "." &amp; BS354)&gt;=--('Data Sheet'!$A$15)), (--(INT('Data Sheet'!$A$15) &amp; "." &amp; BS354)&lt;=--('Data Sheet'!$B$15))),
            --(INT('Data Sheet'!$A$15) &amp; "." &amp; BS354),
            --(INT('Data Sheet'!$B$15) &amp; "." &amp; BS354)
        )
    ),
    IF(BQ354&lt;&gt;"",
        IF(INT('Data Sheet'!$A$15)=INT('Data Sheet'!$B$15),
            --(INT('Data Sheet'!$A$15) &amp; "." &amp; RIGHT(BQ354,3)),
            IF(AND((--(INT('Data Sheet'!$A$15) &amp; "." &amp; RIGHT(BQ354,3))&gt;=--('Data Sheet'!$A$15)), (--(INT('Data Sheet'!$A$15) &amp; "." &amp; RIGHT(BQ354,3))&lt;=--('Data Sheet'!$B$15))),
                --(INT('Data Sheet'!$A$15) &amp; "." &amp; RIGHT(BQ354,3)),
                --(INT('Data Sheet'!$B$15) &amp; "." &amp; RIGHT(BQ354,3))
            )
        ),
        "OK"
    )
)</f>
        <v>OK</v>
      </c>
      <c r="R354" s="19"/>
      <c r="S354" s="19"/>
      <c r="T354" s="19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1"/>
      <c r="AU354" s="21"/>
      <c r="AV354" s="21"/>
      <c r="AW354" s="22"/>
      <c r="AX354" s="99"/>
      <c r="AY354" s="20"/>
      <c r="AZ354" s="20"/>
      <c r="BA354" s="22"/>
      <c r="BB354">
        <v>346</v>
      </c>
      <c r="BC354" s="80"/>
      <c r="BD354" s="80"/>
      <c r="BE354" s="80"/>
      <c r="BF354" s="80"/>
      <c r="BG354" s="32" t="str">
        <f t="shared" si="59"/>
        <v/>
      </c>
      <c r="BH354" s="78">
        <f t="shared" si="57"/>
        <v>0</v>
      </c>
      <c r="BI354" s="2">
        <f t="shared" si="60"/>
        <v>0</v>
      </c>
      <c r="BJ354" s="2">
        <f t="shared" si="61"/>
        <v>0</v>
      </c>
      <c r="BK354" s="2">
        <f t="shared" si="58"/>
        <v>0</v>
      </c>
    </row>
    <row r="355" spans="2:63" ht="15" customHeight="1" x14ac:dyDescent="0.25">
      <c r="B355" s="14">
        <v>347</v>
      </c>
      <c r="C355" s="95" t="str">
        <f t="shared" si="62"/>
        <v/>
      </c>
      <c r="D355" s="15" t="str">
        <f t="shared" si="67"/>
        <v>OK</v>
      </c>
      <c r="E355" s="16" t="e">
        <f>VLOOKUP('Data Sheet'!$B$8,'Data Sheet'!$I$2:$J$9,2,FALSE)</f>
        <v>#N/A</v>
      </c>
      <c r="F355" s="16" t="str">
        <f t="shared" si="63"/>
        <v/>
      </c>
      <c r="G355" s="103">
        <f t="shared" si="64"/>
        <v>0</v>
      </c>
      <c r="H355" s="17" t="s">
        <v>26</v>
      </c>
      <c r="I355" s="17" t="s">
        <v>26</v>
      </c>
      <c r="J355" s="17" t="str">
        <f>IF('Data Sheet'!$B$9="NC-50","N/A","OK")</f>
        <v>OK</v>
      </c>
      <c r="K355" s="17" t="str">
        <f>IF('Data Sheet'!$B$9="NC-50","N/A","OK")</f>
        <v>OK</v>
      </c>
      <c r="L355" s="17" t="str">
        <f t="shared" si="65"/>
        <v>OK</v>
      </c>
      <c r="M355" s="17" t="str">
        <f t="shared" si="66"/>
        <v>OK</v>
      </c>
      <c r="N355" s="18" t="str">
        <f>IF(BO355&lt;&gt;"",
    IF(INT('Data Sheet'!$A$19)=INT('Data Sheet'!$B$19),
        --(INT('Data Sheet'!$A$19) &amp; "." &amp; BO355),
        IF(AND((--(INT('Data Sheet'!$A$19) &amp; "." &amp; BO355)&gt;=--('Data Sheet'!$A$19)), (--(INT('Data Sheet'!$A$19) &amp; "." &amp; BO355)&lt;=--('Data Sheet'!$B$19))),
            --(INT('Data Sheet'!$A$19) &amp; "." &amp; BO355),
            --(INT('Data Sheet'!$B$19) &amp; "." &amp; BO355)
        )
    ),
    IF(BN355&lt;&gt;"",
        IF(INT('Data Sheet'!$A$19)=INT('Data Sheet'!$B$19),
            --(INT('Data Sheet'!$A$19) &amp; "." &amp; LEFT(BN355,3)),
            IF(AND((--(INT('Data Sheet'!$A$19) &amp; "." &amp; LEFT(BN355,3))&gt;=--('Data Sheet'!$A$19)), (--(INT('Data Sheet'!$A$19) &amp; "." &amp; LEFT(BN355,3))&lt;=--('Data Sheet'!$B$19))),
                --(INT('Data Sheet'!$A$19) &amp; "." &amp; LEFT(BN355,3)),
                --(INT('Data Sheet'!$B$19) &amp; "." &amp; LEFT(BN355,3))
            )
        ),
        "OK"
    )
)</f>
        <v>OK</v>
      </c>
      <c r="O355" s="23" t="str">
        <f>IF(BP355&lt;&gt;"",
    IF(INT('Data Sheet'!$A$19)=INT('Data Sheet'!$B$19),
        --(INT('Data Sheet'!$A$19) &amp; "." &amp; BP355),
        IF(AND((--(INT('Data Sheet'!$A$19) &amp; "." &amp; BP355)&gt;=--('Data Sheet'!$A$19)), (--(INT('Data Sheet'!$A$19) &amp; "." &amp; BP355)&lt;=--('Data Sheet'!$B$19))),
            --(INT('Data Sheet'!$A$19) &amp; "." &amp; BP355),
            --(INT('Data Sheet'!$B$19) &amp; "." &amp; BP355)
        )
    ),
    IF(BN355&lt;&gt;"",
        IF(INT('Data Sheet'!$A$19)=INT('Data Sheet'!$B$19),
            --(INT('Data Sheet'!$A$19) &amp; "." &amp; RIGHT(BN355,3)),
            IF(AND((--(INT('Data Sheet'!$A$19) &amp; "." &amp; RIGHT(BN355,3))&gt;=--('Data Sheet'!$A$19)), (--(INT('Data Sheet'!$A$19) &amp; "." &amp; RIGHT(BN355,3))&lt;=--('Data Sheet'!$B$19))),
                --(INT('Data Sheet'!$A$19) &amp; "." &amp; RIGHT(BN355,3)),
                --(INT('Data Sheet'!$B$19) &amp; "." &amp; RIGHT(BN355,3))
            )
        ),
        "OK"
    )
)</f>
        <v>OK</v>
      </c>
      <c r="P355" s="23" t="str">
        <f>IF(BR355&lt;&gt;"",
    IF(INT('Data Sheet'!$A$19)=INT('Data Sheet'!$B$15),
        --(INT('Data Sheet'!$A$15) &amp; "." &amp; BR355),
        IF(AND((--(INT('Data Sheet'!$A$15) &amp; "." &amp; BR355)&gt;=--('Data Sheet'!$A$15)), (--(INT('Data Sheet'!$A$15) &amp; "." &amp; BR355)&lt;=--('Data Sheet'!$B$15))),
            --(INT('Data Sheet'!$A$15) &amp; "." &amp; BR355),
            --(INT('Data Sheet'!$B$15) &amp; "." &amp; BR355)
        )
    ),
    IF(BQ355&lt;&gt;"",
        IF(INT('Data Sheet'!$A$15)=INT('Data Sheet'!$B$15),
            --(INT('Data Sheet'!$A$15) &amp; "." &amp; LEFT(BQ355,3)),
            IF(AND((--(INT('Data Sheet'!$A$15) &amp; "." &amp; LEFT(BQ355,3))&gt;=--('Data Sheet'!$A$15)), (--(INT('Data Sheet'!$A$15) &amp; "." &amp; LEFT(BQ355,3))&lt;=--('Data Sheet'!$B$15))),
                --(INT('Data Sheet'!$A$15) &amp; "." &amp; LEFT(BQ355,3)),
                --(INT('Data Sheet'!$B$15) &amp; "." &amp; LEFT(BQ355,3))
            )
        ),
        "OK"
    )
)</f>
        <v>OK</v>
      </c>
      <c r="Q355" s="23" t="str">
        <f>IF(BS355&lt;&gt;"",
    IF(INT('Data Sheet'!$A$19)=INT('Data Sheet'!$B$15),
        --(INT('Data Sheet'!$A$15) &amp; "." &amp; BS355),
        IF(AND((--(INT('Data Sheet'!$A$15) &amp; "." &amp; BS355)&gt;=--('Data Sheet'!$A$15)), (--(INT('Data Sheet'!$A$15) &amp; "." &amp; BS355)&lt;=--('Data Sheet'!$B$15))),
            --(INT('Data Sheet'!$A$15) &amp; "." &amp; BS355),
            --(INT('Data Sheet'!$B$15) &amp; "." &amp; BS355)
        )
    ),
    IF(BQ355&lt;&gt;"",
        IF(INT('Data Sheet'!$A$15)=INT('Data Sheet'!$B$15),
            --(INT('Data Sheet'!$A$15) &amp; "." &amp; RIGHT(BQ355,3)),
            IF(AND((--(INT('Data Sheet'!$A$15) &amp; "." &amp; RIGHT(BQ355,3))&gt;=--('Data Sheet'!$A$15)), (--(INT('Data Sheet'!$A$15) &amp; "." &amp; RIGHT(BQ355,3))&lt;=--('Data Sheet'!$B$15))),
                --(INT('Data Sheet'!$A$15) &amp; "." &amp; RIGHT(BQ355,3)),
                --(INT('Data Sheet'!$B$15) &amp; "." &amp; RIGHT(BQ355,3))
            )
        ),
        "OK"
    )
)</f>
        <v>OK</v>
      </c>
      <c r="R355" s="19"/>
      <c r="S355" s="19"/>
      <c r="T355" s="19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1"/>
      <c r="AU355" s="21"/>
      <c r="AV355" s="21"/>
      <c r="AW355" s="22"/>
      <c r="AX355" s="99"/>
      <c r="AY355" s="20"/>
      <c r="AZ355" s="20"/>
      <c r="BA355" s="22"/>
      <c r="BB355">
        <v>347</v>
      </c>
      <c r="BC355" s="80"/>
      <c r="BD355" s="80"/>
      <c r="BE355" s="80"/>
      <c r="BF355" s="80"/>
      <c r="BG355" s="32" t="str">
        <f t="shared" si="59"/>
        <v/>
      </c>
      <c r="BH355" s="78">
        <f t="shared" si="57"/>
        <v>0</v>
      </c>
      <c r="BI355" s="2">
        <f t="shared" si="60"/>
        <v>0</v>
      </c>
      <c r="BJ355" s="2">
        <f t="shared" si="61"/>
        <v>0</v>
      </c>
      <c r="BK355" s="2">
        <f t="shared" si="58"/>
        <v>0</v>
      </c>
    </row>
    <row r="356" spans="2:63" ht="15" customHeight="1" x14ac:dyDescent="0.25">
      <c r="B356" s="14">
        <v>348</v>
      </c>
      <c r="C356" s="95" t="str">
        <f t="shared" si="62"/>
        <v/>
      </c>
      <c r="D356" s="15" t="str">
        <f t="shared" si="67"/>
        <v>OK</v>
      </c>
      <c r="E356" s="16" t="e">
        <f>VLOOKUP('Data Sheet'!$B$8,'Data Sheet'!$I$2:$J$9,2,FALSE)</f>
        <v>#N/A</v>
      </c>
      <c r="F356" s="16" t="str">
        <f t="shared" si="63"/>
        <v/>
      </c>
      <c r="G356" s="103">
        <f t="shared" si="64"/>
        <v>0</v>
      </c>
      <c r="H356" s="17" t="s">
        <v>26</v>
      </c>
      <c r="I356" s="17" t="s">
        <v>26</v>
      </c>
      <c r="J356" s="17" t="str">
        <f>IF('Data Sheet'!$B$9="NC-50","N/A","OK")</f>
        <v>OK</v>
      </c>
      <c r="K356" s="17" t="str">
        <f>IF('Data Sheet'!$B$9="NC-50","N/A","OK")</f>
        <v>OK</v>
      </c>
      <c r="L356" s="17" t="str">
        <f t="shared" si="65"/>
        <v>OK</v>
      </c>
      <c r="M356" s="17" t="str">
        <f t="shared" si="66"/>
        <v>OK</v>
      </c>
      <c r="N356" s="18" t="str">
        <f>IF(BO356&lt;&gt;"",
    IF(INT('Data Sheet'!$A$19)=INT('Data Sheet'!$B$19),
        --(INT('Data Sheet'!$A$19) &amp; "." &amp; BO356),
        IF(AND((--(INT('Data Sheet'!$A$19) &amp; "." &amp; BO356)&gt;=--('Data Sheet'!$A$19)), (--(INT('Data Sheet'!$A$19) &amp; "." &amp; BO356)&lt;=--('Data Sheet'!$B$19))),
            --(INT('Data Sheet'!$A$19) &amp; "." &amp; BO356),
            --(INT('Data Sheet'!$B$19) &amp; "." &amp; BO356)
        )
    ),
    IF(BN356&lt;&gt;"",
        IF(INT('Data Sheet'!$A$19)=INT('Data Sheet'!$B$19),
            --(INT('Data Sheet'!$A$19) &amp; "." &amp; LEFT(BN356,3)),
            IF(AND((--(INT('Data Sheet'!$A$19) &amp; "." &amp; LEFT(BN356,3))&gt;=--('Data Sheet'!$A$19)), (--(INT('Data Sheet'!$A$19) &amp; "." &amp; LEFT(BN356,3))&lt;=--('Data Sheet'!$B$19))),
                --(INT('Data Sheet'!$A$19) &amp; "." &amp; LEFT(BN356,3)),
                --(INT('Data Sheet'!$B$19) &amp; "." &amp; LEFT(BN356,3))
            )
        ),
        "OK"
    )
)</f>
        <v>OK</v>
      </c>
      <c r="O356" s="23" t="str">
        <f>IF(BP356&lt;&gt;"",
    IF(INT('Data Sheet'!$A$19)=INT('Data Sheet'!$B$19),
        --(INT('Data Sheet'!$A$19) &amp; "." &amp; BP356),
        IF(AND((--(INT('Data Sheet'!$A$19) &amp; "." &amp; BP356)&gt;=--('Data Sheet'!$A$19)), (--(INT('Data Sheet'!$A$19) &amp; "." &amp; BP356)&lt;=--('Data Sheet'!$B$19))),
            --(INT('Data Sheet'!$A$19) &amp; "." &amp; BP356),
            --(INT('Data Sheet'!$B$19) &amp; "." &amp; BP356)
        )
    ),
    IF(BN356&lt;&gt;"",
        IF(INT('Data Sheet'!$A$19)=INT('Data Sheet'!$B$19),
            --(INT('Data Sheet'!$A$19) &amp; "." &amp; RIGHT(BN356,3)),
            IF(AND((--(INT('Data Sheet'!$A$19) &amp; "." &amp; RIGHT(BN356,3))&gt;=--('Data Sheet'!$A$19)), (--(INT('Data Sheet'!$A$19) &amp; "." &amp; RIGHT(BN356,3))&lt;=--('Data Sheet'!$B$19))),
                --(INT('Data Sheet'!$A$19) &amp; "." &amp; RIGHT(BN356,3)),
                --(INT('Data Sheet'!$B$19) &amp; "." &amp; RIGHT(BN356,3))
            )
        ),
        "OK"
    )
)</f>
        <v>OK</v>
      </c>
      <c r="P356" s="23" t="str">
        <f>IF(BR356&lt;&gt;"",
    IF(INT('Data Sheet'!$A$19)=INT('Data Sheet'!$B$15),
        --(INT('Data Sheet'!$A$15) &amp; "." &amp; BR356),
        IF(AND((--(INT('Data Sheet'!$A$15) &amp; "." &amp; BR356)&gt;=--('Data Sheet'!$A$15)), (--(INT('Data Sheet'!$A$15) &amp; "." &amp; BR356)&lt;=--('Data Sheet'!$B$15))),
            --(INT('Data Sheet'!$A$15) &amp; "." &amp; BR356),
            --(INT('Data Sheet'!$B$15) &amp; "." &amp; BR356)
        )
    ),
    IF(BQ356&lt;&gt;"",
        IF(INT('Data Sheet'!$A$15)=INT('Data Sheet'!$B$15),
            --(INT('Data Sheet'!$A$15) &amp; "." &amp; LEFT(BQ356,3)),
            IF(AND((--(INT('Data Sheet'!$A$15) &amp; "." &amp; LEFT(BQ356,3))&gt;=--('Data Sheet'!$A$15)), (--(INT('Data Sheet'!$A$15) &amp; "." &amp; LEFT(BQ356,3))&lt;=--('Data Sheet'!$B$15))),
                --(INT('Data Sheet'!$A$15) &amp; "." &amp; LEFT(BQ356,3)),
                --(INT('Data Sheet'!$B$15) &amp; "." &amp; LEFT(BQ356,3))
            )
        ),
        "OK"
    )
)</f>
        <v>OK</v>
      </c>
      <c r="Q356" s="23" t="str">
        <f>IF(BS356&lt;&gt;"",
    IF(INT('Data Sheet'!$A$19)=INT('Data Sheet'!$B$15),
        --(INT('Data Sheet'!$A$15) &amp; "." &amp; BS356),
        IF(AND((--(INT('Data Sheet'!$A$15) &amp; "." &amp; BS356)&gt;=--('Data Sheet'!$A$15)), (--(INT('Data Sheet'!$A$15) &amp; "." &amp; BS356)&lt;=--('Data Sheet'!$B$15))),
            --(INT('Data Sheet'!$A$15) &amp; "." &amp; BS356),
            --(INT('Data Sheet'!$B$15) &amp; "." &amp; BS356)
        )
    ),
    IF(BQ356&lt;&gt;"",
        IF(INT('Data Sheet'!$A$15)=INT('Data Sheet'!$B$15),
            --(INT('Data Sheet'!$A$15) &amp; "." &amp; RIGHT(BQ356,3)),
            IF(AND((--(INT('Data Sheet'!$A$15) &amp; "." &amp; RIGHT(BQ356,3))&gt;=--('Data Sheet'!$A$15)), (--(INT('Data Sheet'!$A$15) &amp; "." &amp; RIGHT(BQ356,3))&lt;=--('Data Sheet'!$B$15))),
                --(INT('Data Sheet'!$A$15) &amp; "." &amp; RIGHT(BQ356,3)),
                --(INT('Data Sheet'!$B$15) &amp; "." &amp; RIGHT(BQ356,3))
            )
        ),
        "OK"
    )
)</f>
        <v>OK</v>
      </c>
      <c r="R356" s="19"/>
      <c r="S356" s="19"/>
      <c r="T356" s="19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1"/>
      <c r="AU356" s="21"/>
      <c r="AV356" s="21"/>
      <c r="AW356" s="22"/>
      <c r="AX356" s="99"/>
      <c r="AY356" s="20"/>
      <c r="AZ356" s="20"/>
      <c r="BA356" s="22"/>
      <c r="BB356">
        <v>348</v>
      </c>
      <c r="BC356" s="80"/>
      <c r="BD356" s="80"/>
      <c r="BE356" s="80"/>
      <c r="BF356" s="80"/>
      <c r="BG356" s="32" t="str">
        <f t="shared" si="59"/>
        <v/>
      </c>
      <c r="BH356" s="78">
        <f t="shared" si="57"/>
        <v>0</v>
      </c>
      <c r="BI356" s="2">
        <f t="shared" si="60"/>
        <v>0</v>
      </c>
      <c r="BJ356" s="2">
        <f t="shared" si="61"/>
        <v>0</v>
      </c>
      <c r="BK356" s="2">
        <f t="shared" si="58"/>
        <v>0</v>
      </c>
    </row>
    <row r="357" spans="2:63" ht="15" customHeight="1" x14ac:dyDescent="0.25">
      <c r="B357" s="14">
        <v>349</v>
      </c>
      <c r="C357" s="95" t="str">
        <f t="shared" si="62"/>
        <v/>
      </c>
      <c r="D357" s="15" t="str">
        <f t="shared" si="67"/>
        <v>OK</v>
      </c>
      <c r="E357" s="16" t="e">
        <f>VLOOKUP('Data Sheet'!$B$8,'Data Sheet'!$I$2:$J$9,2,FALSE)</f>
        <v>#N/A</v>
      </c>
      <c r="F357" s="16" t="str">
        <f t="shared" si="63"/>
        <v/>
      </c>
      <c r="G357" s="103">
        <f t="shared" si="64"/>
        <v>0</v>
      </c>
      <c r="H357" s="17" t="s">
        <v>26</v>
      </c>
      <c r="I357" s="17" t="s">
        <v>26</v>
      </c>
      <c r="J357" s="17" t="str">
        <f>IF('Data Sheet'!$B$9="NC-50","N/A","OK")</f>
        <v>OK</v>
      </c>
      <c r="K357" s="17" t="str">
        <f>IF('Data Sheet'!$B$9="NC-50","N/A","OK")</f>
        <v>OK</v>
      </c>
      <c r="L357" s="17" t="str">
        <f t="shared" si="65"/>
        <v>OK</v>
      </c>
      <c r="M357" s="17" t="str">
        <f t="shared" si="66"/>
        <v>OK</v>
      </c>
      <c r="N357" s="18" t="str">
        <f>IF(BO357&lt;&gt;"",
    IF(INT('Data Sheet'!$A$19)=INT('Data Sheet'!$B$19),
        --(INT('Data Sheet'!$A$19) &amp; "." &amp; BO357),
        IF(AND((--(INT('Data Sheet'!$A$19) &amp; "." &amp; BO357)&gt;=--('Data Sheet'!$A$19)), (--(INT('Data Sheet'!$A$19) &amp; "." &amp; BO357)&lt;=--('Data Sheet'!$B$19))),
            --(INT('Data Sheet'!$A$19) &amp; "." &amp; BO357),
            --(INT('Data Sheet'!$B$19) &amp; "." &amp; BO357)
        )
    ),
    IF(BN357&lt;&gt;"",
        IF(INT('Data Sheet'!$A$19)=INT('Data Sheet'!$B$19),
            --(INT('Data Sheet'!$A$19) &amp; "." &amp; LEFT(BN357,3)),
            IF(AND((--(INT('Data Sheet'!$A$19) &amp; "." &amp; LEFT(BN357,3))&gt;=--('Data Sheet'!$A$19)), (--(INT('Data Sheet'!$A$19) &amp; "." &amp; LEFT(BN357,3))&lt;=--('Data Sheet'!$B$19))),
                --(INT('Data Sheet'!$A$19) &amp; "." &amp; LEFT(BN357,3)),
                --(INT('Data Sheet'!$B$19) &amp; "." &amp; LEFT(BN357,3))
            )
        ),
        "OK"
    )
)</f>
        <v>OK</v>
      </c>
      <c r="O357" s="23" t="str">
        <f>IF(BP357&lt;&gt;"",
    IF(INT('Data Sheet'!$A$19)=INT('Data Sheet'!$B$19),
        --(INT('Data Sheet'!$A$19) &amp; "." &amp; BP357),
        IF(AND((--(INT('Data Sheet'!$A$19) &amp; "." &amp; BP357)&gt;=--('Data Sheet'!$A$19)), (--(INT('Data Sheet'!$A$19) &amp; "." &amp; BP357)&lt;=--('Data Sheet'!$B$19))),
            --(INT('Data Sheet'!$A$19) &amp; "." &amp; BP357),
            --(INT('Data Sheet'!$B$19) &amp; "." &amp; BP357)
        )
    ),
    IF(BN357&lt;&gt;"",
        IF(INT('Data Sheet'!$A$19)=INT('Data Sheet'!$B$19),
            --(INT('Data Sheet'!$A$19) &amp; "." &amp; RIGHT(BN357,3)),
            IF(AND((--(INT('Data Sheet'!$A$19) &amp; "." &amp; RIGHT(BN357,3))&gt;=--('Data Sheet'!$A$19)), (--(INT('Data Sheet'!$A$19) &amp; "." &amp; RIGHT(BN357,3))&lt;=--('Data Sheet'!$B$19))),
                --(INT('Data Sheet'!$A$19) &amp; "." &amp; RIGHT(BN357,3)),
                --(INT('Data Sheet'!$B$19) &amp; "." &amp; RIGHT(BN357,3))
            )
        ),
        "OK"
    )
)</f>
        <v>OK</v>
      </c>
      <c r="P357" s="23" t="str">
        <f>IF(BR357&lt;&gt;"",
    IF(INT('Data Sheet'!$A$19)=INT('Data Sheet'!$B$15),
        --(INT('Data Sheet'!$A$15) &amp; "." &amp; BR357),
        IF(AND((--(INT('Data Sheet'!$A$15) &amp; "." &amp; BR357)&gt;=--('Data Sheet'!$A$15)), (--(INT('Data Sheet'!$A$15) &amp; "." &amp; BR357)&lt;=--('Data Sheet'!$B$15))),
            --(INT('Data Sheet'!$A$15) &amp; "." &amp; BR357),
            --(INT('Data Sheet'!$B$15) &amp; "." &amp; BR357)
        )
    ),
    IF(BQ357&lt;&gt;"",
        IF(INT('Data Sheet'!$A$15)=INT('Data Sheet'!$B$15),
            --(INT('Data Sheet'!$A$15) &amp; "." &amp; LEFT(BQ357,3)),
            IF(AND((--(INT('Data Sheet'!$A$15) &amp; "." &amp; LEFT(BQ357,3))&gt;=--('Data Sheet'!$A$15)), (--(INT('Data Sheet'!$A$15) &amp; "." &amp; LEFT(BQ357,3))&lt;=--('Data Sheet'!$B$15))),
                --(INT('Data Sheet'!$A$15) &amp; "." &amp; LEFT(BQ357,3)),
                --(INT('Data Sheet'!$B$15) &amp; "." &amp; LEFT(BQ357,3))
            )
        ),
        "OK"
    )
)</f>
        <v>OK</v>
      </c>
      <c r="Q357" s="23" t="str">
        <f>IF(BS357&lt;&gt;"",
    IF(INT('Data Sheet'!$A$19)=INT('Data Sheet'!$B$15),
        --(INT('Data Sheet'!$A$15) &amp; "." &amp; BS357),
        IF(AND((--(INT('Data Sheet'!$A$15) &amp; "." &amp; BS357)&gt;=--('Data Sheet'!$A$15)), (--(INT('Data Sheet'!$A$15) &amp; "." &amp; BS357)&lt;=--('Data Sheet'!$B$15))),
            --(INT('Data Sheet'!$A$15) &amp; "." &amp; BS357),
            --(INT('Data Sheet'!$B$15) &amp; "." &amp; BS357)
        )
    ),
    IF(BQ357&lt;&gt;"",
        IF(INT('Data Sheet'!$A$15)=INT('Data Sheet'!$B$15),
            --(INT('Data Sheet'!$A$15) &amp; "." &amp; RIGHT(BQ357,3)),
            IF(AND((--(INT('Data Sheet'!$A$15) &amp; "." &amp; RIGHT(BQ357,3))&gt;=--('Data Sheet'!$A$15)), (--(INT('Data Sheet'!$A$15) &amp; "." &amp; RIGHT(BQ357,3))&lt;=--('Data Sheet'!$B$15))),
                --(INT('Data Sheet'!$A$15) &amp; "." &amp; RIGHT(BQ357,3)),
                --(INT('Data Sheet'!$B$15) &amp; "." &amp; RIGHT(BQ357,3))
            )
        ),
        "OK"
    )
)</f>
        <v>OK</v>
      </c>
      <c r="R357" s="19"/>
      <c r="S357" s="19"/>
      <c r="T357" s="19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1"/>
      <c r="AU357" s="21"/>
      <c r="AV357" s="21"/>
      <c r="AW357" s="22"/>
      <c r="AX357" s="99"/>
      <c r="AY357" s="20"/>
      <c r="AZ357" s="20"/>
      <c r="BA357" s="22"/>
      <c r="BB357">
        <v>349</v>
      </c>
      <c r="BC357" s="80"/>
      <c r="BD357" s="80"/>
      <c r="BE357" s="80"/>
      <c r="BF357" s="80"/>
      <c r="BG357" s="32" t="str">
        <f t="shared" si="59"/>
        <v/>
      </c>
      <c r="BH357" s="78">
        <f t="shared" si="57"/>
        <v>0</v>
      </c>
      <c r="BI357" s="2">
        <f t="shared" si="60"/>
        <v>0</v>
      </c>
      <c r="BJ357" s="2">
        <f t="shared" si="61"/>
        <v>0</v>
      </c>
      <c r="BK357" s="2">
        <f t="shared" si="58"/>
        <v>0</v>
      </c>
    </row>
    <row r="358" spans="2:63" ht="15" customHeight="1" x14ac:dyDescent="0.25">
      <c r="B358" s="14">
        <v>350</v>
      </c>
      <c r="C358" s="95" t="str">
        <f t="shared" si="62"/>
        <v/>
      </c>
      <c r="D358" s="15" t="str">
        <f t="shared" si="67"/>
        <v>OK</v>
      </c>
      <c r="E358" s="16" t="e">
        <f>VLOOKUP('Data Sheet'!$B$8,'Data Sheet'!$I$2:$J$9,2,FALSE)</f>
        <v>#N/A</v>
      </c>
      <c r="F358" s="16" t="str">
        <f t="shared" si="63"/>
        <v/>
      </c>
      <c r="G358" s="103">
        <f t="shared" si="64"/>
        <v>0</v>
      </c>
      <c r="H358" s="17" t="s">
        <v>26</v>
      </c>
      <c r="I358" s="17" t="s">
        <v>26</v>
      </c>
      <c r="J358" s="17" t="str">
        <f>IF('Data Sheet'!$B$9="NC-50","N/A","OK")</f>
        <v>OK</v>
      </c>
      <c r="K358" s="17" t="str">
        <f>IF('Data Sheet'!$B$9="NC-50","N/A","OK")</f>
        <v>OK</v>
      </c>
      <c r="L358" s="17" t="str">
        <f t="shared" si="65"/>
        <v>OK</v>
      </c>
      <c r="M358" s="17" t="str">
        <f t="shared" si="66"/>
        <v>OK</v>
      </c>
      <c r="N358" s="18" t="str">
        <f>IF(BO358&lt;&gt;"",
    IF(INT('Data Sheet'!$A$19)=INT('Data Sheet'!$B$19),
        --(INT('Data Sheet'!$A$19) &amp; "." &amp; BO358),
        IF(AND((--(INT('Data Sheet'!$A$19) &amp; "." &amp; BO358)&gt;=--('Data Sheet'!$A$19)), (--(INT('Data Sheet'!$A$19) &amp; "." &amp; BO358)&lt;=--('Data Sheet'!$B$19))),
            --(INT('Data Sheet'!$A$19) &amp; "." &amp; BO358),
            --(INT('Data Sheet'!$B$19) &amp; "." &amp; BO358)
        )
    ),
    IF(BN358&lt;&gt;"",
        IF(INT('Data Sheet'!$A$19)=INT('Data Sheet'!$B$19),
            --(INT('Data Sheet'!$A$19) &amp; "." &amp; LEFT(BN358,3)),
            IF(AND((--(INT('Data Sheet'!$A$19) &amp; "." &amp; LEFT(BN358,3))&gt;=--('Data Sheet'!$A$19)), (--(INT('Data Sheet'!$A$19) &amp; "." &amp; LEFT(BN358,3))&lt;=--('Data Sheet'!$B$19))),
                --(INT('Data Sheet'!$A$19) &amp; "." &amp; LEFT(BN358,3)),
                --(INT('Data Sheet'!$B$19) &amp; "." &amp; LEFT(BN358,3))
            )
        ),
        "OK"
    )
)</f>
        <v>OK</v>
      </c>
      <c r="O358" s="23" t="str">
        <f>IF(BP358&lt;&gt;"",
    IF(INT('Data Sheet'!$A$19)=INT('Data Sheet'!$B$19),
        --(INT('Data Sheet'!$A$19) &amp; "." &amp; BP358),
        IF(AND((--(INT('Data Sheet'!$A$19) &amp; "." &amp; BP358)&gt;=--('Data Sheet'!$A$19)), (--(INT('Data Sheet'!$A$19) &amp; "." &amp; BP358)&lt;=--('Data Sheet'!$B$19))),
            --(INT('Data Sheet'!$A$19) &amp; "." &amp; BP358),
            --(INT('Data Sheet'!$B$19) &amp; "." &amp; BP358)
        )
    ),
    IF(BN358&lt;&gt;"",
        IF(INT('Data Sheet'!$A$19)=INT('Data Sheet'!$B$19),
            --(INT('Data Sheet'!$A$19) &amp; "." &amp; RIGHT(BN358,3)),
            IF(AND((--(INT('Data Sheet'!$A$19) &amp; "." &amp; RIGHT(BN358,3))&gt;=--('Data Sheet'!$A$19)), (--(INT('Data Sheet'!$A$19) &amp; "." &amp; RIGHT(BN358,3))&lt;=--('Data Sheet'!$B$19))),
                --(INT('Data Sheet'!$A$19) &amp; "." &amp; RIGHT(BN358,3)),
                --(INT('Data Sheet'!$B$19) &amp; "." &amp; RIGHT(BN358,3))
            )
        ),
        "OK"
    )
)</f>
        <v>OK</v>
      </c>
      <c r="P358" s="23" t="str">
        <f>IF(BR358&lt;&gt;"",
    IF(INT('Data Sheet'!$A$19)=INT('Data Sheet'!$B$15),
        --(INT('Data Sheet'!$A$15) &amp; "." &amp; BR358),
        IF(AND((--(INT('Data Sheet'!$A$15) &amp; "." &amp; BR358)&gt;=--('Data Sheet'!$A$15)), (--(INT('Data Sheet'!$A$15) &amp; "." &amp; BR358)&lt;=--('Data Sheet'!$B$15))),
            --(INT('Data Sheet'!$A$15) &amp; "." &amp; BR358),
            --(INT('Data Sheet'!$B$15) &amp; "." &amp; BR358)
        )
    ),
    IF(BQ358&lt;&gt;"",
        IF(INT('Data Sheet'!$A$15)=INT('Data Sheet'!$B$15),
            --(INT('Data Sheet'!$A$15) &amp; "." &amp; LEFT(BQ358,3)),
            IF(AND((--(INT('Data Sheet'!$A$15) &amp; "." &amp; LEFT(BQ358,3))&gt;=--('Data Sheet'!$A$15)), (--(INT('Data Sheet'!$A$15) &amp; "." &amp; LEFT(BQ358,3))&lt;=--('Data Sheet'!$B$15))),
                --(INT('Data Sheet'!$A$15) &amp; "." &amp; LEFT(BQ358,3)),
                --(INT('Data Sheet'!$B$15) &amp; "." &amp; LEFT(BQ358,3))
            )
        ),
        "OK"
    )
)</f>
        <v>OK</v>
      </c>
      <c r="Q358" s="23" t="str">
        <f>IF(BS358&lt;&gt;"",
    IF(INT('Data Sheet'!$A$19)=INT('Data Sheet'!$B$15),
        --(INT('Data Sheet'!$A$15) &amp; "." &amp; BS358),
        IF(AND((--(INT('Data Sheet'!$A$15) &amp; "." &amp; BS358)&gt;=--('Data Sheet'!$A$15)), (--(INT('Data Sheet'!$A$15) &amp; "." &amp; BS358)&lt;=--('Data Sheet'!$B$15))),
            --(INT('Data Sheet'!$A$15) &amp; "." &amp; BS358),
            --(INT('Data Sheet'!$B$15) &amp; "." &amp; BS358)
        )
    ),
    IF(BQ358&lt;&gt;"",
        IF(INT('Data Sheet'!$A$15)=INT('Data Sheet'!$B$15),
            --(INT('Data Sheet'!$A$15) &amp; "." &amp; RIGHT(BQ358,3)),
            IF(AND((--(INT('Data Sheet'!$A$15) &amp; "." &amp; RIGHT(BQ358,3))&gt;=--('Data Sheet'!$A$15)), (--(INT('Data Sheet'!$A$15) &amp; "." &amp; RIGHT(BQ358,3))&lt;=--('Data Sheet'!$B$15))),
                --(INT('Data Sheet'!$A$15) &amp; "." &amp; RIGHT(BQ358,3)),
                --(INT('Data Sheet'!$B$15) &amp; "." &amp; RIGHT(BQ358,3))
            )
        ),
        "OK"
    )
)</f>
        <v>OK</v>
      </c>
      <c r="R358" s="19"/>
      <c r="S358" s="19"/>
      <c r="T358" s="19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1"/>
      <c r="AU358" s="21"/>
      <c r="AV358" s="21"/>
      <c r="AW358" s="22"/>
      <c r="AX358" s="99"/>
      <c r="AY358" s="20"/>
      <c r="AZ358" s="20"/>
      <c r="BA358" s="22"/>
      <c r="BB358">
        <v>350</v>
      </c>
      <c r="BC358" s="80"/>
      <c r="BD358" s="80"/>
      <c r="BE358" s="80"/>
      <c r="BF358" s="80"/>
      <c r="BG358" s="32" t="str">
        <f t="shared" si="59"/>
        <v/>
      </c>
      <c r="BH358" s="78">
        <f t="shared" si="57"/>
        <v>0</v>
      </c>
      <c r="BI358" s="2">
        <f t="shared" si="60"/>
        <v>0</v>
      </c>
      <c r="BJ358" s="2">
        <f t="shared" si="61"/>
        <v>0</v>
      </c>
      <c r="BK358" s="2">
        <f t="shared" si="58"/>
        <v>0</v>
      </c>
    </row>
    <row r="359" spans="2:63" ht="15" customHeight="1" x14ac:dyDescent="0.25">
      <c r="B359" s="14">
        <v>351</v>
      </c>
      <c r="C359" s="95" t="str">
        <f t="shared" si="62"/>
        <v/>
      </c>
      <c r="D359" s="15" t="str">
        <f t="shared" si="67"/>
        <v>OK</v>
      </c>
      <c r="E359" s="16" t="e">
        <f>VLOOKUP('Data Sheet'!$B$8,'Data Sheet'!$I$2:$J$9,2,FALSE)</f>
        <v>#N/A</v>
      </c>
      <c r="F359" s="16" t="str">
        <f t="shared" si="63"/>
        <v/>
      </c>
      <c r="G359" s="103">
        <f t="shared" si="64"/>
        <v>0</v>
      </c>
      <c r="H359" s="17" t="s">
        <v>26</v>
      </c>
      <c r="I359" s="17" t="s">
        <v>26</v>
      </c>
      <c r="J359" s="17" t="str">
        <f>IF('Data Sheet'!$B$9="NC-50","N/A","OK")</f>
        <v>OK</v>
      </c>
      <c r="K359" s="17" t="str">
        <f>IF('Data Sheet'!$B$9="NC-50","N/A","OK")</f>
        <v>OK</v>
      </c>
      <c r="L359" s="17" t="str">
        <f t="shared" si="65"/>
        <v>OK</v>
      </c>
      <c r="M359" s="17" t="str">
        <f t="shared" si="66"/>
        <v>OK</v>
      </c>
      <c r="N359" s="18" t="str">
        <f>IF(BO359&lt;&gt;"",
    IF(INT('Data Sheet'!$A$19)=INT('Data Sheet'!$B$19),
        --(INT('Data Sheet'!$A$19) &amp; "." &amp; BO359),
        IF(AND((--(INT('Data Sheet'!$A$19) &amp; "." &amp; BO359)&gt;=--('Data Sheet'!$A$19)), (--(INT('Data Sheet'!$A$19) &amp; "." &amp; BO359)&lt;=--('Data Sheet'!$B$19))),
            --(INT('Data Sheet'!$A$19) &amp; "." &amp; BO359),
            --(INT('Data Sheet'!$B$19) &amp; "." &amp; BO359)
        )
    ),
    IF(BN359&lt;&gt;"",
        IF(INT('Data Sheet'!$A$19)=INT('Data Sheet'!$B$19),
            --(INT('Data Sheet'!$A$19) &amp; "." &amp; LEFT(BN359,3)),
            IF(AND((--(INT('Data Sheet'!$A$19) &amp; "." &amp; LEFT(BN359,3))&gt;=--('Data Sheet'!$A$19)), (--(INT('Data Sheet'!$A$19) &amp; "." &amp; LEFT(BN359,3))&lt;=--('Data Sheet'!$B$19))),
                --(INT('Data Sheet'!$A$19) &amp; "." &amp; LEFT(BN359,3)),
                --(INT('Data Sheet'!$B$19) &amp; "." &amp; LEFT(BN359,3))
            )
        ),
        "OK"
    )
)</f>
        <v>OK</v>
      </c>
      <c r="O359" s="23" t="str">
        <f>IF(BP359&lt;&gt;"",
    IF(INT('Data Sheet'!$A$19)=INT('Data Sheet'!$B$19),
        --(INT('Data Sheet'!$A$19) &amp; "." &amp; BP359),
        IF(AND((--(INT('Data Sheet'!$A$19) &amp; "." &amp; BP359)&gt;=--('Data Sheet'!$A$19)), (--(INT('Data Sheet'!$A$19) &amp; "." &amp; BP359)&lt;=--('Data Sheet'!$B$19))),
            --(INT('Data Sheet'!$A$19) &amp; "." &amp; BP359),
            --(INT('Data Sheet'!$B$19) &amp; "." &amp; BP359)
        )
    ),
    IF(BN359&lt;&gt;"",
        IF(INT('Data Sheet'!$A$19)=INT('Data Sheet'!$B$19),
            --(INT('Data Sheet'!$A$19) &amp; "." &amp; RIGHT(BN359,3)),
            IF(AND((--(INT('Data Sheet'!$A$19) &amp; "." &amp; RIGHT(BN359,3))&gt;=--('Data Sheet'!$A$19)), (--(INT('Data Sheet'!$A$19) &amp; "." &amp; RIGHT(BN359,3))&lt;=--('Data Sheet'!$B$19))),
                --(INT('Data Sheet'!$A$19) &amp; "." &amp; RIGHT(BN359,3)),
                --(INT('Data Sheet'!$B$19) &amp; "." &amp; RIGHT(BN359,3))
            )
        ),
        "OK"
    )
)</f>
        <v>OK</v>
      </c>
      <c r="P359" s="23" t="str">
        <f>IF(BR359&lt;&gt;"",
    IF(INT('Data Sheet'!$A$19)=INT('Data Sheet'!$B$15),
        --(INT('Data Sheet'!$A$15) &amp; "." &amp; BR359),
        IF(AND((--(INT('Data Sheet'!$A$15) &amp; "." &amp; BR359)&gt;=--('Data Sheet'!$A$15)), (--(INT('Data Sheet'!$A$15) &amp; "." &amp; BR359)&lt;=--('Data Sheet'!$B$15))),
            --(INT('Data Sheet'!$A$15) &amp; "." &amp; BR359),
            --(INT('Data Sheet'!$B$15) &amp; "." &amp; BR359)
        )
    ),
    IF(BQ359&lt;&gt;"",
        IF(INT('Data Sheet'!$A$15)=INT('Data Sheet'!$B$15),
            --(INT('Data Sheet'!$A$15) &amp; "." &amp; LEFT(BQ359,3)),
            IF(AND((--(INT('Data Sheet'!$A$15) &amp; "." &amp; LEFT(BQ359,3))&gt;=--('Data Sheet'!$A$15)), (--(INT('Data Sheet'!$A$15) &amp; "." &amp; LEFT(BQ359,3))&lt;=--('Data Sheet'!$B$15))),
                --(INT('Data Sheet'!$A$15) &amp; "." &amp; LEFT(BQ359,3)),
                --(INT('Data Sheet'!$B$15) &amp; "." &amp; LEFT(BQ359,3))
            )
        ),
        "OK"
    )
)</f>
        <v>OK</v>
      </c>
      <c r="Q359" s="23" t="str">
        <f>IF(BS359&lt;&gt;"",
    IF(INT('Data Sheet'!$A$19)=INT('Data Sheet'!$B$15),
        --(INT('Data Sheet'!$A$15) &amp; "." &amp; BS359),
        IF(AND((--(INT('Data Sheet'!$A$15) &amp; "." &amp; BS359)&gt;=--('Data Sheet'!$A$15)), (--(INT('Data Sheet'!$A$15) &amp; "." &amp; BS359)&lt;=--('Data Sheet'!$B$15))),
            --(INT('Data Sheet'!$A$15) &amp; "." &amp; BS359),
            --(INT('Data Sheet'!$B$15) &amp; "." &amp; BS359)
        )
    ),
    IF(BQ359&lt;&gt;"",
        IF(INT('Data Sheet'!$A$15)=INT('Data Sheet'!$B$15),
            --(INT('Data Sheet'!$A$15) &amp; "." &amp; RIGHT(BQ359,3)),
            IF(AND((--(INT('Data Sheet'!$A$15) &amp; "." &amp; RIGHT(BQ359,3))&gt;=--('Data Sheet'!$A$15)), (--(INT('Data Sheet'!$A$15) &amp; "." &amp; RIGHT(BQ359,3))&lt;=--('Data Sheet'!$B$15))),
                --(INT('Data Sheet'!$A$15) &amp; "." &amp; RIGHT(BQ359,3)),
                --(INT('Data Sheet'!$B$15) &amp; "." &amp; RIGHT(BQ359,3))
            )
        ),
        "OK"
    )
)</f>
        <v>OK</v>
      </c>
      <c r="R359" s="19"/>
      <c r="S359" s="19"/>
      <c r="T359" s="19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1"/>
      <c r="AU359" s="21"/>
      <c r="AV359" s="21"/>
      <c r="AW359" s="22"/>
      <c r="AX359" s="99"/>
      <c r="AY359" s="20"/>
      <c r="AZ359" s="20"/>
      <c r="BA359" s="22"/>
      <c r="BB359">
        <v>351</v>
      </c>
      <c r="BC359" s="80"/>
      <c r="BD359" s="80"/>
      <c r="BE359" s="80"/>
      <c r="BF359" s="80"/>
      <c r="BG359" s="32" t="str">
        <f t="shared" si="59"/>
        <v/>
      </c>
      <c r="BH359" s="78">
        <f t="shared" si="57"/>
        <v>0</v>
      </c>
      <c r="BI359" s="2">
        <f t="shared" si="60"/>
        <v>0</v>
      </c>
      <c r="BJ359" s="2">
        <f t="shared" si="61"/>
        <v>0</v>
      </c>
      <c r="BK359" s="2">
        <f t="shared" si="58"/>
        <v>0</v>
      </c>
    </row>
    <row r="360" spans="2:63" ht="15" customHeight="1" x14ac:dyDescent="0.25">
      <c r="B360" s="14">
        <v>352</v>
      </c>
      <c r="C360" s="95" t="str">
        <f t="shared" si="62"/>
        <v/>
      </c>
      <c r="D360" s="15" t="str">
        <f t="shared" si="67"/>
        <v>OK</v>
      </c>
      <c r="E360" s="16" t="e">
        <f>VLOOKUP('Data Sheet'!$B$8,'Data Sheet'!$I$2:$J$9,2,FALSE)</f>
        <v>#N/A</v>
      </c>
      <c r="F360" s="16" t="str">
        <f t="shared" si="63"/>
        <v/>
      </c>
      <c r="G360" s="103">
        <f t="shared" si="64"/>
        <v>0</v>
      </c>
      <c r="H360" s="17" t="s">
        <v>26</v>
      </c>
      <c r="I360" s="17" t="s">
        <v>26</v>
      </c>
      <c r="J360" s="17" t="str">
        <f>IF('Data Sheet'!$B$9="NC-50","N/A","OK")</f>
        <v>OK</v>
      </c>
      <c r="K360" s="17" t="str">
        <f>IF('Data Sheet'!$B$9="NC-50","N/A","OK")</f>
        <v>OK</v>
      </c>
      <c r="L360" s="17" t="str">
        <f t="shared" si="65"/>
        <v>OK</v>
      </c>
      <c r="M360" s="17" t="str">
        <f t="shared" si="66"/>
        <v>OK</v>
      </c>
      <c r="N360" s="18" t="str">
        <f>IF(BO360&lt;&gt;"",
    IF(INT('Data Sheet'!$A$19)=INT('Data Sheet'!$B$19),
        --(INT('Data Sheet'!$A$19) &amp; "." &amp; BO360),
        IF(AND((--(INT('Data Sheet'!$A$19) &amp; "." &amp; BO360)&gt;=--('Data Sheet'!$A$19)), (--(INT('Data Sheet'!$A$19) &amp; "." &amp; BO360)&lt;=--('Data Sheet'!$B$19))),
            --(INT('Data Sheet'!$A$19) &amp; "." &amp; BO360),
            --(INT('Data Sheet'!$B$19) &amp; "." &amp; BO360)
        )
    ),
    IF(BN360&lt;&gt;"",
        IF(INT('Data Sheet'!$A$19)=INT('Data Sheet'!$B$19),
            --(INT('Data Sheet'!$A$19) &amp; "." &amp; LEFT(BN360,3)),
            IF(AND((--(INT('Data Sheet'!$A$19) &amp; "." &amp; LEFT(BN360,3))&gt;=--('Data Sheet'!$A$19)), (--(INT('Data Sheet'!$A$19) &amp; "." &amp; LEFT(BN360,3))&lt;=--('Data Sheet'!$B$19))),
                --(INT('Data Sheet'!$A$19) &amp; "." &amp; LEFT(BN360,3)),
                --(INT('Data Sheet'!$B$19) &amp; "." &amp; LEFT(BN360,3))
            )
        ),
        "OK"
    )
)</f>
        <v>OK</v>
      </c>
      <c r="O360" s="23" t="str">
        <f>IF(BP360&lt;&gt;"",
    IF(INT('Data Sheet'!$A$19)=INT('Data Sheet'!$B$19),
        --(INT('Data Sheet'!$A$19) &amp; "." &amp; BP360),
        IF(AND((--(INT('Data Sheet'!$A$19) &amp; "." &amp; BP360)&gt;=--('Data Sheet'!$A$19)), (--(INT('Data Sheet'!$A$19) &amp; "." &amp; BP360)&lt;=--('Data Sheet'!$B$19))),
            --(INT('Data Sheet'!$A$19) &amp; "." &amp; BP360),
            --(INT('Data Sheet'!$B$19) &amp; "." &amp; BP360)
        )
    ),
    IF(BN360&lt;&gt;"",
        IF(INT('Data Sheet'!$A$19)=INT('Data Sheet'!$B$19),
            --(INT('Data Sheet'!$A$19) &amp; "." &amp; RIGHT(BN360,3)),
            IF(AND((--(INT('Data Sheet'!$A$19) &amp; "." &amp; RIGHT(BN360,3))&gt;=--('Data Sheet'!$A$19)), (--(INT('Data Sheet'!$A$19) &amp; "." &amp; RIGHT(BN360,3))&lt;=--('Data Sheet'!$B$19))),
                --(INT('Data Sheet'!$A$19) &amp; "." &amp; RIGHT(BN360,3)),
                --(INT('Data Sheet'!$B$19) &amp; "." &amp; RIGHT(BN360,3))
            )
        ),
        "OK"
    )
)</f>
        <v>OK</v>
      </c>
      <c r="P360" s="23" t="str">
        <f>IF(BR360&lt;&gt;"",
    IF(INT('Data Sheet'!$A$19)=INT('Data Sheet'!$B$15),
        --(INT('Data Sheet'!$A$15) &amp; "." &amp; BR360),
        IF(AND((--(INT('Data Sheet'!$A$15) &amp; "." &amp; BR360)&gt;=--('Data Sheet'!$A$15)), (--(INT('Data Sheet'!$A$15) &amp; "." &amp; BR360)&lt;=--('Data Sheet'!$B$15))),
            --(INT('Data Sheet'!$A$15) &amp; "." &amp; BR360),
            --(INT('Data Sheet'!$B$15) &amp; "." &amp; BR360)
        )
    ),
    IF(BQ360&lt;&gt;"",
        IF(INT('Data Sheet'!$A$15)=INT('Data Sheet'!$B$15),
            --(INT('Data Sheet'!$A$15) &amp; "." &amp; LEFT(BQ360,3)),
            IF(AND((--(INT('Data Sheet'!$A$15) &amp; "." &amp; LEFT(BQ360,3))&gt;=--('Data Sheet'!$A$15)), (--(INT('Data Sheet'!$A$15) &amp; "." &amp; LEFT(BQ360,3))&lt;=--('Data Sheet'!$B$15))),
                --(INT('Data Sheet'!$A$15) &amp; "." &amp; LEFT(BQ360,3)),
                --(INT('Data Sheet'!$B$15) &amp; "." &amp; LEFT(BQ360,3))
            )
        ),
        "OK"
    )
)</f>
        <v>OK</v>
      </c>
      <c r="Q360" s="23" t="str">
        <f>IF(BS360&lt;&gt;"",
    IF(INT('Data Sheet'!$A$19)=INT('Data Sheet'!$B$15),
        --(INT('Data Sheet'!$A$15) &amp; "." &amp; BS360),
        IF(AND((--(INT('Data Sheet'!$A$15) &amp; "." &amp; BS360)&gt;=--('Data Sheet'!$A$15)), (--(INT('Data Sheet'!$A$15) &amp; "." &amp; BS360)&lt;=--('Data Sheet'!$B$15))),
            --(INT('Data Sheet'!$A$15) &amp; "." &amp; BS360),
            --(INT('Data Sheet'!$B$15) &amp; "." &amp; BS360)
        )
    ),
    IF(BQ360&lt;&gt;"",
        IF(INT('Data Sheet'!$A$15)=INT('Data Sheet'!$B$15),
            --(INT('Data Sheet'!$A$15) &amp; "." &amp; RIGHT(BQ360,3)),
            IF(AND((--(INT('Data Sheet'!$A$15) &amp; "." &amp; RIGHT(BQ360,3))&gt;=--('Data Sheet'!$A$15)), (--(INT('Data Sheet'!$A$15) &amp; "." &amp; RIGHT(BQ360,3))&lt;=--('Data Sheet'!$B$15))),
                --(INT('Data Sheet'!$A$15) &amp; "." &amp; RIGHT(BQ360,3)),
                --(INT('Data Sheet'!$B$15) &amp; "." &amp; RIGHT(BQ360,3))
            )
        ),
        "OK"
    )
)</f>
        <v>OK</v>
      </c>
      <c r="R360" s="19"/>
      <c r="S360" s="19"/>
      <c r="T360" s="19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1"/>
      <c r="AU360" s="21"/>
      <c r="AV360" s="21"/>
      <c r="AW360" s="22"/>
      <c r="AX360" s="99"/>
      <c r="AY360" s="20"/>
      <c r="AZ360" s="20"/>
      <c r="BA360" s="22"/>
      <c r="BB360">
        <v>352</v>
      </c>
      <c r="BC360" s="80"/>
      <c r="BD360" s="80"/>
      <c r="BE360" s="80"/>
      <c r="BF360" s="80"/>
      <c r="BG360" s="32" t="str">
        <f t="shared" si="59"/>
        <v/>
      </c>
      <c r="BH360" s="78">
        <f t="shared" si="57"/>
        <v>0</v>
      </c>
      <c r="BI360" s="2">
        <f t="shared" si="60"/>
        <v>0</v>
      </c>
      <c r="BJ360" s="2">
        <f t="shared" si="61"/>
        <v>0</v>
      </c>
      <c r="BK360" s="2">
        <f t="shared" si="58"/>
        <v>0</v>
      </c>
    </row>
    <row r="361" spans="2:63" ht="15" customHeight="1" x14ac:dyDescent="0.25">
      <c r="B361" s="14">
        <v>353</v>
      </c>
      <c r="C361" s="95" t="str">
        <f t="shared" si="62"/>
        <v/>
      </c>
      <c r="D361" s="15" t="str">
        <f t="shared" si="67"/>
        <v>OK</v>
      </c>
      <c r="E361" s="16" t="e">
        <f>VLOOKUP('Data Sheet'!$B$8,'Data Sheet'!$I$2:$J$9,2,FALSE)</f>
        <v>#N/A</v>
      </c>
      <c r="F361" s="16" t="str">
        <f t="shared" si="63"/>
        <v/>
      </c>
      <c r="G361" s="103">
        <f t="shared" si="64"/>
        <v>0</v>
      </c>
      <c r="H361" s="17" t="s">
        <v>26</v>
      </c>
      <c r="I361" s="17" t="s">
        <v>26</v>
      </c>
      <c r="J361" s="17" t="str">
        <f>IF('Data Sheet'!$B$9="NC-50","N/A","OK")</f>
        <v>OK</v>
      </c>
      <c r="K361" s="17" t="str">
        <f>IF('Data Sheet'!$B$9="NC-50","N/A","OK")</f>
        <v>OK</v>
      </c>
      <c r="L361" s="17" t="str">
        <f t="shared" si="65"/>
        <v>OK</v>
      </c>
      <c r="M361" s="17" t="str">
        <f t="shared" si="66"/>
        <v>OK</v>
      </c>
      <c r="N361" s="18" t="str">
        <f>IF(BO361&lt;&gt;"",
    IF(INT('Data Sheet'!$A$19)=INT('Data Sheet'!$B$19),
        --(INT('Data Sheet'!$A$19) &amp; "." &amp; BO361),
        IF(AND((--(INT('Data Sheet'!$A$19) &amp; "." &amp; BO361)&gt;=--('Data Sheet'!$A$19)), (--(INT('Data Sheet'!$A$19) &amp; "." &amp; BO361)&lt;=--('Data Sheet'!$B$19))),
            --(INT('Data Sheet'!$A$19) &amp; "." &amp; BO361),
            --(INT('Data Sheet'!$B$19) &amp; "." &amp; BO361)
        )
    ),
    IF(BN361&lt;&gt;"",
        IF(INT('Data Sheet'!$A$19)=INT('Data Sheet'!$B$19),
            --(INT('Data Sheet'!$A$19) &amp; "." &amp; LEFT(BN361,3)),
            IF(AND((--(INT('Data Sheet'!$A$19) &amp; "." &amp; LEFT(BN361,3))&gt;=--('Data Sheet'!$A$19)), (--(INT('Data Sheet'!$A$19) &amp; "." &amp; LEFT(BN361,3))&lt;=--('Data Sheet'!$B$19))),
                --(INT('Data Sheet'!$A$19) &amp; "." &amp; LEFT(BN361,3)),
                --(INT('Data Sheet'!$B$19) &amp; "." &amp; LEFT(BN361,3))
            )
        ),
        "OK"
    )
)</f>
        <v>OK</v>
      </c>
      <c r="O361" s="23" t="str">
        <f>IF(BP361&lt;&gt;"",
    IF(INT('Data Sheet'!$A$19)=INT('Data Sheet'!$B$19),
        --(INT('Data Sheet'!$A$19) &amp; "." &amp; BP361),
        IF(AND((--(INT('Data Sheet'!$A$19) &amp; "." &amp; BP361)&gt;=--('Data Sheet'!$A$19)), (--(INT('Data Sheet'!$A$19) &amp; "." &amp; BP361)&lt;=--('Data Sheet'!$B$19))),
            --(INT('Data Sheet'!$A$19) &amp; "." &amp; BP361),
            --(INT('Data Sheet'!$B$19) &amp; "." &amp; BP361)
        )
    ),
    IF(BN361&lt;&gt;"",
        IF(INT('Data Sheet'!$A$19)=INT('Data Sheet'!$B$19),
            --(INT('Data Sheet'!$A$19) &amp; "." &amp; RIGHT(BN361,3)),
            IF(AND((--(INT('Data Sheet'!$A$19) &amp; "." &amp; RIGHT(BN361,3))&gt;=--('Data Sheet'!$A$19)), (--(INT('Data Sheet'!$A$19) &amp; "." &amp; RIGHT(BN361,3))&lt;=--('Data Sheet'!$B$19))),
                --(INT('Data Sheet'!$A$19) &amp; "." &amp; RIGHT(BN361,3)),
                --(INT('Data Sheet'!$B$19) &amp; "." &amp; RIGHT(BN361,3))
            )
        ),
        "OK"
    )
)</f>
        <v>OK</v>
      </c>
      <c r="P361" s="23" t="str">
        <f>IF(BR361&lt;&gt;"",
    IF(INT('Data Sheet'!$A$19)=INT('Data Sheet'!$B$15),
        --(INT('Data Sheet'!$A$15) &amp; "." &amp; BR361),
        IF(AND((--(INT('Data Sheet'!$A$15) &amp; "." &amp; BR361)&gt;=--('Data Sheet'!$A$15)), (--(INT('Data Sheet'!$A$15) &amp; "." &amp; BR361)&lt;=--('Data Sheet'!$B$15))),
            --(INT('Data Sheet'!$A$15) &amp; "." &amp; BR361),
            --(INT('Data Sheet'!$B$15) &amp; "." &amp; BR361)
        )
    ),
    IF(BQ361&lt;&gt;"",
        IF(INT('Data Sheet'!$A$15)=INT('Data Sheet'!$B$15),
            --(INT('Data Sheet'!$A$15) &amp; "." &amp; LEFT(BQ361,3)),
            IF(AND((--(INT('Data Sheet'!$A$15) &amp; "." &amp; LEFT(BQ361,3))&gt;=--('Data Sheet'!$A$15)), (--(INT('Data Sheet'!$A$15) &amp; "." &amp; LEFT(BQ361,3))&lt;=--('Data Sheet'!$B$15))),
                --(INT('Data Sheet'!$A$15) &amp; "." &amp; LEFT(BQ361,3)),
                --(INT('Data Sheet'!$B$15) &amp; "." &amp; LEFT(BQ361,3))
            )
        ),
        "OK"
    )
)</f>
        <v>OK</v>
      </c>
      <c r="Q361" s="23" t="str">
        <f>IF(BS361&lt;&gt;"",
    IF(INT('Data Sheet'!$A$19)=INT('Data Sheet'!$B$15),
        --(INT('Data Sheet'!$A$15) &amp; "." &amp; BS361),
        IF(AND((--(INT('Data Sheet'!$A$15) &amp; "." &amp; BS361)&gt;=--('Data Sheet'!$A$15)), (--(INT('Data Sheet'!$A$15) &amp; "." &amp; BS361)&lt;=--('Data Sheet'!$B$15))),
            --(INT('Data Sheet'!$A$15) &amp; "." &amp; BS361),
            --(INT('Data Sheet'!$B$15) &amp; "." &amp; BS361)
        )
    ),
    IF(BQ361&lt;&gt;"",
        IF(INT('Data Sheet'!$A$15)=INT('Data Sheet'!$B$15),
            --(INT('Data Sheet'!$A$15) &amp; "." &amp; RIGHT(BQ361,3)),
            IF(AND((--(INT('Data Sheet'!$A$15) &amp; "." &amp; RIGHT(BQ361,3))&gt;=--('Data Sheet'!$A$15)), (--(INT('Data Sheet'!$A$15) &amp; "." &amp; RIGHT(BQ361,3))&lt;=--('Data Sheet'!$B$15))),
                --(INT('Data Sheet'!$A$15) &amp; "." &amp; RIGHT(BQ361,3)),
                --(INT('Data Sheet'!$B$15) &amp; "." &amp; RIGHT(BQ361,3))
            )
        ),
        "OK"
    )
)</f>
        <v>OK</v>
      </c>
      <c r="R361" s="19"/>
      <c r="S361" s="19"/>
      <c r="T361" s="19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1"/>
      <c r="AU361" s="21"/>
      <c r="AV361" s="21"/>
      <c r="AW361" s="22"/>
      <c r="AX361" s="99"/>
      <c r="AY361" s="20"/>
      <c r="AZ361" s="20"/>
      <c r="BA361" s="22"/>
      <c r="BB361">
        <v>353</v>
      </c>
      <c r="BC361" s="80"/>
      <c r="BD361" s="80"/>
      <c r="BE361" s="80"/>
      <c r="BF361" s="80"/>
      <c r="BG361" s="32" t="str">
        <f t="shared" si="59"/>
        <v/>
      </c>
      <c r="BH361" s="78">
        <f t="shared" si="57"/>
        <v>0</v>
      </c>
      <c r="BI361" s="2">
        <f t="shared" si="60"/>
        <v>0</v>
      </c>
      <c r="BJ361" s="2">
        <f t="shared" si="61"/>
        <v>0</v>
      </c>
      <c r="BK361" s="2">
        <f t="shared" si="58"/>
        <v>0</v>
      </c>
    </row>
    <row r="362" spans="2:63" ht="15" customHeight="1" x14ac:dyDescent="0.25">
      <c r="B362" s="14">
        <v>354</v>
      </c>
      <c r="C362" s="95" t="str">
        <f t="shared" si="62"/>
        <v/>
      </c>
      <c r="D362" s="15" t="str">
        <f t="shared" si="67"/>
        <v>OK</v>
      </c>
      <c r="E362" s="16" t="e">
        <f>VLOOKUP('Data Sheet'!$B$8,'Data Sheet'!$I$2:$J$9,2,FALSE)</f>
        <v>#N/A</v>
      </c>
      <c r="F362" s="16" t="str">
        <f t="shared" si="63"/>
        <v/>
      </c>
      <c r="G362" s="103">
        <f t="shared" si="64"/>
        <v>0</v>
      </c>
      <c r="H362" s="17" t="s">
        <v>26</v>
      </c>
      <c r="I362" s="17" t="s">
        <v>26</v>
      </c>
      <c r="J362" s="17" t="str">
        <f>IF('Data Sheet'!$B$9="NC-50","N/A","OK")</f>
        <v>OK</v>
      </c>
      <c r="K362" s="17" t="str">
        <f>IF('Data Sheet'!$B$9="NC-50","N/A","OK")</f>
        <v>OK</v>
      </c>
      <c r="L362" s="17" t="str">
        <f t="shared" si="65"/>
        <v>OK</v>
      </c>
      <c r="M362" s="17" t="str">
        <f t="shared" si="66"/>
        <v>OK</v>
      </c>
      <c r="N362" s="18" t="str">
        <f>IF(BO362&lt;&gt;"",
    IF(INT('Data Sheet'!$A$19)=INT('Data Sheet'!$B$19),
        --(INT('Data Sheet'!$A$19) &amp; "." &amp; BO362),
        IF(AND((--(INT('Data Sheet'!$A$19) &amp; "." &amp; BO362)&gt;=--('Data Sheet'!$A$19)), (--(INT('Data Sheet'!$A$19) &amp; "." &amp; BO362)&lt;=--('Data Sheet'!$B$19))),
            --(INT('Data Sheet'!$A$19) &amp; "." &amp; BO362),
            --(INT('Data Sheet'!$B$19) &amp; "." &amp; BO362)
        )
    ),
    IF(BN362&lt;&gt;"",
        IF(INT('Data Sheet'!$A$19)=INT('Data Sheet'!$B$19),
            --(INT('Data Sheet'!$A$19) &amp; "." &amp; LEFT(BN362,3)),
            IF(AND((--(INT('Data Sheet'!$A$19) &amp; "." &amp; LEFT(BN362,3))&gt;=--('Data Sheet'!$A$19)), (--(INT('Data Sheet'!$A$19) &amp; "." &amp; LEFT(BN362,3))&lt;=--('Data Sheet'!$B$19))),
                --(INT('Data Sheet'!$A$19) &amp; "." &amp; LEFT(BN362,3)),
                --(INT('Data Sheet'!$B$19) &amp; "." &amp; LEFT(BN362,3))
            )
        ),
        "OK"
    )
)</f>
        <v>OK</v>
      </c>
      <c r="O362" s="23" t="str">
        <f>IF(BP362&lt;&gt;"",
    IF(INT('Data Sheet'!$A$19)=INT('Data Sheet'!$B$19),
        --(INT('Data Sheet'!$A$19) &amp; "." &amp; BP362),
        IF(AND((--(INT('Data Sheet'!$A$19) &amp; "." &amp; BP362)&gt;=--('Data Sheet'!$A$19)), (--(INT('Data Sheet'!$A$19) &amp; "." &amp; BP362)&lt;=--('Data Sheet'!$B$19))),
            --(INT('Data Sheet'!$A$19) &amp; "." &amp; BP362),
            --(INT('Data Sheet'!$B$19) &amp; "." &amp; BP362)
        )
    ),
    IF(BN362&lt;&gt;"",
        IF(INT('Data Sheet'!$A$19)=INT('Data Sheet'!$B$19),
            --(INT('Data Sheet'!$A$19) &amp; "." &amp; RIGHT(BN362,3)),
            IF(AND((--(INT('Data Sheet'!$A$19) &amp; "." &amp; RIGHT(BN362,3))&gt;=--('Data Sheet'!$A$19)), (--(INT('Data Sheet'!$A$19) &amp; "." &amp; RIGHT(BN362,3))&lt;=--('Data Sheet'!$B$19))),
                --(INT('Data Sheet'!$A$19) &amp; "." &amp; RIGHT(BN362,3)),
                --(INT('Data Sheet'!$B$19) &amp; "." &amp; RIGHT(BN362,3))
            )
        ),
        "OK"
    )
)</f>
        <v>OK</v>
      </c>
      <c r="P362" s="23" t="str">
        <f>IF(BR362&lt;&gt;"",
    IF(INT('Data Sheet'!$A$19)=INT('Data Sheet'!$B$15),
        --(INT('Data Sheet'!$A$15) &amp; "." &amp; BR362),
        IF(AND((--(INT('Data Sheet'!$A$15) &amp; "." &amp; BR362)&gt;=--('Data Sheet'!$A$15)), (--(INT('Data Sheet'!$A$15) &amp; "." &amp; BR362)&lt;=--('Data Sheet'!$B$15))),
            --(INT('Data Sheet'!$A$15) &amp; "." &amp; BR362),
            --(INT('Data Sheet'!$B$15) &amp; "." &amp; BR362)
        )
    ),
    IF(BQ362&lt;&gt;"",
        IF(INT('Data Sheet'!$A$15)=INT('Data Sheet'!$B$15),
            --(INT('Data Sheet'!$A$15) &amp; "." &amp; LEFT(BQ362,3)),
            IF(AND((--(INT('Data Sheet'!$A$15) &amp; "." &amp; LEFT(BQ362,3))&gt;=--('Data Sheet'!$A$15)), (--(INT('Data Sheet'!$A$15) &amp; "." &amp; LEFT(BQ362,3))&lt;=--('Data Sheet'!$B$15))),
                --(INT('Data Sheet'!$A$15) &amp; "." &amp; LEFT(BQ362,3)),
                --(INT('Data Sheet'!$B$15) &amp; "." &amp; LEFT(BQ362,3))
            )
        ),
        "OK"
    )
)</f>
        <v>OK</v>
      </c>
      <c r="Q362" s="23" t="str">
        <f>IF(BS362&lt;&gt;"",
    IF(INT('Data Sheet'!$A$19)=INT('Data Sheet'!$B$15),
        --(INT('Data Sheet'!$A$15) &amp; "." &amp; BS362),
        IF(AND((--(INT('Data Sheet'!$A$15) &amp; "." &amp; BS362)&gt;=--('Data Sheet'!$A$15)), (--(INT('Data Sheet'!$A$15) &amp; "." &amp; BS362)&lt;=--('Data Sheet'!$B$15))),
            --(INT('Data Sheet'!$A$15) &amp; "." &amp; BS362),
            --(INT('Data Sheet'!$B$15) &amp; "." &amp; BS362)
        )
    ),
    IF(BQ362&lt;&gt;"",
        IF(INT('Data Sheet'!$A$15)=INT('Data Sheet'!$B$15),
            --(INT('Data Sheet'!$A$15) &amp; "." &amp; RIGHT(BQ362,3)),
            IF(AND((--(INT('Data Sheet'!$A$15) &amp; "." &amp; RIGHT(BQ362,3))&gt;=--('Data Sheet'!$A$15)), (--(INT('Data Sheet'!$A$15) &amp; "." &amp; RIGHT(BQ362,3))&lt;=--('Data Sheet'!$B$15))),
                --(INT('Data Sheet'!$A$15) &amp; "." &amp; RIGHT(BQ362,3)),
                --(INT('Data Sheet'!$B$15) &amp; "." &amp; RIGHT(BQ362,3))
            )
        ),
        "OK"
    )
)</f>
        <v>OK</v>
      </c>
      <c r="R362" s="19"/>
      <c r="S362" s="19"/>
      <c r="T362" s="19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1"/>
      <c r="AU362" s="21"/>
      <c r="AV362" s="21"/>
      <c r="AW362" s="22"/>
      <c r="AX362" s="99"/>
      <c r="AY362" s="20"/>
      <c r="AZ362" s="20"/>
      <c r="BA362" s="22"/>
      <c r="BB362">
        <v>354</v>
      </c>
      <c r="BC362" s="80"/>
      <c r="BD362" s="80"/>
      <c r="BE362" s="80"/>
      <c r="BF362" s="80"/>
      <c r="BG362" s="32" t="str">
        <f t="shared" si="59"/>
        <v/>
      </c>
      <c r="BH362" s="78">
        <f t="shared" si="57"/>
        <v>0</v>
      </c>
      <c r="BI362" s="2">
        <f t="shared" si="60"/>
        <v>0</v>
      </c>
      <c r="BJ362" s="2">
        <f t="shared" si="61"/>
        <v>0</v>
      </c>
      <c r="BK362" s="2">
        <f t="shared" si="58"/>
        <v>0</v>
      </c>
    </row>
    <row r="363" spans="2:63" ht="15" customHeight="1" x14ac:dyDescent="0.25">
      <c r="B363" s="14">
        <v>355</v>
      </c>
      <c r="C363" s="95" t="str">
        <f t="shared" si="62"/>
        <v/>
      </c>
      <c r="D363" s="15" t="str">
        <f t="shared" si="67"/>
        <v>OK</v>
      </c>
      <c r="E363" s="16" t="e">
        <f>VLOOKUP('Data Sheet'!$B$8,'Data Sheet'!$I$2:$J$9,2,FALSE)</f>
        <v>#N/A</v>
      </c>
      <c r="F363" s="16" t="str">
        <f t="shared" si="63"/>
        <v/>
      </c>
      <c r="G363" s="103">
        <f t="shared" si="64"/>
        <v>0</v>
      </c>
      <c r="H363" s="17" t="s">
        <v>26</v>
      </c>
      <c r="I363" s="17" t="s">
        <v>26</v>
      </c>
      <c r="J363" s="17" t="str">
        <f>IF('Data Sheet'!$B$9="NC-50","N/A","OK")</f>
        <v>OK</v>
      </c>
      <c r="K363" s="17" t="str">
        <f>IF('Data Sheet'!$B$9="NC-50","N/A","OK")</f>
        <v>OK</v>
      </c>
      <c r="L363" s="17" t="str">
        <f t="shared" si="65"/>
        <v>OK</v>
      </c>
      <c r="M363" s="17" t="str">
        <f t="shared" si="66"/>
        <v>OK</v>
      </c>
      <c r="N363" s="18" t="str">
        <f>IF(BO363&lt;&gt;"",
    IF(INT('Data Sheet'!$A$19)=INT('Data Sheet'!$B$19),
        --(INT('Data Sheet'!$A$19) &amp; "." &amp; BO363),
        IF(AND((--(INT('Data Sheet'!$A$19) &amp; "." &amp; BO363)&gt;=--('Data Sheet'!$A$19)), (--(INT('Data Sheet'!$A$19) &amp; "." &amp; BO363)&lt;=--('Data Sheet'!$B$19))),
            --(INT('Data Sheet'!$A$19) &amp; "." &amp; BO363),
            --(INT('Data Sheet'!$B$19) &amp; "." &amp; BO363)
        )
    ),
    IF(BN363&lt;&gt;"",
        IF(INT('Data Sheet'!$A$19)=INT('Data Sheet'!$B$19),
            --(INT('Data Sheet'!$A$19) &amp; "." &amp; LEFT(BN363,3)),
            IF(AND((--(INT('Data Sheet'!$A$19) &amp; "." &amp; LEFT(BN363,3))&gt;=--('Data Sheet'!$A$19)), (--(INT('Data Sheet'!$A$19) &amp; "." &amp; LEFT(BN363,3))&lt;=--('Data Sheet'!$B$19))),
                --(INT('Data Sheet'!$A$19) &amp; "." &amp; LEFT(BN363,3)),
                --(INT('Data Sheet'!$B$19) &amp; "." &amp; LEFT(BN363,3))
            )
        ),
        "OK"
    )
)</f>
        <v>OK</v>
      </c>
      <c r="O363" s="23" t="str">
        <f>IF(BP363&lt;&gt;"",
    IF(INT('Data Sheet'!$A$19)=INT('Data Sheet'!$B$19),
        --(INT('Data Sheet'!$A$19) &amp; "." &amp; BP363),
        IF(AND((--(INT('Data Sheet'!$A$19) &amp; "." &amp; BP363)&gt;=--('Data Sheet'!$A$19)), (--(INT('Data Sheet'!$A$19) &amp; "." &amp; BP363)&lt;=--('Data Sheet'!$B$19))),
            --(INT('Data Sheet'!$A$19) &amp; "." &amp; BP363),
            --(INT('Data Sheet'!$B$19) &amp; "." &amp; BP363)
        )
    ),
    IF(BN363&lt;&gt;"",
        IF(INT('Data Sheet'!$A$19)=INT('Data Sheet'!$B$19),
            --(INT('Data Sheet'!$A$19) &amp; "." &amp; RIGHT(BN363,3)),
            IF(AND((--(INT('Data Sheet'!$A$19) &amp; "." &amp; RIGHT(BN363,3))&gt;=--('Data Sheet'!$A$19)), (--(INT('Data Sheet'!$A$19) &amp; "." &amp; RIGHT(BN363,3))&lt;=--('Data Sheet'!$B$19))),
                --(INT('Data Sheet'!$A$19) &amp; "." &amp; RIGHT(BN363,3)),
                --(INT('Data Sheet'!$B$19) &amp; "." &amp; RIGHT(BN363,3))
            )
        ),
        "OK"
    )
)</f>
        <v>OK</v>
      </c>
      <c r="P363" s="23" t="str">
        <f>IF(BR363&lt;&gt;"",
    IF(INT('Data Sheet'!$A$19)=INT('Data Sheet'!$B$15),
        --(INT('Data Sheet'!$A$15) &amp; "." &amp; BR363),
        IF(AND((--(INT('Data Sheet'!$A$15) &amp; "." &amp; BR363)&gt;=--('Data Sheet'!$A$15)), (--(INT('Data Sheet'!$A$15) &amp; "." &amp; BR363)&lt;=--('Data Sheet'!$B$15))),
            --(INT('Data Sheet'!$A$15) &amp; "." &amp; BR363),
            --(INT('Data Sheet'!$B$15) &amp; "." &amp; BR363)
        )
    ),
    IF(BQ363&lt;&gt;"",
        IF(INT('Data Sheet'!$A$15)=INT('Data Sheet'!$B$15),
            --(INT('Data Sheet'!$A$15) &amp; "." &amp; LEFT(BQ363,3)),
            IF(AND((--(INT('Data Sheet'!$A$15) &amp; "." &amp; LEFT(BQ363,3))&gt;=--('Data Sheet'!$A$15)), (--(INT('Data Sheet'!$A$15) &amp; "." &amp; LEFT(BQ363,3))&lt;=--('Data Sheet'!$B$15))),
                --(INT('Data Sheet'!$A$15) &amp; "." &amp; LEFT(BQ363,3)),
                --(INT('Data Sheet'!$B$15) &amp; "." &amp; LEFT(BQ363,3))
            )
        ),
        "OK"
    )
)</f>
        <v>OK</v>
      </c>
      <c r="Q363" s="23" t="str">
        <f>IF(BS363&lt;&gt;"",
    IF(INT('Data Sheet'!$A$19)=INT('Data Sheet'!$B$15),
        --(INT('Data Sheet'!$A$15) &amp; "." &amp; BS363),
        IF(AND((--(INT('Data Sheet'!$A$15) &amp; "." &amp; BS363)&gt;=--('Data Sheet'!$A$15)), (--(INT('Data Sheet'!$A$15) &amp; "." &amp; BS363)&lt;=--('Data Sheet'!$B$15))),
            --(INT('Data Sheet'!$A$15) &amp; "." &amp; BS363),
            --(INT('Data Sheet'!$B$15) &amp; "." &amp; BS363)
        )
    ),
    IF(BQ363&lt;&gt;"",
        IF(INT('Data Sheet'!$A$15)=INT('Data Sheet'!$B$15),
            --(INT('Data Sheet'!$A$15) &amp; "." &amp; RIGHT(BQ363,3)),
            IF(AND((--(INT('Data Sheet'!$A$15) &amp; "." &amp; RIGHT(BQ363,3))&gt;=--('Data Sheet'!$A$15)), (--(INT('Data Sheet'!$A$15) &amp; "." &amp; RIGHT(BQ363,3))&lt;=--('Data Sheet'!$B$15))),
                --(INT('Data Sheet'!$A$15) &amp; "." &amp; RIGHT(BQ363,3)),
                --(INT('Data Sheet'!$B$15) &amp; "." &amp; RIGHT(BQ363,3))
            )
        ),
        "OK"
    )
)</f>
        <v>OK</v>
      </c>
      <c r="R363" s="19"/>
      <c r="S363" s="19"/>
      <c r="T363" s="19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1"/>
      <c r="AU363" s="21"/>
      <c r="AV363" s="21"/>
      <c r="AW363" s="22"/>
      <c r="AX363" s="99"/>
      <c r="AY363" s="20"/>
      <c r="AZ363" s="20"/>
      <c r="BA363" s="22"/>
      <c r="BB363">
        <v>355</v>
      </c>
      <c r="BC363" s="80"/>
      <c r="BD363" s="80"/>
      <c r="BE363" s="80"/>
      <c r="BF363" s="80"/>
      <c r="BG363" s="32" t="str">
        <f t="shared" si="59"/>
        <v/>
      </c>
      <c r="BH363" s="78">
        <f t="shared" si="57"/>
        <v>0</v>
      </c>
      <c r="BI363" s="2">
        <f t="shared" si="60"/>
        <v>0</v>
      </c>
      <c r="BJ363" s="2">
        <f t="shared" si="61"/>
        <v>0</v>
      </c>
      <c r="BK363" s="2">
        <f t="shared" si="58"/>
        <v>0</v>
      </c>
    </row>
    <row r="364" spans="2:63" ht="15" customHeight="1" x14ac:dyDescent="0.25">
      <c r="B364" s="14">
        <v>356</v>
      </c>
      <c r="C364" s="95" t="str">
        <f t="shared" si="62"/>
        <v/>
      </c>
      <c r="D364" s="15" t="str">
        <f t="shared" si="67"/>
        <v>OK</v>
      </c>
      <c r="E364" s="16" t="e">
        <f>VLOOKUP('Data Sheet'!$B$8,'Data Sheet'!$I$2:$J$9,2,FALSE)</f>
        <v>#N/A</v>
      </c>
      <c r="F364" s="16" t="str">
        <f t="shared" si="63"/>
        <v/>
      </c>
      <c r="G364" s="103">
        <f t="shared" si="64"/>
        <v>0</v>
      </c>
      <c r="H364" s="17" t="s">
        <v>26</v>
      </c>
      <c r="I364" s="17" t="s">
        <v>26</v>
      </c>
      <c r="J364" s="17" t="str">
        <f>IF('Data Sheet'!$B$9="NC-50","N/A","OK")</f>
        <v>OK</v>
      </c>
      <c r="K364" s="17" t="str">
        <f>IF('Data Sheet'!$B$9="NC-50","N/A","OK")</f>
        <v>OK</v>
      </c>
      <c r="L364" s="17" t="str">
        <f t="shared" si="65"/>
        <v>OK</v>
      </c>
      <c r="M364" s="17" t="str">
        <f t="shared" si="66"/>
        <v>OK</v>
      </c>
      <c r="N364" s="18" t="str">
        <f>IF(BO364&lt;&gt;"",
    IF(INT('Data Sheet'!$A$19)=INT('Data Sheet'!$B$19),
        --(INT('Data Sheet'!$A$19) &amp; "." &amp; BO364),
        IF(AND((--(INT('Data Sheet'!$A$19) &amp; "." &amp; BO364)&gt;=--('Data Sheet'!$A$19)), (--(INT('Data Sheet'!$A$19) &amp; "." &amp; BO364)&lt;=--('Data Sheet'!$B$19))),
            --(INT('Data Sheet'!$A$19) &amp; "." &amp; BO364),
            --(INT('Data Sheet'!$B$19) &amp; "." &amp; BO364)
        )
    ),
    IF(BN364&lt;&gt;"",
        IF(INT('Data Sheet'!$A$19)=INT('Data Sheet'!$B$19),
            --(INT('Data Sheet'!$A$19) &amp; "." &amp; LEFT(BN364,3)),
            IF(AND((--(INT('Data Sheet'!$A$19) &amp; "." &amp; LEFT(BN364,3))&gt;=--('Data Sheet'!$A$19)), (--(INT('Data Sheet'!$A$19) &amp; "." &amp; LEFT(BN364,3))&lt;=--('Data Sheet'!$B$19))),
                --(INT('Data Sheet'!$A$19) &amp; "." &amp; LEFT(BN364,3)),
                --(INT('Data Sheet'!$B$19) &amp; "." &amp; LEFT(BN364,3))
            )
        ),
        "OK"
    )
)</f>
        <v>OK</v>
      </c>
      <c r="O364" s="23" t="str">
        <f>IF(BP364&lt;&gt;"",
    IF(INT('Data Sheet'!$A$19)=INT('Data Sheet'!$B$19),
        --(INT('Data Sheet'!$A$19) &amp; "." &amp; BP364),
        IF(AND((--(INT('Data Sheet'!$A$19) &amp; "." &amp; BP364)&gt;=--('Data Sheet'!$A$19)), (--(INT('Data Sheet'!$A$19) &amp; "." &amp; BP364)&lt;=--('Data Sheet'!$B$19))),
            --(INT('Data Sheet'!$A$19) &amp; "." &amp; BP364),
            --(INT('Data Sheet'!$B$19) &amp; "." &amp; BP364)
        )
    ),
    IF(BN364&lt;&gt;"",
        IF(INT('Data Sheet'!$A$19)=INT('Data Sheet'!$B$19),
            --(INT('Data Sheet'!$A$19) &amp; "." &amp; RIGHT(BN364,3)),
            IF(AND((--(INT('Data Sheet'!$A$19) &amp; "." &amp; RIGHT(BN364,3))&gt;=--('Data Sheet'!$A$19)), (--(INT('Data Sheet'!$A$19) &amp; "." &amp; RIGHT(BN364,3))&lt;=--('Data Sheet'!$B$19))),
                --(INT('Data Sheet'!$A$19) &amp; "." &amp; RIGHT(BN364,3)),
                --(INT('Data Sheet'!$B$19) &amp; "." &amp; RIGHT(BN364,3))
            )
        ),
        "OK"
    )
)</f>
        <v>OK</v>
      </c>
      <c r="P364" s="23" t="str">
        <f>IF(BR364&lt;&gt;"",
    IF(INT('Data Sheet'!$A$19)=INT('Data Sheet'!$B$15),
        --(INT('Data Sheet'!$A$15) &amp; "." &amp; BR364),
        IF(AND((--(INT('Data Sheet'!$A$15) &amp; "." &amp; BR364)&gt;=--('Data Sheet'!$A$15)), (--(INT('Data Sheet'!$A$15) &amp; "." &amp; BR364)&lt;=--('Data Sheet'!$B$15))),
            --(INT('Data Sheet'!$A$15) &amp; "." &amp; BR364),
            --(INT('Data Sheet'!$B$15) &amp; "." &amp; BR364)
        )
    ),
    IF(BQ364&lt;&gt;"",
        IF(INT('Data Sheet'!$A$15)=INT('Data Sheet'!$B$15),
            --(INT('Data Sheet'!$A$15) &amp; "." &amp; LEFT(BQ364,3)),
            IF(AND((--(INT('Data Sheet'!$A$15) &amp; "." &amp; LEFT(BQ364,3))&gt;=--('Data Sheet'!$A$15)), (--(INT('Data Sheet'!$A$15) &amp; "." &amp; LEFT(BQ364,3))&lt;=--('Data Sheet'!$B$15))),
                --(INT('Data Sheet'!$A$15) &amp; "." &amp; LEFT(BQ364,3)),
                --(INT('Data Sheet'!$B$15) &amp; "." &amp; LEFT(BQ364,3))
            )
        ),
        "OK"
    )
)</f>
        <v>OK</v>
      </c>
      <c r="Q364" s="23" t="str">
        <f>IF(BS364&lt;&gt;"",
    IF(INT('Data Sheet'!$A$19)=INT('Data Sheet'!$B$15),
        --(INT('Data Sheet'!$A$15) &amp; "." &amp; BS364),
        IF(AND((--(INT('Data Sheet'!$A$15) &amp; "." &amp; BS364)&gt;=--('Data Sheet'!$A$15)), (--(INT('Data Sheet'!$A$15) &amp; "." &amp; BS364)&lt;=--('Data Sheet'!$B$15))),
            --(INT('Data Sheet'!$A$15) &amp; "." &amp; BS364),
            --(INT('Data Sheet'!$B$15) &amp; "." &amp; BS364)
        )
    ),
    IF(BQ364&lt;&gt;"",
        IF(INT('Data Sheet'!$A$15)=INT('Data Sheet'!$B$15),
            --(INT('Data Sheet'!$A$15) &amp; "." &amp; RIGHT(BQ364,3)),
            IF(AND((--(INT('Data Sheet'!$A$15) &amp; "." &amp; RIGHT(BQ364,3))&gt;=--('Data Sheet'!$A$15)), (--(INT('Data Sheet'!$A$15) &amp; "." &amp; RIGHT(BQ364,3))&lt;=--('Data Sheet'!$B$15))),
                --(INT('Data Sheet'!$A$15) &amp; "." &amp; RIGHT(BQ364,3)),
                --(INT('Data Sheet'!$B$15) &amp; "." &amp; RIGHT(BQ364,3))
            )
        ),
        "OK"
    )
)</f>
        <v>OK</v>
      </c>
      <c r="R364" s="19"/>
      <c r="S364" s="19"/>
      <c r="T364" s="19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1"/>
      <c r="AU364" s="21"/>
      <c r="AV364" s="21"/>
      <c r="AW364" s="22"/>
      <c r="AX364" s="99"/>
      <c r="AY364" s="20"/>
      <c r="AZ364" s="20"/>
      <c r="BA364" s="22"/>
      <c r="BB364">
        <v>356</v>
      </c>
      <c r="BC364" s="80"/>
      <c r="BD364" s="80"/>
      <c r="BE364" s="80"/>
      <c r="BF364" s="80"/>
      <c r="BG364" s="32" t="str">
        <f t="shared" si="59"/>
        <v/>
      </c>
      <c r="BH364" s="78">
        <f t="shared" si="57"/>
        <v>0</v>
      </c>
      <c r="BI364" s="2">
        <f t="shared" si="60"/>
        <v>0</v>
      </c>
      <c r="BJ364" s="2">
        <f t="shared" si="61"/>
        <v>0</v>
      </c>
      <c r="BK364" s="2">
        <f t="shared" si="58"/>
        <v>0</v>
      </c>
    </row>
    <row r="365" spans="2:63" ht="15" customHeight="1" x14ac:dyDescent="0.25">
      <c r="B365" s="14">
        <v>357</v>
      </c>
      <c r="C365" s="95" t="str">
        <f t="shared" si="62"/>
        <v/>
      </c>
      <c r="D365" s="15" t="str">
        <f t="shared" si="67"/>
        <v>OK</v>
      </c>
      <c r="E365" s="16" t="e">
        <f>VLOOKUP('Data Sheet'!$B$8,'Data Sheet'!$I$2:$J$9,2,FALSE)</f>
        <v>#N/A</v>
      </c>
      <c r="F365" s="16" t="str">
        <f t="shared" si="63"/>
        <v/>
      </c>
      <c r="G365" s="103">
        <f t="shared" si="64"/>
        <v>0</v>
      </c>
      <c r="H365" s="17" t="s">
        <v>26</v>
      </c>
      <c r="I365" s="17" t="s">
        <v>26</v>
      </c>
      <c r="J365" s="17" t="str">
        <f>IF('Data Sheet'!$B$9="NC-50","N/A","OK")</f>
        <v>OK</v>
      </c>
      <c r="K365" s="17" t="str">
        <f>IF('Data Sheet'!$B$9="NC-50","N/A","OK")</f>
        <v>OK</v>
      </c>
      <c r="L365" s="17" t="str">
        <f t="shared" si="65"/>
        <v>OK</v>
      </c>
      <c r="M365" s="17" t="str">
        <f t="shared" si="66"/>
        <v>OK</v>
      </c>
      <c r="N365" s="18" t="str">
        <f>IF(BO365&lt;&gt;"",
    IF(INT('Data Sheet'!$A$19)=INT('Data Sheet'!$B$19),
        --(INT('Data Sheet'!$A$19) &amp; "." &amp; BO365),
        IF(AND((--(INT('Data Sheet'!$A$19) &amp; "." &amp; BO365)&gt;=--('Data Sheet'!$A$19)), (--(INT('Data Sheet'!$A$19) &amp; "." &amp; BO365)&lt;=--('Data Sheet'!$B$19))),
            --(INT('Data Sheet'!$A$19) &amp; "." &amp; BO365),
            --(INT('Data Sheet'!$B$19) &amp; "." &amp; BO365)
        )
    ),
    IF(BN365&lt;&gt;"",
        IF(INT('Data Sheet'!$A$19)=INT('Data Sheet'!$B$19),
            --(INT('Data Sheet'!$A$19) &amp; "." &amp; LEFT(BN365,3)),
            IF(AND((--(INT('Data Sheet'!$A$19) &amp; "." &amp; LEFT(BN365,3))&gt;=--('Data Sheet'!$A$19)), (--(INT('Data Sheet'!$A$19) &amp; "." &amp; LEFT(BN365,3))&lt;=--('Data Sheet'!$B$19))),
                --(INT('Data Sheet'!$A$19) &amp; "." &amp; LEFT(BN365,3)),
                --(INT('Data Sheet'!$B$19) &amp; "." &amp; LEFT(BN365,3))
            )
        ),
        "OK"
    )
)</f>
        <v>OK</v>
      </c>
      <c r="O365" s="23" t="str">
        <f>IF(BP365&lt;&gt;"",
    IF(INT('Data Sheet'!$A$19)=INT('Data Sheet'!$B$19),
        --(INT('Data Sheet'!$A$19) &amp; "." &amp; BP365),
        IF(AND((--(INT('Data Sheet'!$A$19) &amp; "." &amp; BP365)&gt;=--('Data Sheet'!$A$19)), (--(INT('Data Sheet'!$A$19) &amp; "." &amp; BP365)&lt;=--('Data Sheet'!$B$19))),
            --(INT('Data Sheet'!$A$19) &amp; "." &amp; BP365),
            --(INT('Data Sheet'!$B$19) &amp; "." &amp; BP365)
        )
    ),
    IF(BN365&lt;&gt;"",
        IF(INT('Data Sheet'!$A$19)=INT('Data Sheet'!$B$19),
            --(INT('Data Sheet'!$A$19) &amp; "." &amp; RIGHT(BN365,3)),
            IF(AND((--(INT('Data Sheet'!$A$19) &amp; "." &amp; RIGHT(BN365,3))&gt;=--('Data Sheet'!$A$19)), (--(INT('Data Sheet'!$A$19) &amp; "." &amp; RIGHT(BN365,3))&lt;=--('Data Sheet'!$B$19))),
                --(INT('Data Sheet'!$A$19) &amp; "." &amp; RIGHT(BN365,3)),
                --(INT('Data Sheet'!$B$19) &amp; "." &amp; RIGHT(BN365,3))
            )
        ),
        "OK"
    )
)</f>
        <v>OK</v>
      </c>
      <c r="P365" s="23" t="str">
        <f>IF(BR365&lt;&gt;"",
    IF(INT('Data Sheet'!$A$19)=INT('Data Sheet'!$B$15),
        --(INT('Data Sheet'!$A$15) &amp; "." &amp; BR365),
        IF(AND((--(INT('Data Sheet'!$A$15) &amp; "." &amp; BR365)&gt;=--('Data Sheet'!$A$15)), (--(INT('Data Sheet'!$A$15) &amp; "." &amp; BR365)&lt;=--('Data Sheet'!$B$15))),
            --(INT('Data Sheet'!$A$15) &amp; "." &amp; BR365),
            --(INT('Data Sheet'!$B$15) &amp; "." &amp; BR365)
        )
    ),
    IF(BQ365&lt;&gt;"",
        IF(INT('Data Sheet'!$A$15)=INT('Data Sheet'!$B$15),
            --(INT('Data Sheet'!$A$15) &amp; "." &amp; LEFT(BQ365,3)),
            IF(AND((--(INT('Data Sheet'!$A$15) &amp; "." &amp; LEFT(BQ365,3))&gt;=--('Data Sheet'!$A$15)), (--(INT('Data Sheet'!$A$15) &amp; "." &amp; LEFT(BQ365,3))&lt;=--('Data Sheet'!$B$15))),
                --(INT('Data Sheet'!$A$15) &amp; "." &amp; LEFT(BQ365,3)),
                --(INT('Data Sheet'!$B$15) &amp; "." &amp; LEFT(BQ365,3))
            )
        ),
        "OK"
    )
)</f>
        <v>OK</v>
      </c>
      <c r="Q365" s="23" t="str">
        <f>IF(BS365&lt;&gt;"",
    IF(INT('Data Sheet'!$A$19)=INT('Data Sheet'!$B$15),
        --(INT('Data Sheet'!$A$15) &amp; "." &amp; BS365),
        IF(AND((--(INT('Data Sheet'!$A$15) &amp; "." &amp; BS365)&gt;=--('Data Sheet'!$A$15)), (--(INT('Data Sheet'!$A$15) &amp; "." &amp; BS365)&lt;=--('Data Sheet'!$B$15))),
            --(INT('Data Sheet'!$A$15) &amp; "." &amp; BS365),
            --(INT('Data Sheet'!$B$15) &amp; "." &amp; BS365)
        )
    ),
    IF(BQ365&lt;&gt;"",
        IF(INT('Data Sheet'!$A$15)=INT('Data Sheet'!$B$15),
            --(INT('Data Sheet'!$A$15) &amp; "." &amp; RIGHT(BQ365,3)),
            IF(AND((--(INT('Data Sheet'!$A$15) &amp; "." &amp; RIGHT(BQ365,3))&gt;=--('Data Sheet'!$A$15)), (--(INT('Data Sheet'!$A$15) &amp; "." &amp; RIGHT(BQ365,3))&lt;=--('Data Sheet'!$B$15))),
                --(INT('Data Sheet'!$A$15) &amp; "." &amp; RIGHT(BQ365,3)),
                --(INT('Data Sheet'!$B$15) &amp; "." &amp; RIGHT(BQ365,3))
            )
        ),
        "OK"
    )
)</f>
        <v>OK</v>
      </c>
      <c r="R365" s="19"/>
      <c r="S365" s="19"/>
      <c r="T365" s="19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1"/>
      <c r="AU365" s="21"/>
      <c r="AV365" s="21"/>
      <c r="AW365" s="22"/>
      <c r="AX365" s="99"/>
      <c r="AY365" s="20"/>
      <c r="AZ365" s="20"/>
      <c r="BA365" s="22"/>
      <c r="BB365">
        <v>357</v>
      </c>
      <c r="BC365" s="80"/>
      <c r="BD365" s="80"/>
      <c r="BE365" s="80"/>
      <c r="BF365" s="80"/>
      <c r="BG365" s="32" t="str">
        <f t="shared" si="59"/>
        <v/>
      </c>
      <c r="BH365" s="78">
        <f t="shared" si="57"/>
        <v>0</v>
      </c>
      <c r="BI365" s="2">
        <f t="shared" si="60"/>
        <v>0</v>
      </c>
      <c r="BJ365" s="2">
        <f t="shared" si="61"/>
        <v>0</v>
      </c>
      <c r="BK365" s="2">
        <f t="shared" si="58"/>
        <v>0</v>
      </c>
    </row>
    <row r="366" spans="2:63" ht="15" customHeight="1" x14ac:dyDescent="0.25">
      <c r="B366" s="14">
        <v>358</v>
      </c>
      <c r="C366" s="95" t="str">
        <f t="shared" si="62"/>
        <v/>
      </c>
      <c r="D366" s="15" t="str">
        <f t="shared" si="67"/>
        <v>OK</v>
      </c>
      <c r="E366" s="16" t="e">
        <f>VLOOKUP('Data Sheet'!$B$8,'Data Sheet'!$I$2:$J$9,2,FALSE)</f>
        <v>#N/A</v>
      </c>
      <c r="F366" s="16" t="str">
        <f t="shared" si="63"/>
        <v/>
      </c>
      <c r="G366" s="103">
        <f t="shared" si="64"/>
        <v>0</v>
      </c>
      <c r="H366" s="17" t="s">
        <v>26</v>
      </c>
      <c r="I366" s="17" t="s">
        <v>26</v>
      </c>
      <c r="J366" s="17" t="str">
        <f>IF('Data Sheet'!$B$9="NC-50","N/A","OK")</f>
        <v>OK</v>
      </c>
      <c r="K366" s="17" t="str">
        <f>IF('Data Sheet'!$B$9="NC-50","N/A","OK")</f>
        <v>OK</v>
      </c>
      <c r="L366" s="17" t="str">
        <f t="shared" si="65"/>
        <v>OK</v>
      </c>
      <c r="M366" s="17" t="str">
        <f t="shared" si="66"/>
        <v>OK</v>
      </c>
      <c r="N366" s="18" t="str">
        <f>IF(BO366&lt;&gt;"",
    IF(INT('Data Sheet'!$A$19)=INT('Data Sheet'!$B$19),
        --(INT('Data Sheet'!$A$19) &amp; "." &amp; BO366),
        IF(AND((--(INT('Data Sheet'!$A$19) &amp; "." &amp; BO366)&gt;=--('Data Sheet'!$A$19)), (--(INT('Data Sheet'!$A$19) &amp; "." &amp; BO366)&lt;=--('Data Sheet'!$B$19))),
            --(INT('Data Sheet'!$A$19) &amp; "." &amp; BO366),
            --(INT('Data Sheet'!$B$19) &amp; "." &amp; BO366)
        )
    ),
    IF(BN366&lt;&gt;"",
        IF(INT('Data Sheet'!$A$19)=INT('Data Sheet'!$B$19),
            --(INT('Data Sheet'!$A$19) &amp; "." &amp; LEFT(BN366,3)),
            IF(AND((--(INT('Data Sheet'!$A$19) &amp; "." &amp; LEFT(BN366,3))&gt;=--('Data Sheet'!$A$19)), (--(INT('Data Sheet'!$A$19) &amp; "." &amp; LEFT(BN366,3))&lt;=--('Data Sheet'!$B$19))),
                --(INT('Data Sheet'!$A$19) &amp; "." &amp; LEFT(BN366,3)),
                --(INT('Data Sheet'!$B$19) &amp; "." &amp; LEFT(BN366,3))
            )
        ),
        "OK"
    )
)</f>
        <v>OK</v>
      </c>
      <c r="O366" s="23" t="str">
        <f>IF(BP366&lt;&gt;"",
    IF(INT('Data Sheet'!$A$19)=INT('Data Sheet'!$B$19),
        --(INT('Data Sheet'!$A$19) &amp; "." &amp; BP366),
        IF(AND((--(INT('Data Sheet'!$A$19) &amp; "." &amp; BP366)&gt;=--('Data Sheet'!$A$19)), (--(INT('Data Sheet'!$A$19) &amp; "." &amp; BP366)&lt;=--('Data Sheet'!$B$19))),
            --(INT('Data Sheet'!$A$19) &amp; "." &amp; BP366),
            --(INT('Data Sheet'!$B$19) &amp; "." &amp; BP366)
        )
    ),
    IF(BN366&lt;&gt;"",
        IF(INT('Data Sheet'!$A$19)=INT('Data Sheet'!$B$19),
            --(INT('Data Sheet'!$A$19) &amp; "." &amp; RIGHT(BN366,3)),
            IF(AND((--(INT('Data Sheet'!$A$19) &amp; "." &amp; RIGHT(BN366,3))&gt;=--('Data Sheet'!$A$19)), (--(INT('Data Sheet'!$A$19) &amp; "." &amp; RIGHT(BN366,3))&lt;=--('Data Sheet'!$B$19))),
                --(INT('Data Sheet'!$A$19) &amp; "." &amp; RIGHT(BN366,3)),
                --(INT('Data Sheet'!$B$19) &amp; "." &amp; RIGHT(BN366,3))
            )
        ),
        "OK"
    )
)</f>
        <v>OK</v>
      </c>
      <c r="P366" s="23" t="str">
        <f>IF(BR366&lt;&gt;"",
    IF(INT('Data Sheet'!$A$19)=INT('Data Sheet'!$B$15),
        --(INT('Data Sheet'!$A$15) &amp; "." &amp; BR366),
        IF(AND((--(INT('Data Sheet'!$A$15) &amp; "." &amp; BR366)&gt;=--('Data Sheet'!$A$15)), (--(INT('Data Sheet'!$A$15) &amp; "." &amp; BR366)&lt;=--('Data Sheet'!$B$15))),
            --(INT('Data Sheet'!$A$15) &amp; "." &amp; BR366),
            --(INT('Data Sheet'!$B$15) &amp; "." &amp; BR366)
        )
    ),
    IF(BQ366&lt;&gt;"",
        IF(INT('Data Sheet'!$A$15)=INT('Data Sheet'!$B$15),
            --(INT('Data Sheet'!$A$15) &amp; "." &amp; LEFT(BQ366,3)),
            IF(AND((--(INT('Data Sheet'!$A$15) &amp; "." &amp; LEFT(BQ366,3))&gt;=--('Data Sheet'!$A$15)), (--(INT('Data Sheet'!$A$15) &amp; "." &amp; LEFT(BQ366,3))&lt;=--('Data Sheet'!$B$15))),
                --(INT('Data Sheet'!$A$15) &amp; "." &amp; LEFT(BQ366,3)),
                --(INT('Data Sheet'!$B$15) &amp; "." &amp; LEFT(BQ366,3))
            )
        ),
        "OK"
    )
)</f>
        <v>OK</v>
      </c>
      <c r="Q366" s="23" t="str">
        <f>IF(BS366&lt;&gt;"",
    IF(INT('Data Sheet'!$A$19)=INT('Data Sheet'!$B$15),
        --(INT('Data Sheet'!$A$15) &amp; "." &amp; BS366),
        IF(AND((--(INT('Data Sheet'!$A$15) &amp; "." &amp; BS366)&gt;=--('Data Sheet'!$A$15)), (--(INT('Data Sheet'!$A$15) &amp; "." &amp; BS366)&lt;=--('Data Sheet'!$B$15))),
            --(INT('Data Sheet'!$A$15) &amp; "." &amp; BS366),
            --(INT('Data Sheet'!$B$15) &amp; "." &amp; BS366)
        )
    ),
    IF(BQ366&lt;&gt;"",
        IF(INT('Data Sheet'!$A$15)=INT('Data Sheet'!$B$15),
            --(INT('Data Sheet'!$A$15) &amp; "." &amp; RIGHT(BQ366,3)),
            IF(AND((--(INT('Data Sheet'!$A$15) &amp; "." &amp; RIGHT(BQ366,3))&gt;=--('Data Sheet'!$A$15)), (--(INT('Data Sheet'!$A$15) &amp; "." &amp; RIGHT(BQ366,3))&lt;=--('Data Sheet'!$B$15))),
                --(INT('Data Sheet'!$A$15) &amp; "." &amp; RIGHT(BQ366,3)),
                --(INT('Data Sheet'!$B$15) &amp; "." &amp; RIGHT(BQ366,3))
            )
        ),
        "OK"
    )
)</f>
        <v>OK</v>
      </c>
      <c r="R366" s="19"/>
      <c r="S366" s="19"/>
      <c r="T366" s="19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1"/>
      <c r="AU366" s="21"/>
      <c r="AV366" s="21"/>
      <c r="AW366" s="22"/>
      <c r="AX366" s="99"/>
      <c r="AY366" s="20"/>
      <c r="AZ366" s="20"/>
      <c r="BA366" s="22"/>
      <c r="BB366">
        <v>358</v>
      </c>
      <c r="BC366" s="80"/>
      <c r="BD366" s="80"/>
      <c r="BE366" s="80"/>
      <c r="BF366" s="80"/>
      <c r="BG366" s="32" t="str">
        <f t="shared" si="59"/>
        <v/>
      </c>
      <c r="BH366" s="78">
        <f t="shared" si="57"/>
        <v>0</v>
      </c>
      <c r="BI366" s="2">
        <f t="shared" si="60"/>
        <v>0</v>
      </c>
      <c r="BJ366" s="2">
        <f t="shared" si="61"/>
        <v>0</v>
      </c>
      <c r="BK366" s="2">
        <f t="shared" si="58"/>
        <v>0</v>
      </c>
    </row>
    <row r="367" spans="2:63" ht="15" customHeight="1" x14ac:dyDescent="0.25">
      <c r="B367" s="14">
        <v>359</v>
      </c>
      <c r="C367" s="95" t="str">
        <f t="shared" si="62"/>
        <v/>
      </c>
      <c r="D367" s="15" t="str">
        <f t="shared" si="67"/>
        <v>OK</v>
      </c>
      <c r="E367" s="16" t="e">
        <f>VLOOKUP('Data Sheet'!$B$8,'Data Sheet'!$I$2:$J$9,2,FALSE)</f>
        <v>#N/A</v>
      </c>
      <c r="F367" s="16" t="str">
        <f t="shared" si="63"/>
        <v/>
      </c>
      <c r="G367" s="103">
        <f t="shared" si="64"/>
        <v>0</v>
      </c>
      <c r="H367" s="17" t="s">
        <v>26</v>
      </c>
      <c r="I367" s="17" t="s">
        <v>26</v>
      </c>
      <c r="J367" s="17" t="str">
        <f>IF('Data Sheet'!$B$9="NC-50","N/A","OK")</f>
        <v>OK</v>
      </c>
      <c r="K367" s="17" t="str">
        <f>IF('Data Sheet'!$B$9="NC-50","N/A","OK")</f>
        <v>OK</v>
      </c>
      <c r="L367" s="17" t="str">
        <f t="shared" si="65"/>
        <v>OK</v>
      </c>
      <c r="M367" s="17" t="str">
        <f t="shared" si="66"/>
        <v>OK</v>
      </c>
      <c r="N367" s="18" t="str">
        <f>IF(BO367&lt;&gt;"",
    IF(INT('Data Sheet'!$A$19)=INT('Data Sheet'!$B$19),
        --(INT('Data Sheet'!$A$19) &amp; "." &amp; BO367),
        IF(AND((--(INT('Data Sheet'!$A$19) &amp; "." &amp; BO367)&gt;=--('Data Sheet'!$A$19)), (--(INT('Data Sheet'!$A$19) &amp; "." &amp; BO367)&lt;=--('Data Sheet'!$B$19))),
            --(INT('Data Sheet'!$A$19) &amp; "." &amp; BO367),
            --(INT('Data Sheet'!$B$19) &amp; "." &amp; BO367)
        )
    ),
    IF(BN367&lt;&gt;"",
        IF(INT('Data Sheet'!$A$19)=INT('Data Sheet'!$B$19),
            --(INT('Data Sheet'!$A$19) &amp; "." &amp; LEFT(BN367,3)),
            IF(AND((--(INT('Data Sheet'!$A$19) &amp; "." &amp; LEFT(BN367,3))&gt;=--('Data Sheet'!$A$19)), (--(INT('Data Sheet'!$A$19) &amp; "." &amp; LEFT(BN367,3))&lt;=--('Data Sheet'!$B$19))),
                --(INT('Data Sheet'!$A$19) &amp; "." &amp; LEFT(BN367,3)),
                --(INT('Data Sheet'!$B$19) &amp; "." &amp; LEFT(BN367,3))
            )
        ),
        "OK"
    )
)</f>
        <v>OK</v>
      </c>
      <c r="O367" s="23" t="str">
        <f>IF(BP367&lt;&gt;"",
    IF(INT('Data Sheet'!$A$19)=INT('Data Sheet'!$B$19),
        --(INT('Data Sheet'!$A$19) &amp; "." &amp; BP367),
        IF(AND((--(INT('Data Sheet'!$A$19) &amp; "." &amp; BP367)&gt;=--('Data Sheet'!$A$19)), (--(INT('Data Sheet'!$A$19) &amp; "." &amp; BP367)&lt;=--('Data Sheet'!$B$19))),
            --(INT('Data Sheet'!$A$19) &amp; "." &amp; BP367),
            --(INT('Data Sheet'!$B$19) &amp; "." &amp; BP367)
        )
    ),
    IF(BN367&lt;&gt;"",
        IF(INT('Data Sheet'!$A$19)=INT('Data Sheet'!$B$19),
            --(INT('Data Sheet'!$A$19) &amp; "." &amp; RIGHT(BN367,3)),
            IF(AND((--(INT('Data Sheet'!$A$19) &amp; "." &amp; RIGHT(BN367,3))&gt;=--('Data Sheet'!$A$19)), (--(INT('Data Sheet'!$A$19) &amp; "." &amp; RIGHT(BN367,3))&lt;=--('Data Sheet'!$B$19))),
                --(INT('Data Sheet'!$A$19) &amp; "." &amp; RIGHT(BN367,3)),
                --(INT('Data Sheet'!$B$19) &amp; "." &amp; RIGHT(BN367,3))
            )
        ),
        "OK"
    )
)</f>
        <v>OK</v>
      </c>
      <c r="P367" s="23" t="str">
        <f>IF(BR367&lt;&gt;"",
    IF(INT('Data Sheet'!$A$19)=INT('Data Sheet'!$B$15),
        --(INT('Data Sheet'!$A$15) &amp; "." &amp; BR367),
        IF(AND((--(INT('Data Sheet'!$A$15) &amp; "." &amp; BR367)&gt;=--('Data Sheet'!$A$15)), (--(INT('Data Sheet'!$A$15) &amp; "." &amp; BR367)&lt;=--('Data Sheet'!$B$15))),
            --(INT('Data Sheet'!$A$15) &amp; "." &amp; BR367),
            --(INT('Data Sheet'!$B$15) &amp; "." &amp; BR367)
        )
    ),
    IF(BQ367&lt;&gt;"",
        IF(INT('Data Sheet'!$A$15)=INT('Data Sheet'!$B$15),
            --(INT('Data Sheet'!$A$15) &amp; "." &amp; LEFT(BQ367,3)),
            IF(AND((--(INT('Data Sheet'!$A$15) &amp; "." &amp; LEFT(BQ367,3))&gt;=--('Data Sheet'!$A$15)), (--(INT('Data Sheet'!$A$15) &amp; "." &amp; LEFT(BQ367,3))&lt;=--('Data Sheet'!$B$15))),
                --(INT('Data Sheet'!$A$15) &amp; "." &amp; LEFT(BQ367,3)),
                --(INT('Data Sheet'!$B$15) &amp; "." &amp; LEFT(BQ367,3))
            )
        ),
        "OK"
    )
)</f>
        <v>OK</v>
      </c>
      <c r="Q367" s="23" t="str">
        <f>IF(BS367&lt;&gt;"",
    IF(INT('Data Sheet'!$A$19)=INT('Data Sheet'!$B$15),
        --(INT('Data Sheet'!$A$15) &amp; "." &amp; BS367),
        IF(AND((--(INT('Data Sheet'!$A$15) &amp; "." &amp; BS367)&gt;=--('Data Sheet'!$A$15)), (--(INT('Data Sheet'!$A$15) &amp; "." &amp; BS367)&lt;=--('Data Sheet'!$B$15))),
            --(INT('Data Sheet'!$A$15) &amp; "." &amp; BS367),
            --(INT('Data Sheet'!$B$15) &amp; "." &amp; BS367)
        )
    ),
    IF(BQ367&lt;&gt;"",
        IF(INT('Data Sheet'!$A$15)=INT('Data Sheet'!$B$15),
            --(INT('Data Sheet'!$A$15) &amp; "." &amp; RIGHT(BQ367,3)),
            IF(AND((--(INT('Data Sheet'!$A$15) &amp; "." &amp; RIGHT(BQ367,3))&gt;=--('Data Sheet'!$A$15)), (--(INT('Data Sheet'!$A$15) &amp; "." &amp; RIGHT(BQ367,3))&lt;=--('Data Sheet'!$B$15))),
                --(INT('Data Sheet'!$A$15) &amp; "." &amp; RIGHT(BQ367,3)),
                --(INT('Data Sheet'!$B$15) &amp; "." &amp; RIGHT(BQ367,3))
            )
        ),
        "OK"
    )
)</f>
        <v>OK</v>
      </c>
      <c r="R367" s="19"/>
      <c r="S367" s="19"/>
      <c r="T367" s="19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1"/>
      <c r="AU367" s="21"/>
      <c r="AV367" s="21"/>
      <c r="AW367" s="22"/>
      <c r="AX367" s="99"/>
      <c r="AY367" s="20"/>
      <c r="AZ367" s="20"/>
      <c r="BA367" s="22"/>
      <c r="BB367">
        <v>359</v>
      </c>
      <c r="BC367" s="80"/>
      <c r="BD367" s="80"/>
      <c r="BE367" s="80"/>
      <c r="BF367" s="80"/>
      <c r="BG367" s="32" t="str">
        <f t="shared" si="59"/>
        <v/>
      </c>
      <c r="BH367" s="78">
        <f t="shared" si="57"/>
        <v>0</v>
      </c>
      <c r="BI367" s="2">
        <f t="shared" si="60"/>
        <v>0</v>
      </c>
      <c r="BJ367" s="2">
        <f t="shared" si="61"/>
        <v>0</v>
      </c>
      <c r="BK367" s="2">
        <f t="shared" si="58"/>
        <v>0</v>
      </c>
    </row>
    <row r="368" spans="2:63" ht="15" customHeight="1" x14ac:dyDescent="0.25">
      <c r="B368" s="14">
        <v>360</v>
      </c>
      <c r="C368" s="95" t="str">
        <f t="shared" si="62"/>
        <v/>
      </c>
      <c r="D368" s="15" t="str">
        <f t="shared" si="67"/>
        <v>OK</v>
      </c>
      <c r="E368" s="16" t="e">
        <f>VLOOKUP('Data Sheet'!$B$8,'Data Sheet'!$I$2:$J$9,2,FALSE)</f>
        <v>#N/A</v>
      </c>
      <c r="F368" s="16" t="str">
        <f t="shared" si="63"/>
        <v/>
      </c>
      <c r="G368" s="103">
        <f t="shared" si="64"/>
        <v>0</v>
      </c>
      <c r="H368" s="17" t="s">
        <v>26</v>
      </c>
      <c r="I368" s="17" t="s">
        <v>26</v>
      </c>
      <c r="J368" s="17" t="str">
        <f>IF('Data Sheet'!$B$9="NC-50","N/A","OK")</f>
        <v>OK</v>
      </c>
      <c r="K368" s="17" t="str">
        <f>IF('Data Sheet'!$B$9="NC-50","N/A","OK")</f>
        <v>OK</v>
      </c>
      <c r="L368" s="17" t="str">
        <f t="shared" si="65"/>
        <v>OK</v>
      </c>
      <c r="M368" s="17" t="str">
        <f t="shared" si="66"/>
        <v>OK</v>
      </c>
      <c r="N368" s="18" t="str">
        <f>IF(BO368&lt;&gt;"",
    IF(INT('Data Sheet'!$A$19)=INT('Data Sheet'!$B$19),
        --(INT('Data Sheet'!$A$19) &amp; "." &amp; BO368),
        IF(AND((--(INT('Data Sheet'!$A$19) &amp; "." &amp; BO368)&gt;=--('Data Sheet'!$A$19)), (--(INT('Data Sheet'!$A$19) &amp; "." &amp; BO368)&lt;=--('Data Sheet'!$B$19))),
            --(INT('Data Sheet'!$A$19) &amp; "." &amp; BO368),
            --(INT('Data Sheet'!$B$19) &amp; "." &amp; BO368)
        )
    ),
    IF(BN368&lt;&gt;"",
        IF(INT('Data Sheet'!$A$19)=INT('Data Sheet'!$B$19),
            --(INT('Data Sheet'!$A$19) &amp; "." &amp; LEFT(BN368,3)),
            IF(AND((--(INT('Data Sheet'!$A$19) &amp; "." &amp; LEFT(BN368,3))&gt;=--('Data Sheet'!$A$19)), (--(INT('Data Sheet'!$A$19) &amp; "." &amp; LEFT(BN368,3))&lt;=--('Data Sheet'!$B$19))),
                --(INT('Data Sheet'!$A$19) &amp; "." &amp; LEFT(BN368,3)),
                --(INT('Data Sheet'!$B$19) &amp; "." &amp; LEFT(BN368,3))
            )
        ),
        "OK"
    )
)</f>
        <v>OK</v>
      </c>
      <c r="O368" s="23" t="str">
        <f>IF(BP368&lt;&gt;"",
    IF(INT('Data Sheet'!$A$19)=INT('Data Sheet'!$B$19),
        --(INT('Data Sheet'!$A$19) &amp; "." &amp; BP368),
        IF(AND((--(INT('Data Sheet'!$A$19) &amp; "." &amp; BP368)&gt;=--('Data Sheet'!$A$19)), (--(INT('Data Sheet'!$A$19) &amp; "." &amp; BP368)&lt;=--('Data Sheet'!$B$19))),
            --(INT('Data Sheet'!$A$19) &amp; "." &amp; BP368),
            --(INT('Data Sheet'!$B$19) &amp; "." &amp; BP368)
        )
    ),
    IF(BN368&lt;&gt;"",
        IF(INT('Data Sheet'!$A$19)=INT('Data Sheet'!$B$19),
            --(INT('Data Sheet'!$A$19) &amp; "." &amp; RIGHT(BN368,3)),
            IF(AND((--(INT('Data Sheet'!$A$19) &amp; "." &amp; RIGHT(BN368,3))&gt;=--('Data Sheet'!$A$19)), (--(INT('Data Sheet'!$A$19) &amp; "." &amp; RIGHT(BN368,3))&lt;=--('Data Sheet'!$B$19))),
                --(INT('Data Sheet'!$A$19) &amp; "." &amp; RIGHT(BN368,3)),
                --(INT('Data Sheet'!$B$19) &amp; "." &amp; RIGHT(BN368,3))
            )
        ),
        "OK"
    )
)</f>
        <v>OK</v>
      </c>
      <c r="P368" s="23" t="str">
        <f>IF(BR368&lt;&gt;"",
    IF(INT('Data Sheet'!$A$19)=INT('Data Sheet'!$B$15),
        --(INT('Data Sheet'!$A$15) &amp; "." &amp; BR368),
        IF(AND((--(INT('Data Sheet'!$A$15) &amp; "." &amp; BR368)&gt;=--('Data Sheet'!$A$15)), (--(INT('Data Sheet'!$A$15) &amp; "." &amp; BR368)&lt;=--('Data Sheet'!$B$15))),
            --(INT('Data Sheet'!$A$15) &amp; "." &amp; BR368),
            --(INT('Data Sheet'!$B$15) &amp; "." &amp; BR368)
        )
    ),
    IF(BQ368&lt;&gt;"",
        IF(INT('Data Sheet'!$A$15)=INT('Data Sheet'!$B$15),
            --(INT('Data Sheet'!$A$15) &amp; "." &amp; LEFT(BQ368,3)),
            IF(AND((--(INT('Data Sheet'!$A$15) &amp; "." &amp; LEFT(BQ368,3))&gt;=--('Data Sheet'!$A$15)), (--(INT('Data Sheet'!$A$15) &amp; "." &amp; LEFT(BQ368,3))&lt;=--('Data Sheet'!$B$15))),
                --(INT('Data Sheet'!$A$15) &amp; "." &amp; LEFT(BQ368,3)),
                --(INT('Data Sheet'!$B$15) &amp; "." &amp; LEFT(BQ368,3))
            )
        ),
        "OK"
    )
)</f>
        <v>OK</v>
      </c>
      <c r="Q368" s="23" t="str">
        <f>IF(BS368&lt;&gt;"",
    IF(INT('Data Sheet'!$A$19)=INT('Data Sheet'!$B$15),
        --(INT('Data Sheet'!$A$15) &amp; "." &amp; BS368),
        IF(AND((--(INT('Data Sheet'!$A$15) &amp; "." &amp; BS368)&gt;=--('Data Sheet'!$A$15)), (--(INT('Data Sheet'!$A$15) &amp; "." &amp; BS368)&lt;=--('Data Sheet'!$B$15))),
            --(INT('Data Sheet'!$A$15) &amp; "." &amp; BS368),
            --(INT('Data Sheet'!$B$15) &amp; "." &amp; BS368)
        )
    ),
    IF(BQ368&lt;&gt;"",
        IF(INT('Data Sheet'!$A$15)=INT('Data Sheet'!$B$15),
            --(INT('Data Sheet'!$A$15) &amp; "." &amp; RIGHT(BQ368,3)),
            IF(AND((--(INT('Data Sheet'!$A$15) &amp; "." &amp; RIGHT(BQ368,3))&gt;=--('Data Sheet'!$A$15)), (--(INT('Data Sheet'!$A$15) &amp; "." &amp; RIGHT(BQ368,3))&lt;=--('Data Sheet'!$B$15))),
                --(INT('Data Sheet'!$A$15) &amp; "." &amp; RIGHT(BQ368,3)),
                --(INT('Data Sheet'!$B$15) &amp; "." &amp; RIGHT(BQ368,3))
            )
        ),
        "OK"
    )
)</f>
        <v>OK</v>
      </c>
      <c r="R368" s="19"/>
      <c r="S368" s="19"/>
      <c r="T368" s="19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1"/>
      <c r="AU368" s="21"/>
      <c r="AV368" s="21"/>
      <c r="AW368" s="22"/>
      <c r="AX368" s="99"/>
      <c r="AY368" s="20"/>
      <c r="AZ368" s="20"/>
      <c r="BA368" s="22"/>
      <c r="BB368">
        <v>360</v>
      </c>
      <c r="BC368" s="80"/>
      <c r="BD368" s="80"/>
      <c r="BE368" s="80"/>
      <c r="BF368" s="80"/>
      <c r="BG368" s="32" t="str">
        <f t="shared" si="59"/>
        <v/>
      </c>
      <c r="BH368" s="78">
        <f t="shared" si="57"/>
        <v>0</v>
      </c>
      <c r="BI368" s="2">
        <f t="shared" si="60"/>
        <v>0</v>
      </c>
      <c r="BJ368" s="2">
        <f t="shared" si="61"/>
        <v>0</v>
      </c>
      <c r="BK368" s="2">
        <f t="shared" si="58"/>
        <v>0</v>
      </c>
    </row>
    <row r="369" spans="2:63" ht="15" customHeight="1" x14ac:dyDescent="0.25">
      <c r="B369" s="14">
        <v>361</v>
      </c>
      <c r="C369" s="95" t="str">
        <f t="shared" si="62"/>
        <v/>
      </c>
      <c r="D369" s="15" t="str">
        <f t="shared" si="67"/>
        <v>OK</v>
      </c>
      <c r="E369" s="16" t="e">
        <f>VLOOKUP('Data Sheet'!$B$8,'Data Sheet'!$I$2:$J$9,2,FALSE)</f>
        <v>#N/A</v>
      </c>
      <c r="F369" s="16" t="str">
        <f t="shared" si="63"/>
        <v/>
      </c>
      <c r="G369" s="103">
        <f t="shared" si="64"/>
        <v>0</v>
      </c>
      <c r="H369" s="17" t="s">
        <v>26</v>
      </c>
      <c r="I369" s="17" t="s">
        <v>26</v>
      </c>
      <c r="J369" s="17" t="str">
        <f>IF('Data Sheet'!$B$9="NC-50","N/A","OK")</f>
        <v>OK</v>
      </c>
      <c r="K369" s="17" t="str">
        <f>IF('Data Sheet'!$B$9="NC-50","N/A","OK")</f>
        <v>OK</v>
      </c>
      <c r="L369" s="17" t="str">
        <f t="shared" si="65"/>
        <v>OK</v>
      </c>
      <c r="M369" s="17" t="str">
        <f t="shared" si="66"/>
        <v>OK</v>
      </c>
      <c r="N369" s="18" t="str">
        <f>IF(BO369&lt;&gt;"",
    IF(INT('Data Sheet'!$A$19)=INT('Data Sheet'!$B$19),
        --(INT('Data Sheet'!$A$19) &amp; "." &amp; BO369),
        IF(AND((--(INT('Data Sheet'!$A$19) &amp; "." &amp; BO369)&gt;=--('Data Sheet'!$A$19)), (--(INT('Data Sheet'!$A$19) &amp; "." &amp; BO369)&lt;=--('Data Sheet'!$B$19))),
            --(INT('Data Sheet'!$A$19) &amp; "." &amp; BO369),
            --(INT('Data Sheet'!$B$19) &amp; "." &amp; BO369)
        )
    ),
    IF(BN369&lt;&gt;"",
        IF(INT('Data Sheet'!$A$19)=INT('Data Sheet'!$B$19),
            --(INT('Data Sheet'!$A$19) &amp; "." &amp; LEFT(BN369,3)),
            IF(AND((--(INT('Data Sheet'!$A$19) &amp; "." &amp; LEFT(BN369,3))&gt;=--('Data Sheet'!$A$19)), (--(INT('Data Sheet'!$A$19) &amp; "." &amp; LEFT(BN369,3))&lt;=--('Data Sheet'!$B$19))),
                --(INT('Data Sheet'!$A$19) &amp; "." &amp; LEFT(BN369,3)),
                --(INT('Data Sheet'!$B$19) &amp; "." &amp; LEFT(BN369,3))
            )
        ),
        "OK"
    )
)</f>
        <v>OK</v>
      </c>
      <c r="O369" s="23" t="str">
        <f>IF(BP369&lt;&gt;"",
    IF(INT('Data Sheet'!$A$19)=INT('Data Sheet'!$B$19),
        --(INT('Data Sheet'!$A$19) &amp; "." &amp; BP369),
        IF(AND((--(INT('Data Sheet'!$A$19) &amp; "." &amp; BP369)&gt;=--('Data Sheet'!$A$19)), (--(INT('Data Sheet'!$A$19) &amp; "." &amp; BP369)&lt;=--('Data Sheet'!$B$19))),
            --(INT('Data Sheet'!$A$19) &amp; "." &amp; BP369),
            --(INT('Data Sheet'!$B$19) &amp; "." &amp; BP369)
        )
    ),
    IF(BN369&lt;&gt;"",
        IF(INT('Data Sheet'!$A$19)=INT('Data Sheet'!$B$19),
            --(INT('Data Sheet'!$A$19) &amp; "." &amp; RIGHT(BN369,3)),
            IF(AND((--(INT('Data Sheet'!$A$19) &amp; "." &amp; RIGHT(BN369,3))&gt;=--('Data Sheet'!$A$19)), (--(INT('Data Sheet'!$A$19) &amp; "." &amp; RIGHT(BN369,3))&lt;=--('Data Sheet'!$B$19))),
                --(INT('Data Sheet'!$A$19) &amp; "." &amp; RIGHT(BN369,3)),
                --(INT('Data Sheet'!$B$19) &amp; "." &amp; RIGHT(BN369,3))
            )
        ),
        "OK"
    )
)</f>
        <v>OK</v>
      </c>
      <c r="P369" s="23" t="str">
        <f>IF(BR369&lt;&gt;"",
    IF(INT('Data Sheet'!$A$19)=INT('Data Sheet'!$B$15),
        --(INT('Data Sheet'!$A$15) &amp; "." &amp; BR369),
        IF(AND((--(INT('Data Sheet'!$A$15) &amp; "." &amp; BR369)&gt;=--('Data Sheet'!$A$15)), (--(INT('Data Sheet'!$A$15) &amp; "." &amp; BR369)&lt;=--('Data Sheet'!$B$15))),
            --(INT('Data Sheet'!$A$15) &amp; "." &amp; BR369),
            --(INT('Data Sheet'!$B$15) &amp; "." &amp; BR369)
        )
    ),
    IF(BQ369&lt;&gt;"",
        IF(INT('Data Sheet'!$A$15)=INT('Data Sheet'!$B$15),
            --(INT('Data Sheet'!$A$15) &amp; "." &amp; LEFT(BQ369,3)),
            IF(AND((--(INT('Data Sheet'!$A$15) &amp; "." &amp; LEFT(BQ369,3))&gt;=--('Data Sheet'!$A$15)), (--(INT('Data Sheet'!$A$15) &amp; "." &amp; LEFT(BQ369,3))&lt;=--('Data Sheet'!$B$15))),
                --(INT('Data Sheet'!$A$15) &amp; "." &amp; LEFT(BQ369,3)),
                --(INT('Data Sheet'!$B$15) &amp; "." &amp; LEFT(BQ369,3))
            )
        ),
        "OK"
    )
)</f>
        <v>OK</v>
      </c>
      <c r="Q369" s="23" t="str">
        <f>IF(BS369&lt;&gt;"",
    IF(INT('Data Sheet'!$A$19)=INT('Data Sheet'!$B$15),
        --(INT('Data Sheet'!$A$15) &amp; "." &amp; BS369),
        IF(AND((--(INT('Data Sheet'!$A$15) &amp; "." &amp; BS369)&gt;=--('Data Sheet'!$A$15)), (--(INT('Data Sheet'!$A$15) &amp; "." &amp; BS369)&lt;=--('Data Sheet'!$B$15))),
            --(INT('Data Sheet'!$A$15) &amp; "." &amp; BS369),
            --(INT('Data Sheet'!$B$15) &amp; "." &amp; BS369)
        )
    ),
    IF(BQ369&lt;&gt;"",
        IF(INT('Data Sheet'!$A$15)=INT('Data Sheet'!$B$15),
            --(INT('Data Sheet'!$A$15) &amp; "." &amp; RIGHT(BQ369,3)),
            IF(AND((--(INT('Data Sheet'!$A$15) &amp; "." &amp; RIGHT(BQ369,3))&gt;=--('Data Sheet'!$A$15)), (--(INT('Data Sheet'!$A$15) &amp; "." &amp; RIGHT(BQ369,3))&lt;=--('Data Sheet'!$B$15))),
                --(INT('Data Sheet'!$A$15) &amp; "." &amp; RIGHT(BQ369,3)),
                --(INT('Data Sheet'!$B$15) &amp; "." &amp; RIGHT(BQ369,3))
            )
        ),
        "OK"
    )
)</f>
        <v>OK</v>
      </c>
      <c r="R369" s="19"/>
      <c r="S369" s="19"/>
      <c r="T369" s="19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1"/>
      <c r="AU369" s="21"/>
      <c r="AV369" s="21"/>
      <c r="AW369" s="22"/>
      <c r="AX369" s="99"/>
      <c r="AY369" s="20"/>
      <c r="AZ369" s="20"/>
      <c r="BA369" s="22"/>
      <c r="BB369">
        <v>361</v>
      </c>
      <c r="BC369" s="80"/>
      <c r="BD369" s="80"/>
      <c r="BE369" s="80"/>
      <c r="BF369" s="80"/>
      <c r="BG369" s="32" t="str">
        <f t="shared" si="59"/>
        <v/>
      </c>
      <c r="BH369" s="78">
        <f t="shared" si="57"/>
        <v>0</v>
      </c>
      <c r="BI369" s="2">
        <f t="shared" si="60"/>
        <v>0</v>
      </c>
      <c r="BJ369" s="2">
        <f t="shared" si="61"/>
        <v>0</v>
      </c>
      <c r="BK369" s="2">
        <f t="shared" si="58"/>
        <v>0</v>
      </c>
    </row>
    <row r="370" spans="2:63" ht="15" customHeight="1" x14ac:dyDescent="0.25">
      <c r="B370" s="14">
        <v>362</v>
      </c>
      <c r="C370" s="95" t="str">
        <f t="shared" si="62"/>
        <v/>
      </c>
      <c r="D370" s="15" t="str">
        <f t="shared" si="67"/>
        <v>OK</v>
      </c>
      <c r="E370" s="16" t="e">
        <f>VLOOKUP('Data Sheet'!$B$8,'Data Sheet'!$I$2:$J$9,2,FALSE)</f>
        <v>#N/A</v>
      </c>
      <c r="F370" s="16" t="str">
        <f t="shared" si="63"/>
        <v/>
      </c>
      <c r="G370" s="103">
        <f t="shared" si="64"/>
        <v>0</v>
      </c>
      <c r="H370" s="17" t="s">
        <v>26</v>
      </c>
      <c r="I370" s="17" t="s">
        <v>26</v>
      </c>
      <c r="J370" s="17" t="str">
        <f>IF('Data Sheet'!$B$9="NC-50","N/A","OK")</f>
        <v>OK</v>
      </c>
      <c r="K370" s="17" t="str">
        <f>IF('Data Sheet'!$B$9="NC-50","N/A","OK")</f>
        <v>OK</v>
      </c>
      <c r="L370" s="17" t="str">
        <f t="shared" si="65"/>
        <v>OK</v>
      </c>
      <c r="M370" s="17" t="str">
        <f t="shared" si="66"/>
        <v>OK</v>
      </c>
      <c r="N370" s="18" t="str">
        <f>IF(BO370&lt;&gt;"",
    IF(INT('Data Sheet'!$A$19)=INT('Data Sheet'!$B$19),
        --(INT('Data Sheet'!$A$19) &amp; "." &amp; BO370),
        IF(AND((--(INT('Data Sheet'!$A$19) &amp; "." &amp; BO370)&gt;=--('Data Sheet'!$A$19)), (--(INT('Data Sheet'!$A$19) &amp; "." &amp; BO370)&lt;=--('Data Sheet'!$B$19))),
            --(INT('Data Sheet'!$A$19) &amp; "." &amp; BO370),
            --(INT('Data Sheet'!$B$19) &amp; "." &amp; BO370)
        )
    ),
    IF(BN370&lt;&gt;"",
        IF(INT('Data Sheet'!$A$19)=INT('Data Sheet'!$B$19),
            --(INT('Data Sheet'!$A$19) &amp; "." &amp; LEFT(BN370,3)),
            IF(AND((--(INT('Data Sheet'!$A$19) &amp; "." &amp; LEFT(BN370,3))&gt;=--('Data Sheet'!$A$19)), (--(INT('Data Sheet'!$A$19) &amp; "." &amp; LEFT(BN370,3))&lt;=--('Data Sheet'!$B$19))),
                --(INT('Data Sheet'!$A$19) &amp; "." &amp; LEFT(BN370,3)),
                --(INT('Data Sheet'!$B$19) &amp; "." &amp; LEFT(BN370,3))
            )
        ),
        "OK"
    )
)</f>
        <v>OK</v>
      </c>
      <c r="O370" s="23" t="str">
        <f>IF(BP370&lt;&gt;"",
    IF(INT('Data Sheet'!$A$19)=INT('Data Sheet'!$B$19),
        --(INT('Data Sheet'!$A$19) &amp; "." &amp; BP370),
        IF(AND((--(INT('Data Sheet'!$A$19) &amp; "." &amp; BP370)&gt;=--('Data Sheet'!$A$19)), (--(INT('Data Sheet'!$A$19) &amp; "." &amp; BP370)&lt;=--('Data Sheet'!$B$19))),
            --(INT('Data Sheet'!$A$19) &amp; "." &amp; BP370),
            --(INT('Data Sheet'!$B$19) &amp; "." &amp; BP370)
        )
    ),
    IF(BN370&lt;&gt;"",
        IF(INT('Data Sheet'!$A$19)=INT('Data Sheet'!$B$19),
            --(INT('Data Sheet'!$A$19) &amp; "." &amp; RIGHT(BN370,3)),
            IF(AND((--(INT('Data Sheet'!$A$19) &amp; "." &amp; RIGHT(BN370,3))&gt;=--('Data Sheet'!$A$19)), (--(INT('Data Sheet'!$A$19) &amp; "." &amp; RIGHT(BN370,3))&lt;=--('Data Sheet'!$B$19))),
                --(INT('Data Sheet'!$A$19) &amp; "." &amp; RIGHT(BN370,3)),
                --(INT('Data Sheet'!$B$19) &amp; "." &amp; RIGHT(BN370,3))
            )
        ),
        "OK"
    )
)</f>
        <v>OK</v>
      </c>
      <c r="P370" s="23" t="str">
        <f>IF(BR370&lt;&gt;"",
    IF(INT('Data Sheet'!$A$19)=INT('Data Sheet'!$B$15),
        --(INT('Data Sheet'!$A$15) &amp; "." &amp; BR370),
        IF(AND((--(INT('Data Sheet'!$A$15) &amp; "." &amp; BR370)&gt;=--('Data Sheet'!$A$15)), (--(INT('Data Sheet'!$A$15) &amp; "." &amp; BR370)&lt;=--('Data Sheet'!$B$15))),
            --(INT('Data Sheet'!$A$15) &amp; "." &amp; BR370),
            --(INT('Data Sheet'!$B$15) &amp; "." &amp; BR370)
        )
    ),
    IF(BQ370&lt;&gt;"",
        IF(INT('Data Sheet'!$A$15)=INT('Data Sheet'!$B$15),
            --(INT('Data Sheet'!$A$15) &amp; "." &amp; LEFT(BQ370,3)),
            IF(AND((--(INT('Data Sheet'!$A$15) &amp; "." &amp; LEFT(BQ370,3))&gt;=--('Data Sheet'!$A$15)), (--(INT('Data Sheet'!$A$15) &amp; "." &amp; LEFT(BQ370,3))&lt;=--('Data Sheet'!$B$15))),
                --(INT('Data Sheet'!$A$15) &amp; "." &amp; LEFT(BQ370,3)),
                --(INT('Data Sheet'!$B$15) &amp; "." &amp; LEFT(BQ370,3))
            )
        ),
        "OK"
    )
)</f>
        <v>OK</v>
      </c>
      <c r="Q370" s="23" t="str">
        <f>IF(BS370&lt;&gt;"",
    IF(INT('Data Sheet'!$A$19)=INT('Data Sheet'!$B$15),
        --(INT('Data Sheet'!$A$15) &amp; "." &amp; BS370),
        IF(AND((--(INT('Data Sheet'!$A$15) &amp; "." &amp; BS370)&gt;=--('Data Sheet'!$A$15)), (--(INT('Data Sheet'!$A$15) &amp; "." &amp; BS370)&lt;=--('Data Sheet'!$B$15))),
            --(INT('Data Sheet'!$A$15) &amp; "." &amp; BS370),
            --(INT('Data Sheet'!$B$15) &amp; "." &amp; BS370)
        )
    ),
    IF(BQ370&lt;&gt;"",
        IF(INT('Data Sheet'!$A$15)=INT('Data Sheet'!$B$15),
            --(INT('Data Sheet'!$A$15) &amp; "." &amp; RIGHT(BQ370,3)),
            IF(AND((--(INT('Data Sheet'!$A$15) &amp; "." &amp; RIGHT(BQ370,3))&gt;=--('Data Sheet'!$A$15)), (--(INT('Data Sheet'!$A$15) &amp; "." &amp; RIGHT(BQ370,3))&lt;=--('Data Sheet'!$B$15))),
                --(INT('Data Sheet'!$A$15) &amp; "." &amp; RIGHT(BQ370,3)),
                --(INT('Data Sheet'!$B$15) &amp; "." &amp; RIGHT(BQ370,3))
            )
        ),
        "OK"
    )
)</f>
        <v>OK</v>
      </c>
      <c r="R370" s="19"/>
      <c r="S370" s="19"/>
      <c r="T370" s="19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1"/>
      <c r="AU370" s="21"/>
      <c r="AV370" s="21"/>
      <c r="AW370" s="22"/>
      <c r="AX370" s="99"/>
      <c r="AY370" s="20"/>
      <c r="AZ370" s="20"/>
      <c r="BA370" s="22"/>
      <c r="BB370">
        <v>362</v>
      </c>
      <c r="BC370" s="80"/>
      <c r="BD370" s="80"/>
      <c r="BE370" s="80"/>
      <c r="BF370" s="80"/>
      <c r="BG370" s="32" t="str">
        <f t="shared" si="59"/>
        <v/>
      </c>
      <c r="BH370" s="78">
        <f t="shared" si="57"/>
        <v>0</v>
      </c>
      <c r="BI370" s="2">
        <f t="shared" si="60"/>
        <v>0</v>
      </c>
      <c r="BJ370" s="2">
        <f t="shared" si="61"/>
        <v>0</v>
      </c>
      <c r="BK370" s="2">
        <f t="shared" si="58"/>
        <v>0</v>
      </c>
    </row>
    <row r="371" spans="2:63" ht="15" customHeight="1" x14ac:dyDescent="0.25">
      <c r="B371" s="14">
        <v>363</v>
      </c>
      <c r="C371" s="95" t="str">
        <f t="shared" si="62"/>
        <v/>
      </c>
      <c r="D371" s="15" t="str">
        <f t="shared" si="67"/>
        <v>OK</v>
      </c>
      <c r="E371" s="16" t="e">
        <f>VLOOKUP('Data Sheet'!$B$8,'Data Sheet'!$I$2:$J$9,2,FALSE)</f>
        <v>#N/A</v>
      </c>
      <c r="F371" s="16" t="str">
        <f t="shared" si="63"/>
        <v/>
      </c>
      <c r="G371" s="103">
        <f t="shared" si="64"/>
        <v>0</v>
      </c>
      <c r="H371" s="17" t="s">
        <v>26</v>
      </c>
      <c r="I371" s="17" t="s">
        <v>26</v>
      </c>
      <c r="J371" s="17" t="str">
        <f>IF('Data Sheet'!$B$9="NC-50","N/A","OK")</f>
        <v>OK</v>
      </c>
      <c r="K371" s="17" t="str">
        <f>IF('Data Sheet'!$B$9="NC-50","N/A","OK")</f>
        <v>OK</v>
      </c>
      <c r="L371" s="17" t="str">
        <f t="shared" si="65"/>
        <v>OK</v>
      </c>
      <c r="M371" s="17" t="str">
        <f t="shared" si="66"/>
        <v>OK</v>
      </c>
      <c r="N371" s="18" t="str">
        <f>IF(BO371&lt;&gt;"",
    IF(INT('Data Sheet'!$A$19)=INT('Data Sheet'!$B$19),
        --(INT('Data Sheet'!$A$19) &amp; "." &amp; BO371),
        IF(AND((--(INT('Data Sheet'!$A$19) &amp; "." &amp; BO371)&gt;=--('Data Sheet'!$A$19)), (--(INT('Data Sheet'!$A$19) &amp; "." &amp; BO371)&lt;=--('Data Sheet'!$B$19))),
            --(INT('Data Sheet'!$A$19) &amp; "." &amp; BO371),
            --(INT('Data Sheet'!$B$19) &amp; "." &amp; BO371)
        )
    ),
    IF(BN371&lt;&gt;"",
        IF(INT('Data Sheet'!$A$19)=INT('Data Sheet'!$B$19),
            --(INT('Data Sheet'!$A$19) &amp; "." &amp; LEFT(BN371,3)),
            IF(AND((--(INT('Data Sheet'!$A$19) &amp; "." &amp; LEFT(BN371,3))&gt;=--('Data Sheet'!$A$19)), (--(INT('Data Sheet'!$A$19) &amp; "." &amp; LEFT(BN371,3))&lt;=--('Data Sheet'!$B$19))),
                --(INT('Data Sheet'!$A$19) &amp; "." &amp; LEFT(BN371,3)),
                --(INT('Data Sheet'!$B$19) &amp; "." &amp; LEFT(BN371,3))
            )
        ),
        "OK"
    )
)</f>
        <v>OK</v>
      </c>
      <c r="O371" s="23" t="str">
        <f>IF(BP371&lt;&gt;"",
    IF(INT('Data Sheet'!$A$19)=INT('Data Sheet'!$B$19),
        --(INT('Data Sheet'!$A$19) &amp; "." &amp; BP371),
        IF(AND((--(INT('Data Sheet'!$A$19) &amp; "." &amp; BP371)&gt;=--('Data Sheet'!$A$19)), (--(INT('Data Sheet'!$A$19) &amp; "." &amp; BP371)&lt;=--('Data Sheet'!$B$19))),
            --(INT('Data Sheet'!$A$19) &amp; "." &amp; BP371),
            --(INT('Data Sheet'!$B$19) &amp; "." &amp; BP371)
        )
    ),
    IF(BN371&lt;&gt;"",
        IF(INT('Data Sheet'!$A$19)=INT('Data Sheet'!$B$19),
            --(INT('Data Sheet'!$A$19) &amp; "." &amp; RIGHT(BN371,3)),
            IF(AND((--(INT('Data Sheet'!$A$19) &amp; "." &amp; RIGHT(BN371,3))&gt;=--('Data Sheet'!$A$19)), (--(INT('Data Sheet'!$A$19) &amp; "." &amp; RIGHT(BN371,3))&lt;=--('Data Sheet'!$B$19))),
                --(INT('Data Sheet'!$A$19) &amp; "." &amp; RIGHT(BN371,3)),
                --(INT('Data Sheet'!$B$19) &amp; "." &amp; RIGHT(BN371,3))
            )
        ),
        "OK"
    )
)</f>
        <v>OK</v>
      </c>
      <c r="P371" s="23" t="str">
        <f>IF(BR371&lt;&gt;"",
    IF(INT('Data Sheet'!$A$19)=INT('Data Sheet'!$B$15),
        --(INT('Data Sheet'!$A$15) &amp; "." &amp; BR371),
        IF(AND((--(INT('Data Sheet'!$A$15) &amp; "." &amp; BR371)&gt;=--('Data Sheet'!$A$15)), (--(INT('Data Sheet'!$A$15) &amp; "." &amp; BR371)&lt;=--('Data Sheet'!$B$15))),
            --(INT('Data Sheet'!$A$15) &amp; "." &amp; BR371),
            --(INT('Data Sheet'!$B$15) &amp; "." &amp; BR371)
        )
    ),
    IF(BQ371&lt;&gt;"",
        IF(INT('Data Sheet'!$A$15)=INT('Data Sheet'!$B$15),
            --(INT('Data Sheet'!$A$15) &amp; "." &amp; LEFT(BQ371,3)),
            IF(AND((--(INT('Data Sheet'!$A$15) &amp; "." &amp; LEFT(BQ371,3))&gt;=--('Data Sheet'!$A$15)), (--(INT('Data Sheet'!$A$15) &amp; "." &amp; LEFT(BQ371,3))&lt;=--('Data Sheet'!$B$15))),
                --(INT('Data Sheet'!$A$15) &amp; "." &amp; LEFT(BQ371,3)),
                --(INT('Data Sheet'!$B$15) &amp; "." &amp; LEFT(BQ371,3))
            )
        ),
        "OK"
    )
)</f>
        <v>OK</v>
      </c>
      <c r="Q371" s="23" t="str">
        <f>IF(BS371&lt;&gt;"",
    IF(INT('Data Sheet'!$A$19)=INT('Data Sheet'!$B$15),
        --(INT('Data Sheet'!$A$15) &amp; "." &amp; BS371),
        IF(AND((--(INT('Data Sheet'!$A$15) &amp; "." &amp; BS371)&gt;=--('Data Sheet'!$A$15)), (--(INT('Data Sheet'!$A$15) &amp; "." &amp; BS371)&lt;=--('Data Sheet'!$B$15))),
            --(INT('Data Sheet'!$A$15) &amp; "." &amp; BS371),
            --(INT('Data Sheet'!$B$15) &amp; "." &amp; BS371)
        )
    ),
    IF(BQ371&lt;&gt;"",
        IF(INT('Data Sheet'!$A$15)=INT('Data Sheet'!$B$15),
            --(INT('Data Sheet'!$A$15) &amp; "." &amp; RIGHT(BQ371,3)),
            IF(AND((--(INT('Data Sheet'!$A$15) &amp; "." &amp; RIGHT(BQ371,3))&gt;=--('Data Sheet'!$A$15)), (--(INT('Data Sheet'!$A$15) &amp; "." &amp; RIGHT(BQ371,3))&lt;=--('Data Sheet'!$B$15))),
                --(INT('Data Sheet'!$A$15) &amp; "." &amp; RIGHT(BQ371,3)),
                --(INT('Data Sheet'!$B$15) &amp; "." &amp; RIGHT(BQ371,3))
            )
        ),
        "OK"
    )
)</f>
        <v>OK</v>
      </c>
      <c r="R371" s="19"/>
      <c r="S371" s="19"/>
      <c r="T371" s="19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1"/>
      <c r="AU371" s="21"/>
      <c r="AV371" s="21"/>
      <c r="AW371" s="22"/>
      <c r="AX371" s="99"/>
      <c r="AY371" s="20"/>
      <c r="AZ371" s="20"/>
      <c r="BA371" s="22"/>
      <c r="BB371">
        <v>363</v>
      </c>
      <c r="BC371" s="80"/>
      <c r="BD371" s="80"/>
      <c r="BE371" s="80"/>
      <c r="BF371" s="80"/>
      <c r="BG371" s="32" t="str">
        <f t="shared" si="59"/>
        <v/>
      </c>
      <c r="BH371" s="78">
        <f t="shared" si="57"/>
        <v>0</v>
      </c>
      <c r="BI371" s="2">
        <f t="shared" si="60"/>
        <v>0</v>
      </c>
      <c r="BJ371" s="2">
        <f t="shared" si="61"/>
        <v>0</v>
      </c>
      <c r="BK371" s="2">
        <f t="shared" si="58"/>
        <v>0</v>
      </c>
    </row>
    <row r="372" spans="2:63" ht="15" customHeight="1" x14ac:dyDescent="0.25">
      <c r="B372" s="14">
        <v>364</v>
      </c>
      <c r="C372" s="95" t="str">
        <f t="shared" si="62"/>
        <v/>
      </c>
      <c r="D372" s="15" t="str">
        <f t="shared" si="67"/>
        <v>OK</v>
      </c>
      <c r="E372" s="16" t="e">
        <f>VLOOKUP('Data Sheet'!$B$8,'Data Sheet'!$I$2:$J$9,2,FALSE)</f>
        <v>#N/A</v>
      </c>
      <c r="F372" s="16" t="str">
        <f t="shared" si="63"/>
        <v/>
      </c>
      <c r="G372" s="103">
        <f t="shared" si="64"/>
        <v>0</v>
      </c>
      <c r="H372" s="17" t="s">
        <v>26</v>
      </c>
      <c r="I372" s="17" t="s">
        <v>26</v>
      </c>
      <c r="J372" s="17" t="str">
        <f>IF('Data Sheet'!$B$9="NC-50","N/A","OK")</f>
        <v>OK</v>
      </c>
      <c r="K372" s="17" t="str">
        <f>IF('Data Sheet'!$B$9="NC-50","N/A","OK")</f>
        <v>OK</v>
      </c>
      <c r="L372" s="17" t="str">
        <f t="shared" si="65"/>
        <v>OK</v>
      </c>
      <c r="M372" s="17" t="str">
        <f t="shared" si="66"/>
        <v>OK</v>
      </c>
      <c r="N372" s="18" t="str">
        <f>IF(BO372&lt;&gt;"",
    IF(INT('Data Sheet'!$A$19)=INT('Data Sheet'!$B$19),
        --(INT('Data Sheet'!$A$19) &amp; "." &amp; BO372),
        IF(AND((--(INT('Data Sheet'!$A$19) &amp; "." &amp; BO372)&gt;=--('Data Sheet'!$A$19)), (--(INT('Data Sheet'!$A$19) &amp; "." &amp; BO372)&lt;=--('Data Sheet'!$B$19))),
            --(INT('Data Sheet'!$A$19) &amp; "." &amp; BO372),
            --(INT('Data Sheet'!$B$19) &amp; "." &amp; BO372)
        )
    ),
    IF(BN372&lt;&gt;"",
        IF(INT('Data Sheet'!$A$19)=INT('Data Sheet'!$B$19),
            --(INT('Data Sheet'!$A$19) &amp; "." &amp; LEFT(BN372,3)),
            IF(AND((--(INT('Data Sheet'!$A$19) &amp; "." &amp; LEFT(BN372,3))&gt;=--('Data Sheet'!$A$19)), (--(INT('Data Sheet'!$A$19) &amp; "." &amp; LEFT(BN372,3))&lt;=--('Data Sheet'!$B$19))),
                --(INT('Data Sheet'!$A$19) &amp; "." &amp; LEFT(BN372,3)),
                --(INT('Data Sheet'!$B$19) &amp; "." &amp; LEFT(BN372,3))
            )
        ),
        "OK"
    )
)</f>
        <v>OK</v>
      </c>
      <c r="O372" s="23" t="str">
        <f>IF(BP372&lt;&gt;"",
    IF(INT('Data Sheet'!$A$19)=INT('Data Sheet'!$B$19),
        --(INT('Data Sheet'!$A$19) &amp; "." &amp; BP372),
        IF(AND((--(INT('Data Sheet'!$A$19) &amp; "." &amp; BP372)&gt;=--('Data Sheet'!$A$19)), (--(INT('Data Sheet'!$A$19) &amp; "." &amp; BP372)&lt;=--('Data Sheet'!$B$19))),
            --(INT('Data Sheet'!$A$19) &amp; "." &amp; BP372),
            --(INT('Data Sheet'!$B$19) &amp; "." &amp; BP372)
        )
    ),
    IF(BN372&lt;&gt;"",
        IF(INT('Data Sheet'!$A$19)=INT('Data Sheet'!$B$19),
            --(INT('Data Sheet'!$A$19) &amp; "." &amp; RIGHT(BN372,3)),
            IF(AND((--(INT('Data Sheet'!$A$19) &amp; "." &amp; RIGHT(BN372,3))&gt;=--('Data Sheet'!$A$19)), (--(INT('Data Sheet'!$A$19) &amp; "." &amp; RIGHT(BN372,3))&lt;=--('Data Sheet'!$B$19))),
                --(INT('Data Sheet'!$A$19) &amp; "." &amp; RIGHT(BN372,3)),
                --(INT('Data Sheet'!$B$19) &amp; "." &amp; RIGHT(BN372,3))
            )
        ),
        "OK"
    )
)</f>
        <v>OK</v>
      </c>
      <c r="P372" s="23" t="str">
        <f>IF(BR372&lt;&gt;"",
    IF(INT('Data Sheet'!$A$19)=INT('Data Sheet'!$B$15),
        --(INT('Data Sheet'!$A$15) &amp; "." &amp; BR372),
        IF(AND((--(INT('Data Sheet'!$A$15) &amp; "." &amp; BR372)&gt;=--('Data Sheet'!$A$15)), (--(INT('Data Sheet'!$A$15) &amp; "." &amp; BR372)&lt;=--('Data Sheet'!$B$15))),
            --(INT('Data Sheet'!$A$15) &amp; "." &amp; BR372),
            --(INT('Data Sheet'!$B$15) &amp; "." &amp; BR372)
        )
    ),
    IF(BQ372&lt;&gt;"",
        IF(INT('Data Sheet'!$A$15)=INT('Data Sheet'!$B$15),
            --(INT('Data Sheet'!$A$15) &amp; "." &amp; LEFT(BQ372,3)),
            IF(AND((--(INT('Data Sheet'!$A$15) &amp; "." &amp; LEFT(BQ372,3))&gt;=--('Data Sheet'!$A$15)), (--(INT('Data Sheet'!$A$15) &amp; "." &amp; LEFT(BQ372,3))&lt;=--('Data Sheet'!$B$15))),
                --(INT('Data Sheet'!$A$15) &amp; "." &amp; LEFT(BQ372,3)),
                --(INT('Data Sheet'!$B$15) &amp; "." &amp; LEFT(BQ372,3))
            )
        ),
        "OK"
    )
)</f>
        <v>OK</v>
      </c>
      <c r="Q372" s="23" t="str">
        <f>IF(BS372&lt;&gt;"",
    IF(INT('Data Sheet'!$A$19)=INT('Data Sheet'!$B$15),
        --(INT('Data Sheet'!$A$15) &amp; "." &amp; BS372),
        IF(AND((--(INT('Data Sheet'!$A$15) &amp; "." &amp; BS372)&gt;=--('Data Sheet'!$A$15)), (--(INT('Data Sheet'!$A$15) &amp; "." &amp; BS372)&lt;=--('Data Sheet'!$B$15))),
            --(INT('Data Sheet'!$A$15) &amp; "." &amp; BS372),
            --(INT('Data Sheet'!$B$15) &amp; "." &amp; BS372)
        )
    ),
    IF(BQ372&lt;&gt;"",
        IF(INT('Data Sheet'!$A$15)=INT('Data Sheet'!$B$15),
            --(INT('Data Sheet'!$A$15) &amp; "." &amp; RIGHT(BQ372,3)),
            IF(AND((--(INT('Data Sheet'!$A$15) &amp; "." &amp; RIGHT(BQ372,3))&gt;=--('Data Sheet'!$A$15)), (--(INT('Data Sheet'!$A$15) &amp; "." &amp; RIGHT(BQ372,3))&lt;=--('Data Sheet'!$B$15))),
                --(INT('Data Sheet'!$A$15) &amp; "." &amp; RIGHT(BQ372,3)),
                --(INT('Data Sheet'!$B$15) &amp; "." &amp; RIGHT(BQ372,3))
            )
        ),
        "OK"
    )
)</f>
        <v>OK</v>
      </c>
      <c r="R372" s="19"/>
      <c r="S372" s="19"/>
      <c r="T372" s="19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1"/>
      <c r="AU372" s="21"/>
      <c r="AV372" s="21"/>
      <c r="AW372" s="22"/>
      <c r="AX372" s="99"/>
      <c r="AY372" s="20"/>
      <c r="AZ372" s="20"/>
      <c r="BA372" s="22"/>
      <c r="BB372">
        <v>364</v>
      </c>
      <c r="BC372" s="80"/>
      <c r="BD372" s="80"/>
      <c r="BE372" s="80"/>
      <c r="BF372" s="80"/>
      <c r="BG372" s="32" t="str">
        <f t="shared" si="59"/>
        <v/>
      </c>
      <c r="BH372" s="78">
        <f t="shared" si="57"/>
        <v>0</v>
      </c>
      <c r="BI372" s="2">
        <f t="shared" si="60"/>
        <v>0</v>
      </c>
      <c r="BJ372" s="2">
        <f t="shared" si="61"/>
        <v>0</v>
      </c>
      <c r="BK372" s="2">
        <f t="shared" si="58"/>
        <v>0</v>
      </c>
    </row>
    <row r="373" spans="2:63" ht="15" customHeight="1" x14ac:dyDescent="0.25">
      <c r="B373" s="14">
        <v>365</v>
      </c>
      <c r="C373" s="95" t="str">
        <f t="shared" si="62"/>
        <v/>
      </c>
      <c r="D373" s="15" t="str">
        <f t="shared" si="67"/>
        <v>OK</v>
      </c>
      <c r="E373" s="16" t="e">
        <f>VLOOKUP('Data Sheet'!$B$8,'Data Sheet'!$I$2:$J$9,2,FALSE)</f>
        <v>#N/A</v>
      </c>
      <c r="F373" s="16" t="str">
        <f t="shared" si="63"/>
        <v/>
      </c>
      <c r="G373" s="103">
        <f t="shared" si="64"/>
        <v>0</v>
      </c>
      <c r="H373" s="17" t="s">
        <v>26</v>
      </c>
      <c r="I373" s="17" t="s">
        <v>26</v>
      </c>
      <c r="J373" s="17" t="str">
        <f>IF('Data Sheet'!$B$9="NC-50","N/A","OK")</f>
        <v>OK</v>
      </c>
      <c r="K373" s="17" t="str">
        <f>IF('Data Sheet'!$B$9="NC-50","N/A","OK")</f>
        <v>OK</v>
      </c>
      <c r="L373" s="17" t="str">
        <f t="shared" si="65"/>
        <v>OK</v>
      </c>
      <c r="M373" s="17" t="str">
        <f t="shared" si="66"/>
        <v>OK</v>
      </c>
      <c r="N373" s="18" t="str">
        <f>IF(BO373&lt;&gt;"",
    IF(INT('Data Sheet'!$A$19)=INT('Data Sheet'!$B$19),
        --(INT('Data Sheet'!$A$19) &amp; "." &amp; BO373),
        IF(AND((--(INT('Data Sheet'!$A$19) &amp; "." &amp; BO373)&gt;=--('Data Sheet'!$A$19)), (--(INT('Data Sheet'!$A$19) &amp; "." &amp; BO373)&lt;=--('Data Sheet'!$B$19))),
            --(INT('Data Sheet'!$A$19) &amp; "." &amp; BO373),
            --(INT('Data Sheet'!$B$19) &amp; "." &amp; BO373)
        )
    ),
    IF(BN373&lt;&gt;"",
        IF(INT('Data Sheet'!$A$19)=INT('Data Sheet'!$B$19),
            --(INT('Data Sheet'!$A$19) &amp; "." &amp; LEFT(BN373,3)),
            IF(AND((--(INT('Data Sheet'!$A$19) &amp; "." &amp; LEFT(BN373,3))&gt;=--('Data Sheet'!$A$19)), (--(INT('Data Sheet'!$A$19) &amp; "." &amp; LEFT(BN373,3))&lt;=--('Data Sheet'!$B$19))),
                --(INT('Data Sheet'!$A$19) &amp; "." &amp; LEFT(BN373,3)),
                --(INT('Data Sheet'!$B$19) &amp; "." &amp; LEFT(BN373,3))
            )
        ),
        "OK"
    )
)</f>
        <v>OK</v>
      </c>
      <c r="O373" s="23" t="str">
        <f>IF(BP373&lt;&gt;"",
    IF(INT('Data Sheet'!$A$19)=INT('Data Sheet'!$B$19),
        --(INT('Data Sheet'!$A$19) &amp; "." &amp; BP373),
        IF(AND((--(INT('Data Sheet'!$A$19) &amp; "." &amp; BP373)&gt;=--('Data Sheet'!$A$19)), (--(INT('Data Sheet'!$A$19) &amp; "." &amp; BP373)&lt;=--('Data Sheet'!$B$19))),
            --(INT('Data Sheet'!$A$19) &amp; "." &amp; BP373),
            --(INT('Data Sheet'!$B$19) &amp; "." &amp; BP373)
        )
    ),
    IF(BN373&lt;&gt;"",
        IF(INT('Data Sheet'!$A$19)=INT('Data Sheet'!$B$19),
            --(INT('Data Sheet'!$A$19) &amp; "." &amp; RIGHT(BN373,3)),
            IF(AND((--(INT('Data Sheet'!$A$19) &amp; "." &amp; RIGHT(BN373,3))&gt;=--('Data Sheet'!$A$19)), (--(INT('Data Sheet'!$A$19) &amp; "." &amp; RIGHT(BN373,3))&lt;=--('Data Sheet'!$B$19))),
                --(INT('Data Sheet'!$A$19) &amp; "." &amp; RIGHT(BN373,3)),
                --(INT('Data Sheet'!$B$19) &amp; "." &amp; RIGHT(BN373,3))
            )
        ),
        "OK"
    )
)</f>
        <v>OK</v>
      </c>
      <c r="P373" s="23" t="str">
        <f>IF(BR373&lt;&gt;"",
    IF(INT('Data Sheet'!$A$19)=INT('Data Sheet'!$B$15),
        --(INT('Data Sheet'!$A$15) &amp; "." &amp; BR373),
        IF(AND((--(INT('Data Sheet'!$A$15) &amp; "." &amp; BR373)&gt;=--('Data Sheet'!$A$15)), (--(INT('Data Sheet'!$A$15) &amp; "." &amp; BR373)&lt;=--('Data Sheet'!$B$15))),
            --(INT('Data Sheet'!$A$15) &amp; "." &amp; BR373),
            --(INT('Data Sheet'!$B$15) &amp; "." &amp; BR373)
        )
    ),
    IF(BQ373&lt;&gt;"",
        IF(INT('Data Sheet'!$A$15)=INT('Data Sheet'!$B$15),
            --(INT('Data Sheet'!$A$15) &amp; "." &amp; LEFT(BQ373,3)),
            IF(AND((--(INT('Data Sheet'!$A$15) &amp; "." &amp; LEFT(BQ373,3))&gt;=--('Data Sheet'!$A$15)), (--(INT('Data Sheet'!$A$15) &amp; "." &amp; LEFT(BQ373,3))&lt;=--('Data Sheet'!$B$15))),
                --(INT('Data Sheet'!$A$15) &amp; "." &amp; LEFT(BQ373,3)),
                --(INT('Data Sheet'!$B$15) &amp; "." &amp; LEFT(BQ373,3))
            )
        ),
        "OK"
    )
)</f>
        <v>OK</v>
      </c>
      <c r="Q373" s="23" t="str">
        <f>IF(BS373&lt;&gt;"",
    IF(INT('Data Sheet'!$A$19)=INT('Data Sheet'!$B$15),
        --(INT('Data Sheet'!$A$15) &amp; "." &amp; BS373),
        IF(AND((--(INT('Data Sheet'!$A$15) &amp; "." &amp; BS373)&gt;=--('Data Sheet'!$A$15)), (--(INT('Data Sheet'!$A$15) &amp; "." &amp; BS373)&lt;=--('Data Sheet'!$B$15))),
            --(INT('Data Sheet'!$A$15) &amp; "." &amp; BS373),
            --(INT('Data Sheet'!$B$15) &amp; "." &amp; BS373)
        )
    ),
    IF(BQ373&lt;&gt;"",
        IF(INT('Data Sheet'!$A$15)=INT('Data Sheet'!$B$15),
            --(INT('Data Sheet'!$A$15) &amp; "." &amp; RIGHT(BQ373,3)),
            IF(AND((--(INT('Data Sheet'!$A$15) &amp; "." &amp; RIGHT(BQ373,3))&gt;=--('Data Sheet'!$A$15)), (--(INT('Data Sheet'!$A$15) &amp; "." &amp; RIGHT(BQ373,3))&lt;=--('Data Sheet'!$B$15))),
                --(INT('Data Sheet'!$A$15) &amp; "." &amp; RIGHT(BQ373,3)),
                --(INT('Data Sheet'!$B$15) &amp; "." &amp; RIGHT(BQ373,3))
            )
        ),
        "OK"
    )
)</f>
        <v>OK</v>
      </c>
      <c r="R373" s="19"/>
      <c r="S373" s="19"/>
      <c r="T373" s="19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1"/>
      <c r="AU373" s="21"/>
      <c r="AV373" s="21"/>
      <c r="AW373" s="22"/>
      <c r="AX373" s="99"/>
      <c r="AY373" s="20"/>
      <c r="AZ373" s="20"/>
      <c r="BA373" s="22"/>
      <c r="BB373">
        <v>365</v>
      </c>
      <c r="BC373" s="80"/>
      <c r="BD373" s="80"/>
      <c r="BE373" s="80"/>
      <c r="BF373" s="80"/>
      <c r="BG373" s="32" t="str">
        <f t="shared" si="59"/>
        <v/>
      </c>
      <c r="BH373" s="78">
        <f t="shared" si="57"/>
        <v>0</v>
      </c>
      <c r="BI373" s="2">
        <f t="shared" si="60"/>
        <v>0</v>
      </c>
      <c r="BJ373" s="2">
        <f t="shared" si="61"/>
        <v>0</v>
      </c>
      <c r="BK373" s="2">
        <f t="shared" si="58"/>
        <v>0</v>
      </c>
    </row>
    <row r="374" spans="2:63" ht="15" customHeight="1" x14ac:dyDescent="0.25">
      <c r="B374" s="14">
        <v>366</v>
      </c>
      <c r="C374" s="95" t="str">
        <f t="shared" si="62"/>
        <v/>
      </c>
      <c r="D374" s="15" t="str">
        <f t="shared" si="67"/>
        <v>OK</v>
      </c>
      <c r="E374" s="16" t="e">
        <f>VLOOKUP('Data Sheet'!$B$8,'Data Sheet'!$I$2:$J$9,2,FALSE)</f>
        <v>#N/A</v>
      </c>
      <c r="F374" s="16" t="str">
        <f t="shared" si="63"/>
        <v/>
      </c>
      <c r="G374" s="103">
        <f t="shared" si="64"/>
        <v>0</v>
      </c>
      <c r="H374" s="17" t="s">
        <v>26</v>
      </c>
      <c r="I374" s="17" t="s">
        <v>26</v>
      </c>
      <c r="J374" s="17" t="str">
        <f>IF('Data Sheet'!$B$9="NC-50","N/A","OK")</f>
        <v>OK</v>
      </c>
      <c r="K374" s="17" t="str">
        <f>IF('Data Sheet'!$B$9="NC-50","N/A","OK")</f>
        <v>OK</v>
      </c>
      <c r="L374" s="17" t="str">
        <f t="shared" si="65"/>
        <v>OK</v>
      </c>
      <c r="M374" s="17" t="str">
        <f t="shared" si="66"/>
        <v>OK</v>
      </c>
      <c r="N374" s="18" t="str">
        <f>IF(BO374&lt;&gt;"",
    IF(INT('Data Sheet'!$A$19)=INT('Data Sheet'!$B$19),
        --(INT('Data Sheet'!$A$19) &amp; "." &amp; BO374),
        IF(AND((--(INT('Data Sheet'!$A$19) &amp; "." &amp; BO374)&gt;=--('Data Sheet'!$A$19)), (--(INT('Data Sheet'!$A$19) &amp; "." &amp; BO374)&lt;=--('Data Sheet'!$B$19))),
            --(INT('Data Sheet'!$A$19) &amp; "." &amp; BO374),
            --(INT('Data Sheet'!$B$19) &amp; "." &amp; BO374)
        )
    ),
    IF(BN374&lt;&gt;"",
        IF(INT('Data Sheet'!$A$19)=INT('Data Sheet'!$B$19),
            --(INT('Data Sheet'!$A$19) &amp; "." &amp; LEFT(BN374,3)),
            IF(AND((--(INT('Data Sheet'!$A$19) &amp; "." &amp; LEFT(BN374,3))&gt;=--('Data Sheet'!$A$19)), (--(INT('Data Sheet'!$A$19) &amp; "." &amp; LEFT(BN374,3))&lt;=--('Data Sheet'!$B$19))),
                --(INT('Data Sheet'!$A$19) &amp; "." &amp; LEFT(BN374,3)),
                --(INT('Data Sheet'!$B$19) &amp; "." &amp; LEFT(BN374,3))
            )
        ),
        "OK"
    )
)</f>
        <v>OK</v>
      </c>
      <c r="O374" s="23" t="str">
        <f>IF(BP374&lt;&gt;"",
    IF(INT('Data Sheet'!$A$19)=INT('Data Sheet'!$B$19),
        --(INT('Data Sheet'!$A$19) &amp; "." &amp; BP374),
        IF(AND((--(INT('Data Sheet'!$A$19) &amp; "." &amp; BP374)&gt;=--('Data Sheet'!$A$19)), (--(INT('Data Sheet'!$A$19) &amp; "." &amp; BP374)&lt;=--('Data Sheet'!$B$19))),
            --(INT('Data Sheet'!$A$19) &amp; "." &amp; BP374),
            --(INT('Data Sheet'!$B$19) &amp; "." &amp; BP374)
        )
    ),
    IF(BN374&lt;&gt;"",
        IF(INT('Data Sheet'!$A$19)=INT('Data Sheet'!$B$19),
            --(INT('Data Sheet'!$A$19) &amp; "." &amp; RIGHT(BN374,3)),
            IF(AND((--(INT('Data Sheet'!$A$19) &amp; "." &amp; RIGHT(BN374,3))&gt;=--('Data Sheet'!$A$19)), (--(INT('Data Sheet'!$A$19) &amp; "." &amp; RIGHT(BN374,3))&lt;=--('Data Sheet'!$B$19))),
                --(INT('Data Sheet'!$A$19) &amp; "." &amp; RIGHT(BN374,3)),
                --(INT('Data Sheet'!$B$19) &amp; "." &amp; RIGHT(BN374,3))
            )
        ),
        "OK"
    )
)</f>
        <v>OK</v>
      </c>
      <c r="P374" s="23" t="str">
        <f>IF(BR374&lt;&gt;"",
    IF(INT('Data Sheet'!$A$19)=INT('Data Sheet'!$B$15),
        --(INT('Data Sheet'!$A$15) &amp; "." &amp; BR374),
        IF(AND((--(INT('Data Sheet'!$A$15) &amp; "." &amp; BR374)&gt;=--('Data Sheet'!$A$15)), (--(INT('Data Sheet'!$A$15) &amp; "." &amp; BR374)&lt;=--('Data Sheet'!$B$15))),
            --(INT('Data Sheet'!$A$15) &amp; "." &amp; BR374),
            --(INT('Data Sheet'!$B$15) &amp; "." &amp; BR374)
        )
    ),
    IF(BQ374&lt;&gt;"",
        IF(INT('Data Sheet'!$A$15)=INT('Data Sheet'!$B$15),
            --(INT('Data Sheet'!$A$15) &amp; "." &amp; LEFT(BQ374,3)),
            IF(AND((--(INT('Data Sheet'!$A$15) &amp; "." &amp; LEFT(BQ374,3))&gt;=--('Data Sheet'!$A$15)), (--(INT('Data Sheet'!$A$15) &amp; "." &amp; LEFT(BQ374,3))&lt;=--('Data Sheet'!$B$15))),
                --(INT('Data Sheet'!$A$15) &amp; "." &amp; LEFT(BQ374,3)),
                --(INT('Data Sheet'!$B$15) &amp; "." &amp; LEFT(BQ374,3))
            )
        ),
        "OK"
    )
)</f>
        <v>OK</v>
      </c>
      <c r="Q374" s="23" t="str">
        <f>IF(BS374&lt;&gt;"",
    IF(INT('Data Sheet'!$A$19)=INT('Data Sheet'!$B$15),
        --(INT('Data Sheet'!$A$15) &amp; "." &amp; BS374),
        IF(AND((--(INT('Data Sheet'!$A$15) &amp; "." &amp; BS374)&gt;=--('Data Sheet'!$A$15)), (--(INT('Data Sheet'!$A$15) &amp; "." &amp; BS374)&lt;=--('Data Sheet'!$B$15))),
            --(INT('Data Sheet'!$A$15) &amp; "." &amp; BS374),
            --(INT('Data Sheet'!$B$15) &amp; "." &amp; BS374)
        )
    ),
    IF(BQ374&lt;&gt;"",
        IF(INT('Data Sheet'!$A$15)=INT('Data Sheet'!$B$15),
            --(INT('Data Sheet'!$A$15) &amp; "." &amp; RIGHT(BQ374,3)),
            IF(AND((--(INT('Data Sheet'!$A$15) &amp; "." &amp; RIGHT(BQ374,3))&gt;=--('Data Sheet'!$A$15)), (--(INT('Data Sheet'!$A$15) &amp; "." &amp; RIGHT(BQ374,3))&lt;=--('Data Sheet'!$B$15))),
                --(INT('Data Sheet'!$A$15) &amp; "." &amp; RIGHT(BQ374,3)),
                --(INT('Data Sheet'!$B$15) &amp; "." &amp; RIGHT(BQ374,3))
            )
        ),
        "OK"
    )
)</f>
        <v>OK</v>
      </c>
      <c r="R374" s="19"/>
      <c r="S374" s="19"/>
      <c r="T374" s="19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1"/>
      <c r="AU374" s="21"/>
      <c r="AV374" s="21"/>
      <c r="AW374" s="22"/>
      <c r="AX374" s="99"/>
      <c r="AY374" s="20"/>
      <c r="AZ374" s="20"/>
      <c r="BA374" s="22"/>
      <c r="BB374">
        <v>366</v>
      </c>
      <c r="BC374" s="80"/>
      <c r="BD374" s="80"/>
      <c r="BE374" s="80"/>
      <c r="BF374" s="80"/>
      <c r="BG374" s="32" t="str">
        <f t="shared" si="59"/>
        <v/>
      </c>
      <c r="BH374" s="78">
        <f t="shared" si="57"/>
        <v>0</v>
      </c>
      <c r="BI374" s="2">
        <f t="shared" si="60"/>
        <v>0</v>
      </c>
      <c r="BJ374" s="2">
        <f t="shared" si="61"/>
        <v>0</v>
      </c>
      <c r="BK374" s="2">
        <f t="shared" si="58"/>
        <v>0</v>
      </c>
    </row>
    <row r="375" spans="2:63" ht="15" customHeight="1" x14ac:dyDescent="0.25">
      <c r="B375" s="14">
        <v>367</v>
      </c>
      <c r="C375" s="95" t="str">
        <f t="shared" si="62"/>
        <v/>
      </c>
      <c r="D375" s="15" t="str">
        <f t="shared" si="67"/>
        <v>OK</v>
      </c>
      <c r="E375" s="16" t="e">
        <f>VLOOKUP('Data Sheet'!$B$8,'Data Sheet'!$I$2:$J$9,2,FALSE)</f>
        <v>#N/A</v>
      </c>
      <c r="F375" s="16" t="str">
        <f t="shared" si="63"/>
        <v/>
      </c>
      <c r="G375" s="103">
        <f t="shared" si="64"/>
        <v>0</v>
      </c>
      <c r="H375" s="17" t="s">
        <v>26</v>
      </c>
      <c r="I375" s="17" t="s">
        <v>26</v>
      </c>
      <c r="J375" s="17" t="str">
        <f>IF('Data Sheet'!$B$9="NC-50","N/A","OK")</f>
        <v>OK</v>
      </c>
      <c r="K375" s="17" t="str">
        <f>IF('Data Sheet'!$B$9="NC-50","N/A","OK")</f>
        <v>OK</v>
      </c>
      <c r="L375" s="17" t="str">
        <f t="shared" si="65"/>
        <v>OK</v>
      </c>
      <c r="M375" s="17" t="str">
        <f t="shared" si="66"/>
        <v>OK</v>
      </c>
      <c r="N375" s="18" t="str">
        <f>IF(BO375&lt;&gt;"",
    IF(INT('Data Sheet'!$A$19)=INT('Data Sheet'!$B$19),
        --(INT('Data Sheet'!$A$19) &amp; "." &amp; BO375),
        IF(AND((--(INT('Data Sheet'!$A$19) &amp; "." &amp; BO375)&gt;=--('Data Sheet'!$A$19)), (--(INT('Data Sheet'!$A$19) &amp; "." &amp; BO375)&lt;=--('Data Sheet'!$B$19))),
            --(INT('Data Sheet'!$A$19) &amp; "." &amp; BO375),
            --(INT('Data Sheet'!$B$19) &amp; "." &amp; BO375)
        )
    ),
    IF(BN375&lt;&gt;"",
        IF(INT('Data Sheet'!$A$19)=INT('Data Sheet'!$B$19),
            --(INT('Data Sheet'!$A$19) &amp; "." &amp; LEFT(BN375,3)),
            IF(AND((--(INT('Data Sheet'!$A$19) &amp; "." &amp; LEFT(BN375,3))&gt;=--('Data Sheet'!$A$19)), (--(INT('Data Sheet'!$A$19) &amp; "." &amp; LEFT(BN375,3))&lt;=--('Data Sheet'!$B$19))),
                --(INT('Data Sheet'!$A$19) &amp; "." &amp; LEFT(BN375,3)),
                --(INT('Data Sheet'!$B$19) &amp; "." &amp; LEFT(BN375,3))
            )
        ),
        "OK"
    )
)</f>
        <v>OK</v>
      </c>
      <c r="O375" s="23" t="str">
        <f>IF(BP375&lt;&gt;"",
    IF(INT('Data Sheet'!$A$19)=INT('Data Sheet'!$B$19),
        --(INT('Data Sheet'!$A$19) &amp; "." &amp; BP375),
        IF(AND((--(INT('Data Sheet'!$A$19) &amp; "." &amp; BP375)&gt;=--('Data Sheet'!$A$19)), (--(INT('Data Sheet'!$A$19) &amp; "." &amp; BP375)&lt;=--('Data Sheet'!$B$19))),
            --(INT('Data Sheet'!$A$19) &amp; "." &amp; BP375),
            --(INT('Data Sheet'!$B$19) &amp; "." &amp; BP375)
        )
    ),
    IF(BN375&lt;&gt;"",
        IF(INT('Data Sheet'!$A$19)=INT('Data Sheet'!$B$19),
            --(INT('Data Sheet'!$A$19) &amp; "." &amp; RIGHT(BN375,3)),
            IF(AND((--(INT('Data Sheet'!$A$19) &amp; "." &amp; RIGHT(BN375,3))&gt;=--('Data Sheet'!$A$19)), (--(INT('Data Sheet'!$A$19) &amp; "." &amp; RIGHT(BN375,3))&lt;=--('Data Sheet'!$B$19))),
                --(INT('Data Sheet'!$A$19) &amp; "." &amp; RIGHT(BN375,3)),
                --(INT('Data Sheet'!$B$19) &amp; "." &amp; RIGHT(BN375,3))
            )
        ),
        "OK"
    )
)</f>
        <v>OK</v>
      </c>
      <c r="P375" s="23" t="str">
        <f>IF(BR375&lt;&gt;"",
    IF(INT('Data Sheet'!$A$19)=INT('Data Sheet'!$B$15),
        --(INT('Data Sheet'!$A$15) &amp; "." &amp; BR375),
        IF(AND((--(INT('Data Sheet'!$A$15) &amp; "." &amp; BR375)&gt;=--('Data Sheet'!$A$15)), (--(INT('Data Sheet'!$A$15) &amp; "." &amp; BR375)&lt;=--('Data Sheet'!$B$15))),
            --(INT('Data Sheet'!$A$15) &amp; "." &amp; BR375),
            --(INT('Data Sheet'!$B$15) &amp; "." &amp; BR375)
        )
    ),
    IF(BQ375&lt;&gt;"",
        IF(INT('Data Sheet'!$A$15)=INT('Data Sheet'!$B$15),
            --(INT('Data Sheet'!$A$15) &amp; "." &amp; LEFT(BQ375,3)),
            IF(AND((--(INT('Data Sheet'!$A$15) &amp; "." &amp; LEFT(BQ375,3))&gt;=--('Data Sheet'!$A$15)), (--(INT('Data Sheet'!$A$15) &amp; "." &amp; LEFT(BQ375,3))&lt;=--('Data Sheet'!$B$15))),
                --(INT('Data Sheet'!$A$15) &amp; "." &amp; LEFT(BQ375,3)),
                --(INT('Data Sheet'!$B$15) &amp; "." &amp; LEFT(BQ375,3))
            )
        ),
        "OK"
    )
)</f>
        <v>OK</v>
      </c>
      <c r="Q375" s="23" t="str">
        <f>IF(BS375&lt;&gt;"",
    IF(INT('Data Sheet'!$A$19)=INT('Data Sheet'!$B$15),
        --(INT('Data Sheet'!$A$15) &amp; "." &amp; BS375),
        IF(AND((--(INT('Data Sheet'!$A$15) &amp; "." &amp; BS375)&gt;=--('Data Sheet'!$A$15)), (--(INT('Data Sheet'!$A$15) &amp; "." &amp; BS375)&lt;=--('Data Sheet'!$B$15))),
            --(INT('Data Sheet'!$A$15) &amp; "." &amp; BS375),
            --(INT('Data Sheet'!$B$15) &amp; "." &amp; BS375)
        )
    ),
    IF(BQ375&lt;&gt;"",
        IF(INT('Data Sheet'!$A$15)=INT('Data Sheet'!$B$15),
            --(INT('Data Sheet'!$A$15) &amp; "." &amp; RIGHT(BQ375,3)),
            IF(AND((--(INT('Data Sheet'!$A$15) &amp; "." &amp; RIGHT(BQ375,3))&gt;=--('Data Sheet'!$A$15)), (--(INT('Data Sheet'!$A$15) &amp; "." &amp; RIGHT(BQ375,3))&lt;=--('Data Sheet'!$B$15))),
                --(INT('Data Sheet'!$A$15) &amp; "." &amp; RIGHT(BQ375,3)),
                --(INT('Data Sheet'!$B$15) &amp; "." &amp; RIGHT(BQ375,3))
            )
        ),
        "OK"
    )
)</f>
        <v>OK</v>
      </c>
      <c r="R375" s="19"/>
      <c r="S375" s="19"/>
      <c r="T375" s="19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1"/>
      <c r="AU375" s="21"/>
      <c r="AV375" s="21"/>
      <c r="AW375" s="22"/>
      <c r="AX375" s="99"/>
      <c r="AY375" s="20"/>
      <c r="AZ375" s="20"/>
      <c r="BA375" s="22"/>
      <c r="BB375">
        <v>367</v>
      </c>
      <c r="BC375" s="80"/>
      <c r="BD375" s="80"/>
      <c r="BE375" s="80"/>
      <c r="BF375" s="80"/>
      <c r="BG375" s="32" t="str">
        <f t="shared" si="59"/>
        <v/>
      </c>
      <c r="BH375" s="78">
        <f t="shared" si="57"/>
        <v>0</v>
      </c>
      <c r="BI375" s="2">
        <f t="shared" si="60"/>
        <v>0</v>
      </c>
      <c r="BJ375" s="2">
        <f t="shared" si="61"/>
        <v>0</v>
      </c>
      <c r="BK375" s="2">
        <f t="shared" si="58"/>
        <v>0</v>
      </c>
    </row>
    <row r="376" spans="2:63" ht="15" customHeight="1" x14ac:dyDescent="0.25">
      <c r="B376" s="14">
        <v>368</v>
      </c>
      <c r="C376" s="95" t="str">
        <f t="shared" si="62"/>
        <v/>
      </c>
      <c r="D376" s="15" t="str">
        <f t="shared" si="67"/>
        <v>OK</v>
      </c>
      <c r="E376" s="16" t="e">
        <f>VLOOKUP('Data Sheet'!$B$8,'Data Sheet'!$I$2:$J$9,2,FALSE)</f>
        <v>#N/A</v>
      </c>
      <c r="F376" s="16" t="str">
        <f t="shared" si="63"/>
        <v/>
      </c>
      <c r="G376" s="103">
        <f t="shared" si="64"/>
        <v>0</v>
      </c>
      <c r="H376" s="17" t="s">
        <v>26</v>
      </c>
      <c r="I376" s="17" t="s">
        <v>26</v>
      </c>
      <c r="J376" s="17" t="str">
        <f>IF('Data Sheet'!$B$9="NC-50","N/A","OK")</f>
        <v>OK</v>
      </c>
      <c r="K376" s="17" t="str">
        <f>IF('Data Sheet'!$B$9="NC-50","N/A","OK")</f>
        <v>OK</v>
      </c>
      <c r="L376" s="17" t="str">
        <f t="shared" si="65"/>
        <v>OK</v>
      </c>
      <c r="M376" s="17" t="str">
        <f t="shared" si="66"/>
        <v>OK</v>
      </c>
      <c r="N376" s="18" t="str">
        <f>IF(BO376&lt;&gt;"",
    IF(INT('Data Sheet'!$A$19)=INT('Data Sheet'!$B$19),
        --(INT('Data Sheet'!$A$19) &amp; "." &amp; BO376),
        IF(AND((--(INT('Data Sheet'!$A$19) &amp; "." &amp; BO376)&gt;=--('Data Sheet'!$A$19)), (--(INT('Data Sheet'!$A$19) &amp; "." &amp; BO376)&lt;=--('Data Sheet'!$B$19))),
            --(INT('Data Sheet'!$A$19) &amp; "." &amp; BO376),
            --(INT('Data Sheet'!$B$19) &amp; "." &amp; BO376)
        )
    ),
    IF(BN376&lt;&gt;"",
        IF(INT('Data Sheet'!$A$19)=INT('Data Sheet'!$B$19),
            --(INT('Data Sheet'!$A$19) &amp; "." &amp; LEFT(BN376,3)),
            IF(AND((--(INT('Data Sheet'!$A$19) &amp; "." &amp; LEFT(BN376,3))&gt;=--('Data Sheet'!$A$19)), (--(INT('Data Sheet'!$A$19) &amp; "." &amp; LEFT(BN376,3))&lt;=--('Data Sheet'!$B$19))),
                --(INT('Data Sheet'!$A$19) &amp; "." &amp; LEFT(BN376,3)),
                --(INT('Data Sheet'!$B$19) &amp; "." &amp; LEFT(BN376,3))
            )
        ),
        "OK"
    )
)</f>
        <v>OK</v>
      </c>
      <c r="O376" s="23" t="str">
        <f>IF(BP376&lt;&gt;"",
    IF(INT('Data Sheet'!$A$19)=INT('Data Sheet'!$B$19),
        --(INT('Data Sheet'!$A$19) &amp; "." &amp; BP376),
        IF(AND((--(INT('Data Sheet'!$A$19) &amp; "." &amp; BP376)&gt;=--('Data Sheet'!$A$19)), (--(INT('Data Sheet'!$A$19) &amp; "." &amp; BP376)&lt;=--('Data Sheet'!$B$19))),
            --(INT('Data Sheet'!$A$19) &amp; "." &amp; BP376),
            --(INT('Data Sheet'!$B$19) &amp; "." &amp; BP376)
        )
    ),
    IF(BN376&lt;&gt;"",
        IF(INT('Data Sheet'!$A$19)=INT('Data Sheet'!$B$19),
            --(INT('Data Sheet'!$A$19) &amp; "." &amp; RIGHT(BN376,3)),
            IF(AND((--(INT('Data Sheet'!$A$19) &amp; "." &amp; RIGHT(BN376,3))&gt;=--('Data Sheet'!$A$19)), (--(INT('Data Sheet'!$A$19) &amp; "." &amp; RIGHT(BN376,3))&lt;=--('Data Sheet'!$B$19))),
                --(INT('Data Sheet'!$A$19) &amp; "." &amp; RIGHT(BN376,3)),
                --(INT('Data Sheet'!$B$19) &amp; "." &amp; RIGHT(BN376,3))
            )
        ),
        "OK"
    )
)</f>
        <v>OK</v>
      </c>
      <c r="P376" s="23" t="str">
        <f>IF(BR376&lt;&gt;"",
    IF(INT('Data Sheet'!$A$19)=INT('Data Sheet'!$B$15),
        --(INT('Data Sheet'!$A$15) &amp; "." &amp; BR376),
        IF(AND((--(INT('Data Sheet'!$A$15) &amp; "." &amp; BR376)&gt;=--('Data Sheet'!$A$15)), (--(INT('Data Sheet'!$A$15) &amp; "." &amp; BR376)&lt;=--('Data Sheet'!$B$15))),
            --(INT('Data Sheet'!$A$15) &amp; "." &amp; BR376),
            --(INT('Data Sheet'!$B$15) &amp; "." &amp; BR376)
        )
    ),
    IF(BQ376&lt;&gt;"",
        IF(INT('Data Sheet'!$A$15)=INT('Data Sheet'!$B$15),
            --(INT('Data Sheet'!$A$15) &amp; "." &amp; LEFT(BQ376,3)),
            IF(AND((--(INT('Data Sheet'!$A$15) &amp; "." &amp; LEFT(BQ376,3))&gt;=--('Data Sheet'!$A$15)), (--(INT('Data Sheet'!$A$15) &amp; "." &amp; LEFT(BQ376,3))&lt;=--('Data Sheet'!$B$15))),
                --(INT('Data Sheet'!$A$15) &amp; "." &amp; LEFT(BQ376,3)),
                --(INT('Data Sheet'!$B$15) &amp; "." &amp; LEFT(BQ376,3))
            )
        ),
        "OK"
    )
)</f>
        <v>OK</v>
      </c>
      <c r="Q376" s="23" t="str">
        <f>IF(BS376&lt;&gt;"",
    IF(INT('Data Sheet'!$A$19)=INT('Data Sheet'!$B$15),
        --(INT('Data Sheet'!$A$15) &amp; "." &amp; BS376),
        IF(AND((--(INT('Data Sheet'!$A$15) &amp; "." &amp; BS376)&gt;=--('Data Sheet'!$A$15)), (--(INT('Data Sheet'!$A$15) &amp; "." &amp; BS376)&lt;=--('Data Sheet'!$B$15))),
            --(INT('Data Sheet'!$A$15) &amp; "." &amp; BS376),
            --(INT('Data Sheet'!$B$15) &amp; "." &amp; BS376)
        )
    ),
    IF(BQ376&lt;&gt;"",
        IF(INT('Data Sheet'!$A$15)=INT('Data Sheet'!$B$15),
            --(INT('Data Sheet'!$A$15) &amp; "." &amp; RIGHT(BQ376,3)),
            IF(AND((--(INT('Data Sheet'!$A$15) &amp; "." &amp; RIGHT(BQ376,3))&gt;=--('Data Sheet'!$A$15)), (--(INT('Data Sheet'!$A$15) &amp; "." &amp; RIGHT(BQ376,3))&lt;=--('Data Sheet'!$B$15))),
                --(INT('Data Sheet'!$A$15) &amp; "." &amp; RIGHT(BQ376,3)),
                --(INT('Data Sheet'!$B$15) &amp; "." &amp; RIGHT(BQ376,3))
            )
        ),
        "OK"
    )
)</f>
        <v>OK</v>
      </c>
      <c r="R376" s="19"/>
      <c r="S376" s="19"/>
      <c r="T376" s="19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1"/>
      <c r="AU376" s="21"/>
      <c r="AV376" s="21"/>
      <c r="AW376" s="22"/>
      <c r="AX376" s="99"/>
      <c r="AY376" s="20"/>
      <c r="AZ376" s="20"/>
      <c r="BA376" s="22"/>
      <c r="BB376">
        <v>368</v>
      </c>
      <c r="BC376" s="80"/>
      <c r="BD376" s="80"/>
      <c r="BE376" s="80"/>
      <c r="BF376" s="80"/>
      <c r="BG376" s="32" t="str">
        <f t="shared" si="59"/>
        <v/>
      </c>
      <c r="BH376" s="78">
        <f t="shared" si="57"/>
        <v>0</v>
      </c>
      <c r="BI376" s="2">
        <f t="shared" si="60"/>
        <v>0</v>
      </c>
      <c r="BJ376" s="2">
        <f t="shared" si="61"/>
        <v>0</v>
      </c>
      <c r="BK376" s="2">
        <f t="shared" si="58"/>
        <v>0</v>
      </c>
    </row>
    <row r="377" spans="2:63" ht="15" customHeight="1" x14ac:dyDescent="0.25">
      <c r="B377" s="14">
        <v>369</v>
      </c>
      <c r="C377" s="95" t="str">
        <f t="shared" si="62"/>
        <v/>
      </c>
      <c r="D377" s="15" t="str">
        <f t="shared" si="67"/>
        <v>OK</v>
      </c>
      <c r="E377" s="16" t="e">
        <f>VLOOKUP('Data Sheet'!$B$8,'Data Sheet'!$I$2:$J$9,2,FALSE)</f>
        <v>#N/A</v>
      </c>
      <c r="F377" s="16" t="str">
        <f t="shared" si="63"/>
        <v/>
      </c>
      <c r="G377" s="103">
        <f t="shared" si="64"/>
        <v>0</v>
      </c>
      <c r="H377" s="17" t="s">
        <v>26</v>
      </c>
      <c r="I377" s="17" t="s">
        <v>26</v>
      </c>
      <c r="J377" s="17" t="str">
        <f>IF('Data Sheet'!$B$9="NC-50","N/A","OK")</f>
        <v>OK</v>
      </c>
      <c r="K377" s="17" t="str">
        <f>IF('Data Sheet'!$B$9="NC-50","N/A","OK")</f>
        <v>OK</v>
      </c>
      <c r="L377" s="17" t="str">
        <f t="shared" si="65"/>
        <v>OK</v>
      </c>
      <c r="M377" s="17" t="str">
        <f t="shared" si="66"/>
        <v>OK</v>
      </c>
      <c r="N377" s="18" t="str">
        <f>IF(BO377&lt;&gt;"",
    IF(INT('Data Sheet'!$A$19)=INT('Data Sheet'!$B$19),
        --(INT('Data Sheet'!$A$19) &amp; "." &amp; BO377),
        IF(AND((--(INT('Data Sheet'!$A$19) &amp; "." &amp; BO377)&gt;=--('Data Sheet'!$A$19)), (--(INT('Data Sheet'!$A$19) &amp; "." &amp; BO377)&lt;=--('Data Sheet'!$B$19))),
            --(INT('Data Sheet'!$A$19) &amp; "." &amp; BO377),
            --(INT('Data Sheet'!$B$19) &amp; "." &amp; BO377)
        )
    ),
    IF(BN377&lt;&gt;"",
        IF(INT('Data Sheet'!$A$19)=INT('Data Sheet'!$B$19),
            --(INT('Data Sheet'!$A$19) &amp; "." &amp; LEFT(BN377,3)),
            IF(AND((--(INT('Data Sheet'!$A$19) &amp; "." &amp; LEFT(BN377,3))&gt;=--('Data Sheet'!$A$19)), (--(INT('Data Sheet'!$A$19) &amp; "." &amp; LEFT(BN377,3))&lt;=--('Data Sheet'!$B$19))),
                --(INT('Data Sheet'!$A$19) &amp; "." &amp; LEFT(BN377,3)),
                --(INT('Data Sheet'!$B$19) &amp; "." &amp; LEFT(BN377,3))
            )
        ),
        "OK"
    )
)</f>
        <v>OK</v>
      </c>
      <c r="O377" s="23" t="str">
        <f>IF(BP377&lt;&gt;"",
    IF(INT('Data Sheet'!$A$19)=INT('Data Sheet'!$B$19),
        --(INT('Data Sheet'!$A$19) &amp; "." &amp; BP377),
        IF(AND((--(INT('Data Sheet'!$A$19) &amp; "." &amp; BP377)&gt;=--('Data Sheet'!$A$19)), (--(INT('Data Sheet'!$A$19) &amp; "." &amp; BP377)&lt;=--('Data Sheet'!$B$19))),
            --(INT('Data Sheet'!$A$19) &amp; "." &amp; BP377),
            --(INT('Data Sheet'!$B$19) &amp; "." &amp; BP377)
        )
    ),
    IF(BN377&lt;&gt;"",
        IF(INT('Data Sheet'!$A$19)=INT('Data Sheet'!$B$19),
            --(INT('Data Sheet'!$A$19) &amp; "." &amp; RIGHT(BN377,3)),
            IF(AND((--(INT('Data Sheet'!$A$19) &amp; "." &amp; RIGHT(BN377,3))&gt;=--('Data Sheet'!$A$19)), (--(INT('Data Sheet'!$A$19) &amp; "." &amp; RIGHT(BN377,3))&lt;=--('Data Sheet'!$B$19))),
                --(INT('Data Sheet'!$A$19) &amp; "." &amp; RIGHT(BN377,3)),
                --(INT('Data Sheet'!$B$19) &amp; "." &amp; RIGHT(BN377,3))
            )
        ),
        "OK"
    )
)</f>
        <v>OK</v>
      </c>
      <c r="P377" s="23" t="str">
        <f>IF(BR377&lt;&gt;"",
    IF(INT('Data Sheet'!$A$19)=INT('Data Sheet'!$B$15),
        --(INT('Data Sheet'!$A$15) &amp; "." &amp; BR377),
        IF(AND((--(INT('Data Sheet'!$A$15) &amp; "." &amp; BR377)&gt;=--('Data Sheet'!$A$15)), (--(INT('Data Sheet'!$A$15) &amp; "." &amp; BR377)&lt;=--('Data Sheet'!$B$15))),
            --(INT('Data Sheet'!$A$15) &amp; "." &amp; BR377),
            --(INT('Data Sheet'!$B$15) &amp; "." &amp; BR377)
        )
    ),
    IF(BQ377&lt;&gt;"",
        IF(INT('Data Sheet'!$A$15)=INT('Data Sheet'!$B$15),
            --(INT('Data Sheet'!$A$15) &amp; "." &amp; LEFT(BQ377,3)),
            IF(AND((--(INT('Data Sheet'!$A$15) &amp; "." &amp; LEFT(BQ377,3))&gt;=--('Data Sheet'!$A$15)), (--(INT('Data Sheet'!$A$15) &amp; "." &amp; LEFT(BQ377,3))&lt;=--('Data Sheet'!$B$15))),
                --(INT('Data Sheet'!$A$15) &amp; "." &amp; LEFT(BQ377,3)),
                --(INT('Data Sheet'!$B$15) &amp; "." &amp; LEFT(BQ377,3))
            )
        ),
        "OK"
    )
)</f>
        <v>OK</v>
      </c>
      <c r="Q377" s="23" t="str">
        <f>IF(BS377&lt;&gt;"",
    IF(INT('Data Sheet'!$A$19)=INT('Data Sheet'!$B$15),
        --(INT('Data Sheet'!$A$15) &amp; "." &amp; BS377),
        IF(AND((--(INT('Data Sheet'!$A$15) &amp; "." &amp; BS377)&gt;=--('Data Sheet'!$A$15)), (--(INT('Data Sheet'!$A$15) &amp; "." &amp; BS377)&lt;=--('Data Sheet'!$B$15))),
            --(INT('Data Sheet'!$A$15) &amp; "." &amp; BS377),
            --(INT('Data Sheet'!$B$15) &amp; "." &amp; BS377)
        )
    ),
    IF(BQ377&lt;&gt;"",
        IF(INT('Data Sheet'!$A$15)=INT('Data Sheet'!$B$15),
            --(INT('Data Sheet'!$A$15) &amp; "." &amp; RIGHT(BQ377,3)),
            IF(AND((--(INT('Data Sheet'!$A$15) &amp; "." &amp; RIGHT(BQ377,3))&gt;=--('Data Sheet'!$A$15)), (--(INT('Data Sheet'!$A$15) &amp; "." &amp; RIGHT(BQ377,3))&lt;=--('Data Sheet'!$B$15))),
                --(INT('Data Sheet'!$A$15) &amp; "." &amp; RIGHT(BQ377,3)),
                --(INT('Data Sheet'!$B$15) &amp; "." &amp; RIGHT(BQ377,3))
            )
        ),
        "OK"
    )
)</f>
        <v>OK</v>
      </c>
      <c r="R377" s="19"/>
      <c r="S377" s="19"/>
      <c r="T377" s="19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1"/>
      <c r="AU377" s="21"/>
      <c r="AV377" s="21"/>
      <c r="AW377" s="22"/>
      <c r="AX377" s="99"/>
      <c r="AY377" s="20"/>
      <c r="AZ377" s="20"/>
      <c r="BA377" s="22"/>
      <c r="BB377">
        <v>369</v>
      </c>
      <c r="BC377" s="80"/>
      <c r="BD377" s="80"/>
      <c r="BE377" s="80"/>
      <c r="BF377" s="80"/>
      <c r="BG377" s="32" t="str">
        <f t="shared" si="59"/>
        <v/>
      </c>
      <c r="BH377" s="78">
        <f t="shared" si="57"/>
        <v>0</v>
      </c>
      <c r="BI377" s="2">
        <f t="shared" si="60"/>
        <v>0</v>
      </c>
      <c r="BJ377" s="2">
        <f t="shared" si="61"/>
        <v>0</v>
      </c>
      <c r="BK377" s="2">
        <f t="shared" si="58"/>
        <v>0</v>
      </c>
    </row>
    <row r="378" spans="2:63" ht="15" customHeight="1" x14ac:dyDescent="0.25">
      <c r="B378" s="14">
        <v>370</v>
      </c>
      <c r="C378" s="95" t="str">
        <f t="shared" si="62"/>
        <v/>
      </c>
      <c r="D378" s="15" t="str">
        <f t="shared" si="67"/>
        <v>OK</v>
      </c>
      <c r="E378" s="16" t="e">
        <f>VLOOKUP('Data Sheet'!$B$8,'Data Sheet'!$I$2:$J$9,2,FALSE)</f>
        <v>#N/A</v>
      </c>
      <c r="F378" s="16" t="str">
        <f t="shared" si="63"/>
        <v/>
      </c>
      <c r="G378" s="103">
        <f t="shared" si="64"/>
        <v>0</v>
      </c>
      <c r="H378" s="17" t="s">
        <v>26</v>
      </c>
      <c r="I378" s="17" t="s">
        <v>26</v>
      </c>
      <c r="J378" s="17" t="str">
        <f>IF('Data Sheet'!$B$9="NC-50","N/A","OK")</f>
        <v>OK</v>
      </c>
      <c r="K378" s="17" t="str">
        <f>IF('Data Sheet'!$B$9="NC-50","N/A","OK")</f>
        <v>OK</v>
      </c>
      <c r="L378" s="17" t="str">
        <f t="shared" si="65"/>
        <v>OK</v>
      </c>
      <c r="M378" s="17" t="str">
        <f t="shared" si="66"/>
        <v>OK</v>
      </c>
      <c r="N378" s="18" t="str">
        <f>IF(BO378&lt;&gt;"",
    IF(INT('Data Sheet'!$A$19)=INT('Data Sheet'!$B$19),
        --(INT('Data Sheet'!$A$19) &amp; "." &amp; BO378),
        IF(AND((--(INT('Data Sheet'!$A$19) &amp; "." &amp; BO378)&gt;=--('Data Sheet'!$A$19)), (--(INT('Data Sheet'!$A$19) &amp; "." &amp; BO378)&lt;=--('Data Sheet'!$B$19))),
            --(INT('Data Sheet'!$A$19) &amp; "." &amp; BO378),
            --(INT('Data Sheet'!$B$19) &amp; "." &amp; BO378)
        )
    ),
    IF(BN378&lt;&gt;"",
        IF(INT('Data Sheet'!$A$19)=INT('Data Sheet'!$B$19),
            --(INT('Data Sheet'!$A$19) &amp; "." &amp; LEFT(BN378,3)),
            IF(AND((--(INT('Data Sheet'!$A$19) &amp; "." &amp; LEFT(BN378,3))&gt;=--('Data Sheet'!$A$19)), (--(INT('Data Sheet'!$A$19) &amp; "." &amp; LEFT(BN378,3))&lt;=--('Data Sheet'!$B$19))),
                --(INT('Data Sheet'!$A$19) &amp; "." &amp; LEFT(BN378,3)),
                --(INT('Data Sheet'!$B$19) &amp; "." &amp; LEFT(BN378,3))
            )
        ),
        "OK"
    )
)</f>
        <v>OK</v>
      </c>
      <c r="O378" s="23" t="str">
        <f>IF(BP378&lt;&gt;"",
    IF(INT('Data Sheet'!$A$19)=INT('Data Sheet'!$B$19),
        --(INT('Data Sheet'!$A$19) &amp; "." &amp; BP378),
        IF(AND((--(INT('Data Sheet'!$A$19) &amp; "." &amp; BP378)&gt;=--('Data Sheet'!$A$19)), (--(INT('Data Sheet'!$A$19) &amp; "." &amp; BP378)&lt;=--('Data Sheet'!$B$19))),
            --(INT('Data Sheet'!$A$19) &amp; "." &amp; BP378),
            --(INT('Data Sheet'!$B$19) &amp; "." &amp; BP378)
        )
    ),
    IF(BN378&lt;&gt;"",
        IF(INT('Data Sheet'!$A$19)=INT('Data Sheet'!$B$19),
            --(INT('Data Sheet'!$A$19) &amp; "." &amp; RIGHT(BN378,3)),
            IF(AND((--(INT('Data Sheet'!$A$19) &amp; "." &amp; RIGHT(BN378,3))&gt;=--('Data Sheet'!$A$19)), (--(INT('Data Sheet'!$A$19) &amp; "." &amp; RIGHT(BN378,3))&lt;=--('Data Sheet'!$B$19))),
                --(INT('Data Sheet'!$A$19) &amp; "." &amp; RIGHT(BN378,3)),
                --(INT('Data Sheet'!$B$19) &amp; "." &amp; RIGHT(BN378,3))
            )
        ),
        "OK"
    )
)</f>
        <v>OK</v>
      </c>
      <c r="P378" s="23" t="str">
        <f>IF(BR378&lt;&gt;"",
    IF(INT('Data Sheet'!$A$19)=INT('Data Sheet'!$B$15),
        --(INT('Data Sheet'!$A$15) &amp; "." &amp; BR378),
        IF(AND((--(INT('Data Sheet'!$A$15) &amp; "." &amp; BR378)&gt;=--('Data Sheet'!$A$15)), (--(INT('Data Sheet'!$A$15) &amp; "." &amp; BR378)&lt;=--('Data Sheet'!$B$15))),
            --(INT('Data Sheet'!$A$15) &amp; "." &amp; BR378),
            --(INT('Data Sheet'!$B$15) &amp; "." &amp; BR378)
        )
    ),
    IF(BQ378&lt;&gt;"",
        IF(INT('Data Sheet'!$A$15)=INT('Data Sheet'!$B$15),
            --(INT('Data Sheet'!$A$15) &amp; "." &amp; LEFT(BQ378,3)),
            IF(AND((--(INT('Data Sheet'!$A$15) &amp; "." &amp; LEFT(BQ378,3))&gt;=--('Data Sheet'!$A$15)), (--(INT('Data Sheet'!$A$15) &amp; "." &amp; LEFT(BQ378,3))&lt;=--('Data Sheet'!$B$15))),
                --(INT('Data Sheet'!$A$15) &amp; "." &amp; LEFT(BQ378,3)),
                --(INT('Data Sheet'!$B$15) &amp; "." &amp; LEFT(BQ378,3))
            )
        ),
        "OK"
    )
)</f>
        <v>OK</v>
      </c>
      <c r="Q378" s="23" t="str">
        <f>IF(BS378&lt;&gt;"",
    IF(INT('Data Sheet'!$A$19)=INT('Data Sheet'!$B$15),
        --(INT('Data Sheet'!$A$15) &amp; "." &amp; BS378),
        IF(AND((--(INT('Data Sheet'!$A$15) &amp; "." &amp; BS378)&gt;=--('Data Sheet'!$A$15)), (--(INT('Data Sheet'!$A$15) &amp; "." &amp; BS378)&lt;=--('Data Sheet'!$B$15))),
            --(INT('Data Sheet'!$A$15) &amp; "." &amp; BS378),
            --(INT('Data Sheet'!$B$15) &amp; "." &amp; BS378)
        )
    ),
    IF(BQ378&lt;&gt;"",
        IF(INT('Data Sheet'!$A$15)=INT('Data Sheet'!$B$15),
            --(INT('Data Sheet'!$A$15) &amp; "." &amp; RIGHT(BQ378,3)),
            IF(AND((--(INT('Data Sheet'!$A$15) &amp; "." &amp; RIGHT(BQ378,3))&gt;=--('Data Sheet'!$A$15)), (--(INT('Data Sheet'!$A$15) &amp; "." &amp; RIGHT(BQ378,3))&lt;=--('Data Sheet'!$B$15))),
                --(INT('Data Sheet'!$A$15) &amp; "." &amp; RIGHT(BQ378,3)),
                --(INT('Data Sheet'!$B$15) &amp; "." &amp; RIGHT(BQ378,3))
            )
        ),
        "OK"
    )
)</f>
        <v>OK</v>
      </c>
      <c r="R378" s="19"/>
      <c r="S378" s="19"/>
      <c r="T378" s="19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1"/>
      <c r="AU378" s="21"/>
      <c r="AV378" s="21"/>
      <c r="AW378" s="22"/>
      <c r="AX378" s="99"/>
      <c r="AY378" s="20"/>
      <c r="AZ378" s="20"/>
      <c r="BA378" s="22"/>
      <c r="BB378">
        <v>370</v>
      </c>
      <c r="BC378" s="80"/>
      <c r="BD378" s="80"/>
      <c r="BE378" s="80"/>
      <c r="BF378" s="80"/>
      <c r="BG378" s="32" t="str">
        <f t="shared" si="59"/>
        <v/>
      </c>
      <c r="BH378" s="78">
        <f t="shared" si="57"/>
        <v>0</v>
      </c>
      <c r="BI378" s="2">
        <f t="shared" si="60"/>
        <v>0</v>
      </c>
      <c r="BJ378" s="2">
        <f t="shared" si="61"/>
        <v>0</v>
      </c>
      <c r="BK378" s="2">
        <f t="shared" si="58"/>
        <v>0</v>
      </c>
    </row>
    <row r="379" spans="2:63" ht="15" customHeight="1" x14ac:dyDescent="0.25">
      <c r="B379" s="14">
        <v>371</v>
      </c>
      <c r="C379" s="95" t="str">
        <f t="shared" si="62"/>
        <v/>
      </c>
      <c r="D379" s="15" t="str">
        <f t="shared" si="67"/>
        <v>OK</v>
      </c>
      <c r="E379" s="16" t="e">
        <f>VLOOKUP('Data Sheet'!$B$8,'Data Sheet'!$I$2:$J$9,2,FALSE)</f>
        <v>#N/A</v>
      </c>
      <c r="F379" s="16" t="str">
        <f t="shared" si="63"/>
        <v/>
      </c>
      <c r="G379" s="103">
        <f t="shared" si="64"/>
        <v>0</v>
      </c>
      <c r="H379" s="17" t="s">
        <v>26</v>
      </c>
      <c r="I379" s="17" t="s">
        <v>26</v>
      </c>
      <c r="J379" s="17" t="str">
        <f>IF('Data Sheet'!$B$9="NC-50","N/A","OK")</f>
        <v>OK</v>
      </c>
      <c r="K379" s="17" t="str">
        <f>IF('Data Sheet'!$B$9="NC-50","N/A","OK")</f>
        <v>OK</v>
      </c>
      <c r="L379" s="17" t="str">
        <f t="shared" si="65"/>
        <v>OK</v>
      </c>
      <c r="M379" s="17" t="str">
        <f t="shared" si="66"/>
        <v>OK</v>
      </c>
      <c r="N379" s="18" t="str">
        <f>IF(BO379&lt;&gt;"",
    IF(INT('Data Sheet'!$A$19)=INT('Data Sheet'!$B$19),
        --(INT('Data Sheet'!$A$19) &amp; "." &amp; BO379),
        IF(AND((--(INT('Data Sheet'!$A$19) &amp; "." &amp; BO379)&gt;=--('Data Sheet'!$A$19)), (--(INT('Data Sheet'!$A$19) &amp; "." &amp; BO379)&lt;=--('Data Sheet'!$B$19))),
            --(INT('Data Sheet'!$A$19) &amp; "." &amp; BO379),
            --(INT('Data Sheet'!$B$19) &amp; "." &amp; BO379)
        )
    ),
    IF(BN379&lt;&gt;"",
        IF(INT('Data Sheet'!$A$19)=INT('Data Sheet'!$B$19),
            --(INT('Data Sheet'!$A$19) &amp; "." &amp; LEFT(BN379,3)),
            IF(AND((--(INT('Data Sheet'!$A$19) &amp; "." &amp; LEFT(BN379,3))&gt;=--('Data Sheet'!$A$19)), (--(INT('Data Sheet'!$A$19) &amp; "." &amp; LEFT(BN379,3))&lt;=--('Data Sheet'!$B$19))),
                --(INT('Data Sheet'!$A$19) &amp; "." &amp; LEFT(BN379,3)),
                --(INT('Data Sheet'!$B$19) &amp; "." &amp; LEFT(BN379,3))
            )
        ),
        "OK"
    )
)</f>
        <v>OK</v>
      </c>
      <c r="O379" s="23" t="str">
        <f>IF(BP379&lt;&gt;"",
    IF(INT('Data Sheet'!$A$19)=INT('Data Sheet'!$B$19),
        --(INT('Data Sheet'!$A$19) &amp; "." &amp; BP379),
        IF(AND((--(INT('Data Sheet'!$A$19) &amp; "." &amp; BP379)&gt;=--('Data Sheet'!$A$19)), (--(INT('Data Sheet'!$A$19) &amp; "." &amp; BP379)&lt;=--('Data Sheet'!$B$19))),
            --(INT('Data Sheet'!$A$19) &amp; "." &amp; BP379),
            --(INT('Data Sheet'!$B$19) &amp; "." &amp; BP379)
        )
    ),
    IF(BN379&lt;&gt;"",
        IF(INT('Data Sheet'!$A$19)=INT('Data Sheet'!$B$19),
            --(INT('Data Sheet'!$A$19) &amp; "." &amp; RIGHT(BN379,3)),
            IF(AND((--(INT('Data Sheet'!$A$19) &amp; "." &amp; RIGHT(BN379,3))&gt;=--('Data Sheet'!$A$19)), (--(INT('Data Sheet'!$A$19) &amp; "." &amp; RIGHT(BN379,3))&lt;=--('Data Sheet'!$B$19))),
                --(INT('Data Sheet'!$A$19) &amp; "." &amp; RIGHT(BN379,3)),
                --(INT('Data Sheet'!$B$19) &amp; "." &amp; RIGHT(BN379,3))
            )
        ),
        "OK"
    )
)</f>
        <v>OK</v>
      </c>
      <c r="P379" s="23" t="str">
        <f>IF(BR379&lt;&gt;"",
    IF(INT('Data Sheet'!$A$19)=INT('Data Sheet'!$B$15),
        --(INT('Data Sheet'!$A$15) &amp; "." &amp; BR379),
        IF(AND((--(INT('Data Sheet'!$A$15) &amp; "." &amp; BR379)&gt;=--('Data Sheet'!$A$15)), (--(INT('Data Sheet'!$A$15) &amp; "." &amp; BR379)&lt;=--('Data Sheet'!$B$15))),
            --(INT('Data Sheet'!$A$15) &amp; "." &amp; BR379),
            --(INT('Data Sheet'!$B$15) &amp; "." &amp; BR379)
        )
    ),
    IF(BQ379&lt;&gt;"",
        IF(INT('Data Sheet'!$A$15)=INT('Data Sheet'!$B$15),
            --(INT('Data Sheet'!$A$15) &amp; "." &amp; LEFT(BQ379,3)),
            IF(AND((--(INT('Data Sheet'!$A$15) &amp; "." &amp; LEFT(BQ379,3))&gt;=--('Data Sheet'!$A$15)), (--(INT('Data Sheet'!$A$15) &amp; "." &amp; LEFT(BQ379,3))&lt;=--('Data Sheet'!$B$15))),
                --(INT('Data Sheet'!$A$15) &amp; "." &amp; LEFT(BQ379,3)),
                --(INT('Data Sheet'!$B$15) &amp; "." &amp; LEFT(BQ379,3))
            )
        ),
        "OK"
    )
)</f>
        <v>OK</v>
      </c>
      <c r="Q379" s="23" t="str">
        <f>IF(BS379&lt;&gt;"",
    IF(INT('Data Sheet'!$A$19)=INT('Data Sheet'!$B$15),
        --(INT('Data Sheet'!$A$15) &amp; "." &amp; BS379),
        IF(AND((--(INT('Data Sheet'!$A$15) &amp; "." &amp; BS379)&gt;=--('Data Sheet'!$A$15)), (--(INT('Data Sheet'!$A$15) &amp; "." &amp; BS379)&lt;=--('Data Sheet'!$B$15))),
            --(INT('Data Sheet'!$A$15) &amp; "." &amp; BS379),
            --(INT('Data Sheet'!$B$15) &amp; "." &amp; BS379)
        )
    ),
    IF(BQ379&lt;&gt;"",
        IF(INT('Data Sheet'!$A$15)=INT('Data Sheet'!$B$15),
            --(INT('Data Sheet'!$A$15) &amp; "." &amp; RIGHT(BQ379,3)),
            IF(AND((--(INT('Data Sheet'!$A$15) &amp; "." &amp; RIGHT(BQ379,3))&gt;=--('Data Sheet'!$A$15)), (--(INT('Data Sheet'!$A$15) &amp; "." &amp; RIGHT(BQ379,3))&lt;=--('Data Sheet'!$B$15))),
                --(INT('Data Sheet'!$A$15) &amp; "." &amp; RIGHT(BQ379,3)),
                --(INT('Data Sheet'!$B$15) &amp; "." &amp; RIGHT(BQ379,3))
            )
        ),
        "OK"
    )
)</f>
        <v>OK</v>
      </c>
      <c r="R379" s="19"/>
      <c r="S379" s="19"/>
      <c r="T379" s="19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1"/>
      <c r="AU379" s="21"/>
      <c r="AV379" s="21"/>
      <c r="AW379" s="22"/>
      <c r="AX379" s="99"/>
      <c r="AY379" s="20"/>
      <c r="AZ379" s="20"/>
      <c r="BA379" s="22"/>
      <c r="BB379">
        <v>371</v>
      </c>
      <c r="BC379" s="80"/>
      <c r="BD379" s="80"/>
      <c r="BE379" s="80"/>
      <c r="BF379" s="80"/>
      <c r="BG379" s="32" t="str">
        <f t="shared" si="59"/>
        <v/>
      </c>
      <c r="BH379" s="78">
        <f t="shared" si="57"/>
        <v>0</v>
      </c>
      <c r="BI379" s="2">
        <f t="shared" si="60"/>
        <v>0</v>
      </c>
      <c r="BJ379" s="2">
        <f t="shared" si="61"/>
        <v>0</v>
      </c>
      <c r="BK379" s="2">
        <f t="shared" si="58"/>
        <v>0</v>
      </c>
    </row>
    <row r="380" spans="2:63" ht="15" customHeight="1" x14ac:dyDescent="0.25">
      <c r="B380" s="14">
        <v>372</v>
      </c>
      <c r="C380" s="95" t="str">
        <f t="shared" si="62"/>
        <v/>
      </c>
      <c r="D380" s="15" t="str">
        <f t="shared" si="67"/>
        <v>OK</v>
      </c>
      <c r="E380" s="16" t="e">
        <f>VLOOKUP('Data Sheet'!$B$8,'Data Sheet'!$I$2:$J$9,2,FALSE)</f>
        <v>#N/A</v>
      </c>
      <c r="F380" s="16" t="str">
        <f t="shared" si="63"/>
        <v/>
      </c>
      <c r="G380" s="103">
        <f t="shared" si="64"/>
        <v>0</v>
      </c>
      <c r="H380" s="17" t="s">
        <v>26</v>
      </c>
      <c r="I380" s="17" t="s">
        <v>26</v>
      </c>
      <c r="J380" s="17" t="str">
        <f>IF('Data Sheet'!$B$9="NC-50","N/A","OK")</f>
        <v>OK</v>
      </c>
      <c r="K380" s="17" t="str">
        <f>IF('Data Sheet'!$B$9="NC-50","N/A","OK")</f>
        <v>OK</v>
      </c>
      <c r="L380" s="17" t="str">
        <f t="shared" si="65"/>
        <v>OK</v>
      </c>
      <c r="M380" s="17" t="str">
        <f t="shared" si="66"/>
        <v>OK</v>
      </c>
      <c r="N380" s="18" t="str">
        <f>IF(BO380&lt;&gt;"",
    IF(INT('Data Sheet'!$A$19)=INT('Data Sheet'!$B$19),
        --(INT('Data Sheet'!$A$19) &amp; "." &amp; BO380),
        IF(AND((--(INT('Data Sheet'!$A$19) &amp; "." &amp; BO380)&gt;=--('Data Sheet'!$A$19)), (--(INT('Data Sheet'!$A$19) &amp; "." &amp; BO380)&lt;=--('Data Sheet'!$B$19))),
            --(INT('Data Sheet'!$A$19) &amp; "." &amp; BO380),
            --(INT('Data Sheet'!$B$19) &amp; "." &amp; BO380)
        )
    ),
    IF(BN380&lt;&gt;"",
        IF(INT('Data Sheet'!$A$19)=INT('Data Sheet'!$B$19),
            --(INT('Data Sheet'!$A$19) &amp; "." &amp; LEFT(BN380,3)),
            IF(AND((--(INT('Data Sheet'!$A$19) &amp; "." &amp; LEFT(BN380,3))&gt;=--('Data Sheet'!$A$19)), (--(INT('Data Sheet'!$A$19) &amp; "." &amp; LEFT(BN380,3))&lt;=--('Data Sheet'!$B$19))),
                --(INT('Data Sheet'!$A$19) &amp; "." &amp; LEFT(BN380,3)),
                --(INT('Data Sheet'!$B$19) &amp; "." &amp; LEFT(BN380,3))
            )
        ),
        "OK"
    )
)</f>
        <v>OK</v>
      </c>
      <c r="O380" s="23" t="str">
        <f>IF(BP380&lt;&gt;"",
    IF(INT('Data Sheet'!$A$19)=INT('Data Sheet'!$B$19),
        --(INT('Data Sheet'!$A$19) &amp; "." &amp; BP380),
        IF(AND((--(INT('Data Sheet'!$A$19) &amp; "." &amp; BP380)&gt;=--('Data Sheet'!$A$19)), (--(INT('Data Sheet'!$A$19) &amp; "." &amp; BP380)&lt;=--('Data Sheet'!$B$19))),
            --(INT('Data Sheet'!$A$19) &amp; "." &amp; BP380),
            --(INT('Data Sheet'!$B$19) &amp; "." &amp; BP380)
        )
    ),
    IF(BN380&lt;&gt;"",
        IF(INT('Data Sheet'!$A$19)=INT('Data Sheet'!$B$19),
            --(INT('Data Sheet'!$A$19) &amp; "." &amp; RIGHT(BN380,3)),
            IF(AND((--(INT('Data Sheet'!$A$19) &amp; "." &amp; RIGHT(BN380,3))&gt;=--('Data Sheet'!$A$19)), (--(INT('Data Sheet'!$A$19) &amp; "." &amp; RIGHT(BN380,3))&lt;=--('Data Sheet'!$B$19))),
                --(INT('Data Sheet'!$A$19) &amp; "." &amp; RIGHT(BN380,3)),
                --(INT('Data Sheet'!$B$19) &amp; "." &amp; RIGHT(BN380,3))
            )
        ),
        "OK"
    )
)</f>
        <v>OK</v>
      </c>
      <c r="P380" s="23" t="str">
        <f>IF(BR380&lt;&gt;"",
    IF(INT('Data Sheet'!$A$19)=INT('Data Sheet'!$B$15),
        --(INT('Data Sheet'!$A$15) &amp; "." &amp; BR380),
        IF(AND((--(INT('Data Sheet'!$A$15) &amp; "." &amp; BR380)&gt;=--('Data Sheet'!$A$15)), (--(INT('Data Sheet'!$A$15) &amp; "." &amp; BR380)&lt;=--('Data Sheet'!$B$15))),
            --(INT('Data Sheet'!$A$15) &amp; "." &amp; BR380),
            --(INT('Data Sheet'!$B$15) &amp; "." &amp; BR380)
        )
    ),
    IF(BQ380&lt;&gt;"",
        IF(INT('Data Sheet'!$A$15)=INT('Data Sheet'!$B$15),
            --(INT('Data Sheet'!$A$15) &amp; "." &amp; LEFT(BQ380,3)),
            IF(AND((--(INT('Data Sheet'!$A$15) &amp; "." &amp; LEFT(BQ380,3))&gt;=--('Data Sheet'!$A$15)), (--(INT('Data Sheet'!$A$15) &amp; "." &amp; LEFT(BQ380,3))&lt;=--('Data Sheet'!$B$15))),
                --(INT('Data Sheet'!$A$15) &amp; "." &amp; LEFT(BQ380,3)),
                --(INT('Data Sheet'!$B$15) &amp; "." &amp; LEFT(BQ380,3))
            )
        ),
        "OK"
    )
)</f>
        <v>OK</v>
      </c>
      <c r="Q380" s="23" t="str">
        <f>IF(BS380&lt;&gt;"",
    IF(INT('Data Sheet'!$A$19)=INT('Data Sheet'!$B$15),
        --(INT('Data Sheet'!$A$15) &amp; "." &amp; BS380),
        IF(AND((--(INT('Data Sheet'!$A$15) &amp; "." &amp; BS380)&gt;=--('Data Sheet'!$A$15)), (--(INT('Data Sheet'!$A$15) &amp; "." &amp; BS380)&lt;=--('Data Sheet'!$B$15))),
            --(INT('Data Sheet'!$A$15) &amp; "." &amp; BS380),
            --(INT('Data Sheet'!$B$15) &amp; "." &amp; BS380)
        )
    ),
    IF(BQ380&lt;&gt;"",
        IF(INT('Data Sheet'!$A$15)=INT('Data Sheet'!$B$15),
            --(INT('Data Sheet'!$A$15) &amp; "." &amp; RIGHT(BQ380,3)),
            IF(AND((--(INT('Data Sheet'!$A$15) &amp; "." &amp; RIGHT(BQ380,3))&gt;=--('Data Sheet'!$A$15)), (--(INT('Data Sheet'!$A$15) &amp; "." &amp; RIGHT(BQ380,3))&lt;=--('Data Sheet'!$B$15))),
                --(INT('Data Sheet'!$A$15) &amp; "." &amp; RIGHT(BQ380,3)),
                --(INT('Data Sheet'!$B$15) &amp; "." &amp; RIGHT(BQ380,3))
            )
        ),
        "OK"
    )
)</f>
        <v>OK</v>
      </c>
      <c r="R380" s="19"/>
      <c r="S380" s="19"/>
      <c r="T380" s="19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1"/>
      <c r="AU380" s="21"/>
      <c r="AV380" s="21"/>
      <c r="AW380" s="22"/>
      <c r="AX380" s="99"/>
      <c r="AY380" s="20"/>
      <c r="AZ380" s="20"/>
      <c r="BA380" s="22"/>
      <c r="BB380">
        <v>372</v>
      </c>
      <c r="BC380" s="80"/>
      <c r="BD380" s="80"/>
      <c r="BE380" s="80"/>
      <c r="BF380" s="80"/>
      <c r="BG380" s="32" t="str">
        <f t="shared" si="59"/>
        <v/>
      </c>
      <c r="BH380" s="78">
        <f t="shared" si="57"/>
        <v>0</v>
      </c>
      <c r="BI380" s="2">
        <f t="shared" si="60"/>
        <v>0</v>
      </c>
      <c r="BJ380" s="2">
        <f t="shared" si="61"/>
        <v>0</v>
      </c>
      <c r="BK380" s="2">
        <f t="shared" si="58"/>
        <v>0</v>
      </c>
    </row>
    <row r="381" spans="2:63" ht="15" customHeight="1" x14ac:dyDescent="0.25">
      <c r="B381" s="14">
        <v>373</v>
      </c>
      <c r="C381" s="95" t="str">
        <f t="shared" si="62"/>
        <v/>
      </c>
      <c r="D381" s="15" t="str">
        <f t="shared" si="67"/>
        <v>OK</v>
      </c>
      <c r="E381" s="16" t="e">
        <f>VLOOKUP('Data Sheet'!$B$8,'Data Sheet'!$I$2:$J$9,2,FALSE)</f>
        <v>#N/A</v>
      </c>
      <c r="F381" s="16" t="str">
        <f t="shared" si="63"/>
        <v/>
      </c>
      <c r="G381" s="103">
        <f t="shared" si="64"/>
        <v>0</v>
      </c>
      <c r="H381" s="17" t="s">
        <v>26</v>
      </c>
      <c r="I381" s="17" t="s">
        <v>26</v>
      </c>
      <c r="J381" s="17" t="str">
        <f>IF('Data Sheet'!$B$9="NC-50","N/A","OK")</f>
        <v>OK</v>
      </c>
      <c r="K381" s="17" t="str">
        <f>IF('Data Sheet'!$B$9="NC-50","N/A","OK")</f>
        <v>OK</v>
      </c>
      <c r="L381" s="17" t="str">
        <f t="shared" si="65"/>
        <v>OK</v>
      </c>
      <c r="M381" s="17" t="str">
        <f t="shared" si="66"/>
        <v>OK</v>
      </c>
      <c r="N381" s="18" t="str">
        <f>IF(BO381&lt;&gt;"",
    IF(INT('Data Sheet'!$A$19)=INT('Data Sheet'!$B$19),
        --(INT('Data Sheet'!$A$19) &amp; "." &amp; BO381),
        IF(AND((--(INT('Data Sheet'!$A$19) &amp; "." &amp; BO381)&gt;=--('Data Sheet'!$A$19)), (--(INT('Data Sheet'!$A$19) &amp; "." &amp; BO381)&lt;=--('Data Sheet'!$B$19))),
            --(INT('Data Sheet'!$A$19) &amp; "." &amp; BO381),
            --(INT('Data Sheet'!$B$19) &amp; "." &amp; BO381)
        )
    ),
    IF(BN381&lt;&gt;"",
        IF(INT('Data Sheet'!$A$19)=INT('Data Sheet'!$B$19),
            --(INT('Data Sheet'!$A$19) &amp; "." &amp; LEFT(BN381,3)),
            IF(AND((--(INT('Data Sheet'!$A$19) &amp; "." &amp; LEFT(BN381,3))&gt;=--('Data Sheet'!$A$19)), (--(INT('Data Sheet'!$A$19) &amp; "." &amp; LEFT(BN381,3))&lt;=--('Data Sheet'!$B$19))),
                --(INT('Data Sheet'!$A$19) &amp; "." &amp; LEFT(BN381,3)),
                --(INT('Data Sheet'!$B$19) &amp; "." &amp; LEFT(BN381,3))
            )
        ),
        "OK"
    )
)</f>
        <v>OK</v>
      </c>
      <c r="O381" s="23" t="str">
        <f>IF(BP381&lt;&gt;"",
    IF(INT('Data Sheet'!$A$19)=INT('Data Sheet'!$B$19),
        --(INT('Data Sheet'!$A$19) &amp; "." &amp; BP381),
        IF(AND((--(INT('Data Sheet'!$A$19) &amp; "." &amp; BP381)&gt;=--('Data Sheet'!$A$19)), (--(INT('Data Sheet'!$A$19) &amp; "." &amp; BP381)&lt;=--('Data Sheet'!$B$19))),
            --(INT('Data Sheet'!$A$19) &amp; "." &amp; BP381),
            --(INT('Data Sheet'!$B$19) &amp; "." &amp; BP381)
        )
    ),
    IF(BN381&lt;&gt;"",
        IF(INT('Data Sheet'!$A$19)=INT('Data Sheet'!$B$19),
            --(INT('Data Sheet'!$A$19) &amp; "." &amp; RIGHT(BN381,3)),
            IF(AND((--(INT('Data Sheet'!$A$19) &amp; "." &amp; RIGHT(BN381,3))&gt;=--('Data Sheet'!$A$19)), (--(INT('Data Sheet'!$A$19) &amp; "." &amp; RIGHT(BN381,3))&lt;=--('Data Sheet'!$B$19))),
                --(INT('Data Sheet'!$A$19) &amp; "." &amp; RIGHT(BN381,3)),
                --(INT('Data Sheet'!$B$19) &amp; "." &amp; RIGHT(BN381,3))
            )
        ),
        "OK"
    )
)</f>
        <v>OK</v>
      </c>
      <c r="P381" s="23" t="str">
        <f>IF(BR381&lt;&gt;"",
    IF(INT('Data Sheet'!$A$19)=INT('Data Sheet'!$B$15),
        --(INT('Data Sheet'!$A$15) &amp; "." &amp; BR381),
        IF(AND((--(INT('Data Sheet'!$A$15) &amp; "." &amp; BR381)&gt;=--('Data Sheet'!$A$15)), (--(INT('Data Sheet'!$A$15) &amp; "." &amp; BR381)&lt;=--('Data Sheet'!$B$15))),
            --(INT('Data Sheet'!$A$15) &amp; "." &amp; BR381),
            --(INT('Data Sheet'!$B$15) &amp; "." &amp; BR381)
        )
    ),
    IF(BQ381&lt;&gt;"",
        IF(INT('Data Sheet'!$A$15)=INT('Data Sheet'!$B$15),
            --(INT('Data Sheet'!$A$15) &amp; "." &amp; LEFT(BQ381,3)),
            IF(AND((--(INT('Data Sheet'!$A$15) &amp; "." &amp; LEFT(BQ381,3))&gt;=--('Data Sheet'!$A$15)), (--(INT('Data Sheet'!$A$15) &amp; "." &amp; LEFT(BQ381,3))&lt;=--('Data Sheet'!$B$15))),
                --(INT('Data Sheet'!$A$15) &amp; "." &amp; LEFT(BQ381,3)),
                --(INT('Data Sheet'!$B$15) &amp; "." &amp; LEFT(BQ381,3))
            )
        ),
        "OK"
    )
)</f>
        <v>OK</v>
      </c>
      <c r="Q381" s="23" t="str">
        <f>IF(BS381&lt;&gt;"",
    IF(INT('Data Sheet'!$A$19)=INT('Data Sheet'!$B$15),
        --(INT('Data Sheet'!$A$15) &amp; "." &amp; BS381),
        IF(AND((--(INT('Data Sheet'!$A$15) &amp; "." &amp; BS381)&gt;=--('Data Sheet'!$A$15)), (--(INT('Data Sheet'!$A$15) &amp; "." &amp; BS381)&lt;=--('Data Sheet'!$B$15))),
            --(INT('Data Sheet'!$A$15) &amp; "." &amp; BS381),
            --(INT('Data Sheet'!$B$15) &amp; "." &amp; BS381)
        )
    ),
    IF(BQ381&lt;&gt;"",
        IF(INT('Data Sheet'!$A$15)=INT('Data Sheet'!$B$15),
            --(INT('Data Sheet'!$A$15) &amp; "." &amp; RIGHT(BQ381,3)),
            IF(AND((--(INT('Data Sheet'!$A$15) &amp; "." &amp; RIGHT(BQ381,3))&gt;=--('Data Sheet'!$A$15)), (--(INT('Data Sheet'!$A$15) &amp; "." &amp; RIGHT(BQ381,3))&lt;=--('Data Sheet'!$B$15))),
                --(INT('Data Sheet'!$A$15) &amp; "." &amp; RIGHT(BQ381,3)),
                --(INT('Data Sheet'!$B$15) &amp; "." &amp; RIGHT(BQ381,3))
            )
        ),
        "OK"
    )
)</f>
        <v>OK</v>
      </c>
      <c r="R381" s="19"/>
      <c r="S381" s="19"/>
      <c r="T381" s="19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1"/>
      <c r="AU381" s="21"/>
      <c r="AV381" s="21"/>
      <c r="AW381" s="22"/>
      <c r="AX381" s="99"/>
      <c r="AY381" s="20"/>
      <c r="AZ381" s="20"/>
      <c r="BA381" s="22"/>
      <c r="BB381">
        <v>373</v>
      </c>
      <c r="BC381" s="80"/>
      <c r="BD381" s="80"/>
      <c r="BE381" s="80"/>
      <c r="BF381" s="80"/>
      <c r="BG381" s="32" t="str">
        <f t="shared" si="59"/>
        <v/>
      </c>
      <c r="BH381" s="78">
        <f t="shared" si="57"/>
        <v>0</v>
      </c>
      <c r="BI381" s="2">
        <f t="shared" si="60"/>
        <v>0</v>
      </c>
      <c r="BJ381" s="2">
        <f t="shared" si="61"/>
        <v>0</v>
      </c>
      <c r="BK381" s="2">
        <f t="shared" si="58"/>
        <v>0</v>
      </c>
    </row>
    <row r="382" spans="2:63" ht="15" customHeight="1" x14ac:dyDescent="0.25">
      <c r="B382" s="14">
        <v>374</v>
      </c>
      <c r="C382" s="95" t="str">
        <f t="shared" si="62"/>
        <v/>
      </c>
      <c r="D382" s="15" t="str">
        <f t="shared" si="67"/>
        <v>OK</v>
      </c>
      <c r="E382" s="16" t="e">
        <f>VLOOKUP('Data Sheet'!$B$8,'Data Sheet'!$I$2:$J$9,2,FALSE)</f>
        <v>#N/A</v>
      </c>
      <c r="F382" s="16" t="str">
        <f t="shared" si="63"/>
        <v/>
      </c>
      <c r="G382" s="103">
        <f t="shared" si="64"/>
        <v>0</v>
      </c>
      <c r="H382" s="17" t="s">
        <v>26</v>
      </c>
      <c r="I382" s="17" t="s">
        <v>26</v>
      </c>
      <c r="J382" s="17" t="str">
        <f>IF('Data Sheet'!$B$9="NC-50","N/A","OK")</f>
        <v>OK</v>
      </c>
      <c r="K382" s="17" t="str">
        <f>IF('Data Sheet'!$B$9="NC-50","N/A","OK")</f>
        <v>OK</v>
      </c>
      <c r="L382" s="17" t="str">
        <f t="shared" si="65"/>
        <v>OK</v>
      </c>
      <c r="M382" s="17" t="str">
        <f t="shared" si="66"/>
        <v>OK</v>
      </c>
      <c r="N382" s="18" t="str">
        <f>IF(BO382&lt;&gt;"",
    IF(INT('Data Sheet'!$A$19)=INT('Data Sheet'!$B$19),
        --(INT('Data Sheet'!$A$19) &amp; "." &amp; BO382),
        IF(AND((--(INT('Data Sheet'!$A$19) &amp; "." &amp; BO382)&gt;=--('Data Sheet'!$A$19)), (--(INT('Data Sheet'!$A$19) &amp; "." &amp; BO382)&lt;=--('Data Sheet'!$B$19))),
            --(INT('Data Sheet'!$A$19) &amp; "." &amp; BO382),
            --(INT('Data Sheet'!$B$19) &amp; "." &amp; BO382)
        )
    ),
    IF(BN382&lt;&gt;"",
        IF(INT('Data Sheet'!$A$19)=INT('Data Sheet'!$B$19),
            --(INT('Data Sheet'!$A$19) &amp; "." &amp; LEFT(BN382,3)),
            IF(AND((--(INT('Data Sheet'!$A$19) &amp; "." &amp; LEFT(BN382,3))&gt;=--('Data Sheet'!$A$19)), (--(INT('Data Sheet'!$A$19) &amp; "." &amp; LEFT(BN382,3))&lt;=--('Data Sheet'!$B$19))),
                --(INT('Data Sheet'!$A$19) &amp; "." &amp; LEFT(BN382,3)),
                --(INT('Data Sheet'!$B$19) &amp; "." &amp; LEFT(BN382,3))
            )
        ),
        "OK"
    )
)</f>
        <v>OK</v>
      </c>
      <c r="O382" s="23" t="str">
        <f>IF(BP382&lt;&gt;"",
    IF(INT('Data Sheet'!$A$19)=INT('Data Sheet'!$B$19),
        --(INT('Data Sheet'!$A$19) &amp; "." &amp; BP382),
        IF(AND((--(INT('Data Sheet'!$A$19) &amp; "." &amp; BP382)&gt;=--('Data Sheet'!$A$19)), (--(INT('Data Sheet'!$A$19) &amp; "." &amp; BP382)&lt;=--('Data Sheet'!$B$19))),
            --(INT('Data Sheet'!$A$19) &amp; "." &amp; BP382),
            --(INT('Data Sheet'!$B$19) &amp; "." &amp; BP382)
        )
    ),
    IF(BN382&lt;&gt;"",
        IF(INT('Data Sheet'!$A$19)=INT('Data Sheet'!$B$19),
            --(INT('Data Sheet'!$A$19) &amp; "." &amp; RIGHT(BN382,3)),
            IF(AND((--(INT('Data Sheet'!$A$19) &amp; "." &amp; RIGHT(BN382,3))&gt;=--('Data Sheet'!$A$19)), (--(INT('Data Sheet'!$A$19) &amp; "." &amp; RIGHT(BN382,3))&lt;=--('Data Sheet'!$B$19))),
                --(INT('Data Sheet'!$A$19) &amp; "." &amp; RIGHT(BN382,3)),
                --(INT('Data Sheet'!$B$19) &amp; "." &amp; RIGHT(BN382,3))
            )
        ),
        "OK"
    )
)</f>
        <v>OK</v>
      </c>
      <c r="P382" s="23" t="str">
        <f>IF(BR382&lt;&gt;"",
    IF(INT('Data Sheet'!$A$19)=INT('Data Sheet'!$B$15),
        --(INT('Data Sheet'!$A$15) &amp; "." &amp; BR382),
        IF(AND((--(INT('Data Sheet'!$A$15) &amp; "." &amp; BR382)&gt;=--('Data Sheet'!$A$15)), (--(INT('Data Sheet'!$A$15) &amp; "." &amp; BR382)&lt;=--('Data Sheet'!$B$15))),
            --(INT('Data Sheet'!$A$15) &amp; "." &amp; BR382),
            --(INT('Data Sheet'!$B$15) &amp; "." &amp; BR382)
        )
    ),
    IF(BQ382&lt;&gt;"",
        IF(INT('Data Sheet'!$A$15)=INT('Data Sheet'!$B$15),
            --(INT('Data Sheet'!$A$15) &amp; "." &amp; LEFT(BQ382,3)),
            IF(AND((--(INT('Data Sheet'!$A$15) &amp; "." &amp; LEFT(BQ382,3))&gt;=--('Data Sheet'!$A$15)), (--(INT('Data Sheet'!$A$15) &amp; "." &amp; LEFT(BQ382,3))&lt;=--('Data Sheet'!$B$15))),
                --(INT('Data Sheet'!$A$15) &amp; "." &amp; LEFT(BQ382,3)),
                --(INT('Data Sheet'!$B$15) &amp; "." &amp; LEFT(BQ382,3))
            )
        ),
        "OK"
    )
)</f>
        <v>OK</v>
      </c>
      <c r="Q382" s="23" t="str">
        <f>IF(BS382&lt;&gt;"",
    IF(INT('Data Sheet'!$A$19)=INT('Data Sheet'!$B$15),
        --(INT('Data Sheet'!$A$15) &amp; "." &amp; BS382),
        IF(AND((--(INT('Data Sheet'!$A$15) &amp; "." &amp; BS382)&gt;=--('Data Sheet'!$A$15)), (--(INT('Data Sheet'!$A$15) &amp; "." &amp; BS382)&lt;=--('Data Sheet'!$B$15))),
            --(INT('Data Sheet'!$A$15) &amp; "." &amp; BS382),
            --(INT('Data Sheet'!$B$15) &amp; "." &amp; BS382)
        )
    ),
    IF(BQ382&lt;&gt;"",
        IF(INT('Data Sheet'!$A$15)=INT('Data Sheet'!$B$15),
            --(INT('Data Sheet'!$A$15) &amp; "." &amp; RIGHT(BQ382,3)),
            IF(AND((--(INT('Data Sheet'!$A$15) &amp; "." &amp; RIGHT(BQ382,3))&gt;=--('Data Sheet'!$A$15)), (--(INT('Data Sheet'!$A$15) &amp; "." &amp; RIGHT(BQ382,3))&lt;=--('Data Sheet'!$B$15))),
                --(INT('Data Sheet'!$A$15) &amp; "." &amp; RIGHT(BQ382,3)),
                --(INT('Data Sheet'!$B$15) &amp; "." &amp; RIGHT(BQ382,3))
            )
        ),
        "OK"
    )
)</f>
        <v>OK</v>
      </c>
      <c r="R382" s="19"/>
      <c r="S382" s="19"/>
      <c r="T382" s="19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1"/>
      <c r="AU382" s="21"/>
      <c r="AV382" s="21"/>
      <c r="AW382" s="22"/>
      <c r="AX382" s="99"/>
      <c r="AY382" s="20"/>
      <c r="AZ382" s="20"/>
      <c r="BA382" s="22"/>
      <c r="BB382">
        <v>374</v>
      </c>
      <c r="BC382" s="80"/>
      <c r="BD382" s="80"/>
      <c r="BE382" s="80"/>
      <c r="BF382" s="80"/>
      <c r="BG382" s="32" t="str">
        <f t="shared" si="59"/>
        <v/>
      </c>
      <c r="BH382" s="78">
        <f t="shared" si="57"/>
        <v>0</v>
      </c>
      <c r="BI382" s="2">
        <f t="shared" si="60"/>
        <v>0</v>
      </c>
      <c r="BJ382" s="2">
        <f t="shared" si="61"/>
        <v>0</v>
      </c>
      <c r="BK382" s="2">
        <f t="shared" si="58"/>
        <v>0</v>
      </c>
    </row>
    <row r="383" spans="2:63" ht="15" customHeight="1" x14ac:dyDescent="0.25">
      <c r="B383" s="14">
        <v>375</v>
      </c>
      <c r="C383" s="95" t="str">
        <f t="shared" si="62"/>
        <v/>
      </c>
      <c r="D383" s="15" t="str">
        <f t="shared" si="67"/>
        <v>OK</v>
      </c>
      <c r="E383" s="16" t="e">
        <f>VLOOKUP('Data Sheet'!$B$8,'Data Sheet'!$I$2:$J$9,2,FALSE)</f>
        <v>#N/A</v>
      </c>
      <c r="F383" s="16" t="str">
        <f t="shared" si="63"/>
        <v/>
      </c>
      <c r="G383" s="103">
        <f t="shared" si="64"/>
        <v>0</v>
      </c>
      <c r="H383" s="17" t="s">
        <v>26</v>
      </c>
      <c r="I383" s="17" t="s">
        <v>26</v>
      </c>
      <c r="J383" s="17" t="str">
        <f>IF('Data Sheet'!$B$9="NC-50","N/A","OK")</f>
        <v>OK</v>
      </c>
      <c r="K383" s="17" t="str">
        <f>IF('Data Sheet'!$B$9="NC-50","N/A","OK")</f>
        <v>OK</v>
      </c>
      <c r="L383" s="17" t="str">
        <f t="shared" si="65"/>
        <v>OK</v>
      </c>
      <c r="M383" s="17" t="str">
        <f t="shared" si="66"/>
        <v>OK</v>
      </c>
      <c r="N383" s="18" t="str">
        <f>IF(BO383&lt;&gt;"",
    IF(INT('Data Sheet'!$A$19)=INT('Data Sheet'!$B$19),
        --(INT('Data Sheet'!$A$19) &amp; "." &amp; BO383),
        IF(AND((--(INT('Data Sheet'!$A$19) &amp; "." &amp; BO383)&gt;=--('Data Sheet'!$A$19)), (--(INT('Data Sheet'!$A$19) &amp; "." &amp; BO383)&lt;=--('Data Sheet'!$B$19))),
            --(INT('Data Sheet'!$A$19) &amp; "." &amp; BO383),
            --(INT('Data Sheet'!$B$19) &amp; "." &amp; BO383)
        )
    ),
    IF(BN383&lt;&gt;"",
        IF(INT('Data Sheet'!$A$19)=INT('Data Sheet'!$B$19),
            --(INT('Data Sheet'!$A$19) &amp; "." &amp; LEFT(BN383,3)),
            IF(AND((--(INT('Data Sheet'!$A$19) &amp; "." &amp; LEFT(BN383,3))&gt;=--('Data Sheet'!$A$19)), (--(INT('Data Sheet'!$A$19) &amp; "." &amp; LEFT(BN383,3))&lt;=--('Data Sheet'!$B$19))),
                --(INT('Data Sheet'!$A$19) &amp; "." &amp; LEFT(BN383,3)),
                --(INT('Data Sheet'!$B$19) &amp; "." &amp; LEFT(BN383,3))
            )
        ),
        "OK"
    )
)</f>
        <v>OK</v>
      </c>
      <c r="O383" s="23" t="str">
        <f>IF(BP383&lt;&gt;"",
    IF(INT('Data Sheet'!$A$19)=INT('Data Sheet'!$B$19),
        --(INT('Data Sheet'!$A$19) &amp; "." &amp; BP383),
        IF(AND((--(INT('Data Sheet'!$A$19) &amp; "." &amp; BP383)&gt;=--('Data Sheet'!$A$19)), (--(INT('Data Sheet'!$A$19) &amp; "." &amp; BP383)&lt;=--('Data Sheet'!$B$19))),
            --(INT('Data Sheet'!$A$19) &amp; "." &amp; BP383),
            --(INT('Data Sheet'!$B$19) &amp; "." &amp; BP383)
        )
    ),
    IF(BN383&lt;&gt;"",
        IF(INT('Data Sheet'!$A$19)=INT('Data Sheet'!$B$19),
            --(INT('Data Sheet'!$A$19) &amp; "." &amp; RIGHT(BN383,3)),
            IF(AND((--(INT('Data Sheet'!$A$19) &amp; "." &amp; RIGHT(BN383,3))&gt;=--('Data Sheet'!$A$19)), (--(INT('Data Sheet'!$A$19) &amp; "." &amp; RIGHT(BN383,3))&lt;=--('Data Sheet'!$B$19))),
                --(INT('Data Sheet'!$A$19) &amp; "." &amp; RIGHT(BN383,3)),
                --(INT('Data Sheet'!$B$19) &amp; "." &amp; RIGHT(BN383,3))
            )
        ),
        "OK"
    )
)</f>
        <v>OK</v>
      </c>
      <c r="P383" s="23" t="str">
        <f>IF(BR383&lt;&gt;"",
    IF(INT('Data Sheet'!$A$19)=INT('Data Sheet'!$B$15),
        --(INT('Data Sheet'!$A$15) &amp; "." &amp; BR383),
        IF(AND((--(INT('Data Sheet'!$A$15) &amp; "." &amp; BR383)&gt;=--('Data Sheet'!$A$15)), (--(INT('Data Sheet'!$A$15) &amp; "." &amp; BR383)&lt;=--('Data Sheet'!$B$15))),
            --(INT('Data Sheet'!$A$15) &amp; "." &amp; BR383),
            --(INT('Data Sheet'!$B$15) &amp; "." &amp; BR383)
        )
    ),
    IF(BQ383&lt;&gt;"",
        IF(INT('Data Sheet'!$A$15)=INT('Data Sheet'!$B$15),
            --(INT('Data Sheet'!$A$15) &amp; "." &amp; LEFT(BQ383,3)),
            IF(AND((--(INT('Data Sheet'!$A$15) &amp; "." &amp; LEFT(BQ383,3))&gt;=--('Data Sheet'!$A$15)), (--(INT('Data Sheet'!$A$15) &amp; "." &amp; LEFT(BQ383,3))&lt;=--('Data Sheet'!$B$15))),
                --(INT('Data Sheet'!$A$15) &amp; "." &amp; LEFT(BQ383,3)),
                --(INT('Data Sheet'!$B$15) &amp; "." &amp; LEFT(BQ383,3))
            )
        ),
        "OK"
    )
)</f>
        <v>OK</v>
      </c>
      <c r="Q383" s="23" t="str">
        <f>IF(BS383&lt;&gt;"",
    IF(INT('Data Sheet'!$A$19)=INT('Data Sheet'!$B$15),
        --(INT('Data Sheet'!$A$15) &amp; "." &amp; BS383),
        IF(AND((--(INT('Data Sheet'!$A$15) &amp; "." &amp; BS383)&gt;=--('Data Sheet'!$A$15)), (--(INT('Data Sheet'!$A$15) &amp; "." &amp; BS383)&lt;=--('Data Sheet'!$B$15))),
            --(INT('Data Sheet'!$A$15) &amp; "." &amp; BS383),
            --(INT('Data Sheet'!$B$15) &amp; "." &amp; BS383)
        )
    ),
    IF(BQ383&lt;&gt;"",
        IF(INT('Data Sheet'!$A$15)=INT('Data Sheet'!$B$15),
            --(INT('Data Sheet'!$A$15) &amp; "." &amp; RIGHT(BQ383,3)),
            IF(AND((--(INT('Data Sheet'!$A$15) &amp; "." &amp; RIGHT(BQ383,3))&gt;=--('Data Sheet'!$A$15)), (--(INT('Data Sheet'!$A$15) &amp; "." &amp; RIGHT(BQ383,3))&lt;=--('Data Sheet'!$B$15))),
                --(INT('Data Sheet'!$A$15) &amp; "." &amp; RIGHT(BQ383,3)),
                --(INT('Data Sheet'!$B$15) &amp; "." &amp; RIGHT(BQ383,3))
            )
        ),
        "OK"
    )
)</f>
        <v>OK</v>
      </c>
      <c r="R383" s="19"/>
      <c r="S383" s="19"/>
      <c r="T383" s="19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1"/>
      <c r="AU383" s="21"/>
      <c r="AV383" s="21"/>
      <c r="AW383" s="22"/>
      <c r="AX383" s="99"/>
      <c r="AY383" s="20"/>
      <c r="AZ383" s="20"/>
      <c r="BA383" s="22"/>
      <c r="BB383">
        <v>375</v>
      </c>
      <c r="BC383" s="80"/>
      <c r="BD383" s="80"/>
      <c r="BE383" s="80"/>
      <c r="BF383" s="80"/>
      <c r="BG383" s="32" t="str">
        <f t="shared" si="59"/>
        <v/>
      </c>
      <c r="BH383" s="78">
        <f t="shared" si="57"/>
        <v>0</v>
      </c>
      <c r="BI383" s="2">
        <f t="shared" si="60"/>
        <v>0</v>
      </c>
      <c r="BJ383" s="2">
        <f t="shared" si="61"/>
        <v>0</v>
      </c>
      <c r="BK383" s="2">
        <f t="shared" si="58"/>
        <v>0</v>
      </c>
    </row>
    <row r="384" spans="2:63" ht="15" customHeight="1" x14ac:dyDescent="0.25">
      <c r="B384" s="14">
        <v>376</v>
      </c>
      <c r="C384" s="95" t="str">
        <f t="shared" si="62"/>
        <v/>
      </c>
      <c r="D384" s="15" t="str">
        <f t="shared" si="67"/>
        <v>OK</v>
      </c>
      <c r="E384" s="16" t="e">
        <f>VLOOKUP('Data Sheet'!$B$8,'Data Sheet'!$I$2:$J$9,2,FALSE)</f>
        <v>#N/A</v>
      </c>
      <c r="F384" s="16" t="str">
        <f t="shared" si="63"/>
        <v/>
      </c>
      <c r="G384" s="103">
        <f t="shared" si="64"/>
        <v>0</v>
      </c>
      <c r="H384" s="17" t="s">
        <v>26</v>
      </c>
      <c r="I384" s="17" t="s">
        <v>26</v>
      </c>
      <c r="J384" s="17" t="str">
        <f>IF('Data Sheet'!$B$9="NC-50","N/A","OK")</f>
        <v>OK</v>
      </c>
      <c r="K384" s="17" t="str">
        <f>IF('Data Sheet'!$B$9="NC-50","N/A","OK")</f>
        <v>OK</v>
      </c>
      <c r="L384" s="17" t="str">
        <f t="shared" si="65"/>
        <v>OK</v>
      </c>
      <c r="M384" s="17" t="str">
        <f t="shared" si="66"/>
        <v>OK</v>
      </c>
      <c r="N384" s="18" t="str">
        <f>IF(BO384&lt;&gt;"",
    IF(INT('Data Sheet'!$A$19)=INT('Data Sheet'!$B$19),
        --(INT('Data Sheet'!$A$19) &amp; "." &amp; BO384),
        IF(AND((--(INT('Data Sheet'!$A$19) &amp; "." &amp; BO384)&gt;=--('Data Sheet'!$A$19)), (--(INT('Data Sheet'!$A$19) &amp; "." &amp; BO384)&lt;=--('Data Sheet'!$B$19))),
            --(INT('Data Sheet'!$A$19) &amp; "." &amp; BO384),
            --(INT('Data Sheet'!$B$19) &amp; "." &amp; BO384)
        )
    ),
    IF(BN384&lt;&gt;"",
        IF(INT('Data Sheet'!$A$19)=INT('Data Sheet'!$B$19),
            --(INT('Data Sheet'!$A$19) &amp; "." &amp; LEFT(BN384,3)),
            IF(AND((--(INT('Data Sheet'!$A$19) &amp; "." &amp; LEFT(BN384,3))&gt;=--('Data Sheet'!$A$19)), (--(INT('Data Sheet'!$A$19) &amp; "." &amp; LEFT(BN384,3))&lt;=--('Data Sheet'!$B$19))),
                --(INT('Data Sheet'!$A$19) &amp; "." &amp; LEFT(BN384,3)),
                --(INT('Data Sheet'!$B$19) &amp; "." &amp; LEFT(BN384,3))
            )
        ),
        "OK"
    )
)</f>
        <v>OK</v>
      </c>
      <c r="O384" s="23" t="str">
        <f>IF(BP384&lt;&gt;"",
    IF(INT('Data Sheet'!$A$19)=INT('Data Sheet'!$B$19),
        --(INT('Data Sheet'!$A$19) &amp; "." &amp; BP384),
        IF(AND((--(INT('Data Sheet'!$A$19) &amp; "." &amp; BP384)&gt;=--('Data Sheet'!$A$19)), (--(INT('Data Sheet'!$A$19) &amp; "." &amp; BP384)&lt;=--('Data Sheet'!$B$19))),
            --(INT('Data Sheet'!$A$19) &amp; "." &amp; BP384),
            --(INT('Data Sheet'!$B$19) &amp; "." &amp; BP384)
        )
    ),
    IF(BN384&lt;&gt;"",
        IF(INT('Data Sheet'!$A$19)=INT('Data Sheet'!$B$19),
            --(INT('Data Sheet'!$A$19) &amp; "." &amp; RIGHT(BN384,3)),
            IF(AND((--(INT('Data Sheet'!$A$19) &amp; "." &amp; RIGHT(BN384,3))&gt;=--('Data Sheet'!$A$19)), (--(INT('Data Sheet'!$A$19) &amp; "." &amp; RIGHT(BN384,3))&lt;=--('Data Sheet'!$B$19))),
                --(INT('Data Sheet'!$A$19) &amp; "." &amp; RIGHT(BN384,3)),
                --(INT('Data Sheet'!$B$19) &amp; "." &amp; RIGHT(BN384,3))
            )
        ),
        "OK"
    )
)</f>
        <v>OK</v>
      </c>
      <c r="P384" s="23" t="str">
        <f>IF(BR384&lt;&gt;"",
    IF(INT('Data Sheet'!$A$19)=INT('Data Sheet'!$B$15),
        --(INT('Data Sheet'!$A$15) &amp; "." &amp; BR384),
        IF(AND((--(INT('Data Sheet'!$A$15) &amp; "." &amp; BR384)&gt;=--('Data Sheet'!$A$15)), (--(INT('Data Sheet'!$A$15) &amp; "." &amp; BR384)&lt;=--('Data Sheet'!$B$15))),
            --(INT('Data Sheet'!$A$15) &amp; "." &amp; BR384),
            --(INT('Data Sheet'!$B$15) &amp; "." &amp; BR384)
        )
    ),
    IF(BQ384&lt;&gt;"",
        IF(INT('Data Sheet'!$A$15)=INT('Data Sheet'!$B$15),
            --(INT('Data Sheet'!$A$15) &amp; "." &amp; LEFT(BQ384,3)),
            IF(AND((--(INT('Data Sheet'!$A$15) &amp; "." &amp; LEFT(BQ384,3))&gt;=--('Data Sheet'!$A$15)), (--(INT('Data Sheet'!$A$15) &amp; "." &amp; LEFT(BQ384,3))&lt;=--('Data Sheet'!$B$15))),
                --(INT('Data Sheet'!$A$15) &amp; "." &amp; LEFT(BQ384,3)),
                --(INT('Data Sheet'!$B$15) &amp; "." &amp; LEFT(BQ384,3))
            )
        ),
        "OK"
    )
)</f>
        <v>OK</v>
      </c>
      <c r="Q384" s="23" t="str">
        <f>IF(BS384&lt;&gt;"",
    IF(INT('Data Sheet'!$A$19)=INT('Data Sheet'!$B$15),
        --(INT('Data Sheet'!$A$15) &amp; "." &amp; BS384),
        IF(AND((--(INT('Data Sheet'!$A$15) &amp; "." &amp; BS384)&gt;=--('Data Sheet'!$A$15)), (--(INT('Data Sheet'!$A$15) &amp; "." &amp; BS384)&lt;=--('Data Sheet'!$B$15))),
            --(INT('Data Sheet'!$A$15) &amp; "." &amp; BS384),
            --(INT('Data Sheet'!$B$15) &amp; "." &amp; BS384)
        )
    ),
    IF(BQ384&lt;&gt;"",
        IF(INT('Data Sheet'!$A$15)=INT('Data Sheet'!$B$15),
            --(INT('Data Sheet'!$A$15) &amp; "." &amp; RIGHT(BQ384,3)),
            IF(AND((--(INT('Data Sheet'!$A$15) &amp; "." &amp; RIGHT(BQ384,3))&gt;=--('Data Sheet'!$A$15)), (--(INT('Data Sheet'!$A$15) &amp; "." &amp; RIGHT(BQ384,3))&lt;=--('Data Sheet'!$B$15))),
                --(INT('Data Sheet'!$A$15) &amp; "." &amp; RIGHT(BQ384,3)),
                --(INT('Data Sheet'!$B$15) &amp; "." &amp; RIGHT(BQ384,3))
            )
        ),
        "OK"
    )
)</f>
        <v>OK</v>
      </c>
      <c r="R384" s="19"/>
      <c r="S384" s="19"/>
      <c r="T384" s="19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1"/>
      <c r="AU384" s="21"/>
      <c r="AV384" s="21"/>
      <c r="AW384" s="22"/>
      <c r="AX384" s="99"/>
      <c r="AY384" s="20"/>
      <c r="AZ384" s="20"/>
      <c r="BA384" s="22"/>
      <c r="BB384">
        <v>376</v>
      </c>
      <c r="BC384" s="80"/>
      <c r="BD384" s="80"/>
      <c r="BE384" s="80"/>
      <c r="BF384" s="80"/>
      <c r="BG384" s="32" t="str">
        <f t="shared" si="59"/>
        <v/>
      </c>
      <c r="BH384" s="78">
        <f t="shared" si="57"/>
        <v>0</v>
      </c>
      <c r="BI384" s="2">
        <f t="shared" si="60"/>
        <v>0</v>
      </c>
      <c r="BJ384" s="2">
        <f t="shared" si="61"/>
        <v>0</v>
      </c>
      <c r="BK384" s="2">
        <f t="shared" si="58"/>
        <v>0</v>
      </c>
    </row>
    <row r="385" spans="2:63" ht="15" customHeight="1" x14ac:dyDescent="0.25">
      <c r="B385" s="14">
        <v>377</v>
      </c>
      <c r="C385" s="95" t="str">
        <f t="shared" si="62"/>
        <v/>
      </c>
      <c r="D385" s="15" t="str">
        <f t="shared" si="67"/>
        <v>OK</v>
      </c>
      <c r="E385" s="16" t="e">
        <f>VLOOKUP('Data Sheet'!$B$8,'Data Sheet'!$I$2:$J$9,2,FALSE)</f>
        <v>#N/A</v>
      </c>
      <c r="F385" s="16" t="str">
        <f t="shared" si="63"/>
        <v/>
      </c>
      <c r="G385" s="103">
        <f t="shared" si="64"/>
        <v>0</v>
      </c>
      <c r="H385" s="17" t="s">
        <v>26</v>
      </c>
      <c r="I385" s="17" t="s">
        <v>26</v>
      </c>
      <c r="J385" s="17" t="str">
        <f>IF('Data Sheet'!$B$9="NC-50","N/A","OK")</f>
        <v>OK</v>
      </c>
      <c r="K385" s="17" t="str">
        <f>IF('Data Sheet'!$B$9="NC-50","N/A","OK")</f>
        <v>OK</v>
      </c>
      <c r="L385" s="17" t="str">
        <f t="shared" si="65"/>
        <v>OK</v>
      </c>
      <c r="M385" s="17" t="str">
        <f t="shared" si="66"/>
        <v>OK</v>
      </c>
      <c r="N385" s="18" t="str">
        <f>IF(BO385&lt;&gt;"",
    IF(INT('Data Sheet'!$A$19)=INT('Data Sheet'!$B$19),
        --(INT('Data Sheet'!$A$19) &amp; "." &amp; BO385),
        IF(AND((--(INT('Data Sheet'!$A$19) &amp; "." &amp; BO385)&gt;=--('Data Sheet'!$A$19)), (--(INT('Data Sheet'!$A$19) &amp; "." &amp; BO385)&lt;=--('Data Sheet'!$B$19))),
            --(INT('Data Sheet'!$A$19) &amp; "." &amp; BO385),
            --(INT('Data Sheet'!$B$19) &amp; "." &amp; BO385)
        )
    ),
    IF(BN385&lt;&gt;"",
        IF(INT('Data Sheet'!$A$19)=INT('Data Sheet'!$B$19),
            --(INT('Data Sheet'!$A$19) &amp; "." &amp; LEFT(BN385,3)),
            IF(AND((--(INT('Data Sheet'!$A$19) &amp; "." &amp; LEFT(BN385,3))&gt;=--('Data Sheet'!$A$19)), (--(INT('Data Sheet'!$A$19) &amp; "." &amp; LEFT(BN385,3))&lt;=--('Data Sheet'!$B$19))),
                --(INT('Data Sheet'!$A$19) &amp; "." &amp; LEFT(BN385,3)),
                --(INT('Data Sheet'!$B$19) &amp; "." &amp; LEFT(BN385,3))
            )
        ),
        "OK"
    )
)</f>
        <v>OK</v>
      </c>
      <c r="O385" s="23" t="str">
        <f>IF(BP385&lt;&gt;"",
    IF(INT('Data Sheet'!$A$19)=INT('Data Sheet'!$B$19),
        --(INT('Data Sheet'!$A$19) &amp; "." &amp; BP385),
        IF(AND((--(INT('Data Sheet'!$A$19) &amp; "." &amp; BP385)&gt;=--('Data Sheet'!$A$19)), (--(INT('Data Sheet'!$A$19) &amp; "." &amp; BP385)&lt;=--('Data Sheet'!$B$19))),
            --(INT('Data Sheet'!$A$19) &amp; "." &amp; BP385),
            --(INT('Data Sheet'!$B$19) &amp; "." &amp; BP385)
        )
    ),
    IF(BN385&lt;&gt;"",
        IF(INT('Data Sheet'!$A$19)=INT('Data Sheet'!$B$19),
            --(INT('Data Sheet'!$A$19) &amp; "." &amp; RIGHT(BN385,3)),
            IF(AND((--(INT('Data Sheet'!$A$19) &amp; "." &amp; RIGHT(BN385,3))&gt;=--('Data Sheet'!$A$19)), (--(INT('Data Sheet'!$A$19) &amp; "." &amp; RIGHT(BN385,3))&lt;=--('Data Sheet'!$B$19))),
                --(INT('Data Sheet'!$A$19) &amp; "." &amp; RIGHT(BN385,3)),
                --(INT('Data Sheet'!$B$19) &amp; "." &amp; RIGHT(BN385,3))
            )
        ),
        "OK"
    )
)</f>
        <v>OK</v>
      </c>
      <c r="P385" s="23" t="str">
        <f>IF(BR385&lt;&gt;"",
    IF(INT('Data Sheet'!$A$19)=INT('Data Sheet'!$B$15),
        --(INT('Data Sheet'!$A$15) &amp; "." &amp; BR385),
        IF(AND((--(INT('Data Sheet'!$A$15) &amp; "." &amp; BR385)&gt;=--('Data Sheet'!$A$15)), (--(INT('Data Sheet'!$A$15) &amp; "." &amp; BR385)&lt;=--('Data Sheet'!$B$15))),
            --(INT('Data Sheet'!$A$15) &amp; "." &amp; BR385),
            --(INT('Data Sheet'!$B$15) &amp; "." &amp; BR385)
        )
    ),
    IF(BQ385&lt;&gt;"",
        IF(INT('Data Sheet'!$A$15)=INT('Data Sheet'!$B$15),
            --(INT('Data Sheet'!$A$15) &amp; "." &amp; LEFT(BQ385,3)),
            IF(AND((--(INT('Data Sheet'!$A$15) &amp; "." &amp; LEFT(BQ385,3))&gt;=--('Data Sheet'!$A$15)), (--(INT('Data Sheet'!$A$15) &amp; "." &amp; LEFT(BQ385,3))&lt;=--('Data Sheet'!$B$15))),
                --(INT('Data Sheet'!$A$15) &amp; "." &amp; LEFT(BQ385,3)),
                --(INT('Data Sheet'!$B$15) &amp; "." &amp; LEFT(BQ385,3))
            )
        ),
        "OK"
    )
)</f>
        <v>OK</v>
      </c>
      <c r="Q385" s="23" t="str">
        <f>IF(BS385&lt;&gt;"",
    IF(INT('Data Sheet'!$A$19)=INT('Data Sheet'!$B$15),
        --(INT('Data Sheet'!$A$15) &amp; "." &amp; BS385),
        IF(AND((--(INT('Data Sheet'!$A$15) &amp; "." &amp; BS385)&gt;=--('Data Sheet'!$A$15)), (--(INT('Data Sheet'!$A$15) &amp; "." &amp; BS385)&lt;=--('Data Sheet'!$B$15))),
            --(INT('Data Sheet'!$A$15) &amp; "." &amp; BS385),
            --(INT('Data Sheet'!$B$15) &amp; "." &amp; BS385)
        )
    ),
    IF(BQ385&lt;&gt;"",
        IF(INT('Data Sheet'!$A$15)=INT('Data Sheet'!$B$15),
            --(INT('Data Sheet'!$A$15) &amp; "." &amp; RIGHT(BQ385,3)),
            IF(AND((--(INT('Data Sheet'!$A$15) &amp; "." &amp; RIGHT(BQ385,3))&gt;=--('Data Sheet'!$A$15)), (--(INT('Data Sheet'!$A$15) &amp; "." &amp; RIGHT(BQ385,3))&lt;=--('Data Sheet'!$B$15))),
                --(INT('Data Sheet'!$A$15) &amp; "." &amp; RIGHT(BQ385,3)),
                --(INT('Data Sheet'!$B$15) &amp; "." &amp; RIGHT(BQ385,3))
            )
        ),
        "OK"
    )
)</f>
        <v>OK</v>
      </c>
      <c r="R385" s="19"/>
      <c r="S385" s="19"/>
      <c r="T385" s="19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1"/>
      <c r="AU385" s="21"/>
      <c r="AV385" s="21"/>
      <c r="AW385" s="22"/>
      <c r="AX385" s="99"/>
      <c r="AY385" s="20"/>
      <c r="AZ385" s="20"/>
      <c r="BA385" s="22"/>
      <c r="BB385">
        <v>377</v>
      </c>
      <c r="BC385" s="80"/>
      <c r="BD385" s="80"/>
      <c r="BE385" s="80"/>
      <c r="BF385" s="80"/>
      <c r="BG385" s="32" t="str">
        <f t="shared" si="59"/>
        <v/>
      </c>
      <c r="BH385" s="78">
        <f t="shared" si="57"/>
        <v>0</v>
      </c>
      <c r="BI385" s="2">
        <f t="shared" si="60"/>
        <v>0</v>
      </c>
      <c r="BJ385" s="2">
        <f t="shared" si="61"/>
        <v>0</v>
      </c>
      <c r="BK385" s="2">
        <f t="shared" si="58"/>
        <v>0</v>
      </c>
    </row>
    <row r="386" spans="2:63" ht="15" customHeight="1" x14ac:dyDescent="0.25">
      <c r="B386" s="14">
        <v>378</v>
      </c>
      <c r="C386" s="95" t="str">
        <f t="shared" si="62"/>
        <v/>
      </c>
      <c r="D386" s="15" t="str">
        <f t="shared" si="67"/>
        <v>OK</v>
      </c>
      <c r="E386" s="16" t="e">
        <f>VLOOKUP('Data Sheet'!$B$8,'Data Sheet'!$I$2:$J$9,2,FALSE)</f>
        <v>#N/A</v>
      </c>
      <c r="F386" s="16" t="str">
        <f t="shared" si="63"/>
        <v/>
      </c>
      <c r="G386" s="103">
        <f t="shared" si="64"/>
        <v>0</v>
      </c>
      <c r="H386" s="17" t="s">
        <v>26</v>
      </c>
      <c r="I386" s="17" t="s">
        <v>26</v>
      </c>
      <c r="J386" s="17" t="str">
        <f>IF('Data Sheet'!$B$9="NC-50","N/A","OK")</f>
        <v>OK</v>
      </c>
      <c r="K386" s="17" t="str">
        <f>IF('Data Sheet'!$B$9="NC-50","N/A","OK")</f>
        <v>OK</v>
      </c>
      <c r="L386" s="17" t="str">
        <f t="shared" si="65"/>
        <v>OK</v>
      </c>
      <c r="M386" s="17" t="str">
        <f t="shared" si="66"/>
        <v>OK</v>
      </c>
      <c r="N386" s="18" t="str">
        <f>IF(BO386&lt;&gt;"",
    IF(INT('Data Sheet'!$A$19)=INT('Data Sheet'!$B$19),
        --(INT('Data Sheet'!$A$19) &amp; "." &amp; BO386),
        IF(AND((--(INT('Data Sheet'!$A$19) &amp; "." &amp; BO386)&gt;=--('Data Sheet'!$A$19)), (--(INT('Data Sheet'!$A$19) &amp; "." &amp; BO386)&lt;=--('Data Sheet'!$B$19))),
            --(INT('Data Sheet'!$A$19) &amp; "." &amp; BO386),
            --(INT('Data Sheet'!$B$19) &amp; "." &amp; BO386)
        )
    ),
    IF(BN386&lt;&gt;"",
        IF(INT('Data Sheet'!$A$19)=INT('Data Sheet'!$B$19),
            --(INT('Data Sheet'!$A$19) &amp; "." &amp; LEFT(BN386,3)),
            IF(AND((--(INT('Data Sheet'!$A$19) &amp; "." &amp; LEFT(BN386,3))&gt;=--('Data Sheet'!$A$19)), (--(INT('Data Sheet'!$A$19) &amp; "." &amp; LEFT(BN386,3))&lt;=--('Data Sheet'!$B$19))),
                --(INT('Data Sheet'!$A$19) &amp; "." &amp; LEFT(BN386,3)),
                --(INT('Data Sheet'!$B$19) &amp; "." &amp; LEFT(BN386,3))
            )
        ),
        "OK"
    )
)</f>
        <v>OK</v>
      </c>
      <c r="O386" s="23" t="str">
        <f>IF(BP386&lt;&gt;"",
    IF(INT('Data Sheet'!$A$19)=INT('Data Sheet'!$B$19),
        --(INT('Data Sheet'!$A$19) &amp; "." &amp; BP386),
        IF(AND((--(INT('Data Sheet'!$A$19) &amp; "." &amp; BP386)&gt;=--('Data Sheet'!$A$19)), (--(INT('Data Sheet'!$A$19) &amp; "." &amp; BP386)&lt;=--('Data Sheet'!$B$19))),
            --(INT('Data Sheet'!$A$19) &amp; "." &amp; BP386),
            --(INT('Data Sheet'!$B$19) &amp; "." &amp; BP386)
        )
    ),
    IF(BN386&lt;&gt;"",
        IF(INT('Data Sheet'!$A$19)=INT('Data Sheet'!$B$19),
            --(INT('Data Sheet'!$A$19) &amp; "." &amp; RIGHT(BN386,3)),
            IF(AND((--(INT('Data Sheet'!$A$19) &amp; "." &amp; RIGHT(BN386,3))&gt;=--('Data Sheet'!$A$19)), (--(INT('Data Sheet'!$A$19) &amp; "." &amp; RIGHT(BN386,3))&lt;=--('Data Sheet'!$B$19))),
                --(INT('Data Sheet'!$A$19) &amp; "." &amp; RIGHT(BN386,3)),
                --(INT('Data Sheet'!$B$19) &amp; "." &amp; RIGHT(BN386,3))
            )
        ),
        "OK"
    )
)</f>
        <v>OK</v>
      </c>
      <c r="P386" s="23" t="str">
        <f>IF(BR386&lt;&gt;"",
    IF(INT('Data Sheet'!$A$19)=INT('Data Sheet'!$B$15),
        --(INT('Data Sheet'!$A$15) &amp; "." &amp; BR386),
        IF(AND((--(INT('Data Sheet'!$A$15) &amp; "." &amp; BR386)&gt;=--('Data Sheet'!$A$15)), (--(INT('Data Sheet'!$A$15) &amp; "." &amp; BR386)&lt;=--('Data Sheet'!$B$15))),
            --(INT('Data Sheet'!$A$15) &amp; "." &amp; BR386),
            --(INT('Data Sheet'!$B$15) &amp; "." &amp; BR386)
        )
    ),
    IF(BQ386&lt;&gt;"",
        IF(INT('Data Sheet'!$A$15)=INT('Data Sheet'!$B$15),
            --(INT('Data Sheet'!$A$15) &amp; "." &amp; LEFT(BQ386,3)),
            IF(AND((--(INT('Data Sheet'!$A$15) &amp; "." &amp; LEFT(BQ386,3))&gt;=--('Data Sheet'!$A$15)), (--(INT('Data Sheet'!$A$15) &amp; "." &amp; LEFT(BQ386,3))&lt;=--('Data Sheet'!$B$15))),
                --(INT('Data Sheet'!$A$15) &amp; "." &amp; LEFT(BQ386,3)),
                --(INT('Data Sheet'!$B$15) &amp; "." &amp; LEFT(BQ386,3))
            )
        ),
        "OK"
    )
)</f>
        <v>OK</v>
      </c>
      <c r="Q386" s="23" t="str">
        <f>IF(BS386&lt;&gt;"",
    IF(INT('Data Sheet'!$A$19)=INT('Data Sheet'!$B$15),
        --(INT('Data Sheet'!$A$15) &amp; "." &amp; BS386),
        IF(AND((--(INT('Data Sheet'!$A$15) &amp; "." &amp; BS386)&gt;=--('Data Sheet'!$A$15)), (--(INT('Data Sheet'!$A$15) &amp; "." &amp; BS386)&lt;=--('Data Sheet'!$B$15))),
            --(INT('Data Sheet'!$A$15) &amp; "." &amp; BS386),
            --(INT('Data Sheet'!$B$15) &amp; "." &amp; BS386)
        )
    ),
    IF(BQ386&lt;&gt;"",
        IF(INT('Data Sheet'!$A$15)=INT('Data Sheet'!$B$15),
            --(INT('Data Sheet'!$A$15) &amp; "." &amp; RIGHT(BQ386,3)),
            IF(AND((--(INT('Data Sheet'!$A$15) &amp; "." &amp; RIGHT(BQ386,3))&gt;=--('Data Sheet'!$A$15)), (--(INT('Data Sheet'!$A$15) &amp; "." &amp; RIGHT(BQ386,3))&lt;=--('Data Sheet'!$B$15))),
                --(INT('Data Sheet'!$A$15) &amp; "." &amp; RIGHT(BQ386,3)),
                --(INT('Data Sheet'!$B$15) &amp; "." &amp; RIGHT(BQ386,3))
            )
        ),
        "OK"
    )
)</f>
        <v>OK</v>
      </c>
      <c r="R386" s="19"/>
      <c r="S386" s="19"/>
      <c r="T386" s="19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1"/>
      <c r="AU386" s="21"/>
      <c r="AV386" s="21"/>
      <c r="AW386" s="22"/>
      <c r="AX386" s="99"/>
      <c r="AY386" s="20"/>
      <c r="AZ386" s="20"/>
      <c r="BA386" s="22"/>
      <c r="BB386">
        <v>378</v>
      </c>
      <c r="BC386" s="80"/>
      <c r="BD386" s="80"/>
      <c r="BE386" s="80"/>
      <c r="BF386" s="80"/>
      <c r="BG386" s="32" t="str">
        <f t="shared" si="59"/>
        <v/>
      </c>
      <c r="BH386" s="78">
        <f t="shared" si="57"/>
        <v>0</v>
      </c>
      <c r="BI386" s="2">
        <f t="shared" si="60"/>
        <v>0</v>
      </c>
      <c r="BJ386" s="2">
        <f t="shared" si="61"/>
        <v>0</v>
      </c>
      <c r="BK386" s="2">
        <f t="shared" si="58"/>
        <v>0</v>
      </c>
    </row>
    <row r="387" spans="2:63" ht="15" customHeight="1" x14ac:dyDescent="0.25">
      <c r="B387" s="14">
        <v>379</v>
      </c>
      <c r="C387" s="95" t="str">
        <f t="shared" si="62"/>
        <v/>
      </c>
      <c r="D387" s="15" t="str">
        <f t="shared" si="67"/>
        <v>OK</v>
      </c>
      <c r="E387" s="16" t="e">
        <f>VLOOKUP('Data Sheet'!$B$8,'Data Sheet'!$I$2:$J$9,2,FALSE)</f>
        <v>#N/A</v>
      </c>
      <c r="F387" s="16" t="str">
        <f t="shared" si="63"/>
        <v/>
      </c>
      <c r="G387" s="103">
        <f t="shared" si="64"/>
        <v>0</v>
      </c>
      <c r="H387" s="17" t="s">
        <v>26</v>
      </c>
      <c r="I387" s="17" t="s">
        <v>26</v>
      </c>
      <c r="J387" s="17" t="str">
        <f>IF('Data Sheet'!$B$9="NC-50","N/A","OK")</f>
        <v>OK</v>
      </c>
      <c r="K387" s="17" t="str">
        <f>IF('Data Sheet'!$B$9="NC-50","N/A","OK")</f>
        <v>OK</v>
      </c>
      <c r="L387" s="17" t="str">
        <f t="shared" si="65"/>
        <v>OK</v>
      </c>
      <c r="M387" s="17" t="str">
        <f t="shared" si="66"/>
        <v>OK</v>
      </c>
      <c r="N387" s="18" t="str">
        <f>IF(BO387&lt;&gt;"",
    IF(INT('Data Sheet'!$A$19)=INT('Data Sheet'!$B$19),
        --(INT('Data Sheet'!$A$19) &amp; "." &amp; BO387),
        IF(AND((--(INT('Data Sheet'!$A$19) &amp; "." &amp; BO387)&gt;=--('Data Sheet'!$A$19)), (--(INT('Data Sheet'!$A$19) &amp; "." &amp; BO387)&lt;=--('Data Sheet'!$B$19))),
            --(INT('Data Sheet'!$A$19) &amp; "." &amp; BO387),
            --(INT('Data Sheet'!$B$19) &amp; "." &amp; BO387)
        )
    ),
    IF(BN387&lt;&gt;"",
        IF(INT('Data Sheet'!$A$19)=INT('Data Sheet'!$B$19),
            --(INT('Data Sheet'!$A$19) &amp; "." &amp; LEFT(BN387,3)),
            IF(AND((--(INT('Data Sheet'!$A$19) &amp; "." &amp; LEFT(BN387,3))&gt;=--('Data Sheet'!$A$19)), (--(INT('Data Sheet'!$A$19) &amp; "." &amp; LEFT(BN387,3))&lt;=--('Data Sheet'!$B$19))),
                --(INT('Data Sheet'!$A$19) &amp; "." &amp; LEFT(BN387,3)),
                --(INT('Data Sheet'!$B$19) &amp; "." &amp; LEFT(BN387,3))
            )
        ),
        "OK"
    )
)</f>
        <v>OK</v>
      </c>
      <c r="O387" s="23" t="str">
        <f>IF(BP387&lt;&gt;"",
    IF(INT('Data Sheet'!$A$19)=INT('Data Sheet'!$B$19),
        --(INT('Data Sheet'!$A$19) &amp; "." &amp; BP387),
        IF(AND((--(INT('Data Sheet'!$A$19) &amp; "." &amp; BP387)&gt;=--('Data Sheet'!$A$19)), (--(INT('Data Sheet'!$A$19) &amp; "." &amp; BP387)&lt;=--('Data Sheet'!$B$19))),
            --(INT('Data Sheet'!$A$19) &amp; "." &amp; BP387),
            --(INT('Data Sheet'!$B$19) &amp; "." &amp; BP387)
        )
    ),
    IF(BN387&lt;&gt;"",
        IF(INT('Data Sheet'!$A$19)=INT('Data Sheet'!$B$19),
            --(INT('Data Sheet'!$A$19) &amp; "." &amp; RIGHT(BN387,3)),
            IF(AND((--(INT('Data Sheet'!$A$19) &amp; "." &amp; RIGHT(BN387,3))&gt;=--('Data Sheet'!$A$19)), (--(INT('Data Sheet'!$A$19) &amp; "." &amp; RIGHT(BN387,3))&lt;=--('Data Sheet'!$B$19))),
                --(INT('Data Sheet'!$A$19) &amp; "." &amp; RIGHT(BN387,3)),
                --(INT('Data Sheet'!$B$19) &amp; "." &amp; RIGHT(BN387,3))
            )
        ),
        "OK"
    )
)</f>
        <v>OK</v>
      </c>
      <c r="P387" s="23" t="str">
        <f>IF(BR387&lt;&gt;"",
    IF(INT('Data Sheet'!$A$19)=INT('Data Sheet'!$B$15),
        --(INT('Data Sheet'!$A$15) &amp; "." &amp; BR387),
        IF(AND((--(INT('Data Sheet'!$A$15) &amp; "." &amp; BR387)&gt;=--('Data Sheet'!$A$15)), (--(INT('Data Sheet'!$A$15) &amp; "." &amp; BR387)&lt;=--('Data Sheet'!$B$15))),
            --(INT('Data Sheet'!$A$15) &amp; "." &amp; BR387),
            --(INT('Data Sheet'!$B$15) &amp; "." &amp; BR387)
        )
    ),
    IF(BQ387&lt;&gt;"",
        IF(INT('Data Sheet'!$A$15)=INT('Data Sheet'!$B$15),
            --(INT('Data Sheet'!$A$15) &amp; "." &amp; LEFT(BQ387,3)),
            IF(AND((--(INT('Data Sheet'!$A$15) &amp; "." &amp; LEFT(BQ387,3))&gt;=--('Data Sheet'!$A$15)), (--(INT('Data Sheet'!$A$15) &amp; "." &amp; LEFT(BQ387,3))&lt;=--('Data Sheet'!$B$15))),
                --(INT('Data Sheet'!$A$15) &amp; "." &amp; LEFT(BQ387,3)),
                --(INT('Data Sheet'!$B$15) &amp; "." &amp; LEFT(BQ387,3))
            )
        ),
        "OK"
    )
)</f>
        <v>OK</v>
      </c>
      <c r="Q387" s="23" t="str">
        <f>IF(BS387&lt;&gt;"",
    IF(INT('Data Sheet'!$A$19)=INT('Data Sheet'!$B$15),
        --(INT('Data Sheet'!$A$15) &amp; "." &amp; BS387),
        IF(AND((--(INT('Data Sheet'!$A$15) &amp; "." &amp; BS387)&gt;=--('Data Sheet'!$A$15)), (--(INT('Data Sheet'!$A$15) &amp; "." &amp; BS387)&lt;=--('Data Sheet'!$B$15))),
            --(INT('Data Sheet'!$A$15) &amp; "." &amp; BS387),
            --(INT('Data Sheet'!$B$15) &amp; "." &amp; BS387)
        )
    ),
    IF(BQ387&lt;&gt;"",
        IF(INT('Data Sheet'!$A$15)=INT('Data Sheet'!$B$15),
            --(INT('Data Sheet'!$A$15) &amp; "." &amp; RIGHT(BQ387,3)),
            IF(AND((--(INT('Data Sheet'!$A$15) &amp; "." &amp; RIGHT(BQ387,3))&gt;=--('Data Sheet'!$A$15)), (--(INT('Data Sheet'!$A$15) &amp; "." &amp; RIGHT(BQ387,3))&lt;=--('Data Sheet'!$B$15))),
                --(INT('Data Sheet'!$A$15) &amp; "." &amp; RIGHT(BQ387,3)),
                --(INT('Data Sheet'!$B$15) &amp; "." &amp; RIGHT(BQ387,3))
            )
        ),
        "OK"
    )
)</f>
        <v>OK</v>
      </c>
      <c r="R387" s="19"/>
      <c r="S387" s="19"/>
      <c r="T387" s="19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1"/>
      <c r="AU387" s="21"/>
      <c r="AV387" s="21"/>
      <c r="AW387" s="22"/>
      <c r="AX387" s="99"/>
      <c r="AY387" s="20"/>
      <c r="AZ387" s="20"/>
      <c r="BA387" s="22"/>
      <c r="BB387">
        <v>379</v>
      </c>
      <c r="BC387" s="80"/>
      <c r="BD387" s="80"/>
      <c r="BE387" s="80"/>
      <c r="BF387" s="80"/>
      <c r="BG387" s="32" t="str">
        <f t="shared" si="59"/>
        <v/>
      </c>
      <c r="BH387" s="78">
        <f t="shared" si="57"/>
        <v>0</v>
      </c>
      <c r="BI387" s="2">
        <f t="shared" si="60"/>
        <v>0</v>
      </c>
      <c r="BJ387" s="2">
        <f t="shared" si="61"/>
        <v>0</v>
      </c>
      <c r="BK387" s="2">
        <f t="shared" si="58"/>
        <v>0</v>
      </c>
    </row>
    <row r="388" spans="2:63" ht="15" customHeight="1" x14ac:dyDescent="0.25">
      <c r="B388" s="14">
        <v>380</v>
      </c>
      <c r="C388" s="95" t="str">
        <f t="shared" si="62"/>
        <v/>
      </c>
      <c r="D388" s="15" t="str">
        <f t="shared" si="67"/>
        <v>OK</v>
      </c>
      <c r="E388" s="16" t="e">
        <f>VLOOKUP('Data Sheet'!$B$8,'Data Sheet'!$I$2:$J$9,2,FALSE)</f>
        <v>#N/A</v>
      </c>
      <c r="F388" s="16" t="str">
        <f t="shared" si="63"/>
        <v/>
      </c>
      <c r="G388" s="103">
        <f t="shared" si="64"/>
        <v>0</v>
      </c>
      <c r="H388" s="17" t="s">
        <v>26</v>
      </c>
      <c r="I388" s="17" t="s">
        <v>26</v>
      </c>
      <c r="J388" s="17" t="str">
        <f>IF('Data Sheet'!$B$9="NC-50","N/A","OK")</f>
        <v>OK</v>
      </c>
      <c r="K388" s="17" t="str">
        <f>IF('Data Sheet'!$B$9="NC-50","N/A","OK")</f>
        <v>OK</v>
      </c>
      <c r="L388" s="17" t="str">
        <f t="shared" si="65"/>
        <v>OK</v>
      </c>
      <c r="M388" s="17" t="str">
        <f t="shared" si="66"/>
        <v>OK</v>
      </c>
      <c r="N388" s="18" t="str">
        <f>IF(BO388&lt;&gt;"",
    IF(INT('Data Sheet'!$A$19)=INT('Data Sheet'!$B$19),
        --(INT('Data Sheet'!$A$19) &amp; "." &amp; BO388),
        IF(AND((--(INT('Data Sheet'!$A$19) &amp; "." &amp; BO388)&gt;=--('Data Sheet'!$A$19)), (--(INT('Data Sheet'!$A$19) &amp; "." &amp; BO388)&lt;=--('Data Sheet'!$B$19))),
            --(INT('Data Sheet'!$A$19) &amp; "." &amp; BO388),
            --(INT('Data Sheet'!$B$19) &amp; "." &amp; BO388)
        )
    ),
    IF(BN388&lt;&gt;"",
        IF(INT('Data Sheet'!$A$19)=INT('Data Sheet'!$B$19),
            --(INT('Data Sheet'!$A$19) &amp; "." &amp; LEFT(BN388,3)),
            IF(AND((--(INT('Data Sheet'!$A$19) &amp; "." &amp; LEFT(BN388,3))&gt;=--('Data Sheet'!$A$19)), (--(INT('Data Sheet'!$A$19) &amp; "." &amp; LEFT(BN388,3))&lt;=--('Data Sheet'!$B$19))),
                --(INT('Data Sheet'!$A$19) &amp; "." &amp; LEFT(BN388,3)),
                --(INT('Data Sheet'!$B$19) &amp; "." &amp; LEFT(BN388,3))
            )
        ),
        "OK"
    )
)</f>
        <v>OK</v>
      </c>
      <c r="O388" s="23" t="str">
        <f>IF(BP388&lt;&gt;"",
    IF(INT('Data Sheet'!$A$19)=INT('Data Sheet'!$B$19),
        --(INT('Data Sheet'!$A$19) &amp; "." &amp; BP388),
        IF(AND((--(INT('Data Sheet'!$A$19) &amp; "." &amp; BP388)&gt;=--('Data Sheet'!$A$19)), (--(INT('Data Sheet'!$A$19) &amp; "." &amp; BP388)&lt;=--('Data Sheet'!$B$19))),
            --(INT('Data Sheet'!$A$19) &amp; "." &amp; BP388),
            --(INT('Data Sheet'!$B$19) &amp; "." &amp; BP388)
        )
    ),
    IF(BN388&lt;&gt;"",
        IF(INT('Data Sheet'!$A$19)=INT('Data Sheet'!$B$19),
            --(INT('Data Sheet'!$A$19) &amp; "." &amp; RIGHT(BN388,3)),
            IF(AND((--(INT('Data Sheet'!$A$19) &amp; "." &amp; RIGHT(BN388,3))&gt;=--('Data Sheet'!$A$19)), (--(INT('Data Sheet'!$A$19) &amp; "." &amp; RIGHT(BN388,3))&lt;=--('Data Sheet'!$B$19))),
                --(INT('Data Sheet'!$A$19) &amp; "." &amp; RIGHT(BN388,3)),
                --(INT('Data Sheet'!$B$19) &amp; "." &amp; RIGHT(BN388,3))
            )
        ),
        "OK"
    )
)</f>
        <v>OK</v>
      </c>
      <c r="P388" s="23" t="str">
        <f>IF(BR388&lt;&gt;"",
    IF(INT('Data Sheet'!$A$19)=INT('Data Sheet'!$B$15),
        --(INT('Data Sheet'!$A$15) &amp; "." &amp; BR388),
        IF(AND((--(INT('Data Sheet'!$A$15) &amp; "." &amp; BR388)&gt;=--('Data Sheet'!$A$15)), (--(INT('Data Sheet'!$A$15) &amp; "." &amp; BR388)&lt;=--('Data Sheet'!$B$15))),
            --(INT('Data Sheet'!$A$15) &amp; "." &amp; BR388),
            --(INT('Data Sheet'!$B$15) &amp; "." &amp; BR388)
        )
    ),
    IF(BQ388&lt;&gt;"",
        IF(INT('Data Sheet'!$A$15)=INT('Data Sheet'!$B$15),
            --(INT('Data Sheet'!$A$15) &amp; "." &amp; LEFT(BQ388,3)),
            IF(AND((--(INT('Data Sheet'!$A$15) &amp; "." &amp; LEFT(BQ388,3))&gt;=--('Data Sheet'!$A$15)), (--(INT('Data Sheet'!$A$15) &amp; "." &amp; LEFT(BQ388,3))&lt;=--('Data Sheet'!$B$15))),
                --(INT('Data Sheet'!$A$15) &amp; "." &amp; LEFT(BQ388,3)),
                --(INT('Data Sheet'!$B$15) &amp; "." &amp; LEFT(BQ388,3))
            )
        ),
        "OK"
    )
)</f>
        <v>OK</v>
      </c>
      <c r="Q388" s="23" t="str">
        <f>IF(BS388&lt;&gt;"",
    IF(INT('Data Sheet'!$A$19)=INT('Data Sheet'!$B$15),
        --(INT('Data Sheet'!$A$15) &amp; "." &amp; BS388),
        IF(AND((--(INT('Data Sheet'!$A$15) &amp; "." &amp; BS388)&gt;=--('Data Sheet'!$A$15)), (--(INT('Data Sheet'!$A$15) &amp; "." &amp; BS388)&lt;=--('Data Sheet'!$B$15))),
            --(INT('Data Sheet'!$A$15) &amp; "." &amp; BS388),
            --(INT('Data Sheet'!$B$15) &amp; "." &amp; BS388)
        )
    ),
    IF(BQ388&lt;&gt;"",
        IF(INT('Data Sheet'!$A$15)=INT('Data Sheet'!$B$15),
            --(INT('Data Sheet'!$A$15) &amp; "." &amp; RIGHT(BQ388,3)),
            IF(AND((--(INT('Data Sheet'!$A$15) &amp; "." &amp; RIGHT(BQ388,3))&gt;=--('Data Sheet'!$A$15)), (--(INT('Data Sheet'!$A$15) &amp; "." &amp; RIGHT(BQ388,3))&lt;=--('Data Sheet'!$B$15))),
                --(INT('Data Sheet'!$A$15) &amp; "." &amp; RIGHT(BQ388,3)),
                --(INT('Data Sheet'!$B$15) &amp; "." &amp; RIGHT(BQ388,3))
            )
        ),
        "OK"
    )
)</f>
        <v>OK</v>
      </c>
      <c r="R388" s="19"/>
      <c r="S388" s="19"/>
      <c r="T388" s="19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1"/>
      <c r="AU388" s="21"/>
      <c r="AV388" s="21"/>
      <c r="AW388" s="22"/>
      <c r="AX388" s="99"/>
      <c r="AY388" s="20"/>
      <c r="AZ388" s="20"/>
      <c r="BA388" s="22"/>
      <c r="BB388">
        <v>380</v>
      </c>
      <c r="BC388" s="80"/>
      <c r="BD388" s="80"/>
      <c r="BE388" s="80"/>
      <c r="BF388" s="80"/>
      <c r="BG388" s="32" t="str">
        <f t="shared" si="59"/>
        <v/>
      </c>
      <c r="BH388" s="78">
        <f t="shared" si="57"/>
        <v>0</v>
      </c>
      <c r="BI388" s="2">
        <f t="shared" si="60"/>
        <v>0</v>
      </c>
      <c r="BJ388" s="2">
        <f t="shared" si="61"/>
        <v>0</v>
      </c>
      <c r="BK388" s="2">
        <f t="shared" si="58"/>
        <v>0</v>
      </c>
    </row>
    <row r="389" spans="2:63" ht="15" customHeight="1" x14ac:dyDescent="0.25">
      <c r="B389" s="14">
        <v>381</v>
      </c>
      <c r="C389" s="95" t="str">
        <f t="shared" si="62"/>
        <v/>
      </c>
      <c r="D389" s="15" t="str">
        <f t="shared" si="67"/>
        <v>OK</v>
      </c>
      <c r="E389" s="16" t="e">
        <f>VLOOKUP('Data Sheet'!$B$8,'Data Sheet'!$I$2:$J$9,2,FALSE)</f>
        <v>#N/A</v>
      </c>
      <c r="F389" s="16" t="str">
        <f t="shared" si="63"/>
        <v/>
      </c>
      <c r="G389" s="103">
        <f t="shared" si="64"/>
        <v>0</v>
      </c>
      <c r="H389" s="17" t="s">
        <v>26</v>
      </c>
      <c r="I389" s="17" t="s">
        <v>26</v>
      </c>
      <c r="J389" s="17" t="str">
        <f>IF('Data Sheet'!$B$9="NC-50","N/A","OK")</f>
        <v>OK</v>
      </c>
      <c r="K389" s="17" t="str">
        <f>IF('Data Sheet'!$B$9="NC-50","N/A","OK")</f>
        <v>OK</v>
      </c>
      <c r="L389" s="17" t="str">
        <f t="shared" si="65"/>
        <v>OK</v>
      </c>
      <c r="M389" s="17" t="str">
        <f t="shared" si="66"/>
        <v>OK</v>
      </c>
      <c r="N389" s="18" t="str">
        <f>IF(BO389&lt;&gt;"",
    IF(INT('Data Sheet'!$A$19)=INT('Data Sheet'!$B$19),
        --(INT('Data Sheet'!$A$19) &amp; "." &amp; BO389),
        IF(AND((--(INT('Data Sheet'!$A$19) &amp; "." &amp; BO389)&gt;=--('Data Sheet'!$A$19)), (--(INT('Data Sheet'!$A$19) &amp; "." &amp; BO389)&lt;=--('Data Sheet'!$B$19))),
            --(INT('Data Sheet'!$A$19) &amp; "." &amp; BO389),
            --(INT('Data Sheet'!$B$19) &amp; "." &amp; BO389)
        )
    ),
    IF(BN389&lt;&gt;"",
        IF(INT('Data Sheet'!$A$19)=INT('Data Sheet'!$B$19),
            --(INT('Data Sheet'!$A$19) &amp; "." &amp; LEFT(BN389,3)),
            IF(AND((--(INT('Data Sheet'!$A$19) &amp; "." &amp; LEFT(BN389,3))&gt;=--('Data Sheet'!$A$19)), (--(INT('Data Sheet'!$A$19) &amp; "." &amp; LEFT(BN389,3))&lt;=--('Data Sheet'!$B$19))),
                --(INT('Data Sheet'!$A$19) &amp; "." &amp; LEFT(BN389,3)),
                --(INT('Data Sheet'!$B$19) &amp; "." &amp; LEFT(BN389,3))
            )
        ),
        "OK"
    )
)</f>
        <v>OK</v>
      </c>
      <c r="O389" s="23" t="str">
        <f>IF(BP389&lt;&gt;"",
    IF(INT('Data Sheet'!$A$19)=INT('Data Sheet'!$B$19),
        --(INT('Data Sheet'!$A$19) &amp; "." &amp; BP389),
        IF(AND((--(INT('Data Sheet'!$A$19) &amp; "." &amp; BP389)&gt;=--('Data Sheet'!$A$19)), (--(INT('Data Sheet'!$A$19) &amp; "." &amp; BP389)&lt;=--('Data Sheet'!$B$19))),
            --(INT('Data Sheet'!$A$19) &amp; "." &amp; BP389),
            --(INT('Data Sheet'!$B$19) &amp; "." &amp; BP389)
        )
    ),
    IF(BN389&lt;&gt;"",
        IF(INT('Data Sheet'!$A$19)=INT('Data Sheet'!$B$19),
            --(INT('Data Sheet'!$A$19) &amp; "." &amp; RIGHT(BN389,3)),
            IF(AND((--(INT('Data Sheet'!$A$19) &amp; "." &amp; RIGHT(BN389,3))&gt;=--('Data Sheet'!$A$19)), (--(INT('Data Sheet'!$A$19) &amp; "." &amp; RIGHT(BN389,3))&lt;=--('Data Sheet'!$B$19))),
                --(INT('Data Sheet'!$A$19) &amp; "." &amp; RIGHT(BN389,3)),
                --(INT('Data Sheet'!$B$19) &amp; "." &amp; RIGHT(BN389,3))
            )
        ),
        "OK"
    )
)</f>
        <v>OK</v>
      </c>
      <c r="P389" s="23" t="str">
        <f>IF(BR389&lt;&gt;"",
    IF(INT('Data Sheet'!$A$19)=INT('Data Sheet'!$B$15),
        --(INT('Data Sheet'!$A$15) &amp; "." &amp; BR389),
        IF(AND((--(INT('Data Sheet'!$A$15) &amp; "." &amp; BR389)&gt;=--('Data Sheet'!$A$15)), (--(INT('Data Sheet'!$A$15) &amp; "." &amp; BR389)&lt;=--('Data Sheet'!$B$15))),
            --(INT('Data Sheet'!$A$15) &amp; "." &amp; BR389),
            --(INT('Data Sheet'!$B$15) &amp; "." &amp; BR389)
        )
    ),
    IF(BQ389&lt;&gt;"",
        IF(INT('Data Sheet'!$A$15)=INT('Data Sheet'!$B$15),
            --(INT('Data Sheet'!$A$15) &amp; "." &amp; LEFT(BQ389,3)),
            IF(AND((--(INT('Data Sheet'!$A$15) &amp; "." &amp; LEFT(BQ389,3))&gt;=--('Data Sheet'!$A$15)), (--(INT('Data Sheet'!$A$15) &amp; "." &amp; LEFT(BQ389,3))&lt;=--('Data Sheet'!$B$15))),
                --(INT('Data Sheet'!$A$15) &amp; "." &amp; LEFT(BQ389,3)),
                --(INT('Data Sheet'!$B$15) &amp; "." &amp; LEFT(BQ389,3))
            )
        ),
        "OK"
    )
)</f>
        <v>OK</v>
      </c>
      <c r="Q389" s="23" t="str">
        <f>IF(BS389&lt;&gt;"",
    IF(INT('Data Sheet'!$A$19)=INT('Data Sheet'!$B$15),
        --(INT('Data Sheet'!$A$15) &amp; "." &amp; BS389),
        IF(AND((--(INT('Data Sheet'!$A$15) &amp; "." &amp; BS389)&gt;=--('Data Sheet'!$A$15)), (--(INT('Data Sheet'!$A$15) &amp; "." &amp; BS389)&lt;=--('Data Sheet'!$B$15))),
            --(INT('Data Sheet'!$A$15) &amp; "." &amp; BS389),
            --(INT('Data Sheet'!$B$15) &amp; "." &amp; BS389)
        )
    ),
    IF(BQ389&lt;&gt;"",
        IF(INT('Data Sheet'!$A$15)=INT('Data Sheet'!$B$15),
            --(INT('Data Sheet'!$A$15) &amp; "." &amp; RIGHT(BQ389,3)),
            IF(AND((--(INT('Data Sheet'!$A$15) &amp; "." &amp; RIGHT(BQ389,3))&gt;=--('Data Sheet'!$A$15)), (--(INT('Data Sheet'!$A$15) &amp; "." &amp; RIGHT(BQ389,3))&lt;=--('Data Sheet'!$B$15))),
                --(INT('Data Sheet'!$A$15) &amp; "." &amp; RIGHT(BQ389,3)),
                --(INT('Data Sheet'!$B$15) &amp; "." &amp; RIGHT(BQ389,3))
            )
        ),
        "OK"
    )
)</f>
        <v>OK</v>
      </c>
      <c r="R389" s="19"/>
      <c r="S389" s="19"/>
      <c r="T389" s="19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1"/>
      <c r="AU389" s="21"/>
      <c r="AV389" s="21"/>
      <c r="AW389" s="22"/>
      <c r="AX389" s="99"/>
      <c r="AY389" s="20"/>
      <c r="AZ389" s="20"/>
      <c r="BA389" s="22"/>
      <c r="BB389">
        <v>381</v>
      </c>
      <c r="BC389" s="80"/>
      <c r="BD389" s="80"/>
      <c r="BE389" s="80"/>
      <c r="BF389" s="80"/>
      <c r="BG389" s="32" t="str">
        <f t="shared" si="59"/>
        <v/>
      </c>
      <c r="BH389" s="78">
        <f t="shared" si="57"/>
        <v>0</v>
      </c>
      <c r="BI389" s="2">
        <f t="shared" si="60"/>
        <v>0</v>
      </c>
      <c r="BJ389" s="2">
        <f t="shared" si="61"/>
        <v>0</v>
      </c>
      <c r="BK389" s="2">
        <f t="shared" si="58"/>
        <v>0</v>
      </c>
    </row>
    <row r="390" spans="2:63" ht="15" customHeight="1" x14ac:dyDescent="0.25">
      <c r="B390" s="14">
        <v>382</v>
      </c>
      <c r="C390" s="95" t="str">
        <f t="shared" si="62"/>
        <v/>
      </c>
      <c r="D390" s="15" t="str">
        <f t="shared" si="67"/>
        <v>OK</v>
      </c>
      <c r="E390" s="16" t="e">
        <f>VLOOKUP('Data Sheet'!$B$8,'Data Sheet'!$I$2:$J$9,2,FALSE)</f>
        <v>#N/A</v>
      </c>
      <c r="F390" s="16" t="str">
        <f t="shared" si="63"/>
        <v/>
      </c>
      <c r="G390" s="103">
        <f t="shared" si="64"/>
        <v>0</v>
      </c>
      <c r="H390" s="17" t="s">
        <v>26</v>
      </c>
      <c r="I390" s="17" t="s">
        <v>26</v>
      </c>
      <c r="J390" s="17" t="str">
        <f>IF('Data Sheet'!$B$9="NC-50","N/A","OK")</f>
        <v>OK</v>
      </c>
      <c r="K390" s="17" t="str">
        <f>IF('Data Sheet'!$B$9="NC-50","N/A","OK")</f>
        <v>OK</v>
      </c>
      <c r="L390" s="17" t="str">
        <f t="shared" si="65"/>
        <v>OK</v>
      </c>
      <c r="M390" s="17" t="str">
        <f t="shared" si="66"/>
        <v>OK</v>
      </c>
      <c r="N390" s="18" t="str">
        <f>IF(BO390&lt;&gt;"",
    IF(INT('Data Sheet'!$A$19)=INT('Data Sheet'!$B$19),
        --(INT('Data Sheet'!$A$19) &amp; "." &amp; BO390),
        IF(AND((--(INT('Data Sheet'!$A$19) &amp; "." &amp; BO390)&gt;=--('Data Sheet'!$A$19)), (--(INT('Data Sheet'!$A$19) &amp; "." &amp; BO390)&lt;=--('Data Sheet'!$B$19))),
            --(INT('Data Sheet'!$A$19) &amp; "." &amp; BO390),
            --(INT('Data Sheet'!$B$19) &amp; "." &amp; BO390)
        )
    ),
    IF(BN390&lt;&gt;"",
        IF(INT('Data Sheet'!$A$19)=INT('Data Sheet'!$B$19),
            --(INT('Data Sheet'!$A$19) &amp; "." &amp; LEFT(BN390,3)),
            IF(AND((--(INT('Data Sheet'!$A$19) &amp; "." &amp; LEFT(BN390,3))&gt;=--('Data Sheet'!$A$19)), (--(INT('Data Sheet'!$A$19) &amp; "." &amp; LEFT(BN390,3))&lt;=--('Data Sheet'!$B$19))),
                --(INT('Data Sheet'!$A$19) &amp; "." &amp; LEFT(BN390,3)),
                --(INT('Data Sheet'!$B$19) &amp; "." &amp; LEFT(BN390,3))
            )
        ),
        "OK"
    )
)</f>
        <v>OK</v>
      </c>
      <c r="O390" s="23" t="str">
        <f>IF(BP390&lt;&gt;"",
    IF(INT('Data Sheet'!$A$19)=INT('Data Sheet'!$B$19),
        --(INT('Data Sheet'!$A$19) &amp; "." &amp; BP390),
        IF(AND((--(INT('Data Sheet'!$A$19) &amp; "." &amp; BP390)&gt;=--('Data Sheet'!$A$19)), (--(INT('Data Sheet'!$A$19) &amp; "." &amp; BP390)&lt;=--('Data Sheet'!$B$19))),
            --(INT('Data Sheet'!$A$19) &amp; "." &amp; BP390),
            --(INT('Data Sheet'!$B$19) &amp; "." &amp; BP390)
        )
    ),
    IF(BN390&lt;&gt;"",
        IF(INT('Data Sheet'!$A$19)=INT('Data Sheet'!$B$19),
            --(INT('Data Sheet'!$A$19) &amp; "." &amp; RIGHT(BN390,3)),
            IF(AND((--(INT('Data Sheet'!$A$19) &amp; "." &amp; RIGHT(BN390,3))&gt;=--('Data Sheet'!$A$19)), (--(INT('Data Sheet'!$A$19) &amp; "." &amp; RIGHT(BN390,3))&lt;=--('Data Sheet'!$B$19))),
                --(INT('Data Sheet'!$A$19) &amp; "." &amp; RIGHT(BN390,3)),
                --(INT('Data Sheet'!$B$19) &amp; "." &amp; RIGHT(BN390,3))
            )
        ),
        "OK"
    )
)</f>
        <v>OK</v>
      </c>
      <c r="P390" s="23" t="str">
        <f>IF(BR390&lt;&gt;"",
    IF(INT('Data Sheet'!$A$19)=INT('Data Sheet'!$B$15),
        --(INT('Data Sheet'!$A$15) &amp; "." &amp; BR390),
        IF(AND((--(INT('Data Sheet'!$A$15) &amp; "." &amp; BR390)&gt;=--('Data Sheet'!$A$15)), (--(INT('Data Sheet'!$A$15) &amp; "." &amp; BR390)&lt;=--('Data Sheet'!$B$15))),
            --(INT('Data Sheet'!$A$15) &amp; "." &amp; BR390),
            --(INT('Data Sheet'!$B$15) &amp; "." &amp; BR390)
        )
    ),
    IF(BQ390&lt;&gt;"",
        IF(INT('Data Sheet'!$A$15)=INT('Data Sheet'!$B$15),
            --(INT('Data Sheet'!$A$15) &amp; "." &amp; LEFT(BQ390,3)),
            IF(AND((--(INT('Data Sheet'!$A$15) &amp; "." &amp; LEFT(BQ390,3))&gt;=--('Data Sheet'!$A$15)), (--(INT('Data Sheet'!$A$15) &amp; "." &amp; LEFT(BQ390,3))&lt;=--('Data Sheet'!$B$15))),
                --(INT('Data Sheet'!$A$15) &amp; "." &amp; LEFT(BQ390,3)),
                --(INT('Data Sheet'!$B$15) &amp; "." &amp; LEFT(BQ390,3))
            )
        ),
        "OK"
    )
)</f>
        <v>OK</v>
      </c>
      <c r="Q390" s="23" t="str">
        <f>IF(BS390&lt;&gt;"",
    IF(INT('Data Sheet'!$A$19)=INT('Data Sheet'!$B$15),
        --(INT('Data Sheet'!$A$15) &amp; "." &amp; BS390),
        IF(AND((--(INT('Data Sheet'!$A$15) &amp; "." &amp; BS390)&gt;=--('Data Sheet'!$A$15)), (--(INT('Data Sheet'!$A$15) &amp; "." &amp; BS390)&lt;=--('Data Sheet'!$B$15))),
            --(INT('Data Sheet'!$A$15) &amp; "." &amp; BS390),
            --(INT('Data Sheet'!$B$15) &amp; "." &amp; BS390)
        )
    ),
    IF(BQ390&lt;&gt;"",
        IF(INT('Data Sheet'!$A$15)=INT('Data Sheet'!$B$15),
            --(INT('Data Sheet'!$A$15) &amp; "." &amp; RIGHT(BQ390,3)),
            IF(AND((--(INT('Data Sheet'!$A$15) &amp; "." &amp; RIGHT(BQ390,3))&gt;=--('Data Sheet'!$A$15)), (--(INT('Data Sheet'!$A$15) &amp; "." &amp; RIGHT(BQ390,3))&lt;=--('Data Sheet'!$B$15))),
                --(INT('Data Sheet'!$A$15) &amp; "." &amp; RIGHT(BQ390,3)),
                --(INT('Data Sheet'!$B$15) &amp; "." &amp; RIGHT(BQ390,3))
            )
        ),
        "OK"
    )
)</f>
        <v>OK</v>
      </c>
      <c r="R390" s="19"/>
      <c r="S390" s="19"/>
      <c r="T390" s="19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1"/>
      <c r="AU390" s="21"/>
      <c r="AV390" s="21"/>
      <c r="AW390" s="22"/>
      <c r="AX390" s="99"/>
      <c r="AY390" s="20"/>
      <c r="AZ390" s="20"/>
      <c r="BA390" s="22"/>
      <c r="BB390">
        <v>382</v>
      </c>
      <c r="BC390" s="80"/>
      <c r="BD390" s="80"/>
      <c r="BE390" s="80"/>
      <c r="BF390" s="80"/>
      <c r="BG390" s="32" t="str">
        <f t="shared" si="59"/>
        <v/>
      </c>
      <c r="BH390" s="78">
        <f t="shared" si="57"/>
        <v>0</v>
      </c>
      <c r="BI390" s="2">
        <f t="shared" si="60"/>
        <v>0</v>
      </c>
      <c r="BJ390" s="2">
        <f t="shared" si="61"/>
        <v>0</v>
      </c>
      <c r="BK390" s="2">
        <f t="shared" si="58"/>
        <v>0</v>
      </c>
    </row>
    <row r="391" spans="2:63" ht="15" customHeight="1" x14ac:dyDescent="0.25">
      <c r="B391" s="14">
        <v>383</v>
      </c>
      <c r="C391" s="95" t="str">
        <f t="shared" si="62"/>
        <v/>
      </c>
      <c r="D391" s="15" t="str">
        <f t="shared" si="67"/>
        <v>OK</v>
      </c>
      <c r="E391" s="16" t="e">
        <f>VLOOKUP('Data Sheet'!$B$8,'Data Sheet'!$I$2:$J$9,2,FALSE)</f>
        <v>#N/A</v>
      </c>
      <c r="F391" s="16" t="str">
        <f t="shared" si="63"/>
        <v/>
      </c>
      <c r="G391" s="103">
        <f t="shared" si="64"/>
        <v>0</v>
      </c>
      <c r="H391" s="17" t="s">
        <v>26</v>
      </c>
      <c r="I391" s="17" t="s">
        <v>26</v>
      </c>
      <c r="J391" s="17" t="str">
        <f>IF('Data Sheet'!$B$9="NC-50","N/A","OK")</f>
        <v>OK</v>
      </c>
      <c r="K391" s="17" t="str">
        <f>IF('Data Sheet'!$B$9="NC-50","N/A","OK")</f>
        <v>OK</v>
      </c>
      <c r="L391" s="17" t="str">
        <f t="shared" si="65"/>
        <v>OK</v>
      </c>
      <c r="M391" s="17" t="str">
        <f t="shared" si="66"/>
        <v>OK</v>
      </c>
      <c r="N391" s="18" t="str">
        <f>IF(BO391&lt;&gt;"",
    IF(INT('Data Sheet'!$A$19)=INT('Data Sheet'!$B$19),
        --(INT('Data Sheet'!$A$19) &amp; "." &amp; BO391),
        IF(AND((--(INT('Data Sheet'!$A$19) &amp; "." &amp; BO391)&gt;=--('Data Sheet'!$A$19)), (--(INT('Data Sheet'!$A$19) &amp; "." &amp; BO391)&lt;=--('Data Sheet'!$B$19))),
            --(INT('Data Sheet'!$A$19) &amp; "." &amp; BO391),
            --(INT('Data Sheet'!$B$19) &amp; "." &amp; BO391)
        )
    ),
    IF(BN391&lt;&gt;"",
        IF(INT('Data Sheet'!$A$19)=INT('Data Sheet'!$B$19),
            --(INT('Data Sheet'!$A$19) &amp; "." &amp; LEFT(BN391,3)),
            IF(AND((--(INT('Data Sheet'!$A$19) &amp; "." &amp; LEFT(BN391,3))&gt;=--('Data Sheet'!$A$19)), (--(INT('Data Sheet'!$A$19) &amp; "." &amp; LEFT(BN391,3))&lt;=--('Data Sheet'!$B$19))),
                --(INT('Data Sheet'!$A$19) &amp; "." &amp; LEFT(BN391,3)),
                --(INT('Data Sheet'!$B$19) &amp; "." &amp; LEFT(BN391,3))
            )
        ),
        "OK"
    )
)</f>
        <v>OK</v>
      </c>
      <c r="O391" s="23" t="str">
        <f>IF(BP391&lt;&gt;"",
    IF(INT('Data Sheet'!$A$19)=INT('Data Sheet'!$B$19),
        --(INT('Data Sheet'!$A$19) &amp; "." &amp; BP391),
        IF(AND((--(INT('Data Sheet'!$A$19) &amp; "." &amp; BP391)&gt;=--('Data Sheet'!$A$19)), (--(INT('Data Sheet'!$A$19) &amp; "." &amp; BP391)&lt;=--('Data Sheet'!$B$19))),
            --(INT('Data Sheet'!$A$19) &amp; "." &amp; BP391),
            --(INT('Data Sheet'!$B$19) &amp; "." &amp; BP391)
        )
    ),
    IF(BN391&lt;&gt;"",
        IF(INT('Data Sheet'!$A$19)=INT('Data Sheet'!$B$19),
            --(INT('Data Sheet'!$A$19) &amp; "." &amp; RIGHT(BN391,3)),
            IF(AND((--(INT('Data Sheet'!$A$19) &amp; "." &amp; RIGHT(BN391,3))&gt;=--('Data Sheet'!$A$19)), (--(INT('Data Sheet'!$A$19) &amp; "." &amp; RIGHT(BN391,3))&lt;=--('Data Sheet'!$B$19))),
                --(INT('Data Sheet'!$A$19) &amp; "." &amp; RIGHT(BN391,3)),
                --(INT('Data Sheet'!$B$19) &amp; "." &amp; RIGHT(BN391,3))
            )
        ),
        "OK"
    )
)</f>
        <v>OK</v>
      </c>
      <c r="P391" s="23" t="str">
        <f>IF(BR391&lt;&gt;"",
    IF(INT('Data Sheet'!$A$19)=INT('Data Sheet'!$B$15),
        --(INT('Data Sheet'!$A$15) &amp; "." &amp; BR391),
        IF(AND((--(INT('Data Sheet'!$A$15) &amp; "." &amp; BR391)&gt;=--('Data Sheet'!$A$15)), (--(INT('Data Sheet'!$A$15) &amp; "." &amp; BR391)&lt;=--('Data Sheet'!$B$15))),
            --(INT('Data Sheet'!$A$15) &amp; "." &amp; BR391),
            --(INT('Data Sheet'!$B$15) &amp; "." &amp; BR391)
        )
    ),
    IF(BQ391&lt;&gt;"",
        IF(INT('Data Sheet'!$A$15)=INT('Data Sheet'!$B$15),
            --(INT('Data Sheet'!$A$15) &amp; "." &amp; LEFT(BQ391,3)),
            IF(AND((--(INT('Data Sheet'!$A$15) &amp; "." &amp; LEFT(BQ391,3))&gt;=--('Data Sheet'!$A$15)), (--(INT('Data Sheet'!$A$15) &amp; "." &amp; LEFT(BQ391,3))&lt;=--('Data Sheet'!$B$15))),
                --(INT('Data Sheet'!$A$15) &amp; "." &amp; LEFT(BQ391,3)),
                --(INT('Data Sheet'!$B$15) &amp; "." &amp; LEFT(BQ391,3))
            )
        ),
        "OK"
    )
)</f>
        <v>OK</v>
      </c>
      <c r="Q391" s="23" t="str">
        <f>IF(BS391&lt;&gt;"",
    IF(INT('Data Sheet'!$A$19)=INT('Data Sheet'!$B$15),
        --(INT('Data Sheet'!$A$15) &amp; "." &amp; BS391),
        IF(AND((--(INT('Data Sheet'!$A$15) &amp; "." &amp; BS391)&gt;=--('Data Sheet'!$A$15)), (--(INT('Data Sheet'!$A$15) &amp; "." &amp; BS391)&lt;=--('Data Sheet'!$B$15))),
            --(INT('Data Sheet'!$A$15) &amp; "." &amp; BS391),
            --(INT('Data Sheet'!$B$15) &amp; "." &amp; BS391)
        )
    ),
    IF(BQ391&lt;&gt;"",
        IF(INT('Data Sheet'!$A$15)=INT('Data Sheet'!$B$15),
            --(INT('Data Sheet'!$A$15) &amp; "." &amp; RIGHT(BQ391,3)),
            IF(AND((--(INT('Data Sheet'!$A$15) &amp; "." &amp; RIGHT(BQ391,3))&gt;=--('Data Sheet'!$A$15)), (--(INT('Data Sheet'!$A$15) &amp; "." &amp; RIGHT(BQ391,3))&lt;=--('Data Sheet'!$B$15))),
                --(INT('Data Sheet'!$A$15) &amp; "." &amp; RIGHT(BQ391,3)),
                --(INT('Data Sheet'!$B$15) &amp; "." &amp; RIGHT(BQ391,3))
            )
        ),
        "OK"
    )
)</f>
        <v>OK</v>
      </c>
      <c r="R391" s="19"/>
      <c r="S391" s="19"/>
      <c r="T391" s="19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1"/>
      <c r="AU391" s="21"/>
      <c r="AV391" s="21"/>
      <c r="AW391" s="22"/>
      <c r="AX391" s="99"/>
      <c r="AY391" s="20"/>
      <c r="AZ391" s="20"/>
      <c r="BA391" s="22"/>
      <c r="BB391">
        <v>383</v>
      </c>
      <c r="BC391" s="80"/>
      <c r="BD391" s="80"/>
      <c r="BE391" s="80"/>
      <c r="BF391" s="80"/>
      <c r="BG391" s="32" t="str">
        <f t="shared" si="59"/>
        <v/>
      </c>
      <c r="BH391" s="78">
        <f t="shared" si="57"/>
        <v>0</v>
      </c>
      <c r="BI391" s="2">
        <f t="shared" si="60"/>
        <v>0</v>
      </c>
      <c r="BJ391" s="2">
        <f t="shared" si="61"/>
        <v>0</v>
      </c>
      <c r="BK391" s="2">
        <f t="shared" si="58"/>
        <v>0</v>
      </c>
    </row>
    <row r="392" spans="2:63" ht="15" customHeight="1" x14ac:dyDescent="0.25">
      <c r="B392" s="14">
        <v>384</v>
      </c>
      <c r="C392" s="95" t="str">
        <f t="shared" si="62"/>
        <v/>
      </c>
      <c r="D392" s="15" t="str">
        <f t="shared" si="67"/>
        <v>OK</v>
      </c>
      <c r="E392" s="16" t="e">
        <f>VLOOKUP('Data Sheet'!$B$8,'Data Sheet'!$I$2:$J$9,2,FALSE)</f>
        <v>#N/A</v>
      </c>
      <c r="F392" s="16" t="str">
        <f t="shared" si="63"/>
        <v/>
      </c>
      <c r="G392" s="103">
        <f t="shared" si="64"/>
        <v>0</v>
      </c>
      <c r="H392" s="17" t="s">
        <v>26</v>
      </c>
      <c r="I392" s="17" t="s">
        <v>26</v>
      </c>
      <c r="J392" s="17" t="str">
        <f>IF('Data Sheet'!$B$9="NC-50","N/A","OK")</f>
        <v>OK</v>
      </c>
      <c r="K392" s="17" t="str">
        <f>IF('Data Sheet'!$B$9="NC-50","N/A","OK")</f>
        <v>OK</v>
      </c>
      <c r="L392" s="17" t="str">
        <f t="shared" si="65"/>
        <v>OK</v>
      </c>
      <c r="M392" s="17" t="str">
        <f t="shared" si="66"/>
        <v>OK</v>
      </c>
      <c r="N392" s="18" t="str">
        <f>IF(BO392&lt;&gt;"",
    IF(INT('Data Sheet'!$A$19)=INT('Data Sheet'!$B$19),
        --(INT('Data Sheet'!$A$19) &amp; "." &amp; BO392),
        IF(AND((--(INT('Data Sheet'!$A$19) &amp; "." &amp; BO392)&gt;=--('Data Sheet'!$A$19)), (--(INT('Data Sheet'!$A$19) &amp; "." &amp; BO392)&lt;=--('Data Sheet'!$B$19))),
            --(INT('Data Sheet'!$A$19) &amp; "." &amp; BO392),
            --(INT('Data Sheet'!$B$19) &amp; "." &amp; BO392)
        )
    ),
    IF(BN392&lt;&gt;"",
        IF(INT('Data Sheet'!$A$19)=INT('Data Sheet'!$B$19),
            --(INT('Data Sheet'!$A$19) &amp; "." &amp; LEFT(BN392,3)),
            IF(AND((--(INT('Data Sheet'!$A$19) &amp; "." &amp; LEFT(BN392,3))&gt;=--('Data Sheet'!$A$19)), (--(INT('Data Sheet'!$A$19) &amp; "." &amp; LEFT(BN392,3))&lt;=--('Data Sheet'!$B$19))),
                --(INT('Data Sheet'!$A$19) &amp; "." &amp; LEFT(BN392,3)),
                --(INT('Data Sheet'!$B$19) &amp; "." &amp; LEFT(BN392,3))
            )
        ),
        "OK"
    )
)</f>
        <v>OK</v>
      </c>
      <c r="O392" s="23" t="str">
        <f>IF(BP392&lt;&gt;"",
    IF(INT('Data Sheet'!$A$19)=INT('Data Sheet'!$B$19),
        --(INT('Data Sheet'!$A$19) &amp; "." &amp; BP392),
        IF(AND((--(INT('Data Sheet'!$A$19) &amp; "." &amp; BP392)&gt;=--('Data Sheet'!$A$19)), (--(INT('Data Sheet'!$A$19) &amp; "." &amp; BP392)&lt;=--('Data Sheet'!$B$19))),
            --(INT('Data Sheet'!$A$19) &amp; "." &amp; BP392),
            --(INT('Data Sheet'!$B$19) &amp; "." &amp; BP392)
        )
    ),
    IF(BN392&lt;&gt;"",
        IF(INT('Data Sheet'!$A$19)=INT('Data Sheet'!$B$19),
            --(INT('Data Sheet'!$A$19) &amp; "." &amp; RIGHT(BN392,3)),
            IF(AND((--(INT('Data Sheet'!$A$19) &amp; "." &amp; RIGHT(BN392,3))&gt;=--('Data Sheet'!$A$19)), (--(INT('Data Sheet'!$A$19) &amp; "." &amp; RIGHT(BN392,3))&lt;=--('Data Sheet'!$B$19))),
                --(INT('Data Sheet'!$A$19) &amp; "." &amp; RIGHT(BN392,3)),
                --(INT('Data Sheet'!$B$19) &amp; "." &amp; RIGHT(BN392,3))
            )
        ),
        "OK"
    )
)</f>
        <v>OK</v>
      </c>
      <c r="P392" s="23" t="str">
        <f>IF(BR392&lt;&gt;"",
    IF(INT('Data Sheet'!$A$19)=INT('Data Sheet'!$B$15),
        --(INT('Data Sheet'!$A$15) &amp; "." &amp; BR392),
        IF(AND((--(INT('Data Sheet'!$A$15) &amp; "." &amp; BR392)&gt;=--('Data Sheet'!$A$15)), (--(INT('Data Sheet'!$A$15) &amp; "." &amp; BR392)&lt;=--('Data Sheet'!$B$15))),
            --(INT('Data Sheet'!$A$15) &amp; "." &amp; BR392),
            --(INT('Data Sheet'!$B$15) &amp; "." &amp; BR392)
        )
    ),
    IF(BQ392&lt;&gt;"",
        IF(INT('Data Sheet'!$A$15)=INT('Data Sheet'!$B$15),
            --(INT('Data Sheet'!$A$15) &amp; "." &amp; LEFT(BQ392,3)),
            IF(AND((--(INT('Data Sheet'!$A$15) &amp; "." &amp; LEFT(BQ392,3))&gt;=--('Data Sheet'!$A$15)), (--(INT('Data Sheet'!$A$15) &amp; "." &amp; LEFT(BQ392,3))&lt;=--('Data Sheet'!$B$15))),
                --(INT('Data Sheet'!$A$15) &amp; "." &amp; LEFT(BQ392,3)),
                --(INT('Data Sheet'!$B$15) &amp; "." &amp; LEFT(BQ392,3))
            )
        ),
        "OK"
    )
)</f>
        <v>OK</v>
      </c>
      <c r="Q392" s="23" t="str">
        <f>IF(BS392&lt;&gt;"",
    IF(INT('Data Sheet'!$A$19)=INT('Data Sheet'!$B$15),
        --(INT('Data Sheet'!$A$15) &amp; "." &amp; BS392),
        IF(AND((--(INT('Data Sheet'!$A$15) &amp; "." &amp; BS392)&gt;=--('Data Sheet'!$A$15)), (--(INT('Data Sheet'!$A$15) &amp; "." &amp; BS392)&lt;=--('Data Sheet'!$B$15))),
            --(INT('Data Sheet'!$A$15) &amp; "." &amp; BS392),
            --(INT('Data Sheet'!$B$15) &amp; "." &amp; BS392)
        )
    ),
    IF(BQ392&lt;&gt;"",
        IF(INT('Data Sheet'!$A$15)=INT('Data Sheet'!$B$15),
            --(INT('Data Sheet'!$A$15) &amp; "." &amp; RIGHT(BQ392,3)),
            IF(AND((--(INT('Data Sheet'!$A$15) &amp; "." &amp; RIGHT(BQ392,3))&gt;=--('Data Sheet'!$A$15)), (--(INT('Data Sheet'!$A$15) &amp; "." &amp; RIGHT(BQ392,3))&lt;=--('Data Sheet'!$B$15))),
                --(INT('Data Sheet'!$A$15) &amp; "." &amp; RIGHT(BQ392,3)),
                --(INT('Data Sheet'!$B$15) &amp; "." &amp; RIGHT(BQ392,3))
            )
        ),
        "OK"
    )
)</f>
        <v>OK</v>
      </c>
      <c r="R392" s="19"/>
      <c r="S392" s="19"/>
      <c r="T392" s="19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1"/>
      <c r="AU392" s="21"/>
      <c r="AV392" s="21"/>
      <c r="AW392" s="22"/>
      <c r="AX392" s="99"/>
      <c r="AY392" s="20"/>
      <c r="AZ392" s="20"/>
      <c r="BA392" s="22"/>
      <c r="BB392">
        <v>384</v>
      </c>
      <c r="BC392" s="80"/>
      <c r="BD392" s="80"/>
      <c r="BE392" s="80"/>
      <c r="BF392" s="80"/>
      <c r="BG392" s="32" t="str">
        <f t="shared" si="59"/>
        <v/>
      </c>
      <c r="BH392" s="78">
        <f t="shared" si="57"/>
        <v>0</v>
      </c>
      <c r="BI392" s="2">
        <f t="shared" si="60"/>
        <v>0</v>
      </c>
      <c r="BJ392" s="2">
        <f t="shared" si="61"/>
        <v>0</v>
      </c>
      <c r="BK392" s="2">
        <f t="shared" si="58"/>
        <v>0</v>
      </c>
    </row>
    <row r="393" spans="2:63" ht="15" customHeight="1" x14ac:dyDescent="0.25">
      <c r="B393" s="14">
        <v>385</v>
      </c>
      <c r="C393" s="95" t="str">
        <f t="shared" si="62"/>
        <v/>
      </c>
      <c r="D393" s="15" t="str">
        <f t="shared" si="67"/>
        <v>OK</v>
      </c>
      <c r="E393" s="16" t="e">
        <f>VLOOKUP('Data Sheet'!$B$8,'Data Sheet'!$I$2:$J$9,2,FALSE)</f>
        <v>#N/A</v>
      </c>
      <c r="F393" s="16" t="str">
        <f t="shared" si="63"/>
        <v/>
      </c>
      <c r="G393" s="103">
        <f t="shared" si="64"/>
        <v>0</v>
      </c>
      <c r="H393" s="17" t="s">
        <v>26</v>
      </c>
      <c r="I393" s="17" t="s">
        <v>26</v>
      </c>
      <c r="J393" s="17" t="str">
        <f>IF('Data Sheet'!$B$9="NC-50","N/A","OK")</f>
        <v>OK</v>
      </c>
      <c r="K393" s="17" t="str">
        <f>IF('Data Sheet'!$B$9="NC-50","N/A","OK")</f>
        <v>OK</v>
      </c>
      <c r="L393" s="17" t="str">
        <f t="shared" si="65"/>
        <v>OK</v>
      </c>
      <c r="M393" s="17" t="str">
        <f t="shared" si="66"/>
        <v>OK</v>
      </c>
      <c r="N393" s="18" t="str">
        <f>IF(BO393&lt;&gt;"",
    IF(INT('Data Sheet'!$A$19)=INT('Data Sheet'!$B$19),
        --(INT('Data Sheet'!$A$19) &amp; "." &amp; BO393),
        IF(AND((--(INT('Data Sheet'!$A$19) &amp; "." &amp; BO393)&gt;=--('Data Sheet'!$A$19)), (--(INT('Data Sheet'!$A$19) &amp; "." &amp; BO393)&lt;=--('Data Sheet'!$B$19))),
            --(INT('Data Sheet'!$A$19) &amp; "." &amp; BO393),
            --(INT('Data Sheet'!$B$19) &amp; "." &amp; BO393)
        )
    ),
    IF(BN393&lt;&gt;"",
        IF(INT('Data Sheet'!$A$19)=INT('Data Sheet'!$B$19),
            --(INT('Data Sheet'!$A$19) &amp; "." &amp; LEFT(BN393,3)),
            IF(AND((--(INT('Data Sheet'!$A$19) &amp; "." &amp; LEFT(BN393,3))&gt;=--('Data Sheet'!$A$19)), (--(INT('Data Sheet'!$A$19) &amp; "." &amp; LEFT(BN393,3))&lt;=--('Data Sheet'!$B$19))),
                --(INT('Data Sheet'!$A$19) &amp; "." &amp; LEFT(BN393,3)),
                --(INT('Data Sheet'!$B$19) &amp; "." &amp; LEFT(BN393,3))
            )
        ),
        "OK"
    )
)</f>
        <v>OK</v>
      </c>
      <c r="O393" s="23" t="str">
        <f>IF(BP393&lt;&gt;"",
    IF(INT('Data Sheet'!$A$19)=INT('Data Sheet'!$B$19),
        --(INT('Data Sheet'!$A$19) &amp; "." &amp; BP393),
        IF(AND((--(INT('Data Sheet'!$A$19) &amp; "." &amp; BP393)&gt;=--('Data Sheet'!$A$19)), (--(INT('Data Sheet'!$A$19) &amp; "." &amp; BP393)&lt;=--('Data Sheet'!$B$19))),
            --(INT('Data Sheet'!$A$19) &amp; "." &amp; BP393),
            --(INT('Data Sheet'!$B$19) &amp; "." &amp; BP393)
        )
    ),
    IF(BN393&lt;&gt;"",
        IF(INT('Data Sheet'!$A$19)=INT('Data Sheet'!$B$19),
            --(INT('Data Sheet'!$A$19) &amp; "." &amp; RIGHT(BN393,3)),
            IF(AND((--(INT('Data Sheet'!$A$19) &amp; "." &amp; RIGHT(BN393,3))&gt;=--('Data Sheet'!$A$19)), (--(INT('Data Sheet'!$A$19) &amp; "." &amp; RIGHT(BN393,3))&lt;=--('Data Sheet'!$B$19))),
                --(INT('Data Sheet'!$A$19) &amp; "." &amp; RIGHT(BN393,3)),
                --(INT('Data Sheet'!$B$19) &amp; "." &amp; RIGHT(BN393,3))
            )
        ),
        "OK"
    )
)</f>
        <v>OK</v>
      </c>
      <c r="P393" s="23" t="str">
        <f>IF(BR393&lt;&gt;"",
    IF(INT('Data Sheet'!$A$19)=INT('Data Sheet'!$B$15),
        --(INT('Data Sheet'!$A$15) &amp; "." &amp; BR393),
        IF(AND((--(INT('Data Sheet'!$A$15) &amp; "." &amp; BR393)&gt;=--('Data Sheet'!$A$15)), (--(INT('Data Sheet'!$A$15) &amp; "." &amp; BR393)&lt;=--('Data Sheet'!$B$15))),
            --(INT('Data Sheet'!$A$15) &amp; "." &amp; BR393),
            --(INT('Data Sheet'!$B$15) &amp; "." &amp; BR393)
        )
    ),
    IF(BQ393&lt;&gt;"",
        IF(INT('Data Sheet'!$A$15)=INT('Data Sheet'!$B$15),
            --(INT('Data Sheet'!$A$15) &amp; "." &amp; LEFT(BQ393,3)),
            IF(AND((--(INT('Data Sheet'!$A$15) &amp; "." &amp; LEFT(BQ393,3))&gt;=--('Data Sheet'!$A$15)), (--(INT('Data Sheet'!$A$15) &amp; "." &amp; LEFT(BQ393,3))&lt;=--('Data Sheet'!$B$15))),
                --(INT('Data Sheet'!$A$15) &amp; "." &amp; LEFT(BQ393,3)),
                --(INT('Data Sheet'!$B$15) &amp; "." &amp; LEFT(BQ393,3))
            )
        ),
        "OK"
    )
)</f>
        <v>OK</v>
      </c>
      <c r="Q393" s="23" t="str">
        <f>IF(BS393&lt;&gt;"",
    IF(INT('Data Sheet'!$A$19)=INT('Data Sheet'!$B$15),
        --(INT('Data Sheet'!$A$15) &amp; "." &amp; BS393),
        IF(AND((--(INT('Data Sheet'!$A$15) &amp; "." &amp; BS393)&gt;=--('Data Sheet'!$A$15)), (--(INT('Data Sheet'!$A$15) &amp; "." &amp; BS393)&lt;=--('Data Sheet'!$B$15))),
            --(INT('Data Sheet'!$A$15) &amp; "." &amp; BS393),
            --(INT('Data Sheet'!$B$15) &amp; "." &amp; BS393)
        )
    ),
    IF(BQ393&lt;&gt;"",
        IF(INT('Data Sheet'!$A$15)=INT('Data Sheet'!$B$15),
            --(INT('Data Sheet'!$A$15) &amp; "." &amp; RIGHT(BQ393,3)),
            IF(AND((--(INT('Data Sheet'!$A$15) &amp; "." &amp; RIGHT(BQ393,3))&gt;=--('Data Sheet'!$A$15)), (--(INT('Data Sheet'!$A$15) &amp; "." &amp; RIGHT(BQ393,3))&lt;=--('Data Sheet'!$B$15))),
                --(INT('Data Sheet'!$A$15) &amp; "." &amp; RIGHT(BQ393,3)),
                --(INT('Data Sheet'!$B$15) &amp; "." &amp; RIGHT(BQ393,3))
            )
        ),
        "OK"
    )
)</f>
        <v>OK</v>
      </c>
      <c r="R393" s="19"/>
      <c r="S393" s="19"/>
      <c r="T393" s="19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1"/>
      <c r="AU393" s="21"/>
      <c r="AV393" s="21"/>
      <c r="AW393" s="22"/>
      <c r="AX393" s="99"/>
      <c r="AY393" s="20"/>
      <c r="AZ393" s="20"/>
      <c r="BA393" s="22"/>
      <c r="BB393">
        <v>385</v>
      </c>
      <c r="BC393" s="80"/>
      <c r="BD393" s="80"/>
      <c r="BE393" s="80"/>
      <c r="BF393" s="80"/>
      <c r="BG393" s="32" t="str">
        <f t="shared" si="59"/>
        <v/>
      </c>
      <c r="BH393" s="78">
        <f t="shared" ref="BH393:BH456" si="68">COUNTA(T393:AF393)</f>
        <v>0</v>
      </c>
      <c r="BI393" s="2">
        <f t="shared" si="60"/>
        <v>0</v>
      </c>
      <c r="BJ393" s="2">
        <f t="shared" si="61"/>
        <v>0</v>
      </c>
      <c r="BK393" s="2">
        <f t="shared" ref="BK393:BK456" si="69">COUNTA(T393:AW393)</f>
        <v>0</v>
      </c>
    </row>
    <row r="394" spans="2:63" ht="15" customHeight="1" x14ac:dyDescent="0.25">
      <c r="B394" s="14">
        <v>386</v>
      </c>
      <c r="C394" s="95" t="str">
        <f t="shared" si="62"/>
        <v/>
      </c>
      <c r="D394" s="15" t="str">
        <f t="shared" si="67"/>
        <v>OK</v>
      </c>
      <c r="E394" s="16" t="e">
        <f>VLOOKUP('Data Sheet'!$B$8,'Data Sheet'!$I$2:$J$9,2,FALSE)</f>
        <v>#N/A</v>
      </c>
      <c r="F394" s="16" t="str">
        <f t="shared" si="63"/>
        <v/>
      </c>
      <c r="G394" s="103">
        <f t="shared" si="64"/>
        <v>0</v>
      </c>
      <c r="H394" s="17" t="s">
        <v>26</v>
      </c>
      <c r="I394" s="17" t="s">
        <v>26</v>
      </c>
      <c r="J394" s="17" t="str">
        <f>IF('Data Sheet'!$B$9="NC-50","N/A","OK")</f>
        <v>OK</v>
      </c>
      <c r="K394" s="17" t="str">
        <f>IF('Data Sheet'!$B$9="NC-50","N/A","OK")</f>
        <v>OK</v>
      </c>
      <c r="L394" s="17" t="str">
        <f t="shared" si="65"/>
        <v>OK</v>
      </c>
      <c r="M394" s="17" t="str">
        <f t="shared" si="66"/>
        <v>OK</v>
      </c>
      <c r="N394" s="18" t="str">
        <f>IF(BO394&lt;&gt;"",
    IF(INT('Data Sheet'!$A$19)=INT('Data Sheet'!$B$19),
        --(INT('Data Sheet'!$A$19) &amp; "." &amp; BO394),
        IF(AND((--(INT('Data Sheet'!$A$19) &amp; "." &amp; BO394)&gt;=--('Data Sheet'!$A$19)), (--(INT('Data Sheet'!$A$19) &amp; "." &amp; BO394)&lt;=--('Data Sheet'!$B$19))),
            --(INT('Data Sheet'!$A$19) &amp; "." &amp; BO394),
            --(INT('Data Sheet'!$B$19) &amp; "." &amp; BO394)
        )
    ),
    IF(BN394&lt;&gt;"",
        IF(INT('Data Sheet'!$A$19)=INT('Data Sheet'!$B$19),
            --(INT('Data Sheet'!$A$19) &amp; "." &amp; LEFT(BN394,3)),
            IF(AND((--(INT('Data Sheet'!$A$19) &amp; "." &amp; LEFT(BN394,3))&gt;=--('Data Sheet'!$A$19)), (--(INT('Data Sheet'!$A$19) &amp; "." &amp; LEFT(BN394,3))&lt;=--('Data Sheet'!$B$19))),
                --(INT('Data Sheet'!$A$19) &amp; "." &amp; LEFT(BN394,3)),
                --(INT('Data Sheet'!$B$19) &amp; "." &amp; LEFT(BN394,3))
            )
        ),
        "OK"
    )
)</f>
        <v>OK</v>
      </c>
      <c r="O394" s="23" t="str">
        <f>IF(BP394&lt;&gt;"",
    IF(INT('Data Sheet'!$A$19)=INT('Data Sheet'!$B$19),
        --(INT('Data Sheet'!$A$19) &amp; "." &amp; BP394),
        IF(AND((--(INT('Data Sheet'!$A$19) &amp; "." &amp; BP394)&gt;=--('Data Sheet'!$A$19)), (--(INT('Data Sheet'!$A$19) &amp; "." &amp; BP394)&lt;=--('Data Sheet'!$B$19))),
            --(INT('Data Sheet'!$A$19) &amp; "." &amp; BP394),
            --(INT('Data Sheet'!$B$19) &amp; "." &amp; BP394)
        )
    ),
    IF(BN394&lt;&gt;"",
        IF(INT('Data Sheet'!$A$19)=INT('Data Sheet'!$B$19),
            --(INT('Data Sheet'!$A$19) &amp; "." &amp; RIGHT(BN394,3)),
            IF(AND((--(INT('Data Sheet'!$A$19) &amp; "." &amp; RIGHT(BN394,3))&gt;=--('Data Sheet'!$A$19)), (--(INT('Data Sheet'!$A$19) &amp; "." &amp; RIGHT(BN394,3))&lt;=--('Data Sheet'!$B$19))),
                --(INT('Data Sheet'!$A$19) &amp; "." &amp; RIGHT(BN394,3)),
                --(INT('Data Sheet'!$B$19) &amp; "." &amp; RIGHT(BN394,3))
            )
        ),
        "OK"
    )
)</f>
        <v>OK</v>
      </c>
      <c r="P394" s="23" t="str">
        <f>IF(BR394&lt;&gt;"",
    IF(INT('Data Sheet'!$A$19)=INT('Data Sheet'!$B$15),
        --(INT('Data Sheet'!$A$15) &amp; "." &amp; BR394),
        IF(AND((--(INT('Data Sheet'!$A$15) &amp; "." &amp; BR394)&gt;=--('Data Sheet'!$A$15)), (--(INT('Data Sheet'!$A$15) &amp; "." &amp; BR394)&lt;=--('Data Sheet'!$B$15))),
            --(INT('Data Sheet'!$A$15) &amp; "." &amp; BR394),
            --(INT('Data Sheet'!$B$15) &amp; "." &amp; BR394)
        )
    ),
    IF(BQ394&lt;&gt;"",
        IF(INT('Data Sheet'!$A$15)=INT('Data Sheet'!$B$15),
            --(INT('Data Sheet'!$A$15) &amp; "." &amp; LEFT(BQ394,3)),
            IF(AND((--(INT('Data Sheet'!$A$15) &amp; "." &amp; LEFT(BQ394,3))&gt;=--('Data Sheet'!$A$15)), (--(INT('Data Sheet'!$A$15) &amp; "." &amp; LEFT(BQ394,3))&lt;=--('Data Sheet'!$B$15))),
                --(INT('Data Sheet'!$A$15) &amp; "." &amp; LEFT(BQ394,3)),
                --(INT('Data Sheet'!$B$15) &amp; "." &amp; LEFT(BQ394,3))
            )
        ),
        "OK"
    )
)</f>
        <v>OK</v>
      </c>
      <c r="Q394" s="23" t="str">
        <f>IF(BS394&lt;&gt;"",
    IF(INT('Data Sheet'!$A$19)=INT('Data Sheet'!$B$15),
        --(INT('Data Sheet'!$A$15) &amp; "." &amp; BS394),
        IF(AND((--(INT('Data Sheet'!$A$15) &amp; "." &amp; BS394)&gt;=--('Data Sheet'!$A$15)), (--(INT('Data Sheet'!$A$15) &amp; "." &amp; BS394)&lt;=--('Data Sheet'!$B$15))),
            --(INT('Data Sheet'!$A$15) &amp; "." &amp; BS394),
            --(INT('Data Sheet'!$B$15) &amp; "." &amp; BS394)
        )
    ),
    IF(BQ394&lt;&gt;"",
        IF(INT('Data Sheet'!$A$15)=INT('Data Sheet'!$B$15),
            --(INT('Data Sheet'!$A$15) &amp; "." &amp; RIGHT(BQ394,3)),
            IF(AND((--(INT('Data Sheet'!$A$15) &amp; "." &amp; RIGHT(BQ394,3))&gt;=--('Data Sheet'!$A$15)), (--(INT('Data Sheet'!$A$15) &amp; "." &amp; RIGHT(BQ394,3))&lt;=--('Data Sheet'!$B$15))),
                --(INT('Data Sheet'!$A$15) &amp; "." &amp; RIGHT(BQ394,3)),
                --(INT('Data Sheet'!$B$15) &amp; "." &amp; RIGHT(BQ394,3))
            )
        ),
        "OK"
    )
)</f>
        <v>OK</v>
      </c>
      <c r="R394" s="19"/>
      <c r="S394" s="19"/>
      <c r="T394" s="19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1"/>
      <c r="AU394" s="21"/>
      <c r="AV394" s="21"/>
      <c r="AW394" s="22"/>
      <c r="AX394" s="99"/>
      <c r="AY394" s="20"/>
      <c r="AZ394" s="20"/>
      <c r="BA394" s="22"/>
      <c r="BB394">
        <v>386</v>
      </c>
      <c r="BC394" s="80"/>
      <c r="BD394" s="80"/>
      <c r="BE394" s="80"/>
      <c r="BF394" s="80"/>
      <c r="BG394" s="32" t="str">
        <f t="shared" ref="BG394:BG457" si="70">CONCATENATE(BC394,BD394,BE394,BF394)</f>
        <v/>
      </c>
      <c r="BH394" s="78">
        <f t="shared" si="68"/>
        <v>0</v>
      </c>
      <c r="BI394" s="2">
        <f t="shared" ref="BI394:BI457" si="71">IF(COUNTA(AI394:AN394)&gt;0,1,0)</f>
        <v>0</v>
      </c>
      <c r="BJ394" s="2">
        <f t="shared" ref="BJ394:BJ457" si="72">IF(SUM(BH394:BI394)=2,1,0)</f>
        <v>0</v>
      </c>
      <c r="BK394" s="2">
        <f t="shared" si="69"/>
        <v>0</v>
      </c>
    </row>
    <row r="395" spans="2:63" ht="15" customHeight="1" x14ac:dyDescent="0.25">
      <c r="B395" s="14">
        <v>387</v>
      </c>
      <c r="C395" s="95" t="str">
        <f t="shared" ref="C395:C458" si="73">BG395</f>
        <v/>
      </c>
      <c r="D395" s="15" t="str">
        <f t="shared" si="67"/>
        <v>OK</v>
      </c>
      <c r="E395" s="16" t="e">
        <f>VLOOKUP('Data Sheet'!$B$8,'Data Sheet'!$I$2:$J$9,2,FALSE)</f>
        <v>#N/A</v>
      </c>
      <c r="F395" s="16" t="str">
        <f t="shared" ref="F395:F458" si="74">IF(BT395="", "", --("0."&amp;BT395))</f>
        <v/>
      </c>
      <c r="G395" s="103">
        <f t="shared" ref="G395:G458" si="75">IF(F395="", 0, F395/E395)</f>
        <v>0</v>
      </c>
      <c r="H395" s="17" t="s">
        <v>26</v>
      </c>
      <c r="I395" s="17" t="s">
        <v>26</v>
      </c>
      <c r="J395" s="17" t="str">
        <f>IF('Data Sheet'!$B$9="NC-50","N/A","OK")</f>
        <v>OK</v>
      </c>
      <c r="K395" s="17" t="str">
        <f>IF('Data Sheet'!$B$9="NC-50","N/A","OK")</f>
        <v>OK</v>
      </c>
      <c r="L395" s="17" t="str">
        <f t="shared" ref="L395:L458" si="76">IF($AP395="x","MIN","OK")</f>
        <v>OK</v>
      </c>
      <c r="M395" s="17" t="str">
        <f t="shared" ref="M395:M458" si="77">IF($AQ395="x","MIN","OK")</f>
        <v>OK</v>
      </c>
      <c r="N395" s="18" t="str">
        <f>IF(BO395&lt;&gt;"",
    IF(INT('Data Sheet'!$A$19)=INT('Data Sheet'!$B$19),
        --(INT('Data Sheet'!$A$19) &amp; "." &amp; BO395),
        IF(AND((--(INT('Data Sheet'!$A$19) &amp; "." &amp; BO395)&gt;=--('Data Sheet'!$A$19)), (--(INT('Data Sheet'!$A$19) &amp; "." &amp; BO395)&lt;=--('Data Sheet'!$B$19))),
            --(INT('Data Sheet'!$A$19) &amp; "." &amp; BO395),
            --(INT('Data Sheet'!$B$19) &amp; "." &amp; BO395)
        )
    ),
    IF(BN395&lt;&gt;"",
        IF(INT('Data Sheet'!$A$19)=INT('Data Sheet'!$B$19),
            --(INT('Data Sheet'!$A$19) &amp; "." &amp; LEFT(BN395,3)),
            IF(AND((--(INT('Data Sheet'!$A$19) &amp; "." &amp; LEFT(BN395,3))&gt;=--('Data Sheet'!$A$19)), (--(INT('Data Sheet'!$A$19) &amp; "." &amp; LEFT(BN395,3))&lt;=--('Data Sheet'!$B$19))),
                --(INT('Data Sheet'!$A$19) &amp; "." &amp; LEFT(BN395,3)),
                --(INT('Data Sheet'!$B$19) &amp; "." &amp; LEFT(BN395,3))
            )
        ),
        "OK"
    )
)</f>
        <v>OK</v>
      </c>
      <c r="O395" s="23" t="str">
        <f>IF(BP395&lt;&gt;"",
    IF(INT('Data Sheet'!$A$19)=INT('Data Sheet'!$B$19),
        --(INT('Data Sheet'!$A$19) &amp; "." &amp; BP395),
        IF(AND((--(INT('Data Sheet'!$A$19) &amp; "." &amp; BP395)&gt;=--('Data Sheet'!$A$19)), (--(INT('Data Sheet'!$A$19) &amp; "." &amp; BP395)&lt;=--('Data Sheet'!$B$19))),
            --(INT('Data Sheet'!$A$19) &amp; "." &amp; BP395),
            --(INT('Data Sheet'!$B$19) &amp; "." &amp; BP395)
        )
    ),
    IF(BN395&lt;&gt;"",
        IF(INT('Data Sheet'!$A$19)=INT('Data Sheet'!$B$19),
            --(INT('Data Sheet'!$A$19) &amp; "." &amp; RIGHT(BN395,3)),
            IF(AND((--(INT('Data Sheet'!$A$19) &amp; "." &amp; RIGHT(BN395,3))&gt;=--('Data Sheet'!$A$19)), (--(INT('Data Sheet'!$A$19) &amp; "." &amp; RIGHT(BN395,3))&lt;=--('Data Sheet'!$B$19))),
                --(INT('Data Sheet'!$A$19) &amp; "." &amp; RIGHT(BN395,3)),
                --(INT('Data Sheet'!$B$19) &amp; "." &amp; RIGHT(BN395,3))
            )
        ),
        "OK"
    )
)</f>
        <v>OK</v>
      </c>
      <c r="P395" s="23" t="str">
        <f>IF(BR395&lt;&gt;"",
    IF(INT('Data Sheet'!$A$19)=INT('Data Sheet'!$B$15),
        --(INT('Data Sheet'!$A$15) &amp; "." &amp; BR395),
        IF(AND((--(INT('Data Sheet'!$A$15) &amp; "." &amp; BR395)&gt;=--('Data Sheet'!$A$15)), (--(INT('Data Sheet'!$A$15) &amp; "." &amp; BR395)&lt;=--('Data Sheet'!$B$15))),
            --(INT('Data Sheet'!$A$15) &amp; "." &amp; BR395),
            --(INT('Data Sheet'!$B$15) &amp; "." &amp; BR395)
        )
    ),
    IF(BQ395&lt;&gt;"",
        IF(INT('Data Sheet'!$A$15)=INT('Data Sheet'!$B$15),
            --(INT('Data Sheet'!$A$15) &amp; "." &amp; LEFT(BQ395,3)),
            IF(AND((--(INT('Data Sheet'!$A$15) &amp; "." &amp; LEFT(BQ395,3))&gt;=--('Data Sheet'!$A$15)), (--(INT('Data Sheet'!$A$15) &amp; "." &amp; LEFT(BQ395,3))&lt;=--('Data Sheet'!$B$15))),
                --(INT('Data Sheet'!$A$15) &amp; "." &amp; LEFT(BQ395,3)),
                --(INT('Data Sheet'!$B$15) &amp; "." &amp; LEFT(BQ395,3))
            )
        ),
        "OK"
    )
)</f>
        <v>OK</v>
      </c>
      <c r="Q395" s="23" t="str">
        <f>IF(BS395&lt;&gt;"",
    IF(INT('Data Sheet'!$A$19)=INT('Data Sheet'!$B$15),
        --(INT('Data Sheet'!$A$15) &amp; "." &amp; BS395),
        IF(AND((--(INT('Data Sheet'!$A$15) &amp; "." &amp; BS395)&gt;=--('Data Sheet'!$A$15)), (--(INT('Data Sheet'!$A$15) &amp; "." &amp; BS395)&lt;=--('Data Sheet'!$B$15))),
            --(INT('Data Sheet'!$A$15) &amp; "." &amp; BS395),
            --(INT('Data Sheet'!$B$15) &amp; "." &amp; BS395)
        )
    ),
    IF(BQ395&lt;&gt;"",
        IF(INT('Data Sheet'!$A$15)=INT('Data Sheet'!$B$15),
            --(INT('Data Sheet'!$A$15) &amp; "." &amp; RIGHT(BQ395,3)),
            IF(AND((--(INT('Data Sheet'!$A$15) &amp; "." &amp; RIGHT(BQ395,3))&gt;=--('Data Sheet'!$A$15)), (--(INT('Data Sheet'!$A$15) &amp; "." &amp; RIGHT(BQ395,3))&lt;=--('Data Sheet'!$B$15))),
                --(INT('Data Sheet'!$A$15) &amp; "." &amp; RIGHT(BQ395,3)),
                --(INT('Data Sheet'!$B$15) &amp; "." &amp; RIGHT(BQ395,3))
            )
        ),
        "OK"
    )
)</f>
        <v>OK</v>
      </c>
      <c r="R395" s="19"/>
      <c r="S395" s="19"/>
      <c r="T395" s="19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1"/>
      <c r="AU395" s="21"/>
      <c r="AV395" s="21"/>
      <c r="AW395" s="22"/>
      <c r="AX395" s="99"/>
      <c r="AY395" s="20"/>
      <c r="AZ395" s="20"/>
      <c r="BA395" s="22"/>
      <c r="BB395">
        <v>387</v>
      </c>
      <c r="BC395" s="80"/>
      <c r="BD395" s="80"/>
      <c r="BE395" s="80"/>
      <c r="BF395" s="80"/>
      <c r="BG395" s="32" t="str">
        <f t="shared" si="70"/>
        <v/>
      </c>
      <c r="BH395" s="78">
        <f t="shared" si="68"/>
        <v>0</v>
      </c>
      <c r="BI395" s="2">
        <f t="shared" si="71"/>
        <v>0</v>
      </c>
      <c r="BJ395" s="2">
        <f t="shared" si="72"/>
        <v>0</v>
      </c>
      <c r="BK395" s="2">
        <f t="shared" si="69"/>
        <v>0</v>
      </c>
    </row>
    <row r="396" spans="2:63" ht="15" customHeight="1" x14ac:dyDescent="0.25">
      <c r="B396" s="14">
        <v>388</v>
      </c>
      <c r="C396" s="95" t="str">
        <f t="shared" si="73"/>
        <v/>
      </c>
      <c r="D396" s="15" t="str">
        <f t="shared" ref="D396:D459" si="78">IF(AO396="x","-","OK")</f>
        <v>OK</v>
      </c>
      <c r="E396" s="16" t="e">
        <f>VLOOKUP('Data Sheet'!$B$8,'Data Sheet'!$I$2:$J$9,2,FALSE)</f>
        <v>#N/A</v>
      </c>
      <c r="F396" s="16" t="str">
        <f t="shared" si="74"/>
        <v/>
      </c>
      <c r="G396" s="103">
        <f t="shared" si="75"/>
        <v>0</v>
      </c>
      <c r="H396" s="17" t="s">
        <v>26</v>
      </c>
      <c r="I396" s="17" t="s">
        <v>26</v>
      </c>
      <c r="J396" s="17" t="str">
        <f>IF('Data Sheet'!$B$9="NC-50","N/A","OK")</f>
        <v>OK</v>
      </c>
      <c r="K396" s="17" t="str">
        <f>IF('Data Sheet'!$B$9="NC-50","N/A","OK")</f>
        <v>OK</v>
      </c>
      <c r="L396" s="17" t="str">
        <f t="shared" si="76"/>
        <v>OK</v>
      </c>
      <c r="M396" s="17" t="str">
        <f t="shared" si="77"/>
        <v>OK</v>
      </c>
      <c r="N396" s="18" t="str">
        <f>IF(BO396&lt;&gt;"",
    IF(INT('Data Sheet'!$A$19)=INT('Data Sheet'!$B$19),
        --(INT('Data Sheet'!$A$19) &amp; "." &amp; BO396),
        IF(AND((--(INT('Data Sheet'!$A$19) &amp; "." &amp; BO396)&gt;=--('Data Sheet'!$A$19)), (--(INT('Data Sheet'!$A$19) &amp; "." &amp; BO396)&lt;=--('Data Sheet'!$B$19))),
            --(INT('Data Sheet'!$A$19) &amp; "." &amp; BO396),
            --(INT('Data Sheet'!$B$19) &amp; "." &amp; BO396)
        )
    ),
    IF(BN396&lt;&gt;"",
        IF(INT('Data Sheet'!$A$19)=INT('Data Sheet'!$B$19),
            --(INT('Data Sheet'!$A$19) &amp; "." &amp; LEFT(BN396,3)),
            IF(AND((--(INT('Data Sheet'!$A$19) &amp; "." &amp; LEFT(BN396,3))&gt;=--('Data Sheet'!$A$19)), (--(INT('Data Sheet'!$A$19) &amp; "." &amp; LEFT(BN396,3))&lt;=--('Data Sheet'!$B$19))),
                --(INT('Data Sheet'!$A$19) &amp; "." &amp; LEFT(BN396,3)),
                --(INT('Data Sheet'!$B$19) &amp; "." &amp; LEFT(BN396,3))
            )
        ),
        "OK"
    )
)</f>
        <v>OK</v>
      </c>
      <c r="O396" s="23" t="str">
        <f>IF(BP396&lt;&gt;"",
    IF(INT('Data Sheet'!$A$19)=INT('Data Sheet'!$B$19),
        --(INT('Data Sheet'!$A$19) &amp; "." &amp; BP396),
        IF(AND((--(INT('Data Sheet'!$A$19) &amp; "." &amp; BP396)&gt;=--('Data Sheet'!$A$19)), (--(INT('Data Sheet'!$A$19) &amp; "." &amp; BP396)&lt;=--('Data Sheet'!$B$19))),
            --(INT('Data Sheet'!$A$19) &amp; "." &amp; BP396),
            --(INT('Data Sheet'!$B$19) &amp; "." &amp; BP396)
        )
    ),
    IF(BN396&lt;&gt;"",
        IF(INT('Data Sheet'!$A$19)=INT('Data Sheet'!$B$19),
            --(INT('Data Sheet'!$A$19) &amp; "." &amp; RIGHT(BN396,3)),
            IF(AND((--(INT('Data Sheet'!$A$19) &amp; "." &amp; RIGHT(BN396,3))&gt;=--('Data Sheet'!$A$19)), (--(INT('Data Sheet'!$A$19) &amp; "." &amp; RIGHT(BN396,3))&lt;=--('Data Sheet'!$B$19))),
                --(INT('Data Sheet'!$A$19) &amp; "." &amp; RIGHT(BN396,3)),
                --(INT('Data Sheet'!$B$19) &amp; "." &amp; RIGHT(BN396,3))
            )
        ),
        "OK"
    )
)</f>
        <v>OK</v>
      </c>
      <c r="P396" s="23" t="str">
        <f>IF(BR396&lt;&gt;"",
    IF(INT('Data Sheet'!$A$19)=INT('Data Sheet'!$B$15),
        --(INT('Data Sheet'!$A$15) &amp; "." &amp; BR396),
        IF(AND((--(INT('Data Sheet'!$A$15) &amp; "." &amp; BR396)&gt;=--('Data Sheet'!$A$15)), (--(INT('Data Sheet'!$A$15) &amp; "." &amp; BR396)&lt;=--('Data Sheet'!$B$15))),
            --(INT('Data Sheet'!$A$15) &amp; "." &amp; BR396),
            --(INT('Data Sheet'!$B$15) &amp; "." &amp; BR396)
        )
    ),
    IF(BQ396&lt;&gt;"",
        IF(INT('Data Sheet'!$A$15)=INT('Data Sheet'!$B$15),
            --(INT('Data Sheet'!$A$15) &amp; "." &amp; LEFT(BQ396,3)),
            IF(AND((--(INT('Data Sheet'!$A$15) &amp; "." &amp; LEFT(BQ396,3))&gt;=--('Data Sheet'!$A$15)), (--(INT('Data Sheet'!$A$15) &amp; "." &amp; LEFT(BQ396,3))&lt;=--('Data Sheet'!$B$15))),
                --(INT('Data Sheet'!$A$15) &amp; "." &amp; LEFT(BQ396,3)),
                --(INT('Data Sheet'!$B$15) &amp; "." &amp; LEFT(BQ396,3))
            )
        ),
        "OK"
    )
)</f>
        <v>OK</v>
      </c>
      <c r="Q396" s="23" t="str">
        <f>IF(BS396&lt;&gt;"",
    IF(INT('Data Sheet'!$A$19)=INT('Data Sheet'!$B$15),
        --(INT('Data Sheet'!$A$15) &amp; "." &amp; BS396),
        IF(AND((--(INT('Data Sheet'!$A$15) &amp; "." &amp; BS396)&gt;=--('Data Sheet'!$A$15)), (--(INT('Data Sheet'!$A$15) &amp; "." &amp; BS396)&lt;=--('Data Sheet'!$B$15))),
            --(INT('Data Sheet'!$A$15) &amp; "." &amp; BS396),
            --(INT('Data Sheet'!$B$15) &amp; "." &amp; BS396)
        )
    ),
    IF(BQ396&lt;&gt;"",
        IF(INT('Data Sheet'!$A$15)=INT('Data Sheet'!$B$15),
            --(INT('Data Sheet'!$A$15) &amp; "." &amp; RIGHT(BQ396,3)),
            IF(AND((--(INT('Data Sheet'!$A$15) &amp; "." &amp; RIGHT(BQ396,3))&gt;=--('Data Sheet'!$A$15)), (--(INT('Data Sheet'!$A$15) &amp; "." &amp; RIGHT(BQ396,3))&lt;=--('Data Sheet'!$B$15))),
                --(INT('Data Sheet'!$A$15) &amp; "." &amp; RIGHT(BQ396,3)),
                --(INT('Data Sheet'!$B$15) &amp; "." &amp; RIGHT(BQ396,3))
            )
        ),
        "OK"
    )
)</f>
        <v>OK</v>
      </c>
      <c r="R396" s="19"/>
      <c r="S396" s="19"/>
      <c r="T396" s="19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1"/>
      <c r="AU396" s="21"/>
      <c r="AV396" s="21"/>
      <c r="AW396" s="22"/>
      <c r="AX396" s="99"/>
      <c r="AY396" s="20"/>
      <c r="AZ396" s="20"/>
      <c r="BA396" s="22"/>
      <c r="BB396">
        <v>388</v>
      </c>
      <c r="BC396" s="80"/>
      <c r="BD396" s="80"/>
      <c r="BE396" s="80"/>
      <c r="BF396" s="80"/>
      <c r="BG396" s="32" t="str">
        <f t="shared" si="70"/>
        <v/>
      </c>
      <c r="BH396" s="78">
        <f t="shared" si="68"/>
        <v>0</v>
      </c>
      <c r="BI396" s="2">
        <f t="shared" si="71"/>
        <v>0</v>
      </c>
      <c r="BJ396" s="2">
        <f t="shared" si="72"/>
        <v>0</v>
      </c>
      <c r="BK396" s="2">
        <f t="shared" si="69"/>
        <v>0</v>
      </c>
    </row>
    <row r="397" spans="2:63" ht="15" customHeight="1" x14ac:dyDescent="0.25">
      <c r="B397" s="14">
        <v>389</v>
      </c>
      <c r="C397" s="95" t="str">
        <f t="shared" si="73"/>
        <v/>
      </c>
      <c r="D397" s="15" t="str">
        <f t="shared" si="78"/>
        <v>OK</v>
      </c>
      <c r="E397" s="16" t="e">
        <f>VLOOKUP('Data Sheet'!$B$8,'Data Sheet'!$I$2:$J$9,2,FALSE)</f>
        <v>#N/A</v>
      </c>
      <c r="F397" s="16" t="str">
        <f t="shared" si="74"/>
        <v/>
      </c>
      <c r="G397" s="103">
        <f t="shared" si="75"/>
        <v>0</v>
      </c>
      <c r="H397" s="17" t="s">
        <v>26</v>
      </c>
      <c r="I397" s="17" t="s">
        <v>26</v>
      </c>
      <c r="J397" s="17" t="str">
        <f>IF('Data Sheet'!$B$9="NC-50","N/A","OK")</f>
        <v>OK</v>
      </c>
      <c r="K397" s="17" t="str">
        <f>IF('Data Sheet'!$B$9="NC-50","N/A","OK")</f>
        <v>OK</v>
      </c>
      <c r="L397" s="17" t="str">
        <f t="shared" si="76"/>
        <v>OK</v>
      </c>
      <c r="M397" s="17" t="str">
        <f t="shared" si="77"/>
        <v>OK</v>
      </c>
      <c r="N397" s="18" t="str">
        <f>IF(BO397&lt;&gt;"",
    IF(INT('Data Sheet'!$A$19)=INT('Data Sheet'!$B$19),
        --(INT('Data Sheet'!$A$19) &amp; "." &amp; BO397),
        IF(AND((--(INT('Data Sheet'!$A$19) &amp; "." &amp; BO397)&gt;=--('Data Sheet'!$A$19)), (--(INT('Data Sheet'!$A$19) &amp; "." &amp; BO397)&lt;=--('Data Sheet'!$B$19))),
            --(INT('Data Sheet'!$A$19) &amp; "." &amp; BO397),
            --(INT('Data Sheet'!$B$19) &amp; "." &amp; BO397)
        )
    ),
    IF(BN397&lt;&gt;"",
        IF(INT('Data Sheet'!$A$19)=INT('Data Sheet'!$B$19),
            --(INT('Data Sheet'!$A$19) &amp; "." &amp; LEFT(BN397,3)),
            IF(AND((--(INT('Data Sheet'!$A$19) &amp; "." &amp; LEFT(BN397,3))&gt;=--('Data Sheet'!$A$19)), (--(INT('Data Sheet'!$A$19) &amp; "." &amp; LEFT(BN397,3))&lt;=--('Data Sheet'!$B$19))),
                --(INT('Data Sheet'!$A$19) &amp; "." &amp; LEFT(BN397,3)),
                --(INT('Data Sheet'!$B$19) &amp; "." &amp; LEFT(BN397,3))
            )
        ),
        "OK"
    )
)</f>
        <v>OK</v>
      </c>
      <c r="O397" s="23" t="str">
        <f>IF(BP397&lt;&gt;"",
    IF(INT('Data Sheet'!$A$19)=INT('Data Sheet'!$B$19),
        --(INT('Data Sheet'!$A$19) &amp; "." &amp; BP397),
        IF(AND((--(INT('Data Sheet'!$A$19) &amp; "." &amp; BP397)&gt;=--('Data Sheet'!$A$19)), (--(INT('Data Sheet'!$A$19) &amp; "." &amp; BP397)&lt;=--('Data Sheet'!$B$19))),
            --(INT('Data Sheet'!$A$19) &amp; "." &amp; BP397),
            --(INT('Data Sheet'!$B$19) &amp; "." &amp; BP397)
        )
    ),
    IF(BN397&lt;&gt;"",
        IF(INT('Data Sheet'!$A$19)=INT('Data Sheet'!$B$19),
            --(INT('Data Sheet'!$A$19) &amp; "." &amp; RIGHT(BN397,3)),
            IF(AND((--(INT('Data Sheet'!$A$19) &amp; "." &amp; RIGHT(BN397,3))&gt;=--('Data Sheet'!$A$19)), (--(INT('Data Sheet'!$A$19) &amp; "." &amp; RIGHT(BN397,3))&lt;=--('Data Sheet'!$B$19))),
                --(INT('Data Sheet'!$A$19) &amp; "." &amp; RIGHT(BN397,3)),
                --(INT('Data Sheet'!$B$19) &amp; "." &amp; RIGHT(BN397,3))
            )
        ),
        "OK"
    )
)</f>
        <v>OK</v>
      </c>
      <c r="P397" s="23" t="str">
        <f>IF(BR397&lt;&gt;"",
    IF(INT('Data Sheet'!$A$19)=INT('Data Sheet'!$B$15),
        --(INT('Data Sheet'!$A$15) &amp; "." &amp; BR397),
        IF(AND((--(INT('Data Sheet'!$A$15) &amp; "." &amp; BR397)&gt;=--('Data Sheet'!$A$15)), (--(INT('Data Sheet'!$A$15) &amp; "." &amp; BR397)&lt;=--('Data Sheet'!$B$15))),
            --(INT('Data Sheet'!$A$15) &amp; "." &amp; BR397),
            --(INT('Data Sheet'!$B$15) &amp; "." &amp; BR397)
        )
    ),
    IF(BQ397&lt;&gt;"",
        IF(INT('Data Sheet'!$A$15)=INT('Data Sheet'!$B$15),
            --(INT('Data Sheet'!$A$15) &amp; "." &amp; LEFT(BQ397,3)),
            IF(AND((--(INT('Data Sheet'!$A$15) &amp; "." &amp; LEFT(BQ397,3))&gt;=--('Data Sheet'!$A$15)), (--(INT('Data Sheet'!$A$15) &amp; "." &amp; LEFT(BQ397,3))&lt;=--('Data Sheet'!$B$15))),
                --(INT('Data Sheet'!$A$15) &amp; "." &amp; LEFT(BQ397,3)),
                --(INT('Data Sheet'!$B$15) &amp; "." &amp; LEFT(BQ397,3))
            )
        ),
        "OK"
    )
)</f>
        <v>OK</v>
      </c>
      <c r="Q397" s="23" t="str">
        <f>IF(BS397&lt;&gt;"",
    IF(INT('Data Sheet'!$A$19)=INT('Data Sheet'!$B$15),
        --(INT('Data Sheet'!$A$15) &amp; "." &amp; BS397),
        IF(AND((--(INT('Data Sheet'!$A$15) &amp; "." &amp; BS397)&gt;=--('Data Sheet'!$A$15)), (--(INT('Data Sheet'!$A$15) &amp; "." &amp; BS397)&lt;=--('Data Sheet'!$B$15))),
            --(INT('Data Sheet'!$A$15) &amp; "." &amp; BS397),
            --(INT('Data Sheet'!$B$15) &amp; "." &amp; BS397)
        )
    ),
    IF(BQ397&lt;&gt;"",
        IF(INT('Data Sheet'!$A$15)=INT('Data Sheet'!$B$15),
            --(INT('Data Sheet'!$A$15) &amp; "." &amp; RIGHT(BQ397,3)),
            IF(AND((--(INT('Data Sheet'!$A$15) &amp; "." &amp; RIGHT(BQ397,3))&gt;=--('Data Sheet'!$A$15)), (--(INT('Data Sheet'!$A$15) &amp; "." &amp; RIGHT(BQ397,3))&lt;=--('Data Sheet'!$B$15))),
                --(INT('Data Sheet'!$A$15) &amp; "." &amp; RIGHT(BQ397,3)),
                --(INT('Data Sheet'!$B$15) &amp; "." &amp; RIGHT(BQ397,3))
            )
        ),
        "OK"
    )
)</f>
        <v>OK</v>
      </c>
      <c r="R397" s="19"/>
      <c r="S397" s="19"/>
      <c r="T397" s="19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1"/>
      <c r="AU397" s="21"/>
      <c r="AV397" s="21"/>
      <c r="AW397" s="22"/>
      <c r="AX397" s="99"/>
      <c r="AY397" s="20"/>
      <c r="AZ397" s="20"/>
      <c r="BA397" s="22"/>
      <c r="BB397">
        <v>389</v>
      </c>
      <c r="BC397" s="80"/>
      <c r="BD397" s="80"/>
      <c r="BE397" s="80"/>
      <c r="BF397" s="80"/>
      <c r="BG397" s="32" t="str">
        <f t="shared" si="70"/>
        <v/>
      </c>
      <c r="BH397" s="78">
        <f t="shared" si="68"/>
        <v>0</v>
      </c>
      <c r="BI397" s="2">
        <f t="shared" si="71"/>
        <v>0</v>
      </c>
      <c r="BJ397" s="2">
        <f t="shared" si="72"/>
        <v>0</v>
      </c>
      <c r="BK397" s="2">
        <f t="shared" si="69"/>
        <v>0</v>
      </c>
    </row>
    <row r="398" spans="2:63" ht="15" customHeight="1" x14ac:dyDescent="0.25">
      <c r="B398" s="14">
        <v>390</v>
      </c>
      <c r="C398" s="95" t="str">
        <f t="shared" si="73"/>
        <v/>
      </c>
      <c r="D398" s="15" t="str">
        <f t="shared" si="78"/>
        <v>OK</v>
      </c>
      <c r="E398" s="16" t="e">
        <f>VLOOKUP('Data Sheet'!$B$8,'Data Sheet'!$I$2:$J$9,2,FALSE)</f>
        <v>#N/A</v>
      </c>
      <c r="F398" s="16" t="str">
        <f t="shared" si="74"/>
        <v/>
      </c>
      <c r="G398" s="103">
        <f t="shared" si="75"/>
        <v>0</v>
      </c>
      <c r="H398" s="17" t="s">
        <v>26</v>
      </c>
      <c r="I398" s="17" t="s">
        <v>26</v>
      </c>
      <c r="J398" s="17" t="str">
        <f>IF('Data Sheet'!$B$9="NC-50","N/A","OK")</f>
        <v>OK</v>
      </c>
      <c r="K398" s="17" t="str">
        <f>IF('Data Sheet'!$B$9="NC-50","N/A","OK")</f>
        <v>OK</v>
      </c>
      <c r="L398" s="17" t="str">
        <f t="shared" si="76"/>
        <v>OK</v>
      </c>
      <c r="M398" s="17" t="str">
        <f t="shared" si="77"/>
        <v>OK</v>
      </c>
      <c r="N398" s="18" t="str">
        <f>IF(BO398&lt;&gt;"",
    IF(INT('Data Sheet'!$A$19)=INT('Data Sheet'!$B$19),
        --(INT('Data Sheet'!$A$19) &amp; "." &amp; BO398),
        IF(AND((--(INT('Data Sheet'!$A$19) &amp; "." &amp; BO398)&gt;=--('Data Sheet'!$A$19)), (--(INT('Data Sheet'!$A$19) &amp; "." &amp; BO398)&lt;=--('Data Sheet'!$B$19))),
            --(INT('Data Sheet'!$A$19) &amp; "." &amp; BO398),
            --(INT('Data Sheet'!$B$19) &amp; "." &amp; BO398)
        )
    ),
    IF(BN398&lt;&gt;"",
        IF(INT('Data Sheet'!$A$19)=INT('Data Sheet'!$B$19),
            --(INT('Data Sheet'!$A$19) &amp; "." &amp; LEFT(BN398,3)),
            IF(AND((--(INT('Data Sheet'!$A$19) &amp; "." &amp; LEFT(BN398,3))&gt;=--('Data Sheet'!$A$19)), (--(INT('Data Sheet'!$A$19) &amp; "." &amp; LEFT(BN398,3))&lt;=--('Data Sheet'!$B$19))),
                --(INT('Data Sheet'!$A$19) &amp; "." &amp; LEFT(BN398,3)),
                --(INT('Data Sheet'!$B$19) &amp; "." &amp; LEFT(BN398,3))
            )
        ),
        "OK"
    )
)</f>
        <v>OK</v>
      </c>
      <c r="O398" s="23" t="str">
        <f>IF(BP398&lt;&gt;"",
    IF(INT('Data Sheet'!$A$19)=INT('Data Sheet'!$B$19),
        --(INT('Data Sheet'!$A$19) &amp; "." &amp; BP398),
        IF(AND((--(INT('Data Sheet'!$A$19) &amp; "." &amp; BP398)&gt;=--('Data Sheet'!$A$19)), (--(INT('Data Sheet'!$A$19) &amp; "." &amp; BP398)&lt;=--('Data Sheet'!$B$19))),
            --(INT('Data Sheet'!$A$19) &amp; "." &amp; BP398),
            --(INT('Data Sheet'!$B$19) &amp; "." &amp; BP398)
        )
    ),
    IF(BN398&lt;&gt;"",
        IF(INT('Data Sheet'!$A$19)=INT('Data Sheet'!$B$19),
            --(INT('Data Sheet'!$A$19) &amp; "." &amp; RIGHT(BN398,3)),
            IF(AND((--(INT('Data Sheet'!$A$19) &amp; "." &amp; RIGHT(BN398,3))&gt;=--('Data Sheet'!$A$19)), (--(INT('Data Sheet'!$A$19) &amp; "." &amp; RIGHT(BN398,3))&lt;=--('Data Sheet'!$B$19))),
                --(INT('Data Sheet'!$A$19) &amp; "." &amp; RIGHT(BN398,3)),
                --(INT('Data Sheet'!$B$19) &amp; "." &amp; RIGHT(BN398,3))
            )
        ),
        "OK"
    )
)</f>
        <v>OK</v>
      </c>
      <c r="P398" s="23" t="str">
        <f>IF(BR398&lt;&gt;"",
    IF(INT('Data Sheet'!$A$19)=INT('Data Sheet'!$B$15),
        --(INT('Data Sheet'!$A$15) &amp; "." &amp; BR398),
        IF(AND((--(INT('Data Sheet'!$A$15) &amp; "." &amp; BR398)&gt;=--('Data Sheet'!$A$15)), (--(INT('Data Sheet'!$A$15) &amp; "." &amp; BR398)&lt;=--('Data Sheet'!$B$15))),
            --(INT('Data Sheet'!$A$15) &amp; "." &amp; BR398),
            --(INT('Data Sheet'!$B$15) &amp; "." &amp; BR398)
        )
    ),
    IF(BQ398&lt;&gt;"",
        IF(INT('Data Sheet'!$A$15)=INT('Data Sheet'!$B$15),
            --(INT('Data Sheet'!$A$15) &amp; "." &amp; LEFT(BQ398,3)),
            IF(AND((--(INT('Data Sheet'!$A$15) &amp; "." &amp; LEFT(BQ398,3))&gt;=--('Data Sheet'!$A$15)), (--(INT('Data Sheet'!$A$15) &amp; "." &amp; LEFT(BQ398,3))&lt;=--('Data Sheet'!$B$15))),
                --(INT('Data Sheet'!$A$15) &amp; "." &amp; LEFT(BQ398,3)),
                --(INT('Data Sheet'!$B$15) &amp; "." &amp; LEFT(BQ398,3))
            )
        ),
        "OK"
    )
)</f>
        <v>OK</v>
      </c>
      <c r="Q398" s="23" t="str">
        <f>IF(BS398&lt;&gt;"",
    IF(INT('Data Sheet'!$A$19)=INT('Data Sheet'!$B$15),
        --(INT('Data Sheet'!$A$15) &amp; "." &amp; BS398),
        IF(AND((--(INT('Data Sheet'!$A$15) &amp; "." &amp; BS398)&gt;=--('Data Sheet'!$A$15)), (--(INT('Data Sheet'!$A$15) &amp; "." &amp; BS398)&lt;=--('Data Sheet'!$B$15))),
            --(INT('Data Sheet'!$A$15) &amp; "." &amp; BS398),
            --(INT('Data Sheet'!$B$15) &amp; "." &amp; BS398)
        )
    ),
    IF(BQ398&lt;&gt;"",
        IF(INT('Data Sheet'!$A$15)=INT('Data Sheet'!$B$15),
            --(INT('Data Sheet'!$A$15) &amp; "." &amp; RIGHT(BQ398,3)),
            IF(AND((--(INT('Data Sheet'!$A$15) &amp; "." &amp; RIGHT(BQ398,3))&gt;=--('Data Sheet'!$A$15)), (--(INT('Data Sheet'!$A$15) &amp; "." &amp; RIGHT(BQ398,3))&lt;=--('Data Sheet'!$B$15))),
                --(INT('Data Sheet'!$A$15) &amp; "." &amp; RIGHT(BQ398,3)),
                --(INT('Data Sheet'!$B$15) &amp; "." &amp; RIGHT(BQ398,3))
            )
        ),
        "OK"
    )
)</f>
        <v>OK</v>
      </c>
      <c r="R398" s="19"/>
      <c r="S398" s="19"/>
      <c r="T398" s="19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1"/>
      <c r="AU398" s="21"/>
      <c r="AV398" s="21"/>
      <c r="AW398" s="22"/>
      <c r="AX398" s="99"/>
      <c r="AY398" s="20"/>
      <c r="AZ398" s="20"/>
      <c r="BA398" s="22"/>
      <c r="BB398">
        <v>390</v>
      </c>
      <c r="BC398" s="80"/>
      <c r="BD398" s="80"/>
      <c r="BE398" s="80"/>
      <c r="BF398" s="80"/>
      <c r="BG398" s="32" t="str">
        <f t="shared" si="70"/>
        <v/>
      </c>
      <c r="BH398" s="78">
        <f t="shared" si="68"/>
        <v>0</v>
      </c>
      <c r="BI398" s="2">
        <f t="shared" si="71"/>
        <v>0</v>
      </c>
      <c r="BJ398" s="2">
        <f t="shared" si="72"/>
        <v>0</v>
      </c>
      <c r="BK398" s="2">
        <f t="shared" si="69"/>
        <v>0</v>
      </c>
    </row>
    <row r="399" spans="2:63" ht="15" customHeight="1" x14ac:dyDescent="0.25">
      <c r="B399" s="14">
        <v>391</v>
      </c>
      <c r="C399" s="95" t="str">
        <f t="shared" si="73"/>
        <v/>
      </c>
      <c r="D399" s="15" t="str">
        <f t="shared" si="78"/>
        <v>OK</v>
      </c>
      <c r="E399" s="16" t="e">
        <f>VLOOKUP('Data Sheet'!$B$8,'Data Sheet'!$I$2:$J$9,2,FALSE)</f>
        <v>#N/A</v>
      </c>
      <c r="F399" s="16" t="str">
        <f t="shared" si="74"/>
        <v/>
      </c>
      <c r="G399" s="103">
        <f t="shared" si="75"/>
        <v>0</v>
      </c>
      <c r="H399" s="17" t="s">
        <v>26</v>
      </c>
      <c r="I399" s="17" t="s">
        <v>26</v>
      </c>
      <c r="J399" s="17" t="str">
        <f>IF('Data Sheet'!$B$9="NC-50","N/A","OK")</f>
        <v>OK</v>
      </c>
      <c r="K399" s="17" t="str">
        <f>IF('Data Sheet'!$B$9="NC-50","N/A","OK")</f>
        <v>OK</v>
      </c>
      <c r="L399" s="17" t="str">
        <f t="shared" si="76"/>
        <v>OK</v>
      </c>
      <c r="M399" s="17" t="str">
        <f t="shared" si="77"/>
        <v>OK</v>
      </c>
      <c r="N399" s="18" t="str">
        <f>IF(BO399&lt;&gt;"",
    IF(INT('Data Sheet'!$A$19)=INT('Data Sheet'!$B$19),
        --(INT('Data Sheet'!$A$19) &amp; "." &amp; BO399),
        IF(AND((--(INT('Data Sheet'!$A$19) &amp; "." &amp; BO399)&gt;=--('Data Sheet'!$A$19)), (--(INT('Data Sheet'!$A$19) &amp; "." &amp; BO399)&lt;=--('Data Sheet'!$B$19))),
            --(INT('Data Sheet'!$A$19) &amp; "." &amp; BO399),
            --(INT('Data Sheet'!$B$19) &amp; "." &amp; BO399)
        )
    ),
    IF(BN399&lt;&gt;"",
        IF(INT('Data Sheet'!$A$19)=INT('Data Sheet'!$B$19),
            --(INT('Data Sheet'!$A$19) &amp; "." &amp; LEFT(BN399,3)),
            IF(AND((--(INT('Data Sheet'!$A$19) &amp; "." &amp; LEFT(BN399,3))&gt;=--('Data Sheet'!$A$19)), (--(INT('Data Sheet'!$A$19) &amp; "." &amp; LEFT(BN399,3))&lt;=--('Data Sheet'!$B$19))),
                --(INT('Data Sheet'!$A$19) &amp; "." &amp; LEFT(BN399,3)),
                --(INT('Data Sheet'!$B$19) &amp; "." &amp; LEFT(BN399,3))
            )
        ),
        "OK"
    )
)</f>
        <v>OK</v>
      </c>
      <c r="O399" s="23" t="str">
        <f>IF(BP399&lt;&gt;"",
    IF(INT('Data Sheet'!$A$19)=INT('Data Sheet'!$B$19),
        --(INT('Data Sheet'!$A$19) &amp; "." &amp; BP399),
        IF(AND((--(INT('Data Sheet'!$A$19) &amp; "." &amp; BP399)&gt;=--('Data Sheet'!$A$19)), (--(INT('Data Sheet'!$A$19) &amp; "." &amp; BP399)&lt;=--('Data Sheet'!$B$19))),
            --(INT('Data Sheet'!$A$19) &amp; "." &amp; BP399),
            --(INT('Data Sheet'!$B$19) &amp; "." &amp; BP399)
        )
    ),
    IF(BN399&lt;&gt;"",
        IF(INT('Data Sheet'!$A$19)=INT('Data Sheet'!$B$19),
            --(INT('Data Sheet'!$A$19) &amp; "." &amp; RIGHT(BN399,3)),
            IF(AND((--(INT('Data Sheet'!$A$19) &amp; "." &amp; RIGHT(BN399,3))&gt;=--('Data Sheet'!$A$19)), (--(INT('Data Sheet'!$A$19) &amp; "." &amp; RIGHT(BN399,3))&lt;=--('Data Sheet'!$B$19))),
                --(INT('Data Sheet'!$A$19) &amp; "." &amp; RIGHT(BN399,3)),
                --(INT('Data Sheet'!$B$19) &amp; "." &amp; RIGHT(BN399,3))
            )
        ),
        "OK"
    )
)</f>
        <v>OK</v>
      </c>
      <c r="P399" s="23" t="str">
        <f>IF(BR399&lt;&gt;"",
    IF(INT('Data Sheet'!$A$19)=INT('Data Sheet'!$B$15),
        --(INT('Data Sheet'!$A$15) &amp; "." &amp; BR399),
        IF(AND((--(INT('Data Sheet'!$A$15) &amp; "." &amp; BR399)&gt;=--('Data Sheet'!$A$15)), (--(INT('Data Sheet'!$A$15) &amp; "." &amp; BR399)&lt;=--('Data Sheet'!$B$15))),
            --(INT('Data Sheet'!$A$15) &amp; "." &amp; BR399),
            --(INT('Data Sheet'!$B$15) &amp; "." &amp; BR399)
        )
    ),
    IF(BQ399&lt;&gt;"",
        IF(INT('Data Sheet'!$A$15)=INT('Data Sheet'!$B$15),
            --(INT('Data Sheet'!$A$15) &amp; "." &amp; LEFT(BQ399,3)),
            IF(AND((--(INT('Data Sheet'!$A$15) &amp; "." &amp; LEFT(BQ399,3))&gt;=--('Data Sheet'!$A$15)), (--(INT('Data Sheet'!$A$15) &amp; "." &amp; LEFT(BQ399,3))&lt;=--('Data Sheet'!$B$15))),
                --(INT('Data Sheet'!$A$15) &amp; "." &amp; LEFT(BQ399,3)),
                --(INT('Data Sheet'!$B$15) &amp; "." &amp; LEFT(BQ399,3))
            )
        ),
        "OK"
    )
)</f>
        <v>OK</v>
      </c>
      <c r="Q399" s="23" t="str">
        <f>IF(BS399&lt;&gt;"",
    IF(INT('Data Sheet'!$A$19)=INT('Data Sheet'!$B$15),
        --(INT('Data Sheet'!$A$15) &amp; "." &amp; BS399),
        IF(AND((--(INT('Data Sheet'!$A$15) &amp; "." &amp; BS399)&gt;=--('Data Sheet'!$A$15)), (--(INT('Data Sheet'!$A$15) &amp; "." &amp; BS399)&lt;=--('Data Sheet'!$B$15))),
            --(INT('Data Sheet'!$A$15) &amp; "." &amp; BS399),
            --(INT('Data Sheet'!$B$15) &amp; "." &amp; BS399)
        )
    ),
    IF(BQ399&lt;&gt;"",
        IF(INT('Data Sheet'!$A$15)=INT('Data Sheet'!$B$15),
            --(INT('Data Sheet'!$A$15) &amp; "." &amp; RIGHT(BQ399,3)),
            IF(AND((--(INT('Data Sheet'!$A$15) &amp; "." &amp; RIGHT(BQ399,3))&gt;=--('Data Sheet'!$A$15)), (--(INT('Data Sheet'!$A$15) &amp; "." &amp; RIGHT(BQ399,3))&lt;=--('Data Sheet'!$B$15))),
                --(INT('Data Sheet'!$A$15) &amp; "." &amp; RIGHT(BQ399,3)),
                --(INT('Data Sheet'!$B$15) &amp; "." &amp; RIGHT(BQ399,3))
            )
        ),
        "OK"
    )
)</f>
        <v>OK</v>
      </c>
      <c r="R399" s="19"/>
      <c r="S399" s="19"/>
      <c r="T399" s="19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1"/>
      <c r="AU399" s="21"/>
      <c r="AV399" s="21"/>
      <c r="AW399" s="22"/>
      <c r="AX399" s="99"/>
      <c r="AY399" s="20"/>
      <c r="AZ399" s="20"/>
      <c r="BA399" s="22"/>
      <c r="BB399">
        <v>391</v>
      </c>
      <c r="BC399" s="80"/>
      <c r="BD399" s="80"/>
      <c r="BE399" s="80"/>
      <c r="BF399" s="80"/>
      <c r="BG399" s="32" t="str">
        <f t="shared" si="70"/>
        <v/>
      </c>
      <c r="BH399" s="78">
        <f t="shared" si="68"/>
        <v>0</v>
      </c>
      <c r="BI399" s="2">
        <f t="shared" si="71"/>
        <v>0</v>
      </c>
      <c r="BJ399" s="2">
        <f t="shared" si="72"/>
        <v>0</v>
      </c>
      <c r="BK399" s="2">
        <f t="shared" si="69"/>
        <v>0</v>
      </c>
    </row>
    <row r="400" spans="2:63" ht="15" customHeight="1" x14ac:dyDescent="0.25">
      <c r="B400" s="14">
        <v>392</v>
      </c>
      <c r="C400" s="95" t="str">
        <f t="shared" si="73"/>
        <v/>
      </c>
      <c r="D400" s="15" t="str">
        <f t="shared" si="78"/>
        <v>OK</v>
      </c>
      <c r="E400" s="16" t="e">
        <f>VLOOKUP('Data Sheet'!$B$8,'Data Sheet'!$I$2:$J$9,2,FALSE)</f>
        <v>#N/A</v>
      </c>
      <c r="F400" s="16" t="str">
        <f t="shared" si="74"/>
        <v/>
      </c>
      <c r="G400" s="103">
        <f t="shared" si="75"/>
        <v>0</v>
      </c>
      <c r="H400" s="17" t="s">
        <v>26</v>
      </c>
      <c r="I400" s="17" t="s">
        <v>26</v>
      </c>
      <c r="J400" s="17" t="str">
        <f>IF('Data Sheet'!$B$9="NC-50","N/A","OK")</f>
        <v>OK</v>
      </c>
      <c r="K400" s="17" t="str">
        <f>IF('Data Sheet'!$B$9="NC-50","N/A","OK")</f>
        <v>OK</v>
      </c>
      <c r="L400" s="17" t="str">
        <f t="shared" si="76"/>
        <v>OK</v>
      </c>
      <c r="M400" s="17" t="str">
        <f t="shared" si="77"/>
        <v>OK</v>
      </c>
      <c r="N400" s="18" t="str">
        <f>IF(BO400&lt;&gt;"",
    IF(INT('Data Sheet'!$A$19)=INT('Data Sheet'!$B$19),
        --(INT('Data Sheet'!$A$19) &amp; "." &amp; BO400),
        IF(AND((--(INT('Data Sheet'!$A$19) &amp; "." &amp; BO400)&gt;=--('Data Sheet'!$A$19)), (--(INT('Data Sheet'!$A$19) &amp; "." &amp; BO400)&lt;=--('Data Sheet'!$B$19))),
            --(INT('Data Sheet'!$A$19) &amp; "." &amp; BO400),
            --(INT('Data Sheet'!$B$19) &amp; "." &amp; BO400)
        )
    ),
    IF(BN400&lt;&gt;"",
        IF(INT('Data Sheet'!$A$19)=INT('Data Sheet'!$B$19),
            --(INT('Data Sheet'!$A$19) &amp; "." &amp; LEFT(BN400,3)),
            IF(AND((--(INT('Data Sheet'!$A$19) &amp; "." &amp; LEFT(BN400,3))&gt;=--('Data Sheet'!$A$19)), (--(INT('Data Sheet'!$A$19) &amp; "." &amp; LEFT(BN400,3))&lt;=--('Data Sheet'!$B$19))),
                --(INT('Data Sheet'!$A$19) &amp; "." &amp; LEFT(BN400,3)),
                --(INT('Data Sheet'!$B$19) &amp; "." &amp; LEFT(BN400,3))
            )
        ),
        "OK"
    )
)</f>
        <v>OK</v>
      </c>
      <c r="O400" s="23" t="str">
        <f>IF(BP400&lt;&gt;"",
    IF(INT('Data Sheet'!$A$19)=INT('Data Sheet'!$B$19),
        --(INT('Data Sheet'!$A$19) &amp; "." &amp; BP400),
        IF(AND((--(INT('Data Sheet'!$A$19) &amp; "." &amp; BP400)&gt;=--('Data Sheet'!$A$19)), (--(INT('Data Sheet'!$A$19) &amp; "." &amp; BP400)&lt;=--('Data Sheet'!$B$19))),
            --(INT('Data Sheet'!$A$19) &amp; "." &amp; BP400),
            --(INT('Data Sheet'!$B$19) &amp; "." &amp; BP400)
        )
    ),
    IF(BN400&lt;&gt;"",
        IF(INT('Data Sheet'!$A$19)=INT('Data Sheet'!$B$19),
            --(INT('Data Sheet'!$A$19) &amp; "." &amp; RIGHT(BN400,3)),
            IF(AND((--(INT('Data Sheet'!$A$19) &amp; "." &amp; RIGHT(BN400,3))&gt;=--('Data Sheet'!$A$19)), (--(INT('Data Sheet'!$A$19) &amp; "." &amp; RIGHT(BN400,3))&lt;=--('Data Sheet'!$B$19))),
                --(INT('Data Sheet'!$A$19) &amp; "." &amp; RIGHT(BN400,3)),
                --(INT('Data Sheet'!$B$19) &amp; "." &amp; RIGHT(BN400,3))
            )
        ),
        "OK"
    )
)</f>
        <v>OK</v>
      </c>
      <c r="P400" s="23" t="str">
        <f>IF(BR400&lt;&gt;"",
    IF(INT('Data Sheet'!$A$19)=INT('Data Sheet'!$B$15),
        --(INT('Data Sheet'!$A$15) &amp; "." &amp; BR400),
        IF(AND((--(INT('Data Sheet'!$A$15) &amp; "." &amp; BR400)&gt;=--('Data Sheet'!$A$15)), (--(INT('Data Sheet'!$A$15) &amp; "." &amp; BR400)&lt;=--('Data Sheet'!$B$15))),
            --(INT('Data Sheet'!$A$15) &amp; "." &amp; BR400),
            --(INT('Data Sheet'!$B$15) &amp; "." &amp; BR400)
        )
    ),
    IF(BQ400&lt;&gt;"",
        IF(INT('Data Sheet'!$A$15)=INT('Data Sheet'!$B$15),
            --(INT('Data Sheet'!$A$15) &amp; "." &amp; LEFT(BQ400,3)),
            IF(AND((--(INT('Data Sheet'!$A$15) &amp; "." &amp; LEFT(BQ400,3))&gt;=--('Data Sheet'!$A$15)), (--(INT('Data Sheet'!$A$15) &amp; "." &amp; LEFT(BQ400,3))&lt;=--('Data Sheet'!$B$15))),
                --(INT('Data Sheet'!$A$15) &amp; "." &amp; LEFT(BQ400,3)),
                --(INT('Data Sheet'!$B$15) &amp; "." &amp; LEFT(BQ400,3))
            )
        ),
        "OK"
    )
)</f>
        <v>OK</v>
      </c>
      <c r="Q400" s="23" t="str">
        <f>IF(BS400&lt;&gt;"",
    IF(INT('Data Sheet'!$A$19)=INT('Data Sheet'!$B$15),
        --(INT('Data Sheet'!$A$15) &amp; "." &amp; BS400),
        IF(AND((--(INT('Data Sheet'!$A$15) &amp; "." &amp; BS400)&gt;=--('Data Sheet'!$A$15)), (--(INT('Data Sheet'!$A$15) &amp; "." &amp; BS400)&lt;=--('Data Sheet'!$B$15))),
            --(INT('Data Sheet'!$A$15) &amp; "." &amp; BS400),
            --(INT('Data Sheet'!$B$15) &amp; "." &amp; BS400)
        )
    ),
    IF(BQ400&lt;&gt;"",
        IF(INT('Data Sheet'!$A$15)=INT('Data Sheet'!$B$15),
            --(INT('Data Sheet'!$A$15) &amp; "." &amp; RIGHT(BQ400,3)),
            IF(AND((--(INT('Data Sheet'!$A$15) &amp; "." &amp; RIGHT(BQ400,3))&gt;=--('Data Sheet'!$A$15)), (--(INT('Data Sheet'!$A$15) &amp; "." &amp; RIGHT(BQ400,3))&lt;=--('Data Sheet'!$B$15))),
                --(INT('Data Sheet'!$A$15) &amp; "." &amp; RIGHT(BQ400,3)),
                --(INT('Data Sheet'!$B$15) &amp; "." &amp; RIGHT(BQ400,3))
            )
        ),
        "OK"
    )
)</f>
        <v>OK</v>
      </c>
      <c r="R400" s="19"/>
      <c r="S400" s="19"/>
      <c r="T400" s="19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1"/>
      <c r="AU400" s="21"/>
      <c r="AV400" s="21"/>
      <c r="AW400" s="22"/>
      <c r="AX400" s="99"/>
      <c r="AY400" s="20"/>
      <c r="AZ400" s="20"/>
      <c r="BA400" s="22"/>
      <c r="BB400">
        <v>392</v>
      </c>
      <c r="BC400" s="80"/>
      <c r="BD400" s="80"/>
      <c r="BE400" s="80"/>
      <c r="BF400" s="80"/>
      <c r="BG400" s="32" t="str">
        <f t="shared" si="70"/>
        <v/>
      </c>
      <c r="BH400" s="78">
        <f t="shared" si="68"/>
        <v>0</v>
      </c>
      <c r="BI400" s="2">
        <f t="shared" si="71"/>
        <v>0</v>
      </c>
      <c r="BJ400" s="2">
        <f t="shared" si="72"/>
        <v>0</v>
      </c>
      <c r="BK400" s="2">
        <f t="shared" si="69"/>
        <v>0</v>
      </c>
    </row>
    <row r="401" spans="2:63" ht="15" customHeight="1" x14ac:dyDescent="0.25">
      <c r="B401" s="14">
        <v>393</v>
      </c>
      <c r="C401" s="95" t="str">
        <f t="shared" si="73"/>
        <v/>
      </c>
      <c r="D401" s="15" t="str">
        <f t="shared" si="78"/>
        <v>OK</v>
      </c>
      <c r="E401" s="16" t="e">
        <f>VLOOKUP('Data Sheet'!$B$8,'Data Sheet'!$I$2:$J$9,2,FALSE)</f>
        <v>#N/A</v>
      </c>
      <c r="F401" s="16" t="str">
        <f t="shared" si="74"/>
        <v/>
      </c>
      <c r="G401" s="103">
        <f t="shared" si="75"/>
        <v>0</v>
      </c>
      <c r="H401" s="17" t="s">
        <v>26</v>
      </c>
      <c r="I401" s="17" t="s">
        <v>26</v>
      </c>
      <c r="J401" s="17" t="str">
        <f>IF('Data Sheet'!$B$9="NC-50","N/A","OK")</f>
        <v>OK</v>
      </c>
      <c r="K401" s="17" t="str">
        <f>IF('Data Sheet'!$B$9="NC-50","N/A","OK")</f>
        <v>OK</v>
      </c>
      <c r="L401" s="17" t="str">
        <f t="shared" si="76"/>
        <v>OK</v>
      </c>
      <c r="M401" s="17" t="str">
        <f t="shared" si="77"/>
        <v>OK</v>
      </c>
      <c r="N401" s="18" t="str">
        <f>IF(BO401&lt;&gt;"",
    IF(INT('Data Sheet'!$A$19)=INT('Data Sheet'!$B$19),
        --(INT('Data Sheet'!$A$19) &amp; "." &amp; BO401),
        IF(AND((--(INT('Data Sheet'!$A$19) &amp; "." &amp; BO401)&gt;=--('Data Sheet'!$A$19)), (--(INT('Data Sheet'!$A$19) &amp; "." &amp; BO401)&lt;=--('Data Sheet'!$B$19))),
            --(INT('Data Sheet'!$A$19) &amp; "." &amp; BO401),
            --(INT('Data Sheet'!$B$19) &amp; "." &amp; BO401)
        )
    ),
    IF(BN401&lt;&gt;"",
        IF(INT('Data Sheet'!$A$19)=INT('Data Sheet'!$B$19),
            --(INT('Data Sheet'!$A$19) &amp; "." &amp; LEFT(BN401,3)),
            IF(AND((--(INT('Data Sheet'!$A$19) &amp; "." &amp; LEFT(BN401,3))&gt;=--('Data Sheet'!$A$19)), (--(INT('Data Sheet'!$A$19) &amp; "." &amp; LEFT(BN401,3))&lt;=--('Data Sheet'!$B$19))),
                --(INT('Data Sheet'!$A$19) &amp; "." &amp; LEFT(BN401,3)),
                --(INT('Data Sheet'!$B$19) &amp; "." &amp; LEFT(BN401,3))
            )
        ),
        "OK"
    )
)</f>
        <v>OK</v>
      </c>
      <c r="O401" s="23" t="str">
        <f>IF(BP401&lt;&gt;"",
    IF(INT('Data Sheet'!$A$19)=INT('Data Sheet'!$B$19),
        --(INT('Data Sheet'!$A$19) &amp; "." &amp; BP401),
        IF(AND((--(INT('Data Sheet'!$A$19) &amp; "." &amp; BP401)&gt;=--('Data Sheet'!$A$19)), (--(INT('Data Sheet'!$A$19) &amp; "." &amp; BP401)&lt;=--('Data Sheet'!$B$19))),
            --(INT('Data Sheet'!$A$19) &amp; "." &amp; BP401),
            --(INT('Data Sheet'!$B$19) &amp; "." &amp; BP401)
        )
    ),
    IF(BN401&lt;&gt;"",
        IF(INT('Data Sheet'!$A$19)=INT('Data Sheet'!$B$19),
            --(INT('Data Sheet'!$A$19) &amp; "." &amp; RIGHT(BN401,3)),
            IF(AND((--(INT('Data Sheet'!$A$19) &amp; "." &amp; RIGHT(BN401,3))&gt;=--('Data Sheet'!$A$19)), (--(INT('Data Sheet'!$A$19) &amp; "." &amp; RIGHT(BN401,3))&lt;=--('Data Sheet'!$B$19))),
                --(INT('Data Sheet'!$A$19) &amp; "." &amp; RIGHT(BN401,3)),
                --(INT('Data Sheet'!$B$19) &amp; "." &amp; RIGHT(BN401,3))
            )
        ),
        "OK"
    )
)</f>
        <v>OK</v>
      </c>
      <c r="P401" s="23" t="str">
        <f>IF(BR401&lt;&gt;"",
    IF(INT('Data Sheet'!$A$19)=INT('Data Sheet'!$B$15),
        --(INT('Data Sheet'!$A$15) &amp; "." &amp; BR401),
        IF(AND((--(INT('Data Sheet'!$A$15) &amp; "." &amp; BR401)&gt;=--('Data Sheet'!$A$15)), (--(INT('Data Sheet'!$A$15) &amp; "." &amp; BR401)&lt;=--('Data Sheet'!$B$15))),
            --(INT('Data Sheet'!$A$15) &amp; "." &amp; BR401),
            --(INT('Data Sheet'!$B$15) &amp; "." &amp; BR401)
        )
    ),
    IF(BQ401&lt;&gt;"",
        IF(INT('Data Sheet'!$A$15)=INT('Data Sheet'!$B$15),
            --(INT('Data Sheet'!$A$15) &amp; "." &amp; LEFT(BQ401,3)),
            IF(AND((--(INT('Data Sheet'!$A$15) &amp; "." &amp; LEFT(BQ401,3))&gt;=--('Data Sheet'!$A$15)), (--(INT('Data Sheet'!$A$15) &amp; "." &amp; LEFT(BQ401,3))&lt;=--('Data Sheet'!$B$15))),
                --(INT('Data Sheet'!$A$15) &amp; "." &amp; LEFT(BQ401,3)),
                --(INT('Data Sheet'!$B$15) &amp; "." &amp; LEFT(BQ401,3))
            )
        ),
        "OK"
    )
)</f>
        <v>OK</v>
      </c>
      <c r="Q401" s="23" t="str">
        <f>IF(BS401&lt;&gt;"",
    IF(INT('Data Sheet'!$A$19)=INT('Data Sheet'!$B$15),
        --(INT('Data Sheet'!$A$15) &amp; "." &amp; BS401),
        IF(AND((--(INT('Data Sheet'!$A$15) &amp; "." &amp; BS401)&gt;=--('Data Sheet'!$A$15)), (--(INT('Data Sheet'!$A$15) &amp; "." &amp; BS401)&lt;=--('Data Sheet'!$B$15))),
            --(INT('Data Sheet'!$A$15) &amp; "." &amp; BS401),
            --(INT('Data Sheet'!$B$15) &amp; "." &amp; BS401)
        )
    ),
    IF(BQ401&lt;&gt;"",
        IF(INT('Data Sheet'!$A$15)=INT('Data Sheet'!$B$15),
            --(INT('Data Sheet'!$A$15) &amp; "." &amp; RIGHT(BQ401,3)),
            IF(AND((--(INT('Data Sheet'!$A$15) &amp; "." &amp; RIGHT(BQ401,3))&gt;=--('Data Sheet'!$A$15)), (--(INT('Data Sheet'!$A$15) &amp; "." &amp; RIGHT(BQ401,3))&lt;=--('Data Sheet'!$B$15))),
                --(INT('Data Sheet'!$A$15) &amp; "." &amp; RIGHT(BQ401,3)),
                --(INT('Data Sheet'!$B$15) &amp; "." &amp; RIGHT(BQ401,3))
            )
        ),
        "OK"
    )
)</f>
        <v>OK</v>
      </c>
      <c r="R401" s="19"/>
      <c r="S401" s="19"/>
      <c r="T401" s="19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1"/>
      <c r="AU401" s="21"/>
      <c r="AV401" s="21"/>
      <c r="AW401" s="22"/>
      <c r="AX401" s="99"/>
      <c r="AY401" s="20"/>
      <c r="AZ401" s="20"/>
      <c r="BA401" s="22"/>
      <c r="BB401">
        <v>393</v>
      </c>
      <c r="BC401" s="80"/>
      <c r="BD401" s="80"/>
      <c r="BE401" s="80"/>
      <c r="BF401" s="80"/>
      <c r="BG401" s="32" t="str">
        <f t="shared" si="70"/>
        <v/>
      </c>
      <c r="BH401" s="78">
        <f t="shared" si="68"/>
        <v>0</v>
      </c>
      <c r="BI401" s="2">
        <f t="shared" si="71"/>
        <v>0</v>
      </c>
      <c r="BJ401" s="2">
        <f t="shared" si="72"/>
        <v>0</v>
      </c>
      <c r="BK401" s="2">
        <f t="shared" si="69"/>
        <v>0</v>
      </c>
    </row>
    <row r="402" spans="2:63" ht="15" customHeight="1" x14ac:dyDescent="0.25">
      <c r="B402" s="14">
        <v>394</v>
      </c>
      <c r="C402" s="95" t="str">
        <f t="shared" si="73"/>
        <v/>
      </c>
      <c r="D402" s="15" t="str">
        <f t="shared" si="78"/>
        <v>OK</v>
      </c>
      <c r="E402" s="16" t="e">
        <f>VLOOKUP('Data Sheet'!$B$8,'Data Sheet'!$I$2:$J$9,2,FALSE)</f>
        <v>#N/A</v>
      </c>
      <c r="F402" s="16" t="str">
        <f t="shared" si="74"/>
        <v/>
      </c>
      <c r="G402" s="103">
        <f t="shared" si="75"/>
        <v>0</v>
      </c>
      <c r="H402" s="17" t="s">
        <v>26</v>
      </c>
      <c r="I402" s="17" t="s">
        <v>26</v>
      </c>
      <c r="J402" s="17" t="str">
        <f>IF('Data Sheet'!$B$9="NC-50","N/A","OK")</f>
        <v>OK</v>
      </c>
      <c r="K402" s="17" t="str">
        <f>IF('Data Sheet'!$B$9="NC-50","N/A","OK")</f>
        <v>OK</v>
      </c>
      <c r="L402" s="17" t="str">
        <f t="shared" si="76"/>
        <v>OK</v>
      </c>
      <c r="M402" s="17" t="str">
        <f t="shared" si="77"/>
        <v>OK</v>
      </c>
      <c r="N402" s="18" t="str">
        <f>IF(BO402&lt;&gt;"",
    IF(INT('Data Sheet'!$A$19)=INT('Data Sheet'!$B$19),
        --(INT('Data Sheet'!$A$19) &amp; "." &amp; BO402),
        IF(AND((--(INT('Data Sheet'!$A$19) &amp; "." &amp; BO402)&gt;=--('Data Sheet'!$A$19)), (--(INT('Data Sheet'!$A$19) &amp; "." &amp; BO402)&lt;=--('Data Sheet'!$B$19))),
            --(INT('Data Sheet'!$A$19) &amp; "." &amp; BO402),
            --(INT('Data Sheet'!$B$19) &amp; "." &amp; BO402)
        )
    ),
    IF(BN402&lt;&gt;"",
        IF(INT('Data Sheet'!$A$19)=INT('Data Sheet'!$B$19),
            --(INT('Data Sheet'!$A$19) &amp; "." &amp; LEFT(BN402,3)),
            IF(AND((--(INT('Data Sheet'!$A$19) &amp; "." &amp; LEFT(BN402,3))&gt;=--('Data Sheet'!$A$19)), (--(INT('Data Sheet'!$A$19) &amp; "." &amp; LEFT(BN402,3))&lt;=--('Data Sheet'!$B$19))),
                --(INT('Data Sheet'!$A$19) &amp; "." &amp; LEFT(BN402,3)),
                --(INT('Data Sheet'!$B$19) &amp; "." &amp; LEFT(BN402,3))
            )
        ),
        "OK"
    )
)</f>
        <v>OK</v>
      </c>
      <c r="O402" s="23" t="str">
        <f>IF(BP402&lt;&gt;"",
    IF(INT('Data Sheet'!$A$19)=INT('Data Sheet'!$B$19),
        --(INT('Data Sheet'!$A$19) &amp; "." &amp; BP402),
        IF(AND((--(INT('Data Sheet'!$A$19) &amp; "." &amp; BP402)&gt;=--('Data Sheet'!$A$19)), (--(INT('Data Sheet'!$A$19) &amp; "." &amp; BP402)&lt;=--('Data Sheet'!$B$19))),
            --(INT('Data Sheet'!$A$19) &amp; "." &amp; BP402),
            --(INT('Data Sheet'!$B$19) &amp; "." &amp; BP402)
        )
    ),
    IF(BN402&lt;&gt;"",
        IF(INT('Data Sheet'!$A$19)=INT('Data Sheet'!$B$19),
            --(INT('Data Sheet'!$A$19) &amp; "." &amp; RIGHT(BN402,3)),
            IF(AND((--(INT('Data Sheet'!$A$19) &amp; "." &amp; RIGHT(BN402,3))&gt;=--('Data Sheet'!$A$19)), (--(INT('Data Sheet'!$A$19) &amp; "." &amp; RIGHT(BN402,3))&lt;=--('Data Sheet'!$B$19))),
                --(INT('Data Sheet'!$A$19) &amp; "." &amp; RIGHT(BN402,3)),
                --(INT('Data Sheet'!$B$19) &amp; "." &amp; RIGHT(BN402,3))
            )
        ),
        "OK"
    )
)</f>
        <v>OK</v>
      </c>
      <c r="P402" s="23" t="str">
        <f>IF(BR402&lt;&gt;"",
    IF(INT('Data Sheet'!$A$19)=INT('Data Sheet'!$B$15),
        --(INT('Data Sheet'!$A$15) &amp; "." &amp; BR402),
        IF(AND((--(INT('Data Sheet'!$A$15) &amp; "." &amp; BR402)&gt;=--('Data Sheet'!$A$15)), (--(INT('Data Sheet'!$A$15) &amp; "." &amp; BR402)&lt;=--('Data Sheet'!$B$15))),
            --(INT('Data Sheet'!$A$15) &amp; "." &amp; BR402),
            --(INT('Data Sheet'!$B$15) &amp; "." &amp; BR402)
        )
    ),
    IF(BQ402&lt;&gt;"",
        IF(INT('Data Sheet'!$A$15)=INT('Data Sheet'!$B$15),
            --(INT('Data Sheet'!$A$15) &amp; "." &amp; LEFT(BQ402,3)),
            IF(AND((--(INT('Data Sheet'!$A$15) &amp; "." &amp; LEFT(BQ402,3))&gt;=--('Data Sheet'!$A$15)), (--(INT('Data Sheet'!$A$15) &amp; "." &amp; LEFT(BQ402,3))&lt;=--('Data Sheet'!$B$15))),
                --(INT('Data Sheet'!$A$15) &amp; "." &amp; LEFT(BQ402,3)),
                --(INT('Data Sheet'!$B$15) &amp; "." &amp; LEFT(BQ402,3))
            )
        ),
        "OK"
    )
)</f>
        <v>OK</v>
      </c>
      <c r="Q402" s="23" t="str">
        <f>IF(BS402&lt;&gt;"",
    IF(INT('Data Sheet'!$A$19)=INT('Data Sheet'!$B$15),
        --(INT('Data Sheet'!$A$15) &amp; "." &amp; BS402),
        IF(AND((--(INT('Data Sheet'!$A$15) &amp; "." &amp; BS402)&gt;=--('Data Sheet'!$A$15)), (--(INT('Data Sheet'!$A$15) &amp; "." &amp; BS402)&lt;=--('Data Sheet'!$B$15))),
            --(INT('Data Sheet'!$A$15) &amp; "." &amp; BS402),
            --(INT('Data Sheet'!$B$15) &amp; "." &amp; BS402)
        )
    ),
    IF(BQ402&lt;&gt;"",
        IF(INT('Data Sheet'!$A$15)=INT('Data Sheet'!$B$15),
            --(INT('Data Sheet'!$A$15) &amp; "." &amp; RIGHT(BQ402,3)),
            IF(AND((--(INT('Data Sheet'!$A$15) &amp; "." &amp; RIGHT(BQ402,3))&gt;=--('Data Sheet'!$A$15)), (--(INT('Data Sheet'!$A$15) &amp; "." &amp; RIGHT(BQ402,3))&lt;=--('Data Sheet'!$B$15))),
                --(INT('Data Sheet'!$A$15) &amp; "." &amp; RIGHT(BQ402,3)),
                --(INT('Data Sheet'!$B$15) &amp; "." &amp; RIGHT(BQ402,3))
            )
        ),
        "OK"
    )
)</f>
        <v>OK</v>
      </c>
      <c r="R402" s="19"/>
      <c r="S402" s="19"/>
      <c r="T402" s="19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1"/>
      <c r="AU402" s="21"/>
      <c r="AV402" s="21"/>
      <c r="AW402" s="22"/>
      <c r="AX402" s="99"/>
      <c r="AY402" s="20"/>
      <c r="AZ402" s="20"/>
      <c r="BA402" s="22"/>
      <c r="BB402">
        <v>394</v>
      </c>
      <c r="BC402" s="80"/>
      <c r="BD402" s="80"/>
      <c r="BE402" s="80"/>
      <c r="BF402" s="80"/>
      <c r="BG402" s="32" t="str">
        <f t="shared" si="70"/>
        <v/>
      </c>
      <c r="BH402" s="78">
        <f t="shared" si="68"/>
        <v>0</v>
      </c>
      <c r="BI402" s="2">
        <f t="shared" si="71"/>
        <v>0</v>
      </c>
      <c r="BJ402" s="2">
        <f t="shared" si="72"/>
        <v>0</v>
      </c>
      <c r="BK402" s="2">
        <f t="shared" si="69"/>
        <v>0</v>
      </c>
    </row>
    <row r="403" spans="2:63" ht="15" customHeight="1" x14ac:dyDescent="0.25">
      <c r="B403" s="14">
        <v>395</v>
      </c>
      <c r="C403" s="95" t="str">
        <f t="shared" si="73"/>
        <v/>
      </c>
      <c r="D403" s="15" t="str">
        <f t="shared" si="78"/>
        <v>OK</v>
      </c>
      <c r="E403" s="16" t="e">
        <f>VLOOKUP('Data Sheet'!$B$8,'Data Sheet'!$I$2:$J$9,2,FALSE)</f>
        <v>#N/A</v>
      </c>
      <c r="F403" s="16" t="str">
        <f t="shared" si="74"/>
        <v/>
      </c>
      <c r="G403" s="103">
        <f t="shared" si="75"/>
        <v>0</v>
      </c>
      <c r="H403" s="17" t="s">
        <v>26</v>
      </c>
      <c r="I403" s="17" t="s">
        <v>26</v>
      </c>
      <c r="J403" s="17" t="str">
        <f>IF('Data Sheet'!$B$9="NC-50","N/A","OK")</f>
        <v>OK</v>
      </c>
      <c r="K403" s="17" t="str">
        <f>IF('Data Sheet'!$B$9="NC-50","N/A","OK")</f>
        <v>OK</v>
      </c>
      <c r="L403" s="17" t="str">
        <f t="shared" si="76"/>
        <v>OK</v>
      </c>
      <c r="M403" s="17" t="str">
        <f t="shared" si="77"/>
        <v>OK</v>
      </c>
      <c r="N403" s="18" t="str">
        <f>IF(BO403&lt;&gt;"",
    IF(INT('Data Sheet'!$A$19)=INT('Data Sheet'!$B$19),
        --(INT('Data Sheet'!$A$19) &amp; "." &amp; BO403),
        IF(AND((--(INT('Data Sheet'!$A$19) &amp; "." &amp; BO403)&gt;=--('Data Sheet'!$A$19)), (--(INT('Data Sheet'!$A$19) &amp; "." &amp; BO403)&lt;=--('Data Sheet'!$B$19))),
            --(INT('Data Sheet'!$A$19) &amp; "." &amp; BO403),
            --(INT('Data Sheet'!$B$19) &amp; "." &amp; BO403)
        )
    ),
    IF(BN403&lt;&gt;"",
        IF(INT('Data Sheet'!$A$19)=INT('Data Sheet'!$B$19),
            --(INT('Data Sheet'!$A$19) &amp; "." &amp; LEFT(BN403,3)),
            IF(AND((--(INT('Data Sheet'!$A$19) &amp; "." &amp; LEFT(BN403,3))&gt;=--('Data Sheet'!$A$19)), (--(INT('Data Sheet'!$A$19) &amp; "." &amp; LEFT(BN403,3))&lt;=--('Data Sheet'!$B$19))),
                --(INT('Data Sheet'!$A$19) &amp; "." &amp; LEFT(BN403,3)),
                --(INT('Data Sheet'!$B$19) &amp; "." &amp; LEFT(BN403,3))
            )
        ),
        "OK"
    )
)</f>
        <v>OK</v>
      </c>
      <c r="O403" s="23" t="str">
        <f>IF(BP403&lt;&gt;"",
    IF(INT('Data Sheet'!$A$19)=INT('Data Sheet'!$B$19),
        --(INT('Data Sheet'!$A$19) &amp; "." &amp; BP403),
        IF(AND((--(INT('Data Sheet'!$A$19) &amp; "." &amp; BP403)&gt;=--('Data Sheet'!$A$19)), (--(INT('Data Sheet'!$A$19) &amp; "." &amp; BP403)&lt;=--('Data Sheet'!$B$19))),
            --(INT('Data Sheet'!$A$19) &amp; "." &amp; BP403),
            --(INT('Data Sheet'!$B$19) &amp; "." &amp; BP403)
        )
    ),
    IF(BN403&lt;&gt;"",
        IF(INT('Data Sheet'!$A$19)=INT('Data Sheet'!$B$19),
            --(INT('Data Sheet'!$A$19) &amp; "." &amp; RIGHT(BN403,3)),
            IF(AND((--(INT('Data Sheet'!$A$19) &amp; "." &amp; RIGHT(BN403,3))&gt;=--('Data Sheet'!$A$19)), (--(INT('Data Sheet'!$A$19) &amp; "." &amp; RIGHT(BN403,3))&lt;=--('Data Sheet'!$B$19))),
                --(INT('Data Sheet'!$A$19) &amp; "." &amp; RIGHT(BN403,3)),
                --(INT('Data Sheet'!$B$19) &amp; "." &amp; RIGHT(BN403,3))
            )
        ),
        "OK"
    )
)</f>
        <v>OK</v>
      </c>
      <c r="P403" s="23" t="str">
        <f>IF(BR403&lt;&gt;"",
    IF(INT('Data Sheet'!$A$19)=INT('Data Sheet'!$B$15),
        --(INT('Data Sheet'!$A$15) &amp; "." &amp; BR403),
        IF(AND((--(INT('Data Sheet'!$A$15) &amp; "." &amp; BR403)&gt;=--('Data Sheet'!$A$15)), (--(INT('Data Sheet'!$A$15) &amp; "." &amp; BR403)&lt;=--('Data Sheet'!$B$15))),
            --(INT('Data Sheet'!$A$15) &amp; "." &amp; BR403),
            --(INT('Data Sheet'!$B$15) &amp; "." &amp; BR403)
        )
    ),
    IF(BQ403&lt;&gt;"",
        IF(INT('Data Sheet'!$A$15)=INT('Data Sheet'!$B$15),
            --(INT('Data Sheet'!$A$15) &amp; "." &amp; LEFT(BQ403,3)),
            IF(AND((--(INT('Data Sheet'!$A$15) &amp; "." &amp; LEFT(BQ403,3))&gt;=--('Data Sheet'!$A$15)), (--(INT('Data Sheet'!$A$15) &amp; "." &amp; LEFT(BQ403,3))&lt;=--('Data Sheet'!$B$15))),
                --(INT('Data Sheet'!$A$15) &amp; "." &amp; LEFT(BQ403,3)),
                --(INT('Data Sheet'!$B$15) &amp; "." &amp; LEFT(BQ403,3))
            )
        ),
        "OK"
    )
)</f>
        <v>OK</v>
      </c>
      <c r="Q403" s="23" t="str">
        <f>IF(BS403&lt;&gt;"",
    IF(INT('Data Sheet'!$A$19)=INT('Data Sheet'!$B$15),
        --(INT('Data Sheet'!$A$15) &amp; "." &amp; BS403),
        IF(AND((--(INT('Data Sheet'!$A$15) &amp; "." &amp; BS403)&gt;=--('Data Sheet'!$A$15)), (--(INT('Data Sheet'!$A$15) &amp; "." &amp; BS403)&lt;=--('Data Sheet'!$B$15))),
            --(INT('Data Sheet'!$A$15) &amp; "." &amp; BS403),
            --(INT('Data Sheet'!$B$15) &amp; "." &amp; BS403)
        )
    ),
    IF(BQ403&lt;&gt;"",
        IF(INT('Data Sheet'!$A$15)=INT('Data Sheet'!$B$15),
            --(INT('Data Sheet'!$A$15) &amp; "." &amp; RIGHT(BQ403,3)),
            IF(AND((--(INT('Data Sheet'!$A$15) &amp; "." &amp; RIGHT(BQ403,3))&gt;=--('Data Sheet'!$A$15)), (--(INT('Data Sheet'!$A$15) &amp; "." &amp; RIGHT(BQ403,3))&lt;=--('Data Sheet'!$B$15))),
                --(INT('Data Sheet'!$A$15) &amp; "." &amp; RIGHT(BQ403,3)),
                --(INT('Data Sheet'!$B$15) &amp; "." &amp; RIGHT(BQ403,3))
            )
        ),
        "OK"
    )
)</f>
        <v>OK</v>
      </c>
      <c r="R403" s="19"/>
      <c r="S403" s="19"/>
      <c r="T403" s="19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1"/>
      <c r="AU403" s="21"/>
      <c r="AV403" s="21"/>
      <c r="AW403" s="22"/>
      <c r="AX403" s="99"/>
      <c r="AY403" s="20"/>
      <c r="AZ403" s="20"/>
      <c r="BA403" s="22"/>
      <c r="BB403">
        <v>395</v>
      </c>
      <c r="BC403" s="80"/>
      <c r="BD403" s="80"/>
      <c r="BE403" s="80"/>
      <c r="BF403" s="80"/>
      <c r="BG403" s="32" t="str">
        <f t="shared" si="70"/>
        <v/>
      </c>
      <c r="BH403" s="78">
        <f t="shared" si="68"/>
        <v>0</v>
      </c>
      <c r="BI403" s="2">
        <f t="shared" si="71"/>
        <v>0</v>
      </c>
      <c r="BJ403" s="2">
        <f t="shared" si="72"/>
        <v>0</v>
      </c>
      <c r="BK403" s="2">
        <f t="shared" si="69"/>
        <v>0</v>
      </c>
    </row>
    <row r="404" spans="2:63" ht="15" customHeight="1" x14ac:dyDescent="0.25">
      <c r="B404" s="14">
        <v>396</v>
      </c>
      <c r="C404" s="95" t="str">
        <f t="shared" si="73"/>
        <v/>
      </c>
      <c r="D404" s="15" t="str">
        <f t="shared" si="78"/>
        <v>OK</v>
      </c>
      <c r="E404" s="16" t="e">
        <f>VLOOKUP('Data Sheet'!$B$8,'Data Sheet'!$I$2:$J$9,2,FALSE)</f>
        <v>#N/A</v>
      </c>
      <c r="F404" s="16" t="str">
        <f t="shared" si="74"/>
        <v/>
      </c>
      <c r="G404" s="103">
        <f t="shared" si="75"/>
        <v>0</v>
      </c>
      <c r="H404" s="17" t="s">
        <v>26</v>
      </c>
      <c r="I404" s="17" t="s">
        <v>26</v>
      </c>
      <c r="J404" s="17" t="str">
        <f>IF('Data Sheet'!$B$9="NC-50","N/A","OK")</f>
        <v>OK</v>
      </c>
      <c r="K404" s="17" t="str">
        <f>IF('Data Sheet'!$B$9="NC-50","N/A","OK")</f>
        <v>OK</v>
      </c>
      <c r="L404" s="17" t="str">
        <f t="shared" si="76"/>
        <v>OK</v>
      </c>
      <c r="M404" s="17" t="str">
        <f t="shared" si="77"/>
        <v>OK</v>
      </c>
      <c r="N404" s="18" t="str">
        <f>IF(BO404&lt;&gt;"",
    IF(INT('Data Sheet'!$A$19)=INT('Data Sheet'!$B$19),
        --(INT('Data Sheet'!$A$19) &amp; "." &amp; BO404),
        IF(AND((--(INT('Data Sheet'!$A$19) &amp; "." &amp; BO404)&gt;=--('Data Sheet'!$A$19)), (--(INT('Data Sheet'!$A$19) &amp; "." &amp; BO404)&lt;=--('Data Sheet'!$B$19))),
            --(INT('Data Sheet'!$A$19) &amp; "." &amp; BO404),
            --(INT('Data Sheet'!$B$19) &amp; "." &amp; BO404)
        )
    ),
    IF(BN404&lt;&gt;"",
        IF(INT('Data Sheet'!$A$19)=INT('Data Sheet'!$B$19),
            --(INT('Data Sheet'!$A$19) &amp; "." &amp; LEFT(BN404,3)),
            IF(AND((--(INT('Data Sheet'!$A$19) &amp; "." &amp; LEFT(BN404,3))&gt;=--('Data Sheet'!$A$19)), (--(INT('Data Sheet'!$A$19) &amp; "." &amp; LEFT(BN404,3))&lt;=--('Data Sheet'!$B$19))),
                --(INT('Data Sheet'!$A$19) &amp; "." &amp; LEFT(BN404,3)),
                --(INT('Data Sheet'!$B$19) &amp; "." &amp; LEFT(BN404,3))
            )
        ),
        "OK"
    )
)</f>
        <v>OK</v>
      </c>
      <c r="O404" s="23" t="str">
        <f>IF(BP404&lt;&gt;"",
    IF(INT('Data Sheet'!$A$19)=INT('Data Sheet'!$B$19),
        --(INT('Data Sheet'!$A$19) &amp; "." &amp; BP404),
        IF(AND((--(INT('Data Sheet'!$A$19) &amp; "." &amp; BP404)&gt;=--('Data Sheet'!$A$19)), (--(INT('Data Sheet'!$A$19) &amp; "." &amp; BP404)&lt;=--('Data Sheet'!$B$19))),
            --(INT('Data Sheet'!$A$19) &amp; "." &amp; BP404),
            --(INT('Data Sheet'!$B$19) &amp; "." &amp; BP404)
        )
    ),
    IF(BN404&lt;&gt;"",
        IF(INT('Data Sheet'!$A$19)=INT('Data Sheet'!$B$19),
            --(INT('Data Sheet'!$A$19) &amp; "." &amp; RIGHT(BN404,3)),
            IF(AND((--(INT('Data Sheet'!$A$19) &amp; "." &amp; RIGHT(BN404,3))&gt;=--('Data Sheet'!$A$19)), (--(INT('Data Sheet'!$A$19) &amp; "." &amp; RIGHT(BN404,3))&lt;=--('Data Sheet'!$B$19))),
                --(INT('Data Sheet'!$A$19) &amp; "." &amp; RIGHT(BN404,3)),
                --(INT('Data Sheet'!$B$19) &amp; "." &amp; RIGHT(BN404,3))
            )
        ),
        "OK"
    )
)</f>
        <v>OK</v>
      </c>
      <c r="P404" s="23" t="str">
        <f>IF(BR404&lt;&gt;"",
    IF(INT('Data Sheet'!$A$19)=INT('Data Sheet'!$B$15),
        --(INT('Data Sheet'!$A$15) &amp; "." &amp; BR404),
        IF(AND((--(INT('Data Sheet'!$A$15) &amp; "." &amp; BR404)&gt;=--('Data Sheet'!$A$15)), (--(INT('Data Sheet'!$A$15) &amp; "." &amp; BR404)&lt;=--('Data Sheet'!$B$15))),
            --(INT('Data Sheet'!$A$15) &amp; "." &amp; BR404),
            --(INT('Data Sheet'!$B$15) &amp; "." &amp; BR404)
        )
    ),
    IF(BQ404&lt;&gt;"",
        IF(INT('Data Sheet'!$A$15)=INT('Data Sheet'!$B$15),
            --(INT('Data Sheet'!$A$15) &amp; "." &amp; LEFT(BQ404,3)),
            IF(AND((--(INT('Data Sheet'!$A$15) &amp; "." &amp; LEFT(BQ404,3))&gt;=--('Data Sheet'!$A$15)), (--(INT('Data Sheet'!$A$15) &amp; "." &amp; LEFT(BQ404,3))&lt;=--('Data Sheet'!$B$15))),
                --(INT('Data Sheet'!$A$15) &amp; "." &amp; LEFT(BQ404,3)),
                --(INT('Data Sheet'!$B$15) &amp; "." &amp; LEFT(BQ404,3))
            )
        ),
        "OK"
    )
)</f>
        <v>OK</v>
      </c>
      <c r="Q404" s="23" t="str">
        <f>IF(BS404&lt;&gt;"",
    IF(INT('Data Sheet'!$A$19)=INT('Data Sheet'!$B$15),
        --(INT('Data Sheet'!$A$15) &amp; "." &amp; BS404),
        IF(AND((--(INT('Data Sheet'!$A$15) &amp; "." &amp; BS404)&gt;=--('Data Sheet'!$A$15)), (--(INT('Data Sheet'!$A$15) &amp; "." &amp; BS404)&lt;=--('Data Sheet'!$B$15))),
            --(INT('Data Sheet'!$A$15) &amp; "." &amp; BS404),
            --(INT('Data Sheet'!$B$15) &amp; "." &amp; BS404)
        )
    ),
    IF(BQ404&lt;&gt;"",
        IF(INT('Data Sheet'!$A$15)=INT('Data Sheet'!$B$15),
            --(INT('Data Sheet'!$A$15) &amp; "." &amp; RIGHT(BQ404,3)),
            IF(AND((--(INT('Data Sheet'!$A$15) &amp; "." &amp; RIGHT(BQ404,3))&gt;=--('Data Sheet'!$A$15)), (--(INT('Data Sheet'!$A$15) &amp; "." &amp; RIGHT(BQ404,3))&lt;=--('Data Sheet'!$B$15))),
                --(INT('Data Sheet'!$A$15) &amp; "." &amp; RIGHT(BQ404,3)),
                --(INT('Data Sheet'!$B$15) &amp; "." &amp; RIGHT(BQ404,3))
            )
        ),
        "OK"
    )
)</f>
        <v>OK</v>
      </c>
      <c r="R404" s="19"/>
      <c r="S404" s="19"/>
      <c r="T404" s="19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1"/>
      <c r="AU404" s="21"/>
      <c r="AV404" s="21"/>
      <c r="AW404" s="22"/>
      <c r="AX404" s="99"/>
      <c r="AY404" s="20"/>
      <c r="AZ404" s="20"/>
      <c r="BA404" s="22"/>
      <c r="BB404">
        <v>396</v>
      </c>
      <c r="BC404" s="80"/>
      <c r="BD404" s="80"/>
      <c r="BE404" s="80"/>
      <c r="BF404" s="80"/>
      <c r="BG404" s="32" t="str">
        <f t="shared" si="70"/>
        <v/>
      </c>
      <c r="BH404" s="78">
        <f t="shared" si="68"/>
        <v>0</v>
      </c>
      <c r="BI404" s="2">
        <f t="shared" si="71"/>
        <v>0</v>
      </c>
      <c r="BJ404" s="2">
        <f t="shared" si="72"/>
        <v>0</v>
      </c>
      <c r="BK404" s="2">
        <f t="shared" si="69"/>
        <v>0</v>
      </c>
    </row>
    <row r="405" spans="2:63" ht="15" customHeight="1" x14ac:dyDescent="0.25">
      <c r="B405" s="14">
        <v>397</v>
      </c>
      <c r="C405" s="95" t="str">
        <f t="shared" si="73"/>
        <v/>
      </c>
      <c r="D405" s="15" t="str">
        <f t="shared" si="78"/>
        <v>OK</v>
      </c>
      <c r="E405" s="16" t="e">
        <f>VLOOKUP('Data Sheet'!$B$8,'Data Sheet'!$I$2:$J$9,2,FALSE)</f>
        <v>#N/A</v>
      </c>
      <c r="F405" s="16" t="str">
        <f t="shared" si="74"/>
        <v/>
      </c>
      <c r="G405" s="103">
        <f t="shared" si="75"/>
        <v>0</v>
      </c>
      <c r="H405" s="17" t="s">
        <v>26</v>
      </c>
      <c r="I405" s="17" t="s">
        <v>26</v>
      </c>
      <c r="J405" s="17" t="str">
        <f>IF('Data Sheet'!$B$9="NC-50","N/A","OK")</f>
        <v>OK</v>
      </c>
      <c r="K405" s="17" t="str">
        <f>IF('Data Sheet'!$B$9="NC-50","N/A","OK")</f>
        <v>OK</v>
      </c>
      <c r="L405" s="17" t="str">
        <f t="shared" si="76"/>
        <v>OK</v>
      </c>
      <c r="M405" s="17" t="str">
        <f t="shared" si="77"/>
        <v>OK</v>
      </c>
      <c r="N405" s="18" t="str">
        <f>IF(BO405&lt;&gt;"",
    IF(INT('Data Sheet'!$A$19)=INT('Data Sheet'!$B$19),
        --(INT('Data Sheet'!$A$19) &amp; "." &amp; BO405),
        IF(AND((--(INT('Data Sheet'!$A$19) &amp; "." &amp; BO405)&gt;=--('Data Sheet'!$A$19)), (--(INT('Data Sheet'!$A$19) &amp; "." &amp; BO405)&lt;=--('Data Sheet'!$B$19))),
            --(INT('Data Sheet'!$A$19) &amp; "." &amp; BO405),
            --(INT('Data Sheet'!$B$19) &amp; "." &amp; BO405)
        )
    ),
    IF(BN405&lt;&gt;"",
        IF(INT('Data Sheet'!$A$19)=INT('Data Sheet'!$B$19),
            --(INT('Data Sheet'!$A$19) &amp; "." &amp; LEFT(BN405,3)),
            IF(AND((--(INT('Data Sheet'!$A$19) &amp; "." &amp; LEFT(BN405,3))&gt;=--('Data Sheet'!$A$19)), (--(INT('Data Sheet'!$A$19) &amp; "." &amp; LEFT(BN405,3))&lt;=--('Data Sheet'!$B$19))),
                --(INT('Data Sheet'!$A$19) &amp; "." &amp; LEFT(BN405,3)),
                --(INT('Data Sheet'!$B$19) &amp; "." &amp; LEFT(BN405,3))
            )
        ),
        "OK"
    )
)</f>
        <v>OK</v>
      </c>
      <c r="O405" s="23" t="str">
        <f>IF(BP405&lt;&gt;"",
    IF(INT('Data Sheet'!$A$19)=INT('Data Sheet'!$B$19),
        --(INT('Data Sheet'!$A$19) &amp; "." &amp; BP405),
        IF(AND((--(INT('Data Sheet'!$A$19) &amp; "." &amp; BP405)&gt;=--('Data Sheet'!$A$19)), (--(INT('Data Sheet'!$A$19) &amp; "." &amp; BP405)&lt;=--('Data Sheet'!$B$19))),
            --(INT('Data Sheet'!$A$19) &amp; "." &amp; BP405),
            --(INT('Data Sheet'!$B$19) &amp; "." &amp; BP405)
        )
    ),
    IF(BN405&lt;&gt;"",
        IF(INT('Data Sheet'!$A$19)=INT('Data Sheet'!$B$19),
            --(INT('Data Sheet'!$A$19) &amp; "." &amp; RIGHT(BN405,3)),
            IF(AND((--(INT('Data Sheet'!$A$19) &amp; "." &amp; RIGHT(BN405,3))&gt;=--('Data Sheet'!$A$19)), (--(INT('Data Sheet'!$A$19) &amp; "." &amp; RIGHT(BN405,3))&lt;=--('Data Sheet'!$B$19))),
                --(INT('Data Sheet'!$A$19) &amp; "." &amp; RIGHT(BN405,3)),
                --(INT('Data Sheet'!$B$19) &amp; "." &amp; RIGHT(BN405,3))
            )
        ),
        "OK"
    )
)</f>
        <v>OK</v>
      </c>
      <c r="P405" s="23" t="str">
        <f>IF(BR405&lt;&gt;"",
    IF(INT('Data Sheet'!$A$19)=INT('Data Sheet'!$B$15),
        --(INT('Data Sheet'!$A$15) &amp; "." &amp; BR405),
        IF(AND((--(INT('Data Sheet'!$A$15) &amp; "." &amp; BR405)&gt;=--('Data Sheet'!$A$15)), (--(INT('Data Sheet'!$A$15) &amp; "." &amp; BR405)&lt;=--('Data Sheet'!$B$15))),
            --(INT('Data Sheet'!$A$15) &amp; "." &amp; BR405),
            --(INT('Data Sheet'!$B$15) &amp; "." &amp; BR405)
        )
    ),
    IF(BQ405&lt;&gt;"",
        IF(INT('Data Sheet'!$A$15)=INT('Data Sheet'!$B$15),
            --(INT('Data Sheet'!$A$15) &amp; "." &amp; LEFT(BQ405,3)),
            IF(AND((--(INT('Data Sheet'!$A$15) &amp; "." &amp; LEFT(BQ405,3))&gt;=--('Data Sheet'!$A$15)), (--(INT('Data Sheet'!$A$15) &amp; "." &amp; LEFT(BQ405,3))&lt;=--('Data Sheet'!$B$15))),
                --(INT('Data Sheet'!$A$15) &amp; "." &amp; LEFT(BQ405,3)),
                --(INT('Data Sheet'!$B$15) &amp; "." &amp; LEFT(BQ405,3))
            )
        ),
        "OK"
    )
)</f>
        <v>OK</v>
      </c>
      <c r="Q405" s="23" t="str">
        <f>IF(BS405&lt;&gt;"",
    IF(INT('Data Sheet'!$A$19)=INT('Data Sheet'!$B$15),
        --(INT('Data Sheet'!$A$15) &amp; "." &amp; BS405),
        IF(AND((--(INT('Data Sheet'!$A$15) &amp; "." &amp; BS405)&gt;=--('Data Sheet'!$A$15)), (--(INT('Data Sheet'!$A$15) &amp; "." &amp; BS405)&lt;=--('Data Sheet'!$B$15))),
            --(INT('Data Sheet'!$A$15) &amp; "." &amp; BS405),
            --(INT('Data Sheet'!$B$15) &amp; "." &amp; BS405)
        )
    ),
    IF(BQ405&lt;&gt;"",
        IF(INT('Data Sheet'!$A$15)=INT('Data Sheet'!$B$15),
            --(INT('Data Sheet'!$A$15) &amp; "." &amp; RIGHT(BQ405,3)),
            IF(AND((--(INT('Data Sheet'!$A$15) &amp; "." &amp; RIGHT(BQ405,3))&gt;=--('Data Sheet'!$A$15)), (--(INT('Data Sheet'!$A$15) &amp; "." &amp; RIGHT(BQ405,3))&lt;=--('Data Sheet'!$B$15))),
                --(INT('Data Sheet'!$A$15) &amp; "." &amp; RIGHT(BQ405,3)),
                --(INT('Data Sheet'!$B$15) &amp; "." &amp; RIGHT(BQ405,3))
            )
        ),
        "OK"
    )
)</f>
        <v>OK</v>
      </c>
      <c r="R405" s="19"/>
      <c r="S405" s="19"/>
      <c r="T405" s="19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1"/>
      <c r="AU405" s="21"/>
      <c r="AV405" s="21"/>
      <c r="AW405" s="22"/>
      <c r="AX405" s="99"/>
      <c r="AY405" s="20"/>
      <c r="AZ405" s="20"/>
      <c r="BA405" s="22"/>
      <c r="BB405">
        <v>397</v>
      </c>
      <c r="BC405" s="80"/>
      <c r="BD405" s="80"/>
      <c r="BE405" s="80"/>
      <c r="BF405" s="80"/>
      <c r="BG405" s="32" t="str">
        <f t="shared" si="70"/>
        <v/>
      </c>
      <c r="BH405" s="78">
        <f t="shared" si="68"/>
        <v>0</v>
      </c>
      <c r="BI405" s="2">
        <f t="shared" si="71"/>
        <v>0</v>
      </c>
      <c r="BJ405" s="2">
        <f t="shared" si="72"/>
        <v>0</v>
      </c>
      <c r="BK405" s="2">
        <f t="shared" si="69"/>
        <v>0</v>
      </c>
    </row>
    <row r="406" spans="2:63" ht="15" customHeight="1" x14ac:dyDescent="0.25">
      <c r="B406" s="14">
        <v>398</v>
      </c>
      <c r="C406" s="95" t="str">
        <f t="shared" si="73"/>
        <v/>
      </c>
      <c r="D406" s="15" t="str">
        <f t="shared" si="78"/>
        <v>OK</v>
      </c>
      <c r="E406" s="16" t="e">
        <f>VLOOKUP('Data Sheet'!$B$8,'Data Sheet'!$I$2:$J$9,2,FALSE)</f>
        <v>#N/A</v>
      </c>
      <c r="F406" s="16" t="str">
        <f t="shared" si="74"/>
        <v/>
      </c>
      <c r="G406" s="103">
        <f t="shared" si="75"/>
        <v>0</v>
      </c>
      <c r="H406" s="17" t="s">
        <v>26</v>
      </c>
      <c r="I406" s="17" t="s">
        <v>26</v>
      </c>
      <c r="J406" s="17" t="str">
        <f>IF('Data Sheet'!$B$9="NC-50","N/A","OK")</f>
        <v>OK</v>
      </c>
      <c r="K406" s="17" t="str">
        <f>IF('Data Sheet'!$B$9="NC-50","N/A","OK")</f>
        <v>OK</v>
      </c>
      <c r="L406" s="17" t="str">
        <f t="shared" si="76"/>
        <v>OK</v>
      </c>
      <c r="M406" s="17" t="str">
        <f t="shared" si="77"/>
        <v>OK</v>
      </c>
      <c r="N406" s="18" t="str">
        <f>IF(BO406&lt;&gt;"",
    IF(INT('Data Sheet'!$A$19)=INT('Data Sheet'!$B$19),
        --(INT('Data Sheet'!$A$19) &amp; "." &amp; BO406),
        IF(AND((--(INT('Data Sheet'!$A$19) &amp; "." &amp; BO406)&gt;=--('Data Sheet'!$A$19)), (--(INT('Data Sheet'!$A$19) &amp; "." &amp; BO406)&lt;=--('Data Sheet'!$B$19))),
            --(INT('Data Sheet'!$A$19) &amp; "." &amp; BO406),
            --(INT('Data Sheet'!$B$19) &amp; "." &amp; BO406)
        )
    ),
    IF(BN406&lt;&gt;"",
        IF(INT('Data Sheet'!$A$19)=INT('Data Sheet'!$B$19),
            --(INT('Data Sheet'!$A$19) &amp; "." &amp; LEFT(BN406,3)),
            IF(AND((--(INT('Data Sheet'!$A$19) &amp; "." &amp; LEFT(BN406,3))&gt;=--('Data Sheet'!$A$19)), (--(INT('Data Sheet'!$A$19) &amp; "." &amp; LEFT(BN406,3))&lt;=--('Data Sheet'!$B$19))),
                --(INT('Data Sheet'!$A$19) &amp; "." &amp; LEFT(BN406,3)),
                --(INT('Data Sheet'!$B$19) &amp; "." &amp; LEFT(BN406,3))
            )
        ),
        "OK"
    )
)</f>
        <v>OK</v>
      </c>
      <c r="O406" s="23" t="str">
        <f>IF(BP406&lt;&gt;"",
    IF(INT('Data Sheet'!$A$19)=INT('Data Sheet'!$B$19),
        --(INT('Data Sheet'!$A$19) &amp; "." &amp; BP406),
        IF(AND((--(INT('Data Sheet'!$A$19) &amp; "." &amp; BP406)&gt;=--('Data Sheet'!$A$19)), (--(INT('Data Sheet'!$A$19) &amp; "." &amp; BP406)&lt;=--('Data Sheet'!$B$19))),
            --(INT('Data Sheet'!$A$19) &amp; "." &amp; BP406),
            --(INT('Data Sheet'!$B$19) &amp; "." &amp; BP406)
        )
    ),
    IF(BN406&lt;&gt;"",
        IF(INT('Data Sheet'!$A$19)=INT('Data Sheet'!$B$19),
            --(INT('Data Sheet'!$A$19) &amp; "." &amp; RIGHT(BN406,3)),
            IF(AND((--(INT('Data Sheet'!$A$19) &amp; "." &amp; RIGHT(BN406,3))&gt;=--('Data Sheet'!$A$19)), (--(INT('Data Sheet'!$A$19) &amp; "." &amp; RIGHT(BN406,3))&lt;=--('Data Sheet'!$B$19))),
                --(INT('Data Sheet'!$A$19) &amp; "." &amp; RIGHT(BN406,3)),
                --(INT('Data Sheet'!$B$19) &amp; "." &amp; RIGHT(BN406,3))
            )
        ),
        "OK"
    )
)</f>
        <v>OK</v>
      </c>
      <c r="P406" s="23" t="str">
        <f>IF(BR406&lt;&gt;"",
    IF(INT('Data Sheet'!$A$19)=INT('Data Sheet'!$B$15),
        --(INT('Data Sheet'!$A$15) &amp; "." &amp; BR406),
        IF(AND((--(INT('Data Sheet'!$A$15) &amp; "." &amp; BR406)&gt;=--('Data Sheet'!$A$15)), (--(INT('Data Sheet'!$A$15) &amp; "." &amp; BR406)&lt;=--('Data Sheet'!$B$15))),
            --(INT('Data Sheet'!$A$15) &amp; "." &amp; BR406),
            --(INT('Data Sheet'!$B$15) &amp; "." &amp; BR406)
        )
    ),
    IF(BQ406&lt;&gt;"",
        IF(INT('Data Sheet'!$A$15)=INT('Data Sheet'!$B$15),
            --(INT('Data Sheet'!$A$15) &amp; "." &amp; LEFT(BQ406,3)),
            IF(AND((--(INT('Data Sheet'!$A$15) &amp; "." &amp; LEFT(BQ406,3))&gt;=--('Data Sheet'!$A$15)), (--(INT('Data Sheet'!$A$15) &amp; "." &amp; LEFT(BQ406,3))&lt;=--('Data Sheet'!$B$15))),
                --(INT('Data Sheet'!$A$15) &amp; "." &amp; LEFT(BQ406,3)),
                --(INT('Data Sheet'!$B$15) &amp; "." &amp; LEFT(BQ406,3))
            )
        ),
        "OK"
    )
)</f>
        <v>OK</v>
      </c>
      <c r="Q406" s="23" t="str">
        <f>IF(BS406&lt;&gt;"",
    IF(INT('Data Sheet'!$A$19)=INT('Data Sheet'!$B$15),
        --(INT('Data Sheet'!$A$15) &amp; "." &amp; BS406),
        IF(AND((--(INT('Data Sheet'!$A$15) &amp; "." &amp; BS406)&gt;=--('Data Sheet'!$A$15)), (--(INT('Data Sheet'!$A$15) &amp; "." &amp; BS406)&lt;=--('Data Sheet'!$B$15))),
            --(INT('Data Sheet'!$A$15) &amp; "." &amp; BS406),
            --(INT('Data Sheet'!$B$15) &amp; "." &amp; BS406)
        )
    ),
    IF(BQ406&lt;&gt;"",
        IF(INT('Data Sheet'!$A$15)=INT('Data Sheet'!$B$15),
            --(INT('Data Sheet'!$A$15) &amp; "." &amp; RIGHT(BQ406,3)),
            IF(AND((--(INT('Data Sheet'!$A$15) &amp; "." &amp; RIGHT(BQ406,3))&gt;=--('Data Sheet'!$A$15)), (--(INT('Data Sheet'!$A$15) &amp; "." &amp; RIGHT(BQ406,3))&lt;=--('Data Sheet'!$B$15))),
                --(INT('Data Sheet'!$A$15) &amp; "." &amp; RIGHT(BQ406,3)),
                --(INT('Data Sheet'!$B$15) &amp; "." &amp; RIGHT(BQ406,3))
            )
        ),
        "OK"
    )
)</f>
        <v>OK</v>
      </c>
      <c r="R406" s="19"/>
      <c r="S406" s="19"/>
      <c r="T406" s="19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1"/>
      <c r="AU406" s="21"/>
      <c r="AV406" s="21"/>
      <c r="AW406" s="22"/>
      <c r="AX406" s="99"/>
      <c r="AY406" s="20"/>
      <c r="AZ406" s="20"/>
      <c r="BA406" s="22"/>
      <c r="BB406">
        <v>398</v>
      </c>
      <c r="BC406" s="80"/>
      <c r="BD406" s="80"/>
      <c r="BE406" s="80"/>
      <c r="BF406" s="80"/>
      <c r="BG406" s="32" t="str">
        <f t="shared" si="70"/>
        <v/>
      </c>
      <c r="BH406" s="78">
        <f t="shared" si="68"/>
        <v>0</v>
      </c>
      <c r="BI406" s="2">
        <f t="shared" si="71"/>
        <v>0</v>
      </c>
      <c r="BJ406" s="2">
        <f t="shared" si="72"/>
        <v>0</v>
      </c>
      <c r="BK406" s="2">
        <f t="shared" si="69"/>
        <v>0</v>
      </c>
    </row>
    <row r="407" spans="2:63" ht="15" customHeight="1" x14ac:dyDescent="0.25">
      <c r="B407" s="14">
        <v>399</v>
      </c>
      <c r="C407" s="95" t="str">
        <f t="shared" si="73"/>
        <v/>
      </c>
      <c r="D407" s="15" t="str">
        <f t="shared" si="78"/>
        <v>OK</v>
      </c>
      <c r="E407" s="16" t="e">
        <f>VLOOKUP('Data Sheet'!$B$8,'Data Sheet'!$I$2:$J$9,2,FALSE)</f>
        <v>#N/A</v>
      </c>
      <c r="F407" s="16" t="str">
        <f t="shared" si="74"/>
        <v/>
      </c>
      <c r="G407" s="103">
        <f t="shared" si="75"/>
        <v>0</v>
      </c>
      <c r="H407" s="17" t="s">
        <v>26</v>
      </c>
      <c r="I407" s="17" t="s">
        <v>26</v>
      </c>
      <c r="J407" s="17" t="str">
        <f>IF('Data Sheet'!$B$9="NC-50","N/A","OK")</f>
        <v>OK</v>
      </c>
      <c r="K407" s="17" t="str">
        <f>IF('Data Sheet'!$B$9="NC-50","N/A","OK")</f>
        <v>OK</v>
      </c>
      <c r="L407" s="17" t="str">
        <f t="shared" si="76"/>
        <v>OK</v>
      </c>
      <c r="M407" s="17" t="str">
        <f t="shared" si="77"/>
        <v>OK</v>
      </c>
      <c r="N407" s="18" t="str">
        <f>IF(BO407&lt;&gt;"",
    IF(INT('Data Sheet'!$A$19)=INT('Data Sheet'!$B$19),
        --(INT('Data Sheet'!$A$19) &amp; "." &amp; BO407),
        IF(AND((--(INT('Data Sheet'!$A$19) &amp; "." &amp; BO407)&gt;=--('Data Sheet'!$A$19)), (--(INT('Data Sheet'!$A$19) &amp; "." &amp; BO407)&lt;=--('Data Sheet'!$B$19))),
            --(INT('Data Sheet'!$A$19) &amp; "." &amp; BO407),
            --(INT('Data Sheet'!$B$19) &amp; "." &amp; BO407)
        )
    ),
    IF(BN407&lt;&gt;"",
        IF(INT('Data Sheet'!$A$19)=INT('Data Sheet'!$B$19),
            --(INT('Data Sheet'!$A$19) &amp; "." &amp; LEFT(BN407,3)),
            IF(AND((--(INT('Data Sheet'!$A$19) &amp; "." &amp; LEFT(BN407,3))&gt;=--('Data Sheet'!$A$19)), (--(INT('Data Sheet'!$A$19) &amp; "." &amp; LEFT(BN407,3))&lt;=--('Data Sheet'!$B$19))),
                --(INT('Data Sheet'!$A$19) &amp; "." &amp; LEFT(BN407,3)),
                --(INT('Data Sheet'!$B$19) &amp; "." &amp; LEFT(BN407,3))
            )
        ),
        "OK"
    )
)</f>
        <v>OK</v>
      </c>
      <c r="O407" s="23" t="str">
        <f>IF(BP407&lt;&gt;"",
    IF(INT('Data Sheet'!$A$19)=INT('Data Sheet'!$B$19),
        --(INT('Data Sheet'!$A$19) &amp; "." &amp; BP407),
        IF(AND((--(INT('Data Sheet'!$A$19) &amp; "." &amp; BP407)&gt;=--('Data Sheet'!$A$19)), (--(INT('Data Sheet'!$A$19) &amp; "." &amp; BP407)&lt;=--('Data Sheet'!$B$19))),
            --(INT('Data Sheet'!$A$19) &amp; "." &amp; BP407),
            --(INT('Data Sheet'!$B$19) &amp; "." &amp; BP407)
        )
    ),
    IF(BN407&lt;&gt;"",
        IF(INT('Data Sheet'!$A$19)=INT('Data Sheet'!$B$19),
            --(INT('Data Sheet'!$A$19) &amp; "." &amp; RIGHT(BN407,3)),
            IF(AND((--(INT('Data Sheet'!$A$19) &amp; "." &amp; RIGHT(BN407,3))&gt;=--('Data Sheet'!$A$19)), (--(INT('Data Sheet'!$A$19) &amp; "." &amp; RIGHT(BN407,3))&lt;=--('Data Sheet'!$B$19))),
                --(INT('Data Sheet'!$A$19) &amp; "." &amp; RIGHT(BN407,3)),
                --(INT('Data Sheet'!$B$19) &amp; "." &amp; RIGHT(BN407,3))
            )
        ),
        "OK"
    )
)</f>
        <v>OK</v>
      </c>
      <c r="P407" s="23" t="str">
        <f>IF(BR407&lt;&gt;"",
    IF(INT('Data Sheet'!$A$19)=INT('Data Sheet'!$B$15),
        --(INT('Data Sheet'!$A$15) &amp; "." &amp; BR407),
        IF(AND((--(INT('Data Sheet'!$A$15) &amp; "." &amp; BR407)&gt;=--('Data Sheet'!$A$15)), (--(INT('Data Sheet'!$A$15) &amp; "." &amp; BR407)&lt;=--('Data Sheet'!$B$15))),
            --(INT('Data Sheet'!$A$15) &amp; "." &amp; BR407),
            --(INT('Data Sheet'!$B$15) &amp; "." &amp; BR407)
        )
    ),
    IF(BQ407&lt;&gt;"",
        IF(INT('Data Sheet'!$A$15)=INT('Data Sheet'!$B$15),
            --(INT('Data Sheet'!$A$15) &amp; "." &amp; LEFT(BQ407,3)),
            IF(AND((--(INT('Data Sheet'!$A$15) &amp; "." &amp; LEFT(BQ407,3))&gt;=--('Data Sheet'!$A$15)), (--(INT('Data Sheet'!$A$15) &amp; "." &amp; LEFT(BQ407,3))&lt;=--('Data Sheet'!$B$15))),
                --(INT('Data Sheet'!$A$15) &amp; "." &amp; LEFT(BQ407,3)),
                --(INT('Data Sheet'!$B$15) &amp; "." &amp; LEFT(BQ407,3))
            )
        ),
        "OK"
    )
)</f>
        <v>OK</v>
      </c>
      <c r="Q407" s="23" t="str">
        <f>IF(BS407&lt;&gt;"",
    IF(INT('Data Sheet'!$A$19)=INT('Data Sheet'!$B$15),
        --(INT('Data Sheet'!$A$15) &amp; "." &amp; BS407),
        IF(AND((--(INT('Data Sheet'!$A$15) &amp; "." &amp; BS407)&gt;=--('Data Sheet'!$A$15)), (--(INT('Data Sheet'!$A$15) &amp; "." &amp; BS407)&lt;=--('Data Sheet'!$B$15))),
            --(INT('Data Sheet'!$A$15) &amp; "." &amp; BS407),
            --(INT('Data Sheet'!$B$15) &amp; "." &amp; BS407)
        )
    ),
    IF(BQ407&lt;&gt;"",
        IF(INT('Data Sheet'!$A$15)=INT('Data Sheet'!$B$15),
            --(INT('Data Sheet'!$A$15) &amp; "." &amp; RIGHT(BQ407,3)),
            IF(AND((--(INT('Data Sheet'!$A$15) &amp; "." &amp; RIGHT(BQ407,3))&gt;=--('Data Sheet'!$A$15)), (--(INT('Data Sheet'!$A$15) &amp; "." &amp; RIGHT(BQ407,3))&lt;=--('Data Sheet'!$B$15))),
                --(INT('Data Sheet'!$A$15) &amp; "." &amp; RIGHT(BQ407,3)),
                --(INT('Data Sheet'!$B$15) &amp; "." &amp; RIGHT(BQ407,3))
            )
        ),
        "OK"
    )
)</f>
        <v>OK</v>
      </c>
      <c r="R407" s="19"/>
      <c r="S407" s="19"/>
      <c r="T407" s="19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1"/>
      <c r="AU407" s="21"/>
      <c r="AV407" s="21"/>
      <c r="AW407" s="22"/>
      <c r="AX407" s="99"/>
      <c r="AY407" s="20"/>
      <c r="AZ407" s="20"/>
      <c r="BA407" s="22"/>
      <c r="BB407">
        <v>399</v>
      </c>
      <c r="BC407" s="80"/>
      <c r="BD407" s="80"/>
      <c r="BE407" s="80"/>
      <c r="BF407" s="80"/>
      <c r="BG407" s="32" t="str">
        <f t="shared" si="70"/>
        <v/>
      </c>
      <c r="BH407" s="78">
        <f t="shared" si="68"/>
        <v>0</v>
      </c>
      <c r="BI407" s="2">
        <f t="shared" si="71"/>
        <v>0</v>
      </c>
      <c r="BJ407" s="2">
        <f t="shared" si="72"/>
        <v>0</v>
      </c>
      <c r="BK407" s="2">
        <f t="shared" si="69"/>
        <v>0</v>
      </c>
    </row>
    <row r="408" spans="2:63" ht="15" customHeight="1" x14ac:dyDescent="0.25">
      <c r="B408" s="14">
        <v>400</v>
      </c>
      <c r="C408" s="95" t="str">
        <f t="shared" si="73"/>
        <v/>
      </c>
      <c r="D408" s="15" t="str">
        <f t="shared" si="78"/>
        <v>OK</v>
      </c>
      <c r="E408" s="16" t="e">
        <f>VLOOKUP('Data Sheet'!$B$8,'Data Sheet'!$I$2:$J$9,2,FALSE)</f>
        <v>#N/A</v>
      </c>
      <c r="F408" s="16" t="str">
        <f t="shared" si="74"/>
        <v/>
      </c>
      <c r="G408" s="103">
        <f t="shared" si="75"/>
        <v>0</v>
      </c>
      <c r="H408" s="17" t="s">
        <v>26</v>
      </c>
      <c r="I408" s="17" t="s">
        <v>26</v>
      </c>
      <c r="J408" s="17" t="str">
        <f>IF('Data Sheet'!$B$9="NC-50","N/A","OK")</f>
        <v>OK</v>
      </c>
      <c r="K408" s="17" t="str">
        <f>IF('Data Sheet'!$B$9="NC-50","N/A","OK")</f>
        <v>OK</v>
      </c>
      <c r="L408" s="17" t="str">
        <f t="shared" si="76"/>
        <v>OK</v>
      </c>
      <c r="M408" s="17" t="str">
        <f t="shared" si="77"/>
        <v>OK</v>
      </c>
      <c r="N408" s="18" t="str">
        <f>IF(BO408&lt;&gt;"",
    IF(INT('Data Sheet'!$A$19)=INT('Data Sheet'!$B$19),
        --(INT('Data Sheet'!$A$19) &amp; "." &amp; BO408),
        IF(AND((--(INT('Data Sheet'!$A$19) &amp; "." &amp; BO408)&gt;=--('Data Sheet'!$A$19)), (--(INT('Data Sheet'!$A$19) &amp; "." &amp; BO408)&lt;=--('Data Sheet'!$B$19))),
            --(INT('Data Sheet'!$A$19) &amp; "." &amp; BO408),
            --(INT('Data Sheet'!$B$19) &amp; "." &amp; BO408)
        )
    ),
    IF(BN408&lt;&gt;"",
        IF(INT('Data Sheet'!$A$19)=INT('Data Sheet'!$B$19),
            --(INT('Data Sheet'!$A$19) &amp; "." &amp; LEFT(BN408,3)),
            IF(AND((--(INT('Data Sheet'!$A$19) &amp; "." &amp; LEFT(BN408,3))&gt;=--('Data Sheet'!$A$19)), (--(INT('Data Sheet'!$A$19) &amp; "." &amp; LEFT(BN408,3))&lt;=--('Data Sheet'!$B$19))),
                --(INT('Data Sheet'!$A$19) &amp; "." &amp; LEFT(BN408,3)),
                --(INT('Data Sheet'!$B$19) &amp; "." &amp; LEFT(BN408,3))
            )
        ),
        "OK"
    )
)</f>
        <v>OK</v>
      </c>
      <c r="O408" s="23" t="str">
        <f>IF(BP408&lt;&gt;"",
    IF(INT('Data Sheet'!$A$19)=INT('Data Sheet'!$B$19),
        --(INT('Data Sheet'!$A$19) &amp; "." &amp; BP408),
        IF(AND((--(INT('Data Sheet'!$A$19) &amp; "." &amp; BP408)&gt;=--('Data Sheet'!$A$19)), (--(INT('Data Sheet'!$A$19) &amp; "." &amp; BP408)&lt;=--('Data Sheet'!$B$19))),
            --(INT('Data Sheet'!$A$19) &amp; "." &amp; BP408),
            --(INT('Data Sheet'!$B$19) &amp; "." &amp; BP408)
        )
    ),
    IF(BN408&lt;&gt;"",
        IF(INT('Data Sheet'!$A$19)=INT('Data Sheet'!$B$19),
            --(INT('Data Sheet'!$A$19) &amp; "." &amp; RIGHT(BN408,3)),
            IF(AND((--(INT('Data Sheet'!$A$19) &amp; "." &amp; RIGHT(BN408,3))&gt;=--('Data Sheet'!$A$19)), (--(INT('Data Sheet'!$A$19) &amp; "." &amp; RIGHT(BN408,3))&lt;=--('Data Sheet'!$B$19))),
                --(INT('Data Sheet'!$A$19) &amp; "." &amp; RIGHT(BN408,3)),
                --(INT('Data Sheet'!$B$19) &amp; "." &amp; RIGHT(BN408,3))
            )
        ),
        "OK"
    )
)</f>
        <v>OK</v>
      </c>
      <c r="P408" s="23" t="str">
        <f>IF(BR408&lt;&gt;"",
    IF(INT('Data Sheet'!$A$19)=INT('Data Sheet'!$B$15),
        --(INT('Data Sheet'!$A$15) &amp; "." &amp; BR408),
        IF(AND((--(INT('Data Sheet'!$A$15) &amp; "." &amp; BR408)&gt;=--('Data Sheet'!$A$15)), (--(INT('Data Sheet'!$A$15) &amp; "." &amp; BR408)&lt;=--('Data Sheet'!$B$15))),
            --(INT('Data Sheet'!$A$15) &amp; "." &amp; BR408),
            --(INT('Data Sheet'!$B$15) &amp; "." &amp; BR408)
        )
    ),
    IF(BQ408&lt;&gt;"",
        IF(INT('Data Sheet'!$A$15)=INT('Data Sheet'!$B$15),
            --(INT('Data Sheet'!$A$15) &amp; "." &amp; LEFT(BQ408,3)),
            IF(AND((--(INT('Data Sheet'!$A$15) &amp; "." &amp; LEFT(BQ408,3))&gt;=--('Data Sheet'!$A$15)), (--(INT('Data Sheet'!$A$15) &amp; "." &amp; LEFT(BQ408,3))&lt;=--('Data Sheet'!$B$15))),
                --(INT('Data Sheet'!$A$15) &amp; "." &amp; LEFT(BQ408,3)),
                --(INT('Data Sheet'!$B$15) &amp; "." &amp; LEFT(BQ408,3))
            )
        ),
        "OK"
    )
)</f>
        <v>OK</v>
      </c>
      <c r="Q408" s="23" t="str">
        <f>IF(BS408&lt;&gt;"",
    IF(INT('Data Sheet'!$A$19)=INT('Data Sheet'!$B$15),
        --(INT('Data Sheet'!$A$15) &amp; "." &amp; BS408),
        IF(AND((--(INT('Data Sheet'!$A$15) &amp; "." &amp; BS408)&gt;=--('Data Sheet'!$A$15)), (--(INT('Data Sheet'!$A$15) &amp; "." &amp; BS408)&lt;=--('Data Sheet'!$B$15))),
            --(INT('Data Sheet'!$A$15) &amp; "." &amp; BS408),
            --(INT('Data Sheet'!$B$15) &amp; "." &amp; BS408)
        )
    ),
    IF(BQ408&lt;&gt;"",
        IF(INT('Data Sheet'!$A$15)=INT('Data Sheet'!$B$15),
            --(INT('Data Sheet'!$A$15) &amp; "." &amp; RIGHT(BQ408,3)),
            IF(AND((--(INT('Data Sheet'!$A$15) &amp; "." &amp; RIGHT(BQ408,3))&gt;=--('Data Sheet'!$A$15)), (--(INT('Data Sheet'!$A$15) &amp; "." &amp; RIGHT(BQ408,3))&lt;=--('Data Sheet'!$B$15))),
                --(INT('Data Sheet'!$A$15) &amp; "." &amp; RIGHT(BQ408,3)),
                --(INT('Data Sheet'!$B$15) &amp; "." &amp; RIGHT(BQ408,3))
            )
        ),
        "OK"
    )
)</f>
        <v>OK</v>
      </c>
      <c r="R408" s="19"/>
      <c r="S408" s="19"/>
      <c r="T408" s="19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1"/>
      <c r="AU408" s="21"/>
      <c r="AV408" s="21"/>
      <c r="AW408" s="22"/>
      <c r="AX408" s="99"/>
      <c r="AY408" s="20"/>
      <c r="AZ408" s="20"/>
      <c r="BA408" s="22"/>
      <c r="BB408">
        <v>400</v>
      </c>
      <c r="BC408" s="80"/>
      <c r="BD408" s="80"/>
      <c r="BE408" s="80"/>
      <c r="BF408" s="80"/>
      <c r="BG408" s="32" t="str">
        <f t="shared" si="70"/>
        <v/>
      </c>
      <c r="BH408" s="78">
        <f t="shared" si="68"/>
        <v>0</v>
      </c>
      <c r="BI408" s="2">
        <f t="shared" si="71"/>
        <v>0</v>
      </c>
      <c r="BJ408" s="2">
        <f t="shared" si="72"/>
        <v>0</v>
      </c>
      <c r="BK408" s="2">
        <f t="shared" si="69"/>
        <v>0</v>
      </c>
    </row>
    <row r="409" spans="2:63" ht="15" customHeight="1" x14ac:dyDescent="0.25">
      <c r="B409" s="14">
        <v>401</v>
      </c>
      <c r="C409" s="95" t="str">
        <f t="shared" si="73"/>
        <v/>
      </c>
      <c r="D409" s="15" t="str">
        <f t="shared" si="78"/>
        <v>OK</v>
      </c>
      <c r="E409" s="16" t="e">
        <f>VLOOKUP('Data Sheet'!$B$8,'Data Sheet'!$I$2:$J$9,2,FALSE)</f>
        <v>#N/A</v>
      </c>
      <c r="F409" s="16" t="str">
        <f t="shared" si="74"/>
        <v/>
      </c>
      <c r="G409" s="103">
        <f t="shared" si="75"/>
        <v>0</v>
      </c>
      <c r="H409" s="17" t="s">
        <v>26</v>
      </c>
      <c r="I409" s="17" t="s">
        <v>26</v>
      </c>
      <c r="J409" s="17" t="str">
        <f>IF('Data Sheet'!$B$9="NC-50","N/A","OK")</f>
        <v>OK</v>
      </c>
      <c r="K409" s="17" t="str">
        <f>IF('Data Sheet'!$B$9="NC-50","N/A","OK")</f>
        <v>OK</v>
      </c>
      <c r="L409" s="17" t="str">
        <f t="shared" si="76"/>
        <v>OK</v>
      </c>
      <c r="M409" s="17" t="str">
        <f t="shared" si="77"/>
        <v>OK</v>
      </c>
      <c r="N409" s="18" t="str">
        <f>IF(BO409&lt;&gt;"",
    IF(INT('Data Sheet'!$A$19)=INT('Data Sheet'!$B$19),
        --(INT('Data Sheet'!$A$19) &amp; "." &amp; BO409),
        IF(AND((--(INT('Data Sheet'!$A$19) &amp; "." &amp; BO409)&gt;=--('Data Sheet'!$A$19)), (--(INT('Data Sheet'!$A$19) &amp; "." &amp; BO409)&lt;=--('Data Sheet'!$B$19))),
            --(INT('Data Sheet'!$A$19) &amp; "." &amp; BO409),
            --(INT('Data Sheet'!$B$19) &amp; "." &amp; BO409)
        )
    ),
    IF(BN409&lt;&gt;"",
        IF(INT('Data Sheet'!$A$19)=INT('Data Sheet'!$B$19),
            --(INT('Data Sheet'!$A$19) &amp; "." &amp; LEFT(BN409,3)),
            IF(AND((--(INT('Data Sheet'!$A$19) &amp; "." &amp; LEFT(BN409,3))&gt;=--('Data Sheet'!$A$19)), (--(INT('Data Sheet'!$A$19) &amp; "." &amp; LEFT(BN409,3))&lt;=--('Data Sheet'!$B$19))),
                --(INT('Data Sheet'!$A$19) &amp; "." &amp; LEFT(BN409,3)),
                --(INT('Data Sheet'!$B$19) &amp; "." &amp; LEFT(BN409,3))
            )
        ),
        "OK"
    )
)</f>
        <v>OK</v>
      </c>
      <c r="O409" s="23" t="str">
        <f>IF(BP409&lt;&gt;"",
    IF(INT('Data Sheet'!$A$19)=INT('Data Sheet'!$B$19),
        --(INT('Data Sheet'!$A$19) &amp; "." &amp; BP409),
        IF(AND((--(INT('Data Sheet'!$A$19) &amp; "." &amp; BP409)&gt;=--('Data Sheet'!$A$19)), (--(INT('Data Sheet'!$A$19) &amp; "." &amp; BP409)&lt;=--('Data Sheet'!$B$19))),
            --(INT('Data Sheet'!$A$19) &amp; "." &amp; BP409),
            --(INT('Data Sheet'!$B$19) &amp; "." &amp; BP409)
        )
    ),
    IF(BN409&lt;&gt;"",
        IF(INT('Data Sheet'!$A$19)=INT('Data Sheet'!$B$19),
            --(INT('Data Sheet'!$A$19) &amp; "." &amp; RIGHT(BN409,3)),
            IF(AND((--(INT('Data Sheet'!$A$19) &amp; "." &amp; RIGHT(BN409,3))&gt;=--('Data Sheet'!$A$19)), (--(INT('Data Sheet'!$A$19) &amp; "." &amp; RIGHT(BN409,3))&lt;=--('Data Sheet'!$B$19))),
                --(INT('Data Sheet'!$A$19) &amp; "." &amp; RIGHT(BN409,3)),
                --(INT('Data Sheet'!$B$19) &amp; "." &amp; RIGHT(BN409,3))
            )
        ),
        "OK"
    )
)</f>
        <v>OK</v>
      </c>
      <c r="P409" s="23" t="str">
        <f>IF(BR409&lt;&gt;"",
    IF(INT('Data Sheet'!$A$19)=INT('Data Sheet'!$B$15),
        --(INT('Data Sheet'!$A$15) &amp; "." &amp; BR409),
        IF(AND((--(INT('Data Sheet'!$A$15) &amp; "." &amp; BR409)&gt;=--('Data Sheet'!$A$15)), (--(INT('Data Sheet'!$A$15) &amp; "." &amp; BR409)&lt;=--('Data Sheet'!$B$15))),
            --(INT('Data Sheet'!$A$15) &amp; "." &amp; BR409),
            --(INT('Data Sheet'!$B$15) &amp; "." &amp; BR409)
        )
    ),
    IF(BQ409&lt;&gt;"",
        IF(INT('Data Sheet'!$A$15)=INT('Data Sheet'!$B$15),
            --(INT('Data Sheet'!$A$15) &amp; "." &amp; LEFT(BQ409,3)),
            IF(AND((--(INT('Data Sheet'!$A$15) &amp; "." &amp; LEFT(BQ409,3))&gt;=--('Data Sheet'!$A$15)), (--(INT('Data Sheet'!$A$15) &amp; "." &amp; LEFT(BQ409,3))&lt;=--('Data Sheet'!$B$15))),
                --(INT('Data Sheet'!$A$15) &amp; "." &amp; LEFT(BQ409,3)),
                --(INT('Data Sheet'!$B$15) &amp; "." &amp; LEFT(BQ409,3))
            )
        ),
        "OK"
    )
)</f>
        <v>OK</v>
      </c>
      <c r="Q409" s="23" t="str">
        <f>IF(BS409&lt;&gt;"",
    IF(INT('Data Sheet'!$A$19)=INT('Data Sheet'!$B$15),
        --(INT('Data Sheet'!$A$15) &amp; "." &amp; BS409),
        IF(AND((--(INT('Data Sheet'!$A$15) &amp; "." &amp; BS409)&gt;=--('Data Sheet'!$A$15)), (--(INT('Data Sheet'!$A$15) &amp; "." &amp; BS409)&lt;=--('Data Sheet'!$B$15))),
            --(INT('Data Sheet'!$A$15) &amp; "." &amp; BS409),
            --(INT('Data Sheet'!$B$15) &amp; "." &amp; BS409)
        )
    ),
    IF(BQ409&lt;&gt;"",
        IF(INT('Data Sheet'!$A$15)=INT('Data Sheet'!$B$15),
            --(INT('Data Sheet'!$A$15) &amp; "." &amp; RIGHT(BQ409,3)),
            IF(AND((--(INT('Data Sheet'!$A$15) &amp; "." &amp; RIGHT(BQ409,3))&gt;=--('Data Sheet'!$A$15)), (--(INT('Data Sheet'!$A$15) &amp; "." &amp; RIGHT(BQ409,3))&lt;=--('Data Sheet'!$B$15))),
                --(INT('Data Sheet'!$A$15) &amp; "." &amp; RIGHT(BQ409,3)),
                --(INT('Data Sheet'!$B$15) &amp; "." &amp; RIGHT(BQ409,3))
            )
        ),
        "OK"
    )
)</f>
        <v>OK</v>
      </c>
      <c r="R409" s="19"/>
      <c r="S409" s="19"/>
      <c r="T409" s="19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1"/>
      <c r="AU409" s="21"/>
      <c r="AV409" s="21"/>
      <c r="AW409" s="22"/>
      <c r="AX409" s="99"/>
      <c r="AY409" s="20"/>
      <c r="AZ409" s="20"/>
      <c r="BA409" s="22"/>
      <c r="BB409">
        <v>401</v>
      </c>
      <c r="BC409" s="80"/>
      <c r="BD409" s="80"/>
      <c r="BE409" s="80"/>
      <c r="BF409" s="80"/>
      <c r="BG409" s="32" t="str">
        <f t="shared" si="70"/>
        <v/>
      </c>
      <c r="BH409" s="78">
        <f t="shared" si="68"/>
        <v>0</v>
      </c>
      <c r="BI409" s="2">
        <f t="shared" si="71"/>
        <v>0</v>
      </c>
      <c r="BJ409" s="2">
        <f t="shared" si="72"/>
        <v>0</v>
      </c>
      <c r="BK409" s="2">
        <f t="shared" si="69"/>
        <v>0</v>
      </c>
    </row>
    <row r="410" spans="2:63" ht="15" customHeight="1" x14ac:dyDescent="0.25">
      <c r="B410" s="14">
        <v>402</v>
      </c>
      <c r="C410" s="95" t="str">
        <f t="shared" si="73"/>
        <v/>
      </c>
      <c r="D410" s="15" t="str">
        <f t="shared" si="78"/>
        <v>OK</v>
      </c>
      <c r="E410" s="16" t="e">
        <f>VLOOKUP('Data Sheet'!$B$8,'Data Sheet'!$I$2:$J$9,2,FALSE)</f>
        <v>#N/A</v>
      </c>
      <c r="F410" s="16" t="str">
        <f t="shared" si="74"/>
        <v/>
      </c>
      <c r="G410" s="103">
        <f t="shared" si="75"/>
        <v>0</v>
      </c>
      <c r="H410" s="17" t="s">
        <v>26</v>
      </c>
      <c r="I410" s="17" t="s">
        <v>26</v>
      </c>
      <c r="J410" s="17" t="str">
        <f>IF('Data Sheet'!$B$9="NC-50","N/A","OK")</f>
        <v>OK</v>
      </c>
      <c r="K410" s="17" t="str">
        <f>IF('Data Sheet'!$B$9="NC-50","N/A","OK")</f>
        <v>OK</v>
      </c>
      <c r="L410" s="17" t="str">
        <f t="shared" si="76"/>
        <v>OK</v>
      </c>
      <c r="M410" s="17" t="str">
        <f t="shared" si="77"/>
        <v>OK</v>
      </c>
      <c r="N410" s="18" t="str">
        <f>IF(BO410&lt;&gt;"",
    IF(INT('Data Sheet'!$A$19)=INT('Data Sheet'!$B$19),
        --(INT('Data Sheet'!$A$19) &amp; "." &amp; BO410),
        IF(AND((--(INT('Data Sheet'!$A$19) &amp; "." &amp; BO410)&gt;=--('Data Sheet'!$A$19)), (--(INT('Data Sheet'!$A$19) &amp; "." &amp; BO410)&lt;=--('Data Sheet'!$B$19))),
            --(INT('Data Sheet'!$A$19) &amp; "." &amp; BO410),
            --(INT('Data Sheet'!$B$19) &amp; "." &amp; BO410)
        )
    ),
    IF(BN410&lt;&gt;"",
        IF(INT('Data Sheet'!$A$19)=INT('Data Sheet'!$B$19),
            --(INT('Data Sheet'!$A$19) &amp; "." &amp; LEFT(BN410,3)),
            IF(AND((--(INT('Data Sheet'!$A$19) &amp; "." &amp; LEFT(BN410,3))&gt;=--('Data Sheet'!$A$19)), (--(INT('Data Sheet'!$A$19) &amp; "." &amp; LEFT(BN410,3))&lt;=--('Data Sheet'!$B$19))),
                --(INT('Data Sheet'!$A$19) &amp; "." &amp; LEFT(BN410,3)),
                --(INT('Data Sheet'!$B$19) &amp; "." &amp; LEFT(BN410,3))
            )
        ),
        "OK"
    )
)</f>
        <v>OK</v>
      </c>
      <c r="O410" s="23" t="str">
        <f>IF(BP410&lt;&gt;"",
    IF(INT('Data Sheet'!$A$19)=INT('Data Sheet'!$B$19),
        --(INT('Data Sheet'!$A$19) &amp; "." &amp; BP410),
        IF(AND((--(INT('Data Sheet'!$A$19) &amp; "." &amp; BP410)&gt;=--('Data Sheet'!$A$19)), (--(INT('Data Sheet'!$A$19) &amp; "." &amp; BP410)&lt;=--('Data Sheet'!$B$19))),
            --(INT('Data Sheet'!$A$19) &amp; "." &amp; BP410),
            --(INT('Data Sheet'!$B$19) &amp; "." &amp; BP410)
        )
    ),
    IF(BN410&lt;&gt;"",
        IF(INT('Data Sheet'!$A$19)=INT('Data Sheet'!$B$19),
            --(INT('Data Sheet'!$A$19) &amp; "." &amp; RIGHT(BN410,3)),
            IF(AND((--(INT('Data Sheet'!$A$19) &amp; "." &amp; RIGHT(BN410,3))&gt;=--('Data Sheet'!$A$19)), (--(INT('Data Sheet'!$A$19) &amp; "." &amp; RIGHT(BN410,3))&lt;=--('Data Sheet'!$B$19))),
                --(INT('Data Sheet'!$A$19) &amp; "." &amp; RIGHT(BN410,3)),
                --(INT('Data Sheet'!$B$19) &amp; "." &amp; RIGHT(BN410,3))
            )
        ),
        "OK"
    )
)</f>
        <v>OK</v>
      </c>
      <c r="P410" s="23" t="str">
        <f>IF(BR410&lt;&gt;"",
    IF(INT('Data Sheet'!$A$19)=INT('Data Sheet'!$B$15),
        --(INT('Data Sheet'!$A$15) &amp; "." &amp; BR410),
        IF(AND((--(INT('Data Sheet'!$A$15) &amp; "." &amp; BR410)&gt;=--('Data Sheet'!$A$15)), (--(INT('Data Sheet'!$A$15) &amp; "." &amp; BR410)&lt;=--('Data Sheet'!$B$15))),
            --(INT('Data Sheet'!$A$15) &amp; "." &amp; BR410),
            --(INT('Data Sheet'!$B$15) &amp; "." &amp; BR410)
        )
    ),
    IF(BQ410&lt;&gt;"",
        IF(INT('Data Sheet'!$A$15)=INT('Data Sheet'!$B$15),
            --(INT('Data Sheet'!$A$15) &amp; "." &amp; LEFT(BQ410,3)),
            IF(AND((--(INT('Data Sheet'!$A$15) &amp; "." &amp; LEFT(BQ410,3))&gt;=--('Data Sheet'!$A$15)), (--(INT('Data Sheet'!$A$15) &amp; "." &amp; LEFT(BQ410,3))&lt;=--('Data Sheet'!$B$15))),
                --(INT('Data Sheet'!$A$15) &amp; "." &amp; LEFT(BQ410,3)),
                --(INT('Data Sheet'!$B$15) &amp; "." &amp; LEFT(BQ410,3))
            )
        ),
        "OK"
    )
)</f>
        <v>OK</v>
      </c>
      <c r="Q410" s="23" t="str">
        <f>IF(BS410&lt;&gt;"",
    IF(INT('Data Sheet'!$A$19)=INT('Data Sheet'!$B$15),
        --(INT('Data Sheet'!$A$15) &amp; "." &amp; BS410),
        IF(AND((--(INT('Data Sheet'!$A$15) &amp; "." &amp; BS410)&gt;=--('Data Sheet'!$A$15)), (--(INT('Data Sheet'!$A$15) &amp; "." &amp; BS410)&lt;=--('Data Sheet'!$B$15))),
            --(INT('Data Sheet'!$A$15) &amp; "." &amp; BS410),
            --(INT('Data Sheet'!$B$15) &amp; "." &amp; BS410)
        )
    ),
    IF(BQ410&lt;&gt;"",
        IF(INT('Data Sheet'!$A$15)=INT('Data Sheet'!$B$15),
            --(INT('Data Sheet'!$A$15) &amp; "." &amp; RIGHT(BQ410,3)),
            IF(AND((--(INT('Data Sheet'!$A$15) &amp; "." &amp; RIGHT(BQ410,3))&gt;=--('Data Sheet'!$A$15)), (--(INT('Data Sheet'!$A$15) &amp; "." &amp; RIGHT(BQ410,3))&lt;=--('Data Sheet'!$B$15))),
                --(INT('Data Sheet'!$A$15) &amp; "." &amp; RIGHT(BQ410,3)),
                --(INT('Data Sheet'!$B$15) &amp; "." &amp; RIGHT(BQ410,3))
            )
        ),
        "OK"
    )
)</f>
        <v>OK</v>
      </c>
      <c r="R410" s="19"/>
      <c r="S410" s="19"/>
      <c r="T410" s="19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1"/>
      <c r="AU410" s="21"/>
      <c r="AV410" s="21"/>
      <c r="AW410" s="22"/>
      <c r="AX410" s="99"/>
      <c r="AY410" s="20"/>
      <c r="AZ410" s="20"/>
      <c r="BA410" s="22"/>
      <c r="BB410">
        <v>402</v>
      </c>
      <c r="BC410" s="80"/>
      <c r="BD410" s="80"/>
      <c r="BE410" s="80"/>
      <c r="BF410" s="80"/>
      <c r="BG410" s="32" t="str">
        <f t="shared" si="70"/>
        <v/>
      </c>
      <c r="BH410" s="78">
        <f t="shared" si="68"/>
        <v>0</v>
      </c>
      <c r="BI410" s="2">
        <f t="shared" si="71"/>
        <v>0</v>
      </c>
      <c r="BJ410" s="2">
        <f t="shared" si="72"/>
        <v>0</v>
      </c>
      <c r="BK410" s="2">
        <f t="shared" si="69"/>
        <v>0</v>
      </c>
    </row>
    <row r="411" spans="2:63" ht="15" customHeight="1" x14ac:dyDescent="0.25">
      <c r="B411" s="14">
        <v>403</v>
      </c>
      <c r="C411" s="95" t="str">
        <f t="shared" si="73"/>
        <v/>
      </c>
      <c r="D411" s="15" t="str">
        <f t="shared" si="78"/>
        <v>OK</v>
      </c>
      <c r="E411" s="16" t="e">
        <f>VLOOKUP('Data Sheet'!$B$8,'Data Sheet'!$I$2:$J$9,2,FALSE)</f>
        <v>#N/A</v>
      </c>
      <c r="F411" s="16" t="str">
        <f t="shared" si="74"/>
        <v/>
      </c>
      <c r="G411" s="103">
        <f t="shared" si="75"/>
        <v>0</v>
      </c>
      <c r="H411" s="17" t="s">
        <v>26</v>
      </c>
      <c r="I411" s="17" t="s">
        <v>26</v>
      </c>
      <c r="J411" s="17" t="str">
        <f>IF('Data Sheet'!$B$9="NC-50","N/A","OK")</f>
        <v>OK</v>
      </c>
      <c r="K411" s="17" t="str">
        <f>IF('Data Sheet'!$B$9="NC-50","N/A","OK")</f>
        <v>OK</v>
      </c>
      <c r="L411" s="17" t="str">
        <f t="shared" si="76"/>
        <v>OK</v>
      </c>
      <c r="M411" s="17" t="str">
        <f t="shared" si="77"/>
        <v>OK</v>
      </c>
      <c r="N411" s="18" t="str">
        <f>IF(BO411&lt;&gt;"",
    IF(INT('Data Sheet'!$A$19)=INT('Data Sheet'!$B$19),
        --(INT('Data Sheet'!$A$19) &amp; "." &amp; BO411),
        IF(AND((--(INT('Data Sheet'!$A$19) &amp; "." &amp; BO411)&gt;=--('Data Sheet'!$A$19)), (--(INT('Data Sheet'!$A$19) &amp; "." &amp; BO411)&lt;=--('Data Sheet'!$B$19))),
            --(INT('Data Sheet'!$A$19) &amp; "." &amp; BO411),
            --(INT('Data Sheet'!$B$19) &amp; "." &amp; BO411)
        )
    ),
    IF(BN411&lt;&gt;"",
        IF(INT('Data Sheet'!$A$19)=INT('Data Sheet'!$B$19),
            --(INT('Data Sheet'!$A$19) &amp; "." &amp; LEFT(BN411,3)),
            IF(AND((--(INT('Data Sheet'!$A$19) &amp; "." &amp; LEFT(BN411,3))&gt;=--('Data Sheet'!$A$19)), (--(INT('Data Sheet'!$A$19) &amp; "." &amp; LEFT(BN411,3))&lt;=--('Data Sheet'!$B$19))),
                --(INT('Data Sheet'!$A$19) &amp; "." &amp; LEFT(BN411,3)),
                --(INT('Data Sheet'!$B$19) &amp; "." &amp; LEFT(BN411,3))
            )
        ),
        "OK"
    )
)</f>
        <v>OK</v>
      </c>
      <c r="O411" s="23" t="str">
        <f>IF(BP411&lt;&gt;"",
    IF(INT('Data Sheet'!$A$19)=INT('Data Sheet'!$B$19),
        --(INT('Data Sheet'!$A$19) &amp; "." &amp; BP411),
        IF(AND((--(INT('Data Sheet'!$A$19) &amp; "." &amp; BP411)&gt;=--('Data Sheet'!$A$19)), (--(INT('Data Sheet'!$A$19) &amp; "." &amp; BP411)&lt;=--('Data Sheet'!$B$19))),
            --(INT('Data Sheet'!$A$19) &amp; "." &amp; BP411),
            --(INT('Data Sheet'!$B$19) &amp; "." &amp; BP411)
        )
    ),
    IF(BN411&lt;&gt;"",
        IF(INT('Data Sheet'!$A$19)=INT('Data Sheet'!$B$19),
            --(INT('Data Sheet'!$A$19) &amp; "." &amp; RIGHT(BN411,3)),
            IF(AND((--(INT('Data Sheet'!$A$19) &amp; "." &amp; RIGHT(BN411,3))&gt;=--('Data Sheet'!$A$19)), (--(INT('Data Sheet'!$A$19) &amp; "." &amp; RIGHT(BN411,3))&lt;=--('Data Sheet'!$B$19))),
                --(INT('Data Sheet'!$A$19) &amp; "." &amp; RIGHT(BN411,3)),
                --(INT('Data Sheet'!$B$19) &amp; "." &amp; RIGHT(BN411,3))
            )
        ),
        "OK"
    )
)</f>
        <v>OK</v>
      </c>
      <c r="P411" s="23" t="str">
        <f>IF(BR411&lt;&gt;"",
    IF(INT('Data Sheet'!$A$19)=INT('Data Sheet'!$B$15),
        --(INT('Data Sheet'!$A$15) &amp; "." &amp; BR411),
        IF(AND((--(INT('Data Sheet'!$A$15) &amp; "." &amp; BR411)&gt;=--('Data Sheet'!$A$15)), (--(INT('Data Sheet'!$A$15) &amp; "." &amp; BR411)&lt;=--('Data Sheet'!$B$15))),
            --(INT('Data Sheet'!$A$15) &amp; "." &amp; BR411),
            --(INT('Data Sheet'!$B$15) &amp; "." &amp; BR411)
        )
    ),
    IF(BQ411&lt;&gt;"",
        IF(INT('Data Sheet'!$A$15)=INT('Data Sheet'!$B$15),
            --(INT('Data Sheet'!$A$15) &amp; "." &amp; LEFT(BQ411,3)),
            IF(AND((--(INT('Data Sheet'!$A$15) &amp; "." &amp; LEFT(BQ411,3))&gt;=--('Data Sheet'!$A$15)), (--(INT('Data Sheet'!$A$15) &amp; "." &amp; LEFT(BQ411,3))&lt;=--('Data Sheet'!$B$15))),
                --(INT('Data Sheet'!$A$15) &amp; "." &amp; LEFT(BQ411,3)),
                --(INT('Data Sheet'!$B$15) &amp; "." &amp; LEFT(BQ411,3))
            )
        ),
        "OK"
    )
)</f>
        <v>OK</v>
      </c>
      <c r="Q411" s="23" t="str">
        <f>IF(BS411&lt;&gt;"",
    IF(INT('Data Sheet'!$A$19)=INT('Data Sheet'!$B$15),
        --(INT('Data Sheet'!$A$15) &amp; "." &amp; BS411),
        IF(AND((--(INT('Data Sheet'!$A$15) &amp; "." &amp; BS411)&gt;=--('Data Sheet'!$A$15)), (--(INT('Data Sheet'!$A$15) &amp; "." &amp; BS411)&lt;=--('Data Sheet'!$B$15))),
            --(INT('Data Sheet'!$A$15) &amp; "." &amp; BS411),
            --(INT('Data Sheet'!$B$15) &amp; "." &amp; BS411)
        )
    ),
    IF(BQ411&lt;&gt;"",
        IF(INT('Data Sheet'!$A$15)=INT('Data Sheet'!$B$15),
            --(INT('Data Sheet'!$A$15) &amp; "." &amp; RIGHT(BQ411,3)),
            IF(AND((--(INT('Data Sheet'!$A$15) &amp; "." &amp; RIGHT(BQ411,3))&gt;=--('Data Sheet'!$A$15)), (--(INT('Data Sheet'!$A$15) &amp; "." &amp; RIGHT(BQ411,3))&lt;=--('Data Sheet'!$B$15))),
                --(INT('Data Sheet'!$A$15) &amp; "." &amp; RIGHT(BQ411,3)),
                --(INT('Data Sheet'!$B$15) &amp; "." &amp; RIGHT(BQ411,3))
            )
        ),
        "OK"
    )
)</f>
        <v>OK</v>
      </c>
      <c r="R411" s="19"/>
      <c r="S411" s="19"/>
      <c r="T411" s="19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1"/>
      <c r="AU411" s="21"/>
      <c r="AV411" s="21"/>
      <c r="AW411" s="22"/>
      <c r="AX411" s="99"/>
      <c r="AY411" s="20"/>
      <c r="AZ411" s="20"/>
      <c r="BA411" s="22"/>
      <c r="BB411">
        <v>403</v>
      </c>
      <c r="BC411" s="80"/>
      <c r="BD411" s="80"/>
      <c r="BE411" s="80"/>
      <c r="BF411" s="80"/>
      <c r="BG411" s="32" t="str">
        <f t="shared" si="70"/>
        <v/>
      </c>
      <c r="BH411" s="78">
        <f t="shared" si="68"/>
        <v>0</v>
      </c>
      <c r="BI411" s="2">
        <f t="shared" si="71"/>
        <v>0</v>
      </c>
      <c r="BJ411" s="2">
        <f t="shared" si="72"/>
        <v>0</v>
      </c>
      <c r="BK411" s="2">
        <f t="shared" si="69"/>
        <v>0</v>
      </c>
    </row>
    <row r="412" spans="2:63" ht="15" customHeight="1" x14ac:dyDescent="0.25">
      <c r="B412" s="14">
        <v>404</v>
      </c>
      <c r="C412" s="95" t="str">
        <f t="shared" si="73"/>
        <v/>
      </c>
      <c r="D412" s="15" t="str">
        <f t="shared" si="78"/>
        <v>OK</v>
      </c>
      <c r="E412" s="16" t="e">
        <f>VLOOKUP('Data Sheet'!$B$8,'Data Sheet'!$I$2:$J$9,2,FALSE)</f>
        <v>#N/A</v>
      </c>
      <c r="F412" s="16" t="str">
        <f t="shared" si="74"/>
        <v/>
      </c>
      <c r="G412" s="103">
        <f t="shared" si="75"/>
        <v>0</v>
      </c>
      <c r="H412" s="17" t="s">
        <v>26</v>
      </c>
      <c r="I412" s="17" t="s">
        <v>26</v>
      </c>
      <c r="J412" s="17" t="str">
        <f>IF('Data Sheet'!$B$9="NC-50","N/A","OK")</f>
        <v>OK</v>
      </c>
      <c r="K412" s="17" t="str">
        <f>IF('Data Sheet'!$B$9="NC-50","N/A","OK")</f>
        <v>OK</v>
      </c>
      <c r="L412" s="17" t="str">
        <f t="shared" si="76"/>
        <v>OK</v>
      </c>
      <c r="M412" s="17" t="str">
        <f t="shared" si="77"/>
        <v>OK</v>
      </c>
      <c r="N412" s="18" t="str">
        <f>IF(BO412&lt;&gt;"",
    IF(INT('Data Sheet'!$A$19)=INT('Data Sheet'!$B$19),
        --(INT('Data Sheet'!$A$19) &amp; "." &amp; BO412),
        IF(AND((--(INT('Data Sheet'!$A$19) &amp; "." &amp; BO412)&gt;=--('Data Sheet'!$A$19)), (--(INT('Data Sheet'!$A$19) &amp; "." &amp; BO412)&lt;=--('Data Sheet'!$B$19))),
            --(INT('Data Sheet'!$A$19) &amp; "." &amp; BO412),
            --(INT('Data Sheet'!$B$19) &amp; "." &amp; BO412)
        )
    ),
    IF(BN412&lt;&gt;"",
        IF(INT('Data Sheet'!$A$19)=INT('Data Sheet'!$B$19),
            --(INT('Data Sheet'!$A$19) &amp; "." &amp; LEFT(BN412,3)),
            IF(AND((--(INT('Data Sheet'!$A$19) &amp; "." &amp; LEFT(BN412,3))&gt;=--('Data Sheet'!$A$19)), (--(INT('Data Sheet'!$A$19) &amp; "." &amp; LEFT(BN412,3))&lt;=--('Data Sheet'!$B$19))),
                --(INT('Data Sheet'!$A$19) &amp; "." &amp; LEFT(BN412,3)),
                --(INT('Data Sheet'!$B$19) &amp; "." &amp; LEFT(BN412,3))
            )
        ),
        "OK"
    )
)</f>
        <v>OK</v>
      </c>
      <c r="O412" s="23" t="str">
        <f>IF(BP412&lt;&gt;"",
    IF(INT('Data Sheet'!$A$19)=INT('Data Sheet'!$B$19),
        --(INT('Data Sheet'!$A$19) &amp; "." &amp; BP412),
        IF(AND((--(INT('Data Sheet'!$A$19) &amp; "." &amp; BP412)&gt;=--('Data Sheet'!$A$19)), (--(INT('Data Sheet'!$A$19) &amp; "." &amp; BP412)&lt;=--('Data Sheet'!$B$19))),
            --(INT('Data Sheet'!$A$19) &amp; "." &amp; BP412),
            --(INT('Data Sheet'!$B$19) &amp; "." &amp; BP412)
        )
    ),
    IF(BN412&lt;&gt;"",
        IF(INT('Data Sheet'!$A$19)=INT('Data Sheet'!$B$19),
            --(INT('Data Sheet'!$A$19) &amp; "." &amp; RIGHT(BN412,3)),
            IF(AND((--(INT('Data Sheet'!$A$19) &amp; "." &amp; RIGHT(BN412,3))&gt;=--('Data Sheet'!$A$19)), (--(INT('Data Sheet'!$A$19) &amp; "." &amp; RIGHT(BN412,3))&lt;=--('Data Sheet'!$B$19))),
                --(INT('Data Sheet'!$A$19) &amp; "." &amp; RIGHT(BN412,3)),
                --(INT('Data Sheet'!$B$19) &amp; "." &amp; RIGHT(BN412,3))
            )
        ),
        "OK"
    )
)</f>
        <v>OK</v>
      </c>
      <c r="P412" s="23" t="str">
        <f>IF(BR412&lt;&gt;"",
    IF(INT('Data Sheet'!$A$19)=INT('Data Sheet'!$B$15),
        --(INT('Data Sheet'!$A$15) &amp; "." &amp; BR412),
        IF(AND((--(INT('Data Sheet'!$A$15) &amp; "." &amp; BR412)&gt;=--('Data Sheet'!$A$15)), (--(INT('Data Sheet'!$A$15) &amp; "." &amp; BR412)&lt;=--('Data Sheet'!$B$15))),
            --(INT('Data Sheet'!$A$15) &amp; "." &amp; BR412),
            --(INT('Data Sheet'!$B$15) &amp; "." &amp; BR412)
        )
    ),
    IF(BQ412&lt;&gt;"",
        IF(INT('Data Sheet'!$A$15)=INT('Data Sheet'!$B$15),
            --(INT('Data Sheet'!$A$15) &amp; "." &amp; LEFT(BQ412,3)),
            IF(AND((--(INT('Data Sheet'!$A$15) &amp; "." &amp; LEFT(BQ412,3))&gt;=--('Data Sheet'!$A$15)), (--(INT('Data Sheet'!$A$15) &amp; "." &amp; LEFT(BQ412,3))&lt;=--('Data Sheet'!$B$15))),
                --(INT('Data Sheet'!$A$15) &amp; "." &amp; LEFT(BQ412,3)),
                --(INT('Data Sheet'!$B$15) &amp; "." &amp; LEFT(BQ412,3))
            )
        ),
        "OK"
    )
)</f>
        <v>OK</v>
      </c>
      <c r="Q412" s="23" t="str">
        <f>IF(BS412&lt;&gt;"",
    IF(INT('Data Sheet'!$A$19)=INT('Data Sheet'!$B$15),
        --(INT('Data Sheet'!$A$15) &amp; "." &amp; BS412),
        IF(AND((--(INT('Data Sheet'!$A$15) &amp; "." &amp; BS412)&gt;=--('Data Sheet'!$A$15)), (--(INT('Data Sheet'!$A$15) &amp; "." &amp; BS412)&lt;=--('Data Sheet'!$B$15))),
            --(INT('Data Sheet'!$A$15) &amp; "." &amp; BS412),
            --(INT('Data Sheet'!$B$15) &amp; "." &amp; BS412)
        )
    ),
    IF(BQ412&lt;&gt;"",
        IF(INT('Data Sheet'!$A$15)=INT('Data Sheet'!$B$15),
            --(INT('Data Sheet'!$A$15) &amp; "." &amp; RIGHT(BQ412,3)),
            IF(AND((--(INT('Data Sheet'!$A$15) &amp; "." &amp; RIGHT(BQ412,3))&gt;=--('Data Sheet'!$A$15)), (--(INT('Data Sheet'!$A$15) &amp; "." &amp; RIGHT(BQ412,3))&lt;=--('Data Sheet'!$B$15))),
                --(INT('Data Sheet'!$A$15) &amp; "." &amp; RIGHT(BQ412,3)),
                --(INT('Data Sheet'!$B$15) &amp; "." &amp; RIGHT(BQ412,3))
            )
        ),
        "OK"
    )
)</f>
        <v>OK</v>
      </c>
      <c r="R412" s="19"/>
      <c r="S412" s="19"/>
      <c r="T412" s="19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1"/>
      <c r="AU412" s="21"/>
      <c r="AV412" s="21"/>
      <c r="AW412" s="22"/>
      <c r="AX412" s="99"/>
      <c r="AY412" s="20"/>
      <c r="AZ412" s="20"/>
      <c r="BA412" s="22"/>
      <c r="BB412">
        <v>404</v>
      </c>
      <c r="BC412" s="80"/>
      <c r="BD412" s="80"/>
      <c r="BE412" s="80"/>
      <c r="BF412" s="80"/>
      <c r="BG412" s="32" t="str">
        <f t="shared" si="70"/>
        <v/>
      </c>
      <c r="BH412" s="78">
        <f t="shared" si="68"/>
        <v>0</v>
      </c>
      <c r="BI412" s="2">
        <f t="shared" si="71"/>
        <v>0</v>
      </c>
      <c r="BJ412" s="2">
        <f t="shared" si="72"/>
        <v>0</v>
      </c>
      <c r="BK412" s="2">
        <f t="shared" si="69"/>
        <v>0</v>
      </c>
    </row>
    <row r="413" spans="2:63" ht="15" customHeight="1" x14ac:dyDescent="0.25">
      <c r="B413" s="14">
        <v>405</v>
      </c>
      <c r="C413" s="95" t="str">
        <f t="shared" si="73"/>
        <v/>
      </c>
      <c r="D413" s="15" t="str">
        <f t="shared" si="78"/>
        <v>OK</v>
      </c>
      <c r="E413" s="16" t="e">
        <f>VLOOKUP('Data Sheet'!$B$8,'Data Sheet'!$I$2:$J$9,2,FALSE)</f>
        <v>#N/A</v>
      </c>
      <c r="F413" s="16" t="str">
        <f t="shared" si="74"/>
        <v/>
      </c>
      <c r="G413" s="103">
        <f t="shared" si="75"/>
        <v>0</v>
      </c>
      <c r="H413" s="17" t="s">
        <v>26</v>
      </c>
      <c r="I413" s="17" t="s">
        <v>26</v>
      </c>
      <c r="J413" s="17" t="str">
        <f>IF('Data Sheet'!$B$9="NC-50","N/A","OK")</f>
        <v>OK</v>
      </c>
      <c r="K413" s="17" t="str">
        <f>IF('Data Sheet'!$B$9="NC-50","N/A","OK")</f>
        <v>OK</v>
      </c>
      <c r="L413" s="17" t="str">
        <f t="shared" si="76"/>
        <v>OK</v>
      </c>
      <c r="M413" s="17" t="str">
        <f t="shared" si="77"/>
        <v>OK</v>
      </c>
      <c r="N413" s="18" t="str">
        <f>IF(BO413&lt;&gt;"",
    IF(INT('Data Sheet'!$A$19)=INT('Data Sheet'!$B$19),
        --(INT('Data Sheet'!$A$19) &amp; "." &amp; BO413),
        IF(AND((--(INT('Data Sheet'!$A$19) &amp; "." &amp; BO413)&gt;=--('Data Sheet'!$A$19)), (--(INT('Data Sheet'!$A$19) &amp; "." &amp; BO413)&lt;=--('Data Sheet'!$B$19))),
            --(INT('Data Sheet'!$A$19) &amp; "." &amp; BO413),
            --(INT('Data Sheet'!$B$19) &amp; "." &amp; BO413)
        )
    ),
    IF(BN413&lt;&gt;"",
        IF(INT('Data Sheet'!$A$19)=INT('Data Sheet'!$B$19),
            --(INT('Data Sheet'!$A$19) &amp; "." &amp; LEFT(BN413,3)),
            IF(AND((--(INT('Data Sheet'!$A$19) &amp; "." &amp; LEFT(BN413,3))&gt;=--('Data Sheet'!$A$19)), (--(INT('Data Sheet'!$A$19) &amp; "." &amp; LEFT(BN413,3))&lt;=--('Data Sheet'!$B$19))),
                --(INT('Data Sheet'!$A$19) &amp; "." &amp; LEFT(BN413,3)),
                --(INT('Data Sheet'!$B$19) &amp; "." &amp; LEFT(BN413,3))
            )
        ),
        "OK"
    )
)</f>
        <v>OK</v>
      </c>
      <c r="O413" s="23" t="str">
        <f>IF(BP413&lt;&gt;"",
    IF(INT('Data Sheet'!$A$19)=INT('Data Sheet'!$B$19),
        --(INT('Data Sheet'!$A$19) &amp; "." &amp; BP413),
        IF(AND((--(INT('Data Sheet'!$A$19) &amp; "." &amp; BP413)&gt;=--('Data Sheet'!$A$19)), (--(INT('Data Sheet'!$A$19) &amp; "." &amp; BP413)&lt;=--('Data Sheet'!$B$19))),
            --(INT('Data Sheet'!$A$19) &amp; "." &amp; BP413),
            --(INT('Data Sheet'!$B$19) &amp; "." &amp; BP413)
        )
    ),
    IF(BN413&lt;&gt;"",
        IF(INT('Data Sheet'!$A$19)=INT('Data Sheet'!$B$19),
            --(INT('Data Sheet'!$A$19) &amp; "." &amp; RIGHT(BN413,3)),
            IF(AND((--(INT('Data Sheet'!$A$19) &amp; "." &amp; RIGHT(BN413,3))&gt;=--('Data Sheet'!$A$19)), (--(INT('Data Sheet'!$A$19) &amp; "." &amp; RIGHT(BN413,3))&lt;=--('Data Sheet'!$B$19))),
                --(INT('Data Sheet'!$A$19) &amp; "." &amp; RIGHT(BN413,3)),
                --(INT('Data Sheet'!$B$19) &amp; "." &amp; RIGHT(BN413,3))
            )
        ),
        "OK"
    )
)</f>
        <v>OK</v>
      </c>
      <c r="P413" s="23" t="str">
        <f>IF(BR413&lt;&gt;"",
    IF(INT('Data Sheet'!$A$19)=INT('Data Sheet'!$B$15),
        --(INT('Data Sheet'!$A$15) &amp; "." &amp; BR413),
        IF(AND((--(INT('Data Sheet'!$A$15) &amp; "." &amp; BR413)&gt;=--('Data Sheet'!$A$15)), (--(INT('Data Sheet'!$A$15) &amp; "." &amp; BR413)&lt;=--('Data Sheet'!$B$15))),
            --(INT('Data Sheet'!$A$15) &amp; "." &amp; BR413),
            --(INT('Data Sheet'!$B$15) &amp; "." &amp; BR413)
        )
    ),
    IF(BQ413&lt;&gt;"",
        IF(INT('Data Sheet'!$A$15)=INT('Data Sheet'!$B$15),
            --(INT('Data Sheet'!$A$15) &amp; "." &amp; LEFT(BQ413,3)),
            IF(AND((--(INT('Data Sheet'!$A$15) &amp; "." &amp; LEFT(BQ413,3))&gt;=--('Data Sheet'!$A$15)), (--(INT('Data Sheet'!$A$15) &amp; "." &amp; LEFT(BQ413,3))&lt;=--('Data Sheet'!$B$15))),
                --(INT('Data Sheet'!$A$15) &amp; "." &amp; LEFT(BQ413,3)),
                --(INT('Data Sheet'!$B$15) &amp; "." &amp; LEFT(BQ413,3))
            )
        ),
        "OK"
    )
)</f>
        <v>OK</v>
      </c>
      <c r="Q413" s="23" t="str">
        <f>IF(BS413&lt;&gt;"",
    IF(INT('Data Sheet'!$A$19)=INT('Data Sheet'!$B$15),
        --(INT('Data Sheet'!$A$15) &amp; "." &amp; BS413),
        IF(AND((--(INT('Data Sheet'!$A$15) &amp; "." &amp; BS413)&gt;=--('Data Sheet'!$A$15)), (--(INT('Data Sheet'!$A$15) &amp; "." &amp; BS413)&lt;=--('Data Sheet'!$B$15))),
            --(INT('Data Sheet'!$A$15) &amp; "." &amp; BS413),
            --(INT('Data Sheet'!$B$15) &amp; "." &amp; BS413)
        )
    ),
    IF(BQ413&lt;&gt;"",
        IF(INT('Data Sheet'!$A$15)=INT('Data Sheet'!$B$15),
            --(INT('Data Sheet'!$A$15) &amp; "." &amp; RIGHT(BQ413,3)),
            IF(AND((--(INT('Data Sheet'!$A$15) &amp; "." &amp; RIGHT(BQ413,3))&gt;=--('Data Sheet'!$A$15)), (--(INT('Data Sheet'!$A$15) &amp; "." &amp; RIGHT(BQ413,3))&lt;=--('Data Sheet'!$B$15))),
                --(INT('Data Sheet'!$A$15) &amp; "." &amp; RIGHT(BQ413,3)),
                --(INT('Data Sheet'!$B$15) &amp; "." &amp; RIGHT(BQ413,3))
            )
        ),
        "OK"
    )
)</f>
        <v>OK</v>
      </c>
      <c r="R413" s="19"/>
      <c r="S413" s="19"/>
      <c r="T413" s="19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1"/>
      <c r="AU413" s="21"/>
      <c r="AV413" s="21"/>
      <c r="AW413" s="22"/>
      <c r="AX413" s="99"/>
      <c r="AY413" s="20"/>
      <c r="AZ413" s="20"/>
      <c r="BA413" s="22"/>
      <c r="BB413">
        <v>405</v>
      </c>
      <c r="BC413" s="80"/>
      <c r="BD413" s="80"/>
      <c r="BE413" s="80"/>
      <c r="BF413" s="80"/>
      <c r="BG413" s="32" t="str">
        <f t="shared" si="70"/>
        <v/>
      </c>
      <c r="BH413" s="78">
        <f t="shared" si="68"/>
        <v>0</v>
      </c>
      <c r="BI413" s="2">
        <f t="shared" si="71"/>
        <v>0</v>
      </c>
      <c r="BJ413" s="2">
        <f t="shared" si="72"/>
        <v>0</v>
      </c>
      <c r="BK413" s="2">
        <f t="shared" si="69"/>
        <v>0</v>
      </c>
    </row>
    <row r="414" spans="2:63" ht="15" customHeight="1" x14ac:dyDescent="0.25">
      <c r="B414" s="14">
        <v>406</v>
      </c>
      <c r="C414" s="95" t="str">
        <f t="shared" si="73"/>
        <v/>
      </c>
      <c r="D414" s="15" t="str">
        <f t="shared" si="78"/>
        <v>OK</v>
      </c>
      <c r="E414" s="16" t="e">
        <f>VLOOKUP('Data Sheet'!$B$8,'Data Sheet'!$I$2:$J$9,2,FALSE)</f>
        <v>#N/A</v>
      </c>
      <c r="F414" s="16" t="str">
        <f t="shared" si="74"/>
        <v/>
      </c>
      <c r="G414" s="103">
        <f t="shared" si="75"/>
        <v>0</v>
      </c>
      <c r="H414" s="17" t="s">
        <v>26</v>
      </c>
      <c r="I414" s="17" t="s">
        <v>26</v>
      </c>
      <c r="J414" s="17" t="str">
        <f>IF('Data Sheet'!$B$9="NC-50","N/A","OK")</f>
        <v>OK</v>
      </c>
      <c r="K414" s="17" t="str">
        <f>IF('Data Sheet'!$B$9="NC-50","N/A","OK")</f>
        <v>OK</v>
      </c>
      <c r="L414" s="17" t="str">
        <f t="shared" si="76"/>
        <v>OK</v>
      </c>
      <c r="M414" s="17" t="str">
        <f t="shared" si="77"/>
        <v>OK</v>
      </c>
      <c r="N414" s="18" t="str">
        <f>IF(BO414&lt;&gt;"",
    IF(INT('Data Sheet'!$A$19)=INT('Data Sheet'!$B$19),
        --(INT('Data Sheet'!$A$19) &amp; "." &amp; BO414),
        IF(AND((--(INT('Data Sheet'!$A$19) &amp; "." &amp; BO414)&gt;=--('Data Sheet'!$A$19)), (--(INT('Data Sheet'!$A$19) &amp; "." &amp; BO414)&lt;=--('Data Sheet'!$B$19))),
            --(INT('Data Sheet'!$A$19) &amp; "." &amp; BO414),
            --(INT('Data Sheet'!$B$19) &amp; "." &amp; BO414)
        )
    ),
    IF(BN414&lt;&gt;"",
        IF(INT('Data Sheet'!$A$19)=INT('Data Sheet'!$B$19),
            --(INT('Data Sheet'!$A$19) &amp; "." &amp; LEFT(BN414,3)),
            IF(AND((--(INT('Data Sheet'!$A$19) &amp; "." &amp; LEFT(BN414,3))&gt;=--('Data Sheet'!$A$19)), (--(INT('Data Sheet'!$A$19) &amp; "." &amp; LEFT(BN414,3))&lt;=--('Data Sheet'!$B$19))),
                --(INT('Data Sheet'!$A$19) &amp; "." &amp; LEFT(BN414,3)),
                --(INT('Data Sheet'!$B$19) &amp; "." &amp; LEFT(BN414,3))
            )
        ),
        "OK"
    )
)</f>
        <v>OK</v>
      </c>
      <c r="O414" s="23" t="str">
        <f>IF(BP414&lt;&gt;"",
    IF(INT('Data Sheet'!$A$19)=INT('Data Sheet'!$B$19),
        --(INT('Data Sheet'!$A$19) &amp; "." &amp; BP414),
        IF(AND((--(INT('Data Sheet'!$A$19) &amp; "." &amp; BP414)&gt;=--('Data Sheet'!$A$19)), (--(INT('Data Sheet'!$A$19) &amp; "." &amp; BP414)&lt;=--('Data Sheet'!$B$19))),
            --(INT('Data Sheet'!$A$19) &amp; "." &amp; BP414),
            --(INT('Data Sheet'!$B$19) &amp; "." &amp; BP414)
        )
    ),
    IF(BN414&lt;&gt;"",
        IF(INT('Data Sheet'!$A$19)=INT('Data Sheet'!$B$19),
            --(INT('Data Sheet'!$A$19) &amp; "." &amp; RIGHT(BN414,3)),
            IF(AND((--(INT('Data Sheet'!$A$19) &amp; "." &amp; RIGHT(BN414,3))&gt;=--('Data Sheet'!$A$19)), (--(INT('Data Sheet'!$A$19) &amp; "." &amp; RIGHT(BN414,3))&lt;=--('Data Sheet'!$B$19))),
                --(INT('Data Sheet'!$A$19) &amp; "." &amp; RIGHT(BN414,3)),
                --(INT('Data Sheet'!$B$19) &amp; "." &amp; RIGHT(BN414,3))
            )
        ),
        "OK"
    )
)</f>
        <v>OK</v>
      </c>
      <c r="P414" s="23" t="str">
        <f>IF(BR414&lt;&gt;"",
    IF(INT('Data Sheet'!$A$19)=INT('Data Sheet'!$B$15),
        --(INT('Data Sheet'!$A$15) &amp; "." &amp; BR414),
        IF(AND((--(INT('Data Sheet'!$A$15) &amp; "." &amp; BR414)&gt;=--('Data Sheet'!$A$15)), (--(INT('Data Sheet'!$A$15) &amp; "." &amp; BR414)&lt;=--('Data Sheet'!$B$15))),
            --(INT('Data Sheet'!$A$15) &amp; "." &amp; BR414),
            --(INT('Data Sheet'!$B$15) &amp; "." &amp; BR414)
        )
    ),
    IF(BQ414&lt;&gt;"",
        IF(INT('Data Sheet'!$A$15)=INT('Data Sheet'!$B$15),
            --(INT('Data Sheet'!$A$15) &amp; "." &amp; LEFT(BQ414,3)),
            IF(AND((--(INT('Data Sheet'!$A$15) &amp; "." &amp; LEFT(BQ414,3))&gt;=--('Data Sheet'!$A$15)), (--(INT('Data Sheet'!$A$15) &amp; "." &amp; LEFT(BQ414,3))&lt;=--('Data Sheet'!$B$15))),
                --(INT('Data Sheet'!$A$15) &amp; "." &amp; LEFT(BQ414,3)),
                --(INT('Data Sheet'!$B$15) &amp; "." &amp; LEFT(BQ414,3))
            )
        ),
        "OK"
    )
)</f>
        <v>OK</v>
      </c>
      <c r="Q414" s="23" t="str">
        <f>IF(BS414&lt;&gt;"",
    IF(INT('Data Sheet'!$A$19)=INT('Data Sheet'!$B$15),
        --(INT('Data Sheet'!$A$15) &amp; "." &amp; BS414),
        IF(AND((--(INT('Data Sheet'!$A$15) &amp; "." &amp; BS414)&gt;=--('Data Sheet'!$A$15)), (--(INT('Data Sheet'!$A$15) &amp; "." &amp; BS414)&lt;=--('Data Sheet'!$B$15))),
            --(INT('Data Sheet'!$A$15) &amp; "." &amp; BS414),
            --(INT('Data Sheet'!$B$15) &amp; "." &amp; BS414)
        )
    ),
    IF(BQ414&lt;&gt;"",
        IF(INT('Data Sheet'!$A$15)=INT('Data Sheet'!$B$15),
            --(INT('Data Sheet'!$A$15) &amp; "." &amp; RIGHT(BQ414,3)),
            IF(AND((--(INT('Data Sheet'!$A$15) &amp; "." &amp; RIGHT(BQ414,3))&gt;=--('Data Sheet'!$A$15)), (--(INT('Data Sheet'!$A$15) &amp; "." &amp; RIGHT(BQ414,3))&lt;=--('Data Sheet'!$B$15))),
                --(INT('Data Sheet'!$A$15) &amp; "." &amp; RIGHT(BQ414,3)),
                --(INT('Data Sheet'!$B$15) &amp; "." &amp; RIGHT(BQ414,3))
            )
        ),
        "OK"
    )
)</f>
        <v>OK</v>
      </c>
      <c r="R414" s="19"/>
      <c r="S414" s="19"/>
      <c r="T414" s="19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1"/>
      <c r="AU414" s="21"/>
      <c r="AV414" s="21"/>
      <c r="AW414" s="22"/>
      <c r="AX414" s="99"/>
      <c r="AY414" s="20"/>
      <c r="AZ414" s="20"/>
      <c r="BA414" s="22"/>
      <c r="BB414">
        <v>406</v>
      </c>
      <c r="BC414" s="80"/>
      <c r="BD414" s="80"/>
      <c r="BE414" s="80"/>
      <c r="BF414" s="80"/>
      <c r="BG414" s="32" t="str">
        <f t="shared" si="70"/>
        <v/>
      </c>
      <c r="BH414" s="78">
        <f t="shared" si="68"/>
        <v>0</v>
      </c>
      <c r="BI414" s="2">
        <f t="shared" si="71"/>
        <v>0</v>
      </c>
      <c r="BJ414" s="2">
        <f t="shared" si="72"/>
        <v>0</v>
      </c>
      <c r="BK414" s="2">
        <f t="shared" si="69"/>
        <v>0</v>
      </c>
    </row>
    <row r="415" spans="2:63" ht="15" customHeight="1" x14ac:dyDescent="0.25">
      <c r="B415" s="14">
        <v>407</v>
      </c>
      <c r="C415" s="95" t="str">
        <f t="shared" si="73"/>
        <v/>
      </c>
      <c r="D415" s="15" t="str">
        <f t="shared" si="78"/>
        <v>OK</v>
      </c>
      <c r="E415" s="16" t="e">
        <f>VLOOKUP('Data Sheet'!$B$8,'Data Sheet'!$I$2:$J$9,2,FALSE)</f>
        <v>#N/A</v>
      </c>
      <c r="F415" s="16" t="str">
        <f t="shared" si="74"/>
        <v/>
      </c>
      <c r="G415" s="103">
        <f t="shared" si="75"/>
        <v>0</v>
      </c>
      <c r="H415" s="17" t="s">
        <v>26</v>
      </c>
      <c r="I415" s="17" t="s">
        <v>26</v>
      </c>
      <c r="J415" s="17" t="str">
        <f>IF('Data Sheet'!$B$9="NC-50","N/A","OK")</f>
        <v>OK</v>
      </c>
      <c r="K415" s="17" t="str">
        <f>IF('Data Sheet'!$B$9="NC-50","N/A","OK")</f>
        <v>OK</v>
      </c>
      <c r="L415" s="17" t="str">
        <f t="shared" si="76"/>
        <v>OK</v>
      </c>
      <c r="M415" s="17" t="str">
        <f t="shared" si="77"/>
        <v>OK</v>
      </c>
      <c r="N415" s="18" t="str">
        <f>IF(BO415&lt;&gt;"",
    IF(INT('Data Sheet'!$A$19)=INT('Data Sheet'!$B$19),
        --(INT('Data Sheet'!$A$19) &amp; "." &amp; BO415),
        IF(AND((--(INT('Data Sheet'!$A$19) &amp; "." &amp; BO415)&gt;=--('Data Sheet'!$A$19)), (--(INT('Data Sheet'!$A$19) &amp; "." &amp; BO415)&lt;=--('Data Sheet'!$B$19))),
            --(INT('Data Sheet'!$A$19) &amp; "." &amp; BO415),
            --(INT('Data Sheet'!$B$19) &amp; "." &amp; BO415)
        )
    ),
    IF(BN415&lt;&gt;"",
        IF(INT('Data Sheet'!$A$19)=INT('Data Sheet'!$B$19),
            --(INT('Data Sheet'!$A$19) &amp; "." &amp; LEFT(BN415,3)),
            IF(AND((--(INT('Data Sheet'!$A$19) &amp; "." &amp; LEFT(BN415,3))&gt;=--('Data Sheet'!$A$19)), (--(INT('Data Sheet'!$A$19) &amp; "." &amp; LEFT(BN415,3))&lt;=--('Data Sheet'!$B$19))),
                --(INT('Data Sheet'!$A$19) &amp; "." &amp; LEFT(BN415,3)),
                --(INT('Data Sheet'!$B$19) &amp; "." &amp; LEFT(BN415,3))
            )
        ),
        "OK"
    )
)</f>
        <v>OK</v>
      </c>
      <c r="O415" s="23" t="str">
        <f>IF(BP415&lt;&gt;"",
    IF(INT('Data Sheet'!$A$19)=INT('Data Sheet'!$B$19),
        --(INT('Data Sheet'!$A$19) &amp; "." &amp; BP415),
        IF(AND((--(INT('Data Sheet'!$A$19) &amp; "." &amp; BP415)&gt;=--('Data Sheet'!$A$19)), (--(INT('Data Sheet'!$A$19) &amp; "." &amp; BP415)&lt;=--('Data Sheet'!$B$19))),
            --(INT('Data Sheet'!$A$19) &amp; "." &amp; BP415),
            --(INT('Data Sheet'!$B$19) &amp; "." &amp; BP415)
        )
    ),
    IF(BN415&lt;&gt;"",
        IF(INT('Data Sheet'!$A$19)=INT('Data Sheet'!$B$19),
            --(INT('Data Sheet'!$A$19) &amp; "." &amp; RIGHT(BN415,3)),
            IF(AND((--(INT('Data Sheet'!$A$19) &amp; "." &amp; RIGHT(BN415,3))&gt;=--('Data Sheet'!$A$19)), (--(INT('Data Sheet'!$A$19) &amp; "." &amp; RIGHT(BN415,3))&lt;=--('Data Sheet'!$B$19))),
                --(INT('Data Sheet'!$A$19) &amp; "." &amp; RIGHT(BN415,3)),
                --(INT('Data Sheet'!$B$19) &amp; "." &amp; RIGHT(BN415,3))
            )
        ),
        "OK"
    )
)</f>
        <v>OK</v>
      </c>
      <c r="P415" s="23" t="str">
        <f>IF(BR415&lt;&gt;"",
    IF(INT('Data Sheet'!$A$19)=INT('Data Sheet'!$B$15),
        --(INT('Data Sheet'!$A$15) &amp; "." &amp; BR415),
        IF(AND((--(INT('Data Sheet'!$A$15) &amp; "." &amp; BR415)&gt;=--('Data Sheet'!$A$15)), (--(INT('Data Sheet'!$A$15) &amp; "." &amp; BR415)&lt;=--('Data Sheet'!$B$15))),
            --(INT('Data Sheet'!$A$15) &amp; "." &amp; BR415),
            --(INT('Data Sheet'!$B$15) &amp; "." &amp; BR415)
        )
    ),
    IF(BQ415&lt;&gt;"",
        IF(INT('Data Sheet'!$A$15)=INT('Data Sheet'!$B$15),
            --(INT('Data Sheet'!$A$15) &amp; "." &amp; LEFT(BQ415,3)),
            IF(AND((--(INT('Data Sheet'!$A$15) &amp; "." &amp; LEFT(BQ415,3))&gt;=--('Data Sheet'!$A$15)), (--(INT('Data Sheet'!$A$15) &amp; "." &amp; LEFT(BQ415,3))&lt;=--('Data Sheet'!$B$15))),
                --(INT('Data Sheet'!$A$15) &amp; "." &amp; LEFT(BQ415,3)),
                --(INT('Data Sheet'!$B$15) &amp; "." &amp; LEFT(BQ415,3))
            )
        ),
        "OK"
    )
)</f>
        <v>OK</v>
      </c>
      <c r="Q415" s="23" t="str">
        <f>IF(BS415&lt;&gt;"",
    IF(INT('Data Sheet'!$A$19)=INT('Data Sheet'!$B$15),
        --(INT('Data Sheet'!$A$15) &amp; "." &amp; BS415),
        IF(AND((--(INT('Data Sheet'!$A$15) &amp; "." &amp; BS415)&gt;=--('Data Sheet'!$A$15)), (--(INT('Data Sheet'!$A$15) &amp; "." &amp; BS415)&lt;=--('Data Sheet'!$B$15))),
            --(INT('Data Sheet'!$A$15) &amp; "." &amp; BS415),
            --(INT('Data Sheet'!$B$15) &amp; "." &amp; BS415)
        )
    ),
    IF(BQ415&lt;&gt;"",
        IF(INT('Data Sheet'!$A$15)=INT('Data Sheet'!$B$15),
            --(INT('Data Sheet'!$A$15) &amp; "." &amp; RIGHT(BQ415,3)),
            IF(AND((--(INT('Data Sheet'!$A$15) &amp; "." &amp; RIGHT(BQ415,3))&gt;=--('Data Sheet'!$A$15)), (--(INT('Data Sheet'!$A$15) &amp; "." &amp; RIGHT(BQ415,3))&lt;=--('Data Sheet'!$B$15))),
                --(INT('Data Sheet'!$A$15) &amp; "." &amp; RIGHT(BQ415,3)),
                --(INT('Data Sheet'!$B$15) &amp; "." &amp; RIGHT(BQ415,3))
            )
        ),
        "OK"
    )
)</f>
        <v>OK</v>
      </c>
      <c r="R415" s="19"/>
      <c r="S415" s="19"/>
      <c r="T415" s="19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1"/>
      <c r="AU415" s="21"/>
      <c r="AV415" s="21"/>
      <c r="AW415" s="22"/>
      <c r="AX415" s="99"/>
      <c r="AY415" s="20"/>
      <c r="AZ415" s="20"/>
      <c r="BA415" s="22"/>
      <c r="BB415">
        <v>407</v>
      </c>
      <c r="BC415" s="80"/>
      <c r="BD415" s="80"/>
      <c r="BE415" s="80"/>
      <c r="BF415" s="80"/>
      <c r="BG415" s="32" t="str">
        <f t="shared" si="70"/>
        <v/>
      </c>
      <c r="BH415" s="78">
        <f t="shared" si="68"/>
        <v>0</v>
      </c>
      <c r="BI415" s="2">
        <f t="shared" si="71"/>
        <v>0</v>
      </c>
      <c r="BJ415" s="2">
        <f t="shared" si="72"/>
        <v>0</v>
      </c>
      <c r="BK415" s="2">
        <f t="shared" si="69"/>
        <v>0</v>
      </c>
    </row>
    <row r="416" spans="2:63" ht="15" customHeight="1" x14ac:dyDescent="0.25">
      <c r="B416" s="14">
        <v>408</v>
      </c>
      <c r="C416" s="95" t="str">
        <f t="shared" si="73"/>
        <v/>
      </c>
      <c r="D416" s="15" t="str">
        <f t="shared" si="78"/>
        <v>OK</v>
      </c>
      <c r="E416" s="16" t="e">
        <f>VLOOKUP('Data Sheet'!$B$8,'Data Sheet'!$I$2:$J$9,2,FALSE)</f>
        <v>#N/A</v>
      </c>
      <c r="F416" s="16" t="str">
        <f t="shared" si="74"/>
        <v/>
      </c>
      <c r="G416" s="103">
        <f t="shared" si="75"/>
        <v>0</v>
      </c>
      <c r="H416" s="17" t="s">
        <v>26</v>
      </c>
      <c r="I416" s="17" t="s">
        <v>26</v>
      </c>
      <c r="J416" s="17" t="str">
        <f>IF('Data Sheet'!$B$9="NC-50","N/A","OK")</f>
        <v>OK</v>
      </c>
      <c r="K416" s="17" t="str">
        <f>IF('Data Sheet'!$B$9="NC-50","N/A","OK")</f>
        <v>OK</v>
      </c>
      <c r="L416" s="17" t="str">
        <f t="shared" si="76"/>
        <v>OK</v>
      </c>
      <c r="M416" s="17" t="str">
        <f t="shared" si="77"/>
        <v>OK</v>
      </c>
      <c r="N416" s="18" t="str">
        <f>IF(BO416&lt;&gt;"",
    IF(INT('Data Sheet'!$A$19)=INT('Data Sheet'!$B$19),
        --(INT('Data Sheet'!$A$19) &amp; "." &amp; BO416),
        IF(AND((--(INT('Data Sheet'!$A$19) &amp; "." &amp; BO416)&gt;=--('Data Sheet'!$A$19)), (--(INT('Data Sheet'!$A$19) &amp; "." &amp; BO416)&lt;=--('Data Sheet'!$B$19))),
            --(INT('Data Sheet'!$A$19) &amp; "." &amp; BO416),
            --(INT('Data Sheet'!$B$19) &amp; "." &amp; BO416)
        )
    ),
    IF(BN416&lt;&gt;"",
        IF(INT('Data Sheet'!$A$19)=INT('Data Sheet'!$B$19),
            --(INT('Data Sheet'!$A$19) &amp; "." &amp; LEFT(BN416,3)),
            IF(AND((--(INT('Data Sheet'!$A$19) &amp; "." &amp; LEFT(BN416,3))&gt;=--('Data Sheet'!$A$19)), (--(INT('Data Sheet'!$A$19) &amp; "." &amp; LEFT(BN416,3))&lt;=--('Data Sheet'!$B$19))),
                --(INT('Data Sheet'!$A$19) &amp; "." &amp; LEFT(BN416,3)),
                --(INT('Data Sheet'!$B$19) &amp; "." &amp; LEFT(BN416,3))
            )
        ),
        "OK"
    )
)</f>
        <v>OK</v>
      </c>
      <c r="O416" s="23" t="str">
        <f>IF(BP416&lt;&gt;"",
    IF(INT('Data Sheet'!$A$19)=INT('Data Sheet'!$B$19),
        --(INT('Data Sheet'!$A$19) &amp; "." &amp; BP416),
        IF(AND((--(INT('Data Sheet'!$A$19) &amp; "." &amp; BP416)&gt;=--('Data Sheet'!$A$19)), (--(INT('Data Sheet'!$A$19) &amp; "." &amp; BP416)&lt;=--('Data Sheet'!$B$19))),
            --(INT('Data Sheet'!$A$19) &amp; "." &amp; BP416),
            --(INT('Data Sheet'!$B$19) &amp; "." &amp; BP416)
        )
    ),
    IF(BN416&lt;&gt;"",
        IF(INT('Data Sheet'!$A$19)=INT('Data Sheet'!$B$19),
            --(INT('Data Sheet'!$A$19) &amp; "." &amp; RIGHT(BN416,3)),
            IF(AND((--(INT('Data Sheet'!$A$19) &amp; "." &amp; RIGHT(BN416,3))&gt;=--('Data Sheet'!$A$19)), (--(INT('Data Sheet'!$A$19) &amp; "." &amp; RIGHT(BN416,3))&lt;=--('Data Sheet'!$B$19))),
                --(INT('Data Sheet'!$A$19) &amp; "." &amp; RIGHT(BN416,3)),
                --(INT('Data Sheet'!$B$19) &amp; "." &amp; RIGHT(BN416,3))
            )
        ),
        "OK"
    )
)</f>
        <v>OK</v>
      </c>
      <c r="P416" s="23" t="str">
        <f>IF(BR416&lt;&gt;"",
    IF(INT('Data Sheet'!$A$19)=INT('Data Sheet'!$B$15),
        --(INT('Data Sheet'!$A$15) &amp; "." &amp; BR416),
        IF(AND((--(INT('Data Sheet'!$A$15) &amp; "." &amp; BR416)&gt;=--('Data Sheet'!$A$15)), (--(INT('Data Sheet'!$A$15) &amp; "." &amp; BR416)&lt;=--('Data Sheet'!$B$15))),
            --(INT('Data Sheet'!$A$15) &amp; "." &amp; BR416),
            --(INT('Data Sheet'!$B$15) &amp; "." &amp; BR416)
        )
    ),
    IF(BQ416&lt;&gt;"",
        IF(INT('Data Sheet'!$A$15)=INT('Data Sheet'!$B$15),
            --(INT('Data Sheet'!$A$15) &amp; "." &amp; LEFT(BQ416,3)),
            IF(AND((--(INT('Data Sheet'!$A$15) &amp; "." &amp; LEFT(BQ416,3))&gt;=--('Data Sheet'!$A$15)), (--(INT('Data Sheet'!$A$15) &amp; "." &amp; LEFT(BQ416,3))&lt;=--('Data Sheet'!$B$15))),
                --(INT('Data Sheet'!$A$15) &amp; "." &amp; LEFT(BQ416,3)),
                --(INT('Data Sheet'!$B$15) &amp; "." &amp; LEFT(BQ416,3))
            )
        ),
        "OK"
    )
)</f>
        <v>OK</v>
      </c>
      <c r="Q416" s="23" t="str">
        <f>IF(BS416&lt;&gt;"",
    IF(INT('Data Sheet'!$A$19)=INT('Data Sheet'!$B$15),
        --(INT('Data Sheet'!$A$15) &amp; "." &amp; BS416),
        IF(AND((--(INT('Data Sheet'!$A$15) &amp; "." &amp; BS416)&gt;=--('Data Sheet'!$A$15)), (--(INT('Data Sheet'!$A$15) &amp; "." &amp; BS416)&lt;=--('Data Sheet'!$B$15))),
            --(INT('Data Sheet'!$A$15) &amp; "." &amp; BS416),
            --(INT('Data Sheet'!$B$15) &amp; "." &amp; BS416)
        )
    ),
    IF(BQ416&lt;&gt;"",
        IF(INT('Data Sheet'!$A$15)=INT('Data Sheet'!$B$15),
            --(INT('Data Sheet'!$A$15) &amp; "." &amp; RIGHT(BQ416,3)),
            IF(AND((--(INT('Data Sheet'!$A$15) &amp; "." &amp; RIGHT(BQ416,3))&gt;=--('Data Sheet'!$A$15)), (--(INT('Data Sheet'!$A$15) &amp; "." &amp; RIGHT(BQ416,3))&lt;=--('Data Sheet'!$B$15))),
                --(INT('Data Sheet'!$A$15) &amp; "." &amp; RIGHT(BQ416,3)),
                --(INT('Data Sheet'!$B$15) &amp; "." &amp; RIGHT(BQ416,3))
            )
        ),
        "OK"
    )
)</f>
        <v>OK</v>
      </c>
      <c r="R416" s="19"/>
      <c r="S416" s="19"/>
      <c r="T416" s="19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1"/>
      <c r="AU416" s="21"/>
      <c r="AV416" s="21"/>
      <c r="AW416" s="22"/>
      <c r="AX416" s="99"/>
      <c r="AY416" s="20"/>
      <c r="AZ416" s="20"/>
      <c r="BA416" s="22"/>
      <c r="BB416">
        <v>408</v>
      </c>
      <c r="BC416" s="80"/>
      <c r="BD416" s="80"/>
      <c r="BE416" s="80"/>
      <c r="BF416" s="80"/>
      <c r="BG416" s="32" t="str">
        <f t="shared" si="70"/>
        <v/>
      </c>
      <c r="BH416" s="78">
        <f t="shared" si="68"/>
        <v>0</v>
      </c>
      <c r="BI416" s="2">
        <f t="shared" si="71"/>
        <v>0</v>
      </c>
      <c r="BJ416" s="2">
        <f t="shared" si="72"/>
        <v>0</v>
      </c>
      <c r="BK416" s="2">
        <f t="shared" si="69"/>
        <v>0</v>
      </c>
    </row>
    <row r="417" spans="2:63" ht="15" customHeight="1" x14ac:dyDescent="0.25">
      <c r="B417" s="14">
        <v>409</v>
      </c>
      <c r="C417" s="95" t="str">
        <f t="shared" si="73"/>
        <v/>
      </c>
      <c r="D417" s="15" t="str">
        <f t="shared" si="78"/>
        <v>OK</v>
      </c>
      <c r="E417" s="16" t="e">
        <f>VLOOKUP('Data Sheet'!$B$8,'Data Sheet'!$I$2:$J$9,2,FALSE)</f>
        <v>#N/A</v>
      </c>
      <c r="F417" s="16" t="str">
        <f t="shared" si="74"/>
        <v/>
      </c>
      <c r="G417" s="103">
        <f t="shared" si="75"/>
        <v>0</v>
      </c>
      <c r="H417" s="17" t="s">
        <v>26</v>
      </c>
      <c r="I417" s="17" t="s">
        <v>26</v>
      </c>
      <c r="J417" s="17" t="str">
        <f>IF('Data Sheet'!$B$9="NC-50","N/A","OK")</f>
        <v>OK</v>
      </c>
      <c r="K417" s="17" t="str">
        <f>IF('Data Sheet'!$B$9="NC-50","N/A","OK")</f>
        <v>OK</v>
      </c>
      <c r="L417" s="17" t="str">
        <f t="shared" si="76"/>
        <v>OK</v>
      </c>
      <c r="M417" s="17" t="str">
        <f t="shared" si="77"/>
        <v>OK</v>
      </c>
      <c r="N417" s="18" t="str">
        <f>IF(BO417&lt;&gt;"",
    IF(INT('Data Sheet'!$A$19)=INT('Data Sheet'!$B$19),
        --(INT('Data Sheet'!$A$19) &amp; "." &amp; BO417),
        IF(AND((--(INT('Data Sheet'!$A$19) &amp; "." &amp; BO417)&gt;=--('Data Sheet'!$A$19)), (--(INT('Data Sheet'!$A$19) &amp; "." &amp; BO417)&lt;=--('Data Sheet'!$B$19))),
            --(INT('Data Sheet'!$A$19) &amp; "." &amp; BO417),
            --(INT('Data Sheet'!$B$19) &amp; "." &amp; BO417)
        )
    ),
    IF(BN417&lt;&gt;"",
        IF(INT('Data Sheet'!$A$19)=INT('Data Sheet'!$B$19),
            --(INT('Data Sheet'!$A$19) &amp; "." &amp; LEFT(BN417,3)),
            IF(AND((--(INT('Data Sheet'!$A$19) &amp; "." &amp; LEFT(BN417,3))&gt;=--('Data Sheet'!$A$19)), (--(INT('Data Sheet'!$A$19) &amp; "." &amp; LEFT(BN417,3))&lt;=--('Data Sheet'!$B$19))),
                --(INT('Data Sheet'!$A$19) &amp; "." &amp; LEFT(BN417,3)),
                --(INT('Data Sheet'!$B$19) &amp; "." &amp; LEFT(BN417,3))
            )
        ),
        "OK"
    )
)</f>
        <v>OK</v>
      </c>
      <c r="O417" s="23" t="str">
        <f>IF(BP417&lt;&gt;"",
    IF(INT('Data Sheet'!$A$19)=INT('Data Sheet'!$B$19),
        --(INT('Data Sheet'!$A$19) &amp; "." &amp; BP417),
        IF(AND((--(INT('Data Sheet'!$A$19) &amp; "." &amp; BP417)&gt;=--('Data Sheet'!$A$19)), (--(INT('Data Sheet'!$A$19) &amp; "." &amp; BP417)&lt;=--('Data Sheet'!$B$19))),
            --(INT('Data Sheet'!$A$19) &amp; "." &amp; BP417),
            --(INT('Data Sheet'!$B$19) &amp; "." &amp; BP417)
        )
    ),
    IF(BN417&lt;&gt;"",
        IF(INT('Data Sheet'!$A$19)=INT('Data Sheet'!$B$19),
            --(INT('Data Sheet'!$A$19) &amp; "." &amp; RIGHT(BN417,3)),
            IF(AND((--(INT('Data Sheet'!$A$19) &amp; "." &amp; RIGHT(BN417,3))&gt;=--('Data Sheet'!$A$19)), (--(INT('Data Sheet'!$A$19) &amp; "." &amp; RIGHT(BN417,3))&lt;=--('Data Sheet'!$B$19))),
                --(INT('Data Sheet'!$A$19) &amp; "." &amp; RIGHT(BN417,3)),
                --(INT('Data Sheet'!$B$19) &amp; "." &amp; RIGHT(BN417,3))
            )
        ),
        "OK"
    )
)</f>
        <v>OK</v>
      </c>
      <c r="P417" s="23" t="str">
        <f>IF(BR417&lt;&gt;"",
    IF(INT('Data Sheet'!$A$19)=INT('Data Sheet'!$B$15),
        --(INT('Data Sheet'!$A$15) &amp; "." &amp; BR417),
        IF(AND((--(INT('Data Sheet'!$A$15) &amp; "." &amp; BR417)&gt;=--('Data Sheet'!$A$15)), (--(INT('Data Sheet'!$A$15) &amp; "." &amp; BR417)&lt;=--('Data Sheet'!$B$15))),
            --(INT('Data Sheet'!$A$15) &amp; "." &amp; BR417),
            --(INT('Data Sheet'!$B$15) &amp; "." &amp; BR417)
        )
    ),
    IF(BQ417&lt;&gt;"",
        IF(INT('Data Sheet'!$A$15)=INT('Data Sheet'!$B$15),
            --(INT('Data Sheet'!$A$15) &amp; "." &amp; LEFT(BQ417,3)),
            IF(AND((--(INT('Data Sheet'!$A$15) &amp; "." &amp; LEFT(BQ417,3))&gt;=--('Data Sheet'!$A$15)), (--(INT('Data Sheet'!$A$15) &amp; "." &amp; LEFT(BQ417,3))&lt;=--('Data Sheet'!$B$15))),
                --(INT('Data Sheet'!$A$15) &amp; "." &amp; LEFT(BQ417,3)),
                --(INT('Data Sheet'!$B$15) &amp; "." &amp; LEFT(BQ417,3))
            )
        ),
        "OK"
    )
)</f>
        <v>OK</v>
      </c>
      <c r="Q417" s="23" t="str">
        <f>IF(BS417&lt;&gt;"",
    IF(INT('Data Sheet'!$A$19)=INT('Data Sheet'!$B$15),
        --(INT('Data Sheet'!$A$15) &amp; "." &amp; BS417),
        IF(AND((--(INT('Data Sheet'!$A$15) &amp; "." &amp; BS417)&gt;=--('Data Sheet'!$A$15)), (--(INT('Data Sheet'!$A$15) &amp; "." &amp; BS417)&lt;=--('Data Sheet'!$B$15))),
            --(INT('Data Sheet'!$A$15) &amp; "." &amp; BS417),
            --(INT('Data Sheet'!$B$15) &amp; "." &amp; BS417)
        )
    ),
    IF(BQ417&lt;&gt;"",
        IF(INT('Data Sheet'!$A$15)=INT('Data Sheet'!$B$15),
            --(INT('Data Sheet'!$A$15) &amp; "." &amp; RIGHT(BQ417,3)),
            IF(AND((--(INT('Data Sheet'!$A$15) &amp; "." &amp; RIGHT(BQ417,3))&gt;=--('Data Sheet'!$A$15)), (--(INT('Data Sheet'!$A$15) &amp; "." &amp; RIGHT(BQ417,3))&lt;=--('Data Sheet'!$B$15))),
                --(INT('Data Sheet'!$A$15) &amp; "." &amp; RIGHT(BQ417,3)),
                --(INT('Data Sheet'!$B$15) &amp; "." &amp; RIGHT(BQ417,3))
            )
        ),
        "OK"
    )
)</f>
        <v>OK</v>
      </c>
      <c r="R417" s="19"/>
      <c r="S417" s="19"/>
      <c r="T417" s="19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1"/>
      <c r="AU417" s="21"/>
      <c r="AV417" s="21"/>
      <c r="AW417" s="22"/>
      <c r="AX417" s="99"/>
      <c r="AY417" s="20"/>
      <c r="AZ417" s="20"/>
      <c r="BA417" s="22"/>
      <c r="BB417">
        <v>409</v>
      </c>
      <c r="BC417" s="80"/>
      <c r="BD417" s="80"/>
      <c r="BE417" s="80"/>
      <c r="BF417" s="80"/>
      <c r="BG417" s="32" t="str">
        <f t="shared" si="70"/>
        <v/>
      </c>
      <c r="BH417" s="78">
        <f t="shared" si="68"/>
        <v>0</v>
      </c>
      <c r="BI417" s="2">
        <f t="shared" si="71"/>
        <v>0</v>
      </c>
      <c r="BJ417" s="2">
        <f t="shared" si="72"/>
        <v>0</v>
      </c>
      <c r="BK417" s="2">
        <f t="shared" si="69"/>
        <v>0</v>
      </c>
    </row>
    <row r="418" spans="2:63" ht="15" customHeight="1" x14ac:dyDescent="0.25">
      <c r="B418" s="14">
        <v>410</v>
      </c>
      <c r="C418" s="95" t="str">
        <f t="shared" si="73"/>
        <v/>
      </c>
      <c r="D418" s="15" t="str">
        <f t="shared" si="78"/>
        <v>OK</v>
      </c>
      <c r="E418" s="16" t="e">
        <f>VLOOKUP('Data Sheet'!$B$8,'Data Sheet'!$I$2:$J$9,2,FALSE)</f>
        <v>#N/A</v>
      </c>
      <c r="F418" s="16" t="str">
        <f t="shared" si="74"/>
        <v/>
      </c>
      <c r="G418" s="103">
        <f t="shared" si="75"/>
        <v>0</v>
      </c>
      <c r="H418" s="17" t="s">
        <v>26</v>
      </c>
      <c r="I418" s="17" t="s">
        <v>26</v>
      </c>
      <c r="J418" s="17" t="str">
        <f>IF('Data Sheet'!$B$9="NC-50","N/A","OK")</f>
        <v>OK</v>
      </c>
      <c r="K418" s="17" t="str">
        <f>IF('Data Sheet'!$B$9="NC-50","N/A","OK")</f>
        <v>OK</v>
      </c>
      <c r="L418" s="17" t="str">
        <f t="shared" si="76"/>
        <v>OK</v>
      </c>
      <c r="M418" s="17" t="str">
        <f t="shared" si="77"/>
        <v>OK</v>
      </c>
      <c r="N418" s="18" t="str">
        <f>IF(BO418&lt;&gt;"",
    IF(INT('Data Sheet'!$A$19)=INT('Data Sheet'!$B$19),
        --(INT('Data Sheet'!$A$19) &amp; "." &amp; BO418),
        IF(AND((--(INT('Data Sheet'!$A$19) &amp; "." &amp; BO418)&gt;=--('Data Sheet'!$A$19)), (--(INT('Data Sheet'!$A$19) &amp; "." &amp; BO418)&lt;=--('Data Sheet'!$B$19))),
            --(INT('Data Sheet'!$A$19) &amp; "." &amp; BO418),
            --(INT('Data Sheet'!$B$19) &amp; "." &amp; BO418)
        )
    ),
    IF(BN418&lt;&gt;"",
        IF(INT('Data Sheet'!$A$19)=INT('Data Sheet'!$B$19),
            --(INT('Data Sheet'!$A$19) &amp; "." &amp; LEFT(BN418,3)),
            IF(AND((--(INT('Data Sheet'!$A$19) &amp; "." &amp; LEFT(BN418,3))&gt;=--('Data Sheet'!$A$19)), (--(INT('Data Sheet'!$A$19) &amp; "." &amp; LEFT(BN418,3))&lt;=--('Data Sheet'!$B$19))),
                --(INT('Data Sheet'!$A$19) &amp; "." &amp; LEFT(BN418,3)),
                --(INT('Data Sheet'!$B$19) &amp; "." &amp; LEFT(BN418,3))
            )
        ),
        "OK"
    )
)</f>
        <v>OK</v>
      </c>
      <c r="O418" s="23" t="str">
        <f>IF(BP418&lt;&gt;"",
    IF(INT('Data Sheet'!$A$19)=INT('Data Sheet'!$B$19),
        --(INT('Data Sheet'!$A$19) &amp; "." &amp; BP418),
        IF(AND((--(INT('Data Sheet'!$A$19) &amp; "." &amp; BP418)&gt;=--('Data Sheet'!$A$19)), (--(INT('Data Sheet'!$A$19) &amp; "." &amp; BP418)&lt;=--('Data Sheet'!$B$19))),
            --(INT('Data Sheet'!$A$19) &amp; "." &amp; BP418),
            --(INT('Data Sheet'!$B$19) &amp; "." &amp; BP418)
        )
    ),
    IF(BN418&lt;&gt;"",
        IF(INT('Data Sheet'!$A$19)=INT('Data Sheet'!$B$19),
            --(INT('Data Sheet'!$A$19) &amp; "." &amp; RIGHT(BN418,3)),
            IF(AND((--(INT('Data Sheet'!$A$19) &amp; "." &amp; RIGHT(BN418,3))&gt;=--('Data Sheet'!$A$19)), (--(INT('Data Sheet'!$A$19) &amp; "." &amp; RIGHT(BN418,3))&lt;=--('Data Sheet'!$B$19))),
                --(INT('Data Sheet'!$A$19) &amp; "." &amp; RIGHT(BN418,3)),
                --(INT('Data Sheet'!$B$19) &amp; "." &amp; RIGHT(BN418,3))
            )
        ),
        "OK"
    )
)</f>
        <v>OK</v>
      </c>
      <c r="P418" s="23" t="str">
        <f>IF(BR418&lt;&gt;"",
    IF(INT('Data Sheet'!$A$19)=INT('Data Sheet'!$B$15),
        --(INT('Data Sheet'!$A$15) &amp; "." &amp; BR418),
        IF(AND((--(INT('Data Sheet'!$A$15) &amp; "." &amp; BR418)&gt;=--('Data Sheet'!$A$15)), (--(INT('Data Sheet'!$A$15) &amp; "." &amp; BR418)&lt;=--('Data Sheet'!$B$15))),
            --(INT('Data Sheet'!$A$15) &amp; "." &amp; BR418),
            --(INT('Data Sheet'!$B$15) &amp; "." &amp; BR418)
        )
    ),
    IF(BQ418&lt;&gt;"",
        IF(INT('Data Sheet'!$A$15)=INT('Data Sheet'!$B$15),
            --(INT('Data Sheet'!$A$15) &amp; "." &amp; LEFT(BQ418,3)),
            IF(AND((--(INT('Data Sheet'!$A$15) &amp; "." &amp; LEFT(BQ418,3))&gt;=--('Data Sheet'!$A$15)), (--(INT('Data Sheet'!$A$15) &amp; "." &amp; LEFT(BQ418,3))&lt;=--('Data Sheet'!$B$15))),
                --(INT('Data Sheet'!$A$15) &amp; "." &amp; LEFT(BQ418,3)),
                --(INT('Data Sheet'!$B$15) &amp; "." &amp; LEFT(BQ418,3))
            )
        ),
        "OK"
    )
)</f>
        <v>OK</v>
      </c>
      <c r="Q418" s="23" t="str">
        <f>IF(BS418&lt;&gt;"",
    IF(INT('Data Sheet'!$A$19)=INT('Data Sheet'!$B$15),
        --(INT('Data Sheet'!$A$15) &amp; "." &amp; BS418),
        IF(AND((--(INT('Data Sheet'!$A$15) &amp; "." &amp; BS418)&gt;=--('Data Sheet'!$A$15)), (--(INT('Data Sheet'!$A$15) &amp; "." &amp; BS418)&lt;=--('Data Sheet'!$B$15))),
            --(INT('Data Sheet'!$A$15) &amp; "." &amp; BS418),
            --(INT('Data Sheet'!$B$15) &amp; "." &amp; BS418)
        )
    ),
    IF(BQ418&lt;&gt;"",
        IF(INT('Data Sheet'!$A$15)=INT('Data Sheet'!$B$15),
            --(INT('Data Sheet'!$A$15) &amp; "." &amp; RIGHT(BQ418,3)),
            IF(AND((--(INT('Data Sheet'!$A$15) &amp; "." &amp; RIGHT(BQ418,3))&gt;=--('Data Sheet'!$A$15)), (--(INT('Data Sheet'!$A$15) &amp; "." &amp; RIGHT(BQ418,3))&lt;=--('Data Sheet'!$B$15))),
                --(INT('Data Sheet'!$A$15) &amp; "." &amp; RIGHT(BQ418,3)),
                --(INT('Data Sheet'!$B$15) &amp; "." &amp; RIGHT(BQ418,3))
            )
        ),
        "OK"
    )
)</f>
        <v>OK</v>
      </c>
      <c r="R418" s="19"/>
      <c r="S418" s="19"/>
      <c r="T418" s="19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1"/>
      <c r="AU418" s="21"/>
      <c r="AV418" s="21"/>
      <c r="AW418" s="22"/>
      <c r="AX418" s="99"/>
      <c r="AY418" s="20"/>
      <c r="AZ418" s="20"/>
      <c r="BA418" s="22"/>
      <c r="BB418">
        <v>410</v>
      </c>
      <c r="BC418" s="80"/>
      <c r="BD418" s="80"/>
      <c r="BE418" s="80"/>
      <c r="BF418" s="80"/>
      <c r="BG418" s="32" t="str">
        <f t="shared" si="70"/>
        <v/>
      </c>
      <c r="BH418" s="78">
        <f t="shared" si="68"/>
        <v>0</v>
      </c>
      <c r="BI418" s="2">
        <f t="shared" si="71"/>
        <v>0</v>
      </c>
      <c r="BJ418" s="2">
        <f t="shared" si="72"/>
        <v>0</v>
      </c>
      <c r="BK418" s="2">
        <f t="shared" si="69"/>
        <v>0</v>
      </c>
    </row>
    <row r="419" spans="2:63" ht="15" customHeight="1" x14ac:dyDescent="0.25">
      <c r="B419" s="14">
        <v>411</v>
      </c>
      <c r="C419" s="95" t="str">
        <f t="shared" si="73"/>
        <v/>
      </c>
      <c r="D419" s="15" t="str">
        <f t="shared" si="78"/>
        <v>OK</v>
      </c>
      <c r="E419" s="16" t="e">
        <f>VLOOKUP('Data Sheet'!$B$8,'Data Sheet'!$I$2:$J$9,2,FALSE)</f>
        <v>#N/A</v>
      </c>
      <c r="F419" s="16" t="str">
        <f t="shared" si="74"/>
        <v/>
      </c>
      <c r="G419" s="103">
        <f t="shared" si="75"/>
        <v>0</v>
      </c>
      <c r="H419" s="17" t="s">
        <v>26</v>
      </c>
      <c r="I419" s="17" t="s">
        <v>26</v>
      </c>
      <c r="J419" s="17" t="str">
        <f>IF('Data Sheet'!$B$9="NC-50","N/A","OK")</f>
        <v>OK</v>
      </c>
      <c r="K419" s="17" t="str">
        <f>IF('Data Sheet'!$B$9="NC-50","N/A","OK")</f>
        <v>OK</v>
      </c>
      <c r="L419" s="17" t="str">
        <f t="shared" si="76"/>
        <v>OK</v>
      </c>
      <c r="M419" s="17" t="str">
        <f t="shared" si="77"/>
        <v>OK</v>
      </c>
      <c r="N419" s="18" t="str">
        <f>IF(BO419&lt;&gt;"",
    IF(INT('Data Sheet'!$A$19)=INT('Data Sheet'!$B$19),
        --(INT('Data Sheet'!$A$19) &amp; "." &amp; BO419),
        IF(AND((--(INT('Data Sheet'!$A$19) &amp; "." &amp; BO419)&gt;=--('Data Sheet'!$A$19)), (--(INT('Data Sheet'!$A$19) &amp; "." &amp; BO419)&lt;=--('Data Sheet'!$B$19))),
            --(INT('Data Sheet'!$A$19) &amp; "." &amp; BO419),
            --(INT('Data Sheet'!$B$19) &amp; "." &amp; BO419)
        )
    ),
    IF(BN419&lt;&gt;"",
        IF(INT('Data Sheet'!$A$19)=INT('Data Sheet'!$B$19),
            --(INT('Data Sheet'!$A$19) &amp; "." &amp; LEFT(BN419,3)),
            IF(AND((--(INT('Data Sheet'!$A$19) &amp; "." &amp; LEFT(BN419,3))&gt;=--('Data Sheet'!$A$19)), (--(INT('Data Sheet'!$A$19) &amp; "." &amp; LEFT(BN419,3))&lt;=--('Data Sheet'!$B$19))),
                --(INT('Data Sheet'!$A$19) &amp; "." &amp; LEFT(BN419,3)),
                --(INT('Data Sheet'!$B$19) &amp; "." &amp; LEFT(BN419,3))
            )
        ),
        "OK"
    )
)</f>
        <v>OK</v>
      </c>
      <c r="O419" s="23" t="str">
        <f>IF(BP419&lt;&gt;"",
    IF(INT('Data Sheet'!$A$19)=INT('Data Sheet'!$B$19),
        --(INT('Data Sheet'!$A$19) &amp; "." &amp; BP419),
        IF(AND((--(INT('Data Sheet'!$A$19) &amp; "." &amp; BP419)&gt;=--('Data Sheet'!$A$19)), (--(INT('Data Sheet'!$A$19) &amp; "." &amp; BP419)&lt;=--('Data Sheet'!$B$19))),
            --(INT('Data Sheet'!$A$19) &amp; "." &amp; BP419),
            --(INT('Data Sheet'!$B$19) &amp; "." &amp; BP419)
        )
    ),
    IF(BN419&lt;&gt;"",
        IF(INT('Data Sheet'!$A$19)=INT('Data Sheet'!$B$19),
            --(INT('Data Sheet'!$A$19) &amp; "." &amp; RIGHT(BN419,3)),
            IF(AND((--(INT('Data Sheet'!$A$19) &amp; "." &amp; RIGHT(BN419,3))&gt;=--('Data Sheet'!$A$19)), (--(INT('Data Sheet'!$A$19) &amp; "." &amp; RIGHT(BN419,3))&lt;=--('Data Sheet'!$B$19))),
                --(INT('Data Sheet'!$A$19) &amp; "." &amp; RIGHT(BN419,3)),
                --(INT('Data Sheet'!$B$19) &amp; "." &amp; RIGHT(BN419,3))
            )
        ),
        "OK"
    )
)</f>
        <v>OK</v>
      </c>
      <c r="P419" s="23" t="str">
        <f>IF(BR419&lt;&gt;"",
    IF(INT('Data Sheet'!$A$19)=INT('Data Sheet'!$B$15),
        --(INT('Data Sheet'!$A$15) &amp; "." &amp; BR419),
        IF(AND((--(INT('Data Sheet'!$A$15) &amp; "." &amp; BR419)&gt;=--('Data Sheet'!$A$15)), (--(INT('Data Sheet'!$A$15) &amp; "." &amp; BR419)&lt;=--('Data Sheet'!$B$15))),
            --(INT('Data Sheet'!$A$15) &amp; "." &amp; BR419),
            --(INT('Data Sheet'!$B$15) &amp; "." &amp; BR419)
        )
    ),
    IF(BQ419&lt;&gt;"",
        IF(INT('Data Sheet'!$A$15)=INT('Data Sheet'!$B$15),
            --(INT('Data Sheet'!$A$15) &amp; "." &amp; LEFT(BQ419,3)),
            IF(AND((--(INT('Data Sheet'!$A$15) &amp; "." &amp; LEFT(BQ419,3))&gt;=--('Data Sheet'!$A$15)), (--(INT('Data Sheet'!$A$15) &amp; "." &amp; LEFT(BQ419,3))&lt;=--('Data Sheet'!$B$15))),
                --(INT('Data Sheet'!$A$15) &amp; "." &amp; LEFT(BQ419,3)),
                --(INT('Data Sheet'!$B$15) &amp; "." &amp; LEFT(BQ419,3))
            )
        ),
        "OK"
    )
)</f>
        <v>OK</v>
      </c>
      <c r="Q419" s="23" t="str">
        <f>IF(BS419&lt;&gt;"",
    IF(INT('Data Sheet'!$A$19)=INT('Data Sheet'!$B$15),
        --(INT('Data Sheet'!$A$15) &amp; "." &amp; BS419),
        IF(AND((--(INT('Data Sheet'!$A$15) &amp; "." &amp; BS419)&gt;=--('Data Sheet'!$A$15)), (--(INT('Data Sheet'!$A$15) &amp; "." &amp; BS419)&lt;=--('Data Sheet'!$B$15))),
            --(INT('Data Sheet'!$A$15) &amp; "." &amp; BS419),
            --(INT('Data Sheet'!$B$15) &amp; "." &amp; BS419)
        )
    ),
    IF(BQ419&lt;&gt;"",
        IF(INT('Data Sheet'!$A$15)=INT('Data Sheet'!$B$15),
            --(INT('Data Sheet'!$A$15) &amp; "." &amp; RIGHT(BQ419,3)),
            IF(AND((--(INT('Data Sheet'!$A$15) &amp; "." &amp; RIGHT(BQ419,3))&gt;=--('Data Sheet'!$A$15)), (--(INT('Data Sheet'!$A$15) &amp; "." &amp; RIGHT(BQ419,3))&lt;=--('Data Sheet'!$B$15))),
                --(INT('Data Sheet'!$A$15) &amp; "." &amp; RIGHT(BQ419,3)),
                --(INT('Data Sheet'!$B$15) &amp; "." &amp; RIGHT(BQ419,3))
            )
        ),
        "OK"
    )
)</f>
        <v>OK</v>
      </c>
      <c r="R419" s="19"/>
      <c r="S419" s="19"/>
      <c r="T419" s="19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1"/>
      <c r="AU419" s="21"/>
      <c r="AV419" s="21"/>
      <c r="AW419" s="22"/>
      <c r="AX419" s="99"/>
      <c r="AY419" s="20"/>
      <c r="AZ419" s="20"/>
      <c r="BA419" s="22"/>
      <c r="BB419">
        <v>411</v>
      </c>
      <c r="BC419" s="80"/>
      <c r="BD419" s="80"/>
      <c r="BE419" s="80"/>
      <c r="BF419" s="80"/>
      <c r="BG419" s="32" t="str">
        <f t="shared" si="70"/>
        <v/>
      </c>
      <c r="BH419" s="78">
        <f t="shared" si="68"/>
        <v>0</v>
      </c>
      <c r="BI419" s="2">
        <f t="shared" si="71"/>
        <v>0</v>
      </c>
      <c r="BJ419" s="2">
        <f t="shared" si="72"/>
        <v>0</v>
      </c>
      <c r="BK419" s="2">
        <f t="shared" si="69"/>
        <v>0</v>
      </c>
    </row>
    <row r="420" spans="2:63" ht="15" customHeight="1" x14ac:dyDescent="0.25">
      <c r="B420" s="14">
        <v>412</v>
      </c>
      <c r="C420" s="95" t="str">
        <f t="shared" si="73"/>
        <v/>
      </c>
      <c r="D420" s="15" t="str">
        <f t="shared" si="78"/>
        <v>OK</v>
      </c>
      <c r="E420" s="16" t="e">
        <f>VLOOKUP('Data Sheet'!$B$8,'Data Sheet'!$I$2:$J$9,2,FALSE)</f>
        <v>#N/A</v>
      </c>
      <c r="F420" s="16" t="str">
        <f t="shared" si="74"/>
        <v/>
      </c>
      <c r="G420" s="103">
        <f t="shared" si="75"/>
        <v>0</v>
      </c>
      <c r="H420" s="17" t="s">
        <v>26</v>
      </c>
      <c r="I420" s="17" t="s">
        <v>26</v>
      </c>
      <c r="J420" s="17" t="str">
        <f>IF('Data Sheet'!$B$9="NC-50","N/A","OK")</f>
        <v>OK</v>
      </c>
      <c r="K420" s="17" t="str">
        <f>IF('Data Sheet'!$B$9="NC-50","N/A","OK")</f>
        <v>OK</v>
      </c>
      <c r="L420" s="17" t="str">
        <f t="shared" si="76"/>
        <v>OK</v>
      </c>
      <c r="M420" s="17" t="str">
        <f t="shared" si="77"/>
        <v>OK</v>
      </c>
      <c r="N420" s="18" t="str">
        <f>IF(BO420&lt;&gt;"",
    IF(INT('Data Sheet'!$A$19)=INT('Data Sheet'!$B$19),
        --(INT('Data Sheet'!$A$19) &amp; "." &amp; BO420),
        IF(AND((--(INT('Data Sheet'!$A$19) &amp; "." &amp; BO420)&gt;=--('Data Sheet'!$A$19)), (--(INT('Data Sheet'!$A$19) &amp; "." &amp; BO420)&lt;=--('Data Sheet'!$B$19))),
            --(INT('Data Sheet'!$A$19) &amp; "." &amp; BO420),
            --(INT('Data Sheet'!$B$19) &amp; "." &amp; BO420)
        )
    ),
    IF(BN420&lt;&gt;"",
        IF(INT('Data Sheet'!$A$19)=INT('Data Sheet'!$B$19),
            --(INT('Data Sheet'!$A$19) &amp; "." &amp; LEFT(BN420,3)),
            IF(AND((--(INT('Data Sheet'!$A$19) &amp; "." &amp; LEFT(BN420,3))&gt;=--('Data Sheet'!$A$19)), (--(INT('Data Sheet'!$A$19) &amp; "." &amp; LEFT(BN420,3))&lt;=--('Data Sheet'!$B$19))),
                --(INT('Data Sheet'!$A$19) &amp; "." &amp; LEFT(BN420,3)),
                --(INT('Data Sheet'!$B$19) &amp; "." &amp; LEFT(BN420,3))
            )
        ),
        "OK"
    )
)</f>
        <v>OK</v>
      </c>
      <c r="O420" s="23" t="str">
        <f>IF(BP420&lt;&gt;"",
    IF(INT('Data Sheet'!$A$19)=INT('Data Sheet'!$B$19),
        --(INT('Data Sheet'!$A$19) &amp; "." &amp; BP420),
        IF(AND((--(INT('Data Sheet'!$A$19) &amp; "." &amp; BP420)&gt;=--('Data Sheet'!$A$19)), (--(INT('Data Sheet'!$A$19) &amp; "." &amp; BP420)&lt;=--('Data Sheet'!$B$19))),
            --(INT('Data Sheet'!$A$19) &amp; "." &amp; BP420),
            --(INT('Data Sheet'!$B$19) &amp; "." &amp; BP420)
        )
    ),
    IF(BN420&lt;&gt;"",
        IF(INT('Data Sheet'!$A$19)=INT('Data Sheet'!$B$19),
            --(INT('Data Sheet'!$A$19) &amp; "." &amp; RIGHT(BN420,3)),
            IF(AND((--(INT('Data Sheet'!$A$19) &amp; "." &amp; RIGHT(BN420,3))&gt;=--('Data Sheet'!$A$19)), (--(INT('Data Sheet'!$A$19) &amp; "." &amp; RIGHT(BN420,3))&lt;=--('Data Sheet'!$B$19))),
                --(INT('Data Sheet'!$A$19) &amp; "." &amp; RIGHT(BN420,3)),
                --(INT('Data Sheet'!$B$19) &amp; "." &amp; RIGHT(BN420,3))
            )
        ),
        "OK"
    )
)</f>
        <v>OK</v>
      </c>
      <c r="P420" s="23" t="str">
        <f>IF(BR420&lt;&gt;"",
    IF(INT('Data Sheet'!$A$19)=INT('Data Sheet'!$B$15),
        --(INT('Data Sheet'!$A$15) &amp; "." &amp; BR420),
        IF(AND((--(INT('Data Sheet'!$A$15) &amp; "." &amp; BR420)&gt;=--('Data Sheet'!$A$15)), (--(INT('Data Sheet'!$A$15) &amp; "." &amp; BR420)&lt;=--('Data Sheet'!$B$15))),
            --(INT('Data Sheet'!$A$15) &amp; "." &amp; BR420),
            --(INT('Data Sheet'!$B$15) &amp; "." &amp; BR420)
        )
    ),
    IF(BQ420&lt;&gt;"",
        IF(INT('Data Sheet'!$A$15)=INT('Data Sheet'!$B$15),
            --(INT('Data Sheet'!$A$15) &amp; "." &amp; LEFT(BQ420,3)),
            IF(AND((--(INT('Data Sheet'!$A$15) &amp; "." &amp; LEFT(BQ420,3))&gt;=--('Data Sheet'!$A$15)), (--(INT('Data Sheet'!$A$15) &amp; "." &amp; LEFT(BQ420,3))&lt;=--('Data Sheet'!$B$15))),
                --(INT('Data Sheet'!$A$15) &amp; "." &amp; LEFT(BQ420,3)),
                --(INT('Data Sheet'!$B$15) &amp; "." &amp; LEFT(BQ420,3))
            )
        ),
        "OK"
    )
)</f>
        <v>OK</v>
      </c>
      <c r="Q420" s="23" t="str">
        <f>IF(BS420&lt;&gt;"",
    IF(INT('Data Sheet'!$A$19)=INT('Data Sheet'!$B$15),
        --(INT('Data Sheet'!$A$15) &amp; "." &amp; BS420),
        IF(AND((--(INT('Data Sheet'!$A$15) &amp; "." &amp; BS420)&gt;=--('Data Sheet'!$A$15)), (--(INT('Data Sheet'!$A$15) &amp; "." &amp; BS420)&lt;=--('Data Sheet'!$B$15))),
            --(INT('Data Sheet'!$A$15) &amp; "." &amp; BS420),
            --(INT('Data Sheet'!$B$15) &amp; "." &amp; BS420)
        )
    ),
    IF(BQ420&lt;&gt;"",
        IF(INT('Data Sheet'!$A$15)=INT('Data Sheet'!$B$15),
            --(INT('Data Sheet'!$A$15) &amp; "." &amp; RIGHT(BQ420,3)),
            IF(AND((--(INT('Data Sheet'!$A$15) &amp; "." &amp; RIGHT(BQ420,3))&gt;=--('Data Sheet'!$A$15)), (--(INT('Data Sheet'!$A$15) &amp; "." &amp; RIGHT(BQ420,3))&lt;=--('Data Sheet'!$B$15))),
                --(INT('Data Sheet'!$A$15) &amp; "." &amp; RIGHT(BQ420,3)),
                --(INT('Data Sheet'!$B$15) &amp; "." &amp; RIGHT(BQ420,3))
            )
        ),
        "OK"
    )
)</f>
        <v>OK</v>
      </c>
      <c r="R420" s="19"/>
      <c r="S420" s="19"/>
      <c r="T420" s="19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1"/>
      <c r="AU420" s="21"/>
      <c r="AV420" s="21"/>
      <c r="AW420" s="22"/>
      <c r="AX420" s="99"/>
      <c r="AY420" s="20"/>
      <c r="AZ420" s="20"/>
      <c r="BA420" s="22"/>
      <c r="BB420">
        <v>412</v>
      </c>
      <c r="BC420" s="80"/>
      <c r="BD420" s="80"/>
      <c r="BE420" s="80"/>
      <c r="BF420" s="80"/>
      <c r="BG420" s="32" t="str">
        <f t="shared" si="70"/>
        <v/>
      </c>
      <c r="BH420" s="78">
        <f t="shared" si="68"/>
        <v>0</v>
      </c>
      <c r="BI420" s="2">
        <f t="shared" si="71"/>
        <v>0</v>
      </c>
      <c r="BJ420" s="2">
        <f t="shared" si="72"/>
        <v>0</v>
      </c>
      <c r="BK420" s="2">
        <f t="shared" si="69"/>
        <v>0</v>
      </c>
    </row>
    <row r="421" spans="2:63" ht="15" customHeight="1" x14ac:dyDescent="0.25">
      <c r="B421" s="14">
        <v>413</v>
      </c>
      <c r="C421" s="95" t="str">
        <f t="shared" si="73"/>
        <v/>
      </c>
      <c r="D421" s="15" t="str">
        <f t="shared" si="78"/>
        <v>OK</v>
      </c>
      <c r="E421" s="16" t="e">
        <f>VLOOKUP('Data Sheet'!$B$8,'Data Sheet'!$I$2:$J$9,2,FALSE)</f>
        <v>#N/A</v>
      </c>
      <c r="F421" s="16" t="str">
        <f t="shared" si="74"/>
        <v/>
      </c>
      <c r="G421" s="103">
        <f t="shared" si="75"/>
        <v>0</v>
      </c>
      <c r="H421" s="17" t="s">
        <v>26</v>
      </c>
      <c r="I421" s="17" t="s">
        <v>26</v>
      </c>
      <c r="J421" s="17" t="str">
        <f>IF('Data Sheet'!$B$9="NC-50","N/A","OK")</f>
        <v>OK</v>
      </c>
      <c r="K421" s="17" t="str">
        <f>IF('Data Sheet'!$B$9="NC-50","N/A","OK")</f>
        <v>OK</v>
      </c>
      <c r="L421" s="17" t="str">
        <f t="shared" si="76"/>
        <v>OK</v>
      </c>
      <c r="M421" s="17" t="str">
        <f t="shared" si="77"/>
        <v>OK</v>
      </c>
      <c r="N421" s="18" t="str">
        <f>IF(BO421&lt;&gt;"",
    IF(INT('Data Sheet'!$A$19)=INT('Data Sheet'!$B$19),
        --(INT('Data Sheet'!$A$19) &amp; "." &amp; BO421),
        IF(AND((--(INT('Data Sheet'!$A$19) &amp; "." &amp; BO421)&gt;=--('Data Sheet'!$A$19)), (--(INT('Data Sheet'!$A$19) &amp; "." &amp; BO421)&lt;=--('Data Sheet'!$B$19))),
            --(INT('Data Sheet'!$A$19) &amp; "." &amp; BO421),
            --(INT('Data Sheet'!$B$19) &amp; "." &amp; BO421)
        )
    ),
    IF(BN421&lt;&gt;"",
        IF(INT('Data Sheet'!$A$19)=INT('Data Sheet'!$B$19),
            --(INT('Data Sheet'!$A$19) &amp; "." &amp; LEFT(BN421,3)),
            IF(AND((--(INT('Data Sheet'!$A$19) &amp; "." &amp; LEFT(BN421,3))&gt;=--('Data Sheet'!$A$19)), (--(INT('Data Sheet'!$A$19) &amp; "." &amp; LEFT(BN421,3))&lt;=--('Data Sheet'!$B$19))),
                --(INT('Data Sheet'!$A$19) &amp; "." &amp; LEFT(BN421,3)),
                --(INT('Data Sheet'!$B$19) &amp; "." &amp; LEFT(BN421,3))
            )
        ),
        "OK"
    )
)</f>
        <v>OK</v>
      </c>
      <c r="O421" s="23" t="str">
        <f>IF(BP421&lt;&gt;"",
    IF(INT('Data Sheet'!$A$19)=INT('Data Sheet'!$B$19),
        --(INT('Data Sheet'!$A$19) &amp; "." &amp; BP421),
        IF(AND((--(INT('Data Sheet'!$A$19) &amp; "." &amp; BP421)&gt;=--('Data Sheet'!$A$19)), (--(INT('Data Sheet'!$A$19) &amp; "." &amp; BP421)&lt;=--('Data Sheet'!$B$19))),
            --(INT('Data Sheet'!$A$19) &amp; "." &amp; BP421),
            --(INT('Data Sheet'!$B$19) &amp; "." &amp; BP421)
        )
    ),
    IF(BN421&lt;&gt;"",
        IF(INT('Data Sheet'!$A$19)=INT('Data Sheet'!$B$19),
            --(INT('Data Sheet'!$A$19) &amp; "." &amp; RIGHT(BN421,3)),
            IF(AND((--(INT('Data Sheet'!$A$19) &amp; "." &amp; RIGHT(BN421,3))&gt;=--('Data Sheet'!$A$19)), (--(INT('Data Sheet'!$A$19) &amp; "." &amp; RIGHT(BN421,3))&lt;=--('Data Sheet'!$B$19))),
                --(INT('Data Sheet'!$A$19) &amp; "." &amp; RIGHT(BN421,3)),
                --(INT('Data Sheet'!$B$19) &amp; "." &amp; RIGHT(BN421,3))
            )
        ),
        "OK"
    )
)</f>
        <v>OK</v>
      </c>
      <c r="P421" s="23" t="str">
        <f>IF(BR421&lt;&gt;"",
    IF(INT('Data Sheet'!$A$19)=INT('Data Sheet'!$B$15),
        --(INT('Data Sheet'!$A$15) &amp; "." &amp; BR421),
        IF(AND((--(INT('Data Sheet'!$A$15) &amp; "." &amp; BR421)&gt;=--('Data Sheet'!$A$15)), (--(INT('Data Sheet'!$A$15) &amp; "." &amp; BR421)&lt;=--('Data Sheet'!$B$15))),
            --(INT('Data Sheet'!$A$15) &amp; "." &amp; BR421),
            --(INT('Data Sheet'!$B$15) &amp; "." &amp; BR421)
        )
    ),
    IF(BQ421&lt;&gt;"",
        IF(INT('Data Sheet'!$A$15)=INT('Data Sheet'!$B$15),
            --(INT('Data Sheet'!$A$15) &amp; "." &amp; LEFT(BQ421,3)),
            IF(AND((--(INT('Data Sheet'!$A$15) &amp; "." &amp; LEFT(BQ421,3))&gt;=--('Data Sheet'!$A$15)), (--(INT('Data Sheet'!$A$15) &amp; "." &amp; LEFT(BQ421,3))&lt;=--('Data Sheet'!$B$15))),
                --(INT('Data Sheet'!$A$15) &amp; "." &amp; LEFT(BQ421,3)),
                --(INT('Data Sheet'!$B$15) &amp; "." &amp; LEFT(BQ421,3))
            )
        ),
        "OK"
    )
)</f>
        <v>OK</v>
      </c>
      <c r="Q421" s="23" t="str">
        <f>IF(BS421&lt;&gt;"",
    IF(INT('Data Sheet'!$A$19)=INT('Data Sheet'!$B$15),
        --(INT('Data Sheet'!$A$15) &amp; "." &amp; BS421),
        IF(AND((--(INT('Data Sheet'!$A$15) &amp; "." &amp; BS421)&gt;=--('Data Sheet'!$A$15)), (--(INT('Data Sheet'!$A$15) &amp; "." &amp; BS421)&lt;=--('Data Sheet'!$B$15))),
            --(INT('Data Sheet'!$A$15) &amp; "." &amp; BS421),
            --(INT('Data Sheet'!$B$15) &amp; "." &amp; BS421)
        )
    ),
    IF(BQ421&lt;&gt;"",
        IF(INT('Data Sheet'!$A$15)=INT('Data Sheet'!$B$15),
            --(INT('Data Sheet'!$A$15) &amp; "." &amp; RIGHT(BQ421,3)),
            IF(AND((--(INT('Data Sheet'!$A$15) &amp; "." &amp; RIGHT(BQ421,3))&gt;=--('Data Sheet'!$A$15)), (--(INT('Data Sheet'!$A$15) &amp; "." &amp; RIGHT(BQ421,3))&lt;=--('Data Sheet'!$B$15))),
                --(INT('Data Sheet'!$A$15) &amp; "." &amp; RIGHT(BQ421,3)),
                --(INT('Data Sheet'!$B$15) &amp; "." &amp; RIGHT(BQ421,3))
            )
        ),
        "OK"
    )
)</f>
        <v>OK</v>
      </c>
      <c r="R421" s="19"/>
      <c r="S421" s="19"/>
      <c r="T421" s="19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1"/>
      <c r="AU421" s="21"/>
      <c r="AV421" s="21"/>
      <c r="AW421" s="22"/>
      <c r="AX421" s="99"/>
      <c r="AY421" s="20"/>
      <c r="AZ421" s="20"/>
      <c r="BA421" s="22"/>
      <c r="BB421">
        <v>413</v>
      </c>
      <c r="BC421" s="80"/>
      <c r="BD421" s="80"/>
      <c r="BE421" s="80"/>
      <c r="BF421" s="80"/>
      <c r="BG421" s="32" t="str">
        <f t="shared" si="70"/>
        <v/>
      </c>
      <c r="BH421" s="78">
        <f t="shared" si="68"/>
        <v>0</v>
      </c>
      <c r="BI421" s="2">
        <f t="shared" si="71"/>
        <v>0</v>
      </c>
      <c r="BJ421" s="2">
        <f t="shared" si="72"/>
        <v>0</v>
      </c>
      <c r="BK421" s="2">
        <f t="shared" si="69"/>
        <v>0</v>
      </c>
    </row>
    <row r="422" spans="2:63" ht="15" customHeight="1" x14ac:dyDescent="0.25">
      <c r="B422" s="14">
        <v>414</v>
      </c>
      <c r="C422" s="95" t="str">
        <f t="shared" si="73"/>
        <v/>
      </c>
      <c r="D422" s="15" t="str">
        <f t="shared" si="78"/>
        <v>OK</v>
      </c>
      <c r="E422" s="16" t="e">
        <f>VLOOKUP('Data Sheet'!$B$8,'Data Sheet'!$I$2:$J$9,2,FALSE)</f>
        <v>#N/A</v>
      </c>
      <c r="F422" s="16" t="str">
        <f t="shared" si="74"/>
        <v/>
      </c>
      <c r="G422" s="103">
        <f t="shared" si="75"/>
        <v>0</v>
      </c>
      <c r="H422" s="17" t="s">
        <v>26</v>
      </c>
      <c r="I422" s="17" t="s">
        <v>26</v>
      </c>
      <c r="J422" s="17" t="str">
        <f>IF('Data Sheet'!$B$9="NC-50","N/A","OK")</f>
        <v>OK</v>
      </c>
      <c r="K422" s="17" t="str">
        <f>IF('Data Sheet'!$B$9="NC-50","N/A","OK")</f>
        <v>OK</v>
      </c>
      <c r="L422" s="17" t="str">
        <f t="shared" si="76"/>
        <v>OK</v>
      </c>
      <c r="M422" s="17" t="str">
        <f t="shared" si="77"/>
        <v>OK</v>
      </c>
      <c r="N422" s="18" t="str">
        <f>IF(BO422&lt;&gt;"",
    IF(INT('Data Sheet'!$A$19)=INT('Data Sheet'!$B$19),
        --(INT('Data Sheet'!$A$19) &amp; "." &amp; BO422),
        IF(AND((--(INT('Data Sheet'!$A$19) &amp; "." &amp; BO422)&gt;=--('Data Sheet'!$A$19)), (--(INT('Data Sheet'!$A$19) &amp; "." &amp; BO422)&lt;=--('Data Sheet'!$B$19))),
            --(INT('Data Sheet'!$A$19) &amp; "." &amp; BO422),
            --(INT('Data Sheet'!$B$19) &amp; "." &amp; BO422)
        )
    ),
    IF(BN422&lt;&gt;"",
        IF(INT('Data Sheet'!$A$19)=INT('Data Sheet'!$B$19),
            --(INT('Data Sheet'!$A$19) &amp; "." &amp; LEFT(BN422,3)),
            IF(AND((--(INT('Data Sheet'!$A$19) &amp; "." &amp; LEFT(BN422,3))&gt;=--('Data Sheet'!$A$19)), (--(INT('Data Sheet'!$A$19) &amp; "." &amp; LEFT(BN422,3))&lt;=--('Data Sheet'!$B$19))),
                --(INT('Data Sheet'!$A$19) &amp; "." &amp; LEFT(BN422,3)),
                --(INT('Data Sheet'!$B$19) &amp; "." &amp; LEFT(BN422,3))
            )
        ),
        "OK"
    )
)</f>
        <v>OK</v>
      </c>
      <c r="O422" s="23" t="str">
        <f>IF(BP422&lt;&gt;"",
    IF(INT('Data Sheet'!$A$19)=INT('Data Sheet'!$B$19),
        --(INT('Data Sheet'!$A$19) &amp; "." &amp; BP422),
        IF(AND((--(INT('Data Sheet'!$A$19) &amp; "." &amp; BP422)&gt;=--('Data Sheet'!$A$19)), (--(INT('Data Sheet'!$A$19) &amp; "." &amp; BP422)&lt;=--('Data Sheet'!$B$19))),
            --(INT('Data Sheet'!$A$19) &amp; "." &amp; BP422),
            --(INT('Data Sheet'!$B$19) &amp; "." &amp; BP422)
        )
    ),
    IF(BN422&lt;&gt;"",
        IF(INT('Data Sheet'!$A$19)=INT('Data Sheet'!$B$19),
            --(INT('Data Sheet'!$A$19) &amp; "." &amp; RIGHT(BN422,3)),
            IF(AND((--(INT('Data Sheet'!$A$19) &amp; "." &amp; RIGHT(BN422,3))&gt;=--('Data Sheet'!$A$19)), (--(INT('Data Sheet'!$A$19) &amp; "." &amp; RIGHT(BN422,3))&lt;=--('Data Sheet'!$B$19))),
                --(INT('Data Sheet'!$A$19) &amp; "." &amp; RIGHT(BN422,3)),
                --(INT('Data Sheet'!$B$19) &amp; "." &amp; RIGHT(BN422,3))
            )
        ),
        "OK"
    )
)</f>
        <v>OK</v>
      </c>
      <c r="P422" s="23" t="str">
        <f>IF(BR422&lt;&gt;"",
    IF(INT('Data Sheet'!$A$19)=INT('Data Sheet'!$B$15),
        --(INT('Data Sheet'!$A$15) &amp; "." &amp; BR422),
        IF(AND((--(INT('Data Sheet'!$A$15) &amp; "." &amp; BR422)&gt;=--('Data Sheet'!$A$15)), (--(INT('Data Sheet'!$A$15) &amp; "." &amp; BR422)&lt;=--('Data Sheet'!$B$15))),
            --(INT('Data Sheet'!$A$15) &amp; "." &amp; BR422),
            --(INT('Data Sheet'!$B$15) &amp; "." &amp; BR422)
        )
    ),
    IF(BQ422&lt;&gt;"",
        IF(INT('Data Sheet'!$A$15)=INT('Data Sheet'!$B$15),
            --(INT('Data Sheet'!$A$15) &amp; "." &amp; LEFT(BQ422,3)),
            IF(AND((--(INT('Data Sheet'!$A$15) &amp; "." &amp; LEFT(BQ422,3))&gt;=--('Data Sheet'!$A$15)), (--(INT('Data Sheet'!$A$15) &amp; "." &amp; LEFT(BQ422,3))&lt;=--('Data Sheet'!$B$15))),
                --(INT('Data Sheet'!$A$15) &amp; "." &amp; LEFT(BQ422,3)),
                --(INT('Data Sheet'!$B$15) &amp; "." &amp; LEFT(BQ422,3))
            )
        ),
        "OK"
    )
)</f>
        <v>OK</v>
      </c>
      <c r="Q422" s="23" t="str">
        <f>IF(BS422&lt;&gt;"",
    IF(INT('Data Sheet'!$A$19)=INT('Data Sheet'!$B$15),
        --(INT('Data Sheet'!$A$15) &amp; "." &amp; BS422),
        IF(AND((--(INT('Data Sheet'!$A$15) &amp; "." &amp; BS422)&gt;=--('Data Sheet'!$A$15)), (--(INT('Data Sheet'!$A$15) &amp; "." &amp; BS422)&lt;=--('Data Sheet'!$B$15))),
            --(INT('Data Sheet'!$A$15) &amp; "." &amp; BS422),
            --(INT('Data Sheet'!$B$15) &amp; "." &amp; BS422)
        )
    ),
    IF(BQ422&lt;&gt;"",
        IF(INT('Data Sheet'!$A$15)=INT('Data Sheet'!$B$15),
            --(INT('Data Sheet'!$A$15) &amp; "." &amp; RIGHT(BQ422,3)),
            IF(AND((--(INT('Data Sheet'!$A$15) &amp; "." &amp; RIGHT(BQ422,3))&gt;=--('Data Sheet'!$A$15)), (--(INT('Data Sheet'!$A$15) &amp; "." &amp; RIGHT(BQ422,3))&lt;=--('Data Sheet'!$B$15))),
                --(INT('Data Sheet'!$A$15) &amp; "." &amp; RIGHT(BQ422,3)),
                --(INT('Data Sheet'!$B$15) &amp; "." &amp; RIGHT(BQ422,3))
            )
        ),
        "OK"
    )
)</f>
        <v>OK</v>
      </c>
      <c r="R422" s="19"/>
      <c r="S422" s="19"/>
      <c r="T422" s="19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1"/>
      <c r="AU422" s="21"/>
      <c r="AV422" s="21"/>
      <c r="AW422" s="22"/>
      <c r="AX422" s="99"/>
      <c r="AY422" s="20"/>
      <c r="AZ422" s="20"/>
      <c r="BA422" s="22"/>
      <c r="BB422">
        <v>414</v>
      </c>
      <c r="BC422" s="80"/>
      <c r="BD422" s="80"/>
      <c r="BE422" s="80"/>
      <c r="BF422" s="80"/>
      <c r="BG422" s="32" t="str">
        <f t="shared" si="70"/>
        <v/>
      </c>
      <c r="BH422" s="78">
        <f t="shared" si="68"/>
        <v>0</v>
      </c>
      <c r="BI422" s="2">
        <f t="shared" si="71"/>
        <v>0</v>
      </c>
      <c r="BJ422" s="2">
        <f t="shared" si="72"/>
        <v>0</v>
      </c>
      <c r="BK422" s="2">
        <f t="shared" si="69"/>
        <v>0</v>
      </c>
    </row>
    <row r="423" spans="2:63" ht="15" customHeight="1" x14ac:dyDescent="0.25">
      <c r="B423" s="14">
        <v>415</v>
      </c>
      <c r="C423" s="95" t="str">
        <f t="shared" si="73"/>
        <v/>
      </c>
      <c r="D423" s="15" t="str">
        <f t="shared" si="78"/>
        <v>OK</v>
      </c>
      <c r="E423" s="16" t="e">
        <f>VLOOKUP('Data Sheet'!$B$8,'Data Sheet'!$I$2:$J$9,2,FALSE)</f>
        <v>#N/A</v>
      </c>
      <c r="F423" s="16" t="str">
        <f t="shared" si="74"/>
        <v/>
      </c>
      <c r="G423" s="103">
        <f t="shared" si="75"/>
        <v>0</v>
      </c>
      <c r="H423" s="17" t="s">
        <v>26</v>
      </c>
      <c r="I423" s="17" t="s">
        <v>26</v>
      </c>
      <c r="J423" s="17" t="str">
        <f>IF('Data Sheet'!$B$9="NC-50","N/A","OK")</f>
        <v>OK</v>
      </c>
      <c r="K423" s="17" t="str">
        <f>IF('Data Sheet'!$B$9="NC-50","N/A","OK")</f>
        <v>OK</v>
      </c>
      <c r="L423" s="17" t="str">
        <f t="shared" si="76"/>
        <v>OK</v>
      </c>
      <c r="M423" s="17" t="str">
        <f t="shared" si="77"/>
        <v>OK</v>
      </c>
      <c r="N423" s="18" t="str">
        <f>IF(BO423&lt;&gt;"",
    IF(INT('Data Sheet'!$A$19)=INT('Data Sheet'!$B$19),
        --(INT('Data Sheet'!$A$19) &amp; "." &amp; BO423),
        IF(AND((--(INT('Data Sheet'!$A$19) &amp; "." &amp; BO423)&gt;=--('Data Sheet'!$A$19)), (--(INT('Data Sheet'!$A$19) &amp; "." &amp; BO423)&lt;=--('Data Sheet'!$B$19))),
            --(INT('Data Sheet'!$A$19) &amp; "." &amp; BO423),
            --(INT('Data Sheet'!$B$19) &amp; "." &amp; BO423)
        )
    ),
    IF(BN423&lt;&gt;"",
        IF(INT('Data Sheet'!$A$19)=INT('Data Sheet'!$B$19),
            --(INT('Data Sheet'!$A$19) &amp; "." &amp; LEFT(BN423,3)),
            IF(AND((--(INT('Data Sheet'!$A$19) &amp; "." &amp; LEFT(BN423,3))&gt;=--('Data Sheet'!$A$19)), (--(INT('Data Sheet'!$A$19) &amp; "." &amp; LEFT(BN423,3))&lt;=--('Data Sheet'!$B$19))),
                --(INT('Data Sheet'!$A$19) &amp; "." &amp; LEFT(BN423,3)),
                --(INT('Data Sheet'!$B$19) &amp; "." &amp; LEFT(BN423,3))
            )
        ),
        "OK"
    )
)</f>
        <v>OK</v>
      </c>
      <c r="O423" s="23" t="str">
        <f>IF(BP423&lt;&gt;"",
    IF(INT('Data Sheet'!$A$19)=INT('Data Sheet'!$B$19),
        --(INT('Data Sheet'!$A$19) &amp; "." &amp; BP423),
        IF(AND((--(INT('Data Sheet'!$A$19) &amp; "." &amp; BP423)&gt;=--('Data Sheet'!$A$19)), (--(INT('Data Sheet'!$A$19) &amp; "." &amp; BP423)&lt;=--('Data Sheet'!$B$19))),
            --(INT('Data Sheet'!$A$19) &amp; "." &amp; BP423),
            --(INT('Data Sheet'!$B$19) &amp; "." &amp; BP423)
        )
    ),
    IF(BN423&lt;&gt;"",
        IF(INT('Data Sheet'!$A$19)=INT('Data Sheet'!$B$19),
            --(INT('Data Sheet'!$A$19) &amp; "." &amp; RIGHT(BN423,3)),
            IF(AND((--(INT('Data Sheet'!$A$19) &amp; "." &amp; RIGHT(BN423,3))&gt;=--('Data Sheet'!$A$19)), (--(INT('Data Sheet'!$A$19) &amp; "." &amp; RIGHT(BN423,3))&lt;=--('Data Sheet'!$B$19))),
                --(INT('Data Sheet'!$A$19) &amp; "." &amp; RIGHT(BN423,3)),
                --(INT('Data Sheet'!$B$19) &amp; "." &amp; RIGHT(BN423,3))
            )
        ),
        "OK"
    )
)</f>
        <v>OK</v>
      </c>
      <c r="P423" s="23" t="str">
        <f>IF(BR423&lt;&gt;"",
    IF(INT('Data Sheet'!$A$19)=INT('Data Sheet'!$B$15),
        --(INT('Data Sheet'!$A$15) &amp; "." &amp; BR423),
        IF(AND((--(INT('Data Sheet'!$A$15) &amp; "." &amp; BR423)&gt;=--('Data Sheet'!$A$15)), (--(INT('Data Sheet'!$A$15) &amp; "." &amp; BR423)&lt;=--('Data Sheet'!$B$15))),
            --(INT('Data Sheet'!$A$15) &amp; "." &amp; BR423),
            --(INT('Data Sheet'!$B$15) &amp; "." &amp; BR423)
        )
    ),
    IF(BQ423&lt;&gt;"",
        IF(INT('Data Sheet'!$A$15)=INT('Data Sheet'!$B$15),
            --(INT('Data Sheet'!$A$15) &amp; "." &amp; LEFT(BQ423,3)),
            IF(AND((--(INT('Data Sheet'!$A$15) &amp; "." &amp; LEFT(BQ423,3))&gt;=--('Data Sheet'!$A$15)), (--(INT('Data Sheet'!$A$15) &amp; "." &amp; LEFT(BQ423,3))&lt;=--('Data Sheet'!$B$15))),
                --(INT('Data Sheet'!$A$15) &amp; "." &amp; LEFT(BQ423,3)),
                --(INT('Data Sheet'!$B$15) &amp; "." &amp; LEFT(BQ423,3))
            )
        ),
        "OK"
    )
)</f>
        <v>OK</v>
      </c>
      <c r="Q423" s="23" t="str">
        <f>IF(BS423&lt;&gt;"",
    IF(INT('Data Sheet'!$A$19)=INT('Data Sheet'!$B$15),
        --(INT('Data Sheet'!$A$15) &amp; "." &amp; BS423),
        IF(AND((--(INT('Data Sheet'!$A$15) &amp; "." &amp; BS423)&gt;=--('Data Sheet'!$A$15)), (--(INT('Data Sheet'!$A$15) &amp; "." &amp; BS423)&lt;=--('Data Sheet'!$B$15))),
            --(INT('Data Sheet'!$A$15) &amp; "." &amp; BS423),
            --(INT('Data Sheet'!$B$15) &amp; "." &amp; BS423)
        )
    ),
    IF(BQ423&lt;&gt;"",
        IF(INT('Data Sheet'!$A$15)=INT('Data Sheet'!$B$15),
            --(INT('Data Sheet'!$A$15) &amp; "." &amp; RIGHT(BQ423,3)),
            IF(AND((--(INT('Data Sheet'!$A$15) &amp; "." &amp; RIGHT(BQ423,3))&gt;=--('Data Sheet'!$A$15)), (--(INT('Data Sheet'!$A$15) &amp; "." &amp; RIGHT(BQ423,3))&lt;=--('Data Sheet'!$B$15))),
                --(INT('Data Sheet'!$A$15) &amp; "." &amp; RIGHT(BQ423,3)),
                --(INT('Data Sheet'!$B$15) &amp; "." &amp; RIGHT(BQ423,3))
            )
        ),
        "OK"
    )
)</f>
        <v>OK</v>
      </c>
      <c r="R423" s="19"/>
      <c r="S423" s="19"/>
      <c r="T423" s="19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1"/>
      <c r="AU423" s="21"/>
      <c r="AV423" s="21"/>
      <c r="AW423" s="22"/>
      <c r="AX423" s="99"/>
      <c r="AY423" s="20"/>
      <c r="AZ423" s="20"/>
      <c r="BA423" s="22"/>
      <c r="BB423">
        <v>415</v>
      </c>
      <c r="BC423" s="80"/>
      <c r="BD423" s="80"/>
      <c r="BE423" s="80"/>
      <c r="BF423" s="80"/>
      <c r="BG423" s="32" t="str">
        <f t="shared" si="70"/>
        <v/>
      </c>
      <c r="BH423" s="78">
        <f t="shared" si="68"/>
        <v>0</v>
      </c>
      <c r="BI423" s="2">
        <f t="shared" si="71"/>
        <v>0</v>
      </c>
      <c r="BJ423" s="2">
        <f t="shared" si="72"/>
        <v>0</v>
      </c>
      <c r="BK423" s="2">
        <f t="shared" si="69"/>
        <v>0</v>
      </c>
    </row>
    <row r="424" spans="2:63" ht="15" customHeight="1" x14ac:dyDescent="0.25">
      <c r="B424" s="14">
        <v>416</v>
      </c>
      <c r="C424" s="95" t="str">
        <f t="shared" si="73"/>
        <v/>
      </c>
      <c r="D424" s="15" t="str">
        <f t="shared" si="78"/>
        <v>OK</v>
      </c>
      <c r="E424" s="16" t="e">
        <f>VLOOKUP('Data Sheet'!$B$8,'Data Sheet'!$I$2:$J$9,2,FALSE)</f>
        <v>#N/A</v>
      </c>
      <c r="F424" s="16" t="str">
        <f t="shared" si="74"/>
        <v/>
      </c>
      <c r="G424" s="103">
        <f t="shared" si="75"/>
        <v>0</v>
      </c>
      <c r="H424" s="17" t="s">
        <v>26</v>
      </c>
      <c r="I424" s="17" t="s">
        <v>26</v>
      </c>
      <c r="J424" s="17" t="str">
        <f>IF('Data Sheet'!$B$9="NC-50","N/A","OK")</f>
        <v>OK</v>
      </c>
      <c r="K424" s="17" t="str">
        <f>IF('Data Sheet'!$B$9="NC-50","N/A","OK")</f>
        <v>OK</v>
      </c>
      <c r="L424" s="17" t="str">
        <f t="shared" si="76"/>
        <v>OK</v>
      </c>
      <c r="M424" s="17" t="str">
        <f t="shared" si="77"/>
        <v>OK</v>
      </c>
      <c r="N424" s="18" t="str">
        <f>IF(BO424&lt;&gt;"",
    IF(INT('Data Sheet'!$A$19)=INT('Data Sheet'!$B$19),
        --(INT('Data Sheet'!$A$19) &amp; "." &amp; BO424),
        IF(AND((--(INT('Data Sheet'!$A$19) &amp; "." &amp; BO424)&gt;=--('Data Sheet'!$A$19)), (--(INT('Data Sheet'!$A$19) &amp; "." &amp; BO424)&lt;=--('Data Sheet'!$B$19))),
            --(INT('Data Sheet'!$A$19) &amp; "." &amp; BO424),
            --(INT('Data Sheet'!$B$19) &amp; "." &amp; BO424)
        )
    ),
    IF(BN424&lt;&gt;"",
        IF(INT('Data Sheet'!$A$19)=INT('Data Sheet'!$B$19),
            --(INT('Data Sheet'!$A$19) &amp; "." &amp; LEFT(BN424,3)),
            IF(AND((--(INT('Data Sheet'!$A$19) &amp; "." &amp; LEFT(BN424,3))&gt;=--('Data Sheet'!$A$19)), (--(INT('Data Sheet'!$A$19) &amp; "." &amp; LEFT(BN424,3))&lt;=--('Data Sheet'!$B$19))),
                --(INT('Data Sheet'!$A$19) &amp; "." &amp; LEFT(BN424,3)),
                --(INT('Data Sheet'!$B$19) &amp; "." &amp; LEFT(BN424,3))
            )
        ),
        "OK"
    )
)</f>
        <v>OK</v>
      </c>
      <c r="O424" s="23" t="str">
        <f>IF(BP424&lt;&gt;"",
    IF(INT('Data Sheet'!$A$19)=INT('Data Sheet'!$B$19),
        --(INT('Data Sheet'!$A$19) &amp; "." &amp; BP424),
        IF(AND((--(INT('Data Sheet'!$A$19) &amp; "." &amp; BP424)&gt;=--('Data Sheet'!$A$19)), (--(INT('Data Sheet'!$A$19) &amp; "." &amp; BP424)&lt;=--('Data Sheet'!$B$19))),
            --(INT('Data Sheet'!$A$19) &amp; "." &amp; BP424),
            --(INT('Data Sheet'!$B$19) &amp; "." &amp; BP424)
        )
    ),
    IF(BN424&lt;&gt;"",
        IF(INT('Data Sheet'!$A$19)=INT('Data Sheet'!$B$19),
            --(INT('Data Sheet'!$A$19) &amp; "." &amp; RIGHT(BN424,3)),
            IF(AND((--(INT('Data Sheet'!$A$19) &amp; "." &amp; RIGHT(BN424,3))&gt;=--('Data Sheet'!$A$19)), (--(INT('Data Sheet'!$A$19) &amp; "." &amp; RIGHT(BN424,3))&lt;=--('Data Sheet'!$B$19))),
                --(INT('Data Sheet'!$A$19) &amp; "." &amp; RIGHT(BN424,3)),
                --(INT('Data Sheet'!$B$19) &amp; "." &amp; RIGHT(BN424,3))
            )
        ),
        "OK"
    )
)</f>
        <v>OK</v>
      </c>
      <c r="P424" s="23" t="str">
        <f>IF(BR424&lt;&gt;"",
    IF(INT('Data Sheet'!$A$19)=INT('Data Sheet'!$B$15),
        --(INT('Data Sheet'!$A$15) &amp; "." &amp; BR424),
        IF(AND((--(INT('Data Sheet'!$A$15) &amp; "." &amp; BR424)&gt;=--('Data Sheet'!$A$15)), (--(INT('Data Sheet'!$A$15) &amp; "." &amp; BR424)&lt;=--('Data Sheet'!$B$15))),
            --(INT('Data Sheet'!$A$15) &amp; "." &amp; BR424),
            --(INT('Data Sheet'!$B$15) &amp; "." &amp; BR424)
        )
    ),
    IF(BQ424&lt;&gt;"",
        IF(INT('Data Sheet'!$A$15)=INT('Data Sheet'!$B$15),
            --(INT('Data Sheet'!$A$15) &amp; "." &amp; LEFT(BQ424,3)),
            IF(AND((--(INT('Data Sheet'!$A$15) &amp; "." &amp; LEFT(BQ424,3))&gt;=--('Data Sheet'!$A$15)), (--(INT('Data Sheet'!$A$15) &amp; "." &amp; LEFT(BQ424,3))&lt;=--('Data Sheet'!$B$15))),
                --(INT('Data Sheet'!$A$15) &amp; "." &amp; LEFT(BQ424,3)),
                --(INT('Data Sheet'!$B$15) &amp; "." &amp; LEFT(BQ424,3))
            )
        ),
        "OK"
    )
)</f>
        <v>OK</v>
      </c>
      <c r="Q424" s="23" t="str">
        <f>IF(BS424&lt;&gt;"",
    IF(INT('Data Sheet'!$A$19)=INT('Data Sheet'!$B$15),
        --(INT('Data Sheet'!$A$15) &amp; "." &amp; BS424),
        IF(AND((--(INT('Data Sheet'!$A$15) &amp; "." &amp; BS424)&gt;=--('Data Sheet'!$A$15)), (--(INT('Data Sheet'!$A$15) &amp; "." &amp; BS424)&lt;=--('Data Sheet'!$B$15))),
            --(INT('Data Sheet'!$A$15) &amp; "." &amp; BS424),
            --(INT('Data Sheet'!$B$15) &amp; "." &amp; BS424)
        )
    ),
    IF(BQ424&lt;&gt;"",
        IF(INT('Data Sheet'!$A$15)=INT('Data Sheet'!$B$15),
            --(INT('Data Sheet'!$A$15) &amp; "." &amp; RIGHT(BQ424,3)),
            IF(AND((--(INT('Data Sheet'!$A$15) &amp; "." &amp; RIGHT(BQ424,3))&gt;=--('Data Sheet'!$A$15)), (--(INT('Data Sheet'!$A$15) &amp; "." &amp; RIGHT(BQ424,3))&lt;=--('Data Sheet'!$B$15))),
                --(INT('Data Sheet'!$A$15) &amp; "." &amp; RIGHT(BQ424,3)),
                --(INT('Data Sheet'!$B$15) &amp; "." &amp; RIGHT(BQ424,3))
            )
        ),
        "OK"
    )
)</f>
        <v>OK</v>
      </c>
      <c r="R424" s="19"/>
      <c r="S424" s="19"/>
      <c r="T424" s="19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1"/>
      <c r="AU424" s="21"/>
      <c r="AV424" s="21"/>
      <c r="AW424" s="22"/>
      <c r="AX424" s="99"/>
      <c r="AY424" s="20"/>
      <c r="AZ424" s="20"/>
      <c r="BA424" s="22"/>
      <c r="BB424">
        <v>416</v>
      </c>
      <c r="BC424" s="80"/>
      <c r="BD424" s="80"/>
      <c r="BE424" s="80"/>
      <c r="BF424" s="80"/>
      <c r="BG424" s="32" t="str">
        <f t="shared" si="70"/>
        <v/>
      </c>
      <c r="BH424" s="78">
        <f t="shared" si="68"/>
        <v>0</v>
      </c>
      <c r="BI424" s="2">
        <f t="shared" si="71"/>
        <v>0</v>
      </c>
      <c r="BJ424" s="2">
        <f t="shared" si="72"/>
        <v>0</v>
      </c>
      <c r="BK424" s="2">
        <f t="shared" si="69"/>
        <v>0</v>
      </c>
    </row>
    <row r="425" spans="2:63" ht="15" customHeight="1" x14ac:dyDescent="0.25">
      <c r="B425" s="14">
        <v>417</v>
      </c>
      <c r="C425" s="95" t="str">
        <f t="shared" si="73"/>
        <v/>
      </c>
      <c r="D425" s="15" t="str">
        <f t="shared" si="78"/>
        <v>OK</v>
      </c>
      <c r="E425" s="16" t="e">
        <f>VLOOKUP('Data Sheet'!$B$8,'Data Sheet'!$I$2:$J$9,2,FALSE)</f>
        <v>#N/A</v>
      </c>
      <c r="F425" s="16" t="str">
        <f t="shared" si="74"/>
        <v/>
      </c>
      <c r="G425" s="103">
        <f t="shared" si="75"/>
        <v>0</v>
      </c>
      <c r="H425" s="17" t="s">
        <v>26</v>
      </c>
      <c r="I425" s="17" t="s">
        <v>26</v>
      </c>
      <c r="J425" s="17" t="str">
        <f>IF('Data Sheet'!$B$9="NC-50","N/A","OK")</f>
        <v>OK</v>
      </c>
      <c r="K425" s="17" t="str">
        <f>IF('Data Sheet'!$B$9="NC-50","N/A","OK")</f>
        <v>OK</v>
      </c>
      <c r="L425" s="17" t="str">
        <f t="shared" si="76"/>
        <v>OK</v>
      </c>
      <c r="M425" s="17" t="str">
        <f t="shared" si="77"/>
        <v>OK</v>
      </c>
      <c r="N425" s="18" t="str">
        <f>IF(BO425&lt;&gt;"",
    IF(INT('Data Sheet'!$A$19)=INT('Data Sheet'!$B$19),
        --(INT('Data Sheet'!$A$19) &amp; "." &amp; BO425),
        IF(AND((--(INT('Data Sheet'!$A$19) &amp; "." &amp; BO425)&gt;=--('Data Sheet'!$A$19)), (--(INT('Data Sheet'!$A$19) &amp; "." &amp; BO425)&lt;=--('Data Sheet'!$B$19))),
            --(INT('Data Sheet'!$A$19) &amp; "." &amp; BO425),
            --(INT('Data Sheet'!$B$19) &amp; "." &amp; BO425)
        )
    ),
    IF(BN425&lt;&gt;"",
        IF(INT('Data Sheet'!$A$19)=INT('Data Sheet'!$B$19),
            --(INT('Data Sheet'!$A$19) &amp; "." &amp; LEFT(BN425,3)),
            IF(AND((--(INT('Data Sheet'!$A$19) &amp; "." &amp; LEFT(BN425,3))&gt;=--('Data Sheet'!$A$19)), (--(INT('Data Sheet'!$A$19) &amp; "." &amp; LEFT(BN425,3))&lt;=--('Data Sheet'!$B$19))),
                --(INT('Data Sheet'!$A$19) &amp; "." &amp; LEFT(BN425,3)),
                --(INT('Data Sheet'!$B$19) &amp; "." &amp; LEFT(BN425,3))
            )
        ),
        "OK"
    )
)</f>
        <v>OK</v>
      </c>
      <c r="O425" s="23" t="str">
        <f>IF(BP425&lt;&gt;"",
    IF(INT('Data Sheet'!$A$19)=INT('Data Sheet'!$B$19),
        --(INT('Data Sheet'!$A$19) &amp; "." &amp; BP425),
        IF(AND((--(INT('Data Sheet'!$A$19) &amp; "." &amp; BP425)&gt;=--('Data Sheet'!$A$19)), (--(INT('Data Sheet'!$A$19) &amp; "." &amp; BP425)&lt;=--('Data Sheet'!$B$19))),
            --(INT('Data Sheet'!$A$19) &amp; "." &amp; BP425),
            --(INT('Data Sheet'!$B$19) &amp; "." &amp; BP425)
        )
    ),
    IF(BN425&lt;&gt;"",
        IF(INT('Data Sheet'!$A$19)=INT('Data Sheet'!$B$19),
            --(INT('Data Sheet'!$A$19) &amp; "." &amp; RIGHT(BN425,3)),
            IF(AND((--(INT('Data Sheet'!$A$19) &amp; "." &amp; RIGHT(BN425,3))&gt;=--('Data Sheet'!$A$19)), (--(INT('Data Sheet'!$A$19) &amp; "." &amp; RIGHT(BN425,3))&lt;=--('Data Sheet'!$B$19))),
                --(INT('Data Sheet'!$A$19) &amp; "." &amp; RIGHT(BN425,3)),
                --(INT('Data Sheet'!$B$19) &amp; "." &amp; RIGHT(BN425,3))
            )
        ),
        "OK"
    )
)</f>
        <v>OK</v>
      </c>
      <c r="P425" s="23" t="str">
        <f>IF(BR425&lt;&gt;"",
    IF(INT('Data Sheet'!$A$19)=INT('Data Sheet'!$B$15),
        --(INT('Data Sheet'!$A$15) &amp; "." &amp; BR425),
        IF(AND((--(INT('Data Sheet'!$A$15) &amp; "." &amp; BR425)&gt;=--('Data Sheet'!$A$15)), (--(INT('Data Sheet'!$A$15) &amp; "." &amp; BR425)&lt;=--('Data Sheet'!$B$15))),
            --(INT('Data Sheet'!$A$15) &amp; "." &amp; BR425),
            --(INT('Data Sheet'!$B$15) &amp; "." &amp; BR425)
        )
    ),
    IF(BQ425&lt;&gt;"",
        IF(INT('Data Sheet'!$A$15)=INT('Data Sheet'!$B$15),
            --(INT('Data Sheet'!$A$15) &amp; "." &amp; LEFT(BQ425,3)),
            IF(AND((--(INT('Data Sheet'!$A$15) &amp; "." &amp; LEFT(BQ425,3))&gt;=--('Data Sheet'!$A$15)), (--(INT('Data Sheet'!$A$15) &amp; "." &amp; LEFT(BQ425,3))&lt;=--('Data Sheet'!$B$15))),
                --(INT('Data Sheet'!$A$15) &amp; "." &amp; LEFT(BQ425,3)),
                --(INT('Data Sheet'!$B$15) &amp; "." &amp; LEFT(BQ425,3))
            )
        ),
        "OK"
    )
)</f>
        <v>OK</v>
      </c>
      <c r="Q425" s="23" t="str">
        <f>IF(BS425&lt;&gt;"",
    IF(INT('Data Sheet'!$A$19)=INT('Data Sheet'!$B$15),
        --(INT('Data Sheet'!$A$15) &amp; "." &amp; BS425),
        IF(AND((--(INT('Data Sheet'!$A$15) &amp; "." &amp; BS425)&gt;=--('Data Sheet'!$A$15)), (--(INT('Data Sheet'!$A$15) &amp; "." &amp; BS425)&lt;=--('Data Sheet'!$B$15))),
            --(INT('Data Sheet'!$A$15) &amp; "." &amp; BS425),
            --(INT('Data Sheet'!$B$15) &amp; "." &amp; BS425)
        )
    ),
    IF(BQ425&lt;&gt;"",
        IF(INT('Data Sheet'!$A$15)=INT('Data Sheet'!$B$15),
            --(INT('Data Sheet'!$A$15) &amp; "." &amp; RIGHT(BQ425,3)),
            IF(AND((--(INT('Data Sheet'!$A$15) &amp; "." &amp; RIGHT(BQ425,3))&gt;=--('Data Sheet'!$A$15)), (--(INT('Data Sheet'!$A$15) &amp; "." &amp; RIGHT(BQ425,3))&lt;=--('Data Sheet'!$B$15))),
                --(INT('Data Sheet'!$A$15) &amp; "." &amp; RIGHT(BQ425,3)),
                --(INT('Data Sheet'!$B$15) &amp; "." &amp; RIGHT(BQ425,3))
            )
        ),
        "OK"
    )
)</f>
        <v>OK</v>
      </c>
      <c r="R425" s="19"/>
      <c r="S425" s="19"/>
      <c r="T425" s="19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1"/>
      <c r="AU425" s="21"/>
      <c r="AV425" s="21"/>
      <c r="AW425" s="22"/>
      <c r="AX425" s="99"/>
      <c r="AY425" s="20"/>
      <c r="AZ425" s="20"/>
      <c r="BA425" s="22"/>
      <c r="BB425">
        <v>417</v>
      </c>
      <c r="BC425" s="80"/>
      <c r="BD425" s="80"/>
      <c r="BE425" s="80"/>
      <c r="BF425" s="80"/>
      <c r="BG425" s="32" t="str">
        <f t="shared" si="70"/>
        <v/>
      </c>
      <c r="BH425" s="78">
        <f t="shared" si="68"/>
        <v>0</v>
      </c>
      <c r="BI425" s="2">
        <f t="shared" si="71"/>
        <v>0</v>
      </c>
      <c r="BJ425" s="2">
        <f t="shared" si="72"/>
        <v>0</v>
      </c>
      <c r="BK425" s="2">
        <f t="shared" si="69"/>
        <v>0</v>
      </c>
    </row>
    <row r="426" spans="2:63" ht="15" customHeight="1" x14ac:dyDescent="0.25">
      <c r="B426" s="14">
        <v>418</v>
      </c>
      <c r="C426" s="95" t="str">
        <f t="shared" si="73"/>
        <v/>
      </c>
      <c r="D426" s="15" t="str">
        <f t="shared" si="78"/>
        <v>OK</v>
      </c>
      <c r="E426" s="16" t="e">
        <f>VLOOKUP('Data Sheet'!$B$8,'Data Sheet'!$I$2:$J$9,2,FALSE)</f>
        <v>#N/A</v>
      </c>
      <c r="F426" s="16" t="str">
        <f t="shared" si="74"/>
        <v/>
      </c>
      <c r="G426" s="103">
        <f t="shared" si="75"/>
        <v>0</v>
      </c>
      <c r="H426" s="17" t="s">
        <v>26</v>
      </c>
      <c r="I426" s="17" t="s">
        <v>26</v>
      </c>
      <c r="J426" s="17" t="str">
        <f>IF('Data Sheet'!$B$9="NC-50","N/A","OK")</f>
        <v>OK</v>
      </c>
      <c r="K426" s="17" t="str">
        <f>IF('Data Sheet'!$B$9="NC-50","N/A","OK")</f>
        <v>OK</v>
      </c>
      <c r="L426" s="17" t="str">
        <f t="shared" si="76"/>
        <v>OK</v>
      </c>
      <c r="M426" s="17" t="str">
        <f t="shared" si="77"/>
        <v>OK</v>
      </c>
      <c r="N426" s="18" t="str">
        <f>IF(BO426&lt;&gt;"",
    IF(INT('Data Sheet'!$A$19)=INT('Data Sheet'!$B$19),
        --(INT('Data Sheet'!$A$19) &amp; "." &amp; BO426),
        IF(AND((--(INT('Data Sheet'!$A$19) &amp; "." &amp; BO426)&gt;=--('Data Sheet'!$A$19)), (--(INT('Data Sheet'!$A$19) &amp; "." &amp; BO426)&lt;=--('Data Sheet'!$B$19))),
            --(INT('Data Sheet'!$A$19) &amp; "." &amp; BO426),
            --(INT('Data Sheet'!$B$19) &amp; "." &amp; BO426)
        )
    ),
    IF(BN426&lt;&gt;"",
        IF(INT('Data Sheet'!$A$19)=INT('Data Sheet'!$B$19),
            --(INT('Data Sheet'!$A$19) &amp; "." &amp; LEFT(BN426,3)),
            IF(AND((--(INT('Data Sheet'!$A$19) &amp; "." &amp; LEFT(BN426,3))&gt;=--('Data Sheet'!$A$19)), (--(INT('Data Sheet'!$A$19) &amp; "." &amp; LEFT(BN426,3))&lt;=--('Data Sheet'!$B$19))),
                --(INT('Data Sheet'!$A$19) &amp; "." &amp; LEFT(BN426,3)),
                --(INT('Data Sheet'!$B$19) &amp; "." &amp; LEFT(BN426,3))
            )
        ),
        "OK"
    )
)</f>
        <v>OK</v>
      </c>
      <c r="O426" s="23" t="str">
        <f>IF(BP426&lt;&gt;"",
    IF(INT('Data Sheet'!$A$19)=INT('Data Sheet'!$B$19),
        --(INT('Data Sheet'!$A$19) &amp; "." &amp; BP426),
        IF(AND((--(INT('Data Sheet'!$A$19) &amp; "." &amp; BP426)&gt;=--('Data Sheet'!$A$19)), (--(INT('Data Sheet'!$A$19) &amp; "." &amp; BP426)&lt;=--('Data Sheet'!$B$19))),
            --(INT('Data Sheet'!$A$19) &amp; "." &amp; BP426),
            --(INT('Data Sheet'!$B$19) &amp; "." &amp; BP426)
        )
    ),
    IF(BN426&lt;&gt;"",
        IF(INT('Data Sheet'!$A$19)=INT('Data Sheet'!$B$19),
            --(INT('Data Sheet'!$A$19) &amp; "." &amp; RIGHT(BN426,3)),
            IF(AND((--(INT('Data Sheet'!$A$19) &amp; "." &amp; RIGHT(BN426,3))&gt;=--('Data Sheet'!$A$19)), (--(INT('Data Sheet'!$A$19) &amp; "." &amp; RIGHT(BN426,3))&lt;=--('Data Sheet'!$B$19))),
                --(INT('Data Sheet'!$A$19) &amp; "." &amp; RIGHT(BN426,3)),
                --(INT('Data Sheet'!$B$19) &amp; "." &amp; RIGHT(BN426,3))
            )
        ),
        "OK"
    )
)</f>
        <v>OK</v>
      </c>
      <c r="P426" s="23" t="str">
        <f>IF(BR426&lt;&gt;"",
    IF(INT('Data Sheet'!$A$19)=INT('Data Sheet'!$B$15),
        --(INT('Data Sheet'!$A$15) &amp; "." &amp; BR426),
        IF(AND((--(INT('Data Sheet'!$A$15) &amp; "." &amp; BR426)&gt;=--('Data Sheet'!$A$15)), (--(INT('Data Sheet'!$A$15) &amp; "." &amp; BR426)&lt;=--('Data Sheet'!$B$15))),
            --(INT('Data Sheet'!$A$15) &amp; "." &amp; BR426),
            --(INT('Data Sheet'!$B$15) &amp; "." &amp; BR426)
        )
    ),
    IF(BQ426&lt;&gt;"",
        IF(INT('Data Sheet'!$A$15)=INT('Data Sheet'!$B$15),
            --(INT('Data Sheet'!$A$15) &amp; "." &amp; LEFT(BQ426,3)),
            IF(AND((--(INT('Data Sheet'!$A$15) &amp; "." &amp; LEFT(BQ426,3))&gt;=--('Data Sheet'!$A$15)), (--(INT('Data Sheet'!$A$15) &amp; "." &amp; LEFT(BQ426,3))&lt;=--('Data Sheet'!$B$15))),
                --(INT('Data Sheet'!$A$15) &amp; "." &amp; LEFT(BQ426,3)),
                --(INT('Data Sheet'!$B$15) &amp; "." &amp; LEFT(BQ426,3))
            )
        ),
        "OK"
    )
)</f>
        <v>OK</v>
      </c>
      <c r="Q426" s="23" t="str">
        <f>IF(BS426&lt;&gt;"",
    IF(INT('Data Sheet'!$A$19)=INT('Data Sheet'!$B$15),
        --(INT('Data Sheet'!$A$15) &amp; "." &amp; BS426),
        IF(AND((--(INT('Data Sheet'!$A$15) &amp; "." &amp; BS426)&gt;=--('Data Sheet'!$A$15)), (--(INT('Data Sheet'!$A$15) &amp; "." &amp; BS426)&lt;=--('Data Sheet'!$B$15))),
            --(INT('Data Sheet'!$A$15) &amp; "." &amp; BS426),
            --(INT('Data Sheet'!$B$15) &amp; "." &amp; BS426)
        )
    ),
    IF(BQ426&lt;&gt;"",
        IF(INT('Data Sheet'!$A$15)=INT('Data Sheet'!$B$15),
            --(INT('Data Sheet'!$A$15) &amp; "." &amp; RIGHT(BQ426,3)),
            IF(AND((--(INT('Data Sheet'!$A$15) &amp; "." &amp; RIGHT(BQ426,3))&gt;=--('Data Sheet'!$A$15)), (--(INT('Data Sheet'!$A$15) &amp; "." &amp; RIGHT(BQ426,3))&lt;=--('Data Sheet'!$B$15))),
                --(INT('Data Sheet'!$A$15) &amp; "." &amp; RIGHT(BQ426,3)),
                --(INT('Data Sheet'!$B$15) &amp; "." &amp; RIGHT(BQ426,3))
            )
        ),
        "OK"
    )
)</f>
        <v>OK</v>
      </c>
      <c r="R426" s="19"/>
      <c r="S426" s="19"/>
      <c r="T426" s="19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1"/>
      <c r="AU426" s="21"/>
      <c r="AV426" s="21"/>
      <c r="AW426" s="22"/>
      <c r="AX426" s="99"/>
      <c r="AY426" s="20"/>
      <c r="AZ426" s="20"/>
      <c r="BA426" s="22"/>
      <c r="BB426">
        <v>418</v>
      </c>
      <c r="BC426" s="80"/>
      <c r="BD426" s="80"/>
      <c r="BE426" s="80"/>
      <c r="BF426" s="80"/>
      <c r="BG426" s="32" t="str">
        <f t="shared" si="70"/>
        <v/>
      </c>
      <c r="BH426" s="78">
        <f t="shared" si="68"/>
        <v>0</v>
      </c>
      <c r="BI426" s="2">
        <f t="shared" si="71"/>
        <v>0</v>
      </c>
      <c r="BJ426" s="2">
        <f t="shared" si="72"/>
        <v>0</v>
      </c>
      <c r="BK426" s="2">
        <f t="shared" si="69"/>
        <v>0</v>
      </c>
    </row>
    <row r="427" spans="2:63" ht="15" customHeight="1" x14ac:dyDescent="0.25">
      <c r="B427" s="14">
        <v>419</v>
      </c>
      <c r="C427" s="95" t="str">
        <f t="shared" si="73"/>
        <v/>
      </c>
      <c r="D427" s="15" t="str">
        <f t="shared" si="78"/>
        <v>OK</v>
      </c>
      <c r="E427" s="16" t="e">
        <f>VLOOKUP('Data Sheet'!$B$8,'Data Sheet'!$I$2:$J$9,2,FALSE)</f>
        <v>#N/A</v>
      </c>
      <c r="F427" s="16" t="str">
        <f t="shared" si="74"/>
        <v/>
      </c>
      <c r="G427" s="103">
        <f t="shared" si="75"/>
        <v>0</v>
      </c>
      <c r="H427" s="17" t="s">
        <v>26</v>
      </c>
      <c r="I427" s="17" t="s">
        <v>26</v>
      </c>
      <c r="J427" s="17" t="str">
        <f>IF('Data Sheet'!$B$9="NC-50","N/A","OK")</f>
        <v>OK</v>
      </c>
      <c r="K427" s="17" t="str">
        <f>IF('Data Sheet'!$B$9="NC-50","N/A","OK")</f>
        <v>OK</v>
      </c>
      <c r="L427" s="17" t="str">
        <f t="shared" si="76"/>
        <v>OK</v>
      </c>
      <c r="M427" s="17" t="str">
        <f t="shared" si="77"/>
        <v>OK</v>
      </c>
      <c r="N427" s="18" t="str">
        <f>IF(BO427&lt;&gt;"",
    IF(INT('Data Sheet'!$A$19)=INT('Data Sheet'!$B$19),
        --(INT('Data Sheet'!$A$19) &amp; "." &amp; BO427),
        IF(AND((--(INT('Data Sheet'!$A$19) &amp; "." &amp; BO427)&gt;=--('Data Sheet'!$A$19)), (--(INT('Data Sheet'!$A$19) &amp; "." &amp; BO427)&lt;=--('Data Sheet'!$B$19))),
            --(INT('Data Sheet'!$A$19) &amp; "." &amp; BO427),
            --(INT('Data Sheet'!$B$19) &amp; "." &amp; BO427)
        )
    ),
    IF(BN427&lt;&gt;"",
        IF(INT('Data Sheet'!$A$19)=INT('Data Sheet'!$B$19),
            --(INT('Data Sheet'!$A$19) &amp; "." &amp; LEFT(BN427,3)),
            IF(AND((--(INT('Data Sheet'!$A$19) &amp; "." &amp; LEFT(BN427,3))&gt;=--('Data Sheet'!$A$19)), (--(INT('Data Sheet'!$A$19) &amp; "." &amp; LEFT(BN427,3))&lt;=--('Data Sheet'!$B$19))),
                --(INT('Data Sheet'!$A$19) &amp; "." &amp; LEFT(BN427,3)),
                --(INT('Data Sheet'!$B$19) &amp; "." &amp; LEFT(BN427,3))
            )
        ),
        "OK"
    )
)</f>
        <v>OK</v>
      </c>
      <c r="O427" s="23" t="str">
        <f>IF(BP427&lt;&gt;"",
    IF(INT('Data Sheet'!$A$19)=INT('Data Sheet'!$B$19),
        --(INT('Data Sheet'!$A$19) &amp; "." &amp; BP427),
        IF(AND((--(INT('Data Sheet'!$A$19) &amp; "." &amp; BP427)&gt;=--('Data Sheet'!$A$19)), (--(INT('Data Sheet'!$A$19) &amp; "." &amp; BP427)&lt;=--('Data Sheet'!$B$19))),
            --(INT('Data Sheet'!$A$19) &amp; "." &amp; BP427),
            --(INT('Data Sheet'!$B$19) &amp; "." &amp; BP427)
        )
    ),
    IF(BN427&lt;&gt;"",
        IF(INT('Data Sheet'!$A$19)=INT('Data Sheet'!$B$19),
            --(INT('Data Sheet'!$A$19) &amp; "." &amp; RIGHT(BN427,3)),
            IF(AND((--(INT('Data Sheet'!$A$19) &amp; "." &amp; RIGHT(BN427,3))&gt;=--('Data Sheet'!$A$19)), (--(INT('Data Sheet'!$A$19) &amp; "." &amp; RIGHT(BN427,3))&lt;=--('Data Sheet'!$B$19))),
                --(INT('Data Sheet'!$A$19) &amp; "." &amp; RIGHT(BN427,3)),
                --(INT('Data Sheet'!$B$19) &amp; "." &amp; RIGHT(BN427,3))
            )
        ),
        "OK"
    )
)</f>
        <v>OK</v>
      </c>
      <c r="P427" s="23" t="str">
        <f>IF(BR427&lt;&gt;"",
    IF(INT('Data Sheet'!$A$19)=INT('Data Sheet'!$B$15),
        --(INT('Data Sheet'!$A$15) &amp; "." &amp; BR427),
        IF(AND((--(INT('Data Sheet'!$A$15) &amp; "." &amp; BR427)&gt;=--('Data Sheet'!$A$15)), (--(INT('Data Sheet'!$A$15) &amp; "." &amp; BR427)&lt;=--('Data Sheet'!$B$15))),
            --(INT('Data Sheet'!$A$15) &amp; "." &amp; BR427),
            --(INT('Data Sheet'!$B$15) &amp; "." &amp; BR427)
        )
    ),
    IF(BQ427&lt;&gt;"",
        IF(INT('Data Sheet'!$A$15)=INT('Data Sheet'!$B$15),
            --(INT('Data Sheet'!$A$15) &amp; "." &amp; LEFT(BQ427,3)),
            IF(AND((--(INT('Data Sheet'!$A$15) &amp; "." &amp; LEFT(BQ427,3))&gt;=--('Data Sheet'!$A$15)), (--(INT('Data Sheet'!$A$15) &amp; "." &amp; LEFT(BQ427,3))&lt;=--('Data Sheet'!$B$15))),
                --(INT('Data Sheet'!$A$15) &amp; "." &amp; LEFT(BQ427,3)),
                --(INT('Data Sheet'!$B$15) &amp; "." &amp; LEFT(BQ427,3))
            )
        ),
        "OK"
    )
)</f>
        <v>OK</v>
      </c>
      <c r="Q427" s="23" t="str">
        <f>IF(BS427&lt;&gt;"",
    IF(INT('Data Sheet'!$A$19)=INT('Data Sheet'!$B$15),
        --(INT('Data Sheet'!$A$15) &amp; "." &amp; BS427),
        IF(AND((--(INT('Data Sheet'!$A$15) &amp; "." &amp; BS427)&gt;=--('Data Sheet'!$A$15)), (--(INT('Data Sheet'!$A$15) &amp; "." &amp; BS427)&lt;=--('Data Sheet'!$B$15))),
            --(INT('Data Sheet'!$A$15) &amp; "." &amp; BS427),
            --(INT('Data Sheet'!$B$15) &amp; "." &amp; BS427)
        )
    ),
    IF(BQ427&lt;&gt;"",
        IF(INT('Data Sheet'!$A$15)=INT('Data Sheet'!$B$15),
            --(INT('Data Sheet'!$A$15) &amp; "." &amp; RIGHT(BQ427,3)),
            IF(AND((--(INT('Data Sheet'!$A$15) &amp; "." &amp; RIGHT(BQ427,3))&gt;=--('Data Sheet'!$A$15)), (--(INT('Data Sheet'!$A$15) &amp; "." &amp; RIGHT(BQ427,3))&lt;=--('Data Sheet'!$B$15))),
                --(INT('Data Sheet'!$A$15) &amp; "." &amp; RIGHT(BQ427,3)),
                --(INT('Data Sheet'!$B$15) &amp; "." &amp; RIGHT(BQ427,3))
            )
        ),
        "OK"
    )
)</f>
        <v>OK</v>
      </c>
      <c r="R427" s="19"/>
      <c r="S427" s="19"/>
      <c r="T427" s="19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1"/>
      <c r="AU427" s="21"/>
      <c r="AV427" s="21"/>
      <c r="AW427" s="22"/>
      <c r="AX427" s="99"/>
      <c r="AY427" s="20"/>
      <c r="AZ427" s="20"/>
      <c r="BA427" s="22"/>
      <c r="BB427">
        <v>419</v>
      </c>
      <c r="BC427" s="80"/>
      <c r="BD427" s="80"/>
      <c r="BE427" s="80"/>
      <c r="BF427" s="80"/>
      <c r="BG427" s="32" t="str">
        <f t="shared" si="70"/>
        <v/>
      </c>
      <c r="BH427" s="78">
        <f t="shared" si="68"/>
        <v>0</v>
      </c>
      <c r="BI427" s="2">
        <f t="shared" si="71"/>
        <v>0</v>
      </c>
      <c r="BJ427" s="2">
        <f t="shared" si="72"/>
        <v>0</v>
      </c>
      <c r="BK427" s="2">
        <f t="shared" si="69"/>
        <v>0</v>
      </c>
    </row>
    <row r="428" spans="2:63" ht="15" customHeight="1" x14ac:dyDescent="0.25">
      <c r="B428" s="14">
        <v>420</v>
      </c>
      <c r="C428" s="95" t="str">
        <f t="shared" si="73"/>
        <v/>
      </c>
      <c r="D428" s="15" t="str">
        <f t="shared" si="78"/>
        <v>OK</v>
      </c>
      <c r="E428" s="16" t="e">
        <f>VLOOKUP('Data Sheet'!$B$8,'Data Sheet'!$I$2:$J$9,2,FALSE)</f>
        <v>#N/A</v>
      </c>
      <c r="F428" s="16" t="str">
        <f t="shared" si="74"/>
        <v/>
      </c>
      <c r="G428" s="103">
        <f t="shared" si="75"/>
        <v>0</v>
      </c>
      <c r="H428" s="17" t="s">
        <v>26</v>
      </c>
      <c r="I428" s="17" t="s">
        <v>26</v>
      </c>
      <c r="J428" s="17" t="str">
        <f>IF('Data Sheet'!$B$9="NC-50","N/A","OK")</f>
        <v>OK</v>
      </c>
      <c r="K428" s="17" t="str">
        <f>IF('Data Sheet'!$B$9="NC-50","N/A","OK")</f>
        <v>OK</v>
      </c>
      <c r="L428" s="17" t="str">
        <f t="shared" si="76"/>
        <v>OK</v>
      </c>
      <c r="M428" s="17" t="str">
        <f t="shared" si="77"/>
        <v>OK</v>
      </c>
      <c r="N428" s="18" t="str">
        <f>IF(BO428&lt;&gt;"",
    IF(INT('Data Sheet'!$A$19)=INT('Data Sheet'!$B$19),
        --(INT('Data Sheet'!$A$19) &amp; "." &amp; BO428),
        IF(AND((--(INT('Data Sheet'!$A$19) &amp; "." &amp; BO428)&gt;=--('Data Sheet'!$A$19)), (--(INT('Data Sheet'!$A$19) &amp; "." &amp; BO428)&lt;=--('Data Sheet'!$B$19))),
            --(INT('Data Sheet'!$A$19) &amp; "." &amp; BO428),
            --(INT('Data Sheet'!$B$19) &amp; "." &amp; BO428)
        )
    ),
    IF(BN428&lt;&gt;"",
        IF(INT('Data Sheet'!$A$19)=INT('Data Sheet'!$B$19),
            --(INT('Data Sheet'!$A$19) &amp; "." &amp; LEFT(BN428,3)),
            IF(AND((--(INT('Data Sheet'!$A$19) &amp; "." &amp; LEFT(BN428,3))&gt;=--('Data Sheet'!$A$19)), (--(INT('Data Sheet'!$A$19) &amp; "." &amp; LEFT(BN428,3))&lt;=--('Data Sheet'!$B$19))),
                --(INT('Data Sheet'!$A$19) &amp; "." &amp; LEFT(BN428,3)),
                --(INT('Data Sheet'!$B$19) &amp; "." &amp; LEFT(BN428,3))
            )
        ),
        "OK"
    )
)</f>
        <v>OK</v>
      </c>
      <c r="O428" s="23" t="str">
        <f>IF(BP428&lt;&gt;"",
    IF(INT('Data Sheet'!$A$19)=INT('Data Sheet'!$B$19),
        --(INT('Data Sheet'!$A$19) &amp; "." &amp; BP428),
        IF(AND((--(INT('Data Sheet'!$A$19) &amp; "." &amp; BP428)&gt;=--('Data Sheet'!$A$19)), (--(INT('Data Sheet'!$A$19) &amp; "." &amp; BP428)&lt;=--('Data Sheet'!$B$19))),
            --(INT('Data Sheet'!$A$19) &amp; "." &amp; BP428),
            --(INT('Data Sheet'!$B$19) &amp; "." &amp; BP428)
        )
    ),
    IF(BN428&lt;&gt;"",
        IF(INT('Data Sheet'!$A$19)=INT('Data Sheet'!$B$19),
            --(INT('Data Sheet'!$A$19) &amp; "." &amp; RIGHT(BN428,3)),
            IF(AND((--(INT('Data Sheet'!$A$19) &amp; "." &amp; RIGHT(BN428,3))&gt;=--('Data Sheet'!$A$19)), (--(INT('Data Sheet'!$A$19) &amp; "." &amp; RIGHT(BN428,3))&lt;=--('Data Sheet'!$B$19))),
                --(INT('Data Sheet'!$A$19) &amp; "." &amp; RIGHT(BN428,3)),
                --(INT('Data Sheet'!$B$19) &amp; "." &amp; RIGHT(BN428,3))
            )
        ),
        "OK"
    )
)</f>
        <v>OK</v>
      </c>
      <c r="P428" s="23" t="str">
        <f>IF(BR428&lt;&gt;"",
    IF(INT('Data Sheet'!$A$19)=INT('Data Sheet'!$B$15),
        --(INT('Data Sheet'!$A$15) &amp; "." &amp; BR428),
        IF(AND((--(INT('Data Sheet'!$A$15) &amp; "." &amp; BR428)&gt;=--('Data Sheet'!$A$15)), (--(INT('Data Sheet'!$A$15) &amp; "." &amp; BR428)&lt;=--('Data Sheet'!$B$15))),
            --(INT('Data Sheet'!$A$15) &amp; "." &amp; BR428),
            --(INT('Data Sheet'!$B$15) &amp; "." &amp; BR428)
        )
    ),
    IF(BQ428&lt;&gt;"",
        IF(INT('Data Sheet'!$A$15)=INT('Data Sheet'!$B$15),
            --(INT('Data Sheet'!$A$15) &amp; "." &amp; LEFT(BQ428,3)),
            IF(AND((--(INT('Data Sheet'!$A$15) &amp; "." &amp; LEFT(BQ428,3))&gt;=--('Data Sheet'!$A$15)), (--(INT('Data Sheet'!$A$15) &amp; "." &amp; LEFT(BQ428,3))&lt;=--('Data Sheet'!$B$15))),
                --(INT('Data Sheet'!$A$15) &amp; "." &amp; LEFT(BQ428,3)),
                --(INT('Data Sheet'!$B$15) &amp; "." &amp; LEFT(BQ428,3))
            )
        ),
        "OK"
    )
)</f>
        <v>OK</v>
      </c>
      <c r="Q428" s="23" t="str">
        <f>IF(BS428&lt;&gt;"",
    IF(INT('Data Sheet'!$A$19)=INT('Data Sheet'!$B$15),
        --(INT('Data Sheet'!$A$15) &amp; "." &amp; BS428),
        IF(AND((--(INT('Data Sheet'!$A$15) &amp; "." &amp; BS428)&gt;=--('Data Sheet'!$A$15)), (--(INT('Data Sheet'!$A$15) &amp; "." &amp; BS428)&lt;=--('Data Sheet'!$B$15))),
            --(INT('Data Sheet'!$A$15) &amp; "." &amp; BS428),
            --(INT('Data Sheet'!$B$15) &amp; "." &amp; BS428)
        )
    ),
    IF(BQ428&lt;&gt;"",
        IF(INT('Data Sheet'!$A$15)=INT('Data Sheet'!$B$15),
            --(INT('Data Sheet'!$A$15) &amp; "." &amp; RIGHT(BQ428,3)),
            IF(AND((--(INT('Data Sheet'!$A$15) &amp; "." &amp; RIGHT(BQ428,3))&gt;=--('Data Sheet'!$A$15)), (--(INT('Data Sheet'!$A$15) &amp; "." &amp; RIGHT(BQ428,3))&lt;=--('Data Sheet'!$B$15))),
                --(INT('Data Sheet'!$A$15) &amp; "." &amp; RIGHT(BQ428,3)),
                --(INT('Data Sheet'!$B$15) &amp; "." &amp; RIGHT(BQ428,3))
            )
        ),
        "OK"
    )
)</f>
        <v>OK</v>
      </c>
      <c r="R428" s="19"/>
      <c r="S428" s="19"/>
      <c r="T428" s="19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1"/>
      <c r="AU428" s="21"/>
      <c r="AV428" s="21"/>
      <c r="AW428" s="22"/>
      <c r="AX428" s="99"/>
      <c r="AY428" s="20"/>
      <c r="AZ428" s="20"/>
      <c r="BA428" s="22"/>
      <c r="BB428">
        <v>420</v>
      </c>
      <c r="BC428" s="80"/>
      <c r="BD428" s="80"/>
      <c r="BE428" s="80"/>
      <c r="BF428" s="80"/>
      <c r="BG428" s="32" t="str">
        <f t="shared" si="70"/>
        <v/>
      </c>
      <c r="BH428" s="78">
        <f t="shared" si="68"/>
        <v>0</v>
      </c>
      <c r="BI428" s="2">
        <f t="shared" si="71"/>
        <v>0</v>
      </c>
      <c r="BJ428" s="2">
        <f t="shared" si="72"/>
        <v>0</v>
      </c>
      <c r="BK428" s="2">
        <f t="shared" si="69"/>
        <v>0</v>
      </c>
    </row>
    <row r="429" spans="2:63" ht="15" customHeight="1" x14ac:dyDescent="0.25">
      <c r="B429" s="14">
        <v>421</v>
      </c>
      <c r="C429" s="95" t="str">
        <f t="shared" si="73"/>
        <v/>
      </c>
      <c r="D429" s="15" t="str">
        <f t="shared" si="78"/>
        <v>OK</v>
      </c>
      <c r="E429" s="16" t="e">
        <f>VLOOKUP('Data Sheet'!$B$8,'Data Sheet'!$I$2:$J$9,2,FALSE)</f>
        <v>#N/A</v>
      </c>
      <c r="F429" s="16" t="str">
        <f t="shared" si="74"/>
        <v/>
      </c>
      <c r="G429" s="103">
        <f t="shared" si="75"/>
        <v>0</v>
      </c>
      <c r="H429" s="17" t="s">
        <v>26</v>
      </c>
      <c r="I429" s="17" t="s">
        <v>26</v>
      </c>
      <c r="J429" s="17" t="str">
        <f>IF('Data Sheet'!$B$9="NC-50","N/A","OK")</f>
        <v>OK</v>
      </c>
      <c r="K429" s="17" t="str">
        <f>IF('Data Sheet'!$B$9="NC-50","N/A","OK")</f>
        <v>OK</v>
      </c>
      <c r="L429" s="17" t="str">
        <f t="shared" si="76"/>
        <v>OK</v>
      </c>
      <c r="M429" s="17" t="str">
        <f t="shared" si="77"/>
        <v>OK</v>
      </c>
      <c r="N429" s="18" t="str">
        <f>IF(BO429&lt;&gt;"",
    IF(INT('Data Sheet'!$A$19)=INT('Data Sheet'!$B$19),
        --(INT('Data Sheet'!$A$19) &amp; "." &amp; BO429),
        IF(AND((--(INT('Data Sheet'!$A$19) &amp; "." &amp; BO429)&gt;=--('Data Sheet'!$A$19)), (--(INT('Data Sheet'!$A$19) &amp; "." &amp; BO429)&lt;=--('Data Sheet'!$B$19))),
            --(INT('Data Sheet'!$A$19) &amp; "." &amp; BO429),
            --(INT('Data Sheet'!$B$19) &amp; "." &amp; BO429)
        )
    ),
    IF(BN429&lt;&gt;"",
        IF(INT('Data Sheet'!$A$19)=INT('Data Sheet'!$B$19),
            --(INT('Data Sheet'!$A$19) &amp; "." &amp; LEFT(BN429,3)),
            IF(AND((--(INT('Data Sheet'!$A$19) &amp; "." &amp; LEFT(BN429,3))&gt;=--('Data Sheet'!$A$19)), (--(INT('Data Sheet'!$A$19) &amp; "." &amp; LEFT(BN429,3))&lt;=--('Data Sheet'!$B$19))),
                --(INT('Data Sheet'!$A$19) &amp; "." &amp; LEFT(BN429,3)),
                --(INT('Data Sheet'!$B$19) &amp; "." &amp; LEFT(BN429,3))
            )
        ),
        "OK"
    )
)</f>
        <v>OK</v>
      </c>
      <c r="O429" s="23" t="str">
        <f>IF(BP429&lt;&gt;"",
    IF(INT('Data Sheet'!$A$19)=INT('Data Sheet'!$B$19),
        --(INT('Data Sheet'!$A$19) &amp; "." &amp; BP429),
        IF(AND((--(INT('Data Sheet'!$A$19) &amp; "." &amp; BP429)&gt;=--('Data Sheet'!$A$19)), (--(INT('Data Sheet'!$A$19) &amp; "." &amp; BP429)&lt;=--('Data Sheet'!$B$19))),
            --(INT('Data Sheet'!$A$19) &amp; "." &amp; BP429),
            --(INT('Data Sheet'!$B$19) &amp; "." &amp; BP429)
        )
    ),
    IF(BN429&lt;&gt;"",
        IF(INT('Data Sheet'!$A$19)=INT('Data Sheet'!$B$19),
            --(INT('Data Sheet'!$A$19) &amp; "." &amp; RIGHT(BN429,3)),
            IF(AND((--(INT('Data Sheet'!$A$19) &amp; "." &amp; RIGHT(BN429,3))&gt;=--('Data Sheet'!$A$19)), (--(INT('Data Sheet'!$A$19) &amp; "." &amp; RIGHT(BN429,3))&lt;=--('Data Sheet'!$B$19))),
                --(INT('Data Sheet'!$A$19) &amp; "." &amp; RIGHT(BN429,3)),
                --(INT('Data Sheet'!$B$19) &amp; "." &amp; RIGHT(BN429,3))
            )
        ),
        "OK"
    )
)</f>
        <v>OK</v>
      </c>
      <c r="P429" s="23" t="str">
        <f>IF(BR429&lt;&gt;"",
    IF(INT('Data Sheet'!$A$19)=INT('Data Sheet'!$B$15),
        --(INT('Data Sheet'!$A$15) &amp; "." &amp; BR429),
        IF(AND((--(INT('Data Sheet'!$A$15) &amp; "." &amp; BR429)&gt;=--('Data Sheet'!$A$15)), (--(INT('Data Sheet'!$A$15) &amp; "." &amp; BR429)&lt;=--('Data Sheet'!$B$15))),
            --(INT('Data Sheet'!$A$15) &amp; "." &amp; BR429),
            --(INT('Data Sheet'!$B$15) &amp; "." &amp; BR429)
        )
    ),
    IF(BQ429&lt;&gt;"",
        IF(INT('Data Sheet'!$A$15)=INT('Data Sheet'!$B$15),
            --(INT('Data Sheet'!$A$15) &amp; "." &amp; LEFT(BQ429,3)),
            IF(AND((--(INT('Data Sheet'!$A$15) &amp; "." &amp; LEFT(BQ429,3))&gt;=--('Data Sheet'!$A$15)), (--(INT('Data Sheet'!$A$15) &amp; "." &amp; LEFT(BQ429,3))&lt;=--('Data Sheet'!$B$15))),
                --(INT('Data Sheet'!$A$15) &amp; "." &amp; LEFT(BQ429,3)),
                --(INT('Data Sheet'!$B$15) &amp; "." &amp; LEFT(BQ429,3))
            )
        ),
        "OK"
    )
)</f>
        <v>OK</v>
      </c>
      <c r="Q429" s="23" t="str">
        <f>IF(BS429&lt;&gt;"",
    IF(INT('Data Sheet'!$A$19)=INT('Data Sheet'!$B$15),
        --(INT('Data Sheet'!$A$15) &amp; "." &amp; BS429),
        IF(AND((--(INT('Data Sheet'!$A$15) &amp; "." &amp; BS429)&gt;=--('Data Sheet'!$A$15)), (--(INT('Data Sheet'!$A$15) &amp; "." &amp; BS429)&lt;=--('Data Sheet'!$B$15))),
            --(INT('Data Sheet'!$A$15) &amp; "." &amp; BS429),
            --(INT('Data Sheet'!$B$15) &amp; "." &amp; BS429)
        )
    ),
    IF(BQ429&lt;&gt;"",
        IF(INT('Data Sheet'!$A$15)=INT('Data Sheet'!$B$15),
            --(INT('Data Sheet'!$A$15) &amp; "." &amp; RIGHT(BQ429,3)),
            IF(AND((--(INT('Data Sheet'!$A$15) &amp; "." &amp; RIGHT(BQ429,3))&gt;=--('Data Sheet'!$A$15)), (--(INT('Data Sheet'!$A$15) &amp; "." &amp; RIGHT(BQ429,3))&lt;=--('Data Sheet'!$B$15))),
                --(INT('Data Sheet'!$A$15) &amp; "." &amp; RIGHT(BQ429,3)),
                --(INT('Data Sheet'!$B$15) &amp; "." &amp; RIGHT(BQ429,3))
            )
        ),
        "OK"
    )
)</f>
        <v>OK</v>
      </c>
      <c r="R429" s="19"/>
      <c r="S429" s="19"/>
      <c r="T429" s="19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1"/>
      <c r="AU429" s="21"/>
      <c r="AV429" s="21"/>
      <c r="AW429" s="22"/>
      <c r="AX429" s="99"/>
      <c r="AY429" s="20"/>
      <c r="AZ429" s="20"/>
      <c r="BA429" s="22"/>
      <c r="BB429">
        <v>421</v>
      </c>
      <c r="BC429" s="80"/>
      <c r="BD429" s="80"/>
      <c r="BE429" s="80"/>
      <c r="BF429" s="80"/>
      <c r="BG429" s="32" t="str">
        <f t="shared" si="70"/>
        <v/>
      </c>
      <c r="BH429" s="78">
        <f t="shared" si="68"/>
        <v>0</v>
      </c>
      <c r="BI429" s="2">
        <f t="shared" si="71"/>
        <v>0</v>
      </c>
      <c r="BJ429" s="2">
        <f t="shared" si="72"/>
        <v>0</v>
      </c>
      <c r="BK429" s="2">
        <f t="shared" si="69"/>
        <v>0</v>
      </c>
    </row>
    <row r="430" spans="2:63" ht="15" customHeight="1" x14ac:dyDescent="0.25">
      <c r="B430" s="14">
        <v>422</v>
      </c>
      <c r="C430" s="95" t="str">
        <f t="shared" si="73"/>
        <v/>
      </c>
      <c r="D430" s="15" t="str">
        <f t="shared" si="78"/>
        <v>OK</v>
      </c>
      <c r="E430" s="16" t="e">
        <f>VLOOKUP('Data Sheet'!$B$8,'Data Sheet'!$I$2:$J$9,2,FALSE)</f>
        <v>#N/A</v>
      </c>
      <c r="F430" s="16" t="str">
        <f t="shared" si="74"/>
        <v/>
      </c>
      <c r="G430" s="103">
        <f t="shared" si="75"/>
        <v>0</v>
      </c>
      <c r="H430" s="17" t="s">
        <v>26</v>
      </c>
      <c r="I430" s="17" t="s">
        <v>26</v>
      </c>
      <c r="J430" s="17" t="str">
        <f>IF('Data Sheet'!$B$9="NC-50","N/A","OK")</f>
        <v>OK</v>
      </c>
      <c r="K430" s="17" t="str">
        <f>IF('Data Sheet'!$B$9="NC-50","N/A","OK")</f>
        <v>OK</v>
      </c>
      <c r="L430" s="17" t="str">
        <f t="shared" si="76"/>
        <v>OK</v>
      </c>
      <c r="M430" s="17" t="str">
        <f t="shared" si="77"/>
        <v>OK</v>
      </c>
      <c r="N430" s="18" t="str">
        <f>IF(BO430&lt;&gt;"",
    IF(INT('Data Sheet'!$A$19)=INT('Data Sheet'!$B$19),
        --(INT('Data Sheet'!$A$19) &amp; "." &amp; BO430),
        IF(AND((--(INT('Data Sheet'!$A$19) &amp; "." &amp; BO430)&gt;=--('Data Sheet'!$A$19)), (--(INT('Data Sheet'!$A$19) &amp; "." &amp; BO430)&lt;=--('Data Sheet'!$B$19))),
            --(INT('Data Sheet'!$A$19) &amp; "." &amp; BO430),
            --(INT('Data Sheet'!$B$19) &amp; "." &amp; BO430)
        )
    ),
    IF(BN430&lt;&gt;"",
        IF(INT('Data Sheet'!$A$19)=INT('Data Sheet'!$B$19),
            --(INT('Data Sheet'!$A$19) &amp; "." &amp; LEFT(BN430,3)),
            IF(AND((--(INT('Data Sheet'!$A$19) &amp; "." &amp; LEFT(BN430,3))&gt;=--('Data Sheet'!$A$19)), (--(INT('Data Sheet'!$A$19) &amp; "." &amp; LEFT(BN430,3))&lt;=--('Data Sheet'!$B$19))),
                --(INT('Data Sheet'!$A$19) &amp; "." &amp; LEFT(BN430,3)),
                --(INT('Data Sheet'!$B$19) &amp; "." &amp; LEFT(BN430,3))
            )
        ),
        "OK"
    )
)</f>
        <v>OK</v>
      </c>
      <c r="O430" s="23" t="str">
        <f>IF(BP430&lt;&gt;"",
    IF(INT('Data Sheet'!$A$19)=INT('Data Sheet'!$B$19),
        --(INT('Data Sheet'!$A$19) &amp; "." &amp; BP430),
        IF(AND((--(INT('Data Sheet'!$A$19) &amp; "." &amp; BP430)&gt;=--('Data Sheet'!$A$19)), (--(INT('Data Sheet'!$A$19) &amp; "." &amp; BP430)&lt;=--('Data Sheet'!$B$19))),
            --(INT('Data Sheet'!$A$19) &amp; "." &amp; BP430),
            --(INT('Data Sheet'!$B$19) &amp; "." &amp; BP430)
        )
    ),
    IF(BN430&lt;&gt;"",
        IF(INT('Data Sheet'!$A$19)=INT('Data Sheet'!$B$19),
            --(INT('Data Sheet'!$A$19) &amp; "." &amp; RIGHT(BN430,3)),
            IF(AND((--(INT('Data Sheet'!$A$19) &amp; "." &amp; RIGHT(BN430,3))&gt;=--('Data Sheet'!$A$19)), (--(INT('Data Sheet'!$A$19) &amp; "." &amp; RIGHT(BN430,3))&lt;=--('Data Sheet'!$B$19))),
                --(INT('Data Sheet'!$A$19) &amp; "." &amp; RIGHT(BN430,3)),
                --(INT('Data Sheet'!$B$19) &amp; "." &amp; RIGHT(BN430,3))
            )
        ),
        "OK"
    )
)</f>
        <v>OK</v>
      </c>
      <c r="P430" s="23" t="str">
        <f>IF(BR430&lt;&gt;"",
    IF(INT('Data Sheet'!$A$19)=INT('Data Sheet'!$B$15),
        --(INT('Data Sheet'!$A$15) &amp; "." &amp; BR430),
        IF(AND((--(INT('Data Sheet'!$A$15) &amp; "." &amp; BR430)&gt;=--('Data Sheet'!$A$15)), (--(INT('Data Sheet'!$A$15) &amp; "." &amp; BR430)&lt;=--('Data Sheet'!$B$15))),
            --(INT('Data Sheet'!$A$15) &amp; "." &amp; BR430),
            --(INT('Data Sheet'!$B$15) &amp; "." &amp; BR430)
        )
    ),
    IF(BQ430&lt;&gt;"",
        IF(INT('Data Sheet'!$A$15)=INT('Data Sheet'!$B$15),
            --(INT('Data Sheet'!$A$15) &amp; "." &amp; LEFT(BQ430,3)),
            IF(AND((--(INT('Data Sheet'!$A$15) &amp; "." &amp; LEFT(BQ430,3))&gt;=--('Data Sheet'!$A$15)), (--(INT('Data Sheet'!$A$15) &amp; "." &amp; LEFT(BQ430,3))&lt;=--('Data Sheet'!$B$15))),
                --(INT('Data Sheet'!$A$15) &amp; "." &amp; LEFT(BQ430,3)),
                --(INT('Data Sheet'!$B$15) &amp; "." &amp; LEFT(BQ430,3))
            )
        ),
        "OK"
    )
)</f>
        <v>OK</v>
      </c>
      <c r="Q430" s="23" t="str">
        <f>IF(BS430&lt;&gt;"",
    IF(INT('Data Sheet'!$A$19)=INT('Data Sheet'!$B$15),
        --(INT('Data Sheet'!$A$15) &amp; "." &amp; BS430),
        IF(AND((--(INT('Data Sheet'!$A$15) &amp; "." &amp; BS430)&gt;=--('Data Sheet'!$A$15)), (--(INT('Data Sheet'!$A$15) &amp; "." &amp; BS430)&lt;=--('Data Sheet'!$B$15))),
            --(INT('Data Sheet'!$A$15) &amp; "." &amp; BS430),
            --(INT('Data Sheet'!$B$15) &amp; "." &amp; BS430)
        )
    ),
    IF(BQ430&lt;&gt;"",
        IF(INT('Data Sheet'!$A$15)=INT('Data Sheet'!$B$15),
            --(INT('Data Sheet'!$A$15) &amp; "." &amp; RIGHT(BQ430,3)),
            IF(AND((--(INT('Data Sheet'!$A$15) &amp; "." &amp; RIGHT(BQ430,3))&gt;=--('Data Sheet'!$A$15)), (--(INT('Data Sheet'!$A$15) &amp; "." &amp; RIGHT(BQ430,3))&lt;=--('Data Sheet'!$B$15))),
                --(INT('Data Sheet'!$A$15) &amp; "." &amp; RIGHT(BQ430,3)),
                --(INT('Data Sheet'!$B$15) &amp; "." &amp; RIGHT(BQ430,3))
            )
        ),
        "OK"
    )
)</f>
        <v>OK</v>
      </c>
      <c r="R430" s="19"/>
      <c r="S430" s="19"/>
      <c r="T430" s="19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1"/>
      <c r="AU430" s="21"/>
      <c r="AV430" s="21"/>
      <c r="AW430" s="22"/>
      <c r="AX430" s="99"/>
      <c r="AY430" s="20"/>
      <c r="AZ430" s="20"/>
      <c r="BA430" s="22"/>
      <c r="BB430">
        <v>422</v>
      </c>
      <c r="BC430" s="80"/>
      <c r="BD430" s="80"/>
      <c r="BE430" s="80"/>
      <c r="BF430" s="80"/>
      <c r="BG430" s="32" t="str">
        <f t="shared" si="70"/>
        <v/>
      </c>
      <c r="BH430" s="78">
        <f t="shared" si="68"/>
        <v>0</v>
      </c>
      <c r="BI430" s="2">
        <f t="shared" si="71"/>
        <v>0</v>
      </c>
      <c r="BJ430" s="2">
        <f t="shared" si="72"/>
        <v>0</v>
      </c>
      <c r="BK430" s="2">
        <f t="shared" si="69"/>
        <v>0</v>
      </c>
    </row>
    <row r="431" spans="2:63" ht="15" customHeight="1" x14ac:dyDescent="0.25">
      <c r="B431" s="14">
        <v>423</v>
      </c>
      <c r="C431" s="95" t="str">
        <f t="shared" si="73"/>
        <v/>
      </c>
      <c r="D431" s="15" t="str">
        <f t="shared" si="78"/>
        <v>OK</v>
      </c>
      <c r="E431" s="16" t="e">
        <f>VLOOKUP('Data Sheet'!$B$8,'Data Sheet'!$I$2:$J$9,2,FALSE)</f>
        <v>#N/A</v>
      </c>
      <c r="F431" s="16" t="str">
        <f t="shared" si="74"/>
        <v/>
      </c>
      <c r="G431" s="103">
        <f t="shared" si="75"/>
        <v>0</v>
      </c>
      <c r="H431" s="17" t="s">
        <v>26</v>
      </c>
      <c r="I431" s="17" t="s">
        <v>26</v>
      </c>
      <c r="J431" s="17" t="str">
        <f>IF('Data Sheet'!$B$9="NC-50","N/A","OK")</f>
        <v>OK</v>
      </c>
      <c r="K431" s="17" t="str">
        <f>IF('Data Sheet'!$B$9="NC-50","N/A","OK")</f>
        <v>OK</v>
      </c>
      <c r="L431" s="17" t="str">
        <f t="shared" si="76"/>
        <v>OK</v>
      </c>
      <c r="M431" s="17" t="str">
        <f t="shared" si="77"/>
        <v>OK</v>
      </c>
      <c r="N431" s="18" t="str">
        <f>IF(BO431&lt;&gt;"",
    IF(INT('Data Sheet'!$A$19)=INT('Data Sheet'!$B$19),
        --(INT('Data Sheet'!$A$19) &amp; "." &amp; BO431),
        IF(AND((--(INT('Data Sheet'!$A$19) &amp; "." &amp; BO431)&gt;=--('Data Sheet'!$A$19)), (--(INT('Data Sheet'!$A$19) &amp; "." &amp; BO431)&lt;=--('Data Sheet'!$B$19))),
            --(INT('Data Sheet'!$A$19) &amp; "." &amp; BO431),
            --(INT('Data Sheet'!$B$19) &amp; "." &amp; BO431)
        )
    ),
    IF(BN431&lt;&gt;"",
        IF(INT('Data Sheet'!$A$19)=INT('Data Sheet'!$B$19),
            --(INT('Data Sheet'!$A$19) &amp; "." &amp; LEFT(BN431,3)),
            IF(AND((--(INT('Data Sheet'!$A$19) &amp; "." &amp; LEFT(BN431,3))&gt;=--('Data Sheet'!$A$19)), (--(INT('Data Sheet'!$A$19) &amp; "." &amp; LEFT(BN431,3))&lt;=--('Data Sheet'!$B$19))),
                --(INT('Data Sheet'!$A$19) &amp; "." &amp; LEFT(BN431,3)),
                --(INT('Data Sheet'!$B$19) &amp; "." &amp; LEFT(BN431,3))
            )
        ),
        "OK"
    )
)</f>
        <v>OK</v>
      </c>
      <c r="O431" s="23" t="str">
        <f>IF(BP431&lt;&gt;"",
    IF(INT('Data Sheet'!$A$19)=INT('Data Sheet'!$B$19),
        --(INT('Data Sheet'!$A$19) &amp; "." &amp; BP431),
        IF(AND((--(INT('Data Sheet'!$A$19) &amp; "." &amp; BP431)&gt;=--('Data Sheet'!$A$19)), (--(INT('Data Sheet'!$A$19) &amp; "." &amp; BP431)&lt;=--('Data Sheet'!$B$19))),
            --(INT('Data Sheet'!$A$19) &amp; "." &amp; BP431),
            --(INT('Data Sheet'!$B$19) &amp; "." &amp; BP431)
        )
    ),
    IF(BN431&lt;&gt;"",
        IF(INT('Data Sheet'!$A$19)=INT('Data Sheet'!$B$19),
            --(INT('Data Sheet'!$A$19) &amp; "." &amp; RIGHT(BN431,3)),
            IF(AND((--(INT('Data Sheet'!$A$19) &amp; "." &amp; RIGHT(BN431,3))&gt;=--('Data Sheet'!$A$19)), (--(INT('Data Sheet'!$A$19) &amp; "." &amp; RIGHT(BN431,3))&lt;=--('Data Sheet'!$B$19))),
                --(INT('Data Sheet'!$A$19) &amp; "." &amp; RIGHT(BN431,3)),
                --(INT('Data Sheet'!$B$19) &amp; "." &amp; RIGHT(BN431,3))
            )
        ),
        "OK"
    )
)</f>
        <v>OK</v>
      </c>
      <c r="P431" s="23" t="str">
        <f>IF(BR431&lt;&gt;"",
    IF(INT('Data Sheet'!$A$19)=INT('Data Sheet'!$B$15),
        --(INT('Data Sheet'!$A$15) &amp; "." &amp; BR431),
        IF(AND((--(INT('Data Sheet'!$A$15) &amp; "." &amp; BR431)&gt;=--('Data Sheet'!$A$15)), (--(INT('Data Sheet'!$A$15) &amp; "." &amp; BR431)&lt;=--('Data Sheet'!$B$15))),
            --(INT('Data Sheet'!$A$15) &amp; "." &amp; BR431),
            --(INT('Data Sheet'!$B$15) &amp; "." &amp; BR431)
        )
    ),
    IF(BQ431&lt;&gt;"",
        IF(INT('Data Sheet'!$A$15)=INT('Data Sheet'!$B$15),
            --(INT('Data Sheet'!$A$15) &amp; "." &amp; LEFT(BQ431,3)),
            IF(AND((--(INT('Data Sheet'!$A$15) &amp; "." &amp; LEFT(BQ431,3))&gt;=--('Data Sheet'!$A$15)), (--(INT('Data Sheet'!$A$15) &amp; "." &amp; LEFT(BQ431,3))&lt;=--('Data Sheet'!$B$15))),
                --(INT('Data Sheet'!$A$15) &amp; "." &amp; LEFT(BQ431,3)),
                --(INT('Data Sheet'!$B$15) &amp; "." &amp; LEFT(BQ431,3))
            )
        ),
        "OK"
    )
)</f>
        <v>OK</v>
      </c>
      <c r="Q431" s="23" t="str">
        <f>IF(BS431&lt;&gt;"",
    IF(INT('Data Sheet'!$A$19)=INT('Data Sheet'!$B$15),
        --(INT('Data Sheet'!$A$15) &amp; "." &amp; BS431),
        IF(AND((--(INT('Data Sheet'!$A$15) &amp; "." &amp; BS431)&gt;=--('Data Sheet'!$A$15)), (--(INT('Data Sheet'!$A$15) &amp; "." &amp; BS431)&lt;=--('Data Sheet'!$B$15))),
            --(INT('Data Sheet'!$A$15) &amp; "." &amp; BS431),
            --(INT('Data Sheet'!$B$15) &amp; "." &amp; BS431)
        )
    ),
    IF(BQ431&lt;&gt;"",
        IF(INT('Data Sheet'!$A$15)=INT('Data Sheet'!$B$15),
            --(INT('Data Sheet'!$A$15) &amp; "." &amp; RIGHT(BQ431,3)),
            IF(AND((--(INT('Data Sheet'!$A$15) &amp; "." &amp; RIGHT(BQ431,3))&gt;=--('Data Sheet'!$A$15)), (--(INT('Data Sheet'!$A$15) &amp; "." &amp; RIGHT(BQ431,3))&lt;=--('Data Sheet'!$B$15))),
                --(INT('Data Sheet'!$A$15) &amp; "." &amp; RIGHT(BQ431,3)),
                --(INT('Data Sheet'!$B$15) &amp; "." &amp; RIGHT(BQ431,3))
            )
        ),
        "OK"
    )
)</f>
        <v>OK</v>
      </c>
      <c r="R431" s="19"/>
      <c r="S431" s="19"/>
      <c r="T431" s="19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1"/>
      <c r="AU431" s="21"/>
      <c r="AV431" s="21"/>
      <c r="AW431" s="22"/>
      <c r="AX431" s="99"/>
      <c r="AY431" s="20"/>
      <c r="AZ431" s="20"/>
      <c r="BA431" s="22"/>
      <c r="BB431">
        <v>423</v>
      </c>
      <c r="BC431" s="80"/>
      <c r="BD431" s="80"/>
      <c r="BE431" s="80"/>
      <c r="BF431" s="80"/>
      <c r="BG431" s="32" t="str">
        <f t="shared" si="70"/>
        <v/>
      </c>
      <c r="BH431" s="78">
        <f t="shared" si="68"/>
        <v>0</v>
      </c>
      <c r="BI431" s="2">
        <f t="shared" si="71"/>
        <v>0</v>
      </c>
      <c r="BJ431" s="2">
        <f t="shared" si="72"/>
        <v>0</v>
      </c>
      <c r="BK431" s="2">
        <f t="shared" si="69"/>
        <v>0</v>
      </c>
    </row>
    <row r="432" spans="2:63" ht="15" customHeight="1" x14ac:dyDescent="0.25">
      <c r="B432" s="14">
        <v>424</v>
      </c>
      <c r="C432" s="95" t="str">
        <f t="shared" si="73"/>
        <v/>
      </c>
      <c r="D432" s="15" t="str">
        <f t="shared" si="78"/>
        <v>OK</v>
      </c>
      <c r="E432" s="16" t="e">
        <f>VLOOKUP('Data Sheet'!$B$8,'Data Sheet'!$I$2:$J$9,2,FALSE)</f>
        <v>#N/A</v>
      </c>
      <c r="F432" s="16" t="str">
        <f t="shared" si="74"/>
        <v/>
      </c>
      <c r="G432" s="103">
        <f t="shared" si="75"/>
        <v>0</v>
      </c>
      <c r="H432" s="17" t="s">
        <v>26</v>
      </c>
      <c r="I432" s="17" t="s">
        <v>26</v>
      </c>
      <c r="J432" s="17" t="str">
        <f>IF('Data Sheet'!$B$9="NC-50","N/A","OK")</f>
        <v>OK</v>
      </c>
      <c r="K432" s="17" t="str">
        <f>IF('Data Sheet'!$B$9="NC-50","N/A","OK")</f>
        <v>OK</v>
      </c>
      <c r="L432" s="17" t="str">
        <f t="shared" si="76"/>
        <v>OK</v>
      </c>
      <c r="M432" s="17" t="str">
        <f t="shared" si="77"/>
        <v>OK</v>
      </c>
      <c r="N432" s="18" t="str">
        <f>IF(BO432&lt;&gt;"",
    IF(INT('Data Sheet'!$A$19)=INT('Data Sheet'!$B$19),
        --(INT('Data Sheet'!$A$19) &amp; "." &amp; BO432),
        IF(AND((--(INT('Data Sheet'!$A$19) &amp; "." &amp; BO432)&gt;=--('Data Sheet'!$A$19)), (--(INT('Data Sheet'!$A$19) &amp; "." &amp; BO432)&lt;=--('Data Sheet'!$B$19))),
            --(INT('Data Sheet'!$A$19) &amp; "." &amp; BO432),
            --(INT('Data Sheet'!$B$19) &amp; "." &amp; BO432)
        )
    ),
    IF(BN432&lt;&gt;"",
        IF(INT('Data Sheet'!$A$19)=INT('Data Sheet'!$B$19),
            --(INT('Data Sheet'!$A$19) &amp; "." &amp; LEFT(BN432,3)),
            IF(AND((--(INT('Data Sheet'!$A$19) &amp; "." &amp; LEFT(BN432,3))&gt;=--('Data Sheet'!$A$19)), (--(INT('Data Sheet'!$A$19) &amp; "." &amp; LEFT(BN432,3))&lt;=--('Data Sheet'!$B$19))),
                --(INT('Data Sheet'!$A$19) &amp; "." &amp; LEFT(BN432,3)),
                --(INT('Data Sheet'!$B$19) &amp; "." &amp; LEFT(BN432,3))
            )
        ),
        "OK"
    )
)</f>
        <v>OK</v>
      </c>
      <c r="O432" s="23" t="str">
        <f>IF(BP432&lt;&gt;"",
    IF(INT('Data Sheet'!$A$19)=INT('Data Sheet'!$B$19),
        --(INT('Data Sheet'!$A$19) &amp; "." &amp; BP432),
        IF(AND((--(INT('Data Sheet'!$A$19) &amp; "." &amp; BP432)&gt;=--('Data Sheet'!$A$19)), (--(INT('Data Sheet'!$A$19) &amp; "." &amp; BP432)&lt;=--('Data Sheet'!$B$19))),
            --(INT('Data Sheet'!$A$19) &amp; "." &amp; BP432),
            --(INT('Data Sheet'!$B$19) &amp; "." &amp; BP432)
        )
    ),
    IF(BN432&lt;&gt;"",
        IF(INT('Data Sheet'!$A$19)=INT('Data Sheet'!$B$19),
            --(INT('Data Sheet'!$A$19) &amp; "." &amp; RIGHT(BN432,3)),
            IF(AND((--(INT('Data Sheet'!$A$19) &amp; "." &amp; RIGHT(BN432,3))&gt;=--('Data Sheet'!$A$19)), (--(INT('Data Sheet'!$A$19) &amp; "." &amp; RIGHT(BN432,3))&lt;=--('Data Sheet'!$B$19))),
                --(INT('Data Sheet'!$A$19) &amp; "." &amp; RIGHT(BN432,3)),
                --(INT('Data Sheet'!$B$19) &amp; "." &amp; RIGHT(BN432,3))
            )
        ),
        "OK"
    )
)</f>
        <v>OK</v>
      </c>
      <c r="P432" s="23" t="str">
        <f>IF(BR432&lt;&gt;"",
    IF(INT('Data Sheet'!$A$19)=INT('Data Sheet'!$B$15),
        --(INT('Data Sheet'!$A$15) &amp; "." &amp; BR432),
        IF(AND((--(INT('Data Sheet'!$A$15) &amp; "." &amp; BR432)&gt;=--('Data Sheet'!$A$15)), (--(INT('Data Sheet'!$A$15) &amp; "." &amp; BR432)&lt;=--('Data Sheet'!$B$15))),
            --(INT('Data Sheet'!$A$15) &amp; "." &amp; BR432),
            --(INT('Data Sheet'!$B$15) &amp; "." &amp; BR432)
        )
    ),
    IF(BQ432&lt;&gt;"",
        IF(INT('Data Sheet'!$A$15)=INT('Data Sheet'!$B$15),
            --(INT('Data Sheet'!$A$15) &amp; "." &amp; LEFT(BQ432,3)),
            IF(AND((--(INT('Data Sheet'!$A$15) &amp; "." &amp; LEFT(BQ432,3))&gt;=--('Data Sheet'!$A$15)), (--(INT('Data Sheet'!$A$15) &amp; "." &amp; LEFT(BQ432,3))&lt;=--('Data Sheet'!$B$15))),
                --(INT('Data Sheet'!$A$15) &amp; "." &amp; LEFT(BQ432,3)),
                --(INT('Data Sheet'!$B$15) &amp; "." &amp; LEFT(BQ432,3))
            )
        ),
        "OK"
    )
)</f>
        <v>OK</v>
      </c>
      <c r="Q432" s="23" t="str">
        <f>IF(BS432&lt;&gt;"",
    IF(INT('Data Sheet'!$A$19)=INT('Data Sheet'!$B$15),
        --(INT('Data Sheet'!$A$15) &amp; "." &amp; BS432),
        IF(AND((--(INT('Data Sheet'!$A$15) &amp; "." &amp; BS432)&gt;=--('Data Sheet'!$A$15)), (--(INT('Data Sheet'!$A$15) &amp; "." &amp; BS432)&lt;=--('Data Sheet'!$B$15))),
            --(INT('Data Sheet'!$A$15) &amp; "." &amp; BS432),
            --(INT('Data Sheet'!$B$15) &amp; "." &amp; BS432)
        )
    ),
    IF(BQ432&lt;&gt;"",
        IF(INT('Data Sheet'!$A$15)=INT('Data Sheet'!$B$15),
            --(INT('Data Sheet'!$A$15) &amp; "." &amp; RIGHT(BQ432,3)),
            IF(AND((--(INT('Data Sheet'!$A$15) &amp; "." &amp; RIGHT(BQ432,3))&gt;=--('Data Sheet'!$A$15)), (--(INT('Data Sheet'!$A$15) &amp; "." &amp; RIGHT(BQ432,3))&lt;=--('Data Sheet'!$B$15))),
                --(INT('Data Sheet'!$A$15) &amp; "." &amp; RIGHT(BQ432,3)),
                --(INT('Data Sheet'!$B$15) &amp; "." &amp; RIGHT(BQ432,3))
            )
        ),
        "OK"
    )
)</f>
        <v>OK</v>
      </c>
      <c r="R432" s="19"/>
      <c r="S432" s="19"/>
      <c r="T432" s="19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1"/>
      <c r="AU432" s="21"/>
      <c r="AV432" s="21"/>
      <c r="AW432" s="22"/>
      <c r="AX432" s="99"/>
      <c r="AY432" s="20"/>
      <c r="AZ432" s="20"/>
      <c r="BA432" s="22"/>
      <c r="BB432">
        <v>424</v>
      </c>
      <c r="BC432" s="80"/>
      <c r="BD432" s="80"/>
      <c r="BE432" s="80"/>
      <c r="BF432" s="80"/>
      <c r="BG432" s="32" t="str">
        <f t="shared" si="70"/>
        <v/>
      </c>
      <c r="BH432" s="78">
        <f t="shared" si="68"/>
        <v>0</v>
      </c>
      <c r="BI432" s="2">
        <f t="shared" si="71"/>
        <v>0</v>
      </c>
      <c r="BJ432" s="2">
        <f t="shared" si="72"/>
        <v>0</v>
      </c>
      <c r="BK432" s="2">
        <f t="shared" si="69"/>
        <v>0</v>
      </c>
    </row>
    <row r="433" spans="2:63" ht="15" customHeight="1" x14ac:dyDescent="0.25">
      <c r="B433" s="14">
        <v>425</v>
      </c>
      <c r="C433" s="95" t="str">
        <f t="shared" si="73"/>
        <v/>
      </c>
      <c r="D433" s="15" t="str">
        <f t="shared" si="78"/>
        <v>OK</v>
      </c>
      <c r="E433" s="16" t="e">
        <f>VLOOKUP('Data Sheet'!$B$8,'Data Sheet'!$I$2:$J$9,2,FALSE)</f>
        <v>#N/A</v>
      </c>
      <c r="F433" s="16" t="str">
        <f t="shared" si="74"/>
        <v/>
      </c>
      <c r="G433" s="103">
        <f t="shared" si="75"/>
        <v>0</v>
      </c>
      <c r="H433" s="17" t="s">
        <v>26</v>
      </c>
      <c r="I433" s="17" t="s">
        <v>26</v>
      </c>
      <c r="J433" s="17" t="str">
        <f>IF('Data Sheet'!$B$9="NC-50","N/A","OK")</f>
        <v>OK</v>
      </c>
      <c r="K433" s="17" t="str">
        <f>IF('Data Sheet'!$B$9="NC-50","N/A","OK")</f>
        <v>OK</v>
      </c>
      <c r="L433" s="17" t="str">
        <f t="shared" si="76"/>
        <v>OK</v>
      </c>
      <c r="M433" s="17" t="str">
        <f t="shared" si="77"/>
        <v>OK</v>
      </c>
      <c r="N433" s="18" t="str">
        <f>IF(BO433&lt;&gt;"",
    IF(INT('Data Sheet'!$A$19)=INT('Data Sheet'!$B$19),
        --(INT('Data Sheet'!$A$19) &amp; "." &amp; BO433),
        IF(AND((--(INT('Data Sheet'!$A$19) &amp; "." &amp; BO433)&gt;=--('Data Sheet'!$A$19)), (--(INT('Data Sheet'!$A$19) &amp; "." &amp; BO433)&lt;=--('Data Sheet'!$B$19))),
            --(INT('Data Sheet'!$A$19) &amp; "." &amp; BO433),
            --(INT('Data Sheet'!$B$19) &amp; "." &amp; BO433)
        )
    ),
    IF(BN433&lt;&gt;"",
        IF(INT('Data Sheet'!$A$19)=INT('Data Sheet'!$B$19),
            --(INT('Data Sheet'!$A$19) &amp; "." &amp; LEFT(BN433,3)),
            IF(AND((--(INT('Data Sheet'!$A$19) &amp; "." &amp; LEFT(BN433,3))&gt;=--('Data Sheet'!$A$19)), (--(INT('Data Sheet'!$A$19) &amp; "." &amp; LEFT(BN433,3))&lt;=--('Data Sheet'!$B$19))),
                --(INT('Data Sheet'!$A$19) &amp; "." &amp; LEFT(BN433,3)),
                --(INT('Data Sheet'!$B$19) &amp; "." &amp; LEFT(BN433,3))
            )
        ),
        "OK"
    )
)</f>
        <v>OK</v>
      </c>
      <c r="O433" s="23" t="str">
        <f>IF(BP433&lt;&gt;"",
    IF(INT('Data Sheet'!$A$19)=INT('Data Sheet'!$B$19),
        --(INT('Data Sheet'!$A$19) &amp; "." &amp; BP433),
        IF(AND((--(INT('Data Sheet'!$A$19) &amp; "." &amp; BP433)&gt;=--('Data Sheet'!$A$19)), (--(INT('Data Sheet'!$A$19) &amp; "." &amp; BP433)&lt;=--('Data Sheet'!$B$19))),
            --(INT('Data Sheet'!$A$19) &amp; "." &amp; BP433),
            --(INT('Data Sheet'!$B$19) &amp; "." &amp; BP433)
        )
    ),
    IF(BN433&lt;&gt;"",
        IF(INT('Data Sheet'!$A$19)=INT('Data Sheet'!$B$19),
            --(INT('Data Sheet'!$A$19) &amp; "." &amp; RIGHT(BN433,3)),
            IF(AND((--(INT('Data Sheet'!$A$19) &amp; "." &amp; RIGHT(BN433,3))&gt;=--('Data Sheet'!$A$19)), (--(INT('Data Sheet'!$A$19) &amp; "." &amp; RIGHT(BN433,3))&lt;=--('Data Sheet'!$B$19))),
                --(INT('Data Sheet'!$A$19) &amp; "." &amp; RIGHT(BN433,3)),
                --(INT('Data Sheet'!$B$19) &amp; "." &amp; RIGHT(BN433,3))
            )
        ),
        "OK"
    )
)</f>
        <v>OK</v>
      </c>
      <c r="P433" s="23" t="str">
        <f>IF(BR433&lt;&gt;"",
    IF(INT('Data Sheet'!$A$19)=INT('Data Sheet'!$B$15),
        --(INT('Data Sheet'!$A$15) &amp; "." &amp; BR433),
        IF(AND((--(INT('Data Sheet'!$A$15) &amp; "." &amp; BR433)&gt;=--('Data Sheet'!$A$15)), (--(INT('Data Sheet'!$A$15) &amp; "." &amp; BR433)&lt;=--('Data Sheet'!$B$15))),
            --(INT('Data Sheet'!$A$15) &amp; "." &amp; BR433),
            --(INT('Data Sheet'!$B$15) &amp; "." &amp; BR433)
        )
    ),
    IF(BQ433&lt;&gt;"",
        IF(INT('Data Sheet'!$A$15)=INT('Data Sheet'!$B$15),
            --(INT('Data Sheet'!$A$15) &amp; "." &amp; LEFT(BQ433,3)),
            IF(AND((--(INT('Data Sheet'!$A$15) &amp; "." &amp; LEFT(BQ433,3))&gt;=--('Data Sheet'!$A$15)), (--(INT('Data Sheet'!$A$15) &amp; "." &amp; LEFT(BQ433,3))&lt;=--('Data Sheet'!$B$15))),
                --(INT('Data Sheet'!$A$15) &amp; "." &amp; LEFT(BQ433,3)),
                --(INT('Data Sheet'!$B$15) &amp; "." &amp; LEFT(BQ433,3))
            )
        ),
        "OK"
    )
)</f>
        <v>OK</v>
      </c>
      <c r="Q433" s="23" t="str">
        <f>IF(BS433&lt;&gt;"",
    IF(INT('Data Sheet'!$A$19)=INT('Data Sheet'!$B$15),
        --(INT('Data Sheet'!$A$15) &amp; "." &amp; BS433),
        IF(AND((--(INT('Data Sheet'!$A$15) &amp; "." &amp; BS433)&gt;=--('Data Sheet'!$A$15)), (--(INT('Data Sheet'!$A$15) &amp; "." &amp; BS433)&lt;=--('Data Sheet'!$B$15))),
            --(INT('Data Sheet'!$A$15) &amp; "." &amp; BS433),
            --(INT('Data Sheet'!$B$15) &amp; "." &amp; BS433)
        )
    ),
    IF(BQ433&lt;&gt;"",
        IF(INT('Data Sheet'!$A$15)=INT('Data Sheet'!$B$15),
            --(INT('Data Sheet'!$A$15) &amp; "." &amp; RIGHT(BQ433,3)),
            IF(AND((--(INT('Data Sheet'!$A$15) &amp; "." &amp; RIGHT(BQ433,3))&gt;=--('Data Sheet'!$A$15)), (--(INT('Data Sheet'!$A$15) &amp; "." &amp; RIGHT(BQ433,3))&lt;=--('Data Sheet'!$B$15))),
                --(INT('Data Sheet'!$A$15) &amp; "." &amp; RIGHT(BQ433,3)),
                --(INT('Data Sheet'!$B$15) &amp; "." &amp; RIGHT(BQ433,3))
            )
        ),
        "OK"
    )
)</f>
        <v>OK</v>
      </c>
      <c r="R433" s="19"/>
      <c r="S433" s="19"/>
      <c r="T433" s="19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1"/>
      <c r="AU433" s="21"/>
      <c r="AV433" s="21"/>
      <c r="AW433" s="22"/>
      <c r="AX433" s="99"/>
      <c r="AY433" s="20"/>
      <c r="AZ433" s="20"/>
      <c r="BA433" s="22"/>
      <c r="BB433">
        <v>425</v>
      </c>
      <c r="BC433" s="80"/>
      <c r="BD433" s="80"/>
      <c r="BE433" s="80"/>
      <c r="BF433" s="80"/>
      <c r="BG433" s="32" t="str">
        <f t="shared" si="70"/>
        <v/>
      </c>
      <c r="BH433" s="78">
        <f t="shared" si="68"/>
        <v>0</v>
      </c>
      <c r="BI433" s="2">
        <f t="shared" si="71"/>
        <v>0</v>
      </c>
      <c r="BJ433" s="2">
        <f t="shared" si="72"/>
        <v>0</v>
      </c>
      <c r="BK433" s="2">
        <f t="shared" si="69"/>
        <v>0</v>
      </c>
    </row>
    <row r="434" spans="2:63" ht="15" customHeight="1" x14ac:dyDescent="0.25">
      <c r="B434" s="14">
        <v>426</v>
      </c>
      <c r="C434" s="95" t="str">
        <f t="shared" si="73"/>
        <v/>
      </c>
      <c r="D434" s="15" t="str">
        <f t="shared" si="78"/>
        <v>OK</v>
      </c>
      <c r="E434" s="16" t="e">
        <f>VLOOKUP('Data Sheet'!$B$8,'Data Sheet'!$I$2:$J$9,2,FALSE)</f>
        <v>#N/A</v>
      </c>
      <c r="F434" s="16" t="str">
        <f t="shared" si="74"/>
        <v/>
      </c>
      <c r="G434" s="103">
        <f t="shared" si="75"/>
        <v>0</v>
      </c>
      <c r="H434" s="17" t="s">
        <v>26</v>
      </c>
      <c r="I434" s="17" t="s">
        <v>26</v>
      </c>
      <c r="J434" s="17" t="str">
        <f>IF('Data Sheet'!$B$9="NC-50","N/A","OK")</f>
        <v>OK</v>
      </c>
      <c r="K434" s="17" t="str">
        <f>IF('Data Sheet'!$B$9="NC-50","N/A","OK")</f>
        <v>OK</v>
      </c>
      <c r="L434" s="17" t="str">
        <f t="shared" si="76"/>
        <v>OK</v>
      </c>
      <c r="M434" s="17" t="str">
        <f t="shared" si="77"/>
        <v>OK</v>
      </c>
      <c r="N434" s="18" t="str">
        <f>IF(BO434&lt;&gt;"",
    IF(INT('Data Sheet'!$A$19)=INT('Data Sheet'!$B$19),
        --(INT('Data Sheet'!$A$19) &amp; "." &amp; BO434),
        IF(AND((--(INT('Data Sheet'!$A$19) &amp; "." &amp; BO434)&gt;=--('Data Sheet'!$A$19)), (--(INT('Data Sheet'!$A$19) &amp; "." &amp; BO434)&lt;=--('Data Sheet'!$B$19))),
            --(INT('Data Sheet'!$A$19) &amp; "." &amp; BO434),
            --(INT('Data Sheet'!$B$19) &amp; "." &amp; BO434)
        )
    ),
    IF(BN434&lt;&gt;"",
        IF(INT('Data Sheet'!$A$19)=INT('Data Sheet'!$B$19),
            --(INT('Data Sheet'!$A$19) &amp; "." &amp; LEFT(BN434,3)),
            IF(AND((--(INT('Data Sheet'!$A$19) &amp; "." &amp; LEFT(BN434,3))&gt;=--('Data Sheet'!$A$19)), (--(INT('Data Sheet'!$A$19) &amp; "." &amp; LEFT(BN434,3))&lt;=--('Data Sheet'!$B$19))),
                --(INT('Data Sheet'!$A$19) &amp; "." &amp; LEFT(BN434,3)),
                --(INT('Data Sheet'!$B$19) &amp; "." &amp; LEFT(BN434,3))
            )
        ),
        "OK"
    )
)</f>
        <v>OK</v>
      </c>
      <c r="O434" s="23" t="str">
        <f>IF(BP434&lt;&gt;"",
    IF(INT('Data Sheet'!$A$19)=INT('Data Sheet'!$B$19),
        --(INT('Data Sheet'!$A$19) &amp; "." &amp; BP434),
        IF(AND((--(INT('Data Sheet'!$A$19) &amp; "." &amp; BP434)&gt;=--('Data Sheet'!$A$19)), (--(INT('Data Sheet'!$A$19) &amp; "." &amp; BP434)&lt;=--('Data Sheet'!$B$19))),
            --(INT('Data Sheet'!$A$19) &amp; "." &amp; BP434),
            --(INT('Data Sheet'!$B$19) &amp; "." &amp; BP434)
        )
    ),
    IF(BN434&lt;&gt;"",
        IF(INT('Data Sheet'!$A$19)=INT('Data Sheet'!$B$19),
            --(INT('Data Sheet'!$A$19) &amp; "." &amp; RIGHT(BN434,3)),
            IF(AND((--(INT('Data Sheet'!$A$19) &amp; "." &amp; RIGHT(BN434,3))&gt;=--('Data Sheet'!$A$19)), (--(INT('Data Sheet'!$A$19) &amp; "." &amp; RIGHT(BN434,3))&lt;=--('Data Sheet'!$B$19))),
                --(INT('Data Sheet'!$A$19) &amp; "." &amp; RIGHT(BN434,3)),
                --(INT('Data Sheet'!$B$19) &amp; "." &amp; RIGHT(BN434,3))
            )
        ),
        "OK"
    )
)</f>
        <v>OK</v>
      </c>
      <c r="P434" s="23" t="str">
        <f>IF(BR434&lt;&gt;"",
    IF(INT('Data Sheet'!$A$19)=INT('Data Sheet'!$B$15),
        --(INT('Data Sheet'!$A$15) &amp; "." &amp; BR434),
        IF(AND((--(INT('Data Sheet'!$A$15) &amp; "." &amp; BR434)&gt;=--('Data Sheet'!$A$15)), (--(INT('Data Sheet'!$A$15) &amp; "." &amp; BR434)&lt;=--('Data Sheet'!$B$15))),
            --(INT('Data Sheet'!$A$15) &amp; "." &amp; BR434),
            --(INT('Data Sheet'!$B$15) &amp; "." &amp; BR434)
        )
    ),
    IF(BQ434&lt;&gt;"",
        IF(INT('Data Sheet'!$A$15)=INT('Data Sheet'!$B$15),
            --(INT('Data Sheet'!$A$15) &amp; "." &amp; LEFT(BQ434,3)),
            IF(AND((--(INT('Data Sheet'!$A$15) &amp; "." &amp; LEFT(BQ434,3))&gt;=--('Data Sheet'!$A$15)), (--(INT('Data Sheet'!$A$15) &amp; "." &amp; LEFT(BQ434,3))&lt;=--('Data Sheet'!$B$15))),
                --(INT('Data Sheet'!$A$15) &amp; "." &amp; LEFT(BQ434,3)),
                --(INT('Data Sheet'!$B$15) &amp; "." &amp; LEFT(BQ434,3))
            )
        ),
        "OK"
    )
)</f>
        <v>OK</v>
      </c>
      <c r="Q434" s="23" t="str">
        <f>IF(BS434&lt;&gt;"",
    IF(INT('Data Sheet'!$A$19)=INT('Data Sheet'!$B$15),
        --(INT('Data Sheet'!$A$15) &amp; "." &amp; BS434),
        IF(AND((--(INT('Data Sheet'!$A$15) &amp; "." &amp; BS434)&gt;=--('Data Sheet'!$A$15)), (--(INT('Data Sheet'!$A$15) &amp; "." &amp; BS434)&lt;=--('Data Sheet'!$B$15))),
            --(INT('Data Sheet'!$A$15) &amp; "." &amp; BS434),
            --(INT('Data Sheet'!$B$15) &amp; "." &amp; BS434)
        )
    ),
    IF(BQ434&lt;&gt;"",
        IF(INT('Data Sheet'!$A$15)=INT('Data Sheet'!$B$15),
            --(INT('Data Sheet'!$A$15) &amp; "." &amp; RIGHT(BQ434,3)),
            IF(AND((--(INT('Data Sheet'!$A$15) &amp; "." &amp; RIGHT(BQ434,3))&gt;=--('Data Sheet'!$A$15)), (--(INT('Data Sheet'!$A$15) &amp; "." &amp; RIGHT(BQ434,3))&lt;=--('Data Sheet'!$B$15))),
                --(INT('Data Sheet'!$A$15) &amp; "." &amp; RIGHT(BQ434,3)),
                --(INT('Data Sheet'!$B$15) &amp; "." &amp; RIGHT(BQ434,3))
            )
        ),
        "OK"
    )
)</f>
        <v>OK</v>
      </c>
      <c r="R434" s="19"/>
      <c r="S434" s="19"/>
      <c r="T434" s="19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1"/>
      <c r="AU434" s="21"/>
      <c r="AV434" s="21"/>
      <c r="AW434" s="22"/>
      <c r="AX434" s="99"/>
      <c r="AY434" s="20"/>
      <c r="AZ434" s="20"/>
      <c r="BA434" s="22"/>
      <c r="BB434">
        <v>426</v>
      </c>
      <c r="BC434" s="80"/>
      <c r="BD434" s="80"/>
      <c r="BE434" s="80"/>
      <c r="BF434" s="80"/>
      <c r="BG434" s="32" t="str">
        <f t="shared" si="70"/>
        <v/>
      </c>
      <c r="BH434" s="78">
        <f t="shared" si="68"/>
        <v>0</v>
      </c>
      <c r="BI434" s="2">
        <f t="shared" si="71"/>
        <v>0</v>
      </c>
      <c r="BJ434" s="2">
        <f t="shared" si="72"/>
        <v>0</v>
      </c>
      <c r="BK434" s="2">
        <f t="shared" si="69"/>
        <v>0</v>
      </c>
    </row>
    <row r="435" spans="2:63" ht="15" customHeight="1" x14ac:dyDescent="0.25">
      <c r="B435" s="14">
        <v>427</v>
      </c>
      <c r="C435" s="95" t="str">
        <f t="shared" si="73"/>
        <v/>
      </c>
      <c r="D435" s="15" t="str">
        <f t="shared" si="78"/>
        <v>OK</v>
      </c>
      <c r="E435" s="16" t="e">
        <f>VLOOKUP('Data Sheet'!$B$8,'Data Sheet'!$I$2:$J$9,2,FALSE)</f>
        <v>#N/A</v>
      </c>
      <c r="F435" s="16" t="str">
        <f t="shared" si="74"/>
        <v/>
      </c>
      <c r="G435" s="103">
        <f t="shared" si="75"/>
        <v>0</v>
      </c>
      <c r="H435" s="17" t="s">
        <v>26</v>
      </c>
      <c r="I435" s="17" t="s">
        <v>26</v>
      </c>
      <c r="J435" s="17" t="str">
        <f>IF('Data Sheet'!$B$9="NC-50","N/A","OK")</f>
        <v>OK</v>
      </c>
      <c r="K435" s="17" t="str">
        <f>IF('Data Sheet'!$B$9="NC-50","N/A","OK")</f>
        <v>OK</v>
      </c>
      <c r="L435" s="17" t="str">
        <f t="shared" si="76"/>
        <v>OK</v>
      </c>
      <c r="M435" s="17" t="str">
        <f t="shared" si="77"/>
        <v>OK</v>
      </c>
      <c r="N435" s="18" t="str">
        <f>IF(BO435&lt;&gt;"",
    IF(INT('Data Sheet'!$A$19)=INT('Data Sheet'!$B$19),
        --(INT('Data Sheet'!$A$19) &amp; "." &amp; BO435),
        IF(AND((--(INT('Data Sheet'!$A$19) &amp; "." &amp; BO435)&gt;=--('Data Sheet'!$A$19)), (--(INT('Data Sheet'!$A$19) &amp; "." &amp; BO435)&lt;=--('Data Sheet'!$B$19))),
            --(INT('Data Sheet'!$A$19) &amp; "." &amp; BO435),
            --(INT('Data Sheet'!$B$19) &amp; "." &amp; BO435)
        )
    ),
    IF(BN435&lt;&gt;"",
        IF(INT('Data Sheet'!$A$19)=INT('Data Sheet'!$B$19),
            --(INT('Data Sheet'!$A$19) &amp; "." &amp; LEFT(BN435,3)),
            IF(AND((--(INT('Data Sheet'!$A$19) &amp; "." &amp; LEFT(BN435,3))&gt;=--('Data Sheet'!$A$19)), (--(INT('Data Sheet'!$A$19) &amp; "." &amp; LEFT(BN435,3))&lt;=--('Data Sheet'!$B$19))),
                --(INT('Data Sheet'!$A$19) &amp; "." &amp; LEFT(BN435,3)),
                --(INT('Data Sheet'!$B$19) &amp; "." &amp; LEFT(BN435,3))
            )
        ),
        "OK"
    )
)</f>
        <v>OK</v>
      </c>
      <c r="O435" s="23" t="str">
        <f>IF(BP435&lt;&gt;"",
    IF(INT('Data Sheet'!$A$19)=INT('Data Sheet'!$B$19),
        --(INT('Data Sheet'!$A$19) &amp; "." &amp; BP435),
        IF(AND((--(INT('Data Sheet'!$A$19) &amp; "." &amp; BP435)&gt;=--('Data Sheet'!$A$19)), (--(INT('Data Sheet'!$A$19) &amp; "." &amp; BP435)&lt;=--('Data Sheet'!$B$19))),
            --(INT('Data Sheet'!$A$19) &amp; "." &amp; BP435),
            --(INT('Data Sheet'!$B$19) &amp; "." &amp; BP435)
        )
    ),
    IF(BN435&lt;&gt;"",
        IF(INT('Data Sheet'!$A$19)=INT('Data Sheet'!$B$19),
            --(INT('Data Sheet'!$A$19) &amp; "." &amp; RIGHT(BN435,3)),
            IF(AND((--(INT('Data Sheet'!$A$19) &amp; "." &amp; RIGHT(BN435,3))&gt;=--('Data Sheet'!$A$19)), (--(INT('Data Sheet'!$A$19) &amp; "." &amp; RIGHT(BN435,3))&lt;=--('Data Sheet'!$B$19))),
                --(INT('Data Sheet'!$A$19) &amp; "." &amp; RIGHT(BN435,3)),
                --(INT('Data Sheet'!$B$19) &amp; "." &amp; RIGHT(BN435,3))
            )
        ),
        "OK"
    )
)</f>
        <v>OK</v>
      </c>
      <c r="P435" s="23" t="str">
        <f>IF(BR435&lt;&gt;"",
    IF(INT('Data Sheet'!$A$19)=INT('Data Sheet'!$B$15),
        --(INT('Data Sheet'!$A$15) &amp; "." &amp; BR435),
        IF(AND((--(INT('Data Sheet'!$A$15) &amp; "." &amp; BR435)&gt;=--('Data Sheet'!$A$15)), (--(INT('Data Sheet'!$A$15) &amp; "." &amp; BR435)&lt;=--('Data Sheet'!$B$15))),
            --(INT('Data Sheet'!$A$15) &amp; "." &amp; BR435),
            --(INT('Data Sheet'!$B$15) &amp; "." &amp; BR435)
        )
    ),
    IF(BQ435&lt;&gt;"",
        IF(INT('Data Sheet'!$A$15)=INT('Data Sheet'!$B$15),
            --(INT('Data Sheet'!$A$15) &amp; "." &amp; LEFT(BQ435,3)),
            IF(AND((--(INT('Data Sheet'!$A$15) &amp; "." &amp; LEFT(BQ435,3))&gt;=--('Data Sheet'!$A$15)), (--(INT('Data Sheet'!$A$15) &amp; "." &amp; LEFT(BQ435,3))&lt;=--('Data Sheet'!$B$15))),
                --(INT('Data Sheet'!$A$15) &amp; "." &amp; LEFT(BQ435,3)),
                --(INT('Data Sheet'!$B$15) &amp; "." &amp; LEFT(BQ435,3))
            )
        ),
        "OK"
    )
)</f>
        <v>OK</v>
      </c>
      <c r="Q435" s="23" t="str">
        <f>IF(BS435&lt;&gt;"",
    IF(INT('Data Sheet'!$A$19)=INT('Data Sheet'!$B$15),
        --(INT('Data Sheet'!$A$15) &amp; "." &amp; BS435),
        IF(AND((--(INT('Data Sheet'!$A$15) &amp; "." &amp; BS435)&gt;=--('Data Sheet'!$A$15)), (--(INT('Data Sheet'!$A$15) &amp; "." &amp; BS435)&lt;=--('Data Sheet'!$B$15))),
            --(INT('Data Sheet'!$A$15) &amp; "." &amp; BS435),
            --(INT('Data Sheet'!$B$15) &amp; "." &amp; BS435)
        )
    ),
    IF(BQ435&lt;&gt;"",
        IF(INT('Data Sheet'!$A$15)=INT('Data Sheet'!$B$15),
            --(INT('Data Sheet'!$A$15) &amp; "." &amp; RIGHT(BQ435,3)),
            IF(AND((--(INT('Data Sheet'!$A$15) &amp; "." &amp; RIGHT(BQ435,3))&gt;=--('Data Sheet'!$A$15)), (--(INT('Data Sheet'!$A$15) &amp; "." &amp; RIGHT(BQ435,3))&lt;=--('Data Sheet'!$B$15))),
                --(INT('Data Sheet'!$A$15) &amp; "." &amp; RIGHT(BQ435,3)),
                --(INT('Data Sheet'!$B$15) &amp; "." &amp; RIGHT(BQ435,3))
            )
        ),
        "OK"
    )
)</f>
        <v>OK</v>
      </c>
      <c r="R435" s="19"/>
      <c r="S435" s="19"/>
      <c r="T435" s="19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1"/>
      <c r="AU435" s="21"/>
      <c r="AV435" s="21"/>
      <c r="AW435" s="22"/>
      <c r="AX435" s="99"/>
      <c r="AY435" s="20"/>
      <c r="AZ435" s="20"/>
      <c r="BA435" s="22"/>
      <c r="BB435">
        <v>427</v>
      </c>
      <c r="BC435" s="80"/>
      <c r="BD435" s="80"/>
      <c r="BE435" s="80"/>
      <c r="BF435" s="80"/>
      <c r="BG435" s="32" t="str">
        <f t="shared" si="70"/>
        <v/>
      </c>
      <c r="BH435" s="78">
        <f t="shared" si="68"/>
        <v>0</v>
      </c>
      <c r="BI435" s="2">
        <f t="shared" si="71"/>
        <v>0</v>
      </c>
      <c r="BJ435" s="2">
        <f t="shared" si="72"/>
        <v>0</v>
      </c>
      <c r="BK435" s="2">
        <f t="shared" si="69"/>
        <v>0</v>
      </c>
    </row>
    <row r="436" spans="2:63" ht="15" customHeight="1" x14ac:dyDescent="0.25">
      <c r="B436" s="14">
        <v>428</v>
      </c>
      <c r="C436" s="95" t="str">
        <f t="shared" si="73"/>
        <v/>
      </c>
      <c r="D436" s="15" t="str">
        <f t="shared" si="78"/>
        <v>OK</v>
      </c>
      <c r="E436" s="16" t="e">
        <f>VLOOKUP('Data Sheet'!$B$8,'Data Sheet'!$I$2:$J$9,2,FALSE)</f>
        <v>#N/A</v>
      </c>
      <c r="F436" s="16" t="str">
        <f t="shared" si="74"/>
        <v/>
      </c>
      <c r="G436" s="103">
        <f t="shared" si="75"/>
        <v>0</v>
      </c>
      <c r="H436" s="17" t="s">
        <v>26</v>
      </c>
      <c r="I436" s="17" t="s">
        <v>26</v>
      </c>
      <c r="J436" s="17" t="str">
        <f>IF('Data Sheet'!$B$9="NC-50","N/A","OK")</f>
        <v>OK</v>
      </c>
      <c r="K436" s="17" t="str">
        <f>IF('Data Sheet'!$B$9="NC-50","N/A","OK")</f>
        <v>OK</v>
      </c>
      <c r="L436" s="17" t="str">
        <f t="shared" si="76"/>
        <v>OK</v>
      </c>
      <c r="M436" s="17" t="str">
        <f t="shared" si="77"/>
        <v>OK</v>
      </c>
      <c r="N436" s="18" t="str">
        <f>IF(BO436&lt;&gt;"",
    IF(INT('Data Sheet'!$A$19)=INT('Data Sheet'!$B$19),
        --(INT('Data Sheet'!$A$19) &amp; "." &amp; BO436),
        IF(AND((--(INT('Data Sheet'!$A$19) &amp; "." &amp; BO436)&gt;=--('Data Sheet'!$A$19)), (--(INT('Data Sheet'!$A$19) &amp; "." &amp; BO436)&lt;=--('Data Sheet'!$B$19))),
            --(INT('Data Sheet'!$A$19) &amp; "." &amp; BO436),
            --(INT('Data Sheet'!$B$19) &amp; "." &amp; BO436)
        )
    ),
    IF(BN436&lt;&gt;"",
        IF(INT('Data Sheet'!$A$19)=INT('Data Sheet'!$B$19),
            --(INT('Data Sheet'!$A$19) &amp; "." &amp; LEFT(BN436,3)),
            IF(AND((--(INT('Data Sheet'!$A$19) &amp; "." &amp; LEFT(BN436,3))&gt;=--('Data Sheet'!$A$19)), (--(INT('Data Sheet'!$A$19) &amp; "." &amp; LEFT(BN436,3))&lt;=--('Data Sheet'!$B$19))),
                --(INT('Data Sheet'!$A$19) &amp; "." &amp; LEFT(BN436,3)),
                --(INT('Data Sheet'!$B$19) &amp; "." &amp; LEFT(BN436,3))
            )
        ),
        "OK"
    )
)</f>
        <v>OK</v>
      </c>
      <c r="O436" s="23" t="str">
        <f>IF(BP436&lt;&gt;"",
    IF(INT('Data Sheet'!$A$19)=INT('Data Sheet'!$B$19),
        --(INT('Data Sheet'!$A$19) &amp; "." &amp; BP436),
        IF(AND((--(INT('Data Sheet'!$A$19) &amp; "." &amp; BP436)&gt;=--('Data Sheet'!$A$19)), (--(INT('Data Sheet'!$A$19) &amp; "." &amp; BP436)&lt;=--('Data Sheet'!$B$19))),
            --(INT('Data Sheet'!$A$19) &amp; "." &amp; BP436),
            --(INT('Data Sheet'!$B$19) &amp; "." &amp; BP436)
        )
    ),
    IF(BN436&lt;&gt;"",
        IF(INT('Data Sheet'!$A$19)=INT('Data Sheet'!$B$19),
            --(INT('Data Sheet'!$A$19) &amp; "." &amp; RIGHT(BN436,3)),
            IF(AND((--(INT('Data Sheet'!$A$19) &amp; "." &amp; RIGHT(BN436,3))&gt;=--('Data Sheet'!$A$19)), (--(INT('Data Sheet'!$A$19) &amp; "." &amp; RIGHT(BN436,3))&lt;=--('Data Sheet'!$B$19))),
                --(INT('Data Sheet'!$A$19) &amp; "." &amp; RIGHT(BN436,3)),
                --(INT('Data Sheet'!$B$19) &amp; "." &amp; RIGHT(BN436,3))
            )
        ),
        "OK"
    )
)</f>
        <v>OK</v>
      </c>
      <c r="P436" s="23" t="str">
        <f>IF(BR436&lt;&gt;"",
    IF(INT('Data Sheet'!$A$19)=INT('Data Sheet'!$B$15),
        --(INT('Data Sheet'!$A$15) &amp; "." &amp; BR436),
        IF(AND((--(INT('Data Sheet'!$A$15) &amp; "." &amp; BR436)&gt;=--('Data Sheet'!$A$15)), (--(INT('Data Sheet'!$A$15) &amp; "." &amp; BR436)&lt;=--('Data Sheet'!$B$15))),
            --(INT('Data Sheet'!$A$15) &amp; "." &amp; BR436),
            --(INT('Data Sheet'!$B$15) &amp; "." &amp; BR436)
        )
    ),
    IF(BQ436&lt;&gt;"",
        IF(INT('Data Sheet'!$A$15)=INT('Data Sheet'!$B$15),
            --(INT('Data Sheet'!$A$15) &amp; "." &amp; LEFT(BQ436,3)),
            IF(AND((--(INT('Data Sheet'!$A$15) &amp; "." &amp; LEFT(BQ436,3))&gt;=--('Data Sheet'!$A$15)), (--(INT('Data Sheet'!$A$15) &amp; "." &amp; LEFT(BQ436,3))&lt;=--('Data Sheet'!$B$15))),
                --(INT('Data Sheet'!$A$15) &amp; "." &amp; LEFT(BQ436,3)),
                --(INT('Data Sheet'!$B$15) &amp; "." &amp; LEFT(BQ436,3))
            )
        ),
        "OK"
    )
)</f>
        <v>OK</v>
      </c>
      <c r="Q436" s="23" t="str">
        <f>IF(BS436&lt;&gt;"",
    IF(INT('Data Sheet'!$A$19)=INT('Data Sheet'!$B$15),
        --(INT('Data Sheet'!$A$15) &amp; "." &amp; BS436),
        IF(AND((--(INT('Data Sheet'!$A$15) &amp; "." &amp; BS436)&gt;=--('Data Sheet'!$A$15)), (--(INT('Data Sheet'!$A$15) &amp; "." &amp; BS436)&lt;=--('Data Sheet'!$B$15))),
            --(INT('Data Sheet'!$A$15) &amp; "." &amp; BS436),
            --(INT('Data Sheet'!$B$15) &amp; "." &amp; BS436)
        )
    ),
    IF(BQ436&lt;&gt;"",
        IF(INT('Data Sheet'!$A$15)=INT('Data Sheet'!$B$15),
            --(INT('Data Sheet'!$A$15) &amp; "." &amp; RIGHT(BQ436,3)),
            IF(AND((--(INT('Data Sheet'!$A$15) &amp; "." &amp; RIGHT(BQ436,3))&gt;=--('Data Sheet'!$A$15)), (--(INT('Data Sheet'!$A$15) &amp; "." &amp; RIGHT(BQ436,3))&lt;=--('Data Sheet'!$B$15))),
                --(INT('Data Sheet'!$A$15) &amp; "." &amp; RIGHT(BQ436,3)),
                --(INT('Data Sheet'!$B$15) &amp; "." &amp; RIGHT(BQ436,3))
            )
        ),
        "OK"
    )
)</f>
        <v>OK</v>
      </c>
      <c r="R436" s="19"/>
      <c r="S436" s="19"/>
      <c r="T436" s="19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1"/>
      <c r="AU436" s="21"/>
      <c r="AV436" s="21"/>
      <c r="AW436" s="22"/>
      <c r="AX436" s="99"/>
      <c r="AY436" s="20"/>
      <c r="AZ436" s="20"/>
      <c r="BA436" s="22"/>
      <c r="BB436">
        <v>428</v>
      </c>
      <c r="BC436" s="80"/>
      <c r="BD436" s="80"/>
      <c r="BE436" s="80"/>
      <c r="BF436" s="80"/>
      <c r="BG436" s="32" t="str">
        <f t="shared" si="70"/>
        <v/>
      </c>
      <c r="BH436" s="78">
        <f t="shared" si="68"/>
        <v>0</v>
      </c>
      <c r="BI436" s="2">
        <f t="shared" si="71"/>
        <v>0</v>
      </c>
      <c r="BJ436" s="2">
        <f t="shared" si="72"/>
        <v>0</v>
      </c>
      <c r="BK436" s="2">
        <f t="shared" si="69"/>
        <v>0</v>
      </c>
    </row>
    <row r="437" spans="2:63" ht="15" customHeight="1" x14ac:dyDescent="0.25">
      <c r="B437" s="14">
        <v>429</v>
      </c>
      <c r="C437" s="95" t="str">
        <f t="shared" si="73"/>
        <v/>
      </c>
      <c r="D437" s="15" t="str">
        <f t="shared" si="78"/>
        <v>OK</v>
      </c>
      <c r="E437" s="16" t="e">
        <f>VLOOKUP('Data Sheet'!$B$8,'Data Sheet'!$I$2:$J$9,2,FALSE)</f>
        <v>#N/A</v>
      </c>
      <c r="F437" s="16" t="str">
        <f t="shared" si="74"/>
        <v/>
      </c>
      <c r="G437" s="103">
        <f t="shared" si="75"/>
        <v>0</v>
      </c>
      <c r="H437" s="17" t="s">
        <v>26</v>
      </c>
      <c r="I437" s="17" t="s">
        <v>26</v>
      </c>
      <c r="J437" s="17" t="str">
        <f>IF('Data Sheet'!$B$9="NC-50","N/A","OK")</f>
        <v>OK</v>
      </c>
      <c r="K437" s="17" t="str">
        <f>IF('Data Sheet'!$B$9="NC-50","N/A","OK")</f>
        <v>OK</v>
      </c>
      <c r="L437" s="17" t="str">
        <f t="shared" si="76"/>
        <v>OK</v>
      </c>
      <c r="M437" s="17" t="str">
        <f t="shared" si="77"/>
        <v>OK</v>
      </c>
      <c r="N437" s="18" t="str">
        <f>IF(BO437&lt;&gt;"",
    IF(INT('Data Sheet'!$A$19)=INT('Data Sheet'!$B$19),
        --(INT('Data Sheet'!$A$19) &amp; "." &amp; BO437),
        IF(AND((--(INT('Data Sheet'!$A$19) &amp; "." &amp; BO437)&gt;=--('Data Sheet'!$A$19)), (--(INT('Data Sheet'!$A$19) &amp; "." &amp; BO437)&lt;=--('Data Sheet'!$B$19))),
            --(INT('Data Sheet'!$A$19) &amp; "." &amp; BO437),
            --(INT('Data Sheet'!$B$19) &amp; "." &amp; BO437)
        )
    ),
    IF(BN437&lt;&gt;"",
        IF(INT('Data Sheet'!$A$19)=INT('Data Sheet'!$B$19),
            --(INT('Data Sheet'!$A$19) &amp; "." &amp; LEFT(BN437,3)),
            IF(AND((--(INT('Data Sheet'!$A$19) &amp; "." &amp; LEFT(BN437,3))&gt;=--('Data Sheet'!$A$19)), (--(INT('Data Sheet'!$A$19) &amp; "." &amp; LEFT(BN437,3))&lt;=--('Data Sheet'!$B$19))),
                --(INT('Data Sheet'!$A$19) &amp; "." &amp; LEFT(BN437,3)),
                --(INT('Data Sheet'!$B$19) &amp; "." &amp; LEFT(BN437,3))
            )
        ),
        "OK"
    )
)</f>
        <v>OK</v>
      </c>
      <c r="O437" s="23" t="str">
        <f>IF(BP437&lt;&gt;"",
    IF(INT('Data Sheet'!$A$19)=INT('Data Sheet'!$B$19),
        --(INT('Data Sheet'!$A$19) &amp; "." &amp; BP437),
        IF(AND((--(INT('Data Sheet'!$A$19) &amp; "." &amp; BP437)&gt;=--('Data Sheet'!$A$19)), (--(INT('Data Sheet'!$A$19) &amp; "." &amp; BP437)&lt;=--('Data Sheet'!$B$19))),
            --(INT('Data Sheet'!$A$19) &amp; "." &amp; BP437),
            --(INT('Data Sheet'!$B$19) &amp; "." &amp; BP437)
        )
    ),
    IF(BN437&lt;&gt;"",
        IF(INT('Data Sheet'!$A$19)=INT('Data Sheet'!$B$19),
            --(INT('Data Sheet'!$A$19) &amp; "." &amp; RIGHT(BN437,3)),
            IF(AND((--(INT('Data Sheet'!$A$19) &amp; "." &amp; RIGHT(BN437,3))&gt;=--('Data Sheet'!$A$19)), (--(INT('Data Sheet'!$A$19) &amp; "." &amp; RIGHT(BN437,3))&lt;=--('Data Sheet'!$B$19))),
                --(INT('Data Sheet'!$A$19) &amp; "." &amp; RIGHT(BN437,3)),
                --(INT('Data Sheet'!$B$19) &amp; "." &amp; RIGHT(BN437,3))
            )
        ),
        "OK"
    )
)</f>
        <v>OK</v>
      </c>
      <c r="P437" s="23" t="str">
        <f>IF(BR437&lt;&gt;"",
    IF(INT('Data Sheet'!$A$19)=INT('Data Sheet'!$B$15),
        --(INT('Data Sheet'!$A$15) &amp; "." &amp; BR437),
        IF(AND((--(INT('Data Sheet'!$A$15) &amp; "." &amp; BR437)&gt;=--('Data Sheet'!$A$15)), (--(INT('Data Sheet'!$A$15) &amp; "." &amp; BR437)&lt;=--('Data Sheet'!$B$15))),
            --(INT('Data Sheet'!$A$15) &amp; "." &amp; BR437),
            --(INT('Data Sheet'!$B$15) &amp; "." &amp; BR437)
        )
    ),
    IF(BQ437&lt;&gt;"",
        IF(INT('Data Sheet'!$A$15)=INT('Data Sheet'!$B$15),
            --(INT('Data Sheet'!$A$15) &amp; "." &amp; LEFT(BQ437,3)),
            IF(AND((--(INT('Data Sheet'!$A$15) &amp; "." &amp; LEFT(BQ437,3))&gt;=--('Data Sheet'!$A$15)), (--(INT('Data Sheet'!$A$15) &amp; "." &amp; LEFT(BQ437,3))&lt;=--('Data Sheet'!$B$15))),
                --(INT('Data Sheet'!$A$15) &amp; "." &amp; LEFT(BQ437,3)),
                --(INT('Data Sheet'!$B$15) &amp; "." &amp; LEFT(BQ437,3))
            )
        ),
        "OK"
    )
)</f>
        <v>OK</v>
      </c>
      <c r="Q437" s="23" t="str">
        <f>IF(BS437&lt;&gt;"",
    IF(INT('Data Sheet'!$A$19)=INT('Data Sheet'!$B$15),
        --(INT('Data Sheet'!$A$15) &amp; "." &amp; BS437),
        IF(AND((--(INT('Data Sheet'!$A$15) &amp; "." &amp; BS437)&gt;=--('Data Sheet'!$A$15)), (--(INT('Data Sheet'!$A$15) &amp; "." &amp; BS437)&lt;=--('Data Sheet'!$B$15))),
            --(INT('Data Sheet'!$A$15) &amp; "." &amp; BS437),
            --(INT('Data Sheet'!$B$15) &amp; "." &amp; BS437)
        )
    ),
    IF(BQ437&lt;&gt;"",
        IF(INT('Data Sheet'!$A$15)=INT('Data Sheet'!$B$15),
            --(INT('Data Sheet'!$A$15) &amp; "." &amp; RIGHT(BQ437,3)),
            IF(AND((--(INT('Data Sheet'!$A$15) &amp; "." &amp; RIGHT(BQ437,3))&gt;=--('Data Sheet'!$A$15)), (--(INT('Data Sheet'!$A$15) &amp; "." &amp; RIGHT(BQ437,3))&lt;=--('Data Sheet'!$B$15))),
                --(INT('Data Sheet'!$A$15) &amp; "." &amp; RIGHT(BQ437,3)),
                --(INT('Data Sheet'!$B$15) &amp; "." &amp; RIGHT(BQ437,3))
            )
        ),
        "OK"
    )
)</f>
        <v>OK</v>
      </c>
      <c r="R437" s="19"/>
      <c r="S437" s="19"/>
      <c r="T437" s="19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1"/>
      <c r="AU437" s="21"/>
      <c r="AV437" s="21"/>
      <c r="AW437" s="22"/>
      <c r="AX437" s="99"/>
      <c r="AY437" s="20"/>
      <c r="AZ437" s="20"/>
      <c r="BA437" s="22"/>
      <c r="BB437">
        <v>429</v>
      </c>
      <c r="BC437" s="80"/>
      <c r="BD437" s="80"/>
      <c r="BE437" s="80"/>
      <c r="BF437" s="80"/>
      <c r="BG437" s="32" t="str">
        <f t="shared" si="70"/>
        <v/>
      </c>
      <c r="BH437" s="78">
        <f t="shared" si="68"/>
        <v>0</v>
      </c>
      <c r="BI437" s="2">
        <f t="shared" si="71"/>
        <v>0</v>
      </c>
      <c r="BJ437" s="2">
        <f t="shared" si="72"/>
        <v>0</v>
      </c>
      <c r="BK437" s="2">
        <f t="shared" si="69"/>
        <v>0</v>
      </c>
    </row>
    <row r="438" spans="2:63" ht="15" customHeight="1" x14ac:dyDescent="0.25">
      <c r="B438" s="14">
        <v>430</v>
      </c>
      <c r="C438" s="95" t="str">
        <f t="shared" si="73"/>
        <v/>
      </c>
      <c r="D438" s="15" t="str">
        <f t="shared" si="78"/>
        <v>OK</v>
      </c>
      <c r="E438" s="16" t="e">
        <f>VLOOKUP('Data Sheet'!$B$8,'Data Sheet'!$I$2:$J$9,2,FALSE)</f>
        <v>#N/A</v>
      </c>
      <c r="F438" s="16" t="str">
        <f t="shared" si="74"/>
        <v/>
      </c>
      <c r="G438" s="103">
        <f t="shared" si="75"/>
        <v>0</v>
      </c>
      <c r="H438" s="17" t="s">
        <v>26</v>
      </c>
      <c r="I438" s="17" t="s">
        <v>26</v>
      </c>
      <c r="J438" s="17" t="str">
        <f>IF('Data Sheet'!$B$9="NC-50","N/A","OK")</f>
        <v>OK</v>
      </c>
      <c r="K438" s="17" t="str">
        <f>IF('Data Sheet'!$B$9="NC-50","N/A","OK")</f>
        <v>OK</v>
      </c>
      <c r="L438" s="17" t="str">
        <f t="shared" si="76"/>
        <v>OK</v>
      </c>
      <c r="M438" s="17" t="str">
        <f t="shared" si="77"/>
        <v>OK</v>
      </c>
      <c r="N438" s="18" t="str">
        <f>IF(BO438&lt;&gt;"",
    IF(INT('Data Sheet'!$A$19)=INT('Data Sheet'!$B$19),
        --(INT('Data Sheet'!$A$19) &amp; "." &amp; BO438),
        IF(AND((--(INT('Data Sheet'!$A$19) &amp; "." &amp; BO438)&gt;=--('Data Sheet'!$A$19)), (--(INT('Data Sheet'!$A$19) &amp; "." &amp; BO438)&lt;=--('Data Sheet'!$B$19))),
            --(INT('Data Sheet'!$A$19) &amp; "." &amp; BO438),
            --(INT('Data Sheet'!$B$19) &amp; "." &amp; BO438)
        )
    ),
    IF(BN438&lt;&gt;"",
        IF(INT('Data Sheet'!$A$19)=INT('Data Sheet'!$B$19),
            --(INT('Data Sheet'!$A$19) &amp; "." &amp; LEFT(BN438,3)),
            IF(AND((--(INT('Data Sheet'!$A$19) &amp; "." &amp; LEFT(BN438,3))&gt;=--('Data Sheet'!$A$19)), (--(INT('Data Sheet'!$A$19) &amp; "." &amp; LEFT(BN438,3))&lt;=--('Data Sheet'!$B$19))),
                --(INT('Data Sheet'!$A$19) &amp; "." &amp; LEFT(BN438,3)),
                --(INT('Data Sheet'!$B$19) &amp; "." &amp; LEFT(BN438,3))
            )
        ),
        "OK"
    )
)</f>
        <v>OK</v>
      </c>
      <c r="O438" s="23" t="str">
        <f>IF(BP438&lt;&gt;"",
    IF(INT('Data Sheet'!$A$19)=INT('Data Sheet'!$B$19),
        --(INT('Data Sheet'!$A$19) &amp; "." &amp; BP438),
        IF(AND((--(INT('Data Sheet'!$A$19) &amp; "." &amp; BP438)&gt;=--('Data Sheet'!$A$19)), (--(INT('Data Sheet'!$A$19) &amp; "." &amp; BP438)&lt;=--('Data Sheet'!$B$19))),
            --(INT('Data Sheet'!$A$19) &amp; "." &amp; BP438),
            --(INT('Data Sheet'!$B$19) &amp; "." &amp; BP438)
        )
    ),
    IF(BN438&lt;&gt;"",
        IF(INT('Data Sheet'!$A$19)=INT('Data Sheet'!$B$19),
            --(INT('Data Sheet'!$A$19) &amp; "." &amp; RIGHT(BN438,3)),
            IF(AND((--(INT('Data Sheet'!$A$19) &amp; "." &amp; RIGHT(BN438,3))&gt;=--('Data Sheet'!$A$19)), (--(INT('Data Sheet'!$A$19) &amp; "." &amp; RIGHT(BN438,3))&lt;=--('Data Sheet'!$B$19))),
                --(INT('Data Sheet'!$A$19) &amp; "." &amp; RIGHT(BN438,3)),
                --(INT('Data Sheet'!$B$19) &amp; "." &amp; RIGHT(BN438,3))
            )
        ),
        "OK"
    )
)</f>
        <v>OK</v>
      </c>
      <c r="P438" s="23" t="str">
        <f>IF(BR438&lt;&gt;"",
    IF(INT('Data Sheet'!$A$19)=INT('Data Sheet'!$B$15),
        --(INT('Data Sheet'!$A$15) &amp; "." &amp; BR438),
        IF(AND((--(INT('Data Sheet'!$A$15) &amp; "." &amp; BR438)&gt;=--('Data Sheet'!$A$15)), (--(INT('Data Sheet'!$A$15) &amp; "." &amp; BR438)&lt;=--('Data Sheet'!$B$15))),
            --(INT('Data Sheet'!$A$15) &amp; "." &amp; BR438),
            --(INT('Data Sheet'!$B$15) &amp; "." &amp; BR438)
        )
    ),
    IF(BQ438&lt;&gt;"",
        IF(INT('Data Sheet'!$A$15)=INT('Data Sheet'!$B$15),
            --(INT('Data Sheet'!$A$15) &amp; "." &amp; LEFT(BQ438,3)),
            IF(AND((--(INT('Data Sheet'!$A$15) &amp; "." &amp; LEFT(BQ438,3))&gt;=--('Data Sheet'!$A$15)), (--(INT('Data Sheet'!$A$15) &amp; "." &amp; LEFT(BQ438,3))&lt;=--('Data Sheet'!$B$15))),
                --(INT('Data Sheet'!$A$15) &amp; "." &amp; LEFT(BQ438,3)),
                --(INT('Data Sheet'!$B$15) &amp; "." &amp; LEFT(BQ438,3))
            )
        ),
        "OK"
    )
)</f>
        <v>OK</v>
      </c>
      <c r="Q438" s="23" t="str">
        <f>IF(BS438&lt;&gt;"",
    IF(INT('Data Sheet'!$A$19)=INT('Data Sheet'!$B$15),
        --(INT('Data Sheet'!$A$15) &amp; "." &amp; BS438),
        IF(AND((--(INT('Data Sheet'!$A$15) &amp; "." &amp; BS438)&gt;=--('Data Sheet'!$A$15)), (--(INT('Data Sheet'!$A$15) &amp; "." &amp; BS438)&lt;=--('Data Sheet'!$B$15))),
            --(INT('Data Sheet'!$A$15) &amp; "." &amp; BS438),
            --(INT('Data Sheet'!$B$15) &amp; "." &amp; BS438)
        )
    ),
    IF(BQ438&lt;&gt;"",
        IF(INT('Data Sheet'!$A$15)=INT('Data Sheet'!$B$15),
            --(INT('Data Sheet'!$A$15) &amp; "." &amp; RIGHT(BQ438,3)),
            IF(AND((--(INT('Data Sheet'!$A$15) &amp; "." &amp; RIGHT(BQ438,3))&gt;=--('Data Sheet'!$A$15)), (--(INT('Data Sheet'!$A$15) &amp; "." &amp; RIGHT(BQ438,3))&lt;=--('Data Sheet'!$B$15))),
                --(INT('Data Sheet'!$A$15) &amp; "." &amp; RIGHT(BQ438,3)),
                --(INT('Data Sheet'!$B$15) &amp; "." &amp; RIGHT(BQ438,3))
            )
        ),
        "OK"
    )
)</f>
        <v>OK</v>
      </c>
      <c r="R438" s="19"/>
      <c r="S438" s="19"/>
      <c r="T438" s="19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1"/>
      <c r="AU438" s="21"/>
      <c r="AV438" s="21"/>
      <c r="AW438" s="22"/>
      <c r="AX438" s="99"/>
      <c r="AY438" s="20"/>
      <c r="AZ438" s="20"/>
      <c r="BA438" s="22"/>
      <c r="BB438">
        <v>430</v>
      </c>
      <c r="BC438" s="80"/>
      <c r="BD438" s="80"/>
      <c r="BE438" s="80"/>
      <c r="BF438" s="80"/>
      <c r="BG438" s="32" t="str">
        <f t="shared" si="70"/>
        <v/>
      </c>
      <c r="BH438" s="78">
        <f t="shared" si="68"/>
        <v>0</v>
      </c>
      <c r="BI438" s="2">
        <f t="shared" si="71"/>
        <v>0</v>
      </c>
      <c r="BJ438" s="2">
        <f t="shared" si="72"/>
        <v>0</v>
      </c>
      <c r="BK438" s="2">
        <f t="shared" si="69"/>
        <v>0</v>
      </c>
    </row>
    <row r="439" spans="2:63" ht="15" customHeight="1" x14ac:dyDescent="0.25">
      <c r="B439" s="14">
        <v>431</v>
      </c>
      <c r="C439" s="95" t="str">
        <f t="shared" si="73"/>
        <v/>
      </c>
      <c r="D439" s="15" t="str">
        <f t="shared" si="78"/>
        <v>OK</v>
      </c>
      <c r="E439" s="16" t="e">
        <f>VLOOKUP('Data Sheet'!$B$8,'Data Sheet'!$I$2:$J$9,2,FALSE)</f>
        <v>#N/A</v>
      </c>
      <c r="F439" s="16" t="str">
        <f t="shared" si="74"/>
        <v/>
      </c>
      <c r="G439" s="103">
        <f t="shared" si="75"/>
        <v>0</v>
      </c>
      <c r="H439" s="17" t="s">
        <v>26</v>
      </c>
      <c r="I439" s="17" t="s">
        <v>26</v>
      </c>
      <c r="J439" s="17" t="str">
        <f>IF('Data Sheet'!$B$9="NC-50","N/A","OK")</f>
        <v>OK</v>
      </c>
      <c r="K439" s="17" t="str">
        <f>IF('Data Sheet'!$B$9="NC-50","N/A","OK")</f>
        <v>OK</v>
      </c>
      <c r="L439" s="17" t="str">
        <f t="shared" si="76"/>
        <v>OK</v>
      </c>
      <c r="M439" s="17" t="str">
        <f t="shared" si="77"/>
        <v>OK</v>
      </c>
      <c r="N439" s="18" t="str">
        <f>IF(BO439&lt;&gt;"",
    IF(INT('Data Sheet'!$A$19)=INT('Data Sheet'!$B$19),
        --(INT('Data Sheet'!$A$19) &amp; "." &amp; BO439),
        IF(AND((--(INT('Data Sheet'!$A$19) &amp; "." &amp; BO439)&gt;=--('Data Sheet'!$A$19)), (--(INT('Data Sheet'!$A$19) &amp; "." &amp; BO439)&lt;=--('Data Sheet'!$B$19))),
            --(INT('Data Sheet'!$A$19) &amp; "." &amp; BO439),
            --(INT('Data Sheet'!$B$19) &amp; "." &amp; BO439)
        )
    ),
    IF(BN439&lt;&gt;"",
        IF(INT('Data Sheet'!$A$19)=INT('Data Sheet'!$B$19),
            --(INT('Data Sheet'!$A$19) &amp; "." &amp; LEFT(BN439,3)),
            IF(AND((--(INT('Data Sheet'!$A$19) &amp; "." &amp; LEFT(BN439,3))&gt;=--('Data Sheet'!$A$19)), (--(INT('Data Sheet'!$A$19) &amp; "." &amp; LEFT(BN439,3))&lt;=--('Data Sheet'!$B$19))),
                --(INT('Data Sheet'!$A$19) &amp; "." &amp; LEFT(BN439,3)),
                --(INT('Data Sheet'!$B$19) &amp; "." &amp; LEFT(BN439,3))
            )
        ),
        "OK"
    )
)</f>
        <v>OK</v>
      </c>
      <c r="O439" s="23" t="str">
        <f>IF(BP439&lt;&gt;"",
    IF(INT('Data Sheet'!$A$19)=INT('Data Sheet'!$B$19),
        --(INT('Data Sheet'!$A$19) &amp; "." &amp; BP439),
        IF(AND((--(INT('Data Sheet'!$A$19) &amp; "." &amp; BP439)&gt;=--('Data Sheet'!$A$19)), (--(INT('Data Sheet'!$A$19) &amp; "." &amp; BP439)&lt;=--('Data Sheet'!$B$19))),
            --(INT('Data Sheet'!$A$19) &amp; "." &amp; BP439),
            --(INT('Data Sheet'!$B$19) &amp; "." &amp; BP439)
        )
    ),
    IF(BN439&lt;&gt;"",
        IF(INT('Data Sheet'!$A$19)=INT('Data Sheet'!$B$19),
            --(INT('Data Sheet'!$A$19) &amp; "." &amp; RIGHT(BN439,3)),
            IF(AND((--(INT('Data Sheet'!$A$19) &amp; "." &amp; RIGHT(BN439,3))&gt;=--('Data Sheet'!$A$19)), (--(INT('Data Sheet'!$A$19) &amp; "." &amp; RIGHT(BN439,3))&lt;=--('Data Sheet'!$B$19))),
                --(INT('Data Sheet'!$A$19) &amp; "." &amp; RIGHT(BN439,3)),
                --(INT('Data Sheet'!$B$19) &amp; "." &amp; RIGHT(BN439,3))
            )
        ),
        "OK"
    )
)</f>
        <v>OK</v>
      </c>
      <c r="P439" s="23" t="str">
        <f>IF(BR439&lt;&gt;"",
    IF(INT('Data Sheet'!$A$19)=INT('Data Sheet'!$B$15),
        --(INT('Data Sheet'!$A$15) &amp; "." &amp; BR439),
        IF(AND((--(INT('Data Sheet'!$A$15) &amp; "." &amp; BR439)&gt;=--('Data Sheet'!$A$15)), (--(INT('Data Sheet'!$A$15) &amp; "." &amp; BR439)&lt;=--('Data Sheet'!$B$15))),
            --(INT('Data Sheet'!$A$15) &amp; "." &amp; BR439),
            --(INT('Data Sheet'!$B$15) &amp; "." &amp; BR439)
        )
    ),
    IF(BQ439&lt;&gt;"",
        IF(INT('Data Sheet'!$A$15)=INT('Data Sheet'!$B$15),
            --(INT('Data Sheet'!$A$15) &amp; "." &amp; LEFT(BQ439,3)),
            IF(AND((--(INT('Data Sheet'!$A$15) &amp; "." &amp; LEFT(BQ439,3))&gt;=--('Data Sheet'!$A$15)), (--(INT('Data Sheet'!$A$15) &amp; "." &amp; LEFT(BQ439,3))&lt;=--('Data Sheet'!$B$15))),
                --(INT('Data Sheet'!$A$15) &amp; "." &amp; LEFT(BQ439,3)),
                --(INT('Data Sheet'!$B$15) &amp; "." &amp; LEFT(BQ439,3))
            )
        ),
        "OK"
    )
)</f>
        <v>OK</v>
      </c>
      <c r="Q439" s="23" t="str">
        <f>IF(BS439&lt;&gt;"",
    IF(INT('Data Sheet'!$A$19)=INT('Data Sheet'!$B$15),
        --(INT('Data Sheet'!$A$15) &amp; "." &amp; BS439),
        IF(AND((--(INT('Data Sheet'!$A$15) &amp; "." &amp; BS439)&gt;=--('Data Sheet'!$A$15)), (--(INT('Data Sheet'!$A$15) &amp; "." &amp; BS439)&lt;=--('Data Sheet'!$B$15))),
            --(INT('Data Sheet'!$A$15) &amp; "." &amp; BS439),
            --(INT('Data Sheet'!$B$15) &amp; "." &amp; BS439)
        )
    ),
    IF(BQ439&lt;&gt;"",
        IF(INT('Data Sheet'!$A$15)=INT('Data Sheet'!$B$15),
            --(INT('Data Sheet'!$A$15) &amp; "." &amp; RIGHT(BQ439,3)),
            IF(AND((--(INT('Data Sheet'!$A$15) &amp; "." &amp; RIGHT(BQ439,3))&gt;=--('Data Sheet'!$A$15)), (--(INT('Data Sheet'!$A$15) &amp; "." &amp; RIGHT(BQ439,3))&lt;=--('Data Sheet'!$B$15))),
                --(INT('Data Sheet'!$A$15) &amp; "." &amp; RIGHT(BQ439,3)),
                --(INT('Data Sheet'!$B$15) &amp; "." &amp; RIGHT(BQ439,3))
            )
        ),
        "OK"
    )
)</f>
        <v>OK</v>
      </c>
      <c r="R439" s="19"/>
      <c r="S439" s="19"/>
      <c r="T439" s="19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1"/>
      <c r="AU439" s="21"/>
      <c r="AV439" s="21"/>
      <c r="AW439" s="22"/>
      <c r="AX439" s="99"/>
      <c r="AY439" s="20"/>
      <c r="AZ439" s="20"/>
      <c r="BA439" s="22"/>
      <c r="BB439">
        <v>431</v>
      </c>
      <c r="BC439" s="80"/>
      <c r="BD439" s="80"/>
      <c r="BE439" s="80"/>
      <c r="BF439" s="80"/>
      <c r="BG439" s="32" t="str">
        <f t="shared" si="70"/>
        <v/>
      </c>
      <c r="BH439" s="78">
        <f t="shared" si="68"/>
        <v>0</v>
      </c>
      <c r="BI439" s="2">
        <f t="shared" si="71"/>
        <v>0</v>
      </c>
      <c r="BJ439" s="2">
        <f t="shared" si="72"/>
        <v>0</v>
      </c>
      <c r="BK439" s="2">
        <f t="shared" si="69"/>
        <v>0</v>
      </c>
    </row>
    <row r="440" spans="2:63" ht="15" customHeight="1" x14ac:dyDescent="0.25">
      <c r="B440" s="14">
        <v>432</v>
      </c>
      <c r="C440" s="95" t="str">
        <f t="shared" si="73"/>
        <v/>
      </c>
      <c r="D440" s="15" t="str">
        <f t="shared" si="78"/>
        <v>OK</v>
      </c>
      <c r="E440" s="16" t="e">
        <f>VLOOKUP('Data Sheet'!$B$8,'Data Sheet'!$I$2:$J$9,2,FALSE)</f>
        <v>#N/A</v>
      </c>
      <c r="F440" s="16" t="str">
        <f t="shared" si="74"/>
        <v/>
      </c>
      <c r="G440" s="103">
        <f t="shared" si="75"/>
        <v>0</v>
      </c>
      <c r="H440" s="17" t="s">
        <v>26</v>
      </c>
      <c r="I440" s="17" t="s">
        <v>26</v>
      </c>
      <c r="J440" s="17" t="str">
        <f>IF('Data Sheet'!$B$9="NC-50","N/A","OK")</f>
        <v>OK</v>
      </c>
      <c r="K440" s="17" t="str">
        <f>IF('Data Sheet'!$B$9="NC-50","N/A","OK")</f>
        <v>OK</v>
      </c>
      <c r="L440" s="17" t="str">
        <f t="shared" si="76"/>
        <v>OK</v>
      </c>
      <c r="M440" s="17" t="str">
        <f t="shared" si="77"/>
        <v>OK</v>
      </c>
      <c r="N440" s="18" t="str">
        <f>IF(BO440&lt;&gt;"",
    IF(INT('Data Sheet'!$A$19)=INT('Data Sheet'!$B$19),
        --(INT('Data Sheet'!$A$19) &amp; "." &amp; BO440),
        IF(AND((--(INT('Data Sheet'!$A$19) &amp; "." &amp; BO440)&gt;=--('Data Sheet'!$A$19)), (--(INT('Data Sheet'!$A$19) &amp; "." &amp; BO440)&lt;=--('Data Sheet'!$B$19))),
            --(INT('Data Sheet'!$A$19) &amp; "." &amp; BO440),
            --(INT('Data Sheet'!$B$19) &amp; "." &amp; BO440)
        )
    ),
    IF(BN440&lt;&gt;"",
        IF(INT('Data Sheet'!$A$19)=INT('Data Sheet'!$B$19),
            --(INT('Data Sheet'!$A$19) &amp; "." &amp; LEFT(BN440,3)),
            IF(AND((--(INT('Data Sheet'!$A$19) &amp; "." &amp; LEFT(BN440,3))&gt;=--('Data Sheet'!$A$19)), (--(INT('Data Sheet'!$A$19) &amp; "." &amp; LEFT(BN440,3))&lt;=--('Data Sheet'!$B$19))),
                --(INT('Data Sheet'!$A$19) &amp; "." &amp; LEFT(BN440,3)),
                --(INT('Data Sheet'!$B$19) &amp; "." &amp; LEFT(BN440,3))
            )
        ),
        "OK"
    )
)</f>
        <v>OK</v>
      </c>
      <c r="O440" s="23" t="str">
        <f>IF(BP440&lt;&gt;"",
    IF(INT('Data Sheet'!$A$19)=INT('Data Sheet'!$B$19),
        --(INT('Data Sheet'!$A$19) &amp; "." &amp; BP440),
        IF(AND((--(INT('Data Sheet'!$A$19) &amp; "." &amp; BP440)&gt;=--('Data Sheet'!$A$19)), (--(INT('Data Sheet'!$A$19) &amp; "." &amp; BP440)&lt;=--('Data Sheet'!$B$19))),
            --(INT('Data Sheet'!$A$19) &amp; "." &amp; BP440),
            --(INT('Data Sheet'!$B$19) &amp; "." &amp; BP440)
        )
    ),
    IF(BN440&lt;&gt;"",
        IF(INT('Data Sheet'!$A$19)=INT('Data Sheet'!$B$19),
            --(INT('Data Sheet'!$A$19) &amp; "." &amp; RIGHT(BN440,3)),
            IF(AND((--(INT('Data Sheet'!$A$19) &amp; "." &amp; RIGHT(BN440,3))&gt;=--('Data Sheet'!$A$19)), (--(INT('Data Sheet'!$A$19) &amp; "." &amp; RIGHT(BN440,3))&lt;=--('Data Sheet'!$B$19))),
                --(INT('Data Sheet'!$A$19) &amp; "." &amp; RIGHT(BN440,3)),
                --(INT('Data Sheet'!$B$19) &amp; "." &amp; RIGHT(BN440,3))
            )
        ),
        "OK"
    )
)</f>
        <v>OK</v>
      </c>
      <c r="P440" s="23" t="str">
        <f>IF(BR440&lt;&gt;"",
    IF(INT('Data Sheet'!$A$19)=INT('Data Sheet'!$B$15),
        --(INT('Data Sheet'!$A$15) &amp; "." &amp; BR440),
        IF(AND((--(INT('Data Sheet'!$A$15) &amp; "." &amp; BR440)&gt;=--('Data Sheet'!$A$15)), (--(INT('Data Sheet'!$A$15) &amp; "." &amp; BR440)&lt;=--('Data Sheet'!$B$15))),
            --(INT('Data Sheet'!$A$15) &amp; "." &amp; BR440),
            --(INT('Data Sheet'!$B$15) &amp; "." &amp; BR440)
        )
    ),
    IF(BQ440&lt;&gt;"",
        IF(INT('Data Sheet'!$A$15)=INT('Data Sheet'!$B$15),
            --(INT('Data Sheet'!$A$15) &amp; "." &amp; LEFT(BQ440,3)),
            IF(AND((--(INT('Data Sheet'!$A$15) &amp; "." &amp; LEFT(BQ440,3))&gt;=--('Data Sheet'!$A$15)), (--(INT('Data Sheet'!$A$15) &amp; "." &amp; LEFT(BQ440,3))&lt;=--('Data Sheet'!$B$15))),
                --(INT('Data Sheet'!$A$15) &amp; "." &amp; LEFT(BQ440,3)),
                --(INT('Data Sheet'!$B$15) &amp; "." &amp; LEFT(BQ440,3))
            )
        ),
        "OK"
    )
)</f>
        <v>OK</v>
      </c>
      <c r="Q440" s="23" t="str">
        <f>IF(BS440&lt;&gt;"",
    IF(INT('Data Sheet'!$A$19)=INT('Data Sheet'!$B$15),
        --(INT('Data Sheet'!$A$15) &amp; "." &amp; BS440),
        IF(AND((--(INT('Data Sheet'!$A$15) &amp; "." &amp; BS440)&gt;=--('Data Sheet'!$A$15)), (--(INT('Data Sheet'!$A$15) &amp; "." &amp; BS440)&lt;=--('Data Sheet'!$B$15))),
            --(INT('Data Sheet'!$A$15) &amp; "." &amp; BS440),
            --(INT('Data Sheet'!$B$15) &amp; "." &amp; BS440)
        )
    ),
    IF(BQ440&lt;&gt;"",
        IF(INT('Data Sheet'!$A$15)=INT('Data Sheet'!$B$15),
            --(INT('Data Sheet'!$A$15) &amp; "." &amp; RIGHT(BQ440,3)),
            IF(AND((--(INT('Data Sheet'!$A$15) &amp; "." &amp; RIGHT(BQ440,3))&gt;=--('Data Sheet'!$A$15)), (--(INT('Data Sheet'!$A$15) &amp; "." &amp; RIGHT(BQ440,3))&lt;=--('Data Sheet'!$B$15))),
                --(INT('Data Sheet'!$A$15) &amp; "." &amp; RIGHT(BQ440,3)),
                --(INT('Data Sheet'!$B$15) &amp; "." &amp; RIGHT(BQ440,3))
            )
        ),
        "OK"
    )
)</f>
        <v>OK</v>
      </c>
      <c r="R440" s="19"/>
      <c r="S440" s="19"/>
      <c r="T440" s="19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1"/>
      <c r="AU440" s="21"/>
      <c r="AV440" s="21"/>
      <c r="AW440" s="22"/>
      <c r="AX440" s="99"/>
      <c r="AY440" s="20"/>
      <c r="AZ440" s="20"/>
      <c r="BA440" s="22"/>
      <c r="BB440">
        <v>432</v>
      </c>
      <c r="BC440" s="80"/>
      <c r="BD440" s="80"/>
      <c r="BE440" s="80"/>
      <c r="BF440" s="80"/>
      <c r="BG440" s="32" t="str">
        <f t="shared" si="70"/>
        <v/>
      </c>
      <c r="BH440" s="78">
        <f t="shared" si="68"/>
        <v>0</v>
      </c>
      <c r="BI440" s="2">
        <f t="shared" si="71"/>
        <v>0</v>
      </c>
      <c r="BJ440" s="2">
        <f t="shared" si="72"/>
        <v>0</v>
      </c>
      <c r="BK440" s="2">
        <f t="shared" si="69"/>
        <v>0</v>
      </c>
    </row>
    <row r="441" spans="2:63" ht="15" customHeight="1" x14ac:dyDescent="0.25">
      <c r="B441" s="14">
        <v>433</v>
      </c>
      <c r="C441" s="95" t="str">
        <f t="shared" si="73"/>
        <v/>
      </c>
      <c r="D441" s="15" t="str">
        <f t="shared" si="78"/>
        <v>OK</v>
      </c>
      <c r="E441" s="16" t="e">
        <f>VLOOKUP('Data Sheet'!$B$8,'Data Sheet'!$I$2:$J$9,2,FALSE)</f>
        <v>#N/A</v>
      </c>
      <c r="F441" s="16" t="str">
        <f t="shared" si="74"/>
        <v/>
      </c>
      <c r="G441" s="103">
        <f t="shared" si="75"/>
        <v>0</v>
      </c>
      <c r="H441" s="17" t="s">
        <v>26</v>
      </c>
      <c r="I441" s="17" t="s">
        <v>26</v>
      </c>
      <c r="J441" s="17" t="str">
        <f>IF('Data Sheet'!$B$9="NC-50","N/A","OK")</f>
        <v>OK</v>
      </c>
      <c r="K441" s="17" t="str">
        <f>IF('Data Sheet'!$B$9="NC-50","N/A","OK")</f>
        <v>OK</v>
      </c>
      <c r="L441" s="17" t="str">
        <f t="shared" si="76"/>
        <v>OK</v>
      </c>
      <c r="M441" s="17" t="str">
        <f t="shared" si="77"/>
        <v>OK</v>
      </c>
      <c r="N441" s="18" t="str">
        <f>IF(BO441&lt;&gt;"",
    IF(INT('Data Sheet'!$A$19)=INT('Data Sheet'!$B$19),
        --(INT('Data Sheet'!$A$19) &amp; "." &amp; BO441),
        IF(AND((--(INT('Data Sheet'!$A$19) &amp; "." &amp; BO441)&gt;=--('Data Sheet'!$A$19)), (--(INT('Data Sheet'!$A$19) &amp; "." &amp; BO441)&lt;=--('Data Sheet'!$B$19))),
            --(INT('Data Sheet'!$A$19) &amp; "." &amp; BO441),
            --(INT('Data Sheet'!$B$19) &amp; "." &amp; BO441)
        )
    ),
    IF(BN441&lt;&gt;"",
        IF(INT('Data Sheet'!$A$19)=INT('Data Sheet'!$B$19),
            --(INT('Data Sheet'!$A$19) &amp; "." &amp; LEFT(BN441,3)),
            IF(AND((--(INT('Data Sheet'!$A$19) &amp; "." &amp; LEFT(BN441,3))&gt;=--('Data Sheet'!$A$19)), (--(INT('Data Sheet'!$A$19) &amp; "." &amp; LEFT(BN441,3))&lt;=--('Data Sheet'!$B$19))),
                --(INT('Data Sheet'!$A$19) &amp; "." &amp; LEFT(BN441,3)),
                --(INT('Data Sheet'!$B$19) &amp; "." &amp; LEFT(BN441,3))
            )
        ),
        "OK"
    )
)</f>
        <v>OK</v>
      </c>
      <c r="O441" s="23" t="str">
        <f>IF(BP441&lt;&gt;"",
    IF(INT('Data Sheet'!$A$19)=INT('Data Sheet'!$B$19),
        --(INT('Data Sheet'!$A$19) &amp; "." &amp; BP441),
        IF(AND((--(INT('Data Sheet'!$A$19) &amp; "." &amp; BP441)&gt;=--('Data Sheet'!$A$19)), (--(INT('Data Sheet'!$A$19) &amp; "." &amp; BP441)&lt;=--('Data Sheet'!$B$19))),
            --(INT('Data Sheet'!$A$19) &amp; "." &amp; BP441),
            --(INT('Data Sheet'!$B$19) &amp; "." &amp; BP441)
        )
    ),
    IF(BN441&lt;&gt;"",
        IF(INT('Data Sheet'!$A$19)=INT('Data Sheet'!$B$19),
            --(INT('Data Sheet'!$A$19) &amp; "." &amp; RIGHT(BN441,3)),
            IF(AND((--(INT('Data Sheet'!$A$19) &amp; "." &amp; RIGHT(BN441,3))&gt;=--('Data Sheet'!$A$19)), (--(INT('Data Sheet'!$A$19) &amp; "." &amp; RIGHT(BN441,3))&lt;=--('Data Sheet'!$B$19))),
                --(INT('Data Sheet'!$A$19) &amp; "." &amp; RIGHT(BN441,3)),
                --(INT('Data Sheet'!$B$19) &amp; "." &amp; RIGHT(BN441,3))
            )
        ),
        "OK"
    )
)</f>
        <v>OK</v>
      </c>
      <c r="P441" s="23" t="str">
        <f>IF(BR441&lt;&gt;"",
    IF(INT('Data Sheet'!$A$19)=INT('Data Sheet'!$B$15),
        --(INT('Data Sheet'!$A$15) &amp; "." &amp; BR441),
        IF(AND((--(INT('Data Sheet'!$A$15) &amp; "." &amp; BR441)&gt;=--('Data Sheet'!$A$15)), (--(INT('Data Sheet'!$A$15) &amp; "." &amp; BR441)&lt;=--('Data Sheet'!$B$15))),
            --(INT('Data Sheet'!$A$15) &amp; "." &amp; BR441),
            --(INT('Data Sheet'!$B$15) &amp; "." &amp; BR441)
        )
    ),
    IF(BQ441&lt;&gt;"",
        IF(INT('Data Sheet'!$A$15)=INT('Data Sheet'!$B$15),
            --(INT('Data Sheet'!$A$15) &amp; "." &amp; LEFT(BQ441,3)),
            IF(AND((--(INT('Data Sheet'!$A$15) &amp; "." &amp; LEFT(BQ441,3))&gt;=--('Data Sheet'!$A$15)), (--(INT('Data Sheet'!$A$15) &amp; "." &amp; LEFT(BQ441,3))&lt;=--('Data Sheet'!$B$15))),
                --(INT('Data Sheet'!$A$15) &amp; "." &amp; LEFT(BQ441,3)),
                --(INT('Data Sheet'!$B$15) &amp; "." &amp; LEFT(BQ441,3))
            )
        ),
        "OK"
    )
)</f>
        <v>OK</v>
      </c>
      <c r="Q441" s="23" t="str">
        <f>IF(BS441&lt;&gt;"",
    IF(INT('Data Sheet'!$A$19)=INT('Data Sheet'!$B$15),
        --(INT('Data Sheet'!$A$15) &amp; "." &amp; BS441),
        IF(AND((--(INT('Data Sheet'!$A$15) &amp; "." &amp; BS441)&gt;=--('Data Sheet'!$A$15)), (--(INT('Data Sheet'!$A$15) &amp; "." &amp; BS441)&lt;=--('Data Sheet'!$B$15))),
            --(INT('Data Sheet'!$A$15) &amp; "." &amp; BS441),
            --(INT('Data Sheet'!$B$15) &amp; "." &amp; BS441)
        )
    ),
    IF(BQ441&lt;&gt;"",
        IF(INT('Data Sheet'!$A$15)=INT('Data Sheet'!$B$15),
            --(INT('Data Sheet'!$A$15) &amp; "." &amp; RIGHT(BQ441,3)),
            IF(AND((--(INT('Data Sheet'!$A$15) &amp; "." &amp; RIGHT(BQ441,3))&gt;=--('Data Sheet'!$A$15)), (--(INT('Data Sheet'!$A$15) &amp; "." &amp; RIGHT(BQ441,3))&lt;=--('Data Sheet'!$B$15))),
                --(INT('Data Sheet'!$A$15) &amp; "." &amp; RIGHT(BQ441,3)),
                --(INT('Data Sheet'!$B$15) &amp; "." &amp; RIGHT(BQ441,3))
            )
        ),
        "OK"
    )
)</f>
        <v>OK</v>
      </c>
      <c r="R441" s="19"/>
      <c r="S441" s="19"/>
      <c r="T441" s="19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1"/>
      <c r="AU441" s="21"/>
      <c r="AV441" s="21"/>
      <c r="AW441" s="22"/>
      <c r="AX441" s="99"/>
      <c r="AY441" s="20"/>
      <c r="AZ441" s="20"/>
      <c r="BA441" s="22"/>
      <c r="BB441">
        <v>433</v>
      </c>
      <c r="BC441" s="80"/>
      <c r="BD441" s="80"/>
      <c r="BE441" s="80"/>
      <c r="BF441" s="80"/>
      <c r="BG441" s="32" t="str">
        <f t="shared" si="70"/>
        <v/>
      </c>
      <c r="BH441" s="78">
        <f t="shared" si="68"/>
        <v>0</v>
      </c>
      <c r="BI441" s="2">
        <f t="shared" si="71"/>
        <v>0</v>
      </c>
      <c r="BJ441" s="2">
        <f t="shared" si="72"/>
        <v>0</v>
      </c>
      <c r="BK441" s="2">
        <f t="shared" si="69"/>
        <v>0</v>
      </c>
    </row>
    <row r="442" spans="2:63" ht="15" customHeight="1" x14ac:dyDescent="0.25">
      <c r="B442" s="14">
        <v>434</v>
      </c>
      <c r="C442" s="95" t="str">
        <f t="shared" si="73"/>
        <v/>
      </c>
      <c r="D442" s="15" t="str">
        <f t="shared" si="78"/>
        <v>OK</v>
      </c>
      <c r="E442" s="16" t="e">
        <f>VLOOKUP('Data Sheet'!$B$8,'Data Sheet'!$I$2:$J$9,2,FALSE)</f>
        <v>#N/A</v>
      </c>
      <c r="F442" s="16" t="str">
        <f t="shared" si="74"/>
        <v/>
      </c>
      <c r="G442" s="103">
        <f t="shared" si="75"/>
        <v>0</v>
      </c>
      <c r="H442" s="17" t="s">
        <v>26</v>
      </c>
      <c r="I442" s="17" t="s">
        <v>26</v>
      </c>
      <c r="J442" s="17" t="str">
        <f>IF('Data Sheet'!$B$9="NC-50","N/A","OK")</f>
        <v>OK</v>
      </c>
      <c r="K442" s="17" t="str">
        <f>IF('Data Sheet'!$B$9="NC-50","N/A","OK")</f>
        <v>OK</v>
      </c>
      <c r="L442" s="17" t="str">
        <f t="shared" si="76"/>
        <v>OK</v>
      </c>
      <c r="M442" s="17" t="str">
        <f t="shared" si="77"/>
        <v>OK</v>
      </c>
      <c r="N442" s="18" t="str">
        <f>IF(BO442&lt;&gt;"",
    IF(INT('Data Sheet'!$A$19)=INT('Data Sheet'!$B$19),
        --(INT('Data Sheet'!$A$19) &amp; "." &amp; BO442),
        IF(AND((--(INT('Data Sheet'!$A$19) &amp; "." &amp; BO442)&gt;=--('Data Sheet'!$A$19)), (--(INT('Data Sheet'!$A$19) &amp; "." &amp; BO442)&lt;=--('Data Sheet'!$B$19))),
            --(INT('Data Sheet'!$A$19) &amp; "." &amp; BO442),
            --(INT('Data Sheet'!$B$19) &amp; "." &amp; BO442)
        )
    ),
    IF(BN442&lt;&gt;"",
        IF(INT('Data Sheet'!$A$19)=INT('Data Sheet'!$B$19),
            --(INT('Data Sheet'!$A$19) &amp; "." &amp; LEFT(BN442,3)),
            IF(AND((--(INT('Data Sheet'!$A$19) &amp; "." &amp; LEFT(BN442,3))&gt;=--('Data Sheet'!$A$19)), (--(INT('Data Sheet'!$A$19) &amp; "." &amp; LEFT(BN442,3))&lt;=--('Data Sheet'!$B$19))),
                --(INT('Data Sheet'!$A$19) &amp; "." &amp; LEFT(BN442,3)),
                --(INT('Data Sheet'!$B$19) &amp; "." &amp; LEFT(BN442,3))
            )
        ),
        "OK"
    )
)</f>
        <v>OK</v>
      </c>
      <c r="O442" s="23" t="str">
        <f>IF(BP442&lt;&gt;"",
    IF(INT('Data Sheet'!$A$19)=INT('Data Sheet'!$B$19),
        --(INT('Data Sheet'!$A$19) &amp; "." &amp; BP442),
        IF(AND((--(INT('Data Sheet'!$A$19) &amp; "." &amp; BP442)&gt;=--('Data Sheet'!$A$19)), (--(INT('Data Sheet'!$A$19) &amp; "." &amp; BP442)&lt;=--('Data Sheet'!$B$19))),
            --(INT('Data Sheet'!$A$19) &amp; "." &amp; BP442),
            --(INT('Data Sheet'!$B$19) &amp; "." &amp; BP442)
        )
    ),
    IF(BN442&lt;&gt;"",
        IF(INT('Data Sheet'!$A$19)=INT('Data Sheet'!$B$19),
            --(INT('Data Sheet'!$A$19) &amp; "." &amp; RIGHT(BN442,3)),
            IF(AND((--(INT('Data Sheet'!$A$19) &amp; "." &amp; RIGHT(BN442,3))&gt;=--('Data Sheet'!$A$19)), (--(INT('Data Sheet'!$A$19) &amp; "." &amp; RIGHT(BN442,3))&lt;=--('Data Sheet'!$B$19))),
                --(INT('Data Sheet'!$A$19) &amp; "." &amp; RIGHT(BN442,3)),
                --(INT('Data Sheet'!$B$19) &amp; "." &amp; RIGHT(BN442,3))
            )
        ),
        "OK"
    )
)</f>
        <v>OK</v>
      </c>
      <c r="P442" s="23" t="str">
        <f>IF(BR442&lt;&gt;"",
    IF(INT('Data Sheet'!$A$19)=INT('Data Sheet'!$B$15),
        --(INT('Data Sheet'!$A$15) &amp; "." &amp; BR442),
        IF(AND((--(INT('Data Sheet'!$A$15) &amp; "." &amp; BR442)&gt;=--('Data Sheet'!$A$15)), (--(INT('Data Sheet'!$A$15) &amp; "." &amp; BR442)&lt;=--('Data Sheet'!$B$15))),
            --(INT('Data Sheet'!$A$15) &amp; "." &amp; BR442),
            --(INT('Data Sheet'!$B$15) &amp; "." &amp; BR442)
        )
    ),
    IF(BQ442&lt;&gt;"",
        IF(INT('Data Sheet'!$A$15)=INT('Data Sheet'!$B$15),
            --(INT('Data Sheet'!$A$15) &amp; "." &amp; LEFT(BQ442,3)),
            IF(AND((--(INT('Data Sheet'!$A$15) &amp; "." &amp; LEFT(BQ442,3))&gt;=--('Data Sheet'!$A$15)), (--(INT('Data Sheet'!$A$15) &amp; "." &amp; LEFT(BQ442,3))&lt;=--('Data Sheet'!$B$15))),
                --(INT('Data Sheet'!$A$15) &amp; "." &amp; LEFT(BQ442,3)),
                --(INT('Data Sheet'!$B$15) &amp; "." &amp; LEFT(BQ442,3))
            )
        ),
        "OK"
    )
)</f>
        <v>OK</v>
      </c>
      <c r="Q442" s="23" t="str">
        <f>IF(BS442&lt;&gt;"",
    IF(INT('Data Sheet'!$A$19)=INT('Data Sheet'!$B$15),
        --(INT('Data Sheet'!$A$15) &amp; "." &amp; BS442),
        IF(AND((--(INT('Data Sheet'!$A$15) &amp; "." &amp; BS442)&gt;=--('Data Sheet'!$A$15)), (--(INT('Data Sheet'!$A$15) &amp; "." &amp; BS442)&lt;=--('Data Sheet'!$B$15))),
            --(INT('Data Sheet'!$A$15) &amp; "." &amp; BS442),
            --(INT('Data Sheet'!$B$15) &amp; "." &amp; BS442)
        )
    ),
    IF(BQ442&lt;&gt;"",
        IF(INT('Data Sheet'!$A$15)=INT('Data Sheet'!$B$15),
            --(INT('Data Sheet'!$A$15) &amp; "." &amp; RIGHT(BQ442,3)),
            IF(AND((--(INT('Data Sheet'!$A$15) &amp; "." &amp; RIGHT(BQ442,3))&gt;=--('Data Sheet'!$A$15)), (--(INT('Data Sheet'!$A$15) &amp; "." &amp; RIGHT(BQ442,3))&lt;=--('Data Sheet'!$B$15))),
                --(INT('Data Sheet'!$A$15) &amp; "." &amp; RIGHT(BQ442,3)),
                --(INT('Data Sheet'!$B$15) &amp; "." &amp; RIGHT(BQ442,3))
            )
        ),
        "OK"
    )
)</f>
        <v>OK</v>
      </c>
      <c r="R442" s="19"/>
      <c r="S442" s="19"/>
      <c r="T442" s="19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1"/>
      <c r="AU442" s="21"/>
      <c r="AV442" s="21"/>
      <c r="AW442" s="22"/>
      <c r="AX442" s="99"/>
      <c r="AY442" s="20"/>
      <c r="AZ442" s="20"/>
      <c r="BA442" s="22"/>
      <c r="BB442">
        <v>434</v>
      </c>
      <c r="BC442" s="80"/>
      <c r="BD442" s="80"/>
      <c r="BE442" s="80"/>
      <c r="BF442" s="80"/>
      <c r="BG442" s="32" t="str">
        <f t="shared" si="70"/>
        <v/>
      </c>
      <c r="BH442" s="78">
        <f t="shared" si="68"/>
        <v>0</v>
      </c>
      <c r="BI442" s="2">
        <f t="shared" si="71"/>
        <v>0</v>
      </c>
      <c r="BJ442" s="2">
        <f t="shared" si="72"/>
        <v>0</v>
      </c>
      <c r="BK442" s="2">
        <f t="shared" si="69"/>
        <v>0</v>
      </c>
    </row>
    <row r="443" spans="2:63" ht="15" customHeight="1" x14ac:dyDescent="0.25">
      <c r="B443" s="14">
        <v>435</v>
      </c>
      <c r="C443" s="95" t="str">
        <f t="shared" si="73"/>
        <v/>
      </c>
      <c r="D443" s="15" t="str">
        <f t="shared" si="78"/>
        <v>OK</v>
      </c>
      <c r="E443" s="16" t="e">
        <f>VLOOKUP('Data Sheet'!$B$8,'Data Sheet'!$I$2:$J$9,2,FALSE)</f>
        <v>#N/A</v>
      </c>
      <c r="F443" s="16" t="str">
        <f t="shared" si="74"/>
        <v/>
      </c>
      <c r="G443" s="103">
        <f t="shared" si="75"/>
        <v>0</v>
      </c>
      <c r="H443" s="17" t="s">
        <v>26</v>
      </c>
      <c r="I443" s="17" t="s">
        <v>26</v>
      </c>
      <c r="J443" s="17" t="str">
        <f>IF('Data Sheet'!$B$9="NC-50","N/A","OK")</f>
        <v>OK</v>
      </c>
      <c r="K443" s="17" t="str">
        <f>IF('Data Sheet'!$B$9="NC-50","N/A","OK")</f>
        <v>OK</v>
      </c>
      <c r="L443" s="17" t="str">
        <f t="shared" si="76"/>
        <v>OK</v>
      </c>
      <c r="M443" s="17" t="str">
        <f t="shared" si="77"/>
        <v>OK</v>
      </c>
      <c r="N443" s="18" t="str">
        <f>IF(BO443&lt;&gt;"",
    IF(INT('Data Sheet'!$A$19)=INT('Data Sheet'!$B$19),
        --(INT('Data Sheet'!$A$19) &amp; "." &amp; BO443),
        IF(AND((--(INT('Data Sheet'!$A$19) &amp; "." &amp; BO443)&gt;=--('Data Sheet'!$A$19)), (--(INT('Data Sheet'!$A$19) &amp; "." &amp; BO443)&lt;=--('Data Sheet'!$B$19))),
            --(INT('Data Sheet'!$A$19) &amp; "." &amp; BO443),
            --(INT('Data Sheet'!$B$19) &amp; "." &amp; BO443)
        )
    ),
    IF(BN443&lt;&gt;"",
        IF(INT('Data Sheet'!$A$19)=INT('Data Sheet'!$B$19),
            --(INT('Data Sheet'!$A$19) &amp; "." &amp; LEFT(BN443,3)),
            IF(AND((--(INT('Data Sheet'!$A$19) &amp; "." &amp; LEFT(BN443,3))&gt;=--('Data Sheet'!$A$19)), (--(INT('Data Sheet'!$A$19) &amp; "." &amp; LEFT(BN443,3))&lt;=--('Data Sheet'!$B$19))),
                --(INT('Data Sheet'!$A$19) &amp; "." &amp; LEFT(BN443,3)),
                --(INT('Data Sheet'!$B$19) &amp; "." &amp; LEFT(BN443,3))
            )
        ),
        "OK"
    )
)</f>
        <v>OK</v>
      </c>
      <c r="O443" s="23" t="str">
        <f>IF(BP443&lt;&gt;"",
    IF(INT('Data Sheet'!$A$19)=INT('Data Sheet'!$B$19),
        --(INT('Data Sheet'!$A$19) &amp; "." &amp; BP443),
        IF(AND((--(INT('Data Sheet'!$A$19) &amp; "." &amp; BP443)&gt;=--('Data Sheet'!$A$19)), (--(INT('Data Sheet'!$A$19) &amp; "." &amp; BP443)&lt;=--('Data Sheet'!$B$19))),
            --(INT('Data Sheet'!$A$19) &amp; "." &amp; BP443),
            --(INT('Data Sheet'!$B$19) &amp; "." &amp; BP443)
        )
    ),
    IF(BN443&lt;&gt;"",
        IF(INT('Data Sheet'!$A$19)=INT('Data Sheet'!$B$19),
            --(INT('Data Sheet'!$A$19) &amp; "." &amp; RIGHT(BN443,3)),
            IF(AND((--(INT('Data Sheet'!$A$19) &amp; "." &amp; RIGHT(BN443,3))&gt;=--('Data Sheet'!$A$19)), (--(INT('Data Sheet'!$A$19) &amp; "." &amp; RIGHT(BN443,3))&lt;=--('Data Sheet'!$B$19))),
                --(INT('Data Sheet'!$A$19) &amp; "." &amp; RIGHT(BN443,3)),
                --(INT('Data Sheet'!$B$19) &amp; "." &amp; RIGHT(BN443,3))
            )
        ),
        "OK"
    )
)</f>
        <v>OK</v>
      </c>
      <c r="P443" s="23" t="str">
        <f>IF(BR443&lt;&gt;"",
    IF(INT('Data Sheet'!$A$19)=INT('Data Sheet'!$B$15),
        --(INT('Data Sheet'!$A$15) &amp; "." &amp; BR443),
        IF(AND((--(INT('Data Sheet'!$A$15) &amp; "." &amp; BR443)&gt;=--('Data Sheet'!$A$15)), (--(INT('Data Sheet'!$A$15) &amp; "." &amp; BR443)&lt;=--('Data Sheet'!$B$15))),
            --(INT('Data Sheet'!$A$15) &amp; "." &amp; BR443),
            --(INT('Data Sheet'!$B$15) &amp; "." &amp; BR443)
        )
    ),
    IF(BQ443&lt;&gt;"",
        IF(INT('Data Sheet'!$A$15)=INT('Data Sheet'!$B$15),
            --(INT('Data Sheet'!$A$15) &amp; "." &amp; LEFT(BQ443,3)),
            IF(AND((--(INT('Data Sheet'!$A$15) &amp; "." &amp; LEFT(BQ443,3))&gt;=--('Data Sheet'!$A$15)), (--(INT('Data Sheet'!$A$15) &amp; "." &amp; LEFT(BQ443,3))&lt;=--('Data Sheet'!$B$15))),
                --(INT('Data Sheet'!$A$15) &amp; "." &amp; LEFT(BQ443,3)),
                --(INT('Data Sheet'!$B$15) &amp; "." &amp; LEFT(BQ443,3))
            )
        ),
        "OK"
    )
)</f>
        <v>OK</v>
      </c>
      <c r="Q443" s="23" t="str">
        <f>IF(BS443&lt;&gt;"",
    IF(INT('Data Sheet'!$A$19)=INT('Data Sheet'!$B$15),
        --(INT('Data Sheet'!$A$15) &amp; "." &amp; BS443),
        IF(AND((--(INT('Data Sheet'!$A$15) &amp; "." &amp; BS443)&gt;=--('Data Sheet'!$A$15)), (--(INT('Data Sheet'!$A$15) &amp; "." &amp; BS443)&lt;=--('Data Sheet'!$B$15))),
            --(INT('Data Sheet'!$A$15) &amp; "." &amp; BS443),
            --(INT('Data Sheet'!$B$15) &amp; "." &amp; BS443)
        )
    ),
    IF(BQ443&lt;&gt;"",
        IF(INT('Data Sheet'!$A$15)=INT('Data Sheet'!$B$15),
            --(INT('Data Sheet'!$A$15) &amp; "." &amp; RIGHT(BQ443,3)),
            IF(AND((--(INT('Data Sheet'!$A$15) &amp; "." &amp; RIGHT(BQ443,3))&gt;=--('Data Sheet'!$A$15)), (--(INT('Data Sheet'!$A$15) &amp; "." &amp; RIGHT(BQ443,3))&lt;=--('Data Sheet'!$B$15))),
                --(INT('Data Sheet'!$A$15) &amp; "." &amp; RIGHT(BQ443,3)),
                --(INT('Data Sheet'!$B$15) &amp; "." &amp; RIGHT(BQ443,3))
            )
        ),
        "OK"
    )
)</f>
        <v>OK</v>
      </c>
      <c r="R443" s="19"/>
      <c r="S443" s="19"/>
      <c r="T443" s="19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1"/>
      <c r="AU443" s="21"/>
      <c r="AV443" s="21"/>
      <c r="AW443" s="22"/>
      <c r="AX443" s="99"/>
      <c r="AY443" s="20"/>
      <c r="AZ443" s="20"/>
      <c r="BA443" s="22"/>
      <c r="BB443">
        <v>435</v>
      </c>
      <c r="BC443" s="80"/>
      <c r="BD443" s="80"/>
      <c r="BE443" s="80"/>
      <c r="BF443" s="80"/>
      <c r="BG443" s="32" t="str">
        <f t="shared" si="70"/>
        <v/>
      </c>
      <c r="BH443" s="78">
        <f t="shared" si="68"/>
        <v>0</v>
      </c>
      <c r="BI443" s="2">
        <f t="shared" si="71"/>
        <v>0</v>
      </c>
      <c r="BJ443" s="2">
        <f t="shared" si="72"/>
        <v>0</v>
      </c>
      <c r="BK443" s="2">
        <f t="shared" si="69"/>
        <v>0</v>
      </c>
    </row>
    <row r="444" spans="2:63" ht="15" customHeight="1" x14ac:dyDescent="0.25">
      <c r="B444" s="14">
        <v>436</v>
      </c>
      <c r="C444" s="95" t="str">
        <f t="shared" si="73"/>
        <v/>
      </c>
      <c r="D444" s="15" t="str">
        <f t="shared" si="78"/>
        <v>OK</v>
      </c>
      <c r="E444" s="16" t="e">
        <f>VLOOKUP('Data Sheet'!$B$8,'Data Sheet'!$I$2:$J$9,2,FALSE)</f>
        <v>#N/A</v>
      </c>
      <c r="F444" s="16" t="str">
        <f t="shared" si="74"/>
        <v/>
      </c>
      <c r="G444" s="103">
        <f t="shared" si="75"/>
        <v>0</v>
      </c>
      <c r="H444" s="17" t="s">
        <v>26</v>
      </c>
      <c r="I444" s="17" t="s">
        <v>26</v>
      </c>
      <c r="J444" s="17" t="str">
        <f>IF('Data Sheet'!$B$9="NC-50","N/A","OK")</f>
        <v>OK</v>
      </c>
      <c r="K444" s="17" t="str">
        <f>IF('Data Sheet'!$B$9="NC-50","N/A","OK")</f>
        <v>OK</v>
      </c>
      <c r="L444" s="17" t="str">
        <f t="shared" si="76"/>
        <v>OK</v>
      </c>
      <c r="M444" s="17" t="str">
        <f t="shared" si="77"/>
        <v>OK</v>
      </c>
      <c r="N444" s="18" t="str">
        <f>IF(BO444&lt;&gt;"",
    IF(INT('Data Sheet'!$A$19)=INT('Data Sheet'!$B$19),
        --(INT('Data Sheet'!$A$19) &amp; "." &amp; BO444),
        IF(AND((--(INT('Data Sheet'!$A$19) &amp; "." &amp; BO444)&gt;=--('Data Sheet'!$A$19)), (--(INT('Data Sheet'!$A$19) &amp; "." &amp; BO444)&lt;=--('Data Sheet'!$B$19))),
            --(INT('Data Sheet'!$A$19) &amp; "." &amp; BO444),
            --(INT('Data Sheet'!$B$19) &amp; "." &amp; BO444)
        )
    ),
    IF(BN444&lt;&gt;"",
        IF(INT('Data Sheet'!$A$19)=INT('Data Sheet'!$B$19),
            --(INT('Data Sheet'!$A$19) &amp; "." &amp; LEFT(BN444,3)),
            IF(AND((--(INT('Data Sheet'!$A$19) &amp; "." &amp; LEFT(BN444,3))&gt;=--('Data Sheet'!$A$19)), (--(INT('Data Sheet'!$A$19) &amp; "." &amp; LEFT(BN444,3))&lt;=--('Data Sheet'!$B$19))),
                --(INT('Data Sheet'!$A$19) &amp; "." &amp; LEFT(BN444,3)),
                --(INT('Data Sheet'!$B$19) &amp; "." &amp; LEFT(BN444,3))
            )
        ),
        "OK"
    )
)</f>
        <v>OK</v>
      </c>
      <c r="O444" s="23" t="str">
        <f>IF(BP444&lt;&gt;"",
    IF(INT('Data Sheet'!$A$19)=INT('Data Sheet'!$B$19),
        --(INT('Data Sheet'!$A$19) &amp; "." &amp; BP444),
        IF(AND((--(INT('Data Sheet'!$A$19) &amp; "." &amp; BP444)&gt;=--('Data Sheet'!$A$19)), (--(INT('Data Sheet'!$A$19) &amp; "." &amp; BP444)&lt;=--('Data Sheet'!$B$19))),
            --(INT('Data Sheet'!$A$19) &amp; "." &amp; BP444),
            --(INT('Data Sheet'!$B$19) &amp; "." &amp; BP444)
        )
    ),
    IF(BN444&lt;&gt;"",
        IF(INT('Data Sheet'!$A$19)=INT('Data Sheet'!$B$19),
            --(INT('Data Sheet'!$A$19) &amp; "." &amp; RIGHT(BN444,3)),
            IF(AND((--(INT('Data Sheet'!$A$19) &amp; "." &amp; RIGHT(BN444,3))&gt;=--('Data Sheet'!$A$19)), (--(INT('Data Sheet'!$A$19) &amp; "." &amp; RIGHT(BN444,3))&lt;=--('Data Sheet'!$B$19))),
                --(INT('Data Sheet'!$A$19) &amp; "." &amp; RIGHT(BN444,3)),
                --(INT('Data Sheet'!$B$19) &amp; "." &amp; RIGHT(BN444,3))
            )
        ),
        "OK"
    )
)</f>
        <v>OK</v>
      </c>
      <c r="P444" s="23" t="str">
        <f>IF(BR444&lt;&gt;"",
    IF(INT('Data Sheet'!$A$19)=INT('Data Sheet'!$B$15),
        --(INT('Data Sheet'!$A$15) &amp; "." &amp; BR444),
        IF(AND((--(INT('Data Sheet'!$A$15) &amp; "." &amp; BR444)&gt;=--('Data Sheet'!$A$15)), (--(INT('Data Sheet'!$A$15) &amp; "." &amp; BR444)&lt;=--('Data Sheet'!$B$15))),
            --(INT('Data Sheet'!$A$15) &amp; "." &amp; BR444),
            --(INT('Data Sheet'!$B$15) &amp; "." &amp; BR444)
        )
    ),
    IF(BQ444&lt;&gt;"",
        IF(INT('Data Sheet'!$A$15)=INT('Data Sheet'!$B$15),
            --(INT('Data Sheet'!$A$15) &amp; "." &amp; LEFT(BQ444,3)),
            IF(AND((--(INT('Data Sheet'!$A$15) &amp; "." &amp; LEFT(BQ444,3))&gt;=--('Data Sheet'!$A$15)), (--(INT('Data Sheet'!$A$15) &amp; "." &amp; LEFT(BQ444,3))&lt;=--('Data Sheet'!$B$15))),
                --(INT('Data Sheet'!$A$15) &amp; "." &amp; LEFT(BQ444,3)),
                --(INT('Data Sheet'!$B$15) &amp; "." &amp; LEFT(BQ444,3))
            )
        ),
        "OK"
    )
)</f>
        <v>OK</v>
      </c>
      <c r="Q444" s="23" t="str">
        <f>IF(BS444&lt;&gt;"",
    IF(INT('Data Sheet'!$A$19)=INT('Data Sheet'!$B$15),
        --(INT('Data Sheet'!$A$15) &amp; "." &amp; BS444),
        IF(AND((--(INT('Data Sheet'!$A$15) &amp; "." &amp; BS444)&gt;=--('Data Sheet'!$A$15)), (--(INT('Data Sheet'!$A$15) &amp; "." &amp; BS444)&lt;=--('Data Sheet'!$B$15))),
            --(INT('Data Sheet'!$A$15) &amp; "." &amp; BS444),
            --(INT('Data Sheet'!$B$15) &amp; "." &amp; BS444)
        )
    ),
    IF(BQ444&lt;&gt;"",
        IF(INT('Data Sheet'!$A$15)=INT('Data Sheet'!$B$15),
            --(INT('Data Sheet'!$A$15) &amp; "." &amp; RIGHT(BQ444,3)),
            IF(AND((--(INT('Data Sheet'!$A$15) &amp; "." &amp; RIGHT(BQ444,3))&gt;=--('Data Sheet'!$A$15)), (--(INT('Data Sheet'!$A$15) &amp; "." &amp; RIGHT(BQ444,3))&lt;=--('Data Sheet'!$B$15))),
                --(INT('Data Sheet'!$A$15) &amp; "." &amp; RIGHT(BQ444,3)),
                --(INT('Data Sheet'!$B$15) &amp; "." &amp; RIGHT(BQ444,3))
            )
        ),
        "OK"
    )
)</f>
        <v>OK</v>
      </c>
      <c r="R444" s="19"/>
      <c r="S444" s="19"/>
      <c r="T444" s="19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1"/>
      <c r="AU444" s="21"/>
      <c r="AV444" s="21"/>
      <c r="AW444" s="22"/>
      <c r="AX444" s="99"/>
      <c r="AY444" s="20"/>
      <c r="AZ444" s="20"/>
      <c r="BA444" s="22"/>
      <c r="BB444">
        <v>436</v>
      </c>
      <c r="BC444" s="80"/>
      <c r="BD444" s="80"/>
      <c r="BE444" s="80"/>
      <c r="BF444" s="80"/>
      <c r="BG444" s="32" t="str">
        <f t="shared" si="70"/>
        <v/>
      </c>
      <c r="BH444" s="78">
        <f t="shared" si="68"/>
        <v>0</v>
      </c>
      <c r="BI444" s="2">
        <f t="shared" si="71"/>
        <v>0</v>
      </c>
      <c r="BJ444" s="2">
        <f t="shared" si="72"/>
        <v>0</v>
      </c>
      <c r="BK444" s="2">
        <f t="shared" si="69"/>
        <v>0</v>
      </c>
    </row>
    <row r="445" spans="2:63" ht="15" customHeight="1" x14ac:dyDescent="0.25">
      <c r="B445" s="14">
        <v>437</v>
      </c>
      <c r="C445" s="95" t="str">
        <f t="shared" si="73"/>
        <v/>
      </c>
      <c r="D445" s="15" t="str">
        <f t="shared" si="78"/>
        <v>OK</v>
      </c>
      <c r="E445" s="16" t="e">
        <f>VLOOKUP('Data Sheet'!$B$8,'Data Sheet'!$I$2:$J$9,2,FALSE)</f>
        <v>#N/A</v>
      </c>
      <c r="F445" s="16" t="str">
        <f t="shared" si="74"/>
        <v/>
      </c>
      <c r="G445" s="103">
        <f t="shared" si="75"/>
        <v>0</v>
      </c>
      <c r="H445" s="17" t="s">
        <v>26</v>
      </c>
      <c r="I445" s="17" t="s">
        <v>26</v>
      </c>
      <c r="J445" s="17" t="str">
        <f>IF('Data Sheet'!$B$9="NC-50","N/A","OK")</f>
        <v>OK</v>
      </c>
      <c r="K445" s="17" t="str">
        <f>IF('Data Sheet'!$B$9="NC-50","N/A","OK")</f>
        <v>OK</v>
      </c>
      <c r="L445" s="17" t="str">
        <f t="shared" si="76"/>
        <v>OK</v>
      </c>
      <c r="M445" s="17" t="str">
        <f t="shared" si="77"/>
        <v>OK</v>
      </c>
      <c r="N445" s="18" t="str">
        <f>IF(BO445&lt;&gt;"",
    IF(INT('Data Sheet'!$A$19)=INT('Data Sheet'!$B$19),
        --(INT('Data Sheet'!$A$19) &amp; "." &amp; BO445),
        IF(AND((--(INT('Data Sheet'!$A$19) &amp; "." &amp; BO445)&gt;=--('Data Sheet'!$A$19)), (--(INT('Data Sheet'!$A$19) &amp; "." &amp; BO445)&lt;=--('Data Sheet'!$B$19))),
            --(INT('Data Sheet'!$A$19) &amp; "." &amp; BO445),
            --(INT('Data Sheet'!$B$19) &amp; "." &amp; BO445)
        )
    ),
    IF(BN445&lt;&gt;"",
        IF(INT('Data Sheet'!$A$19)=INT('Data Sheet'!$B$19),
            --(INT('Data Sheet'!$A$19) &amp; "." &amp; LEFT(BN445,3)),
            IF(AND((--(INT('Data Sheet'!$A$19) &amp; "." &amp; LEFT(BN445,3))&gt;=--('Data Sheet'!$A$19)), (--(INT('Data Sheet'!$A$19) &amp; "." &amp; LEFT(BN445,3))&lt;=--('Data Sheet'!$B$19))),
                --(INT('Data Sheet'!$A$19) &amp; "." &amp; LEFT(BN445,3)),
                --(INT('Data Sheet'!$B$19) &amp; "." &amp; LEFT(BN445,3))
            )
        ),
        "OK"
    )
)</f>
        <v>OK</v>
      </c>
      <c r="O445" s="23" t="str">
        <f>IF(BP445&lt;&gt;"",
    IF(INT('Data Sheet'!$A$19)=INT('Data Sheet'!$B$19),
        --(INT('Data Sheet'!$A$19) &amp; "." &amp; BP445),
        IF(AND((--(INT('Data Sheet'!$A$19) &amp; "." &amp; BP445)&gt;=--('Data Sheet'!$A$19)), (--(INT('Data Sheet'!$A$19) &amp; "." &amp; BP445)&lt;=--('Data Sheet'!$B$19))),
            --(INT('Data Sheet'!$A$19) &amp; "." &amp; BP445),
            --(INT('Data Sheet'!$B$19) &amp; "." &amp; BP445)
        )
    ),
    IF(BN445&lt;&gt;"",
        IF(INT('Data Sheet'!$A$19)=INT('Data Sheet'!$B$19),
            --(INT('Data Sheet'!$A$19) &amp; "." &amp; RIGHT(BN445,3)),
            IF(AND((--(INT('Data Sheet'!$A$19) &amp; "." &amp; RIGHT(BN445,3))&gt;=--('Data Sheet'!$A$19)), (--(INT('Data Sheet'!$A$19) &amp; "." &amp; RIGHT(BN445,3))&lt;=--('Data Sheet'!$B$19))),
                --(INT('Data Sheet'!$A$19) &amp; "." &amp; RIGHT(BN445,3)),
                --(INT('Data Sheet'!$B$19) &amp; "." &amp; RIGHT(BN445,3))
            )
        ),
        "OK"
    )
)</f>
        <v>OK</v>
      </c>
      <c r="P445" s="23" t="str">
        <f>IF(BR445&lt;&gt;"",
    IF(INT('Data Sheet'!$A$19)=INT('Data Sheet'!$B$15),
        --(INT('Data Sheet'!$A$15) &amp; "." &amp; BR445),
        IF(AND((--(INT('Data Sheet'!$A$15) &amp; "." &amp; BR445)&gt;=--('Data Sheet'!$A$15)), (--(INT('Data Sheet'!$A$15) &amp; "." &amp; BR445)&lt;=--('Data Sheet'!$B$15))),
            --(INT('Data Sheet'!$A$15) &amp; "." &amp; BR445),
            --(INT('Data Sheet'!$B$15) &amp; "." &amp; BR445)
        )
    ),
    IF(BQ445&lt;&gt;"",
        IF(INT('Data Sheet'!$A$15)=INT('Data Sheet'!$B$15),
            --(INT('Data Sheet'!$A$15) &amp; "." &amp; LEFT(BQ445,3)),
            IF(AND((--(INT('Data Sheet'!$A$15) &amp; "." &amp; LEFT(BQ445,3))&gt;=--('Data Sheet'!$A$15)), (--(INT('Data Sheet'!$A$15) &amp; "." &amp; LEFT(BQ445,3))&lt;=--('Data Sheet'!$B$15))),
                --(INT('Data Sheet'!$A$15) &amp; "." &amp; LEFT(BQ445,3)),
                --(INT('Data Sheet'!$B$15) &amp; "." &amp; LEFT(BQ445,3))
            )
        ),
        "OK"
    )
)</f>
        <v>OK</v>
      </c>
      <c r="Q445" s="23" t="str">
        <f>IF(BS445&lt;&gt;"",
    IF(INT('Data Sheet'!$A$19)=INT('Data Sheet'!$B$15),
        --(INT('Data Sheet'!$A$15) &amp; "." &amp; BS445),
        IF(AND((--(INT('Data Sheet'!$A$15) &amp; "." &amp; BS445)&gt;=--('Data Sheet'!$A$15)), (--(INT('Data Sheet'!$A$15) &amp; "." &amp; BS445)&lt;=--('Data Sheet'!$B$15))),
            --(INT('Data Sheet'!$A$15) &amp; "." &amp; BS445),
            --(INT('Data Sheet'!$B$15) &amp; "." &amp; BS445)
        )
    ),
    IF(BQ445&lt;&gt;"",
        IF(INT('Data Sheet'!$A$15)=INT('Data Sheet'!$B$15),
            --(INT('Data Sheet'!$A$15) &amp; "." &amp; RIGHT(BQ445,3)),
            IF(AND((--(INT('Data Sheet'!$A$15) &amp; "." &amp; RIGHT(BQ445,3))&gt;=--('Data Sheet'!$A$15)), (--(INT('Data Sheet'!$A$15) &amp; "." &amp; RIGHT(BQ445,3))&lt;=--('Data Sheet'!$B$15))),
                --(INT('Data Sheet'!$A$15) &amp; "." &amp; RIGHT(BQ445,3)),
                --(INT('Data Sheet'!$B$15) &amp; "." &amp; RIGHT(BQ445,3))
            )
        ),
        "OK"
    )
)</f>
        <v>OK</v>
      </c>
      <c r="R445" s="19"/>
      <c r="S445" s="19"/>
      <c r="T445" s="19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1"/>
      <c r="AU445" s="21"/>
      <c r="AV445" s="21"/>
      <c r="AW445" s="22"/>
      <c r="AX445" s="99"/>
      <c r="AY445" s="20"/>
      <c r="AZ445" s="20"/>
      <c r="BA445" s="22"/>
      <c r="BB445">
        <v>437</v>
      </c>
      <c r="BC445" s="80"/>
      <c r="BD445" s="80"/>
      <c r="BE445" s="80"/>
      <c r="BF445" s="80"/>
      <c r="BG445" s="32" t="str">
        <f t="shared" si="70"/>
        <v/>
      </c>
      <c r="BH445" s="78">
        <f t="shared" si="68"/>
        <v>0</v>
      </c>
      <c r="BI445" s="2">
        <f t="shared" si="71"/>
        <v>0</v>
      </c>
      <c r="BJ445" s="2">
        <f t="shared" si="72"/>
        <v>0</v>
      </c>
      <c r="BK445" s="2">
        <f t="shared" si="69"/>
        <v>0</v>
      </c>
    </row>
    <row r="446" spans="2:63" ht="15" customHeight="1" x14ac:dyDescent="0.25">
      <c r="B446" s="14">
        <v>438</v>
      </c>
      <c r="C446" s="95" t="str">
        <f t="shared" si="73"/>
        <v/>
      </c>
      <c r="D446" s="15" t="str">
        <f t="shared" si="78"/>
        <v>OK</v>
      </c>
      <c r="E446" s="16" t="e">
        <f>VLOOKUP('Data Sheet'!$B$8,'Data Sheet'!$I$2:$J$9,2,FALSE)</f>
        <v>#N/A</v>
      </c>
      <c r="F446" s="16" t="str">
        <f t="shared" si="74"/>
        <v/>
      </c>
      <c r="G446" s="103">
        <f t="shared" si="75"/>
        <v>0</v>
      </c>
      <c r="H446" s="17" t="s">
        <v>26</v>
      </c>
      <c r="I446" s="17" t="s">
        <v>26</v>
      </c>
      <c r="J446" s="17" t="str">
        <f>IF('Data Sheet'!$B$9="NC-50","N/A","OK")</f>
        <v>OK</v>
      </c>
      <c r="K446" s="17" t="str">
        <f>IF('Data Sheet'!$B$9="NC-50","N/A","OK")</f>
        <v>OK</v>
      </c>
      <c r="L446" s="17" t="str">
        <f t="shared" si="76"/>
        <v>OK</v>
      </c>
      <c r="M446" s="17" t="str">
        <f t="shared" si="77"/>
        <v>OK</v>
      </c>
      <c r="N446" s="18" t="str">
        <f>IF(BO446&lt;&gt;"",
    IF(INT('Data Sheet'!$A$19)=INT('Data Sheet'!$B$19),
        --(INT('Data Sheet'!$A$19) &amp; "." &amp; BO446),
        IF(AND((--(INT('Data Sheet'!$A$19) &amp; "." &amp; BO446)&gt;=--('Data Sheet'!$A$19)), (--(INT('Data Sheet'!$A$19) &amp; "." &amp; BO446)&lt;=--('Data Sheet'!$B$19))),
            --(INT('Data Sheet'!$A$19) &amp; "." &amp; BO446),
            --(INT('Data Sheet'!$B$19) &amp; "." &amp; BO446)
        )
    ),
    IF(BN446&lt;&gt;"",
        IF(INT('Data Sheet'!$A$19)=INT('Data Sheet'!$B$19),
            --(INT('Data Sheet'!$A$19) &amp; "." &amp; LEFT(BN446,3)),
            IF(AND((--(INT('Data Sheet'!$A$19) &amp; "." &amp; LEFT(BN446,3))&gt;=--('Data Sheet'!$A$19)), (--(INT('Data Sheet'!$A$19) &amp; "." &amp; LEFT(BN446,3))&lt;=--('Data Sheet'!$B$19))),
                --(INT('Data Sheet'!$A$19) &amp; "." &amp; LEFT(BN446,3)),
                --(INT('Data Sheet'!$B$19) &amp; "." &amp; LEFT(BN446,3))
            )
        ),
        "OK"
    )
)</f>
        <v>OK</v>
      </c>
      <c r="O446" s="23" t="str">
        <f>IF(BP446&lt;&gt;"",
    IF(INT('Data Sheet'!$A$19)=INT('Data Sheet'!$B$19),
        --(INT('Data Sheet'!$A$19) &amp; "." &amp; BP446),
        IF(AND((--(INT('Data Sheet'!$A$19) &amp; "." &amp; BP446)&gt;=--('Data Sheet'!$A$19)), (--(INT('Data Sheet'!$A$19) &amp; "." &amp; BP446)&lt;=--('Data Sheet'!$B$19))),
            --(INT('Data Sheet'!$A$19) &amp; "." &amp; BP446),
            --(INT('Data Sheet'!$B$19) &amp; "." &amp; BP446)
        )
    ),
    IF(BN446&lt;&gt;"",
        IF(INT('Data Sheet'!$A$19)=INT('Data Sheet'!$B$19),
            --(INT('Data Sheet'!$A$19) &amp; "." &amp; RIGHT(BN446,3)),
            IF(AND((--(INT('Data Sheet'!$A$19) &amp; "." &amp; RIGHT(BN446,3))&gt;=--('Data Sheet'!$A$19)), (--(INT('Data Sheet'!$A$19) &amp; "." &amp; RIGHT(BN446,3))&lt;=--('Data Sheet'!$B$19))),
                --(INT('Data Sheet'!$A$19) &amp; "." &amp; RIGHT(BN446,3)),
                --(INT('Data Sheet'!$B$19) &amp; "." &amp; RIGHT(BN446,3))
            )
        ),
        "OK"
    )
)</f>
        <v>OK</v>
      </c>
      <c r="P446" s="23" t="str">
        <f>IF(BR446&lt;&gt;"",
    IF(INT('Data Sheet'!$A$19)=INT('Data Sheet'!$B$15),
        --(INT('Data Sheet'!$A$15) &amp; "." &amp; BR446),
        IF(AND((--(INT('Data Sheet'!$A$15) &amp; "." &amp; BR446)&gt;=--('Data Sheet'!$A$15)), (--(INT('Data Sheet'!$A$15) &amp; "." &amp; BR446)&lt;=--('Data Sheet'!$B$15))),
            --(INT('Data Sheet'!$A$15) &amp; "." &amp; BR446),
            --(INT('Data Sheet'!$B$15) &amp; "." &amp; BR446)
        )
    ),
    IF(BQ446&lt;&gt;"",
        IF(INT('Data Sheet'!$A$15)=INT('Data Sheet'!$B$15),
            --(INT('Data Sheet'!$A$15) &amp; "." &amp; LEFT(BQ446,3)),
            IF(AND((--(INT('Data Sheet'!$A$15) &amp; "." &amp; LEFT(BQ446,3))&gt;=--('Data Sheet'!$A$15)), (--(INT('Data Sheet'!$A$15) &amp; "." &amp; LEFT(BQ446,3))&lt;=--('Data Sheet'!$B$15))),
                --(INT('Data Sheet'!$A$15) &amp; "." &amp; LEFT(BQ446,3)),
                --(INT('Data Sheet'!$B$15) &amp; "." &amp; LEFT(BQ446,3))
            )
        ),
        "OK"
    )
)</f>
        <v>OK</v>
      </c>
      <c r="Q446" s="23" t="str">
        <f>IF(BS446&lt;&gt;"",
    IF(INT('Data Sheet'!$A$19)=INT('Data Sheet'!$B$15),
        --(INT('Data Sheet'!$A$15) &amp; "." &amp; BS446),
        IF(AND((--(INT('Data Sheet'!$A$15) &amp; "." &amp; BS446)&gt;=--('Data Sheet'!$A$15)), (--(INT('Data Sheet'!$A$15) &amp; "." &amp; BS446)&lt;=--('Data Sheet'!$B$15))),
            --(INT('Data Sheet'!$A$15) &amp; "." &amp; BS446),
            --(INT('Data Sheet'!$B$15) &amp; "." &amp; BS446)
        )
    ),
    IF(BQ446&lt;&gt;"",
        IF(INT('Data Sheet'!$A$15)=INT('Data Sheet'!$B$15),
            --(INT('Data Sheet'!$A$15) &amp; "." &amp; RIGHT(BQ446,3)),
            IF(AND((--(INT('Data Sheet'!$A$15) &amp; "." &amp; RIGHT(BQ446,3))&gt;=--('Data Sheet'!$A$15)), (--(INT('Data Sheet'!$A$15) &amp; "." &amp; RIGHT(BQ446,3))&lt;=--('Data Sheet'!$B$15))),
                --(INT('Data Sheet'!$A$15) &amp; "." &amp; RIGHT(BQ446,3)),
                --(INT('Data Sheet'!$B$15) &amp; "." &amp; RIGHT(BQ446,3))
            )
        ),
        "OK"
    )
)</f>
        <v>OK</v>
      </c>
      <c r="R446" s="19"/>
      <c r="S446" s="19"/>
      <c r="T446" s="19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1"/>
      <c r="AU446" s="21"/>
      <c r="AV446" s="21"/>
      <c r="AW446" s="22"/>
      <c r="AX446" s="99"/>
      <c r="AY446" s="20"/>
      <c r="AZ446" s="20"/>
      <c r="BA446" s="22"/>
      <c r="BB446">
        <v>438</v>
      </c>
      <c r="BC446" s="80"/>
      <c r="BD446" s="80"/>
      <c r="BE446" s="80"/>
      <c r="BF446" s="80"/>
      <c r="BG446" s="32" t="str">
        <f t="shared" si="70"/>
        <v/>
      </c>
      <c r="BH446" s="78">
        <f t="shared" si="68"/>
        <v>0</v>
      </c>
      <c r="BI446" s="2">
        <f t="shared" si="71"/>
        <v>0</v>
      </c>
      <c r="BJ446" s="2">
        <f t="shared" si="72"/>
        <v>0</v>
      </c>
      <c r="BK446" s="2">
        <f t="shared" si="69"/>
        <v>0</v>
      </c>
    </row>
    <row r="447" spans="2:63" ht="15" customHeight="1" x14ac:dyDescent="0.25">
      <c r="B447" s="14">
        <v>439</v>
      </c>
      <c r="C447" s="95" t="str">
        <f t="shared" si="73"/>
        <v/>
      </c>
      <c r="D447" s="15" t="str">
        <f t="shared" si="78"/>
        <v>OK</v>
      </c>
      <c r="E447" s="16" t="e">
        <f>VLOOKUP('Data Sheet'!$B$8,'Data Sheet'!$I$2:$J$9,2,FALSE)</f>
        <v>#N/A</v>
      </c>
      <c r="F447" s="16" t="str">
        <f t="shared" si="74"/>
        <v/>
      </c>
      <c r="G447" s="103">
        <f t="shared" si="75"/>
        <v>0</v>
      </c>
      <c r="H447" s="17" t="s">
        <v>26</v>
      </c>
      <c r="I447" s="17" t="s">
        <v>26</v>
      </c>
      <c r="J447" s="17" t="str">
        <f>IF('Data Sheet'!$B$9="NC-50","N/A","OK")</f>
        <v>OK</v>
      </c>
      <c r="K447" s="17" t="str">
        <f>IF('Data Sheet'!$B$9="NC-50","N/A","OK")</f>
        <v>OK</v>
      </c>
      <c r="L447" s="17" t="str">
        <f t="shared" si="76"/>
        <v>OK</v>
      </c>
      <c r="M447" s="17" t="str">
        <f t="shared" si="77"/>
        <v>OK</v>
      </c>
      <c r="N447" s="18" t="str">
        <f>IF(BO447&lt;&gt;"",
    IF(INT('Data Sheet'!$A$19)=INT('Data Sheet'!$B$19),
        --(INT('Data Sheet'!$A$19) &amp; "." &amp; BO447),
        IF(AND((--(INT('Data Sheet'!$A$19) &amp; "." &amp; BO447)&gt;=--('Data Sheet'!$A$19)), (--(INT('Data Sheet'!$A$19) &amp; "." &amp; BO447)&lt;=--('Data Sheet'!$B$19))),
            --(INT('Data Sheet'!$A$19) &amp; "." &amp; BO447),
            --(INT('Data Sheet'!$B$19) &amp; "." &amp; BO447)
        )
    ),
    IF(BN447&lt;&gt;"",
        IF(INT('Data Sheet'!$A$19)=INT('Data Sheet'!$B$19),
            --(INT('Data Sheet'!$A$19) &amp; "." &amp; LEFT(BN447,3)),
            IF(AND((--(INT('Data Sheet'!$A$19) &amp; "." &amp; LEFT(BN447,3))&gt;=--('Data Sheet'!$A$19)), (--(INT('Data Sheet'!$A$19) &amp; "." &amp; LEFT(BN447,3))&lt;=--('Data Sheet'!$B$19))),
                --(INT('Data Sheet'!$A$19) &amp; "." &amp; LEFT(BN447,3)),
                --(INT('Data Sheet'!$B$19) &amp; "." &amp; LEFT(BN447,3))
            )
        ),
        "OK"
    )
)</f>
        <v>OK</v>
      </c>
      <c r="O447" s="23" t="str">
        <f>IF(BP447&lt;&gt;"",
    IF(INT('Data Sheet'!$A$19)=INT('Data Sheet'!$B$19),
        --(INT('Data Sheet'!$A$19) &amp; "." &amp; BP447),
        IF(AND((--(INT('Data Sheet'!$A$19) &amp; "." &amp; BP447)&gt;=--('Data Sheet'!$A$19)), (--(INT('Data Sheet'!$A$19) &amp; "." &amp; BP447)&lt;=--('Data Sheet'!$B$19))),
            --(INT('Data Sheet'!$A$19) &amp; "." &amp; BP447),
            --(INT('Data Sheet'!$B$19) &amp; "." &amp; BP447)
        )
    ),
    IF(BN447&lt;&gt;"",
        IF(INT('Data Sheet'!$A$19)=INT('Data Sheet'!$B$19),
            --(INT('Data Sheet'!$A$19) &amp; "." &amp; RIGHT(BN447,3)),
            IF(AND((--(INT('Data Sheet'!$A$19) &amp; "." &amp; RIGHT(BN447,3))&gt;=--('Data Sheet'!$A$19)), (--(INT('Data Sheet'!$A$19) &amp; "." &amp; RIGHT(BN447,3))&lt;=--('Data Sheet'!$B$19))),
                --(INT('Data Sheet'!$A$19) &amp; "." &amp; RIGHT(BN447,3)),
                --(INT('Data Sheet'!$B$19) &amp; "." &amp; RIGHT(BN447,3))
            )
        ),
        "OK"
    )
)</f>
        <v>OK</v>
      </c>
      <c r="P447" s="23" t="str">
        <f>IF(BR447&lt;&gt;"",
    IF(INT('Data Sheet'!$A$19)=INT('Data Sheet'!$B$15),
        --(INT('Data Sheet'!$A$15) &amp; "." &amp; BR447),
        IF(AND((--(INT('Data Sheet'!$A$15) &amp; "." &amp; BR447)&gt;=--('Data Sheet'!$A$15)), (--(INT('Data Sheet'!$A$15) &amp; "." &amp; BR447)&lt;=--('Data Sheet'!$B$15))),
            --(INT('Data Sheet'!$A$15) &amp; "." &amp; BR447),
            --(INT('Data Sheet'!$B$15) &amp; "." &amp; BR447)
        )
    ),
    IF(BQ447&lt;&gt;"",
        IF(INT('Data Sheet'!$A$15)=INT('Data Sheet'!$B$15),
            --(INT('Data Sheet'!$A$15) &amp; "." &amp; LEFT(BQ447,3)),
            IF(AND((--(INT('Data Sheet'!$A$15) &amp; "." &amp; LEFT(BQ447,3))&gt;=--('Data Sheet'!$A$15)), (--(INT('Data Sheet'!$A$15) &amp; "." &amp; LEFT(BQ447,3))&lt;=--('Data Sheet'!$B$15))),
                --(INT('Data Sheet'!$A$15) &amp; "." &amp; LEFT(BQ447,3)),
                --(INT('Data Sheet'!$B$15) &amp; "." &amp; LEFT(BQ447,3))
            )
        ),
        "OK"
    )
)</f>
        <v>OK</v>
      </c>
      <c r="Q447" s="23" t="str">
        <f>IF(BS447&lt;&gt;"",
    IF(INT('Data Sheet'!$A$19)=INT('Data Sheet'!$B$15),
        --(INT('Data Sheet'!$A$15) &amp; "." &amp; BS447),
        IF(AND((--(INT('Data Sheet'!$A$15) &amp; "." &amp; BS447)&gt;=--('Data Sheet'!$A$15)), (--(INT('Data Sheet'!$A$15) &amp; "." &amp; BS447)&lt;=--('Data Sheet'!$B$15))),
            --(INT('Data Sheet'!$A$15) &amp; "." &amp; BS447),
            --(INT('Data Sheet'!$B$15) &amp; "." &amp; BS447)
        )
    ),
    IF(BQ447&lt;&gt;"",
        IF(INT('Data Sheet'!$A$15)=INT('Data Sheet'!$B$15),
            --(INT('Data Sheet'!$A$15) &amp; "." &amp; RIGHT(BQ447,3)),
            IF(AND((--(INT('Data Sheet'!$A$15) &amp; "." &amp; RIGHT(BQ447,3))&gt;=--('Data Sheet'!$A$15)), (--(INT('Data Sheet'!$A$15) &amp; "." &amp; RIGHT(BQ447,3))&lt;=--('Data Sheet'!$B$15))),
                --(INT('Data Sheet'!$A$15) &amp; "." &amp; RIGHT(BQ447,3)),
                --(INT('Data Sheet'!$B$15) &amp; "." &amp; RIGHT(BQ447,3))
            )
        ),
        "OK"
    )
)</f>
        <v>OK</v>
      </c>
      <c r="R447" s="19"/>
      <c r="S447" s="19"/>
      <c r="T447" s="19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1"/>
      <c r="AU447" s="21"/>
      <c r="AV447" s="21"/>
      <c r="AW447" s="22"/>
      <c r="AX447" s="99"/>
      <c r="AY447" s="20"/>
      <c r="AZ447" s="20"/>
      <c r="BA447" s="22"/>
      <c r="BB447">
        <v>439</v>
      </c>
      <c r="BC447" s="80"/>
      <c r="BD447" s="80"/>
      <c r="BE447" s="80"/>
      <c r="BF447" s="80"/>
      <c r="BG447" s="32" t="str">
        <f t="shared" si="70"/>
        <v/>
      </c>
      <c r="BH447" s="78">
        <f t="shared" si="68"/>
        <v>0</v>
      </c>
      <c r="BI447" s="2">
        <f t="shared" si="71"/>
        <v>0</v>
      </c>
      <c r="BJ447" s="2">
        <f t="shared" si="72"/>
        <v>0</v>
      </c>
      <c r="BK447" s="2">
        <f t="shared" si="69"/>
        <v>0</v>
      </c>
    </row>
    <row r="448" spans="2:63" ht="15" customHeight="1" x14ac:dyDescent="0.25">
      <c r="B448" s="14">
        <v>440</v>
      </c>
      <c r="C448" s="95" t="str">
        <f t="shared" si="73"/>
        <v/>
      </c>
      <c r="D448" s="15" t="str">
        <f t="shared" si="78"/>
        <v>OK</v>
      </c>
      <c r="E448" s="16" t="e">
        <f>VLOOKUP('Data Sheet'!$B$8,'Data Sheet'!$I$2:$J$9,2,FALSE)</f>
        <v>#N/A</v>
      </c>
      <c r="F448" s="16" t="str">
        <f t="shared" si="74"/>
        <v/>
      </c>
      <c r="G448" s="103">
        <f t="shared" si="75"/>
        <v>0</v>
      </c>
      <c r="H448" s="17" t="s">
        <v>26</v>
      </c>
      <c r="I448" s="17" t="s">
        <v>26</v>
      </c>
      <c r="J448" s="17" t="str">
        <f>IF('Data Sheet'!$B$9="NC-50","N/A","OK")</f>
        <v>OK</v>
      </c>
      <c r="K448" s="17" t="str">
        <f>IF('Data Sheet'!$B$9="NC-50","N/A","OK")</f>
        <v>OK</v>
      </c>
      <c r="L448" s="17" t="str">
        <f t="shared" si="76"/>
        <v>OK</v>
      </c>
      <c r="M448" s="17" t="str">
        <f t="shared" si="77"/>
        <v>OK</v>
      </c>
      <c r="N448" s="18" t="str">
        <f>IF(BO448&lt;&gt;"",
    IF(INT('Data Sheet'!$A$19)=INT('Data Sheet'!$B$19),
        --(INT('Data Sheet'!$A$19) &amp; "." &amp; BO448),
        IF(AND((--(INT('Data Sheet'!$A$19) &amp; "." &amp; BO448)&gt;=--('Data Sheet'!$A$19)), (--(INT('Data Sheet'!$A$19) &amp; "." &amp; BO448)&lt;=--('Data Sheet'!$B$19))),
            --(INT('Data Sheet'!$A$19) &amp; "." &amp; BO448),
            --(INT('Data Sheet'!$B$19) &amp; "." &amp; BO448)
        )
    ),
    IF(BN448&lt;&gt;"",
        IF(INT('Data Sheet'!$A$19)=INT('Data Sheet'!$B$19),
            --(INT('Data Sheet'!$A$19) &amp; "." &amp; LEFT(BN448,3)),
            IF(AND((--(INT('Data Sheet'!$A$19) &amp; "." &amp; LEFT(BN448,3))&gt;=--('Data Sheet'!$A$19)), (--(INT('Data Sheet'!$A$19) &amp; "." &amp; LEFT(BN448,3))&lt;=--('Data Sheet'!$B$19))),
                --(INT('Data Sheet'!$A$19) &amp; "." &amp; LEFT(BN448,3)),
                --(INT('Data Sheet'!$B$19) &amp; "." &amp; LEFT(BN448,3))
            )
        ),
        "OK"
    )
)</f>
        <v>OK</v>
      </c>
      <c r="O448" s="23" t="str">
        <f>IF(BP448&lt;&gt;"",
    IF(INT('Data Sheet'!$A$19)=INT('Data Sheet'!$B$19),
        --(INT('Data Sheet'!$A$19) &amp; "." &amp; BP448),
        IF(AND((--(INT('Data Sheet'!$A$19) &amp; "." &amp; BP448)&gt;=--('Data Sheet'!$A$19)), (--(INT('Data Sheet'!$A$19) &amp; "." &amp; BP448)&lt;=--('Data Sheet'!$B$19))),
            --(INT('Data Sheet'!$A$19) &amp; "." &amp; BP448),
            --(INT('Data Sheet'!$B$19) &amp; "." &amp; BP448)
        )
    ),
    IF(BN448&lt;&gt;"",
        IF(INT('Data Sheet'!$A$19)=INT('Data Sheet'!$B$19),
            --(INT('Data Sheet'!$A$19) &amp; "." &amp; RIGHT(BN448,3)),
            IF(AND((--(INT('Data Sheet'!$A$19) &amp; "." &amp; RIGHT(BN448,3))&gt;=--('Data Sheet'!$A$19)), (--(INT('Data Sheet'!$A$19) &amp; "." &amp; RIGHT(BN448,3))&lt;=--('Data Sheet'!$B$19))),
                --(INT('Data Sheet'!$A$19) &amp; "." &amp; RIGHT(BN448,3)),
                --(INT('Data Sheet'!$B$19) &amp; "." &amp; RIGHT(BN448,3))
            )
        ),
        "OK"
    )
)</f>
        <v>OK</v>
      </c>
      <c r="P448" s="23" t="str">
        <f>IF(BR448&lt;&gt;"",
    IF(INT('Data Sheet'!$A$19)=INT('Data Sheet'!$B$15),
        --(INT('Data Sheet'!$A$15) &amp; "." &amp; BR448),
        IF(AND((--(INT('Data Sheet'!$A$15) &amp; "." &amp; BR448)&gt;=--('Data Sheet'!$A$15)), (--(INT('Data Sheet'!$A$15) &amp; "." &amp; BR448)&lt;=--('Data Sheet'!$B$15))),
            --(INT('Data Sheet'!$A$15) &amp; "." &amp; BR448),
            --(INT('Data Sheet'!$B$15) &amp; "." &amp; BR448)
        )
    ),
    IF(BQ448&lt;&gt;"",
        IF(INT('Data Sheet'!$A$15)=INT('Data Sheet'!$B$15),
            --(INT('Data Sheet'!$A$15) &amp; "." &amp; LEFT(BQ448,3)),
            IF(AND((--(INT('Data Sheet'!$A$15) &amp; "." &amp; LEFT(BQ448,3))&gt;=--('Data Sheet'!$A$15)), (--(INT('Data Sheet'!$A$15) &amp; "." &amp; LEFT(BQ448,3))&lt;=--('Data Sheet'!$B$15))),
                --(INT('Data Sheet'!$A$15) &amp; "." &amp; LEFT(BQ448,3)),
                --(INT('Data Sheet'!$B$15) &amp; "." &amp; LEFT(BQ448,3))
            )
        ),
        "OK"
    )
)</f>
        <v>OK</v>
      </c>
      <c r="Q448" s="23" t="str">
        <f>IF(BS448&lt;&gt;"",
    IF(INT('Data Sheet'!$A$19)=INT('Data Sheet'!$B$15),
        --(INT('Data Sheet'!$A$15) &amp; "." &amp; BS448),
        IF(AND((--(INT('Data Sheet'!$A$15) &amp; "." &amp; BS448)&gt;=--('Data Sheet'!$A$15)), (--(INT('Data Sheet'!$A$15) &amp; "." &amp; BS448)&lt;=--('Data Sheet'!$B$15))),
            --(INT('Data Sheet'!$A$15) &amp; "." &amp; BS448),
            --(INT('Data Sheet'!$B$15) &amp; "." &amp; BS448)
        )
    ),
    IF(BQ448&lt;&gt;"",
        IF(INT('Data Sheet'!$A$15)=INT('Data Sheet'!$B$15),
            --(INT('Data Sheet'!$A$15) &amp; "." &amp; RIGHT(BQ448,3)),
            IF(AND((--(INT('Data Sheet'!$A$15) &amp; "." &amp; RIGHT(BQ448,3))&gt;=--('Data Sheet'!$A$15)), (--(INT('Data Sheet'!$A$15) &amp; "." &amp; RIGHT(BQ448,3))&lt;=--('Data Sheet'!$B$15))),
                --(INT('Data Sheet'!$A$15) &amp; "." &amp; RIGHT(BQ448,3)),
                --(INT('Data Sheet'!$B$15) &amp; "." &amp; RIGHT(BQ448,3))
            )
        ),
        "OK"
    )
)</f>
        <v>OK</v>
      </c>
      <c r="R448" s="19"/>
      <c r="S448" s="19"/>
      <c r="T448" s="19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1"/>
      <c r="AU448" s="21"/>
      <c r="AV448" s="21"/>
      <c r="AW448" s="22"/>
      <c r="AX448" s="99"/>
      <c r="AY448" s="20"/>
      <c r="AZ448" s="20"/>
      <c r="BA448" s="22"/>
      <c r="BB448">
        <v>440</v>
      </c>
      <c r="BC448" s="80"/>
      <c r="BD448" s="80"/>
      <c r="BE448" s="80"/>
      <c r="BF448" s="80"/>
      <c r="BG448" s="32" t="str">
        <f t="shared" si="70"/>
        <v/>
      </c>
      <c r="BH448" s="78">
        <f t="shared" si="68"/>
        <v>0</v>
      </c>
      <c r="BI448" s="2">
        <f t="shared" si="71"/>
        <v>0</v>
      </c>
      <c r="BJ448" s="2">
        <f t="shared" si="72"/>
        <v>0</v>
      </c>
      <c r="BK448" s="2">
        <f t="shared" si="69"/>
        <v>0</v>
      </c>
    </row>
    <row r="449" spans="2:63" ht="15" customHeight="1" x14ac:dyDescent="0.25">
      <c r="B449" s="14">
        <v>441</v>
      </c>
      <c r="C449" s="95" t="str">
        <f t="shared" si="73"/>
        <v/>
      </c>
      <c r="D449" s="15" t="str">
        <f t="shared" si="78"/>
        <v>OK</v>
      </c>
      <c r="E449" s="16" t="e">
        <f>VLOOKUP('Data Sheet'!$B$8,'Data Sheet'!$I$2:$J$9,2,FALSE)</f>
        <v>#N/A</v>
      </c>
      <c r="F449" s="16" t="str">
        <f t="shared" si="74"/>
        <v/>
      </c>
      <c r="G449" s="103">
        <f t="shared" si="75"/>
        <v>0</v>
      </c>
      <c r="H449" s="17" t="s">
        <v>26</v>
      </c>
      <c r="I449" s="17" t="s">
        <v>26</v>
      </c>
      <c r="J449" s="17" t="str">
        <f>IF('Data Sheet'!$B$9="NC-50","N/A","OK")</f>
        <v>OK</v>
      </c>
      <c r="K449" s="17" t="str">
        <f>IF('Data Sheet'!$B$9="NC-50","N/A","OK")</f>
        <v>OK</v>
      </c>
      <c r="L449" s="17" t="str">
        <f t="shared" si="76"/>
        <v>OK</v>
      </c>
      <c r="M449" s="17" t="str">
        <f t="shared" si="77"/>
        <v>OK</v>
      </c>
      <c r="N449" s="18" t="str">
        <f>IF(BO449&lt;&gt;"",
    IF(INT('Data Sheet'!$A$19)=INT('Data Sheet'!$B$19),
        --(INT('Data Sheet'!$A$19) &amp; "." &amp; BO449),
        IF(AND((--(INT('Data Sheet'!$A$19) &amp; "." &amp; BO449)&gt;=--('Data Sheet'!$A$19)), (--(INT('Data Sheet'!$A$19) &amp; "." &amp; BO449)&lt;=--('Data Sheet'!$B$19))),
            --(INT('Data Sheet'!$A$19) &amp; "." &amp; BO449),
            --(INT('Data Sheet'!$B$19) &amp; "." &amp; BO449)
        )
    ),
    IF(BN449&lt;&gt;"",
        IF(INT('Data Sheet'!$A$19)=INT('Data Sheet'!$B$19),
            --(INT('Data Sheet'!$A$19) &amp; "." &amp; LEFT(BN449,3)),
            IF(AND((--(INT('Data Sheet'!$A$19) &amp; "." &amp; LEFT(BN449,3))&gt;=--('Data Sheet'!$A$19)), (--(INT('Data Sheet'!$A$19) &amp; "." &amp; LEFT(BN449,3))&lt;=--('Data Sheet'!$B$19))),
                --(INT('Data Sheet'!$A$19) &amp; "." &amp; LEFT(BN449,3)),
                --(INT('Data Sheet'!$B$19) &amp; "." &amp; LEFT(BN449,3))
            )
        ),
        "OK"
    )
)</f>
        <v>OK</v>
      </c>
      <c r="O449" s="23" t="str">
        <f>IF(BP449&lt;&gt;"",
    IF(INT('Data Sheet'!$A$19)=INT('Data Sheet'!$B$19),
        --(INT('Data Sheet'!$A$19) &amp; "." &amp; BP449),
        IF(AND((--(INT('Data Sheet'!$A$19) &amp; "." &amp; BP449)&gt;=--('Data Sheet'!$A$19)), (--(INT('Data Sheet'!$A$19) &amp; "." &amp; BP449)&lt;=--('Data Sheet'!$B$19))),
            --(INT('Data Sheet'!$A$19) &amp; "." &amp; BP449),
            --(INT('Data Sheet'!$B$19) &amp; "." &amp; BP449)
        )
    ),
    IF(BN449&lt;&gt;"",
        IF(INT('Data Sheet'!$A$19)=INT('Data Sheet'!$B$19),
            --(INT('Data Sheet'!$A$19) &amp; "." &amp; RIGHT(BN449,3)),
            IF(AND((--(INT('Data Sheet'!$A$19) &amp; "." &amp; RIGHT(BN449,3))&gt;=--('Data Sheet'!$A$19)), (--(INT('Data Sheet'!$A$19) &amp; "." &amp; RIGHT(BN449,3))&lt;=--('Data Sheet'!$B$19))),
                --(INT('Data Sheet'!$A$19) &amp; "." &amp; RIGHT(BN449,3)),
                --(INT('Data Sheet'!$B$19) &amp; "." &amp; RIGHT(BN449,3))
            )
        ),
        "OK"
    )
)</f>
        <v>OK</v>
      </c>
      <c r="P449" s="23" t="str">
        <f>IF(BR449&lt;&gt;"",
    IF(INT('Data Sheet'!$A$19)=INT('Data Sheet'!$B$15),
        --(INT('Data Sheet'!$A$15) &amp; "." &amp; BR449),
        IF(AND((--(INT('Data Sheet'!$A$15) &amp; "." &amp; BR449)&gt;=--('Data Sheet'!$A$15)), (--(INT('Data Sheet'!$A$15) &amp; "." &amp; BR449)&lt;=--('Data Sheet'!$B$15))),
            --(INT('Data Sheet'!$A$15) &amp; "." &amp; BR449),
            --(INT('Data Sheet'!$B$15) &amp; "." &amp; BR449)
        )
    ),
    IF(BQ449&lt;&gt;"",
        IF(INT('Data Sheet'!$A$15)=INT('Data Sheet'!$B$15),
            --(INT('Data Sheet'!$A$15) &amp; "." &amp; LEFT(BQ449,3)),
            IF(AND((--(INT('Data Sheet'!$A$15) &amp; "." &amp; LEFT(BQ449,3))&gt;=--('Data Sheet'!$A$15)), (--(INT('Data Sheet'!$A$15) &amp; "." &amp; LEFT(BQ449,3))&lt;=--('Data Sheet'!$B$15))),
                --(INT('Data Sheet'!$A$15) &amp; "." &amp; LEFT(BQ449,3)),
                --(INT('Data Sheet'!$B$15) &amp; "." &amp; LEFT(BQ449,3))
            )
        ),
        "OK"
    )
)</f>
        <v>OK</v>
      </c>
      <c r="Q449" s="23" t="str">
        <f>IF(BS449&lt;&gt;"",
    IF(INT('Data Sheet'!$A$19)=INT('Data Sheet'!$B$15),
        --(INT('Data Sheet'!$A$15) &amp; "." &amp; BS449),
        IF(AND((--(INT('Data Sheet'!$A$15) &amp; "." &amp; BS449)&gt;=--('Data Sheet'!$A$15)), (--(INT('Data Sheet'!$A$15) &amp; "." &amp; BS449)&lt;=--('Data Sheet'!$B$15))),
            --(INT('Data Sheet'!$A$15) &amp; "." &amp; BS449),
            --(INT('Data Sheet'!$B$15) &amp; "." &amp; BS449)
        )
    ),
    IF(BQ449&lt;&gt;"",
        IF(INT('Data Sheet'!$A$15)=INT('Data Sheet'!$B$15),
            --(INT('Data Sheet'!$A$15) &amp; "." &amp; RIGHT(BQ449,3)),
            IF(AND((--(INT('Data Sheet'!$A$15) &amp; "." &amp; RIGHT(BQ449,3))&gt;=--('Data Sheet'!$A$15)), (--(INT('Data Sheet'!$A$15) &amp; "." &amp; RIGHT(BQ449,3))&lt;=--('Data Sheet'!$B$15))),
                --(INT('Data Sheet'!$A$15) &amp; "." &amp; RIGHT(BQ449,3)),
                --(INT('Data Sheet'!$B$15) &amp; "." &amp; RIGHT(BQ449,3))
            )
        ),
        "OK"
    )
)</f>
        <v>OK</v>
      </c>
      <c r="R449" s="19"/>
      <c r="S449" s="19"/>
      <c r="T449" s="19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1"/>
      <c r="AU449" s="21"/>
      <c r="AV449" s="21"/>
      <c r="AW449" s="22"/>
      <c r="AX449" s="99"/>
      <c r="AY449" s="20"/>
      <c r="AZ449" s="20"/>
      <c r="BA449" s="22"/>
      <c r="BB449">
        <v>441</v>
      </c>
      <c r="BC449" s="80"/>
      <c r="BD449" s="80"/>
      <c r="BE449" s="80"/>
      <c r="BF449" s="80"/>
      <c r="BG449" s="32" t="str">
        <f t="shared" si="70"/>
        <v/>
      </c>
      <c r="BH449" s="78">
        <f t="shared" si="68"/>
        <v>0</v>
      </c>
      <c r="BI449" s="2">
        <f t="shared" si="71"/>
        <v>0</v>
      </c>
      <c r="BJ449" s="2">
        <f t="shared" si="72"/>
        <v>0</v>
      </c>
      <c r="BK449" s="2">
        <f t="shared" si="69"/>
        <v>0</v>
      </c>
    </row>
    <row r="450" spans="2:63" ht="15" customHeight="1" x14ac:dyDescent="0.25">
      <c r="B450" s="14">
        <v>442</v>
      </c>
      <c r="C450" s="95" t="str">
        <f t="shared" si="73"/>
        <v/>
      </c>
      <c r="D450" s="15" t="str">
        <f t="shared" si="78"/>
        <v>OK</v>
      </c>
      <c r="E450" s="16" t="e">
        <f>VLOOKUP('Data Sheet'!$B$8,'Data Sheet'!$I$2:$J$9,2,FALSE)</f>
        <v>#N/A</v>
      </c>
      <c r="F450" s="16" t="str">
        <f t="shared" si="74"/>
        <v/>
      </c>
      <c r="G450" s="103">
        <f t="shared" si="75"/>
        <v>0</v>
      </c>
      <c r="H450" s="17" t="s">
        <v>26</v>
      </c>
      <c r="I450" s="17" t="s">
        <v>26</v>
      </c>
      <c r="J450" s="17" t="str">
        <f>IF('Data Sheet'!$B$9="NC-50","N/A","OK")</f>
        <v>OK</v>
      </c>
      <c r="K450" s="17" t="str">
        <f>IF('Data Sheet'!$B$9="NC-50","N/A","OK")</f>
        <v>OK</v>
      </c>
      <c r="L450" s="17" t="str">
        <f t="shared" si="76"/>
        <v>OK</v>
      </c>
      <c r="M450" s="17" t="str">
        <f t="shared" si="77"/>
        <v>OK</v>
      </c>
      <c r="N450" s="18" t="str">
        <f>IF(BO450&lt;&gt;"",
    IF(INT('Data Sheet'!$A$19)=INT('Data Sheet'!$B$19),
        --(INT('Data Sheet'!$A$19) &amp; "." &amp; BO450),
        IF(AND((--(INT('Data Sheet'!$A$19) &amp; "." &amp; BO450)&gt;=--('Data Sheet'!$A$19)), (--(INT('Data Sheet'!$A$19) &amp; "." &amp; BO450)&lt;=--('Data Sheet'!$B$19))),
            --(INT('Data Sheet'!$A$19) &amp; "." &amp; BO450),
            --(INT('Data Sheet'!$B$19) &amp; "." &amp; BO450)
        )
    ),
    IF(BN450&lt;&gt;"",
        IF(INT('Data Sheet'!$A$19)=INT('Data Sheet'!$B$19),
            --(INT('Data Sheet'!$A$19) &amp; "." &amp; LEFT(BN450,3)),
            IF(AND((--(INT('Data Sheet'!$A$19) &amp; "." &amp; LEFT(BN450,3))&gt;=--('Data Sheet'!$A$19)), (--(INT('Data Sheet'!$A$19) &amp; "." &amp; LEFT(BN450,3))&lt;=--('Data Sheet'!$B$19))),
                --(INT('Data Sheet'!$A$19) &amp; "." &amp; LEFT(BN450,3)),
                --(INT('Data Sheet'!$B$19) &amp; "." &amp; LEFT(BN450,3))
            )
        ),
        "OK"
    )
)</f>
        <v>OK</v>
      </c>
      <c r="O450" s="23" t="str">
        <f>IF(BP450&lt;&gt;"",
    IF(INT('Data Sheet'!$A$19)=INT('Data Sheet'!$B$19),
        --(INT('Data Sheet'!$A$19) &amp; "." &amp; BP450),
        IF(AND((--(INT('Data Sheet'!$A$19) &amp; "." &amp; BP450)&gt;=--('Data Sheet'!$A$19)), (--(INT('Data Sheet'!$A$19) &amp; "." &amp; BP450)&lt;=--('Data Sheet'!$B$19))),
            --(INT('Data Sheet'!$A$19) &amp; "." &amp; BP450),
            --(INT('Data Sheet'!$B$19) &amp; "." &amp; BP450)
        )
    ),
    IF(BN450&lt;&gt;"",
        IF(INT('Data Sheet'!$A$19)=INT('Data Sheet'!$B$19),
            --(INT('Data Sheet'!$A$19) &amp; "." &amp; RIGHT(BN450,3)),
            IF(AND((--(INT('Data Sheet'!$A$19) &amp; "." &amp; RIGHT(BN450,3))&gt;=--('Data Sheet'!$A$19)), (--(INT('Data Sheet'!$A$19) &amp; "." &amp; RIGHT(BN450,3))&lt;=--('Data Sheet'!$B$19))),
                --(INT('Data Sheet'!$A$19) &amp; "." &amp; RIGHT(BN450,3)),
                --(INT('Data Sheet'!$B$19) &amp; "." &amp; RIGHT(BN450,3))
            )
        ),
        "OK"
    )
)</f>
        <v>OK</v>
      </c>
      <c r="P450" s="23" t="str">
        <f>IF(BR450&lt;&gt;"",
    IF(INT('Data Sheet'!$A$19)=INT('Data Sheet'!$B$15),
        --(INT('Data Sheet'!$A$15) &amp; "." &amp; BR450),
        IF(AND((--(INT('Data Sheet'!$A$15) &amp; "." &amp; BR450)&gt;=--('Data Sheet'!$A$15)), (--(INT('Data Sheet'!$A$15) &amp; "." &amp; BR450)&lt;=--('Data Sheet'!$B$15))),
            --(INT('Data Sheet'!$A$15) &amp; "." &amp; BR450),
            --(INT('Data Sheet'!$B$15) &amp; "." &amp; BR450)
        )
    ),
    IF(BQ450&lt;&gt;"",
        IF(INT('Data Sheet'!$A$15)=INT('Data Sheet'!$B$15),
            --(INT('Data Sheet'!$A$15) &amp; "." &amp; LEFT(BQ450,3)),
            IF(AND((--(INT('Data Sheet'!$A$15) &amp; "." &amp; LEFT(BQ450,3))&gt;=--('Data Sheet'!$A$15)), (--(INT('Data Sheet'!$A$15) &amp; "." &amp; LEFT(BQ450,3))&lt;=--('Data Sheet'!$B$15))),
                --(INT('Data Sheet'!$A$15) &amp; "." &amp; LEFT(BQ450,3)),
                --(INT('Data Sheet'!$B$15) &amp; "." &amp; LEFT(BQ450,3))
            )
        ),
        "OK"
    )
)</f>
        <v>OK</v>
      </c>
      <c r="Q450" s="23" t="str">
        <f>IF(BS450&lt;&gt;"",
    IF(INT('Data Sheet'!$A$19)=INT('Data Sheet'!$B$15),
        --(INT('Data Sheet'!$A$15) &amp; "." &amp; BS450),
        IF(AND((--(INT('Data Sheet'!$A$15) &amp; "." &amp; BS450)&gt;=--('Data Sheet'!$A$15)), (--(INT('Data Sheet'!$A$15) &amp; "." &amp; BS450)&lt;=--('Data Sheet'!$B$15))),
            --(INT('Data Sheet'!$A$15) &amp; "." &amp; BS450),
            --(INT('Data Sheet'!$B$15) &amp; "." &amp; BS450)
        )
    ),
    IF(BQ450&lt;&gt;"",
        IF(INT('Data Sheet'!$A$15)=INT('Data Sheet'!$B$15),
            --(INT('Data Sheet'!$A$15) &amp; "." &amp; RIGHT(BQ450,3)),
            IF(AND((--(INT('Data Sheet'!$A$15) &amp; "." &amp; RIGHT(BQ450,3))&gt;=--('Data Sheet'!$A$15)), (--(INT('Data Sheet'!$A$15) &amp; "." &amp; RIGHT(BQ450,3))&lt;=--('Data Sheet'!$B$15))),
                --(INT('Data Sheet'!$A$15) &amp; "." &amp; RIGHT(BQ450,3)),
                --(INT('Data Sheet'!$B$15) &amp; "." &amp; RIGHT(BQ450,3))
            )
        ),
        "OK"
    )
)</f>
        <v>OK</v>
      </c>
      <c r="R450" s="19"/>
      <c r="S450" s="19"/>
      <c r="T450" s="19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1"/>
      <c r="AU450" s="21"/>
      <c r="AV450" s="21"/>
      <c r="AW450" s="22"/>
      <c r="AX450" s="99"/>
      <c r="AY450" s="20"/>
      <c r="AZ450" s="20"/>
      <c r="BA450" s="22"/>
      <c r="BB450">
        <v>442</v>
      </c>
      <c r="BC450" s="80"/>
      <c r="BD450" s="80"/>
      <c r="BE450" s="80"/>
      <c r="BF450" s="80"/>
      <c r="BG450" s="32" t="str">
        <f t="shared" si="70"/>
        <v/>
      </c>
      <c r="BH450" s="78">
        <f t="shared" si="68"/>
        <v>0</v>
      </c>
      <c r="BI450" s="2">
        <f t="shared" si="71"/>
        <v>0</v>
      </c>
      <c r="BJ450" s="2">
        <f t="shared" si="72"/>
        <v>0</v>
      </c>
      <c r="BK450" s="2">
        <f t="shared" si="69"/>
        <v>0</v>
      </c>
    </row>
    <row r="451" spans="2:63" ht="15" customHeight="1" x14ac:dyDescent="0.25">
      <c r="B451" s="14">
        <v>443</v>
      </c>
      <c r="C451" s="95" t="str">
        <f t="shared" si="73"/>
        <v/>
      </c>
      <c r="D451" s="15" t="str">
        <f t="shared" si="78"/>
        <v>OK</v>
      </c>
      <c r="E451" s="16" t="e">
        <f>VLOOKUP('Data Sheet'!$B$8,'Data Sheet'!$I$2:$J$9,2,FALSE)</f>
        <v>#N/A</v>
      </c>
      <c r="F451" s="16" t="str">
        <f t="shared" si="74"/>
        <v/>
      </c>
      <c r="G451" s="103">
        <f t="shared" si="75"/>
        <v>0</v>
      </c>
      <c r="H451" s="17" t="s">
        <v>26</v>
      </c>
      <c r="I451" s="17" t="s">
        <v>26</v>
      </c>
      <c r="J451" s="17" t="str">
        <f>IF('Data Sheet'!$B$9="NC-50","N/A","OK")</f>
        <v>OK</v>
      </c>
      <c r="K451" s="17" t="str">
        <f>IF('Data Sheet'!$B$9="NC-50","N/A","OK")</f>
        <v>OK</v>
      </c>
      <c r="L451" s="17" t="str">
        <f t="shared" si="76"/>
        <v>OK</v>
      </c>
      <c r="M451" s="17" t="str">
        <f t="shared" si="77"/>
        <v>OK</v>
      </c>
      <c r="N451" s="18" t="str">
        <f>IF(BO451&lt;&gt;"",
    IF(INT('Data Sheet'!$A$19)=INT('Data Sheet'!$B$19),
        --(INT('Data Sheet'!$A$19) &amp; "." &amp; BO451),
        IF(AND((--(INT('Data Sheet'!$A$19) &amp; "." &amp; BO451)&gt;=--('Data Sheet'!$A$19)), (--(INT('Data Sheet'!$A$19) &amp; "." &amp; BO451)&lt;=--('Data Sheet'!$B$19))),
            --(INT('Data Sheet'!$A$19) &amp; "." &amp; BO451),
            --(INT('Data Sheet'!$B$19) &amp; "." &amp; BO451)
        )
    ),
    IF(BN451&lt;&gt;"",
        IF(INT('Data Sheet'!$A$19)=INT('Data Sheet'!$B$19),
            --(INT('Data Sheet'!$A$19) &amp; "." &amp; LEFT(BN451,3)),
            IF(AND((--(INT('Data Sheet'!$A$19) &amp; "." &amp; LEFT(BN451,3))&gt;=--('Data Sheet'!$A$19)), (--(INT('Data Sheet'!$A$19) &amp; "." &amp; LEFT(BN451,3))&lt;=--('Data Sheet'!$B$19))),
                --(INT('Data Sheet'!$A$19) &amp; "." &amp; LEFT(BN451,3)),
                --(INT('Data Sheet'!$B$19) &amp; "." &amp; LEFT(BN451,3))
            )
        ),
        "OK"
    )
)</f>
        <v>OK</v>
      </c>
      <c r="O451" s="23" t="str">
        <f>IF(BP451&lt;&gt;"",
    IF(INT('Data Sheet'!$A$19)=INT('Data Sheet'!$B$19),
        --(INT('Data Sheet'!$A$19) &amp; "." &amp; BP451),
        IF(AND((--(INT('Data Sheet'!$A$19) &amp; "." &amp; BP451)&gt;=--('Data Sheet'!$A$19)), (--(INT('Data Sheet'!$A$19) &amp; "." &amp; BP451)&lt;=--('Data Sheet'!$B$19))),
            --(INT('Data Sheet'!$A$19) &amp; "." &amp; BP451),
            --(INT('Data Sheet'!$B$19) &amp; "." &amp; BP451)
        )
    ),
    IF(BN451&lt;&gt;"",
        IF(INT('Data Sheet'!$A$19)=INT('Data Sheet'!$B$19),
            --(INT('Data Sheet'!$A$19) &amp; "." &amp; RIGHT(BN451,3)),
            IF(AND((--(INT('Data Sheet'!$A$19) &amp; "." &amp; RIGHT(BN451,3))&gt;=--('Data Sheet'!$A$19)), (--(INT('Data Sheet'!$A$19) &amp; "." &amp; RIGHT(BN451,3))&lt;=--('Data Sheet'!$B$19))),
                --(INT('Data Sheet'!$A$19) &amp; "." &amp; RIGHT(BN451,3)),
                --(INT('Data Sheet'!$B$19) &amp; "." &amp; RIGHT(BN451,3))
            )
        ),
        "OK"
    )
)</f>
        <v>OK</v>
      </c>
      <c r="P451" s="23" t="str">
        <f>IF(BR451&lt;&gt;"",
    IF(INT('Data Sheet'!$A$19)=INT('Data Sheet'!$B$15),
        --(INT('Data Sheet'!$A$15) &amp; "." &amp; BR451),
        IF(AND((--(INT('Data Sheet'!$A$15) &amp; "." &amp; BR451)&gt;=--('Data Sheet'!$A$15)), (--(INT('Data Sheet'!$A$15) &amp; "." &amp; BR451)&lt;=--('Data Sheet'!$B$15))),
            --(INT('Data Sheet'!$A$15) &amp; "." &amp; BR451),
            --(INT('Data Sheet'!$B$15) &amp; "." &amp; BR451)
        )
    ),
    IF(BQ451&lt;&gt;"",
        IF(INT('Data Sheet'!$A$15)=INT('Data Sheet'!$B$15),
            --(INT('Data Sheet'!$A$15) &amp; "." &amp; LEFT(BQ451,3)),
            IF(AND((--(INT('Data Sheet'!$A$15) &amp; "." &amp; LEFT(BQ451,3))&gt;=--('Data Sheet'!$A$15)), (--(INT('Data Sheet'!$A$15) &amp; "." &amp; LEFT(BQ451,3))&lt;=--('Data Sheet'!$B$15))),
                --(INT('Data Sheet'!$A$15) &amp; "." &amp; LEFT(BQ451,3)),
                --(INT('Data Sheet'!$B$15) &amp; "." &amp; LEFT(BQ451,3))
            )
        ),
        "OK"
    )
)</f>
        <v>OK</v>
      </c>
      <c r="Q451" s="23" t="str">
        <f>IF(BS451&lt;&gt;"",
    IF(INT('Data Sheet'!$A$19)=INT('Data Sheet'!$B$15),
        --(INT('Data Sheet'!$A$15) &amp; "." &amp; BS451),
        IF(AND((--(INT('Data Sheet'!$A$15) &amp; "." &amp; BS451)&gt;=--('Data Sheet'!$A$15)), (--(INT('Data Sheet'!$A$15) &amp; "." &amp; BS451)&lt;=--('Data Sheet'!$B$15))),
            --(INT('Data Sheet'!$A$15) &amp; "." &amp; BS451),
            --(INT('Data Sheet'!$B$15) &amp; "." &amp; BS451)
        )
    ),
    IF(BQ451&lt;&gt;"",
        IF(INT('Data Sheet'!$A$15)=INT('Data Sheet'!$B$15),
            --(INT('Data Sheet'!$A$15) &amp; "." &amp; RIGHT(BQ451,3)),
            IF(AND((--(INT('Data Sheet'!$A$15) &amp; "." &amp; RIGHT(BQ451,3))&gt;=--('Data Sheet'!$A$15)), (--(INT('Data Sheet'!$A$15) &amp; "." &amp; RIGHT(BQ451,3))&lt;=--('Data Sheet'!$B$15))),
                --(INT('Data Sheet'!$A$15) &amp; "." &amp; RIGHT(BQ451,3)),
                --(INT('Data Sheet'!$B$15) &amp; "." &amp; RIGHT(BQ451,3))
            )
        ),
        "OK"
    )
)</f>
        <v>OK</v>
      </c>
      <c r="R451" s="19"/>
      <c r="S451" s="19"/>
      <c r="T451" s="19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1"/>
      <c r="AU451" s="21"/>
      <c r="AV451" s="21"/>
      <c r="AW451" s="22"/>
      <c r="AX451" s="99"/>
      <c r="AY451" s="20"/>
      <c r="AZ451" s="20"/>
      <c r="BA451" s="22"/>
      <c r="BB451">
        <v>443</v>
      </c>
      <c r="BC451" s="80"/>
      <c r="BD451" s="80"/>
      <c r="BE451" s="80"/>
      <c r="BF451" s="80"/>
      <c r="BG451" s="32" t="str">
        <f t="shared" si="70"/>
        <v/>
      </c>
      <c r="BH451" s="78">
        <f t="shared" si="68"/>
        <v>0</v>
      </c>
      <c r="BI451" s="2">
        <f t="shared" si="71"/>
        <v>0</v>
      </c>
      <c r="BJ451" s="2">
        <f t="shared" si="72"/>
        <v>0</v>
      </c>
      <c r="BK451" s="2">
        <f t="shared" si="69"/>
        <v>0</v>
      </c>
    </row>
    <row r="452" spans="2:63" ht="15" customHeight="1" x14ac:dyDescent="0.25">
      <c r="B452" s="14">
        <v>444</v>
      </c>
      <c r="C452" s="95" t="str">
        <f t="shared" si="73"/>
        <v/>
      </c>
      <c r="D452" s="15" t="str">
        <f t="shared" si="78"/>
        <v>OK</v>
      </c>
      <c r="E452" s="16" t="e">
        <f>VLOOKUP('Data Sheet'!$B$8,'Data Sheet'!$I$2:$J$9,2,FALSE)</f>
        <v>#N/A</v>
      </c>
      <c r="F452" s="16" t="str">
        <f t="shared" si="74"/>
        <v/>
      </c>
      <c r="G452" s="103">
        <f t="shared" si="75"/>
        <v>0</v>
      </c>
      <c r="H452" s="17" t="s">
        <v>26</v>
      </c>
      <c r="I452" s="17" t="s">
        <v>26</v>
      </c>
      <c r="J452" s="17" t="str">
        <f>IF('Data Sheet'!$B$9="NC-50","N/A","OK")</f>
        <v>OK</v>
      </c>
      <c r="K452" s="17" t="str">
        <f>IF('Data Sheet'!$B$9="NC-50","N/A","OK")</f>
        <v>OK</v>
      </c>
      <c r="L452" s="17" t="str">
        <f t="shared" si="76"/>
        <v>OK</v>
      </c>
      <c r="M452" s="17" t="str">
        <f t="shared" si="77"/>
        <v>OK</v>
      </c>
      <c r="N452" s="18" t="str">
        <f>IF(BO452&lt;&gt;"",
    IF(INT('Data Sheet'!$A$19)=INT('Data Sheet'!$B$19),
        --(INT('Data Sheet'!$A$19) &amp; "." &amp; BO452),
        IF(AND((--(INT('Data Sheet'!$A$19) &amp; "." &amp; BO452)&gt;=--('Data Sheet'!$A$19)), (--(INT('Data Sheet'!$A$19) &amp; "." &amp; BO452)&lt;=--('Data Sheet'!$B$19))),
            --(INT('Data Sheet'!$A$19) &amp; "." &amp; BO452),
            --(INT('Data Sheet'!$B$19) &amp; "." &amp; BO452)
        )
    ),
    IF(BN452&lt;&gt;"",
        IF(INT('Data Sheet'!$A$19)=INT('Data Sheet'!$B$19),
            --(INT('Data Sheet'!$A$19) &amp; "." &amp; LEFT(BN452,3)),
            IF(AND((--(INT('Data Sheet'!$A$19) &amp; "." &amp; LEFT(BN452,3))&gt;=--('Data Sheet'!$A$19)), (--(INT('Data Sheet'!$A$19) &amp; "." &amp; LEFT(BN452,3))&lt;=--('Data Sheet'!$B$19))),
                --(INT('Data Sheet'!$A$19) &amp; "." &amp; LEFT(BN452,3)),
                --(INT('Data Sheet'!$B$19) &amp; "." &amp; LEFT(BN452,3))
            )
        ),
        "OK"
    )
)</f>
        <v>OK</v>
      </c>
      <c r="O452" s="23" t="str">
        <f>IF(BP452&lt;&gt;"",
    IF(INT('Data Sheet'!$A$19)=INT('Data Sheet'!$B$19),
        --(INT('Data Sheet'!$A$19) &amp; "." &amp; BP452),
        IF(AND((--(INT('Data Sheet'!$A$19) &amp; "." &amp; BP452)&gt;=--('Data Sheet'!$A$19)), (--(INT('Data Sheet'!$A$19) &amp; "." &amp; BP452)&lt;=--('Data Sheet'!$B$19))),
            --(INT('Data Sheet'!$A$19) &amp; "." &amp; BP452),
            --(INT('Data Sheet'!$B$19) &amp; "." &amp; BP452)
        )
    ),
    IF(BN452&lt;&gt;"",
        IF(INT('Data Sheet'!$A$19)=INT('Data Sheet'!$B$19),
            --(INT('Data Sheet'!$A$19) &amp; "." &amp; RIGHT(BN452,3)),
            IF(AND((--(INT('Data Sheet'!$A$19) &amp; "." &amp; RIGHT(BN452,3))&gt;=--('Data Sheet'!$A$19)), (--(INT('Data Sheet'!$A$19) &amp; "." &amp; RIGHT(BN452,3))&lt;=--('Data Sheet'!$B$19))),
                --(INT('Data Sheet'!$A$19) &amp; "." &amp; RIGHT(BN452,3)),
                --(INT('Data Sheet'!$B$19) &amp; "." &amp; RIGHT(BN452,3))
            )
        ),
        "OK"
    )
)</f>
        <v>OK</v>
      </c>
      <c r="P452" s="23" t="str">
        <f>IF(BR452&lt;&gt;"",
    IF(INT('Data Sheet'!$A$19)=INT('Data Sheet'!$B$15),
        --(INT('Data Sheet'!$A$15) &amp; "." &amp; BR452),
        IF(AND((--(INT('Data Sheet'!$A$15) &amp; "." &amp; BR452)&gt;=--('Data Sheet'!$A$15)), (--(INT('Data Sheet'!$A$15) &amp; "." &amp; BR452)&lt;=--('Data Sheet'!$B$15))),
            --(INT('Data Sheet'!$A$15) &amp; "." &amp; BR452),
            --(INT('Data Sheet'!$B$15) &amp; "." &amp; BR452)
        )
    ),
    IF(BQ452&lt;&gt;"",
        IF(INT('Data Sheet'!$A$15)=INT('Data Sheet'!$B$15),
            --(INT('Data Sheet'!$A$15) &amp; "." &amp; LEFT(BQ452,3)),
            IF(AND((--(INT('Data Sheet'!$A$15) &amp; "." &amp; LEFT(BQ452,3))&gt;=--('Data Sheet'!$A$15)), (--(INT('Data Sheet'!$A$15) &amp; "." &amp; LEFT(BQ452,3))&lt;=--('Data Sheet'!$B$15))),
                --(INT('Data Sheet'!$A$15) &amp; "." &amp; LEFT(BQ452,3)),
                --(INT('Data Sheet'!$B$15) &amp; "." &amp; LEFT(BQ452,3))
            )
        ),
        "OK"
    )
)</f>
        <v>OK</v>
      </c>
      <c r="Q452" s="23" t="str">
        <f>IF(BS452&lt;&gt;"",
    IF(INT('Data Sheet'!$A$19)=INT('Data Sheet'!$B$15),
        --(INT('Data Sheet'!$A$15) &amp; "." &amp; BS452),
        IF(AND((--(INT('Data Sheet'!$A$15) &amp; "." &amp; BS452)&gt;=--('Data Sheet'!$A$15)), (--(INT('Data Sheet'!$A$15) &amp; "." &amp; BS452)&lt;=--('Data Sheet'!$B$15))),
            --(INT('Data Sheet'!$A$15) &amp; "." &amp; BS452),
            --(INT('Data Sheet'!$B$15) &amp; "." &amp; BS452)
        )
    ),
    IF(BQ452&lt;&gt;"",
        IF(INT('Data Sheet'!$A$15)=INT('Data Sheet'!$B$15),
            --(INT('Data Sheet'!$A$15) &amp; "." &amp; RIGHT(BQ452,3)),
            IF(AND((--(INT('Data Sheet'!$A$15) &amp; "." &amp; RIGHT(BQ452,3))&gt;=--('Data Sheet'!$A$15)), (--(INT('Data Sheet'!$A$15) &amp; "." &amp; RIGHT(BQ452,3))&lt;=--('Data Sheet'!$B$15))),
                --(INT('Data Sheet'!$A$15) &amp; "." &amp; RIGHT(BQ452,3)),
                --(INT('Data Sheet'!$B$15) &amp; "." &amp; RIGHT(BQ452,3))
            )
        ),
        "OK"
    )
)</f>
        <v>OK</v>
      </c>
      <c r="R452" s="19"/>
      <c r="S452" s="19"/>
      <c r="T452" s="19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1"/>
      <c r="AU452" s="21"/>
      <c r="AV452" s="21"/>
      <c r="AW452" s="22"/>
      <c r="AX452" s="99"/>
      <c r="AY452" s="20"/>
      <c r="AZ452" s="20"/>
      <c r="BA452" s="22"/>
      <c r="BB452">
        <v>444</v>
      </c>
      <c r="BC452" s="80"/>
      <c r="BD452" s="80"/>
      <c r="BE452" s="80"/>
      <c r="BF452" s="80"/>
      <c r="BG452" s="32" t="str">
        <f t="shared" si="70"/>
        <v/>
      </c>
      <c r="BH452" s="78">
        <f t="shared" si="68"/>
        <v>0</v>
      </c>
      <c r="BI452" s="2">
        <f t="shared" si="71"/>
        <v>0</v>
      </c>
      <c r="BJ452" s="2">
        <f t="shared" si="72"/>
        <v>0</v>
      </c>
      <c r="BK452" s="2">
        <f t="shared" si="69"/>
        <v>0</v>
      </c>
    </row>
    <row r="453" spans="2:63" ht="15" customHeight="1" x14ac:dyDescent="0.25">
      <c r="B453" s="14">
        <v>445</v>
      </c>
      <c r="C453" s="95" t="str">
        <f t="shared" si="73"/>
        <v/>
      </c>
      <c r="D453" s="15" t="str">
        <f t="shared" si="78"/>
        <v>OK</v>
      </c>
      <c r="E453" s="16" t="e">
        <f>VLOOKUP('Data Sheet'!$B$8,'Data Sheet'!$I$2:$J$9,2,FALSE)</f>
        <v>#N/A</v>
      </c>
      <c r="F453" s="16" t="str">
        <f t="shared" si="74"/>
        <v/>
      </c>
      <c r="G453" s="103">
        <f t="shared" si="75"/>
        <v>0</v>
      </c>
      <c r="H453" s="17" t="s">
        <v>26</v>
      </c>
      <c r="I453" s="17" t="s">
        <v>26</v>
      </c>
      <c r="J453" s="17" t="str">
        <f>IF('Data Sheet'!$B$9="NC-50","N/A","OK")</f>
        <v>OK</v>
      </c>
      <c r="K453" s="17" t="str">
        <f>IF('Data Sheet'!$B$9="NC-50","N/A","OK")</f>
        <v>OK</v>
      </c>
      <c r="L453" s="17" t="str">
        <f t="shared" si="76"/>
        <v>OK</v>
      </c>
      <c r="M453" s="17" t="str">
        <f t="shared" si="77"/>
        <v>OK</v>
      </c>
      <c r="N453" s="18" t="str">
        <f>IF(BO453&lt;&gt;"",
    IF(INT('Data Sheet'!$A$19)=INT('Data Sheet'!$B$19),
        --(INT('Data Sheet'!$A$19) &amp; "." &amp; BO453),
        IF(AND((--(INT('Data Sheet'!$A$19) &amp; "." &amp; BO453)&gt;=--('Data Sheet'!$A$19)), (--(INT('Data Sheet'!$A$19) &amp; "." &amp; BO453)&lt;=--('Data Sheet'!$B$19))),
            --(INT('Data Sheet'!$A$19) &amp; "." &amp; BO453),
            --(INT('Data Sheet'!$B$19) &amp; "." &amp; BO453)
        )
    ),
    IF(BN453&lt;&gt;"",
        IF(INT('Data Sheet'!$A$19)=INT('Data Sheet'!$B$19),
            --(INT('Data Sheet'!$A$19) &amp; "." &amp; LEFT(BN453,3)),
            IF(AND((--(INT('Data Sheet'!$A$19) &amp; "." &amp; LEFT(BN453,3))&gt;=--('Data Sheet'!$A$19)), (--(INT('Data Sheet'!$A$19) &amp; "." &amp; LEFT(BN453,3))&lt;=--('Data Sheet'!$B$19))),
                --(INT('Data Sheet'!$A$19) &amp; "." &amp; LEFT(BN453,3)),
                --(INT('Data Sheet'!$B$19) &amp; "." &amp; LEFT(BN453,3))
            )
        ),
        "OK"
    )
)</f>
        <v>OK</v>
      </c>
      <c r="O453" s="23" t="str">
        <f>IF(BP453&lt;&gt;"",
    IF(INT('Data Sheet'!$A$19)=INT('Data Sheet'!$B$19),
        --(INT('Data Sheet'!$A$19) &amp; "." &amp; BP453),
        IF(AND((--(INT('Data Sheet'!$A$19) &amp; "." &amp; BP453)&gt;=--('Data Sheet'!$A$19)), (--(INT('Data Sheet'!$A$19) &amp; "." &amp; BP453)&lt;=--('Data Sheet'!$B$19))),
            --(INT('Data Sheet'!$A$19) &amp; "." &amp; BP453),
            --(INT('Data Sheet'!$B$19) &amp; "." &amp; BP453)
        )
    ),
    IF(BN453&lt;&gt;"",
        IF(INT('Data Sheet'!$A$19)=INT('Data Sheet'!$B$19),
            --(INT('Data Sheet'!$A$19) &amp; "." &amp; RIGHT(BN453,3)),
            IF(AND((--(INT('Data Sheet'!$A$19) &amp; "." &amp; RIGHT(BN453,3))&gt;=--('Data Sheet'!$A$19)), (--(INT('Data Sheet'!$A$19) &amp; "." &amp; RIGHT(BN453,3))&lt;=--('Data Sheet'!$B$19))),
                --(INT('Data Sheet'!$A$19) &amp; "." &amp; RIGHT(BN453,3)),
                --(INT('Data Sheet'!$B$19) &amp; "." &amp; RIGHT(BN453,3))
            )
        ),
        "OK"
    )
)</f>
        <v>OK</v>
      </c>
      <c r="P453" s="23" t="str">
        <f>IF(BR453&lt;&gt;"",
    IF(INT('Data Sheet'!$A$19)=INT('Data Sheet'!$B$15),
        --(INT('Data Sheet'!$A$15) &amp; "." &amp; BR453),
        IF(AND((--(INT('Data Sheet'!$A$15) &amp; "." &amp; BR453)&gt;=--('Data Sheet'!$A$15)), (--(INT('Data Sheet'!$A$15) &amp; "." &amp; BR453)&lt;=--('Data Sheet'!$B$15))),
            --(INT('Data Sheet'!$A$15) &amp; "." &amp; BR453),
            --(INT('Data Sheet'!$B$15) &amp; "." &amp; BR453)
        )
    ),
    IF(BQ453&lt;&gt;"",
        IF(INT('Data Sheet'!$A$15)=INT('Data Sheet'!$B$15),
            --(INT('Data Sheet'!$A$15) &amp; "." &amp; LEFT(BQ453,3)),
            IF(AND((--(INT('Data Sheet'!$A$15) &amp; "." &amp; LEFT(BQ453,3))&gt;=--('Data Sheet'!$A$15)), (--(INT('Data Sheet'!$A$15) &amp; "." &amp; LEFT(BQ453,3))&lt;=--('Data Sheet'!$B$15))),
                --(INT('Data Sheet'!$A$15) &amp; "." &amp; LEFT(BQ453,3)),
                --(INT('Data Sheet'!$B$15) &amp; "." &amp; LEFT(BQ453,3))
            )
        ),
        "OK"
    )
)</f>
        <v>OK</v>
      </c>
      <c r="Q453" s="23" t="str">
        <f>IF(BS453&lt;&gt;"",
    IF(INT('Data Sheet'!$A$19)=INT('Data Sheet'!$B$15),
        --(INT('Data Sheet'!$A$15) &amp; "." &amp; BS453),
        IF(AND((--(INT('Data Sheet'!$A$15) &amp; "." &amp; BS453)&gt;=--('Data Sheet'!$A$15)), (--(INT('Data Sheet'!$A$15) &amp; "." &amp; BS453)&lt;=--('Data Sheet'!$B$15))),
            --(INT('Data Sheet'!$A$15) &amp; "." &amp; BS453),
            --(INT('Data Sheet'!$B$15) &amp; "." &amp; BS453)
        )
    ),
    IF(BQ453&lt;&gt;"",
        IF(INT('Data Sheet'!$A$15)=INT('Data Sheet'!$B$15),
            --(INT('Data Sheet'!$A$15) &amp; "." &amp; RIGHT(BQ453,3)),
            IF(AND((--(INT('Data Sheet'!$A$15) &amp; "." &amp; RIGHT(BQ453,3))&gt;=--('Data Sheet'!$A$15)), (--(INT('Data Sheet'!$A$15) &amp; "." &amp; RIGHT(BQ453,3))&lt;=--('Data Sheet'!$B$15))),
                --(INT('Data Sheet'!$A$15) &amp; "." &amp; RIGHT(BQ453,3)),
                --(INT('Data Sheet'!$B$15) &amp; "." &amp; RIGHT(BQ453,3))
            )
        ),
        "OK"
    )
)</f>
        <v>OK</v>
      </c>
      <c r="R453" s="19"/>
      <c r="S453" s="19"/>
      <c r="T453" s="19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1"/>
      <c r="AU453" s="21"/>
      <c r="AV453" s="21"/>
      <c r="AW453" s="22"/>
      <c r="AX453" s="99"/>
      <c r="AY453" s="20"/>
      <c r="AZ453" s="20"/>
      <c r="BA453" s="22"/>
      <c r="BB453">
        <v>445</v>
      </c>
      <c r="BC453" s="80"/>
      <c r="BD453" s="80"/>
      <c r="BE453" s="80"/>
      <c r="BF453" s="80"/>
      <c r="BG453" s="32" t="str">
        <f t="shared" si="70"/>
        <v/>
      </c>
      <c r="BH453" s="78">
        <f t="shared" si="68"/>
        <v>0</v>
      </c>
      <c r="BI453" s="2">
        <f t="shared" si="71"/>
        <v>0</v>
      </c>
      <c r="BJ453" s="2">
        <f t="shared" si="72"/>
        <v>0</v>
      </c>
      <c r="BK453" s="2">
        <f t="shared" si="69"/>
        <v>0</v>
      </c>
    </row>
    <row r="454" spans="2:63" ht="15" customHeight="1" x14ac:dyDescent="0.25">
      <c r="B454" s="14">
        <v>446</v>
      </c>
      <c r="C454" s="95" t="str">
        <f t="shared" si="73"/>
        <v/>
      </c>
      <c r="D454" s="15" t="str">
        <f t="shared" si="78"/>
        <v>OK</v>
      </c>
      <c r="E454" s="16" t="e">
        <f>VLOOKUP('Data Sheet'!$B$8,'Data Sheet'!$I$2:$J$9,2,FALSE)</f>
        <v>#N/A</v>
      </c>
      <c r="F454" s="16" t="str">
        <f t="shared" si="74"/>
        <v/>
      </c>
      <c r="G454" s="103">
        <f t="shared" si="75"/>
        <v>0</v>
      </c>
      <c r="H454" s="17" t="s">
        <v>26</v>
      </c>
      <c r="I454" s="17" t="s">
        <v>26</v>
      </c>
      <c r="J454" s="17" t="str">
        <f>IF('Data Sheet'!$B$9="NC-50","N/A","OK")</f>
        <v>OK</v>
      </c>
      <c r="K454" s="17" t="str">
        <f>IF('Data Sheet'!$B$9="NC-50","N/A","OK")</f>
        <v>OK</v>
      </c>
      <c r="L454" s="17" t="str">
        <f t="shared" si="76"/>
        <v>OK</v>
      </c>
      <c r="M454" s="17" t="str">
        <f t="shared" si="77"/>
        <v>OK</v>
      </c>
      <c r="N454" s="18" t="str">
        <f>IF(BO454&lt;&gt;"",
    IF(INT('Data Sheet'!$A$19)=INT('Data Sheet'!$B$19),
        --(INT('Data Sheet'!$A$19) &amp; "." &amp; BO454),
        IF(AND((--(INT('Data Sheet'!$A$19) &amp; "." &amp; BO454)&gt;=--('Data Sheet'!$A$19)), (--(INT('Data Sheet'!$A$19) &amp; "." &amp; BO454)&lt;=--('Data Sheet'!$B$19))),
            --(INT('Data Sheet'!$A$19) &amp; "." &amp; BO454),
            --(INT('Data Sheet'!$B$19) &amp; "." &amp; BO454)
        )
    ),
    IF(BN454&lt;&gt;"",
        IF(INT('Data Sheet'!$A$19)=INT('Data Sheet'!$B$19),
            --(INT('Data Sheet'!$A$19) &amp; "." &amp; LEFT(BN454,3)),
            IF(AND((--(INT('Data Sheet'!$A$19) &amp; "." &amp; LEFT(BN454,3))&gt;=--('Data Sheet'!$A$19)), (--(INT('Data Sheet'!$A$19) &amp; "." &amp; LEFT(BN454,3))&lt;=--('Data Sheet'!$B$19))),
                --(INT('Data Sheet'!$A$19) &amp; "." &amp; LEFT(BN454,3)),
                --(INT('Data Sheet'!$B$19) &amp; "." &amp; LEFT(BN454,3))
            )
        ),
        "OK"
    )
)</f>
        <v>OK</v>
      </c>
      <c r="O454" s="23" t="str">
        <f>IF(BP454&lt;&gt;"",
    IF(INT('Data Sheet'!$A$19)=INT('Data Sheet'!$B$19),
        --(INT('Data Sheet'!$A$19) &amp; "." &amp; BP454),
        IF(AND((--(INT('Data Sheet'!$A$19) &amp; "." &amp; BP454)&gt;=--('Data Sheet'!$A$19)), (--(INT('Data Sheet'!$A$19) &amp; "." &amp; BP454)&lt;=--('Data Sheet'!$B$19))),
            --(INT('Data Sheet'!$A$19) &amp; "." &amp; BP454),
            --(INT('Data Sheet'!$B$19) &amp; "." &amp; BP454)
        )
    ),
    IF(BN454&lt;&gt;"",
        IF(INT('Data Sheet'!$A$19)=INT('Data Sheet'!$B$19),
            --(INT('Data Sheet'!$A$19) &amp; "." &amp; RIGHT(BN454,3)),
            IF(AND((--(INT('Data Sheet'!$A$19) &amp; "." &amp; RIGHT(BN454,3))&gt;=--('Data Sheet'!$A$19)), (--(INT('Data Sheet'!$A$19) &amp; "." &amp; RIGHT(BN454,3))&lt;=--('Data Sheet'!$B$19))),
                --(INT('Data Sheet'!$A$19) &amp; "." &amp; RIGHT(BN454,3)),
                --(INT('Data Sheet'!$B$19) &amp; "." &amp; RIGHT(BN454,3))
            )
        ),
        "OK"
    )
)</f>
        <v>OK</v>
      </c>
      <c r="P454" s="23" t="str">
        <f>IF(BR454&lt;&gt;"",
    IF(INT('Data Sheet'!$A$19)=INT('Data Sheet'!$B$15),
        --(INT('Data Sheet'!$A$15) &amp; "." &amp; BR454),
        IF(AND((--(INT('Data Sheet'!$A$15) &amp; "." &amp; BR454)&gt;=--('Data Sheet'!$A$15)), (--(INT('Data Sheet'!$A$15) &amp; "." &amp; BR454)&lt;=--('Data Sheet'!$B$15))),
            --(INT('Data Sheet'!$A$15) &amp; "." &amp; BR454),
            --(INT('Data Sheet'!$B$15) &amp; "." &amp; BR454)
        )
    ),
    IF(BQ454&lt;&gt;"",
        IF(INT('Data Sheet'!$A$15)=INT('Data Sheet'!$B$15),
            --(INT('Data Sheet'!$A$15) &amp; "." &amp; LEFT(BQ454,3)),
            IF(AND((--(INT('Data Sheet'!$A$15) &amp; "." &amp; LEFT(BQ454,3))&gt;=--('Data Sheet'!$A$15)), (--(INT('Data Sheet'!$A$15) &amp; "." &amp; LEFT(BQ454,3))&lt;=--('Data Sheet'!$B$15))),
                --(INT('Data Sheet'!$A$15) &amp; "." &amp; LEFT(BQ454,3)),
                --(INT('Data Sheet'!$B$15) &amp; "." &amp; LEFT(BQ454,3))
            )
        ),
        "OK"
    )
)</f>
        <v>OK</v>
      </c>
      <c r="Q454" s="23" t="str">
        <f>IF(BS454&lt;&gt;"",
    IF(INT('Data Sheet'!$A$19)=INT('Data Sheet'!$B$15),
        --(INT('Data Sheet'!$A$15) &amp; "." &amp; BS454),
        IF(AND((--(INT('Data Sheet'!$A$15) &amp; "." &amp; BS454)&gt;=--('Data Sheet'!$A$15)), (--(INT('Data Sheet'!$A$15) &amp; "." &amp; BS454)&lt;=--('Data Sheet'!$B$15))),
            --(INT('Data Sheet'!$A$15) &amp; "." &amp; BS454),
            --(INT('Data Sheet'!$B$15) &amp; "." &amp; BS454)
        )
    ),
    IF(BQ454&lt;&gt;"",
        IF(INT('Data Sheet'!$A$15)=INT('Data Sheet'!$B$15),
            --(INT('Data Sheet'!$A$15) &amp; "." &amp; RIGHT(BQ454,3)),
            IF(AND((--(INT('Data Sheet'!$A$15) &amp; "." &amp; RIGHT(BQ454,3))&gt;=--('Data Sheet'!$A$15)), (--(INT('Data Sheet'!$A$15) &amp; "." &amp; RIGHT(BQ454,3))&lt;=--('Data Sheet'!$B$15))),
                --(INT('Data Sheet'!$A$15) &amp; "." &amp; RIGHT(BQ454,3)),
                --(INT('Data Sheet'!$B$15) &amp; "." &amp; RIGHT(BQ454,3))
            )
        ),
        "OK"
    )
)</f>
        <v>OK</v>
      </c>
      <c r="R454" s="19"/>
      <c r="S454" s="19"/>
      <c r="T454" s="19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1"/>
      <c r="AU454" s="21"/>
      <c r="AV454" s="21"/>
      <c r="AW454" s="22"/>
      <c r="AX454" s="99"/>
      <c r="AY454" s="20"/>
      <c r="AZ454" s="20"/>
      <c r="BA454" s="22"/>
      <c r="BB454">
        <v>446</v>
      </c>
      <c r="BC454" s="80"/>
      <c r="BD454" s="80"/>
      <c r="BE454" s="80"/>
      <c r="BF454" s="80"/>
      <c r="BG454" s="32" t="str">
        <f t="shared" si="70"/>
        <v/>
      </c>
      <c r="BH454" s="78">
        <f t="shared" si="68"/>
        <v>0</v>
      </c>
      <c r="BI454" s="2">
        <f t="shared" si="71"/>
        <v>0</v>
      </c>
      <c r="BJ454" s="2">
        <f t="shared" si="72"/>
        <v>0</v>
      </c>
      <c r="BK454" s="2">
        <f t="shared" si="69"/>
        <v>0</v>
      </c>
    </row>
    <row r="455" spans="2:63" ht="15" customHeight="1" x14ac:dyDescent="0.25">
      <c r="B455" s="14">
        <v>447</v>
      </c>
      <c r="C455" s="95" t="str">
        <f t="shared" si="73"/>
        <v/>
      </c>
      <c r="D455" s="15" t="str">
        <f t="shared" si="78"/>
        <v>OK</v>
      </c>
      <c r="E455" s="16" t="e">
        <f>VLOOKUP('Data Sheet'!$B$8,'Data Sheet'!$I$2:$J$9,2,FALSE)</f>
        <v>#N/A</v>
      </c>
      <c r="F455" s="16" t="str">
        <f t="shared" si="74"/>
        <v/>
      </c>
      <c r="G455" s="103">
        <f t="shared" si="75"/>
        <v>0</v>
      </c>
      <c r="H455" s="17" t="s">
        <v>26</v>
      </c>
      <c r="I455" s="17" t="s">
        <v>26</v>
      </c>
      <c r="J455" s="17" t="str">
        <f>IF('Data Sheet'!$B$9="NC-50","N/A","OK")</f>
        <v>OK</v>
      </c>
      <c r="K455" s="17" t="str">
        <f>IF('Data Sheet'!$B$9="NC-50","N/A","OK")</f>
        <v>OK</v>
      </c>
      <c r="L455" s="17" t="str">
        <f t="shared" si="76"/>
        <v>OK</v>
      </c>
      <c r="M455" s="17" t="str">
        <f t="shared" si="77"/>
        <v>OK</v>
      </c>
      <c r="N455" s="18" t="str">
        <f>IF(BO455&lt;&gt;"",
    IF(INT('Data Sheet'!$A$19)=INT('Data Sheet'!$B$19),
        --(INT('Data Sheet'!$A$19) &amp; "." &amp; BO455),
        IF(AND((--(INT('Data Sheet'!$A$19) &amp; "." &amp; BO455)&gt;=--('Data Sheet'!$A$19)), (--(INT('Data Sheet'!$A$19) &amp; "." &amp; BO455)&lt;=--('Data Sheet'!$B$19))),
            --(INT('Data Sheet'!$A$19) &amp; "." &amp; BO455),
            --(INT('Data Sheet'!$B$19) &amp; "." &amp; BO455)
        )
    ),
    IF(BN455&lt;&gt;"",
        IF(INT('Data Sheet'!$A$19)=INT('Data Sheet'!$B$19),
            --(INT('Data Sheet'!$A$19) &amp; "." &amp; LEFT(BN455,3)),
            IF(AND((--(INT('Data Sheet'!$A$19) &amp; "." &amp; LEFT(BN455,3))&gt;=--('Data Sheet'!$A$19)), (--(INT('Data Sheet'!$A$19) &amp; "." &amp; LEFT(BN455,3))&lt;=--('Data Sheet'!$B$19))),
                --(INT('Data Sheet'!$A$19) &amp; "." &amp; LEFT(BN455,3)),
                --(INT('Data Sheet'!$B$19) &amp; "." &amp; LEFT(BN455,3))
            )
        ),
        "OK"
    )
)</f>
        <v>OK</v>
      </c>
      <c r="O455" s="23" t="str">
        <f>IF(BP455&lt;&gt;"",
    IF(INT('Data Sheet'!$A$19)=INT('Data Sheet'!$B$19),
        --(INT('Data Sheet'!$A$19) &amp; "." &amp; BP455),
        IF(AND((--(INT('Data Sheet'!$A$19) &amp; "." &amp; BP455)&gt;=--('Data Sheet'!$A$19)), (--(INT('Data Sheet'!$A$19) &amp; "." &amp; BP455)&lt;=--('Data Sheet'!$B$19))),
            --(INT('Data Sheet'!$A$19) &amp; "." &amp; BP455),
            --(INT('Data Sheet'!$B$19) &amp; "." &amp; BP455)
        )
    ),
    IF(BN455&lt;&gt;"",
        IF(INT('Data Sheet'!$A$19)=INT('Data Sheet'!$B$19),
            --(INT('Data Sheet'!$A$19) &amp; "." &amp; RIGHT(BN455,3)),
            IF(AND((--(INT('Data Sheet'!$A$19) &amp; "." &amp; RIGHT(BN455,3))&gt;=--('Data Sheet'!$A$19)), (--(INT('Data Sheet'!$A$19) &amp; "." &amp; RIGHT(BN455,3))&lt;=--('Data Sheet'!$B$19))),
                --(INT('Data Sheet'!$A$19) &amp; "." &amp; RIGHT(BN455,3)),
                --(INT('Data Sheet'!$B$19) &amp; "." &amp; RIGHT(BN455,3))
            )
        ),
        "OK"
    )
)</f>
        <v>OK</v>
      </c>
      <c r="P455" s="23" t="str">
        <f>IF(BR455&lt;&gt;"",
    IF(INT('Data Sheet'!$A$19)=INT('Data Sheet'!$B$15),
        --(INT('Data Sheet'!$A$15) &amp; "." &amp; BR455),
        IF(AND((--(INT('Data Sheet'!$A$15) &amp; "." &amp; BR455)&gt;=--('Data Sheet'!$A$15)), (--(INT('Data Sheet'!$A$15) &amp; "." &amp; BR455)&lt;=--('Data Sheet'!$B$15))),
            --(INT('Data Sheet'!$A$15) &amp; "." &amp; BR455),
            --(INT('Data Sheet'!$B$15) &amp; "." &amp; BR455)
        )
    ),
    IF(BQ455&lt;&gt;"",
        IF(INT('Data Sheet'!$A$15)=INT('Data Sheet'!$B$15),
            --(INT('Data Sheet'!$A$15) &amp; "." &amp; LEFT(BQ455,3)),
            IF(AND((--(INT('Data Sheet'!$A$15) &amp; "." &amp; LEFT(BQ455,3))&gt;=--('Data Sheet'!$A$15)), (--(INT('Data Sheet'!$A$15) &amp; "." &amp; LEFT(BQ455,3))&lt;=--('Data Sheet'!$B$15))),
                --(INT('Data Sheet'!$A$15) &amp; "." &amp; LEFT(BQ455,3)),
                --(INT('Data Sheet'!$B$15) &amp; "." &amp; LEFT(BQ455,3))
            )
        ),
        "OK"
    )
)</f>
        <v>OK</v>
      </c>
      <c r="Q455" s="23" t="str">
        <f>IF(BS455&lt;&gt;"",
    IF(INT('Data Sheet'!$A$19)=INT('Data Sheet'!$B$15),
        --(INT('Data Sheet'!$A$15) &amp; "." &amp; BS455),
        IF(AND((--(INT('Data Sheet'!$A$15) &amp; "." &amp; BS455)&gt;=--('Data Sheet'!$A$15)), (--(INT('Data Sheet'!$A$15) &amp; "." &amp; BS455)&lt;=--('Data Sheet'!$B$15))),
            --(INT('Data Sheet'!$A$15) &amp; "." &amp; BS455),
            --(INT('Data Sheet'!$B$15) &amp; "." &amp; BS455)
        )
    ),
    IF(BQ455&lt;&gt;"",
        IF(INT('Data Sheet'!$A$15)=INT('Data Sheet'!$B$15),
            --(INT('Data Sheet'!$A$15) &amp; "." &amp; RIGHT(BQ455,3)),
            IF(AND((--(INT('Data Sheet'!$A$15) &amp; "." &amp; RIGHT(BQ455,3))&gt;=--('Data Sheet'!$A$15)), (--(INT('Data Sheet'!$A$15) &amp; "." &amp; RIGHT(BQ455,3))&lt;=--('Data Sheet'!$B$15))),
                --(INT('Data Sheet'!$A$15) &amp; "." &amp; RIGHT(BQ455,3)),
                --(INT('Data Sheet'!$B$15) &amp; "." &amp; RIGHT(BQ455,3))
            )
        ),
        "OK"
    )
)</f>
        <v>OK</v>
      </c>
      <c r="R455" s="19"/>
      <c r="S455" s="19"/>
      <c r="T455" s="19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1"/>
      <c r="AU455" s="21"/>
      <c r="AV455" s="21"/>
      <c r="AW455" s="22"/>
      <c r="AX455" s="99"/>
      <c r="AY455" s="20"/>
      <c r="AZ455" s="20"/>
      <c r="BA455" s="22"/>
      <c r="BB455">
        <v>447</v>
      </c>
      <c r="BC455" s="80"/>
      <c r="BD455" s="80"/>
      <c r="BE455" s="80"/>
      <c r="BF455" s="80"/>
      <c r="BG455" s="32" t="str">
        <f t="shared" si="70"/>
        <v/>
      </c>
      <c r="BH455" s="78">
        <f t="shared" si="68"/>
        <v>0</v>
      </c>
      <c r="BI455" s="2">
        <f t="shared" si="71"/>
        <v>0</v>
      </c>
      <c r="BJ455" s="2">
        <f t="shared" si="72"/>
        <v>0</v>
      </c>
      <c r="BK455" s="2">
        <f t="shared" si="69"/>
        <v>0</v>
      </c>
    </row>
    <row r="456" spans="2:63" ht="15" customHeight="1" x14ac:dyDescent="0.25">
      <c r="B456" s="14">
        <v>448</v>
      </c>
      <c r="C456" s="95" t="str">
        <f t="shared" si="73"/>
        <v/>
      </c>
      <c r="D456" s="15" t="str">
        <f t="shared" si="78"/>
        <v>OK</v>
      </c>
      <c r="E456" s="16" t="e">
        <f>VLOOKUP('Data Sheet'!$B$8,'Data Sheet'!$I$2:$J$9,2,FALSE)</f>
        <v>#N/A</v>
      </c>
      <c r="F456" s="16" t="str">
        <f t="shared" si="74"/>
        <v/>
      </c>
      <c r="G456" s="103">
        <f t="shared" si="75"/>
        <v>0</v>
      </c>
      <c r="H456" s="17" t="s">
        <v>26</v>
      </c>
      <c r="I456" s="17" t="s">
        <v>26</v>
      </c>
      <c r="J456" s="17" t="str">
        <f>IF('Data Sheet'!$B$9="NC-50","N/A","OK")</f>
        <v>OK</v>
      </c>
      <c r="K456" s="17" t="str">
        <f>IF('Data Sheet'!$B$9="NC-50","N/A","OK")</f>
        <v>OK</v>
      </c>
      <c r="L456" s="17" t="str">
        <f t="shared" si="76"/>
        <v>OK</v>
      </c>
      <c r="M456" s="17" t="str">
        <f t="shared" si="77"/>
        <v>OK</v>
      </c>
      <c r="N456" s="18" t="str">
        <f>IF(BO456&lt;&gt;"",
    IF(INT('Data Sheet'!$A$19)=INT('Data Sheet'!$B$19),
        --(INT('Data Sheet'!$A$19) &amp; "." &amp; BO456),
        IF(AND((--(INT('Data Sheet'!$A$19) &amp; "." &amp; BO456)&gt;=--('Data Sheet'!$A$19)), (--(INT('Data Sheet'!$A$19) &amp; "." &amp; BO456)&lt;=--('Data Sheet'!$B$19))),
            --(INT('Data Sheet'!$A$19) &amp; "." &amp; BO456),
            --(INT('Data Sheet'!$B$19) &amp; "." &amp; BO456)
        )
    ),
    IF(BN456&lt;&gt;"",
        IF(INT('Data Sheet'!$A$19)=INT('Data Sheet'!$B$19),
            --(INT('Data Sheet'!$A$19) &amp; "." &amp; LEFT(BN456,3)),
            IF(AND((--(INT('Data Sheet'!$A$19) &amp; "." &amp; LEFT(BN456,3))&gt;=--('Data Sheet'!$A$19)), (--(INT('Data Sheet'!$A$19) &amp; "." &amp; LEFT(BN456,3))&lt;=--('Data Sheet'!$B$19))),
                --(INT('Data Sheet'!$A$19) &amp; "." &amp; LEFT(BN456,3)),
                --(INT('Data Sheet'!$B$19) &amp; "." &amp; LEFT(BN456,3))
            )
        ),
        "OK"
    )
)</f>
        <v>OK</v>
      </c>
      <c r="O456" s="23" t="str">
        <f>IF(BP456&lt;&gt;"",
    IF(INT('Data Sheet'!$A$19)=INT('Data Sheet'!$B$19),
        --(INT('Data Sheet'!$A$19) &amp; "." &amp; BP456),
        IF(AND((--(INT('Data Sheet'!$A$19) &amp; "." &amp; BP456)&gt;=--('Data Sheet'!$A$19)), (--(INT('Data Sheet'!$A$19) &amp; "." &amp; BP456)&lt;=--('Data Sheet'!$B$19))),
            --(INT('Data Sheet'!$A$19) &amp; "." &amp; BP456),
            --(INT('Data Sheet'!$B$19) &amp; "." &amp; BP456)
        )
    ),
    IF(BN456&lt;&gt;"",
        IF(INT('Data Sheet'!$A$19)=INT('Data Sheet'!$B$19),
            --(INT('Data Sheet'!$A$19) &amp; "." &amp; RIGHT(BN456,3)),
            IF(AND((--(INT('Data Sheet'!$A$19) &amp; "." &amp; RIGHT(BN456,3))&gt;=--('Data Sheet'!$A$19)), (--(INT('Data Sheet'!$A$19) &amp; "." &amp; RIGHT(BN456,3))&lt;=--('Data Sheet'!$B$19))),
                --(INT('Data Sheet'!$A$19) &amp; "." &amp; RIGHT(BN456,3)),
                --(INT('Data Sheet'!$B$19) &amp; "." &amp; RIGHT(BN456,3))
            )
        ),
        "OK"
    )
)</f>
        <v>OK</v>
      </c>
      <c r="P456" s="23" t="str">
        <f>IF(BR456&lt;&gt;"",
    IF(INT('Data Sheet'!$A$19)=INT('Data Sheet'!$B$15),
        --(INT('Data Sheet'!$A$15) &amp; "." &amp; BR456),
        IF(AND((--(INT('Data Sheet'!$A$15) &amp; "." &amp; BR456)&gt;=--('Data Sheet'!$A$15)), (--(INT('Data Sheet'!$A$15) &amp; "." &amp; BR456)&lt;=--('Data Sheet'!$B$15))),
            --(INT('Data Sheet'!$A$15) &amp; "." &amp; BR456),
            --(INT('Data Sheet'!$B$15) &amp; "." &amp; BR456)
        )
    ),
    IF(BQ456&lt;&gt;"",
        IF(INT('Data Sheet'!$A$15)=INT('Data Sheet'!$B$15),
            --(INT('Data Sheet'!$A$15) &amp; "." &amp; LEFT(BQ456,3)),
            IF(AND((--(INT('Data Sheet'!$A$15) &amp; "." &amp; LEFT(BQ456,3))&gt;=--('Data Sheet'!$A$15)), (--(INT('Data Sheet'!$A$15) &amp; "." &amp; LEFT(BQ456,3))&lt;=--('Data Sheet'!$B$15))),
                --(INT('Data Sheet'!$A$15) &amp; "." &amp; LEFT(BQ456,3)),
                --(INT('Data Sheet'!$B$15) &amp; "." &amp; LEFT(BQ456,3))
            )
        ),
        "OK"
    )
)</f>
        <v>OK</v>
      </c>
      <c r="Q456" s="23" t="str">
        <f>IF(BS456&lt;&gt;"",
    IF(INT('Data Sheet'!$A$19)=INT('Data Sheet'!$B$15),
        --(INT('Data Sheet'!$A$15) &amp; "." &amp; BS456),
        IF(AND((--(INT('Data Sheet'!$A$15) &amp; "." &amp; BS456)&gt;=--('Data Sheet'!$A$15)), (--(INT('Data Sheet'!$A$15) &amp; "." &amp; BS456)&lt;=--('Data Sheet'!$B$15))),
            --(INT('Data Sheet'!$A$15) &amp; "." &amp; BS456),
            --(INT('Data Sheet'!$B$15) &amp; "." &amp; BS456)
        )
    ),
    IF(BQ456&lt;&gt;"",
        IF(INT('Data Sheet'!$A$15)=INT('Data Sheet'!$B$15),
            --(INT('Data Sheet'!$A$15) &amp; "." &amp; RIGHT(BQ456,3)),
            IF(AND((--(INT('Data Sheet'!$A$15) &amp; "." &amp; RIGHT(BQ456,3))&gt;=--('Data Sheet'!$A$15)), (--(INT('Data Sheet'!$A$15) &amp; "." &amp; RIGHT(BQ456,3))&lt;=--('Data Sheet'!$B$15))),
                --(INT('Data Sheet'!$A$15) &amp; "." &amp; RIGHT(BQ456,3)),
                --(INT('Data Sheet'!$B$15) &amp; "." &amp; RIGHT(BQ456,3))
            )
        ),
        "OK"
    )
)</f>
        <v>OK</v>
      </c>
      <c r="R456" s="19"/>
      <c r="S456" s="19"/>
      <c r="T456" s="19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1"/>
      <c r="AU456" s="21"/>
      <c r="AV456" s="21"/>
      <c r="AW456" s="22"/>
      <c r="AX456" s="99"/>
      <c r="AY456" s="20"/>
      <c r="AZ456" s="20"/>
      <c r="BA456" s="22"/>
      <c r="BB456">
        <v>448</v>
      </c>
      <c r="BC456" s="80"/>
      <c r="BD456" s="80"/>
      <c r="BE456" s="80"/>
      <c r="BF456" s="80"/>
      <c r="BG456" s="32" t="str">
        <f t="shared" si="70"/>
        <v/>
      </c>
      <c r="BH456" s="78">
        <f t="shared" si="68"/>
        <v>0</v>
      </c>
      <c r="BI456" s="2">
        <f t="shared" si="71"/>
        <v>0</v>
      </c>
      <c r="BJ456" s="2">
        <f t="shared" si="72"/>
        <v>0</v>
      </c>
      <c r="BK456" s="2">
        <f t="shared" si="69"/>
        <v>0</v>
      </c>
    </row>
    <row r="457" spans="2:63" ht="15" customHeight="1" x14ac:dyDescent="0.25">
      <c r="B457" s="14">
        <v>449</v>
      </c>
      <c r="C457" s="95" t="str">
        <f t="shared" si="73"/>
        <v/>
      </c>
      <c r="D457" s="15" t="str">
        <f t="shared" si="78"/>
        <v>OK</v>
      </c>
      <c r="E457" s="16" t="e">
        <f>VLOOKUP('Data Sheet'!$B$8,'Data Sheet'!$I$2:$J$9,2,FALSE)</f>
        <v>#N/A</v>
      </c>
      <c r="F457" s="16" t="str">
        <f t="shared" si="74"/>
        <v/>
      </c>
      <c r="G457" s="103">
        <f t="shared" si="75"/>
        <v>0</v>
      </c>
      <c r="H457" s="17" t="s">
        <v>26</v>
      </c>
      <c r="I457" s="17" t="s">
        <v>26</v>
      </c>
      <c r="J457" s="17" t="str">
        <f>IF('Data Sheet'!$B$9="NC-50","N/A","OK")</f>
        <v>OK</v>
      </c>
      <c r="K457" s="17" t="str">
        <f>IF('Data Sheet'!$B$9="NC-50","N/A","OK")</f>
        <v>OK</v>
      </c>
      <c r="L457" s="17" t="str">
        <f t="shared" si="76"/>
        <v>OK</v>
      </c>
      <c r="M457" s="17" t="str">
        <f t="shared" si="77"/>
        <v>OK</v>
      </c>
      <c r="N457" s="18" t="str">
        <f>IF(BO457&lt;&gt;"",
    IF(INT('Data Sheet'!$A$19)=INT('Data Sheet'!$B$19),
        --(INT('Data Sheet'!$A$19) &amp; "." &amp; BO457),
        IF(AND((--(INT('Data Sheet'!$A$19) &amp; "." &amp; BO457)&gt;=--('Data Sheet'!$A$19)), (--(INT('Data Sheet'!$A$19) &amp; "." &amp; BO457)&lt;=--('Data Sheet'!$B$19))),
            --(INT('Data Sheet'!$A$19) &amp; "." &amp; BO457),
            --(INT('Data Sheet'!$B$19) &amp; "." &amp; BO457)
        )
    ),
    IF(BN457&lt;&gt;"",
        IF(INT('Data Sheet'!$A$19)=INT('Data Sheet'!$B$19),
            --(INT('Data Sheet'!$A$19) &amp; "." &amp; LEFT(BN457,3)),
            IF(AND((--(INT('Data Sheet'!$A$19) &amp; "." &amp; LEFT(BN457,3))&gt;=--('Data Sheet'!$A$19)), (--(INT('Data Sheet'!$A$19) &amp; "." &amp; LEFT(BN457,3))&lt;=--('Data Sheet'!$B$19))),
                --(INT('Data Sheet'!$A$19) &amp; "." &amp; LEFT(BN457,3)),
                --(INT('Data Sheet'!$B$19) &amp; "." &amp; LEFT(BN457,3))
            )
        ),
        "OK"
    )
)</f>
        <v>OK</v>
      </c>
      <c r="O457" s="23" t="str">
        <f>IF(BP457&lt;&gt;"",
    IF(INT('Data Sheet'!$A$19)=INT('Data Sheet'!$B$19),
        --(INT('Data Sheet'!$A$19) &amp; "." &amp; BP457),
        IF(AND((--(INT('Data Sheet'!$A$19) &amp; "." &amp; BP457)&gt;=--('Data Sheet'!$A$19)), (--(INT('Data Sheet'!$A$19) &amp; "." &amp; BP457)&lt;=--('Data Sheet'!$B$19))),
            --(INT('Data Sheet'!$A$19) &amp; "." &amp; BP457),
            --(INT('Data Sheet'!$B$19) &amp; "." &amp; BP457)
        )
    ),
    IF(BN457&lt;&gt;"",
        IF(INT('Data Sheet'!$A$19)=INT('Data Sheet'!$B$19),
            --(INT('Data Sheet'!$A$19) &amp; "." &amp; RIGHT(BN457,3)),
            IF(AND((--(INT('Data Sheet'!$A$19) &amp; "." &amp; RIGHT(BN457,3))&gt;=--('Data Sheet'!$A$19)), (--(INT('Data Sheet'!$A$19) &amp; "." &amp; RIGHT(BN457,3))&lt;=--('Data Sheet'!$B$19))),
                --(INT('Data Sheet'!$A$19) &amp; "." &amp; RIGHT(BN457,3)),
                --(INT('Data Sheet'!$B$19) &amp; "." &amp; RIGHT(BN457,3))
            )
        ),
        "OK"
    )
)</f>
        <v>OK</v>
      </c>
      <c r="P457" s="23" t="str">
        <f>IF(BR457&lt;&gt;"",
    IF(INT('Data Sheet'!$A$19)=INT('Data Sheet'!$B$15),
        --(INT('Data Sheet'!$A$15) &amp; "." &amp; BR457),
        IF(AND((--(INT('Data Sheet'!$A$15) &amp; "." &amp; BR457)&gt;=--('Data Sheet'!$A$15)), (--(INT('Data Sheet'!$A$15) &amp; "." &amp; BR457)&lt;=--('Data Sheet'!$B$15))),
            --(INT('Data Sheet'!$A$15) &amp; "." &amp; BR457),
            --(INT('Data Sheet'!$B$15) &amp; "." &amp; BR457)
        )
    ),
    IF(BQ457&lt;&gt;"",
        IF(INT('Data Sheet'!$A$15)=INT('Data Sheet'!$B$15),
            --(INT('Data Sheet'!$A$15) &amp; "." &amp; LEFT(BQ457,3)),
            IF(AND((--(INT('Data Sheet'!$A$15) &amp; "." &amp; LEFT(BQ457,3))&gt;=--('Data Sheet'!$A$15)), (--(INT('Data Sheet'!$A$15) &amp; "." &amp; LEFT(BQ457,3))&lt;=--('Data Sheet'!$B$15))),
                --(INT('Data Sheet'!$A$15) &amp; "." &amp; LEFT(BQ457,3)),
                --(INT('Data Sheet'!$B$15) &amp; "." &amp; LEFT(BQ457,3))
            )
        ),
        "OK"
    )
)</f>
        <v>OK</v>
      </c>
      <c r="Q457" s="23" t="str">
        <f>IF(BS457&lt;&gt;"",
    IF(INT('Data Sheet'!$A$19)=INT('Data Sheet'!$B$15),
        --(INT('Data Sheet'!$A$15) &amp; "." &amp; BS457),
        IF(AND((--(INT('Data Sheet'!$A$15) &amp; "." &amp; BS457)&gt;=--('Data Sheet'!$A$15)), (--(INT('Data Sheet'!$A$15) &amp; "." &amp; BS457)&lt;=--('Data Sheet'!$B$15))),
            --(INT('Data Sheet'!$A$15) &amp; "." &amp; BS457),
            --(INT('Data Sheet'!$B$15) &amp; "." &amp; BS457)
        )
    ),
    IF(BQ457&lt;&gt;"",
        IF(INT('Data Sheet'!$A$15)=INT('Data Sheet'!$B$15),
            --(INT('Data Sheet'!$A$15) &amp; "." &amp; RIGHT(BQ457,3)),
            IF(AND((--(INT('Data Sheet'!$A$15) &amp; "." &amp; RIGHT(BQ457,3))&gt;=--('Data Sheet'!$A$15)), (--(INT('Data Sheet'!$A$15) &amp; "." &amp; RIGHT(BQ457,3))&lt;=--('Data Sheet'!$B$15))),
                --(INT('Data Sheet'!$A$15) &amp; "." &amp; RIGHT(BQ457,3)),
                --(INT('Data Sheet'!$B$15) &amp; "." &amp; RIGHT(BQ457,3))
            )
        ),
        "OK"
    )
)</f>
        <v>OK</v>
      </c>
      <c r="R457" s="19"/>
      <c r="S457" s="19"/>
      <c r="T457" s="19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1"/>
      <c r="AU457" s="21"/>
      <c r="AV457" s="21"/>
      <c r="AW457" s="22"/>
      <c r="AX457" s="99"/>
      <c r="AY457" s="20"/>
      <c r="AZ457" s="20"/>
      <c r="BA457" s="22"/>
      <c r="BB457">
        <v>449</v>
      </c>
      <c r="BC457" s="80"/>
      <c r="BD457" s="80"/>
      <c r="BE457" s="80"/>
      <c r="BF457" s="80"/>
      <c r="BG457" s="32" t="str">
        <f t="shared" si="70"/>
        <v/>
      </c>
      <c r="BH457" s="78">
        <f t="shared" ref="BH457:BH520" si="79">COUNTA(T457:AF457)</f>
        <v>0</v>
      </c>
      <c r="BI457" s="2">
        <f t="shared" si="71"/>
        <v>0</v>
      </c>
      <c r="BJ457" s="2">
        <f t="shared" si="72"/>
        <v>0</v>
      </c>
      <c r="BK457" s="2">
        <f t="shared" ref="BK457:BK520" si="80">COUNTA(T457:AW457)</f>
        <v>0</v>
      </c>
    </row>
    <row r="458" spans="2:63" ht="15" customHeight="1" x14ac:dyDescent="0.25">
      <c r="B458" s="14">
        <v>450</v>
      </c>
      <c r="C458" s="95" t="str">
        <f t="shared" si="73"/>
        <v/>
      </c>
      <c r="D458" s="15" t="str">
        <f t="shared" si="78"/>
        <v>OK</v>
      </c>
      <c r="E458" s="16" t="e">
        <f>VLOOKUP('Data Sheet'!$B$8,'Data Sheet'!$I$2:$J$9,2,FALSE)</f>
        <v>#N/A</v>
      </c>
      <c r="F458" s="16" t="str">
        <f t="shared" si="74"/>
        <v/>
      </c>
      <c r="G458" s="103">
        <f t="shared" si="75"/>
        <v>0</v>
      </c>
      <c r="H458" s="17" t="s">
        <v>26</v>
      </c>
      <c r="I458" s="17" t="s">
        <v>26</v>
      </c>
      <c r="J458" s="17" t="str">
        <f>IF('Data Sheet'!$B$9="NC-50","N/A","OK")</f>
        <v>OK</v>
      </c>
      <c r="K458" s="17" t="str">
        <f>IF('Data Sheet'!$B$9="NC-50","N/A","OK")</f>
        <v>OK</v>
      </c>
      <c r="L458" s="17" t="str">
        <f t="shared" si="76"/>
        <v>OK</v>
      </c>
      <c r="M458" s="17" t="str">
        <f t="shared" si="77"/>
        <v>OK</v>
      </c>
      <c r="N458" s="18" t="str">
        <f>IF(BO458&lt;&gt;"",
    IF(INT('Data Sheet'!$A$19)=INT('Data Sheet'!$B$19),
        --(INT('Data Sheet'!$A$19) &amp; "." &amp; BO458),
        IF(AND((--(INT('Data Sheet'!$A$19) &amp; "." &amp; BO458)&gt;=--('Data Sheet'!$A$19)), (--(INT('Data Sheet'!$A$19) &amp; "." &amp; BO458)&lt;=--('Data Sheet'!$B$19))),
            --(INT('Data Sheet'!$A$19) &amp; "." &amp; BO458),
            --(INT('Data Sheet'!$B$19) &amp; "." &amp; BO458)
        )
    ),
    IF(BN458&lt;&gt;"",
        IF(INT('Data Sheet'!$A$19)=INT('Data Sheet'!$B$19),
            --(INT('Data Sheet'!$A$19) &amp; "." &amp; LEFT(BN458,3)),
            IF(AND((--(INT('Data Sheet'!$A$19) &amp; "." &amp; LEFT(BN458,3))&gt;=--('Data Sheet'!$A$19)), (--(INT('Data Sheet'!$A$19) &amp; "." &amp; LEFT(BN458,3))&lt;=--('Data Sheet'!$B$19))),
                --(INT('Data Sheet'!$A$19) &amp; "." &amp; LEFT(BN458,3)),
                --(INT('Data Sheet'!$B$19) &amp; "." &amp; LEFT(BN458,3))
            )
        ),
        "OK"
    )
)</f>
        <v>OK</v>
      </c>
      <c r="O458" s="23" t="str">
        <f>IF(BP458&lt;&gt;"",
    IF(INT('Data Sheet'!$A$19)=INT('Data Sheet'!$B$19),
        --(INT('Data Sheet'!$A$19) &amp; "." &amp; BP458),
        IF(AND((--(INT('Data Sheet'!$A$19) &amp; "." &amp; BP458)&gt;=--('Data Sheet'!$A$19)), (--(INT('Data Sheet'!$A$19) &amp; "." &amp; BP458)&lt;=--('Data Sheet'!$B$19))),
            --(INT('Data Sheet'!$A$19) &amp; "." &amp; BP458),
            --(INT('Data Sheet'!$B$19) &amp; "." &amp; BP458)
        )
    ),
    IF(BN458&lt;&gt;"",
        IF(INT('Data Sheet'!$A$19)=INT('Data Sheet'!$B$19),
            --(INT('Data Sheet'!$A$19) &amp; "." &amp; RIGHT(BN458,3)),
            IF(AND((--(INT('Data Sheet'!$A$19) &amp; "." &amp; RIGHT(BN458,3))&gt;=--('Data Sheet'!$A$19)), (--(INT('Data Sheet'!$A$19) &amp; "." &amp; RIGHT(BN458,3))&lt;=--('Data Sheet'!$B$19))),
                --(INT('Data Sheet'!$A$19) &amp; "." &amp; RIGHT(BN458,3)),
                --(INT('Data Sheet'!$B$19) &amp; "." &amp; RIGHT(BN458,3))
            )
        ),
        "OK"
    )
)</f>
        <v>OK</v>
      </c>
      <c r="P458" s="23" t="str">
        <f>IF(BR458&lt;&gt;"",
    IF(INT('Data Sheet'!$A$19)=INT('Data Sheet'!$B$15),
        --(INT('Data Sheet'!$A$15) &amp; "." &amp; BR458),
        IF(AND((--(INT('Data Sheet'!$A$15) &amp; "." &amp; BR458)&gt;=--('Data Sheet'!$A$15)), (--(INT('Data Sheet'!$A$15) &amp; "." &amp; BR458)&lt;=--('Data Sheet'!$B$15))),
            --(INT('Data Sheet'!$A$15) &amp; "." &amp; BR458),
            --(INT('Data Sheet'!$B$15) &amp; "." &amp; BR458)
        )
    ),
    IF(BQ458&lt;&gt;"",
        IF(INT('Data Sheet'!$A$15)=INT('Data Sheet'!$B$15),
            --(INT('Data Sheet'!$A$15) &amp; "." &amp; LEFT(BQ458,3)),
            IF(AND((--(INT('Data Sheet'!$A$15) &amp; "." &amp; LEFT(BQ458,3))&gt;=--('Data Sheet'!$A$15)), (--(INT('Data Sheet'!$A$15) &amp; "." &amp; LEFT(BQ458,3))&lt;=--('Data Sheet'!$B$15))),
                --(INT('Data Sheet'!$A$15) &amp; "." &amp; LEFT(BQ458,3)),
                --(INT('Data Sheet'!$B$15) &amp; "." &amp; LEFT(BQ458,3))
            )
        ),
        "OK"
    )
)</f>
        <v>OK</v>
      </c>
      <c r="Q458" s="23" t="str">
        <f>IF(BS458&lt;&gt;"",
    IF(INT('Data Sheet'!$A$19)=INT('Data Sheet'!$B$15),
        --(INT('Data Sheet'!$A$15) &amp; "." &amp; BS458),
        IF(AND((--(INT('Data Sheet'!$A$15) &amp; "." &amp; BS458)&gt;=--('Data Sheet'!$A$15)), (--(INT('Data Sheet'!$A$15) &amp; "." &amp; BS458)&lt;=--('Data Sheet'!$B$15))),
            --(INT('Data Sheet'!$A$15) &amp; "." &amp; BS458),
            --(INT('Data Sheet'!$B$15) &amp; "." &amp; BS458)
        )
    ),
    IF(BQ458&lt;&gt;"",
        IF(INT('Data Sheet'!$A$15)=INT('Data Sheet'!$B$15),
            --(INT('Data Sheet'!$A$15) &amp; "." &amp; RIGHT(BQ458,3)),
            IF(AND((--(INT('Data Sheet'!$A$15) &amp; "." &amp; RIGHT(BQ458,3))&gt;=--('Data Sheet'!$A$15)), (--(INT('Data Sheet'!$A$15) &amp; "." &amp; RIGHT(BQ458,3))&lt;=--('Data Sheet'!$B$15))),
                --(INT('Data Sheet'!$A$15) &amp; "." &amp; RIGHT(BQ458,3)),
                --(INT('Data Sheet'!$B$15) &amp; "." &amp; RIGHT(BQ458,3))
            )
        ),
        "OK"
    )
)</f>
        <v>OK</v>
      </c>
      <c r="R458" s="19"/>
      <c r="S458" s="19"/>
      <c r="T458" s="19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1"/>
      <c r="AU458" s="21"/>
      <c r="AV458" s="21"/>
      <c r="AW458" s="22"/>
      <c r="AX458" s="99"/>
      <c r="AY458" s="20"/>
      <c r="AZ458" s="20"/>
      <c r="BA458" s="22"/>
      <c r="BB458">
        <v>450</v>
      </c>
      <c r="BC458" s="80"/>
      <c r="BD458" s="80"/>
      <c r="BE458" s="80"/>
      <c r="BF458" s="80"/>
      <c r="BG458" s="32" t="str">
        <f t="shared" ref="BG458:BG521" si="81">CONCATENATE(BC458,BD458,BE458,BF458)</f>
        <v/>
      </c>
      <c r="BH458" s="78">
        <f t="shared" si="79"/>
        <v>0</v>
      </c>
      <c r="BI458" s="2">
        <f t="shared" ref="BI458:BI521" si="82">IF(COUNTA(AI458:AN458)&gt;0,1,0)</f>
        <v>0</v>
      </c>
      <c r="BJ458" s="2">
        <f t="shared" ref="BJ458:BJ521" si="83">IF(SUM(BH458:BI458)=2,1,0)</f>
        <v>0</v>
      </c>
      <c r="BK458" s="2">
        <f t="shared" si="80"/>
        <v>0</v>
      </c>
    </row>
    <row r="459" spans="2:63" ht="15" customHeight="1" x14ac:dyDescent="0.25">
      <c r="B459" s="14">
        <v>451</v>
      </c>
      <c r="C459" s="95" t="str">
        <f t="shared" ref="C459:C522" si="84">BG459</f>
        <v/>
      </c>
      <c r="D459" s="15" t="str">
        <f t="shared" si="78"/>
        <v>OK</v>
      </c>
      <c r="E459" s="16" t="e">
        <f>VLOOKUP('Data Sheet'!$B$8,'Data Sheet'!$I$2:$J$9,2,FALSE)</f>
        <v>#N/A</v>
      </c>
      <c r="F459" s="16" t="str">
        <f t="shared" ref="F459:F522" si="85">IF(BT459="", "", --("0."&amp;BT459))</f>
        <v/>
      </c>
      <c r="G459" s="103">
        <f t="shared" ref="G459:G522" si="86">IF(F459="", 0, F459/E459)</f>
        <v>0</v>
      </c>
      <c r="H459" s="17" t="s">
        <v>26</v>
      </c>
      <c r="I459" s="17" t="s">
        <v>26</v>
      </c>
      <c r="J459" s="17" t="str">
        <f>IF('Data Sheet'!$B$9="NC-50","N/A","OK")</f>
        <v>OK</v>
      </c>
      <c r="K459" s="17" t="str">
        <f>IF('Data Sheet'!$B$9="NC-50","N/A","OK")</f>
        <v>OK</v>
      </c>
      <c r="L459" s="17" t="str">
        <f t="shared" ref="L459:L522" si="87">IF($AP459="x","MIN","OK")</f>
        <v>OK</v>
      </c>
      <c r="M459" s="17" t="str">
        <f t="shared" ref="M459:M522" si="88">IF($AQ459="x","MIN","OK")</f>
        <v>OK</v>
      </c>
      <c r="N459" s="18" t="str">
        <f>IF(BO459&lt;&gt;"",
    IF(INT('Data Sheet'!$A$19)=INT('Data Sheet'!$B$19),
        --(INT('Data Sheet'!$A$19) &amp; "." &amp; BO459),
        IF(AND((--(INT('Data Sheet'!$A$19) &amp; "." &amp; BO459)&gt;=--('Data Sheet'!$A$19)), (--(INT('Data Sheet'!$A$19) &amp; "." &amp; BO459)&lt;=--('Data Sheet'!$B$19))),
            --(INT('Data Sheet'!$A$19) &amp; "." &amp; BO459),
            --(INT('Data Sheet'!$B$19) &amp; "." &amp; BO459)
        )
    ),
    IF(BN459&lt;&gt;"",
        IF(INT('Data Sheet'!$A$19)=INT('Data Sheet'!$B$19),
            --(INT('Data Sheet'!$A$19) &amp; "." &amp; LEFT(BN459,3)),
            IF(AND((--(INT('Data Sheet'!$A$19) &amp; "." &amp; LEFT(BN459,3))&gt;=--('Data Sheet'!$A$19)), (--(INT('Data Sheet'!$A$19) &amp; "." &amp; LEFT(BN459,3))&lt;=--('Data Sheet'!$B$19))),
                --(INT('Data Sheet'!$A$19) &amp; "." &amp; LEFT(BN459,3)),
                --(INT('Data Sheet'!$B$19) &amp; "." &amp; LEFT(BN459,3))
            )
        ),
        "OK"
    )
)</f>
        <v>OK</v>
      </c>
      <c r="O459" s="23" t="str">
        <f>IF(BP459&lt;&gt;"",
    IF(INT('Data Sheet'!$A$19)=INT('Data Sheet'!$B$19),
        --(INT('Data Sheet'!$A$19) &amp; "." &amp; BP459),
        IF(AND((--(INT('Data Sheet'!$A$19) &amp; "." &amp; BP459)&gt;=--('Data Sheet'!$A$19)), (--(INT('Data Sheet'!$A$19) &amp; "." &amp; BP459)&lt;=--('Data Sheet'!$B$19))),
            --(INT('Data Sheet'!$A$19) &amp; "." &amp; BP459),
            --(INT('Data Sheet'!$B$19) &amp; "." &amp; BP459)
        )
    ),
    IF(BN459&lt;&gt;"",
        IF(INT('Data Sheet'!$A$19)=INT('Data Sheet'!$B$19),
            --(INT('Data Sheet'!$A$19) &amp; "." &amp; RIGHT(BN459,3)),
            IF(AND((--(INT('Data Sheet'!$A$19) &amp; "." &amp; RIGHT(BN459,3))&gt;=--('Data Sheet'!$A$19)), (--(INT('Data Sheet'!$A$19) &amp; "." &amp; RIGHT(BN459,3))&lt;=--('Data Sheet'!$B$19))),
                --(INT('Data Sheet'!$A$19) &amp; "." &amp; RIGHT(BN459,3)),
                --(INT('Data Sheet'!$B$19) &amp; "." &amp; RIGHT(BN459,3))
            )
        ),
        "OK"
    )
)</f>
        <v>OK</v>
      </c>
      <c r="P459" s="23" t="str">
        <f>IF(BR459&lt;&gt;"",
    IF(INT('Data Sheet'!$A$19)=INT('Data Sheet'!$B$15),
        --(INT('Data Sheet'!$A$15) &amp; "." &amp; BR459),
        IF(AND((--(INT('Data Sheet'!$A$15) &amp; "." &amp; BR459)&gt;=--('Data Sheet'!$A$15)), (--(INT('Data Sheet'!$A$15) &amp; "." &amp; BR459)&lt;=--('Data Sheet'!$B$15))),
            --(INT('Data Sheet'!$A$15) &amp; "." &amp; BR459),
            --(INT('Data Sheet'!$B$15) &amp; "." &amp; BR459)
        )
    ),
    IF(BQ459&lt;&gt;"",
        IF(INT('Data Sheet'!$A$15)=INT('Data Sheet'!$B$15),
            --(INT('Data Sheet'!$A$15) &amp; "." &amp; LEFT(BQ459,3)),
            IF(AND((--(INT('Data Sheet'!$A$15) &amp; "." &amp; LEFT(BQ459,3))&gt;=--('Data Sheet'!$A$15)), (--(INT('Data Sheet'!$A$15) &amp; "." &amp; LEFT(BQ459,3))&lt;=--('Data Sheet'!$B$15))),
                --(INT('Data Sheet'!$A$15) &amp; "." &amp; LEFT(BQ459,3)),
                --(INT('Data Sheet'!$B$15) &amp; "." &amp; LEFT(BQ459,3))
            )
        ),
        "OK"
    )
)</f>
        <v>OK</v>
      </c>
      <c r="Q459" s="23" t="str">
        <f>IF(BS459&lt;&gt;"",
    IF(INT('Data Sheet'!$A$19)=INT('Data Sheet'!$B$15),
        --(INT('Data Sheet'!$A$15) &amp; "." &amp; BS459),
        IF(AND((--(INT('Data Sheet'!$A$15) &amp; "." &amp; BS459)&gt;=--('Data Sheet'!$A$15)), (--(INT('Data Sheet'!$A$15) &amp; "." &amp; BS459)&lt;=--('Data Sheet'!$B$15))),
            --(INT('Data Sheet'!$A$15) &amp; "." &amp; BS459),
            --(INT('Data Sheet'!$B$15) &amp; "." &amp; BS459)
        )
    ),
    IF(BQ459&lt;&gt;"",
        IF(INT('Data Sheet'!$A$15)=INT('Data Sheet'!$B$15),
            --(INT('Data Sheet'!$A$15) &amp; "." &amp; RIGHT(BQ459,3)),
            IF(AND((--(INT('Data Sheet'!$A$15) &amp; "." &amp; RIGHT(BQ459,3))&gt;=--('Data Sheet'!$A$15)), (--(INT('Data Sheet'!$A$15) &amp; "." &amp; RIGHT(BQ459,3))&lt;=--('Data Sheet'!$B$15))),
                --(INT('Data Sheet'!$A$15) &amp; "." &amp; RIGHT(BQ459,3)),
                --(INT('Data Sheet'!$B$15) &amp; "." &amp; RIGHT(BQ459,3))
            )
        ),
        "OK"
    )
)</f>
        <v>OK</v>
      </c>
      <c r="R459" s="19"/>
      <c r="S459" s="19"/>
      <c r="T459" s="19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1"/>
      <c r="AU459" s="21"/>
      <c r="AV459" s="21"/>
      <c r="AW459" s="22"/>
      <c r="AX459" s="99"/>
      <c r="AY459" s="20"/>
      <c r="AZ459" s="20"/>
      <c r="BA459" s="22"/>
      <c r="BB459">
        <v>451</v>
      </c>
      <c r="BC459" s="80"/>
      <c r="BD459" s="80"/>
      <c r="BE459" s="80"/>
      <c r="BF459" s="80"/>
      <c r="BG459" s="32" t="str">
        <f t="shared" si="81"/>
        <v/>
      </c>
      <c r="BH459" s="78">
        <f t="shared" si="79"/>
        <v>0</v>
      </c>
      <c r="BI459" s="2">
        <f t="shared" si="82"/>
        <v>0</v>
      </c>
      <c r="BJ459" s="2">
        <f t="shared" si="83"/>
        <v>0</v>
      </c>
      <c r="BK459" s="2">
        <f t="shared" si="80"/>
        <v>0</v>
      </c>
    </row>
    <row r="460" spans="2:63" ht="15" customHeight="1" x14ac:dyDescent="0.25">
      <c r="B460" s="14">
        <v>452</v>
      </c>
      <c r="C460" s="95" t="str">
        <f t="shared" si="84"/>
        <v/>
      </c>
      <c r="D460" s="15" t="str">
        <f t="shared" ref="D460:D523" si="89">IF(AO460="x","-","OK")</f>
        <v>OK</v>
      </c>
      <c r="E460" s="16" t="e">
        <f>VLOOKUP('Data Sheet'!$B$8,'Data Sheet'!$I$2:$J$9,2,FALSE)</f>
        <v>#N/A</v>
      </c>
      <c r="F460" s="16" t="str">
        <f t="shared" si="85"/>
        <v/>
      </c>
      <c r="G460" s="103">
        <f t="shared" si="86"/>
        <v>0</v>
      </c>
      <c r="H460" s="17" t="s">
        <v>26</v>
      </c>
      <c r="I460" s="17" t="s">
        <v>26</v>
      </c>
      <c r="J460" s="17" t="str">
        <f>IF('Data Sheet'!$B$9="NC-50","N/A","OK")</f>
        <v>OK</v>
      </c>
      <c r="K460" s="17" t="str">
        <f>IF('Data Sheet'!$B$9="NC-50","N/A","OK")</f>
        <v>OK</v>
      </c>
      <c r="L460" s="17" t="str">
        <f t="shared" si="87"/>
        <v>OK</v>
      </c>
      <c r="M460" s="17" t="str">
        <f t="shared" si="88"/>
        <v>OK</v>
      </c>
      <c r="N460" s="18" t="str">
        <f>IF(BO460&lt;&gt;"",
    IF(INT('Data Sheet'!$A$19)=INT('Data Sheet'!$B$19),
        --(INT('Data Sheet'!$A$19) &amp; "." &amp; BO460),
        IF(AND((--(INT('Data Sheet'!$A$19) &amp; "." &amp; BO460)&gt;=--('Data Sheet'!$A$19)), (--(INT('Data Sheet'!$A$19) &amp; "." &amp; BO460)&lt;=--('Data Sheet'!$B$19))),
            --(INT('Data Sheet'!$A$19) &amp; "." &amp; BO460),
            --(INT('Data Sheet'!$B$19) &amp; "." &amp; BO460)
        )
    ),
    IF(BN460&lt;&gt;"",
        IF(INT('Data Sheet'!$A$19)=INT('Data Sheet'!$B$19),
            --(INT('Data Sheet'!$A$19) &amp; "." &amp; LEFT(BN460,3)),
            IF(AND((--(INT('Data Sheet'!$A$19) &amp; "." &amp; LEFT(BN460,3))&gt;=--('Data Sheet'!$A$19)), (--(INT('Data Sheet'!$A$19) &amp; "." &amp; LEFT(BN460,3))&lt;=--('Data Sheet'!$B$19))),
                --(INT('Data Sheet'!$A$19) &amp; "." &amp; LEFT(BN460,3)),
                --(INT('Data Sheet'!$B$19) &amp; "." &amp; LEFT(BN460,3))
            )
        ),
        "OK"
    )
)</f>
        <v>OK</v>
      </c>
      <c r="O460" s="23" t="str">
        <f>IF(BP460&lt;&gt;"",
    IF(INT('Data Sheet'!$A$19)=INT('Data Sheet'!$B$19),
        --(INT('Data Sheet'!$A$19) &amp; "." &amp; BP460),
        IF(AND((--(INT('Data Sheet'!$A$19) &amp; "." &amp; BP460)&gt;=--('Data Sheet'!$A$19)), (--(INT('Data Sheet'!$A$19) &amp; "." &amp; BP460)&lt;=--('Data Sheet'!$B$19))),
            --(INT('Data Sheet'!$A$19) &amp; "." &amp; BP460),
            --(INT('Data Sheet'!$B$19) &amp; "." &amp; BP460)
        )
    ),
    IF(BN460&lt;&gt;"",
        IF(INT('Data Sheet'!$A$19)=INT('Data Sheet'!$B$19),
            --(INT('Data Sheet'!$A$19) &amp; "." &amp; RIGHT(BN460,3)),
            IF(AND((--(INT('Data Sheet'!$A$19) &amp; "." &amp; RIGHT(BN460,3))&gt;=--('Data Sheet'!$A$19)), (--(INT('Data Sheet'!$A$19) &amp; "." &amp; RIGHT(BN460,3))&lt;=--('Data Sheet'!$B$19))),
                --(INT('Data Sheet'!$A$19) &amp; "." &amp; RIGHT(BN460,3)),
                --(INT('Data Sheet'!$B$19) &amp; "." &amp; RIGHT(BN460,3))
            )
        ),
        "OK"
    )
)</f>
        <v>OK</v>
      </c>
      <c r="P460" s="23" t="str">
        <f>IF(BR460&lt;&gt;"",
    IF(INT('Data Sheet'!$A$19)=INT('Data Sheet'!$B$15),
        --(INT('Data Sheet'!$A$15) &amp; "." &amp; BR460),
        IF(AND((--(INT('Data Sheet'!$A$15) &amp; "." &amp; BR460)&gt;=--('Data Sheet'!$A$15)), (--(INT('Data Sheet'!$A$15) &amp; "." &amp; BR460)&lt;=--('Data Sheet'!$B$15))),
            --(INT('Data Sheet'!$A$15) &amp; "." &amp; BR460),
            --(INT('Data Sheet'!$B$15) &amp; "." &amp; BR460)
        )
    ),
    IF(BQ460&lt;&gt;"",
        IF(INT('Data Sheet'!$A$15)=INT('Data Sheet'!$B$15),
            --(INT('Data Sheet'!$A$15) &amp; "." &amp; LEFT(BQ460,3)),
            IF(AND((--(INT('Data Sheet'!$A$15) &amp; "." &amp; LEFT(BQ460,3))&gt;=--('Data Sheet'!$A$15)), (--(INT('Data Sheet'!$A$15) &amp; "." &amp; LEFT(BQ460,3))&lt;=--('Data Sheet'!$B$15))),
                --(INT('Data Sheet'!$A$15) &amp; "." &amp; LEFT(BQ460,3)),
                --(INT('Data Sheet'!$B$15) &amp; "." &amp; LEFT(BQ460,3))
            )
        ),
        "OK"
    )
)</f>
        <v>OK</v>
      </c>
      <c r="Q460" s="23" t="str">
        <f>IF(BS460&lt;&gt;"",
    IF(INT('Data Sheet'!$A$19)=INT('Data Sheet'!$B$15),
        --(INT('Data Sheet'!$A$15) &amp; "." &amp; BS460),
        IF(AND((--(INT('Data Sheet'!$A$15) &amp; "." &amp; BS460)&gt;=--('Data Sheet'!$A$15)), (--(INT('Data Sheet'!$A$15) &amp; "." &amp; BS460)&lt;=--('Data Sheet'!$B$15))),
            --(INT('Data Sheet'!$A$15) &amp; "." &amp; BS460),
            --(INT('Data Sheet'!$B$15) &amp; "." &amp; BS460)
        )
    ),
    IF(BQ460&lt;&gt;"",
        IF(INT('Data Sheet'!$A$15)=INT('Data Sheet'!$B$15),
            --(INT('Data Sheet'!$A$15) &amp; "." &amp; RIGHT(BQ460,3)),
            IF(AND((--(INT('Data Sheet'!$A$15) &amp; "." &amp; RIGHT(BQ460,3))&gt;=--('Data Sheet'!$A$15)), (--(INT('Data Sheet'!$A$15) &amp; "." &amp; RIGHT(BQ460,3))&lt;=--('Data Sheet'!$B$15))),
                --(INT('Data Sheet'!$A$15) &amp; "." &amp; RIGHT(BQ460,3)),
                --(INT('Data Sheet'!$B$15) &amp; "." &amp; RIGHT(BQ460,3))
            )
        ),
        "OK"
    )
)</f>
        <v>OK</v>
      </c>
      <c r="R460" s="19"/>
      <c r="S460" s="19"/>
      <c r="T460" s="19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1"/>
      <c r="AU460" s="21"/>
      <c r="AV460" s="21"/>
      <c r="AW460" s="22"/>
      <c r="AX460" s="99"/>
      <c r="AY460" s="20"/>
      <c r="AZ460" s="20"/>
      <c r="BA460" s="22"/>
      <c r="BB460">
        <v>452</v>
      </c>
      <c r="BC460" s="80"/>
      <c r="BD460" s="80"/>
      <c r="BE460" s="80"/>
      <c r="BF460" s="80"/>
      <c r="BG460" s="32" t="str">
        <f t="shared" si="81"/>
        <v/>
      </c>
      <c r="BH460" s="78">
        <f t="shared" si="79"/>
        <v>0</v>
      </c>
      <c r="BI460" s="2">
        <f t="shared" si="82"/>
        <v>0</v>
      </c>
      <c r="BJ460" s="2">
        <f t="shared" si="83"/>
        <v>0</v>
      </c>
      <c r="BK460" s="2">
        <f t="shared" si="80"/>
        <v>0</v>
      </c>
    </row>
    <row r="461" spans="2:63" ht="15" customHeight="1" x14ac:dyDescent="0.25">
      <c r="B461" s="14">
        <v>453</v>
      </c>
      <c r="C461" s="95" t="str">
        <f t="shared" si="84"/>
        <v/>
      </c>
      <c r="D461" s="15" t="str">
        <f t="shared" si="89"/>
        <v>OK</v>
      </c>
      <c r="E461" s="16" t="e">
        <f>VLOOKUP('Data Sheet'!$B$8,'Data Sheet'!$I$2:$J$9,2,FALSE)</f>
        <v>#N/A</v>
      </c>
      <c r="F461" s="16" t="str">
        <f t="shared" si="85"/>
        <v/>
      </c>
      <c r="G461" s="103">
        <f t="shared" si="86"/>
        <v>0</v>
      </c>
      <c r="H461" s="17" t="s">
        <v>26</v>
      </c>
      <c r="I461" s="17" t="s">
        <v>26</v>
      </c>
      <c r="J461" s="17" t="str">
        <f>IF('Data Sheet'!$B$9="NC-50","N/A","OK")</f>
        <v>OK</v>
      </c>
      <c r="K461" s="17" t="str">
        <f>IF('Data Sheet'!$B$9="NC-50","N/A","OK")</f>
        <v>OK</v>
      </c>
      <c r="L461" s="17" t="str">
        <f t="shared" si="87"/>
        <v>OK</v>
      </c>
      <c r="M461" s="17" t="str">
        <f t="shared" si="88"/>
        <v>OK</v>
      </c>
      <c r="N461" s="18" t="str">
        <f>IF(BO461&lt;&gt;"",
    IF(INT('Data Sheet'!$A$19)=INT('Data Sheet'!$B$19),
        --(INT('Data Sheet'!$A$19) &amp; "." &amp; BO461),
        IF(AND((--(INT('Data Sheet'!$A$19) &amp; "." &amp; BO461)&gt;=--('Data Sheet'!$A$19)), (--(INT('Data Sheet'!$A$19) &amp; "." &amp; BO461)&lt;=--('Data Sheet'!$B$19))),
            --(INT('Data Sheet'!$A$19) &amp; "." &amp; BO461),
            --(INT('Data Sheet'!$B$19) &amp; "." &amp; BO461)
        )
    ),
    IF(BN461&lt;&gt;"",
        IF(INT('Data Sheet'!$A$19)=INT('Data Sheet'!$B$19),
            --(INT('Data Sheet'!$A$19) &amp; "." &amp; LEFT(BN461,3)),
            IF(AND((--(INT('Data Sheet'!$A$19) &amp; "." &amp; LEFT(BN461,3))&gt;=--('Data Sheet'!$A$19)), (--(INT('Data Sheet'!$A$19) &amp; "." &amp; LEFT(BN461,3))&lt;=--('Data Sheet'!$B$19))),
                --(INT('Data Sheet'!$A$19) &amp; "." &amp; LEFT(BN461,3)),
                --(INT('Data Sheet'!$B$19) &amp; "." &amp; LEFT(BN461,3))
            )
        ),
        "OK"
    )
)</f>
        <v>OK</v>
      </c>
      <c r="O461" s="23" t="str">
        <f>IF(BP461&lt;&gt;"",
    IF(INT('Data Sheet'!$A$19)=INT('Data Sheet'!$B$19),
        --(INT('Data Sheet'!$A$19) &amp; "." &amp; BP461),
        IF(AND((--(INT('Data Sheet'!$A$19) &amp; "." &amp; BP461)&gt;=--('Data Sheet'!$A$19)), (--(INT('Data Sheet'!$A$19) &amp; "." &amp; BP461)&lt;=--('Data Sheet'!$B$19))),
            --(INT('Data Sheet'!$A$19) &amp; "." &amp; BP461),
            --(INT('Data Sheet'!$B$19) &amp; "." &amp; BP461)
        )
    ),
    IF(BN461&lt;&gt;"",
        IF(INT('Data Sheet'!$A$19)=INT('Data Sheet'!$B$19),
            --(INT('Data Sheet'!$A$19) &amp; "." &amp; RIGHT(BN461,3)),
            IF(AND((--(INT('Data Sheet'!$A$19) &amp; "." &amp; RIGHT(BN461,3))&gt;=--('Data Sheet'!$A$19)), (--(INT('Data Sheet'!$A$19) &amp; "." &amp; RIGHT(BN461,3))&lt;=--('Data Sheet'!$B$19))),
                --(INT('Data Sheet'!$A$19) &amp; "." &amp; RIGHT(BN461,3)),
                --(INT('Data Sheet'!$B$19) &amp; "." &amp; RIGHT(BN461,3))
            )
        ),
        "OK"
    )
)</f>
        <v>OK</v>
      </c>
      <c r="P461" s="23" t="str">
        <f>IF(BR461&lt;&gt;"",
    IF(INT('Data Sheet'!$A$19)=INT('Data Sheet'!$B$15),
        --(INT('Data Sheet'!$A$15) &amp; "." &amp; BR461),
        IF(AND((--(INT('Data Sheet'!$A$15) &amp; "." &amp; BR461)&gt;=--('Data Sheet'!$A$15)), (--(INT('Data Sheet'!$A$15) &amp; "." &amp; BR461)&lt;=--('Data Sheet'!$B$15))),
            --(INT('Data Sheet'!$A$15) &amp; "." &amp; BR461),
            --(INT('Data Sheet'!$B$15) &amp; "." &amp; BR461)
        )
    ),
    IF(BQ461&lt;&gt;"",
        IF(INT('Data Sheet'!$A$15)=INT('Data Sheet'!$B$15),
            --(INT('Data Sheet'!$A$15) &amp; "." &amp; LEFT(BQ461,3)),
            IF(AND((--(INT('Data Sheet'!$A$15) &amp; "." &amp; LEFT(BQ461,3))&gt;=--('Data Sheet'!$A$15)), (--(INT('Data Sheet'!$A$15) &amp; "." &amp; LEFT(BQ461,3))&lt;=--('Data Sheet'!$B$15))),
                --(INT('Data Sheet'!$A$15) &amp; "." &amp; LEFT(BQ461,3)),
                --(INT('Data Sheet'!$B$15) &amp; "." &amp; LEFT(BQ461,3))
            )
        ),
        "OK"
    )
)</f>
        <v>OK</v>
      </c>
      <c r="Q461" s="23" t="str">
        <f>IF(BS461&lt;&gt;"",
    IF(INT('Data Sheet'!$A$19)=INT('Data Sheet'!$B$15),
        --(INT('Data Sheet'!$A$15) &amp; "." &amp; BS461),
        IF(AND((--(INT('Data Sheet'!$A$15) &amp; "." &amp; BS461)&gt;=--('Data Sheet'!$A$15)), (--(INT('Data Sheet'!$A$15) &amp; "." &amp; BS461)&lt;=--('Data Sheet'!$B$15))),
            --(INT('Data Sheet'!$A$15) &amp; "." &amp; BS461),
            --(INT('Data Sheet'!$B$15) &amp; "." &amp; BS461)
        )
    ),
    IF(BQ461&lt;&gt;"",
        IF(INT('Data Sheet'!$A$15)=INT('Data Sheet'!$B$15),
            --(INT('Data Sheet'!$A$15) &amp; "." &amp; RIGHT(BQ461,3)),
            IF(AND((--(INT('Data Sheet'!$A$15) &amp; "." &amp; RIGHT(BQ461,3))&gt;=--('Data Sheet'!$A$15)), (--(INT('Data Sheet'!$A$15) &amp; "." &amp; RIGHT(BQ461,3))&lt;=--('Data Sheet'!$B$15))),
                --(INT('Data Sheet'!$A$15) &amp; "." &amp; RIGHT(BQ461,3)),
                --(INT('Data Sheet'!$B$15) &amp; "." &amp; RIGHT(BQ461,3))
            )
        ),
        "OK"
    )
)</f>
        <v>OK</v>
      </c>
      <c r="R461" s="19"/>
      <c r="S461" s="19"/>
      <c r="T461" s="19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1"/>
      <c r="AU461" s="21"/>
      <c r="AV461" s="21"/>
      <c r="AW461" s="22"/>
      <c r="AX461" s="99"/>
      <c r="AY461" s="20"/>
      <c r="AZ461" s="20"/>
      <c r="BA461" s="22"/>
      <c r="BB461">
        <v>453</v>
      </c>
      <c r="BC461" s="80"/>
      <c r="BD461" s="80"/>
      <c r="BE461" s="80"/>
      <c r="BF461" s="80"/>
      <c r="BG461" s="32" t="str">
        <f t="shared" si="81"/>
        <v/>
      </c>
      <c r="BH461" s="78">
        <f t="shared" si="79"/>
        <v>0</v>
      </c>
      <c r="BI461" s="2">
        <f t="shared" si="82"/>
        <v>0</v>
      </c>
      <c r="BJ461" s="2">
        <f t="shared" si="83"/>
        <v>0</v>
      </c>
      <c r="BK461" s="2">
        <f t="shared" si="80"/>
        <v>0</v>
      </c>
    </row>
    <row r="462" spans="2:63" ht="15" customHeight="1" x14ac:dyDescent="0.25">
      <c r="B462" s="14">
        <v>454</v>
      </c>
      <c r="C462" s="95" t="str">
        <f t="shared" si="84"/>
        <v/>
      </c>
      <c r="D462" s="15" t="str">
        <f t="shared" si="89"/>
        <v>OK</v>
      </c>
      <c r="E462" s="16" t="e">
        <f>VLOOKUP('Data Sheet'!$B$8,'Data Sheet'!$I$2:$J$9,2,FALSE)</f>
        <v>#N/A</v>
      </c>
      <c r="F462" s="16" t="str">
        <f t="shared" si="85"/>
        <v/>
      </c>
      <c r="G462" s="103">
        <f t="shared" si="86"/>
        <v>0</v>
      </c>
      <c r="H462" s="17" t="s">
        <v>26</v>
      </c>
      <c r="I462" s="17" t="s">
        <v>26</v>
      </c>
      <c r="J462" s="17" t="str">
        <f>IF('Data Sheet'!$B$9="NC-50","N/A","OK")</f>
        <v>OK</v>
      </c>
      <c r="K462" s="17" t="str">
        <f>IF('Data Sheet'!$B$9="NC-50","N/A","OK")</f>
        <v>OK</v>
      </c>
      <c r="L462" s="17" t="str">
        <f t="shared" si="87"/>
        <v>OK</v>
      </c>
      <c r="M462" s="17" t="str">
        <f t="shared" si="88"/>
        <v>OK</v>
      </c>
      <c r="N462" s="18" t="str">
        <f>IF(BO462&lt;&gt;"",
    IF(INT('Data Sheet'!$A$19)=INT('Data Sheet'!$B$19),
        --(INT('Data Sheet'!$A$19) &amp; "." &amp; BO462),
        IF(AND((--(INT('Data Sheet'!$A$19) &amp; "." &amp; BO462)&gt;=--('Data Sheet'!$A$19)), (--(INT('Data Sheet'!$A$19) &amp; "." &amp; BO462)&lt;=--('Data Sheet'!$B$19))),
            --(INT('Data Sheet'!$A$19) &amp; "." &amp; BO462),
            --(INT('Data Sheet'!$B$19) &amp; "." &amp; BO462)
        )
    ),
    IF(BN462&lt;&gt;"",
        IF(INT('Data Sheet'!$A$19)=INT('Data Sheet'!$B$19),
            --(INT('Data Sheet'!$A$19) &amp; "." &amp; LEFT(BN462,3)),
            IF(AND((--(INT('Data Sheet'!$A$19) &amp; "." &amp; LEFT(BN462,3))&gt;=--('Data Sheet'!$A$19)), (--(INT('Data Sheet'!$A$19) &amp; "." &amp; LEFT(BN462,3))&lt;=--('Data Sheet'!$B$19))),
                --(INT('Data Sheet'!$A$19) &amp; "." &amp; LEFT(BN462,3)),
                --(INT('Data Sheet'!$B$19) &amp; "." &amp; LEFT(BN462,3))
            )
        ),
        "OK"
    )
)</f>
        <v>OK</v>
      </c>
      <c r="O462" s="23" t="str">
        <f>IF(BP462&lt;&gt;"",
    IF(INT('Data Sheet'!$A$19)=INT('Data Sheet'!$B$19),
        --(INT('Data Sheet'!$A$19) &amp; "." &amp; BP462),
        IF(AND((--(INT('Data Sheet'!$A$19) &amp; "." &amp; BP462)&gt;=--('Data Sheet'!$A$19)), (--(INT('Data Sheet'!$A$19) &amp; "." &amp; BP462)&lt;=--('Data Sheet'!$B$19))),
            --(INT('Data Sheet'!$A$19) &amp; "." &amp; BP462),
            --(INT('Data Sheet'!$B$19) &amp; "." &amp; BP462)
        )
    ),
    IF(BN462&lt;&gt;"",
        IF(INT('Data Sheet'!$A$19)=INT('Data Sheet'!$B$19),
            --(INT('Data Sheet'!$A$19) &amp; "." &amp; RIGHT(BN462,3)),
            IF(AND((--(INT('Data Sheet'!$A$19) &amp; "." &amp; RIGHT(BN462,3))&gt;=--('Data Sheet'!$A$19)), (--(INT('Data Sheet'!$A$19) &amp; "." &amp; RIGHT(BN462,3))&lt;=--('Data Sheet'!$B$19))),
                --(INT('Data Sheet'!$A$19) &amp; "." &amp; RIGHT(BN462,3)),
                --(INT('Data Sheet'!$B$19) &amp; "." &amp; RIGHT(BN462,3))
            )
        ),
        "OK"
    )
)</f>
        <v>OK</v>
      </c>
      <c r="P462" s="23" t="str">
        <f>IF(BR462&lt;&gt;"",
    IF(INT('Data Sheet'!$A$19)=INT('Data Sheet'!$B$15),
        --(INT('Data Sheet'!$A$15) &amp; "." &amp; BR462),
        IF(AND((--(INT('Data Sheet'!$A$15) &amp; "." &amp; BR462)&gt;=--('Data Sheet'!$A$15)), (--(INT('Data Sheet'!$A$15) &amp; "." &amp; BR462)&lt;=--('Data Sheet'!$B$15))),
            --(INT('Data Sheet'!$A$15) &amp; "." &amp; BR462),
            --(INT('Data Sheet'!$B$15) &amp; "." &amp; BR462)
        )
    ),
    IF(BQ462&lt;&gt;"",
        IF(INT('Data Sheet'!$A$15)=INT('Data Sheet'!$B$15),
            --(INT('Data Sheet'!$A$15) &amp; "." &amp; LEFT(BQ462,3)),
            IF(AND((--(INT('Data Sheet'!$A$15) &amp; "." &amp; LEFT(BQ462,3))&gt;=--('Data Sheet'!$A$15)), (--(INT('Data Sheet'!$A$15) &amp; "." &amp; LEFT(BQ462,3))&lt;=--('Data Sheet'!$B$15))),
                --(INT('Data Sheet'!$A$15) &amp; "." &amp; LEFT(BQ462,3)),
                --(INT('Data Sheet'!$B$15) &amp; "." &amp; LEFT(BQ462,3))
            )
        ),
        "OK"
    )
)</f>
        <v>OK</v>
      </c>
      <c r="Q462" s="23" t="str">
        <f>IF(BS462&lt;&gt;"",
    IF(INT('Data Sheet'!$A$19)=INT('Data Sheet'!$B$15),
        --(INT('Data Sheet'!$A$15) &amp; "." &amp; BS462),
        IF(AND((--(INT('Data Sheet'!$A$15) &amp; "." &amp; BS462)&gt;=--('Data Sheet'!$A$15)), (--(INT('Data Sheet'!$A$15) &amp; "." &amp; BS462)&lt;=--('Data Sheet'!$B$15))),
            --(INT('Data Sheet'!$A$15) &amp; "." &amp; BS462),
            --(INT('Data Sheet'!$B$15) &amp; "." &amp; BS462)
        )
    ),
    IF(BQ462&lt;&gt;"",
        IF(INT('Data Sheet'!$A$15)=INT('Data Sheet'!$B$15),
            --(INT('Data Sheet'!$A$15) &amp; "." &amp; RIGHT(BQ462,3)),
            IF(AND((--(INT('Data Sheet'!$A$15) &amp; "." &amp; RIGHT(BQ462,3))&gt;=--('Data Sheet'!$A$15)), (--(INT('Data Sheet'!$A$15) &amp; "." &amp; RIGHT(BQ462,3))&lt;=--('Data Sheet'!$B$15))),
                --(INT('Data Sheet'!$A$15) &amp; "." &amp; RIGHT(BQ462,3)),
                --(INT('Data Sheet'!$B$15) &amp; "." &amp; RIGHT(BQ462,3))
            )
        ),
        "OK"
    )
)</f>
        <v>OK</v>
      </c>
      <c r="R462" s="19"/>
      <c r="S462" s="19"/>
      <c r="T462" s="19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1"/>
      <c r="AU462" s="21"/>
      <c r="AV462" s="21"/>
      <c r="AW462" s="22"/>
      <c r="AX462" s="99"/>
      <c r="AY462" s="20"/>
      <c r="AZ462" s="20"/>
      <c r="BA462" s="22"/>
      <c r="BB462">
        <v>454</v>
      </c>
      <c r="BC462" s="80"/>
      <c r="BD462" s="80"/>
      <c r="BE462" s="80"/>
      <c r="BF462" s="80"/>
      <c r="BG462" s="32" t="str">
        <f t="shared" si="81"/>
        <v/>
      </c>
      <c r="BH462" s="78">
        <f t="shared" si="79"/>
        <v>0</v>
      </c>
      <c r="BI462" s="2">
        <f t="shared" si="82"/>
        <v>0</v>
      </c>
      <c r="BJ462" s="2">
        <f t="shared" si="83"/>
        <v>0</v>
      </c>
      <c r="BK462" s="2">
        <f t="shared" si="80"/>
        <v>0</v>
      </c>
    </row>
    <row r="463" spans="2:63" ht="15" customHeight="1" x14ac:dyDescent="0.25">
      <c r="B463" s="14">
        <v>455</v>
      </c>
      <c r="C463" s="95" t="str">
        <f t="shared" si="84"/>
        <v/>
      </c>
      <c r="D463" s="15" t="str">
        <f t="shared" si="89"/>
        <v>OK</v>
      </c>
      <c r="E463" s="16" t="e">
        <f>VLOOKUP('Data Sheet'!$B$8,'Data Sheet'!$I$2:$J$9,2,FALSE)</f>
        <v>#N/A</v>
      </c>
      <c r="F463" s="16" t="str">
        <f t="shared" si="85"/>
        <v/>
      </c>
      <c r="G463" s="103">
        <f t="shared" si="86"/>
        <v>0</v>
      </c>
      <c r="H463" s="17" t="s">
        <v>26</v>
      </c>
      <c r="I463" s="17" t="s">
        <v>26</v>
      </c>
      <c r="J463" s="17" t="str">
        <f>IF('Data Sheet'!$B$9="NC-50","N/A","OK")</f>
        <v>OK</v>
      </c>
      <c r="K463" s="17" t="str">
        <f>IF('Data Sheet'!$B$9="NC-50","N/A","OK")</f>
        <v>OK</v>
      </c>
      <c r="L463" s="17" t="str">
        <f t="shared" si="87"/>
        <v>OK</v>
      </c>
      <c r="M463" s="17" t="str">
        <f t="shared" si="88"/>
        <v>OK</v>
      </c>
      <c r="N463" s="18" t="str">
        <f>IF(BO463&lt;&gt;"",
    IF(INT('Data Sheet'!$A$19)=INT('Data Sheet'!$B$19),
        --(INT('Data Sheet'!$A$19) &amp; "." &amp; BO463),
        IF(AND((--(INT('Data Sheet'!$A$19) &amp; "." &amp; BO463)&gt;=--('Data Sheet'!$A$19)), (--(INT('Data Sheet'!$A$19) &amp; "." &amp; BO463)&lt;=--('Data Sheet'!$B$19))),
            --(INT('Data Sheet'!$A$19) &amp; "." &amp; BO463),
            --(INT('Data Sheet'!$B$19) &amp; "." &amp; BO463)
        )
    ),
    IF(BN463&lt;&gt;"",
        IF(INT('Data Sheet'!$A$19)=INT('Data Sheet'!$B$19),
            --(INT('Data Sheet'!$A$19) &amp; "." &amp; LEFT(BN463,3)),
            IF(AND((--(INT('Data Sheet'!$A$19) &amp; "." &amp; LEFT(BN463,3))&gt;=--('Data Sheet'!$A$19)), (--(INT('Data Sheet'!$A$19) &amp; "." &amp; LEFT(BN463,3))&lt;=--('Data Sheet'!$B$19))),
                --(INT('Data Sheet'!$A$19) &amp; "." &amp; LEFT(BN463,3)),
                --(INT('Data Sheet'!$B$19) &amp; "." &amp; LEFT(BN463,3))
            )
        ),
        "OK"
    )
)</f>
        <v>OK</v>
      </c>
      <c r="O463" s="23" t="str">
        <f>IF(BP463&lt;&gt;"",
    IF(INT('Data Sheet'!$A$19)=INT('Data Sheet'!$B$19),
        --(INT('Data Sheet'!$A$19) &amp; "." &amp; BP463),
        IF(AND((--(INT('Data Sheet'!$A$19) &amp; "." &amp; BP463)&gt;=--('Data Sheet'!$A$19)), (--(INT('Data Sheet'!$A$19) &amp; "." &amp; BP463)&lt;=--('Data Sheet'!$B$19))),
            --(INT('Data Sheet'!$A$19) &amp; "." &amp; BP463),
            --(INT('Data Sheet'!$B$19) &amp; "." &amp; BP463)
        )
    ),
    IF(BN463&lt;&gt;"",
        IF(INT('Data Sheet'!$A$19)=INT('Data Sheet'!$B$19),
            --(INT('Data Sheet'!$A$19) &amp; "." &amp; RIGHT(BN463,3)),
            IF(AND((--(INT('Data Sheet'!$A$19) &amp; "." &amp; RIGHT(BN463,3))&gt;=--('Data Sheet'!$A$19)), (--(INT('Data Sheet'!$A$19) &amp; "." &amp; RIGHT(BN463,3))&lt;=--('Data Sheet'!$B$19))),
                --(INT('Data Sheet'!$A$19) &amp; "." &amp; RIGHT(BN463,3)),
                --(INT('Data Sheet'!$B$19) &amp; "." &amp; RIGHT(BN463,3))
            )
        ),
        "OK"
    )
)</f>
        <v>OK</v>
      </c>
      <c r="P463" s="23" t="str">
        <f>IF(BR463&lt;&gt;"",
    IF(INT('Data Sheet'!$A$19)=INT('Data Sheet'!$B$15),
        --(INT('Data Sheet'!$A$15) &amp; "." &amp; BR463),
        IF(AND((--(INT('Data Sheet'!$A$15) &amp; "." &amp; BR463)&gt;=--('Data Sheet'!$A$15)), (--(INT('Data Sheet'!$A$15) &amp; "." &amp; BR463)&lt;=--('Data Sheet'!$B$15))),
            --(INT('Data Sheet'!$A$15) &amp; "." &amp; BR463),
            --(INT('Data Sheet'!$B$15) &amp; "." &amp; BR463)
        )
    ),
    IF(BQ463&lt;&gt;"",
        IF(INT('Data Sheet'!$A$15)=INT('Data Sheet'!$B$15),
            --(INT('Data Sheet'!$A$15) &amp; "." &amp; LEFT(BQ463,3)),
            IF(AND((--(INT('Data Sheet'!$A$15) &amp; "." &amp; LEFT(BQ463,3))&gt;=--('Data Sheet'!$A$15)), (--(INT('Data Sheet'!$A$15) &amp; "." &amp; LEFT(BQ463,3))&lt;=--('Data Sheet'!$B$15))),
                --(INT('Data Sheet'!$A$15) &amp; "." &amp; LEFT(BQ463,3)),
                --(INT('Data Sheet'!$B$15) &amp; "." &amp; LEFT(BQ463,3))
            )
        ),
        "OK"
    )
)</f>
        <v>OK</v>
      </c>
      <c r="Q463" s="23" t="str">
        <f>IF(BS463&lt;&gt;"",
    IF(INT('Data Sheet'!$A$19)=INT('Data Sheet'!$B$15),
        --(INT('Data Sheet'!$A$15) &amp; "." &amp; BS463),
        IF(AND((--(INT('Data Sheet'!$A$15) &amp; "." &amp; BS463)&gt;=--('Data Sheet'!$A$15)), (--(INT('Data Sheet'!$A$15) &amp; "." &amp; BS463)&lt;=--('Data Sheet'!$B$15))),
            --(INT('Data Sheet'!$A$15) &amp; "." &amp; BS463),
            --(INT('Data Sheet'!$B$15) &amp; "." &amp; BS463)
        )
    ),
    IF(BQ463&lt;&gt;"",
        IF(INT('Data Sheet'!$A$15)=INT('Data Sheet'!$B$15),
            --(INT('Data Sheet'!$A$15) &amp; "." &amp; RIGHT(BQ463,3)),
            IF(AND((--(INT('Data Sheet'!$A$15) &amp; "." &amp; RIGHT(BQ463,3))&gt;=--('Data Sheet'!$A$15)), (--(INT('Data Sheet'!$A$15) &amp; "." &amp; RIGHT(BQ463,3))&lt;=--('Data Sheet'!$B$15))),
                --(INT('Data Sheet'!$A$15) &amp; "." &amp; RIGHT(BQ463,3)),
                --(INT('Data Sheet'!$B$15) &amp; "." &amp; RIGHT(BQ463,3))
            )
        ),
        "OK"
    )
)</f>
        <v>OK</v>
      </c>
      <c r="R463" s="19"/>
      <c r="S463" s="19"/>
      <c r="T463" s="19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1"/>
      <c r="AU463" s="21"/>
      <c r="AV463" s="21"/>
      <c r="AW463" s="22"/>
      <c r="AX463" s="99"/>
      <c r="AY463" s="20"/>
      <c r="AZ463" s="20"/>
      <c r="BA463" s="22"/>
      <c r="BB463">
        <v>455</v>
      </c>
      <c r="BC463" s="80"/>
      <c r="BD463" s="80"/>
      <c r="BE463" s="80"/>
      <c r="BF463" s="80"/>
      <c r="BG463" s="32" t="str">
        <f t="shared" si="81"/>
        <v/>
      </c>
      <c r="BH463" s="78">
        <f t="shared" si="79"/>
        <v>0</v>
      </c>
      <c r="BI463" s="2">
        <f t="shared" si="82"/>
        <v>0</v>
      </c>
      <c r="BJ463" s="2">
        <f t="shared" si="83"/>
        <v>0</v>
      </c>
      <c r="BK463" s="2">
        <f t="shared" si="80"/>
        <v>0</v>
      </c>
    </row>
    <row r="464" spans="2:63" ht="15" customHeight="1" x14ac:dyDescent="0.25">
      <c r="B464" s="14">
        <v>456</v>
      </c>
      <c r="C464" s="95" t="str">
        <f t="shared" si="84"/>
        <v/>
      </c>
      <c r="D464" s="15" t="str">
        <f t="shared" si="89"/>
        <v>OK</v>
      </c>
      <c r="E464" s="16" t="e">
        <f>VLOOKUP('Data Sheet'!$B$8,'Data Sheet'!$I$2:$J$9,2,FALSE)</f>
        <v>#N/A</v>
      </c>
      <c r="F464" s="16" t="str">
        <f t="shared" si="85"/>
        <v/>
      </c>
      <c r="G464" s="103">
        <f t="shared" si="86"/>
        <v>0</v>
      </c>
      <c r="H464" s="17" t="s">
        <v>26</v>
      </c>
      <c r="I464" s="17" t="s">
        <v>26</v>
      </c>
      <c r="J464" s="17" t="str">
        <f>IF('Data Sheet'!$B$9="NC-50","N/A","OK")</f>
        <v>OK</v>
      </c>
      <c r="K464" s="17" t="str">
        <f>IF('Data Sheet'!$B$9="NC-50","N/A","OK")</f>
        <v>OK</v>
      </c>
      <c r="L464" s="17" t="str">
        <f t="shared" si="87"/>
        <v>OK</v>
      </c>
      <c r="M464" s="17" t="str">
        <f t="shared" si="88"/>
        <v>OK</v>
      </c>
      <c r="N464" s="18" t="str">
        <f>IF(BO464&lt;&gt;"",
    IF(INT('Data Sheet'!$A$19)=INT('Data Sheet'!$B$19),
        --(INT('Data Sheet'!$A$19) &amp; "." &amp; BO464),
        IF(AND((--(INT('Data Sheet'!$A$19) &amp; "." &amp; BO464)&gt;=--('Data Sheet'!$A$19)), (--(INT('Data Sheet'!$A$19) &amp; "." &amp; BO464)&lt;=--('Data Sheet'!$B$19))),
            --(INT('Data Sheet'!$A$19) &amp; "." &amp; BO464),
            --(INT('Data Sheet'!$B$19) &amp; "." &amp; BO464)
        )
    ),
    IF(BN464&lt;&gt;"",
        IF(INT('Data Sheet'!$A$19)=INT('Data Sheet'!$B$19),
            --(INT('Data Sheet'!$A$19) &amp; "." &amp; LEFT(BN464,3)),
            IF(AND((--(INT('Data Sheet'!$A$19) &amp; "." &amp; LEFT(BN464,3))&gt;=--('Data Sheet'!$A$19)), (--(INT('Data Sheet'!$A$19) &amp; "." &amp; LEFT(BN464,3))&lt;=--('Data Sheet'!$B$19))),
                --(INT('Data Sheet'!$A$19) &amp; "." &amp; LEFT(BN464,3)),
                --(INT('Data Sheet'!$B$19) &amp; "." &amp; LEFT(BN464,3))
            )
        ),
        "OK"
    )
)</f>
        <v>OK</v>
      </c>
      <c r="O464" s="23" t="str">
        <f>IF(BP464&lt;&gt;"",
    IF(INT('Data Sheet'!$A$19)=INT('Data Sheet'!$B$19),
        --(INT('Data Sheet'!$A$19) &amp; "." &amp; BP464),
        IF(AND((--(INT('Data Sheet'!$A$19) &amp; "." &amp; BP464)&gt;=--('Data Sheet'!$A$19)), (--(INT('Data Sheet'!$A$19) &amp; "." &amp; BP464)&lt;=--('Data Sheet'!$B$19))),
            --(INT('Data Sheet'!$A$19) &amp; "." &amp; BP464),
            --(INT('Data Sheet'!$B$19) &amp; "." &amp; BP464)
        )
    ),
    IF(BN464&lt;&gt;"",
        IF(INT('Data Sheet'!$A$19)=INT('Data Sheet'!$B$19),
            --(INT('Data Sheet'!$A$19) &amp; "." &amp; RIGHT(BN464,3)),
            IF(AND((--(INT('Data Sheet'!$A$19) &amp; "." &amp; RIGHT(BN464,3))&gt;=--('Data Sheet'!$A$19)), (--(INT('Data Sheet'!$A$19) &amp; "." &amp; RIGHT(BN464,3))&lt;=--('Data Sheet'!$B$19))),
                --(INT('Data Sheet'!$A$19) &amp; "." &amp; RIGHT(BN464,3)),
                --(INT('Data Sheet'!$B$19) &amp; "." &amp; RIGHT(BN464,3))
            )
        ),
        "OK"
    )
)</f>
        <v>OK</v>
      </c>
      <c r="P464" s="23" t="str">
        <f>IF(BR464&lt;&gt;"",
    IF(INT('Data Sheet'!$A$19)=INT('Data Sheet'!$B$15),
        --(INT('Data Sheet'!$A$15) &amp; "." &amp; BR464),
        IF(AND((--(INT('Data Sheet'!$A$15) &amp; "." &amp; BR464)&gt;=--('Data Sheet'!$A$15)), (--(INT('Data Sheet'!$A$15) &amp; "." &amp; BR464)&lt;=--('Data Sheet'!$B$15))),
            --(INT('Data Sheet'!$A$15) &amp; "." &amp; BR464),
            --(INT('Data Sheet'!$B$15) &amp; "." &amp; BR464)
        )
    ),
    IF(BQ464&lt;&gt;"",
        IF(INT('Data Sheet'!$A$15)=INT('Data Sheet'!$B$15),
            --(INT('Data Sheet'!$A$15) &amp; "." &amp; LEFT(BQ464,3)),
            IF(AND((--(INT('Data Sheet'!$A$15) &amp; "." &amp; LEFT(BQ464,3))&gt;=--('Data Sheet'!$A$15)), (--(INT('Data Sheet'!$A$15) &amp; "." &amp; LEFT(BQ464,3))&lt;=--('Data Sheet'!$B$15))),
                --(INT('Data Sheet'!$A$15) &amp; "." &amp; LEFT(BQ464,3)),
                --(INT('Data Sheet'!$B$15) &amp; "." &amp; LEFT(BQ464,3))
            )
        ),
        "OK"
    )
)</f>
        <v>OK</v>
      </c>
      <c r="Q464" s="23" t="str">
        <f>IF(BS464&lt;&gt;"",
    IF(INT('Data Sheet'!$A$19)=INT('Data Sheet'!$B$15),
        --(INT('Data Sheet'!$A$15) &amp; "." &amp; BS464),
        IF(AND((--(INT('Data Sheet'!$A$15) &amp; "." &amp; BS464)&gt;=--('Data Sheet'!$A$15)), (--(INT('Data Sheet'!$A$15) &amp; "." &amp; BS464)&lt;=--('Data Sheet'!$B$15))),
            --(INT('Data Sheet'!$A$15) &amp; "." &amp; BS464),
            --(INT('Data Sheet'!$B$15) &amp; "." &amp; BS464)
        )
    ),
    IF(BQ464&lt;&gt;"",
        IF(INT('Data Sheet'!$A$15)=INT('Data Sheet'!$B$15),
            --(INT('Data Sheet'!$A$15) &amp; "." &amp; RIGHT(BQ464,3)),
            IF(AND((--(INT('Data Sheet'!$A$15) &amp; "." &amp; RIGHT(BQ464,3))&gt;=--('Data Sheet'!$A$15)), (--(INT('Data Sheet'!$A$15) &amp; "." &amp; RIGHT(BQ464,3))&lt;=--('Data Sheet'!$B$15))),
                --(INT('Data Sheet'!$A$15) &amp; "." &amp; RIGHT(BQ464,3)),
                --(INT('Data Sheet'!$B$15) &amp; "." &amp; RIGHT(BQ464,3))
            )
        ),
        "OK"
    )
)</f>
        <v>OK</v>
      </c>
      <c r="R464" s="19"/>
      <c r="S464" s="19"/>
      <c r="T464" s="19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1"/>
      <c r="AU464" s="21"/>
      <c r="AV464" s="21"/>
      <c r="AW464" s="22"/>
      <c r="AX464" s="99"/>
      <c r="AY464" s="20"/>
      <c r="AZ464" s="20"/>
      <c r="BA464" s="22"/>
      <c r="BB464">
        <v>456</v>
      </c>
      <c r="BC464" s="80"/>
      <c r="BD464" s="80"/>
      <c r="BE464" s="80"/>
      <c r="BF464" s="80"/>
      <c r="BG464" s="32" t="str">
        <f t="shared" si="81"/>
        <v/>
      </c>
      <c r="BH464" s="78">
        <f t="shared" si="79"/>
        <v>0</v>
      </c>
      <c r="BI464" s="2">
        <f t="shared" si="82"/>
        <v>0</v>
      </c>
      <c r="BJ464" s="2">
        <f t="shared" si="83"/>
        <v>0</v>
      </c>
      <c r="BK464" s="2">
        <f t="shared" si="80"/>
        <v>0</v>
      </c>
    </row>
    <row r="465" spans="2:63" ht="15" customHeight="1" x14ac:dyDescent="0.25">
      <c r="B465" s="14">
        <v>457</v>
      </c>
      <c r="C465" s="95" t="str">
        <f t="shared" si="84"/>
        <v/>
      </c>
      <c r="D465" s="15" t="str">
        <f t="shared" si="89"/>
        <v>OK</v>
      </c>
      <c r="E465" s="16" t="e">
        <f>VLOOKUP('Data Sheet'!$B$8,'Data Sheet'!$I$2:$J$9,2,FALSE)</f>
        <v>#N/A</v>
      </c>
      <c r="F465" s="16" t="str">
        <f t="shared" si="85"/>
        <v/>
      </c>
      <c r="G465" s="103">
        <f t="shared" si="86"/>
        <v>0</v>
      </c>
      <c r="H465" s="17" t="s">
        <v>26</v>
      </c>
      <c r="I465" s="17" t="s">
        <v>26</v>
      </c>
      <c r="J465" s="17" t="str">
        <f>IF('Data Sheet'!$B$9="NC-50","N/A","OK")</f>
        <v>OK</v>
      </c>
      <c r="K465" s="17" t="str">
        <f>IF('Data Sheet'!$B$9="NC-50","N/A","OK")</f>
        <v>OK</v>
      </c>
      <c r="L465" s="17" t="str">
        <f t="shared" si="87"/>
        <v>OK</v>
      </c>
      <c r="M465" s="17" t="str">
        <f t="shared" si="88"/>
        <v>OK</v>
      </c>
      <c r="N465" s="18" t="str">
        <f>IF(BO465&lt;&gt;"",
    IF(INT('Data Sheet'!$A$19)=INT('Data Sheet'!$B$19),
        --(INT('Data Sheet'!$A$19) &amp; "." &amp; BO465),
        IF(AND((--(INT('Data Sheet'!$A$19) &amp; "." &amp; BO465)&gt;=--('Data Sheet'!$A$19)), (--(INT('Data Sheet'!$A$19) &amp; "." &amp; BO465)&lt;=--('Data Sheet'!$B$19))),
            --(INT('Data Sheet'!$A$19) &amp; "." &amp; BO465),
            --(INT('Data Sheet'!$B$19) &amp; "." &amp; BO465)
        )
    ),
    IF(BN465&lt;&gt;"",
        IF(INT('Data Sheet'!$A$19)=INT('Data Sheet'!$B$19),
            --(INT('Data Sheet'!$A$19) &amp; "." &amp; LEFT(BN465,3)),
            IF(AND((--(INT('Data Sheet'!$A$19) &amp; "." &amp; LEFT(BN465,3))&gt;=--('Data Sheet'!$A$19)), (--(INT('Data Sheet'!$A$19) &amp; "." &amp; LEFT(BN465,3))&lt;=--('Data Sheet'!$B$19))),
                --(INT('Data Sheet'!$A$19) &amp; "." &amp; LEFT(BN465,3)),
                --(INT('Data Sheet'!$B$19) &amp; "." &amp; LEFT(BN465,3))
            )
        ),
        "OK"
    )
)</f>
        <v>OK</v>
      </c>
      <c r="O465" s="23" t="str">
        <f>IF(BP465&lt;&gt;"",
    IF(INT('Data Sheet'!$A$19)=INT('Data Sheet'!$B$19),
        --(INT('Data Sheet'!$A$19) &amp; "." &amp; BP465),
        IF(AND((--(INT('Data Sheet'!$A$19) &amp; "." &amp; BP465)&gt;=--('Data Sheet'!$A$19)), (--(INT('Data Sheet'!$A$19) &amp; "." &amp; BP465)&lt;=--('Data Sheet'!$B$19))),
            --(INT('Data Sheet'!$A$19) &amp; "." &amp; BP465),
            --(INT('Data Sheet'!$B$19) &amp; "." &amp; BP465)
        )
    ),
    IF(BN465&lt;&gt;"",
        IF(INT('Data Sheet'!$A$19)=INT('Data Sheet'!$B$19),
            --(INT('Data Sheet'!$A$19) &amp; "." &amp; RIGHT(BN465,3)),
            IF(AND((--(INT('Data Sheet'!$A$19) &amp; "." &amp; RIGHT(BN465,3))&gt;=--('Data Sheet'!$A$19)), (--(INT('Data Sheet'!$A$19) &amp; "." &amp; RIGHT(BN465,3))&lt;=--('Data Sheet'!$B$19))),
                --(INT('Data Sheet'!$A$19) &amp; "." &amp; RIGHT(BN465,3)),
                --(INT('Data Sheet'!$B$19) &amp; "." &amp; RIGHT(BN465,3))
            )
        ),
        "OK"
    )
)</f>
        <v>OK</v>
      </c>
      <c r="P465" s="23" t="str">
        <f>IF(BR465&lt;&gt;"",
    IF(INT('Data Sheet'!$A$19)=INT('Data Sheet'!$B$15),
        --(INT('Data Sheet'!$A$15) &amp; "." &amp; BR465),
        IF(AND((--(INT('Data Sheet'!$A$15) &amp; "." &amp; BR465)&gt;=--('Data Sheet'!$A$15)), (--(INT('Data Sheet'!$A$15) &amp; "." &amp; BR465)&lt;=--('Data Sheet'!$B$15))),
            --(INT('Data Sheet'!$A$15) &amp; "." &amp; BR465),
            --(INT('Data Sheet'!$B$15) &amp; "." &amp; BR465)
        )
    ),
    IF(BQ465&lt;&gt;"",
        IF(INT('Data Sheet'!$A$15)=INT('Data Sheet'!$B$15),
            --(INT('Data Sheet'!$A$15) &amp; "." &amp; LEFT(BQ465,3)),
            IF(AND((--(INT('Data Sheet'!$A$15) &amp; "." &amp; LEFT(BQ465,3))&gt;=--('Data Sheet'!$A$15)), (--(INT('Data Sheet'!$A$15) &amp; "." &amp; LEFT(BQ465,3))&lt;=--('Data Sheet'!$B$15))),
                --(INT('Data Sheet'!$A$15) &amp; "." &amp; LEFT(BQ465,3)),
                --(INT('Data Sheet'!$B$15) &amp; "." &amp; LEFT(BQ465,3))
            )
        ),
        "OK"
    )
)</f>
        <v>OK</v>
      </c>
      <c r="Q465" s="23" t="str">
        <f>IF(BS465&lt;&gt;"",
    IF(INT('Data Sheet'!$A$19)=INT('Data Sheet'!$B$15),
        --(INT('Data Sheet'!$A$15) &amp; "." &amp; BS465),
        IF(AND((--(INT('Data Sheet'!$A$15) &amp; "." &amp; BS465)&gt;=--('Data Sheet'!$A$15)), (--(INT('Data Sheet'!$A$15) &amp; "." &amp; BS465)&lt;=--('Data Sheet'!$B$15))),
            --(INT('Data Sheet'!$A$15) &amp; "." &amp; BS465),
            --(INT('Data Sheet'!$B$15) &amp; "." &amp; BS465)
        )
    ),
    IF(BQ465&lt;&gt;"",
        IF(INT('Data Sheet'!$A$15)=INT('Data Sheet'!$B$15),
            --(INT('Data Sheet'!$A$15) &amp; "." &amp; RIGHT(BQ465,3)),
            IF(AND((--(INT('Data Sheet'!$A$15) &amp; "." &amp; RIGHT(BQ465,3))&gt;=--('Data Sheet'!$A$15)), (--(INT('Data Sheet'!$A$15) &amp; "." &amp; RIGHT(BQ465,3))&lt;=--('Data Sheet'!$B$15))),
                --(INT('Data Sheet'!$A$15) &amp; "." &amp; RIGHT(BQ465,3)),
                --(INT('Data Sheet'!$B$15) &amp; "." &amp; RIGHT(BQ465,3))
            )
        ),
        "OK"
    )
)</f>
        <v>OK</v>
      </c>
      <c r="R465" s="19"/>
      <c r="S465" s="19"/>
      <c r="T465" s="19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1"/>
      <c r="AU465" s="21"/>
      <c r="AV465" s="21"/>
      <c r="AW465" s="22"/>
      <c r="AX465" s="99"/>
      <c r="AY465" s="20"/>
      <c r="AZ465" s="20"/>
      <c r="BA465" s="22"/>
      <c r="BB465">
        <v>457</v>
      </c>
      <c r="BC465" s="80"/>
      <c r="BD465" s="80"/>
      <c r="BE465" s="80"/>
      <c r="BF465" s="80"/>
      <c r="BG465" s="32" t="str">
        <f t="shared" si="81"/>
        <v/>
      </c>
      <c r="BH465" s="78">
        <f t="shared" si="79"/>
        <v>0</v>
      </c>
      <c r="BI465" s="2">
        <f t="shared" si="82"/>
        <v>0</v>
      </c>
      <c r="BJ465" s="2">
        <f t="shared" si="83"/>
        <v>0</v>
      </c>
      <c r="BK465" s="2">
        <f t="shared" si="80"/>
        <v>0</v>
      </c>
    </row>
    <row r="466" spans="2:63" ht="15" customHeight="1" x14ac:dyDescent="0.25">
      <c r="B466" s="14">
        <v>458</v>
      </c>
      <c r="C466" s="95" t="str">
        <f t="shared" si="84"/>
        <v/>
      </c>
      <c r="D466" s="15" t="str">
        <f t="shared" si="89"/>
        <v>OK</v>
      </c>
      <c r="E466" s="16" t="e">
        <f>VLOOKUP('Data Sheet'!$B$8,'Data Sheet'!$I$2:$J$9,2,FALSE)</f>
        <v>#N/A</v>
      </c>
      <c r="F466" s="16" t="str">
        <f t="shared" si="85"/>
        <v/>
      </c>
      <c r="G466" s="103">
        <f t="shared" si="86"/>
        <v>0</v>
      </c>
      <c r="H466" s="17" t="s">
        <v>26</v>
      </c>
      <c r="I466" s="17" t="s">
        <v>26</v>
      </c>
      <c r="J466" s="17" t="str">
        <f>IF('Data Sheet'!$B$9="NC-50","N/A","OK")</f>
        <v>OK</v>
      </c>
      <c r="K466" s="17" t="str">
        <f>IF('Data Sheet'!$B$9="NC-50","N/A","OK")</f>
        <v>OK</v>
      </c>
      <c r="L466" s="17" t="str">
        <f t="shared" si="87"/>
        <v>OK</v>
      </c>
      <c r="M466" s="17" t="str">
        <f t="shared" si="88"/>
        <v>OK</v>
      </c>
      <c r="N466" s="18" t="str">
        <f>IF(BO466&lt;&gt;"",
    IF(INT('Data Sheet'!$A$19)=INT('Data Sheet'!$B$19),
        --(INT('Data Sheet'!$A$19) &amp; "." &amp; BO466),
        IF(AND((--(INT('Data Sheet'!$A$19) &amp; "." &amp; BO466)&gt;=--('Data Sheet'!$A$19)), (--(INT('Data Sheet'!$A$19) &amp; "." &amp; BO466)&lt;=--('Data Sheet'!$B$19))),
            --(INT('Data Sheet'!$A$19) &amp; "." &amp; BO466),
            --(INT('Data Sheet'!$B$19) &amp; "." &amp; BO466)
        )
    ),
    IF(BN466&lt;&gt;"",
        IF(INT('Data Sheet'!$A$19)=INT('Data Sheet'!$B$19),
            --(INT('Data Sheet'!$A$19) &amp; "." &amp; LEFT(BN466,3)),
            IF(AND((--(INT('Data Sheet'!$A$19) &amp; "." &amp; LEFT(BN466,3))&gt;=--('Data Sheet'!$A$19)), (--(INT('Data Sheet'!$A$19) &amp; "." &amp; LEFT(BN466,3))&lt;=--('Data Sheet'!$B$19))),
                --(INT('Data Sheet'!$A$19) &amp; "." &amp; LEFT(BN466,3)),
                --(INT('Data Sheet'!$B$19) &amp; "." &amp; LEFT(BN466,3))
            )
        ),
        "OK"
    )
)</f>
        <v>OK</v>
      </c>
      <c r="O466" s="23" t="str">
        <f>IF(BP466&lt;&gt;"",
    IF(INT('Data Sheet'!$A$19)=INT('Data Sheet'!$B$19),
        --(INT('Data Sheet'!$A$19) &amp; "." &amp; BP466),
        IF(AND((--(INT('Data Sheet'!$A$19) &amp; "." &amp; BP466)&gt;=--('Data Sheet'!$A$19)), (--(INT('Data Sheet'!$A$19) &amp; "." &amp; BP466)&lt;=--('Data Sheet'!$B$19))),
            --(INT('Data Sheet'!$A$19) &amp; "." &amp; BP466),
            --(INT('Data Sheet'!$B$19) &amp; "." &amp; BP466)
        )
    ),
    IF(BN466&lt;&gt;"",
        IF(INT('Data Sheet'!$A$19)=INT('Data Sheet'!$B$19),
            --(INT('Data Sheet'!$A$19) &amp; "." &amp; RIGHT(BN466,3)),
            IF(AND((--(INT('Data Sheet'!$A$19) &amp; "." &amp; RIGHT(BN466,3))&gt;=--('Data Sheet'!$A$19)), (--(INT('Data Sheet'!$A$19) &amp; "." &amp; RIGHT(BN466,3))&lt;=--('Data Sheet'!$B$19))),
                --(INT('Data Sheet'!$A$19) &amp; "." &amp; RIGHT(BN466,3)),
                --(INT('Data Sheet'!$B$19) &amp; "." &amp; RIGHT(BN466,3))
            )
        ),
        "OK"
    )
)</f>
        <v>OK</v>
      </c>
      <c r="P466" s="23" t="str">
        <f>IF(BR466&lt;&gt;"",
    IF(INT('Data Sheet'!$A$19)=INT('Data Sheet'!$B$15),
        --(INT('Data Sheet'!$A$15) &amp; "." &amp; BR466),
        IF(AND((--(INT('Data Sheet'!$A$15) &amp; "." &amp; BR466)&gt;=--('Data Sheet'!$A$15)), (--(INT('Data Sheet'!$A$15) &amp; "." &amp; BR466)&lt;=--('Data Sheet'!$B$15))),
            --(INT('Data Sheet'!$A$15) &amp; "." &amp; BR466),
            --(INT('Data Sheet'!$B$15) &amp; "." &amp; BR466)
        )
    ),
    IF(BQ466&lt;&gt;"",
        IF(INT('Data Sheet'!$A$15)=INT('Data Sheet'!$B$15),
            --(INT('Data Sheet'!$A$15) &amp; "." &amp; LEFT(BQ466,3)),
            IF(AND((--(INT('Data Sheet'!$A$15) &amp; "." &amp; LEFT(BQ466,3))&gt;=--('Data Sheet'!$A$15)), (--(INT('Data Sheet'!$A$15) &amp; "." &amp; LEFT(BQ466,3))&lt;=--('Data Sheet'!$B$15))),
                --(INT('Data Sheet'!$A$15) &amp; "." &amp; LEFT(BQ466,3)),
                --(INT('Data Sheet'!$B$15) &amp; "." &amp; LEFT(BQ466,3))
            )
        ),
        "OK"
    )
)</f>
        <v>OK</v>
      </c>
      <c r="Q466" s="23" t="str">
        <f>IF(BS466&lt;&gt;"",
    IF(INT('Data Sheet'!$A$19)=INT('Data Sheet'!$B$15),
        --(INT('Data Sheet'!$A$15) &amp; "." &amp; BS466),
        IF(AND((--(INT('Data Sheet'!$A$15) &amp; "." &amp; BS466)&gt;=--('Data Sheet'!$A$15)), (--(INT('Data Sheet'!$A$15) &amp; "." &amp; BS466)&lt;=--('Data Sheet'!$B$15))),
            --(INT('Data Sheet'!$A$15) &amp; "." &amp; BS466),
            --(INT('Data Sheet'!$B$15) &amp; "." &amp; BS466)
        )
    ),
    IF(BQ466&lt;&gt;"",
        IF(INT('Data Sheet'!$A$15)=INT('Data Sheet'!$B$15),
            --(INT('Data Sheet'!$A$15) &amp; "." &amp; RIGHT(BQ466,3)),
            IF(AND((--(INT('Data Sheet'!$A$15) &amp; "." &amp; RIGHT(BQ466,3))&gt;=--('Data Sheet'!$A$15)), (--(INT('Data Sheet'!$A$15) &amp; "." &amp; RIGHT(BQ466,3))&lt;=--('Data Sheet'!$B$15))),
                --(INT('Data Sheet'!$A$15) &amp; "." &amp; RIGHT(BQ466,3)),
                --(INT('Data Sheet'!$B$15) &amp; "." &amp; RIGHT(BQ466,3))
            )
        ),
        "OK"
    )
)</f>
        <v>OK</v>
      </c>
      <c r="R466" s="19"/>
      <c r="S466" s="19"/>
      <c r="T466" s="19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1"/>
      <c r="AU466" s="21"/>
      <c r="AV466" s="21"/>
      <c r="AW466" s="22"/>
      <c r="AX466" s="99"/>
      <c r="AY466" s="20"/>
      <c r="AZ466" s="20"/>
      <c r="BA466" s="22"/>
      <c r="BB466">
        <v>458</v>
      </c>
      <c r="BC466" s="80"/>
      <c r="BD466" s="80"/>
      <c r="BE466" s="80"/>
      <c r="BF466" s="80"/>
      <c r="BG466" s="32" t="str">
        <f t="shared" si="81"/>
        <v/>
      </c>
      <c r="BH466" s="78">
        <f t="shared" si="79"/>
        <v>0</v>
      </c>
      <c r="BI466" s="2">
        <f t="shared" si="82"/>
        <v>0</v>
      </c>
      <c r="BJ466" s="2">
        <f t="shared" si="83"/>
        <v>0</v>
      </c>
      <c r="BK466" s="2">
        <f t="shared" si="80"/>
        <v>0</v>
      </c>
    </row>
    <row r="467" spans="2:63" ht="15" customHeight="1" x14ac:dyDescent="0.25">
      <c r="B467" s="14">
        <v>459</v>
      </c>
      <c r="C467" s="95" t="str">
        <f t="shared" si="84"/>
        <v/>
      </c>
      <c r="D467" s="15" t="str">
        <f t="shared" si="89"/>
        <v>OK</v>
      </c>
      <c r="E467" s="16" t="e">
        <f>VLOOKUP('Data Sheet'!$B$8,'Data Sheet'!$I$2:$J$9,2,FALSE)</f>
        <v>#N/A</v>
      </c>
      <c r="F467" s="16" t="str">
        <f t="shared" si="85"/>
        <v/>
      </c>
      <c r="G467" s="103">
        <f t="shared" si="86"/>
        <v>0</v>
      </c>
      <c r="H467" s="17" t="s">
        <v>26</v>
      </c>
      <c r="I467" s="17" t="s">
        <v>26</v>
      </c>
      <c r="J467" s="17" t="str">
        <f>IF('Data Sheet'!$B$9="NC-50","N/A","OK")</f>
        <v>OK</v>
      </c>
      <c r="K467" s="17" t="str">
        <f>IF('Data Sheet'!$B$9="NC-50","N/A","OK")</f>
        <v>OK</v>
      </c>
      <c r="L467" s="17" t="str">
        <f t="shared" si="87"/>
        <v>OK</v>
      </c>
      <c r="M467" s="17" t="str">
        <f t="shared" si="88"/>
        <v>OK</v>
      </c>
      <c r="N467" s="18" t="str">
        <f>IF(BO467&lt;&gt;"",
    IF(INT('Data Sheet'!$A$19)=INT('Data Sheet'!$B$19),
        --(INT('Data Sheet'!$A$19) &amp; "." &amp; BO467),
        IF(AND((--(INT('Data Sheet'!$A$19) &amp; "." &amp; BO467)&gt;=--('Data Sheet'!$A$19)), (--(INT('Data Sheet'!$A$19) &amp; "." &amp; BO467)&lt;=--('Data Sheet'!$B$19))),
            --(INT('Data Sheet'!$A$19) &amp; "." &amp; BO467),
            --(INT('Data Sheet'!$B$19) &amp; "." &amp; BO467)
        )
    ),
    IF(BN467&lt;&gt;"",
        IF(INT('Data Sheet'!$A$19)=INT('Data Sheet'!$B$19),
            --(INT('Data Sheet'!$A$19) &amp; "." &amp; LEFT(BN467,3)),
            IF(AND((--(INT('Data Sheet'!$A$19) &amp; "." &amp; LEFT(BN467,3))&gt;=--('Data Sheet'!$A$19)), (--(INT('Data Sheet'!$A$19) &amp; "." &amp; LEFT(BN467,3))&lt;=--('Data Sheet'!$B$19))),
                --(INT('Data Sheet'!$A$19) &amp; "." &amp; LEFT(BN467,3)),
                --(INT('Data Sheet'!$B$19) &amp; "." &amp; LEFT(BN467,3))
            )
        ),
        "OK"
    )
)</f>
        <v>OK</v>
      </c>
      <c r="O467" s="23" t="str">
        <f>IF(BP467&lt;&gt;"",
    IF(INT('Data Sheet'!$A$19)=INT('Data Sheet'!$B$19),
        --(INT('Data Sheet'!$A$19) &amp; "." &amp; BP467),
        IF(AND((--(INT('Data Sheet'!$A$19) &amp; "." &amp; BP467)&gt;=--('Data Sheet'!$A$19)), (--(INT('Data Sheet'!$A$19) &amp; "." &amp; BP467)&lt;=--('Data Sheet'!$B$19))),
            --(INT('Data Sheet'!$A$19) &amp; "." &amp; BP467),
            --(INT('Data Sheet'!$B$19) &amp; "." &amp; BP467)
        )
    ),
    IF(BN467&lt;&gt;"",
        IF(INT('Data Sheet'!$A$19)=INT('Data Sheet'!$B$19),
            --(INT('Data Sheet'!$A$19) &amp; "." &amp; RIGHT(BN467,3)),
            IF(AND((--(INT('Data Sheet'!$A$19) &amp; "." &amp; RIGHT(BN467,3))&gt;=--('Data Sheet'!$A$19)), (--(INT('Data Sheet'!$A$19) &amp; "." &amp; RIGHT(BN467,3))&lt;=--('Data Sheet'!$B$19))),
                --(INT('Data Sheet'!$A$19) &amp; "." &amp; RIGHT(BN467,3)),
                --(INT('Data Sheet'!$B$19) &amp; "." &amp; RIGHT(BN467,3))
            )
        ),
        "OK"
    )
)</f>
        <v>OK</v>
      </c>
      <c r="P467" s="23" t="str">
        <f>IF(BR467&lt;&gt;"",
    IF(INT('Data Sheet'!$A$19)=INT('Data Sheet'!$B$15),
        --(INT('Data Sheet'!$A$15) &amp; "." &amp; BR467),
        IF(AND((--(INT('Data Sheet'!$A$15) &amp; "." &amp; BR467)&gt;=--('Data Sheet'!$A$15)), (--(INT('Data Sheet'!$A$15) &amp; "." &amp; BR467)&lt;=--('Data Sheet'!$B$15))),
            --(INT('Data Sheet'!$A$15) &amp; "." &amp; BR467),
            --(INT('Data Sheet'!$B$15) &amp; "." &amp; BR467)
        )
    ),
    IF(BQ467&lt;&gt;"",
        IF(INT('Data Sheet'!$A$15)=INT('Data Sheet'!$B$15),
            --(INT('Data Sheet'!$A$15) &amp; "." &amp; LEFT(BQ467,3)),
            IF(AND((--(INT('Data Sheet'!$A$15) &amp; "." &amp; LEFT(BQ467,3))&gt;=--('Data Sheet'!$A$15)), (--(INT('Data Sheet'!$A$15) &amp; "." &amp; LEFT(BQ467,3))&lt;=--('Data Sheet'!$B$15))),
                --(INT('Data Sheet'!$A$15) &amp; "." &amp; LEFT(BQ467,3)),
                --(INT('Data Sheet'!$B$15) &amp; "." &amp; LEFT(BQ467,3))
            )
        ),
        "OK"
    )
)</f>
        <v>OK</v>
      </c>
      <c r="Q467" s="23" t="str">
        <f>IF(BS467&lt;&gt;"",
    IF(INT('Data Sheet'!$A$19)=INT('Data Sheet'!$B$15),
        --(INT('Data Sheet'!$A$15) &amp; "." &amp; BS467),
        IF(AND((--(INT('Data Sheet'!$A$15) &amp; "." &amp; BS467)&gt;=--('Data Sheet'!$A$15)), (--(INT('Data Sheet'!$A$15) &amp; "." &amp; BS467)&lt;=--('Data Sheet'!$B$15))),
            --(INT('Data Sheet'!$A$15) &amp; "." &amp; BS467),
            --(INT('Data Sheet'!$B$15) &amp; "." &amp; BS467)
        )
    ),
    IF(BQ467&lt;&gt;"",
        IF(INT('Data Sheet'!$A$15)=INT('Data Sheet'!$B$15),
            --(INT('Data Sheet'!$A$15) &amp; "." &amp; RIGHT(BQ467,3)),
            IF(AND((--(INT('Data Sheet'!$A$15) &amp; "." &amp; RIGHT(BQ467,3))&gt;=--('Data Sheet'!$A$15)), (--(INT('Data Sheet'!$A$15) &amp; "." &amp; RIGHT(BQ467,3))&lt;=--('Data Sheet'!$B$15))),
                --(INT('Data Sheet'!$A$15) &amp; "." &amp; RIGHT(BQ467,3)),
                --(INT('Data Sheet'!$B$15) &amp; "." &amp; RIGHT(BQ467,3))
            )
        ),
        "OK"
    )
)</f>
        <v>OK</v>
      </c>
      <c r="R467" s="19"/>
      <c r="S467" s="19"/>
      <c r="T467" s="19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1"/>
      <c r="AU467" s="21"/>
      <c r="AV467" s="21"/>
      <c r="AW467" s="22"/>
      <c r="AX467" s="99"/>
      <c r="AY467" s="20"/>
      <c r="AZ467" s="20"/>
      <c r="BA467" s="22"/>
      <c r="BB467">
        <v>459</v>
      </c>
      <c r="BC467" s="80"/>
      <c r="BD467" s="80"/>
      <c r="BE467" s="80"/>
      <c r="BF467" s="80"/>
      <c r="BG467" s="32" t="str">
        <f t="shared" si="81"/>
        <v/>
      </c>
      <c r="BH467" s="78">
        <f t="shared" si="79"/>
        <v>0</v>
      </c>
      <c r="BI467" s="2">
        <f t="shared" si="82"/>
        <v>0</v>
      </c>
      <c r="BJ467" s="2">
        <f t="shared" si="83"/>
        <v>0</v>
      </c>
      <c r="BK467" s="2">
        <f t="shared" si="80"/>
        <v>0</v>
      </c>
    </row>
    <row r="468" spans="2:63" ht="15" customHeight="1" x14ac:dyDescent="0.25">
      <c r="B468" s="14">
        <v>460</v>
      </c>
      <c r="C468" s="95" t="str">
        <f t="shared" si="84"/>
        <v/>
      </c>
      <c r="D468" s="15" t="str">
        <f t="shared" si="89"/>
        <v>OK</v>
      </c>
      <c r="E468" s="16" t="e">
        <f>VLOOKUP('Data Sheet'!$B$8,'Data Sheet'!$I$2:$J$9,2,FALSE)</f>
        <v>#N/A</v>
      </c>
      <c r="F468" s="16" t="str">
        <f t="shared" si="85"/>
        <v/>
      </c>
      <c r="G468" s="103">
        <f t="shared" si="86"/>
        <v>0</v>
      </c>
      <c r="H468" s="17" t="s">
        <v>26</v>
      </c>
      <c r="I468" s="17" t="s">
        <v>26</v>
      </c>
      <c r="J468" s="17" t="str">
        <f>IF('Data Sheet'!$B$9="NC-50","N/A","OK")</f>
        <v>OK</v>
      </c>
      <c r="K468" s="17" t="str">
        <f>IF('Data Sheet'!$B$9="NC-50","N/A","OK")</f>
        <v>OK</v>
      </c>
      <c r="L468" s="17" t="str">
        <f t="shared" si="87"/>
        <v>OK</v>
      </c>
      <c r="M468" s="17" t="str">
        <f t="shared" si="88"/>
        <v>OK</v>
      </c>
      <c r="N468" s="18" t="str">
        <f>IF(BO468&lt;&gt;"",
    IF(INT('Data Sheet'!$A$19)=INT('Data Sheet'!$B$19),
        --(INT('Data Sheet'!$A$19) &amp; "." &amp; BO468),
        IF(AND((--(INT('Data Sheet'!$A$19) &amp; "." &amp; BO468)&gt;=--('Data Sheet'!$A$19)), (--(INT('Data Sheet'!$A$19) &amp; "." &amp; BO468)&lt;=--('Data Sheet'!$B$19))),
            --(INT('Data Sheet'!$A$19) &amp; "." &amp; BO468),
            --(INT('Data Sheet'!$B$19) &amp; "." &amp; BO468)
        )
    ),
    IF(BN468&lt;&gt;"",
        IF(INT('Data Sheet'!$A$19)=INT('Data Sheet'!$B$19),
            --(INT('Data Sheet'!$A$19) &amp; "." &amp; LEFT(BN468,3)),
            IF(AND((--(INT('Data Sheet'!$A$19) &amp; "." &amp; LEFT(BN468,3))&gt;=--('Data Sheet'!$A$19)), (--(INT('Data Sheet'!$A$19) &amp; "." &amp; LEFT(BN468,3))&lt;=--('Data Sheet'!$B$19))),
                --(INT('Data Sheet'!$A$19) &amp; "." &amp; LEFT(BN468,3)),
                --(INT('Data Sheet'!$B$19) &amp; "." &amp; LEFT(BN468,3))
            )
        ),
        "OK"
    )
)</f>
        <v>OK</v>
      </c>
      <c r="O468" s="23" t="str">
        <f>IF(BP468&lt;&gt;"",
    IF(INT('Data Sheet'!$A$19)=INT('Data Sheet'!$B$19),
        --(INT('Data Sheet'!$A$19) &amp; "." &amp; BP468),
        IF(AND((--(INT('Data Sheet'!$A$19) &amp; "." &amp; BP468)&gt;=--('Data Sheet'!$A$19)), (--(INT('Data Sheet'!$A$19) &amp; "." &amp; BP468)&lt;=--('Data Sheet'!$B$19))),
            --(INT('Data Sheet'!$A$19) &amp; "." &amp; BP468),
            --(INT('Data Sheet'!$B$19) &amp; "." &amp; BP468)
        )
    ),
    IF(BN468&lt;&gt;"",
        IF(INT('Data Sheet'!$A$19)=INT('Data Sheet'!$B$19),
            --(INT('Data Sheet'!$A$19) &amp; "." &amp; RIGHT(BN468,3)),
            IF(AND((--(INT('Data Sheet'!$A$19) &amp; "." &amp; RIGHT(BN468,3))&gt;=--('Data Sheet'!$A$19)), (--(INT('Data Sheet'!$A$19) &amp; "." &amp; RIGHT(BN468,3))&lt;=--('Data Sheet'!$B$19))),
                --(INT('Data Sheet'!$A$19) &amp; "." &amp; RIGHT(BN468,3)),
                --(INT('Data Sheet'!$B$19) &amp; "." &amp; RIGHT(BN468,3))
            )
        ),
        "OK"
    )
)</f>
        <v>OK</v>
      </c>
      <c r="P468" s="23" t="str">
        <f>IF(BR468&lt;&gt;"",
    IF(INT('Data Sheet'!$A$19)=INT('Data Sheet'!$B$15),
        --(INT('Data Sheet'!$A$15) &amp; "." &amp; BR468),
        IF(AND((--(INT('Data Sheet'!$A$15) &amp; "." &amp; BR468)&gt;=--('Data Sheet'!$A$15)), (--(INT('Data Sheet'!$A$15) &amp; "." &amp; BR468)&lt;=--('Data Sheet'!$B$15))),
            --(INT('Data Sheet'!$A$15) &amp; "." &amp; BR468),
            --(INT('Data Sheet'!$B$15) &amp; "." &amp; BR468)
        )
    ),
    IF(BQ468&lt;&gt;"",
        IF(INT('Data Sheet'!$A$15)=INT('Data Sheet'!$B$15),
            --(INT('Data Sheet'!$A$15) &amp; "." &amp; LEFT(BQ468,3)),
            IF(AND((--(INT('Data Sheet'!$A$15) &amp; "." &amp; LEFT(BQ468,3))&gt;=--('Data Sheet'!$A$15)), (--(INT('Data Sheet'!$A$15) &amp; "." &amp; LEFT(BQ468,3))&lt;=--('Data Sheet'!$B$15))),
                --(INT('Data Sheet'!$A$15) &amp; "." &amp; LEFT(BQ468,3)),
                --(INT('Data Sheet'!$B$15) &amp; "." &amp; LEFT(BQ468,3))
            )
        ),
        "OK"
    )
)</f>
        <v>OK</v>
      </c>
      <c r="Q468" s="23" t="str">
        <f>IF(BS468&lt;&gt;"",
    IF(INT('Data Sheet'!$A$19)=INT('Data Sheet'!$B$15),
        --(INT('Data Sheet'!$A$15) &amp; "." &amp; BS468),
        IF(AND((--(INT('Data Sheet'!$A$15) &amp; "." &amp; BS468)&gt;=--('Data Sheet'!$A$15)), (--(INT('Data Sheet'!$A$15) &amp; "." &amp; BS468)&lt;=--('Data Sheet'!$B$15))),
            --(INT('Data Sheet'!$A$15) &amp; "." &amp; BS468),
            --(INT('Data Sheet'!$B$15) &amp; "." &amp; BS468)
        )
    ),
    IF(BQ468&lt;&gt;"",
        IF(INT('Data Sheet'!$A$15)=INT('Data Sheet'!$B$15),
            --(INT('Data Sheet'!$A$15) &amp; "." &amp; RIGHT(BQ468,3)),
            IF(AND((--(INT('Data Sheet'!$A$15) &amp; "." &amp; RIGHT(BQ468,3))&gt;=--('Data Sheet'!$A$15)), (--(INT('Data Sheet'!$A$15) &amp; "." &amp; RIGHT(BQ468,3))&lt;=--('Data Sheet'!$B$15))),
                --(INT('Data Sheet'!$A$15) &amp; "." &amp; RIGHT(BQ468,3)),
                --(INT('Data Sheet'!$B$15) &amp; "." &amp; RIGHT(BQ468,3))
            )
        ),
        "OK"
    )
)</f>
        <v>OK</v>
      </c>
      <c r="R468" s="19"/>
      <c r="S468" s="19"/>
      <c r="T468" s="19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1"/>
      <c r="AU468" s="21"/>
      <c r="AV468" s="21"/>
      <c r="AW468" s="22"/>
      <c r="AX468" s="99"/>
      <c r="AY468" s="20"/>
      <c r="AZ468" s="20"/>
      <c r="BA468" s="22"/>
      <c r="BB468">
        <v>460</v>
      </c>
      <c r="BC468" s="80"/>
      <c r="BD468" s="80"/>
      <c r="BE468" s="80"/>
      <c r="BF468" s="80"/>
      <c r="BG468" s="32" t="str">
        <f t="shared" si="81"/>
        <v/>
      </c>
      <c r="BH468" s="78">
        <f t="shared" si="79"/>
        <v>0</v>
      </c>
      <c r="BI468" s="2">
        <f t="shared" si="82"/>
        <v>0</v>
      </c>
      <c r="BJ468" s="2">
        <f t="shared" si="83"/>
        <v>0</v>
      </c>
      <c r="BK468" s="2">
        <f t="shared" si="80"/>
        <v>0</v>
      </c>
    </row>
    <row r="469" spans="2:63" ht="15" customHeight="1" x14ac:dyDescent="0.25">
      <c r="B469" s="14">
        <v>461</v>
      </c>
      <c r="C469" s="95" t="str">
        <f t="shared" si="84"/>
        <v/>
      </c>
      <c r="D469" s="15" t="str">
        <f t="shared" si="89"/>
        <v>OK</v>
      </c>
      <c r="E469" s="16" t="e">
        <f>VLOOKUP('Data Sheet'!$B$8,'Data Sheet'!$I$2:$J$9,2,FALSE)</f>
        <v>#N/A</v>
      </c>
      <c r="F469" s="16" t="str">
        <f t="shared" si="85"/>
        <v/>
      </c>
      <c r="G469" s="103">
        <f t="shared" si="86"/>
        <v>0</v>
      </c>
      <c r="H469" s="17" t="s">
        <v>26</v>
      </c>
      <c r="I469" s="17" t="s">
        <v>26</v>
      </c>
      <c r="J469" s="17" t="str">
        <f>IF('Data Sheet'!$B$9="NC-50","N/A","OK")</f>
        <v>OK</v>
      </c>
      <c r="K469" s="17" t="str">
        <f>IF('Data Sheet'!$B$9="NC-50","N/A","OK")</f>
        <v>OK</v>
      </c>
      <c r="L469" s="17" t="str">
        <f t="shared" si="87"/>
        <v>OK</v>
      </c>
      <c r="M469" s="17" t="str">
        <f t="shared" si="88"/>
        <v>OK</v>
      </c>
      <c r="N469" s="18" t="str">
        <f>IF(BO469&lt;&gt;"",
    IF(INT('Data Sheet'!$A$19)=INT('Data Sheet'!$B$19),
        --(INT('Data Sheet'!$A$19) &amp; "." &amp; BO469),
        IF(AND((--(INT('Data Sheet'!$A$19) &amp; "." &amp; BO469)&gt;=--('Data Sheet'!$A$19)), (--(INT('Data Sheet'!$A$19) &amp; "." &amp; BO469)&lt;=--('Data Sheet'!$B$19))),
            --(INT('Data Sheet'!$A$19) &amp; "." &amp; BO469),
            --(INT('Data Sheet'!$B$19) &amp; "." &amp; BO469)
        )
    ),
    IF(BN469&lt;&gt;"",
        IF(INT('Data Sheet'!$A$19)=INT('Data Sheet'!$B$19),
            --(INT('Data Sheet'!$A$19) &amp; "." &amp; LEFT(BN469,3)),
            IF(AND((--(INT('Data Sheet'!$A$19) &amp; "." &amp; LEFT(BN469,3))&gt;=--('Data Sheet'!$A$19)), (--(INT('Data Sheet'!$A$19) &amp; "." &amp; LEFT(BN469,3))&lt;=--('Data Sheet'!$B$19))),
                --(INT('Data Sheet'!$A$19) &amp; "." &amp; LEFT(BN469,3)),
                --(INT('Data Sheet'!$B$19) &amp; "." &amp; LEFT(BN469,3))
            )
        ),
        "OK"
    )
)</f>
        <v>OK</v>
      </c>
      <c r="O469" s="23" t="str">
        <f>IF(BP469&lt;&gt;"",
    IF(INT('Data Sheet'!$A$19)=INT('Data Sheet'!$B$19),
        --(INT('Data Sheet'!$A$19) &amp; "." &amp; BP469),
        IF(AND((--(INT('Data Sheet'!$A$19) &amp; "." &amp; BP469)&gt;=--('Data Sheet'!$A$19)), (--(INT('Data Sheet'!$A$19) &amp; "." &amp; BP469)&lt;=--('Data Sheet'!$B$19))),
            --(INT('Data Sheet'!$A$19) &amp; "." &amp; BP469),
            --(INT('Data Sheet'!$B$19) &amp; "." &amp; BP469)
        )
    ),
    IF(BN469&lt;&gt;"",
        IF(INT('Data Sheet'!$A$19)=INT('Data Sheet'!$B$19),
            --(INT('Data Sheet'!$A$19) &amp; "." &amp; RIGHT(BN469,3)),
            IF(AND((--(INT('Data Sheet'!$A$19) &amp; "." &amp; RIGHT(BN469,3))&gt;=--('Data Sheet'!$A$19)), (--(INT('Data Sheet'!$A$19) &amp; "." &amp; RIGHT(BN469,3))&lt;=--('Data Sheet'!$B$19))),
                --(INT('Data Sheet'!$A$19) &amp; "." &amp; RIGHT(BN469,3)),
                --(INT('Data Sheet'!$B$19) &amp; "." &amp; RIGHT(BN469,3))
            )
        ),
        "OK"
    )
)</f>
        <v>OK</v>
      </c>
      <c r="P469" s="23" t="str">
        <f>IF(BR469&lt;&gt;"",
    IF(INT('Data Sheet'!$A$19)=INT('Data Sheet'!$B$15),
        --(INT('Data Sheet'!$A$15) &amp; "." &amp; BR469),
        IF(AND((--(INT('Data Sheet'!$A$15) &amp; "." &amp; BR469)&gt;=--('Data Sheet'!$A$15)), (--(INT('Data Sheet'!$A$15) &amp; "." &amp; BR469)&lt;=--('Data Sheet'!$B$15))),
            --(INT('Data Sheet'!$A$15) &amp; "." &amp; BR469),
            --(INT('Data Sheet'!$B$15) &amp; "." &amp; BR469)
        )
    ),
    IF(BQ469&lt;&gt;"",
        IF(INT('Data Sheet'!$A$15)=INT('Data Sheet'!$B$15),
            --(INT('Data Sheet'!$A$15) &amp; "." &amp; LEFT(BQ469,3)),
            IF(AND((--(INT('Data Sheet'!$A$15) &amp; "." &amp; LEFT(BQ469,3))&gt;=--('Data Sheet'!$A$15)), (--(INT('Data Sheet'!$A$15) &amp; "." &amp; LEFT(BQ469,3))&lt;=--('Data Sheet'!$B$15))),
                --(INT('Data Sheet'!$A$15) &amp; "." &amp; LEFT(BQ469,3)),
                --(INT('Data Sheet'!$B$15) &amp; "." &amp; LEFT(BQ469,3))
            )
        ),
        "OK"
    )
)</f>
        <v>OK</v>
      </c>
      <c r="Q469" s="23" t="str">
        <f>IF(BS469&lt;&gt;"",
    IF(INT('Data Sheet'!$A$19)=INT('Data Sheet'!$B$15),
        --(INT('Data Sheet'!$A$15) &amp; "." &amp; BS469),
        IF(AND((--(INT('Data Sheet'!$A$15) &amp; "." &amp; BS469)&gt;=--('Data Sheet'!$A$15)), (--(INT('Data Sheet'!$A$15) &amp; "." &amp; BS469)&lt;=--('Data Sheet'!$B$15))),
            --(INT('Data Sheet'!$A$15) &amp; "." &amp; BS469),
            --(INT('Data Sheet'!$B$15) &amp; "." &amp; BS469)
        )
    ),
    IF(BQ469&lt;&gt;"",
        IF(INT('Data Sheet'!$A$15)=INT('Data Sheet'!$B$15),
            --(INT('Data Sheet'!$A$15) &amp; "." &amp; RIGHT(BQ469,3)),
            IF(AND((--(INT('Data Sheet'!$A$15) &amp; "." &amp; RIGHT(BQ469,3))&gt;=--('Data Sheet'!$A$15)), (--(INT('Data Sheet'!$A$15) &amp; "." &amp; RIGHT(BQ469,3))&lt;=--('Data Sheet'!$B$15))),
                --(INT('Data Sheet'!$A$15) &amp; "." &amp; RIGHT(BQ469,3)),
                --(INT('Data Sheet'!$B$15) &amp; "." &amp; RIGHT(BQ469,3))
            )
        ),
        "OK"
    )
)</f>
        <v>OK</v>
      </c>
      <c r="R469" s="19"/>
      <c r="S469" s="19"/>
      <c r="T469" s="19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1"/>
      <c r="AU469" s="21"/>
      <c r="AV469" s="21"/>
      <c r="AW469" s="22"/>
      <c r="AX469" s="99"/>
      <c r="AY469" s="20"/>
      <c r="AZ469" s="20"/>
      <c r="BA469" s="22"/>
      <c r="BB469">
        <v>461</v>
      </c>
      <c r="BC469" s="80"/>
      <c r="BD469" s="80"/>
      <c r="BE469" s="80"/>
      <c r="BF469" s="80"/>
      <c r="BG469" s="32" t="str">
        <f t="shared" si="81"/>
        <v/>
      </c>
      <c r="BH469" s="78">
        <f t="shared" si="79"/>
        <v>0</v>
      </c>
      <c r="BI469" s="2">
        <f t="shared" si="82"/>
        <v>0</v>
      </c>
      <c r="BJ469" s="2">
        <f t="shared" si="83"/>
        <v>0</v>
      </c>
      <c r="BK469" s="2">
        <f t="shared" si="80"/>
        <v>0</v>
      </c>
    </row>
    <row r="470" spans="2:63" ht="15" customHeight="1" x14ac:dyDescent="0.25">
      <c r="B470" s="14">
        <v>462</v>
      </c>
      <c r="C470" s="95" t="str">
        <f t="shared" si="84"/>
        <v/>
      </c>
      <c r="D470" s="15" t="str">
        <f t="shared" si="89"/>
        <v>OK</v>
      </c>
      <c r="E470" s="16" t="e">
        <f>VLOOKUP('Data Sheet'!$B$8,'Data Sheet'!$I$2:$J$9,2,FALSE)</f>
        <v>#N/A</v>
      </c>
      <c r="F470" s="16" t="str">
        <f t="shared" si="85"/>
        <v/>
      </c>
      <c r="G470" s="103">
        <f t="shared" si="86"/>
        <v>0</v>
      </c>
      <c r="H470" s="17" t="s">
        <v>26</v>
      </c>
      <c r="I470" s="17" t="s">
        <v>26</v>
      </c>
      <c r="J470" s="17" t="str">
        <f>IF('Data Sheet'!$B$9="NC-50","N/A","OK")</f>
        <v>OK</v>
      </c>
      <c r="K470" s="17" t="str">
        <f>IF('Data Sheet'!$B$9="NC-50","N/A","OK")</f>
        <v>OK</v>
      </c>
      <c r="L470" s="17" t="str">
        <f t="shared" si="87"/>
        <v>OK</v>
      </c>
      <c r="M470" s="17" t="str">
        <f t="shared" si="88"/>
        <v>OK</v>
      </c>
      <c r="N470" s="18" t="str">
        <f>IF(BO470&lt;&gt;"",
    IF(INT('Data Sheet'!$A$19)=INT('Data Sheet'!$B$19),
        --(INT('Data Sheet'!$A$19) &amp; "." &amp; BO470),
        IF(AND((--(INT('Data Sheet'!$A$19) &amp; "." &amp; BO470)&gt;=--('Data Sheet'!$A$19)), (--(INT('Data Sheet'!$A$19) &amp; "." &amp; BO470)&lt;=--('Data Sheet'!$B$19))),
            --(INT('Data Sheet'!$A$19) &amp; "." &amp; BO470),
            --(INT('Data Sheet'!$B$19) &amp; "." &amp; BO470)
        )
    ),
    IF(BN470&lt;&gt;"",
        IF(INT('Data Sheet'!$A$19)=INT('Data Sheet'!$B$19),
            --(INT('Data Sheet'!$A$19) &amp; "." &amp; LEFT(BN470,3)),
            IF(AND((--(INT('Data Sheet'!$A$19) &amp; "." &amp; LEFT(BN470,3))&gt;=--('Data Sheet'!$A$19)), (--(INT('Data Sheet'!$A$19) &amp; "." &amp; LEFT(BN470,3))&lt;=--('Data Sheet'!$B$19))),
                --(INT('Data Sheet'!$A$19) &amp; "." &amp; LEFT(BN470,3)),
                --(INT('Data Sheet'!$B$19) &amp; "." &amp; LEFT(BN470,3))
            )
        ),
        "OK"
    )
)</f>
        <v>OK</v>
      </c>
      <c r="O470" s="23" t="str">
        <f>IF(BP470&lt;&gt;"",
    IF(INT('Data Sheet'!$A$19)=INT('Data Sheet'!$B$19),
        --(INT('Data Sheet'!$A$19) &amp; "." &amp; BP470),
        IF(AND((--(INT('Data Sheet'!$A$19) &amp; "." &amp; BP470)&gt;=--('Data Sheet'!$A$19)), (--(INT('Data Sheet'!$A$19) &amp; "." &amp; BP470)&lt;=--('Data Sheet'!$B$19))),
            --(INT('Data Sheet'!$A$19) &amp; "." &amp; BP470),
            --(INT('Data Sheet'!$B$19) &amp; "." &amp; BP470)
        )
    ),
    IF(BN470&lt;&gt;"",
        IF(INT('Data Sheet'!$A$19)=INT('Data Sheet'!$B$19),
            --(INT('Data Sheet'!$A$19) &amp; "." &amp; RIGHT(BN470,3)),
            IF(AND((--(INT('Data Sheet'!$A$19) &amp; "." &amp; RIGHT(BN470,3))&gt;=--('Data Sheet'!$A$19)), (--(INT('Data Sheet'!$A$19) &amp; "." &amp; RIGHT(BN470,3))&lt;=--('Data Sheet'!$B$19))),
                --(INT('Data Sheet'!$A$19) &amp; "." &amp; RIGHT(BN470,3)),
                --(INT('Data Sheet'!$B$19) &amp; "." &amp; RIGHT(BN470,3))
            )
        ),
        "OK"
    )
)</f>
        <v>OK</v>
      </c>
      <c r="P470" s="23" t="str">
        <f>IF(BR470&lt;&gt;"",
    IF(INT('Data Sheet'!$A$19)=INT('Data Sheet'!$B$15),
        --(INT('Data Sheet'!$A$15) &amp; "." &amp; BR470),
        IF(AND((--(INT('Data Sheet'!$A$15) &amp; "." &amp; BR470)&gt;=--('Data Sheet'!$A$15)), (--(INT('Data Sheet'!$A$15) &amp; "." &amp; BR470)&lt;=--('Data Sheet'!$B$15))),
            --(INT('Data Sheet'!$A$15) &amp; "." &amp; BR470),
            --(INT('Data Sheet'!$B$15) &amp; "." &amp; BR470)
        )
    ),
    IF(BQ470&lt;&gt;"",
        IF(INT('Data Sheet'!$A$15)=INT('Data Sheet'!$B$15),
            --(INT('Data Sheet'!$A$15) &amp; "." &amp; LEFT(BQ470,3)),
            IF(AND((--(INT('Data Sheet'!$A$15) &amp; "." &amp; LEFT(BQ470,3))&gt;=--('Data Sheet'!$A$15)), (--(INT('Data Sheet'!$A$15) &amp; "." &amp; LEFT(BQ470,3))&lt;=--('Data Sheet'!$B$15))),
                --(INT('Data Sheet'!$A$15) &amp; "." &amp; LEFT(BQ470,3)),
                --(INT('Data Sheet'!$B$15) &amp; "." &amp; LEFT(BQ470,3))
            )
        ),
        "OK"
    )
)</f>
        <v>OK</v>
      </c>
      <c r="Q470" s="23" t="str">
        <f>IF(BS470&lt;&gt;"",
    IF(INT('Data Sheet'!$A$19)=INT('Data Sheet'!$B$15),
        --(INT('Data Sheet'!$A$15) &amp; "." &amp; BS470),
        IF(AND((--(INT('Data Sheet'!$A$15) &amp; "." &amp; BS470)&gt;=--('Data Sheet'!$A$15)), (--(INT('Data Sheet'!$A$15) &amp; "." &amp; BS470)&lt;=--('Data Sheet'!$B$15))),
            --(INT('Data Sheet'!$A$15) &amp; "." &amp; BS470),
            --(INT('Data Sheet'!$B$15) &amp; "." &amp; BS470)
        )
    ),
    IF(BQ470&lt;&gt;"",
        IF(INT('Data Sheet'!$A$15)=INT('Data Sheet'!$B$15),
            --(INT('Data Sheet'!$A$15) &amp; "." &amp; RIGHT(BQ470,3)),
            IF(AND((--(INT('Data Sheet'!$A$15) &amp; "." &amp; RIGHT(BQ470,3))&gt;=--('Data Sheet'!$A$15)), (--(INT('Data Sheet'!$A$15) &amp; "." &amp; RIGHT(BQ470,3))&lt;=--('Data Sheet'!$B$15))),
                --(INT('Data Sheet'!$A$15) &amp; "." &amp; RIGHT(BQ470,3)),
                --(INT('Data Sheet'!$B$15) &amp; "." &amp; RIGHT(BQ470,3))
            )
        ),
        "OK"
    )
)</f>
        <v>OK</v>
      </c>
      <c r="R470" s="19"/>
      <c r="S470" s="19"/>
      <c r="T470" s="19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1"/>
      <c r="AU470" s="21"/>
      <c r="AV470" s="21"/>
      <c r="AW470" s="22"/>
      <c r="AX470" s="99"/>
      <c r="AY470" s="20"/>
      <c r="AZ470" s="20"/>
      <c r="BA470" s="22"/>
      <c r="BB470">
        <v>462</v>
      </c>
      <c r="BC470" s="80"/>
      <c r="BD470" s="80"/>
      <c r="BE470" s="80"/>
      <c r="BF470" s="80"/>
      <c r="BG470" s="32" t="str">
        <f t="shared" si="81"/>
        <v/>
      </c>
      <c r="BH470" s="78">
        <f t="shared" si="79"/>
        <v>0</v>
      </c>
      <c r="BI470" s="2">
        <f t="shared" si="82"/>
        <v>0</v>
      </c>
      <c r="BJ470" s="2">
        <f t="shared" si="83"/>
        <v>0</v>
      </c>
      <c r="BK470" s="2">
        <f t="shared" si="80"/>
        <v>0</v>
      </c>
    </row>
    <row r="471" spans="2:63" ht="15" customHeight="1" x14ac:dyDescent="0.25">
      <c r="B471" s="14">
        <v>463</v>
      </c>
      <c r="C471" s="95" t="str">
        <f t="shared" si="84"/>
        <v/>
      </c>
      <c r="D471" s="15" t="str">
        <f t="shared" si="89"/>
        <v>OK</v>
      </c>
      <c r="E471" s="16" t="e">
        <f>VLOOKUP('Data Sheet'!$B$8,'Data Sheet'!$I$2:$J$9,2,FALSE)</f>
        <v>#N/A</v>
      </c>
      <c r="F471" s="16" t="str">
        <f t="shared" si="85"/>
        <v/>
      </c>
      <c r="G471" s="103">
        <f t="shared" si="86"/>
        <v>0</v>
      </c>
      <c r="H471" s="17" t="s">
        <v>26</v>
      </c>
      <c r="I471" s="17" t="s">
        <v>26</v>
      </c>
      <c r="J471" s="17" t="str">
        <f>IF('Data Sheet'!$B$9="NC-50","N/A","OK")</f>
        <v>OK</v>
      </c>
      <c r="K471" s="17" t="str">
        <f>IF('Data Sheet'!$B$9="NC-50","N/A","OK")</f>
        <v>OK</v>
      </c>
      <c r="L471" s="17" t="str">
        <f t="shared" si="87"/>
        <v>OK</v>
      </c>
      <c r="M471" s="17" t="str">
        <f t="shared" si="88"/>
        <v>OK</v>
      </c>
      <c r="N471" s="18" t="str">
        <f>IF(BO471&lt;&gt;"",
    IF(INT('Data Sheet'!$A$19)=INT('Data Sheet'!$B$19),
        --(INT('Data Sheet'!$A$19) &amp; "." &amp; BO471),
        IF(AND((--(INT('Data Sheet'!$A$19) &amp; "." &amp; BO471)&gt;=--('Data Sheet'!$A$19)), (--(INT('Data Sheet'!$A$19) &amp; "." &amp; BO471)&lt;=--('Data Sheet'!$B$19))),
            --(INT('Data Sheet'!$A$19) &amp; "." &amp; BO471),
            --(INT('Data Sheet'!$B$19) &amp; "." &amp; BO471)
        )
    ),
    IF(BN471&lt;&gt;"",
        IF(INT('Data Sheet'!$A$19)=INT('Data Sheet'!$B$19),
            --(INT('Data Sheet'!$A$19) &amp; "." &amp; LEFT(BN471,3)),
            IF(AND((--(INT('Data Sheet'!$A$19) &amp; "." &amp; LEFT(BN471,3))&gt;=--('Data Sheet'!$A$19)), (--(INT('Data Sheet'!$A$19) &amp; "." &amp; LEFT(BN471,3))&lt;=--('Data Sheet'!$B$19))),
                --(INT('Data Sheet'!$A$19) &amp; "." &amp; LEFT(BN471,3)),
                --(INT('Data Sheet'!$B$19) &amp; "." &amp; LEFT(BN471,3))
            )
        ),
        "OK"
    )
)</f>
        <v>OK</v>
      </c>
      <c r="O471" s="23" t="str">
        <f>IF(BP471&lt;&gt;"",
    IF(INT('Data Sheet'!$A$19)=INT('Data Sheet'!$B$19),
        --(INT('Data Sheet'!$A$19) &amp; "." &amp; BP471),
        IF(AND((--(INT('Data Sheet'!$A$19) &amp; "." &amp; BP471)&gt;=--('Data Sheet'!$A$19)), (--(INT('Data Sheet'!$A$19) &amp; "." &amp; BP471)&lt;=--('Data Sheet'!$B$19))),
            --(INT('Data Sheet'!$A$19) &amp; "." &amp; BP471),
            --(INT('Data Sheet'!$B$19) &amp; "." &amp; BP471)
        )
    ),
    IF(BN471&lt;&gt;"",
        IF(INT('Data Sheet'!$A$19)=INT('Data Sheet'!$B$19),
            --(INT('Data Sheet'!$A$19) &amp; "." &amp; RIGHT(BN471,3)),
            IF(AND((--(INT('Data Sheet'!$A$19) &amp; "." &amp; RIGHT(BN471,3))&gt;=--('Data Sheet'!$A$19)), (--(INT('Data Sheet'!$A$19) &amp; "." &amp; RIGHT(BN471,3))&lt;=--('Data Sheet'!$B$19))),
                --(INT('Data Sheet'!$A$19) &amp; "." &amp; RIGHT(BN471,3)),
                --(INT('Data Sheet'!$B$19) &amp; "." &amp; RIGHT(BN471,3))
            )
        ),
        "OK"
    )
)</f>
        <v>OK</v>
      </c>
      <c r="P471" s="23" t="str">
        <f>IF(BR471&lt;&gt;"",
    IF(INT('Data Sheet'!$A$19)=INT('Data Sheet'!$B$15),
        --(INT('Data Sheet'!$A$15) &amp; "." &amp; BR471),
        IF(AND((--(INT('Data Sheet'!$A$15) &amp; "." &amp; BR471)&gt;=--('Data Sheet'!$A$15)), (--(INT('Data Sheet'!$A$15) &amp; "." &amp; BR471)&lt;=--('Data Sheet'!$B$15))),
            --(INT('Data Sheet'!$A$15) &amp; "." &amp; BR471),
            --(INT('Data Sheet'!$B$15) &amp; "." &amp; BR471)
        )
    ),
    IF(BQ471&lt;&gt;"",
        IF(INT('Data Sheet'!$A$15)=INT('Data Sheet'!$B$15),
            --(INT('Data Sheet'!$A$15) &amp; "." &amp; LEFT(BQ471,3)),
            IF(AND((--(INT('Data Sheet'!$A$15) &amp; "." &amp; LEFT(BQ471,3))&gt;=--('Data Sheet'!$A$15)), (--(INT('Data Sheet'!$A$15) &amp; "." &amp; LEFT(BQ471,3))&lt;=--('Data Sheet'!$B$15))),
                --(INT('Data Sheet'!$A$15) &amp; "." &amp; LEFT(BQ471,3)),
                --(INT('Data Sheet'!$B$15) &amp; "." &amp; LEFT(BQ471,3))
            )
        ),
        "OK"
    )
)</f>
        <v>OK</v>
      </c>
      <c r="Q471" s="23" t="str">
        <f>IF(BS471&lt;&gt;"",
    IF(INT('Data Sheet'!$A$19)=INT('Data Sheet'!$B$15),
        --(INT('Data Sheet'!$A$15) &amp; "." &amp; BS471),
        IF(AND((--(INT('Data Sheet'!$A$15) &amp; "." &amp; BS471)&gt;=--('Data Sheet'!$A$15)), (--(INT('Data Sheet'!$A$15) &amp; "." &amp; BS471)&lt;=--('Data Sheet'!$B$15))),
            --(INT('Data Sheet'!$A$15) &amp; "." &amp; BS471),
            --(INT('Data Sheet'!$B$15) &amp; "." &amp; BS471)
        )
    ),
    IF(BQ471&lt;&gt;"",
        IF(INT('Data Sheet'!$A$15)=INT('Data Sheet'!$B$15),
            --(INT('Data Sheet'!$A$15) &amp; "." &amp; RIGHT(BQ471,3)),
            IF(AND((--(INT('Data Sheet'!$A$15) &amp; "." &amp; RIGHT(BQ471,3))&gt;=--('Data Sheet'!$A$15)), (--(INT('Data Sheet'!$A$15) &amp; "." &amp; RIGHT(BQ471,3))&lt;=--('Data Sheet'!$B$15))),
                --(INT('Data Sheet'!$A$15) &amp; "." &amp; RIGHT(BQ471,3)),
                --(INT('Data Sheet'!$B$15) &amp; "." &amp; RIGHT(BQ471,3))
            )
        ),
        "OK"
    )
)</f>
        <v>OK</v>
      </c>
      <c r="R471" s="19"/>
      <c r="S471" s="19"/>
      <c r="T471" s="19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1"/>
      <c r="AU471" s="21"/>
      <c r="AV471" s="21"/>
      <c r="AW471" s="22"/>
      <c r="AX471" s="99"/>
      <c r="AY471" s="20"/>
      <c r="AZ471" s="20"/>
      <c r="BA471" s="22"/>
      <c r="BB471">
        <v>463</v>
      </c>
      <c r="BC471" s="80"/>
      <c r="BD471" s="80"/>
      <c r="BE471" s="80"/>
      <c r="BF471" s="80"/>
      <c r="BG471" s="32" t="str">
        <f t="shared" si="81"/>
        <v/>
      </c>
      <c r="BH471" s="78">
        <f t="shared" si="79"/>
        <v>0</v>
      </c>
      <c r="BI471" s="2">
        <f t="shared" si="82"/>
        <v>0</v>
      </c>
      <c r="BJ471" s="2">
        <f t="shared" si="83"/>
        <v>0</v>
      </c>
      <c r="BK471" s="2">
        <f t="shared" si="80"/>
        <v>0</v>
      </c>
    </row>
    <row r="472" spans="2:63" ht="15" customHeight="1" x14ac:dyDescent="0.25">
      <c r="B472" s="14">
        <v>464</v>
      </c>
      <c r="C472" s="95" t="str">
        <f t="shared" si="84"/>
        <v/>
      </c>
      <c r="D472" s="15" t="str">
        <f t="shared" si="89"/>
        <v>OK</v>
      </c>
      <c r="E472" s="16" t="e">
        <f>VLOOKUP('Data Sheet'!$B$8,'Data Sheet'!$I$2:$J$9,2,FALSE)</f>
        <v>#N/A</v>
      </c>
      <c r="F472" s="16" t="str">
        <f t="shared" si="85"/>
        <v/>
      </c>
      <c r="G472" s="103">
        <f t="shared" si="86"/>
        <v>0</v>
      </c>
      <c r="H472" s="17" t="s">
        <v>26</v>
      </c>
      <c r="I472" s="17" t="s">
        <v>26</v>
      </c>
      <c r="J472" s="17" t="str">
        <f>IF('Data Sheet'!$B$9="NC-50","N/A","OK")</f>
        <v>OK</v>
      </c>
      <c r="K472" s="17" t="str">
        <f>IF('Data Sheet'!$B$9="NC-50","N/A","OK")</f>
        <v>OK</v>
      </c>
      <c r="L472" s="17" t="str">
        <f t="shared" si="87"/>
        <v>OK</v>
      </c>
      <c r="M472" s="17" t="str">
        <f t="shared" si="88"/>
        <v>OK</v>
      </c>
      <c r="N472" s="18" t="str">
        <f>IF(BO472&lt;&gt;"",
    IF(INT('Data Sheet'!$A$19)=INT('Data Sheet'!$B$19),
        --(INT('Data Sheet'!$A$19) &amp; "." &amp; BO472),
        IF(AND((--(INT('Data Sheet'!$A$19) &amp; "." &amp; BO472)&gt;=--('Data Sheet'!$A$19)), (--(INT('Data Sheet'!$A$19) &amp; "." &amp; BO472)&lt;=--('Data Sheet'!$B$19))),
            --(INT('Data Sheet'!$A$19) &amp; "." &amp; BO472),
            --(INT('Data Sheet'!$B$19) &amp; "." &amp; BO472)
        )
    ),
    IF(BN472&lt;&gt;"",
        IF(INT('Data Sheet'!$A$19)=INT('Data Sheet'!$B$19),
            --(INT('Data Sheet'!$A$19) &amp; "." &amp; LEFT(BN472,3)),
            IF(AND((--(INT('Data Sheet'!$A$19) &amp; "." &amp; LEFT(BN472,3))&gt;=--('Data Sheet'!$A$19)), (--(INT('Data Sheet'!$A$19) &amp; "." &amp; LEFT(BN472,3))&lt;=--('Data Sheet'!$B$19))),
                --(INT('Data Sheet'!$A$19) &amp; "." &amp; LEFT(BN472,3)),
                --(INT('Data Sheet'!$B$19) &amp; "." &amp; LEFT(BN472,3))
            )
        ),
        "OK"
    )
)</f>
        <v>OK</v>
      </c>
      <c r="O472" s="23" t="str">
        <f>IF(BP472&lt;&gt;"",
    IF(INT('Data Sheet'!$A$19)=INT('Data Sheet'!$B$19),
        --(INT('Data Sheet'!$A$19) &amp; "." &amp; BP472),
        IF(AND((--(INT('Data Sheet'!$A$19) &amp; "." &amp; BP472)&gt;=--('Data Sheet'!$A$19)), (--(INT('Data Sheet'!$A$19) &amp; "." &amp; BP472)&lt;=--('Data Sheet'!$B$19))),
            --(INT('Data Sheet'!$A$19) &amp; "." &amp; BP472),
            --(INT('Data Sheet'!$B$19) &amp; "." &amp; BP472)
        )
    ),
    IF(BN472&lt;&gt;"",
        IF(INT('Data Sheet'!$A$19)=INT('Data Sheet'!$B$19),
            --(INT('Data Sheet'!$A$19) &amp; "." &amp; RIGHT(BN472,3)),
            IF(AND((--(INT('Data Sheet'!$A$19) &amp; "." &amp; RIGHT(BN472,3))&gt;=--('Data Sheet'!$A$19)), (--(INT('Data Sheet'!$A$19) &amp; "." &amp; RIGHT(BN472,3))&lt;=--('Data Sheet'!$B$19))),
                --(INT('Data Sheet'!$A$19) &amp; "." &amp; RIGHT(BN472,3)),
                --(INT('Data Sheet'!$B$19) &amp; "." &amp; RIGHT(BN472,3))
            )
        ),
        "OK"
    )
)</f>
        <v>OK</v>
      </c>
      <c r="P472" s="23" t="str">
        <f>IF(BR472&lt;&gt;"",
    IF(INT('Data Sheet'!$A$19)=INT('Data Sheet'!$B$15),
        --(INT('Data Sheet'!$A$15) &amp; "." &amp; BR472),
        IF(AND((--(INT('Data Sheet'!$A$15) &amp; "." &amp; BR472)&gt;=--('Data Sheet'!$A$15)), (--(INT('Data Sheet'!$A$15) &amp; "." &amp; BR472)&lt;=--('Data Sheet'!$B$15))),
            --(INT('Data Sheet'!$A$15) &amp; "." &amp; BR472),
            --(INT('Data Sheet'!$B$15) &amp; "." &amp; BR472)
        )
    ),
    IF(BQ472&lt;&gt;"",
        IF(INT('Data Sheet'!$A$15)=INT('Data Sheet'!$B$15),
            --(INT('Data Sheet'!$A$15) &amp; "." &amp; LEFT(BQ472,3)),
            IF(AND((--(INT('Data Sheet'!$A$15) &amp; "." &amp; LEFT(BQ472,3))&gt;=--('Data Sheet'!$A$15)), (--(INT('Data Sheet'!$A$15) &amp; "." &amp; LEFT(BQ472,3))&lt;=--('Data Sheet'!$B$15))),
                --(INT('Data Sheet'!$A$15) &amp; "." &amp; LEFT(BQ472,3)),
                --(INT('Data Sheet'!$B$15) &amp; "." &amp; LEFT(BQ472,3))
            )
        ),
        "OK"
    )
)</f>
        <v>OK</v>
      </c>
      <c r="Q472" s="23" t="str">
        <f>IF(BS472&lt;&gt;"",
    IF(INT('Data Sheet'!$A$19)=INT('Data Sheet'!$B$15),
        --(INT('Data Sheet'!$A$15) &amp; "." &amp; BS472),
        IF(AND((--(INT('Data Sheet'!$A$15) &amp; "." &amp; BS472)&gt;=--('Data Sheet'!$A$15)), (--(INT('Data Sheet'!$A$15) &amp; "." &amp; BS472)&lt;=--('Data Sheet'!$B$15))),
            --(INT('Data Sheet'!$A$15) &amp; "." &amp; BS472),
            --(INT('Data Sheet'!$B$15) &amp; "." &amp; BS472)
        )
    ),
    IF(BQ472&lt;&gt;"",
        IF(INT('Data Sheet'!$A$15)=INT('Data Sheet'!$B$15),
            --(INT('Data Sheet'!$A$15) &amp; "." &amp; RIGHT(BQ472,3)),
            IF(AND((--(INT('Data Sheet'!$A$15) &amp; "." &amp; RIGHT(BQ472,3))&gt;=--('Data Sheet'!$A$15)), (--(INT('Data Sheet'!$A$15) &amp; "." &amp; RIGHT(BQ472,3))&lt;=--('Data Sheet'!$B$15))),
                --(INT('Data Sheet'!$A$15) &amp; "." &amp; RIGHT(BQ472,3)),
                --(INT('Data Sheet'!$B$15) &amp; "." &amp; RIGHT(BQ472,3))
            )
        ),
        "OK"
    )
)</f>
        <v>OK</v>
      </c>
      <c r="R472" s="19"/>
      <c r="S472" s="19"/>
      <c r="T472" s="19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1"/>
      <c r="AU472" s="21"/>
      <c r="AV472" s="21"/>
      <c r="AW472" s="22"/>
      <c r="AX472" s="99"/>
      <c r="AY472" s="20"/>
      <c r="AZ472" s="20"/>
      <c r="BA472" s="22"/>
      <c r="BB472">
        <v>464</v>
      </c>
      <c r="BC472" s="80"/>
      <c r="BD472" s="80"/>
      <c r="BE472" s="80"/>
      <c r="BF472" s="80"/>
      <c r="BG472" s="32" t="str">
        <f t="shared" si="81"/>
        <v/>
      </c>
      <c r="BH472" s="78">
        <f t="shared" si="79"/>
        <v>0</v>
      </c>
      <c r="BI472" s="2">
        <f t="shared" si="82"/>
        <v>0</v>
      </c>
      <c r="BJ472" s="2">
        <f t="shared" si="83"/>
        <v>0</v>
      </c>
      <c r="BK472" s="2">
        <f t="shared" si="80"/>
        <v>0</v>
      </c>
    </row>
    <row r="473" spans="2:63" ht="15" customHeight="1" x14ac:dyDescent="0.25">
      <c r="B473" s="14">
        <v>465</v>
      </c>
      <c r="C473" s="95" t="str">
        <f t="shared" si="84"/>
        <v/>
      </c>
      <c r="D473" s="15" t="str">
        <f t="shared" si="89"/>
        <v>OK</v>
      </c>
      <c r="E473" s="16" t="e">
        <f>VLOOKUP('Data Sheet'!$B$8,'Data Sheet'!$I$2:$J$9,2,FALSE)</f>
        <v>#N/A</v>
      </c>
      <c r="F473" s="16" t="str">
        <f t="shared" si="85"/>
        <v/>
      </c>
      <c r="G473" s="103">
        <f t="shared" si="86"/>
        <v>0</v>
      </c>
      <c r="H473" s="17" t="s">
        <v>26</v>
      </c>
      <c r="I473" s="17" t="s">
        <v>26</v>
      </c>
      <c r="J473" s="17" t="str">
        <f>IF('Data Sheet'!$B$9="NC-50","N/A","OK")</f>
        <v>OK</v>
      </c>
      <c r="K473" s="17" t="str">
        <f>IF('Data Sheet'!$B$9="NC-50","N/A","OK")</f>
        <v>OK</v>
      </c>
      <c r="L473" s="17" t="str">
        <f t="shared" si="87"/>
        <v>OK</v>
      </c>
      <c r="M473" s="17" t="str">
        <f t="shared" si="88"/>
        <v>OK</v>
      </c>
      <c r="N473" s="18" t="str">
        <f>IF(BO473&lt;&gt;"",
    IF(INT('Data Sheet'!$A$19)=INT('Data Sheet'!$B$19),
        --(INT('Data Sheet'!$A$19) &amp; "." &amp; BO473),
        IF(AND((--(INT('Data Sheet'!$A$19) &amp; "." &amp; BO473)&gt;=--('Data Sheet'!$A$19)), (--(INT('Data Sheet'!$A$19) &amp; "." &amp; BO473)&lt;=--('Data Sheet'!$B$19))),
            --(INT('Data Sheet'!$A$19) &amp; "." &amp; BO473),
            --(INT('Data Sheet'!$B$19) &amp; "." &amp; BO473)
        )
    ),
    IF(BN473&lt;&gt;"",
        IF(INT('Data Sheet'!$A$19)=INT('Data Sheet'!$B$19),
            --(INT('Data Sheet'!$A$19) &amp; "." &amp; LEFT(BN473,3)),
            IF(AND((--(INT('Data Sheet'!$A$19) &amp; "." &amp; LEFT(BN473,3))&gt;=--('Data Sheet'!$A$19)), (--(INT('Data Sheet'!$A$19) &amp; "." &amp; LEFT(BN473,3))&lt;=--('Data Sheet'!$B$19))),
                --(INT('Data Sheet'!$A$19) &amp; "." &amp; LEFT(BN473,3)),
                --(INT('Data Sheet'!$B$19) &amp; "." &amp; LEFT(BN473,3))
            )
        ),
        "OK"
    )
)</f>
        <v>OK</v>
      </c>
      <c r="O473" s="23" t="str">
        <f>IF(BP473&lt;&gt;"",
    IF(INT('Data Sheet'!$A$19)=INT('Data Sheet'!$B$19),
        --(INT('Data Sheet'!$A$19) &amp; "." &amp; BP473),
        IF(AND((--(INT('Data Sheet'!$A$19) &amp; "." &amp; BP473)&gt;=--('Data Sheet'!$A$19)), (--(INT('Data Sheet'!$A$19) &amp; "." &amp; BP473)&lt;=--('Data Sheet'!$B$19))),
            --(INT('Data Sheet'!$A$19) &amp; "." &amp; BP473),
            --(INT('Data Sheet'!$B$19) &amp; "." &amp; BP473)
        )
    ),
    IF(BN473&lt;&gt;"",
        IF(INT('Data Sheet'!$A$19)=INT('Data Sheet'!$B$19),
            --(INT('Data Sheet'!$A$19) &amp; "." &amp; RIGHT(BN473,3)),
            IF(AND((--(INT('Data Sheet'!$A$19) &amp; "." &amp; RIGHT(BN473,3))&gt;=--('Data Sheet'!$A$19)), (--(INT('Data Sheet'!$A$19) &amp; "." &amp; RIGHT(BN473,3))&lt;=--('Data Sheet'!$B$19))),
                --(INT('Data Sheet'!$A$19) &amp; "." &amp; RIGHT(BN473,3)),
                --(INT('Data Sheet'!$B$19) &amp; "." &amp; RIGHT(BN473,3))
            )
        ),
        "OK"
    )
)</f>
        <v>OK</v>
      </c>
      <c r="P473" s="23" t="str">
        <f>IF(BR473&lt;&gt;"",
    IF(INT('Data Sheet'!$A$19)=INT('Data Sheet'!$B$15),
        --(INT('Data Sheet'!$A$15) &amp; "." &amp; BR473),
        IF(AND((--(INT('Data Sheet'!$A$15) &amp; "." &amp; BR473)&gt;=--('Data Sheet'!$A$15)), (--(INT('Data Sheet'!$A$15) &amp; "." &amp; BR473)&lt;=--('Data Sheet'!$B$15))),
            --(INT('Data Sheet'!$A$15) &amp; "." &amp; BR473),
            --(INT('Data Sheet'!$B$15) &amp; "." &amp; BR473)
        )
    ),
    IF(BQ473&lt;&gt;"",
        IF(INT('Data Sheet'!$A$15)=INT('Data Sheet'!$B$15),
            --(INT('Data Sheet'!$A$15) &amp; "." &amp; LEFT(BQ473,3)),
            IF(AND((--(INT('Data Sheet'!$A$15) &amp; "." &amp; LEFT(BQ473,3))&gt;=--('Data Sheet'!$A$15)), (--(INT('Data Sheet'!$A$15) &amp; "." &amp; LEFT(BQ473,3))&lt;=--('Data Sheet'!$B$15))),
                --(INT('Data Sheet'!$A$15) &amp; "." &amp; LEFT(BQ473,3)),
                --(INT('Data Sheet'!$B$15) &amp; "." &amp; LEFT(BQ473,3))
            )
        ),
        "OK"
    )
)</f>
        <v>OK</v>
      </c>
      <c r="Q473" s="23" t="str">
        <f>IF(BS473&lt;&gt;"",
    IF(INT('Data Sheet'!$A$19)=INT('Data Sheet'!$B$15),
        --(INT('Data Sheet'!$A$15) &amp; "." &amp; BS473),
        IF(AND((--(INT('Data Sheet'!$A$15) &amp; "." &amp; BS473)&gt;=--('Data Sheet'!$A$15)), (--(INT('Data Sheet'!$A$15) &amp; "." &amp; BS473)&lt;=--('Data Sheet'!$B$15))),
            --(INT('Data Sheet'!$A$15) &amp; "." &amp; BS473),
            --(INT('Data Sheet'!$B$15) &amp; "." &amp; BS473)
        )
    ),
    IF(BQ473&lt;&gt;"",
        IF(INT('Data Sheet'!$A$15)=INT('Data Sheet'!$B$15),
            --(INT('Data Sheet'!$A$15) &amp; "." &amp; RIGHT(BQ473,3)),
            IF(AND((--(INT('Data Sheet'!$A$15) &amp; "." &amp; RIGHT(BQ473,3))&gt;=--('Data Sheet'!$A$15)), (--(INT('Data Sheet'!$A$15) &amp; "." &amp; RIGHT(BQ473,3))&lt;=--('Data Sheet'!$B$15))),
                --(INT('Data Sheet'!$A$15) &amp; "." &amp; RIGHT(BQ473,3)),
                --(INT('Data Sheet'!$B$15) &amp; "." &amp; RIGHT(BQ473,3))
            )
        ),
        "OK"
    )
)</f>
        <v>OK</v>
      </c>
      <c r="R473" s="19"/>
      <c r="S473" s="19"/>
      <c r="T473" s="19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1"/>
      <c r="AU473" s="21"/>
      <c r="AV473" s="21"/>
      <c r="AW473" s="22"/>
      <c r="AX473" s="99"/>
      <c r="AY473" s="20"/>
      <c r="AZ473" s="20"/>
      <c r="BA473" s="22"/>
      <c r="BB473">
        <v>465</v>
      </c>
      <c r="BC473" s="80"/>
      <c r="BD473" s="80"/>
      <c r="BE473" s="80"/>
      <c r="BF473" s="80"/>
      <c r="BG473" s="32" t="str">
        <f t="shared" si="81"/>
        <v/>
      </c>
      <c r="BH473" s="78">
        <f t="shared" si="79"/>
        <v>0</v>
      </c>
      <c r="BI473" s="2">
        <f t="shared" si="82"/>
        <v>0</v>
      </c>
      <c r="BJ473" s="2">
        <f t="shared" si="83"/>
        <v>0</v>
      </c>
      <c r="BK473" s="2">
        <f t="shared" si="80"/>
        <v>0</v>
      </c>
    </row>
    <row r="474" spans="2:63" ht="15" customHeight="1" x14ac:dyDescent="0.25">
      <c r="B474" s="14">
        <v>466</v>
      </c>
      <c r="C474" s="95" t="str">
        <f t="shared" si="84"/>
        <v/>
      </c>
      <c r="D474" s="15" t="str">
        <f t="shared" si="89"/>
        <v>OK</v>
      </c>
      <c r="E474" s="16" t="e">
        <f>VLOOKUP('Data Sheet'!$B$8,'Data Sheet'!$I$2:$J$9,2,FALSE)</f>
        <v>#N/A</v>
      </c>
      <c r="F474" s="16" t="str">
        <f t="shared" si="85"/>
        <v/>
      </c>
      <c r="G474" s="103">
        <f t="shared" si="86"/>
        <v>0</v>
      </c>
      <c r="H474" s="17" t="s">
        <v>26</v>
      </c>
      <c r="I474" s="17" t="s">
        <v>26</v>
      </c>
      <c r="J474" s="17" t="str">
        <f>IF('Data Sheet'!$B$9="NC-50","N/A","OK")</f>
        <v>OK</v>
      </c>
      <c r="K474" s="17" t="str">
        <f>IF('Data Sheet'!$B$9="NC-50","N/A","OK")</f>
        <v>OK</v>
      </c>
      <c r="L474" s="17" t="str">
        <f t="shared" si="87"/>
        <v>OK</v>
      </c>
      <c r="M474" s="17" t="str">
        <f t="shared" si="88"/>
        <v>OK</v>
      </c>
      <c r="N474" s="18" t="str">
        <f>IF(BO474&lt;&gt;"",
    IF(INT('Data Sheet'!$A$19)=INT('Data Sheet'!$B$19),
        --(INT('Data Sheet'!$A$19) &amp; "." &amp; BO474),
        IF(AND((--(INT('Data Sheet'!$A$19) &amp; "." &amp; BO474)&gt;=--('Data Sheet'!$A$19)), (--(INT('Data Sheet'!$A$19) &amp; "." &amp; BO474)&lt;=--('Data Sheet'!$B$19))),
            --(INT('Data Sheet'!$A$19) &amp; "." &amp; BO474),
            --(INT('Data Sheet'!$B$19) &amp; "." &amp; BO474)
        )
    ),
    IF(BN474&lt;&gt;"",
        IF(INT('Data Sheet'!$A$19)=INT('Data Sheet'!$B$19),
            --(INT('Data Sheet'!$A$19) &amp; "." &amp; LEFT(BN474,3)),
            IF(AND((--(INT('Data Sheet'!$A$19) &amp; "." &amp; LEFT(BN474,3))&gt;=--('Data Sheet'!$A$19)), (--(INT('Data Sheet'!$A$19) &amp; "." &amp; LEFT(BN474,3))&lt;=--('Data Sheet'!$B$19))),
                --(INT('Data Sheet'!$A$19) &amp; "." &amp; LEFT(BN474,3)),
                --(INT('Data Sheet'!$B$19) &amp; "." &amp; LEFT(BN474,3))
            )
        ),
        "OK"
    )
)</f>
        <v>OK</v>
      </c>
      <c r="O474" s="23" t="str">
        <f>IF(BP474&lt;&gt;"",
    IF(INT('Data Sheet'!$A$19)=INT('Data Sheet'!$B$19),
        --(INT('Data Sheet'!$A$19) &amp; "." &amp; BP474),
        IF(AND((--(INT('Data Sheet'!$A$19) &amp; "." &amp; BP474)&gt;=--('Data Sheet'!$A$19)), (--(INT('Data Sheet'!$A$19) &amp; "." &amp; BP474)&lt;=--('Data Sheet'!$B$19))),
            --(INT('Data Sheet'!$A$19) &amp; "." &amp; BP474),
            --(INT('Data Sheet'!$B$19) &amp; "." &amp; BP474)
        )
    ),
    IF(BN474&lt;&gt;"",
        IF(INT('Data Sheet'!$A$19)=INT('Data Sheet'!$B$19),
            --(INT('Data Sheet'!$A$19) &amp; "." &amp; RIGHT(BN474,3)),
            IF(AND((--(INT('Data Sheet'!$A$19) &amp; "." &amp; RIGHT(BN474,3))&gt;=--('Data Sheet'!$A$19)), (--(INT('Data Sheet'!$A$19) &amp; "." &amp; RIGHT(BN474,3))&lt;=--('Data Sheet'!$B$19))),
                --(INT('Data Sheet'!$A$19) &amp; "." &amp; RIGHT(BN474,3)),
                --(INT('Data Sheet'!$B$19) &amp; "." &amp; RIGHT(BN474,3))
            )
        ),
        "OK"
    )
)</f>
        <v>OK</v>
      </c>
      <c r="P474" s="23" t="str">
        <f>IF(BR474&lt;&gt;"",
    IF(INT('Data Sheet'!$A$19)=INT('Data Sheet'!$B$15),
        --(INT('Data Sheet'!$A$15) &amp; "." &amp; BR474),
        IF(AND((--(INT('Data Sheet'!$A$15) &amp; "." &amp; BR474)&gt;=--('Data Sheet'!$A$15)), (--(INT('Data Sheet'!$A$15) &amp; "." &amp; BR474)&lt;=--('Data Sheet'!$B$15))),
            --(INT('Data Sheet'!$A$15) &amp; "." &amp; BR474),
            --(INT('Data Sheet'!$B$15) &amp; "." &amp; BR474)
        )
    ),
    IF(BQ474&lt;&gt;"",
        IF(INT('Data Sheet'!$A$15)=INT('Data Sheet'!$B$15),
            --(INT('Data Sheet'!$A$15) &amp; "." &amp; LEFT(BQ474,3)),
            IF(AND((--(INT('Data Sheet'!$A$15) &amp; "." &amp; LEFT(BQ474,3))&gt;=--('Data Sheet'!$A$15)), (--(INT('Data Sheet'!$A$15) &amp; "." &amp; LEFT(BQ474,3))&lt;=--('Data Sheet'!$B$15))),
                --(INT('Data Sheet'!$A$15) &amp; "." &amp; LEFT(BQ474,3)),
                --(INT('Data Sheet'!$B$15) &amp; "." &amp; LEFT(BQ474,3))
            )
        ),
        "OK"
    )
)</f>
        <v>OK</v>
      </c>
      <c r="Q474" s="23" t="str">
        <f>IF(BS474&lt;&gt;"",
    IF(INT('Data Sheet'!$A$19)=INT('Data Sheet'!$B$15),
        --(INT('Data Sheet'!$A$15) &amp; "." &amp; BS474),
        IF(AND((--(INT('Data Sheet'!$A$15) &amp; "." &amp; BS474)&gt;=--('Data Sheet'!$A$15)), (--(INT('Data Sheet'!$A$15) &amp; "." &amp; BS474)&lt;=--('Data Sheet'!$B$15))),
            --(INT('Data Sheet'!$A$15) &amp; "." &amp; BS474),
            --(INT('Data Sheet'!$B$15) &amp; "." &amp; BS474)
        )
    ),
    IF(BQ474&lt;&gt;"",
        IF(INT('Data Sheet'!$A$15)=INT('Data Sheet'!$B$15),
            --(INT('Data Sheet'!$A$15) &amp; "." &amp; RIGHT(BQ474,3)),
            IF(AND((--(INT('Data Sheet'!$A$15) &amp; "." &amp; RIGHT(BQ474,3))&gt;=--('Data Sheet'!$A$15)), (--(INT('Data Sheet'!$A$15) &amp; "." &amp; RIGHT(BQ474,3))&lt;=--('Data Sheet'!$B$15))),
                --(INT('Data Sheet'!$A$15) &amp; "." &amp; RIGHT(BQ474,3)),
                --(INT('Data Sheet'!$B$15) &amp; "." &amp; RIGHT(BQ474,3))
            )
        ),
        "OK"
    )
)</f>
        <v>OK</v>
      </c>
      <c r="R474" s="19"/>
      <c r="S474" s="19"/>
      <c r="T474" s="19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1"/>
      <c r="AU474" s="21"/>
      <c r="AV474" s="21"/>
      <c r="AW474" s="22"/>
      <c r="AX474" s="99"/>
      <c r="AY474" s="20"/>
      <c r="AZ474" s="20"/>
      <c r="BA474" s="22"/>
      <c r="BB474">
        <v>466</v>
      </c>
      <c r="BC474" s="80"/>
      <c r="BD474" s="80"/>
      <c r="BE474" s="80"/>
      <c r="BF474" s="80"/>
      <c r="BG474" s="32" t="str">
        <f t="shared" si="81"/>
        <v/>
      </c>
      <c r="BH474" s="78">
        <f t="shared" si="79"/>
        <v>0</v>
      </c>
      <c r="BI474" s="2">
        <f t="shared" si="82"/>
        <v>0</v>
      </c>
      <c r="BJ474" s="2">
        <f t="shared" si="83"/>
        <v>0</v>
      </c>
      <c r="BK474" s="2">
        <f t="shared" si="80"/>
        <v>0</v>
      </c>
    </row>
    <row r="475" spans="2:63" ht="15" customHeight="1" x14ac:dyDescent="0.25">
      <c r="B475" s="14">
        <v>467</v>
      </c>
      <c r="C475" s="95" t="str">
        <f t="shared" si="84"/>
        <v/>
      </c>
      <c r="D475" s="15" t="str">
        <f t="shared" si="89"/>
        <v>OK</v>
      </c>
      <c r="E475" s="16" t="e">
        <f>VLOOKUP('Data Sheet'!$B$8,'Data Sheet'!$I$2:$J$9,2,FALSE)</f>
        <v>#N/A</v>
      </c>
      <c r="F475" s="16" t="str">
        <f t="shared" si="85"/>
        <v/>
      </c>
      <c r="G475" s="103">
        <f t="shared" si="86"/>
        <v>0</v>
      </c>
      <c r="H475" s="17" t="s">
        <v>26</v>
      </c>
      <c r="I475" s="17" t="s">
        <v>26</v>
      </c>
      <c r="J475" s="17" t="str">
        <f>IF('Data Sheet'!$B$9="NC-50","N/A","OK")</f>
        <v>OK</v>
      </c>
      <c r="K475" s="17" t="str">
        <f>IF('Data Sheet'!$B$9="NC-50","N/A","OK")</f>
        <v>OK</v>
      </c>
      <c r="L475" s="17" t="str">
        <f t="shared" si="87"/>
        <v>OK</v>
      </c>
      <c r="M475" s="17" t="str">
        <f t="shared" si="88"/>
        <v>OK</v>
      </c>
      <c r="N475" s="18" t="str">
        <f>IF(BO475&lt;&gt;"",
    IF(INT('Data Sheet'!$A$19)=INT('Data Sheet'!$B$19),
        --(INT('Data Sheet'!$A$19) &amp; "." &amp; BO475),
        IF(AND((--(INT('Data Sheet'!$A$19) &amp; "." &amp; BO475)&gt;=--('Data Sheet'!$A$19)), (--(INT('Data Sheet'!$A$19) &amp; "." &amp; BO475)&lt;=--('Data Sheet'!$B$19))),
            --(INT('Data Sheet'!$A$19) &amp; "." &amp; BO475),
            --(INT('Data Sheet'!$B$19) &amp; "." &amp; BO475)
        )
    ),
    IF(BN475&lt;&gt;"",
        IF(INT('Data Sheet'!$A$19)=INT('Data Sheet'!$B$19),
            --(INT('Data Sheet'!$A$19) &amp; "." &amp; LEFT(BN475,3)),
            IF(AND((--(INT('Data Sheet'!$A$19) &amp; "." &amp; LEFT(BN475,3))&gt;=--('Data Sheet'!$A$19)), (--(INT('Data Sheet'!$A$19) &amp; "." &amp; LEFT(BN475,3))&lt;=--('Data Sheet'!$B$19))),
                --(INT('Data Sheet'!$A$19) &amp; "." &amp; LEFT(BN475,3)),
                --(INT('Data Sheet'!$B$19) &amp; "." &amp; LEFT(BN475,3))
            )
        ),
        "OK"
    )
)</f>
        <v>OK</v>
      </c>
      <c r="O475" s="23" t="str">
        <f>IF(BP475&lt;&gt;"",
    IF(INT('Data Sheet'!$A$19)=INT('Data Sheet'!$B$19),
        --(INT('Data Sheet'!$A$19) &amp; "." &amp; BP475),
        IF(AND((--(INT('Data Sheet'!$A$19) &amp; "." &amp; BP475)&gt;=--('Data Sheet'!$A$19)), (--(INT('Data Sheet'!$A$19) &amp; "." &amp; BP475)&lt;=--('Data Sheet'!$B$19))),
            --(INT('Data Sheet'!$A$19) &amp; "." &amp; BP475),
            --(INT('Data Sheet'!$B$19) &amp; "." &amp; BP475)
        )
    ),
    IF(BN475&lt;&gt;"",
        IF(INT('Data Sheet'!$A$19)=INT('Data Sheet'!$B$19),
            --(INT('Data Sheet'!$A$19) &amp; "." &amp; RIGHT(BN475,3)),
            IF(AND((--(INT('Data Sheet'!$A$19) &amp; "." &amp; RIGHT(BN475,3))&gt;=--('Data Sheet'!$A$19)), (--(INT('Data Sheet'!$A$19) &amp; "." &amp; RIGHT(BN475,3))&lt;=--('Data Sheet'!$B$19))),
                --(INT('Data Sheet'!$A$19) &amp; "." &amp; RIGHT(BN475,3)),
                --(INT('Data Sheet'!$B$19) &amp; "." &amp; RIGHT(BN475,3))
            )
        ),
        "OK"
    )
)</f>
        <v>OK</v>
      </c>
      <c r="P475" s="23" t="str">
        <f>IF(BR475&lt;&gt;"",
    IF(INT('Data Sheet'!$A$19)=INT('Data Sheet'!$B$15),
        --(INT('Data Sheet'!$A$15) &amp; "." &amp; BR475),
        IF(AND((--(INT('Data Sheet'!$A$15) &amp; "." &amp; BR475)&gt;=--('Data Sheet'!$A$15)), (--(INT('Data Sheet'!$A$15) &amp; "." &amp; BR475)&lt;=--('Data Sheet'!$B$15))),
            --(INT('Data Sheet'!$A$15) &amp; "." &amp; BR475),
            --(INT('Data Sheet'!$B$15) &amp; "." &amp; BR475)
        )
    ),
    IF(BQ475&lt;&gt;"",
        IF(INT('Data Sheet'!$A$15)=INT('Data Sheet'!$B$15),
            --(INT('Data Sheet'!$A$15) &amp; "." &amp; LEFT(BQ475,3)),
            IF(AND((--(INT('Data Sheet'!$A$15) &amp; "." &amp; LEFT(BQ475,3))&gt;=--('Data Sheet'!$A$15)), (--(INT('Data Sheet'!$A$15) &amp; "." &amp; LEFT(BQ475,3))&lt;=--('Data Sheet'!$B$15))),
                --(INT('Data Sheet'!$A$15) &amp; "." &amp; LEFT(BQ475,3)),
                --(INT('Data Sheet'!$B$15) &amp; "." &amp; LEFT(BQ475,3))
            )
        ),
        "OK"
    )
)</f>
        <v>OK</v>
      </c>
      <c r="Q475" s="23" t="str">
        <f>IF(BS475&lt;&gt;"",
    IF(INT('Data Sheet'!$A$19)=INT('Data Sheet'!$B$15),
        --(INT('Data Sheet'!$A$15) &amp; "." &amp; BS475),
        IF(AND((--(INT('Data Sheet'!$A$15) &amp; "." &amp; BS475)&gt;=--('Data Sheet'!$A$15)), (--(INT('Data Sheet'!$A$15) &amp; "." &amp; BS475)&lt;=--('Data Sheet'!$B$15))),
            --(INT('Data Sheet'!$A$15) &amp; "." &amp; BS475),
            --(INT('Data Sheet'!$B$15) &amp; "." &amp; BS475)
        )
    ),
    IF(BQ475&lt;&gt;"",
        IF(INT('Data Sheet'!$A$15)=INT('Data Sheet'!$B$15),
            --(INT('Data Sheet'!$A$15) &amp; "." &amp; RIGHT(BQ475,3)),
            IF(AND((--(INT('Data Sheet'!$A$15) &amp; "." &amp; RIGHT(BQ475,3))&gt;=--('Data Sheet'!$A$15)), (--(INT('Data Sheet'!$A$15) &amp; "." &amp; RIGHT(BQ475,3))&lt;=--('Data Sheet'!$B$15))),
                --(INT('Data Sheet'!$A$15) &amp; "." &amp; RIGHT(BQ475,3)),
                --(INT('Data Sheet'!$B$15) &amp; "." &amp; RIGHT(BQ475,3))
            )
        ),
        "OK"
    )
)</f>
        <v>OK</v>
      </c>
      <c r="R475" s="19"/>
      <c r="S475" s="19"/>
      <c r="T475" s="19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1"/>
      <c r="AU475" s="21"/>
      <c r="AV475" s="21"/>
      <c r="AW475" s="22"/>
      <c r="AX475" s="99"/>
      <c r="AY475" s="20"/>
      <c r="AZ475" s="20"/>
      <c r="BA475" s="22"/>
      <c r="BB475">
        <v>467</v>
      </c>
      <c r="BC475" s="80"/>
      <c r="BD475" s="80"/>
      <c r="BE475" s="80"/>
      <c r="BF475" s="80"/>
      <c r="BG475" s="32" t="str">
        <f t="shared" si="81"/>
        <v/>
      </c>
      <c r="BH475" s="78">
        <f t="shared" si="79"/>
        <v>0</v>
      </c>
      <c r="BI475" s="2">
        <f t="shared" si="82"/>
        <v>0</v>
      </c>
      <c r="BJ475" s="2">
        <f t="shared" si="83"/>
        <v>0</v>
      </c>
      <c r="BK475" s="2">
        <f t="shared" si="80"/>
        <v>0</v>
      </c>
    </row>
    <row r="476" spans="2:63" ht="15" customHeight="1" x14ac:dyDescent="0.25">
      <c r="B476" s="14">
        <v>468</v>
      </c>
      <c r="C476" s="95" t="str">
        <f t="shared" si="84"/>
        <v/>
      </c>
      <c r="D476" s="15" t="str">
        <f t="shared" si="89"/>
        <v>OK</v>
      </c>
      <c r="E476" s="16" t="e">
        <f>VLOOKUP('Data Sheet'!$B$8,'Data Sheet'!$I$2:$J$9,2,FALSE)</f>
        <v>#N/A</v>
      </c>
      <c r="F476" s="16" t="str">
        <f t="shared" si="85"/>
        <v/>
      </c>
      <c r="G476" s="103">
        <f t="shared" si="86"/>
        <v>0</v>
      </c>
      <c r="H476" s="17" t="s">
        <v>26</v>
      </c>
      <c r="I476" s="17" t="s">
        <v>26</v>
      </c>
      <c r="J476" s="17" t="str">
        <f>IF('Data Sheet'!$B$9="NC-50","N/A","OK")</f>
        <v>OK</v>
      </c>
      <c r="K476" s="17" t="str">
        <f>IF('Data Sheet'!$B$9="NC-50","N/A","OK")</f>
        <v>OK</v>
      </c>
      <c r="L476" s="17" t="str">
        <f t="shared" si="87"/>
        <v>OK</v>
      </c>
      <c r="M476" s="17" t="str">
        <f t="shared" si="88"/>
        <v>OK</v>
      </c>
      <c r="N476" s="18" t="str">
        <f>IF(BO476&lt;&gt;"",
    IF(INT('Data Sheet'!$A$19)=INT('Data Sheet'!$B$19),
        --(INT('Data Sheet'!$A$19) &amp; "." &amp; BO476),
        IF(AND((--(INT('Data Sheet'!$A$19) &amp; "." &amp; BO476)&gt;=--('Data Sheet'!$A$19)), (--(INT('Data Sheet'!$A$19) &amp; "." &amp; BO476)&lt;=--('Data Sheet'!$B$19))),
            --(INT('Data Sheet'!$A$19) &amp; "." &amp; BO476),
            --(INT('Data Sheet'!$B$19) &amp; "." &amp; BO476)
        )
    ),
    IF(BN476&lt;&gt;"",
        IF(INT('Data Sheet'!$A$19)=INT('Data Sheet'!$B$19),
            --(INT('Data Sheet'!$A$19) &amp; "." &amp; LEFT(BN476,3)),
            IF(AND((--(INT('Data Sheet'!$A$19) &amp; "." &amp; LEFT(BN476,3))&gt;=--('Data Sheet'!$A$19)), (--(INT('Data Sheet'!$A$19) &amp; "." &amp; LEFT(BN476,3))&lt;=--('Data Sheet'!$B$19))),
                --(INT('Data Sheet'!$A$19) &amp; "." &amp; LEFT(BN476,3)),
                --(INT('Data Sheet'!$B$19) &amp; "." &amp; LEFT(BN476,3))
            )
        ),
        "OK"
    )
)</f>
        <v>OK</v>
      </c>
      <c r="O476" s="23" t="str">
        <f>IF(BP476&lt;&gt;"",
    IF(INT('Data Sheet'!$A$19)=INT('Data Sheet'!$B$19),
        --(INT('Data Sheet'!$A$19) &amp; "." &amp; BP476),
        IF(AND((--(INT('Data Sheet'!$A$19) &amp; "." &amp; BP476)&gt;=--('Data Sheet'!$A$19)), (--(INT('Data Sheet'!$A$19) &amp; "." &amp; BP476)&lt;=--('Data Sheet'!$B$19))),
            --(INT('Data Sheet'!$A$19) &amp; "." &amp; BP476),
            --(INT('Data Sheet'!$B$19) &amp; "." &amp; BP476)
        )
    ),
    IF(BN476&lt;&gt;"",
        IF(INT('Data Sheet'!$A$19)=INT('Data Sheet'!$B$19),
            --(INT('Data Sheet'!$A$19) &amp; "." &amp; RIGHT(BN476,3)),
            IF(AND((--(INT('Data Sheet'!$A$19) &amp; "." &amp; RIGHT(BN476,3))&gt;=--('Data Sheet'!$A$19)), (--(INT('Data Sheet'!$A$19) &amp; "." &amp; RIGHT(BN476,3))&lt;=--('Data Sheet'!$B$19))),
                --(INT('Data Sheet'!$A$19) &amp; "." &amp; RIGHT(BN476,3)),
                --(INT('Data Sheet'!$B$19) &amp; "." &amp; RIGHT(BN476,3))
            )
        ),
        "OK"
    )
)</f>
        <v>OK</v>
      </c>
      <c r="P476" s="23" t="str">
        <f>IF(BR476&lt;&gt;"",
    IF(INT('Data Sheet'!$A$19)=INT('Data Sheet'!$B$15),
        --(INT('Data Sheet'!$A$15) &amp; "." &amp; BR476),
        IF(AND((--(INT('Data Sheet'!$A$15) &amp; "." &amp; BR476)&gt;=--('Data Sheet'!$A$15)), (--(INT('Data Sheet'!$A$15) &amp; "." &amp; BR476)&lt;=--('Data Sheet'!$B$15))),
            --(INT('Data Sheet'!$A$15) &amp; "." &amp; BR476),
            --(INT('Data Sheet'!$B$15) &amp; "." &amp; BR476)
        )
    ),
    IF(BQ476&lt;&gt;"",
        IF(INT('Data Sheet'!$A$15)=INT('Data Sheet'!$B$15),
            --(INT('Data Sheet'!$A$15) &amp; "." &amp; LEFT(BQ476,3)),
            IF(AND((--(INT('Data Sheet'!$A$15) &amp; "." &amp; LEFT(BQ476,3))&gt;=--('Data Sheet'!$A$15)), (--(INT('Data Sheet'!$A$15) &amp; "." &amp; LEFT(BQ476,3))&lt;=--('Data Sheet'!$B$15))),
                --(INT('Data Sheet'!$A$15) &amp; "." &amp; LEFT(BQ476,3)),
                --(INT('Data Sheet'!$B$15) &amp; "." &amp; LEFT(BQ476,3))
            )
        ),
        "OK"
    )
)</f>
        <v>OK</v>
      </c>
      <c r="Q476" s="23" t="str">
        <f>IF(BS476&lt;&gt;"",
    IF(INT('Data Sheet'!$A$19)=INT('Data Sheet'!$B$15),
        --(INT('Data Sheet'!$A$15) &amp; "." &amp; BS476),
        IF(AND((--(INT('Data Sheet'!$A$15) &amp; "." &amp; BS476)&gt;=--('Data Sheet'!$A$15)), (--(INT('Data Sheet'!$A$15) &amp; "." &amp; BS476)&lt;=--('Data Sheet'!$B$15))),
            --(INT('Data Sheet'!$A$15) &amp; "." &amp; BS476),
            --(INT('Data Sheet'!$B$15) &amp; "." &amp; BS476)
        )
    ),
    IF(BQ476&lt;&gt;"",
        IF(INT('Data Sheet'!$A$15)=INT('Data Sheet'!$B$15),
            --(INT('Data Sheet'!$A$15) &amp; "." &amp; RIGHT(BQ476,3)),
            IF(AND((--(INT('Data Sheet'!$A$15) &amp; "." &amp; RIGHT(BQ476,3))&gt;=--('Data Sheet'!$A$15)), (--(INT('Data Sheet'!$A$15) &amp; "." &amp; RIGHT(BQ476,3))&lt;=--('Data Sheet'!$B$15))),
                --(INT('Data Sheet'!$A$15) &amp; "." &amp; RIGHT(BQ476,3)),
                --(INT('Data Sheet'!$B$15) &amp; "." &amp; RIGHT(BQ476,3))
            )
        ),
        "OK"
    )
)</f>
        <v>OK</v>
      </c>
      <c r="R476" s="19"/>
      <c r="S476" s="19"/>
      <c r="T476" s="19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1"/>
      <c r="AU476" s="21"/>
      <c r="AV476" s="21"/>
      <c r="AW476" s="22"/>
      <c r="AX476" s="99"/>
      <c r="AY476" s="20"/>
      <c r="AZ476" s="20"/>
      <c r="BA476" s="22"/>
      <c r="BB476">
        <v>468</v>
      </c>
      <c r="BC476" s="80"/>
      <c r="BD476" s="80"/>
      <c r="BE476" s="80"/>
      <c r="BF476" s="80"/>
      <c r="BG476" s="32" t="str">
        <f t="shared" si="81"/>
        <v/>
      </c>
      <c r="BH476" s="78">
        <f t="shared" si="79"/>
        <v>0</v>
      </c>
      <c r="BI476" s="2">
        <f t="shared" si="82"/>
        <v>0</v>
      </c>
      <c r="BJ476" s="2">
        <f t="shared" si="83"/>
        <v>0</v>
      </c>
      <c r="BK476" s="2">
        <f t="shared" si="80"/>
        <v>0</v>
      </c>
    </row>
    <row r="477" spans="2:63" ht="15" customHeight="1" x14ac:dyDescent="0.25">
      <c r="B477" s="14">
        <v>469</v>
      </c>
      <c r="C477" s="95" t="str">
        <f t="shared" si="84"/>
        <v/>
      </c>
      <c r="D477" s="15" t="str">
        <f t="shared" si="89"/>
        <v>OK</v>
      </c>
      <c r="E477" s="16" t="e">
        <f>VLOOKUP('Data Sheet'!$B$8,'Data Sheet'!$I$2:$J$9,2,FALSE)</f>
        <v>#N/A</v>
      </c>
      <c r="F477" s="16" t="str">
        <f t="shared" si="85"/>
        <v/>
      </c>
      <c r="G477" s="103">
        <f t="shared" si="86"/>
        <v>0</v>
      </c>
      <c r="H477" s="17" t="s">
        <v>26</v>
      </c>
      <c r="I477" s="17" t="s">
        <v>26</v>
      </c>
      <c r="J477" s="17" t="str">
        <f>IF('Data Sheet'!$B$9="NC-50","N/A","OK")</f>
        <v>OK</v>
      </c>
      <c r="K477" s="17" t="str">
        <f>IF('Data Sheet'!$B$9="NC-50","N/A","OK")</f>
        <v>OK</v>
      </c>
      <c r="L477" s="17" t="str">
        <f t="shared" si="87"/>
        <v>OK</v>
      </c>
      <c r="M477" s="17" t="str">
        <f t="shared" si="88"/>
        <v>OK</v>
      </c>
      <c r="N477" s="18" t="str">
        <f>IF(BO477&lt;&gt;"",
    IF(INT('Data Sheet'!$A$19)=INT('Data Sheet'!$B$19),
        --(INT('Data Sheet'!$A$19) &amp; "." &amp; BO477),
        IF(AND((--(INT('Data Sheet'!$A$19) &amp; "." &amp; BO477)&gt;=--('Data Sheet'!$A$19)), (--(INT('Data Sheet'!$A$19) &amp; "." &amp; BO477)&lt;=--('Data Sheet'!$B$19))),
            --(INT('Data Sheet'!$A$19) &amp; "." &amp; BO477),
            --(INT('Data Sheet'!$B$19) &amp; "." &amp; BO477)
        )
    ),
    IF(BN477&lt;&gt;"",
        IF(INT('Data Sheet'!$A$19)=INT('Data Sheet'!$B$19),
            --(INT('Data Sheet'!$A$19) &amp; "." &amp; LEFT(BN477,3)),
            IF(AND((--(INT('Data Sheet'!$A$19) &amp; "." &amp; LEFT(BN477,3))&gt;=--('Data Sheet'!$A$19)), (--(INT('Data Sheet'!$A$19) &amp; "." &amp; LEFT(BN477,3))&lt;=--('Data Sheet'!$B$19))),
                --(INT('Data Sheet'!$A$19) &amp; "." &amp; LEFT(BN477,3)),
                --(INT('Data Sheet'!$B$19) &amp; "." &amp; LEFT(BN477,3))
            )
        ),
        "OK"
    )
)</f>
        <v>OK</v>
      </c>
      <c r="O477" s="23" t="str">
        <f>IF(BP477&lt;&gt;"",
    IF(INT('Data Sheet'!$A$19)=INT('Data Sheet'!$B$19),
        --(INT('Data Sheet'!$A$19) &amp; "." &amp; BP477),
        IF(AND((--(INT('Data Sheet'!$A$19) &amp; "." &amp; BP477)&gt;=--('Data Sheet'!$A$19)), (--(INT('Data Sheet'!$A$19) &amp; "." &amp; BP477)&lt;=--('Data Sheet'!$B$19))),
            --(INT('Data Sheet'!$A$19) &amp; "." &amp; BP477),
            --(INT('Data Sheet'!$B$19) &amp; "." &amp; BP477)
        )
    ),
    IF(BN477&lt;&gt;"",
        IF(INT('Data Sheet'!$A$19)=INT('Data Sheet'!$B$19),
            --(INT('Data Sheet'!$A$19) &amp; "." &amp; RIGHT(BN477,3)),
            IF(AND((--(INT('Data Sheet'!$A$19) &amp; "." &amp; RIGHT(BN477,3))&gt;=--('Data Sheet'!$A$19)), (--(INT('Data Sheet'!$A$19) &amp; "." &amp; RIGHT(BN477,3))&lt;=--('Data Sheet'!$B$19))),
                --(INT('Data Sheet'!$A$19) &amp; "." &amp; RIGHT(BN477,3)),
                --(INT('Data Sheet'!$B$19) &amp; "." &amp; RIGHT(BN477,3))
            )
        ),
        "OK"
    )
)</f>
        <v>OK</v>
      </c>
      <c r="P477" s="23" t="str">
        <f>IF(BR477&lt;&gt;"",
    IF(INT('Data Sheet'!$A$19)=INT('Data Sheet'!$B$15),
        --(INT('Data Sheet'!$A$15) &amp; "." &amp; BR477),
        IF(AND((--(INT('Data Sheet'!$A$15) &amp; "." &amp; BR477)&gt;=--('Data Sheet'!$A$15)), (--(INT('Data Sheet'!$A$15) &amp; "." &amp; BR477)&lt;=--('Data Sheet'!$B$15))),
            --(INT('Data Sheet'!$A$15) &amp; "." &amp; BR477),
            --(INT('Data Sheet'!$B$15) &amp; "." &amp; BR477)
        )
    ),
    IF(BQ477&lt;&gt;"",
        IF(INT('Data Sheet'!$A$15)=INT('Data Sheet'!$B$15),
            --(INT('Data Sheet'!$A$15) &amp; "." &amp; LEFT(BQ477,3)),
            IF(AND((--(INT('Data Sheet'!$A$15) &amp; "." &amp; LEFT(BQ477,3))&gt;=--('Data Sheet'!$A$15)), (--(INT('Data Sheet'!$A$15) &amp; "." &amp; LEFT(BQ477,3))&lt;=--('Data Sheet'!$B$15))),
                --(INT('Data Sheet'!$A$15) &amp; "." &amp; LEFT(BQ477,3)),
                --(INT('Data Sheet'!$B$15) &amp; "." &amp; LEFT(BQ477,3))
            )
        ),
        "OK"
    )
)</f>
        <v>OK</v>
      </c>
      <c r="Q477" s="23" t="str">
        <f>IF(BS477&lt;&gt;"",
    IF(INT('Data Sheet'!$A$19)=INT('Data Sheet'!$B$15),
        --(INT('Data Sheet'!$A$15) &amp; "." &amp; BS477),
        IF(AND((--(INT('Data Sheet'!$A$15) &amp; "." &amp; BS477)&gt;=--('Data Sheet'!$A$15)), (--(INT('Data Sheet'!$A$15) &amp; "." &amp; BS477)&lt;=--('Data Sheet'!$B$15))),
            --(INT('Data Sheet'!$A$15) &amp; "." &amp; BS477),
            --(INT('Data Sheet'!$B$15) &amp; "." &amp; BS477)
        )
    ),
    IF(BQ477&lt;&gt;"",
        IF(INT('Data Sheet'!$A$15)=INT('Data Sheet'!$B$15),
            --(INT('Data Sheet'!$A$15) &amp; "." &amp; RIGHT(BQ477,3)),
            IF(AND((--(INT('Data Sheet'!$A$15) &amp; "." &amp; RIGHT(BQ477,3))&gt;=--('Data Sheet'!$A$15)), (--(INT('Data Sheet'!$A$15) &amp; "." &amp; RIGHT(BQ477,3))&lt;=--('Data Sheet'!$B$15))),
                --(INT('Data Sheet'!$A$15) &amp; "." &amp; RIGHT(BQ477,3)),
                --(INT('Data Sheet'!$B$15) &amp; "." &amp; RIGHT(BQ477,3))
            )
        ),
        "OK"
    )
)</f>
        <v>OK</v>
      </c>
      <c r="R477" s="19"/>
      <c r="S477" s="19"/>
      <c r="T477" s="19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1"/>
      <c r="AU477" s="21"/>
      <c r="AV477" s="21"/>
      <c r="AW477" s="22"/>
      <c r="AX477" s="99"/>
      <c r="AY477" s="20"/>
      <c r="AZ477" s="20"/>
      <c r="BA477" s="22"/>
      <c r="BB477">
        <v>469</v>
      </c>
      <c r="BC477" s="80"/>
      <c r="BD477" s="80"/>
      <c r="BE477" s="80"/>
      <c r="BF477" s="80"/>
      <c r="BG477" s="32" t="str">
        <f t="shared" si="81"/>
        <v/>
      </c>
      <c r="BH477" s="78">
        <f t="shared" si="79"/>
        <v>0</v>
      </c>
      <c r="BI477" s="2">
        <f t="shared" si="82"/>
        <v>0</v>
      </c>
      <c r="BJ477" s="2">
        <f t="shared" si="83"/>
        <v>0</v>
      </c>
      <c r="BK477" s="2">
        <f t="shared" si="80"/>
        <v>0</v>
      </c>
    </row>
    <row r="478" spans="2:63" ht="15" customHeight="1" x14ac:dyDescent="0.25">
      <c r="B478" s="14">
        <v>470</v>
      </c>
      <c r="C478" s="95" t="str">
        <f t="shared" si="84"/>
        <v/>
      </c>
      <c r="D478" s="15" t="str">
        <f t="shared" si="89"/>
        <v>OK</v>
      </c>
      <c r="E478" s="16" t="e">
        <f>VLOOKUP('Data Sheet'!$B$8,'Data Sheet'!$I$2:$J$9,2,FALSE)</f>
        <v>#N/A</v>
      </c>
      <c r="F478" s="16" t="str">
        <f t="shared" si="85"/>
        <v/>
      </c>
      <c r="G478" s="103">
        <f t="shared" si="86"/>
        <v>0</v>
      </c>
      <c r="H478" s="17" t="s">
        <v>26</v>
      </c>
      <c r="I478" s="17" t="s">
        <v>26</v>
      </c>
      <c r="J478" s="17" t="str">
        <f>IF('Data Sheet'!$B$9="NC-50","N/A","OK")</f>
        <v>OK</v>
      </c>
      <c r="K478" s="17" t="str">
        <f>IF('Data Sheet'!$B$9="NC-50","N/A","OK")</f>
        <v>OK</v>
      </c>
      <c r="L478" s="17" t="str">
        <f t="shared" si="87"/>
        <v>OK</v>
      </c>
      <c r="M478" s="17" t="str">
        <f t="shared" si="88"/>
        <v>OK</v>
      </c>
      <c r="N478" s="18" t="str">
        <f>IF(BO478&lt;&gt;"",
    IF(INT('Data Sheet'!$A$19)=INT('Data Sheet'!$B$19),
        --(INT('Data Sheet'!$A$19) &amp; "." &amp; BO478),
        IF(AND((--(INT('Data Sheet'!$A$19) &amp; "." &amp; BO478)&gt;=--('Data Sheet'!$A$19)), (--(INT('Data Sheet'!$A$19) &amp; "." &amp; BO478)&lt;=--('Data Sheet'!$B$19))),
            --(INT('Data Sheet'!$A$19) &amp; "." &amp; BO478),
            --(INT('Data Sheet'!$B$19) &amp; "." &amp; BO478)
        )
    ),
    IF(BN478&lt;&gt;"",
        IF(INT('Data Sheet'!$A$19)=INT('Data Sheet'!$B$19),
            --(INT('Data Sheet'!$A$19) &amp; "." &amp; LEFT(BN478,3)),
            IF(AND((--(INT('Data Sheet'!$A$19) &amp; "." &amp; LEFT(BN478,3))&gt;=--('Data Sheet'!$A$19)), (--(INT('Data Sheet'!$A$19) &amp; "." &amp; LEFT(BN478,3))&lt;=--('Data Sheet'!$B$19))),
                --(INT('Data Sheet'!$A$19) &amp; "." &amp; LEFT(BN478,3)),
                --(INT('Data Sheet'!$B$19) &amp; "." &amp; LEFT(BN478,3))
            )
        ),
        "OK"
    )
)</f>
        <v>OK</v>
      </c>
      <c r="O478" s="23" t="str">
        <f>IF(BP478&lt;&gt;"",
    IF(INT('Data Sheet'!$A$19)=INT('Data Sheet'!$B$19),
        --(INT('Data Sheet'!$A$19) &amp; "." &amp; BP478),
        IF(AND((--(INT('Data Sheet'!$A$19) &amp; "." &amp; BP478)&gt;=--('Data Sheet'!$A$19)), (--(INT('Data Sheet'!$A$19) &amp; "." &amp; BP478)&lt;=--('Data Sheet'!$B$19))),
            --(INT('Data Sheet'!$A$19) &amp; "." &amp; BP478),
            --(INT('Data Sheet'!$B$19) &amp; "." &amp; BP478)
        )
    ),
    IF(BN478&lt;&gt;"",
        IF(INT('Data Sheet'!$A$19)=INT('Data Sheet'!$B$19),
            --(INT('Data Sheet'!$A$19) &amp; "." &amp; RIGHT(BN478,3)),
            IF(AND((--(INT('Data Sheet'!$A$19) &amp; "." &amp; RIGHT(BN478,3))&gt;=--('Data Sheet'!$A$19)), (--(INT('Data Sheet'!$A$19) &amp; "." &amp; RIGHT(BN478,3))&lt;=--('Data Sheet'!$B$19))),
                --(INT('Data Sheet'!$A$19) &amp; "." &amp; RIGHT(BN478,3)),
                --(INT('Data Sheet'!$B$19) &amp; "." &amp; RIGHT(BN478,3))
            )
        ),
        "OK"
    )
)</f>
        <v>OK</v>
      </c>
      <c r="P478" s="23" t="str">
        <f>IF(BR478&lt;&gt;"",
    IF(INT('Data Sheet'!$A$19)=INT('Data Sheet'!$B$15),
        --(INT('Data Sheet'!$A$15) &amp; "." &amp; BR478),
        IF(AND((--(INT('Data Sheet'!$A$15) &amp; "." &amp; BR478)&gt;=--('Data Sheet'!$A$15)), (--(INT('Data Sheet'!$A$15) &amp; "." &amp; BR478)&lt;=--('Data Sheet'!$B$15))),
            --(INT('Data Sheet'!$A$15) &amp; "." &amp; BR478),
            --(INT('Data Sheet'!$B$15) &amp; "." &amp; BR478)
        )
    ),
    IF(BQ478&lt;&gt;"",
        IF(INT('Data Sheet'!$A$15)=INT('Data Sheet'!$B$15),
            --(INT('Data Sheet'!$A$15) &amp; "." &amp; LEFT(BQ478,3)),
            IF(AND((--(INT('Data Sheet'!$A$15) &amp; "." &amp; LEFT(BQ478,3))&gt;=--('Data Sheet'!$A$15)), (--(INT('Data Sheet'!$A$15) &amp; "." &amp; LEFT(BQ478,3))&lt;=--('Data Sheet'!$B$15))),
                --(INT('Data Sheet'!$A$15) &amp; "." &amp; LEFT(BQ478,3)),
                --(INT('Data Sheet'!$B$15) &amp; "." &amp; LEFT(BQ478,3))
            )
        ),
        "OK"
    )
)</f>
        <v>OK</v>
      </c>
      <c r="Q478" s="23" t="str">
        <f>IF(BS478&lt;&gt;"",
    IF(INT('Data Sheet'!$A$19)=INT('Data Sheet'!$B$15),
        --(INT('Data Sheet'!$A$15) &amp; "." &amp; BS478),
        IF(AND((--(INT('Data Sheet'!$A$15) &amp; "." &amp; BS478)&gt;=--('Data Sheet'!$A$15)), (--(INT('Data Sheet'!$A$15) &amp; "." &amp; BS478)&lt;=--('Data Sheet'!$B$15))),
            --(INT('Data Sheet'!$A$15) &amp; "." &amp; BS478),
            --(INT('Data Sheet'!$B$15) &amp; "." &amp; BS478)
        )
    ),
    IF(BQ478&lt;&gt;"",
        IF(INT('Data Sheet'!$A$15)=INT('Data Sheet'!$B$15),
            --(INT('Data Sheet'!$A$15) &amp; "." &amp; RIGHT(BQ478,3)),
            IF(AND((--(INT('Data Sheet'!$A$15) &amp; "." &amp; RIGHT(BQ478,3))&gt;=--('Data Sheet'!$A$15)), (--(INT('Data Sheet'!$A$15) &amp; "." &amp; RIGHT(BQ478,3))&lt;=--('Data Sheet'!$B$15))),
                --(INT('Data Sheet'!$A$15) &amp; "." &amp; RIGHT(BQ478,3)),
                --(INT('Data Sheet'!$B$15) &amp; "." &amp; RIGHT(BQ478,3))
            )
        ),
        "OK"
    )
)</f>
        <v>OK</v>
      </c>
      <c r="R478" s="19"/>
      <c r="S478" s="19"/>
      <c r="T478" s="19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1"/>
      <c r="AU478" s="21"/>
      <c r="AV478" s="21"/>
      <c r="AW478" s="22"/>
      <c r="AX478" s="99"/>
      <c r="AY478" s="20"/>
      <c r="AZ478" s="20"/>
      <c r="BA478" s="22"/>
      <c r="BB478">
        <v>470</v>
      </c>
      <c r="BC478" s="80"/>
      <c r="BD478" s="80"/>
      <c r="BE478" s="80"/>
      <c r="BF478" s="80"/>
      <c r="BG478" s="32" t="str">
        <f t="shared" si="81"/>
        <v/>
      </c>
      <c r="BH478" s="78">
        <f t="shared" si="79"/>
        <v>0</v>
      </c>
      <c r="BI478" s="2">
        <f t="shared" si="82"/>
        <v>0</v>
      </c>
      <c r="BJ478" s="2">
        <f t="shared" si="83"/>
        <v>0</v>
      </c>
      <c r="BK478" s="2">
        <f t="shared" si="80"/>
        <v>0</v>
      </c>
    </row>
    <row r="479" spans="2:63" ht="15" customHeight="1" x14ac:dyDescent="0.25">
      <c r="B479" s="14">
        <v>471</v>
      </c>
      <c r="C479" s="95" t="str">
        <f t="shared" si="84"/>
        <v/>
      </c>
      <c r="D479" s="15" t="str">
        <f t="shared" si="89"/>
        <v>OK</v>
      </c>
      <c r="E479" s="16" t="e">
        <f>VLOOKUP('Data Sheet'!$B$8,'Data Sheet'!$I$2:$J$9,2,FALSE)</f>
        <v>#N/A</v>
      </c>
      <c r="F479" s="16" t="str">
        <f t="shared" si="85"/>
        <v/>
      </c>
      <c r="G479" s="103">
        <f t="shared" si="86"/>
        <v>0</v>
      </c>
      <c r="H479" s="17" t="s">
        <v>26</v>
      </c>
      <c r="I479" s="17" t="s">
        <v>26</v>
      </c>
      <c r="J479" s="17" t="str">
        <f>IF('Data Sheet'!$B$9="NC-50","N/A","OK")</f>
        <v>OK</v>
      </c>
      <c r="K479" s="17" t="str">
        <f>IF('Data Sheet'!$B$9="NC-50","N/A","OK")</f>
        <v>OK</v>
      </c>
      <c r="L479" s="17" t="str">
        <f t="shared" si="87"/>
        <v>OK</v>
      </c>
      <c r="M479" s="17" t="str">
        <f t="shared" si="88"/>
        <v>OK</v>
      </c>
      <c r="N479" s="18" t="str">
        <f>IF(BO479&lt;&gt;"",
    IF(INT('Data Sheet'!$A$19)=INT('Data Sheet'!$B$19),
        --(INT('Data Sheet'!$A$19) &amp; "." &amp; BO479),
        IF(AND((--(INT('Data Sheet'!$A$19) &amp; "." &amp; BO479)&gt;=--('Data Sheet'!$A$19)), (--(INT('Data Sheet'!$A$19) &amp; "." &amp; BO479)&lt;=--('Data Sheet'!$B$19))),
            --(INT('Data Sheet'!$A$19) &amp; "." &amp; BO479),
            --(INT('Data Sheet'!$B$19) &amp; "." &amp; BO479)
        )
    ),
    IF(BN479&lt;&gt;"",
        IF(INT('Data Sheet'!$A$19)=INT('Data Sheet'!$B$19),
            --(INT('Data Sheet'!$A$19) &amp; "." &amp; LEFT(BN479,3)),
            IF(AND((--(INT('Data Sheet'!$A$19) &amp; "." &amp; LEFT(BN479,3))&gt;=--('Data Sheet'!$A$19)), (--(INT('Data Sheet'!$A$19) &amp; "." &amp; LEFT(BN479,3))&lt;=--('Data Sheet'!$B$19))),
                --(INT('Data Sheet'!$A$19) &amp; "." &amp; LEFT(BN479,3)),
                --(INT('Data Sheet'!$B$19) &amp; "." &amp; LEFT(BN479,3))
            )
        ),
        "OK"
    )
)</f>
        <v>OK</v>
      </c>
      <c r="O479" s="23" t="str">
        <f>IF(BP479&lt;&gt;"",
    IF(INT('Data Sheet'!$A$19)=INT('Data Sheet'!$B$19),
        --(INT('Data Sheet'!$A$19) &amp; "." &amp; BP479),
        IF(AND((--(INT('Data Sheet'!$A$19) &amp; "." &amp; BP479)&gt;=--('Data Sheet'!$A$19)), (--(INT('Data Sheet'!$A$19) &amp; "." &amp; BP479)&lt;=--('Data Sheet'!$B$19))),
            --(INT('Data Sheet'!$A$19) &amp; "." &amp; BP479),
            --(INT('Data Sheet'!$B$19) &amp; "." &amp; BP479)
        )
    ),
    IF(BN479&lt;&gt;"",
        IF(INT('Data Sheet'!$A$19)=INT('Data Sheet'!$B$19),
            --(INT('Data Sheet'!$A$19) &amp; "." &amp; RIGHT(BN479,3)),
            IF(AND((--(INT('Data Sheet'!$A$19) &amp; "." &amp; RIGHT(BN479,3))&gt;=--('Data Sheet'!$A$19)), (--(INT('Data Sheet'!$A$19) &amp; "." &amp; RIGHT(BN479,3))&lt;=--('Data Sheet'!$B$19))),
                --(INT('Data Sheet'!$A$19) &amp; "." &amp; RIGHT(BN479,3)),
                --(INT('Data Sheet'!$B$19) &amp; "." &amp; RIGHT(BN479,3))
            )
        ),
        "OK"
    )
)</f>
        <v>OK</v>
      </c>
      <c r="P479" s="23" t="str">
        <f>IF(BR479&lt;&gt;"",
    IF(INT('Data Sheet'!$A$19)=INT('Data Sheet'!$B$15),
        --(INT('Data Sheet'!$A$15) &amp; "." &amp; BR479),
        IF(AND((--(INT('Data Sheet'!$A$15) &amp; "." &amp; BR479)&gt;=--('Data Sheet'!$A$15)), (--(INT('Data Sheet'!$A$15) &amp; "." &amp; BR479)&lt;=--('Data Sheet'!$B$15))),
            --(INT('Data Sheet'!$A$15) &amp; "." &amp; BR479),
            --(INT('Data Sheet'!$B$15) &amp; "." &amp; BR479)
        )
    ),
    IF(BQ479&lt;&gt;"",
        IF(INT('Data Sheet'!$A$15)=INT('Data Sheet'!$B$15),
            --(INT('Data Sheet'!$A$15) &amp; "." &amp; LEFT(BQ479,3)),
            IF(AND((--(INT('Data Sheet'!$A$15) &amp; "." &amp; LEFT(BQ479,3))&gt;=--('Data Sheet'!$A$15)), (--(INT('Data Sheet'!$A$15) &amp; "." &amp; LEFT(BQ479,3))&lt;=--('Data Sheet'!$B$15))),
                --(INT('Data Sheet'!$A$15) &amp; "." &amp; LEFT(BQ479,3)),
                --(INT('Data Sheet'!$B$15) &amp; "." &amp; LEFT(BQ479,3))
            )
        ),
        "OK"
    )
)</f>
        <v>OK</v>
      </c>
      <c r="Q479" s="23" t="str">
        <f>IF(BS479&lt;&gt;"",
    IF(INT('Data Sheet'!$A$19)=INT('Data Sheet'!$B$15),
        --(INT('Data Sheet'!$A$15) &amp; "." &amp; BS479),
        IF(AND((--(INT('Data Sheet'!$A$15) &amp; "." &amp; BS479)&gt;=--('Data Sheet'!$A$15)), (--(INT('Data Sheet'!$A$15) &amp; "." &amp; BS479)&lt;=--('Data Sheet'!$B$15))),
            --(INT('Data Sheet'!$A$15) &amp; "." &amp; BS479),
            --(INT('Data Sheet'!$B$15) &amp; "." &amp; BS479)
        )
    ),
    IF(BQ479&lt;&gt;"",
        IF(INT('Data Sheet'!$A$15)=INT('Data Sheet'!$B$15),
            --(INT('Data Sheet'!$A$15) &amp; "." &amp; RIGHT(BQ479,3)),
            IF(AND((--(INT('Data Sheet'!$A$15) &amp; "." &amp; RIGHT(BQ479,3))&gt;=--('Data Sheet'!$A$15)), (--(INT('Data Sheet'!$A$15) &amp; "." &amp; RIGHT(BQ479,3))&lt;=--('Data Sheet'!$B$15))),
                --(INT('Data Sheet'!$A$15) &amp; "." &amp; RIGHT(BQ479,3)),
                --(INT('Data Sheet'!$B$15) &amp; "." &amp; RIGHT(BQ479,3))
            )
        ),
        "OK"
    )
)</f>
        <v>OK</v>
      </c>
      <c r="R479" s="19"/>
      <c r="S479" s="19"/>
      <c r="T479" s="19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1"/>
      <c r="AU479" s="21"/>
      <c r="AV479" s="21"/>
      <c r="AW479" s="22"/>
      <c r="AX479" s="99"/>
      <c r="AY479" s="20"/>
      <c r="AZ479" s="20"/>
      <c r="BA479" s="22"/>
      <c r="BB479">
        <v>471</v>
      </c>
      <c r="BC479" s="80"/>
      <c r="BD479" s="80"/>
      <c r="BE479" s="80"/>
      <c r="BF479" s="80"/>
      <c r="BG479" s="32" t="str">
        <f t="shared" si="81"/>
        <v/>
      </c>
      <c r="BH479" s="78">
        <f t="shared" si="79"/>
        <v>0</v>
      </c>
      <c r="BI479" s="2">
        <f t="shared" si="82"/>
        <v>0</v>
      </c>
      <c r="BJ479" s="2">
        <f t="shared" si="83"/>
        <v>0</v>
      </c>
      <c r="BK479" s="2">
        <f t="shared" si="80"/>
        <v>0</v>
      </c>
    </row>
    <row r="480" spans="2:63" ht="15" customHeight="1" x14ac:dyDescent="0.25">
      <c r="B480" s="14">
        <v>472</v>
      </c>
      <c r="C480" s="95" t="str">
        <f t="shared" si="84"/>
        <v/>
      </c>
      <c r="D480" s="15" t="str">
        <f t="shared" si="89"/>
        <v>OK</v>
      </c>
      <c r="E480" s="16" t="e">
        <f>VLOOKUP('Data Sheet'!$B$8,'Data Sheet'!$I$2:$J$9,2,FALSE)</f>
        <v>#N/A</v>
      </c>
      <c r="F480" s="16" t="str">
        <f t="shared" si="85"/>
        <v/>
      </c>
      <c r="G480" s="103">
        <f t="shared" si="86"/>
        <v>0</v>
      </c>
      <c r="H480" s="17" t="s">
        <v>26</v>
      </c>
      <c r="I480" s="17" t="s">
        <v>26</v>
      </c>
      <c r="J480" s="17" t="str">
        <f>IF('Data Sheet'!$B$9="NC-50","N/A","OK")</f>
        <v>OK</v>
      </c>
      <c r="K480" s="17" t="str">
        <f>IF('Data Sheet'!$B$9="NC-50","N/A","OK")</f>
        <v>OK</v>
      </c>
      <c r="L480" s="17" t="str">
        <f t="shared" si="87"/>
        <v>OK</v>
      </c>
      <c r="M480" s="17" t="str">
        <f t="shared" si="88"/>
        <v>OK</v>
      </c>
      <c r="N480" s="18" t="str">
        <f>IF(BO480&lt;&gt;"",
    IF(INT('Data Sheet'!$A$19)=INT('Data Sheet'!$B$19),
        --(INT('Data Sheet'!$A$19) &amp; "." &amp; BO480),
        IF(AND((--(INT('Data Sheet'!$A$19) &amp; "." &amp; BO480)&gt;=--('Data Sheet'!$A$19)), (--(INT('Data Sheet'!$A$19) &amp; "." &amp; BO480)&lt;=--('Data Sheet'!$B$19))),
            --(INT('Data Sheet'!$A$19) &amp; "." &amp; BO480),
            --(INT('Data Sheet'!$B$19) &amp; "." &amp; BO480)
        )
    ),
    IF(BN480&lt;&gt;"",
        IF(INT('Data Sheet'!$A$19)=INT('Data Sheet'!$B$19),
            --(INT('Data Sheet'!$A$19) &amp; "." &amp; LEFT(BN480,3)),
            IF(AND((--(INT('Data Sheet'!$A$19) &amp; "." &amp; LEFT(BN480,3))&gt;=--('Data Sheet'!$A$19)), (--(INT('Data Sheet'!$A$19) &amp; "." &amp; LEFT(BN480,3))&lt;=--('Data Sheet'!$B$19))),
                --(INT('Data Sheet'!$A$19) &amp; "." &amp; LEFT(BN480,3)),
                --(INT('Data Sheet'!$B$19) &amp; "." &amp; LEFT(BN480,3))
            )
        ),
        "OK"
    )
)</f>
        <v>OK</v>
      </c>
      <c r="O480" s="23" t="str">
        <f>IF(BP480&lt;&gt;"",
    IF(INT('Data Sheet'!$A$19)=INT('Data Sheet'!$B$19),
        --(INT('Data Sheet'!$A$19) &amp; "." &amp; BP480),
        IF(AND((--(INT('Data Sheet'!$A$19) &amp; "." &amp; BP480)&gt;=--('Data Sheet'!$A$19)), (--(INT('Data Sheet'!$A$19) &amp; "." &amp; BP480)&lt;=--('Data Sheet'!$B$19))),
            --(INT('Data Sheet'!$A$19) &amp; "." &amp; BP480),
            --(INT('Data Sheet'!$B$19) &amp; "." &amp; BP480)
        )
    ),
    IF(BN480&lt;&gt;"",
        IF(INT('Data Sheet'!$A$19)=INT('Data Sheet'!$B$19),
            --(INT('Data Sheet'!$A$19) &amp; "." &amp; RIGHT(BN480,3)),
            IF(AND((--(INT('Data Sheet'!$A$19) &amp; "." &amp; RIGHT(BN480,3))&gt;=--('Data Sheet'!$A$19)), (--(INT('Data Sheet'!$A$19) &amp; "." &amp; RIGHT(BN480,3))&lt;=--('Data Sheet'!$B$19))),
                --(INT('Data Sheet'!$A$19) &amp; "." &amp; RIGHT(BN480,3)),
                --(INT('Data Sheet'!$B$19) &amp; "." &amp; RIGHT(BN480,3))
            )
        ),
        "OK"
    )
)</f>
        <v>OK</v>
      </c>
      <c r="P480" s="23" t="str">
        <f>IF(BR480&lt;&gt;"",
    IF(INT('Data Sheet'!$A$19)=INT('Data Sheet'!$B$15),
        --(INT('Data Sheet'!$A$15) &amp; "." &amp; BR480),
        IF(AND((--(INT('Data Sheet'!$A$15) &amp; "." &amp; BR480)&gt;=--('Data Sheet'!$A$15)), (--(INT('Data Sheet'!$A$15) &amp; "." &amp; BR480)&lt;=--('Data Sheet'!$B$15))),
            --(INT('Data Sheet'!$A$15) &amp; "." &amp; BR480),
            --(INT('Data Sheet'!$B$15) &amp; "." &amp; BR480)
        )
    ),
    IF(BQ480&lt;&gt;"",
        IF(INT('Data Sheet'!$A$15)=INT('Data Sheet'!$B$15),
            --(INT('Data Sheet'!$A$15) &amp; "." &amp; LEFT(BQ480,3)),
            IF(AND((--(INT('Data Sheet'!$A$15) &amp; "." &amp; LEFT(BQ480,3))&gt;=--('Data Sheet'!$A$15)), (--(INT('Data Sheet'!$A$15) &amp; "." &amp; LEFT(BQ480,3))&lt;=--('Data Sheet'!$B$15))),
                --(INT('Data Sheet'!$A$15) &amp; "." &amp; LEFT(BQ480,3)),
                --(INT('Data Sheet'!$B$15) &amp; "." &amp; LEFT(BQ480,3))
            )
        ),
        "OK"
    )
)</f>
        <v>OK</v>
      </c>
      <c r="Q480" s="23" t="str">
        <f>IF(BS480&lt;&gt;"",
    IF(INT('Data Sheet'!$A$19)=INT('Data Sheet'!$B$15),
        --(INT('Data Sheet'!$A$15) &amp; "." &amp; BS480),
        IF(AND((--(INT('Data Sheet'!$A$15) &amp; "." &amp; BS480)&gt;=--('Data Sheet'!$A$15)), (--(INT('Data Sheet'!$A$15) &amp; "." &amp; BS480)&lt;=--('Data Sheet'!$B$15))),
            --(INT('Data Sheet'!$A$15) &amp; "." &amp; BS480),
            --(INT('Data Sheet'!$B$15) &amp; "." &amp; BS480)
        )
    ),
    IF(BQ480&lt;&gt;"",
        IF(INT('Data Sheet'!$A$15)=INT('Data Sheet'!$B$15),
            --(INT('Data Sheet'!$A$15) &amp; "." &amp; RIGHT(BQ480,3)),
            IF(AND((--(INT('Data Sheet'!$A$15) &amp; "." &amp; RIGHT(BQ480,3))&gt;=--('Data Sheet'!$A$15)), (--(INT('Data Sheet'!$A$15) &amp; "." &amp; RIGHT(BQ480,3))&lt;=--('Data Sheet'!$B$15))),
                --(INT('Data Sheet'!$A$15) &amp; "." &amp; RIGHT(BQ480,3)),
                --(INT('Data Sheet'!$B$15) &amp; "." &amp; RIGHT(BQ480,3))
            )
        ),
        "OK"
    )
)</f>
        <v>OK</v>
      </c>
      <c r="R480" s="19"/>
      <c r="S480" s="19"/>
      <c r="T480" s="19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1"/>
      <c r="AU480" s="21"/>
      <c r="AV480" s="21"/>
      <c r="AW480" s="22"/>
      <c r="AX480" s="99"/>
      <c r="AY480" s="20"/>
      <c r="AZ480" s="20"/>
      <c r="BA480" s="22"/>
      <c r="BB480">
        <v>472</v>
      </c>
      <c r="BC480" s="80"/>
      <c r="BD480" s="80"/>
      <c r="BE480" s="80"/>
      <c r="BF480" s="80"/>
      <c r="BG480" s="32" t="str">
        <f t="shared" si="81"/>
        <v/>
      </c>
      <c r="BH480" s="78">
        <f t="shared" si="79"/>
        <v>0</v>
      </c>
      <c r="BI480" s="2">
        <f t="shared" si="82"/>
        <v>0</v>
      </c>
      <c r="BJ480" s="2">
        <f t="shared" si="83"/>
        <v>0</v>
      </c>
      <c r="BK480" s="2">
        <f t="shared" si="80"/>
        <v>0</v>
      </c>
    </row>
    <row r="481" spans="2:63" ht="15" customHeight="1" x14ac:dyDescent="0.25">
      <c r="B481" s="14">
        <v>473</v>
      </c>
      <c r="C481" s="95" t="str">
        <f t="shared" si="84"/>
        <v/>
      </c>
      <c r="D481" s="15" t="str">
        <f t="shared" si="89"/>
        <v>OK</v>
      </c>
      <c r="E481" s="16" t="e">
        <f>VLOOKUP('Data Sheet'!$B$8,'Data Sheet'!$I$2:$J$9,2,FALSE)</f>
        <v>#N/A</v>
      </c>
      <c r="F481" s="16" t="str">
        <f t="shared" si="85"/>
        <v/>
      </c>
      <c r="G481" s="103">
        <f t="shared" si="86"/>
        <v>0</v>
      </c>
      <c r="H481" s="17" t="s">
        <v>26</v>
      </c>
      <c r="I481" s="17" t="s">
        <v>26</v>
      </c>
      <c r="J481" s="17" t="str">
        <f>IF('Data Sheet'!$B$9="NC-50","N/A","OK")</f>
        <v>OK</v>
      </c>
      <c r="K481" s="17" t="str">
        <f>IF('Data Sheet'!$B$9="NC-50","N/A","OK")</f>
        <v>OK</v>
      </c>
      <c r="L481" s="17" t="str">
        <f t="shared" si="87"/>
        <v>OK</v>
      </c>
      <c r="M481" s="17" t="str">
        <f t="shared" si="88"/>
        <v>OK</v>
      </c>
      <c r="N481" s="18" t="str">
        <f>IF(BO481&lt;&gt;"",
    IF(INT('Data Sheet'!$A$19)=INT('Data Sheet'!$B$19),
        --(INT('Data Sheet'!$A$19) &amp; "." &amp; BO481),
        IF(AND((--(INT('Data Sheet'!$A$19) &amp; "." &amp; BO481)&gt;=--('Data Sheet'!$A$19)), (--(INT('Data Sheet'!$A$19) &amp; "." &amp; BO481)&lt;=--('Data Sheet'!$B$19))),
            --(INT('Data Sheet'!$A$19) &amp; "." &amp; BO481),
            --(INT('Data Sheet'!$B$19) &amp; "." &amp; BO481)
        )
    ),
    IF(BN481&lt;&gt;"",
        IF(INT('Data Sheet'!$A$19)=INT('Data Sheet'!$B$19),
            --(INT('Data Sheet'!$A$19) &amp; "." &amp; LEFT(BN481,3)),
            IF(AND((--(INT('Data Sheet'!$A$19) &amp; "." &amp; LEFT(BN481,3))&gt;=--('Data Sheet'!$A$19)), (--(INT('Data Sheet'!$A$19) &amp; "." &amp; LEFT(BN481,3))&lt;=--('Data Sheet'!$B$19))),
                --(INT('Data Sheet'!$A$19) &amp; "." &amp; LEFT(BN481,3)),
                --(INT('Data Sheet'!$B$19) &amp; "." &amp; LEFT(BN481,3))
            )
        ),
        "OK"
    )
)</f>
        <v>OK</v>
      </c>
      <c r="O481" s="23" t="str">
        <f>IF(BP481&lt;&gt;"",
    IF(INT('Data Sheet'!$A$19)=INT('Data Sheet'!$B$19),
        --(INT('Data Sheet'!$A$19) &amp; "." &amp; BP481),
        IF(AND((--(INT('Data Sheet'!$A$19) &amp; "." &amp; BP481)&gt;=--('Data Sheet'!$A$19)), (--(INT('Data Sheet'!$A$19) &amp; "." &amp; BP481)&lt;=--('Data Sheet'!$B$19))),
            --(INT('Data Sheet'!$A$19) &amp; "." &amp; BP481),
            --(INT('Data Sheet'!$B$19) &amp; "." &amp; BP481)
        )
    ),
    IF(BN481&lt;&gt;"",
        IF(INT('Data Sheet'!$A$19)=INT('Data Sheet'!$B$19),
            --(INT('Data Sheet'!$A$19) &amp; "." &amp; RIGHT(BN481,3)),
            IF(AND((--(INT('Data Sheet'!$A$19) &amp; "." &amp; RIGHT(BN481,3))&gt;=--('Data Sheet'!$A$19)), (--(INT('Data Sheet'!$A$19) &amp; "." &amp; RIGHT(BN481,3))&lt;=--('Data Sheet'!$B$19))),
                --(INT('Data Sheet'!$A$19) &amp; "." &amp; RIGHT(BN481,3)),
                --(INT('Data Sheet'!$B$19) &amp; "." &amp; RIGHT(BN481,3))
            )
        ),
        "OK"
    )
)</f>
        <v>OK</v>
      </c>
      <c r="P481" s="23" t="str">
        <f>IF(BR481&lt;&gt;"",
    IF(INT('Data Sheet'!$A$19)=INT('Data Sheet'!$B$15),
        --(INT('Data Sheet'!$A$15) &amp; "." &amp; BR481),
        IF(AND((--(INT('Data Sheet'!$A$15) &amp; "." &amp; BR481)&gt;=--('Data Sheet'!$A$15)), (--(INT('Data Sheet'!$A$15) &amp; "." &amp; BR481)&lt;=--('Data Sheet'!$B$15))),
            --(INT('Data Sheet'!$A$15) &amp; "." &amp; BR481),
            --(INT('Data Sheet'!$B$15) &amp; "." &amp; BR481)
        )
    ),
    IF(BQ481&lt;&gt;"",
        IF(INT('Data Sheet'!$A$15)=INT('Data Sheet'!$B$15),
            --(INT('Data Sheet'!$A$15) &amp; "." &amp; LEFT(BQ481,3)),
            IF(AND((--(INT('Data Sheet'!$A$15) &amp; "." &amp; LEFT(BQ481,3))&gt;=--('Data Sheet'!$A$15)), (--(INT('Data Sheet'!$A$15) &amp; "." &amp; LEFT(BQ481,3))&lt;=--('Data Sheet'!$B$15))),
                --(INT('Data Sheet'!$A$15) &amp; "." &amp; LEFT(BQ481,3)),
                --(INT('Data Sheet'!$B$15) &amp; "." &amp; LEFT(BQ481,3))
            )
        ),
        "OK"
    )
)</f>
        <v>OK</v>
      </c>
      <c r="Q481" s="23" t="str">
        <f>IF(BS481&lt;&gt;"",
    IF(INT('Data Sheet'!$A$19)=INT('Data Sheet'!$B$15),
        --(INT('Data Sheet'!$A$15) &amp; "." &amp; BS481),
        IF(AND((--(INT('Data Sheet'!$A$15) &amp; "." &amp; BS481)&gt;=--('Data Sheet'!$A$15)), (--(INT('Data Sheet'!$A$15) &amp; "." &amp; BS481)&lt;=--('Data Sheet'!$B$15))),
            --(INT('Data Sheet'!$A$15) &amp; "." &amp; BS481),
            --(INT('Data Sheet'!$B$15) &amp; "." &amp; BS481)
        )
    ),
    IF(BQ481&lt;&gt;"",
        IF(INT('Data Sheet'!$A$15)=INT('Data Sheet'!$B$15),
            --(INT('Data Sheet'!$A$15) &amp; "." &amp; RIGHT(BQ481,3)),
            IF(AND((--(INT('Data Sheet'!$A$15) &amp; "." &amp; RIGHT(BQ481,3))&gt;=--('Data Sheet'!$A$15)), (--(INT('Data Sheet'!$A$15) &amp; "." &amp; RIGHT(BQ481,3))&lt;=--('Data Sheet'!$B$15))),
                --(INT('Data Sheet'!$A$15) &amp; "." &amp; RIGHT(BQ481,3)),
                --(INT('Data Sheet'!$B$15) &amp; "." &amp; RIGHT(BQ481,3))
            )
        ),
        "OK"
    )
)</f>
        <v>OK</v>
      </c>
      <c r="R481" s="19"/>
      <c r="S481" s="19"/>
      <c r="T481" s="19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1"/>
      <c r="AU481" s="21"/>
      <c r="AV481" s="21"/>
      <c r="AW481" s="22"/>
      <c r="AX481" s="99"/>
      <c r="AY481" s="20"/>
      <c r="AZ481" s="20"/>
      <c r="BA481" s="22"/>
      <c r="BB481">
        <v>473</v>
      </c>
      <c r="BC481" s="80"/>
      <c r="BD481" s="80"/>
      <c r="BE481" s="80"/>
      <c r="BF481" s="80"/>
      <c r="BG481" s="32" t="str">
        <f t="shared" si="81"/>
        <v/>
      </c>
      <c r="BH481" s="78">
        <f t="shared" si="79"/>
        <v>0</v>
      </c>
      <c r="BI481" s="2">
        <f t="shared" si="82"/>
        <v>0</v>
      </c>
      <c r="BJ481" s="2">
        <f t="shared" si="83"/>
        <v>0</v>
      </c>
      <c r="BK481" s="2">
        <f t="shared" si="80"/>
        <v>0</v>
      </c>
    </row>
    <row r="482" spans="2:63" ht="15" customHeight="1" x14ac:dyDescent="0.25">
      <c r="B482" s="14">
        <v>474</v>
      </c>
      <c r="C482" s="95" t="str">
        <f t="shared" si="84"/>
        <v/>
      </c>
      <c r="D482" s="15" t="str">
        <f t="shared" si="89"/>
        <v>OK</v>
      </c>
      <c r="E482" s="16" t="e">
        <f>VLOOKUP('Data Sheet'!$B$8,'Data Sheet'!$I$2:$J$9,2,FALSE)</f>
        <v>#N/A</v>
      </c>
      <c r="F482" s="16" t="str">
        <f t="shared" si="85"/>
        <v/>
      </c>
      <c r="G482" s="103">
        <f t="shared" si="86"/>
        <v>0</v>
      </c>
      <c r="H482" s="17" t="s">
        <v>26</v>
      </c>
      <c r="I482" s="17" t="s">
        <v>26</v>
      </c>
      <c r="J482" s="17" t="str">
        <f>IF('Data Sheet'!$B$9="NC-50","N/A","OK")</f>
        <v>OK</v>
      </c>
      <c r="K482" s="17" t="str">
        <f>IF('Data Sheet'!$B$9="NC-50","N/A","OK")</f>
        <v>OK</v>
      </c>
      <c r="L482" s="17" t="str">
        <f t="shared" si="87"/>
        <v>OK</v>
      </c>
      <c r="M482" s="17" t="str">
        <f t="shared" si="88"/>
        <v>OK</v>
      </c>
      <c r="N482" s="18" t="str">
        <f>IF(BO482&lt;&gt;"",
    IF(INT('Data Sheet'!$A$19)=INT('Data Sheet'!$B$19),
        --(INT('Data Sheet'!$A$19) &amp; "." &amp; BO482),
        IF(AND((--(INT('Data Sheet'!$A$19) &amp; "." &amp; BO482)&gt;=--('Data Sheet'!$A$19)), (--(INT('Data Sheet'!$A$19) &amp; "." &amp; BO482)&lt;=--('Data Sheet'!$B$19))),
            --(INT('Data Sheet'!$A$19) &amp; "." &amp; BO482),
            --(INT('Data Sheet'!$B$19) &amp; "." &amp; BO482)
        )
    ),
    IF(BN482&lt;&gt;"",
        IF(INT('Data Sheet'!$A$19)=INT('Data Sheet'!$B$19),
            --(INT('Data Sheet'!$A$19) &amp; "." &amp; LEFT(BN482,3)),
            IF(AND((--(INT('Data Sheet'!$A$19) &amp; "." &amp; LEFT(BN482,3))&gt;=--('Data Sheet'!$A$19)), (--(INT('Data Sheet'!$A$19) &amp; "." &amp; LEFT(BN482,3))&lt;=--('Data Sheet'!$B$19))),
                --(INT('Data Sheet'!$A$19) &amp; "." &amp; LEFT(BN482,3)),
                --(INT('Data Sheet'!$B$19) &amp; "." &amp; LEFT(BN482,3))
            )
        ),
        "OK"
    )
)</f>
        <v>OK</v>
      </c>
      <c r="O482" s="23" t="str">
        <f>IF(BP482&lt;&gt;"",
    IF(INT('Data Sheet'!$A$19)=INT('Data Sheet'!$B$19),
        --(INT('Data Sheet'!$A$19) &amp; "." &amp; BP482),
        IF(AND((--(INT('Data Sheet'!$A$19) &amp; "." &amp; BP482)&gt;=--('Data Sheet'!$A$19)), (--(INT('Data Sheet'!$A$19) &amp; "." &amp; BP482)&lt;=--('Data Sheet'!$B$19))),
            --(INT('Data Sheet'!$A$19) &amp; "." &amp; BP482),
            --(INT('Data Sheet'!$B$19) &amp; "." &amp; BP482)
        )
    ),
    IF(BN482&lt;&gt;"",
        IF(INT('Data Sheet'!$A$19)=INT('Data Sheet'!$B$19),
            --(INT('Data Sheet'!$A$19) &amp; "." &amp; RIGHT(BN482,3)),
            IF(AND((--(INT('Data Sheet'!$A$19) &amp; "." &amp; RIGHT(BN482,3))&gt;=--('Data Sheet'!$A$19)), (--(INT('Data Sheet'!$A$19) &amp; "." &amp; RIGHT(BN482,3))&lt;=--('Data Sheet'!$B$19))),
                --(INT('Data Sheet'!$A$19) &amp; "." &amp; RIGHT(BN482,3)),
                --(INT('Data Sheet'!$B$19) &amp; "." &amp; RIGHT(BN482,3))
            )
        ),
        "OK"
    )
)</f>
        <v>OK</v>
      </c>
      <c r="P482" s="23" t="str">
        <f>IF(BR482&lt;&gt;"",
    IF(INT('Data Sheet'!$A$19)=INT('Data Sheet'!$B$15),
        --(INT('Data Sheet'!$A$15) &amp; "." &amp; BR482),
        IF(AND((--(INT('Data Sheet'!$A$15) &amp; "." &amp; BR482)&gt;=--('Data Sheet'!$A$15)), (--(INT('Data Sheet'!$A$15) &amp; "." &amp; BR482)&lt;=--('Data Sheet'!$B$15))),
            --(INT('Data Sheet'!$A$15) &amp; "." &amp; BR482),
            --(INT('Data Sheet'!$B$15) &amp; "." &amp; BR482)
        )
    ),
    IF(BQ482&lt;&gt;"",
        IF(INT('Data Sheet'!$A$15)=INT('Data Sheet'!$B$15),
            --(INT('Data Sheet'!$A$15) &amp; "." &amp; LEFT(BQ482,3)),
            IF(AND((--(INT('Data Sheet'!$A$15) &amp; "." &amp; LEFT(BQ482,3))&gt;=--('Data Sheet'!$A$15)), (--(INT('Data Sheet'!$A$15) &amp; "." &amp; LEFT(BQ482,3))&lt;=--('Data Sheet'!$B$15))),
                --(INT('Data Sheet'!$A$15) &amp; "." &amp; LEFT(BQ482,3)),
                --(INT('Data Sheet'!$B$15) &amp; "." &amp; LEFT(BQ482,3))
            )
        ),
        "OK"
    )
)</f>
        <v>OK</v>
      </c>
      <c r="Q482" s="23" t="str">
        <f>IF(BS482&lt;&gt;"",
    IF(INT('Data Sheet'!$A$19)=INT('Data Sheet'!$B$15),
        --(INT('Data Sheet'!$A$15) &amp; "." &amp; BS482),
        IF(AND((--(INT('Data Sheet'!$A$15) &amp; "." &amp; BS482)&gt;=--('Data Sheet'!$A$15)), (--(INT('Data Sheet'!$A$15) &amp; "." &amp; BS482)&lt;=--('Data Sheet'!$B$15))),
            --(INT('Data Sheet'!$A$15) &amp; "." &amp; BS482),
            --(INT('Data Sheet'!$B$15) &amp; "." &amp; BS482)
        )
    ),
    IF(BQ482&lt;&gt;"",
        IF(INT('Data Sheet'!$A$15)=INT('Data Sheet'!$B$15),
            --(INT('Data Sheet'!$A$15) &amp; "." &amp; RIGHT(BQ482,3)),
            IF(AND((--(INT('Data Sheet'!$A$15) &amp; "." &amp; RIGHT(BQ482,3))&gt;=--('Data Sheet'!$A$15)), (--(INT('Data Sheet'!$A$15) &amp; "." &amp; RIGHT(BQ482,3))&lt;=--('Data Sheet'!$B$15))),
                --(INT('Data Sheet'!$A$15) &amp; "." &amp; RIGHT(BQ482,3)),
                --(INT('Data Sheet'!$B$15) &amp; "." &amp; RIGHT(BQ482,3))
            )
        ),
        "OK"
    )
)</f>
        <v>OK</v>
      </c>
      <c r="R482" s="19"/>
      <c r="S482" s="19"/>
      <c r="T482" s="19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1"/>
      <c r="AU482" s="21"/>
      <c r="AV482" s="21"/>
      <c r="AW482" s="22"/>
      <c r="AX482" s="99"/>
      <c r="AY482" s="20"/>
      <c r="AZ482" s="20"/>
      <c r="BA482" s="22"/>
      <c r="BB482">
        <v>474</v>
      </c>
      <c r="BC482" s="80"/>
      <c r="BD482" s="80"/>
      <c r="BE482" s="80"/>
      <c r="BF482" s="80"/>
      <c r="BG482" s="32" t="str">
        <f t="shared" si="81"/>
        <v/>
      </c>
      <c r="BH482" s="78">
        <f t="shared" si="79"/>
        <v>0</v>
      </c>
      <c r="BI482" s="2">
        <f t="shared" si="82"/>
        <v>0</v>
      </c>
      <c r="BJ482" s="2">
        <f t="shared" si="83"/>
        <v>0</v>
      </c>
      <c r="BK482" s="2">
        <f t="shared" si="80"/>
        <v>0</v>
      </c>
    </row>
    <row r="483" spans="2:63" ht="15" customHeight="1" x14ac:dyDescent="0.25">
      <c r="B483" s="14">
        <v>475</v>
      </c>
      <c r="C483" s="95" t="str">
        <f t="shared" si="84"/>
        <v/>
      </c>
      <c r="D483" s="15" t="str">
        <f t="shared" si="89"/>
        <v>OK</v>
      </c>
      <c r="E483" s="16" t="e">
        <f>VLOOKUP('Data Sheet'!$B$8,'Data Sheet'!$I$2:$J$9,2,FALSE)</f>
        <v>#N/A</v>
      </c>
      <c r="F483" s="16" t="str">
        <f t="shared" si="85"/>
        <v/>
      </c>
      <c r="G483" s="103">
        <f t="shared" si="86"/>
        <v>0</v>
      </c>
      <c r="H483" s="17" t="s">
        <v>26</v>
      </c>
      <c r="I483" s="17" t="s">
        <v>26</v>
      </c>
      <c r="J483" s="17" t="str">
        <f>IF('Data Sheet'!$B$9="NC-50","N/A","OK")</f>
        <v>OK</v>
      </c>
      <c r="K483" s="17" t="str">
        <f>IF('Data Sheet'!$B$9="NC-50","N/A","OK")</f>
        <v>OK</v>
      </c>
      <c r="L483" s="17" t="str">
        <f t="shared" si="87"/>
        <v>OK</v>
      </c>
      <c r="M483" s="17" t="str">
        <f t="shared" si="88"/>
        <v>OK</v>
      </c>
      <c r="N483" s="18" t="str">
        <f>IF(BO483&lt;&gt;"",
    IF(INT('Data Sheet'!$A$19)=INT('Data Sheet'!$B$19),
        --(INT('Data Sheet'!$A$19) &amp; "." &amp; BO483),
        IF(AND((--(INT('Data Sheet'!$A$19) &amp; "." &amp; BO483)&gt;=--('Data Sheet'!$A$19)), (--(INT('Data Sheet'!$A$19) &amp; "." &amp; BO483)&lt;=--('Data Sheet'!$B$19))),
            --(INT('Data Sheet'!$A$19) &amp; "." &amp; BO483),
            --(INT('Data Sheet'!$B$19) &amp; "." &amp; BO483)
        )
    ),
    IF(BN483&lt;&gt;"",
        IF(INT('Data Sheet'!$A$19)=INT('Data Sheet'!$B$19),
            --(INT('Data Sheet'!$A$19) &amp; "." &amp; LEFT(BN483,3)),
            IF(AND((--(INT('Data Sheet'!$A$19) &amp; "." &amp; LEFT(BN483,3))&gt;=--('Data Sheet'!$A$19)), (--(INT('Data Sheet'!$A$19) &amp; "." &amp; LEFT(BN483,3))&lt;=--('Data Sheet'!$B$19))),
                --(INT('Data Sheet'!$A$19) &amp; "." &amp; LEFT(BN483,3)),
                --(INT('Data Sheet'!$B$19) &amp; "." &amp; LEFT(BN483,3))
            )
        ),
        "OK"
    )
)</f>
        <v>OK</v>
      </c>
      <c r="O483" s="23" t="str">
        <f>IF(BP483&lt;&gt;"",
    IF(INT('Data Sheet'!$A$19)=INT('Data Sheet'!$B$19),
        --(INT('Data Sheet'!$A$19) &amp; "." &amp; BP483),
        IF(AND((--(INT('Data Sheet'!$A$19) &amp; "." &amp; BP483)&gt;=--('Data Sheet'!$A$19)), (--(INT('Data Sheet'!$A$19) &amp; "." &amp; BP483)&lt;=--('Data Sheet'!$B$19))),
            --(INT('Data Sheet'!$A$19) &amp; "." &amp; BP483),
            --(INT('Data Sheet'!$B$19) &amp; "." &amp; BP483)
        )
    ),
    IF(BN483&lt;&gt;"",
        IF(INT('Data Sheet'!$A$19)=INT('Data Sheet'!$B$19),
            --(INT('Data Sheet'!$A$19) &amp; "." &amp; RIGHT(BN483,3)),
            IF(AND((--(INT('Data Sheet'!$A$19) &amp; "." &amp; RIGHT(BN483,3))&gt;=--('Data Sheet'!$A$19)), (--(INT('Data Sheet'!$A$19) &amp; "." &amp; RIGHT(BN483,3))&lt;=--('Data Sheet'!$B$19))),
                --(INT('Data Sheet'!$A$19) &amp; "." &amp; RIGHT(BN483,3)),
                --(INT('Data Sheet'!$B$19) &amp; "." &amp; RIGHT(BN483,3))
            )
        ),
        "OK"
    )
)</f>
        <v>OK</v>
      </c>
      <c r="P483" s="23" t="str">
        <f>IF(BR483&lt;&gt;"",
    IF(INT('Data Sheet'!$A$19)=INT('Data Sheet'!$B$15),
        --(INT('Data Sheet'!$A$15) &amp; "." &amp; BR483),
        IF(AND((--(INT('Data Sheet'!$A$15) &amp; "." &amp; BR483)&gt;=--('Data Sheet'!$A$15)), (--(INT('Data Sheet'!$A$15) &amp; "." &amp; BR483)&lt;=--('Data Sheet'!$B$15))),
            --(INT('Data Sheet'!$A$15) &amp; "." &amp; BR483),
            --(INT('Data Sheet'!$B$15) &amp; "." &amp; BR483)
        )
    ),
    IF(BQ483&lt;&gt;"",
        IF(INT('Data Sheet'!$A$15)=INT('Data Sheet'!$B$15),
            --(INT('Data Sheet'!$A$15) &amp; "." &amp; LEFT(BQ483,3)),
            IF(AND((--(INT('Data Sheet'!$A$15) &amp; "." &amp; LEFT(BQ483,3))&gt;=--('Data Sheet'!$A$15)), (--(INT('Data Sheet'!$A$15) &amp; "." &amp; LEFT(BQ483,3))&lt;=--('Data Sheet'!$B$15))),
                --(INT('Data Sheet'!$A$15) &amp; "." &amp; LEFT(BQ483,3)),
                --(INT('Data Sheet'!$B$15) &amp; "." &amp; LEFT(BQ483,3))
            )
        ),
        "OK"
    )
)</f>
        <v>OK</v>
      </c>
      <c r="Q483" s="23" t="str">
        <f>IF(BS483&lt;&gt;"",
    IF(INT('Data Sheet'!$A$19)=INT('Data Sheet'!$B$15),
        --(INT('Data Sheet'!$A$15) &amp; "." &amp; BS483),
        IF(AND((--(INT('Data Sheet'!$A$15) &amp; "." &amp; BS483)&gt;=--('Data Sheet'!$A$15)), (--(INT('Data Sheet'!$A$15) &amp; "." &amp; BS483)&lt;=--('Data Sheet'!$B$15))),
            --(INT('Data Sheet'!$A$15) &amp; "." &amp; BS483),
            --(INT('Data Sheet'!$B$15) &amp; "." &amp; BS483)
        )
    ),
    IF(BQ483&lt;&gt;"",
        IF(INT('Data Sheet'!$A$15)=INT('Data Sheet'!$B$15),
            --(INT('Data Sheet'!$A$15) &amp; "." &amp; RIGHT(BQ483,3)),
            IF(AND((--(INT('Data Sheet'!$A$15) &amp; "." &amp; RIGHT(BQ483,3))&gt;=--('Data Sheet'!$A$15)), (--(INT('Data Sheet'!$A$15) &amp; "." &amp; RIGHT(BQ483,3))&lt;=--('Data Sheet'!$B$15))),
                --(INT('Data Sheet'!$A$15) &amp; "." &amp; RIGHT(BQ483,3)),
                --(INT('Data Sheet'!$B$15) &amp; "." &amp; RIGHT(BQ483,3))
            )
        ),
        "OK"
    )
)</f>
        <v>OK</v>
      </c>
      <c r="R483" s="19"/>
      <c r="S483" s="19"/>
      <c r="T483" s="19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1"/>
      <c r="AU483" s="21"/>
      <c r="AV483" s="21"/>
      <c r="AW483" s="22"/>
      <c r="AX483" s="99"/>
      <c r="AY483" s="20"/>
      <c r="AZ483" s="20"/>
      <c r="BA483" s="22"/>
      <c r="BB483">
        <v>475</v>
      </c>
      <c r="BC483" s="80"/>
      <c r="BD483" s="80"/>
      <c r="BE483" s="80"/>
      <c r="BF483" s="80"/>
      <c r="BG483" s="32" t="str">
        <f t="shared" si="81"/>
        <v/>
      </c>
      <c r="BH483" s="78">
        <f t="shared" si="79"/>
        <v>0</v>
      </c>
      <c r="BI483" s="2">
        <f t="shared" si="82"/>
        <v>0</v>
      </c>
      <c r="BJ483" s="2">
        <f t="shared" si="83"/>
        <v>0</v>
      </c>
      <c r="BK483" s="2">
        <f t="shared" si="80"/>
        <v>0</v>
      </c>
    </row>
    <row r="484" spans="2:63" ht="15" customHeight="1" x14ac:dyDescent="0.25">
      <c r="B484" s="14">
        <v>476</v>
      </c>
      <c r="C484" s="95" t="str">
        <f t="shared" si="84"/>
        <v/>
      </c>
      <c r="D484" s="15" t="str">
        <f t="shared" si="89"/>
        <v>OK</v>
      </c>
      <c r="E484" s="16" t="e">
        <f>VLOOKUP('Data Sheet'!$B$8,'Data Sheet'!$I$2:$J$9,2,FALSE)</f>
        <v>#N/A</v>
      </c>
      <c r="F484" s="16" t="str">
        <f t="shared" si="85"/>
        <v/>
      </c>
      <c r="G484" s="103">
        <f t="shared" si="86"/>
        <v>0</v>
      </c>
      <c r="H484" s="17" t="s">
        <v>26</v>
      </c>
      <c r="I484" s="17" t="s">
        <v>26</v>
      </c>
      <c r="J484" s="17" t="str">
        <f>IF('Data Sheet'!$B$9="NC-50","N/A","OK")</f>
        <v>OK</v>
      </c>
      <c r="K484" s="17" t="str">
        <f>IF('Data Sheet'!$B$9="NC-50","N/A","OK")</f>
        <v>OK</v>
      </c>
      <c r="L484" s="17" t="str">
        <f t="shared" si="87"/>
        <v>OK</v>
      </c>
      <c r="M484" s="17" t="str">
        <f t="shared" si="88"/>
        <v>OK</v>
      </c>
      <c r="N484" s="18" t="str">
        <f>IF(BO484&lt;&gt;"",
    IF(INT('Data Sheet'!$A$19)=INT('Data Sheet'!$B$19),
        --(INT('Data Sheet'!$A$19) &amp; "." &amp; BO484),
        IF(AND((--(INT('Data Sheet'!$A$19) &amp; "." &amp; BO484)&gt;=--('Data Sheet'!$A$19)), (--(INT('Data Sheet'!$A$19) &amp; "." &amp; BO484)&lt;=--('Data Sheet'!$B$19))),
            --(INT('Data Sheet'!$A$19) &amp; "." &amp; BO484),
            --(INT('Data Sheet'!$B$19) &amp; "." &amp; BO484)
        )
    ),
    IF(BN484&lt;&gt;"",
        IF(INT('Data Sheet'!$A$19)=INT('Data Sheet'!$B$19),
            --(INT('Data Sheet'!$A$19) &amp; "." &amp; LEFT(BN484,3)),
            IF(AND((--(INT('Data Sheet'!$A$19) &amp; "." &amp; LEFT(BN484,3))&gt;=--('Data Sheet'!$A$19)), (--(INT('Data Sheet'!$A$19) &amp; "." &amp; LEFT(BN484,3))&lt;=--('Data Sheet'!$B$19))),
                --(INT('Data Sheet'!$A$19) &amp; "." &amp; LEFT(BN484,3)),
                --(INT('Data Sheet'!$B$19) &amp; "." &amp; LEFT(BN484,3))
            )
        ),
        "OK"
    )
)</f>
        <v>OK</v>
      </c>
      <c r="O484" s="23" t="str">
        <f>IF(BP484&lt;&gt;"",
    IF(INT('Data Sheet'!$A$19)=INT('Data Sheet'!$B$19),
        --(INT('Data Sheet'!$A$19) &amp; "." &amp; BP484),
        IF(AND((--(INT('Data Sheet'!$A$19) &amp; "." &amp; BP484)&gt;=--('Data Sheet'!$A$19)), (--(INT('Data Sheet'!$A$19) &amp; "." &amp; BP484)&lt;=--('Data Sheet'!$B$19))),
            --(INT('Data Sheet'!$A$19) &amp; "." &amp; BP484),
            --(INT('Data Sheet'!$B$19) &amp; "." &amp; BP484)
        )
    ),
    IF(BN484&lt;&gt;"",
        IF(INT('Data Sheet'!$A$19)=INT('Data Sheet'!$B$19),
            --(INT('Data Sheet'!$A$19) &amp; "." &amp; RIGHT(BN484,3)),
            IF(AND((--(INT('Data Sheet'!$A$19) &amp; "." &amp; RIGHT(BN484,3))&gt;=--('Data Sheet'!$A$19)), (--(INT('Data Sheet'!$A$19) &amp; "." &amp; RIGHT(BN484,3))&lt;=--('Data Sheet'!$B$19))),
                --(INT('Data Sheet'!$A$19) &amp; "." &amp; RIGHT(BN484,3)),
                --(INT('Data Sheet'!$B$19) &amp; "." &amp; RIGHT(BN484,3))
            )
        ),
        "OK"
    )
)</f>
        <v>OK</v>
      </c>
      <c r="P484" s="23" t="str">
        <f>IF(BR484&lt;&gt;"",
    IF(INT('Data Sheet'!$A$19)=INT('Data Sheet'!$B$15),
        --(INT('Data Sheet'!$A$15) &amp; "." &amp; BR484),
        IF(AND((--(INT('Data Sheet'!$A$15) &amp; "." &amp; BR484)&gt;=--('Data Sheet'!$A$15)), (--(INT('Data Sheet'!$A$15) &amp; "." &amp; BR484)&lt;=--('Data Sheet'!$B$15))),
            --(INT('Data Sheet'!$A$15) &amp; "." &amp; BR484),
            --(INT('Data Sheet'!$B$15) &amp; "." &amp; BR484)
        )
    ),
    IF(BQ484&lt;&gt;"",
        IF(INT('Data Sheet'!$A$15)=INT('Data Sheet'!$B$15),
            --(INT('Data Sheet'!$A$15) &amp; "." &amp; LEFT(BQ484,3)),
            IF(AND((--(INT('Data Sheet'!$A$15) &amp; "." &amp; LEFT(BQ484,3))&gt;=--('Data Sheet'!$A$15)), (--(INT('Data Sheet'!$A$15) &amp; "." &amp; LEFT(BQ484,3))&lt;=--('Data Sheet'!$B$15))),
                --(INT('Data Sheet'!$A$15) &amp; "." &amp; LEFT(BQ484,3)),
                --(INT('Data Sheet'!$B$15) &amp; "." &amp; LEFT(BQ484,3))
            )
        ),
        "OK"
    )
)</f>
        <v>OK</v>
      </c>
      <c r="Q484" s="23" t="str">
        <f>IF(BS484&lt;&gt;"",
    IF(INT('Data Sheet'!$A$19)=INT('Data Sheet'!$B$15),
        --(INT('Data Sheet'!$A$15) &amp; "." &amp; BS484),
        IF(AND((--(INT('Data Sheet'!$A$15) &amp; "." &amp; BS484)&gt;=--('Data Sheet'!$A$15)), (--(INT('Data Sheet'!$A$15) &amp; "." &amp; BS484)&lt;=--('Data Sheet'!$B$15))),
            --(INT('Data Sheet'!$A$15) &amp; "." &amp; BS484),
            --(INT('Data Sheet'!$B$15) &amp; "." &amp; BS484)
        )
    ),
    IF(BQ484&lt;&gt;"",
        IF(INT('Data Sheet'!$A$15)=INT('Data Sheet'!$B$15),
            --(INT('Data Sheet'!$A$15) &amp; "." &amp; RIGHT(BQ484,3)),
            IF(AND((--(INT('Data Sheet'!$A$15) &amp; "." &amp; RIGHT(BQ484,3))&gt;=--('Data Sheet'!$A$15)), (--(INT('Data Sheet'!$A$15) &amp; "." &amp; RIGHT(BQ484,3))&lt;=--('Data Sheet'!$B$15))),
                --(INT('Data Sheet'!$A$15) &amp; "." &amp; RIGHT(BQ484,3)),
                --(INT('Data Sheet'!$B$15) &amp; "." &amp; RIGHT(BQ484,3))
            )
        ),
        "OK"
    )
)</f>
        <v>OK</v>
      </c>
      <c r="R484" s="19"/>
      <c r="S484" s="19"/>
      <c r="T484" s="19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1"/>
      <c r="AU484" s="21"/>
      <c r="AV484" s="21"/>
      <c r="AW484" s="22"/>
      <c r="AX484" s="99"/>
      <c r="AY484" s="20"/>
      <c r="AZ484" s="20"/>
      <c r="BA484" s="22"/>
      <c r="BB484">
        <v>476</v>
      </c>
      <c r="BC484" s="80"/>
      <c r="BD484" s="80"/>
      <c r="BE484" s="80"/>
      <c r="BF484" s="80"/>
      <c r="BG484" s="32" t="str">
        <f t="shared" si="81"/>
        <v/>
      </c>
      <c r="BH484" s="78">
        <f t="shared" si="79"/>
        <v>0</v>
      </c>
      <c r="BI484" s="2">
        <f t="shared" si="82"/>
        <v>0</v>
      </c>
      <c r="BJ484" s="2">
        <f t="shared" si="83"/>
        <v>0</v>
      </c>
      <c r="BK484" s="2">
        <f t="shared" si="80"/>
        <v>0</v>
      </c>
    </row>
    <row r="485" spans="2:63" ht="15" customHeight="1" x14ac:dyDescent="0.25">
      <c r="B485" s="14">
        <v>477</v>
      </c>
      <c r="C485" s="95" t="str">
        <f t="shared" si="84"/>
        <v/>
      </c>
      <c r="D485" s="15" t="str">
        <f t="shared" si="89"/>
        <v>OK</v>
      </c>
      <c r="E485" s="16" t="e">
        <f>VLOOKUP('Data Sheet'!$B$8,'Data Sheet'!$I$2:$J$9,2,FALSE)</f>
        <v>#N/A</v>
      </c>
      <c r="F485" s="16" t="str">
        <f t="shared" si="85"/>
        <v/>
      </c>
      <c r="G485" s="103">
        <f t="shared" si="86"/>
        <v>0</v>
      </c>
      <c r="H485" s="17" t="s">
        <v>26</v>
      </c>
      <c r="I485" s="17" t="s">
        <v>26</v>
      </c>
      <c r="J485" s="17" t="str">
        <f>IF('Data Sheet'!$B$9="NC-50","N/A","OK")</f>
        <v>OK</v>
      </c>
      <c r="K485" s="17" t="str">
        <f>IF('Data Sheet'!$B$9="NC-50","N/A","OK")</f>
        <v>OK</v>
      </c>
      <c r="L485" s="17" t="str">
        <f t="shared" si="87"/>
        <v>OK</v>
      </c>
      <c r="M485" s="17" t="str">
        <f t="shared" si="88"/>
        <v>OK</v>
      </c>
      <c r="N485" s="18" t="str">
        <f>IF(BO485&lt;&gt;"",
    IF(INT('Data Sheet'!$A$19)=INT('Data Sheet'!$B$19),
        --(INT('Data Sheet'!$A$19) &amp; "." &amp; BO485),
        IF(AND((--(INT('Data Sheet'!$A$19) &amp; "." &amp; BO485)&gt;=--('Data Sheet'!$A$19)), (--(INT('Data Sheet'!$A$19) &amp; "." &amp; BO485)&lt;=--('Data Sheet'!$B$19))),
            --(INT('Data Sheet'!$A$19) &amp; "." &amp; BO485),
            --(INT('Data Sheet'!$B$19) &amp; "." &amp; BO485)
        )
    ),
    IF(BN485&lt;&gt;"",
        IF(INT('Data Sheet'!$A$19)=INT('Data Sheet'!$B$19),
            --(INT('Data Sheet'!$A$19) &amp; "." &amp; LEFT(BN485,3)),
            IF(AND((--(INT('Data Sheet'!$A$19) &amp; "." &amp; LEFT(BN485,3))&gt;=--('Data Sheet'!$A$19)), (--(INT('Data Sheet'!$A$19) &amp; "." &amp; LEFT(BN485,3))&lt;=--('Data Sheet'!$B$19))),
                --(INT('Data Sheet'!$A$19) &amp; "." &amp; LEFT(BN485,3)),
                --(INT('Data Sheet'!$B$19) &amp; "." &amp; LEFT(BN485,3))
            )
        ),
        "OK"
    )
)</f>
        <v>OK</v>
      </c>
      <c r="O485" s="23" t="str">
        <f>IF(BP485&lt;&gt;"",
    IF(INT('Data Sheet'!$A$19)=INT('Data Sheet'!$B$19),
        --(INT('Data Sheet'!$A$19) &amp; "." &amp; BP485),
        IF(AND((--(INT('Data Sheet'!$A$19) &amp; "." &amp; BP485)&gt;=--('Data Sheet'!$A$19)), (--(INT('Data Sheet'!$A$19) &amp; "." &amp; BP485)&lt;=--('Data Sheet'!$B$19))),
            --(INT('Data Sheet'!$A$19) &amp; "." &amp; BP485),
            --(INT('Data Sheet'!$B$19) &amp; "." &amp; BP485)
        )
    ),
    IF(BN485&lt;&gt;"",
        IF(INT('Data Sheet'!$A$19)=INT('Data Sheet'!$B$19),
            --(INT('Data Sheet'!$A$19) &amp; "." &amp; RIGHT(BN485,3)),
            IF(AND((--(INT('Data Sheet'!$A$19) &amp; "." &amp; RIGHT(BN485,3))&gt;=--('Data Sheet'!$A$19)), (--(INT('Data Sheet'!$A$19) &amp; "." &amp; RIGHT(BN485,3))&lt;=--('Data Sheet'!$B$19))),
                --(INT('Data Sheet'!$A$19) &amp; "." &amp; RIGHT(BN485,3)),
                --(INT('Data Sheet'!$B$19) &amp; "." &amp; RIGHT(BN485,3))
            )
        ),
        "OK"
    )
)</f>
        <v>OK</v>
      </c>
      <c r="P485" s="23" t="str">
        <f>IF(BR485&lt;&gt;"",
    IF(INT('Data Sheet'!$A$19)=INT('Data Sheet'!$B$15),
        --(INT('Data Sheet'!$A$15) &amp; "." &amp; BR485),
        IF(AND((--(INT('Data Sheet'!$A$15) &amp; "." &amp; BR485)&gt;=--('Data Sheet'!$A$15)), (--(INT('Data Sheet'!$A$15) &amp; "." &amp; BR485)&lt;=--('Data Sheet'!$B$15))),
            --(INT('Data Sheet'!$A$15) &amp; "." &amp; BR485),
            --(INT('Data Sheet'!$B$15) &amp; "." &amp; BR485)
        )
    ),
    IF(BQ485&lt;&gt;"",
        IF(INT('Data Sheet'!$A$15)=INT('Data Sheet'!$B$15),
            --(INT('Data Sheet'!$A$15) &amp; "." &amp; LEFT(BQ485,3)),
            IF(AND((--(INT('Data Sheet'!$A$15) &amp; "." &amp; LEFT(BQ485,3))&gt;=--('Data Sheet'!$A$15)), (--(INT('Data Sheet'!$A$15) &amp; "." &amp; LEFT(BQ485,3))&lt;=--('Data Sheet'!$B$15))),
                --(INT('Data Sheet'!$A$15) &amp; "." &amp; LEFT(BQ485,3)),
                --(INT('Data Sheet'!$B$15) &amp; "." &amp; LEFT(BQ485,3))
            )
        ),
        "OK"
    )
)</f>
        <v>OK</v>
      </c>
      <c r="Q485" s="23" t="str">
        <f>IF(BS485&lt;&gt;"",
    IF(INT('Data Sheet'!$A$19)=INT('Data Sheet'!$B$15),
        --(INT('Data Sheet'!$A$15) &amp; "." &amp; BS485),
        IF(AND((--(INT('Data Sheet'!$A$15) &amp; "." &amp; BS485)&gt;=--('Data Sheet'!$A$15)), (--(INT('Data Sheet'!$A$15) &amp; "." &amp; BS485)&lt;=--('Data Sheet'!$B$15))),
            --(INT('Data Sheet'!$A$15) &amp; "." &amp; BS485),
            --(INT('Data Sheet'!$B$15) &amp; "." &amp; BS485)
        )
    ),
    IF(BQ485&lt;&gt;"",
        IF(INT('Data Sheet'!$A$15)=INT('Data Sheet'!$B$15),
            --(INT('Data Sheet'!$A$15) &amp; "." &amp; RIGHT(BQ485,3)),
            IF(AND((--(INT('Data Sheet'!$A$15) &amp; "." &amp; RIGHT(BQ485,3))&gt;=--('Data Sheet'!$A$15)), (--(INT('Data Sheet'!$A$15) &amp; "." &amp; RIGHT(BQ485,3))&lt;=--('Data Sheet'!$B$15))),
                --(INT('Data Sheet'!$A$15) &amp; "." &amp; RIGHT(BQ485,3)),
                --(INT('Data Sheet'!$B$15) &amp; "." &amp; RIGHT(BQ485,3))
            )
        ),
        "OK"
    )
)</f>
        <v>OK</v>
      </c>
      <c r="R485" s="19"/>
      <c r="S485" s="19"/>
      <c r="T485" s="19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1"/>
      <c r="AU485" s="21"/>
      <c r="AV485" s="21"/>
      <c r="AW485" s="22"/>
      <c r="AX485" s="99"/>
      <c r="AY485" s="20"/>
      <c r="AZ485" s="20"/>
      <c r="BA485" s="22"/>
      <c r="BB485">
        <v>477</v>
      </c>
      <c r="BC485" s="80"/>
      <c r="BD485" s="80"/>
      <c r="BE485" s="80"/>
      <c r="BF485" s="80"/>
      <c r="BG485" s="32" t="str">
        <f t="shared" si="81"/>
        <v/>
      </c>
      <c r="BH485" s="78">
        <f t="shared" si="79"/>
        <v>0</v>
      </c>
      <c r="BI485" s="2">
        <f t="shared" si="82"/>
        <v>0</v>
      </c>
      <c r="BJ485" s="2">
        <f t="shared" si="83"/>
        <v>0</v>
      </c>
      <c r="BK485" s="2">
        <f t="shared" si="80"/>
        <v>0</v>
      </c>
    </row>
    <row r="486" spans="2:63" ht="15" customHeight="1" x14ac:dyDescent="0.25">
      <c r="B486" s="14">
        <v>478</v>
      </c>
      <c r="C486" s="95" t="str">
        <f t="shared" si="84"/>
        <v/>
      </c>
      <c r="D486" s="15" t="str">
        <f t="shared" si="89"/>
        <v>OK</v>
      </c>
      <c r="E486" s="16" t="e">
        <f>VLOOKUP('Data Sheet'!$B$8,'Data Sheet'!$I$2:$J$9,2,FALSE)</f>
        <v>#N/A</v>
      </c>
      <c r="F486" s="16" t="str">
        <f t="shared" si="85"/>
        <v/>
      </c>
      <c r="G486" s="103">
        <f t="shared" si="86"/>
        <v>0</v>
      </c>
      <c r="H486" s="17" t="s">
        <v>26</v>
      </c>
      <c r="I486" s="17" t="s">
        <v>26</v>
      </c>
      <c r="J486" s="17" t="str">
        <f>IF('Data Sheet'!$B$9="NC-50","N/A","OK")</f>
        <v>OK</v>
      </c>
      <c r="K486" s="17" t="str">
        <f>IF('Data Sheet'!$B$9="NC-50","N/A","OK")</f>
        <v>OK</v>
      </c>
      <c r="L486" s="17" t="str">
        <f t="shared" si="87"/>
        <v>OK</v>
      </c>
      <c r="M486" s="17" t="str">
        <f t="shared" si="88"/>
        <v>OK</v>
      </c>
      <c r="N486" s="18" t="str">
        <f>IF(BO486&lt;&gt;"",
    IF(INT('Data Sheet'!$A$19)=INT('Data Sheet'!$B$19),
        --(INT('Data Sheet'!$A$19) &amp; "." &amp; BO486),
        IF(AND((--(INT('Data Sheet'!$A$19) &amp; "." &amp; BO486)&gt;=--('Data Sheet'!$A$19)), (--(INT('Data Sheet'!$A$19) &amp; "." &amp; BO486)&lt;=--('Data Sheet'!$B$19))),
            --(INT('Data Sheet'!$A$19) &amp; "." &amp; BO486),
            --(INT('Data Sheet'!$B$19) &amp; "." &amp; BO486)
        )
    ),
    IF(BN486&lt;&gt;"",
        IF(INT('Data Sheet'!$A$19)=INT('Data Sheet'!$B$19),
            --(INT('Data Sheet'!$A$19) &amp; "." &amp; LEFT(BN486,3)),
            IF(AND((--(INT('Data Sheet'!$A$19) &amp; "." &amp; LEFT(BN486,3))&gt;=--('Data Sheet'!$A$19)), (--(INT('Data Sheet'!$A$19) &amp; "." &amp; LEFT(BN486,3))&lt;=--('Data Sheet'!$B$19))),
                --(INT('Data Sheet'!$A$19) &amp; "." &amp; LEFT(BN486,3)),
                --(INT('Data Sheet'!$B$19) &amp; "." &amp; LEFT(BN486,3))
            )
        ),
        "OK"
    )
)</f>
        <v>OK</v>
      </c>
      <c r="O486" s="23" t="str">
        <f>IF(BP486&lt;&gt;"",
    IF(INT('Data Sheet'!$A$19)=INT('Data Sheet'!$B$19),
        --(INT('Data Sheet'!$A$19) &amp; "." &amp; BP486),
        IF(AND((--(INT('Data Sheet'!$A$19) &amp; "." &amp; BP486)&gt;=--('Data Sheet'!$A$19)), (--(INT('Data Sheet'!$A$19) &amp; "." &amp; BP486)&lt;=--('Data Sheet'!$B$19))),
            --(INT('Data Sheet'!$A$19) &amp; "." &amp; BP486),
            --(INT('Data Sheet'!$B$19) &amp; "." &amp; BP486)
        )
    ),
    IF(BN486&lt;&gt;"",
        IF(INT('Data Sheet'!$A$19)=INT('Data Sheet'!$B$19),
            --(INT('Data Sheet'!$A$19) &amp; "." &amp; RIGHT(BN486,3)),
            IF(AND((--(INT('Data Sheet'!$A$19) &amp; "." &amp; RIGHT(BN486,3))&gt;=--('Data Sheet'!$A$19)), (--(INT('Data Sheet'!$A$19) &amp; "." &amp; RIGHT(BN486,3))&lt;=--('Data Sheet'!$B$19))),
                --(INT('Data Sheet'!$A$19) &amp; "." &amp; RIGHT(BN486,3)),
                --(INT('Data Sheet'!$B$19) &amp; "." &amp; RIGHT(BN486,3))
            )
        ),
        "OK"
    )
)</f>
        <v>OK</v>
      </c>
      <c r="P486" s="23" t="str">
        <f>IF(BR486&lt;&gt;"",
    IF(INT('Data Sheet'!$A$19)=INT('Data Sheet'!$B$15),
        --(INT('Data Sheet'!$A$15) &amp; "." &amp; BR486),
        IF(AND((--(INT('Data Sheet'!$A$15) &amp; "." &amp; BR486)&gt;=--('Data Sheet'!$A$15)), (--(INT('Data Sheet'!$A$15) &amp; "." &amp; BR486)&lt;=--('Data Sheet'!$B$15))),
            --(INT('Data Sheet'!$A$15) &amp; "." &amp; BR486),
            --(INT('Data Sheet'!$B$15) &amp; "." &amp; BR486)
        )
    ),
    IF(BQ486&lt;&gt;"",
        IF(INT('Data Sheet'!$A$15)=INT('Data Sheet'!$B$15),
            --(INT('Data Sheet'!$A$15) &amp; "." &amp; LEFT(BQ486,3)),
            IF(AND((--(INT('Data Sheet'!$A$15) &amp; "." &amp; LEFT(BQ486,3))&gt;=--('Data Sheet'!$A$15)), (--(INT('Data Sheet'!$A$15) &amp; "." &amp; LEFT(BQ486,3))&lt;=--('Data Sheet'!$B$15))),
                --(INT('Data Sheet'!$A$15) &amp; "." &amp; LEFT(BQ486,3)),
                --(INT('Data Sheet'!$B$15) &amp; "." &amp; LEFT(BQ486,3))
            )
        ),
        "OK"
    )
)</f>
        <v>OK</v>
      </c>
      <c r="Q486" s="23" t="str">
        <f>IF(BS486&lt;&gt;"",
    IF(INT('Data Sheet'!$A$19)=INT('Data Sheet'!$B$15),
        --(INT('Data Sheet'!$A$15) &amp; "." &amp; BS486),
        IF(AND((--(INT('Data Sheet'!$A$15) &amp; "." &amp; BS486)&gt;=--('Data Sheet'!$A$15)), (--(INT('Data Sheet'!$A$15) &amp; "." &amp; BS486)&lt;=--('Data Sheet'!$B$15))),
            --(INT('Data Sheet'!$A$15) &amp; "." &amp; BS486),
            --(INT('Data Sheet'!$B$15) &amp; "." &amp; BS486)
        )
    ),
    IF(BQ486&lt;&gt;"",
        IF(INT('Data Sheet'!$A$15)=INT('Data Sheet'!$B$15),
            --(INT('Data Sheet'!$A$15) &amp; "." &amp; RIGHT(BQ486,3)),
            IF(AND((--(INT('Data Sheet'!$A$15) &amp; "." &amp; RIGHT(BQ486,3))&gt;=--('Data Sheet'!$A$15)), (--(INT('Data Sheet'!$A$15) &amp; "." &amp; RIGHT(BQ486,3))&lt;=--('Data Sheet'!$B$15))),
                --(INT('Data Sheet'!$A$15) &amp; "." &amp; RIGHT(BQ486,3)),
                --(INT('Data Sheet'!$B$15) &amp; "." &amp; RIGHT(BQ486,3))
            )
        ),
        "OK"
    )
)</f>
        <v>OK</v>
      </c>
      <c r="R486" s="19"/>
      <c r="S486" s="19"/>
      <c r="T486" s="19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1"/>
      <c r="AU486" s="21"/>
      <c r="AV486" s="21"/>
      <c r="AW486" s="22"/>
      <c r="AX486" s="99"/>
      <c r="AY486" s="20"/>
      <c r="AZ486" s="20"/>
      <c r="BA486" s="22"/>
      <c r="BB486">
        <v>478</v>
      </c>
      <c r="BC486" s="80"/>
      <c r="BD486" s="80"/>
      <c r="BE486" s="80"/>
      <c r="BF486" s="80"/>
      <c r="BG486" s="32" t="str">
        <f t="shared" si="81"/>
        <v/>
      </c>
      <c r="BH486" s="78">
        <f t="shared" si="79"/>
        <v>0</v>
      </c>
      <c r="BI486" s="2">
        <f t="shared" si="82"/>
        <v>0</v>
      </c>
      <c r="BJ486" s="2">
        <f t="shared" si="83"/>
        <v>0</v>
      </c>
      <c r="BK486" s="2">
        <f t="shared" si="80"/>
        <v>0</v>
      </c>
    </row>
    <row r="487" spans="2:63" ht="15" customHeight="1" x14ac:dyDescent="0.25">
      <c r="B487" s="14">
        <v>479</v>
      </c>
      <c r="C487" s="95" t="str">
        <f t="shared" si="84"/>
        <v/>
      </c>
      <c r="D487" s="15" t="str">
        <f t="shared" si="89"/>
        <v>OK</v>
      </c>
      <c r="E487" s="16" t="e">
        <f>VLOOKUP('Data Sheet'!$B$8,'Data Sheet'!$I$2:$J$9,2,FALSE)</f>
        <v>#N/A</v>
      </c>
      <c r="F487" s="16" t="str">
        <f t="shared" si="85"/>
        <v/>
      </c>
      <c r="G487" s="103">
        <f t="shared" si="86"/>
        <v>0</v>
      </c>
      <c r="H487" s="17" t="s">
        <v>26</v>
      </c>
      <c r="I487" s="17" t="s">
        <v>26</v>
      </c>
      <c r="J487" s="17" t="str">
        <f>IF('Data Sheet'!$B$9="NC-50","N/A","OK")</f>
        <v>OK</v>
      </c>
      <c r="K487" s="17" t="str">
        <f>IF('Data Sheet'!$B$9="NC-50","N/A","OK")</f>
        <v>OK</v>
      </c>
      <c r="L487" s="17" t="str">
        <f t="shared" si="87"/>
        <v>OK</v>
      </c>
      <c r="M487" s="17" t="str">
        <f t="shared" si="88"/>
        <v>OK</v>
      </c>
      <c r="N487" s="18" t="str">
        <f>IF(BO487&lt;&gt;"",
    IF(INT('Data Sheet'!$A$19)=INT('Data Sheet'!$B$19),
        --(INT('Data Sheet'!$A$19) &amp; "." &amp; BO487),
        IF(AND((--(INT('Data Sheet'!$A$19) &amp; "." &amp; BO487)&gt;=--('Data Sheet'!$A$19)), (--(INT('Data Sheet'!$A$19) &amp; "." &amp; BO487)&lt;=--('Data Sheet'!$B$19))),
            --(INT('Data Sheet'!$A$19) &amp; "." &amp; BO487),
            --(INT('Data Sheet'!$B$19) &amp; "." &amp; BO487)
        )
    ),
    IF(BN487&lt;&gt;"",
        IF(INT('Data Sheet'!$A$19)=INT('Data Sheet'!$B$19),
            --(INT('Data Sheet'!$A$19) &amp; "." &amp; LEFT(BN487,3)),
            IF(AND((--(INT('Data Sheet'!$A$19) &amp; "." &amp; LEFT(BN487,3))&gt;=--('Data Sheet'!$A$19)), (--(INT('Data Sheet'!$A$19) &amp; "." &amp; LEFT(BN487,3))&lt;=--('Data Sheet'!$B$19))),
                --(INT('Data Sheet'!$A$19) &amp; "." &amp; LEFT(BN487,3)),
                --(INT('Data Sheet'!$B$19) &amp; "." &amp; LEFT(BN487,3))
            )
        ),
        "OK"
    )
)</f>
        <v>OK</v>
      </c>
      <c r="O487" s="23" t="str">
        <f>IF(BP487&lt;&gt;"",
    IF(INT('Data Sheet'!$A$19)=INT('Data Sheet'!$B$19),
        --(INT('Data Sheet'!$A$19) &amp; "." &amp; BP487),
        IF(AND((--(INT('Data Sheet'!$A$19) &amp; "." &amp; BP487)&gt;=--('Data Sheet'!$A$19)), (--(INT('Data Sheet'!$A$19) &amp; "." &amp; BP487)&lt;=--('Data Sheet'!$B$19))),
            --(INT('Data Sheet'!$A$19) &amp; "." &amp; BP487),
            --(INT('Data Sheet'!$B$19) &amp; "." &amp; BP487)
        )
    ),
    IF(BN487&lt;&gt;"",
        IF(INT('Data Sheet'!$A$19)=INT('Data Sheet'!$B$19),
            --(INT('Data Sheet'!$A$19) &amp; "." &amp; RIGHT(BN487,3)),
            IF(AND((--(INT('Data Sheet'!$A$19) &amp; "." &amp; RIGHT(BN487,3))&gt;=--('Data Sheet'!$A$19)), (--(INT('Data Sheet'!$A$19) &amp; "." &amp; RIGHT(BN487,3))&lt;=--('Data Sheet'!$B$19))),
                --(INT('Data Sheet'!$A$19) &amp; "." &amp; RIGHT(BN487,3)),
                --(INT('Data Sheet'!$B$19) &amp; "." &amp; RIGHT(BN487,3))
            )
        ),
        "OK"
    )
)</f>
        <v>OK</v>
      </c>
      <c r="P487" s="23" t="str">
        <f>IF(BR487&lt;&gt;"",
    IF(INT('Data Sheet'!$A$19)=INT('Data Sheet'!$B$15),
        --(INT('Data Sheet'!$A$15) &amp; "." &amp; BR487),
        IF(AND((--(INT('Data Sheet'!$A$15) &amp; "." &amp; BR487)&gt;=--('Data Sheet'!$A$15)), (--(INT('Data Sheet'!$A$15) &amp; "." &amp; BR487)&lt;=--('Data Sheet'!$B$15))),
            --(INT('Data Sheet'!$A$15) &amp; "." &amp; BR487),
            --(INT('Data Sheet'!$B$15) &amp; "." &amp; BR487)
        )
    ),
    IF(BQ487&lt;&gt;"",
        IF(INT('Data Sheet'!$A$15)=INT('Data Sheet'!$B$15),
            --(INT('Data Sheet'!$A$15) &amp; "." &amp; LEFT(BQ487,3)),
            IF(AND((--(INT('Data Sheet'!$A$15) &amp; "." &amp; LEFT(BQ487,3))&gt;=--('Data Sheet'!$A$15)), (--(INT('Data Sheet'!$A$15) &amp; "." &amp; LEFT(BQ487,3))&lt;=--('Data Sheet'!$B$15))),
                --(INT('Data Sheet'!$A$15) &amp; "." &amp; LEFT(BQ487,3)),
                --(INT('Data Sheet'!$B$15) &amp; "." &amp; LEFT(BQ487,3))
            )
        ),
        "OK"
    )
)</f>
        <v>OK</v>
      </c>
      <c r="Q487" s="23" t="str">
        <f>IF(BS487&lt;&gt;"",
    IF(INT('Data Sheet'!$A$19)=INT('Data Sheet'!$B$15),
        --(INT('Data Sheet'!$A$15) &amp; "." &amp; BS487),
        IF(AND((--(INT('Data Sheet'!$A$15) &amp; "." &amp; BS487)&gt;=--('Data Sheet'!$A$15)), (--(INT('Data Sheet'!$A$15) &amp; "." &amp; BS487)&lt;=--('Data Sheet'!$B$15))),
            --(INT('Data Sheet'!$A$15) &amp; "." &amp; BS487),
            --(INT('Data Sheet'!$B$15) &amp; "." &amp; BS487)
        )
    ),
    IF(BQ487&lt;&gt;"",
        IF(INT('Data Sheet'!$A$15)=INT('Data Sheet'!$B$15),
            --(INT('Data Sheet'!$A$15) &amp; "." &amp; RIGHT(BQ487,3)),
            IF(AND((--(INT('Data Sheet'!$A$15) &amp; "." &amp; RIGHT(BQ487,3))&gt;=--('Data Sheet'!$A$15)), (--(INT('Data Sheet'!$A$15) &amp; "." &amp; RIGHT(BQ487,3))&lt;=--('Data Sheet'!$B$15))),
                --(INT('Data Sheet'!$A$15) &amp; "." &amp; RIGHT(BQ487,3)),
                --(INT('Data Sheet'!$B$15) &amp; "." &amp; RIGHT(BQ487,3))
            )
        ),
        "OK"
    )
)</f>
        <v>OK</v>
      </c>
      <c r="R487" s="19"/>
      <c r="S487" s="19"/>
      <c r="T487" s="19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1"/>
      <c r="AU487" s="21"/>
      <c r="AV487" s="21"/>
      <c r="AW487" s="22"/>
      <c r="AX487" s="99"/>
      <c r="AY487" s="20"/>
      <c r="AZ487" s="20"/>
      <c r="BA487" s="22"/>
      <c r="BB487">
        <v>479</v>
      </c>
      <c r="BC487" s="80"/>
      <c r="BD487" s="80"/>
      <c r="BE487" s="80"/>
      <c r="BF487" s="80"/>
      <c r="BG487" s="32" t="str">
        <f t="shared" si="81"/>
        <v/>
      </c>
      <c r="BH487" s="78">
        <f t="shared" si="79"/>
        <v>0</v>
      </c>
      <c r="BI487" s="2">
        <f t="shared" si="82"/>
        <v>0</v>
      </c>
      <c r="BJ487" s="2">
        <f t="shared" si="83"/>
        <v>0</v>
      </c>
      <c r="BK487" s="2">
        <f t="shared" si="80"/>
        <v>0</v>
      </c>
    </row>
    <row r="488" spans="2:63" ht="15" customHeight="1" x14ac:dyDescent="0.25">
      <c r="B488" s="14">
        <v>480</v>
      </c>
      <c r="C488" s="95" t="str">
        <f t="shared" si="84"/>
        <v/>
      </c>
      <c r="D488" s="15" t="str">
        <f t="shared" si="89"/>
        <v>OK</v>
      </c>
      <c r="E488" s="16" t="e">
        <f>VLOOKUP('Data Sheet'!$B$8,'Data Sheet'!$I$2:$J$9,2,FALSE)</f>
        <v>#N/A</v>
      </c>
      <c r="F488" s="16" t="str">
        <f t="shared" si="85"/>
        <v/>
      </c>
      <c r="G488" s="103">
        <f t="shared" si="86"/>
        <v>0</v>
      </c>
      <c r="H488" s="17" t="s">
        <v>26</v>
      </c>
      <c r="I488" s="17" t="s">
        <v>26</v>
      </c>
      <c r="J488" s="17" t="str">
        <f>IF('Data Sheet'!$B$9="NC-50","N/A","OK")</f>
        <v>OK</v>
      </c>
      <c r="K488" s="17" t="str">
        <f>IF('Data Sheet'!$B$9="NC-50","N/A","OK")</f>
        <v>OK</v>
      </c>
      <c r="L488" s="17" t="str">
        <f t="shared" si="87"/>
        <v>OK</v>
      </c>
      <c r="M488" s="17" t="str">
        <f t="shared" si="88"/>
        <v>OK</v>
      </c>
      <c r="N488" s="18" t="str">
        <f>IF(BO488&lt;&gt;"",
    IF(INT('Data Sheet'!$A$19)=INT('Data Sheet'!$B$19),
        --(INT('Data Sheet'!$A$19) &amp; "." &amp; BO488),
        IF(AND((--(INT('Data Sheet'!$A$19) &amp; "." &amp; BO488)&gt;=--('Data Sheet'!$A$19)), (--(INT('Data Sheet'!$A$19) &amp; "." &amp; BO488)&lt;=--('Data Sheet'!$B$19))),
            --(INT('Data Sheet'!$A$19) &amp; "." &amp; BO488),
            --(INT('Data Sheet'!$B$19) &amp; "." &amp; BO488)
        )
    ),
    IF(BN488&lt;&gt;"",
        IF(INT('Data Sheet'!$A$19)=INT('Data Sheet'!$B$19),
            --(INT('Data Sheet'!$A$19) &amp; "." &amp; LEFT(BN488,3)),
            IF(AND((--(INT('Data Sheet'!$A$19) &amp; "." &amp; LEFT(BN488,3))&gt;=--('Data Sheet'!$A$19)), (--(INT('Data Sheet'!$A$19) &amp; "." &amp; LEFT(BN488,3))&lt;=--('Data Sheet'!$B$19))),
                --(INT('Data Sheet'!$A$19) &amp; "." &amp; LEFT(BN488,3)),
                --(INT('Data Sheet'!$B$19) &amp; "." &amp; LEFT(BN488,3))
            )
        ),
        "OK"
    )
)</f>
        <v>OK</v>
      </c>
      <c r="O488" s="23" t="str">
        <f>IF(BP488&lt;&gt;"",
    IF(INT('Data Sheet'!$A$19)=INT('Data Sheet'!$B$19),
        --(INT('Data Sheet'!$A$19) &amp; "." &amp; BP488),
        IF(AND((--(INT('Data Sheet'!$A$19) &amp; "." &amp; BP488)&gt;=--('Data Sheet'!$A$19)), (--(INT('Data Sheet'!$A$19) &amp; "." &amp; BP488)&lt;=--('Data Sheet'!$B$19))),
            --(INT('Data Sheet'!$A$19) &amp; "." &amp; BP488),
            --(INT('Data Sheet'!$B$19) &amp; "." &amp; BP488)
        )
    ),
    IF(BN488&lt;&gt;"",
        IF(INT('Data Sheet'!$A$19)=INT('Data Sheet'!$B$19),
            --(INT('Data Sheet'!$A$19) &amp; "." &amp; RIGHT(BN488,3)),
            IF(AND((--(INT('Data Sheet'!$A$19) &amp; "." &amp; RIGHT(BN488,3))&gt;=--('Data Sheet'!$A$19)), (--(INT('Data Sheet'!$A$19) &amp; "." &amp; RIGHT(BN488,3))&lt;=--('Data Sheet'!$B$19))),
                --(INT('Data Sheet'!$A$19) &amp; "." &amp; RIGHT(BN488,3)),
                --(INT('Data Sheet'!$B$19) &amp; "." &amp; RIGHT(BN488,3))
            )
        ),
        "OK"
    )
)</f>
        <v>OK</v>
      </c>
      <c r="P488" s="23" t="str">
        <f>IF(BR488&lt;&gt;"",
    IF(INT('Data Sheet'!$A$19)=INT('Data Sheet'!$B$15),
        --(INT('Data Sheet'!$A$15) &amp; "." &amp; BR488),
        IF(AND((--(INT('Data Sheet'!$A$15) &amp; "." &amp; BR488)&gt;=--('Data Sheet'!$A$15)), (--(INT('Data Sheet'!$A$15) &amp; "." &amp; BR488)&lt;=--('Data Sheet'!$B$15))),
            --(INT('Data Sheet'!$A$15) &amp; "." &amp; BR488),
            --(INT('Data Sheet'!$B$15) &amp; "." &amp; BR488)
        )
    ),
    IF(BQ488&lt;&gt;"",
        IF(INT('Data Sheet'!$A$15)=INT('Data Sheet'!$B$15),
            --(INT('Data Sheet'!$A$15) &amp; "." &amp; LEFT(BQ488,3)),
            IF(AND((--(INT('Data Sheet'!$A$15) &amp; "." &amp; LEFT(BQ488,3))&gt;=--('Data Sheet'!$A$15)), (--(INT('Data Sheet'!$A$15) &amp; "." &amp; LEFT(BQ488,3))&lt;=--('Data Sheet'!$B$15))),
                --(INT('Data Sheet'!$A$15) &amp; "." &amp; LEFT(BQ488,3)),
                --(INT('Data Sheet'!$B$15) &amp; "." &amp; LEFT(BQ488,3))
            )
        ),
        "OK"
    )
)</f>
        <v>OK</v>
      </c>
      <c r="Q488" s="23" t="str">
        <f>IF(BS488&lt;&gt;"",
    IF(INT('Data Sheet'!$A$19)=INT('Data Sheet'!$B$15),
        --(INT('Data Sheet'!$A$15) &amp; "." &amp; BS488),
        IF(AND((--(INT('Data Sheet'!$A$15) &amp; "." &amp; BS488)&gt;=--('Data Sheet'!$A$15)), (--(INT('Data Sheet'!$A$15) &amp; "." &amp; BS488)&lt;=--('Data Sheet'!$B$15))),
            --(INT('Data Sheet'!$A$15) &amp; "." &amp; BS488),
            --(INT('Data Sheet'!$B$15) &amp; "." &amp; BS488)
        )
    ),
    IF(BQ488&lt;&gt;"",
        IF(INT('Data Sheet'!$A$15)=INT('Data Sheet'!$B$15),
            --(INT('Data Sheet'!$A$15) &amp; "." &amp; RIGHT(BQ488,3)),
            IF(AND((--(INT('Data Sheet'!$A$15) &amp; "." &amp; RIGHT(BQ488,3))&gt;=--('Data Sheet'!$A$15)), (--(INT('Data Sheet'!$A$15) &amp; "." &amp; RIGHT(BQ488,3))&lt;=--('Data Sheet'!$B$15))),
                --(INT('Data Sheet'!$A$15) &amp; "." &amp; RIGHT(BQ488,3)),
                --(INT('Data Sheet'!$B$15) &amp; "." &amp; RIGHT(BQ488,3))
            )
        ),
        "OK"
    )
)</f>
        <v>OK</v>
      </c>
      <c r="R488" s="19"/>
      <c r="S488" s="19"/>
      <c r="T488" s="19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1"/>
      <c r="AU488" s="21"/>
      <c r="AV488" s="21"/>
      <c r="AW488" s="22"/>
      <c r="AX488" s="99"/>
      <c r="AY488" s="20"/>
      <c r="AZ488" s="20"/>
      <c r="BA488" s="22"/>
      <c r="BB488">
        <v>480</v>
      </c>
      <c r="BC488" s="80"/>
      <c r="BD488" s="80"/>
      <c r="BE488" s="80"/>
      <c r="BF488" s="80"/>
      <c r="BG488" s="32" t="str">
        <f t="shared" si="81"/>
        <v/>
      </c>
      <c r="BH488" s="78">
        <f t="shared" si="79"/>
        <v>0</v>
      </c>
      <c r="BI488" s="2">
        <f t="shared" si="82"/>
        <v>0</v>
      </c>
      <c r="BJ488" s="2">
        <f t="shared" si="83"/>
        <v>0</v>
      </c>
      <c r="BK488" s="2">
        <f t="shared" si="80"/>
        <v>0</v>
      </c>
    </row>
    <row r="489" spans="2:63" ht="15" customHeight="1" x14ac:dyDescent="0.25">
      <c r="B489" s="14">
        <v>481</v>
      </c>
      <c r="C489" s="95" t="str">
        <f t="shared" si="84"/>
        <v/>
      </c>
      <c r="D489" s="15" t="str">
        <f t="shared" si="89"/>
        <v>OK</v>
      </c>
      <c r="E489" s="16" t="e">
        <f>VLOOKUP('Data Sheet'!$B$8,'Data Sheet'!$I$2:$J$9,2,FALSE)</f>
        <v>#N/A</v>
      </c>
      <c r="F489" s="16" t="str">
        <f t="shared" si="85"/>
        <v/>
      </c>
      <c r="G489" s="103">
        <f t="shared" si="86"/>
        <v>0</v>
      </c>
      <c r="H489" s="17" t="s">
        <v>26</v>
      </c>
      <c r="I489" s="17" t="s">
        <v>26</v>
      </c>
      <c r="J489" s="17" t="str">
        <f>IF('Data Sheet'!$B$9="NC-50","N/A","OK")</f>
        <v>OK</v>
      </c>
      <c r="K489" s="17" t="str">
        <f>IF('Data Sheet'!$B$9="NC-50","N/A","OK")</f>
        <v>OK</v>
      </c>
      <c r="L489" s="17" t="str">
        <f t="shared" si="87"/>
        <v>OK</v>
      </c>
      <c r="M489" s="17" t="str">
        <f t="shared" si="88"/>
        <v>OK</v>
      </c>
      <c r="N489" s="18" t="str">
        <f>IF(BO489&lt;&gt;"",
    IF(INT('Data Sheet'!$A$19)=INT('Data Sheet'!$B$19),
        --(INT('Data Sheet'!$A$19) &amp; "." &amp; BO489),
        IF(AND((--(INT('Data Sheet'!$A$19) &amp; "." &amp; BO489)&gt;=--('Data Sheet'!$A$19)), (--(INT('Data Sheet'!$A$19) &amp; "." &amp; BO489)&lt;=--('Data Sheet'!$B$19))),
            --(INT('Data Sheet'!$A$19) &amp; "." &amp; BO489),
            --(INT('Data Sheet'!$B$19) &amp; "." &amp; BO489)
        )
    ),
    IF(BN489&lt;&gt;"",
        IF(INT('Data Sheet'!$A$19)=INT('Data Sheet'!$B$19),
            --(INT('Data Sheet'!$A$19) &amp; "." &amp; LEFT(BN489,3)),
            IF(AND((--(INT('Data Sheet'!$A$19) &amp; "." &amp; LEFT(BN489,3))&gt;=--('Data Sheet'!$A$19)), (--(INT('Data Sheet'!$A$19) &amp; "." &amp; LEFT(BN489,3))&lt;=--('Data Sheet'!$B$19))),
                --(INT('Data Sheet'!$A$19) &amp; "." &amp; LEFT(BN489,3)),
                --(INT('Data Sheet'!$B$19) &amp; "." &amp; LEFT(BN489,3))
            )
        ),
        "OK"
    )
)</f>
        <v>OK</v>
      </c>
      <c r="O489" s="23" t="str">
        <f>IF(BP489&lt;&gt;"",
    IF(INT('Data Sheet'!$A$19)=INT('Data Sheet'!$B$19),
        --(INT('Data Sheet'!$A$19) &amp; "." &amp; BP489),
        IF(AND((--(INT('Data Sheet'!$A$19) &amp; "." &amp; BP489)&gt;=--('Data Sheet'!$A$19)), (--(INT('Data Sheet'!$A$19) &amp; "." &amp; BP489)&lt;=--('Data Sheet'!$B$19))),
            --(INT('Data Sheet'!$A$19) &amp; "." &amp; BP489),
            --(INT('Data Sheet'!$B$19) &amp; "." &amp; BP489)
        )
    ),
    IF(BN489&lt;&gt;"",
        IF(INT('Data Sheet'!$A$19)=INT('Data Sheet'!$B$19),
            --(INT('Data Sheet'!$A$19) &amp; "." &amp; RIGHT(BN489,3)),
            IF(AND((--(INT('Data Sheet'!$A$19) &amp; "." &amp; RIGHT(BN489,3))&gt;=--('Data Sheet'!$A$19)), (--(INT('Data Sheet'!$A$19) &amp; "." &amp; RIGHT(BN489,3))&lt;=--('Data Sheet'!$B$19))),
                --(INT('Data Sheet'!$A$19) &amp; "." &amp; RIGHT(BN489,3)),
                --(INT('Data Sheet'!$B$19) &amp; "." &amp; RIGHT(BN489,3))
            )
        ),
        "OK"
    )
)</f>
        <v>OK</v>
      </c>
      <c r="P489" s="23" t="str">
        <f>IF(BR489&lt;&gt;"",
    IF(INT('Data Sheet'!$A$19)=INT('Data Sheet'!$B$15),
        --(INT('Data Sheet'!$A$15) &amp; "." &amp; BR489),
        IF(AND((--(INT('Data Sheet'!$A$15) &amp; "." &amp; BR489)&gt;=--('Data Sheet'!$A$15)), (--(INT('Data Sheet'!$A$15) &amp; "." &amp; BR489)&lt;=--('Data Sheet'!$B$15))),
            --(INT('Data Sheet'!$A$15) &amp; "." &amp; BR489),
            --(INT('Data Sheet'!$B$15) &amp; "." &amp; BR489)
        )
    ),
    IF(BQ489&lt;&gt;"",
        IF(INT('Data Sheet'!$A$15)=INT('Data Sheet'!$B$15),
            --(INT('Data Sheet'!$A$15) &amp; "." &amp; LEFT(BQ489,3)),
            IF(AND((--(INT('Data Sheet'!$A$15) &amp; "." &amp; LEFT(BQ489,3))&gt;=--('Data Sheet'!$A$15)), (--(INT('Data Sheet'!$A$15) &amp; "." &amp; LEFT(BQ489,3))&lt;=--('Data Sheet'!$B$15))),
                --(INT('Data Sheet'!$A$15) &amp; "." &amp; LEFT(BQ489,3)),
                --(INT('Data Sheet'!$B$15) &amp; "." &amp; LEFT(BQ489,3))
            )
        ),
        "OK"
    )
)</f>
        <v>OK</v>
      </c>
      <c r="Q489" s="23" t="str">
        <f>IF(BS489&lt;&gt;"",
    IF(INT('Data Sheet'!$A$19)=INT('Data Sheet'!$B$15),
        --(INT('Data Sheet'!$A$15) &amp; "." &amp; BS489),
        IF(AND((--(INT('Data Sheet'!$A$15) &amp; "." &amp; BS489)&gt;=--('Data Sheet'!$A$15)), (--(INT('Data Sheet'!$A$15) &amp; "." &amp; BS489)&lt;=--('Data Sheet'!$B$15))),
            --(INT('Data Sheet'!$A$15) &amp; "." &amp; BS489),
            --(INT('Data Sheet'!$B$15) &amp; "." &amp; BS489)
        )
    ),
    IF(BQ489&lt;&gt;"",
        IF(INT('Data Sheet'!$A$15)=INT('Data Sheet'!$B$15),
            --(INT('Data Sheet'!$A$15) &amp; "." &amp; RIGHT(BQ489,3)),
            IF(AND((--(INT('Data Sheet'!$A$15) &amp; "." &amp; RIGHT(BQ489,3))&gt;=--('Data Sheet'!$A$15)), (--(INT('Data Sheet'!$A$15) &amp; "." &amp; RIGHT(BQ489,3))&lt;=--('Data Sheet'!$B$15))),
                --(INT('Data Sheet'!$A$15) &amp; "." &amp; RIGHT(BQ489,3)),
                --(INT('Data Sheet'!$B$15) &amp; "." &amp; RIGHT(BQ489,3))
            )
        ),
        "OK"
    )
)</f>
        <v>OK</v>
      </c>
      <c r="R489" s="19"/>
      <c r="S489" s="19"/>
      <c r="T489" s="19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1"/>
      <c r="AU489" s="21"/>
      <c r="AV489" s="21"/>
      <c r="AW489" s="22"/>
      <c r="AX489" s="99"/>
      <c r="AY489" s="20"/>
      <c r="AZ489" s="20"/>
      <c r="BA489" s="22"/>
      <c r="BB489">
        <v>481</v>
      </c>
      <c r="BC489" s="80"/>
      <c r="BD489" s="80"/>
      <c r="BE489" s="80"/>
      <c r="BF489" s="80"/>
      <c r="BG489" s="32" t="str">
        <f t="shared" si="81"/>
        <v/>
      </c>
      <c r="BH489" s="78">
        <f t="shared" si="79"/>
        <v>0</v>
      </c>
      <c r="BI489" s="2">
        <f t="shared" si="82"/>
        <v>0</v>
      </c>
      <c r="BJ489" s="2">
        <f t="shared" si="83"/>
        <v>0</v>
      </c>
      <c r="BK489" s="2">
        <f t="shared" si="80"/>
        <v>0</v>
      </c>
    </row>
    <row r="490" spans="2:63" ht="15" customHeight="1" x14ac:dyDescent="0.25">
      <c r="B490" s="14">
        <v>482</v>
      </c>
      <c r="C490" s="95" t="str">
        <f t="shared" si="84"/>
        <v/>
      </c>
      <c r="D490" s="15" t="str">
        <f t="shared" si="89"/>
        <v>OK</v>
      </c>
      <c r="E490" s="16" t="e">
        <f>VLOOKUP('Data Sheet'!$B$8,'Data Sheet'!$I$2:$J$9,2,FALSE)</f>
        <v>#N/A</v>
      </c>
      <c r="F490" s="16" t="str">
        <f t="shared" si="85"/>
        <v/>
      </c>
      <c r="G490" s="103">
        <f t="shared" si="86"/>
        <v>0</v>
      </c>
      <c r="H490" s="17" t="s">
        <v>26</v>
      </c>
      <c r="I490" s="17" t="s">
        <v>26</v>
      </c>
      <c r="J490" s="17" t="str">
        <f>IF('Data Sheet'!$B$9="NC-50","N/A","OK")</f>
        <v>OK</v>
      </c>
      <c r="K490" s="17" t="str">
        <f>IF('Data Sheet'!$B$9="NC-50","N/A","OK")</f>
        <v>OK</v>
      </c>
      <c r="L490" s="17" t="str">
        <f t="shared" si="87"/>
        <v>OK</v>
      </c>
      <c r="M490" s="17" t="str">
        <f t="shared" si="88"/>
        <v>OK</v>
      </c>
      <c r="N490" s="18" t="str">
        <f>IF(BO490&lt;&gt;"",
    IF(INT('Data Sheet'!$A$19)=INT('Data Sheet'!$B$19),
        --(INT('Data Sheet'!$A$19) &amp; "." &amp; BO490),
        IF(AND((--(INT('Data Sheet'!$A$19) &amp; "." &amp; BO490)&gt;=--('Data Sheet'!$A$19)), (--(INT('Data Sheet'!$A$19) &amp; "." &amp; BO490)&lt;=--('Data Sheet'!$B$19))),
            --(INT('Data Sheet'!$A$19) &amp; "." &amp; BO490),
            --(INT('Data Sheet'!$B$19) &amp; "." &amp; BO490)
        )
    ),
    IF(BN490&lt;&gt;"",
        IF(INT('Data Sheet'!$A$19)=INT('Data Sheet'!$B$19),
            --(INT('Data Sheet'!$A$19) &amp; "." &amp; LEFT(BN490,3)),
            IF(AND((--(INT('Data Sheet'!$A$19) &amp; "." &amp; LEFT(BN490,3))&gt;=--('Data Sheet'!$A$19)), (--(INT('Data Sheet'!$A$19) &amp; "." &amp; LEFT(BN490,3))&lt;=--('Data Sheet'!$B$19))),
                --(INT('Data Sheet'!$A$19) &amp; "." &amp; LEFT(BN490,3)),
                --(INT('Data Sheet'!$B$19) &amp; "." &amp; LEFT(BN490,3))
            )
        ),
        "OK"
    )
)</f>
        <v>OK</v>
      </c>
      <c r="O490" s="23" t="str">
        <f>IF(BP490&lt;&gt;"",
    IF(INT('Data Sheet'!$A$19)=INT('Data Sheet'!$B$19),
        --(INT('Data Sheet'!$A$19) &amp; "." &amp; BP490),
        IF(AND((--(INT('Data Sheet'!$A$19) &amp; "." &amp; BP490)&gt;=--('Data Sheet'!$A$19)), (--(INT('Data Sheet'!$A$19) &amp; "." &amp; BP490)&lt;=--('Data Sheet'!$B$19))),
            --(INT('Data Sheet'!$A$19) &amp; "." &amp; BP490),
            --(INT('Data Sheet'!$B$19) &amp; "." &amp; BP490)
        )
    ),
    IF(BN490&lt;&gt;"",
        IF(INT('Data Sheet'!$A$19)=INT('Data Sheet'!$B$19),
            --(INT('Data Sheet'!$A$19) &amp; "." &amp; RIGHT(BN490,3)),
            IF(AND((--(INT('Data Sheet'!$A$19) &amp; "." &amp; RIGHT(BN490,3))&gt;=--('Data Sheet'!$A$19)), (--(INT('Data Sheet'!$A$19) &amp; "." &amp; RIGHT(BN490,3))&lt;=--('Data Sheet'!$B$19))),
                --(INT('Data Sheet'!$A$19) &amp; "." &amp; RIGHT(BN490,3)),
                --(INT('Data Sheet'!$B$19) &amp; "." &amp; RIGHT(BN490,3))
            )
        ),
        "OK"
    )
)</f>
        <v>OK</v>
      </c>
      <c r="P490" s="23" t="str">
        <f>IF(BR490&lt;&gt;"",
    IF(INT('Data Sheet'!$A$19)=INT('Data Sheet'!$B$15),
        --(INT('Data Sheet'!$A$15) &amp; "." &amp; BR490),
        IF(AND((--(INT('Data Sheet'!$A$15) &amp; "." &amp; BR490)&gt;=--('Data Sheet'!$A$15)), (--(INT('Data Sheet'!$A$15) &amp; "." &amp; BR490)&lt;=--('Data Sheet'!$B$15))),
            --(INT('Data Sheet'!$A$15) &amp; "." &amp; BR490),
            --(INT('Data Sheet'!$B$15) &amp; "." &amp; BR490)
        )
    ),
    IF(BQ490&lt;&gt;"",
        IF(INT('Data Sheet'!$A$15)=INT('Data Sheet'!$B$15),
            --(INT('Data Sheet'!$A$15) &amp; "." &amp; LEFT(BQ490,3)),
            IF(AND((--(INT('Data Sheet'!$A$15) &amp; "." &amp; LEFT(BQ490,3))&gt;=--('Data Sheet'!$A$15)), (--(INT('Data Sheet'!$A$15) &amp; "." &amp; LEFT(BQ490,3))&lt;=--('Data Sheet'!$B$15))),
                --(INT('Data Sheet'!$A$15) &amp; "." &amp; LEFT(BQ490,3)),
                --(INT('Data Sheet'!$B$15) &amp; "." &amp; LEFT(BQ490,3))
            )
        ),
        "OK"
    )
)</f>
        <v>OK</v>
      </c>
      <c r="Q490" s="23" t="str">
        <f>IF(BS490&lt;&gt;"",
    IF(INT('Data Sheet'!$A$19)=INT('Data Sheet'!$B$15),
        --(INT('Data Sheet'!$A$15) &amp; "." &amp; BS490),
        IF(AND((--(INT('Data Sheet'!$A$15) &amp; "." &amp; BS490)&gt;=--('Data Sheet'!$A$15)), (--(INT('Data Sheet'!$A$15) &amp; "." &amp; BS490)&lt;=--('Data Sheet'!$B$15))),
            --(INT('Data Sheet'!$A$15) &amp; "." &amp; BS490),
            --(INT('Data Sheet'!$B$15) &amp; "." &amp; BS490)
        )
    ),
    IF(BQ490&lt;&gt;"",
        IF(INT('Data Sheet'!$A$15)=INT('Data Sheet'!$B$15),
            --(INT('Data Sheet'!$A$15) &amp; "." &amp; RIGHT(BQ490,3)),
            IF(AND((--(INT('Data Sheet'!$A$15) &amp; "." &amp; RIGHT(BQ490,3))&gt;=--('Data Sheet'!$A$15)), (--(INT('Data Sheet'!$A$15) &amp; "." &amp; RIGHT(BQ490,3))&lt;=--('Data Sheet'!$B$15))),
                --(INT('Data Sheet'!$A$15) &amp; "." &amp; RIGHT(BQ490,3)),
                --(INT('Data Sheet'!$B$15) &amp; "." &amp; RIGHT(BQ490,3))
            )
        ),
        "OK"
    )
)</f>
        <v>OK</v>
      </c>
      <c r="R490" s="19"/>
      <c r="S490" s="19"/>
      <c r="T490" s="19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1"/>
      <c r="AU490" s="21"/>
      <c r="AV490" s="21"/>
      <c r="AW490" s="22"/>
      <c r="AX490" s="99"/>
      <c r="AY490" s="20"/>
      <c r="AZ490" s="20"/>
      <c r="BA490" s="22"/>
      <c r="BB490">
        <v>482</v>
      </c>
      <c r="BC490" s="80"/>
      <c r="BD490" s="80"/>
      <c r="BE490" s="80"/>
      <c r="BF490" s="80"/>
      <c r="BG490" s="32" t="str">
        <f t="shared" si="81"/>
        <v/>
      </c>
      <c r="BH490" s="78">
        <f t="shared" si="79"/>
        <v>0</v>
      </c>
      <c r="BI490" s="2">
        <f t="shared" si="82"/>
        <v>0</v>
      </c>
      <c r="BJ490" s="2">
        <f t="shared" si="83"/>
        <v>0</v>
      </c>
      <c r="BK490" s="2">
        <f t="shared" si="80"/>
        <v>0</v>
      </c>
    </row>
    <row r="491" spans="2:63" ht="15" customHeight="1" x14ac:dyDescent="0.25">
      <c r="B491" s="14">
        <v>483</v>
      </c>
      <c r="C491" s="95" t="str">
        <f t="shared" si="84"/>
        <v/>
      </c>
      <c r="D491" s="15" t="str">
        <f t="shared" si="89"/>
        <v>OK</v>
      </c>
      <c r="E491" s="16" t="e">
        <f>VLOOKUP('Data Sheet'!$B$8,'Data Sheet'!$I$2:$J$9,2,FALSE)</f>
        <v>#N/A</v>
      </c>
      <c r="F491" s="16" t="str">
        <f t="shared" si="85"/>
        <v/>
      </c>
      <c r="G491" s="103">
        <f t="shared" si="86"/>
        <v>0</v>
      </c>
      <c r="H491" s="17" t="s">
        <v>26</v>
      </c>
      <c r="I491" s="17" t="s">
        <v>26</v>
      </c>
      <c r="J491" s="17" t="str">
        <f>IF('Data Sheet'!$B$9="NC-50","N/A","OK")</f>
        <v>OK</v>
      </c>
      <c r="K491" s="17" t="str">
        <f>IF('Data Sheet'!$B$9="NC-50","N/A","OK")</f>
        <v>OK</v>
      </c>
      <c r="L491" s="17" t="str">
        <f t="shared" si="87"/>
        <v>OK</v>
      </c>
      <c r="M491" s="17" t="str">
        <f t="shared" si="88"/>
        <v>OK</v>
      </c>
      <c r="N491" s="18" t="str">
        <f>IF(BO491&lt;&gt;"",
    IF(INT('Data Sheet'!$A$19)=INT('Data Sheet'!$B$19),
        --(INT('Data Sheet'!$A$19) &amp; "." &amp; BO491),
        IF(AND((--(INT('Data Sheet'!$A$19) &amp; "." &amp; BO491)&gt;=--('Data Sheet'!$A$19)), (--(INT('Data Sheet'!$A$19) &amp; "." &amp; BO491)&lt;=--('Data Sheet'!$B$19))),
            --(INT('Data Sheet'!$A$19) &amp; "." &amp; BO491),
            --(INT('Data Sheet'!$B$19) &amp; "." &amp; BO491)
        )
    ),
    IF(BN491&lt;&gt;"",
        IF(INT('Data Sheet'!$A$19)=INT('Data Sheet'!$B$19),
            --(INT('Data Sheet'!$A$19) &amp; "." &amp; LEFT(BN491,3)),
            IF(AND((--(INT('Data Sheet'!$A$19) &amp; "." &amp; LEFT(BN491,3))&gt;=--('Data Sheet'!$A$19)), (--(INT('Data Sheet'!$A$19) &amp; "." &amp; LEFT(BN491,3))&lt;=--('Data Sheet'!$B$19))),
                --(INT('Data Sheet'!$A$19) &amp; "." &amp; LEFT(BN491,3)),
                --(INT('Data Sheet'!$B$19) &amp; "." &amp; LEFT(BN491,3))
            )
        ),
        "OK"
    )
)</f>
        <v>OK</v>
      </c>
      <c r="O491" s="23" t="str">
        <f>IF(BP491&lt;&gt;"",
    IF(INT('Data Sheet'!$A$19)=INT('Data Sheet'!$B$19),
        --(INT('Data Sheet'!$A$19) &amp; "." &amp; BP491),
        IF(AND((--(INT('Data Sheet'!$A$19) &amp; "." &amp; BP491)&gt;=--('Data Sheet'!$A$19)), (--(INT('Data Sheet'!$A$19) &amp; "." &amp; BP491)&lt;=--('Data Sheet'!$B$19))),
            --(INT('Data Sheet'!$A$19) &amp; "." &amp; BP491),
            --(INT('Data Sheet'!$B$19) &amp; "." &amp; BP491)
        )
    ),
    IF(BN491&lt;&gt;"",
        IF(INT('Data Sheet'!$A$19)=INT('Data Sheet'!$B$19),
            --(INT('Data Sheet'!$A$19) &amp; "." &amp; RIGHT(BN491,3)),
            IF(AND((--(INT('Data Sheet'!$A$19) &amp; "." &amp; RIGHT(BN491,3))&gt;=--('Data Sheet'!$A$19)), (--(INT('Data Sheet'!$A$19) &amp; "." &amp; RIGHT(BN491,3))&lt;=--('Data Sheet'!$B$19))),
                --(INT('Data Sheet'!$A$19) &amp; "." &amp; RIGHT(BN491,3)),
                --(INT('Data Sheet'!$B$19) &amp; "." &amp; RIGHT(BN491,3))
            )
        ),
        "OK"
    )
)</f>
        <v>OK</v>
      </c>
      <c r="P491" s="23" t="str">
        <f>IF(BR491&lt;&gt;"",
    IF(INT('Data Sheet'!$A$19)=INT('Data Sheet'!$B$15),
        --(INT('Data Sheet'!$A$15) &amp; "." &amp; BR491),
        IF(AND((--(INT('Data Sheet'!$A$15) &amp; "." &amp; BR491)&gt;=--('Data Sheet'!$A$15)), (--(INT('Data Sheet'!$A$15) &amp; "." &amp; BR491)&lt;=--('Data Sheet'!$B$15))),
            --(INT('Data Sheet'!$A$15) &amp; "." &amp; BR491),
            --(INT('Data Sheet'!$B$15) &amp; "." &amp; BR491)
        )
    ),
    IF(BQ491&lt;&gt;"",
        IF(INT('Data Sheet'!$A$15)=INT('Data Sheet'!$B$15),
            --(INT('Data Sheet'!$A$15) &amp; "." &amp; LEFT(BQ491,3)),
            IF(AND((--(INT('Data Sheet'!$A$15) &amp; "." &amp; LEFT(BQ491,3))&gt;=--('Data Sheet'!$A$15)), (--(INT('Data Sheet'!$A$15) &amp; "." &amp; LEFT(BQ491,3))&lt;=--('Data Sheet'!$B$15))),
                --(INT('Data Sheet'!$A$15) &amp; "." &amp; LEFT(BQ491,3)),
                --(INT('Data Sheet'!$B$15) &amp; "." &amp; LEFT(BQ491,3))
            )
        ),
        "OK"
    )
)</f>
        <v>OK</v>
      </c>
      <c r="Q491" s="23" t="str">
        <f>IF(BS491&lt;&gt;"",
    IF(INT('Data Sheet'!$A$19)=INT('Data Sheet'!$B$15),
        --(INT('Data Sheet'!$A$15) &amp; "." &amp; BS491),
        IF(AND((--(INT('Data Sheet'!$A$15) &amp; "." &amp; BS491)&gt;=--('Data Sheet'!$A$15)), (--(INT('Data Sheet'!$A$15) &amp; "." &amp; BS491)&lt;=--('Data Sheet'!$B$15))),
            --(INT('Data Sheet'!$A$15) &amp; "." &amp; BS491),
            --(INT('Data Sheet'!$B$15) &amp; "." &amp; BS491)
        )
    ),
    IF(BQ491&lt;&gt;"",
        IF(INT('Data Sheet'!$A$15)=INT('Data Sheet'!$B$15),
            --(INT('Data Sheet'!$A$15) &amp; "." &amp; RIGHT(BQ491,3)),
            IF(AND((--(INT('Data Sheet'!$A$15) &amp; "." &amp; RIGHT(BQ491,3))&gt;=--('Data Sheet'!$A$15)), (--(INT('Data Sheet'!$A$15) &amp; "." &amp; RIGHT(BQ491,3))&lt;=--('Data Sheet'!$B$15))),
                --(INT('Data Sheet'!$A$15) &amp; "." &amp; RIGHT(BQ491,3)),
                --(INT('Data Sheet'!$B$15) &amp; "." &amp; RIGHT(BQ491,3))
            )
        ),
        "OK"
    )
)</f>
        <v>OK</v>
      </c>
      <c r="R491" s="19"/>
      <c r="S491" s="19"/>
      <c r="T491" s="19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1"/>
      <c r="AU491" s="21"/>
      <c r="AV491" s="21"/>
      <c r="AW491" s="22"/>
      <c r="AX491" s="99"/>
      <c r="AY491" s="20"/>
      <c r="AZ491" s="20"/>
      <c r="BA491" s="22"/>
      <c r="BB491">
        <v>483</v>
      </c>
      <c r="BC491" s="80"/>
      <c r="BD491" s="80"/>
      <c r="BE491" s="80"/>
      <c r="BF491" s="80"/>
      <c r="BG491" s="32" t="str">
        <f t="shared" si="81"/>
        <v/>
      </c>
      <c r="BH491" s="78">
        <f t="shared" si="79"/>
        <v>0</v>
      </c>
      <c r="BI491" s="2">
        <f t="shared" si="82"/>
        <v>0</v>
      </c>
      <c r="BJ491" s="2">
        <f t="shared" si="83"/>
        <v>0</v>
      </c>
      <c r="BK491" s="2">
        <f t="shared" si="80"/>
        <v>0</v>
      </c>
    </row>
    <row r="492" spans="2:63" ht="15" customHeight="1" x14ac:dyDescent="0.25">
      <c r="B492" s="14">
        <v>484</v>
      </c>
      <c r="C492" s="95" t="str">
        <f t="shared" si="84"/>
        <v/>
      </c>
      <c r="D492" s="15" t="str">
        <f t="shared" si="89"/>
        <v>OK</v>
      </c>
      <c r="E492" s="16" t="e">
        <f>VLOOKUP('Data Sheet'!$B$8,'Data Sheet'!$I$2:$J$9,2,FALSE)</f>
        <v>#N/A</v>
      </c>
      <c r="F492" s="16" t="str">
        <f t="shared" si="85"/>
        <v/>
      </c>
      <c r="G492" s="103">
        <f t="shared" si="86"/>
        <v>0</v>
      </c>
      <c r="H492" s="17" t="s">
        <v>26</v>
      </c>
      <c r="I492" s="17" t="s">
        <v>26</v>
      </c>
      <c r="J492" s="17" t="str">
        <f>IF('Data Sheet'!$B$9="NC-50","N/A","OK")</f>
        <v>OK</v>
      </c>
      <c r="K492" s="17" t="str">
        <f>IF('Data Sheet'!$B$9="NC-50","N/A","OK")</f>
        <v>OK</v>
      </c>
      <c r="L492" s="17" t="str">
        <f t="shared" si="87"/>
        <v>OK</v>
      </c>
      <c r="M492" s="17" t="str">
        <f t="shared" si="88"/>
        <v>OK</v>
      </c>
      <c r="N492" s="18" t="str">
        <f>IF(BO492&lt;&gt;"",
    IF(INT('Data Sheet'!$A$19)=INT('Data Sheet'!$B$19),
        --(INT('Data Sheet'!$A$19) &amp; "." &amp; BO492),
        IF(AND((--(INT('Data Sheet'!$A$19) &amp; "." &amp; BO492)&gt;=--('Data Sheet'!$A$19)), (--(INT('Data Sheet'!$A$19) &amp; "." &amp; BO492)&lt;=--('Data Sheet'!$B$19))),
            --(INT('Data Sheet'!$A$19) &amp; "." &amp; BO492),
            --(INT('Data Sheet'!$B$19) &amp; "." &amp; BO492)
        )
    ),
    IF(BN492&lt;&gt;"",
        IF(INT('Data Sheet'!$A$19)=INT('Data Sheet'!$B$19),
            --(INT('Data Sheet'!$A$19) &amp; "." &amp; LEFT(BN492,3)),
            IF(AND((--(INT('Data Sheet'!$A$19) &amp; "." &amp; LEFT(BN492,3))&gt;=--('Data Sheet'!$A$19)), (--(INT('Data Sheet'!$A$19) &amp; "." &amp; LEFT(BN492,3))&lt;=--('Data Sheet'!$B$19))),
                --(INT('Data Sheet'!$A$19) &amp; "." &amp; LEFT(BN492,3)),
                --(INT('Data Sheet'!$B$19) &amp; "." &amp; LEFT(BN492,3))
            )
        ),
        "OK"
    )
)</f>
        <v>OK</v>
      </c>
      <c r="O492" s="23" t="str">
        <f>IF(BP492&lt;&gt;"",
    IF(INT('Data Sheet'!$A$19)=INT('Data Sheet'!$B$19),
        --(INT('Data Sheet'!$A$19) &amp; "." &amp; BP492),
        IF(AND((--(INT('Data Sheet'!$A$19) &amp; "." &amp; BP492)&gt;=--('Data Sheet'!$A$19)), (--(INT('Data Sheet'!$A$19) &amp; "." &amp; BP492)&lt;=--('Data Sheet'!$B$19))),
            --(INT('Data Sheet'!$A$19) &amp; "." &amp; BP492),
            --(INT('Data Sheet'!$B$19) &amp; "." &amp; BP492)
        )
    ),
    IF(BN492&lt;&gt;"",
        IF(INT('Data Sheet'!$A$19)=INT('Data Sheet'!$B$19),
            --(INT('Data Sheet'!$A$19) &amp; "." &amp; RIGHT(BN492,3)),
            IF(AND((--(INT('Data Sheet'!$A$19) &amp; "." &amp; RIGHT(BN492,3))&gt;=--('Data Sheet'!$A$19)), (--(INT('Data Sheet'!$A$19) &amp; "." &amp; RIGHT(BN492,3))&lt;=--('Data Sheet'!$B$19))),
                --(INT('Data Sheet'!$A$19) &amp; "." &amp; RIGHT(BN492,3)),
                --(INT('Data Sheet'!$B$19) &amp; "." &amp; RIGHT(BN492,3))
            )
        ),
        "OK"
    )
)</f>
        <v>OK</v>
      </c>
      <c r="P492" s="23" t="str">
        <f>IF(BR492&lt;&gt;"",
    IF(INT('Data Sheet'!$A$19)=INT('Data Sheet'!$B$15),
        --(INT('Data Sheet'!$A$15) &amp; "." &amp; BR492),
        IF(AND((--(INT('Data Sheet'!$A$15) &amp; "." &amp; BR492)&gt;=--('Data Sheet'!$A$15)), (--(INT('Data Sheet'!$A$15) &amp; "." &amp; BR492)&lt;=--('Data Sheet'!$B$15))),
            --(INT('Data Sheet'!$A$15) &amp; "." &amp; BR492),
            --(INT('Data Sheet'!$B$15) &amp; "." &amp; BR492)
        )
    ),
    IF(BQ492&lt;&gt;"",
        IF(INT('Data Sheet'!$A$15)=INT('Data Sheet'!$B$15),
            --(INT('Data Sheet'!$A$15) &amp; "." &amp; LEFT(BQ492,3)),
            IF(AND((--(INT('Data Sheet'!$A$15) &amp; "." &amp; LEFT(BQ492,3))&gt;=--('Data Sheet'!$A$15)), (--(INT('Data Sheet'!$A$15) &amp; "." &amp; LEFT(BQ492,3))&lt;=--('Data Sheet'!$B$15))),
                --(INT('Data Sheet'!$A$15) &amp; "." &amp; LEFT(BQ492,3)),
                --(INT('Data Sheet'!$B$15) &amp; "." &amp; LEFT(BQ492,3))
            )
        ),
        "OK"
    )
)</f>
        <v>OK</v>
      </c>
      <c r="Q492" s="23" t="str">
        <f>IF(BS492&lt;&gt;"",
    IF(INT('Data Sheet'!$A$19)=INT('Data Sheet'!$B$15),
        --(INT('Data Sheet'!$A$15) &amp; "." &amp; BS492),
        IF(AND((--(INT('Data Sheet'!$A$15) &amp; "." &amp; BS492)&gt;=--('Data Sheet'!$A$15)), (--(INT('Data Sheet'!$A$15) &amp; "." &amp; BS492)&lt;=--('Data Sheet'!$B$15))),
            --(INT('Data Sheet'!$A$15) &amp; "." &amp; BS492),
            --(INT('Data Sheet'!$B$15) &amp; "." &amp; BS492)
        )
    ),
    IF(BQ492&lt;&gt;"",
        IF(INT('Data Sheet'!$A$15)=INT('Data Sheet'!$B$15),
            --(INT('Data Sheet'!$A$15) &amp; "." &amp; RIGHT(BQ492,3)),
            IF(AND((--(INT('Data Sheet'!$A$15) &amp; "." &amp; RIGHT(BQ492,3))&gt;=--('Data Sheet'!$A$15)), (--(INT('Data Sheet'!$A$15) &amp; "." &amp; RIGHT(BQ492,3))&lt;=--('Data Sheet'!$B$15))),
                --(INT('Data Sheet'!$A$15) &amp; "." &amp; RIGHT(BQ492,3)),
                --(INT('Data Sheet'!$B$15) &amp; "." &amp; RIGHT(BQ492,3))
            )
        ),
        "OK"
    )
)</f>
        <v>OK</v>
      </c>
      <c r="R492" s="19"/>
      <c r="S492" s="19"/>
      <c r="T492" s="19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1"/>
      <c r="AU492" s="21"/>
      <c r="AV492" s="21"/>
      <c r="AW492" s="22"/>
      <c r="AX492" s="99"/>
      <c r="AY492" s="20"/>
      <c r="AZ492" s="20"/>
      <c r="BA492" s="22"/>
      <c r="BB492">
        <v>484</v>
      </c>
      <c r="BC492" s="80"/>
      <c r="BD492" s="80"/>
      <c r="BE492" s="80"/>
      <c r="BF492" s="80"/>
      <c r="BG492" s="32" t="str">
        <f t="shared" si="81"/>
        <v/>
      </c>
      <c r="BH492" s="78">
        <f t="shared" si="79"/>
        <v>0</v>
      </c>
      <c r="BI492" s="2">
        <f t="shared" si="82"/>
        <v>0</v>
      </c>
      <c r="BJ492" s="2">
        <f t="shared" si="83"/>
        <v>0</v>
      </c>
      <c r="BK492" s="2">
        <f t="shared" si="80"/>
        <v>0</v>
      </c>
    </row>
    <row r="493" spans="2:63" ht="15" customHeight="1" x14ac:dyDescent="0.25">
      <c r="B493" s="14">
        <v>485</v>
      </c>
      <c r="C493" s="95" t="str">
        <f t="shared" si="84"/>
        <v/>
      </c>
      <c r="D493" s="15" t="str">
        <f t="shared" si="89"/>
        <v>OK</v>
      </c>
      <c r="E493" s="16" t="e">
        <f>VLOOKUP('Data Sheet'!$B$8,'Data Sheet'!$I$2:$J$9,2,FALSE)</f>
        <v>#N/A</v>
      </c>
      <c r="F493" s="16" t="str">
        <f t="shared" si="85"/>
        <v/>
      </c>
      <c r="G493" s="103">
        <f t="shared" si="86"/>
        <v>0</v>
      </c>
      <c r="H493" s="17" t="s">
        <v>26</v>
      </c>
      <c r="I493" s="17" t="s">
        <v>26</v>
      </c>
      <c r="J493" s="17" t="str">
        <f>IF('Data Sheet'!$B$9="NC-50","N/A","OK")</f>
        <v>OK</v>
      </c>
      <c r="K493" s="17" t="str">
        <f>IF('Data Sheet'!$B$9="NC-50","N/A","OK")</f>
        <v>OK</v>
      </c>
      <c r="L493" s="17" t="str">
        <f t="shared" si="87"/>
        <v>OK</v>
      </c>
      <c r="M493" s="17" t="str">
        <f t="shared" si="88"/>
        <v>OK</v>
      </c>
      <c r="N493" s="18" t="str">
        <f>IF(BO493&lt;&gt;"",
    IF(INT('Data Sheet'!$A$19)=INT('Data Sheet'!$B$19),
        --(INT('Data Sheet'!$A$19) &amp; "." &amp; BO493),
        IF(AND((--(INT('Data Sheet'!$A$19) &amp; "." &amp; BO493)&gt;=--('Data Sheet'!$A$19)), (--(INT('Data Sheet'!$A$19) &amp; "." &amp; BO493)&lt;=--('Data Sheet'!$B$19))),
            --(INT('Data Sheet'!$A$19) &amp; "." &amp; BO493),
            --(INT('Data Sheet'!$B$19) &amp; "." &amp; BO493)
        )
    ),
    IF(BN493&lt;&gt;"",
        IF(INT('Data Sheet'!$A$19)=INT('Data Sheet'!$B$19),
            --(INT('Data Sheet'!$A$19) &amp; "." &amp; LEFT(BN493,3)),
            IF(AND((--(INT('Data Sheet'!$A$19) &amp; "." &amp; LEFT(BN493,3))&gt;=--('Data Sheet'!$A$19)), (--(INT('Data Sheet'!$A$19) &amp; "." &amp; LEFT(BN493,3))&lt;=--('Data Sheet'!$B$19))),
                --(INT('Data Sheet'!$A$19) &amp; "." &amp; LEFT(BN493,3)),
                --(INT('Data Sheet'!$B$19) &amp; "." &amp; LEFT(BN493,3))
            )
        ),
        "OK"
    )
)</f>
        <v>OK</v>
      </c>
      <c r="O493" s="23" t="str">
        <f>IF(BP493&lt;&gt;"",
    IF(INT('Data Sheet'!$A$19)=INT('Data Sheet'!$B$19),
        --(INT('Data Sheet'!$A$19) &amp; "." &amp; BP493),
        IF(AND((--(INT('Data Sheet'!$A$19) &amp; "." &amp; BP493)&gt;=--('Data Sheet'!$A$19)), (--(INT('Data Sheet'!$A$19) &amp; "." &amp; BP493)&lt;=--('Data Sheet'!$B$19))),
            --(INT('Data Sheet'!$A$19) &amp; "." &amp; BP493),
            --(INT('Data Sheet'!$B$19) &amp; "." &amp; BP493)
        )
    ),
    IF(BN493&lt;&gt;"",
        IF(INT('Data Sheet'!$A$19)=INT('Data Sheet'!$B$19),
            --(INT('Data Sheet'!$A$19) &amp; "." &amp; RIGHT(BN493,3)),
            IF(AND((--(INT('Data Sheet'!$A$19) &amp; "." &amp; RIGHT(BN493,3))&gt;=--('Data Sheet'!$A$19)), (--(INT('Data Sheet'!$A$19) &amp; "." &amp; RIGHT(BN493,3))&lt;=--('Data Sheet'!$B$19))),
                --(INT('Data Sheet'!$A$19) &amp; "." &amp; RIGHT(BN493,3)),
                --(INT('Data Sheet'!$B$19) &amp; "." &amp; RIGHT(BN493,3))
            )
        ),
        "OK"
    )
)</f>
        <v>OK</v>
      </c>
      <c r="P493" s="23" t="str">
        <f>IF(BR493&lt;&gt;"",
    IF(INT('Data Sheet'!$A$19)=INT('Data Sheet'!$B$15),
        --(INT('Data Sheet'!$A$15) &amp; "." &amp; BR493),
        IF(AND((--(INT('Data Sheet'!$A$15) &amp; "." &amp; BR493)&gt;=--('Data Sheet'!$A$15)), (--(INT('Data Sheet'!$A$15) &amp; "." &amp; BR493)&lt;=--('Data Sheet'!$B$15))),
            --(INT('Data Sheet'!$A$15) &amp; "." &amp; BR493),
            --(INT('Data Sheet'!$B$15) &amp; "." &amp; BR493)
        )
    ),
    IF(BQ493&lt;&gt;"",
        IF(INT('Data Sheet'!$A$15)=INT('Data Sheet'!$B$15),
            --(INT('Data Sheet'!$A$15) &amp; "." &amp; LEFT(BQ493,3)),
            IF(AND((--(INT('Data Sheet'!$A$15) &amp; "." &amp; LEFT(BQ493,3))&gt;=--('Data Sheet'!$A$15)), (--(INT('Data Sheet'!$A$15) &amp; "." &amp; LEFT(BQ493,3))&lt;=--('Data Sheet'!$B$15))),
                --(INT('Data Sheet'!$A$15) &amp; "." &amp; LEFT(BQ493,3)),
                --(INT('Data Sheet'!$B$15) &amp; "." &amp; LEFT(BQ493,3))
            )
        ),
        "OK"
    )
)</f>
        <v>OK</v>
      </c>
      <c r="Q493" s="23" t="str">
        <f>IF(BS493&lt;&gt;"",
    IF(INT('Data Sheet'!$A$19)=INT('Data Sheet'!$B$15),
        --(INT('Data Sheet'!$A$15) &amp; "." &amp; BS493),
        IF(AND((--(INT('Data Sheet'!$A$15) &amp; "." &amp; BS493)&gt;=--('Data Sheet'!$A$15)), (--(INT('Data Sheet'!$A$15) &amp; "." &amp; BS493)&lt;=--('Data Sheet'!$B$15))),
            --(INT('Data Sheet'!$A$15) &amp; "." &amp; BS493),
            --(INT('Data Sheet'!$B$15) &amp; "." &amp; BS493)
        )
    ),
    IF(BQ493&lt;&gt;"",
        IF(INT('Data Sheet'!$A$15)=INT('Data Sheet'!$B$15),
            --(INT('Data Sheet'!$A$15) &amp; "." &amp; RIGHT(BQ493,3)),
            IF(AND((--(INT('Data Sheet'!$A$15) &amp; "." &amp; RIGHT(BQ493,3))&gt;=--('Data Sheet'!$A$15)), (--(INT('Data Sheet'!$A$15) &amp; "." &amp; RIGHT(BQ493,3))&lt;=--('Data Sheet'!$B$15))),
                --(INT('Data Sheet'!$A$15) &amp; "." &amp; RIGHT(BQ493,3)),
                --(INT('Data Sheet'!$B$15) &amp; "." &amp; RIGHT(BQ493,3))
            )
        ),
        "OK"
    )
)</f>
        <v>OK</v>
      </c>
      <c r="R493" s="19"/>
      <c r="S493" s="19"/>
      <c r="T493" s="19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1"/>
      <c r="AU493" s="21"/>
      <c r="AV493" s="21"/>
      <c r="AW493" s="22"/>
      <c r="AX493" s="99"/>
      <c r="AY493" s="20"/>
      <c r="AZ493" s="20"/>
      <c r="BA493" s="22"/>
      <c r="BB493">
        <v>485</v>
      </c>
      <c r="BC493" s="80"/>
      <c r="BD493" s="80"/>
      <c r="BE493" s="80"/>
      <c r="BF493" s="80"/>
      <c r="BG493" s="32" t="str">
        <f t="shared" si="81"/>
        <v/>
      </c>
      <c r="BH493" s="78">
        <f t="shared" si="79"/>
        <v>0</v>
      </c>
      <c r="BI493" s="2">
        <f t="shared" si="82"/>
        <v>0</v>
      </c>
      <c r="BJ493" s="2">
        <f t="shared" si="83"/>
        <v>0</v>
      </c>
      <c r="BK493" s="2">
        <f t="shared" si="80"/>
        <v>0</v>
      </c>
    </row>
    <row r="494" spans="2:63" ht="15" customHeight="1" x14ac:dyDescent="0.25">
      <c r="B494" s="14">
        <v>486</v>
      </c>
      <c r="C494" s="95" t="str">
        <f t="shared" si="84"/>
        <v/>
      </c>
      <c r="D494" s="15" t="str">
        <f t="shared" si="89"/>
        <v>OK</v>
      </c>
      <c r="E494" s="16" t="e">
        <f>VLOOKUP('Data Sheet'!$B$8,'Data Sheet'!$I$2:$J$9,2,FALSE)</f>
        <v>#N/A</v>
      </c>
      <c r="F494" s="16" t="str">
        <f t="shared" si="85"/>
        <v/>
      </c>
      <c r="G494" s="103">
        <f t="shared" si="86"/>
        <v>0</v>
      </c>
      <c r="H494" s="17" t="s">
        <v>26</v>
      </c>
      <c r="I494" s="17" t="s">
        <v>26</v>
      </c>
      <c r="J494" s="17" t="str">
        <f>IF('Data Sheet'!$B$9="NC-50","N/A","OK")</f>
        <v>OK</v>
      </c>
      <c r="K494" s="17" t="str">
        <f>IF('Data Sheet'!$B$9="NC-50","N/A","OK")</f>
        <v>OK</v>
      </c>
      <c r="L494" s="17" t="str">
        <f t="shared" si="87"/>
        <v>OK</v>
      </c>
      <c r="M494" s="17" t="str">
        <f t="shared" si="88"/>
        <v>OK</v>
      </c>
      <c r="N494" s="18" t="str">
        <f>IF(BO494&lt;&gt;"",
    IF(INT('Data Sheet'!$A$19)=INT('Data Sheet'!$B$19),
        --(INT('Data Sheet'!$A$19) &amp; "." &amp; BO494),
        IF(AND((--(INT('Data Sheet'!$A$19) &amp; "." &amp; BO494)&gt;=--('Data Sheet'!$A$19)), (--(INT('Data Sheet'!$A$19) &amp; "." &amp; BO494)&lt;=--('Data Sheet'!$B$19))),
            --(INT('Data Sheet'!$A$19) &amp; "." &amp; BO494),
            --(INT('Data Sheet'!$B$19) &amp; "." &amp; BO494)
        )
    ),
    IF(BN494&lt;&gt;"",
        IF(INT('Data Sheet'!$A$19)=INT('Data Sheet'!$B$19),
            --(INT('Data Sheet'!$A$19) &amp; "." &amp; LEFT(BN494,3)),
            IF(AND((--(INT('Data Sheet'!$A$19) &amp; "." &amp; LEFT(BN494,3))&gt;=--('Data Sheet'!$A$19)), (--(INT('Data Sheet'!$A$19) &amp; "." &amp; LEFT(BN494,3))&lt;=--('Data Sheet'!$B$19))),
                --(INT('Data Sheet'!$A$19) &amp; "." &amp; LEFT(BN494,3)),
                --(INT('Data Sheet'!$B$19) &amp; "." &amp; LEFT(BN494,3))
            )
        ),
        "OK"
    )
)</f>
        <v>OK</v>
      </c>
      <c r="O494" s="23" t="str">
        <f>IF(BP494&lt;&gt;"",
    IF(INT('Data Sheet'!$A$19)=INT('Data Sheet'!$B$19),
        --(INT('Data Sheet'!$A$19) &amp; "." &amp; BP494),
        IF(AND((--(INT('Data Sheet'!$A$19) &amp; "." &amp; BP494)&gt;=--('Data Sheet'!$A$19)), (--(INT('Data Sheet'!$A$19) &amp; "." &amp; BP494)&lt;=--('Data Sheet'!$B$19))),
            --(INT('Data Sheet'!$A$19) &amp; "." &amp; BP494),
            --(INT('Data Sheet'!$B$19) &amp; "." &amp; BP494)
        )
    ),
    IF(BN494&lt;&gt;"",
        IF(INT('Data Sheet'!$A$19)=INT('Data Sheet'!$B$19),
            --(INT('Data Sheet'!$A$19) &amp; "." &amp; RIGHT(BN494,3)),
            IF(AND((--(INT('Data Sheet'!$A$19) &amp; "." &amp; RIGHT(BN494,3))&gt;=--('Data Sheet'!$A$19)), (--(INT('Data Sheet'!$A$19) &amp; "." &amp; RIGHT(BN494,3))&lt;=--('Data Sheet'!$B$19))),
                --(INT('Data Sheet'!$A$19) &amp; "." &amp; RIGHT(BN494,3)),
                --(INT('Data Sheet'!$B$19) &amp; "." &amp; RIGHT(BN494,3))
            )
        ),
        "OK"
    )
)</f>
        <v>OK</v>
      </c>
      <c r="P494" s="23" t="str">
        <f>IF(BR494&lt;&gt;"",
    IF(INT('Data Sheet'!$A$19)=INT('Data Sheet'!$B$15),
        --(INT('Data Sheet'!$A$15) &amp; "." &amp; BR494),
        IF(AND((--(INT('Data Sheet'!$A$15) &amp; "." &amp; BR494)&gt;=--('Data Sheet'!$A$15)), (--(INT('Data Sheet'!$A$15) &amp; "." &amp; BR494)&lt;=--('Data Sheet'!$B$15))),
            --(INT('Data Sheet'!$A$15) &amp; "." &amp; BR494),
            --(INT('Data Sheet'!$B$15) &amp; "." &amp; BR494)
        )
    ),
    IF(BQ494&lt;&gt;"",
        IF(INT('Data Sheet'!$A$15)=INT('Data Sheet'!$B$15),
            --(INT('Data Sheet'!$A$15) &amp; "." &amp; LEFT(BQ494,3)),
            IF(AND((--(INT('Data Sheet'!$A$15) &amp; "." &amp; LEFT(BQ494,3))&gt;=--('Data Sheet'!$A$15)), (--(INT('Data Sheet'!$A$15) &amp; "." &amp; LEFT(BQ494,3))&lt;=--('Data Sheet'!$B$15))),
                --(INT('Data Sheet'!$A$15) &amp; "." &amp; LEFT(BQ494,3)),
                --(INT('Data Sheet'!$B$15) &amp; "." &amp; LEFT(BQ494,3))
            )
        ),
        "OK"
    )
)</f>
        <v>OK</v>
      </c>
      <c r="Q494" s="23" t="str">
        <f>IF(BS494&lt;&gt;"",
    IF(INT('Data Sheet'!$A$19)=INT('Data Sheet'!$B$15),
        --(INT('Data Sheet'!$A$15) &amp; "." &amp; BS494),
        IF(AND((--(INT('Data Sheet'!$A$15) &amp; "." &amp; BS494)&gt;=--('Data Sheet'!$A$15)), (--(INT('Data Sheet'!$A$15) &amp; "." &amp; BS494)&lt;=--('Data Sheet'!$B$15))),
            --(INT('Data Sheet'!$A$15) &amp; "." &amp; BS494),
            --(INT('Data Sheet'!$B$15) &amp; "." &amp; BS494)
        )
    ),
    IF(BQ494&lt;&gt;"",
        IF(INT('Data Sheet'!$A$15)=INT('Data Sheet'!$B$15),
            --(INT('Data Sheet'!$A$15) &amp; "." &amp; RIGHT(BQ494,3)),
            IF(AND((--(INT('Data Sheet'!$A$15) &amp; "." &amp; RIGHT(BQ494,3))&gt;=--('Data Sheet'!$A$15)), (--(INT('Data Sheet'!$A$15) &amp; "." &amp; RIGHT(BQ494,3))&lt;=--('Data Sheet'!$B$15))),
                --(INT('Data Sheet'!$A$15) &amp; "." &amp; RIGHT(BQ494,3)),
                --(INT('Data Sheet'!$B$15) &amp; "." &amp; RIGHT(BQ494,3))
            )
        ),
        "OK"
    )
)</f>
        <v>OK</v>
      </c>
      <c r="R494" s="19"/>
      <c r="S494" s="19"/>
      <c r="T494" s="19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1"/>
      <c r="AU494" s="21"/>
      <c r="AV494" s="21"/>
      <c r="AW494" s="22"/>
      <c r="AX494" s="99"/>
      <c r="AY494" s="20"/>
      <c r="AZ494" s="20"/>
      <c r="BA494" s="22"/>
      <c r="BB494">
        <v>486</v>
      </c>
      <c r="BC494" s="80"/>
      <c r="BD494" s="80"/>
      <c r="BE494" s="80"/>
      <c r="BF494" s="80"/>
      <c r="BG494" s="32" t="str">
        <f t="shared" si="81"/>
        <v/>
      </c>
      <c r="BH494" s="78">
        <f t="shared" si="79"/>
        <v>0</v>
      </c>
      <c r="BI494" s="2">
        <f t="shared" si="82"/>
        <v>0</v>
      </c>
      <c r="BJ494" s="2">
        <f t="shared" si="83"/>
        <v>0</v>
      </c>
      <c r="BK494" s="2">
        <f t="shared" si="80"/>
        <v>0</v>
      </c>
    </row>
    <row r="495" spans="2:63" ht="15" customHeight="1" x14ac:dyDescent="0.25">
      <c r="B495" s="14">
        <v>487</v>
      </c>
      <c r="C495" s="95" t="str">
        <f t="shared" si="84"/>
        <v/>
      </c>
      <c r="D495" s="15" t="str">
        <f t="shared" si="89"/>
        <v>OK</v>
      </c>
      <c r="E495" s="16" t="e">
        <f>VLOOKUP('Data Sheet'!$B$8,'Data Sheet'!$I$2:$J$9,2,FALSE)</f>
        <v>#N/A</v>
      </c>
      <c r="F495" s="16" t="str">
        <f t="shared" si="85"/>
        <v/>
      </c>
      <c r="G495" s="103">
        <f t="shared" si="86"/>
        <v>0</v>
      </c>
      <c r="H495" s="17" t="s">
        <v>26</v>
      </c>
      <c r="I495" s="17" t="s">
        <v>26</v>
      </c>
      <c r="J495" s="17" t="str">
        <f>IF('Data Sheet'!$B$9="NC-50","N/A","OK")</f>
        <v>OK</v>
      </c>
      <c r="K495" s="17" t="str">
        <f>IF('Data Sheet'!$B$9="NC-50","N/A","OK")</f>
        <v>OK</v>
      </c>
      <c r="L495" s="17" t="str">
        <f t="shared" si="87"/>
        <v>OK</v>
      </c>
      <c r="M495" s="17" t="str">
        <f t="shared" si="88"/>
        <v>OK</v>
      </c>
      <c r="N495" s="18" t="str">
        <f>IF(BO495&lt;&gt;"",
    IF(INT('Data Sheet'!$A$19)=INT('Data Sheet'!$B$19),
        --(INT('Data Sheet'!$A$19) &amp; "." &amp; BO495),
        IF(AND((--(INT('Data Sheet'!$A$19) &amp; "." &amp; BO495)&gt;=--('Data Sheet'!$A$19)), (--(INT('Data Sheet'!$A$19) &amp; "." &amp; BO495)&lt;=--('Data Sheet'!$B$19))),
            --(INT('Data Sheet'!$A$19) &amp; "." &amp; BO495),
            --(INT('Data Sheet'!$B$19) &amp; "." &amp; BO495)
        )
    ),
    IF(BN495&lt;&gt;"",
        IF(INT('Data Sheet'!$A$19)=INT('Data Sheet'!$B$19),
            --(INT('Data Sheet'!$A$19) &amp; "." &amp; LEFT(BN495,3)),
            IF(AND((--(INT('Data Sheet'!$A$19) &amp; "." &amp; LEFT(BN495,3))&gt;=--('Data Sheet'!$A$19)), (--(INT('Data Sheet'!$A$19) &amp; "." &amp; LEFT(BN495,3))&lt;=--('Data Sheet'!$B$19))),
                --(INT('Data Sheet'!$A$19) &amp; "." &amp; LEFT(BN495,3)),
                --(INT('Data Sheet'!$B$19) &amp; "." &amp; LEFT(BN495,3))
            )
        ),
        "OK"
    )
)</f>
        <v>OK</v>
      </c>
      <c r="O495" s="23" t="str">
        <f>IF(BP495&lt;&gt;"",
    IF(INT('Data Sheet'!$A$19)=INT('Data Sheet'!$B$19),
        --(INT('Data Sheet'!$A$19) &amp; "." &amp; BP495),
        IF(AND((--(INT('Data Sheet'!$A$19) &amp; "." &amp; BP495)&gt;=--('Data Sheet'!$A$19)), (--(INT('Data Sheet'!$A$19) &amp; "." &amp; BP495)&lt;=--('Data Sheet'!$B$19))),
            --(INT('Data Sheet'!$A$19) &amp; "." &amp; BP495),
            --(INT('Data Sheet'!$B$19) &amp; "." &amp; BP495)
        )
    ),
    IF(BN495&lt;&gt;"",
        IF(INT('Data Sheet'!$A$19)=INT('Data Sheet'!$B$19),
            --(INT('Data Sheet'!$A$19) &amp; "." &amp; RIGHT(BN495,3)),
            IF(AND((--(INT('Data Sheet'!$A$19) &amp; "." &amp; RIGHT(BN495,3))&gt;=--('Data Sheet'!$A$19)), (--(INT('Data Sheet'!$A$19) &amp; "." &amp; RIGHT(BN495,3))&lt;=--('Data Sheet'!$B$19))),
                --(INT('Data Sheet'!$A$19) &amp; "." &amp; RIGHT(BN495,3)),
                --(INT('Data Sheet'!$B$19) &amp; "." &amp; RIGHT(BN495,3))
            )
        ),
        "OK"
    )
)</f>
        <v>OK</v>
      </c>
      <c r="P495" s="23" t="str">
        <f>IF(BR495&lt;&gt;"",
    IF(INT('Data Sheet'!$A$19)=INT('Data Sheet'!$B$15),
        --(INT('Data Sheet'!$A$15) &amp; "." &amp; BR495),
        IF(AND((--(INT('Data Sheet'!$A$15) &amp; "." &amp; BR495)&gt;=--('Data Sheet'!$A$15)), (--(INT('Data Sheet'!$A$15) &amp; "." &amp; BR495)&lt;=--('Data Sheet'!$B$15))),
            --(INT('Data Sheet'!$A$15) &amp; "." &amp; BR495),
            --(INT('Data Sheet'!$B$15) &amp; "." &amp; BR495)
        )
    ),
    IF(BQ495&lt;&gt;"",
        IF(INT('Data Sheet'!$A$15)=INT('Data Sheet'!$B$15),
            --(INT('Data Sheet'!$A$15) &amp; "." &amp; LEFT(BQ495,3)),
            IF(AND((--(INT('Data Sheet'!$A$15) &amp; "." &amp; LEFT(BQ495,3))&gt;=--('Data Sheet'!$A$15)), (--(INT('Data Sheet'!$A$15) &amp; "." &amp; LEFT(BQ495,3))&lt;=--('Data Sheet'!$B$15))),
                --(INT('Data Sheet'!$A$15) &amp; "." &amp; LEFT(BQ495,3)),
                --(INT('Data Sheet'!$B$15) &amp; "." &amp; LEFT(BQ495,3))
            )
        ),
        "OK"
    )
)</f>
        <v>OK</v>
      </c>
      <c r="Q495" s="23" t="str">
        <f>IF(BS495&lt;&gt;"",
    IF(INT('Data Sheet'!$A$19)=INT('Data Sheet'!$B$15),
        --(INT('Data Sheet'!$A$15) &amp; "." &amp; BS495),
        IF(AND((--(INT('Data Sheet'!$A$15) &amp; "." &amp; BS495)&gt;=--('Data Sheet'!$A$15)), (--(INT('Data Sheet'!$A$15) &amp; "." &amp; BS495)&lt;=--('Data Sheet'!$B$15))),
            --(INT('Data Sheet'!$A$15) &amp; "." &amp; BS495),
            --(INT('Data Sheet'!$B$15) &amp; "." &amp; BS495)
        )
    ),
    IF(BQ495&lt;&gt;"",
        IF(INT('Data Sheet'!$A$15)=INT('Data Sheet'!$B$15),
            --(INT('Data Sheet'!$A$15) &amp; "." &amp; RIGHT(BQ495,3)),
            IF(AND((--(INT('Data Sheet'!$A$15) &amp; "." &amp; RIGHT(BQ495,3))&gt;=--('Data Sheet'!$A$15)), (--(INT('Data Sheet'!$A$15) &amp; "." &amp; RIGHT(BQ495,3))&lt;=--('Data Sheet'!$B$15))),
                --(INT('Data Sheet'!$A$15) &amp; "." &amp; RIGHT(BQ495,3)),
                --(INT('Data Sheet'!$B$15) &amp; "." &amp; RIGHT(BQ495,3))
            )
        ),
        "OK"
    )
)</f>
        <v>OK</v>
      </c>
      <c r="R495" s="19"/>
      <c r="S495" s="19"/>
      <c r="T495" s="19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1"/>
      <c r="AU495" s="21"/>
      <c r="AV495" s="21"/>
      <c r="AW495" s="22"/>
      <c r="AX495" s="99"/>
      <c r="AY495" s="20"/>
      <c r="AZ495" s="20"/>
      <c r="BA495" s="22"/>
      <c r="BB495">
        <v>487</v>
      </c>
      <c r="BC495" s="80"/>
      <c r="BD495" s="80"/>
      <c r="BE495" s="80"/>
      <c r="BF495" s="80"/>
      <c r="BG495" s="32" t="str">
        <f t="shared" si="81"/>
        <v/>
      </c>
      <c r="BH495" s="78">
        <f t="shared" si="79"/>
        <v>0</v>
      </c>
      <c r="BI495" s="2">
        <f t="shared" si="82"/>
        <v>0</v>
      </c>
      <c r="BJ495" s="2">
        <f t="shared" si="83"/>
        <v>0</v>
      </c>
      <c r="BK495" s="2">
        <f t="shared" si="80"/>
        <v>0</v>
      </c>
    </row>
    <row r="496" spans="2:63" ht="15" customHeight="1" x14ac:dyDescent="0.25">
      <c r="B496" s="14">
        <v>488</v>
      </c>
      <c r="C496" s="95" t="str">
        <f t="shared" si="84"/>
        <v/>
      </c>
      <c r="D496" s="15" t="str">
        <f t="shared" si="89"/>
        <v>OK</v>
      </c>
      <c r="E496" s="16" t="e">
        <f>VLOOKUP('Data Sheet'!$B$8,'Data Sheet'!$I$2:$J$9,2,FALSE)</f>
        <v>#N/A</v>
      </c>
      <c r="F496" s="16" t="str">
        <f t="shared" si="85"/>
        <v/>
      </c>
      <c r="G496" s="103">
        <f t="shared" si="86"/>
        <v>0</v>
      </c>
      <c r="H496" s="17" t="s">
        <v>26</v>
      </c>
      <c r="I496" s="17" t="s">
        <v>26</v>
      </c>
      <c r="J496" s="17" t="str">
        <f>IF('Data Sheet'!$B$9="NC-50","N/A","OK")</f>
        <v>OK</v>
      </c>
      <c r="K496" s="17" t="str">
        <f>IF('Data Sheet'!$B$9="NC-50","N/A","OK")</f>
        <v>OK</v>
      </c>
      <c r="L496" s="17" t="str">
        <f t="shared" si="87"/>
        <v>OK</v>
      </c>
      <c r="M496" s="17" t="str">
        <f t="shared" si="88"/>
        <v>OK</v>
      </c>
      <c r="N496" s="18" t="str">
        <f>IF(BO496&lt;&gt;"",
    IF(INT('Data Sheet'!$A$19)=INT('Data Sheet'!$B$19),
        --(INT('Data Sheet'!$A$19) &amp; "." &amp; BO496),
        IF(AND((--(INT('Data Sheet'!$A$19) &amp; "." &amp; BO496)&gt;=--('Data Sheet'!$A$19)), (--(INT('Data Sheet'!$A$19) &amp; "." &amp; BO496)&lt;=--('Data Sheet'!$B$19))),
            --(INT('Data Sheet'!$A$19) &amp; "." &amp; BO496),
            --(INT('Data Sheet'!$B$19) &amp; "." &amp; BO496)
        )
    ),
    IF(BN496&lt;&gt;"",
        IF(INT('Data Sheet'!$A$19)=INT('Data Sheet'!$B$19),
            --(INT('Data Sheet'!$A$19) &amp; "." &amp; LEFT(BN496,3)),
            IF(AND((--(INT('Data Sheet'!$A$19) &amp; "." &amp; LEFT(BN496,3))&gt;=--('Data Sheet'!$A$19)), (--(INT('Data Sheet'!$A$19) &amp; "." &amp; LEFT(BN496,3))&lt;=--('Data Sheet'!$B$19))),
                --(INT('Data Sheet'!$A$19) &amp; "." &amp; LEFT(BN496,3)),
                --(INT('Data Sheet'!$B$19) &amp; "." &amp; LEFT(BN496,3))
            )
        ),
        "OK"
    )
)</f>
        <v>OK</v>
      </c>
      <c r="O496" s="23" t="str">
        <f>IF(BP496&lt;&gt;"",
    IF(INT('Data Sheet'!$A$19)=INT('Data Sheet'!$B$19),
        --(INT('Data Sheet'!$A$19) &amp; "." &amp; BP496),
        IF(AND((--(INT('Data Sheet'!$A$19) &amp; "." &amp; BP496)&gt;=--('Data Sheet'!$A$19)), (--(INT('Data Sheet'!$A$19) &amp; "." &amp; BP496)&lt;=--('Data Sheet'!$B$19))),
            --(INT('Data Sheet'!$A$19) &amp; "." &amp; BP496),
            --(INT('Data Sheet'!$B$19) &amp; "." &amp; BP496)
        )
    ),
    IF(BN496&lt;&gt;"",
        IF(INT('Data Sheet'!$A$19)=INT('Data Sheet'!$B$19),
            --(INT('Data Sheet'!$A$19) &amp; "." &amp; RIGHT(BN496,3)),
            IF(AND((--(INT('Data Sheet'!$A$19) &amp; "." &amp; RIGHT(BN496,3))&gt;=--('Data Sheet'!$A$19)), (--(INT('Data Sheet'!$A$19) &amp; "." &amp; RIGHT(BN496,3))&lt;=--('Data Sheet'!$B$19))),
                --(INT('Data Sheet'!$A$19) &amp; "." &amp; RIGHT(BN496,3)),
                --(INT('Data Sheet'!$B$19) &amp; "." &amp; RIGHT(BN496,3))
            )
        ),
        "OK"
    )
)</f>
        <v>OK</v>
      </c>
      <c r="P496" s="23" t="str">
        <f>IF(BR496&lt;&gt;"",
    IF(INT('Data Sheet'!$A$19)=INT('Data Sheet'!$B$15),
        --(INT('Data Sheet'!$A$15) &amp; "." &amp; BR496),
        IF(AND((--(INT('Data Sheet'!$A$15) &amp; "." &amp; BR496)&gt;=--('Data Sheet'!$A$15)), (--(INT('Data Sheet'!$A$15) &amp; "." &amp; BR496)&lt;=--('Data Sheet'!$B$15))),
            --(INT('Data Sheet'!$A$15) &amp; "." &amp; BR496),
            --(INT('Data Sheet'!$B$15) &amp; "." &amp; BR496)
        )
    ),
    IF(BQ496&lt;&gt;"",
        IF(INT('Data Sheet'!$A$15)=INT('Data Sheet'!$B$15),
            --(INT('Data Sheet'!$A$15) &amp; "." &amp; LEFT(BQ496,3)),
            IF(AND((--(INT('Data Sheet'!$A$15) &amp; "." &amp; LEFT(BQ496,3))&gt;=--('Data Sheet'!$A$15)), (--(INT('Data Sheet'!$A$15) &amp; "." &amp; LEFT(BQ496,3))&lt;=--('Data Sheet'!$B$15))),
                --(INT('Data Sheet'!$A$15) &amp; "." &amp; LEFT(BQ496,3)),
                --(INT('Data Sheet'!$B$15) &amp; "." &amp; LEFT(BQ496,3))
            )
        ),
        "OK"
    )
)</f>
        <v>OK</v>
      </c>
      <c r="Q496" s="23" t="str">
        <f>IF(BS496&lt;&gt;"",
    IF(INT('Data Sheet'!$A$19)=INT('Data Sheet'!$B$15),
        --(INT('Data Sheet'!$A$15) &amp; "." &amp; BS496),
        IF(AND((--(INT('Data Sheet'!$A$15) &amp; "." &amp; BS496)&gt;=--('Data Sheet'!$A$15)), (--(INT('Data Sheet'!$A$15) &amp; "." &amp; BS496)&lt;=--('Data Sheet'!$B$15))),
            --(INT('Data Sheet'!$A$15) &amp; "." &amp; BS496),
            --(INT('Data Sheet'!$B$15) &amp; "." &amp; BS496)
        )
    ),
    IF(BQ496&lt;&gt;"",
        IF(INT('Data Sheet'!$A$15)=INT('Data Sheet'!$B$15),
            --(INT('Data Sheet'!$A$15) &amp; "." &amp; RIGHT(BQ496,3)),
            IF(AND((--(INT('Data Sheet'!$A$15) &amp; "." &amp; RIGHT(BQ496,3))&gt;=--('Data Sheet'!$A$15)), (--(INT('Data Sheet'!$A$15) &amp; "." &amp; RIGHT(BQ496,3))&lt;=--('Data Sheet'!$B$15))),
                --(INT('Data Sheet'!$A$15) &amp; "." &amp; RIGHT(BQ496,3)),
                --(INT('Data Sheet'!$B$15) &amp; "." &amp; RIGHT(BQ496,3))
            )
        ),
        "OK"
    )
)</f>
        <v>OK</v>
      </c>
      <c r="R496" s="19"/>
      <c r="S496" s="19"/>
      <c r="T496" s="19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1"/>
      <c r="AU496" s="21"/>
      <c r="AV496" s="21"/>
      <c r="AW496" s="22"/>
      <c r="AX496" s="99"/>
      <c r="AY496" s="20"/>
      <c r="AZ496" s="20"/>
      <c r="BA496" s="22"/>
      <c r="BB496">
        <v>488</v>
      </c>
      <c r="BC496" s="80"/>
      <c r="BD496" s="80"/>
      <c r="BE496" s="80"/>
      <c r="BF496" s="80"/>
      <c r="BG496" s="32" t="str">
        <f t="shared" si="81"/>
        <v/>
      </c>
      <c r="BH496" s="78">
        <f t="shared" si="79"/>
        <v>0</v>
      </c>
      <c r="BI496" s="2">
        <f t="shared" si="82"/>
        <v>0</v>
      </c>
      <c r="BJ496" s="2">
        <f t="shared" si="83"/>
        <v>0</v>
      </c>
      <c r="BK496" s="2">
        <f t="shared" si="80"/>
        <v>0</v>
      </c>
    </row>
    <row r="497" spans="2:63" ht="15" customHeight="1" x14ac:dyDescent="0.25">
      <c r="B497" s="14">
        <v>489</v>
      </c>
      <c r="C497" s="95" t="str">
        <f t="shared" si="84"/>
        <v/>
      </c>
      <c r="D497" s="15" t="str">
        <f t="shared" si="89"/>
        <v>OK</v>
      </c>
      <c r="E497" s="16" t="e">
        <f>VLOOKUP('Data Sheet'!$B$8,'Data Sheet'!$I$2:$J$9,2,FALSE)</f>
        <v>#N/A</v>
      </c>
      <c r="F497" s="16" t="str">
        <f t="shared" si="85"/>
        <v/>
      </c>
      <c r="G497" s="103">
        <f t="shared" si="86"/>
        <v>0</v>
      </c>
      <c r="H497" s="17" t="s">
        <v>26</v>
      </c>
      <c r="I497" s="17" t="s">
        <v>26</v>
      </c>
      <c r="J497" s="17" t="str">
        <f>IF('Data Sheet'!$B$9="NC-50","N/A","OK")</f>
        <v>OK</v>
      </c>
      <c r="K497" s="17" t="str">
        <f>IF('Data Sheet'!$B$9="NC-50","N/A","OK")</f>
        <v>OK</v>
      </c>
      <c r="L497" s="17" t="str">
        <f t="shared" si="87"/>
        <v>OK</v>
      </c>
      <c r="M497" s="17" t="str">
        <f t="shared" si="88"/>
        <v>OK</v>
      </c>
      <c r="N497" s="18" t="str">
        <f>IF(BO497&lt;&gt;"",
    IF(INT('Data Sheet'!$A$19)=INT('Data Sheet'!$B$19),
        --(INT('Data Sheet'!$A$19) &amp; "." &amp; BO497),
        IF(AND((--(INT('Data Sheet'!$A$19) &amp; "." &amp; BO497)&gt;=--('Data Sheet'!$A$19)), (--(INT('Data Sheet'!$A$19) &amp; "." &amp; BO497)&lt;=--('Data Sheet'!$B$19))),
            --(INT('Data Sheet'!$A$19) &amp; "." &amp; BO497),
            --(INT('Data Sheet'!$B$19) &amp; "." &amp; BO497)
        )
    ),
    IF(BN497&lt;&gt;"",
        IF(INT('Data Sheet'!$A$19)=INT('Data Sheet'!$B$19),
            --(INT('Data Sheet'!$A$19) &amp; "." &amp; LEFT(BN497,3)),
            IF(AND((--(INT('Data Sheet'!$A$19) &amp; "." &amp; LEFT(BN497,3))&gt;=--('Data Sheet'!$A$19)), (--(INT('Data Sheet'!$A$19) &amp; "." &amp; LEFT(BN497,3))&lt;=--('Data Sheet'!$B$19))),
                --(INT('Data Sheet'!$A$19) &amp; "." &amp; LEFT(BN497,3)),
                --(INT('Data Sheet'!$B$19) &amp; "." &amp; LEFT(BN497,3))
            )
        ),
        "OK"
    )
)</f>
        <v>OK</v>
      </c>
      <c r="O497" s="23" t="str">
        <f>IF(BP497&lt;&gt;"",
    IF(INT('Data Sheet'!$A$19)=INT('Data Sheet'!$B$19),
        --(INT('Data Sheet'!$A$19) &amp; "." &amp; BP497),
        IF(AND((--(INT('Data Sheet'!$A$19) &amp; "." &amp; BP497)&gt;=--('Data Sheet'!$A$19)), (--(INT('Data Sheet'!$A$19) &amp; "." &amp; BP497)&lt;=--('Data Sheet'!$B$19))),
            --(INT('Data Sheet'!$A$19) &amp; "." &amp; BP497),
            --(INT('Data Sheet'!$B$19) &amp; "." &amp; BP497)
        )
    ),
    IF(BN497&lt;&gt;"",
        IF(INT('Data Sheet'!$A$19)=INT('Data Sheet'!$B$19),
            --(INT('Data Sheet'!$A$19) &amp; "." &amp; RIGHT(BN497,3)),
            IF(AND((--(INT('Data Sheet'!$A$19) &amp; "." &amp; RIGHT(BN497,3))&gt;=--('Data Sheet'!$A$19)), (--(INT('Data Sheet'!$A$19) &amp; "." &amp; RIGHT(BN497,3))&lt;=--('Data Sheet'!$B$19))),
                --(INT('Data Sheet'!$A$19) &amp; "." &amp; RIGHT(BN497,3)),
                --(INT('Data Sheet'!$B$19) &amp; "." &amp; RIGHT(BN497,3))
            )
        ),
        "OK"
    )
)</f>
        <v>OK</v>
      </c>
      <c r="P497" s="23" t="str">
        <f>IF(BR497&lt;&gt;"",
    IF(INT('Data Sheet'!$A$19)=INT('Data Sheet'!$B$15),
        --(INT('Data Sheet'!$A$15) &amp; "." &amp; BR497),
        IF(AND((--(INT('Data Sheet'!$A$15) &amp; "." &amp; BR497)&gt;=--('Data Sheet'!$A$15)), (--(INT('Data Sheet'!$A$15) &amp; "." &amp; BR497)&lt;=--('Data Sheet'!$B$15))),
            --(INT('Data Sheet'!$A$15) &amp; "." &amp; BR497),
            --(INT('Data Sheet'!$B$15) &amp; "." &amp; BR497)
        )
    ),
    IF(BQ497&lt;&gt;"",
        IF(INT('Data Sheet'!$A$15)=INT('Data Sheet'!$B$15),
            --(INT('Data Sheet'!$A$15) &amp; "." &amp; LEFT(BQ497,3)),
            IF(AND((--(INT('Data Sheet'!$A$15) &amp; "." &amp; LEFT(BQ497,3))&gt;=--('Data Sheet'!$A$15)), (--(INT('Data Sheet'!$A$15) &amp; "." &amp; LEFT(BQ497,3))&lt;=--('Data Sheet'!$B$15))),
                --(INT('Data Sheet'!$A$15) &amp; "." &amp; LEFT(BQ497,3)),
                --(INT('Data Sheet'!$B$15) &amp; "." &amp; LEFT(BQ497,3))
            )
        ),
        "OK"
    )
)</f>
        <v>OK</v>
      </c>
      <c r="Q497" s="23" t="str">
        <f>IF(BS497&lt;&gt;"",
    IF(INT('Data Sheet'!$A$19)=INT('Data Sheet'!$B$15),
        --(INT('Data Sheet'!$A$15) &amp; "." &amp; BS497),
        IF(AND((--(INT('Data Sheet'!$A$15) &amp; "." &amp; BS497)&gt;=--('Data Sheet'!$A$15)), (--(INT('Data Sheet'!$A$15) &amp; "." &amp; BS497)&lt;=--('Data Sheet'!$B$15))),
            --(INT('Data Sheet'!$A$15) &amp; "." &amp; BS497),
            --(INT('Data Sheet'!$B$15) &amp; "." &amp; BS497)
        )
    ),
    IF(BQ497&lt;&gt;"",
        IF(INT('Data Sheet'!$A$15)=INT('Data Sheet'!$B$15),
            --(INT('Data Sheet'!$A$15) &amp; "." &amp; RIGHT(BQ497,3)),
            IF(AND((--(INT('Data Sheet'!$A$15) &amp; "." &amp; RIGHT(BQ497,3))&gt;=--('Data Sheet'!$A$15)), (--(INT('Data Sheet'!$A$15) &amp; "." &amp; RIGHT(BQ497,3))&lt;=--('Data Sheet'!$B$15))),
                --(INT('Data Sheet'!$A$15) &amp; "." &amp; RIGHT(BQ497,3)),
                --(INT('Data Sheet'!$B$15) &amp; "." &amp; RIGHT(BQ497,3))
            )
        ),
        "OK"
    )
)</f>
        <v>OK</v>
      </c>
      <c r="R497" s="19"/>
      <c r="S497" s="19"/>
      <c r="T497" s="19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1"/>
      <c r="AU497" s="21"/>
      <c r="AV497" s="21"/>
      <c r="AW497" s="22"/>
      <c r="AX497" s="99"/>
      <c r="AY497" s="20"/>
      <c r="AZ497" s="20"/>
      <c r="BA497" s="22"/>
      <c r="BB497">
        <v>489</v>
      </c>
      <c r="BC497" s="80"/>
      <c r="BD497" s="80"/>
      <c r="BE497" s="80"/>
      <c r="BF497" s="80"/>
      <c r="BG497" s="32" t="str">
        <f t="shared" si="81"/>
        <v/>
      </c>
      <c r="BH497" s="78">
        <f t="shared" si="79"/>
        <v>0</v>
      </c>
      <c r="BI497" s="2">
        <f t="shared" si="82"/>
        <v>0</v>
      </c>
      <c r="BJ497" s="2">
        <f t="shared" si="83"/>
        <v>0</v>
      </c>
      <c r="BK497" s="2">
        <f t="shared" si="80"/>
        <v>0</v>
      </c>
    </row>
    <row r="498" spans="2:63" ht="15" customHeight="1" x14ac:dyDescent="0.25">
      <c r="B498" s="14">
        <v>490</v>
      </c>
      <c r="C498" s="95" t="str">
        <f t="shared" si="84"/>
        <v/>
      </c>
      <c r="D498" s="15" t="str">
        <f t="shared" si="89"/>
        <v>OK</v>
      </c>
      <c r="E498" s="16" t="e">
        <f>VLOOKUP('Data Sheet'!$B$8,'Data Sheet'!$I$2:$J$9,2,FALSE)</f>
        <v>#N/A</v>
      </c>
      <c r="F498" s="16" t="str">
        <f t="shared" si="85"/>
        <v/>
      </c>
      <c r="G498" s="103">
        <f t="shared" si="86"/>
        <v>0</v>
      </c>
      <c r="H498" s="17" t="s">
        <v>26</v>
      </c>
      <c r="I498" s="17" t="s">
        <v>26</v>
      </c>
      <c r="J498" s="17" t="str">
        <f>IF('Data Sheet'!$B$9="NC-50","N/A","OK")</f>
        <v>OK</v>
      </c>
      <c r="K498" s="17" t="str">
        <f>IF('Data Sheet'!$B$9="NC-50","N/A","OK")</f>
        <v>OK</v>
      </c>
      <c r="L498" s="17" t="str">
        <f t="shared" si="87"/>
        <v>OK</v>
      </c>
      <c r="M498" s="17" t="str">
        <f t="shared" si="88"/>
        <v>OK</v>
      </c>
      <c r="N498" s="18" t="str">
        <f>IF(BO498&lt;&gt;"",
    IF(INT('Data Sheet'!$A$19)=INT('Data Sheet'!$B$19),
        --(INT('Data Sheet'!$A$19) &amp; "." &amp; BO498),
        IF(AND((--(INT('Data Sheet'!$A$19) &amp; "." &amp; BO498)&gt;=--('Data Sheet'!$A$19)), (--(INT('Data Sheet'!$A$19) &amp; "." &amp; BO498)&lt;=--('Data Sheet'!$B$19))),
            --(INT('Data Sheet'!$A$19) &amp; "." &amp; BO498),
            --(INT('Data Sheet'!$B$19) &amp; "." &amp; BO498)
        )
    ),
    IF(BN498&lt;&gt;"",
        IF(INT('Data Sheet'!$A$19)=INT('Data Sheet'!$B$19),
            --(INT('Data Sheet'!$A$19) &amp; "." &amp; LEFT(BN498,3)),
            IF(AND((--(INT('Data Sheet'!$A$19) &amp; "." &amp; LEFT(BN498,3))&gt;=--('Data Sheet'!$A$19)), (--(INT('Data Sheet'!$A$19) &amp; "." &amp; LEFT(BN498,3))&lt;=--('Data Sheet'!$B$19))),
                --(INT('Data Sheet'!$A$19) &amp; "." &amp; LEFT(BN498,3)),
                --(INT('Data Sheet'!$B$19) &amp; "." &amp; LEFT(BN498,3))
            )
        ),
        "OK"
    )
)</f>
        <v>OK</v>
      </c>
      <c r="O498" s="23" t="str">
        <f>IF(BP498&lt;&gt;"",
    IF(INT('Data Sheet'!$A$19)=INT('Data Sheet'!$B$19),
        --(INT('Data Sheet'!$A$19) &amp; "." &amp; BP498),
        IF(AND((--(INT('Data Sheet'!$A$19) &amp; "." &amp; BP498)&gt;=--('Data Sheet'!$A$19)), (--(INT('Data Sheet'!$A$19) &amp; "." &amp; BP498)&lt;=--('Data Sheet'!$B$19))),
            --(INT('Data Sheet'!$A$19) &amp; "." &amp; BP498),
            --(INT('Data Sheet'!$B$19) &amp; "." &amp; BP498)
        )
    ),
    IF(BN498&lt;&gt;"",
        IF(INT('Data Sheet'!$A$19)=INT('Data Sheet'!$B$19),
            --(INT('Data Sheet'!$A$19) &amp; "." &amp; RIGHT(BN498,3)),
            IF(AND((--(INT('Data Sheet'!$A$19) &amp; "." &amp; RIGHT(BN498,3))&gt;=--('Data Sheet'!$A$19)), (--(INT('Data Sheet'!$A$19) &amp; "." &amp; RIGHT(BN498,3))&lt;=--('Data Sheet'!$B$19))),
                --(INT('Data Sheet'!$A$19) &amp; "." &amp; RIGHT(BN498,3)),
                --(INT('Data Sheet'!$B$19) &amp; "." &amp; RIGHT(BN498,3))
            )
        ),
        "OK"
    )
)</f>
        <v>OK</v>
      </c>
      <c r="P498" s="23" t="str">
        <f>IF(BR498&lt;&gt;"",
    IF(INT('Data Sheet'!$A$19)=INT('Data Sheet'!$B$15),
        --(INT('Data Sheet'!$A$15) &amp; "." &amp; BR498),
        IF(AND((--(INT('Data Sheet'!$A$15) &amp; "." &amp; BR498)&gt;=--('Data Sheet'!$A$15)), (--(INT('Data Sheet'!$A$15) &amp; "." &amp; BR498)&lt;=--('Data Sheet'!$B$15))),
            --(INT('Data Sheet'!$A$15) &amp; "." &amp; BR498),
            --(INT('Data Sheet'!$B$15) &amp; "." &amp; BR498)
        )
    ),
    IF(BQ498&lt;&gt;"",
        IF(INT('Data Sheet'!$A$15)=INT('Data Sheet'!$B$15),
            --(INT('Data Sheet'!$A$15) &amp; "." &amp; LEFT(BQ498,3)),
            IF(AND((--(INT('Data Sheet'!$A$15) &amp; "." &amp; LEFT(BQ498,3))&gt;=--('Data Sheet'!$A$15)), (--(INT('Data Sheet'!$A$15) &amp; "." &amp; LEFT(BQ498,3))&lt;=--('Data Sheet'!$B$15))),
                --(INT('Data Sheet'!$A$15) &amp; "." &amp; LEFT(BQ498,3)),
                --(INT('Data Sheet'!$B$15) &amp; "." &amp; LEFT(BQ498,3))
            )
        ),
        "OK"
    )
)</f>
        <v>OK</v>
      </c>
      <c r="Q498" s="23" t="str">
        <f>IF(BS498&lt;&gt;"",
    IF(INT('Data Sheet'!$A$19)=INT('Data Sheet'!$B$15),
        --(INT('Data Sheet'!$A$15) &amp; "." &amp; BS498),
        IF(AND((--(INT('Data Sheet'!$A$15) &amp; "." &amp; BS498)&gt;=--('Data Sheet'!$A$15)), (--(INT('Data Sheet'!$A$15) &amp; "." &amp; BS498)&lt;=--('Data Sheet'!$B$15))),
            --(INT('Data Sheet'!$A$15) &amp; "." &amp; BS498),
            --(INT('Data Sheet'!$B$15) &amp; "." &amp; BS498)
        )
    ),
    IF(BQ498&lt;&gt;"",
        IF(INT('Data Sheet'!$A$15)=INT('Data Sheet'!$B$15),
            --(INT('Data Sheet'!$A$15) &amp; "." &amp; RIGHT(BQ498,3)),
            IF(AND((--(INT('Data Sheet'!$A$15) &amp; "." &amp; RIGHT(BQ498,3))&gt;=--('Data Sheet'!$A$15)), (--(INT('Data Sheet'!$A$15) &amp; "." &amp; RIGHT(BQ498,3))&lt;=--('Data Sheet'!$B$15))),
                --(INT('Data Sheet'!$A$15) &amp; "." &amp; RIGHT(BQ498,3)),
                --(INT('Data Sheet'!$B$15) &amp; "." &amp; RIGHT(BQ498,3))
            )
        ),
        "OK"
    )
)</f>
        <v>OK</v>
      </c>
      <c r="R498" s="19"/>
      <c r="S498" s="19"/>
      <c r="T498" s="19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1"/>
      <c r="AU498" s="21"/>
      <c r="AV498" s="21"/>
      <c r="AW498" s="22"/>
      <c r="AX498" s="99"/>
      <c r="AY498" s="20"/>
      <c r="AZ498" s="20"/>
      <c r="BA498" s="22"/>
      <c r="BB498">
        <v>490</v>
      </c>
      <c r="BC498" s="80"/>
      <c r="BD498" s="80"/>
      <c r="BE498" s="80"/>
      <c r="BF498" s="80"/>
      <c r="BG498" s="32" t="str">
        <f t="shared" si="81"/>
        <v/>
      </c>
      <c r="BH498" s="78">
        <f t="shared" si="79"/>
        <v>0</v>
      </c>
      <c r="BI498" s="2">
        <f t="shared" si="82"/>
        <v>0</v>
      </c>
      <c r="BJ498" s="2">
        <f t="shared" si="83"/>
        <v>0</v>
      </c>
      <c r="BK498" s="2">
        <f t="shared" si="80"/>
        <v>0</v>
      </c>
    </row>
    <row r="499" spans="2:63" ht="15" customHeight="1" x14ac:dyDescent="0.25">
      <c r="B499" s="14">
        <v>491</v>
      </c>
      <c r="C499" s="95" t="str">
        <f t="shared" si="84"/>
        <v/>
      </c>
      <c r="D499" s="15" t="str">
        <f t="shared" si="89"/>
        <v>OK</v>
      </c>
      <c r="E499" s="16" t="e">
        <f>VLOOKUP('Data Sheet'!$B$8,'Data Sheet'!$I$2:$J$9,2,FALSE)</f>
        <v>#N/A</v>
      </c>
      <c r="F499" s="16" t="str">
        <f t="shared" si="85"/>
        <v/>
      </c>
      <c r="G499" s="103">
        <f t="shared" si="86"/>
        <v>0</v>
      </c>
      <c r="H499" s="17" t="s">
        <v>26</v>
      </c>
      <c r="I499" s="17" t="s">
        <v>26</v>
      </c>
      <c r="J499" s="17" t="str">
        <f>IF('Data Sheet'!$B$9="NC-50","N/A","OK")</f>
        <v>OK</v>
      </c>
      <c r="K499" s="17" t="str">
        <f>IF('Data Sheet'!$B$9="NC-50","N/A","OK")</f>
        <v>OK</v>
      </c>
      <c r="L499" s="17" t="str">
        <f t="shared" si="87"/>
        <v>OK</v>
      </c>
      <c r="M499" s="17" t="str">
        <f t="shared" si="88"/>
        <v>OK</v>
      </c>
      <c r="N499" s="18" t="str">
        <f>IF(BO499&lt;&gt;"",
    IF(INT('Data Sheet'!$A$19)=INT('Data Sheet'!$B$19),
        --(INT('Data Sheet'!$A$19) &amp; "." &amp; BO499),
        IF(AND((--(INT('Data Sheet'!$A$19) &amp; "." &amp; BO499)&gt;=--('Data Sheet'!$A$19)), (--(INT('Data Sheet'!$A$19) &amp; "." &amp; BO499)&lt;=--('Data Sheet'!$B$19))),
            --(INT('Data Sheet'!$A$19) &amp; "." &amp; BO499),
            --(INT('Data Sheet'!$B$19) &amp; "." &amp; BO499)
        )
    ),
    IF(BN499&lt;&gt;"",
        IF(INT('Data Sheet'!$A$19)=INT('Data Sheet'!$B$19),
            --(INT('Data Sheet'!$A$19) &amp; "." &amp; LEFT(BN499,3)),
            IF(AND((--(INT('Data Sheet'!$A$19) &amp; "." &amp; LEFT(BN499,3))&gt;=--('Data Sheet'!$A$19)), (--(INT('Data Sheet'!$A$19) &amp; "." &amp; LEFT(BN499,3))&lt;=--('Data Sheet'!$B$19))),
                --(INT('Data Sheet'!$A$19) &amp; "." &amp; LEFT(BN499,3)),
                --(INT('Data Sheet'!$B$19) &amp; "." &amp; LEFT(BN499,3))
            )
        ),
        "OK"
    )
)</f>
        <v>OK</v>
      </c>
      <c r="O499" s="23" t="str">
        <f>IF(BP499&lt;&gt;"",
    IF(INT('Data Sheet'!$A$19)=INT('Data Sheet'!$B$19),
        --(INT('Data Sheet'!$A$19) &amp; "." &amp; BP499),
        IF(AND((--(INT('Data Sheet'!$A$19) &amp; "." &amp; BP499)&gt;=--('Data Sheet'!$A$19)), (--(INT('Data Sheet'!$A$19) &amp; "." &amp; BP499)&lt;=--('Data Sheet'!$B$19))),
            --(INT('Data Sheet'!$A$19) &amp; "." &amp; BP499),
            --(INT('Data Sheet'!$B$19) &amp; "." &amp; BP499)
        )
    ),
    IF(BN499&lt;&gt;"",
        IF(INT('Data Sheet'!$A$19)=INT('Data Sheet'!$B$19),
            --(INT('Data Sheet'!$A$19) &amp; "." &amp; RIGHT(BN499,3)),
            IF(AND((--(INT('Data Sheet'!$A$19) &amp; "." &amp; RIGHT(BN499,3))&gt;=--('Data Sheet'!$A$19)), (--(INT('Data Sheet'!$A$19) &amp; "." &amp; RIGHT(BN499,3))&lt;=--('Data Sheet'!$B$19))),
                --(INT('Data Sheet'!$A$19) &amp; "." &amp; RIGHT(BN499,3)),
                --(INT('Data Sheet'!$B$19) &amp; "." &amp; RIGHT(BN499,3))
            )
        ),
        "OK"
    )
)</f>
        <v>OK</v>
      </c>
      <c r="P499" s="23" t="str">
        <f>IF(BR499&lt;&gt;"",
    IF(INT('Data Sheet'!$A$19)=INT('Data Sheet'!$B$15),
        --(INT('Data Sheet'!$A$15) &amp; "." &amp; BR499),
        IF(AND((--(INT('Data Sheet'!$A$15) &amp; "." &amp; BR499)&gt;=--('Data Sheet'!$A$15)), (--(INT('Data Sheet'!$A$15) &amp; "." &amp; BR499)&lt;=--('Data Sheet'!$B$15))),
            --(INT('Data Sheet'!$A$15) &amp; "." &amp; BR499),
            --(INT('Data Sheet'!$B$15) &amp; "." &amp; BR499)
        )
    ),
    IF(BQ499&lt;&gt;"",
        IF(INT('Data Sheet'!$A$15)=INT('Data Sheet'!$B$15),
            --(INT('Data Sheet'!$A$15) &amp; "." &amp; LEFT(BQ499,3)),
            IF(AND((--(INT('Data Sheet'!$A$15) &amp; "." &amp; LEFT(BQ499,3))&gt;=--('Data Sheet'!$A$15)), (--(INT('Data Sheet'!$A$15) &amp; "." &amp; LEFT(BQ499,3))&lt;=--('Data Sheet'!$B$15))),
                --(INT('Data Sheet'!$A$15) &amp; "." &amp; LEFT(BQ499,3)),
                --(INT('Data Sheet'!$B$15) &amp; "." &amp; LEFT(BQ499,3))
            )
        ),
        "OK"
    )
)</f>
        <v>OK</v>
      </c>
      <c r="Q499" s="23" t="str">
        <f>IF(BS499&lt;&gt;"",
    IF(INT('Data Sheet'!$A$19)=INT('Data Sheet'!$B$15),
        --(INT('Data Sheet'!$A$15) &amp; "." &amp; BS499),
        IF(AND((--(INT('Data Sheet'!$A$15) &amp; "." &amp; BS499)&gt;=--('Data Sheet'!$A$15)), (--(INT('Data Sheet'!$A$15) &amp; "." &amp; BS499)&lt;=--('Data Sheet'!$B$15))),
            --(INT('Data Sheet'!$A$15) &amp; "." &amp; BS499),
            --(INT('Data Sheet'!$B$15) &amp; "." &amp; BS499)
        )
    ),
    IF(BQ499&lt;&gt;"",
        IF(INT('Data Sheet'!$A$15)=INT('Data Sheet'!$B$15),
            --(INT('Data Sheet'!$A$15) &amp; "." &amp; RIGHT(BQ499,3)),
            IF(AND((--(INT('Data Sheet'!$A$15) &amp; "." &amp; RIGHT(BQ499,3))&gt;=--('Data Sheet'!$A$15)), (--(INT('Data Sheet'!$A$15) &amp; "." &amp; RIGHT(BQ499,3))&lt;=--('Data Sheet'!$B$15))),
                --(INT('Data Sheet'!$A$15) &amp; "." &amp; RIGHT(BQ499,3)),
                --(INT('Data Sheet'!$B$15) &amp; "." &amp; RIGHT(BQ499,3))
            )
        ),
        "OK"
    )
)</f>
        <v>OK</v>
      </c>
      <c r="R499" s="19"/>
      <c r="S499" s="19"/>
      <c r="T499" s="19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1"/>
      <c r="AU499" s="21"/>
      <c r="AV499" s="21"/>
      <c r="AW499" s="22"/>
      <c r="AX499" s="99"/>
      <c r="AY499" s="20"/>
      <c r="AZ499" s="20"/>
      <c r="BA499" s="22"/>
      <c r="BB499">
        <v>491</v>
      </c>
      <c r="BC499" s="80"/>
      <c r="BD499" s="80"/>
      <c r="BE499" s="80"/>
      <c r="BF499" s="80"/>
      <c r="BG499" s="32" t="str">
        <f t="shared" si="81"/>
        <v/>
      </c>
      <c r="BH499" s="78">
        <f t="shared" si="79"/>
        <v>0</v>
      </c>
      <c r="BI499" s="2">
        <f t="shared" si="82"/>
        <v>0</v>
      </c>
      <c r="BJ499" s="2">
        <f t="shared" si="83"/>
        <v>0</v>
      </c>
      <c r="BK499" s="2">
        <f t="shared" si="80"/>
        <v>0</v>
      </c>
    </row>
    <row r="500" spans="2:63" ht="15" customHeight="1" x14ac:dyDescent="0.25">
      <c r="B500" s="14">
        <v>492</v>
      </c>
      <c r="C500" s="95" t="str">
        <f t="shared" si="84"/>
        <v/>
      </c>
      <c r="D500" s="15" t="str">
        <f t="shared" si="89"/>
        <v>OK</v>
      </c>
      <c r="E500" s="16" t="e">
        <f>VLOOKUP('Data Sheet'!$B$8,'Data Sheet'!$I$2:$J$9,2,FALSE)</f>
        <v>#N/A</v>
      </c>
      <c r="F500" s="16" t="str">
        <f t="shared" si="85"/>
        <v/>
      </c>
      <c r="G500" s="103">
        <f t="shared" si="86"/>
        <v>0</v>
      </c>
      <c r="H500" s="17" t="s">
        <v>26</v>
      </c>
      <c r="I500" s="17" t="s">
        <v>26</v>
      </c>
      <c r="J500" s="17" t="str">
        <f>IF('Data Sheet'!$B$9="NC-50","N/A","OK")</f>
        <v>OK</v>
      </c>
      <c r="K500" s="17" t="str">
        <f>IF('Data Sheet'!$B$9="NC-50","N/A","OK")</f>
        <v>OK</v>
      </c>
      <c r="L500" s="17" t="str">
        <f t="shared" si="87"/>
        <v>OK</v>
      </c>
      <c r="M500" s="17" t="str">
        <f t="shared" si="88"/>
        <v>OK</v>
      </c>
      <c r="N500" s="18" t="str">
        <f>IF(BO500&lt;&gt;"",
    IF(INT('Data Sheet'!$A$19)=INT('Data Sheet'!$B$19),
        --(INT('Data Sheet'!$A$19) &amp; "." &amp; BO500),
        IF(AND((--(INT('Data Sheet'!$A$19) &amp; "." &amp; BO500)&gt;=--('Data Sheet'!$A$19)), (--(INT('Data Sheet'!$A$19) &amp; "." &amp; BO500)&lt;=--('Data Sheet'!$B$19))),
            --(INT('Data Sheet'!$A$19) &amp; "." &amp; BO500),
            --(INT('Data Sheet'!$B$19) &amp; "." &amp; BO500)
        )
    ),
    IF(BN500&lt;&gt;"",
        IF(INT('Data Sheet'!$A$19)=INT('Data Sheet'!$B$19),
            --(INT('Data Sheet'!$A$19) &amp; "." &amp; LEFT(BN500,3)),
            IF(AND((--(INT('Data Sheet'!$A$19) &amp; "." &amp; LEFT(BN500,3))&gt;=--('Data Sheet'!$A$19)), (--(INT('Data Sheet'!$A$19) &amp; "." &amp; LEFT(BN500,3))&lt;=--('Data Sheet'!$B$19))),
                --(INT('Data Sheet'!$A$19) &amp; "." &amp; LEFT(BN500,3)),
                --(INT('Data Sheet'!$B$19) &amp; "." &amp; LEFT(BN500,3))
            )
        ),
        "OK"
    )
)</f>
        <v>OK</v>
      </c>
      <c r="O500" s="23" t="str">
        <f>IF(BP500&lt;&gt;"",
    IF(INT('Data Sheet'!$A$19)=INT('Data Sheet'!$B$19),
        --(INT('Data Sheet'!$A$19) &amp; "." &amp; BP500),
        IF(AND((--(INT('Data Sheet'!$A$19) &amp; "." &amp; BP500)&gt;=--('Data Sheet'!$A$19)), (--(INT('Data Sheet'!$A$19) &amp; "." &amp; BP500)&lt;=--('Data Sheet'!$B$19))),
            --(INT('Data Sheet'!$A$19) &amp; "." &amp; BP500),
            --(INT('Data Sheet'!$B$19) &amp; "." &amp; BP500)
        )
    ),
    IF(BN500&lt;&gt;"",
        IF(INT('Data Sheet'!$A$19)=INT('Data Sheet'!$B$19),
            --(INT('Data Sheet'!$A$19) &amp; "." &amp; RIGHT(BN500,3)),
            IF(AND((--(INT('Data Sheet'!$A$19) &amp; "." &amp; RIGHT(BN500,3))&gt;=--('Data Sheet'!$A$19)), (--(INT('Data Sheet'!$A$19) &amp; "." &amp; RIGHT(BN500,3))&lt;=--('Data Sheet'!$B$19))),
                --(INT('Data Sheet'!$A$19) &amp; "." &amp; RIGHT(BN500,3)),
                --(INT('Data Sheet'!$B$19) &amp; "." &amp; RIGHT(BN500,3))
            )
        ),
        "OK"
    )
)</f>
        <v>OK</v>
      </c>
      <c r="P500" s="23" t="str">
        <f>IF(BR500&lt;&gt;"",
    IF(INT('Data Sheet'!$A$19)=INT('Data Sheet'!$B$15),
        --(INT('Data Sheet'!$A$15) &amp; "." &amp; BR500),
        IF(AND((--(INT('Data Sheet'!$A$15) &amp; "." &amp; BR500)&gt;=--('Data Sheet'!$A$15)), (--(INT('Data Sheet'!$A$15) &amp; "." &amp; BR500)&lt;=--('Data Sheet'!$B$15))),
            --(INT('Data Sheet'!$A$15) &amp; "." &amp; BR500),
            --(INT('Data Sheet'!$B$15) &amp; "." &amp; BR500)
        )
    ),
    IF(BQ500&lt;&gt;"",
        IF(INT('Data Sheet'!$A$15)=INT('Data Sheet'!$B$15),
            --(INT('Data Sheet'!$A$15) &amp; "." &amp; LEFT(BQ500,3)),
            IF(AND((--(INT('Data Sheet'!$A$15) &amp; "." &amp; LEFT(BQ500,3))&gt;=--('Data Sheet'!$A$15)), (--(INT('Data Sheet'!$A$15) &amp; "." &amp; LEFT(BQ500,3))&lt;=--('Data Sheet'!$B$15))),
                --(INT('Data Sheet'!$A$15) &amp; "." &amp; LEFT(BQ500,3)),
                --(INT('Data Sheet'!$B$15) &amp; "." &amp; LEFT(BQ500,3))
            )
        ),
        "OK"
    )
)</f>
        <v>OK</v>
      </c>
      <c r="Q500" s="23" t="str">
        <f>IF(BS500&lt;&gt;"",
    IF(INT('Data Sheet'!$A$19)=INT('Data Sheet'!$B$15),
        --(INT('Data Sheet'!$A$15) &amp; "." &amp; BS500),
        IF(AND((--(INT('Data Sheet'!$A$15) &amp; "." &amp; BS500)&gt;=--('Data Sheet'!$A$15)), (--(INT('Data Sheet'!$A$15) &amp; "." &amp; BS500)&lt;=--('Data Sheet'!$B$15))),
            --(INT('Data Sheet'!$A$15) &amp; "." &amp; BS500),
            --(INT('Data Sheet'!$B$15) &amp; "." &amp; BS500)
        )
    ),
    IF(BQ500&lt;&gt;"",
        IF(INT('Data Sheet'!$A$15)=INT('Data Sheet'!$B$15),
            --(INT('Data Sheet'!$A$15) &amp; "." &amp; RIGHT(BQ500,3)),
            IF(AND((--(INT('Data Sheet'!$A$15) &amp; "." &amp; RIGHT(BQ500,3))&gt;=--('Data Sheet'!$A$15)), (--(INT('Data Sheet'!$A$15) &amp; "." &amp; RIGHT(BQ500,3))&lt;=--('Data Sheet'!$B$15))),
                --(INT('Data Sheet'!$A$15) &amp; "." &amp; RIGHT(BQ500,3)),
                --(INT('Data Sheet'!$B$15) &amp; "." &amp; RIGHT(BQ500,3))
            )
        ),
        "OK"
    )
)</f>
        <v>OK</v>
      </c>
      <c r="R500" s="19"/>
      <c r="S500" s="19"/>
      <c r="T500" s="19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1"/>
      <c r="AU500" s="21"/>
      <c r="AV500" s="21"/>
      <c r="AW500" s="22"/>
      <c r="AX500" s="99"/>
      <c r="AY500" s="20"/>
      <c r="AZ500" s="20"/>
      <c r="BA500" s="22"/>
      <c r="BB500">
        <v>492</v>
      </c>
      <c r="BC500" s="80"/>
      <c r="BD500" s="80"/>
      <c r="BE500" s="80"/>
      <c r="BF500" s="80"/>
      <c r="BG500" s="32" t="str">
        <f t="shared" si="81"/>
        <v/>
      </c>
      <c r="BH500" s="78">
        <f t="shared" si="79"/>
        <v>0</v>
      </c>
      <c r="BI500" s="2">
        <f t="shared" si="82"/>
        <v>0</v>
      </c>
      <c r="BJ500" s="2">
        <f t="shared" si="83"/>
        <v>0</v>
      </c>
      <c r="BK500" s="2">
        <f t="shared" si="80"/>
        <v>0</v>
      </c>
    </row>
    <row r="501" spans="2:63" ht="15" customHeight="1" x14ac:dyDescent="0.25">
      <c r="B501" s="14">
        <v>493</v>
      </c>
      <c r="C501" s="95" t="str">
        <f t="shared" si="84"/>
        <v/>
      </c>
      <c r="D501" s="15" t="str">
        <f t="shared" si="89"/>
        <v>OK</v>
      </c>
      <c r="E501" s="16" t="e">
        <f>VLOOKUP('Data Sheet'!$B$8,'Data Sheet'!$I$2:$J$9,2,FALSE)</f>
        <v>#N/A</v>
      </c>
      <c r="F501" s="16" t="str">
        <f t="shared" si="85"/>
        <v/>
      </c>
      <c r="G501" s="103">
        <f t="shared" si="86"/>
        <v>0</v>
      </c>
      <c r="H501" s="17" t="s">
        <v>26</v>
      </c>
      <c r="I501" s="17" t="s">
        <v>26</v>
      </c>
      <c r="J501" s="17" t="str">
        <f>IF('Data Sheet'!$B$9="NC-50","N/A","OK")</f>
        <v>OK</v>
      </c>
      <c r="K501" s="17" t="str">
        <f>IF('Data Sheet'!$B$9="NC-50","N/A","OK")</f>
        <v>OK</v>
      </c>
      <c r="L501" s="17" t="str">
        <f t="shared" si="87"/>
        <v>OK</v>
      </c>
      <c r="M501" s="17" t="str">
        <f t="shared" si="88"/>
        <v>OK</v>
      </c>
      <c r="N501" s="18" t="str">
        <f>IF(BO501&lt;&gt;"",
    IF(INT('Data Sheet'!$A$19)=INT('Data Sheet'!$B$19),
        --(INT('Data Sheet'!$A$19) &amp; "." &amp; BO501),
        IF(AND((--(INT('Data Sheet'!$A$19) &amp; "." &amp; BO501)&gt;=--('Data Sheet'!$A$19)), (--(INT('Data Sheet'!$A$19) &amp; "." &amp; BO501)&lt;=--('Data Sheet'!$B$19))),
            --(INT('Data Sheet'!$A$19) &amp; "." &amp; BO501),
            --(INT('Data Sheet'!$B$19) &amp; "." &amp; BO501)
        )
    ),
    IF(BN501&lt;&gt;"",
        IF(INT('Data Sheet'!$A$19)=INT('Data Sheet'!$B$19),
            --(INT('Data Sheet'!$A$19) &amp; "." &amp; LEFT(BN501,3)),
            IF(AND((--(INT('Data Sheet'!$A$19) &amp; "." &amp; LEFT(BN501,3))&gt;=--('Data Sheet'!$A$19)), (--(INT('Data Sheet'!$A$19) &amp; "." &amp; LEFT(BN501,3))&lt;=--('Data Sheet'!$B$19))),
                --(INT('Data Sheet'!$A$19) &amp; "." &amp; LEFT(BN501,3)),
                --(INT('Data Sheet'!$B$19) &amp; "." &amp; LEFT(BN501,3))
            )
        ),
        "OK"
    )
)</f>
        <v>OK</v>
      </c>
      <c r="O501" s="23" t="str">
        <f>IF(BP501&lt;&gt;"",
    IF(INT('Data Sheet'!$A$19)=INT('Data Sheet'!$B$19),
        --(INT('Data Sheet'!$A$19) &amp; "." &amp; BP501),
        IF(AND((--(INT('Data Sheet'!$A$19) &amp; "." &amp; BP501)&gt;=--('Data Sheet'!$A$19)), (--(INT('Data Sheet'!$A$19) &amp; "." &amp; BP501)&lt;=--('Data Sheet'!$B$19))),
            --(INT('Data Sheet'!$A$19) &amp; "." &amp; BP501),
            --(INT('Data Sheet'!$B$19) &amp; "." &amp; BP501)
        )
    ),
    IF(BN501&lt;&gt;"",
        IF(INT('Data Sheet'!$A$19)=INT('Data Sheet'!$B$19),
            --(INT('Data Sheet'!$A$19) &amp; "." &amp; RIGHT(BN501,3)),
            IF(AND((--(INT('Data Sheet'!$A$19) &amp; "." &amp; RIGHT(BN501,3))&gt;=--('Data Sheet'!$A$19)), (--(INT('Data Sheet'!$A$19) &amp; "." &amp; RIGHT(BN501,3))&lt;=--('Data Sheet'!$B$19))),
                --(INT('Data Sheet'!$A$19) &amp; "." &amp; RIGHT(BN501,3)),
                --(INT('Data Sheet'!$B$19) &amp; "." &amp; RIGHT(BN501,3))
            )
        ),
        "OK"
    )
)</f>
        <v>OK</v>
      </c>
      <c r="P501" s="23" t="str">
        <f>IF(BR501&lt;&gt;"",
    IF(INT('Data Sheet'!$A$19)=INT('Data Sheet'!$B$15),
        --(INT('Data Sheet'!$A$15) &amp; "." &amp; BR501),
        IF(AND((--(INT('Data Sheet'!$A$15) &amp; "." &amp; BR501)&gt;=--('Data Sheet'!$A$15)), (--(INT('Data Sheet'!$A$15) &amp; "." &amp; BR501)&lt;=--('Data Sheet'!$B$15))),
            --(INT('Data Sheet'!$A$15) &amp; "." &amp; BR501),
            --(INT('Data Sheet'!$B$15) &amp; "." &amp; BR501)
        )
    ),
    IF(BQ501&lt;&gt;"",
        IF(INT('Data Sheet'!$A$15)=INT('Data Sheet'!$B$15),
            --(INT('Data Sheet'!$A$15) &amp; "." &amp; LEFT(BQ501,3)),
            IF(AND((--(INT('Data Sheet'!$A$15) &amp; "." &amp; LEFT(BQ501,3))&gt;=--('Data Sheet'!$A$15)), (--(INT('Data Sheet'!$A$15) &amp; "." &amp; LEFT(BQ501,3))&lt;=--('Data Sheet'!$B$15))),
                --(INT('Data Sheet'!$A$15) &amp; "." &amp; LEFT(BQ501,3)),
                --(INT('Data Sheet'!$B$15) &amp; "." &amp; LEFT(BQ501,3))
            )
        ),
        "OK"
    )
)</f>
        <v>OK</v>
      </c>
      <c r="Q501" s="23" t="str">
        <f>IF(BS501&lt;&gt;"",
    IF(INT('Data Sheet'!$A$19)=INT('Data Sheet'!$B$15),
        --(INT('Data Sheet'!$A$15) &amp; "." &amp; BS501),
        IF(AND((--(INT('Data Sheet'!$A$15) &amp; "." &amp; BS501)&gt;=--('Data Sheet'!$A$15)), (--(INT('Data Sheet'!$A$15) &amp; "." &amp; BS501)&lt;=--('Data Sheet'!$B$15))),
            --(INT('Data Sheet'!$A$15) &amp; "." &amp; BS501),
            --(INT('Data Sheet'!$B$15) &amp; "." &amp; BS501)
        )
    ),
    IF(BQ501&lt;&gt;"",
        IF(INT('Data Sheet'!$A$15)=INT('Data Sheet'!$B$15),
            --(INT('Data Sheet'!$A$15) &amp; "." &amp; RIGHT(BQ501,3)),
            IF(AND((--(INT('Data Sheet'!$A$15) &amp; "." &amp; RIGHT(BQ501,3))&gt;=--('Data Sheet'!$A$15)), (--(INT('Data Sheet'!$A$15) &amp; "." &amp; RIGHT(BQ501,3))&lt;=--('Data Sheet'!$B$15))),
                --(INT('Data Sheet'!$A$15) &amp; "." &amp; RIGHT(BQ501,3)),
                --(INT('Data Sheet'!$B$15) &amp; "." &amp; RIGHT(BQ501,3))
            )
        ),
        "OK"
    )
)</f>
        <v>OK</v>
      </c>
      <c r="R501" s="19"/>
      <c r="S501" s="19"/>
      <c r="T501" s="19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1"/>
      <c r="AU501" s="21"/>
      <c r="AV501" s="21"/>
      <c r="AW501" s="22"/>
      <c r="AX501" s="99"/>
      <c r="AY501" s="20"/>
      <c r="AZ501" s="20"/>
      <c r="BA501" s="22"/>
      <c r="BB501">
        <v>493</v>
      </c>
      <c r="BC501" s="80"/>
      <c r="BD501" s="80"/>
      <c r="BE501" s="80"/>
      <c r="BF501" s="80"/>
      <c r="BG501" s="32" t="str">
        <f t="shared" si="81"/>
        <v/>
      </c>
      <c r="BH501" s="78">
        <f t="shared" si="79"/>
        <v>0</v>
      </c>
      <c r="BI501" s="2">
        <f t="shared" si="82"/>
        <v>0</v>
      </c>
      <c r="BJ501" s="2">
        <f t="shared" si="83"/>
        <v>0</v>
      </c>
      <c r="BK501" s="2">
        <f t="shared" si="80"/>
        <v>0</v>
      </c>
    </row>
    <row r="502" spans="2:63" ht="15" customHeight="1" x14ac:dyDescent="0.25">
      <c r="B502" s="14">
        <v>494</v>
      </c>
      <c r="C502" s="95" t="str">
        <f t="shared" si="84"/>
        <v/>
      </c>
      <c r="D502" s="15" t="str">
        <f t="shared" si="89"/>
        <v>OK</v>
      </c>
      <c r="E502" s="16" t="e">
        <f>VLOOKUP('Data Sheet'!$B$8,'Data Sheet'!$I$2:$J$9,2,FALSE)</f>
        <v>#N/A</v>
      </c>
      <c r="F502" s="16" t="str">
        <f t="shared" si="85"/>
        <v/>
      </c>
      <c r="G502" s="103">
        <f t="shared" si="86"/>
        <v>0</v>
      </c>
      <c r="H502" s="17" t="s">
        <v>26</v>
      </c>
      <c r="I502" s="17" t="s">
        <v>26</v>
      </c>
      <c r="J502" s="17" t="str">
        <f>IF('Data Sheet'!$B$9="NC-50","N/A","OK")</f>
        <v>OK</v>
      </c>
      <c r="K502" s="17" t="str">
        <f>IF('Data Sheet'!$B$9="NC-50","N/A","OK")</f>
        <v>OK</v>
      </c>
      <c r="L502" s="17" t="str">
        <f t="shared" si="87"/>
        <v>OK</v>
      </c>
      <c r="M502" s="17" t="str">
        <f t="shared" si="88"/>
        <v>OK</v>
      </c>
      <c r="N502" s="18" t="str">
        <f>IF(BO502&lt;&gt;"",
    IF(INT('Data Sheet'!$A$19)=INT('Data Sheet'!$B$19),
        --(INT('Data Sheet'!$A$19) &amp; "." &amp; BO502),
        IF(AND((--(INT('Data Sheet'!$A$19) &amp; "." &amp; BO502)&gt;=--('Data Sheet'!$A$19)), (--(INT('Data Sheet'!$A$19) &amp; "." &amp; BO502)&lt;=--('Data Sheet'!$B$19))),
            --(INT('Data Sheet'!$A$19) &amp; "." &amp; BO502),
            --(INT('Data Sheet'!$B$19) &amp; "." &amp; BO502)
        )
    ),
    IF(BN502&lt;&gt;"",
        IF(INT('Data Sheet'!$A$19)=INT('Data Sheet'!$B$19),
            --(INT('Data Sheet'!$A$19) &amp; "." &amp; LEFT(BN502,3)),
            IF(AND((--(INT('Data Sheet'!$A$19) &amp; "." &amp; LEFT(BN502,3))&gt;=--('Data Sheet'!$A$19)), (--(INT('Data Sheet'!$A$19) &amp; "." &amp; LEFT(BN502,3))&lt;=--('Data Sheet'!$B$19))),
                --(INT('Data Sheet'!$A$19) &amp; "." &amp; LEFT(BN502,3)),
                --(INT('Data Sheet'!$B$19) &amp; "." &amp; LEFT(BN502,3))
            )
        ),
        "OK"
    )
)</f>
        <v>OK</v>
      </c>
      <c r="O502" s="23" t="str">
        <f>IF(BP502&lt;&gt;"",
    IF(INT('Data Sheet'!$A$19)=INT('Data Sheet'!$B$19),
        --(INT('Data Sheet'!$A$19) &amp; "." &amp; BP502),
        IF(AND((--(INT('Data Sheet'!$A$19) &amp; "." &amp; BP502)&gt;=--('Data Sheet'!$A$19)), (--(INT('Data Sheet'!$A$19) &amp; "." &amp; BP502)&lt;=--('Data Sheet'!$B$19))),
            --(INT('Data Sheet'!$A$19) &amp; "." &amp; BP502),
            --(INT('Data Sheet'!$B$19) &amp; "." &amp; BP502)
        )
    ),
    IF(BN502&lt;&gt;"",
        IF(INT('Data Sheet'!$A$19)=INT('Data Sheet'!$B$19),
            --(INT('Data Sheet'!$A$19) &amp; "." &amp; RIGHT(BN502,3)),
            IF(AND((--(INT('Data Sheet'!$A$19) &amp; "." &amp; RIGHT(BN502,3))&gt;=--('Data Sheet'!$A$19)), (--(INT('Data Sheet'!$A$19) &amp; "." &amp; RIGHT(BN502,3))&lt;=--('Data Sheet'!$B$19))),
                --(INT('Data Sheet'!$A$19) &amp; "." &amp; RIGHT(BN502,3)),
                --(INT('Data Sheet'!$B$19) &amp; "." &amp; RIGHT(BN502,3))
            )
        ),
        "OK"
    )
)</f>
        <v>OK</v>
      </c>
      <c r="P502" s="23" t="str">
        <f>IF(BR502&lt;&gt;"",
    IF(INT('Data Sheet'!$A$19)=INT('Data Sheet'!$B$15),
        --(INT('Data Sheet'!$A$15) &amp; "." &amp; BR502),
        IF(AND((--(INT('Data Sheet'!$A$15) &amp; "." &amp; BR502)&gt;=--('Data Sheet'!$A$15)), (--(INT('Data Sheet'!$A$15) &amp; "." &amp; BR502)&lt;=--('Data Sheet'!$B$15))),
            --(INT('Data Sheet'!$A$15) &amp; "." &amp; BR502),
            --(INT('Data Sheet'!$B$15) &amp; "." &amp; BR502)
        )
    ),
    IF(BQ502&lt;&gt;"",
        IF(INT('Data Sheet'!$A$15)=INT('Data Sheet'!$B$15),
            --(INT('Data Sheet'!$A$15) &amp; "." &amp; LEFT(BQ502,3)),
            IF(AND((--(INT('Data Sheet'!$A$15) &amp; "." &amp; LEFT(BQ502,3))&gt;=--('Data Sheet'!$A$15)), (--(INT('Data Sheet'!$A$15) &amp; "." &amp; LEFT(BQ502,3))&lt;=--('Data Sheet'!$B$15))),
                --(INT('Data Sheet'!$A$15) &amp; "." &amp; LEFT(BQ502,3)),
                --(INT('Data Sheet'!$B$15) &amp; "." &amp; LEFT(BQ502,3))
            )
        ),
        "OK"
    )
)</f>
        <v>OK</v>
      </c>
      <c r="Q502" s="23" t="str">
        <f>IF(BS502&lt;&gt;"",
    IF(INT('Data Sheet'!$A$19)=INT('Data Sheet'!$B$15),
        --(INT('Data Sheet'!$A$15) &amp; "." &amp; BS502),
        IF(AND((--(INT('Data Sheet'!$A$15) &amp; "." &amp; BS502)&gt;=--('Data Sheet'!$A$15)), (--(INT('Data Sheet'!$A$15) &amp; "." &amp; BS502)&lt;=--('Data Sheet'!$B$15))),
            --(INT('Data Sheet'!$A$15) &amp; "." &amp; BS502),
            --(INT('Data Sheet'!$B$15) &amp; "." &amp; BS502)
        )
    ),
    IF(BQ502&lt;&gt;"",
        IF(INT('Data Sheet'!$A$15)=INT('Data Sheet'!$B$15),
            --(INT('Data Sheet'!$A$15) &amp; "." &amp; RIGHT(BQ502,3)),
            IF(AND((--(INT('Data Sheet'!$A$15) &amp; "." &amp; RIGHT(BQ502,3))&gt;=--('Data Sheet'!$A$15)), (--(INT('Data Sheet'!$A$15) &amp; "." &amp; RIGHT(BQ502,3))&lt;=--('Data Sheet'!$B$15))),
                --(INT('Data Sheet'!$A$15) &amp; "." &amp; RIGHT(BQ502,3)),
                --(INT('Data Sheet'!$B$15) &amp; "." &amp; RIGHT(BQ502,3))
            )
        ),
        "OK"
    )
)</f>
        <v>OK</v>
      </c>
      <c r="R502" s="19"/>
      <c r="S502" s="19"/>
      <c r="T502" s="19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1"/>
      <c r="AU502" s="21"/>
      <c r="AV502" s="21"/>
      <c r="AW502" s="22"/>
      <c r="AX502" s="99"/>
      <c r="AY502" s="20"/>
      <c r="AZ502" s="20"/>
      <c r="BA502" s="22"/>
      <c r="BB502">
        <v>494</v>
      </c>
      <c r="BC502" s="80"/>
      <c r="BD502" s="80"/>
      <c r="BE502" s="80"/>
      <c r="BF502" s="80"/>
      <c r="BG502" s="32" t="str">
        <f t="shared" si="81"/>
        <v/>
      </c>
      <c r="BH502" s="78">
        <f t="shared" si="79"/>
        <v>0</v>
      </c>
      <c r="BI502" s="2">
        <f t="shared" si="82"/>
        <v>0</v>
      </c>
      <c r="BJ502" s="2">
        <f t="shared" si="83"/>
        <v>0</v>
      </c>
      <c r="BK502" s="2">
        <f t="shared" si="80"/>
        <v>0</v>
      </c>
    </row>
    <row r="503" spans="2:63" ht="15" customHeight="1" x14ac:dyDescent="0.25">
      <c r="B503" s="14">
        <v>495</v>
      </c>
      <c r="C503" s="95" t="str">
        <f t="shared" si="84"/>
        <v/>
      </c>
      <c r="D503" s="15" t="str">
        <f t="shared" si="89"/>
        <v>OK</v>
      </c>
      <c r="E503" s="16" t="e">
        <f>VLOOKUP('Data Sheet'!$B$8,'Data Sheet'!$I$2:$J$9,2,FALSE)</f>
        <v>#N/A</v>
      </c>
      <c r="F503" s="16" t="str">
        <f t="shared" si="85"/>
        <v/>
      </c>
      <c r="G503" s="103">
        <f t="shared" si="86"/>
        <v>0</v>
      </c>
      <c r="H503" s="17" t="s">
        <v>26</v>
      </c>
      <c r="I503" s="17" t="s">
        <v>26</v>
      </c>
      <c r="J503" s="17" t="str">
        <f>IF('Data Sheet'!$B$9="NC-50","N/A","OK")</f>
        <v>OK</v>
      </c>
      <c r="K503" s="17" t="str">
        <f>IF('Data Sheet'!$B$9="NC-50","N/A","OK")</f>
        <v>OK</v>
      </c>
      <c r="L503" s="17" t="str">
        <f t="shared" si="87"/>
        <v>OK</v>
      </c>
      <c r="M503" s="17" t="str">
        <f t="shared" si="88"/>
        <v>OK</v>
      </c>
      <c r="N503" s="18" t="str">
        <f>IF(BO503&lt;&gt;"",
    IF(INT('Data Sheet'!$A$19)=INT('Data Sheet'!$B$19),
        --(INT('Data Sheet'!$A$19) &amp; "." &amp; BO503),
        IF(AND((--(INT('Data Sheet'!$A$19) &amp; "." &amp; BO503)&gt;=--('Data Sheet'!$A$19)), (--(INT('Data Sheet'!$A$19) &amp; "." &amp; BO503)&lt;=--('Data Sheet'!$B$19))),
            --(INT('Data Sheet'!$A$19) &amp; "." &amp; BO503),
            --(INT('Data Sheet'!$B$19) &amp; "." &amp; BO503)
        )
    ),
    IF(BN503&lt;&gt;"",
        IF(INT('Data Sheet'!$A$19)=INT('Data Sheet'!$B$19),
            --(INT('Data Sheet'!$A$19) &amp; "." &amp; LEFT(BN503,3)),
            IF(AND((--(INT('Data Sheet'!$A$19) &amp; "." &amp; LEFT(BN503,3))&gt;=--('Data Sheet'!$A$19)), (--(INT('Data Sheet'!$A$19) &amp; "." &amp; LEFT(BN503,3))&lt;=--('Data Sheet'!$B$19))),
                --(INT('Data Sheet'!$A$19) &amp; "." &amp; LEFT(BN503,3)),
                --(INT('Data Sheet'!$B$19) &amp; "." &amp; LEFT(BN503,3))
            )
        ),
        "OK"
    )
)</f>
        <v>OK</v>
      </c>
      <c r="O503" s="23" t="str">
        <f>IF(BP503&lt;&gt;"",
    IF(INT('Data Sheet'!$A$19)=INT('Data Sheet'!$B$19),
        --(INT('Data Sheet'!$A$19) &amp; "." &amp; BP503),
        IF(AND((--(INT('Data Sheet'!$A$19) &amp; "." &amp; BP503)&gt;=--('Data Sheet'!$A$19)), (--(INT('Data Sheet'!$A$19) &amp; "." &amp; BP503)&lt;=--('Data Sheet'!$B$19))),
            --(INT('Data Sheet'!$A$19) &amp; "." &amp; BP503),
            --(INT('Data Sheet'!$B$19) &amp; "." &amp; BP503)
        )
    ),
    IF(BN503&lt;&gt;"",
        IF(INT('Data Sheet'!$A$19)=INT('Data Sheet'!$B$19),
            --(INT('Data Sheet'!$A$19) &amp; "." &amp; RIGHT(BN503,3)),
            IF(AND((--(INT('Data Sheet'!$A$19) &amp; "." &amp; RIGHT(BN503,3))&gt;=--('Data Sheet'!$A$19)), (--(INT('Data Sheet'!$A$19) &amp; "." &amp; RIGHT(BN503,3))&lt;=--('Data Sheet'!$B$19))),
                --(INT('Data Sheet'!$A$19) &amp; "." &amp; RIGHT(BN503,3)),
                --(INT('Data Sheet'!$B$19) &amp; "." &amp; RIGHT(BN503,3))
            )
        ),
        "OK"
    )
)</f>
        <v>OK</v>
      </c>
      <c r="P503" s="23" t="str">
        <f>IF(BR503&lt;&gt;"",
    IF(INT('Data Sheet'!$A$19)=INT('Data Sheet'!$B$15),
        --(INT('Data Sheet'!$A$15) &amp; "." &amp; BR503),
        IF(AND((--(INT('Data Sheet'!$A$15) &amp; "." &amp; BR503)&gt;=--('Data Sheet'!$A$15)), (--(INT('Data Sheet'!$A$15) &amp; "." &amp; BR503)&lt;=--('Data Sheet'!$B$15))),
            --(INT('Data Sheet'!$A$15) &amp; "." &amp; BR503),
            --(INT('Data Sheet'!$B$15) &amp; "." &amp; BR503)
        )
    ),
    IF(BQ503&lt;&gt;"",
        IF(INT('Data Sheet'!$A$15)=INT('Data Sheet'!$B$15),
            --(INT('Data Sheet'!$A$15) &amp; "." &amp; LEFT(BQ503,3)),
            IF(AND((--(INT('Data Sheet'!$A$15) &amp; "." &amp; LEFT(BQ503,3))&gt;=--('Data Sheet'!$A$15)), (--(INT('Data Sheet'!$A$15) &amp; "." &amp; LEFT(BQ503,3))&lt;=--('Data Sheet'!$B$15))),
                --(INT('Data Sheet'!$A$15) &amp; "." &amp; LEFT(BQ503,3)),
                --(INT('Data Sheet'!$B$15) &amp; "." &amp; LEFT(BQ503,3))
            )
        ),
        "OK"
    )
)</f>
        <v>OK</v>
      </c>
      <c r="Q503" s="23" t="str">
        <f>IF(BS503&lt;&gt;"",
    IF(INT('Data Sheet'!$A$19)=INT('Data Sheet'!$B$15),
        --(INT('Data Sheet'!$A$15) &amp; "." &amp; BS503),
        IF(AND((--(INT('Data Sheet'!$A$15) &amp; "." &amp; BS503)&gt;=--('Data Sheet'!$A$15)), (--(INT('Data Sheet'!$A$15) &amp; "." &amp; BS503)&lt;=--('Data Sheet'!$B$15))),
            --(INT('Data Sheet'!$A$15) &amp; "." &amp; BS503),
            --(INT('Data Sheet'!$B$15) &amp; "." &amp; BS503)
        )
    ),
    IF(BQ503&lt;&gt;"",
        IF(INT('Data Sheet'!$A$15)=INT('Data Sheet'!$B$15),
            --(INT('Data Sheet'!$A$15) &amp; "." &amp; RIGHT(BQ503,3)),
            IF(AND((--(INT('Data Sheet'!$A$15) &amp; "." &amp; RIGHT(BQ503,3))&gt;=--('Data Sheet'!$A$15)), (--(INT('Data Sheet'!$A$15) &amp; "." &amp; RIGHT(BQ503,3))&lt;=--('Data Sheet'!$B$15))),
                --(INT('Data Sheet'!$A$15) &amp; "." &amp; RIGHT(BQ503,3)),
                --(INT('Data Sheet'!$B$15) &amp; "." &amp; RIGHT(BQ503,3))
            )
        ),
        "OK"
    )
)</f>
        <v>OK</v>
      </c>
      <c r="R503" s="19"/>
      <c r="S503" s="19"/>
      <c r="T503" s="19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1"/>
      <c r="AU503" s="21"/>
      <c r="AV503" s="21"/>
      <c r="AW503" s="22"/>
      <c r="AX503" s="99"/>
      <c r="AY503" s="20"/>
      <c r="AZ503" s="20"/>
      <c r="BA503" s="22"/>
      <c r="BB503">
        <v>495</v>
      </c>
      <c r="BC503" s="80"/>
      <c r="BD503" s="80"/>
      <c r="BE503" s="80"/>
      <c r="BF503" s="80"/>
      <c r="BG503" s="32" t="str">
        <f t="shared" si="81"/>
        <v/>
      </c>
      <c r="BH503" s="78">
        <f t="shared" si="79"/>
        <v>0</v>
      </c>
      <c r="BI503" s="2">
        <f t="shared" si="82"/>
        <v>0</v>
      </c>
      <c r="BJ503" s="2">
        <f t="shared" si="83"/>
        <v>0</v>
      </c>
      <c r="BK503" s="2">
        <f t="shared" si="80"/>
        <v>0</v>
      </c>
    </row>
    <row r="504" spans="2:63" ht="15" customHeight="1" x14ac:dyDescent="0.25">
      <c r="B504" s="14">
        <v>496</v>
      </c>
      <c r="C504" s="95" t="str">
        <f t="shared" si="84"/>
        <v/>
      </c>
      <c r="D504" s="15" t="str">
        <f t="shared" si="89"/>
        <v>OK</v>
      </c>
      <c r="E504" s="16" t="e">
        <f>VLOOKUP('Data Sheet'!$B$8,'Data Sheet'!$I$2:$J$9,2,FALSE)</f>
        <v>#N/A</v>
      </c>
      <c r="F504" s="16" t="str">
        <f t="shared" si="85"/>
        <v/>
      </c>
      <c r="G504" s="103">
        <f t="shared" si="86"/>
        <v>0</v>
      </c>
      <c r="H504" s="17" t="s">
        <v>26</v>
      </c>
      <c r="I504" s="17" t="s">
        <v>26</v>
      </c>
      <c r="J504" s="17" t="str">
        <f>IF('Data Sheet'!$B$9="NC-50","N/A","OK")</f>
        <v>OK</v>
      </c>
      <c r="K504" s="17" t="str">
        <f>IF('Data Sheet'!$B$9="NC-50","N/A","OK")</f>
        <v>OK</v>
      </c>
      <c r="L504" s="17" t="str">
        <f t="shared" si="87"/>
        <v>OK</v>
      </c>
      <c r="M504" s="17" t="str">
        <f t="shared" si="88"/>
        <v>OK</v>
      </c>
      <c r="N504" s="18" t="str">
        <f>IF(BO504&lt;&gt;"",
    IF(INT('Data Sheet'!$A$19)=INT('Data Sheet'!$B$19),
        --(INT('Data Sheet'!$A$19) &amp; "." &amp; BO504),
        IF(AND((--(INT('Data Sheet'!$A$19) &amp; "." &amp; BO504)&gt;=--('Data Sheet'!$A$19)), (--(INT('Data Sheet'!$A$19) &amp; "." &amp; BO504)&lt;=--('Data Sheet'!$B$19))),
            --(INT('Data Sheet'!$A$19) &amp; "." &amp; BO504),
            --(INT('Data Sheet'!$B$19) &amp; "." &amp; BO504)
        )
    ),
    IF(BN504&lt;&gt;"",
        IF(INT('Data Sheet'!$A$19)=INT('Data Sheet'!$B$19),
            --(INT('Data Sheet'!$A$19) &amp; "." &amp; LEFT(BN504,3)),
            IF(AND((--(INT('Data Sheet'!$A$19) &amp; "." &amp; LEFT(BN504,3))&gt;=--('Data Sheet'!$A$19)), (--(INT('Data Sheet'!$A$19) &amp; "." &amp; LEFT(BN504,3))&lt;=--('Data Sheet'!$B$19))),
                --(INT('Data Sheet'!$A$19) &amp; "." &amp; LEFT(BN504,3)),
                --(INT('Data Sheet'!$B$19) &amp; "." &amp; LEFT(BN504,3))
            )
        ),
        "OK"
    )
)</f>
        <v>OK</v>
      </c>
      <c r="O504" s="23" t="str">
        <f>IF(BP504&lt;&gt;"",
    IF(INT('Data Sheet'!$A$19)=INT('Data Sheet'!$B$19),
        --(INT('Data Sheet'!$A$19) &amp; "." &amp; BP504),
        IF(AND((--(INT('Data Sheet'!$A$19) &amp; "." &amp; BP504)&gt;=--('Data Sheet'!$A$19)), (--(INT('Data Sheet'!$A$19) &amp; "." &amp; BP504)&lt;=--('Data Sheet'!$B$19))),
            --(INT('Data Sheet'!$A$19) &amp; "." &amp; BP504),
            --(INT('Data Sheet'!$B$19) &amp; "." &amp; BP504)
        )
    ),
    IF(BN504&lt;&gt;"",
        IF(INT('Data Sheet'!$A$19)=INT('Data Sheet'!$B$19),
            --(INT('Data Sheet'!$A$19) &amp; "." &amp; RIGHT(BN504,3)),
            IF(AND((--(INT('Data Sheet'!$A$19) &amp; "." &amp; RIGHT(BN504,3))&gt;=--('Data Sheet'!$A$19)), (--(INT('Data Sheet'!$A$19) &amp; "." &amp; RIGHT(BN504,3))&lt;=--('Data Sheet'!$B$19))),
                --(INT('Data Sheet'!$A$19) &amp; "." &amp; RIGHT(BN504,3)),
                --(INT('Data Sheet'!$B$19) &amp; "." &amp; RIGHT(BN504,3))
            )
        ),
        "OK"
    )
)</f>
        <v>OK</v>
      </c>
      <c r="P504" s="23" t="str">
        <f>IF(BR504&lt;&gt;"",
    IF(INT('Data Sheet'!$A$19)=INT('Data Sheet'!$B$15),
        --(INT('Data Sheet'!$A$15) &amp; "." &amp; BR504),
        IF(AND((--(INT('Data Sheet'!$A$15) &amp; "." &amp; BR504)&gt;=--('Data Sheet'!$A$15)), (--(INT('Data Sheet'!$A$15) &amp; "." &amp; BR504)&lt;=--('Data Sheet'!$B$15))),
            --(INT('Data Sheet'!$A$15) &amp; "." &amp; BR504),
            --(INT('Data Sheet'!$B$15) &amp; "." &amp; BR504)
        )
    ),
    IF(BQ504&lt;&gt;"",
        IF(INT('Data Sheet'!$A$15)=INT('Data Sheet'!$B$15),
            --(INT('Data Sheet'!$A$15) &amp; "." &amp; LEFT(BQ504,3)),
            IF(AND((--(INT('Data Sheet'!$A$15) &amp; "." &amp; LEFT(BQ504,3))&gt;=--('Data Sheet'!$A$15)), (--(INT('Data Sheet'!$A$15) &amp; "." &amp; LEFT(BQ504,3))&lt;=--('Data Sheet'!$B$15))),
                --(INT('Data Sheet'!$A$15) &amp; "." &amp; LEFT(BQ504,3)),
                --(INT('Data Sheet'!$B$15) &amp; "." &amp; LEFT(BQ504,3))
            )
        ),
        "OK"
    )
)</f>
        <v>OK</v>
      </c>
      <c r="Q504" s="23" t="str">
        <f>IF(BS504&lt;&gt;"",
    IF(INT('Data Sheet'!$A$19)=INT('Data Sheet'!$B$15),
        --(INT('Data Sheet'!$A$15) &amp; "." &amp; BS504),
        IF(AND((--(INT('Data Sheet'!$A$15) &amp; "." &amp; BS504)&gt;=--('Data Sheet'!$A$15)), (--(INT('Data Sheet'!$A$15) &amp; "." &amp; BS504)&lt;=--('Data Sheet'!$B$15))),
            --(INT('Data Sheet'!$A$15) &amp; "." &amp; BS504),
            --(INT('Data Sheet'!$B$15) &amp; "." &amp; BS504)
        )
    ),
    IF(BQ504&lt;&gt;"",
        IF(INT('Data Sheet'!$A$15)=INT('Data Sheet'!$B$15),
            --(INT('Data Sheet'!$A$15) &amp; "." &amp; RIGHT(BQ504,3)),
            IF(AND((--(INT('Data Sheet'!$A$15) &amp; "." &amp; RIGHT(BQ504,3))&gt;=--('Data Sheet'!$A$15)), (--(INT('Data Sheet'!$A$15) &amp; "." &amp; RIGHT(BQ504,3))&lt;=--('Data Sheet'!$B$15))),
                --(INT('Data Sheet'!$A$15) &amp; "." &amp; RIGHT(BQ504,3)),
                --(INT('Data Sheet'!$B$15) &amp; "." &amp; RIGHT(BQ504,3))
            )
        ),
        "OK"
    )
)</f>
        <v>OK</v>
      </c>
      <c r="R504" s="19"/>
      <c r="S504" s="19"/>
      <c r="T504" s="19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1"/>
      <c r="AU504" s="21"/>
      <c r="AV504" s="21"/>
      <c r="AW504" s="22"/>
      <c r="AX504" s="99"/>
      <c r="AY504" s="20"/>
      <c r="AZ504" s="20"/>
      <c r="BA504" s="22"/>
      <c r="BB504">
        <v>496</v>
      </c>
      <c r="BC504" s="80"/>
      <c r="BD504" s="80"/>
      <c r="BE504" s="80"/>
      <c r="BF504" s="80"/>
      <c r="BG504" s="32" t="str">
        <f t="shared" si="81"/>
        <v/>
      </c>
      <c r="BH504" s="78">
        <f t="shared" si="79"/>
        <v>0</v>
      </c>
      <c r="BI504" s="2">
        <f t="shared" si="82"/>
        <v>0</v>
      </c>
      <c r="BJ504" s="2">
        <f t="shared" si="83"/>
        <v>0</v>
      </c>
      <c r="BK504" s="2">
        <f t="shared" si="80"/>
        <v>0</v>
      </c>
    </row>
    <row r="505" spans="2:63" ht="15" customHeight="1" x14ac:dyDescent="0.25">
      <c r="B505" s="14">
        <v>497</v>
      </c>
      <c r="C505" s="95" t="str">
        <f t="shared" si="84"/>
        <v/>
      </c>
      <c r="D505" s="15" t="str">
        <f t="shared" si="89"/>
        <v>OK</v>
      </c>
      <c r="E505" s="16" t="e">
        <f>VLOOKUP('Data Sheet'!$B$8,'Data Sheet'!$I$2:$J$9,2,FALSE)</f>
        <v>#N/A</v>
      </c>
      <c r="F505" s="16" t="str">
        <f t="shared" si="85"/>
        <v/>
      </c>
      <c r="G505" s="103">
        <f t="shared" si="86"/>
        <v>0</v>
      </c>
      <c r="H505" s="17" t="s">
        <v>26</v>
      </c>
      <c r="I505" s="17" t="s">
        <v>26</v>
      </c>
      <c r="J505" s="17" t="str">
        <f>IF('Data Sheet'!$B$9="NC-50","N/A","OK")</f>
        <v>OK</v>
      </c>
      <c r="K505" s="17" t="str">
        <f>IF('Data Sheet'!$B$9="NC-50","N/A","OK")</f>
        <v>OK</v>
      </c>
      <c r="L505" s="17" t="str">
        <f t="shared" si="87"/>
        <v>OK</v>
      </c>
      <c r="M505" s="17" t="str">
        <f t="shared" si="88"/>
        <v>OK</v>
      </c>
      <c r="N505" s="18" t="str">
        <f>IF(BO505&lt;&gt;"",
    IF(INT('Data Sheet'!$A$19)=INT('Data Sheet'!$B$19),
        --(INT('Data Sheet'!$A$19) &amp; "." &amp; BO505),
        IF(AND((--(INT('Data Sheet'!$A$19) &amp; "." &amp; BO505)&gt;=--('Data Sheet'!$A$19)), (--(INT('Data Sheet'!$A$19) &amp; "." &amp; BO505)&lt;=--('Data Sheet'!$B$19))),
            --(INT('Data Sheet'!$A$19) &amp; "." &amp; BO505),
            --(INT('Data Sheet'!$B$19) &amp; "." &amp; BO505)
        )
    ),
    IF(BN505&lt;&gt;"",
        IF(INT('Data Sheet'!$A$19)=INT('Data Sheet'!$B$19),
            --(INT('Data Sheet'!$A$19) &amp; "." &amp; LEFT(BN505,3)),
            IF(AND((--(INT('Data Sheet'!$A$19) &amp; "." &amp; LEFT(BN505,3))&gt;=--('Data Sheet'!$A$19)), (--(INT('Data Sheet'!$A$19) &amp; "." &amp; LEFT(BN505,3))&lt;=--('Data Sheet'!$B$19))),
                --(INT('Data Sheet'!$A$19) &amp; "." &amp; LEFT(BN505,3)),
                --(INT('Data Sheet'!$B$19) &amp; "." &amp; LEFT(BN505,3))
            )
        ),
        "OK"
    )
)</f>
        <v>OK</v>
      </c>
      <c r="O505" s="23" t="str">
        <f>IF(BP505&lt;&gt;"",
    IF(INT('Data Sheet'!$A$19)=INT('Data Sheet'!$B$19),
        --(INT('Data Sheet'!$A$19) &amp; "." &amp; BP505),
        IF(AND((--(INT('Data Sheet'!$A$19) &amp; "." &amp; BP505)&gt;=--('Data Sheet'!$A$19)), (--(INT('Data Sheet'!$A$19) &amp; "." &amp; BP505)&lt;=--('Data Sheet'!$B$19))),
            --(INT('Data Sheet'!$A$19) &amp; "." &amp; BP505),
            --(INT('Data Sheet'!$B$19) &amp; "." &amp; BP505)
        )
    ),
    IF(BN505&lt;&gt;"",
        IF(INT('Data Sheet'!$A$19)=INT('Data Sheet'!$B$19),
            --(INT('Data Sheet'!$A$19) &amp; "." &amp; RIGHT(BN505,3)),
            IF(AND((--(INT('Data Sheet'!$A$19) &amp; "." &amp; RIGHT(BN505,3))&gt;=--('Data Sheet'!$A$19)), (--(INT('Data Sheet'!$A$19) &amp; "." &amp; RIGHT(BN505,3))&lt;=--('Data Sheet'!$B$19))),
                --(INT('Data Sheet'!$A$19) &amp; "." &amp; RIGHT(BN505,3)),
                --(INT('Data Sheet'!$B$19) &amp; "." &amp; RIGHT(BN505,3))
            )
        ),
        "OK"
    )
)</f>
        <v>OK</v>
      </c>
      <c r="P505" s="23" t="str">
        <f>IF(BR505&lt;&gt;"",
    IF(INT('Data Sheet'!$A$19)=INT('Data Sheet'!$B$15),
        --(INT('Data Sheet'!$A$15) &amp; "." &amp; BR505),
        IF(AND((--(INT('Data Sheet'!$A$15) &amp; "." &amp; BR505)&gt;=--('Data Sheet'!$A$15)), (--(INT('Data Sheet'!$A$15) &amp; "." &amp; BR505)&lt;=--('Data Sheet'!$B$15))),
            --(INT('Data Sheet'!$A$15) &amp; "." &amp; BR505),
            --(INT('Data Sheet'!$B$15) &amp; "." &amp; BR505)
        )
    ),
    IF(BQ505&lt;&gt;"",
        IF(INT('Data Sheet'!$A$15)=INT('Data Sheet'!$B$15),
            --(INT('Data Sheet'!$A$15) &amp; "." &amp; LEFT(BQ505,3)),
            IF(AND((--(INT('Data Sheet'!$A$15) &amp; "." &amp; LEFT(BQ505,3))&gt;=--('Data Sheet'!$A$15)), (--(INT('Data Sheet'!$A$15) &amp; "." &amp; LEFT(BQ505,3))&lt;=--('Data Sheet'!$B$15))),
                --(INT('Data Sheet'!$A$15) &amp; "." &amp; LEFT(BQ505,3)),
                --(INT('Data Sheet'!$B$15) &amp; "." &amp; LEFT(BQ505,3))
            )
        ),
        "OK"
    )
)</f>
        <v>OK</v>
      </c>
      <c r="Q505" s="23" t="str">
        <f>IF(BS505&lt;&gt;"",
    IF(INT('Data Sheet'!$A$19)=INT('Data Sheet'!$B$15),
        --(INT('Data Sheet'!$A$15) &amp; "." &amp; BS505),
        IF(AND((--(INT('Data Sheet'!$A$15) &amp; "." &amp; BS505)&gt;=--('Data Sheet'!$A$15)), (--(INT('Data Sheet'!$A$15) &amp; "." &amp; BS505)&lt;=--('Data Sheet'!$B$15))),
            --(INT('Data Sheet'!$A$15) &amp; "." &amp; BS505),
            --(INT('Data Sheet'!$B$15) &amp; "." &amp; BS505)
        )
    ),
    IF(BQ505&lt;&gt;"",
        IF(INT('Data Sheet'!$A$15)=INT('Data Sheet'!$B$15),
            --(INT('Data Sheet'!$A$15) &amp; "." &amp; RIGHT(BQ505,3)),
            IF(AND((--(INT('Data Sheet'!$A$15) &amp; "." &amp; RIGHT(BQ505,3))&gt;=--('Data Sheet'!$A$15)), (--(INT('Data Sheet'!$A$15) &amp; "." &amp; RIGHT(BQ505,3))&lt;=--('Data Sheet'!$B$15))),
                --(INT('Data Sheet'!$A$15) &amp; "." &amp; RIGHT(BQ505,3)),
                --(INT('Data Sheet'!$B$15) &amp; "." &amp; RIGHT(BQ505,3))
            )
        ),
        "OK"
    )
)</f>
        <v>OK</v>
      </c>
      <c r="R505" s="19"/>
      <c r="S505" s="19"/>
      <c r="T505" s="19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1"/>
      <c r="AU505" s="21"/>
      <c r="AV505" s="21"/>
      <c r="AW505" s="22"/>
      <c r="AX505" s="99"/>
      <c r="AY505" s="20"/>
      <c r="AZ505" s="20"/>
      <c r="BA505" s="22"/>
      <c r="BB505">
        <v>497</v>
      </c>
      <c r="BC505" s="80"/>
      <c r="BD505" s="80"/>
      <c r="BE505" s="80"/>
      <c r="BF505" s="80"/>
      <c r="BG505" s="32" t="str">
        <f t="shared" si="81"/>
        <v/>
      </c>
      <c r="BH505" s="78">
        <f t="shared" si="79"/>
        <v>0</v>
      </c>
      <c r="BI505" s="2">
        <f t="shared" si="82"/>
        <v>0</v>
      </c>
      <c r="BJ505" s="2">
        <f t="shared" si="83"/>
        <v>0</v>
      </c>
      <c r="BK505" s="2">
        <f t="shared" si="80"/>
        <v>0</v>
      </c>
    </row>
    <row r="506" spans="2:63" ht="15" customHeight="1" x14ac:dyDescent="0.25">
      <c r="B506" s="14">
        <v>498</v>
      </c>
      <c r="C506" s="95" t="str">
        <f t="shared" si="84"/>
        <v/>
      </c>
      <c r="D506" s="15" t="str">
        <f t="shared" si="89"/>
        <v>OK</v>
      </c>
      <c r="E506" s="16" t="e">
        <f>VLOOKUP('Data Sheet'!$B$8,'Data Sheet'!$I$2:$J$9,2,FALSE)</f>
        <v>#N/A</v>
      </c>
      <c r="F506" s="16" t="str">
        <f t="shared" si="85"/>
        <v/>
      </c>
      <c r="G506" s="103">
        <f t="shared" si="86"/>
        <v>0</v>
      </c>
      <c r="H506" s="17" t="s">
        <v>26</v>
      </c>
      <c r="I506" s="17" t="s">
        <v>26</v>
      </c>
      <c r="J506" s="17" t="str">
        <f>IF('Data Sheet'!$B$9="NC-50","N/A","OK")</f>
        <v>OK</v>
      </c>
      <c r="K506" s="17" t="str">
        <f>IF('Data Sheet'!$B$9="NC-50","N/A","OK")</f>
        <v>OK</v>
      </c>
      <c r="L506" s="17" t="str">
        <f t="shared" si="87"/>
        <v>OK</v>
      </c>
      <c r="M506" s="17" t="str">
        <f t="shared" si="88"/>
        <v>OK</v>
      </c>
      <c r="N506" s="18" t="str">
        <f>IF(BO506&lt;&gt;"",
    IF(INT('Data Sheet'!$A$19)=INT('Data Sheet'!$B$19),
        --(INT('Data Sheet'!$A$19) &amp; "." &amp; BO506),
        IF(AND((--(INT('Data Sheet'!$A$19) &amp; "." &amp; BO506)&gt;=--('Data Sheet'!$A$19)), (--(INT('Data Sheet'!$A$19) &amp; "." &amp; BO506)&lt;=--('Data Sheet'!$B$19))),
            --(INT('Data Sheet'!$A$19) &amp; "." &amp; BO506),
            --(INT('Data Sheet'!$B$19) &amp; "." &amp; BO506)
        )
    ),
    IF(BN506&lt;&gt;"",
        IF(INT('Data Sheet'!$A$19)=INT('Data Sheet'!$B$19),
            --(INT('Data Sheet'!$A$19) &amp; "." &amp; LEFT(BN506,3)),
            IF(AND((--(INT('Data Sheet'!$A$19) &amp; "." &amp; LEFT(BN506,3))&gt;=--('Data Sheet'!$A$19)), (--(INT('Data Sheet'!$A$19) &amp; "." &amp; LEFT(BN506,3))&lt;=--('Data Sheet'!$B$19))),
                --(INT('Data Sheet'!$A$19) &amp; "." &amp; LEFT(BN506,3)),
                --(INT('Data Sheet'!$B$19) &amp; "." &amp; LEFT(BN506,3))
            )
        ),
        "OK"
    )
)</f>
        <v>OK</v>
      </c>
      <c r="O506" s="23" t="str">
        <f>IF(BP506&lt;&gt;"",
    IF(INT('Data Sheet'!$A$19)=INT('Data Sheet'!$B$19),
        --(INT('Data Sheet'!$A$19) &amp; "." &amp; BP506),
        IF(AND((--(INT('Data Sheet'!$A$19) &amp; "." &amp; BP506)&gt;=--('Data Sheet'!$A$19)), (--(INT('Data Sheet'!$A$19) &amp; "." &amp; BP506)&lt;=--('Data Sheet'!$B$19))),
            --(INT('Data Sheet'!$A$19) &amp; "." &amp; BP506),
            --(INT('Data Sheet'!$B$19) &amp; "." &amp; BP506)
        )
    ),
    IF(BN506&lt;&gt;"",
        IF(INT('Data Sheet'!$A$19)=INT('Data Sheet'!$B$19),
            --(INT('Data Sheet'!$A$19) &amp; "." &amp; RIGHT(BN506,3)),
            IF(AND((--(INT('Data Sheet'!$A$19) &amp; "." &amp; RIGHT(BN506,3))&gt;=--('Data Sheet'!$A$19)), (--(INT('Data Sheet'!$A$19) &amp; "." &amp; RIGHT(BN506,3))&lt;=--('Data Sheet'!$B$19))),
                --(INT('Data Sheet'!$A$19) &amp; "." &amp; RIGHT(BN506,3)),
                --(INT('Data Sheet'!$B$19) &amp; "." &amp; RIGHT(BN506,3))
            )
        ),
        "OK"
    )
)</f>
        <v>OK</v>
      </c>
      <c r="P506" s="23" t="str">
        <f>IF(BR506&lt;&gt;"",
    IF(INT('Data Sheet'!$A$19)=INT('Data Sheet'!$B$15),
        --(INT('Data Sheet'!$A$15) &amp; "." &amp; BR506),
        IF(AND((--(INT('Data Sheet'!$A$15) &amp; "." &amp; BR506)&gt;=--('Data Sheet'!$A$15)), (--(INT('Data Sheet'!$A$15) &amp; "." &amp; BR506)&lt;=--('Data Sheet'!$B$15))),
            --(INT('Data Sheet'!$A$15) &amp; "." &amp; BR506),
            --(INT('Data Sheet'!$B$15) &amp; "." &amp; BR506)
        )
    ),
    IF(BQ506&lt;&gt;"",
        IF(INT('Data Sheet'!$A$15)=INT('Data Sheet'!$B$15),
            --(INT('Data Sheet'!$A$15) &amp; "." &amp; LEFT(BQ506,3)),
            IF(AND((--(INT('Data Sheet'!$A$15) &amp; "." &amp; LEFT(BQ506,3))&gt;=--('Data Sheet'!$A$15)), (--(INT('Data Sheet'!$A$15) &amp; "." &amp; LEFT(BQ506,3))&lt;=--('Data Sheet'!$B$15))),
                --(INT('Data Sheet'!$A$15) &amp; "." &amp; LEFT(BQ506,3)),
                --(INT('Data Sheet'!$B$15) &amp; "." &amp; LEFT(BQ506,3))
            )
        ),
        "OK"
    )
)</f>
        <v>OK</v>
      </c>
      <c r="Q506" s="23" t="str">
        <f>IF(BS506&lt;&gt;"",
    IF(INT('Data Sheet'!$A$19)=INT('Data Sheet'!$B$15),
        --(INT('Data Sheet'!$A$15) &amp; "." &amp; BS506),
        IF(AND((--(INT('Data Sheet'!$A$15) &amp; "." &amp; BS506)&gt;=--('Data Sheet'!$A$15)), (--(INT('Data Sheet'!$A$15) &amp; "." &amp; BS506)&lt;=--('Data Sheet'!$B$15))),
            --(INT('Data Sheet'!$A$15) &amp; "." &amp; BS506),
            --(INT('Data Sheet'!$B$15) &amp; "." &amp; BS506)
        )
    ),
    IF(BQ506&lt;&gt;"",
        IF(INT('Data Sheet'!$A$15)=INT('Data Sheet'!$B$15),
            --(INT('Data Sheet'!$A$15) &amp; "." &amp; RIGHT(BQ506,3)),
            IF(AND((--(INT('Data Sheet'!$A$15) &amp; "." &amp; RIGHT(BQ506,3))&gt;=--('Data Sheet'!$A$15)), (--(INT('Data Sheet'!$A$15) &amp; "." &amp; RIGHT(BQ506,3))&lt;=--('Data Sheet'!$B$15))),
                --(INT('Data Sheet'!$A$15) &amp; "." &amp; RIGHT(BQ506,3)),
                --(INT('Data Sheet'!$B$15) &amp; "." &amp; RIGHT(BQ506,3))
            )
        ),
        "OK"
    )
)</f>
        <v>OK</v>
      </c>
      <c r="R506" s="19"/>
      <c r="S506" s="19"/>
      <c r="T506" s="19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1"/>
      <c r="AU506" s="21"/>
      <c r="AV506" s="21"/>
      <c r="AW506" s="22"/>
      <c r="AX506" s="99"/>
      <c r="AY506" s="20"/>
      <c r="AZ506" s="20"/>
      <c r="BA506" s="22"/>
      <c r="BB506">
        <v>498</v>
      </c>
      <c r="BC506" s="80"/>
      <c r="BD506" s="80"/>
      <c r="BE506" s="80"/>
      <c r="BF506" s="80"/>
      <c r="BG506" s="32" t="str">
        <f t="shared" si="81"/>
        <v/>
      </c>
      <c r="BH506" s="78">
        <f t="shared" si="79"/>
        <v>0</v>
      </c>
      <c r="BI506" s="2">
        <f t="shared" si="82"/>
        <v>0</v>
      </c>
      <c r="BJ506" s="2">
        <f t="shared" si="83"/>
        <v>0</v>
      </c>
      <c r="BK506" s="2">
        <f t="shared" si="80"/>
        <v>0</v>
      </c>
    </row>
    <row r="507" spans="2:63" ht="15" customHeight="1" x14ac:dyDescent="0.25">
      <c r="B507" s="14">
        <v>499</v>
      </c>
      <c r="C507" s="95" t="str">
        <f t="shared" si="84"/>
        <v/>
      </c>
      <c r="D507" s="15" t="str">
        <f t="shared" si="89"/>
        <v>OK</v>
      </c>
      <c r="E507" s="16" t="e">
        <f>VLOOKUP('Data Sheet'!$B$8,'Data Sheet'!$I$2:$J$9,2,FALSE)</f>
        <v>#N/A</v>
      </c>
      <c r="F507" s="16" t="str">
        <f t="shared" si="85"/>
        <v/>
      </c>
      <c r="G507" s="103">
        <f t="shared" si="86"/>
        <v>0</v>
      </c>
      <c r="H507" s="17" t="s">
        <v>26</v>
      </c>
      <c r="I507" s="17" t="s">
        <v>26</v>
      </c>
      <c r="J507" s="17" t="str">
        <f>IF('Data Sheet'!$B$9="NC-50","N/A","OK")</f>
        <v>OK</v>
      </c>
      <c r="K507" s="17" t="str">
        <f>IF('Data Sheet'!$B$9="NC-50","N/A","OK")</f>
        <v>OK</v>
      </c>
      <c r="L507" s="17" t="str">
        <f t="shared" si="87"/>
        <v>OK</v>
      </c>
      <c r="M507" s="17" t="str">
        <f t="shared" si="88"/>
        <v>OK</v>
      </c>
      <c r="N507" s="18" t="str">
        <f>IF(BO507&lt;&gt;"",
    IF(INT('Data Sheet'!$A$19)=INT('Data Sheet'!$B$19),
        --(INT('Data Sheet'!$A$19) &amp; "." &amp; BO507),
        IF(AND((--(INT('Data Sheet'!$A$19) &amp; "." &amp; BO507)&gt;=--('Data Sheet'!$A$19)), (--(INT('Data Sheet'!$A$19) &amp; "." &amp; BO507)&lt;=--('Data Sheet'!$B$19))),
            --(INT('Data Sheet'!$A$19) &amp; "." &amp; BO507),
            --(INT('Data Sheet'!$B$19) &amp; "." &amp; BO507)
        )
    ),
    IF(BN507&lt;&gt;"",
        IF(INT('Data Sheet'!$A$19)=INT('Data Sheet'!$B$19),
            --(INT('Data Sheet'!$A$19) &amp; "." &amp; LEFT(BN507,3)),
            IF(AND((--(INT('Data Sheet'!$A$19) &amp; "." &amp; LEFT(BN507,3))&gt;=--('Data Sheet'!$A$19)), (--(INT('Data Sheet'!$A$19) &amp; "." &amp; LEFT(BN507,3))&lt;=--('Data Sheet'!$B$19))),
                --(INT('Data Sheet'!$A$19) &amp; "." &amp; LEFT(BN507,3)),
                --(INT('Data Sheet'!$B$19) &amp; "." &amp; LEFT(BN507,3))
            )
        ),
        "OK"
    )
)</f>
        <v>OK</v>
      </c>
      <c r="O507" s="23" t="str">
        <f>IF(BP507&lt;&gt;"",
    IF(INT('Data Sheet'!$A$19)=INT('Data Sheet'!$B$19),
        --(INT('Data Sheet'!$A$19) &amp; "." &amp; BP507),
        IF(AND((--(INT('Data Sheet'!$A$19) &amp; "." &amp; BP507)&gt;=--('Data Sheet'!$A$19)), (--(INT('Data Sheet'!$A$19) &amp; "." &amp; BP507)&lt;=--('Data Sheet'!$B$19))),
            --(INT('Data Sheet'!$A$19) &amp; "." &amp; BP507),
            --(INT('Data Sheet'!$B$19) &amp; "." &amp; BP507)
        )
    ),
    IF(BN507&lt;&gt;"",
        IF(INT('Data Sheet'!$A$19)=INT('Data Sheet'!$B$19),
            --(INT('Data Sheet'!$A$19) &amp; "." &amp; RIGHT(BN507,3)),
            IF(AND((--(INT('Data Sheet'!$A$19) &amp; "." &amp; RIGHT(BN507,3))&gt;=--('Data Sheet'!$A$19)), (--(INT('Data Sheet'!$A$19) &amp; "." &amp; RIGHT(BN507,3))&lt;=--('Data Sheet'!$B$19))),
                --(INT('Data Sheet'!$A$19) &amp; "." &amp; RIGHT(BN507,3)),
                --(INT('Data Sheet'!$B$19) &amp; "." &amp; RIGHT(BN507,3))
            )
        ),
        "OK"
    )
)</f>
        <v>OK</v>
      </c>
      <c r="P507" s="23" t="str">
        <f>IF(BR507&lt;&gt;"",
    IF(INT('Data Sheet'!$A$19)=INT('Data Sheet'!$B$15),
        --(INT('Data Sheet'!$A$15) &amp; "." &amp; BR507),
        IF(AND((--(INT('Data Sheet'!$A$15) &amp; "." &amp; BR507)&gt;=--('Data Sheet'!$A$15)), (--(INT('Data Sheet'!$A$15) &amp; "." &amp; BR507)&lt;=--('Data Sheet'!$B$15))),
            --(INT('Data Sheet'!$A$15) &amp; "." &amp; BR507),
            --(INT('Data Sheet'!$B$15) &amp; "." &amp; BR507)
        )
    ),
    IF(BQ507&lt;&gt;"",
        IF(INT('Data Sheet'!$A$15)=INT('Data Sheet'!$B$15),
            --(INT('Data Sheet'!$A$15) &amp; "." &amp; LEFT(BQ507,3)),
            IF(AND((--(INT('Data Sheet'!$A$15) &amp; "." &amp; LEFT(BQ507,3))&gt;=--('Data Sheet'!$A$15)), (--(INT('Data Sheet'!$A$15) &amp; "." &amp; LEFT(BQ507,3))&lt;=--('Data Sheet'!$B$15))),
                --(INT('Data Sheet'!$A$15) &amp; "." &amp; LEFT(BQ507,3)),
                --(INT('Data Sheet'!$B$15) &amp; "." &amp; LEFT(BQ507,3))
            )
        ),
        "OK"
    )
)</f>
        <v>OK</v>
      </c>
      <c r="Q507" s="23" t="str">
        <f>IF(BS507&lt;&gt;"",
    IF(INT('Data Sheet'!$A$19)=INT('Data Sheet'!$B$15),
        --(INT('Data Sheet'!$A$15) &amp; "." &amp; BS507),
        IF(AND((--(INT('Data Sheet'!$A$15) &amp; "." &amp; BS507)&gt;=--('Data Sheet'!$A$15)), (--(INT('Data Sheet'!$A$15) &amp; "." &amp; BS507)&lt;=--('Data Sheet'!$B$15))),
            --(INT('Data Sheet'!$A$15) &amp; "." &amp; BS507),
            --(INT('Data Sheet'!$B$15) &amp; "." &amp; BS507)
        )
    ),
    IF(BQ507&lt;&gt;"",
        IF(INT('Data Sheet'!$A$15)=INT('Data Sheet'!$B$15),
            --(INT('Data Sheet'!$A$15) &amp; "." &amp; RIGHT(BQ507,3)),
            IF(AND((--(INT('Data Sheet'!$A$15) &amp; "." &amp; RIGHT(BQ507,3))&gt;=--('Data Sheet'!$A$15)), (--(INT('Data Sheet'!$A$15) &amp; "." &amp; RIGHT(BQ507,3))&lt;=--('Data Sheet'!$B$15))),
                --(INT('Data Sheet'!$A$15) &amp; "." &amp; RIGHT(BQ507,3)),
                --(INT('Data Sheet'!$B$15) &amp; "." &amp; RIGHT(BQ507,3))
            )
        ),
        "OK"
    )
)</f>
        <v>OK</v>
      </c>
      <c r="R507" s="19"/>
      <c r="S507" s="19"/>
      <c r="T507" s="19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1"/>
      <c r="AU507" s="21"/>
      <c r="AV507" s="21"/>
      <c r="AW507" s="22"/>
      <c r="AX507" s="99"/>
      <c r="AY507" s="20"/>
      <c r="AZ507" s="20"/>
      <c r="BA507" s="22"/>
      <c r="BB507">
        <v>499</v>
      </c>
      <c r="BC507" s="80"/>
      <c r="BD507" s="80"/>
      <c r="BE507" s="80"/>
      <c r="BF507" s="80"/>
      <c r="BG507" s="32" t="str">
        <f t="shared" si="81"/>
        <v/>
      </c>
      <c r="BH507" s="78">
        <f t="shared" si="79"/>
        <v>0</v>
      </c>
      <c r="BI507" s="2">
        <f t="shared" si="82"/>
        <v>0</v>
      </c>
      <c r="BJ507" s="2">
        <f t="shared" si="83"/>
        <v>0</v>
      </c>
      <c r="BK507" s="2">
        <f t="shared" si="80"/>
        <v>0</v>
      </c>
    </row>
    <row r="508" spans="2:63" ht="15" customHeight="1" x14ac:dyDescent="0.25">
      <c r="B508" s="14">
        <v>500</v>
      </c>
      <c r="C508" s="95" t="str">
        <f t="shared" si="84"/>
        <v/>
      </c>
      <c r="D508" s="15" t="str">
        <f t="shared" si="89"/>
        <v>OK</v>
      </c>
      <c r="E508" s="16" t="e">
        <f>VLOOKUP('Data Sheet'!$B$8,'Data Sheet'!$I$2:$J$9,2,FALSE)</f>
        <v>#N/A</v>
      </c>
      <c r="F508" s="16" t="str">
        <f t="shared" si="85"/>
        <v/>
      </c>
      <c r="G508" s="103">
        <f t="shared" si="86"/>
        <v>0</v>
      </c>
      <c r="H508" s="17" t="s">
        <v>26</v>
      </c>
      <c r="I508" s="17" t="s">
        <v>26</v>
      </c>
      <c r="J508" s="17" t="str">
        <f>IF('Data Sheet'!$B$9="NC-50","N/A","OK")</f>
        <v>OK</v>
      </c>
      <c r="K508" s="17" t="str">
        <f>IF('Data Sheet'!$B$9="NC-50","N/A","OK")</f>
        <v>OK</v>
      </c>
      <c r="L508" s="17" t="str">
        <f t="shared" si="87"/>
        <v>OK</v>
      </c>
      <c r="M508" s="17" t="str">
        <f t="shared" si="88"/>
        <v>OK</v>
      </c>
      <c r="N508" s="18" t="str">
        <f>IF(BO508&lt;&gt;"",
    IF(INT('Data Sheet'!$A$19)=INT('Data Sheet'!$B$19),
        --(INT('Data Sheet'!$A$19) &amp; "." &amp; BO508),
        IF(AND((--(INT('Data Sheet'!$A$19) &amp; "." &amp; BO508)&gt;=--('Data Sheet'!$A$19)), (--(INT('Data Sheet'!$A$19) &amp; "." &amp; BO508)&lt;=--('Data Sheet'!$B$19))),
            --(INT('Data Sheet'!$A$19) &amp; "." &amp; BO508),
            --(INT('Data Sheet'!$B$19) &amp; "." &amp; BO508)
        )
    ),
    IF(BN508&lt;&gt;"",
        IF(INT('Data Sheet'!$A$19)=INT('Data Sheet'!$B$19),
            --(INT('Data Sheet'!$A$19) &amp; "." &amp; LEFT(BN508,3)),
            IF(AND((--(INT('Data Sheet'!$A$19) &amp; "." &amp; LEFT(BN508,3))&gt;=--('Data Sheet'!$A$19)), (--(INT('Data Sheet'!$A$19) &amp; "." &amp; LEFT(BN508,3))&lt;=--('Data Sheet'!$B$19))),
                --(INT('Data Sheet'!$A$19) &amp; "." &amp; LEFT(BN508,3)),
                --(INT('Data Sheet'!$B$19) &amp; "." &amp; LEFT(BN508,3))
            )
        ),
        "OK"
    )
)</f>
        <v>OK</v>
      </c>
      <c r="O508" s="23" t="str">
        <f>IF(BP508&lt;&gt;"",
    IF(INT('Data Sheet'!$A$19)=INT('Data Sheet'!$B$19),
        --(INT('Data Sheet'!$A$19) &amp; "." &amp; BP508),
        IF(AND((--(INT('Data Sheet'!$A$19) &amp; "." &amp; BP508)&gt;=--('Data Sheet'!$A$19)), (--(INT('Data Sheet'!$A$19) &amp; "." &amp; BP508)&lt;=--('Data Sheet'!$B$19))),
            --(INT('Data Sheet'!$A$19) &amp; "." &amp; BP508),
            --(INT('Data Sheet'!$B$19) &amp; "." &amp; BP508)
        )
    ),
    IF(BN508&lt;&gt;"",
        IF(INT('Data Sheet'!$A$19)=INT('Data Sheet'!$B$19),
            --(INT('Data Sheet'!$A$19) &amp; "." &amp; RIGHT(BN508,3)),
            IF(AND((--(INT('Data Sheet'!$A$19) &amp; "." &amp; RIGHT(BN508,3))&gt;=--('Data Sheet'!$A$19)), (--(INT('Data Sheet'!$A$19) &amp; "." &amp; RIGHT(BN508,3))&lt;=--('Data Sheet'!$B$19))),
                --(INT('Data Sheet'!$A$19) &amp; "." &amp; RIGHT(BN508,3)),
                --(INT('Data Sheet'!$B$19) &amp; "." &amp; RIGHT(BN508,3))
            )
        ),
        "OK"
    )
)</f>
        <v>OK</v>
      </c>
      <c r="P508" s="23" t="str">
        <f>IF(BR508&lt;&gt;"",
    IF(INT('Data Sheet'!$A$19)=INT('Data Sheet'!$B$15),
        --(INT('Data Sheet'!$A$15) &amp; "." &amp; BR508),
        IF(AND((--(INT('Data Sheet'!$A$15) &amp; "." &amp; BR508)&gt;=--('Data Sheet'!$A$15)), (--(INT('Data Sheet'!$A$15) &amp; "." &amp; BR508)&lt;=--('Data Sheet'!$B$15))),
            --(INT('Data Sheet'!$A$15) &amp; "." &amp; BR508),
            --(INT('Data Sheet'!$B$15) &amp; "." &amp; BR508)
        )
    ),
    IF(BQ508&lt;&gt;"",
        IF(INT('Data Sheet'!$A$15)=INT('Data Sheet'!$B$15),
            --(INT('Data Sheet'!$A$15) &amp; "." &amp; LEFT(BQ508,3)),
            IF(AND((--(INT('Data Sheet'!$A$15) &amp; "." &amp; LEFT(BQ508,3))&gt;=--('Data Sheet'!$A$15)), (--(INT('Data Sheet'!$A$15) &amp; "." &amp; LEFT(BQ508,3))&lt;=--('Data Sheet'!$B$15))),
                --(INT('Data Sheet'!$A$15) &amp; "." &amp; LEFT(BQ508,3)),
                --(INT('Data Sheet'!$B$15) &amp; "." &amp; LEFT(BQ508,3))
            )
        ),
        "OK"
    )
)</f>
        <v>OK</v>
      </c>
      <c r="Q508" s="23" t="str">
        <f>IF(BS508&lt;&gt;"",
    IF(INT('Data Sheet'!$A$19)=INT('Data Sheet'!$B$15),
        --(INT('Data Sheet'!$A$15) &amp; "." &amp; BS508),
        IF(AND((--(INT('Data Sheet'!$A$15) &amp; "." &amp; BS508)&gt;=--('Data Sheet'!$A$15)), (--(INT('Data Sheet'!$A$15) &amp; "." &amp; BS508)&lt;=--('Data Sheet'!$B$15))),
            --(INT('Data Sheet'!$A$15) &amp; "." &amp; BS508),
            --(INT('Data Sheet'!$B$15) &amp; "." &amp; BS508)
        )
    ),
    IF(BQ508&lt;&gt;"",
        IF(INT('Data Sheet'!$A$15)=INT('Data Sheet'!$B$15),
            --(INT('Data Sheet'!$A$15) &amp; "." &amp; RIGHT(BQ508,3)),
            IF(AND((--(INT('Data Sheet'!$A$15) &amp; "." &amp; RIGHT(BQ508,3))&gt;=--('Data Sheet'!$A$15)), (--(INT('Data Sheet'!$A$15) &amp; "." &amp; RIGHT(BQ508,3))&lt;=--('Data Sheet'!$B$15))),
                --(INT('Data Sheet'!$A$15) &amp; "." &amp; RIGHT(BQ508,3)),
                --(INT('Data Sheet'!$B$15) &amp; "." &amp; RIGHT(BQ508,3))
            )
        ),
        "OK"
    )
)</f>
        <v>OK</v>
      </c>
      <c r="R508" s="19"/>
      <c r="S508" s="19"/>
      <c r="T508" s="19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1"/>
      <c r="AU508" s="21"/>
      <c r="AV508" s="21"/>
      <c r="AW508" s="22"/>
      <c r="AX508" s="99"/>
      <c r="AY508" s="20"/>
      <c r="AZ508" s="20"/>
      <c r="BA508" s="22"/>
      <c r="BB508">
        <v>500</v>
      </c>
      <c r="BC508" s="80"/>
      <c r="BD508" s="80"/>
      <c r="BE508" s="80"/>
      <c r="BF508" s="80"/>
      <c r="BG508" s="32" t="str">
        <f t="shared" si="81"/>
        <v/>
      </c>
      <c r="BH508" s="78">
        <f t="shared" si="79"/>
        <v>0</v>
      </c>
      <c r="BI508" s="2">
        <f t="shared" si="82"/>
        <v>0</v>
      </c>
      <c r="BJ508" s="2">
        <f t="shared" si="83"/>
        <v>0</v>
      </c>
      <c r="BK508" s="2">
        <f t="shared" si="80"/>
        <v>0</v>
      </c>
    </row>
    <row r="509" spans="2:63" ht="15" customHeight="1" x14ac:dyDescent="0.25">
      <c r="B509" s="14">
        <v>501</v>
      </c>
      <c r="C509" s="95" t="str">
        <f t="shared" si="84"/>
        <v/>
      </c>
      <c r="D509" s="15" t="str">
        <f t="shared" si="89"/>
        <v>OK</v>
      </c>
      <c r="E509" s="16" t="e">
        <f>VLOOKUP('Data Sheet'!$B$8,'Data Sheet'!$I$2:$J$9,2,FALSE)</f>
        <v>#N/A</v>
      </c>
      <c r="F509" s="16" t="str">
        <f t="shared" si="85"/>
        <v/>
      </c>
      <c r="G509" s="103">
        <f t="shared" si="86"/>
        <v>0</v>
      </c>
      <c r="H509" s="17" t="s">
        <v>26</v>
      </c>
      <c r="I509" s="17" t="s">
        <v>26</v>
      </c>
      <c r="J509" s="17" t="str">
        <f>IF('Data Sheet'!$B$9="NC-50","N/A","OK")</f>
        <v>OK</v>
      </c>
      <c r="K509" s="17" t="str">
        <f>IF('Data Sheet'!$B$9="NC-50","N/A","OK")</f>
        <v>OK</v>
      </c>
      <c r="L509" s="17" t="str">
        <f t="shared" si="87"/>
        <v>OK</v>
      </c>
      <c r="M509" s="17" t="str">
        <f t="shared" si="88"/>
        <v>OK</v>
      </c>
      <c r="N509" s="18" t="str">
        <f>IF(BO509&lt;&gt;"",
    IF(INT('Data Sheet'!$A$19)=INT('Data Sheet'!$B$19),
        --(INT('Data Sheet'!$A$19) &amp; "." &amp; BO509),
        IF(AND((--(INT('Data Sheet'!$A$19) &amp; "." &amp; BO509)&gt;=--('Data Sheet'!$A$19)), (--(INT('Data Sheet'!$A$19) &amp; "." &amp; BO509)&lt;=--('Data Sheet'!$B$19))),
            --(INT('Data Sheet'!$A$19) &amp; "." &amp; BO509),
            --(INT('Data Sheet'!$B$19) &amp; "." &amp; BO509)
        )
    ),
    IF(BN509&lt;&gt;"",
        IF(INT('Data Sheet'!$A$19)=INT('Data Sheet'!$B$19),
            --(INT('Data Sheet'!$A$19) &amp; "." &amp; LEFT(BN509,3)),
            IF(AND((--(INT('Data Sheet'!$A$19) &amp; "." &amp; LEFT(BN509,3))&gt;=--('Data Sheet'!$A$19)), (--(INT('Data Sheet'!$A$19) &amp; "." &amp; LEFT(BN509,3))&lt;=--('Data Sheet'!$B$19))),
                --(INT('Data Sheet'!$A$19) &amp; "." &amp; LEFT(BN509,3)),
                --(INT('Data Sheet'!$B$19) &amp; "." &amp; LEFT(BN509,3))
            )
        ),
        "OK"
    )
)</f>
        <v>OK</v>
      </c>
      <c r="O509" s="23" t="str">
        <f>IF(BP509&lt;&gt;"",
    IF(INT('Data Sheet'!$A$19)=INT('Data Sheet'!$B$19),
        --(INT('Data Sheet'!$A$19) &amp; "." &amp; BP509),
        IF(AND((--(INT('Data Sheet'!$A$19) &amp; "." &amp; BP509)&gt;=--('Data Sheet'!$A$19)), (--(INT('Data Sheet'!$A$19) &amp; "." &amp; BP509)&lt;=--('Data Sheet'!$B$19))),
            --(INT('Data Sheet'!$A$19) &amp; "." &amp; BP509),
            --(INT('Data Sheet'!$B$19) &amp; "." &amp; BP509)
        )
    ),
    IF(BN509&lt;&gt;"",
        IF(INT('Data Sheet'!$A$19)=INT('Data Sheet'!$B$19),
            --(INT('Data Sheet'!$A$19) &amp; "." &amp; RIGHT(BN509,3)),
            IF(AND((--(INT('Data Sheet'!$A$19) &amp; "." &amp; RIGHT(BN509,3))&gt;=--('Data Sheet'!$A$19)), (--(INT('Data Sheet'!$A$19) &amp; "." &amp; RIGHT(BN509,3))&lt;=--('Data Sheet'!$B$19))),
                --(INT('Data Sheet'!$A$19) &amp; "." &amp; RIGHT(BN509,3)),
                --(INT('Data Sheet'!$B$19) &amp; "." &amp; RIGHT(BN509,3))
            )
        ),
        "OK"
    )
)</f>
        <v>OK</v>
      </c>
      <c r="P509" s="23" t="str">
        <f>IF(BR509&lt;&gt;"",
    IF(INT('Data Sheet'!$A$19)=INT('Data Sheet'!$B$15),
        --(INT('Data Sheet'!$A$15) &amp; "." &amp; BR509),
        IF(AND((--(INT('Data Sheet'!$A$15) &amp; "." &amp; BR509)&gt;=--('Data Sheet'!$A$15)), (--(INT('Data Sheet'!$A$15) &amp; "." &amp; BR509)&lt;=--('Data Sheet'!$B$15))),
            --(INT('Data Sheet'!$A$15) &amp; "." &amp; BR509),
            --(INT('Data Sheet'!$B$15) &amp; "." &amp; BR509)
        )
    ),
    IF(BQ509&lt;&gt;"",
        IF(INT('Data Sheet'!$A$15)=INT('Data Sheet'!$B$15),
            --(INT('Data Sheet'!$A$15) &amp; "." &amp; LEFT(BQ509,3)),
            IF(AND((--(INT('Data Sheet'!$A$15) &amp; "." &amp; LEFT(BQ509,3))&gt;=--('Data Sheet'!$A$15)), (--(INT('Data Sheet'!$A$15) &amp; "." &amp; LEFT(BQ509,3))&lt;=--('Data Sheet'!$B$15))),
                --(INT('Data Sheet'!$A$15) &amp; "." &amp; LEFT(BQ509,3)),
                --(INT('Data Sheet'!$B$15) &amp; "." &amp; LEFT(BQ509,3))
            )
        ),
        "OK"
    )
)</f>
        <v>OK</v>
      </c>
      <c r="Q509" s="23" t="str">
        <f>IF(BS509&lt;&gt;"",
    IF(INT('Data Sheet'!$A$19)=INT('Data Sheet'!$B$15),
        --(INT('Data Sheet'!$A$15) &amp; "." &amp; BS509),
        IF(AND((--(INT('Data Sheet'!$A$15) &amp; "." &amp; BS509)&gt;=--('Data Sheet'!$A$15)), (--(INT('Data Sheet'!$A$15) &amp; "." &amp; BS509)&lt;=--('Data Sheet'!$B$15))),
            --(INT('Data Sheet'!$A$15) &amp; "." &amp; BS509),
            --(INT('Data Sheet'!$B$15) &amp; "." &amp; BS509)
        )
    ),
    IF(BQ509&lt;&gt;"",
        IF(INT('Data Sheet'!$A$15)=INT('Data Sheet'!$B$15),
            --(INT('Data Sheet'!$A$15) &amp; "." &amp; RIGHT(BQ509,3)),
            IF(AND((--(INT('Data Sheet'!$A$15) &amp; "." &amp; RIGHT(BQ509,3))&gt;=--('Data Sheet'!$A$15)), (--(INT('Data Sheet'!$A$15) &amp; "." &amp; RIGHT(BQ509,3))&lt;=--('Data Sheet'!$B$15))),
                --(INT('Data Sheet'!$A$15) &amp; "." &amp; RIGHT(BQ509,3)),
                --(INT('Data Sheet'!$B$15) &amp; "." &amp; RIGHT(BQ509,3))
            )
        ),
        "OK"
    )
)</f>
        <v>OK</v>
      </c>
      <c r="R509" s="19"/>
      <c r="S509" s="19"/>
      <c r="T509" s="19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1"/>
      <c r="AU509" s="21"/>
      <c r="AV509" s="21"/>
      <c r="AW509" s="22"/>
      <c r="AX509" s="99"/>
      <c r="AY509" s="20"/>
      <c r="AZ509" s="20"/>
      <c r="BA509" s="22"/>
      <c r="BB509">
        <v>501</v>
      </c>
      <c r="BC509" s="80"/>
      <c r="BD509" s="80"/>
      <c r="BE509" s="80"/>
      <c r="BF509" s="80"/>
      <c r="BG509" s="32" t="str">
        <f t="shared" si="81"/>
        <v/>
      </c>
      <c r="BH509" s="78">
        <f t="shared" si="79"/>
        <v>0</v>
      </c>
      <c r="BI509" s="2">
        <f t="shared" si="82"/>
        <v>0</v>
      </c>
      <c r="BJ509" s="2">
        <f t="shared" si="83"/>
        <v>0</v>
      </c>
      <c r="BK509" s="2">
        <f t="shared" si="80"/>
        <v>0</v>
      </c>
    </row>
    <row r="510" spans="2:63" ht="15" customHeight="1" x14ac:dyDescent="0.25">
      <c r="B510" s="14">
        <v>502</v>
      </c>
      <c r="C510" s="95" t="str">
        <f t="shared" si="84"/>
        <v/>
      </c>
      <c r="D510" s="15" t="str">
        <f t="shared" si="89"/>
        <v>OK</v>
      </c>
      <c r="E510" s="16" t="e">
        <f>VLOOKUP('Data Sheet'!$B$8,'Data Sheet'!$I$2:$J$9,2,FALSE)</f>
        <v>#N/A</v>
      </c>
      <c r="F510" s="16" t="str">
        <f t="shared" si="85"/>
        <v/>
      </c>
      <c r="G510" s="103">
        <f t="shared" si="86"/>
        <v>0</v>
      </c>
      <c r="H510" s="17" t="s">
        <v>26</v>
      </c>
      <c r="I510" s="17" t="s">
        <v>26</v>
      </c>
      <c r="J510" s="17" t="str">
        <f>IF('Data Sheet'!$B$9="NC-50","N/A","OK")</f>
        <v>OK</v>
      </c>
      <c r="K510" s="17" t="str">
        <f>IF('Data Sheet'!$B$9="NC-50","N/A","OK")</f>
        <v>OK</v>
      </c>
      <c r="L510" s="17" t="str">
        <f t="shared" si="87"/>
        <v>OK</v>
      </c>
      <c r="M510" s="17" t="str">
        <f t="shared" si="88"/>
        <v>OK</v>
      </c>
      <c r="N510" s="18" t="str">
        <f>IF(BO510&lt;&gt;"",
    IF(INT('Data Sheet'!$A$19)=INT('Data Sheet'!$B$19),
        --(INT('Data Sheet'!$A$19) &amp; "." &amp; BO510),
        IF(AND((--(INT('Data Sheet'!$A$19) &amp; "." &amp; BO510)&gt;=--('Data Sheet'!$A$19)), (--(INT('Data Sheet'!$A$19) &amp; "." &amp; BO510)&lt;=--('Data Sheet'!$B$19))),
            --(INT('Data Sheet'!$A$19) &amp; "." &amp; BO510),
            --(INT('Data Sheet'!$B$19) &amp; "." &amp; BO510)
        )
    ),
    IF(BN510&lt;&gt;"",
        IF(INT('Data Sheet'!$A$19)=INT('Data Sheet'!$B$19),
            --(INT('Data Sheet'!$A$19) &amp; "." &amp; LEFT(BN510,3)),
            IF(AND((--(INT('Data Sheet'!$A$19) &amp; "." &amp; LEFT(BN510,3))&gt;=--('Data Sheet'!$A$19)), (--(INT('Data Sheet'!$A$19) &amp; "." &amp; LEFT(BN510,3))&lt;=--('Data Sheet'!$B$19))),
                --(INT('Data Sheet'!$A$19) &amp; "." &amp; LEFT(BN510,3)),
                --(INT('Data Sheet'!$B$19) &amp; "." &amp; LEFT(BN510,3))
            )
        ),
        "OK"
    )
)</f>
        <v>OK</v>
      </c>
      <c r="O510" s="23" t="str">
        <f>IF(BP510&lt;&gt;"",
    IF(INT('Data Sheet'!$A$19)=INT('Data Sheet'!$B$19),
        --(INT('Data Sheet'!$A$19) &amp; "." &amp; BP510),
        IF(AND((--(INT('Data Sheet'!$A$19) &amp; "." &amp; BP510)&gt;=--('Data Sheet'!$A$19)), (--(INT('Data Sheet'!$A$19) &amp; "." &amp; BP510)&lt;=--('Data Sheet'!$B$19))),
            --(INT('Data Sheet'!$A$19) &amp; "." &amp; BP510),
            --(INT('Data Sheet'!$B$19) &amp; "." &amp; BP510)
        )
    ),
    IF(BN510&lt;&gt;"",
        IF(INT('Data Sheet'!$A$19)=INT('Data Sheet'!$B$19),
            --(INT('Data Sheet'!$A$19) &amp; "." &amp; RIGHT(BN510,3)),
            IF(AND((--(INT('Data Sheet'!$A$19) &amp; "." &amp; RIGHT(BN510,3))&gt;=--('Data Sheet'!$A$19)), (--(INT('Data Sheet'!$A$19) &amp; "." &amp; RIGHT(BN510,3))&lt;=--('Data Sheet'!$B$19))),
                --(INT('Data Sheet'!$A$19) &amp; "." &amp; RIGHT(BN510,3)),
                --(INT('Data Sheet'!$B$19) &amp; "." &amp; RIGHT(BN510,3))
            )
        ),
        "OK"
    )
)</f>
        <v>OK</v>
      </c>
      <c r="P510" s="23" t="str">
        <f>IF(BR510&lt;&gt;"",
    IF(INT('Data Sheet'!$A$19)=INT('Data Sheet'!$B$15),
        --(INT('Data Sheet'!$A$15) &amp; "." &amp; BR510),
        IF(AND((--(INT('Data Sheet'!$A$15) &amp; "." &amp; BR510)&gt;=--('Data Sheet'!$A$15)), (--(INT('Data Sheet'!$A$15) &amp; "." &amp; BR510)&lt;=--('Data Sheet'!$B$15))),
            --(INT('Data Sheet'!$A$15) &amp; "." &amp; BR510),
            --(INT('Data Sheet'!$B$15) &amp; "." &amp; BR510)
        )
    ),
    IF(BQ510&lt;&gt;"",
        IF(INT('Data Sheet'!$A$15)=INT('Data Sheet'!$B$15),
            --(INT('Data Sheet'!$A$15) &amp; "." &amp; LEFT(BQ510,3)),
            IF(AND((--(INT('Data Sheet'!$A$15) &amp; "." &amp; LEFT(BQ510,3))&gt;=--('Data Sheet'!$A$15)), (--(INT('Data Sheet'!$A$15) &amp; "." &amp; LEFT(BQ510,3))&lt;=--('Data Sheet'!$B$15))),
                --(INT('Data Sheet'!$A$15) &amp; "." &amp; LEFT(BQ510,3)),
                --(INT('Data Sheet'!$B$15) &amp; "." &amp; LEFT(BQ510,3))
            )
        ),
        "OK"
    )
)</f>
        <v>OK</v>
      </c>
      <c r="Q510" s="23" t="str">
        <f>IF(BS510&lt;&gt;"",
    IF(INT('Data Sheet'!$A$19)=INT('Data Sheet'!$B$15),
        --(INT('Data Sheet'!$A$15) &amp; "." &amp; BS510),
        IF(AND((--(INT('Data Sheet'!$A$15) &amp; "." &amp; BS510)&gt;=--('Data Sheet'!$A$15)), (--(INT('Data Sheet'!$A$15) &amp; "." &amp; BS510)&lt;=--('Data Sheet'!$B$15))),
            --(INT('Data Sheet'!$A$15) &amp; "." &amp; BS510),
            --(INT('Data Sheet'!$B$15) &amp; "." &amp; BS510)
        )
    ),
    IF(BQ510&lt;&gt;"",
        IF(INT('Data Sheet'!$A$15)=INT('Data Sheet'!$B$15),
            --(INT('Data Sheet'!$A$15) &amp; "." &amp; RIGHT(BQ510,3)),
            IF(AND((--(INT('Data Sheet'!$A$15) &amp; "." &amp; RIGHT(BQ510,3))&gt;=--('Data Sheet'!$A$15)), (--(INT('Data Sheet'!$A$15) &amp; "." &amp; RIGHT(BQ510,3))&lt;=--('Data Sheet'!$B$15))),
                --(INT('Data Sheet'!$A$15) &amp; "." &amp; RIGHT(BQ510,3)),
                --(INT('Data Sheet'!$B$15) &amp; "." &amp; RIGHT(BQ510,3))
            )
        ),
        "OK"
    )
)</f>
        <v>OK</v>
      </c>
      <c r="R510" s="19"/>
      <c r="S510" s="19"/>
      <c r="T510" s="19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1"/>
      <c r="AU510" s="21"/>
      <c r="AV510" s="21"/>
      <c r="AW510" s="22"/>
      <c r="AX510" s="99"/>
      <c r="AY510" s="20"/>
      <c r="AZ510" s="20"/>
      <c r="BA510" s="22"/>
      <c r="BB510">
        <v>502</v>
      </c>
      <c r="BC510" s="80"/>
      <c r="BD510" s="80"/>
      <c r="BE510" s="80"/>
      <c r="BF510" s="80"/>
      <c r="BG510" s="32" t="str">
        <f t="shared" si="81"/>
        <v/>
      </c>
      <c r="BH510" s="78">
        <f t="shared" si="79"/>
        <v>0</v>
      </c>
      <c r="BI510" s="2">
        <f t="shared" si="82"/>
        <v>0</v>
      </c>
      <c r="BJ510" s="2">
        <f t="shared" si="83"/>
        <v>0</v>
      </c>
      <c r="BK510" s="2">
        <f t="shared" si="80"/>
        <v>0</v>
      </c>
    </row>
    <row r="511" spans="2:63" ht="15" customHeight="1" x14ac:dyDescent="0.25">
      <c r="B511" s="14">
        <v>503</v>
      </c>
      <c r="C511" s="95" t="str">
        <f t="shared" si="84"/>
        <v/>
      </c>
      <c r="D511" s="15" t="str">
        <f t="shared" si="89"/>
        <v>OK</v>
      </c>
      <c r="E511" s="16" t="e">
        <f>VLOOKUP('Data Sheet'!$B$8,'Data Sheet'!$I$2:$J$9,2,FALSE)</f>
        <v>#N/A</v>
      </c>
      <c r="F511" s="16" t="str">
        <f t="shared" si="85"/>
        <v/>
      </c>
      <c r="G511" s="103">
        <f t="shared" si="86"/>
        <v>0</v>
      </c>
      <c r="H511" s="17" t="s">
        <v>26</v>
      </c>
      <c r="I511" s="17" t="s">
        <v>26</v>
      </c>
      <c r="J511" s="17" t="str">
        <f>IF('Data Sheet'!$B$9="NC-50","N/A","OK")</f>
        <v>OK</v>
      </c>
      <c r="K511" s="17" t="str">
        <f>IF('Data Sheet'!$B$9="NC-50","N/A","OK")</f>
        <v>OK</v>
      </c>
      <c r="L511" s="17" t="str">
        <f t="shared" si="87"/>
        <v>OK</v>
      </c>
      <c r="M511" s="17" t="str">
        <f t="shared" si="88"/>
        <v>OK</v>
      </c>
      <c r="N511" s="18" t="str">
        <f>IF(BO511&lt;&gt;"",
    IF(INT('Data Sheet'!$A$19)=INT('Data Sheet'!$B$19),
        --(INT('Data Sheet'!$A$19) &amp; "." &amp; BO511),
        IF(AND((--(INT('Data Sheet'!$A$19) &amp; "." &amp; BO511)&gt;=--('Data Sheet'!$A$19)), (--(INT('Data Sheet'!$A$19) &amp; "." &amp; BO511)&lt;=--('Data Sheet'!$B$19))),
            --(INT('Data Sheet'!$A$19) &amp; "." &amp; BO511),
            --(INT('Data Sheet'!$B$19) &amp; "." &amp; BO511)
        )
    ),
    IF(BN511&lt;&gt;"",
        IF(INT('Data Sheet'!$A$19)=INT('Data Sheet'!$B$19),
            --(INT('Data Sheet'!$A$19) &amp; "." &amp; LEFT(BN511,3)),
            IF(AND((--(INT('Data Sheet'!$A$19) &amp; "." &amp; LEFT(BN511,3))&gt;=--('Data Sheet'!$A$19)), (--(INT('Data Sheet'!$A$19) &amp; "." &amp; LEFT(BN511,3))&lt;=--('Data Sheet'!$B$19))),
                --(INT('Data Sheet'!$A$19) &amp; "." &amp; LEFT(BN511,3)),
                --(INT('Data Sheet'!$B$19) &amp; "." &amp; LEFT(BN511,3))
            )
        ),
        "OK"
    )
)</f>
        <v>OK</v>
      </c>
      <c r="O511" s="23" t="str">
        <f>IF(BP511&lt;&gt;"",
    IF(INT('Data Sheet'!$A$19)=INT('Data Sheet'!$B$19),
        --(INT('Data Sheet'!$A$19) &amp; "." &amp; BP511),
        IF(AND((--(INT('Data Sheet'!$A$19) &amp; "." &amp; BP511)&gt;=--('Data Sheet'!$A$19)), (--(INT('Data Sheet'!$A$19) &amp; "." &amp; BP511)&lt;=--('Data Sheet'!$B$19))),
            --(INT('Data Sheet'!$A$19) &amp; "." &amp; BP511),
            --(INT('Data Sheet'!$B$19) &amp; "." &amp; BP511)
        )
    ),
    IF(BN511&lt;&gt;"",
        IF(INT('Data Sheet'!$A$19)=INT('Data Sheet'!$B$19),
            --(INT('Data Sheet'!$A$19) &amp; "." &amp; RIGHT(BN511,3)),
            IF(AND((--(INT('Data Sheet'!$A$19) &amp; "." &amp; RIGHT(BN511,3))&gt;=--('Data Sheet'!$A$19)), (--(INT('Data Sheet'!$A$19) &amp; "." &amp; RIGHT(BN511,3))&lt;=--('Data Sheet'!$B$19))),
                --(INT('Data Sheet'!$A$19) &amp; "." &amp; RIGHT(BN511,3)),
                --(INT('Data Sheet'!$B$19) &amp; "." &amp; RIGHT(BN511,3))
            )
        ),
        "OK"
    )
)</f>
        <v>OK</v>
      </c>
      <c r="P511" s="23" t="str">
        <f>IF(BR511&lt;&gt;"",
    IF(INT('Data Sheet'!$A$19)=INT('Data Sheet'!$B$15),
        --(INT('Data Sheet'!$A$15) &amp; "." &amp; BR511),
        IF(AND((--(INT('Data Sheet'!$A$15) &amp; "." &amp; BR511)&gt;=--('Data Sheet'!$A$15)), (--(INT('Data Sheet'!$A$15) &amp; "." &amp; BR511)&lt;=--('Data Sheet'!$B$15))),
            --(INT('Data Sheet'!$A$15) &amp; "." &amp; BR511),
            --(INT('Data Sheet'!$B$15) &amp; "." &amp; BR511)
        )
    ),
    IF(BQ511&lt;&gt;"",
        IF(INT('Data Sheet'!$A$15)=INT('Data Sheet'!$B$15),
            --(INT('Data Sheet'!$A$15) &amp; "." &amp; LEFT(BQ511,3)),
            IF(AND((--(INT('Data Sheet'!$A$15) &amp; "." &amp; LEFT(BQ511,3))&gt;=--('Data Sheet'!$A$15)), (--(INT('Data Sheet'!$A$15) &amp; "." &amp; LEFT(BQ511,3))&lt;=--('Data Sheet'!$B$15))),
                --(INT('Data Sheet'!$A$15) &amp; "." &amp; LEFT(BQ511,3)),
                --(INT('Data Sheet'!$B$15) &amp; "." &amp; LEFT(BQ511,3))
            )
        ),
        "OK"
    )
)</f>
        <v>OK</v>
      </c>
      <c r="Q511" s="23" t="str">
        <f>IF(BS511&lt;&gt;"",
    IF(INT('Data Sheet'!$A$19)=INT('Data Sheet'!$B$15),
        --(INT('Data Sheet'!$A$15) &amp; "." &amp; BS511),
        IF(AND((--(INT('Data Sheet'!$A$15) &amp; "." &amp; BS511)&gt;=--('Data Sheet'!$A$15)), (--(INT('Data Sheet'!$A$15) &amp; "." &amp; BS511)&lt;=--('Data Sheet'!$B$15))),
            --(INT('Data Sheet'!$A$15) &amp; "." &amp; BS511),
            --(INT('Data Sheet'!$B$15) &amp; "." &amp; BS511)
        )
    ),
    IF(BQ511&lt;&gt;"",
        IF(INT('Data Sheet'!$A$15)=INT('Data Sheet'!$B$15),
            --(INT('Data Sheet'!$A$15) &amp; "." &amp; RIGHT(BQ511,3)),
            IF(AND((--(INT('Data Sheet'!$A$15) &amp; "." &amp; RIGHT(BQ511,3))&gt;=--('Data Sheet'!$A$15)), (--(INT('Data Sheet'!$A$15) &amp; "." &amp; RIGHT(BQ511,3))&lt;=--('Data Sheet'!$B$15))),
                --(INT('Data Sheet'!$A$15) &amp; "." &amp; RIGHT(BQ511,3)),
                --(INT('Data Sheet'!$B$15) &amp; "." &amp; RIGHT(BQ511,3))
            )
        ),
        "OK"
    )
)</f>
        <v>OK</v>
      </c>
      <c r="R511" s="19"/>
      <c r="S511" s="19"/>
      <c r="T511" s="19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1"/>
      <c r="AU511" s="21"/>
      <c r="AV511" s="21"/>
      <c r="AW511" s="22"/>
      <c r="AX511" s="99"/>
      <c r="AY511" s="20"/>
      <c r="AZ511" s="20"/>
      <c r="BA511" s="22"/>
      <c r="BB511">
        <v>503</v>
      </c>
      <c r="BC511" s="80"/>
      <c r="BD511" s="80"/>
      <c r="BE511" s="80"/>
      <c r="BF511" s="80"/>
      <c r="BG511" s="32" t="str">
        <f t="shared" si="81"/>
        <v/>
      </c>
      <c r="BH511" s="78">
        <f t="shared" si="79"/>
        <v>0</v>
      </c>
      <c r="BI511" s="2">
        <f t="shared" si="82"/>
        <v>0</v>
      </c>
      <c r="BJ511" s="2">
        <f t="shared" si="83"/>
        <v>0</v>
      </c>
      <c r="BK511" s="2">
        <f t="shared" si="80"/>
        <v>0</v>
      </c>
    </row>
    <row r="512" spans="2:63" ht="15" customHeight="1" x14ac:dyDescent="0.25">
      <c r="B512" s="14">
        <v>504</v>
      </c>
      <c r="C512" s="95" t="str">
        <f t="shared" si="84"/>
        <v/>
      </c>
      <c r="D512" s="15" t="str">
        <f t="shared" si="89"/>
        <v>OK</v>
      </c>
      <c r="E512" s="16" t="e">
        <f>VLOOKUP('Data Sheet'!$B$8,'Data Sheet'!$I$2:$J$9,2,FALSE)</f>
        <v>#N/A</v>
      </c>
      <c r="F512" s="16" t="str">
        <f t="shared" si="85"/>
        <v/>
      </c>
      <c r="G512" s="103">
        <f t="shared" si="86"/>
        <v>0</v>
      </c>
      <c r="H512" s="17" t="s">
        <v>26</v>
      </c>
      <c r="I512" s="17" t="s">
        <v>26</v>
      </c>
      <c r="J512" s="17" t="str">
        <f>IF('Data Sheet'!$B$9="NC-50","N/A","OK")</f>
        <v>OK</v>
      </c>
      <c r="K512" s="17" t="str">
        <f>IF('Data Sheet'!$B$9="NC-50","N/A","OK")</f>
        <v>OK</v>
      </c>
      <c r="L512" s="17" t="str">
        <f t="shared" si="87"/>
        <v>OK</v>
      </c>
      <c r="M512" s="17" t="str">
        <f t="shared" si="88"/>
        <v>OK</v>
      </c>
      <c r="N512" s="18" t="str">
        <f>IF(BO512&lt;&gt;"",
    IF(INT('Data Sheet'!$A$19)=INT('Data Sheet'!$B$19),
        --(INT('Data Sheet'!$A$19) &amp; "." &amp; BO512),
        IF(AND((--(INT('Data Sheet'!$A$19) &amp; "." &amp; BO512)&gt;=--('Data Sheet'!$A$19)), (--(INT('Data Sheet'!$A$19) &amp; "." &amp; BO512)&lt;=--('Data Sheet'!$B$19))),
            --(INT('Data Sheet'!$A$19) &amp; "." &amp; BO512),
            --(INT('Data Sheet'!$B$19) &amp; "." &amp; BO512)
        )
    ),
    IF(BN512&lt;&gt;"",
        IF(INT('Data Sheet'!$A$19)=INT('Data Sheet'!$B$19),
            --(INT('Data Sheet'!$A$19) &amp; "." &amp; LEFT(BN512,3)),
            IF(AND((--(INT('Data Sheet'!$A$19) &amp; "." &amp; LEFT(BN512,3))&gt;=--('Data Sheet'!$A$19)), (--(INT('Data Sheet'!$A$19) &amp; "." &amp; LEFT(BN512,3))&lt;=--('Data Sheet'!$B$19))),
                --(INT('Data Sheet'!$A$19) &amp; "." &amp; LEFT(BN512,3)),
                --(INT('Data Sheet'!$B$19) &amp; "." &amp; LEFT(BN512,3))
            )
        ),
        "OK"
    )
)</f>
        <v>OK</v>
      </c>
      <c r="O512" s="23" t="str">
        <f>IF(BP512&lt;&gt;"",
    IF(INT('Data Sheet'!$A$19)=INT('Data Sheet'!$B$19),
        --(INT('Data Sheet'!$A$19) &amp; "." &amp; BP512),
        IF(AND((--(INT('Data Sheet'!$A$19) &amp; "." &amp; BP512)&gt;=--('Data Sheet'!$A$19)), (--(INT('Data Sheet'!$A$19) &amp; "." &amp; BP512)&lt;=--('Data Sheet'!$B$19))),
            --(INT('Data Sheet'!$A$19) &amp; "." &amp; BP512),
            --(INT('Data Sheet'!$B$19) &amp; "." &amp; BP512)
        )
    ),
    IF(BN512&lt;&gt;"",
        IF(INT('Data Sheet'!$A$19)=INT('Data Sheet'!$B$19),
            --(INT('Data Sheet'!$A$19) &amp; "." &amp; RIGHT(BN512,3)),
            IF(AND((--(INT('Data Sheet'!$A$19) &amp; "." &amp; RIGHT(BN512,3))&gt;=--('Data Sheet'!$A$19)), (--(INT('Data Sheet'!$A$19) &amp; "." &amp; RIGHT(BN512,3))&lt;=--('Data Sheet'!$B$19))),
                --(INT('Data Sheet'!$A$19) &amp; "." &amp; RIGHT(BN512,3)),
                --(INT('Data Sheet'!$B$19) &amp; "." &amp; RIGHT(BN512,3))
            )
        ),
        "OK"
    )
)</f>
        <v>OK</v>
      </c>
      <c r="P512" s="23" t="str">
        <f>IF(BR512&lt;&gt;"",
    IF(INT('Data Sheet'!$A$19)=INT('Data Sheet'!$B$15),
        --(INT('Data Sheet'!$A$15) &amp; "." &amp; BR512),
        IF(AND((--(INT('Data Sheet'!$A$15) &amp; "." &amp; BR512)&gt;=--('Data Sheet'!$A$15)), (--(INT('Data Sheet'!$A$15) &amp; "." &amp; BR512)&lt;=--('Data Sheet'!$B$15))),
            --(INT('Data Sheet'!$A$15) &amp; "." &amp; BR512),
            --(INT('Data Sheet'!$B$15) &amp; "." &amp; BR512)
        )
    ),
    IF(BQ512&lt;&gt;"",
        IF(INT('Data Sheet'!$A$15)=INT('Data Sheet'!$B$15),
            --(INT('Data Sheet'!$A$15) &amp; "." &amp; LEFT(BQ512,3)),
            IF(AND((--(INT('Data Sheet'!$A$15) &amp; "." &amp; LEFT(BQ512,3))&gt;=--('Data Sheet'!$A$15)), (--(INT('Data Sheet'!$A$15) &amp; "." &amp; LEFT(BQ512,3))&lt;=--('Data Sheet'!$B$15))),
                --(INT('Data Sheet'!$A$15) &amp; "." &amp; LEFT(BQ512,3)),
                --(INT('Data Sheet'!$B$15) &amp; "." &amp; LEFT(BQ512,3))
            )
        ),
        "OK"
    )
)</f>
        <v>OK</v>
      </c>
      <c r="Q512" s="23" t="str">
        <f>IF(BS512&lt;&gt;"",
    IF(INT('Data Sheet'!$A$19)=INT('Data Sheet'!$B$15),
        --(INT('Data Sheet'!$A$15) &amp; "." &amp; BS512),
        IF(AND((--(INT('Data Sheet'!$A$15) &amp; "." &amp; BS512)&gt;=--('Data Sheet'!$A$15)), (--(INT('Data Sheet'!$A$15) &amp; "." &amp; BS512)&lt;=--('Data Sheet'!$B$15))),
            --(INT('Data Sheet'!$A$15) &amp; "." &amp; BS512),
            --(INT('Data Sheet'!$B$15) &amp; "." &amp; BS512)
        )
    ),
    IF(BQ512&lt;&gt;"",
        IF(INT('Data Sheet'!$A$15)=INT('Data Sheet'!$B$15),
            --(INT('Data Sheet'!$A$15) &amp; "." &amp; RIGHT(BQ512,3)),
            IF(AND((--(INT('Data Sheet'!$A$15) &amp; "." &amp; RIGHT(BQ512,3))&gt;=--('Data Sheet'!$A$15)), (--(INT('Data Sheet'!$A$15) &amp; "." &amp; RIGHT(BQ512,3))&lt;=--('Data Sheet'!$B$15))),
                --(INT('Data Sheet'!$A$15) &amp; "." &amp; RIGHT(BQ512,3)),
                --(INT('Data Sheet'!$B$15) &amp; "." &amp; RIGHT(BQ512,3))
            )
        ),
        "OK"
    )
)</f>
        <v>OK</v>
      </c>
      <c r="R512" s="19"/>
      <c r="S512" s="19"/>
      <c r="T512" s="19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1"/>
      <c r="AU512" s="21"/>
      <c r="AV512" s="21"/>
      <c r="AW512" s="22"/>
      <c r="AX512" s="99"/>
      <c r="AY512" s="20"/>
      <c r="AZ512" s="20"/>
      <c r="BA512" s="22"/>
      <c r="BB512">
        <v>504</v>
      </c>
      <c r="BC512" s="80"/>
      <c r="BD512" s="80"/>
      <c r="BE512" s="80"/>
      <c r="BF512" s="80"/>
      <c r="BG512" s="32" t="str">
        <f t="shared" si="81"/>
        <v/>
      </c>
      <c r="BH512" s="78">
        <f t="shared" si="79"/>
        <v>0</v>
      </c>
      <c r="BI512" s="2">
        <f t="shared" si="82"/>
        <v>0</v>
      </c>
      <c r="BJ512" s="2">
        <f t="shared" si="83"/>
        <v>0</v>
      </c>
      <c r="BK512" s="2">
        <f t="shared" si="80"/>
        <v>0</v>
      </c>
    </row>
    <row r="513" spans="2:63" ht="15" customHeight="1" x14ac:dyDescent="0.25">
      <c r="B513" s="14">
        <v>505</v>
      </c>
      <c r="C513" s="95" t="str">
        <f t="shared" si="84"/>
        <v/>
      </c>
      <c r="D513" s="15" t="str">
        <f t="shared" si="89"/>
        <v>OK</v>
      </c>
      <c r="E513" s="16" t="e">
        <f>VLOOKUP('Data Sheet'!$B$8,'Data Sheet'!$I$2:$J$9,2,FALSE)</f>
        <v>#N/A</v>
      </c>
      <c r="F513" s="16" t="str">
        <f t="shared" si="85"/>
        <v/>
      </c>
      <c r="G513" s="103">
        <f t="shared" si="86"/>
        <v>0</v>
      </c>
      <c r="H513" s="17" t="s">
        <v>26</v>
      </c>
      <c r="I513" s="17" t="s">
        <v>26</v>
      </c>
      <c r="J513" s="17" t="str">
        <f>IF('Data Sheet'!$B$9="NC-50","N/A","OK")</f>
        <v>OK</v>
      </c>
      <c r="K513" s="17" t="str">
        <f>IF('Data Sheet'!$B$9="NC-50","N/A","OK")</f>
        <v>OK</v>
      </c>
      <c r="L513" s="17" t="str">
        <f t="shared" si="87"/>
        <v>OK</v>
      </c>
      <c r="M513" s="17" t="str">
        <f t="shared" si="88"/>
        <v>OK</v>
      </c>
      <c r="N513" s="18" t="str">
        <f>IF(BO513&lt;&gt;"",
    IF(INT('Data Sheet'!$A$19)=INT('Data Sheet'!$B$19),
        --(INT('Data Sheet'!$A$19) &amp; "." &amp; BO513),
        IF(AND((--(INT('Data Sheet'!$A$19) &amp; "." &amp; BO513)&gt;=--('Data Sheet'!$A$19)), (--(INT('Data Sheet'!$A$19) &amp; "." &amp; BO513)&lt;=--('Data Sheet'!$B$19))),
            --(INT('Data Sheet'!$A$19) &amp; "." &amp; BO513),
            --(INT('Data Sheet'!$B$19) &amp; "." &amp; BO513)
        )
    ),
    IF(BN513&lt;&gt;"",
        IF(INT('Data Sheet'!$A$19)=INT('Data Sheet'!$B$19),
            --(INT('Data Sheet'!$A$19) &amp; "." &amp; LEFT(BN513,3)),
            IF(AND((--(INT('Data Sheet'!$A$19) &amp; "." &amp; LEFT(BN513,3))&gt;=--('Data Sheet'!$A$19)), (--(INT('Data Sheet'!$A$19) &amp; "." &amp; LEFT(BN513,3))&lt;=--('Data Sheet'!$B$19))),
                --(INT('Data Sheet'!$A$19) &amp; "." &amp; LEFT(BN513,3)),
                --(INT('Data Sheet'!$B$19) &amp; "." &amp; LEFT(BN513,3))
            )
        ),
        "OK"
    )
)</f>
        <v>OK</v>
      </c>
      <c r="O513" s="23" t="str">
        <f>IF(BP513&lt;&gt;"",
    IF(INT('Data Sheet'!$A$19)=INT('Data Sheet'!$B$19),
        --(INT('Data Sheet'!$A$19) &amp; "." &amp; BP513),
        IF(AND((--(INT('Data Sheet'!$A$19) &amp; "." &amp; BP513)&gt;=--('Data Sheet'!$A$19)), (--(INT('Data Sheet'!$A$19) &amp; "." &amp; BP513)&lt;=--('Data Sheet'!$B$19))),
            --(INT('Data Sheet'!$A$19) &amp; "." &amp; BP513),
            --(INT('Data Sheet'!$B$19) &amp; "." &amp; BP513)
        )
    ),
    IF(BN513&lt;&gt;"",
        IF(INT('Data Sheet'!$A$19)=INT('Data Sheet'!$B$19),
            --(INT('Data Sheet'!$A$19) &amp; "." &amp; RIGHT(BN513,3)),
            IF(AND((--(INT('Data Sheet'!$A$19) &amp; "." &amp; RIGHT(BN513,3))&gt;=--('Data Sheet'!$A$19)), (--(INT('Data Sheet'!$A$19) &amp; "." &amp; RIGHT(BN513,3))&lt;=--('Data Sheet'!$B$19))),
                --(INT('Data Sheet'!$A$19) &amp; "." &amp; RIGHT(BN513,3)),
                --(INT('Data Sheet'!$B$19) &amp; "." &amp; RIGHT(BN513,3))
            )
        ),
        "OK"
    )
)</f>
        <v>OK</v>
      </c>
      <c r="P513" s="23" t="str">
        <f>IF(BR513&lt;&gt;"",
    IF(INT('Data Sheet'!$A$19)=INT('Data Sheet'!$B$15),
        --(INT('Data Sheet'!$A$15) &amp; "." &amp; BR513),
        IF(AND((--(INT('Data Sheet'!$A$15) &amp; "." &amp; BR513)&gt;=--('Data Sheet'!$A$15)), (--(INT('Data Sheet'!$A$15) &amp; "." &amp; BR513)&lt;=--('Data Sheet'!$B$15))),
            --(INT('Data Sheet'!$A$15) &amp; "." &amp; BR513),
            --(INT('Data Sheet'!$B$15) &amp; "." &amp; BR513)
        )
    ),
    IF(BQ513&lt;&gt;"",
        IF(INT('Data Sheet'!$A$15)=INT('Data Sheet'!$B$15),
            --(INT('Data Sheet'!$A$15) &amp; "." &amp; LEFT(BQ513,3)),
            IF(AND((--(INT('Data Sheet'!$A$15) &amp; "." &amp; LEFT(BQ513,3))&gt;=--('Data Sheet'!$A$15)), (--(INT('Data Sheet'!$A$15) &amp; "." &amp; LEFT(BQ513,3))&lt;=--('Data Sheet'!$B$15))),
                --(INT('Data Sheet'!$A$15) &amp; "." &amp; LEFT(BQ513,3)),
                --(INT('Data Sheet'!$B$15) &amp; "." &amp; LEFT(BQ513,3))
            )
        ),
        "OK"
    )
)</f>
        <v>OK</v>
      </c>
      <c r="Q513" s="23" t="str">
        <f>IF(BS513&lt;&gt;"",
    IF(INT('Data Sheet'!$A$19)=INT('Data Sheet'!$B$15),
        --(INT('Data Sheet'!$A$15) &amp; "." &amp; BS513),
        IF(AND((--(INT('Data Sheet'!$A$15) &amp; "." &amp; BS513)&gt;=--('Data Sheet'!$A$15)), (--(INT('Data Sheet'!$A$15) &amp; "." &amp; BS513)&lt;=--('Data Sheet'!$B$15))),
            --(INT('Data Sheet'!$A$15) &amp; "." &amp; BS513),
            --(INT('Data Sheet'!$B$15) &amp; "." &amp; BS513)
        )
    ),
    IF(BQ513&lt;&gt;"",
        IF(INT('Data Sheet'!$A$15)=INT('Data Sheet'!$B$15),
            --(INT('Data Sheet'!$A$15) &amp; "." &amp; RIGHT(BQ513,3)),
            IF(AND((--(INT('Data Sheet'!$A$15) &amp; "." &amp; RIGHT(BQ513,3))&gt;=--('Data Sheet'!$A$15)), (--(INT('Data Sheet'!$A$15) &amp; "." &amp; RIGHT(BQ513,3))&lt;=--('Data Sheet'!$B$15))),
                --(INT('Data Sheet'!$A$15) &amp; "." &amp; RIGHT(BQ513,3)),
                --(INT('Data Sheet'!$B$15) &amp; "." &amp; RIGHT(BQ513,3))
            )
        ),
        "OK"
    )
)</f>
        <v>OK</v>
      </c>
      <c r="R513" s="19"/>
      <c r="S513" s="19"/>
      <c r="T513" s="19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1"/>
      <c r="AU513" s="21"/>
      <c r="AV513" s="21"/>
      <c r="AW513" s="22"/>
      <c r="AX513" s="99"/>
      <c r="AY513" s="20"/>
      <c r="AZ513" s="20"/>
      <c r="BA513" s="22"/>
      <c r="BB513">
        <v>505</v>
      </c>
      <c r="BC513" s="80"/>
      <c r="BD513" s="80"/>
      <c r="BE513" s="80"/>
      <c r="BF513" s="80"/>
      <c r="BG513" s="32" t="str">
        <f t="shared" si="81"/>
        <v/>
      </c>
      <c r="BH513" s="78">
        <f t="shared" si="79"/>
        <v>0</v>
      </c>
      <c r="BI513" s="2">
        <f t="shared" si="82"/>
        <v>0</v>
      </c>
      <c r="BJ513" s="2">
        <f t="shared" si="83"/>
        <v>0</v>
      </c>
      <c r="BK513" s="2">
        <f t="shared" si="80"/>
        <v>0</v>
      </c>
    </row>
    <row r="514" spans="2:63" ht="15" customHeight="1" x14ac:dyDescent="0.25">
      <c r="B514" s="14">
        <v>506</v>
      </c>
      <c r="C514" s="95" t="str">
        <f t="shared" si="84"/>
        <v/>
      </c>
      <c r="D514" s="15" t="str">
        <f t="shared" si="89"/>
        <v>OK</v>
      </c>
      <c r="E514" s="16" t="e">
        <f>VLOOKUP('Data Sheet'!$B$8,'Data Sheet'!$I$2:$J$9,2,FALSE)</f>
        <v>#N/A</v>
      </c>
      <c r="F514" s="16" t="str">
        <f t="shared" si="85"/>
        <v/>
      </c>
      <c r="G514" s="103">
        <f t="shared" si="86"/>
        <v>0</v>
      </c>
      <c r="H514" s="17" t="s">
        <v>26</v>
      </c>
      <c r="I514" s="17" t="s">
        <v>26</v>
      </c>
      <c r="J514" s="17" t="str">
        <f>IF('Data Sheet'!$B$9="NC-50","N/A","OK")</f>
        <v>OK</v>
      </c>
      <c r="K514" s="17" t="str">
        <f>IF('Data Sheet'!$B$9="NC-50","N/A","OK")</f>
        <v>OK</v>
      </c>
      <c r="L514" s="17" t="str">
        <f t="shared" si="87"/>
        <v>OK</v>
      </c>
      <c r="M514" s="17" t="str">
        <f t="shared" si="88"/>
        <v>OK</v>
      </c>
      <c r="N514" s="18" t="str">
        <f>IF(BO514&lt;&gt;"",
    IF(INT('Data Sheet'!$A$19)=INT('Data Sheet'!$B$19),
        --(INT('Data Sheet'!$A$19) &amp; "." &amp; BO514),
        IF(AND((--(INT('Data Sheet'!$A$19) &amp; "." &amp; BO514)&gt;=--('Data Sheet'!$A$19)), (--(INT('Data Sheet'!$A$19) &amp; "." &amp; BO514)&lt;=--('Data Sheet'!$B$19))),
            --(INT('Data Sheet'!$A$19) &amp; "." &amp; BO514),
            --(INT('Data Sheet'!$B$19) &amp; "." &amp; BO514)
        )
    ),
    IF(BN514&lt;&gt;"",
        IF(INT('Data Sheet'!$A$19)=INT('Data Sheet'!$B$19),
            --(INT('Data Sheet'!$A$19) &amp; "." &amp; LEFT(BN514,3)),
            IF(AND((--(INT('Data Sheet'!$A$19) &amp; "." &amp; LEFT(BN514,3))&gt;=--('Data Sheet'!$A$19)), (--(INT('Data Sheet'!$A$19) &amp; "." &amp; LEFT(BN514,3))&lt;=--('Data Sheet'!$B$19))),
                --(INT('Data Sheet'!$A$19) &amp; "." &amp; LEFT(BN514,3)),
                --(INT('Data Sheet'!$B$19) &amp; "." &amp; LEFT(BN514,3))
            )
        ),
        "OK"
    )
)</f>
        <v>OK</v>
      </c>
      <c r="O514" s="23" t="str">
        <f>IF(BP514&lt;&gt;"",
    IF(INT('Data Sheet'!$A$19)=INT('Data Sheet'!$B$19),
        --(INT('Data Sheet'!$A$19) &amp; "." &amp; BP514),
        IF(AND((--(INT('Data Sheet'!$A$19) &amp; "." &amp; BP514)&gt;=--('Data Sheet'!$A$19)), (--(INT('Data Sheet'!$A$19) &amp; "." &amp; BP514)&lt;=--('Data Sheet'!$B$19))),
            --(INT('Data Sheet'!$A$19) &amp; "." &amp; BP514),
            --(INT('Data Sheet'!$B$19) &amp; "." &amp; BP514)
        )
    ),
    IF(BN514&lt;&gt;"",
        IF(INT('Data Sheet'!$A$19)=INT('Data Sheet'!$B$19),
            --(INT('Data Sheet'!$A$19) &amp; "." &amp; RIGHT(BN514,3)),
            IF(AND((--(INT('Data Sheet'!$A$19) &amp; "." &amp; RIGHT(BN514,3))&gt;=--('Data Sheet'!$A$19)), (--(INT('Data Sheet'!$A$19) &amp; "." &amp; RIGHT(BN514,3))&lt;=--('Data Sheet'!$B$19))),
                --(INT('Data Sheet'!$A$19) &amp; "." &amp; RIGHT(BN514,3)),
                --(INT('Data Sheet'!$B$19) &amp; "." &amp; RIGHT(BN514,3))
            )
        ),
        "OK"
    )
)</f>
        <v>OK</v>
      </c>
      <c r="P514" s="23" t="str">
        <f>IF(BR514&lt;&gt;"",
    IF(INT('Data Sheet'!$A$19)=INT('Data Sheet'!$B$15),
        --(INT('Data Sheet'!$A$15) &amp; "." &amp; BR514),
        IF(AND((--(INT('Data Sheet'!$A$15) &amp; "." &amp; BR514)&gt;=--('Data Sheet'!$A$15)), (--(INT('Data Sheet'!$A$15) &amp; "." &amp; BR514)&lt;=--('Data Sheet'!$B$15))),
            --(INT('Data Sheet'!$A$15) &amp; "." &amp; BR514),
            --(INT('Data Sheet'!$B$15) &amp; "." &amp; BR514)
        )
    ),
    IF(BQ514&lt;&gt;"",
        IF(INT('Data Sheet'!$A$15)=INT('Data Sheet'!$B$15),
            --(INT('Data Sheet'!$A$15) &amp; "." &amp; LEFT(BQ514,3)),
            IF(AND((--(INT('Data Sheet'!$A$15) &amp; "." &amp; LEFT(BQ514,3))&gt;=--('Data Sheet'!$A$15)), (--(INT('Data Sheet'!$A$15) &amp; "." &amp; LEFT(BQ514,3))&lt;=--('Data Sheet'!$B$15))),
                --(INT('Data Sheet'!$A$15) &amp; "." &amp; LEFT(BQ514,3)),
                --(INT('Data Sheet'!$B$15) &amp; "." &amp; LEFT(BQ514,3))
            )
        ),
        "OK"
    )
)</f>
        <v>OK</v>
      </c>
      <c r="Q514" s="23" t="str">
        <f>IF(BS514&lt;&gt;"",
    IF(INT('Data Sheet'!$A$19)=INT('Data Sheet'!$B$15),
        --(INT('Data Sheet'!$A$15) &amp; "." &amp; BS514),
        IF(AND((--(INT('Data Sheet'!$A$15) &amp; "." &amp; BS514)&gt;=--('Data Sheet'!$A$15)), (--(INT('Data Sheet'!$A$15) &amp; "." &amp; BS514)&lt;=--('Data Sheet'!$B$15))),
            --(INT('Data Sheet'!$A$15) &amp; "." &amp; BS514),
            --(INT('Data Sheet'!$B$15) &amp; "." &amp; BS514)
        )
    ),
    IF(BQ514&lt;&gt;"",
        IF(INT('Data Sheet'!$A$15)=INT('Data Sheet'!$B$15),
            --(INT('Data Sheet'!$A$15) &amp; "." &amp; RIGHT(BQ514,3)),
            IF(AND((--(INT('Data Sheet'!$A$15) &amp; "." &amp; RIGHT(BQ514,3))&gt;=--('Data Sheet'!$A$15)), (--(INT('Data Sheet'!$A$15) &amp; "." &amp; RIGHT(BQ514,3))&lt;=--('Data Sheet'!$B$15))),
                --(INT('Data Sheet'!$A$15) &amp; "." &amp; RIGHT(BQ514,3)),
                --(INT('Data Sheet'!$B$15) &amp; "." &amp; RIGHT(BQ514,3))
            )
        ),
        "OK"
    )
)</f>
        <v>OK</v>
      </c>
      <c r="R514" s="19"/>
      <c r="S514" s="19"/>
      <c r="T514" s="19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1"/>
      <c r="AU514" s="21"/>
      <c r="AV514" s="21"/>
      <c r="AW514" s="22"/>
      <c r="AX514" s="99"/>
      <c r="AY514" s="20"/>
      <c r="AZ514" s="20"/>
      <c r="BA514" s="22"/>
      <c r="BB514">
        <v>506</v>
      </c>
      <c r="BC514" s="80"/>
      <c r="BD514" s="80"/>
      <c r="BE514" s="80"/>
      <c r="BF514" s="80"/>
      <c r="BG514" s="32" t="str">
        <f t="shared" si="81"/>
        <v/>
      </c>
      <c r="BH514" s="78">
        <f t="shared" si="79"/>
        <v>0</v>
      </c>
      <c r="BI514" s="2">
        <f t="shared" si="82"/>
        <v>0</v>
      </c>
      <c r="BJ514" s="2">
        <f t="shared" si="83"/>
        <v>0</v>
      </c>
      <c r="BK514" s="2">
        <f t="shared" si="80"/>
        <v>0</v>
      </c>
    </row>
    <row r="515" spans="2:63" ht="15" customHeight="1" x14ac:dyDescent="0.25">
      <c r="B515" s="14">
        <v>507</v>
      </c>
      <c r="C515" s="95" t="str">
        <f t="shared" si="84"/>
        <v/>
      </c>
      <c r="D515" s="15" t="str">
        <f t="shared" si="89"/>
        <v>OK</v>
      </c>
      <c r="E515" s="16" t="e">
        <f>VLOOKUP('Data Sheet'!$B$8,'Data Sheet'!$I$2:$J$9,2,FALSE)</f>
        <v>#N/A</v>
      </c>
      <c r="F515" s="16" t="str">
        <f t="shared" si="85"/>
        <v/>
      </c>
      <c r="G515" s="103">
        <f t="shared" si="86"/>
        <v>0</v>
      </c>
      <c r="H515" s="17" t="s">
        <v>26</v>
      </c>
      <c r="I515" s="17" t="s">
        <v>26</v>
      </c>
      <c r="J515" s="17" t="str">
        <f>IF('Data Sheet'!$B$9="NC-50","N/A","OK")</f>
        <v>OK</v>
      </c>
      <c r="K515" s="17" t="str">
        <f>IF('Data Sheet'!$B$9="NC-50","N/A","OK")</f>
        <v>OK</v>
      </c>
      <c r="L515" s="17" t="str">
        <f t="shared" si="87"/>
        <v>OK</v>
      </c>
      <c r="M515" s="17" t="str">
        <f t="shared" si="88"/>
        <v>OK</v>
      </c>
      <c r="N515" s="18" t="str">
        <f>IF(BO515&lt;&gt;"",
    IF(INT('Data Sheet'!$A$19)=INT('Data Sheet'!$B$19),
        --(INT('Data Sheet'!$A$19) &amp; "." &amp; BO515),
        IF(AND((--(INT('Data Sheet'!$A$19) &amp; "." &amp; BO515)&gt;=--('Data Sheet'!$A$19)), (--(INT('Data Sheet'!$A$19) &amp; "." &amp; BO515)&lt;=--('Data Sheet'!$B$19))),
            --(INT('Data Sheet'!$A$19) &amp; "." &amp; BO515),
            --(INT('Data Sheet'!$B$19) &amp; "." &amp; BO515)
        )
    ),
    IF(BN515&lt;&gt;"",
        IF(INT('Data Sheet'!$A$19)=INT('Data Sheet'!$B$19),
            --(INT('Data Sheet'!$A$19) &amp; "." &amp; LEFT(BN515,3)),
            IF(AND((--(INT('Data Sheet'!$A$19) &amp; "." &amp; LEFT(BN515,3))&gt;=--('Data Sheet'!$A$19)), (--(INT('Data Sheet'!$A$19) &amp; "." &amp; LEFT(BN515,3))&lt;=--('Data Sheet'!$B$19))),
                --(INT('Data Sheet'!$A$19) &amp; "." &amp; LEFT(BN515,3)),
                --(INT('Data Sheet'!$B$19) &amp; "." &amp; LEFT(BN515,3))
            )
        ),
        "OK"
    )
)</f>
        <v>OK</v>
      </c>
      <c r="O515" s="23" t="str">
        <f>IF(BP515&lt;&gt;"",
    IF(INT('Data Sheet'!$A$19)=INT('Data Sheet'!$B$19),
        --(INT('Data Sheet'!$A$19) &amp; "." &amp; BP515),
        IF(AND((--(INT('Data Sheet'!$A$19) &amp; "." &amp; BP515)&gt;=--('Data Sheet'!$A$19)), (--(INT('Data Sheet'!$A$19) &amp; "." &amp; BP515)&lt;=--('Data Sheet'!$B$19))),
            --(INT('Data Sheet'!$A$19) &amp; "." &amp; BP515),
            --(INT('Data Sheet'!$B$19) &amp; "." &amp; BP515)
        )
    ),
    IF(BN515&lt;&gt;"",
        IF(INT('Data Sheet'!$A$19)=INT('Data Sheet'!$B$19),
            --(INT('Data Sheet'!$A$19) &amp; "." &amp; RIGHT(BN515,3)),
            IF(AND((--(INT('Data Sheet'!$A$19) &amp; "." &amp; RIGHT(BN515,3))&gt;=--('Data Sheet'!$A$19)), (--(INT('Data Sheet'!$A$19) &amp; "." &amp; RIGHT(BN515,3))&lt;=--('Data Sheet'!$B$19))),
                --(INT('Data Sheet'!$A$19) &amp; "." &amp; RIGHT(BN515,3)),
                --(INT('Data Sheet'!$B$19) &amp; "." &amp; RIGHT(BN515,3))
            )
        ),
        "OK"
    )
)</f>
        <v>OK</v>
      </c>
      <c r="P515" s="23" t="str">
        <f>IF(BR515&lt;&gt;"",
    IF(INT('Data Sheet'!$A$19)=INT('Data Sheet'!$B$15),
        --(INT('Data Sheet'!$A$15) &amp; "." &amp; BR515),
        IF(AND((--(INT('Data Sheet'!$A$15) &amp; "." &amp; BR515)&gt;=--('Data Sheet'!$A$15)), (--(INT('Data Sheet'!$A$15) &amp; "." &amp; BR515)&lt;=--('Data Sheet'!$B$15))),
            --(INT('Data Sheet'!$A$15) &amp; "." &amp; BR515),
            --(INT('Data Sheet'!$B$15) &amp; "." &amp; BR515)
        )
    ),
    IF(BQ515&lt;&gt;"",
        IF(INT('Data Sheet'!$A$15)=INT('Data Sheet'!$B$15),
            --(INT('Data Sheet'!$A$15) &amp; "." &amp; LEFT(BQ515,3)),
            IF(AND((--(INT('Data Sheet'!$A$15) &amp; "." &amp; LEFT(BQ515,3))&gt;=--('Data Sheet'!$A$15)), (--(INT('Data Sheet'!$A$15) &amp; "." &amp; LEFT(BQ515,3))&lt;=--('Data Sheet'!$B$15))),
                --(INT('Data Sheet'!$A$15) &amp; "." &amp; LEFT(BQ515,3)),
                --(INT('Data Sheet'!$B$15) &amp; "." &amp; LEFT(BQ515,3))
            )
        ),
        "OK"
    )
)</f>
        <v>OK</v>
      </c>
      <c r="Q515" s="23" t="str">
        <f>IF(BS515&lt;&gt;"",
    IF(INT('Data Sheet'!$A$19)=INT('Data Sheet'!$B$15),
        --(INT('Data Sheet'!$A$15) &amp; "." &amp; BS515),
        IF(AND((--(INT('Data Sheet'!$A$15) &amp; "." &amp; BS515)&gt;=--('Data Sheet'!$A$15)), (--(INT('Data Sheet'!$A$15) &amp; "." &amp; BS515)&lt;=--('Data Sheet'!$B$15))),
            --(INT('Data Sheet'!$A$15) &amp; "." &amp; BS515),
            --(INT('Data Sheet'!$B$15) &amp; "." &amp; BS515)
        )
    ),
    IF(BQ515&lt;&gt;"",
        IF(INT('Data Sheet'!$A$15)=INT('Data Sheet'!$B$15),
            --(INT('Data Sheet'!$A$15) &amp; "." &amp; RIGHT(BQ515,3)),
            IF(AND((--(INT('Data Sheet'!$A$15) &amp; "." &amp; RIGHT(BQ515,3))&gt;=--('Data Sheet'!$A$15)), (--(INT('Data Sheet'!$A$15) &amp; "." &amp; RIGHT(BQ515,3))&lt;=--('Data Sheet'!$B$15))),
                --(INT('Data Sheet'!$A$15) &amp; "." &amp; RIGHT(BQ515,3)),
                --(INT('Data Sheet'!$B$15) &amp; "." &amp; RIGHT(BQ515,3))
            )
        ),
        "OK"
    )
)</f>
        <v>OK</v>
      </c>
      <c r="R515" s="19"/>
      <c r="S515" s="19"/>
      <c r="T515" s="19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1"/>
      <c r="AU515" s="21"/>
      <c r="AV515" s="21"/>
      <c r="AW515" s="22"/>
      <c r="AX515" s="99"/>
      <c r="AY515" s="20"/>
      <c r="AZ515" s="20"/>
      <c r="BA515" s="22"/>
      <c r="BB515">
        <v>507</v>
      </c>
      <c r="BC515" s="80"/>
      <c r="BD515" s="80"/>
      <c r="BE515" s="80"/>
      <c r="BF515" s="80"/>
      <c r="BG515" s="32" t="str">
        <f t="shared" si="81"/>
        <v/>
      </c>
      <c r="BH515" s="78">
        <f t="shared" si="79"/>
        <v>0</v>
      </c>
      <c r="BI515" s="2">
        <f t="shared" si="82"/>
        <v>0</v>
      </c>
      <c r="BJ515" s="2">
        <f t="shared" si="83"/>
        <v>0</v>
      </c>
      <c r="BK515" s="2">
        <f t="shared" si="80"/>
        <v>0</v>
      </c>
    </row>
    <row r="516" spans="2:63" ht="15" customHeight="1" x14ac:dyDescent="0.25">
      <c r="B516" s="14">
        <v>508</v>
      </c>
      <c r="C516" s="95" t="str">
        <f t="shared" si="84"/>
        <v/>
      </c>
      <c r="D516" s="15" t="str">
        <f t="shared" si="89"/>
        <v>OK</v>
      </c>
      <c r="E516" s="16" t="e">
        <f>VLOOKUP('Data Sheet'!$B$8,'Data Sheet'!$I$2:$J$9,2,FALSE)</f>
        <v>#N/A</v>
      </c>
      <c r="F516" s="16" t="str">
        <f t="shared" si="85"/>
        <v/>
      </c>
      <c r="G516" s="103">
        <f t="shared" si="86"/>
        <v>0</v>
      </c>
      <c r="H516" s="17" t="s">
        <v>26</v>
      </c>
      <c r="I516" s="17" t="s">
        <v>26</v>
      </c>
      <c r="J516" s="17" t="str">
        <f>IF('Data Sheet'!$B$9="NC-50","N/A","OK")</f>
        <v>OK</v>
      </c>
      <c r="K516" s="17" t="str">
        <f>IF('Data Sheet'!$B$9="NC-50","N/A","OK")</f>
        <v>OK</v>
      </c>
      <c r="L516" s="17" t="str">
        <f t="shared" si="87"/>
        <v>OK</v>
      </c>
      <c r="M516" s="17" t="str">
        <f t="shared" si="88"/>
        <v>OK</v>
      </c>
      <c r="N516" s="18" t="str">
        <f>IF(BO516&lt;&gt;"",
    IF(INT('Data Sheet'!$A$19)=INT('Data Sheet'!$B$19),
        --(INT('Data Sheet'!$A$19) &amp; "." &amp; BO516),
        IF(AND((--(INT('Data Sheet'!$A$19) &amp; "." &amp; BO516)&gt;=--('Data Sheet'!$A$19)), (--(INT('Data Sheet'!$A$19) &amp; "." &amp; BO516)&lt;=--('Data Sheet'!$B$19))),
            --(INT('Data Sheet'!$A$19) &amp; "." &amp; BO516),
            --(INT('Data Sheet'!$B$19) &amp; "." &amp; BO516)
        )
    ),
    IF(BN516&lt;&gt;"",
        IF(INT('Data Sheet'!$A$19)=INT('Data Sheet'!$B$19),
            --(INT('Data Sheet'!$A$19) &amp; "." &amp; LEFT(BN516,3)),
            IF(AND((--(INT('Data Sheet'!$A$19) &amp; "." &amp; LEFT(BN516,3))&gt;=--('Data Sheet'!$A$19)), (--(INT('Data Sheet'!$A$19) &amp; "." &amp; LEFT(BN516,3))&lt;=--('Data Sheet'!$B$19))),
                --(INT('Data Sheet'!$A$19) &amp; "." &amp; LEFT(BN516,3)),
                --(INT('Data Sheet'!$B$19) &amp; "." &amp; LEFT(BN516,3))
            )
        ),
        "OK"
    )
)</f>
        <v>OK</v>
      </c>
      <c r="O516" s="23" t="str">
        <f>IF(BP516&lt;&gt;"",
    IF(INT('Data Sheet'!$A$19)=INT('Data Sheet'!$B$19),
        --(INT('Data Sheet'!$A$19) &amp; "." &amp; BP516),
        IF(AND((--(INT('Data Sheet'!$A$19) &amp; "." &amp; BP516)&gt;=--('Data Sheet'!$A$19)), (--(INT('Data Sheet'!$A$19) &amp; "." &amp; BP516)&lt;=--('Data Sheet'!$B$19))),
            --(INT('Data Sheet'!$A$19) &amp; "." &amp; BP516),
            --(INT('Data Sheet'!$B$19) &amp; "." &amp; BP516)
        )
    ),
    IF(BN516&lt;&gt;"",
        IF(INT('Data Sheet'!$A$19)=INT('Data Sheet'!$B$19),
            --(INT('Data Sheet'!$A$19) &amp; "." &amp; RIGHT(BN516,3)),
            IF(AND((--(INT('Data Sheet'!$A$19) &amp; "." &amp; RIGHT(BN516,3))&gt;=--('Data Sheet'!$A$19)), (--(INT('Data Sheet'!$A$19) &amp; "." &amp; RIGHT(BN516,3))&lt;=--('Data Sheet'!$B$19))),
                --(INT('Data Sheet'!$A$19) &amp; "." &amp; RIGHT(BN516,3)),
                --(INT('Data Sheet'!$B$19) &amp; "." &amp; RIGHT(BN516,3))
            )
        ),
        "OK"
    )
)</f>
        <v>OK</v>
      </c>
      <c r="P516" s="23" t="str">
        <f>IF(BR516&lt;&gt;"",
    IF(INT('Data Sheet'!$A$19)=INT('Data Sheet'!$B$15),
        --(INT('Data Sheet'!$A$15) &amp; "." &amp; BR516),
        IF(AND((--(INT('Data Sheet'!$A$15) &amp; "." &amp; BR516)&gt;=--('Data Sheet'!$A$15)), (--(INT('Data Sheet'!$A$15) &amp; "." &amp; BR516)&lt;=--('Data Sheet'!$B$15))),
            --(INT('Data Sheet'!$A$15) &amp; "." &amp; BR516),
            --(INT('Data Sheet'!$B$15) &amp; "." &amp; BR516)
        )
    ),
    IF(BQ516&lt;&gt;"",
        IF(INT('Data Sheet'!$A$15)=INT('Data Sheet'!$B$15),
            --(INT('Data Sheet'!$A$15) &amp; "." &amp; LEFT(BQ516,3)),
            IF(AND((--(INT('Data Sheet'!$A$15) &amp; "." &amp; LEFT(BQ516,3))&gt;=--('Data Sheet'!$A$15)), (--(INT('Data Sheet'!$A$15) &amp; "." &amp; LEFT(BQ516,3))&lt;=--('Data Sheet'!$B$15))),
                --(INT('Data Sheet'!$A$15) &amp; "." &amp; LEFT(BQ516,3)),
                --(INT('Data Sheet'!$B$15) &amp; "." &amp; LEFT(BQ516,3))
            )
        ),
        "OK"
    )
)</f>
        <v>OK</v>
      </c>
      <c r="Q516" s="23" t="str">
        <f>IF(BS516&lt;&gt;"",
    IF(INT('Data Sheet'!$A$19)=INT('Data Sheet'!$B$15),
        --(INT('Data Sheet'!$A$15) &amp; "." &amp; BS516),
        IF(AND((--(INT('Data Sheet'!$A$15) &amp; "." &amp; BS516)&gt;=--('Data Sheet'!$A$15)), (--(INT('Data Sheet'!$A$15) &amp; "." &amp; BS516)&lt;=--('Data Sheet'!$B$15))),
            --(INT('Data Sheet'!$A$15) &amp; "." &amp; BS516),
            --(INT('Data Sheet'!$B$15) &amp; "." &amp; BS516)
        )
    ),
    IF(BQ516&lt;&gt;"",
        IF(INT('Data Sheet'!$A$15)=INT('Data Sheet'!$B$15),
            --(INT('Data Sheet'!$A$15) &amp; "." &amp; RIGHT(BQ516,3)),
            IF(AND((--(INT('Data Sheet'!$A$15) &amp; "." &amp; RIGHT(BQ516,3))&gt;=--('Data Sheet'!$A$15)), (--(INT('Data Sheet'!$A$15) &amp; "." &amp; RIGHT(BQ516,3))&lt;=--('Data Sheet'!$B$15))),
                --(INT('Data Sheet'!$A$15) &amp; "." &amp; RIGHT(BQ516,3)),
                --(INT('Data Sheet'!$B$15) &amp; "." &amp; RIGHT(BQ516,3))
            )
        ),
        "OK"
    )
)</f>
        <v>OK</v>
      </c>
      <c r="R516" s="19"/>
      <c r="S516" s="19"/>
      <c r="T516" s="19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1"/>
      <c r="AU516" s="21"/>
      <c r="AV516" s="21"/>
      <c r="AW516" s="22"/>
      <c r="AX516" s="99"/>
      <c r="AY516" s="20"/>
      <c r="AZ516" s="20"/>
      <c r="BA516" s="22"/>
      <c r="BB516">
        <v>508</v>
      </c>
      <c r="BC516" s="80"/>
      <c r="BD516" s="80"/>
      <c r="BE516" s="80"/>
      <c r="BF516" s="80"/>
      <c r="BG516" s="32" t="str">
        <f t="shared" si="81"/>
        <v/>
      </c>
      <c r="BH516" s="78">
        <f t="shared" si="79"/>
        <v>0</v>
      </c>
      <c r="BI516" s="2">
        <f t="shared" si="82"/>
        <v>0</v>
      </c>
      <c r="BJ516" s="2">
        <f t="shared" si="83"/>
        <v>0</v>
      </c>
      <c r="BK516" s="2">
        <f t="shared" si="80"/>
        <v>0</v>
      </c>
    </row>
    <row r="517" spans="2:63" ht="15" customHeight="1" x14ac:dyDescent="0.25">
      <c r="B517" s="14">
        <v>509</v>
      </c>
      <c r="C517" s="95" t="str">
        <f t="shared" si="84"/>
        <v/>
      </c>
      <c r="D517" s="15" t="str">
        <f t="shared" si="89"/>
        <v>OK</v>
      </c>
      <c r="E517" s="16" t="e">
        <f>VLOOKUP('Data Sheet'!$B$8,'Data Sheet'!$I$2:$J$9,2,FALSE)</f>
        <v>#N/A</v>
      </c>
      <c r="F517" s="16" t="str">
        <f t="shared" si="85"/>
        <v/>
      </c>
      <c r="G517" s="103">
        <f t="shared" si="86"/>
        <v>0</v>
      </c>
      <c r="H517" s="17" t="s">
        <v>26</v>
      </c>
      <c r="I517" s="17" t="s">
        <v>26</v>
      </c>
      <c r="J517" s="17" t="str">
        <f>IF('Data Sheet'!$B$9="NC-50","N/A","OK")</f>
        <v>OK</v>
      </c>
      <c r="K517" s="17" t="str">
        <f>IF('Data Sheet'!$B$9="NC-50","N/A","OK")</f>
        <v>OK</v>
      </c>
      <c r="L517" s="17" t="str">
        <f t="shared" si="87"/>
        <v>OK</v>
      </c>
      <c r="M517" s="17" t="str">
        <f t="shared" si="88"/>
        <v>OK</v>
      </c>
      <c r="N517" s="18" t="str">
        <f>IF(BO517&lt;&gt;"",
    IF(INT('Data Sheet'!$A$19)=INT('Data Sheet'!$B$19),
        --(INT('Data Sheet'!$A$19) &amp; "." &amp; BO517),
        IF(AND((--(INT('Data Sheet'!$A$19) &amp; "." &amp; BO517)&gt;=--('Data Sheet'!$A$19)), (--(INT('Data Sheet'!$A$19) &amp; "." &amp; BO517)&lt;=--('Data Sheet'!$B$19))),
            --(INT('Data Sheet'!$A$19) &amp; "." &amp; BO517),
            --(INT('Data Sheet'!$B$19) &amp; "." &amp; BO517)
        )
    ),
    IF(BN517&lt;&gt;"",
        IF(INT('Data Sheet'!$A$19)=INT('Data Sheet'!$B$19),
            --(INT('Data Sheet'!$A$19) &amp; "." &amp; LEFT(BN517,3)),
            IF(AND((--(INT('Data Sheet'!$A$19) &amp; "." &amp; LEFT(BN517,3))&gt;=--('Data Sheet'!$A$19)), (--(INT('Data Sheet'!$A$19) &amp; "." &amp; LEFT(BN517,3))&lt;=--('Data Sheet'!$B$19))),
                --(INT('Data Sheet'!$A$19) &amp; "." &amp; LEFT(BN517,3)),
                --(INT('Data Sheet'!$B$19) &amp; "." &amp; LEFT(BN517,3))
            )
        ),
        "OK"
    )
)</f>
        <v>OK</v>
      </c>
      <c r="O517" s="23" t="str">
        <f>IF(BP517&lt;&gt;"",
    IF(INT('Data Sheet'!$A$19)=INT('Data Sheet'!$B$19),
        --(INT('Data Sheet'!$A$19) &amp; "." &amp; BP517),
        IF(AND((--(INT('Data Sheet'!$A$19) &amp; "." &amp; BP517)&gt;=--('Data Sheet'!$A$19)), (--(INT('Data Sheet'!$A$19) &amp; "." &amp; BP517)&lt;=--('Data Sheet'!$B$19))),
            --(INT('Data Sheet'!$A$19) &amp; "." &amp; BP517),
            --(INT('Data Sheet'!$B$19) &amp; "." &amp; BP517)
        )
    ),
    IF(BN517&lt;&gt;"",
        IF(INT('Data Sheet'!$A$19)=INT('Data Sheet'!$B$19),
            --(INT('Data Sheet'!$A$19) &amp; "." &amp; RIGHT(BN517,3)),
            IF(AND((--(INT('Data Sheet'!$A$19) &amp; "." &amp; RIGHT(BN517,3))&gt;=--('Data Sheet'!$A$19)), (--(INT('Data Sheet'!$A$19) &amp; "." &amp; RIGHT(BN517,3))&lt;=--('Data Sheet'!$B$19))),
                --(INT('Data Sheet'!$A$19) &amp; "." &amp; RIGHT(BN517,3)),
                --(INT('Data Sheet'!$B$19) &amp; "." &amp; RIGHT(BN517,3))
            )
        ),
        "OK"
    )
)</f>
        <v>OK</v>
      </c>
      <c r="P517" s="23" t="str">
        <f>IF(BR517&lt;&gt;"",
    IF(INT('Data Sheet'!$A$19)=INT('Data Sheet'!$B$15),
        --(INT('Data Sheet'!$A$15) &amp; "." &amp; BR517),
        IF(AND((--(INT('Data Sheet'!$A$15) &amp; "." &amp; BR517)&gt;=--('Data Sheet'!$A$15)), (--(INT('Data Sheet'!$A$15) &amp; "." &amp; BR517)&lt;=--('Data Sheet'!$B$15))),
            --(INT('Data Sheet'!$A$15) &amp; "." &amp; BR517),
            --(INT('Data Sheet'!$B$15) &amp; "." &amp; BR517)
        )
    ),
    IF(BQ517&lt;&gt;"",
        IF(INT('Data Sheet'!$A$15)=INT('Data Sheet'!$B$15),
            --(INT('Data Sheet'!$A$15) &amp; "." &amp; LEFT(BQ517,3)),
            IF(AND((--(INT('Data Sheet'!$A$15) &amp; "." &amp; LEFT(BQ517,3))&gt;=--('Data Sheet'!$A$15)), (--(INT('Data Sheet'!$A$15) &amp; "." &amp; LEFT(BQ517,3))&lt;=--('Data Sheet'!$B$15))),
                --(INT('Data Sheet'!$A$15) &amp; "." &amp; LEFT(BQ517,3)),
                --(INT('Data Sheet'!$B$15) &amp; "." &amp; LEFT(BQ517,3))
            )
        ),
        "OK"
    )
)</f>
        <v>OK</v>
      </c>
      <c r="Q517" s="23" t="str">
        <f>IF(BS517&lt;&gt;"",
    IF(INT('Data Sheet'!$A$19)=INT('Data Sheet'!$B$15),
        --(INT('Data Sheet'!$A$15) &amp; "." &amp; BS517),
        IF(AND((--(INT('Data Sheet'!$A$15) &amp; "." &amp; BS517)&gt;=--('Data Sheet'!$A$15)), (--(INT('Data Sheet'!$A$15) &amp; "." &amp; BS517)&lt;=--('Data Sheet'!$B$15))),
            --(INT('Data Sheet'!$A$15) &amp; "." &amp; BS517),
            --(INT('Data Sheet'!$B$15) &amp; "." &amp; BS517)
        )
    ),
    IF(BQ517&lt;&gt;"",
        IF(INT('Data Sheet'!$A$15)=INT('Data Sheet'!$B$15),
            --(INT('Data Sheet'!$A$15) &amp; "." &amp; RIGHT(BQ517,3)),
            IF(AND((--(INT('Data Sheet'!$A$15) &amp; "." &amp; RIGHT(BQ517,3))&gt;=--('Data Sheet'!$A$15)), (--(INT('Data Sheet'!$A$15) &amp; "." &amp; RIGHT(BQ517,3))&lt;=--('Data Sheet'!$B$15))),
                --(INT('Data Sheet'!$A$15) &amp; "." &amp; RIGHT(BQ517,3)),
                --(INT('Data Sheet'!$B$15) &amp; "." &amp; RIGHT(BQ517,3))
            )
        ),
        "OK"
    )
)</f>
        <v>OK</v>
      </c>
      <c r="R517" s="19"/>
      <c r="S517" s="19"/>
      <c r="T517" s="19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1"/>
      <c r="AU517" s="21"/>
      <c r="AV517" s="21"/>
      <c r="AW517" s="22"/>
      <c r="AX517" s="99"/>
      <c r="AY517" s="20"/>
      <c r="AZ517" s="20"/>
      <c r="BA517" s="22"/>
      <c r="BB517">
        <v>509</v>
      </c>
      <c r="BC517" s="80"/>
      <c r="BD517" s="80"/>
      <c r="BE517" s="80"/>
      <c r="BF517" s="80"/>
      <c r="BG517" s="32" t="str">
        <f t="shared" si="81"/>
        <v/>
      </c>
      <c r="BH517" s="78">
        <f t="shared" si="79"/>
        <v>0</v>
      </c>
      <c r="BI517" s="2">
        <f t="shared" si="82"/>
        <v>0</v>
      </c>
      <c r="BJ517" s="2">
        <f t="shared" si="83"/>
        <v>0</v>
      </c>
      <c r="BK517" s="2">
        <f t="shared" si="80"/>
        <v>0</v>
      </c>
    </row>
    <row r="518" spans="2:63" ht="15" customHeight="1" x14ac:dyDescent="0.25">
      <c r="B518" s="14">
        <v>510</v>
      </c>
      <c r="C518" s="95" t="str">
        <f t="shared" si="84"/>
        <v/>
      </c>
      <c r="D518" s="15" t="str">
        <f t="shared" si="89"/>
        <v>OK</v>
      </c>
      <c r="E518" s="16" t="e">
        <f>VLOOKUP('Data Sheet'!$B$8,'Data Sheet'!$I$2:$J$9,2,FALSE)</f>
        <v>#N/A</v>
      </c>
      <c r="F518" s="16" t="str">
        <f t="shared" si="85"/>
        <v/>
      </c>
      <c r="G518" s="103">
        <f t="shared" si="86"/>
        <v>0</v>
      </c>
      <c r="H518" s="17" t="s">
        <v>26</v>
      </c>
      <c r="I518" s="17" t="s">
        <v>26</v>
      </c>
      <c r="J518" s="17" t="str">
        <f>IF('Data Sheet'!$B$9="NC-50","N/A","OK")</f>
        <v>OK</v>
      </c>
      <c r="K518" s="17" t="str">
        <f>IF('Data Sheet'!$B$9="NC-50","N/A","OK")</f>
        <v>OK</v>
      </c>
      <c r="L518" s="17" t="str">
        <f t="shared" si="87"/>
        <v>OK</v>
      </c>
      <c r="M518" s="17" t="str">
        <f t="shared" si="88"/>
        <v>OK</v>
      </c>
      <c r="N518" s="18" t="str">
        <f>IF(BO518&lt;&gt;"",
    IF(INT('Data Sheet'!$A$19)=INT('Data Sheet'!$B$19),
        --(INT('Data Sheet'!$A$19) &amp; "." &amp; BO518),
        IF(AND((--(INT('Data Sheet'!$A$19) &amp; "." &amp; BO518)&gt;=--('Data Sheet'!$A$19)), (--(INT('Data Sheet'!$A$19) &amp; "." &amp; BO518)&lt;=--('Data Sheet'!$B$19))),
            --(INT('Data Sheet'!$A$19) &amp; "." &amp; BO518),
            --(INT('Data Sheet'!$B$19) &amp; "." &amp; BO518)
        )
    ),
    IF(BN518&lt;&gt;"",
        IF(INT('Data Sheet'!$A$19)=INT('Data Sheet'!$B$19),
            --(INT('Data Sheet'!$A$19) &amp; "." &amp; LEFT(BN518,3)),
            IF(AND((--(INT('Data Sheet'!$A$19) &amp; "." &amp; LEFT(BN518,3))&gt;=--('Data Sheet'!$A$19)), (--(INT('Data Sheet'!$A$19) &amp; "." &amp; LEFT(BN518,3))&lt;=--('Data Sheet'!$B$19))),
                --(INT('Data Sheet'!$A$19) &amp; "." &amp; LEFT(BN518,3)),
                --(INT('Data Sheet'!$B$19) &amp; "." &amp; LEFT(BN518,3))
            )
        ),
        "OK"
    )
)</f>
        <v>OK</v>
      </c>
      <c r="O518" s="23" t="str">
        <f>IF(BP518&lt;&gt;"",
    IF(INT('Data Sheet'!$A$19)=INT('Data Sheet'!$B$19),
        --(INT('Data Sheet'!$A$19) &amp; "." &amp; BP518),
        IF(AND((--(INT('Data Sheet'!$A$19) &amp; "." &amp; BP518)&gt;=--('Data Sheet'!$A$19)), (--(INT('Data Sheet'!$A$19) &amp; "." &amp; BP518)&lt;=--('Data Sheet'!$B$19))),
            --(INT('Data Sheet'!$A$19) &amp; "." &amp; BP518),
            --(INT('Data Sheet'!$B$19) &amp; "." &amp; BP518)
        )
    ),
    IF(BN518&lt;&gt;"",
        IF(INT('Data Sheet'!$A$19)=INT('Data Sheet'!$B$19),
            --(INT('Data Sheet'!$A$19) &amp; "." &amp; RIGHT(BN518,3)),
            IF(AND((--(INT('Data Sheet'!$A$19) &amp; "." &amp; RIGHT(BN518,3))&gt;=--('Data Sheet'!$A$19)), (--(INT('Data Sheet'!$A$19) &amp; "." &amp; RIGHT(BN518,3))&lt;=--('Data Sheet'!$B$19))),
                --(INT('Data Sheet'!$A$19) &amp; "." &amp; RIGHT(BN518,3)),
                --(INT('Data Sheet'!$B$19) &amp; "." &amp; RIGHT(BN518,3))
            )
        ),
        "OK"
    )
)</f>
        <v>OK</v>
      </c>
      <c r="P518" s="23" t="str">
        <f>IF(BR518&lt;&gt;"",
    IF(INT('Data Sheet'!$A$19)=INT('Data Sheet'!$B$15),
        --(INT('Data Sheet'!$A$15) &amp; "." &amp; BR518),
        IF(AND((--(INT('Data Sheet'!$A$15) &amp; "." &amp; BR518)&gt;=--('Data Sheet'!$A$15)), (--(INT('Data Sheet'!$A$15) &amp; "." &amp; BR518)&lt;=--('Data Sheet'!$B$15))),
            --(INT('Data Sheet'!$A$15) &amp; "." &amp; BR518),
            --(INT('Data Sheet'!$B$15) &amp; "." &amp; BR518)
        )
    ),
    IF(BQ518&lt;&gt;"",
        IF(INT('Data Sheet'!$A$15)=INT('Data Sheet'!$B$15),
            --(INT('Data Sheet'!$A$15) &amp; "." &amp; LEFT(BQ518,3)),
            IF(AND((--(INT('Data Sheet'!$A$15) &amp; "." &amp; LEFT(BQ518,3))&gt;=--('Data Sheet'!$A$15)), (--(INT('Data Sheet'!$A$15) &amp; "." &amp; LEFT(BQ518,3))&lt;=--('Data Sheet'!$B$15))),
                --(INT('Data Sheet'!$A$15) &amp; "." &amp; LEFT(BQ518,3)),
                --(INT('Data Sheet'!$B$15) &amp; "." &amp; LEFT(BQ518,3))
            )
        ),
        "OK"
    )
)</f>
        <v>OK</v>
      </c>
      <c r="Q518" s="23" t="str">
        <f>IF(BS518&lt;&gt;"",
    IF(INT('Data Sheet'!$A$19)=INT('Data Sheet'!$B$15),
        --(INT('Data Sheet'!$A$15) &amp; "." &amp; BS518),
        IF(AND((--(INT('Data Sheet'!$A$15) &amp; "." &amp; BS518)&gt;=--('Data Sheet'!$A$15)), (--(INT('Data Sheet'!$A$15) &amp; "." &amp; BS518)&lt;=--('Data Sheet'!$B$15))),
            --(INT('Data Sheet'!$A$15) &amp; "." &amp; BS518),
            --(INT('Data Sheet'!$B$15) &amp; "." &amp; BS518)
        )
    ),
    IF(BQ518&lt;&gt;"",
        IF(INT('Data Sheet'!$A$15)=INT('Data Sheet'!$B$15),
            --(INT('Data Sheet'!$A$15) &amp; "." &amp; RIGHT(BQ518,3)),
            IF(AND((--(INT('Data Sheet'!$A$15) &amp; "." &amp; RIGHT(BQ518,3))&gt;=--('Data Sheet'!$A$15)), (--(INT('Data Sheet'!$A$15) &amp; "." &amp; RIGHT(BQ518,3))&lt;=--('Data Sheet'!$B$15))),
                --(INT('Data Sheet'!$A$15) &amp; "." &amp; RIGHT(BQ518,3)),
                --(INT('Data Sheet'!$B$15) &amp; "." &amp; RIGHT(BQ518,3))
            )
        ),
        "OK"
    )
)</f>
        <v>OK</v>
      </c>
      <c r="R518" s="19"/>
      <c r="S518" s="19"/>
      <c r="T518" s="19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1"/>
      <c r="AU518" s="21"/>
      <c r="AV518" s="21"/>
      <c r="AW518" s="22"/>
      <c r="AX518" s="99"/>
      <c r="AY518" s="20"/>
      <c r="AZ518" s="20"/>
      <c r="BA518" s="22"/>
      <c r="BB518">
        <v>510</v>
      </c>
      <c r="BC518" s="80"/>
      <c r="BD518" s="80"/>
      <c r="BE518" s="80"/>
      <c r="BF518" s="80"/>
      <c r="BG518" s="32" t="str">
        <f t="shared" si="81"/>
        <v/>
      </c>
      <c r="BH518" s="78">
        <f t="shared" si="79"/>
        <v>0</v>
      </c>
      <c r="BI518" s="2">
        <f t="shared" si="82"/>
        <v>0</v>
      </c>
      <c r="BJ518" s="2">
        <f t="shared" si="83"/>
        <v>0</v>
      </c>
      <c r="BK518" s="2">
        <f t="shared" si="80"/>
        <v>0</v>
      </c>
    </row>
    <row r="519" spans="2:63" ht="15" customHeight="1" x14ac:dyDescent="0.25">
      <c r="B519" s="14">
        <v>511</v>
      </c>
      <c r="C519" s="95" t="str">
        <f t="shared" si="84"/>
        <v/>
      </c>
      <c r="D519" s="15" t="str">
        <f t="shared" si="89"/>
        <v>OK</v>
      </c>
      <c r="E519" s="16" t="e">
        <f>VLOOKUP('Data Sheet'!$B$8,'Data Sheet'!$I$2:$J$9,2,FALSE)</f>
        <v>#N/A</v>
      </c>
      <c r="F519" s="16" t="str">
        <f t="shared" si="85"/>
        <v/>
      </c>
      <c r="G519" s="103">
        <f t="shared" si="86"/>
        <v>0</v>
      </c>
      <c r="H519" s="17" t="s">
        <v>26</v>
      </c>
      <c r="I519" s="17" t="s">
        <v>26</v>
      </c>
      <c r="J519" s="17" t="str">
        <f>IF('Data Sheet'!$B$9="NC-50","N/A","OK")</f>
        <v>OK</v>
      </c>
      <c r="K519" s="17" t="str">
        <f>IF('Data Sheet'!$B$9="NC-50","N/A","OK")</f>
        <v>OK</v>
      </c>
      <c r="L519" s="17" t="str">
        <f t="shared" si="87"/>
        <v>OK</v>
      </c>
      <c r="M519" s="17" t="str">
        <f t="shared" si="88"/>
        <v>OK</v>
      </c>
      <c r="N519" s="18" t="str">
        <f>IF(BO519&lt;&gt;"",
    IF(INT('Data Sheet'!$A$19)=INT('Data Sheet'!$B$19),
        --(INT('Data Sheet'!$A$19) &amp; "." &amp; BO519),
        IF(AND((--(INT('Data Sheet'!$A$19) &amp; "." &amp; BO519)&gt;=--('Data Sheet'!$A$19)), (--(INT('Data Sheet'!$A$19) &amp; "." &amp; BO519)&lt;=--('Data Sheet'!$B$19))),
            --(INT('Data Sheet'!$A$19) &amp; "." &amp; BO519),
            --(INT('Data Sheet'!$B$19) &amp; "." &amp; BO519)
        )
    ),
    IF(BN519&lt;&gt;"",
        IF(INT('Data Sheet'!$A$19)=INT('Data Sheet'!$B$19),
            --(INT('Data Sheet'!$A$19) &amp; "." &amp; LEFT(BN519,3)),
            IF(AND((--(INT('Data Sheet'!$A$19) &amp; "." &amp; LEFT(BN519,3))&gt;=--('Data Sheet'!$A$19)), (--(INT('Data Sheet'!$A$19) &amp; "." &amp; LEFT(BN519,3))&lt;=--('Data Sheet'!$B$19))),
                --(INT('Data Sheet'!$A$19) &amp; "." &amp; LEFT(BN519,3)),
                --(INT('Data Sheet'!$B$19) &amp; "." &amp; LEFT(BN519,3))
            )
        ),
        "OK"
    )
)</f>
        <v>OK</v>
      </c>
      <c r="O519" s="23" t="str">
        <f>IF(BP519&lt;&gt;"",
    IF(INT('Data Sheet'!$A$19)=INT('Data Sheet'!$B$19),
        --(INT('Data Sheet'!$A$19) &amp; "." &amp; BP519),
        IF(AND((--(INT('Data Sheet'!$A$19) &amp; "." &amp; BP519)&gt;=--('Data Sheet'!$A$19)), (--(INT('Data Sheet'!$A$19) &amp; "." &amp; BP519)&lt;=--('Data Sheet'!$B$19))),
            --(INT('Data Sheet'!$A$19) &amp; "." &amp; BP519),
            --(INT('Data Sheet'!$B$19) &amp; "." &amp; BP519)
        )
    ),
    IF(BN519&lt;&gt;"",
        IF(INT('Data Sheet'!$A$19)=INT('Data Sheet'!$B$19),
            --(INT('Data Sheet'!$A$19) &amp; "." &amp; RIGHT(BN519,3)),
            IF(AND((--(INT('Data Sheet'!$A$19) &amp; "." &amp; RIGHT(BN519,3))&gt;=--('Data Sheet'!$A$19)), (--(INT('Data Sheet'!$A$19) &amp; "." &amp; RIGHT(BN519,3))&lt;=--('Data Sheet'!$B$19))),
                --(INT('Data Sheet'!$A$19) &amp; "." &amp; RIGHT(BN519,3)),
                --(INT('Data Sheet'!$B$19) &amp; "." &amp; RIGHT(BN519,3))
            )
        ),
        "OK"
    )
)</f>
        <v>OK</v>
      </c>
      <c r="P519" s="23" t="str">
        <f>IF(BR519&lt;&gt;"",
    IF(INT('Data Sheet'!$A$19)=INT('Data Sheet'!$B$15),
        --(INT('Data Sheet'!$A$15) &amp; "." &amp; BR519),
        IF(AND((--(INT('Data Sheet'!$A$15) &amp; "." &amp; BR519)&gt;=--('Data Sheet'!$A$15)), (--(INT('Data Sheet'!$A$15) &amp; "." &amp; BR519)&lt;=--('Data Sheet'!$B$15))),
            --(INT('Data Sheet'!$A$15) &amp; "." &amp; BR519),
            --(INT('Data Sheet'!$B$15) &amp; "." &amp; BR519)
        )
    ),
    IF(BQ519&lt;&gt;"",
        IF(INT('Data Sheet'!$A$15)=INT('Data Sheet'!$B$15),
            --(INT('Data Sheet'!$A$15) &amp; "." &amp; LEFT(BQ519,3)),
            IF(AND((--(INT('Data Sheet'!$A$15) &amp; "." &amp; LEFT(BQ519,3))&gt;=--('Data Sheet'!$A$15)), (--(INT('Data Sheet'!$A$15) &amp; "." &amp; LEFT(BQ519,3))&lt;=--('Data Sheet'!$B$15))),
                --(INT('Data Sheet'!$A$15) &amp; "." &amp; LEFT(BQ519,3)),
                --(INT('Data Sheet'!$B$15) &amp; "." &amp; LEFT(BQ519,3))
            )
        ),
        "OK"
    )
)</f>
        <v>OK</v>
      </c>
      <c r="Q519" s="23" t="str">
        <f>IF(BS519&lt;&gt;"",
    IF(INT('Data Sheet'!$A$19)=INT('Data Sheet'!$B$15),
        --(INT('Data Sheet'!$A$15) &amp; "." &amp; BS519),
        IF(AND((--(INT('Data Sheet'!$A$15) &amp; "." &amp; BS519)&gt;=--('Data Sheet'!$A$15)), (--(INT('Data Sheet'!$A$15) &amp; "." &amp; BS519)&lt;=--('Data Sheet'!$B$15))),
            --(INT('Data Sheet'!$A$15) &amp; "." &amp; BS519),
            --(INT('Data Sheet'!$B$15) &amp; "." &amp; BS519)
        )
    ),
    IF(BQ519&lt;&gt;"",
        IF(INT('Data Sheet'!$A$15)=INT('Data Sheet'!$B$15),
            --(INT('Data Sheet'!$A$15) &amp; "." &amp; RIGHT(BQ519,3)),
            IF(AND((--(INT('Data Sheet'!$A$15) &amp; "." &amp; RIGHT(BQ519,3))&gt;=--('Data Sheet'!$A$15)), (--(INT('Data Sheet'!$A$15) &amp; "." &amp; RIGHT(BQ519,3))&lt;=--('Data Sheet'!$B$15))),
                --(INT('Data Sheet'!$A$15) &amp; "." &amp; RIGHT(BQ519,3)),
                --(INT('Data Sheet'!$B$15) &amp; "." &amp; RIGHT(BQ519,3))
            )
        ),
        "OK"
    )
)</f>
        <v>OK</v>
      </c>
      <c r="R519" s="19"/>
      <c r="S519" s="19"/>
      <c r="T519" s="19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1"/>
      <c r="AU519" s="21"/>
      <c r="AV519" s="21"/>
      <c r="AW519" s="22"/>
      <c r="AX519" s="99"/>
      <c r="AY519" s="20"/>
      <c r="AZ519" s="20"/>
      <c r="BA519" s="22"/>
      <c r="BB519">
        <v>511</v>
      </c>
      <c r="BC519" s="80"/>
      <c r="BD519" s="80"/>
      <c r="BE519" s="80"/>
      <c r="BF519" s="80"/>
      <c r="BG519" s="32" t="str">
        <f t="shared" si="81"/>
        <v/>
      </c>
      <c r="BH519" s="78">
        <f t="shared" si="79"/>
        <v>0</v>
      </c>
      <c r="BI519" s="2">
        <f t="shared" si="82"/>
        <v>0</v>
      </c>
      <c r="BJ519" s="2">
        <f t="shared" si="83"/>
        <v>0</v>
      </c>
      <c r="BK519" s="2">
        <f t="shared" si="80"/>
        <v>0</v>
      </c>
    </row>
    <row r="520" spans="2:63" ht="15" customHeight="1" x14ac:dyDescent="0.25">
      <c r="B520" s="14">
        <v>512</v>
      </c>
      <c r="C520" s="95" t="str">
        <f t="shared" si="84"/>
        <v/>
      </c>
      <c r="D520" s="15" t="str">
        <f t="shared" si="89"/>
        <v>OK</v>
      </c>
      <c r="E520" s="16" t="e">
        <f>VLOOKUP('Data Sheet'!$B$8,'Data Sheet'!$I$2:$J$9,2,FALSE)</f>
        <v>#N/A</v>
      </c>
      <c r="F520" s="16" t="str">
        <f t="shared" si="85"/>
        <v/>
      </c>
      <c r="G520" s="103">
        <f t="shared" si="86"/>
        <v>0</v>
      </c>
      <c r="H520" s="17" t="s">
        <v>26</v>
      </c>
      <c r="I520" s="17" t="s">
        <v>26</v>
      </c>
      <c r="J520" s="17" t="str">
        <f>IF('Data Sheet'!$B$9="NC-50","N/A","OK")</f>
        <v>OK</v>
      </c>
      <c r="K520" s="17" t="str">
        <f>IF('Data Sheet'!$B$9="NC-50","N/A","OK")</f>
        <v>OK</v>
      </c>
      <c r="L520" s="17" t="str">
        <f t="shared" si="87"/>
        <v>OK</v>
      </c>
      <c r="M520" s="17" t="str">
        <f t="shared" si="88"/>
        <v>OK</v>
      </c>
      <c r="N520" s="18" t="str">
        <f>IF(BO520&lt;&gt;"",
    IF(INT('Data Sheet'!$A$19)=INT('Data Sheet'!$B$19),
        --(INT('Data Sheet'!$A$19) &amp; "." &amp; BO520),
        IF(AND((--(INT('Data Sheet'!$A$19) &amp; "." &amp; BO520)&gt;=--('Data Sheet'!$A$19)), (--(INT('Data Sheet'!$A$19) &amp; "." &amp; BO520)&lt;=--('Data Sheet'!$B$19))),
            --(INT('Data Sheet'!$A$19) &amp; "." &amp; BO520),
            --(INT('Data Sheet'!$B$19) &amp; "." &amp; BO520)
        )
    ),
    IF(BN520&lt;&gt;"",
        IF(INT('Data Sheet'!$A$19)=INT('Data Sheet'!$B$19),
            --(INT('Data Sheet'!$A$19) &amp; "." &amp; LEFT(BN520,3)),
            IF(AND((--(INT('Data Sheet'!$A$19) &amp; "." &amp; LEFT(BN520,3))&gt;=--('Data Sheet'!$A$19)), (--(INT('Data Sheet'!$A$19) &amp; "." &amp; LEFT(BN520,3))&lt;=--('Data Sheet'!$B$19))),
                --(INT('Data Sheet'!$A$19) &amp; "." &amp; LEFT(BN520,3)),
                --(INT('Data Sheet'!$B$19) &amp; "." &amp; LEFT(BN520,3))
            )
        ),
        "OK"
    )
)</f>
        <v>OK</v>
      </c>
      <c r="O520" s="23" t="str">
        <f>IF(BP520&lt;&gt;"",
    IF(INT('Data Sheet'!$A$19)=INT('Data Sheet'!$B$19),
        --(INT('Data Sheet'!$A$19) &amp; "." &amp; BP520),
        IF(AND((--(INT('Data Sheet'!$A$19) &amp; "." &amp; BP520)&gt;=--('Data Sheet'!$A$19)), (--(INT('Data Sheet'!$A$19) &amp; "." &amp; BP520)&lt;=--('Data Sheet'!$B$19))),
            --(INT('Data Sheet'!$A$19) &amp; "." &amp; BP520),
            --(INT('Data Sheet'!$B$19) &amp; "." &amp; BP520)
        )
    ),
    IF(BN520&lt;&gt;"",
        IF(INT('Data Sheet'!$A$19)=INT('Data Sheet'!$B$19),
            --(INT('Data Sheet'!$A$19) &amp; "." &amp; RIGHT(BN520,3)),
            IF(AND((--(INT('Data Sheet'!$A$19) &amp; "." &amp; RIGHT(BN520,3))&gt;=--('Data Sheet'!$A$19)), (--(INT('Data Sheet'!$A$19) &amp; "." &amp; RIGHT(BN520,3))&lt;=--('Data Sheet'!$B$19))),
                --(INT('Data Sheet'!$A$19) &amp; "." &amp; RIGHT(BN520,3)),
                --(INT('Data Sheet'!$B$19) &amp; "." &amp; RIGHT(BN520,3))
            )
        ),
        "OK"
    )
)</f>
        <v>OK</v>
      </c>
      <c r="P520" s="23" t="str">
        <f>IF(BR520&lt;&gt;"",
    IF(INT('Data Sheet'!$A$19)=INT('Data Sheet'!$B$15),
        --(INT('Data Sheet'!$A$15) &amp; "." &amp; BR520),
        IF(AND((--(INT('Data Sheet'!$A$15) &amp; "." &amp; BR520)&gt;=--('Data Sheet'!$A$15)), (--(INT('Data Sheet'!$A$15) &amp; "." &amp; BR520)&lt;=--('Data Sheet'!$B$15))),
            --(INT('Data Sheet'!$A$15) &amp; "." &amp; BR520),
            --(INT('Data Sheet'!$B$15) &amp; "." &amp; BR520)
        )
    ),
    IF(BQ520&lt;&gt;"",
        IF(INT('Data Sheet'!$A$15)=INT('Data Sheet'!$B$15),
            --(INT('Data Sheet'!$A$15) &amp; "." &amp; LEFT(BQ520,3)),
            IF(AND((--(INT('Data Sheet'!$A$15) &amp; "." &amp; LEFT(BQ520,3))&gt;=--('Data Sheet'!$A$15)), (--(INT('Data Sheet'!$A$15) &amp; "." &amp; LEFT(BQ520,3))&lt;=--('Data Sheet'!$B$15))),
                --(INT('Data Sheet'!$A$15) &amp; "." &amp; LEFT(BQ520,3)),
                --(INT('Data Sheet'!$B$15) &amp; "." &amp; LEFT(BQ520,3))
            )
        ),
        "OK"
    )
)</f>
        <v>OK</v>
      </c>
      <c r="Q520" s="23" t="str">
        <f>IF(BS520&lt;&gt;"",
    IF(INT('Data Sheet'!$A$19)=INT('Data Sheet'!$B$15),
        --(INT('Data Sheet'!$A$15) &amp; "." &amp; BS520),
        IF(AND((--(INT('Data Sheet'!$A$15) &amp; "." &amp; BS520)&gt;=--('Data Sheet'!$A$15)), (--(INT('Data Sheet'!$A$15) &amp; "." &amp; BS520)&lt;=--('Data Sheet'!$B$15))),
            --(INT('Data Sheet'!$A$15) &amp; "." &amp; BS520),
            --(INT('Data Sheet'!$B$15) &amp; "." &amp; BS520)
        )
    ),
    IF(BQ520&lt;&gt;"",
        IF(INT('Data Sheet'!$A$15)=INT('Data Sheet'!$B$15),
            --(INT('Data Sheet'!$A$15) &amp; "." &amp; RIGHT(BQ520,3)),
            IF(AND((--(INT('Data Sheet'!$A$15) &amp; "." &amp; RIGHT(BQ520,3))&gt;=--('Data Sheet'!$A$15)), (--(INT('Data Sheet'!$A$15) &amp; "." &amp; RIGHT(BQ520,3))&lt;=--('Data Sheet'!$B$15))),
                --(INT('Data Sheet'!$A$15) &amp; "." &amp; RIGHT(BQ520,3)),
                --(INT('Data Sheet'!$B$15) &amp; "." &amp; RIGHT(BQ520,3))
            )
        ),
        "OK"
    )
)</f>
        <v>OK</v>
      </c>
      <c r="R520" s="19"/>
      <c r="S520" s="19"/>
      <c r="T520" s="19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1"/>
      <c r="AU520" s="21"/>
      <c r="AV520" s="21"/>
      <c r="AW520" s="22"/>
      <c r="AX520" s="99"/>
      <c r="AY520" s="20"/>
      <c r="AZ520" s="20"/>
      <c r="BA520" s="22"/>
      <c r="BB520">
        <v>512</v>
      </c>
      <c r="BC520" s="80"/>
      <c r="BD520" s="80"/>
      <c r="BE520" s="80"/>
      <c r="BF520" s="80"/>
      <c r="BG520" s="32" t="str">
        <f t="shared" si="81"/>
        <v/>
      </c>
      <c r="BH520" s="78">
        <f t="shared" si="79"/>
        <v>0</v>
      </c>
      <c r="BI520" s="2">
        <f t="shared" si="82"/>
        <v>0</v>
      </c>
      <c r="BJ520" s="2">
        <f t="shared" si="83"/>
        <v>0</v>
      </c>
      <c r="BK520" s="2">
        <f t="shared" si="80"/>
        <v>0</v>
      </c>
    </row>
    <row r="521" spans="2:63" ht="15" customHeight="1" x14ac:dyDescent="0.25">
      <c r="B521" s="14">
        <v>513</v>
      </c>
      <c r="C521" s="95" t="str">
        <f t="shared" si="84"/>
        <v/>
      </c>
      <c r="D521" s="15" t="str">
        <f t="shared" si="89"/>
        <v>OK</v>
      </c>
      <c r="E521" s="16" t="e">
        <f>VLOOKUP('Data Sheet'!$B$8,'Data Sheet'!$I$2:$J$9,2,FALSE)</f>
        <v>#N/A</v>
      </c>
      <c r="F521" s="16" t="str">
        <f t="shared" si="85"/>
        <v/>
      </c>
      <c r="G521" s="103">
        <f t="shared" si="86"/>
        <v>0</v>
      </c>
      <c r="H521" s="17" t="s">
        <v>26</v>
      </c>
      <c r="I521" s="17" t="s">
        <v>26</v>
      </c>
      <c r="J521" s="17" t="str">
        <f>IF('Data Sheet'!$B$9="NC-50","N/A","OK")</f>
        <v>OK</v>
      </c>
      <c r="K521" s="17" t="str">
        <f>IF('Data Sheet'!$B$9="NC-50","N/A","OK")</f>
        <v>OK</v>
      </c>
      <c r="L521" s="17" t="str">
        <f t="shared" si="87"/>
        <v>OK</v>
      </c>
      <c r="M521" s="17" t="str">
        <f t="shared" si="88"/>
        <v>OK</v>
      </c>
      <c r="N521" s="18" t="str">
        <f>IF(BO521&lt;&gt;"",
    IF(INT('Data Sheet'!$A$19)=INT('Data Sheet'!$B$19),
        --(INT('Data Sheet'!$A$19) &amp; "." &amp; BO521),
        IF(AND((--(INT('Data Sheet'!$A$19) &amp; "." &amp; BO521)&gt;=--('Data Sheet'!$A$19)), (--(INT('Data Sheet'!$A$19) &amp; "." &amp; BO521)&lt;=--('Data Sheet'!$B$19))),
            --(INT('Data Sheet'!$A$19) &amp; "." &amp; BO521),
            --(INT('Data Sheet'!$B$19) &amp; "." &amp; BO521)
        )
    ),
    IF(BN521&lt;&gt;"",
        IF(INT('Data Sheet'!$A$19)=INT('Data Sheet'!$B$19),
            --(INT('Data Sheet'!$A$19) &amp; "." &amp; LEFT(BN521,3)),
            IF(AND((--(INT('Data Sheet'!$A$19) &amp; "." &amp; LEFT(BN521,3))&gt;=--('Data Sheet'!$A$19)), (--(INT('Data Sheet'!$A$19) &amp; "." &amp; LEFT(BN521,3))&lt;=--('Data Sheet'!$B$19))),
                --(INT('Data Sheet'!$A$19) &amp; "." &amp; LEFT(BN521,3)),
                --(INT('Data Sheet'!$B$19) &amp; "." &amp; LEFT(BN521,3))
            )
        ),
        "OK"
    )
)</f>
        <v>OK</v>
      </c>
      <c r="O521" s="23" t="str">
        <f>IF(BP521&lt;&gt;"",
    IF(INT('Data Sheet'!$A$19)=INT('Data Sheet'!$B$19),
        --(INT('Data Sheet'!$A$19) &amp; "." &amp; BP521),
        IF(AND((--(INT('Data Sheet'!$A$19) &amp; "." &amp; BP521)&gt;=--('Data Sheet'!$A$19)), (--(INT('Data Sheet'!$A$19) &amp; "." &amp; BP521)&lt;=--('Data Sheet'!$B$19))),
            --(INT('Data Sheet'!$A$19) &amp; "." &amp; BP521),
            --(INT('Data Sheet'!$B$19) &amp; "." &amp; BP521)
        )
    ),
    IF(BN521&lt;&gt;"",
        IF(INT('Data Sheet'!$A$19)=INT('Data Sheet'!$B$19),
            --(INT('Data Sheet'!$A$19) &amp; "." &amp; RIGHT(BN521,3)),
            IF(AND((--(INT('Data Sheet'!$A$19) &amp; "." &amp; RIGHT(BN521,3))&gt;=--('Data Sheet'!$A$19)), (--(INT('Data Sheet'!$A$19) &amp; "." &amp; RIGHT(BN521,3))&lt;=--('Data Sheet'!$B$19))),
                --(INT('Data Sheet'!$A$19) &amp; "." &amp; RIGHT(BN521,3)),
                --(INT('Data Sheet'!$B$19) &amp; "." &amp; RIGHT(BN521,3))
            )
        ),
        "OK"
    )
)</f>
        <v>OK</v>
      </c>
      <c r="P521" s="23" t="str">
        <f>IF(BR521&lt;&gt;"",
    IF(INT('Data Sheet'!$A$19)=INT('Data Sheet'!$B$15),
        --(INT('Data Sheet'!$A$15) &amp; "." &amp; BR521),
        IF(AND((--(INT('Data Sheet'!$A$15) &amp; "." &amp; BR521)&gt;=--('Data Sheet'!$A$15)), (--(INT('Data Sheet'!$A$15) &amp; "." &amp; BR521)&lt;=--('Data Sheet'!$B$15))),
            --(INT('Data Sheet'!$A$15) &amp; "." &amp; BR521),
            --(INT('Data Sheet'!$B$15) &amp; "." &amp; BR521)
        )
    ),
    IF(BQ521&lt;&gt;"",
        IF(INT('Data Sheet'!$A$15)=INT('Data Sheet'!$B$15),
            --(INT('Data Sheet'!$A$15) &amp; "." &amp; LEFT(BQ521,3)),
            IF(AND((--(INT('Data Sheet'!$A$15) &amp; "." &amp; LEFT(BQ521,3))&gt;=--('Data Sheet'!$A$15)), (--(INT('Data Sheet'!$A$15) &amp; "." &amp; LEFT(BQ521,3))&lt;=--('Data Sheet'!$B$15))),
                --(INT('Data Sheet'!$A$15) &amp; "." &amp; LEFT(BQ521,3)),
                --(INT('Data Sheet'!$B$15) &amp; "." &amp; LEFT(BQ521,3))
            )
        ),
        "OK"
    )
)</f>
        <v>OK</v>
      </c>
      <c r="Q521" s="23" t="str">
        <f>IF(BS521&lt;&gt;"",
    IF(INT('Data Sheet'!$A$19)=INT('Data Sheet'!$B$15),
        --(INT('Data Sheet'!$A$15) &amp; "." &amp; BS521),
        IF(AND((--(INT('Data Sheet'!$A$15) &amp; "." &amp; BS521)&gt;=--('Data Sheet'!$A$15)), (--(INT('Data Sheet'!$A$15) &amp; "." &amp; BS521)&lt;=--('Data Sheet'!$B$15))),
            --(INT('Data Sheet'!$A$15) &amp; "." &amp; BS521),
            --(INT('Data Sheet'!$B$15) &amp; "." &amp; BS521)
        )
    ),
    IF(BQ521&lt;&gt;"",
        IF(INT('Data Sheet'!$A$15)=INT('Data Sheet'!$B$15),
            --(INT('Data Sheet'!$A$15) &amp; "." &amp; RIGHT(BQ521,3)),
            IF(AND((--(INT('Data Sheet'!$A$15) &amp; "." &amp; RIGHT(BQ521,3))&gt;=--('Data Sheet'!$A$15)), (--(INT('Data Sheet'!$A$15) &amp; "." &amp; RIGHT(BQ521,3))&lt;=--('Data Sheet'!$B$15))),
                --(INT('Data Sheet'!$A$15) &amp; "." &amp; RIGHT(BQ521,3)),
                --(INT('Data Sheet'!$B$15) &amp; "." &amp; RIGHT(BQ521,3))
            )
        ),
        "OK"
    )
)</f>
        <v>OK</v>
      </c>
      <c r="R521" s="19"/>
      <c r="S521" s="19"/>
      <c r="T521" s="19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1"/>
      <c r="AU521" s="21"/>
      <c r="AV521" s="21"/>
      <c r="AW521" s="22"/>
      <c r="AX521" s="99"/>
      <c r="AY521" s="20"/>
      <c r="AZ521" s="20"/>
      <c r="BA521" s="22"/>
      <c r="BB521">
        <v>513</v>
      </c>
      <c r="BC521" s="80"/>
      <c r="BD521" s="80"/>
      <c r="BE521" s="80"/>
      <c r="BF521" s="80"/>
      <c r="BG521" s="32" t="str">
        <f t="shared" si="81"/>
        <v/>
      </c>
      <c r="BH521" s="78">
        <f t="shared" ref="BH521:BH584" si="90">COUNTA(T521:AF521)</f>
        <v>0</v>
      </c>
      <c r="BI521" s="2">
        <f t="shared" si="82"/>
        <v>0</v>
      </c>
      <c r="BJ521" s="2">
        <f t="shared" si="83"/>
        <v>0</v>
      </c>
      <c r="BK521" s="2">
        <f t="shared" ref="BK521:BK584" si="91">COUNTA(T521:AW521)</f>
        <v>0</v>
      </c>
    </row>
    <row r="522" spans="2:63" ht="15" customHeight="1" x14ac:dyDescent="0.25">
      <c r="B522" s="14">
        <v>514</v>
      </c>
      <c r="C522" s="95" t="str">
        <f t="shared" si="84"/>
        <v/>
      </c>
      <c r="D522" s="15" t="str">
        <f t="shared" si="89"/>
        <v>OK</v>
      </c>
      <c r="E522" s="16" t="e">
        <f>VLOOKUP('Data Sheet'!$B$8,'Data Sheet'!$I$2:$J$9,2,FALSE)</f>
        <v>#N/A</v>
      </c>
      <c r="F522" s="16" t="str">
        <f t="shared" si="85"/>
        <v/>
      </c>
      <c r="G522" s="103">
        <f t="shared" si="86"/>
        <v>0</v>
      </c>
      <c r="H522" s="17" t="s">
        <v>26</v>
      </c>
      <c r="I522" s="17" t="s">
        <v>26</v>
      </c>
      <c r="J522" s="17" t="str">
        <f>IF('Data Sheet'!$B$9="NC-50","N/A","OK")</f>
        <v>OK</v>
      </c>
      <c r="K522" s="17" t="str">
        <f>IF('Data Sheet'!$B$9="NC-50","N/A","OK")</f>
        <v>OK</v>
      </c>
      <c r="L522" s="17" t="str">
        <f t="shared" si="87"/>
        <v>OK</v>
      </c>
      <c r="M522" s="17" t="str">
        <f t="shared" si="88"/>
        <v>OK</v>
      </c>
      <c r="N522" s="18" t="str">
        <f>IF(BO522&lt;&gt;"",
    IF(INT('Data Sheet'!$A$19)=INT('Data Sheet'!$B$19),
        --(INT('Data Sheet'!$A$19) &amp; "." &amp; BO522),
        IF(AND((--(INT('Data Sheet'!$A$19) &amp; "." &amp; BO522)&gt;=--('Data Sheet'!$A$19)), (--(INT('Data Sheet'!$A$19) &amp; "." &amp; BO522)&lt;=--('Data Sheet'!$B$19))),
            --(INT('Data Sheet'!$A$19) &amp; "." &amp; BO522),
            --(INT('Data Sheet'!$B$19) &amp; "." &amp; BO522)
        )
    ),
    IF(BN522&lt;&gt;"",
        IF(INT('Data Sheet'!$A$19)=INT('Data Sheet'!$B$19),
            --(INT('Data Sheet'!$A$19) &amp; "." &amp; LEFT(BN522,3)),
            IF(AND((--(INT('Data Sheet'!$A$19) &amp; "." &amp; LEFT(BN522,3))&gt;=--('Data Sheet'!$A$19)), (--(INT('Data Sheet'!$A$19) &amp; "." &amp; LEFT(BN522,3))&lt;=--('Data Sheet'!$B$19))),
                --(INT('Data Sheet'!$A$19) &amp; "." &amp; LEFT(BN522,3)),
                --(INT('Data Sheet'!$B$19) &amp; "." &amp; LEFT(BN522,3))
            )
        ),
        "OK"
    )
)</f>
        <v>OK</v>
      </c>
      <c r="O522" s="23" t="str">
        <f>IF(BP522&lt;&gt;"",
    IF(INT('Data Sheet'!$A$19)=INT('Data Sheet'!$B$19),
        --(INT('Data Sheet'!$A$19) &amp; "." &amp; BP522),
        IF(AND((--(INT('Data Sheet'!$A$19) &amp; "." &amp; BP522)&gt;=--('Data Sheet'!$A$19)), (--(INT('Data Sheet'!$A$19) &amp; "." &amp; BP522)&lt;=--('Data Sheet'!$B$19))),
            --(INT('Data Sheet'!$A$19) &amp; "." &amp; BP522),
            --(INT('Data Sheet'!$B$19) &amp; "." &amp; BP522)
        )
    ),
    IF(BN522&lt;&gt;"",
        IF(INT('Data Sheet'!$A$19)=INT('Data Sheet'!$B$19),
            --(INT('Data Sheet'!$A$19) &amp; "." &amp; RIGHT(BN522,3)),
            IF(AND((--(INT('Data Sheet'!$A$19) &amp; "." &amp; RIGHT(BN522,3))&gt;=--('Data Sheet'!$A$19)), (--(INT('Data Sheet'!$A$19) &amp; "." &amp; RIGHT(BN522,3))&lt;=--('Data Sheet'!$B$19))),
                --(INT('Data Sheet'!$A$19) &amp; "." &amp; RIGHT(BN522,3)),
                --(INT('Data Sheet'!$B$19) &amp; "." &amp; RIGHT(BN522,3))
            )
        ),
        "OK"
    )
)</f>
        <v>OK</v>
      </c>
      <c r="P522" s="23" t="str">
        <f>IF(BR522&lt;&gt;"",
    IF(INT('Data Sheet'!$A$19)=INT('Data Sheet'!$B$15),
        --(INT('Data Sheet'!$A$15) &amp; "." &amp; BR522),
        IF(AND((--(INT('Data Sheet'!$A$15) &amp; "." &amp; BR522)&gt;=--('Data Sheet'!$A$15)), (--(INT('Data Sheet'!$A$15) &amp; "." &amp; BR522)&lt;=--('Data Sheet'!$B$15))),
            --(INT('Data Sheet'!$A$15) &amp; "." &amp; BR522),
            --(INT('Data Sheet'!$B$15) &amp; "." &amp; BR522)
        )
    ),
    IF(BQ522&lt;&gt;"",
        IF(INT('Data Sheet'!$A$15)=INT('Data Sheet'!$B$15),
            --(INT('Data Sheet'!$A$15) &amp; "." &amp; LEFT(BQ522,3)),
            IF(AND((--(INT('Data Sheet'!$A$15) &amp; "." &amp; LEFT(BQ522,3))&gt;=--('Data Sheet'!$A$15)), (--(INT('Data Sheet'!$A$15) &amp; "." &amp; LEFT(BQ522,3))&lt;=--('Data Sheet'!$B$15))),
                --(INT('Data Sheet'!$A$15) &amp; "." &amp; LEFT(BQ522,3)),
                --(INT('Data Sheet'!$B$15) &amp; "." &amp; LEFT(BQ522,3))
            )
        ),
        "OK"
    )
)</f>
        <v>OK</v>
      </c>
      <c r="Q522" s="23" t="str">
        <f>IF(BS522&lt;&gt;"",
    IF(INT('Data Sheet'!$A$19)=INT('Data Sheet'!$B$15),
        --(INT('Data Sheet'!$A$15) &amp; "." &amp; BS522),
        IF(AND((--(INT('Data Sheet'!$A$15) &amp; "." &amp; BS522)&gt;=--('Data Sheet'!$A$15)), (--(INT('Data Sheet'!$A$15) &amp; "." &amp; BS522)&lt;=--('Data Sheet'!$B$15))),
            --(INT('Data Sheet'!$A$15) &amp; "." &amp; BS522),
            --(INT('Data Sheet'!$B$15) &amp; "." &amp; BS522)
        )
    ),
    IF(BQ522&lt;&gt;"",
        IF(INT('Data Sheet'!$A$15)=INT('Data Sheet'!$B$15),
            --(INT('Data Sheet'!$A$15) &amp; "." &amp; RIGHT(BQ522,3)),
            IF(AND((--(INT('Data Sheet'!$A$15) &amp; "." &amp; RIGHT(BQ522,3))&gt;=--('Data Sheet'!$A$15)), (--(INT('Data Sheet'!$A$15) &amp; "." &amp; RIGHT(BQ522,3))&lt;=--('Data Sheet'!$B$15))),
                --(INT('Data Sheet'!$A$15) &amp; "." &amp; RIGHT(BQ522,3)),
                --(INT('Data Sheet'!$B$15) &amp; "." &amp; RIGHT(BQ522,3))
            )
        ),
        "OK"
    )
)</f>
        <v>OK</v>
      </c>
      <c r="R522" s="19"/>
      <c r="S522" s="19"/>
      <c r="T522" s="19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1"/>
      <c r="AU522" s="21"/>
      <c r="AV522" s="21"/>
      <c r="AW522" s="22"/>
      <c r="AX522" s="99"/>
      <c r="AY522" s="20"/>
      <c r="AZ522" s="20"/>
      <c r="BA522" s="22"/>
      <c r="BB522">
        <v>514</v>
      </c>
      <c r="BC522" s="80"/>
      <c r="BD522" s="80"/>
      <c r="BE522" s="80"/>
      <c r="BF522" s="80"/>
      <c r="BG522" s="32" t="str">
        <f t="shared" ref="BG522:BG585" si="92">CONCATENATE(BC522,BD522,BE522,BF522)</f>
        <v/>
      </c>
      <c r="BH522" s="78">
        <f t="shared" si="90"/>
        <v>0</v>
      </c>
      <c r="BI522" s="2">
        <f t="shared" ref="BI522:BI585" si="93">IF(COUNTA(AI522:AN522)&gt;0,1,0)</f>
        <v>0</v>
      </c>
      <c r="BJ522" s="2">
        <f t="shared" ref="BJ522:BJ585" si="94">IF(SUM(BH522:BI522)=2,1,0)</f>
        <v>0</v>
      </c>
      <c r="BK522" s="2">
        <f t="shared" si="91"/>
        <v>0</v>
      </c>
    </row>
    <row r="523" spans="2:63" ht="15" customHeight="1" x14ac:dyDescent="0.25">
      <c r="B523" s="14">
        <v>515</v>
      </c>
      <c r="C523" s="95" t="str">
        <f t="shared" ref="C523:C586" si="95">BG523</f>
        <v/>
      </c>
      <c r="D523" s="15" t="str">
        <f t="shared" si="89"/>
        <v>OK</v>
      </c>
      <c r="E523" s="16" t="e">
        <f>VLOOKUP('Data Sheet'!$B$8,'Data Sheet'!$I$2:$J$9,2,FALSE)</f>
        <v>#N/A</v>
      </c>
      <c r="F523" s="16" t="str">
        <f t="shared" ref="F523:F586" si="96">IF(BT523="", "", --("0."&amp;BT523))</f>
        <v/>
      </c>
      <c r="G523" s="103">
        <f t="shared" ref="G523:G586" si="97">IF(F523="", 0, F523/E523)</f>
        <v>0</v>
      </c>
      <c r="H523" s="17" t="s">
        <v>26</v>
      </c>
      <c r="I523" s="17" t="s">
        <v>26</v>
      </c>
      <c r="J523" s="17" t="str">
        <f>IF('Data Sheet'!$B$9="NC-50","N/A","OK")</f>
        <v>OK</v>
      </c>
      <c r="K523" s="17" t="str">
        <f>IF('Data Sheet'!$B$9="NC-50","N/A","OK")</f>
        <v>OK</v>
      </c>
      <c r="L523" s="17" t="str">
        <f t="shared" ref="L523:L586" si="98">IF($AP523="x","MIN","OK")</f>
        <v>OK</v>
      </c>
      <c r="M523" s="17" t="str">
        <f t="shared" ref="M523:M586" si="99">IF($AQ523="x","MIN","OK")</f>
        <v>OK</v>
      </c>
      <c r="N523" s="18" t="str">
        <f>IF(BO523&lt;&gt;"",
    IF(INT('Data Sheet'!$A$19)=INT('Data Sheet'!$B$19),
        --(INT('Data Sheet'!$A$19) &amp; "." &amp; BO523),
        IF(AND((--(INT('Data Sheet'!$A$19) &amp; "." &amp; BO523)&gt;=--('Data Sheet'!$A$19)), (--(INT('Data Sheet'!$A$19) &amp; "." &amp; BO523)&lt;=--('Data Sheet'!$B$19))),
            --(INT('Data Sheet'!$A$19) &amp; "." &amp; BO523),
            --(INT('Data Sheet'!$B$19) &amp; "." &amp; BO523)
        )
    ),
    IF(BN523&lt;&gt;"",
        IF(INT('Data Sheet'!$A$19)=INT('Data Sheet'!$B$19),
            --(INT('Data Sheet'!$A$19) &amp; "." &amp; LEFT(BN523,3)),
            IF(AND((--(INT('Data Sheet'!$A$19) &amp; "." &amp; LEFT(BN523,3))&gt;=--('Data Sheet'!$A$19)), (--(INT('Data Sheet'!$A$19) &amp; "." &amp; LEFT(BN523,3))&lt;=--('Data Sheet'!$B$19))),
                --(INT('Data Sheet'!$A$19) &amp; "." &amp; LEFT(BN523,3)),
                --(INT('Data Sheet'!$B$19) &amp; "." &amp; LEFT(BN523,3))
            )
        ),
        "OK"
    )
)</f>
        <v>OK</v>
      </c>
      <c r="O523" s="23" t="str">
        <f>IF(BP523&lt;&gt;"",
    IF(INT('Data Sheet'!$A$19)=INT('Data Sheet'!$B$19),
        --(INT('Data Sheet'!$A$19) &amp; "." &amp; BP523),
        IF(AND((--(INT('Data Sheet'!$A$19) &amp; "." &amp; BP523)&gt;=--('Data Sheet'!$A$19)), (--(INT('Data Sheet'!$A$19) &amp; "." &amp; BP523)&lt;=--('Data Sheet'!$B$19))),
            --(INT('Data Sheet'!$A$19) &amp; "." &amp; BP523),
            --(INT('Data Sheet'!$B$19) &amp; "." &amp; BP523)
        )
    ),
    IF(BN523&lt;&gt;"",
        IF(INT('Data Sheet'!$A$19)=INT('Data Sheet'!$B$19),
            --(INT('Data Sheet'!$A$19) &amp; "." &amp; RIGHT(BN523,3)),
            IF(AND((--(INT('Data Sheet'!$A$19) &amp; "." &amp; RIGHT(BN523,3))&gt;=--('Data Sheet'!$A$19)), (--(INT('Data Sheet'!$A$19) &amp; "." &amp; RIGHT(BN523,3))&lt;=--('Data Sheet'!$B$19))),
                --(INT('Data Sheet'!$A$19) &amp; "." &amp; RIGHT(BN523,3)),
                --(INT('Data Sheet'!$B$19) &amp; "." &amp; RIGHT(BN523,3))
            )
        ),
        "OK"
    )
)</f>
        <v>OK</v>
      </c>
      <c r="P523" s="23" t="str">
        <f>IF(BR523&lt;&gt;"",
    IF(INT('Data Sheet'!$A$19)=INT('Data Sheet'!$B$15),
        --(INT('Data Sheet'!$A$15) &amp; "." &amp; BR523),
        IF(AND((--(INT('Data Sheet'!$A$15) &amp; "." &amp; BR523)&gt;=--('Data Sheet'!$A$15)), (--(INT('Data Sheet'!$A$15) &amp; "." &amp; BR523)&lt;=--('Data Sheet'!$B$15))),
            --(INT('Data Sheet'!$A$15) &amp; "." &amp; BR523),
            --(INT('Data Sheet'!$B$15) &amp; "." &amp; BR523)
        )
    ),
    IF(BQ523&lt;&gt;"",
        IF(INT('Data Sheet'!$A$15)=INT('Data Sheet'!$B$15),
            --(INT('Data Sheet'!$A$15) &amp; "." &amp; LEFT(BQ523,3)),
            IF(AND((--(INT('Data Sheet'!$A$15) &amp; "." &amp; LEFT(BQ523,3))&gt;=--('Data Sheet'!$A$15)), (--(INT('Data Sheet'!$A$15) &amp; "." &amp; LEFT(BQ523,3))&lt;=--('Data Sheet'!$B$15))),
                --(INT('Data Sheet'!$A$15) &amp; "." &amp; LEFT(BQ523,3)),
                --(INT('Data Sheet'!$B$15) &amp; "." &amp; LEFT(BQ523,3))
            )
        ),
        "OK"
    )
)</f>
        <v>OK</v>
      </c>
      <c r="Q523" s="23" t="str">
        <f>IF(BS523&lt;&gt;"",
    IF(INT('Data Sheet'!$A$19)=INT('Data Sheet'!$B$15),
        --(INT('Data Sheet'!$A$15) &amp; "." &amp; BS523),
        IF(AND((--(INT('Data Sheet'!$A$15) &amp; "." &amp; BS523)&gt;=--('Data Sheet'!$A$15)), (--(INT('Data Sheet'!$A$15) &amp; "." &amp; BS523)&lt;=--('Data Sheet'!$B$15))),
            --(INT('Data Sheet'!$A$15) &amp; "." &amp; BS523),
            --(INT('Data Sheet'!$B$15) &amp; "." &amp; BS523)
        )
    ),
    IF(BQ523&lt;&gt;"",
        IF(INT('Data Sheet'!$A$15)=INT('Data Sheet'!$B$15),
            --(INT('Data Sheet'!$A$15) &amp; "." &amp; RIGHT(BQ523,3)),
            IF(AND((--(INT('Data Sheet'!$A$15) &amp; "." &amp; RIGHT(BQ523,3))&gt;=--('Data Sheet'!$A$15)), (--(INT('Data Sheet'!$A$15) &amp; "." &amp; RIGHT(BQ523,3))&lt;=--('Data Sheet'!$B$15))),
                --(INT('Data Sheet'!$A$15) &amp; "." &amp; RIGHT(BQ523,3)),
                --(INT('Data Sheet'!$B$15) &amp; "." &amp; RIGHT(BQ523,3))
            )
        ),
        "OK"
    )
)</f>
        <v>OK</v>
      </c>
      <c r="R523" s="19"/>
      <c r="S523" s="19"/>
      <c r="T523" s="19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1"/>
      <c r="AU523" s="21"/>
      <c r="AV523" s="21"/>
      <c r="AW523" s="22"/>
      <c r="AX523" s="99"/>
      <c r="AY523" s="20"/>
      <c r="AZ523" s="20"/>
      <c r="BA523" s="22"/>
      <c r="BB523">
        <v>515</v>
      </c>
      <c r="BC523" s="80"/>
      <c r="BD523" s="80"/>
      <c r="BE523" s="80"/>
      <c r="BF523" s="80"/>
      <c r="BG523" s="32" t="str">
        <f t="shared" si="92"/>
        <v/>
      </c>
      <c r="BH523" s="78">
        <f t="shared" si="90"/>
        <v>0</v>
      </c>
      <c r="BI523" s="2">
        <f t="shared" si="93"/>
        <v>0</v>
      </c>
      <c r="BJ523" s="2">
        <f t="shared" si="94"/>
        <v>0</v>
      </c>
      <c r="BK523" s="2">
        <f t="shared" si="91"/>
        <v>0</v>
      </c>
    </row>
    <row r="524" spans="2:63" ht="15" customHeight="1" x14ac:dyDescent="0.25">
      <c r="B524" s="14">
        <v>516</v>
      </c>
      <c r="C524" s="95" t="str">
        <f t="shared" si="95"/>
        <v/>
      </c>
      <c r="D524" s="15" t="str">
        <f t="shared" ref="D524:D587" si="100">IF(AO524="x","-","OK")</f>
        <v>OK</v>
      </c>
      <c r="E524" s="16" t="e">
        <f>VLOOKUP('Data Sheet'!$B$8,'Data Sheet'!$I$2:$J$9,2,FALSE)</f>
        <v>#N/A</v>
      </c>
      <c r="F524" s="16" t="str">
        <f t="shared" si="96"/>
        <v/>
      </c>
      <c r="G524" s="103">
        <f t="shared" si="97"/>
        <v>0</v>
      </c>
      <c r="H524" s="17" t="s">
        <v>26</v>
      </c>
      <c r="I524" s="17" t="s">
        <v>26</v>
      </c>
      <c r="J524" s="17" t="str">
        <f>IF('Data Sheet'!$B$9="NC-50","N/A","OK")</f>
        <v>OK</v>
      </c>
      <c r="K524" s="17" t="str">
        <f>IF('Data Sheet'!$B$9="NC-50","N/A","OK")</f>
        <v>OK</v>
      </c>
      <c r="L524" s="17" t="str">
        <f t="shared" si="98"/>
        <v>OK</v>
      </c>
      <c r="M524" s="17" t="str">
        <f t="shared" si="99"/>
        <v>OK</v>
      </c>
      <c r="N524" s="18" t="str">
        <f>IF(BO524&lt;&gt;"",
    IF(INT('Data Sheet'!$A$19)=INT('Data Sheet'!$B$19),
        --(INT('Data Sheet'!$A$19) &amp; "." &amp; BO524),
        IF(AND((--(INT('Data Sheet'!$A$19) &amp; "." &amp; BO524)&gt;=--('Data Sheet'!$A$19)), (--(INT('Data Sheet'!$A$19) &amp; "." &amp; BO524)&lt;=--('Data Sheet'!$B$19))),
            --(INT('Data Sheet'!$A$19) &amp; "." &amp; BO524),
            --(INT('Data Sheet'!$B$19) &amp; "." &amp; BO524)
        )
    ),
    IF(BN524&lt;&gt;"",
        IF(INT('Data Sheet'!$A$19)=INT('Data Sheet'!$B$19),
            --(INT('Data Sheet'!$A$19) &amp; "." &amp; LEFT(BN524,3)),
            IF(AND((--(INT('Data Sheet'!$A$19) &amp; "." &amp; LEFT(BN524,3))&gt;=--('Data Sheet'!$A$19)), (--(INT('Data Sheet'!$A$19) &amp; "." &amp; LEFT(BN524,3))&lt;=--('Data Sheet'!$B$19))),
                --(INT('Data Sheet'!$A$19) &amp; "." &amp; LEFT(BN524,3)),
                --(INT('Data Sheet'!$B$19) &amp; "." &amp; LEFT(BN524,3))
            )
        ),
        "OK"
    )
)</f>
        <v>OK</v>
      </c>
      <c r="O524" s="23" t="str">
        <f>IF(BP524&lt;&gt;"",
    IF(INT('Data Sheet'!$A$19)=INT('Data Sheet'!$B$19),
        --(INT('Data Sheet'!$A$19) &amp; "." &amp; BP524),
        IF(AND((--(INT('Data Sheet'!$A$19) &amp; "." &amp; BP524)&gt;=--('Data Sheet'!$A$19)), (--(INT('Data Sheet'!$A$19) &amp; "." &amp; BP524)&lt;=--('Data Sheet'!$B$19))),
            --(INT('Data Sheet'!$A$19) &amp; "." &amp; BP524),
            --(INT('Data Sheet'!$B$19) &amp; "." &amp; BP524)
        )
    ),
    IF(BN524&lt;&gt;"",
        IF(INT('Data Sheet'!$A$19)=INT('Data Sheet'!$B$19),
            --(INT('Data Sheet'!$A$19) &amp; "." &amp; RIGHT(BN524,3)),
            IF(AND((--(INT('Data Sheet'!$A$19) &amp; "." &amp; RIGHT(BN524,3))&gt;=--('Data Sheet'!$A$19)), (--(INT('Data Sheet'!$A$19) &amp; "." &amp; RIGHT(BN524,3))&lt;=--('Data Sheet'!$B$19))),
                --(INT('Data Sheet'!$A$19) &amp; "." &amp; RIGHT(BN524,3)),
                --(INT('Data Sheet'!$B$19) &amp; "." &amp; RIGHT(BN524,3))
            )
        ),
        "OK"
    )
)</f>
        <v>OK</v>
      </c>
      <c r="P524" s="23" t="str">
        <f>IF(BR524&lt;&gt;"",
    IF(INT('Data Sheet'!$A$19)=INT('Data Sheet'!$B$15),
        --(INT('Data Sheet'!$A$15) &amp; "." &amp; BR524),
        IF(AND((--(INT('Data Sheet'!$A$15) &amp; "." &amp; BR524)&gt;=--('Data Sheet'!$A$15)), (--(INT('Data Sheet'!$A$15) &amp; "." &amp; BR524)&lt;=--('Data Sheet'!$B$15))),
            --(INT('Data Sheet'!$A$15) &amp; "." &amp; BR524),
            --(INT('Data Sheet'!$B$15) &amp; "." &amp; BR524)
        )
    ),
    IF(BQ524&lt;&gt;"",
        IF(INT('Data Sheet'!$A$15)=INT('Data Sheet'!$B$15),
            --(INT('Data Sheet'!$A$15) &amp; "." &amp; LEFT(BQ524,3)),
            IF(AND((--(INT('Data Sheet'!$A$15) &amp; "." &amp; LEFT(BQ524,3))&gt;=--('Data Sheet'!$A$15)), (--(INT('Data Sheet'!$A$15) &amp; "." &amp; LEFT(BQ524,3))&lt;=--('Data Sheet'!$B$15))),
                --(INT('Data Sheet'!$A$15) &amp; "." &amp; LEFT(BQ524,3)),
                --(INT('Data Sheet'!$B$15) &amp; "." &amp; LEFT(BQ524,3))
            )
        ),
        "OK"
    )
)</f>
        <v>OK</v>
      </c>
      <c r="Q524" s="23" t="str">
        <f>IF(BS524&lt;&gt;"",
    IF(INT('Data Sheet'!$A$19)=INT('Data Sheet'!$B$15),
        --(INT('Data Sheet'!$A$15) &amp; "." &amp; BS524),
        IF(AND((--(INT('Data Sheet'!$A$15) &amp; "." &amp; BS524)&gt;=--('Data Sheet'!$A$15)), (--(INT('Data Sheet'!$A$15) &amp; "." &amp; BS524)&lt;=--('Data Sheet'!$B$15))),
            --(INT('Data Sheet'!$A$15) &amp; "." &amp; BS524),
            --(INT('Data Sheet'!$B$15) &amp; "." &amp; BS524)
        )
    ),
    IF(BQ524&lt;&gt;"",
        IF(INT('Data Sheet'!$A$15)=INT('Data Sheet'!$B$15),
            --(INT('Data Sheet'!$A$15) &amp; "." &amp; RIGHT(BQ524,3)),
            IF(AND((--(INT('Data Sheet'!$A$15) &amp; "." &amp; RIGHT(BQ524,3))&gt;=--('Data Sheet'!$A$15)), (--(INT('Data Sheet'!$A$15) &amp; "." &amp; RIGHT(BQ524,3))&lt;=--('Data Sheet'!$B$15))),
                --(INT('Data Sheet'!$A$15) &amp; "." &amp; RIGHT(BQ524,3)),
                --(INT('Data Sheet'!$B$15) &amp; "." &amp; RIGHT(BQ524,3))
            )
        ),
        "OK"
    )
)</f>
        <v>OK</v>
      </c>
      <c r="R524" s="19"/>
      <c r="S524" s="19"/>
      <c r="T524" s="19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1"/>
      <c r="AU524" s="21"/>
      <c r="AV524" s="21"/>
      <c r="AW524" s="22"/>
      <c r="AX524" s="99"/>
      <c r="AY524" s="20"/>
      <c r="AZ524" s="20"/>
      <c r="BA524" s="22"/>
      <c r="BB524">
        <v>516</v>
      </c>
      <c r="BC524" s="80"/>
      <c r="BD524" s="80"/>
      <c r="BE524" s="80"/>
      <c r="BF524" s="80"/>
      <c r="BG524" s="32" t="str">
        <f t="shared" si="92"/>
        <v/>
      </c>
      <c r="BH524" s="78">
        <f t="shared" si="90"/>
        <v>0</v>
      </c>
      <c r="BI524" s="2">
        <f t="shared" si="93"/>
        <v>0</v>
      </c>
      <c r="BJ524" s="2">
        <f t="shared" si="94"/>
        <v>0</v>
      </c>
      <c r="BK524" s="2">
        <f t="shared" si="91"/>
        <v>0</v>
      </c>
    </row>
    <row r="525" spans="2:63" ht="15" customHeight="1" x14ac:dyDescent="0.25">
      <c r="B525" s="14">
        <v>517</v>
      </c>
      <c r="C525" s="95" t="str">
        <f t="shared" si="95"/>
        <v/>
      </c>
      <c r="D525" s="15" t="str">
        <f t="shared" si="100"/>
        <v>OK</v>
      </c>
      <c r="E525" s="16" t="e">
        <f>VLOOKUP('Data Sheet'!$B$8,'Data Sheet'!$I$2:$J$9,2,FALSE)</f>
        <v>#N/A</v>
      </c>
      <c r="F525" s="16" t="str">
        <f t="shared" si="96"/>
        <v/>
      </c>
      <c r="G525" s="103">
        <f t="shared" si="97"/>
        <v>0</v>
      </c>
      <c r="H525" s="17" t="s">
        <v>26</v>
      </c>
      <c r="I525" s="17" t="s">
        <v>26</v>
      </c>
      <c r="J525" s="17" t="str">
        <f>IF('Data Sheet'!$B$9="NC-50","N/A","OK")</f>
        <v>OK</v>
      </c>
      <c r="K525" s="17" t="str">
        <f>IF('Data Sheet'!$B$9="NC-50","N/A","OK")</f>
        <v>OK</v>
      </c>
      <c r="L525" s="17" t="str">
        <f t="shared" si="98"/>
        <v>OK</v>
      </c>
      <c r="M525" s="17" t="str">
        <f t="shared" si="99"/>
        <v>OK</v>
      </c>
      <c r="N525" s="18" t="str">
        <f>IF(BO525&lt;&gt;"",
    IF(INT('Data Sheet'!$A$19)=INT('Data Sheet'!$B$19),
        --(INT('Data Sheet'!$A$19) &amp; "." &amp; BO525),
        IF(AND((--(INT('Data Sheet'!$A$19) &amp; "." &amp; BO525)&gt;=--('Data Sheet'!$A$19)), (--(INT('Data Sheet'!$A$19) &amp; "." &amp; BO525)&lt;=--('Data Sheet'!$B$19))),
            --(INT('Data Sheet'!$A$19) &amp; "." &amp; BO525),
            --(INT('Data Sheet'!$B$19) &amp; "." &amp; BO525)
        )
    ),
    IF(BN525&lt;&gt;"",
        IF(INT('Data Sheet'!$A$19)=INT('Data Sheet'!$B$19),
            --(INT('Data Sheet'!$A$19) &amp; "." &amp; LEFT(BN525,3)),
            IF(AND((--(INT('Data Sheet'!$A$19) &amp; "." &amp; LEFT(BN525,3))&gt;=--('Data Sheet'!$A$19)), (--(INT('Data Sheet'!$A$19) &amp; "." &amp; LEFT(BN525,3))&lt;=--('Data Sheet'!$B$19))),
                --(INT('Data Sheet'!$A$19) &amp; "." &amp; LEFT(BN525,3)),
                --(INT('Data Sheet'!$B$19) &amp; "." &amp; LEFT(BN525,3))
            )
        ),
        "OK"
    )
)</f>
        <v>OK</v>
      </c>
      <c r="O525" s="23" t="str">
        <f>IF(BP525&lt;&gt;"",
    IF(INT('Data Sheet'!$A$19)=INT('Data Sheet'!$B$19),
        --(INT('Data Sheet'!$A$19) &amp; "." &amp; BP525),
        IF(AND((--(INT('Data Sheet'!$A$19) &amp; "." &amp; BP525)&gt;=--('Data Sheet'!$A$19)), (--(INT('Data Sheet'!$A$19) &amp; "." &amp; BP525)&lt;=--('Data Sheet'!$B$19))),
            --(INT('Data Sheet'!$A$19) &amp; "." &amp; BP525),
            --(INT('Data Sheet'!$B$19) &amp; "." &amp; BP525)
        )
    ),
    IF(BN525&lt;&gt;"",
        IF(INT('Data Sheet'!$A$19)=INT('Data Sheet'!$B$19),
            --(INT('Data Sheet'!$A$19) &amp; "." &amp; RIGHT(BN525,3)),
            IF(AND((--(INT('Data Sheet'!$A$19) &amp; "." &amp; RIGHT(BN525,3))&gt;=--('Data Sheet'!$A$19)), (--(INT('Data Sheet'!$A$19) &amp; "." &amp; RIGHT(BN525,3))&lt;=--('Data Sheet'!$B$19))),
                --(INT('Data Sheet'!$A$19) &amp; "." &amp; RIGHT(BN525,3)),
                --(INT('Data Sheet'!$B$19) &amp; "." &amp; RIGHT(BN525,3))
            )
        ),
        "OK"
    )
)</f>
        <v>OK</v>
      </c>
      <c r="P525" s="23" t="str">
        <f>IF(BR525&lt;&gt;"",
    IF(INT('Data Sheet'!$A$19)=INT('Data Sheet'!$B$15),
        --(INT('Data Sheet'!$A$15) &amp; "." &amp; BR525),
        IF(AND((--(INT('Data Sheet'!$A$15) &amp; "." &amp; BR525)&gt;=--('Data Sheet'!$A$15)), (--(INT('Data Sheet'!$A$15) &amp; "." &amp; BR525)&lt;=--('Data Sheet'!$B$15))),
            --(INT('Data Sheet'!$A$15) &amp; "." &amp; BR525),
            --(INT('Data Sheet'!$B$15) &amp; "." &amp; BR525)
        )
    ),
    IF(BQ525&lt;&gt;"",
        IF(INT('Data Sheet'!$A$15)=INT('Data Sheet'!$B$15),
            --(INT('Data Sheet'!$A$15) &amp; "." &amp; LEFT(BQ525,3)),
            IF(AND((--(INT('Data Sheet'!$A$15) &amp; "." &amp; LEFT(BQ525,3))&gt;=--('Data Sheet'!$A$15)), (--(INT('Data Sheet'!$A$15) &amp; "." &amp; LEFT(BQ525,3))&lt;=--('Data Sheet'!$B$15))),
                --(INT('Data Sheet'!$A$15) &amp; "." &amp; LEFT(BQ525,3)),
                --(INT('Data Sheet'!$B$15) &amp; "." &amp; LEFT(BQ525,3))
            )
        ),
        "OK"
    )
)</f>
        <v>OK</v>
      </c>
      <c r="Q525" s="23" t="str">
        <f>IF(BS525&lt;&gt;"",
    IF(INT('Data Sheet'!$A$19)=INT('Data Sheet'!$B$15),
        --(INT('Data Sheet'!$A$15) &amp; "." &amp; BS525),
        IF(AND((--(INT('Data Sheet'!$A$15) &amp; "." &amp; BS525)&gt;=--('Data Sheet'!$A$15)), (--(INT('Data Sheet'!$A$15) &amp; "." &amp; BS525)&lt;=--('Data Sheet'!$B$15))),
            --(INT('Data Sheet'!$A$15) &amp; "." &amp; BS525),
            --(INT('Data Sheet'!$B$15) &amp; "." &amp; BS525)
        )
    ),
    IF(BQ525&lt;&gt;"",
        IF(INT('Data Sheet'!$A$15)=INT('Data Sheet'!$B$15),
            --(INT('Data Sheet'!$A$15) &amp; "." &amp; RIGHT(BQ525,3)),
            IF(AND((--(INT('Data Sheet'!$A$15) &amp; "." &amp; RIGHT(BQ525,3))&gt;=--('Data Sheet'!$A$15)), (--(INT('Data Sheet'!$A$15) &amp; "." &amp; RIGHT(BQ525,3))&lt;=--('Data Sheet'!$B$15))),
                --(INT('Data Sheet'!$A$15) &amp; "." &amp; RIGHT(BQ525,3)),
                --(INT('Data Sheet'!$B$15) &amp; "." &amp; RIGHT(BQ525,3))
            )
        ),
        "OK"
    )
)</f>
        <v>OK</v>
      </c>
      <c r="R525" s="19"/>
      <c r="S525" s="19"/>
      <c r="T525" s="19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1"/>
      <c r="AU525" s="21"/>
      <c r="AV525" s="21"/>
      <c r="AW525" s="22"/>
      <c r="AX525" s="99"/>
      <c r="AY525" s="20"/>
      <c r="AZ525" s="20"/>
      <c r="BA525" s="22"/>
      <c r="BB525">
        <v>517</v>
      </c>
      <c r="BC525" s="80"/>
      <c r="BD525" s="80"/>
      <c r="BE525" s="80"/>
      <c r="BF525" s="80"/>
      <c r="BG525" s="32" t="str">
        <f t="shared" si="92"/>
        <v/>
      </c>
      <c r="BH525" s="78">
        <f t="shared" si="90"/>
        <v>0</v>
      </c>
      <c r="BI525" s="2">
        <f t="shared" si="93"/>
        <v>0</v>
      </c>
      <c r="BJ525" s="2">
        <f t="shared" si="94"/>
        <v>0</v>
      </c>
      <c r="BK525" s="2">
        <f t="shared" si="91"/>
        <v>0</v>
      </c>
    </row>
    <row r="526" spans="2:63" ht="15" customHeight="1" x14ac:dyDescent="0.25">
      <c r="B526" s="14">
        <v>518</v>
      </c>
      <c r="C526" s="95" t="str">
        <f t="shared" si="95"/>
        <v/>
      </c>
      <c r="D526" s="15" t="str">
        <f t="shared" si="100"/>
        <v>OK</v>
      </c>
      <c r="E526" s="16" t="e">
        <f>VLOOKUP('Data Sheet'!$B$8,'Data Sheet'!$I$2:$J$9,2,FALSE)</f>
        <v>#N/A</v>
      </c>
      <c r="F526" s="16" t="str">
        <f t="shared" si="96"/>
        <v/>
      </c>
      <c r="G526" s="103">
        <f t="shared" si="97"/>
        <v>0</v>
      </c>
      <c r="H526" s="17" t="s">
        <v>26</v>
      </c>
      <c r="I526" s="17" t="s">
        <v>26</v>
      </c>
      <c r="J526" s="17" t="str">
        <f>IF('Data Sheet'!$B$9="NC-50","N/A","OK")</f>
        <v>OK</v>
      </c>
      <c r="K526" s="17" t="str">
        <f>IF('Data Sheet'!$B$9="NC-50","N/A","OK")</f>
        <v>OK</v>
      </c>
      <c r="L526" s="17" t="str">
        <f t="shared" si="98"/>
        <v>OK</v>
      </c>
      <c r="M526" s="17" t="str">
        <f t="shared" si="99"/>
        <v>OK</v>
      </c>
      <c r="N526" s="18" t="str">
        <f>IF(BO526&lt;&gt;"",
    IF(INT('Data Sheet'!$A$19)=INT('Data Sheet'!$B$19),
        --(INT('Data Sheet'!$A$19) &amp; "." &amp; BO526),
        IF(AND((--(INT('Data Sheet'!$A$19) &amp; "." &amp; BO526)&gt;=--('Data Sheet'!$A$19)), (--(INT('Data Sheet'!$A$19) &amp; "." &amp; BO526)&lt;=--('Data Sheet'!$B$19))),
            --(INT('Data Sheet'!$A$19) &amp; "." &amp; BO526),
            --(INT('Data Sheet'!$B$19) &amp; "." &amp; BO526)
        )
    ),
    IF(BN526&lt;&gt;"",
        IF(INT('Data Sheet'!$A$19)=INT('Data Sheet'!$B$19),
            --(INT('Data Sheet'!$A$19) &amp; "." &amp; LEFT(BN526,3)),
            IF(AND((--(INT('Data Sheet'!$A$19) &amp; "." &amp; LEFT(BN526,3))&gt;=--('Data Sheet'!$A$19)), (--(INT('Data Sheet'!$A$19) &amp; "." &amp; LEFT(BN526,3))&lt;=--('Data Sheet'!$B$19))),
                --(INT('Data Sheet'!$A$19) &amp; "." &amp; LEFT(BN526,3)),
                --(INT('Data Sheet'!$B$19) &amp; "." &amp; LEFT(BN526,3))
            )
        ),
        "OK"
    )
)</f>
        <v>OK</v>
      </c>
      <c r="O526" s="23" t="str">
        <f>IF(BP526&lt;&gt;"",
    IF(INT('Data Sheet'!$A$19)=INT('Data Sheet'!$B$19),
        --(INT('Data Sheet'!$A$19) &amp; "." &amp; BP526),
        IF(AND((--(INT('Data Sheet'!$A$19) &amp; "." &amp; BP526)&gt;=--('Data Sheet'!$A$19)), (--(INT('Data Sheet'!$A$19) &amp; "." &amp; BP526)&lt;=--('Data Sheet'!$B$19))),
            --(INT('Data Sheet'!$A$19) &amp; "." &amp; BP526),
            --(INT('Data Sheet'!$B$19) &amp; "." &amp; BP526)
        )
    ),
    IF(BN526&lt;&gt;"",
        IF(INT('Data Sheet'!$A$19)=INT('Data Sheet'!$B$19),
            --(INT('Data Sheet'!$A$19) &amp; "." &amp; RIGHT(BN526,3)),
            IF(AND((--(INT('Data Sheet'!$A$19) &amp; "." &amp; RIGHT(BN526,3))&gt;=--('Data Sheet'!$A$19)), (--(INT('Data Sheet'!$A$19) &amp; "." &amp; RIGHT(BN526,3))&lt;=--('Data Sheet'!$B$19))),
                --(INT('Data Sheet'!$A$19) &amp; "." &amp; RIGHT(BN526,3)),
                --(INT('Data Sheet'!$B$19) &amp; "." &amp; RIGHT(BN526,3))
            )
        ),
        "OK"
    )
)</f>
        <v>OK</v>
      </c>
      <c r="P526" s="23" t="str">
        <f>IF(BR526&lt;&gt;"",
    IF(INT('Data Sheet'!$A$19)=INT('Data Sheet'!$B$15),
        --(INT('Data Sheet'!$A$15) &amp; "." &amp; BR526),
        IF(AND((--(INT('Data Sheet'!$A$15) &amp; "." &amp; BR526)&gt;=--('Data Sheet'!$A$15)), (--(INT('Data Sheet'!$A$15) &amp; "." &amp; BR526)&lt;=--('Data Sheet'!$B$15))),
            --(INT('Data Sheet'!$A$15) &amp; "." &amp; BR526),
            --(INT('Data Sheet'!$B$15) &amp; "." &amp; BR526)
        )
    ),
    IF(BQ526&lt;&gt;"",
        IF(INT('Data Sheet'!$A$15)=INT('Data Sheet'!$B$15),
            --(INT('Data Sheet'!$A$15) &amp; "." &amp; LEFT(BQ526,3)),
            IF(AND((--(INT('Data Sheet'!$A$15) &amp; "." &amp; LEFT(BQ526,3))&gt;=--('Data Sheet'!$A$15)), (--(INT('Data Sheet'!$A$15) &amp; "." &amp; LEFT(BQ526,3))&lt;=--('Data Sheet'!$B$15))),
                --(INT('Data Sheet'!$A$15) &amp; "." &amp; LEFT(BQ526,3)),
                --(INT('Data Sheet'!$B$15) &amp; "." &amp; LEFT(BQ526,3))
            )
        ),
        "OK"
    )
)</f>
        <v>OK</v>
      </c>
      <c r="Q526" s="23" t="str">
        <f>IF(BS526&lt;&gt;"",
    IF(INT('Data Sheet'!$A$19)=INT('Data Sheet'!$B$15),
        --(INT('Data Sheet'!$A$15) &amp; "." &amp; BS526),
        IF(AND((--(INT('Data Sheet'!$A$15) &amp; "." &amp; BS526)&gt;=--('Data Sheet'!$A$15)), (--(INT('Data Sheet'!$A$15) &amp; "." &amp; BS526)&lt;=--('Data Sheet'!$B$15))),
            --(INT('Data Sheet'!$A$15) &amp; "." &amp; BS526),
            --(INT('Data Sheet'!$B$15) &amp; "." &amp; BS526)
        )
    ),
    IF(BQ526&lt;&gt;"",
        IF(INT('Data Sheet'!$A$15)=INT('Data Sheet'!$B$15),
            --(INT('Data Sheet'!$A$15) &amp; "." &amp; RIGHT(BQ526,3)),
            IF(AND((--(INT('Data Sheet'!$A$15) &amp; "." &amp; RIGHT(BQ526,3))&gt;=--('Data Sheet'!$A$15)), (--(INT('Data Sheet'!$A$15) &amp; "." &amp; RIGHT(BQ526,3))&lt;=--('Data Sheet'!$B$15))),
                --(INT('Data Sheet'!$A$15) &amp; "." &amp; RIGHT(BQ526,3)),
                --(INT('Data Sheet'!$B$15) &amp; "." &amp; RIGHT(BQ526,3))
            )
        ),
        "OK"
    )
)</f>
        <v>OK</v>
      </c>
      <c r="R526" s="19"/>
      <c r="S526" s="19"/>
      <c r="T526" s="19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1"/>
      <c r="AU526" s="21"/>
      <c r="AV526" s="21"/>
      <c r="AW526" s="22"/>
      <c r="AX526" s="99"/>
      <c r="AY526" s="20"/>
      <c r="AZ526" s="20"/>
      <c r="BA526" s="22"/>
      <c r="BB526">
        <v>518</v>
      </c>
      <c r="BC526" s="80"/>
      <c r="BD526" s="80"/>
      <c r="BE526" s="80"/>
      <c r="BF526" s="80"/>
      <c r="BG526" s="32" t="str">
        <f t="shared" si="92"/>
        <v/>
      </c>
      <c r="BH526" s="78">
        <f t="shared" si="90"/>
        <v>0</v>
      </c>
      <c r="BI526" s="2">
        <f t="shared" si="93"/>
        <v>0</v>
      </c>
      <c r="BJ526" s="2">
        <f t="shared" si="94"/>
        <v>0</v>
      </c>
      <c r="BK526" s="2">
        <f t="shared" si="91"/>
        <v>0</v>
      </c>
    </row>
    <row r="527" spans="2:63" ht="15" customHeight="1" x14ac:dyDescent="0.25">
      <c r="B527" s="14">
        <v>519</v>
      </c>
      <c r="C527" s="95" t="str">
        <f t="shared" si="95"/>
        <v/>
      </c>
      <c r="D527" s="15" t="str">
        <f t="shared" si="100"/>
        <v>OK</v>
      </c>
      <c r="E527" s="16" t="e">
        <f>VLOOKUP('Data Sheet'!$B$8,'Data Sheet'!$I$2:$J$9,2,FALSE)</f>
        <v>#N/A</v>
      </c>
      <c r="F527" s="16" t="str">
        <f t="shared" si="96"/>
        <v/>
      </c>
      <c r="G527" s="103">
        <f t="shared" si="97"/>
        <v>0</v>
      </c>
      <c r="H527" s="17" t="s">
        <v>26</v>
      </c>
      <c r="I527" s="17" t="s">
        <v>26</v>
      </c>
      <c r="J527" s="17" t="str">
        <f>IF('Data Sheet'!$B$9="NC-50","N/A","OK")</f>
        <v>OK</v>
      </c>
      <c r="K527" s="17" t="str">
        <f>IF('Data Sheet'!$B$9="NC-50","N/A","OK")</f>
        <v>OK</v>
      </c>
      <c r="L527" s="17" t="str">
        <f t="shared" si="98"/>
        <v>OK</v>
      </c>
      <c r="M527" s="17" t="str">
        <f t="shared" si="99"/>
        <v>OK</v>
      </c>
      <c r="N527" s="18" t="str">
        <f>IF(BO527&lt;&gt;"",
    IF(INT('Data Sheet'!$A$19)=INT('Data Sheet'!$B$19),
        --(INT('Data Sheet'!$A$19) &amp; "." &amp; BO527),
        IF(AND((--(INT('Data Sheet'!$A$19) &amp; "." &amp; BO527)&gt;=--('Data Sheet'!$A$19)), (--(INT('Data Sheet'!$A$19) &amp; "." &amp; BO527)&lt;=--('Data Sheet'!$B$19))),
            --(INT('Data Sheet'!$A$19) &amp; "." &amp; BO527),
            --(INT('Data Sheet'!$B$19) &amp; "." &amp; BO527)
        )
    ),
    IF(BN527&lt;&gt;"",
        IF(INT('Data Sheet'!$A$19)=INT('Data Sheet'!$B$19),
            --(INT('Data Sheet'!$A$19) &amp; "." &amp; LEFT(BN527,3)),
            IF(AND((--(INT('Data Sheet'!$A$19) &amp; "." &amp; LEFT(BN527,3))&gt;=--('Data Sheet'!$A$19)), (--(INT('Data Sheet'!$A$19) &amp; "." &amp; LEFT(BN527,3))&lt;=--('Data Sheet'!$B$19))),
                --(INT('Data Sheet'!$A$19) &amp; "." &amp; LEFT(BN527,3)),
                --(INT('Data Sheet'!$B$19) &amp; "." &amp; LEFT(BN527,3))
            )
        ),
        "OK"
    )
)</f>
        <v>OK</v>
      </c>
      <c r="O527" s="23" t="str">
        <f>IF(BP527&lt;&gt;"",
    IF(INT('Data Sheet'!$A$19)=INT('Data Sheet'!$B$19),
        --(INT('Data Sheet'!$A$19) &amp; "." &amp; BP527),
        IF(AND((--(INT('Data Sheet'!$A$19) &amp; "." &amp; BP527)&gt;=--('Data Sheet'!$A$19)), (--(INT('Data Sheet'!$A$19) &amp; "." &amp; BP527)&lt;=--('Data Sheet'!$B$19))),
            --(INT('Data Sheet'!$A$19) &amp; "." &amp; BP527),
            --(INT('Data Sheet'!$B$19) &amp; "." &amp; BP527)
        )
    ),
    IF(BN527&lt;&gt;"",
        IF(INT('Data Sheet'!$A$19)=INT('Data Sheet'!$B$19),
            --(INT('Data Sheet'!$A$19) &amp; "." &amp; RIGHT(BN527,3)),
            IF(AND((--(INT('Data Sheet'!$A$19) &amp; "." &amp; RIGHT(BN527,3))&gt;=--('Data Sheet'!$A$19)), (--(INT('Data Sheet'!$A$19) &amp; "." &amp; RIGHT(BN527,3))&lt;=--('Data Sheet'!$B$19))),
                --(INT('Data Sheet'!$A$19) &amp; "." &amp; RIGHT(BN527,3)),
                --(INT('Data Sheet'!$B$19) &amp; "." &amp; RIGHT(BN527,3))
            )
        ),
        "OK"
    )
)</f>
        <v>OK</v>
      </c>
      <c r="P527" s="23" t="str">
        <f>IF(BR527&lt;&gt;"",
    IF(INT('Data Sheet'!$A$19)=INT('Data Sheet'!$B$15),
        --(INT('Data Sheet'!$A$15) &amp; "." &amp; BR527),
        IF(AND((--(INT('Data Sheet'!$A$15) &amp; "." &amp; BR527)&gt;=--('Data Sheet'!$A$15)), (--(INT('Data Sheet'!$A$15) &amp; "." &amp; BR527)&lt;=--('Data Sheet'!$B$15))),
            --(INT('Data Sheet'!$A$15) &amp; "." &amp; BR527),
            --(INT('Data Sheet'!$B$15) &amp; "." &amp; BR527)
        )
    ),
    IF(BQ527&lt;&gt;"",
        IF(INT('Data Sheet'!$A$15)=INT('Data Sheet'!$B$15),
            --(INT('Data Sheet'!$A$15) &amp; "." &amp; LEFT(BQ527,3)),
            IF(AND((--(INT('Data Sheet'!$A$15) &amp; "." &amp; LEFT(BQ527,3))&gt;=--('Data Sheet'!$A$15)), (--(INT('Data Sheet'!$A$15) &amp; "." &amp; LEFT(BQ527,3))&lt;=--('Data Sheet'!$B$15))),
                --(INT('Data Sheet'!$A$15) &amp; "." &amp; LEFT(BQ527,3)),
                --(INT('Data Sheet'!$B$15) &amp; "." &amp; LEFT(BQ527,3))
            )
        ),
        "OK"
    )
)</f>
        <v>OK</v>
      </c>
      <c r="Q527" s="23" t="str">
        <f>IF(BS527&lt;&gt;"",
    IF(INT('Data Sheet'!$A$19)=INT('Data Sheet'!$B$15),
        --(INT('Data Sheet'!$A$15) &amp; "." &amp; BS527),
        IF(AND((--(INT('Data Sheet'!$A$15) &amp; "." &amp; BS527)&gt;=--('Data Sheet'!$A$15)), (--(INT('Data Sheet'!$A$15) &amp; "." &amp; BS527)&lt;=--('Data Sheet'!$B$15))),
            --(INT('Data Sheet'!$A$15) &amp; "." &amp; BS527),
            --(INT('Data Sheet'!$B$15) &amp; "." &amp; BS527)
        )
    ),
    IF(BQ527&lt;&gt;"",
        IF(INT('Data Sheet'!$A$15)=INT('Data Sheet'!$B$15),
            --(INT('Data Sheet'!$A$15) &amp; "." &amp; RIGHT(BQ527,3)),
            IF(AND((--(INT('Data Sheet'!$A$15) &amp; "." &amp; RIGHT(BQ527,3))&gt;=--('Data Sheet'!$A$15)), (--(INT('Data Sheet'!$A$15) &amp; "." &amp; RIGHT(BQ527,3))&lt;=--('Data Sheet'!$B$15))),
                --(INT('Data Sheet'!$A$15) &amp; "." &amp; RIGHT(BQ527,3)),
                --(INT('Data Sheet'!$B$15) &amp; "." &amp; RIGHT(BQ527,3))
            )
        ),
        "OK"
    )
)</f>
        <v>OK</v>
      </c>
      <c r="R527" s="19"/>
      <c r="S527" s="19"/>
      <c r="T527" s="19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1"/>
      <c r="AU527" s="21"/>
      <c r="AV527" s="21"/>
      <c r="AW527" s="22"/>
      <c r="AX527" s="99"/>
      <c r="AY527" s="20"/>
      <c r="AZ527" s="20"/>
      <c r="BA527" s="22"/>
      <c r="BB527">
        <v>519</v>
      </c>
      <c r="BC527" s="80"/>
      <c r="BD527" s="80"/>
      <c r="BE527" s="80"/>
      <c r="BF527" s="80"/>
      <c r="BG527" s="32" t="str">
        <f t="shared" si="92"/>
        <v/>
      </c>
      <c r="BH527" s="78">
        <f t="shared" si="90"/>
        <v>0</v>
      </c>
      <c r="BI527" s="2">
        <f t="shared" si="93"/>
        <v>0</v>
      </c>
      <c r="BJ527" s="2">
        <f t="shared" si="94"/>
        <v>0</v>
      </c>
      <c r="BK527" s="2">
        <f t="shared" si="91"/>
        <v>0</v>
      </c>
    </row>
    <row r="528" spans="2:63" ht="15" customHeight="1" x14ac:dyDescent="0.25">
      <c r="B528" s="14">
        <v>520</v>
      </c>
      <c r="C528" s="95" t="str">
        <f t="shared" si="95"/>
        <v/>
      </c>
      <c r="D528" s="15" t="str">
        <f t="shared" si="100"/>
        <v>OK</v>
      </c>
      <c r="E528" s="16" t="e">
        <f>VLOOKUP('Data Sheet'!$B$8,'Data Sheet'!$I$2:$J$9,2,FALSE)</f>
        <v>#N/A</v>
      </c>
      <c r="F528" s="16" t="str">
        <f t="shared" si="96"/>
        <v/>
      </c>
      <c r="G528" s="103">
        <f t="shared" si="97"/>
        <v>0</v>
      </c>
      <c r="H528" s="17" t="s">
        <v>26</v>
      </c>
      <c r="I528" s="17" t="s">
        <v>26</v>
      </c>
      <c r="J528" s="17" t="str">
        <f>IF('Data Sheet'!$B$9="NC-50","N/A","OK")</f>
        <v>OK</v>
      </c>
      <c r="K528" s="17" t="str">
        <f>IF('Data Sheet'!$B$9="NC-50","N/A","OK")</f>
        <v>OK</v>
      </c>
      <c r="L528" s="17" t="str">
        <f t="shared" si="98"/>
        <v>OK</v>
      </c>
      <c r="M528" s="17" t="str">
        <f t="shared" si="99"/>
        <v>OK</v>
      </c>
      <c r="N528" s="18" t="str">
        <f>IF(BO528&lt;&gt;"",
    IF(INT('Data Sheet'!$A$19)=INT('Data Sheet'!$B$19),
        --(INT('Data Sheet'!$A$19) &amp; "." &amp; BO528),
        IF(AND((--(INT('Data Sheet'!$A$19) &amp; "." &amp; BO528)&gt;=--('Data Sheet'!$A$19)), (--(INT('Data Sheet'!$A$19) &amp; "." &amp; BO528)&lt;=--('Data Sheet'!$B$19))),
            --(INT('Data Sheet'!$A$19) &amp; "." &amp; BO528),
            --(INT('Data Sheet'!$B$19) &amp; "." &amp; BO528)
        )
    ),
    IF(BN528&lt;&gt;"",
        IF(INT('Data Sheet'!$A$19)=INT('Data Sheet'!$B$19),
            --(INT('Data Sheet'!$A$19) &amp; "." &amp; LEFT(BN528,3)),
            IF(AND((--(INT('Data Sheet'!$A$19) &amp; "." &amp; LEFT(BN528,3))&gt;=--('Data Sheet'!$A$19)), (--(INT('Data Sheet'!$A$19) &amp; "." &amp; LEFT(BN528,3))&lt;=--('Data Sheet'!$B$19))),
                --(INT('Data Sheet'!$A$19) &amp; "." &amp; LEFT(BN528,3)),
                --(INT('Data Sheet'!$B$19) &amp; "." &amp; LEFT(BN528,3))
            )
        ),
        "OK"
    )
)</f>
        <v>OK</v>
      </c>
      <c r="O528" s="23" t="str">
        <f>IF(BP528&lt;&gt;"",
    IF(INT('Data Sheet'!$A$19)=INT('Data Sheet'!$B$19),
        --(INT('Data Sheet'!$A$19) &amp; "." &amp; BP528),
        IF(AND((--(INT('Data Sheet'!$A$19) &amp; "." &amp; BP528)&gt;=--('Data Sheet'!$A$19)), (--(INT('Data Sheet'!$A$19) &amp; "." &amp; BP528)&lt;=--('Data Sheet'!$B$19))),
            --(INT('Data Sheet'!$A$19) &amp; "." &amp; BP528),
            --(INT('Data Sheet'!$B$19) &amp; "." &amp; BP528)
        )
    ),
    IF(BN528&lt;&gt;"",
        IF(INT('Data Sheet'!$A$19)=INT('Data Sheet'!$B$19),
            --(INT('Data Sheet'!$A$19) &amp; "." &amp; RIGHT(BN528,3)),
            IF(AND((--(INT('Data Sheet'!$A$19) &amp; "." &amp; RIGHT(BN528,3))&gt;=--('Data Sheet'!$A$19)), (--(INT('Data Sheet'!$A$19) &amp; "." &amp; RIGHT(BN528,3))&lt;=--('Data Sheet'!$B$19))),
                --(INT('Data Sheet'!$A$19) &amp; "." &amp; RIGHT(BN528,3)),
                --(INT('Data Sheet'!$B$19) &amp; "." &amp; RIGHT(BN528,3))
            )
        ),
        "OK"
    )
)</f>
        <v>OK</v>
      </c>
      <c r="P528" s="23" t="str">
        <f>IF(BR528&lt;&gt;"",
    IF(INT('Data Sheet'!$A$19)=INT('Data Sheet'!$B$15),
        --(INT('Data Sheet'!$A$15) &amp; "." &amp; BR528),
        IF(AND((--(INT('Data Sheet'!$A$15) &amp; "." &amp; BR528)&gt;=--('Data Sheet'!$A$15)), (--(INT('Data Sheet'!$A$15) &amp; "." &amp; BR528)&lt;=--('Data Sheet'!$B$15))),
            --(INT('Data Sheet'!$A$15) &amp; "." &amp; BR528),
            --(INT('Data Sheet'!$B$15) &amp; "." &amp; BR528)
        )
    ),
    IF(BQ528&lt;&gt;"",
        IF(INT('Data Sheet'!$A$15)=INT('Data Sheet'!$B$15),
            --(INT('Data Sheet'!$A$15) &amp; "." &amp; LEFT(BQ528,3)),
            IF(AND((--(INT('Data Sheet'!$A$15) &amp; "." &amp; LEFT(BQ528,3))&gt;=--('Data Sheet'!$A$15)), (--(INT('Data Sheet'!$A$15) &amp; "." &amp; LEFT(BQ528,3))&lt;=--('Data Sheet'!$B$15))),
                --(INT('Data Sheet'!$A$15) &amp; "." &amp; LEFT(BQ528,3)),
                --(INT('Data Sheet'!$B$15) &amp; "." &amp; LEFT(BQ528,3))
            )
        ),
        "OK"
    )
)</f>
        <v>OK</v>
      </c>
      <c r="Q528" s="23" t="str">
        <f>IF(BS528&lt;&gt;"",
    IF(INT('Data Sheet'!$A$19)=INT('Data Sheet'!$B$15),
        --(INT('Data Sheet'!$A$15) &amp; "." &amp; BS528),
        IF(AND((--(INT('Data Sheet'!$A$15) &amp; "." &amp; BS528)&gt;=--('Data Sheet'!$A$15)), (--(INT('Data Sheet'!$A$15) &amp; "." &amp; BS528)&lt;=--('Data Sheet'!$B$15))),
            --(INT('Data Sheet'!$A$15) &amp; "." &amp; BS528),
            --(INT('Data Sheet'!$B$15) &amp; "." &amp; BS528)
        )
    ),
    IF(BQ528&lt;&gt;"",
        IF(INT('Data Sheet'!$A$15)=INT('Data Sheet'!$B$15),
            --(INT('Data Sheet'!$A$15) &amp; "." &amp; RIGHT(BQ528,3)),
            IF(AND((--(INT('Data Sheet'!$A$15) &amp; "." &amp; RIGHT(BQ528,3))&gt;=--('Data Sheet'!$A$15)), (--(INT('Data Sheet'!$A$15) &amp; "." &amp; RIGHT(BQ528,3))&lt;=--('Data Sheet'!$B$15))),
                --(INT('Data Sheet'!$A$15) &amp; "." &amp; RIGHT(BQ528,3)),
                --(INT('Data Sheet'!$B$15) &amp; "." &amp; RIGHT(BQ528,3))
            )
        ),
        "OK"
    )
)</f>
        <v>OK</v>
      </c>
      <c r="R528" s="19"/>
      <c r="S528" s="19"/>
      <c r="T528" s="19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1"/>
      <c r="AU528" s="21"/>
      <c r="AV528" s="21"/>
      <c r="AW528" s="22"/>
      <c r="AX528" s="99"/>
      <c r="AY528" s="20"/>
      <c r="AZ528" s="20"/>
      <c r="BA528" s="22"/>
      <c r="BB528">
        <v>520</v>
      </c>
      <c r="BC528" s="80"/>
      <c r="BD528" s="80"/>
      <c r="BE528" s="80"/>
      <c r="BF528" s="80"/>
      <c r="BG528" s="32" t="str">
        <f t="shared" si="92"/>
        <v/>
      </c>
      <c r="BH528" s="78">
        <f t="shared" si="90"/>
        <v>0</v>
      </c>
      <c r="BI528" s="2">
        <f t="shared" si="93"/>
        <v>0</v>
      </c>
      <c r="BJ528" s="2">
        <f t="shared" si="94"/>
        <v>0</v>
      </c>
      <c r="BK528" s="2">
        <f t="shared" si="91"/>
        <v>0</v>
      </c>
    </row>
    <row r="529" spans="2:63" ht="15" customHeight="1" x14ac:dyDescent="0.25">
      <c r="B529" s="14">
        <v>521</v>
      </c>
      <c r="C529" s="95" t="str">
        <f t="shared" si="95"/>
        <v/>
      </c>
      <c r="D529" s="15" t="str">
        <f t="shared" si="100"/>
        <v>OK</v>
      </c>
      <c r="E529" s="16" t="e">
        <f>VLOOKUP('Data Sheet'!$B$8,'Data Sheet'!$I$2:$J$9,2,FALSE)</f>
        <v>#N/A</v>
      </c>
      <c r="F529" s="16" t="str">
        <f t="shared" si="96"/>
        <v/>
      </c>
      <c r="G529" s="103">
        <f t="shared" si="97"/>
        <v>0</v>
      </c>
      <c r="H529" s="17" t="s">
        <v>26</v>
      </c>
      <c r="I529" s="17" t="s">
        <v>26</v>
      </c>
      <c r="J529" s="17" t="str">
        <f>IF('Data Sheet'!$B$9="NC-50","N/A","OK")</f>
        <v>OK</v>
      </c>
      <c r="K529" s="17" t="str">
        <f>IF('Data Sheet'!$B$9="NC-50","N/A","OK")</f>
        <v>OK</v>
      </c>
      <c r="L529" s="17" t="str">
        <f t="shared" si="98"/>
        <v>OK</v>
      </c>
      <c r="M529" s="17" t="str">
        <f t="shared" si="99"/>
        <v>OK</v>
      </c>
      <c r="N529" s="18" t="str">
        <f>IF(BO529&lt;&gt;"",
    IF(INT('Data Sheet'!$A$19)=INT('Data Sheet'!$B$19),
        --(INT('Data Sheet'!$A$19) &amp; "." &amp; BO529),
        IF(AND((--(INT('Data Sheet'!$A$19) &amp; "." &amp; BO529)&gt;=--('Data Sheet'!$A$19)), (--(INT('Data Sheet'!$A$19) &amp; "." &amp; BO529)&lt;=--('Data Sheet'!$B$19))),
            --(INT('Data Sheet'!$A$19) &amp; "." &amp; BO529),
            --(INT('Data Sheet'!$B$19) &amp; "." &amp; BO529)
        )
    ),
    IF(BN529&lt;&gt;"",
        IF(INT('Data Sheet'!$A$19)=INT('Data Sheet'!$B$19),
            --(INT('Data Sheet'!$A$19) &amp; "." &amp; LEFT(BN529,3)),
            IF(AND((--(INT('Data Sheet'!$A$19) &amp; "." &amp; LEFT(BN529,3))&gt;=--('Data Sheet'!$A$19)), (--(INT('Data Sheet'!$A$19) &amp; "." &amp; LEFT(BN529,3))&lt;=--('Data Sheet'!$B$19))),
                --(INT('Data Sheet'!$A$19) &amp; "." &amp; LEFT(BN529,3)),
                --(INT('Data Sheet'!$B$19) &amp; "." &amp; LEFT(BN529,3))
            )
        ),
        "OK"
    )
)</f>
        <v>OK</v>
      </c>
      <c r="O529" s="23" t="str">
        <f>IF(BP529&lt;&gt;"",
    IF(INT('Data Sheet'!$A$19)=INT('Data Sheet'!$B$19),
        --(INT('Data Sheet'!$A$19) &amp; "." &amp; BP529),
        IF(AND((--(INT('Data Sheet'!$A$19) &amp; "." &amp; BP529)&gt;=--('Data Sheet'!$A$19)), (--(INT('Data Sheet'!$A$19) &amp; "." &amp; BP529)&lt;=--('Data Sheet'!$B$19))),
            --(INT('Data Sheet'!$A$19) &amp; "." &amp; BP529),
            --(INT('Data Sheet'!$B$19) &amp; "." &amp; BP529)
        )
    ),
    IF(BN529&lt;&gt;"",
        IF(INT('Data Sheet'!$A$19)=INT('Data Sheet'!$B$19),
            --(INT('Data Sheet'!$A$19) &amp; "." &amp; RIGHT(BN529,3)),
            IF(AND((--(INT('Data Sheet'!$A$19) &amp; "." &amp; RIGHT(BN529,3))&gt;=--('Data Sheet'!$A$19)), (--(INT('Data Sheet'!$A$19) &amp; "." &amp; RIGHT(BN529,3))&lt;=--('Data Sheet'!$B$19))),
                --(INT('Data Sheet'!$A$19) &amp; "." &amp; RIGHT(BN529,3)),
                --(INT('Data Sheet'!$B$19) &amp; "." &amp; RIGHT(BN529,3))
            )
        ),
        "OK"
    )
)</f>
        <v>OK</v>
      </c>
      <c r="P529" s="23" t="str">
        <f>IF(BR529&lt;&gt;"",
    IF(INT('Data Sheet'!$A$19)=INT('Data Sheet'!$B$15),
        --(INT('Data Sheet'!$A$15) &amp; "." &amp; BR529),
        IF(AND((--(INT('Data Sheet'!$A$15) &amp; "." &amp; BR529)&gt;=--('Data Sheet'!$A$15)), (--(INT('Data Sheet'!$A$15) &amp; "." &amp; BR529)&lt;=--('Data Sheet'!$B$15))),
            --(INT('Data Sheet'!$A$15) &amp; "." &amp; BR529),
            --(INT('Data Sheet'!$B$15) &amp; "." &amp; BR529)
        )
    ),
    IF(BQ529&lt;&gt;"",
        IF(INT('Data Sheet'!$A$15)=INT('Data Sheet'!$B$15),
            --(INT('Data Sheet'!$A$15) &amp; "." &amp; LEFT(BQ529,3)),
            IF(AND((--(INT('Data Sheet'!$A$15) &amp; "." &amp; LEFT(BQ529,3))&gt;=--('Data Sheet'!$A$15)), (--(INT('Data Sheet'!$A$15) &amp; "." &amp; LEFT(BQ529,3))&lt;=--('Data Sheet'!$B$15))),
                --(INT('Data Sheet'!$A$15) &amp; "." &amp; LEFT(BQ529,3)),
                --(INT('Data Sheet'!$B$15) &amp; "." &amp; LEFT(BQ529,3))
            )
        ),
        "OK"
    )
)</f>
        <v>OK</v>
      </c>
      <c r="Q529" s="23" t="str">
        <f>IF(BS529&lt;&gt;"",
    IF(INT('Data Sheet'!$A$19)=INT('Data Sheet'!$B$15),
        --(INT('Data Sheet'!$A$15) &amp; "." &amp; BS529),
        IF(AND((--(INT('Data Sheet'!$A$15) &amp; "." &amp; BS529)&gt;=--('Data Sheet'!$A$15)), (--(INT('Data Sheet'!$A$15) &amp; "." &amp; BS529)&lt;=--('Data Sheet'!$B$15))),
            --(INT('Data Sheet'!$A$15) &amp; "." &amp; BS529),
            --(INT('Data Sheet'!$B$15) &amp; "." &amp; BS529)
        )
    ),
    IF(BQ529&lt;&gt;"",
        IF(INT('Data Sheet'!$A$15)=INT('Data Sheet'!$B$15),
            --(INT('Data Sheet'!$A$15) &amp; "." &amp; RIGHT(BQ529,3)),
            IF(AND((--(INT('Data Sheet'!$A$15) &amp; "." &amp; RIGHT(BQ529,3))&gt;=--('Data Sheet'!$A$15)), (--(INT('Data Sheet'!$A$15) &amp; "." &amp; RIGHT(BQ529,3))&lt;=--('Data Sheet'!$B$15))),
                --(INT('Data Sheet'!$A$15) &amp; "." &amp; RIGHT(BQ529,3)),
                --(INT('Data Sheet'!$B$15) &amp; "." &amp; RIGHT(BQ529,3))
            )
        ),
        "OK"
    )
)</f>
        <v>OK</v>
      </c>
      <c r="R529" s="19"/>
      <c r="S529" s="19"/>
      <c r="T529" s="19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1"/>
      <c r="AU529" s="21"/>
      <c r="AV529" s="21"/>
      <c r="AW529" s="22"/>
      <c r="AX529" s="99"/>
      <c r="AY529" s="20"/>
      <c r="AZ529" s="20"/>
      <c r="BA529" s="22"/>
      <c r="BB529">
        <v>521</v>
      </c>
      <c r="BC529" s="80"/>
      <c r="BD529" s="80"/>
      <c r="BE529" s="80"/>
      <c r="BF529" s="80"/>
      <c r="BG529" s="32" t="str">
        <f t="shared" si="92"/>
        <v/>
      </c>
      <c r="BH529" s="78">
        <f t="shared" si="90"/>
        <v>0</v>
      </c>
      <c r="BI529" s="2">
        <f t="shared" si="93"/>
        <v>0</v>
      </c>
      <c r="BJ529" s="2">
        <f t="shared" si="94"/>
        <v>0</v>
      </c>
      <c r="BK529" s="2">
        <f t="shared" si="91"/>
        <v>0</v>
      </c>
    </row>
    <row r="530" spans="2:63" ht="15" customHeight="1" x14ac:dyDescent="0.25">
      <c r="B530" s="14">
        <v>522</v>
      </c>
      <c r="C530" s="95" t="str">
        <f t="shared" si="95"/>
        <v/>
      </c>
      <c r="D530" s="15" t="str">
        <f t="shared" si="100"/>
        <v>OK</v>
      </c>
      <c r="E530" s="16" t="e">
        <f>VLOOKUP('Data Sheet'!$B$8,'Data Sheet'!$I$2:$J$9,2,FALSE)</f>
        <v>#N/A</v>
      </c>
      <c r="F530" s="16" t="str">
        <f t="shared" si="96"/>
        <v/>
      </c>
      <c r="G530" s="103">
        <f t="shared" si="97"/>
        <v>0</v>
      </c>
      <c r="H530" s="17" t="s">
        <v>26</v>
      </c>
      <c r="I530" s="17" t="s">
        <v>26</v>
      </c>
      <c r="J530" s="17" t="str">
        <f>IF('Data Sheet'!$B$9="NC-50","N/A","OK")</f>
        <v>OK</v>
      </c>
      <c r="K530" s="17" t="str">
        <f>IF('Data Sheet'!$B$9="NC-50","N/A","OK")</f>
        <v>OK</v>
      </c>
      <c r="L530" s="17" t="str">
        <f t="shared" si="98"/>
        <v>OK</v>
      </c>
      <c r="M530" s="17" t="str">
        <f t="shared" si="99"/>
        <v>OK</v>
      </c>
      <c r="N530" s="18" t="str">
        <f>IF(BO530&lt;&gt;"",
    IF(INT('Data Sheet'!$A$19)=INT('Data Sheet'!$B$19),
        --(INT('Data Sheet'!$A$19) &amp; "." &amp; BO530),
        IF(AND((--(INT('Data Sheet'!$A$19) &amp; "." &amp; BO530)&gt;=--('Data Sheet'!$A$19)), (--(INT('Data Sheet'!$A$19) &amp; "." &amp; BO530)&lt;=--('Data Sheet'!$B$19))),
            --(INT('Data Sheet'!$A$19) &amp; "." &amp; BO530),
            --(INT('Data Sheet'!$B$19) &amp; "." &amp; BO530)
        )
    ),
    IF(BN530&lt;&gt;"",
        IF(INT('Data Sheet'!$A$19)=INT('Data Sheet'!$B$19),
            --(INT('Data Sheet'!$A$19) &amp; "." &amp; LEFT(BN530,3)),
            IF(AND((--(INT('Data Sheet'!$A$19) &amp; "." &amp; LEFT(BN530,3))&gt;=--('Data Sheet'!$A$19)), (--(INT('Data Sheet'!$A$19) &amp; "." &amp; LEFT(BN530,3))&lt;=--('Data Sheet'!$B$19))),
                --(INT('Data Sheet'!$A$19) &amp; "." &amp; LEFT(BN530,3)),
                --(INT('Data Sheet'!$B$19) &amp; "." &amp; LEFT(BN530,3))
            )
        ),
        "OK"
    )
)</f>
        <v>OK</v>
      </c>
      <c r="O530" s="23" t="str">
        <f>IF(BP530&lt;&gt;"",
    IF(INT('Data Sheet'!$A$19)=INT('Data Sheet'!$B$19),
        --(INT('Data Sheet'!$A$19) &amp; "." &amp; BP530),
        IF(AND((--(INT('Data Sheet'!$A$19) &amp; "." &amp; BP530)&gt;=--('Data Sheet'!$A$19)), (--(INT('Data Sheet'!$A$19) &amp; "." &amp; BP530)&lt;=--('Data Sheet'!$B$19))),
            --(INT('Data Sheet'!$A$19) &amp; "." &amp; BP530),
            --(INT('Data Sheet'!$B$19) &amp; "." &amp; BP530)
        )
    ),
    IF(BN530&lt;&gt;"",
        IF(INT('Data Sheet'!$A$19)=INT('Data Sheet'!$B$19),
            --(INT('Data Sheet'!$A$19) &amp; "." &amp; RIGHT(BN530,3)),
            IF(AND((--(INT('Data Sheet'!$A$19) &amp; "." &amp; RIGHT(BN530,3))&gt;=--('Data Sheet'!$A$19)), (--(INT('Data Sheet'!$A$19) &amp; "." &amp; RIGHT(BN530,3))&lt;=--('Data Sheet'!$B$19))),
                --(INT('Data Sheet'!$A$19) &amp; "." &amp; RIGHT(BN530,3)),
                --(INT('Data Sheet'!$B$19) &amp; "." &amp; RIGHT(BN530,3))
            )
        ),
        "OK"
    )
)</f>
        <v>OK</v>
      </c>
      <c r="P530" s="23" t="str">
        <f>IF(BR530&lt;&gt;"",
    IF(INT('Data Sheet'!$A$19)=INT('Data Sheet'!$B$15),
        --(INT('Data Sheet'!$A$15) &amp; "." &amp; BR530),
        IF(AND((--(INT('Data Sheet'!$A$15) &amp; "." &amp; BR530)&gt;=--('Data Sheet'!$A$15)), (--(INT('Data Sheet'!$A$15) &amp; "." &amp; BR530)&lt;=--('Data Sheet'!$B$15))),
            --(INT('Data Sheet'!$A$15) &amp; "." &amp; BR530),
            --(INT('Data Sheet'!$B$15) &amp; "." &amp; BR530)
        )
    ),
    IF(BQ530&lt;&gt;"",
        IF(INT('Data Sheet'!$A$15)=INT('Data Sheet'!$B$15),
            --(INT('Data Sheet'!$A$15) &amp; "." &amp; LEFT(BQ530,3)),
            IF(AND((--(INT('Data Sheet'!$A$15) &amp; "." &amp; LEFT(BQ530,3))&gt;=--('Data Sheet'!$A$15)), (--(INT('Data Sheet'!$A$15) &amp; "." &amp; LEFT(BQ530,3))&lt;=--('Data Sheet'!$B$15))),
                --(INT('Data Sheet'!$A$15) &amp; "." &amp; LEFT(BQ530,3)),
                --(INT('Data Sheet'!$B$15) &amp; "." &amp; LEFT(BQ530,3))
            )
        ),
        "OK"
    )
)</f>
        <v>OK</v>
      </c>
      <c r="Q530" s="23" t="str">
        <f>IF(BS530&lt;&gt;"",
    IF(INT('Data Sheet'!$A$19)=INT('Data Sheet'!$B$15),
        --(INT('Data Sheet'!$A$15) &amp; "." &amp; BS530),
        IF(AND((--(INT('Data Sheet'!$A$15) &amp; "." &amp; BS530)&gt;=--('Data Sheet'!$A$15)), (--(INT('Data Sheet'!$A$15) &amp; "." &amp; BS530)&lt;=--('Data Sheet'!$B$15))),
            --(INT('Data Sheet'!$A$15) &amp; "." &amp; BS530),
            --(INT('Data Sheet'!$B$15) &amp; "." &amp; BS530)
        )
    ),
    IF(BQ530&lt;&gt;"",
        IF(INT('Data Sheet'!$A$15)=INT('Data Sheet'!$B$15),
            --(INT('Data Sheet'!$A$15) &amp; "." &amp; RIGHT(BQ530,3)),
            IF(AND((--(INT('Data Sheet'!$A$15) &amp; "." &amp; RIGHT(BQ530,3))&gt;=--('Data Sheet'!$A$15)), (--(INT('Data Sheet'!$A$15) &amp; "." &amp; RIGHT(BQ530,3))&lt;=--('Data Sheet'!$B$15))),
                --(INT('Data Sheet'!$A$15) &amp; "." &amp; RIGHT(BQ530,3)),
                --(INT('Data Sheet'!$B$15) &amp; "." &amp; RIGHT(BQ530,3))
            )
        ),
        "OK"
    )
)</f>
        <v>OK</v>
      </c>
      <c r="R530" s="19"/>
      <c r="S530" s="19"/>
      <c r="T530" s="19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1"/>
      <c r="AU530" s="21"/>
      <c r="AV530" s="21"/>
      <c r="AW530" s="22"/>
      <c r="AX530" s="99"/>
      <c r="AY530" s="20"/>
      <c r="AZ530" s="20"/>
      <c r="BA530" s="22"/>
      <c r="BB530">
        <v>522</v>
      </c>
      <c r="BC530" s="80"/>
      <c r="BD530" s="80"/>
      <c r="BE530" s="80"/>
      <c r="BF530" s="80"/>
      <c r="BG530" s="32" t="str">
        <f t="shared" si="92"/>
        <v/>
      </c>
      <c r="BH530" s="78">
        <f t="shared" si="90"/>
        <v>0</v>
      </c>
      <c r="BI530" s="2">
        <f t="shared" si="93"/>
        <v>0</v>
      </c>
      <c r="BJ530" s="2">
        <f t="shared" si="94"/>
        <v>0</v>
      </c>
      <c r="BK530" s="2">
        <f t="shared" si="91"/>
        <v>0</v>
      </c>
    </row>
    <row r="531" spans="2:63" ht="15" customHeight="1" x14ac:dyDescent="0.25">
      <c r="B531" s="14">
        <v>523</v>
      </c>
      <c r="C531" s="95" t="str">
        <f t="shared" si="95"/>
        <v/>
      </c>
      <c r="D531" s="15" t="str">
        <f t="shared" si="100"/>
        <v>OK</v>
      </c>
      <c r="E531" s="16" t="e">
        <f>VLOOKUP('Data Sheet'!$B$8,'Data Sheet'!$I$2:$J$9,2,FALSE)</f>
        <v>#N/A</v>
      </c>
      <c r="F531" s="16" t="str">
        <f t="shared" si="96"/>
        <v/>
      </c>
      <c r="G531" s="103">
        <f t="shared" si="97"/>
        <v>0</v>
      </c>
      <c r="H531" s="17" t="s">
        <v>26</v>
      </c>
      <c r="I531" s="17" t="s">
        <v>26</v>
      </c>
      <c r="J531" s="17" t="str">
        <f>IF('Data Sheet'!$B$9="NC-50","N/A","OK")</f>
        <v>OK</v>
      </c>
      <c r="K531" s="17" t="str">
        <f>IF('Data Sheet'!$B$9="NC-50","N/A","OK")</f>
        <v>OK</v>
      </c>
      <c r="L531" s="17" t="str">
        <f t="shared" si="98"/>
        <v>OK</v>
      </c>
      <c r="M531" s="17" t="str">
        <f t="shared" si="99"/>
        <v>OK</v>
      </c>
      <c r="N531" s="18" t="str">
        <f>IF(BO531&lt;&gt;"",
    IF(INT('Data Sheet'!$A$19)=INT('Data Sheet'!$B$19),
        --(INT('Data Sheet'!$A$19) &amp; "." &amp; BO531),
        IF(AND((--(INT('Data Sheet'!$A$19) &amp; "." &amp; BO531)&gt;=--('Data Sheet'!$A$19)), (--(INT('Data Sheet'!$A$19) &amp; "." &amp; BO531)&lt;=--('Data Sheet'!$B$19))),
            --(INT('Data Sheet'!$A$19) &amp; "." &amp; BO531),
            --(INT('Data Sheet'!$B$19) &amp; "." &amp; BO531)
        )
    ),
    IF(BN531&lt;&gt;"",
        IF(INT('Data Sheet'!$A$19)=INT('Data Sheet'!$B$19),
            --(INT('Data Sheet'!$A$19) &amp; "." &amp; LEFT(BN531,3)),
            IF(AND((--(INT('Data Sheet'!$A$19) &amp; "." &amp; LEFT(BN531,3))&gt;=--('Data Sheet'!$A$19)), (--(INT('Data Sheet'!$A$19) &amp; "." &amp; LEFT(BN531,3))&lt;=--('Data Sheet'!$B$19))),
                --(INT('Data Sheet'!$A$19) &amp; "." &amp; LEFT(BN531,3)),
                --(INT('Data Sheet'!$B$19) &amp; "." &amp; LEFT(BN531,3))
            )
        ),
        "OK"
    )
)</f>
        <v>OK</v>
      </c>
      <c r="O531" s="23" t="str">
        <f>IF(BP531&lt;&gt;"",
    IF(INT('Data Sheet'!$A$19)=INT('Data Sheet'!$B$19),
        --(INT('Data Sheet'!$A$19) &amp; "." &amp; BP531),
        IF(AND((--(INT('Data Sheet'!$A$19) &amp; "." &amp; BP531)&gt;=--('Data Sheet'!$A$19)), (--(INT('Data Sheet'!$A$19) &amp; "." &amp; BP531)&lt;=--('Data Sheet'!$B$19))),
            --(INT('Data Sheet'!$A$19) &amp; "." &amp; BP531),
            --(INT('Data Sheet'!$B$19) &amp; "." &amp; BP531)
        )
    ),
    IF(BN531&lt;&gt;"",
        IF(INT('Data Sheet'!$A$19)=INT('Data Sheet'!$B$19),
            --(INT('Data Sheet'!$A$19) &amp; "." &amp; RIGHT(BN531,3)),
            IF(AND((--(INT('Data Sheet'!$A$19) &amp; "." &amp; RIGHT(BN531,3))&gt;=--('Data Sheet'!$A$19)), (--(INT('Data Sheet'!$A$19) &amp; "." &amp; RIGHT(BN531,3))&lt;=--('Data Sheet'!$B$19))),
                --(INT('Data Sheet'!$A$19) &amp; "." &amp; RIGHT(BN531,3)),
                --(INT('Data Sheet'!$B$19) &amp; "." &amp; RIGHT(BN531,3))
            )
        ),
        "OK"
    )
)</f>
        <v>OK</v>
      </c>
      <c r="P531" s="23" t="str">
        <f>IF(BR531&lt;&gt;"",
    IF(INT('Data Sheet'!$A$19)=INT('Data Sheet'!$B$15),
        --(INT('Data Sheet'!$A$15) &amp; "." &amp; BR531),
        IF(AND((--(INT('Data Sheet'!$A$15) &amp; "." &amp; BR531)&gt;=--('Data Sheet'!$A$15)), (--(INT('Data Sheet'!$A$15) &amp; "." &amp; BR531)&lt;=--('Data Sheet'!$B$15))),
            --(INT('Data Sheet'!$A$15) &amp; "." &amp; BR531),
            --(INT('Data Sheet'!$B$15) &amp; "." &amp; BR531)
        )
    ),
    IF(BQ531&lt;&gt;"",
        IF(INT('Data Sheet'!$A$15)=INT('Data Sheet'!$B$15),
            --(INT('Data Sheet'!$A$15) &amp; "." &amp; LEFT(BQ531,3)),
            IF(AND((--(INT('Data Sheet'!$A$15) &amp; "." &amp; LEFT(BQ531,3))&gt;=--('Data Sheet'!$A$15)), (--(INT('Data Sheet'!$A$15) &amp; "." &amp; LEFT(BQ531,3))&lt;=--('Data Sheet'!$B$15))),
                --(INT('Data Sheet'!$A$15) &amp; "." &amp; LEFT(BQ531,3)),
                --(INT('Data Sheet'!$B$15) &amp; "." &amp; LEFT(BQ531,3))
            )
        ),
        "OK"
    )
)</f>
        <v>OK</v>
      </c>
      <c r="Q531" s="23" t="str">
        <f>IF(BS531&lt;&gt;"",
    IF(INT('Data Sheet'!$A$19)=INT('Data Sheet'!$B$15),
        --(INT('Data Sheet'!$A$15) &amp; "." &amp; BS531),
        IF(AND((--(INT('Data Sheet'!$A$15) &amp; "." &amp; BS531)&gt;=--('Data Sheet'!$A$15)), (--(INT('Data Sheet'!$A$15) &amp; "." &amp; BS531)&lt;=--('Data Sheet'!$B$15))),
            --(INT('Data Sheet'!$A$15) &amp; "." &amp; BS531),
            --(INT('Data Sheet'!$B$15) &amp; "." &amp; BS531)
        )
    ),
    IF(BQ531&lt;&gt;"",
        IF(INT('Data Sheet'!$A$15)=INT('Data Sheet'!$B$15),
            --(INT('Data Sheet'!$A$15) &amp; "." &amp; RIGHT(BQ531,3)),
            IF(AND((--(INT('Data Sheet'!$A$15) &amp; "." &amp; RIGHT(BQ531,3))&gt;=--('Data Sheet'!$A$15)), (--(INT('Data Sheet'!$A$15) &amp; "." &amp; RIGHT(BQ531,3))&lt;=--('Data Sheet'!$B$15))),
                --(INT('Data Sheet'!$A$15) &amp; "." &amp; RIGHT(BQ531,3)),
                --(INT('Data Sheet'!$B$15) &amp; "." &amp; RIGHT(BQ531,3))
            )
        ),
        "OK"
    )
)</f>
        <v>OK</v>
      </c>
      <c r="R531" s="19"/>
      <c r="S531" s="19"/>
      <c r="T531" s="19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1"/>
      <c r="AU531" s="21"/>
      <c r="AV531" s="21"/>
      <c r="AW531" s="22"/>
      <c r="AX531" s="99"/>
      <c r="AY531" s="20"/>
      <c r="AZ531" s="20"/>
      <c r="BA531" s="22"/>
      <c r="BB531">
        <v>523</v>
      </c>
      <c r="BC531" s="80"/>
      <c r="BD531" s="80"/>
      <c r="BE531" s="80"/>
      <c r="BF531" s="80"/>
      <c r="BG531" s="32" t="str">
        <f t="shared" si="92"/>
        <v/>
      </c>
      <c r="BH531" s="78">
        <f t="shared" si="90"/>
        <v>0</v>
      </c>
      <c r="BI531" s="2">
        <f t="shared" si="93"/>
        <v>0</v>
      </c>
      <c r="BJ531" s="2">
        <f t="shared" si="94"/>
        <v>0</v>
      </c>
      <c r="BK531" s="2">
        <f t="shared" si="91"/>
        <v>0</v>
      </c>
    </row>
    <row r="532" spans="2:63" ht="15" customHeight="1" x14ac:dyDescent="0.25">
      <c r="B532" s="14">
        <v>524</v>
      </c>
      <c r="C532" s="95" t="str">
        <f t="shared" si="95"/>
        <v/>
      </c>
      <c r="D532" s="15" t="str">
        <f t="shared" si="100"/>
        <v>OK</v>
      </c>
      <c r="E532" s="16" t="e">
        <f>VLOOKUP('Data Sheet'!$B$8,'Data Sheet'!$I$2:$J$9,2,FALSE)</f>
        <v>#N/A</v>
      </c>
      <c r="F532" s="16" t="str">
        <f t="shared" si="96"/>
        <v/>
      </c>
      <c r="G532" s="103">
        <f t="shared" si="97"/>
        <v>0</v>
      </c>
      <c r="H532" s="17" t="s">
        <v>26</v>
      </c>
      <c r="I532" s="17" t="s">
        <v>26</v>
      </c>
      <c r="J532" s="17" t="str">
        <f>IF('Data Sheet'!$B$9="NC-50","N/A","OK")</f>
        <v>OK</v>
      </c>
      <c r="K532" s="17" t="str">
        <f>IF('Data Sheet'!$B$9="NC-50","N/A","OK")</f>
        <v>OK</v>
      </c>
      <c r="L532" s="17" t="str">
        <f t="shared" si="98"/>
        <v>OK</v>
      </c>
      <c r="M532" s="17" t="str">
        <f t="shared" si="99"/>
        <v>OK</v>
      </c>
      <c r="N532" s="18" t="str">
        <f>IF(BO532&lt;&gt;"",
    IF(INT('Data Sheet'!$A$19)=INT('Data Sheet'!$B$19),
        --(INT('Data Sheet'!$A$19) &amp; "." &amp; BO532),
        IF(AND((--(INT('Data Sheet'!$A$19) &amp; "." &amp; BO532)&gt;=--('Data Sheet'!$A$19)), (--(INT('Data Sheet'!$A$19) &amp; "." &amp; BO532)&lt;=--('Data Sheet'!$B$19))),
            --(INT('Data Sheet'!$A$19) &amp; "." &amp; BO532),
            --(INT('Data Sheet'!$B$19) &amp; "." &amp; BO532)
        )
    ),
    IF(BN532&lt;&gt;"",
        IF(INT('Data Sheet'!$A$19)=INT('Data Sheet'!$B$19),
            --(INT('Data Sheet'!$A$19) &amp; "." &amp; LEFT(BN532,3)),
            IF(AND((--(INT('Data Sheet'!$A$19) &amp; "." &amp; LEFT(BN532,3))&gt;=--('Data Sheet'!$A$19)), (--(INT('Data Sheet'!$A$19) &amp; "." &amp; LEFT(BN532,3))&lt;=--('Data Sheet'!$B$19))),
                --(INT('Data Sheet'!$A$19) &amp; "." &amp; LEFT(BN532,3)),
                --(INT('Data Sheet'!$B$19) &amp; "." &amp; LEFT(BN532,3))
            )
        ),
        "OK"
    )
)</f>
        <v>OK</v>
      </c>
      <c r="O532" s="23" t="str">
        <f>IF(BP532&lt;&gt;"",
    IF(INT('Data Sheet'!$A$19)=INT('Data Sheet'!$B$19),
        --(INT('Data Sheet'!$A$19) &amp; "." &amp; BP532),
        IF(AND((--(INT('Data Sheet'!$A$19) &amp; "." &amp; BP532)&gt;=--('Data Sheet'!$A$19)), (--(INT('Data Sheet'!$A$19) &amp; "." &amp; BP532)&lt;=--('Data Sheet'!$B$19))),
            --(INT('Data Sheet'!$A$19) &amp; "." &amp; BP532),
            --(INT('Data Sheet'!$B$19) &amp; "." &amp; BP532)
        )
    ),
    IF(BN532&lt;&gt;"",
        IF(INT('Data Sheet'!$A$19)=INT('Data Sheet'!$B$19),
            --(INT('Data Sheet'!$A$19) &amp; "." &amp; RIGHT(BN532,3)),
            IF(AND((--(INT('Data Sheet'!$A$19) &amp; "." &amp; RIGHT(BN532,3))&gt;=--('Data Sheet'!$A$19)), (--(INT('Data Sheet'!$A$19) &amp; "." &amp; RIGHT(BN532,3))&lt;=--('Data Sheet'!$B$19))),
                --(INT('Data Sheet'!$A$19) &amp; "." &amp; RIGHT(BN532,3)),
                --(INT('Data Sheet'!$B$19) &amp; "." &amp; RIGHT(BN532,3))
            )
        ),
        "OK"
    )
)</f>
        <v>OK</v>
      </c>
      <c r="P532" s="23" t="str">
        <f>IF(BR532&lt;&gt;"",
    IF(INT('Data Sheet'!$A$19)=INT('Data Sheet'!$B$15),
        --(INT('Data Sheet'!$A$15) &amp; "." &amp; BR532),
        IF(AND((--(INT('Data Sheet'!$A$15) &amp; "." &amp; BR532)&gt;=--('Data Sheet'!$A$15)), (--(INT('Data Sheet'!$A$15) &amp; "." &amp; BR532)&lt;=--('Data Sheet'!$B$15))),
            --(INT('Data Sheet'!$A$15) &amp; "." &amp; BR532),
            --(INT('Data Sheet'!$B$15) &amp; "." &amp; BR532)
        )
    ),
    IF(BQ532&lt;&gt;"",
        IF(INT('Data Sheet'!$A$15)=INT('Data Sheet'!$B$15),
            --(INT('Data Sheet'!$A$15) &amp; "." &amp; LEFT(BQ532,3)),
            IF(AND((--(INT('Data Sheet'!$A$15) &amp; "." &amp; LEFT(BQ532,3))&gt;=--('Data Sheet'!$A$15)), (--(INT('Data Sheet'!$A$15) &amp; "." &amp; LEFT(BQ532,3))&lt;=--('Data Sheet'!$B$15))),
                --(INT('Data Sheet'!$A$15) &amp; "." &amp; LEFT(BQ532,3)),
                --(INT('Data Sheet'!$B$15) &amp; "." &amp; LEFT(BQ532,3))
            )
        ),
        "OK"
    )
)</f>
        <v>OK</v>
      </c>
      <c r="Q532" s="23" t="str">
        <f>IF(BS532&lt;&gt;"",
    IF(INT('Data Sheet'!$A$19)=INT('Data Sheet'!$B$15),
        --(INT('Data Sheet'!$A$15) &amp; "." &amp; BS532),
        IF(AND((--(INT('Data Sheet'!$A$15) &amp; "." &amp; BS532)&gt;=--('Data Sheet'!$A$15)), (--(INT('Data Sheet'!$A$15) &amp; "." &amp; BS532)&lt;=--('Data Sheet'!$B$15))),
            --(INT('Data Sheet'!$A$15) &amp; "." &amp; BS532),
            --(INT('Data Sheet'!$B$15) &amp; "." &amp; BS532)
        )
    ),
    IF(BQ532&lt;&gt;"",
        IF(INT('Data Sheet'!$A$15)=INT('Data Sheet'!$B$15),
            --(INT('Data Sheet'!$A$15) &amp; "." &amp; RIGHT(BQ532,3)),
            IF(AND((--(INT('Data Sheet'!$A$15) &amp; "." &amp; RIGHT(BQ532,3))&gt;=--('Data Sheet'!$A$15)), (--(INT('Data Sheet'!$A$15) &amp; "." &amp; RIGHT(BQ532,3))&lt;=--('Data Sheet'!$B$15))),
                --(INT('Data Sheet'!$A$15) &amp; "." &amp; RIGHT(BQ532,3)),
                --(INT('Data Sheet'!$B$15) &amp; "." &amp; RIGHT(BQ532,3))
            )
        ),
        "OK"
    )
)</f>
        <v>OK</v>
      </c>
      <c r="R532" s="19"/>
      <c r="S532" s="19"/>
      <c r="T532" s="19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1"/>
      <c r="AU532" s="21"/>
      <c r="AV532" s="21"/>
      <c r="AW532" s="22"/>
      <c r="AX532" s="99"/>
      <c r="AY532" s="20"/>
      <c r="AZ532" s="20"/>
      <c r="BA532" s="22"/>
      <c r="BB532">
        <v>524</v>
      </c>
      <c r="BC532" s="80"/>
      <c r="BD532" s="80"/>
      <c r="BE532" s="80"/>
      <c r="BF532" s="80"/>
      <c r="BG532" s="32" t="str">
        <f t="shared" si="92"/>
        <v/>
      </c>
      <c r="BH532" s="78">
        <f t="shared" si="90"/>
        <v>0</v>
      </c>
      <c r="BI532" s="2">
        <f t="shared" si="93"/>
        <v>0</v>
      </c>
      <c r="BJ532" s="2">
        <f t="shared" si="94"/>
        <v>0</v>
      </c>
      <c r="BK532" s="2">
        <f t="shared" si="91"/>
        <v>0</v>
      </c>
    </row>
    <row r="533" spans="2:63" ht="15" customHeight="1" x14ac:dyDescent="0.25">
      <c r="B533" s="14">
        <v>525</v>
      </c>
      <c r="C533" s="95" t="str">
        <f t="shared" si="95"/>
        <v/>
      </c>
      <c r="D533" s="15" t="str">
        <f t="shared" si="100"/>
        <v>OK</v>
      </c>
      <c r="E533" s="16" t="e">
        <f>VLOOKUP('Data Sheet'!$B$8,'Data Sheet'!$I$2:$J$9,2,FALSE)</f>
        <v>#N/A</v>
      </c>
      <c r="F533" s="16" t="str">
        <f t="shared" si="96"/>
        <v/>
      </c>
      <c r="G533" s="103">
        <f t="shared" si="97"/>
        <v>0</v>
      </c>
      <c r="H533" s="17" t="s">
        <v>26</v>
      </c>
      <c r="I533" s="17" t="s">
        <v>26</v>
      </c>
      <c r="J533" s="17" t="str">
        <f>IF('Data Sheet'!$B$9="NC-50","N/A","OK")</f>
        <v>OK</v>
      </c>
      <c r="K533" s="17" t="str">
        <f>IF('Data Sheet'!$B$9="NC-50","N/A","OK")</f>
        <v>OK</v>
      </c>
      <c r="L533" s="17" t="str">
        <f t="shared" si="98"/>
        <v>OK</v>
      </c>
      <c r="M533" s="17" t="str">
        <f t="shared" si="99"/>
        <v>OK</v>
      </c>
      <c r="N533" s="18" t="str">
        <f>IF(BO533&lt;&gt;"",
    IF(INT('Data Sheet'!$A$19)=INT('Data Sheet'!$B$19),
        --(INT('Data Sheet'!$A$19) &amp; "." &amp; BO533),
        IF(AND((--(INT('Data Sheet'!$A$19) &amp; "." &amp; BO533)&gt;=--('Data Sheet'!$A$19)), (--(INT('Data Sheet'!$A$19) &amp; "." &amp; BO533)&lt;=--('Data Sheet'!$B$19))),
            --(INT('Data Sheet'!$A$19) &amp; "." &amp; BO533),
            --(INT('Data Sheet'!$B$19) &amp; "." &amp; BO533)
        )
    ),
    IF(BN533&lt;&gt;"",
        IF(INT('Data Sheet'!$A$19)=INT('Data Sheet'!$B$19),
            --(INT('Data Sheet'!$A$19) &amp; "." &amp; LEFT(BN533,3)),
            IF(AND((--(INT('Data Sheet'!$A$19) &amp; "." &amp; LEFT(BN533,3))&gt;=--('Data Sheet'!$A$19)), (--(INT('Data Sheet'!$A$19) &amp; "." &amp; LEFT(BN533,3))&lt;=--('Data Sheet'!$B$19))),
                --(INT('Data Sheet'!$A$19) &amp; "." &amp; LEFT(BN533,3)),
                --(INT('Data Sheet'!$B$19) &amp; "." &amp; LEFT(BN533,3))
            )
        ),
        "OK"
    )
)</f>
        <v>OK</v>
      </c>
      <c r="O533" s="23" t="str">
        <f>IF(BP533&lt;&gt;"",
    IF(INT('Data Sheet'!$A$19)=INT('Data Sheet'!$B$19),
        --(INT('Data Sheet'!$A$19) &amp; "." &amp; BP533),
        IF(AND((--(INT('Data Sheet'!$A$19) &amp; "." &amp; BP533)&gt;=--('Data Sheet'!$A$19)), (--(INT('Data Sheet'!$A$19) &amp; "." &amp; BP533)&lt;=--('Data Sheet'!$B$19))),
            --(INT('Data Sheet'!$A$19) &amp; "." &amp; BP533),
            --(INT('Data Sheet'!$B$19) &amp; "." &amp; BP533)
        )
    ),
    IF(BN533&lt;&gt;"",
        IF(INT('Data Sheet'!$A$19)=INT('Data Sheet'!$B$19),
            --(INT('Data Sheet'!$A$19) &amp; "." &amp; RIGHT(BN533,3)),
            IF(AND((--(INT('Data Sheet'!$A$19) &amp; "." &amp; RIGHT(BN533,3))&gt;=--('Data Sheet'!$A$19)), (--(INT('Data Sheet'!$A$19) &amp; "." &amp; RIGHT(BN533,3))&lt;=--('Data Sheet'!$B$19))),
                --(INT('Data Sheet'!$A$19) &amp; "." &amp; RIGHT(BN533,3)),
                --(INT('Data Sheet'!$B$19) &amp; "." &amp; RIGHT(BN533,3))
            )
        ),
        "OK"
    )
)</f>
        <v>OK</v>
      </c>
      <c r="P533" s="23" t="str">
        <f>IF(BR533&lt;&gt;"",
    IF(INT('Data Sheet'!$A$19)=INT('Data Sheet'!$B$15),
        --(INT('Data Sheet'!$A$15) &amp; "." &amp; BR533),
        IF(AND((--(INT('Data Sheet'!$A$15) &amp; "." &amp; BR533)&gt;=--('Data Sheet'!$A$15)), (--(INT('Data Sheet'!$A$15) &amp; "." &amp; BR533)&lt;=--('Data Sheet'!$B$15))),
            --(INT('Data Sheet'!$A$15) &amp; "." &amp; BR533),
            --(INT('Data Sheet'!$B$15) &amp; "." &amp; BR533)
        )
    ),
    IF(BQ533&lt;&gt;"",
        IF(INT('Data Sheet'!$A$15)=INT('Data Sheet'!$B$15),
            --(INT('Data Sheet'!$A$15) &amp; "." &amp; LEFT(BQ533,3)),
            IF(AND((--(INT('Data Sheet'!$A$15) &amp; "." &amp; LEFT(BQ533,3))&gt;=--('Data Sheet'!$A$15)), (--(INT('Data Sheet'!$A$15) &amp; "." &amp; LEFT(BQ533,3))&lt;=--('Data Sheet'!$B$15))),
                --(INT('Data Sheet'!$A$15) &amp; "." &amp; LEFT(BQ533,3)),
                --(INT('Data Sheet'!$B$15) &amp; "." &amp; LEFT(BQ533,3))
            )
        ),
        "OK"
    )
)</f>
        <v>OK</v>
      </c>
      <c r="Q533" s="23" t="str">
        <f>IF(BS533&lt;&gt;"",
    IF(INT('Data Sheet'!$A$19)=INT('Data Sheet'!$B$15),
        --(INT('Data Sheet'!$A$15) &amp; "." &amp; BS533),
        IF(AND((--(INT('Data Sheet'!$A$15) &amp; "." &amp; BS533)&gt;=--('Data Sheet'!$A$15)), (--(INT('Data Sheet'!$A$15) &amp; "." &amp; BS533)&lt;=--('Data Sheet'!$B$15))),
            --(INT('Data Sheet'!$A$15) &amp; "." &amp; BS533),
            --(INT('Data Sheet'!$B$15) &amp; "." &amp; BS533)
        )
    ),
    IF(BQ533&lt;&gt;"",
        IF(INT('Data Sheet'!$A$15)=INT('Data Sheet'!$B$15),
            --(INT('Data Sheet'!$A$15) &amp; "." &amp; RIGHT(BQ533,3)),
            IF(AND((--(INT('Data Sheet'!$A$15) &amp; "." &amp; RIGHT(BQ533,3))&gt;=--('Data Sheet'!$A$15)), (--(INT('Data Sheet'!$A$15) &amp; "." &amp; RIGHT(BQ533,3))&lt;=--('Data Sheet'!$B$15))),
                --(INT('Data Sheet'!$A$15) &amp; "." &amp; RIGHT(BQ533,3)),
                --(INT('Data Sheet'!$B$15) &amp; "." &amp; RIGHT(BQ533,3))
            )
        ),
        "OK"
    )
)</f>
        <v>OK</v>
      </c>
      <c r="R533" s="19"/>
      <c r="S533" s="19"/>
      <c r="T533" s="19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1"/>
      <c r="AU533" s="21"/>
      <c r="AV533" s="21"/>
      <c r="AW533" s="22"/>
      <c r="AX533" s="99"/>
      <c r="AY533" s="20"/>
      <c r="AZ533" s="20"/>
      <c r="BA533" s="22"/>
      <c r="BB533">
        <v>525</v>
      </c>
      <c r="BC533" s="80"/>
      <c r="BD533" s="80"/>
      <c r="BE533" s="80"/>
      <c r="BF533" s="80"/>
      <c r="BG533" s="32" t="str">
        <f t="shared" si="92"/>
        <v/>
      </c>
      <c r="BH533" s="78">
        <f t="shared" si="90"/>
        <v>0</v>
      </c>
      <c r="BI533" s="2">
        <f t="shared" si="93"/>
        <v>0</v>
      </c>
      <c r="BJ533" s="2">
        <f t="shared" si="94"/>
        <v>0</v>
      </c>
      <c r="BK533" s="2">
        <f t="shared" si="91"/>
        <v>0</v>
      </c>
    </row>
    <row r="534" spans="2:63" ht="15" customHeight="1" x14ac:dyDescent="0.25">
      <c r="B534" s="14">
        <v>526</v>
      </c>
      <c r="C534" s="95" t="str">
        <f t="shared" si="95"/>
        <v/>
      </c>
      <c r="D534" s="15" t="str">
        <f t="shared" si="100"/>
        <v>OK</v>
      </c>
      <c r="E534" s="16" t="e">
        <f>VLOOKUP('Data Sheet'!$B$8,'Data Sheet'!$I$2:$J$9,2,FALSE)</f>
        <v>#N/A</v>
      </c>
      <c r="F534" s="16" t="str">
        <f t="shared" si="96"/>
        <v/>
      </c>
      <c r="G534" s="103">
        <f t="shared" si="97"/>
        <v>0</v>
      </c>
      <c r="H534" s="17" t="s">
        <v>26</v>
      </c>
      <c r="I534" s="17" t="s">
        <v>26</v>
      </c>
      <c r="J534" s="17" t="str">
        <f>IF('Data Sheet'!$B$9="NC-50","N/A","OK")</f>
        <v>OK</v>
      </c>
      <c r="K534" s="17" t="str">
        <f>IF('Data Sheet'!$B$9="NC-50","N/A","OK")</f>
        <v>OK</v>
      </c>
      <c r="L534" s="17" t="str">
        <f t="shared" si="98"/>
        <v>OK</v>
      </c>
      <c r="M534" s="17" t="str">
        <f t="shared" si="99"/>
        <v>OK</v>
      </c>
      <c r="N534" s="18" t="str">
        <f>IF(BO534&lt;&gt;"",
    IF(INT('Data Sheet'!$A$19)=INT('Data Sheet'!$B$19),
        --(INT('Data Sheet'!$A$19) &amp; "." &amp; BO534),
        IF(AND((--(INT('Data Sheet'!$A$19) &amp; "." &amp; BO534)&gt;=--('Data Sheet'!$A$19)), (--(INT('Data Sheet'!$A$19) &amp; "." &amp; BO534)&lt;=--('Data Sheet'!$B$19))),
            --(INT('Data Sheet'!$A$19) &amp; "." &amp; BO534),
            --(INT('Data Sheet'!$B$19) &amp; "." &amp; BO534)
        )
    ),
    IF(BN534&lt;&gt;"",
        IF(INT('Data Sheet'!$A$19)=INT('Data Sheet'!$B$19),
            --(INT('Data Sheet'!$A$19) &amp; "." &amp; LEFT(BN534,3)),
            IF(AND((--(INT('Data Sheet'!$A$19) &amp; "." &amp; LEFT(BN534,3))&gt;=--('Data Sheet'!$A$19)), (--(INT('Data Sheet'!$A$19) &amp; "." &amp; LEFT(BN534,3))&lt;=--('Data Sheet'!$B$19))),
                --(INT('Data Sheet'!$A$19) &amp; "." &amp; LEFT(BN534,3)),
                --(INT('Data Sheet'!$B$19) &amp; "." &amp; LEFT(BN534,3))
            )
        ),
        "OK"
    )
)</f>
        <v>OK</v>
      </c>
      <c r="O534" s="23" t="str">
        <f>IF(BP534&lt;&gt;"",
    IF(INT('Data Sheet'!$A$19)=INT('Data Sheet'!$B$19),
        --(INT('Data Sheet'!$A$19) &amp; "." &amp; BP534),
        IF(AND((--(INT('Data Sheet'!$A$19) &amp; "." &amp; BP534)&gt;=--('Data Sheet'!$A$19)), (--(INT('Data Sheet'!$A$19) &amp; "." &amp; BP534)&lt;=--('Data Sheet'!$B$19))),
            --(INT('Data Sheet'!$A$19) &amp; "." &amp; BP534),
            --(INT('Data Sheet'!$B$19) &amp; "." &amp; BP534)
        )
    ),
    IF(BN534&lt;&gt;"",
        IF(INT('Data Sheet'!$A$19)=INT('Data Sheet'!$B$19),
            --(INT('Data Sheet'!$A$19) &amp; "." &amp; RIGHT(BN534,3)),
            IF(AND((--(INT('Data Sheet'!$A$19) &amp; "." &amp; RIGHT(BN534,3))&gt;=--('Data Sheet'!$A$19)), (--(INT('Data Sheet'!$A$19) &amp; "." &amp; RIGHT(BN534,3))&lt;=--('Data Sheet'!$B$19))),
                --(INT('Data Sheet'!$A$19) &amp; "." &amp; RIGHT(BN534,3)),
                --(INT('Data Sheet'!$B$19) &amp; "." &amp; RIGHT(BN534,3))
            )
        ),
        "OK"
    )
)</f>
        <v>OK</v>
      </c>
      <c r="P534" s="23" t="str">
        <f>IF(BR534&lt;&gt;"",
    IF(INT('Data Sheet'!$A$19)=INT('Data Sheet'!$B$15),
        --(INT('Data Sheet'!$A$15) &amp; "." &amp; BR534),
        IF(AND((--(INT('Data Sheet'!$A$15) &amp; "." &amp; BR534)&gt;=--('Data Sheet'!$A$15)), (--(INT('Data Sheet'!$A$15) &amp; "." &amp; BR534)&lt;=--('Data Sheet'!$B$15))),
            --(INT('Data Sheet'!$A$15) &amp; "." &amp; BR534),
            --(INT('Data Sheet'!$B$15) &amp; "." &amp; BR534)
        )
    ),
    IF(BQ534&lt;&gt;"",
        IF(INT('Data Sheet'!$A$15)=INT('Data Sheet'!$B$15),
            --(INT('Data Sheet'!$A$15) &amp; "." &amp; LEFT(BQ534,3)),
            IF(AND((--(INT('Data Sheet'!$A$15) &amp; "." &amp; LEFT(BQ534,3))&gt;=--('Data Sheet'!$A$15)), (--(INT('Data Sheet'!$A$15) &amp; "." &amp; LEFT(BQ534,3))&lt;=--('Data Sheet'!$B$15))),
                --(INT('Data Sheet'!$A$15) &amp; "." &amp; LEFT(BQ534,3)),
                --(INT('Data Sheet'!$B$15) &amp; "." &amp; LEFT(BQ534,3))
            )
        ),
        "OK"
    )
)</f>
        <v>OK</v>
      </c>
      <c r="Q534" s="23" t="str">
        <f>IF(BS534&lt;&gt;"",
    IF(INT('Data Sheet'!$A$19)=INT('Data Sheet'!$B$15),
        --(INT('Data Sheet'!$A$15) &amp; "." &amp; BS534),
        IF(AND((--(INT('Data Sheet'!$A$15) &amp; "." &amp; BS534)&gt;=--('Data Sheet'!$A$15)), (--(INT('Data Sheet'!$A$15) &amp; "." &amp; BS534)&lt;=--('Data Sheet'!$B$15))),
            --(INT('Data Sheet'!$A$15) &amp; "." &amp; BS534),
            --(INT('Data Sheet'!$B$15) &amp; "." &amp; BS534)
        )
    ),
    IF(BQ534&lt;&gt;"",
        IF(INT('Data Sheet'!$A$15)=INT('Data Sheet'!$B$15),
            --(INT('Data Sheet'!$A$15) &amp; "." &amp; RIGHT(BQ534,3)),
            IF(AND((--(INT('Data Sheet'!$A$15) &amp; "." &amp; RIGHT(BQ534,3))&gt;=--('Data Sheet'!$A$15)), (--(INT('Data Sheet'!$A$15) &amp; "." &amp; RIGHT(BQ534,3))&lt;=--('Data Sheet'!$B$15))),
                --(INT('Data Sheet'!$A$15) &amp; "." &amp; RIGHT(BQ534,3)),
                --(INT('Data Sheet'!$B$15) &amp; "." &amp; RIGHT(BQ534,3))
            )
        ),
        "OK"
    )
)</f>
        <v>OK</v>
      </c>
      <c r="R534" s="19"/>
      <c r="S534" s="19"/>
      <c r="T534" s="19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1"/>
      <c r="AU534" s="21"/>
      <c r="AV534" s="21"/>
      <c r="AW534" s="22"/>
      <c r="AX534" s="99"/>
      <c r="AY534" s="20"/>
      <c r="AZ534" s="20"/>
      <c r="BA534" s="22"/>
      <c r="BB534">
        <v>526</v>
      </c>
      <c r="BC534" s="80"/>
      <c r="BD534" s="80"/>
      <c r="BE534" s="80"/>
      <c r="BF534" s="80"/>
      <c r="BG534" s="32" t="str">
        <f t="shared" si="92"/>
        <v/>
      </c>
      <c r="BH534" s="78">
        <f t="shared" si="90"/>
        <v>0</v>
      </c>
      <c r="BI534" s="2">
        <f t="shared" si="93"/>
        <v>0</v>
      </c>
      <c r="BJ534" s="2">
        <f t="shared" si="94"/>
        <v>0</v>
      </c>
      <c r="BK534" s="2">
        <f t="shared" si="91"/>
        <v>0</v>
      </c>
    </row>
    <row r="535" spans="2:63" ht="15" customHeight="1" x14ac:dyDescent="0.25">
      <c r="B535" s="14">
        <v>527</v>
      </c>
      <c r="C535" s="95" t="str">
        <f t="shared" si="95"/>
        <v/>
      </c>
      <c r="D535" s="15" t="str">
        <f t="shared" si="100"/>
        <v>OK</v>
      </c>
      <c r="E535" s="16" t="e">
        <f>VLOOKUP('Data Sheet'!$B$8,'Data Sheet'!$I$2:$J$9,2,FALSE)</f>
        <v>#N/A</v>
      </c>
      <c r="F535" s="16" t="str">
        <f t="shared" si="96"/>
        <v/>
      </c>
      <c r="G535" s="103">
        <f t="shared" si="97"/>
        <v>0</v>
      </c>
      <c r="H535" s="17" t="s">
        <v>26</v>
      </c>
      <c r="I535" s="17" t="s">
        <v>26</v>
      </c>
      <c r="J535" s="17" t="str">
        <f>IF('Data Sheet'!$B$9="NC-50","N/A","OK")</f>
        <v>OK</v>
      </c>
      <c r="K535" s="17" t="str">
        <f>IF('Data Sheet'!$B$9="NC-50","N/A","OK")</f>
        <v>OK</v>
      </c>
      <c r="L535" s="17" t="str">
        <f t="shared" si="98"/>
        <v>OK</v>
      </c>
      <c r="M535" s="17" t="str">
        <f t="shared" si="99"/>
        <v>OK</v>
      </c>
      <c r="N535" s="18" t="str">
        <f>IF(BO535&lt;&gt;"",
    IF(INT('Data Sheet'!$A$19)=INT('Data Sheet'!$B$19),
        --(INT('Data Sheet'!$A$19) &amp; "." &amp; BO535),
        IF(AND((--(INT('Data Sheet'!$A$19) &amp; "." &amp; BO535)&gt;=--('Data Sheet'!$A$19)), (--(INT('Data Sheet'!$A$19) &amp; "." &amp; BO535)&lt;=--('Data Sheet'!$B$19))),
            --(INT('Data Sheet'!$A$19) &amp; "." &amp; BO535),
            --(INT('Data Sheet'!$B$19) &amp; "." &amp; BO535)
        )
    ),
    IF(BN535&lt;&gt;"",
        IF(INT('Data Sheet'!$A$19)=INT('Data Sheet'!$B$19),
            --(INT('Data Sheet'!$A$19) &amp; "." &amp; LEFT(BN535,3)),
            IF(AND((--(INT('Data Sheet'!$A$19) &amp; "." &amp; LEFT(BN535,3))&gt;=--('Data Sheet'!$A$19)), (--(INT('Data Sheet'!$A$19) &amp; "." &amp; LEFT(BN535,3))&lt;=--('Data Sheet'!$B$19))),
                --(INT('Data Sheet'!$A$19) &amp; "." &amp; LEFT(BN535,3)),
                --(INT('Data Sheet'!$B$19) &amp; "." &amp; LEFT(BN535,3))
            )
        ),
        "OK"
    )
)</f>
        <v>OK</v>
      </c>
      <c r="O535" s="23" t="str">
        <f>IF(BP535&lt;&gt;"",
    IF(INT('Data Sheet'!$A$19)=INT('Data Sheet'!$B$19),
        --(INT('Data Sheet'!$A$19) &amp; "." &amp; BP535),
        IF(AND((--(INT('Data Sheet'!$A$19) &amp; "." &amp; BP535)&gt;=--('Data Sheet'!$A$19)), (--(INT('Data Sheet'!$A$19) &amp; "." &amp; BP535)&lt;=--('Data Sheet'!$B$19))),
            --(INT('Data Sheet'!$A$19) &amp; "." &amp; BP535),
            --(INT('Data Sheet'!$B$19) &amp; "." &amp; BP535)
        )
    ),
    IF(BN535&lt;&gt;"",
        IF(INT('Data Sheet'!$A$19)=INT('Data Sheet'!$B$19),
            --(INT('Data Sheet'!$A$19) &amp; "." &amp; RIGHT(BN535,3)),
            IF(AND((--(INT('Data Sheet'!$A$19) &amp; "." &amp; RIGHT(BN535,3))&gt;=--('Data Sheet'!$A$19)), (--(INT('Data Sheet'!$A$19) &amp; "." &amp; RIGHT(BN535,3))&lt;=--('Data Sheet'!$B$19))),
                --(INT('Data Sheet'!$A$19) &amp; "." &amp; RIGHT(BN535,3)),
                --(INT('Data Sheet'!$B$19) &amp; "." &amp; RIGHT(BN535,3))
            )
        ),
        "OK"
    )
)</f>
        <v>OK</v>
      </c>
      <c r="P535" s="23" t="str">
        <f>IF(BR535&lt;&gt;"",
    IF(INT('Data Sheet'!$A$19)=INT('Data Sheet'!$B$15),
        --(INT('Data Sheet'!$A$15) &amp; "." &amp; BR535),
        IF(AND((--(INT('Data Sheet'!$A$15) &amp; "." &amp; BR535)&gt;=--('Data Sheet'!$A$15)), (--(INT('Data Sheet'!$A$15) &amp; "." &amp; BR535)&lt;=--('Data Sheet'!$B$15))),
            --(INT('Data Sheet'!$A$15) &amp; "." &amp; BR535),
            --(INT('Data Sheet'!$B$15) &amp; "." &amp; BR535)
        )
    ),
    IF(BQ535&lt;&gt;"",
        IF(INT('Data Sheet'!$A$15)=INT('Data Sheet'!$B$15),
            --(INT('Data Sheet'!$A$15) &amp; "." &amp; LEFT(BQ535,3)),
            IF(AND((--(INT('Data Sheet'!$A$15) &amp; "." &amp; LEFT(BQ535,3))&gt;=--('Data Sheet'!$A$15)), (--(INT('Data Sheet'!$A$15) &amp; "." &amp; LEFT(BQ535,3))&lt;=--('Data Sheet'!$B$15))),
                --(INT('Data Sheet'!$A$15) &amp; "." &amp; LEFT(BQ535,3)),
                --(INT('Data Sheet'!$B$15) &amp; "." &amp; LEFT(BQ535,3))
            )
        ),
        "OK"
    )
)</f>
        <v>OK</v>
      </c>
      <c r="Q535" s="23" t="str">
        <f>IF(BS535&lt;&gt;"",
    IF(INT('Data Sheet'!$A$19)=INT('Data Sheet'!$B$15),
        --(INT('Data Sheet'!$A$15) &amp; "." &amp; BS535),
        IF(AND((--(INT('Data Sheet'!$A$15) &amp; "." &amp; BS535)&gt;=--('Data Sheet'!$A$15)), (--(INT('Data Sheet'!$A$15) &amp; "." &amp; BS535)&lt;=--('Data Sheet'!$B$15))),
            --(INT('Data Sheet'!$A$15) &amp; "." &amp; BS535),
            --(INT('Data Sheet'!$B$15) &amp; "." &amp; BS535)
        )
    ),
    IF(BQ535&lt;&gt;"",
        IF(INT('Data Sheet'!$A$15)=INT('Data Sheet'!$B$15),
            --(INT('Data Sheet'!$A$15) &amp; "." &amp; RIGHT(BQ535,3)),
            IF(AND((--(INT('Data Sheet'!$A$15) &amp; "." &amp; RIGHT(BQ535,3))&gt;=--('Data Sheet'!$A$15)), (--(INT('Data Sheet'!$A$15) &amp; "." &amp; RIGHT(BQ535,3))&lt;=--('Data Sheet'!$B$15))),
                --(INT('Data Sheet'!$A$15) &amp; "." &amp; RIGHT(BQ535,3)),
                --(INT('Data Sheet'!$B$15) &amp; "." &amp; RIGHT(BQ535,3))
            )
        ),
        "OK"
    )
)</f>
        <v>OK</v>
      </c>
      <c r="R535" s="19"/>
      <c r="S535" s="19"/>
      <c r="T535" s="19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1"/>
      <c r="AU535" s="21"/>
      <c r="AV535" s="21"/>
      <c r="AW535" s="22"/>
      <c r="AX535" s="99"/>
      <c r="AY535" s="20"/>
      <c r="AZ535" s="20"/>
      <c r="BA535" s="22"/>
      <c r="BB535">
        <v>527</v>
      </c>
      <c r="BC535" s="80"/>
      <c r="BD535" s="80"/>
      <c r="BE535" s="80"/>
      <c r="BF535" s="80"/>
      <c r="BG535" s="32" t="str">
        <f t="shared" si="92"/>
        <v/>
      </c>
      <c r="BH535" s="78">
        <f t="shared" si="90"/>
        <v>0</v>
      </c>
      <c r="BI535" s="2">
        <f t="shared" si="93"/>
        <v>0</v>
      </c>
      <c r="BJ535" s="2">
        <f t="shared" si="94"/>
        <v>0</v>
      </c>
      <c r="BK535" s="2">
        <f t="shared" si="91"/>
        <v>0</v>
      </c>
    </row>
    <row r="536" spans="2:63" ht="15" customHeight="1" x14ac:dyDescent="0.25">
      <c r="B536" s="14">
        <v>528</v>
      </c>
      <c r="C536" s="95" t="str">
        <f t="shared" si="95"/>
        <v/>
      </c>
      <c r="D536" s="15" t="str">
        <f t="shared" si="100"/>
        <v>OK</v>
      </c>
      <c r="E536" s="16" t="e">
        <f>VLOOKUP('Data Sheet'!$B$8,'Data Sheet'!$I$2:$J$9,2,FALSE)</f>
        <v>#N/A</v>
      </c>
      <c r="F536" s="16" t="str">
        <f t="shared" si="96"/>
        <v/>
      </c>
      <c r="G536" s="103">
        <f t="shared" si="97"/>
        <v>0</v>
      </c>
      <c r="H536" s="17" t="s">
        <v>26</v>
      </c>
      <c r="I536" s="17" t="s">
        <v>26</v>
      </c>
      <c r="J536" s="17" t="str">
        <f>IF('Data Sheet'!$B$9="NC-50","N/A","OK")</f>
        <v>OK</v>
      </c>
      <c r="K536" s="17" t="str">
        <f>IF('Data Sheet'!$B$9="NC-50","N/A","OK")</f>
        <v>OK</v>
      </c>
      <c r="L536" s="17" t="str">
        <f t="shared" si="98"/>
        <v>OK</v>
      </c>
      <c r="M536" s="17" t="str">
        <f t="shared" si="99"/>
        <v>OK</v>
      </c>
      <c r="N536" s="18" t="str">
        <f>IF(BO536&lt;&gt;"",
    IF(INT('Data Sheet'!$A$19)=INT('Data Sheet'!$B$19),
        --(INT('Data Sheet'!$A$19) &amp; "." &amp; BO536),
        IF(AND((--(INT('Data Sheet'!$A$19) &amp; "." &amp; BO536)&gt;=--('Data Sheet'!$A$19)), (--(INT('Data Sheet'!$A$19) &amp; "." &amp; BO536)&lt;=--('Data Sheet'!$B$19))),
            --(INT('Data Sheet'!$A$19) &amp; "." &amp; BO536),
            --(INT('Data Sheet'!$B$19) &amp; "." &amp; BO536)
        )
    ),
    IF(BN536&lt;&gt;"",
        IF(INT('Data Sheet'!$A$19)=INT('Data Sheet'!$B$19),
            --(INT('Data Sheet'!$A$19) &amp; "." &amp; LEFT(BN536,3)),
            IF(AND((--(INT('Data Sheet'!$A$19) &amp; "." &amp; LEFT(BN536,3))&gt;=--('Data Sheet'!$A$19)), (--(INT('Data Sheet'!$A$19) &amp; "." &amp; LEFT(BN536,3))&lt;=--('Data Sheet'!$B$19))),
                --(INT('Data Sheet'!$A$19) &amp; "." &amp; LEFT(BN536,3)),
                --(INT('Data Sheet'!$B$19) &amp; "." &amp; LEFT(BN536,3))
            )
        ),
        "OK"
    )
)</f>
        <v>OK</v>
      </c>
      <c r="O536" s="23" t="str">
        <f>IF(BP536&lt;&gt;"",
    IF(INT('Data Sheet'!$A$19)=INT('Data Sheet'!$B$19),
        --(INT('Data Sheet'!$A$19) &amp; "." &amp; BP536),
        IF(AND((--(INT('Data Sheet'!$A$19) &amp; "." &amp; BP536)&gt;=--('Data Sheet'!$A$19)), (--(INT('Data Sheet'!$A$19) &amp; "." &amp; BP536)&lt;=--('Data Sheet'!$B$19))),
            --(INT('Data Sheet'!$A$19) &amp; "." &amp; BP536),
            --(INT('Data Sheet'!$B$19) &amp; "." &amp; BP536)
        )
    ),
    IF(BN536&lt;&gt;"",
        IF(INT('Data Sheet'!$A$19)=INT('Data Sheet'!$B$19),
            --(INT('Data Sheet'!$A$19) &amp; "." &amp; RIGHT(BN536,3)),
            IF(AND((--(INT('Data Sheet'!$A$19) &amp; "." &amp; RIGHT(BN536,3))&gt;=--('Data Sheet'!$A$19)), (--(INT('Data Sheet'!$A$19) &amp; "." &amp; RIGHT(BN536,3))&lt;=--('Data Sheet'!$B$19))),
                --(INT('Data Sheet'!$A$19) &amp; "." &amp; RIGHT(BN536,3)),
                --(INT('Data Sheet'!$B$19) &amp; "." &amp; RIGHT(BN536,3))
            )
        ),
        "OK"
    )
)</f>
        <v>OK</v>
      </c>
      <c r="P536" s="23" t="str">
        <f>IF(BR536&lt;&gt;"",
    IF(INT('Data Sheet'!$A$19)=INT('Data Sheet'!$B$15),
        --(INT('Data Sheet'!$A$15) &amp; "." &amp; BR536),
        IF(AND((--(INT('Data Sheet'!$A$15) &amp; "." &amp; BR536)&gt;=--('Data Sheet'!$A$15)), (--(INT('Data Sheet'!$A$15) &amp; "." &amp; BR536)&lt;=--('Data Sheet'!$B$15))),
            --(INT('Data Sheet'!$A$15) &amp; "." &amp; BR536),
            --(INT('Data Sheet'!$B$15) &amp; "." &amp; BR536)
        )
    ),
    IF(BQ536&lt;&gt;"",
        IF(INT('Data Sheet'!$A$15)=INT('Data Sheet'!$B$15),
            --(INT('Data Sheet'!$A$15) &amp; "." &amp; LEFT(BQ536,3)),
            IF(AND((--(INT('Data Sheet'!$A$15) &amp; "." &amp; LEFT(BQ536,3))&gt;=--('Data Sheet'!$A$15)), (--(INT('Data Sheet'!$A$15) &amp; "." &amp; LEFT(BQ536,3))&lt;=--('Data Sheet'!$B$15))),
                --(INT('Data Sheet'!$A$15) &amp; "." &amp; LEFT(BQ536,3)),
                --(INT('Data Sheet'!$B$15) &amp; "." &amp; LEFT(BQ536,3))
            )
        ),
        "OK"
    )
)</f>
        <v>OK</v>
      </c>
      <c r="Q536" s="23" t="str">
        <f>IF(BS536&lt;&gt;"",
    IF(INT('Data Sheet'!$A$19)=INT('Data Sheet'!$B$15),
        --(INT('Data Sheet'!$A$15) &amp; "." &amp; BS536),
        IF(AND((--(INT('Data Sheet'!$A$15) &amp; "." &amp; BS536)&gt;=--('Data Sheet'!$A$15)), (--(INT('Data Sheet'!$A$15) &amp; "." &amp; BS536)&lt;=--('Data Sheet'!$B$15))),
            --(INT('Data Sheet'!$A$15) &amp; "." &amp; BS536),
            --(INT('Data Sheet'!$B$15) &amp; "." &amp; BS536)
        )
    ),
    IF(BQ536&lt;&gt;"",
        IF(INT('Data Sheet'!$A$15)=INT('Data Sheet'!$B$15),
            --(INT('Data Sheet'!$A$15) &amp; "." &amp; RIGHT(BQ536,3)),
            IF(AND((--(INT('Data Sheet'!$A$15) &amp; "." &amp; RIGHT(BQ536,3))&gt;=--('Data Sheet'!$A$15)), (--(INT('Data Sheet'!$A$15) &amp; "." &amp; RIGHT(BQ536,3))&lt;=--('Data Sheet'!$B$15))),
                --(INT('Data Sheet'!$A$15) &amp; "." &amp; RIGHT(BQ536,3)),
                --(INT('Data Sheet'!$B$15) &amp; "." &amp; RIGHT(BQ536,3))
            )
        ),
        "OK"
    )
)</f>
        <v>OK</v>
      </c>
      <c r="R536" s="19"/>
      <c r="S536" s="19"/>
      <c r="T536" s="19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1"/>
      <c r="AU536" s="21"/>
      <c r="AV536" s="21"/>
      <c r="AW536" s="22"/>
      <c r="AX536" s="99"/>
      <c r="AY536" s="20"/>
      <c r="AZ536" s="20"/>
      <c r="BA536" s="22"/>
      <c r="BB536">
        <v>528</v>
      </c>
      <c r="BC536" s="80"/>
      <c r="BD536" s="80"/>
      <c r="BE536" s="80"/>
      <c r="BF536" s="80"/>
      <c r="BG536" s="32" t="str">
        <f t="shared" si="92"/>
        <v/>
      </c>
      <c r="BH536" s="78">
        <f t="shared" si="90"/>
        <v>0</v>
      </c>
      <c r="BI536" s="2">
        <f t="shared" si="93"/>
        <v>0</v>
      </c>
      <c r="BJ536" s="2">
        <f t="shared" si="94"/>
        <v>0</v>
      </c>
      <c r="BK536" s="2">
        <f t="shared" si="91"/>
        <v>0</v>
      </c>
    </row>
    <row r="537" spans="2:63" ht="15" customHeight="1" x14ac:dyDescent="0.25">
      <c r="B537" s="14">
        <v>529</v>
      </c>
      <c r="C537" s="95" t="str">
        <f t="shared" si="95"/>
        <v/>
      </c>
      <c r="D537" s="15" t="str">
        <f t="shared" si="100"/>
        <v>OK</v>
      </c>
      <c r="E537" s="16" t="e">
        <f>VLOOKUP('Data Sheet'!$B$8,'Data Sheet'!$I$2:$J$9,2,FALSE)</f>
        <v>#N/A</v>
      </c>
      <c r="F537" s="16" t="str">
        <f t="shared" si="96"/>
        <v/>
      </c>
      <c r="G537" s="103">
        <f t="shared" si="97"/>
        <v>0</v>
      </c>
      <c r="H537" s="17" t="s">
        <v>26</v>
      </c>
      <c r="I537" s="17" t="s">
        <v>26</v>
      </c>
      <c r="J537" s="17" t="str">
        <f>IF('Data Sheet'!$B$9="NC-50","N/A","OK")</f>
        <v>OK</v>
      </c>
      <c r="K537" s="17" t="str">
        <f>IF('Data Sheet'!$B$9="NC-50","N/A","OK")</f>
        <v>OK</v>
      </c>
      <c r="L537" s="17" t="str">
        <f t="shared" si="98"/>
        <v>OK</v>
      </c>
      <c r="M537" s="17" t="str">
        <f t="shared" si="99"/>
        <v>OK</v>
      </c>
      <c r="N537" s="18" t="str">
        <f>IF(BO537&lt;&gt;"",
    IF(INT('Data Sheet'!$A$19)=INT('Data Sheet'!$B$19),
        --(INT('Data Sheet'!$A$19) &amp; "." &amp; BO537),
        IF(AND((--(INT('Data Sheet'!$A$19) &amp; "." &amp; BO537)&gt;=--('Data Sheet'!$A$19)), (--(INT('Data Sheet'!$A$19) &amp; "." &amp; BO537)&lt;=--('Data Sheet'!$B$19))),
            --(INT('Data Sheet'!$A$19) &amp; "." &amp; BO537),
            --(INT('Data Sheet'!$B$19) &amp; "." &amp; BO537)
        )
    ),
    IF(BN537&lt;&gt;"",
        IF(INT('Data Sheet'!$A$19)=INT('Data Sheet'!$B$19),
            --(INT('Data Sheet'!$A$19) &amp; "." &amp; LEFT(BN537,3)),
            IF(AND((--(INT('Data Sheet'!$A$19) &amp; "." &amp; LEFT(BN537,3))&gt;=--('Data Sheet'!$A$19)), (--(INT('Data Sheet'!$A$19) &amp; "." &amp; LEFT(BN537,3))&lt;=--('Data Sheet'!$B$19))),
                --(INT('Data Sheet'!$A$19) &amp; "." &amp; LEFT(BN537,3)),
                --(INT('Data Sheet'!$B$19) &amp; "." &amp; LEFT(BN537,3))
            )
        ),
        "OK"
    )
)</f>
        <v>OK</v>
      </c>
      <c r="O537" s="23" t="str">
        <f>IF(BP537&lt;&gt;"",
    IF(INT('Data Sheet'!$A$19)=INT('Data Sheet'!$B$19),
        --(INT('Data Sheet'!$A$19) &amp; "." &amp; BP537),
        IF(AND((--(INT('Data Sheet'!$A$19) &amp; "." &amp; BP537)&gt;=--('Data Sheet'!$A$19)), (--(INT('Data Sheet'!$A$19) &amp; "." &amp; BP537)&lt;=--('Data Sheet'!$B$19))),
            --(INT('Data Sheet'!$A$19) &amp; "." &amp; BP537),
            --(INT('Data Sheet'!$B$19) &amp; "." &amp; BP537)
        )
    ),
    IF(BN537&lt;&gt;"",
        IF(INT('Data Sheet'!$A$19)=INT('Data Sheet'!$B$19),
            --(INT('Data Sheet'!$A$19) &amp; "." &amp; RIGHT(BN537,3)),
            IF(AND((--(INT('Data Sheet'!$A$19) &amp; "." &amp; RIGHT(BN537,3))&gt;=--('Data Sheet'!$A$19)), (--(INT('Data Sheet'!$A$19) &amp; "." &amp; RIGHT(BN537,3))&lt;=--('Data Sheet'!$B$19))),
                --(INT('Data Sheet'!$A$19) &amp; "." &amp; RIGHT(BN537,3)),
                --(INT('Data Sheet'!$B$19) &amp; "." &amp; RIGHT(BN537,3))
            )
        ),
        "OK"
    )
)</f>
        <v>OK</v>
      </c>
      <c r="P537" s="23" t="str">
        <f>IF(BR537&lt;&gt;"",
    IF(INT('Data Sheet'!$A$19)=INT('Data Sheet'!$B$15),
        --(INT('Data Sheet'!$A$15) &amp; "." &amp; BR537),
        IF(AND((--(INT('Data Sheet'!$A$15) &amp; "." &amp; BR537)&gt;=--('Data Sheet'!$A$15)), (--(INT('Data Sheet'!$A$15) &amp; "." &amp; BR537)&lt;=--('Data Sheet'!$B$15))),
            --(INT('Data Sheet'!$A$15) &amp; "." &amp; BR537),
            --(INT('Data Sheet'!$B$15) &amp; "." &amp; BR537)
        )
    ),
    IF(BQ537&lt;&gt;"",
        IF(INT('Data Sheet'!$A$15)=INT('Data Sheet'!$B$15),
            --(INT('Data Sheet'!$A$15) &amp; "." &amp; LEFT(BQ537,3)),
            IF(AND((--(INT('Data Sheet'!$A$15) &amp; "." &amp; LEFT(BQ537,3))&gt;=--('Data Sheet'!$A$15)), (--(INT('Data Sheet'!$A$15) &amp; "." &amp; LEFT(BQ537,3))&lt;=--('Data Sheet'!$B$15))),
                --(INT('Data Sheet'!$A$15) &amp; "." &amp; LEFT(BQ537,3)),
                --(INT('Data Sheet'!$B$15) &amp; "." &amp; LEFT(BQ537,3))
            )
        ),
        "OK"
    )
)</f>
        <v>OK</v>
      </c>
      <c r="Q537" s="23" t="str">
        <f>IF(BS537&lt;&gt;"",
    IF(INT('Data Sheet'!$A$19)=INT('Data Sheet'!$B$15),
        --(INT('Data Sheet'!$A$15) &amp; "." &amp; BS537),
        IF(AND((--(INT('Data Sheet'!$A$15) &amp; "." &amp; BS537)&gt;=--('Data Sheet'!$A$15)), (--(INT('Data Sheet'!$A$15) &amp; "." &amp; BS537)&lt;=--('Data Sheet'!$B$15))),
            --(INT('Data Sheet'!$A$15) &amp; "." &amp; BS537),
            --(INT('Data Sheet'!$B$15) &amp; "." &amp; BS537)
        )
    ),
    IF(BQ537&lt;&gt;"",
        IF(INT('Data Sheet'!$A$15)=INT('Data Sheet'!$B$15),
            --(INT('Data Sheet'!$A$15) &amp; "." &amp; RIGHT(BQ537,3)),
            IF(AND((--(INT('Data Sheet'!$A$15) &amp; "." &amp; RIGHT(BQ537,3))&gt;=--('Data Sheet'!$A$15)), (--(INT('Data Sheet'!$A$15) &amp; "." &amp; RIGHT(BQ537,3))&lt;=--('Data Sheet'!$B$15))),
                --(INT('Data Sheet'!$A$15) &amp; "." &amp; RIGHT(BQ537,3)),
                --(INT('Data Sheet'!$B$15) &amp; "." &amp; RIGHT(BQ537,3))
            )
        ),
        "OK"
    )
)</f>
        <v>OK</v>
      </c>
      <c r="R537" s="19"/>
      <c r="S537" s="19"/>
      <c r="T537" s="19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1"/>
      <c r="AU537" s="21"/>
      <c r="AV537" s="21"/>
      <c r="AW537" s="22"/>
      <c r="AX537" s="99"/>
      <c r="AY537" s="20"/>
      <c r="AZ537" s="20"/>
      <c r="BA537" s="22"/>
      <c r="BB537">
        <v>529</v>
      </c>
      <c r="BC537" s="80"/>
      <c r="BD537" s="80"/>
      <c r="BE537" s="80"/>
      <c r="BF537" s="80"/>
      <c r="BG537" s="32" t="str">
        <f t="shared" si="92"/>
        <v/>
      </c>
      <c r="BH537" s="78">
        <f t="shared" si="90"/>
        <v>0</v>
      </c>
      <c r="BI537" s="2">
        <f t="shared" si="93"/>
        <v>0</v>
      </c>
      <c r="BJ537" s="2">
        <f t="shared" si="94"/>
        <v>0</v>
      </c>
      <c r="BK537" s="2">
        <f t="shared" si="91"/>
        <v>0</v>
      </c>
    </row>
    <row r="538" spans="2:63" ht="15" customHeight="1" x14ac:dyDescent="0.25">
      <c r="B538" s="14">
        <v>530</v>
      </c>
      <c r="C538" s="95" t="str">
        <f t="shared" si="95"/>
        <v/>
      </c>
      <c r="D538" s="15" t="str">
        <f t="shared" si="100"/>
        <v>OK</v>
      </c>
      <c r="E538" s="16" t="e">
        <f>VLOOKUP('Data Sheet'!$B$8,'Data Sheet'!$I$2:$J$9,2,FALSE)</f>
        <v>#N/A</v>
      </c>
      <c r="F538" s="16" t="str">
        <f t="shared" si="96"/>
        <v/>
      </c>
      <c r="G538" s="103">
        <f t="shared" si="97"/>
        <v>0</v>
      </c>
      <c r="H538" s="17" t="s">
        <v>26</v>
      </c>
      <c r="I538" s="17" t="s">
        <v>26</v>
      </c>
      <c r="J538" s="17" t="str">
        <f>IF('Data Sheet'!$B$9="NC-50","N/A","OK")</f>
        <v>OK</v>
      </c>
      <c r="K538" s="17" t="str">
        <f>IF('Data Sheet'!$B$9="NC-50","N/A","OK")</f>
        <v>OK</v>
      </c>
      <c r="L538" s="17" t="str">
        <f t="shared" si="98"/>
        <v>OK</v>
      </c>
      <c r="M538" s="17" t="str">
        <f t="shared" si="99"/>
        <v>OK</v>
      </c>
      <c r="N538" s="18" t="str">
        <f>IF(BO538&lt;&gt;"",
    IF(INT('Data Sheet'!$A$19)=INT('Data Sheet'!$B$19),
        --(INT('Data Sheet'!$A$19) &amp; "." &amp; BO538),
        IF(AND((--(INT('Data Sheet'!$A$19) &amp; "." &amp; BO538)&gt;=--('Data Sheet'!$A$19)), (--(INT('Data Sheet'!$A$19) &amp; "." &amp; BO538)&lt;=--('Data Sheet'!$B$19))),
            --(INT('Data Sheet'!$A$19) &amp; "." &amp; BO538),
            --(INT('Data Sheet'!$B$19) &amp; "." &amp; BO538)
        )
    ),
    IF(BN538&lt;&gt;"",
        IF(INT('Data Sheet'!$A$19)=INT('Data Sheet'!$B$19),
            --(INT('Data Sheet'!$A$19) &amp; "." &amp; LEFT(BN538,3)),
            IF(AND((--(INT('Data Sheet'!$A$19) &amp; "." &amp; LEFT(BN538,3))&gt;=--('Data Sheet'!$A$19)), (--(INT('Data Sheet'!$A$19) &amp; "." &amp; LEFT(BN538,3))&lt;=--('Data Sheet'!$B$19))),
                --(INT('Data Sheet'!$A$19) &amp; "." &amp; LEFT(BN538,3)),
                --(INT('Data Sheet'!$B$19) &amp; "." &amp; LEFT(BN538,3))
            )
        ),
        "OK"
    )
)</f>
        <v>OK</v>
      </c>
      <c r="O538" s="23" t="str">
        <f>IF(BP538&lt;&gt;"",
    IF(INT('Data Sheet'!$A$19)=INT('Data Sheet'!$B$19),
        --(INT('Data Sheet'!$A$19) &amp; "." &amp; BP538),
        IF(AND((--(INT('Data Sheet'!$A$19) &amp; "." &amp; BP538)&gt;=--('Data Sheet'!$A$19)), (--(INT('Data Sheet'!$A$19) &amp; "." &amp; BP538)&lt;=--('Data Sheet'!$B$19))),
            --(INT('Data Sheet'!$A$19) &amp; "." &amp; BP538),
            --(INT('Data Sheet'!$B$19) &amp; "." &amp; BP538)
        )
    ),
    IF(BN538&lt;&gt;"",
        IF(INT('Data Sheet'!$A$19)=INT('Data Sheet'!$B$19),
            --(INT('Data Sheet'!$A$19) &amp; "." &amp; RIGHT(BN538,3)),
            IF(AND((--(INT('Data Sheet'!$A$19) &amp; "." &amp; RIGHT(BN538,3))&gt;=--('Data Sheet'!$A$19)), (--(INT('Data Sheet'!$A$19) &amp; "." &amp; RIGHT(BN538,3))&lt;=--('Data Sheet'!$B$19))),
                --(INT('Data Sheet'!$A$19) &amp; "." &amp; RIGHT(BN538,3)),
                --(INT('Data Sheet'!$B$19) &amp; "." &amp; RIGHT(BN538,3))
            )
        ),
        "OK"
    )
)</f>
        <v>OK</v>
      </c>
      <c r="P538" s="23" t="str">
        <f>IF(BR538&lt;&gt;"",
    IF(INT('Data Sheet'!$A$19)=INT('Data Sheet'!$B$15),
        --(INT('Data Sheet'!$A$15) &amp; "." &amp; BR538),
        IF(AND((--(INT('Data Sheet'!$A$15) &amp; "." &amp; BR538)&gt;=--('Data Sheet'!$A$15)), (--(INT('Data Sheet'!$A$15) &amp; "." &amp; BR538)&lt;=--('Data Sheet'!$B$15))),
            --(INT('Data Sheet'!$A$15) &amp; "." &amp; BR538),
            --(INT('Data Sheet'!$B$15) &amp; "." &amp; BR538)
        )
    ),
    IF(BQ538&lt;&gt;"",
        IF(INT('Data Sheet'!$A$15)=INT('Data Sheet'!$B$15),
            --(INT('Data Sheet'!$A$15) &amp; "." &amp; LEFT(BQ538,3)),
            IF(AND((--(INT('Data Sheet'!$A$15) &amp; "." &amp; LEFT(BQ538,3))&gt;=--('Data Sheet'!$A$15)), (--(INT('Data Sheet'!$A$15) &amp; "." &amp; LEFT(BQ538,3))&lt;=--('Data Sheet'!$B$15))),
                --(INT('Data Sheet'!$A$15) &amp; "." &amp; LEFT(BQ538,3)),
                --(INT('Data Sheet'!$B$15) &amp; "." &amp; LEFT(BQ538,3))
            )
        ),
        "OK"
    )
)</f>
        <v>OK</v>
      </c>
      <c r="Q538" s="23" t="str">
        <f>IF(BS538&lt;&gt;"",
    IF(INT('Data Sheet'!$A$19)=INT('Data Sheet'!$B$15),
        --(INT('Data Sheet'!$A$15) &amp; "." &amp; BS538),
        IF(AND((--(INT('Data Sheet'!$A$15) &amp; "." &amp; BS538)&gt;=--('Data Sheet'!$A$15)), (--(INT('Data Sheet'!$A$15) &amp; "." &amp; BS538)&lt;=--('Data Sheet'!$B$15))),
            --(INT('Data Sheet'!$A$15) &amp; "." &amp; BS538),
            --(INT('Data Sheet'!$B$15) &amp; "." &amp; BS538)
        )
    ),
    IF(BQ538&lt;&gt;"",
        IF(INT('Data Sheet'!$A$15)=INT('Data Sheet'!$B$15),
            --(INT('Data Sheet'!$A$15) &amp; "." &amp; RIGHT(BQ538,3)),
            IF(AND((--(INT('Data Sheet'!$A$15) &amp; "." &amp; RIGHT(BQ538,3))&gt;=--('Data Sheet'!$A$15)), (--(INT('Data Sheet'!$A$15) &amp; "." &amp; RIGHT(BQ538,3))&lt;=--('Data Sheet'!$B$15))),
                --(INT('Data Sheet'!$A$15) &amp; "." &amp; RIGHT(BQ538,3)),
                --(INT('Data Sheet'!$B$15) &amp; "." &amp; RIGHT(BQ538,3))
            )
        ),
        "OK"
    )
)</f>
        <v>OK</v>
      </c>
      <c r="R538" s="19"/>
      <c r="S538" s="19"/>
      <c r="T538" s="19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1"/>
      <c r="AU538" s="21"/>
      <c r="AV538" s="21"/>
      <c r="AW538" s="22"/>
      <c r="AX538" s="99"/>
      <c r="AY538" s="20"/>
      <c r="AZ538" s="20"/>
      <c r="BA538" s="22"/>
      <c r="BB538">
        <v>530</v>
      </c>
      <c r="BC538" s="80"/>
      <c r="BD538" s="80"/>
      <c r="BE538" s="80"/>
      <c r="BF538" s="80"/>
      <c r="BG538" s="32" t="str">
        <f t="shared" si="92"/>
        <v/>
      </c>
      <c r="BH538" s="78">
        <f t="shared" si="90"/>
        <v>0</v>
      </c>
      <c r="BI538" s="2">
        <f t="shared" si="93"/>
        <v>0</v>
      </c>
      <c r="BJ538" s="2">
        <f t="shared" si="94"/>
        <v>0</v>
      </c>
      <c r="BK538" s="2">
        <f t="shared" si="91"/>
        <v>0</v>
      </c>
    </row>
    <row r="539" spans="2:63" ht="15" customHeight="1" x14ac:dyDescent="0.25">
      <c r="B539" s="14">
        <v>531</v>
      </c>
      <c r="C539" s="95" t="str">
        <f t="shared" si="95"/>
        <v/>
      </c>
      <c r="D539" s="15" t="str">
        <f t="shared" si="100"/>
        <v>OK</v>
      </c>
      <c r="E539" s="16" t="e">
        <f>VLOOKUP('Data Sheet'!$B$8,'Data Sheet'!$I$2:$J$9,2,FALSE)</f>
        <v>#N/A</v>
      </c>
      <c r="F539" s="16" t="str">
        <f t="shared" si="96"/>
        <v/>
      </c>
      <c r="G539" s="103">
        <f t="shared" si="97"/>
        <v>0</v>
      </c>
      <c r="H539" s="17" t="s">
        <v>26</v>
      </c>
      <c r="I539" s="17" t="s">
        <v>26</v>
      </c>
      <c r="J539" s="17" t="str">
        <f>IF('Data Sheet'!$B$9="NC-50","N/A","OK")</f>
        <v>OK</v>
      </c>
      <c r="K539" s="17" t="str">
        <f>IF('Data Sheet'!$B$9="NC-50","N/A","OK")</f>
        <v>OK</v>
      </c>
      <c r="L539" s="17" t="str">
        <f t="shared" si="98"/>
        <v>OK</v>
      </c>
      <c r="M539" s="17" t="str">
        <f t="shared" si="99"/>
        <v>OK</v>
      </c>
      <c r="N539" s="18" t="str">
        <f>IF(BO539&lt;&gt;"",
    IF(INT('Data Sheet'!$A$19)=INT('Data Sheet'!$B$19),
        --(INT('Data Sheet'!$A$19) &amp; "." &amp; BO539),
        IF(AND((--(INT('Data Sheet'!$A$19) &amp; "." &amp; BO539)&gt;=--('Data Sheet'!$A$19)), (--(INT('Data Sheet'!$A$19) &amp; "." &amp; BO539)&lt;=--('Data Sheet'!$B$19))),
            --(INT('Data Sheet'!$A$19) &amp; "." &amp; BO539),
            --(INT('Data Sheet'!$B$19) &amp; "." &amp; BO539)
        )
    ),
    IF(BN539&lt;&gt;"",
        IF(INT('Data Sheet'!$A$19)=INT('Data Sheet'!$B$19),
            --(INT('Data Sheet'!$A$19) &amp; "." &amp; LEFT(BN539,3)),
            IF(AND((--(INT('Data Sheet'!$A$19) &amp; "." &amp; LEFT(BN539,3))&gt;=--('Data Sheet'!$A$19)), (--(INT('Data Sheet'!$A$19) &amp; "." &amp; LEFT(BN539,3))&lt;=--('Data Sheet'!$B$19))),
                --(INT('Data Sheet'!$A$19) &amp; "." &amp; LEFT(BN539,3)),
                --(INT('Data Sheet'!$B$19) &amp; "." &amp; LEFT(BN539,3))
            )
        ),
        "OK"
    )
)</f>
        <v>OK</v>
      </c>
      <c r="O539" s="23" t="str">
        <f>IF(BP539&lt;&gt;"",
    IF(INT('Data Sheet'!$A$19)=INT('Data Sheet'!$B$19),
        --(INT('Data Sheet'!$A$19) &amp; "." &amp; BP539),
        IF(AND((--(INT('Data Sheet'!$A$19) &amp; "." &amp; BP539)&gt;=--('Data Sheet'!$A$19)), (--(INT('Data Sheet'!$A$19) &amp; "." &amp; BP539)&lt;=--('Data Sheet'!$B$19))),
            --(INT('Data Sheet'!$A$19) &amp; "." &amp; BP539),
            --(INT('Data Sheet'!$B$19) &amp; "." &amp; BP539)
        )
    ),
    IF(BN539&lt;&gt;"",
        IF(INT('Data Sheet'!$A$19)=INT('Data Sheet'!$B$19),
            --(INT('Data Sheet'!$A$19) &amp; "." &amp; RIGHT(BN539,3)),
            IF(AND((--(INT('Data Sheet'!$A$19) &amp; "." &amp; RIGHT(BN539,3))&gt;=--('Data Sheet'!$A$19)), (--(INT('Data Sheet'!$A$19) &amp; "." &amp; RIGHT(BN539,3))&lt;=--('Data Sheet'!$B$19))),
                --(INT('Data Sheet'!$A$19) &amp; "." &amp; RIGHT(BN539,3)),
                --(INT('Data Sheet'!$B$19) &amp; "." &amp; RIGHT(BN539,3))
            )
        ),
        "OK"
    )
)</f>
        <v>OK</v>
      </c>
      <c r="P539" s="23" t="str">
        <f>IF(BR539&lt;&gt;"",
    IF(INT('Data Sheet'!$A$19)=INT('Data Sheet'!$B$15),
        --(INT('Data Sheet'!$A$15) &amp; "." &amp; BR539),
        IF(AND((--(INT('Data Sheet'!$A$15) &amp; "." &amp; BR539)&gt;=--('Data Sheet'!$A$15)), (--(INT('Data Sheet'!$A$15) &amp; "." &amp; BR539)&lt;=--('Data Sheet'!$B$15))),
            --(INT('Data Sheet'!$A$15) &amp; "." &amp; BR539),
            --(INT('Data Sheet'!$B$15) &amp; "." &amp; BR539)
        )
    ),
    IF(BQ539&lt;&gt;"",
        IF(INT('Data Sheet'!$A$15)=INT('Data Sheet'!$B$15),
            --(INT('Data Sheet'!$A$15) &amp; "." &amp; LEFT(BQ539,3)),
            IF(AND((--(INT('Data Sheet'!$A$15) &amp; "." &amp; LEFT(BQ539,3))&gt;=--('Data Sheet'!$A$15)), (--(INT('Data Sheet'!$A$15) &amp; "." &amp; LEFT(BQ539,3))&lt;=--('Data Sheet'!$B$15))),
                --(INT('Data Sheet'!$A$15) &amp; "." &amp; LEFT(BQ539,3)),
                --(INT('Data Sheet'!$B$15) &amp; "." &amp; LEFT(BQ539,3))
            )
        ),
        "OK"
    )
)</f>
        <v>OK</v>
      </c>
      <c r="Q539" s="23" t="str">
        <f>IF(BS539&lt;&gt;"",
    IF(INT('Data Sheet'!$A$19)=INT('Data Sheet'!$B$15),
        --(INT('Data Sheet'!$A$15) &amp; "." &amp; BS539),
        IF(AND((--(INT('Data Sheet'!$A$15) &amp; "." &amp; BS539)&gt;=--('Data Sheet'!$A$15)), (--(INT('Data Sheet'!$A$15) &amp; "." &amp; BS539)&lt;=--('Data Sheet'!$B$15))),
            --(INT('Data Sheet'!$A$15) &amp; "." &amp; BS539),
            --(INT('Data Sheet'!$B$15) &amp; "." &amp; BS539)
        )
    ),
    IF(BQ539&lt;&gt;"",
        IF(INT('Data Sheet'!$A$15)=INT('Data Sheet'!$B$15),
            --(INT('Data Sheet'!$A$15) &amp; "." &amp; RIGHT(BQ539,3)),
            IF(AND((--(INT('Data Sheet'!$A$15) &amp; "." &amp; RIGHT(BQ539,3))&gt;=--('Data Sheet'!$A$15)), (--(INT('Data Sheet'!$A$15) &amp; "." &amp; RIGHT(BQ539,3))&lt;=--('Data Sheet'!$B$15))),
                --(INT('Data Sheet'!$A$15) &amp; "." &amp; RIGHT(BQ539,3)),
                --(INT('Data Sheet'!$B$15) &amp; "." &amp; RIGHT(BQ539,3))
            )
        ),
        "OK"
    )
)</f>
        <v>OK</v>
      </c>
      <c r="R539" s="19"/>
      <c r="S539" s="19"/>
      <c r="T539" s="19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1"/>
      <c r="AU539" s="21"/>
      <c r="AV539" s="21"/>
      <c r="AW539" s="22"/>
      <c r="AX539" s="99"/>
      <c r="AY539" s="20"/>
      <c r="AZ539" s="20"/>
      <c r="BA539" s="22"/>
      <c r="BB539">
        <v>531</v>
      </c>
      <c r="BC539" s="80"/>
      <c r="BD539" s="80"/>
      <c r="BE539" s="80"/>
      <c r="BF539" s="80"/>
      <c r="BG539" s="32" t="str">
        <f t="shared" si="92"/>
        <v/>
      </c>
      <c r="BH539" s="78">
        <f t="shared" si="90"/>
        <v>0</v>
      </c>
      <c r="BI539" s="2">
        <f t="shared" si="93"/>
        <v>0</v>
      </c>
      <c r="BJ539" s="2">
        <f t="shared" si="94"/>
        <v>0</v>
      </c>
      <c r="BK539" s="2">
        <f t="shared" si="91"/>
        <v>0</v>
      </c>
    </row>
    <row r="540" spans="2:63" ht="15" customHeight="1" x14ac:dyDescent="0.25">
      <c r="B540" s="14">
        <v>532</v>
      </c>
      <c r="C540" s="95" t="str">
        <f t="shared" si="95"/>
        <v/>
      </c>
      <c r="D540" s="15" t="str">
        <f t="shared" si="100"/>
        <v>OK</v>
      </c>
      <c r="E540" s="16" t="e">
        <f>VLOOKUP('Data Sheet'!$B$8,'Data Sheet'!$I$2:$J$9,2,FALSE)</f>
        <v>#N/A</v>
      </c>
      <c r="F540" s="16" t="str">
        <f t="shared" si="96"/>
        <v/>
      </c>
      <c r="G540" s="103">
        <f t="shared" si="97"/>
        <v>0</v>
      </c>
      <c r="H540" s="17" t="s">
        <v>26</v>
      </c>
      <c r="I540" s="17" t="s">
        <v>26</v>
      </c>
      <c r="J540" s="17" t="str">
        <f>IF('Data Sheet'!$B$9="NC-50","N/A","OK")</f>
        <v>OK</v>
      </c>
      <c r="K540" s="17" t="str">
        <f>IF('Data Sheet'!$B$9="NC-50","N/A","OK")</f>
        <v>OK</v>
      </c>
      <c r="L540" s="17" t="str">
        <f t="shared" si="98"/>
        <v>OK</v>
      </c>
      <c r="M540" s="17" t="str">
        <f t="shared" si="99"/>
        <v>OK</v>
      </c>
      <c r="N540" s="18" t="str">
        <f>IF(BO540&lt;&gt;"",
    IF(INT('Data Sheet'!$A$19)=INT('Data Sheet'!$B$19),
        --(INT('Data Sheet'!$A$19) &amp; "." &amp; BO540),
        IF(AND((--(INT('Data Sheet'!$A$19) &amp; "." &amp; BO540)&gt;=--('Data Sheet'!$A$19)), (--(INT('Data Sheet'!$A$19) &amp; "." &amp; BO540)&lt;=--('Data Sheet'!$B$19))),
            --(INT('Data Sheet'!$A$19) &amp; "." &amp; BO540),
            --(INT('Data Sheet'!$B$19) &amp; "." &amp; BO540)
        )
    ),
    IF(BN540&lt;&gt;"",
        IF(INT('Data Sheet'!$A$19)=INT('Data Sheet'!$B$19),
            --(INT('Data Sheet'!$A$19) &amp; "." &amp; LEFT(BN540,3)),
            IF(AND((--(INT('Data Sheet'!$A$19) &amp; "." &amp; LEFT(BN540,3))&gt;=--('Data Sheet'!$A$19)), (--(INT('Data Sheet'!$A$19) &amp; "." &amp; LEFT(BN540,3))&lt;=--('Data Sheet'!$B$19))),
                --(INT('Data Sheet'!$A$19) &amp; "." &amp; LEFT(BN540,3)),
                --(INT('Data Sheet'!$B$19) &amp; "." &amp; LEFT(BN540,3))
            )
        ),
        "OK"
    )
)</f>
        <v>OK</v>
      </c>
      <c r="O540" s="23" t="str">
        <f>IF(BP540&lt;&gt;"",
    IF(INT('Data Sheet'!$A$19)=INT('Data Sheet'!$B$19),
        --(INT('Data Sheet'!$A$19) &amp; "." &amp; BP540),
        IF(AND((--(INT('Data Sheet'!$A$19) &amp; "." &amp; BP540)&gt;=--('Data Sheet'!$A$19)), (--(INT('Data Sheet'!$A$19) &amp; "." &amp; BP540)&lt;=--('Data Sheet'!$B$19))),
            --(INT('Data Sheet'!$A$19) &amp; "." &amp; BP540),
            --(INT('Data Sheet'!$B$19) &amp; "." &amp; BP540)
        )
    ),
    IF(BN540&lt;&gt;"",
        IF(INT('Data Sheet'!$A$19)=INT('Data Sheet'!$B$19),
            --(INT('Data Sheet'!$A$19) &amp; "." &amp; RIGHT(BN540,3)),
            IF(AND((--(INT('Data Sheet'!$A$19) &amp; "." &amp; RIGHT(BN540,3))&gt;=--('Data Sheet'!$A$19)), (--(INT('Data Sheet'!$A$19) &amp; "." &amp; RIGHT(BN540,3))&lt;=--('Data Sheet'!$B$19))),
                --(INT('Data Sheet'!$A$19) &amp; "." &amp; RIGHT(BN540,3)),
                --(INT('Data Sheet'!$B$19) &amp; "." &amp; RIGHT(BN540,3))
            )
        ),
        "OK"
    )
)</f>
        <v>OK</v>
      </c>
      <c r="P540" s="23" t="str">
        <f>IF(BR540&lt;&gt;"",
    IF(INT('Data Sheet'!$A$19)=INT('Data Sheet'!$B$15),
        --(INT('Data Sheet'!$A$15) &amp; "." &amp; BR540),
        IF(AND((--(INT('Data Sheet'!$A$15) &amp; "." &amp; BR540)&gt;=--('Data Sheet'!$A$15)), (--(INT('Data Sheet'!$A$15) &amp; "." &amp; BR540)&lt;=--('Data Sheet'!$B$15))),
            --(INT('Data Sheet'!$A$15) &amp; "." &amp; BR540),
            --(INT('Data Sheet'!$B$15) &amp; "." &amp; BR540)
        )
    ),
    IF(BQ540&lt;&gt;"",
        IF(INT('Data Sheet'!$A$15)=INT('Data Sheet'!$B$15),
            --(INT('Data Sheet'!$A$15) &amp; "." &amp; LEFT(BQ540,3)),
            IF(AND((--(INT('Data Sheet'!$A$15) &amp; "." &amp; LEFT(BQ540,3))&gt;=--('Data Sheet'!$A$15)), (--(INT('Data Sheet'!$A$15) &amp; "." &amp; LEFT(BQ540,3))&lt;=--('Data Sheet'!$B$15))),
                --(INT('Data Sheet'!$A$15) &amp; "." &amp; LEFT(BQ540,3)),
                --(INT('Data Sheet'!$B$15) &amp; "." &amp; LEFT(BQ540,3))
            )
        ),
        "OK"
    )
)</f>
        <v>OK</v>
      </c>
      <c r="Q540" s="23" t="str">
        <f>IF(BS540&lt;&gt;"",
    IF(INT('Data Sheet'!$A$19)=INT('Data Sheet'!$B$15),
        --(INT('Data Sheet'!$A$15) &amp; "." &amp; BS540),
        IF(AND((--(INT('Data Sheet'!$A$15) &amp; "." &amp; BS540)&gt;=--('Data Sheet'!$A$15)), (--(INT('Data Sheet'!$A$15) &amp; "." &amp; BS540)&lt;=--('Data Sheet'!$B$15))),
            --(INT('Data Sheet'!$A$15) &amp; "." &amp; BS540),
            --(INT('Data Sheet'!$B$15) &amp; "." &amp; BS540)
        )
    ),
    IF(BQ540&lt;&gt;"",
        IF(INT('Data Sheet'!$A$15)=INT('Data Sheet'!$B$15),
            --(INT('Data Sheet'!$A$15) &amp; "." &amp; RIGHT(BQ540,3)),
            IF(AND((--(INT('Data Sheet'!$A$15) &amp; "." &amp; RIGHT(BQ540,3))&gt;=--('Data Sheet'!$A$15)), (--(INT('Data Sheet'!$A$15) &amp; "." &amp; RIGHT(BQ540,3))&lt;=--('Data Sheet'!$B$15))),
                --(INT('Data Sheet'!$A$15) &amp; "." &amp; RIGHT(BQ540,3)),
                --(INT('Data Sheet'!$B$15) &amp; "." &amp; RIGHT(BQ540,3))
            )
        ),
        "OK"
    )
)</f>
        <v>OK</v>
      </c>
      <c r="R540" s="19"/>
      <c r="S540" s="19"/>
      <c r="T540" s="19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1"/>
      <c r="AU540" s="21"/>
      <c r="AV540" s="21"/>
      <c r="AW540" s="22"/>
      <c r="AX540" s="99"/>
      <c r="AY540" s="20"/>
      <c r="AZ540" s="20"/>
      <c r="BA540" s="22"/>
      <c r="BB540">
        <v>532</v>
      </c>
      <c r="BC540" s="80"/>
      <c r="BD540" s="80"/>
      <c r="BE540" s="80"/>
      <c r="BF540" s="80"/>
      <c r="BG540" s="32" t="str">
        <f t="shared" si="92"/>
        <v/>
      </c>
      <c r="BH540" s="78">
        <f t="shared" si="90"/>
        <v>0</v>
      </c>
      <c r="BI540" s="2">
        <f t="shared" si="93"/>
        <v>0</v>
      </c>
      <c r="BJ540" s="2">
        <f t="shared" si="94"/>
        <v>0</v>
      </c>
      <c r="BK540" s="2">
        <f t="shared" si="91"/>
        <v>0</v>
      </c>
    </row>
    <row r="541" spans="2:63" ht="15" customHeight="1" x14ac:dyDescent="0.25">
      <c r="B541" s="14">
        <v>533</v>
      </c>
      <c r="C541" s="95" t="str">
        <f t="shared" si="95"/>
        <v/>
      </c>
      <c r="D541" s="15" t="str">
        <f t="shared" si="100"/>
        <v>OK</v>
      </c>
      <c r="E541" s="16" t="e">
        <f>VLOOKUP('Data Sheet'!$B$8,'Data Sheet'!$I$2:$J$9,2,FALSE)</f>
        <v>#N/A</v>
      </c>
      <c r="F541" s="16" t="str">
        <f t="shared" si="96"/>
        <v/>
      </c>
      <c r="G541" s="103">
        <f t="shared" si="97"/>
        <v>0</v>
      </c>
      <c r="H541" s="17" t="s">
        <v>26</v>
      </c>
      <c r="I541" s="17" t="s">
        <v>26</v>
      </c>
      <c r="J541" s="17" t="str">
        <f>IF('Data Sheet'!$B$9="NC-50","N/A","OK")</f>
        <v>OK</v>
      </c>
      <c r="K541" s="17" t="str">
        <f>IF('Data Sheet'!$B$9="NC-50","N/A","OK")</f>
        <v>OK</v>
      </c>
      <c r="L541" s="17" t="str">
        <f t="shared" si="98"/>
        <v>OK</v>
      </c>
      <c r="M541" s="17" t="str">
        <f t="shared" si="99"/>
        <v>OK</v>
      </c>
      <c r="N541" s="18" t="str">
        <f>IF(BO541&lt;&gt;"",
    IF(INT('Data Sheet'!$A$19)=INT('Data Sheet'!$B$19),
        --(INT('Data Sheet'!$A$19) &amp; "." &amp; BO541),
        IF(AND((--(INT('Data Sheet'!$A$19) &amp; "." &amp; BO541)&gt;=--('Data Sheet'!$A$19)), (--(INT('Data Sheet'!$A$19) &amp; "." &amp; BO541)&lt;=--('Data Sheet'!$B$19))),
            --(INT('Data Sheet'!$A$19) &amp; "." &amp; BO541),
            --(INT('Data Sheet'!$B$19) &amp; "." &amp; BO541)
        )
    ),
    IF(BN541&lt;&gt;"",
        IF(INT('Data Sheet'!$A$19)=INT('Data Sheet'!$B$19),
            --(INT('Data Sheet'!$A$19) &amp; "." &amp; LEFT(BN541,3)),
            IF(AND((--(INT('Data Sheet'!$A$19) &amp; "." &amp; LEFT(BN541,3))&gt;=--('Data Sheet'!$A$19)), (--(INT('Data Sheet'!$A$19) &amp; "." &amp; LEFT(BN541,3))&lt;=--('Data Sheet'!$B$19))),
                --(INT('Data Sheet'!$A$19) &amp; "." &amp; LEFT(BN541,3)),
                --(INT('Data Sheet'!$B$19) &amp; "." &amp; LEFT(BN541,3))
            )
        ),
        "OK"
    )
)</f>
        <v>OK</v>
      </c>
      <c r="O541" s="23" t="str">
        <f>IF(BP541&lt;&gt;"",
    IF(INT('Data Sheet'!$A$19)=INT('Data Sheet'!$B$19),
        --(INT('Data Sheet'!$A$19) &amp; "." &amp; BP541),
        IF(AND((--(INT('Data Sheet'!$A$19) &amp; "." &amp; BP541)&gt;=--('Data Sheet'!$A$19)), (--(INT('Data Sheet'!$A$19) &amp; "." &amp; BP541)&lt;=--('Data Sheet'!$B$19))),
            --(INT('Data Sheet'!$A$19) &amp; "." &amp; BP541),
            --(INT('Data Sheet'!$B$19) &amp; "." &amp; BP541)
        )
    ),
    IF(BN541&lt;&gt;"",
        IF(INT('Data Sheet'!$A$19)=INT('Data Sheet'!$B$19),
            --(INT('Data Sheet'!$A$19) &amp; "." &amp; RIGHT(BN541,3)),
            IF(AND((--(INT('Data Sheet'!$A$19) &amp; "." &amp; RIGHT(BN541,3))&gt;=--('Data Sheet'!$A$19)), (--(INT('Data Sheet'!$A$19) &amp; "." &amp; RIGHT(BN541,3))&lt;=--('Data Sheet'!$B$19))),
                --(INT('Data Sheet'!$A$19) &amp; "." &amp; RIGHT(BN541,3)),
                --(INT('Data Sheet'!$B$19) &amp; "." &amp; RIGHT(BN541,3))
            )
        ),
        "OK"
    )
)</f>
        <v>OK</v>
      </c>
      <c r="P541" s="23" t="str">
        <f>IF(BR541&lt;&gt;"",
    IF(INT('Data Sheet'!$A$19)=INT('Data Sheet'!$B$15),
        --(INT('Data Sheet'!$A$15) &amp; "." &amp; BR541),
        IF(AND((--(INT('Data Sheet'!$A$15) &amp; "." &amp; BR541)&gt;=--('Data Sheet'!$A$15)), (--(INT('Data Sheet'!$A$15) &amp; "." &amp; BR541)&lt;=--('Data Sheet'!$B$15))),
            --(INT('Data Sheet'!$A$15) &amp; "." &amp; BR541),
            --(INT('Data Sheet'!$B$15) &amp; "." &amp; BR541)
        )
    ),
    IF(BQ541&lt;&gt;"",
        IF(INT('Data Sheet'!$A$15)=INT('Data Sheet'!$B$15),
            --(INT('Data Sheet'!$A$15) &amp; "." &amp; LEFT(BQ541,3)),
            IF(AND((--(INT('Data Sheet'!$A$15) &amp; "." &amp; LEFT(BQ541,3))&gt;=--('Data Sheet'!$A$15)), (--(INT('Data Sheet'!$A$15) &amp; "." &amp; LEFT(BQ541,3))&lt;=--('Data Sheet'!$B$15))),
                --(INT('Data Sheet'!$A$15) &amp; "." &amp; LEFT(BQ541,3)),
                --(INT('Data Sheet'!$B$15) &amp; "." &amp; LEFT(BQ541,3))
            )
        ),
        "OK"
    )
)</f>
        <v>OK</v>
      </c>
      <c r="Q541" s="23" t="str">
        <f>IF(BS541&lt;&gt;"",
    IF(INT('Data Sheet'!$A$19)=INT('Data Sheet'!$B$15),
        --(INT('Data Sheet'!$A$15) &amp; "." &amp; BS541),
        IF(AND((--(INT('Data Sheet'!$A$15) &amp; "." &amp; BS541)&gt;=--('Data Sheet'!$A$15)), (--(INT('Data Sheet'!$A$15) &amp; "." &amp; BS541)&lt;=--('Data Sheet'!$B$15))),
            --(INT('Data Sheet'!$A$15) &amp; "." &amp; BS541),
            --(INT('Data Sheet'!$B$15) &amp; "." &amp; BS541)
        )
    ),
    IF(BQ541&lt;&gt;"",
        IF(INT('Data Sheet'!$A$15)=INT('Data Sheet'!$B$15),
            --(INT('Data Sheet'!$A$15) &amp; "." &amp; RIGHT(BQ541,3)),
            IF(AND((--(INT('Data Sheet'!$A$15) &amp; "." &amp; RIGHT(BQ541,3))&gt;=--('Data Sheet'!$A$15)), (--(INT('Data Sheet'!$A$15) &amp; "." &amp; RIGHT(BQ541,3))&lt;=--('Data Sheet'!$B$15))),
                --(INT('Data Sheet'!$A$15) &amp; "." &amp; RIGHT(BQ541,3)),
                --(INT('Data Sheet'!$B$15) &amp; "." &amp; RIGHT(BQ541,3))
            )
        ),
        "OK"
    )
)</f>
        <v>OK</v>
      </c>
      <c r="R541" s="19"/>
      <c r="S541" s="19"/>
      <c r="T541" s="19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1"/>
      <c r="AU541" s="21"/>
      <c r="AV541" s="21"/>
      <c r="AW541" s="22"/>
      <c r="AX541" s="99"/>
      <c r="AY541" s="20"/>
      <c r="AZ541" s="20"/>
      <c r="BA541" s="22"/>
      <c r="BB541">
        <v>533</v>
      </c>
      <c r="BC541" s="80"/>
      <c r="BD541" s="80"/>
      <c r="BE541" s="80"/>
      <c r="BF541" s="80"/>
      <c r="BG541" s="32" t="str">
        <f t="shared" si="92"/>
        <v/>
      </c>
      <c r="BH541" s="78">
        <f t="shared" si="90"/>
        <v>0</v>
      </c>
      <c r="BI541" s="2">
        <f t="shared" si="93"/>
        <v>0</v>
      </c>
      <c r="BJ541" s="2">
        <f t="shared" si="94"/>
        <v>0</v>
      </c>
      <c r="BK541" s="2">
        <f t="shared" si="91"/>
        <v>0</v>
      </c>
    </row>
    <row r="542" spans="2:63" ht="15" customHeight="1" x14ac:dyDescent="0.25">
      <c r="B542" s="14">
        <v>534</v>
      </c>
      <c r="C542" s="95" t="str">
        <f t="shared" si="95"/>
        <v/>
      </c>
      <c r="D542" s="15" t="str">
        <f t="shared" si="100"/>
        <v>OK</v>
      </c>
      <c r="E542" s="16" t="e">
        <f>VLOOKUP('Data Sheet'!$B$8,'Data Sheet'!$I$2:$J$9,2,FALSE)</f>
        <v>#N/A</v>
      </c>
      <c r="F542" s="16" t="str">
        <f t="shared" si="96"/>
        <v/>
      </c>
      <c r="G542" s="103">
        <f t="shared" si="97"/>
        <v>0</v>
      </c>
      <c r="H542" s="17" t="s">
        <v>26</v>
      </c>
      <c r="I542" s="17" t="s">
        <v>26</v>
      </c>
      <c r="J542" s="17" t="str">
        <f>IF('Data Sheet'!$B$9="NC-50","N/A","OK")</f>
        <v>OK</v>
      </c>
      <c r="K542" s="17" t="str">
        <f>IF('Data Sheet'!$B$9="NC-50","N/A","OK")</f>
        <v>OK</v>
      </c>
      <c r="L542" s="17" t="str">
        <f t="shared" si="98"/>
        <v>OK</v>
      </c>
      <c r="M542" s="17" t="str">
        <f t="shared" si="99"/>
        <v>OK</v>
      </c>
      <c r="N542" s="18" t="str">
        <f>IF(BO542&lt;&gt;"",
    IF(INT('Data Sheet'!$A$19)=INT('Data Sheet'!$B$19),
        --(INT('Data Sheet'!$A$19) &amp; "." &amp; BO542),
        IF(AND((--(INT('Data Sheet'!$A$19) &amp; "." &amp; BO542)&gt;=--('Data Sheet'!$A$19)), (--(INT('Data Sheet'!$A$19) &amp; "." &amp; BO542)&lt;=--('Data Sheet'!$B$19))),
            --(INT('Data Sheet'!$A$19) &amp; "." &amp; BO542),
            --(INT('Data Sheet'!$B$19) &amp; "." &amp; BO542)
        )
    ),
    IF(BN542&lt;&gt;"",
        IF(INT('Data Sheet'!$A$19)=INT('Data Sheet'!$B$19),
            --(INT('Data Sheet'!$A$19) &amp; "." &amp; LEFT(BN542,3)),
            IF(AND((--(INT('Data Sheet'!$A$19) &amp; "." &amp; LEFT(BN542,3))&gt;=--('Data Sheet'!$A$19)), (--(INT('Data Sheet'!$A$19) &amp; "." &amp; LEFT(BN542,3))&lt;=--('Data Sheet'!$B$19))),
                --(INT('Data Sheet'!$A$19) &amp; "." &amp; LEFT(BN542,3)),
                --(INT('Data Sheet'!$B$19) &amp; "." &amp; LEFT(BN542,3))
            )
        ),
        "OK"
    )
)</f>
        <v>OK</v>
      </c>
      <c r="O542" s="23" t="str">
        <f>IF(BP542&lt;&gt;"",
    IF(INT('Data Sheet'!$A$19)=INT('Data Sheet'!$B$19),
        --(INT('Data Sheet'!$A$19) &amp; "." &amp; BP542),
        IF(AND((--(INT('Data Sheet'!$A$19) &amp; "." &amp; BP542)&gt;=--('Data Sheet'!$A$19)), (--(INT('Data Sheet'!$A$19) &amp; "." &amp; BP542)&lt;=--('Data Sheet'!$B$19))),
            --(INT('Data Sheet'!$A$19) &amp; "." &amp; BP542),
            --(INT('Data Sheet'!$B$19) &amp; "." &amp; BP542)
        )
    ),
    IF(BN542&lt;&gt;"",
        IF(INT('Data Sheet'!$A$19)=INT('Data Sheet'!$B$19),
            --(INT('Data Sheet'!$A$19) &amp; "." &amp; RIGHT(BN542,3)),
            IF(AND((--(INT('Data Sheet'!$A$19) &amp; "." &amp; RIGHT(BN542,3))&gt;=--('Data Sheet'!$A$19)), (--(INT('Data Sheet'!$A$19) &amp; "." &amp; RIGHT(BN542,3))&lt;=--('Data Sheet'!$B$19))),
                --(INT('Data Sheet'!$A$19) &amp; "." &amp; RIGHT(BN542,3)),
                --(INT('Data Sheet'!$B$19) &amp; "." &amp; RIGHT(BN542,3))
            )
        ),
        "OK"
    )
)</f>
        <v>OK</v>
      </c>
      <c r="P542" s="23" t="str">
        <f>IF(BR542&lt;&gt;"",
    IF(INT('Data Sheet'!$A$19)=INT('Data Sheet'!$B$15),
        --(INT('Data Sheet'!$A$15) &amp; "." &amp; BR542),
        IF(AND((--(INT('Data Sheet'!$A$15) &amp; "." &amp; BR542)&gt;=--('Data Sheet'!$A$15)), (--(INT('Data Sheet'!$A$15) &amp; "." &amp; BR542)&lt;=--('Data Sheet'!$B$15))),
            --(INT('Data Sheet'!$A$15) &amp; "." &amp; BR542),
            --(INT('Data Sheet'!$B$15) &amp; "." &amp; BR542)
        )
    ),
    IF(BQ542&lt;&gt;"",
        IF(INT('Data Sheet'!$A$15)=INT('Data Sheet'!$B$15),
            --(INT('Data Sheet'!$A$15) &amp; "." &amp; LEFT(BQ542,3)),
            IF(AND((--(INT('Data Sheet'!$A$15) &amp; "." &amp; LEFT(BQ542,3))&gt;=--('Data Sheet'!$A$15)), (--(INT('Data Sheet'!$A$15) &amp; "." &amp; LEFT(BQ542,3))&lt;=--('Data Sheet'!$B$15))),
                --(INT('Data Sheet'!$A$15) &amp; "." &amp; LEFT(BQ542,3)),
                --(INT('Data Sheet'!$B$15) &amp; "." &amp; LEFT(BQ542,3))
            )
        ),
        "OK"
    )
)</f>
        <v>OK</v>
      </c>
      <c r="Q542" s="23" t="str">
        <f>IF(BS542&lt;&gt;"",
    IF(INT('Data Sheet'!$A$19)=INT('Data Sheet'!$B$15),
        --(INT('Data Sheet'!$A$15) &amp; "." &amp; BS542),
        IF(AND((--(INT('Data Sheet'!$A$15) &amp; "." &amp; BS542)&gt;=--('Data Sheet'!$A$15)), (--(INT('Data Sheet'!$A$15) &amp; "." &amp; BS542)&lt;=--('Data Sheet'!$B$15))),
            --(INT('Data Sheet'!$A$15) &amp; "." &amp; BS542),
            --(INT('Data Sheet'!$B$15) &amp; "." &amp; BS542)
        )
    ),
    IF(BQ542&lt;&gt;"",
        IF(INT('Data Sheet'!$A$15)=INT('Data Sheet'!$B$15),
            --(INT('Data Sheet'!$A$15) &amp; "." &amp; RIGHT(BQ542,3)),
            IF(AND((--(INT('Data Sheet'!$A$15) &amp; "." &amp; RIGHT(BQ542,3))&gt;=--('Data Sheet'!$A$15)), (--(INT('Data Sheet'!$A$15) &amp; "." &amp; RIGHT(BQ542,3))&lt;=--('Data Sheet'!$B$15))),
                --(INT('Data Sheet'!$A$15) &amp; "." &amp; RIGHT(BQ542,3)),
                --(INT('Data Sheet'!$B$15) &amp; "." &amp; RIGHT(BQ542,3))
            )
        ),
        "OK"
    )
)</f>
        <v>OK</v>
      </c>
      <c r="R542" s="19"/>
      <c r="S542" s="19"/>
      <c r="T542" s="19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1"/>
      <c r="AU542" s="21"/>
      <c r="AV542" s="21"/>
      <c r="AW542" s="22"/>
      <c r="AX542" s="99"/>
      <c r="AY542" s="20"/>
      <c r="AZ542" s="20"/>
      <c r="BA542" s="22"/>
      <c r="BB542">
        <v>534</v>
      </c>
      <c r="BC542" s="80"/>
      <c r="BD542" s="80"/>
      <c r="BE542" s="80"/>
      <c r="BF542" s="80"/>
      <c r="BG542" s="32" t="str">
        <f t="shared" si="92"/>
        <v/>
      </c>
      <c r="BH542" s="78">
        <f t="shared" si="90"/>
        <v>0</v>
      </c>
      <c r="BI542" s="2">
        <f t="shared" si="93"/>
        <v>0</v>
      </c>
      <c r="BJ542" s="2">
        <f t="shared" si="94"/>
        <v>0</v>
      </c>
      <c r="BK542" s="2">
        <f t="shared" si="91"/>
        <v>0</v>
      </c>
    </row>
    <row r="543" spans="2:63" ht="15" customHeight="1" x14ac:dyDescent="0.25">
      <c r="B543" s="14">
        <v>535</v>
      </c>
      <c r="C543" s="95" t="str">
        <f t="shared" si="95"/>
        <v/>
      </c>
      <c r="D543" s="15" t="str">
        <f t="shared" si="100"/>
        <v>OK</v>
      </c>
      <c r="E543" s="16" t="e">
        <f>VLOOKUP('Data Sheet'!$B$8,'Data Sheet'!$I$2:$J$9,2,FALSE)</f>
        <v>#N/A</v>
      </c>
      <c r="F543" s="16" t="str">
        <f t="shared" si="96"/>
        <v/>
      </c>
      <c r="G543" s="103">
        <f t="shared" si="97"/>
        <v>0</v>
      </c>
      <c r="H543" s="17" t="s">
        <v>26</v>
      </c>
      <c r="I543" s="17" t="s">
        <v>26</v>
      </c>
      <c r="J543" s="17" t="str">
        <f>IF('Data Sheet'!$B$9="NC-50","N/A","OK")</f>
        <v>OK</v>
      </c>
      <c r="K543" s="17" t="str">
        <f>IF('Data Sheet'!$B$9="NC-50","N/A","OK")</f>
        <v>OK</v>
      </c>
      <c r="L543" s="17" t="str">
        <f t="shared" si="98"/>
        <v>OK</v>
      </c>
      <c r="M543" s="17" t="str">
        <f t="shared" si="99"/>
        <v>OK</v>
      </c>
      <c r="N543" s="18" t="str">
        <f>IF(BO543&lt;&gt;"",
    IF(INT('Data Sheet'!$A$19)=INT('Data Sheet'!$B$19),
        --(INT('Data Sheet'!$A$19) &amp; "." &amp; BO543),
        IF(AND((--(INT('Data Sheet'!$A$19) &amp; "." &amp; BO543)&gt;=--('Data Sheet'!$A$19)), (--(INT('Data Sheet'!$A$19) &amp; "." &amp; BO543)&lt;=--('Data Sheet'!$B$19))),
            --(INT('Data Sheet'!$A$19) &amp; "." &amp; BO543),
            --(INT('Data Sheet'!$B$19) &amp; "." &amp; BO543)
        )
    ),
    IF(BN543&lt;&gt;"",
        IF(INT('Data Sheet'!$A$19)=INT('Data Sheet'!$B$19),
            --(INT('Data Sheet'!$A$19) &amp; "." &amp; LEFT(BN543,3)),
            IF(AND((--(INT('Data Sheet'!$A$19) &amp; "." &amp; LEFT(BN543,3))&gt;=--('Data Sheet'!$A$19)), (--(INT('Data Sheet'!$A$19) &amp; "." &amp; LEFT(BN543,3))&lt;=--('Data Sheet'!$B$19))),
                --(INT('Data Sheet'!$A$19) &amp; "." &amp; LEFT(BN543,3)),
                --(INT('Data Sheet'!$B$19) &amp; "." &amp; LEFT(BN543,3))
            )
        ),
        "OK"
    )
)</f>
        <v>OK</v>
      </c>
      <c r="O543" s="23" t="str">
        <f>IF(BP543&lt;&gt;"",
    IF(INT('Data Sheet'!$A$19)=INT('Data Sheet'!$B$19),
        --(INT('Data Sheet'!$A$19) &amp; "." &amp; BP543),
        IF(AND((--(INT('Data Sheet'!$A$19) &amp; "." &amp; BP543)&gt;=--('Data Sheet'!$A$19)), (--(INT('Data Sheet'!$A$19) &amp; "." &amp; BP543)&lt;=--('Data Sheet'!$B$19))),
            --(INT('Data Sheet'!$A$19) &amp; "." &amp; BP543),
            --(INT('Data Sheet'!$B$19) &amp; "." &amp; BP543)
        )
    ),
    IF(BN543&lt;&gt;"",
        IF(INT('Data Sheet'!$A$19)=INT('Data Sheet'!$B$19),
            --(INT('Data Sheet'!$A$19) &amp; "." &amp; RIGHT(BN543,3)),
            IF(AND((--(INT('Data Sheet'!$A$19) &amp; "." &amp; RIGHT(BN543,3))&gt;=--('Data Sheet'!$A$19)), (--(INT('Data Sheet'!$A$19) &amp; "." &amp; RIGHT(BN543,3))&lt;=--('Data Sheet'!$B$19))),
                --(INT('Data Sheet'!$A$19) &amp; "." &amp; RIGHT(BN543,3)),
                --(INT('Data Sheet'!$B$19) &amp; "." &amp; RIGHT(BN543,3))
            )
        ),
        "OK"
    )
)</f>
        <v>OK</v>
      </c>
      <c r="P543" s="23" t="str">
        <f>IF(BR543&lt;&gt;"",
    IF(INT('Data Sheet'!$A$19)=INT('Data Sheet'!$B$15),
        --(INT('Data Sheet'!$A$15) &amp; "." &amp; BR543),
        IF(AND((--(INT('Data Sheet'!$A$15) &amp; "." &amp; BR543)&gt;=--('Data Sheet'!$A$15)), (--(INT('Data Sheet'!$A$15) &amp; "." &amp; BR543)&lt;=--('Data Sheet'!$B$15))),
            --(INT('Data Sheet'!$A$15) &amp; "." &amp; BR543),
            --(INT('Data Sheet'!$B$15) &amp; "." &amp; BR543)
        )
    ),
    IF(BQ543&lt;&gt;"",
        IF(INT('Data Sheet'!$A$15)=INT('Data Sheet'!$B$15),
            --(INT('Data Sheet'!$A$15) &amp; "." &amp; LEFT(BQ543,3)),
            IF(AND((--(INT('Data Sheet'!$A$15) &amp; "." &amp; LEFT(BQ543,3))&gt;=--('Data Sheet'!$A$15)), (--(INT('Data Sheet'!$A$15) &amp; "." &amp; LEFT(BQ543,3))&lt;=--('Data Sheet'!$B$15))),
                --(INT('Data Sheet'!$A$15) &amp; "." &amp; LEFT(BQ543,3)),
                --(INT('Data Sheet'!$B$15) &amp; "." &amp; LEFT(BQ543,3))
            )
        ),
        "OK"
    )
)</f>
        <v>OK</v>
      </c>
      <c r="Q543" s="23" t="str">
        <f>IF(BS543&lt;&gt;"",
    IF(INT('Data Sheet'!$A$19)=INT('Data Sheet'!$B$15),
        --(INT('Data Sheet'!$A$15) &amp; "." &amp; BS543),
        IF(AND((--(INT('Data Sheet'!$A$15) &amp; "." &amp; BS543)&gt;=--('Data Sheet'!$A$15)), (--(INT('Data Sheet'!$A$15) &amp; "." &amp; BS543)&lt;=--('Data Sheet'!$B$15))),
            --(INT('Data Sheet'!$A$15) &amp; "." &amp; BS543),
            --(INT('Data Sheet'!$B$15) &amp; "." &amp; BS543)
        )
    ),
    IF(BQ543&lt;&gt;"",
        IF(INT('Data Sheet'!$A$15)=INT('Data Sheet'!$B$15),
            --(INT('Data Sheet'!$A$15) &amp; "." &amp; RIGHT(BQ543,3)),
            IF(AND((--(INT('Data Sheet'!$A$15) &amp; "." &amp; RIGHT(BQ543,3))&gt;=--('Data Sheet'!$A$15)), (--(INT('Data Sheet'!$A$15) &amp; "." &amp; RIGHT(BQ543,3))&lt;=--('Data Sheet'!$B$15))),
                --(INT('Data Sheet'!$A$15) &amp; "." &amp; RIGHT(BQ543,3)),
                --(INT('Data Sheet'!$B$15) &amp; "." &amp; RIGHT(BQ543,3))
            )
        ),
        "OK"
    )
)</f>
        <v>OK</v>
      </c>
      <c r="R543" s="19"/>
      <c r="S543" s="19"/>
      <c r="T543" s="19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1"/>
      <c r="AU543" s="21"/>
      <c r="AV543" s="21"/>
      <c r="AW543" s="22"/>
      <c r="AX543" s="99"/>
      <c r="AY543" s="20"/>
      <c r="AZ543" s="20"/>
      <c r="BA543" s="22"/>
      <c r="BB543">
        <v>535</v>
      </c>
      <c r="BC543" s="80"/>
      <c r="BD543" s="80"/>
      <c r="BE543" s="80"/>
      <c r="BF543" s="80"/>
      <c r="BG543" s="32" t="str">
        <f t="shared" si="92"/>
        <v/>
      </c>
      <c r="BH543" s="78">
        <f t="shared" si="90"/>
        <v>0</v>
      </c>
      <c r="BI543" s="2">
        <f t="shared" si="93"/>
        <v>0</v>
      </c>
      <c r="BJ543" s="2">
        <f t="shared" si="94"/>
        <v>0</v>
      </c>
      <c r="BK543" s="2">
        <f t="shared" si="91"/>
        <v>0</v>
      </c>
    </row>
    <row r="544" spans="2:63" ht="15" customHeight="1" x14ac:dyDescent="0.25">
      <c r="B544" s="14">
        <v>536</v>
      </c>
      <c r="C544" s="95" t="str">
        <f t="shared" si="95"/>
        <v/>
      </c>
      <c r="D544" s="15" t="str">
        <f t="shared" si="100"/>
        <v>OK</v>
      </c>
      <c r="E544" s="16" t="e">
        <f>VLOOKUP('Data Sheet'!$B$8,'Data Sheet'!$I$2:$J$9,2,FALSE)</f>
        <v>#N/A</v>
      </c>
      <c r="F544" s="16" t="str">
        <f t="shared" si="96"/>
        <v/>
      </c>
      <c r="G544" s="103">
        <f t="shared" si="97"/>
        <v>0</v>
      </c>
      <c r="H544" s="17" t="s">
        <v>26</v>
      </c>
      <c r="I544" s="17" t="s">
        <v>26</v>
      </c>
      <c r="J544" s="17" t="str">
        <f>IF('Data Sheet'!$B$9="NC-50","N/A","OK")</f>
        <v>OK</v>
      </c>
      <c r="K544" s="17" t="str">
        <f>IF('Data Sheet'!$B$9="NC-50","N/A","OK")</f>
        <v>OK</v>
      </c>
      <c r="L544" s="17" t="str">
        <f t="shared" si="98"/>
        <v>OK</v>
      </c>
      <c r="M544" s="17" t="str">
        <f t="shared" si="99"/>
        <v>OK</v>
      </c>
      <c r="N544" s="18" t="str">
        <f>IF(BO544&lt;&gt;"",
    IF(INT('Data Sheet'!$A$19)=INT('Data Sheet'!$B$19),
        --(INT('Data Sheet'!$A$19) &amp; "." &amp; BO544),
        IF(AND((--(INT('Data Sheet'!$A$19) &amp; "." &amp; BO544)&gt;=--('Data Sheet'!$A$19)), (--(INT('Data Sheet'!$A$19) &amp; "." &amp; BO544)&lt;=--('Data Sheet'!$B$19))),
            --(INT('Data Sheet'!$A$19) &amp; "." &amp; BO544),
            --(INT('Data Sheet'!$B$19) &amp; "." &amp; BO544)
        )
    ),
    IF(BN544&lt;&gt;"",
        IF(INT('Data Sheet'!$A$19)=INT('Data Sheet'!$B$19),
            --(INT('Data Sheet'!$A$19) &amp; "." &amp; LEFT(BN544,3)),
            IF(AND((--(INT('Data Sheet'!$A$19) &amp; "." &amp; LEFT(BN544,3))&gt;=--('Data Sheet'!$A$19)), (--(INT('Data Sheet'!$A$19) &amp; "." &amp; LEFT(BN544,3))&lt;=--('Data Sheet'!$B$19))),
                --(INT('Data Sheet'!$A$19) &amp; "." &amp; LEFT(BN544,3)),
                --(INT('Data Sheet'!$B$19) &amp; "." &amp; LEFT(BN544,3))
            )
        ),
        "OK"
    )
)</f>
        <v>OK</v>
      </c>
      <c r="O544" s="23" t="str">
        <f>IF(BP544&lt;&gt;"",
    IF(INT('Data Sheet'!$A$19)=INT('Data Sheet'!$B$19),
        --(INT('Data Sheet'!$A$19) &amp; "." &amp; BP544),
        IF(AND((--(INT('Data Sheet'!$A$19) &amp; "." &amp; BP544)&gt;=--('Data Sheet'!$A$19)), (--(INT('Data Sheet'!$A$19) &amp; "." &amp; BP544)&lt;=--('Data Sheet'!$B$19))),
            --(INT('Data Sheet'!$A$19) &amp; "." &amp; BP544),
            --(INT('Data Sheet'!$B$19) &amp; "." &amp; BP544)
        )
    ),
    IF(BN544&lt;&gt;"",
        IF(INT('Data Sheet'!$A$19)=INT('Data Sheet'!$B$19),
            --(INT('Data Sheet'!$A$19) &amp; "." &amp; RIGHT(BN544,3)),
            IF(AND((--(INT('Data Sheet'!$A$19) &amp; "." &amp; RIGHT(BN544,3))&gt;=--('Data Sheet'!$A$19)), (--(INT('Data Sheet'!$A$19) &amp; "." &amp; RIGHT(BN544,3))&lt;=--('Data Sheet'!$B$19))),
                --(INT('Data Sheet'!$A$19) &amp; "." &amp; RIGHT(BN544,3)),
                --(INT('Data Sheet'!$B$19) &amp; "." &amp; RIGHT(BN544,3))
            )
        ),
        "OK"
    )
)</f>
        <v>OK</v>
      </c>
      <c r="P544" s="23" t="str">
        <f>IF(BR544&lt;&gt;"",
    IF(INT('Data Sheet'!$A$19)=INT('Data Sheet'!$B$15),
        --(INT('Data Sheet'!$A$15) &amp; "." &amp; BR544),
        IF(AND((--(INT('Data Sheet'!$A$15) &amp; "." &amp; BR544)&gt;=--('Data Sheet'!$A$15)), (--(INT('Data Sheet'!$A$15) &amp; "." &amp; BR544)&lt;=--('Data Sheet'!$B$15))),
            --(INT('Data Sheet'!$A$15) &amp; "." &amp; BR544),
            --(INT('Data Sheet'!$B$15) &amp; "." &amp; BR544)
        )
    ),
    IF(BQ544&lt;&gt;"",
        IF(INT('Data Sheet'!$A$15)=INT('Data Sheet'!$B$15),
            --(INT('Data Sheet'!$A$15) &amp; "." &amp; LEFT(BQ544,3)),
            IF(AND((--(INT('Data Sheet'!$A$15) &amp; "." &amp; LEFT(BQ544,3))&gt;=--('Data Sheet'!$A$15)), (--(INT('Data Sheet'!$A$15) &amp; "." &amp; LEFT(BQ544,3))&lt;=--('Data Sheet'!$B$15))),
                --(INT('Data Sheet'!$A$15) &amp; "." &amp; LEFT(BQ544,3)),
                --(INT('Data Sheet'!$B$15) &amp; "." &amp; LEFT(BQ544,3))
            )
        ),
        "OK"
    )
)</f>
        <v>OK</v>
      </c>
      <c r="Q544" s="23" t="str">
        <f>IF(BS544&lt;&gt;"",
    IF(INT('Data Sheet'!$A$19)=INT('Data Sheet'!$B$15),
        --(INT('Data Sheet'!$A$15) &amp; "." &amp; BS544),
        IF(AND((--(INT('Data Sheet'!$A$15) &amp; "." &amp; BS544)&gt;=--('Data Sheet'!$A$15)), (--(INT('Data Sheet'!$A$15) &amp; "." &amp; BS544)&lt;=--('Data Sheet'!$B$15))),
            --(INT('Data Sheet'!$A$15) &amp; "." &amp; BS544),
            --(INT('Data Sheet'!$B$15) &amp; "." &amp; BS544)
        )
    ),
    IF(BQ544&lt;&gt;"",
        IF(INT('Data Sheet'!$A$15)=INT('Data Sheet'!$B$15),
            --(INT('Data Sheet'!$A$15) &amp; "." &amp; RIGHT(BQ544,3)),
            IF(AND((--(INT('Data Sheet'!$A$15) &amp; "." &amp; RIGHT(BQ544,3))&gt;=--('Data Sheet'!$A$15)), (--(INT('Data Sheet'!$A$15) &amp; "." &amp; RIGHT(BQ544,3))&lt;=--('Data Sheet'!$B$15))),
                --(INT('Data Sheet'!$A$15) &amp; "." &amp; RIGHT(BQ544,3)),
                --(INT('Data Sheet'!$B$15) &amp; "." &amp; RIGHT(BQ544,3))
            )
        ),
        "OK"
    )
)</f>
        <v>OK</v>
      </c>
      <c r="R544" s="19"/>
      <c r="S544" s="19"/>
      <c r="T544" s="19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1"/>
      <c r="AU544" s="21"/>
      <c r="AV544" s="21"/>
      <c r="AW544" s="22"/>
      <c r="AX544" s="99"/>
      <c r="AY544" s="20"/>
      <c r="AZ544" s="20"/>
      <c r="BA544" s="22"/>
      <c r="BB544">
        <v>536</v>
      </c>
      <c r="BC544" s="80"/>
      <c r="BD544" s="80"/>
      <c r="BE544" s="80"/>
      <c r="BF544" s="80"/>
      <c r="BG544" s="32" t="str">
        <f t="shared" si="92"/>
        <v/>
      </c>
      <c r="BH544" s="78">
        <f t="shared" si="90"/>
        <v>0</v>
      </c>
      <c r="BI544" s="2">
        <f t="shared" si="93"/>
        <v>0</v>
      </c>
      <c r="BJ544" s="2">
        <f t="shared" si="94"/>
        <v>0</v>
      </c>
      <c r="BK544" s="2">
        <f t="shared" si="91"/>
        <v>0</v>
      </c>
    </row>
    <row r="545" spans="2:63" ht="15" customHeight="1" x14ac:dyDescent="0.25">
      <c r="B545" s="14">
        <v>537</v>
      </c>
      <c r="C545" s="95" t="str">
        <f t="shared" si="95"/>
        <v/>
      </c>
      <c r="D545" s="15" t="str">
        <f t="shared" si="100"/>
        <v>OK</v>
      </c>
      <c r="E545" s="16" t="e">
        <f>VLOOKUP('Data Sheet'!$B$8,'Data Sheet'!$I$2:$J$9,2,FALSE)</f>
        <v>#N/A</v>
      </c>
      <c r="F545" s="16" t="str">
        <f t="shared" si="96"/>
        <v/>
      </c>
      <c r="G545" s="103">
        <f t="shared" si="97"/>
        <v>0</v>
      </c>
      <c r="H545" s="17" t="s">
        <v>26</v>
      </c>
      <c r="I545" s="17" t="s">
        <v>26</v>
      </c>
      <c r="J545" s="17" t="str">
        <f>IF('Data Sheet'!$B$9="NC-50","N/A","OK")</f>
        <v>OK</v>
      </c>
      <c r="K545" s="17" t="str">
        <f>IF('Data Sheet'!$B$9="NC-50","N/A","OK")</f>
        <v>OK</v>
      </c>
      <c r="L545" s="17" t="str">
        <f t="shared" si="98"/>
        <v>OK</v>
      </c>
      <c r="M545" s="17" t="str">
        <f t="shared" si="99"/>
        <v>OK</v>
      </c>
      <c r="N545" s="18" t="str">
        <f>IF(BO545&lt;&gt;"",
    IF(INT('Data Sheet'!$A$19)=INT('Data Sheet'!$B$19),
        --(INT('Data Sheet'!$A$19) &amp; "." &amp; BO545),
        IF(AND((--(INT('Data Sheet'!$A$19) &amp; "." &amp; BO545)&gt;=--('Data Sheet'!$A$19)), (--(INT('Data Sheet'!$A$19) &amp; "." &amp; BO545)&lt;=--('Data Sheet'!$B$19))),
            --(INT('Data Sheet'!$A$19) &amp; "." &amp; BO545),
            --(INT('Data Sheet'!$B$19) &amp; "." &amp; BO545)
        )
    ),
    IF(BN545&lt;&gt;"",
        IF(INT('Data Sheet'!$A$19)=INT('Data Sheet'!$B$19),
            --(INT('Data Sheet'!$A$19) &amp; "." &amp; LEFT(BN545,3)),
            IF(AND((--(INT('Data Sheet'!$A$19) &amp; "." &amp; LEFT(BN545,3))&gt;=--('Data Sheet'!$A$19)), (--(INT('Data Sheet'!$A$19) &amp; "." &amp; LEFT(BN545,3))&lt;=--('Data Sheet'!$B$19))),
                --(INT('Data Sheet'!$A$19) &amp; "." &amp; LEFT(BN545,3)),
                --(INT('Data Sheet'!$B$19) &amp; "." &amp; LEFT(BN545,3))
            )
        ),
        "OK"
    )
)</f>
        <v>OK</v>
      </c>
      <c r="O545" s="23" t="str">
        <f>IF(BP545&lt;&gt;"",
    IF(INT('Data Sheet'!$A$19)=INT('Data Sheet'!$B$19),
        --(INT('Data Sheet'!$A$19) &amp; "." &amp; BP545),
        IF(AND((--(INT('Data Sheet'!$A$19) &amp; "." &amp; BP545)&gt;=--('Data Sheet'!$A$19)), (--(INT('Data Sheet'!$A$19) &amp; "." &amp; BP545)&lt;=--('Data Sheet'!$B$19))),
            --(INT('Data Sheet'!$A$19) &amp; "." &amp; BP545),
            --(INT('Data Sheet'!$B$19) &amp; "." &amp; BP545)
        )
    ),
    IF(BN545&lt;&gt;"",
        IF(INT('Data Sheet'!$A$19)=INT('Data Sheet'!$B$19),
            --(INT('Data Sheet'!$A$19) &amp; "." &amp; RIGHT(BN545,3)),
            IF(AND((--(INT('Data Sheet'!$A$19) &amp; "." &amp; RIGHT(BN545,3))&gt;=--('Data Sheet'!$A$19)), (--(INT('Data Sheet'!$A$19) &amp; "." &amp; RIGHT(BN545,3))&lt;=--('Data Sheet'!$B$19))),
                --(INT('Data Sheet'!$A$19) &amp; "." &amp; RIGHT(BN545,3)),
                --(INT('Data Sheet'!$B$19) &amp; "." &amp; RIGHT(BN545,3))
            )
        ),
        "OK"
    )
)</f>
        <v>OK</v>
      </c>
      <c r="P545" s="23" t="str">
        <f>IF(BR545&lt;&gt;"",
    IF(INT('Data Sheet'!$A$19)=INT('Data Sheet'!$B$15),
        --(INT('Data Sheet'!$A$15) &amp; "." &amp; BR545),
        IF(AND((--(INT('Data Sheet'!$A$15) &amp; "." &amp; BR545)&gt;=--('Data Sheet'!$A$15)), (--(INT('Data Sheet'!$A$15) &amp; "." &amp; BR545)&lt;=--('Data Sheet'!$B$15))),
            --(INT('Data Sheet'!$A$15) &amp; "." &amp; BR545),
            --(INT('Data Sheet'!$B$15) &amp; "." &amp; BR545)
        )
    ),
    IF(BQ545&lt;&gt;"",
        IF(INT('Data Sheet'!$A$15)=INT('Data Sheet'!$B$15),
            --(INT('Data Sheet'!$A$15) &amp; "." &amp; LEFT(BQ545,3)),
            IF(AND((--(INT('Data Sheet'!$A$15) &amp; "." &amp; LEFT(BQ545,3))&gt;=--('Data Sheet'!$A$15)), (--(INT('Data Sheet'!$A$15) &amp; "." &amp; LEFT(BQ545,3))&lt;=--('Data Sheet'!$B$15))),
                --(INT('Data Sheet'!$A$15) &amp; "." &amp; LEFT(BQ545,3)),
                --(INT('Data Sheet'!$B$15) &amp; "." &amp; LEFT(BQ545,3))
            )
        ),
        "OK"
    )
)</f>
        <v>OK</v>
      </c>
      <c r="Q545" s="23" t="str">
        <f>IF(BS545&lt;&gt;"",
    IF(INT('Data Sheet'!$A$19)=INT('Data Sheet'!$B$15),
        --(INT('Data Sheet'!$A$15) &amp; "." &amp; BS545),
        IF(AND((--(INT('Data Sheet'!$A$15) &amp; "." &amp; BS545)&gt;=--('Data Sheet'!$A$15)), (--(INT('Data Sheet'!$A$15) &amp; "." &amp; BS545)&lt;=--('Data Sheet'!$B$15))),
            --(INT('Data Sheet'!$A$15) &amp; "." &amp; BS545),
            --(INT('Data Sheet'!$B$15) &amp; "." &amp; BS545)
        )
    ),
    IF(BQ545&lt;&gt;"",
        IF(INT('Data Sheet'!$A$15)=INT('Data Sheet'!$B$15),
            --(INT('Data Sheet'!$A$15) &amp; "." &amp; RIGHT(BQ545,3)),
            IF(AND((--(INT('Data Sheet'!$A$15) &amp; "." &amp; RIGHT(BQ545,3))&gt;=--('Data Sheet'!$A$15)), (--(INT('Data Sheet'!$A$15) &amp; "." &amp; RIGHT(BQ545,3))&lt;=--('Data Sheet'!$B$15))),
                --(INT('Data Sheet'!$A$15) &amp; "." &amp; RIGHT(BQ545,3)),
                --(INT('Data Sheet'!$B$15) &amp; "." &amp; RIGHT(BQ545,3))
            )
        ),
        "OK"
    )
)</f>
        <v>OK</v>
      </c>
      <c r="R545" s="19"/>
      <c r="S545" s="19"/>
      <c r="T545" s="19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1"/>
      <c r="AU545" s="21"/>
      <c r="AV545" s="21"/>
      <c r="AW545" s="22"/>
      <c r="AX545" s="99"/>
      <c r="AY545" s="20"/>
      <c r="AZ545" s="20"/>
      <c r="BA545" s="22"/>
      <c r="BB545">
        <v>537</v>
      </c>
      <c r="BC545" s="80"/>
      <c r="BD545" s="80"/>
      <c r="BE545" s="80"/>
      <c r="BF545" s="80"/>
      <c r="BG545" s="32" t="str">
        <f t="shared" si="92"/>
        <v/>
      </c>
      <c r="BH545" s="78">
        <f t="shared" si="90"/>
        <v>0</v>
      </c>
      <c r="BI545" s="2">
        <f t="shared" si="93"/>
        <v>0</v>
      </c>
      <c r="BJ545" s="2">
        <f t="shared" si="94"/>
        <v>0</v>
      </c>
      <c r="BK545" s="2">
        <f t="shared" si="91"/>
        <v>0</v>
      </c>
    </row>
    <row r="546" spans="2:63" ht="15" customHeight="1" x14ac:dyDescent="0.25">
      <c r="B546" s="14">
        <v>538</v>
      </c>
      <c r="C546" s="95" t="str">
        <f t="shared" si="95"/>
        <v/>
      </c>
      <c r="D546" s="15" t="str">
        <f t="shared" si="100"/>
        <v>OK</v>
      </c>
      <c r="E546" s="16" t="e">
        <f>VLOOKUP('Data Sheet'!$B$8,'Data Sheet'!$I$2:$J$9,2,FALSE)</f>
        <v>#N/A</v>
      </c>
      <c r="F546" s="16" t="str">
        <f t="shared" si="96"/>
        <v/>
      </c>
      <c r="G546" s="103">
        <f t="shared" si="97"/>
        <v>0</v>
      </c>
      <c r="H546" s="17" t="s">
        <v>26</v>
      </c>
      <c r="I546" s="17" t="s">
        <v>26</v>
      </c>
      <c r="J546" s="17" t="str">
        <f>IF('Data Sheet'!$B$9="NC-50","N/A","OK")</f>
        <v>OK</v>
      </c>
      <c r="K546" s="17" t="str">
        <f>IF('Data Sheet'!$B$9="NC-50","N/A","OK")</f>
        <v>OK</v>
      </c>
      <c r="L546" s="17" t="str">
        <f t="shared" si="98"/>
        <v>OK</v>
      </c>
      <c r="M546" s="17" t="str">
        <f t="shared" si="99"/>
        <v>OK</v>
      </c>
      <c r="N546" s="18" t="str">
        <f>IF(BO546&lt;&gt;"",
    IF(INT('Data Sheet'!$A$19)=INT('Data Sheet'!$B$19),
        --(INT('Data Sheet'!$A$19) &amp; "." &amp; BO546),
        IF(AND((--(INT('Data Sheet'!$A$19) &amp; "." &amp; BO546)&gt;=--('Data Sheet'!$A$19)), (--(INT('Data Sheet'!$A$19) &amp; "." &amp; BO546)&lt;=--('Data Sheet'!$B$19))),
            --(INT('Data Sheet'!$A$19) &amp; "." &amp; BO546),
            --(INT('Data Sheet'!$B$19) &amp; "." &amp; BO546)
        )
    ),
    IF(BN546&lt;&gt;"",
        IF(INT('Data Sheet'!$A$19)=INT('Data Sheet'!$B$19),
            --(INT('Data Sheet'!$A$19) &amp; "." &amp; LEFT(BN546,3)),
            IF(AND((--(INT('Data Sheet'!$A$19) &amp; "." &amp; LEFT(BN546,3))&gt;=--('Data Sheet'!$A$19)), (--(INT('Data Sheet'!$A$19) &amp; "." &amp; LEFT(BN546,3))&lt;=--('Data Sheet'!$B$19))),
                --(INT('Data Sheet'!$A$19) &amp; "." &amp; LEFT(BN546,3)),
                --(INT('Data Sheet'!$B$19) &amp; "." &amp; LEFT(BN546,3))
            )
        ),
        "OK"
    )
)</f>
        <v>OK</v>
      </c>
      <c r="O546" s="23" t="str">
        <f>IF(BP546&lt;&gt;"",
    IF(INT('Data Sheet'!$A$19)=INT('Data Sheet'!$B$19),
        --(INT('Data Sheet'!$A$19) &amp; "." &amp; BP546),
        IF(AND((--(INT('Data Sheet'!$A$19) &amp; "." &amp; BP546)&gt;=--('Data Sheet'!$A$19)), (--(INT('Data Sheet'!$A$19) &amp; "." &amp; BP546)&lt;=--('Data Sheet'!$B$19))),
            --(INT('Data Sheet'!$A$19) &amp; "." &amp; BP546),
            --(INT('Data Sheet'!$B$19) &amp; "." &amp; BP546)
        )
    ),
    IF(BN546&lt;&gt;"",
        IF(INT('Data Sheet'!$A$19)=INT('Data Sheet'!$B$19),
            --(INT('Data Sheet'!$A$19) &amp; "." &amp; RIGHT(BN546,3)),
            IF(AND((--(INT('Data Sheet'!$A$19) &amp; "." &amp; RIGHT(BN546,3))&gt;=--('Data Sheet'!$A$19)), (--(INT('Data Sheet'!$A$19) &amp; "." &amp; RIGHT(BN546,3))&lt;=--('Data Sheet'!$B$19))),
                --(INT('Data Sheet'!$A$19) &amp; "." &amp; RIGHT(BN546,3)),
                --(INT('Data Sheet'!$B$19) &amp; "." &amp; RIGHT(BN546,3))
            )
        ),
        "OK"
    )
)</f>
        <v>OK</v>
      </c>
      <c r="P546" s="23" t="str">
        <f>IF(BR546&lt;&gt;"",
    IF(INT('Data Sheet'!$A$19)=INT('Data Sheet'!$B$15),
        --(INT('Data Sheet'!$A$15) &amp; "." &amp; BR546),
        IF(AND((--(INT('Data Sheet'!$A$15) &amp; "." &amp; BR546)&gt;=--('Data Sheet'!$A$15)), (--(INT('Data Sheet'!$A$15) &amp; "." &amp; BR546)&lt;=--('Data Sheet'!$B$15))),
            --(INT('Data Sheet'!$A$15) &amp; "." &amp; BR546),
            --(INT('Data Sheet'!$B$15) &amp; "." &amp; BR546)
        )
    ),
    IF(BQ546&lt;&gt;"",
        IF(INT('Data Sheet'!$A$15)=INT('Data Sheet'!$B$15),
            --(INT('Data Sheet'!$A$15) &amp; "." &amp; LEFT(BQ546,3)),
            IF(AND((--(INT('Data Sheet'!$A$15) &amp; "." &amp; LEFT(BQ546,3))&gt;=--('Data Sheet'!$A$15)), (--(INT('Data Sheet'!$A$15) &amp; "." &amp; LEFT(BQ546,3))&lt;=--('Data Sheet'!$B$15))),
                --(INT('Data Sheet'!$A$15) &amp; "." &amp; LEFT(BQ546,3)),
                --(INT('Data Sheet'!$B$15) &amp; "." &amp; LEFT(BQ546,3))
            )
        ),
        "OK"
    )
)</f>
        <v>OK</v>
      </c>
      <c r="Q546" s="23" t="str">
        <f>IF(BS546&lt;&gt;"",
    IF(INT('Data Sheet'!$A$19)=INT('Data Sheet'!$B$15),
        --(INT('Data Sheet'!$A$15) &amp; "." &amp; BS546),
        IF(AND((--(INT('Data Sheet'!$A$15) &amp; "." &amp; BS546)&gt;=--('Data Sheet'!$A$15)), (--(INT('Data Sheet'!$A$15) &amp; "." &amp; BS546)&lt;=--('Data Sheet'!$B$15))),
            --(INT('Data Sheet'!$A$15) &amp; "." &amp; BS546),
            --(INT('Data Sheet'!$B$15) &amp; "." &amp; BS546)
        )
    ),
    IF(BQ546&lt;&gt;"",
        IF(INT('Data Sheet'!$A$15)=INT('Data Sheet'!$B$15),
            --(INT('Data Sheet'!$A$15) &amp; "." &amp; RIGHT(BQ546,3)),
            IF(AND((--(INT('Data Sheet'!$A$15) &amp; "." &amp; RIGHT(BQ546,3))&gt;=--('Data Sheet'!$A$15)), (--(INT('Data Sheet'!$A$15) &amp; "." &amp; RIGHT(BQ546,3))&lt;=--('Data Sheet'!$B$15))),
                --(INT('Data Sheet'!$A$15) &amp; "." &amp; RIGHT(BQ546,3)),
                --(INT('Data Sheet'!$B$15) &amp; "." &amp; RIGHT(BQ546,3))
            )
        ),
        "OK"
    )
)</f>
        <v>OK</v>
      </c>
      <c r="R546" s="19"/>
      <c r="S546" s="19"/>
      <c r="T546" s="19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1"/>
      <c r="AU546" s="21"/>
      <c r="AV546" s="21"/>
      <c r="AW546" s="22"/>
      <c r="AX546" s="99"/>
      <c r="AY546" s="20"/>
      <c r="AZ546" s="20"/>
      <c r="BA546" s="22"/>
      <c r="BB546">
        <v>538</v>
      </c>
      <c r="BC546" s="80"/>
      <c r="BD546" s="80"/>
      <c r="BE546" s="80"/>
      <c r="BF546" s="80"/>
      <c r="BG546" s="32" t="str">
        <f t="shared" si="92"/>
        <v/>
      </c>
      <c r="BH546" s="78">
        <f t="shared" si="90"/>
        <v>0</v>
      </c>
      <c r="BI546" s="2">
        <f t="shared" si="93"/>
        <v>0</v>
      </c>
      <c r="BJ546" s="2">
        <f t="shared" si="94"/>
        <v>0</v>
      </c>
      <c r="BK546" s="2">
        <f t="shared" si="91"/>
        <v>0</v>
      </c>
    </row>
    <row r="547" spans="2:63" ht="15" customHeight="1" x14ac:dyDescent="0.25">
      <c r="B547" s="14">
        <v>539</v>
      </c>
      <c r="C547" s="95" t="str">
        <f t="shared" si="95"/>
        <v/>
      </c>
      <c r="D547" s="15" t="str">
        <f t="shared" si="100"/>
        <v>OK</v>
      </c>
      <c r="E547" s="16" t="e">
        <f>VLOOKUP('Data Sheet'!$B$8,'Data Sheet'!$I$2:$J$9,2,FALSE)</f>
        <v>#N/A</v>
      </c>
      <c r="F547" s="16" t="str">
        <f t="shared" si="96"/>
        <v/>
      </c>
      <c r="G547" s="103">
        <f t="shared" si="97"/>
        <v>0</v>
      </c>
      <c r="H547" s="17" t="s">
        <v>26</v>
      </c>
      <c r="I547" s="17" t="s">
        <v>26</v>
      </c>
      <c r="J547" s="17" t="str">
        <f>IF('Data Sheet'!$B$9="NC-50","N/A","OK")</f>
        <v>OK</v>
      </c>
      <c r="K547" s="17" t="str">
        <f>IF('Data Sheet'!$B$9="NC-50","N/A","OK")</f>
        <v>OK</v>
      </c>
      <c r="L547" s="17" t="str">
        <f t="shared" si="98"/>
        <v>OK</v>
      </c>
      <c r="M547" s="17" t="str">
        <f t="shared" si="99"/>
        <v>OK</v>
      </c>
      <c r="N547" s="18" t="str">
        <f>IF(BO547&lt;&gt;"",
    IF(INT('Data Sheet'!$A$19)=INT('Data Sheet'!$B$19),
        --(INT('Data Sheet'!$A$19) &amp; "." &amp; BO547),
        IF(AND((--(INT('Data Sheet'!$A$19) &amp; "." &amp; BO547)&gt;=--('Data Sheet'!$A$19)), (--(INT('Data Sheet'!$A$19) &amp; "." &amp; BO547)&lt;=--('Data Sheet'!$B$19))),
            --(INT('Data Sheet'!$A$19) &amp; "." &amp; BO547),
            --(INT('Data Sheet'!$B$19) &amp; "." &amp; BO547)
        )
    ),
    IF(BN547&lt;&gt;"",
        IF(INT('Data Sheet'!$A$19)=INT('Data Sheet'!$B$19),
            --(INT('Data Sheet'!$A$19) &amp; "." &amp; LEFT(BN547,3)),
            IF(AND((--(INT('Data Sheet'!$A$19) &amp; "." &amp; LEFT(BN547,3))&gt;=--('Data Sheet'!$A$19)), (--(INT('Data Sheet'!$A$19) &amp; "." &amp; LEFT(BN547,3))&lt;=--('Data Sheet'!$B$19))),
                --(INT('Data Sheet'!$A$19) &amp; "." &amp; LEFT(BN547,3)),
                --(INT('Data Sheet'!$B$19) &amp; "." &amp; LEFT(BN547,3))
            )
        ),
        "OK"
    )
)</f>
        <v>OK</v>
      </c>
      <c r="O547" s="23" t="str">
        <f>IF(BP547&lt;&gt;"",
    IF(INT('Data Sheet'!$A$19)=INT('Data Sheet'!$B$19),
        --(INT('Data Sheet'!$A$19) &amp; "." &amp; BP547),
        IF(AND((--(INT('Data Sheet'!$A$19) &amp; "." &amp; BP547)&gt;=--('Data Sheet'!$A$19)), (--(INT('Data Sheet'!$A$19) &amp; "." &amp; BP547)&lt;=--('Data Sheet'!$B$19))),
            --(INT('Data Sheet'!$A$19) &amp; "." &amp; BP547),
            --(INT('Data Sheet'!$B$19) &amp; "." &amp; BP547)
        )
    ),
    IF(BN547&lt;&gt;"",
        IF(INT('Data Sheet'!$A$19)=INT('Data Sheet'!$B$19),
            --(INT('Data Sheet'!$A$19) &amp; "." &amp; RIGHT(BN547,3)),
            IF(AND((--(INT('Data Sheet'!$A$19) &amp; "." &amp; RIGHT(BN547,3))&gt;=--('Data Sheet'!$A$19)), (--(INT('Data Sheet'!$A$19) &amp; "." &amp; RIGHT(BN547,3))&lt;=--('Data Sheet'!$B$19))),
                --(INT('Data Sheet'!$A$19) &amp; "." &amp; RIGHT(BN547,3)),
                --(INT('Data Sheet'!$B$19) &amp; "." &amp; RIGHT(BN547,3))
            )
        ),
        "OK"
    )
)</f>
        <v>OK</v>
      </c>
      <c r="P547" s="23" t="str">
        <f>IF(BR547&lt;&gt;"",
    IF(INT('Data Sheet'!$A$19)=INT('Data Sheet'!$B$15),
        --(INT('Data Sheet'!$A$15) &amp; "." &amp; BR547),
        IF(AND((--(INT('Data Sheet'!$A$15) &amp; "." &amp; BR547)&gt;=--('Data Sheet'!$A$15)), (--(INT('Data Sheet'!$A$15) &amp; "." &amp; BR547)&lt;=--('Data Sheet'!$B$15))),
            --(INT('Data Sheet'!$A$15) &amp; "." &amp; BR547),
            --(INT('Data Sheet'!$B$15) &amp; "." &amp; BR547)
        )
    ),
    IF(BQ547&lt;&gt;"",
        IF(INT('Data Sheet'!$A$15)=INT('Data Sheet'!$B$15),
            --(INT('Data Sheet'!$A$15) &amp; "." &amp; LEFT(BQ547,3)),
            IF(AND((--(INT('Data Sheet'!$A$15) &amp; "." &amp; LEFT(BQ547,3))&gt;=--('Data Sheet'!$A$15)), (--(INT('Data Sheet'!$A$15) &amp; "." &amp; LEFT(BQ547,3))&lt;=--('Data Sheet'!$B$15))),
                --(INT('Data Sheet'!$A$15) &amp; "." &amp; LEFT(BQ547,3)),
                --(INT('Data Sheet'!$B$15) &amp; "." &amp; LEFT(BQ547,3))
            )
        ),
        "OK"
    )
)</f>
        <v>OK</v>
      </c>
      <c r="Q547" s="23" t="str">
        <f>IF(BS547&lt;&gt;"",
    IF(INT('Data Sheet'!$A$19)=INT('Data Sheet'!$B$15),
        --(INT('Data Sheet'!$A$15) &amp; "." &amp; BS547),
        IF(AND((--(INT('Data Sheet'!$A$15) &amp; "." &amp; BS547)&gt;=--('Data Sheet'!$A$15)), (--(INT('Data Sheet'!$A$15) &amp; "." &amp; BS547)&lt;=--('Data Sheet'!$B$15))),
            --(INT('Data Sheet'!$A$15) &amp; "." &amp; BS547),
            --(INT('Data Sheet'!$B$15) &amp; "." &amp; BS547)
        )
    ),
    IF(BQ547&lt;&gt;"",
        IF(INT('Data Sheet'!$A$15)=INT('Data Sheet'!$B$15),
            --(INT('Data Sheet'!$A$15) &amp; "." &amp; RIGHT(BQ547,3)),
            IF(AND((--(INT('Data Sheet'!$A$15) &amp; "." &amp; RIGHT(BQ547,3))&gt;=--('Data Sheet'!$A$15)), (--(INT('Data Sheet'!$A$15) &amp; "." &amp; RIGHT(BQ547,3))&lt;=--('Data Sheet'!$B$15))),
                --(INT('Data Sheet'!$A$15) &amp; "." &amp; RIGHT(BQ547,3)),
                --(INT('Data Sheet'!$B$15) &amp; "." &amp; RIGHT(BQ547,3))
            )
        ),
        "OK"
    )
)</f>
        <v>OK</v>
      </c>
      <c r="R547" s="19"/>
      <c r="S547" s="19"/>
      <c r="T547" s="19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1"/>
      <c r="AU547" s="21"/>
      <c r="AV547" s="21"/>
      <c r="AW547" s="22"/>
      <c r="AX547" s="99"/>
      <c r="AY547" s="20"/>
      <c r="AZ547" s="20"/>
      <c r="BA547" s="22"/>
      <c r="BB547">
        <v>539</v>
      </c>
      <c r="BC547" s="80"/>
      <c r="BD547" s="80"/>
      <c r="BE547" s="80"/>
      <c r="BF547" s="80"/>
      <c r="BG547" s="32" t="str">
        <f t="shared" si="92"/>
        <v/>
      </c>
      <c r="BH547" s="78">
        <f t="shared" si="90"/>
        <v>0</v>
      </c>
      <c r="BI547" s="2">
        <f t="shared" si="93"/>
        <v>0</v>
      </c>
      <c r="BJ547" s="2">
        <f t="shared" si="94"/>
        <v>0</v>
      </c>
      <c r="BK547" s="2">
        <f t="shared" si="91"/>
        <v>0</v>
      </c>
    </row>
    <row r="548" spans="2:63" ht="15" customHeight="1" x14ac:dyDescent="0.25">
      <c r="B548" s="14">
        <v>540</v>
      </c>
      <c r="C548" s="95" t="str">
        <f t="shared" si="95"/>
        <v/>
      </c>
      <c r="D548" s="15" t="str">
        <f t="shared" si="100"/>
        <v>OK</v>
      </c>
      <c r="E548" s="16" t="e">
        <f>VLOOKUP('Data Sheet'!$B$8,'Data Sheet'!$I$2:$J$9,2,FALSE)</f>
        <v>#N/A</v>
      </c>
      <c r="F548" s="16" t="str">
        <f t="shared" si="96"/>
        <v/>
      </c>
      <c r="G548" s="103">
        <f t="shared" si="97"/>
        <v>0</v>
      </c>
      <c r="H548" s="17" t="s">
        <v>26</v>
      </c>
      <c r="I548" s="17" t="s">
        <v>26</v>
      </c>
      <c r="J548" s="17" t="str">
        <f>IF('Data Sheet'!$B$9="NC-50","N/A","OK")</f>
        <v>OK</v>
      </c>
      <c r="K548" s="17" t="str">
        <f>IF('Data Sheet'!$B$9="NC-50","N/A","OK")</f>
        <v>OK</v>
      </c>
      <c r="L548" s="17" t="str">
        <f t="shared" si="98"/>
        <v>OK</v>
      </c>
      <c r="M548" s="17" t="str">
        <f t="shared" si="99"/>
        <v>OK</v>
      </c>
      <c r="N548" s="18" t="str">
        <f>IF(BO548&lt;&gt;"",
    IF(INT('Data Sheet'!$A$19)=INT('Data Sheet'!$B$19),
        --(INT('Data Sheet'!$A$19) &amp; "." &amp; BO548),
        IF(AND((--(INT('Data Sheet'!$A$19) &amp; "." &amp; BO548)&gt;=--('Data Sheet'!$A$19)), (--(INT('Data Sheet'!$A$19) &amp; "." &amp; BO548)&lt;=--('Data Sheet'!$B$19))),
            --(INT('Data Sheet'!$A$19) &amp; "." &amp; BO548),
            --(INT('Data Sheet'!$B$19) &amp; "." &amp; BO548)
        )
    ),
    IF(BN548&lt;&gt;"",
        IF(INT('Data Sheet'!$A$19)=INT('Data Sheet'!$B$19),
            --(INT('Data Sheet'!$A$19) &amp; "." &amp; LEFT(BN548,3)),
            IF(AND((--(INT('Data Sheet'!$A$19) &amp; "." &amp; LEFT(BN548,3))&gt;=--('Data Sheet'!$A$19)), (--(INT('Data Sheet'!$A$19) &amp; "." &amp; LEFT(BN548,3))&lt;=--('Data Sheet'!$B$19))),
                --(INT('Data Sheet'!$A$19) &amp; "." &amp; LEFT(BN548,3)),
                --(INT('Data Sheet'!$B$19) &amp; "." &amp; LEFT(BN548,3))
            )
        ),
        "OK"
    )
)</f>
        <v>OK</v>
      </c>
      <c r="O548" s="23" t="str">
        <f>IF(BP548&lt;&gt;"",
    IF(INT('Data Sheet'!$A$19)=INT('Data Sheet'!$B$19),
        --(INT('Data Sheet'!$A$19) &amp; "." &amp; BP548),
        IF(AND((--(INT('Data Sheet'!$A$19) &amp; "." &amp; BP548)&gt;=--('Data Sheet'!$A$19)), (--(INT('Data Sheet'!$A$19) &amp; "." &amp; BP548)&lt;=--('Data Sheet'!$B$19))),
            --(INT('Data Sheet'!$A$19) &amp; "." &amp; BP548),
            --(INT('Data Sheet'!$B$19) &amp; "." &amp; BP548)
        )
    ),
    IF(BN548&lt;&gt;"",
        IF(INT('Data Sheet'!$A$19)=INT('Data Sheet'!$B$19),
            --(INT('Data Sheet'!$A$19) &amp; "." &amp; RIGHT(BN548,3)),
            IF(AND((--(INT('Data Sheet'!$A$19) &amp; "." &amp; RIGHT(BN548,3))&gt;=--('Data Sheet'!$A$19)), (--(INT('Data Sheet'!$A$19) &amp; "." &amp; RIGHT(BN548,3))&lt;=--('Data Sheet'!$B$19))),
                --(INT('Data Sheet'!$A$19) &amp; "." &amp; RIGHT(BN548,3)),
                --(INT('Data Sheet'!$B$19) &amp; "." &amp; RIGHT(BN548,3))
            )
        ),
        "OK"
    )
)</f>
        <v>OK</v>
      </c>
      <c r="P548" s="23" t="str">
        <f>IF(BR548&lt;&gt;"",
    IF(INT('Data Sheet'!$A$19)=INT('Data Sheet'!$B$15),
        --(INT('Data Sheet'!$A$15) &amp; "." &amp; BR548),
        IF(AND((--(INT('Data Sheet'!$A$15) &amp; "." &amp; BR548)&gt;=--('Data Sheet'!$A$15)), (--(INT('Data Sheet'!$A$15) &amp; "." &amp; BR548)&lt;=--('Data Sheet'!$B$15))),
            --(INT('Data Sheet'!$A$15) &amp; "." &amp; BR548),
            --(INT('Data Sheet'!$B$15) &amp; "." &amp; BR548)
        )
    ),
    IF(BQ548&lt;&gt;"",
        IF(INT('Data Sheet'!$A$15)=INT('Data Sheet'!$B$15),
            --(INT('Data Sheet'!$A$15) &amp; "." &amp; LEFT(BQ548,3)),
            IF(AND((--(INT('Data Sheet'!$A$15) &amp; "." &amp; LEFT(BQ548,3))&gt;=--('Data Sheet'!$A$15)), (--(INT('Data Sheet'!$A$15) &amp; "." &amp; LEFT(BQ548,3))&lt;=--('Data Sheet'!$B$15))),
                --(INT('Data Sheet'!$A$15) &amp; "." &amp; LEFT(BQ548,3)),
                --(INT('Data Sheet'!$B$15) &amp; "." &amp; LEFT(BQ548,3))
            )
        ),
        "OK"
    )
)</f>
        <v>OK</v>
      </c>
      <c r="Q548" s="23" t="str">
        <f>IF(BS548&lt;&gt;"",
    IF(INT('Data Sheet'!$A$19)=INT('Data Sheet'!$B$15),
        --(INT('Data Sheet'!$A$15) &amp; "." &amp; BS548),
        IF(AND((--(INT('Data Sheet'!$A$15) &amp; "." &amp; BS548)&gt;=--('Data Sheet'!$A$15)), (--(INT('Data Sheet'!$A$15) &amp; "." &amp; BS548)&lt;=--('Data Sheet'!$B$15))),
            --(INT('Data Sheet'!$A$15) &amp; "." &amp; BS548),
            --(INT('Data Sheet'!$B$15) &amp; "." &amp; BS548)
        )
    ),
    IF(BQ548&lt;&gt;"",
        IF(INT('Data Sheet'!$A$15)=INT('Data Sheet'!$B$15),
            --(INT('Data Sheet'!$A$15) &amp; "." &amp; RIGHT(BQ548,3)),
            IF(AND((--(INT('Data Sheet'!$A$15) &amp; "." &amp; RIGHT(BQ548,3))&gt;=--('Data Sheet'!$A$15)), (--(INT('Data Sheet'!$A$15) &amp; "." &amp; RIGHT(BQ548,3))&lt;=--('Data Sheet'!$B$15))),
                --(INT('Data Sheet'!$A$15) &amp; "." &amp; RIGHT(BQ548,3)),
                --(INT('Data Sheet'!$B$15) &amp; "." &amp; RIGHT(BQ548,3))
            )
        ),
        "OK"
    )
)</f>
        <v>OK</v>
      </c>
      <c r="R548" s="19"/>
      <c r="S548" s="19"/>
      <c r="T548" s="19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1"/>
      <c r="AU548" s="21"/>
      <c r="AV548" s="21"/>
      <c r="AW548" s="22"/>
      <c r="AX548" s="99"/>
      <c r="AY548" s="20"/>
      <c r="AZ548" s="20"/>
      <c r="BA548" s="22"/>
      <c r="BB548">
        <v>540</v>
      </c>
      <c r="BC548" s="80"/>
      <c r="BD548" s="80"/>
      <c r="BE548" s="80"/>
      <c r="BF548" s="80"/>
      <c r="BG548" s="32" t="str">
        <f t="shared" si="92"/>
        <v/>
      </c>
      <c r="BH548" s="78">
        <f t="shared" si="90"/>
        <v>0</v>
      </c>
      <c r="BI548" s="2">
        <f t="shared" si="93"/>
        <v>0</v>
      </c>
      <c r="BJ548" s="2">
        <f t="shared" si="94"/>
        <v>0</v>
      </c>
      <c r="BK548" s="2">
        <f t="shared" si="91"/>
        <v>0</v>
      </c>
    </row>
    <row r="549" spans="2:63" ht="15" customHeight="1" x14ac:dyDescent="0.25">
      <c r="B549" s="14">
        <v>541</v>
      </c>
      <c r="C549" s="95" t="str">
        <f t="shared" si="95"/>
        <v/>
      </c>
      <c r="D549" s="15" t="str">
        <f t="shared" si="100"/>
        <v>OK</v>
      </c>
      <c r="E549" s="16" t="e">
        <f>VLOOKUP('Data Sheet'!$B$8,'Data Sheet'!$I$2:$J$9,2,FALSE)</f>
        <v>#N/A</v>
      </c>
      <c r="F549" s="16" t="str">
        <f t="shared" si="96"/>
        <v/>
      </c>
      <c r="G549" s="103">
        <f t="shared" si="97"/>
        <v>0</v>
      </c>
      <c r="H549" s="17" t="s">
        <v>26</v>
      </c>
      <c r="I549" s="17" t="s">
        <v>26</v>
      </c>
      <c r="J549" s="17" t="str">
        <f>IF('Data Sheet'!$B$9="NC-50","N/A","OK")</f>
        <v>OK</v>
      </c>
      <c r="K549" s="17" t="str">
        <f>IF('Data Sheet'!$B$9="NC-50","N/A","OK")</f>
        <v>OK</v>
      </c>
      <c r="L549" s="17" t="str">
        <f t="shared" si="98"/>
        <v>OK</v>
      </c>
      <c r="M549" s="17" t="str">
        <f t="shared" si="99"/>
        <v>OK</v>
      </c>
      <c r="N549" s="18" t="str">
        <f>IF(BO549&lt;&gt;"",
    IF(INT('Data Sheet'!$A$19)=INT('Data Sheet'!$B$19),
        --(INT('Data Sheet'!$A$19) &amp; "." &amp; BO549),
        IF(AND((--(INT('Data Sheet'!$A$19) &amp; "." &amp; BO549)&gt;=--('Data Sheet'!$A$19)), (--(INT('Data Sheet'!$A$19) &amp; "." &amp; BO549)&lt;=--('Data Sheet'!$B$19))),
            --(INT('Data Sheet'!$A$19) &amp; "." &amp; BO549),
            --(INT('Data Sheet'!$B$19) &amp; "." &amp; BO549)
        )
    ),
    IF(BN549&lt;&gt;"",
        IF(INT('Data Sheet'!$A$19)=INT('Data Sheet'!$B$19),
            --(INT('Data Sheet'!$A$19) &amp; "." &amp; LEFT(BN549,3)),
            IF(AND((--(INT('Data Sheet'!$A$19) &amp; "." &amp; LEFT(BN549,3))&gt;=--('Data Sheet'!$A$19)), (--(INT('Data Sheet'!$A$19) &amp; "." &amp; LEFT(BN549,3))&lt;=--('Data Sheet'!$B$19))),
                --(INT('Data Sheet'!$A$19) &amp; "." &amp; LEFT(BN549,3)),
                --(INT('Data Sheet'!$B$19) &amp; "." &amp; LEFT(BN549,3))
            )
        ),
        "OK"
    )
)</f>
        <v>OK</v>
      </c>
      <c r="O549" s="23" t="str">
        <f>IF(BP549&lt;&gt;"",
    IF(INT('Data Sheet'!$A$19)=INT('Data Sheet'!$B$19),
        --(INT('Data Sheet'!$A$19) &amp; "." &amp; BP549),
        IF(AND((--(INT('Data Sheet'!$A$19) &amp; "." &amp; BP549)&gt;=--('Data Sheet'!$A$19)), (--(INT('Data Sheet'!$A$19) &amp; "." &amp; BP549)&lt;=--('Data Sheet'!$B$19))),
            --(INT('Data Sheet'!$A$19) &amp; "." &amp; BP549),
            --(INT('Data Sheet'!$B$19) &amp; "." &amp; BP549)
        )
    ),
    IF(BN549&lt;&gt;"",
        IF(INT('Data Sheet'!$A$19)=INT('Data Sheet'!$B$19),
            --(INT('Data Sheet'!$A$19) &amp; "." &amp; RIGHT(BN549,3)),
            IF(AND((--(INT('Data Sheet'!$A$19) &amp; "." &amp; RIGHT(BN549,3))&gt;=--('Data Sheet'!$A$19)), (--(INT('Data Sheet'!$A$19) &amp; "." &amp; RIGHT(BN549,3))&lt;=--('Data Sheet'!$B$19))),
                --(INT('Data Sheet'!$A$19) &amp; "." &amp; RIGHT(BN549,3)),
                --(INT('Data Sheet'!$B$19) &amp; "." &amp; RIGHT(BN549,3))
            )
        ),
        "OK"
    )
)</f>
        <v>OK</v>
      </c>
      <c r="P549" s="23" t="str">
        <f>IF(BR549&lt;&gt;"",
    IF(INT('Data Sheet'!$A$19)=INT('Data Sheet'!$B$15),
        --(INT('Data Sheet'!$A$15) &amp; "." &amp; BR549),
        IF(AND((--(INT('Data Sheet'!$A$15) &amp; "." &amp; BR549)&gt;=--('Data Sheet'!$A$15)), (--(INT('Data Sheet'!$A$15) &amp; "." &amp; BR549)&lt;=--('Data Sheet'!$B$15))),
            --(INT('Data Sheet'!$A$15) &amp; "." &amp; BR549),
            --(INT('Data Sheet'!$B$15) &amp; "." &amp; BR549)
        )
    ),
    IF(BQ549&lt;&gt;"",
        IF(INT('Data Sheet'!$A$15)=INT('Data Sheet'!$B$15),
            --(INT('Data Sheet'!$A$15) &amp; "." &amp; LEFT(BQ549,3)),
            IF(AND((--(INT('Data Sheet'!$A$15) &amp; "." &amp; LEFT(BQ549,3))&gt;=--('Data Sheet'!$A$15)), (--(INT('Data Sheet'!$A$15) &amp; "." &amp; LEFT(BQ549,3))&lt;=--('Data Sheet'!$B$15))),
                --(INT('Data Sheet'!$A$15) &amp; "." &amp; LEFT(BQ549,3)),
                --(INT('Data Sheet'!$B$15) &amp; "." &amp; LEFT(BQ549,3))
            )
        ),
        "OK"
    )
)</f>
        <v>OK</v>
      </c>
      <c r="Q549" s="23" t="str">
        <f>IF(BS549&lt;&gt;"",
    IF(INT('Data Sheet'!$A$19)=INT('Data Sheet'!$B$15),
        --(INT('Data Sheet'!$A$15) &amp; "." &amp; BS549),
        IF(AND((--(INT('Data Sheet'!$A$15) &amp; "." &amp; BS549)&gt;=--('Data Sheet'!$A$15)), (--(INT('Data Sheet'!$A$15) &amp; "." &amp; BS549)&lt;=--('Data Sheet'!$B$15))),
            --(INT('Data Sheet'!$A$15) &amp; "." &amp; BS549),
            --(INT('Data Sheet'!$B$15) &amp; "." &amp; BS549)
        )
    ),
    IF(BQ549&lt;&gt;"",
        IF(INT('Data Sheet'!$A$15)=INT('Data Sheet'!$B$15),
            --(INT('Data Sheet'!$A$15) &amp; "." &amp; RIGHT(BQ549,3)),
            IF(AND((--(INT('Data Sheet'!$A$15) &amp; "." &amp; RIGHT(BQ549,3))&gt;=--('Data Sheet'!$A$15)), (--(INT('Data Sheet'!$A$15) &amp; "." &amp; RIGHT(BQ549,3))&lt;=--('Data Sheet'!$B$15))),
                --(INT('Data Sheet'!$A$15) &amp; "." &amp; RIGHT(BQ549,3)),
                --(INT('Data Sheet'!$B$15) &amp; "." &amp; RIGHT(BQ549,3))
            )
        ),
        "OK"
    )
)</f>
        <v>OK</v>
      </c>
      <c r="R549" s="19"/>
      <c r="S549" s="19"/>
      <c r="T549" s="19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1"/>
      <c r="AU549" s="21"/>
      <c r="AV549" s="21"/>
      <c r="AW549" s="22"/>
      <c r="AX549" s="99"/>
      <c r="AY549" s="20"/>
      <c r="AZ549" s="20"/>
      <c r="BA549" s="22"/>
      <c r="BB549">
        <v>541</v>
      </c>
      <c r="BC549" s="80"/>
      <c r="BD549" s="80"/>
      <c r="BE549" s="80"/>
      <c r="BF549" s="80"/>
      <c r="BG549" s="32" t="str">
        <f t="shared" si="92"/>
        <v/>
      </c>
      <c r="BH549" s="78">
        <f t="shared" si="90"/>
        <v>0</v>
      </c>
      <c r="BI549" s="2">
        <f t="shared" si="93"/>
        <v>0</v>
      </c>
      <c r="BJ549" s="2">
        <f t="shared" si="94"/>
        <v>0</v>
      </c>
      <c r="BK549" s="2">
        <f t="shared" si="91"/>
        <v>0</v>
      </c>
    </row>
    <row r="550" spans="2:63" ht="15" customHeight="1" x14ac:dyDescent="0.25">
      <c r="B550" s="14">
        <v>542</v>
      </c>
      <c r="C550" s="95" t="str">
        <f t="shared" si="95"/>
        <v/>
      </c>
      <c r="D550" s="15" t="str">
        <f t="shared" si="100"/>
        <v>OK</v>
      </c>
      <c r="E550" s="16" t="e">
        <f>VLOOKUP('Data Sheet'!$B$8,'Data Sheet'!$I$2:$J$9,2,FALSE)</f>
        <v>#N/A</v>
      </c>
      <c r="F550" s="16" t="str">
        <f t="shared" si="96"/>
        <v/>
      </c>
      <c r="G550" s="103">
        <f t="shared" si="97"/>
        <v>0</v>
      </c>
      <c r="H550" s="17" t="s">
        <v>26</v>
      </c>
      <c r="I550" s="17" t="s">
        <v>26</v>
      </c>
      <c r="J550" s="17" t="str">
        <f>IF('Data Sheet'!$B$9="NC-50","N/A","OK")</f>
        <v>OK</v>
      </c>
      <c r="K550" s="17" t="str">
        <f>IF('Data Sheet'!$B$9="NC-50","N/A","OK")</f>
        <v>OK</v>
      </c>
      <c r="L550" s="17" t="str">
        <f t="shared" si="98"/>
        <v>OK</v>
      </c>
      <c r="M550" s="17" t="str">
        <f t="shared" si="99"/>
        <v>OK</v>
      </c>
      <c r="N550" s="18" t="str">
        <f>IF(BO550&lt;&gt;"",
    IF(INT('Data Sheet'!$A$19)=INT('Data Sheet'!$B$19),
        --(INT('Data Sheet'!$A$19) &amp; "." &amp; BO550),
        IF(AND((--(INT('Data Sheet'!$A$19) &amp; "." &amp; BO550)&gt;=--('Data Sheet'!$A$19)), (--(INT('Data Sheet'!$A$19) &amp; "." &amp; BO550)&lt;=--('Data Sheet'!$B$19))),
            --(INT('Data Sheet'!$A$19) &amp; "." &amp; BO550),
            --(INT('Data Sheet'!$B$19) &amp; "." &amp; BO550)
        )
    ),
    IF(BN550&lt;&gt;"",
        IF(INT('Data Sheet'!$A$19)=INT('Data Sheet'!$B$19),
            --(INT('Data Sheet'!$A$19) &amp; "." &amp; LEFT(BN550,3)),
            IF(AND((--(INT('Data Sheet'!$A$19) &amp; "." &amp; LEFT(BN550,3))&gt;=--('Data Sheet'!$A$19)), (--(INT('Data Sheet'!$A$19) &amp; "." &amp; LEFT(BN550,3))&lt;=--('Data Sheet'!$B$19))),
                --(INT('Data Sheet'!$A$19) &amp; "." &amp; LEFT(BN550,3)),
                --(INT('Data Sheet'!$B$19) &amp; "." &amp; LEFT(BN550,3))
            )
        ),
        "OK"
    )
)</f>
        <v>OK</v>
      </c>
      <c r="O550" s="23" t="str">
        <f>IF(BP550&lt;&gt;"",
    IF(INT('Data Sheet'!$A$19)=INT('Data Sheet'!$B$19),
        --(INT('Data Sheet'!$A$19) &amp; "." &amp; BP550),
        IF(AND((--(INT('Data Sheet'!$A$19) &amp; "." &amp; BP550)&gt;=--('Data Sheet'!$A$19)), (--(INT('Data Sheet'!$A$19) &amp; "." &amp; BP550)&lt;=--('Data Sheet'!$B$19))),
            --(INT('Data Sheet'!$A$19) &amp; "." &amp; BP550),
            --(INT('Data Sheet'!$B$19) &amp; "." &amp; BP550)
        )
    ),
    IF(BN550&lt;&gt;"",
        IF(INT('Data Sheet'!$A$19)=INT('Data Sheet'!$B$19),
            --(INT('Data Sheet'!$A$19) &amp; "." &amp; RIGHT(BN550,3)),
            IF(AND((--(INT('Data Sheet'!$A$19) &amp; "." &amp; RIGHT(BN550,3))&gt;=--('Data Sheet'!$A$19)), (--(INT('Data Sheet'!$A$19) &amp; "." &amp; RIGHT(BN550,3))&lt;=--('Data Sheet'!$B$19))),
                --(INT('Data Sheet'!$A$19) &amp; "." &amp; RIGHT(BN550,3)),
                --(INT('Data Sheet'!$B$19) &amp; "." &amp; RIGHT(BN550,3))
            )
        ),
        "OK"
    )
)</f>
        <v>OK</v>
      </c>
      <c r="P550" s="23" t="str">
        <f>IF(BR550&lt;&gt;"",
    IF(INT('Data Sheet'!$A$19)=INT('Data Sheet'!$B$15),
        --(INT('Data Sheet'!$A$15) &amp; "." &amp; BR550),
        IF(AND((--(INT('Data Sheet'!$A$15) &amp; "." &amp; BR550)&gt;=--('Data Sheet'!$A$15)), (--(INT('Data Sheet'!$A$15) &amp; "." &amp; BR550)&lt;=--('Data Sheet'!$B$15))),
            --(INT('Data Sheet'!$A$15) &amp; "." &amp; BR550),
            --(INT('Data Sheet'!$B$15) &amp; "." &amp; BR550)
        )
    ),
    IF(BQ550&lt;&gt;"",
        IF(INT('Data Sheet'!$A$15)=INT('Data Sheet'!$B$15),
            --(INT('Data Sheet'!$A$15) &amp; "." &amp; LEFT(BQ550,3)),
            IF(AND((--(INT('Data Sheet'!$A$15) &amp; "." &amp; LEFT(BQ550,3))&gt;=--('Data Sheet'!$A$15)), (--(INT('Data Sheet'!$A$15) &amp; "." &amp; LEFT(BQ550,3))&lt;=--('Data Sheet'!$B$15))),
                --(INT('Data Sheet'!$A$15) &amp; "." &amp; LEFT(BQ550,3)),
                --(INT('Data Sheet'!$B$15) &amp; "." &amp; LEFT(BQ550,3))
            )
        ),
        "OK"
    )
)</f>
        <v>OK</v>
      </c>
      <c r="Q550" s="23" t="str">
        <f>IF(BS550&lt;&gt;"",
    IF(INT('Data Sheet'!$A$19)=INT('Data Sheet'!$B$15),
        --(INT('Data Sheet'!$A$15) &amp; "." &amp; BS550),
        IF(AND((--(INT('Data Sheet'!$A$15) &amp; "." &amp; BS550)&gt;=--('Data Sheet'!$A$15)), (--(INT('Data Sheet'!$A$15) &amp; "." &amp; BS550)&lt;=--('Data Sheet'!$B$15))),
            --(INT('Data Sheet'!$A$15) &amp; "." &amp; BS550),
            --(INT('Data Sheet'!$B$15) &amp; "." &amp; BS550)
        )
    ),
    IF(BQ550&lt;&gt;"",
        IF(INT('Data Sheet'!$A$15)=INT('Data Sheet'!$B$15),
            --(INT('Data Sheet'!$A$15) &amp; "." &amp; RIGHT(BQ550,3)),
            IF(AND((--(INT('Data Sheet'!$A$15) &amp; "." &amp; RIGHT(BQ550,3))&gt;=--('Data Sheet'!$A$15)), (--(INT('Data Sheet'!$A$15) &amp; "." &amp; RIGHT(BQ550,3))&lt;=--('Data Sheet'!$B$15))),
                --(INT('Data Sheet'!$A$15) &amp; "." &amp; RIGHT(BQ550,3)),
                --(INT('Data Sheet'!$B$15) &amp; "." &amp; RIGHT(BQ550,3))
            )
        ),
        "OK"
    )
)</f>
        <v>OK</v>
      </c>
      <c r="R550" s="19"/>
      <c r="S550" s="19"/>
      <c r="T550" s="19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1"/>
      <c r="AU550" s="21"/>
      <c r="AV550" s="21"/>
      <c r="AW550" s="22"/>
      <c r="AX550" s="99"/>
      <c r="AY550" s="20"/>
      <c r="AZ550" s="20"/>
      <c r="BA550" s="22"/>
      <c r="BB550">
        <v>542</v>
      </c>
      <c r="BC550" s="80"/>
      <c r="BD550" s="80"/>
      <c r="BE550" s="80"/>
      <c r="BF550" s="80"/>
      <c r="BG550" s="32" t="str">
        <f t="shared" si="92"/>
        <v/>
      </c>
      <c r="BH550" s="78">
        <f t="shared" si="90"/>
        <v>0</v>
      </c>
      <c r="BI550" s="2">
        <f t="shared" si="93"/>
        <v>0</v>
      </c>
      <c r="BJ550" s="2">
        <f t="shared" si="94"/>
        <v>0</v>
      </c>
      <c r="BK550" s="2">
        <f t="shared" si="91"/>
        <v>0</v>
      </c>
    </row>
    <row r="551" spans="2:63" ht="15" customHeight="1" x14ac:dyDescent="0.25">
      <c r="B551" s="14">
        <v>543</v>
      </c>
      <c r="C551" s="95" t="str">
        <f t="shared" si="95"/>
        <v/>
      </c>
      <c r="D551" s="15" t="str">
        <f t="shared" si="100"/>
        <v>OK</v>
      </c>
      <c r="E551" s="16" t="e">
        <f>VLOOKUP('Data Sheet'!$B$8,'Data Sheet'!$I$2:$J$9,2,FALSE)</f>
        <v>#N/A</v>
      </c>
      <c r="F551" s="16" t="str">
        <f t="shared" si="96"/>
        <v/>
      </c>
      <c r="G551" s="103">
        <f t="shared" si="97"/>
        <v>0</v>
      </c>
      <c r="H551" s="17" t="s">
        <v>26</v>
      </c>
      <c r="I551" s="17" t="s">
        <v>26</v>
      </c>
      <c r="J551" s="17" t="str">
        <f>IF('Data Sheet'!$B$9="NC-50","N/A","OK")</f>
        <v>OK</v>
      </c>
      <c r="K551" s="17" t="str">
        <f>IF('Data Sheet'!$B$9="NC-50","N/A","OK")</f>
        <v>OK</v>
      </c>
      <c r="L551" s="17" t="str">
        <f t="shared" si="98"/>
        <v>OK</v>
      </c>
      <c r="M551" s="17" t="str">
        <f t="shared" si="99"/>
        <v>OK</v>
      </c>
      <c r="N551" s="18" t="str">
        <f>IF(BO551&lt;&gt;"",
    IF(INT('Data Sheet'!$A$19)=INT('Data Sheet'!$B$19),
        --(INT('Data Sheet'!$A$19) &amp; "." &amp; BO551),
        IF(AND((--(INT('Data Sheet'!$A$19) &amp; "." &amp; BO551)&gt;=--('Data Sheet'!$A$19)), (--(INT('Data Sheet'!$A$19) &amp; "." &amp; BO551)&lt;=--('Data Sheet'!$B$19))),
            --(INT('Data Sheet'!$A$19) &amp; "." &amp; BO551),
            --(INT('Data Sheet'!$B$19) &amp; "." &amp; BO551)
        )
    ),
    IF(BN551&lt;&gt;"",
        IF(INT('Data Sheet'!$A$19)=INT('Data Sheet'!$B$19),
            --(INT('Data Sheet'!$A$19) &amp; "." &amp; LEFT(BN551,3)),
            IF(AND((--(INT('Data Sheet'!$A$19) &amp; "." &amp; LEFT(BN551,3))&gt;=--('Data Sheet'!$A$19)), (--(INT('Data Sheet'!$A$19) &amp; "." &amp; LEFT(BN551,3))&lt;=--('Data Sheet'!$B$19))),
                --(INT('Data Sheet'!$A$19) &amp; "." &amp; LEFT(BN551,3)),
                --(INT('Data Sheet'!$B$19) &amp; "." &amp; LEFT(BN551,3))
            )
        ),
        "OK"
    )
)</f>
        <v>OK</v>
      </c>
      <c r="O551" s="23" t="str">
        <f>IF(BP551&lt;&gt;"",
    IF(INT('Data Sheet'!$A$19)=INT('Data Sheet'!$B$19),
        --(INT('Data Sheet'!$A$19) &amp; "." &amp; BP551),
        IF(AND((--(INT('Data Sheet'!$A$19) &amp; "." &amp; BP551)&gt;=--('Data Sheet'!$A$19)), (--(INT('Data Sheet'!$A$19) &amp; "." &amp; BP551)&lt;=--('Data Sheet'!$B$19))),
            --(INT('Data Sheet'!$A$19) &amp; "." &amp; BP551),
            --(INT('Data Sheet'!$B$19) &amp; "." &amp; BP551)
        )
    ),
    IF(BN551&lt;&gt;"",
        IF(INT('Data Sheet'!$A$19)=INT('Data Sheet'!$B$19),
            --(INT('Data Sheet'!$A$19) &amp; "." &amp; RIGHT(BN551,3)),
            IF(AND((--(INT('Data Sheet'!$A$19) &amp; "." &amp; RIGHT(BN551,3))&gt;=--('Data Sheet'!$A$19)), (--(INT('Data Sheet'!$A$19) &amp; "." &amp; RIGHT(BN551,3))&lt;=--('Data Sheet'!$B$19))),
                --(INT('Data Sheet'!$A$19) &amp; "." &amp; RIGHT(BN551,3)),
                --(INT('Data Sheet'!$B$19) &amp; "." &amp; RIGHT(BN551,3))
            )
        ),
        "OK"
    )
)</f>
        <v>OK</v>
      </c>
      <c r="P551" s="23" t="str">
        <f>IF(BR551&lt;&gt;"",
    IF(INT('Data Sheet'!$A$19)=INT('Data Sheet'!$B$15),
        --(INT('Data Sheet'!$A$15) &amp; "." &amp; BR551),
        IF(AND((--(INT('Data Sheet'!$A$15) &amp; "." &amp; BR551)&gt;=--('Data Sheet'!$A$15)), (--(INT('Data Sheet'!$A$15) &amp; "." &amp; BR551)&lt;=--('Data Sheet'!$B$15))),
            --(INT('Data Sheet'!$A$15) &amp; "." &amp; BR551),
            --(INT('Data Sheet'!$B$15) &amp; "." &amp; BR551)
        )
    ),
    IF(BQ551&lt;&gt;"",
        IF(INT('Data Sheet'!$A$15)=INT('Data Sheet'!$B$15),
            --(INT('Data Sheet'!$A$15) &amp; "." &amp; LEFT(BQ551,3)),
            IF(AND((--(INT('Data Sheet'!$A$15) &amp; "." &amp; LEFT(BQ551,3))&gt;=--('Data Sheet'!$A$15)), (--(INT('Data Sheet'!$A$15) &amp; "." &amp; LEFT(BQ551,3))&lt;=--('Data Sheet'!$B$15))),
                --(INT('Data Sheet'!$A$15) &amp; "." &amp; LEFT(BQ551,3)),
                --(INT('Data Sheet'!$B$15) &amp; "." &amp; LEFT(BQ551,3))
            )
        ),
        "OK"
    )
)</f>
        <v>OK</v>
      </c>
      <c r="Q551" s="23" t="str">
        <f>IF(BS551&lt;&gt;"",
    IF(INT('Data Sheet'!$A$19)=INT('Data Sheet'!$B$15),
        --(INT('Data Sheet'!$A$15) &amp; "." &amp; BS551),
        IF(AND((--(INT('Data Sheet'!$A$15) &amp; "." &amp; BS551)&gt;=--('Data Sheet'!$A$15)), (--(INT('Data Sheet'!$A$15) &amp; "." &amp; BS551)&lt;=--('Data Sheet'!$B$15))),
            --(INT('Data Sheet'!$A$15) &amp; "." &amp; BS551),
            --(INT('Data Sheet'!$B$15) &amp; "." &amp; BS551)
        )
    ),
    IF(BQ551&lt;&gt;"",
        IF(INT('Data Sheet'!$A$15)=INT('Data Sheet'!$B$15),
            --(INT('Data Sheet'!$A$15) &amp; "." &amp; RIGHT(BQ551,3)),
            IF(AND((--(INT('Data Sheet'!$A$15) &amp; "." &amp; RIGHT(BQ551,3))&gt;=--('Data Sheet'!$A$15)), (--(INT('Data Sheet'!$A$15) &amp; "." &amp; RIGHT(BQ551,3))&lt;=--('Data Sheet'!$B$15))),
                --(INT('Data Sheet'!$A$15) &amp; "." &amp; RIGHT(BQ551,3)),
                --(INT('Data Sheet'!$B$15) &amp; "." &amp; RIGHT(BQ551,3))
            )
        ),
        "OK"
    )
)</f>
        <v>OK</v>
      </c>
      <c r="R551" s="19"/>
      <c r="S551" s="19"/>
      <c r="T551" s="19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1"/>
      <c r="AU551" s="21"/>
      <c r="AV551" s="21"/>
      <c r="AW551" s="22"/>
      <c r="AX551" s="99"/>
      <c r="AY551" s="20"/>
      <c r="AZ551" s="20"/>
      <c r="BA551" s="22"/>
      <c r="BB551">
        <v>543</v>
      </c>
      <c r="BC551" s="80"/>
      <c r="BD551" s="80"/>
      <c r="BE551" s="80"/>
      <c r="BF551" s="80"/>
      <c r="BG551" s="32" t="str">
        <f t="shared" si="92"/>
        <v/>
      </c>
      <c r="BH551" s="78">
        <f t="shared" si="90"/>
        <v>0</v>
      </c>
      <c r="BI551" s="2">
        <f t="shared" si="93"/>
        <v>0</v>
      </c>
      <c r="BJ551" s="2">
        <f t="shared" si="94"/>
        <v>0</v>
      </c>
      <c r="BK551" s="2">
        <f t="shared" si="91"/>
        <v>0</v>
      </c>
    </row>
    <row r="552" spans="2:63" ht="15" customHeight="1" x14ac:dyDescent="0.25">
      <c r="B552" s="14">
        <v>544</v>
      </c>
      <c r="C552" s="95" t="str">
        <f t="shared" si="95"/>
        <v/>
      </c>
      <c r="D552" s="15" t="str">
        <f t="shared" si="100"/>
        <v>OK</v>
      </c>
      <c r="E552" s="16" t="e">
        <f>VLOOKUP('Data Sheet'!$B$8,'Data Sheet'!$I$2:$J$9,2,FALSE)</f>
        <v>#N/A</v>
      </c>
      <c r="F552" s="16" t="str">
        <f t="shared" si="96"/>
        <v/>
      </c>
      <c r="G552" s="103">
        <f t="shared" si="97"/>
        <v>0</v>
      </c>
      <c r="H552" s="17" t="s">
        <v>26</v>
      </c>
      <c r="I552" s="17" t="s">
        <v>26</v>
      </c>
      <c r="J552" s="17" t="str">
        <f>IF('Data Sheet'!$B$9="NC-50","N/A","OK")</f>
        <v>OK</v>
      </c>
      <c r="K552" s="17" t="str">
        <f>IF('Data Sheet'!$B$9="NC-50","N/A","OK")</f>
        <v>OK</v>
      </c>
      <c r="L552" s="17" t="str">
        <f t="shared" si="98"/>
        <v>OK</v>
      </c>
      <c r="M552" s="17" t="str">
        <f t="shared" si="99"/>
        <v>OK</v>
      </c>
      <c r="N552" s="18" t="str">
        <f>IF(BO552&lt;&gt;"",
    IF(INT('Data Sheet'!$A$19)=INT('Data Sheet'!$B$19),
        --(INT('Data Sheet'!$A$19) &amp; "." &amp; BO552),
        IF(AND((--(INT('Data Sheet'!$A$19) &amp; "." &amp; BO552)&gt;=--('Data Sheet'!$A$19)), (--(INT('Data Sheet'!$A$19) &amp; "." &amp; BO552)&lt;=--('Data Sheet'!$B$19))),
            --(INT('Data Sheet'!$A$19) &amp; "." &amp; BO552),
            --(INT('Data Sheet'!$B$19) &amp; "." &amp; BO552)
        )
    ),
    IF(BN552&lt;&gt;"",
        IF(INT('Data Sheet'!$A$19)=INT('Data Sheet'!$B$19),
            --(INT('Data Sheet'!$A$19) &amp; "." &amp; LEFT(BN552,3)),
            IF(AND((--(INT('Data Sheet'!$A$19) &amp; "." &amp; LEFT(BN552,3))&gt;=--('Data Sheet'!$A$19)), (--(INT('Data Sheet'!$A$19) &amp; "." &amp; LEFT(BN552,3))&lt;=--('Data Sheet'!$B$19))),
                --(INT('Data Sheet'!$A$19) &amp; "." &amp; LEFT(BN552,3)),
                --(INT('Data Sheet'!$B$19) &amp; "." &amp; LEFT(BN552,3))
            )
        ),
        "OK"
    )
)</f>
        <v>OK</v>
      </c>
      <c r="O552" s="23" t="str">
        <f>IF(BP552&lt;&gt;"",
    IF(INT('Data Sheet'!$A$19)=INT('Data Sheet'!$B$19),
        --(INT('Data Sheet'!$A$19) &amp; "." &amp; BP552),
        IF(AND((--(INT('Data Sheet'!$A$19) &amp; "." &amp; BP552)&gt;=--('Data Sheet'!$A$19)), (--(INT('Data Sheet'!$A$19) &amp; "." &amp; BP552)&lt;=--('Data Sheet'!$B$19))),
            --(INT('Data Sheet'!$A$19) &amp; "." &amp; BP552),
            --(INT('Data Sheet'!$B$19) &amp; "." &amp; BP552)
        )
    ),
    IF(BN552&lt;&gt;"",
        IF(INT('Data Sheet'!$A$19)=INT('Data Sheet'!$B$19),
            --(INT('Data Sheet'!$A$19) &amp; "." &amp; RIGHT(BN552,3)),
            IF(AND((--(INT('Data Sheet'!$A$19) &amp; "." &amp; RIGHT(BN552,3))&gt;=--('Data Sheet'!$A$19)), (--(INT('Data Sheet'!$A$19) &amp; "." &amp; RIGHT(BN552,3))&lt;=--('Data Sheet'!$B$19))),
                --(INT('Data Sheet'!$A$19) &amp; "." &amp; RIGHT(BN552,3)),
                --(INT('Data Sheet'!$B$19) &amp; "." &amp; RIGHT(BN552,3))
            )
        ),
        "OK"
    )
)</f>
        <v>OK</v>
      </c>
      <c r="P552" s="23" t="str">
        <f>IF(BR552&lt;&gt;"",
    IF(INT('Data Sheet'!$A$19)=INT('Data Sheet'!$B$15),
        --(INT('Data Sheet'!$A$15) &amp; "." &amp; BR552),
        IF(AND((--(INT('Data Sheet'!$A$15) &amp; "." &amp; BR552)&gt;=--('Data Sheet'!$A$15)), (--(INT('Data Sheet'!$A$15) &amp; "." &amp; BR552)&lt;=--('Data Sheet'!$B$15))),
            --(INT('Data Sheet'!$A$15) &amp; "." &amp; BR552),
            --(INT('Data Sheet'!$B$15) &amp; "." &amp; BR552)
        )
    ),
    IF(BQ552&lt;&gt;"",
        IF(INT('Data Sheet'!$A$15)=INT('Data Sheet'!$B$15),
            --(INT('Data Sheet'!$A$15) &amp; "." &amp; LEFT(BQ552,3)),
            IF(AND((--(INT('Data Sheet'!$A$15) &amp; "." &amp; LEFT(BQ552,3))&gt;=--('Data Sheet'!$A$15)), (--(INT('Data Sheet'!$A$15) &amp; "." &amp; LEFT(BQ552,3))&lt;=--('Data Sheet'!$B$15))),
                --(INT('Data Sheet'!$A$15) &amp; "." &amp; LEFT(BQ552,3)),
                --(INT('Data Sheet'!$B$15) &amp; "." &amp; LEFT(BQ552,3))
            )
        ),
        "OK"
    )
)</f>
        <v>OK</v>
      </c>
      <c r="Q552" s="23" t="str">
        <f>IF(BS552&lt;&gt;"",
    IF(INT('Data Sheet'!$A$19)=INT('Data Sheet'!$B$15),
        --(INT('Data Sheet'!$A$15) &amp; "." &amp; BS552),
        IF(AND((--(INT('Data Sheet'!$A$15) &amp; "." &amp; BS552)&gt;=--('Data Sheet'!$A$15)), (--(INT('Data Sheet'!$A$15) &amp; "." &amp; BS552)&lt;=--('Data Sheet'!$B$15))),
            --(INT('Data Sheet'!$A$15) &amp; "." &amp; BS552),
            --(INT('Data Sheet'!$B$15) &amp; "." &amp; BS552)
        )
    ),
    IF(BQ552&lt;&gt;"",
        IF(INT('Data Sheet'!$A$15)=INT('Data Sheet'!$B$15),
            --(INT('Data Sheet'!$A$15) &amp; "." &amp; RIGHT(BQ552,3)),
            IF(AND((--(INT('Data Sheet'!$A$15) &amp; "." &amp; RIGHT(BQ552,3))&gt;=--('Data Sheet'!$A$15)), (--(INT('Data Sheet'!$A$15) &amp; "." &amp; RIGHT(BQ552,3))&lt;=--('Data Sheet'!$B$15))),
                --(INT('Data Sheet'!$A$15) &amp; "." &amp; RIGHT(BQ552,3)),
                --(INT('Data Sheet'!$B$15) &amp; "." &amp; RIGHT(BQ552,3))
            )
        ),
        "OK"
    )
)</f>
        <v>OK</v>
      </c>
      <c r="R552" s="19"/>
      <c r="S552" s="19"/>
      <c r="T552" s="19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1"/>
      <c r="AU552" s="21"/>
      <c r="AV552" s="21"/>
      <c r="AW552" s="22"/>
      <c r="AX552" s="99"/>
      <c r="AY552" s="20"/>
      <c r="AZ552" s="20"/>
      <c r="BA552" s="22"/>
      <c r="BB552">
        <v>544</v>
      </c>
      <c r="BC552" s="80"/>
      <c r="BD552" s="80"/>
      <c r="BE552" s="80"/>
      <c r="BF552" s="80"/>
      <c r="BG552" s="32" t="str">
        <f t="shared" si="92"/>
        <v/>
      </c>
      <c r="BH552" s="78">
        <f t="shared" si="90"/>
        <v>0</v>
      </c>
      <c r="BI552" s="2">
        <f t="shared" si="93"/>
        <v>0</v>
      </c>
      <c r="BJ552" s="2">
        <f t="shared" si="94"/>
        <v>0</v>
      </c>
      <c r="BK552" s="2">
        <f t="shared" si="91"/>
        <v>0</v>
      </c>
    </row>
    <row r="553" spans="2:63" ht="15" customHeight="1" x14ac:dyDescent="0.25">
      <c r="B553" s="14">
        <v>545</v>
      </c>
      <c r="C553" s="95" t="str">
        <f t="shared" si="95"/>
        <v/>
      </c>
      <c r="D553" s="15" t="str">
        <f t="shared" si="100"/>
        <v>OK</v>
      </c>
      <c r="E553" s="16" t="e">
        <f>VLOOKUP('Data Sheet'!$B$8,'Data Sheet'!$I$2:$J$9,2,FALSE)</f>
        <v>#N/A</v>
      </c>
      <c r="F553" s="16" t="str">
        <f t="shared" si="96"/>
        <v/>
      </c>
      <c r="G553" s="103">
        <f t="shared" si="97"/>
        <v>0</v>
      </c>
      <c r="H553" s="17" t="s">
        <v>26</v>
      </c>
      <c r="I553" s="17" t="s">
        <v>26</v>
      </c>
      <c r="J553" s="17" t="str">
        <f>IF('Data Sheet'!$B$9="NC-50","N/A","OK")</f>
        <v>OK</v>
      </c>
      <c r="K553" s="17" t="str">
        <f>IF('Data Sheet'!$B$9="NC-50","N/A","OK")</f>
        <v>OK</v>
      </c>
      <c r="L553" s="17" t="str">
        <f t="shared" si="98"/>
        <v>OK</v>
      </c>
      <c r="M553" s="17" t="str">
        <f t="shared" si="99"/>
        <v>OK</v>
      </c>
      <c r="N553" s="18" t="str">
        <f>IF(BO553&lt;&gt;"",
    IF(INT('Data Sheet'!$A$19)=INT('Data Sheet'!$B$19),
        --(INT('Data Sheet'!$A$19) &amp; "." &amp; BO553),
        IF(AND((--(INT('Data Sheet'!$A$19) &amp; "." &amp; BO553)&gt;=--('Data Sheet'!$A$19)), (--(INT('Data Sheet'!$A$19) &amp; "." &amp; BO553)&lt;=--('Data Sheet'!$B$19))),
            --(INT('Data Sheet'!$A$19) &amp; "." &amp; BO553),
            --(INT('Data Sheet'!$B$19) &amp; "." &amp; BO553)
        )
    ),
    IF(BN553&lt;&gt;"",
        IF(INT('Data Sheet'!$A$19)=INT('Data Sheet'!$B$19),
            --(INT('Data Sheet'!$A$19) &amp; "." &amp; LEFT(BN553,3)),
            IF(AND((--(INT('Data Sheet'!$A$19) &amp; "." &amp; LEFT(BN553,3))&gt;=--('Data Sheet'!$A$19)), (--(INT('Data Sheet'!$A$19) &amp; "." &amp; LEFT(BN553,3))&lt;=--('Data Sheet'!$B$19))),
                --(INT('Data Sheet'!$A$19) &amp; "." &amp; LEFT(BN553,3)),
                --(INT('Data Sheet'!$B$19) &amp; "." &amp; LEFT(BN553,3))
            )
        ),
        "OK"
    )
)</f>
        <v>OK</v>
      </c>
      <c r="O553" s="23" t="str">
        <f>IF(BP553&lt;&gt;"",
    IF(INT('Data Sheet'!$A$19)=INT('Data Sheet'!$B$19),
        --(INT('Data Sheet'!$A$19) &amp; "." &amp; BP553),
        IF(AND((--(INT('Data Sheet'!$A$19) &amp; "." &amp; BP553)&gt;=--('Data Sheet'!$A$19)), (--(INT('Data Sheet'!$A$19) &amp; "." &amp; BP553)&lt;=--('Data Sheet'!$B$19))),
            --(INT('Data Sheet'!$A$19) &amp; "." &amp; BP553),
            --(INT('Data Sheet'!$B$19) &amp; "." &amp; BP553)
        )
    ),
    IF(BN553&lt;&gt;"",
        IF(INT('Data Sheet'!$A$19)=INT('Data Sheet'!$B$19),
            --(INT('Data Sheet'!$A$19) &amp; "." &amp; RIGHT(BN553,3)),
            IF(AND((--(INT('Data Sheet'!$A$19) &amp; "." &amp; RIGHT(BN553,3))&gt;=--('Data Sheet'!$A$19)), (--(INT('Data Sheet'!$A$19) &amp; "." &amp; RIGHT(BN553,3))&lt;=--('Data Sheet'!$B$19))),
                --(INT('Data Sheet'!$A$19) &amp; "." &amp; RIGHT(BN553,3)),
                --(INT('Data Sheet'!$B$19) &amp; "." &amp; RIGHT(BN553,3))
            )
        ),
        "OK"
    )
)</f>
        <v>OK</v>
      </c>
      <c r="P553" s="23" t="str">
        <f>IF(BR553&lt;&gt;"",
    IF(INT('Data Sheet'!$A$19)=INT('Data Sheet'!$B$15),
        --(INT('Data Sheet'!$A$15) &amp; "." &amp; BR553),
        IF(AND((--(INT('Data Sheet'!$A$15) &amp; "." &amp; BR553)&gt;=--('Data Sheet'!$A$15)), (--(INT('Data Sheet'!$A$15) &amp; "." &amp; BR553)&lt;=--('Data Sheet'!$B$15))),
            --(INT('Data Sheet'!$A$15) &amp; "." &amp; BR553),
            --(INT('Data Sheet'!$B$15) &amp; "." &amp; BR553)
        )
    ),
    IF(BQ553&lt;&gt;"",
        IF(INT('Data Sheet'!$A$15)=INT('Data Sheet'!$B$15),
            --(INT('Data Sheet'!$A$15) &amp; "." &amp; LEFT(BQ553,3)),
            IF(AND((--(INT('Data Sheet'!$A$15) &amp; "." &amp; LEFT(BQ553,3))&gt;=--('Data Sheet'!$A$15)), (--(INT('Data Sheet'!$A$15) &amp; "." &amp; LEFT(BQ553,3))&lt;=--('Data Sheet'!$B$15))),
                --(INT('Data Sheet'!$A$15) &amp; "." &amp; LEFT(BQ553,3)),
                --(INT('Data Sheet'!$B$15) &amp; "." &amp; LEFT(BQ553,3))
            )
        ),
        "OK"
    )
)</f>
        <v>OK</v>
      </c>
      <c r="Q553" s="23" t="str">
        <f>IF(BS553&lt;&gt;"",
    IF(INT('Data Sheet'!$A$19)=INT('Data Sheet'!$B$15),
        --(INT('Data Sheet'!$A$15) &amp; "." &amp; BS553),
        IF(AND((--(INT('Data Sheet'!$A$15) &amp; "." &amp; BS553)&gt;=--('Data Sheet'!$A$15)), (--(INT('Data Sheet'!$A$15) &amp; "." &amp; BS553)&lt;=--('Data Sheet'!$B$15))),
            --(INT('Data Sheet'!$A$15) &amp; "." &amp; BS553),
            --(INT('Data Sheet'!$B$15) &amp; "." &amp; BS553)
        )
    ),
    IF(BQ553&lt;&gt;"",
        IF(INT('Data Sheet'!$A$15)=INT('Data Sheet'!$B$15),
            --(INT('Data Sheet'!$A$15) &amp; "." &amp; RIGHT(BQ553,3)),
            IF(AND((--(INT('Data Sheet'!$A$15) &amp; "." &amp; RIGHT(BQ553,3))&gt;=--('Data Sheet'!$A$15)), (--(INT('Data Sheet'!$A$15) &amp; "." &amp; RIGHT(BQ553,3))&lt;=--('Data Sheet'!$B$15))),
                --(INT('Data Sheet'!$A$15) &amp; "." &amp; RIGHT(BQ553,3)),
                --(INT('Data Sheet'!$B$15) &amp; "." &amp; RIGHT(BQ553,3))
            )
        ),
        "OK"
    )
)</f>
        <v>OK</v>
      </c>
      <c r="R553" s="19"/>
      <c r="S553" s="19"/>
      <c r="T553" s="19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1"/>
      <c r="AU553" s="21"/>
      <c r="AV553" s="21"/>
      <c r="AW553" s="22"/>
      <c r="AX553" s="99"/>
      <c r="AY553" s="20"/>
      <c r="AZ553" s="20"/>
      <c r="BA553" s="22"/>
      <c r="BB553">
        <v>545</v>
      </c>
      <c r="BC553" s="80"/>
      <c r="BD553" s="80"/>
      <c r="BE553" s="80"/>
      <c r="BF553" s="80"/>
      <c r="BG553" s="32" t="str">
        <f t="shared" si="92"/>
        <v/>
      </c>
      <c r="BH553" s="78">
        <f t="shared" si="90"/>
        <v>0</v>
      </c>
      <c r="BI553" s="2">
        <f t="shared" si="93"/>
        <v>0</v>
      </c>
      <c r="BJ553" s="2">
        <f t="shared" si="94"/>
        <v>0</v>
      </c>
      <c r="BK553" s="2">
        <f t="shared" si="91"/>
        <v>0</v>
      </c>
    </row>
    <row r="554" spans="2:63" ht="15" customHeight="1" x14ac:dyDescent="0.25">
      <c r="B554" s="14">
        <v>546</v>
      </c>
      <c r="C554" s="95" t="str">
        <f t="shared" si="95"/>
        <v/>
      </c>
      <c r="D554" s="15" t="str">
        <f t="shared" si="100"/>
        <v>OK</v>
      </c>
      <c r="E554" s="16" t="e">
        <f>VLOOKUP('Data Sheet'!$B$8,'Data Sheet'!$I$2:$J$9,2,FALSE)</f>
        <v>#N/A</v>
      </c>
      <c r="F554" s="16" t="str">
        <f t="shared" si="96"/>
        <v/>
      </c>
      <c r="G554" s="103">
        <f t="shared" si="97"/>
        <v>0</v>
      </c>
      <c r="H554" s="17" t="s">
        <v>26</v>
      </c>
      <c r="I554" s="17" t="s">
        <v>26</v>
      </c>
      <c r="J554" s="17" t="str">
        <f>IF('Data Sheet'!$B$9="NC-50","N/A","OK")</f>
        <v>OK</v>
      </c>
      <c r="K554" s="17" t="str">
        <f>IF('Data Sheet'!$B$9="NC-50","N/A","OK")</f>
        <v>OK</v>
      </c>
      <c r="L554" s="17" t="str">
        <f t="shared" si="98"/>
        <v>OK</v>
      </c>
      <c r="M554" s="17" t="str">
        <f t="shared" si="99"/>
        <v>OK</v>
      </c>
      <c r="N554" s="18" t="str">
        <f>IF(BO554&lt;&gt;"",
    IF(INT('Data Sheet'!$A$19)=INT('Data Sheet'!$B$19),
        --(INT('Data Sheet'!$A$19) &amp; "." &amp; BO554),
        IF(AND((--(INT('Data Sheet'!$A$19) &amp; "." &amp; BO554)&gt;=--('Data Sheet'!$A$19)), (--(INT('Data Sheet'!$A$19) &amp; "." &amp; BO554)&lt;=--('Data Sheet'!$B$19))),
            --(INT('Data Sheet'!$A$19) &amp; "." &amp; BO554),
            --(INT('Data Sheet'!$B$19) &amp; "." &amp; BO554)
        )
    ),
    IF(BN554&lt;&gt;"",
        IF(INT('Data Sheet'!$A$19)=INT('Data Sheet'!$B$19),
            --(INT('Data Sheet'!$A$19) &amp; "." &amp; LEFT(BN554,3)),
            IF(AND((--(INT('Data Sheet'!$A$19) &amp; "." &amp; LEFT(BN554,3))&gt;=--('Data Sheet'!$A$19)), (--(INT('Data Sheet'!$A$19) &amp; "." &amp; LEFT(BN554,3))&lt;=--('Data Sheet'!$B$19))),
                --(INT('Data Sheet'!$A$19) &amp; "." &amp; LEFT(BN554,3)),
                --(INT('Data Sheet'!$B$19) &amp; "." &amp; LEFT(BN554,3))
            )
        ),
        "OK"
    )
)</f>
        <v>OK</v>
      </c>
      <c r="O554" s="23" t="str">
        <f>IF(BP554&lt;&gt;"",
    IF(INT('Data Sheet'!$A$19)=INT('Data Sheet'!$B$19),
        --(INT('Data Sheet'!$A$19) &amp; "." &amp; BP554),
        IF(AND((--(INT('Data Sheet'!$A$19) &amp; "." &amp; BP554)&gt;=--('Data Sheet'!$A$19)), (--(INT('Data Sheet'!$A$19) &amp; "." &amp; BP554)&lt;=--('Data Sheet'!$B$19))),
            --(INT('Data Sheet'!$A$19) &amp; "." &amp; BP554),
            --(INT('Data Sheet'!$B$19) &amp; "." &amp; BP554)
        )
    ),
    IF(BN554&lt;&gt;"",
        IF(INT('Data Sheet'!$A$19)=INT('Data Sheet'!$B$19),
            --(INT('Data Sheet'!$A$19) &amp; "." &amp; RIGHT(BN554,3)),
            IF(AND((--(INT('Data Sheet'!$A$19) &amp; "." &amp; RIGHT(BN554,3))&gt;=--('Data Sheet'!$A$19)), (--(INT('Data Sheet'!$A$19) &amp; "." &amp; RIGHT(BN554,3))&lt;=--('Data Sheet'!$B$19))),
                --(INT('Data Sheet'!$A$19) &amp; "." &amp; RIGHT(BN554,3)),
                --(INT('Data Sheet'!$B$19) &amp; "." &amp; RIGHT(BN554,3))
            )
        ),
        "OK"
    )
)</f>
        <v>OK</v>
      </c>
      <c r="P554" s="23" t="str">
        <f>IF(BR554&lt;&gt;"",
    IF(INT('Data Sheet'!$A$19)=INT('Data Sheet'!$B$15),
        --(INT('Data Sheet'!$A$15) &amp; "." &amp; BR554),
        IF(AND((--(INT('Data Sheet'!$A$15) &amp; "." &amp; BR554)&gt;=--('Data Sheet'!$A$15)), (--(INT('Data Sheet'!$A$15) &amp; "." &amp; BR554)&lt;=--('Data Sheet'!$B$15))),
            --(INT('Data Sheet'!$A$15) &amp; "." &amp; BR554),
            --(INT('Data Sheet'!$B$15) &amp; "." &amp; BR554)
        )
    ),
    IF(BQ554&lt;&gt;"",
        IF(INT('Data Sheet'!$A$15)=INT('Data Sheet'!$B$15),
            --(INT('Data Sheet'!$A$15) &amp; "." &amp; LEFT(BQ554,3)),
            IF(AND((--(INT('Data Sheet'!$A$15) &amp; "." &amp; LEFT(BQ554,3))&gt;=--('Data Sheet'!$A$15)), (--(INT('Data Sheet'!$A$15) &amp; "." &amp; LEFT(BQ554,3))&lt;=--('Data Sheet'!$B$15))),
                --(INT('Data Sheet'!$A$15) &amp; "." &amp; LEFT(BQ554,3)),
                --(INT('Data Sheet'!$B$15) &amp; "." &amp; LEFT(BQ554,3))
            )
        ),
        "OK"
    )
)</f>
        <v>OK</v>
      </c>
      <c r="Q554" s="23" t="str">
        <f>IF(BS554&lt;&gt;"",
    IF(INT('Data Sheet'!$A$19)=INT('Data Sheet'!$B$15),
        --(INT('Data Sheet'!$A$15) &amp; "." &amp; BS554),
        IF(AND((--(INT('Data Sheet'!$A$15) &amp; "." &amp; BS554)&gt;=--('Data Sheet'!$A$15)), (--(INT('Data Sheet'!$A$15) &amp; "." &amp; BS554)&lt;=--('Data Sheet'!$B$15))),
            --(INT('Data Sheet'!$A$15) &amp; "." &amp; BS554),
            --(INT('Data Sheet'!$B$15) &amp; "." &amp; BS554)
        )
    ),
    IF(BQ554&lt;&gt;"",
        IF(INT('Data Sheet'!$A$15)=INT('Data Sheet'!$B$15),
            --(INT('Data Sheet'!$A$15) &amp; "." &amp; RIGHT(BQ554,3)),
            IF(AND((--(INT('Data Sheet'!$A$15) &amp; "." &amp; RIGHT(BQ554,3))&gt;=--('Data Sheet'!$A$15)), (--(INT('Data Sheet'!$A$15) &amp; "." &amp; RIGHT(BQ554,3))&lt;=--('Data Sheet'!$B$15))),
                --(INT('Data Sheet'!$A$15) &amp; "." &amp; RIGHT(BQ554,3)),
                --(INT('Data Sheet'!$B$15) &amp; "." &amp; RIGHT(BQ554,3))
            )
        ),
        "OK"
    )
)</f>
        <v>OK</v>
      </c>
      <c r="R554" s="19"/>
      <c r="S554" s="19"/>
      <c r="T554" s="19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1"/>
      <c r="AU554" s="21"/>
      <c r="AV554" s="21"/>
      <c r="AW554" s="22"/>
      <c r="AX554" s="99"/>
      <c r="AY554" s="20"/>
      <c r="AZ554" s="20"/>
      <c r="BA554" s="22"/>
      <c r="BB554">
        <v>546</v>
      </c>
      <c r="BC554" s="80"/>
      <c r="BD554" s="80"/>
      <c r="BE554" s="80"/>
      <c r="BF554" s="80"/>
      <c r="BG554" s="32" t="str">
        <f t="shared" si="92"/>
        <v/>
      </c>
      <c r="BH554" s="78">
        <f t="shared" si="90"/>
        <v>0</v>
      </c>
      <c r="BI554" s="2">
        <f t="shared" si="93"/>
        <v>0</v>
      </c>
      <c r="BJ554" s="2">
        <f t="shared" si="94"/>
        <v>0</v>
      </c>
      <c r="BK554" s="2">
        <f t="shared" si="91"/>
        <v>0</v>
      </c>
    </row>
    <row r="555" spans="2:63" ht="15" customHeight="1" x14ac:dyDescent="0.25">
      <c r="B555" s="14">
        <v>547</v>
      </c>
      <c r="C555" s="95" t="str">
        <f t="shared" si="95"/>
        <v/>
      </c>
      <c r="D555" s="15" t="str">
        <f t="shared" si="100"/>
        <v>OK</v>
      </c>
      <c r="E555" s="16" t="e">
        <f>VLOOKUP('Data Sheet'!$B$8,'Data Sheet'!$I$2:$J$9,2,FALSE)</f>
        <v>#N/A</v>
      </c>
      <c r="F555" s="16" t="str">
        <f t="shared" si="96"/>
        <v/>
      </c>
      <c r="G555" s="103">
        <f t="shared" si="97"/>
        <v>0</v>
      </c>
      <c r="H555" s="17" t="s">
        <v>26</v>
      </c>
      <c r="I555" s="17" t="s">
        <v>26</v>
      </c>
      <c r="J555" s="17" t="str">
        <f>IF('Data Sheet'!$B$9="NC-50","N/A","OK")</f>
        <v>OK</v>
      </c>
      <c r="K555" s="17" t="str">
        <f>IF('Data Sheet'!$B$9="NC-50","N/A","OK")</f>
        <v>OK</v>
      </c>
      <c r="L555" s="17" t="str">
        <f t="shared" si="98"/>
        <v>OK</v>
      </c>
      <c r="M555" s="17" t="str">
        <f t="shared" si="99"/>
        <v>OK</v>
      </c>
      <c r="N555" s="18" t="str">
        <f>IF(BO555&lt;&gt;"",
    IF(INT('Data Sheet'!$A$19)=INT('Data Sheet'!$B$19),
        --(INT('Data Sheet'!$A$19) &amp; "." &amp; BO555),
        IF(AND((--(INT('Data Sheet'!$A$19) &amp; "." &amp; BO555)&gt;=--('Data Sheet'!$A$19)), (--(INT('Data Sheet'!$A$19) &amp; "." &amp; BO555)&lt;=--('Data Sheet'!$B$19))),
            --(INT('Data Sheet'!$A$19) &amp; "." &amp; BO555),
            --(INT('Data Sheet'!$B$19) &amp; "." &amp; BO555)
        )
    ),
    IF(BN555&lt;&gt;"",
        IF(INT('Data Sheet'!$A$19)=INT('Data Sheet'!$B$19),
            --(INT('Data Sheet'!$A$19) &amp; "." &amp; LEFT(BN555,3)),
            IF(AND((--(INT('Data Sheet'!$A$19) &amp; "." &amp; LEFT(BN555,3))&gt;=--('Data Sheet'!$A$19)), (--(INT('Data Sheet'!$A$19) &amp; "." &amp; LEFT(BN555,3))&lt;=--('Data Sheet'!$B$19))),
                --(INT('Data Sheet'!$A$19) &amp; "." &amp; LEFT(BN555,3)),
                --(INT('Data Sheet'!$B$19) &amp; "." &amp; LEFT(BN555,3))
            )
        ),
        "OK"
    )
)</f>
        <v>OK</v>
      </c>
      <c r="O555" s="23" t="str">
        <f>IF(BP555&lt;&gt;"",
    IF(INT('Data Sheet'!$A$19)=INT('Data Sheet'!$B$19),
        --(INT('Data Sheet'!$A$19) &amp; "." &amp; BP555),
        IF(AND((--(INT('Data Sheet'!$A$19) &amp; "." &amp; BP555)&gt;=--('Data Sheet'!$A$19)), (--(INT('Data Sheet'!$A$19) &amp; "." &amp; BP555)&lt;=--('Data Sheet'!$B$19))),
            --(INT('Data Sheet'!$A$19) &amp; "." &amp; BP555),
            --(INT('Data Sheet'!$B$19) &amp; "." &amp; BP555)
        )
    ),
    IF(BN555&lt;&gt;"",
        IF(INT('Data Sheet'!$A$19)=INT('Data Sheet'!$B$19),
            --(INT('Data Sheet'!$A$19) &amp; "." &amp; RIGHT(BN555,3)),
            IF(AND((--(INT('Data Sheet'!$A$19) &amp; "." &amp; RIGHT(BN555,3))&gt;=--('Data Sheet'!$A$19)), (--(INT('Data Sheet'!$A$19) &amp; "." &amp; RIGHT(BN555,3))&lt;=--('Data Sheet'!$B$19))),
                --(INT('Data Sheet'!$A$19) &amp; "." &amp; RIGHT(BN555,3)),
                --(INT('Data Sheet'!$B$19) &amp; "." &amp; RIGHT(BN555,3))
            )
        ),
        "OK"
    )
)</f>
        <v>OK</v>
      </c>
      <c r="P555" s="23" t="str">
        <f>IF(BR555&lt;&gt;"",
    IF(INT('Data Sheet'!$A$19)=INT('Data Sheet'!$B$15),
        --(INT('Data Sheet'!$A$15) &amp; "." &amp; BR555),
        IF(AND((--(INT('Data Sheet'!$A$15) &amp; "." &amp; BR555)&gt;=--('Data Sheet'!$A$15)), (--(INT('Data Sheet'!$A$15) &amp; "." &amp; BR555)&lt;=--('Data Sheet'!$B$15))),
            --(INT('Data Sheet'!$A$15) &amp; "." &amp; BR555),
            --(INT('Data Sheet'!$B$15) &amp; "." &amp; BR555)
        )
    ),
    IF(BQ555&lt;&gt;"",
        IF(INT('Data Sheet'!$A$15)=INT('Data Sheet'!$B$15),
            --(INT('Data Sheet'!$A$15) &amp; "." &amp; LEFT(BQ555,3)),
            IF(AND((--(INT('Data Sheet'!$A$15) &amp; "." &amp; LEFT(BQ555,3))&gt;=--('Data Sheet'!$A$15)), (--(INT('Data Sheet'!$A$15) &amp; "." &amp; LEFT(BQ555,3))&lt;=--('Data Sheet'!$B$15))),
                --(INT('Data Sheet'!$A$15) &amp; "." &amp; LEFT(BQ555,3)),
                --(INT('Data Sheet'!$B$15) &amp; "." &amp; LEFT(BQ555,3))
            )
        ),
        "OK"
    )
)</f>
        <v>OK</v>
      </c>
      <c r="Q555" s="23" t="str">
        <f>IF(BS555&lt;&gt;"",
    IF(INT('Data Sheet'!$A$19)=INT('Data Sheet'!$B$15),
        --(INT('Data Sheet'!$A$15) &amp; "." &amp; BS555),
        IF(AND((--(INT('Data Sheet'!$A$15) &amp; "." &amp; BS555)&gt;=--('Data Sheet'!$A$15)), (--(INT('Data Sheet'!$A$15) &amp; "." &amp; BS555)&lt;=--('Data Sheet'!$B$15))),
            --(INT('Data Sheet'!$A$15) &amp; "." &amp; BS555),
            --(INT('Data Sheet'!$B$15) &amp; "." &amp; BS555)
        )
    ),
    IF(BQ555&lt;&gt;"",
        IF(INT('Data Sheet'!$A$15)=INT('Data Sheet'!$B$15),
            --(INT('Data Sheet'!$A$15) &amp; "." &amp; RIGHT(BQ555,3)),
            IF(AND((--(INT('Data Sheet'!$A$15) &amp; "." &amp; RIGHT(BQ555,3))&gt;=--('Data Sheet'!$A$15)), (--(INT('Data Sheet'!$A$15) &amp; "." &amp; RIGHT(BQ555,3))&lt;=--('Data Sheet'!$B$15))),
                --(INT('Data Sheet'!$A$15) &amp; "." &amp; RIGHT(BQ555,3)),
                --(INT('Data Sheet'!$B$15) &amp; "." &amp; RIGHT(BQ555,3))
            )
        ),
        "OK"
    )
)</f>
        <v>OK</v>
      </c>
      <c r="R555" s="19"/>
      <c r="S555" s="19"/>
      <c r="T555" s="19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1"/>
      <c r="AU555" s="21"/>
      <c r="AV555" s="21"/>
      <c r="AW555" s="22"/>
      <c r="AX555" s="99"/>
      <c r="AY555" s="20"/>
      <c r="AZ555" s="20"/>
      <c r="BA555" s="22"/>
      <c r="BB555">
        <v>547</v>
      </c>
      <c r="BC555" s="80"/>
      <c r="BD555" s="80"/>
      <c r="BE555" s="80"/>
      <c r="BF555" s="80"/>
      <c r="BG555" s="32" t="str">
        <f t="shared" si="92"/>
        <v/>
      </c>
      <c r="BH555" s="78">
        <f t="shared" si="90"/>
        <v>0</v>
      </c>
      <c r="BI555" s="2">
        <f t="shared" si="93"/>
        <v>0</v>
      </c>
      <c r="BJ555" s="2">
        <f t="shared" si="94"/>
        <v>0</v>
      </c>
      <c r="BK555" s="2">
        <f t="shared" si="91"/>
        <v>0</v>
      </c>
    </row>
    <row r="556" spans="2:63" ht="15" customHeight="1" x14ac:dyDescent="0.25">
      <c r="B556" s="14">
        <v>548</v>
      </c>
      <c r="C556" s="95" t="str">
        <f t="shared" si="95"/>
        <v/>
      </c>
      <c r="D556" s="15" t="str">
        <f t="shared" si="100"/>
        <v>OK</v>
      </c>
      <c r="E556" s="16" t="e">
        <f>VLOOKUP('Data Sheet'!$B$8,'Data Sheet'!$I$2:$J$9,2,FALSE)</f>
        <v>#N/A</v>
      </c>
      <c r="F556" s="16" t="str">
        <f t="shared" si="96"/>
        <v/>
      </c>
      <c r="G556" s="103">
        <f t="shared" si="97"/>
        <v>0</v>
      </c>
      <c r="H556" s="17" t="s">
        <v>26</v>
      </c>
      <c r="I556" s="17" t="s">
        <v>26</v>
      </c>
      <c r="J556" s="17" t="str">
        <f>IF('Data Sheet'!$B$9="NC-50","N/A","OK")</f>
        <v>OK</v>
      </c>
      <c r="K556" s="17" t="str">
        <f>IF('Data Sheet'!$B$9="NC-50","N/A","OK")</f>
        <v>OK</v>
      </c>
      <c r="L556" s="17" t="str">
        <f t="shared" si="98"/>
        <v>OK</v>
      </c>
      <c r="M556" s="17" t="str">
        <f t="shared" si="99"/>
        <v>OK</v>
      </c>
      <c r="N556" s="18" t="str">
        <f>IF(BO556&lt;&gt;"",
    IF(INT('Data Sheet'!$A$19)=INT('Data Sheet'!$B$19),
        --(INT('Data Sheet'!$A$19) &amp; "." &amp; BO556),
        IF(AND((--(INT('Data Sheet'!$A$19) &amp; "." &amp; BO556)&gt;=--('Data Sheet'!$A$19)), (--(INT('Data Sheet'!$A$19) &amp; "." &amp; BO556)&lt;=--('Data Sheet'!$B$19))),
            --(INT('Data Sheet'!$A$19) &amp; "." &amp; BO556),
            --(INT('Data Sheet'!$B$19) &amp; "." &amp; BO556)
        )
    ),
    IF(BN556&lt;&gt;"",
        IF(INT('Data Sheet'!$A$19)=INT('Data Sheet'!$B$19),
            --(INT('Data Sheet'!$A$19) &amp; "." &amp; LEFT(BN556,3)),
            IF(AND((--(INT('Data Sheet'!$A$19) &amp; "." &amp; LEFT(BN556,3))&gt;=--('Data Sheet'!$A$19)), (--(INT('Data Sheet'!$A$19) &amp; "." &amp; LEFT(BN556,3))&lt;=--('Data Sheet'!$B$19))),
                --(INT('Data Sheet'!$A$19) &amp; "." &amp; LEFT(BN556,3)),
                --(INT('Data Sheet'!$B$19) &amp; "." &amp; LEFT(BN556,3))
            )
        ),
        "OK"
    )
)</f>
        <v>OK</v>
      </c>
      <c r="O556" s="23" t="str">
        <f>IF(BP556&lt;&gt;"",
    IF(INT('Data Sheet'!$A$19)=INT('Data Sheet'!$B$19),
        --(INT('Data Sheet'!$A$19) &amp; "." &amp; BP556),
        IF(AND((--(INT('Data Sheet'!$A$19) &amp; "." &amp; BP556)&gt;=--('Data Sheet'!$A$19)), (--(INT('Data Sheet'!$A$19) &amp; "." &amp; BP556)&lt;=--('Data Sheet'!$B$19))),
            --(INT('Data Sheet'!$A$19) &amp; "." &amp; BP556),
            --(INT('Data Sheet'!$B$19) &amp; "." &amp; BP556)
        )
    ),
    IF(BN556&lt;&gt;"",
        IF(INT('Data Sheet'!$A$19)=INT('Data Sheet'!$B$19),
            --(INT('Data Sheet'!$A$19) &amp; "." &amp; RIGHT(BN556,3)),
            IF(AND((--(INT('Data Sheet'!$A$19) &amp; "." &amp; RIGHT(BN556,3))&gt;=--('Data Sheet'!$A$19)), (--(INT('Data Sheet'!$A$19) &amp; "." &amp; RIGHT(BN556,3))&lt;=--('Data Sheet'!$B$19))),
                --(INT('Data Sheet'!$A$19) &amp; "." &amp; RIGHT(BN556,3)),
                --(INT('Data Sheet'!$B$19) &amp; "." &amp; RIGHT(BN556,3))
            )
        ),
        "OK"
    )
)</f>
        <v>OK</v>
      </c>
      <c r="P556" s="23" t="str">
        <f>IF(BR556&lt;&gt;"",
    IF(INT('Data Sheet'!$A$19)=INT('Data Sheet'!$B$15),
        --(INT('Data Sheet'!$A$15) &amp; "." &amp; BR556),
        IF(AND((--(INT('Data Sheet'!$A$15) &amp; "." &amp; BR556)&gt;=--('Data Sheet'!$A$15)), (--(INT('Data Sheet'!$A$15) &amp; "." &amp; BR556)&lt;=--('Data Sheet'!$B$15))),
            --(INT('Data Sheet'!$A$15) &amp; "." &amp; BR556),
            --(INT('Data Sheet'!$B$15) &amp; "." &amp; BR556)
        )
    ),
    IF(BQ556&lt;&gt;"",
        IF(INT('Data Sheet'!$A$15)=INT('Data Sheet'!$B$15),
            --(INT('Data Sheet'!$A$15) &amp; "." &amp; LEFT(BQ556,3)),
            IF(AND((--(INT('Data Sheet'!$A$15) &amp; "." &amp; LEFT(BQ556,3))&gt;=--('Data Sheet'!$A$15)), (--(INT('Data Sheet'!$A$15) &amp; "." &amp; LEFT(BQ556,3))&lt;=--('Data Sheet'!$B$15))),
                --(INT('Data Sheet'!$A$15) &amp; "." &amp; LEFT(BQ556,3)),
                --(INT('Data Sheet'!$B$15) &amp; "." &amp; LEFT(BQ556,3))
            )
        ),
        "OK"
    )
)</f>
        <v>OK</v>
      </c>
      <c r="Q556" s="23" t="str">
        <f>IF(BS556&lt;&gt;"",
    IF(INT('Data Sheet'!$A$19)=INT('Data Sheet'!$B$15),
        --(INT('Data Sheet'!$A$15) &amp; "." &amp; BS556),
        IF(AND((--(INT('Data Sheet'!$A$15) &amp; "." &amp; BS556)&gt;=--('Data Sheet'!$A$15)), (--(INT('Data Sheet'!$A$15) &amp; "." &amp; BS556)&lt;=--('Data Sheet'!$B$15))),
            --(INT('Data Sheet'!$A$15) &amp; "." &amp; BS556),
            --(INT('Data Sheet'!$B$15) &amp; "." &amp; BS556)
        )
    ),
    IF(BQ556&lt;&gt;"",
        IF(INT('Data Sheet'!$A$15)=INT('Data Sheet'!$B$15),
            --(INT('Data Sheet'!$A$15) &amp; "." &amp; RIGHT(BQ556,3)),
            IF(AND((--(INT('Data Sheet'!$A$15) &amp; "." &amp; RIGHT(BQ556,3))&gt;=--('Data Sheet'!$A$15)), (--(INT('Data Sheet'!$A$15) &amp; "." &amp; RIGHT(BQ556,3))&lt;=--('Data Sheet'!$B$15))),
                --(INT('Data Sheet'!$A$15) &amp; "." &amp; RIGHT(BQ556,3)),
                --(INT('Data Sheet'!$B$15) &amp; "." &amp; RIGHT(BQ556,3))
            )
        ),
        "OK"
    )
)</f>
        <v>OK</v>
      </c>
      <c r="R556" s="19"/>
      <c r="S556" s="19"/>
      <c r="T556" s="19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1"/>
      <c r="AU556" s="21"/>
      <c r="AV556" s="21"/>
      <c r="AW556" s="22"/>
      <c r="AX556" s="99"/>
      <c r="AY556" s="20"/>
      <c r="AZ556" s="20"/>
      <c r="BA556" s="22"/>
      <c r="BB556">
        <v>548</v>
      </c>
      <c r="BC556" s="80"/>
      <c r="BD556" s="80"/>
      <c r="BE556" s="80"/>
      <c r="BF556" s="80"/>
      <c r="BG556" s="32" t="str">
        <f t="shared" si="92"/>
        <v/>
      </c>
      <c r="BH556" s="78">
        <f t="shared" si="90"/>
        <v>0</v>
      </c>
      <c r="BI556" s="2">
        <f t="shared" si="93"/>
        <v>0</v>
      </c>
      <c r="BJ556" s="2">
        <f t="shared" si="94"/>
        <v>0</v>
      </c>
      <c r="BK556" s="2">
        <f t="shared" si="91"/>
        <v>0</v>
      </c>
    </row>
    <row r="557" spans="2:63" ht="15" customHeight="1" x14ac:dyDescent="0.25">
      <c r="B557" s="14">
        <v>549</v>
      </c>
      <c r="C557" s="95" t="str">
        <f t="shared" si="95"/>
        <v/>
      </c>
      <c r="D557" s="15" t="str">
        <f t="shared" si="100"/>
        <v>OK</v>
      </c>
      <c r="E557" s="16" t="e">
        <f>VLOOKUP('Data Sheet'!$B$8,'Data Sheet'!$I$2:$J$9,2,FALSE)</f>
        <v>#N/A</v>
      </c>
      <c r="F557" s="16" t="str">
        <f t="shared" si="96"/>
        <v/>
      </c>
      <c r="G557" s="103">
        <f t="shared" si="97"/>
        <v>0</v>
      </c>
      <c r="H557" s="17" t="s">
        <v>26</v>
      </c>
      <c r="I557" s="17" t="s">
        <v>26</v>
      </c>
      <c r="J557" s="17" t="str">
        <f>IF('Data Sheet'!$B$9="NC-50","N/A","OK")</f>
        <v>OK</v>
      </c>
      <c r="K557" s="17" t="str">
        <f>IF('Data Sheet'!$B$9="NC-50","N/A","OK")</f>
        <v>OK</v>
      </c>
      <c r="L557" s="17" t="str">
        <f t="shared" si="98"/>
        <v>OK</v>
      </c>
      <c r="M557" s="17" t="str">
        <f t="shared" si="99"/>
        <v>OK</v>
      </c>
      <c r="N557" s="18" t="str">
        <f>IF(BO557&lt;&gt;"",
    IF(INT('Data Sheet'!$A$19)=INT('Data Sheet'!$B$19),
        --(INT('Data Sheet'!$A$19) &amp; "." &amp; BO557),
        IF(AND((--(INT('Data Sheet'!$A$19) &amp; "." &amp; BO557)&gt;=--('Data Sheet'!$A$19)), (--(INT('Data Sheet'!$A$19) &amp; "." &amp; BO557)&lt;=--('Data Sheet'!$B$19))),
            --(INT('Data Sheet'!$A$19) &amp; "." &amp; BO557),
            --(INT('Data Sheet'!$B$19) &amp; "." &amp; BO557)
        )
    ),
    IF(BN557&lt;&gt;"",
        IF(INT('Data Sheet'!$A$19)=INT('Data Sheet'!$B$19),
            --(INT('Data Sheet'!$A$19) &amp; "." &amp; LEFT(BN557,3)),
            IF(AND((--(INT('Data Sheet'!$A$19) &amp; "." &amp; LEFT(BN557,3))&gt;=--('Data Sheet'!$A$19)), (--(INT('Data Sheet'!$A$19) &amp; "." &amp; LEFT(BN557,3))&lt;=--('Data Sheet'!$B$19))),
                --(INT('Data Sheet'!$A$19) &amp; "." &amp; LEFT(BN557,3)),
                --(INT('Data Sheet'!$B$19) &amp; "." &amp; LEFT(BN557,3))
            )
        ),
        "OK"
    )
)</f>
        <v>OK</v>
      </c>
      <c r="O557" s="23" t="str">
        <f>IF(BP557&lt;&gt;"",
    IF(INT('Data Sheet'!$A$19)=INT('Data Sheet'!$B$19),
        --(INT('Data Sheet'!$A$19) &amp; "." &amp; BP557),
        IF(AND((--(INT('Data Sheet'!$A$19) &amp; "." &amp; BP557)&gt;=--('Data Sheet'!$A$19)), (--(INT('Data Sheet'!$A$19) &amp; "." &amp; BP557)&lt;=--('Data Sheet'!$B$19))),
            --(INT('Data Sheet'!$A$19) &amp; "." &amp; BP557),
            --(INT('Data Sheet'!$B$19) &amp; "." &amp; BP557)
        )
    ),
    IF(BN557&lt;&gt;"",
        IF(INT('Data Sheet'!$A$19)=INT('Data Sheet'!$B$19),
            --(INT('Data Sheet'!$A$19) &amp; "." &amp; RIGHT(BN557,3)),
            IF(AND((--(INT('Data Sheet'!$A$19) &amp; "." &amp; RIGHT(BN557,3))&gt;=--('Data Sheet'!$A$19)), (--(INT('Data Sheet'!$A$19) &amp; "." &amp; RIGHT(BN557,3))&lt;=--('Data Sheet'!$B$19))),
                --(INT('Data Sheet'!$A$19) &amp; "." &amp; RIGHT(BN557,3)),
                --(INT('Data Sheet'!$B$19) &amp; "." &amp; RIGHT(BN557,3))
            )
        ),
        "OK"
    )
)</f>
        <v>OK</v>
      </c>
      <c r="P557" s="23" t="str">
        <f>IF(BR557&lt;&gt;"",
    IF(INT('Data Sheet'!$A$19)=INT('Data Sheet'!$B$15),
        --(INT('Data Sheet'!$A$15) &amp; "." &amp; BR557),
        IF(AND((--(INT('Data Sheet'!$A$15) &amp; "." &amp; BR557)&gt;=--('Data Sheet'!$A$15)), (--(INT('Data Sheet'!$A$15) &amp; "." &amp; BR557)&lt;=--('Data Sheet'!$B$15))),
            --(INT('Data Sheet'!$A$15) &amp; "." &amp; BR557),
            --(INT('Data Sheet'!$B$15) &amp; "." &amp; BR557)
        )
    ),
    IF(BQ557&lt;&gt;"",
        IF(INT('Data Sheet'!$A$15)=INT('Data Sheet'!$B$15),
            --(INT('Data Sheet'!$A$15) &amp; "." &amp; LEFT(BQ557,3)),
            IF(AND((--(INT('Data Sheet'!$A$15) &amp; "." &amp; LEFT(BQ557,3))&gt;=--('Data Sheet'!$A$15)), (--(INT('Data Sheet'!$A$15) &amp; "." &amp; LEFT(BQ557,3))&lt;=--('Data Sheet'!$B$15))),
                --(INT('Data Sheet'!$A$15) &amp; "." &amp; LEFT(BQ557,3)),
                --(INT('Data Sheet'!$B$15) &amp; "." &amp; LEFT(BQ557,3))
            )
        ),
        "OK"
    )
)</f>
        <v>OK</v>
      </c>
      <c r="Q557" s="23" t="str">
        <f>IF(BS557&lt;&gt;"",
    IF(INT('Data Sheet'!$A$19)=INT('Data Sheet'!$B$15),
        --(INT('Data Sheet'!$A$15) &amp; "." &amp; BS557),
        IF(AND((--(INT('Data Sheet'!$A$15) &amp; "." &amp; BS557)&gt;=--('Data Sheet'!$A$15)), (--(INT('Data Sheet'!$A$15) &amp; "." &amp; BS557)&lt;=--('Data Sheet'!$B$15))),
            --(INT('Data Sheet'!$A$15) &amp; "." &amp; BS557),
            --(INT('Data Sheet'!$B$15) &amp; "." &amp; BS557)
        )
    ),
    IF(BQ557&lt;&gt;"",
        IF(INT('Data Sheet'!$A$15)=INT('Data Sheet'!$B$15),
            --(INT('Data Sheet'!$A$15) &amp; "." &amp; RIGHT(BQ557,3)),
            IF(AND((--(INT('Data Sheet'!$A$15) &amp; "." &amp; RIGHT(BQ557,3))&gt;=--('Data Sheet'!$A$15)), (--(INT('Data Sheet'!$A$15) &amp; "." &amp; RIGHT(BQ557,3))&lt;=--('Data Sheet'!$B$15))),
                --(INT('Data Sheet'!$A$15) &amp; "." &amp; RIGHT(BQ557,3)),
                --(INT('Data Sheet'!$B$15) &amp; "." &amp; RIGHT(BQ557,3))
            )
        ),
        "OK"
    )
)</f>
        <v>OK</v>
      </c>
      <c r="R557" s="19"/>
      <c r="S557" s="19"/>
      <c r="T557" s="19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1"/>
      <c r="AU557" s="21"/>
      <c r="AV557" s="21"/>
      <c r="AW557" s="22"/>
      <c r="AX557" s="99"/>
      <c r="AY557" s="20"/>
      <c r="AZ557" s="20"/>
      <c r="BA557" s="22"/>
      <c r="BB557">
        <v>549</v>
      </c>
      <c r="BC557" s="80"/>
      <c r="BD557" s="80"/>
      <c r="BE557" s="80"/>
      <c r="BF557" s="80"/>
      <c r="BG557" s="32" t="str">
        <f t="shared" si="92"/>
        <v/>
      </c>
      <c r="BH557" s="78">
        <f t="shared" si="90"/>
        <v>0</v>
      </c>
      <c r="BI557" s="2">
        <f t="shared" si="93"/>
        <v>0</v>
      </c>
      <c r="BJ557" s="2">
        <f t="shared" si="94"/>
        <v>0</v>
      </c>
      <c r="BK557" s="2">
        <f t="shared" si="91"/>
        <v>0</v>
      </c>
    </row>
    <row r="558" spans="2:63" ht="15" customHeight="1" x14ac:dyDescent="0.25">
      <c r="B558" s="14">
        <v>550</v>
      </c>
      <c r="C558" s="95" t="str">
        <f t="shared" si="95"/>
        <v/>
      </c>
      <c r="D558" s="15" t="str">
        <f t="shared" si="100"/>
        <v>OK</v>
      </c>
      <c r="E558" s="16" t="e">
        <f>VLOOKUP('Data Sheet'!$B$8,'Data Sheet'!$I$2:$J$9,2,FALSE)</f>
        <v>#N/A</v>
      </c>
      <c r="F558" s="16" t="str">
        <f t="shared" si="96"/>
        <v/>
      </c>
      <c r="G558" s="103">
        <f t="shared" si="97"/>
        <v>0</v>
      </c>
      <c r="H558" s="17" t="s">
        <v>26</v>
      </c>
      <c r="I558" s="17" t="s">
        <v>26</v>
      </c>
      <c r="J558" s="17" t="str">
        <f>IF('Data Sheet'!$B$9="NC-50","N/A","OK")</f>
        <v>OK</v>
      </c>
      <c r="K558" s="17" t="str">
        <f>IF('Data Sheet'!$B$9="NC-50","N/A","OK")</f>
        <v>OK</v>
      </c>
      <c r="L558" s="17" t="str">
        <f t="shared" si="98"/>
        <v>OK</v>
      </c>
      <c r="M558" s="17" t="str">
        <f t="shared" si="99"/>
        <v>OK</v>
      </c>
      <c r="N558" s="18" t="str">
        <f>IF(BO558&lt;&gt;"",
    IF(INT('Data Sheet'!$A$19)=INT('Data Sheet'!$B$19),
        --(INT('Data Sheet'!$A$19) &amp; "." &amp; BO558),
        IF(AND((--(INT('Data Sheet'!$A$19) &amp; "." &amp; BO558)&gt;=--('Data Sheet'!$A$19)), (--(INT('Data Sheet'!$A$19) &amp; "." &amp; BO558)&lt;=--('Data Sheet'!$B$19))),
            --(INT('Data Sheet'!$A$19) &amp; "." &amp; BO558),
            --(INT('Data Sheet'!$B$19) &amp; "." &amp; BO558)
        )
    ),
    IF(BN558&lt;&gt;"",
        IF(INT('Data Sheet'!$A$19)=INT('Data Sheet'!$B$19),
            --(INT('Data Sheet'!$A$19) &amp; "." &amp; LEFT(BN558,3)),
            IF(AND((--(INT('Data Sheet'!$A$19) &amp; "." &amp; LEFT(BN558,3))&gt;=--('Data Sheet'!$A$19)), (--(INT('Data Sheet'!$A$19) &amp; "." &amp; LEFT(BN558,3))&lt;=--('Data Sheet'!$B$19))),
                --(INT('Data Sheet'!$A$19) &amp; "." &amp; LEFT(BN558,3)),
                --(INT('Data Sheet'!$B$19) &amp; "." &amp; LEFT(BN558,3))
            )
        ),
        "OK"
    )
)</f>
        <v>OK</v>
      </c>
      <c r="O558" s="23" t="str">
        <f>IF(BP558&lt;&gt;"",
    IF(INT('Data Sheet'!$A$19)=INT('Data Sheet'!$B$19),
        --(INT('Data Sheet'!$A$19) &amp; "." &amp; BP558),
        IF(AND((--(INT('Data Sheet'!$A$19) &amp; "." &amp; BP558)&gt;=--('Data Sheet'!$A$19)), (--(INT('Data Sheet'!$A$19) &amp; "." &amp; BP558)&lt;=--('Data Sheet'!$B$19))),
            --(INT('Data Sheet'!$A$19) &amp; "." &amp; BP558),
            --(INT('Data Sheet'!$B$19) &amp; "." &amp; BP558)
        )
    ),
    IF(BN558&lt;&gt;"",
        IF(INT('Data Sheet'!$A$19)=INT('Data Sheet'!$B$19),
            --(INT('Data Sheet'!$A$19) &amp; "." &amp; RIGHT(BN558,3)),
            IF(AND((--(INT('Data Sheet'!$A$19) &amp; "." &amp; RIGHT(BN558,3))&gt;=--('Data Sheet'!$A$19)), (--(INT('Data Sheet'!$A$19) &amp; "." &amp; RIGHT(BN558,3))&lt;=--('Data Sheet'!$B$19))),
                --(INT('Data Sheet'!$A$19) &amp; "." &amp; RIGHT(BN558,3)),
                --(INT('Data Sheet'!$B$19) &amp; "." &amp; RIGHT(BN558,3))
            )
        ),
        "OK"
    )
)</f>
        <v>OK</v>
      </c>
      <c r="P558" s="23" t="str">
        <f>IF(BR558&lt;&gt;"",
    IF(INT('Data Sheet'!$A$19)=INT('Data Sheet'!$B$15),
        --(INT('Data Sheet'!$A$15) &amp; "." &amp; BR558),
        IF(AND((--(INT('Data Sheet'!$A$15) &amp; "." &amp; BR558)&gt;=--('Data Sheet'!$A$15)), (--(INT('Data Sheet'!$A$15) &amp; "." &amp; BR558)&lt;=--('Data Sheet'!$B$15))),
            --(INT('Data Sheet'!$A$15) &amp; "." &amp; BR558),
            --(INT('Data Sheet'!$B$15) &amp; "." &amp; BR558)
        )
    ),
    IF(BQ558&lt;&gt;"",
        IF(INT('Data Sheet'!$A$15)=INT('Data Sheet'!$B$15),
            --(INT('Data Sheet'!$A$15) &amp; "." &amp; LEFT(BQ558,3)),
            IF(AND((--(INT('Data Sheet'!$A$15) &amp; "." &amp; LEFT(BQ558,3))&gt;=--('Data Sheet'!$A$15)), (--(INT('Data Sheet'!$A$15) &amp; "." &amp; LEFT(BQ558,3))&lt;=--('Data Sheet'!$B$15))),
                --(INT('Data Sheet'!$A$15) &amp; "." &amp; LEFT(BQ558,3)),
                --(INT('Data Sheet'!$B$15) &amp; "." &amp; LEFT(BQ558,3))
            )
        ),
        "OK"
    )
)</f>
        <v>OK</v>
      </c>
      <c r="Q558" s="23" t="str">
        <f>IF(BS558&lt;&gt;"",
    IF(INT('Data Sheet'!$A$19)=INT('Data Sheet'!$B$15),
        --(INT('Data Sheet'!$A$15) &amp; "." &amp; BS558),
        IF(AND((--(INT('Data Sheet'!$A$15) &amp; "." &amp; BS558)&gt;=--('Data Sheet'!$A$15)), (--(INT('Data Sheet'!$A$15) &amp; "." &amp; BS558)&lt;=--('Data Sheet'!$B$15))),
            --(INT('Data Sheet'!$A$15) &amp; "." &amp; BS558),
            --(INT('Data Sheet'!$B$15) &amp; "." &amp; BS558)
        )
    ),
    IF(BQ558&lt;&gt;"",
        IF(INT('Data Sheet'!$A$15)=INT('Data Sheet'!$B$15),
            --(INT('Data Sheet'!$A$15) &amp; "." &amp; RIGHT(BQ558,3)),
            IF(AND((--(INT('Data Sheet'!$A$15) &amp; "." &amp; RIGHT(BQ558,3))&gt;=--('Data Sheet'!$A$15)), (--(INT('Data Sheet'!$A$15) &amp; "." &amp; RIGHT(BQ558,3))&lt;=--('Data Sheet'!$B$15))),
                --(INT('Data Sheet'!$A$15) &amp; "." &amp; RIGHT(BQ558,3)),
                --(INT('Data Sheet'!$B$15) &amp; "." &amp; RIGHT(BQ558,3))
            )
        ),
        "OK"
    )
)</f>
        <v>OK</v>
      </c>
      <c r="R558" s="19"/>
      <c r="S558" s="19"/>
      <c r="T558" s="19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1"/>
      <c r="AU558" s="21"/>
      <c r="AV558" s="21"/>
      <c r="AW558" s="22"/>
      <c r="AX558" s="99"/>
      <c r="AY558" s="20"/>
      <c r="AZ558" s="20"/>
      <c r="BA558" s="22"/>
      <c r="BB558">
        <v>550</v>
      </c>
      <c r="BC558" s="80"/>
      <c r="BD558" s="80"/>
      <c r="BE558" s="80"/>
      <c r="BF558" s="80"/>
      <c r="BG558" s="32" t="str">
        <f t="shared" si="92"/>
        <v/>
      </c>
      <c r="BH558" s="78">
        <f t="shared" si="90"/>
        <v>0</v>
      </c>
      <c r="BI558" s="2">
        <f t="shared" si="93"/>
        <v>0</v>
      </c>
      <c r="BJ558" s="2">
        <f t="shared" si="94"/>
        <v>0</v>
      </c>
      <c r="BK558" s="2">
        <f t="shared" si="91"/>
        <v>0</v>
      </c>
    </row>
    <row r="559" spans="2:63" ht="15" customHeight="1" x14ac:dyDescent="0.25">
      <c r="B559" s="14">
        <v>551</v>
      </c>
      <c r="C559" s="95" t="str">
        <f t="shared" si="95"/>
        <v/>
      </c>
      <c r="D559" s="15" t="str">
        <f t="shared" si="100"/>
        <v>OK</v>
      </c>
      <c r="E559" s="16" t="e">
        <f>VLOOKUP('Data Sheet'!$B$8,'Data Sheet'!$I$2:$J$9,2,FALSE)</f>
        <v>#N/A</v>
      </c>
      <c r="F559" s="16" t="str">
        <f t="shared" si="96"/>
        <v/>
      </c>
      <c r="G559" s="103">
        <f t="shared" si="97"/>
        <v>0</v>
      </c>
      <c r="H559" s="17" t="s">
        <v>26</v>
      </c>
      <c r="I559" s="17" t="s">
        <v>26</v>
      </c>
      <c r="J559" s="17" t="str">
        <f>IF('Data Sheet'!$B$9="NC-50","N/A","OK")</f>
        <v>OK</v>
      </c>
      <c r="K559" s="17" t="str">
        <f>IF('Data Sheet'!$B$9="NC-50","N/A","OK")</f>
        <v>OK</v>
      </c>
      <c r="L559" s="17" t="str">
        <f t="shared" si="98"/>
        <v>OK</v>
      </c>
      <c r="M559" s="17" t="str">
        <f t="shared" si="99"/>
        <v>OK</v>
      </c>
      <c r="N559" s="18" t="str">
        <f>IF(BO559&lt;&gt;"",
    IF(INT('Data Sheet'!$A$19)=INT('Data Sheet'!$B$19),
        --(INT('Data Sheet'!$A$19) &amp; "." &amp; BO559),
        IF(AND((--(INT('Data Sheet'!$A$19) &amp; "." &amp; BO559)&gt;=--('Data Sheet'!$A$19)), (--(INT('Data Sheet'!$A$19) &amp; "." &amp; BO559)&lt;=--('Data Sheet'!$B$19))),
            --(INT('Data Sheet'!$A$19) &amp; "." &amp; BO559),
            --(INT('Data Sheet'!$B$19) &amp; "." &amp; BO559)
        )
    ),
    IF(BN559&lt;&gt;"",
        IF(INT('Data Sheet'!$A$19)=INT('Data Sheet'!$B$19),
            --(INT('Data Sheet'!$A$19) &amp; "." &amp; LEFT(BN559,3)),
            IF(AND((--(INT('Data Sheet'!$A$19) &amp; "." &amp; LEFT(BN559,3))&gt;=--('Data Sheet'!$A$19)), (--(INT('Data Sheet'!$A$19) &amp; "." &amp; LEFT(BN559,3))&lt;=--('Data Sheet'!$B$19))),
                --(INT('Data Sheet'!$A$19) &amp; "." &amp; LEFT(BN559,3)),
                --(INT('Data Sheet'!$B$19) &amp; "." &amp; LEFT(BN559,3))
            )
        ),
        "OK"
    )
)</f>
        <v>OK</v>
      </c>
      <c r="O559" s="23" t="str">
        <f>IF(BP559&lt;&gt;"",
    IF(INT('Data Sheet'!$A$19)=INT('Data Sheet'!$B$19),
        --(INT('Data Sheet'!$A$19) &amp; "." &amp; BP559),
        IF(AND((--(INT('Data Sheet'!$A$19) &amp; "." &amp; BP559)&gt;=--('Data Sheet'!$A$19)), (--(INT('Data Sheet'!$A$19) &amp; "." &amp; BP559)&lt;=--('Data Sheet'!$B$19))),
            --(INT('Data Sheet'!$A$19) &amp; "." &amp; BP559),
            --(INT('Data Sheet'!$B$19) &amp; "." &amp; BP559)
        )
    ),
    IF(BN559&lt;&gt;"",
        IF(INT('Data Sheet'!$A$19)=INT('Data Sheet'!$B$19),
            --(INT('Data Sheet'!$A$19) &amp; "." &amp; RIGHT(BN559,3)),
            IF(AND((--(INT('Data Sheet'!$A$19) &amp; "." &amp; RIGHT(BN559,3))&gt;=--('Data Sheet'!$A$19)), (--(INT('Data Sheet'!$A$19) &amp; "." &amp; RIGHT(BN559,3))&lt;=--('Data Sheet'!$B$19))),
                --(INT('Data Sheet'!$A$19) &amp; "." &amp; RIGHT(BN559,3)),
                --(INT('Data Sheet'!$B$19) &amp; "." &amp; RIGHT(BN559,3))
            )
        ),
        "OK"
    )
)</f>
        <v>OK</v>
      </c>
      <c r="P559" s="23" t="str">
        <f>IF(BR559&lt;&gt;"",
    IF(INT('Data Sheet'!$A$19)=INT('Data Sheet'!$B$15),
        --(INT('Data Sheet'!$A$15) &amp; "." &amp; BR559),
        IF(AND((--(INT('Data Sheet'!$A$15) &amp; "." &amp; BR559)&gt;=--('Data Sheet'!$A$15)), (--(INT('Data Sheet'!$A$15) &amp; "." &amp; BR559)&lt;=--('Data Sheet'!$B$15))),
            --(INT('Data Sheet'!$A$15) &amp; "." &amp; BR559),
            --(INT('Data Sheet'!$B$15) &amp; "." &amp; BR559)
        )
    ),
    IF(BQ559&lt;&gt;"",
        IF(INT('Data Sheet'!$A$15)=INT('Data Sheet'!$B$15),
            --(INT('Data Sheet'!$A$15) &amp; "." &amp; LEFT(BQ559,3)),
            IF(AND((--(INT('Data Sheet'!$A$15) &amp; "." &amp; LEFT(BQ559,3))&gt;=--('Data Sheet'!$A$15)), (--(INT('Data Sheet'!$A$15) &amp; "." &amp; LEFT(BQ559,3))&lt;=--('Data Sheet'!$B$15))),
                --(INT('Data Sheet'!$A$15) &amp; "." &amp; LEFT(BQ559,3)),
                --(INT('Data Sheet'!$B$15) &amp; "." &amp; LEFT(BQ559,3))
            )
        ),
        "OK"
    )
)</f>
        <v>OK</v>
      </c>
      <c r="Q559" s="23" t="str">
        <f>IF(BS559&lt;&gt;"",
    IF(INT('Data Sheet'!$A$19)=INT('Data Sheet'!$B$15),
        --(INT('Data Sheet'!$A$15) &amp; "." &amp; BS559),
        IF(AND((--(INT('Data Sheet'!$A$15) &amp; "." &amp; BS559)&gt;=--('Data Sheet'!$A$15)), (--(INT('Data Sheet'!$A$15) &amp; "." &amp; BS559)&lt;=--('Data Sheet'!$B$15))),
            --(INT('Data Sheet'!$A$15) &amp; "." &amp; BS559),
            --(INT('Data Sheet'!$B$15) &amp; "." &amp; BS559)
        )
    ),
    IF(BQ559&lt;&gt;"",
        IF(INT('Data Sheet'!$A$15)=INT('Data Sheet'!$B$15),
            --(INT('Data Sheet'!$A$15) &amp; "." &amp; RIGHT(BQ559,3)),
            IF(AND((--(INT('Data Sheet'!$A$15) &amp; "." &amp; RIGHT(BQ559,3))&gt;=--('Data Sheet'!$A$15)), (--(INT('Data Sheet'!$A$15) &amp; "." &amp; RIGHT(BQ559,3))&lt;=--('Data Sheet'!$B$15))),
                --(INT('Data Sheet'!$A$15) &amp; "." &amp; RIGHT(BQ559,3)),
                --(INT('Data Sheet'!$B$15) &amp; "." &amp; RIGHT(BQ559,3))
            )
        ),
        "OK"
    )
)</f>
        <v>OK</v>
      </c>
      <c r="R559" s="19"/>
      <c r="S559" s="19"/>
      <c r="T559" s="19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1"/>
      <c r="AU559" s="21"/>
      <c r="AV559" s="21"/>
      <c r="AW559" s="22"/>
      <c r="AX559" s="99"/>
      <c r="AY559" s="20"/>
      <c r="AZ559" s="20"/>
      <c r="BA559" s="22"/>
      <c r="BB559">
        <v>551</v>
      </c>
      <c r="BC559" s="80"/>
      <c r="BD559" s="80"/>
      <c r="BE559" s="80"/>
      <c r="BF559" s="80"/>
      <c r="BG559" s="32" t="str">
        <f t="shared" si="92"/>
        <v/>
      </c>
      <c r="BH559" s="78">
        <f t="shared" si="90"/>
        <v>0</v>
      </c>
      <c r="BI559" s="2">
        <f t="shared" si="93"/>
        <v>0</v>
      </c>
      <c r="BJ559" s="2">
        <f t="shared" si="94"/>
        <v>0</v>
      </c>
      <c r="BK559" s="2">
        <f t="shared" si="91"/>
        <v>0</v>
      </c>
    </row>
    <row r="560" spans="2:63" ht="15" customHeight="1" x14ac:dyDescent="0.25">
      <c r="B560" s="14">
        <v>552</v>
      </c>
      <c r="C560" s="95" t="str">
        <f t="shared" si="95"/>
        <v/>
      </c>
      <c r="D560" s="15" t="str">
        <f t="shared" si="100"/>
        <v>OK</v>
      </c>
      <c r="E560" s="16" t="e">
        <f>VLOOKUP('Data Sheet'!$B$8,'Data Sheet'!$I$2:$J$9,2,FALSE)</f>
        <v>#N/A</v>
      </c>
      <c r="F560" s="16" t="str">
        <f t="shared" si="96"/>
        <v/>
      </c>
      <c r="G560" s="103">
        <f t="shared" si="97"/>
        <v>0</v>
      </c>
      <c r="H560" s="17" t="s">
        <v>26</v>
      </c>
      <c r="I560" s="17" t="s">
        <v>26</v>
      </c>
      <c r="J560" s="17" t="str">
        <f>IF('Data Sheet'!$B$9="NC-50","N/A","OK")</f>
        <v>OK</v>
      </c>
      <c r="K560" s="17" t="str">
        <f>IF('Data Sheet'!$B$9="NC-50","N/A","OK")</f>
        <v>OK</v>
      </c>
      <c r="L560" s="17" t="str">
        <f t="shared" si="98"/>
        <v>OK</v>
      </c>
      <c r="M560" s="17" t="str">
        <f t="shared" si="99"/>
        <v>OK</v>
      </c>
      <c r="N560" s="18" t="str">
        <f>IF(BO560&lt;&gt;"",
    IF(INT('Data Sheet'!$A$19)=INT('Data Sheet'!$B$19),
        --(INT('Data Sheet'!$A$19) &amp; "." &amp; BO560),
        IF(AND((--(INT('Data Sheet'!$A$19) &amp; "." &amp; BO560)&gt;=--('Data Sheet'!$A$19)), (--(INT('Data Sheet'!$A$19) &amp; "." &amp; BO560)&lt;=--('Data Sheet'!$B$19))),
            --(INT('Data Sheet'!$A$19) &amp; "." &amp; BO560),
            --(INT('Data Sheet'!$B$19) &amp; "." &amp; BO560)
        )
    ),
    IF(BN560&lt;&gt;"",
        IF(INT('Data Sheet'!$A$19)=INT('Data Sheet'!$B$19),
            --(INT('Data Sheet'!$A$19) &amp; "." &amp; LEFT(BN560,3)),
            IF(AND((--(INT('Data Sheet'!$A$19) &amp; "." &amp; LEFT(BN560,3))&gt;=--('Data Sheet'!$A$19)), (--(INT('Data Sheet'!$A$19) &amp; "." &amp; LEFT(BN560,3))&lt;=--('Data Sheet'!$B$19))),
                --(INT('Data Sheet'!$A$19) &amp; "." &amp; LEFT(BN560,3)),
                --(INT('Data Sheet'!$B$19) &amp; "." &amp; LEFT(BN560,3))
            )
        ),
        "OK"
    )
)</f>
        <v>OK</v>
      </c>
      <c r="O560" s="23" t="str">
        <f>IF(BP560&lt;&gt;"",
    IF(INT('Data Sheet'!$A$19)=INT('Data Sheet'!$B$19),
        --(INT('Data Sheet'!$A$19) &amp; "." &amp; BP560),
        IF(AND((--(INT('Data Sheet'!$A$19) &amp; "." &amp; BP560)&gt;=--('Data Sheet'!$A$19)), (--(INT('Data Sheet'!$A$19) &amp; "." &amp; BP560)&lt;=--('Data Sheet'!$B$19))),
            --(INT('Data Sheet'!$A$19) &amp; "." &amp; BP560),
            --(INT('Data Sheet'!$B$19) &amp; "." &amp; BP560)
        )
    ),
    IF(BN560&lt;&gt;"",
        IF(INT('Data Sheet'!$A$19)=INT('Data Sheet'!$B$19),
            --(INT('Data Sheet'!$A$19) &amp; "." &amp; RIGHT(BN560,3)),
            IF(AND((--(INT('Data Sheet'!$A$19) &amp; "." &amp; RIGHT(BN560,3))&gt;=--('Data Sheet'!$A$19)), (--(INT('Data Sheet'!$A$19) &amp; "." &amp; RIGHT(BN560,3))&lt;=--('Data Sheet'!$B$19))),
                --(INT('Data Sheet'!$A$19) &amp; "." &amp; RIGHT(BN560,3)),
                --(INT('Data Sheet'!$B$19) &amp; "." &amp; RIGHT(BN560,3))
            )
        ),
        "OK"
    )
)</f>
        <v>OK</v>
      </c>
      <c r="P560" s="23" t="str">
        <f>IF(BR560&lt;&gt;"",
    IF(INT('Data Sheet'!$A$19)=INT('Data Sheet'!$B$15),
        --(INT('Data Sheet'!$A$15) &amp; "." &amp; BR560),
        IF(AND((--(INT('Data Sheet'!$A$15) &amp; "." &amp; BR560)&gt;=--('Data Sheet'!$A$15)), (--(INT('Data Sheet'!$A$15) &amp; "." &amp; BR560)&lt;=--('Data Sheet'!$B$15))),
            --(INT('Data Sheet'!$A$15) &amp; "." &amp; BR560),
            --(INT('Data Sheet'!$B$15) &amp; "." &amp; BR560)
        )
    ),
    IF(BQ560&lt;&gt;"",
        IF(INT('Data Sheet'!$A$15)=INT('Data Sheet'!$B$15),
            --(INT('Data Sheet'!$A$15) &amp; "." &amp; LEFT(BQ560,3)),
            IF(AND((--(INT('Data Sheet'!$A$15) &amp; "." &amp; LEFT(BQ560,3))&gt;=--('Data Sheet'!$A$15)), (--(INT('Data Sheet'!$A$15) &amp; "." &amp; LEFT(BQ560,3))&lt;=--('Data Sheet'!$B$15))),
                --(INT('Data Sheet'!$A$15) &amp; "." &amp; LEFT(BQ560,3)),
                --(INT('Data Sheet'!$B$15) &amp; "." &amp; LEFT(BQ560,3))
            )
        ),
        "OK"
    )
)</f>
        <v>OK</v>
      </c>
      <c r="Q560" s="23" t="str">
        <f>IF(BS560&lt;&gt;"",
    IF(INT('Data Sheet'!$A$19)=INT('Data Sheet'!$B$15),
        --(INT('Data Sheet'!$A$15) &amp; "." &amp; BS560),
        IF(AND((--(INT('Data Sheet'!$A$15) &amp; "." &amp; BS560)&gt;=--('Data Sheet'!$A$15)), (--(INT('Data Sheet'!$A$15) &amp; "." &amp; BS560)&lt;=--('Data Sheet'!$B$15))),
            --(INT('Data Sheet'!$A$15) &amp; "." &amp; BS560),
            --(INT('Data Sheet'!$B$15) &amp; "." &amp; BS560)
        )
    ),
    IF(BQ560&lt;&gt;"",
        IF(INT('Data Sheet'!$A$15)=INT('Data Sheet'!$B$15),
            --(INT('Data Sheet'!$A$15) &amp; "." &amp; RIGHT(BQ560,3)),
            IF(AND((--(INT('Data Sheet'!$A$15) &amp; "." &amp; RIGHT(BQ560,3))&gt;=--('Data Sheet'!$A$15)), (--(INT('Data Sheet'!$A$15) &amp; "." &amp; RIGHT(BQ560,3))&lt;=--('Data Sheet'!$B$15))),
                --(INT('Data Sheet'!$A$15) &amp; "." &amp; RIGHT(BQ560,3)),
                --(INT('Data Sheet'!$B$15) &amp; "." &amp; RIGHT(BQ560,3))
            )
        ),
        "OK"
    )
)</f>
        <v>OK</v>
      </c>
      <c r="R560" s="19"/>
      <c r="S560" s="19"/>
      <c r="T560" s="19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1"/>
      <c r="AU560" s="21"/>
      <c r="AV560" s="21"/>
      <c r="AW560" s="22"/>
      <c r="AX560" s="99"/>
      <c r="AY560" s="20"/>
      <c r="AZ560" s="20"/>
      <c r="BA560" s="22"/>
      <c r="BB560">
        <v>552</v>
      </c>
      <c r="BC560" s="80"/>
      <c r="BD560" s="80"/>
      <c r="BE560" s="80"/>
      <c r="BF560" s="80"/>
      <c r="BG560" s="32" t="str">
        <f t="shared" si="92"/>
        <v/>
      </c>
      <c r="BH560" s="78">
        <f t="shared" si="90"/>
        <v>0</v>
      </c>
      <c r="BI560" s="2">
        <f t="shared" si="93"/>
        <v>0</v>
      </c>
      <c r="BJ560" s="2">
        <f t="shared" si="94"/>
        <v>0</v>
      </c>
      <c r="BK560" s="2">
        <f t="shared" si="91"/>
        <v>0</v>
      </c>
    </row>
    <row r="561" spans="2:63" ht="15" customHeight="1" x14ac:dyDescent="0.25">
      <c r="B561" s="14">
        <v>553</v>
      </c>
      <c r="C561" s="95" t="str">
        <f t="shared" si="95"/>
        <v/>
      </c>
      <c r="D561" s="15" t="str">
        <f t="shared" si="100"/>
        <v>OK</v>
      </c>
      <c r="E561" s="16" t="e">
        <f>VLOOKUP('Data Sheet'!$B$8,'Data Sheet'!$I$2:$J$9,2,FALSE)</f>
        <v>#N/A</v>
      </c>
      <c r="F561" s="16" t="str">
        <f t="shared" si="96"/>
        <v/>
      </c>
      <c r="G561" s="103">
        <f t="shared" si="97"/>
        <v>0</v>
      </c>
      <c r="H561" s="17" t="s">
        <v>26</v>
      </c>
      <c r="I561" s="17" t="s">
        <v>26</v>
      </c>
      <c r="J561" s="17" t="str">
        <f>IF('Data Sheet'!$B$9="NC-50","N/A","OK")</f>
        <v>OK</v>
      </c>
      <c r="K561" s="17" t="str">
        <f>IF('Data Sheet'!$B$9="NC-50","N/A","OK")</f>
        <v>OK</v>
      </c>
      <c r="L561" s="17" t="str">
        <f t="shared" si="98"/>
        <v>OK</v>
      </c>
      <c r="M561" s="17" t="str">
        <f t="shared" si="99"/>
        <v>OK</v>
      </c>
      <c r="N561" s="18" t="str">
        <f>IF(BO561&lt;&gt;"",
    IF(INT('Data Sheet'!$A$19)=INT('Data Sheet'!$B$19),
        --(INT('Data Sheet'!$A$19) &amp; "." &amp; BO561),
        IF(AND((--(INT('Data Sheet'!$A$19) &amp; "." &amp; BO561)&gt;=--('Data Sheet'!$A$19)), (--(INT('Data Sheet'!$A$19) &amp; "." &amp; BO561)&lt;=--('Data Sheet'!$B$19))),
            --(INT('Data Sheet'!$A$19) &amp; "." &amp; BO561),
            --(INT('Data Sheet'!$B$19) &amp; "." &amp; BO561)
        )
    ),
    IF(BN561&lt;&gt;"",
        IF(INT('Data Sheet'!$A$19)=INT('Data Sheet'!$B$19),
            --(INT('Data Sheet'!$A$19) &amp; "." &amp; LEFT(BN561,3)),
            IF(AND((--(INT('Data Sheet'!$A$19) &amp; "." &amp; LEFT(BN561,3))&gt;=--('Data Sheet'!$A$19)), (--(INT('Data Sheet'!$A$19) &amp; "." &amp; LEFT(BN561,3))&lt;=--('Data Sheet'!$B$19))),
                --(INT('Data Sheet'!$A$19) &amp; "." &amp; LEFT(BN561,3)),
                --(INT('Data Sheet'!$B$19) &amp; "." &amp; LEFT(BN561,3))
            )
        ),
        "OK"
    )
)</f>
        <v>OK</v>
      </c>
      <c r="O561" s="23" t="str">
        <f>IF(BP561&lt;&gt;"",
    IF(INT('Data Sheet'!$A$19)=INT('Data Sheet'!$B$19),
        --(INT('Data Sheet'!$A$19) &amp; "." &amp; BP561),
        IF(AND((--(INT('Data Sheet'!$A$19) &amp; "." &amp; BP561)&gt;=--('Data Sheet'!$A$19)), (--(INT('Data Sheet'!$A$19) &amp; "." &amp; BP561)&lt;=--('Data Sheet'!$B$19))),
            --(INT('Data Sheet'!$A$19) &amp; "." &amp; BP561),
            --(INT('Data Sheet'!$B$19) &amp; "." &amp; BP561)
        )
    ),
    IF(BN561&lt;&gt;"",
        IF(INT('Data Sheet'!$A$19)=INT('Data Sheet'!$B$19),
            --(INT('Data Sheet'!$A$19) &amp; "." &amp; RIGHT(BN561,3)),
            IF(AND((--(INT('Data Sheet'!$A$19) &amp; "." &amp; RIGHT(BN561,3))&gt;=--('Data Sheet'!$A$19)), (--(INT('Data Sheet'!$A$19) &amp; "." &amp; RIGHT(BN561,3))&lt;=--('Data Sheet'!$B$19))),
                --(INT('Data Sheet'!$A$19) &amp; "." &amp; RIGHT(BN561,3)),
                --(INT('Data Sheet'!$B$19) &amp; "." &amp; RIGHT(BN561,3))
            )
        ),
        "OK"
    )
)</f>
        <v>OK</v>
      </c>
      <c r="P561" s="23" t="str">
        <f>IF(BR561&lt;&gt;"",
    IF(INT('Data Sheet'!$A$19)=INT('Data Sheet'!$B$15),
        --(INT('Data Sheet'!$A$15) &amp; "." &amp; BR561),
        IF(AND((--(INT('Data Sheet'!$A$15) &amp; "." &amp; BR561)&gt;=--('Data Sheet'!$A$15)), (--(INT('Data Sheet'!$A$15) &amp; "." &amp; BR561)&lt;=--('Data Sheet'!$B$15))),
            --(INT('Data Sheet'!$A$15) &amp; "." &amp; BR561),
            --(INT('Data Sheet'!$B$15) &amp; "." &amp; BR561)
        )
    ),
    IF(BQ561&lt;&gt;"",
        IF(INT('Data Sheet'!$A$15)=INT('Data Sheet'!$B$15),
            --(INT('Data Sheet'!$A$15) &amp; "." &amp; LEFT(BQ561,3)),
            IF(AND((--(INT('Data Sheet'!$A$15) &amp; "." &amp; LEFT(BQ561,3))&gt;=--('Data Sheet'!$A$15)), (--(INT('Data Sheet'!$A$15) &amp; "." &amp; LEFT(BQ561,3))&lt;=--('Data Sheet'!$B$15))),
                --(INT('Data Sheet'!$A$15) &amp; "." &amp; LEFT(BQ561,3)),
                --(INT('Data Sheet'!$B$15) &amp; "." &amp; LEFT(BQ561,3))
            )
        ),
        "OK"
    )
)</f>
        <v>OK</v>
      </c>
      <c r="Q561" s="23" t="str">
        <f>IF(BS561&lt;&gt;"",
    IF(INT('Data Sheet'!$A$19)=INT('Data Sheet'!$B$15),
        --(INT('Data Sheet'!$A$15) &amp; "." &amp; BS561),
        IF(AND((--(INT('Data Sheet'!$A$15) &amp; "." &amp; BS561)&gt;=--('Data Sheet'!$A$15)), (--(INT('Data Sheet'!$A$15) &amp; "." &amp; BS561)&lt;=--('Data Sheet'!$B$15))),
            --(INT('Data Sheet'!$A$15) &amp; "." &amp; BS561),
            --(INT('Data Sheet'!$B$15) &amp; "." &amp; BS561)
        )
    ),
    IF(BQ561&lt;&gt;"",
        IF(INT('Data Sheet'!$A$15)=INT('Data Sheet'!$B$15),
            --(INT('Data Sheet'!$A$15) &amp; "." &amp; RIGHT(BQ561,3)),
            IF(AND((--(INT('Data Sheet'!$A$15) &amp; "." &amp; RIGHT(BQ561,3))&gt;=--('Data Sheet'!$A$15)), (--(INT('Data Sheet'!$A$15) &amp; "." &amp; RIGHT(BQ561,3))&lt;=--('Data Sheet'!$B$15))),
                --(INT('Data Sheet'!$A$15) &amp; "." &amp; RIGHT(BQ561,3)),
                --(INT('Data Sheet'!$B$15) &amp; "." &amp; RIGHT(BQ561,3))
            )
        ),
        "OK"
    )
)</f>
        <v>OK</v>
      </c>
      <c r="R561" s="19"/>
      <c r="S561" s="19"/>
      <c r="T561" s="19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1"/>
      <c r="AU561" s="21"/>
      <c r="AV561" s="21"/>
      <c r="AW561" s="22"/>
      <c r="AX561" s="99"/>
      <c r="AY561" s="20"/>
      <c r="AZ561" s="20"/>
      <c r="BA561" s="22"/>
      <c r="BB561">
        <v>553</v>
      </c>
      <c r="BC561" s="80"/>
      <c r="BD561" s="80"/>
      <c r="BE561" s="80"/>
      <c r="BF561" s="80"/>
      <c r="BG561" s="32" t="str">
        <f t="shared" si="92"/>
        <v/>
      </c>
      <c r="BH561" s="78">
        <f t="shared" si="90"/>
        <v>0</v>
      </c>
      <c r="BI561" s="2">
        <f t="shared" si="93"/>
        <v>0</v>
      </c>
      <c r="BJ561" s="2">
        <f t="shared" si="94"/>
        <v>0</v>
      </c>
      <c r="BK561" s="2">
        <f t="shared" si="91"/>
        <v>0</v>
      </c>
    </row>
    <row r="562" spans="2:63" ht="15" customHeight="1" x14ac:dyDescent="0.25">
      <c r="B562" s="14">
        <v>554</v>
      </c>
      <c r="C562" s="95" t="str">
        <f t="shared" si="95"/>
        <v/>
      </c>
      <c r="D562" s="15" t="str">
        <f t="shared" si="100"/>
        <v>OK</v>
      </c>
      <c r="E562" s="16" t="e">
        <f>VLOOKUP('Data Sheet'!$B$8,'Data Sheet'!$I$2:$J$9,2,FALSE)</f>
        <v>#N/A</v>
      </c>
      <c r="F562" s="16" t="str">
        <f t="shared" si="96"/>
        <v/>
      </c>
      <c r="G562" s="103">
        <f t="shared" si="97"/>
        <v>0</v>
      </c>
      <c r="H562" s="17" t="s">
        <v>26</v>
      </c>
      <c r="I562" s="17" t="s">
        <v>26</v>
      </c>
      <c r="J562" s="17" t="str">
        <f>IF('Data Sheet'!$B$9="NC-50","N/A","OK")</f>
        <v>OK</v>
      </c>
      <c r="K562" s="17" t="str">
        <f>IF('Data Sheet'!$B$9="NC-50","N/A","OK")</f>
        <v>OK</v>
      </c>
      <c r="L562" s="17" t="str">
        <f t="shared" si="98"/>
        <v>OK</v>
      </c>
      <c r="M562" s="17" t="str">
        <f t="shared" si="99"/>
        <v>OK</v>
      </c>
      <c r="N562" s="18" t="str">
        <f>IF(BO562&lt;&gt;"",
    IF(INT('Data Sheet'!$A$19)=INT('Data Sheet'!$B$19),
        --(INT('Data Sheet'!$A$19) &amp; "." &amp; BO562),
        IF(AND((--(INT('Data Sheet'!$A$19) &amp; "." &amp; BO562)&gt;=--('Data Sheet'!$A$19)), (--(INT('Data Sheet'!$A$19) &amp; "." &amp; BO562)&lt;=--('Data Sheet'!$B$19))),
            --(INT('Data Sheet'!$A$19) &amp; "." &amp; BO562),
            --(INT('Data Sheet'!$B$19) &amp; "." &amp; BO562)
        )
    ),
    IF(BN562&lt;&gt;"",
        IF(INT('Data Sheet'!$A$19)=INT('Data Sheet'!$B$19),
            --(INT('Data Sheet'!$A$19) &amp; "." &amp; LEFT(BN562,3)),
            IF(AND((--(INT('Data Sheet'!$A$19) &amp; "." &amp; LEFT(BN562,3))&gt;=--('Data Sheet'!$A$19)), (--(INT('Data Sheet'!$A$19) &amp; "." &amp; LEFT(BN562,3))&lt;=--('Data Sheet'!$B$19))),
                --(INT('Data Sheet'!$A$19) &amp; "." &amp; LEFT(BN562,3)),
                --(INT('Data Sheet'!$B$19) &amp; "." &amp; LEFT(BN562,3))
            )
        ),
        "OK"
    )
)</f>
        <v>OK</v>
      </c>
      <c r="O562" s="23" t="str">
        <f>IF(BP562&lt;&gt;"",
    IF(INT('Data Sheet'!$A$19)=INT('Data Sheet'!$B$19),
        --(INT('Data Sheet'!$A$19) &amp; "." &amp; BP562),
        IF(AND((--(INT('Data Sheet'!$A$19) &amp; "." &amp; BP562)&gt;=--('Data Sheet'!$A$19)), (--(INT('Data Sheet'!$A$19) &amp; "." &amp; BP562)&lt;=--('Data Sheet'!$B$19))),
            --(INT('Data Sheet'!$A$19) &amp; "." &amp; BP562),
            --(INT('Data Sheet'!$B$19) &amp; "." &amp; BP562)
        )
    ),
    IF(BN562&lt;&gt;"",
        IF(INT('Data Sheet'!$A$19)=INT('Data Sheet'!$B$19),
            --(INT('Data Sheet'!$A$19) &amp; "." &amp; RIGHT(BN562,3)),
            IF(AND((--(INT('Data Sheet'!$A$19) &amp; "." &amp; RIGHT(BN562,3))&gt;=--('Data Sheet'!$A$19)), (--(INT('Data Sheet'!$A$19) &amp; "." &amp; RIGHT(BN562,3))&lt;=--('Data Sheet'!$B$19))),
                --(INT('Data Sheet'!$A$19) &amp; "." &amp; RIGHT(BN562,3)),
                --(INT('Data Sheet'!$B$19) &amp; "." &amp; RIGHT(BN562,3))
            )
        ),
        "OK"
    )
)</f>
        <v>OK</v>
      </c>
      <c r="P562" s="23" t="str">
        <f>IF(BR562&lt;&gt;"",
    IF(INT('Data Sheet'!$A$19)=INT('Data Sheet'!$B$15),
        --(INT('Data Sheet'!$A$15) &amp; "." &amp; BR562),
        IF(AND((--(INT('Data Sheet'!$A$15) &amp; "." &amp; BR562)&gt;=--('Data Sheet'!$A$15)), (--(INT('Data Sheet'!$A$15) &amp; "." &amp; BR562)&lt;=--('Data Sheet'!$B$15))),
            --(INT('Data Sheet'!$A$15) &amp; "." &amp; BR562),
            --(INT('Data Sheet'!$B$15) &amp; "." &amp; BR562)
        )
    ),
    IF(BQ562&lt;&gt;"",
        IF(INT('Data Sheet'!$A$15)=INT('Data Sheet'!$B$15),
            --(INT('Data Sheet'!$A$15) &amp; "." &amp; LEFT(BQ562,3)),
            IF(AND((--(INT('Data Sheet'!$A$15) &amp; "." &amp; LEFT(BQ562,3))&gt;=--('Data Sheet'!$A$15)), (--(INT('Data Sheet'!$A$15) &amp; "." &amp; LEFT(BQ562,3))&lt;=--('Data Sheet'!$B$15))),
                --(INT('Data Sheet'!$A$15) &amp; "." &amp; LEFT(BQ562,3)),
                --(INT('Data Sheet'!$B$15) &amp; "." &amp; LEFT(BQ562,3))
            )
        ),
        "OK"
    )
)</f>
        <v>OK</v>
      </c>
      <c r="Q562" s="23" t="str">
        <f>IF(BS562&lt;&gt;"",
    IF(INT('Data Sheet'!$A$19)=INT('Data Sheet'!$B$15),
        --(INT('Data Sheet'!$A$15) &amp; "." &amp; BS562),
        IF(AND((--(INT('Data Sheet'!$A$15) &amp; "." &amp; BS562)&gt;=--('Data Sheet'!$A$15)), (--(INT('Data Sheet'!$A$15) &amp; "." &amp; BS562)&lt;=--('Data Sheet'!$B$15))),
            --(INT('Data Sheet'!$A$15) &amp; "." &amp; BS562),
            --(INT('Data Sheet'!$B$15) &amp; "." &amp; BS562)
        )
    ),
    IF(BQ562&lt;&gt;"",
        IF(INT('Data Sheet'!$A$15)=INT('Data Sheet'!$B$15),
            --(INT('Data Sheet'!$A$15) &amp; "." &amp; RIGHT(BQ562,3)),
            IF(AND((--(INT('Data Sheet'!$A$15) &amp; "." &amp; RIGHT(BQ562,3))&gt;=--('Data Sheet'!$A$15)), (--(INT('Data Sheet'!$A$15) &amp; "." &amp; RIGHT(BQ562,3))&lt;=--('Data Sheet'!$B$15))),
                --(INT('Data Sheet'!$A$15) &amp; "." &amp; RIGHT(BQ562,3)),
                --(INT('Data Sheet'!$B$15) &amp; "." &amp; RIGHT(BQ562,3))
            )
        ),
        "OK"
    )
)</f>
        <v>OK</v>
      </c>
      <c r="R562" s="19"/>
      <c r="S562" s="19"/>
      <c r="T562" s="19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1"/>
      <c r="AU562" s="21"/>
      <c r="AV562" s="21"/>
      <c r="AW562" s="22"/>
      <c r="AX562" s="99"/>
      <c r="AY562" s="20"/>
      <c r="AZ562" s="20"/>
      <c r="BA562" s="22"/>
      <c r="BB562">
        <v>554</v>
      </c>
      <c r="BC562" s="80"/>
      <c r="BD562" s="80"/>
      <c r="BE562" s="80"/>
      <c r="BF562" s="80"/>
      <c r="BG562" s="32" t="str">
        <f t="shared" si="92"/>
        <v/>
      </c>
      <c r="BH562" s="78">
        <f t="shared" si="90"/>
        <v>0</v>
      </c>
      <c r="BI562" s="2">
        <f t="shared" si="93"/>
        <v>0</v>
      </c>
      <c r="BJ562" s="2">
        <f t="shared" si="94"/>
        <v>0</v>
      </c>
      <c r="BK562" s="2">
        <f t="shared" si="91"/>
        <v>0</v>
      </c>
    </row>
    <row r="563" spans="2:63" ht="15" customHeight="1" x14ac:dyDescent="0.25">
      <c r="B563" s="14">
        <v>555</v>
      </c>
      <c r="C563" s="95" t="str">
        <f t="shared" si="95"/>
        <v/>
      </c>
      <c r="D563" s="15" t="str">
        <f t="shared" si="100"/>
        <v>OK</v>
      </c>
      <c r="E563" s="16" t="e">
        <f>VLOOKUP('Data Sheet'!$B$8,'Data Sheet'!$I$2:$J$9,2,FALSE)</f>
        <v>#N/A</v>
      </c>
      <c r="F563" s="16" t="str">
        <f t="shared" si="96"/>
        <v/>
      </c>
      <c r="G563" s="103">
        <f t="shared" si="97"/>
        <v>0</v>
      </c>
      <c r="H563" s="17" t="s">
        <v>26</v>
      </c>
      <c r="I563" s="17" t="s">
        <v>26</v>
      </c>
      <c r="J563" s="17" t="str">
        <f>IF('Data Sheet'!$B$9="NC-50","N/A","OK")</f>
        <v>OK</v>
      </c>
      <c r="K563" s="17" t="str">
        <f>IF('Data Sheet'!$B$9="NC-50","N/A","OK")</f>
        <v>OK</v>
      </c>
      <c r="L563" s="17" t="str">
        <f t="shared" si="98"/>
        <v>OK</v>
      </c>
      <c r="M563" s="17" t="str">
        <f t="shared" si="99"/>
        <v>OK</v>
      </c>
      <c r="N563" s="18" t="str">
        <f>IF(BO563&lt;&gt;"",
    IF(INT('Data Sheet'!$A$19)=INT('Data Sheet'!$B$19),
        --(INT('Data Sheet'!$A$19) &amp; "." &amp; BO563),
        IF(AND((--(INT('Data Sheet'!$A$19) &amp; "." &amp; BO563)&gt;=--('Data Sheet'!$A$19)), (--(INT('Data Sheet'!$A$19) &amp; "." &amp; BO563)&lt;=--('Data Sheet'!$B$19))),
            --(INT('Data Sheet'!$A$19) &amp; "." &amp; BO563),
            --(INT('Data Sheet'!$B$19) &amp; "." &amp; BO563)
        )
    ),
    IF(BN563&lt;&gt;"",
        IF(INT('Data Sheet'!$A$19)=INT('Data Sheet'!$B$19),
            --(INT('Data Sheet'!$A$19) &amp; "." &amp; LEFT(BN563,3)),
            IF(AND((--(INT('Data Sheet'!$A$19) &amp; "." &amp; LEFT(BN563,3))&gt;=--('Data Sheet'!$A$19)), (--(INT('Data Sheet'!$A$19) &amp; "." &amp; LEFT(BN563,3))&lt;=--('Data Sheet'!$B$19))),
                --(INT('Data Sheet'!$A$19) &amp; "." &amp; LEFT(BN563,3)),
                --(INT('Data Sheet'!$B$19) &amp; "." &amp; LEFT(BN563,3))
            )
        ),
        "OK"
    )
)</f>
        <v>OK</v>
      </c>
      <c r="O563" s="23" t="str">
        <f>IF(BP563&lt;&gt;"",
    IF(INT('Data Sheet'!$A$19)=INT('Data Sheet'!$B$19),
        --(INT('Data Sheet'!$A$19) &amp; "." &amp; BP563),
        IF(AND((--(INT('Data Sheet'!$A$19) &amp; "." &amp; BP563)&gt;=--('Data Sheet'!$A$19)), (--(INT('Data Sheet'!$A$19) &amp; "." &amp; BP563)&lt;=--('Data Sheet'!$B$19))),
            --(INT('Data Sheet'!$A$19) &amp; "." &amp; BP563),
            --(INT('Data Sheet'!$B$19) &amp; "." &amp; BP563)
        )
    ),
    IF(BN563&lt;&gt;"",
        IF(INT('Data Sheet'!$A$19)=INT('Data Sheet'!$B$19),
            --(INT('Data Sheet'!$A$19) &amp; "." &amp; RIGHT(BN563,3)),
            IF(AND((--(INT('Data Sheet'!$A$19) &amp; "." &amp; RIGHT(BN563,3))&gt;=--('Data Sheet'!$A$19)), (--(INT('Data Sheet'!$A$19) &amp; "." &amp; RIGHT(BN563,3))&lt;=--('Data Sheet'!$B$19))),
                --(INT('Data Sheet'!$A$19) &amp; "." &amp; RIGHT(BN563,3)),
                --(INT('Data Sheet'!$B$19) &amp; "." &amp; RIGHT(BN563,3))
            )
        ),
        "OK"
    )
)</f>
        <v>OK</v>
      </c>
      <c r="P563" s="23" t="str">
        <f>IF(BR563&lt;&gt;"",
    IF(INT('Data Sheet'!$A$19)=INT('Data Sheet'!$B$15),
        --(INT('Data Sheet'!$A$15) &amp; "." &amp; BR563),
        IF(AND((--(INT('Data Sheet'!$A$15) &amp; "." &amp; BR563)&gt;=--('Data Sheet'!$A$15)), (--(INT('Data Sheet'!$A$15) &amp; "." &amp; BR563)&lt;=--('Data Sheet'!$B$15))),
            --(INT('Data Sheet'!$A$15) &amp; "." &amp; BR563),
            --(INT('Data Sheet'!$B$15) &amp; "." &amp; BR563)
        )
    ),
    IF(BQ563&lt;&gt;"",
        IF(INT('Data Sheet'!$A$15)=INT('Data Sheet'!$B$15),
            --(INT('Data Sheet'!$A$15) &amp; "." &amp; LEFT(BQ563,3)),
            IF(AND((--(INT('Data Sheet'!$A$15) &amp; "." &amp; LEFT(BQ563,3))&gt;=--('Data Sheet'!$A$15)), (--(INT('Data Sheet'!$A$15) &amp; "." &amp; LEFT(BQ563,3))&lt;=--('Data Sheet'!$B$15))),
                --(INT('Data Sheet'!$A$15) &amp; "." &amp; LEFT(BQ563,3)),
                --(INT('Data Sheet'!$B$15) &amp; "." &amp; LEFT(BQ563,3))
            )
        ),
        "OK"
    )
)</f>
        <v>OK</v>
      </c>
      <c r="Q563" s="23" t="str">
        <f>IF(BS563&lt;&gt;"",
    IF(INT('Data Sheet'!$A$19)=INT('Data Sheet'!$B$15),
        --(INT('Data Sheet'!$A$15) &amp; "." &amp; BS563),
        IF(AND((--(INT('Data Sheet'!$A$15) &amp; "." &amp; BS563)&gt;=--('Data Sheet'!$A$15)), (--(INT('Data Sheet'!$A$15) &amp; "." &amp; BS563)&lt;=--('Data Sheet'!$B$15))),
            --(INT('Data Sheet'!$A$15) &amp; "." &amp; BS563),
            --(INT('Data Sheet'!$B$15) &amp; "." &amp; BS563)
        )
    ),
    IF(BQ563&lt;&gt;"",
        IF(INT('Data Sheet'!$A$15)=INT('Data Sheet'!$B$15),
            --(INT('Data Sheet'!$A$15) &amp; "." &amp; RIGHT(BQ563,3)),
            IF(AND((--(INT('Data Sheet'!$A$15) &amp; "." &amp; RIGHT(BQ563,3))&gt;=--('Data Sheet'!$A$15)), (--(INT('Data Sheet'!$A$15) &amp; "." &amp; RIGHT(BQ563,3))&lt;=--('Data Sheet'!$B$15))),
                --(INT('Data Sheet'!$A$15) &amp; "." &amp; RIGHT(BQ563,3)),
                --(INT('Data Sheet'!$B$15) &amp; "." &amp; RIGHT(BQ563,3))
            )
        ),
        "OK"
    )
)</f>
        <v>OK</v>
      </c>
      <c r="R563" s="19"/>
      <c r="S563" s="19"/>
      <c r="T563" s="19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1"/>
      <c r="AU563" s="21"/>
      <c r="AV563" s="21"/>
      <c r="AW563" s="22"/>
      <c r="AX563" s="99"/>
      <c r="AY563" s="20"/>
      <c r="AZ563" s="20"/>
      <c r="BA563" s="22"/>
      <c r="BB563">
        <v>555</v>
      </c>
      <c r="BC563" s="80"/>
      <c r="BD563" s="80"/>
      <c r="BE563" s="80"/>
      <c r="BF563" s="80"/>
      <c r="BG563" s="32" t="str">
        <f t="shared" si="92"/>
        <v/>
      </c>
      <c r="BH563" s="78">
        <f t="shared" si="90"/>
        <v>0</v>
      </c>
      <c r="BI563" s="2">
        <f t="shared" si="93"/>
        <v>0</v>
      </c>
      <c r="BJ563" s="2">
        <f t="shared" si="94"/>
        <v>0</v>
      </c>
      <c r="BK563" s="2">
        <f t="shared" si="91"/>
        <v>0</v>
      </c>
    </row>
    <row r="564" spans="2:63" ht="15" customHeight="1" x14ac:dyDescent="0.25">
      <c r="B564" s="14">
        <v>556</v>
      </c>
      <c r="C564" s="95" t="str">
        <f t="shared" si="95"/>
        <v/>
      </c>
      <c r="D564" s="15" t="str">
        <f t="shared" si="100"/>
        <v>OK</v>
      </c>
      <c r="E564" s="16" t="e">
        <f>VLOOKUP('Data Sheet'!$B$8,'Data Sheet'!$I$2:$J$9,2,FALSE)</f>
        <v>#N/A</v>
      </c>
      <c r="F564" s="16" t="str">
        <f t="shared" si="96"/>
        <v/>
      </c>
      <c r="G564" s="103">
        <f t="shared" si="97"/>
        <v>0</v>
      </c>
      <c r="H564" s="17" t="s">
        <v>26</v>
      </c>
      <c r="I564" s="17" t="s">
        <v>26</v>
      </c>
      <c r="J564" s="17" t="str">
        <f>IF('Data Sheet'!$B$9="NC-50","N/A","OK")</f>
        <v>OK</v>
      </c>
      <c r="K564" s="17" t="str">
        <f>IF('Data Sheet'!$B$9="NC-50","N/A","OK")</f>
        <v>OK</v>
      </c>
      <c r="L564" s="17" t="str">
        <f t="shared" si="98"/>
        <v>OK</v>
      </c>
      <c r="M564" s="17" t="str">
        <f t="shared" si="99"/>
        <v>OK</v>
      </c>
      <c r="N564" s="18" t="str">
        <f>IF(BO564&lt;&gt;"",
    IF(INT('Data Sheet'!$A$19)=INT('Data Sheet'!$B$19),
        --(INT('Data Sheet'!$A$19) &amp; "." &amp; BO564),
        IF(AND((--(INT('Data Sheet'!$A$19) &amp; "." &amp; BO564)&gt;=--('Data Sheet'!$A$19)), (--(INT('Data Sheet'!$A$19) &amp; "." &amp; BO564)&lt;=--('Data Sheet'!$B$19))),
            --(INT('Data Sheet'!$A$19) &amp; "." &amp; BO564),
            --(INT('Data Sheet'!$B$19) &amp; "." &amp; BO564)
        )
    ),
    IF(BN564&lt;&gt;"",
        IF(INT('Data Sheet'!$A$19)=INT('Data Sheet'!$B$19),
            --(INT('Data Sheet'!$A$19) &amp; "." &amp; LEFT(BN564,3)),
            IF(AND((--(INT('Data Sheet'!$A$19) &amp; "." &amp; LEFT(BN564,3))&gt;=--('Data Sheet'!$A$19)), (--(INT('Data Sheet'!$A$19) &amp; "." &amp; LEFT(BN564,3))&lt;=--('Data Sheet'!$B$19))),
                --(INT('Data Sheet'!$A$19) &amp; "." &amp; LEFT(BN564,3)),
                --(INT('Data Sheet'!$B$19) &amp; "." &amp; LEFT(BN564,3))
            )
        ),
        "OK"
    )
)</f>
        <v>OK</v>
      </c>
      <c r="O564" s="23" t="str">
        <f>IF(BP564&lt;&gt;"",
    IF(INT('Data Sheet'!$A$19)=INT('Data Sheet'!$B$19),
        --(INT('Data Sheet'!$A$19) &amp; "." &amp; BP564),
        IF(AND((--(INT('Data Sheet'!$A$19) &amp; "." &amp; BP564)&gt;=--('Data Sheet'!$A$19)), (--(INT('Data Sheet'!$A$19) &amp; "." &amp; BP564)&lt;=--('Data Sheet'!$B$19))),
            --(INT('Data Sheet'!$A$19) &amp; "." &amp; BP564),
            --(INT('Data Sheet'!$B$19) &amp; "." &amp; BP564)
        )
    ),
    IF(BN564&lt;&gt;"",
        IF(INT('Data Sheet'!$A$19)=INT('Data Sheet'!$B$19),
            --(INT('Data Sheet'!$A$19) &amp; "." &amp; RIGHT(BN564,3)),
            IF(AND((--(INT('Data Sheet'!$A$19) &amp; "." &amp; RIGHT(BN564,3))&gt;=--('Data Sheet'!$A$19)), (--(INT('Data Sheet'!$A$19) &amp; "." &amp; RIGHT(BN564,3))&lt;=--('Data Sheet'!$B$19))),
                --(INT('Data Sheet'!$A$19) &amp; "." &amp; RIGHT(BN564,3)),
                --(INT('Data Sheet'!$B$19) &amp; "." &amp; RIGHT(BN564,3))
            )
        ),
        "OK"
    )
)</f>
        <v>OK</v>
      </c>
      <c r="P564" s="23" t="str">
        <f>IF(BR564&lt;&gt;"",
    IF(INT('Data Sheet'!$A$19)=INT('Data Sheet'!$B$15),
        --(INT('Data Sheet'!$A$15) &amp; "." &amp; BR564),
        IF(AND((--(INT('Data Sheet'!$A$15) &amp; "." &amp; BR564)&gt;=--('Data Sheet'!$A$15)), (--(INT('Data Sheet'!$A$15) &amp; "." &amp; BR564)&lt;=--('Data Sheet'!$B$15))),
            --(INT('Data Sheet'!$A$15) &amp; "." &amp; BR564),
            --(INT('Data Sheet'!$B$15) &amp; "." &amp; BR564)
        )
    ),
    IF(BQ564&lt;&gt;"",
        IF(INT('Data Sheet'!$A$15)=INT('Data Sheet'!$B$15),
            --(INT('Data Sheet'!$A$15) &amp; "." &amp; LEFT(BQ564,3)),
            IF(AND((--(INT('Data Sheet'!$A$15) &amp; "." &amp; LEFT(BQ564,3))&gt;=--('Data Sheet'!$A$15)), (--(INT('Data Sheet'!$A$15) &amp; "." &amp; LEFT(BQ564,3))&lt;=--('Data Sheet'!$B$15))),
                --(INT('Data Sheet'!$A$15) &amp; "." &amp; LEFT(BQ564,3)),
                --(INT('Data Sheet'!$B$15) &amp; "." &amp; LEFT(BQ564,3))
            )
        ),
        "OK"
    )
)</f>
        <v>OK</v>
      </c>
      <c r="Q564" s="23" t="str">
        <f>IF(BS564&lt;&gt;"",
    IF(INT('Data Sheet'!$A$19)=INT('Data Sheet'!$B$15),
        --(INT('Data Sheet'!$A$15) &amp; "." &amp; BS564),
        IF(AND((--(INT('Data Sheet'!$A$15) &amp; "." &amp; BS564)&gt;=--('Data Sheet'!$A$15)), (--(INT('Data Sheet'!$A$15) &amp; "." &amp; BS564)&lt;=--('Data Sheet'!$B$15))),
            --(INT('Data Sheet'!$A$15) &amp; "." &amp; BS564),
            --(INT('Data Sheet'!$B$15) &amp; "." &amp; BS564)
        )
    ),
    IF(BQ564&lt;&gt;"",
        IF(INT('Data Sheet'!$A$15)=INT('Data Sheet'!$B$15),
            --(INT('Data Sheet'!$A$15) &amp; "." &amp; RIGHT(BQ564,3)),
            IF(AND((--(INT('Data Sheet'!$A$15) &amp; "." &amp; RIGHT(BQ564,3))&gt;=--('Data Sheet'!$A$15)), (--(INT('Data Sheet'!$A$15) &amp; "." &amp; RIGHT(BQ564,3))&lt;=--('Data Sheet'!$B$15))),
                --(INT('Data Sheet'!$A$15) &amp; "." &amp; RIGHT(BQ564,3)),
                --(INT('Data Sheet'!$B$15) &amp; "." &amp; RIGHT(BQ564,3))
            )
        ),
        "OK"
    )
)</f>
        <v>OK</v>
      </c>
      <c r="R564" s="19"/>
      <c r="S564" s="19"/>
      <c r="T564" s="19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1"/>
      <c r="AU564" s="21"/>
      <c r="AV564" s="21"/>
      <c r="AW564" s="22"/>
      <c r="AX564" s="99"/>
      <c r="AY564" s="20"/>
      <c r="AZ564" s="20"/>
      <c r="BA564" s="22"/>
      <c r="BB564">
        <v>556</v>
      </c>
      <c r="BC564" s="80"/>
      <c r="BD564" s="80"/>
      <c r="BE564" s="80"/>
      <c r="BF564" s="80"/>
      <c r="BG564" s="32" t="str">
        <f t="shared" si="92"/>
        <v/>
      </c>
      <c r="BH564" s="78">
        <f t="shared" si="90"/>
        <v>0</v>
      </c>
      <c r="BI564" s="2">
        <f t="shared" si="93"/>
        <v>0</v>
      </c>
      <c r="BJ564" s="2">
        <f t="shared" si="94"/>
        <v>0</v>
      </c>
      <c r="BK564" s="2">
        <f t="shared" si="91"/>
        <v>0</v>
      </c>
    </row>
    <row r="565" spans="2:63" ht="15" customHeight="1" x14ac:dyDescent="0.25">
      <c r="B565" s="14">
        <v>557</v>
      </c>
      <c r="C565" s="95" t="str">
        <f t="shared" si="95"/>
        <v/>
      </c>
      <c r="D565" s="15" t="str">
        <f t="shared" si="100"/>
        <v>OK</v>
      </c>
      <c r="E565" s="16" t="e">
        <f>VLOOKUP('Data Sheet'!$B$8,'Data Sheet'!$I$2:$J$9,2,FALSE)</f>
        <v>#N/A</v>
      </c>
      <c r="F565" s="16" t="str">
        <f t="shared" si="96"/>
        <v/>
      </c>
      <c r="G565" s="103">
        <f t="shared" si="97"/>
        <v>0</v>
      </c>
      <c r="H565" s="17" t="s">
        <v>26</v>
      </c>
      <c r="I565" s="17" t="s">
        <v>26</v>
      </c>
      <c r="J565" s="17" t="str">
        <f>IF('Data Sheet'!$B$9="NC-50","N/A","OK")</f>
        <v>OK</v>
      </c>
      <c r="K565" s="17" t="str">
        <f>IF('Data Sheet'!$B$9="NC-50","N/A","OK")</f>
        <v>OK</v>
      </c>
      <c r="L565" s="17" t="str">
        <f t="shared" si="98"/>
        <v>OK</v>
      </c>
      <c r="M565" s="17" t="str">
        <f t="shared" si="99"/>
        <v>OK</v>
      </c>
      <c r="N565" s="18" t="str">
        <f>IF(BO565&lt;&gt;"",
    IF(INT('Data Sheet'!$A$19)=INT('Data Sheet'!$B$19),
        --(INT('Data Sheet'!$A$19) &amp; "." &amp; BO565),
        IF(AND((--(INT('Data Sheet'!$A$19) &amp; "." &amp; BO565)&gt;=--('Data Sheet'!$A$19)), (--(INT('Data Sheet'!$A$19) &amp; "." &amp; BO565)&lt;=--('Data Sheet'!$B$19))),
            --(INT('Data Sheet'!$A$19) &amp; "." &amp; BO565),
            --(INT('Data Sheet'!$B$19) &amp; "." &amp; BO565)
        )
    ),
    IF(BN565&lt;&gt;"",
        IF(INT('Data Sheet'!$A$19)=INT('Data Sheet'!$B$19),
            --(INT('Data Sheet'!$A$19) &amp; "." &amp; LEFT(BN565,3)),
            IF(AND((--(INT('Data Sheet'!$A$19) &amp; "." &amp; LEFT(BN565,3))&gt;=--('Data Sheet'!$A$19)), (--(INT('Data Sheet'!$A$19) &amp; "." &amp; LEFT(BN565,3))&lt;=--('Data Sheet'!$B$19))),
                --(INT('Data Sheet'!$A$19) &amp; "." &amp; LEFT(BN565,3)),
                --(INT('Data Sheet'!$B$19) &amp; "." &amp; LEFT(BN565,3))
            )
        ),
        "OK"
    )
)</f>
        <v>OK</v>
      </c>
      <c r="O565" s="23" t="str">
        <f>IF(BP565&lt;&gt;"",
    IF(INT('Data Sheet'!$A$19)=INT('Data Sheet'!$B$19),
        --(INT('Data Sheet'!$A$19) &amp; "." &amp; BP565),
        IF(AND((--(INT('Data Sheet'!$A$19) &amp; "." &amp; BP565)&gt;=--('Data Sheet'!$A$19)), (--(INT('Data Sheet'!$A$19) &amp; "." &amp; BP565)&lt;=--('Data Sheet'!$B$19))),
            --(INT('Data Sheet'!$A$19) &amp; "." &amp; BP565),
            --(INT('Data Sheet'!$B$19) &amp; "." &amp; BP565)
        )
    ),
    IF(BN565&lt;&gt;"",
        IF(INT('Data Sheet'!$A$19)=INT('Data Sheet'!$B$19),
            --(INT('Data Sheet'!$A$19) &amp; "." &amp; RIGHT(BN565,3)),
            IF(AND((--(INT('Data Sheet'!$A$19) &amp; "." &amp; RIGHT(BN565,3))&gt;=--('Data Sheet'!$A$19)), (--(INT('Data Sheet'!$A$19) &amp; "." &amp; RIGHT(BN565,3))&lt;=--('Data Sheet'!$B$19))),
                --(INT('Data Sheet'!$A$19) &amp; "." &amp; RIGHT(BN565,3)),
                --(INT('Data Sheet'!$B$19) &amp; "." &amp; RIGHT(BN565,3))
            )
        ),
        "OK"
    )
)</f>
        <v>OK</v>
      </c>
      <c r="P565" s="23" t="str">
        <f>IF(BR565&lt;&gt;"",
    IF(INT('Data Sheet'!$A$19)=INT('Data Sheet'!$B$15),
        --(INT('Data Sheet'!$A$15) &amp; "." &amp; BR565),
        IF(AND((--(INT('Data Sheet'!$A$15) &amp; "." &amp; BR565)&gt;=--('Data Sheet'!$A$15)), (--(INT('Data Sheet'!$A$15) &amp; "." &amp; BR565)&lt;=--('Data Sheet'!$B$15))),
            --(INT('Data Sheet'!$A$15) &amp; "." &amp; BR565),
            --(INT('Data Sheet'!$B$15) &amp; "." &amp; BR565)
        )
    ),
    IF(BQ565&lt;&gt;"",
        IF(INT('Data Sheet'!$A$15)=INT('Data Sheet'!$B$15),
            --(INT('Data Sheet'!$A$15) &amp; "." &amp; LEFT(BQ565,3)),
            IF(AND((--(INT('Data Sheet'!$A$15) &amp; "." &amp; LEFT(BQ565,3))&gt;=--('Data Sheet'!$A$15)), (--(INT('Data Sheet'!$A$15) &amp; "." &amp; LEFT(BQ565,3))&lt;=--('Data Sheet'!$B$15))),
                --(INT('Data Sheet'!$A$15) &amp; "." &amp; LEFT(BQ565,3)),
                --(INT('Data Sheet'!$B$15) &amp; "." &amp; LEFT(BQ565,3))
            )
        ),
        "OK"
    )
)</f>
        <v>OK</v>
      </c>
      <c r="Q565" s="23" t="str">
        <f>IF(BS565&lt;&gt;"",
    IF(INT('Data Sheet'!$A$19)=INT('Data Sheet'!$B$15),
        --(INT('Data Sheet'!$A$15) &amp; "." &amp; BS565),
        IF(AND((--(INT('Data Sheet'!$A$15) &amp; "." &amp; BS565)&gt;=--('Data Sheet'!$A$15)), (--(INT('Data Sheet'!$A$15) &amp; "." &amp; BS565)&lt;=--('Data Sheet'!$B$15))),
            --(INT('Data Sheet'!$A$15) &amp; "." &amp; BS565),
            --(INT('Data Sheet'!$B$15) &amp; "." &amp; BS565)
        )
    ),
    IF(BQ565&lt;&gt;"",
        IF(INT('Data Sheet'!$A$15)=INT('Data Sheet'!$B$15),
            --(INT('Data Sheet'!$A$15) &amp; "." &amp; RIGHT(BQ565,3)),
            IF(AND((--(INT('Data Sheet'!$A$15) &amp; "." &amp; RIGHT(BQ565,3))&gt;=--('Data Sheet'!$A$15)), (--(INT('Data Sheet'!$A$15) &amp; "." &amp; RIGHT(BQ565,3))&lt;=--('Data Sheet'!$B$15))),
                --(INT('Data Sheet'!$A$15) &amp; "." &amp; RIGHT(BQ565,3)),
                --(INT('Data Sheet'!$B$15) &amp; "." &amp; RIGHT(BQ565,3))
            )
        ),
        "OK"
    )
)</f>
        <v>OK</v>
      </c>
      <c r="R565" s="19"/>
      <c r="S565" s="19"/>
      <c r="T565" s="19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1"/>
      <c r="AU565" s="21"/>
      <c r="AV565" s="21"/>
      <c r="AW565" s="22"/>
      <c r="AX565" s="99"/>
      <c r="AY565" s="20"/>
      <c r="AZ565" s="20"/>
      <c r="BA565" s="22"/>
      <c r="BB565">
        <v>557</v>
      </c>
      <c r="BC565" s="80"/>
      <c r="BD565" s="80"/>
      <c r="BE565" s="80"/>
      <c r="BF565" s="80"/>
      <c r="BG565" s="32" t="str">
        <f t="shared" si="92"/>
        <v/>
      </c>
      <c r="BH565" s="78">
        <f t="shared" si="90"/>
        <v>0</v>
      </c>
      <c r="BI565" s="2">
        <f t="shared" si="93"/>
        <v>0</v>
      </c>
      <c r="BJ565" s="2">
        <f t="shared" si="94"/>
        <v>0</v>
      </c>
      <c r="BK565" s="2">
        <f t="shared" si="91"/>
        <v>0</v>
      </c>
    </row>
    <row r="566" spans="2:63" ht="15" customHeight="1" x14ac:dyDescent="0.25">
      <c r="B566" s="14">
        <v>558</v>
      </c>
      <c r="C566" s="95" t="str">
        <f t="shared" si="95"/>
        <v/>
      </c>
      <c r="D566" s="15" t="str">
        <f t="shared" si="100"/>
        <v>OK</v>
      </c>
      <c r="E566" s="16" t="e">
        <f>VLOOKUP('Data Sheet'!$B$8,'Data Sheet'!$I$2:$J$9,2,FALSE)</f>
        <v>#N/A</v>
      </c>
      <c r="F566" s="16" t="str">
        <f t="shared" si="96"/>
        <v/>
      </c>
      <c r="G566" s="103">
        <f t="shared" si="97"/>
        <v>0</v>
      </c>
      <c r="H566" s="17" t="s">
        <v>26</v>
      </c>
      <c r="I566" s="17" t="s">
        <v>26</v>
      </c>
      <c r="J566" s="17" t="str">
        <f>IF('Data Sheet'!$B$9="NC-50","N/A","OK")</f>
        <v>OK</v>
      </c>
      <c r="K566" s="17" t="str">
        <f>IF('Data Sheet'!$B$9="NC-50","N/A","OK")</f>
        <v>OK</v>
      </c>
      <c r="L566" s="17" t="str">
        <f t="shared" si="98"/>
        <v>OK</v>
      </c>
      <c r="M566" s="17" t="str">
        <f t="shared" si="99"/>
        <v>OK</v>
      </c>
      <c r="N566" s="18" t="str">
        <f>IF(BO566&lt;&gt;"",
    IF(INT('Data Sheet'!$A$19)=INT('Data Sheet'!$B$19),
        --(INT('Data Sheet'!$A$19) &amp; "." &amp; BO566),
        IF(AND((--(INT('Data Sheet'!$A$19) &amp; "." &amp; BO566)&gt;=--('Data Sheet'!$A$19)), (--(INT('Data Sheet'!$A$19) &amp; "." &amp; BO566)&lt;=--('Data Sheet'!$B$19))),
            --(INT('Data Sheet'!$A$19) &amp; "." &amp; BO566),
            --(INT('Data Sheet'!$B$19) &amp; "." &amp; BO566)
        )
    ),
    IF(BN566&lt;&gt;"",
        IF(INT('Data Sheet'!$A$19)=INT('Data Sheet'!$B$19),
            --(INT('Data Sheet'!$A$19) &amp; "." &amp; LEFT(BN566,3)),
            IF(AND((--(INT('Data Sheet'!$A$19) &amp; "." &amp; LEFT(BN566,3))&gt;=--('Data Sheet'!$A$19)), (--(INT('Data Sheet'!$A$19) &amp; "." &amp; LEFT(BN566,3))&lt;=--('Data Sheet'!$B$19))),
                --(INT('Data Sheet'!$A$19) &amp; "." &amp; LEFT(BN566,3)),
                --(INT('Data Sheet'!$B$19) &amp; "." &amp; LEFT(BN566,3))
            )
        ),
        "OK"
    )
)</f>
        <v>OK</v>
      </c>
      <c r="O566" s="23" t="str">
        <f>IF(BP566&lt;&gt;"",
    IF(INT('Data Sheet'!$A$19)=INT('Data Sheet'!$B$19),
        --(INT('Data Sheet'!$A$19) &amp; "." &amp; BP566),
        IF(AND((--(INT('Data Sheet'!$A$19) &amp; "." &amp; BP566)&gt;=--('Data Sheet'!$A$19)), (--(INT('Data Sheet'!$A$19) &amp; "." &amp; BP566)&lt;=--('Data Sheet'!$B$19))),
            --(INT('Data Sheet'!$A$19) &amp; "." &amp; BP566),
            --(INT('Data Sheet'!$B$19) &amp; "." &amp; BP566)
        )
    ),
    IF(BN566&lt;&gt;"",
        IF(INT('Data Sheet'!$A$19)=INT('Data Sheet'!$B$19),
            --(INT('Data Sheet'!$A$19) &amp; "." &amp; RIGHT(BN566,3)),
            IF(AND((--(INT('Data Sheet'!$A$19) &amp; "." &amp; RIGHT(BN566,3))&gt;=--('Data Sheet'!$A$19)), (--(INT('Data Sheet'!$A$19) &amp; "." &amp; RIGHT(BN566,3))&lt;=--('Data Sheet'!$B$19))),
                --(INT('Data Sheet'!$A$19) &amp; "." &amp; RIGHT(BN566,3)),
                --(INT('Data Sheet'!$B$19) &amp; "." &amp; RIGHT(BN566,3))
            )
        ),
        "OK"
    )
)</f>
        <v>OK</v>
      </c>
      <c r="P566" s="23" t="str">
        <f>IF(BR566&lt;&gt;"",
    IF(INT('Data Sheet'!$A$19)=INT('Data Sheet'!$B$15),
        --(INT('Data Sheet'!$A$15) &amp; "." &amp; BR566),
        IF(AND((--(INT('Data Sheet'!$A$15) &amp; "." &amp; BR566)&gt;=--('Data Sheet'!$A$15)), (--(INT('Data Sheet'!$A$15) &amp; "." &amp; BR566)&lt;=--('Data Sheet'!$B$15))),
            --(INT('Data Sheet'!$A$15) &amp; "." &amp; BR566),
            --(INT('Data Sheet'!$B$15) &amp; "." &amp; BR566)
        )
    ),
    IF(BQ566&lt;&gt;"",
        IF(INT('Data Sheet'!$A$15)=INT('Data Sheet'!$B$15),
            --(INT('Data Sheet'!$A$15) &amp; "." &amp; LEFT(BQ566,3)),
            IF(AND((--(INT('Data Sheet'!$A$15) &amp; "." &amp; LEFT(BQ566,3))&gt;=--('Data Sheet'!$A$15)), (--(INT('Data Sheet'!$A$15) &amp; "." &amp; LEFT(BQ566,3))&lt;=--('Data Sheet'!$B$15))),
                --(INT('Data Sheet'!$A$15) &amp; "." &amp; LEFT(BQ566,3)),
                --(INT('Data Sheet'!$B$15) &amp; "." &amp; LEFT(BQ566,3))
            )
        ),
        "OK"
    )
)</f>
        <v>OK</v>
      </c>
      <c r="Q566" s="23" t="str">
        <f>IF(BS566&lt;&gt;"",
    IF(INT('Data Sheet'!$A$19)=INT('Data Sheet'!$B$15),
        --(INT('Data Sheet'!$A$15) &amp; "." &amp; BS566),
        IF(AND((--(INT('Data Sheet'!$A$15) &amp; "." &amp; BS566)&gt;=--('Data Sheet'!$A$15)), (--(INT('Data Sheet'!$A$15) &amp; "." &amp; BS566)&lt;=--('Data Sheet'!$B$15))),
            --(INT('Data Sheet'!$A$15) &amp; "." &amp; BS566),
            --(INT('Data Sheet'!$B$15) &amp; "." &amp; BS566)
        )
    ),
    IF(BQ566&lt;&gt;"",
        IF(INT('Data Sheet'!$A$15)=INT('Data Sheet'!$B$15),
            --(INT('Data Sheet'!$A$15) &amp; "." &amp; RIGHT(BQ566,3)),
            IF(AND((--(INT('Data Sheet'!$A$15) &amp; "." &amp; RIGHT(BQ566,3))&gt;=--('Data Sheet'!$A$15)), (--(INT('Data Sheet'!$A$15) &amp; "." &amp; RIGHT(BQ566,3))&lt;=--('Data Sheet'!$B$15))),
                --(INT('Data Sheet'!$A$15) &amp; "." &amp; RIGHT(BQ566,3)),
                --(INT('Data Sheet'!$B$15) &amp; "." &amp; RIGHT(BQ566,3))
            )
        ),
        "OK"
    )
)</f>
        <v>OK</v>
      </c>
      <c r="R566" s="19"/>
      <c r="S566" s="19"/>
      <c r="T566" s="19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1"/>
      <c r="AU566" s="21"/>
      <c r="AV566" s="21"/>
      <c r="AW566" s="22"/>
      <c r="AX566" s="99"/>
      <c r="AY566" s="20"/>
      <c r="AZ566" s="20"/>
      <c r="BA566" s="22"/>
      <c r="BB566">
        <v>558</v>
      </c>
      <c r="BC566" s="80"/>
      <c r="BD566" s="80"/>
      <c r="BE566" s="80"/>
      <c r="BF566" s="80"/>
      <c r="BG566" s="32" t="str">
        <f t="shared" si="92"/>
        <v/>
      </c>
      <c r="BH566" s="78">
        <f t="shared" si="90"/>
        <v>0</v>
      </c>
      <c r="BI566" s="2">
        <f t="shared" si="93"/>
        <v>0</v>
      </c>
      <c r="BJ566" s="2">
        <f t="shared" si="94"/>
        <v>0</v>
      </c>
      <c r="BK566" s="2">
        <f t="shared" si="91"/>
        <v>0</v>
      </c>
    </row>
    <row r="567" spans="2:63" ht="15" customHeight="1" x14ac:dyDescent="0.25">
      <c r="B567" s="14">
        <v>559</v>
      </c>
      <c r="C567" s="95" t="str">
        <f t="shared" si="95"/>
        <v/>
      </c>
      <c r="D567" s="15" t="str">
        <f t="shared" si="100"/>
        <v>OK</v>
      </c>
      <c r="E567" s="16" t="e">
        <f>VLOOKUP('Data Sheet'!$B$8,'Data Sheet'!$I$2:$J$9,2,FALSE)</f>
        <v>#N/A</v>
      </c>
      <c r="F567" s="16" t="str">
        <f t="shared" si="96"/>
        <v/>
      </c>
      <c r="G567" s="103">
        <f t="shared" si="97"/>
        <v>0</v>
      </c>
      <c r="H567" s="17" t="s">
        <v>26</v>
      </c>
      <c r="I567" s="17" t="s">
        <v>26</v>
      </c>
      <c r="J567" s="17" t="str">
        <f>IF('Data Sheet'!$B$9="NC-50","N/A","OK")</f>
        <v>OK</v>
      </c>
      <c r="K567" s="17" t="str">
        <f>IF('Data Sheet'!$B$9="NC-50","N/A","OK")</f>
        <v>OK</v>
      </c>
      <c r="L567" s="17" t="str">
        <f t="shared" si="98"/>
        <v>OK</v>
      </c>
      <c r="M567" s="17" t="str">
        <f t="shared" si="99"/>
        <v>OK</v>
      </c>
      <c r="N567" s="18" t="str">
        <f>IF(BO567&lt;&gt;"",
    IF(INT('Data Sheet'!$A$19)=INT('Data Sheet'!$B$19),
        --(INT('Data Sheet'!$A$19) &amp; "." &amp; BO567),
        IF(AND((--(INT('Data Sheet'!$A$19) &amp; "." &amp; BO567)&gt;=--('Data Sheet'!$A$19)), (--(INT('Data Sheet'!$A$19) &amp; "." &amp; BO567)&lt;=--('Data Sheet'!$B$19))),
            --(INT('Data Sheet'!$A$19) &amp; "." &amp; BO567),
            --(INT('Data Sheet'!$B$19) &amp; "." &amp; BO567)
        )
    ),
    IF(BN567&lt;&gt;"",
        IF(INT('Data Sheet'!$A$19)=INT('Data Sheet'!$B$19),
            --(INT('Data Sheet'!$A$19) &amp; "." &amp; LEFT(BN567,3)),
            IF(AND((--(INT('Data Sheet'!$A$19) &amp; "." &amp; LEFT(BN567,3))&gt;=--('Data Sheet'!$A$19)), (--(INT('Data Sheet'!$A$19) &amp; "." &amp; LEFT(BN567,3))&lt;=--('Data Sheet'!$B$19))),
                --(INT('Data Sheet'!$A$19) &amp; "." &amp; LEFT(BN567,3)),
                --(INT('Data Sheet'!$B$19) &amp; "." &amp; LEFT(BN567,3))
            )
        ),
        "OK"
    )
)</f>
        <v>OK</v>
      </c>
      <c r="O567" s="23" t="str">
        <f>IF(BP567&lt;&gt;"",
    IF(INT('Data Sheet'!$A$19)=INT('Data Sheet'!$B$19),
        --(INT('Data Sheet'!$A$19) &amp; "." &amp; BP567),
        IF(AND((--(INT('Data Sheet'!$A$19) &amp; "." &amp; BP567)&gt;=--('Data Sheet'!$A$19)), (--(INT('Data Sheet'!$A$19) &amp; "." &amp; BP567)&lt;=--('Data Sheet'!$B$19))),
            --(INT('Data Sheet'!$A$19) &amp; "." &amp; BP567),
            --(INT('Data Sheet'!$B$19) &amp; "." &amp; BP567)
        )
    ),
    IF(BN567&lt;&gt;"",
        IF(INT('Data Sheet'!$A$19)=INT('Data Sheet'!$B$19),
            --(INT('Data Sheet'!$A$19) &amp; "." &amp; RIGHT(BN567,3)),
            IF(AND((--(INT('Data Sheet'!$A$19) &amp; "." &amp; RIGHT(BN567,3))&gt;=--('Data Sheet'!$A$19)), (--(INT('Data Sheet'!$A$19) &amp; "." &amp; RIGHT(BN567,3))&lt;=--('Data Sheet'!$B$19))),
                --(INT('Data Sheet'!$A$19) &amp; "." &amp; RIGHT(BN567,3)),
                --(INT('Data Sheet'!$B$19) &amp; "." &amp; RIGHT(BN567,3))
            )
        ),
        "OK"
    )
)</f>
        <v>OK</v>
      </c>
      <c r="P567" s="23" t="str">
        <f>IF(BR567&lt;&gt;"",
    IF(INT('Data Sheet'!$A$19)=INT('Data Sheet'!$B$15),
        --(INT('Data Sheet'!$A$15) &amp; "." &amp; BR567),
        IF(AND((--(INT('Data Sheet'!$A$15) &amp; "." &amp; BR567)&gt;=--('Data Sheet'!$A$15)), (--(INT('Data Sheet'!$A$15) &amp; "." &amp; BR567)&lt;=--('Data Sheet'!$B$15))),
            --(INT('Data Sheet'!$A$15) &amp; "." &amp; BR567),
            --(INT('Data Sheet'!$B$15) &amp; "." &amp; BR567)
        )
    ),
    IF(BQ567&lt;&gt;"",
        IF(INT('Data Sheet'!$A$15)=INT('Data Sheet'!$B$15),
            --(INT('Data Sheet'!$A$15) &amp; "." &amp; LEFT(BQ567,3)),
            IF(AND((--(INT('Data Sheet'!$A$15) &amp; "." &amp; LEFT(BQ567,3))&gt;=--('Data Sheet'!$A$15)), (--(INT('Data Sheet'!$A$15) &amp; "." &amp; LEFT(BQ567,3))&lt;=--('Data Sheet'!$B$15))),
                --(INT('Data Sheet'!$A$15) &amp; "." &amp; LEFT(BQ567,3)),
                --(INT('Data Sheet'!$B$15) &amp; "." &amp; LEFT(BQ567,3))
            )
        ),
        "OK"
    )
)</f>
        <v>OK</v>
      </c>
      <c r="Q567" s="23" t="str">
        <f>IF(BS567&lt;&gt;"",
    IF(INT('Data Sheet'!$A$19)=INT('Data Sheet'!$B$15),
        --(INT('Data Sheet'!$A$15) &amp; "." &amp; BS567),
        IF(AND((--(INT('Data Sheet'!$A$15) &amp; "." &amp; BS567)&gt;=--('Data Sheet'!$A$15)), (--(INT('Data Sheet'!$A$15) &amp; "." &amp; BS567)&lt;=--('Data Sheet'!$B$15))),
            --(INT('Data Sheet'!$A$15) &amp; "." &amp; BS567),
            --(INT('Data Sheet'!$B$15) &amp; "." &amp; BS567)
        )
    ),
    IF(BQ567&lt;&gt;"",
        IF(INT('Data Sheet'!$A$15)=INT('Data Sheet'!$B$15),
            --(INT('Data Sheet'!$A$15) &amp; "." &amp; RIGHT(BQ567,3)),
            IF(AND((--(INT('Data Sheet'!$A$15) &amp; "." &amp; RIGHT(BQ567,3))&gt;=--('Data Sheet'!$A$15)), (--(INT('Data Sheet'!$A$15) &amp; "." &amp; RIGHT(BQ567,3))&lt;=--('Data Sheet'!$B$15))),
                --(INT('Data Sheet'!$A$15) &amp; "." &amp; RIGHT(BQ567,3)),
                --(INT('Data Sheet'!$B$15) &amp; "." &amp; RIGHT(BQ567,3))
            )
        ),
        "OK"
    )
)</f>
        <v>OK</v>
      </c>
      <c r="R567" s="19"/>
      <c r="S567" s="19"/>
      <c r="T567" s="19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1"/>
      <c r="AU567" s="21"/>
      <c r="AV567" s="21"/>
      <c r="AW567" s="22"/>
      <c r="AX567" s="99"/>
      <c r="AY567" s="20"/>
      <c r="AZ567" s="20"/>
      <c r="BA567" s="22"/>
      <c r="BB567">
        <v>559</v>
      </c>
      <c r="BC567" s="80"/>
      <c r="BD567" s="80"/>
      <c r="BE567" s="80"/>
      <c r="BF567" s="80"/>
      <c r="BG567" s="32" t="str">
        <f t="shared" si="92"/>
        <v/>
      </c>
      <c r="BH567" s="78">
        <f t="shared" si="90"/>
        <v>0</v>
      </c>
      <c r="BI567" s="2">
        <f t="shared" si="93"/>
        <v>0</v>
      </c>
      <c r="BJ567" s="2">
        <f t="shared" si="94"/>
        <v>0</v>
      </c>
      <c r="BK567" s="2">
        <f t="shared" si="91"/>
        <v>0</v>
      </c>
    </row>
    <row r="568" spans="2:63" ht="15" customHeight="1" x14ac:dyDescent="0.25">
      <c r="B568" s="14">
        <v>560</v>
      </c>
      <c r="C568" s="95" t="str">
        <f t="shared" si="95"/>
        <v/>
      </c>
      <c r="D568" s="15" t="str">
        <f t="shared" si="100"/>
        <v>OK</v>
      </c>
      <c r="E568" s="16" t="e">
        <f>VLOOKUP('Data Sheet'!$B$8,'Data Sheet'!$I$2:$J$9,2,FALSE)</f>
        <v>#N/A</v>
      </c>
      <c r="F568" s="16" t="str">
        <f t="shared" si="96"/>
        <v/>
      </c>
      <c r="G568" s="103">
        <f t="shared" si="97"/>
        <v>0</v>
      </c>
      <c r="H568" s="17" t="s">
        <v>26</v>
      </c>
      <c r="I568" s="17" t="s">
        <v>26</v>
      </c>
      <c r="J568" s="17" t="str">
        <f>IF('Data Sheet'!$B$9="NC-50","N/A","OK")</f>
        <v>OK</v>
      </c>
      <c r="K568" s="17" t="str">
        <f>IF('Data Sheet'!$B$9="NC-50","N/A","OK")</f>
        <v>OK</v>
      </c>
      <c r="L568" s="17" t="str">
        <f t="shared" si="98"/>
        <v>OK</v>
      </c>
      <c r="M568" s="17" t="str">
        <f t="shared" si="99"/>
        <v>OK</v>
      </c>
      <c r="N568" s="18" t="str">
        <f>IF(BO568&lt;&gt;"",
    IF(INT('Data Sheet'!$A$19)=INT('Data Sheet'!$B$19),
        --(INT('Data Sheet'!$A$19) &amp; "." &amp; BO568),
        IF(AND((--(INT('Data Sheet'!$A$19) &amp; "." &amp; BO568)&gt;=--('Data Sheet'!$A$19)), (--(INT('Data Sheet'!$A$19) &amp; "." &amp; BO568)&lt;=--('Data Sheet'!$B$19))),
            --(INT('Data Sheet'!$A$19) &amp; "." &amp; BO568),
            --(INT('Data Sheet'!$B$19) &amp; "." &amp; BO568)
        )
    ),
    IF(BN568&lt;&gt;"",
        IF(INT('Data Sheet'!$A$19)=INT('Data Sheet'!$B$19),
            --(INT('Data Sheet'!$A$19) &amp; "." &amp; LEFT(BN568,3)),
            IF(AND((--(INT('Data Sheet'!$A$19) &amp; "." &amp; LEFT(BN568,3))&gt;=--('Data Sheet'!$A$19)), (--(INT('Data Sheet'!$A$19) &amp; "." &amp; LEFT(BN568,3))&lt;=--('Data Sheet'!$B$19))),
                --(INT('Data Sheet'!$A$19) &amp; "." &amp; LEFT(BN568,3)),
                --(INT('Data Sheet'!$B$19) &amp; "." &amp; LEFT(BN568,3))
            )
        ),
        "OK"
    )
)</f>
        <v>OK</v>
      </c>
      <c r="O568" s="23" t="str">
        <f>IF(BP568&lt;&gt;"",
    IF(INT('Data Sheet'!$A$19)=INT('Data Sheet'!$B$19),
        --(INT('Data Sheet'!$A$19) &amp; "." &amp; BP568),
        IF(AND((--(INT('Data Sheet'!$A$19) &amp; "." &amp; BP568)&gt;=--('Data Sheet'!$A$19)), (--(INT('Data Sheet'!$A$19) &amp; "." &amp; BP568)&lt;=--('Data Sheet'!$B$19))),
            --(INT('Data Sheet'!$A$19) &amp; "." &amp; BP568),
            --(INT('Data Sheet'!$B$19) &amp; "." &amp; BP568)
        )
    ),
    IF(BN568&lt;&gt;"",
        IF(INT('Data Sheet'!$A$19)=INT('Data Sheet'!$B$19),
            --(INT('Data Sheet'!$A$19) &amp; "." &amp; RIGHT(BN568,3)),
            IF(AND((--(INT('Data Sheet'!$A$19) &amp; "." &amp; RIGHT(BN568,3))&gt;=--('Data Sheet'!$A$19)), (--(INT('Data Sheet'!$A$19) &amp; "." &amp; RIGHT(BN568,3))&lt;=--('Data Sheet'!$B$19))),
                --(INT('Data Sheet'!$A$19) &amp; "." &amp; RIGHT(BN568,3)),
                --(INT('Data Sheet'!$B$19) &amp; "." &amp; RIGHT(BN568,3))
            )
        ),
        "OK"
    )
)</f>
        <v>OK</v>
      </c>
      <c r="P568" s="23" t="str">
        <f>IF(BR568&lt;&gt;"",
    IF(INT('Data Sheet'!$A$19)=INT('Data Sheet'!$B$15),
        --(INT('Data Sheet'!$A$15) &amp; "." &amp; BR568),
        IF(AND((--(INT('Data Sheet'!$A$15) &amp; "." &amp; BR568)&gt;=--('Data Sheet'!$A$15)), (--(INT('Data Sheet'!$A$15) &amp; "." &amp; BR568)&lt;=--('Data Sheet'!$B$15))),
            --(INT('Data Sheet'!$A$15) &amp; "." &amp; BR568),
            --(INT('Data Sheet'!$B$15) &amp; "." &amp; BR568)
        )
    ),
    IF(BQ568&lt;&gt;"",
        IF(INT('Data Sheet'!$A$15)=INT('Data Sheet'!$B$15),
            --(INT('Data Sheet'!$A$15) &amp; "." &amp; LEFT(BQ568,3)),
            IF(AND((--(INT('Data Sheet'!$A$15) &amp; "." &amp; LEFT(BQ568,3))&gt;=--('Data Sheet'!$A$15)), (--(INT('Data Sheet'!$A$15) &amp; "." &amp; LEFT(BQ568,3))&lt;=--('Data Sheet'!$B$15))),
                --(INT('Data Sheet'!$A$15) &amp; "." &amp; LEFT(BQ568,3)),
                --(INT('Data Sheet'!$B$15) &amp; "." &amp; LEFT(BQ568,3))
            )
        ),
        "OK"
    )
)</f>
        <v>OK</v>
      </c>
      <c r="Q568" s="23" t="str">
        <f>IF(BS568&lt;&gt;"",
    IF(INT('Data Sheet'!$A$19)=INT('Data Sheet'!$B$15),
        --(INT('Data Sheet'!$A$15) &amp; "." &amp; BS568),
        IF(AND((--(INT('Data Sheet'!$A$15) &amp; "." &amp; BS568)&gt;=--('Data Sheet'!$A$15)), (--(INT('Data Sheet'!$A$15) &amp; "." &amp; BS568)&lt;=--('Data Sheet'!$B$15))),
            --(INT('Data Sheet'!$A$15) &amp; "." &amp; BS568),
            --(INT('Data Sheet'!$B$15) &amp; "." &amp; BS568)
        )
    ),
    IF(BQ568&lt;&gt;"",
        IF(INT('Data Sheet'!$A$15)=INT('Data Sheet'!$B$15),
            --(INT('Data Sheet'!$A$15) &amp; "." &amp; RIGHT(BQ568,3)),
            IF(AND((--(INT('Data Sheet'!$A$15) &amp; "." &amp; RIGHT(BQ568,3))&gt;=--('Data Sheet'!$A$15)), (--(INT('Data Sheet'!$A$15) &amp; "." &amp; RIGHT(BQ568,3))&lt;=--('Data Sheet'!$B$15))),
                --(INT('Data Sheet'!$A$15) &amp; "." &amp; RIGHT(BQ568,3)),
                --(INT('Data Sheet'!$B$15) &amp; "." &amp; RIGHT(BQ568,3))
            )
        ),
        "OK"
    )
)</f>
        <v>OK</v>
      </c>
      <c r="R568" s="19"/>
      <c r="S568" s="19"/>
      <c r="T568" s="19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1"/>
      <c r="AU568" s="21"/>
      <c r="AV568" s="21"/>
      <c r="AW568" s="22"/>
      <c r="AX568" s="99"/>
      <c r="AY568" s="20"/>
      <c r="AZ568" s="20"/>
      <c r="BA568" s="22"/>
      <c r="BB568">
        <v>560</v>
      </c>
      <c r="BC568" s="80"/>
      <c r="BD568" s="80"/>
      <c r="BE568" s="80"/>
      <c r="BF568" s="80"/>
      <c r="BG568" s="32" t="str">
        <f t="shared" si="92"/>
        <v/>
      </c>
      <c r="BH568" s="78">
        <f t="shared" si="90"/>
        <v>0</v>
      </c>
      <c r="BI568" s="2">
        <f t="shared" si="93"/>
        <v>0</v>
      </c>
      <c r="BJ568" s="2">
        <f t="shared" si="94"/>
        <v>0</v>
      </c>
      <c r="BK568" s="2">
        <f t="shared" si="91"/>
        <v>0</v>
      </c>
    </row>
    <row r="569" spans="2:63" ht="15" customHeight="1" x14ac:dyDescent="0.25">
      <c r="B569" s="14">
        <v>561</v>
      </c>
      <c r="C569" s="95" t="str">
        <f t="shared" si="95"/>
        <v/>
      </c>
      <c r="D569" s="15" t="str">
        <f t="shared" si="100"/>
        <v>OK</v>
      </c>
      <c r="E569" s="16" t="e">
        <f>VLOOKUP('Data Sheet'!$B$8,'Data Sheet'!$I$2:$J$9,2,FALSE)</f>
        <v>#N/A</v>
      </c>
      <c r="F569" s="16" t="str">
        <f t="shared" si="96"/>
        <v/>
      </c>
      <c r="G569" s="103">
        <f t="shared" si="97"/>
        <v>0</v>
      </c>
      <c r="H569" s="17" t="s">
        <v>26</v>
      </c>
      <c r="I569" s="17" t="s">
        <v>26</v>
      </c>
      <c r="J569" s="17" t="str">
        <f>IF('Data Sheet'!$B$9="NC-50","N/A","OK")</f>
        <v>OK</v>
      </c>
      <c r="K569" s="17" t="str">
        <f>IF('Data Sheet'!$B$9="NC-50","N/A","OK")</f>
        <v>OK</v>
      </c>
      <c r="L569" s="17" t="str">
        <f t="shared" si="98"/>
        <v>OK</v>
      </c>
      <c r="M569" s="17" t="str">
        <f t="shared" si="99"/>
        <v>OK</v>
      </c>
      <c r="N569" s="18" t="str">
        <f>IF(BO569&lt;&gt;"",
    IF(INT('Data Sheet'!$A$19)=INT('Data Sheet'!$B$19),
        --(INT('Data Sheet'!$A$19) &amp; "." &amp; BO569),
        IF(AND((--(INT('Data Sheet'!$A$19) &amp; "." &amp; BO569)&gt;=--('Data Sheet'!$A$19)), (--(INT('Data Sheet'!$A$19) &amp; "." &amp; BO569)&lt;=--('Data Sheet'!$B$19))),
            --(INT('Data Sheet'!$A$19) &amp; "." &amp; BO569),
            --(INT('Data Sheet'!$B$19) &amp; "." &amp; BO569)
        )
    ),
    IF(BN569&lt;&gt;"",
        IF(INT('Data Sheet'!$A$19)=INT('Data Sheet'!$B$19),
            --(INT('Data Sheet'!$A$19) &amp; "." &amp; LEFT(BN569,3)),
            IF(AND((--(INT('Data Sheet'!$A$19) &amp; "." &amp; LEFT(BN569,3))&gt;=--('Data Sheet'!$A$19)), (--(INT('Data Sheet'!$A$19) &amp; "." &amp; LEFT(BN569,3))&lt;=--('Data Sheet'!$B$19))),
                --(INT('Data Sheet'!$A$19) &amp; "." &amp; LEFT(BN569,3)),
                --(INT('Data Sheet'!$B$19) &amp; "." &amp; LEFT(BN569,3))
            )
        ),
        "OK"
    )
)</f>
        <v>OK</v>
      </c>
      <c r="O569" s="23" t="str">
        <f>IF(BP569&lt;&gt;"",
    IF(INT('Data Sheet'!$A$19)=INT('Data Sheet'!$B$19),
        --(INT('Data Sheet'!$A$19) &amp; "." &amp; BP569),
        IF(AND((--(INT('Data Sheet'!$A$19) &amp; "." &amp; BP569)&gt;=--('Data Sheet'!$A$19)), (--(INT('Data Sheet'!$A$19) &amp; "." &amp; BP569)&lt;=--('Data Sheet'!$B$19))),
            --(INT('Data Sheet'!$A$19) &amp; "." &amp; BP569),
            --(INT('Data Sheet'!$B$19) &amp; "." &amp; BP569)
        )
    ),
    IF(BN569&lt;&gt;"",
        IF(INT('Data Sheet'!$A$19)=INT('Data Sheet'!$B$19),
            --(INT('Data Sheet'!$A$19) &amp; "." &amp; RIGHT(BN569,3)),
            IF(AND((--(INT('Data Sheet'!$A$19) &amp; "." &amp; RIGHT(BN569,3))&gt;=--('Data Sheet'!$A$19)), (--(INT('Data Sheet'!$A$19) &amp; "." &amp; RIGHT(BN569,3))&lt;=--('Data Sheet'!$B$19))),
                --(INT('Data Sheet'!$A$19) &amp; "." &amp; RIGHT(BN569,3)),
                --(INT('Data Sheet'!$B$19) &amp; "." &amp; RIGHT(BN569,3))
            )
        ),
        "OK"
    )
)</f>
        <v>OK</v>
      </c>
      <c r="P569" s="23" t="str">
        <f>IF(BR569&lt;&gt;"",
    IF(INT('Data Sheet'!$A$19)=INT('Data Sheet'!$B$15),
        --(INT('Data Sheet'!$A$15) &amp; "." &amp; BR569),
        IF(AND((--(INT('Data Sheet'!$A$15) &amp; "." &amp; BR569)&gt;=--('Data Sheet'!$A$15)), (--(INT('Data Sheet'!$A$15) &amp; "." &amp; BR569)&lt;=--('Data Sheet'!$B$15))),
            --(INT('Data Sheet'!$A$15) &amp; "." &amp; BR569),
            --(INT('Data Sheet'!$B$15) &amp; "." &amp; BR569)
        )
    ),
    IF(BQ569&lt;&gt;"",
        IF(INT('Data Sheet'!$A$15)=INT('Data Sheet'!$B$15),
            --(INT('Data Sheet'!$A$15) &amp; "." &amp; LEFT(BQ569,3)),
            IF(AND((--(INT('Data Sheet'!$A$15) &amp; "." &amp; LEFT(BQ569,3))&gt;=--('Data Sheet'!$A$15)), (--(INT('Data Sheet'!$A$15) &amp; "." &amp; LEFT(BQ569,3))&lt;=--('Data Sheet'!$B$15))),
                --(INT('Data Sheet'!$A$15) &amp; "." &amp; LEFT(BQ569,3)),
                --(INT('Data Sheet'!$B$15) &amp; "." &amp; LEFT(BQ569,3))
            )
        ),
        "OK"
    )
)</f>
        <v>OK</v>
      </c>
      <c r="Q569" s="23" t="str">
        <f>IF(BS569&lt;&gt;"",
    IF(INT('Data Sheet'!$A$19)=INT('Data Sheet'!$B$15),
        --(INT('Data Sheet'!$A$15) &amp; "." &amp; BS569),
        IF(AND((--(INT('Data Sheet'!$A$15) &amp; "." &amp; BS569)&gt;=--('Data Sheet'!$A$15)), (--(INT('Data Sheet'!$A$15) &amp; "." &amp; BS569)&lt;=--('Data Sheet'!$B$15))),
            --(INT('Data Sheet'!$A$15) &amp; "." &amp; BS569),
            --(INT('Data Sheet'!$B$15) &amp; "." &amp; BS569)
        )
    ),
    IF(BQ569&lt;&gt;"",
        IF(INT('Data Sheet'!$A$15)=INT('Data Sheet'!$B$15),
            --(INT('Data Sheet'!$A$15) &amp; "." &amp; RIGHT(BQ569,3)),
            IF(AND((--(INT('Data Sheet'!$A$15) &amp; "." &amp; RIGHT(BQ569,3))&gt;=--('Data Sheet'!$A$15)), (--(INT('Data Sheet'!$A$15) &amp; "." &amp; RIGHT(BQ569,3))&lt;=--('Data Sheet'!$B$15))),
                --(INT('Data Sheet'!$A$15) &amp; "." &amp; RIGHT(BQ569,3)),
                --(INT('Data Sheet'!$B$15) &amp; "." &amp; RIGHT(BQ569,3))
            )
        ),
        "OK"
    )
)</f>
        <v>OK</v>
      </c>
      <c r="R569" s="19"/>
      <c r="S569" s="19"/>
      <c r="T569" s="19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1"/>
      <c r="AU569" s="21"/>
      <c r="AV569" s="21"/>
      <c r="AW569" s="22"/>
      <c r="AX569" s="99"/>
      <c r="AY569" s="20"/>
      <c r="AZ569" s="20"/>
      <c r="BA569" s="22"/>
      <c r="BB569">
        <v>561</v>
      </c>
      <c r="BC569" s="80"/>
      <c r="BD569" s="80"/>
      <c r="BE569" s="80"/>
      <c r="BF569" s="80"/>
      <c r="BG569" s="32" t="str">
        <f t="shared" si="92"/>
        <v/>
      </c>
      <c r="BH569" s="78">
        <f t="shared" si="90"/>
        <v>0</v>
      </c>
      <c r="BI569" s="2">
        <f t="shared" si="93"/>
        <v>0</v>
      </c>
      <c r="BJ569" s="2">
        <f t="shared" si="94"/>
        <v>0</v>
      </c>
      <c r="BK569" s="2">
        <f t="shared" si="91"/>
        <v>0</v>
      </c>
    </row>
    <row r="570" spans="2:63" ht="15" customHeight="1" x14ac:dyDescent="0.25">
      <c r="B570" s="14">
        <v>562</v>
      </c>
      <c r="C570" s="95" t="str">
        <f t="shared" si="95"/>
        <v/>
      </c>
      <c r="D570" s="15" t="str">
        <f t="shared" si="100"/>
        <v>OK</v>
      </c>
      <c r="E570" s="16" t="e">
        <f>VLOOKUP('Data Sheet'!$B$8,'Data Sheet'!$I$2:$J$9,2,FALSE)</f>
        <v>#N/A</v>
      </c>
      <c r="F570" s="16" t="str">
        <f t="shared" si="96"/>
        <v/>
      </c>
      <c r="G570" s="103">
        <f t="shared" si="97"/>
        <v>0</v>
      </c>
      <c r="H570" s="17" t="s">
        <v>26</v>
      </c>
      <c r="I570" s="17" t="s">
        <v>26</v>
      </c>
      <c r="J570" s="17" t="str">
        <f>IF('Data Sheet'!$B$9="NC-50","N/A","OK")</f>
        <v>OK</v>
      </c>
      <c r="K570" s="17" t="str">
        <f>IF('Data Sheet'!$B$9="NC-50","N/A","OK")</f>
        <v>OK</v>
      </c>
      <c r="L570" s="17" t="str">
        <f t="shared" si="98"/>
        <v>OK</v>
      </c>
      <c r="M570" s="17" t="str">
        <f t="shared" si="99"/>
        <v>OK</v>
      </c>
      <c r="N570" s="18" t="str">
        <f>IF(BO570&lt;&gt;"",
    IF(INT('Data Sheet'!$A$19)=INT('Data Sheet'!$B$19),
        --(INT('Data Sheet'!$A$19) &amp; "." &amp; BO570),
        IF(AND((--(INT('Data Sheet'!$A$19) &amp; "." &amp; BO570)&gt;=--('Data Sheet'!$A$19)), (--(INT('Data Sheet'!$A$19) &amp; "." &amp; BO570)&lt;=--('Data Sheet'!$B$19))),
            --(INT('Data Sheet'!$A$19) &amp; "." &amp; BO570),
            --(INT('Data Sheet'!$B$19) &amp; "." &amp; BO570)
        )
    ),
    IF(BN570&lt;&gt;"",
        IF(INT('Data Sheet'!$A$19)=INT('Data Sheet'!$B$19),
            --(INT('Data Sheet'!$A$19) &amp; "." &amp; LEFT(BN570,3)),
            IF(AND((--(INT('Data Sheet'!$A$19) &amp; "." &amp; LEFT(BN570,3))&gt;=--('Data Sheet'!$A$19)), (--(INT('Data Sheet'!$A$19) &amp; "." &amp; LEFT(BN570,3))&lt;=--('Data Sheet'!$B$19))),
                --(INT('Data Sheet'!$A$19) &amp; "." &amp; LEFT(BN570,3)),
                --(INT('Data Sheet'!$B$19) &amp; "." &amp; LEFT(BN570,3))
            )
        ),
        "OK"
    )
)</f>
        <v>OK</v>
      </c>
      <c r="O570" s="23" t="str">
        <f>IF(BP570&lt;&gt;"",
    IF(INT('Data Sheet'!$A$19)=INT('Data Sheet'!$B$19),
        --(INT('Data Sheet'!$A$19) &amp; "." &amp; BP570),
        IF(AND((--(INT('Data Sheet'!$A$19) &amp; "." &amp; BP570)&gt;=--('Data Sheet'!$A$19)), (--(INT('Data Sheet'!$A$19) &amp; "." &amp; BP570)&lt;=--('Data Sheet'!$B$19))),
            --(INT('Data Sheet'!$A$19) &amp; "." &amp; BP570),
            --(INT('Data Sheet'!$B$19) &amp; "." &amp; BP570)
        )
    ),
    IF(BN570&lt;&gt;"",
        IF(INT('Data Sheet'!$A$19)=INT('Data Sheet'!$B$19),
            --(INT('Data Sheet'!$A$19) &amp; "." &amp; RIGHT(BN570,3)),
            IF(AND((--(INT('Data Sheet'!$A$19) &amp; "." &amp; RIGHT(BN570,3))&gt;=--('Data Sheet'!$A$19)), (--(INT('Data Sheet'!$A$19) &amp; "." &amp; RIGHT(BN570,3))&lt;=--('Data Sheet'!$B$19))),
                --(INT('Data Sheet'!$A$19) &amp; "." &amp; RIGHT(BN570,3)),
                --(INT('Data Sheet'!$B$19) &amp; "." &amp; RIGHT(BN570,3))
            )
        ),
        "OK"
    )
)</f>
        <v>OK</v>
      </c>
      <c r="P570" s="23" t="str">
        <f>IF(BR570&lt;&gt;"",
    IF(INT('Data Sheet'!$A$19)=INT('Data Sheet'!$B$15),
        --(INT('Data Sheet'!$A$15) &amp; "." &amp; BR570),
        IF(AND((--(INT('Data Sheet'!$A$15) &amp; "." &amp; BR570)&gt;=--('Data Sheet'!$A$15)), (--(INT('Data Sheet'!$A$15) &amp; "." &amp; BR570)&lt;=--('Data Sheet'!$B$15))),
            --(INT('Data Sheet'!$A$15) &amp; "." &amp; BR570),
            --(INT('Data Sheet'!$B$15) &amp; "." &amp; BR570)
        )
    ),
    IF(BQ570&lt;&gt;"",
        IF(INT('Data Sheet'!$A$15)=INT('Data Sheet'!$B$15),
            --(INT('Data Sheet'!$A$15) &amp; "." &amp; LEFT(BQ570,3)),
            IF(AND((--(INT('Data Sheet'!$A$15) &amp; "." &amp; LEFT(BQ570,3))&gt;=--('Data Sheet'!$A$15)), (--(INT('Data Sheet'!$A$15) &amp; "." &amp; LEFT(BQ570,3))&lt;=--('Data Sheet'!$B$15))),
                --(INT('Data Sheet'!$A$15) &amp; "." &amp; LEFT(BQ570,3)),
                --(INT('Data Sheet'!$B$15) &amp; "." &amp; LEFT(BQ570,3))
            )
        ),
        "OK"
    )
)</f>
        <v>OK</v>
      </c>
      <c r="Q570" s="23" t="str">
        <f>IF(BS570&lt;&gt;"",
    IF(INT('Data Sheet'!$A$19)=INT('Data Sheet'!$B$15),
        --(INT('Data Sheet'!$A$15) &amp; "." &amp; BS570),
        IF(AND((--(INT('Data Sheet'!$A$15) &amp; "." &amp; BS570)&gt;=--('Data Sheet'!$A$15)), (--(INT('Data Sheet'!$A$15) &amp; "." &amp; BS570)&lt;=--('Data Sheet'!$B$15))),
            --(INT('Data Sheet'!$A$15) &amp; "." &amp; BS570),
            --(INT('Data Sheet'!$B$15) &amp; "." &amp; BS570)
        )
    ),
    IF(BQ570&lt;&gt;"",
        IF(INT('Data Sheet'!$A$15)=INT('Data Sheet'!$B$15),
            --(INT('Data Sheet'!$A$15) &amp; "." &amp; RIGHT(BQ570,3)),
            IF(AND((--(INT('Data Sheet'!$A$15) &amp; "." &amp; RIGHT(BQ570,3))&gt;=--('Data Sheet'!$A$15)), (--(INT('Data Sheet'!$A$15) &amp; "." &amp; RIGHT(BQ570,3))&lt;=--('Data Sheet'!$B$15))),
                --(INT('Data Sheet'!$A$15) &amp; "." &amp; RIGHT(BQ570,3)),
                --(INT('Data Sheet'!$B$15) &amp; "." &amp; RIGHT(BQ570,3))
            )
        ),
        "OK"
    )
)</f>
        <v>OK</v>
      </c>
      <c r="R570" s="19"/>
      <c r="S570" s="19"/>
      <c r="T570" s="19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1"/>
      <c r="AU570" s="21"/>
      <c r="AV570" s="21"/>
      <c r="AW570" s="22"/>
      <c r="AX570" s="99"/>
      <c r="AY570" s="20"/>
      <c r="AZ570" s="20"/>
      <c r="BA570" s="22"/>
      <c r="BB570">
        <v>562</v>
      </c>
      <c r="BC570" s="80"/>
      <c r="BD570" s="80"/>
      <c r="BE570" s="80"/>
      <c r="BF570" s="80"/>
      <c r="BG570" s="32" t="str">
        <f t="shared" si="92"/>
        <v/>
      </c>
      <c r="BH570" s="78">
        <f t="shared" si="90"/>
        <v>0</v>
      </c>
      <c r="BI570" s="2">
        <f t="shared" si="93"/>
        <v>0</v>
      </c>
      <c r="BJ570" s="2">
        <f t="shared" si="94"/>
        <v>0</v>
      </c>
      <c r="BK570" s="2">
        <f t="shared" si="91"/>
        <v>0</v>
      </c>
    </row>
    <row r="571" spans="2:63" ht="15" customHeight="1" x14ac:dyDescent="0.25">
      <c r="B571" s="14">
        <v>563</v>
      </c>
      <c r="C571" s="95" t="str">
        <f t="shared" si="95"/>
        <v/>
      </c>
      <c r="D571" s="15" t="str">
        <f t="shared" si="100"/>
        <v>OK</v>
      </c>
      <c r="E571" s="16" t="e">
        <f>VLOOKUP('Data Sheet'!$B$8,'Data Sheet'!$I$2:$J$9,2,FALSE)</f>
        <v>#N/A</v>
      </c>
      <c r="F571" s="16" t="str">
        <f t="shared" si="96"/>
        <v/>
      </c>
      <c r="G571" s="103">
        <f t="shared" si="97"/>
        <v>0</v>
      </c>
      <c r="H571" s="17" t="s">
        <v>26</v>
      </c>
      <c r="I571" s="17" t="s">
        <v>26</v>
      </c>
      <c r="J571" s="17" t="str">
        <f>IF('Data Sheet'!$B$9="NC-50","N/A","OK")</f>
        <v>OK</v>
      </c>
      <c r="K571" s="17" t="str">
        <f>IF('Data Sheet'!$B$9="NC-50","N/A","OK")</f>
        <v>OK</v>
      </c>
      <c r="L571" s="17" t="str">
        <f t="shared" si="98"/>
        <v>OK</v>
      </c>
      <c r="M571" s="17" t="str">
        <f t="shared" si="99"/>
        <v>OK</v>
      </c>
      <c r="N571" s="18" t="str">
        <f>IF(BO571&lt;&gt;"",
    IF(INT('Data Sheet'!$A$19)=INT('Data Sheet'!$B$19),
        --(INT('Data Sheet'!$A$19) &amp; "." &amp; BO571),
        IF(AND((--(INT('Data Sheet'!$A$19) &amp; "." &amp; BO571)&gt;=--('Data Sheet'!$A$19)), (--(INT('Data Sheet'!$A$19) &amp; "." &amp; BO571)&lt;=--('Data Sheet'!$B$19))),
            --(INT('Data Sheet'!$A$19) &amp; "." &amp; BO571),
            --(INT('Data Sheet'!$B$19) &amp; "." &amp; BO571)
        )
    ),
    IF(BN571&lt;&gt;"",
        IF(INT('Data Sheet'!$A$19)=INT('Data Sheet'!$B$19),
            --(INT('Data Sheet'!$A$19) &amp; "." &amp; LEFT(BN571,3)),
            IF(AND((--(INT('Data Sheet'!$A$19) &amp; "." &amp; LEFT(BN571,3))&gt;=--('Data Sheet'!$A$19)), (--(INT('Data Sheet'!$A$19) &amp; "." &amp; LEFT(BN571,3))&lt;=--('Data Sheet'!$B$19))),
                --(INT('Data Sheet'!$A$19) &amp; "." &amp; LEFT(BN571,3)),
                --(INT('Data Sheet'!$B$19) &amp; "." &amp; LEFT(BN571,3))
            )
        ),
        "OK"
    )
)</f>
        <v>OK</v>
      </c>
      <c r="O571" s="23" t="str">
        <f>IF(BP571&lt;&gt;"",
    IF(INT('Data Sheet'!$A$19)=INT('Data Sheet'!$B$19),
        --(INT('Data Sheet'!$A$19) &amp; "." &amp; BP571),
        IF(AND((--(INT('Data Sheet'!$A$19) &amp; "." &amp; BP571)&gt;=--('Data Sheet'!$A$19)), (--(INT('Data Sheet'!$A$19) &amp; "." &amp; BP571)&lt;=--('Data Sheet'!$B$19))),
            --(INT('Data Sheet'!$A$19) &amp; "." &amp; BP571),
            --(INT('Data Sheet'!$B$19) &amp; "." &amp; BP571)
        )
    ),
    IF(BN571&lt;&gt;"",
        IF(INT('Data Sheet'!$A$19)=INT('Data Sheet'!$B$19),
            --(INT('Data Sheet'!$A$19) &amp; "." &amp; RIGHT(BN571,3)),
            IF(AND((--(INT('Data Sheet'!$A$19) &amp; "." &amp; RIGHT(BN571,3))&gt;=--('Data Sheet'!$A$19)), (--(INT('Data Sheet'!$A$19) &amp; "." &amp; RIGHT(BN571,3))&lt;=--('Data Sheet'!$B$19))),
                --(INT('Data Sheet'!$A$19) &amp; "." &amp; RIGHT(BN571,3)),
                --(INT('Data Sheet'!$B$19) &amp; "." &amp; RIGHT(BN571,3))
            )
        ),
        "OK"
    )
)</f>
        <v>OK</v>
      </c>
      <c r="P571" s="23" t="str">
        <f>IF(BR571&lt;&gt;"",
    IF(INT('Data Sheet'!$A$19)=INT('Data Sheet'!$B$15),
        --(INT('Data Sheet'!$A$15) &amp; "." &amp; BR571),
        IF(AND((--(INT('Data Sheet'!$A$15) &amp; "." &amp; BR571)&gt;=--('Data Sheet'!$A$15)), (--(INT('Data Sheet'!$A$15) &amp; "." &amp; BR571)&lt;=--('Data Sheet'!$B$15))),
            --(INT('Data Sheet'!$A$15) &amp; "." &amp; BR571),
            --(INT('Data Sheet'!$B$15) &amp; "." &amp; BR571)
        )
    ),
    IF(BQ571&lt;&gt;"",
        IF(INT('Data Sheet'!$A$15)=INT('Data Sheet'!$B$15),
            --(INT('Data Sheet'!$A$15) &amp; "." &amp; LEFT(BQ571,3)),
            IF(AND((--(INT('Data Sheet'!$A$15) &amp; "." &amp; LEFT(BQ571,3))&gt;=--('Data Sheet'!$A$15)), (--(INT('Data Sheet'!$A$15) &amp; "." &amp; LEFT(BQ571,3))&lt;=--('Data Sheet'!$B$15))),
                --(INT('Data Sheet'!$A$15) &amp; "." &amp; LEFT(BQ571,3)),
                --(INT('Data Sheet'!$B$15) &amp; "." &amp; LEFT(BQ571,3))
            )
        ),
        "OK"
    )
)</f>
        <v>OK</v>
      </c>
      <c r="Q571" s="23" t="str">
        <f>IF(BS571&lt;&gt;"",
    IF(INT('Data Sheet'!$A$19)=INT('Data Sheet'!$B$15),
        --(INT('Data Sheet'!$A$15) &amp; "." &amp; BS571),
        IF(AND((--(INT('Data Sheet'!$A$15) &amp; "." &amp; BS571)&gt;=--('Data Sheet'!$A$15)), (--(INT('Data Sheet'!$A$15) &amp; "." &amp; BS571)&lt;=--('Data Sheet'!$B$15))),
            --(INT('Data Sheet'!$A$15) &amp; "." &amp; BS571),
            --(INT('Data Sheet'!$B$15) &amp; "." &amp; BS571)
        )
    ),
    IF(BQ571&lt;&gt;"",
        IF(INT('Data Sheet'!$A$15)=INT('Data Sheet'!$B$15),
            --(INT('Data Sheet'!$A$15) &amp; "." &amp; RIGHT(BQ571,3)),
            IF(AND((--(INT('Data Sheet'!$A$15) &amp; "." &amp; RIGHT(BQ571,3))&gt;=--('Data Sheet'!$A$15)), (--(INT('Data Sheet'!$A$15) &amp; "." &amp; RIGHT(BQ571,3))&lt;=--('Data Sheet'!$B$15))),
                --(INT('Data Sheet'!$A$15) &amp; "." &amp; RIGHT(BQ571,3)),
                --(INT('Data Sheet'!$B$15) &amp; "." &amp; RIGHT(BQ571,3))
            )
        ),
        "OK"
    )
)</f>
        <v>OK</v>
      </c>
      <c r="R571" s="19"/>
      <c r="S571" s="19"/>
      <c r="T571" s="19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1"/>
      <c r="AU571" s="21"/>
      <c r="AV571" s="21"/>
      <c r="AW571" s="22"/>
      <c r="AX571" s="99"/>
      <c r="AY571" s="20"/>
      <c r="AZ571" s="20"/>
      <c r="BA571" s="22"/>
      <c r="BB571">
        <v>563</v>
      </c>
      <c r="BC571" s="80"/>
      <c r="BD571" s="80"/>
      <c r="BE571" s="80"/>
      <c r="BF571" s="80"/>
      <c r="BG571" s="32" t="str">
        <f t="shared" si="92"/>
        <v/>
      </c>
      <c r="BH571" s="78">
        <f t="shared" si="90"/>
        <v>0</v>
      </c>
      <c r="BI571" s="2">
        <f t="shared" si="93"/>
        <v>0</v>
      </c>
      <c r="BJ571" s="2">
        <f t="shared" si="94"/>
        <v>0</v>
      </c>
      <c r="BK571" s="2">
        <f t="shared" si="91"/>
        <v>0</v>
      </c>
    </row>
    <row r="572" spans="2:63" ht="15" customHeight="1" x14ac:dyDescent="0.25">
      <c r="B572" s="14">
        <v>564</v>
      </c>
      <c r="C572" s="95" t="str">
        <f t="shared" si="95"/>
        <v/>
      </c>
      <c r="D572" s="15" t="str">
        <f t="shared" si="100"/>
        <v>OK</v>
      </c>
      <c r="E572" s="16" t="e">
        <f>VLOOKUP('Data Sheet'!$B$8,'Data Sheet'!$I$2:$J$9,2,FALSE)</f>
        <v>#N/A</v>
      </c>
      <c r="F572" s="16" t="str">
        <f t="shared" si="96"/>
        <v/>
      </c>
      <c r="G572" s="103">
        <f t="shared" si="97"/>
        <v>0</v>
      </c>
      <c r="H572" s="17" t="s">
        <v>26</v>
      </c>
      <c r="I572" s="17" t="s">
        <v>26</v>
      </c>
      <c r="J572" s="17" t="str">
        <f>IF('Data Sheet'!$B$9="NC-50","N/A","OK")</f>
        <v>OK</v>
      </c>
      <c r="K572" s="17" t="str">
        <f>IF('Data Sheet'!$B$9="NC-50","N/A","OK")</f>
        <v>OK</v>
      </c>
      <c r="L572" s="17" t="str">
        <f t="shared" si="98"/>
        <v>OK</v>
      </c>
      <c r="M572" s="17" t="str">
        <f t="shared" si="99"/>
        <v>OK</v>
      </c>
      <c r="N572" s="18" t="str">
        <f>IF(BO572&lt;&gt;"",
    IF(INT('Data Sheet'!$A$19)=INT('Data Sheet'!$B$19),
        --(INT('Data Sheet'!$A$19) &amp; "." &amp; BO572),
        IF(AND((--(INT('Data Sheet'!$A$19) &amp; "." &amp; BO572)&gt;=--('Data Sheet'!$A$19)), (--(INT('Data Sheet'!$A$19) &amp; "." &amp; BO572)&lt;=--('Data Sheet'!$B$19))),
            --(INT('Data Sheet'!$A$19) &amp; "." &amp; BO572),
            --(INT('Data Sheet'!$B$19) &amp; "." &amp; BO572)
        )
    ),
    IF(BN572&lt;&gt;"",
        IF(INT('Data Sheet'!$A$19)=INT('Data Sheet'!$B$19),
            --(INT('Data Sheet'!$A$19) &amp; "." &amp; LEFT(BN572,3)),
            IF(AND((--(INT('Data Sheet'!$A$19) &amp; "." &amp; LEFT(BN572,3))&gt;=--('Data Sheet'!$A$19)), (--(INT('Data Sheet'!$A$19) &amp; "." &amp; LEFT(BN572,3))&lt;=--('Data Sheet'!$B$19))),
                --(INT('Data Sheet'!$A$19) &amp; "." &amp; LEFT(BN572,3)),
                --(INT('Data Sheet'!$B$19) &amp; "." &amp; LEFT(BN572,3))
            )
        ),
        "OK"
    )
)</f>
        <v>OK</v>
      </c>
      <c r="O572" s="23" t="str">
        <f>IF(BP572&lt;&gt;"",
    IF(INT('Data Sheet'!$A$19)=INT('Data Sheet'!$B$19),
        --(INT('Data Sheet'!$A$19) &amp; "." &amp; BP572),
        IF(AND((--(INT('Data Sheet'!$A$19) &amp; "." &amp; BP572)&gt;=--('Data Sheet'!$A$19)), (--(INT('Data Sheet'!$A$19) &amp; "." &amp; BP572)&lt;=--('Data Sheet'!$B$19))),
            --(INT('Data Sheet'!$A$19) &amp; "." &amp; BP572),
            --(INT('Data Sheet'!$B$19) &amp; "." &amp; BP572)
        )
    ),
    IF(BN572&lt;&gt;"",
        IF(INT('Data Sheet'!$A$19)=INT('Data Sheet'!$B$19),
            --(INT('Data Sheet'!$A$19) &amp; "." &amp; RIGHT(BN572,3)),
            IF(AND((--(INT('Data Sheet'!$A$19) &amp; "." &amp; RIGHT(BN572,3))&gt;=--('Data Sheet'!$A$19)), (--(INT('Data Sheet'!$A$19) &amp; "." &amp; RIGHT(BN572,3))&lt;=--('Data Sheet'!$B$19))),
                --(INT('Data Sheet'!$A$19) &amp; "." &amp; RIGHT(BN572,3)),
                --(INT('Data Sheet'!$B$19) &amp; "." &amp; RIGHT(BN572,3))
            )
        ),
        "OK"
    )
)</f>
        <v>OK</v>
      </c>
      <c r="P572" s="23" t="str">
        <f>IF(BR572&lt;&gt;"",
    IF(INT('Data Sheet'!$A$19)=INT('Data Sheet'!$B$15),
        --(INT('Data Sheet'!$A$15) &amp; "." &amp; BR572),
        IF(AND((--(INT('Data Sheet'!$A$15) &amp; "." &amp; BR572)&gt;=--('Data Sheet'!$A$15)), (--(INT('Data Sheet'!$A$15) &amp; "." &amp; BR572)&lt;=--('Data Sheet'!$B$15))),
            --(INT('Data Sheet'!$A$15) &amp; "." &amp; BR572),
            --(INT('Data Sheet'!$B$15) &amp; "." &amp; BR572)
        )
    ),
    IF(BQ572&lt;&gt;"",
        IF(INT('Data Sheet'!$A$15)=INT('Data Sheet'!$B$15),
            --(INT('Data Sheet'!$A$15) &amp; "." &amp; LEFT(BQ572,3)),
            IF(AND((--(INT('Data Sheet'!$A$15) &amp; "." &amp; LEFT(BQ572,3))&gt;=--('Data Sheet'!$A$15)), (--(INT('Data Sheet'!$A$15) &amp; "." &amp; LEFT(BQ572,3))&lt;=--('Data Sheet'!$B$15))),
                --(INT('Data Sheet'!$A$15) &amp; "." &amp; LEFT(BQ572,3)),
                --(INT('Data Sheet'!$B$15) &amp; "." &amp; LEFT(BQ572,3))
            )
        ),
        "OK"
    )
)</f>
        <v>OK</v>
      </c>
      <c r="Q572" s="23" t="str">
        <f>IF(BS572&lt;&gt;"",
    IF(INT('Data Sheet'!$A$19)=INT('Data Sheet'!$B$15),
        --(INT('Data Sheet'!$A$15) &amp; "." &amp; BS572),
        IF(AND((--(INT('Data Sheet'!$A$15) &amp; "." &amp; BS572)&gt;=--('Data Sheet'!$A$15)), (--(INT('Data Sheet'!$A$15) &amp; "." &amp; BS572)&lt;=--('Data Sheet'!$B$15))),
            --(INT('Data Sheet'!$A$15) &amp; "." &amp; BS572),
            --(INT('Data Sheet'!$B$15) &amp; "." &amp; BS572)
        )
    ),
    IF(BQ572&lt;&gt;"",
        IF(INT('Data Sheet'!$A$15)=INT('Data Sheet'!$B$15),
            --(INT('Data Sheet'!$A$15) &amp; "." &amp; RIGHT(BQ572,3)),
            IF(AND((--(INT('Data Sheet'!$A$15) &amp; "." &amp; RIGHT(BQ572,3))&gt;=--('Data Sheet'!$A$15)), (--(INT('Data Sheet'!$A$15) &amp; "." &amp; RIGHT(BQ572,3))&lt;=--('Data Sheet'!$B$15))),
                --(INT('Data Sheet'!$A$15) &amp; "." &amp; RIGHT(BQ572,3)),
                --(INT('Data Sheet'!$B$15) &amp; "." &amp; RIGHT(BQ572,3))
            )
        ),
        "OK"
    )
)</f>
        <v>OK</v>
      </c>
      <c r="R572" s="19"/>
      <c r="S572" s="19"/>
      <c r="T572" s="19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1"/>
      <c r="AU572" s="21"/>
      <c r="AV572" s="21"/>
      <c r="AW572" s="22"/>
      <c r="AX572" s="99"/>
      <c r="AY572" s="20"/>
      <c r="AZ572" s="20"/>
      <c r="BA572" s="22"/>
      <c r="BB572">
        <v>564</v>
      </c>
      <c r="BC572" s="80"/>
      <c r="BD572" s="80"/>
      <c r="BE572" s="80"/>
      <c r="BF572" s="80"/>
      <c r="BG572" s="32" t="str">
        <f t="shared" si="92"/>
        <v/>
      </c>
      <c r="BH572" s="78">
        <f t="shared" si="90"/>
        <v>0</v>
      </c>
      <c r="BI572" s="2">
        <f t="shared" si="93"/>
        <v>0</v>
      </c>
      <c r="BJ572" s="2">
        <f t="shared" si="94"/>
        <v>0</v>
      </c>
      <c r="BK572" s="2">
        <f t="shared" si="91"/>
        <v>0</v>
      </c>
    </row>
    <row r="573" spans="2:63" ht="15" customHeight="1" x14ac:dyDescent="0.25">
      <c r="B573" s="14">
        <v>565</v>
      </c>
      <c r="C573" s="95" t="str">
        <f t="shared" si="95"/>
        <v/>
      </c>
      <c r="D573" s="15" t="str">
        <f t="shared" si="100"/>
        <v>OK</v>
      </c>
      <c r="E573" s="16" t="e">
        <f>VLOOKUP('Data Sheet'!$B$8,'Data Sheet'!$I$2:$J$9,2,FALSE)</f>
        <v>#N/A</v>
      </c>
      <c r="F573" s="16" t="str">
        <f t="shared" si="96"/>
        <v/>
      </c>
      <c r="G573" s="103">
        <f t="shared" si="97"/>
        <v>0</v>
      </c>
      <c r="H573" s="17" t="s">
        <v>26</v>
      </c>
      <c r="I573" s="17" t="s">
        <v>26</v>
      </c>
      <c r="J573" s="17" t="str">
        <f>IF('Data Sheet'!$B$9="NC-50","N/A","OK")</f>
        <v>OK</v>
      </c>
      <c r="K573" s="17" t="str">
        <f>IF('Data Sheet'!$B$9="NC-50","N/A","OK")</f>
        <v>OK</v>
      </c>
      <c r="L573" s="17" t="str">
        <f t="shared" si="98"/>
        <v>OK</v>
      </c>
      <c r="M573" s="17" t="str">
        <f t="shared" si="99"/>
        <v>OK</v>
      </c>
      <c r="N573" s="18" t="str">
        <f>IF(BO573&lt;&gt;"",
    IF(INT('Data Sheet'!$A$19)=INT('Data Sheet'!$B$19),
        --(INT('Data Sheet'!$A$19) &amp; "." &amp; BO573),
        IF(AND((--(INT('Data Sheet'!$A$19) &amp; "." &amp; BO573)&gt;=--('Data Sheet'!$A$19)), (--(INT('Data Sheet'!$A$19) &amp; "." &amp; BO573)&lt;=--('Data Sheet'!$B$19))),
            --(INT('Data Sheet'!$A$19) &amp; "." &amp; BO573),
            --(INT('Data Sheet'!$B$19) &amp; "." &amp; BO573)
        )
    ),
    IF(BN573&lt;&gt;"",
        IF(INT('Data Sheet'!$A$19)=INT('Data Sheet'!$B$19),
            --(INT('Data Sheet'!$A$19) &amp; "." &amp; LEFT(BN573,3)),
            IF(AND((--(INT('Data Sheet'!$A$19) &amp; "." &amp; LEFT(BN573,3))&gt;=--('Data Sheet'!$A$19)), (--(INT('Data Sheet'!$A$19) &amp; "." &amp; LEFT(BN573,3))&lt;=--('Data Sheet'!$B$19))),
                --(INT('Data Sheet'!$A$19) &amp; "." &amp; LEFT(BN573,3)),
                --(INT('Data Sheet'!$B$19) &amp; "." &amp; LEFT(BN573,3))
            )
        ),
        "OK"
    )
)</f>
        <v>OK</v>
      </c>
      <c r="O573" s="23" t="str">
        <f>IF(BP573&lt;&gt;"",
    IF(INT('Data Sheet'!$A$19)=INT('Data Sheet'!$B$19),
        --(INT('Data Sheet'!$A$19) &amp; "." &amp; BP573),
        IF(AND((--(INT('Data Sheet'!$A$19) &amp; "." &amp; BP573)&gt;=--('Data Sheet'!$A$19)), (--(INT('Data Sheet'!$A$19) &amp; "." &amp; BP573)&lt;=--('Data Sheet'!$B$19))),
            --(INT('Data Sheet'!$A$19) &amp; "." &amp; BP573),
            --(INT('Data Sheet'!$B$19) &amp; "." &amp; BP573)
        )
    ),
    IF(BN573&lt;&gt;"",
        IF(INT('Data Sheet'!$A$19)=INT('Data Sheet'!$B$19),
            --(INT('Data Sheet'!$A$19) &amp; "." &amp; RIGHT(BN573,3)),
            IF(AND((--(INT('Data Sheet'!$A$19) &amp; "." &amp; RIGHT(BN573,3))&gt;=--('Data Sheet'!$A$19)), (--(INT('Data Sheet'!$A$19) &amp; "." &amp; RIGHT(BN573,3))&lt;=--('Data Sheet'!$B$19))),
                --(INT('Data Sheet'!$A$19) &amp; "." &amp; RIGHT(BN573,3)),
                --(INT('Data Sheet'!$B$19) &amp; "." &amp; RIGHT(BN573,3))
            )
        ),
        "OK"
    )
)</f>
        <v>OK</v>
      </c>
      <c r="P573" s="23" t="str">
        <f>IF(BR573&lt;&gt;"",
    IF(INT('Data Sheet'!$A$19)=INT('Data Sheet'!$B$15),
        --(INT('Data Sheet'!$A$15) &amp; "." &amp; BR573),
        IF(AND((--(INT('Data Sheet'!$A$15) &amp; "." &amp; BR573)&gt;=--('Data Sheet'!$A$15)), (--(INT('Data Sheet'!$A$15) &amp; "." &amp; BR573)&lt;=--('Data Sheet'!$B$15))),
            --(INT('Data Sheet'!$A$15) &amp; "." &amp; BR573),
            --(INT('Data Sheet'!$B$15) &amp; "." &amp; BR573)
        )
    ),
    IF(BQ573&lt;&gt;"",
        IF(INT('Data Sheet'!$A$15)=INT('Data Sheet'!$B$15),
            --(INT('Data Sheet'!$A$15) &amp; "." &amp; LEFT(BQ573,3)),
            IF(AND((--(INT('Data Sheet'!$A$15) &amp; "." &amp; LEFT(BQ573,3))&gt;=--('Data Sheet'!$A$15)), (--(INT('Data Sheet'!$A$15) &amp; "." &amp; LEFT(BQ573,3))&lt;=--('Data Sheet'!$B$15))),
                --(INT('Data Sheet'!$A$15) &amp; "." &amp; LEFT(BQ573,3)),
                --(INT('Data Sheet'!$B$15) &amp; "." &amp; LEFT(BQ573,3))
            )
        ),
        "OK"
    )
)</f>
        <v>OK</v>
      </c>
      <c r="Q573" s="23" t="str">
        <f>IF(BS573&lt;&gt;"",
    IF(INT('Data Sheet'!$A$19)=INT('Data Sheet'!$B$15),
        --(INT('Data Sheet'!$A$15) &amp; "." &amp; BS573),
        IF(AND((--(INT('Data Sheet'!$A$15) &amp; "." &amp; BS573)&gt;=--('Data Sheet'!$A$15)), (--(INT('Data Sheet'!$A$15) &amp; "." &amp; BS573)&lt;=--('Data Sheet'!$B$15))),
            --(INT('Data Sheet'!$A$15) &amp; "." &amp; BS573),
            --(INT('Data Sheet'!$B$15) &amp; "." &amp; BS573)
        )
    ),
    IF(BQ573&lt;&gt;"",
        IF(INT('Data Sheet'!$A$15)=INT('Data Sheet'!$B$15),
            --(INT('Data Sheet'!$A$15) &amp; "." &amp; RIGHT(BQ573,3)),
            IF(AND((--(INT('Data Sheet'!$A$15) &amp; "." &amp; RIGHT(BQ573,3))&gt;=--('Data Sheet'!$A$15)), (--(INT('Data Sheet'!$A$15) &amp; "." &amp; RIGHT(BQ573,3))&lt;=--('Data Sheet'!$B$15))),
                --(INT('Data Sheet'!$A$15) &amp; "." &amp; RIGHT(BQ573,3)),
                --(INT('Data Sheet'!$B$15) &amp; "." &amp; RIGHT(BQ573,3))
            )
        ),
        "OK"
    )
)</f>
        <v>OK</v>
      </c>
      <c r="R573" s="19"/>
      <c r="S573" s="19"/>
      <c r="T573" s="19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1"/>
      <c r="AU573" s="21"/>
      <c r="AV573" s="21"/>
      <c r="AW573" s="22"/>
      <c r="AX573" s="99"/>
      <c r="AY573" s="20"/>
      <c r="AZ573" s="20"/>
      <c r="BA573" s="22"/>
      <c r="BB573">
        <v>565</v>
      </c>
      <c r="BC573" s="80"/>
      <c r="BD573" s="80"/>
      <c r="BE573" s="80"/>
      <c r="BF573" s="80"/>
      <c r="BG573" s="32" t="str">
        <f t="shared" si="92"/>
        <v/>
      </c>
      <c r="BH573" s="78">
        <f t="shared" si="90"/>
        <v>0</v>
      </c>
      <c r="BI573" s="2">
        <f t="shared" si="93"/>
        <v>0</v>
      </c>
      <c r="BJ573" s="2">
        <f t="shared" si="94"/>
        <v>0</v>
      </c>
      <c r="BK573" s="2">
        <f t="shared" si="91"/>
        <v>0</v>
      </c>
    </row>
    <row r="574" spans="2:63" ht="15" customHeight="1" x14ac:dyDescent="0.25">
      <c r="B574" s="14">
        <v>566</v>
      </c>
      <c r="C574" s="95" t="str">
        <f t="shared" si="95"/>
        <v/>
      </c>
      <c r="D574" s="15" t="str">
        <f t="shared" si="100"/>
        <v>OK</v>
      </c>
      <c r="E574" s="16" t="e">
        <f>VLOOKUP('Data Sheet'!$B$8,'Data Sheet'!$I$2:$J$9,2,FALSE)</f>
        <v>#N/A</v>
      </c>
      <c r="F574" s="16" t="str">
        <f t="shared" si="96"/>
        <v/>
      </c>
      <c r="G574" s="103">
        <f t="shared" si="97"/>
        <v>0</v>
      </c>
      <c r="H574" s="17" t="s">
        <v>26</v>
      </c>
      <c r="I574" s="17" t="s">
        <v>26</v>
      </c>
      <c r="J574" s="17" t="str">
        <f>IF('Data Sheet'!$B$9="NC-50","N/A","OK")</f>
        <v>OK</v>
      </c>
      <c r="K574" s="17" t="str">
        <f>IF('Data Sheet'!$B$9="NC-50","N/A","OK")</f>
        <v>OK</v>
      </c>
      <c r="L574" s="17" t="str">
        <f t="shared" si="98"/>
        <v>OK</v>
      </c>
      <c r="M574" s="17" t="str">
        <f t="shared" si="99"/>
        <v>OK</v>
      </c>
      <c r="N574" s="18" t="str">
        <f>IF(BO574&lt;&gt;"",
    IF(INT('Data Sheet'!$A$19)=INT('Data Sheet'!$B$19),
        --(INT('Data Sheet'!$A$19) &amp; "." &amp; BO574),
        IF(AND((--(INT('Data Sheet'!$A$19) &amp; "." &amp; BO574)&gt;=--('Data Sheet'!$A$19)), (--(INT('Data Sheet'!$A$19) &amp; "." &amp; BO574)&lt;=--('Data Sheet'!$B$19))),
            --(INT('Data Sheet'!$A$19) &amp; "." &amp; BO574),
            --(INT('Data Sheet'!$B$19) &amp; "." &amp; BO574)
        )
    ),
    IF(BN574&lt;&gt;"",
        IF(INT('Data Sheet'!$A$19)=INT('Data Sheet'!$B$19),
            --(INT('Data Sheet'!$A$19) &amp; "." &amp; LEFT(BN574,3)),
            IF(AND((--(INT('Data Sheet'!$A$19) &amp; "." &amp; LEFT(BN574,3))&gt;=--('Data Sheet'!$A$19)), (--(INT('Data Sheet'!$A$19) &amp; "." &amp; LEFT(BN574,3))&lt;=--('Data Sheet'!$B$19))),
                --(INT('Data Sheet'!$A$19) &amp; "." &amp; LEFT(BN574,3)),
                --(INT('Data Sheet'!$B$19) &amp; "." &amp; LEFT(BN574,3))
            )
        ),
        "OK"
    )
)</f>
        <v>OK</v>
      </c>
      <c r="O574" s="23" t="str">
        <f>IF(BP574&lt;&gt;"",
    IF(INT('Data Sheet'!$A$19)=INT('Data Sheet'!$B$19),
        --(INT('Data Sheet'!$A$19) &amp; "." &amp; BP574),
        IF(AND((--(INT('Data Sheet'!$A$19) &amp; "." &amp; BP574)&gt;=--('Data Sheet'!$A$19)), (--(INT('Data Sheet'!$A$19) &amp; "." &amp; BP574)&lt;=--('Data Sheet'!$B$19))),
            --(INT('Data Sheet'!$A$19) &amp; "." &amp; BP574),
            --(INT('Data Sheet'!$B$19) &amp; "." &amp; BP574)
        )
    ),
    IF(BN574&lt;&gt;"",
        IF(INT('Data Sheet'!$A$19)=INT('Data Sheet'!$B$19),
            --(INT('Data Sheet'!$A$19) &amp; "." &amp; RIGHT(BN574,3)),
            IF(AND((--(INT('Data Sheet'!$A$19) &amp; "." &amp; RIGHT(BN574,3))&gt;=--('Data Sheet'!$A$19)), (--(INT('Data Sheet'!$A$19) &amp; "." &amp; RIGHT(BN574,3))&lt;=--('Data Sheet'!$B$19))),
                --(INT('Data Sheet'!$A$19) &amp; "." &amp; RIGHT(BN574,3)),
                --(INT('Data Sheet'!$B$19) &amp; "." &amp; RIGHT(BN574,3))
            )
        ),
        "OK"
    )
)</f>
        <v>OK</v>
      </c>
      <c r="P574" s="23" t="str">
        <f>IF(BR574&lt;&gt;"",
    IF(INT('Data Sheet'!$A$19)=INT('Data Sheet'!$B$15),
        --(INT('Data Sheet'!$A$15) &amp; "." &amp; BR574),
        IF(AND((--(INT('Data Sheet'!$A$15) &amp; "." &amp; BR574)&gt;=--('Data Sheet'!$A$15)), (--(INT('Data Sheet'!$A$15) &amp; "." &amp; BR574)&lt;=--('Data Sheet'!$B$15))),
            --(INT('Data Sheet'!$A$15) &amp; "." &amp; BR574),
            --(INT('Data Sheet'!$B$15) &amp; "." &amp; BR574)
        )
    ),
    IF(BQ574&lt;&gt;"",
        IF(INT('Data Sheet'!$A$15)=INT('Data Sheet'!$B$15),
            --(INT('Data Sheet'!$A$15) &amp; "." &amp; LEFT(BQ574,3)),
            IF(AND((--(INT('Data Sheet'!$A$15) &amp; "." &amp; LEFT(BQ574,3))&gt;=--('Data Sheet'!$A$15)), (--(INT('Data Sheet'!$A$15) &amp; "." &amp; LEFT(BQ574,3))&lt;=--('Data Sheet'!$B$15))),
                --(INT('Data Sheet'!$A$15) &amp; "." &amp; LEFT(BQ574,3)),
                --(INT('Data Sheet'!$B$15) &amp; "." &amp; LEFT(BQ574,3))
            )
        ),
        "OK"
    )
)</f>
        <v>OK</v>
      </c>
      <c r="Q574" s="23" t="str">
        <f>IF(BS574&lt;&gt;"",
    IF(INT('Data Sheet'!$A$19)=INT('Data Sheet'!$B$15),
        --(INT('Data Sheet'!$A$15) &amp; "." &amp; BS574),
        IF(AND((--(INT('Data Sheet'!$A$15) &amp; "." &amp; BS574)&gt;=--('Data Sheet'!$A$15)), (--(INT('Data Sheet'!$A$15) &amp; "." &amp; BS574)&lt;=--('Data Sheet'!$B$15))),
            --(INT('Data Sheet'!$A$15) &amp; "." &amp; BS574),
            --(INT('Data Sheet'!$B$15) &amp; "." &amp; BS574)
        )
    ),
    IF(BQ574&lt;&gt;"",
        IF(INT('Data Sheet'!$A$15)=INT('Data Sheet'!$B$15),
            --(INT('Data Sheet'!$A$15) &amp; "." &amp; RIGHT(BQ574,3)),
            IF(AND((--(INT('Data Sheet'!$A$15) &amp; "." &amp; RIGHT(BQ574,3))&gt;=--('Data Sheet'!$A$15)), (--(INT('Data Sheet'!$A$15) &amp; "." &amp; RIGHT(BQ574,3))&lt;=--('Data Sheet'!$B$15))),
                --(INT('Data Sheet'!$A$15) &amp; "." &amp; RIGHT(BQ574,3)),
                --(INT('Data Sheet'!$B$15) &amp; "." &amp; RIGHT(BQ574,3))
            )
        ),
        "OK"
    )
)</f>
        <v>OK</v>
      </c>
      <c r="R574" s="19"/>
      <c r="S574" s="19"/>
      <c r="T574" s="19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1"/>
      <c r="AU574" s="21"/>
      <c r="AV574" s="21"/>
      <c r="AW574" s="22"/>
      <c r="AX574" s="99"/>
      <c r="AY574" s="20"/>
      <c r="AZ574" s="20"/>
      <c r="BA574" s="22"/>
      <c r="BB574">
        <v>566</v>
      </c>
      <c r="BC574" s="80"/>
      <c r="BD574" s="80"/>
      <c r="BE574" s="80"/>
      <c r="BF574" s="80"/>
      <c r="BG574" s="32" t="str">
        <f t="shared" si="92"/>
        <v/>
      </c>
      <c r="BH574" s="78">
        <f t="shared" si="90"/>
        <v>0</v>
      </c>
      <c r="BI574" s="2">
        <f t="shared" si="93"/>
        <v>0</v>
      </c>
      <c r="BJ574" s="2">
        <f t="shared" si="94"/>
        <v>0</v>
      </c>
      <c r="BK574" s="2">
        <f t="shared" si="91"/>
        <v>0</v>
      </c>
    </row>
    <row r="575" spans="2:63" ht="15" customHeight="1" x14ac:dyDescent="0.25">
      <c r="B575" s="14">
        <v>567</v>
      </c>
      <c r="C575" s="95" t="str">
        <f t="shared" si="95"/>
        <v/>
      </c>
      <c r="D575" s="15" t="str">
        <f t="shared" si="100"/>
        <v>OK</v>
      </c>
      <c r="E575" s="16" t="e">
        <f>VLOOKUP('Data Sheet'!$B$8,'Data Sheet'!$I$2:$J$9,2,FALSE)</f>
        <v>#N/A</v>
      </c>
      <c r="F575" s="16" t="str">
        <f t="shared" si="96"/>
        <v/>
      </c>
      <c r="G575" s="103">
        <f t="shared" si="97"/>
        <v>0</v>
      </c>
      <c r="H575" s="17" t="s">
        <v>26</v>
      </c>
      <c r="I575" s="17" t="s">
        <v>26</v>
      </c>
      <c r="J575" s="17" t="str">
        <f>IF('Data Sheet'!$B$9="NC-50","N/A","OK")</f>
        <v>OK</v>
      </c>
      <c r="K575" s="17" t="str">
        <f>IF('Data Sheet'!$B$9="NC-50","N/A","OK")</f>
        <v>OK</v>
      </c>
      <c r="L575" s="17" t="str">
        <f t="shared" si="98"/>
        <v>OK</v>
      </c>
      <c r="M575" s="17" t="str">
        <f t="shared" si="99"/>
        <v>OK</v>
      </c>
      <c r="N575" s="18" t="str">
        <f>IF(BO575&lt;&gt;"",
    IF(INT('Data Sheet'!$A$19)=INT('Data Sheet'!$B$19),
        --(INT('Data Sheet'!$A$19) &amp; "." &amp; BO575),
        IF(AND((--(INT('Data Sheet'!$A$19) &amp; "." &amp; BO575)&gt;=--('Data Sheet'!$A$19)), (--(INT('Data Sheet'!$A$19) &amp; "." &amp; BO575)&lt;=--('Data Sheet'!$B$19))),
            --(INT('Data Sheet'!$A$19) &amp; "." &amp; BO575),
            --(INT('Data Sheet'!$B$19) &amp; "." &amp; BO575)
        )
    ),
    IF(BN575&lt;&gt;"",
        IF(INT('Data Sheet'!$A$19)=INT('Data Sheet'!$B$19),
            --(INT('Data Sheet'!$A$19) &amp; "." &amp; LEFT(BN575,3)),
            IF(AND((--(INT('Data Sheet'!$A$19) &amp; "." &amp; LEFT(BN575,3))&gt;=--('Data Sheet'!$A$19)), (--(INT('Data Sheet'!$A$19) &amp; "." &amp; LEFT(BN575,3))&lt;=--('Data Sheet'!$B$19))),
                --(INT('Data Sheet'!$A$19) &amp; "." &amp; LEFT(BN575,3)),
                --(INT('Data Sheet'!$B$19) &amp; "." &amp; LEFT(BN575,3))
            )
        ),
        "OK"
    )
)</f>
        <v>OK</v>
      </c>
      <c r="O575" s="23" t="str">
        <f>IF(BP575&lt;&gt;"",
    IF(INT('Data Sheet'!$A$19)=INT('Data Sheet'!$B$19),
        --(INT('Data Sheet'!$A$19) &amp; "." &amp; BP575),
        IF(AND((--(INT('Data Sheet'!$A$19) &amp; "." &amp; BP575)&gt;=--('Data Sheet'!$A$19)), (--(INT('Data Sheet'!$A$19) &amp; "." &amp; BP575)&lt;=--('Data Sheet'!$B$19))),
            --(INT('Data Sheet'!$A$19) &amp; "." &amp; BP575),
            --(INT('Data Sheet'!$B$19) &amp; "." &amp; BP575)
        )
    ),
    IF(BN575&lt;&gt;"",
        IF(INT('Data Sheet'!$A$19)=INT('Data Sheet'!$B$19),
            --(INT('Data Sheet'!$A$19) &amp; "." &amp; RIGHT(BN575,3)),
            IF(AND((--(INT('Data Sheet'!$A$19) &amp; "." &amp; RIGHT(BN575,3))&gt;=--('Data Sheet'!$A$19)), (--(INT('Data Sheet'!$A$19) &amp; "." &amp; RIGHT(BN575,3))&lt;=--('Data Sheet'!$B$19))),
                --(INT('Data Sheet'!$A$19) &amp; "." &amp; RIGHT(BN575,3)),
                --(INT('Data Sheet'!$B$19) &amp; "." &amp; RIGHT(BN575,3))
            )
        ),
        "OK"
    )
)</f>
        <v>OK</v>
      </c>
      <c r="P575" s="23" t="str">
        <f>IF(BR575&lt;&gt;"",
    IF(INT('Data Sheet'!$A$19)=INT('Data Sheet'!$B$15),
        --(INT('Data Sheet'!$A$15) &amp; "." &amp; BR575),
        IF(AND((--(INT('Data Sheet'!$A$15) &amp; "." &amp; BR575)&gt;=--('Data Sheet'!$A$15)), (--(INT('Data Sheet'!$A$15) &amp; "." &amp; BR575)&lt;=--('Data Sheet'!$B$15))),
            --(INT('Data Sheet'!$A$15) &amp; "." &amp; BR575),
            --(INT('Data Sheet'!$B$15) &amp; "." &amp; BR575)
        )
    ),
    IF(BQ575&lt;&gt;"",
        IF(INT('Data Sheet'!$A$15)=INT('Data Sheet'!$B$15),
            --(INT('Data Sheet'!$A$15) &amp; "." &amp; LEFT(BQ575,3)),
            IF(AND((--(INT('Data Sheet'!$A$15) &amp; "." &amp; LEFT(BQ575,3))&gt;=--('Data Sheet'!$A$15)), (--(INT('Data Sheet'!$A$15) &amp; "." &amp; LEFT(BQ575,3))&lt;=--('Data Sheet'!$B$15))),
                --(INT('Data Sheet'!$A$15) &amp; "." &amp; LEFT(BQ575,3)),
                --(INT('Data Sheet'!$B$15) &amp; "." &amp; LEFT(BQ575,3))
            )
        ),
        "OK"
    )
)</f>
        <v>OK</v>
      </c>
      <c r="Q575" s="23" t="str">
        <f>IF(BS575&lt;&gt;"",
    IF(INT('Data Sheet'!$A$19)=INT('Data Sheet'!$B$15),
        --(INT('Data Sheet'!$A$15) &amp; "." &amp; BS575),
        IF(AND((--(INT('Data Sheet'!$A$15) &amp; "." &amp; BS575)&gt;=--('Data Sheet'!$A$15)), (--(INT('Data Sheet'!$A$15) &amp; "." &amp; BS575)&lt;=--('Data Sheet'!$B$15))),
            --(INT('Data Sheet'!$A$15) &amp; "." &amp; BS575),
            --(INT('Data Sheet'!$B$15) &amp; "." &amp; BS575)
        )
    ),
    IF(BQ575&lt;&gt;"",
        IF(INT('Data Sheet'!$A$15)=INT('Data Sheet'!$B$15),
            --(INT('Data Sheet'!$A$15) &amp; "." &amp; RIGHT(BQ575,3)),
            IF(AND((--(INT('Data Sheet'!$A$15) &amp; "." &amp; RIGHT(BQ575,3))&gt;=--('Data Sheet'!$A$15)), (--(INT('Data Sheet'!$A$15) &amp; "." &amp; RIGHT(BQ575,3))&lt;=--('Data Sheet'!$B$15))),
                --(INT('Data Sheet'!$A$15) &amp; "." &amp; RIGHT(BQ575,3)),
                --(INT('Data Sheet'!$B$15) &amp; "." &amp; RIGHT(BQ575,3))
            )
        ),
        "OK"
    )
)</f>
        <v>OK</v>
      </c>
      <c r="R575" s="19"/>
      <c r="S575" s="19"/>
      <c r="T575" s="19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1"/>
      <c r="AU575" s="21"/>
      <c r="AV575" s="21"/>
      <c r="AW575" s="22"/>
      <c r="AX575" s="99"/>
      <c r="AY575" s="20"/>
      <c r="AZ575" s="20"/>
      <c r="BA575" s="22"/>
      <c r="BB575">
        <v>567</v>
      </c>
      <c r="BC575" s="80"/>
      <c r="BD575" s="80"/>
      <c r="BE575" s="80"/>
      <c r="BF575" s="80"/>
      <c r="BG575" s="32" t="str">
        <f t="shared" si="92"/>
        <v/>
      </c>
      <c r="BH575" s="78">
        <f t="shared" si="90"/>
        <v>0</v>
      </c>
      <c r="BI575" s="2">
        <f t="shared" si="93"/>
        <v>0</v>
      </c>
      <c r="BJ575" s="2">
        <f t="shared" si="94"/>
        <v>0</v>
      </c>
      <c r="BK575" s="2">
        <f t="shared" si="91"/>
        <v>0</v>
      </c>
    </row>
    <row r="576" spans="2:63" ht="15" customHeight="1" x14ac:dyDescent="0.25">
      <c r="B576" s="14">
        <v>568</v>
      </c>
      <c r="C576" s="95" t="str">
        <f t="shared" si="95"/>
        <v/>
      </c>
      <c r="D576" s="15" t="str">
        <f t="shared" si="100"/>
        <v>OK</v>
      </c>
      <c r="E576" s="16" t="e">
        <f>VLOOKUP('Data Sheet'!$B$8,'Data Sheet'!$I$2:$J$9,2,FALSE)</f>
        <v>#N/A</v>
      </c>
      <c r="F576" s="16" t="str">
        <f t="shared" si="96"/>
        <v/>
      </c>
      <c r="G576" s="103">
        <f t="shared" si="97"/>
        <v>0</v>
      </c>
      <c r="H576" s="17" t="s">
        <v>26</v>
      </c>
      <c r="I576" s="17" t="s">
        <v>26</v>
      </c>
      <c r="J576" s="17" t="str">
        <f>IF('Data Sheet'!$B$9="NC-50","N/A","OK")</f>
        <v>OK</v>
      </c>
      <c r="K576" s="17" t="str">
        <f>IF('Data Sheet'!$B$9="NC-50","N/A","OK")</f>
        <v>OK</v>
      </c>
      <c r="L576" s="17" t="str">
        <f t="shared" si="98"/>
        <v>OK</v>
      </c>
      <c r="M576" s="17" t="str">
        <f t="shared" si="99"/>
        <v>OK</v>
      </c>
      <c r="N576" s="18" t="str">
        <f>IF(BO576&lt;&gt;"",
    IF(INT('Data Sheet'!$A$19)=INT('Data Sheet'!$B$19),
        --(INT('Data Sheet'!$A$19) &amp; "." &amp; BO576),
        IF(AND((--(INT('Data Sheet'!$A$19) &amp; "." &amp; BO576)&gt;=--('Data Sheet'!$A$19)), (--(INT('Data Sheet'!$A$19) &amp; "." &amp; BO576)&lt;=--('Data Sheet'!$B$19))),
            --(INT('Data Sheet'!$A$19) &amp; "." &amp; BO576),
            --(INT('Data Sheet'!$B$19) &amp; "." &amp; BO576)
        )
    ),
    IF(BN576&lt;&gt;"",
        IF(INT('Data Sheet'!$A$19)=INT('Data Sheet'!$B$19),
            --(INT('Data Sheet'!$A$19) &amp; "." &amp; LEFT(BN576,3)),
            IF(AND((--(INT('Data Sheet'!$A$19) &amp; "." &amp; LEFT(BN576,3))&gt;=--('Data Sheet'!$A$19)), (--(INT('Data Sheet'!$A$19) &amp; "." &amp; LEFT(BN576,3))&lt;=--('Data Sheet'!$B$19))),
                --(INT('Data Sheet'!$A$19) &amp; "." &amp; LEFT(BN576,3)),
                --(INT('Data Sheet'!$B$19) &amp; "." &amp; LEFT(BN576,3))
            )
        ),
        "OK"
    )
)</f>
        <v>OK</v>
      </c>
      <c r="O576" s="23" t="str">
        <f>IF(BP576&lt;&gt;"",
    IF(INT('Data Sheet'!$A$19)=INT('Data Sheet'!$B$19),
        --(INT('Data Sheet'!$A$19) &amp; "." &amp; BP576),
        IF(AND((--(INT('Data Sheet'!$A$19) &amp; "." &amp; BP576)&gt;=--('Data Sheet'!$A$19)), (--(INT('Data Sheet'!$A$19) &amp; "." &amp; BP576)&lt;=--('Data Sheet'!$B$19))),
            --(INT('Data Sheet'!$A$19) &amp; "." &amp; BP576),
            --(INT('Data Sheet'!$B$19) &amp; "." &amp; BP576)
        )
    ),
    IF(BN576&lt;&gt;"",
        IF(INT('Data Sheet'!$A$19)=INT('Data Sheet'!$B$19),
            --(INT('Data Sheet'!$A$19) &amp; "." &amp; RIGHT(BN576,3)),
            IF(AND((--(INT('Data Sheet'!$A$19) &amp; "." &amp; RIGHT(BN576,3))&gt;=--('Data Sheet'!$A$19)), (--(INT('Data Sheet'!$A$19) &amp; "." &amp; RIGHT(BN576,3))&lt;=--('Data Sheet'!$B$19))),
                --(INT('Data Sheet'!$A$19) &amp; "." &amp; RIGHT(BN576,3)),
                --(INT('Data Sheet'!$B$19) &amp; "." &amp; RIGHT(BN576,3))
            )
        ),
        "OK"
    )
)</f>
        <v>OK</v>
      </c>
      <c r="P576" s="23" t="str">
        <f>IF(BR576&lt;&gt;"",
    IF(INT('Data Sheet'!$A$19)=INT('Data Sheet'!$B$15),
        --(INT('Data Sheet'!$A$15) &amp; "." &amp; BR576),
        IF(AND((--(INT('Data Sheet'!$A$15) &amp; "." &amp; BR576)&gt;=--('Data Sheet'!$A$15)), (--(INT('Data Sheet'!$A$15) &amp; "." &amp; BR576)&lt;=--('Data Sheet'!$B$15))),
            --(INT('Data Sheet'!$A$15) &amp; "." &amp; BR576),
            --(INT('Data Sheet'!$B$15) &amp; "." &amp; BR576)
        )
    ),
    IF(BQ576&lt;&gt;"",
        IF(INT('Data Sheet'!$A$15)=INT('Data Sheet'!$B$15),
            --(INT('Data Sheet'!$A$15) &amp; "." &amp; LEFT(BQ576,3)),
            IF(AND((--(INT('Data Sheet'!$A$15) &amp; "." &amp; LEFT(BQ576,3))&gt;=--('Data Sheet'!$A$15)), (--(INT('Data Sheet'!$A$15) &amp; "." &amp; LEFT(BQ576,3))&lt;=--('Data Sheet'!$B$15))),
                --(INT('Data Sheet'!$A$15) &amp; "." &amp; LEFT(BQ576,3)),
                --(INT('Data Sheet'!$B$15) &amp; "." &amp; LEFT(BQ576,3))
            )
        ),
        "OK"
    )
)</f>
        <v>OK</v>
      </c>
      <c r="Q576" s="23" t="str">
        <f>IF(BS576&lt;&gt;"",
    IF(INT('Data Sheet'!$A$19)=INT('Data Sheet'!$B$15),
        --(INT('Data Sheet'!$A$15) &amp; "." &amp; BS576),
        IF(AND((--(INT('Data Sheet'!$A$15) &amp; "." &amp; BS576)&gt;=--('Data Sheet'!$A$15)), (--(INT('Data Sheet'!$A$15) &amp; "." &amp; BS576)&lt;=--('Data Sheet'!$B$15))),
            --(INT('Data Sheet'!$A$15) &amp; "." &amp; BS576),
            --(INT('Data Sheet'!$B$15) &amp; "." &amp; BS576)
        )
    ),
    IF(BQ576&lt;&gt;"",
        IF(INT('Data Sheet'!$A$15)=INT('Data Sheet'!$B$15),
            --(INT('Data Sheet'!$A$15) &amp; "." &amp; RIGHT(BQ576,3)),
            IF(AND((--(INT('Data Sheet'!$A$15) &amp; "." &amp; RIGHT(BQ576,3))&gt;=--('Data Sheet'!$A$15)), (--(INT('Data Sheet'!$A$15) &amp; "." &amp; RIGHT(BQ576,3))&lt;=--('Data Sheet'!$B$15))),
                --(INT('Data Sheet'!$A$15) &amp; "." &amp; RIGHT(BQ576,3)),
                --(INT('Data Sheet'!$B$15) &amp; "." &amp; RIGHT(BQ576,3))
            )
        ),
        "OK"
    )
)</f>
        <v>OK</v>
      </c>
      <c r="R576" s="19"/>
      <c r="S576" s="19"/>
      <c r="T576" s="19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1"/>
      <c r="AU576" s="21"/>
      <c r="AV576" s="21"/>
      <c r="AW576" s="22"/>
      <c r="AX576" s="99"/>
      <c r="AY576" s="20"/>
      <c r="AZ576" s="20"/>
      <c r="BA576" s="22"/>
      <c r="BB576">
        <v>568</v>
      </c>
      <c r="BC576" s="80"/>
      <c r="BD576" s="80"/>
      <c r="BE576" s="80"/>
      <c r="BF576" s="80"/>
      <c r="BG576" s="32" t="str">
        <f t="shared" si="92"/>
        <v/>
      </c>
      <c r="BH576" s="78">
        <f t="shared" si="90"/>
        <v>0</v>
      </c>
      <c r="BI576" s="2">
        <f t="shared" si="93"/>
        <v>0</v>
      </c>
      <c r="BJ576" s="2">
        <f t="shared" si="94"/>
        <v>0</v>
      </c>
      <c r="BK576" s="2">
        <f t="shared" si="91"/>
        <v>0</v>
      </c>
    </row>
    <row r="577" spans="2:63" ht="15" customHeight="1" x14ac:dyDescent="0.25">
      <c r="B577" s="14">
        <v>569</v>
      </c>
      <c r="C577" s="95" t="str">
        <f t="shared" si="95"/>
        <v/>
      </c>
      <c r="D577" s="15" t="str">
        <f t="shared" si="100"/>
        <v>OK</v>
      </c>
      <c r="E577" s="16" t="e">
        <f>VLOOKUP('Data Sheet'!$B$8,'Data Sheet'!$I$2:$J$9,2,FALSE)</f>
        <v>#N/A</v>
      </c>
      <c r="F577" s="16" t="str">
        <f t="shared" si="96"/>
        <v/>
      </c>
      <c r="G577" s="103">
        <f t="shared" si="97"/>
        <v>0</v>
      </c>
      <c r="H577" s="17" t="s">
        <v>26</v>
      </c>
      <c r="I577" s="17" t="s">
        <v>26</v>
      </c>
      <c r="J577" s="17" t="str">
        <f>IF('Data Sheet'!$B$9="NC-50","N/A","OK")</f>
        <v>OK</v>
      </c>
      <c r="K577" s="17" t="str">
        <f>IF('Data Sheet'!$B$9="NC-50","N/A","OK")</f>
        <v>OK</v>
      </c>
      <c r="L577" s="17" t="str">
        <f t="shared" si="98"/>
        <v>OK</v>
      </c>
      <c r="M577" s="17" t="str">
        <f t="shared" si="99"/>
        <v>OK</v>
      </c>
      <c r="N577" s="18" t="str">
        <f>IF(BO577&lt;&gt;"",
    IF(INT('Data Sheet'!$A$19)=INT('Data Sheet'!$B$19),
        --(INT('Data Sheet'!$A$19) &amp; "." &amp; BO577),
        IF(AND((--(INT('Data Sheet'!$A$19) &amp; "." &amp; BO577)&gt;=--('Data Sheet'!$A$19)), (--(INT('Data Sheet'!$A$19) &amp; "." &amp; BO577)&lt;=--('Data Sheet'!$B$19))),
            --(INT('Data Sheet'!$A$19) &amp; "." &amp; BO577),
            --(INT('Data Sheet'!$B$19) &amp; "." &amp; BO577)
        )
    ),
    IF(BN577&lt;&gt;"",
        IF(INT('Data Sheet'!$A$19)=INT('Data Sheet'!$B$19),
            --(INT('Data Sheet'!$A$19) &amp; "." &amp; LEFT(BN577,3)),
            IF(AND((--(INT('Data Sheet'!$A$19) &amp; "." &amp; LEFT(BN577,3))&gt;=--('Data Sheet'!$A$19)), (--(INT('Data Sheet'!$A$19) &amp; "." &amp; LEFT(BN577,3))&lt;=--('Data Sheet'!$B$19))),
                --(INT('Data Sheet'!$A$19) &amp; "." &amp; LEFT(BN577,3)),
                --(INT('Data Sheet'!$B$19) &amp; "." &amp; LEFT(BN577,3))
            )
        ),
        "OK"
    )
)</f>
        <v>OK</v>
      </c>
      <c r="O577" s="23" t="str">
        <f>IF(BP577&lt;&gt;"",
    IF(INT('Data Sheet'!$A$19)=INT('Data Sheet'!$B$19),
        --(INT('Data Sheet'!$A$19) &amp; "." &amp; BP577),
        IF(AND((--(INT('Data Sheet'!$A$19) &amp; "." &amp; BP577)&gt;=--('Data Sheet'!$A$19)), (--(INT('Data Sheet'!$A$19) &amp; "." &amp; BP577)&lt;=--('Data Sheet'!$B$19))),
            --(INT('Data Sheet'!$A$19) &amp; "." &amp; BP577),
            --(INT('Data Sheet'!$B$19) &amp; "." &amp; BP577)
        )
    ),
    IF(BN577&lt;&gt;"",
        IF(INT('Data Sheet'!$A$19)=INT('Data Sheet'!$B$19),
            --(INT('Data Sheet'!$A$19) &amp; "." &amp; RIGHT(BN577,3)),
            IF(AND((--(INT('Data Sheet'!$A$19) &amp; "." &amp; RIGHT(BN577,3))&gt;=--('Data Sheet'!$A$19)), (--(INT('Data Sheet'!$A$19) &amp; "." &amp; RIGHT(BN577,3))&lt;=--('Data Sheet'!$B$19))),
                --(INT('Data Sheet'!$A$19) &amp; "." &amp; RIGHT(BN577,3)),
                --(INT('Data Sheet'!$B$19) &amp; "." &amp; RIGHT(BN577,3))
            )
        ),
        "OK"
    )
)</f>
        <v>OK</v>
      </c>
      <c r="P577" s="23" t="str">
        <f>IF(BR577&lt;&gt;"",
    IF(INT('Data Sheet'!$A$19)=INT('Data Sheet'!$B$15),
        --(INT('Data Sheet'!$A$15) &amp; "." &amp; BR577),
        IF(AND((--(INT('Data Sheet'!$A$15) &amp; "." &amp; BR577)&gt;=--('Data Sheet'!$A$15)), (--(INT('Data Sheet'!$A$15) &amp; "." &amp; BR577)&lt;=--('Data Sheet'!$B$15))),
            --(INT('Data Sheet'!$A$15) &amp; "." &amp; BR577),
            --(INT('Data Sheet'!$B$15) &amp; "." &amp; BR577)
        )
    ),
    IF(BQ577&lt;&gt;"",
        IF(INT('Data Sheet'!$A$15)=INT('Data Sheet'!$B$15),
            --(INT('Data Sheet'!$A$15) &amp; "." &amp; LEFT(BQ577,3)),
            IF(AND((--(INT('Data Sheet'!$A$15) &amp; "." &amp; LEFT(BQ577,3))&gt;=--('Data Sheet'!$A$15)), (--(INT('Data Sheet'!$A$15) &amp; "." &amp; LEFT(BQ577,3))&lt;=--('Data Sheet'!$B$15))),
                --(INT('Data Sheet'!$A$15) &amp; "." &amp; LEFT(BQ577,3)),
                --(INT('Data Sheet'!$B$15) &amp; "." &amp; LEFT(BQ577,3))
            )
        ),
        "OK"
    )
)</f>
        <v>OK</v>
      </c>
      <c r="Q577" s="23" t="str">
        <f>IF(BS577&lt;&gt;"",
    IF(INT('Data Sheet'!$A$19)=INT('Data Sheet'!$B$15),
        --(INT('Data Sheet'!$A$15) &amp; "." &amp; BS577),
        IF(AND((--(INT('Data Sheet'!$A$15) &amp; "." &amp; BS577)&gt;=--('Data Sheet'!$A$15)), (--(INT('Data Sheet'!$A$15) &amp; "." &amp; BS577)&lt;=--('Data Sheet'!$B$15))),
            --(INT('Data Sheet'!$A$15) &amp; "." &amp; BS577),
            --(INT('Data Sheet'!$B$15) &amp; "." &amp; BS577)
        )
    ),
    IF(BQ577&lt;&gt;"",
        IF(INT('Data Sheet'!$A$15)=INT('Data Sheet'!$B$15),
            --(INT('Data Sheet'!$A$15) &amp; "." &amp; RIGHT(BQ577,3)),
            IF(AND((--(INT('Data Sheet'!$A$15) &amp; "." &amp; RIGHT(BQ577,3))&gt;=--('Data Sheet'!$A$15)), (--(INT('Data Sheet'!$A$15) &amp; "." &amp; RIGHT(BQ577,3))&lt;=--('Data Sheet'!$B$15))),
                --(INT('Data Sheet'!$A$15) &amp; "." &amp; RIGHT(BQ577,3)),
                --(INT('Data Sheet'!$B$15) &amp; "." &amp; RIGHT(BQ577,3))
            )
        ),
        "OK"
    )
)</f>
        <v>OK</v>
      </c>
      <c r="R577" s="19"/>
      <c r="S577" s="19"/>
      <c r="T577" s="19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1"/>
      <c r="AU577" s="21"/>
      <c r="AV577" s="21"/>
      <c r="AW577" s="22"/>
      <c r="AX577" s="99"/>
      <c r="AY577" s="20"/>
      <c r="AZ577" s="20"/>
      <c r="BA577" s="22"/>
      <c r="BB577">
        <v>569</v>
      </c>
      <c r="BC577" s="80"/>
      <c r="BD577" s="80"/>
      <c r="BE577" s="80"/>
      <c r="BF577" s="80"/>
      <c r="BG577" s="32" t="str">
        <f t="shared" si="92"/>
        <v/>
      </c>
      <c r="BH577" s="78">
        <f t="shared" si="90"/>
        <v>0</v>
      </c>
      <c r="BI577" s="2">
        <f t="shared" si="93"/>
        <v>0</v>
      </c>
      <c r="BJ577" s="2">
        <f t="shared" si="94"/>
        <v>0</v>
      </c>
      <c r="BK577" s="2">
        <f t="shared" si="91"/>
        <v>0</v>
      </c>
    </row>
    <row r="578" spans="2:63" ht="15" customHeight="1" x14ac:dyDescent="0.25">
      <c r="B578" s="14">
        <v>570</v>
      </c>
      <c r="C578" s="95" t="str">
        <f t="shared" si="95"/>
        <v/>
      </c>
      <c r="D578" s="15" t="str">
        <f t="shared" si="100"/>
        <v>OK</v>
      </c>
      <c r="E578" s="16" t="e">
        <f>VLOOKUP('Data Sheet'!$B$8,'Data Sheet'!$I$2:$J$9,2,FALSE)</f>
        <v>#N/A</v>
      </c>
      <c r="F578" s="16" t="str">
        <f t="shared" si="96"/>
        <v/>
      </c>
      <c r="G578" s="103">
        <f t="shared" si="97"/>
        <v>0</v>
      </c>
      <c r="H578" s="17" t="s">
        <v>26</v>
      </c>
      <c r="I578" s="17" t="s">
        <v>26</v>
      </c>
      <c r="J578" s="17" t="str">
        <f>IF('Data Sheet'!$B$9="NC-50","N/A","OK")</f>
        <v>OK</v>
      </c>
      <c r="K578" s="17" t="str">
        <f>IF('Data Sheet'!$B$9="NC-50","N/A","OK")</f>
        <v>OK</v>
      </c>
      <c r="L578" s="17" t="str">
        <f t="shared" si="98"/>
        <v>OK</v>
      </c>
      <c r="M578" s="17" t="str">
        <f t="shared" si="99"/>
        <v>OK</v>
      </c>
      <c r="N578" s="18" t="str">
        <f>IF(BO578&lt;&gt;"",
    IF(INT('Data Sheet'!$A$19)=INT('Data Sheet'!$B$19),
        --(INT('Data Sheet'!$A$19) &amp; "." &amp; BO578),
        IF(AND((--(INT('Data Sheet'!$A$19) &amp; "." &amp; BO578)&gt;=--('Data Sheet'!$A$19)), (--(INT('Data Sheet'!$A$19) &amp; "." &amp; BO578)&lt;=--('Data Sheet'!$B$19))),
            --(INT('Data Sheet'!$A$19) &amp; "." &amp; BO578),
            --(INT('Data Sheet'!$B$19) &amp; "." &amp; BO578)
        )
    ),
    IF(BN578&lt;&gt;"",
        IF(INT('Data Sheet'!$A$19)=INT('Data Sheet'!$B$19),
            --(INT('Data Sheet'!$A$19) &amp; "." &amp; LEFT(BN578,3)),
            IF(AND((--(INT('Data Sheet'!$A$19) &amp; "." &amp; LEFT(BN578,3))&gt;=--('Data Sheet'!$A$19)), (--(INT('Data Sheet'!$A$19) &amp; "." &amp; LEFT(BN578,3))&lt;=--('Data Sheet'!$B$19))),
                --(INT('Data Sheet'!$A$19) &amp; "." &amp; LEFT(BN578,3)),
                --(INT('Data Sheet'!$B$19) &amp; "." &amp; LEFT(BN578,3))
            )
        ),
        "OK"
    )
)</f>
        <v>OK</v>
      </c>
      <c r="O578" s="23" t="str">
        <f>IF(BP578&lt;&gt;"",
    IF(INT('Data Sheet'!$A$19)=INT('Data Sheet'!$B$19),
        --(INT('Data Sheet'!$A$19) &amp; "." &amp; BP578),
        IF(AND((--(INT('Data Sheet'!$A$19) &amp; "." &amp; BP578)&gt;=--('Data Sheet'!$A$19)), (--(INT('Data Sheet'!$A$19) &amp; "." &amp; BP578)&lt;=--('Data Sheet'!$B$19))),
            --(INT('Data Sheet'!$A$19) &amp; "." &amp; BP578),
            --(INT('Data Sheet'!$B$19) &amp; "." &amp; BP578)
        )
    ),
    IF(BN578&lt;&gt;"",
        IF(INT('Data Sheet'!$A$19)=INT('Data Sheet'!$B$19),
            --(INT('Data Sheet'!$A$19) &amp; "." &amp; RIGHT(BN578,3)),
            IF(AND((--(INT('Data Sheet'!$A$19) &amp; "." &amp; RIGHT(BN578,3))&gt;=--('Data Sheet'!$A$19)), (--(INT('Data Sheet'!$A$19) &amp; "." &amp; RIGHT(BN578,3))&lt;=--('Data Sheet'!$B$19))),
                --(INT('Data Sheet'!$A$19) &amp; "." &amp; RIGHT(BN578,3)),
                --(INT('Data Sheet'!$B$19) &amp; "." &amp; RIGHT(BN578,3))
            )
        ),
        "OK"
    )
)</f>
        <v>OK</v>
      </c>
      <c r="P578" s="23" t="str">
        <f>IF(BR578&lt;&gt;"",
    IF(INT('Data Sheet'!$A$19)=INT('Data Sheet'!$B$15),
        --(INT('Data Sheet'!$A$15) &amp; "." &amp; BR578),
        IF(AND((--(INT('Data Sheet'!$A$15) &amp; "." &amp; BR578)&gt;=--('Data Sheet'!$A$15)), (--(INT('Data Sheet'!$A$15) &amp; "." &amp; BR578)&lt;=--('Data Sheet'!$B$15))),
            --(INT('Data Sheet'!$A$15) &amp; "." &amp; BR578),
            --(INT('Data Sheet'!$B$15) &amp; "." &amp; BR578)
        )
    ),
    IF(BQ578&lt;&gt;"",
        IF(INT('Data Sheet'!$A$15)=INT('Data Sheet'!$B$15),
            --(INT('Data Sheet'!$A$15) &amp; "." &amp; LEFT(BQ578,3)),
            IF(AND((--(INT('Data Sheet'!$A$15) &amp; "." &amp; LEFT(BQ578,3))&gt;=--('Data Sheet'!$A$15)), (--(INT('Data Sheet'!$A$15) &amp; "." &amp; LEFT(BQ578,3))&lt;=--('Data Sheet'!$B$15))),
                --(INT('Data Sheet'!$A$15) &amp; "." &amp; LEFT(BQ578,3)),
                --(INT('Data Sheet'!$B$15) &amp; "." &amp; LEFT(BQ578,3))
            )
        ),
        "OK"
    )
)</f>
        <v>OK</v>
      </c>
      <c r="Q578" s="23" t="str">
        <f>IF(BS578&lt;&gt;"",
    IF(INT('Data Sheet'!$A$19)=INT('Data Sheet'!$B$15),
        --(INT('Data Sheet'!$A$15) &amp; "." &amp; BS578),
        IF(AND((--(INT('Data Sheet'!$A$15) &amp; "." &amp; BS578)&gt;=--('Data Sheet'!$A$15)), (--(INT('Data Sheet'!$A$15) &amp; "." &amp; BS578)&lt;=--('Data Sheet'!$B$15))),
            --(INT('Data Sheet'!$A$15) &amp; "." &amp; BS578),
            --(INT('Data Sheet'!$B$15) &amp; "." &amp; BS578)
        )
    ),
    IF(BQ578&lt;&gt;"",
        IF(INT('Data Sheet'!$A$15)=INT('Data Sheet'!$B$15),
            --(INT('Data Sheet'!$A$15) &amp; "." &amp; RIGHT(BQ578,3)),
            IF(AND((--(INT('Data Sheet'!$A$15) &amp; "." &amp; RIGHT(BQ578,3))&gt;=--('Data Sheet'!$A$15)), (--(INT('Data Sheet'!$A$15) &amp; "." &amp; RIGHT(BQ578,3))&lt;=--('Data Sheet'!$B$15))),
                --(INT('Data Sheet'!$A$15) &amp; "." &amp; RIGHT(BQ578,3)),
                --(INT('Data Sheet'!$B$15) &amp; "." &amp; RIGHT(BQ578,3))
            )
        ),
        "OK"
    )
)</f>
        <v>OK</v>
      </c>
      <c r="R578" s="19"/>
      <c r="S578" s="19"/>
      <c r="T578" s="19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1"/>
      <c r="AU578" s="21"/>
      <c r="AV578" s="21"/>
      <c r="AW578" s="22"/>
      <c r="AX578" s="99"/>
      <c r="AY578" s="20"/>
      <c r="AZ578" s="20"/>
      <c r="BA578" s="22"/>
      <c r="BB578">
        <v>570</v>
      </c>
      <c r="BC578" s="80"/>
      <c r="BD578" s="80"/>
      <c r="BE578" s="80"/>
      <c r="BF578" s="80"/>
      <c r="BG578" s="32" t="str">
        <f t="shared" si="92"/>
        <v/>
      </c>
      <c r="BH578" s="78">
        <f t="shared" si="90"/>
        <v>0</v>
      </c>
      <c r="BI578" s="2">
        <f t="shared" si="93"/>
        <v>0</v>
      </c>
      <c r="BJ578" s="2">
        <f t="shared" si="94"/>
        <v>0</v>
      </c>
      <c r="BK578" s="2">
        <f t="shared" si="91"/>
        <v>0</v>
      </c>
    </row>
    <row r="579" spans="2:63" ht="15" customHeight="1" x14ac:dyDescent="0.25">
      <c r="B579" s="14">
        <v>571</v>
      </c>
      <c r="C579" s="95" t="str">
        <f t="shared" si="95"/>
        <v/>
      </c>
      <c r="D579" s="15" t="str">
        <f t="shared" si="100"/>
        <v>OK</v>
      </c>
      <c r="E579" s="16" t="e">
        <f>VLOOKUP('Data Sheet'!$B$8,'Data Sheet'!$I$2:$J$9,2,FALSE)</f>
        <v>#N/A</v>
      </c>
      <c r="F579" s="16" t="str">
        <f t="shared" si="96"/>
        <v/>
      </c>
      <c r="G579" s="103">
        <f t="shared" si="97"/>
        <v>0</v>
      </c>
      <c r="H579" s="17" t="s">
        <v>26</v>
      </c>
      <c r="I579" s="17" t="s">
        <v>26</v>
      </c>
      <c r="J579" s="17" t="str">
        <f>IF('Data Sheet'!$B$9="NC-50","N/A","OK")</f>
        <v>OK</v>
      </c>
      <c r="K579" s="17" t="str">
        <f>IF('Data Sheet'!$B$9="NC-50","N/A","OK")</f>
        <v>OK</v>
      </c>
      <c r="L579" s="17" t="str">
        <f t="shared" si="98"/>
        <v>OK</v>
      </c>
      <c r="M579" s="17" t="str">
        <f t="shared" si="99"/>
        <v>OK</v>
      </c>
      <c r="N579" s="18" t="str">
        <f>IF(BO579&lt;&gt;"",
    IF(INT('Data Sheet'!$A$19)=INT('Data Sheet'!$B$19),
        --(INT('Data Sheet'!$A$19) &amp; "." &amp; BO579),
        IF(AND((--(INT('Data Sheet'!$A$19) &amp; "." &amp; BO579)&gt;=--('Data Sheet'!$A$19)), (--(INT('Data Sheet'!$A$19) &amp; "." &amp; BO579)&lt;=--('Data Sheet'!$B$19))),
            --(INT('Data Sheet'!$A$19) &amp; "." &amp; BO579),
            --(INT('Data Sheet'!$B$19) &amp; "." &amp; BO579)
        )
    ),
    IF(BN579&lt;&gt;"",
        IF(INT('Data Sheet'!$A$19)=INT('Data Sheet'!$B$19),
            --(INT('Data Sheet'!$A$19) &amp; "." &amp; LEFT(BN579,3)),
            IF(AND((--(INT('Data Sheet'!$A$19) &amp; "." &amp; LEFT(BN579,3))&gt;=--('Data Sheet'!$A$19)), (--(INT('Data Sheet'!$A$19) &amp; "." &amp; LEFT(BN579,3))&lt;=--('Data Sheet'!$B$19))),
                --(INT('Data Sheet'!$A$19) &amp; "." &amp; LEFT(BN579,3)),
                --(INT('Data Sheet'!$B$19) &amp; "." &amp; LEFT(BN579,3))
            )
        ),
        "OK"
    )
)</f>
        <v>OK</v>
      </c>
      <c r="O579" s="23" t="str">
        <f>IF(BP579&lt;&gt;"",
    IF(INT('Data Sheet'!$A$19)=INT('Data Sheet'!$B$19),
        --(INT('Data Sheet'!$A$19) &amp; "." &amp; BP579),
        IF(AND((--(INT('Data Sheet'!$A$19) &amp; "." &amp; BP579)&gt;=--('Data Sheet'!$A$19)), (--(INT('Data Sheet'!$A$19) &amp; "." &amp; BP579)&lt;=--('Data Sheet'!$B$19))),
            --(INT('Data Sheet'!$A$19) &amp; "." &amp; BP579),
            --(INT('Data Sheet'!$B$19) &amp; "." &amp; BP579)
        )
    ),
    IF(BN579&lt;&gt;"",
        IF(INT('Data Sheet'!$A$19)=INT('Data Sheet'!$B$19),
            --(INT('Data Sheet'!$A$19) &amp; "." &amp; RIGHT(BN579,3)),
            IF(AND((--(INT('Data Sheet'!$A$19) &amp; "." &amp; RIGHT(BN579,3))&gt;=--('Data Sheet'!$A$19)), (--(INT('Data Sheet'!$A$19) &amp; "." &amp; RIGHT(BN579,3))&lt;=--('Data Sheet'!$B$19))),
                --(INT('Data Sheet'!$A$19) &amp; "." &amp; RIGHT(BN579,3)),
                --(INT('Data Sheet'!$B$19) &amp; "." &amp; RIGHT(BN579,3))
            )
        ),
        "OK"
    )
)</f>
        <v>OK</v>
      </c>
      <c r="P579" s="23" t="str">
        <f>IF(BR579&lt;&gt;"",
    IF(INT('Data Sheet'!$A$19)=INT('Data Sheet'!$B$15),
        --(INT('Data Sheet'!$A$15) &amp; "." &amp; BR579),
        IF(AND((--(INT('Data Sheet'!$A$15) &amp; "." &amp; BR579)&gt;=--('Data Sheet'!$A$15)), (--(INT('Data Sheet'!$A$15) &amp; "." &amp; BR579)&lt;=--('Data Sheet'!$B$15))),
            --(INT('Data Sheet'!$A$15) &amp; "." &amp; BR579),
            --(INT('Data Sheet'!$B$15) &amp; "." &amp; BR579)
        )
    ),
    IF(BQ579&lt;&gt;"",
        IF(INT('Data Sheet'!$A$15)=INT('Data Sheet'!$B$15),
            --(INT('Data Sheet'!$A$15) &amp; "." &amp; LEFT(BQ579,3)),
            IF(AND((--(INT('Data Sheet'!$A$15) &amp; "." &amp; LEFT(BQ579,3))&gt;=--('Data Sheet'!$A$15)), (--(INT('Data Sheet'!$A$15) &amp; "." &amp; LEFT(BQ579,3))&lt;=--('Data Sheet'!$B$15))),
                --(INT('Data Sheet'!$A$15) &amp; "." &amp; LEFT(BQ579,3)),
                --(INT('Data Sheet'!$B$15) &amp; "." &amp; LEFT(BQ579,3))
            )
        ),
        "OK"
    )
)</f>
        <v>OK</v>
      </c>
      <c r="Q579" s="23" t="str">
        <f>IF(BS579&lt;&gt;"",
    IF(INT('Data Sheet'!$A$19)=INT('Data Sheet'!$B$15),
        --(INT('Data Sheet'!$A$15) &amp; "." &amp; BS579),
        IF(AND((--(INT('Data Sheet'!$A$15) &amp; "." &amp; BS579)&gt;=--('Data Sheet'!$A$15)), (--(INT('Data Sheet'!$A$15) &amp; "." &amp; BS579)&lt;=--('Data Sheet'!$B$15))),
            --(INT('Data Sheet'!$A$15) &amp; "." &amp; BS579),
            --(INT('Data Sheet'!$B$15) &amp; "." &amp; BS579)
        )
    ),
    IF(BQ579&lt;&gt;"",
        IF(INT('Data Sheet'!$A$15)=INT('Data Sheet'!$B$15),
            --(INT('Data Sheet'!$A$15) &amp; "." &amp; RIGHT(BQ579,3)),
            IF(AND((--(INT('Data Sheet'!$A$15) &amp; "." &amp; RIGHT(BQ579,3))&gt;=--('Data Sheet'!$A$15)), (--(INT('Data Sheet'!$A$15) &amp; "." &amp; RIGHT(BQ579,3))&lt;=--('Data Sheet'!$B$15))),
                --(INT('Data Sheet'!$A$15) &amp; "." &amp; RIGHT(BQ579,3)),
                --(INT('Data Sheet'!$B$15) &amp; "." &amp; RIGHT(BQ579,3))
            )
        ),
        "OK"
    )
)</f>
        <v>OK</v>
      </c>
      <c r="R579" s="19"/>
      <c r="S579" s="19"/>
      <c r="T579" s="19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1"/>
      <c r="AU579" s="21"/>
      <c r="AV579" s="21"/>
      <c r="AW579" s="22"/>
      <c r="AX579" s="99"/>
      <c r="AY579" s="20"/>
      <c r="AZ579" s="20"/>
      <c r="BA579" s="22"/>
      <c r="BB579">
        <v>571</v>
      </c>
      <c r="BC579" s="80"/>
      <c r="BD579" s="80"/>
      <c r="BE579" s="80"/>
      <c r="BF579" s="80"/>
      <c r="BG579" s="32" t="str">
        <f t="shared" si="92"/>
        <v/>
      </c>
      <c r="BH579" s="78">
        <f t="shared" si="90"/>
        <v>0</v>
      </c>
      <c r="BI579" s="2">
        <f t="shared" si="93"/>
        <v>0</v>
      </c>
      <c r="BJ579" s="2">
        <f t="shared" si="94"/>
        <v>0</v>
      </c>
      <c r="BK579" s="2">
        <f t="shared" si="91"/>
        <v>0</v>
      </c>
    </row>
    <row r="580" spans="2:63" ht="15" customHeight="1" x14ac:dyDescent="0.25">
      <c r="B580" s="14">
        <v>572</v>
      </c>
      <c r="C580" s="95" t="str">
        <f t="shared" si="95"/>
        <v/>
      </c>
      <c r="D580" s="15" t="str">
        <f t="shared" si="100"/>
        <v>OK</v>
      </c>
      <c r="E580" s="16" t="e">
        <f>VLOOKUP('Data Sheet'!$B$8,'Data Sheet'!$I$2:$J$9,2,FALSE)</f>
        <v>#N/A</v>
      </c>
      <c r="F580" s="16" t="str">
        <f t="shared" si="96"/>
        <v/>
      </c>
      <c r="G580" s="103">
        <f t="shared" si="97"/>
        <v>0</v>
      </c>
      <c r="H580" s="17" t="s">
        <v>26</v>
      </c>
      <c r="I580" s="17" t="s">
        <v>26</v>
      </c>
      <c r="J580" s="17" t="str">
        <f>IF('Data Sheet'!$B$9="NC-50","N/A","OK")</f>
        <v>OK</v>
      </c>
      <c r="K580" s="17" t="str">
        <f>IF('Data Sheet'!$B$9="NC-50","N/A","OK")</f>
        <v>OK</v>
      </c>
      <c r="L580" s="17" t="str">
        <f t="shared" si="98"/>
        <v>OK</v>
      </c>
      <c r="M580" s="17" t="str">
        <f t="shared" si="99"/>
        <v>OK</v>
      </c>
      <c r="N580" s="18" t="str">
        <f>IF(BO580&lt;&gt;"",
    IF(INT('Data Sheet'!$A$19)=INT('Data Sheet'!$B$19),
        --(INT('Data Sheet'!$A$19) &amp; "." &amp; BO580),
        IF(AND((--(INT('Data Sheet'!$A$19) &amp; "." &amp; BO580)&gt;=--('Data Sheet'!$A$19)), (--(INT('Data Sheet'!$A$19) &amp; "." &amp; BO580)&lt;=--('Data Sheet'!$B$19))),
            --(INT('Data Sheet'!$A$19) &amp; "." &amp; BO580),
            --(INT('Data Sheet'!$B$19) &amp; "." &amp; BO580)
        )
    ),
    IF(BN580&lt;&gt;"",
        IF(INT('Data Sheet'!$A$19)=INT('Data Sheet'!$B$19),
            --(INT('Data Sheet'!$A$19) &amp; "." &amp; LEFT(BN580,3)),
            IF(AND((--(INT('Data Sheet'!$A$19) &amp; "." &amp; LEFT(BN580,3))&gt;=--('Data Sheet'!$A$19)), (--(INT('Data Sheet'!$A$19) &amp; "." &amp; LEFT(BN580,3))&lt;=--('Data Sheet'!$B$19))),
                --(INT('Data Sheet'!$A$19) &amp; "." &amp; LEFT(BN580,3)),
                --(INT('Data Sheet'!$B$19) &amp; "." &amp; LEFT(BN580,3))
            )
        ),
        "OK"
    )
)</f>
        <v>OK</v>
      </c>
      <c r="O580" s="23" t="str">
        <f>IF(BP580&lt;&gt;"",
    IF(INT('Data Sheet'!$A$19)=INT('Data Sheet'!$B$19),
        --(INT('Data Sheet'!$A$19) &amp; "." &amp; BP580),
        IF(AND((--(INT('Data Sheet'!$A$19) &amp; "." &amp; BP580)&gt;=--('Data Sheet'!$A$19)), (--(INT('Data Sheet'!$A$19) &amp; "." &amp; BP580)&lt;=--('Data Sheet'!$B$19))),
            --(INT('Data Sheet'!$A$19) &amp; "." &amp; BP580),
            --(INT('Data Sheet'!$B$19) &amp; "." &amp; BP580)
        )
    ),
    IF(BN580&lt;&gt;"",
        IF(INT('Data Sheet'!$A$19)=INT('Data Sheet'!$B$19),
            --(INT('Data Sheet'!$A$19) &amp; "." &amp; RIGHT(BN580,3)),
            IF(AND((--(INT('Data Sheet'!$A$19) &amp; "." &amp; RIGHT(BN580,3))&gt;=--('Data Sheet'!$A$19)), (--(INT('Data Sheet'!$A$19) &amp; "." &amp; RIGHT(BN580,3))&lt;=--('Data Sheet'!$B$19))),
                --(INT('Data Sheet'!$A$19) &amp; "." &amp; RIGHT(BN580,3)),
                --(INT('Data Sheet'!$B$19) &amp; "." &amp; RIGHT(BN580,3))
            )
        ),
        "OK"
    )
)</f>
        <v>OK</v>
      </c>
      <c r="P580" s="23" t="str">
        <f>IF(BR580&lt;&gt;"",
    IF(INT('Data Sheet'!$A$19)=INT('Data Sheet'!$B$15),
        --(INT('Data Sheet'!$A$15) &amp; "." &amp; BR580),
        IF(AND((--(INT('Data Sheet'!$A$15) &amp; "." &amp; BR580)&gt;=--('Data Sheet'!$A$15)), (--(INT('Data Sheet'!$A$15) &amp; "." &amp; BR580)&lt;=--('Data Sheet'!$B$15))),
            --(INT('Data Sheet'!$A$15) &amp; "." &amp; BR580),
            --(INT('Data Sheet'!$B$15) &amp; "." &amp; BR580)
        )
    ),
    IF(BQ580&lt;&gt;"",
        IF(INT('Data Sheet'!$A$15)=INT('Data Sheet'!$B$15),
            --(INT('Data Sheet'!$A$15) &amp; "." &amp; LEFT(BQ580,3)),
            IF(AND((--(INT('Data Sheet'!$A$15) &amp; "." &amp; LEFT(BQ580,3))&gt;=--('Data Sheet'!$A$15)), (--(INT('Data Sheet'!$A$15) &amp; "." &amp; LEFT(BQ580,3))&lt;=--('Data Sheet'!$B$15))),
                --(INT('Data Sheet'!$A$15) &amp; "." &amp; LEFT(BQ580,3)),
                --(INT('Data Sheet'!$B$15) &amp; "." &amp; LEFT(BQ580,3))
            )
        ),
        "OK"
    )
)</f>
        <v>OK</v>
      </c>
      <c r="Q580" s="23" t="str">
        <f>IF(BS580&lt;&gt;"",
    IF(INT('Data Sheet'!$A$19)=INT('Data Sheet'!$B$15),
        --(INT('Data Sheet'!$A$15) &amp; "." &amp; BS580),
        IF(AND((--(INT('Data Sheet'!$A$15) &amp; "." &amp; BS580)&gt;=--('Data Sheet'!$A$15)), (--(INT('Data Sheet'!$A$15) &amp; "." &amp; BS580)&lt;=--('Data Sheet'!$B$15))),
            --(INT('Data Sheet'!$A$15) &amp; "." &amp; BS580),
            --(INT('Data Sheet'!$B$15) &amp; "." &amp; BS580)
        )
    ),
    IF(BQ580&lt;&gt;"",
        IF(INT('Data Sheet'!$A$15)=INT('Data Sheet'!$B$15),
            --(INT('Data Sheet'!$A$15) &amp; "." &amp; RIGHT(BQ580,3)),
            IF(AND((--(INT('Data Sheet'!$A$15) &amp; "." &amp; RIGHT(BQ580,3))&gt;=--('Data Sheet'!$A$15)), (--(INT('Data Sheet'!$A$15) &amp; "." &amp; RIGHT(BQ580,3))&lt;=--('Data Sheet'!$B$15))),
                --(INT('Data Sheet'!$A$15) &amp; "." &amp; RIGHT(BQ580,3)),
                --(INT('Data Sheet'!$B$15) &amp; "." &amp; RIGHT(BQ580,3))
            )
        ),
        "OK"
    )
)</f>
        <v>OK</v>
      </c>
      <c r="R580" s="19"/>
      <c r="S580" s="19"/>
      <c r="T580" s="19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1"/>
      <c r="AU580" s="21"/>
      <c r="AV580" s="21"/>
      <c r="AW580" s="22"/>
      <c r="AX580" s="99"/>
      <c r="AY580" s="20"/>
      <c r="AZ580" s="20"/>
      <c r="BA580" s="22"/>
      <c r="BB580">
        <v>572</v>
      </c>
      <c r="BC580" s="80"/>
      <c r="BD580" s="80"/>
      <c r="BE580" s="80"/>
      <c r="BF580" s="80"/>
      <c r="BG580" s="32" t="str">
        <f t="shared" si="92"/>
        <v/>
      </c>
      <c r="BH580" s="78">
        <f t="shared" si="90"/>
        <v>0</v>
      </c>
      <c r="BI580" s="2">
        <f t="shared" si="93"/>
        <v>0</v>
      </c>
      <c r="BJ580" s="2">
        <f t="shared" si="94"/>
        <v>0</v>
      </c>
      <c r="BK580" s="2">
        <f t="shared" si="91"/>
        <v>0</v>
      </c>
    </row>
    <row r="581" spans="2:63" ht="15" customHeight="1" x14ac:dyDescent="0.25">
      <c r="B581" s="14">
        <v>573</v>
      </c>
      <c r="C581" s="95" t="str">
        <f t="shared" si="95"/>
        <v/>
      </c>
      <c r="D581" s="15" t="str">
        <f t="shared" si="100"/>
        <v>OK</v>
      </c>
      <c r="E581" s="16" t="e">
        <f>VLOOKUP('Data Sheet'!$B$8,'Data Sheet'!$I$2:$J$9,2,FALSE)</f>
        <v>#N/A</v>
      </c>
      <c r="F581" s="16" t="str">
        <f t="shared" si="96"/>
        <v/>
      </c>
      <c r="G581" s="103">
        <f t="shared" si="97"/>
        <v>0</v>
      </c>
      <c r="H581" s="17" t="s">
        <v>26</v>
      </c>
      <c r="I581" s="17" t="s">
        <v>26</v>
      </c>
      <c r="J581" s="17" t="str">
        <f>IF('Data Sheet'!$B$9="NC-50","N/A","OK")</f>
        <v>OK</v>
      </c>
      <c r="K581" s="17" t="str">
        <f>IF('Data Sheet'!$B$9="NC-50","N/A","OK")</f>
        <v>OK</v>
      </c>
      <c r="L581" s="17" t="str">
        <f t="shared" si="98"/>
        <v>OK</v>
      </c>
      <c r="M581" s="17" t="str">
        <f t="shared" si="99"/>
        <v>OK</v>
      </c>
      <c r="N581" s="18" t="str">
        <f>IF(BO581&lt;&gt;"",
    IF(INT('Data Sheet'!$A$19)=INT('Data Sheet'!$B$19),
        --(INT('Data Sheet'!$A$19) &amp; "." &amp; BO581),
        IF(AND((--(INT('Data Sheet'!$A$19) &amp; "." &amp; BO581)&gt;=--('Data Sheet'!$A$19)), (--(INT('Data Sheet'!$A$19) &amp; "." &amp; BO581)&lt;=--('Data Sheet'!$B$19))),
            --(INT('Data Sheet'!$A$19) &amp; "." &amp; BO581),
            --(INT('Data Sheet'!$B$19) &amp; "." &amp; BO581)
        )
    ),
    IF(BN581&lt;&gt;"",
        IF(INT('Data Sheet'!$A$19)=INT('Data Sheet'!$B$19),
            --(INT('Data Sheet'!$A$19) &amp; "." &amp; LEFT(BN581,3)),
            IF(AND((--(INT('Data Sheet'!$A$19) &amp; "." &amp; LEFT(BN581,3))&gt;=--('Data Sheet'!$A$19)), (--(INT('Data Sheet'!$A$19) &amp; "." &amp; LEFT(BN581,3))&lt;=--('Data Sheet'!$B$19))),
                --(INT('Data Sheet'!$A$19) &amp; "." &amp; LEFT(BN581,3)),
                --(INT('Data Sheet'!$B$19) &amp; "." &amp; LEFT(BN581,3))
            )
        ),
        "OK"
    )
)</f>
        <v>OK</v>
      </c>
      <c r="O581" s="23" t="str">
        <f>IF(BP581&lt;&gt;"",
    IF(INT('Data Sheet'!$A$19)=INT('Data Sheet'!$B$19),
        --(INT('Data Sheet'!$A$19) &amp; "." &amp; BP581),
        IF(AND((--(INT('Data Sheet'!$A$19) &amp; "." &amp; BP581)&gt;=--('Data Sheet'!$A$19)), (--(INT('Data Sheet'!$A$19) &amp; "." &amp; BP581)&lt;=--('Data Sheet'!$B$19))),
            --(INT('Data Sheet'!$A$19) &amp; "." &amp; BP581),
            --(INT('Data Sheet'!$B$19) &amp; "." &amp; BP581)
        )
    ),
    IF(BN581&lt;&gt;"",
        IF(INT('Data Sheet'!$A$19)=INT('Data Sheet'!$B$19),
            --(INT('Data Sheet'!$A$19) &amp; "." &amp; RIGHT(BN581,3)),
            IF(AND((--(INT('Data Sheet'!$A$19) &amp; "." &amp; RIGHT(BN581,3))&gt;=--('Data Sheet'!$A$19)), (--(INT('Data Sheet'!$A$19) &amp; "." &amp; RIGHT(BN581,3))&lt;=--('Data Sheet'!$B$19))),
                --(INT('Data Sheet'!$A$19) &amp; "." &amp; RIGHT(BN581,3)),
                --(INT('Data Sheet'!$B$19) &amp; "." &amp; RIGHT(BN581,3))
            )
        ),
        "OK"
    )
)</f>
        <v>OK</v>
      </c>
      <c r="P581" s="23" t="str">
        <f>IF(BR581&lt;&gt;"",
    IF(INT('Data Sheet'!$A$19)=INT('Data Sheet'!$B$15),
        --(INT('Data Sheet'!$A$15) &amp; "." &amp; BR581),
        IF(AND((--(INT('Data Sheet'!$A$15) &amp; "." &amp; BR581)&gt;=--('Data Sheet'!$A$15)), (--(INT('Data Sheet'!$A$15) &amp; "." &amp; BR581)&lt;=--('Data Sheet'!$B$15))),
            --(INT('Data Sheet'!$A$15) &amp; "." &amp; BR581),
            --(INT('Data Sheet'!$B$15) &amp; "." &amp; BR581)
        )
    ),
    IF(BQ581&lt;&gt;"",
        IF(INT('Data Sheet'!$A$15)=INT('Data Sheet'!$B$15),
            --(INT('Data Sheet'!$A$15) &amp; "." &amp; LEFT(BQ581,3)),
            IF(AND((--(INT('Data Sheet'!$A$15) &amp; "." &amp; LEFT(BQ581,3))&gt;=--('Data Sheet'!$A$15)), (--(INT('Data Sheet'!$A$15) &amp; "." &amp; LEFT(BQ581,3))&lt;=--('Data Sheet'!$B$15))),
                --(INT('Data Sheet'!$A$15) &amp; "." &amp; LEFT(BQ581,3)),
                --(INT('Data Sheet'!$B$15) &amp; "." &amp; LEFT(BQ581,3))
            )
        ),
        "OK"
    )
)</f>
        <v>OK</v>
      </c>
      <c r="Q581" s="23" t="str">
        <f>IF(BS581&lt;&gt;"",
    IF(INT('Data Sheet'!$A$19)=INT('Data Sheet'!$B$15),
        --(INT('Data Sheet'!$A$15) &amp; "." &amp; BS581),
        IF(AND((--(INT('Data Sheet'!$A$15) &amp; "." &amp; BS581)&gt;=--('Data Sheet'!$A$15)), (--(INT('Data Sheet'!$A$15) &amp; "." &amp; BS581)&lt;=--('Data Sheet'!$B$15))),
            --(INT('Data Sheet'!$A$15) &amp; "." &amp; BS581),
            --(INT('Data Sheet'!$B$15) &amp; "." &amp; BS581)
        )
    ),
    IF(BQ581&lt;&gt;"",
        IF(INT('Data Sheet'!$A$15)=INT('Data Sheet'!$B$15),
            --(INT('Data Sheet'!$A$15) &amp; "." &amp; RIGHT(BQ581,3)),
            IF(AND((--(INT('Data Sheet'!$A$15) &amp; "." &amp; RIGHT(BQ581,3))&gt;=--('Data Sheet'!$A$15)), (--(INT('Data Sheet'!$A$15) &amp; "." &amp; RIGHT(BQ581,3))&lt;=--('Data Sheet'!$B$15))),
                --(INT('Data Sheet'!$A$15) &amp; "." &amp; RIGHT(BQ581,3)),
                --(INT('Data Sheet'!$B$15) &amp; "." &amp; RIGHT(BQ581,3))
            )
        ),
        "OK"
    )
)</f>
        <v>OK</v>
      </c>
      <c r="R581" s="19"/>
      <c r="S581" s="19"/>
      <c r="T581" s="19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1"/>
      <c r="AU581" s="21"/>
      <c r="AV581" s="21"/>
      <c r="AW581" s="22"/>
      <c r="AX581" s="99"/>
      <c r="AY581" s="20"/>
      <c r="AZ581" s="20"/>
      <c r="BA581" s="22"/>
      <c r="BB581">
        <v>573</v>
      </c>
      <c r="BC581" s="80"/>
      <c r="BD581" s="80"/>
      <c r="BE581" s="80"/>
      <c r="BF581" s="80"/>
      <c r="BG581" s="32" t="str">
        <f t="shared" si="92"/>
        <v/>
      </c>
      <c r="BH581" s="78">
        <f t="shared" si="90"/>
        <v>0</v>
      </c>
      <c r="BI581" s="2">
        <f t="shared" si="93"/>
        <v>0</v>
      </c>
      <c r="BJ581" s="2">
        <f t="shared" si="94"/>
        <v>0</v>
      </c>
      <c r="BK581" s="2">
        <f t="shared" si="91"/>
        <v>0</v>
      </c>
    </row>
    <row r="582" spans="2:63" ht="15" customHeight="1" x14ac:dyDescent="0.25">
      <c r="B582" s="14">
        <v>574</v>
      </c>
      <c r="C582" s="95" t="str">
        <f t="shared" si="95"/>
        <v/>
      </c>
      <c r="D582" s="15" t="str">
        <f t="shared" si="100"/>
        <v>OK</v>
      </c>
      <c r="E582" s="16" t="e">
        <f>VLOOKUP('Data Sheet'!$B$8,'Data Sheet'!$I$2:$J$9,2,FALSE)</f>
        <v>#N/A</v>
      </c>
      <c r="F582" s="16" t="str">
        <f t="shared" si="96"/>
        <v/>
      </c>
      <c r="G582" s="103">
        <f t="shared" si="97"/>
        <v>0</v>
      </c>
      <c r="H582" s="17" t="s">
        <v>26</v>
      </c>
      <c r="I582" s="17" t="s">
        <v>26</v>
      </c>
      <c r="J582" s="17" t="str">
        <f>IF('Data Sheet'!$B$9="NC-50","N/A","OK")</f>
        <v>OK</v>
      </c>
      <c r="K582" s="17" t="str">
        <f>IF('Data Sheet'!$B$9="NC-50","N/A","OK")</f>
        <v>OK</v>
      </c>
      <c r="L582" s="17" t="str">
        <f t="shared" si="98"/>
        <v>OK</v>
      </c>
      <c r="M582" s="17" t="str">
        <f t="shared" si="99"/>
        <v>OK</v>
      </c>
      <c r="N582" s="18" t="str">
        <f>IF(BO582&lt;&gt;"",
    IF(INT('Data Sheet'!$A$19)=INT('Data Sheet'!$B$19),
        --(INT('Data Sheet'!$A$19) &amp; "." &amp; BO582),
        IF(AND((--(INT('Data Sheet'!$A$19) &amp; "." &amp; BO582)&gt;=--('Data Sheet'!$A$19)), (--(INT('Data Sheet'!$A$19) &amp; "." &amp; BO582)&lt;=--('Data Sheet'!$B$19))),
            --(INT('Data Sheet'!$A$19) &amp; "." &amp; BO582),
            --(INT('Data Sheet'!$B$19) &amp; "." &amp; BO582)
        )
    ),
    IF(BN582&lt;&gt;"",
        IF(INT('Data Sheet'!$A$19)=INT('Data Sheet'!$B$19),
            --(INT('Data Sheet'!$A$19) &amp; "." &amp; LEFT(BN582,3)),
            IF(AND((--(INT('Data Sheet'!$A$19) &amp; "." &amp; LEFT(BN582,3))&gt;=--('Data Sheet'!$A$19)), (--(INT('Data Sheet'!$A$19) &amp; "." &amp; LEFT(BN582,3))&lt;=--('Data Sheet'!$B$19))),
                --(INT('Data Sheet'!$A$19) &amp; "." &amp; LEFT(BN582,3)),
                --(INT('Data Sheet'!$B$19) &amp; "." &amp; LEFT(BN582,3))
            )
        ),
        "OK"
    )
)</f>
        <v>OK</v>
      </c>
      <c r="O582" s="23" t="str">
        <f>IF(BP582&lt;&gt;"",
    IF(INT('Data Sheet'!$A$19)=INT('Data Sheet'!$B$19),
        --(INT('Data Sheet'!$A$19) &amp; "." &amp; BP582),
        IF(AND((--(INT('Data Sheet'!$A$19) &amp; "." &amp; BP582)&gt;=--('Data Sheet'!$A$19)), (--(INT('Data Sheet'!$A$19) &amp; "." &amp; BP582)&lt;=--('Data Sheet'!$B$19))),
            --(INT('Data Sheet'!$A$19) &amp; "." &amp; BP582),
            --(INT('Data Sheet'!$B$19) &amp; "." &amp; BP582)
        )
    ),
    IF(BN582&lt;&gt;"",
        IF(INT('Data Sheet'!$A$19)=INT('Data Sheet'!$B$19),
            --(INT('Data Sheet'!$A$19) &amp; "." &amp; RIGHT(BN582,3)),
            IF(AND((--(INT('Data Sheet'!$A$19) &amp; "." &amp; RIGHT(BN582,3))&gt;=--('Data Sheet'!$A$19)), (--(INT('Data Sheet'!$A$19) &amp; "." &amp; RIGHT(BN582,3))&lt;=--('Data Sheet'!$B$19))),
                --(INT('Data Sheet'!$A$19) &amp; "." &amp; RIGHT(BN582,3)),
                --(INT('Data Sheet'!$B$19) &amp; "." &amp; RIGHT(BN582,3))
            )
        ),
        "OK"
    )
)</f>
        <v>OK</v>
      </c>
      <c r="P582" s="23" t="str">
        <f>IF(BR582&lt;&gt;"",
    IF(INT('Data Sheet'!$A$19)=INT('Data Sheet'!$B$15),
        --(INT('Data Sheet'!$A$15) &amp; "." &amp; BR582),
        IF(AND((--(INT('Data Sheet'!$A$15) &amp; "." &amp; BR582)&gt;=--('Data Sheet'!$A$15)), (--(INT('Data Sheet'!$A$15) &amp; "." &amp; BR582)&lt;=--('Data Sheet'!$B$15))),
            --(INT('Data Sheet'!$A$15) &amp; "." &amp; BR582),
            --(INT('Data Sheet'!$B$15) &amp; "." &amp; BR582)
        )
    ),
    IF(BQ582&lt;&gt;"",
        IF(INT('Data Sheet'!$A$15)=INT('Data Sheet'!$B$15),
            --(INT('Data Sheet'!$A$15) &amp; "." &amp; LEFT(BQ582,3)),
            IF(AND((--(INT('Data Sheet'!$A$15) &amp; "." &amp; LEFT(BQ582,3))&gt;=--('Data Sheet'!$A$15)), (--(INT('Data Sheet'!$A$15) &amp; "." &amp; LEFT(BQ582,3))&lt;=--('Data Sheet'!$B$15))),
                --(INT('Data Sheet'!$A$15) &amp; "." &amp; LEFT(BQ582,3)),
                --(INT('Data Sheet'!$B$15) &amp; "." &amp; LEFT(BQ582,3))
            )
        ),
        "OK"
    )
)</f>
        <v>OK</v>
      </c>
      <c r="Q582" s="23" t="str">
        <f>IF(BS582&lt;&gt;"",
    IF(INT('Data Sheet'!$A$19)=INT('Data Sheet'!$B$15),
        --(INT('Data Sheet'!$A$15) &amp; "." &amp; BS582),
        IF(AND((--(INT('Data Sheet'!$A$15) &amp; "." &amp; BS582)&gt;=--('Data Sheet'!$A$15)), (--(INT('Data Sheet'!$A$15) &amp; "." &amp; BS582)&lt;=--('Data Sheet'!$B$15))),
            --(INT('Data Sheet'!$A$15) &amp; "." &amp; BS582),
            --(INT('Data Sheet'!$B$15) &amp; "." &amp; BS582)
        )
    ),
    IF(BQ582&lt;&gt;"",
        IF(INT('Data Sheet'!$A$15)=INT('Data Sheet'!$B$15),
            --(INT('Data Sheet'!$A$15) &amp; "." &amp; RIGHT(BQ582,3)),
            IF(AND((--(INT('Data Sheet'!$A$15) &amp; "." &amp; RIGHT(BQ582,3))&gt;=--('Data Sheet'!$A$15)), (--(INT('Data Sheet'!$A$15) &amp; "." &amp; RIGHT(BQ582,3))&lt;=--('Data Sheet'!$B$15))),
                --(INT('Data Sheet'!$A$15) &amp; "." &amp; RIGHT(BQ582,3)),
                --(INT('Data Sheet'!$B$15) &amp; "." &amp; RIGHT(BQ582,3))
            )
        ),
        "OK"
    )
)</f>
        <v>OK</v>
      </c>
      <c r="R582" s="19"/>
      <c r="S582" s="19"/>
      <c r="T582" s="19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1"/>
      <c r="AU582" s="21"/>
      <c r="AV582" s="21"/>
      <c r="AW582" s="22"/>
      <c r="AX582" s="99"/>
      <c r="AY582" s="20"/>
      <c r="AZ582" s="20"/>
      <c r="BA582" s="22"/>
      <c r="BB582">
        <v>574</v>
      </c>
      <c r="BC582" s="80"/>
      <c r="BD582" s="80"/>
      <c r="BE582" s="80"/>
      <c r="BF582" s="80"/>
      <c r="BG582" s="32" t="str">
        <f t="shared" si="92"/>
        <v/>
      </c>
      <c r="BH582" s="78">
        <f t="shared" si="90"/>
        <v>0</v>
      </c>
      <c r="BI582" s="2">
        <f t="shared" si="93"/>
        <v>0</v>
      </c>
      <c r="BJ582" s="2">
        <f t="shared" si="94"/>
        <v>0</v>
      </c>
      <c r="BK582" s="2">
        <f t="shared" si="91"/>
        <v>0</v>
      </c>
    </row>
    <row r="583" spans="2:63" ht="15" customHeight="1" x14ac:dyDescent="0.25">
      <c r="B583" s="14">
        <v>575</v>
      </c>
      <c r="C583" s="95" t="str">
        <f t="shared" si="95"/>
        <v/>
      </c>
      <c r="D583" s="15" t="str">
        <f t="shared" si="100"/>
        <v>OK</v>
      </c>
      <c r="E583" s="16" t="e">
        <f>VLOOKUP('Data Sheet'!$B$8,'Data Sheet'!$I$2:$J$9,2,FALSE)</f>
        <v>#N/A</v>
      </c>
      <c r="F583" s="16" t="str">
        <f t="shared" si="96"/>
        <v/>
      </c>
      <c r="G583" s="103">
        <f t="shared" si="97"/>
        <v>0</v>
      </c>
      <c r="H583" s="17" t="s">
        <v>26</v>
      </c>
      <c r="I583" s="17" t="s">
        <v>26</v>
      </c>
      <c r="J583" s="17" t="str">
        <f>IF('Data Sheet'!$B$9="NC-50","N/A","OK")</f>
        <v>OK</v>
      </c>
      <c r="K583" s="17" t="str">
        <f>IF('Data Sheet'!$B$9="NC-50","N/A","OK")</f>
        <v>OK</v>
      </c>
      <c r="L583" s="17" t="str">
        <f t="shared" si="98"/>
        <v>OK</v>
      </c>
      <c r="M583" s="17" t="str">
        <f t="shared" si="99"/>
        <v>OK</v>
      </c>
      <c r="N583" s="18" t="str">
        <f>IF(BO583&lt;&gt;"",
    IF(INT('Data Sheet'!$A$19)=INT('Data Sheet'!$B$19),
        --(INT('Data Sheet'!$A$19) &amp; "." &amp; BO583),
        IF(AND((--(INT('Data Sheet'!$A$19) &amp; "." &amp; BO583)&gt;=--('Data Sheet'!$A$19)), (--(INT('Data Sheet'!$A$19) &amp; "." &amp; BO583)&lt;=--('Data Sheet'!$B$19))),
            --(INT('Data Sheet'!$A$19) &amp; "." &amp; BO583),
            --(INT('Data Sheet'!$B$19) &amp; "." &amp; BO583)
        )
    ),
    IF(BN583&lt;&gt;"",
        IF(INT('Data Sheet'!$A$19)=INT('Data Sheet'!$B$19),
            --(INT('Data Sheet'!$A$19) &amp; "." &amp; LEFT(BN583,3)),
            IF(AND((--(INT('Data Sheet'!$A$19) &amp; "." &amp; LEFT(BN583,3))&gt;=--('Data Sheet'!$A$19)), (--(INT('Data Sheet'!$A$19) &amp; "." &amp; LEFT(BN583,3))&lt;=--('Data Sheet'!$B$19))),
                --(INT('Data Sheet'!$A$19) &amp; "." &amp; LEFT(BN583,3)),
                --(INT('Data Sheet'!$B$19) &amp; "." &amp; LEFT(BN583,3))
            )
        ),
        "OK"
    )
)</f>
        <v>OK</v>
      </c>
      <c r="O583" s="23" t="str">
        <f>IF(BP583&lt;&gt;"",
    IF(INT('Data Sheet'!$A$19)=INT('Data Sheet'!$B$19),
        --(INT('Data Sheet'!$A$19) &amp; "." &amp; BP583),
        IF(AND((--(INT('Data Sheet'!$A$19) &amp; "." &amp; BP583)&gt;=--('Data Sheet'!$A$19)), (--(INT('Data Sheet'!$A$19) &amp; "." &amp; BP583)&lt;=--('Data Sheet'!$B$19))),
            --(INT('Data Sheet'!$A$19) &amp; "." &amp; BP583),
            --(INT('Data Sheet'!$B$19) &amp; "." &amp; BP583)
        )
    ),
    IF(BN583&lt;&gt;"",
        IF(INT('Data Sheet'!$A$19)=INT('Data Sheet'!$B$19),
            --(INT('Data Sheet'!$A$19) &amp; "." &amp; RIGHT(BN583,3)),
            IF(AND((--(INT('Data Sheet'!$A$19) &amp; "." &amp; RIGHT(BN583,3))&gt;=--('Data Sheet'!$A$19)), (--(INT('Data Sheet'!$A$19) &amp; "." &amp; RIGHT(BN583,3))&lt;=--('Data Sheet'!$B$19))),
                --(INT('Data Sheet'!$A$19) &amp; "." &amp; RIGHT(BN583,3)),
                --(INT('Data Sheet'!$B$19) &amp; "." &amp; RIGHT(BN583,3))
            )
        ),
        "OK"
    )
)</f>
        <v>OK</v>
      </c>
      <c r="P583" s="23" t="str">
        <f>IF(BR583&lt;&gt;"",
    IF(INT('Data Sheet'!$A$19)=INT('Data Sheet'!$B$15),
        --(INT('Data Sheet'!$A$15) &amp; "." &amp; BR583),
        IF(AND((--(INT('Data Sheet'!$A$15) &amp; "." &amp; BR583)&gt;=--('Data Sheet'!$A$15)), (--(INT('Data Sheet'!$A$15) &amp; "." &amp; BR583)&lt;=--('Data Sheet'!$B$15))),
            --(INT('Data Sheet'!$A$15) &amp; "." &amp; BR583),
            --(INT('Data Sheet'!$B$15) &amp; "." &amp; BR583)
        )
    ),
    IF(BQ583&lt;&gt;"",
        IF(INT('Data Sheet'!$A$15)=INT('Data Sheet'!$B$15),
            --(INT('Data Sheet'!$A$15) &amp; "." &amp; LEFT(BQ583,3)),
            IF(AND((--(INT('Data Sheet'!$A$15) &amp; "." &amp; LEFT(BQ583,3))&gt;=--('Data Sheet'!$A$15)), (--(INT('Data Sheet'!$A$15) &amp; "." &amp; LEFT(BQ583,3))&lt;=--('Data Sheet'!$B$15))),
                --(INT('Data Sheet'!$A$15) &amp; "." &amp; LEFT(BQ583,3)),
                --(INT('Data Sheet'!$B$15) &amp; "." &amp; LEFT(BQ583,3))
            )
        ),
        "OK"
    )
)</f>
        <v>OK</v>
      </c>
      <c r="Q583" s="23" t="str">
        <f>IF(BS583&lt;&gt;"",
    IF(INT('Data Sheet'!$A$19)=INT('Data Sheet'!$B$15),
        --(INT('Data Sheet'!$A$15) &amp; "." &amp; BS583),
        IF(AND((--(INT('Data Sheet'!$A$15) &amp; "." &amp; BS583)&gt;=--('Data Sheet'!$A$15)), (--(INT('Data Sheet'!$A$15) &amp; "." &amp; BS583)&lt;=--('Data Sheet'!$B$15))),
            --(INT('Data Sheet'!$A$15) &amp; "." &amp; BS583),
            --(INT('Data Sheet'!$B$15) &amp; "." &amp; BS583)
        )
    ),
    IF(BQ583&lt;&gt;"",
        IF(INT('Data Sheet'!$A$15)=INT('Data Sheet'!$B$15),
            --(INT('Data Sheet'!$A$15) &amp; "." &amp; RIGHT(BQ583,3)),
            IF(AND((--(INT('Data Sheet'!$A$15) &amp; "." &amp; RIGHT(BQ583,3))&gt;=--('Data Sheet'!$A$15)), (--(INT('Data Sheet'!$A$15) &amp; "." &amp; RIGHT(BQ583,3))&lt;=--('Data Sheet'!$B$15))),
                --(INT('Data Sheet'!$A$15) &amp; "." &amp; RIGHT(BQ583,3)),
                --(INT('Data Sheet'!$B$15) &amp; "." &amp; RIGHT(BQ583,3))
            )
        ),
        "OK"
    )
)</f>
        <v>OK</v>
      </c>
      <c r="R583" s="19"/>
      <c r="S583" s="19"/>
      <c r="T583" s="19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1"/>
      <c r="AU583" s="21"/>
      <c r="AV583" s="21"/>
      <c r="AW583" s="22"/>
      <c r="AX583" s="99"/>
      <c r="AY583" s="20"/>
      <c r="AZ583" s="20"/>
      <c r="BA583" s="22"/>
      <c r="BB583">
        <v>575</v>
      </c>
      <c r="BC583" s="80"/>
      <c r="BD583" s="80"/>
      <c r="BE583" s="80"/>
      <c r="BF583" s="80"/>
      <c r="BG583" s="32" t="str">
        <f t="shared" si="92"/>
        <v/>
      </c>
      <c r="BH583" s="78">
        <f t="shared" si="90"/>
        <v>0</v>
      </c>
      <c r="BI583" s="2">
        <f t="shared" si="93"/>
        <v>0</v>
      </c>
      <c r="BJ583" s="2">
        <f t="shared" si="94"/>
        <v>0</v>
      </c>
      <c r="BK583" s="2">
        <f t="shared" si="91"/>
        <v>0</v>
      </c>
    </row>
    <row r="584" spans="2:63" ht="15" customHeight="1" x14ac:dyDescent="0.25">
      <c r="B584" s="14">
        <v>576</v>
      </c>
      <c r="C584" s="95" t="str">
        <f t="shared" si="95"/>
        <v/>
      </c>
      <c r="D584" s="15" t="str">
        <f t="shared" si="100"/>
        <v>OK</v>
      </c>
      <c r="E584" s="16" t="e">
        <f>VLOOKUP('Data Sheet'!$B$8,'Data Sheet'!$I$2:$J$9,2,FALSE)</f>
        <v>#N/A</v>
      </c>
      <c r="F584" s="16" t="str">
        <f t="shared" si="96"/>
        <v/>
      </c>
      <c r="G584" s="103">
        <f t="shared" si="97"/>
        <v>0</v>
      </c>
      <c r="H584" s="17" t="s">
        <v>26</v>
      </c>
      <c r="I584" s="17" t="s">
        <v>26</v>
      </c>
      <c r="J584" s="17" t="str">
        <f>IF('Data Sheet'!$B$9="NC-50","N/A","OK")</f>
        <v>OK</v>
      </c>
      <c r="K584" s="17" t="str">
        <f>IF('Data Sheet'!$B$9="NC-50","N/A","OK")</f>
        <v>OK</v>
      </c>
      <c r="L584" s="17" t="str">
        <f t="shared" si="98"/>
        <v>OK</v>
      </c>
      <c r="M584" s="17" t="str">
        <f t="shared" si="99"/>
        <v>OK</v>
      </c>
      <c r="N584" s="18" t="str">
        <f>IF(BO584&lt;&gt;"",
    IF(INT('Data Sheet'!$A$19)=INT('Data Sheet'!$B$19),
        --(INT('Data Sheet'!$A$19) &amp; "." &amp; BO584),
        IF(AND((--(INT('Data Sheet'!$A$19) &amp; "." &amp; BO584)&gt;=--('Data Sheet'!$A$19)), (--(INT('Data Sheet'!$A$19) &amp; "." &amp; BO584)&lt;=--('Data Sheet'!$B$19))),
            --(INT('Data Sheet'!$A$19) &amp; "." &amp; BO584),
            --(INT('Data Sheet'!$B$19) &amp; "." &amp; BO584)
        )
    ),
    IF(BN584&lt;&gt;"",
        IF(INT('Data Sheet'!$A$19)=INT('Data Sheet'!$B$19),
            --(INT('Data Sheet'!$A$19) &amp; "." &amp; LEFT(BN584,3)),
            IF(AND((--(INT('Data Sheet'!$A$19) &amp; "." &amp; LEFT(BN584,3))&gt;=--('Data Sheet'!$A$19)), (--(INT('Data Sheet'!$A$19) &amp; "." &amp; LEFT(BN584,3))&lt;=--('Data Sheet'!$B$19))),
                --(INT('Data Sheet'!$A$19) &amp; "." &amp; LEFT(BN584,3)),
                --(INT('Data Sheet'!$B$19) &amp; "." &amp; LEFT(BN584,3))
            )
        ),
        "OK"
    )
)</f>
        <v>OK</v>
      </c>
      <c r="O584" s="23" t="str">
        <f>IF(BP584&lt;&gt;"",
    IF(INT('Data Sheet'!$A$19)=INT('Data Sheet'!$B$19),
        --(INT('Data Sheet'!$A$19) &amp; "." &amp; BP584),
        IF(AND((--(INT('Data Sheet'!$A$19) &amp; "." &amp; BP584)&gt;=--('Data Sheet'!$A$19)), (--(INT('Data Sheet'!$A$19) &amp; "." &amp; BP584)&lt;=--('Data Sheet'!$B$19))),
            --(INT('Data Sheet'!$A$19) &amp; "." &amp; BP584),
            --(INT('Data Sheet'!$B$19) &amp; "." &amp; BP584)
        )
    ),
    IF(BN584&lt;&gt;"",
        IF(INT('Data Sheet'!$A$19)=INT('Data Sheet'!$B$19),
            --(INT('Data Sheet'!$A$19) &amp; "." &amp; RIGHT(BN584,3)),
            IF(AND((--(INT('Data Sheet'!$A$19) &amp; "." &amp; RIGHT(BN584,3))&gt;=--('Data Sheet'!$A$19)), (--(INT('Data Sheet'!$A$19) &amp; "." &amp; RIGHT(BN584,3))&lt;=--('Data Sheet'!$B$19))),
                --(INT('Data Sheet'!$A$19) &amp; "." &amp; RIGHT(BN584,3)),
                --(INT('Data Sheet'!$B$19) &amp; "." &amp; RIGHT(BN584,3))
            )
        ),
        "OK"
    )
)</f>
        <v>OK</v>
      </c>
      <c r="P584" s="23" t="str">
        <f>IF(BR584&lt;&gt;"",
    IF(INT('Data Sheet'!$A$19)=INT('Data Sheet'!$B$15),
        --(INT('Data Sheet'!$A$15) &amp; "." &amp; BR584),
        IF(AND((--(INT('Data Sheet'!$A$15) &amp; "." &amp; BR584)&gt;=--('Data Sheet'!$A$15)), (--(INT('Data Sheet'!$A$15) &amp; "." &amp; BR584)&lt;=--('Data Sheet'!$B$15))),
            --(INT('Data Sheet'!$A$15) &amp; "." &amp; BR584),
            --(INT('Data Sheet'!$B$15) &amp; "." &amp; BR584)
        )
    ),
    IF(BQ584&lt;&gt;"",
        IF(INT('Data Sheet'!$A$15)=INT('Data Sheet'!$B$15),
            --(INT('Data Sheet'!$A$15) &amp; "." &amp; LEFT(BQ584,3)),
            IF(AND((--(INT('Data Sheet'!$A$15) &amp; "." &amp; LEFT(BQ584,3))&gt;=--('Data Sheet'!$A$15)), (--(INT('Data Sheet'!$A$15) &amp; "." &amp; LEFT(BQ584,3))&lt;=--('Data Sheet'!$B$15))),
                --(INT('Data Sheet'!$A$15) &amp; "." &amp; LEFT(BQ584,3)),
                --(INT('Data Sheet'!$B$15) &amp; "." &amp; LEFT(BQ584,3))
            )
        ),
        "OK"
    )
)</f>
        <v>OK</v>
      </c>
      <c r="Q584" s="23" t="str">
        <f>IF(BS584&lt;&gt;"",
    IF(INT('Data Sheet'!$A$19)=INT('Data Sheet'!$B$15),
        --(INT('Data Sheet'!$A$15) &amp; "." &amp; BS584),
        IF(AND((--(INT('Data Sheet'!$A$15) &amp; "." &amp; BS584)&gt;=--('Data Sheet'!$A$15)), (--(INT('Data Sheet'!$A$15) &amp; "." &amp; BS584)&lt;=--('Data Sheet'!$B$15))),
            --(INT('Data Sheet'!$A$15) &amp; "." &amp; BS584),
            --(INT('Data Sheet'!$B$15) &amp; "." &amp; BS584)
        )
    ),
    IF(BQ584&lt;&gt;"",
        IF(INT('Data Sheet'!$A$15)=INT('Data Sheet'!$B$15),
            --(INT('Data Sheet'!$A$15) &amp; "." &amp; RIGHT(BQ584,3)),
            IF(AND((--(INT('Data Sheet'!$A$15) &amp; "." &amp; RIGHT(BQ584,3))&gt;=--('Data Sheet'!$A$15)), (--(INT('Data Sheet'!$A$15) &amp; "." &amp; RIGHT(BQ584,3))&lt;=--('Data Sheet'!$B$15))),
                --(INT('Data Sheet'!$A$15) &amp; "." &amp; RIGHT(BQ584,3)),
                --(INT('Data Sheet'!$B$15) &amp; "." &amp; RIGHT(BQ584,3))
            )
        ),
        "OK"
    )
)</f>
        <v>OK</v>
      </c>
      <c r="R584" s="19"/>
      <c r="S584" s="19"/>
      <c r="T584" s="19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1"/>
      <c r="AU584" s="21"/>
      <c r="AV584" s="21"/>
      <c r="AW584" s="22"/>
      <c r="AX584" s="99"/>
      <c r="AY584" s="20"/>
      <c r="AZ584" s="20"/>
      <c r="BA584" s="22"/>
      <c r="BB584">
        <v>576</v>
      </c>
      <c r="BC584" s="80"/>
      <c r="BD584" s="80"/>
      <c r="BE584" s="80"/>
      <c r="BF584" s="80"/>
      <c r="BG584" s="32" t="str">
        <f t="shared" si="92"/>
        <v/>
      </c>
      <c r="BH584" s="78">
        <f t="shared" si="90"/>
        <v>0</v>
      </c>
      <c r="BI584" s="2">
        <f t="shared" si="93"/>
        <v>0</v>
      </c>
      <c r="BJ584" s="2">
        <f t="shared" si="94"/>
        <v>0</v>
      </c>
      <c r="BK584" s="2">
        <f t="shared" si="91"/>
        <v>0</v>
      </c>
    </row>
    <row r="585" spans="2:63" ht="15" customHeight="1" x14ac:dyDescent="0.25">
      <c r="B585" s="14">
        <v>577</v>
      </c>
      <c r="C585" s="95" t="str">
        <f t="shared" si="95"/>
        <v/>
      </c>
      <c r="D585" s="15" t="str">
        <f t="shared" si="100"/>
        <v>OK</v>
      </c>
      <c r="E585" s="16" t="e">
        <f>VLOOKUP('Data Sheet'!$B$8,'Data Sheet'!$I$2:$J$9,2,FALSE)</f>
        <v>#N/A</v>
      </c>
      <c r="F585" s="16" t="str">
        <f t="shared" si="96"/>
        <v/>
      </c>
      <c r="G585" s="103">
        <f t="shared" si="97"/>
        <v>0</v>
      </c>
      <c r="H585" s="17" t="s">
        <v>26</v>
      </c>
      <c r="I585" s="17" t="s">
        <v>26</v>
      </c>
      <c r="J585" s="17" t="str">
        <f>IF('Data Sheet'!$B$9="NC-50","N/A","OK")</f>
        <v>OK</v>
      </c>
      <c r="K585" s="17" t="str">
        <f>IF('Data Sheet'!$B$9="NC-50","N/A","OK")</f>
        <v>OK</v>
      </c>
      <c r="L585" s="17" t="str">
        <f t="shared" si="98"/>
        <v>OK</v>
      </c>
      <c r="M585" s="17" t="str">
        <f t="shared" si="99"/>
        <v>OK</v>
      </c>
      <c r="N585" s="18" t="str">
        <f>IF(BO585&lt;&gt;"",
    IF(INT('Data Sheet'!$A$19)=INT('Data Sheet'!$B$19),
        --(INT('Data Sheet'!$A$19) &amp; "." &amp; BO585),
        IF(AND((--(INT('Data Sheet'!$A$19) &amp; "." &amp; BO585)&gt;=--('Data Sheet'!$A$19)), (--(INT('Data Sheet'!$A$19) &amp; "." &amp; BO585)&lt;=--('Data Sheet'!$B$19))),
            --(INT('Data Sheet'!$A$19) &amp; "." &amp; BO585),
            --(INT('Data Sheet'!$B$19) &amp; "." &amp; BO585)
        )
    ),
    IF(BN585&lt;&gt;"",
        IF(INT('Data Sheet'!$A$19)=INT('Data Sheet'!$B$19),
            --(INT('Data Sheet'!$A$19) &amp; "." &amp; LEFT(BN585,3)),
            IF(AND((--(INT('Data Sheet'!$A$19) &amp; "." &amp; LEFT(BN585,3))&gt;=--('Data Sheet'!$A$19)), (--(INT('Data Sheet'!$A$19) &amp; "." &amp; LEFT(BN585,3))&lt;=--('Data Sheet'!$B$19))),
                --(INT('Data Sheet'!$A$19) &amp; "." &amp; LEFT(BN585,3)),
                --(INT('Data Sheet'!$B$19) &amp; "." &amp; LEFT(BN585,3))
            )
        ),
        "OK"
    )
)</f>
        <v>OK</v>
      </c>
      <c r="O585" s="23" t="str">
        <f>IF(BP585&lt;&gt;"",
    IF(INT('Data Sheet'!$A$19)=INT('Data Sheet'!$B$19),
        --(INT('Data Sheet'!$A$19) &amp; "." &amp; BP585),
        IF(AND((--(INT('Data Sheet'!$A$19) &amp; "." &amp; BP585)&gt;=--('Data Sheet'!$A$19)), (--(INT('Data Sheet'!$A$19) &amp; "." &amp; BP585)&lt;=--('Data Sheet'!$B$19))),
            --(INT('Data Sheet'!$A$19) &amp; "." &amp; BP585),
            --(INT('Data Sheet'!$B$19) &amp; "." &amp; BP585)
        )
    ),
    IF(BN585&lt;&gt;"",
        IF(INT('Data Sheet'!$A$19)=INT('Data Sheet'!$B$19),
            --(INT('Data Sheet'!$A$19) &amp; "." &amp; RIGHT(BN585,3)),
            IF(AND((--(INT('Data Sheet'!$A$19) &amp; "." &amp; RIGHT(BN585,3))&gt;=--('Data Sheet'!$A$19)), (--(INT('Data Sheet'!$A$19) &amp; "." &amp; RIGHT(BN585,3))&lt;=--('Data Sheet'!$B$19))),
                --(INT('Data Sheet'!$A$19) &amp; "." &amp; RIGHT(BN585,3)),
                --(INT('Data Sheet'!$B$19) &amp; "." &amp; RIGHT(BN585,3))
            )
        ),
        "OK"
    )
)</f>
        <v>OK</v>
      </c>
      <c r="P585" s="23" t="str">
        <f>IF(BR585&lt;&gt;"",
    IF(INT('Data Sheet'!$A$19)=INT('Data Sheet'!$B$15),
        --(INT('Data Sheet'!$A$15) &amp; "." &amp; BR585),
        IF(AND((--(INT('Data Sheet'!$A$15) &amp; "." &amp; BR585)&gt;=--('Data Sheet'!$A$15)), (--(INT('Data Sheet'!$A$15) &amp; "." &amp; BR585)&lt;=--('Data Sheet'!$B$15))),
            --(INT('Data Sheet'!$A$15) &amp; "." &amp; BR585),
            --(INT('Data Sheet'!$B$15) &amp; "." &amp; BR585)
        )
    ),
    IF(BQ585&lt;&gt;"",
        IF(INT('Data Sheet'!$A$15)=INT('Data Sheet'!$B$15),
            --(INT('Data Sheet'!$A$15) &amp; "." &amp; LEFT(BQ585,3)),
            IF(AND((--(INT('Data Sheet'!$A$15) &amp; "." &amp; LEFT(BQ585,3))&gt;=--('Data Sheet'!$A$15)), (--(INT('Data Sheet'!$A$15) &amp; "." &amp; LEFT(BQ585,3))&lt;=--('Data Sheet'!$B$15))),
                --(INT('Data Sheet'!$A$15) &amp; "." &amp; LEFT(BQ585,3)),
                --(INT('Data Sheet'!$B$15) &amp; "." &amp; LEFT(BQ585,3))
            )
        ),
        "OK"
    )
)</f>
        <v>OK</v>
      </c>
      <c r="Q585" s="23" t="str">
        <f>IF(BS585&lt;&gt;"",
    IF(INT('Data Sheet'!$A$19)=INT('Data Sheet'!$B$15),
        --(INT('Data Sheet'!$A$15) &amp; "." &amp; BS585),
        IF(AND((--(INT('Data Sheet'!$A$15) &amp; "." &amp; BS585)&gt;=--('Data Sheet'!$A$15)), (--(INT('Data Sheet'!$A$15) &amp; "." &amp; BS585)&lt;=--('Data Sheet'!$B$15))),
            --(INT('Data Sheet'!$A$15) &amp; "." &amp; BS585),
            --(INT('Data Sheet'!$B$15) &amp; "." &amp; BS585)
        )
    ),
    IF(BQ585&lt;&gt;"",
        IF(INT('Data Sheet'!$A$15)=INT('Data Sheet'!$B$15),
            --(INT('Data Sheet'!$A$15) &amp; "." &amp; RIGHT(BQ585,3)),
            IF(AND((--(INT('Data Sheet'!$A$15) &amp; "." &amp; RIGHT(BQ585,3))&gt;=--('Data Sheet'!$A$15)), (--(INT('Data Sheet'!$A$15) &amp; "." &amp; RIGHT(BQ585,3))&lt;=--('Data Sheet'!$B$15))),
                --(INT('Data Sheet'!$A$15) &amp; "." &amp; RIGHT(BQ585,3)),
                --(INT('Data Sheet'!$B$15) &amp; "." &amp; RIGHT(BQ585,3))
            )
        ),
        "OK"
    )
)</f>
        <v>OK</v>
      </c>
      <c r="R585" s="19"/>
      <c r="S585" s="19"/>
      <c r="T585" s="19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1"/>
      <c r="AU585" s="21"/>
      <c r="AV585" s="21"/>
      <c r="AW585" s="22"/>
      <c r="AX585" s="99"/>
      <c r="AY585" s="20"/>
      <c r="AZ585" s="20"/>
      <c r="BA585" s="22"/>
      <c r="BB585">
        <v>577</v>
      </c>
      <c r="BC585" s="80"/>
      <c r="BD585" s="80"/>
      <c r="BE585" s="80"/>
      <c r="BF585" s="80"/>
      <c r="BG585" s="32" t="str">
        <f t="shared" si="92"/>
        <v/>
      </c>
      <c r="BH585" s="78">
        <f t="shared" ref="BH585:BH648" si="101">COUNTA(T585:AF585)</f>
        <v>0</v>
      </c>
      <c r="BI585" s="2">
        <f t="shared" si="93"/>
        <v>0</v>
      </c>
      <c r="BJ585" s="2">
        <f t="shared" si="94"/>
        <v>0</v>
      </c>
      <c r="BK585" s="2">
        <f t="shared" ref="BK585:BK648" si="102">COUNTA(T585:AW585)</f>
        <v>0</v>
      </c>
    </row>
    <row r="586" spans="2:63" ht="15" customHeight="1" x14ac:dyDescent="0.25">
      <c r="B586" s="14">
        <v>578</v>
      </c>
      <c r="C586" s="95" t="str">
        <f t="shared" si="95"/>
        <v/>
      </c>
      <c r="D586" s="15" t="str">
        <f t="shared" si="100"/>
        <v>OK</v>
      </c>
      <c r="E586" s="16" t="e">
        <f>VLOOKUP('Data Sheet'!$B$8,'Data Sheet'!$I$2:$J$9,2,FALSE)</f>
        <v>#N/A</v>
      </c>
      <c r="F586" s="16" t="str">
        <f t="shared" si="96"/>
        <v/>
      </c>
      <c r="G586" s="103">
        <f t="shared" si="97"/>
        <v>0</v>
      </c>
      <c r="H586" s="17" t="s">
        <v>26</v>
      </c>
      <c r="I586" s="17" t="s">
        <v>26</v>
      </c>
      <c r="J586" s="17" t="str">
        <f>IF('Data Sheet'!$B$9="NC-50","N/A","OK")</f>
        <v>OK</v>
      </c>
      <c r="K586" s="17" t="str">
        <f>IF('Data Sheet'!$B$9="NC-50","N/A","OK")</f>
        <v>OK</v>
      </c>
      <c r="L586" s="17" t="str">
        <f t="shared" si="98"/>
        <v>OK</v>
      </c>
      <c r="M586" s="17" t="str">
        <f t="shared" si="99"/>
        <v>OK</v>
      </c>
      <c r="N586" s="18" t="str">
        <f>IF(BO586&lt;&gt;"",
    IF(INT('Data Sheet'!$A$19)=INT('Data Sheet'!$B$19),
        --(INT('Data Sheet'!$A$19) &amp; "." &amp; BO586),
        IF(AND((--(INT('Data Sheet'!$A$19) &amp; "." &amp; BO586)&gt;=--('Data Sheet'!$A$19)), (--(INT('Data Sheet'!$A$19) &amp; "." &amp; BO586)&lt;=--('Data Sheet'!$B$19))),
            --(INT('Data Sheet'!$A$19) &amp; "." &amp; BO586),
            --(INT('Data Sheet'!$B$19) &amp; "." &amp; BO586)
        )
    ),
    IF(BN586&lt;&gt;"",
        IF(INT('Data Sheet'!$A$19)=INT('Data Sheet'!$B$19),
            --(INT('Data Sheet'!$A$19) &amp; "." &amp; LEFT(BN586,3)),
            IF(AND((--(INT('Data Sheet'!$A$19) &amp; "." &amp; LEFT(BN586,3))&gt;=--('Data Sheet'!$A$19)), (--(INT('Data Sheet'!$A$19) &amp; "." &amp; LEFT(BN586,3))&lt;=--('Data Sheet'!$B$19))),
                --(INT('Data Sheet'!$A$19) &amp; "." &amp; LEFT(BN586,3)),
                --(INT('Data Sheet'!$B$19) &amp; "." &amp; LEFT(BN586,3))
            )
        ),
        "OK"
    )
)</f>
        <v>OK</v>
      </c>
      <c r="O586" s="23" t="str">
        <f>IF(BP586&lt;&gt;"",
    IF(INT('Data Sheet'!$A$19)=INT('Data Sheet'!$B$19),
        --(INT('Data Sheet'!$A$19) &amp; "." &amp; BP586),
        IF(AND((--(INT('Data Sheet'!$A$19) &amp; "." &amp; BP586)&gt;=--('Data Sheet'!$A$19)), (--(INT('Data Sheet'!$A$19) &amp; "." &amp; BP586)&lt;=--('Data Sheet'!$B$19))),
            --(INT('Data Sheet'!$A$19) &amp; "." &amp; BP586),
            --(INT('Data Sheet'!$B$19) &amp; "." &amp; BP586)
        )
    ),
    IF(BN586&lt;&gt;"",
        IF(INT('Data Sheet'!$A$19)=INT('Data Sheet'!$B$19),
            --(INT('Data Sheet'!$A$19) &amp; "." &amp; RIGHT(BN586,3)),
            IF(AND((--(INT('Data Sheet'!$A$19) &amp; "." &amp; RIGHT(BN586,3))&gt;=--('Data Sheet'!$A$19)), (--(INT('Data Sheet'!$A$19) &amp; "." &amp; RIGHT(BN586,3))&lt;=--('Data Sheet'!$B$19))),
                --(INT('Data Sheet'!$A$19) &amp; "." &amp; RIGHT(BN586,3)),
                --(INT('Data Sheet'!$B$19) &amp; "." &amp; RIGHT(BN586,3))
            )
        ),
        "OK"
    )
)</f>
        <v>OK</v>
      </c>
      <c r="P586" s="23" t="str">
        <f>IF(BR586&lt;&gt;"",
    IF(INT('Data Sheet'!$A$19)=INT('Data Sheet'!$B$15),
        --(INT('Data Sheet'!$A$15) &amp; "." &amp; BR586),
        IF(AND((--(INT('Data Sheet'!$A$15) &amp; "." &amp; BR586)&gt;=--('Data Sheet'!$A$15)), (--(INT('Data Sheet'!$A$15) &amp; "." &amp; BR586)&lt;=--('Data Sheet'!$B$15))),
            --(INT('Data Sheet'!$A$15) &amp; "." &amp; BR586),
            --(INT('Data Sheet'!$B$15) &amp; "." &amp; BR586)
        )
    ),
    IF(BQ586&lt;&gt;"",
        IF(INT('Data Sheet'!$A$15)=INT('Data Sheet'!$B$15),
            --(INT('Data Sheet'!$A$15) &amp; "." &amp; LEFT(BQ586,3)),
            IF(AND((--(INT('Data Sheet'!$A$15) &amp; "." &amp; LEFT(BQ586,3))&gt;=--('Data Sheet'!$A$15)), (--(INT('Data Sheet'!$A$15) &amp; "." &amp; LEFT(BQ586,3))&lt;=--('Data Sheet'!$B$15))),
                --(INT('Data Sheet'!$A$15) &amp; "." &amp; LEFT(BQ586,3)),
                --(INT('Data Sheet'!$B$15) &amp; "." &amp; LEFT(BQ586,3))
            )
        ),
        "OK"
    )
)</f>
        <v>OK</v>
      </c>
      <c r="Q586" s="23" t="str">
        <f>IF(BS586&lt;&gt;"",
    IF(INT('Data Sheet'!$A$19)=INT('Data Sheet'!$B$15),
        --(INT('Data Sheet'!$A$15) &amp; "." &amp; BS586),
        IF(AND((--(INT('Data Sheet'!$A$15) &amp; "." &amp; BS586)&gt;=--('Data Sheet'!$A$15)), (--(INT('Data Sheet'!$A$15) &amp; "." &amp; BS586)&lt;=--('Data Sheet'!$B$15))),
            --(INT('Data Sheet'!$A$15) &amp; "." &amp; BS586),
            --(INT('Data Sheet'!$B$15) &amp; "." &amp; BS586)
        )
    ),
    IF(BQ586&lt;&gt;"",
        IF(INT('Data Sheet'!$A$15)=INT('Data Sheet'!$B$15),
            --(INT('Data Sheet'!$A$15) &amp; "." &amp; RIGHT(BQ586,3)),
            IF(AND((--(INT('Data Sheet'!$A$15) &amp; "." &amp; RIGHT(BQ586,3))&gt;=--('Data Sheet'!$A$15)), (--(INT('Data Sheet'!$A$15) &amp; "." &amp; RIGHT(BQ586,3))&lt;=--('Data Sheet'!$B$15))),
                --(INT('Data Sheet'!$A$15) &amp; "." &amp; RIGHT(BQ586,3)),
                --(INT('Data Sheet'!$B$15) &amp; "." &amp; RIGHT(BQ586,3))
            )
        ),
        "OK"
    )
)</f>
        <v>OK</v>
      </c>
      <c r="R586" s="19"/>
      <c r="S586" s="19"/>
      <c r="T586" s="19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1"/>
      <c r="AU586" s="21"/>
      <c r="AV586" s="21"/>
      <c r="AW586" s="22"/>
      <c r="AX586" s="99"/>
      <c r="AY586" s="20"/>
      <c r="AZ586" s="20"/>
      <c r="BA586" s="22"/>
      <c r="BB586">
        <v>578</v>
      </c>
      <c r="BC586" s="80"/>
      <c r="BD586" s="80"/>
      <c r="BE586" s="80"/>
      <c r="BF586" s="80"/>
      <c r="BG586" s="32" t="str">
        <f t="shared" ref="BG586:BG649" si="103">CONCATENATE(BC586,BD586,BE586,BF586)</f>
        <v/>
      </c>
      <c r="BH586" s="78">
        <f t="shared" si="101"/>
        <v>0</v>
      </c>
      <c r="BI586" s="2">
        <f t="shared" ref="BI586:BI649" si="104">IF(COUNTA(AI586:AN586)&gt;0,1,0)</f>
        <v>0</v>
      </c>
      <c r="BJ586" s="2">
        <f t="shared" ref="BJ586:BJ649" si="105">IF(SUM(BH586:BI586)=2,1,0)</f>
        <v>0</v>
      </c>
      <c r="BK586" s="2">
        <f t="shared" si="102"/>
        <v>0</v>
      </c>
    </row>
    <row r="587" spans="2:63" ht="15" customHeight="1" x14ac:dyDescent="0.25">
      <c r="B587" s="14">
        <v>579</v>
      </c>
      <c r="C587" s="95" t="str">
        <f t="shared" ref="C587:C650" si="106">BG587</f>
        <v/>
      </c>
      <c r="D587" s="15" t="str">
        <f t="shared" si="100"/>
        <v>OK</v>
      </c>
      <c r="E587" s="16" t="e">
        <f>VLOOKUP('Data Sheet'!$B$8,'Data Sheet'!$I$2:$J$9,2,FALSE)</f>
        <v>#N/A</v>
      </c>
      <c r="F587" s="16" t="str">
        <f t="shared" ref="F587:F650" si="107">IF(BT587="", "", --("0."&amp;BT587))</f>
        <v/>
      </c>
      <c r="G587" s="103">
        <f t="shared" ref="G587:G650" si="108">IF(F587="", 0, F587/E587)</f>
        <v>0</v>
      </c>
      <c r="H587" s="17" t="s">
        <v>26</v>
      </c>
      <c r="I587" s="17" t="s">
        <v>26</v>
      </c>
      <c r="J587" s="17" t="str">
        <f>IF('Data Sheet'!$B$9="NC-50","N/A","OK")</f>
        <v>OK</v>
      </c>
      <c r="K587" s="17" t="str">
        <f>IF('Data Sheet'!$B$9="NC-50","N/A","OK")</f>
        <v>OK</v>
      </c>
      <c r="L587" s="17" t="str">
        <f t="shared" ref="L587:L650" si="109">IF($AP587="x","MIN","OK")</f>
        <v>OK</v>
      </c>
      <c r="M587" s="17" t="str">
        <f t="shared" ref="M587:M650" si="110">IF($AQ587="x","MIN","OK")</f>
        <v>OK</v>
      </c>
      <c r="N587" s="18" t="str">
        <f>IF(BO587&lt;&gt;"",
    IF(INT('Data Sheet'!$A$19)=INT('Data Sheet'!$B$19),
        --(INT('Data Sheet'!$A$19) &amp; "." &amp; BO587),
        IF(AND((--(INT('Data Sheet'!$A$19) &amp; "." &amp; BO587)&gt;=--('Data Sheet'!$A$19)), (--(INT('Data Sheet'!$A$19) &amp; "." &amp; BO587)&lt;=--('Data Sheet'!$B$19))),
            --(INT('Data Sheet'!$A$19) &amp; "." &amp; BO587),
            --(INT('Data Sheet'!$B$19) &amp; "." &amp; BO587)
        )
    ),
    IF(BN587&lt;&gt;"",
        IF(INT('Data Sheet'!$A$19)=INT('Data Sheet'!$B$19),
            --(INT('Data Sheet'!$A$19) &amp; "." &amp; LEFT(BN587,3)),
            IF(AND((--(INT('Data Sheet'!$A$19) &amp; "." &amp; LEFT(BN587,3))&gt;=--('Data Sheet'!$A$19)), (--(INT('Data Sheet'!$A$19) &amp; "." &amp; LEFT(BN587,3))&lt;=--('Data Sheet'!$B$19))),
                --(INT('Data Sheet'!$A$19) &amp; "." &amp; LEFT(BN587,3)),
                --(INT('Data Sheet'!$B$19) &amp; "." &amp; LEFT(BN587,3))
            )
        ),
        "OK"
    )
)</f>
        <v>OK</v>
      </c>
      <c r="O587" s="23" t="str">
        <f>IF(BP587&lt;&gt;"",
    IF(INT('Data Sheet'!$A$19)=INT('Data Sheet'!$B$19),
        --(INT('Data Sheet'!$A$19) &amp; "." &amp; BP587),
        IF(AND((--(INT('Data Sheet'!$A$19) &amp; "." &amp; BP587)&gt;=--('Data Sheet'!$A$19)), (--(INT('Data Sheet'!$A$19) &amp; "." &amp; BP587)&lt;=--('Data Sheet'!$B$19))),
            --(INT('Data Sheet'!$A$19) &amp; "." &amp; BP587),
            --(INT('Data Sheet'!$B$19) &amp; "." &amp; BP587)
        )
    ),
    IF(BN587&lt;&gt;"",
        IF(INT('Data Sheet'!$A$19)=INT('Data Sheet'!$B$19),
            --(INT('Data Sheet'!$A$19) &amp; "." &amp; RIGHT(BN587,3)),
            IF(AND((--(INT('Data Sheet'!$A$19) &amp; "." &amp; RIGHT(BN587,3))&gt;=--('Data Sheet'!$A$19)), (--(INT('Data Sheet'!$A$19) &amp; "." &amp; RIGHT(BN587,3))&lt;=--('Data Sheet'!$B$19))),
                --(INT('Data Sheet'!$A$19) &amp; "." &amp; RIGHT(BN587,3)),
                --(INT('Data Sheet'!$B$19) &amp; "." &amp; RIGHT(BN587,3))
            )
        ),
        "OK"
    )
)</f>
        <v>OK</v>
      </c>
      <c r="P587" s="23" t="str">
        <f>IF(BR587&lt;&gt;"",
    IF(INT('Data Sheet'!$A$19)=INT('Data Sheet'!$B$15),
        --(INT('Data Sheet'!$A$15) &amp; "." &amp; BR587),
        IF(AND((--(INT('Data Sheet'!$A$15) &amp; "." &amp; BR587)&gt;=--('Data Sheet'!$A$15)), (--(INT('Data Sheet'!$A$15) &amp; "." &amp; BR587)&lt;=--('Data Sheet'!$B$15))),
            --(INT('Data Sheet'!$A$15) &amp; "." &amp; BR587),
            --(INT('Data Sheet'!$B$15) &amp; "." &amp; BR587)
        )
    ),
    IF(BQ587&lt;&gt;"",
        IF(INT('Data Sheet'!$A$15)=INT('Data Sheet'!$B$15),
            --(INT('Data Sheet'!$A$15) &amp; "." &amp; LEFT(BQ587,3)),
            IF(AND((--(INT('Data Sheet'!$A$15) &amp; "." &amp; LEFT(BQ587,3))&gt;=--('Data Sheet'!$A$15)), (--(INT('Data Sheet'!$A$15) &amp; "." &amp; LEFT(BQ587,3))&lt;=--('Data Sheet'!$B$15))),
                --(INT('Data Sheet'!$A$15) &amp; "." &amp; LEFT(BQ587,3)),
                --(INT('Data Sheet'!$B$15) &amp; "." &amp; LEFT(BQ587,3))
            )
        ),
        "OK"
    )
)</f>
        <v>OK</v>
      </c>
      <c r="Q587" s="23" t="str">
        <f>IF(BS587&lt;&gt;"",
    IF(INT('Data Sheet'!$A$19)=INT('Data Sheet'!$B$15),
        --(INT('Data Sheet'!$A$15) &amp; "." &amp; BS587),
        IF(AND((--(INT('Data Sheet'!$A$15) &amp; "." &amp; BS587)&gt;=--('Data Sheet'!$A$15)), (--(INT('Data Sheet'!$A$15) &amp; "." &amp; BS587)&lt;=--('Data Sheet'!$B$15))),
            --(INT('Data Sheet'!$A$15) &amp; "." &amp; BS587),
            --(INT('Data Sheet'!$B$15) &amp; "." &amp; BS587)
        )
    ),
    IF(BQ587&lt;&gt;"",
        IF(INT('Data Sheet'!$A$15)=INT('Data Sheet'!$B$15),
            --(INT('Data Sheet'!$A$15) &amp; "." &amp; RIGHT(BQ587,3)),
            IF(AND((--(INT('Data Sheet'!$A$15) &amp; "." &amp; RIGHT(BQ587,3))&gt;=--('Data Sheet'!$A$15)), (--(INT('Data Sheet'!$A$15) &amp; "." &amp; RIGHT(BQ587,3))&lt;=--('Data Sheet'!$B$15))),
                --(INT('Data Sheet'!$A$15) &amp; "." &amp; RIGHT(BQ587,3)),
                --(INT('Data Sheet'!$B$15) &amp; "." &amp; RIGHT(BQ587,3))
            )
        ),
        "OK"
    )
)</f>
        <v>OK</v>
      </c>
      <c r="R587" s="19"/>
      <c r="S587" s="19"/>
      <c r="T587" s="19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1"/>
      <c r="AU587" s="21"/>
      <c r="AV587" s="21"/>
      <c r="AW587" s="22"/>
      <c r="AX587" s="99"/>
      <c r="AY587" s="20"/>
      <c r="AZ587" s="20"/>
      <c r="BA587" s="22"/>
      <c r="BB587">
        <v>579</v>
      </c>
      <c r="BC587" s="80"/>
      <c r="BD587" s="80"/>
      <c r="BE587" s="80"/>
      <c r="BF587" s="80"/>
      <c r="BG587" s="32" t="str">
        <f t="shared" si="103"/>
        <v/>
      </c>
      <c r="BH587" s="78">
        <f t="shared" si="101"/>
        <v>0</v>
      </c>
      <c r="BI587" s="2">
        <f t="shared" si="104"/>
        <v>0</v>
      </c>
      <c r="BJ587" s="2">
        <f t="shared" si="105"/>
        <v>0</v>
      </c>
      <c r="BK587" s="2">
        <f t="shared" si="102"/>
        <v>0</v>
      </c>
    </row>
    <row r="588" spans="2:63" ht="15" customHeight="1" x14ac:dyDescent="0.25">
      <c r="B588" s="14">
        <v>580</v>
      </c>
      <c r="C588" s="95" t="str">
        <f t="shared" si="106"/>
        <v/>
      </c>
      <c r="D588" s="15" t="str">
        <f t="shared" ref="D588:D651" si="111">IF(AO588="x","-","OK")</f>
        <v>OK</v>
      </c>
      <c r="E588" s="16" t="e">
        <f>VLOOKUP('Data Sheet'!$B$8,'Data Sheet'!$I$2:$J$9,2,FALSE)</f>
        <v>#N/A</v>
      </c>
      <c r="F588" s="16" t="str">
        <f t="shared" si="107"/>
        <v/>
      </c>
      <c r="G588" s="103">
        <f t="shared" si="108"/>
        <v>0</v>
      </c>
      <c r="H588" s="17" t="s">
        <v>26</v>
      </c>
      <c r="I588" s="17" t="s">
        <v>26</v>
      </c>
      <c r="J588" s="17" t="str">
        <f>IF('Data Sheet'!$B$9="NC-50","N/A","OK")</f>
        <v>OK</v>
      </c>
      <c r="K588" s="17" t="str">
        <f>IF('Data Sheet'!$B$9="NC-50","N/A","OK")</f>
        <v>OK</v>
      </c>
      <c r="L588" s="17" t="str">
        <f t="shared" si="109"/>
        <v>OK</v>
      </c>
      <c r="M588" s="17" t="str">
        <f t="shared" si="110"/>
        <v>OK</v>
      </c>
      <c r="N588" s="18" t="str">
        <f>IF(BO588&lt;&gt;"",
    IF(INT('Data Sheet'!$A$19)=INT('Data Sheet'!$B$19),
        --(INT('Data Sheet'!$A$19) &amp; "." &amp; BO588),
        IF(AND((--(INT('Data Sheet'!$A$19) &amp; "." &amp; BO588)&gt;=--('Data Sheet'!$A$19)), (--(INT('Data Sheet'!$A$19) &amp; "." &amp; BO588)&lt;=--('Data Sheet'!$B$19))),
            --(INT('Data Sheet'!$A$19) &amp; "." &amp; BO588),
            --(INT('Data Sheet'!$B$19) &amp; "." &amp; BO588)
        )
    ),
    IF(BN588&lt;&gt;"",
        IF(INT('Data Sheet'!$A$19)=INT('Data Sheet'!$B$19),
            --(INT('Data Sheet'!$A$19) &amp; "." &amp; LEFT(BN588,3)),
            IF(AND((--(INT('Data Sheet'!$A$19) &amp; "." &amp; LEFT(BN588,3))&gt;=--('Data Sheet'!$A$19)), (--(INT('Data Sheet'!$A$19) &amp; "." &amp; LEFT(BN588,3))&lt;=--('Data Sheet'!$B$19))),
                --(INT('Data Sheet'!$A$19) &amp; "." &amp; LEFT(BN588,3)),
                --(INT('Data Sheet'!$B$19) &amp; "." &amp; LEFT(BN588,3))
            )
        ),
        "OK"
    )
)</f>
        <v>OK</v>
      </c>
      <c r="O588" s="23" t="str">
        <f>IF(BP588&lt;&gt;"",
    IF(INT('Data Sheet'!$A$19)=INT('Data Sheet'!$B$19),
        --(INT('Data Sheet'!$A$19) &amp; "." &amp; BP588),
        IF(AND((--(INT('Data Sheet'!$A$19) &amp; "." &amp; BP588)&gt;=--('Data Sheet'!$A$19)), (--(INT('Data Sheet'!$A$19) &amp; "." &amp; BP588)&lt;=--('Data Sheet'!$B$19))),
            --(INT('Data Sheet'!$A$19) &amp; "." &amp; BP588),
            --(INT('Data Sheet'!$B$19) &amp; "." &amp; BP588)
        )
    ),
    IF(BN588&lt;&gt;"",
        IF(INT('Data Sheet'!$A$19)=INT('Data Sheet'!$B$19),
            --(INT('Data Sheet'!$A$19) &amp; "." &amp; RIGHT(BN588,3)),
            IF(AND((--(INT('Data Sheet'!$A$19) &amp; "." &amp; RIGHT(BN588,3))&gt;=--('Data Sheet'!$A$19)), (--(INT('Data Sheet'!$A$19) &amp; "." &amp; RIGHT(BN588,3))&lt;=--('Data Sheet'!$B$19))),
                --(INT('Data Sheet'!$A$19) &amp; "." &amp; RIGHT(BN588,3)),
                --(INT('Data Sheet'!$B$19) &amp; "." &amp; RIGHT(BN588,3))
            )
        ),
        "OK"
    )
)</f>
        <v>OK</v>
      </c>
      <c r="P588" s="23" t="str">
        <f>IF(BR588&lt;&gt;"",
    IF(INT('Data Sheet'!$A$19)=INT('Data Sheet'!$B$15),
        --(INT('Data Sheet'!$A$15) &amp; "." &amp; BR588),
        IF(AND((--(INT('Data Sheet'!$A$15) &amp; "." &amp; BR588)&gt;=--('Data Sheet'!$A$15)), (--(INT('Data Sheet'!$A$15) &amp; "." &amp; BR588)&lt;=--('Data Sheet'!$B$15))),
            --(INT('Data Sheet'!$A$15) &amp; "." &amp; BR588),
            --(INT('Data Sheet'!$B$15) &amp; "." &amp; BR588)
        )
    ),
    IF(BQ588&lt;&gt;"",
        IF(INT('Data Sheet'!$A$15)=INT('Data Sheet'!$B$15),
            --(INT('Data Sheet'!$A$15) &amp; "." &amp; LEFT(BQ588,3)),
            IF(AND((--(INT('Data Sheet'!$A$15) &amp; "." &amp; LEFT(BQ588,3))&gt;=--('Data Sheet'!$A$15)), (--(INT('Data Sheet'!$A$15) &amp; "." &amp; LEFT(BQ588,3))&lt;=--('Data Sheet'!$B$15))),
                --(INT('Data Sheet'!$A$15) &amp; "." &amp; LEFT(BQ588,3)),
                --(INT('Data Sheet'!$B$15) &amp; "." &amp; LEFT(BQ588,3))
            )
        ),
        "OK"
    )
)</f>
        <v>OK</v>
      </c>
      <c r="Q588" s="23" t="str">
        <f>IF(BS588&lt;&gt;"",
    IF(INT('Data Sheet'!$A$19)=INT('Data Sheet'!$B$15),
        --(INT('Data Sheet'!$A$15) &amp; "." &amp; BS588),
        IF(AND((--(INT('Data Sheet'!$A$15) &amp; "." &amp; BS588)&gt;=--('Data Sheet'!$A$15)), (--(INT('Data Sheet'!$A$15) &amp; "." &amp; BS588)&lt;=--('Data Sheet'!$B$15))),
            --(INT('Data Sheet'!$A$15) &amp; "." &amp; BS588),
            --(INT('Data Sheet'!$B$15) &amp; "." &amp; BS588)
        )
    ),
    IF(BQ588&lt;&gt;"",
        IF(INT('Data Sheet'!$A$15)=INT('Data Sheet'!$B$15),
            --(INT('Data Sheet'!$A$15) &amp; "." &amp; RIGHT(BQ588,3)),
            IF(AND((--(INT('Data Sheet'!$A$15) &amp; "." &amp; RIGHT(BQ588,3))&gt;=--('Data Sheet'!$A$15)), (--(INT('Data Sheet'!$A$15) &amp; "." &amp; RIGHT(BQ588,3))&lt;=--('Data Sheet'!$B$15))),
                --(INT('Data Sheet'!$A$15) &amp; "." &amp; RIGHT(BQ588,3)),
                --(INT('Data Sheet'!$B$15) &amp; "." &amp; RIGHT(BQ588,3))
            )
        ),
        "OK"
    )
)</f>
        <v>OK</v>
      </c>
      <c r="R588" s="19"/>
      <c r="S588" s="19"/>
      <c r="T588" s="19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1"/>
      <c r="AU588" s="21"/>
      <c r="AV588" s="21"/>
      <c r="AW588" s="22"/>
      <c r="AX588" s="99"/>
      <c r="AY588" s="20"/>
      <c r="AZ588" s="20"/>
      <c r="BA588" s="22"/>
      <c r="BB588">
        <v>580</v>
      </c>
      <c r="BC588" s="80"/>
      <c r="BD588" s="80"/>
      <c r="BE588" s="80"/>
      <c r="BF588" s="80"/>
      <c r="BG588" s="32" t="str">
        <f t="shared" si="103"/>
        <v/>
      </c>
      <c r="BH588" s="78">
        <f t="shared" si="101"/>
        <v>0</v>
      </c>
      <c r="BI588" s="2">
        <f t="shared" si="104"/>
        <v>0</v>
      </c>
      <c r="BJ588" s="2">
        <f t="shared" si="105"/>
        <v>0</v>
      </c>
      <c r="BK588" s="2">
        <f t="shared" si="102"/>
        <v>0</v>
      </c>
    </row>
    <row r="589" spans="2:63" ht="15" customHeight="1" x14ac:dyDescent="0.25">
      <c r="B589" s="14">
        <v>581</v>
      </c>
      <c r="C589" s="95" t="str">
        <f t="shared" si="106"/>
        <v/>
      </c>
      <c r="D589" s="15" t="str">
        <f t="shared" si="111"/>
        <v>OK</v>
      </c>
      <c r="E589" s="16" t="e">
        <f>VLOOKUP('Data Sheet'!$B$8,'Data Sheet'!$I$2:$J$9,2,FALSE)</f>
        <v>#N/A</v>
      </c>
      <c r="F589" s="16" t="str">
        <f t="shared" si="107"/>
        <v/>
      </c>
      <c r="G589" s="103">
        <f t="shared" si="108"/>
        <v>0</v>
      </c>
      <c r="H589" s="17" t="s">
        <v>26</v>
      </c>
      <c r="I589" s="17" t="s">
        <v>26</v>
      </c>
      <c r="J589" s="17" t="str">
        <f>IF('Data Sheet'!$B$9="NC-50","N/A","OK")</f>
        <v>OK</v>
      </c>
      <c r="K589" s="17" t="str">
        <f>IF('Data Sheet'!$B$9="NC-50","N/A","OK")</f>
        <v>OK</v>
      </c>
      <c r="L589" s="17" t="str">
        <f t="shared" si="109"/>
        <v>OK</v>
      </c>
      <c r="M589" s="17" t="str">
        <f t="shared" si="110"/>
        <v>OK</v>
      </c>
      <c r="N589" s="18" t="str">
        <f>IF(BO589&lt;&gt;"",
    IF(INT('Data Sheet'!$A$19)=INT('Data Sheet'!$B$19),
        --(INT('Data Sheet'!$A$19) &amp; "." &amp; BO589),
        IF(AND((--(INT('Data Sheet'!$A$19) &amp; "." &amp; BO589)&gt;=--('Data Sheet'!$A$19)), (--(INT('Data Sheet'!$A$19) &amp; "." &amp; BO589)&lt;=--('Data Sheet'!$B$19))),
            --(INT('Data Sheet'!$A$19) &amp; "." &amp; BO589),
            --(INT('Data Sheet'!$B$19) &amp; "." &amp; BO589)
        )
    ),
    IF(BN589&lt;&gt;"",
        IF(INT('Data Sheet'!$A$19)=INT('Data Sheet'!$B$19),
            --(INT('Data Sheet'!$A$19) &amp; "." &amp; LEFT(BN589,3)),
            IF(AND((--(INT('Data Sheet'!$A$19) &amp; "." &amp; LEFT(BN589,3))&gt;=--('Data Sheet'!$A$19)), (--(INT('Data Sheet'!$A$19) &amp; "." &amp; LEFT(BN589,3))&lt;=--('Data Sheet'!$B$19))),
                --(INT('Data Sheet'!$A$19) &amp; "." &amp; LEFT(BN589,3)),
                --(INT('Data Sheet'!$B$19) &amp; "." &amp; LEFT(BN589,3))
            )
        ),
        "OK"
    )
)</f>
        <v>OK</v>
      </c>
      <c r="O589" s="23" t="str">
        <f>IF(BP589&lt;&gt;"",
    IF(INT('Data Sheet'!$A$19)=INT('Data Sheet'!$B$19),
        --(INT('Data Sheet'!$A$19) &amp; "." &amp; BP589),
        IF(AND((--(INT('Data Sheet'!$A$19) &amp; "." &amp; BP589)&gt;=--('Data Sheet'!$A$19)), (--(INT('Data Sheet'!$A$19) &amp; "." &amp; BP589)&lt;=--('Data Sheet'!$B$19))),
            --(INT('Data Sheet'!$A$19) &amp; "." &amp; BP589),
            --(INT('Data Sheet'!$B$19) &amp; "." &amp; BP589)
        )
    ),
    IF(BN589&lt;&gt;"",
        IF(INT('Data Sheet'!$A$19)=INT('Data Sheet'!$B$19),
            --(INT('Data Sheet'!$A$19) &amp; "." &amp; RIGHT(BN589,3)),
            IF(AND((--(INT('Data Sheet'!$A$19) &amp; "." &amp; RIGHT(BN589,3))&gt;=--('Data Sheet'!$A$19)), (--(INT('Data Sheet'!$A$19) &amp; "." &amp; RIGHT(BN589,3))&lt;=--('Data Sheet'!$B$19))),
                --(INT('Data Sheet'!$A$19) &amp; "." &amp; RIGHT(BN589,3)),
                --(INT('Data Sheet'!$B$19) &amp; "." &amp; RIGHT(BN589,3))
            )
        ),
        "OK"
    )
)</f>
        <v>OK</v>
      </c>
      <c r="P589" s="23" t="str">
        <f>IF(BR589&lt;&gt;"",
    IF(INT('Data Sheet'!$A$19)=INT('Data Sheet'!$B$15),
        --(INT('Data Sheet'!$A$15) &amp; "." &amp; BR589),
        IF(AND((--(INT('Data Sheet'!$A$15) &amp; "." &amp; BR589)&gt;=--('Data Sheet'!$A$15)), (--(INT('Data Sheet'!$A$15) &amp; "." &amp; BR589)&lt;=--('Data Sheet'!$B$15))),
            --(INT('Data Sheet'!$A$15) &amp; "." &amp; BR589),
            --(INT('Data Sheet'!$B$15) &amp; "." &amp; BR589)
        )
    ),
    IF(BQ589&lt;&gt;"",
        IF(INT('Data Sheet'!$A$15)=INT('Data Sheet'!$B$15),
            --(INT('Data Sheet'!$A$15) &amp; "." &amp; LEFT(BQ589,3)),
            IF(AND((--(INT('Data Sheet'!$A$15) &amp; "." &amp; LEFT(BQ589,3))&gt;=--('Data Sheet'!$A$15)), (--(INT('Data Sheet'!$A$15) &amp; "." &amp; LEFT(BQ589,3))&lt;=--('Data Sheet'!$B$15))),
                --(INT('Data Sheet'!$A$15) &amp; "." &amp; LEFT(BQ589,3)),
                --(INT('Data Sheet'!$B$15) &amp; "." &amp; LEFT(BQ589,3))
            )
        ),
        "OK"
    )
)</f>
        <v>OK</v>
      </c>
      <c r="Q589" s="23" t="str">
        <f>IF(BS589&lt;&gt;"",
    IF(INT('Data Sheet'!$A$19)=INT('Data Sheet'!$B$15),
        --(INT('Data Sheet'!$A$15) &amp; "." &amp; BS589),
        IF(AND((--(INT('Data Sheet'!$A$15) &amp; "." &amp; BS589)&gt;=--('Data Sheet'!$A$15)), (--(INT('Data Sheet'!$A$15) &amp; "." &amp; BS589)&lt;=--('Data Sheet'!$B$15))),
            --(INT('Data Sheet'!$A$15) &amp; "." &amp; BS589),
            --(INT('Data Sheet'!$B$15) &amp; "." &amp; BS589)
        )
    ),
    IF(BQ589&lt;&gt;"",
        IF(INT('Data Sheet'!$A$15)=INT('Data Sheet'!$B$15),
            --(INT('Data Sheet'!$A$15) &amp; "." &amp; RIGHT(BQ589,3)),
            IF(AND((--(INT('Data Sheet'!$A$15) &amp; "." &amp; RIGHT(BQ589,3))&gt;=--('Data Sheet'!$A$15)), (--(INT('Data Sheet'!$A$15) &amp; "." &amp; RIGHT(BQ589,3))&lt;=--('Data Sheet'!$B$15))),
                --(INT('Data Sheet'!$A$15) &amp; "." &amp; RIGHT(BQ589,3)),
                --(INT('Data Sheet'!$B$15) &amp; "." &amp; RIGHT(BQ589,3))
            )
        ),
        "OK"
    )
)</f>
        <v>OK</v>
      </c>
      <c r="R589" s="19"/>
      <c r="S589" s="19"/>
      <c r="T589" s="19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1"/>
      <c r="AU589" s="21"/>
      <c r="AV589" s="21"/>
      <c r="AW589" s="22"/>
      <c r="AX589" s="99"/>
      <c r="AY589" s="20"/>
      <c r="AZ589" s="20"/>
      <c r="BA589" s="22"/>
      <c r="BB589">
        <v>581</v>
      </c>
      <c r="BC589" s="80"/>
      <c r="BD589" s="80"/>
      <c r="BE589" s="80"/>
      <c r="BF589" s="80"/>
      <c r="BG589" s="32" t="str">
        <f t="shared" si="103"/>
        <v/>
      </c>
      <c r="BH589" s="78">
        <f t="shared" si="101"/>
        <v>0</v>
      </c>
      <c r="BI589" s="2">
        <f t="shared" si="104"/>
        <v>0</v>
      </c>
      <c r="BJ589" s="2">
        <f t="shared" si="105"/>
        <v>0</v>
      </c>
      <c r="BK589" s="2">
        <f t="shared" si="102"/>
        <v>0</v>
      </c>
    </row>
    <row r="590" spans="2:63" ht="15" customHeight="1" x14ac:dyDescent="0.25">
      <c r="B590" s="14">
        <v>582</v>
      </c>
      <c r="C590" s="95" t="str">
        <f t="shared" si="106"/>
        <v/>
      </c>
      <c r="D590" s="15" t="str">
        <f t="shared" si="111"/>
        <v>OK</v>
      </c>
      <c r="E590" s="16" t="e">
        <f>VLOOKUP('Data Sheet'!$B$8,'Data Sheet'!$I$2:$J$9,2,FALSE)</f>
        <v>#N/A</v>
      </c>
      <c r="F590" s="16" t="str">
        <f t="shared" si="107"/>
        <v/>
      </c>
      <c r="G590" s="103">
        <f t="shared" si="108"/>
        <v>0</v>
      </c>
      <c r="H590" s="17" t="s">
        <v>26</v>
      </c>
      <c r="I590" s="17" t="s">
        <v>26</v>
      </c>
      <c r="J590" s="17" t="str">
        <f>IF('Data Sheet'!$B$9="NC-50","N/A","OK")</f>
        <v>OK</v>
      </c>
      <c r="K590" s="17" t="str">
        <f>IF('Data Sheet'!$B$9="NC-50","N/A","OK")</f>
        <v>OK</v>
      </c>
      <c r="L590" s="17" t="str">
        <f t="shared" si="109"/>
        <v>OK</v>
      </c>
      <c r="M590" s="17" t="str">
        <f t="shared" si="110"/>
        <v>OK</v>
      </c>
      <c r="N590" s="18" t="str">
        <f>IF(BO590&lt;&gt;"",
    IF(INT('Data Sheet'!$A$19)=INT('Data Sheet'!$B$19),
        --(INT('Data Sheet'!$A$19) &amp; "." &amp; BO590),
        IF(AND((--(INT('Data Sheet'!$A$19) &amp; "." &amp; BO590)&gt;=--('Data Sheet'!$A$19)), (--(INT('Data Sheet'!$A$19) &amp; "." &amp; BO590)&lt;=--('Data Sheet'!$B$19))),
            --(INT('Data Sheet'!$A$19) &amp; "." &amp; BO590),
            --(INT('Data Sheet'!$B$19) &amp; "." &amp; BO590)
        )
    ),
    IF(BN590&lt;&gt;"",
        IF(INT('Data Sheet'!$A$19)=INT('Data Sheet'!$B$19),
            --(INT('Data Sheet'!$A$19) &amp; "." &amp; LEFT(BN590,3)),
            IF(AND((--(INT('Data Sheet'!$A$19) &amp; "." &amp; LEFT(BN590,3))&gt;=--('Data Sheet'!$A$19)), (--(INT('Data Sheet'!$A$19) &amp; "." &amp; LEFT(BN590,3))&lt;=--('Data Sheet'!$B$19))),
                --(INT('Data Sheet'!$A$19) &amp; "." &amp; LEFT(BN590,3)),
                --(INT('Data Sheet'!$B$19) &amp; "." &amp; LEFT(BN590,3))
            )
        ),
        "OK"
    )
)</f>
        <v>OK</v>
      </c>
      <c r="O590" s="23" t="str">
        <f>IF(BP590&lt;&gt;"",
    IF(INT('Data Sheet'!$A$19)=INT('Data Sheet'!$B$19),
        --(INT('Data Sheet'!$A$19) &amp; "." &amp; BP590),
        IF(AND((--(INT('Data Sheet'!$A$19) &amp; "." &amp; BP590)&gt;=--('Data Sheet'!$A$19)), (--(INT('Data Sheet'!$A$19) &amp; "." &amp; BP590)&lt;=--('Data Sheet'!$B$19))),
            --(INT('Data Sheet'!$A$19) &amp; "." &amp; BP590),
            --(INT('Data Sheet'!$B$19) &amp; "." &amp; BP590)
        )
    ),
    IF(BN590&lt;&gt;"",
        IF(INT('Data Sheet'!$A$19)=INT('Data Sheet'!$B$19),
            --(INT('Data Sheet'!$A$19) &amp; "." &amp; RIGHT(BN590,3)),
            IF(AND((--(INT('Data Sheet'!$A$19) &amp; "." &amp; RIGHT(BN590,3))&gt;=--('Data Sheet'!$A$19)), (--(INT('Data Sheet'!$A$19) &amp; "." &amp; RIGHT(BN590,3))&lt;=--('Data Sheet'!$B$19))),
                --(INT('Data Sheet'!$A$19) &amp; "." &amp; RIGHT(BN590,3)),
                --(INT('Data Sheet'!$B$19) &amp; "." &amp; RIGHT(BN590,3))
            )
        ),
        "OK"
    )
)</f>
        <v>OK</v>
      </c>
      <c r="P590" s="23" t="str">
        <f>IF(BR590&lt;&gt;"",
    IF(INT('Data Sheet'!$A$19)=INT('Data Sheet'!$B$15),
        --(INT('Data Sheet'!$A$15) &amp; "." &amp; BR590),
        IF(AND((--(INT('Data Sheet'!$A$15) &amp; "." &amp; BR590)&gt;=--('Data Sheet'!$A$15)), (--(INT('Data Sheet'!$A$15) &amp; "." &amp; BR590)&lt;=--('Data Sheet'!$B$15))),
            --(INT('Data Sheet'!$A$15) &amp; "." &amp; BR590),
            --(INT('Data Sheet'!$B$15) &amp; "." &amp; BR590)
        )
    ),
    IF(BQ590&lt;&gt;"",
        IF(INT('Data Sheet'!$A$15)=INT('Data Sheet'!$B$15),
            --(INT('Data Sheet'!$A$15) &amp; "." &amp; LEFT(BQ590,3)),
            IF(AND((--(INT('Data Sheet'!$A$15) &amp; "." &amp; LEFT(BQ590,3))&gt;=--('Data Sheet'!$A$15)), (--(INT('Data Sheet'!$A$15) &amp; "." &amp; LEFT(BQ590,3))&lt;=--('Data Sheet'!$B$15))),
                --(INT('Data Sheet'!$A$15) &amp; "." &amp; LEFT(BQ590,3)),
                --(INT('Data Sheet'!$B$15) &amp; "." &amp; LEFT(BQ590,3))
            )
        ),
        "OK"
    )
)</f>
        <v>OK</v>
      </c>
      <c r="Q590" s="23" t="str">
        <f>IF(BS590&lt;&gt;"",
    IF(INT('Data Sheet'!$A$19)=INT('Data Sheet'!$B$15),
        --(INT('Data Sheet'!$A$15) &amp; "." &amp; BS590),
        IF(AND((--(INT('Data Sheet'!$A$15) &amp; "." &amp; BS590)&gt;=--('Data Sheet'!$A$15)), (--(INT('Data Sheet'!$A$15) &amp; "." &amp; BS590)&lt;=--('Data Sheet'!$B$15))),
            --(INT('Data Sheet'!$A$15) &amp; "." &amp; BS590),
            --(INT('Data Sheet'!$B$15) &amp; "." &amp; BS590)
        )
    ),
    IF(BQ590&lt;&gt;"",
        IF(INT('Data Sheet'!$A$15)=INT('Data Sheet'!$B$15),
            --(INT('Data Sheet'!$A$15) &amp; "." &amp; RIGHT(BQ590,3)),
            IF(AND((--(INT('Data Sheet'!$A$15) &amp; "." &amp; RIGHT(BQ590,3))&gt;=--('Data Sheet'!$A$15)), (--(INT('Data Sheet'!$A$15) &amp; "." &amp; RIGHT(BQ590,3))&lt;=--('Data Sheet'!$B$15))),
                --(INT('Data Sheet'!$A$15) &amp; "." &amp; RIGHT(BQ590,3)),
                --(INT('Data Sheet'!$B$15) &amp; "." &amp; RIGHT(BQ590,3))
            )
        ),
        "OK"
    )
)</f>
        <v>OK</v>
      </c>
      <c r="R590" s="19"/>
      <c r="S590" s="19"/>
      <c r="T590" s="19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1"/>
      <c r="AU590" s="21"/>
      <c r="AV590" s="21"/>
      <c r="AW590" s="22"/>
      <c r="AX590" s="99"/>
      <c r="AY590" s="20"/>
      <c r="AZ590" s="20"/>
      <c r="BA590" s="22"/>
      <c r="BB590">
        <v>582</v>
      </c>
      <c r="BC590" s="80"/>
      <c r="BD590" s="80"/>
      <c r="BE590" s="80"/>
      <c r="BF590" s="80"/>
      <c r="BG590" s="32" t="str">
        <f t="shared" si="103"/>
        <v/>
      </c>
      <c r="BH590" s="78">
        <f t="shared" si="101"/>
        <v>0</v>
      </c>
      <c r="BI590" s="2">
        <f t="shared" si="104"/>
        <v>0</v>
      </c>
      <c r="BJ590" s="2">
        <f t="shared" si="105"/>
        <v>0</v>
      </c>
      <c r="BK590" s="2">
        <f t="shared" si="102"/>
        <v>0</v>
      </c>
    </row>
    <row r="591" spans="2:63" ht="15" customHeight="1" x14ac:dyDescent="0.25">
      <c r="B591" s="14">
        <v>583</v>
      </c>
      <c r="C591" s="95" t="str">
        <f t="shared" si="106"/>
        <v/>
      </c>
      <c r="D591" s="15" t="str">
        <f t="shared" si="111"/>
        <v>OK</v>
      </c>
      <c r="E591" s="16" t="e">
        <f>VLOOKUP('Data Sheet'!$B$8,'Data Sheet'!$I$2:$J$9,2,FALSE)</f>
        <v>#N/A</v>
      </c>
      <c r="F591" s="16" t="str">
        <f t="shared" si="107"/>
        <v/>
      </c>
      <c r="G591" s="103">
        <f t="shared" si="108"/>
        <v>0</v>
      </c>
      <c r="H591" s="17" t="s">
        <v>26</v>
      </c>
      <c r="I591" s="17" t="s">
        <v>26</v>
      </c>
      <c r="J591" s="17" t="str">
        <f>IF('Data Sheet'!$B$9="NC-50","N/A","OK")</f>
        <v>OK</v>
      </c>
      <c r="K591" s="17" t="str">
        <f>IF('Data Sheet'!$B$9="NC-50","N/A","OK")</f>
        <v>OK</v>
      </c>
      <c r="L591" s="17" t="str">
        <f t="shared" si="109"/>
        <v>OK</v>
      </c>
      <c r="M591" s="17" t="str">
        <f t="shared" si="110"/>
        <v>OK</v>
      </c>
      <c r="N591" s="18" t="str">
        <f>IF(BO591&lt;&gt;"",
    IF(INT('Data Sheet'!$A$19)=INT('Data Sheet'!$B$19),
        --(INT('Data Sheet'!$A$19) &amp; "." &amp; BO591),
        IF(AND((--(INT('Data Sheet'!$A$19) &amp; "." &amp; BO591)&gt;=--('Data Sheet'!$A$19)), (--(INT('Data Sheet'!$A$19) &amp; "." &amp; BO591)&lt;=--('Data Sheet'!$B$19))),
            --(INT('Data Sheet'!$A$19) &amp; "." &amp; BO591),
            --(INT('Data Sheet'!$B$19) &amp; "." &amp; BO591)
        )
    ),
    IF(BN591&lt;&gt;"",
        IF(INT('Data Sheet'!$A$19)=INT('Data Sheet'!$B$19),
            --(INT('Data Sheet'!$A$19) &amp; "." &amp; LEFT(BN591,3)),
            IF(AND((--(INT('Data Sheet'!$A$19) &amp; "." &amp; LEFT(BN591,3))&gt;=--('Data Sheet'!$A$19)), (--(INT('Data Sheet'!$A$19) &amp; "." &amp; LEFT(BN591,3))&lt;=--('Data Sheet'!$B$19))),
                --(INT('Data Sheet'!$A$19) &amp; "." &amp; LEFT(BN591,3)),
                --(INT('Data Sheet'!$B$19) &amp; "." &amp; LEFT(BN591,3))
            )
        ),
        "OK"
    )
)</f>
        <v>OK</v>
      </c>
      <c r="O591" s="23" t="str">
        <f>IF(BP591&lt;&gt;"",
    IF(INT('Data Sheet'!$A$19)=INT('Data Sheet'!$B$19),
        --(INT('Data Sheet'!$A$19) &amp; "." &amp; BP591),
        IF(AND((--(INT('Data Sheet'!$A$19) &amp; "." &amp; BP591)&gt;=--('Data Sheet'!$A$19)), (--(INT('Data Sheet'!$A$19) &amp; "." &amp; BP591)&lt;=--('Data Sheet'!$B$19))),
            --(INT('Data Sheet'!$A$19) &amp; "." &amp; BP591),
            --(INT('Data Sheet'!$B$19) &amp; "." &amp; BP591)
        )
    ),
    IF(BN591&lt;&gt;"",
        IF(INT('Data Sheet'!$A$19)=INT('Data Sheet'!$B$19),
            --(INT('Data Sheet'!$A$19) &amp; "." &amp; RIGHT(BN591,3)),
            IF(AND((--(INT('Data Sheet'!$A$19) &amp; "." &amp; RIGHT(BN591,3))&gt;=--('Data Sheet'!$A$19)), (--(INT('Data Sheet'!$A$19) &amp; "." &amp; RIGHT(BN591,3))&lt;=--('Data Sheet'!$B$19))),
                --(INT('Data Sheet'!$A$19) &amp; "." &amp; RIGHT(BN591,3)),
                --(INT('Data Sheet'!$B$19) &amp; "." &amp; RIGHT(BN591,3))
            )
        ),
        "OK"
    )
)</f>
        <v>OK</v>
      </c>
      <c r="P591" s="23" t="str">
        <f>IF(BR591&lt;&gt;"",
    IF(INT('Data Sheet'!$A$19)=INT('Data Sheet'!$B$15),
        --(INT('Data Sheet'!$A$15) &amp; "." &amp; BR591),
        IF(AND((--(INT('Data Sheet'!$A$15) &amp; "." &amp; BR591)&gt;=--('Data Sheet'!$A$15)), (--(INT('Data Sheet'!$A$15) &amp; "." &amp; BR591)&lt;=--('Data Sheet'!$B$15))),
            --(INT('Data Sheet'!$A$15) &amp; "." &amp; BR591),
            --(INT('Data Sheet'!$B$15) &amp; "." &amp; BR591)
        )
    ),
    IF(BQ591&lt;&gt;"",
        IF(INT('Data Sheet'!$A$15)=INT('Data Sheet'!$B$15),
            --(INT('Data Sheet'!$A$15) &amp; "." &amp; LEFT(BQ591,3)),
            IF(AND((--(INT('Data Sheet'!$A$15) &amp; "." &amp; LEFT(BQ591,3))&gt;=--('Data Sheet'!$A$15)), (--(INT('Data Sheet'!$A$15) &amp; "." &amp; LEFT(BQ591,3))&lt;=--('Data Sheet'!$B$15))),
                --(INT('Data Sheet'!$A$15) &amp; "." &amp; LEFT(BQ591,3)),
                --(INT('Data Sheet'!$B$15) &amp; "." &amp; LEFT(BQ591,3))
            )
        ),
        "OK"
    )
)</f>
        <v>OK</v>
      </c>
      <c r="Q591" s="23" t="str">
        <f>IF(BS591&lt;&gt;"",
    IF(INT('Data Sheet'!$A$19)=INT('Data Sheet'!$B$15),
        --(INT('Data Sheet'!$A$15) &amp; "." &amp; BS591),
        IF(AND((--(INT('Data Sheet'!$A$15) &amp; "." &amp; BS591)&gt;=--('Data Sheet'!$A$15)), (--(INT('Data Sheet'!$A$15) &amp; "." &amp; BS591)&lt;=--('Data Sheet'!$B$15))),
            --(INT('Data Sheet'!$A$15) &amp; "." &amp; BS591),
            --(INT('Data Sheet'!$B$15) &amp; "." &amp; BS591)
        )
    ),
    IF(BQ591&lt;&gt;"",
        IF(INT('Data Sheet'!$A$15)=INT('Data Sheet'!$B$15),
            --(INT('Data Sheet'!$A$15) &amp; "." &amp; RIGHT(BQ591,3)),
            IF(AND((--(INT('Data Sheet'!$A$15) &amp; "." &amp; RIGHT(BQ591,3))&gt;=--('Data Sheet'!$A$15)), (--(INT('Data Sheet'!$A$15) &amp; "." &amp; RIGHT(BQ591,3))&lt;=--('Data Sheet'!$B$15))),
                --(INT('Data Sheet'!$A$15) &amp; "." &amp; RIGHT(BQ591,3)),
                --(INT('Data Sheet'!$B$15) &amp; "." &amp; RIGHT(BQ591,3))
            )
        ),
        "OK"
    )
)</f>
        <v>OK</v>
      </c>
      <c r="R591" s="19"/>
      <c r="S591" s="19"/>
      <c r="T591" s="19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1"/>
      <c r="AU591" s="21"/>
      <c r="AV591" s="21"/>
      <c r="AW591" s="22"/>
      <c r="AX591" s="99"/>
      <c r="AY591" s="20"/>
      <c r="AZ591" s="20"/>
      <c r="BA591" s="22"/>
      <c r="BB591">
        <v>583</v>
      </c>
      <c r="BC591" s="80"/>
      <c r="BD591" s="80"/>
      <c r="BE591" s="80"/>
      <c r="BF591" s="80"/>
      <c r="BG591" s="32" t="str">
        <f t="shared" si="103"/>
        <v/>
      </c>
      <c r="BH591" s="78">
        <f t="shared" si="101"/>
        <v>0</v>
      </c>
      <c r="BI591" s="2">
        <f t="shared" si="104"/>
        <v>0</v>
      </c>
      <c r="BJ591" s="2">
        <f t="shared" si="105"/>
        <v>0</v>
      </c>
      <c r="BK591" s="2">
        <f t="shared" si="102"/>
        <v>0</v>
      </c>
    </row>
    <row r="592" spans="2:63" ht="15" customHeight="1" x14ac:dyDescent="0.25">
      <c r="B592" s="14">
        <v>584</v>
      </c>
      <c r="C592" s="95" t="str">
        <f t="shared" si="106"/>
        <v/>
      </c>
      <c r="D592" s="15" t="str">
        <f t="shared" si="111"/>
        <v>OK</v>
      </c>
      <c r="E592" s="16" t="e">
        <f>VLOOKUP('Data Sheet'!$B$8,'Data Sheet'!$I$2:$J$9,2,FALSE)</f>
        <v>#N/A</v>
      </c>
      <c r="F592" s="16" t="str">
        <f t="shared" si="107"/>
        <v/>
      </c>
      <c r="G592" s="103">
        <f t="shared" si="108"/>
        <v>0</v>
      </c>
      <c r="H592" s="17" t="s">
        <v>26</v>
      </c>
      <c r="I592" s="17" t="s">
        <v>26</v>
      </c>
      <c r="J592" s="17" t="str">
        <f>IF('Data Sheet'!$B$9="NC-50","N/A","OK")</f>
        <v>OK</v>
      </c>
      <c r="K592" s="17" t="str">
        <f>IF('Data Sheet'!$B$9="NC-50","N/A","OK")</f>
        <v>OK</v>
      </c>
      <c r="L592" s="17" t="str">
        <f t="shared" si="109"/>
        <v>OK</v>
      </c>
      <c r="M592" s="17" t="str">
        <f t="shared" si="110"/>
        <v>OK</v>
      </c>
      <c r="N592" s="18" t="str">
        <f>IF(BO592&lt;&gt;"",
    IF(INT('Data Sheet'!$A$19)=INT('Data Sheet'!$B$19),
        --(INT('Data Sheet'!$A$19) &amp; "." &amp; BO592),
        IF(AND((--(INT('Data Sheet'!$A$19) &amp; "." &amp; BO592)&gt;=--('Data Sheet'!$A$19)), (--(INT('Data Sheet'!$A$19) &amp; "." &amp; BO592)&lt;=--('Data Sheet'!$B$19))),
            --(INT('Data Sheet'!$A$19) &amp; "." &amp; BO592),
            --(INT('Data Sheet'!$B$19) &amp; "." &amp; BO592)
        )
    ),
    IF(BN592&lt;&gt;"",
        IF(INT('Data Sheet'!$A$19)=INT('Data Sheet'!$B$19),
            --(INT('Data Sheet'!$A$19) &amp; "." &amp; LEFT(BN592,3)),
            IF(AND((--(INT('Data Sheet'!$A$19) &amp; "." &amp; LEFT(BN592,3))&gt;=--('Data Sheet'!$A$19)), (--(INT('Data Sheet'!$A$19) &amp; "." &amp; LEFT(BN592,3))&lt;=--('Data Sheet'!$B$19))),
                --(INT('Data Sheet'!$A$19) &amp; "." &amp; LEFT(BN592,3)),
                --(INT('Data Sheet'!$B$19) &amp; "." &amp; LEFT(BN592,3))
            )
        ),
        "OK"
    )
)</f>
        <v>OK</v>
      </c>
      <c r="O592" s="23" t="str">
        <f>IF(BP592&lt;&gt;"",
    IF(INT('Data Sheet'!$A$19)=INT('Data Sheet'!$B$19),
        --(INT('Data Sheet'!$A$19) &amp; "." &amp; BP592),
        IF(AND((--(INT('Data Sheet'!$A$19) &amp; "." &amp; BP592)&gt;=--('Data Sheet'!$A$19)), (--(INT('Data Sheet'!$A$19) &amp; "." &amp; BP592)&lt;=--('Data Sheet'!$B$19))),
            --(INT('Data Sheet'!$A$19) &amp; "." &amp; BP592),
            --(INT('Data Sheet'!$B$19) &amp; "." &amp; BP592)
        )
    ),
    IF(BN592&lt;&gt;"",
        IF(INT('Data Sheet'!$A$19)=INT('Data Sheet'!$B$19),
            --(INT('Data Sheet'!$A$19) &amp; "." &amp; RIGHT(BN592,3)),
            IF(AND((--(INT('Data Sheet'!$A$19) &amp; "." &amp; RIGHT(BN592,3))&gt;=--('Data Sheet'!$A$19)), (--(INT('Data Sheet'!$A$19) &amp; "." &amp; RIGHT(BN592,3))&lt;=--('Data Sheet'!$B$19))),
                --(INT('Data Sheet'!$A$19) &amp; "." &amp; RIGHT(BN592,3)),
                --(INT('Data Sheet'!$B$19) &amp; "." &amp; RIGHT(BN592,3))
            )
        ),
        "OK"
    )
)</f>
        <v>OK</v>
      </c>
      <c r="P592" s="23" t="str">
        <f>IF(BR592&lt;&gt;"",
    IF(INT('Data Sheet'!$A$19)=INT('Data Sheet'!$B$15),
        --(INT('Data Sheet'!$A$15) &amp; "." &amp; BR592),
        IF(AND((--(INT('Data Sheet'!$A$15) &amp; "." &amp; BR592)&gt;=--('Data Sheet'!$A$15)), (--(INT('Data Sheet'!$A$15) &amp; "." &amp; BR592)&lt;=--('Data Sheet'!$B$15))),
            --(INT('Data Sheet'!$A$15) &amp; "." &amp; BR592),
            --(INT('Data Sheet'!$B$15) &amp; "." &amp; BR592)
        )
    ),
    IF(BQ592&lt;&gt;"",
        IF(INT('Data Sheet'!$A$15)=INT('Data Sheet'!$B$15),
            --(INT('Data Sheet'!$A$15) &amp; "." &amp; LEFT(BQ592,3)),
            IF(AND((--(INT('Data Sheet'!$A$15) &amp; "." &amp; LEFT(BQ592,3))&gt;=--('Data Sheet'!$A$15)), (--(INT('Data Sheet'!$A$15) &amp; "." &amp; LEFT(BQ592,3))&lt;=--('Data Sheet'!$B$15))),
                --(INT('Data Sheet'!$A$15) &amp; "." &amp; LEFT(BQ592,3)),
                --(INT('Data Sheet'!$B$15) &amp; "." &amp; LEFT(BQ592,3))
            )
        ),
        "OK"
    )
)</f>
        <v>OK</v>
      </c>
      <c r="Q592" s="23" t="str">
        <f>IF(BS592&lt;&gt;"",
    IF(INT('Data Sheet'!$A$19)=INT('Data Sheet'!$B$15),
        --(INT('Data Sheet'!$A$15) &amp; "." &amp; BS592),
        IF(AND((--(INT('Data Sheet'!$A$15) &amp; "." &amp; BS592)&gt;=--('Data Sheet'!$A$15)), (--(INT('Data Sheet'!$A$15) &amp; "." &amp; BS592)&lt;=--('Data Sheet'!$B$15))),
            --(INT('Data Sheet'!$A$15) &amp; "." &amp; BS592),
            --(INT('Data Sheet'!$B$15) &amp; "." &amp; BS592)
        )
    ),
    IF(BQ592&lt;&gt;"",
        IF(INT('Data Sheet'!$A$15)=INT('Data Sheet'!$B$15),
            --(INT('Data Sheet'!$A$15) &amp; "." &amp; RIGHT(BQ592,3)),
            IF(AND((--(INT('Data Sheet'!$A$15) &amp; "." &amp; RIGHT(BQ592,3))&gt;=--('Data Sheet'!$A$15)), (--(INT('Data Sheet'!$A$15) &amp; "." &amp; RIGHT(BQ592,3))&lt;=--('Data Sheet'!$B$15))),
                --(INT('Data Sheet'!$A$15) &amp; "." &amp; RIGHT(BQ592,3)),
                --(INT('Data Sheet'!$B$15) &amp; "." &amp; RIGHT(BQ592,3))
            )
        ),
        "OK"
    )
)</f>
        <v>OK</v>
      </c>
      <c r="R592" s="19"/>
      <c r="S592" s="19"/>
      <c r="T592" s="19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1"/>
      <c r="AU592" s="21"/>
      <c r="AV592" s="21"/>
      <c r="AW592" s="22"/>
      <c r="AX592" s="99"/>
      <c r="AY592" s="20"/>
      <c r="AZ592" s="20"/>
      <c r="BA592" s="22"/>
      <c r="BB592">
        <v>584</v>
      </c>
      <c r="BC592" s="80"/>
      <c r="BD592" s="80"/>
      <c r="BE592" s="80"/>
      <c r="BF592" s="80"/>
      <c r="BG592" s="32" t="str">
        <f t="shared" si="103"/>
        <v/>
      </c>
      <c r="BH592" s="78">
        <f t="shared" si="101"/>
        <v>0</v>
      </c>
      <c r="BI592" s="2">
        <f t="shared" si="104"/>
        <v>0</v>
      </c>
      <c r="BJ592" s="2">
        <f t="shared" si="105"/>
        <v>0</v>
      </c>
      <c r="BK592" s="2">
        <f t="shared" si="102"/>
        <v>0</v>
      </c>
    </row>
    <row r="593" spans="2:63" ht="15" customHeight="1" x14ac:dyDescent="0.25">
      <c r="B593" s="14">
        <v>585</v>
      </c>
      <c r="C593" s="95" t="str">
        <f t="shared" si="106"/>
        <v/>
      </c>
      <c r="D593" s="15" t="str">
        <f t="shared" si="111"/>
        <v>OK</v>
      </c>
      <c r="E593" s="16" t="e">
        <f>VLOOKUP('Data Sheet'!$B$8,'Data Sheet'!$I$2:$J$9,2,FALSE)</f>
        <v>#N/A</v>
      </c>
      <c r="F593" s="16" t="str">
        <f t="shared" si="107"/>
        <v/>
      </c>
      <c r="G593" s="103">
        <f t="shared" si="108"/>
        <v>0</v>
      </c>
      <c r="H593" s="17" t="s">
        <v>26</v>
      </c>
      <c r="I593" s="17" t="s">
        <v>26</v>
      </c>
      <c r="J593" s="17" t="str">
        <f>IF('Data Sheet'!$B$9="NC-50","N/A","OK")</f>
        <v>OK</v>
      </c>
      <c r="K593" s="17" t="str">
        <f>IF('Data Sheet'!$B$9="NC-50","N/A","OK")</f>
        <v>OK</v>
      </c>
      <c r="L593" s="17" t="str">
        <f t="shared" si="109"/>
        <v>OK</v>
      </c>
      <c r="M593" s="17" t="str">
        <f t="shared" si="110"/>
        <v>OK</v>
      </c>
      <c r="N593" s="18" t="str">
        <f>IF(BO593&lt;&gt;"",
    IF(INT('Data Sheet'!$A$19)=INT('Data Sheet'!$B$19),
        --(INT('Data Sheet'!$A$19) &amp; "." &amp; BO593),
        IF(AND((--(INT('Data Sheet'!$A$19) &amp; "." &amp; BO593)&gt;=--('Data Sheet'!$A$19)), (--(INT('Data Sheet'!$A$19) &amp; "." &amp; BO593)&lt;=--('Data Sheet'!$B$19))),
            --(INT('Data Sheet'!$A$19) &amp; "." &amp; BO593),
            --(INT('Data Sheet'!$B$19) &amp; "." &amp; BO593)
        )
    ),
    IF(BN593&lt;&gt;"",
        IF(INT('Data Sheet'!$A$19)=INT('Data Sheet'!$B$19),
            --(INT('Data Sheet'!$A$19) &amp; "." &amp; LEFT(BN593,3)),
            IF(AND((--(INT('Data Sheet'!$A$19) &amp; "." &amp; LEFT(BN593,3))&gt;=--('Data Sheet'!$A$19)), (--(INT('Data Sheet'!$A$19) &amp; "." &amp; LEFT(BN593,3))&lt;=--('Data Sheet'!$B$19))),
                --(INT('Data Sheet'!$A$19) &amp; "." &amp; LEFT(BN593,3)),
                --(INT('Data Sheet'!$B$19) &amp; "." &amp; LEFT(BN593,3))
            )
        ),
        "OK"
    )
)</f>
        <v>OK</v>
      </c>
      <c r="O593" s="23" t="str">
        <f>IF(BP593&lt;&gt;"",
    IF(INT('Data Sheet'!$A$19)=INT('Data Sheet'!$B$19),
        --(INT('Data Sheet'!$A$19) &amp; "." &amp; BP593),
        IF(AND((--(INT('Data Sheet'!$A$19) &amp; "." &amp; BP593)&gt;=--('Data Sheet'!$A$19)), (--(INT('Data Sheet'!$A$19) &amp; "." &amp; BP593)&lt;=--('Data Sheet'!$B$19))),
            --(INT('Data Sheet'!$A$19) &amp; "." &amp; BP593),
            --(INT('Data Sheet'!$B$19) &amp; "." &amp; BP593)
        )
    ),
    IF(BN593&lt;&gt;"",
        IF(INT('Data Sheet'!$A$19)=INT('Data Sheet'!$B$19),
            --(INT('Data Sheet'!$A$19) &amp; "." &amp; RIGHT(BN593,3)),
            IF(AND((--(INT('Data Sheet'!$A$19) &amp; "." &amp; RIGHT(BN593,3))&gt;=--('Data Sheet'!$A$19)), (--(INT('Data Sheet'!$A$19) &amp; "." &amp; RIGHT(BN593,3))&lt;=--('Data Sheet'!$B$19))),
                --(INT('Data Sheet'!$A$19) &amp; "." &amp; RIGHT(BN593,3)),
                --(INT('Data Sheet'!$B$19) &amp; "." &amp; RIGHT(BN593,3))
            )
        ),
        "OK"
    )
)</f>
        <v>OK</v>
      </c>
      <c r="P593" s="23" t="str">
        <f>IF(BR593&lt;&gt;"",
    IF(INT('Data Sheet'!$A$19)=INT('Data Sheet'!$B$15),
        --(INT('Data Sheet'!$A$15) &amp; "." &amp; BR593),
        IF(AND((--(INT('Data Sheet'!$A$15) &amp; "." &amp; BR593)&gt;=--('Data Sheet'!$A$15)), (--(INT('Data Sheet'!$A$15) &amp; "." &amp; BR593)&lt;=--('Data Sheet'!$B$15))),
            --(INT('Data Sheet'!$A$15) &amp; "." &amp; BR593),
            --(INT('Data Sheet'!$B$15) &amp; "." &amp; BR593)
        )
    ),
    IF(BQ593&lt;&gt;"",
        IF(INT('Data Sheet'!$A$15)=INT('Data Sheet'!$B$15),
            --(INT('Data Sheet'!$A$15) &amp; "." &amp; LEFT(BQ593,3)),
            IF(AND((--(INT('Data Sheet'!$A$15) &amp; "." &amp; LEFT(BQ593,3))&gt;=--('Data Sheet'!$A$15)), (--(INT('Data Sheet'!$A$15) &amp; "." &amp; LEFT(BQ593,3))&lt;=--('Data Sheet'!$B$15))),
                --(INT('Data Sheet'!$A$15) &amp; "." &amp; LEFT(BQ593,3)),
                --(INT('Data Sheet'!$B$15) &amp; "." &amp; LEFT(BQ593,3))
            )
        ),
        "OK"
    )
)</f>
        <v>OK</v>
      </c>
      <c r="Q593" s="23" t="str">
        <f>IF(BS593&lt;&gt;"",
    IF(INT('Data Sheet'!$A$19)=INT('Data Sheet'!$B$15),
        --(INT('Data Sheet'!$A$15) &amp; "." &amp; BS593),
        IF(AND((--(INT('Data Sheet'!$A$15) &amp; "." &amp; BS593)&gt;=--('Data Sheet'!$A$15)), (--(INT('Data Sheet'!$A$15) &amp; "." &amp; BS593)&lt;=--('Data Sheet'!$B$15))),
            --(INT('Data Sheet'!$A$15) &amp; "." &amp; BS593),
            --(INT('Data Sheet'!$B$15) &amp; "." &amp; BS593)
        )
    ),
    IF(BQ593&lt;&gt;"",
        IF(INT('Data Sheet'!$A$15)=INT('Data Sheet'!$B$15),
            --(INT('Data Sheet'!$A$15) &amp; "." &amp; RIGHT(BQ593,3)),
            IF(AND((--(INT('Data Sheet'!$A$15) &amp; "." &amp; RIGHT(BQ593,3))&gt;=--('Data Sheet'!$A$15)), (--(INT('Data Sheet'!$A$15) &amp; "." &amp; RIGHT(BQ593,3))&lt;=--('Data Sheet'!$B$15))),
                --(INT('Data Sheet'!$A$15) &amp; "." &amp; RIGHT(BQ593,3)),
                --(INT('Data Sheet'!$B$15) &amp; "." &amp; RIGHT(BQ593,3))
            )
        ),
        "OK"
    )
)</f>
        <v>OK</v>
      </c>
      <c r="R593" s="19"/>
      <c r="S593" s="19"/>
      <c r="T593" s="19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1"/>
      <c r="AU593" s="21"/>
      <c r="AV593" s="21"/>
      <c r="AW593" s="22"/>
      <c r="AX593" s="99"/>
      <c r="AY593" s="20"/>
      <c r="AZ593" s="20"/>
      <c r="BA593" s="22"/>
      <c r="BB593">
        <v>585</v>
      </c>
      <c r="BC593" s="80"/>
      <c r="BD593" s="80"/>
      <c r="BE593" s="80"/>
      <c r="BF593" s="80"/>
      <c r="BG593" s="32" t="str">
        <f t="shared" si="103"/>
        <v/>
      </c>
      <c r="BH593" s="78">
        <f t="shared" si="101"/>
        <v>0</v>
      </c>
      <c r="BI593" s="2">
        <f t="shared" si="104"/>
        <v>0</v>
      </c>
      <c r="BJ593" s="2">
        <f t="shared" si="105"/>
        <v>0</v>
      </c>
      <c r="BK593" s="2">
        <f t="shared" si="102"/>
        <v>0</v>
      </c>
    </row>
    <row r="594" spans="2:63" ht="15" customHeight="1" x14ac:dyDescent="0.25">
      <c r="B594" s="14">
        <v>586</v>
      </c>
      <c r="C594" s="95" t="str">
        <f t="shared" si="106"/>
        <v/>
      </c>
      <c r="D594" s="15" t="str">
        <f t="shared" si="111"/>
        <v>OK</v>
      </c>
      <c r="E594" s="16" t="e">
        <f>VLOOKUP('Data Sheet'!$B$8,'Data Sheet'!$I$2:$J$9,2,FALSE)</f>
        <v>#N/A</v>
      </c>
      <c r="F594" s="16" t="str">
        <f t="shared" si="107"/>
        <v/>
      </c>
      <c r="G594" s="103">
        <f t="shared" si="108"/>
        <v>0</v>
      </c>
      <c r="H594" s="17" t="s">
        <v>26</v>
      </c>
      <c r="I594" s="17" t="s">
        <v>26</v>
      </c>
      <c r="J594" s="17" t="str">
        <f>IF('Data Sheet'!$B$9="NC-50","N/A","OK")</f>
        <v>OK</v>
      </c>
      <c r="K594" s="17" t="str">
        <f>IF('Data Sheet'!$B$9="NC-50","N/A","OK")</f>
        <v>OK</v>
      </c>
      <c r="L594" s="17" t="str">
        <f t="shared" si="109"/>
        <v>OK</v>
      </c>
      <c r="M594" s="17" t="str">
        <f t="shared" si="110"/>
        <v>OK</v>
      </c>
      <c r="N594" s="18" t="str">
        <f>IF(BO594&lt;&gt;"",
    IF(INT('Data Sheet'!$A$19)=INT('Data Sheet'!$B$19),
        --(INT('Data Sheet'!$A$19) &amp; "." &amp; BO594),
        IF(AND((--(INT('Data Sheet'!$A$19) &amp; "." &amp; BO594)&gt;=--('Data Sheet'!$A$19)), (--(INT('Data Sheet'!$A$19) &amp; "." &amp; BO594)&lt;=--('Data Sheet'!$B$19))),
            --(INT('Data Sheet'!$A$19) &amp; "." &amp; BO594),
            --(INT('Data Sheet'!$B$19) &amp; "." &amp; BO594)
        )
    ),
    IF(BN594&lt;&gt;"",
        IF(INT('Data Sheet'!$A$19)=INT('Data Sheet'!$B$19),
            --(INT('Data Sheet'!$A$19) &amp; "." &amp; LEFT(BN594,3)),
            IF(AND((--(INT('Data Sheet'!$A$19) &amp; "." &amp; LEFT(BN594,3))&gt;=--('Data Sheet'!$A$19)), (--(INT('Data Sheet'!$A$19) &amp; "." &amp; LEFT(BN594,3))&lt;=--('Data Sheet'!$B$19))),
                --(INT('Data Sheet'!$A$19) &amp; "." &amp; LEFT(BN594,3)),
                --(INT('Data Sheet'!$B$19) &amp; "." &amp; LEFT(BN594,3))
            )
        ),
        "OK"
    )
)</f>
        <v>OK</v>
      </c>
      <c r="O594" s="23" t="str">
        <f>IF(BP594&lt;&gt;"",
    IF(INT('Data Sheet'!$A$19)=INT('Data Sheet'!$B$19),
        --(INT('Data Sheet'!$A$19) &amp; "." &amp; BP594),
        IF(AND((--(INT('Data Sheet'!$A$19) &amp; "." &amp; BP594)&gt;=--('Data Sheet'!$A$19)), (--(INT('Data Sheet'!$A$19) &amp; "." &amp; BP594)&lt;=--('Data Sheet'!$B$19))),
            --(INT('Data Sheet'!$A$19) &amp; "." &amp; BP594),
            --(INT('Data Sheet'!$B$19) &amp; "." &amp; BP594)
        )
    ),
    IF(BN594&lt;&gt;"",
        IF(INT('Data Sheet'!$A$19)=INT('Data Sheet'!$B$19),
            --(INT('Data Sheet'!$A$19) &amp; "." &amp; RIGHT(BN594,3)),
            IF(AND((--(INT('Data Sheet'!$A$19) &amp; "." &amp; RIGHT(BN594,3))&gt;=--('Data Sheet'!$A$19)), (--(INT('Data Sheet'!$A$19) &amp; "." &amp; RIGHT(BN594,3))&lt;=--('Data Sheet'!$B$19))),
                --(INT('Data Sheet'!$A$19) &amp; "." &amp; RIGHT(BN594,3)),
                --(INT('Data Sheet'!$B$19) &amp; "." &amp; RIGHT(BN594,3))
            )
        ),
        "OK"
    )
)</f>
        <v>OK</v>
      </c>
      <c r="P594" s="23" t="str">
        <f>IF(BR594&lt;&gt;"",
    IF(INT('Data Sheet'!$A$19)=INT('Data Sheet'!$B$15),
        --(INT('Data Sheet'!$A$15) &amp; "." &amp; BR594),
        IF(AND((--(INT('Data Sheet'!$A$15) &amp; "." &amp; BR594)&gt;=--('Data Sheet'!$A$15)), (--(INT('Data Sheet'!$A$15) &amp; "." &amp; BR594)&lt;=--('Data Sheet'!$B$15))),
            --(INT('Data Sheet'!$A$15) &amp; "." &amp; BR594),
            --(INT('Data Sheet'!$B$15) &amp; "." &amp; BR594)
        )
    ),
    IF(BQ594&lt;&gt;"",
        IF(INT('Data Sheet'!$A$15)=INT('Data Sheet'!$B$15),
            --(INT('Data Sheet'!$A$15) &amp; "." &amp; LEFT(BQ594,3)),
            IF(AND((--(INT('Data Sheet'!$A$15) &amp; "." &amp; LEFT(BQ594,3))&gt;=--('Data Sheet'!$A$15)), (--(INT('Data Sheet'!$A$15) &amp; "." &amp; LEFT(BQ594,3))&lt;=--('Data Sheet'!$B$15))),
                --(INT('Data Sheet'!$A$15) &amp; "." &amp; LEFT(BQ594,3)),
                --(INT('Data Sheet'!$B$15) &amp; "." &amp; LEFT(BQ594,3))
            )
        ),
        "OK"
    )
)</f>
        <v>OK</v>
      </c>
      <c r="Q594" s="23" t="str">
        <f>IF(BS594&lt;&gt;"",
    IF(INT('Data Sheet'!$A$19)=INT('Data Sheet'!$B$15),
        --(INT('Data Sheet'!$A$15) &amp; "." &amp; BS594),
        IF(AND((--(INT('Data Sheet'!$A$15) &amp; "." &amp; BS594)&gt;=--('Data Sheet'!$A$15)), (--(INT('Data Sheet'!$A$15) &amp; "." &amp; BS594)&lt;=--('Data Sheet'!$B$15))),
            --(INT('Data Sheet'!$A$15) &amp; "." &amp; BS594),
            --(INT('Data Sheet'!$B$15) &amp; "." &amp; BS594)
        )
    ),
    IF(BQ594&lt;&gt;"",
        IF(INT('Data Sheet'!$A$15)=INT('Data Sheet'!$B$15),
            --(INT('Data Sheet'!$A$15) &amp; "." &amp; RIGHT(BQ594,3)),
            IF(AND((--(INT('Data Sheet'!$A$15) &amp; "." &amp; RIGHT(BQ594,3))&gt;=--('Data Sheet'!$A$15)), (--(INT('Data Sheet'!$A$15) &amp; "." &amp; RIGHT(BQ594,3))&lt;=--('Data Sheet'!$B$15))),
                --(INT('Data Sheet'!$A$15) &amp; "." &amp; RIGHT(BQ594,3)),
                --(INT('Data Sheet'!$B$15) &amp; "." &amp; RIGHT(BQ594,3))
            )
        ),
        "OK"
    )
)</f>
        <v>OK</v>
      </c>
      <c r="R594" s="19"/>
      <c r="S594" s="19"/>
      <c r="T594" s="19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1"/>
      <c r="AU594" s="21"/>
      <c r="AV594" s="21"/>
      <c r="AW594" s="22"/>
      <c r="AX594" s="99"/>
      <c r="AY594" s="20"/>
      <c r="AZ594" s="20"/>
      <c r="BA594" s="22"/>
      <c r="BB594">
        <v>586</v>
      </c>
      <c r="BC594" s="80"/>
      <c r="BD594" s="80"/>
      <c r="BE594" s="80"/>
      <c r="BF594" s="80"/>
      <c r="BG594" s="32" t="str">
        <f t="shared" si="103"/>
        <v/>
      </c>
      <c r="BH594" s="78">
        <f t="shared" si="101"/>
        <v>0</v>
      </c>
      <c r="BI594" s="2">
        <f t="shared" si="104"/>
        <v>0</v>
      </c>
      <c r="BJ594" s="2">
        <f t="shared" si="105"/>
        <v>0</v>
      </c>
      <c r="BK594" s="2">
        <f t="shared" si="102"/>
        <v>0</v>
      </c>
    </row>
    <row r="595" spans="2:63" ht="15" customHeight="1" x14ac:dyDescent="0.25">
      <c r="B595" s="14">
        <v>587</v>
      </c>
      <c r="C595" s="95" t="str">
        <f t="shared" si="106"/>
        <v/>
      </c>
      <c r="D595" s="15" t="str">
        <f t="shared" si="111"/>
        <v>OK</v>
      </c>
      <c r="E595" s="16" t="e">
        <f>VLOOKUP('Data Sheet'!$B$8,'Data Sheet'!$I$2:$J$9,2,FALSE)</f>
        <v>#N/A</v>
      </c>
      <c r="F595" s="16" t="str">
        <f t="shared" si="107"/>
        <v/>
      </c>
      <c r="G595" s="103">
        <f t="shared" si="108"/>
        <v>0</v>
      </c>
      <c r="H595" s="17" t="s">
        <v>26</v>
      </c>
      <c r="I595" s="17" t="s">
        <v>26</v>
      </c>
      <c r="J595" s="17" t="str">
        <f>IF('Data Sheet'!$B$9="NC-50","N/A","OK")</f>
        <v>OK</v>
      </c>
      <c r="K595" s="17" t="str">
        <f>IF('Data Sheet'!$B$9="NC-50","N/A","OK")</f>
        <v>OK</v>
      </c>
      <c r="L595" s="17" t="str">
        <f t="shared" si="109"/>
        <v>OK</v>
      </c>
      <c r="M595" s="17" t="str">
        <f t="shared" si="110"/>
        <v>OK</v>
      </c>
      <c r="N595" s="18" t="str">
        <f>IF(BO595&lt;&gt;"",
    IF(INT('Data Sheet'!$A$19)=INT('Data Sheet'!$B$19),
        --(INT('Data Sheet'!$A$19) &amp; "." &amp; BO595),
        IF(AND((--(INT('Data Sheet'!$A$19) &amp; "." &amp; BO595)&gt;=--('Data Sheet'!$A$19)), (--(INT('Data Sheet'!$A$19) &amp; "." &amp; BO595)&lt;=--('Data Sheet'!$B$19))),
            --(INT('Data Sheet'!$A$19) &amp; "." &amp; BO595),
            --(INT('Data Sheet'!$B$19) &amp; "." &amp; BO595)
        )
    ),
    IF(BN595&lt;&gt;"",
        IF(INT('Data Sheet'!$A$19)=INT('Data Sheet'!$B$19),
            --(INT('Data Sheet'!$A$19) &amp; "." &amp; LEFT(BN595,3)),
            IF(AND((--(INT('Data Sheet'!$A$19) &amp; "." &amp; LEFT(BN595,3))&gt;=--('Data Sheet'!$A$19)), (--(INT('Data Sheet'!$A$19) &amp; "." &amp; LEFT(BN595,3))&lt;=--('Data Sheet'!$B$19))),
                --(INT('Data Sheet'!$A$19) &amp; "." &amp; LEFT(BN595,3)),
                --(INT('Data Sheet'!$B$19) &amp; "." &amp; LEFT(BN595,3))
            )
        ),
        "OK"
    )
)</f>
        <v>OK</v>
      </c>
      <c r="O595" s="23" t="str">
        <f>IF(BP595&lt;&gt;"",
    IF(INT('Data Sheet'!$A$19)=INT('Data Sheet'!$B$19),
        --(INT('Data Sheet'!$A$19) &amp; "." &amp; BP595),
        IF(AND((--(INT('Data Sheet'!$A$19) &amp; "." &amp; BP595)&gt;=--('Data Sheet'!$A$19)), (--(INT('Data Sheet'!$A$19) &amp; "." &amp; BP595)&lt;=--('Data Sheet'!$B$19))),
            --(INT('Data Sheet'!$A$19) &amp; "." &amp; BP595),
            --(INT('Data Sheet'!$B$19) &amp; "." &amp; BP595)
        )
    ),
    IF(BN595&lt;&gt;"",
        IF(INT('Data Sheet'!$A$19)=INT('Data Sheet'!$B$19),
            --(INT('Data Sheet'!$A$19) &amp; "." &amp; RIGHT(BN595,3)),
            IF(AND((--(INT('Data Sheet'!$A$19) &amp; "." &amp; RIGHT(BN595,3))&gt;=--('Data Sheet'!$A$19)), (--(INT('Data Sheet'!$A$19) &amp; "." &amp; RIGHT(BN595,3))&lt;=--('Data Sheet'!$B$19))),
                --(INT('Data Sheet'!$A$19) &amp; "." &amp; RIGHT(BN595,3)),
                --(INT('Data Sheet'!$B$19) &amp; "." &amp; RIGHT(BN595,3))
            )
        ),
        "OK"
    )
)</f>
        <v>OK</v>
      </c>
      <c r="P595" s="23" t="str">
        <f>IF(BR595&lt;&gt;"",
    IF(INT('Data Sheet'!$A$19)=INT('Data Sheet'!$B$15),
        --(INT('Data Sheet'!$A$15) &amp; "." &amp; BR595),
        IF(AND((--(INT('Data Sheet'!$A$15) &amp; "." &amp; BR595)&gt;=--('Data Sheet'!$A$15)), (--(INT('Data Sheet'!$A$15) &amp; "." &amp; BR595)&lt;=--('Data Sheet'!$B$15))),
            --(INT('Data Sheet'!$A$15) &amp; "." &amp; BR595),
            --(INT('Data Sheet'!$B$15) &amp; "." &amp; BR595)
        )
    ),
    IF(BQ595&lt;&gt;"",
        IF(INT('Data Sheet'!$A$15)=INT('Data Sheet'!$B$15),
            --(INT('Data Sheet'!$A$15) &amp; "." &amp; LEFT(BQ595,3)),
            IF(AND((--(INT('Data Sheet'!$A$15) &amp; "." &amp; LEFT(BQ595,3))&gt;=--('Data Sheet'!$A$15)), (--(INT('Data Sheet'!$A$15) &amp; "." &amp; LEFT(BQ595,3))&lt;=--('Data Sheet'!$B$15))),
                --(INT('Data Sheet'!$A$15) &amp; "." &amp; LEFT(BQ595,3)),
                --(INT('Data Sheet'!$B$15) &amp; "." &amp; LEFT(BQ595,3))
            )
        ),
        "OK"
    )
)</f>
        <v>OK</v>
      </c>
      <c r="Q595" s="23" t="str">
        <f>IF(BS595&lt;&gt;"",
    IF(INT('Data Sheet'!$A$19)=INT('Data Sheet'!$B$15),
        --(INT('Data Sheet'!$A$15) &amp; "." &amp; BS595),
        IF(AND((--(INT('Data Sheet'!$A$15) &amp; "." &amp; BS595)&gt;=--('Data Sheet'!$A$15)), (--(INT('Data Sheet'!$A$15) &amp; "." &amp; BS595)&lt;=--('Data Sheet'!$B$15))),
            --(INT('Data Sheet'!$A$15) &amp; "." &amp; BS595),
            --(INT('Data Sheet'!$B$15) &amp; "." &amp; BS595)
        )
    ),
    IF(BQ595&lt;&gt;"",
        IF(INT('Data Sheet'!$A$15)=INT('Data Sheet'!$B$15),
            --(INT('Data Sheet'!$A$15) &amp; "." &amp; RIGHT(BQ595,3)),
            IF(AND((--(INT('Data Sheet'!$A$15) &amp; "." &amp; RIGHT(BQ595,3))&gt;=--('Data Sheet'!$A$15)), (--(INT('Data Sheet'!$A$15) &amp; "." &amp; RIGHT(BQ595,3))&lt;=--('Data Sheet'!$B$15))),
                --(INT('Data Sheet'!$A$15) &amp; "." &amp; RIGHT(BQ595,3)),
                --(INT('Data Sheet'!$B$15) &amp; "." &amp; RIGHT(BQ595,3))
            )
        ),
        "OK"
    )
)</f>
        <v>OK</v>
      </c>
      <c r="R595" s="19"/>
      <c r="S595" s="19"/>
      <c r="T595" s="19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1"/>
      <c r="AU595" s="21"/>
      <c r="AV595" s="21"/>
      <c r="AW595" s="22"/>
      <c r="AX595" s="99"/>
      <c r="AY595" s="20"/>
      <c r="AZ595" s="20"/>
      <c r="BA595" s="22"/>
      <c r="BB595">
        <v>587</v>
      </c>
      <c r="BC595" s="80"/>
      <c r="BD595" s="80"/>
      <c r="BE595" s="80"/>
      <c r="BF595" s="80"/>
      <c r="BG595" s="32" t="str">
        <f t="shared" si="103"/>
        <v/>
      </c>
      <c r="BH595" s="78">
        <f t="shared" si="101"/>
        <v>0</v>
      </c>
      <c r="BI595" s="2">
        <f t="shared" si="104"/>
        <v>0</v>
      </c>
      <c r="BJ595" s="2">
        <f t="shared" si="105"/>
        <v>0</v>
      </c>
      <c r="BK595" s="2">
        <f t="shared" si="102"/>
        <v>0</v>
      </c>
    </row>
    <row r="596" spans="2:63" ht="15" customHeight="1" x14ac:dyDescent="0.25">
      <c r="B596" s="14">
        <v>588</v>
      </c>
      <c r="C596" s="95" t="str">
        <f t="shared" si="106"/>
        <v/>
      </c>
      <c r="D596" s="15" t="str">
        <f t="shared" si="111"/>
        <v>OK</v>
      </c>
      <c r="E596" s="16" t="e">
        <f>VLOOKUP('Data Sheet'!$B$8,'Data Sheet'!$I$2:$J$9,2,FALSE)</f>
        <v>#N/A</v>
      </c>
      <c r="F596" s="16" t="str">
        <f t="shared" si="107"/>
        <v/>
      </c>
      <c r="G596" s="103">
        <f t="shared" si="108"/>
        <v>0</v>
      </c>
      <c r="H596" s="17" t="s">
        <v>26</v>
      </c>
      <c r="I596" s="17" t="s">
        <v>26</v>
      </c>
      <c r="J596" s="17" t="str">
        <f>IF('Data Sheet'!$B$9="NC-50","N/A","OK")</f>
        <v>OK</v>
      </c>
      <c r="K596" s="17" t="str">
        <f>IF('Data Sheet'!$B$9="NC-50","N/A","OK")</f>
        <v>OK</v>
      </c>
      <c r="L596" s="17" t="str">
        <f t="shared" si="109"/>
        <v>OK</v>
      </c>
      <c r="M596" s="17" t="str">
        <f t="shared" si="110"/>
        <v>OK</v>
      </c>
      <c r="N596" s="18" t="str">
        <f>IF(BO596&lt;&gt;"",
    IF(INT('Data Sheet'!$A$19)=INT('Data Sheet'!$B$19),
        --(INT('Data Sheet'!$A$19) &amp; "." &amp; BO596),
        IF(AND((--(INT('Data Sheet'!$A$19) &amp; "." &amp; BO596)&gt;=--('Data Sheet'!$A$19)), (--(INT('Data Sheet'!$A$19) &amp; "." &amp; BO596)&lt;=--('Data Sheet'!$B$19))),
            --(INT('Data Sheet'!$A$19) &amp; "." &amp; BO596),
            --(INT('Data Sheet'!$B$19) &amp; "." &amp; BO596)
        )
    ),
    IF(BN596&lt;&gt;"",
        IF(INT('Data Sheet'!$A$19)=INT('Data Sheet'!$B$19),
            --(INT('Data Sheet'!$A$19) &amp; "." &amp; LEFT(BN596,3)),
            IF(AND((--(INT('Data Sheet'!$A$19) &amp; "." &amp; LEFT(BN596,3))&gt;=--('Data Sheet'!$A$19)), (--(INT('Data Sheet'!$A$19) &amp; "." &amp; LEFT(BN596,3))&lt;=--('Data Sheet'!$B$19))),
                --(INT('Data Sheet'!$A$19) &amp; "." &amp; LEFT(BN596,3)),
                --(INT('Data Sheet'!$B$19) &amp; "." &amp; LEFT(BN596,3))
            )
        ),
        "OK"
    )
)</f>
        <v>OK</v>
      </c>
      <c r="O596" s="23" t="str">
        <f>IF(BP596&lt;&gt;"",
    IF(INT('Data Sheet'!$A$19)=INT('Data Sheet'!$B$19),
        --(INT('Data Sheet'!$A$19) &amp; "." &amp; BP596),
        IF(AND((--(INT('Data Sheet'!$A$19) &amp; "." &amp; BP596)&gt;=--('Data Sheet'!$A$19)), (--(INT('Data Sheet'!$A$19) &amp; "." &amp; BP596)&lt;=--('Data Sheet'!$B$19))),
            --(INT('Data Sheet'!$A$19) &amp; "." &amp; BP596),
            --(INT('Data Sheet'!$B$19) &amp; "." &amp; BP596)
        )
    ),
    IF(BN596&lt;&gt;"",
        IF(INT('Data Sheet'!$A$19)=INT('Data Sheet'!$B$19),
            --(INT('Data Sheet'!$A$19) &amp; "." &amp; RIGHT(BN596,3)),
            IF(AND((--(INT('Data Sheet'!$A$19) &amp; "." &amp; RIGHT(BN596,3))&gt;=--('Data Sheet'!$A$19)), (--(INT('Data Sheet'!$A$19) &amp; "." &amp; RIGHT(BN596,3))&lt;=--('Data Sheet'!$B$19))),
                --(INT('Data Sheet'!$A$19) &amp; "." &amp; RIGHT(BN596,3)),
                --(INT('Data Sheet'!$B$19) &amp; "." &amp; RIGHT(BN596,3))
            )
        ),
        "OK"
    )
)</f>
        <v>OK</v>
      </c>
      <c r="P596" s="23" t="str">
        <f>IF(BR596&lt;&gt;"",
    IF(INT('Data Sheet'!$A$19)=INT('Data Sheet'!$B$15),
        --(INT('Data Sheet'!$A$15) &amp; "." &amp; BR596),
        IF(AND((--(INT('Data Sheet'!$A$15) &amp; "." &amp; BR596)&gt;=--('Data Sheet'!$A$15)), (--(INT('Data Sheet'!$A$15) &amp; "." &amp; BR596)&lt;=--('Data Sheet'!$B$15))),
            --(INT('Data Sheet'!$A$15) &amp; "." &amp; BR596),
            --(INT('Data Sheet'!$B$15) &amp; "." &amp; BR596)
        )
    ),
    IF(BQ596&lt;&gt;"",
        IF(INT('Data Sheet'!$A$15)=INT('Data Sheet'!$B$15),
            --(INT('Data Sheet'!$A$15) &amp; "." &amp; LEFT(BQ596,3)),
            IF(AND((--(INT('Data Sheet'!$A$15) &amp; "." &amp; LEFT(BQ596,3))&gt;=--('Data Sheet'!$A$15)), (--(INT('Data Sheet'!$A$15) &amp; "." &amp; LEFT(BQ596,3))&lt;=--('Data Sheet'!$B$15))),
                --(INT('Data Sheet'!$A$15) &amp; "." &amp; LEFT(BQ596,3)),
                --(INT('Data Sheet'!$B$15) &amp; "." &amp; LEFT(BQ596,3))
            )
        ),
        "OK"
    )
)</f>
        <v>OK</v>
      </c>
      <c r="Q596" s="23" t="str">
        <f>IF(BS596&lt;&gt;"",
    IF(INT('Data Sheet'!$A$19)=INT('Data Sheet'!$B$15),
        --(INT('Data Sheet'!$A$15) &amp; "." &amp; BS596),
        IF(AND((--(INT('Data Sheet'!$A$15) &amp; "." &amp; BS596)&gt;=--('Data Sheet'!$A$15)), (--(INT('Data Sheet'!$A$15) &amp; "." &amp; BS596)&lt;=--('Data Sheet'!$B$15))),
            --(INT('Data Sheet'!$A$15) &amp; "." &amp; BS596),
            --(INT('Data Sheet'!$B$15) &amp; "." &amp; BS596)
        )
    ),
    IF(BQ596&lt;&gt;"",
        IF(INT('Data Sheet'!$A$15)=INT('Data Sheet'!$B$15),
            --(INT('Data Sheet'!$A$15) &amp; "." &amp; RIGHT(BQ596,3)),
            IF(AND((--(INT('Data Sheet'!$A$15) &amp; "." &amp; RIGHT(BQ596,3))&gt;=--('Data Sheet'!$A$15)), (--(INT('Data Sheet'!$A$15) &amp; "." &amp; RIGHT(BQ596,3))&lt;=--('Data Sheet'!$B$15))),
                --(INT('Data Sheet'!$A$15) &amp; "." &amp; RIGHT(BQ596,3)),
                --(INT('Data Sheet'!$B$15) &amp; "." &amp; RIGHT(BQ596,3))
            )
        ),
        "OK"
    )
)</f>
        <v>OK</v>
      </c>
      <c r="R596" s="19"/>
      <c r="S596" s="19"/>
      <c r="T596" s="19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1"/>
      <c r="AU596" s="21"/>
      <c r="AV596" s="21"/>
      <c r="AW596" s="22"/>
      <c r="AX596" s="99"/>
      <c r="AY596" s="20"/>
      <c r="AZ596" s="20"/>
      <c r="BA596" s="22"/>
      <c r="BB596">
        <v>588</v>
      </c>
      <c r="BC596" s="80"/>
      <c r="BD596" s="80"/>
      <c r="BE596" s="80"/>
      <c r="BF596" s="80"/>
      <c r="BG596" s="32" t="str">
        <f t="shared" si="103"/>
        <v/>
      </c>
      <c r="BH596" s="78">
        <f t="shared" si="101"/>
        <v>0</v>
      </c>
      <c r="BI596" s="2">
        <f t="shared" si="104"/>
        <v>0</v>
      </c>
      <c r="BJ596" s="2">
        <f t="shared" si="105"/>
        <v>0</v>
      </c>
      <c r="BK596" s="2">
        <f t="shared" si="102"/>
        <v>0</v>
      </c>
    </row>
    <row r="597" spans="2:63" ht="15" customHeight="1" x14ac:dyDescent="0.25">
      <c r="B597" s="14">
        <v>589</v>
      </c>
      <c r="C597" s="95" t="str">
        <f t="shared" si="106"/>
        <v/>
      </c>
      <c r="D597" s="15" t="str">
        <f t="shared" si="111"/>
        <v>OK</v>
      </c>
      <c r="E597" s="16" t="e">
        <f>VLOOKUP('Data Sheet'!$B$8,'Data Sheet'!$I$2:$J$9,2,FALSE)</f>
        <v>#N/A</v>
      </c>
      <c r="F597" s="16" t="str">
        <f t="shared" si="107"/>
        <v/>
      </c>
      <c r="G597" s="103">
        <f t="shared" si="108"/>
        <v>0</v>
      </c>
      <c r="H597" s="17" t="s">
        <v>26</v>
      </c>
      <c r="I597" s="17" t="s">
        <v>26</v>
      </c>
      <c r="J597" s="17" t="str">
        <f>IF('Data Sheet'!$B$9="NC-50","N/A","OK")</f>
        <v>OK</v>
      </c>
      <c r="K597" s="17" t="str">
        <f>IF('Data Sheet'!$B$9="NC-50","N/A","OK")</f>
        <v>OK</v>
      </c>
      <c r="L597" s="17" t="str">
        <f t="shared" si="109"/>
        <v>OK</v>
      </c>
      <c r="M597" s="17" t="str">
        <f t="shared" si="110"/>
        <v>OK</v>
      </c>
      <c r="N597" s="18" t="str">
        <f>IF(BO597&lt;&gt;"",
    IF(INT('Data Sheet'!$A$19)=INT('Data Sheet'!$B$19),
        --(INT('Data Sheet'!$A$19) &amp; "." &amp; BO597),
        IF(AND((--(INT('Data Sheet'!$A$19) &amp; "." &amp; BO597)&gt;=--('Data Sheet'!$A$19)), (--(INT('Data Sheet'!$A$19) &amp; "." &amp; BO597)&lt;=--('Data Sheet'!$B$19))),
            --(INT('Data Sheet'!$A$19) &amp; "." &amp; BO597),
            --(INT('Data Sheet'!$B$19) &amp; "." &amp; BO597)
        )
    ),
    IF(BN597&lt;&gt;"",
        IF(INT('Data Sheet'!$A$19)=INT('Data Sheet'!$B$19),
            --(INT('Data Sheet'!$A$19) &amp; "." &amp; LEFT(BN597,3)),
            IF(AND((--(INT('Data Sheet'!$A$19) &amp; "." &amp; LEFT(BN597,3))&gt;=--('Data Sheet'!$A$19)), (--(INT('Data Sheet'!$A$19) &amp; "." &amp; LEFT(BN597,3))&lt;=--('Data Sheet'!$B$19))),
                --(INT('Data Sheet'!$A$19) &amp; "." &amp; LEFT(BN597,3)),
                --(INT('Data Sheet'!$B$19) &amp; "." &amp; LEFT(BN597,3))
            )
        ),
        "OK"
    )
)</f>
        <v>OK</v>
      </c>
      <c r="O597" s="23" t="str">
        <f>IF(BP597&lt;&gt;"",
    IF(INT('Data Sheet'!$A$19)=INT('Data Sheet'!$B$19),
        --(INT('Data Sheet'!$A$19) &amp; "." &amp; BP597),
        IF(AND((--(INT('Data Sheet'!$A$19) &amp; "." &amp; BP597)&gt;=--('Data Sheet'!$A$19)), (--(INT('Data Sheet'!$A$19) &amp; "." &amp; BP597)&lt;=--('Data Sheet'!$B$19))),
            --(INT('Data Sheet'!$A$19) &amp; "." &amp; BP597),
            --(INT('Data Sheet'!$B$19) &amp; "." &amp; BP597)
        )
    ),
    IF(BN597&lt;&gt;"",
        IF(INT('Data Sheet'!$A$19)=INT('Data Sheet'!$B$19),
            --(INT('Data Sheet'!$A$19) &amp; "." &amp; RIGHT(BN597,3)),
            IF(AND((--(INT('Data Sheet'!$A$19) &amp; "." &amp; RIGHT(BN597,3))&gt;=--('Data Sheet'!$A$19)), (--(INT('Data Sheet'!$A$19) &amp; "." &amp; RIGHT(BN597,3))&lt;=--('Data Sheet'!$B$19))),
                --(INT('Data Sheet'!$A$19) &amp; "." &amp; RIGHT(BN597,3)),
                --(INT('Data Sheet'!$B$19) &amp; "." &amp; RIGHT(BN597,3))
            )
        ),
        "OK"
    )
)</f>
        <v>OK</v>
      </c>
      <c r="P597" s="23" t="str">
        <f>IF(BR597&lt;&gt;"",
    IF(INT('Data Sheet'!$A$19)=INT('Data Sheet'!$B$15),
        --(INT('Data Sheet'!$A$15) &amp; "." &amp; BR597),
        IF(AND((--(INT('Data Sheet'!$A$15) &amp; "." &amp; BR597)&gt;=--('Data Sheet'!$A$15)), (--(INT('Data Sheet'!$A$15) &amp; "." &amp; BR597)&lt;=--('Data Sheet'!$B$15))),
            --(INT('Data Sheet'!$A$15) &amp; "." &amp; BR597),
            --(INT('Data Sheet'!$B$15) &amp; "." &amp; BR597)
        )
    ),
    IF(BQ597&lt;&gt;"",
        IF(INT('Data Sheet'!$A$15)=INT('Data Sheet'!$B$15),
            --(INT('Data Sheet'!$A$15) &amp; "." &amp; LEFT(BQ597,3)),
            IF(AND((--(INT('Data Sheet'!$A$15) &amp; "." &amp; LEFT(BQ597,3))&gt;=--('Data Sheet'!$A$15)), (--(INT('Data Sheet'!$A$15) &amp; "." &amp; LEFT(BQ597,3))&lt;=--('Data Sheet'!$B$15))),
                --(INT('Data Sheet'!$A$15) &amp; "." &amp; LEFT(BQ597,3)),
                --(INT('Data Sheet'!$B$15) &amp; "." &amp; LEFT(BQ597,3))
            )
        ),
        "OK"
    )
)</f>
        <v>OK</v>
      </c>
      <c r="Q597" s="23" t="str">
        <f>IF(BS597&lt;&gt;"",
    IF(INT('Data Sheet'!$A$19)=INT('Data Sheet'!$B$15),
        --(INT('Data Sheet'!$A$15) &amp; "." &amp; BS597),
        IF(AND((--(INT('Data Sheet'!$A$15) &amp; "." &amp; BS597)&gt;=--('Data Sheet'!$A$15)), (--(INT('Data Sheet'!$A$15) &amp; "." &amp; BS597)&lt;=--('Data Sheet'!$B$15))),
            --(INT('Data Sheet'!$A$15) &amp; "." &amp; BS597),
            --(INT('Data Sheet'!$B$15) &amp; "." &amp; BS597)
        )
    ),
    IF(BQ597&lt;&gt;"",
        IF(INT('Data Sheet'!$A$15)=INT('Data Sheet'!$B$15),
            --(INT('Data Sheet'!$A$15) &amp; "." &amp; RIGHT(BQ597,3)),
            IF(AND((--(INT('Data Sheet'!$A$15) &amp; "." &amp; RIGHT(BQ597,3))&gt;=--('Data Sheet'!$A$15)), (--(INT('Data Sheet'!$A$15) &amp; "." &amp; RIGHT(BQ597,3))&lt;=--('Data Sheet'!$B$15))),
                --(INT('Data Sheet'!$A$15) &amp; "." &amp; RIGHT(BQ597,3)),
                --(INT('Data Sheet'!$B$15) &amp; "." &amp; RIGHT(BQ597,3))
            )
        ),
        "OK"
    )
)</f>
        <v>OK</v>
      </c>
      <c r="R597" s="19"/>
      <c r="S597" s="19"/>
      <c r="T597" s="19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1"/>
      <c r="AU597" s="21"/>
      <c r="AV597" s="21"/>
      <c r="AW597" s="22"/>
      <c r="AX597" s="99"/>
      <c r="AY597" s="20"/>
      <c r="AZ597" s="20"/>
      <c r="BA597" s="22"/>
      <c r="BB597">
        <v>589</v>
      </c>
      <c r="BC597" s="80"/>
      <c r="BD597" s="80"/>
      <c r="BE597" s="80"/>
      <c r="BF597" s="80"/>
      <c r="BG597" s="32" t="str">
        <f t="shared" si="103"/>
        <v/>
      </c>
      <c r="BH597" s="78">
        <f t="shared" si="101"/>
        <v>0</v>
      </c>
      <c r="BI597" s="2">
        <f t="shared" si="104"/>
        <v>0</v>
      </c>
      <c r="BJ597" s="2">
        <f t="shared" si="105"/>
        <v>0</v>
      </c>
      <c r="BK597" s="2">
        <f t="shared" si="102"/>
        <v>0</v>
      </c>
    </row>
    <row r="598" spans="2:63" ht="15" customHeight="1" x14ac:dyDescent="0.25">
      <c r="B598" s="14">
        <v>590</v>
      </c>
      <c r="C598" s="95" t="str">
        <f t="shared" si="106"/>
        <v/>
      </c>
      <c r="D598" s="15" t="str">
        <f t="shared" si="111"/>
        <v>OK</v>
      </c>
      <c r="E598" s="16" t="e">
        <f>VLOOKUP('Data Sheet'!$B$8,'Data Sheet'!$I$2:$J$9,2,FALSE)</f>
        <v>#N/A</v>
      </c>
      <c r="F598" s="16" t="str">
        <f t="shared" si="107"/>
        <v/>
      </c>
      <c r="G598" s="103">
        <f t="shared" si="108"/>
        <v>0</v>
      </c>
      <c r="H598" s="17" t="s">
        <v>26</v>
      </c>
      <c r="I598" s="17" t="s">
        <v>26</v>
      </c>
      <c r="J598" s="17" t="str">
        <f>IF('Data Sheet'!$B$9="NC-50","N/A","OK")</f>
        <v>OK</v>
      </c>
      <c r="K598" s="17" t="str">
        <f>IF('Data Sheet'!$B$9="NC-50","N/A","OK")</f>
        <v>OK</v>
      </c>
      <c r="L598" s="17" t="str">
        <f t="shared" si="109"/>
        <v>OK</v>
      </c>
      <c r="M598" s="17" t="str">
        <f t="shared" si="110"/>
        <v>OK</v>
      </c>
      <c r="N598" s="18" t="str">
        <f>IF(BO598&lt;&gt;"",
    IF(INT('Data Sheet'!$A$19)=INT('Data Sheet'!$B$19),
        --(INT('Data Sheet'!$A$19) &amp; "." &amp; BO598),
        IF(AND((--(INT('Data Sheet'!$A$19) &amp; "." &amp; BO598)&gt;=--('Data Sheet'!$A$19)), (--(INT('Data Sheet'!$A$19) &amp; "." &amp; BO598)&lt;=--('Data Sheet'!$B$19))),
            --(INT('Data Sheet'!$A$19) &amp; "." &amp; BO598),
            --(INT('Data Sheet'!$B$19) &amp; "." &amp; BO598)
        )
    ),
    IF(BN598&lt;&gt;"",
        IF(INT('Data Sheet'!$A$19)=INT('Data Sheet'!$B$19),
            --(INT('Data Sheet'!$A$19) &amp; "." &amp; LEFT(BN598,3)),
            IF(AND((--(INT('Data Sheet'!$A$19) &amp; "." &amp; LEFT(BN598,3))&gt;=--('Data Sheet'!$A$19)), (--(INT('Data Sheet'!$A$19) &amp; "." &amp; LEFT(BN598,3))&lt;=--('Data Sheet'!$B$19))),
                --(INT('Data Sheet'!$A$19) &amp; "." &amp; LEFT(BN598,3)),
                --(INT('Data Sheet'!$B$19) &amp; "." &amp; LEFT(BN598,3))
            )
        ),
        "OK"
    )
)</f>
        <v>OK</v>
      </c>
      <c r="O598" s="23" t="str">
        <f>IF(BP598&lt;&gt;"",
    IF(INT('Data Sheet'!$A$19)=INT('Data Sheet'!$B$19),
        --(INT('Data Sheet'!$A$19) &amp; "." &amp; BP598),
        IF(AND((--(INT('Data Sheet'!$A$19) &amp; "." &amp; BP598)&gt;=--('Data Sheet'!$A$19)), (--(INT('Data Sheet'!$A$19) &amp; "." &amp; BP598)&lt;=--('Data Sheet'!$B$19))),
            --(INT('Data Sheet'!$A$19) &amp; "." &amp; BP598),
            --(INT('Data Sheet'!$B$19) &amp; "." &amp; BP598)
        )
    ),
    IF(BN598&lt;&gt;"",
        IF(INT('Data Sheet'!$A$19)=INT('Data Sheet'!$B$19),
            --(INT('Data Sheet'!$A$19) &amp; "." &amp; RIGHT(BN598,3)),
            IF(AND((--(INT('Data Sheet'!$A$19) &amp; "." &amp; RIGHT(BN598,3))&gt;=--('Data Sheet'!$A$19)), (--(INT('Data Sheet'!$A$19) &amp; "." &amp; RIGHT(BN598,3))&lt;=--('Data Sheet'!$B$19))),
                --(INT('Data Sheet'!$A$19) &amp; "." &amp; RIGHT(BN598,3)),
                --(INT('Data Sheet'!$B$19) &amp; "." &amp; RIGHT(BN598,3))
            )
        ),
        "OK"
    )
)</f>
        <v>OK</v>
      </c>
      <c r="P598" s="23" t="str">
        <f>IF(BR598&lt;&gt;"",
    IF(INT('Data Sheet'!$A$19)=INT('Data Sheet'!$B$15),
        --(INT('Data Sheet'!$A$15) &amp; "." &amp; BR598),
        IF(AND((--(INT('Data Sheet'!$A$15) &amp; "." &amp; BR598)&gt;=--('Data Sheet'!$A$15)), (--(INT('Data Sheet'!$A$15) &amp; "." &amp; BR598)&lt;=--('Data Sheet'!$B$15))),
            --(INT('Data Sheet'!$A$15) &amp; "." &amp; BR598),
            --(INT('Data Sheet'!$B$15) &amp; "." &amp; BR598)
        )
    ),
    IF(BQ598&lt;&gt;"",
        IF(INT('Data Sheet'!$A$15)=INT('Data Sheet'!$B$15),
            --(INT('Data Sheet'!$A$15) &amp; "." &amp; LEFT(BQ598,3)),
            IF(AND((--(INT('Data Sheet'!$A$15) &amp; "." &amp; LEFT(BQ598,3))&gt;=--('Data Sheet'!$A$15)), (--(INT('Data Sheet'!$A$15) &amp; "." &amp; LEFT(BQ598,3))&lt;=--('Data Sheet'!$B$15))),
                --(INT('Data Sheet'!$A$15) &amp; "." &amp; LEFT(BQ598,3)),
                --(INT('Data Sheet'!$B$15) &amp; "." &amp; LEFT(BQ598,3))
            )
        ),
        "OK"
    )
)</f>
        <v>OK</v>
      </c>
      <c r="Q598" s="23" t="str">
        <f>IF(BS598&lt;&gt;"",
    IF(INT('Data Sheet'!$A$19)=INT('Data Sheet'!$B$15),
        --(INT('Data Sheet'!$A$15) &amp; "." &amp; BS598),
        IF(AND((--(INT('Data Sheet'!$A$15) &amp; "." &amp; BS598)&gt;=--('Data Sheet'!$A$15)), (--(INT('Data Sheet'!$A$15) &amp; "." &amp; BS598)&lt;=--('Data Sheet'!$B$15))),
            --(INT('Data Sheet'!$A$15) &amp; "." &amp; BS598),
            --(INT('Data Sheet'!$B$15) &amp; "." &amp; BS598)
        )
    ),
    IF(BQ598&lt;&gt;"",
        IF(INT('Data Sheet'!$A$15)=INT('Data Sheet'!$B$15),
            --(INT('Data Sheet'!$A$15) &amp; "." &amp; RIGHT(BQ598,3)),
            IF(AND((--(INT('Data Sheet'!$A$15) &amp; "." &amp; RIGHT(BQ598,3))&gt;=--('Data Sheet'!$A$15)), (--(INT('Data Sheet'!$A$15) &amp; "." &amp; RIGHT(BQ598,3))&lt;=--('Data Sheet'!$B$15))),
                --(INT('Data Sheet'!$A$15) &amp; "." &amp; RIGHT(BQ598,3)),
                --(INT('Data Sheet'!$B$15) &amp; "." &amp; RIGHT(BQ598,3))
            )
        ),
        "OK"
    )
)</f>
        <v>OK</v>
      </c>
      <c r="R598" s="19"/>
      <c r="S598" s="19"/>
      <c r="T598" s="19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1"/>
      <c r="AU598" s="21"/>
      <c r="AV598" s="21"/>
      <c r="AW598" s="22"/>
      <c r="AX598" s="99"/>
      <c r="AY598" s="20"/>
      <c r="AZ598" s="20"/>
      <c r="BA598" s="22"/>
      <c r="BB598">
        <v>590</v>
      </c>
      <c r="BC598" s="80"/>
      <c r="BD598" s="80"/>
      <c r="BE598" s="80"/>
      <c r="BF598" s="80"/>
      <c r="BG598" s="32" t="str">
        <f t="shared" si="103"/>
        <v/>
      </c>
      <c r="BH598" s="78">
        <f t="shared" si="101"/>
        <v>0</v>
      </c>
      <c r="BI598" s="2">
        <f t="shared" si="104"/>
        <v>0</v>
      </c>
      <c r="BJ598" s="2">
        <f t="shared" si="105"/>
        <v>0</v>
      </c>
      <c r="BK598" s="2">
        <f t="shared" si="102"/>
        <v>0</v>
      </c>
    </row>
    <row r="599" spans="2:63" ht="15" customHeight="1" x14ac:dyDescent="0.25">
      <c r="B599" s="14">
        <v>591</v>
      </c>
      <c r="C599" s="95" t="str">
        <f t="shared" si="106"/>
        <v/>
      </c>
      <c r="D599" s="15" t="str">
        <f t="shared" si="111"/>
        <v>OK</v>
      </c>
      <c r="E599" s="16" t="e">
        <f>VLOOKUP('Data Sheet'!$B$8,'Data Sheet'!$I$2:$J$9,2,FALSE)</f>
        <v>#N/A</v>
      </c>
      <c r="F599" s="16" t="str">
        <f t="shared" si="107"/>
        <v/>
      </c>
      <c r="G599" s="103">
        <f t="shared" si="108"/>
        <v>0</v>
      </c>
      <c r="H599" s="17" t="s">
        <v>26</v>
      </c>
      <c r="I599" s="17" t="s">
        <v>26</v>
      </c>
      <c r="J599" s="17" t="str">
        <f>IF('Data Sheet'!$B$9="NC-50","N/A","OK")</f>
        <v>OK</v>
      </c>
      <c r="K599" s="17" t="str">
        <f>IF('Data Sheet'!$B$9="NC-50","N/A","OK")</f>
        <v>OK</v>
      </c>
      <c r="L599" s="17" t="str">
        <f t="shared" si="109"/>
        <v>OK</v>
      </c>
      <c r="M599" s="17" t="str">
        <f t="shared" si="110"/>
        <v>OK</v>
      </c>
      <c r="N599" s="18" t="str">
        <f>IF(BO599&lt;&gt;"",
    IF(INT('Data Sheet'!$A$19)=INT('Data Sheet'!$B$19),
        --(INT('Data Sheet'!$A$19) &amp; "." &amp; BO599),
        IF(AND((--(INT('Data Sheet'!$A$19) &amp; "." &amp; BO599)&gt;=--('Data Sheet'!$A$19)), (--(INT('Data Sheet'!$A$19) &amp; "." &amp; BO599)&lt;=--('Data Sheet'!$B$19))),
            --(INT('Data Sheet'!$A$19) &amp; "." &amp; BO599),
            --(INT('Data Sheet'!$B$19) &amp; "." &amp; BO599)
        )
    ),
    IF(BN599&lt;&gt;"",
        IF(INT('Data Sheet'!$A$19)=INT('Data Sheet'!$B$19),
            --(INT('Data Sheet'!$A$19) &amp; "." &amp; LEFT(BN599,3)),
            IF(AND((--(INT('Data Sheet'!$A$19) &amp; "." &amp; LEFT(BN599,3))&gt;=--('Data Sheet'!$A$19)), (--(INT('Data Sheet'!$A$19) &amp; "." &amp; LEFT(BN599,3))&lt;=--('Data Sheet'!$B$19))),
                --(INT('Data Sheet'!$A$19) &amp; "." &amp; LEFT(BN599,3)),
                --(INT('Data Sheet'!$B$19) &amp; "." &amp; LEFT(BN599,3))
            )
        ),
        "OK"
    )
)</f>
        <v>OK</v>
      </c>
      <c r="O599" s="23" t="str">
        <f>IF(BP599&lt;&gt;"",
    IF(INT('Data Sheet'!$A$19)=INT('Data Sheet'!$B$19),
        --(INT('Data Sheet'!$A$19) &amp; "." &amp; BP599),
        IF(AND((--(INT('Data Sheet'!$A$19) &amp; "." &amp; BP599)&gt;=--('Data Sheet'!$A$19)), (--(INT('Data Sheet'!$A$19) &amp; "." &amp; BP599)&lt;=--('Data Sheet'!$B$19))),
            --(INT('Data Sheet'!$A$19) &amp; "." &amp; BP599),
            --(INT('Data Sheet'!$B$19) &amp; "." &amp; BP599)
        )
    ),
    IF(BN599&lt;&gt;"",
        IF(INT('Data Sheet'!$A$19)=INT('Data Sheet'!$B$19),
            --(INT('Data Sheet'!$A$19) &amp; "." &amp; RIGHT(BN599,3)),
            IF(AND((--(INT('Data Sheet'!$A$19) &amp; "." &amp; RIGHT(BN599,3))&gt;=--('Data Sheet'!$A$19)), (--(INT('Data Sheet'!$A$19) &amp; "." &amp; RIGHT(BN599,3))&lt;=--('Data Sheet'!$B$19))),
                --(INT('Data Sheet'!$A$19) &amp; "." &amp; RIGHT(BN599,3)),
                --(INT('Data Sheet'!$B$19) &amp; "." &amp; RIGHT(BN599,3))
            )
        ),
        "OK"
    )
)</f>
        <v>OK</v>
      </c>
      <c r="P599" s="23" t="str">
        <f>IF(BR599&lt;&gt;"",
    IF(INT('Data Sheet'!$A$19)=INT('Data Sheet'!$B$15),
        --(INT('Data Sheet'!$A$15) &amp; "." &amp; BR599),
        IF(AND((--(INT('Data Sheet'!$A$15) &amp; "." &amp; BR599)&gt;=--('Data Sheet'!$A$15)), (--(INT('Data Sheet'!$A$15) &amp; "." &amp; BR599)&lt;=--('Data Sheet'!$B$15))),
            --(INT('Data Sheet'!$A$15) &amp; "." &amp; BR599),
            --(INT('Data Sheet'!$B$15) &amp; "." &amp; BR599)
        )
    ),
    IF(BQ599&lt;&gt;"",
        IF(INT('Data Sheet'!$A$15)=INT('Data Sheet'!$B$15),
            --(INT('Data Sheet'!$A$15) &amp; "." &amp; LEFT(BQ599,3)),
            IF(AND((--(INT('Data Sheet'!$A$15) &amp; "." &amp; LEFT(BQ599,3))&gt;=--('Data Sheet'!$A$15)), (--(INT('Data Sheet'!$A$15) &amp; "." &amp; LEFT(BQ599,3))&lt;=--('Data Sheet'!$B$15))),
                --(INT('Data Sheet'!$A$15) &amp; "." &amp; LEFT(BQ599,3)),
                --(INT('Data Sheet'!$B$15) &amp; "." &amp; LEFT(BQ599,3))
            )
        ),
        "OK"
    )
)</f>
        <v>OK</v>
      </c>
      <c r="Q599" s="23" t="str">
        <f>IF(BS599&lt;&gt;"",
    IF(INT('Data Sheet'!$A$19)=INT('Data Sheet'!$B$15),
        --(INT('Data Sheet'!$A$15) &amp; "." &amp; BS599),
        IF(AND((--(INT('Data Sheet'!$A$15) &amp; "." &amp; BS599)&gt;=--('Data Sheet'!$A$15)), (--(INT('Data Sheet'!$A$15) &amp; "." &amp; BS599)&lt;=--('Data Sheet'!$B$15))),
            --(INT('Data Sheet'!$A$15) &amp; "." &amp; BS599),
            --(INT('Data Sheet'!$B$15) &amp; "." &amp; BS599)
        )
    ),
    IF(BQ599&lt;&gt;"",
        IF(INT('Data Sheet'!$A$15)=INT('Data Sheet'!$B$15),
            --(INT('Data Sheet'!$A$15) &amp; "." &amp; RIGHT(BQ599,3)),
            IF(AND((--(INT('Data Sheet'!$A$15) &amp; "." &amp; RIGHT(BQ599,3))&gt;=--('Data Sheet'!$A$15)), (--(INT('Data Sheet'!$A$15) &amp; "." &amp; RIGHT(BQ599,3))&lt;=--('Data Sheet'!$B$15))),
                --(INT('Data Sheet'!$A$15) &amp; "." &amp; RIGHT(BQ599,3)),
                --(INT('Data Sheet'!$B$15) &amp; "." &amp; RIGHT(BQ599,3))
            )
        ),
        "OK"
    )
)</f>
        <v>OK</v>
      </c>
      <c r="R599" s="19"/>
      <c r="S599" s="19"/>
      <c r="T599" s="19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1"/>
      <c r="AU599" s="21"/>
      <c r="AV599" s="21"/>
      <c r="AW599" s="22"/>
      <c r="AX599" s="99"/>
      <c r="AY599" s="20"/>
      <c r="AZ599" s="20"/>
      <c r="BA599" s="22"/>
      <c r="BB599">
        <v>591</v>
      </c>
      <c r="BC599" s="80"/>
      <c r="BD599" s="80"/>
      <c r="BE599" s="80"/>
      <c r="BF599" s="80"/>
      <c r="BG599" s="32" t="str">
        <f t="shared" si="103"/>
        <v/>
      </c>
      <c r="BH599" s="78">
        <f t="shared" si="101"/>
        <v>0</v>
      </c>
      <c r="BI599" s="2">
        <f t="shared" si="104"/>
        <v>0</v>
      </c>
      <c r="BJ599" s="2">
        <f t="shared" si="105"/>
        <v>0</v>
      </c>
      <c r="BK599" s="2">
        <f t="shared" si="102"/>
        <v>0</v>
      </c>
    </row>
    <row r="600" spans="2:63" ht="15" customHeight="1" x14ac:dyDescent="0.25">
      <c r="B600" s="14">
        <v>592</v>
      </c>
      <c r="C600" s="95" t="str">
        <f t="shared" si="106"/>
        <v/>
      </c>
      <c r="D600" s="15" t="str">
        <f t="shared" si="111"/>
        <v>OK</v>
      </c>
      <c r="E600" s="16" t="e">
        <f>VLOOKUP('Data Sheet'!$B$8,'Data Sheet'!$I$2:$J$9,2,FALSE)</f>
        <v>#N/A</v>
      </c>
      <c r="F600" s="16" t="str">
        <f t="shared" si="107"/>
        <v/>
      </c>
      <c r="G600" s="103">
        <f t="shared" si="108"/>
        <v>0</v>
      </c>
      <c r="H600" s="17" t="s">
        <v>26</v>
      </c>
      <c r="I600" s="17" t="s">
        <v>26</v>
      </c>
      <c r="J600" s="17" t="str">
        <f>IF('Data Sheet'!$B$9="NC-50","N/A","OK")</f>
        <v>OK</v>
      </c>
      <c r="K600" s="17" t="str">
        <f>IF('Data Sheet'!$B$9="NC-50","N/A","OK")</f>
        <v>OK</v>
      </c>
      <c r="L600" s="17" t="str">
        <f t="shared" si="109"/>
        <v>OK</v>
      </c>
      <c r="M600" s="17" t="str">
        <f t="shared" si="110"/>
        <v>OK</v>
      </c>
      <c r="N600" s="18" t="str">
        <f>IF(BO600&lt;&gt;"",
    IF(INT('Data Sheet'!$A$19)=INT('Data Sheet'!$B$19),
        --(INT('Data Sheet'!$A$19) &amp; "." &amp; BO600),
        IF(AND((--(INT('Data Sheet'!$A$19) &amp; "." &amp; BO600)&gt;=--('Data Sheet'!$A$19)), (--(INT('Data Sheet'!$A$19) &amp; "." &amp; BO600)&lt;=--('Data Sheet'!$B$19))),
            --(INT('Data Sheet'!$A$19) &amp; "." &amp; BO600),
            --(INT('Data Sheet'!$B$19) &amp; "." &amp; BO600)
        )
    ),
    IF(BN600&lt;&gt;"",
        IF(INT('Data Sheet'!$A$19)=INT('Data Sheet'!$B$19),
            --(INT('Data Sheet'!$A$19) &amp; "." &amp; LEFT(BN600,3)),
            IF(AND((--(INT('Data Sheet'!$A$19) &amp; "." &amp; LEFT(BN600,3))&gt;=--('Data Sheet'!$A$19)), (--(INT('Data Sheet'!$A$19) &amp; "." &amp; LEFT(BN600,3))&lt;=--('Data Sheet'!$B$19))),
                --(INT('Data Sheet'!$A$19) &amp; "." &amp; LEFT(BN600,3)),
                --(INT('Data Sheet'!$B$19) &amp; "." &amp; LEFT(BN600,3))
            )
        ),
        "OK"
    )
)</f>
        <v>OK</v>
      </c>
      <c r="O600" s="23" t="str">
        <f>IF(BP600&lt;&gt;"",
    IF(INT('Data Sheet'!$A$19)=INT('Data Sheet'!$B$19),
        --(INT('Data Sheet'!$A$19) &amp; "." &amp; BP600),
        IF(AND((--(INT('Data Sheet'!$A$19) &amp; "." &amp; BP600)&gt;=--('Data Sheet'!$A$19)), (--(INT('Data Sheet'!$A$19) &amp; "." &amp; BP600)&lt;=--('Data Sheet'!$B$19))),
            --(INT('Data Sheet'!$A$19) &amp; "." &amp; BP600),
            --(INT('Data Sheet'!$B$19) &amp; "." &amp; BP600)
        )
    ),
    IF(BN600&lt;&gt;"",
        IF(INT('Data Sheet'!$A$19)=INT('Data Sheet'!$B$19),
            --(INT('Data Sheet'!$A$19) &amp; "." &amp; RIGHT(BN600,3)),
            IF(AND((--(INT('Data Sheet'!$A$19) &amp; "." &amp; RIGHT(BN600,3))&gt;=--('Data Sheet'!$A$19)), (--(INT('Data Sheet'!$A$19) &amp; "." &amp; RIGHT(BN600,3))&lt;=--('Data Sheet'!$B$19))),
                --(INT('Data Sheet'!$A$19) &amp; "." &amp; RIGHT(BN600,3)),
                --(INT('Data Sheet'!$B$19) &amp; "." &amp; RIGHT(BN600,3))
            )
        ),
        "OK"
    )
)</f>
        <v>OK</v>
      </c>
      <c r="P600" s="23" t="str">
        <f>IF(BR600&lt;&gt;"",
    IF(INT('Data Sheet'!$A$19)=INT('Data Sheet'!$B$15),
        --(INT('Data Sheet'!$A$15) &amp; "." &amp; BR600),
        IF(AND((--(INT('Data Sheet'!$A$15) &amp; "." &amp; BR600)&gt;=--('Data Sheet'!$A$15)), (--(INT('Data Sheet'!$A$15) &amp; "." &amp; BR600)&lt;=--('Data Sheet'!$B$15))),
            --(INT('Data Sheet'!$A$15) &amp; "." &amp; BR600),
            --(INT('Data Sheet'!$B$15) &amp; "." &amp; BR600)
        )
    ),
    IF(BQ600&lt;&gt;"",
        IF(INT('Data Sheet'!$A$15)=INT('Data Sheet'!$B$15),
            --(INT('Data Sheet'!$A$15) &amp; "." &amp; LEFT(BQ600,3)),
            IF(AND((--(INT('Data Sheet'!$A$15) &amp; "." &amp; LEFT(BQ600,3))&gt;=--('Data Sheet'!$A$15)), (--(INT('Data Sheet'!$A$15) &amp; "." &amp; LEFT(BQ600,3))&lt;=--('Data Sheet'!$B$15))),
                --(INT('Data Sheet'!$A$15) &amp; "." &amp; LEFT(BQ600,3)),
                --(INT('Data Sheet'!$B$15) &amp; "." &amp; LEFT(BQ600,3))
            )
        ),
        "OK"
    )
)</f>
        <v>OK</v>
      </c>
      <c r="Q600" s="23" t="str">
        <f>IF(BS600&lt;&gt;"",
    IF(INT('Data Sheet'!$A$19)=INT('Data Sheet'!$B$15),
        --(INT('Data Sheet'!$A$15) &amp; "." &amp; BS600),
        IF(AND((--(INT('Data Sheet'!$A$15) &amp; "." &amp; BS600)&gt;=--('Data Sheet'!$A$15)), (--(INT('Data Sheet'!$A$15) &amp; "." &amp; BS600)&lt;=--('Data Sheet'!$B$15))),
            --(INT('Data Sheet'!$A$15) &amp; "." &amp; BS600),
            --(INT('Data Sheet'!$B$15) &amp; "." &amp; BS600)
        )
    ),
    IF(BQ600&lt;&gt;"",
        IF(INT('Data Sheet'!$A$15)=INT('Data Sheet'!$B$15),
            --(INT('Data Sheet'!$A$15) &amp; "." &amp; RIGHT(BQ600,3)),
            IF(AND((--(INT('Data Sheet'!$A$15) &amp; "." &amp; RIGHT(BQ600,3))&gt;=--('Data Sheet'!$A$15)), (--(INT('Data Sheet'!$A$15) &amp; "." &amp; RIGHT(BQ600,3))&lt;=--('Data Sheet'!$B$15))),
                --(INT('Data Sheet'!$A$15) &amp; "." &amp; RIGHT(BQ600,3)),
                --(INT('Data Sheet'!$B$15) &amp; "." &amp; RIGHT(BQ600,3))
            )
        ),
        "OK"
    )
)</f>
        <v>OK</v>
      </c>
      <c r="R600" s="19"/>
      <c r="S600" s="19"/>
      <c r="T600" s="19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1"/>
      <c r="AU600" s="21"/>
      <c r="AV600" s="21"/>
      <c r="AW600" s="22"/>
      <c r="AX600" s="99"/>
      <c r="AY600" s="20"/>
      <c r="AZ600" s="20"/>
      <c r="BA600" s="22"/>
      <c r="BB600">
        <v>592</v>
      </c>
      <c r="BC600" s="80"/>
      <c r="BD600" s="80"/>
      <c r="BE600" s="80"/>
      <c r="BF600" s="80"/>
      <c r="BG600" s="32" t="str">
        <f t="shared" si="103"/>
        <v/>
      </c>
      <c r="BH600" s="78">
        <f t="shared" si="101"/>
        <v>0</v>
      </c>
      <c r="BI600" s="2">
        <f t="shared" si="104"/>
        <v>0</v>
      </c>
      <c r="BJ600" s="2">
        <f t="shared" si="105"/>
        <v>0</v>
      </c>
      <c r="BK600" s="2">
        <f t="shared" si="102"/>
        <v>0</v>
      </c>
    </row>
    <row r="601" spans="2:63" ht="15" customHeight="1" x14ac:dyDescent="0.25">
      <c r="B601" s="14">
        <v>593</v>
      </c>
      <c r="C601" s="95" t="str">
        <f t="shared" si="106"/>
        <v/>
      </c>
      <c r="D601" s="15" t="str">
        <f t="shared" si="111"/>
        <v>OK</v>
      </c>
      <c r="E601" s="16" t="e">
        <f>VLOOKUP('Data Sheet'!$B$8,'Data Sheet'!$I$2:$J$9,2,FALSE)</f>
        <v>#N/A</v>
      </c>
      <c r="F601" s="16" t="str">
        <f t="shared" si="107"/>
        <v/>
      </c>
      <c r="G601" s="103">
        <f t="shared" si="108"/>
        <v>0</v>
      </c>
      <c r="H601" s="17" t="s">
        <v>26</v>
      </c>
      <c r="I601" s="17" t="s">
        <v>26</v>
      </c>
      <c r="J601" s="17" t="str">
        <f>IF('Data Sheet'!$B$9="NC-50","N/A","OK")</f>
        <v>OK</v>
      </c>
      <c r="K601" s="17" t="str">
        <f>IF('Data Sheet'!$B$9="NC-50","N/A","OK")</f>
        <v>OK</v>
      </c>
      <c r="L601" s="17" t="str">
        <f t="shared" si="109"/>
        <v>OK</v>
      </c>
      <c r="M601" s="17" t="str">
        <f t="shared" si="110"/>
        <v>OK</v>
      </c>
      <c r="N601" s="18" t="str">
        <f>IF(BO601&lt;&gt;"",
    IF(INT('Data Sheet'!$A$19)=INT('Data Sheet'!$B$19),
        --(INT('Data Sheet'!$A$19) &amp; "." &amp; BO601),
        IF(AND((--(INT('Data Sheet'!$A$19) &amp; "." &amp; BO601)&gt;=--('Data Sheet'!$A$19)), (--(INT('Data Sheet'!$A$19) &amp; "." &amp; BO601)&lt;=--('Data Sheet'!$B$19))),
            --(INT('Data Sheet'!$A$19) &amp; "." &amp; BO601),
            --(INT('Data Sheet'!$B$19) &amp; "." &amp; BO601)
        )
    ),
    IF(BN601&lt;&gt;"",
        IF(INT('Data Sheet'!$A$19)=INT('Data Sheet'!$B$19),
            --(INT('Data Sheet'!$A$19) &amp; "." &amp; LEFT(BN601,3)),
            IF(AND((--(INT('Data Sheet'!$A$19) &amp; "." &amp; LEFT(BN601,3))&gt;=--('Data Sheet'!$A$19)), (--(INT('Data Sheet'!$A$19) &amp; "." &amp; LEFT(BN601,3))&lt;=--('Data Sheet'!$B$19))),
                --(INT('Data Sheet'!$A$19) &amp; "." &amp; LEFT(BN601,3)),
                --(INT('Data Sheet'!$B$19) &amp; "." &amp; LEFT(BN601,3))
            )
        ),
        "OK"
    )
)</f>
        <v>OK</v>
      </c>
      <c r="O601" s="23" t="str">
        <f>IF(BP601&lt;&gt;"",
    IF(INT('Data Sheet'!$A$19)=INT('Data Sheet'!$B$19),
        --(INT('Data Sheet'!$A$19) &amp; "." &amp; BP601),
        IF(AND((--(INT('Data Sheet'!$A$19) &amp; "." &amp; BP601)&gt;=--('Data Sheet'!$A$19)), (--(INT('Data Sheet'!$A$19) &amp; "." &amp; BP601)&lt;=--('Data Sheet'!$B$19))),
            --(INT('Data Sheet'!$A$19) &amp; "." &amp; BP601),
            --(INT('Data Sheet'!$B$19) &amp; "." &amp; BP601)
        )
    ),
    IF(BN601&lt;&gt;"",
        IF(INT('Data Sheet'!$A$19)=INT('Data Sheet'!$B$19),
            --(INT('Data Sheet'!$A$19) &amp; "." &amp; RIGHT(BN601,3)),
            IF(AND((--(INT('Data Sheet'!$A$19) &amp; "." &amp; RIGHT(BN601,3))&gt;=--('Data Sheet'!$A$19)), (--(INT('Data Sheet'!$A$19) &amp; "." &amp; RIGHT(BN601,3))&lt;=--('Data Sheet'!$B$19))),
                --(INT('Data Sheet'!$A$19) &amp; "." &amp; RIGHT(BN601,3)),
                --(INT('Data Sheet'!$B$19) &amp; "." &amp; RIGHT(BN601,3))
            )
        ),
        "OK"
    )
)</f>
        <v>OK</v>
      </c>
      <c r="P601" s="23" t="str">
        <f>IF(BR601&lt;&gt;"",
    IF(INT('Data Sheet'!$A$19)=INT('Data Sheet'!$B$15),
        --(INT('Data Sheet'!$A$15) &amp; "." &amp; BR601),
        IF(AND((--(INT('Data Sheet'!$A$15) &amp; "." &amp; BR601)&gt;=--('Data Sheet'!$A$15)), (--(INT('Data Sheet'!$A$15) &amp; "." &amp; BR601)&lt;=--('Data Sheet'!$B$15))),
            --(INT('Data Sheet'!$A$15) &amp; "." &amp; BR601),
            --(INT('Data Sheet'!$B$15) &amp; "." &amp; BR601)
        )
    ),
    IF(BQ601&lt;&gt;"",
        IF(INT('Data Sheet'!$A$15)=INT('Data Sheet'!$B$15),
            --(INT('Data Sheet'!$A$15) &amp; "." &amp; LEFT(BQ601,3)),
            IF(AND((--(INT('Data Sheet'!$A$15) &amp; "." &amp; LEFT(BQ601,3))&gt;=--('Data Sheet'!$A$15)), (--(INT('Data Sheet'!$A$15) &amp; "." &amp; LEFT(BQ601,3))&lt;=--('Data Sheet'!$B$15))),
                --(INT('Data Sheet'!$A$15) &amp; "." &amp; LEFT(BQ601,3)),
                --(INT('Data Sheet'!$B$15) &amp; "." &amp; LEFT(BQ601,3))
            )
        ),
        "OK"
    )
)</f>
        <v>OK</v>
      </c>
      <c r="Q601" s="23" t="str">
        <f>IF(BS601&lt;&gt;"",
    IF(INT('Data Sheet'!$A$19)=INT('Data Sheet'!$B$15),
        --(INT('Data Sheet'!$A$15) &amp; "." &amp; BS601),
        IF(AND((--(INT('Data Sheet'!$A$15) &amp; "." &amp; BS601)&gt;=--('Data Sheet'!$A$15)), (--(INT('Data Sheet'!$A$15) &amp; "." &amp; BS601)&lt;=--('Data Sheet'!$B$15))),
            --(INT('Data Sheet'!$A$15) &amp; "." &amp; BS601),
            --(INT('Data Sheet'!$B$15) &amp; "." &amp; BS601)
        )
    ),
    IF(BQ601&lt;&gt;"",
        IF(INT('Data Sheet'!$A$15)=INT('Data Sheet'!$B$15),
            --(INT('Data Sheet'!$A$15) &amp; "." &amp; RIGHT(BQ601,3)),
            IF(AND((--(INT('Data Sheet'!$A$15) &amp; "." &amp; RIGHT(BQ601,3))&gt;=--('Data Sheet'!$A$15)), (--(INT('Data Sheet'!$A$15) &amp; "." &amp; RIGHT(BQ601,3))&lt;=--('Data Sheet'!$B$15))),
                --(INT('Data Sheet'!$A$15) &amp; "." &amp; RIGHT(BQ601,3)),
                --(INT('Data Sheet'!$B$15) &amp; "." &amp; RIGHT(BQ601,3))
            )
        ),
        "OK"
    )
)</f>
        <v>OK</v>
      </c>
      <c r="R601" s="19"/>
      <c r="S601" s="19"/>
      <c r="T601" s="19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1"/>
      <c r="AU601" s="21"/>
      <c r="AV601" s="21"/>
      <c r="AW601" s="22"/>
      <c r="AX601" s="99"/>
      <c r="AY601" s="20"/>
      <c r="AZ601" s="20"/>
      <c r="BA601" s="22"/>
      <c r="BB601">
        <v>593</v>
      </c>
      <c r="BC601" s="80"/>
      <c r="BD601" s="80"/>
      <c r="BE601" s="80"/>
      <c r="BF601" s="80"/>
      <c r="BG601" s="32" t="str">
        <f t="shared" si="103"/>
        <v/>
      </c>
      <c r="BH601" s="78">
        <f t="shared" si="101"/>
        <v>0</v>
      </c>
      <c r="BI601" s="2">
        <f t="shared" si="104"/>
        <v>0</v>
      </c>
      <c r="BJ601" s="2">
        <f t="shared" si="105"/>
        <v>0</v>
      </c>
      <c r="BK601" s="2">
        <f t="shared" si="102"/>
        <v>0</v>
      </c>
    </row>
    <row r="602" spans="2:63" ht="15" customHeight="1" x14ac:dyDescent="0.25">
      <c r="B602" s="14">
        <v>594</v>
      </c>
      <c r="C602" s="95" t="str">
        <f t="shared" si="106"/>
        <v/>
      </c>
      <c r="D602" s="15" t="str">
        <f t="shared" si="111"/>
        <v>OK</v>
      </c>
      <c r="E602" s="16" t="e">
        <f>VLOOKUP('Data Sheet'!$B$8,'Data Sheet'!$I$2:$J$9,2,FALSE)</f>
        <v>#N/A</v>
      </c>
      <c r="F602" s="16" t="str">
        <f t="shared" si="107"/>
        <v/>
      </c>
      <c r="G602" s="103">
        <f t="shared" si="108"/>
        <v>0</v>
      </c>
      <c r="H602" s="17" t="s">
        <v>26</v>
      </c>
      <c r="I602" s="17" t="s">
        <v>26</v>
      </c>
      <c r="J602" s="17" t="str">
        <f>IF('Data Sheet'!$B$9="NC-50","N/A","OK")</f>
        <v>OK</v>
      </c>
      <c r="K602" s="17" t="str">
        <f>IF('Data Sheet'!$B$9="NC-50","N/A","OK")</f>
        <v>OK</v>
      </c>
      <c r="L602" s="17" t="str">
        <f t="shared" si="109"/>
        <v>OK</v>
      </c>
      <c r="M602" s="17" t="str">
        <f t="shared" si="110"/>
        <v>OK</v>
      </c>
      <c r="N602" s="18" t="str">
        <f>IF(BO602&lt;&gt;"",
    IF(INT('Data Sheet'!$A$19)=INT('Data Sheet'!$B$19),
        --(INT('Data Sheet'!$A$19) &amp; "." &amp; BO602),
        IF(AND((--(INT('Data Sheet'!$A$19) &amp; "." &amp; BO602)&gt;=--('Data Sheet'!$A$19)), (--(INT('Data Sheet'!$A$19) &amp; "." &amp; BO602)&lt;=--('Data Sheet'!$B$19))),
            --(INT('Data Sheet'!$A$19) &amp; "." &amp; BO602),
            --(INT('Data Sheet'!$B$19) &amp; "." &amp; BO602)
        )
    ),
    IF(BN602&lt;&gt;"",
        IF(INT('Data Sheet'!$A$19)=INT('Data Sheet'!$B$19),
            --(INT('Data Sheet'!$A$19) &amp; "." &amp; LEFT(BN602,3)),
            IF(AND((--(INT('Data Sheet'!$A$19) &amp; "." &amp; LEFT(BN602,3))&gt;=--('Data Sheet'!$A$19)), (--(INT('Data Sheet'!$A$19) &amp; "." &amp; LEFT(BN602,3))&lt;=--('Data Sheet'!$B$19))),
                --(INT('Data Sheet'!$A$19) &amp; "." &amp; LEFT(BN602,3)),
                --(INT('Data Sheet'!$B$19) &amp; "." &amp; LEFT(BN602,3))
            )
        ),
        "OK"
    )
)</f>
        <v>OK</v>
      </c>
      <c r="O602" s="23" t="str">
        <f>IF(BP602&lt;&gt;"",
    IF(INT('Data Sheet'!$A$19)=INT('Data Sheet'!$B$19),
        --(INT('Data Sheet'!$A$19) &amp; "." &amp; BP602),
        IF(AND((--(INT('Data Sheet'!$A$19) &amp; "." &amp; BP602)&gt;=--('Data Sheet'!$A$19)), (--(INT('Data Sheet'!$A$19) &amp; "." &amp; BP602)&lt;=--('Data Sheet'!$B$19))),
            --(INT('Data Sheet'!$A$19) &amp; "." &amp; BP602),
            --(INT('Data Sheet'!$B$19) &amp; "." &amp; BP602)
        )
    ),
    IF(BN602&lt;&gt;"",
        IF(INT('Data Sheet'!$A$19)=INT('Data Sheet'!$B$19),
            --(INT('Data Sheet'!$A$19) &amp; "." &amp; RIGHT(BN602,3)),
            IF(AND((--(INT('Data Sheet'!$A$19) &amp; "." &amp; RIGHT(BN602,3))&gt;=--('Data Sheet'!$A$19)), (--(INT('Data Sheet'!$A$19) &amp; "." &amp; RIGHT(BN602,3))&lt;=--('Data Sheet'!$B$19))),
                --(INT('Data Sheet'!$A$19) &amp; "." &amp; RIGHT(BN602,3)),
                --(INT('Data Sheet'!$B$19) &amp; "." &amp; RIGHT(BN602,3))
            )
        ),
        "OK"
    )
)</f>
        <v>OK</v>
      </c>
      <c r="P602" s="23" t="str">
        <f>IF(BR602&lt;&gt;"",
    IF(INT('Data Sheet'!$A$19)=INT('Data Sheet'!$B$15),
        --(INT('Data Sheet'!$A$15) &amp; "." &amp; BR602),
        IF(AND((--(INT('Data Sheet'!$A$15) &amp; "." &amp; BR602)&gt;=--('Data Sheet'!$A$15)), (--(INT('Data Sheet'!$A$15) &amp; "." &amp; BR602)&lt;=--('Data Sheet'!$B$15))),
            --(INT('Data Sheet'!$A$15) &amp; "." &amp; BR602),
            --(INT('Data Sheet'!$B$15) &amp; "." &amp; BR602)
        )
    ),
    IF(BQ602&lt;&gt;"",
        IF(INT('Data Sheet'!$A$15)=INT('Data Sheet'!$B$15),
            --(INT('Data Sheet'!$A$15) &amp; "." &amp; LEFT(BQ602,3)),
            IF(AND((--(INT('Data Sheet'!$A$15) &amp; "." &amp; LEFT(BQ602,3))&gt;=--('Data Sheet'!$A$15)), (--(INT('Data Sheet'!$A$15) &amp; "." &amp; LEFT(BQ602,3))&lt;=--('Data Sheet'!$B$15))),
                --(INT('Data Sheet'!$A$15) &amp; "." &amp; LEFT(BQ602,3)),
                --(INT('Data Sheet'!$B$15) &amp; "." &amp; LEFT(BQ602,3))
            )
        ),
        "OK"
    )
)</f>
        <v>OK</v>
      </c>
      <c r="Q602" s="23" t="str">
        <f>IF(BS602&lt;&gt;"",
    IF(INT('Data Sheet'!$A$19)=INT('Data Sheet'!$B$15),
        --(INT('Data Sheet'!$A$15) &amp; "." &amp; BS602),
        IF(AND((--(INT('Data Sheet'!$A$15) &amp; "." &amp; BS602)&gt;=--('Data Sheet'!$A$15)), (--(INT('Data Sheet'!$A$15) &amp; "." &amp; BS602)&lt;=--('Data Sheet'!$B$15))),
            --(INT('Data Sheet'!$A$15) &amp; "." &amp; BS602),
            --(INT('Data Sheet'!$B$15) &amp; "." &amp; BS602)
        )
    ),
    IF(BQ602&lt;&gt;"",
        IF(INT('Data Sheet'!$A$15)=INT('Data Sheet'!$B$15),
            --(INT('Data Sheet'!$A$15) &amp; "." &amp; RIGHT(BQ602,3)),
            IF(AND((--(INT('Data Sheet'!$A$15) &amp; "." &amp; RIGHT(BQ602,3))&gt;=--('Data Sheet'!$A$15)), (--(INT('Data Sheet'!$A$15) &amp; "." &amp; RIGHT(BQ602,3))&lt;=--('Data Sheet'!$B$15))),
                --(INT('Data Sheet'!$A$15) &amp; "." &amp; RIGHT(BQ602,3)),
                --(INT('Data Sheet'!$B$15) &amp; "." &amp; RIGHT(BQ602,3))
            )
        ),
        "OK"
    )
)</f>
        <v>OK</v>
      </c>
      <c r="R602" s="19"/>
      <c r="S602" s="19"/>
      <c r="T602" s="19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1"/>
      <c r="AU602" s="21"/>
      <c r="AV602" s="21"/>
      <c r="AW602" s="22"/>
      <c r="AX602" s="99"/>
      <c r="AY602" s="20"/>
      <c r="AZ602" s="20"/>
      <c r="BA602" s="22"/>
      <c r="BB602">
        <v>594</v>
      </c>
      <c r="BC602" s="80"/>
      <c r="BD602" s="80"/>
      <c r="BE602" s="80"/>
      <c r="BF602" s="80"/>
      <c r="BG602" s="32" t="str">
        <f t="shared" si="103"/>
        <v/>
      </c>
      <c r="BH602" s="78">
        <f t="shared" si="101"/>
        <v>0</v>
      </c>
      <c r="BI602" s="2">
        <f t="shared" si="104"/>
        <v>0</v>
      </c>
      <c r="BJ602" s="2">
        <f t="shared" si="105"/>
        <v>0</v>
      </c>
      <c r="BK602" s="2">
        <f t="shared" si="102"/>
        <v>0</v>
      </c>
    </row>
    <row r="603" spans="2:63" ht="15" customHeight="1" x14ac:dyDescent="0.25">
      <c r="B603" s="14">
        <v>595</v>
      </c>
      <c r="C603" s="95" t="str">
        <f t="shared" si="106"/>
        <v/>
      </c>
      <c r="D603" s="15" t="str">
        <f t="shared" si="111"/>
        <v>OK</v>
      </c>
      <c r="E603" s="16" t="e">
        <f>VLOOKUP('Data Sheet'!$B$8,'Data Sheet'!$I$2:$J$9,2,FALSE)</f>
        <v>#N/A</v>
      </c>
      <c r="F603" s="16" t="str">
        <f t="shared" si="107"/>
        <v/>
      </c>
      <c r="G603" s="103">
        <f t="shared" si="108"/>
        <v>0</v>
      </c>
      <c r="H603" s="17" t="s">
        <v>26</v>
      </c>
      <c r="I603" s="17" t="s">
        <v>26</v>
      </c>
      <c r="J603" s="17" t="str">
        <f>IF('Data Sheet'!$B$9="NC-50","N/A","OK")</f>
        <v>OK</v>
      </c>
      <c r="K603" s="17" t="str">
        <f>IF('Data Sheet'!$B$9="NC-50","N/A","OK")</f>
        <v>OK</v>
      </c>
      <c r="L603" s="17" t="str">
        <f t="shared" si="109"/>
        <v>OK</v>
      </c>
      <c r="M603" s="17" t="str">
        <f t="shared" si="110"/>
        <v>OK</v>
      </c>
      <c r="N603" s="18" t="str">
        <f>IF(BO603&lt;&gt;"",
    IF(INT('Data Sheet'!$A$19)=INT('Data Sheet'!$B$19),
        --(INT('Data Sheet'!$A$19) &amp; "." &amp; BO603),
        IF(AND((--(INT('Data Sheet'!$A$19) &amp; "." &amp; BO603)&gt;=--('Data Sheet'!$A$19)), (--(INT('Data Sheet'!$A$19) &amp; "." &amp; BO603)&lt;=--('Data Sheet'!$B$19))),
            --(INT('Data Sheet'!$A$19) &amp; "." &amp; BO603),
            --(INT('Data Sheet'!$B$19) &amp; "." &amp; BO603)
        )
    ),
    IF(BN603&lt;&gt;"",
        IF(INT('Data Sheet'!$A$19)=INT('Data Sheet'!$B$19),
            --(INT('Data Sheet'!$A$19) &amp; "." &amp; LEFT(BN603,3)),
            IF(AND((--(INT('Data Sheet'!$A$19) &amp; "." &amp; LEFT(BN603,3))&gt;=--('Data Sheet'!$A$19)), (--(INT('Data Sheet'!$A$19) &amp; "." &amp; LEFT(BN603,3))&lt;=--('Data Sheet'!$B$19))),
                --(INT('Data Sheet'!$A$19) &amp; "." &amp; LEFT(BN603,3)),
                --(INT('Data Sheet'!$B$19) &amp; "." &amp; LEFT(BN603,3))
            )
        ),
        "OK"
    )
)</f>
        <v>OK</v>
      </c>
      <c r="O603" s="23" t="str">
        <f>IF(BP603&lt;&gt;"",
    IF(INT('Data Sheet'!$A$19)=INT('Data Sheet'!$B$19),
        --(INT('Data Sheet'!$A$19) &amp; "." &amp; BP603),
        IF(AND((--(INT('Data Sheet'!$A$19) &amp; "." &amp; BP603)&gt;=--('Data Sheet'!$A$19)), (--(INT('Data Sheet'!$A$19) &amp; "." &amp; BP603)&lt;=--('Data Sheet'!$B$19))),
            --(INT('Data Sheet'!$A$19) &amp; "." &amp; BP603),
            --(INT('Data Sheet'!$B$19) &amp; "." &amp; BP603)
        )
    ),
    IF(BN603&lt;&gt;"",
        IF(INT('Data Sheet'!$A$19)=INT('Data Sheet'!$B$19),
            --(INT('Data Sheet'!$A$19) &amp; "." &amp; RIGHT(BN603,3)),
            IF(AND((--(INT('Data Sheet'!$A$19) &amp; "." &amp; RIGHT(BN603,3))&gt;=--('Data Sheet'!$A$19)), (--(INT('Data Sheet'!$A$19) &amp; "." &amp; RIGHT(BN603,3))&lt;=--('Data Sheet'!$B$19))),
                --(INT('Data Sheet'!$A$19) &amp; "." &amp; RIGHT(BN603,3)),
                --(INT('Data Sheet'!$B$19) &amp; "." &amp; RIGHT(BN603,3))
            )
        ),
        "OK"
    )
)</f>
        <v>OK</v>
      </c>
      <c r="P603" s="23" t="str">
        <f>IF(BR603&lt;&gt;"",
    IF(INT('Data Sheet'!$A$19)=INT('Data Sheet'!$B$15),
        --(INT('Data Sheet'!$A$15) &amp; "." &amp; BR603),
        IF(AND((--(INT('Data Sheet'!$A$15) &amp; "." &amp; BR603)&gt;=--('Data Sheet'!$A$15)), (--(INT('Data Sheet'!$A$15) &amp; "." &amp; BR603)&lt;=--('Data Sheet'!$B$15))),
            --(INT('Data Sheet'!$A$15) &amp; "." &amp; BR603),
            --(INT('Data Sheet'!$B$15) &amp; "." &amp; BR603)
        )
    ),
    IF(BQ603&lt;&gt;"",
        IF(INT('Data Sheet'!$A$15)=INT('Data Sheet'!$B$15),
            --(INT('Data Sheet'!$A$15) &amp; "." &amp; LEFT(BQ603,3)),
            IF(AND((--(INT('Data Sheet'!$A$15) &amp; "." &amp; LEFT(BQ603,3))&gt;=--('Data Sheet'!$A$15)), (--(INT('Data Sheet'!$A$15) &amp; "." &amp; LEFT(BQ603,3))&lt;=--('Data Sheet'!$B$15))),
                --(INT('Data Sheet'!$A$15) &amp; "." &amp; LEFT(BQ603,3)),
                --(INT('Data Sheet'!$B$15) &amp; "." &amp; LEFT(BQ603,3))
            )
        ),
        "OK"
    )
)</f>
        <v>OK</v>
      </c>
      <c r="Q603" s="23" t="str">
        <f>IF(BS603&lt;&gt;"",
    IF(INT('Data Sheet'!$A$19)=INT('Data Sheet'!$B$15),
        --(INT('Data Sheet'!$A$15) &amp; "." &amp; BS603),
        IF(AND((--(INT('Data Sheet'!$A$15) &amp; "." &amp; BS603)&gt;=--('Data Sheet'!$A$15)), (--(INT('Data Sheet'!$A$15) &amp; "." &amp; BS603)&lt;=--('Data Sheet'!$B$15))),
            --(INT('Data Sheet'!$A$15) &amp; "." &amp; BS603),
            --(INT('Data Sheet'!$B$15) &amp; "." &amp; BS603)
        )
    ),
    IF(BQ603&lt;&gt;"",
        IF(INT('Data Sheet'!$A$15)=INT('Data Sheet'!$B$15),
            --(INT('Data Sheet'!$A$15) &amp; "." &amp; RIGHT(BQ603,3)),
            IF(AND((--(INT('Data Sheet'!$A$15) &amp; "." &amp; RIGHT(BQ603,3))&gt;=--('Data Sheet'!$A$15)), (--(INT('Data Sheet'!$A$15) &amp; "." &amp; RIGHT(BQ603,3))&lt;=--('Data Sheet'!$B$15))),
                --(INT('Data Sheet'!$A$15) &amp; "." &amp; RIGHT(BQ603,3)),
                --(INT('Data Sheet'!$B$15) &amp; "." &amp; RIGHT(BQ603,3))
            )
        ),
        "OK"
    )
)</f>
        <v>OK</v>
      </c>
      <c r="R603" s="19"/>
      <c r="S603" s="19"/>
      <c r="T603" s="19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1"/>
      <c r="AU603" s="21"/>
      <c r="AV603" s="21"/>
      <c r="AW603" s="22"/>
      <c r="AX603" s="99"/>
      <c r="AY603" s="20"/>
      <c r="AZ603" s="20"/>
      <c r="BA603" s="22"/>
      <c r="BB603">
        <v>595</v>
      </c>
      <c r="BC603" s="80"/>
      <c r="BD603" s="80"/>
      <c r="BE603" s="80"/>
      <c r="BF603" s="80"/>
      <c r="BG603" s="32" t="str">
        <f t="shared" si="103"/>
        <v/>
      </c>
      <c r="BH603" s="78">
        <f t="shared" si="101"/>
        <v>0</v>
      </c>
      <c r="BI603" s="2">
        <f t="shared" si="104"/>
        <v>0</v>
      </c>
      <c r="BJ603" s="2">
        <f t="shared" si="105"/>
        <v>0</v>
      </c>
      <c r="BK603" s="2">
        <f t="shared" si="102"/>
        <v>0</v>
      </c>
    </row>
    <row r="604" spans="2:63" ht="15" customHeight="1" x14ac:dyDescent="0.25">
      <c r="B604" s="14">
        <v>596</v>
      </c>
      <c r="C604" s="95" t="str">
        <f t="shared" si="106"/>
        <v/>
      </c>
      <c r="D604" s="15" t="str">
        <f t="shared" si="111"/>
        <v>OK</v>
      </c>
      <c r="E604" s="16" t="e">
        <f>VLOOKUP('Data Sheet'!$B$8,'Data Sheet'!$I$2:$J$9,2,FALSE)</f>
        <v>#N/A</v>
      </c>
      <c r="F604" s="16" t="str">
        <f t="shared" si="107"/>
        <v/>
      </c>
      <c r="G604" s="103">
        <f t="shared" si="108"/>
        <v>0</v>
      </c>
      <c r="H604" s="17" t="s">
        <v>26</v>
      </c>
      <c r="I604" s="17" t="s">
        <v>26</v>
      </c>
      <c r="J604" s="17" t="str">
        <f>IF('Data Sheet'!$B$9="NC-50","N/A","OK")</f>
        <v>OK</v>
      </c>
      <c r="K604" s="17" t="str">
        <f>IF('Data Sheet'!$B$9="NC-50","N/A","OK")</f>
        <v>OK</v>
      </c>
      <c r="L604" s="17" t="str">
        <f t="shared" si="109"/>
        <v>OK</v>
      </c>
      <c r="M604" s="17" t="str">
        <f t="shared" si="110"/>
        <v>OK</v>
      </c>
      <c r="N604" s="18" t="str">
        <f>IF(BO604&lt;&gt;"",
    IF(INT('Data Sheet'!$A$19)=INT('Data Sheet'!$B$19),
        --(INT('Data Sheet'!$A$19) &amp; "." &amp; BO604),
        IF(AND((--(INT('Data Sheet'!$A$19) &amp; "." &amp; BO604)&gt;=--('Data Sheet'!$A$19)), (--(INT('Data Sheet'!$A$19) &amp; "." &amp; BO604)&lt;=--('Data Sheet'!$B$19))),
            --(INT('Data Sheet'!$A$19) &amp; "." &amp; BO604),
            --(INT('Data Sheet'!$B$19) &amp; "." &amp; BO604)
        )
    ),
    IF(BN604&lt;&gt;"",
        IF(INT('Data Sheet'!$A$19)=INT('Data Sheet'!$B$19),
            --(INT('Data Sheet'!$A$19) &amp; "." &amp; LEFT(BN604,3)),
            IF(AND((--(INT('Data Sheet'!$A$19) &amp; "." &amp; LEFT(BN604,3))&gt;=--('Data Sheet'!$A$19)), (--(INT('Data Sheet'!$A$19) &amp; "." &amp; LEFT(BN604,3))&lt;=--('Data Sheet'!$B$19))),
                --(INT('Data Sheet'!$A$19) &amp; "." &amp; LEFT(BN604,3)),
                --(INT('Data Sheet'!$B$19) &amp; "." &amp; LEFT(BN604,3))
            )
        ),
        "OK"
    )
)</f>
        <v>OK</v>
      </c>
      <c r="O604" s="23" t="str">
        <f>IF(BP604&lt;&gt;"",
    IF(INT('Data Sheet'!$A$19)=INT('Data Sheet'!$B$19),
        --(INT('Data Sheet'!$A$19) &amp; "." &amp; BP604),
        IF(AND((--(INT('Data Sheet'!$A$19) &amp; "." &amp; BP604)&gt;=--('Data Sheet'!$A$19)), (--(INT('Data Sheet'!$A$19) &amp; "." &amp; BP604)&lt;=--('Data Sheet'!$B$19))),
            --(INT('Data Sheet'!$A$19) &amp; "." &amp; BP604),
            --(INT('Data Sheet'!$B$19) &amp; "." &amp; BP604)
        )
    ),
    IF(BN604&lt;&gt;"",
        IF(INT('Data Sheet'!$A$19)=INT('Data Sheet'!$B$19),
            --(INT('Data Sheet'!$A$19) &amp; "." &amp; RIGHT(BN604,3)),
            IF(AND((--(INT('Data Sheet'!$A$19) &amp; "." &amp; RIGHT(BN604,3))&gt;=--('Data Sheet'!$A$19)), (--(INT('Data Sheet'!$A$19) &amp; "." &amp; RIGHT(BN604,3))&lt;=--('Data Sheet'!$B$19))),
                --(INT('Data Sheet'!$A$19) &amp; "." &amp; RIGHT(BN604,3)),
                --(INT('Data Sheet'!$B$19) &amp; "." &amp; RIGHT(BN604,3))
            )
        ),
        "OK"
    )
)</f>
        <v>OK</v>
      </c>
      <c r="P604" s="23" t="str">
        <f>IF(BR604&lt;&gt;"",
    IF(INT('Data Sheet'!$A$19)=INT('Data Sheet'!$B$15),
        --(INT('Data Sheet'!$A$15) &amp; "." &amp; BR604),
        IF(AND((--(INT('Data Sheet'!$A$15) &amp; "." &amp; BR604)&gt;=--('Data Sheet'!$A$15)), (--(INT('Data Sheet'!$A$15) &amp; "." &amp; BR604)&lt;=--('Data Sheet'!$B$15))),
            --(INT('Data Sheet'!$A$15) &amp; "." &amp; BR604),
            --(INT('Data Sheet'!$B$15) &amp; "." &amp; BR604)
        )
    ),
    IF(BQ604&lt;&gt;"",
        IF(INT('Data Sheet'!$A$15)=INT('Data Sheet'!$B$15),
            --(INT('Data Sheet'!$A$15) &amp; "." &amp; LEFT(BQ604,3)),
            IF(AND((--(INT('Data Sheet'!$A$15) &amp; "." &amp; LEFT(BQ604,3))&gt;=--('Data Sheet'!$A$15)), (--(INT('Data Sheet'!$A$15) &amp; "." &amp; LEFT(BQ604,3))&lt;=--('Data Sheet'!$B$15))),
                --(INT('Data Sheet'!$A$15) &amp; "." &amp; LEFT(BQ604,3)),
                --(INT('Data Sheet'!$B$15) &amp; "." &amp; LEFT(BQ604,3))
            )
        ),
        "OK"
    )
)</f>
        <v>OK</v>
      </c>
      <c r="Q604" s="23" t="str">
        <f>IF(BS604&lt;&gt;"",
    IF(INT('Data Sheet'!$A$19)=INT('Data Sheet'!$B$15),
        --(INT('Data Sheet'!$A$15) &amp; "." &amp; BS604),
        IF(AND((--(INT('Data Sheet'!$A$15) &amp; "." &amp; BS604)&gt;=--('Data Sheet'!$A$15)), (--(INT('Data Sheet'!$A$15) &amp; "." &amp; BS604)&lt;=--('Data Sheet'!$B$15))),
            --(INT('Data Sheet'!$A$15) &amp; "." &amp; BS604),
            --(INT('Data Sheet'!$B$15) &amp; "." &amp; BS604)
        )
    ),
    IF(BQ604&lt;&gt;"",
        IF(INT('Data Sheet'!$A$15)=INT('Data Sheet'!$B$15),
            --(INT('Data Sheet'!$A$15) &amp; "." &amp; RIGHT(BQ604,3)),
            IF(AND((--(INT('Data Sheet'!$A$15) &amp; "." &amp; RIGHT(BQ604,3))&gt;=--('Data Sheet'!$A$15)), (--(INT('Data Sheet'!$A$15) &amp; "." &amp; RIGHT(BQ604,3))&lt;=--('Data Sheet'!$B$15))),
                --(INT('Data Sheet'!$A$15) &amp; "." &amp; RIGHT(BQ604,3)),
                --(INT('Data Sheet'!$B$15) &amp; "." &amp; RIGHT(BQ604,3))
            )
        ),
        "OK"
    )
)</f>
        <v>OK</v>
      </c>
      <c r="R604" s="19"/>
      <c r="S604" s="19"/>
      <c r="T604" s="19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1"/>
      <c r="AU604" s="21"/>
      <c r="AV604" s="21"/>
      <c r="AW604" s="22"/>
      <c r="AX604" s="99"/>
      <c r="AY604" s="20"/>
      <c r="AZ604" s="20"/>
      <c r="BA604" s="22"/>
      <c r="BB604">
        <v>596</v>
      </c>
      <c r="BC604" s="80"/>
      <c r="BD604" s="80"/>
      <c r="BE604" s="80"/>
      <c r="BF604" s="80"/>
      <c r="BG604" s="32" t="str">
        <f t="shared" si="103"/>
        <v/>
      </c>
      <c r="BH604" s="78">
        <f t="shared" si="101"/>
        <v>0</v>
      </c>
      <c r="BI604" s="2">
        <f t="shared" si="104"/>
        <v>0</v>
      </c>
      <c r="BJ604" s="2">
        <f t="shared" si="105"/>
        <v>0</v>
      </c>
      <c r="BK604" s="2">
        <f t="shared" si="102"/>
        <v>0</v>
      </c>
    </row>
    <row r="605" spans="2:63" ht="15" customHeight="1" x14ac:dyDescent="0.25">
      <c r="B605" s="14">
        <v>597</v>
      </c>
      <c r="C605" s="95" t="str">
        <f t="shared" si="106"/>
        <v/>
      </c>
      <c r="D605" s="15" t="str">
        <f t="shared" si="111"/>
        <v>OK</v>
      </c>
      <c r="E605" s="16" t="e">
        <f>VLOOKUP('Data Sheet'!$B$8,'Data Sheet'!$I$2:$J$9,2,FALSE)</f>
        <v>#N/A</v>
      </c>
      <c r="F605" s="16" t="str">
        <f t="shared" si="107"/>
        <v/>
      </c>
      <c r="G605" s="103">
        <f t="shared" si="108"/>
        <v>0</v>
      </c>
      <c r="H605" s="17" t="s">
        <v>26</v>
      </c>
      <c r="I605" s="17" t="s">
        <v>26</v>
      </c>
      <c r="J605" s="17" t="str">
        <f>IF('Data Sheet'!$B$9="NC-50","N/A","OK")</f>
        <v>OK</v>
      </c>
      <c r="K605" s="17" t="str">
        <f>IF('Data Sheet'!$B$9="NC-50","N/A","OK")</f>
        <v>OK</v>
      </c>
      <c r="L605" s="17" t="str">
        <f t="shared" si="109"/>
        <v>OK</v>
      </c>
      <c r="M605" s="17" t="str">
        <f t="shared" si="110"/>
        <v>OK</v>
      </c>
      <c r="N605" s="18" t="str">
        <f>IF(BO605&lt;&gt;"",
    IF(INT('Data Sheet'!$A$19)=INT('Data Sheet'!$B$19),
        --(INT('Data Sheet'!$A$19) &amp; "." &amp; BO605),
        IF(AND((--(INT('Data Sheet'!$A$19) &amp; "." &amp; BO605)&gt;=--('Data Sheet'!$A$19)), (--(INT('Data Sheet'!$A$19) &amp; "." &amp; BO605)&lt;=--('Data Sheet'!$B$19))),
            --(INT('Data Sheet'!$A$19) &amp; "." &amp; BO605),
            --(INT('Data Sheet'!$B$19) &amp; "." &amp; BO605)
        )
    ),
    IF(BN605&lt;&gt;"",
        IF(INT('Data Sheet'!$A$19)=INT('Data Sheet'!$B$19),
            --(INT('Data Sheet'!$A$19) &amp; "." &amp; LEFT(BN605,3)),
            IF(AND((--(INT('Data Sheet'!$A$19) &amp; "." &amp; LEFT(BN605,3))&gt;=--('Data Sheet'!$A$19)), (--(INT('Data Sheet'!$A$19) &amp; "." &amp; LEFT(BN605,3))&lt;=--('Data Sheet'!$B$19))),
                --(INT('Data Sheet'!$A$19) &amp; "." &amp; LEFT(BN605,3)),
                --(INT('Data Sheet'!$B$19) &amp; "." &amp; LEFT(BN605,3))
            )
        ),
        "OK"
    )
)</f>
        <v>OK</v>
      </c>
      <c r="O605" s="23" t="str">
        <f>IF(BP605&lt;&gt;"",
    IF(INT('Data Sheet'!$A$19)=INT('Data Sheet'!$B$19),
        --(INT('Data Sheet'!$A$19) &amp; "." &amp; BP605),
        IF(AND((--(INT('Data Sheet'!$A$19) &amp; "." &amp; BP605)&gt;=--('Data Sheet'!$A$19)), (--(INT('Data Sheet'!$A$19) &amp; "." &amp; BP605)&lt;=--('Data Sheet'!$B$19))),
            --(INT('Data Sheet'!$A$19) &amp; "." &amp; BP605),
            --(INT('Data Sheet'!$B$19) &amp; "." &amp; BP605)
        )
    ),
    IF(BN605&lt;&gt;"",
        IF(INT('Data Sheet'!$A$19)=INT('Data Sheet'!$B$19),
            --(INT('Data Sheet'!$A$19) &amp; "." &amp; RIGHT(BN605,3)),
            IF(AND((--(INT('Data Sheet'!$A$19) &amp; "." &amp; RIGHT(BN605,3))&gt;=--('Data Sheet'!$A$19)), (--(INT('Data Sheet'!$A$19) &amp; "." &amp; RIGHT(BN605,3))&lt;=--('Data Sheet'!$B$19))),
                --(INT('Data Sheet'!$A$19) &amp; "." &amp; RIGHT(BN605,3)),
                --(INT('Data Sheet'!$B$19) &amp; "." &amp; RIGHT(BN605,3))
            )
        ),
        "OK"
    )
)</f>
        <v>OK</v>
      </c>
      <c r="P605" s="23" t="str">
        <f>IF(BR605&lt;&gt;"",
    IF(INT('Data Sheet'!$A$19)=INT('Data Sheet'!$B$15),
        --(INT('Data Sheet'!$A$15) &amp; "." &amp; BR605),
        IF(AND((--(INT('Data Sheet'!$A$15) &amp; "." &amp; BR605)&gt;=--('Data Sheet'!$A$15)), (--(INT('Data Sheet'!$A$15) &amp; "." &amp; BR605)&lt;=--('Data Sheet'!$B$15))),
            --(INT('Data Sheet'!$A$15) &amp; "." &amp; BR605),
            --(INT('Data Sheet'!$B$15) &amp; "." &amp; BR605)
        )
    ),
    IF(BQ605&lt;&gt;"",
        IF(INT('Data Sheet'!$A$15)=INT('Data Sheet'!$B$15),
            --(INT('Data Sheet'!$A$15) &amp; "." &amp; LEFT(BQ605,3)),
            IF(AND((--(INT('Data Sheet'!$A$15) &amp; "." &amp; LEFT(BQ605,3))&gt;=--('Data Sheet'!$A$15)), (--(INT('Data Sheet'!$A$15) &amp; "." &amp; LEFT(BQ605,3))&lt;=--('Data Sheet'!$B$15))),
                --(INT('Data Sheet'!$A$15) &amp; "." &amp; LEFT(BQ605,3)),
                --(INT('Data Sheet'!$B$15) &amp; "." &amp; LEFT(BQ605,3))
            )
        ),
        "OK"
    )
)</f>
        <v>OK</v>
      </c>
      <c r="Q605" s="23" t="str">
        <f>IF(BS605&lt;&gt;"",
    IF(INT('Data Sheet'!$A$19)=INT('Data Sheet'!$B$15),
        --(INT('Data Sheet'!$A$15) &amp; "." &amp; BS605),
        IF(AND((--(INT('Data Sheet'!$A$15) &amp; "." &amp; BS605)&gt;=--('Data Sheet'!$A$15)), (--(INT('Data Sheet'!$A$15) &amp; "." &amp; BS605)&lt;=--('Data Sheet'!$B$15))),
            --(INT('Data Sheet'!$A$15) &amp; "." &amp; BS605),
            --(INT('Data Sheet'!$B$15) &amp; "." &amp; BS605)
        )
    ),
    IF(BQ605&lt;&gt;"",
        IF(INT('Data Sheet'!$A$15)=INT('Data Sheet'!$B$15),
            --(INT('Data Sheet'!$A$15) &amp; "." &amp; RIGHT(BQ605,3)),
            IF(AND((--(INT('Data Sheet'!$A$15) &amp; "." &amp; RIGHT(BQ605,3))&gt;=--('Data Sheet'!$A$15)), (--(INT('Data Sheet'!$A$15) &amp; "." &amp; RIGHT(BQ605,3))&lt;=--('Data Sheet'!$B$15))),
                --(INT('Data Sheet'!$A$15) &amp; "." &amp; RIGHT(BQ605,3)),
                --(INT('Data Sheet'!$B$15) &amp; "." &amp; RIGHT(BQ605,3))
            )
        ),
        "OK"
    )
)</f>
        <v>OK</v>
      </c>
      <c r="R605" s="19"/>
      <c r="S605" s="19"/>
      <c r="T605" s="19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1"/>
      <c r="AU605" s="21"/>
      <c r="AV605" s="21"/>
      <c r="AW605" s="22"/>
      <c r="AX605" s="99"/>
      <c r="AY605" s="20"/>
      <c r="AZ605" s="20"/>
      <c r="BA605" s="22"/>
      <c r="BB605">
        <v>597</v>
      </c>
      <c r="BC605" s="80"/>
      <c r="BD605" s="80"/>
      <c r="BE605" s="80"/>
      <c r="BF605" s="80"/>
      <c r="BG605" s="32" t="str">
        <f t="shared" si="103"/>
        <v/>
      </c>
      <c r="BH605" s="78">
        <f t="shared" si="101"/>
        <v>0</v>
      </c>
      <c r="BI605" s="2">
        <f t="shared" si="104"/>
        <v>0</v>
      </c>
      <c r="BJ605" s="2">
        <f t="shared" si="105"/>
        <v>0</v>
      </c>
      <c r="BK605" s="2">
        <f t="shared" si="102"/>
        <v>0</v>
      </c>
    </row>
    <row r="606" spans="2:63" ht="15" customHeight="1" x14ac:dyDescent="0.25">
      <c r="B606" s="14">
        <v>598</v>
      </c>
      <c r="C606" s="95" t="str">
        <f t="shared" si="106"/>
        <v/>
      </c>
      <c r="D606" s="15" t="str">
        <f t="shared" si="111"/>
        <v>OK</v>
      </c>
      <c r="E606" s="16" t="e">
        <f>VLOOKUP('Data Sheet'!$B$8,'Data Sheet'!$I$2:$J$9,2,FALSE)</f>
        <v>#N/A</v>
      </c>
      <c r="F606" s="16" t="str">
        <f t="shared" si="107"/>
        <v/>
      </c>
      <c r="G606" s="103">
        <f t="shared" si="108"/>
        <v>0</v>
      </c>
      <c r="H606" s="17" t="s">
        <v>26</v>
      </c>
      <c r="I606" s="17" t="s">
        <v>26</v>
      </c>
      <c r="J606" s="17" t="str">
        <f>IF('Data Sheet'!$B$9="NC-50","N/A","OK")</f>
        <v>OK</v>
      </c>
      <c r="K606" s="17" t="str">
        <f>IF('Data Sheet'!$B$9="NC-50","N/A","OK")</f>
        <v>OK</v>
      </c>
      <c r="L606" s="17" t="str">
        <f t="shared" si="109"/>
        <v>OK</v>
      </c>
      <c r="M606" s="17" t="str">
        <f t="shared" si="110"/>
        <v>OK</v>
      </c>
      <c r="N606" s="18" t="str">
        <f>IF(BO606&lt;&gt;"",
    IF(INT('Data Sheet'!$A$19)=INT('Data Sheet'!$B$19),
        --(INT('Data Sheet'!$A$19) &amp; "." &amp; BO606),
        IF(AND((--(INT('Data Sheet'!$A$19) &amp; "." &amp; BO606)&gt;=--('Data Sheet'!$A$19)), (--(INT('Data Sheet'!$A$19) &amp; "." &amp; BO606)&lt;=--('Data Sheet'!$B$19))),
            --(INT('Data Sheet'!$A$19) &amp; "." &amp; BO606),
            --(INT('Data Sheet'!$B$19) &amp; "." &amp; BO606)
        )
    ),
    IF(BN606&lt;&gt;"",
        IF(INT('Data Sheet'!$A$19)=INT('Data Sheet'!$B$19),
            --(INT('Data Sheet'!$A$19) &amp; "." &amp; LEFT(BN606,3)),
            IF(AND((--(INT('Data Sheet'!$A$19) &amp; "." &amp; LEFT(BN606,3))&gt;=--('Data Sheet'!$A$19)), (--(INT('Data Sheet'!$A$19) &amp; "." &amp; LEFT(BN606,3))&lt;=--('Data Sheet'!$B$19))),
                --(INT('Data Sheet'!$A$19) &amp; "." &amp; LEFT(BN606,3)),
                --(INT('Data Sheet'!$B$19) &amp; "." &amp; LEFT(BN606,3))
            )
        ),
        "OK"
    )
)</f>
        <v>OK</v>
      </c>
      <c r="O606" s="23" t="str">
        <f>IF(BP606&lt;&gt;"",
    IF(INT('Data Sheet'!$A$19)=INT('Data Sheet'!$B$19),
        --(INT('Data Sheet'!$A$19) &amp; "." &amp; BP606),
        IF(AND((--(INT('Data Sheet'!$A$19) &amp; "." &amp; BP606)&gt;=--('Data Sheet'!$A$19)), (--(INT('Data Sheet'!$A$19) &amp; "." &amp; BP606)&lt;=--('Data Sheet'!$B$19))),
            --(INT('Data Sheet'!$A$19) &amp; "." &amp; BP606),
            --(INT('Data Sheet'!$B$19) &amp; "." &amp; BP606)
        )
    ),
    IF(BN606&lt;&gt;"",
        IF(INT('Data Sheet'!$A$19)=INT('Data Sheet'!$B$19),
            --(INT('Data Sheet'!$A$19) &amp; "." &amp; RIGHT(BN606,3)),
            IF(AND((--(INT('Data Sheet'!$A$19) &amp; "." &amp; RIGHT(BN606,3))&gt;=--('Data Sheet'!$A$19)), (--(INT('Data Sheet'!$A$19) &amp; "." &amp; RIGHT(BN606,3))&lt;=--('Data Sheet'!$B$19))),
                --(INT('Data Sheet'!$A$19) &amp; "." &amp; RIGHT(BN606,3)),
                --(INT('Data Sheet'!$B$19) &amp; "." &amp; RIGHT(BN606,3))
            )
        ),
        "OK"
    )
)</f>
        <v>OK</v>
      </c>
      <c r="P606" s="23" t="str">
        <f>IF(BR606&lt;&gt;"",
    IF(INT('Data Sheet'!$A$19)=INT('Data Sheet'!$B$15),
        --(INT('Data Sheet'!$A$15) &amp; "." &amp; BR606),
        IF(AND((--(INT('Data Sheet'!$A$15) &amp; "." &amp; BR606)&gt;=--('Data Sheet'!$A$15)), (--(INT('Data Sheet'!$A$15) &amp; "." &amp; BR606)&lt;=--('Data Sheet'!$B$15))),
            --(INT('Data Sheet'!$A$15) &amp; "." &amp; BR606),
            --(INT('Data Sheet'!$B$15) &amp; "." &amp; BR606)
        )
    ),
    IF(BQ606&lt;&gt;"",
        IF(INT('Data Sheet'!$A$15)=INT('Data Sheet'!$B$15),
            --(INT('Data Sheet'!$A$15) &amp; "." &amp; LEFT(BQ606,3)),
            IF(AND((--(INT('Data Sheet'!$A$15) &amp; "." &amp; LEFT(BQ606,3))&gt;=--('Data Sheet'!$A$15)), (--(INT('Data Sheet'!$A$15) &amp; "." &amp; LEFT(BQ606,3))&lt;=--('Data Sheet'!$B$15))),
                --(INT('Data Sheet'!$A$15) &amp; "." &amp; LEFT(BQ606,3)),
                --(INT('Data Sheet'!$B$15) &amp; "." &amp; LEFT(BQ606,3))
            )
        ),
        "OK"
    )
)</f>
        <v>OK</v>
      </c>
      <c r="Q606" s="23" t="str">
        <f>IF(BS606&lt;&gt;"",
    IF(INT('Data Sheet'!$A$19)=INT('Data Sheet'!$B$15),
        --(INT('Data Sheet'!$A$15) &amp; "." &amp; BS606),
        IF(AND((--(INT('Data Sheet'!$A$15) &amp; "." &amp; BS606)&gt;=--('Data Sheet'!$A$15)), (--(INT('Data Sheet'!$A$15) &amp; "." &amp; BS606)&lt;=--('Data Sheet'!$B$15))),
            --(INT('Data Sheet'!$A$15) &amp; "." &amp; BS606),
            --(INT('Data Sheet'!$B$15) &amp; "." &amp; BS606)
        )
    ),
    IF(BQ606&lt;&gt;"",
        IF(INT('Data Sheet'!$A$15)=INT('Data Sheet'!$B$15),
            --(INT('Data Sheet'!$A$15) &amp; "." &amp; RIGHT(BQ606,3)),
            IF(AND((--(INT('Data Sheet'!$A$15) &amp; "." &amp; RIGHT(BQ606,3))&gt;=--('Data Sheet'!$A$15)), (--(INT('Data Sheet'!$A$15) &amp; "." &amp; RIGHT(BQ606,3))&lt;=--('Data Sheet'!$B$15))),
                --(INT('Data Sheet'!$A$15) &amp; "." &amp; RIGHT(BQ606,3)),
                --(INT('Data Sheet'!$B$15) &amp; "." &amp; RIGHT(BQ606,3))
            )
        ),
        "OK"
    )
)</f>
        <v>OK</v>
      </c>
      <c r="R606" s="19"/>
      <c r="S606" s="19"/>
      <c r="T606" s="19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1"/>
      <c r="AU606" s="21"/>
      <c r="AV606" s="21"/>
      <c r="AW606" s="22"/>
      <c r="AX606" s="99"/>
      <c r="AY606" s="20"/>
      <c r="AZ606" s="20"/>
      <c r="BA606" s="22"/>
      <c r="BB606">
        <v>598</v>
      </c>
      <c r="BC606" s="80"/>
      <c r="BD606" s="80"/>
      <c r="BE606" s="80"/>
      <c r="BF606" s="80"/>
      <c r="BG606" s="32" t="str">
        <f t="shared" si="103"/>
        <v/>
      </c>
      <c r="BH606" s="78">
        <f t="shared" si="101"/>
        <v>0</v>
      </c>
      <c r="BI606" s="2">
        <f t="shared" si="104"/>
        <v>0</v>
      </c>
      <c r="BJ606" s="2">
        <f t="shared" si="105"/>
        <v>0</v>
      </c>
      <c r="BK606" s="2">
        <f t="shared" si="102"/>
        <v>0</v>
      </c>
    </row>
    <row r="607" spans="2:63" ht="15" customHeight="1" x14ac:dyDescent="0.25">
      <c r="B607" s="14">
        <v>599</v>
      </c>
      <c r="C607" s="95" t="str">
        <f t="shared" si="106"/>
        <v/>
      </c>
      <c r="D607" s="15" t="str">
        <f t="shared" si="111"/>
        <v>OK</v>
      </c>
      <c r="E607" s="16" t="e">
        <f>VLOOKUP('Data Sheet'!$B$8,'Data Sheet'!$I$2:$J$9,2,FALSE)</f>
        <v>#N/A</v>
      </c>
      <c r="F607" s="16" t="str">
        <f t="shared" si="107"/>
        <v/>
      </c>
      <c r="G607" s="103">
        <f t="shared" si="108"/>
        <v>0</v>
      </c>
      <c r="H607" s="17" t="s">
        <v>26</v>
      </c>
      <c r="I607" s="17" t="s">
        <v>26</v>
      </c>
      <c r="J607" s="17" t="str">
        <f>IF('Data Sheet'!$B$9="NC-50","N/A","OK")</f>
        <v>OK</v>
      </c>
      <c r="K607" s="17" t="str">
        <f>IF('Data Sheet'!$B$9="NC-50","N/A","OK")</f>
        <v>OK</v>
      </c>
      <c r="L607" s="17" t="str">
        <f t="shared" si="109"/>
        <v>OK</v>
      </c>
      <c r="M607" s="17" t="str">
        <f t="shared" si="110"/>
        <v>OK</v>
      </c>
      <c r="N607" s="18" t="str">
        <f>IF(BO607&lt;&gt;"",
    IF(INT('Data Sheet'!$A$19)=INT('Data Sheet'!$B$19),
        --(INT('Data Sheet'!$A$19) &amp; "." &amp; BO607),
        IF(AND((--(INT('Data Sheet'!$A$19) &amp; "." &amp; BO607)&gt;=--('Data Sheet'!$A$19)), (--(INT('Data Sheet'!$A$19) &amp; "." &amp; BO607)&lt;=--('Data Sheet'!$B$19))),
            --(INT('Data Sheet'!$A$19) &amp; "." &amp; BO607),
            --(INT('Data Sheet'!$B$19) &amp; "." &amp; BO607)
        )
    ),
    IF(BN607&lt;&gt;"",
        IF(INT('Data Sheet'!$A$19)=INT('Data Sheet'!$B$19),
            --(INT('Data Sheet'!$A$19) &amp; "." &amp; LEFT(BN607,3)),
            IF(AND((--(INT('Data Sheet'!$A$19) &amp; "." &amp; LEFT(BN607,3))&gt;=--('Data Sheet'!$A$19)), (--(INT('Data Sheet'!$A$19) &amp; "." &amp; LEFT(BN607,3))&lt;=--('Data Sheet'!$B$19))),
                --(INT('Data Sheet'!$A$19) &amp; "." &amp; LEFT(BN607,3)),
                --(INT('Data Sheet'!$B$19) &amp; "." &amp; LEFT(BN607,3))
            )
        ),
        "OK"
    )
)</f>
        <v>OK</v>
      </c>
      <c r="O607" s="23" t="str">
        <f>IF(BP607&lt;&gt;"",
    IF(INT('Data Sheet'!$A$19)=INT('Data Sheet'!$B$19),
        --(INT('Data Sheet'!$A$19) &amp; "." &amp; BP607),
        IF(AND((--(INT('Data Sheet'!$A$19) &amp; "." &amp; BP607)&gt;=--('Data Sheet'!$A$19)), (--(INT('Data Sheet'!$A$19) &amp; "." &amp; BP607)&lt;=--('Data Sheet'!$B$19))),
            --(INT('Data Sheet'!$A$19) &amp; "." &amp; BP607),
            --(INT('Data Sheet'!$B$19) &amp; "." &amp; BP607)
        )
    ),
    IF(BN607&lt;&gt;"",
        IF(INT('Data Sheet'!$A$19)=INT('Data Sheet'!$B$19),
            --(INT('Data Sheet'!$A$19) &amp; "." &amp; RIGHT(BN607,3)),
            IF(AND((--(INT('Data Sheet'!$A$19) &amp; "." &amp; RIGHT(BN607,3))&gt;=--('Data Sheet'!$A$19)), (--(INT('Data Sheet'!$A$19) &amp; "." &amp; RIGHT(BN607,3))&lt;=--('Data Sheet'!$B$19))),
                --(INT('Data Sheet'!$A$19) &amp; "." &amp; RIGHT(BN607,3)),
                --(INT('Data Sheet'!$B$19) &amp; "." &amp; RIGHT(BN607,3))
            )
        ),
        "OK"
    )
)</f>
        <v>OK</v>
      </c>
      <c r="P607" s="23" t="str">
        <f>IF(BR607&lt;&gt;"",
    IF(INT('Data Sheet'!$A$19)=INT('Data Sheet'!$B$15),
        --(INT('Data Sheet'!$A$15) &amp; "." &amp; BR607),
        IF(AND((--(INT('Data Sheet'!$A$15) &amp; "." &amp; BR607)&gt;=--('Data Sheet'!$A$15)), (--(INT('Data Sheet'!$A$15) &amp; "." &amp; BR607)&lt;=--('Data Sheet'!$B$15))),
            --(INT('Data Sheet'!$A$15) &amp; "." &amp; BR607),
            --(INT('Data Sheet'!$B$15) &amp; "." &amp; BR607)
        )
    ),
    IF(BQ607&lt;&gt;"",
        IF(INT('Data Sheet'!$A$15)=INT('Data Sheet'!$B$15),
            --(INT('Data Sheet'!$A$15) &amp; "." &amp; LEFT(BQ607,3)),
            IF(AND((--(INT('Data Sheet'!$A$15) &amp; "." &amp; LEFT(BQ607,3))&gt;=--('Data Sheet'!$A$15)), (--(INT('Data Sheet'!$A$15) &amp; "." &amp; LEFT(BQ607,3))&lt;=--('Data Sheet'!$B$15))),
                --(INT('Data Sheet'!$A$15) &amp; "." &amp; LEFT(BQ607,3)),
                --(INT('Data Sheet'!$B$15) &amp; "." &amp; LEFT(BQ607,3))
            )
        ),
        "OK"
    )
)</f>
        <v>OK</v>
      </c>
      <c r="Q607" s="23" t="str">
        <f>IF(BS607&lt;&gt;"",
    IF(INT('Data Sheet'!$A$19)=INT('Data Sheet'!$B$15),
        --(INT('Data Sheet'!$A$15) &amp; "." &amp; BS607),
        IF(AND((--(INT('Data Sheet'!$A$15) &amp; "." &amp; BS607)&gt;=--('Data Sheet'!$A$15)), (--(INT('Data Sheet'!$A$15) &amp; "." &amp; BS607)&lt;=--('Data Sheet'!$B$15))),
            --(INT('Data Sheet'!$A$15) &amp; "." &amp; BS607),
            --(INT('Data Sheet'!$B$15) &amp; "." &amp; BS607)
        )
    ),
    IF(BQ607&lt;&gt;"",
        IF(INT('Data Sheet'!$A$15)=INT('Data Sheet'!$B$15),
            --(INT('Data Sheet'!$A$15) &amp; "." &amp; RIGHT(BQ607,3)),
            IF(AND((--(INT('Data Sheet'!$A$15) &amp; "." &amp; RIGHT(BQ607,3))&gt;=--('Data Sheet'!$A$15)), (--(INT('Data Sheet'!$A$15) &amp; "." &amp; RIGHT(BQ607,3))&lt;=--('Data Sheet'!$B$15))),
                --(INT('Data Sheet'!$A$15) &amp; "." &amp; RIGHT(BQ607,3)),
                --(INT('Data Sheet'!$B$15) &amp; "." &amp; RIGHT(BQ607,3))
            )
        ),
        "OK"
    )
)</f>
        <v>OK</v>
      </c>
      <c r="R607" s="19"/>
      <c r="S607" s="19"/>
      <c r="T607" s="19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1"/>
      <c r="AU607" s="21"/>
      <c r="AV607" s="21"/>
      <c r="AW607" s="22"/>
      <c r="AX607" s="99"/>
      <c r="AY607" s="20"/>
      <c r="AZ607" s="20"/>
      <c r="BA607" s="22"/>
      <c r="BB607">
        <v>599</v>
      </c>
      <c r="BC607" s="80"/>
      <c r="BD607" s="80"/>
      <c r="BE607" s="80"/>
      <c r="BF607" s="80"/>
      <c r="BG607" s="32" t="str">
        <f t="shared" si="103"/>
        <v/>
      </c>
      <c r="BH607" s="78">
        <f t="shared" si="101"/>
        <v>0</v>
      </c>
      <c r="BI607" s="2">
        <f t="shared" si="104"/>
        <v>0</v>
      </c>
      <c r="BJ607" s="2">
        <f t="shared" si="105"/>
        <v>0</v>
      </c>
      <c r="BK607" s="2">
        <f t="shared" si="102"/>
        <v>0</v>
      </c>
    </row>
    <row r="608" spans="2:63" ht="15" customHeight="1" x14ac:dyDescent="0.25">
      <c r="B608" s="14">
        <v>600</v>
      </c>
      <c r="C608" s="95" t="str">
        <f t="shared" si="106"/>
        <v/>
      </c>
      <c r="D608" s="15" t="str">
        <f t="shared" si="111"/>
        <v>OK</v>
      </c>
      <c r="E608" s="16" t="e">
        <f>VLOOKUP('Data Sheet'!$B$8,'Data Sheet'!$I$2:$J$9,2,FALSE)</f>
        <v>#N/A</v>
      </c>
      <c r="F608" s="16" t="str">
        <f t="shared" si="107"/>
        <v/>
      </c>
      <c r="G608" s="103">
        <f t="shared" si="108"/>
        <v>0</v>
      </c>
      <c r="H608" s="17" t="s">
        <v>26</v>
      </c>
      <c r="I608" s="17" t="s">
        <v>26</v>
      </c>
      <c r="J608" s="17" t="str">
        <f>IF('Data Sheet'!$B$9="NC-50","N/A","OK")</f>
        <v>OK</v>
      </c>
      <c r="K608" s="17" t="str">
        <f>IF('Data Sheet'!$B$9="NC-50","N/A","OK")</f>
        <v>OK</v>
      </c>
      <c r="L608" s="17" t="str">
        <f t="shared" si="109"/>
        <v>OK</v>
      </c>
      <c r="M608" s="17" t="str">
        <f t="shared" si="110"/>
        <v>OK</v>
      </c>
      <c r="N608" s="18" t="str">
        <f>IF(BO608&lt;&gt;"",
    IF(INT('Data Sheet'!$A$19)=INT('Data Sheet'!$B$19),
        --(INT('Data Sheet'!$A$19) &amp; "." &amp; BO608),
        IF(AND((--(INT('Data Sheet'!$A$19) &amp; "." &amp; BO608)&gt;=--('Data Sheet'!$A$19)), (--(INT('Data Sheet'!$A$19) &amp; "." &amp; BO608)&lt;=--('Data Sheet'!$B$19))),
            --(INT('Data Sheet'!$A$19) &amp; "." &amp; BO608),
            --(INT('Data Sheet'!$B$19) &amp; "." &amp; BO608)
        )
    ),
    IF(BN608&lt;&gt;"",
        IF(INT('Data Sheet'!$A$19)=INT('Data Sheet'!$B$19),
            --(INT('Data Sheet'!$A$19) &amp; "." &amp; LEFT(BN608,3)),
            IF(AND((--(INT('Data Sheet'!$A$19) &amp; "." &amp; LEFT(BN608,3))&gt;=--('Data Sheet'!$A$19)), (--(INT('Data Sheet'!$A$19) &amp; "." &amp; LEFT(BN608,3))&lt;=--('Data Sheet'!$B$19))),
                --(INT('Data Sheet'!$A$19) &amp; "." &amp; LEFT(BN608,3)),
                --(INT('Data Sheet'!$B$19) &amp; "." &amp; LEFT(BN608,3))
            )
        ),
        "OK"
    )
)</f>
        <v>OK</v>
      </c>
      <c r="O608" s="23" t="str">
        <f>IF(BP608&lt;&gt;"",
    IF(INT('Data Sheet'!$A$19)=INT('Data Sheet'!$B$19),
        --(INT('Data Sheet'!$A$19) &amp; "." &amp; BP608),
        IF(AND((--(INT('Data Sheet'!$A$19) &amp; "." &amp; BP608)&gt;=--('Data Sheet'!$A$19)), (--(INT('Data Sheet'!$A$19) &amp; "." &amp; BP608)&lt;=--('Data Sheet'!$B$19))),
            --(INT('Data Sheet'!$A$19) &amp; "." &amp; BP608),
            --(INT('Data Sheet'!$B$19) &amp; "." &amp; BP608)
        )
    ),
    IF(BN608&lt;&gt;"",
        IF(INT('Data Sheet'!$A$19)=INT('Data Sheet'!$B$19),
            --(INT('Data Sheet'!$A$19) &amp; "." &amp; RIGHT(BN608,3)),
            IF(AND((--(INT('Data Sheet'!$A$19) &amp; "." &amp; RIGHT(BN608,3))&gt;=--('Data Sheet'!$A$19)), (--(INT('Data Sheet'!$A$19) &amp; "." &amp; RIGHT(BN608,3))&lt;=--('Data Sheet'!$B$19))),
                --(INT('Data Sheet'!$A$19) &amp; "." &amp; RIGHT(BN608,3)),
                --(INT('Data Sheet'!$B$19) &amp; "." &amp; RIGHT(BN608,3))
            )
        ),
        "OK"
    )
)</f>
        <v>OK</v>
      </c>
      <c r="P608" s="23" t="str">
        <f>IF(BR608&lt;&gt;"",
    IF(INT('Data Sheet'!$A$19)=INT('Data Sheet'!$B$15),
        --(INT('Data Sheet'!$A$15) &amp; "." &amp; BR608),
        IF(AND((--(INT('Data Sheet'!$A$15) &amp; "." &amp; BR608)&gt;=--('Data Sheet'!$A$15)), (--(INT('Data Sheet'!$A$15) &amp; "." &amp; BR608)&lt;=--('Data Sheet'!$B$15))),
            --(INT('Data Sheet'!$A$15) &amp; "." &amp; BR608),
            --(INT('Data Sheet'!$B$15) &amp; "." &amp; BR608)
        )
    ),
    IF(BQ608&lt;&gt;"",
        IF(INT('Data Sheet'!$A$15)=INT('Data Sheet'!$B$15),
            --(INT('Data Sheet'!$A$15) &amp; "." &amp; LEFT(BQ608,3)),
            IF(AND((--(INT('Data Sheet'!$A$15) &amp; "." &amp; LEFT(BQ608,3))&gt;=--('Data Sheet'!$A$15)), (--(INT('Data Sheet'!$A$15) &amp; "." &amp; LEFT(BQ608,3))&lt;=--('Data Sheet'!$B$15))),
                --(INT('Data Sheet'!$A$15) &amp; "." &amp; LEFT(BQ608,3)),
                --(INT('Data Sheet'!$B$15) &amp; "." &amp; LEFT(BQ608,3))
            )
        ),
        "OK"
    )
)</f>
        <v>OK</v>
      </c>
      <c r="Q608" s="23" t="str">
        <f>IF(BS608&lt;&gt;"",
    IF(INT('Data Sheet'!$A$19)=INT('Data Sheet'!$B$15),
        --(INT('Data Sheet'!$A$15) &amp; "." &amp; BS608),
        IF(AND((--(INT('Data Sheet'!$A$15) &amp; "." &amp; BS608)&gt;=--('Data Sheet'!$A$15)), (--(INT('Data Sheet'!$A$15) &amp; "." &amp; BS608)&lt;=--('Data Sheet'!$B$15))),
            --(INT('Data Sheet'!$A$15) &amp; "." &amp; BS608),
            --(INT('Data Sheet'!$B$15) &amp; "." &amp; BS608)
        )
    ),
    IF(BQ608&lt;&gt;"",
        IF(INT('Data Sheet'!$A$15)=INT('Data Sheet'!$B$15),
            --(INT('Data Sheet'!$A$15) &amp; "." &amp; RIGHT(BQ608,3)),
            IF(AND((--(INT('Data Sheet'!$A$15) &amp; "." &amp; RIGHT(BQ608,3))&gt;=--('Data Sheet'!$A$15)), (--(INT('Data Sheet'!$A$15) &amp; "." &amp; RIGHT(BQ608,3))&lt;=--('Data Sheet'!$B$15))),
                --(INT('Data Sheet'!$A$15) &amp; "." &amp; RIGHT(BQ608,3)),
                --(INT('Data Sheet'!$B$15) &amp; "." &amp; RIGHT(BQ608,3))
            )
        ),
        "OK"
    )
)</f>
        <v>OK</v>
      </c>
      <c r="R608" s="19"/>
      <c r="S608" s="19"/>
      <c r="T608" s="19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1"/>
      <c r="AU608" s="21"/>
      <c r="AV608" s="21"/>
      <c r="AW608" s="22"/>
      <c r="AX608" s="99"/>
      <c r="AY608" s="20"/>
      <c r="AZ608" s="20"/>
      <c r="BA608" s="22"/>
      <c r="BB608">
        <v>600</v>
      </c>
      <c r="BC608" s="80"/>
      <c r="BD608" s="80"/>
      <c r="BE608" s="80"/>
      <c r="BF608" s="80"/>
      <c r="BG608" s="32" t="str">
        <f t="shared" si="103"/>
        <v/>
      </c>
      <c r="BH608" s="78">
        <f t="shared" si="101"/>
        <v>0</v>
      </c>
      <c r="BI608" s="2">
        <f t="shared" si="104"/>
        <v>0</v>
      </c>
      <c r="BJ608" s="2">
        <f t="shared" si="105"/>
        <v>0</v>
      </c>
      <c r="BK608" s="2">
        <f t="shared" si="102"/>
        <v>0</v>
      </c>
    </row>
    <row r="609" spans="2:63" ht="15" customHeight="1" x14ac:dyDescent="0.25">
      <c r="B609" s="14">
        <v>601</v>
      </c>
      <c r="C609" s="95" t="str">
        <f t="shared" si="106"/>
        <v/>
      </c>
      <c r="D609" s="15" t="str">
        <f t="shared" si="111"/>
        <v>OK</v>
      </c>
      <c r="E609" s="16" t="e">
        <f>VLOOKUP('Data Sheet'!$B$8,'Data Sheet'!$I$2:$J$9,2,FALSE)</f>
        <v>#N/A</v>
      </c>
      <c r="F609" s="16" t="str">
        <f t="shared" si="107"/>
        <v/>
      </c>
      <c r="G609" s="103">
        <f t="shared" si="108"/>
        <v>0</v>
      </c>
      <c r="H609" s="17" t="s">
        <v>26</v>
      </c>
      <c r="I609" s="17" t="s">
        <v>26</v>
      </c>
      <c r="J609" s="17" t="str">
        <f>IF('Data Sheet'!$B$9="NC-50","N/A","OK")</f>
        <v>OK</v>
      </c>
      <c r="K609" s="17" t="str">
        <f>IF('Data Sheet'!$B$9="NC-50","N/A","OK")</f>
        <v>OK</v>
      </c>
      <c r="L609" s="17" t="str">
        <f t="shared" si="109"/>
        <v>OK</v>
      </c>
      <c r="M609" s="17" t="str">
        <f t="shared" si="110"/>
        <v>OK</v>
      </c>
      <c r="N609" s="18" t="str">
        <f>IF(BO609&lt;&gt;"",
    IF(INT('Data Sheet'!$A$19)=INT('Data Sheet'!$B$19),
        --(INT('Data Sheet'!$A$19) &amp; "." &amp; BO609),
        IF(AND((--(INT('Data Sheet'!$A$19) &amp; "." &amp; BO609)&gt;=--('Data Sheet'!$A$19)), (--(INT('Data Sheet'!$A$19) &amp; "." &amp; BO609)&lt;=--('Data Sheet'!$B$19))),
            --(INT('Data Sheet'!$A$19) &amp; "." &amp; BO609),
            --(INT('Data Sheet'!$B$19) &amp; "." &amp; BO609)
        )
    ),
    IF(BN609&lt;&gt;"",
        IF(INT('Data Sheet'!$A$19)=INT('Data Sheet'!$B$19),
            --(INT('Data Sheet'!$A$19) &amp; "." &amp; LEFT(BN609,3)),
            IF(AND((--(INT('Data Sheet'!$A$19) &amp; "." &amp; LEFT(BN609,3))&gt;=--('Data Sheet'!$A$19)), (--(INT('Data Sheet'!$A$19) &amp; "." &amp; LEFT(BN609,3))&lt;=--('Data Sheet'!$B$19))),
                --(INT('Data Sheet'!$A$19) &amp; "." &amp; LEFT(BN609,3)),
                --(INT('Data Sheet'!$B$19) &amp; "." &amp; LEFT(BN609,3))
            )
        ),
        "OK"
    )
)</f>
        <v>OK</v>
      </c>
      <c r="O609" s="23" t="str">
        <f>IF(BP609&lt;&gt;"",
    IF(INT('Data Sheet'!$A$19)=INT('Data Sheet'!$B$19),
        --(INT('Data Sheet'!$A$19) &amp; "." &amp; BP609),
        IF(AND((--(INT('Data Sheet'!$A$19) &amp; "." &amp; BP609)&gt;=--('Data Sheet'!$A$19)), (--(INT('Data Sheet'!$A$19) &amp; "." &amp; BP609)&lt;=--('Data Sheet'!$B$19))),
            --(INT('Data Sheet'!$A$19) &amp; "." &amp; BP609),
            --(INT('Data Sheet'!$B$19) &amp; "." &amp; BP609)
        )
    ),
    IF(BN609&lt;&gt;"",
        IF(INT('Data Sheet'!$A$19)=INT('Data Sheet'!$B$19),
            --(INT('Data Sheet'!$A$19) &amp; "." &amp; RIGHT(BN609,3)),
            IF(AND((--(INT('Data Sheet'!$A$19) &amp; "." &amp; RIGHT(BN609,3))&gt;=--('Data Sheet'!$A$19)), (--(INT('Data Sheet'!$A$19) &amp; "." &amp; RIGHT(BN609,3))&lt;=--('Data Sheet'!$B$19))),
                --(INT('Data Sheet'!$A$19) &amp; "." &amp; RIGHT(BN609,3)),
                --(INT('Data Sheet'!$B$19) &amp; "." &amp; RIGHT(BN609,3))
            )
        ),
        "OK"
    )
)</f>
        <v>OK</v>
      </c>
      <c r="P609" s="23" t="str">
        <f>IF(BR609&lt;&gt;"",
    IF(INT('Data Sheet'!$A$19)=INT('Data Sheet'!$B$15),
        --(INT('Data Sheet'!$A$15) &amp; "." &amp; BR609),
        IF(AND((--(INT('Data Sheet'!$A$15) &amp; "." &amp; BR609)&gt;=--('Data Sheet'!$A$15)), (--(INT('Data Sheet'!$A$15) &amp; "." &amp; BR609)&lt;=--('Data Sheet'!$B$15))),
            --(INT('Data Sheet'!$A$15) &amp; "." &amp; BR609),
            --(INT('Data Sheet'!$B$15) &amp; "." &amp; BR609)
        )
    ),
    IF(BQ609&lt;&gt;"",
        IF(INT('Data Sheet'!$A$15)=INT('Data Sheet'!$B$15),
            --(INT('Data Sheet'!$A$15) &amp; "." &amp; LEFT(BQ609,3)),
            IF(AND((--(INT('Data Sheet'!$A$15) &amp; "." &amp; LEFT(BQ609,3))&gt;=--('Data Sheet'!$A$15)), (--(INT('Data Sheet'!$A$15) &amp; "." &amp; LEFT(BQ609,3))&lt;=--('Data Sheet'!$B$15))),
                --(INT('Data Sheet'!$A$15) &amp; "." &amp; LEFT(BQ609,3)),
                --(INT('Data Sheet'!$B$15) &amp; "." &amp; LEFT(BQ609,3))
            )
        ),
        "OK"
    )
)</f>
        <v>OK</v>
      </c>
      <c r="Q609" s="23" t="str">
        <f>IF(BS609&lt;&gt;"",
    IF(INT('Data Sheet'!$A$19)=INT('Data Sheet'!$B$15),
        --(INT('Data Sheet'!$A$15) &amp; "." &amp; BS609),
        IF(AND((--(INT('Data Sheet'!$A$15) &amp; "." &amp; BS609)&gt;=--('Data Sheet'!$A$15)), (--(INT('Data Sheet'!$A$15) &amp; "." &amp; BS609)&lt;=--('Data Sheet'!$B$15))),
            --(INT('Data Sheet'!$A$15) &amp; "." &amp; BS609),
            --(INT('Data Sheet'!$B$15) &amp; "." &amp; BS609)
        )
    ),
    IF(BQ609&lt;&gt;"",
        IF(INT('Data Sheet'!$A$15)=INT('Data Sheet'!$B$15),
            --(INT('Data Sheet'!$A$15) &amp; "." &amp; RIGHT(BQ609,3)),
            IF(AND((--(INT('Data Sheet'!$A$15) &amp; "." &amp; RIGHT(BQ609,3))&gt;=--('Data Sheet'!$A$15)), (--(INT('Data Sheet'!$A$15) &amp; "." &amp; RIGHT(BQ609,3))&lt;=--('Data Sheet'!$B$15))),
                --(INT('Data Sheet'!$A$15) &amp; "." &amp; RIGHT(BQ609,3)),
                --(INT('Data Sheet'!$B$15) &amp; "." &amp; RIGHT(BQ609,3))
            )
        ),
        "OK"
    )
)</f>
        <v>OK</v>
      </c>
      <c r="R609" s="19"/>
      <c r="S609" s="19"/>
      <c r="T609" s="19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1"/>
      <c r="AU609" s="21"/>
      <c r="AV609" s="21"/>
      <c r="AW609" s="22"/>
      <c r="AX609" s="99"/>
      <c r="AY609" s="20"/>
      <c r="AZ609" s="20"/>
      <c r="BA609" s="22"/>
      <c r="BB609">
        <v>601</v>
      </c>
      <c r="BC609" s="80"/>
      <c r="BD609" s="80"/>
      <c r="BE609" s="80"/>
      <c r="BF609" s="80"/>
      <c r="BG609" s="32" t="str">
        <f t="shared" si="103"/>
        <v/>
      </c>
      <c r="BH609" s="78">
        <f t="shared" si="101"/>
        <v>0</v>
      </c>
      <c r="BI609" s="2">
        <f t="shared" si="104"/>
        <v>0</v>
      </c>
      <c r="BJ609" s="2">
        <f t="shared" si="105"/>
        <v>0</v>
      </c>
      <c r="BK609" s="2">
        <f t="shared" si="102"/>
        <v>0</v>
      </c>
    </row>
    <row r="610" spans="2:63" ht="15" customHeight="1" x14ac:dyDescent="0.25">
      <c r="B610" s="14">
        <v>602</v>
      </c>
      <c r="C610" s="95" t="str">
        <f t="shared" si="106"/>
        <v/>
      </c>
      <c r="D610" s="15" t="str">
        <f t="shared" si="111"/>
        <v>OK</v>
      </c>
      <c r="E610" s="16" t="e">
        <f>VLOOKUP('Data Sheet'!$B$8,'Data Sheet'!$I$2:$J$9,2,FALSE)</f>
        <v>#N/A</v>
      </c>
      <c r="F610" s="16" t="str">
        <f t="shared" si="107"/>
        <v/>
      </c>
      <c r="G610" s="103">
        <f t="shared" si="108"/>
        <v>0</v>
      </c>
      <c r="H610" s="17" t="s">
        <v>26</v>
      </c>
      <c r="I610" s="17" t="s">
        <v>26</v>
      </c>
      <c r="J610" s="17" t="str">
        <f>IF('Data Sheet'!$B$9="NC-50","N/A","OK")</f>
        <v>OK</v>
      </c>
      <c r="K610" s="17" t="str">
        <f>IF('Data Sheet'!$B$9="NC-50","N/A","OK")</f>
        <v>OK</v>
      </c>
      <c r="L610" s="17" t="str">
        <f t="shared" si="109"/>
        <v>OK</v>
      </c>
      <c r="M610" s="17" t="str">
        <f t="shared" si="110"/>
        <v>OK</v>
      </c>
      <c r="N610" s="18" t="str">
        <f>IF(BO610&lt;&gt;"",
    IF(INT('Data Sheet'!$A$19)=INT('Data Sheet'!$B$19),
        --(INT('Data Sheet'!$A$19) &amp; "." &amp; BO610),
        IF(AND((--(INT('Data Sheet'!$A$19) &amp; "." &amp; BO610)&gt;=--('Data Sheet'!$A$19)), (--(INT('Data Sheet'!$A$19) &amp; "." &amp; BO610)&lt;=--('Data Sheet'!$B$19))),
            --(INT('Data Sheet'!$A$19) &amp; "." &amp; BO610),
            --(INT('Data Sheet'!$B$19) &amp; "." &amp; BO610)
        )
    ),
    IF(BN610&lt;&gt;"",
        IF(INT('Data Sheet'!$A$19)=INT('Data Sheet'!$B$19),
            --(INT('Data Sheet'!$A$19) &amp; "." &amp; LEFT(BN610,3)),
            IF(AND((--(INT('Data Sheet'!$A$19) &amp; "." &amp; LEFT(BN610,3))&gt;=--('Data Sheet'!$A$19)), (--(INT('Data Sheet'!$A$19) &amp; "." &amp; LEFT(BN610,3))&lt;=--('Data Sheet'!$B$19))),
                --(INT('Data Sheet'!$A$19) &amp; "." &amp; LEFT(BN610,3)),
                --(INT('Data Sheet'!$B$19) &amp; "." &amp; LEFT(BN610,3))
            )
        ),
        "OK"
    )
)</f>
        <v>OK</v>
      </c>
      <c r="O610" s="23" t="str">
        <f>IF(BP610&lt;&gt;"",
    IF(INT('Data Sheet'!$A$19)=INT('Data Sheet'!$B$19),
        --(INT('Data Sheet'!$A$19) &amp; "." &amp; BP610),
        IF(AND((--(INT('Data Sheet'!$A$19) &amp; "." &amp; BP610)&gt;=--('Data Sheet'!$A$19)), (--(INT('Data Sheet'!$A$19) &amp; "." &amp; BP610)&lt;=--('Data Sheet'!$B$19))),
            --(INT('Data Sheet'!$A$19) &amp; "." &amp; BP610),
            --(INT('Data Sheet'!$B$19) &amp; "." &amp; BP610)
        )
    ),
    IF(BN610&lt;&gt;"",
        IF(INT('Data Sheet'!$A$19)=INT('Data Sheet'!$B$19),
            --(INT('Data Sheet'!$A$19) &amp; "." &amp; RIGHT(BN610,3)),
            IF(AND((--(INT('Data Sheet'!$A$19) &amp; "." &amp; RIGHT(BN610,3))&gt;=--('Data Sheet'!$A$19)), (--(INT('Data Sheet'!$A$19) &amp; "." &amp; RIGHT(BN610,3))&lt;=--('Data Sheet'!$B$19))),
                --(INT('Data Sheet'!$A$19) &amp; "." &amp; RIGHT(BN610,3)),
                --(INT('Data Sheet'!$B$19) &amp; "." &amp; RIGHT(BN610,3))
            )
        ),
        "OK"
    )
)</f>
        <v>OK</v>
      </c>
      <c r="P610" s="23" t="str">
        <f>IF(BR610&lt;&gt;"",
    IF(INT('Data Sheet'!$A$19)=INT('Data Sheet'!$B$15),
        --(INT('Data Sheet'!$A$15) &amp; "." &amp; BR610),
        IF(AND((--(INT('Data Sheet'!$A$15) &amp; "." &amp; BR610)&gt;=--('Data Sheet'!$A$15)), (--(INT('Data Sheet'!$A$15) &amp; "." &amp; BR610)&lt;=--('Data Sheet'!$B$15))),
            --(INT('Data Sheet'!$A$15) &amp; "." &amp; BR610),
            --(INT('Data Sheet'!$B$15) &amp; "." &amp; BR610)
        )
    ),
    IF(BQ610&lt;&gt;"",
        IF(INT('Data Sheet'!$A$15)=INT('Data Sheet'!$B$15),
            --(INT('Data Sheet'!$A$15) &amp; "." &amp; LEFT(BQ610,3)),
            IF(AND((--(INT('Data Sheet'!$A$15) &amp; "." &amp; LEFT(BQ610,3))&gt;=--('Data Sheet'!$A$15)), (--(INT('Data Sheet'!$A$15) &amp; "." &amp; LEFT(BQ610,3))&lt;=--('Data Sheet'!$B$15))),
                --(INT('Data Sheet'!$A$15) &amp; "." &amp; LEFT(BQ610,3)),
                --(INT('Data Sheet'!$B$15) &amp; "." &amp; LEFT(BQ610,3))
            )
        ),
        "OK"
    )
)</f>
        <v>OK</v>
      </c>
      <c r="Q610" s="23" t="str">
        <f>IF(BS610&lt;&gt;"",
    IF(INT('Data Sheet'!$A$19)=INT('Data Sheet'!$B$15),
        --(INT('Data Sheet'!$A$15) &amp; "." &amp; BS610),
        IF(AND((--(INT('Data Sheet'!$A$15) &amp; "." &amp; BS610)&gt;=--('Data Sheet'!$A$15)), (--(INT('Data Sheet'!$A$15) &amp; "." &amp; BS610)&lt;=--('Data Sheet'!$B$15))),
            --(INT('Data Sheet'!$A$15) &amp; "." &amp; BS610),
            --(INT('Data Sheet'!$B$15) &amp; "." &amp; BS610)
        )
    ),
    IF(BQ610&lt;&gt;"",
        IF(INT('Data Sheet'!$A$15)=INT('Data Sheet'!$B$15),
            --(INT('Data Sheet'!$A$15) &amp; "." &amp; RIGHT(BQ610,3)),
            IF(AND((--(INT('Data Sheet'!$A$15) &amp; "." &amp; RIGHT(BQ610,3))&gt;=--('Data Sheet'!$A$15)), (--(INT('Data Sheet'!$A$15) &amp; "." &amp; RIGHT(BQ610,3))&lt;=--('Data Sheet'!$B$15))),
                --(INT('Data Sheet'!$A$15) &amp; "." &amp; RIGHT(BQ610,3)),
                --(INT('Data Sheet'!$B$15) &amp; "." &amp; RIGHT(BQ610,3))
            )
        ),
        "OK"
    )
)</f>
        <v>OK</v>
      </c>
      <c r="R610" s="19"/>
      <c r="S610" s="19"/>
      <c r="T610" s="19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1"/>
      <c r="AU610" s="21"/>
      <c r="AV610" s="21"/>
      <c r="AW610" s="22"/>
      <c r="AX610" s="99"/>
      <c r="AY610" s="20"/>
      <c r="AZ610" s="20"/>
      <c r="BA610" s="22"/>
      <c r="BB610">
        <v>602</v>
      </c>
      <c r="BC610" s="80"/>
      <c r="BD610" s="80"/>
      <c r="BE610" s="80"/>
      <c r="BF610" s="80"/>
      <c r="BG610" s="32" t="str">
        <f t="shared" si="103"/>
        <v/>
      </c>
      <c r="BH610" s="78">
        <f t="shared" si="101"/>
        <v>0</v>
      </c>
      <c r="BI610" s="2">
        <f t="shared" si="104"/>
        <v>0</v>
      </c>
      <c r="BJ610" s="2">
        <f t="shared" si="105"/>
        <v>0</v>
      </c>
      <c r="BK610" s="2">
        <f t="shared" si="102"/>
        <v>0</v>
      </c>
    </row>
    <row r="611" spans="2:63" ht="15" customHeight="1" x14ac:dyDescent="0.25">
      <c r="B611" s="14">
        <v>603</v>
      </c>
      <c r="C611" s="95" t="str">
        <f t="shared" si="106"/>
        <v/>
      </c>
      <c r="D611" s="15" t="str">
        <f t="shared" si="111"/>
        <v>OK</v>
      </c>
      <c r="E611" s="16" t="e">
        <f>VLOOKUP('Data Sheet'!$B$8,'Data Sheet'!$I$2:$J$9,2,FALSE)</f>
        <v>#N/A</v>
      </c>
      <c r="F611" s="16" t="str">
        <f t="shared" si="107"/>
        <v/>
      </c>
      <c r="G611" s="103">
        <f t="shared" si="108"/>
        <v>0</v>
      </c>
      <c r="H611" s="17" t="s">
        <v>26</v>
      </c>
      <c r="I611" s="17" t="s">
        <v>26</v>
      </c>
      <c r="J611" s="17" t="str">
        <f>IF('Data Sheet'!$B$9="NC-50","N/A","OK")</f>
        <v>OK</v>
      </c>
      <c r="K611" s="17" t="str">
        <f>IF('Data Sheet'!$B$9="NC-50","N/A","OK")</f>
        <v>OK</v>
      </c>
      <c r="L611" s="17" t="str">
        <f t="shared" si="109"/>
        <v>OK</v>
      </c>
      <c r="M611" s="17" t="str">
        <f t="shared" si="110"/>
        <v>OK</v>
      </c>
      <c r="N611" s="18" t="str">
        <f>IF(BO611&lt;&gt;"",
    IF(INT('Data Sheet'!$A$19)=INT('Data Sheet'!$B$19),
        --(INT('Data Sheet'!$A$19) &amp; "." &amp; BO611),
        IF(AND((--(INT('Data Sheet'!$A$19) &amp; "." &amp; BO611)&gt;=--('Data Sheet'!$A$19)), (--(INT('Data Sheet'!$A$19) &amp; "." &amp; BO611)&lt;=--('Data Sheet'!$B$19))),
            --(INT('Data Sheet'!$A$19) &amp; "." &amp; BO611),
            --(INT('Data Sheet'!$B$19) &amp; "." &amp; BO611)
        )
    ),
    IF(BN611&lt;&gt;"",
        IF(INT('Data Sheet'!$A$19)=INT('Data Sheet'!$B$19),
            --(INT('Data Sheet'!$A$19) &amp; "." &amp; LEFT(BN611,3)),
            IF(AND((--(INT('Data Sheet'!$A$19) &amp; "." &amp; LEFT(BN611,3))&gt;=--('Data Sheet'!$A$19)), (--(INT('Data Sheet'!$A$19) &amp; "." &amp; LEFT(BN611,3))&lt;=--('Data Sheet'!$B$19))),
                --(INT('Data Sheet'!$A$19) &amp; "." &amp; LEFT(BN611,3)),
                --(INT('Data Sheet'!$B$19) &amp; "." &amp; LEFT(BN611,3))
            )
        ),
        "OK"
    )
)</f>
        <v>OK</v>
      </c>
      <c r="O611" s="23" t="str">
        <f>IF(BP611&lt;&gt;"",
    IF(INT('Data Sheet'!$A$19)=INT('Data Sheet'!$B$19),
        --(INT('Data Sheet'!$A$19) &amp; "." &amp; BP611),
        IF(AND((--(INT('Data Sheet'!$A$19) &amp; "." &amp; BP611)&gt;=--('Data Sheet'!$A$19)), (--(INT('Data Sheet'!$A$19) &amp; "." &amp; BP611)&lt;=--('Data Sheet'!$B$19))),
            --(INT('Data Sheet'!$A$19) &amp; "." &amp; BP611),
            --(INT('Data Sheet'!$B$19) &amp; "." &amp; BP611)
        )
    ),
    IF(BN611&lt;&gt;"",
        IF(INT('Data Sheet'!$A$19)=INT('Data Sheet'!$B$19),
            --(INT('Data Sheet'!$A$19) &amp; "." &amp; RIGHT(BN611,3)),
            IF(AND((--(INT('Data Sheet'!$A$19) &amp; "." &amp; RIGHT(BN611,3))&gt;=--('Data Sheet'!$A$19)), (--(INT('Data Sheet'!$A$19) &amp; "." &amp; RIGHT(BN611,3))&lt;=--('Data Sheet'!$B$19))),
                --(INT('Data Sheet'!$A$19) &amp; "." &amp; RIGHT(BN611,3)),
                --(INT('Data Sheet'!$B$19) &amp; "." &amp; RIGHT(BN611,3))
            )
        ),
        "OK"
    )
)</f>
        <v>OK</v>
      </c>
      <c r="P611" s="23" t="str">
        <f>IF(BR611&lt;&gt;"",
    IF(INT('Data Sheet'!$A$19)=INT('Data Sheet'!$B$15),
        --(INT('Data Sheet'!$A$15) &amp; "." &amp; BR611),
        IF(AND((--(INT('Data Sheet'!$A$15) &amp; "." &amp; BR611)&gt;=--('Data Sheet'!$A$15)), (--(INT('Data Sheet'!$A$15) &amp; "." &amp; BR611)&lt;=--('Data Sheet'!$B$15))),
            --(INT('Data Sheet'!$A$15) &amp; "." &amp; BR611),
            --(INT('Data Sheet'!$B$15) &amp; "." &amp; BR611)
        )
    ),
    IF(BQ611&lt;&gt;"",
        IF(INT('Data Sheet'!$A$15)=INT('Data Sheet'!$B$15),
            --(INT('Data Sheet'!$A$15) &amp; "." &amp; LEFT(BQ611,3)),
            IF(AND((--(INT('Data Sheet'!$A$15) &amp; "." &amp; LEFT(BQ611,3))&gt;=--('Data Sheet'!$A$15)), (--(INT('Data Sheet'!$A$15) &amp; "." &amp; LEFT(BQ611,3))&lt;=--('Data Sheet'!$B$15))),
                --(INT('Data Sheet'!$A$15) &amp; "." &amp; LEFT(BQ611,3)),
                --(INT('Data Sheet'!$B$15) &amp; "." &amp; LEFT(BQ611,3))
            )
        ),
        "OK"
    )
)</f>
        <v>OK</v>
      </c>
      <c r="Q611" s="23" t="str">
        <f>IF(BS611&lt;&gt;"",
    IF(INT('Data Sheet'!$A$19)=INT('Data Sheet'!$B$15),
        --(INT('Data Sheet'!$A$15) &amp; "." &amp; BS611),
        IF(AND((--(INT('Data Sheet'!$A$15) &amp; "." &amp; BS611)&gt;=--('Data Sheet'!$A$15)), (--(INT('Data Sheet'!$A$15) &amp; "." &amp; BS611)&lt;=--('Data Sheet'!$B$15))),
            --(INT('Data Sheet'!$A$15) &amp; "." &amp; BS611),
            --(INT('Data Sheet'!$B$15) &amp; "." &amp; BS611)
        )
    ),
    IF(BQ611&lt;&gt;"",
        IF(INT('Data Sheet'!$A$15)=INT('Data Sheet'!$B$15),
            --(INT('Data Sheet'!$A$15) &amp; "." &amp; RIGHT(BQ611,3)),
            IF(AND((--(INT('Data Sheet'!$A$15) &amp; "." &amp; RIGHT(BQ611,3))&gt;=--('Data Sheet'!$A$15)), (--(INT('Data Sheet'!$A$15) &amp; "." &amp; RIGHT(BQ611,3))&lt;=--('Data Sheet'!$B$15))),
                --(INT('Data Sheet'!$A$15) &amp; "." &amp; RIGHT(BQ611,3)),
                --(INT('Data Sheet'!$B$15) &amp; "." &amp; RIGHT(BQ611,3))
            )
        ),
        "OK"
    )
)</f>
        <v>OK</v>
      </c>
      <c r="R611" s="19"/>
      <c r="S611" s="19"/>
      <c r="T611" s="19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1"/>
      <c r="AU611" s="21"/>
      <c r="AV611" s="21"/>
      <c r="AW611" s="22"/>
      <c r="AX611" s="99"/>
      <c r="AY611" s="20"/>
      <c r="AZ611" s="20"/>
      <c r="BA611" s="22"/>
      <c r="BB611">
        <v>603</v>
      </c>
      <c r="BC611" s="80"/>
      <c r="BD611" s="80"/>
      <c r="BE611" s="80"/>
      <c r="BF611" s="80"/>
      <c r="BG611" s="32" t="str">
        <f t="shared" si="103"/>
        <v/>
      </c>
      <c r="BH611" s="78">
        <f t="shared" si="101"/>
        <v>0</v>
      </c>
      <c r="BI611" s="2">
        <f t="shared" si="104"/>
        <v>0</v>
      </c>
      <c r="BJ611" s="2">
        <f t="shared" si="105"/>
        <v>0</v>
      </c>
      <c r="BK611" s="2">
        <f t="shared" si="102"/>
        <v>0</v>
      </c>
    </row>
    <row r="612" spans="2:63" ht="15" customHeight="1" x14ac:dyDescent="0.25">
      <c r="B612" s="14">
        <v>604</v>
      </c>
      <c r="C612" s="95" t="str">
        <f t="shared" si="106"/>
        <v/>
      </c>
      <c r="D612" s="15" t="str">
        <f t="shared" si="111"/>
        <v>OK</v>
      </c>
      <c r="E612" s="16" t="e">
        <f>VLOOKUP('Data Sheet'!$B$8,'Data Sheet'!$I$2:$J$9,2,FALSE)</f>
        <v>#N/A</v>
      </c>
      <c r="F612" s="16" t="str">
        <f t="shared" si="107"/>
        <v/>
      </c>
      <c r="G612" s="103">
        <f t="shared" si="108"/>
        <v>0</v>
      </c>
      <c r="H612" s="17" t="s">
        <v>26</v>
      </c>
      <c r="I612" s="17" t="s">
        <v>26</v>
      </c>
      <c r="J612" s="17" t="str">
        <f>IF('Data Sheet'!$B$9="NC-50","N/A","OK")</f>
        <v>OK</v>
      </c>
      <c r="K612" s="17" t="str">
        <f>IF('Data Sheet'!$B$9="NC-50","N/A","OK")</f>
        <v>OK</v>
      </c>
      <c r="L612" s="17" t="str">
        <f t="shared" si="109"/>
        <v>OK</v>
      </c>
      <c r="M612" s="17" t="str">
        <f t="shared" si="110"/>
        <v>OK</v>
      </c>
      <c r="N612" s="18" t="str">
        <f>IF(BO612&lt;&gt;"",
    IF(INT('Data Sheet'!$A$19)=INT('Data Sheet'!$B$19),
        --(INT('Data Sheet'!$A$19) &amp; "." &amp; BO612),
        IF(AND((--(INT('Data Sheet'!$A$19) &amp; "." &amp; BO612)&gt;=--('Data Sheet'!$A$19)), (--(INT('Data Sheet'!$A$19) &amp; "." &amp; BO612)&lt;=--('Data Sheet'!$B$19))),
            --(INT('Data Sheet'!$A$19) &amp; "." &amp; BO612),
            --(INT('Data Sheet'!$B$19) &amp; "." &amp; BO612)
        )
    ),
    IF(BN612&lt;&gt;"",
        IF(INT('Data Sheet'!$A$19)=INT('Data Sheet'!$B$19),
            --(INT('Data Sheet'!$A$19) &amp; "." &amp; LEFT(BN612,3)),
            IF(AND((--(INT('Data Sheet'!$A$19) &amp; "." &amp; LEFT(BN612,3))&gt;=--('Data Sheet'!$A$19)), (--(INT('Data Sheet'!$A$19) &amp; "." &amp; LEFT(BN612,3))&lt;=--('Data Sheet'!$B$19))),
                --(INT('Data Sheet'!$A$19) &amp; "." &amp; LEFT(BN612,3)),
                --(INT('Data Sheet'!$B$19) &amp; "." &amp; LEFT(BN612,3))
            )
        ),
        "OK"
    )
)</f>
        <v>OK</v>
      </c>
      <c r="O612" s="23" t="str">
        <f>IF(BP612&lt;&gt;"",
    IF(INT('Data Sheet'!$A$19)=INT('Data Sheet'!$B$19),
        --(INT('Data Sheet'!$A$19) &amp; "." &amp; BP612),
        IF(AND((--(INT('Data Sheet'!$A$19) &amp; "." &amp; BP612)&gt;=--('Data Sheet'!$A$19)), (--(INT('Data Sheet'!$A$19) &amp; "." &amp; BP612)&lt;=--('Data Sheet'!$B$19))),
            --(INT('Data Sheet'!$A$19) &amp; "." &amp; BP612),
            --(INT('Data Sheet'!$B$19) &amp; "." &amp; BP612)
        )
    ),
    IF(BN612&lt;&gt;"",
        IF(INT('Data Sheet'!$A$19)=INT('Data Sheet'!$B$19),
            --(INT('Data Sheet'!$A$19) &amp; "." &amp; RIGHT(BN612,3)),
            IF(AND((--(INT('Data Sheet'!$A$19) &amp; "." &amp; RIGHT(BN612,3))&gt;=--('Data Sheet'!$A$19)), (--(INT('Data Sheet'!$A$19) &amp; "." &amp; RIGHT(BN612,3))&lt;=--('Data Sheet'!$B$19))),
                --(INT('Data Sheet'!$A$19) &amp; "." &amp; RIGHT(BN612,3)),
                --(INT('Data Sheet'!$B$19) &amp; "." &amp; RIGHT(BN612,3))
            )
        ),
        "OK"
    )
)</f>
        <v>OK</v>
      </c>
      <c r="P612" s="23" t="str">
        <f>IF(BR612&lt;&gt;"",
    IF(INT('Data Sheet'!$A$19)=INT('Data Sheet'!$B$15),
        --(INT('Data Sheet'!$A$15) &amp; "." &amp; BR612),
        IF(AND((--(INT('Data Sheet'!$A$15) &amp; "." &amp; BR612)&gt;=--('Data Sheet'!$A$15)), (--(INT('Data Sheet'!$A$15) &amp; "." &amp; BR612)&lt;=--('Data Sheet'!$B$15))),
            --(INT('Data Sheet'!$A$15) &amp; "." &amp; BR612),
            --(INT('Data Sheet'!$B$15) &amp; "." &amp; BR612)
        )
    ),
    IF(BQ612&lt;&gt;"",
        IF(INT('Data Sheet'!$A$15)=INT('Data Sheet'!$B$15),
            --(INT('Data Sheet'!$A$15) &amp; "." &amp; LEFT(BQ612,3)),
            IF(AND((--(INT('Data Sheet'!$A$15) &amp; "." &amp; LEFT(BQ612,3))&gt;=--('Data Sheet'!$A$15)), (--(INT('Data Sheet'!$A$15) &amp; "." &amp; LEFT(BQ612,3))&lt;=--('Data Sheet'!$B$15))),
                --(INT('Data Sheet'!$A$15) &amp; "." &amp; LEFT(BQ612,3)),
                --(INT('Data Sheet'!$B$15) &amp; "." &amp; LEFT(BQ612,3))
            )
        ),
        "OK"
    )
)</f>
        <v>OK</v>
      </c>
      <c r="Q612" s="23" t="str">
        <f>IF(BS612&lt;&gt;"",
    IF(INT('Data Sheet'!$A$19)=INT('Data Sheet'!$B$15),
        --(INT('Data Sheet'!$A$15) &amp; "." &amp; BS612),
        IF(AND((--(INT('Data Sheet'!$A$15) &amp; "." &amp; BS612)&gt;=--('Data Sheet'!$A$15)), (--(INT('Data Sheet'!$A$15) &amp; "." &amp; BS612)&lt;=--('Data Sheet'!$B$15))),
            --(INT('Data Sheet'!$A$15) &amp; "." &amp; BS612),
            --(INT('Data Sheet'!$B$15) &amp; "." &amp; BS612)
        )
    ),
    IF(BQ612&lt;&gt;"",
        IF(INT('Data Sheet'!$A$15)=INT('Data Sheet'!$B$15),
            --(INT('Data Sheet'!$A$15) &amp; "." &amp; RIGHT(BQ612,3)),
            IF(AND((--(INT('Data Sheet'!$A$15) &amp; "." &amp; RIGHT(BQ612,3))&gt;=--('Data Sheet'!$A$15)), (--(INT('Data Sheet'!$A$15) &amp; "." &amp; RIGHT(BQ612,3))&lt;=--('Data Sheet'!$B$15))),
                --(INT('Data Sheet'!$A$15) &amp; "." &amp; RIGHT(BQ612,3)),
                --(INT('Data Sheet'!$B$15) &amp; "." &amp; RIGHT(BQ612,3))
            )
        ),
        "OK"
    )
)</f>
        <v>OK</v>
      </c>
      <c r="R612" s="19"/>
      <c r="S612" s="19"/>
      <c r="T612" s="19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1"/>
      <c r="AU612" s="21"/>
      <c r="AV612" s="21"/>
      <c r="AW612" s="22"/>
      <c r="AX612" s="99"/>
      <c r="AY612" s="20"/>
      <c r="AZ612" s="20"/>
      <c r="BA612" s="22"/>
      <c r="BB612">
        <v>604</v>
      </c>
      <c r="BC612" s="80"/>
      <c r="BD612" s="80"/>
      <c r="BE612" s="80"/>
      <c r="BF612" s="80"/>
      <c r="BG612" s="32" t="str">
        <f t="shared" si="103"/>
        <v/>
      </c>
      <c r="BH612" s="78">
        <f t="shared" si="101"/>
        <v>0</v>
      </c>
      <c r="BI612" s="2">
        <f t="shared" si="104"/>
        <v>0</v>
      </c>
      <c r="BJ612" s="2">
        <f t="shared" si="105"/>
        <v>0</v>
      </c>
      <c r="BK612" s="2">
        <f t="shared" si="102"/>
        <v>0</v>
      </c>
    </row>
    <row r="613" spans="2:63" ht="15" customHeight="1" x14ac:dyDescent="0.25">
      <c r="B613" s="14">
        <v>605</v>
      </c>
      <c r="C613" s="95" t="str">
        <f t="shared" si="106"/>
        <v/>
      </c>
      <c r="D613" s="15" t="str">
        <f t="shared" si="111"/>
        <v>OK</v>
      </c>
      <c r="E613" s="16" t="e">
        <f>VLOOKUP('Data Sheet'!$B$8,'Data Sheet'!$I$2:$J$9,2,FALSE)</f>
        <v>#N/A</v>
      </c>
      <c r="F613" s="16" t="str">
        <f t="shared" si="107"/>
        <v/>
      </c>
      <c r="G613" s="103">
        <f t="shared" si="108"/>
        <v>0</v>
      </c>
      <c r="H613" s="17" t="s">
        <v>26</v>
      </c>
      <c r="I613" s="17" t="s">
        <v>26</v>
      </c>
      <c r="J613" s="17" t="str">
        <f>IF('Data Sheet'!$B$9="NC-50","N/A","OK")</f>
        <v>OK</v>
      </c>
      <c r="K613" s="17" t="str">
        <f>IF('Data Sheet'!$B$9="NC-50","N/A","OK")</f>
        <v>OK</v>
      </c>
      <c r="L613" s="17" t="str">
        <f t="shared" si="109"/>
        <v>OK</v>
      </c>
      <c r="M613" s="17" t="str">
        <f t="shared" si="110"/>
        <v>OK</v>
      </c>
      <c r="N613" s="18" t="str">
        <f>IF(BO613&lt;&gt;"",
    IF(INT('Data Sheet'!$A$19)=INT('Data Sheet'!$B$19),
        --(INT('Data Sheet'!$A$19) &amp; "." &amp; BO613),
        IF(AND((--(INT('Data Sheet'!$A$19) &amp; "." &amp; BO613)&gt;=--('Data Sheet'!$A$19)), (--(INT('Data Sheet'!$A$19) &amp; "." &amp; BO613)&lt;=--('Data Sheet'!$B$19))),
            --(INT('Data Sheet'!$A$19) &amp; "." &amp; BO613),
            --(INT('Data Sheet'!$B$19) &amp; "." &amp; BO613)
        )
    ),
    IF(BN613&lt;&gt;"",
        IF(INT('Data Sheet'!$A$19)=INT('Data Sheet'!$B$19),
            --(INT('Data Sheet'!$A$19) &amp; "." &amp; LEFT(BN613,3)),
            IF(AND((--(INT('Data Sheet'!$A$19) &amp; "." &amp; LEFT(BN613,3))&gt;=--('Data Sheet'!$A$19)), (--(INT('Data Sheet'!$A$19) &amp; "." &amp; LEFT(BN613,3))&lt;=--('Data Sheet'!$B$19))),
                --(INT('Data Sheet'!$A$19) &amp; "." &amp; LEFT(BN613,3)),
                --(INT('Data Sheet'!$B$19) &amp; "." &amp; LEFT(BN613,3))
            )
        ),
        "OK"
    )
)</f>
        <v>OK</v>
      </c>
      <c r="O613" s="23" t="str">
        <f>IF(BP613&lt;&gt;"",
    IF(INT('Data Sheet'!$A$19)=INT('Data Sheet'!$B$19),
        --(INT('Data Sheet'!$A$19) &amp; "." &amp; BP613),
        IF(AND((--(INT('Data Sheet'!$A$19) &amp; "." &amp; BP613)&gt;=--('Data Sheet'!$A$19)), (--(INT('Data Sheet'!$A$19) &amp; "." &amp; BP613)&lt;=--('Data Sheet'!$B$19))),
            --(INT('Data Sheet'!$A$19) &amp; "." &amp; BP613),
            --(INT('Data Sheet'!$B$19) &amp; "." &amp; BP613)
        )
    ),
    IF(BN613&lt;&gt;"",
        IF(INT('Data Sheet'!$A$19)=INT('Data Sheet'!$B$19),
            --(INT('Data Sheet'!$A$19) &amp; "." &amp; RIGHT(BN613,3)),
            IF(AND((--(INT('Data Sheet'!$A$19) &amp; "." &amp; RIGHT(BN613,3))&gt;=--('Data Sheet'!$A$19)), (--(INT('Data Sheet'!$A$19) &amp; "." &amp; RIGHT(BN613,3))&lt;=--('Data Sheet'!$B$19))),
                --(INT('Data Sheet'!$A$19) &amp; "." &amp; RIGHT(BN613,3)),
                --(INT('Data Sheet'!$B$19) &amp; "." &amp; RIGHT(BN613,3))
            )
        ),
        "OK"
    )
)</f>
        <v>OK</v>
      </c>
      <c r="P613" s="23" t="str">
        <f>IF(BR613&lt;&gt;"",
    IF(INT('Data Sheet'!$A$19)=INT('Data Sheet'!$B$15),
        --(INT('Data Sheet'!$A$15) &amp; "." &amp; BR613),
        IF(AND((--(INT('Data Sheet'!$A$15) &amp; "." &amp; BR613)&gt;=--('Data Sheet'!$A$15)), (--(INT('Data Sheet'!$A$15) &amp; "." &amp; BR613)&lt;=--('Data Sheet'!$B$15))),
            --(INT('Data Sheet'!$A$15) &amp; "." &amp; BR613),
            --(INT('Data Sheet'!$B$15) &amp; "." &amp; BR613)
        )
    ),
    IF(BQ613&lt;&gt;"",
        IF(INT('Data Sheet'!$A$15)=INT('Data Sheet'!$B$15),
            --(INT('Data Sheet'!$A$15) &amp; "." &amp; LEFT(BQ613,3)),
            IF(AND((--(INT('Data Sheet'!$A$15) &amp; "." &amp; LEFT(BQ613,3))&gt;=--('Data Sheet'!$A$15)), (--(INT('Data Sheet'!$A$15) &amp; "." &amp; LEFT(BQ613,3))&lt;=--('Data Sheet'!$B$15))),
                --(INT('Data Sheet'!$A$15) &amp; "." &amp; LEFT(BQ613,3)),
                --(INT('Data Sheet'!$B$15) &amp; "." &amp; LEFT(BQ613,3))
            )
        ),
        "OK"
    )
)</f>
        <v>OK</v>
      </c>
      <c r="Q613" s="23" t="str">
        <f>IF(BS613&lt;&gt;"",
    IF(INT('Data Sheet'!$A$19)=INT('Data Sheet'!$B$15),
        --(INT('Data Sheet'!$A$15) &amp; "." &amp; BS613),
        IF(AND((--(INT('Data Sheet'!$A$15) &amp; "." &amp; BS613)&gt;=--('Data Sheet'!$A$15)), (--(INT('Data Sheet'!$A$15) &amp; "." &amp; BS613)&lt;=--('Data Sheet'!$B$15))),
            --(INT('Data Sheet'!$A$15) &amp; "." &amp; BS613),
            --(INT('Data Sheet'!$B$15) &amp; "." &amp; BS613)
        )
    ),
    IF(BQ613&lt;&gt;"",
        IF(INT('Data Sheet'!$A$15)=INT('Data Sheet'!$B$15),
            --(INT('Data Sheet'!$A$15) &amp; "." &amp; RIGHT(BQ613,3)),
            IF(AND((--(INT('Data Sheet'!$A$15) &amp; "." &amp; RIGHT(BQ613,3))&gt;=--('Data Sheet'!$A$15)), (--(INT('Data Sheet'!$A$15) &amp; "." &amp; RIGHT(BQ613,3))&lt;=--('Data Sheet'!$B$15))),
                --(INT('Data Sheet'!$A$15) &amp; "." &amp; RIGHT(BQ613,3)),
                --(INT('Data Sheet'!$B$15) &amp; "." &amp; RIGHT(BQ613,3))
            )
        ),
        "OK"
    )
)</f>
        <v>OK</v>
      </c>
      <c r="R613" s="19"/>
      <c r="S613" s="19"/>
      <c r="T613" s="19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1"/>
      <c r="AU613" s="21"/>
      <c r="AV613" s="21"/>
      <c r="AW613" s="22"/>
      <c r="AX613" s="99"/>
      <c r="AY613" s="20"/>
      <c r="AZ613" s="20"/>
      <c r="BA613" s="22"/>
      <c r="BB613">
        <v>605</v>
      </c>
      <c r="BC613" s="80"/>
      <c r="BD613" s="80"/>
      <c r="BE613" s="80"/>
      <c r="BF613" s="80"/>
      <c r="BG613" s="32" t="str">
        <f t="shared" si="103"/>
        <v/>
      </c>
      <c r="BH613" s="78">
        <f t="shared" si="101"/>
        <v>0</v>
      </c>
      <c r="BI613" s="2">
        <f t="shared" si="104"/>
        <v>0</v>
      </c>
      <c r="BJ613" s="2">
        <f t="shared" si="105"/>
        <v>0</v>
      </c>
      <c r="BK613" s="2">
        <f t="shared" si="102"/>
        <v>0</v>
      </c>
    </row>
    <row r="614" spans="2:63" ht="15" customHeight="1" x14ac:dyDescent="0.25">
      <c r="B614" s="14">
        <v>606</v>
      </c>
      <c r="C614" s="95" t="str">
        <f t="shared" si="106"/>
        <v/>
      </c>
      <c r="D614" s="15" t="str">
        <f t="shared" si="111"/>
        <v>OK</v>
      </c>
      <c r="E614" s="16" t="e">
        <f>VLOOKUP('Data Sheet'!$B$8,'Data Sheet'!$I$2:$J$9,2,FALSE)</f>
        <v>#N/A</v>
      </c>
      <c r="F614" s="16" t="str">
        <f t="shared" si="107"/>
        <v/>
      </c>
      <c r="G614" s="103">
        <f t="shared" si="108"/>
        <v>0</v>
      </c>
      <c r="H614" s="17" t="s">
        <v>26</v>
      </c>
      <c r="I614" s="17" t="s">
        <v>26</v>
      </c>
      <c r="J614" s="17" t="str">
        <f>IF('Data Sheet'!$B$9="NC-50","N/A","OK")</f>
        <v>OK</v>
      </c>
      <c r="K614" s="17" t="str">
        <f>IF('Data Sheet'!$B$9="NC-50","N/A","OK")</f>
        <v>OK</v>
      </c>
      <c r="L614" s="17" t="str">
        <f t="shared" si="109"/>
        <v>OK</v>
      </c>
      <c r="M614" s="17" t="str">
        <f t="shared" si="110"/>
        <v>OK</v>
      </c>
      <c r="N614" s="18" t="str">
        <f>IF(BO614&lt;&gt;"",
    IF(INT('Data Sheet'!$A$19)=INT('Data Sheet'!$B$19),
        --(INT('Data Sheet'!$A$19) &amp; "." &amp; BO614),
        IF(AND((--(INT('Data Sheet'!$A$19) &amp; "." &amp; BO614)&gt;=--('Data Sheet'!$A$19)), (--(INT('Data Sheet'!$A$19) &amp; "." &amp; BO614)&lt;=--('Data Sheet'!$B$19))),
            --(INT('Data Sheet'!$A$19) &amp; "." &amp; BO614),
            --(INT('Data Sheet'!$B$19) &amp; "." &amp; BO614)
        )
    ),
    IF(BN614&lt;&gt;"",
        IF(INT('Data Sheet'!$A$19)=INT('Data Sheet'!$B$19),
            --(INT('Data Sheet'!$A$19) &amp; "." &amp; LEFT(BN614,3)),
            IF(AND((--(INT('Data Sheet'!$A$19) &amp; "." &amp; LEFT(BN614,3))&gt;=--('Data Sheet'!$A$19)), (--(INT('Data Sheet'!$A$19) &amp; "." &amp; LEFT(BN614,3))&lt;=--('Data Sheet'!$B$19))),
                --(INT('Data Sheet'!$A$19) &amp; "." &amp; LEFT(BN614,3)),
                --(INT('Data Sheet'!$B$19) &amp; "." &amp; LEFT(BN614,3))
            )
        ),
        "OK"
    )
)</f>
        <v>OK</v>
      </c>
      <c r="O614" s="23" t="str">
        <f>IF(BP614&lt;&gt;"",
    IF(INT('Data Sheet'!$A$19)=INT('Data Sheet'!$B$19),
        --(INT('Data Sheet'!$A$19) &amp; "." &amp; BP614),
        IF(AND((--(INT('Data Sheet'!$A$19) &amp; "." &amp; BP614)&gt;=--('Data Sheet'!$A$19)), (--(INT('Data Sheet'!$A$19) &amp; "." &amp; BP614)&lt;=--('Data Sheet'!$B$19))),
            --(INT('Data Sheet'!$A$19) &amp; "." &amp; BP614),
            --(INT('Data Sheet'!$B$19) &amp; "." &amp; BP614)
        )
    ),
    IF(BN614&lt;&gt;"",
        IF(INT('Data Sheet'!$A$19)=INT('Data Sheet'!$B$19),
            --(INT('Data Sheet'!$A$19) &amp; "." &amp; RIGHT(BN614,3)),
            IF(AND((--(INT('Data Sheet'!$A$19) &amp; "." &amp; RIGHT(BN614,3))&gt;=--('Data Sheet'!$A$19)), (--(INT('Data Sheet'!$A$19) &amp; "." &amp; RIGHT(BN614,3))&lt;=--('Data Sheet'!$B$19))),
                --(INT('Data Sheet'!$A$19) &amp; "." &amp; RIGHT(BN614,3)),
                --(INT('Data Sheet'!$B$19) &amp; "." &amp; RIGHT(BN614,3))
            )
        ),
        "OK"
    )
)</f>
        <v>OK</v>
      </c>
      <c r="P614" s="23" t="str">
        <f>IF(BR614&lt;&gt;"",
    IF(INT('Data Sheet'!$A$19)=INT('Data Sheet'!$B$15),
        --(INT('Data Sheet'!$A$15) &amp; "." &amp; BR614),
        IF(AND((--(INT('Data Sheet'!$A$15) &amp; "." &amp; BR614)&gt;=--('Data Sheet'!$A$15)), (--(INT('Data Sheet'!$A$15) &amp; "." &amp; BR614)&lt;=--('Data Sheet'!$B$15))),
            --(INT('Data Sheet'!$A$15) &amp; "." &amp; BR614),
            --(INT('Data Sheet'!$B$15) &amp; "." &amp; BR614)
        )
    ),
    IF(BQ614&lt;&gt;"",
        IF(INT('Data Sheet'!$A$15)=INT('Data Sheet'!$B$15),
            --(INT('Data Sheet'!$A$15) &amp; "." &amp; LEFT(BQ614,3)),
            IF(AND((--(INT('Data Sheet'!$A$15) &amp; "." &amp; LEFT(BQ614,3))&gt;=--('Data Sheet'!$A$15)), (--(INT('Data Sheet'!$A$15) &amp; "." &amp; LEFT(BQ614,3))&lt;=--('Data Sheet'!$B$15))),
                --(INT('Data Sheet'!$A$15) &amp; "." &amp; LEFT(BQ614,3)),
                --(INT('Data Sheet'!$B$15) &amp; "." &amp; LEFT(BQ614,3))
            )
        ),
        "OK"
    )
)</f>
        <v>OK</v>
      </c>
      <c r="Q614" s="23" t="str">
        <f>IF(BS614&lt;&gt;"",
    IF(INT('Data Sheet'!$A$19)=INT('Data Sheet'!$B$15),
        --(INT('Data Sheet'!$A$15) &amp; "." &amp; BS614),
        IF(AND((--(INT('Data Sheet'!$A$15) &amp; "." &amp; BS614)&gt;=--('Data Sheet'!$A$15)), (--(INT('Data Sheet'!$A$15) &amp; "." &amp; BS614)&lt;=--('Data Sheet'!$B$15))),
            --(INT('Data Sheet'!$A$15) &amp; "." &amp; BS614),
            --(INT('Data Sheet'!$B$15) &amp; "." &amp; BS614)
        )
    ),
    IF(BQ614&lt;&gt;"",
        IF(INT('Data Sheet'!$A$15)=INT('Data Sheet'!$B$15),
            --(INT('Data Sheet'!$A$15) &amp; "." &amp; RIGHT(BQ614,3)),
            IF(AND((--(INT('Data Sheet'!$A$15) &amp; "." &amp; RIGHT(BQ614,3))&gt;=--('Data Sheet'!$A$15)), (--(INT('Data Sheet'!$A$15) &amp; "." &amp; RIGHT(BQ614,3))&lt;=--('Data Sheet'!$B$15))),
                --(INT('Data Sheet'!$A$15) &amp; "." &amp; RIGHT(BQ614,3)),
                --(INT('Data Sheet'!$B$15) &amp; "." &amp; RIGHT(BQ614,3))
            )
        ),
        "OK"
    )
)</f>
        <v>OK</v>
      </c>
      <c r="R614" s="19"/>
      <c r="S614" s="19"/>
      <c r="T614" s="19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1"/>
      <c r="AU614" s="21"/>
      <c r="AV614" s="21"/>
      <c r="AW614" s="22"/>
      <c r="AX614" s="99"/>
      <c r="AY614" s="20"/>
      <c r="AZ614" s="20"/>
      <c r="BA614" s="22"/>
      <c r="BB614">
        <v>606</v>
      </c>
      <c r="BC614" s="80"/>
      <c r="BD614" s="80"/>
      <c r="BE614" s="80"/>
      <c r="BF614" s="80"/>
      <c r="BG614" s="32" t="str">
        <f t="shared" si="103"/>
        <v/>
      </c>
      <c r="BH614" s="78">
        <f t="shared" si="101"/>
        <v>0</v>
      </c>
      <c r="BI614" s="2">
        <f t="shared" si="104"/>
        <v>0</v>
      </c>
      <c r="BJ614" s="2">
        <f t="shared" si="105"/>
        <v>0</v>
      </c>
      <c r="BK614" s="2">
        <f t="shared" si="102"/>
        <v>0</v>
      </c>
    </row>
    <row r="615" spans="2:63" ht="15" customHeight="1" x14ac:dyDescent="0.25">
      <c r="B615" s="14">
        <v>607</v>
      </c>
      <c r="C615" s="95" t="str">
        <f t="shared" si="106"/>
        <v/>
      </c>
      <c r="D615" s="15" t="str">
        <f t="shared" si="111"/>
        <v>OK</v>
      </c>
      <c r="E615" s="16" t="e">
        <f>VLOOKUP('Data Sheet'!$B$8,'Data Sheet'!$I$2:$J$9,2,FALSE)</f>
        <v>#N/A</v>
      </c>
      <c r="F615" s="16" t="str">
        <f t="shared" si="107"/>
        <v/>
      </c>
      <c r="G615" s="103">
        <f t="shared" si="108"/>
        <v>0</v>
      </c>
      <c r="H615" s="17" t="s">
        <v>26</v>
      </c>
      <c r="I615" s="17" t="s">
        <v>26</v>
      </c>
      <c r="J615" s="17" t="str">
        <f>IF('Data Sheet'!$B$9="NC-50","N/A","OK")</f>
        <v>OK</v>
      </c>
      <c r="K615" s="17" t="str">
        <f>IF('Data Sheet'!$B$9="NC-50","N/A","OK")</f>
        <v>OK</v>
      </c>
      <c r="L615" s="17" t="str">
        <f t="shared" si="109"/>
        <v>OK</v>
      </c>
      <c r="M615" s="17" t="str">
        <f t="shared" si="110"/>
        <v>OK</v>
      </c>
      <c r="N615" s="18" t="str">
        <f>IF(BO615&lt;&gt;"",
    IF(INT('Data Sheet'!$A$19)=INT('Data Sheet'!$B$19),
        --(INT('Data Sheet'!$A$19) &amp; "." &amp; BO615),
        IF(AND((--(INT('Data Sheet'!$A$19) &amp; "." &amp; BO615)&gt;=--('Data Sheet'!$A$19)), (--(INT('Data Sheet'!$A$19) &amp; "." &amp; BO615)&lt;=--('Data Sheet'!$B$19))),
            --(INT('Data Sheet'!$A$19) &amp; "." &amp; BO615),
            --(INT('Data Sheet'!$B$19) &amp; "." &amp; BO615)
        )
    ),
    IF(BN615&lt;&gt;"",
        IF(INT('Data Sheet'!$A$19)=INT('Data Sheet'!$B$19),
            --(INT('Data Sheet'!$A$19) &amp; "." &amp; LEFT(BN615,3)),
            IF(AND((--(INT('Data Sheet'!$A$19) &amp; "." &amp; LEFT(BN615,3))&gt;=--('Data Sheet'!$A$19)), (--(INT('Data Sheet'!$A$19) &amp; "." &amp; LEFT(BN615,3))&lt;=--('Data Sheet'!$B$19))),
                --(INT('Data Sheet'!$A$19) &amp; "." &amp; LEFT(BN615,3)),
                --(INT('Data Sheet'!$B$19) &amp; "." &amp; LEFT(BN615,3))
            )
        ),
        "OK"
    )
)</f>
        <v>OK</v>
      </c>
      <c r="O615" s="23" t="str">
        <f>IF(BP615&lt;&gt;"",
    IF(INT('Data Sheet'!$A$19)=INT('Data Sheet'!$B$19),
        --(INT('Data Sheet'!$A$19) &amp; "." &amp; BP615),
        IF(AND((--(INT('Data Sheet'!$A$19) &amp; "." &amp; BP615)&gt;=--('Data Sheet'!$A$19)), (--(INT('Data Sheet'!$A$19) &amp; "." &amp; BP615)&lt;=--('Data Sheet'!$B$19))),
            --(INT('Data Sheet'!$A$19) &amp; "." &amp; BP615),
            --(INT('Data Sheet'!$B$19) &amp; "." &amp; BP615)
        )
    ),
    IF(BN615&lt;&gt;"",
        IF(INT('Data Sheet'!$A$19)=INT('Data Sheet'!$B$19),
            --(INT('Data Sheet'!$A$19) &amp; "." &amp; RIGHT(BN615,3)),
            IF(AND((--(INT('Data Sheet'!$A$19) &amp; "." &amp; RIGHT(BN615,3))&gt;=--('Data Sheet'!$A$19)), (--(INT('Data Sheet'!$A$19) &amp; "." &amp; RIGHT(BN615,3))&lt;=--('Data Sheet'!$B$19))),
                --(INT('Data Sheet'!$A$19) &amp; "." &amp; RIGHT(BN615,3)),
                --(INT('Data Sheet'!$B$19) &amp; "." &amp; RIGHT(BN615,3))
            )
        ),
        "OK"
    )
)</f>
        <v>OK</v>
      </c>
      <c r="P615" s="23" t="str">
        <f>IF(BR615&lt;&gt;"",
    IF(INT('Data Sheet'!$A$19)=INT('Data Sheet'!$B$15),
        --(INT('Data Sheet'!$A$15) &amp; "." &amp; BR615),
        IF(AND((--(INT('Data Sheet'!$A$15) &amp; "." &amp; BR615)&gt;=--('Data Sheet'!$A$15)), (--(INT('Data Sheet'!$A$15) &amp; "." &amp; BR615)&lt;=--('Data Sheet'!$B$15))),
            --(INT('Data Sheet'!$A$15) &amp; "." &amp; BR615),
            --(INT('Data Sheet'!$B$15) &amp; "." &amp; BR615)
        )
    ),
    IF(BQ615&lt;&gt;"",
        IF(INT('Data Sheet'!$A$15)=INT('Data Sheet'!$B$15),
            --(INT('Data Sheet'!$A$15) &amp; "." &amp; LEFT(BQ615,3)),
            IF(AND((--(INT('Data Sheet'!$A$15) &amp; "." &amp; LEFT(BQ615,3))&gt;=--('Data Sheet'!$A$15)), (--(INT('Data Sheet'!$A$15) &amp; "." &amp; LEFT(BQ615,3))&lt;=--('Data Sheet'!$B$15))),
                --(INT('Data Sheet'!$A$15) &amp; "." &amp; LEFT(BQ615,3)),
                --(INT('Data Sheet'!$B$15) &amp; "." &amp; LEFT(BQ615,3))
            )
        ),
        "OK"
    )
)</f>
        <v>OK</v>
      </c>
      <c r="Q615" s="23" t="str">
        <f>IF(BS615&lt;&gt;"",
    IF(INT('Data Sheet'!$A$19)=INT('Data Sheet'!$B$15),
        --(INT('Data Sheet'!$A$15) &amp; "." &amp; BS615),
        IF(AND((--(INT('Data Sheet'!$A$15) &amp; "." &amp; BS615)&gt;=--('Data Sheet'!$A$15)), (--(INT('Data Sheet'!$A$15) &amp; "." &amp; BS615)&lt;=--('Data Sheet'!$B$15))),
            --(INT('Data Sheet'!$A$15) &amp; "." &amp; BS615),
            --(INT('Data Sheet'!$B$15) &amp; "." &amp; BS615)
        )
    ),
    IF(BQ615&lt;&gt;"",
        IF(INT('Data Sheet'!$A$15)=INT('Data Sheet'!$B$15),
            --(INT('Data Sheet'!$A$15) &amp; "." &amp; RIGHT(BQ615,3)),
            IF(AND((--(INT('Data Sheet'!$A$15) &amp; "." &amp; RIGHT(BQ615,3))&gt;=--('Data Sheet'!$A$15)), (--(INT('Data Sheet'!$A$15) &amp; "." &amp; RIGHT(BQ615,3))&lt;=--('Data Sheet'!$B$15))),
                --(INT('Data Sheet'!$A$15) &amp; "." &amp; RIGHT(BQ615,3)),
                --(INT('Data Sheet'!$B$15) &amp; "." &amp; RIGHT(BQ615,3))
            )
        ),
        "OK"
    )
)</f>
        <v>OK</v>
      </c>
      <c r="R615" s="19"/>
      <c r="S615" s="19"/>
      <c r="T615" s="19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1"/>
      <c r="AU615" s="21"/>
      <c r="AV615" s="21"/>
      <c r="AW615" s="22"/>
      <c r="AX615" s="99"/>
      <c r="AY615" s="20"/>
      <c r="AZ615" s="20"/>
      <c r="BA615" s="22"/>
      <c r="BB615">
        <v>607</v>
      </c>
      <c r="BC615" s="80"/>
      <c r="BD615" s="80"/>
      <c r="BE615" s="80"/>
      <c r="BF615" s="80"/>
      <c r="BG615" s="32" t="str">
        <f t="shared" si="103"/>
        <v/>
      </c>
      <c r="BH615" s="78">
        <f t="shared" si="101"/>
        <v>0</v>
      </c>
      <c r="BI615" s="2">
        <f t="shared" si="104"/>
        <v>0</v>
      </c>
      <c r="BJ615" s="2">
        <f t="shared" si="105"/>
        <v>0</v>
      </c>
      <c r="BK615" s="2">
        <f t="shared" si="102"/>
        <v>0</v>
      </c>
    </row>
    <row r="616" spans="2:63" ht="15" customHeight="1" x14ac:dyDescent="0.25">
      <c r="B616" s="14">
        <v>608</v>
      </c>
      <c r="C616" s="95" t="str">
        <f t="shared" si="106"/>
        <v/>
      </c>
      <c r="D616" s="15" t="str">
        <f t="shared" si="111"/>
        <v>OK</v>
      </c>
      <c r="E616" s="16" t="e">
        <f>VLOOKUP('Data Sheet'!$B$8,'Data Sheet'!$I$2:$J$9,2,FALSE)</f>
        <v>#N/A</v>
      </c>
      <c r="F616" s="16" t="str">
        <f t="shared" si="107"/>
        <v/>
      </c>
      <c r="G616" s="103">
        <f t="shared" si="108"/>
        <v>0</v>
      </c>
      <c r="H616" s="17" t="s">
        <v>26</v>
      </c>
      <c r="I616" s="17" t="s">
        <v>26</v>
      </c>
      <c r="J616" s="17" t="str">
        <f>IF('Data Sheet'!$B$9="NC-50","N/A","OK")</f>
        <v>OK</v>
      </c>
      <c r="K616" s="17" t="str">
        <f>IF('Data Sheet'!$B$9="NC-50","N/A","OK")</f>
        <v>OK</v>
      </c>
      <c r="L616" s="17" t="str">
        <f t="shared" si="109"/>
        <v>OK</v>
      </c>
      <c r="M616" s="17" t="str">
        <f t="shared" si="110"/>
        <v>OK</v>
      </c>
      <c r="N616" s="18" t="str">
        <f>IF(BO616&lt;&gt;"",
    IF(INT('Data Sheet'!$A$19)=INT('Data Sheet'!$B$19),
        --(INT('Data Sheet'!$A$19) &amp; "." &amp; BO616),
        IF(AND((--(INT('Data Sheet'!$A$19) &amp; "." &amp; BO616)&gt;=--('Data Sheet'!$A$19)), (--(INT('Data Sheet'!$A$19) &amp; "." &amp; BO616)&lt;=--('Data Sheet'!$B$19))),
            --(INT('Data Sheet'!$A$19) &amp; "." &amp; BO616),
            --(INT('Data Sheet'!$B$19) &amp; "." &amp; BO616)
        )
    ),
    IF(BN616&lt;&gt;"",
        IF(INT('Data Sheet'!$A$19)=INT('Data Sheet'!$B$19),
            --(INT('Data Sheet'!$A$19) &amp; "." &amp; LEFT(BN616,3)),
            IF(AND((--(INT('Data Sheet'!$A$19) &amp; "." &amp; LEFT(BN616,3))&gt;=--('Data Sheet'!$A$19)), (--(INT('Data Sheet'!$A$19) &amp; "." &amp; LEFT(BN616,3))&lt;=--('Data Sheet'!$B$19))),
                --(INT('Data Sheet'!$A$19) &amp; "." &amp; LEFT(BN616,3)),
                --(INT('Data Sheet'!$B$19) &amp; "." &amp; LEFT(BN616,3))
            )
        ),
        "OK"
    )
)</f>
        <v>OK</v>
      </c>
      <c r="O616" s="23" t="str">
        <f>IF(BP616&lt;&gt;"",
    IF(INT('Data Sheet'!$A$19)=INT('Data Sheet'!$B$19),
        --(INT('Data Sheet'!$A$19) &amp; "." &amp; BP616),
        IF(AND((--(INT('Data Sheet'!$A$19) &amp; "." &amp; BP616)&gt;=--('Data Sheet'!$A$19)), (--(INT('Data Sheet'!$A$19) &amp; "." &amp; BP616)&lt;=--('Data Sheet'!$B$19))),
            --(INT('Data Sheet'!$A$19) &amp; "." &amp; BP616),
            --(INT('Data Sheet'!$B$19) &amp; "." &amp; BP616)
        )
    ),
    IF(BN616&lt;&gt;"",
        IF(INT('Data Sheet'!$A$19)=INT('Data Sheet'!$B$19),
            --(INT('Data Sheet'!$A$19) &amp; "." &amp; RIGHT(BN616,3)),
            IF(AND((--(INT('Data Sheet'!$A$19) &amp; "." &amp; RIGHT(BN616,3))&gt;=--('Data Sheet'!$A$19)), (--(INT('Data Sheet'!$A$19) &amp; "." &amp; RIGHT(BN616,3))&lt;=--('Data Sheet'!$B$19))),
                --(INT('Data Sheet'!$A$19) &amp; "." &amp; RIGHT(BN616,3)),
                --(INT('Data Sheet'!$B$19) &amp; "." &amp; RIGHT(BN616,3))
            )
        ),
        "OK"
    )
)</f>
        <v>OK</v>
      </c>
      <c r="P616" s="23" t="str">
        <f>IF(BR616&lt;&gt;"",
    IF(INT('Data Sheet'!$A$19)=INT('Data Sheet'!$B$15),
        --(INT('Data Sheet'!$A$15) &amp; "." &amp; BR616),
        IF(AND((--(INT('Data Sheet'!$A$15) &amp; "." &amp; BR616)&gt;=--('Data Sheet'!$A$15)), (--(INT('Data Sheet'!$A$15) &amp; "." &amp; BR616)&lt;=--('Data Sheet'!$B$15))),
            --(INT('Data Sheet'!$A$15) &amp; "." &amp; BR616),
            --(INT('Data Sheet'!$B$15) &amp; "." &amp; BR616)
        )
    ),
    IF(BQ616&lt;&gt;"",
        IF(INT('Data Sheet'!$A$15)=INT('Data Sheet'!$B$15),
            --(INT('Data Sheet'!$A$15) &amp; "." &amp; LEFT(BQ616,3)),
            IF(AND((--(INT('Data Sheet'!$A$15) &amp; "." &amp; LEFT(BQ616,3))&gt;=--('Data Sheet'!$A$15)), (--(INT('Data Sheet'!$A$15) &amp; "." &amp; LEFT(BQ616,3))&lt;=--('Data Sheet'!$B$15))),
                --(INT('Data Sheet'!$A$15) &amp; "." &amp; LEFT(BQ616,3)),
                --(INT('Data Sheet'!$B$15) &amp; "." &amp; LEFT(BQ616,3))
            )
        ),
        "OK"
    )
)</f>
        <v>OK</v>
      </c>
      <c r="Q616" s="23" t="str">
        <f>IF(BS616&lt;&gt;"",
    IF(INT('Data Sheet'!$A$19)=INT('Data Sheet'!$B$15),
        --(INT('Data Sheet'!$A$15) &amp; "." &amp; BS616),
        IF(AND((--(INT('Data Sheet'!$A$15) &amp; "." &amp; BS616)&gt;=--('Data Sheet'!$A$15)), (--(INT('Data Sheet'!$A$15) &amp; "." &amp; BS616)&lt;=--('Data Sheet'!$B$15))),
            --(INT('Data Sheet'!$A$15) &amp; "." &amp; BS616),
            --(INT('Data Sheet'!$B$15) &amp; "." &amp; BS616)
        )
    ),
    IF(BQ616&lt;&gt;"",
        IF(INT('Data Sheet'!$A$15)=INT('Data Sheet'!$B$15),
            --(INT('Data Sheet'!$A$15) &amp; "." &amp; RIGHT(BQ616,3)),
            IF(AND((--(INT('Data Sheet'!$A$15) &amp; "." &amp; RIGHT(BQ616,3))&gt;=--('Data Sheet'!$A$15)), (--(INT('Data Sheet'!$A$15) &amp; "." &amp; RIGHT(BQ616,3))&lt;=--('Data Sheet'!$B$15))),
                --(INT('Data Sheet'!$A$15) &amp; "." &amp; RIGHT(BQ616,3)),
                --(INT('Data Sheet'!$B$15) &amp; "." &amp; RIGHT(BQ616,3))
            )
        ),
        "OK"
    )
)</f>
        <v>OK</v>
      </c>
      <c r="R616" s="19"/>
      <c r="S616" s="19"/>
      <c r="T616" s="19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1"/>
      <c r="AU616" s="21"/>
      <c r="AV616" s="21"/>
      <c r="AW616" s="22"/>
      <c r="AX616" s="99"/>
      <c r="AY616" s="20"/>
      <c r="AZ616" s="20"/>
      <c r="BA616" s="22"/>
      <c r="BB616">
        <v>608</v>
      </c>
      <c r="BC616" s="80"/>
      <c r="BD616" s="80"/>
      <c r="BE616" s="80"/>
      <c r="BF616" s="80"/>
      <c r="BG616" s="32" t="str">
        <f t="shared" si="103"/>
        <v/>
      </c>
      <c r="BH616" s="78">
        <f t="shared" si="101"/>
        <v>0</v>
      </c>
      <c r="BI616" s="2">
        <f t="shared" si="104"/>
        <v>0</v>
      </c>
      <c r="BJ616" s="2">
        <f t="shared" si="105"/>
        <v>0</v>
      </c>
      <c r="BK616" s="2">
        <f t="shared" si="102"/>
        <v>0</v>
      </c>
    </row>
    <row r="617" spans="2:63" ht="15" customHeight="1" x14ac:dyDescent="0.25">
      <c r="B617" s="14">
        <v>609</v>
      </c>
      <c r="C617" s="95" t="str">
        <f t="shared" si="106"/>
        <v/>
      </c>
      <c r="D617" s="15" t="str">
        <f t="shared" si="111"/>
        <v>OK</v>
      </c>
      <c r="E617" s="16" t="e">
        <f>VLOOKUP('Data Sheet'!$B$8,'Data Sheet'!$I$2:$J$9,2,FALSE)</f>
        <v>#N/A</v>
      </c>
      <c r="F617" s="16" t="str">
        <f t="shared" si="107"/>
        <v/>
      </c>
      <c r="G617" s="103">
        <f t="shared" si="108"/>
        <v>0</v>
      </c>
      <c r="H617" s="17" t="s">
        <v>26</v>
      </c>
      <c r="I617" s="17" t="s">
        <v>26</v>
      </c>
      <c r="J617" s="17" t="str">
        <f>IF('Data Sheet'!$B$9="NC-50","N/A","OK")</f>
        <v>OK</v>
      </c>
      <c r="K617" s="17" t="str">
        <f>IF('Data Sheet'!$B$9="NC-50","N/A","OK")</f>
        <v>OK</v>
      </c>
      <c r="L617" s="17" t="str">
        <f t="shared" si="109"/>
        <v>OK</v>
      </c>
      <c r="M617" s="17" t="str">
        <f t="shared" si="110"/>
        <v>OK</v>
      </c>
      <c r="N617" s="18" t="str">
        <f>IF(BO617&lt;&gt;"",
    IF(INT('Data Sheet'!$A$19)=INT('Data Sheet'!$B$19),
        --(INT('Data Sheet'!$A$19) &amp; "." &amp; BO617),
        IF(AND((--(INT('Data Sheet'!$A$19) &amp; "." &amp; BO617)&gt;=--('Data Sheet'!$A$19)), (--(INT('Data Sheet'!$A$19) &amp; "." &amp; BO617)&lt;=--('Data Sheet'!$B$19))),
            --(INT('Data Sheet'!$A$19) &amp; "." &amp; BO617),
            --(INT('Data Sheet'!$B$19) &amp; "." &amp; BO617)
        )
    ),
    IF(BN617&lt;&gt;"",
        IF(INT('Data Sheet'!$A$19)=INT('Data Sheet'!$B$19),
            --(INT('Data Sheet'!$A$19) &amp; "." &amp; LEFT(BN617,3)),
            IF(AND((--(INT('Data Sheet'!$A$19) &amp; "." &amp; LEFT(BN617,3))&gt;=--('Data Sheet'!$A$19)), (--(INT('Data Sheet'!$A$19) &amp; "." &amp; LEFT(BN617,3))&lt;=--('Data Sheet'!$B$19))),
                --(INT('Data Sheet'!$A$19) &amp; "." &amp; LEFT(BN617,3)),
                --(INT('Data Sheet'!$B$19) &amp; "." &amp; LEFT(BN617,3))
            )
        ),
        "OK"
    )
)</f>
        <v>OK</v>
      </c>
      <c r="O617" s="23" t="str">
        <f>IF(BP617&lt;&gt;"",
    IF(INT('Data Sheet'!$A$19)=INT('Data Sheet'!$B$19),
        --(INT('Data Sheet'!$A$19) &amp; "." &amp; BP617),
        IF(AND((--(INT('Data Sheet'!$A$19) &amp; "." &amp; BP617)&gt;=--('Data Sheet'!$A$19)), (--(INT('Data Sheet'!$A$19) &amp; "." &amp; BP617)&lt;=--('Data Sheet'!$B$19))),
            --(INT('Data Sheet'!$A$19) &amp; "." &amp; BP617),
            --(INT('Data Sheet'!$B$19) &amp; "." &amp; BP617)
        )
    ),
    IF(BN617&lt;&gt;"",
        IF(INT('Data Sheet'!$A$19)=INT('Data Sheet'!$B$19),
            --(INT('Data Sheet'!$A$19) &amp; "." &amp; RIGHT(BN617,3)),
            IF(AND((--(INT('Data Sheet'!$A$19) &amp; "." &amp; RIGHT(BN617,3))&gt;=--('Data Sheet'!$A$19)), (--(INT('Data Sheet'!$A$19) &amp; "." &amp; RIGHT(BN617,3))&lt;=--('Data Sheet'!$B$19))),
                --(INT('Data Sheet'!$A$19) &amp; "." &amp; RIGHT(BN617,3)),
                --(INT('Data Sheet'!$B$19) &amp; "." &amp; RIGHT(BN617,3))
            )
        ),
        "OK"
    )
)</f>
        <v>OK</v>
      </c>
      <c r="P617" s="23" t="str">
        <f>IF(BR617&lt;&gt;"",
    IF(INT('Data Sheet'!$A$19)=INT('Data Sheet'!$B$15),
        --(INT('Data Sheet'!$A$15) &amp; "." &amp; BR617),
        IF(AND((--(INT('Data Sheet'!$A$15) &amp; "." &amp; BR617)&gt;=--('Data Sheet'!$A$15)), (--(INT('Data Sheet'!$A$15) &amp; "." &amp; BR617)&lt;=--('Data Sheet'!$B$15))),
            --(INT('Data Sheet'!$A$15) &amp; "." &amp; BR617),
            --(INT('Data Sheet'!$B$15) &amp; "." &amp; BR617)
        )
    ),
    IF(BQ617&lt;&gt;"",
        IF(INT('Data Sheet'!$A$15)=INT('Data Sheet'!$B$15),
            --(INT('Data Sheet'!$A$15) &amp; "." &amp; LEFT(BQ617,3)),
            IF(AND((--(INT('Data Sheet'!$A$15) &amp; "." &amp; LEFT(BQ617,3))&gt;=--('Data Sheet'!$A$15)), (--(INT('Data Sheet'!$A$15) &amp; "." &amp; LEFT(BQ617,3))&lt;=--('Data Sheet'!$B$15))),
                --(INT('Data Sheet'!$A$15) &amp; "." &amp; LEFT(BQ617,3)),
                --(INT('Data Sheet'!$B$15) &amp; "." &amp; LEFT(BQ617,3))
            )
        ),
        "OK"
    )
)</f>
        <v>OK</v>
      </c>
      <c r="Q617" s="23" t="str">
        <f>IF(BS617&lt;&gt;"",
    IF(INT('Data Sheet'!$A$19)=INT('Data Sheet'!$B$15),
        --(INT('Data Sheet'!$A$15) &amp; "." &amp; BS617),
        IF(AND((--(INT('Data Sheet'!$A$15) &amp; "." &amp; BS617)&gt;=--('Data Sheet'!$A$15)), (--(INT('Data Sheet'!$A$15) &amp; "." &amp; BS617)&lt;=--('Data Sheet'!$B$15))),
            --(INT('Data Sheet'!$A$15) &amp; "." &amp; BS617),
            --(INT('Data Sheet'!$B$15) &amp; "." &amp; BS617)
        )
    ),
    IF(BQ617&lt;&gt;"",
        IF(INT('Data Sheet'!$A$15)=INT('Data Sheet'!$B$15),
            --(INT('Data Sheet'!$A$15) &amp; "." &amp; RIGHT(BQ617,3)),
            IF(AND((--(INT('Data Sheet'!$A$15) &amp; "." &amp; RIGHT(BQ617,3))&gt;=--('Data Sheet'!$A$15)), (--(INT('Data Sheet'!$A$15) &amp; "." &amp; RIGHT(BQ617,3))&lt;=--('Data Sheet'!$B$15))),
                --(INT('Data Sheet'!$A$15) &amp; "." &amp; RIGHT(BQ617,3)),
                --(INT('Data Sheet'!$B$15) &amp; "." &amp; RIGHT(BQ617,3))
            )
        ),
        "OK"
    )
)</f>
        <v>OK</v>
      </c>
      <c r="R617" s="19"/>
      <c r="S617" s="19"/>
      <c r="T617" s="19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1"/>
      <c r="AU617" s="21"/>
      <c r="AV617" s="21"/>
      <c r="AW617" s="22"/>
      <c r="AX617" s="99"/>
      <c r="AY617" s="20"/>
      <c r="AZ617" s="20"/>
      <c r="BA617" s="22"/>
      <c r="BB617">
        <v>609</v>
      </c>
      <c r="BC617" s="80"/>
      <c r="BD617" s="80"/>
      <c r="BE617" s="80"/>
      <c r="BF617" s="80"/>
      <c r="BG617" s="32" t="str">
        <f t="shared" si="103"/>
        <v/>
      </c>
      <c r="BH617" s="78">
        <f t="shared" si="101"/>
        <v>0</v>
      </c>
      <c r="BI617" s="2">
        <f t="shared" si="104"/>
        <v>0</v>
      </c>
      <c r="BJ617" s="2">
        <f t="shared" si="105"/>
        <v>0</v>
      </c>
      <c r="BK617" s="2">
        <f t="shared" si="102"/>
        <v>0</v>
      </c>
    </row>
    <row r="618" spans="2:63" ht="15" customHeight="1" x14ac:dyDescent="0.25">
      <c r="B618" s="14">
        <v>610</v>
      </c>
      <c r="C618" s="95" t="str">
        <f t="shared" si="106"/>
        <v/>
      </c>
      <c r="D618" s="15" t="str">
        <f t="shared" si="111"/>
        <v>OK</v>
      </c>
      <c r="E618" s="16" t="e">
        <f>VLOOKUP('Data Sheet'!$B$8,'Data Sheet'!$I$2:$J$9,2,FALSE)</f>
        <v>#N/A</v>
      </c>
      <c r="F618" s="16" t="str">
        <f t="shared" si="107"/>
        <v/>
      </c>
      <c r="G618" s="103">
        <f t="shared" si="108"/>
        <v>0</v>
      </c>
      <c r="H618" s="17" t="s">
        <v>26</v>
      </c>
      <c r="I618" s="17" t="s">
        <v>26</v>
      </c>
      <c r="J618" s="17" t="str">
        <f>IF('Data Sheet'!$B$9="NC-50","N/A","OK")</f>
        <v>OK</v>
      </c>
      <c r="K618" s="17" t="str">
        <f>IF('Data Sheet'!$B$9="NC-50","N/A","OK")</f>
        <v>OK</v>
      </c>
      <c r="L618" s="17" t="str">
        <f t="shared" si="109"/>
        <v>OK</v>
      </c>
      <c r="M618" s="17" t="str">
        <f t="shared" si="110"/>
        <v>OK</v>
      </c>
      <c r="N618" s="18" t="str">
        <f>IF(BO618&lt;&gt;"",
    IF(INT('Data Sheet'!$A$19)=INT('Data Sheet'!$B$19),
        --(INT('Data Sheet'!$A$19) &amp; "." &amp; BO618),
        IF(AND((--(INT('Data Sheet'!$A$19) &amp; "." &amp; BO618)&gt;=--('Data Sheet'!$A$19)), (--(INT('Data Sheet'!$A$19) &amp; "." &amp; BO618)&lt;=--('Data Sheet'!$B$19))),
            --(INT('Data Sheet'!$A$19) &amp; "." &amp; BO618),
            --(INT('Data Sheet'!$B$19) &amp; "." &amp; BO618)
        )
    ),
    IF(BN618&lt;&gt;"",
        IF(INT('Data Sheet'!$A$19)=INT('Data Sheet'!$B$19),
            --(INT('Data Sheet'!$A$19) &amp; "." &amp; LEFT(BN618,3)),
            IF(AND((--(INT('Data Sheet'!$A$19) &amp; "." &amp; LEFT(BN618,3))&gt;=--('Data Sheet'!$A$19)), (--(INT('Data Sheet'!$A$19) &amp; "." &amp; LEFT(BN618,3))&lt;=--('Data Sheet'!$B$19))),
                --(INT('Data Sheet'!$A$19) &amp; "." &amp; LEFT(BN618,3)),
                --(INT('Data Sheet'!$B$19) &amp; "." &amp; LEFT(BN618,3))
            )
        ),
        "OK"
    )
)</f>
        <v>OK</v>
      </c>
      <c r="O618" s="23" t="str">
        <f>IF(BP618&lt;&gt;"",
    IF(INT('Data Sheet'!$A$19)=INT('Data Sheet'!$B$19),
        --(INT('Data Sheet'!$A$19) &amp; "." &amp; BP618),
        IF(AND((--(INT('Data Sheet'!$A$19) &amp; "." &amp; BP618)&gt;=--('Data Sheet'!$A$19)), (--(INT('Data Sheet'!$A$19) &amp; "." &amp; BP618)&lt;=--('Data Sheet'!$B$19))),
            --(INT('Data Sheet'!$A$19) &amp; "." &amp; BP618),
            --(INT('Data Sheet'!$B$19) &amp; "." &amp; BP618)
        )
    ),
    IF(BN618&lt;&gt;"",
        IF(INT('Data Sheet'!$A$19)=INT('Data Sheet'!$B$19),
            --(INT('Data Sheet'!$A$19) &amp; "." &amp; RIGHT(BN618,3)),
            IF(AND((--(INT('Data Sheet'!$A$19) &amp; "." &amp; RIGHT(BN618,3))&gt;=--('Data Sheet'!$A$19)), (--(INT('Data Sheet'!$A$19) &amp; "." &amp; RIGHT(BN618,3))&lt;=--('Data Sheet'!$B$19))),
                --(INT('Data Sheet'!$A$19) &amp; "." &amp; RIGHT(BN618,3)),
                --(INT('Data Sheet'!$B$19) &amp; "." &amp; RIGHT(BN618,3))
            )
        ),
        "OK"
    )
)</f>
        <v>OK</v>
      </c>
      <c r="P618" s="23" t="str">
        <f>IF(BR618&lt;&gt;"",
    IF(INT('Data Sheet'!$A$19)=INT('Data Sheet'!$B$15),
        --(INT('Data Sheet'!$A$15) &amp; "." &amp; BR618),
        IF(AND((--(INT('Data Sheet'!$A$15) &amp; "." &amp; BR618)&gt;=--('Data Sheet'!$A$15)), (--(INT('Data Sheet'!$A$15) &amp; "." &amp; BR618)&lt;=--('Data Sheet'!$B$15))),
            --(INT('Data Sheet'!$A$15) &amp; "." &amp; BR618),
            --(INT('Data Sheet'!$B$15) &amp; "." &amp; BR618)
        )
    ),
    IF(BQ618&lt;&gt;"",
        IF(INT('Data Sheet'!$A$15)=INT('Data Sheet'!$B$15),
            --(INT('Data Sheet'!$A$15) &amp; "." &amp; LEFT(BQ618,3)),
            IF(AND((--(INT('Data Sheet'!$A$15) &amp; "." &amp; LEFT(BQ618,3))&gt;=--('Data Sheet'!$A$15)), (--(INT('Data Sheet'!$A$15) &amp; "." &amp; LEFT(BQ618,3))&lt;=--('Data Sheet'!$B$15))),
                --(INT('Data Sheet'!$A$15) &amp; "." &amp; LEFT(BQ618,3)),
                --(INT('Data Sheet'!$B$15) &amp; "." &amp; LEFT(BQ618,3))
            )
        ),
        "OK"
    )
)</f>
        <v>OK</v>
      </c>
      <c r="Q618" s="23" t="str">
        <f>IF(BS618&lt;&gt;"",
    IF(INT('Data Sheet'!$A$19)=INT('Data Sheet'!$B$15),
        --(INT('Data Sheet'!$A$15) &amp; "." &amp; BS618),
        IF(AND((--(INT('Data Sheet'!$A$15) &amp; "." &amp; BS618)&gt;=--('Data Sheet'!$A$15)), (--(INT('Data Sheet'!$A$15) &amp; "." &amp; BS618)&lt;=--('Data Sheet'!$B$15))),
            --(INT('Data Sheet'!$A$15) &amp; "." &amp; BS618),
            --(INT('Data Sheet'!$B$15) &amp; "." &amp; BS618)
        )
    ),
    IF(BQ618&lt;&gt;"",
        IF(INT('Data Sheet'!$A$15)=INT('Data Sheet'!$B$15),
            --(INT('Data Sheet'!$A$15) &amp; "." &amp; RIGHT(BQ618,3)),
            IF(AND((--(INT('Data Sheet'!$A$15) &amp; "." &amp; RIGHT(BQ618,3))&gt;=--('Data Sheet'!$A$15)), (--(INT('Data Sheet'!$A$15) &amp; "." &amp; RIGHT(BQ618,3))&lt;=--('Data Sheet'!$B$15))),
                --(INT('Data Sheet'!$A$15) &amp; "." &amp; RIGHT(BQ618,3)),
                --(INT('Data Sheet'!$B$15) &amp; "." &amp; RIGHT(BQ618,3))
            )
        ),
        "OK"
    )
)</f>
        <v>OK</v>
      </c>
      <c r="R618" s="19"/>
      <c r="S618" s="19"/>
      <c r="T618" s="19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1"/>
      <c r="AU618" s="21"/>
      <c r="AV618" s="21"/>
      <c r="AW618" s="22"/>
      <c r="AX618" s="99"/>
      <c r="AY618" s="20"/>
      <c r="AZ618" s="20"/>
      <c r="BA618" s="22"/>
      <c r="BB618">
        <v>610</v>
      </c>
      <c r="BC618" s="80"/>
      <c r="BD618" s="80"/>
      <c r="BE618" s="80"/>
      <c r="BF618" s="80"/>
      <c r="BG618" s="32" t="str">
        <f t="shared" si="103"/>
        <v/>
      </c>
      <c r="BH618" s="78">
        <f t="shared" si="101"/>
        <v>0</v>
      </c>
      <c r="BI618" s="2">
        <f t="shared" si="104"/>
        <v>0</v>
      </c>
      <c r="BJ618" s="2">
        <f t="shared" si="105"/>
        <v>0</v>
      </c>
      <c r="BK618" s="2">
        <f t="shared" si="102"/>
        <v>0</v>
      </c>
    </row>
    <row r="619" spans="2:63" ht="15" customHeight="1" x14ac:dyDescent="0.25">
      <c r="B619" s="14">
        <v>611</v>
      </c>
      <c r="C619" s="95" t="str">
        <f t="shared" si="106"/>
        <v/>
      </c>
      <c r="D619" s="15" t="str">
        <f t="shared" si="111"/>
        <v>OK</v>
      </c>
      <c r="E619" s="16" t="e">
        <f>VLOOKUP('Data Sheet'!$B$8,'Data Sheet'!$I$2:$J$9,2,FALSE)</f>
        <v>#N/A</v>
      </c>
      <c r="F619" s="16" t="str">
        <f t="shared" si="107"/>
        <v/>
      </c>
      <c r="G619" s="103">
        <f t="shared" si="108"/>
        <v>0</v>
      </c>
      <c r="H619" s="17" t="s">
        <v>26</v>
      </c>
      <c r="I619" s="17" t="s">
        <v>26</v>
      </c>
      <c r="J619" s="17" t="str">
        <f>IF('Data Sheet'!$B$9="NC-50","N/A","OK")</f>
        <v>OK</v>
      </c>
      <c r="K619" s="17" t="str">
        <f>IF('Data Sheet'!$B$9="NC-50","N/A","OK")</f>
        <v>OK</v>
      </c>
      <c r="L619" s="17" t="str">
        <f t="shared" si="109"/>
        <v>OK</v>
      </c>
      <c r="M619" s="17" t="str">
        <f t="shared" si="110"/>
        <v>OK</v>
      </c>
      <c r="N619" s="18" t="str">
        <f>IF(BO619&lt;&gt;"",
    IF(INT('Data Sheet'!$A$19)=INT('Data Sheet'!$B$19),
        --(INT('Data Sheet'!$A$19) &amp; "." &amp; BO619),
        IF(AND((--(INT('Data Sheet'!$A$19) &amp; "." &amp; BO619)&gt;=--('Data Sheet'!$A$19)), (--(INT('Data Sheet'!$A$19) &amp; "." &amp; BO619)&lt;=--('Data Sheet'!$B$19))),
            --(INT('Data Sheet'!$A$19) &amp; "." &amp; BO619),
            --(INT('Data Sheet'!$B$19) &amp; "." &amp; BO619)
        )
    ),
    IF(BN619&lt;&gt;"",
        IF(INT('Data Sheet'!$A$19)=INT('Data Sheet'!$B$19),
            --(INT('Data Sheet'!$A$19) &amp; "." &amp; LEFT(BN619,3)),
            IF(AND((--(INT('Data Sheet'!$A$19) &amp; "." &amp; LEFT(BN619,3))&gt;=--('Data Sheet'!$A$19)), (--(INT('Data Sheet'!$A$19) &amp; "." &amp; LEFT(BN619,3))&lt;=--('Data Sheet'!$B$19))),
                --(INT('Data Sheet'!$A$19) &amp; "." &amp; LEFT(BN619,3)),
                --(INT('Data Sheet'!$B$19) &amp; "." &amp; LEFT(BN619,3))
            )
        ),
        "OK"
    )
)</f>
        <v>OK</v>
      </c>
      <c r="O619" s="23" t="str">
        <f>IF(BP619&lt;&gt;"",
    IF(INT('Data Sheet'!$A$19)=INT('Data Sheet'!$B$19),
        --(INT('Data Sheet'!$A$19) &amp; "." &amp; BP619),
        IF(AND((--(INT('Data Sheet'!$A$19) &amp; "." &amp; BP619)&gt;=--('Data Sheet'!$A$19)), (--(INT('Data Sheet'!$A$19) &amp; "." &amp; BP619)&lt;=--('Data Sheet'!$B$19))),
            --(INT('Data Sheet'!$A$19) &amp; "." &amp; BP619),
            --(INT('Data Sheet'!$B$19) &amp; "." &amp; BP619)
        )
    ),
    IF(BN619&lt;&gt;"",
        IF(INT('Data Sheet'!$A$19)=INT('Data Sheet'!$B$19),
            --(INT('Data Sheet'!$A$19) &amp; "." &amp; RIGHT(BN619,3)),
            IF(AND((--(INT('Data Sheet'!$A$19) &amp; "." &amp; RIGHT(BN619,3))&gt;=--('Data Sheet'!$A$19)), (--(INT('Data Sheet'!$A$19) &amp; "." &amp; RIGHT(BN619,3))&lt;=--('Data Sheet'!$B$19))),
                --(INT('Data Sheet'!$A$19) &amp; "." &amp; RIGHT(BN619,3)),
                --(INT('Data Sheet'!$B$19) &amp; "." &amp; RIGHT(BN619,3))
            )
        ),
        "OK"
    )
)</f>
        <v>OK</v>
      </c>
      <c r="P619" s="23" t="str">
        <f>IF(BR619&lt;&gt;"",
    IF(INT('Data Sheet'!$A$19)=INT('Data Sheet'!$B$15),
        --(INT('Data Sheet'!$A$15) &amp; "." &amp; BR619),
        IF(AND((--(INT('Data Sheet'!$A$15) &amp; "." &amp; BR619)&gt;=--('Data Sheet'!$A$15)), (--(INT('Data Sheet'!$A$15) &amp; "." &amp; BR619)&lt;=--('Data Sheet'!$B$15))),
            --(INT('Data Sheet'!$A$15) &amp; "." &amp; BR619),
            --(INT('Data Sheet'!$B$15) &amp; "." &amp; BR619)
        )
    ),
    IF(BQ619&lt;&gt;"",
        IF(INT('Data Sheet'!$A$15)=INT('Data Sheet'!$B$15),
            --(INT('Data Sheet'!$A$15) &amp; "." &amp; LEFT(BQ619,3)),
            IF(AND((--(INT('Data Sheet'!$A$15) &amp; "." &amp; LEFT(BQ619,3))&gt;=--('Data Sheet'!$A$15)), (--(INT('Data Sheet'!$A$15) &amp; "." &amp; LEFT(BQ619,3))&lt;=--('Data Sheet'!$B$15))),
                --(INT('Data Sheet'!$A$15) &amp; "." &amp; LEFT(BQ619,3)),
                --(INT('Data Sheet'!$B$15) &amp; "." &amp; LEFT(BQ619,3))
            )
        ),
        "OK"
    )
)</f>
        <v>OK</v>
      </c>
      <c r="Q619" s="23" t="str">
        <f>IF(BS619&lt;&gt;"",
    IF(INT('Data Sheet'!$A$19)=INT('Data Sheet'!$B$15),
        --(INT('Data Sheet'!$A$15) &amp; "." &amp; BS619),
        IF(AND((--(INT('Data Sheet'!$A$15) &amp; "." &amp; BS619)&gt;=--('Data Sheet'!$A$15)), (--(INT('Data Sheet'!$A$15) &amp; "." &amp; BS619)&lt;=--('Data Sheet'!$B$15))),
            --(INT('Data Sheet'!$A$15) &amp; "." &amp; BS619),
            --(INT('Data Sheet'!$B$15) &amp; "." &amp; BS619)
        )
    ),
    IF(BQ619&lt;&gt;"",
        IF(INT('Data Sheet'!$A$15)=INT('Data Sheet'!$B$15),
            --(INT('Data Sheet'!$A$15) &amp; "." &amp; RIGHT(BQ619,3)),
            IF(AND((--(INT('Data Sheet'!$A$15) &amp; "." &amp; RIGHT(BQ619,3))&gt;=--('Data Sheet'!$A$15)), (--(INT('Data Sheet'!$A$15) &amp; "." &amp; RIGHT(BQ619,3))&lt;=--('Data Sheet'!$B$15))),
                --(INT('Data Sheet'!$A$15) &amp; "." &amp; RIGHT(BQ619,3)),
                --(INT('Data Sheet'!$B$15) &amp; "." &amp; RIGHT(BQ619,3))
            )
        ),
        "OK"
    )
)</f>
        <v>OK</v>
      </c>
      <c r="R619" s="19"/>
      <c r="S619" s="19"/>
      <c r="T619" s="19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1"/>
      <c r="AU619" s="21"/>
      <c r="AV619" s="21"/>
      <c r="AW619" s="22"/>
      <c r="AX619" s="99"/>
      <c r="AY619" s="20"/>
      <c r="AZ619" s="20"/>
      <c r="BA619" s="22"/>
      <c r="BB619">
        <v>611</v>
      </c>
      <c r="BC619" s="80"/>
      <c r="BD619" s="80"/>
      <c r="BE619" s="80"/>
      <c r="BF619" s="80"/>
      <c r="BG619" s="32" t="str">
        <f t="shared" si="103"/>
        <v/>
      </c>
      <c r="BH619" s="78">
        <f t="shared" si="101"/>
        <v>0</v>
      </c>
      <c r="BI619" s="2">
        <f t="shared" si="104"/>
        <v>0</v>
      </c>
      <c r="BJ619" s="2">
        <f t="shared" si="105"/>
        <v>0</v>
      </c>
      <c r="BK619" s="2">
        <f t="shared" si="102"/>
        <v>0</v>
      </c>
    </row>
    <row r="620" spans="2:63" ht="15" customHeight="1" x14ac:dyDescent="0.25">
      <c r="B620" s="14">
        <v>612</v>
      </c>
      <c r="C620" s="95" t="str">
        <f t="shared" si="106"/>
        <v/>
      </c>
      <c r="D620" s="15" t="str">
        <f t="shared" si="111"/>
        <v>OK</v>
      </c>
      <c r="E620" s="16" t="e">
        <f>VLOOKUP('Data Sheet'!$B$8,'Data Sheet'!$I$2:$J$9,2,FALSE)</f>
        <v>#N/A</v>
      </c>
      <c r="F620" s="16" t="str">
        <f t="shared" si="107"/>
        <v/>
      </c>
      <c r="G620" s="103">
        <f t="shared" si="108"/>
        <v>0</v>
      </c>
      <c r="H620" s="17" t="s">
        <v>26</v>
      </c>
      <c r="I620" s="17" t="s">
        <v>26</v>
      </c>
      <c r="J620" s="17" t="str">
        <f>IF('Data Sheet'!$B$9="NC-50","N/A","OK")</f>
        <v>OK</v>
      </c>
      <c r="K620" s="17" t="str">
        <f>IF('Data Sheet'!$B$9="NC-50","N/A","OK")</f>
        <v>OK</v>
      </c>
      <c r="L620" s="17" t="str">
        <f t="shared" si="109"/>
        <v>OK</v>
      </c>
      <c r="M620" s="17" t="str">
        <f t="shared" si="110"/>
        <v>OK</v>
      </c>
      <c r="N620" s="18" t="str">
        <f>IF(BO620&lt;&gt;"",
    IF(INT('Data Sheet'!$A$19)=INT('Data Sheet'!$B$19),
        --(INT('Data Sheet'!$A$19) &amp; "." &amp; BO620),
        IF(AND((--(INT('Data Sheet'!$A$19) &amp; "." &amp; BO620)&gt;=--('Data Sheet'!$A$19)), (--(INT('Data Sheet'!$A$19) &amp; "." &amp; BO620)&lt;=--('Data Sheet'!$B$19))),
            --(INT('Data Sheet'!$A$19) &amp; "." &amp; BO620),
            --(INT('Data Sheet'!$B$19) &amp; "." &amp; BO620)
        )
    ),
    IF(BN620&lt;&gt;"",
        IF(INT('Data Sheet'!$A$19)=INT('Data Sheet'!$B$19),
            --(INT('Data Sheet'!$A$19) &amp; "." &amp; LEFT(BN620,3)),
            IF(AND((--(INT('Data Sheet'!$A$19) &amp; "." &amp; LEFT(BN620,3))&gt;=--('Data Sheet'!$A$19)), (--(INT('Data Sheet'!$A$19) &amp; "." &amp; LEFT(BN620,3))&lt;=--('Data Sheet'!$B$19))),
                --(INT('Data Sheet'!$A$19) &amp; "." &amp; LEFT(BN620,3)),
                --(INT('Data Sheet'!$B$19) &amp; "." &amp; LEFT(BN620,3))
            )
        ),
        "OK"
    )
)</f>
        <v>OK</v>
      </c>
      <c r="O620" s="23" t="str">
        <f>IF(BP620&lt;&gt;"",
    IF(INT('Data Sheet'!$A$19)=INT('Data Sheet'!$B$19),
        --(INT('Data Sheet'!$A$19) &amp; "." &amp; BP620),
        IF(AND((--(INT('Data Sheet'!$A$19) &amp; "." &amp; BP620)&gt;=--('Data Sheet'!$A$19)), (--(INT('Data Sheet'!$A$19) &amp; "." &amp; BP620)&lt;=--('Data Sheet'!$B$19))),
            --(INT('Data Sheet'!$A$19) &amp; "." &amp; BP620),
            --(INT('Data Sheet'!$B$19) &amp; "." &amp; BP620)
        )
    ),
    IF(BN620&lt;&gt;"",
        IF(INT('Data Sheet'!$A$19)=INT('Data Sheet'!$B$19),
            --(INT('Data Sheet'!$A$19) &amp; "." &amp; RIGHT(BN620,3)),
            IF(AND((--(INT('Data Sheet'!$A$19) &amp; "." &amp; RIGHT(BN620,3))&gt;=--('Data Sheet'!$A$19)), (--(INT('Data Sheet'!$A$19) &amp; "." &amp; RIGHT(BN620,3))&lt;=--('Data Sheet'!$B$19))),
                --(INT('Data Sheet'!$A$19) &amp; "." &amp; RIGHT(BN620,3)),
                --(INT('Data Sheet'!$B$19) &amp; "." &amp; RIGHT(BN620,3))
            )
        ),
        "OK"
    )
)</f>
        <v>OK</v>
      </c>
      <c r="P620" s="23" t="str">
        <f>IF(BR620&lt;&gt;"",
    IF(INT('Data Sheet'!$A$19)=INT('Data Sheet'!$B$15),
        --(INT('Data Sheet'!$A$15) &amp; "." &amp; BR620),
        IF(AND((--(INT('Data Sheet'!$A$15) &amp; "." &amp; BR620)&gt;=--('Data Sheet'!$A$15)), (--(INT('Data Sheet'!$A$15) &amp; "." &amp; BR620)&lt;=--('Data Sheet'!$B$15))),
            --(INT('Data Sheet'!$A$15) &amp; "." &amp; BR620),
            --(INT('Data Sheet'!$B$15) &amp; "." &amp; BR620)
        )
    ),
    IF(BQ620&lt;&gt;"",
        IF(INT('Data Sheet'!$A$15)=INT('Data Sheet'!$B$15),
            --(INT('Data Sheet'!$A$15) &amp; "." &amp; LEFT(BQ620,3)),
            IF(AND((--(INT('Data Sheet'!$A$15) &amp; "." &amp; LEFT(BQ620,3))&gt;=--('Data Sheet'!$A$15)), (--(INT('Data Sheet'!$A$15) &amp; "." &amp; LEFT(BQ620,3))&lt;=--('Data Sheet'!$B$15))),
                --(INT('Data Sheet'!$A$15) &amp; "." &amp; LEFT(BQ620,3)),
                --(INT('Data Sheet'!$B$15) &amp; "." &amp; LEFT(BQ620,3))
            )
        ),
        "OK"
    )
)</f>
        <v>OK</v>
      </c>
      <c r="Q620" s="23" t="str">
        <f>IF(BS620&lt;&gt;"",
    IF(INT('Data Sheet'!$A$19)=INT('Data Sheet'!$B$15),
        --(INT('Data Sheet'!$A$15) &amp; "." &amp; BS620),
        IF(AND((--(INT('Data Sheet'!$A$15) &amp; "." &amp; BS620)&gt;=--('Data Sheet'!$A$15)), (--(INT('Data Sheet'!$A$15) &amp; "." &amp; BS620)&lt;=--('Data Sheet'!$B$15))),
            --(INT('Data Sheet'!$A$15) &amp; "." &amp; BS620),
            --(INT('Data Sheet'!$B$15) &amp; "." &amp; BS620)
        )
    ),
    IF(BQ620&lt;&gt;"",
        IF(INT('Data Sheet'!$A$15)=INT('Data Sheet'!$B$15),
            --(INT('Data Sheet'!$A$15) &amp; "." &amp; RIGHT(BQ620,3)),
            IF(AND((--(INT('Data Sheet'!$A$15) &amp; "." &amp; RIGHT(BQ620,3))&gt;=--('Data Sheet'!$A$15)), (--(INT('Data Sheet'!$A$15) &amp; "." &amp; RIGHT(BQ620,3))&lt;=--('Data Sheet'!$B$15))),
                --(INT('Data Sheet'!$A$15) &amp; "." &amp; RIGHT(BQ620,3)),
                --(INT('Data Sheet'!$B$15) &amp; "." &amp; RIGHT(BQ620,3))
            )
        ),
        "OK"
    )
)</f>
        <v>OK</v>
      </c>
      <c r="R620" s="19"/>
      <c r="S620" s="19"/>
      <c r="T620" s="19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1"/>
      <c r="AU620" s="21"/>
      <c r="AV620" s="21"/>
      <c r="AW620" s="22"/>
      <c r="AX620" s="99"/>
      <c r="AY620" s="20"/>
      <c r="AZ620" s="20"/>
      <c r="BA620" s="22"/>
      <c r="BB620">
        <v>612</v>
      </c>
      <c r="BC620" s="80"/>
      <c r="BD620" s="80"/>
      <c r="BE620" s="80"/>
      <c r="BF620" s="80"/>
      <c r="BG620" s="32" t="str">
        <f t="shared" si="103"/>
        <v/>
      </c>
      <c r="BH620" s="78">
        <f t="shared" si="101"/>
        <v>0</v>
      </c>
      <c r="BI620" s="2">
        <f t="shared" si="104"/>
        <v>0</v>
      </c>
      <c r="BJ620" s="2">
        <f t="shared" si="105"/>
        <v>0</v>
      </c>
      <c r="BK620" s="2">
        <f t="shared" si="102"/>
        <v>0</v>
      </c>
    </row>
    <row r="621" spans="2:63" ht="15" customHeight="1" x14ac:dyDescent="0.25">
      <c r="B621" s="14">
        <v>613</v>
      </c>
      <c r="C621" s="95" t="str">
        <f t="shared" si="106"/>
        <v/>
      </c>
      <c r="D621" s="15" t="str">
        <f t="shared" si="111"/>
        <v>OK</v>
      </c>
      <c r="E621" s="16" t="e">
        <f>VLOOKUP('Data Sheet'!$B$8,'Data Sheet'!$I$2:$J$9,2,FALSE)</f>
        <v>#N/A</v>
      </c>
      <c r="F621" s="16" t="str">
        <f t="shared" si="107"/>
        <v/>
      </c>
      <c r="G621" s="103">
        <f t="shared" si="108"/>
        <v>0</v>
      </c>
      <c r="H621" s="17" t="s">
        <v>26</v>
      </c>
      <c r="I621" s="17" t="s">
        <v>26</v>
      </c>
      <c r="J621" s="17" t="str">
        <f>IF('Data Sheet'!$B$9="NC-50","N/A","OK")</f>
        <v>OK</v>
      </c>
      <c r="K621" s="17" t="str">
        <f>IF('Data Sheet'!$B$9="NC-50","N/A","OK")</f>
        <v>OK</v>
      </c>
      <c r="L621" s="17" t="str">
        <f t="shared" si="109"/>
        <v>OK</v>
      </c>
      <c r="M621" s="17" t="str">
        <f t="shared" si="110"/>
        <v>OK</v>
      </c>
      <c r="N621" s="18" t="str">
        <f>IF(BO621&lt;&gt;"",
    IF(INT('Data Sheet'!$A$19)=INT('Data Sheet'!$B$19),
        --(INT('Data Sheet'!$A$19) &amp; "." &amp; BO621),
        IF(AND((--(INT('Data Sheet'!$A$19) &amp; "." &amp; BO621)&gt;=--('Data Sheet'!$A$19)), (--(INT('Data Sheet'!$A$19) &amp; "." &amp; BO621)&lt;=--('Data Sheet'!$B$19))),
            --(INT('Data Sheet'!$A$19) &amp; "." &amp; BO621),
            --(INT('Data Sheet'!$B$19) &amp; "." &amp; BO621)
        )
    ),
    IF(BN621&lt;&gt;"",
        IF(INT('Data Sheet'!$A$19)=INT('Data Sheet'!$B$19),
            --(INT('Data Sheet'!$A$19) &amp; "." &amp; LEFT(BN621,3)),
            IF(AND((--(INT('Data Sheet'!$A$19) &amp; "." &amp; LEFT(BN621,3))&gt;=--('Data Sheet'!$A$19)), (--(INT('Data Sheet'!$A$19) &amp; "." &amp; LEFT(BN621,3))&lt;=--('Data Sheet'!$B$19))),
                --(INT('Data Sheet'!$A$19) &amp; "." &amp; LEFT(BN621,3)),
                --(INT('Data Sheet'!$B$19) &amp; "." &amp; LEFT(BN621,3))
            )
        ),
        "OK"
    )
)</f>
        <v>OK</v>
      </c>
      <c r="O621" s="23" t="str">
        <f>IF(BP621&lt;&gt;"",
    IF(INT('Data Sheet'!$A$19)=INT('Data Sheet'!$B$19),
        --(INT('Data Sheet'!$A$19) &amp; "." &amp; BP621),
        IF(AND((--(INT('Data Sheet'!$A$19) &amp; "." &amp; BP621)&gt;=--('Data Sheet'!$A$19)), (--(INT('Data Sheet'!$A$19) &amp; "." &amp; BP621)&lt;=--('Data Sheet'!$B$19))),
            --(INT('Data Sheet'!$A$19) &amp; "." &amp; BP621),
            --(INT('Data Sheet'!$B$19) &amp; "." &amp; BP621)
        )
    ),
    IF(BN621&lt;&gt;"",
        IF(INT('Data Sheet'!$A$19)=INT('Data Sheet'!$B$19),
            --(INT('Data Sheet'!$A$19) &amp; "." &amp; RIGHT(BN621,3)),
            IF(AND((--(INT('Data Sheet'!$A$19) &amp; "." &amp; RIGHT(BN621,3))&gt;=--('Data Sheet'!$A$19)), (--(INT('Data Sheet'!$A$19) &amp; "." &amp; RIGHT(BN621,3))&lt;=--('Data Sheet'!$B$19))),
                --(INT('Data Sheet'!$A$19) &amp; "." &amp; RIGHT(BN621,3)),
                --(INT('Data Sheet'!$B$19) &amp; "." &amp; RIGHT(BN621,3))
            )
        ),
        "OK"
    )
)</f>
        <v>OK</v>
      </c>
      <c r="P621" s="23" t="str">
        <f>IF(BR621&lt;&gt;"",
    IF(INT('Data Sheet'!$A$19)=INT('Data Sheet'!$B$15),
        --(INT('Data Sheet'!$A$15) &amp; "." &amp; BR621),
        IF(AND((--(INT('Data Sheet'!$A$15) &amp; "." &amp; BR621)&gt;=--('Data Sheet'!$A$15)), (--(INT('Data Sheet'!$A$15) &amp; "." &amp; BR621)&lt;=--('Data Sheet'!$B$15))),
            --(INT('Data Sheet'!$A$15) &amp; "." &amp; BR621),
            --(INT('Data Sheet'!$B$15) &amp; "." &amp; BR621)
        )
    ),
    IF(BQ621&lt;&gt;"",
        IF(INT('Data Sheet'!$A$15)=INT('Data Sheet'!$B$15),
            --(INT('Data Sheet'!$A$15) &amp; "." &amp; LEFT(BQ621,3)),
            IF(AND((--(INT('Data Sheet'!$A$15) &amp; "." &amp; LEFT(BQ621,3))&gt;=--('Data Sheet'!$A$15)), (--(INT('Data Sheet'!$A$15) &amp; "." &amp; LEFT(BQ621,3))&lt;=--('Data Sheet'!$B$15))),
                --(INT('Data Sheet'!$A$15) &amp; "." &amp; LEFT(BQ621,3)),
                --(INT('Data Sheet'!$B$15) &amp; "." &amp; LEFT(BQ621,3))
            )
        ),
        "OK"
    )
)</f>
        <v>OK</v>
      </c>
      <c r="Q621" s="23" t="str">
        <f>IF(BS621&lt;&gt;"",
    IF(INT('Data Sheet'!$A$19)=INT('Data Sheet'!$B$15),
        --(INT('Data Sheet'!$A$15) &amp; "." &amp; BS621),
        IF(AND((--(INT('Data Sheet'!$A$15) &amp; "." &amp; BS621)&gt;=--('Data Sheet'!$A$15)), (--(INT('Data Sheet'!$A$15) &amp; "." &amp; BS621)&lt;=--('Data Sheet'!$B$15))),
            --(INT('Data Sheet'!$A$15) &amp; "." &amp; BS621),
            --(INT('Data Sheet'!$B$15) &amp; "." &amp; BS621)
        )
    ),
    IF(BQ621&lt;&gt;"",
        IF(INT('Data Sheet'!$A$15)=INT('Data Sheet'!$B$15),
            --(INT('Data Sheet'!$A$15) &amp; "." &amp; RIGHT(BQ621,3)),
            IF(AND((--(INT('Data Sheet'!$A$15) &amp; "." &amp; RIGHT(BQ621,3))&gt;=--('Data Sheet'!$A$15)), (--(INT('Data Sheet'!$A$15) &amp; "." &amp; RIGHT(BQ621,3))&lt;=--('Data Sheet'!$B$15))),
                --(INT('Data Sheet'!$A$15) &amp; "." &amp; RIGHT(BQ621,3)),
                --(INT('Data Sheet'!$B$15) &amp; "." &amp; RIGHT(BQ621,3))
            )
        ),
        "OK"
    )
)</f>
        <v>OK</v>
      </c>
      <c r="R621" s="19"/>
      <c r="S621" s="19"/>
      <c r="T621" s="19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1"/>
      <c r="AU621" s="21"/>
      <c r="AV621" s="21"/>
      <c r="AW621" s="22"/>
      <c r="AX621" s="99"/>
      <c r="AY621" s="20"/>
      <c r="AZ621" s="20"/>
      <c r="BA621" s="22"/>
      <c r="BB621">
        <v>613</v>
      </c>
      <c r="BC621" s="80"/>
      <c r="BD621" s="80"/>
      <c r="BE621" s="80"/>
      <c r="BF621" s="80"/>
      <c r="BG621" s="32" t="str">
        <f t="shared" si="103"/>
        <v/>
      </c>
      <c r="BH621" s="78">
        <f t="shared" si="101"/>
        <v>0</v>
      </c>
      <c r="BI621" s="2">
        <f t="shared" si="104"/>
        <v>0</v>
      </c>
      <c r="BJ621" s="2">
        <f t="shared" si="105"/>
        <v>0</v>
      </c>
      <c r="BK621" s="2">
        <f t="shared" si="102"/>
        <v>0</v>
      </c>
    </row>
    <row r="622" spans="2:63" ht="15" customHeight="1" x14ac:dyDescent="0.25">
      <c r="B622" s="14">
        <v>614</v>
      </c>
      <c r="C622" s="95" t="str">
        <f t="shared" si="106"/>
        <v/>
      </c>
      <c r="D622" s="15" t="str">
        <f t="shared" si="111"/>
        <v>OK</v>
      </c>
      <c r="E622" s="16" t="e">
        <f>VLOOKUP('Data Sheet'!$B$8,'Data Sheet'!$I$2:$J$9,2,FALSE)</f>
        <v>#N/A</v>
      </c>
      <c r="F622" s="16" t="str">
        <f t="shared" si="107"/>
        <v/>
      </c>
      <c r="G622" s="103">
        <f t="shared" si="108"/>
        <v>0</v>
      </c>
      <c r="H622" s="17" t="s">
        <v>26</v>
      </c>
      <c r="I622" s="17" t="s">
        <v>26</v>
      </c>
      <c r="J622" s="17" t="str">
        <f>IF('Data Sheet'!$B$9="NC-50","N/A","OK")</f>
        <v>OK</v>
      </c>
      <c r="K622" s="17" t="str">
        <f>IF('Data Sheet'!$B$9="NC-50","N/A","OK")</f>
        <v>OK</v>
      </c>
      <c r="L622" s="17" t="str">
        <f t="shared" si="109"/>
        <v>OK</v>
      </c>
      <c r="M622" s="17" t="str">
        <f t="shared" si="110"/>
        <v>OK</v>
      </c>
      <c r="N622" s="18" t="str">
        <f>IF(BO622&lt;&gt;"",
    IF(INT('Data Sheet'!$A$19)=INT('Data Sheet'!$B$19),
        --(INT('Data Sheet'!$A$19) &amp; "." &amp; BO622),
        IF(AND((--(INT('Data Sheet'!$A$19) &amp; "." &amp; BO622)&gt;=--('Data Sheet'!$A$19)), (--(INT('Data Sheet'!$A$19) &amp; "." &amp; BO622)&lt;=--('Data Sheet'!$B$19))),
            --(INT('Data Sheet'!$A$19) &amp; "." &amp; BO622),
            --(INT('Data Sheet'!$B$19) &amp; "." &amp; BO622)
        )
    ),
    IF(BN622&lt;&gt;"",
        IF(INT('Data Sheet'!$A$19)=INT('Data Sheet'!$B$19),
            --(INT('Data Sheet'!$A$19) &amp; "." &amp; LEFT(BN622,3)),
            IF(AND((--(INT('Data Sheet'!$A$19) &amp; "." &amp; LEFT(BN622,3))&gt;=--('Data Sheet'!$A$19)), (--(INT('Data Sheet'!$A$19) &amp; "." &amp; LEFT(BN622,3))&lt;=--('Data Sheet'!$B$19))),
                --(INT('Data Sheet'!$A$19) &amp; "." &amp; LEFT(BN622,3)),
                --(INT('Data Sheet'!$B$19) &amp; "." &amp; LEFT(BN622,3))
            )
        ),
        "OK"
    )
)</f>
        <v>OK</v>
      </c>
      <c r="O622" s="23" t="str">
        <f>IF(BP622&lt;&gt;"",
    IF(INT('Data Sheet'!$A$19)=INT('Data Sheet'!$B$19),
        --(INT('Data Sheet'!$A$19) &amp; "." &amp; BP622),
        IF(AND((--(INT('Data Sheet'!$A$19) &amp; "." &amp; BP622)&gt;=--('Data Sheet'!$A$19)), (--(INT('Data Sheet'!$A$19) &amp; "." &amp; BP622)&lt;=--('Data Sheet'!$B$19))),
            --(INT('Data Sheet'!$A$19) &amp; "." &amp; BP622),
            --(INT('Data Sheet'!$B$19) &amp; "." &amp; BP622)
        )
    ),
    IF(BN622&lt;&gt;"",
        IF(INT('Data Sheet'!$A$19)=INT('Data Sheet'!$B$19),
            --(INT('Data Sheet'!$A$19) &amp; "." &amp; RIGHT(BN622,3)),
            IF(AND((--(INT('Data Sheet'!$A$19) &amp; "." &amp; RIGHT(BN622,3))&gt;=--('Data Sheet'!$A$19)), (--(INT('Data Sheet'!$A$19) &amp; "." &amp; RIGHT(BN622,3))&lt;=--('Data Sheet'!$B$19))),
                --(INT('Data Sheet'!$A$19) &amp; "." &amp; RIGHT(BN622,3)),
                --(INT('Data Sheet'!$B$19) &amp; "." &amp; RIGHT(BN622,3))
            )
        ),
        "OK"
    )
)</f>
        <v>OK</v>
      </c>
      <c r="P622" s="23" t="str">
        <f>IF(BR622&lt;&gt;"",
    IF(INT('Data Sheet'!$A$19)=INT('Data Sheet'!$B$15),
        --(INT('Data Sheet'!$A$15) &amp; "." &amp; BR622),
        IF(AND((--(INT('Data Sheet'!$A$15) &amp; "." &amp; BR622)&gt;=--('Data Sheet'!$A$15)), (--(INT('Data Sheet'!$A$15) &amp; "." &amp; BR622)&lt;=--('Data Sheet'!$B$15))),
            --(INT('Data Sheet'!$A$15) &amp; "." &amp; BR622),
            --(INT('Data Sheet'!$B$15) &amp; "." &amp; BR622)
        )
    ),
    IF(BQ622&lt;&gt;"",
        IF(INT('Data Sheet'!$A$15)=INT('Data Sheet'!$B$15),
            --(INT('Data Sheet'!$A$15) &amp; "." &amp; LEFT(BQ622,3)),
            IF(AND((--(INT('Data Sheet'!$A$15) &amp; "." &amp; LEFT(BQ622,3))&gt;=--('Data Sheet'!$A$15)), (--(INT('Data Sheet'!$A$15) &amp; "." &amp; LEFT(BQ622,3))&lt;=--('Data Sheet'!$B$15))),
                --(INT('Data Sheet'!$A$15) &amp; "." &amp; LEFT(BQ622,3)),
                --(INT('Data Sheet'!$B$15) &amp; "." &amp; LEFT(BQ622,3))
            )
        ),
        "OK"
    )
)</f>
        <v>OK</v>
      </c>
      <c r="Q622" s="23" t="str">
        <f>IF(BS622&lt;&gt;"",
    IF(INT('Data Sheet'!$A$19)=INT('Data Sheet'!$B$15),
        --(INT('Data Sheet'!$A$15) &amp; "." &amp; BS622),
        IF(AND((--(INT('Data Sheet'!$A$15) &amp; "." &amp; BS622)&gt;=--('Data Sheet'!$A$15)), (--(INT('Data Sheet'!$A$15) &amp; "." &amp; BS622)&lt;=--('Data Sheet'!$B$15))),
            --(INT('Data Sheet'!$A$15) &amp; "." &amp; BS622),
            --(INT('Data Sheet'!$B$15) &amp; "." &amp; BS622)
        )
    ),
    IF(BQ622&lt;&gt;"",
        IF(INT('Data Sheet'!$A$15)=INT('Data Sheet'!$B$15),
            --(INT('Data Sheet'!$A$15) &amp; "." &amp; RIGHT(BQ622,3)),
            IF(AND((--(INT('Data Sheet'!$A$15) &amp; "." &amp; RIGHT(BQ622,3))&gt;=--('Data Sheet'!$A$15)), (--(INT('Data Sheet'!$A$15) &amp; "." &amp; RIGHT(BQ622,3))&lt;=--('Data Sheet'!$B$15))),
                --(INT('Data Sheet'!$A$15) &amp; "." &amp; RIGHT(BQ622,3)),
                --(INT('Data Sheet'!$B$15) &amp; "." &amp; RIGHT(BQ622,3))
            )
        ),
        "OK"
    )
)</f>
        <v>OK</v>
      </c>
      <c r="R622" s="19"/>
      <c r="S622" s="19"/>
      <c r="T622" s="19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1"/>
      <c r="AU622" s="21"/>
      <c r="AV622" s="21"/>
      <c r="AW622" s="22"/>
      <c r="AX622" s="99"/>
      <c r="AY622" s="20"/>
      <c r="AZ622" s="20"/>
      <c r="BA622" s="22"/>
      <c r="BB622">
        <v>614</v>
      </c>
      <c r="BC622" s="80"/>
      <c r="BD622" s="80"/>
      <c r="BE622" s="80"/>
      <c r="BF622" s="80"/>
      <c r="BG622" s="32" t="str">
        <f t="shared" si="103"/>
        <v/>
      </c>
      <c r="BH622" s="78">
        <f t="shared" si="101"/>
        <v>0</v>
      </c>
      <c r="BI622" s="2">
        <f t="shared" si="104"/>
        <v>0</v>
      </c>
      <c r="BJ622" s="2">
        <f t="shared" si="105"/>
        <v>0</v>
      </c>
      <c r="BK622" s="2">
        <f t="shared" si="102"/>
        <v>0</v>
      </c>
    </row>
    <row r="623" spans="2:63" ht="15" customHeight="1" x14ac:dyDescent="0.25">
      <c r="B623" s="14">
        <v>615</v>
      </c>
      <c r="C623" s="95" t="str">
        <f t="shared" si="106"/>
        <v/>
      </c>
      <c r="D623" s="15" t="str">
        <f t="shared" si="111"/>
        <v>OK</v>
      </c>
      <c r="E623" s="16" t="e">
        <f>VLOOKUP('Data Sheet'!$B$8,'Data Sheet'!$I$2:$J$9,2,FALSE)</f>
        <v>#N/A</v>
      </c>
      <c r="F623" s="16" t="str">
        <f t="shared" si="107"/>
        <v/>
      </c>
      <c r="G623" s="103">
        <f t="shared" si="108"/>
        <v>0</v>
      </c>
      <c r="H623" s="17" t="s">
        <v>26</v>
      </c>
      <c r="I623" s="17" t="s">
        <v>26</v>
      </c>
      <c r="J623" s="17" t="str">
        <f>IF('Data Sheet'!$B$9="NC-50","N/A","OK")</f>
        <v>OK</v>
      </c>
      <c r="K623" s="17" t="str">
        <f>IF('Data Sheet'!$B$9="NC-50","N/A","OK")</f>
        <v>OK</v>
      </c>
      <c r="L623" s="17" t="str">
        <f t="shared" si="109"/>
        <v>OK</v>
      </c>
      <c r="M623" s="17" t="str">
        <f t="shared" si="110"/>
        <v>OK</v>
      </c>
      <c r="N623" s="18" t="str">
        <f>IF(BO623&lt;&gt;"",
    IF(INT('Data Sheet'!$A$19)=INT('Data Sheet'!$B$19),
        --(INT('Data Sheet'!$A$19) &amp; "." &amp; BO623),
        IF(AND((--(INT('Data Sheet'!$A$19) &amp; "." &amp; BO623)&gt;=--('Data Sheet'!$A$19)), (--(INT('Data Sheet'!$A$19) &amp; "." &amp; BO623)&lt;=--('Data Sheet'!$B$19))),
            --(INT('Data Sheet'!$A$19) &amp; "." &amp; BO623),
            --(INT('Data Sheet'!$B$19) &amp; "." &amp; BO623)
        )
    ),
    IF(BN623&lt;&gt;"",
        IF(INT('Data Sheet'!$A$19)=INT('Data Sheet'!$B$19),
            --(INT('Data Sheet'!$A$19) &amp; "." &amp; LEFT(BN623,3)),
            IF(AND((--(INT('Data Sheet'!$A$19) &amp; "." &amp; LEFT(BN623,3))&gt;=--('Data Sheet'!$A$19)), (--(INT('Data Sheet'!$A$19) &amp; "." &amp; LEFT(BN623,3))&lt;=--('Data Sheet'!$B$19))),
                --(INT('Data Sheet'!$A$19) &amp; "." &amp; LEFT(BN623,3)),
                --(INT('Data Sheet'!$B$19) &amp; "." &amp; LEFT(BN623,3))
            )
        ),
        "OK"
    )
)</f>
        <v>OK</v>
      </c>
      <c r="O623" s="23" t="str">
        <f>IF(BP623&lt;&gt;"",
    IF(INT('Data Sheet'!$A$19)=INT('Data Sheet'!$B$19),
        --(INT('Data Sheet'!$A$19) &amp; "." &amp; BP623),
        IF(AND((--(INT('Data Sheet'!$A$19) &amp; "." &amp; BP623)&gt;=--('Data Sheet'!$A$19)), (--(INT('Data Sheet'!$A$19) &amp; "." &amp; BP623)&lt;=--('Data Sheet'!$B$19))),
            --(INT('Data Sheet'!$A$19) &amp; "." &amp; BP623),
            --(INT('Data Sheet'!$B$19) &amp; "." &amp; BP623)
        )
    ),
    IF(BN623&lt;&gt;"",
        IF(INT('Data Sheet'!$A$19)=INT('Data Sheet'!$B$19),
            --(INT('Data Sheet'!$A$19) &amp; "." &amp; RIGHT(BN623,3)),
            IF(AND((--(INT('Data Sheet'!$A$19) &amp; "." &amp; RIGHT(BN623,3))&gt;=--('Data Sheet'!$A$19)), (--(INT('Data Sheet'!$A$19) &amp; "." &amp; RIGHT(BN623,3))&lt;=--('Data Sheet'!$B$19))),
                --(INT('Data Sheet'!$A$19) &amp; "." &amp; RIGHT(BN623,3)),
                --(INT('Data Sheet'!$B$19) &amp; "." &amp; RIGHT(BN623,3))
            )
        ),
        "OK"
    )
)</f>
        <v>OK</v>
      </c>
      <c r="P623" s="23" t="str">
        <f>IF(BR623&lt;&gt;"",
    IF(INT('Data Sheet'!$A$19)=INT('Data Sheet'!$B$15),
        --(INT('Data Sheet'!$A$15) &amp; "." &amp; BR623),
        IF(AND((--(INT('Data Sheet'!$A$15) &amp; "." &amp; BR623)&gt;=--('Data Sheet'!$A$15)), (--(INT('Data Sheet'!$A$15) &amp; "." &amp; BR623)&lt;=--('Data Sheet'!$B$15))),
            --(INT('Data Sheet'!$A$15) &amp; "." &amp; BR623),
            --(INT('Data Sheet'!$B$15) &amp; "." &amp; BR623)
        )
    ),
    IF(BQ623&lt;&gt;"",
        IF(INT('Data Sheet'!$A$15)=INT('Data Sheet'!$B$15),
            --(INT('Data Sheet'!$A$15) &amp; "." &amp; LEFT(BQ623,3)),
            IF(AND((--(INT('Data Sheet'!$A$15) &amp; "." &amp; LEFT(BQ623,3))&gt;=--('Data Sheet'!$A$15)), (--(INT('Data Sheet'!$A$15) &amp; "." &amp; LEFT(BQ623,3))&lt;=--('Data Sheet'!$B$15))),
                --(INT('Data Sheet'!$A$15) &amp; "." &amp; LEFT(BQ623,3)),
                --(INT('Data Sheet'!$B$15) &amp; "." &amp; LEFT(BQ623,3))
            )
        ),
        "OK"
    )
)</f>
        <v>OK</v>
      </c>
      <c r="Q623" s="23" t="str">
        <f>IF(BS623&lt;&gt;"",
    IF(INT('Data Sheet'!$A$19)=INT('Data Sheet'!$B$15),
        --(INT('Data Sheet'!$A$15) &amp; "." &amp; BS623),
        IF(AND((--(INT('Data Sheet'!$A$15) &amp; "." &amp; BS623)&gt;=--('Data Sheet'!$A$15)), (--(INT('Data Sheet'!$A$15) &amp; "." &amp; BS623)&lt;=--('Data Sheet'!$B$15))),
            --(INT('Data Sheet'!$A$15) &amp; "." &amp; BS623),
            --(INT('Data Sheet'!$B$15) &amp; "." &amp; BS623)
        )
    ),
    IF(BQ623&lt;&gt;"",
        IF(INT('Data Sheet'!$A$15)=INT('Data Sheet'!$B$15),
            --(INT('Data Sheet'!$A$15) &amp; "." &amp; RIGHT(BQ623,3)),
            IF(AND((--(INT('Data Sheet'!$A$15) &amp; "." &amp; RIGHT(BQ623,3))&gt;=--('Data Sheet'!$A$15)), (--(INT('Data Sheet'!$A$15) &amp; "." &amp; RIGHT(BQ623,3))&lt;=--('Data Sheet'!$B$15))),
                --(INT('Data Sheet'!$A$15) &amp; "." &amp; RIGHT(BQ623,3)),
                --(INT('Data Sheet'!$B$15) &amp; "." &amp; RIGHT(BQ623,3))
            )
        ),
        "OK"
    )
)</f>
        <v>OK</v>
      </c>
      <c r="R623" s="19"/>
      <c r="S623" s="19"/>
      <c r="T623" s="19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1"/>
      <c r="AU623" s="21"/>
      <c r="AV623" s="21"/>
      <c r="AW623" s="22"/>
      <c r="AX623" s="99"/>
      <c r="AY623" s="20"/>
      <c r="AZ623" s="20"/>
      <c r="BA623" s="22"/>
      <c r="BB623">
        <v>615</v>
      </c>
      <c r="BC623" s="80"/>
      <c r="BD623" s="80"/>
      <c r="BE623" s="80"/>
      <c r="BF623" s="80"/>
      <c r="BG623" s="32" t="str">
        <f t="shared" si="103"/>
        <v/>
      </c>
      <c r="BH623" s="78">
        <f t="shared" si="101"/>
        <v>0</v>
      </c>
      <c r="BI623" s="2">
        <f t="shared" si="104"/>
        <v>0</v>
      </c>
      <c r="BJ623" s="2">
        <f t="shared" si="105"/>
        <v>0</v>
      </c>
      <c r="BK623" s="2">
        <f t="shared" si="102"/>
        <v>0</v>
      </c>
    </row>
    <row r="624" spans="2:63" ht="15" customHeight="1" x14ac:dyDescent="0.25">
      <c r="B624" s="14">
        <v>616</v>
      </c>
      <c r="C624" s="95" t="str">
        <f t="shared" si="106"/>
        <v/>
      </c>
      <c r="D624" s="15" t="str">
        <f t="shared" si="111"/>
        <v>OK</v>
      </c>
      <c r="E624" s="16" t="e">
        <f>VLOOKUP('Data Sheet'!$B$8,'Data Sheet'!$I$2:$J$9,2,FALSE)</f>
        <v>#N/A</v>
      </c>
      <c r="F624" s="16" t="str">
        <f t="shared" si="107"/>
        <v/>
      </c>
      <c r="G624" s="103">
        <f t="shared" si="108"/>
        <v>0</v>
      </c>
      <c r="H624" s="17" t="s">
        <v>26</v>
      </c>
      <c r="I624" s="17" t="s">
        <v>26</v>
      </c>
      <c r="J624" s="17" t="str">
        <f>IF('Data Sheet'!$B$9="NC-50","N/A","OK")</f>
        <v>OK</v>
      </c>
      <c r="K624" s="17" t="str">
        <f>IF('Data Sheet'!$B$9="NC-50","N/A","OK")</f>
        <v>OK</v>
      </c>
      <c r="L624" s="17" t="str">
        <f t="shared" si="109"/>
        <v>OK</v>
      </c>
      <c r="M624" s="17" t="str">
        <f t="shared" si="110"/>
        <v>OK</v>
      </c>
      <c r="N624" s="18" t="str">
        <f>IF(BO624&lt;&gt;"",
    IF(INT('Data Sheet'!$A$19)=INT('Data Sheet'!$B$19),
        --(INT('Data Sheet'!$A$19) &amp; "." &amp; BO624),
        IF(AND((--(INT('Data Sheet'!$A$19) &amp; "." &amp; BO624)&gt;=--('Data Sheet'!$A$19)), (--(INT('Data Sheet'!$A$19) &amp; "." &amp; BO624)&lt;=--('Data Sheet'!$B$19))),
            --(INT('Data Sheet'!$A$19) &amp; "." &amp; BO624),
            --(INT('Data Sheet'!$B$19) &amp; "." &amp; BO624)
        )
    ),
    IF(BN624&lt;&gt;"",
        IF(INT('Data Sheet'!$A$19)=INT('Data Sheet'!$B$19),
            --(INT('Data Sheet'!$A$19) &amp; "." &amp; LEFT(BN624,3)),
            IF(AND((--(INT('Data Sheet'!$A$19) &amp; "." &amp; LEFT(BN624,3))&gt;=--('Data Sheet'!$A$19)), (--(INT('Data Sheet'!$A$19) &amp; "." &amp; LEFT(BN624,3))&lt;=--('Data Sheet'!$B$19))),
                --(INT('Data Sheet'!$A$19) &amp; "." &amp; LEFT(BN624,3)),
                --(INT('Data Sheet'!$B$19) &amp; "." &amp; LEFT(BN624,3))
            )
        ),
        "OK"
    )
)</f>
        <v>OK</v>
      </c>
      <c r="O624" s="23" t="str">
        <f>IF(BP624&lt;&gt;"",
    IF(INT('Data Sheet'!$A$19)=INT('Data Sheet'!$B$19),
        --(INT('Data Sheet'!$A$19) &amp; "." &amp; BP624),
        IF(AND((--(INT('Data Sheet'!$A$19) &amp; "." &amp; BP624)&gt;=--('Data Sheet'!$A$19)), (--(INT('Data Sheet'!$A$19) &amp; "." &amp; BP624)&lt;=--('Data Sheet'!$B$19))),
            --(INT('Data Sheet'!$A$19) &amp; "." &amp; BP624),
            --(INT('Data Sheet'!$B$19) &amp; "." &amp; BP624)
        )
    ),
    IF(BN624&lt;&gt;"",
        IF(INT('Data Sheet'!$A$19)=INT('Data Sheet'!$B$19),
            --(INT('Data Sheet'!$A$19) &amp; "." &amp; RIGHT(BN624,3)),
            IF(AND((--(INT('Data Sheet'!$A$19) &amp; "." &amp; RIGHT(BN624,3))&gt;=--('Data Sheet'!$A$19)), (--(INT('Data Sheet'!$A$19) &amp; "." &amp; RIGHT(BN624,3))&lt;=--('Data Sheet'!$B$19))),
                --(INT('Data Sheet'!$A$19) &amp; "." &amp; RIGHT(BN624,3)),
                --(INT('Data Sheet'!$B$19) &amp; "." &amp; RIGHT(BN624,3))
            )
        ),
        "OK"
    )
)</f>
        <v>OK</v>
      </c>
      <c r="P624" s="23" t="str">
        <f>IF(BR624&lt;&gt;"",
    IF(INT('Data Sheet'!$A$19)=INT('Data Sheet'!$B$15),
        --(INT('Data Sheet'!$A$15) &amp; "." &amp; BR624),
        IF(AND((--(INT('Data Sheet'!$A$15) &amp; "." &amp; BR624)&gt;=--('Data Sheet'!$A$15)), (--(INT('Data Sheet'!$A$15) &amp; "." &amp; BR624)&lt;=--('Data Sheet'!$B$15))),
            --(INT('Data Sheet'!$A$15) &amp; "." &amp; BR624),
            --(INT('Data Sheet'!$B$15) &amp; "." &amp; BR624)
        )
    ),
    IF(BQ624&lt;&gt;"",
        IF(INT('Data Sheet'!$A$15)=INT('Data Sheet'!$B$15),
            --(INT('Data Sheet'!$A$15) &amp; "." &amp; LEFT(BQ624,3)),
            IF(AND((--(INT('Data Sheet'!$A$15) &amp; "." &amp; LEFT(BQ624,3))&gt;=--('Data Sheet'!$A$15)), (--(INT('Data Sheet'!$A$15) &amp; "." &amp; LEFT(BQ624,3))&lt;=--('Data Sheet'!$B$15))),
                --(INT('Data Sheet'!$A$15) &amp; "." &amp; LEFT(BQ624,3)),
                --(INT('Data Sheet'!$B$15) &amp; "." &amp; LEFT(BQ624,3))
            )
        ),
        "OK"
    )
)</f>
        <v>OK</v>
      </c>
      <c r="Q624" s="23" t="str">
        <f>IF(BS624&lt;&gt;"",
    IF(INT('Data Sheet'!$A$19)=INT('Data Sheet'!$B$15),
        --(INT('Data Sheet'!$A$15) &amp; "." &amp; BS624),
        IF(AND((--(INT('Data Sheet'!$A$15) &amp; "." &amp; BS624)&gt;=--('Data Sheet'!$A$15)), (--(INT('Data Sheet'!$A$15) &amp; "." &amp; BS624)&lt;=--('Data Sheet'!$B$15))),
            --(INT('Data Sheet'!$A$15) &amp; "." &amp; BS624),
            --(INT('Data Sheet'!$B$15) &amp; "." &amp; BS624)
        )
    ),
    IF(BQ624&lt;&gt;"",
        IF(INT('Data Sheet'!$A$15)=INT('Data Sheet'!$B$15),
            --(INT('Data Sheet'!$A$15) &amp; "." &amp; RIGHT(BQ624,3)),
            IF(AND((--(INT('Data Sheet'!$A$15) &amp; "." &amp; RIGHT(BQ624,3))&gt;=--('Data Sheet'!$A$15)), (--(INT('Data Sheet'!$A$15) &amp; "." &amp; RIGHT(BQ624,3))&lt;=--('Data Sheet'!$B$15))),
                --(INT('Data Sheet'!$A$15) &amp; "." &amp; RIGHT(BQ624,3)),
                --(INT('Data Sheet'!$B$15) &amp; "." &amp; RIGHT(BQ624,3))
            )
        ),
        "OK"
    )
)</f>
        <v>OK</v>
      </c>
      <c r="R624" s="19"/>
      <c r="S624" s="19"/>
      <c r="T624" s="19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1"/>
      <c r="AU624" s="21"/>
      <c r="AV624" s="21"/>
      <c r="AW624" s="22"/>
      <c r="AX624" s="99"/>
      <c r="AY624" s="20"/>
      <c r="AZ624" s="20"/>
      <c r="BA624" s="22"/>
      <c r="BB624">
        <v>616</v>
      </c>
      <c r="BC624" s="80"/>
      <c r="BD624" s="80"/>
      <c r="BE624" s="80"/>
      <c r="BF624" s="80"/>
      <c r="BG624" s="32" t="str">
        <f t="shared" si="103"/>
        <v/>
      </c>
      <c r="BH624" s="78">
        <f t="shared" si="101"/>
        <v>0</v>
      </c>
      <c r="BI624" s="2">
        <f t="shared" si="104"/>
        <v>0</v>
      </c>
      <c r="BJ624" s="2">
        <f t="shared" si="105"/>
        <v>0</v>
      </c>
      <c r="BK624" s="2">
        <f t="shared" si="102"/>
        <v>0</v>
      </c>
    </row>
    <row r="625" spans="2:63" ht="15" customHeight="1" x14ac:dyDescent="0.25">
      <c r="B625" s="14">
        <v>617</v>
      </c>
      <c r="C625" s="95" t="str">
        <f t="shared" si="106"/>
        <v/>
      </c>
      <c r="D625" s="15" t="str">
        <f t="shared" si="111"/>
        <v>OK</v>
      </c>
      <c r="E625" s="16" t="e">
        <f>VLOOKUP('Data Sheet'!$B$8,'Data Sheet'!$I$2:$J$9,2,FALSE)</f>
        <v>#N/A</v>
      </c>
      <c r="F625" s="16" t="str">
        <f t="shared" si="107"/>
        <v/>
      </c>
      <c r="G625" s="103">
        <f t="shared" si="108"/>
        <v>0</v>
      </c>
      <c r="H625" s="17" t="s">
        <v>26</v>
      </c>
      <c r="I625" s="17" t="s">
        <v>26</v>
      </c>
      <c r="J625" s="17" t="str">
        <f>IF('Data Sheet'!$B$9="NC-50","N/A","OK")</f>
        <v>OK</v>
      </c>
      <c r="K625" s="17" t="str">
        <f>IF('Data Sheet'!$B$9="NC-50","N/A","OK")</f>
        <v>OK</v>
      </c>
      <c r="L625" s="17" t="str">
        <f t="shared" si="109"/>
        <v>OK</v>
      </c>
      <c r="M625" s="17" t="str">
        <f t="shared" si="110"/>
        <v>OK</v>
      </c>
      <c r="N625" s="18" t="str">
        <f>IF(BO625&lt;&gt;"",
    IF(INT('Data Sheet'!$A$19)=INT('Data Sheet'!$B$19),
        --(INT('Data Sheet'!$A$19) &amp; "." &amp; BO625),
        IF(AND((--(INT('Data Sheet'!$A$19) &amp; "." &amp; BO625)&gt;=--('Data Sheet'!$A$19)), (--(INT('Data Sheet'!$A$19) &amp; "." &amp; BO625)&lt;=--('Data Sheet'!$B$19))),
            --(INT('Data Sheet'!$A$19) &amp; "." &amp; BO625),
            --(INT('Data Sheet'!$B$19) &amp; "." &amp; BO625)
        )
    ),
    IF(BN625&lt;&gt;"",
        IF(INT('Data Sheet'!$A$19)=INT('Data Sheet'!$B$19),
            --(INT('Data Sheet'!$A$19) &amp; "." &amp; LEFT(BN625,3)),
            IF(AND((--(INT('Data Sheet'!$A$19) &amp; "." &amp; LEFT(BN625,3))&gt;=--('Data Sheet'!$A$19)), (--(INT('Data Sheet'!$A$19) &amp; "." &amp; LEFT(BN625,3))&lt;=--('Data Sheet'!$B$19))),
                --(INT('Data Sheet'!$A$19) &amp; "." &amp; LEFT(BN625,3)),
                --(INT('Data Sheet'!$B$19) &amp; "." &amp; LEFT(BN625,3))
            )
        ),
        "OK"
    )
)</f>
        <v>OK</v>
      </c>
      <c r="O625" s="23" t="str">
        <f>IF(BP625&lt;&gt;"",
    IF(INT('Data Sheet'!$A$19)=INT('Data Sheet'!$B$19),
        --(INT('Data Sheet'!$A$19) &amp; "." &amp; BP625),
        IF(AND((--(INT('Data Sheet'!$A$19) &amp; "." &amp; BP625)&gt;=--('Data Sheet'!$A$19)), (--(INT('Data Sheet'!$A$19) &amp; "." &amp; BP625)&lt;=--('Data Sheet'!$B$19))),
            --(INT('Data Sheet'!$A$19) &amp; "." &amp; BP625),
            --(INT('Data Sheet'!$B$19) &amp; "." &amp; BP625)
        )
    ),
    IF(BN625&lt;&gt;"",
        IF(INT('Data Sheet'!$A$19)=INT('Data Sheet'!$B$19),
            --(INT('Data Sheet'!$A$19) &amp; "." &amp; RIGHT(BN625,3)),
            IF(AND((--(INT('Data Sheet'!$A$19) &amp; "." &amp; RIGHT(BN625,3))&gt;=--('Data Sheet'!$A$19)), (--(INT('Data Sheet'!$A$19) &amp; "." &amp; RIGHT(BN625,3))&lt;=--('Data Sheet'!$B$19))),
                --(INT('Data Sheet'!$A$19) &amp; "." &amp; RIGHT(BN625,3)),
                --(INT('Data Sheet'!$B$19) &amp; "." &amp; RIGHT(BN625,3))
            )
        ),
        "OK"
    )
)</f>
        <v>OK</v>
      </c>
      <c r="P625" s="23" t="str">
        <f>IF(BR625&lt;&gt;"",
    IF(INT('Data Sheet'!$A$19)=INT('Data Sheet'!$B$15),
        --(INT('Data Sheet'!$A$15) &amp; "." &amp; BR625),
        IF(AND((--(INT('Data Sheet'!$A$15) &amp; "." &amp; BR625)&gt;=--('Data Sheet'!$A$15)), (--(INT('Data Sheet'!$A$15) &amp; "." &amp; BR625)&lt;=--('Data Sheet'!$B$15))),
            --(INT('Data Sheet'!$A$15) &amp; "." &amp; BR625),
            --(INT('Data Sheet'!$B$15) &amp; "." &amp; BR625)
        )
    ),
    IF(BQ625&lt;&gt;"",
        IF(INT('Data Sheet'!$A$15)=INT('Data Sheet'!$B$15),
            --(INT('Data Sheet'!$A$15) &amp; "." &amp; LEFT(BQ625,3)),
            IF(AND((--(INT('Data Sheet'!$A$15) &amp; "." &amp; LEFT(BQ625,3))&gt;=--('Data Sheet'!$A$15)), (--(INT('Data Sheet'!$A$15) &amp; "." &amp; LEFT(BQ625,3))&lt;=--('Data Sheet'!$B$15))),
                --(INT('Data Sheet'!$A$15) &amp; "." &amp; LEFT(BQ625,3)),
                --(INT('Data Sheet'!$B$15) &amp; "." &amp; LEFT(BQ625,3))
            )
        ),
        "OK"
    )
)</f>
        <v>OK</v>
      </c>
      <c r="Q625" s="23" t="str">
        <f>IF(BS625&lt;&gt;"",
    IF(INT('Data Sheet'!$A$19)=INT('Data Sheet'!$B$15),
        --(INT('Data Sheet'!$A$15) &amp; "." &amp; BS625),
        IF(AND((--(INT('Data Sheet'!$A$15) &amp; "." &amp; BS625)&gt;=--('Data Sheet'!$A$15)), (--(INT('Data Sheet'!$A$15) &amp; "." &amp; BS625)&lt;=--('Data Sheet'!$B$15))),
            --(INT('Data Sheet'!$A$15) &amp; "." &amp; BS625),
            --(INT('Data Sheet'!$B$15) &amp; "." &amp; BS625)
        )
    ),
    IF(BQ625&lt;&gt;"",
        IF(INT('Data Sheet'!$A$15)=INT('Data Sheet'!$B$15),
            --(INT('Data Sheet'!$A$15) &amp; "." &amp; RIGHT(BQ625,3)),
            IF(AND((--(INT('Data Sheet'!$A$15) &amp; "." &amp; RIGHT(BQ625,3))&gt;=--('Data Sheet'!$A$15)), (--(INT('Data Sheet'!$A$15) &amp; "." &amp; RIGHT(BQ625,3))&lt;=--('Data Sheet'!$B$15))),
                --(INT('Data Sheet'!$A$15) &amp; "." &amp; RIGHT(BQ625,3)),
                --(INT('Data Sheet'!$B$15) &amp; "." &amp; RIGHT(BQ625,3))
            )
        ),
        "OK"
    )
)</f>
        <v>OK</v>
      </c>
      <c r="R625" s="19"/>
      <c r="S625" s="19"/>
      <c r="T625" s="19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1"/>
      <c r="AU625" s="21"/>
      <c r="AV625" s="21"/>
      <c r="AW625" s="22"/>
      <c r="AX625" s="99"/>
      <c r="AY625" s="20"/>
      <c r="AZ625" s="20"/>
      <c r="BA625" s="22"/>
      <c r="BB625">
        <v>617</v>
      </c>
      <c r="BC625" s="80"/>
      <c r="BD625" s="80"/>
      <c r="BE625" s="80"/>
      <c r="BF625" s="80"/>
      <c r="BG625" s="32" t="str">
        <f t="shared" si="103"/>
        <v/>
      </c>
      <c r="BH625" s="78">
        <f t="shared" si="101"/>
        <v>0</v>
      </c>
      <c r="BI625" s="2">
        <f t="shared" si="104"/>
        <v>0</v>
      </c>
      <c r="BJ625" s="2">
        <f t="shared" si="105"/>
        <v>0</v>
      </c>
      <c r="BK625" s="2">
        <f t="shared" si="102"/>
        <v>0</v>
      </c>
    </row>
    <row r="626" spans="2:63" ht="15" customHeight="1" x14ac:dyDescent="0.25">
      <c r="B626" s="14">
        <v>618</v>
      </c>
      <c r="C626" s="95" t="str">
        <f t="shared" si="106"/>
        <v/>
      </c>
      <c r="D626" s="15" t="str">
        <f t="shared" si="111"/>
        <v>OK</v>
      </c>
      <c r="E626" s="16" t="e">
        <f>VLOOKUP('Data Sheet'!$B$8,'Data Sheet'!$I$2:$J$9,2,FALSE)</f>
        <v>#N/A</v>
      </c>
      <c r="F626" s="16" t="str">
        <f t="shared" si="107"/>
        <v/>
      </c>
      <c r="G626" s="103">
        <f t="shared" si="108"/>
        <v>0</v>
      </c>
      <c r="H626" s="17" t="s">
        <v>26</v>
      </c>
      <c r="I626" s="17" t="s">
        <v>26</v>
      </c>
      <c r="J626" s="17" t="str">
        <f>IF('Data Sheet'!$B$9="NC-50","N/A","OK")</f>
        <v>OK</v>
      </c>
      <c r="K626" s="17" t="str">
        <f>IF('Data Sheet'!$B$9="NC-50","N/A","OK")</f>
        <v>OK</v>
      </c>
      <c r="L626" s="17" t="str">
        <f t="shared" si="109"/>
        <v>OK</v>
      </c>
      <c r="M626" s="17" t="str">
        <f t="shared" si="110"/>
        <v>OK</v>
      </c>
      <c r="N626" s="18" t="str">
        <f>IF(BO626&lt;&gt;"",
    IF(INT('Data Sheet'!$A$19)=INT('Data Sheet'!$B$19),
        --(INT('Data Sheet'!$A$19) &amp; "." &amp; BO626),
        IF(AND((--(INT('Data Sheet'!$A$19) &amp; "." &amp; BO626)&gt;=--('Data Sheet'!$A$19)), (--(INT('Data Sheet'!$A$19) &amp; "." &amp; BO626)&lt;=--('Data Sheet'!$B$19))),
            --(INT('Data Sheet'!$A$19) &amp; "." &amp; BO626),
            --(INT('Data Sheet'!$B$19) &amp; "." &amp; BO626)
        )
    ),
    IF(BN626&lt;&gt;"",
        IF(INT('Data Sheet'!$A$19)=INT('Data Sheet'!$B$19),
            --(INT('Data Sheet'!$A$19) &amp; "." &amp; LEFT(BN626,3)),
            IF(AND((--(INT('Data Sheet'!$A$19) &amp; "." &amp; LEFT(BN626,3))&gt;=--('Data Sheet'!$A$19)), (--(INT('Data Sheet'!$A$19) &amp; "." &amp; LEFT(BN626,3))&lt;=--('Data Sheet'!$B$19))),
                --(INT('Data Sheet'!$A$19) &amp; "." &amp; LEFT(BN626,3)),
                --(INT('Data Sheet'!$B$19) &amp; "." &amp; LEFT(BN626,3))
            )
        ),
        "OK"
    )
)</f>
        <v>OK</v>
      </c>
      <c r="O626" s="23" t="str">
        <f>IF(BP626&lt;&gt;"",
    IF(INT('Data Sheet'!$A$19)=INT('Data Sheet'!$B$19),
        --(INT('Data Sheet'!$A$19) &amp; "." &amp; BP626),
        IF(AND((--(INT('Data Sheet'!$A$19) &amp; "." &amp; BP626)&gt;=--('Data Sheet'!$A$19)), (--(INT('Data Sheet'!$A$19) &amp; "." &amp; BP626)&lt;=--('Data Sheet'!$B$19))),
            --(INT('Data Sheet'!$A$19) &amp; "." &amp; BP626),
            --(INT('Data Sheet'!$B$19) &amp; "." &amp; BP626)
        )
    ),
    IF(BN626&lt;&gt;"",
        IF(INT('Data Sheet'!$A$19)=INT('Data Sheet'!$B$19),
            --(INT('Data Sheet'!$A$19) &amp; "." &amp; RIGHT(BN626,3)),
            IF(AND((--(INT('Data Sheet'!$A$19) &amp; "." &amp; RIGHT(BN626,3))&gt;=--('Data Sheet'!$A$19)), (--(INT('Data Sheet'!$A$19) &amp; "." &amp; RIGHT(BN626,3))&lt;=--('Data Sheet'!$B$19))),
                --(INT('Data Sheet'!$A$19) &amp; "." &amp; RIGHT(BN626,3)),
                --(INT('Data Sheet'!$B$19) &amp; "." &amp; RIGHT(BN626,3))
            )
        ),
        "OK"
    )
)</f>
        <v>OK</v>
      </c>
      <c r="P626" s="23" t="str">
        <f>IF(BR626&lt;&gt;"",
    IF(INT('Data Sheet'!$A$19)=INT('Data Sheet'!$B$15),
        --(INT('Data Sheet'!$A$15) &amp; "." &amp; BR626),
        IF(AND((--(INT('Data Sheet'!$A$15) &amp; "." &amp; BR626)&gt;=--('Data Sheet'!$A$15)), (--(INT('Data Sheet'!$A$15) &amp; "." &amp; BR626)&lt;=--('Data Sheet'!$B$15))),
            --(INT('Data Sheet'!$A$15) &amp; "." &amp; BR626),
            --(INT('Data Sheet'!$B$15) &amp; "." &amp; BR626)
        )
    ),
    IF(BQ626&lt;&gt;"",
        IF(INT('Data Sheet'!$A$15)=INT('Data Sheet'!$B$15),
            --(INT('Data Sheet'!$A$15) &amp; "." &amp; LEFT(BQ626,3)),
            IF(AND((--(INT('Data Sheet'!$A$15) &amp; "." &amp; LEFT(BQ626,3))&gt;=--('Data Sheet'!$A$15)), (--(INT('Data Sheet'!$A$15) &amp; "." &amp; LEFT(BQ626,3))&lt;=--('Data Sheet'!$B$15))),
                --(INT('Data Sheet'!$A$15) &amp; "." &amp; LEFT(BQ626,3)),
                --(INT('Data Sheet'!$B$15) &amp; "." &amp; LEFT(BQ626,3))
            )
        ),
        "OK"
    )
)</f>
        <v>OK</v>
      </c>
      <c r="Q626" s="23" t="str">
        <f>IF(BS626&lt;&gt;"",
    IF(INT('Data Sheet'!$A$19)=INT('Data Sheet'!$B$15),
        --(INT('Data Sheet'!$A$15) &amp; "." &amp; BS626),
        IF(AND((--(INT('Data Sheet'!$A$15) &amp; "." &amp; BS626)&gt;=--('Data Sheet'!$A$15)), (--(INT('Data Sheet'!$A$15) &amp; "." &amp; BS626)&lt;=--('Data Sheet'!$B$15))),
            --(INT('Data Sheet'!$A$15) &amp; "." &amp; BS626),
            --(INT('Data Sheet'!$B$15) &amp; "." &amp; BS626)
        )
    ),
    IF(BQ626&lt;&gt;"",
        IF(INT('Data Sheet'!$A$15)=INT('Data Sheet'!$B$15),
            --(INT('Data Sheet'!$A$15) &amp; "." &amp; RIGHT(BQ626,3)),
            IF(AND((--(INT('Data Sheet'!$A$15) &amp; "." &amp; RIGHT(BQ626,3))&gt;=--('Data Sheet'!$A$15)), (--(INT('Data Sheet'!$A$15) &amp; "." &amp; RIGHT(BQ626,3))&lt;=--('Data Sheet'!$B$15))),
                --(INT('Data Sheet'!$A$15) &amp; "." &amp; RIGHT(BQ626,3)),
                --(INT('Data Sheet'!$B$15) &amp; "." &amp; RIGHT(BQ626,3))
            )
        ),
        "OK"
    )
)</f>
        <v>OK</v>
      </c>
      <c r="R626" s="19"/>
      <c r="S626" s="19"/>
      <c r="T626" s="19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1"/>
      <c r="AU626" s="21"/>
      <c r="AV626" s="21"/>
      <c r="AW626" s="22"/>
      <c r="AX626" s="99"/>
      <c r="AY626" s="20"/>
      <c r="AZ626" s="20"/>
      <c r="BA626" s="22"/>
      <c r="BB626">
        <v>618</v>
      </c>
      <c r="BC626" s="80"/>
      <c r="BD626" s="80"/>
      <c r="BE626" s="80"/>
      <c r="BF626" s="80"/>
      <c r="BG626" s="32" t="str">
        <f t="shared" si="103"/>
        <v/>
      </c>
      <c r="BH626" s="78">
        <f t="shared" si="101"/>
        <v>0</v>
      </c>
      <c r="BI626" s="2">
        <f t="shared" si="104"/>
        <v>0</v>
      </c>
      <c r="BJ626" s="2">
        <f t="shared" si="105"/>
        <v>0</v>
      </c>
      <c r="BK626" s="2">
        <f t="shared" si="102"/>
        <v>0</v>
      </c>
    </row>
    <row r="627" spans="2:63" ht="15" customHeight="1" x14ac:dyDescent="0.25">
      <c r="B627" s="14">
        <v>619</v>
      </c>
      <c r="C627" s="95" t="str">
        <f t="shared" si="106"/>
        <v/>
      </c>
      <c r="D627" s="15" t="str">
        <f t="shared" si="111"/>
        <v>OK</v>
      </c>
      <c r="E627" s="16" t="e">
        <f>VLOOKUP('Data Sheet'!$B$8,'Data Sheet'!$I$2:$J$9,2,FALSE)</f>
        <v>#N/A</v>
      </c>
      <c r="F627" s="16" t="str">
        <f t="shared" si="107"/>
        <v/>
      </c>
      <c r="G627" s="103">
        <f t="shared" si="108"/>
        <v>0</v>
      </c>
      <c r="H627" s="17" t="s">
        <v>26</v>
      </c>
      <c r="I627" s="17" t="s">
        <v>26</v>
      </c>
      <c r="J627" s="17" t="str">
        <f>IF('Data Sheet'!$B$9="NC-50","N/A","OK")</f>
        <v>OK</v>
      </c>
      <c r="K627" s="17" t="str">
        <f>IF('Data Sheet'!$B$9="NC-50","N/A","OK")</f>
        <v>OK</v>
      </c>
      <c r="L627" s="17" t="str">
        <f t="shared" si="109"/>
        <v>OK</v>
      </c>
      <c r="M627" s="17" t="str">
        <f t="shared" si="110"/>
        <v>OK</v>
      </c>
      <c r="N627" s="18" t="str">
        <f>IF(BO627&lt;&gt;"",
    IF(INT('Data Sheet'!$A$19)=INT('Data Sheet'!$B$19),
        --(INT('Data Sheet'!$A$19) &amp; "." &amp; BO627),
        IF(AND((--(INT('Data Sheet'!$A$19) &amp; "." &amp; BO627)&gt;=--('Data Sheet'!$A$19)), (--(INT('Data Sheet'!$A$19) &amp; "." &amp; BO627)&lt;=--('Data Sheet'!$B$19))),
            --(INT('Data Sheet'!$A$19) &amp; "." &amp; BO627),
            --(INT('Data Sheet'!$B$19) &amp; "." &amp; BO627)
        )
    ),
    IF(BN627&lt;&gt;"",
        IF(INT('Data Sheet'!$A$19)=INT('Data Sheet'!$B$19),
            --(INT('Data Sheet'!$A$19) &amp; "." &amp; LEFT(BN627,3)),
            IF(AND((--(INT('Data Sheet'!$A$19) &amp; "." &amp; LEFT(BN627,3))&gt;=--('Data Sheet'!$A$19)), (--(INT('Data Sheet'!$A$19) &amp; "." &amp; LEFT(BN627,3))&lt;=--('Data Sheet'!$B$19))),
                --(INT('Data Sheet'!$A$19) &amp; "." &amp; LEFT(BN627,3)),
                --(INT('Data Sheet'!$B$19) &amp; "." &amp; LEFT(BN627,3))
            )
        ),
        "OK"
    )
)</f>
        <v>OK</v>
      </c>
      <c r="O627" s="23" t="str">
        <f>IF(BP627&lt;&gt;"",
    IF(INT('Data Sheet'!$A$19)=INT('Data Sheet'!$B$19),
        --(INT('Data Sheet'!$A$19) &amp; "." &amp; BP627),
        IF(AND((--(INT('Data Sheet'!$A$19) &amp; "." &amp; BP627)&gt;=--('Data Sheet'!$A$19)), (--(INT('Data Sheet'!$A$19) &amp; "." &amp; BP627)&lt;=--('Data Sheet'!$B$19))),
            --(INT('Data Sheet'!$A$19) &amp; "." &amp; BP627),
            --(INT('Data Sheet'!$B$19) &amp; "." &amp; BP627)
        )
    ),
    IF(BN627&lt;&gt;"",
        IF(INT('Data Sheet'!$A$19)=INT('Data Sheet'!$B$19),
            --(INT('Data Sheet'!$A$19) &amp; "." &amp; RIGHT(BN627,3)),
            IF(AND((--(INT('Data Sheet'!$A$19) &amp; "." &amp; RIGHT(BN627,3))&gt;=--('Data Sheet'!$A$19)), (--(INT('Data Sheet'!$A$19) &amp; "." &amp; RIGHT(BN627,3))&lt;=--('Data Sheet'!$B$19))),
                --(INT('Data Sheet'!$A$19) &amp; "." &amp; RIGHT(BN627,3)),
                --(INT('Data Sheet'!$B$19) &amp; "." &amp; RIGHT(BN627,3))
            )
        ),
        "OK"
    )
)</f>
        <v>OK</v>
      </c>
      <c r="P627" s="23" t="str">
        <f>IF(BR627&lt;&gt;"",
    IF(INT('Data Sheet'!$A$19)=INT('Data Sheet'!$B$15),
        --(INT('Data Sheet'!$A$15) &amp; "." &amp; BR627),
        IF(AND((--(INT('Data Sheet'!$A$15) &amp; "." &amp; BR627)&gt;=--('Data Sheet'!$A$15)), (--(INT('Data Sheet'!$A$15) &amp; "." &amp; BR627)&lt;=--('Data Sheet'!$B$15))),
            --(INT('Data Sheet'!$A$15) &amp; "." &amp; BR627),
            --(INT('Data Sheet'!$B$15) &amp; "." &amp; BR627)
        )
    ),
    IF(BQ627&lt;&gt;"",
        IF(INT('Data Sheet'!$A$15)=INT('Data Sheet'!$B$15),
            --(INT('Data Sheet'!$A$15) &amp; "." &amp; LEFT(BQ627,3)),
            IF(AND((--(INT('Data Sheet'!$A$15) &amp; "." &amp; LEFT(BQ627,3))&gt;=--('Data Sheet'!$A$15)), (--(INT('Data Sheet'!$A$15) &amp; "." &amp; LEFT(BQ627,3))&lt;=--('Data Sheet'!$B$15))),
                --(INT('Data Sheet'!$A$15) &amp; "." &amp; LEFT(BQ627,3)),
                --(INT('Data Sheet'!$B$15) &amp; "." &amp; LEFT(BQ627,3))
            )
        ),
        "OK"
    )
)</f>
        <v>OK</v>
      </c>
      <c r="Q627" s="23" t="str">
        <f>IF(BS627&lt;&gt;"",
    IF(INT('Data Sheet'!$A$19)=INT('Data Sheet'!$B$15),
        --(INT('Data Sheet'!$A$15) &amp; "." &amp; BS627),
        IF(AND((--(INT('Data Sheet'!$A$15) &amp; "." &amp; BS627)&gt;=--('Data Sheet'!$A$15)), (--(INT('Data Sheet'!$A$15) &amp; "." &amp; BS627)&lt;=--('Data Sheet'!$B$15))),
            --(INT('Data Sheet'!$A$15) &amp; "." &amp; BS627),
            --(INT('Data Sheet'!$B$15) &amp; "." &amp; BS627)
        )
    ),
    IF(BQ627&lt;&gt;"",
        IF(INT('Data Sheet'!$A$15)=INT('Data Sheet'!$B$15),
            --(INT('Data Sheet'!$A$15) &amp; "." &amp; RIGHT(BQ627,3)),
            IF(AND((--(INT('Data Sheet'!$A$15) &amp; "." &amp; RIGHT(BQ627,3))&gt;=--('Data Sheet'!$A$15)), (--(INT('Data Sheet'!$A$15) &amp; "." &amp; RIGHT(BQ627,3))&lt;=--('Data Sheet'!$B$15))),
                --(INT('Data Sheet'!$A$15) &amp; "." &amp; RIGHT(BQ627,3)),
                --(INT('Data Sheet'!$B$15) &amp; "." &amp; RIGHT(BQ627,3))
            )
        ),
        "OK"
    )
)</f>
        <v>OK</v>
      </c>
      <c r="R627" s="19"/>
      <c r="S627" s="19"/>
      <c r="T627" s="19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1"/>
      <c r="AU627" s="21"/>
      <c r="AV627" s="21"/>
      <c r="AW627" s="22"/>
      <c r="AX627" s="99"/>
      <c r="AY627" s="20"/>
      <c r="AZ627" s="20"/>
      <c r="BA627" s="22"/>
      <c r="BB627">
        <v>619</v>
      </c>
      <c r="BC627" s="80"/>
      <c r="BD627" s="80"/>
      <c r="BE627" s="80"/>
      <c r="BF627" s="80"/>
      <c r="BG627" s="32" t="str">
        <f t="shared" si="103"/>
        <v/>
      </c>
      <c r="BH627" s="78">
        <f t="shared" si="101"/>
        <v>0</v>
      </c>
      <c r="BI627" s="2">
        <f t="shared" si="104"/>
        <v>0</v>
      </c>
      <c r="BJ627" s="2">
        <f t="shared" si="105"/>
        <v>0</v>
      </c>
      <c r="BK627" s="2">
        <f t="shared" si="102"/>
        <v>0</v>
      </c>
    </row>
    <row r="628" spans="2:63" ht="15" customHeight="1" x14ac:dyDescent="0.25">
      <c r="B628" s="14">
        <v>620</v>
      </c>
      <c r="C628" s="95" t="str">
        <f t="shared" si="106"/>
        <v/>
      </c>
      <c r="D628" s="15" t="str">
        <f t="shared" si="111"/>
        <v>OK</v>
      </c>
      <c r="E628" s="16" t="e">
        <f>VLOOKUP('Data Sheet'!$B$8,'Data Sheet'!$I$2:$J$9,2,FALSE)</f>
        <v>#N/A</v>
      </c>
      <c r="F628" s="16" t="str">
        <f t="shared" si="107"/>
        <v/>
      </c>
      <c r="G628" s="103">
        <f t="shared" si="108"/>
        <v>0</v>
      </c>
      <c r="H628" s="17" t="s">
        <v>26</v>
      </c>
      <c r="I628" s="17" t="s">
        <v>26</v>
      </c>
      <c r="J628" s="17" t="str">
        <f>IF('Data Sheet'!$B$9="NC-50","N/A","OK")</f>
        <v>OK</v>
      </c>
      <c r="K628" s="17" t="str">
        <f>IF('Data Sheet'!$B$9="NC-50","N/A","OK")</f>
        <v>OK</v>
      </c>
      <c r="L628" s="17" t="str">
        <f t="shared" si="109"/>
        <v>OK</v>
      </c>
      <c r="M628" s="17" t="str">
        <f t="shared" si="110"/>
        <v>OK</v>
      </c>
      <c r="N628" s="18" t="str">
        <f>IF(BO628&lt;&gt;"",
    IF(INT('Data Sheet'!$A$19)=INT('Data Sheet'!$B$19),
        --(INT('Data Sheet'!$A$19) &amp; "." &amp; BO628),
        IF(AND((--(INT('Data Sheet'!$A$19) &amp; "." &amp; BO628)&gt;=--('Data Sheet'!$A$19)), (--(INT('Data Sheet'!$A$19) &amp; "." &amp; BO628)&lt;=--('Data Sheet'!$B$19))),
            --(INT('Data Sheet'!$A$19) &amp; "." &amp; BO628),
            --(INT('Data Sheet'!$B$19) &amp; "." &amp; BO628)
        )
    ),
    IF(BN628&lt;&gt;"",
        IF(INT('Data Sheet'!$A$19)=INT('Data Sheet'!$B$19),
            --(INT('Data Sheet'!$A$19) &amp; "." &amp; LEFT(BN628,3)),
            IF(AND((--(INT('Data Sheet'!$A$19) &amp; "." &amp; LEFT(BN628,3))&gt;=--('Data Sheet'!$A$19)), (--(INT('Data Sheet'!$A$19) &amp; "." &amp; LEFT(BN628,3))&lt;=--('Data Sheet'!$B$19))),
                --(INT('Data Sheet'!$A$19) &amp; "." &amp; LEFT(BN628,3)),
                --(INT('Data Sheet'!$B$19) &amp; "." &amp; LEFT(BN628,3))
            )
        ),
        "OK"
    )
)</f>
        <v>OK</v>
      </c>
      <c r="O628" s="23" t="str">
        <f>IF(BP628&lt;&gt;"",
    IF(INT('Data Sheet'!$A$19)=INT('Data Sheet'!$B$19),
        --(INT('Data Sheet'!$A$19) &amp; "." &amp; BP628),
        IF(AND((--(INT('Data Sheet'!$A$19) &amp; "." &amp; BP628)&gt;=--('Data Sheet'!$A$19)), (--(INT('Data Sheet'!$A$19) &amp; "." &amp; BP628)&lt;=--('Data Sheet'!$B$19))),
            --(INT('Data Sheet'!$A$19) &amp; "." &amp; BP628),
            --(INT('Data Sheet'!$B$19) &amp; "." &amp; BP628)
        )
    ),
    IF(BN628&lt;&gt;"",
        IF(INT('Data Sheet'!$A$19)=INT('Data Sheet'!$B$19),
            --(INT('Data Sheet'!$A$19) &amp; "." &amp; RIGHT(BN628,3)),
            IF(AND((--(INT('Data Sheet'!$A$19) &amp; "." &amp; RIGHT(BN628,3))&gt;=--('Data Sheet'!$A$19)), (--(INT('Data Sheet'!$A$19) &amp; "." &amp; RIGHT(BN628,3))&lt;=--('Data Sheet'!$B$19))),
                --(INT('Data Sheet'!$A$19) &amp; "." &amp; RIGHT(BN628,3)),
                --(INT('Data Sheet'!$B$19) &amp; "." &amp; RIGHT(BN628,3))
            )
        ),
        "OK"
    )
)</f>
        <v>OK</v>
      </c>
      <c r="P628" s="23" t="str">
        <f>IF(BR628&lt;&gt;"",
    IF(INT('Data Sheet'!$A$19)=INT('Data Sheet'!$B$15),
        --(INT('Data Sheet'!$A$15) &amp; "." &amp; BR628),
        IF(AND((--(INT('Data Sheet'!$A$15) &amp; "." &amp; BR628)&gt;=--('Data Sheet'!$A$15)), (--(INT('Data Sheet'!$A$15) &amp; "." &amp; BR628)&lt;=--('Data Sheet'!$B$15))),
            --(INT('Data Sheet'!$A$15) &amp; "." &amp; BR628),
            --(INT('Data Sheet'!$B$15) &amp; "." &amp; BR628)
        )
    ),
    IF(BQ628&lt;&gt;"",
        IF(INT('Data Sheet'!$A$15)=INT('Data Sheet'!$B$15),
            --(INT('Data Sheet'!$A$15) &amp; "." &amp; LEFT(BQ628,3)),
            IF(AND((--(INT('Data Sheet'!$A$15) &amp; "." &amp; LEFT(BQ628,3))&gt;=--('Data Sheet'!$A$15)), (--(INT('Data Sheet'!$A$15) &amp; "." &amp; LEFT(BQ628,3))&lt;=--('Data Sheet'!$B$15))),
                --(INT('Data Sheet'!$A$15) &amp; "." &amp; LEFT(BQ628,3)),
                --(INT('Data Sheet'!$B$15) &amp; "." &amp; LEFT(BQ628,3))
            )
        ),
        "OK"
    )
)</f>
        <v>OK</v>
      </c>
      <c r="Q628" s="23" t="str">
        <f>IF(BS628&lt;&gt;"",
    IF(INT('Data Sheet'!$A$19)=INT('Data Sheet'!$B$15),
        --(INT('Data Sheet'!$A$15) &amp; "." &amp; BS628),
        IF(AND((--(INT('Data Sheet'!$A$15) &amp; "." &amp; BS628)&gt;=--('Data Sheet'!$A$15)), (--(INT('Data Sheet'!$A$15) &amp; "." &amp; BS628)&lt;=--('Data Sheet'!$B$15))),
            --(INT('Data Sheet'!$A$15) &amp; "." &amp; BS628),
            --(INT('Data Sheet'!$B$15) &amp; "." &amp; BS628)
        )
    ),
    IF(BQ628&lt;&gt;"",
        IF(INT('Data Sheet'!$A$15)=INT('Data Sheet'!$B$15),
            --(INT('Data Sheet'!$A$15) &amp; "." &amp; RIGHT(BQ628,3)),
            IF(AND((--(INT('Data Sheet'!$A$15) &amp; "." &amp; RIGHT(BQ628,3))&gt;=--('Data Sheet'!$A$15)), (--(INT('Data Sheet'!$A$15) &amp; "." &amp; RIGHT(BQ628,3))&lt;=--('Data Sheet'!$B$15))),
                --(INT('Data Sheet'!$A$15) &amp; "." &amp; RIGHT(BQ628,3)),
                --(INT('Data Sheet'!$B$15) &amp; "." &amp; RIGHT(BQ628,3))
            )
        ),
        "OK"
    )
)</f>
        <v>OK</v>
      </c>
      <c r="R628" s="19"/>
      <c r="S628" s="19"/>
      <c r="T628" s="19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1"/>
      <c r="AU628" s="21"/>
      <c r="AV628" s="21"/>
      <c r="AW628" s="22"/>
      <c r="AX628" s="99"/>
      <c r="AY628" s="20"/>
      <c r="AZ628" s="20"/>
      <c r="BA628" s="22"/>
      <c r="BB628">
        <v>620</v>
      </c>
      <c r="BC628" s="80"/>
      <c r="BD628" s="80"/>
      <c r="BE628" s="80"/>
      <c r="BF628" s="80"/>
      <c r="BG628" s="32" t="str">
        <f t="shared" si="103"/>
        <v/>
      </c>
      <c r="BH628" s="78">
        <f t="shared" si="101"/>
        <v>0</v>
      </c>
      <c r="BI628" s="2">
        <f t="shared" si="104"/>
        <v>0</v>
      </c>
      <c r="BJ628" s="2">
        <f t="shared" si="105"/>
        <v>0</v>
      </c>
      <c r="BK628" s="2">
        <f t="shared" si="102"/>
        <v>0</v>
      </c>
    </row>
    <row r="629" spans="2:63" ht="15" customHeight="1" x14ac:dyDescent="0.25">
      <c r="B629" s="14">
        <v>621</v>
      </c>
      <c r="C629" s="95" t="str">
        <f t="shared" si="106"/>
        <v/>
      </c>
      <c r="D629" s="15" t="str">
        <f t="shared" si="111"/>
        <v>OK</v>
      </c>
      <c r="E629" s="16" t="e">
        <f>VLOOKUP('Data Sheet'!$B$8,'Data Sheet'!$I$2:$J$9,2,FALSE)</f>
        <v>#N/A</v>
      </c>
      <c r="F629" s="16" t="str">
        <f t="shared" si="107"/>
        <v/>
      </c>
      <c r="G629" s="103">
        <f t="shared" si="108"/>
        <v>0</v>
      </c>
      <c r="H629" s="17" t="s">
        <v>26</v>
      </c>
      <c r="I629" s="17" t="s">
        <v>26</v>
      </c>
      <c r="J629" s="17" t="str">
        <f>IF('Data Sheet'!$B$9="NC-50","N/A","OK")</f>
        <v>OK</v>
      </c>
      <c r="K629" s="17" t="str">
        <f>IF('Data Sheet'!$B$9="NC-50","N/A","OK")</f>
        <v>OK</v>
      </c>
      <c r="L629" s="17" t="str">
        <f t="shared" si="109"/>
        <v>OK</v>
      </c>
      <c r="M629" s="17" t="str">
        <f t="shared" si="110"/>
        <v>OK</v>
      </c>
      <c r="N629" s="18" t="str">
        <f>IF(BO629&lt;&gt;"",
    IF(INT('Data Sheet'!$A$19)=INT('Data Sheet'!$B$19),
        --(INT('Data Sheet'!$A$19) &amp; "." &amp; BO629),
        IF(AND((--(INT('Data Sheet'!$A$19) &amp; "." &amp; BO629)&gt;=--('Data Sheet'!$A$19)), (--(INT('Data Sheet'!$A$19) &amp; "." &amp; BO629)&lt;=--('Data Sheet'!$B$19))),
            --(INT('Data Sheet'!$A$19) &amp; "." &amp; BO629),
            --(INT('Data Sheet'!$B$19) &amp; "." &amp; BO629)
        )
    ),
    IF(BN629&lt;&gt;"",
        IF(INT('Data Sheet'!$A$19)=INT('Data Sheet'!$B$19),
            --(INT('Data Sheet'!$A$19) &amp; "." &amp; LEFT(BN629,3)),
            IF(AND((--(INT('Data Sheet'!$A$19) &amp; "." &amp; LEFT(BN629,3))&gt;=--('Data Sheet'!$A$19)), (--(INT('Data Sheet'!$A$19) &amp; "." &amp; LEFT(BN629,3))&lt;=--('Data Sheet'!$B$19))),
                --(INT('Data Sheet'!$A$19) &amp; "." &amp; LEFT(BN629,3)),
                --(INT('Data Sheet'!$B$19) &amp; "." &amp; LEFT(BN629,3))
            )
        ),
        "OK"
    )
)</f>
        <v>OK</v>
      </c>
      <c r="O629" s="23" t="str">
        <f>IF(BP629&lt;&gt;"",
    IF(INT('Data Sheet'!$A$19)=INT('Data Sheet'!$B$19),
        --(INT('Data Sheet'!$A$19) &amp; "." &amp; BP629),
        IF(AND((--(INT('Data Sheet'!$A$19) &amp; "." &amp; BP629)&gt;=--('Data Sheet'!$A$19)), (--(INT('Data Sheet'!$A$19) &amp; "." &amp; BP629)&lt;=--('Data Sheet'!$B$19))),
            --(INT('Data Sheet'!$A$19) &amp; "." &amp; BP629),
            --(INT('Data Sheet'!$B$19) &amp; "." &amp; BP629)
        )
    ),
    IF(BN629&lt;&gt;"",
        IF(INT('Data Sheet'!$A$19)=INT('Data Sheet'!$B$19),
            --(INT('Data Sheet'!$A$19) &amp; "." &amp; RIGHT(BN629,3)),
            IF(AND((--(INT('Data Sheet'!$A$19) &amp; "." &amp; RIGHT(BN629,3))&gt;=--('Data Sheet'!$A$19)), (--(INT('Data Sheet'!$A$19) &amp; "." &amp; RIGHT(BN629,3))&lt;=--('Data Sheet'!$B$19))),
                --(INT('Data Sheet'!$A$19) &amp; "." &amp; RIGHT(BN629,3)),
                --(INT('Data Sheet'!$B$19) &amp; "." &amp; RIGHT(BN629,3))
            )
        ),
        "OK"
    )
)</f>
        <v>OK</v>
      </c>
      <c r="P629" s="23" t="str">
        <f>IF(BR629&lt;&gt;"",
    IF(INT('Data Sheet'!$A$19)=INT('Data Sheet'!$B$15),
        --(INT('Data Sheet'!$A$15) &amp; "." &amp; BR629),
        IF(AND((--(INT('Data Sheet'!$A$15) &amp; "." &amp; BR629)&gt;=--('Data Sheet'!$A$15)), (--(INT('Data Sheet'!$A$15) &amp; "." &amp; BR629)&lt;=--('Data Sheet'!$B$15))),
            --(INT('Data Sheet'!$A$15) &amp; "." &amp; BR629),
            --(INT('Data Sheet'!$B$15) &amp; "." &amp; BR629)
        )
    ),
    IF(BQ629&lt;&gt;"",
        IF(INT('Data Sheet'!$A$15)=INT('Data Sheet'!$B$15),
            --(INT('Data Sheet'!$A$15) &amp; "." &amp; LEFT(BQ629,3)),
            IF(AND((--(INT('Data Sheet'!$A$15) &amp; "." &amp; LEFT(BQ629,3))&gt;=--('Data Sheet'!$A$15)), (--(INT('Data Sheet'!$A$15) &amp; "." &amp; LEFT(BQ629,3))&lt;=--('Data Sheet'!$B$15))),
                --(INT('Data Sheet'!$A$15) &amp; "." &amp; LEFT(BQ629,3)),
                --(INT('Data Sheet'!$B$15) &amp; "." &amp; LEFT(BQ629,3))
            )
        ),
        "OK"
    )
)</f>
        <v>OK</v>
      </c>
      <c r="Q629" s="23" t="str">
        <f>IF(BS629&lt;&gt;"",
    IF(INT('Data Sheet'!$A$19)=INT('Data Sheet'!$B$15),
        --(INT('Data Sheet'!$A$15) &amp; "." &amp; BS629),
        IF(AND((--(INT('Data Sheet'!$A$15) &amp; "." &amp; BS629)&gt;=--('Data Sheet'!$A$15)), (--(INT('Data Sheet'!$A$15) &amp; "." &amp; BS629)&lt;=--('Data Sheet'!$B$15))),
            --(INT('Data Sheet'!$A$15) &amp; "." &amp; BS629),
            --(INT('Data Sheet'!$B$15) &amp; "." &amp; BS629)
        )
    ),
    IF(BQ629&lt;&gt;"",
        IF(INT('Data Sheet'!$A$15)=INT('Data Sheet'!$B$15),
            --(INT('Data Sheet'!$A$15) &amp; "." &amp; RIGHT(BQ629,3)),
            IF(AND((--(INT('Data Sheet'!$A$15) &amp; "." &amp; RIGHT(BQ629,3))&gt;=--('Data Sheet'!$A$15)), (--(INT('Data Sheet'!$A$15) &amp; "." &amp; RIGHT(BQ629,3))&lt;=--('Data Sheet'!$B$15))),
                --(INT('Data Sheet'!$A$15) &amp; "." &amp; RIGHT(BQ629,3)),
                --(INT('Data Sheet'!$B$15) &amp; "." &amp; RIGHT(BQ629,3))
            )
        ),
        "OK"
    )
)</f>
        <v>OK</v>
      </c>
      <c r="R629" s="19"/>
      <c r="S629" s="19"/>
      <c r="T629" s="19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1"/>
      <c r="AU629" s="21"/>
      <c r="AV629" s="21"/>
      <c r="AW629" s="22"/>
      <c r="AX629" s="99"/>
      <c r="AY629" s="20"/>
      <c r="AZ629" s="20"/>
      <c r="BA629" s="22"/>
      <c r="BB629">
        <v>621</v>
      </c>
      <c r="BC629" s="80"/>
      <c r="BD629" s="80"/>
      <c r="BE629" s="80"/>
      <c r="BF629" s="80"/>
      <c r="BG629" s="32" t="str">
        <f t="shared" si="103"/>
        <v/>
      </c>
      <c r="BH629" s="78">
        <f t="shared" si="101"/>
        <v>0</v>
      </c>
      <c r="BI629" s="2">
        <f t="shared" si="104"/>
        <v>0</v>
      </c>
      <c r="BJ629" s="2">
        <f t="shared" si="105"/>
        <v>0</v>
      </c>
      <c r="BK629" s="2">
        <f t="shared" si="102"/>
        <v>0</v>
      </c>
    </row>
    <row r="630" spans="2:63" ht="15" customHeight="1" x14ac:dyDescent="0.25">
      <c r="B630" s="14">
        <v>622</v>
      </c>
      <c r="C630" s="95" t="str">
        <f t="shared" si="106"/>
        <v/>
      </c>
      <c r="D630" s="15" t="str">
        <f t="shared" si="111"/>
        <v>OK</v>
      </c>
      <c r="E630" s="16" t="e">
        <f>VLOOKUP('Data Sheet'!$B$8,'Data Sheet'!$I$2:$J$9,2,FALSE)</f>
        <v>#N/A</v>
      </c>
      <c r="F630" s="16" t="str">
        <f t="shared" si="107"/>
        <v/>
      </c>
      <c r="G630" s="103">
        <f t="shared" si="108"/>
        <v>0</v>
      </c>
      <c r="H630" s="17" t="s">
        <v>26</v>
      </c>
      <c r="I630" s="17" t="s">
        <v>26</v>
      </c>
      <c r="J630" s="17" t="str">
        <f>IF('Data Sheet'!$B$9="NC-50","N/A","OK")</f>
        <v>OK</v>
      </c>
      <c r="K630" s="17" t="str">
        <f>IF('Data Sheet'!$B$9="NC-50","N/A","OK")</f>
        <v>OK</v>
      </c>
      <c r="L630" s="17" t="str">
        <f t="shared" si="109"/>
        <v>OK</v>
      </c>
      <c r="M630" s="17" t="str">
        <f t="shared" si="110"/>
        <v>OK</v>
      </c>
      <c r="N630" s="18" t="str">
        <f>IF(BO630&lt;&gt;"",
    IF(INT('Data Sheet'!$A$19)=INT('Data Sheet'!$B$19),
        --(INT('Data Sheet'!$A$19) &amp; "." &amp; BO630),
        IF(AND((--(INT('Data Sheet'!$A$19) &amp; "." &amp; BO630)&gt;=--('Data Sheet'!$A$19)), (--(INT('Data Sheet'!$A$19) &amp; "." &amp; BO630)&lt;=--('Data Sheet'!$B$19))),
            --(INT('Data Sheet'!$A$19) &amp; "." &amp; BO630),
            --(INT('Data Sheet'!$B$19) &amp; "." &amp; BO630)
        )
    ),
    IF(BN630&lt;&gt;"",
        IF(INT('Data Sheet'!$A$19)=INT('Data Sheet'!$B$19),
            --(INT('Data Sheet'!$A$19) &amp; "." &amp; LEFT(BN630,3)),
            IF(AND((--(INT('Data Sheet'!$A$19) &amp; "." &amp; LEFT(BN630,3))&gt;=--('Data Sheet'!$A$19)), (--(INT('Data Sheet'!$A$19) &amp; "." &amp; LEFT(BN630,3))&lt;=--('Data Sheet'!$B$19))),
                --(INT('Data Sheet'!$A$19) &amp; "." &amp; LEFT(BN630,3)),
                --(INT('Data Sheet'!$B$19) &amp; "." &amp; LEFT(BN630,3))
            )
        ),
        "OK"
    )
)</f>
        <v>OK</v>
      </c>
      <c r="O630" s="23" t="str">
        <f>IF(BP630&lt;&gt;"",
    IF(INT('Data Sheet'!$A$19)=INT('Data Sheet'!$B$19),
        --(INT('Data Sheet'!$A$19) &amp; "." &amp; BP630),
        IF(AND((--(INT('Data Sheet'!$A$19) &amp; "." &amp; BP630)&gt;=--('Data Sheet'!$A$19)), (--(INT('Data Sheet'!$A$19) &amp; "." &amp; BP630)&lt;=--('Data Sheet'!$B$19))),
            --(INT('Data Sheet'!$A$19) &amp; "." &amp; BP630),
            --(INT('Data Sheet'!$B$19) &amp; "." &amp; BP630)
        )
    ),
    IF(BN630&lt;&gt;"",
        IF(INT('Data Sheet'!$A$19)=INT('Data Sheet'!$B$19),
            --(INT('Data Sheet'!$A$19) &amp; "." &amp; RIGHT(BN630,3)),
            IF(AND((--(INT('Data Sheet'!$A$19) &amp; "." &amp; RIGHT(BN630,3))&gt;=--('Data Sheet'!$A$19)), (--(INT('Data Sheet'!$A$19) &amp; "." &amp; RIGHT(BN630,3))&lt;=--('Data Sheet'!$B$19))),
                --(INT('Data Sheet'!$A$19) &amp; "." &amp; RIGHT(BN630,3)),
                --(INT('Data Sheet'!$B$19) &amp; "." &amp; RIGHT(BN630,3))
            )
        ),
        "OK"
    )
)</f>
        <v>OK</v>
      </c>
      <c r="P630" s="23" t="str">
        <f>IF(BR630&lt;&gt;"",
    IF(INT('Data Sheet'!$A$19)=INT('Data Sheet'!$B$15),
        --(INT('Data Sheet'!$A$15) &amp; "." &amp; BR630),
        IF(AND((--(INT('Data Sheet'!$A$15) &amp; "." &amp; BR630)&gt;=--('Data Sheet'!$A$15)), (--(INT('Data Sheet'!$A$15) &amp; "." &amp; BR630)&lt;=--('Data Sheet'!$B$15))),
            --(INT('Data Sheet'!$A$15) &amp; "." &amp; BR630),
            --(INT('Data Sheet'!$B$15) &amp; "." &amp; BR630)
        )
    ),
    IF(BQ630&lt;&gt;"",
        IF(INT('Data Sheet'!$A$15)=INT('Data Sheet'!$B$15),
            --(INT('Data Sheet'!$A$15) &amp; "." &amp; LEFT(BQ630,3)),
            IF(AND((--(INT('Data Sheet'!$A$15) &amp; "." &amp; LEFT(BQ630,3))&gt;=--('Data Sheet'!$A$15)), (--(INT('Data Sheet'!$A$15) &amp; "." &amp; LEFT(BQ630,3))&lt;=--('Data Sheet'!$B$15))),
                --(INT('Data Sheet'!$A$15) &amp; "." &amp; LEFT(BQ630,3)),
                --(INT('Data Sheet'!$B$15) &amp; "." &amp; LEFT(BQ630,3))
            )
        ),
        "OK"
    )
)</f>
        <v>OK</v>
      </c>
      <c r="Q630" s="23" t="str">
        <f>IF(BS630&lt;&gt;"",
    IF(INT('Data Sheet'!$A$19)=INT('Data Sheet'!$B$15),
        --(INT('Data Sheet'!$A$15) &amp; "." &amp; BS630),
        IF(AND((--(INT('Data Sheet'!$A$15) &amp; "." &amp; BS630)&gt;=--('Data Sheet'!$A$15)), (--(INT('Data Sheet'!$A$15) &amp; "." &amp; BS630)&lt;=--('Data Sheet'!$B$15))),
            --(INT('Data Sheet'!$A$15) &amp; "." &amp; BS630),
            --(INT('Data Sheet'!$B$15) &amp; "." &amp; BS630)
        )
    ),
    IF(BQ630&lt;&gt;"",
        IF(INT('Data Sheet'!$A$15)=INT('Data Sheet'!$B$15),
            --(INT('Data Sheet'!$A$15) &amp; "." &amp; RIGHT(BQ630,3)),
            IF(AND((--(INT('Data Sheet'!$A$15) &amp; "." &amp; RIGHT(BQ630,3))&gt;=--('Data Sheet'!$A$15)), (--(INT('Data Sheet'!$A$15) &amp; "." &amp; RIGHT(BQ630,3))&lt;=--('Data Sheet'!$B$15))),
                --(INT('Data Sheet'!$A$15) &amp; "." &amp; RIGHT(BQ630,3)),
                --(INT('Data Sheet'!$B$15) &amp; "." &amp; RIGHT(BQ630,3))
            )
        ),
        "OK"
    )
)</f>
        <v>OK</v>
      </c>
      <c r="R630" s="19"/>
      <c r="S630" s="19"/>
      <c r="T630" s="19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1"/>
      <c r="AU630" s="21"/>
      <c r="AV630" s="21"/>
      <c r="AW630" s="22"/>
      <c r="AX630" s="99"/>
      <c r="AY630" s="20"/>
      <c r="AZ630" s="20"/>
      <c r="BA630" s="22"/>
      <c r="BB630">
        <v>622</v>
      </c>
      <c r="BC630" s="80"/>
      <c r="BD630" s="80"/>
      <c r="BE630" s="80"/>
      <c r="BF630" s="80"/>
      <c r="BG630" s="32" t="str">
        <f t="shared" si="103"/>
        <v/>
      </c>
      <c r="BH630" s="78">
        <f t="shared" si="101"/>
        <v>0</v>
      </c>
      <c r="BI630" s="2">
        <f t="shared" si="104"/>
        <v>0</v>
      </c>
      <c r="BJ630" s="2">
        <f t="shared" si="105"/>
        <v>0</v>
      </c>
      <c r="BK630" s="2">
        <f t="shared" si="102"/>
        <v>0</v>
      </c>
    </row>
    <row r="631" spans="2:63" ht="15" customHeight="1" x14ac:dyDescent="0.25">
      <c r="B631" s="14">
        <v>623</v>
      </c>
      <c r="C631" s="95" t="str">
        <f t="shared" si="106"/>
        <v/>
      </c>
      <c r="D631" s="15" t="str">
        <f t="shared" si="111"/>
        <v>OK</v>
      </c>
      <c r="E631" s="16" t="e">
        <f>VLOOKUP('Data Sheet'!$B$8,'Data Sheet'!$I$2:$J$9,2,FALSE)</f>
        <v>#N/A</v>
      </c>
      <c r="F631" s="16" t="str">
        <f t="shared" si="107"/>
        <v/>
      </c>
      <c r="G631" s="103">
        <f t="shared" si="108"/>
        <v>0</v>
      </c>
      <c r="H631" s="17" t="s">
        <v>26</v>
      </c>
      <c r="I631" s="17" t="s">
        <v>26</v>
      </c>
      <c r="J631" s="17" t="str">
        <f>IF('Data Sheet'!$B$9="NC-50","N/A","OK")</f>
        <v>OK</v>
      </c>
      <c r="K631" s="17" t="str">
        <f>IF('Data Sheet'!$B$9="NC-50","N/A","OK")</f>
        <v>OK</v>
      </c>
      <c r="L631" s="17" t="str">
        <f t="shared" si="109"/>
        <v>OK</v>
      </c>
      <c r="M631" s="17" t="str">
        <f t="shared" si="110"/>
        <v>OK</v>
      </c>
      <c r="N631" s="18" t="str">
        <f>IF(BO631&lt;&gt;"",
    IF(INT('Data Sheet'!$A$19)=INT('Data Sheet'!$B$19),
        --(INT('Data Sheet'!$A$19) &amp; "." &amp; BO631),
        IF(AND((--(INT('Data Sheet'!$A$19) &amp; "." &amp; BO631)&gt;=--('Data Sheet'!$A$19)), (--(INT('Data Sheet'!$A$19) &amp; "." &amp; BO631)&lt;=--('Data Sheet'!$B$19))),
            --(INT('Data Sheet'!$A$19) &amp; "." &amp; BO631),
            --(INT('Data Sheet'!$B$19) &amp; "." &amp; BO631)
        )
    ),
    IF(BN631&lt;&gt;"",
        IF(INT('Data Sheet'!$A$19)=INT('Data Sheet'!$B$19),
            --(INT('Data Sheet'!$A$19) &amp; "." &amp; LEFT(BN631,3)),
            IF(AND((--(INT('Data Sheet'!$A$19) &amp; "." &amp; LEFT(BN631,3))&gt;=--('Data Sheet'!$A$19)), (--(INT('Data Sheet'!$A$19) &amp; "." &amp; LEFT(BN631,3))&lt;=--('Data Sheet'!$B$19))),
                --(INT('Data Sheet'!$A$19) &amp; "." &amp; LEFT(BN631,3)),
                --(INT('Data Sheet'!$B$19) &amp; "." &amp; LEFT(BN631,3))
            )
        ),
        "OK"
    )
)</f>
        <v>OK</v>
      </c>
      <c r="O631" s="23" t="str">
        <f>IF(BP631&lt;&gt;"",
    IF(INT('Data Sheet'!$A$19)=INT('Data Sheet'!$B$19),
        --(INT('Data Sheet'!$A$19) &amp; "." &amp; BP631),
        IF(AND((--(INT('Data Sheet'!$A$19) &amp; "." &amp; BP631)&gt;=--('Data Sheet'!$A$19)), (--(INT('Data Sheet'!$A$19) &amp; "." &amp; BP631)&lt;=--('Data Sheet'!$B$19))),
            --(INT('Data Sheet'!$A$19) &amp; "." &amp; BP631),
            --(INT('Data Sheet'!$B$19) &amp; "." &amp; BP631)
        )
    ),
    IF(BN631&lt;&gt;"",
        IF(INT('Data Sheet'!$A$19)=INT('Data Sheet'!$B$19),
            --(INT('Data Sheet'!$A$19) &amp; "." &amp; RIGHT(BN631,3)),
            IF(AND((--(INT('Data Sheet'!$A$19) &amp; "." &amp; RIGHT(BN631,3))&gt;=--('Data Sheet'!$A$19)), (--(INT('Data Sheet'!$A$19) &amp; "." &amp; RIGHT(BN631,3))&lt;=--('Data Sheet'!$B$19))),
                --(INT('Data Sheet'!$A$19) &amp; "." &amp; RIGHT(BN631,3)),
                --(INT('Data Sheet'!$B$19) &amp; "." &amp; RIGHT(BN631,3))
            )
        ),
        "OK"
    )
)</f>
        <v>OK</v>
      </c>
      <c r="P631" s="23" t="str">
        <f>IF(BR631&lt;&gt;"",
    IF(INT('Data Sheet'!$A$19)=INT('Data Sheet'!$B$15),
        --(INT('Data Sheet'!$A$15) &amp; "." &amp; BR631),
        IF(AND((--(INT('Data Sheet'!$A$15) &amp; "." &amp; BR631)&gt;=--('Data Sheet'!$A$15)), (--(INT('Data Sheet'!$A$15) &amp; "." &amp; BR631)&lt;=--('Data Sheet'!$B$15))),
            --(INT('Data Sheet'!$A$15) &amp; "." &amp; BR631),
            --(INT('Data Sheet'!$B$15) &amp; "." &amp; BR631)
        )
    ),
    IF(BQ631&lt;&gt;"",
        IF(INT('Data Sheet'!$A$15)=INT('Data Sheet'!$B$15),
            --(INT('Data Sheet'!$A$15) &amp; "." &amp; LEFT(BQ631,3)),
            IF(AND((--(INT('Data Sheet'!$A$15) &amp; "." &amp; LEFT(BQ631,3))&gt;=--('Data Sheet'!$A$15)), (--(INT('Data Sheet'!$A$15) &amp; "." &amp; LEFT(BQ631,3))&lt;=--('Data Sheet'!$B$15))),
                --(INT('Data Sheet'!$A$15) &amp; "." &amp; LEFT(BQ631,3)),
                --(INT('Data Sheet'!$B$15) &amp; "." &amp; LEFT(BQ631,3))
            )
        ),
        "OK"
    )
)</f>
        <v>OK</v>
      </c>
      <c r="Q631" s="23" t="str">
        <f>IF(BS631&lt;&gt;"",
    IF(INT('Data Sheet'!$A$19)=INT('Data Sheet'!$B$15),
        --(INT('Data Sheet'!$A$15) &amp; "." &amp; BS631),
        IF(AND((--(INT('Data Sheet'!$A$15) &amp; "." &amp; BS631)&gt;=--('Data Sheet'!$A$15)), (--(INT('Data Sheet'!$A$15) &amp; "." &amp; BS631)&lt;=--('Data Sheet'!$B$15))),
            --(INT('Data Sheet'!$A$15) &amp; "." &amp; BS631),
            --(INT('Data Sheet'!$B$15) &amp; "." &amp; BS631)
        )
    ),
    IF(BQ631&lt;&gt;"",
        IF(INT('Data Sheet'!$A$15)=INT('Data Sheet'!$B$15),
            --(INT('Data Sheet'!$A$15) &amp; "." &amp; RIGHT(BQ631,3)),
            IF(AND((--(INT('Data Sheet'!$A$15) &amp; "." &amp; RIGHT(BQ631,3))&gt;=--('Data Sheet'!$A$15)), (--(INT('Data Sheet'!$A$15) &amp; "." &amp; RIGHT(BQ631,3))&lt;=--('Data Sheet'!$B$15))),
                --(INT('Data Sheet'!$A$15) &amp; "." &amp; RIGHT(BQ631,3)),
                --(INT('Data Sheet'!$B$15) &amp; "." &amp; RIGHT(BQ631,3))
            )
        ),
        "OK"
    )
)</f>
        <v>OK</v>
      </c>
      <c r="R631" s="19"/>
      <c r="S631" s="19"/>
      <c r="T631" s="19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1"/>
      <c r="AU631" s="21"/>
      <c r="AV631" s="21"/>
      <c r="AW631" s="22"/>
      <c r="AX631" s="99"/>
      <c r="AY631" s="20"/>
      <c r="AZ631" s="20"/>
      <c r="BA631" s="22"/>
      <c r="BB631">
        <v>623</v>
      </c>
      <c r="BC631" s="80"/>
      <c r="BD631" s="80"/>
      <c r="BE631" s="80"/>
      <c r="BF631" s="80"/>
      <c r="BG631" s="32" t="str">
        <f t="shared" si="103"/>
        <v/>
      </c>
      <c r="BH631" s="78">
        <f t="shared" si="101"/>
        <v>0</v>
      </c>
      <c r="BI631" s="2">
        <f t="shared" si="104"/>
        <v>0</v>
      </c>
      <c r="BJ631" s="2">
        <f t="shared" si="105"/>
        <v>0</v>
      </c>
      <c r="BK631" s="2">
        <f t="shared" si="102"/>
        <v>0</v>
      </c>
    </row>
    <row r="632" spans="2:63" ht="15" customHeight="1" x14ac:dyDescent="0.25">
      <c r="B632" s="14">
        <v>624</v>
      </c>
      <c r="C632" s="95" t="str">
        <f t="shared" si="106"/>
        <v/>
      </c>
      <c r="D632" s="15" t="str">
        <f t="shared" si="111"/>
        <v>OK</v>
      </c>
      <c r="E632" s="16" t="e">
        <f>VLOOKUP('Data Sheet'!$B$8,'Data Sheet'!$I$2:$J$9,2,FALSE)</f>
        <v>#N/A</v>
      </c>
      <c r="F632" s="16" t="str">
        <f t="shared" si="107"/>
        <v/>
      </c>
      <c r="G632" s="103">
        <f t="shared" si="108"/>
        <v>0</v>
      </c>
      <c r="H632" s="17" t="s">
        <v>26</v>
      </c>
      <c r="I632" s="17" t="s">
        <v>26</v>
      </c>
      <c r="J632" s="17" t="str">
        <f>IF('Data Sheet'!$B$9="NC-50","N/A","OK")</f>
        <v>OK</v>
      </c>
      <c r="K632" s="17" t="str">
        <f>IF('Data Sheet'!$B$9="NC-50","N/A","OK")</f>
        <v>OK</v>
      </c>
      <c r="L632" s="17" t="str">
        <f t="shared" si="109"/>
        <v>OK</v>
      </c>
      <c r="M632" s="17" t="str">
        <f t="shared" si="110"/>
        <v>OK</v>
      </c>
      <c r="N632" s="18" t="str">
        <f>IF(BO632&lt;&gt;"",
    IF(INT('Data Sheet'!$A$19)=INT('Data Sheet'!$B$19),
        --(INT('Data Sheet'!$A$19) &amp; "." &amp; BO632),
        IF(AND((--(INT('Data Sheet'!$A$19) &amp; "." &amp; BO632)&gt;=--('Data Sheet'!$A$19)), (--(INT('Data Sheet'!$A$19) &amp; "." &amp; BO632)&lt;=--('Data Sheet'!$B$19))),
            --(INT('Data Sheet'!$A$19) &amp; "." &amp; BO632),
            --(INT('Data Sheet'!$B$19) &amp; "." &amp; BO632)
        )
    ),
    IF(BN632&lt;&gt;"",
        IF(INT('Data Sheet'!$A$19)=INT('Data Sheet'!$B$19),
            --(INT('Data Sheet'!$A$19) &amp; "." &amp; LEFT(BN632,3)),
            IF(AND((--(INT('Data Sheet'!$A$19) &amp; "." &amp; LEFT(BN632,3))&gt;=--('Data Sheet'!$A$19)), (--(INT('Data Sheet'!$A$19) &amp; "." &amp; LEFT(BN632,3))&lt;=--('Data Sheet'!$B$19))),
                --(INT('Data Sheet'!$A$19) &amp; "." &amp; LEFT(BN632,3)),
                --(INT('Data Sheet'!$B$19) &amp; "." &amp; LEFT(BN632,3))
            )
        ),
        "OK"
    )
)</f>
        <v>OK</v>
      </c>
      <c r="O632" s="23" t="str">
        <f>IF(BP632&lt;&gt;"",
    IF(INT('Data Sheet'!$A$19)=INT('Data Sheet'!$B$19),
        --(INT('Data Sheet'!$A$19) &amp; "." &amp; BP632),
        IF(AND((--(INT('Data Sheet'!$A$19) &amp; "." &amp; BP632)&gt;=--('Data Sheet'!$A$19)), (--(INT('Data Sheet'!$A$19) &amp; "." &amp; BP632)&lt;=--('Data Sheet'!$B$19))),
            --(INT('Data Sheet'!$A$19) &amp; "." &amp; BP632),
            --(INT('Data Sheet'!$B$19) &amp; "." &amp; BP632)
        )
    ),
    IF(BN632&lt;&gt;"",
        IF(INT('Data Sheet'!$A$19)=INT('Data Sheet'!$B$19),
            --(INT('Data Sheet'!$A$19) &amp; "." &amp; RIGHT(BN632,3)),
            IF(AND((--(INT('Data Sheet'!$A$19) &amp; "." &amp; RIGHT(BN632,3))&gt;=--('Data Sheet'!$A$19)), (--(INT('Data Sheet'!$A$19) &amp; "." &amp; RIGHT(BN632,3))&lt;=--('Data Sheet'!$B$19))),
                --(INT('Data Sheet'!$A$19) &amp; "." &amp; RIGHT(BN632,3)),
                --(INT('Data Sheet'!$B$19) &amp; "." &amp; RIGHT(BN632,3))
            )
        ),
        "OK"
    )
)</f>
        <v>OK</v>
      </c>
      <c r="P632" s="23" t="str">
        <f>IF(BR632&lt;&gt;"",
    IF(INT('Data Sheet'!$A$19)=INT('Data Sheet'!$B$15),
        --(INT('Data Sheet'!$A$15) &amp; "." &amp; BR632),
        IF(AND((--(INT('Data Sheet'!$A$15) &amp; "." &amp; BR632)&gt;=--('Data Sheet'!$A$15)), (--(INT('Data Sheet'!$A$15) &amp; "." &amp; BR632)&lt;=--('Data Sheet'!$B$15))),
            --(INT('Data Sheet'!$A$15) &amp; "." &amp; BR632),
            --(INT('Data Sheet'!$B$15) &amp; "." &amp; BR632)
        )
    ),
    IF(BQ632&lt;&gt;"",
        IF(INT('Data Sheet'!$A$15)=INT('Data Sheet'!$B$15),
            --(INT('Data Sheet'!$A$15) &amp; "." &amp; LEFT(BQ632,3)),
            IF(AND((--(INT('Data Sheet'!$A$15) &amp; "." &amp; LEFT(BQ632,3))&gt;=--('Data Sheet'!$A$15)), (--(INT('Data Sheet'!$A$15) &amp; "." &amp; LEFT(BQ632,3))&lt;=--('Data Sheet'!$B$15))),
                --(INT('Data Sheet'!$A$15) &amp; "." &amp; LEFT(BQ632,3)),
                --(INT('Data Sheet'!$B$15) &amp; "." &amp; LEFT(BQ632,3))
            )
        ),
        "OK"
    )
)</f>
        <v>OK</v>
      </c>
      <c r="Q632" s="23" t="str">
        <f>IF(BS632&lt;&gt;"",
    IF(INT('Data Sheet'!$A$19)=INT('Data Sheet'!$B$15),
        --(INT('Data Sheet'!$A$15) &amp; "." &amp; BS632),
        IF(AND((--(INT('Data Sheet'!$A$15) &amp; "." &amp; BS632)&gt;=--('Data Sheet'!$A$15)), (--(INT('Data Sheet'!$A$15) &amp; "." &amp; BS632)&lt;=--('Data Sheet'!$B$15))),
            --(INT('Data Sheet'!$A$15) &amp; "." &amp; BS632),
            --(INT('Data Sheet'!$B$15) &amp; "." &amp; BS632)
        )
    ),
    IF(BQ632&lt;&gt;"",
        IF(INT('Data Sheet'!$A$15)=INT('Data Sheet'!$B$15),
            --(INT('Data Sheet'!$A$15) &amp; "." &amp; RIGHT(BQ632,3)),
            IF(AND((--(INT('Data Sheet'!$A$15) &amp; "." &amp; RIGHT(BQ632,3))&gt;=--('Data Sheet'!$A$15)), (--(INT('Data Sheet'!$A$15) &amp; "." &amp; RIGHT(BQ632,3))&lt;=--('Data Sheet'!$B$15))),
                --(INT('Data Sheet'!$A$15) &amp; "." &amp; RIGHT(BQ632,3)),
                --(INT('Data Sheet'!$B$15) &amp; "." &amp; RIGHT(BQ632,3))
            )
        ),
        "OK"
    )
)</f>
        <v>OK</v>
      </c>
      <c r="R632" s="19"/>
      <c r="S632" s="19"/>
      <c r="T632" s="19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1"/>
      <c r="AU632" s="21"/>
      <c r="AV632" s="21"/>
      <c r="AW632" s="22"/>
      <c r="AX632" s="99"/>
      <c r="AY632" s="20"/>
      <c r="AZ632" s="20"/>
      <c r="BA632" s="22"/>
      <c r="BB632">
        <v>624</v>
      </c>
      <c r="BC632" s="80"/>
      <c r="BD632" s="80"/>
      <c r="BE632" s="80"/>
      <c r="BF632" s="80"/>
      <c r="BG632" s="32" t="str">
        <f t="shared" si="103"/>
        <v/>
      </c>
      <c r="BH632" s="78">
        <f t="shared" si="101"/>
        <v>0</v>
      </c>
      <c r="BI632" s="2">
        <f t="shared" si="104"/>
        <v>0</v>
      </c>
      <c r="BJ632" s="2">
        <f t="shared" si="105"/>
        <v>0</v>
      </c>
      <c r="BK632" s="2">
        <f t="shared" si="102"/>
        <v>0</v>
      </c>
    </row>
    <row r="633" spans="2:63" ht="15" customHeight="1" x14ac:dyDescent="0.25">
      <c r="B633" s="14">
        <v>625</v>
      </c>
      <c r="C633" s="95" t="str">
        <f t="shared" si="106"/>
        <v/>
      </c>
      <c r="D633" s="15" t="str">
        <f t="shared" si="111"/>
        <v>OK</v>
      </c>
      <c r="E633" s="16" t="e">
        <f>VLOOKUP('Data Sheet'!$B$8,'Data Sheet'!$I$2:$J$9,2,FALSE)</f>
        <v>#N/A</v>
      </c>
      <c r="F633" s="16" t="str">
        <f t="shared" si="107"/>
        <v/>
      </c>
      <c r="G633" s="103">
        <f t="shared" si="108"/>
        <v>0</v>
      </c>
      <c r="H633" s="17" t="s">
        <v>26</v>
      </c>
      <c r="I633" s="17" t="s">
        <v>26</v>
      </c>
      <c r="J633" s="17" t="str">
        <f>IF('Data Sheet'!$B$9="NC-50","N/A","OK")</f>
        <v>OK</v>
      </c>
      <c r="K633" s="17" t="str">
        <f>IF('Data Sheet'!$B$9="NC-50","N/A","OK")</f>
        <v>OK</v>
      </c>
      <c r="L633" s="17" t="str">
        <f t="shared" si="109"/>
        <v>OK</v>
      </c>
      <c r="M633" s="17" t="str">
        <f t="shared" si="110"/>
        <v>OK</v>
      </c>
      <c r="N633" s="18" t="str">
        <f>IF(BO633&lt;&gt;"",
    IF(INT('Data Sheet'!$A$19)=INT('Data Sheet'!$B$19),
        --(INT('Data Sheet'!$A$19) &amp; "." &amp; BO633),
        IF(AND((--(INT('Data Sheet'!$A$19) &amp; "." &amp; BO633)&gt;=--('Data Sheet'!$A$19)), (--(INT('Data Sheet'!$A$19) &amp; "." &amp; BO633)&lt;=--('Data Sheet'!$B$19))),
            --(INT('Data Sheet'!$A$19) &amp; "." &amp; BO633),
            --(INT('Data Sheet'!$B$19) &amp; "." &amp; BO633)
        )
    ),
    IF(BN633&lt;&gt;"",
        IF(INT('Data Sheet'!$A$19)=INT('Data Sheet'!$B$19),
            --(INT('Data Sheet'!$A$19) &amp; "." &amp; LEFT(BN633,3)),
            IF(AND((--(INT('Data Sheet'!$A$19) &amp; "." &amp; LEFT(BN633,3))&gt;=--('Data Sheet'!$A$19)), (--(INT('Data Sheet'!$A$19) &amp; "." &amp; LEFT(BN633,3))&lt;=--('Data Sheet'!$B$19))),
                --(INT('Data Sheet'!$A$19) &amp; "." &amp; LEFT(BN633,3)),
                --(INT('Data Sheet'!$B$19) &amp; "." &amp; LEFT(BN633,3))
            )
        ),
        "OK"
    )
)</f>
        <v>OK</v>
      </c>
      <c r="O633" s="23" t="str">
        <f>IF(BP633&lt;&gt;"",
    IF(INT('Data Sheet'!$A$19)=INT('Data Sheet'!$B$19),
        --(INT('Data Sheet'!$A$19) &amp; "." &amp; BP633),
        IF(AND((--(INT('Data Sheet'!$A$19) &amp; "." &amp; BP633)&gt;=--('Data Sheet'!$A$19)), (--(INT('Data Sheet'!$A$19) &amp; "." &amp; BP633)&lt;=--('Data Sheet'!$B$19))),
            --(INT('Data Sheet'!$A$19) &amp; "." &amp; BP633),
            --(INT('Data Sheet'!$B$19) &amp; "." &amp; BP633)
        )
    ),
    IF(BN633&lt;&gt;"",
        IF(INT('Data Sheet'!$A$19)=INT('Data Sheet'!$B$19),
            --(INT('Data Sheet'!$A$19) &amp; "." &amp; RIGHT(BN633,3)),
            IF(AND((--(INT('Data Sheet'!$A$19) &amp; "." &amp; RIGHT(BN633,3))&gt;=--('Data Sheet'!$A$19)), (--(INT('Data Sheet'!$A$19) &amp; "." &amp; RIGHT(BN633,3))&lt;=--('Data Sheet'!$B$19))),
                --(INT('Data Sheet'!$A$19) &amp; "." &amp; RIGHT(BN633,3)),
                --(INT('Data Sheet'!$B$19) &amp; "." &amp; RIGHT(BN633,3))
            )
        ),
        "OK"
    )
)</f>
        <v>OK</v>
      </c>
      <c r="P633" s="23" t="str">
        <f>IF(BR633&lt;&gt;"",
    IF(INT('Data Sheet'!$A$19)=INT('Data Sheet'!$B$15),
        --(INT('Data Sheet'!$A$15) &amp; "." &amp; BR633),
        IF(AND((--(INT('Data Sheet'!$A$15) &amp; "." &amp; BR633)&gt;=--('Data Sheet'!$A$15)), (--(INT('Data Sheet'!$A$15) &amp; "." &amp; BR633)&lt;=--('Data Sheet'!$B$15))),
            --(INT('Data Sheet'!$A$15) &amp; "." &amp; BR633),
            --(INT('Data Sheet'!$B$15) &amp; "." &amp; BR633)
        )
    ),
    IF(BQ633&lt;&gt;"",
        IF(INT('Data Sheet'!$A$15)=INT('Data Sheet'!$B$15),
            --(INT('Data Sheet'!$A$15) &amp; "." &amp; LEFT(BQ633,3)),
            IF(AND((--(INT('Data Sheet'!$A$15) &amp; "." &amp; LEFT(BQ633,3))&gt;=--('Data Sheet'!$A$15)), (--(INT('Data Sheet'!$A$15) &amp; "." &amp; LEFT(BQ633,3))&lt;=--('Data Sheet'!$B$15))),
                --(INT('Data Sheet'!$A$15) &amp; "." &amp; LEFT(BQ633,3)),
                --(INT('Data Sheet'!$B$15) &amp; "." &amp; LEFT(BQ633,3))
            )
        ),
        "OK"
    )
)</f>
        <v>OK</v>
      </c>
      <c r="Q633" s="23" t="str">
        <f>IF(BS633&lt;&gt;"",
    IF(INT('Data Sheet'!$A$19)=INT('Data Sheet'!$B$15),
        --(INT('Data Sheet'!$A$15) &amp; "." &amp; BS633),
        IF(AND((--(INT('Data Sheet'!$A$15) &amp; "." &amp; BS633)&gt;=--('Data Sheet'!$A$15)), (--(INT('Data Sheet'!$A$15) &amp; "." &amp; BS633)&lt;=--('Data Sheet'!$B$15))),
            --(INT('Data Sheet'!$A$15) &amp; "." &amp; BS633),
            --(INT('Data Sheet'!$B$15) &amp; "." &amp; BS633)
        )
    ),
    IF(BQ633&lt;&gt;"",
        IF(INT('Data Sheet'!$A$15)=INT('Data Sheet'!$B$15),
            --(INT('Data Sheet'!$A$15) &amp; "." &amp; RIGHT(BQ633,3)),
            IF(AND((--(INT('Data Sheet'!$A$15) &amp; "." &amp; RIGHT(BQ633,3))&gt;=--('Data Sheet'!$A$15)), (--(INT('Data Sheet'!$A$15) &amp; "." &amp; RIGHT(BQ633,3))&lt;=--('Data Sheet'!$B$15))),
                --(INT('Data Sheet'!$A$15) &amp; "." &amp; RIGHT(BQ633,3)),
                --(INT('Data Sheet'!$B$15) &amp; "." &amp; RIGHT(BQ633,3))
            )
        ),
        "OK"
    )
)</f>
        <v>OK</v>
      </c>
      <c r="R633" s="19"/>
      <c r="S633" s="19"/>
      <c r="T633" s="19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1"/>
      <c r="AU633" s="21"/>
      <c r="AV633" s="21"/>
      <c r="AW633" s="22"/>
      <c r="AX633" s="99"/>
      <c r="AY633" s="20"/>
      <c r="AZ633" s="20"/>
      <c r="BA633" s="22"/>
      <c r="BB633">
        <v>625</v>
      </c>
      <c r="BC633" s="80"/>
      <c r="BD633" s="80"/>
      <c r="BE633" s="80"/>
      <c r="BF633" s="80"/>
      <c r="BG633" s="32" t="str">
        <f t="shared" si="103"/>
        <v/>
      </c>
      <c r="BH633" s="78">
        <f t="shared" si="101"/>
        <v>0</v>
      </c>
      <c r="BI633" s="2">
        <f t="shared" si="104"/>
        <v>0</v>
      </c>
      <c r="BJ633" s="2">
        <f t="shared" si="105"/>
        <v>0</v>
      </c>
      <c r="BK633" s="2">
        <f t="shared" si="102"/>
        <v>0</v>
      </c>
    </row>
    <row r="634" spans="2:63" ht="15" customHeight="1" x14ac:dyDescent="0.25">
      <c r="B634" s="14">
        <v>626</v>
      </c>
      <c r="C634" s="95" t="str">
        <f t="shared" si="106"/>
        <v/>
      </c>
      <c r="D634" s="15" t="str">
        <f t="shared" si="111"/>
        <v>OK</v>
      </c>
      <c r="E634" s="16" t="e">
        <f>VLOOKUP('Data Sheet'!$B$8,'Data Sheet'!$I$2:$J$9,2,FALSE)</f>
        <v>#N/A</v>
      </c>
      <c r="F634" s="16" t="str">
        <f t="shared" si="107"/>
        <v/>
      </c>
      <c r="G634" s="103">
        <f t="shared" si="108"/>
        <v>0</v>
      </c>
      <c r="H634" s="17" t="s">
        <v>26</v>
      </c>
      <c r="I634" s="17" t="s">
        <v>26</v>
      </c>
      <c r="J634" s="17" t="str">
        <f>IF('Data Sheet'!$B$9="NC-50","N/A","OK")</f>
        <v>OK</v>
      </c>
      <c r="K634" s="17" t="str">
        <f>IF('Data Sheet'!$B$9="NC-50","N/A","OK")</f>
        <v>OK</v>
      </c>
      <c r="L634" s="17" t="str">
        <f t="shared" si="109"/>
        <v>OK</v>
      </c>
      <c r="M634" s="17" t="str">
        <f t="shared" si="110"/>
        <v>OK</v>
      </c>
      <c r="N634" s="18" t="str">
        <f>IF(BO634&lt;&gt;"",
    IF(INT('Data Sheet'!$A$19)=INT('Data Sheet'!$B$19),
        --(INT('Data Sheet'!$A$19) &amp; "." &amp; BO634),
        IF(AND((--(INT('Data Sheet'!$A$19) &amp; "." &amp; BO634)&gt;=--('Data Sheet'!$A$19)), (--(INT('Data Sheet'!$A$19) &amp; "." &amp; BO634)&lt;=--('Data Sheet'!$B$19))),
            --(INT('Data Sheet'!$A$19) &amp; "." &amp; BO634),
            --(INT('Data Sheet'!$B$19) &amp; "." &amp; BO634)
        )
    ),
    IF(BN634&lt;&gt;"",
        IF(INT('Data Sheet'!$A$19)=INT('Data Sheet'!$B$19),
            --(INT('Data Sheet'!$A$19) &amp; "." &amp; LEFT(BN634,3)),
            IF(AND((--(INT('Data Sheet'!$A$19) &amp; "." &amp; LEFT(BN634,3))&gt;=--('Data Sheet'!$A$19)), (--(INT('Data Sheet'!$A$19) &amp; "." &amp; LEFT(BN634,3))&lt;=--('Data Sheet'!$B$19))),
                --(INT('Data Sheet'!$A$19) &amp; "." &amp; LEFT(BN634,3)),
                --(INT('Data Sheet'!$B$19) &amp; "." &amp; LEFT(BN634,3))
            )
        ),
        "OK"
    )
)</f>
        <v>OK</v>
      </c>
      <c r="O634" s="23" t="str">
        <f>IF(BP634&lt;&gt;"",
    IF(INT('Data Sheet'!$A$19)=INT('Data Sheet'!$B$19),
        --(INT('Data Sheet'!$A$19) &amp; "." &amp; BP634),
        IF(AND((--(INT('Data Sheet'!$A$19) &amp; "." &amp; BP634)&gt;=--('Data Sheet'!$A$19)), (--(INT('Data Sheet'!$A$19) &amp; "." &amp; BP634)&lt;=--('Data Sheet'!$B$19))),
            --(INT('Data Sheet'!$A$19) &amp; "." &amp; BP634),
            --(INT('Data Sheet'!$B$19) &amp; "." &amp; BP634)
        )
    ),
    IF(BN634&lt;&gt;"",
        IF(INT('Data Sheet'!$A$19)=INT('Data Sheet'!$B$19),
            --(INT('Data Sheet'!$A$19) &amp; "." &amp; RIGHT(BN634,3)),
            IF(AND((--(INT('Data Sheet'!$A$19) &amp; "." &amp; RIGHT(BN634,3))&gt;=--('Data Sheet'!$A$19)), (--(INT('Data Sheet'!$A$19) &amp; "." &amp; RIGHT(BN634,3))&lt;=--('Data Sheet'!$B$19))),
                --(INT('Data Sheet'!$A$19) &amp; "." &amp; RIGHT(BN634,3)),
                --(INT('Data Sheet'!$B$19) &amp; "." &amp; RIGHT(BN634,3))
            )
        ),
        "OK"
    )
)</f>
        <v>OK</v>
      </c>
      <c r="P634" s="23" t="str">
        <f>IF(BR634&lt;&gt;"",
    IF(INT('Data Sheet'!$A$19)=INT('Data Sheet'!$B$15),
        --(INT('Data Sheet'!$A$15) &amp; "." &amp; BR634),
        IF(AND((--(INT('Data Sheet'!$A$15) &amp; "." &amp; BR634)&gt;=--('Data Sheet'!$A$15)), (--(INT('Data Sheet'!$A$15) &amp; "." &amp; BR634)&lt;=--('Data Sheet'!$B$15))),
            --(INT('Data Sheet'!$A$15) &amp; "." &amp; BR634),
            --(INT('Data Sheet'!$B$15) &amp; "." &amp; BR634)
        )
    ),
    IF(BQ634&lt;&gt;"",
        IF(INT('Data Sheet'!$A$15)=INT('Data Sheet'!$B$15),
            --(INT('Data Sheet'!$A$15) &amp; "." &amp; LEFT(BQ634,3)),
            IF(AND((--(INT('Data Sheet'!$A$15) &amp; "." &amp; LEFT(BQ634,3))&gt;=--('Data Sheet'!$A$15)), (--(INT('Data Sheet'!$A$15) &amp; "." &amp; LEFT(BQ634,3))&lt;=--('Data Sheet'!$B$15))),
                --(INT('Data Sheet'!$A$15) &amp; "." &amp; LEFT(BQ634,3)),
                --(INT('Data Sheet'!$B$15) &amp; "." &amp; LEFT(BQ634,3))
            )
        ),
        "OK"
    )
)</f>
        <v>OK</v>
      </c>
      <c r="Q634" s="23" t="str">
        <f>IF(BS634&lt;&gt;"",
    IF(INT('Data Sheet'!$A$19)=INT('Data Sheet'!$B$15),
        --(INT('Data Sheet'!$A$15) &amp; "." &amp; BS634),
        IF(AND((--(INT('Data Sheet'!$A$15) &amp; "." &amp; BS634)&gt;=--('Data Sheet'!$A$15)), (--(INT('Data Sheet'!$A$15) &amp; "." &amp; BS634)&lt;=--('Data Sheet'!$B$15))),
            --(INT('Data Sheet'!$A$15) &amp; "." &amp; BS634),
            --(INT('Data Sheet'!$B$15) &amp; "." &amp; BS634)
        )
    ),
    IF(BQ634&lt;&gt;"",
        IF(INT('Data Sheet'!$A$15)=INT('Data Sheet'!$B$15),
            --(INT('Data Sheet'!$A$15) &amp; "." &amp; RIGHT(BQ634,3)),
            IF(AND((--(INT('Data Sheet'!$A$15) &amp; "." &amp; RIGHT(BQ634,3))&gt;=--('Data Sheet'!$A$15)), (--(INT('Data Sheet'!$A$15) &amp; "." &amp; RIGHT(BQ634,3))&lt;=--('Data Sheet'!$B$15))),
                --(INT('Data Sheet'!$A$15) &amp; "." &amp; RIGHT(BQ634,3)),
                --(INT('Data Sheet'!$B$15) &amp; "." &amp; RIGHT(BQ634,3))
            )
        ),
        "OK"
    )
)</f>
        <v>OK</v>
      </c>
      <c r="R634" s="19"/>
      <c r="S634" s="19"/>
      <c r="T634" s="19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1"/>
      <c r="AU634" s="21"/>
      <c r="AV634" s="21"/>
      <c r="AW634" s="22"/>
      <c r="AX634" s="99"/>
      <c r="AY634" s="20"/>
      <c r="AZ634" s="20"/>
      <c r="BA634" s="22"/>
      <c r="BB634">
        <v>626</v>
      </c>
      <c r="BC634" s="80"/>
      <c r="BD634" s="80"/>
      <c r="BE634" s="80"/>
      <c r="BF634" s="80"/>
      <c r="BG634" s="32" t="str">
        <f t="shared" si="103"/>
        <v/>
      </c>
      <c r="BH634" s="78">
        <f t="shared" si="101"/>
        <v>0</v>
      </c>
      <c r="BI634" s="2">
        <f t="shared" si="104"/>
        <v>0</v>
      </c>
      <c r="BJ634" s="2">
        <f t="shared" si="105"/>
        <v>0</v>
      </c>
      <c r="BK634" s="2">
        <f t="shared" si="102"/>
        <v>0</v>
      </c>
    </row>
    <row r="635" spans="2:63" ht="15" customHeight="1" x14ac:dyDescent="0.25">
      <c r="B635" s="14">
        <v>627</v>
      </c>
      <c r="C635" s="95" t="str">
        <f t="shared" si="106"/>
        <v/>
      </c>
      <c r="D635" s="15" t="str">
        <f t="shared" si="111"/>
        <v>OK</v>
      </c>
      <c r="E635" s="16" t="e">
        <f>VLOOKUP('Data Sheet'!$B$8,'Data Sheet'!$I$2:$J$9,2,FALSE)</f>
        <v>#N/A</v>
      </c>
      <c r="F635" s="16" t="str">
        <f t="shared" si="107"/>
        <v/>
      </c>
      <c r="G635" s="103">
        <f t="shared" si="108"/>
        <v>0</v>
      </c>
      <c r="H635" s="17" t="s">
        <v>26</v>
      </c>
      <c r="I635" s="17" t="s">
        <v>26</v>
      </c>
      <c r="J635" s="17" t="str">
        <f>IF('Data Sheet'!$B$9="NC-50","N/A","OK")</f>
        <v>OK</v>
      </c>
      <c r="K635" s="17" t="str">
        <f>IF('Data Sheet'!$B$9="NC-50","N/A","OK")</f>
        <v>OK</v>
      </c>
      <c r="L635" s="17" t="str">
        <f t="shared" si="109"/>
        <v>OK</v>
      </c>
      <c r="M635" s="17" t="str">
        <f t="shared" si="110"/>
        <v>OK</v>
      </c>
      <c r="N635" s="18" t="str">
        <f>IF(BO635&lt;&gt;"",
    IF(INT('Data Sheet'!$A$19)=INT('Data Sheet'!$B$19),
        --(INT('Data Sheet'!$A$19) &amp; "." &amp; BO635),
        IF(AND((--(INT('Data Sheet'!$A$19) &amp; "." &amp; BO635)&gt;=--('Data Sheet'!$A$19)), (--(INT('Data Sheet'!$A$19) &amp; "." &amp; BO635)&lt;=--('Data Sheet'!$B$19))),
            --(INT('Data Sheet'!$A$19) &amp; "." &amp; BO635),
            --(INT('Data Sheet'!$B$19) &amp; "." &amp; BO635)
        )
    ),
    IF(BN635&lt;&gt;"",
        IF(INT('Data Sheet'!$A$19)=INT('Data Sheet'!$B$19),
            --(INT('Data Sheet'!$A$19) &amp; "." &amp; LEFT(BN635,3)),
            IF(AND((--(INT('Data Sheet'!$A$19) &amp; "." &amp; LEFT(BN635,3))&gt;=--('Data Sheet'!$A$19)), (--(INT('Data Sheet'!$A$19) &amp; "." &amp; LEFT(BN635,3))&lt;=--('Data Sheet'!$B$19))),
                --(INT('Data Sheet'!$A$19) &amp; "." &amp; LEFT(BN635,3)),
                --(INT('Data Sheet'!$B$19) &amp; "." &amp; LEFT(BN635,3))
            )
        ),
        "OK"
    )
)</f>
        <v>OK</v>
      </c>
      <c r="O635" s="23" t="str">
        <f>IF(BP635&lt;&gt;"",
    IF(INT('Data Sheet'!$A$19)=INT('Data Sheet'!$B$19),
        --(INT('Data Sheet'!$A$19) &amp; "." &amp; BP635),
        IF(AND((--(INT('Data Sheet'!$A$19) &amp; "." &amp; BP635)&gt;=--('Data Sheet'!$A$19)), (--(INT('Data Sheet'!$A$19) &amp; "." &amp; BP635)&lt;=--('Data Sheet'!$B$19))),
            --(INT('Data Sheet'!$A$19) &amp; "." &amp; BP635),
            --(INT('Data Sheet'!$B$19) &amp; "." &amp; BP635)
        )
    ),
    IF(BN635&lt;&gt;"",
        IF(INT('Data Sheet'!$A$19)=INT('Data Sheet'!$B$19),
            --(INT('Data Sheet'!$A$19) &amp; "." &amp; RIGHT(BN635,3)),
            IF(AND((--(INT('Data Sheet'!$A$19) &amp; "." &amp; RIGHT(BN635,3))&gt;=--('Data Sheet'!$A$19)), (--(INT('Data Sheet'!$A$19) &amp; "." &amp; RIGHT(BN635,3))&lt;=--('Data Sheet'!$B$19))),
                --(INT('Data Sheet'!$A$19) &amp; "." &amp; RIGHT(BN635,3)),
                --(INT('Data Sheet'!$B$19) &amp; "." &amp; RIGHT(BN635,3))
            )
        ),
        "OK"
    )
)</f>
        <v>OK</v>
      </c>
      <c r="P635" s="23" t="str">
        <f>IF(BR635&lt;&gt;"",
    IF(INT('Data Sheet'!$A$19)=INT('Data Sheet'!$B$15),
        --(INT('Data Sheet'!$A$15) &amp; "." &amp; BR635),
        IF(AND((--(INT('Data Sheet'!$A$15) &amp; "." &amp; BR635)&gt;=--('Data Sheet'!$A$15)), (--(INT('Data Sheet'!$A$15) &amp; "." &amp; BR635)&lt;=--('Data Sheet'!$B$15))),
            --(INT('Data Sheet'!$A$15) &amp; "." &amp; BR635),
            --(INT('Data Sheet'!$B$15) &amp; "." &amp; BR635)
        )
    ),
    IF(BQ635&lt;&gt;"",
        IF(INT('Data Sheet'!$A$15)=INT('Data Sheet'!$B$15),
            --(INT('Data Sheet'!$A$15) &amp; "." &amp; LEFT(BQ635,3)),
            IF(AND((--(INT('Data Sheet'!$A$15) &amp; "." &amp; LEFT(BQ635,3))&gt;=--('Data Sheet'!$A$15)), (--(INT('Data Sheet'!$A$15) &amp; "." &amp; LEFT(BQ635,3))&lt;=--('Data Sheet'!$B$15))),
                --(INT('Data Sheet'!$A$15) &amp; "." &amp; LEFT(BQ635,3)),
                --(INT('Data Sheet'!$B$15) &amp; "." &amp; LEFT(BQ635,3))
            )
        ),
        "OK"
    )
)</f>
        <v>OK</v>
      </c>
      <c r="Q635" s="23" t="str">
        <f>IF(BS635&lt;&gt;"",
    IF(INT('Data Sheet'!$A$19)=INT('Data Sheet'!$B$15),
        --(INT('Data Sheet'!$A$15) &amp; "." &amp; BS635),
        IF(AND((--(INT('Data Sheet'!$A$15) &amp; "." &amp; BS635)&gt;=--('Data Sheet'!$A$15)), (--(INT('Data Sheet'!$A$15) &amp; "." &amp; BS635)&lt;=--('Data Sheet'!$B$15))),
            --(INT('Data Sheet'!$A$15) &amp; "." &amp; BS635),
            --(INT('Data Sheet'!$B$15) &amp; "." &amp; BS635)
        )
    ),
    IF(BQ635&lt;&gt;"",
        IF(INT('Data Sheet'!$A$15)=INT('Data Sheet'!$B$15),
            --(INT('Data Sheet'!$A$15) &amp; "." &amp; RIGHT(BQ635,3)),
            IF(AND((--(INT('Data Sheet'!$A$15) &amp; "." &amp; RIGHT(BQ635,3))&gt;=--('Data Sheet'!$A$15)), (--(INT('Data Sheet'!$A$15) &amp; "." &amp; RIGHT(BQ635,3))&lt;=--('Data Sheet'!$B$15))),
                --(INT('Data Sheet'!$A$15) &amp; "." &amp; RIGHT(BQ635,3)),
                --(INT('Data Sheet'!$B$15) &amp; "." &amp; RIGHT(BQ635,3))
            )
        ),
        "OK"
    )
)</f>
        <v>OK</v>
      </c>
      <c r="R635" s="19"/>
      <c r="S635" s="19"/>
      <c r="T635" s="19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1"/>
      <c r="AU635" s="21"/>
      <c r="AV635" s="21"/>
      <c r="AW635" s="22"/>
      <c r="AX635" s="99"/>
      <c r="AY635" s="20"/>
      <c r="AZ635" s="20"/>
      <c r="BA635" s="22"/>
      <c r="BB635">
        <v>627</v>
      </c>
      <c r="BC635" s="80"/>
      <c r="BD635" s="80"/>
      <c r="BE635" s="80"/>
      <c r="BF635" s="80"/>
      <c r="BG635" s="32" t="str">
        <f t="shared" si="103"/>
        <v/>
      </c>
      <c r="BH635" s="78">
        <f t="shared" si="101"/>
        <v>0</v>
      </c>
      <c r="BI635" s="2">
        <f t="shared" si="104"/>
        <v>0</v>
      </c>
      <c r="BJ635" s="2">
        <f t="shared" si="105"/>
        <v>0</v>
      </c>
      <c r="BK635" s="2">
        <f t="shared" si="102"/>
        <v>0</v>
      </c>
    </row>
    <row r="636" spans="2:63" ht="15" customHeight="1" x14ac:dyDescent="0.25">
      <c r="B636" s="14">
        <v>628</v>
      </c>
      <c r="C636" s="95" t="str">
        <f t="shared" si="106"/>
        <v/>
      </c>
      <c r="D636" s="15" t="str">
        <f t="shared" si="111"/>
        <v>OK</v>
      </c>
      <c r="E636" s="16" t="e">
        <f>VLOOKUP('Data Sheet'!$B$8,'Data Sheet'!$I$2:$J$9,2,FALSE)</f>
        <v>#N/A</v>
      </c>
      <c r="F636" s="16" t="str">
        <f t="shared" si="107"/>
        <v/>
      </c>
      <c r="G636" s="103">
        <f t="shared" si="108"/>
        <v>0</v>
      </c>
      <c r="H636" s="17" t="s">
        <v>26</v>
      </c>
      <c r="I636" s="17" t="s">
        <v>26</v>
      </c>
      <c r="J636" s="17" t="str">
        <f>IF('Data Sheet'!$B$9="NC-50","N/A","OK")</f>
        <v>OK</v>
      </c>
      <c r="K636" s="17" t="str">
        <f>IF('Data Sheet'!$B$9="NC-50","N/A","OK")</f>
        <v>OK</v>
      </c>
      <c r="L636" s="17" t="str">
        <f t="shared" si="109"/>
        <v>OK</v>
      </c>
      <c r="M636" s="17" t="str">
        <f t="shared" si="110"/>
        <v>OK</v>
      </c>
      <c r="N636" s="18" t="str">
        <f>IF(BO636&lt;&gt;"",
    IF(INT('Data Sheet'!$A$19)=INT('Data Sheet'!$B$19),
        --(INT('Data Sheet'!$A$19) &amp; "." &amp; BO636),
        IF(AND((--(INT('Data Sheet'!$A$19) &amp; "." &amp; BO636)&gt;=--('Data Sheet'!$A$19)), (--(INT('Data Sheet'!$A$19) &amp; "." &amp; BO636)&lt;=--('Data Sheet'!$B$19))),
            --(INT('Data Sheet'!$A$19) &amp; "." &amp; BO636),
            --(INT('Data Sheet'!$B$19) &amp; "." &amp; BO636)
        )
    ),
    IF(BN636&lt;&gt;"",
        IF(INT('Data Sheet'!$A$19)=INT('Data Sheet'!$B$19),
            --(INT('Data Sheet'!$A$19) &amp; "." &amp; LEFT(BN636,3)),
            IF(AND((--(INT('Data Sheet'!$A$19) &amp; "." &amp; LEFT(BN636,3))&gt;=--('Data Sheet'!$A$19)), (--(INT('Data Sheet'!$A$19) &amp; "." &amp; LEFT(BN636,3))&lt;=--('Data Sheet'!$B$19))),
                --(INT('Data Sheet'!$A$19) &amp; "." &amp; LEFT(BN636,3)),
                --(INT('Data Sheet'!$B$19) &amp; "." &amp; LEFT(BN636,3))
            )
        ),
        "OK"
    )
)</f>
        <v>OK</v>
      </c>
      <c r="O636" s="23" t="str">
        <f>IF(BP636&lt;&gt;"",
    IF(INT('Data Sheet'!$A$19)=INT('Data Sheet'!$B$19),
        --(INT('Data Sheet'!$A$19) &amp; "." &amp; BP636),
        IF(AND((--(INT('Data Sheet'!$A$19) &amp; "." &amp; BP636)&gt;=--('Data Sheet'!$A$19)), (--(INT('Data Sheet'!$A$19) &amp; "." &amp; BP636)&lt;=--('Data Sheet'!$B$19))),
            --(INT('Data Sheet'!$A$19) &amp; "." &amp; BP636),
            --(INT('Data Sheet'!$B$19) &amp; "." &amp; BP636)
        )
    ),
    IF(BN636&lt;&gt;"",
        IF(INT('Data Sheet'!$A$19)=INT('Data Sheet'!$B$19),
            --(INT('Data Sheet'!$A$19) &amp; "." &amp; RIGHT(BN636,3)),
            IF(AND((--(INT('Data Sheet'!$A$19) &amp; "." &amp; RIGHT(BN636,3))&gt;=--('Data Sheet'!$A$19)), (--(INT('Data Sheet'!$A$19) &amp; "." &amp; RIGHT(BN636,3))&lt;=--('Data Sheet'!$B$19))),
                --(INT('Data Sheet'!$A$19) &amp; "." &amp; RIGHT(BN636,3)),
                --(INT('Data Sheet'!$B$19) &amp; "." &amp; RIGHT(BN636,3))
            )
        ),
        "OK"
    )
)</f>
        <v>OK</v>
      </c>
      <c r="P636" s="23" t="str">
        <f>IF(BR636&lt;&gt;"",
    IF(INT('Data Sheet'!$A$19)=INT('Data Sheet'!$B$15),
        --(INT('Data Sheet'!$A$15) &amp; "." &amp; BR636),
        IF(AND((--(INT('Data Sheet'!$A$15) &amp; "." &amp; BR636)&gt;=--('Data Sheet'!$A$15)), (--(INT('Data Sheet'!$A$15) &amp; "." &amp; BR636)&lt;=--('Data Sheet'!$B$15))),
            --(INT('Data Sheet'!$A$15) &amp; "." &amp; BR636),
            --(INT('Data Sheet'!$B$15) &amp; "." &amp; BR636)
        )
    ),
    IF(BQ636&lt;&gt;"",
        IF(INT('Data Sheet'!$A$15)=INT('Data Sheet'!$B$15),
            --(INT('Data Sheet'!$A$15) &amp; "." &amp; LEFT(BQ636,3)),
            IF(AND((--(INT('Data Sheet'!$A$15) &amp; "." &amp; LEFT(BQ636,3))&gt;=--('Data Sheet'!$A$15)), (--(INT('Data Sheet'!$A$15) &amp; "." &amp; LEFT(BQ636,3))&lt;=--('Data Sheet'!$B$15))),
                --(INT('Data Sheet'!$A$15) &amp; "." &amp; LEFT(BQ636,3)),
                --(INT('Data Sheet'!$B$15) &amp; "." &amp; LEFT(BQ636,3))
            )
        ),
        "OK"
    )
)</f>
        <v>OK</v>
      </c>
      <c r="Q636" s="23" t="str">
        <f>IF(BS636&lt;&gt;"",
    IF(INT('Data Sheet'!$A$19)=INT('Data Sheet'!$B$15),
        --(INT('Data Sheet'!$A$15) &amp; "." &amp; BS636),
        IF(AND((--(INT('Data Sheet'!$A$15) &amp; "." &amp; BS636)&gt;=--('Data Sheet'!$A$15)), (--(INT('Data Sheet'!$A$15) &amp; "." &amp; BS636)&lt;=--('Data Sheet'!$B$15))),
            --(INT('Data Sheet'!$A$15) &amp; "." &amp; BS636),
            --(INT('Data Sheet'!$B$15) &amp; "." &amp; BS636)
        )
    ),
    IF(BQ636&lt;&gt;"",
        IF(INT('Data Sheet'!$A$15)=INT('Data Sheet'!$B$15),
            --(INT('Data Sheet'!$A$15) &amp; "." &amp; RIGHT(BQ636,3)),
            IF(AND((--(INT('Data Sheet'!$A$15) &amp; "." &amp; RIGHT(BQ636,3))&gt;=--('Data Sheet'!$A$15)), (--(INT('Data Sheet'!$A$15) &amp; "." &amp; RIGHT(BQ636,3))&lt;=--('Data Sheet'!$B$15))),
                --(INT('Data Sheet'!$A$15) &amp; "." &amp; RIGHT(BQ636,3)),
                --(INT('Data Sheet'!$B$15) &amp; "." &amp; RIGHT(BQ636,3))
            )
        ),
        "OK"
    )
)</f>
        <v>OK</v>
      </c>
      <c r="R636" s="19"/>
      <c r="S636" s="19"/>
      <c r="T636" s="19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1"/>
      <c r="AU636" s="21"/>
      <c r="AV636" s="21"/>
      <c r="AW636" s="22"/>
      <c r="AX636" s="99"/>
      <c r="AY636" s="20"/>
      <c r="AZ636" s="20"/>
      <c r="BA636" s="22"/>
      <c r="BB636">
        <v>628</v>
      </c>
      <c r="BC636" s="80"/>
      <c r="BD636" s="80"/>
      <c r="BE636" s="80"/>
      <c r="BF636" s="80"/>
      <c r="BG636" s="32" t="str">
        <f t="shared" si="103"/>
        <v/>
      </c>
      <c r="BH636" s="78">
        <f t="shared" si="101"/>
        <v>0</v>
      </c>
      <c r="BI636" s="2">
        <f t="shared" si="104"/>
        <v>0</v>
      </c>
      <c r="BJ636" s="2">
        <f t="shared" si="105"/>
        <v>0</v>
      </c>
      <c r="BK636" s="2">
        <f t="shared" si="102"/>
        <v>0</v>
      </c>
    </row>
    <row r="637" spans="2:63" ht="15" customHeight="1" x14ac:dyDescent="0.25">
      <c r="B637" s="14">
        <v>629</v>
      </c>
      <c r="C637" s="95" t="str">
        <f t="shared" si="106"/>
        <v/>
      </c>
      <c r="D637" s="15" t="str">
        <f t="shared" si="111"/>
        <v>OK</v>
      </c>
      <c r="E637" s="16" t="e">
        <f>VLOOKUP('Data Sheet'!$B$8,'Data Sheet'!$I$2:$J$9,2,FALSE)</f>
        <v>#N/A</v>
      </c>
      <c r="F637" s="16" t="str">
        <f t="shared" si="107"/>
        <v/>
      </c>
      <c r="G637" s="103">
        <f t="shared" si="108"/>
        <v>0</v>
      </c>
      <c r="H637" s="17" t="s">
        <v>26</v>
      </c>
      <c r="I637" s="17" t="s">
        <v>26</v>
      </c>
      <c r="J637" s="17" t="str">
        <f>IF('Data Sheet'!$B$9="NC-50","N/A","OK")</f>
        <v>OK</v>
      </c>
      <c r="K637" s="17" t="str">
        <f>IF('Data Sheet'!$B$9="NC-50","N/A","OK")</f>
        <v>OK</v>
      </c>
      <c r="L637" s="17" t="str">
        <f t="shared" si="109"/>
        <v>OK</v>
      </c>
      <c r="M637" s="17" t="str">
        <f t="shared" si="110"/>
        <v>OK</v>
      </c>
      <c r="N637" s="18" t="str">
        <f>IF(BO637&lt;&gt;"",
    IF(INT('Data Sheet'!$A$19)=INT('Data Sheet'!$B$19),
        --(INT('Data Sheet'!$A$19) &amp; "." &amp; BO637),
        IF(AND((--(INT('Data Sheet'!$A$19) &amp; "." &amp; BO637)&gt;=--('Data Sheet'!$A$19)), (--(INT('Data Sheet'!$A$19) &amp; "." &amp; BO637)&lt;=--('Data Sheet'!$B$19))),
            --(INT('Data Sheet'!$A$19) &amp; "." &amp; BO637),
            --(INT('Data Sheet'!$B$19) &amp; "." &amp; BO637)
        )
    ),
    IF(BN637&lt;&gt;"",
        IF(INT('Data Sheet'!$A$19)=INT('Data Sheet'!$B$19),
            --(INT('Data Sheet'!$A$19) &amp; "." &amp; LEFT(BN637,3)),
            IF(AND((--(INT('Data Sheet'!$A$19) &amp; "." &amp; LEFT(BN637,3))&gt;=--('Data Sheet'!$A$19)), (--(INT('Data Sheet'!$A$19) &amp; "." &amp; LEFT(BN637,3))&lt;=--('Data Sheet'!$B$19))),
                --(INT('Data Sheet'!$A$19) &amp; "." &amp; LEFT(BN637,3)),
                --(INT('Data Sheet'!$B$19) &amp; "." &amp; LEFT(BN637,3))
            )
        ),
        "OK"
    )
)</f>
        <v>OK</v>
      </c>
      <c r="O637" s="23" t="str">
        <f>IF(BP637&lt;&gt;"",
    IF(INT('Data Sheet'!$A$19)=INT('Data Sheet'!$B$19),
        --(INT('Data Sheet'!$A$19) &amp; "." &amp; BP637),
        IF(AND((--(INT('Data Sheet'!$A$19) &amp; "." &amp; BP637)&gt;=--('Data Sheet'!$A$19)), (--(INT('Data Sheet'!$A$19) &amp; "." &amp; BP637)&lt;=--('Data Sheet'!$B$19))),
            --(INT('Data Sheet'!$A$19) &amp; "." &amp; BP637),
            --(INT('Data Sheet'!$B$19) &amp; "." &amp; BP637)
        )
    ),
    IF(BN637&lt;&gt;"",
        IF(INT('Data Sheet'!$A$19)=INT('Data Sheet'!$B$19),
            --(INT('Data Sheet'!$A$19) &amp; "." &amp; RIGHT(BN637,3)),
            IF(AND((--(INT('Data Sheet'!$A$19) &amp; "." &amp; RIGHT(BN637,3))&gt;=--('Data Sheet'!$A$19)), (--(INT('Data Sheet'!$A$19) &amp; "." &amp; RIGHT(BN637,3))&lt;=--('Data Sheet'!$B$19))),
                --(INT('Data Sheet'!$A$19) &amp; "." &amp; RIGHT(BN637,3)),
                --(INT('Data Sheet'!$B$19) &amp; "." &amp; RIGHT(BN637,3))
            )
        ),
        "OK"
    )
)</f>
        <v>OK</v>
      </c>
      <c r="P637" s="23" t="str">
        <f>IF(BR637&lt;&gt;"",
    IF(INT('Data Sheet'!$A$19)=INT('Data Sheet'!$B$15),
        --(INT('Data Sheet'!$A$15) &amp; "." &amp; BR637),
        IF(AND((--(INT('Data Sheet'!$A$15) &amp; "." &amp; BR637)&gt;=--('Data Sheet'!$A$15)), (--(INT('Data Sheet'!$A$15) &amp; "." &amp; BR637)&lt;=--('Data Sheet'!$B$15))),
            --(INT('Data Sheet'!$A$15) &amp; "." &amp; BR637),
            --(INT('Data Sheet'!$B$15) &amp; "." &amp; BR637)
        )
    ),
    IF(BQ637&lt;&gt;"",
        IF(INT('Data Sheet'!$A$15)=INT('Data Sheet'!$B$15),
            --(INT('Data Sheet'!$A$15) &amp; "." &amp; LEFT(BQ637,3)),
            IF(AND((--(INT('Data Sheet'!$A$15) &amp; "." &amp; LEFT(BQ637,3))&gt;=--('Data Sheet'!$A$15)), (--(INT('Data Sheet'!$A$15) &amp; "." &amp; LEFT(BQ637,3))&lt;=--('Data Sheet'!$B$15))),
                --(INT('Data Sheet'!$A$15) &amp; "." &amp; LEFT(BQ637,3)),
                --(INT('Data Sheet'!$B$15) &amp; "." &amp; LEFT(BQ637,3))
            )
        ),
        "OK"
    )
)</f>
        <v>OK</v>
      </c>
      <c r="Q637" s="23" t="str">
        <f>IF(BS637&lt;&gt;"",
    IF(INT('Data Sheet'!$A$19)=INT('Data Sheet'!$B$15),
        --(INT('Data Sheet'!$A$15) &amp; "." &amp; BS637),
        IF(AND((--(INT('Data Sheet'!$A$15) &amp; "." &amp; BS637)&gt;=--('Data Sheet'!$A$15)), (--(INT('Data Sheet'!$A$15) &amp; "." &amp; BS637)&lt;=--('Data Sheet'!$B$15))),
            --(INT('Data Sheet'!$A$15) &amp; "." &amp; BS637),
            --(INT('Data Sheet'!$B$15) &amp; "." &amp; BS637)
        )
    ),
    IF(BQ637&lt;&gt;"",
        IF(INT('Data Sheet'!$A$15)=INT('Data Sheet'!$B$15),
            --(INT('Data Sheet'!$A$15) &amp; "." &amp; RIGHT(BQ637,3)),
            IF(AND((--(INT('Data Sheet'!$A$15) &amp; "." &amp; RIGHT(BQ637,3))&gt;=--('Data Sheet'!$A$15)), (--(INT('Data Sheet'!$A$15) &amp; "." &amp; RIGHT(BQ637,3))&lt;=--('Data Sheet'!$B$15))),
                --(INT('Data Sheet'!$A$15) &amp; "." &amp; RIGHT(BQ637,3)),
                --(INT('Data Sheet'!$B$15) &amp; "." &amp; RIGHT(BQ637,3))
            )
        ),
        "OK"
    )
)</f>
        <v>OK</v>
      </c>
      <c r="R637" s="19"/>
      <c r="S637" s="19"/>
      <c r="T637" s="19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1"/>
      <c r="AU637" s="21"/>
      <c r="AV637" s="21"/>
      <c r="AW637" s="22"/>
      <c r="AX637" s="99"/>
      <c r="AY637" s="20"/>
      <c r="AZ637" s="20"/>
      <c r="BA637" s="22"/>
      <c r="BB637">
        <v>629</v>
      </c>
      <c r="BC637" s="80"/>
      <c r="BD637" s="80"/>
      <c r="BE637" s="80"/>
      <c r="BF637" s="80"/>
      <c r="BG637" s="32" t="str">
        <f t="shared" si="103"/>
        <v/>
      </c>
      <c r="BH637" s="78">
        <f t="shared" si="101"/>
        <v>0</v>
      </c>
      <c r="BI637" s="2">
        <f t="shared" si="104"/>
        <v>0</v>
      </c>
      <c r="BJ637" s="2">
        <f t="shared" si="105"/>
        <v>0</v>
      </c>
      <c r="BK637" s="2">
        <f t="shared" si="102"/>
        <v>0</v>
      </c>
    </row>
    <row r="638" spans="2:63" ht="15" customHeight="1" x14ac:dyDescent="0.25">
      <c r="B638" s="14">
        <v>630</v>
      </c>
      <c r="C638" s="95" t="str">
        <f t="shared" si="106"/>
        <v/>
      </c>
      <c r="D638" s="15" t="str">
        <f t="shared" si="111"/>
        <v>OK</v>
      </c>
      <c r="E638" s="16" t="e">
        <f>VLOOKUP('Data Sheet'!$B$8,'Data Sheet'!$I$2:$J$9,2,FALSE)</f>
        <v>#N/A</v>
      </c>
      <c r="F638" s="16" t="str">
        <f t="shared" si="107"/>
        <v/>
      </c>
      <c r="G638" s="103">
        <f t="shared" si="108"/>
        <v>0</v>
      </c>
      <c r="H638" s="17" t="s">
        <v>26</v>
      </c>
      <c r="I638" s="17" t="s">
        <v>26</v>
      </c>
      <c r="J638" s="17" t="str">
        <f>IF('Data Sheet'!$B$9="NC-50","N/A","OK")</f>
        <v>OK</v>
      </c>
      <c r="K638" s="17" t="str">
        <f>IF('Data Sheet'!$B$9="NC-50","N/A","OK")</f>
        <v>OK</v>
      </c>
      <c r="L638" s="17" t="str">
        <f t="shared" si="109"/>
        <v>OK</v>
      </c>
      <c r="M638" s="17" t="str">
        <f t="shared" si="110"/>
        <v>OK</v>
      </c>
      <c r="N638" s="18" t="str">
        <f>IF(BO638&lt;&gt;"",
    IF(INT('Data Sheet'!$A$19)=INT('Data Sheet'!$B$19),
        --(INT('Data Sheet'!$A$19) &amp; "." &amp; BO638),
        IF(AND((--(INT('Data Sheet'!$A$19) &amp; "." &amp; BO638)&gt;=--('Data Sheet'!$A$19)), (--(INT('Data Sheet'!$A$19) &amp; "." &amp; BO638)&lt;=--('Data Sheet'!$B$19))),
            --(INT('Data Sheet'!$A$19) &amp; "." &amp; BO638),
            --(INT('Data Sheet'!$B$19) &amp; "." &amp; BO638)
        )
    ),
    IF(BN638&lt;&gt;"",
        IF(INT('Data Sheet'!$A$19)=INT('Data Sheet'!$B$19),
            --(INT('Data Sheet'!$A$19) &amp; "." &amp; LEFT(BN638,3)),
            IF(AND((--(INT('Data Sheet'!$A$19) &amp; "." &amp; LEFT(BN638,3))&gt;=--('Data Sheet'!$A$19)), (--(INT('Data Sheet'!$A$19) &amp; "." &amp; LEFT(BN638,3))&lt;=--('Data Sheet'!$B$19))),
                --(INT('Data Sheet'!$A$19) &amp; "." &amp; LEFT(BN638,3)),
                --(INT('Data Sheet'!$B$19) &amp; "." &amp; LEFT(BN638,3))
            )
        ),
        "OK"
    )
)</f>
        <v>OK</v>
      </c>
      <c r="O638" s="23" t="str">
        <f>IF(BP638&lt;&gt;"",
    IF(INT('Data Sheet'!$A$19)=INT('Data Sheet'!$B$19),
        --(INT('Data Sheet'!$A$19) &amp; "." &amp; BP638),
        IF(AND((--(INT('Data Sheet'!$A$19) &amp; "." &amp; BP638)&gt;=--('Data Sheet'!$A$19)), (--(INT('Data Sheet'!$A$19) &amp; "." &amp; BP638)&lt;=--('Data Sheet'!$B$19))),
            --(INT('Data Sheet'!$A$19) &amp; "." &amp; BP638),
            --(INT('Data Sheet'!$B$19) &amp; "." &amp; BP638)
        )
    ),
    IF(BN638&lt;&gt;"",
        IF(INT('Data Sheet'!$A$19)=INT('Data Sheet'!$B$19),
            --(INT('Data Sheet'!$A$19) &amp; "." &amp; RIGHT(BN638,3)),
            IF(AND((--(INT('Data Sheet'!$A$19) &amp; "." &amp; RIGHT(BN638,3))&gt;=--('Data Sheet'!$A$19)), (--(INT('Data Sheet'!$A$19) &amp; "." &amp; RIGHT(BN638,3))&lt;=--('Data Sheet'!$B$19))),
                --(INT('Data Sheet'!$A$19) &amp; "." &amp; RIGHT(BN638,3)),
                --(INT('Data Sheet'!$B$19) &amp; "." &amp; RIGHT(BN638,3))
            )
        ),
        "OK"
    )
)</f>
        <v>OK</v>
      </c>
      <c r="P638" s="23" t="str">
        <f>IF(BR638&lt;&gt;"",
    IF(INT('Data Sheet'!$A$19)=INT('Data Sheet'!$B$15),
        --(INT('Data Sheet'!$A$15) &amp; "." &amp; BR638),
        IF(AND((--(INT('Data Sheet'!$A$15) &amp; "." &amp; BR638)&gt;=--('Data Sheet'!$A$15)), (--(INT('Data Sheet'!$A$15) &amp; "." &amp; BR638)&lt;=--('Data Sheet'!$B$15))),
            --(INT('Data Sheet'!$A$15) &amp; "." &amp; BR638),
            --(INT('Data Sheet'!$B$15) &amp; "." &amp; BR638)
        )
    ),
    IF(BQ638&lt;&gt;"",
        IF(INT('Data Sheet'!$A$15)=INT('Data Sheet'!$B$15),
            --(INT('Data Sheet'!$A$15) &amp; "." &amp; LEFT(BQ638,3)),
            IF(AND((--(INT('Data Sheet'!$A$15) &amp; "." &amp; LEFT(BQ638,3))&gt;=--('Data Sheet'!$A$15)), (--(INT('Data Sheet'!$A$15) &amp; "." &amp; LEFT(BQ638,3))&lt;=--('Data Sheet'!$B$15))),
                --(INT('Data Sheet'!$A$15) &amp; "." &amp; LEFT(BQ638,3)),
                --(INT('Data Sheet'!$B$15) &amp; "." &amp; LEFT(BQ638,3))
            )
        ),
        "OK"
    )
)</f>
        <v>OK</v>
      </c>
      <c r="Q638" s="23" t="str">
        <f>IF(BS638&lt;&gt;"",
    IF(INT('Data Sheet'!$A$19)=INT('Data Sheet'!$B$15),
        --(INT('Data Sheet'!$A$15) &amp; "." &amp; BS638),
        IF(AND((--(INT('Data Sheet'!$A$15) &amp; "." &amp; BS638)&gt;=--('Data Sheet'!$A$15)), (--(INT('Data Sheet'!$A$15) &amp; "." &amp; BS638)&lt;=--('Data Sheet'!$B$15))),
            --(INT('Data Sheet'!$A$15) &amp; "." &amp; BS638),
            --(INT('Data Sheet'!$B$15) &amp; "." &amp; BS638)
        )
    ),
    IF(BQ638&lt;&gt;"",
        IF(INT('Data Sheet'!$A$15)=INT('Data Sheet'!$B$15),
            --(INT('Data Sheet'!$A$15) &amp; "." &amp; RIGHT(BQ638,3)),
            IF(AND((--(INT('Data Sheet'!$A$15) &amp; "." &amp; RIGHT(BQ638,3))&gt;=--('Data Sheet'!$A$15)), (--(INT('Data Sheet'!$A$15) &amp; "." &amp; RIGHT(BQ638,3))&lt;=--('Data Sheet'!$B$15))),
                --(INT('Data Sheet'!$A$15) &amp; "." &amp; RIGHT(BQ638,3)),
                --(INT('Data Sheet'!$B$15) &amp; "." &amp; RIGHT(BQ638,3))
            )
        ),
        "OK"
    )
)</f>
        <v>OK</v>
      </c>
      <c r="R638" s="19"/>
      <c r="S638" s="19"/>
      <c r="T638" s="19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1"/>
      <c r="AU638" s="21"/>
      <c r="AV638" s="21"/>
      <c r="AW638" s="22"/>
      <c r="AX638" s="99"/>
      <c r="AY638" s="20"/>
      <c r="AZ638" s="20"/>
      <c r="BA638" s="22"/>
      <c r="BB638">
        <v>630</v>
      </c>
      <c r="BC638" s="80"/>
      <c r="BD638" s="80"/>
      <c r="BE638" s="80"/>
      <c r="BF638" s="80"/>
      <c r="BG638" s="32" t="str">
        <f t="shared" si="103"/>
        <v/>
      </c>
      <c r="BH638" s="78">
        <f t="shared" si="101"/>
        <v>0</v>
      </c>
      <c r="BI638" s="2">
        <f t="shared" si="104"/>
        <v>0</v>
      </c>
      <c r="BJ638" s="2">
        <f t="shared" si="105"/>
        <v>0</v>
      </c>
      <c r="BK638" s="2">
        <f t="shared" si="102"/>
        <v>0</v>
      </c>
    </row>
    <row r="639" spans="2:63" ht="15" customHeight="1" x14ac:dyDescent="0.25">
      <c r="B639" s="14">
        <v>631</v>
      </c>
      <c r="C639" s="95" t="str">
        <f t="shared" si="106"/>
        <v/>
      </c>
      <c r="D639" s="15" t="str">
        <f t="shared" si="111"/>
        <v>OK</v>
      </c>
      <c r="E639" s="16" t="e">
        <f>VLOOKUP('Data Sheet'!$B$8,'Data Sheet'!$I$2:$J$9,2,FALSE)</f>
        <v>#N/A</v>
      </c>
      <c r="F639" s="16" t="str">
        <f t="shared" si="107"/>
        <v/>
      </c>
      <c r="G639" s="103">
        <f t="shared" si="108"/>
        <v>0</v>
      </c>
      <c r="H639" s="17" t="s">
        <v>26</v>
      </c>
      <c r="I639" s="17" t="s">
        <v>26</v>
      </c>
      <c r="J639" s="17" t="str">
        <f>IF('Data Sheet'!$B$9="NC-50","N/A","OK")</f>
        <v>OK</v>
      </c>
      <c r="K639" s="17" t="str">
        <f>IF('Data Sheet'!$B$9="NC-50","N/A","OK")</f>
        <v>OK</v>
      </c>
      <c r="L639" s="17" t="str">
        <f t="shared" si="109"/>
        <v>OK</v>
      </c>
      <c r="M639" s="17" t="str">
        <f t="shared" si="110"/>
        <v>OK</v>
      </c>
      <c r="N639" s="18" t="str">
        <f>IF(BO639&lt;&gt;"",
    IF(INT('Data Sheet'!$A$19)=INT('Data Sheet'!$B$19),
        --(INT('Data Sheet'!$A$19) &amp; "." &amp; BO639),
        IF(AND((--(INT('Data Sheet'!$A$19) &amp; "." &amp; BO639)&gt;=--('Data Sheet'!$A$19)), (--(INT('Data Sheet'!$A$19) &amp; "." &amp; BO639)&lt;=--('Data Sheet'!$B$19))),
            --(INT('Data Sheet'!$A$19) &amp; "." &amp; BO639),
            --(INT('Data Sheet'!$B$19) &amp; "." &amp; BO639)
        )
    ),
    IF(BN639&lt;&gt;"",
        IF(INT('Data Sheet'!$A$19)=INT('Data Sheet'!$B$19),
            --(INT('Data Sheet'!$A$19) &amp; "." &amp; LEFT(BN639,3)),
            IF(AND((--(INT('Data Sheet'!$A$19) &amp; "." &amp; LEFT(BN639,3))&gt;=--('Data Sheet'!$A$19)), (--(INT('Data Sheet'!$A$19) &amp; "." &amp; LEFT(BN639,3))&lt;=--('Data Sheet'!$B$19))),
                --(INT('Data Sheet'!$A$19) &amp; "." &amp; LEFT(BN639,3)),
                --(INT('Data Sheet'!$B$19) &amp; "." &amp; LEFT(BN639,3))
            )
        ),
        "OK"
    )
)</f>
        <v>OK</v>
      </c>
      <c r="O639" s="23" t="str">
        <f>IF(BP639&lt;&gt;"",
    IF(INT('Data Sheet'!$A$19)=INT('Data Sheet'!$B$19),
        --(INT('Data Sheet'!$A$19) &amp; "." &amp; BP639),
        IF(AND((--(INT('Data Sheet'!$A$19) &amp; "." &amp; BP639)&gt;=--('Data Sheet'!$A$19)), (--(INT('Data Sheet'!$A$19) &amp; "." &amp; BP639)&lt;=--('Data Sheet'!$B$19))),
            --(INT('Data Sheet'!$A$19) &amp; "." &amp; BP639),
            --(INT('Data Sheet'!$B$19) &amp; "." &amp; BP639)
        )
    ),
    IF(BN639&lt;&gt;"",
        IF(INT('Data Sheet'!$A$19)=INT('Data Sheet'!$B$19),
            --(INT('Data Sheet'!$A$19) &amp; "." &amp; RIGHT(BN639,3)),
            IF(AND((--(INT('Data Sheet'!$A$19) &amp; "." &amp; RIGHT(BN639,3))&gt;=--('Data Sheet'!$A$19)), (--(INT('Data Sheet'!$A$19) &amp; "." &amp; RIGHT(BN639,3))&lt;=--('Data Sheet'!$B$19))),
                --(INT('Data Sheet'!$A$19) &amp; "." &amp; RIGHT(BN639,3)),
                --(INT('Data Sheet'!$B$19) &amp; "." &amp; RIGHT(BN639,3))
            )
        ),
        "OK"
    )
)</f>
        <v>OK</v>
      </c>
      <c r="P639" s="23" t="str">
        <f>IF(BR639&lt;&gt;"",
    IF(INT('Data Sheet'!$A$19)=INT('Data Sheet'!$B$15),
        --(INT('Data Sheet'!$A$15) &amp; "." &amp; BR639),
        IF(AND((--(INT('Data Sheet'!$A$15) &amp; "." &amp; BR639)&gt;=--('Data Sheet'!$A$15)), (--(INT('Data Sheet'!$A$15) &amp; "." &amp; BR639)&lt;=--('Data Sheet'!$B$15))),
            --(INT('Data Sheet'!$A$15) &amp; "." &amp; BR639),
            --(INT('Data Sheet'!$B$15) &amp; "." &amp; BR639)
        )
    ),
    IF(BQ639&lt;&gt;"",
        IF(INT('Data Sheet'!$A$15)=INT('Data Sheet'!$B$15),
            --(INT('Data Sheet'!$A$15) &amp; "." &amp; LEFT(BQ639,3)),
            IF(AND((--(INT('Data Sheet'!$A$15) &amp; "." &amp; LEFT(BQ639,3))&gt;=--('Data Sheet'!$A$15)), (--(INT('Data Sheet'!$A$15) &amp; "." &amp; LEFT(BQ639,3))&lt;=--('Data Sheet'!$B$15))),
                --(INT('Data Sheet'!$A$15) &amp; "." &amp; LEFT(BQ639,3)),
                --(INT('Data Sheet'!$B$15) &amp; "." &amp; LEFT(BQ639,3))
            )
        ),
        "OK"
    )
)</f>
        <v>OK</v>
      </c>
      <c r="Q639" s="23" t="str">
        <f>IF(BS639&lt;&gt;"",
    IF(INT('Data Sheet'!$A$19)=INT('Data Sheet'!$B$15),
        --(INT('Data Sheet'!$A$15) &amp; "." &amp; BS639),
        IF(AND((--(INT('Data Sheet'!$A$15) &amp; "." &amp; BS639)&gt;=--('Data Sheet'!$A$15)), (--(INT('Data Sheet'!$A$15) &amp; "." &amp; BS639)&lt;=--('Data Sheet'!$B$15))),
            --(INT('Data Sheet'!$A$15) &amp; "." &amp; BS639),
            --(INT('Data Sheet'!$B$15) &amp; "." &amp; BS639)
        )
    ),
    IF(BQ639&lt;&gt;"",
        IF(INT('Data Sheet'!$A$15)=INT('Data Sheet'!$B$15),
            --(INT('Data Sheet'!$A$15) &amp; "." &amp; RIGHT(BQ639,3)),
            IF(AND((--(INT('Data Sheet'!$A$15) &amp; "." &amp; RIGHT(BQ639,3))&gt;=--('Data Sheet'!$A$15)), (--(INT('Data Sheet'!$A$15) &amp; "." &amp; RIGHT(BQ639,3))&lt;=--('Data Sheet'!$B$15))),
                --(INT('Data Sheet'!$A$15) &amp; "." &amp; RIGHT(BQ639,3)),
                --(INT('Data Sheet'!$B$15) &amp; "." &amp; RIGHT(BQ639,3))
            )
        ),
        "OK"
    )
)</f>
        <v>OK</v>
      </c>
      <c r="R639" s="19"/>
      <c r="S639" s="19"/>
      <c r="T639" s="19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1"/>
      <c r="AU639" s="21"/>
      <c r="AV639" s="21"/>
      <c r="AW639" s="22"/>
      <c r="AX639" s="99"/>
      <c r="AY639" s="20"/>
      <c r="AZ639" s="20"/>
      <c r="BA639" s="22"/>
      <c r="BB639">
        <v>631</v>
      </c>
      <c r="BC639" s="80"/>
      <c r="BD639" s="80"/>
      <c r="BE639" s="80"/>
      <c r="BF639" s="80"/>
      <c r="BG639" s="32" t="str">
        <f t="shared" si="103"/>
        <v/>
      </c>
      <c r="BH639" s="78">
        <f t="shared" si="101"/>
        <v>0</v>
      </c>
      <c r="BI639" s="2">
        <f t="shared" si="104"/>
        <v>0</v>
      </c>
      <c r="BJ639" s="2">
        <f t="shared" si="105"/>
        <v>0</v>
      </c>
      <c r="BK639" s="2">
        <f t="shared" si="102"/>
        <v>0</v>
      </c>
    </row>
    <row r="640" spans="2:63" ht="15" customHeight="1" x14ac:dyDescent="0.25">
      <c r="B640" s="14">
        <v>632</v>
      </c>
      <c r="C640" s="95" t="str">
        <f t="shared" si="106"/>
        <v/>
      </c>
      <c r="D640" s="15" t="str">
        <f t="shared" si="111"/>
        <v>OK</v>
      </c>
      <c r="E640" s="16" t="e">
        <f>VLOOKUP('Data Sheet'!$B$8,'Data Sheet'!$I$2:$J$9,2,FALSE)</f>
        <v>#N/A</v>
      </c>
      <c r="F640" s="16" t="str">
        <f t="shared" si="107"/>
        <v/>
      </c>
      <c r="G640" s="103">
        <f t="shared" si="108"/>
        <v>0</v>
      </c>
      <c r="H640" s="17" t="s">
        <v>26</v>
      </c>
      <c r="I640" s="17" t="s">
        <v>26</v>
      </c>
      <c r="J640" s="17" t="str">
        <f>IF('Data Sheet'!$B$9="NC-50","N/A","OK")</f>
        <v>OK</v>
      </c>
      <c r="K640" s="17" t="str">
        <f>IF('Data Sheet'!$B$9="NC-50","N/A","OK")</f>
        <v>OK</v>
      </c>
      <c r="L640" s="17" t="str">
        <f t="shared" si="109"/>
        <v>OK</v>
      </c>
      <c r="M640" s="17" t="str">
        <f t="shared" si="110"/>
        <v>OK</v>
      </c>
      <c r="N640" s="18" t="str">
        <f>IF(BO640&lt;&gt;"",
    IF(INT('Data Sheet'!$A$19)=INT('Data Sheet'!$B$19),
        --(INT('Data Sheet'!$A$19) &amp; "." &amp; BO640),
        IF(AND((--(INT('Data Sheet'!$A$19) &amp; "." &amp; BO640)&gt;=--('Data Sheet'!$A$19)), (--(INT('Data Sheet'!$A$19) &amp; "." &amp; BO640)&lt;=--('Data Sheet'!$B$19))),
            --(INT('Data Sheet'!$A$19) &amp; "." &amp; BO640),
            --(INT('Data Sheet'!$B$19) &amp; "." &amp; BO640)
        )
    ),
    IF(BN640&lt;&gt;"",
        IF(INT('Data Sheet'!$A$19)=INT('Data Sheet'!$B$19),
            --(INT('Data Sheet'!$A$19) &amp; "." &amp; LEFT(BN640,3)),
            IF(AND((--(INT('Data Sheet'!$A$19) &amp; "." &amp; LEFT(BN640,3))&gt;=--('Data Sheet'!$A$19)), (--(INT('Data Sheet'!$A$19) &amp; "." &amp; LEFT(BN640,3))&lt;=--('Data Sheet'!$B$19))),
                --(INT('Data Sheet'!$A$19) &amp; "." &amp; LEFT(BN640,3)),
                --(INT('Data Sheet'!$B$19) &amp; "." &amp; LEFT(BN640,3))
            )
        ),
        "OK"
    )
)</f>
        <v>OK</v>
      </c>
      <c r="O640" s="23" t="str">
        <f>IF(BP640&lt;&gt;"",
    IF(INT('Data Sheet'!$A$19)=INT('Data Sheet'!$B$19),
        --(INT('Data Sheet'!$A$19) &amp; "." &amp; BP640),
        IF(AND((--(INT('Data Sheet'!$A$19) &amp; "." &amp; BP640)&gt;=--('Data Sheet'!$A$19)), (--(INT('Data Sheet'!$A$19) &amp; "." &amp; BP640)&lt;=--('Data Sheet'!$B$19))),
            --(INT('Data Sheet'!$A$19) &amp; "." &amp; BP640),
            --(INT('Data Sheet'!$B$19) &amp; "." &amp; BP640)
        )
    ),
    IF(BN640&lt;&gt;"",
        IF(INT('Data Sheet'!$A$19)=INT('Data Sheet'!$B$19),
            --(INT('Data Sheet'!$A$19) &amp; "." &amp; RIGHT(BN640,3)),
            IF(AND((--(INT('Data Sheet'!$A$19) &amp; "." &amp; RIGHT(BN640,3))&gt;=--('Data Sheet'!$A$19)), (--(INT('Data Sheet'!$A$19) &amp; "." &amp; RIGHT(BN640,3))&lt;=--('Data Sheet'!$B$19))),
                --(INT('Data Sheet'!$A$19) &amp; "." &amp; RIGHT(BN640,3)),
                --(INT('Data Sheet'!$B$19) &amp; "." &amp; RIGHT(BN640,3))
            )
        ),
        "OK"
    )
)</f>
        <v>OK</v>
      </c>
      <c r="P640" s="23" t="str">
        <f>IF(BR640&lt;&gt;"",
    IF(INT('Data Sheet'!$A$19)=INT('Data Sheet'!$B$15),
        --(INT('Data Sheet'!$A$15) &amp; "." &amp; BR640),
        IF(AND((--(INT('Data Sheet'!$A$15) &amp; "." &amp; BR640)&gt;=--('Data Sheet'!$A$15)), (--(INT('Data Sheet'!$A$15) &amp; "." &amp; BR640)&lt;=--('Data Sheet'!$B$15))),
            --(INT('Data Sheet'!$A$15) &amp; "." &amp; BR640),
            --(INT('Data Sheet'!$B$15) &amp; "." &amp; BR640)
        )
    ),
    IF(BQ640&lt;&gt;"",
        IF(INT('Data Sheet'!$A$15)=INT('Data Sheet'!$B$15),
            --(INT('Data Sheet'!$A$15) &amp; "." &amp; LEFT(BQ640,3)),
            IF(AND((--(INT('Data Sheet'!$A$15) &amp; "." &amp; LEFT(BQ640,3))&gt;=--('Data Sheet'!$A$15)), (--(INT('Data Sheet'!$A$15) &amp; "." &amp; LEFT(BQ640,3))&lt;=--('Data Sheet'!$B$15))),
                --(INT('Data Sheet'!$A$15) &amp; "." &amp; LEFT(BQ640,3)),
                --(INT('Data Sheet'!$B$15) &amp; "." &amp; LEFT(BQ640,3))
            )
        ),
        "OK"
    )
)</f>
        <v>OK</v>
      </c>
      <c r="Q640" s="23" t="str">
        <f>IF(BS640&lt;&gt;"",
    IF(INT('Data Sheet'!$A$19)=INT('Data Sheet'!$B$15),
        --(INT('Data Sheet'!$A$15) &amp; "." &amp; BS640),
        IF(AND((--(INT('Data Sheet'!$A$15) &amp; "." &amp; BS640)&gt;=--('Data Sheet'!$A$15)), (--(INT('Data Sheet'!$A$15) &amp; "." &amp; BS640)&lt;=--('Data Sheet'!$B$15))),
            --(INT('Data Sheet'!$A$15) &amp; "." &amp; BS640),
            --(INT('Data Sheet'!$B$15) &amp; "." &amp; BS640)
        )
    ),
    IF(BQ640&lt;&gt;"",
        IF(INT('Data Sheet'!$A$15)=INT('Data Sheet'!$B$15),
            --(INT('Data Sheet'!$A$15) &amp; "." &amp; RIGHT(BQ640,3)),
            IF(AND((--(INT('Data Sheet'!$A$15) &amp; "." &amp; RIGHT(BQ640,3))&gt;=--('Data Sheet'!$A$15)), (--(INT('Data Sheet'!$A$15) &amp; "." &amp; RIGHT(BQ640,3))&lt;=--('Data Sheet'!$B$15))),
                --(INT('Data Sheet'!$A$15) &amp; "." &amp; RIGHT(BQ640,3)),
                --(INT('Data Sheet'!$B$15) &amp; "." &amp; RIGHT(BQ640,3))
            )
        ),
        "OK"
    )
)</f>
        <v>OK</v>
      </c>
      <c r="R640" s="19"/>
      <c r="S640" s="19"/>
      <c r="T640" s="19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1"/>
      <c r="AU640" s="21"/>
      <c r="AV640" s="21"/>
      <c r="AW640" s="22"/>
      <c r="AX640" s="99"/>
      <c r="AY640" s="20"/>
      <c r="AZ640" s="20"/>
      <c r="BA640" s="22"/>
      <c r="BB640">
        <v>632</v>
      </c>
      <c r="BC640" s="80"/>
      <c r="BD640" s="80"/>
      <c r="BE640" s="80"/>
      <c r="BF640" s="80"/>
      <c r="BG640" s="32" t="str">
        <f t="shared" si="103"/>
        <v/>
      </c>
      <c r="BH640" s="78">
        <f t="shared" si="101"/>
        <v>0</v>
      </c>
      <c r="BI640" s="2">
        <f t="shared" si="104"/>
        <v>0</v>
      </c>
      <c r="BJ640" s="2">
        <f t="shared" si="105"/>
        <v>0</v>
      </c>
      <c r="BK640" s="2">
        <f t="shared" si="102"/>
        <v>0</v>
      </c>
    </row>
    <row r="641" spans="2:63" ht="15" customHeight="1" x14ac:dyDescent="0.25">
      <c r="B641" s="14">
        <v>633</v>
      </c>
      <c r="C641" s="95" t="str">
        <f t="shared" si="106"/>
        <v/>
      </c>
      <c r="D641" s="15" t="str">
        <f t="shared" si="111"/>
        <v>OK</v>
      </c>
      <c r="E641" s="16" t="e">
        <f>VLOOKUP('Data Sheet'!$B$8,'Data Sheet'!$I$2:$J$9,2,FALSE)</f>
        <v>#N/A</v>
      </c>
      <c r="F641" s="16" t="str">
        <f t="shared" si="107"/>
        <v/>
      </c>
      <c r="G641" s="103">
        <f t="shared" si="108"/>
        <v>0</v>
      </c>
      <c r="H641" s="17" t="s">
        <v>26</v>
      </c>
      <c r="I641" s="17" t="s">
        <v>26</v>
      </c>
      <c r="J641" s="17" t="str">
        <f>IF('Data Sheet'!$B$9="NC-50","N/A","OK")</f>
        <v>OK</v>
      </c>
      <c r="K641" s="17" t="str">
        <f>IF('Data Sheet'!$B$9="NC-50","N/A","OK")</f>
        <v>OK</v>
      </c>
      <c r="L641" s="17" t="str">
        <f t="shared" si="109"/>
        <v>OK</v>
      </c>
      <c r="M641" s="17" t="str">
        <f t="shared" si="110"/>
        <v>OK</v>
      </c>
      <c r="N641" s="18" t="str">
        <f>IF(BO641&lt;&gt;"",
    IF(INT('Data Sheet'!$A$19)=INT('Data Sheet'!$B$19),
        --(INT('Data Sheet'!$A$19) &amp; "." &amp; BO641),
        IF(AND((--(INT('Data Sheet'!$A$19) &amp; "." &amp; BO641)&gt;=--('Data Sheet'!$A$19)), (--(INT('Data Sheet'!$A$19) &amp; "." &amp; BO641)&lt;=--('Data Sheet'!$B$19))),
            --(INT('Data Sheet'!$A$19) &amp; "." &amp; BO641),
            --(INT('Data Sheet'!$B$19) &amp; "." &amp; BO641)
        )
    ),
    IF(BN641&lt;&gt;"",
        IF(INT('Data Sheet'!$A$19)=INT('Data Sheet'!$B$19),
            --(INT('Data Sheet'!$A$19) &amp; "." &amp; LEFT(BN641,3)),
            IF(AND((--(INT('Data Sheet'!$A$19) &amp; "." &amp; LEFT(BN641,3))&gt;=--('Data Sheet'!$A$19)), (--(INT('Data Sheet'!$A$19) &amp; "." &amp; LEFT(BN641,3))&lt;=--('Data Sheet'!$B$19))),
                --(INT('Data Sheet'!$A$19) &amp; "." &amp; LEFT(BN641,3)),
                --(INT('Data Sheet'!$B$19) &amp; "." &amp; LEFT(BN641,3))
            )
        ),
        "OK"
    )
)</f>
        <v>OK</v>
      </c>
      <c r="O641" s="23" t="str">
        <f>IF(BP641&lt;&gt;"",
    IF(INT('Data Sheet'!$A$19)=INT('Data Sheet'!$B$19),
        --(INT('Data Sheet'!$A$19) &amp; "." &amp; BP641),
        IF(AND((--(INT('Data Sheet'!$A$19) &amp; "." &amp; BP641)&gt;=--('Data Sheet'!$A$19)), (--(INT('Data Sheet'!$A$19) &amp; "." &amp; BP641)&lt;=--('Data Sheet'!$B$19))),
            --(INT('Data Sheet'!$A$19) &amp; "." &amp; BP641),
            --(INT('Data Sheet'!$B$19) &amp; "." &amp; BP641)
        )
    ),
    IF(BN641&lt;&gt;"",
        IF(INT('Data Sheet'!$A$19)=INT('Data Sheet'!$B$19),
            --(INT('Data Sheet'!$A$19) &amp; "." &amp; RIGHT(BN641,3)),
            IF(AND((--(INT('Data Sheet'!$A$19) &amp; "." &amp; RIGHT(BN641,3))&gt;=--('Data Sheet'!$A$19)), (--(INT('Data Sheet'!$A$19) &amp; "." &amp; RIGHT(BN641,3))&lt;=--('Data Sheet'!$B$19))),
                --(INT('Data Sheet'!$A$19) &amp; "." &amp; RIGHT(BN641,3)),
                --(INT('Data Sheet'!$B$19) &amp; "." &amp; RIGHT(BN641,3))
            )
        ),
        "OK"
    )
)</f>
        <v>OK</v>
      </c>
      <c r="P641" s="23" t="str">
        <f>IF(BR641&lt;&gt;"",
    IF(INT('Data Sheet'!$A$19)=INT('Data Sheet'!$B$15),
        --(INT('Data Sheet'!$A$15) &amp; "." &amp; BR641),
        IF(AND((--(INT('Data Sheet'!$A$15) &amp; "." &amp; BR641)&gt;=--('Data Sheet'!$A$15)), (--(INT('Data Sheet'!$A$15) &amp; "." &amp; BR641)&lt;=--('Data Sheet'!$B$15))),
            --(INT('Data Sheet'!$A$15) &amp; "." &amp; BR641),
            --(INT('Data Sheet'!$B$15) &amp; "." &amp; BR641)
        )
    ),
    IF(BQ641&lt;&gt;"",
        IF(INT('Data Sheet'!$A$15)=INT('Data Sheet'!$B$15),
            --(INT('Data Sheet'!$A$15) &amp; "." &amp; LEFT(BQ641,3)),
            IF(AND((--(INT('Data Sheet'!$A$15) &amp; "." &amp; LEFT(BQ641,3))&gt;=--('Data Sheet'!$A$15)), (--(INT('Data Sheet'!$A$15) &amp; "." &amp; LEFT(BQ641,3))&lt;=--('Data Sheet'!$B$15))),
                --(INT('Data Sheet'!$A$15) &amp; "." &amp; LEFT(BQ641,3)),
                --(INT('Data Sheet'!$B$15) &amp; "." &amp; LEFT(BQ641,3))
            )
        ),
        "OK"
    )
)</f>
        <v>OK</v>
      </c>
      <c r="Q641" s="23" t="str">
        <f>IF(BS641&lt;&gt;"",
    IF(INT('Data Sheet'!$A$19)=INT('Data Sheet'!$B$15),
        --(INT('Data Sheet'!$A$15) &amp; "." &amp; BS641),
        IF(AND((--(INT('Data Sheet'!$A$15) &amp; "." &amp; BS641)&gt;=--('Data Sheet'!$A$15)), (--(INT('Data Sheet'!$A$15) &amp; "." &amp; BS641)&lt;=--('Data Sheet'!$B$15))),
            --(INT('Data Sheet'!$A$15) &amp; "." &amp; BS641),
            --(INT('Data Sheet'!$B$15) &amp; "." &amp; BS641)
        )
    ),
    IF(BQ641&lt;&gt;"",
        IF(INT('Data Sheet'!$A$15)=INT('Data Sheet'!$B$15),
            --(INT('Data Sheet'!$A$15) &amp; "." &amp; RIGHT(BQ641,3)),
            IF(AND((--(INT('Data Sheet'!$A$15) &amp; "." &amp; RIGHT(BQ641,3))&gt;=--('Data Sheet'!$A$15)), (--(INT('Data Sheet'!$A$15) &amp; "." &amp; RIGHT(BQ641,3))&lt;=--('Data Sheet'!$B$15))),
                --(INT('Data Sheet'!$A$15) &amp; "." &amp; RIGHT(BQ641,3)),
                --(INT('Data Sheet'!$B$15) &amp; "." &amp; RIGHT(BQ641,3))
            )
        ),
        "OK"
    )
)</f>
        <v>OK</v>
      </c>
      <c r="R641" s="19"/>
      <c r="S641" s="19"/>
      <c r="T641" s="19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1"/>
      <c r="AU641" s="21"/>
      <c r="AV641" s="21"/>
      <c r="AW641" s="22"/>
      <c r="AX641" s="99"/>
      <c r="AY641" s="20"/>
      <c r="AZ641" s="20"/>
      <c r="BA641" s="22"/>
      <c r="BB641">
        <v>633</v>
      </c>
      <c r="BC641" s="80"/>
      <c r="BD641" s="80"/>
      <c r="BE641" s="80"/>
      <c r="BF641" s="80"/>
      <c r="BG641" s="32" t="str">
        <f t="shared" si="103"/>
        <v/>
      </c>
      <c r="BH641" s="78">
        <f t="shared" si="101"/>
        <v>0</v>
      </c>
      <c r="BI641" s="2">
        <f t="shared" si="104"/>
        <v>0</v>
      </c>
      <c r="BJ641" s="2">
        <f t="shared" si="105"/>
        <v>0</v>
      </c>
      <c r="BK641" s="2">
        <f t="shared" si="102"/>
        <v>0</v>
      </c>
    </row>
    <row r="642" spans="2:63" ht="15" customHeight="1" x14ac:dyDescent="0.25">
      <c r="B642" s="14">
        <v>634</v>
      </c>
      <c r="C642" s="95" t="str">
        <f t="shared" si="106"/>
        <v/>
      </c>
      <c r="D642" s="15" t="str">
        <f t="shared" si="111"/>
        <v>OK</v>
      </c>
      <c r="E642" s="16" t="e">
        <f>VLOOKUP('Data Sheet'!$B$8,'Data Sheet'!$I$2:$J$9,2,FALSE)</f>
        <v>#N/A</v>
      </c>
      <c r="F642" s="16" t="str">
        <f t="shared" si="107"/>
        <v/>
      </c>
      <c r="G642" s="103">
        <f t="shared" si="108"/>
        <v>0</v>
      </c>
      <c r="H642" s="17" t="s">
        <v>26</v>
      </c>
      <c r="I642" s="17" t="s">
        <v>26</v>
      </c>
      <c r="J642" s="17" t="str">
        <f>IF('Data Sheet'!$B$9="NC-50","N/A","OK")</f>
        <v>OK</v>
      </c>
      <c r="K642" s="17" t="str">
        <f>IF('Data Sheet'!$B$9="NC-50","N/A","OK")</f>
        <v>OK</v>
      </c>
      <c r="L642" s="17" t="str">
        <f t="shared" si="109"/>
        <v>OK</v>
      </c>
      <c r="M642" s="17" t="str">
        <f t="shared" si="110"/>
        <v>OK</v>
      </c>
      <c r="N642" s="18" t="str">
        <f>IF(BO642&lt;&gt;"",
    IF(INT('Data Sheet'!$A$19)=INT('Data Sheet'!$B$19),
        --(INT('Data Sheet'!$A$19) &amp; "." &amp; BO642),
        IF(AND((--(INT('Data Sheet'!$A$19) &amp; "." &amp; BO642)&gt;=--('Data Sheet'!$A$19)), (--(INT('Data Sheet'!$A$19) &amp; "." &amp; BO642)&lt;=--('Data Sheet'!$B$19))),
            --(INT('Data Sheet'!$A$19) &amp; "." &amp; BO642),
            --(INT('Data Sheet'!$B$19) &amp; "." &amp; BO642)
        )
    ),
    IF(BN642&lt;&gt;"",
        IF(INT('Data Sheet'!$A$19)=INT('Data Sheet'!$B$19),
            --(INT('Data Sheet'!$A$19) &amp; "." &amp; LEFT(BN642,3)),
            IF(AND((--(INT('Data Sheet'!$A$19) &amp; "." &amp; LEFT(BN642,3))&gt;=--('Data Sheet'!$A$19)), (--(INT('Data Sheet'!$A$19) &amp; "." &amp; LEFT(BN642,3))&lt;=--('Data Sheet'!$B$19))),
                --(INT('Data Sheet'!$A$19) &amp; "." &amp; LEFT(BN642,3)),
                --(INT('Data Sheet'!$B$19) &amp; "." &amp; LEFT(BN642,3))
            )
        ),
        "OK"
    )
)</f>
        <v>OK</v>
      </c>
      <c r="O642" s="23" t="str">
        <f>IF(BP642&lt;&gt;"",
    IF(INT('Data Sheet'!$A$19)=INT('Data Sheet'!$B$19),
        --(INT('Data Sheet'!$A$19) &amp; "." &amp; BP642),
        IF(AND((--(INT('Data Sheet'!$A$19) &amp; "." &amp; BP642)&gt;=--('Data Sheet'!$A$19)), (--(INT('Data Sheet'!$A$19) &amp; "." &amp; BP642)&lt;=--('Data Sheet'!$B$19))),
            --(INT('Data Sheet'!$A$19) &amp; "." &amp; BP642),
            --(INT('Data Sheet'!$B$19) &amp; "." &amp; BP642)
        )
    ),
    IF(BN642&lt;&gt;"",
        IF(INT('Data Sheet'!$A$19)=INT('Data Sheet'!$B$19),
            --(INT('Data Sheet'!$A$19) &amp; "." &amp; RIGHT(BN642,3)),
            IF(AND((--(INT('Data Sheet'!$A$19) &amp; "." &amp; RIGHT(BN642,3))&gt;=--('Data Sheet'!$A$19)), (--(INT('Data Sheet'!$A$19) &amp; "." &amp; RIGHT(BN642,3))&lt;=--('Data Sheet'!$B$19))),
                --(INT('Data Sheet'!$A$19) &amp; "." &amp; RIGHT(BN642,3)),
                --(INT('Data Sheet'!$B$19) &amp; "." &amp; RIGHT(BN642,3))
            )
        ),
        "OK"
    )
)</f>
        <v>OK</v>
      </c>
      <c r="P642" s="23" t="str">
        <f>IF(BR642&lt;&gt;"",
    IF(INT('Data Sheet'!$A$19)=INT('Data Sheet'!$B$15),
        --(INT('Data Sheet'!$A$15) &amp; "." &amp; BR642),
        IF(AND((--(INT('Data Sheet'!$A$15) &amp; "." &amp; BR642)&gt;=--('Data Sheet'!$A$15)), (--(INT('Data Sheet'!$A$15) &amp; "." &amp; BR642)&lt;=--('Data Sheet'!$B$15))),
            --(INT('Data Sheet'!$A$15) &amp; "." &amp; BR642),
            --(INT('Data Sheet'!$B$15) &amp; "." &amp; BR642)
        )
    ),
    IF(BQ642&lt;&gt;"",
        IF(INT('Data Sheet'!$A$15)=INT('Data Sheet'!$B$15),
            --(INT('Data Sheet'!$A$15) &amp; "." &amp; LEFT(BQ642,3)),
            IF(AND((--(INT('Data Sheet'!$A$15) &amp; "." &amp; LEFT(BQ642,3))&gt;=--('Data Sheet'!$A$15)), (--(INT('Data Sheet'!$A$15) &amp; "." &amp; LEFT(BQ642,3))&lt;=--('Data Sheet'!$B$15))),
                --(INT('Data Sheet'!$A$15) &amp; "." &amp; LEFT(BQ642,3)),
                --(INT('Data Sheet'!$B$15) &amp; "." &amp; LEFT(BQ642,3))
            )
        ),
        "OK"
    )
)</f>
        <v>OK</v>
      </c>
      <c r="Q642" s="23" t="str">
        <f>IF(BS642&lt;&gt;"",
    IF(INT('Data Sheet'!$A$19)=INT('Data Sheet'!$B$15),
        --(INT('Data Sheet'!$A$15) &amp; "." &amp; BS642),
        IF(AND((--(INT('Data Sheet'!$A$15) &amp; "." &amp; BS642)&gt;=--('Data Sheet'!$A$15)), (--(INT('Data Sheet'!$A$15) &amp; "." &amp; BS642)&lt;=--('Data Sheet'!$B$15))),
            --(INT('Data Sheet'!$A$15) &amp; "." &amp; BS642),
            --(INT('Data Sheet'!$B$15) &amp; "." &amp; BS642)
        )
    ),
    IF(BQ642&lt;&gt;"",
        IF(INT('Data Sheet'!$A$15)=INT('Data Sheet'!$B$15),
            --(INT('Data Sheet'!$A$15) &amp; "." &amp; RIGHT(BQ642,3)),
            IF(AND((--(INT('Data Sheet'!$A$15) &amp; "." &amp; RIGHT(BQ642,3))&gt;=--('Data Sheet'!$A$15)), (--(INT('Data Sheet'!$A$15) &amp; "." &amp; RIGHT(BQ642,3))&lt;=--('Data Sheet'!$B$15))),
                --(INT('Data Sheet'!$A$15) &amp; "." &amp; RIGHT(BQ642,3)),
                --(INT('Data Sheet'!$B$15) &amp; "." &amp; RIGHT(BQ642,3))
            )
        ),
        "OK"
    )
)</f>
        <v>OK</v>
      </c>
      <c r="R642" s="19"/>
      <c r="S642" s="19"/>
      <c r="T642" s="19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1"/>
      <c r="AU642" s="21"/>
      <c r="AV642" s="21"/>
      <c r="AW642" s="22"/>
      <c r="AX642" s="99"/>
      <c r="AY642" s="20"/>
      <c r="AZ642" s="20"/>
      <c r="BA642" s="22"/>
      <c r="BB642">
        <v>634</v>
      </c>
      <c r="BC642" s="80"/>
      <c r="BD642" s="80"/>
      <c r="BE642" s="80"/>
      <c r="BF642" s="80"/>
      <c r="BG642" s="32" t="str">
        <f t="shared" si="103"/>
        <v/>
      </c>
      <c r="BH642" s="78">
        <f t="shared" si="101"/>
        <v>0</v>
      </c>
      <c r="BI642" s="2">
        <f t="shared" si="104"/>
        <v>0</v>
      </c>
      <c r="BJ642" s="2">
        <f t="shared" si="105"/>
        <v>0</v>
      </c>
      <c r="BK642" s="2">
        <f t="shared" si="102"/>
        <v>0</v>
      </c>
    </row>
    <row r="643" spans="2:63" ht="15" customHeight="1" x14ac:dyDescent="0.25">
      <c r="B643" s="14">
        <v>635</v>
      </c>
      <c r="C643" s="95" t="str">
        <f t="shared" si="106"/>
        <v/>
      </c>
      <c r="D643" s="15" t="str">
        <f t="shared" si="111"/>
        <v>OK</v>
      </c>
      <c r="E643" s="16" t="e">
        <f>VLOOKUP('Data Sheet'!$B$8,'Data Sheet'!$I$2:$J$9,2,FALSE)</f>
        <v>#N/A</v>
      </c>
      <c r="F643" s="16" t="str">
        <f t="shared" si="107"/>
        <v/>
      </c>
      <c r="G643" s="103">
        <f t="shared" si="108"/>
        <v>0</v>
      </c>
      <c r="H643" s="17" t="s">
        <v>26</v>
      </c>
      <c r="I643" s="17" t="s">
        <v>26</v>
      </c>
      <c r="J643" s="17" t="str">
        <f>IF('Data Sheet'!$B$9="NC-50","N/A","OK")</f>
        <v>OK</v>
      </c>
      <c r="K643" s="17" t="str">
        <f>IF('Data Sheet'!$B$9="NC-50","N/A","OK")</f>
        <v>OK</v>
      </c>
      <c r="L643" s="17" t="str">
        <f t="shared" si="109"/>
        <v>OK</v>
      </c>
      <c r="M643" s="17" t="str">
        <f t="shared" si="110"/>
        <v>OK</v>
      </c>
      <c r="N643" s="18" t="str">
        <f>IF(BO643&lt;&gt;"",
    IF(INT('Data Sheet'!$A$19)=INT('Data Sheet'!$B$19),
        --(INT('Data Sheet'!$A$19) &amp; "." &amp; BO643),
        IF(AND((--(INT('Data Sheet'!$A$19) &amp; "." &amp; BO643)&gt;=--('Data Sheet'!$A$19)), (--(INT('Data Sheet'!$A$19) &amp; "." &amp; BO643)&lt;=--('Data Sheet'!$B$19))),
            --(INT('Data Sheet'!$A$19) &amp; "." &amp; BO643),
            --(INT('Data Sheet'!$B$19) &amp; "." &amp; BO643)
        )
    ),
    IF(BN643&lt;&gt;"",
        IF(INT('Data Sheet'!$A$19)=INT('Data Sheet'!$B$19),
            --(INT('Data Sheet'!$A$19) &amp; "." &amp; LEFT(BN643,3)),
            IF(AND((--(INT('Data Sheet'!$A$19) &amp; "." &amp; LEFT(BN643,3))&gt;=--('Data Sheet'!$A$19)), (--(INT('Data Sheet'!$A$19) &amp; "." &amp; LEFT(BN643,3))&lt;=--('Data Sheet'!$B$19))),
                --(INT('Data Sheet'!$A$19) &amp; "." &amp; LEFT(BN643,3)),
                --(INT('Data Sheet'!$B$19) &amp; "." &amp; LEFT(BN643,3))
            )
        ),
        "OK"
    )
)</f>
        <v>OK</v>
      </c>
      <c r="O643" s="23" t="str">
        <f>IF(BP643&lt;&gt;"",
    IF(INT('Data Sheet'!$A$19)=INT('Data Sheet'!$B$19),
        --(INT('Data Sheet'!$A$19) &amp; "." &amp; BP643),
        IF(AND((--(INT('Data Sheet'!$A$19) &amp; "." &amp; BP643)&gt;=--('Data Sheet'!$A$19)), (--(INT('Data Sheet'!$A$19) &amp; "." &amp; BP643)&lt;=--('Data Sheet'!$B$19))),
            --(INT('Data Sheet'!$A$19) &amp; "." &amp; BP643),
            --(INT('Data Sheet'!$B$19) &amp; "." &amp; BP643)
        )
    ),
    IF(BN643&lt;&gt;"",
        IF(INT('Data Sheet'!$A$19)=INT('Data Sheet'!$B$19),
            --(INT('Data Sheet'!$A$19) &amp; "." &amp; RIGHT(BN643,3)),
            IF(AND((--(INT('Data Sheet'!$A$19) &amp; "." &amp; RIGHT(BN643,3))&gt;=--('Data Sheet'!$A$19)), (--(INT('Data Sheet'!$A$19) &amp; "." &amp; RIGHT(BN643,3))&lt;=--('Data Sheet'!$B$19))),
                --(INT('Data Sheet'!$A$19) &amp; "." &amp; RIGHT(BN643,3)),
                --(INT('Data Sheet'!$B$19) &amp; "." &amp; RIGHT(BN643,3))
            )
        ),
        "OK"
    )
)</f>
        <v>OK</v>
      </c>
      <c r="P643" s="23" t="str">
        <f>IF(BR643&lt;&gt;"",
    IF(INT('Data Sheet'!$A$19)=INT('Data Sheet'!$B$15),
        --(INT('Data Sheet'!$A$15) &amp; "." &amp; BR643),
        IF(AND((--(INT('Data Sheet'!$A$15) &amp; "." &amp; BR643)&gt;=--('Data Sheet'!$A$15)), (--(INT('Data Sheet'!$A$15) &amp; "." &amp; BR643)&lt;=--('Data Sheet'!$B$15))),
            --(INT('Data Sheet'!$A$15) &amp; "." &amp; BR643),
            --(INT('Data Sheet'!$B$15) &amp; "." &amp; BR643)
        )
    ),
    IF(BQ643&lt;&gt;"",
        IF(INT('Data Sheet'!$A$15)=INT('Data Sheet'!$B$15),
            --(INT('Data Sheet'!$A$15) &amp; "." &amp; LEFT(BQ643,3)),
            IF(AND((--(INT('Data Sheet'!$A$15) &amp; "." &amp; LEFT(BQ643,3))&gt;=--('Data Sheet'!$A$15)), (--(INT('Data Sheet'!$A$15) &amp; "." &amp; LEFT(BQ643,3))&lt;=--('Data Sheet'!$B$15))),
                --(INT('Data Sheet'!$A$15) &amp; "." &amp; LEFT(BQ643,3)),
                --(INT('Data Sheet'!$B$15) &amp; "." &amp; LEFT(BQ643,3))
            )
        ),
        "OK"
    )
)</f>
        <v>OK</v>
      </c>
      <c r="Q643" s="23" t="str">
        <f>IF(BS643&lt;&gt;"",
    IF(INT('Data Sheet'!$A$19)=INT('Data Sheet'!$B$15),
        --(INT('Data Sheet'!$A$15) &amp; "." &amp; BS643),
        IF(AND((--(INT('Data Sheet'!$A$15) &amp; "." &amp; BS643)&gt;=--('Data Sheet'!$A$15)), (--(INT('Data Sheet'!$A$15) &amp; "." &amp; BS643)&lt;=--('Data Sheet'!$B$15))),
            --(INT('Data Sheet'!$A$15) &amp; "." &amp; BS643),
            --(INT('Data Sheet'!$B$15) &amp; "." &amp; BS643)
        )
    ),
    IF(BQ643&lt;&gt;"",
        IF(INT('Data Sheet'!$A$15)=INT('Data Sheet'!$B$15),
            --(INT('Data Sheet'!$A$15) &amp; "." &amp; RIGHT(BQ643,3)),
            IF(AND((--(INT('Data Sheet'!$A$15) &amp; "." &amp; RIGHT(BQ643,3))&gt;=--('Data Sheet'!$A$15)), (--(INT('Data Sheet'!$A$15) &amp; "." &amp; RIGHT(BQ643,3))&lt;=--('Data Sheet'!$B$15))),
                --(INT('Data Sheet'!$A$15) &amp; "." &amp; RIGHT(BQ643,3)),
                --(INT('Data Sheet'!$B$15) &amp; "." &amp; RIGHT(BQ643,3))
            )
        ),
        "OK"
    )
)</f>
        <v>OK</v>
      </c>
      <c r="R643" s="19"/>
      <c r="S643" s="19"/>
      <c r="T643" s="19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1"/>
      <c r="AU643" s="21"/>
      <c r="AV643" s="21"/>
      <c r="AW643" s="22"/>
      <c r="AX643" s="99"/>
      <c r="AY643" s="20"/>
      <c r="AZ643" s="20"/>
      <c r="BA643" s="22"/>
      <c r="BB643">
        <v>635</v>
      </c>
      <c r="BC643" s="80"/>
      <c r="BD643" s="80"/>
      <c r="BE643" s="80"/>
      <c r="BF643" s="80"/>
      <c r="BG643" s="32" t="str">
        <f t="shared" si="103"/>
        <v/>
      </c>
      <c r="BH643" s="78">
        <f t="shared" si="101"/>
        <v>0</v>
      </c>
      <c r="BI643" s="2">
        <f t="shared" si="104"/>
        <v>0</v>
      </c>
      <c r="BJ643" s="2">
        <f t="shared" si="105"/>
        <v>0</v>
      </c>
      <c r="BK643" s="2">
        <f t="shared" si="102"/>
        <v>0</v>
      </c>
    </row>
    <row r="644" spans="2:63" ht="15" customHeight="1" x14ac:dyDescent="0.25">
      <c r="B644" s="14">
        <v>636</v>
      </c>
      <c r="C644" s="95" t="str">
        <f t="shared" si="106"/>
        <v/>
      </c>
      <c r="D644" s="15" t="str">
        <f t="shared" si="111"/>
        <v>OK</v>
      </c>
      <c r="E644" s="16" t="e">
        <f>VLOOKUP('Data Sheet'!$B$8,'Data Sheet'!$I$2:$J$9,2,FALSE)</f>
        <v>#N/A</v>
      </c>
      <c r="F644" s="16" t="str">
        <f t="shared" si="107"/>
        <v/>
      </c>
      <c r="G644" s="103">
        <f t="shared" si="108"/>
        <v>0</v>
      </c>
      <c r="H644" s="17" t="s">
        <v>26</v>
      </c>
      <c r="I644" s="17" t="s">
        <v>26</v>
      </c>
      <c r="J644" s="17" t="str">
        <f>IF('Data Sheet'!$B$9="NC-50","N/A","OK")</f>
        <v>OK</v>
      </c>
      <c r="K644" s="17" t="str">
        <f>IF('Data Sheet'!$B$9="NC-50","N/A","OK")</f>
        <v>OK</v>
      </c>
      <c r="L644" s="17" t="str">
        <f t="shared" si="109"/>
        <v>OK</v>
      </c>
      <c r="M644" s="17" t="str">
        <f t="shared" si="110"/>
        <v>OK</v>
      </c>
      <c r="N644" s="18" t="str">
        <f>IF(BO644&lt;&gt;"",
    IF(INT('Data Sheet'!$A$19)=INT('Data Sheet'!$B$19),
        --(INT('Data Sheet'!$A$19) &amp; "." &amp; BO644),
        IF(AND((--(INT('Data Sheet'!$A$19) &amp; "." &amp; BO644)&gt;=--('Data Sheet'!$A$19)), (--(INT('Data Sheet'!$A$19) &amp; "." &amp; BO644)&lt;=--('Data Sheet'!$B$19))),
            --(INT('Data Sheet'!$A$19) &amp; "." &amp; BO644),
            --(INT('Data Sheet'!$B$19) &amp; "." &amp; BO644)
        )
    ),
    IF(BN644&lt;&gt;"",
        IF(INT('Data Sheet'!$A$19)=INT('Data Sheet'!$B$19),
            --(INT('Data Sheet'!$A$19) &amp; "." &amp; LEFT(BN644,3)),
            IF(AND((--(INT('Data Sheet'!$A$19) &amp; "." &amp; LEFT(BN644,3))&gt;=--('Data Sheet'!$A$19)), (--(INT('Data Sheet'!$A$19) &amp; "." &amp; LEFT(BN644,3))&lt;=--('Data Sheet'!$B$19))),
                --(INT('Data Sheet'!$A$19) &amp; "." &amp; LEFT(BN644,3)),
                --(INT('Data Sheet'!$B$19) &amp; "." &amp; LEFT(BN644,3))
            )
        ),
        "OK"
    )
)</f>
        <v>OK</v>
      </c>
      <c r="O644" s="23" t="str">
        <f>IF(BP644&lt;&gt;"",
    IF(INT('Data Sheet'!$A$19)=INT('Data Sheet'!$B$19),
        --(INT('Data Sheet'!$A$19) &amp; "." &amp; BP644),
        IF(AND((--(INT('Data Sheet'!$A$19) &amp; "." &amp; BP644)&gt;=--('Data Sheet'!$A$19)), (--(INT('Data Sheet'!$A$19) &amp; "." &amp; BP644)&lt;=--('Data Sheet'!$B$19))),
            --(INT('Data Sheet'!$A$19) &amp; "." &amp; BP644),
            --(INT('Data Sheet'!$B$19) &amp; "." &amp; BP644)
        )
    ),
    IF(BN644&lt;&gt;"",
        IF(INT('Data Sheet'!$A$19)=INT('Data Sheet'!$B$19),
            --(INT('Data Sheet'!$A$19) &amp; "." &amp; RIGHT(BN644,3)),
            IF(AND((--(INT('Data Sheet'!$A$19) &amp; "." &amp; RIGHT(BN644,3))&gt;=--('Data Sheet'!$A$19)), (--(INT('Data Sheet'!$A$19) &amp; "." &amp; RIGHT(BN644,3))&lt;=--('Data Sheet'!$B$19))),
                --(INT('Data Sheet'!$A$19) &amp; "." &amp; RIGHT(BN644,3)),
                --(INT('Data Sheet'!$B$19) &amp; "." &amp; RIGHT(BN644,3))
            )
        ),
        "OK"
    )
)</f>
        <v>OK</v>
      </c>
      <c r="P644" s="23" t="str">
        <f>IF(BR644&lt;&gt;"",
    IF(INT('Data Sheet'!$A$19)=INT('Data Sheet'!$B$15),
        --(INT('Data Sheet'!$A$15) &amp; "." &amp; BR644),
        IF(AND((--(INT('Data Sheet'!$A$15) &amp; "." &amp; BR644)&gt;=--('Data Sheet'!$A$15)), (--(INT('Data Sheet'!$A$15) &amp; "." &amp; BR644)&lt;=--('Data Sheet'!$B$15))),
            --(INT('Data Sheet'!$A$15) &amp; "." &amp; BR644),
            --(INT('Data Sheet'!$B$15) &amp; "." &amp; BR644)
        )
    ),
    IF(BQ644&lt;&gt;"",
        IF(INT('Data Sheet'!$A$15)=INT('Data Sheet'!$B$15),
            --(INT('Data Sheet'!$A$15) &amp; "." &amp; LEFT(BQ644,3)),
            IF(AND((--(INT('Data Sheet'!$A$15) &amp; "." &amp; LEFT(BQ644,3))&gt;=--('Data Sheet'!$A$15)), (--(INT('Data Sheet'!$A$15) &amp; "." &amp; LEFT(BQ644,3))&lt;=--('Data Sheet'!$B$15))),
                --(INT('Data Sheet'!$A$15) &amp; "." &amp; LEFT(BQ644,3)),
                --(INT('Data Sheet'!$B$15) &amp; "." &amp; LEFT(BQ644,3))
            )
        ),
        "OK"
    )
)</f>
        <v>OK</v>
      </c>
      <c r="Q644" s="23" t="str">
        <f>IF(BS644&lt;&gt;"",
    IF(INT('Data Sheet'!$A$19)=INT('Data Sheet'!$B$15),
        --(INT('Data Sheet'!$A$15) &amp; "." &amp; BS644),
        IF(AND((--(INT('Data Sheet'!$A$15) &amp; "." &amp; BS644)&gt;=--('Data Sheet'!$A$15)), (--(INT('Data Sheet'!$A$15) &amp; "." &amp; BS644)&lt;=--('Data Sheet'!$B$15))),
            --(INT('Data Sheet'!$A$15) &amp; "." &amp; BS644),
            --(INT('Data Sheet'!$B$15) &amp; "." &amp; BS644)
        )
    ),
    IF(BQ644&lt;&gt;"",
        IF(INT('Data Sheet'!$A$15)=INT('Data Sheet'!$B$15),
            --(INT('Data Sheet'!$A$15) &amp; "." &amp; RIGHT(BQ644,3)),
            IF(AND((--(INT('Data Sheet'!$A$15) &amp; "." &amp; RIGHT(BQ644,3))&gt;=--('Data Sheet'!$A$15)), (--(INT('Data Sheet'!$A$15) &amp; "." &amp; RIGHT(BQ644,3))&lt;=--('Data Sheet'!$B$15))),
                --(INT('Data Sheet'!$A$15) &amp; "." &amp; RIGHT(BQ644,3)),
                --(INT('Data Sheet'!$B$15) &amp; "." &amp; RIGHT(BQ644,3))
            )
        ),
        "OK"
    )
)</f>
        <v>OK</v>
      </c>
      <c r="R644" s="19"/>
      <c r="S644" s="19"/>
      <c r="T644" s="19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1"/>
      <c r="AU644" s="21"/>
      <c r="AV644" s="21"/>
      <c r="AW644" s="22"/>
      <c r="AX644" s="99"/>
      <c r="AY644" s="20"/>
      <c r="AZ644" s="20"/>
      <c r="BA644" s="22"/>
      <c r="BB644">
        <v>636</v>
      </c>
      <c r="BC644" s="80"/>
      <c r="BD644" s="80"/>
      <c r="BE644" s="80"/>
      <c r="BF644" s="80"/>
      <c r="BG644" s="32" t="str">
        <f t="shared" si="103"/>
        <v/>
      </c>
      <c r="BH644" s="78">
        <f t="shared" si="101"/>
        <v>0</v>
      </c>
      <c r="BI644" s="2">
        <f t="shared" si="104"/>
        <v>0</v>
      </c>
      <c r="BJ644" s="2">
        <f t="shared" si="105"/>
        <v>0</v>
      </c>
      <c r="BK644" s="2">
        <f t="shared" si="102"/>
        <v>0</v>
      </c>
    </row>
    <row r="645" spans="2:63" ht="15" customHeight="1" x14ac:dyDescent="0.25">
      <c r="B645" s="14">
        <v>637</v>
      </c>
      <c r="C645" s="95" t="str">
        <f t="shared" si="106"/>
        <v/>
      </c>
      <c r="D645" s="15" t="str">
        <f t="shared" si="111"/>
        <v>OK</v>
      </c>
      <c r="E645" s="16" t="e">
        <f>VLOOKUP('Data Sheet'!$B$8,'Data Sheet'!$I$2:$J$9,2,FALSE)</f>
        <v>#N/A</v>
      </c>
      <c r="F645" s="16" t="str">
        <f t="shared" si="107"/>
        <v/>
      </c>
      <c r="G645" s="103">
        <f t="shared" si="108"/>
        <v>0</v>
      </c>
      <c r="H645" s="17" t="s">
        <v>26</v>
      </c>
      <c r="I645" s="17" t="s">
        <v>26</v>
      </c>
      <c r="J645" s="17" t="str">
        <f>IF('Data Sheet'!$B$9="NC-50","N/A","OK")</f>
        <v>OK</v>
      </c>
      <c r="K645" s="17" t="str">
        <f>IF('Data Sheet'!$B$9="NC-50","N/A","OK")</f>
        <v>OK</v>
      </c>
      <c r="L645" s="17" t="str">
        <f t="shared" si="109"/>
        <v>OK</v>
      </c>
      <c r="M645" s="17" t="str">
        <f t="shared" si="110"/>
        <v>OK</v>
      </c>
      <c r="N645" s="18" t="str">
        <f>IF(BO645&lt;&gt;"",
    IF(INT('Data Sheet'!$A$19)=INT('Data Sheet'!$B$19),
        --(INT('Data Sheet'!$A$19) &amp; "." &amp; BO645),
        IF(AND((--(INT('Data Sheet'!$A$19) &amp; "." &amp; BO645)&gt;=--('Data Sheet'!$A$19)), (--(INT('Data Sheet'!$A$19) &amp; "." &amp; BO645)&lt;=--('Data Sheet'!$B$19))),
            --(INT('Data Sheet'!$A$19) &amp; "." &amp; BO645),
            --(INT('Data Sheet'!$B$19) &amp; "." &amp; BO645)
        )
    ),
    IF(BN645&lt;&gt;"",
        IF(INT('Data Sheet'!$A$19)=INT('Data Sheet'!$B$19),
            --(INT('Data Sheet'!$A$19) &amp; "." &amp; LEFT(BN645,3)),
            IF(AND((--(INT('Data Sheet'!$A$19) &amp; "." &amp; LEFT(BN645,3))&gt;=--('Data Sheet'!$A$19)), (--(INT('Data Sheet'!$A$19) &amp; "." &amp; LEFT(BN645,3))&lt;=--('Data Sheet'!$B$19))),
                --(INT('Data Sheet'!$A$19) &amp; "." &amp; LEFT(BN645,3)),
                --(INT('Data Sheet'!$B$19) &amp; "." &amp; LEFT(BN645,3))
            )
        ),
        "OK"
    )
)</f>
        <v>OK</v>
      </c>
      <c r="O645" s="23" t="str">
        <f>IF(BP645&lt;&gt;"",
    IF(INT('Data Sheet'!$A$19)=INT('Data Sheet'!$B$19),
        --(INT('Data Sheet'!$A$19) &amp; "." &amp; BP645),
        IF(AND((--(INT('Data Sheet'!$A$19) &amp; "." &amp; BP645)&gt;=--('Data Sheet'!$A$19)), (--(INT('Data Sheet'!$A$19) &amp; "." &amp; BP645)&lt;=--('Data Sheet'!$B$19))),
            --(INT('Data Sheet'!$A$19) &amp; "." &amp; BP645),
            --(INT('Data Sheet'!$B$19) &amp; "." &amp; BP645)
        )
    ),
    IF(BN645&lt;&gt;"",
        IF(INT('Data Sheet'!$A$19)=INT('Data Sheet'!$B$19),
            --(INT('Data Sheet'!$A$19) &amp; "." &amp; RIGHT(BN645,3)),
            IF(AND((--(INT('Data Sheet'!$A$19) &amp; "." &amp; RIGHT(BN645,3))&gt;=--('Data Sheet'!$A$19)), (--(INT('Data Sheet'!$A$19) &amp; "." &amp; RIGHT(BN645,3))&lt;=--('Data Sheet'!$B$19))),
                --(INT('Data Sheet'!$A$19) &amp; "." &amp; RIGHT(BN645,3)),
                --(INT('Data Sheet'!$B$19) &amp; "." &amp; RIGHT(BN645,3))
            )
        ),
        "OK"
    )
)</f>
        <v>OK</v>
      </c>
      <c r="P645" s="23" t="str">
        <f>IF(BR645&lt;&gt;"",
    IF(INT('Data Sheet'!$A$19)=INT('Data Sheet'!$B$15),
        --(INT('Data Sheet'!$A$15) &amp; "." &amp; BR645),
        IF(AND((--(INT('Data Sheet'!$A$15) &amp; "." &amp; BR645)&gt;=--('Data Sheet'!$A$15)), (--(INT('Data Sheet'!$A$15) &amp; "." &amp; BR645)&lt;=--('Data Sheet'!$B$15))),
            --(INT('Data Sheet'!$A$15) &amp; "." &amp; BR645),
            --(INT('Data Sheet'!$B$15) &amp; "." &amp; BR645)
        )
    ),
    IF(BQ645&lt;&gt;"",
        IF(INT('Data Sheet'!$A$15)=INT('Data Sheet'!$B$15),
            --(INT('Data Sheet'!$A$15) &amp; "." &amp; LEFT(BQ645,3)),
            IF(AND((--(INT('Data Sheet'!$A$15) &amp; "." &amp; LEFT(BQ645,3))&gt;=--('Data Sheet'!$A$15)), (--(INT('Data Sheet'!$A$15) &amp; "." &amp; LEFT(BQ645,3))&lt;=--('Data Sheet'!$B$15))),
                --(INT('Data Sheet'!$A$15) &amp; "." &amp; LEFT(BQ645,3)),
                --(INT('Data Sheet'!$B$15) &amp; "." &amp; LEFT(BQ645,3))
            )
        ),
        "OK"
    )
)</f>
        <v>OK</v>
      </c>
      <c r="Q645" s="23" t="str">
        <f>IF(BS645&lt;&gt;"",
    IF(INT('Data Sheet'!$A$19)=INT('Data Sheet'!$B$15),
        --(INT('Data Sheet'!$A$15) &amp; "." &amp; BS645),
        IF(AND((--(INT('Data Sheet'!$A$15) &amp; "." &amp; BS645)&gt;=--('Data Sheet'!$A$15)), (--(INT('Data Sheet'!$A$15) &amp; "." &amp; BS645)&lt;=--('Data Sheet'!$B$15))),
            --(INT('Data Sheet'!$A$15) &amp; "." &amp; BS645),
            --(INT('Data Sheet'!$B$15) &amp; "." &amp; BS645)
        )
    ),
    IF(BQ645&lt;&gt;"",
        IF(INT('Data Sheet'!$A$15)=INT('Data Sheet'!$B$15),
            --(INT('Data Sheet'!$A$15) &amp; "." &amp; RIGHT(BQ645,3)),
            IF(AND((--(INT('Data Sheet'!$A$15) &amp; "." &amp; RIGHT(BQ645,3))&gt;=--('Data Sheet'!$A$15)), (--(INT('Data Sheet'!$A$15) &amp; "." &amp; RIGHT(BQ645,3))&lt;=--('Data Sheet'!$B$15))),
                --(INT('Data Sheet'!$A$15) &amp; "." &amp; RIGHT(BQ645,3)),
                --(INT('Data Sheet'!$B$15) &amp; "." &amp; RIGHT(BQ645,3))
            )
        ),
        "OK"
    )
)</f>
        <v>OK</v>
      </c>
      <c r="R645" s="19"/>
      <c r="S645" s="19"/>
      <c r="T645" s="19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1"/>
      <c r="AU645" s="21"/>
      <c r="AV645" s="21"/>
      <c r="AW645" s="22"/>
      <c r="AX645" s="99"/>
      <c r="AY645" s="20"/>
      <c r="AZ645" s="20"/>
      <c r="BA645" s="22"/>
      <c r="BB645">
        <v>637</v>
      </c>
      <c r="BC645" s="80"/>
      <c r="BD645" s="80"/>
      <c r="BE645" s="80"/>
      <c r="BF645" s="80"/>
      <c r="BG645" s="32" t="str">
        <f t="shared" si="103"/>
        <v/>
      </c>
      <c r="BH645" s="78">
        <f t="shared" si="101"/>
        <v>0</v>
      </c>
      <c r="BI645" s="2">
        <f t="shared" si="104"/>
        <v>0</v>
      </c>
      <c r="BJ645" s="2">
        <f t="shared" si="105"/>
        <v>0</v>
      </c>
      <c r="BK645" s="2">
        <f t="shared" si="102"/>
        <v>0</v>
      </c>
    </row>
    <row r="646" spans="2:63" ht="15" customHeight="1" x14ac:dyDescent="0.25">
      <c r="B646" s="14">
        <v>638</v>
      </c>
      <c r="C646" s="95" t="str">
        <f t="shared" si="106"/>
        <v/>
      </c>
      <c r="D646" s="15" t="str">
        <f t="shared" si="111"/>
        <v>OK</v>
      </c>
      <c r="E646" s="16" t="e">
        <f>VLOOKUP('Data Sheet'!$B$8,'Data Sheet'!$I$2:$J$9,2,FALSE)</f>
        <v>#N/A</v>
      </c>
      <c r="F646" s="16" t="str">
        <f t="shared" si="107"/>
        <v/>
      </c>
      <c r="G646" s="103">
        <f t="shared" si="108"/>
        <v>0</v>
      </c>
      <c r="H646" s="17" t="s">
        <v>26</v>
      </c>
      <c r="I646" s="17" t="s">
        <v>26</v>
      </c>
      <c r="J646" s="17" t="str">
        <f>IF('Data Sheet'!$B$9="NC-50","N/A","OK")</f>
        <v>OK</v>
      </c>
      <c r="K646" s="17" t="str">
        <f>IF('Data Sheet'!$B$9="NC-50","N/A","OK")</f>
        <v>OK</v>
      </c>
      <c r="L646" s="17" t="str">
        <f t="shared" si="109"/>
        <v>OK</v>
      </c>
      <c r="M646" s="17" t="str">
        <f t="shared" si="110"/>
        <v>OK</v>
      </c>
      <c r="N646" s="18" t="str">
        <f>IF(BO646&lt;&gt;"",
    IF(INT('Data Sheet'!$A$19)=INT('Data Sheet'!$B$19),
        --(INT('Data Sheet'!$A$19) &amp; "." &amp; BO646),
        IF(AND((--(INT('Data Sheet'!$A$19) &amp; "." &amp; BO646)&gt;=--('Data Sheet'!$A$19)), (--(INT('Data Sheet'!$A$19) &amp; "." &amp; BO646)&lt;=--('Data Sheet'!$B$19))),
            --(INT('Data Sheet'!$A$19) &amp; "." &amp; BO646),
            --(INT('Data Sheet'!$B$19) &amp; "." &amp; BO646)
        )
    ),
    IF(BN646&lt;&gt;"",
        IF(INT('Data Sheet'!$A$19)=INT('Data Sheet'!$B$19),
            --(INT('Data Sheet'!$A$19) &amp; "." &amp; LEFT(BN646,3)),
            IF(AND((--(INT('Data Sheet'!$A$19) &amp; "." &amp; LEFT(BN646,3))&gt;=--('Data Sheet'!$A$19)), (--(INT('Data Sheet'!$A$19) &amp; "." &amp; LEFT(BN646,3))&lt;=--('Data Sheet'!$B$19))),
                --(INT('Data Sheet'!$A$19) &amp; "." &amp; LEFT(BN646,3)),
                --(INT('Data Sheet'!$B$19) &amp; "." &amp; LEFT(BN646,3))
            )
        ),
        "OK"
    )
)</f>
        <v>OK</v>
      </c>
      <c r="O646" s="23" t="str">
        <f>IF(BP646&lt;&gt;"",
    IF(INT('Data Sheet'!$A$19)=INT('Data Sheet'!$B$19),
        --(INT('Data Sheet'!$A$19) &amp; "." &amp; BP646),
        IF(AND((--(INT('Data Sheet'!$A$19) &amp; "." &amp; BP646)&gt;=--('Data Sheet'!$A$19)), (--(INT('Data Sheet'!$A$19) &amp; "." &amp; BP646)&lt;=--('Data Sheet'!$B$19))),
            --(INT('Data Sheet'!$A$19) &amp; "." &amp; BP646),
            --(INT('Data Sheet'!$B$19) &amp; "." &amp; BP646)
        )
    ),
    IF(BN646&lt;&gt;"",
        IF(INT('Data Sheet'!$A$19)=INT('Data Sheet'!$B$19),
            --(INT('Data Sheet'!$A$19) &amp; "." &amp; RIGHT(BN646,3)),
            IF(AND((--(INT('Data Sheet'!$A$19) &amp; "." &amp; RIGHT(BN646,3))&gt;=--('Data Sheet'!$A$19)), (--(INT('Data Sheet'!$A$19) &amp; "." &amp; RIGHT(BN646,3))&lt;=--('Data Sheet'!$B$19))),
                --(INT('Data Sheet'!$A$19) &amp; "." &amp; RIGHT(BN646,3)),
                --(INT('Data Sheet'!$B$19) &amp; "." &amp; RIGHT(BN646,3))
            )
        ),
        "OK"
    )
)</f>
        <v>OK</v>
      </c>
      <c r="P646" s="23" t="str">
        <f>IF(BR646&lt;&gt;"",
    IF(INT('Data Sheet'!$A$19)=INT('Data Sheet'!$B$15),
        --(INT('Data Sheet'!$A$15) &amp; "." &amp; BR646),
        IF(AND((--(INT('Data Sheet'!$A$15) &amp; "." &amp; BR646)&gt;=--('Data Sheet'!$A$15)), (--(INT('Data Sheet'!$A$15) &amp; "." &amp; BR646)&lt;=--('Data Sheet'!$B$15))),
            --(INT('Data Sheet'!$A$15) &amp; "." &amp; BR646),
            --(INT('Data Sheet'!$B$15) &amp; "." &amp; BR646)
        )
    ),
    IF(BQ646&lt;&gt;"",
        IF(INT('Data Sheet'!$A$15)=INT('Data Sheet'!$B$15),
            --(INT('Data Sheet'!$A$15) &amp; "." &amp; LEFT(BQ646,3)),
            IF(AND((--(INT('Data Sheet'!$A$15) &amp; "." &amp; LEFT(BQ646,3))&gt;=--('Data Sheet'!$A$15)), (--(INT('Data Sheet'!$A$15) &amp; "." &amp; LEFT(BQ646,3))&lt;=--('Data Sheet'!$B$15))),
                --(INT('Data Sheet'!$A$15) &amp; "." &amp; LEFT(BQ646,3)),
                --(INT('Data Sheet'!$B$15) &amp; "." &amp; LEFT(BQ646,3))
            )
        ),
        "OK"
    )
)</f>
        <v>OK</v>
      </c>
      <c r="Q646" s="23" t="str">
        <f>IF(BS646&lt;&gt;"",
    IF(INT('Data Sheet'!$A$19)=INT('Data Sheet'!$B$15),
        --(INT('Data Sheet'!$A$15) &amp; "." &amp; BS646),
        IF(AND((--(INT('Data Sheet'!$A$15) &amp; "." &amp; BS646)&gt;=--('Data Sheet'!$A$15)), (--(INT('Data Sheet'!$A$15) &amp; "." &amp; BS646)&lt;=--('Data Sheet'!$B$15))),
            --(INT('Data Sheet'!$A$15) &amp; "." &amp; BS646),
            --(INT('Data Sheet'!$B$15) &amp; "." &amp; BS646)
        )
    ),
    IF(BQ646&lt;&gt;"",
        IF(INT('Data Sheet'!$A$15)=INT('Data Sheet'!$B$15),
            --(INT('Data Sheet'!$A$15) &amp; "." &amp; RIGHT(BQ646,3)),
            IF(AND((--(INT('Data Sheet'!$A$15) &amp; "." &amp; RIGHT(BQ646,3))&gt;=--('Data Sheet'!$A$15)), (--(INT('Data Sheet'!$A$15) &amp; "." &amp; RIGHT(BQ646,3))&lt;=--('Data Sheet'!$B$15))),
                --(INT('Data Sheet'!$A$15) &amp; "." &amp; RIGHT(BQ646,3)),
                --(INT('Data Sheet'!$B$15) &amp; "." &amp; RIGHT(BQ646,3))
            )
        ),
        "OK"
    )
)</f>
        <v>OK</v>
      </c>
      <c r="R646" s="19"/>
      <c r="S646" s="19"/>
      <c r="T646" s="19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1"/>
      <c r="AU646" s="21"/>
      <c r="AV646" s="21"/>
      <c r="AW646" s="22"/>
      <c r="AX646" s="99"/>
      <c r="AY646" s="20"/>
      <c r="AZ646" s="20"/>
      <c r="BA646" s="22"/>
      <c r="BB646">
        <v>638</v>
      </c>
      <c r="BC646" s="80"/>
      <c r="BD646" s="80"/>
      <c r="BE646" s="80"/>
      <c r="BF646" s="80"/>
      <c r="BG646" s="32" t="str">
        <f t="shared" si="103"/>
        <v/>
      </c>
      <c r="BH646" s="78">
        <f t="shared" si="101"/>
        <v>0</v>
      </c>
      <c r="BI646" s="2">
        <f t="shared" si="104"/>
        <v>0</v>
      </c>
      <c r="BJ646" s="2">
        <f t="shared" si="105"/>
        <v>0</v>
      </c>
      <c r="BK646" s="2">
        <f t="shared" si="102"/>
        <v>0</v>
      </c>
    </row>
    <row r="647" spans="2:63" ht="15" customHeight="1" x14ac:dyDescent="0.25">
      <c r="B647" s="14">
        <v>639</v>
      </c>
      <c r="C647" s="95" t="str">
        <f t="shared" si="106"/>
        <v/>
      </c>
      <c r="D647" s="15" t="str">
        <f t="shared" si="111"/>
        <v>OK</v>
      </c>
      <c r="E647" s="16" t="e">
        <f>VLOOKUP('Data Sheet'!$B$8,'Data Sheet'!$I$2:$J$9,2,FALSE)</f>
        <v>#N/A</v>
      </c>
      <c r="F647" s="16" t="str">
        <f t="shared" si="107"/>
        <v/>
      </c>
      <c r="G647" s="103">
        <f t="shared" si="108"/>
        <v>0</v>
      </c>
      <c r="H647" s="17" t="s">
        <v>26</v>
      </c>
      <c r="I647" s="17" t="s">
        <v>26</v>
      </c>
      <c r="J647" s="17" t="str">
        <f>IF('Data Sheet'!$B$9="NC-50","N/A","OK")</f>
        <v>OK</v>
      </c>
      <c r="K647" s="17" t="str">
        <f>IF('Data Sheet'!$B$9="NC-50","N/A","OK")</f>
        <v>OK</v>
      </c>
      <c r="L647" s="17" t="str">
        <f t="shared" si="109"/>
        <v>OK</v>
      </c>
      <c r="M647" s="17" t="str">
        <f t="shared" si="110"/>
        <v>OK</v>
      </c>
      <c r="N647" s="18" t="str">
        <f>IF(BO647&lt;&gt;"",
    IF(INT('Data Sheet'!$A$19)=INT('Data Sheet'!$B$19),
        --(INT('Data Sheet'!$A$19) &amp; "." &amp; BO647),
        IF(AND((--(INT('Data Sheet'!$A$19) &amp; "." &amp; BO647)&gt;=--('Data Sheet'!$A$19)), (--(INT('Data Sheet'!$A$19) &amp; "." &amp; BO647)&lt;=--('Data Sheet'!$B$19))),
            --(INT('Data Sheet'!$A$19) &amp; "." &amp; BO647),
            --(INT('Data Sheet'!$B$19) &amp; "." &amp; BO647)
        )
    ),
    IF(BN647&lt;&gt;"",
        IF(INT('Data Sheet'!$A$19)=INT('Data Sheet'!$B$19),
            --(INT('Data Sheet'!$A$19) &amp; "." &amp; LEFT(BN647,3)),
            IF(AND((--(INT('Data Sheet'!$A$19) &amp; "." &amp; LEFT(BN647,3))&gt;=--('Data Sheet'!$A$19)), (--(INT('Data Sheet'!$A$19) &amp; "." &amp; LEFT(BN647,3))&lt;=--('Data Sheet'!$B$19))),
                --(INT('Data Sheet'!$A$19) &amp; "." &amp; LEFT(BN647,3)),
                --(INT('Data Sheet'!$B$19) &amp; "." &amp; LEFT(BN647,3))
            )
        ),
        "OK"
    )
)</f>
        <v>OK</v>
      </c>
      <c r="O647" s="23" t="str">
        <f>IF(BP647&lt;&gt;"",
    IF(INT('Data Sheet'!$A$19)=INT('Data Sheet'!$B$19),
        --(INT('Data Sheet'!$A$19) &amp; "." &amp; BP647),
        IF(AND((--(INT('Data Sheet'!$A$19) &amp; "." &amp; BP647)&gt;=--('Data Sheet'!$A$19)), (--(INT('Data Sheet'!$A$19) &amp; "." &amp; BP647)&lt;=--('Data Sheet'!$B$19))),
            --(INT('Data Sheet'!$A$19) &amp; "." &amp; BP647),
            --(INT('Data Sheet'!$B$19) &amp; "." &amp; BP647)
        )
    ),
    IF(BN647&lt;&gt;"",
        IF(INT('Data Sheet'!$A$19)=INT('Data Sheet'!$B$19),
            --(INT('Data Sheet'!$A$19) &amp; "." &amp; RIGHT(BN647,3)),
            IF(AND((--(INT('Data Sheet'!$A$19) &amp; "." &amp; RIGHT(BN647,3))&gt;=--('Data Sheet'!$A$19)), (--(INT('Data Sheet'!$A$19) &amp; "." &amp; RIGHT(BN647,3))&lt;=--('Data Sheet'!$B$19))),
                --(INT('Data Sheet'!$A$19) &amp; "." &amp; RIGHT(BN647,3)),
                --(INT('Data Sheet'!$B$19) &amp; "." &amp; RIGHT(BN647,3))
            )
        ),
        "OK"
    )
)</f>
        <v>OK</v>
      </c>
      <c r="P647" s="23" t="str">
        <f>IF(BR647&lt;&gt;"",
    IF(INT('Data Sheet'!$A$19)=INT('Data Sheet'!$B$15),
        --(INT('Data Sheet'!$A$15) &amp; "." &amp; BR647),
        IF(AND((--(INT('Data Sheet'!$A$15) &amp; "." &amp; BR647)&gt;=--('Data Sheet'!$A$15)), (--(INT('Data Sheet'!$A$15) &amp; "." &amp; BR647)&lt;=--('Data Sheet'!$B$15))),
            --(INT('Data Sheet'!$A$15) &amp; "." &amp; BR647),
            --(INT('Data Sheet'!$B$15) &amp; "." &amp; BR647)
        )
    ),
    IF(BQ647&lt;&gt;"",
        IF(INT('Data Sheet'!$A$15)=INT('Data Sheet'!$B$15),
            --(INT('Data Sheet'!$A$15) &amp; "." &amp; LEFT(BQ647,3)),
            IF(AND((--(INT('Data Sheet'!$A$15) &amp; "." &amp; LEFT(BQ647,3))&gt;=--('Data Sheet'!$A$15)), (--(INT('Data Sheet'!$A$15) &amp; "." &amp; LEFT(BQ647,3))&lt;=--('Data Sheet'!$B$15))),
                --(INT('Data Sheet'!$A$15) &amp; "." &amp; LEFT(BQ647,3)),
                --(INT('Data Sheet'!$B$15) &amp; "." &amp; LEFT(BQ647,3))
            )
        ),
        "OK"
    )
)</f>
        <v>OK</v>
      </c>
      <c r="Q647" s="23" t="str">
        <f>IF(BS647&lt;&gt;"",
    IF(INT('Data Sheet'!$A$19)=INT('Data Sheet'!$B$15),
        --(INT('Data Sheet'!$A$15) &amp; "." &amp; BS647),
        IF(AND((--(INT('Data Sheet'!$A$15) &amp; "." &amp; BS647)&gt;=--('Data Sheet'!$A$15)), (--(INT('Data Sheet'!$A$15) &amp; "." &amp; BS647)&lt;=--('Data Sheet'!$B$15))),
            --(INT('Data Sheet'!$A$15) &amp; "." &amp; BS647),
            --(INT('Data Sheet'!$B$15) &amp; "." &amp; BS647)
        )
    ),
    IF(BQ647&lt;&gt;"",
        IF(INT('Data Sheet'!$A$15)=INT('Data Sheet'!$B$15),
            --(INT('Data Sheet'!$A$15) &amp; "." &amp; RIGHT(BQ647,3)),
            IF(AND((--(INT('Data Sheet'!$A$15) &amp; "." &amp; RIGHT(BQ647,3))&gt;=--('Data Sheet'!$A$15)), (--(INT('Data Sheet'!$A$15) &amp; "." &amp; RIGHT(BQ647,3))&lt;=--('Data Sheet'!$B$15))),
                --(INT('Data Sheet'!$A$15) &amp; "." &amp; RIGHT(BQ647,3)),
                --(INT('Data Sheet'!$B$15) &amp; "." &amp; RIGHT(BQ647,3))
            )
        ),
        "OK"
    )
)</f>
        <v>OK</v>
      </c>
      <c r="R647" s="19"/>
      <c r="S647" s="19"/>
      <c r="T647" s="19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1"/>
      <c r="AU647" s="21"/>
      <c r="AV647" s="21"/>
      <c r="AW647" s="22"/>
      <c r="AX647" s="99"/>
      <c r="AY647" s="20"/>
      <c r="AZ647" s="20"/>
      <c r="BA647" s="22"/>
      <c r="BB647">
        <v>639</v>
      </c>
      <c r="BC647" s="80"/>
      <c r="BD647" s="80"/>
      <c r="BE647" s="80"/>
      <c r="BF647" s="80"/>
      <c r="BG647" s="32" t="str">
        <f t="shared" si="103"/>
        <v/>
      </c>
      <c r="BH647" s="78">
        <f t="shared" si="101"/>
        <v>0</v>
      </c>
      <c r="BI647" s="2">
        <f t="shared" si="104"/>
        <v>0</v>
      </c>
      <c r="BJ647" s="2">
        <f t="shared" si="105"/>
        <v>0</v>
      </c>
      <c r="BK647" s="2">
        <f t="shared" si="102"/>
        <v>0</v>
      </c>
    </row>
    <row r="648" spans="2:63" ht="15" customHeight="1" x14ac:dyDescent="0.25">
      <c r="B648" s="14">
        <v>640</v>
      </c>
      <c r="C648" s="95" t="str">
        <f t="shared" si="106"/>
        <v/>
      </c>
      <c r="D648" s="15" t="str">
        <f t="shared" si="111"/>
        <v>OK</v>
      </c>
      <c r="E648" s="16" t="e">
        <f>VLOOKUP('Data Sheet'!$B$8,'Data Sheet'!$I$2:$J$9,2,FALSE)</f>
        <v>#N/A</v>
      </c>
      <c r="F648" s="16" t="str">
        <f t="shared" si="107"/>
        <v/>
      </c>
      <c r="G648" s="103">
        <f t="shared" si="108"/>
        <v>0</v>
      </c>
      <c r="H648" s="17" t="s">
        <v>26</v>
      </c>
      <c r="I648" s="17" t="s">
        <v>26</v>
      </c>
      <c r="J648" s="17" t="str">
        <f>IF('Data Sheet'!$B$9="NC-50","N/A","OK")</f>
        <v>OK</v>
      </c>
      <c r="K648" s="17" t="str">
        <f>IF('Data Sheet'!$B$9="NC-50","N/A","OK")</f>
        <v>OK</v>
      </c>
      <c r="L648" s="17" t="str">
        <f t="shared" si="109"/>
        <v>OK</v>
      </c>
      <c r="M648" s="17" t="str">
        <f t="shared" si="110"/>
        <v>OK</v>
      </c>
      <c r="N648" s="18" t="str">
        <f>IF(BO648&lt;&gt;"",
    IF(INT('Data Sheet'!$A$19)=INT('Data Sheet'!$B$19),
        --(INT('Data Sheet'!$A$19) &amp; "." &amp; BO648),
        IF(AND((--(INT('Data Sheet'!$A$19) &amp; "." &amp; BO648)&gt;=--('Data Sheet'!$A$19)), (--(INT('Data Sheet'!$A$19) &amp; "." &amp; BO648)&lt;=--('Data Sheet'!$B$19))),
            --(INT('Data Sheet'!$A$19) &amp; "." &amp; BO648),
            --(INT('Data Sheet'!$B$19) &amp; "." &amp; BO648)
        )
    ),
    IF(BN648&lt;&gt;"",
        IF(INT('Data Sheet'!$A$19)=INT('Data Sheet'!$B$19),
            --(INT('Data Sheet'!$A$19) &amp; "." &amp; LEFT(BN648,3)),
            IF(AND((--(INT('Data Sheet'!$A$19) &amp; "." &amp; LEFT(BN648,3))&gt;=--('Data Sheet'!$A$19)), (--(INT('Data Sheet'!$A$19) &amp; "." &amp; LEFT(BN648,3))&lt;=--('Data Sheet'!$B$19))),
                --(INT('Data Sheet'!$A$19) &amp; "." &amp; LEFT(BN648,3)),
                --(INT('Data Sheet'!$B$19) &amp; "." &amp; LEFT(BN648,3))
            )
        ),
        "OK"
    )
)</f>
        <v>OK</v>
      </c>
      <c r="O648" s="23" t="str">
        <f>IF(BP648&lt;&gt;"",
    IF(INT('Data Sheet'!$A$19)=INT('Data Sheet'!$B$19),
        --(INT('Data Sheet'!$A$19) &amp; "." &amp; BP648),
        IF(AND((--(INT('Data Sheet'!$A$19) &amp; "." &amp; BP648)&gt;=--('Data Sheet'!$A$19)), (--(INT('Data Sheet'!$A$19) &amp; "." &amp; BP648)&lt;=--('Data Sheet'!$B$19))),
            --(INT('Data Sheet'!$A$19) &amp; "." &amp; BP648),
            --(INT('Data Sheet'!$B$19) &amp; "." &amp; BP648)
        )
    ),
    IF(BN648&lt;&gt;"",
        IF(INT('Data Sheet'!$A$19)=INT('Data Sheet'!$B$19),
            --(INT('Data Sheet'!$A$19) &amp; "." &amp; RIGHT(BN648,3)),
            IF(AND((--(INT('Data Sheet'!$A$19) &amp; "." &amp; RIGHT(BN648,3))&gt;=--('Data Sheet'!$A$19)), (--(INT('Data Sheet'!$A$19) &amp; "." &amp; RIGHT(BN648,3))&lt;=--('Data Sheet'!$B$19))),
                --(INT('Data Sheet'!$A$19) &amp; "." &amp; RIGHT(BN648,3)),
                --(INT('Data Sheet'!$B$19) &amp; "." &amp; RIGHT(BN648,3))
            )
        ),
        "OK"
    )
)</f>
        <v>OK</v>
      </c>
      <c r="P648" s="23" t="str">
        <f>IF(BR648&lt;&gt;"",
    IF(INT('Data Sheet'!$A$19)=INT('Data Sheet'!$B$15),
        --(INT('Data Sheet'!$A$15) &amp; "." &amp; BR648),
        IF(AND((--(INT('Data Sheet'!$A$15) &amp; "." &amp; BR648)&gt;=--('Data Sheet'!$A$15)), (--(INT('Data Sheet'!$A$15) &amp; "." &amp; BR648)&lt;=--('Data Sheet'!$B$15))),
            --(INT('Data Sheet'!$A$15) &amp; "." &amp; BR648),
            --(INT('Data Sheet'!$B$15) &amp; "." &amp; BR648)
        )
    ),
    IF(BQ648&lt;&gt;"",
        IF(INT('Data Sheet'!$A$15)=INT('Data Sheet'!$B$15),
            --(INT('Data Sheet'!$A$15) &amp; "." &amp; LEFT(BQ648,3)),
            IF(AND((--(INT('Data Sheet'!$A$15) &amp; "." &amp; LEFT(BQ648,3))&gt;=--('Data Sheet'!$A$15)), (--(INT('Data Sheet'!$A$15) &amp; "." &amp; LEFT(BQ648,3))&lt;=--('Data Sheet'!$B$15))),
                --(INT('Data Sheet'!$A$15) &amp; "." &amp; LEFT(BQ648,3)),
                --(INT('Data Sheet'!$B$15) &amp; "." &amp; LEFT(BQ648,3))
            )
        ),
        "OK"
    )
)</f>
        <v>OK</v>
      </c>
      <c r="Q648" s="23" t="str">
        <f>IF(BS648&lt;&gt;"",
    IF(INT('Data Sheet'!$A$19)=INT('Data Sheet'!$B$15),
        --(INT('Data Sheet'!$A$15) &amp; "." &amp; BS648),
        IF(AND((--(INT('Data Sheet'!$A$15) &amp; "." &amp; BS648)&gt;=--('Data Sheet'!$A$15)), (--(INT('Data Sheet'!$A$15) &amp; "." &amp; BS648)&lt;=--('Data Sheet'!$B$15))),
            --(INT('Data Sheet'!$A$15) &amp; "." &amp; BS648),
            --(INT('Data Sheet'!$B$15) &amp; "." &amp; BS648)
        )
    ),
    IF(BQ648&lt;&gt;"",
        IF(INT('Data Sheet'!$A$15)=INT('Data Sheet'!$B$15),
            --(INT('Data Sheet'!$A$15) &amp; "." &amp; RIGHT(BQ648,3)),
            IF(AND((--(INT('Data Sheet'!$A$15) &amp; "." &amp; RIGHT(BQ648,3))&gt;=--('Data Sheet'!$A$15)), (--(INT('Data Sheet'!$A$15) &amp; "." &amp; RIGHT(BQ648,3))&lt;=--('Data Sheet'!$B$15))),
                --(INT('Data Sheet'!$A$15) &amp; "." &amp; RIGHT(BQ648,3)),
                --(INT('Data Sheet'!$B$15) &amp; "." &amp; RIGHT(BQ648,3))
            )
        ),
        "OK"
    )
)</f>
        <v>OK</v>
      </c>
      <c r="R648" s="19"/>
      <c r="S648" s="19"/>
      <c r="T648" s="19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1"/>
      <c r="AU648" s="21"/>
      <c r="AV648" s="21"/>
      <c r="AW648" s="22"/>
      <c r="AX648" s="99"/>
      <c r="AY648" s="20"/>
      <c r="AZ648" s="20"/>
      <c r="BA648" s="22"/>
      <c r="BB648">
        <v>640</v>
      </c>
      <c r="BC648" s="80"/>
      <c r="BD648" s="80"/>
      <c r="BE648" s="80"/>
      <c r="BF648" s="80"/>
      <c r="BG648" s="32" t="str">
        <f t="shared" si="103"/>
        <v/>
      </c>
      <c r="BH648" s="78">
        <f t="shared" si="101"/>
        <v>0</v>
      </c>
      <c r="BI648" s="2">
        <f t="shared" si="104"/>
        <v>0</v>
      </c>
      <c r="BJ648" s="2">
        <f t="shared" si="105"/>
        <v>0</v>
      </c>
      <c r="BK648" s="2">
        <f t="shared" si="102"/>
        <v>0</v>
      </c>
    </row>
    <row r="649" spans="2:63" ht="15" customHeight="1" x14ac:dyDescent="0.25">
      <c r="B649" s="14">
        <v>641</v>
      </c>
      <c r="C649" s="95" t="str">
        <f t="shared" si="106"/>
        <v/>
      </c>
      <c r="D649" s="15" t="str">
        <f t="shared" si="111"/>
        <v>OK</v>
      </c>
      <c r="E649" s="16" t="e">
        <f>VLOOKUP('Data Sheet'!$B$8,'Data Sheet'!$I$2:$J$9,2,FALSE)</f>
        <v>#N/A</v>
      </c>
      <c r="F649" s="16" t="str">
        <f t="shared" si="107"/>
        <v/>
      </c>
      <c r="G649" s="103">
        <f t="shared" si="108"/>
        <v>0</v>
      </c>
      <c r="H649" s="17" t="s">
        <v>26</v>
      </c>
      <c r="I649" s="17" t="s">
        <v>26</v>
      </c>
      <c r="J649" s="17" t="str">
        <f>IF('Data Sheet'!$B$9="NC-50","N/A","OK")</f>
        <v>OK</v>
      </c>
      <c r="K649" s="17" t="str">
        <f>IF('Data Sheet'!$B$9="NC-50","N/A","OK")</f>
        <v>OK</v>
      </c>
      <c r="L649" s="17" t="str">
        <f t="shared" si="109"/>
        <v>OK</v>
      </c>
      <c r="M649" s="17" t="str">
        <f t="shared" si="110"/>
        <v>OK</v>
      </c>
      <c r="N649" s="18" t="str">
        <f>IF(BO649&lt;&gt;"",
    IF(INT('Data Sheet'!$A$19)=INT('Data Sheet'!$B$19),
        --(INT('Data Sheet'!$A$19) &amp; "." &amp; BO649),
        IF(AND((--(INT('Data Sheet'!$A$19) &amp; "." &amp; BO649)&gt;=--('Data Sheet'!$A$19)), (--(INT('Data Sheet'!$A$19) &amp; "." &amp; BO649)&lt;=--('Data Sheet'!$B$19))),
            --(INT('Data Sheet'!$A$19) &amp; "." &amp; BO649),
            --(INT('Data Sheet'!$B$19) &amp; "." &amp; BO649)
        )
    ),
    IF(BN649&lt;&gt;"",
        IF(INT('Data Sheet'!$A$19)=INT('Data Sheet'!$B$19),
            --(INT('Data Sheet'!$A$19) &amp; "." &amp; LEFT(BN649,3)),
            IF(AND((--(INT('Data Sheet'!$A$19) &amp; "." &amp; LEFT(BN649,3))&gt;=--('Data Sheet'!$A$19)), (--(INT('Data Sheet'!$A$19) &amp; "." &amp; LEFT(BN649,3))&lt;=--('Data Sheet'!$B$19))),
                --(INT('Data Sheet'!$A$19) &amp; "." &amp; LEFT(BN649,3)),
                --(INT('Data Sheet'!$B$19) &amp; "." &amp; LEFT(BN649,3))
            )
        ),
        "OK"
    )
)</f>
        <v>OK</v>
      </c>
      <c r="O649" s="23" t="str">
        <f>IF(BP649&lt;&gt;"",
    IF(INT('Data Sheet'!$A$19)=INT('Data Sheet'!$B$19),
        --(INT('Data Sheet'!$A$19) &amp; "." &amp; BP649),
        IF(AND((--(INT('Data Sheet'!$A$19) &amp; "." &amp; BP649)&gt;=--('Data Sheet'!$A$19)), (--(INT('Data Sheet'!$A$19) &amp; "." &amp; BP649)&lt;=--('Data Sheet'!$B$19))),
            --(INT('Data Sheet'!$A$19) &amp; "." &amp; BP649),
            --(INT('Data Sheet'!$B$19) &amp; "." &amp; BP649)
        )
    ),
    IF(BN649&lt;&gt;"",
        IF(INT('Data Sheet'!$A$19)=INT('Data Sheet'!$B$19),
            --(INT('Data Sheet'!$A$19) &amp; "." &amp; RIGHT(BN649,3)),
            IF(AND((--(INT('Data Sheet'!$A$19) &amp; "." &amp; RIGHT(BN649,3))&gt;=--('Data Sheet'!$A$19)), (--(INT('Data Sheet'!$A$19) &amp; "." &amp; RIGHT(BN649,3))&lt;=--('Data Sheet'!$B$19))),
                --(INT('Data Sheet'!$A$19) &amp; "." &amp; RIGHT(BN649,3)),
                --(INT('Data Sheet'!$B$19) &amp; "." &amp; RIGHT(BN649,3))
            )
        ),
        "OK"
    )
)</f>
        <v>OK</v>
      </c>
      <c r="P649" s="23" t="str">
        <f>IF(BR649&lt;&gt;"",
    IF(INT('Data Sheet'!$A$19)=INT('Data Sheet'!$B$15),
        --(INT('Data Sheet'!$A$15) &amp; "." &amp; BR649),
        IF(AND((--(INT('Data Sheet'!$A$15) &amp; "." &amp; BR649)&gt;=--('Data Sheet'!$A$15)), (--(INT('Data Sheet'!$A$15) &amp; "." &amp; BR649)&lt;=--('Data Sheet'!$B$15))),
            --(INT('Data Sheet'!$A$15) &amp; "." &amp; BR649),
            --(INT('Data Sheet'!$B$15) &amp; "." &amp; BR649)
        )
    ),
    IF(BQ649&lt;&gt;"",
        IF(INT('Data Sheet'!$A$15)=INT('Data Sheet'!$B$15),
            --(INT('Data Sheet'!$A$15) &amp; "." &amp; LEFT(BQ649,3)),
            IF(AND((--(INT('Data Sheet'!$A$15) &amp; "." &amp; LEFT(BQ649,3))&gt;=--('Data Sheet'!$A$15)), (--(INT('Data Sheet'!$A$15) &amp; "." &amp; LEFT(BQ649,3))&lt;=--('Data Sheet'!$B$15))),
                --(INT('Data Sheet'!$A$15) &amp; "." &amp; LEFT(BQ649,3)),
                --(INT('Data Sheet'!$B$15) &amp; "." &amp; LEFT(BQ649,3))
            )
        ),
        "OK"
    )
)</f>
        <v>OK</v>
      </c>
      <c r="Q649" s="23" t="str">
        <f>IF(BS649&lt;&gt;"",
    IF(INT('Data Sheet'!$A$19)=INT('Data Sheet'!$B$15),
        --(INT('Data Sheet'!$A$15) &amp; "." &amp; BS649),
        IF(AND((--(INT('Data Sheet'!$A$15) &amp; "." &amp; BS649)&gt;=--('Data Sheet'!$A$15)), (--(INT('Data Sheet'!$A$15) &amp; "." &amp; BS649)&lt;=--('Data Sheet'!$B$15))),
            --(INT('Data Sheet'!$A$15) &amp; "." &amp; BS649),
            --(INT('Data Sheet'!$B$15) &amp; "." &amp; BS649)
        )
    ),
    IF(BQ649&lt;&gt;"",
        IF(INT('Data Sheet'!$A$15)=INT('Data Sheet'!$B$15),
            --(INT('Data Sheet'!$A$15) &amp; "." &amp; RIGHT(BQ649,3)),
            IF(AND((--(INT('Data Sheet'!$A$15) &amp; "." &amp; RIGHT(BQ649,3))&gt;=--('Data Sheet'!$A$15)), (--(INT('Data Sheet'!$A$15) &amp; "." &amp; RIGHT(BQ649,3))&lt;=--('Data Sheet'!$B$15))),
                --(INT('Data Sheet'!$A$15) &amp; "." &amp; RIGHT(BQ649,3)),
                --(INT('Data Sheet'!$B$15) &amp; "." &amp; RIGHT(BQ649,3))
            )
        ),
        "OK"
    )
)</f>
        <v>OK</v>
      </c>
      <c r="R649" s="19"/>
      <c r="S649" s="19"/>
      <c r="T649" s="19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1"/>
      <c r="AU649" s="21"/>
      <c r="AV649" s="21"/>
      <c r="AW649" s="22"/>
      <c r="AX649" s="99"/>
      <c r="AY649" s="20"/>
      <c r="AZ649" s="20"/>
      <c r="BA649" s="22"/>
      <c r="BB649">
        <v>641</v>
      </c>
      <c r="BC649" s="80"/>
      <c r="BD649" s="80"/>
      <c r="BE649" s="80"/>
      <c r="BF649" s="80"/>
      <c r="BG649" s="32" t="str">
        <f t="shared" si="103"/>
        <v/>
      </c>
      <c r="BH649" s="78">
        <f t="shared" ref="BH649:BH712" si="112">COUNTA(T649:AF649)</f>
        <v>0</v>
      </c>
      <c r="BI649" s="2">
        <f t="shared" si="104"/>
        <v>0</v>
      </c>
      <c r="BJ649" s="2">
        <f t="shared" si="105"/>
        <v>0</v>
      </c>
      <c r="BK649" s="2">
        <f t="shared" ref="BK649:BK712" si="113">COUNTA(T649:AW649)</f>
        <v>0</v>
      </c>
    </row>
    <row r="650" spans="2:63" ht="15" customHeight="1" x14ac:dyDescent="0.25">
      <c r="B650" s="14">
        <v>642</v>
      </c>
      <c r="C650" s="95" t="str">
        <f t="shared" si="106"/>
        <v/>
      </c>
      <c r="D650" s="15" t="str">
        <f t="shared" si="111"/>
        <v>OK</v>
      </c>
      <c r="E650" s="16" t="e">
        <f>VLOOKUP('Data Sheet'!$B$8,'Data Sheet'!$I$2:$J$9,2,FALSE)</f>
        <v>#N/A</v>
      </c>
      <c r="F650" s="16" t="str">
        <f t="shared" si="107"/>
        <v/>
      </c>
      <c r="G650" s="103">
        <f t="shared" si="108"/>
        <v>0</v>
      </c>
      <c r="H650" s="17" t="s">
        <v>26</v>
      </c>
      <c r="I650" s="17" t="s">
        <v>26</v>
      </c>
      <c r="J650" s="17" t="str">
        <f>IF('Data Sheet'!$B$9="NC-50","N/A","OK")</f>
        <v>OK</v>
      </c>
      <c r="K650" s="17" t="str">
        <f>IF('Data Sheet'!$B$9="NC-50","N/A","OK")</f>
        <v>OK</v>
      </c>
      <c r="L650" s="17" t="str">
        <f t="shared" si="109"/>
        <v>OK</v>
      </c>
      <c r="M650" s="17" t="str">
        <f t="shared" si="110"/>
        <v>OK</v>
      </c>
      <c r="N650" s="18" t="str">
        <f>IF(BO650&lt;&gt;"",
    IF(INT('Data Sheet'!$A$19)=INT('Data Sheet'!$B$19),
        --(INT('Data Sheet'!$A$19) &amp; "." &amp; BO650),
        IF(AND((--(INT('Data Sheet'!$A$19) &amp; "." &amp; BO650)&gt;=--('Data Sheet'!$A$19)), (--(INT('Data Sheet'!$A$19) &amp; "." &amp; BO650)&lt;=--('Data Sheet'!$B$19))),
            --(INT('Data Sheet'!$A$19) &amp; "." &amp; BO650),
            --(INT('Data Sheet'!$B$19) &amp; "." &amp; BO650)
        )
    ),
    IF(BN650&lt;&gt;"",
        IF(INT('Data Sheet'!$A$19)=INT('Data Sheet'!$B$19),
            --(INT('Data Sheet'!$A$19) &amp; "." &amp; LEFT(BN650,3)),
            IF(AND((--(INT('Data Sheet'!$A$19) &amp; "." &amp; LEFT(BN650,3))&gt;=--('Data Sheet'!$A$19)), (--(INT('Data Sheet'!$A$19) &amp; "." &amp; LEFT(BN650,3))&lt;=--('Data Sheet'!$B$19))),
                --(INT('Data Sheet'!$A$19) &amp; "." &amp; LEFT(BN650,3)),
                --(INT('Data Sheet'!$B$19) &amp; "." &amp; LEFT(BN650,3))
            )
        ),
        "OK"
    )
)</f>
        <v>OK</v>
      </c>
      <c r="O650" s="23" t="str">
        <f>IF(BP650&lt;&gt;"",
    IF(INT('Data Sheet'!$A$19)=INT('Data Sheet'!$B$19),
        --(INT('Data Sheet'!$A$19) &amp; "." &amp; BP650),
        IF(AND((--(INT('Data Sheet'!$A$19) &amp; "." &amp; BP650)&gt;=--('Data Sheet'!$A$19)), (--(INT('Data Sheet'!$A$19) &amp; "." &amp; BP650)&lt;=--('Data Sheet'!$B$19))),
            --(INT('Data Sheet'!$A$19) &amp; "." &amp; BP650),
            --(INT('Data Sheet'!$B$19) &amp; "." &amp; BP650)
        )
    ),
    IF(BN650&lt;&gt;"",
        IF(INT('Data Sheet'!$A$19)=INT('Data Sheet'!$B$19),
            --(INT('Data Sheet'!$A$19) &amp; "." &amp; RIGHT(BN650,3)),
            IF(AND((--(INT('Data Sheet'!$A$19) &amp; "." &amp; RIGHT(BN650,3))&gt;=--('Data Sheet'!$A$19)), (--(INT('Data Sheet'!$A$19) &amp; "." &amp; RIGHT(BN650,3))&lt;=--('Data Sheet'!$B$19))),
                --(INT('Data Sheet'!$A$19) &amp; "." &amp; RIGHT(BN650,3)),
                --(INT('Data Sheet'!$B$19) &amp; "." &amp; RIGHT(BN650,3))
            )
        ),
        "OK"
    )
)</f>
        <v>OK</v>
      </c>
      <c r="P650" s="23" t="str">
        <f>IF(BR650&lt;&gt;"",
    IF(INT('Data Sheet'!$A$19)=INT('Data Sheet'!$B$15),
        --(INT('Data Sheet'!$A$15) &amp; "." &amp; BR650),
        IF(AND((--(INT('Data Sheet'!$A$15) &amp; "." &amp; BR650)&gt;=--('Data Sheet'!$A$15)), (--(INT('Data Sheet'!$A$15) &amp; "." &amp; BR650)&lt;=--('Data Sheet'!$B$15))),
            --(INT('Data Sheet'!$A$15) &amp; "." &amp; BR650),
            --(INT('Data Sheet'!$B$15) &amp; "." &amp; BR650)
        )
    ),
    IF(BQ650&lt;&gt;"",
        IF(INT('Data Sheet'!$A$15)=INT('Data Sheet'!$B$15),
            --(INT('Data Sheet'!$A$15) &amp; "." &amp; LEFT(BQ650,3)),
            IF(AND((--(INT('Data Sheet'!$A$15) &amp; "." &amp; LEFT(BQ650,3))&gt;=--('Data Sheet'!$A$15)), (--(INT('Data Sheet'!$A$15) &amp; "." &amp; LEFT(BQ650,3))&lt;=--('Data Sheet'!$B$15))),
                --(INT('Data Sheet'!$A$15) &amp; "." &amp; LEFT(BQ650,3)),
                --(INT('Data Sheet'!$B$15) &amp; "." &amp; LEFT(BQ650,3))
            )
        ),
        "OK"
    )
)</f>
        <v>OK</v>
      </c>
      <c r="Q650" s="23" t="str">
        <f>IF(BS650&lt;&gt;"",
    IF(INT('Data Sheet'!$A$19)=INT('Data Sheet'!$B$15),
        --(INT('Data Sheet'!$A$15) &amp; "." &amp; BS650),
        IF(AND((--(INT('Data Sheet'!$A$15) &amp; "." &amp; BS650)&gt;=--('Data Sheet'!$A$15)), (--(INT('Data Sheet'!$A$15) &amp; "." &amp; BS650)&lt;=--('Data Sheet'!$B$15))),
            --(INT('Data Sheet'!$A$15) &amp; "." &amp; BS650),
            --(INT('Data Sheet'!$B$15) &amp; "." &amp; BS650)
        )
    ),
    IF(BQ650&lt;&gt;"",
        IF(INT('Data Sheet'!$A$15)=INT('Data Sheet'!$B$15),
            --(INT('Data Sheet'!$A$15) &amp; "." &amp; RIGHT(BQ650,3)),
            IF(AND((--(INT('Data Sheet'!$A$15) &amp; "." &amp; RIGHT(BQ650,3))&gt;=--('Data Sheet'!$A$15)), (--(INT('Data Sheet'!$A$15) &amp; "." &amp; RIGHT(BQ650,3))&lt;=--('Data Sheet'!$B$15))),
                --(INT('Data Sheet'!$A$15) &amp; "." &amp; RIGHT(BQ650,3)),
                --(INT('Data Sheet'!$B$15) &amp; "." &amp; RIGHT(BQ650,3))
            )
        ),
        "OK"
    )
)</f>
        <v>OK</v>
      </c>
      <c r="R650" s="19"/>
      <c r="S650" s="19"/>
      <c r="T650" s="19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1"/>
      <c r="AU650" s="21"/>
      <c r="AV650" s="21"/>
      <c r="AW650" s="22"/>
      <c r="AX650" s="99"/>
      <c r="AY650" s="20"/>
      <c r="AZ650" s="20"/>
      <c r="BA650" s="22"/>
      <c r="BB650">
        <v>642</v>
      </c>
      <c r="BC650" s="80"/>
      <c r="BD650" s="80"/>
      <c r="BE650" s="80"/>
      <c r="BF650" s="80"/>
      <c r="BG650" s="32" t="str">
        <f t="shared" ref="BG650:BG713" si="114">CONCATENATE(BC650,BD650,BE650,BF650)</f>
        <v/>
      </c>
      <c r="BH650" s="78">
        <f t="shared" si="112"/>
        <v>0</v>
      </c>
      <c r="BI650" s="2">
        <f t="shared" ref="BI650:BI713" si="115">IF(COUNTA(AI650:AN650)&gt;0,1,0)</f>
        <v>0</v>
      </c>
      <c r="BJ650" s="2">
        <f t="shared" ref="BJ650:BJ713" si="116">IF(SUM(BH650:BI650)=2,1,0)</f>
        <v>0</v>
      </c>
      <c r="BK650" s="2">
        <f t="shared" si="113"/>
        <v>0</v>
      </c>
    </row>
    <row r="651" spans="2:63" ht="15" customHeight="1" x14ac:dyDescent="0.25">
      <c r="B651" s="14">
        <v>643</v>
      </c>
      <c r="C651" s="95" t="str">
        <f t="shared" ref="C651:C714" si="117">BG651</f>
        <v/>
      </c>
      <c r="D651" s="15" t="str">
        <f t="shared" si="111"/>
        <v>OK</v>
      </c>
      <c r="E651" s="16" t="e">
        <f>VLOOKUP('Data Sheet'!$B$8,'Data Sheet'!$I$2:$J$9,2,FALSE)</f>
        <v>#N/A</v>
      </c>
      <c r="F651" s="16" t="str">
        <f t="shared" ref="F651:F714" si="118">IF(BT651="", "", --("0."&amp;BT651))</f>
        <v/>
      </c>
      <c r="G651" s="103">
        <f t="shared" ref="G651:G714" si="119">IF(F651="", 0, F651/E651)</f>
        <v>0</v>
      </c>
      <c r="H651" s="17" t="s">
        <v>26</v>
      </c>
      <c r="I651" s="17" t="s">
        <v>26</v>
      </c>
      <c r="J651" s="17" t="str">
        <f>IF('Data Sheet'!$B$9="NC-50","N/A","OK")</f>
        <v>OK</v>
      </c>
      <c r="K651" s="17" t="str">
        <f>IF('Data Sheet'!$B$9="NC-50","N/A","OK")</f>
        <v>OK</v>
      </c>
      <c r="L651" s="17" t="str">
        <f t="shared" ref="L651:L714" si="120">IF($AP651="x","MIN","OK")</f>
        <v>OK</v>
      </c>
      <c r="M651" s="17" t="str">
        <f t="shared" ref="M651:M714" si="121">IF($AQ651="x","MIN","OK")</f>
        <v>OK</v>
      </c>
      <c r="N651" s="18" t="str">
        <f>IF(BO651&lt;&gt;"",
    IF(INT('Data Sheet'!$A$19)=INT('Data Sheet'!$B$19),
        --(INT('Data Sheet'!$A$19) &amp; "." &amp; BO651),
        IF(AND((--(INT('Data Sheet'!$A$19) &amp; "." &amp; BO651)&gt;=--('Data Sheet'!$A$19)), (--(INT('Data Sheet'!$A$19) &amp; "." &amp; BO651)&lt;=--('Data Sheet'!$B$19))),
            --(INT('Data Sheet'!$A$19) &amp; "." &amp; BO651),
            --(INT('Data Sheet'!$B$19) &amp; "." &amp; BO651)
        )
    ),
    IF(BN651&lt;&gt;"",
        IF(INT('Data Sheet'!$A$19)=INT('Data Sheet'!$B$19),
            --(INT('Data Sheet'!$A$19) &amp; "." &amp; LEFT(BN651,3)),
            IF(AND((--(INT('Data Sheet'!$A$19) &amp; "." &amp; LEFT(BN651,3))&gt;=--('Data Sheet'!$A$19)), (--(INT('Data Sheet'!$A$19) &amp; "." &amp; LEFT(BN651,3))&lt;=--('Data Sheet'!$B$19))),
                --(INT('Data Sheet'!$A$19) &amp; "." &amp; LEFT(BN651,3)),
                --(INT('Data Sheet'!$B$19) &amp; "." &amp; LEFT(BN651,3))
            )
        ),
        "OK"
    )
)</f>
        <v>OK</v>
      </c>
      <c r="O651" s="23" t="str">
        <f>IF(BP651&lt;&gt;"",
    IF(INT('Data Sheet'!$A$19)=INT('Data Sheet'!$B$19),
        --(INT('Data Sheet'!$A$19) &amp; "." &amp; BP651),
        IF(AND((--(INT('Data Sheet'!$A$19) &amp; "." &amp; BP651)&gt;=--('Data Sheet'!$A$19)), (--(INT('Data Sheet'!$A$19) &amp; "." &amp; BP651)&lt;=--('Data Sheet'!$B$19))),
            --(INT('Data Sheet'!$A$19) &amp; "." &amp; BP651),
            --(INT('Data Sheet'!$B$19) &amp; "." &amp; BP651)
        )
    ),
    IF(BN651&lt;&gt;"",
        IF(INT('Data Sheet'!$A$19)=INT('Data Sheet'!$B$19),
            --(INT('Data Sheet'!$A$19) &amp; "." &amp; RIGHT(BN651,3)),
            IF(AND((--(INT('Data Sheet'!$A$19) &amp; "." &amp; RIGHT(BN651,3))&gt;=--('Data Sheet'!$A$19)), (--(INT('Data Sheet'!$A$19) &amp; "." &amp; RIGHT(BN651,3))&lt;=--('Data Sheet'!$B$19))),
                --(INT('Data Sheet'!$A$19) &amp; "." &amp; RIGHT(BN651,3)),
                --(INT('Data Sheet'!$B$19) &amp; "." &amp; RIGHT(BN651,3))
            )
        ),
        "OK"
    )
)</f>
        <v>OK</v>
      </c>
      <c r="P651" s="23" t="str">
        <f>IF(BR651&lt;&gt;"",
    IF(INT('Data Sheet'!$A$19)=INT('Data Sheet'!$B$15),
        --(INT('Data Sheet'!$A$15) &amp; "." &amp; BR651),
        IF(AND((--(INT('Data Sheet'!$A$15) &amp; "." &amp; BR651)&gt;=--('Data Sheet'!$A$15)), (--(INT('Data Sheet'!$A$15) &amp; "." &amp; BR651)&lt;=--('Data Sheet'!$B$15))),
            --(INT('Data Sheet'!$A$15) &amp; "." &amp; BR651),
            --(INT('Data Sheet'!$B$15) &amp; "." &amp; BR651)
        )
    ),
    IF(BQ651&lt;&gt;"",
        IF(INT('Data Sheet'!$A$15)=INT('Data Sheet'!$B$15),
            --(INT('Data Sheet'!$A$15) &amp; "." &amp; LEFT(BQ651,3)),
            IF(AND((--(INT('Data Sheet'!$A$15) &amp; "." &amp; LEFT(BQ651,3))&gt;=--('Data Sheet'!$A$15)), (--(INT('Data Sheet'!$A$15) &amp; "." &amp; LEFT(BQ651,3))&lt;=--('Data Sheet'!$B$15))),
                --(INT('Data Sheet'!$A$15) &amp; "." &amp; LEFT(BQ651,3)),
                --(INT('Data Sheet'!$B$15) &amp; "." &amp; LEFT(BQ651,3))
            )
        ),
        "OK"
    )
)</f>
        <v>OK</v>
      </c>
      <c r="Q651" s="23" t="str">
        <f>IF(BS651&lt;&gt;"",
    IF(INT('Data Sheet'!$A$19)=INT('Data Sheet'!$B$15),
        --(INT('Data Sheet'!$A$15) &amp; "." &amp; BS651),
        IF(AND((--(INT('Data Sheet'!$A$15) &amp; "." &amp; BS651)&gt;=--('Data Sheet'!$A$15)), (--(INT('Data Sheet'!$A$15) &amp; "." &amp; BS651)&lt;=--('Data Sheet'!$B$15))),
            --(INT('Data Sheet'!$A$15) &amp; "." &amp; BS651),
            --(INT('Data Sheet'!$B$15) &amp; "." &amp; BS651)
        )
    ),
    IF(BQ651&lt;&gt;"",
        IF(INT('Data Sheet'!$A$15)=INT('Data Sheet'!$B$15),
            --(INT('Data Sheet'!$A$15) &amp; "." &amp; RIGHT(BQ651,3)),
            IF(AND((--(INT('Data Sheet'!$A$15) &amp; "." &amp; RIGHT(BQ651,3))&gt;=--('Data Sheet'!$A$15)), (--(INT('Data Sheet'!$A$15) &amp; "." &amp; RIGHT(BQ651,3))&lt;=--('Data Sheet'!$B$15))),
                --(INT('Data Sheet'!$A$15) &amp; "." &amp; RIGHT(BQ651,3)),
                --(INT('Data Sheet'!$B$15) &amp; "." &amp; RIGHT(BQ651,3))
            )
        ),
        "OK"
    )
)</f>
        <v>OK</v>
      </c>
      <c r="R651" s="19"/>
      <c r="S651" s="19"/>
      <c r="T651" s="19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1"/>
      <c r="AU651" s="21"/>
      <c r="AV651" s="21"/>
      <c r="AW651" s="22"/>
      <c r="AX651" s="99"/>
      <c r="AY651" s="20"/>
      <c r="AZ651" s="20"/>
      <c r="BA651" s="22"/>
      <c r="BB651">
        <v>643</v>
      </c>
      <c r="BC651" s="80"/>
      <c r="BD651" s="80"/>
      <c r="BE651" s="80"/>
      <c r="BF651" s="80"/>
      <c r="BG651" s="32" t="str">
        <f t="shared" si="114"/>
        <v/>
      </c>
      <c r="BH651" s="78">
        <f t="shared" si="112"/>
        <v>0</v>
      </c>
      <c r="BI651" s="2">
        <f t="shared" si="115"/>
        <v>0</v>
      </c>
      <c r="BJ651" s="2">
        <f t="shared" si="116"/>
        <v>0</v>
      </c>
      <c r="BK651" s="2">
        <f t="shared" si="113"/>
        <v>0</v>
      </c>
    </row>
    <row r="652" spans="2:63" ht="15" customHeight="1" x14ac:dyDescent="0.25">
      <c r="B652" s="14">
        <v>644</v>
      </c>
      <c r="C652" s="95" t="str">
        <f t="shared" si="117"/>
        <v/>
      </c>
      <c r="D652" s="15" t="str">
        <f t="shared" ref="D652:D715" si="122">IF(AO652="x","-","OK")</f>
        <v>OK</v>
      </c>
      <c r="E652" s="16" t="e">
        <f>VLOOKUP('Data Sheet'!$B$8,'Data Sheet'!$I$2:$J$9,2,FALSE)</f>
        <v>#N/A</v>
      </c>
      <c r="F652" s="16" t="str">
        <f t="shared" si="118"/>
        <v/>
      </c>
      <c r="G652" s="103">
        <f t="shared" si="119"/>
        <v>0</v>
      </c>
      <c r="H652" s="17" t="s">
        <v>26</v>
      </c>
      <c r="I652" s="17" t="s">
        <v>26</v>
      </c>
      <c r="J652" s="17" t="str">
        <f>IF('Data Sheet'!$B$9="NC-50","N/A","OK")</f>
        <v>OK</v>
      </c>
      <c r="K652" s="17" t="str">
        <f>IF('Data Sheet'!$B$9="NC-50","N/A","OK")</f>
        <v>OK</v>
      </c>
      <c r="L652" s="17" t="str">
        <f t="shared" si="120"/>
        <v>OK</v>
      </c>
      <c r="M652" s="17" t="str">
        <f t="shared" si="121"/>
        <v>OK</v>
      </c>
      <c r="N652" s="18" t="str">
        <f>IF(BO652&lt;&gt;"",
    IF(INT('Data Sheet'!$A$19)=INT('Data Sheet'!$B$19),
        --(INT('Data Sheet'!$A$19) &amp; "." &amp; BO652),
        IF(AND((--(INT('Data Sheet'!$A$19) &amp; "." &amp; BO652)&gt;=--('Data Sheet'!$A$19)), (--(INT('Data Sheet'!$A$19) &amp; "." &amp; BO652)&lt;=--('Data Sheet'!$B$19))),
            --(INT('Data Sheet'!$A$19) &amp; "." &amp; BO652),
            --(INT('Data Sheet'!$B$19) &amp; "." &amp; BO652)
        )
    ),
    IF(BN652&lt;&gt;"",
        IF(INT('Data Sheet'!$A$19)=INT('Data Sheet'!$B$19),
            --(INT('Data Sheet'!$A$19) &amp; "." &amp; LEFT(BN652,3)),
            IF(AND((--(INT('Data Sheet'!$A$19) &amp; "." &amp; LEFT(BN652,3))&gt;=--('Data Sheet'!$A$19)), (--(INT('Data Sheet'!$A$19) &amp; "." &amp; LEFT(BN652,3))&lt;=--('Data Sheet'!$B$19))),
                --(INT('Data Sheet'!$A$19) &amp; "." &amp; LEFT(BN652,3)),
                --(INT('Data Sheet'!$B$19) &amp; "." &amp; LEFT(BN652,3))
            )
        ),
        "OK"
    )
)</f>
        <v>OK</v>
      </c>
      <c r="O652" s="23" t="str">
        <f>IF(BP652&lt;&gt;"",
    IF(INT('Data Sheet'!$A$19)=INT('Data Sheet'!$B$19),
        --(INT('Data Sheet'!$A$19) &amp; "." &amp; BP652),
        IF(AND((--(INT('Data Sheet'!$A$19) &amp; "." &amp; BP652)&gt;=--('Data Sheet'!$A$19)), (--(INT('Data Sheet'!$A$19) &amp; "." &amp; BP652)&lt;=--('Data Sheet'!$B$19))),
            --(INT('Data Sheet'!$A$19) &amp; "." &amp; BP652),
            --(INT('Data Sheet'!$B$19) &amp; "." &amp; BP652)
        )
    ),
    IF(BN652&lt;&gt;"",
        IF(INT('Data Sheet'!$A$19)=INT('Data Sheet'!$B$19),
            --(INT('Data Sheet'!$A$19) &amp; "." &amp; RIGHT(BN652,3)),
            IF(AND((--(INT('Data Sheet'!$A$19) &amp; "." &amp; RIGHT(BN652,3))&gt;=--('Data Sheet'!$A$19)), (--(INT('Data Sheet'!$A$19) &amp; "." &amp; RIGHT(BN652,3))&lt;=--('Data Sheet'!$B$19))),
                --(INT('Data Sheet'!$A$19) &amp; "." &amp; RIGHT(BN652,3)),
                --(INT('Data Sheet'!$B$19) &amp; "." &amp; RIGHT(BN652,3))
            )
        ),
        "OK"
    )
)</f>
        <v>OK</v>
      </c>
      <c r="P652" s="23" t="str">
        <f>IF(BR652&lt;&gt;"",
    IF(INT('Data Sheet'!$A$19)=INT('Data Sheet'!$B$15),
        --(INT('Data Sheet'!$A$15) &amp; "." &amp; BR652),
        IF(AND((--(INT('Data Sheet'!$A$15) &amp; "." &amp; BR652)&gt;=--('Data Sheet'!$A$15)), (--(INT('Data Sheet'!$A$15) &amp; "." &amp; BR652)&lt;=--('Data Sheet'!$B$15))),
            --(INT('Data Sheet'!$A$15) &amp; "." &amp; BR652),
            --(INT('Data Sheet'!$B$15) &amp; "." &amp; BR652)
        )
    ),
    IF(BQ652&lt;&gt;"",
        IF(INT('Data Sheet'!$A$15)=INT('Data Sheet'!$B$15),
            --(INT('Data Sheet'!$A$15) &amp; "." &amp; LEFT(BQ652,3)),
            IF(AND((--(INT('Data Sheet'!$A$15) &amp; "." &amp; LEFT(BQ652,3))&gt;=--('Data Sheet'!$A$15)), (--(INT('Data Sheet'!$A$15) &amp; "." &amp; LEFT(BQ652,3))&lt;=--('Data Sheet'!$B$15))),
                --(INT('Data Sheet'!$A$15) &amp; "." &amp; LEFT(BQ652,3)),
                --(INT('Data Sheet'!$B$15) &amp; "." &amp; LEFT(BQ652,3))
            )
        ),
        "OK"
    )
)</f>
        <v>OK</v>
      </c>
      <c r="Q652" s="23" t="str">
        <f>IF(BS652&lt;&gt;"",
    IF(INT('Data Sheet'!$A$19)=INT('Data Sheet'!$B$15),
        --(INT('Data Sheet'!$A$15) &amp; "." &amp; BS652),
        IF(AND((--(INT('Data Sheet'!$A$15) &amp; "." &amp; BS652)&gt;=--('Data Sheet'!$A$15)), (--(INT('Data Sheet'!$A$15) &amp; "." &amp; BS652)&lt;=--('Data Sheet'!$B$15))),
            --(INT('Data Sheet'!$A$15) &amp; "." &amp; BS652),
            --(INT('Data Sheet'!$B$15) &amp; "." &amp; BS652)
        )
    ),
    IF(BQ652&lt;&gt;"",
        IF(INT('Data Sheet'!$A$15)=INT('Data Sheet'!$B$15),
            --(INT('Data Sheet'!$A$15) &amp; "." &amp; RIGHT(BQ652,3)),
            IF(AND((--(INT('Data Sheet'!$A$15) &amp; "." &amp; RIGHT(BQ652,3))&gt;=--('Data Sheet'!$A$15)), (--(INT('Data Sheet'!$A$15) &amp; "." &amp; RIGHT(BQ652,3))&lt;=--('Data Sheet'!$B$15))),
                --(INT('Data Sheet'!$A$15) &amp; "." &amp; RIGHT(BQ652,3)),
                --(INT('Data Sheet'!$B$15) &amp; "." &amp; RIGHT(BQ652,3))
            )
        ),
        "OK"
    )
)</f>
        <v>OK</v>
      </c>
      <c r="R652" s="19"/>
      <c r="S652" s="19"/>
      <c r="T652" s="19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1"/>
      <c r="AU652" s="21"/>
      <c r="AV652" s="21"/>
      <c r="AW652" s="22"/>
      <c r="AX652" s="99"/>
      <c r="AY652" s="20"/>
      <c r="AZ652" s="20"/>
      <c r="BA652" s="22"/>
      <c r="BB652">
        <v>644</v>
      </c>
      <c r="BC652" s="80"/>
      <c r="BD652" s="80"/>
      <c r="BE652" s="80"/>
      <c r="BF652" s="80"/>
      <c r="BG652" s="32" t="str">
        <f t="shared" si="114"/>
        <v/>
      </c>
      <c r="BH652" s="78">
        <f t="shared" si="112"/>
        <v>0</v>
      </c>
      <c r="BI652" s="2">
        <f t="shared" si="115"/>
        <v>0</v>
      </c>
      <c r="BJ652" s="2">
        <f t="shared" si="116"/>
        <v>0</v>
      </c>
      <c r="BK652" s="2">
        <f t="shared" si="113"/>
        <v>0</v>
      </c>
    </row>
    <row r="653" spans="2:63" ht="15" customHeight="1" x14ac:dyDescent="0.25">
      <c r="B653" s="14">
        <v>645</v>
      </c>
      <c r="C653" s="95" t="str">
        <f t="shared" si="117"/>
        <v/>
      </c>
      <c r="D653" s="15" t="str">
        <f t="shared" si="122"/>
        <v>OK</v>
      </c>
      <c r="E653" s="16" t="e">
        <f>VLOOKUP('Data Sheet'!$B$8,'Data Sheet'!$I$2:$J$9,2,FALSE)</f>
        <v>#N/A</v>
      </c>
      <c r="F653" s="16" t="str">
        <f t="shared" si="118"/>
        <v/>
      </c>
      <c r="G653" s="103">
        <f t="shared" si="119"/>
        <v>0</v>
      </c>
      <c r="H653" s="17" t="s">
        <v>26</v>
      </c>
      <c r="I653" s="17" t="s">
        <v>26</v>
      </c>
      <c r="J653" s="17" t="str">
        <f>IF('Data Sheet'!$B$9="NC-50","N/A","OK")</f>
        <v>OK</v>
      </c>
      <c r="K653" s="17" t="str">
        <f>IF('Data Sheet'!$B$9="NC-50","N/A","OK")</f>
        <v>OK</v>
      </c>
      <c r="L653" s="17" t="str">
        <f t="shared" si="120"/>
        <v>OK</v>
      </c>
      <c r="M653" s="17" t="str">
        <f t="shared" si="121"/>
        <v>OK</v>
      </c>
      <c r="N653" s="18" t="str">
        <f>IF(BO653&lt;&gt;"",
    IF(INT('Data Sheet'!$A$19)=INT('Data Sheet'!$B$19),
        --(INT('Data Sheet'!$A$19) &amp; "." &amp; BO653),
        IF(AND((--(INT('Data Sheet'!$A$19) &amp; "." &amp; BO653)&gt;=--('Data Sheet'!$A$19)), (--(INT('Data Sheet'!$A$19) &amp; "." &amp; BO653)&lt;=--('Data Sheet'!$B$19))),
            --(INT('Data Sheet'!$A$19) &amp; "." &amp; BO653),
            --(INT('Data Sheet'!$B$19) &amp; "." &amp; BO653)
        )
    ),
    IF(BN653&lt;&gt;"",
        IF(INT('Data Sheet'!$A$19)=INT('Data Sheet'!$B$19),
            --(INT('Data Sheet'!$A$19) &amp; "." &amp; LEFT(BN653,3)),
            IF(AND((--(INT('Data Sheet'!$A$19) &amp; "." &amp; LEFT(BN653,3))&gt;=--('Data Sheet'!$A$19)), (--(INT('Data Sheet'!$A$19) &amp; "." &amp; LEFT(BN653,3))&lt;=--('Data Sheet'!$B$19))),
                --(INT('Data Sheet'!$A$19) &amp; "." &amp; LEFT(BN653,3)),
                --(INT('Data Sheet'!$B$19) &amp; "." &amp; LEFT(BN653,3))
            )
        ),
        "OK"
    )
)</f>
        <v>OK</v>
      </c>
      <c r="O653" s="23" t="str">
        <f>IF(BP653&lt;&gt;"",
    IF(INT('Data Sheet'!$A$19)=INT('Data Sheet'!$B$19),
        --(INT('Data Sheet'!$A$19) &amp; "." &amp; BP653),
        IF(AND((--(INT('Data Sheet'!$A$19) &amp; "." &amp; BP653)&gt;=--('Data Sheet'!$A$19)), (--(INT('Data Sheet'!$A$19) &amp; "." &amp; BP653)&lt;=--('Data Sheet'!$B$19))),
            --(INT('Data Sheet'!$A$19) &amp; "." &amp; BP653),
            --(INT('Data Sheet'!$B$19) &amp; "." &amp; BP653)
        )
    ),
    IF(BN653&lt;&gt;"",
        IF(INT('Data Sheet'!$A$19)=INT('Data Sheet'!$B$19),
            --(INT('Data Sheet'!$A$19) &amp; "." &amp; RIGHT(BN653,3)),
            IF(AND((--(INT('Data Sheet'!$A$19) &amp; "." &amp; RIGHT(BN653,3))&gt;=--('Data Sheet'!$A$19)), (--(INT('Data Sheet'!$A$19) &amp; "." &amp; RIGHT(BN653,3))&lt;=--('Data Sheet'!$B$19))),
                --(INT('Data Sheet'!$A$19) &amp; "." &amp; RIGHT(BN653,3)),
                --(INT('Data Sheet'!$B$19) &amp; "." &amp; RIGHT(BN653,3))
            )
        ),
        "OK"
    )
)</f>
        <v>OK</v>
      </c>
      <c r="P653" s="23" t="str">
        <f>IF(BR653&lt;&gt;"",
    IF(INT('Data Sheet'!$A$19)=INT('Data Sheet'!$B$15),
        --(INT('Data Sheet'!$A$15) &amp; "." &amp; BR653),
        IF(AND((--(INT('Data Sheet'!$A$15) &amp; "." &amp; BR653)&gt;=--('Data Sheet'!$A$15)), (--(INT('Data Sheet'!$A$15) &amp; "." &amp; BR653)&lt;=--('Data Sheet'!$B$15))),
            --(INT('Data Sheet'!$A$15) &amp; "." &amp; BR653),
            --(INT('Data Sheet'!$B$15) &amp; "." &amp; BR653)
        )
    ),
    IF(BQ653&lt;&gt;"",
        IF(INT('Data Sheet'!$A$15)=INT('Data Sheet'!$B$15),
            --(INT('Data Sheet'!$A$15) &amp; "." &amp; LEFT(BQ653,3)),
            IF(AND((--(INT('Data Sheet'!$A$15) &amp; "." &amp; LEFT(BQ653,3))&gt;=--('Data Sheet'!$A$15)), (--(INT('Data Sheet'!$A$15) &amp; "." &amp; LEFT(BQ653,3))&lt;=--('Data Sheet'!$B$15))),
                --(INT('Data Sheet'!$A$15) &amp; "." &amp; LEFT(BQ653,3)),
                --(INT('Data Sheet'!$B$15) &amp; "." &amp; LEFT(BQ653,3))
            )
        ),
        "OK"
    )
)</f>
        <v>OK</v>
      </c>
      <c r="Q653" s="23" t="str">
        <f>IF(BS653&lt;&gt;"",
    IF(INT('Data Sheet'!$A$19)=INT('Data Sheet'!$B$15),
        --(INT('Data Sheet'!$A$15) &amp; "." &amp; BS653),
        IF(AND((--(INT('Data Sheet'!$A$15) &amp; "." &amp; BS653)&gt;=--('Data Sheet'!$A$15)), (--(INT('Data Sheet'!$A$15) &amp; "." &amp; BS653)&lt;=--('Data Sheet'!$B$15))),
            --(INT('Data Sheet'!$A$15) &amp; "." &amp; BS653),
            --(INT('Data Sheet'!$B$15) &amp; "." &amp; BS653)
        )
    ),
    IF(BQ653&lt;&gt;"",
        IF(INT('Data Sheet'!$A$15)=INT('Data Sheet'!$B$15),
            --(INT('Data Sheet'!$A$15) &amp; "." &amp; RIGHT(BQ653,3)),
            IF(AND((--(INT('Data Sheet'!$A$15) &amp; "." &amp; RIGHT(BQ653,3))&gt;=--('Data Sheet'!$A$15)), (--(INT('Data Sheet'!$A$15) &amp; "." &amp; RIGHT(BQ653,3))&lt;=--('Data Sheet'!$B$15))),
                --(INT('Data Sheet'!$A$15) &amp; "." &amp; RIGHT(BQ653,3)),
                --(INT('Data Sheet'!$B$15) &amp; "." &amp; RIGHT(BQ653,3))
            )
        ),
        "OK"
    )
)</f>
        <v>OK</v>
      </c>
      <c r="R653" s="19"/>
      <c r="S653" s="19"/>
      <c r="T653" s="19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1"/>
      <c r="AU653" s="21"/>
      <c r="AV653" s="21"/>
      <c r="AW653" s="22"/>
      <c r="AX653" s="99"/>
      <c r="AY653" s="20"/>
      <c r="AZ653" s="20"/>
      <c r="BA653" s="22"/>
      <c r="BB653">
        <v>645</v>
      </c>
      <c r="BC653" s="80"/>
      <c r="BD653" s="80"/>
      <c r="BE653" s="80"/>
      <c r="BF653" s="80"/>
      <c r="BG653" s="32" t="str">
        <f t="shared" si="114"/>
        <v/>
      </c>
      <c r="BH653" s="78">
        <f t="shared" si="112"/>
        <v>0</v>
      </c>
      <c r="BI653" s="2">
        <f t="shared" si="115"/>
        <v>0</v>
      </c>
      <c r="BJ653" s="2">
        <f t="shared" si="116"/>
        <v>0</v>
      </c>
      <c r="BK653" s="2">
        <f t="shared" si="113"/>
        <v>0</v>
      </c>
    </row>
    <row r="654" spans="2:63" ht="15" customHeight="1" x14ac:dyDescent="0.25">
      <c r="B654" s="14">
        <v>646</v>
      </c>
      <c r="C654" s="95" t="str">
        <f t="shared" si="117"/>
        <v/>
      </c>
      <c r="D654" s="15" t="str">
        <f t="shared" si="122"/>
        <v>OK</v>
      </c>
      <c r="E654" s="16" t="e">
        <f>VLOOKUP('Data Sheet'!$B$8,'Data Sheet'!$I$2:$J$9,2,FALSE)</f>
        <v>#N/A</v>
      </c>
      <c r="F654" s="16" t="str">
        <f t="shared" si="118"/>
        <v/>
      </c>
      <c r="G654" s="103">
        <f t="shared" si="119"/>
        <v>0</v>
      </c>
      <c r="H654" s="17" t="s">
        <v>26</v>
      </c>
      <c r="I654" s="17" t="s">
        <v>26</v>
      </c>
      <c r="J654" s="17" t="str">
        <f>IF('Data Sheet'!$B$9="NC-50","N/A","OK")</f>
        <v>OK</v>
      </c>
      <c r="K654" s="17" t="str">
        <f>IF('Data Sheet'!$B$9="NC-50","N/A","OK")</f>
        <v>OK</v>
      </c>
      <c r="L654" s="17" t="str">
        <f t="shared" si="120"/>
        <v>OK</v>
      </c>
      <c r="M654" s="17" t="str">
        <f t="shared" si="121"/>
        <v>OK</v>
      </c>
      <c r="N654" s="18" t="str">
        <f>IF(BO654&lt;&gt;"",
    IF(INT('Data Sheet'!$A$19)=INT('Data Sheet'!$B$19),
        --(INT('Data Sheet'!$A$19) &amp; "." &amp; BO654),
        IF(AND((--(INT('Data Sheet'!$A$19) &amp; "." &amp; BO654)&gt;=--('Data Sheet'!$A$19)), (--(INT('Data Sheet'!$A$19) &amp; "." &amp; BO654)&lt;=--('Data Sheet'!$B$19))),
            --(INT('Data Sheet'!$A$19) &amp; "." &amp; BO654),
            --(INT('Data Sheet'!$B$19) &amp; "." &amp; BO654)
        )
    ),
    IF(BN654&lt;&gt;"",
        IF(INT('Data Sheet'!$A$19)=INT('Data Sheet'!$B$19),
            --(INT('Data Sheet'!$A$19) &amp; "." &amp; LEFT(BN654,3)),
            IF(AND((--(INT('Data Sheet'!$A$19) &amp; "." &amp; LEFT(BN654,3))&gt;=--('Data Sheet'!$A$19)), (--(INT('Data Sheet'!$A$19) &amp; "." &amp; LEFT(BN654,3))&lt;=--('Data Sheet'!$B$19))),
                --(INT('Data Sheet'!$A$19) &amp; "." &amp; LEFT(BN654,3)),
                --(INT('Data Sheet'!$B$19) &amp; "." &amp; LEFT(BN654,3))
            )
        ),
        "OK"
    )
)</f>
        <v>OK</v>
      </c>
      <c r="O654" s="23" t="str">
        <f>IF(BP654&lt;&gt;"",
    IF(INT('Data Sheet'!$A$19)=INT('Data Sheet'!$B$19),
        --(INT('Data Sheet'!$A$19) &amp; "." &amp; BP654),
        IF(AND((--(INT('Data Sheet'!$A$19) &amp; "." &amp; BP654)&gt;=--('Data Sheet'!$A$19)), (--(INT('Data Sheet'!$A$19) &amp; "." &amp; BP654)&lt;=--('Data Sheet'!$B$19))),
            --(INT('Data Sheet'!$A$19) &amp; "." &amp; BP654),
            --(INT('Data Sheet'!$B$19) &amp; "." &amp; BP654)
        )
    ),
    IF(BN654&lt;&gt;"",
        IF(INT('Data Sheet'!$A$19)=INT('Data Sheet'!$B$19),
            --(INT('Data Sheet'!$A$19) &amp; "." &amp; RIGHT(BN654,3)),
            IF(AND((--(INT('Data Sheet'!$A$19) &amp; "." &amp; RIGHT(BN654,3))&gt;=--('Data Sheet'!$A$19)), (--(INT('Data Sheet'!$A$19) &amp; "." &amp; RIGHT(BN654,3))&lt;=--('Data Sheet'!$B$19))),
                --(INT('Data Sheet'!$A$19) &amp; "." &amp; RIGHT(BN654,3)),
                --(INT('Data Sheet'!$B$19) &amp; "." &amp; RIGHT(BN654,3))
            )
        ),
        "OK"
    )
)</f>
        <v>OK</v>
      </c>
      <c r="P654" s="23" t="str">
        <f>IF(BR654&lt;&gt;"",
    IF(INT('Data Sheet'!$A$19)=INT('Data Sheet'!$B$15),
        --(INT('Data Sheet'!$A$15) &amp; "." &amp; BR654),
        IF(AND((--(INT('Data Sheet'!$A$15) &amp; "." &amp; BR654)&gt;=--('Data Sheet'!$A$15)), (--(INT('Data Sheet'!$A$15) &amp; "." &amp; BR654)&lt;=--('Data Sheet'!$B$15))),
            --(INT('Data Sheet'!$A$15) &amp; "." &amp; BR654),
            --(INT('Data Sheet'!$B$15) &amp; "." &amp; BR654)
        )
    ),
    IF(BQ654&lt;&gt;"",
        IF(INT('Data Sheet'!$A$15)=INT('Data Sheet'!$B$15),
            --(INT('Data Sheet'!$A$15) &amp; "." &amp; LEFT(BQ654,3)),
            IF(AND((--(INT('Data Sheet'!$A$15) &amp; "." &amp; LEFT(BQ654,3))&gt;=--('Data Sheet'!$A$15)), (--(INT('Data Sheet'!$A$15) &amp; "." &amp; LEFT(BQ654,3))&lt;=--('Data Sheet'!$B$15))),
                --(INT('Data Sheet'!$A$15) &amp; "." &amp; LEFT(BQ654,3)),
                --(INT('Data Sheet'!$B$15) &amp; "." &amp; LEFT(BQ654,3))
            )
        ),
        "OK"
    )
)</f>
        <v>OK</v>
      </c>
      <c r="Q654" s="23" t="str">
        <f>IF(BS654&lt;&gt;"",
    IF(INT('Data Sheet'!$A$19)=INT('Data Sheet'!$B$15),
        --(INT('Data Sheet'!$A$15) &amp; "." &amp; BS654),
        IF(AND((--(INT('Data Sheet'!$A$15) &amp; "." &amp; BS654)&gt;=--('Data Sheet'!$A$15)), (--(INT('Data Sheet'!$A$15) &amp; "." &amp; BS654)&lt;=--('Data Sheet'!$B$15))),
            --(INT('Data Sheet'!$A$15) &amp; "." &amp; BS654),
            --(INT('Data Sheet'!$B$15) &amp; "." &amp; BS654)
        )
    ),
    IF(BQ654&lt;&gt;"",
        IF(INT('Data Sheet'!$A$15)=INT('Data Sheet'!$B$15),
            --(INT('Data Sheet'!$A$15) &amp; "." &amp; RIGHT(BQ654,3)),
            IF(AND((--(INT('Data Sheet'!$A$15) &amp; "." &amp; RIGHT(BQ654,3))&gt;=--('Data Sheet'!$A$15)), (--(INT('Data Sheet'!$A$15) &amp; "." &amp; RIGHT(BQ654,3))&lt;=--('Data Sheet'!$B$15))),
                --(INT('Data Sheet'!$A$15) &amp; "." &amp; RIGHT(BQ654,3)),
                --(INT('Data Sheet'!$B$15) &amp; "." &amp; RIGHT(BQ654,3))
            )
        ),
        "OK"
    )
)</f>
        <v>OK</v>
      </c>
      <c r="R654" s="19"/>
      <c r="S654" s="19"/>
      <c r="T654" s="19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1"/>
      <c r="AU654" s="21"/>
      <c r="AV654" s="21"/>
      <c r="AW654" s="22"/>
      <c r="AX654" s="99"/>
      <c r="AY654" s="20"/>
      <c r="AZ654" s="20"/>
      <c r="BA654" s="22"/>
      <c r="BB654">
        <v>646</v>
      </c>
      <c r="BC654" s="80"/>
      <c r="BD654" s="80"/>
      <c r="BE654" s="80"/>
      <c r="BF654" s="80"/>
      <c r="BG654" s="32" t="str">
        <f t="shared" si="114"/>
        <v/>
      </c>
      <c r="BH654" s="78">
        <f t="shared" si="112"/>
        <v>0</v>
      </c>
      <c r="BI654" s="2">
        <f t="shared" si="115"/>
        <v>0</v>
      </c>
      <c r="BJ654" s="2">
        <f t="shared" si="116"/>
        <v>0</v>
      </c>
      <c r="BK654" s="2">
        <f t="shared" si="113"/>
        <v>0</v>
      </c>
    </row>
    <row r="655" spans="2:63" ht="15" customHeight="1" x14ac:dyDescent="0.25">
      <c r="B655" s="14">
        <v>647</v>
      </c>
      <c r="C655" s="95" t="str">
        <f t="shared" si="117"/>
        <v/>
      </c>
      <c r="D655" s="15" t="str">
        <f t="shared" si="122"/>
        <v>OK</v>
      </c>
      <c r="E655" s="16" t="e">
        <f>VLOOKUP('Data Sheet'!$B$8,'Data Sheet'!$I$2:$J$9,2,FALSE)</f>
        <v>#N/A</v>
      </c>
      <c r="F655" s="16" t="str">
        <f t="shared" si="118"/>
        <v/>
      </c>
      <c r="G655" s="103">
        <f t="shared" si="119"/>
        <v>0</v>
      </c>
      <c r="H655" s="17" t="s">
        <v>26</v>
      </c>
      <c r="I655" s="17" t="s">
        <v>26</v>
      </c>
      <c r="J655" s="17" t="str">
        <f>IF('Data Sheet'!$B$9="NC-50","N/A","OK")</f>
        <v>OK</v>
      </c>
      <c r="K655" s="17" t="str">
        <f>IF('Data Sheet'!$B$9="NC-50","N/A","OK")</f>
        <v>OK</v>
      </c>
      <c r="L655" s="17" t="str">
        <f t="shared" si="120"/>
        <v>OK</v>
      </c>
      <c r="M655" s="17" t="str">
        <f t="shared" si="121"/>
        <v>OK</v>
      </c>
      <c r="N655" s="18" t="str">
        <f>IF(BO655&lt;&gt;"",
    IF(INT('Data Sheet'!$A$19)=INT('Data Sheet'!$B$19),
        --(INT('Data Sheet'!$A$19) &amp; "." &amp; BO655),
        IF(AND((--(INT('Data Sheet'!$A$19) &amp; "." &amp; BO655)&gt;=--('Data Sheet'!$A$19)), (--(INT('Data Sheet'!$A$19) &amp; "." &amp; BO655)&lt;=--('Data Sheet'!$B$19))),
            --(INT('Data Sheet'!$A$19) &amp; "." &amp; BO655),
            --(INT('Data Sheet'!$B$19) &amp; "." &amp; BO655)
        )
    ),
    IF(BN655&lt;&gt;"",
        IF(INT('Data Sheet'!$A$19)=INT('Data Sheet'!$B$19),
            --(INT('Data Sheet'!$A$19) &amp; "." &amp; LEFT(BN655,3)),
            IF(AND((--(INT('Data Sheet'!$A$19) &amp; "." &amp; LEFT(BN655,3))&gt;=--('Data Sheet'!$A$19)), (--(INT('Data Sheet'!$A$19) &amp; "." &amp; LEFT(BN655,3))&lt;=--('Data Sheet'!$B$19))),
                --(INT('Data Sheet'!$A$19) &amp; "." &amp; LEFT(BN655,3)),
                --(INT('Data Sheet'!$B$19) &amp; "." &amp; LEFT(BN655,3))
            )
        ),
        "OK"
    )
)</f>
        <v>OK</v>
      </c>
      <c r="O655" s="23" t="str">
        <f>IF(BP655&lt;&gt;"",
    IF(INT('Data Sheet'!$A$19)=INT('Data Sheet'!$B$19),
        --(INT('Data Sheet'!$A$19) &amp; "." &amp; BP655),
        IF(AND((--(INT('Data Sheet'!$A$19) &amp; "." &amp; BP655)&gt;=--('Data Sheet'!$A$19)), (--(INT('Data Sheet'!$A$19) &amp; "." &amp; BP655)&lt;=--('Data Sheet'!$B$19))),
            --(INT('Data Sheet'!$A$19) &amp; "." &amp; BP655),
            --(INT('Data Sheet'!$B$19) &amp; "." &amp; BP655)
        )
    ),
    IF(BN655&lt;&gt;"",
        IF(INT('Data Sheet'!$A$19)=INT('Data Sheet'!$B$19),
            --(INT('Data Sheet'!$A$19) &amp; "." &amp; RIGHT(BN655,3)),
            IF(AND((--(INT('Data Sheet'!$A$19) &amp; "." &amp; RIGHT(BN655,3))&gt;=--('Data Sheet'!$A$19)), (--(INT('Data Sheet'!$A$19) &amp; "." &amp; RIGHT(BN655,3))&lt;=--('Data Sheet'!$B$19))),
                --(INT('Data Sheet'!$A$19) &amp; "." &amp; RIGHT(BN655,3)),
                --(INT('Data Sheet'!$B$19) &amp; "." &amp; RIGHT(BN655,3))
            )
        ),
        "OK"
    )
)</f>
        <v>OK</v>
      </c>
      <c r="P655" s="23" t="str">
        <f>IF(BR655&lt;&gt;"",
    IF(INT('Data Sheet'!$A$19)=INT('Data Sheet'!$B$15),
        --(INT('Data Sheet'!$A$15) &amp; "." &amp; BR655),
        IF(AND((--(INT('Data Sheet'!$A$15) &amp; "." &amp; BR655)&gt;=--('Data Sheet'!$A$15)), (--(INT('Data Sheet'!$A$15) &amp; "." &amp; BR655)&lt;=--('Data Sheet'!$B$15))),
            --(INT('Data Sheet'!$A$15) &amp; "." &amp; BR655),
            --(INT('Data Sheet'!$B$15) &amp; "." &amp; BR655)
        )
    ),
    IF(BQ655&lt;&gt;"",
        IF(INT('Data Sheet'!$A$15)=INT('Data Sheet'!$B$15),
            --(INT('Data Sheet'!$A$15) &amp; "." &amp; LEFT(BQ655,3)),
            IF(AND((--(INT('Data Sheet'!$A$15) &amp; "." &amp; LEFT(BQ655,3))&gt;=--('Data Sheet'!$A$15)), (--(INT('Data Sheet'!$A$15) &amp; "." &amp; LEFT(BQ655,3))&lt;=--('Data Sheet'!$B$15))),
                --(INT('Data Sheet'!$A$15) &amp; "." &amp; LEFT(BQ655,3)),
                --(INT('Data Sheet'!$B$15) &amp; "." &amp; LEFT(BQ655,3))
            )
        ),
        "OK"
    )
)</f>
        <v>OK</v>
      </c>
      <c r="Q655" s="23" t="str">
        <f>IF(BS655&lt;&gt;"",
    IF(INT('Data Sheet'!$A$19)=INT('Data Sheet'!$B$15),
        --(INT('Data Sheet'!$A$15) &amp; "." &amp; BS655),
        IF(AND((--(INT('Data Sheet'!$A$15) &amp; "." &amp; BS655)&gt;=--('Data Sheet'!$A$15)), (--(INT('Data Sheet'!$A$15) &amp; "." &amp; BS655)&lt;=--('Data Sheet'!$B$15))),
            --(INT('Data Sheet'!$A$15) &amp; "." &amp; BS655),
            --(INT('Data Sheet'!$B$15) &amp; "." &amp; BS655)
        )
    ),
    IF(BQ655&lt;&gt;"",
        IF(INT('Data Sheet'!$A$15)=INT('Data Sheet'!$B$15),
            --(INT('Data Sheet'!$A$15) &amp; "." &amp; RIGHT(BQ655,3)),
            IF(AND((--(INT('Data Sheet'!$A$15) &amp; "." &amp; RIGHT(BQ655,3))&gt;=--('Data Sheet'!$A$15)), (--(INT('Data Sheet'!$A$15) &amp; "." &amp; RIGHT(BQ655,3))&lt;=--('Data Sheet'!$B$15))),
                --(INT('Data Sheet'!$A$15) &amp; "." &amp; RIGHT(BQ655,3)),
                --(INT('Data Sheet'!$B$15) &amp; "." &amp; RIGHT(BQ655,3))
            )
        ),
        "OK"
    )
)</f>
        <v>OK</v>
      </c>
      <c r="R655" s="19"/>
      <c r="S655" s="19"/>
      <c r="T655" s="19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1"/>
      <c r="AU655" s="21"/>
      <c r="AV655" s="21"/>
      <c r="AW655" s="22"/>
      <c r="AX655" s="99"/>
      <c r="AY655" s="20"/>
      <c r="AZ655" s="20"/>
      <c r="BA655" s="22"/>
      <c r="BB655">
        <v>647</v>
      </c>
      <c r="BC655" s="80"/>
      <c r="BD655" s="80"/>
      <c r="BE655" s="80"/>
      <c r="BF655" s="80"/>
      <c r="BG655" s="32" t="str">
        <f t="shared" si="114"/>
        <v/>
      </c>
      <c r="BH655" s="78">
        <f t="shared" si="112"/>
        <v>0</v>
      </c>
      <c r="BI655" s="2">
        <f t="shared" si="115"/>
        <v>0</v>
      </c>
      <c r="BJ655" s="2">
        <f t="shared" si="116"/>
        <v>0</v>
      </c>
      <c r="BK655" s="2">
        <f t="shared" si="113"/>
        <v>0</v>
      </c>
    </row>
    <row r="656" spans="2:63" ht="15" customHeight="1" x14ac:dyDescent="0.25">
      <c r="B656" s="14">
        <v>648</v>
      </c>
      <c r="C656" s="95" t="str">
        <f t="shared" si="117"/>
        <v/>
      </c>
      <c r="D656" s="15" t="str">
        <f t="shared" si="122"/>
        <v>OK</v>
      </c>
      <c r="E656" s="16" t="e">
        <f>VLOOKUP('Data Sheet'!$B$8,'Data Sheet'!$I$2:$J$9,2,FALSE)</f>
        <v>#N/A</v>
      </c>
      <c r="F656" s="16" t="str">
        <f t="shared" si="118"/>
        <v/>
      </c>
      <c r="G656" s="103">
        <f t="shared" si="119"/>
        <v>0</v>
      </c>
      <c r="H656" s="17" t="s">
        <v>26</v>
      </c>
      <c r="I656" s="17" t="s">
        <v>26</v>
      </c>
      <c r="J656" s="17" t="str">
        <f>IF('Data Sheet'!$B$9="NC-50","N/A","OK")</f>
        <v>OK</v>
      </c>
      <c r="K656" s="17" t="str">
        <f>IF('Data Sheet'!$B$9="NC-50","N/A","OK")</f>
        <v>OK</v>
      </c>
      <c r="L656" s="17" t="str">
        <f t="shared" si="120"/>
        <v>OK</v>
      </c>
      <c r="M656" s="17" t="str">
        <f t="shared" si="121"/>
        <v>OK</v>
      </c>
      <c r="N656" s="18" t="str">
        <f>IF(BO656&lt;&gt;"",
    IF(INT('Data Sheet'!$A$19)=INT('Data Sheet'!$B$19),
        --(INT('Data Sheet'!$A$19) &amp; "." &amp; BO656),
        IF(AND((--(INT('Data Sheet'!$A$19) &amp; "." &amp; BO656)&gt;=--('Data Sheet'!$A$19)), (--(INT('Data Sheet'!$A$19) &amp; "." &amp; BO656)&lt;=--('Data Sheet'!$B$19))),
            --(INT('Data Sheet'!$A$19) &amp; "." &amp; BO656),
            --(INT('Data Sheet'!$B$19) &amp; "." &amp; BO656)
        )
    ),
    IF(BN656&lt;&gt;"",
        IF(INT('Data Sheet'!$A$19)=INT('Data Sheet'!$B$19),
            --(INT('Data Sheet'!$A$19) &amp; "." &amp; LEFT(BN656,3)),
            IF(AND((--(INT('Data Sheet'!$A$19) &amp; "." &amp; LEFT(BN656,3))&gt;=--('Data Sheet'!$A$19)), (--(INT('Data Sheet'!$A$19) &amp; "." &amp; LEFT(BN656,3))&lt;=--('Data Sheet'!$B$19))),
                --(INT('Data Sheet'!$A$19) &amp; "." &amp; LEFT(BN656,3)),
                --(INT('Data Sheet'!$B$19) &amp; "." &amp; LEFT(BN656,3))
            )
        ),
        "OK"
    )
)</f>
        <v>OK</v>
      </c>
      <c r="O656" s="23" t="str">
        <f>IF(BP656&lt;&gt;"",
    IF(INT('Data Sheet'!$A$19)=INT('Data Sheet'!$B$19),
        --(INT('Data Sheet'!$A$19) &amp; "." &amp; BP656),
        IF(AND((--(INT('Data Sheet'!$A$19) &amp; "." &amp; BP656)&gt;=--('Data Sheet'!$A$19)), (--(INT('Data Sheet'!$A$19) &amp; "." &amp; BP656)&lt;=--('Data Sheet'!$B$19))),
            --(INT('Data Sheet'!$A$19) &amp; "." &amp; BP656),
            --(INT('Data Sheet'!$B$19) &amp; "." &amp; BP656)
        )
    ),
    IF(BN656&lt;&gt;"",
        IF(INT('Data Sheet'!$A$19)=INT('Data Sheet'!$B$19),
            --(INT('Data Sheet'!$A$19) &amp; "." &amp; RIGHT(BN656,3)),
            IF(AND((--(INT('Data Sheet'!$A$19) &amp; "." &amp; RIGHT(BN656,3))&gt;=--('Data Sheet'!$A$19)), (--(INT('Data Sheet'!$A$19) &amp; "." &amp; RIGHT(BN656,3))&lt;=--('Data Sheet'!$B$19))),
                --(INT('Data Sheet'!$A$19) &amp; "." &amp; RIGHT(BN656,3)),
                --(INT('Data Sheet'!$B$19) &amp; "." &amp; RIGHT(BN656,3))
            )
        ),
        "OK"
    )
)</f>
        <v>OK</v>
      </c>
      <c r="P656" s="23" t="str">
        <f>IF(BR656&lt;&gt;"",
    IF(INT('Data Sheet'!$A$19)=INT('Data Sheet'!$B$15),
        --(INT('Data Sheet'!$A$15) &amp; "." &amp; BR656),
        IF(AND((--(INT('Data Sheet'!$A$15) &amp; "." &amp; BR656)&gt;=--('Data Sheet'!$A$15)), (--(INT('Data Sheet'!$A$15) &amp; "." &amp; BR656)&lt;=--('Data Sheet'!$B$15))),
            --(INT('Data Sheet'!$A$15) &amp; "." &amp; BR656),
            --(INT('Data Sheet'!$B$15) &amp; "." &amp; BR656)
        )
    ),
    IF(BQ656&lt;&gt;"",
        IF(INT('Data Sheet'!$A$15)=INT('Data Sheet'!$B$15),
            --(INT('Data Sheet'!$A$15) &amp; "." &amp; LEFT(BQ656,3)),
            IF(AND((--(INT('Data Sheet'!$A$15) &amp; "." &amp; LEFT(BQ656,3))&gt;=--('Data Sheet'!$A$15)), (--(INT('Data Sheet'!$A$15) &amp; "." &amp; LEFT(BQ656,3))&lt;=--('Data Sheet'!$B$15))),
                --(INT('Data Sheet'!$A$15) &amp; "." &amp; LEFT(BQ656,3)),
                --(INT('Data Sheet'!$B$15) &amp; "." &amp; LEFT(BQ656,3))
            )
        ),
        "OK"
    )
)</f>
        <v>OK</v>
      </c>
      <c r="Q656" s="23" t="str">
        <f>IF(BS656&lt;&gt;"",
    IF(INT('Data Sheet'!$A$19)=INT('Data Sheet'!$B$15),
        --(INT('Data Sheet'!$A$15) &amp; "." &amp; BS656),
        IF(AND((--(INT('Data Sheet'!$A$15) &amp; "." &amp; BS656)&gt;=--('Data Sheet'!$A$15)), (--(INT('Data Sheet'!$A$15) &amp; "." &amp; BS656)&lt;=--('Data Sheet'!$B$15))),
            --(INT('Data Sheet'!$A$15) &amp; "." &amp; BS656),
            --(INT('Data Sheet'!$B$15) &amp; "." &amp; BS656)
        )
    ),
    IF(BQ656&lt;&gt;"",
        IF(INT('Data Sheet'!$A$15)=INT('Data Sheet'!$B$15),
            --(INT('Data Sheet'!$A$15) &amp; "." &amp; RIGHT(BQ656,3)),
            IF(AND((--(INT('Data Sheet'!$A$15) &amp; "." &amp; RIGHT(BQ656,3))&gt;=--('Data Sheet'!$A$15)), (--(INT('Data Sheet'!$A$15) &amp; "." &amp; RIGHT(BQ656,3))&lt;=--('Data Sheet'!$B$15))),
                --(INT('Data Sheet'!$A$15) &amp; "." &amp; RIGHT(BQ656,3)),
                --(INT('Data Sheet'!$B$15) &amp; "." &amp; RIGHT(BQ656,3))
            )
        ),
        "OK"
    )
)</f>
        <v>OK</v>
      </c>
      <c r="R656" s="19"/>
      <c r="S656" s="19"/>
      <c r="T656" s="19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1"/>
      <c r="AU656" s="21"/>
      <c r="AV656" s="21"/>
      <c r="AW656" s="22"/>
      <c r="AX656" s="99"/>
      <c r="AY656" s="20"/>
      <c r="AZ656" s="20"/>
      <c r="BA656" s="22"/>
      <c r="BB656">
        <v>648</v>
      </c>
      <c r="BC656" s="80"/>
      <c r="BD656" s="80"/>
      <c r="BE656" s="80"/>
      <c r="BF656" s="80"/>
      <c r="BG656" s="32" t="str">
        <f t="shared" si="114"/>
        <v/>
      </c>
      <c r="BH656" s="78">
        <f t="shared" si="112"/>
        <v>0</v>
      </c>
      <c r="BI656" s="2">
        <f t="shared" si="115"/>
        <v>0</v>
      </c>
      <c r="BJ656" s="2">
        <f t="shared" si="116"/>
        <v>0</v>
      </c>
      <c r="BK656" s="2">
        <f t="shared" si="113"/>
        <v>0</v>
      </c>
    </row>
    <row r="657" spans="2:63" ht="15" customHeight="1" x14ac:dyDescent="0.25">
      <c r="B657" s="14">
        <v>649</v>
      </c>
      <c r="C657" s="95" t="str">
        <f t="shared" si="117"/>
        <v/>
      </c>
      <c r="D657" s="15" t="str">
        <f t="shared" si="122"/>
        <v>OK</v>
      </c>
      <c r="E657" s="16" t="e">
        <f>VLOOKUP('Data Sheet'!$B$8,'Data Sheet'!$I$2:$J$9,2,FALSE)</f>
        <v>#N/A</v>
      </c>
      <c r="F657" s="16" t="str">
        <f t="shared" si="118"/>
        <v/>
      </c>
      <c r="G657" s="103">
        <f t="shared" si="119"/>
        <v>0</v>
      </c>
      <c r="H657" s="17" t="s">
        <v>26</v>
      </c>
      <c r="I657" s="17" t="s">
        <v>26</v>
      </c>
      <c r="J657" s="17" t="str">
        <f>IF('Data Sheet'!$B$9="NC-50","N/A","OK")</f>
        <v>OK</v>
      </c>
      <c r="K657" s="17" t="str">
        <f>IF('Data Sheet'!$B$9="NC-50","N/A","OK")</f>
        <v>OK</v>
      </c>
      <c r="L657" s="17" t="str">
        <f t="shared" si="120"/>
        <v>OK</v>
      </c>
      <c r="M657" s="17" t="str">
        <f t="shared" si="121"/>
        <v>OK</v>
      </c>
      <c r="N657" s="18" t="str">
        <f>IF(BO657&lt;&gt;"",
    IF(INT('Data Sheet'!$A$19)=INT('Data Sheet'!$B$19),
        --(INT('Data Sheet'!$A$19) &amp; "." &amp; BO657),
        IF(AND((--(INT('Data Sheet'!$A$19) &amp; "." &amp; BO657)&gt;=--('Data Sheet'!$A$19)), (--(INT('Data Sheet'!$A$19) &amp; "." &amp; BO657)&lt;=--('Data Sheet'!$B$19))),
            --(INT('Data Sheet'!$A$19) &amp; "." &amp; BO657),
            --(INT('Data Sheet'!$B$19) &amp; "." &amp; BO657)
        )
    ),
    IF(BN657&lt;&gt;"",
        IF(INT('Data Sheet'!$A$19)=INT('Data Sheet'!$B$19),
            --(INT('Data Sheet'!$A$19) &amp; "." &amp; LEFT(BN657,3)),
            IF(AND((--(INT('Data Sheet'!$A$19) &amp; "." &amp; LEFT(BN657,3))&gt;=--('Data Sheet'!$A$19)), (--(INT('Data Sheet'!$A$19) &amp; "." &amp; LEFT(BN657,3))&lt;=--('Data Sheet'!$B$19))),
                --(INT('Data Sheet'!$A$19) &amp; "." &amp; LEFT(BN657,3)),
                --(INT('Data Sheet'!$B$19) &amp; "." &amp; LEFT(BN657,3))
            )
        ),
        "OK"
    )
)</f>
        <v>OK</v>
      </c>
      <c r="O657" s="23" t="str">
        <f>IF(BP657&lt;&gt;"",
    IF(INT('Data Sheet'!$A$19)=INT('Data Sheet'!$B$19),
        --(INT('Data Sheet'!$A$19) &amp; "." &amp; BP657),
        IF(AND((--(INT('Data Sheet'!$A$19) &amp; "." &amp; BP657)&gt;=--('Data Sheet'!$A$19)), (--(INT('Data Sheet'!$A$19) &amp; "." &amp; BP657)&lt;=--('Data Sheet'!$B$19))),
            --(INT('Data Sheet'!$A$19) &amp; "." &amp; BP657),
            --(INT('Data Sheet'!$B$19) &amp; "." &amp; BP657)
        )
    ),
    IF(BN657&lt;&gt;"",
        IF(INT('Data Sheet'!$A$19)=INT('Data Sheet'!$B$19),
            --(INT('Data Sheet'!$A$19) &amp; "." &amp; RIGHT(BN657,3)),
            IF(AND((--(INT('Data Sheet'!$A$19) &amp; "." &amp; RIGHT(BN657,3))&gt;=--('Data Sheet'!$A$19)), (--(INT('Data Sheet'!$A$19) &amp; "." &amp; RIGHT(BN657,3))&lt;=--('Data Sheet'!$B$19))),
                --(INT('Data Sheet'!$A$19) &amp; "." &amp; RIGHT(BN657,3)),
                --(INT('Data Sheet'!$B$19) &amp; "." &amp; RIGHT(BN657,3))
            )
        ),
        "OK"
    )
)</f>
        <v>OK</v>
      </c>
      <c r="P657" s="23" t="str">
        <f>IF(BR657&lt;&gt;"",
    IF(INT('Data Sheet'!$A$19)=INT('Data Sheet'!$B$15),
        --(INT('Data Sheet'!$A$15) &amp; "." &amp; BR657),
        IF(AND((--(INT('Data Sheet'!$A$15) &amp; "." &amp; BR657)&gt;=--('Data Sheet'!$A$15)), (--(INT('Data Sheet'!$A$15) &amp; "." &amp; BR657)&lt;=--('Data Sheet'!$B$15))),
            --(INT('Data Sheet'!$A$15) &amp; "." &amp; BR657),
            --(INT('Data Sheet'!$B$15) &amp; "." &amp; BR657)
        )
    ),
    IF(BQ657&lt;&gt;"",
        IF(INT('Data Sheet'!$A$15)=INT('Data Sheet'!$B$15),
            --(INT('Data Sheet'!$A$15) &amp; "." &amp; LEFT(BQ657,3)),
            IF(AND((--(INT('Data Sheet'!$A$15) &amp; "." &amp; LEFT(BQ657,3))&gt;=--('Data Sheet'!$A$15)), (--(INT('Data Sheet'!$A$15) &amp; "." &amp; LEFT(BQ657,3))&lt;=--('Data Sheet'!$B$15))),
                --(INT('Data Sheet'!$A$15) &amp; "." &amp; LEFT(BQ657,3)),
                --(INT('Data Sheet'!$B$15) &amp; "." &amp; LEFT(BQ657,3))
            )
        ),
        "OK"
    )
)</f>
        <v>OK</v>
      </c>
      <c r="Q657" s="23" t="str">
        <f>IF(BS657&lt;&gt;"",
    IF(INT('Data Sheet'!$A$19)=INT('Data Sheet'!$B$15),
        --(INT('Data Sheet'!$A$15) &amp; "." &amp; BS657),
        IF(AND((--(INT('Data Sheet'!$A$15) &amp; "." &amp; BS657)&gt;=--('Data Sheet'!$A$15)), (--(INT('Data Sheet'!$A$15) &amp; "." &amp; BS657)&lt;=--('Data Sheet'!$B$15))),
            --(INT('Data Sheet'!$A$15) &amp; "." &amp; BS657),
            --(INT('Data Sheet'!$B$15) &amp; "." &amp; BS657)
        )
    ),
    IF(BQ657&lt;&gt;"",
        IF(INT('Data Sheet'!$A$15)=INT('Data Sheet'!$B$15),
            --(INT('Data Sheet'!$A$15) &amp; "." &amp; RIGHT(BQ657,3)),
            IF(AND((--(INT('Data Sheet'!$A$15) &amp; "." &amp; RIGHT(BQ657,3))&gt;=--('Data Sheet'!$A$15)), (--(INT('Data Sheet'!$A$15) &amp; "." &amp; RIGHT(BQ657,3))&lt;=--('Data Sheet'!$B$15))),
                --(INT('Data Sheet'!$A$15) &amp; "." &amp; RIGHT(BQ657,3)),
                --(INT('Data Sheet'!$B$15) &amp; "." &amp; RIGHT(BQ657,3))
            )
        ),
        "OK"
    )
)</f>
        <v>OK</v>
      </c>
      <c r="R657" s="19"/>
      <c r="S657" s="19"/>
      <c r="T657" s="19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1"/>
      <c r="AU657" s="21"/>
      <c r="AV657" s="21"/>
      <c r="AW657" s="22"/>
      <c r="AX657" s="99"/>
      <c r="AY657" s="20"/>
      <c r="AZ657" s="20"/>
      <c r="BA657" s="22"/>
      <c r="BB657">
        <v>649</v>
      </c>
      <c r="BC657" s="80"/>
      <c r="BD657" s="80"/>
      <c r="BE657" s="80"/>
      <c r="BF657" s="80"/>
      <c r="BG657" s="32" t="str">
        <f t="shared" si="114"/>
        <v/>
      </c>
      <c r="BH657" s="78">
        <f t="shared" si="112"/>
        <v>0</v>
      </c>
      <c r="BI657" s="2">
        <f t="shared" si="115"/>
        <v>0</v>
      </c>
      <c r="BJ657" s="2">
        <f t="shared" si="116"/>
        <v>0</v>
      </c>
      <c r="BK657" s="2">
        <f t="shared" si="113"/>
        <v>0</v>
      </c>
    </row>
    <row r="658" spans="2:63" ht="15" customHeight="1" x14ac:dyDescent="0.25">
      <c r="B658" s="14">
        <v>650</v>
      </c>
      <c r="C658" s="95" t="str">
        <f t="shared" si="117"/>
        <v/>
      </c>
      <c r="D658" s="15" t="str">
        <f t="shared" si="122"/>
        <v>OK</v>
      </c>
      <c r="E658" s="16" t="e">
        <f>VLOOKUP('Data Sheet'!$B$8,'Data Sheet'!$I$2:$J$9,2,FALSE)</f>
        <v>#N/A</v>
      </c>
      <c r="F658" s="16" t="str">
        <f t="shared" si="118"/>
        <v/>
      </c>
      <c r="G658" s="103">
        <f t="shared" si="119"/>
        <v>0</v>
      </c>
      <c r="H658" s="17" t="s">
        <v>26</v>
      </c>
      <c r="I658" s="17" t="s">
        <v>26</v>
      </c>
      <c r="J658" s="17" t="str">
        <f>IF('Data Sheet'!$B$9="NC-50","N/A","OK")</f>
        <v>OK</v>
      </c>
      <c r="K658" s="17" t="str">
        <f>IF('Data Sheet'!$B$9="NC-50","N/A","OK")</f>
        <v>OK</v>
      </c>
      <c r="L658" s="17" t="str">
        <f t="shared" si="120"/>
        <v>OK</v>
      </c>
      <c r="M658" s="17" t="str">
        <f t="shared" si="121"/>
        <v>OK</v>
      </c>
      <c r="N658" s="18" t="str">
        <f>IF(BO658&lt;&gt;"",
    IF(INT('Data Sheet'!$A$19)=INT('Data Sheet'!$B$19),
        --(INT('Data Sheet'!$A$19) &amp; "." &amp; BO658),
        IF(AND((--(INT('Data Sheet'!$A$19) &amp; "." &amp; BO658)&gt;=--('Data Sheet'!$A$19)), (--(INT('Data Sheet'!$A$19) &amp; "." &amp; BO658)&lt;=--('Data Sheet'!$B$19))),
            --(INT('Data Sheet'!$A$19) &amp; "." &amp; BO658),
            --(INT('Data Sheet'!$B$19) &amp; "." &amp; BO658)
        )
    ),
    IF(BN658&lt;&gt;"",
        IF(INT('Data Sheet'!$A$19)=INT('Data Sheet'!$B$19),
            --(INT('Data Sheet'!$A$19) &amp; "." &amp; LEFT(BN658,3)),
            IF(AND((--(INT('Data Sheet'!$A$19) &amp; "." &amp; LEFT(BN658,3))&gt;=--('Data Sheet'!$A$19)), (--(INT('Data Sheet'!$A$19) &amp; "." &amp; LEFT(BN658,3))&lt;=--('Data Sheet'!$B$19))),
                --(INT('Data Sheet'!$A$19) &amp; "." &amp; LEFT(BN658,3)),
                --(INT('Data Sheet'!$B$19) &amp; "." &amp; LEFT(BN658,3))
            )
        ),
        "OK"
    )
)</f>
        <v>OK</v>
      </c>
      <c r="O658" s="23" t="str">
        <f>IF(BP658&lt;&gt;"",
    IF(INT('Data Sheet'!$A$19)=INT('Data Sheet'!$B$19),
        --(INT('Data Sheet'!$A$19) &amp; "." &amp; BP658),
        IF(AND((--(INT('Data Sheet'!$A$19) &amp; "." &amp; BP658)&gt;=--('Data Sheet'!$A$19)), (--(INT('Data Sheet'!$A$19) &amp; "." &amp; BP658)&lt;=--('Data Sheet'!$B$19))),
            --(INT('Data Sheet'!$A$19) &amp; "." &amp; BP658),
            --(INT('Data Sheet'!$B$19) &amp; "." &amp; BP658)
        )
    ),
    IF(BN658&lt;&gt;"",
        IF(INT('Data Sheet'!$A$19)=INT('Data Sheet'!$B$19),
            --(INT('Data Sheet'!$A$19) &amp; "." &amp; RIGHT(BN658,3)),
            IF(AND((--(INT('Data Sheet'!$A$19) &amp; "." &amp; RIGHT(BN658,3))&gt;=--('Data Sheet'!$A$19)), (--(INT('Data Sheet'!$A$19) &amp; "." &amp; RIGHT(BN658,3))&lt;=--('Data Sheet'!$B$19))),
                --(INT('Data Sheet'!$A$19) &amp; "." &amp; RIGHT(BN658,3)),
                --(INT('Data Sheet'!$B$19) &amp; "." &amp; RIGHT(BN658,3))
            )
        ),
        "OK"
    )
)</f>
        <v>OK</v>
      </c>
      <c r="P658" s="23" t="str">
        <f>IF(BR658&lt;&gt;"",
    IF(INT('Data Sheet'!$A$19)=INT('Data Sheet'!$B$15),
        --(INT('Data Sheet'!$A$15) &amp; "." &amp; BR658),
        IF(AND((--(INT('Data Sheet'!$A$15) &amp; "." &amp; BR658)&gt;=--('Data Sheet'!$A$15)), (--(INT('Data Sheet'!$A$15) &amp; "." &amp; BR658)&lt;=--('Data Sheet'!$B$15))),
            --(INT('Data Sheet'!$A$15) &amp; "." &amp; BR658),
            --(INT('Data Sheet'!$B$15) &amp; "." &amp; BR658)
        )
    ),
    IF(BQ658&lt;&gt;"",
        IF(INT('Data Sheet'!$A$15)=INT('Data Sheet'!$B$15),
            --(INT('Data Sheet'!$A$15) &amp; "." &amp; LEFT(BQ658,3)),
            IF(AND((--(INT('Data Sheet'!$A$15) &amp; "." &amp; LEFT(BQ658,3))&gt;=--('Data Sheet'!$A$15)), (--(INT('Data Sheet'!$A$15) &amp; "." &amp; LEFT(BQ658,3))&lt;=--('Data Sheet'!$B$15))),
                --(INT('Data Sheet'!$A$15) &amp; "." &amp; LEFT(BQ658,3)),
                --(INT('Data Sheet'!$B$15) &amp; "." &amp; LEFT(BQ658,3))
            )
        ),
        "OK"
    )
)</f>
        <v>OK</v>
      </c>
      <c r="Q658" s="23" t="str">
        <f>IF(BS658&lt;&gt;"",
    IF(INT('Data Sheet'!$A$19)=INT('Data Sheet'!$B$15),
        --(INT('Data Sheet'!$A$15) &amp; "." &amp; BS658),
        IF(AND((--(INT('Data Sheet'!$A$15) &amp; "." &amp; BS658)&gt;=--('Data Sheet'!$A$15)), (--(INT('Data Sheet'!$A$15) &amp; "." &amp; BS658)&lt;=--('Data Sheet'!$B$15))),
            --(INT('Data Sheet'!$A$15) &amp; "." &amp; BS658),
            --(INT('Data Sheet'!$B$15) &amp; "." &amp; BS658)
        )
    ),
    IF(BQ658&lt;&gt;"",
        IF(INT('Data Sheet'!$A$15)=INT('Data Sheet'!$B$15),
            --(INT('Data Sheet'!$A$15) &amp; "." &amp; RIGHT(BQ658,3)),
            IF(AND((--(INT('Data Sheet'!$A$15) &amp; "." &amp; RIGHT(BQ658,3))&gt;=--('Data Sheet'!$A$15)), (--(INT('Data Sheet'!$A$15) &amp; "." &amp; RIGHT(BQ658,3))&lt;=--('Data Sheet'!$B$15))),
                --(INT('Data Sheet'!$A$15) &amp; "." &amp; RIGHT(BQ658,3)),
                --(INT('Data Sheet'!$B$15) &amp; "." &amp; RIGHT(BQ658,3))
            )
        ),
        "OK"
    )
)</f>
        <v>OK</v>
      </c>
      <c r="R658" s="19"/>
      <c r="S658" s="19"/>
      <c r="T658" s="19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1"/>
      <c r="AU658" s="21"/>
      <c r="AV658" s="21"/>
      <c r="AW658" s="22"/>
      <c r="AX658" s="99"/>
      <c r="AY658" s="20"/>
      <c r="AZ658" s="20"/>
      <c r="BA658" s="22"/>
      <c r="BB658">
        <v>650</v>
      </c>
      <c r="BC658" s="80"/>
      <c r="BD658" s="80"/>
      <c r="BE658" s="80"/>
      <c r="BF658" s="80"/>
      <c r="BG658" s="32" t="str">
        <f t="shared" si="114"/>
        <v/>
      </c>
      <c r="BH658" s="78">
        <f t="shared" si="112"/>
        <v>0</v>
      </c>
      <c r="BI658" s="2">
        <f t="shared" si="115"/>
        <v>0</v>
      </c>
      <c r="BJ658" s="2">
        <f t="shared" si="116"/>
        <v>0</v>
      </c>
      <c r="BK658" s="2">
        <f t="shared" si="113"/>
        <v>0</v>
      </c>
    </row>
    <row r="659" spans="2:63" ht="15" customHeight="1" x14ac:dyDescent="0.25">
      <c r="B659" s="14">
        <v>651</v>
      </c>
      <c r="C659" s="95" t="str">
        <f t="shared" si="117"/>
        <v/>
      </c>
      <c r="D659" s="15" t="str">
        <f t="shared" si="122"/>
        <v>OK</v>
      </c>
      <c r="E659" s="16" t="e">
        <f>VLOOKUP('Data Sheet'!$B$8,'Data Sheet'!$I$2:$J$9,2,FALSE)</f>
        <v>#N/A</v>
      </c>
      <c r="F659" s="16" t="str">
        <f t="shared" si="118"/>
        <v/>
      </c>
      <c r="G659" s="103">
        <f t="shared" si="119"/>
        <v>0</v>
      </c>
      <c r="H659" s="17" t="s">
        <v>26</v>
      </c>
      <c r="I659" s="17" t="s">
        <v>26</v>
      </c>
      <c r="J659" s="17" t="str">
        <f>IF('Data Sheet'!$B$9="NC-50","N/A","OK")</f>
        <v>OK</v>
      </c>
      <c r="K659" s="17" t="str">
        <f>IF('Data Sheet'!$B$9="NC-50","N/A","OK")</f>
        <v>OK</v>
      </c>
      <c r="L659" s="17" t="str">
        <f t="shared" si="120"/>
        <v>OK</v>
      </c>
      <c r="M659" s="17" t="str">
        <f t="shared" si="121"/>
        <v>OK</v>
      </c>
      <c r="N659" s="18" t="str">
        <f>IF(BO659&lt;&gt;"",
    IF(INT('Data Sheet'!$A$19)=INT('Data Sheet'!$B$19),
        --(INT('Data Sheet'!$A$19) &amp; "." &amp; BO659),
        IF(AND((--(INT('Data Sheet'!$A$19) &amp; "." &amp; BO659)&gt;=--('Data Sheet'!$A$19)), (--(INT('Data Sheet'!$A$19) &amp; "." &amp; BO659)&lt;=--('Data Sheet'!$B$19))),
            --(INT('Data Sheet'!$A$19) &amp; "." &amp; BO659),
            --(INT('Data Sheet'!$B$19) &amp; "." &amp; BO659)
        )
    ),
    IF(BN659&lt;&gt;"",
        IF(INT('Data Sheet'!$A$19)=INT('Data Sheet'!$B$19),
            --(INT('Data Sheet'!$A$19) &amp; "." &amp; LEFT(BN659,3)),
            IF(AND((--(INT('Data Sheet'!$A$19) &amp; "." &amp; LEFT(BN659,3))&gt;=--('Data Sheet'!$A$19)), (--(INT('Data Sheet'!$A$19) &amp; "." &amp; LEFT(BN659,3))&lt;=--('Data Sheet'!$B$19))),
                --(INT('Data Sheet'!$A$19) &amp; "." &amp; LEFT(BN659,3)),
                --(INT('Data Sheet'!$B$19) &amp; "." &amp; LEFT(BN659,3))
            )
        ),
        "OK"
    )
)</f>
        <v>OK</v>
      </c>
      <c r="O659" s="23" t="str">
        <f>IF(BP659&lt;&gt;"",
    IF(INT('Data Sheet'!$A$19)=INT('Data Sheet'!$B$19),
        --(INT('Data Sheet'!$A$19) &amp; "." &amp; BP659),
        IF(AND((--(INT('Data Sheet'!$A$19) &amp; "." &amp; BP659)&gt;=--('Data Sheet'!$A$19)), (--(INT('Data Sheet'!$A$19) &amp; "." &amp; BP659)&lt;=--('Data Sheet'!$B$19))),
            --(INT('Data Sheet'!$A$19) &amp; "." &amp; BP659),
            --(INT('Data Sheet'!$B$19) &amp; "." &amp; BP659)
        )
    ),
    IF(BN659&lt;&gt;"",
        IF(INT('Data Sheet'!$A$19)=INT('Data Sheet'!$B$19),
            --(INT('Data Sheet'!$A$19) &amp; "." &amp; RIGHT(BN659,3)),
            IF(AND((--(INT('Data Sheet'!$A$19) &amp; "." &amp; RIGHT(BN659,3))&gt;=--('Data Sheet'!$A$19)), (--(INT('Data Sheet'!$A$19) &amp; "." &amp; RIGHT(BN659,3))&lt;=--('Data Sheet'!$B$19))),
                --(INT('Data Sheet'!$A$19) &amp; "." &amp; RIGHT(BN659,3)),
                --(INT('Data Sheet'!$B$19) &amp; "." &amp; RIGHT(BN659,3))
            )
        ),
        "OK"
    )
)</f>
        <v>OK</v>
      </c>
      <c r="P659" s="23" t="str">
        <f>IF(BR659&lt;&gt;"",
    IF(INT('Data Sheet'!$A$19)=INT('Data Sheet'!$B$15),
        --(INT('Data Sheet'!$A$15) &amp; "." &amp; BR659),
        IF(AND((--(INT('Data Sheet'!$A$15) &amp; "." &amp; BR659)&gt;=--('Data Sheet'!$A$15)), (--(INT('Data Sheet'!$A$15) &amp; "." &amp; BR659)&lt;=--('Data Sheet'!$B$15))),
            --(INT('Data Sheet'!$A$15) &amp; "." &amp; BR659),
            --(INT('Data Sheet'!$B$15) &amp; "." &amp; BR659)
        )
    ),
    IF(BQ659&lt;&gt;"",
        IF(INT('Data Sheet'!$A$15)=INT('Data Sheet'!$B$15),
            --(INT('Data Sheet'!$A$15) &amp; "." &amp; LEFT(BQ659,3)),
            IF(AND((--(INT('Data Sheet'!$A$15) &amp; "." &amp; LEFT(BQ659,3))&gt;=--('Data Sheet'!$A$15)), (--(INT('Data Sheet'!$A$15) &amp; "." &amp; LEFT(BQ659,3))&lt;=--('Data Sheet'!$B$15))),
                --(INT('Data Sheet'!$A$15) &amp; "." &amp; LEFT(BQ659,3)),
                --(INT('Data Sheet'!$B$15) &amp; "." &amp; LEFT(BQ659,3))
            )
        ),
        "OK"
    )
)</f>
        <v>OK</v>
      </c>
      <c r="Q659" s="23" t="str">
        <f>IF(BS659&lt;&gt;"",
    IF(INT('Data Sheet'!$A$19)=INT('Data Sheet'!$B$15),
        --(INT('Data Sheet'!$A$15) &amp; "." &amp; BS659),
        IF(AND((--(INT('Data Sheet'!$A$15) &amp; "." &amp; BS659)&gt;=--('Data Sheet'!$A$15)), (--(INT('Data Sheet'!$A$15) &amp; "." &amp; BS659)&lt;=--('Data Sheet'!$B$15))),
            --(INT('Data Sheet'!$A$15) &amp; "." &amp; BS659),
            --(INT('Data Sheet'!$B$15) &amp; "." &amp; BS659)
        )
    ),
    IF(BQ659&lt;&gt;"",
        IF(INT('Data Sheet'!$A$15)=INT('Data Sheet'!$B$15),
            --(INT('Data Sheet'!$A$15) &amp; "." &amp; RIGHT(BQ659,3)),
            IF(AND((--(INT('Data Sheet'!$A$15) &amp; "." &amp; RIGHT(BQ659,3))&gt;=--('Data Sheet'!$A$15)), (--(INT('Data Sheet'!$A$15) &amp; "." &amp; RIGHT(BQ659,3))&lt;=--('Data Sheet'!$B$15))),
                --(INT('Data Sheet'!$A$15) &amp; "." &amp; RIGHT(BQ659,3)),
                --(INT('Data Sheet'!$B$15) &amp; "." &amp; RIGHT(BQ659,3))
            )
        ),
        "OK"
    )
)</f>
        <v>OK</v>
      </c>
      <c r="R659" s="19"/>
      <c r="S659" s="19"/>
      <c r="T659" s="19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1"/>
      <c r="AU659" s="21"/>
      <c r="AV659" s="21"/>
      <c r="AW659" s="22"/>
      <c r="AX659" s="99"/>
      <c r="AY659" s="20"/>
      <c r="AZ659" s="20"/>
      <c r="BA659" s="22"/>
      <c r="BB659">
        <v>651</v>
      </c>
      <c r="BC659" s="80"/>
      <c r="BD659" s="80"/>
      <c r="BE659" s="80"/>
      <c r="BF659" s="80"/>
      <c r="BG659" s="32" t="str">
        <f t="shared" si="114"/>
        <v/>
      </c>
      <c r="BH659" s="78">
        <f t="shared" si="112"/>
        <v>0</v>
      </c>
      <c r="BI659" s="2">
        <f t="shared" si="115"/>
        <v>0</v>
      </c>
      <c r="BJ659" s="2">
        <f t="shared" si="116"/>
        <v>0</v>
      </c>
      <c r="BK659" s="2">
        <f t="shared" si="113"/>
        <v>0</v>
      </c>
    </row>
    <row r="660" spans="2:63" ht="15" customHeight="1" x14ac:dyDescent="0.25">
      <c r="B660" s="14">
        <v>652</v>
      </c>
      <c r="C660" s="95" t="str">
        <f t="shared" si="117"/>
        <v/>
      </c>
      <c r="D660" s="15" t="str">
        <f t="shared" si="122"/>
        <v>OK</v>
      </c>
      <c r="E660" s="16" t="e">
        <f>VLOOKUP('Data Sheet'!$B$8,'Data Sheet'!$I$2:$J$9,2,FALSE)</f>
        <v>#N/A</v>
      </c>
      <c r="F660" s="16" t="str">
        <f t="shared" si="118"/>
        <v/>
      </c>
      <c r="G660" s="103">
        <f t="shared" si="119"/>
        <v>0</v>
      </c>
      <c r="H660" s="17" t="s">
        <v>26</v>
      </c>
      <c r="I660" s="17" t="s">
        <v>26</v>
      </c>
      <c r="J660" s="17" t="str">
        <f>IF('Data Sheet'!$B$9="NC-50","N/A","OK")</f>
        <v>OK</v>
      </c>
      <c r="K660" s="17" t="str">
        <f>IF('Data Sheet'!$B$9="NC-50","N/A","OK")</f>
        <v>OK</v>
      </c>
      <c r="L660" s="17" t="str">
        <f t="shared" si="120"/>
        <v>OK</v>
      </c>
      <c r="M660" s="17" t="str">
        <f t="shared" si="121"/>
        <v>OK</v>
      </c>
      <c r="N660" s="18" t="str">
        <f>IF(BO660&lt;&gt;"",
    IF(INT('Data Sheet'!$A$19)=INT('Data Sheet'!$B$19),
        --(INT('Data Sheet'!$A$19) &amp; "." &amp; BO660),
        IF(AND((--(INT('Data Sheet'!$A$19) &amp; "." &amp; BO660)&gt;=--('Data Sheet'!$A$19)), (--(INT('Data Sheet'!$A$19) &amp; "." &amp; BO660)&lt;=--('Data Sheet'!$B$19))),
            --(INT('Data Sheet'!$A$19) &amp; "." &amp; BO660),
            --(INT('Data Sheet'!$B$19) &amp; "." &amp; BO660)
        )
    ),
    IF(BN660&lt;&gt;"",
        IF(INT('Data Sheet'!$A$19)=INT('Data Sheet'!$B$19),
            --(INT('Data Sheet'!$A$19) &amp; "." &amp; LEFT(BN660,3)),
            IF(AND((--(INT('Data Sheet'!$A$19) &amp; "." &amp; LEFT(BN660,3))&gt;=--('Data Sheet'!$A$19)), (--(INT('Data Sheet'!$A$19) &amp; "." &amp; LEFT(BN660,3))&lt;=--('Data Sheet'!$B$19))),
                --(INT('Data Sheet'!$A$19) &amp; "." &amp; LEFT(BN660,3)),
                --(INT('Data Sheet'!$B$19) &amp; "." &amp; LEFT(BN660,3))
            )
        ),
        "OK"
    )
)</f>
        <v>OK</v>
      </c>
      <c r="O660" s="23" t="str">
        <f>IF(BP660&lt;&gt;"",
    IF(INT('Data Sheet'!$A$19)=INT('Data Sheet'!$B$19),
        --(INT('Data Sheet'!$A$19) &amp; "." &amp; BP660),
        IF(AND((--(INT('Data Sheet'!$A$19) &amp; "." &amp; BP660)&gt;=--('Data Sheet'!$A$19)), (--(INT('Data Sheet'!$A$19) &amp; "." &amp; BP660)&lt;=--('Data Sheet'!$B$19))),
            --(INT('Data Sheet'!$A$19) &amp; "." &amp; BP660),
            --(INT('Data Sheet'!$B$19) &amp; "." &amp; BP660)
        )
    ),
    IF(BN660&lt;&gt;"",
        IF(INT('Data Sheet'!$A$19)=INT('Data Sheet'!$B$19),
            --(INT('Data Sheet'!$A$19) &amp; "." &amp; RIGHT(BN660,3)),
            IF(AND((--(INT('Data Sheet'!$A$19) &amp; "." &amp; RIGHT(BN660,3))&gt;=--('Data Sheet'!$A$19)), (--(INT('Data Sheet'!$A$19) &amp; "." &amp; RIGHT(BN660,3))&lt;=--('Data Sheet'!$B$19))),
                --(INT('Data Sheet'!$A$19) &amp; "." &amp; RIGHT(BN660,3)),
                --(INT('Data Sheet'!$B$19) &amp; "." &amp; RIGHT(BN660,3))
            )
        ),
        "OK"
    )
)</f>
        <v>OK</v>
      </c>
      <c r="P660" s="23" t="str">
        <f>IF(BR660&lt;&gt;"",
    IF(INT('Data Sheet'!$A$19)=INT('Data Sheet'!$B$15),
        --(INT('Data Sheet'!$A$15) &amp; "." &amp; BR660),
        IF(AND((--(INT('Data Sheet'!$A$15) &amp; "." &amp; BR660)&gt;=--('Data Sheet'!$A$15)), (--(INT('Data Sheet'!$A$15) &amp; "." &amp; BR660)&lt;=--('Data Sheet'!$B$15))),
            --(INT('Data Sheet'!$A$15) &amp; "." &amp; BR660),
            --(INT('Data Sheet'!$B$15) &amp; "." &amp; BR660)
        )
    ),
    IF(BQ660&lt;&gt;"",
        IF(INT('Data Sheet'!$A$15)=INT('Data Sheet'!$B$15),
            --(INT('Data Sheet'!$A$15) &amp; "." &amp; LEFT(BQ660,3)),
            IF(AND((--(INT('Data Sheet'!$A$15) &amp; "." &amp; LEFT(BQ660,3))&gt;=--('Data Sheet'!$A$15)), (--(INT('Data Sheet'!$A$15) &amp; "." &amp; LEFT(BQ660,3))&lt;=--('Data Sheet'!$B$15))),
                --(INT('Data Sheet'!$A$15) &amp; "." &amp; LEFT(BQ660,3)),
                --(INT('Data Sheet'!$B$15) &amp; "." &amp; LEFT(BQ660,3))
            )
        ),
        "OK"
    )
)</f>
        <v>OK</v>
      </c>
      <c r="Q660" s="23" t="str">
        <f>IF(BS660&lt;&gt;"",
    IF(INT('Data Sheet'!$A$19)=INT('Data Sheet'!$B$15),
        --(INT('Data Sheet'!$A$15) &amp; "." &amp; BS660),
        IF(AND((--(INT('Data Sheet'!$A$15) &amp; "." &amp; BS660)&gt;=--('Data Sheet'!$A$15)), (--(INT('Data Sheet'!$A$15) &amp; "." &amp; BS660)&lt;=--('Data Sheet'!$B$15))),
            --(INT('Data Sheet'!$A$15) &amp; "." &amp; BS660),
            --(INT('Data Sheet'!$B$15) &amp; "." &amp; BS660)
        )
    ),
    IF(BQ660&lt;&gt;"",
        IF(INT('Data Sheet'!$A$15)=INT('Data Sheet'!$B$15),
            --(INT('Data Sheet'!$A$15) &amp; "." &amp; RIGHT(BQ660,3)),
            IF(AND((--(INT('Data Sheet'!$A$15) &amp; "." &amp; RIGHT(BQ660,3))&gt;=--('Data Sheet'!$A$15)), (--(INT('Data Sheet'!$A$15) &amp; "." &amp; RIGHT(BQ660,3))&lt;=--('Data Sheet'!$B$15))),
                --(INT('Data Sheet'!$A$15) &amp; "." &amp; RIGHT(BQ660,3)),
                --(INT('Data Sheet'!$B$15) &amp; "." &amp; RIGHT(BQ660,3))
            )
        ),
        "OK"
    )
)</f>
        <v>OK</v>
      </c>
      <c r="R660" s="19"/>
      <c r="S660" s="19"/>
      <c r="T660" s="19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1"/>
      <c r="AU660" s="21"/>
      <c r="AV660" s="21"/>
      <c r="AW660" s="22"/>
      <c r="AX660" s="99"/>
      <c r="AY660" s="20"/>
      <c r="AZ660" s="20"/>
      <c r="BA660" s="22"/>
      <c r="BB660">
        <v>652</v>
      </c>
      <c r="BC660" s="80"/>
      <c r="BD660" s="80"/>
      <c r="BE660" s="80"/>
      <c r="BF660" s="80"/>
      <c r="BG660" s="32" t="str">
        <f t="shared" si="114"/>
        <v/>
      </c>
      <c r="BH660" s="78">
        <f t="shared" si="112"/>
        <v>0</v>
      </c>
      <c r="BI660" s="2">
        <f t="shared" si="115"/>
        <v>0</v>
      </c>
      <c r="BJ660" s="2">
        <f t="shared" si="116"/>
        <v>0</v>
      </c>
      <c r="BK660" s="2">
        <f t="shared" si="113"/>
        <v>0</v>
      </c>
    </row>
    <row r="661" spans="2:63" ht="15" customHeight="1" x14ac:dyDescent="0.25">
      <c r="B661" s="14">
        <v>653</v>
      </c>
      <c r="C661" s="95" t="str">
        <f t="shared" si="117"/>
        <v/>
      </c>
      <c r="D661" s="15" t="str">
        <f t="shared" si="122"/>
        <v>OK</v>
      </c>
      <c r="E661" s="16" t="e">
        <f>VLOOKUP('Data Sheet'!$B$8,'Data Sheet'!$I$2:$J$9,2,FALSE)</f>
        <v>#N/A</v>
      </c>
      <c r="F661" s="16" t="str">
        <f t="shared" si="118"/>
        <v/>
      </c>
      <c r="G661" s="103">
        <f t="shared" si="119"/>
        <v>0</v>
      </c>
      <c r="H661" s="17" t="s">
        <v>26</v>
      </c>
      <c r="I661" s="17" t="s">
        <v>26</v>
      </c>
      <c r="J661" s="17" t="str">
        <f>IF('Data Sheet'!$B$9="NC-50","N/A","OK")</f>
        <v>OK</v>
      </c>
      <c r="K661" s="17" t="str">
        <f>IF('Data Sheet'!$B$9="NC-50","N/A","OK")</f>
        <v>OK</v>
      </c>
      <c r="L661" s="17" t="str">
        <f t="shared" si="120"/>
        <v>OK</v>
      </c>
      <c r="M661" s="17" t="str">
        <f t="shared" si="121"/>
        <v>OK</v>
      </c>
      <c r="N661" s="18" t="str">
        <f>IF(BO661&lt;&gt;"",
    IF(INT('Data Sheet'!$A$19)=INT('Data Sheet'!$B$19),
        --(INT('Data Sheet'!$A$19) &amp; "." &amp; BO661),
        IF(AND((--(INT('Data Sheet'!$A$19) &amp; "." &amp; BO661)&gt;=--('Data Sheet'!$A$19)), (--(INT('Data Sheet'!$A$19) &amp; "." &amp; BO661)&lt;=--('Data Sheet'!$B$19))),
            --(INT('Data Sheet'!$A$19) &amp; "." &amp; BO661),
            --(INT('Data Sheet'!$B$19) &amp; "." &amp; BO661)
        )
    ),
    IF(BN661&lt;&gt;"",
        IF(INT('Data Sheet'!$A$19)=INT('Data Sheet'!$B$19),
            --(INT('Data Sheet'!$A$19) &amp; "." &amp; LEFT(BN661,3)),
            IF(AND((--(INT('Data Sheet'!$A$19) &amp; "." &amp; LEFT(BN661,3))&gt;=--('Data Sheet'!$A$19)), (--(INT('Data Sheet'!$A$19) &amp; "." &amp; LEFT(BN661,3))&lt;=--('Data Sheet'!$B$19))),
                --(INT('Data Sheet'!$A$19) &amp; "." &amp; LEFT(BN661,3)),
                --(INT('Data Sheet'!$B$19) &amp; "." &amp; LEFT(BN661,3))
            )
        ),
        "OK"
    )
)</f>
        <v>OK</v>
      </c>
      <c r="O661" s="23" t="str">
        <f>IF(BP661&lt;&gt;"",
    IF(INT('Data Sheet'!$A$19)=INT('Data Sheet'!$B$19),
        --(INT('Data Sheet'!$A$19) &amp; "." &amp; BP661),
        IF(AND((--(INT('Data Sheet'!$A$19) &amp; "." &amp; BP661)&gt;=--('Data Sheet'!$A$19)), (--(INT('Data Sheet'!$A$19) &amp; "." &amp; BP661)&lt;=--('Data Sheet'!$B$19))),
            --(INT('Data Sheet'!$A$19) &amp; "." &amp; BP661),
            --(INT('Data Sheet'!$B$19) &amp; "." &amp; BP661)
        )
    ),
    IF(BN661&lt;&gt;"",
        IF(INT('Data Sheet'!$A$19)=INT('Data Sheet'!$B$19),
            --(INT('Data Sheet'!$A$19) &amp; "." &amp; RIGHT(BN661,3)),
            IF(AND((--(INT('Data Sheet'!$A$19) &amp; "." &amp; RIGHT(BN661,3))&gt;=--('Data Sheet'!$A$19)), (--(INT('Data Sheet'!$A$19) &amp; "." &amp; RIGHT(BN661,3))&lt;=--('Data Sheet'!$B$19))),
                --(INT('Data Sheet'!$A$19) &amp; "." &amp; RIGHT(BN661,3)),
                --(INT('Data Sheet'!$B$19) &amp; "." &amp; RIGHT(BN661,3))
            )
        ),
        "OK"
    )
)</f>
        <v>OK</v>
      </c>
      <c r="P661" s="23" t="str">
        <f>IF(BR661&lt;&gt;"",
    IF(INT('Data Sheet'!$A$19)=INT('Data Sheet'!$B$15),
        --(INT('Data Sheet'!$A$15) &amp; "." &amp; BR661),
        IF(AND((--(INT('Data Sheet'!$A$15) &amp; "." &amp; BR661)&gt;=--('Data Sheet'!$A$15)), (--(INT('Data Sheet'!$A$15) &amp; "." &amp; BR661)&lt;=--('Data Sheet'!$B$15))),
            --(INT('Data Sheet'!$A$15) &amp; "." &amp; BR661),
            --(INT('Data Sheet'!$B$15) &amp; "." &amp; BR661)
        )
    ),
    IF(BQ661&lt;&gt;"",
        IF(INT('Data Sheet'!$A$15)=INT('Data Sheet'!$B$15),
            --(INT('Data Sheet'!$A$15) &amp; "." &amp; LEFT(BQ661,3)),
            IF(AND((--(INT('Data Sheet'!$A$15) &amp; "." &amp; LEFT(BQ661,3))&gt;=--('Data Sheet'!$A$15)), (--(INT('Data Sheet'!$A$15) &amp; "." &amp; LEFT(BQ661,3))&lt;=--('Data Sheet'!$B$15))),
                --(INT('Data Sheet'!$A$15) &amp; "." &amp; LEFT(BQ661,3)),
                --(INT('Data Sheet'!$B$15) &amp; "." &amp; LEFT(BQ661,3))
            )
        ),
        "OK"
    )
)</f>
        <v>OK</v>
      </c>
      <c r="Q661" s="23" t="str">
        <f>IF(BS661&lt;&gt;"",
    IF(INT('Data Sheet'!$A$19)=INT('Data Sheet'!$B$15),
        --(INT('Data Sheet'!$A$15) &amp; "." &amp; BS661),
        IF(AND((--(INT('Data Sheet'!$A$15) &amp; "." &amp; BS661)&gt;=--('Data Sheet'!$A$15)), (--(INT('Data Sheet'!$A$15) &amp; "." &amp; BS661)&lt;=--('Data Sheet'!$B$15))),
            --(INT('Data Sheet'!$A$15) &amp; "." &amp; BS661),
            --(INT('Data Sheet'!$B$15) &amp; "." &amp; BS661)
        )
    ),
    IF(BQ661&lt;&gt;"",
        IF(INT('Data Sheet'!$A$15)=INT('Data Sheet'!$B$15),
            --(INT('Data Sheet'!$A$15) &amp; "." &amp; RIGHT(BQ661,3)),
            IF(AND((--(INT('Data Sheet'!$A$15) &amp; "." &amp; RIGHT(BQ661,3))&gt;=--('Data Sheet'!$A$15)), (--(INT('Data Sheet'!$A$15) &amp; "." &amp; RIGHT(BQ661,3))&lt;=--('Data Sheet'!$B$15))),
                --(INT('Data Sheet'!$A$15) &amp; "." &amp; RIGHT(BQ661,3)),
                --(INT('Data Sheet'!$B$15) &amp; "." &amp; RIGHT(BQ661,3))
            )
        ),
        "OK"
    )
)</f>
        <v>OK</v>
      </c>
      <c r="R661" s="19"/>
      <c r="S661" s="19"/>
      <c r="T661" s="19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1"/>
      <c r="AU661" s="21"/>
      <c r="AV661" s="21"/>
      <c r="AW661" s="22"/>
      <c r="AX661" s="99"/>
      <c r="AY661" s="20"/>
      <c r="AZ661" s="20"/>
      <c r="BA661" s="22"/>
      <c r="BB661">
        <v>653</v>
      </c>
      <c r="BC661" s="80"/>
      <c r="BD661" s="80"/>
      <c r="BE661" s="80"/>
      <c r="BF661" s="80"/>
      <c r="BG661" s="32" t="str">
        <f t="shared" si="114"/>
        <v/>
      </c>
      <c r="BH661" s="78">
        <f t="shared" si="112"/>
        <v>0</v>
      </c>
      <c r="BI661" s="2">
        <f t="shared" si="115"/>
        <v>0</v>
      </c>
      <c r="BJ661" s="2">
        <f t="shared" si="116"/>
        <v>0</v>
      </c>
      <c r="BK661" s="2">
        <f t="shared" si="113"/>
        <v>0</v>
      </c>
    </row>
    <row r="662" spans="2:63" ht="15" customHeight="1" x14ac:dyDescent="0.25">
      <c r="B662" s="14">
        <v>654</v>
      </c>
      <c r="C662" s="95" t="str">
        <f t="shared" si="117"/>
        <v/>
      </c>
      <c r="D662" s="15" t="str">
        <f t="shared" si="122"/>
        <v>OK</v>
      </c>
      <c r="E662" s="16" t="e">
        <f>VLOOKUP('Data Sheet'!$B$8,'Data Sheet'!$I$2:$J$9,2,FALSE)</f>
        <v>#N/A</v>
      </c>
      <c r="F662" s="16" t="str">
        <f t="shared" si="118"/>
        <v/>
      </c>
      <c r="G662" s="103">
        <f t="shared" si="119"/>
        <v>0</v>
      </c>
      <c r="H662" s="17" t="s">
        <v>26</v>
      </c>
      <c r="I662" s="17" t="s">
        <v>26</v>
      </c>
      <c r="J662" s="17" t="str">
        <f>IF('Data Sheet'!$B$9="NC-50","N/A","OK")</f>
        <v>OK</v>
      </c>
      <c r="K662" s="17" t="str">
        <f>IF('Data Sheet'!$B$9="NC-50","N/A","OK")</f>
        <v>OK</v>
      </c>
      <c r="L662" s="17" t="str">
        <f t="shared" si="120"/>
        <v>OK</v>
      </c>
      <c r="M662" s="17" t="str">
        <f t="shared" si="121"/>
        <v>OK</v>
      </c>
      <c r="N662" s="18" t="str">
        <f>IF(BO662&lt;&gt;"",
    IF(INT('Data Sheet'!$A$19)=INT('Data Sheet'!$B$19),
        --(INT('Data Sheet'!$A$19) &amp; "." &amp; BO662),
        IF(AND((--(INT('Data Sheet'!$A$19) &amp; "." &amp; BO662)&gt;=--('Data Sheet'!$A$19)), (--(INT('Data Sheet'!$A$19) &amp; "." &amp; BO662)&lt;=--('Data Sheet'!$B$19))),
            --(INT('Data Sheet'!$A$19) &amp; "." &amp; BO662),
            --(INT('Data Sheet'!$B$19) &amp; "." &amp; BO662)
        )
    ),
    IF(BN662&lt;&gt;"",
        IF(INT('Data Sheet'!$A$19)=INT('Data Sheet'!$B$19),
            --(INT('Data Sheet'!$A$19) &amp; "." &amp; LEFT(BN662,3)),
            IF(AND((--(INT('Data Sheet'!$A$19) &amp; "." &amp; LEFT(BN662,3))&gt;=--('Data Sheet'!$A$19)), (--(INT('Data Sheet'!$A$19) &amp; "." &amp; LEFT(BN662,3))&lt;=--('Data Sheet'!$B$19))),
                --(INT('Data Sheet'!$A$19) &amp; "." &amp; LEFT(BN662,3)),
                --(INT('Data Sheet'!$B$19) &amp; "." &amp; LEFT(BN662,3))
            )
        ),
        "OK"
    )
)</f>
        <v>OK</v>
      </c>
      <c r="O662" s="23" t="str">
        <f>IF(BP662&lt;&gt;"",
    IF(INT('Data Sheet'!$A$19)=INT('Data Sheet'!$B$19),
        --(INT('Data Sheet'!$A$19) &amp; "." &amp; BP662),
        IF(AND((--(INT('Data Sheet'!$A$19) &amp; "." &amp; BP662)&gt;=--('Data Sheet'!$A$19)), (--(INT('Data Sheet'!$A$19) &amp; "." &amp; BP662)&lt;=--('Data Sheet'!$B$19))),
            --(INT('Data Sheet'!$A$19) &amp; "." &amp; BP662),
            --(INT('Data Sheet'!$B$19) &amp; "." &amp; BP662)
        )
    ),
    IF(BN662&lt;&gt;"",
        IF(INT('Data Sheet'!$A$19)=INT('Data Sheet'!$B$19),
            --(INT('Data Sheet'!$A$19) &amp; "." &amp; RIGHT(BN662,3)),
            IF(AND((--(INT('Data Sheet'!$A$19) &amp; "." &amp; RIGHT(BN662,3))&gt;=--('Data Sheet'!$A$19)), (--(INT('Data Sheet'!$A$19) &amp; "." &amp; RIGHT(BN662,3))&lt;=--('Data Sheet'!$B$19))),
                --(INT('Data Sheet'!$A$19) &amp; "." &amp; RIGHT(BN662,3)),
                --(INT('Data Sheet'!$B$19) &amp; "." &amp; RIGHT(BN662,3))
            )
        ),
        "OK"
    )
)</f>
        <v>OK</v>
      </c>
      <c r="P662" s="23" t="str">
        <f>IF(BR662&lt;&gt;"",
    IF(INT('Data Sheet'!$A$19)=INT('Data Sheet'!$B$15),
        --(INT('Data Sheet'!$A$15) &amp; "." &amp; BR662),
        IF(AND((--(INT('Data Sheet'!$A$15) &amp; "." &amp; BR662)&gt;=--('Data Sheet'!$A$15)), (--(INT('Data Sheet'!$A$15) &amp; "." &amp; BR662)&lt;=--('Data Sheet'!$B$15))),
            --(INT('Data Sheet'!$A$15) &amp; "." &amp; BR662),
            --(INT('Data Sheet'!$B$15) &amp; "." &amp; BR662)
        )
    ),
    IF(BQ662&lt;&gt;"",
        IF(INT('Data Sheet'!$A$15)=INT('Data Sheet'!$B$15),
            --(INT('Data Sheet'!$A$15) &amp; "." &amp; LEFT(BQ662,3)),
            IF(AND((--(INT('Data Sheet'!$A$15) &amp; "." &amp; LEFT(BQ662,3))&gt;=--('Data Sheet'!$A$15)), (--(INT('Data Sheet'!$A$15) &amp; "." &amp; LEFT(BQ662,3))&lt;=--('Data Sheet'!$B$15))),
                --(INT('Data Sheet'!$A$15) &amp; "." &amp; LEFT(BQ662,3)),
                --(INT('Data Sheet'!$B$15) &amp; "." &amp; LEFT(BQ662,3))
            )
        ),
        "OK"
    )
)</f>
        <v>OK</v>
      </c>
      <c r="Q662" s="23" t="str">
        <f>IF(BS662&lt;&gt;"",
    IF(INT('Data Sheet'!$A$19)=INT('Data Sheet'!$B$15),
        --(INT('Data Sheet'!$A$15) &amp; "." &amp; BS662),
        IF(AND((--(INT('Data Sheet'!$A$15) &amp; "." &amp; BS662)&gt;=--('Data Sheet'!$A$15)), (--(INT('Data Sheet'!$A$15) &amp; "." &amp; BS662)&lt;=--('Data Sheet'!$B$15))),
            --(INT('Data Sheet'!$A$15) &amp; "." &amp; BS662),
            --(INT('Data Sheet'!$B$15) &amp; "." &amp; BS662)
        )
    ),
    IF(BQ662&lt;&gt;"",
        IF(INT('Data Sheet'!$A$15)=INT('Data Sheet'!$B$15),
            --(INT('Data Sheet'!$A$15) &amp; "." &amp; RIGHT(BQ662,3)),
            IF(AND((--(INT('Data Sheet'!$A$15) &amp; "." &amp; RIGHT(BQ662,3))&gt;=--('Data Sheet'!$A$15)), (--(INT('Data Sheet'!$A$15) &amp; "." &amp; RIGHT(BQ662,3))&lt;=--('Data Sheet'!$B$15))),
                --(INT('Data Sheet'!$A$15) &amp; "." &amp; RIGHT(BQ662,3)),
                --(INT('Data Sheet'!$B$15) &amp; "." &amp; RIGHT(BQ662,3))
            )
        ),
        "OK"
    )
)</f>
        <v>OK</v>
      </c>
      <c r="R662" s="19"/>
      <c r="S662" s="19"/>
      <c r="T662" s="19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1"/>
      <c r="AU662" s="21"/>
      <c r="AV662" s="21"/>
      <c r="AW662" s="22"/>
      <c r="AX662" s="99"/>
      <c r="AY662" s="20"/>
      <c r="AZ662" s="20"/>
      <c r="BA662" s="22"/>
      <c r="BB662">
        <v>654</v>
      </c>
      <c r="BC662" s="80"/>
      <c r="BD662" s="80"/>
      <c r="BE662" s="80"/>
      <c r="BF662" s="80"/>
      <c r="BG662" s="32" t="str">
        <f t="shared" si="114"/>
        <v/>
      </c>
      <c r="BH662" s="78">
        <f t="shared" si="112"/>
        <v>0</v>
      </c>
      <c r="BI662" s="2">
        <f t="shared" si="115"/>
        <v>0</v>
      </c>
      <c r="BJ662" s="2">
        <f t="shared" si="116"/>
        <v>0</v>
      </c>
      <c r="BK662" s="2">
        <f t="shared" si="113"/>
        <v>0</v>
      </c>
    </row>
    <row r="663" spans="2:63" ht="15" customHeight="1" x14ac:dyDescent="0.25">
      <c r="B663" s="14">
        <v>655</v>
      </c>
      <c r="C663" s="95" t="str">
        <f t="shared" si="117"/>
        <v/>
      </c>
      <c r="D663" s="15" t="str">
        <f t="shared" si="122"/>
        <v>OK</v>
      </c>
      <c r="E663" s="16" t="e">
        <f>VLOOKUP('Data Sheet'!$B$8,'Data Sheet'!$I$2:$J$9,2,FALSE)</f>
        <v>#N/A</v>
      </c>
      <c r="F663" s="16" t="str">
        <f t="shared" si="118"/>
        <v/>
      </c>
      <c r="G663" s="103">
        <f t="shared" si="119"/>
        <v>0</v>
      </c>
      <c r="H663" s="17" t="s">
        <v>26</v>
      </c>
      <c r="I663" s="17" t="s">
        <v>26</v>
      </c>
      <c r="J663" s="17" t="str">
        <f>IF('Data Sheet'!$B$9="NC-50","N/A","OK")</f>
        <v>OK</v>
      </c>
      <c r="K663" s="17" t="str">
        <f>IF('Data Sheet'!$B$9="NC-50","N/A","OK")</f>
        <v>OK</v>
      </c>
      <c r="L663" s="17" t="str">
        <f t="shared" si="120"/>
        <v>OK</v>
      </c>
      <c r="M663" s="17" t="str">
        <f t="shared" si="121"/>
        <v>OK</v>
      </c>
      <c r="N663" s="18" t="str">
        <f>IF(BO663&lt;&gt;"",
    IF(INT('Data Sheet'!$A$19)=INT('Data Sheet'!$B$19),
        --(INT('Data Sheet'!$A$19) &amp; "." &amp; BO663),
        IF(AND((--(INT('Data Sheet'!$A$19) &amp; "." &amp; BO663)&gt;=--('Data Sheet'!$A$19)), (--(INT('Data Sheet'!$A$19) &amp; "." &amp; BO663)&lt;=--('Data Sheet'!$B$19))),
            --(INT('Data Sheet'!$A$19) &amp; "." &amp; BO663),
            --(INT('Data Sheet'!$B$19) &amp; "." &amp; BO663)
        )
    ),
    IF(BN663&lt;&gt;"",
        IF(INT('Data Sheet'!$A$19)=INT('Data Sheet'!$B$19),
            --(INT('Data Sheet'!$A$19) &amp; "." &amp; LEFT(BN663,3)),
            IF(AND((--(INT('Data Sheet'!$A$19) &amp; "." &amp; LEFT(BN663,3))&gt;=--('Data Sheet'!$A$19)), (--(INT('Data Sheet'!$A$19) &amp; "." &amp; LEFT(BN663,3))&lt;=--('Data Sheet'!$B$19))),
                --(INT('Data Sheet'!$A$19) &amp; "." &amp; LEFT(BN663,3)),
                --(INT('Data Sheet'!$B$19) &amp; "." &amp; LEFT(BN663,3))
            )
        ),
        "OK"
    )
)</f>
        <v>OK</v>
      </c>
      <c r="O663" s="23" t="str">
        <f>IF(BP663&lt;&gt;"",
    IF(INT('Data Sheet'!$A$19)=INT('Data Sheet'!$B$19),
        --(INT('Data Sheet'!$A$19) &amp; "." &amp; BP663),
        IF(AND((--(INT('Data Sheet'!$A$19) &amp; "." &amp; BP663)&gt;=--('Data Sheet'!$A$19)), (--(INT('Data Sheet'!$A$19) &amp; "." &amp; BP663)&lt;=--('Data Sheet'!$B$19))),
            --(INT('Data Sheet'!$A$19) &amp; "." &amp; BP663),
            --(INT('Data Sheet'!$B$19) &amp; "." &amp; BP663)
        )
    ),
    IF(BN663&lt;&gt;"",
        IF(INT('Data Sheet'!$A$19)=INT('Data Sheet'!$B$19),
            --(INT('Data Sheet'!$A$19) &amp; "." &amp; RIGHT(BN663,3)),
            IF(AND((--(INT('Data Sheet'!$A$19) &amp; "." &amp; RIGHT(BN663,3))&gt;=--('Data Sheet'!$A$19)), (--(INT('Data Sheet'!$A$19) &amp; "." &amp; RIGHT(BN663,3))&lt;=--('Data Sheet'!$B$19))),
                --(INT('Data Sheet'!$A$19) &amp; "." &amp; RIGHT(BN663,3)),
                --(INT('Data Sheet'!$B$19) &amp; "." &amp; RIGHT(BN663,3))
            )
        ),
        "OK"
    )
)</f>
        <v>OK</v>
      </c>
      <c r="P663" s="23" t="str">
        <f>IF(BR663&lt;&gt;"",
    IF(INT('Data Sheet'!$A$19)=INT('Data Sheet'!$B$15),
        --(INT('Data Sheet'!$A$15) &amp; "." &amp; BR663),
        IF(AND((--(INT('Data Sheet'!$A$15) &amp; "." &amp; BR663)&gt;=--('Data Sheet'!$A$15)), (--(INT('Data Sheet'!$A$15) &amp; "." &amp; BR663)&lt;=--('Data Sheet'!$B$15))),
            --(INT('Data Sheet'!$A$15) &amp; "." &amp; BR663),
            --(INT('Data Sheet'!$B$15) &amp; "." &amp; BR663)
        )
    ),
    IF(BQ663&lt;&gt;"",
        IF(INT('Data Sheet'!$A$15)=INT('Data Sheet'!$B$15),
            --(INT('Data Sheet'!$A$15) &amp; "." &amp; LEFT(BQ663,3)),
            IF(AND((--(INT('Data Sheet'!$A$15) &amp; "." &amp; LEFT(BQ663,3))&gt;=--('Data Sheet'!$A$15)), (--(INT('Data Sheet'!$A$15) &amp; "." &amp; LEFT(BQ663,3))&lt;=--('Data Sheet'!$B$15))),
                --(INT('Data Sheet'!$A$15) &amp; "." &amp; LEFT(BQ663,3)),
                --(INT('Data Sheet'!$B$15) &amp; "." &amp; LEFT(BQ663,3))
            )
        ),
        "OK"
    )
)</f>
        <v>OK</v>
      </c>
      <c r="Q663" s="23" t="str">
        <f>IF(BS663&lt;&gt;"",
    IF(INT('Data Sheet'!$A$19)=INT('Data Sheet'!$B$15),
        --(INT('Data Sheet'!$A$15) &amp; "." &amp; BS663),
        IF(AND((--(INT('Data Sheet'!$A$15) &amp; "." &amp; BS663)&gt;=--('Data Sheet'!$A$15)), (--(INT('Data Sheet'!$A$15) &amp; "." &amp; BS663)&lt;=--('Data Sheet'!$B$15))),
            --(INT('Data Sheet'!$A$15) &amp; "." &amp; BS663),
            --(INT('Data Sheet'!$B$15) &amp; "." &amp; BS663)
        )
    ),
    IF(BQ663&lt;&gt;"",
        IF(INT('Data Sheet'!$A$15)=INT('Data Sheet'!$B$15),
            --(INT('Data Sheet'!$A$15) &amp; "." &amp; RIGHT(BQ663,3)),
            IF(AND((--(INT('Data Sheet'!$A$15) &amp; "." &amp; RIGHT(BQ663,3))&gt;=--('Data Sheet'!$A$15)), (--(INT('Data Sheet'!$A$15) &amp; "." &amp; RIGHT(BQ663,3))&lt;=--('Data Sheet'!$B$15))),
                --(INT('Data Sheet'!$A$15) &amp; "." &amp; RIGHT(BQ663,3)),
                --(INT('Data Sheet'!$B$15) &amp; "." &amp; RIGHT(BQ663,3))
            )
        ),
        "OK"
    )
)</f>
        <v>OK</v>
      </c>
      <c r="R663" s="19"/>
      <c r="S663" s="19"/>
      <c r="T663" s="19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1"/>
      <c r="AU663" s="21"/>
      <c r="AV663" s="21"/>
      <c r="AW663" s="22"/>
      <c r="AX663" s="99"/>
      <c r="AY663" s="20"/>
      <c r="AZ663" s="20"/>
      <c r="BA663" s="22"/>
      <c r="BB663">
        <v>655</v>
      </c>
      <c r="BC663" s="80"/>
      <c r="BD663" s="80"/>
      <c r="BE663" s="80"/>
      <c r="BF663" s="80"/>
      <c r="BG663" s="32" t="str">
        <f t="shared" si="114"/>
        <v/>
      </c>
      <c r="BH663" s="78">
        <f t="shared" si="112"/>
        <v>0</v>
      </c>
      <c r="BI663" s="2">
        <f t="shared" si="115"/>
        <v>0</v>
      </c>
      <c r="BJ663" s="2">
        <f t="shared" si="116"/>
        <v>0</v>
      </c>
      <c r="BK663" s="2">
        <f t="shared" si="113"/>
        <v>0</v>
      </c>
    </row>
    <row r="664" spans="2:63" ht="15" customHeight="1" x14ac:dyDescent="0.25">
      <c r="B664" s="14">
        <v>656</v>
      </c>
      <c r="C664" s="95" t="str">
        <f t="shared" si="117"/>
        <v/>
      </c>
      <c r="D664" s="15" t="str">
        <f t="shared" si="122"/>
        <v>OK</v>
      </c>
      <c r="E664" s="16" t="e">
        <f>VLOOKUP('Data Sheet'!$B$8,'Data Sheet'!$I$2:$J$9,2,FALSE)</f>
        <v>#N/A</v>
      </c>
      <c r="F664" s="16" t="str">
        <f t="shared" si="118"/>
        <v/>
      </c>
      <c r="G664" s="103">
        <f t="shared" si="119"/>
        <v>0</v>
      </c>
      <c r="H664" s="17" t="s">
        <v>26</v>
      </c>
      <c r="I664" s="17" t="s">
        <v>26</v>
      </c>
      <c r="J664" s="17" t="str">
        <f>IF('Data Sheet'!$B$9="NC-50","N/A","OK")</f>
        <v>OK</v>
      </c>
      <c r="K664" s="17" t="str">
        <f>IF('Data Sheet'!$B$9="NC-50","N/A","OK")</f>
        <v>OK</v>
      </c>
      <c r="L664" s="17" t="str">
        <f t="shared" si="120"/>
        <v>OK</v>
      </c>
      <c r="M664" s="17" t="str">
        <f t="shared" si="121"/>
        <v>OK</v>
      </c>
      <c r="N664" s="18" t="str">
        <f>IF(BO664&lt;&gt;"",
    IF(INT('Data Sheet'!$A$19)=INT('Data Sheet'!$B$19),
        --(INT('Data Sheet'!$A$19) &amp; "." &amp; BO664),
        IF(AND((--(INT('Data Sheet'!$A$19) &amp; "." &amp; BO664)&gt;=--('Data Sheet'!$A$19)), (--(INT('Data Sheet'!$A$19) &amp; "." &amp; BO664)&lt;=--('Data Sheet'!$B$19))),
            --(INT('Data Sheet'!$A$19) &amp; "." &amp; BO664),
            --(INT('Data Sheet'!$B$19) &amp; "." &amp; BO664)
        )
    ),
    IF(BN664&lt;&gt;"",
        IF(INT('Data Sheet'!$A$19)=INT('Data Sheet'!$B$19),
            --(INT('Data Sheet'!$A$19) &amp; "." &amp; LEFT(BN664,3)),
            IF(AND((--(INT('Data Sheet'!$A$19) &amp; "." &amp; LEFT(BN664,3))&gt;=--('Data Sheet'!$A$19)), (--(INT('Data Sheet'!$A$19) &amp; "." &amp; LEFT(BN664,3))&lt;=--('Data Sheet'!$B$19))),
                --(INT('Data Sheet'!$A$19) &amp; "." &amp; LEFT(BN664,3)),
                --(INT('Data Sheet'!$B$19) &amp; "." &amp; LEFT(BN664,3))
            )
        ),
        "OK"
    )
)</f>
        <v>OK</v>
      </c>
      <c r="O664" s="23" t="str">
        <f>IF(BP664&lt;&gt;"",
    IF(INT('Data Sheet'!$A$19)=INT('Data Sheet'!$B$19),
        --(INT('Data Sheet'!$A$19) &amp; "." &amp; BP664),
        IF(AND((--(INT('Data Sheet'!$A$19) &amp; "." &amp; BP664)&gt;=--('Data Sheet'!$A$19)), (--(INT('Data Sheet'!$A$19) &amp; "." &amp; BP664)&lt;=--('Data Sheet'!$B$19))),
            --(INT('Data Sheet'!$A$19) &amp; "." &amp; BP664),
            --(INT('Data Sheet'!$B$19) &amp; "." &amp; BP664)
        )
    ),
    IF(BN664&lt;&gt;"",
        IF(INT('Data Sheet'!$A$19)=INT('Data Sheet'!$B$19),
            --(INT('Data Sheet'!$A$19) &amp; "." &amp; RIGHT(BN664,3)),
            IF(AND((--(INT('Data Sheet'!$A$19) &amp; "." &amp; RIGHT(BN664,3))&gt;=--('Data Sheet'!$A$19)), (--(INT('Data Sheet'!$A$19) &amp; "." &amp; RIGHT(BN664,3))&lt;=--('Data Sheet'!$B$19))),
                --(INT('Data Sheet'!$A$19) &amp; "." &amp; RIGHT(BN664,3)),
                --(INT('Data Sheet'!$B$19) &amp; "." &amp; RIGHT(BN664,3))
            )
        ),
        "OK"
    )
)</f>
        <v>OK</v>
      </c>
      <c r="P664" s="23" t="str">
        <f>IF(BR664&lt;&gt;"",
    IF(INT('Data Sheet'!$A$19)=INT('Data Sheet'!$B$15),
        --(INT('Data Sheet'!$A$15) &amp; "." &amp; BR664),
        IF(AND((--(INT('Data Sheet'!$A$15) &amp; "." &amp; BR664)&gt;=--('Data Sheet'!$A$15)), (--(INT('Data Sheet'!$A$15) &amp; "." &amp; BR664)&lt;=--('Data Sheet'!$B$15))),
            --(INT('Data Sheet'!$A$15) &amp; "." &amp; BR664),
            --(INT('Data Sheet'!$B$15) &amp; "." &amp; BR664)
        )
    ),
    IF(BQ664&lt;&gt;"",
        IF(INT('Data Sheet'!$A$15)=INT('Data Sheet'!$B$15),
            --(INT('Data Sheet'!$A$15) &amp; "." &amp; LEFT(BQ664,3)),
            IF(AND((--(INT('Data Sheet'!$A$15) &amp; "." &amp; LEFT(BQ664,3))&gt;=--('Data Sheet'!$A$15)), (--(INT('Data Sheet'!$A$15) &amp; "." &amp; LEFT(BQ664,3))&lt;=--('Data Sheet'!$B$15))),
                --(INT('Data Sheet'!$A$15) &amp; "." &amp; LEFT(BQ664,3)),
                --(INT('Data Sheet'!$B$15) &amp; "." &amp; LEFT(BQ664,3))
            )
        ),
        "OK"
    )
)</f>
        <v>OK</v>
      </c>
      <c r="Q664" s="23" t="str">
        <f>IF(BS664&lt;&gt;"",
    IF(INT('Data Sheet'!$A$19)=INT('Data Sheet'!$B$15),
        --(INT('Data Sheet'!$A$15) &amp; "." &amp; BS664),
        IF(AND((--(INT('Data Sheet'!$A$15) &amp; "." &amp; BS664)&gt;=--('Data Sheet'!$A$15)), (--(INT('Data Sheet'!$A$15) &amp; "." &amp; BS664)&lt;=--('Data Sheet'!$B$15))),
            --(INT('Data Sheet'!$A$15) &amp; "." &amp; BS664),
            --(INT('Data Sheet'!$B$15) &amp; "." &amp; BS664)
        )
    ),
    IF(BQ664&lt;&gt;"",
        IF(INT('Data Sheet'!$A$15)=INT('Data Sheet'!$B$15),
            --(INT('Data Sheet'!$A$15) &amp; "." &amp; RIGHT(BQ664,3)),
            IF(AND((--(INT('Data Sheet'!$A$15) &amp; "." &amp; RIGHT(BQ664,3))&gt;=--('Data Sheet'!$A$15)), (--(INT('Data Sheet'!$A$15) &amp; "." &amp; RIGHT(BQ664,3))&lt;=--('Data Sheet'!$B$15))),
                --(INT('Data Sheet'!$A$15) &amp; "." &amp; RIGHT(BQ664,3)),
                --(INT('Data Sheet'!$B$15) &amp; "." &amp; RIGHT(BQ664,3))
            )
        ),
        "OK"
    )
)</f>
        <v>OK</v>
      </c>
      <c r="R664" s="19"/>
      <c r="S664" s="19"/>
      <c r="T664" s="19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1"/>
      <c r="AU664" s="21"/>
      <c r="AV664" s="21"/>
      <c r="AW664" s="22"/>
      <c r="AX664" s="99"/>
      <c r="AY664" s="20"/>
      <c r="AZ664" s="20"/>
      <c r="BA664" s="22"/>
      <c r="BB664">
        <v>656</v>
      </c>
      <c r="BC664" s="80"/>
      <c r="BD664" s="80"/>
      <c r="BE664" s="80"/>
      <c r="BF664" s="80"/>
      <c r="BG664" s="32" t="str">
        <f t="shared" si="114"/>
        <v/>
      </c>
      <c r="BH664" s="78">
        <f t="shared" si="112"/>
        <v>0</v>
      </c>
      <c r="BI664" s="2">
        <f t="shared" si="115"/>
        <v>0</v>
      </c>
      <c r="BJ664" s="2">
        <f t="shared" si="116"/>
        <v>0</v>
      </c>
      <c r="BK664" s="2">
        <f t="shared" si="113"/>
        <v>0</v>
      </c>
    </row>
    <row r="665" spans="2:63" ht="15" customHeight="1" x14ac:dyDescent="0.25">
      <c r="B665" s="14">
        <v>657</v>
      </c>
      <c r="C665" s="95" t="str">
        <f t="shared" si="117"/>
        <v/>
      </c>
      <c r="D665" s="15" t="str">
        <f t="shared" si="122"/>
        <v>OK</v>
      </c>
      <c r="E665" s="16" t="e">
        <f>VLOOKUP('Data Sheet'!$B$8,'Data Sheet'!$I$2:$J$9,2,FALSE)</f>
        <v>#N/A</v>
      </c>
      <c r="F665" s="16" t="str">
        <f t="shared" si="118"/>
        <v/>
      </c>
      <c r="G665" s="103">
        <f t="shared" si="119"/>
        <v>0</v>
      </c>
      <c r="H665" s="17" t="s">
        <v>26</v>
      </c>
      <c r="I665" s="17" t="s">
        <v>26</v>
      </c>
      <c r="J665" s="17" t="str">
        <f>IF('Data Sheet'!$B$9="NC-50","N/A","OK")</f>
        <v>OK</v>
      </c>
      <c r="K665" s="17" t="str">
        <f>IF('Data Sheet'!$B$9="NC-50","N/A","OK")</f>
        <v>OK</v>
      </c>
      <c r="L665" s="17" t="str">
        <f t="shared" si="120"/>
        <v>OK</v>
      </c>
      <c r="M665" s="17" t="str">
        <f t="shared" si="121"/>
        <v>OK</v>
      </c>
      <c r="N665" s="18" t="str">
        <f>IF(BO665&lt;&gt;"",
    IF(INT('Data Sheet'!$A$19)=INT('Data Sheet'!$B$19),
        --(INT('Data Sheet'!$A$19) &amp; "." &amp; BO665),
        IF(AND((--(INT('Data Sheet'!$A$19) &amp; "." &amp; BO665)&gt;=--('Data Sheet'!$A$19)), (--(INT('Data Sheet'!$A$19) &amp; "." &amp; BO665)&lt;=--('Data Sheet'!$B$19))),
            --(INT('Data Sheet'!$A$19) &amp; "." &amp; BO665),
            --(INT('Data Sheet'!$B$19) &amp; "." &amp; BO665)
        )
    ),
    IF(BN665&lt;&gt;"",
        IF(INT('Data Sheet'!$A$19)=INT('Data Sheet'!$B$19),
            --(INT('Data Sheet'!$A$19) &amp; "." &amp; LEFT(BN665,3)),
            IF(AND((--(INT('Data Sheet'!$A$19) &amp; "." &amp; LEFT(BN665,3))&gt;=--('Data Sheet'!$A$19)), (--(INT('Data Sheet'!$A$19) &amp; "." &amp; LEFT(BN665,3))&lt;=--('Data Sheet'!$B$19))),
                --(INT('Data Sheet'!$A$19) &amp; "." &amp; LEFT(BN665,3)),
                --(INT('Data Sheet'!$B$19) &amp; "." &amp; LEFT(BN665,3))
            )
        ),
        "OK"
    )
)</f>
        <v>OK</v>
      </c>
      <c r="O665" s="23" t="str">
        <f>IF(BP665&lt;&gt;"",
    IF(INT('Data Sheet'!$A$19)=INT('Data Sheet'!$B$19),
        --(INT('Data Sheet'!$A$19) &amp; "." &amp; BP665),
        IF(AND((--(INT('Data Sheet'!$A$19) &amp; "." &amp; BP665)&gt;=--('Data Sheet'!$A$19)), (--(INT('Data Sheet'!$A$19) &amp; "." &amp; BP665)&lt;=--('Data Sheet'!$B$19))),
            --(INT('Data Sheet'!$A$19) &amp; "." &amp; BP665),
            --(INT('Data Sheet'!$B$19) &amp; "." &amp; BP665)
        )
    ),
    IF(BN665&lt;&gt;"",
        IF(INT('Data Sheet'!$A$19)=INT('Data Sheet'!$B$19),
            --(INT('Data Sheet'!$A$19) &amp; "." &amp; RIGHT(BN665,3)),
            IF(AND((--(INT('Data Sheet'!$A$19) &amp; "." &amp; RIGHT(BN665,3))&gt;=--('Data Sheet'!$A$19)), (--(INT('Data Sheet'!$A$19) &amp; "." &amp; RIGHT(BN665,3))&lt;=--('Data Sheet'!$B$19))),
                --(INT('Data Sheet'!$A$19) &amp; "." &amp; RIGHT(BN665,3)),
                --(INT('Data Sheet'!$B$19) &amp; "." &amp; RIGHT(BN665,3))
            )
        ),
        "OK"
    )
)</f>
        <v>OK</v>
      </c>
      <c r="P665" s="23" t="str">
        <f>IF(BR665&lt;&gt;"",
    IF(INT('Data Sheet'!$A$19)=INT('Data Sheet'!$B$15),
        --(INT('Data Sheet'!$A$15) &amp; "." &amp; BR665),
        IF(AND((--(INT('Data Sheet'!$A$15) &amp; "." &amp; BR665)&gt;=--('Data Sheet'!$A$15)), (--(INT('Data Sheet'!$A$15) &amp; "." &amp; BR665)&lt;=--('Data Sheet'!$B$15))),
            --(INT('Data Sheet'!$A$15) &amp; "." &amp; BR665),
            --(INT('Data Sheet'!$B$15) &amp; "." &amp; BR665)
        )
    ),
    IF(BQ665&lt;&gt;"",
        IF(INT('Data Sheet'!$A$15)=INT('Data Sheet'!$B$15),
            --(INT('Data Sheet'!$A$15) &amp; "." &amp; LEFT(BQ665,3)),
            IF(AND((--(INT('Data Sheet'!$A$15) &amp; "." &amp; LEFT(BQ665,3))&gt;=--('Data Sheet'!$A$15)), (--(INT('Data Sheet'!$A$15) &amp; "." &amp; LEFT(BQ665,3))&lt;=--('Data Sheet'!$B$15))),
                --(INT('Data Sheet'!$A$15) &amp; "." &amp; LEFT(BQ665,3)),
                --(INT('Data Sheet'!$B$15) &amp; "." &amp; LEFT(BQ665,3))
            )
        ),
        "OK"
    )
)</f>
        <v>OK</v>
      </c>
      <c r="Q665" s="23" t="str">
        <f>IF(BS665&lt;&gt;"",
    IF(INT('Data Sheet'!$A$19)=INT('Data Sheet'!$B$15),
        --(INT('Data Sheet'!$A$15) &amp; "." &amp; BS665),
        IF(AND((--(INT('Data Sheet'!$A$15) &amp; "." &amp; BS665)&gt;=--('Data Sheet'!$A$15)), (--(INT('Data Sheet'!$A$15) &amp; "." &amp; BS665)&lt;=--('Data Sheet'!$B$15))),
            --(INT('Data Sheet'!$A$15) &amp; "." &amp; BS665),
            --(INT('Data Sheet'!$B$15) &amp; "." &amp; BS665)
        )
    ),
    IF(BQ665&lt;&gt;"",
        IF(INT('Data Sheet'!$A$15)=INT('Data Sheet'!$B$15),
            --(INT('Data Sheet'!$A$15) &amp; "." &amp; RIGHT(BQ665,3)),
            IF(AND((--(INT('Data Sheet'!$A$15) &amp; "." &amp; RIGHT(BQ665,3))&gt;=--('Data Sheet'!$A$15)), (--(INT('Data Sheet'!$A$15) &amp; "." &amp; RIGHT(BQ665,3))&lt;=--('Data Sheet'!$B$15))),
                --(INT('Data Sheet'!$A$15) &amp; "." &amp; RIGHT(BQ665,3)),
                --(INT('Data Sheet'!$B$15) &amp; "." &amp; RIGHT(BQ665,3))
            )
        ),
        "OK"
    )
)</f>
        <v>OK</v>
      </c>
      <c r="R665" s="19"/>
      <c r="S665" s="19"/>
      <c r="T665" s="19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1"/>
      <c r="AU665" s="21"/>
      <c r="AV665" s="21"/>
      <c r="AW665" s="22"/>
      <c r="AX665" s="99"/>
      <c r="AY665" s="20"/>
      <c r="AZ665" s="20"/>
      <c r="BA665" s="22"/>
      <c r="BB665">
        <v>657</v>
      </c>
      <c r="BC665" s="80"/>
      <c r="BD665" s="80"/>
      <c r="BE665" s="80"/>
      <c r="BF665" s="80"/>
      <c r="BG665" s="32" t="str">
        <f t="shared" si="114"/>
        <v/>
      </c>
      <c r="BH665" s="78">
        <f t="shared" si="112"/>
        <v>0</v>
      </c>
      <c r="BI665" s="2">
        <f t="shared" si="115"/>
        <v>0</v>
      </c>
      <c r="BJ665" s="2">
        <f t="shared" si="116"/>
        <v>0</v>
      </c>
      <c r="BK665" s="2">
        <f t="shared" si="113"/>
        <v>0</v>
      </c>
    </row>
    <row r="666" spans="2:63" ht="15" customHeight="1" x14ac:dyDescent="0.25">
      <c r="B666" s="14">
        <v>658</v>
      </c>
      <c r="C666" s="95" t="str">
        <f t="shared" si="117"/>
        <v/>
      </c>
      <c r="D666" s="15" t="str">
        <f t="shared" si="122"/>
        <v>OK</v>
      </c>
      <c r="E666" s="16" t="e">
        <f>VLOOKUP('Data Sheet'!$B$8,'Data Sheet'!$I$2:$J$9,2,FALSE)</f>
        <v>#N/A</v>
      </c>
      <c r="F666" s="16" t="str">
        <f t="shared" si="118"/>
        <v/>
      </c>
      <c r="G666" s="103">
        <f t="shared" si="119"/>
        <v>0</v>
      </c>
      <c r="H666" s="17" t="s">
        <v>26</v>
      </c>
      <c r="I666" s="17" t="s">
        <v>26</v>
      </c>
      <c r="J666" s="17" t="str">
        <f>IF('Data Sheet'!$B$9="NC-50","N/A","OK")</f>
        <v>OK</v>
      </c>
      <c r="K666" s="17" t="str">
        <f>IF('Data Sheet'!$B$9="NC-50","N/A","OK")</f>
        <v>OK</v>
      </c>
      <c r="L666" s="17" t="str">
        <f t="shared" si="120"/>
        <v>OK</v>
      </c>
      <c r="M666" s="17" t="str">
        <f t="shared" si="121"/>
        <v>OK</v>
      </c>
      <c r="N666" s="18" t="str">
        <f>IF(BO666&lt;&gt;"",
    IF(INT('Data Sheet'!$A$19)=INT('Data Sheet'!$B$19),
        --(INT('Data Sheet'!$A$19) &amp; "." &amp; BO666),
        IF(AND((--(INT('Data Sheet'!$A$19) &amp; "." &amp; BO666)&gt;=--('Data Sheet'!$A$19)), (--(INT('Data Sheet'!$A$19) &amp; "." &amp; BO666)&lt;=--('Data Sheet'!$B$19))),
            --(INT('Data Sheet'!$A$19) &amp; "." &amp; BO666),
            --(INT('Data Sheet'!$B$19) &amp; "." &amp; BO666)
        )
    ),
    IF(BN666&lt;&gt;"",
        IF(INT('Data Sheet'!$A$19)=INT('Data Sheet'!$B$19),
            --(INT('Data Sheet'!$A$19) &amp; "." &amp; LEFT(BN666,3)),
            IF(AND((--(INT('Data Sheet'!$A$19) &amp; "." &amp; LEFT(BN666,3))&gt;=--('Data Sheet'!$A$19)), (--(INT('Data Sheet'!$A$19) &amp; "." &amp; LEFT(BN666,3))&lt;=--('Data Sheet'!$B$19))),
                --(INT('Data Sheet'!$A$19) &amp; "." &amp; LEFT(BN666,3)),
                --(INT('Data Sheet'!$B$19) &amp; "." &amp; LEFT(BN666,3))
            )
        ),
        "OK"
    )
)</f>
        <v>OK</v>
      </c>
      <c r="O666" s="23" t="str">
        <f>IF(BP666&lt;&gt;"",
    IF(INT('Data Sheet'!$A$19)=INT('Data Sheet'!$B$19),
        --(INT('Data Sheet'!$A$19) &amp; "." &amp; BP666),
        IF(AND((--(INT('Data Sheet'!$A$19) &amp; "." &amp; BP666)&gt;=--('Data Sheet'!$A$19)), (--(INT('Data Sheet'!$A$19) &amp; "." &amp; BP666)&lt;=--('Data Sheet'!$B$19))),
            --(INT('Data Sheet'!$A$19) &amp; "." &amp; BP666),
            --(INT('Data Sheet'!$B$19) &amp; "." &amp; BP666)
        )
    ),
    IF(BN666&lt;&gt;"",
        IF(INT('Data Sheet'!$A$19)=INT('Data Sheet'!$B$19),
            --(INT('Data Sheet'!$A$19) &amp; "." &amp; RIGHT(BN666,3)),
            IF(AND((--(INT('Data Sheet'!$A$19) &amp; "." &amp; RIGHT(BN666,3))&gt;=--('Data Sheet'!$A$19)), (--(INT('Data Sheet'!$A$19) &amp; "." &amp; RIGHT(BN666,3))&lt;=--('Data Sheet'!$B$19))),
                --(INT('Data Sheet'!$A$19) &amp; "." &amp; RIGHT(BN666,3)),
                --(INT('Data Sheet'!$B$19) &amp; "." &amp; RIGHT(BN666,3))
            )
        ),
        "OK"
    )
)</f>
        <v>OK</v>
      </c>
      <c r="P666" s="23" t="str">
        <f>IF(BR666&lt;&gt;"",
    IF(INT('Data Sheet'!$A$19)=INT('Data Sheet'!$B$15),
        --(INT('Data Sheet'!$A$15) &amp; "." &amp; BR666),
        IF(AND((--(INT('Data Sheet'!$A$15) &amp; "." &amp; BR666)&gt;=--('Data Sheet'!$A$15)), (--(INT('Data Sheet'!$A$15) &amp; "." &amp; BR666)&lt;=--('Data Sheet'!$B$15))),
            --(INT('Data Sheet'!$A$15) &amp; "." &amp; BR666),
            --(INT('Data Sheet'!$B$15) &amp; "." &amp; BR666)
        )
    ),
    IF(BQ666&lt;&gt;"",
        IF(INT('Data Sheet'!$A$15)=INT('Data Sheet'!$B$15),
            --(INT('Data Sheet'!$A$15) &amp; "." &amp; LEFT(BQ666,3)),
            IF(AND((--(INT('Data Sheet'!$A$15) &amp; "." &amp; LEFT(BQ666,3))&gt;=--('Data Sheet'!$A$15)), (--(INT('Data Sheet'!$A$15) &amp; "." &amp; LEFT(BQ666,3))&lt;=--('Data Sheet'!$B$15))),
                --(INT('Data Sheet'!$A$15) &amp; "." &amp; LEFT(BQ666,3)),
                --(INT('Data Sheet'!$B$15) &amp; "." &amp; LEFT(BQ666,3))
            )
        ),
        "OK"
    )
)</f>
        <v>OK</v>
      </c>
      <c r="Q666" s="23" t="str">
        <f>IF(BS666&lt;&gt;"",
    IF(INT('Data Sheet'!$A$19)=INT('Data Sheet'!$B$15),
        --(INT('Data Sheet'!$A$15) &amp; "." &amp; BS666),
        IF(AND((--(INT('Data Sheet'!$A$15) &amp; "." &amp; BS666)&gt;=--('Data Sheet'!$A$15)), (--(INT('Data Sheet'!$A$15) &amp; "." &amp; BS666)&lt;=--('Data Sheet'!$B$15))),
            --(INT('Data Sheet'!$A$15) &amp; "." &amp; BS666),
            --(INT('Data Sheet'!$B$15) &amp; "." &amp; BS666)
        )
    ),
    IF(BQ666&lt;&gt;"",
        IF(INT('Data Sheet'!$A$15)=INT('Data Sheet'!$B$15),
            --(INT('Data Sheet'!$A$15) &amp; "." &amp; RIGHT(BQ666,3)),
            IF(AND((--(INT('Data Sheet'!$A$15) &amp; "." &amp; RIGHT(BQ666,3))&gt;=--('Data Sheet'!$A$15)), (--(INT('Data Sheet'!$A$15) &amp; "." &amp; RIGHT(BQ666,3))&lt;=--('Data Sheet'!$B$15))),
                --(INT('Data Sheet'!$A$15) &amp; "." &amp; RIGHT(BQ666,3)),
                --(INT('Data Sheet'!$B$15) &amp; "." &amp; RIGHT(BQ666,3))
            )
        ),
        "OK"
    )
)</f>
        <v>OK</v>
      </c>
      <c r="R666" s="19"/>
      <c r="S666" s="19"/>
      <c r="T666" s="19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1"/>
      <c r="AU666" s="21"/>
      <c r="AV666" s="21"/>
      <c r="AW666" s="22"/>
      <c r="AX666" s="99"/>
      <c r="AY666" s="20"/>
      <c r="AZ666" s="20"/>
      <c r="BA666" s="22"/>
      <c r="BB666">
        <v>658</v>
      </c>
      <c r="BC666" s="80"/>
      <c r="BD666" s="80"/>
      <c r="BE666" s="80"/>
      <c r="BF666" s="80"/>
      <c r="BG666" s="32" t="str">
        <f t="shared" si="114"/>
        <v/>
      </c>
      <c r="BH666" s="78">
        <f t="shared" si="112"/>
        <v>0</v>
      </c>
      <c r="BI666" s="2">
        <f t="shared" si="115"/>
        <v>0</v>
      </c>
      <c r="BJ666" s="2">
        <f t="shared" si="116"/>
        <v>0</v>
      </c>
      <c r="BK666" s="2">
        <f t="shared" si="113"/>
        <v>0</v>
      </c>
    </row>
    <row r="667" spans="2:63" ht="15" customHeight="1" x14ac:dyDescent="0.25">
      <c r="B667" s="14">
        <v>659</v>
      </c>
      <c r="C667" s="95" t="str">
        <f t="shared" si="117"/>
        <v/>
      </c>
      <c r="D667" s="15" t="str">
        <f t="shared" si="122"/>
        <v>OK</v>
      </c>
      <c r="E667" s="16" t="e">
        <f>VLOOKUP('Data Sheet'!$B$8,'Data Sheet'!$I$2:$J$9,2,FALSE)</f>
        <v>#N/A</v>
      </c>
      <c r="F667" s="16" t="str">
        <f t="shared" si="118"/>
        <v/>
      </c>
      <c r="G667" s="103">
        <f t="shared" si="119"/>
        <v>0</v>
      </c>
      <c r="H667" s="17" t="s">
        <v>26</v>
      </c>
      <c r="I667" s="17" t="s">
        <v>26</v>
      </c>
      <c r="J667" s="17" t="str">
        <f>IF('Data Sheet'!$B$9="NC-50","N/A","OK")</f>
        <v>OK</v>
      </c>
      <c r="K667" s="17" t="str">
        <f>IF('Data Sheet'!$B$9="NC-50","N/A","OK")</f>
        <v>OK</v>
      </c>
      <c r="L667" s="17" t="str">
        <f t="shared" si="120"/>
        <v>OK</v>
      </c>
      <c r="M667" s="17" t="str">
        <f t="shared" si="121"/>
        <v>OK</v>
      </c>
      <c r="N667" s="18" t="str">
        <f>IF(BO667&lt;&gt;"",
    IF(INT('Data Sheet'!$A$19)=INT('Data Sheet'!$B$19),
        --(INT('Data Sheet'!$A$19) &amp; "." &amp; BO667),
        IF(AND((--(INT('Data Sheet'!$A$19) &amp; "." &amp; BO667)&gt;=--('Data Sheet'!$A$19)), (--(INT('Data Sheet'!$A$19) &amp; "." &amp; BO667)&lt;=--('Data Sheet'!$B$19))),
            --(INT('Data Sheet'!$A$19) &amp; "." &amp; BO667),
            --(INT('Data Sheet'!$B$19) &amp; "." &amp; BO667)
        )
    ),
    IF(BN667&lt;&gt;"",
        IF(INT('Data Sheet'!$A$19)=INT('Data Sheet'!$B$19),
            --(INT('Data Sheet'!$A$19) &amp; "." &amp; LEFT(BN667,3)),
            IF(AND((--(INT('Data Sheet'!$A$19) &amp; "." &amp; LEFT(BN667,3))&gt;=--('Data Sheet'!$A$19)), (--(INT('Data Sheet'!$A$19) &amp; "." &amp; LEFT(BN667,3))&lt;=--('Data Sheet'!$B$19))),
                --(INT('Data Sheet'!$A$19) &amp; "." &amp; LEFT(BN667,3)),
                --(INT('Data Sheet'!$B$19) &amp; "." &amp; LEFT(BN667,3))
            )
        ),
        "OK"
    )
)</f>
        <v>OK</v>
      </c>
      <c r="O667" s="23" t="str">
        <f>IF(BP667&lt;&gt;"",
    IF(INT('Data Sheet'!$A$19)=INT('Data Sheet'!$B$19),
        --(INT('Data Sheet'!$A$19) &amp; "." &amp; BP667),
        IF(AND((--(INT('Data Sheet'!$A$19) &amp; "." &amp; BP667)&gt;=--('Data Sheet'!$A$19)), (--(INT('Data Sheet'!$A$19) &amp; "." &amp; BP667)&lt;=--('Data Sheet'!$B$19))),
            --(INT('Data Sheet'!$A$19) &amp; "." &amp; BP667),
            --(INT('Data Sheet'!$B$19) &amp; "." &amp; BP667)
        )
    ),
    IF(BN667&lt;&gt;"",
        IF(INT('Data Sheet'!$A$19)=INT('Data Sheet'!$B$19),
            --(INT('Data Sheet'!$A$19) &amp; "." &amp; RIGHT(BN667,3)),
            IF(AND((--(INT('Data Sheet'!$A$19) &amp; "." &amp; RIGHT(BN667,3))&gt;=--('Data Sheet'!$A$19)), (--(INT('Data Sheet'!$A$19) &amp; "." &amp; RIGHT(BN667,3))&lt;=--('Data Sheet'!$B$19))),
                --(INT('Data Sheet'!$A$19) &amp; "." &amp; RIGHT(BN667,3)),
                --(INT('Data Sheet'!$B$19) &amp; "." &amp; RIGHT(BN667,3))
            )
        ),
        "OK"
    )
)</f>
        <v>OK</v>
      </c>
      <c r="P667" s="23" t="str">
        <f>IF(BR667&lt;&gt;"",
    IF(INT('Data Sheet'!$A$19)=INT('Data Sheet'!$B$15),
        --(INT('Data Sheet'!$A$15) &amp; "." &amp; BR667),
        IF(AND((--(INT('Data Sheet'!$A$15) &amp; "." &amp; BR667)&gt;=--('Data Sheet'!$A$15)), (--(INT('Data Sheet'!$A$15) &amp; "." &amp; BR667)&lt;=--('Data Sheet'!$B$15))),
            --(INT('Data Sheet'!$A$15) &amp; "." &amp; BR667),
            --(INT('Data Sheet'!$B$15) &amp; "." &amp; BR667)
        )
    ),
    IF(BQ667&lt;&gt;"",
        IF(INT('Data Sheet'!$A$15)=INT('Data Sheet'!$B$15),
            --(INT('Data Sheet'!$A$15) &amp; "." &amp; LEFT(BQ667,3)),
            IF(AND((--(INT('Data Sheet'!$A$15) &amp; "." &amp; LEFT(BQ667,3))&gt;=--('Data Sheet'!$A$15)), (--(INT('Data Sheet'!$A$15) &amp; "." &amp; LEFT(BQ667,3))&lt;=--('Data Sheet'!$B$15))),
                --(INT('Data Sheet'!$A$15) &amp; "." &amp; LEFT(BQ667,3)),
                --(INT('Data Sheet'!$B$15) &amp; "." &amp; LEFT(BQ667,3))
            )
        ),
        "OK"
    )
)</f>
        <v>OK</v>
      </c>
      <c r="Q667" s="23" t="str">
        <f>IF(BS667&lt;&gt;"",
    IF(INT('Data Sheet'!$A$19)=INT('Data Sheet'!$B$15),
        --(INT('Data Sheet'!$A$15) &amp; "." &amp; BS667),
        IF(AND((--(INT('Data Sheet'!$A$15) &amp; "." &amp; BS667)&gt;=--('Data Sheet'!$A$15)), (--(INT('Data Sheet'!$A$15) &amp; "." &amp; BS667)&lt;=--('Data Sheet'!$B$15))),
            --(INT('Data Sheet'!$A$15) &amp; "." &amp; BS667),
            --(INT('Data Sheet'!$B$15) &amp; "." &amp; BS667)
        )
    ),
    IF(BQ667&lt;&gt;"",
        IF(INT('Data Sheet'!$A$15)=INT('Data Sheet'!$B$15),
            --(INT('Data Sheet'!$A$15) &amp; "." &amp; RIGHT(BQ667,3)),
            IF(AND((--(INT('Data Sheet'!$A$15) &amp; "." &amp; RIGHT(BQ667,3))&gt;=--('Data Sheet'!$A$15)), (--(INT('Data Sheet'!$A$15) &amp; "." &amp; RIGHT(BQ667,3))&lt;=--('Data Sheet'!$B$15))),
                --(INT('Data Sheet'!$A$15) &amp; "." &amp; RIGHT(BQ667,3)),
                --(INT('Data Sheet'!$B$15) &amp; "." &amp; RIGHT(BQ667,3))
            )
        ),
        "OK"
    )
)</f>
        <v>OK</v>
      </c>
      <c r="R667" s="19"/>
      <c r="S667" s="19"/>
      <c r="T667" s="19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1"/>
      <c r="AU667" s="21"/>
      <c r="AV667" s="21"/>
      <c r="AW667" s="22"/>
      <c r="AX667" s="99"/>
      <c r="AY667" s="20"/>
      <c r="AZ667" s="20"/>
      <c r="BA667" s="22"/>
      <c r="BB667">
        <v>659</v>
      </c>
      <c r="BC667" s="80"/>
      <c r="BD667" s="80"/>
      <c r="BE667" s="80"/>
      <c r="BF667" s="80"/>
      <c r="BG667" s="32" t="str">
        <f t="shared" si="114"/>
        <v/>
      </c>
      <c r="BH667" s="78">
        <f t="shared" si="112"/>
        <v>0</v>
      </c>
      <c r="BI667" s="2">
        <f t="shared" si="115"/>
        <v>0</v>
      </c>
      <c r="BJ667" s="2">
        <f t="shared" si="116"/>
        <v>0</v>
      </c>
      <c r="BK667" s="2">
        <f t="shared" si="113"/>
        <v>0</v>
      </c>
    </row>
    <row r="668" spans="2:63" ht="15" customHeight="1" x14ac:dyDescent="0.25">
      <c r="B668" s="14">
        <v>660</v>
      </c>
      <c r="C668" s="95" t="str">
        <f t="shared" si="117"/>
        <v/>
      </c>
      <c r="D668" s="15" t="str">
        <f t="shared" si="122"/>
        <v>OK</v>
      </c>
      <c r="E668" s="16" t="e">
        <f>VLOOKUP('Data Sheet'!$B$8,'Data Sheet'!$I$2:$J$9,2,FALSE)</f>
        <v>#N/A</v>
      </c>
      <c r="F668" s="16" t="str">
        <f t="shared" si="118"/>
        <v/>
      </c>
      <c r="G668" s="103">
        <f t="shared" si="119"/>
        <v>0</v>
      </c>
      <c r="H668" s="17" t="s">
        <v>26</v>
      </c>
      <c r="I668" s="17" t="s">
        <v>26</v>
      </c>
      <c r="J668" s="17" t="str">
        <f>IF('Data Sheet'!$B$9="NC-50","N/A","OK")</f>
        <v>OK</v>
      </c>
      <c r="K668" s="17" t="str">
        <f>IF('Data Sheet'!$B$9="NC-50","N/A","OK")</f>
        <v>OK</v>
      </c>
      <c r="L668" s="17" t="str">
        <f t="shared" si="120"/>
        <v>OK</v>
      </c>
      <c r="M668" s="17" t="str">
        <f t="shared" si="121"/>
        <v>OK</v>
      </c>
      <c r="N668" s="18" t="str">
        <f>IF(BO668&lt;&gt;"",
    IF(INT('Data Sheet'!$A$19)=INT('Data Sheet'!$B$19),
        --(INT('Data Sheet'!$A$19) &amp; "." &amp; BO668),
        IF(AND((--(INT('Data Sheet'!$A$19) &amp; "." &amp; BO668)&gt;=--('Data Sheet'!$A$19)), (--(INT('Data Sheet'!$A$19) &amp; "." &amp; BO668)&lt;=--('Data Sheet'!$B$19))),
            --(INT('Data Sheet'!$A$19) &amp; "." &amp; BO668),
            --(INT('Data Sheet'!$B$19) &amp; "." &amp; BO668)
        )
    ),
    IF(BN668&lt;&gt;"",
        IF(INT('Data Sheet'!$A$19)=INT('Data Sheet'!$B$19),
            --(INT('Data Sheet'!$A$19) &amp; "." &amp; LEFT(BN668,3)),
            IF(AND((--(INT('Data Sheet'!$A$19) &amp; "." &amp; LEFT(BN668,3))&gt;=--('Data Sheet'!$A$19)), (--(INT('Data Sheet'!$A$19) &amp; "." &amp; LEFT(BN668,3))&lt;=--('Data Sheet'!$B$19))),
                --(INT('Data Sheet'!$A$19) &amp; "." &amp; LEFT(BN668,3)),
                --(INT('Data Sheet'!$B$19) &amp; "." &amp; LEFT(BN668,3))
            )
        ),
        "OK"
    )
)</f>
        <v>OK</v>
      </c>
      <c r="O668" s="23" t="str">
        <f>IF(BP668&lt;&gt;"",
    IF(INT('Data Sheet'!$A$19)=INT('Data Sheet'!$B$19),
        --(INT('Data Sheet'!$A$19) &amp; "." &amp; BP668),
        IF(AND((--(INT('Data Sheet'!$A$19) &amp; "." &amp; BP668)&gt;=--('Data Sheet'!$A$19)), (--(INT('Data Sheet'!$A$19) &amp; "." &amp; BP668)&lt;=--('Data Sheet'!$B$19))),
            --(INT('Data Sheet'!$A$19) &amp; "." &amp; BP668),
            --(INT('Data Sheet'!$B$19) &amp; "." &amp; BP668)
        )
    ),
    IF(BN668&lt;&gt;"",
        IF(INT('Data Sheet'!$A$19)=INT('Data Sheet'!$B$19),
            --(INT('Data Sheet'!$A$19) &amp; "." &amp; RIGHT(BN668,3)),
            IF(AND((--(INT('Data Sheet'!$A$19) &amp; "." &amp; RIGHT(BN668,3))&gt;=--('Data Sheet'!$A$19)), (--(INT('Data Sheet'!$A$19) &amp; "." &amp; RIGHT(BN668,3))&lt;=--('Data Sheet'!$B$19))),
                --(INT('Data Sheet'!$A$19) &amp; "." &amp; RIGHT(BN668,3)),
                --(INT('Data Sheet'!$B$19) &amp; "." &amp; RIGHT(BN668,3))
            )
        ),
        "OK"
    )
)</f>
        <v>OK</v>
      </c>
      <c r="P668" s="23" t="str">
        <f>IF(BR668&lt;&gt;"",
    IF(INT('Data Sheet'!$A$19)=INT('Data Sheet'!$B$15),
        --(INT('Data Sheet'!$A$15) &amp; "." &amp; BR668),
        IF(AND((--(INT('Data Sheet'!$A$15) &amp; "." &amp; BR668)&gt;=--('Data Sheet'!$A$15)), (--(INT('Data Sheet'!$A$15) &amp; "." &amp; BR668)&lt;=--('Data Sheet'!$B$15))),
            --(INT('Data Sheet'!$A$15) &amp; "." &amp; BR668),
            --(INT('Data Sheet'!$B$15) &amp; "." &amp; BR668)
        )
    ),
    IF(BQ668&lt;&gt;"",
        IF(INT('Data Sheet'!$A$15)=INT('Data Sheet'!$B$15),
            --(INT('Data Sheet'!$A$15) &amp; "." &amp; LEFT(BQ668,3)),
            IF(AND((--(INT('Data Sheet'!$A$15) &amp; "." &amp; LEFT(BQ668,3))&gt;=--('Data Sheet'!$A$15)), (--(INT('Data Sheet'!$A$15) &amp; "." &amp; LEFT(BQ668,3))&lt;=--('Data Sheet'!$B$15))),
                --(INT('Data Sheet'!$A$15) &amp; "." &amp; LEFT(BQ668,3)),
                --(INT('Data Sheet'!$B$15) &amp; "." &amp; LEFT(BQ668,3))
            )
        ),
        "OK"
    )
)</f>
        <v>OK</v>
      </c>
      <c r="Q668" s="23" t="str">
        <f>IF(BS668&lt;&gt;"",
    IF(INT('Data Sheet'!$A$19)=INT('Data Sheet'!$B$15),
        --(INT('Data Sheet'!$A$15) &amp; "." &amp; BS668),
        IF(AND((--(INT('Data Sheet'!$A$15) &amp; "." &amp; BS668)&gt;=--('Data Sheet'!$A$15)), (--(INT('Data Sheet'!$A$15) &amp; "." &amp; BS668)&lt;=--('Data Sheet'!$B$15))),
            --(INT('Data Sheet'!$A$15) &amp; "." &amp; BS668),
            --(INT('Data Sheet'!$B$15) &amp; "." &amp; BS668)
        )
    ),
    IF(BQ668&lt;&gt;"",
        IF(INT('Data Sheet'!$A$15)=INT('Data Sheet'!$B$15),
            --(INT('Data Sheet'!$A$15) &amp; "." &amp; RIGHT(BQ668,3)),
            IF(AND((--(INT('Data Sheet'!$A$15) &amp; "." &amp; RIGHT(BQ668,3))&gt;=--('Data Sheet'!$A$15)), (--(INT('Data Sheet'!$A$15) &amp; "." &amp; RIGHT(BQ668,3))&lt;=--('Data Sheet'!$B$15))),
                --(INT('Data Sheet'!$A$15) &amp; "." &amp; RIGHT(BQ668,3)),
                --(INT('Data Sheet'!$B$15) &amp; "." &amp; RIGHT(BQ668,3))
            )
        ),
        "OK"
    )
)</f>
        <v>OK</v>
      </c>
      <c r="R668" s="19"/>
      <c r="S668" s="19"/>
      <c r="T668" s="19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1"/>
      <c r="AU668" s="21"/>
      <c r="AV668" s="21"/>
      <c r="AW668" s="22"/>
      <c r="AX668" s="99"/>
      <c r="AY668" s="20"/>
      <c r="AZ668" s="20"/>
      <c r="BA668" s="22"/>
      <c r="BB668">
        <v>660</v>
      </c>
      <c r="BC668" s="80"/>
      <c r="BD668" s="80"/>
      <c r="BE668" s="80"/>
      <c r="BF668" s="80"/>
      <c r="BG668" s="32" t="str">
        <f t="shared" si="114"/>
        <v/>
      </c>
      <c r="BH668" s="78">
        <f t="shared" si="112"/>
        <v>0</v>
      </c>
      <c r="BI668" s="2">
        <f t="shared" si="115"/>
        <v>0</v>
      </c>
      <c r="BJ668" s="2">
        <f t="shared" si="116"/>
        <v>0</v>
      </c>
      <c r="BK668" s="2">
        <f t="shared" si="113"/>
        <v>0</v>
      </c>
    </row>
    <row r="669" spans="2:63" ht="15" customHeight="1" x14ac:dyDescent="0.25">
      <c r="B669" s="14">
        <v>661</v>
      </c>
      <c r="C669" s="95" t="str">
        <f t="shared" si="117"/>
        <v/>
      </c>
      <c r="D669" s="15" t="str">
        <f t="shared" si="122"/>
        <v>OK</v>
      </c>
      <c r="E669" s="16" t="e">
        <f>VLOOKUP('Data Sheet'!$B$8,'Data Sheet'!$I$2:$J$9,2,FALSE)</f>
        <v>#N/A</v>
      </c>
      <c r="F669" s="16" t="str">
        <f t="shared" si="118"/>
        <v/>
      </c>
      <c r="G669" s="103">
        <f t="shared" si="119"/>
        <v>0</v>
      </c>
      <c r="H669" s="17" t="s">
        <v>26</v>
      </c>
      <c r="I669" s="17" t="s">
        <v>26</v>
      </c>
      <c r="J669" s="17" t="str">
        <f>IF('Data Sheet'!$B$9="NC-50","N/A","OK")</f>
        <v>OK</v>
      </c>
      <c r="K669" s="17" t="str">
        <f>IF('Data Sheet'!$B$9="NC-50","N/A","OK")</f>
        <v>OK</v>
      </c>
      <c r="L669" s="17" t="str">
        <f t="shared" si="120"/>
        <v>OK</v>
      </c>
      <c r="M669" s="17" t="str">
        <f t="shared" si="121"/>
        <v>OK</v>
      </c>
      <c r="N669" s="18" t="str">
        <f>IF(BO669&lt;&gt;"",
    IF(INT('Data Sheet'!$A$19)=INT('Data Sheet'!$B$19),
        --(INT('Data Sheet'!$A$19) &amp; "." &amp; BO669),
        IF(AND((--(INT('Data Sheet'!$A$19) &amp; "." &amp; BO669)&gt;=--('Data Sheet'!$A$19)), (--(INT('Data Sheet'!$A$19) &amp; "." &amp; BO669)&lt;=--('Data Sheet'!$B$19))),
            --(INT('Data Sheet'!$A$19) &amp; "." &amp; BO669),
            --(INT('Data Sheet'!$B$19) &amp; "." &amp; BO669)
        )
    ),
    IF(BN669&lt;&gt;"",
        IF(INT('Data Sheet'!$A$19)=INT('Data Sheet'!$B$19),
            --(INT('Data Sheet'!$A$19) &amp; "." &amp; LEFT(BN669,3)),
            IF(AND((--(INT('Data Sheet'!$A$19) &amp; "." &amp; LEFT(BN669,3))&gt;=--('Data Sheet'!$A$19)), (--(INT('Data Sheet'!$A$19) &amp; "." &amp; LEFT(BN669,3))&lt;=--('Data Sheet'!$B$19))),
                --(INT('Data Sheet'!$A$19) &amp; "." &amp; LEFT(BN669,3)),
                --(INT('Data Sheet'!$B$19) &amp; "." &amp; LEFT(BN669,3))
            )
        ),
        "OK"
    )
)</f>
        <v>OK</v>
      </c>
      <c r="O669" s="23" t="str">
        <f>IF(BP669&lt;&gt;"",
    IF(INT('Data Sheet'!$A$19)=INT('Data Sheet'!$B$19),
        --(INT('Data Sheet'!$A$19) &amp; "." &amp; BP669),
        IF(AND((--(INT('Data Sheet'!$A$19) &amp; "." &amp; BP669)&gt;=--('Data Sheet'!$A$19)), (--(INT('Data Sheet'!$A$19) &amp; "." &amp; BP669)&lt;=--('Data Sheet'!$B$19))),
            --(INT('Data Sheet'!$A$19) &amp; "." &amp; BP669),
            --(INT('Data Sheet'!$B$19) &amp; "." &amp; BP669)
        )
    ),
    IF(BN669&lt;&gt;"",
        IF(INT('Data Sheet'!$A$19)=INT('Data Sheet'!$B$19),
            --(INT('Data Sheet'!$A$19) &amp; "." &amp; RIGHT(BN669,3)),
            IF(AND((--(INT('Data Sheet'!$A$19) &amp; "." &amp; RIGHT(BN669,3))&gt;=--('Data Sheet'!$A$19)), (--(INT('Data Sheet'!$A$19) &amp; "." &amp; RIGHT(BN669,3))&lt;=--('Data Sheet'!$B$19))),
                --(INT('Data Sheet'!$A$19) &amp; "." &amp; RIGHT(BN669,3)),
                --(INT('Data Sheet'!$B$19) &amp; "." &amp; RIGHT(BN669,3))
            )
        ),
        "OK"
    )
)</f>
        <v>OK</v>
      </c>
      <c r="P669" s="23" t="str">
        <f>IF(BR669&lt;&gt;"",
    IF(INT('Data Sheet'!$A$19)=INT('Data Sheet'!$B$15),
        --(INT('Data Sheet'!$A$15) &amp; "." &amp; BR669),
        IF(AND((--(INT('Data Sheet'!$A$15) &amp; "." &amp; BR669)&gt;=--('Data Sheet'!$A$15)), (--(INT('Data Sheet'!$A$15) &amp; "." &amp; BR669)&lt;=--('Data Sheet'!$B$15))),
            --(INT('Data Sheet'!$A$15) &amp; "." &amp; BR669),
            --(INT('Data Sheet'!$B$15) &amp; "." &amp; BR669)
        )
    ),
    IF(BQ669&lt;&gt;"",
        IF(INT('Data Sheet'!$A$15)=INT('Data Sheet'!$B$15),
            --(INT('Data Sheet'!$A$15) &amp; "." &amp; LEFT(BQ669,3)),
            IF(AND((--(INT('Data Sheet'!$A$15) &amp; "." &amp; LEFT(BQ669,3))&gt;=--('Data Sheet'!$A$15)), (--(INT('Data Sheet'!$A$15) &amp; "." &amp; LEFT(BQ669,3))&lt;=--('Data Sheet'!$B$15))),
                --(INT('Data Sheet'!$A$15) &amp; "." &amp; LEFT(BQ669,3)),
                --(INT('Data Sheet'!$B$15) &amp; "." &amp; LEFT(BQ669,3))
            )
        ),
        "OK"
    )
)</f>
        <v>OK</v>
      </c>
      <c r="Q669" s="23" t="str">
        <f>IF(BS669&lt;&gt;"",
    IF(INT('Data Sheet'!$A$19)=INT('Data Sheet'!$B$15),
        --(INT('Data Sheet'!$A$15) &amp; "." &amp; BS669),
        IF(AND((--(INT('Data Sheet'!$A$15) &amp; "." &amp; BS669)&gt;=--('Data Sheet'!$A$15)), (--(INT('Data Sheet'!$A$15) &amp; "." &amp; BS669)&lt;=--('Data Sheet'!$B$15))),
            --(INT('Data Sheet'!$A$15) &amp; "." &amp; BS669),
            --(INT('Data Sheet'!$B$15) &amp; "." &amp; BS669)
        )
    ),
    IF(BQ669&lt;&gt;"",
        IF(INT('Data Sheet'!$A$15)=INT('Data Sheet'!$B$15),
            --(INT('Data Sheet'!$A$15) &amp; "." &amp; RIGHT(BQ669,3)),
            IF(AND((--(INT('Data Sheet'!$A$15) &amp; "." &amp; RIGHT(BQ669,3))&gt;=--('Data Sheet'!$A$15)), (--(INT('Data Sheet'!$A$15) &amp; "." &amp; RIGHT(BQ669,3))&lt;=--('Data Sheet'!$B$15))),
                --(INT('Data Sheet'!$A$15) &amp; "." &amp; RIGHT(BQ669,3)),
                --(INT('Data Sheet'!$B$15) &amp; "." &amp; RIGHT(BQ669,3))
            )
        ),
        "OK"
    )
)</f>
        <v>OK</v>
      </c>
      <c r="R669" s="19"/>
      <c r="S669" s="19"/>
      <c r="T669" s="19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1"/>
      <c r="AU669" s="21"/>
      <c r="AV669" s="21"/>
      <c r="AW669" s="22"/>
      <c r="AX669" s="99"/>
      <c r="AY669" s="20"/>
      <c r="AZ669" s="20"/>
      <c r="BA669" s="22"/>
      <c r="BB669">
        <v>661</v>
      </c>
      <c r="BC669" s="80"/>
      <c r="BD669" s="80"/>
      <c r="BE669" s="80"/>
      <c r="BF669" s="80"/>
      <c r="BG669" s="32" t="str">
        <f t="shared" si="114"/>
        <v/>
      </c>
      <c r="BH669" s="78">
        <f t="shared" si="112"/>
        <v>0</v>
      </c>
      <c r="BI669" s="2">
        <f t="shared" si="115"/>
        <v>0</v>
      </c>
      <c r="BJ669" s="2">
        <f t="shared" si="116"/>
        <v>0</v>
      </c>
      <c r="BK669" s="2">
        <f t="shared" si="113"/>
        <v>0</v>
      </c>
    </row>
    <row r="670" spans="2:63" ht="15" customHeight="1" x14ac:dyDescent="0.25">
      <c r="B670" s="14">
        <v>662</v>
      </c>
      <c r="C670" s="95" t="str">
        <f t="shared" si="117"/>
        <v/>
      </c>
      <c r="D670" s="15" t="str">
        <f t="shared" si="122"/>
        <v>OK</v>
      </c>
      <c r="E670" s="16" t="e">
        <f>VLOOKUP('Data Sheet'!$B$8,'Data Sheet'!$I$2:$J$9,2,FALSE)</f>
        <v>#N/A</v>
      </c>
      <c r="F670" s="16" t="str">
        <f t="shared" si="118"/>
        <v/>
      </c>
      <c r="G670" s="103">
        <f t="shared" si="119"/>
        <v>0</v>
      </c>
      <c r="H670" s="17" t="s">
        <v>26</v>
      </c>
      <c r="I670" s="17" t="s">
        <v>26</v>
      </c>
      <c r="J670" s="17" t="str">
        <f>IF('Data Sheet'!$B$9="NC-50","N/A","OK")</f>
        <v>OK</v>
      </c>
      <c r="K670" s="17" t="str">
        <f>IF('Data Sheet'!$B$9="NC-50","N/A","OK")</f>
        <v>OK</v>
      </c>
      <c r="L670" s="17" t="str">
        <f t="shared" si="120"/>
        <v>OK</v>
      </c>
      <c r="M670" s="17" t="str">
        <f t="shared" si="121"/>
        <v>OK</v>
      </c>
      <c r="N670" s="18" t="str">
        <f>IF(BO670&lt;&gt;"",
    IF(INT('Data Sheet'!$A$19)=INT('Data Sheet'!$B$19),
        --(INT('Data Sheet'!$A$19) &amp; "." &amp; BO670),
        IF(AND((--(INT('Data Sheet'!$A$19) &amp; "." &amp; BO670)&gt;=--('Data Sheet'!$A$19)), (--(INT('Data Sheet'!$A$19) &amp; "." &amp; BO670)&lt;=--('Data Sheet'!$B$19))),
            --(INT('Data Sheet'!$A$19) &amp; "." &amp; BO670),
            --(INT('Data Sheet'!$B$19) &amp; "." &amp; BO670)
        )
    ),
    IF(BN670&lt;&gt;"",
        IF(INT('Data Sheet'!$A$19)=INT('Data Sheet'!$B$19),
            --(INT('Data Sheet'!$A$19) &amp; "." &amp; LEFT(BN670,3)),
            IF(AND((--(INT('Data Sheet'!$A$19) &amp; "." &amp; LEFT(BN670,3))&gt;=--('Data Sheet'!$A$19)), (--(INT('Data Sheet'!$A$19) &amp; "." &amp; LEFT(BN670,3))&lt;=--('Data Sheet'!$B$19))),
                --(INT('Data Sheet'!$A$19) &amp; "." &amp; LEFT(BN670,3)),
                --(INT('Data Sheet'!$B$19) &amp; "." &amp; LEFT(BN670,3))
            )
        ),
        "OK"
    )
)</f>
        <v>OK</v>
      </c>
      <c r="O670" s="23" t="str">
        <f>IF(BP670&lt;&gt;"",
    IF(INT('Data Sheet'!$A$19)=INT('Data Sheet'!$B$19),
        --(INT('Data Sheet'!$A$19) &amp; "." &amp; BP670),
        IF(AND((--(INT('Data Sheet'!$A$19) &amp; "." &amp; BP670)&gt;=--('Data Sheet'!$A$19)), (--(INT('Data Sheet'!$A$19) &amp; "." &amp; BP670)&lt;=--('Data Sheet'!$B$19))),
            --(INT('Data Sheet'!$A$19) &amp; "." &amp; BP670),
            --(INT('Data Sheet'!$B$19) &amp; "." &amp; BP670)
        )
    ),
    IF(BN670&lt;&gt;"",
        IF(INT('Data Sheet'!$A$19)=INT('Data Sheet'!$B$19),
            --(INT('Data Sheet'!$A$19) &amp; "." &amp; RIGHT(BN670,3)),
            IF(AND((--(INT('Data Sheet'!$A$19) &amp; "." &amp; RIGHT(BN670,3))&gt;=--('Data Sheet'!$A$19)), (--(INT('Data Sheet'!$A$19) &amp; "." &amp; RIGHT(BN670,3))&lt;=--('Data Sheet'!$B$19))),
                --(INT('Data Sheet'!$A$19) &amp; "." &amp; RIGHT(BN670,3)),
                --(INT('Data Sheet'!$B$19) &amp; "." &amp; RIGHT(BN670,3))
            )
        ),
        "OK"
    )
)</f>
        <v>OK</v>
      </c>
      <c r="P670" s="23" t="str">
        <f>IF(BR670&lt;&gt;"",
    IF(INT('Data Sheet'!$A$19)=INT('Data Sheet'!$B$15),
        --(INT('Data Sheet'!$A$15) &amp; "." &amp; BR670),
        IF(AND((--(INT('Data Sheet'!$A$15) &amp; "." &amp; BR670)&gt;=--('Data Sheet'!$A$15)), (--(INT('Data Sheet'!$A$15) &amp; "." &amp; BR670)&lt;=--('Data Sheet'!$B$15))),
            --(INT('Data Sheet'!$A$15) &amp; "." &amp; BR670),
            --(INT('Data Sheet'!$B$15) &amp; "." &amp; BR670)
        )
    ),
    IF(BQ670&lt;&gt;"",
        IF(INT('Data Sheet'!$A$15)=INT('Data Sheet'!$B$15),
            --(INT('Data Sheet'!$A$15) &amp; "." &amp; LEFT(BQ670,3)),
            IF(AND((--(INT('Data Sheet'!$A$15) &amp; "." &amp; LEFT(BQ670,3))&gt;=--('Data Sheet'!$A$15)), (--(INT('Data Sheet'!$A$15) &amp; "." &amp; LEFT(BQ670,3))&lt;=--('Data Sheet'!$B$15))),
                --(INT('Data Sheet'!$A$15) &amp; "." &amp; LEFT(BQ670,3)),
                --(INT('Data Sheet'!$B$15) &amp; "." &amp; LEFT(BQ670,3))
            )
        ),
        "OK"
    )
)</f>
        <v>OK</v>
      </c>
      <c r="Q670" s="23" t="str">
        <f>IF(BS670&lt;&gt;"",
    IF(INT('Data Sheet'!$A$19)=INT('Data Sheet'!$B$15),
        --(INT('Data Sheet'!$A$15) &amp; "." &amp; BS670),
        IF(AND((--(INT('Data Sheet'!$A$15) &amp; "." &amp; BS670)&gt;=--('Data Sheet'!$A$15)), (--(INT('Data Sheet'!$A$15) &amp; "." &amp; BS670)&lt;=--('Data Sheet'!$B$15))),
            --(INT('Data Sheet'!$A$15) &amp; "." &amp; BS670),
            --(INT('Data Sheet'!$B$15) &amp; "." &amp; BS670)
        )
    ),
    IF(BQ670&lt;&gt;"",
        IF(INT('Data Sheet'!$A$15)=INT('Data Sheet'!$B$15),
            --(INT('Data Sheet'!$A$15) &amp; "." &amp; RIGHT(BQ670,3)),
            IF(AND((--(INT('Data Sheet'!$A$15) &amp; "." &amp; RIGHT(BQ670,3))&gt;=--('Data Sheet'!$A$15)), (--(INT('Data Sheet'!$A$15) &amp; "." &amp; RIGHT(BQ670,3))&lt;=--('Data Sheet'!$B$15))),
                --(INT('Data Sheet'!$A$15) &amp; "." &amp; RIGHT(BQ670,3)),
                --(INT('Data Sheet'!$B$15) &amp; "." &amp; RIGHT(BQ670,3))
            )
        ),
        "OK"
    )
)</f>
        <v>OK</v>
      </c>
      <c r="R670" s="19"/>
      <c r="S670" s="19"/>
      <c r="T670" s="19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1"/>
      <c r="AU670" s="21"/>
      <c r="AV670" s="21"/>
      <c r="AW670" s="22"/>
      <c r="AX670" s="99"/>
      <c r="AY670" s="20"/>
      <c r="AZ670" s="20"/>
      <c r="BA670" s="22"/>
      <c r="BB670">
        <v>662</v>
      </c>
      <c r="BC670" s="80"/>
      <c r="BD670" s="80"/>
      <c r="BE670" s="80"/>
      <c r="BF670" s="80"/>
      <c r="BG670" s="32" t="str">
        <f t="shared" si="114"/>
        <v/>
      </c>
      <c r="BH670" s="78">
        <f t="shared" si="112"/>
        <v>0</v>
      </c>
      <c r="BI670" s="2">
        <f t="shared" si="115"/>
        <v>0</v>
      </c>
      <c r="BJ670" s="2">
        <f t="shared" si="116"/>
        <v>0</v>
      </c>
      <c r="BK670" s="2">
        <f t="shared" si="113"/>
        <v>0</v>
      </c>
    </row>
    <row r="671" spans="2:63" ht="15" customHeight="1" x14ac:dyDescent="0.25">
      <c r="B671" s="14">
        <v>663</v>
      </c>
      <c r="C671" s="95" t="str">
        <f t="shared" si="117"/>
        <v/>
      </c>
      <c r="D671" s="15" t="str">
        <f t="shared" si="122"/>
        <v>OK</v>
      </c>
      <c r="E671" s="16" t="e">
        <f>VLOOKUP('Data Sheet'!$B$8,'Data Sheet'!$I$2:$J$9,2,FALSE)</f>
        <v>#N/A</v>
      </c>
      <c r="F671" s="16" t="str">
        <f t="shared" si="118"/>
        <v/>
      </c>
      <c r="G671" s="103">
        <f t="shared" si="119"/>
        <v>0</v>
      </c>
      <c r="H671" s="17" t="s">
        <v>26</v>
      </c>
      <c r="I671" s="17" t="s">
        <v>26</v>
      </c>
      <c r="J671" s="17" t="str">
        <f>IF('Data Sheet'!$B$9="NC-50","N/A","OK")</f>
        <v>OK</v>
      </c>
      <c r="K671" s="17" t="str">
        <f>IF('Data Sheet'!$B$9="NC-50","N/A","OK")</f>
        <v>OK</v>
      </c>
      <c r="L671" s="17" t="str">
        <f t="shared" si="120"/>
        <v>OK</v>
      </c>
      <c r="M671" s="17" t="str">
        <f t="shared" si="121"/>
        <v>OK</v>
      </c>
      <c r="N671" s="18" t="str">
        <f>IF(BO671&lt;&gt;"",
    IF(INT('Data Sheet'!$A$19)=INT('Data Sheet'!$B$19),
        --(INT('Data Sheet'!$A$19) &amp; "." &amp; BO671),
        IF(AND((--(INT('Data Sheet'!$A$19) &amp; "." &amp; BO671)&gt;=--('Data Sheet'!$A$19)), (--(INT('Data Sheet'!$A$19) &amp; "." &amp; BO671)&lt;=--('Data Sheet'!$B$19))),
            --(INT('Data Sheet'!$A$19) &amp; "." &amp; BO671),
            --(INT('Data Sheet'!$B$19) &amp; "." &amp; BO671)
        )
    ),
    IF(BN671&lt;&gt;"",
        IF(INT('Data Sheet'!$A$19)=INT('Data Sheet'!$B$19),
            --(INT('Data Sheet'!$A$19) &amp; "." &amp; LEFT(BN671,3)),
            IF(AND((--(INT('Data Sheet'!$A$19) &amp; "." &amp; LEFT(BN671,3))&gt;=--('Data Sheet'!$A$19)), (--(INT('Data Sheet'!$A$19) &amp; "." &amp; LEFT(BN671,3))&lt;=--('Data Sheet'!$B$19))),
                --(INT('Data Sheet'!$A$19) &amp; "." &amp; LEFT(BN671,3)),
                --(INT('Data Sheet'!$B$19) &amp; "." &amp; LEFT(BN671,3))
            )
        ),
        "OK"
    )
)</f>
        <v>OK</v>
      </c>
      <c r="O671" s="23" t="str">
        <f>IF(BP671&lt;&gt;"",
    IF(INT('Data Sheet'!$A$19)=INT('Data Sheet'!$B$19),
        --(INT('Data Sheet'!$A$19) &amp; "." &amp; BP671),
        IF(AND((--(INT('Data Sheet'!$A$19) &amp; "." &amp; BP671)&gt;=--('Data Sheet'!$A$19)), (--(INT('Data Sheet'!$A$19) &amp; "." &amp; BP671)&lt;=--('Data Sheet'!$B$19))),
            --(INT('Data Sheet'!$A$19) &amp; "." &amp; BP671),
            --(INT('Data Sheet'!$B$19) &amp; "." &amp; BP671)
        )
    ),
    IF(BN671&lt;&gt;"",
        IF(INT('Data Sheet'!$A$19)=INT('Data Sheet'!$B$19),
            --(INT('Data Sheet'!$A$19) &amp; "." &amp; RIGHT(BN671,3)),
            IF(AND((--(INT('Data Sheet'!$A$19) &amp; "." &amp; RIGHT(BN671,3))&gt;=--('Data Sheet'!$A$19)), (--(INT('Data Sheet'!$A$19) &amp; "." &amp; RIGHT(BN671,3))&lt;=--('Data Sheet'!$B$19))),
                --(INT('Data Sheet'!$A$19) &amp; "." &amp; RIGHT(BN671,3)),
                --(INT('Data Sheet'!$B$19) &amp; "." &amp; RIGHT(BN671,3))
            )
        ),
        "OK"
    )
)</f>
        <v>OK</v>
      </c>
      <c r="P671" s="23" t="str">
        <f>IF(BR671&lt;&gt;"",
    IF(INT('Data Sheet'!$A$19)=INT('Data Sheet'!$B$15),
        --(INT('Data Sheet'!$A$15) &amp; "." &amp; BR671),
        IF(AND((--(INT('Data Sheet'!$A$15) &amp; "." &amp; BR671)&gt;=--('Data Sheet'!$A$15)), (--(INT('Data Sheet'!$A$15) &amp; "." &amp; BR671)&lt;=--('Data Sheet'!$B$15))),
            --(INT('Data Sheet'!$A$15) &amp; "." &amp; BR671),
            --(INT('Data Sheet'!$B$15) &amp; "." &amp; BR671)
        )
    ),
    IF(BQ671&lt;&gt;"",
        IF(INT('Data Sheet'!$A$15)=INT('Data Sheet'!$B$15),
            --(INT('Data Sheet'!$A$15) &amp; "." &amp; LEFT(BQ671,3)),
            IF(AND((--(INT('Data Sheet'!$A$15) &amp; "." &amp; LEFT(BQ671,3))&gt;=--('Data Sheet'!$A$15)), (--(INT('Data Sheet'!$A$15) &amp; "." &amp; LEFT(BQ671,3))&lt;=--('Data Sheet'!$B$15))),
                --(INT('Data Sheet'!$A$15) &amp; "." &amp; LEFT(BQ671,3)),
                --(INT('Data Sheet'!$B$15) &amp; "." &amp; LEFT(BQ671,3))
            )
        ),
        "OK"
    )
)</f>
        <v>OK</v>
      </c>
      <c r="Q671" s="23" t="str">
        <f>IF(BS671&lt;&gt;"",
    IF(INT('Data Sheet'!$A$19)=INT('Data Sheet'!$B$15),
        --(INT('Data Sheet'!$A$15) &amp; "." &amp; BS671),
        IF(AND((--(INT('Data Sheet'!$A$15) &amp; "." &amp; BS671)&gt;=--('Data Sheet'!$A$15)), (--(INT('Data Sheet'!$A$15) &amp; "." &amp; BS671)&lt;=--('Data Sheet'!$B$15))),
            --(INT('Data Sheet'!$A$15) &amp; "." &amp; BS671),
            --(INT('Data Sheet'!$B$15) &amp; "." &amp; BS671)
        )
    ),
    IF(BQ671&lt;&gt;"",
        IF(INT('Data Sheet'!$A$15)=INT('Data Sheet'!$B$15),
            --(INT('Data Sheet'!$A$15) &amp; "." &amp; RIGHT(BQ671,3)),
            IF(AND((--(INT('Data Sheet'!$A$15) &amp; "." &amp; RIGHT(BQ671,3))&gt;=--('Data Sheet'!$A$15)), (--(INT('Data Sheet'!$A$15) &amp; "." &amp; RIGHT(BQ671,3))&lt;=--('Data Sheet'!$B$15))),
                --(INT('Data Sheet'!$A$15) &amp; "." &amp; RIGHT(BQ671,3)),
                --(INT('Data Sheet'!$B$15) &amp; "." &amp; RIGHT(BQ671,3))
            )
        ),
        "OK"
    )
)</f>
        <v>OK</v>
      </c>
      <c r="R671" s="19"/>
      <c r="S671" s="19"/>
      <c r="T671" s="19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1"/>
      <c r="AU671" s="21"/>
      <c r="AV671" s="21"/>
      <c r="AW671" s="22"/>
      <c r="AX671" s="99"/>
      <c r="AY671" s="20"/>
      <c r="AZ671" s="20"/>
      <c r="BA671" s="22"/>
      <c r="BB671">
        <v>663</v>
      </c>
      <c r="BC671" s="80"/>
      <c r="BD671" s="80"/>
      <c r="BE671" s="80"/>
      <c r="BF671" s="80"/>
      <c r="BG671" s="32" t="str">
        <f t="shared" si="114"/>
        <v/>
      </c>
      <c r="BH671" s="78">
        <f t="shared" si="112"/>
        <v>0</v>
      </c>
      <c r="BI671" s="2">
        <f t="shared" si="115"/>
        <v>0</v>
      </c>
      <c r="BJ671" s="2">
        <f t="shared" si="116"/>
        <v>0</v>
      </c>
      <c r="BK671" s="2">
        <f t="shared" si="113"/>
        <v>0</v>
      </c>
    </row>
    <row r="672" spans="2:63" ht="15" customHeight="1" x14ac:dyDescent="0.25">
      <c r="B672" s="14">
        <v>664</v>
      </c>
      <c r="C672" s="95" t="str">
        <f t="shared" si="117"/>
        <v/>
      </c>
      <c r="D672" s="15" t="str">
        <f t="shared" si="122"/>
        <v>OK</v>
      </c>
      <c r="E672" s="16" t="e">
        <f>VLOOKUP('Data Sheet'!$B$8,'Data Sheet'!$I$2:$J$9,2,FALSE)</f>
        <v>#N/A</v>
      </c>
      <c r="F672" s="16" t="str">
        <f t="shared" si="118"/>
        <v/>
      </c>
      <c r="G672" s="103">
        <f t="shared" si="119"/>
        <v>0</v>
      </c>
      <c r="H672" s="17" t="s">
        <v>26</v>
      </c>
      <c r="I672" s="17" t="s">
        <v>26</v>
      </c>
      <c r="J672" s="17" t="str">
        <f>IF('Data Sheet'!$B$9="NC-50","N/A","OK")</f>
        <v>OK</v>
      </c>
      <c r="K672" s="17" t="str">
        <f>IF('Data Sheet'!$B$9="NC-50","N/A","OK")</f>
        <v>OK</v>
      </c>
      <c r="L672" s="17" t="str">
        <f t="shared" si="120"/>
        <v>OK</v>
      </c>
      <c r="M672" s="17" t="str">
        <f t="shared" si="121"/>
        <v>OK</v>
      </c>
      <c r="N672" s="18" t="str">
        <f>IF(BO672&lt;&gt;"",
    IF(INT('Data Sheet'!$A$19)=INT('Data Sheet'!$B$19),
        --(INT('Data Sheet'!$A$19) &amp; "." &amp; BO672),
        IF(AND((--(INT('Data Sheet'!$A$19) &amp; "." &amp; BO672)&gt;=--('Data Sheet'!$A$19)), (--(INT('Data Sheet'!$A$19) &amp; "." &amp; BO672)&lt;=--('Data Sheet'!$B$19))),
            --(INT('Data Sheet'!$A$19) &amp; "." &amp; BO672),
            --(INT('Data Sheet'!$B$19) &amp; "." &amp; BO672)
        )
    ),
    IF(BN672&lt;&gt;"",
        IF(INT('Data Sheet'!$A$19)=INT('Data Sheet'!$B$19),
            --(INT('Data Sheet'!$A$19) &amp; "." &amp; LEFT(BN672,3)),
            IF(AND((--(INT('Data Sheet'!$A$19) &amp; "." &amp; LEFT(BN672,3))&gt;=--('Data Sheet'!$A$19)), (--(INT('Data Sheet'!$A$19) &amp; "." &amp; LEFT(BN672,3))&lt;=--('Data Sheet'!$B$19))),
                --(INT('Data Sheet'!$A$19) &amp; "." &amp; LEFT(BN672,3)),
                --(INT('Data Sheet'!$B$19) &amp; "." &amp; LEFT(BN672,3))
            )
        ),
        "OK"
    )
)</f>
        <v>OK</v>
      </c>
      <c r="O672" s="23" t="str">
        <f>IF(BP672&lt;&gt;"",
    IF(INT('Data Sheet'!$A$19)=INT('Data Sheet'!$B$19),
        --(INT('Data Sheet'!$A$19) &amp; "." &amp; BP672),
        IF(AND((--(INT('Data Sheet'!$A$19) &amp; "." &amp; BP672)&gt;=--('Data Sheet'!$A$19)), (--(INT('Data Sheet'!$A$19) &amp; "." &amp; BP672)&lt;=--('Data Sheet'!$B$19))),
            --(INT('Data Sheet'!$A$19) &amp; "." &amp; BP672),
            --(INT('Data Sheet'!$B$19) &amp; "." &amp; BP672)
        )
    ),
    IF(BN672&lt;&gt;"",
        IF(INT('Data Sheet'!$A$19)=INT('Data Sheet'!$B$19),
            --(INT('Data Sheet'!$A$19) &amp; "." &amp; RIGHT(BN672,3)),
            IF(AND((--(INT('Data Sheet'!$A$19) &amp; "." &amp; RIGHT(BN672,3))&gt;=--('Data Sheet'!$A$19)), (--(INT('Data Sheet'!$A$19) &amp; "." &amp; RIGHT(BN672,3))&lt;=--('Data Sheet'!$B$19))),
                --(INT('Data Sheet'!$A$19) &amp; "." &amp; RIGHT(BN672,3)),
                --(INT('Data Sheet'!$B$19) &amp; "." &amp; RIGHT(BN672,3))
            )
        ),
        "OK"
    )
)</f>
        <v>OK</v>
      </c>
      <c r="P672" s="23" t="str">
        <f>IF(BR672&lt;&gt;"",
    IF(INT('Data Sheet'!$A$19)=INT('Data Sheet'!$B$15),
        --(INT('Data Sheet'!$A$15) &amp; "." &amp; BR672),
        IF(AND((--(INT('Data Sheet'!$A$15) &amp; "." &amp; BR672)&gt;=--('Data Sheet'!$A$15)), (--(INT('Data Sheet'!$A$15) &amp; "." &amp; BR672)&lt;=--('Data Sheet'!$B$15))),
            --(INT('Data Sheet'!$A$15) &amp; "." &amp; BR672),
            --(INT('Data Sheet'!$B$15) &amp; "." &amp; BR672)
        )
    ),
    IF(BQ672&lt;&gt;"",
        IF(INT('Data Sheet'!$A$15)=INT('Data Sheet'!$B$15),
            --(INT('Data Sheet'!$A$15) &amp; "." &amp; LEFT(BQ672,3)),
            IF(AND((--(INT('Data Sheet'!$A$15) &amp; "." &amp; LEFT(BQ672,3))&gt;=--('Data Sheet'!$A$15)), (--(INT('Data Sheet'!$A$15) &amp; "." &amp; LEFT(BQ672,3))&lt;=--('Data Sheet'!$B$15))),
                --(INT('Data Sheet'!$A$15) &amp; "." &amp; LEFT(BQ672,3)),
                --(INT('Data Sheet'!$B$15) &amp; "." &amp; LEFT(BQ672,3))
            )
        ),
        "OK"
    )
)</f>
        <v>OK</v>
      </c>
      <c r="Q672" s="23" t="str">
        <f>IF(BS672&lt;&gt;"",
    IF(INT('Data Sheet'!$A$19)=INT('Data Sheet'!$B$15),
        --(INT('Data Sheet'!$A$15) &amp; "." &amp; BS672),
        IF(AND((--(INT('Data Sheet'!$A$15) &amp; "." &amp; BS672)&gt;=--('Data Sheet'!$A$15)), (--(INT('Data Sheet'!$A$15) &amp; "." &amp; BS672)&lt;=--('Data Sheet'!$B$15))),
            --(INT('Data Sheet'!$A$15) &amp; "." &amp; BS672),
            --(INT('Data Sheet'!$B$15) &amp; "." &amp; BS672)
        )
    ),
    IF(BQ672&lt;&gt;"",
        IF(INT('Data Sheet'!$A$15)=INT('Data Sheet'!$B$15),
            --(INT('Data Sheet'!$A$15) &amp; "." &amp; RIGHT(BQ672,3)),
            IF(AND((--(INT('Data Sheet'!$A$15) &amp; "." &amp; RIGHT(BQ672,3))&gt;=--('Data Sheet'!$A$15)), (--(INT('Data Sheet'!$A$15) &amp; "." &amp; RIGHT(BQ672,3))&lt;=--('Data Sheet'!$B$15))),
                --(INT('Data Sheet'!$A$15) &amp; "." &amp; RIGHT(BQ672,3)),
                --(INT('Data Sheet'!$B$15) &amp; "." &amp; RIGHT(BQ672,3))
            )
        ),
        "OK"
    )
)</f>
        <v>OK</v>
      </c>
      <c r="R672" s="19"/>
      <c r="S672" s="19"/>
      <c r="T672" s="19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1"/>
      <c r="AU672" s="21"/>
      <c r="AV672" s="21"/>
      <c r="AW672" s="22"/>
      <c r="AX672" s="99"/>
      <c r="AY672" s="20"/>
      <c r="AZ672" s="20"/>
      <c r="BA672" s="22"/>
      <c r="BB672">
        <v>664</v>
      </c>
      <c r="BC672" s="80"/>
      <c r="BD672" s="80"/>
      <c r="BE672" s="80"/>
      <c r="BF672" s="80"/>
      <c r="BG672" s="32" t="str">
        <f t="shared" si="114"/>
        <v/>
      </c>
      <c r="BH672" s="78">
        <f t="shared" si="112"/>
        <v>0</v>
      </c>
      <c r="BI672" s="2">
        <f t="shared" si="115"/>
        <v>0</v>
      </c>
      <c r="BJ672" s="2">
        <f t="shared" si="116"/>
        <v>0</v>
      </c>
      <c r="BK672" s="2">
        <f t="shared" si="113"/>
        <v>0</v>
      </c>
    </row>
    <row r="673" spans="2:63" ht="15" customHeight="1" x14ac:dyDescent="0.25">
      <c r="B673" s="14">
        <v>665</v>
      </c>
      <c r="C673" s="95" t="str">
        <f t="shared" si="117"/>
        <v/>
      </c>
      <c r="D673" s="15" t="str">
        <f t="shared" si="122"/>
        <v>OK</v>
      </c>
      <c r="E673" s="16" t="e">
        <f>VLOOKUP('Data Sheet'!$B$8,'Data Sheet'!$I$2:$J$9,2,FALSE)</f>
        <v>#N/A</v>
      </c>
      <c r="F673" s="16" t="str">
        <f t="shared" si="118"/>
        <v/>
      </c>
      <c r="G673" s="103">
        <f t="shared" si="119"/>
        <v>0</v>
      </c>
      <c r="H673" s="17" t="s">
        <v>26</v>
      </c>
      <c r="I673" s="17" t="s">
        <v>26</v>
      </c>
      <c r="J673" s="17" t="str">
        <f>IF('Data Sheet'!$B$9="NC-50","N/A","OK")</f>
        <v>OK</v>
      </c>
      <c r="K673" s="17" t="str">
        <f>IF('Data Sheet'!$B$9="NC-50","N/A","OK")</f>
        <v>OK</v>
      </c>
      <c r="L673" s="17" t="str">
        <f t="shared" si="120"/>
        <v>OK</v>
      </c>
      <c r="M673" s="17" t="str">
        <f t="shared" si="121"/>
        <v>OK</v>
      </c>
      <c r="N673" s="18" t="str">
        <f>IF(BO673&lt;&gt;"",
    IF(INT('Data Sheet'!$A$19)=INT('Data Sheet'!$B$19),
        --(INT('Data Sheet'!$A$19) &amp; "." &amp; BO673),
        IF(AND((--(INT('Data Sheet'!$A$19) &amp; "." &amp; BO673)&gt;=--('Data Sheet'!$A$19)), (--(INT('Data Sheet'!$A$19) &amp; "." &amp; BO673)&lt;=--('Data Sheet'!$B$19))),
            --(INT('Data Sheet'!$A$19) &amp; "." &amp; BO673),
            --(INT('Data Sheet'!$B$19) &amp; "." &amp; BO673)
        )
    ),
    IF(BN673&lt;&gt;"",
        IF(INT('Data Sheet'!$A$19)=INT('Data Sheet'!$B$19),
            --(INT('Data Sheet'!$A$19) &amp; "." &amp; LEFT(BN673,3)),
            IF(AND((--(INT('Data Sheet'!$A$19) &amp; "." &amp; LEFT(BN673,3))&gt;=--('Data Sheet'!$A$19)), (--(INT('Data Sheet'!$A$19) &amp; "." &amp; LEFT(BN673,3))&lt;=--('Data Sheet'!$B$19))),
                --(INT('Data Sheet'!$A$19) &amp; "." &amp; LEFT(BN673,3)),
                --(INT('Data Sheet'!$B$19) &amp; "." &amp; LEFT(BN673,3))
            )
        ),
        "OK"
    )
)</f>
        <v>OK</v>
      </c>
      <c r="O673" s="23" t="str">
        <f>IF(BP673&lt;&gt;"",
    IF(INT('Data Sheet'!$A$19)=INT('Data Sheet'!$B$19),
        --(INT('Data Sheet'!$A$19) &amp; "." &amp; BP673),
        IF(AND((--(INT('Data Sheet'!$A$19) &amp; "." &amp; BP673)&gt;=--('Data Sheet'!$A$19)), (--(INT('Data Sheet'!$A$19) &amp; "." &amp; BP673)&lt;=--('Data Sheet'!$B$19))),
            --(INT('Data Sheet'!$A$19) &amp; "." &amp; BP673),
            --(INT('Data Sheet'!$B$19) &amp; "." &amp; BP673)
        )
    ),
    IF(BN673&lt;&gt;"",
        IF(INT('Data Sheet'!$A$19)=INT('Data Sheet'!$B$19),
            --(INT('Data Sheet'!$A$19) &amp; "." &amp; RIGHT(BN673,3)),
            IF(AND((--(INT('Data Sheet'!$A$19) &amp; "." &amp; RIGHT(BN673,3))&gt;=--('Data Sheet'!$A$19)), (--(INT('Data Sheet'!$A$19) &amp; "." &amp; RIGHT(BN673,3))&lt;=--('Data Sheet'!$B$19))),
                --(INT('Data Sheet'!$A$19) &amp; "." &amp; RIGHT(BN673,3)),
                --(INT('Data Sheet'!$B$19) &amp; "." &amp; RIGHT(BN673,3))
            )
        ),
        "OK"
    )
)</f>
        <v>OK</v>
      </c>
      <c r="P673" s="23" t="str">
        <f>IF(BR673&lt;&gt;"",
    IF(INT('Data Sheet'!$A$19)=INT('Data Sheet'!$B$15),
        --(INT('Data Sheet'!$A$15) &amp; "." &amp; BR673),
        IF(AND((--(INT('Data Sheet'!$A$15) &amp; "." &amp; BR673)&gt;=--('Data Sheet'!$A$15)), (--(INT('Data Sheet'!$A$15) &amp; "." &amp; BR673)&lt;=--('Data Sheet'!$B$15))),
            --(INT('Data Sheet'!$A$15) &amp; "." &amp; BR673),
            --(INT('Data Sheet'!$B$15) &amp; "." &amp; BR673)
        )
    ),
    IF(BQ673&lt;&gt;"",
        IF(INT('Data Sheet'!$A$15)=INT('Data Sheet'!$B$15),
            --(INT('Data Sheet'!$A$15) &amp; "." &amp; LEFT(BQ673,3)),
            IF(AND((--(INT('Data Sheet'!$A$15) &amp; "." &amp; LEFT(BQ673,3))&gt;=--('Data Sheet'!$A$15)), (--(INT('Data Sheet'!$A$15) &amp; "." &amp; LEFT(BQ673,3))&lt;=--('Data Sheet'!$B$15))),
                --(INT('Data Sheet'!$A$15) &amp; "." &amp; LEFT(BQ673,3)),
                --(INT('Data Sheet'!$B$15) &amp; "." &amp; LEFT(BQ673,3))
            )
        ),
        "OK"
    )
)</f>
        <v>OK</v>
      </c>
      <c r="Q673" s="23" t="str">
        <f>IF(BS673&lt;&gt;"",
    IF(INT('Data Sheet'!$A$19)=INT('Data Sheet'!$B$15),
        --(INT('Data Sheet'!$A$15) &amp; "." &amp; BS673),
        IF(AND((--(INT('Data Sheet'!$A$15) &amp; "." &amp; BS673)&gt;=--('Data Sheet'!$A$15)), (--(INT('Data Sheet'!$A$15) &amp; "." &amp; BS673)&lt;=--('Data Sheet'!$B$15))),
            --(INT('Data Sheet'!$A$15) &amp; "." &amp; BS673),
            --(INT('Data Sheet'!$B$15) &amp; "." &amp; BS673)
        )
    ),
    IF(BQ673&lt;&gt;"",
        IF(INT('Data Sheet'!$A$15)=INT('Data Sheet'!$B$15),
            --(INT('Data Sheet'!$A$15) &amp; "." &amp; RIGHT(BQ673,3)),
            IF(AND((--(INT('Data Sheet'!$A$15) &amp; "." &amp; RIGHT(BQ673,3))&gt;=--('Data Sheet'!$A$15)), (--(INT('Data Sheet'!$A$15) &amp; "." &amp; RIGHT(BQ673,3))&lt;=--('Data Sheet'!$B$15))),
                --(INT('Data Sheet'!$A$15) &amp; "." &amp; RIGHT(BQ673,3)),
                --(INT('Data Sheet'!$B$15) &amp; "." &amp; RIGHT(BQ673,3))
            )
        ),
        "OK"
    )
)</f>
        <v>OK</v>
      </c>
      <c r="R673" s="19"/>
      <c r="S673" s="19"/>
      <c r="T673" s="19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1"/>
      <c r="AU673" s="21"/>
      <c r="AV673" s="21"/>
      <c r="AW673" s="22"/>
      <c r="AX673" s="99"/>
      <c r="AY673" s="20"/>
      <c r="AZ673" s="20"/>
      <c r="BA673" s="22"/>
      <c r="BB673">
        <v>665</v>
      </c>
      <c r="BC673" s="80"/>
      <c r="BD673" s="80"/>
      <c r="BE673" s="80"/>
      <c r="BF673" s="80"/>
      <c r="BG673" s="32" t="str">
        <f t="shared" si="114"/>
        <v/>
      </c>
      <c r="BH673" s="78">
        <f t="shared" si="112"/>
        <v>0</v>
      </c>
      <c r="BI673" s="2">
        <f t="shared" si="115"/>
        <v>0</v>
      </c>
      <c r="BJ673" s="2">
        <f t="shared" si="116"/>
        <v>0</v>
      </c>
      <c r="BK673" s="2">
        <f t="shared" si="113"/>
        <v>0</v>
      </c>
    </row>
    <row r="674" spans="2:63" ht="15" customHeight="1" x14ac:dyDescent="0.25">
      <c r="B674" s="14">
        <v>666</v>
      </c>
      <c r="C674" s="95" t="str">
        <f t="shared" si="117"/>
        <v/>
      </c>
      <c r="D674" s="15" t="str">
        <f t="shared" si="122"/>
        <v>OK</v>
      </c>
      <c r="E674" s="16" t="e">
        <f>VLOOKUP('Data Sheet'!$B$8,'Data Sheet'!$I$2:$J$9,2,FALSE)</f>
        <v>#N/A</v>
      </c>
      <c r="F674" s="16" t="str">
        <f t="shared" si="118"/>
        <v/>
      </c>
      <c r="G674" s="103">
        <f t="shared" si="119"/>
        <v>0</v>
      </c>
      <c r="H674" s="17" t="s">
        <v>26</v>
      </c>
      <c r="I674" s="17" t="s">
        <v>26</v>
      </c>
      <c r="J674" s="17" t="str">
        <f>IF('Data Sheet'!$B$9="NC-50","N/A","OK")</f>
        <v>OK</v>
      </c>
      <c r="K674" s="17" t="str">
        <f>IF('Data Sheet'!$B$9="NC-50","N/A","OK")</f>
        <v>OK</v>
      </c>
      <c r="L674" s="17" t="str">
        <f t="shared" si="120"/>
        <v>OK</v>
      </c>
      <c r="M674" s="17" t="str">
        <f t="shared" si="121"/>
        <v>OK</v>
      </c>
      <c r="N674" s="18" t="str">
        <f>IF(BO674&lt;&gt;"",
    IF(INT('Data Sheet'!$A$19)=INT('Data Sheet'!$B$19),
        --(INT('Data Sheet'!$A$19) &amp; "." &amp; BO674),
        IF(AND((--(INT('Data Sheet'!$A$19) &amp; "." &amp; BO674)&gt;=--('Data Sheet'!$A$19)), (--(INT('Data Sheet'!$A$19) &amp; "." &amp; BO674)&lt;=--('Data Sheet'!$B$19))),
            --(INT('Data Sheet'!$A$19) &amp; "." &amp; BO674),
            --(INT('Data Sheet'!$B$19) &amp; "." &amp; BO674)
        )
    ),
    IF(BN674&lt;&gt;"",
        IF(INT('Data Sheet'!$A$19)=INT('Data Sheet'!$B$19),
            --(INT('Data Sheet'!$A$19) &amp; "." &amp; LEFT(BN674,3)),
            IF(AND((--(INT('Data Sheet'!$A$19) &amp; "." &amp; LEFT(BN674,3))&gt;=--('Data Sheet'!$A$19)), (--(INT('Data Sheet'!$A$19) &amp; "." &amp; LEFT(BN674,3))&lt;=--('Data Sheet'!$B$19))),
                --(INT('Data Sheet'!$A$19) &amp; "." &amp; LEFT(BN674,3)),
                --(INT('Data Sheet'!$B$19) &amp; "." &amp; LEFT(BN674,3))
            )
        ),
        "OK"
    )
)</f>
        <v>OK</v>
      </c>
      <c r="O674" s="23" t="str">
        <f>IF(BP674&lt;&gt;"",
    IF(INT('Data Sheet'!$A$19)=INT('Data Sheet'!$B$19),
        --(INT('Data Sheet'!$A$19) &amp; "." &amp; BP674),
        IF(AND((--(INT('Data Sheet'!$A$19) &amp; "." &amp; BP674)&gt;=--('Data Sheet'!$A$19)), (--(INT('Data Sheet'!$A$19) &amp; "." &amp; BP674)&lt;=--('Data Sheet'!$B$19))),
            --(INT('Data Sheet'!$A$19) &amp; "." &amp; BP674),
            --(INT('Data Sheet'!$B$19) &amp; "." &amp; BP674)
        )
    ),
    IF(BN674&lt;&gt;"",
        IF(INT('Data Sheet'!$A$19)=INT('Data Sheet'!$B$19),
            --(INT('Data Sheet'!$A$19) &amp; "." &amp; RIGHT(BN674,3)),
            IF(AND((--(INT('Data Sheet'!$A$19) &amp; "." &amp; RIGHT(BN674,3))&gt;=--('Data Sheet'!$A$19)), (--(INT('Data Sheet'!$A$19) &amp; "." &amp; RIGHT(BN674,3))&lt;=--('Data Sheet'!$B$19))),
                --(INT('Data Sheet'!$A$19) &amp; "." &amp; RIGHT(BN674,3)),
                --(INT('Data Sheet'!$B$19) &amp; "." &amp; RIGHT(BN674,3))
            )
        ),
        "OK"
    )
)</f>
        <v>OK</v>
      </c>
      <c r="P674" s="23" t="str">
        <f>IF(BR674&lt;&gt;"",
    IF(INT('Data Sheet'!$A$19)=INT('Data Sheet'!$B$15),
        --(INT('Data Sheet'!$A$15) &amp; "." &amp; BR674),
        IF(AND((--(INT('Data Sheet'!$A$15) &amp; "." &amp; BR674)&gt;=--('Data Sheet'!$A$15)), (--(INT('Data Sheet'!$A$15) &amp; "." &amp; BR674)&lt;=--('Data Sheet'!$B$15))),
            --(INT('Data Sheet'!$A$15) &amp; "." &amp; BR674),
            --(INT('Data Sheet'!$B$15) &amp; "." &amp; BR674)
        )
    ),
    IF(BQ674&lt;&gt;"",
        IF(INT('Data Sheet'!$A$15)=INT('Data Sheet'!$B$15),
            --(INT('Data Sheet'!$A$15) &amp; "." &amp; LEFT(BQ674,3)),
            IF(AND((--(INT('Data Sheet'!$A$15) &amp; "." &amp; LEFT(BQ674,3))&gt;=--('Data Sheet'!$A$15)), (--(INT('Data Sheet'!$A$15) &amp; "." &amp; LEFT(BQ674,3))&lt;=--('Data Sheet'!$B$15))),
                --(INT('Data Sheet'!$A$15) &amp; "." &amp; LEFT(BQ674,3)),
                --(INT('Data Sheet'!$B$15) &amp; "." &amp; LEFT(BQ674,3))
            )
        ),
        "OK"
    )
)</f>
        <v>OK</v>
      </c>
      <c r="Q674" s="23" t="str">
        <f>IF(BS674&lt;&gt;"",
    IF(INT('Data Sheet'!$A$19)=INT('Data Sheet'!$B$15),
        --(INT('Data Sheet'!$A$15) &amp; "." &amp; BS674),
        IF(AND((--(INT('Data Sheet'!$A$15) &amp; "." &amp; BS674)&gt;=--('Data Sheet'!$A$15)), (--(INT('Data Sheet'!$A$15) &amp; "." &amp; BS674)&lt;=--('Data Sheet'!$B$15))),
            --(INT('Data Sheet'!$A$15) &amp; "." &amp; BS674),
            --(INT('Data Sheet'!$B$15) &amp; "." &amp; BS674)
        )
    ),
    IF(BQ674&lt;&gt;"",
        IF(INT('Data Sheet'!$A$15)=INT('Data Sheet'!$B$15),
            --(INT('Data Sheet'!$A$15) &amp; "." &amp; RIGHT(BQ674,3)),
            IF(AND((--(INT('Data Sheet'!$A$15) &amp; "." &amp; RIGHT(BQ674,3))&gt;=--('Data Sheet'!$A$15)), (--(INT('Data Sheet'!$A$15) &amp; "." &amp; RIGHT(BQ674,3))&lt;=--('Data Sheet'!$B$15))),
                --(INT('Data Sheet'!$A$15) &amp; "." &amp; RIGHT(BQ674,3)),
                --(INT('Data Sheet'!$B$15) &amp; "." &amp; RIGHT(BQ674,3))
            )
        ),
        "OK"
    )
)</f>
        <v>OK</v>
      </c>
      <c r="R674" s="19"/>
      <c r="S674" s="19"/>
      <c r="T674" s="19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1"/>
      <c r="AU674" s="21"/>
      <c r="AV674" s="21"/>
      <c r="AW674" s="22"/>
      <c r="AX674" s="99"/>
      <c r="AY674" s="20"/>
      <c r="AZ674" s="20"/>
      <c r="BA674" s="22"/>
      <c r="BB674">
        <v>666</v>
      </c>
      <c r="BC674" s="80"/>
      <c r="BD674" s="80"/>
      <c r="BE674" s="80"/>
      <c r="BF674" s="80"/>
      <c r="BG674" s="32" t="str">
        <f t="shared" si="114"/>
        <v/>
      </c>
      <c r="BH674" s="78">
        <f t="shared" si="112"/>
        <v>0</v>
      </c>
      <c r="BI674" s="2">
        <f t="shared" si="115"/>
        <v>0</v>
      </c>
      <c r="BJ674" s="2">
        <f t="shared" si="116"/>
        <v>0</v>
      </c>
      <c r="BK674" s="2">
        <f t="shared" si="113"/>
        <v>0</v>
      </c>
    </row>
    <row r="675" spans="2:63" ht="15" customHeight="1" x14ac:dyDescent="0.25">
      <c r="B675" s="14">
        <v>667</v>
      </c>
      <c r="C675" s="95" t="str">
        <f t="shared" si="117"/>
        <v/>
      </c>
      <c r="D675" s="15" t="str">
        <f t="shared" si="122"/>
        <v>OK</v>
      </c>
      <c r="E675" s="16" t="e">
        <f>VLOOKUP('Data Sheet'!$B$8,'Data Sheet'!$I$2:$J$9,2,FALSE)</f>
        <v>#N/A</v>
      </c>
      <c r="F675" s="16" t="str">
        <f t="shared" si="118"/>
        <v/>
      </c>
      <c r="G675" s="103">
        <f t="shared" si="119"/>
        <v>0</v>
      </c>
      <c r="H675" s="17" t="s">
        <v>26</v>
      </c>
      <c r="I675" s="17" t="s">
        <v>26</v>
      </c>
      <c r="J675" s="17" t="str">
        <f>IF('Data Sheet'!$B$9="NC-50","N/A","OK")</f>
        <v>OK</v>
      </c>
      <c r="K675" s="17" t="str">
        <f>IF('Data Sheet'!$B$9="NC-50","N/A","OK")</f>
        <v>OK</v>
      </c>
      <c r="L675" s="17" t="str">
        <f t="shared" si="120"/>
        <v>OK</v>
      </c>
      <c r="M675" s="17" t="str">
        <f t="shared" si="121"/>
        <v>OK</v>
      </c>
      <c r="N675" s="18" t="str">
        <f>IF(BO675&lt;&gt;"",
    IF(INT('Data Sheet'!$A$19)=INT('Data Sheet'!$B$19),
        --(INT('Data Sheet'!$A$19) &amp; "." &amp; BO675),
        IF(AND((--(INT('Data Sheet'!$A$19) &amp; "." &amp; BO675)&gt;=--('Data Sheet'!$A$19)), (--(INT('Data Sheet'!$A$19) &amp; "." &amp; BO675)&lt;=--('Data Sheet'!$B$19))),
            --(INT('Data Sheet'!$A$19) &amp; "." &amp; BO675),
            --(INT('Data Sheet'!$B$19) &amp; "." &amp; BO675)
        )
    ),
    IF(BN675&lt;&gt;"",
        IF(INT('Data Sheet'!$A$19)=INT('Data Sheet'!$B$19),
            --(INT('Data Sheet'!$A$19) &amp; "." &amp; LEFT(BN675,3)),
            IF(AND((--(INT('Data Sheet'!$A$19) &amp; "." &amp; LEFT(BN675,3))&gt;=--('Data Sheet'!$A$19)), (--(INT('Data Sheet'!$A$19) &amp; "." &amp; LEFT(BN675,3))&lt;=--('Data Sheet'!$B$19))),
                --(INT('Data Sheet'!$A$19) &amp; "." &amp; LEFT(BN675,3)),
                --(INT('Data Sheet'!$B$19) &amp; "." &amp; LEFT(BN675,3))
            )
        ),
        "OK"
    )
)</f>
        <v>OK</v>
      </c>
      <c r="O675" s="23" t="str">
        <f>IF(BP675&lt;&gt;"",
    IF(INT('Data Sheet'!$A$19)=INT('Data Sheet'!$B$19),
        --(INT('Data Sheet'!$A$19) &amp; "." &amp; BP675),
        IF(AND((--(INT('Data Sheet'!$A$19) &amp; "." &amp; BP675)&gt;=--('Data Sheet'!$A$19)), (--(INT('Data Sheet'!$A$19) &amp; "." &amp; BP675)&lt;=--('Data Sheet'!$B$19))),
            --(INT('Data Sheet'!$A$19) &amp; "." &amp; BP675),
            --(INT('Data Sheet'!$B$19) &amp; "." &amp; BP675)
        )
    ),
    IF(BN675&lt;&gt;"",
        IF(INT('Data Sheet'!$A$19)=INT('Data Sheet'!$B$19),
            --(INT('Data Sheet'!$A$19) &amp; "." &amp; RIGHT(BN675,3)),
            IF(AND((--(INT('Data Sheet'!$A$19) &amp; "." &amp; RIGHT(BN675,3))&gt;=--('Data Sheet'!$A$19)), (--(INT('Data Sheet'!$A$19) &amp; "." &amp; RIGHT(BN675,3))&lt;=--('Data Sheet'!$B$19))),
                --(INT('Data Sheet'!$A$19) &amp; "." &amp; RIGHT(BN675,3)),
                --(INT('Data Sheet'!$B$19) &amp; "." &amp; RIGHT(BN675,3))
            )
        ),
        "OK"
    )
)</f>
        <v>OK</v>
      </c>
      <c r="P675" s="23" t="str">
        <f>IF(BR675&lt;&gt;"",
    IF(INT('Data Sheet'!$A$19)=INT('Data Sheet'!$B$15),
        --(INT('Data Sheet'!$A$15) &amp; "." &amp; BR675),
        IF(AND((--(INT('Data Sheet'!$A$15) &amp; "." &amp; BR675)&gt;=--('Data Sheet'!$A$15)), (--(INT('Data Sheet'!$A$15) &amp; "." &amp; BR675)&lt;=--('Data Sheet'!$B$15))),
            --(INT('Data Sheet'!$A$15) &amp; "." &amp; BR675),
            --(INT('Data Sheet'!$B$15) &amp; "." &amp; BR675)
        )
    ),
    IF(BQ675&lt;&gt;"",
        IF(INT('Data Sheet'!$A$15)=INT('Data Sheet'!$B$15),
            --(INT('Data Sheet'!$A$15) &amp; "." &amp; LEFT(BQ675,3)),
            IF(AND((--(INT('Data Sheet'!$A$15) &amp; "." &amp; LEFT(BQ675,3))&gt;=--('Data Sheet'!$A$15)), (--(INT('Data Sheet'!$A$15) &amp; "." &amp; LEFT(BQ675,3))&lt;=--('Data Sheet'!$B$15))),
                --(INT('Data Sheet'!$A$15) &amp; "." &amp; LEFT(BQ675,3)),
                --(INT('Data Sheet'!$B$15) &amp; "." &amp; LEFT(BQ675,3))
            )
        ),
        "OK"
    )
)</f>
        <v>OK</v>
      </c>
      <c r="Q675" s="23" t="str">
        <f>IF(BS675&lt;&gt;"",
    IF(INT('Data Sheet'!$A$19)=INT('Data Sheet'!$B$15),
        --(INT('Data Sheet'!$A$15) &amp; "." &amp; BS675),
        IF(AND((--(INT('Data Sheet'!$A$15) &amp; "." &amp; BS675)&gt;=--('Data Sheet'!$A$15)), (--(INT('Data Sheet'!$A$15) &amp; "." &amp; BS675)&lt;=--('Data Sheet'!$B$15))),
            --(INT('Data Sheet'!$A$15) &amp; "." &amp; BS675),
            --(INT('Data Sheet'!$B$15) &amp; "." &amp; BS675)
        )
    ),
    IF(BQ675&lt;&gt;"",
        IF(INT('Data Sheet'!$A$15)=INT('Data Sheet'!$B$15),
            --(INT('Data Sheet'!$A$15) &amp; "." &amp; RIGHT(BQ675,3)),
            IF(AND((--(INT('Data Sheet'!$A$15) &amp; "." &amp; RIGHT(BQ675,3))&gt;=--('Data Sheet'!$A$15)), (--(INT('Data Sheet'!$A$15) &amp; "." &amp; RIGHT(BQ675,3))&lt;=--('Data Sheet'!$B$15))),
                --(INT('Data Sheet'!$A$15) &amp; "." &amp; RIGHT(BQ675,3)),
                --(INT('Data Sheet'!$B$15) &amp; "." &amp; RIGHT(BQ675,3))
            )
        ),
        "OK"
    )
)</f>
        <v>OK</v>
      </c>
      <c r="R675" s="19"/>
      <c r="S675" s="19"/>
      <c r="T675" s="19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1"/>
      <c r="AU675" s="21"/>
      <c r="AV675" s="21"/>
      <c r="AW675" s="22"/>
      <c r="AX675" s="99"/>
      <c r="AY675" s="20"/>
      <c r="AZ675" s="20"/>
      <c r="BA675" s="22"/>
      <c r="BB675">
        <v>667</v>
      </c>
      <c r="BC675" s="80"/>
      <c r="BD675" s="80"/>
      <c r="BE675" s="80"/>
      <c r="BF675" s="80"/>
      <c r="BG675" s="32" t="str">
        <f t="shared" si="114"/>
        <v/>
      </c>
      <c r="BH675" s="78">
        <f t="shared" si="112"/>
        <v>0</v>
      </c>
      <c r="BI675" s="2">
        <f t="shared" si="115"/>
        <v>0</v>
      </c>
      <c r="BJ675" s="2">
        <f t="shared" si="116"/>
        <v>0</v>
      </c>
      <c r="BK675" s="2">
        <f t="shared" si="113"/>
        <v>0</v>
      </c>
    </row>
    <row r="676" spans="2:63" ht="15" customHeight="1" x14ac:dyDescent="0.25">
      <c r="B676" s="14">
        <v>668</v>
      </c>
      <c r="C676" s="95" t="str">
        <f t="shared" si="117"/>
        <v/>
      </c>
      <c r="D676" s="15" t="str">
        <f t="shared" si="122"/>
        <v>OK</v>
      </c>
      <c r="E676" s="16" t="e">
        <f>VLOOKUP('Data Sheet'!$B$8,'Data Sheet'!$I$2:$J$9,2,FALSE)</f>
        <v>#N/A</v>
      </c>
      <c r="F676" s="16" t="str">
        <f t="shared" si="118"/>
        <v/>
      </c>
      <c r="G676" s="103">
        <f t="shared" si="119"/>
        <v>0</v>
      </c>
      <c r="H676" s="17" t="s">
        <v>26</v>
      </c>
      <c r="I676" s="17" t="s">
        <v>26</v>
      </c>
      <c r="J676" s="17" t="str">
        <f>IF('Data Sheet'!$B$9="NC-50","N/A","OK")</f>
        <v>OK</v>
      </c>
      <c r="K676" s="17" t="str">
        <f>IF('Data Sheet'!$B$9="NC-50","N/A","OK")</f>
        <v>OK</v>
      </c>
      <c r="L676" s="17" t="str">
        <f t="shared" si="120"/>
        <v>OK</v>
      </c>
      <c r="M676" s="17" t="str">
        <f t="shared" si="121"/>
        <v>OK</v>
      </c>
      <c r="N676" s="18" t="str">
        <f>IF(BO676&lt;&gt;"",
    IF(INT('Data Sheet'!$A$19)=INT('Data Sheet'!$B$19),
        --(INT('Data Sheet'!$A$19) &amp; "." &amp; BO676),
        IF(AND((--(INT('Data Sheet'!$A$19) &amp; "." &amp; BO676)&gt;=--('Data Sheet'!$A$19)), (--(INT('Data Sheet'!$A$19) &amp; "." &amp; BO676)&lt;=--('Data Sheet'!$B$19))),
            --(INT('Data Sheet'!$A$19) &amp; "." &amp; BO676),
            --(INT('Data Sheet'!$B$19) &amp; "." &amp; BO676)
        )
    ),
    IF(BN676&lt;&gt;"",
        IF(INT('Data Sheet'!$A$19)=INT('Data Sheet'!$B$19),
            --(INT('Data Sheet'!$A$19) &amp; "." &amp; LEFT(BN676,3)),
            IF(AND((--(INT('Data Sheet'!$A$19) &amp; "." &amp; LEFT(BN676,3))&gt;=--('Data Sheet'!$A$19)), (--(INT('Data Sheet'!$A$19) &amp; "." &amp; LEFT(BN676,3))&lt;=--('Data Sheet'!$B$19))),
                --(INT('Data Sheet'!$A$19) &amp; "." &amp; LEFT(BN676,3)),
                --(INT('Data Sheet'!$B$19) &amp; "." &amp; LEFT(BN676,3))
            )
        ),
        "OK"
    )
)</f>
        <v>OK</v>
      </c>
      <c r="O676" s="23" t="str">
        <f>IF(BP676&lt;&gt;"",
    IF(INT('Data Sheet'!$A$19)=INT('Data Sheet'!$B$19),
        --(INT('Data Sheet'!$A$19) &amp; "." &amp; BP676),
        IF(AND((--(INT('Data Sheet'!$A$19) &amp; "." &amp; BP676)&gt;=--('Data Sheet'!$A$19)), (--(INT('Data Sheet'!$A$19) &amp; "." &amp; BP676)&lt;=--('Data Sheet'!$B$19))),
            --(INT('Data Sheet'!$A$19) &amp; "." &amp; BP676),
            --(INT('Data Sheet'!$B$19) &amp; "." &amp; BP676)
        )
    ),
    IF(BN676&lt;&gt;"",
        IF(INT('Data Sheet'!$A$19)=INT('Data Sheet'!$B$19),
            --(INT('Data Sheet'!$A$19) &amp; "." &amp; RIGHT(BN676,3)),
            IF(AND((--(INT('Data Sheet'!$A$19) &amp; "." &amp; RIGHT(BN676,3))&gt;=--('Data Sheet'!$A$19)), (--(INT('Data Sheet'!$A$19) &amp; "." &amp; RIGHT(BN676,3))&lt;=--('Data Sheet'!$B$19))),
                --(INT('Data Sheet'!$A$19) &amp; "." &amp; RIGHT(BN676,3)),
                --(INT('Data Sheet'!$B$19) &amp; "." &amp; RIGHT(BN676,3))
            )
        ),
        "OK"
    )
)</f>
        <v>OK</v>
      </c>
      <c r="P676" s="23" t="str">
        <f>IF(BR676&lt;&gt;"",
    IF(INT('Data Sheet'!$A$19)=INT('Data Sheet'!$B$15),
        --(INT('Data Sheet'!$A$15) &amp; "." &amp; BR676),
        IF(AND((--(INT('Data Sheet'!$A$15) &amp; "." &amp; BR676)&gt;=--('Data Sheet'!$A$15)), (--(INT('Data Sheet'!$A$15) &amp; "." &amp; BR676)&lt;=--('Data Sheet'!$B$15))),
            --(INT('Data Sheet'!$A$15) &amp; "." &amp; BR676),
            --(INT('Data Sheet'!$B$15) &amp; "." &amp; BR676)
        )
    ),
    IF(BQ676&lt;&gt;"",
        IF(INT('Data Sheet'!$A$15)=INT('Data Sheet'!$B$15),
            --(INT('Data Sheet'!$A$15) &amp; "." &amp; LEFT(BQ676,3)),
            IF(AND((--(INT('Data Sheet'!$A$15) &amp; "." &amp; LEFT(BQ676,3))&gt;=--('Data Sheet'!$A$15)), (--(INT('Data Sheet'!$A$15) &amp; "." &amp; LEFT(BQ676,3))&lt;=--('Data Sheet'!$B$15))),
                --(INT('Data Sheet'!$A$15) &amp; "." &amp; LEFT(BQ676,3)),
                --(INT('Data Sheet'!$B$15) &amp; "." &amp; LEFT(BQ676,3))
            )
        ),
        "OK"
    )
)</f>
        <v>OK</v>
      </c>
      <c r="Q676" s="23" t="str">
        <f>IF(BS676&lt;&gt;"",
    IF(INT('Data Sheet'!$A$19)=INT('Data Sheet'!$B$15),
        --(INT('Data Sheet'!$A$15) &amp; "." &amp; BS676),
        IF(AND((--(INT('Data Sheet'!$A$15) &amp; "." &amp; BS676)&gt;=--('Data Sheet'!$A$15)), (--(INT('Data Sheet'!$A$15) &amp; "." &amp; BS676)&lt;=--('Data Sheet'!$B$15))),
            --(INT('Data Sheet'!$A$15) &amp; "." &amp; BS676),
            --(INT('Data Sheet'!$B$15) &amp; "." &amp; BS676)
        )
    ),
    IF(BQ676&lt;&gt;"",
        IF(INT('Data Sheet'!$A$15)=INT('Data Sheet'!$B$15),
            --(INT('Data Sheet'!$A$15) &amp; "." &amp; RIGHT(BQ676,3)),
            IF(AND((--(INT('Data Sheet'!$A$15) &amp; "." &amp; RIGHT(BQ676,3))&gt;=--('Data Sheet'!$A$15)), (--(INT('Data Sheet'!$A$15) &amp; "." &amp; RIGHT(BQ676,3))&lt;=--('Data Sheet'!$B$15))),
                --(INT('Data Sheet'!$A$15) &amp; "." &amp; RIGHT(BQ676,3)),
                --(INT('Data Sheet'!$B$15) &amp; "." &amp; RIGHT(BQ676,3))
            )
        ),
        "OK"
    )
)</f>
        <v>OK</v>
      </c>
      <c r="R676" s="19"/>
      <c r="S676" s="19"/>
      <c r="T676" s="19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1"/>
      <c r="AU676" s="21"/>
      <c r="AV676" s="21"/>
      <c r="AW676" s="22"/>
      <c r="AX676" s="99"/>
      <c r="AY676" s="20"/>
      <c r="AZ676" s="20"/>
      <c r="BA676" s="22"/>
      <c r="BB676">
        <v>668</v>
      </c>
      <c r="BC676" s="80"/>
      <c r="BD676" s="80"/>
      <c r="BE676" s="80"/>
      <c r="BF676" s="80"/>
      <c r="BG676" s="32" t="str">
        <f t="shared" si="114"/>
        <v/>
      </c>
      <c r="BH676" s="78">
        <f t="shared" si="112"/>
        <v>0</v>
      </c>
      <c r="BI676" s="2">
        <f t="shared" si="115"/>
        <v>0</v>
      </c>
      <c r="BJ676" s="2">
        <f t="shared" si="116"/>
        <v>0</v>
      </c>
      <c r="BK676" s="2">
        <f t="shared" si="113"/>
        <v>0</v>
      </c>
    </row>
    <row r="677" spans="2:63" ht="15" customHeight="1" x14ac:dyDescent="0.25">
      <c r="B677" s="14">
        <v>669</v>
      </c>
      <c r="C677" s="95" t="str">
        <f t="shared" si="117"/>
        <v/>
      </c>
      <c r="D677" s="15" t="str">
        <f t="shared" si="122"/>
        <v>OK</v>
      </c>
      <c r="E677" s="16" t="e">
        <f>VLOOKUP('Data Sheet'!$B$8,'Data Sheet'!$I$2:$J$9,2,FALSE)</f>
        <v>#N/A</v>
      </c>
      <c r="F677" s="16" t="str">
        <f t="shared" si="118"/>
        <v/>
      </c>
      <c r="G677" s="103">
        <f t="shared" si="119"/>
        <v>0</v>
      </c>
      <c r="H677" s="17" t="s">
        <v>26</v>
      </c>
      <c r="I677" s="17" t="s">
        <v>26</v>
      </c>
      <c r="J677" s="17" t="str">
        <f>IF('Data Sheet'!$B$9="NC-50","N/A","OK")</f>
        <v>OK</v>
      </c>
      <c r="K677" s="17" t="str">
        <f>IF('Data Sheet'!$B$9="NC-50","N/A","OK")</f>
        <v>OK</v>
      </c>
      <c r="L677" s="17" t="str">
        <f t="shared" si="120"/>
        <v>OK</v>
      </c>
      <c r="M677" s="17" t="str">
        <f t="shared" si="121"/>
        <v>OK</v>
      </c>
      <c r="N677" s="18" t="str">
        <f>IF(BO677&lt;&gt;"",
    IF(INT('Data Sheet'!$A$19)=INT('Data Sheet'!$B$19),
        --(INT('Data Sheet'!$A$19) &amp; "." &amp; BO677),
        IF(AND((--(INT('Data Sheet'!$A$19) &amp; "." &amp; BO677)&gt;=--('Data Sheet'!$A$19)), (--(INT('Data Sheet'!$A$19) &amp; "." &amp; BO677)&lt;=--('Data Sheet'!$B$19))),
            --(INT('Data Sheet'!$A$19) &amp; "." &amp; BO677),
            --(INT('Data Sheet'!$B$19) &amp; "." &amp; BO677)
        )
    ),
    IF(BN677&lt;&gt;"",
        IF(INT('Data Sheet'!$A$19)=INT('Data Sheet'!$B$19),
            --(INT('Data Sheet'!$A$19) &amp; "." &amp; LEFT(BN677,3)),
            IF(AND((--(INT('Data Sheet'!$A$19) &amp; "." &amp; LEFT(BN677,3))&gt;=--('Data Sheet'!$A$19)), (--(INT('Data Sheet'!$A$19) &amp; "." &amp; LEFT(BN677,3))&lt;=--('Data Sheet'!$B$19))),
                --(INT('Data Sheet'!$A$19) &amp; "." &amp; LEFT(BN677,3)),
                --(INT('Data Sheet'!$B$19) &amp; "." &amp; LEFT(BN677,3))
            )
        ),
        "OK"
    )
)</f>
        <v>OK</v>
      </c>
      <c r="O677" s="23" t="str">
        <f>IF(BP677&lt;&gt;"",
    IF(INT('Data Sheet'!$A$19)=INT('Data Sheet'!$B$19),
        --(INT('Data Sheet'!$A$19) &amp; "." &amp; BP677),
        IF(AND((--(INT('Data Sheet'!$A$19) &amp; "." &amp; BP677)&gt;=--('Data Sheet'!$A$19)), (--(INT('Data Sheet'!$A$19) &amp; "." &amp; BP677)&lt;=--('Data Sheet'!$B$19))),
            --(INT('Data Sheet'!$A$19) &amp; "." &amp; BP677),
            --(INT('Data Sheet'!$B$19) &amp; "." &amp; BP677)
        )
    ),
    IF(BN677&lt;&gt;"",
        IF(INT('Data Sheet'!$A$19)=INT('Data Sheet'!$B$19),
            --(INT('Data Sheet'!$A$19) &amp; "." &amp; RIGHT(BN677,3)),
            IF(AND((--(INT('Data Sheet'!$A$19) &amp; "." &amp; RIGHT(BN677,3))&gt;=--('Data Sheet'!$A$19)), (--(INT('Data Sheet'!$A$19) &amp; "." &amp; RIGHT(BN677,3))&lt;=--('Data Sheet'!$B$19))),
                --(INT('Data Sheet'!$A$19) &amp; "." &amp; RIGHT(BN677,3)),
                --(INT('Data Sheet'!$B$19) &amp; "." &amp; RIGHT(BN677,3))
            )
        ),
        "OK"
    )
)</f>
        <v>OK</v>
      </c>
      <c r="P677" s="23" t="str">
        <f>IF(BR677&lt;&gt;"",
    IF(INT('Data Sheet'!$A$19)=INT('Data Sheet'!$B$15),
        --(INT('Data Sheet'!$A$15) &amp; "." &amp; BR677),
        IF(AND((--(INT('Data Sheet'!$A$15) &amp; "." &amp; BR677)&gt;=--('Data Sheet'!$A$15)), (--(INT('Data Sheet'!$A$15) &amp; "." &amp; BR677)&lt;=--('Data Sheet'!$B$15))),
            --(INT('Data Sheet'!$A$15) &amp; "." &amp; BR677),
            --(INT('Data Sheet'!$B$15) &amp; "." &amp; BR677)
        )
    ),
    IF(BQ677&lt;&gt;"",
        IF(INT('Data Sheet'!$A$15)=INT('Data Sheet'!$B$15),
            --(INT('Data Sheet'!$A$15) &amp; "." &amp; LEFT(BQ677,3)),
            IF(AND((--(INT('Data Sheet'!$A$15) &amp; "." &amp; LEFT(BQ677,3))&gt;=--('Data Sheet'!$A$15)), (--(INT('Data Sheet'!$A$15) &amp; "." &amp; LEFT(BQ677,3))&lt;=--('Data Sheet'!$B$15))),
                --(INT('Data Sheet'!$A$15) &amp; "." &amp; LEFT(BQ677,3)),
                --(INT('Data Sheet'!$B$15) &amp; "." &amp; LEFT(BQ677,3))
            )
        ),
        "OK"
    )
)</f>
        <v>OK</v>
      </c>
      <c r="Q677" s="23" t="str">
        <f>IF(BS677&lt;&gt;"",
    IF(INT('Data Sheet'!$A$19)=INT('Data Sheet'!$B$15),
        --(INT('Data Sheet'!$A$15) &amp; "." &amp; BS677),
        IF(AND((--(INT('Data Sheet'!$A$15) &amp; "." &amp; BS677)&gt;=--('Data Sheet'!$A$15)), (--(INT('Data Sheet'!$A$15) &amp; "." &amp; BS677)&lt;=--('Data Sheet'!$B$15))),
            --(INT('Data Sheet'!$A$15) &amp; "." &amp; BS677),
            --(INT('Data Sheet'!$B$15) &amp; "." &amp; BS677)
        )
    ),
    IF(BQ677&lt;&gt;"",
        IF(INT('Data Sheet'!$A$15)=INT('Data Sheet'!$B$15),
            --(INT('Data Sheet'!$A$15) &amp; "." &amp; RIGHT(BQ677,3)),
            IF(AND((--(INT('Data Sheet'!$A$15) &amp; "." &amp; RIGHT(BQ677,3))&gt;=--('Data Sheet'!$A$15)), (--(INT('Data Sheet'!$A$15) &amp; "." &amp; RIGHT(BQ677,3))&lt;=--('Data Sheet'!$B$15))),
                --(INT('Data Sheet'!$A$15) &amp; "." &amp; RIGHT(BQ677,3)),
                --(INT('Data Sheet'!$B$15) &amp; "." &amp; RIGHT(BQ677,3))
            )
        ),
        "OK"
    )
)</f>
        <v>OK</v>
      </c>
      <c r="R677" s="19"/>
      <c r="S677" s="19"/>
      <c r="T677" s="19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1"/>
      <c r="AU677" s="21"/>
      <c r="AV677" s="21"/>
      <c r="AW677" s="22"/>
      <c r="AX677" s="99"/>
      <c r="AY677" s="20"/>
      <c r="AZ677" s="20"/>
      <c r="BA677" s="22"/>
      <c r="BB677">
        <v>669</v>
      </c>
      <c r="BC677" s="80"/>
      <c r="BD677" s="80"/>
      <c r="BE677" s="80"/>
      <c r="BF677" s="80"/>
      <c r="BG677" s="32" t="str">
        <f t="shared" si="114"/>
        <v/>
      </c>
      <c r="BH677" s="78">
        <f t="shared" si="112"/>
        <v>0</v>
      </c>
      <c r="BI677" s="2">
        <f t="shared" si="115"/>
        <v>0</v>
      </c>
      <c r="BJ677" s="2">
        <f t="shared" si="116"/>
        <v>0</v>
      </c>
      <c r="BK677" s="2">
        <f t="shared" si="113"/>
        <v>0</v>
      </c>
    </row>
    <row r="678" spans="2:63" ht="15" customHeight="1" x14ac:dyDescent="0.25">
      <c r="B678" s="14">
        <v>670</v>
      </c>
      <c r="C678" s="95" t="str">
        <f t="shared" si="117"/>
        <v/>
      </c>
      <c r="D678" s="15" t="str">
        <f t="shared" si="122"/>
        <v>OK</v>
      </c>
      <c r="E678" s="16" t="e">
        <f>VLOOKUP('Data Sheet'!$B$8,'Data Sheet'!$I$2:$J$9,2,FALSE)</f>
        <v>#N/A</v>
      </c>
      <c r="F678" s="16" t="str">
        <f t="shared" si="118"/>
        <v/>
      </c>
      <c r="G678" s="103">
        <f t="shared" si="119"/>
        <v>0</v>
      </c>
      <c r="H678" s="17" t="s">
        <v>26</v>
      </c>
      <c r="I678" s="17" t="s">
        <v>26</v>
      </c>
      <c r="J678" s="17" t="str">
        <f>IF('Data Sheet'!$B$9="NC-50","N/A","OK")</f>
        <v>OK</v>
      </c>
      <c r="K678" s="17" t="str">
        <f>IF('Data Sheet'!$B$9="NC-50","N/A","OK")</f>
        <v>OK</v>
      </c>
      <c r="L678" s="17" t="str">
        <f t="shared" si="120"/>
        <v>OK</v>
      </c>
      <c r="M678" s="17" t="str">
        <f t="shared" si="121"/>
        <v>OK</v>
      </c>
      <c r="N678" s="18" t="str">
        <f>IF(BO678&lt;&gt;"",
    IF(INT('Data Sheet'!$A$19)=INT('Data Sheet'!$B$19),
        --(INT('Data Sheet'!$A$19) &amp; "." &amp; BO678),
        IF(AND((--(INT('Data Sheet'!$A$19) &amp; "." &amp; BO678)&gt;=--('Data Sheet'!$A$19)), (--(INT('Data Sheet'!$A$19) &amp; "." &amp; BO678)&lt;=--('Data Sheet'!$B$19))),
            --(INT('Data Sheet'!$A$19) &amp; "." &amp; BO678),
            --(INT('Data Sheet'!$B$19) &amp; "." &amp; BO678)
        )
    ),
    IF(BN678&lt;&gt;"",
        IF(INT('Data Sheet'!$A$19)=INT('Data Sheet'!$B$19),
            --(INT('Data Sheet'!$A$19) &amp; "." &amp; LEFT(BN678,3)),
            IF(AND((--(INT('Data Sheet'!$A$19) &amp; "." &amp; LEFT(BN678,3))&gt;=--('Data Sheet'!$A$19)), (--(INT('Data Sheet'!$A$19) &amp; "." &amp; LEFT(BN678,3))&lt;=--('Data Sheet'!$B$19))),
                --(INT('Data Sheet'!$A$19) &amp; "." &amp; LEFT(BN678,3)),
                --(INT('Data Sheet'!$B$19) &amp; "." &amp; LEFT(BN678,3))
            )
        ),
        "OK"
    )
)</f>
        <v>OK</v>
      </c>
      <c r="O678" s="23" t="str">
        <f>IF(BP678&lt;&gt;"",
    IF(INT('Data Sheet'!$A$19)=INT('Data Sheet'!$B$19),
        --(INT('Data Sheet'!$A$19) &amp; "." &amp; BP678),
        IF(AND((--(INT('Data Sheet'!$A$19) &amp; "." &amp; BP678)&gt;=--('Data Sheet'!$A$19)), (--(INT('Data Sheet'!$A$19) &amp; "." &amp; BP678)&lt;=--('Data Sheet'!$B$19))),
            --(INT('Data Sheet'!$A$19) &amp; "." &amp; BP678),
            --(INT('Data Sheet'!$B$19) &amp; "." &amp; BP678)
        )
    ),
    IF(BN678&lt;&gt;"",
        IF(INT('Data Sheet'!$A$19)=INT('Data Sheet'!$B$19),
            --(INT('Data Sheet'!$A$19) &amp; "." &amp; RIGHT(BN678,3)),
            IF(AND((--(INT('Data Sheet'!$A$19) &amp; "." &amp; RIGHT(BN678,3))&gt;=--('Data Sheet'!$A$19)), (--(INT('Data Sheet'!$A$19) &amp; "." &amp; RIGHT(BN678,3))&lt;=--('Data Sheet'!$B$19))),
                --(INT('Data Sheet'!$A$19) &amp; "." &amp; RIGHT(BN678,3)),
                --(INT('Data Sheet'!$B$19) &amp; "." &amp; RIGHT(BN678,3))
            )
        ),
        "OK"
    )
)</f>
        <v>OK</v>
      </c>
      <c r="P678" s="23" t="str">
        <f>IF(BR678&lt;&gt;"",
    IF(INT('Data Sheet'!$A$19)=INT('Data Sheet'!$B$15),
        --(INT('Data Sheet'!$A$15) &amp; "." &amp; BR678),
        IF(AND((--(INT('Data Sheet'!$A$15) &amp; "." &amp; BR678)&gt;=--('Data Sheet'!$A$15)), (--(INT('Data Sheet'!$A$15) &amp; "." &amp; BR678)&lt;=--('Data Sheet'!$B$15))),
            --(INT('Data Sheet'!$A$15) &amp; "." &amp; BR678),
            --(INT('Data Sheet'!$B$15) &amp; "." &amp; BR678)
        )
    ),
    IF(BQ678&lt;&gt;"",
        IF(INT('Data Sheet'!$A$15)=INT('Data Sheet'!$B$15),
            --(INT('Data Sheet'!$A$15) &amp; "." &amp; LEFT(BQ678,3)),
            IF(AND((--(INT('Data Sheet'!$A$15) &amp; "." &amp; LEFT(BQ678,3))&gt;=--('Data Sheet'!$A$15)), (--(INT('Data Sheet'!$A$15) &amp; "." &amp; LEFT(BQ678,3))&lt;=--('Data Sheet'!$B$15))),
                --(INT('Data Sheet'!$A$15) &amp; "." &amp; LEFT(BQ678,3)),
                --(INT('Data Sheet'!$B$15) &amp; "." &amp; LEFT(BQ678,3))
            )
        ),
        "OK"
    )
)</f>
        <v>OK</v>
      </c>
      <c r="Q678" s="23" t="str">
        <f>IF(BS678&lt;&gt;"",
    IF(INT('Data Sheet'!$A$19)=INT('Data Sheet'!$B$15),
        --(INT('Data Sheet'!$A$15) &amp; "." &amp; BS678),
        IF(AND((--(INT('Data Sheet'!$A$15) &amp; "." &amp; BS678)&gt;=--('Data Sheet'!$A$15)), (--(INT('Data Sheet'!$A$15) &amp; "." &amp; BS678)&lt;=--('Data Sheet'!$B$15))),
            --(INT('Data Sheet'!$A$15) &amp; "." &amp; BS678),
            --(INT('Data Sheet'!$B$15) &amp; "." &amp; BS678)
        )
    ),
    IF(BQ678&lt;&gt;"",
        IF(INT('Data Sheet'!$A$15)=INT('Data Sheet'!$B$15),
            --(INT('Data Sheet'!$A$15) &amp; "." &amp; RIGHT(BQ678,3)),
            IF(AND((--(INT('Data Sheet'!$A$15) &amp; "." &amp; RIGHT(BQ678,3))&gt;=--('Data Sheet'!$A$15)), (--(INT('Data Sheet'!$A$15) &amp; "." &amp; RIGHT(BQ678,3))&lt;=--('Data Sheet'!$B$15))),
                --(INT('Data Sheet'!$A$15) &amp; "." &amp; RIGHT(BQ678,3)),
                --(INT('Data Sheet'!$B$15) &amp; "." &amp; RIGHT(BQ678,3))
            )
        ),
        "OK"
    )
)</f>
        <v>OK</v>
      </c>
      <c r="R678" s="19"/>
      <c r="S678" s="19"/>
      <c r="T678" s="19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1"/>
      <c r="AU678" s="21"/>
      <c r="AV678" s="21"/>
      <c r="AW678" s="22"/>
      <c r="AX678" s="99"/>
      <c r="AY678" s="20"/>
      <c r="AZ678" s="20"/>
      <c r="BA678" s="22"/>
      <c r="BB678">
        <v>670</v>
      </c>
      <c r="BC678" s="80"/>
      <c r="BD678" s="80"/>
      <c r="BE678" s="80"/>
      <c r="BF678" s="80"/>
      <c r="BG678" s="32" t="str">
        <f t="shared" si="114"/>
        <v/>
      </c>
      <c r="BH678" s="78">
        <f t="shared" si="112"/>
        <v>0</v>
      </c>
      <c r="BI678" s="2">
        <f t="shared" si="115"/>
        <v>0</v>
      </c>
      <c r="BJ678" s="2">
        <f t="shared" si="116"/>
        <v>0</v>
      </c>
      <c r="BK678" s="2">
        <f t="shared" si="113"/>
        <v>0</v>
      </c>
    </row>
    <row r="679" spans="2:63" ht="15" customHeight="1" x14ac:dyDescent="0.25">
      <c r="B679" s="14">
        <v>671</v>
      </c>
      <c r="C679" s="95" t="str">
        <f t="shared" si="117"/>
        <v/>
      </c>
      <c r="D679" s="15" t="str">
        <f t="shared" si="122"/>
        <v>OK</v>
      </c>
      <c r="E679" s="16" t="e">
        <f>VLOOKUP('Data Sheet'!$B$8,'Data Sheet'!$I$2:$J$9,2,FALSE)</f>
        <v>#N/A</v>
      </c>
      <c r="F679" s="16" t="str">
        <f t="shared" si="118"/>
        <v/>
      </c>
      <c r="G679" s="103">
        <f t="shared" si="119"/>
        <v>0</v>
      </c>
      <c r="H679" s="17" t="s">
        <v>26</v>
      </c>
      <c r="I679" s="17" t="s">
        <v>26</v>
      </c>
      <c r="J679" s="17" t="str">
        <f>IF('Data Sheet'!$B$9="NC-50","N/A","OK")</f>
        <v>OK</v>
      </c>
      <c r="K679" s="17" t="str">
        <f>IF('Data Sheet'!$B$9="NC-50","N/A","OK")</f>
        <v>OK</v>
      </c>
      <c r="L679" s="17" t="str">
        <f t="shared" si="120"/>
        <v>OK</v>
      </c>
      <c r="M679" s="17" t="str">
        <f t="shared" si="121"/>
        <v>OK</v>
      </c>
      <c r="N679" s="18" t="str">
        <f>IF(BO679&lt;&gt;"",
    IF(INT('Data Sheet'!$A$19)=INT('Data Sheet'!$B$19),
        --(INT('Data Sheet'!$A$19) &amp; "." &amp; BO679),
        IF(AND((--(INT('Data Sheet'!$A$19) &amp; "." &amp; BO679)&gt;=--('Data Sheet'!$A$19)), (--(INT('Data Sheet'!$A$19) &amp; "." &amp; BO679)&lt;=--('Data Sheet'!$B$19))),
            --(INT('Data Sheet'!$A$19) &amp; "." &amp; BO679),
            --(INT('Data Sheet'!$B$19) &amp; "." &amp; BO679)
        )
    ),
    IF(BN679&lt;&gt;"",
        IF(INT('Data Sheet'!$A$19)=INT('Data Sheet'!$B$19),
            --(INT('Data Sheet'!$A$19) &amp; "." &amp; LEFT(BN679,3)),
            IF(AND((--(INT('Data Sheet'!$A$19) &amp; "." &amp; LEFT(BN679,3))&gt;=--('Data Sheet'!$A$19)), (--(INT('Data Sheet'!$A$19) &amp; "." &amp; LEFT(BN679,3))&lt;=--('Data Sheet'!$B$19))),
                --(INT('Data Sheet'!$A$19) &amp; "." &amp; LEFT(BN679,3)),
                --(INT('Data Sheet'!$B$19) &amp; "." &amp; LEFT(BN679,3))
            )
        ),
        "OK"
    )
)</f>
        <v>OK</v>
      </c>
      <c r="O679" s="23" t="str">
        <f>IF(BP679&lt;&gt;"",
    IF(INT('Data Sheet'!$A$19)=INT('Data Sheet'!$B$19),
        --(INT('Data Sheet'!$A$19) &amp; "." &amp; BP679),
        IF(AND((--(INT('Data Sheet'!$A$19) &amp; "." &amp; BP679)&gt;=--('Data Sheet'!$A$19)), (--(INT('Data Sheet'!$A$19) &amp; "." &amp; BP679)&lt;=--('Data Sheet'!$B$19))),
            --(INT('Data Sheet'!$A$19) &amp; "." &amp; BP679),
            --(INT('Data Sheet'!$B$19) &amp; "." &amp; BP679)
        )
    ),
    IF(BN679&lt;&gt;"",
        IF(INT('Data Sheet'!$A$19)=INT('Data Sheet'!$B$19),
            --(INT('Data Sheet'!$A$19) &amp; "." &amp; RIGHT(BN679,3)),
            IF(AND((--(INT('Data Sheet'!$A$19) &amp; "." &amp; RIGHT(BN679,3))&gt;=--('Data Sheet'!$A$19)), (--(INT('Data Sheet'!$A$19) &amp; "." &amp; RIGHT(BN679,3))&lt;=--('Data Sheet'!$B$19))),
                --(INT('Data Sheet'!$A$19) &amp; "." &amp; RIGHT(BN679,3)),
                --(INT('Data Sheet'!$B$19) &amp; "." &amp; RIGHT(BN679,3))
            )
        ),
        "OK"
    )
)</f>
        <v>OK</v>
      </c>
      <c r="P679" s="23" t="str">
        <f>IF(BR679&lt;&gt;"",
    IF(INT('Data Sheet'!$A$19)=INT('Data Sheet'!$B$15),
        --(INT('Data Sheet'!$A$15) &amp; "." &amp; BR679),
        IF(AND((--(INT('Data Sheet'!$A$15) &amp; "." &amp; BR679)&gt;=--('Data Sheet'!$A$15)), (--(INT('Data Sheet'!$A$15) &amp; "." &amp; BR679)&lt;=--('Data Sheet'!$B$15))),
            --(INT('Data Sheet'!$A$15) &amp; "." &amp; BR679),
            --(INT('Data Sheet'!$B$15) &amp; "." &amp; BR679)
        )
    ),
    IF(BQ679&lt;&gt;"",
        IF(INT('Data Sheet'!$A$15)=INT('Data Sheet'!$B$15),
            --(INT('Data Sheet'!$A$15) &amp; "." &amp; LEFT(BQ679,3)),
            IF(AND((--(INT('Data Sheet'!$A$15) &amp; "." &amp; LEFT(BQ679,3))&gt;=--('Data Sheet'!$A$15)), (--(INT('Data Sheet'!$A$15) &amp; "." &amp; LEFT(BQ679,3))&lt;=--('Data Sheet'!$B$15))),
                --(INT('Data Sheet'!$A$15) &amp; "." &amp; LEFT(BQ679,3)),
                --(INT('Data Sheet'!$B$15) &amp; "." &amp; LEFT(BQ679,3))
            )
        ),
        "OK"
    )
)</f>
        <v>OK</v>
      </c>
      <c r="Q679" s="23" t="str">
        <f>IF(BS679&lt;&gt;"",
    IF(INT('Data Sheet'!$A$19)=INT('Data Sheet'!$B$15),
        --(INT('Data Sheet'!$A$15) &amp; "." &amp; BS679),
        IF(AND((--(INT('Data Sheet'!$A$15) &amp; "." &amp; BS679)&gt;=--('Data Sheet'!$A$15)), (--(INT('Data Sheet'!$A$15) &amp; "." &amp; BS679)&lt;=--('Data Sheet'!$B$15))),
            --(INT('Data Sheet'!$A$15) &amp; "." &amp; BS679),
            --(INT('Data Sheet'!$B$15) &amp; "." &amp; BS679)
        )
    ),
    IF(BQ679&lt;&gt;"",
        IF(INT('Data Sheet'!$A$15)=INT('Data Sheet'!$B$15),
            --(INT('Data Sheet'!$A$15) &amp; "." &amp; RIGHT(BQ679,3)),
            IF(AND((--(INT('Data Sheet'!$A$15) &amp; "." &amp; RIGHT(BQ679,3))&gt;=--('Data Sheet'!$A$15)), (--(INT('Data Sheet'!$A$15) &amp; "." &amp; RIGHT(BQ679,3))&lt;=--('Data Sheet'!$B$15))),
                --(INT('Data Sheet'!$A$15) &amp; "." &amp; RIGHT(BQ679,3)),
                --(INT('Data Sheet'!$B$15) &amp; "." &amp; RIGHT(BQ679,3))
            )
        ),
        "OK"
    )
)</f>
        <v>OK</v>
      </c>
      <c r="R679" s="19"/>
      <c r="S679" s="19"/>
      <c r="T679" s="19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1"/>
      <c r="AU679" s="21"/>
      <c r="AV679" s="21"/>
      <c r="AW679" s="22"/>
      <c r="AX679" s="99"/>
      <c r="AY679" s="20"/>
      <c r="AZ679" s="20"/>
      <c r="BA679" s="22"/>
      <c r="BB679">
        <v>671</v>
      </c>
      <c r="BC679" s="80"/>
      <c r="BD679" s="80"/>
      <c r="BE679" s="80"/>
      <c r="BF679" s="80"/>
      <c r="BG679" s="32" t="str">
        <f t="shared" si="114"/>
        <v/>
      </c>
      <c r="BH679" s="78">
        <f t="shared" si="112"/>
        <v>0</v>
      </c>
      <c r="BI679" s="2">
        <f t="shared" si="115"/>
        <v>0</v>
      </c>
      <c r="BJ679" s="2">
        <f t="shared" si="116"/>
        <v>0</v>
      </c>
      <c r="BK679" s="2">
        <f t="shared" si="113"/>
        <v>0</v>
      </c>
    </row>
    <row r="680" spans="2:63" ht="15" customHeight="1" x14ac:dyDescent="0.25">
      <c r="B680" s="14">
        <v>672</v>
      </c>
      <c r="C680" s="95" t="str">
        <f t="shared" si="117"/>
        <v/>
      </c>
      <c r="D680" s="15" t="str">
        <f t="shared" si="122"/>
        <v>OK</v>
      </c>
      <c r="E680" s="16" t="e">
        <f>VLOOKUP('Data Sheet'!$B$8,'Data Sheet'!$I$2:$J$9,2,FALSE)</f>
        <v>#N/A</v>
      </c>
      <c r="F680" s="16" t="str">
        <f t="shared" si="118"/>
        <v/>
      </c>
      <c r="G680" s="103">
        <f t="shared" si="119"/>
        <v>0</v>
      </c>
      <c r="H680" s="17" t="s">
        <v>26</v>
      </c>
      <c r="I680" s="17" t="s">
        <v>26</v>
      </c>
      <c r="J680" s="17" t="str">
        <f>IF('Data Sheet'!$B$9="NC-50","N/A","OK")</f>
        <v>OK</v>
      </c>
      <c r="K680" s="17" t="str">
        <f>IF('Data Sheet'!$B$9="NC-50","N/A","OK")</f>
        <v>OK</v>
      </c>
      <c r="L680" s="17" t="str">
        <f t="shared" si="120"/>
        <v>OK</v>
      </c>
      <c r="M680" s="17" t="str">
        <f t="shared" si="121"/>
        <v>OK</v>
      </c>
      <c r="N680" s="18" t="str">
        <f>IF(BO680&lt;&gt;"",
    IF(INT('Data Sheet'!$A$19)=INT('Data Sheet'!$B$19),
        --(INT('Data Sheet'!$A$19) &amp; "." &amp; BO680),
        IF(AND((--(INT('Data Sheet'!$A$19) &amp; "." &amp; BO680)&gt;=--('Data Sheet'!$A$19)), (--(INT('Data Sheet'!$A$19) &amp; "." &amp; BO680)&lt;=--('Data Sheet'!$B$19))),
            --(INT('Data Sheet'!$A$19) &amp; "." &amp; BO680),
            --(INT('Data Sheet'!$B$19) &amp; "." &amp; BO680)
        )
    ),
    IF(BN680&lt;&gt;"",
        IF(INT('Data Sheet'!$A$19)=INT('Data Sheet'!$B$19),
            --(INT('Data Sheet'!$A$19) &amp; "." &amp; LEFT(BN680,3)),
            IF(AND((--(INT('Data Sheet'!$A$19) &amp; "." &amp; LEFT(BN680,3))&gt;=--('Data Sheet'!$A$19)), (--(INT('Data Sheet'!$A$19) &amp; "." &amp; LEFT(BN680,3))&lt;=--('Data Sheet'!$B$19))),
                --(INT('Data Sheet'!$A$19) &amp; "." &amp; LEFT(BN680,3)),
                --(INT('Data Sheet'!$B$19) &amp; "." &amp; LEFT(BN680,3))
            )
        ),
        "OK"
    )
)</f>
        <v>OK</v>
      </c>
      <c r="O680" s="23" t="str">
        <f>IF(BP680&lt;&gt;"",
    IF(INT('Data Sheet'!$A$19)=INT('Data Sheet'!$B$19),
        --(INT('Data Sheet'!$A$19) &amp; "." &amp; BP680),
        IF(AND((--(INT('Data Sheet'!$A$19) &amp; "." &amp; BP680)&gt;=--('Data Sheet'!$A$19)), (--(INT('Data Sheet'!$A$19) &amp; "." &amp; BP680)&lt;=--('Data Sheet'!$B$19))),
            --(INT('Data Sheet'!$A$19) &amp; "." &amp; BP680),
            --(INT('Data Sheet'!$B$19) &amp; "." &amp; BP680)
        )
    ),
    IF(BN680&lt;&gt;"",
        IF(INT('Data Sheet'!$A$19)=INT('Data Sheet'!$B$19),
            --(INT('Data Sheet'!$A$19) &amp; "." &amp; RIGHT(BN680,3)),
            IF(AND((--(INT('Data Sheet'!$A$19) &amp; "." &amp; RIGHT(BN680,3))&gt;=--('Data Sheet'!$A$19)), (--(INT('Data Sheet'!$A$19) &amp; "." &amp; RIGHT(BN680,3))&lt;=--('Data Sheet'!$B$19))),
                --(INT('Data Sheet'!$A$19) &amp; "." &amp; RIGHT(BN680,3)),
                --(INT('Data Sheet'!$B$19) &amp; "." &amp; RIGHT(BN680,3))
            )
        ),
        "OK"
    )
)</f>
        <v>OK</v>
      </c>
      <c r="P680" s="23" t="str">
        <f>IF(BR680&lt;&gt;"",
    IF(INT('Data Sheet'!$A$19)=INT('Data Sheet'!$B$15),
        --(INT('Data Sheet'!$A$15) &amp; "." &amp; BR680),
        IF(AND((--(INT('Data Sheet'!$A$15) &amp; "." &amp; BR680)&gt;=--('Data Sheet'!$A$15)), (--(INT('Data Sheet'!$A$15) &amp; "." &amp; BR680)&lt;=--('Data Sheet'!$B$15))),
            --(INT('Data Sheet'!$A$15) &amp; "." &amp; BR680),
            --(INT('Data Sheet'!$B$15) &amp; "." &amp; BR680)
        )
    ),
    IF(BQ680&lt;&gt;"",
        IF(INT('Data Sheet'!$A$15)=INT('Data Sheet'!$B$15),
            --(INT('Data Sheet'!$A$15) &amp; "." &amp; LEFT(BQ680,3)),
            IF(AND((--(INT('Data Sheet'!$A$15) &amp; "." &amp; LEFT(BQ680,3))&gt;=--('Data Sheet'!$A$15)), (--(INT('Data Sheet'!$A$15) &amp; "." &amp; LEFT(BQ680,3))&lt;=--('Data Sheet'!$B$15))),
                --(INT('Data Sheet'!$A$15) &amp; "." &amp; LEFT(BQ680,3)),
                --(INT('Data Sheet'!$B$15) &amp; "." &amp; LEFT(BQ680,3))
            )
        ),
        "OK"
    )
)</f>
        <v>OK</v>
      </c>
      <c r="Q680" s="23" t="str">
        <f>IF(BS680&lt;&gt;"",
    IF(INT('Data Sheet'!$A$19)=INT('Data Sheet'!$B$15),
        --(INT('Data Sheet'!$A$15) &amp; "." &amp; BS680),
        IF(AND((--(INT('Data Sheet'!$A$15) &amp; "." &amp; BS680)&gt;=--('Data Sheet'!$A$15)), (--(INT('Data Sheet'!$A$15) &amp; "." &amp; BS680)&lt;=--('Data Sheet'!$B$15))),
            --(INT('Data Sheet'!$A$15) &amp; "." &amp; BS680),
            --(INT('Data Sheet'!$B$15) &amp; "." &amp; BS680)
        )
    ),
    IF(BQ680&lt;&gt;"",
        IF(INT('Data Sheet'!$A$15)=INT('Data Sheet'!$B$15),
            --(INT('Data Sheet'!$A$15) &amp; "." &amp; RIGHT(BQ680,3)),
            IF(AND((--(INT('Data Sheet'!$A$15) &amp; "." &amp; RIGHT(BQ680,3))&gt;=--('Data Sheet'!$A$15)), (--(INT('Data Sheet'!$A$15) &amp; "." &amp; RIGHT(BQ680,3))&lt;=--('Data Sheet'!$B$15))),
                --(INT('Data Sheet'!$A$15) &amp; "." &amp; RIGHT(BQ680,3)),
                --(INT('Data Sheet'!$B$15) &amp; "." &amp; RIGHT(BQ680,3))
            )
        ),
        "OK"
    )
)</f>
        <v>OK</v>
      </c>
      <c r="R680" s="19"/>
      <c r="S680" s="19"/>
      <c r="T680" s="19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1"/>
      <c r="AU680" s="21"/>
      <c r="AV680" s="21"/>
      <c r="AW680" s="22"/>
      <c r="AX680" s="99"/>
      <c r="AY680" s="20"/>
      <c r="AZ680" s="20"/>
      <c r="BA680" s="22"/>
      <c r="BB680">
        <v>672</v>
      </c>
      <c r="BC680" s="80"/>
      <c r="BD680" s="80"/>
      <c r="BE680" s="80"/>
      <c r="BF680" s="80"/>
      <c r="BG680" s="32" t="str">
        <f t="shared" si="114"/>
        <v/>
      </c>
      <c r="BH680" s="78">
        <f t="shared" si="112"/>
        <v>0</v>
      </c>
      <c r="BI680" s="2">
        <f t="shared" si="115"/>
        <v>0</v>
      </c>
      <c r="BJ680" s="2">
        <f t="shared" si="116"/>
        <v>0</v>
      </c>
      <c r="BK680" s="2">
        <f t="shared" si="113"/>
        <v>0</v>
      </c>
    </row>
    <row r="681" spans="2:63" ht="15" customHeight="1" x14ac:dyDescent="0.25">
      <c r="B681" s="14">
        <v>673</v>
      </c>
      <c r="C681" s="95" t="str">
        <f t="shared" si="117"/>
        <v/>
      </c>
      <c r="D681" s="15" t="str">
        <f t="shared" si="122"/>
        <v>OK</v>
      </c>
      <c r="E681" s="16" t="e">
        <f>VLOOKUP('Data Sheet'!$B$8,'Data Sheet'!$I$2:$J$9,2,FALSE)</f>
        <v>#N/A</v>
      </c>
      <c r="F681" s="16" t="str">
        <f t="shared" si="118"/>
        <v/>
      </c>
      <c r="G681" s="103">
        <f t="shared" si="119"/>
        <v>0</v>
      </c>
      <c r="H681" s="17" t="s">
        <v>26</v>
      </c>
      <c r="I681" s="17" t="s">
        <v>26</v>
      </c>
      <c r="J681" s="17" t="str">
        <f>IF('Data Sheet'!$B$9="NC-50","N/A","OK")</f>
        <v>OK</v>
      </c>
      <c r="K681" s="17" t="str">
        <f>IF('Data Sheet'!$B$9="NC-50","N/A","OK")</f>
        <v>OK</v>
      </c>
      <c r="L681" s="17" t="str">
        <f t="shared" si="120"/>
        <v>OK</v>
      </c>
      <c r="M681" s="17" t="str">
        <f t="shared" si="121"/>
        <v>OK</v>
      </c>
      <c r="N681" s="18" t="str">
        <f>IF(BO681&lt;&gt;"",
    IF(INT('Data Sheet'!$A$19)=INT('Data Sheet'!$B$19),
        --(INT('Data Sheet'!$A$19) &amp; "." &amp; BO681),
        IF(AND((--(INT('Data Sheet'!$A$19) &amp; "." &amp; BO681)&gt;=--('Data Sheet'!$A$19)), (--(INT('Data Sheet'!$A$19) &amp; "." &amp; BO681)&lt;=--('Data Sheet'!$B$19))),
            --(INT('Data Sheet'!$A$19) &amp; "." &amp; BO681),
            --(INT('Data Sheet'!$B$19) &amp; "." &amp; BO681)
        )
    ),
    IF(BN681&lt;&gt;"",
        IF(INT('Data Sheet'!$A$19)=INT('Data Sheet'!$B$19),
            --(INT('Data Sheet'!$A$19) &amp; "." &amp; LEFT(BN681,3)),
            IF(AND((--(INT('Data Sheet'!$A$19) &amp; "." &amp; LEFT(BN681,3))&gt;=--('Data Sheet'!$A$19)), (--(INT('Data Sheet'!$A$19) &amp; "." &amp; LEFT(BN681,3))&lt;=--('Data Sheet'!$B$19))),
                --(INT('Data Sheet'!$A$19) &amp; "." &amp; LEFT(BN681,3)),
                --(INT('Data Sheet'!$B$19) &amp; "." &amp; LEFT(BN681,3))
            )
        ),
        "OK"
    )
)</f>
        <v>OK</v>
      </c>
      <c r="O681" s="23" t="str">
        <f>IF(BP681&lt;&gt;"",
    IF(INT('Data Sheet'!$A$19)=INT('Data Sheet'!$B$19),
        --(INT('Data Sheet'!$A$19) &amp; "." &amp; BP681),
        IF(AND((--(INT('Data Sheet'!$A$19) &amp; "." &amp; BP681)&gt;=--('Data Sheet'!$A$19)), (--(INT('Data Sheet'!$A$19) &amp; "." &amp; BP681)&lt;=--('Data Sheet'!$B$19))),
            --(INT('Data Sheet'!$A$19) &amp; "." &amp; BP681),
            --(INT('Data Sheet'!$B$19) &amp; "." &amp; BP681)
        )
    ),
    IF(BN681&lt;&gt;"",
        IF(INT('Data Sheet'!$A$19)=INT('Data Sheet'!$B$19),
            --(INT('Data Sheet'!$A$19) &amp; "." &amp; RIGHT(BN681,3)),
            IF(AND((--(INT('Data Sheet'!$A$19) &amp; "." &amp; RIGHT(BN681,3))&gt;=--('Data Sheet'!$A$19)), (--(INT('Data Sheet'!$A$19) &amp; "." &amp; RIGHT(BN681,3))&lt;=--('Data Sheet'!$B$19))),
                --(INT('Data Sheet'!$A$19) &amp; "." &amp; RIGHT(BN681,3)),
                --(INT('Data Sheet'!$B$19) &amp; "." &amp; RIGHT(BN681,3))
            )
        ),
        "OK"
    )
)</f>
        <v>OK</v>
      </c>
      <c r="P681" s="23" t="str">
        <f>IF(BR681&lt;&gt;"",
    IF(INT('Data Sheet'!$A$19)=INT('Data Sheet'!$B$15),
        --(INT('Data Sheet'!$A$15) &amp; "." &amp; BR681),
        IF(AND((--(INT('Data Sheet'!$A$15) &amp; "." &amp; BR681)&gt;=--('Data Sheet'!$A$15)), (--(INT('Data Sheet'!$A$15) &amp; "." &amp; BR681)&lt;=--('Data Sheet'!$B$15))),
            --(INT('Data Sheet'!$A$15) &amp; "." &amp; BR681),
            --(INT('Data Sheet'!$B$15) &amp; "." &amp; BR681)
        )
    ),
    IF(BQ681&lt;&gt;"",
        IF(INT('Data Sheet'!$A$15)=INT('Data Sheet'!$B$15),
            --(INT('Data Sheet'!$A$15) &amp; "." &amp; LEFT(BQ681,3)),
            IF(AND((--(INT('Data Sheet'!$A$15) &amp; "." &amp; LEFT(BQ681,3))&gt;=--('Data Sheet'!$A$15)), (--(INT('Data Sheet'!$A$15) &amp; "." &amp; LEFT(BQ681,3))&lt;=--('Data Sheet'!$B$15))),
                --(INT('Data Sheet'!$A$15) &amp; "." &amp; LEFT(BQ681,3)),
                --(INT('Data Sheet'!$B$15) &amp; "." &amp; LEFT(BQ681,3))
            )
        ),
        "OK"
    )
)</f>
        <v>OK</v>
      </c>
      <c r="Q681" s="23" t="str">
        <f>IF(BS681&lt;&gt;"",
    IF(INT('Data Sheet'!$A$19)=INT('Data Sheet'!$B$15),
        --(INT('Data Sheet'!$A$15) &amp; "." &amp; BS681),
        IF(AND((--(INT('Data Sheet'!$A$15) &amp; "." &amp; BS681)&gt;=--('Data Sheet'!$A$15)), (--(INT('Data Sheet'!$A$15) &amp; "." &amp; BS681)&lt;=--('Data Sheet'!$B$15))),
            --(INT('Data Sheet'!$A$15) &amp; "." &amp; BS681),
            --(INT('Data Sheet'!$B$15) &amp; "." &amp; BS681)
        )
    ),
    IF(BQ681&lt;&gt;"",
        IF(INT('Data Sheet'!$A$15)=INT('Data Sheet'!$B$15),
            --(INT('Data Sheet'!$A$15) &amp; "." &amp; RIGHT(BQ681,3)),
            IF(AND((--(INT('Data Sheet'!$A$15) &amp; "." &amp; RIGHT(BQ681,3))&gt;=--('Data Sheet'!$A$15)), (--(INT('Data Sheet'!$A$15) &amp; "." &amp; RIGHT(BQ681,3))&lt;=--('Data Sheet'!$B$15))),
                --(INT('Data Sheet'!$A$15) &amp; "." &amp; RIGHT(BQ681,3)),
                --(INT('Data Sheet'!$B$15) &amp; "." &amp; RIGHT(BQ681,3))
            )
        ),
        "OK"
    )
)</f>
        <v>OK</v>
      </c>
      <c r="R681" s="19"/>
      <c r="S681" s="19"/>
      <c r="T681" s="19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1"/>
      <c r="AU681" s="21"/>
      <c r="AV681" s="21"/>
      <c r="AW681" s="22"/>
      <c r="AX681" s="99"/>
      <c r="AY681" s="20"/>
      <c r="AZ681" s="20"/>
      <c r="BA681" s="22"/>
      <c r="BB681">
        <v>673</v>
      </c>
      <c r="BC681" s="80"/>
      <c r="BD681" s="80"/>
      <c r="BE681" s="80"/>
      <c r="BF681" s="80"/>
      <c r="BG681" s="32" t="str">
        <f t="shared" si="114"/>
        <v/>
      </c>
      <c r="BH681" s="78">
        <f t="shared" si="112"/>
        <v>0</v>
      </c>
      <c r="BI681" s="2">
        <f t="shared" si="115"/>
        <v>0</v>
      </c>
      <c r="BJ681" s="2">
        <f t="shared" si="116"/>
        <v>0</v>
      </c>
      <c r="BK681" s="2">
        <f t="shared" si="113"/>
        <v>0</v>
      </c>
    </row>
    <row r="682" spans="2:63" ht="15" customHeight="1" x14ac:dyDescent="0.25">
      <c r="B682" s="14">
        <v>674</v>
      </c>
      <c r="C682" s="95" t="str">
        <f t="shared" si="117"/>
        <v/>
      </c>
      <c r="D682" s="15" t="str">
        <f t="shared" si="122"/>
        <v>OK</v>
      </c>
      <c r="E682" s="16" t="e">
        <f>VLOOKUP('Data Sheet'!$B$8,'Data Sheet'!$I$2:$J$9,2,FALSE)</f>
        <v>#N/A</v>
      </c>
      <c r="F682" s="16" t="str">
        <f t="shared" si="118"/>
        <v/>
      </c>
      <c r="G682" s="103">
        <f t="shared" si="119"/>
        <v>0</v>
      </c>
      <c r="H682" s="17" t="s">
        <v>26</v>
      </c>
      <c r="I682" s="17" t="s">
        <v>26</v>
      </c>
      <c r="J682" s="17" t="str">
        <f>IF('Data Sheet'!$B$9="NC-50","N/A","OK")</f>
        <v>OK</v>
      </c>
      <c r="K682" s="17" t="str">
        <f>IF('Data Sheet'!$B$9="NC-50","N/A","OK")</f>
        <v>OK</v>
      </c>
      <c r="L682" s="17" t="str">
        <f t="shared" si="120"/>
        <v>OK</v>
      </c>
      <c r="M682" s="17" t="str">
        <f t="shared" si="121"/>
        <v>OK</v>
      </c>
      <c r="N682" s="18" t="str">
        <f>IF(BO682&lt;&gt;"",
    IF(INT('Data Sheet'!$A$19)=INT('Data Sheet'!$B$19),
        --(INT('Data Sheet'!$A$19) &amp; "." &amp; BO682),
        IF(AND((--(INT('Data Sheet'!$A$19) &amp; "." &amp; BO682)&gt;=--('Data Sheet'!$A$19)), (--(INT('Data Sheet'!$A$19) &amp; "." &amp; BO682)&lt;=--('Data Sheet'!$B$19))),
            --(INT('Data Sheet'!$A$19) &amp; "." &amp; BO682),
            --(INT('Data Sheet'!$B$19) &amp; "." &amp; BO682)
        )
    ),
    IF(BN682&lt;&gt;"",
        IF(INT('Data Sheet'!$A$19)=INT('Data Sheet'!$B$19),
            --(INT('Data Sheet'!$A$19) &amp; "." &amp; LEFT(BN682,3)),
            IF(AND((--(INT('Data Sheet'!$A$19) &amp; "." &amp; LEFT(BN682,3))&gt;=--('Data Sheet'!$A$19)), (--(INT('Data Sheet'!$A$19) &amp; "." &amp; LEFT(BN682,3))&lt;=--('Data Sheet'!$B$19))),
                --(INT('Data Sheet'!$A$19) &amp; "." &amp; LEFT(BN682,3)),
                --(INT('Data Sheet'!$B$19) &amp; "." &amp; LEFT(BN682,3))
            )
        ),
        "OK"
    )
)</f>
        <v>OK</v>
      </c>
      <c r="O682" s="23" t="str">
        <f>IF(BP682&lt;&gt;"",
    IF(INT('Data Sheet'!$A$19)=INT('Data Sheet'!$B$19),
        --(INT('Data Sheet'!$A$19) &amp; "." &amp; BP682),
        IF(AND((--(INT('Data Sheet'!$A$19) &amp; "." &amp; BP682)&gt;=--('Data Sheet'!$A$19)), (--(INT('Data Sheet'!$A$19) &amp; "." &amp; BP682)&lt;=--('Data Sheet'!$B$19))),
            --(INT('Data Sheet'!$A$19) &amp; "." &amp; BP682),
            --(INT('Data Sheet'!$B$19) &amp; "." &amp; BP682)
        )
    ),
    IF(BN682&lt;&gt;"",
        IF(INT('Data Sheet'!$A$19)=INT('Data Sheet'!$B$19),
            --(INT('Data Sheet'!$A$19) &amp; "." &amp; RIGHT(BN682,3)),
            IF(AND((--(INT('Data Sheet'!$A$19) &amp; "." &amp; RIGHT(BN682,3))&gt;=--('Data Sheet'!$A$19)), (--(INT('Data Sheet'!$A$19) &amp; "." &amp; RIGHT(BN682,3))&lt;=--('Data Sheet'!$B$19))),
                --(INT('Data Sheet'!$A$19) &amp; "." &amp; RIGHT(BN682,3)),
                --(INT('Data Sheet'!$B$19) &amp; "." &amp; RIGHT(BN682,3))
            )
        ),
        "OK"
    )
)</f>
        <v>OK</v>
      </c>
      <c r="P682" s="23" t="str">
        <f>IF(BR682&lt;&gt;"",
    IF(INT('Data Sheet'!$A$19)=INT('Data Sheet'!$B$15),
        --(INT('Data Sheet'!$A$15) &amp; "." &amp; BR682),
        IF(AND((--(INT('Data Sheet'!$A$15) &amp; "." &amp; BR682)&gt;=--('Data Sheet'!$A$15)), (--(INT('Data Sheet'!$A$15) &amp; "." &amp; BR682)&lt;=--('Data Sheet'!$B$15))),
            --(INT('Data Sheet'!$A$15) &amp; "." &amp; BR682),
            --(INT('Data Sheet'!$B$15) &amp; "." &amp; BR682)
        )
    ),
    IF(BQ682&lt;&gt;"",
        IF(INT('Data Sheet'!$A$15)=INT('Data Sheet'!$B$15),
            --(INT('Data Sheet'!$A$15) &amp; "." &amp; LEFT(BQ682,3)),
            IF(AND((--(INT('Data Sheet'!$A$15) &amp; "." &amp; LEFT(BQ682,3))&gt;=--('Data Sheet'!$A$15)), (--(INT('Data Sheet'!$A$15) &amp; "." &amp; LEFT(BQ682,3))&lt;=--('Data Sheet'!$B$15))),
                --(INT('Data Sheet'!$A$15) &amp; "." &amp; LEFT(BQ682,3)),
                --(INT('Data Sheet'!$B$15) &amp; "." &amp; LEFT(BQ682,3))
            )
        ),
        "OK"
    )
)</f>
        <v>OK</v>
      </c>
      <c r="Q682" s="23" t="str">
        <f>IF(BS682&lt;&gt;"",
    IF(INT('Data Sheet'!$A$19)=INT('Data Sheet'!$B$15),
        --(INT('Data Sheet'!$A$15) &amp; "." &amp; BS682),
        IF(AND((--(INT('Data Sheet'!$A$15) &amp; "." &amp; BS682)&gt;=--('Data Sheet'!$A$15)), (--(INT('Data Sheet'!$A$15) &amp; "." &amp; BS682)&lt;=--('Data Sheet'!$B$15))),
            --(INT('Data Sheet'!$A$15) &amp; "." &amp; BS682),
            --(INT('Data Sheet'!$B$15) &amp; "." &amp; BS682)
        )
    ),
    IF(BQ682&lt;&gt;"",
        IF(INT('Data Sheet'!$A$15)=INT('Data Sheet'!$B$15),
            --(INT('Data Sheet'!$A$15) &amp; "." &amp; RIGHT(BQ682,3)),
            IF(AND((--(INT('Data Sheet'!$A$15) &amp; "." &amp; RIGHT(BQ682,3))&gt;=--('Data Sheet'!$A$15)), (--(INT('Data Sheet'!$A$15) &amp; "." &amp; RIGHT(BQ682,3))&lt;=--('Data Sheet'!$B$15))),
                --(INT('Data Sheet'!$A$15) &amp; "." &amp; RIGHT(BQ682,3)),
                --(INT('Data Sheet'!$B$15) &amp; "." &amp; RIGHT(BQ682,3))
            )
        ),
        "OK"
    )
)</f>
        <v>OK</v>
      </c>
      <c r="R682" s="19"/>
      <c r="S682" s="19"/>
      <c r="T682" s="19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1"/>
      <c r="AU682" s="21"/>
      <c r="AV682" s="21"/>
      <c r="AW682" s="22"/>
      <c r="AX682" s="99"/>
      <c r="AY682" s="20"/>
      <c r="AZ682" s="20"/>
      <c r="BA682" s="22"/>
      <c r="BB682">
        <v>674</v>
      </c>
      <c r="BC682" s="80"/>
      <c r="BD682" s="80"/>
      <c r="BE682" s="80"/>
      <c r="BF682" s="80"/>
      <c r="BG682" s="32" t="str">
        <f t="shared" si="114"/>
        <v/>
      </c>
      <c r="BH682" s="78">
        <f t="shared" si="112"/>
        <v>0</v>
      </c>
      <c r="BI682" s="2">
        <f t="shared" si="115"/>
        <v>0</v>
      </c>
      <c r="BJ682" s="2">
        <f t="shared" si="116"/>
        <v>0</v>
      </c>
      <c r="BK682" s="2">
        <f t="shared" si="113"/>
        <v>0</v>
      </c>
    </row>
    <row r="683" spans="2:63" ht="15" customHeight="1" x14ac:dyDescent="0.25">
      <c r="B683" s="14">
        <v>675</v>
      </c>
      <c r="C683" s="95" t="str">
        <f t="shared" si="117"/>
        <v/>
      </c>
      <c r="D683" s="15" t="str">
        <f t="shared" si="122"/>
        <v>OK</v>
      </c>
      <c r="E683" s="16" t="e">
        <f>VLOOKUP('Data Sheet'!$B$8,'Data Sheet'!$I$2:$J$9,2,FALSE)</f>
        <v>#N/A</v>
      </c>
      <c r="F683" s="16" t="str">
        <f t="shared" si="118"/>
        <v/>
      </c>
      <c r="G683" s="103">
        <f t="shared" si="119"/>
        <v>0</v>
      </c>
      <c r="H683" s="17" t="s">
        <v>26</v>
      </c>
      <c r="I683" s="17" t="s">
        <v>26</v>
      </c>
      <c r="J683" s="17" t="str">
        <f>IF('Data Sheet'!$B$9="NC-50","N/A","OK")</f>
        <v>OK</v>
      </c>
      <c r="K683" s="17" t="str">
        <f>IF('Data Sheet'!$B$9="NC-50","N/A","OK")</f>
        <v>OK</v>
      </c>
      <c r="L683" s="17" t="str">
        <f t="shared" si="120"/>
        <v>OK</v>
      </c>
      <c r="M683" s="17" t="str">
        <f t="shared" si="121"/>
        <v>OK</v>
      </c>
      <c r="N683" s="18" t="str">
        <f>IF(BO683&lt;&gt;"",
    IF(INT('Data Sheet'!$A$19)=INT('Data Sheet'!$B$19),
        --(INT('Data Sheet'!$A$19) &amp; "." &amp; BO683),
        IF(AND((--(INT('Data Sheet'!$A$19) &amp; "." &amp; BO683)&gt;=--('Data Sheet'!$A$19)), (--(INT('Data Sheet'!$A$19) &amp; "." &amp; BO683)&lt;=--('Data Sheet'!$B$19))),
            --(INT('Data Sheet'!$A$19) &amp; "." &amp; BO683),
            --(INT('Data Sheet'!$B$19) &amp; "." &amp; BO683)
        )
    ),
    IF(BN683&lt;&gt;"",
        IF(INT('Data Sheet'!$A$19)=INT('Data Sheet'!$B$19),
            --(INT('Data Sheet'!$A$19) &amp; "." &amp; LEFT(BN683,3)),
            IF(AND((--(INT('Data Sheet'!$A$19) &amp; "." &amp; LEFT(BN683,3))&gt;=--('Data Sheet'!$A$19)), (--(INT('Data Sheet'!$A$19) &amp; "." &amp; LEFT(BN683,3))&lt;=--('Data Sheet'!$B$19))),
                --(INT('Data Sheet'!$A$19) &amp; "." &amp; LEFT(BN683,3)),
                --(INT('Data Sheet'!$B$19) &amp; "." &amp; LEFT(BN683,3))
            )
        ),
        "OK"
    )
)</f>
        <v>OK</v>
      </c>
      <c r="O683" s="23" t="str">
        <f>IF(BP683&lt;&gt;"",
    IF(INT('Data Sheet'!$A$19)=INT('Data Sheet'!$B$19),
        --(INT('Data Sheet'!$A$19) &amp; "." &amp; BP683),
        IF(AND((--(INT('Data Sheet'!$A$19) &amp; "." &amp; BP683)&gt;=--('Data Sheet'!$A$19)), (--(INT('Data Sheet'!$A$19) &amp; "." &amp; BP683)&lt;=--('Data Sheet'!$B$19))),
            --(INT('Data Sheet'!$A$19) &amp; "." &amp; BP683),
            --(INT('Data Sheet'!$B$19) &amp; "." &amp; BP683)
        )
    ),
    IF(BN683&lt;&gt;"",
        IF(INT('Data Sheet'!$A$19)=INT('Data Sheet'!$B$19),
            --(INT('Data Sheet'!$A$19) &amp; "." &amp; RIGHT(BN683,3)),
            IF(AND((--(INT('Data Sheet'!$A$19) &amp; "." &amp; RIGHT(BN683,3))&gt;=--('Data Sheet'!$A$19)), (--(INT('Data Sheet'!$A$19) &amp; "." &amp; RIGHT(BN683,3))&lt;=--('Data Sheet'!$B$19))),
                --(INT('Data Sheet'!$A$19) &amp; "." &amp; RIGHT(BN683,3)),
                --(INT('Data Sheet'!$B$19) &amp; "." &amp; RIGHT(BN683,3))
            )
        ),
        "OK"
    )
)</f>
        <v>OK</v>
      </c>
      <c r="P683" s="23" t="str">
        <f>IF(BR683&lt;&gt;"",
    IF(INT('Data Sheet'!$A$19)=INT('Data Sheet'!$B$15),
        --(INT('Data Sheet'!$A$15) &amp; "." &amp; BR683),
        IF(AND((--(INT('Data Sheet'!$A$15) &amp; "." &amp; BR683)&gt;=--('Data Sheet'!$A$15)), (--(INT('Data Sheet'!$A$15) &amp; "." &amp; BR683)&lt;=--('Data Sheet'!$B$15))),
            --(INT('Data Sheet'!$A$15) &amp; "." &amp; BR683),
            --(INT('Data Sheet'!$B$15) &amp; "." &amp; BR683)
        )
    ),
    IF(BQ683&lt;&gt;"",
        IF(INT('Data Sheet'!$A$15)=INT('Data Sheet'!$B$15),
            --(INT('Data Sheet'!$A$15) &amp; "." &amp; LEFT(BQ683,3)),
            IF(AND((--(INT('Data Sheet'!$A$15) &amp; "." &amp; LEFT(BQ683,3))&gt;=--('Data Sheet'!$A$15)), (--(INT('Data Sheet'!$A$15) &amp; "." &amp; LEFT(BQ683,3))&lt;=--('Data Sheet'!$B$15))),
                --(INT('Data Sheet'!$A$15) &amp; "." &amp; LEFT(BQ683,3)),
                --(INT('Data Sheet'!$B$15) &amp; "." &amp; LEFT(BQ683,3))
            )
        ),
        "OK"
    )
)</f>
        <v>OK</v>
      </c>
      <c r="Q683" s="23" t="str">
        <f>IF(BS683&lt;&gt;"",
    IF(INT('Data Sheet'!$A$19)=INT('Data Sheet'!$B$15),
        --(INT('Data Sheet'!$A$15) &amp; "." &amp; BS683),
        IF(AND((--(INT('Data Sheet'!$A$15) &amp; "." &amp; BS683)&gt;=--('Data Sheet'!$A$15)), (--(INT('Data Sheet'!$A$15) &amp; "." &amp; BS683)&lt;=--('Data Sheet'!$B$15))),
            --(INT('Data Sheet'!$A$15) &amp; "." &amp; BS683),
            --(INT('Data Sheet'!$B$15) &amp; "." &amp; BS683)
        )
    ),
    IF(BQ683&lt;&gt;"",
        IF(INT('Data Sheet'!$A$15)=INT('Data Sheet'!$B$15),
            --(INT('Data Sheet'!$A$15) &amp; "." &amp; RIGHT(BQ683,3)),
            IF(AND((--(INT('Data Sheet'!$A$15) &amp; "." &amp; RIGHT(BQ683,3))&gt;=--('Data Sheet'!$A$15)), (--(INT('Data Sheet'!$A$15) &amp; "." &amp; RIGHT(BQ683,3))&lt;=--('Data Sheet'!$B$15))),
                --(INT('Data Sheet'!$A$15) &amp; "." &amp; RIGHT(BQ683,3)),
                --(INT('Data Sheet'!$B$15) &amp; "." &amp; RIGHT(BQ683,3))
            )
        ),
        "OK"
    )
)</f>
        <v>OK</v>
      </c>
      <c r="R683" s="19"/>
      <c r="S683" s="19"/>
      <c r="T683" s="19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1"/>
      <c r="AU683" s="21"/>
      <c r="AV683" s="21"/>
      <c r="AW683" s="22"/>
      <c r="AX683" s="99"/>
      <c r="AY683" s="20"/>
      <c r="AZ683" s="20"/>
      <c r="BA683" s="22"/>
      <c r="BB683">
        <v>675</v>
      </c>
      <c r="BC683" s="80"/>
      <c r="BD683" s="80"/>
      <c r="BE683" s="80"/>
      <c r="BF683" s="80"/>
      <c r="BG683" s="32" t="str">
        <f t="shared" si="114"/>
        <v/>
      </c>
      <c r="BH683" s="78">
        <f t="shared" si="112"/>
        <v>0</v>
      </c>
      <c r="BI683" s="2">
        <f t="shared" si="115"/>
        <v>0</v>
      </c>
      <c r="BJ683" s="2">
        <f t="shared" si="116"/>
        <v>0</v>
      </c>
      <c r="BK683" s="2">
        <f t="shared" si="113"/>
        <v>0</v>
      </c>
    </row>
    <row r="684" spans="2:63" ht="15" customHeight="1" x14ac:dyDescent="0.25">
      <c r="B684" s="14">
        <v>676</v>
      </c>
      <c r="C684" s="95" t="str">
        <f t="shared" si="117"/>
        <v/>
      </c>
      <c r="D684" s="15" t="str">
        <f t="shared" si="122"/>
        <v>OK</v>
      </c>
      <c r="E684" s="16" t="e">
        <f>VLOOKUP('Data Sheet'!$B$8,'Data Sheet'!$I$2:$J$9,2,FALSE)</f>
        <v>#N/A</v>
      </c>
      <c r="F684" s="16" t="str">
        <f t="shared" si="118"/>
        <v/>
      </c>
      <c r="G684" s="103">
        <f t="shared" si="119"/>
        <v>0</v>
      </c>
      <c r="H684" s="17" t="s">
        <v>26</v>
      </c>
      <c r="I684" s="17" t="s">
        <v>26</v>
      </c>
      <c r="J684" s="17" t="str">
        <f>IF('Data Sheet'!$B$9="NC-50","N/A","OK")</f>
        <v>OK</v>
      </c>
      <c r="K684" s="17" t="str">
        <f>IF('Data Sheet'!$B$9="NC-50","N/A","OK")</f>
        <v>OK</v>
      </c>
      <c r="L684" s="17" t="str">
        <f t="shared" si="120"/>
        <v>OK</v>
      </c>
      <c r="M684" s="17" t="str">
        <f t="shared" si="121"/>
        <v>OK</v>
      </c>
      <c r="N684" s="18" t="str">
        <f>IF(BO684&lt;&gt;"",
    IF(INT('Data Sheet'!$A$19)=INT('Data Sheet'!$B$19),
        --(INT('Data Sheet'!$A$19) &amp; "." &amp; BO684),
        IF(AND((--(INT('Data Sheet'!$A$19) &amp; "." &amp; BO684)&gt;=--('Data Sheet'!$A$19)), (--(INT('Data Sheet'!$A$19) &amp; "." &amp; BO684)&lt;=--('Data Sheet'!$B$19))),
            --(INT('Data Sheet'!$A$19) &amp; "." &amp; BO684),
            --(INT('Data Sheet'!$B$19) &amp; "." &amp; BO684)
        )
    ),
    IF(BN684&lt;&gt;"",
        IF(INT('Data Sheet'!$A$19)=INT('Data Sheet'!$B$19),
            --(INT('Data Sheet'!$A$19) &amp; "." &amp; LEFT(BN684,3)),
            IF(AND((--(INT('Data Sheet'!$A$19) &amp; "." &amp; LEFT(BN684,3))&gt;=--('Data Sheet'!$A$19)), (--(INT('Data Sheet'!$A$19) &amp; "." &amp; LEFT(BN684,3))&lt;=--('Data Sheet'!$B$19))),
                --(INT('Data Sheet'!$A$19) &amp; "." &amp; LEFT(BN684,3)),
                --(INT('Data Sheet'!$B$19) &amp; "." &amp; LEFT(BN684,3))
            )
        ),
        "OK"
    )
)</f>
        <v>OK</v>
      </c>
      <c r="O684" s="23" t="str">
        <f>IF(BP684&lt;&gt;"",
    IF(INT('Data Sheet'!$A$19)=INT('Data Sheet'!$B$19),
        --(INT('Data Sheet'!$A$19) &amp; "." &amp; BP684),
        IF(AND((--(INT('Data Sheet'!$A$19) &amp; "." &amp; BP684)&gt;=--('Data Sheet'!$A$19)), (--(INT('Data Sheet'!$A$19) &amp; "." &amp; BP684)&lt;=--('Data Sheet'!$B$19))),
            --(INT('Data Sheet'!$A$19) &amp; "." &amp; BP684),
            --(INT('Data Sheet'!$B$19) &amp; "." &amp; BP684)
        )
    ),
    IF(BN684&lt;&gt;"",
        IF(INT('Data Sheet'!$A$19)=INT('Data Sheet'!$B$19),
            --(INT('Data Sheet'!$A$19) &amp; "." &amp; RIGHT(BN684,3)),
            IF(AND((--(INT('Data Sheet'!$A$19) &amp; "." &amp; RIGHT(BN684,3))&gt;=--('Data Sheet'!$A$19)), (--(INT('Data Sheet'!$A$19) &amp; "." &amp; RIGHT(BN684,3))&lt;=--('Data Sheet'!$B$19))),
                --(INT('Data Sheet'!$A$19) &amp; "." &amp; RIGHT(BN684,3)),
                --(INT('Data Sheet'!$B$19) &amp; "." &amp; RIGHT(BN684,3))
            )
        ),
        "OK"
    )
)</f>
        <v>OK</v>
      </c>
      <c r="P684" s="23" t="str">
        <f>IF(BR684&lt;&gt;"",
    IF(INT('Data Sheet'!$A$19)=INT('Data Sheet'!$B$15),
        --(INT('Data Sheet'!$A$15) &amp; "." &amp; BR684),
        IF(AND((--(INT('Data Sheet'!$A$15) &amp; "." &amp; BR684)&gt;=--('Data Sheet'!$A$15)), (--(INT('Data Sheet'!$A$15) &amp; "." &amp; BR684)&lt;=--('Data Sheet'!$B$15))),
            --(INT('Data Sheet'!$A$15) &amp; "." &amp; BR684),
            --(INT('Data Sheet'!$B$15) &amp; "." &amp; BR684)
        )
    ),
    IF(BQ684&lt;&gt;"",
        IF(INT('Data Sheet'!$A$15)=INT('Data Sheet'!$B$15),
            --(INT('Data Sheet'!$A$15) &amp; "." &amp; LEFT(BQ684,3)),
            IF(AND((--(INT('Data Sheet'!$A$15) &amp; "." &amp; LEFT(BQ684,3))&gt;=--('Data Sheet'!$A$15)), (--(INT('Data Sheet'!$A$15) &amp; "." &amp; LEFT(BQ684,3))&lt;=--('Data Sheet'!$B$15))),
                --(INT('Data Sheet'!$A$15) &amp; "." &amp; LEFT(BQ684,3)),
                --(INT('Data Sheet'!$B$15) &amp; "." &amp; LEFT(BQ684,3))
            )
        ),
        "OK"
    )
)</f>
        <v>OK</v>
      </c>
      <c r="Q684" s="23" t="str">
        <f>IF(BS684&lt;&gt;"",
    IF(INT('Data Sheet'!$A$19)=INT('Data Sheet'!$B$15),
        --(INT('Data Sheet'!$A$15) &amp; "." &amp; BS684),
        IF(AND((--(INT('Data Sheet'!$A$15) &amp; "." &amp; BS684)&gt;=--('Data Sheet'!$A$15)), (--(INT('Data Sheet'!$A$15) &amp; "." &amp; BS684)&lt;=--('Data Sheet'!$B$15))),
            --(INT('Data Sheet'!$A$15) &amp; "." &amp; BS684),
            --(INT('Data Sheet'!$B$15) &amp; "." &amp; BS684)
        )
    ),
    IF(BQ684&lt;&gt;"",
        IF(INT('Data Sheet'!$A$15)=INT('Data Sheet'!$B$15),
            --(INT('Data Sheet'!$A$15) &amp; "." &amp; RIGHT(BQ684,3)),
            IF(AND((--(INT('Data Sheet'!$A$15) &amp; "." &amp; RIGHT(BQ684,3))&gt;=--('Data Sheet'!$A$15)), (--(INT('Data Sheet'!$A$15) &amp; "." &amp; RIGHT(BQ684,3))&lt;=--('Data Sheet'!$B$15))),
                --(INT('Data Sheet'!$A$15) &amp; "." &amp; RIGHT(BQ684,3)),
                --(INT('Data Sheet'!$B$15) &amp; "." &amp; RIGHT(BQ684,3))
            )
        ),
        "OK"
    )
)</f>
        <v>OK</v>
      </c>
      <c r="R684" s="19"/>
      <c r="S684" s="19"/>
      <c r="T684" s="19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1"/>
      <c r="AU684" s="21"/>
      <c r="AV684" s="21"/>
      <c r="AW684" s="22"/>
      <c r="AX684" s="99"/>
      <c r="AY684" s="20"/>
      <c r="AZ684" s="20"/>
      <c r="BA684" s="22"/>
      <c r="BB684">
        <v>676</v>
      </c>
      <c r="BC684" s="80"/>
      <c r="BD684" s="80"/>
      <c r="BE684" s="80"/>
      <c r="BF684" s="80"/>
      <c r="BG684" s="32" t="str">
        <f t="shared" si="114"/>
        <v/>
      </c>
      <c r="BH684" s="78">
        <f t="shared" si="112"/>
        <v>0</v>
      </c>
      <c r="BI684" s="2">
        <f t="shared" si="115"/>
        <v>0</v>
      </c>
      <c r="BJ684" s="2">
        <f t="shared" si="116"/>
        <v>0</v>
      </c>
      <c r="BK684" s="2">
        <f t="shared" si="113"/>
        <v>0</v>
      </c>
    </row>
    <row r="685" spans="2:63" ht="15" customHeight="1" x14ac:dyDescent="0.25">
      <c r="B685" s="14">
        <v>677</v>
      </c>
      <c r="C685" s="95" t="str">
        <f t="shared" si="117"/>
        <v/>
      </c>
      <c r="D685" s="15" t="str">
        <f t="shared" si="122"/>
        <v>OK</v>
      </c>
      <c r="E685" s="16" t="e">
        <f>VLOOKUP('Data Sheet'!$B$8,'Data Sheet'!$I$2:$J$9,2,FALSE)</f>
        <v>#N/A</v>
      </c>
      <c r="F685" s="16" t="str">
        <f t="shared" si="118"/>
        <v/>
      </c>
      <c r="G685" s="103">
        <f t="shared" si="119"/>
        <v>0</v>
      </c>
      <c r="H685" s="17" t="s">
        <v>26</v>
      </c>
      <c r="I685" s="17" t="s">
        <v>26</v>
      </c>
      <c r="J685" s="17" t="str">
        <f>IF('Data Sheet'!$B$9="NC-50","N/A","OK")</f>
        <v>OK</v>
      </c>
      <c r="K685" s="17" t="str">
        <f>IF('Data Sheet'!$B$9="NC-50","N/A","OK")</f>
        <v>OK</v>
      </c>
      <c r="L685" s="17" t="str">
        <f t="shared" si="120"/>
        <v>OK</v>
      </c>
      <c r="M685" s="17" t="str">
        <f t="shared" si="121"/>
        <v>OK</v>
      </c>
      <c r="N685" s="18" t="str">
        <f>IF(BO685&lt;&gt;"",
    IF(INT('Data Sheet'!$A$19)=INT('Data Sheet'!$B$19),
        --(INT('Data Sheet'!$A$19) &amp; "." &amp; BO685),
        IF(AND((--(INT('Data Sheet'!$A$19) &amp; "." &amp; BO685)&gt;=--('Data Sheet'!$A$19)), (--(INT('Data Sheet'!$A$19) &amp; "." &amp; BO685)&lt;=--('Data Sheet'!$B$19))),
            --(INT('Data Sheet'!$A$19) &amp; "." &amp; BO685),
            --(INT('Data Sheet'!$B$19) &amp; "." &amp; BO685)
        )
    ),
    IF(BN685&lt;&gt;"",
        IF(INT('Data Sheet'!$A$19)=INT('Data Sheet'!$B$19),
            --(INT('Data Sheet'!$A$19) &amp; "." &amp; LEFT(BN685,3)),
            IF(AND((--(INT('Data Sheet'!$A$19) &amp; "." &amp; LEFT(BN685,3))&gt;=--('Data Sheet'!$A$19)), (--(INT('Data Sheet'!$A$19) &amp; "." &amp; LEFT(BN685,3))&lt;=--('Data Sheet'!$B$19))),
                --(INT('Data Sheet'!$A$19) &amp; "." &amp; LEFT(BN685,3)),
                --(INT('Data Sheet'!$B$19) &amp; "." &amp; LEFT(BN685,3))
            )
        ),
        "OK"
    )
)</f>
        <v>OK</v>
      </c>
      <c r="O685" s="23" t="str">
        <f>IF(BP685&lt;&gt;"",
    IF(INT('Data Sheet'!$A$19)=INT('Data Sheet'!$B$19),
        --(INT('Data Sheet'!$A$19) &amp; "." &amp; BP685),
        IF(AND((--(INT('Data Sheet'!$A$19) &amp; "." &amp; BP685)&gt;=--('Data Sheet'!$A$19)), (--(INT('Data Sheet'!$A$19) &amp; "." &amp; BP685)&lt;=--('Data Sheet'!$B$19))),
            --(INT('Data Sheet'!$A$19) &amp; "." &amp; BP685),
            --(INT('Data Sheet'!$B$19) &amp; "." &amp; BP685)
        )
    ),
    IF(BN685&lt;&gt;"",
        IF(INT('Data Sheet'!$A$19)=INT('Data Sheet'!$B$19),
            --(INT('Data Sheet'!$A$19) &amp; "." &amp; RIGHT(BN685,3)),
            IF(AND((--(INT('Data Sheet'!$A$19) &amp; "." &amp; RIGHT(BN685,3))&gt;=--('Data Sheet'!$A$19)), (--(INT('Data Sheet'!$A$19) &amp; "." &amp; RIGHT(BN685,3))&lt;=--('Data Sheet'!$B$19))),
                --(INT('Data Sheet'!$A$19) &amp; "." &amp; RIGHT(BN685,3)),
                --(INT('Data Sheet'!$B$19) &amp; "." &amp; RIGHT(BN685,3))
            )
        ),
        "OK"
    )
)</f>
        <v>OK</v>
      </c>
      <c r="P685" s="23" t="str">
        <f>IF(BR685&lt;&gt;"",
    IF(INT('Data Sheet'!$A$19)=INT('Data Sheet'!$B$15),
        --(INT('Data Sheet'!$A$15) &amp; "." &amp; BR685),
        IF(AND((--(INT('Data Sheet'!$A$15) &amp; "." &amp; BR685)&gt;=--('Data Sheet'!$A$15)), (--(INT('Data Sheet'!$A$15) &amp; "." &amp; BR685)&lt;=--('Data Sheet'!$B$15))),
            --(INT('Data Sheet'!$A$15) &amp; "." &amp; BR685),
            --(INT('Data Sheet'!$B$15) &amp; "." &amp; BR685)
        )
    ),
    IF(BQ685&lt;&gt;"",
        IF(INT('Data Sheet'!$A$15)=INT('Data Sheet'!$B$15),
            --(INT('Data Sheet'!$A$15) &amp; "." &amp; LEFT(BQ685,3)),
            IF(AND((--(INT('Data Sheet'!$A$15) &amp; "." &amp; LEFT(BQ685,3))&gt;=--('Data Sheet'!$A$15)), (--(INT('Data Sheet'!$A$15) &amp; "." &amp; LEFT(BQ685,3))&lt;=--('Data Sheet'!$B$15))),
                --(INT('Data Sheet'!$A$15) &amp; "." &amp; LEFT(BQ685,3)),
                --(INT('Data Sheet'!$B$15) &amp; "." &amp; LEFT(BQ685,3))
            )
        ),
        "OK"
    )
)</f>
        <v>OK</v>
      </c>
      <c r="Q685" s="23" t="str">
        <f>IF(BS685&lt;&gt;"",
    IF(INT('Data Sheet'!$A$19)=INT('Data Sheet'!$B$15),
        --(INT('Data Sheet'!$A$15) &amp; "." &amp; BS685),
        IF(AND((--(INT('Data Sheet'!$A$15) &amp; "." &amp; BS685)&gt;=--('Data Sheet'!$A$15)), (--(INT('Data Sheet'!$A$15) &amp; "." &amp; BS685)&lt;=--('Data Sheet'!$B$15))),
            --(INT('Data Sheet'!$A$15) &amp; "." &amp; BS685),
            --(INT('Data Sheet'!$B$15) &amp; "." &amp; BS685)
        )
    ),
    IF(BQ685&lt;&gt;"",
        IF(INT('Data Sheet'!$A$15)=INT('Data Sheet'!$B$15),
            --(INT('Data Sheet'!$A$15) &amp; "." &amp; RIGHT(BQ685,3)),
            IF(AND((--(INT('Data Sheet'!$A$15) &amp; "." &amp; RIGHT(BQ685,3))&gt;=--('Data Sheet'!$A$15)), (--(INT('Data Sheet'!$A$15) &amp; "." &amp; RIGHT(BQ685,3))&lt;=--('Data Sheet'!$B$15))),
                --(INT('Data Sheet'!$A$15) &amp; "." &amp; RIGHT(BQ685,3)),
                --(INT('Data Sheet'!$B$15) &amp; "." &amp; RIGHT(BQ685,3))
            )
        ),
        "OK"
    )
)</f>
        <v>OK</v>
      </c>
      <c r="R685" s="19"/>
      <c r="S685" s="19"/>
      <c r="T685" s="19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1"/>
      <c r="AU685" s="21"/>
      <c r="AV685" s="21"/>
      <c r="AW685" s="22"/>
      <c r="AX685" s="99"/>
      <c r="AY685" s="20"/>
      <c r="AZ685" s="20"/>
      <c r="BA685" s="22"/>
      <c r="BB685">
        <v>677</v>
      </c>
      <c r="BC685" s="80"/>
      <c r="BD685" s="80"/>
      <c r="BE685" s="80"/>
      <c r="BF685" s="80"/>
      <c r="BG685" s="32" t="str">
        <f t="shared" si="114"/>
        <v/>
      </c>
      <c r="BH685" s="78">
        <f t="shared" si="112"/>
        <v>0</v>
      </c>
      <c r="BI685" s="2">
        <f t="shared" si="115"/>
        <v>0</v>
      </c>
      <c r="BJ685" s="2">
        <f t="shared" si="116"/>
        <v>0</v>
      </c>
      <c r="BK685" s="2">
        <f t="shared" si="113"/>
        <v>0</v>
      </c>
    </row>
    <row r="686" spans="2:63" ht="15" customHeight="1" x14ac:dyDescent="0.25">
      <c r="B686" s="14">
        <v>678</v>
      </c>
      <c r="C686" s="95" t="str">
        <f t="shared" si="117"/>
        <v/>
      </c>
      <c r="D686" s="15" t="str">
        <f t="shared" si="122"/>
        <v>OK</v>
      </c>
      <c r="E686" s="16" t="e">
        <f>VLOOKUP('Data Sheet'!$B$8,'Data Sheet'!$I$2:$J$9,2,FALSE)</f>
        <v>#N/A</v>
      </c>
      <c r="F686" s="16" t="str">
        <f t="shared" si="118"/>
        <v/>
      </c>
      <c r="G686" s="103">
        <f t="shared" si="119"/>
        <v>0</v>
      </c>
      <c r="H686" s="17" t="s">
        <v>26</v>
      </c>
      <c r="I686" s="17" t="s">
        <v>26</v>
      </c>
      <c r="J686" s="17" t="str">
        <f>IF('Data Sheet'!$B$9="NC-50","N/A","OK")</f>
        <v>OK</v>
      </c>
      <c r="K686" s="17" t="str">
        <f>IF('Data Sheet'!$B$9="NC-50","N/A","OK")</f>
        <v>OK</v>
      </c>
      <c r="L686" s="17" t="str">
        <f t="shared" si="120"/>
        <v>OK</v>
      </c>
      <c r="M686" s="17" t="str">
        <f t="shared" si="121"/>
        <v>OK</v>
      </c>
      <c r="N686" s="18" t="str">
        <f>IF(BO686&lt;&gt;"",
    IF(INT('Data Sheet'!$A$19)=INT('Data Sheet'!$B$19),
        --(INT('Data Sheet'!$A$19) &amp; "." &amp; BO686),
        IF(AND((--(INT('Data Sheet'!$A$19) &amp; "." &amp; BO686)&gt;=--('Data Sheet'!$A$19)), (--(INT('Data Sheet'!$A$19) &amp; "." &amp; BO686)&lt;=--('Data Sheet'!$B$19))),
            --(INT('Data Sheet'!$A$19) &amp; "." &amp; BO686),
            --(INT('Data Sheet'!$B$19) &amp; "." &amp; BO686)
        )
    ),
    IF(BN686&lt;&gt;"",
        IF(INT('Data Sheet'!$A$19)=INT('Data Sheet'!$B$19),
            --(INT('Data Sheet'!$A$19) &amp; "." &amp; LEFT(BN686,3)),
            IF(AND((--(INT('Data Sheet'!$A$19) &amp; "." &amp; LEFT(BN686,3))&gt;=--('Data Sheet'!$A$19)), (--(INT('Data Sheet'!$A$19) &amp; "." &amp; LEFT(BN686,3))&lt;=--('Data Sheet'!$B$19))),
                --(INT('Data Sheet'!$A$19) &amp; "." &amp; LEFT(BN686,3)),
                --(INT('Data Sheet'!$B$19) &amp; "." &amp; LEFT(BN686,3))
            )
        ),
        "OK"
    )
)</f>
        <v>OK</v>
      </c>
      <c r="O686" s="23" t="str">
        <f>IF(BP686&lt;&gt;"",
    IF(INT('Data Sheet'!$A$19)=INT('Data Sheet'!$B$19),
        --(INT('Data Sheet'!$A$19) &amp; "." &amp; BP686),
        IF(AND((--(INT('Data Sheet'!$A$19) &amp; "." &amp; BP686)&gt;=--('Data Sheet'!$A$19)), (--(INT('Data Sheet'!$A$19) &amp; "." &amp; BP686)&lt;=--('Data Sheet'!$B$19))),
            --(INT('Data Sheet'!$A$19) &amp; "." &amp; BP686),
            --(INT('Data Sheet'!$B$19) &amp; "." &amp; BP686)
        )
    ),
    IF(BN686&lt;&gt;"",
        IF(INT('Data Sheet'!$A$19)=INT('Data Sheet'!$B$19),
            --(INT('Data Sheet'!$A$19) &amp; "." &amp; RIGHT(BN686,3)),
            IF(AND((--(INT('Data Sheet'!$A$19) &amp; "." &amp; RIGHT(BN686,3))&gt;=--('Data Sheet'!$A$19)), (--(INT('Data Sheet'!$A$19) &amp; "." &amp; RIGHT(BN686,3))&lt;=--('Data Sheet'!$B$19))),
                --(INT('Data Sheet'!$A$19) &amp; "." &amp; RIGHT(BN686,3)),
                --(INT('Data Sheet'!$B$19) &amp; "." &amp; RIGHT(BN686,3))
            )
        ),
        "OK"
    )
)</f>
        <v>OK</v>
      </c>
      <c r="P686" s="23" t="str">
        <f>IF(BR686&lt;&gt;"",
    IF(INT('Data Sheet'!$A$19)=INT('Data Sheet'!$B$15),
        --(INT('Data Sheet'!$A$15) &amp; "." &amp; BR686),
        IF(AND((--(INT('Data Sheet'!$A$15) &amp; "." &amp; BR686)&gt;=--('Data Sheet'!$A$15)), (--(INT('Data Sheet'!$A$15) &amp; "." &amp; BR686)&lt;=--('Data Sheet'!$B$15))),
            --(INT('Data Sheet'!$A$15) &amp; "." &amp; BR686),
            --(INT('Data Sheet'!$B$15) &amp; "." &amp; BR686)
        )
    ),
    IF(BQ686&lt;&gt;"",
        IF(INT('Data Sheet'!$A$15)=INT('Data Sheet'!$B$15),
            --(INT('Data Sheet'!$A$15) &amp; "." &amp; LEFT(BQ686,3)),
            IF(AND((--(INT('Data Sheet'!$A$15) &amp; "." &amp; LEFT(BQ686,3))&gt;=--('Data Sheet'!$A$15)), (--(INT('Data Sheet'!$A$15) &amp; "." &amp; LEFT(BQ686,3))&lt;=--('Data Sheet'!$B$15))),
                --(INT('Data Sheet'!$A$15) &amp; "." &amp; LEFT(BQ686,3)),
                --(INT('Data Sheet'!$B$15) &amp; "." &amp; LEFT(BQ686,3))
            )
        ),
        "OK"
    )
)</f>
        <v>OK</v>
      </c>
      <c r="Q686" s="23" t="str">
        <f>IF(BS686&lt;&gt;"",
    IF(INT('Data Sheet'!$A$19)=INT('Data Sheet'!$B$15),
        --(INT('Data Sheet'!$A$15) &amp; "." &amp; BS686),
        IF(AND((--(INT('Data Sheet'!$A$15) &amp; "." &amp; BS686)&gt;=--('Data Sheet'!$A$15)), (--(INT('Data Sheet'!$A$15) &amp; "." &amp; BS686)&lt;=--('Data Sheet'!$B$15))),
            --(INT('Data Sheet'!$A$15) &amp; "." &amp; BS686),
            --(INT('Data Sheet'!$B$15) &amp; "." &amp; BS686)
        )
    ),
    IF(BQ686&lt;&gt;"",
        IF(INT('Data Sheet'!$A$15)=INT('Data Sheet'!$B$15),
            --(INT('Data Sheet'!$A$15) &amp; "." &amp; RIGHT(BQ686,3)),
            IF(AND((--(INT('Data Sheet'!$A$15) &amp; "." &amp; RIGHT(BQ686,3))&gt;=--('Data Sheet'!$A$15)), (--(INT('Data Sheet'!$A$15) &amp; "." &amp; RIGHT(BQ686,3))&lt;=--('Data Sheet'!$B$15))),
                --(INT('Data Sheet'!$A$15) &amp; "." &amp; RIGHT(BQ686,3)),
                --(INT('Data Sheet'!$B$15) &amp; "." &amp; RIGHT(BQ686,3))
            )
        ),
        "OK"
    )
)</f>
        <v>OK</v>
      </c>
      <c r="R686" s="19"/>
      <c r="S686" s="19"/>
      <c r="T686" s="19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1"/>
      <c r="AU686" s="21"/>
      <c r="AV686" s="21"/>
      <c r="AW686" s="22"/>
      <c r="AX686" s="99"/>
      <c r="AY686" s="20"/>
      <c r="AZ686" s="20"/>
      <c r="BA686" s="22"/>
      <c r="BB686">
        <v>678</v>
      </c>
      <c r="BC686" s="80"/>
      <c r="BD686" s="80"/>
      <c r="BE686" s="80"/>
      <c r="BF686" s="80"/>
      <c r="BG686" s="32" t="str">
        <f t="shared" si="114"/>
        <v/>
      </c>
      <c r="BH686" s="78">
        <f t="shared" si="112"/>
        <v>0</v>
      </c>
      <c r="BI686" s="2">
        <f t="shared" si="115"/>
        <v>0</v>
      </c>
      <c r="BJ686" s="2">
        <f t="shared" si="116"/>
        <v>0</v>
      </c>
      <c r="BK686" s="2">
        <f t="shared" si="113"/>
        <v>0</v>
      </c>
    </row>
    <row r="687" spans="2:63" ht="15" customHeight="1" x14ac:dyDescent="0.25">
      <c r="B687" s="14">
        <v>679</v>
      </c>
      <c r="C687" s="95" t="str">
        <f t="shared" si="117"/>
        <v/>
      </c>
      <c r="D687" s="15" t="str">
        <f t="shared" si="122"/>
        <v>OK</v>
      </c>
      <c r="E687" s="16" t="e">
        <f>VLOOKUP('Data Sheet'!$B$8,'Data Sheet'!$I$2:$J$9,2,FALSE)</f>
        <v>#N/A</v>
      </c>
      <c r="F687" s="16" t="str">
        <f t="shared" si="118"/>
        <v/>
      </c>
      <c r="G687" s="103">
        <f t="shared" si="119"/>
        <v>0</v>
      </c>
      <c r="H687" s="17" t="s">
        <v>26</v>
      </c>
      <c r="I687" s="17" t="s">
        <v>26</v>
      </c>
      <c r="J687" s="17" t="str">
        <f>IF('Data Sheet'!$B$9="NC-50","N/A","OK")</f>
        <v>OK</v>
      </c>
      <c r="K687" s="17" t="str">
        <f>IF('Data Sheet'!$B$9="NC-50","N/A","OK")</f>
        <v>OK</v>
      </c>
      <c r="L687" s="17" t="str">
        <f t="shared" si="120"/>
        <v>OK</v>
      </c>
      <c r="M687" s="17" t="str">
        <f t="shared" si="121"/>
        <v>OK</v>
      </c>
      <c r="N687" s="18" t="str">
        <f>IF(BO687&lt;&gt;"",
    IF(INT('Data Sheet'!$A$19)=INT('Data Sheet'!$B$19),
        --(INT('Data Sheet'!$A$19) &amp; "." &amp; BO687),
        IF(AND((--(INT('Data Sheet'!$A$19) &amp; "." &amp; BO687)&gt;=--('Data Sheet'!$A$19)), (--(INT('Data Sheet'!$A$19) &amp; "." &amp; BO687)&lt;=--('Data Sheet'!$B$19))),
            --(INT('Data Sheet'!$A$19) &amp; "." &amp; BO687),
            --(INT('Data Sheet'!$B$19) &amp; "." &amp; BO687)
        )
    ),
    IF(BN687&lt;&gt;"",
        IF(INT('Data Sheet'!$A$19)=INT('Data Sheet'!$B$19),
            --(INT('Data Sheet'!$A$19) &amp; "." &amp; LEFT(BN687,3)),
            IF(AND((--(INT('Data Sheet'!$A$19) &amp; "." &amp; LEFT(BN687,3))&gt;=--('Data Sheet'!$A$19)), (--(INT('Data Sheet'!$A$19) &amp; "." &amp; LEFT(BN687,3))&lt;=--('Data Sheet'!$B$19))),
                --(INT('Data Sheet'!$A$19) &amp; "." &amp; LEFT(BN687,3)),
                --(INT('Data Sheet'!$B$19) &amp; "." &amp; LEFT(BN687,3))
            )
        ),
        "OK"
    )
)</f>
        <v>OK</v>
      </c>
      <c r="O687" s="23" t="str">
        <f>IF(BP687&lt;&gt;"",
    IF(INT('Data Sheet'!$A$19)=INT('Data Sheet'!$B$19),
        --(INT('Data Sheet'!$A$19) &amp; "." &amp; BP687),
        IF(AND((--(INT('Data Sheet'!$A$19) &amp; "." &amp; BP687)&gt;=--('Data Sheet'!$A$19)), (--(INT('Data Sheet'!$A$19) &amp; "." &amp; BP687)&lt;=--('Data Sheet'!$B$19))),
            --(INT('Data Sheet'!$A$19) &amp; "." &amp; BP687),
            --(INT('Data Sheet'!$B$19) &amp; "." &amp; BP687)
        )
    ),
    IF(BN687&lt;&gt;"",
        IF(INT('Data Sheet'!$A$19)=INT('Data Sheet'!$B$19),
            --(INT('Data Sheet'!$A$19) &amp; "." &amp; RIGHT(BN687,3)),
            IF(AND((--(INT('Data Sheet'!$A$19) &amp; "." &amp; RIGHT(BN687,3))&gt;=--('Data Sheet'!$A$19)), (--(INT('Data Sheet'!$A$19) &amp; "." &amp; RIGHT(BN687,3))&lt;=--('Data Sheet'!$B$19))),
                --(INT('Data Sheet'!$A$19) &amp; "." &amp; RIGHT(BN687,3)),
                --(INT('Data Sheet'!$B$19) &amp; "." &amp; RIGHT(BN687,3))
            )
        ),
        "OK"
    )
)</f>
        <v>OK</v>
      </c>
      <c r="P687" s="23" t="str">
        <f>IF(BR687&lt;&gt;"",
    IF(INT('Data Sheet'!$A$19)=INT('Data Sheet'!$B$15),
        --(INT('Data Sheet'!$A$15) &amp; "." &amp; BR687),
        IF(AND((--(INT('Data Sheet'!$A$15) &amp; "." &amp; BR687)&gt;=--('Data Sheet'!$A$15)), (--(INT('Data Sheet'!$A$15) &amp; "." &amp; BR687)&lt;=--('Data Sheet'!$B$15))),
            --(INT('Data Sheet'!$A$15) &amp; "." &amp; BR687),
            --(INT('Data Sheet'!$B$15) &amp; "." &amp; BR687)
        )
    ),
    IF(BQ687&lt;&gt;"",
        IF(INT('Data Sheet'!$A$15)=INT('Data Sheet'!$B$15),
            --(INT('Data Sheet'!$A$15) &amp; "." &amp; LEFT(BQ687,3)),
            IF(AND((--(INT('Data Sheet'!$A$15) &amp; "." &amp; LEFT(BQ687,3))&gt;=--('Data Sheet'!$A$15)), (--(INT('Data Sheet'!$A$15) &amp; "." &amp; LEFT(BQ687,3))&lt;=--('Data Sheet'!$B$15))),
                --(INT('Data Sheet'!$A$15) &amp; "." &amp; LEFT(BQ687,3)),
                --(INT('Data Sheet'!$B$15) &amp; "." &amp; LEFT(BQ687,3))
            )
        ),
        "OK"
    )
)</f>
        <v>OK</v>
      </c>
      <c r="Q687" s="23" t="str">
        <f>IF(BS687&lt;&gt;"",
    IF(INT('Data Sheet'!$A$19)=INT('Data Sheet'!$B$15),
        --(INT('Data Sheet'!$A$15) &amp; "." &amp; BS687),
        IF(AND((--(INT('Data Sheet'!$A$15) &amp; "." &amp; BS687)&gt;=--('Data Sheet'!$A$15)), (--(INT('Data Sheet'!$A$15) &amp; "." &amp; BS687)&lt;=--('Data Sheet'!$B$15))),
            --(INT('Data Sheet'!$A$15) &amp; "." &amp; BS687),
            --(INT('Data Sheet'!$B$15) &amp; "." &amp; BS687)
        )
    ),
    IF(BQ687&lt;&gt;"",
        IF(INT('Data Sheet'!$A$15)=INT('Data Sheet'!$B$15),
            --(INT('Data Sheet'!$A$15) &amp; "." &amp; RIGHT(BQ687,3)),
            IF(AND((--(INT('Data Sheet'!$A$15) &amp; "." &amp; RIGHT(BQ687,3))&gt;=--('Data Sheet'!$A$15)), (--(INT('Data Sheet'!$A$15) &amp; "." &amp; RIGHT(BQ687,3))&lt;=--('Data Sheet'!$B$15))),
                --(INT('Data Sheet'!$A$15) &amp; "." &amp; RIGHT(BQ687,3)),
                --(INT('Data Sheet'!$B$15) &amp; "." &amp; RIGHT(BQ687,3))
            )
        ),
        "OK"
    )
)</f>
        <v>OK</v>
      </c>
      <c r="R687" s="19"/>
      <c r="S687" s="19"/>
      <c r="T687" s="19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1"/>
      <c r="AU687" s="21"/>
      <c r="AV687" s="21"/>
      <c r="AW687" s="22"/>
      <c r="AX687" s="99"/>
      <c r="AY687" s="20"/>
      <c r="AZ687" s="20"/>
      <c r="BA687" s="22"/>
      <c r="BB687">
        <v>679</v>
      </c>
      <c r="BC687" s="80"/>
      <c r="BD687" s="80"/>
      <c r="BE687" s="80"/>
      <c r="BF687" s="80"/>
      <c r="BG687" s="32" t="str">
        <f t="shared" si="114"/>
        <v/>
      </c>
      <c r="BH687" s="78">
        <f t="shared" si="112"/>
        <v>0</v>
      </c>
      <c r="BI687" s="2">
        <f t="shared" si="115"/>
        <v>0</v>
      </c>
      <c r="BJ687" s="2">
        <f t="shared" si="116"/>
        <v>0</v>
      </c>
      <c r="BK687" s="2">
        <f t="shared" si="113"/>
        <v>0</v>
      </c>
    </row>
    <row r="688" spans="2:63" ht="15" customHeight="1" x14ac:dyDescent="0.25">
      <c r="B688" s="14">
        <v>680</v>
      </c>
      <c r="C688" s="95" t="str">
        <f t="shared" si="117"/>
        <v/>
      </c>
      <c r="D688" s="15" t="str">
        <f t="shared" si="122"/>
        <v>OK</v>
      </c>
      <c r="E688" s="16" t="e">
        <f>VLOOKUP('Data Sheet'!$B$8,'Data Sheet'!$I$2:$J$9,2,FALSE)</f>
        <v>#N/A</v>
      </c>
      <c r="F688" s="16" t="str">
        <f t="shared" si="118"/>
        <v/>
      </c>
      <c r="G688" s="103">
        <f t="shared" si="119"/>
        <v>0</v>
      </c>
      <c r="H688" s="17" t="s">
        <v>26</v>
      </c>
      <c r="I688" s="17" t="s">
        <v>26</v>
      </c>
      <c r="J688" s="17" t="str">
        <f>IF('Data Sheet'!$B$9="NC-50","N/A","OK")</f>
        <v>OK</v>
      </c>
      <c r="K688" s="17" t="str">
        <f>IF('Data Sheet'!$B$9="NC-50","N/A","OK")</f>
        <v>OK</v>
      </c>
      <c r="L688" s="17" t="str">
        <f t="shared" si="120"/>
        <v>OK</v>
      </c>
      <c r="M688" s="17" t="str">
        <f t="shared" si="121"/>
        <v>OK</v>
      </c>
      <c r="N688" s="18" t="str">
        <f>IF(BO688&lt;&gt;"",
    IF(INT('Data Sheet'!$A$19)=INT('Data Sheet'!$B$19),
        --(INT('Data Sheet'!$A$19) &amp; "." &amp; BO688),
        IF(AND((--(INT('Data Sheet'!$A$19) &amp; "." &amp; BO688)&gt;=--('Data Sheet'!$A$19)), (--(INT('Data Sheet'!$A$19) &amp; "." &amp; BO688)&lt;=--('Data Sheet'!$B$19))),
            --(INT('Data Sheet'!$A$19) &amp; "." &amp; BO688),
            --(INT('Data Sheet'!$B$19) &amp; "." &amp; BO688)
        )
    ),
    IF(BN688&lt;&gt;"",
        IF(INT('Data Sheet'!$A$19)=INT('Data Sheet'!$B$19),
            --(INT('Data Sheet'!$A$19) &amp; "." &amp; LEFT(BN688,3)),
            IF(AND((--(INT('Data Sheet'!$A$19) &amp; "." &amp; LEFT(BN688,3))&gt;=--('Data Sheet'!$A$19)), (--(INT('Data Sheet'!$A$19) &amp; "." &amp; LEFT(BN688,3))&lt;=--('Data Sheet'!$B$19))),
                --(INT('Data Sheet'!$A$19) &amp; "." &amp; LEFT(BN688,3)),
                --(INT('Data Sheet'!$B$19) &amp; "." &amp; LEFT(BN688,3))
            )
        ),
        "OK"
    )
)</f>
        <v>OK</v>
      </c>
      <c r="O688" s="23" t="str">
        <f>IF(BP688&lt;&gt;"",
    IF(INT('Data Sheet'!$A$19)=INT('Data Sheet'!$B$19),
        --(INT('Data Sheet'!$A$19) &amp; "." &amp; BP688),
        IF(AND((--(INT('Data Sheet'!$A$19) &amp; "." &amp; BP688)&gt;=--('Data Sheet'!$A$19)), (--(INT('Data Sheet'!$A$19) &amp; "." &amp; BP688)&lt;=--('Data Sheet'!$B$19))),
            --(INT('Data Sheet'!$A$19) &amp; "." &amp; BP688),
            --(INT('Data Sheet'!$B$19) &amp; "." &amp; BP688)
        )
    ),
    IF(BN688&lt;&gt;"",
        IF(INT('Data Sheet'!$A$19)=INT('Data Sheet'!$B$19),
            --(INT('Data Sheet'!$A$19) &amp; "." &amp; RIGHT(BN688,3)),
            IF(AND((--(INT('Data Sheet'!$A$19) &amp; "." &amp; RIGHT(BN688,3))&gt;=--('Data Sheet'!$A$19)), (--(INT('Data Sheet'!$A$19) &amp; "." &amp; RIGHT(BN688,3))&lt;=--('Data Sheet'!$B$19))),
                --(INT('Data Sheet'!$A$19) &amp; "." &amp; RIGHT(BN688,3)),
                --(INT('Data Sheet'!$B$19) &amp; "." &amp; RIGHT(BN688,3))
            )
        ),
        "OK"
    )
)</f>
        <v>OK</v>
      </c>
      <c r="P688" s="23" t="str">
        <f>IF(BR688&lt;&gt;"",
    IF(INT('Data Sheet'!$A$19)=INT('Data Sheet'!$B$15),
        --(INT('Data Sheet'!$A$15) &amp; "." &amp; BR688),
        IF(AND((--(INT('Data Sheet'!$A$15) &amp; "." &amp; BR688)&gt;=--('Data Sheet'!$A$15)), (--(INT('Data Sheet'!$A$15) &amp; "." &amp; BR688)&lt;=--('Data Sheet'!$B$15))),
            --(INT('Data Sheet'!$A$15) &amp; "." &amp; BR688),
            --(INT('Data Sheet'!$B$15) &amp; "." &amp; BR688)
        )
    ),
    IF(BQ688&lt;&gt;"",
        IF(INT('Data Sheet'!$A$15)=INT('Data Sheet'!$B$15),
            --(INT('Data Sheet'!$A$15) &amp; "." &amp; LEFT(BQ688,3)),
            IF(AND((--(INT('Data Sheet'!$A$15) &amp; "." &amp; LEFT(BQ688,3))&gt;=--('Data Sheet'!$A$15)), (--(INT('Data Sheet'!$A$15) &amp; "." &amp; LEFT(BQ688,3))&lt;=--('Data Sheet'!$B$15))),
                --(INT('Data Sheet'!$A$15) &amp; "." &amp; LEFT(BQ688,3)),
                --(INT('Data Sheet'!$B$15) &amp; "." &amp; LEFT(BQ688,3))
            )
        ),
        "OK"
    )
)</f>
        <v>OK</v>
      </c>
      <c r="Q688" s="23" t="str">
        <f>IF(BS688&lt;&gt;"",
    IF(INT('Data Sheet'!$A$19)=INT('Data Sheet'!$B$15),
        --(INT('Data Sheet'!$A$15) &amp; "." &amp; BS688),
        IF(AND((--(INT('Data Sheet'!$A$15) &amp; "." &amp; BS688)&gt;=--('Data Sheet'!$A$15)), (--(INT('Data Sheet'!$A$15) &amp; "." &amp; BS688)&lt;=--('Data Sheet'!$B$15))),
            --(INT('Data Sheet'!$A$15) &amp; "." &amp; BS688),
            --(INT('Data Sheet'!$B$15) &amp; "." &amp; BS688)
        )
    ),
    IF(BQ688&lt;&gt;"",
        IF(INT('Data Sheet'!$A$15)=INT('Data Sheet'!$B$15),
            --(INT('Data Sheet'!$A$15) &amp; "." &amp; RIGHT(BQ688,3)),
            IF(AND((--(INT('Data Sheet'!$A$15) &amp; "." &amp; RIGHT(BQ688,3))&gt;=--('Data Sheet'!$A$15)), (--(INT('Data Sheet'!$A$15) &amp; "." &amp; RIGHT(BQ688,3))&lt;=--('Data Sheet'!$B$15))),
                --(INT('Data Sheet'!$A$15) &amp; "." &amp; RIGHT(BQ688,3)),
                --(INT('Data Sheet'!$B$15) &amp; "." &amp; RIGHT(BQ688,3))
            )
        ),
        "OK"
    )
)</f>
        <v>OK</v>
      </c>
      <c r="R688" s="19"/>
      <c r="S688" s="19"/>
      <c r="T688" s="19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1"/>
      <c r="AU688" s="21"/>
      <c r="AV688" s="21"/>
      <c r="AW688" s="22"/>
      <c r="AX688" s="99"/>
      <c r="AY688" s="20"/>
      <c r="AZ688" s="20"/>
      <c r="BA688" s="22"/>
      <c r="BB688">
        <v>680</v>
      </c>
      <c r="BC688" s="80"/>
      <c r="BD688" s="80"/>
      <c r="BE688" s="80"/>
      <c r="BF688" s="80"/>
      <c r="BG688" s="32" t="str">
        <f t="shared" si="114"/>
        <v/>
      </c>
      <c r="BH688" s="78">
        <f t="shared" si="112"/>
        <v>0</v>
      </c>
      <c r="BI688" s="2">
        <f t="shared" si="115"/>
        <v>0</v>
      </c>
      <c r="BJ688" s="2">
        <f t="shared" si="116"/>
        <v>0</v>
      </c>
      <c r="BK688" s="2">
        <f t="shared" si="113"/>
        <v>0</v>
      </c>
    </row>
    <row r="689" spans="2:63" ht="15" customHeight="1" x14ac:dyDescent="0.25">
      <c r="B689" s="14">
        <v>681</v>
      </c>
      <c r="C689" s="95" t="str">
        <f t="shared" si="117"/>
        <v/>
      </c>
      <c r="D689" s="15" t="str">
        <f t="shared" si="122"/>
        <v>OK</v>
      </c>
      <c r="E689" s="16" t="e">
        <f>VLOOKUP('Data Sheet'!$B$8,'Data Sheet'!$I$2:$J$9,2,FALSE)</f>
        <v>#N/A</v>
      </c>
      <c r="F689" s="16" t="str">
        <f t="shared" si="118"/>
        <v/>
      </c>
      <c r="G689" s="103">
        <f t="shared" si="119"/>
        <v>0</v>
      </c>
      <c r="H689" s="17" t="s">
        <v>26</v>
      </c>
      <c r="I689" s="17" t="s">
        <v>26</v>
      </c>
      <c r="J689" s="17" t="str">
        <f>IF('Data Sheet'!$B$9="NC-50","N/A","OK")</f>
        <v>OK</v>
      </c>
      <c r="K689" s="17" t="str">
        <f>IF('Data Sheet'!$B$9="NC-50","N/A","OK")</f>
        <v>OK</v>
      </c>
      <c r="L689" s="17" t="str">
        <f t="shared" si="120"/>
        <v>OK</v>
      </c>
      <c r="M689" s="17" t="str">
        <f t="shared" si="121"/>
        <v>OK</v>
      </c>
      <c r="N689" s="18" t="str">
        <f>IF(BO689&lt;&gt;"",
    IF(INT('Data Sheet'!$A$19)=INT('Data Sheet'!$B$19),
        --(INT('Data Sheet'!$A$19) &amp; "." &amp; BO689),
        IF(AND((--(INT('Data Sheet'!$A$19) &amp; "." &amp; BO689)&gt;=--('Data Sheet'!$A$19)), (--(INT('Data Sheet'!$A$19) &amp; "." &amp; BO689)&lt;=--('Data Sheet'!$B$19))),
            --(INT('Data Sheet'!$A$19) &amp; "." &amp; BO689),
            --(INT('Data Sheet'!$B$19) &amp; "." &amp; BO689)
        )
    ),
    IF(BN689&lt;&gt;"",
        IF(INT('Data Sheet'!$A$19)=INT('Data Sheet'!$B$19),
            --(INT('Data Sheet'!$A$19) &amp; "." &amp; LEFT(BN689,3)),
            IF(AND((--(INT('Data Sheet'!$A$19) &amp; "." &amp; LEFT(BN689,3))&gt;=--('Data Sheet'!$A$19)), (--(INT('Data Sheet'!$A$19) &amp; "." &amp; LEFT(BN689,3))&lt;=--('Data Sheet'!$B$19))),
                --(INT('Data Sheet'!$A$19) &amp; "." &amp; LEFT(BN689,3)),
                --(INT('Data Sheet'!$B$19) &amp; "." &amp; LEFT(BN689,3))
            )
        ),
        "OK"
    )
)</f>
        <v>OK</v>
      </c>
      <c r="O689" s="23" t="str">
        <f>IF(BP689&lt;&gt;"",
    IF(INT('Data Sheet'!$A$19)=INT('Data Sheet'!$B$19),
        --(INT('Data Sheet'!$A$19) &amp; "." &amp; BP689),
        IF(AND((--(INT('Data Sheet'!$A$19) &amp; "." &amp; BP689)&gt;=--('Data Sheet'!$A$19)), (--(INT('Data Sheet'!$A$19) &amp; "." &amp; BP689)&lt;=--('Data Sheet'!$B$19))),
            --(INT('Data Sheet'!$A$19) &amp; "." &amp; BP689),
            --(INT('Data Sheet'!$B$19) &amp; "." &amp; BP689)
        )
    ),
    IF(BN689&lt;&gt;"",
        IF(INT('Data Sheet'!$A$19)=INT('Data Sheet'!$B$19),
            --(INT('Data Sheet'!$A$19) &amp; "." &amp; RIGHT(BN689,3)),
            IF(AND((--(INT('Data Sheet'!$A$19) &amp; "." &amp; RIGHT(BN689,3))&gt;=--('Data Sheet'!$A$19)), (--(INT('Data Sheet'!$A$19) &amp; "." &amp; RIGHT(BN689,3))&lt;=--('Data Sheet'!$B$19))),
                --(INT('Data Sheet'!$A$19) &amp; "." &amp; RIGHT(BN689,3)),
                --(INT('Data Sheet'!$B$19) &amp; "." &amp; RIGHT(BN689,3))
            )
        ),
        "OK"
    )
)</f>
        <v>OK</v>
      </c>
      <c r="P689" s="23" t="str">
        <f>IF(BR689&lt;&gt;"",
    IF(INT('Data Sheet'!$A$19)=INT('Data Sheet'!$B$15),
        --(INT('Data Sheet'!$A$15) &amp; "." &amp; BR689),
        IF(AND((--(INT('Data Sheet'!$A$15) &amp; "." &amp; BR689)&gt;=--('Data Sheet'!$A$15)), (--(INT('Data Sheet'!$A$15) &amp; "." &amp; BR689)&lt;=--('Data Sheet'!$B$15))),
            --(INT('Data Sheet'!$A$15) &amp; "." &amp; BR689),
            --(INT('Data Sheet'!$B$15) &amp; "." &amp; BR689)
        )
    ),
    IF(BQ689&lt;&gt;"",
        IF(INT('Data Sheet'!$A$15)=INT('Data Sheet'!$B$15),
            --(INT('Data Sheet'!$A$15) &amp; "." &amp; LEFT(BQ689,3)),
            IF(AND((--(INT('Data Sheet'!$A$15) &amp; "." &amp; LEFT(BQ689,3))&gt;=--('Data Sheet'!$A$15)), (--(INT('Data Sheet'!$A$15) &amp; "." &amp; LEFT(BQ689,3))&lt;=--('Data Sheet'!$B$15))),
                --(INT('Data Sheet'!$A$15) &amp; "." &amp; LEFT(BQ689,3)),
                --(INT('Data Sheet'!$B$15) &amp; "." &amp; LEFT(BQ689,3))
            )
        ),
        "OK"
    )
)</f>
        <v>OK</v>
      </c>
      <c r="Q689" s="23" t="str">
        <f>IF(BS689&lt;&gt;"",
    IF(INT('Data Sheet'!$A$19)=INT('Data Sheet'!$B$15),
        --(INT('Data Sheet'!$A$15) &amp; "." &amp; BS689),
        IF(AND((--(INT('Data Sheet'!$A$15) &amp; "." &amp; BS689)&gt;=--('Data Sheet'!$A$15)), (--(INT('Data Sheet'!$A$15) &amp; "." &amp; BS689)&lt;=--('Data Sheet'!$B$15))),
            --(INT('Data Sheet'!$A$15) &amp; "." &amp; BS689),
            --(INT('Data Sheet'!$B$15) &amp; "." &amp; BS689)
        )
    ),
    IF(BQ689&lt;&gt;"",
        IF(INT('Data Sheet'!$A$15)=INT('Data Sheet'!$B$15),
            --(INT('Data Sheet'!$A$15) &amp; "." &amp; RIGHT(BQ689,3)),
            IF(AND((--(INT('Data Sheet'!$A$15) &amp; "." &amp; RIGHT(BQ689,3))&gt;=--('Data Sheet'!$A$15)), (--(INT('Data Sheet'!$A$15) &amp; "." &amp; RIGHT(BQ689,3))&lt;=--('Data Sheet'!$B$15))),
                --(INT('Data Sheet'!$A$15) &amp; "." &amp; RIGHT(BQ689,3)),
                --(INT('Data Sheet'!$B$15) &amp; "." &amp; RIGHT(BQ689,3))
            )
        ),
        "OK"
    )
)</f>
        <v>OK</v>
      </c>
      <c r="R689" s="19"/>
      <c r="S689" s="19"/>
      <c r="T689" s="19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1"/>
      <c r="AU689" s="21"/>
      <c r="AV689" s="21"/>
      <c r="AW689" s="22"/>
      <c r="AX689" s="99"/>
      <c r="AY689" s="20"/>
      <c r="AZ689" s="20"/>
      <c r="BA689" s="22"/>
      <c r="BB689">
        <v>681</v>
      </c>
      <c r="BC689" s="80"/>
      <c r="BD689" s="80"/>
      <c r="BE689" s="80"/>
      <c r="BF689" s="80"/>
      <c r="BG689" s="32" t="str">
        <f t="shared" si="114"/>
        <v/>
      </c>
      <c r="BH689" s="78">
        <f t="shared" si="112"/>
        <v>0</v>
      </c>
      <c r="BI689" s="2">
        <f t="shared" si="115"/>
        <v>0</v>
      </c>
      <c r="BJ689" s="2">
        <f t="shared" si="116"/>
        <v>0</v>
      </c>
      <c r="BK689" s="2">
        <f t="shared" si="113"/>
        <v>0</v>
      </c>
    </row>
    <row r="690" spans="2:63" ht="15" customHeight="1" x14ac:dyDescent="0.25">
      <c r="B690" s="14">
        <v>682</v>
      </c>
      <c r="C690" s="95" t="str">
        <f t="shared" si="117"/>
        <v/>
      </c>
      <c r="D690" s="15" t="str">
        <f t="shared" si="122"/>
        <v>OK</v>
      </c>
      <c r="E690" s="16" t="e">
        <f>VLOOKUP('Data Sheet'!$B$8,'Data Sheet'!$I$2:$J$9,2,FALSE)</f>
        <v>#N/A</v>
      </c>
      <c r="F690" s="16" t="str">
        <f t="shared" si="118"/>
        <v/>
      </c>
      <c r="G690" s="103">
        <f t="shared" si="119"/>
        <v>0</v>
      </c>
      <c r="H690" s="17" t="s">
        <v>26</v>
      </c>
      <c r="I690" s="17" t="s">
        <v>26</v>
      </c>
      <c r="J690" s="17" t="str">
        <f>IF('Data Sheet'!$B$9="NC-50","N/A","OK")</f>
        <v>OK</v>
      </c>
      <c r="K690" s="17" t="str">
        <f>IF('Data Sheet'!$B$9="NC-50","N/A","OK")</f>
        <v>OK</v>
      </c>
      <c r="L690" s="17" t="str">
        <f t="shared" si="120"/>
        <v>OK</v>
      </c>
      <c r="M690" s="17" t="str">
        <f t="shared" si="121"/>
        <v>OK</v>
      </c>
      <c r="N690" s="18" t="str">
        <f>IF(BO690&lt;&gt;"",
    IF(INT('Data Sheet'!$A$19)=INT('Data Sheet'!$B$19),
        --(INT('Data Sheet'!$A$19) &amp; "." &amp; BO690),
        IF(AND((--(INT('Data Sheet'!$A$19) &amp; "." &amp; BO690)&gt;=--('Data Sheet'!$A$19)), (--(INT('Data Sheet'!$A$19) &amp; "." &amp; BO690)&lt;=--('Data Sheet'!$B$19))),
            --(INT('Data Sheet'!$A$19) &amp; "." &amp; BO690),
            --(INT('Data Sheet'!$B$19) &amp; "." &amp; BO690)
        )
    ),
    IF(BN690&lt;&gt;"",
        IF(INT('Data Sheet'!$A$19)=INT('Data Sheet'!$B$19),
            --(INT('Data Sheet'!$A$19) &amp; "." &amp; LEFT(BN690,3)),
            IF(AND((--(INT('Data Sheet'!$A$19) &amp; "." &amp; LEFT(BN690,3))&gt;=--('Data Sheet'!$A$19)), (--(INT('Data Sheet'!$A$19) &amp; "." &amp; LEFT(BN690,3))&lt;=--('Data Sheet'!$B$19))),
                --(INT('Data Sheet'!$A$19) &amp; "." &amp; LEFT(BN690,3)),
                --(INT('Data Sheet'!$B$19) &amp; "." &amp; LEFT(BN690,3))
            )
        ),
        "OK"
    )
)</f>
        <v>OK</v>
      </c>
      <c r="O690" s="23" t="str">
        <f>IF(BP690&lt;&gt;"",
    IF(INT('Data Sheet'!$A$19)=INT('Data Sheet'!$B$19),
        --(INT('Data Sheet'!$A$19) &amp; "." &amp; BP690),
        IF(AND((--(INT('Data Sheet'!$A$19) &amp; "." &amp; BP690)&gt;=--('Data Sheet'!$A$19)), (--(INT('Data Sheet'!$A$19) &amp; "." &amp; BP690)&lt;=--('Data Sheet'!$B$19))),
            --(INT('Data Sheet'!$A$19) &amp; "." &amp; BP690),
            --(INT('Data Sheet'!$B$19) &amp; "." &amp; BP690)
        )
    ),
    IF(BN690&lt;&gt;"",
        IF(INT('Data Sheet'!$A$19)=INT('Data Sheet'!$B$19),
            --(INT('Data Sheet'!$A$19) &amp; "." &amp; RIGHT(BN690,3)),
            IF(AND((--(INT('Data Sheet'!$A$19) &amp; "." &amp; RIGHT(BN690,3))&gt;=--('Data Sheet'!$A$19)), (--(INT('Data Sheet'!$A$19) &amp; "." &amp; RIGHT(BN690,3))&lt;=--('Data Sheet'!$B$19))),
                --(INT('Data Sheet'!$A$19) &amp; "." &amp; RIGHT(BN690,3)),
                --(INT('Data Sheet'!$B$19) &amp; "." &amp; RIGHT(BN690,3))
            )
        ),
        "OK"
    )
)</f>
        <v>OK</v>
      </c>
      <c r="P690" s="23" t="str">
        <f>IF(BR690&lt;&gt;"",
    IF(INT('Data Sheet'!$A$19)=INT('Data Sheet'!$B$15),
        --(INT('Data Sheet'!$A$15) &amp; "." &amp; BR690),
        IF(AND((--(INT('Data Sheet'!$A$15) &amp; "." &amp; BR690)&gt;=--('Data Sheet'!$A$15)), (--(INT('Data Sheet'!$A$15) &amp; "." &amp; BR690)&lt;=--('Data Sheet'!$B$15))),
            --(INT('Data Sheet'!$A$15) &amp; "." &amp; BR690),
            --(INT('Data Sheet'!$B$15) &amp; "." &amp; BR690)
        )
    ),
    IF(BQ690&lt;&gt;"",
        IF(INT('Data Sheet'!$A$15)=INT('Data Sheet'!$B$15),
            --(INT('Data Sheet'!$A$15) &amp; "." &amp; LEFT(BQ690,3)),
            IF(AND((--(INT('Data Sheet'!$A$15) &amp; "." &amp; LEFT(BQ690,3))&gt;=--('Data Sheet'!$A$15)), (--(INT('Data Sheet'!$A$15) &amp; "." &amp; LEFT(BQ690,3))&lt;=--('Data Sheet'!$B$15))),
                --(INT('Data Sheet'!$A$15) &amp; "." &amp; LEFT(BQ690,3)),
                --(INT('Data Sheet'!$B$15) &amp; "." &amp; LEFT(BQ690,3))
            )
        ),
        "OK"
    )
)</f>
        <v>OK</v>
      </c>
      <c r="Q690" s="23" t="str">
        <f>IF(BS690&lt;&gt;"",
    IF(INT('Data Sheet'!$A$19)=INT('Data Sheet'!$B$15),
        --(INT('Data Sheet'!$A$15) &amp; "." &amp; BS690),
        IF(AND((--(INT('Data Sheet'!$A$15) &amp; "." &amp; BS690)&gt;=--('Data Sheet'!$A$15)), (--(INT('Data Sheet'!$A$15) &amp; "." &amp; BS690)&lt;=--('Data Sheet'!$B$15))),
            --(INT('Data Sheet'!$A$15) &amp; "." &amp; BS690),
            --(INT('Data Sheet'!$B$15) &amp; "." &amp; BS690)
        )
    ),
    IF(BQ690&lt;&gt;"",
        IF(INT('Data Sheet'!$A$15)=INT('Data Sheet'!$B$15),
            --(INT('Data Sheet'!$A$15) &amp; "." &amp; RIGHT(BQ690,3)),
            IF(AND((--(INT('Data Sheet'!$A$15) &amp; "." &amp; RIGHT(BQ690,3))&gt;=--('Data Sheet'!$A$15)), (--(INT('Data Sheet'!$A$15) &amp; "." &amp; RIGHT(BQ690,3))&lt;=--('Data Sheet'!$B$15))),
                --(INT('Data Sheet'!$A$15) &amp; "." &amp; RIGHT(BQ690,3)),
                --(INT('Data Sheet'!$B$15) &amp; "." &amp; RIGHT(BQ690,3))
            )
        ),
        "OK"
    )
)</f>
        <v>OK</v>
      </c>
      <c r="R690" s="19"/>
      <c r="S690" s="19"/>
      <c r="T690" s="19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1"/>
      <c r="AU690" s="21"/>
      <c r="AV690" s="21"/>
      <c r="AW690" s="22"/>
      <c r="AX690" s="99"/>
      <c r="AY690" s="20"/>
      <c r="AZ690" s="20"/>
      <c r="BA690" s="22"/>
      <c r="BB690">
        <v>682</v>
      </c>
      <c r="BC690" s="80"/>
      <c r="BD690" s="80"/>
      <c r="BE690" s="80"/>
      <c r="BF690" s="80"/>
      <c r="BG690" s="32" t="str">
        <f t="shared" si="114"/>
        <v/>
      </c>
      <c r="BH690" s="78">
        <f t="shared" si="112"/>
        <v>0</v>
      </c>
      <c r="BI690" s="2">
        <f t="shared" si="115"/>
        <v>0</v>
      </c>
      <c r="BJ690" s="2">
        <f t="shared" si="116"/>
        <v>0</v>
      </c>
      <c r="BK690" s="2">
        <f t="shared" si="113"/>
        <v>0</v>
      </c>
    </row>
    <row r="691" spans="2:63" ht="15" customHeight="1" x14ac:dyDescent="0.25">
      <c r="B691" s="14">
        <v>683</v>
      </c>
      <c r="C691" s="95" t="str">
        <f t="shared" si="117"/>
        <v/>
      </c>
      <c r="D691" s="15" t="str">
        <f t="shared" si="122"/>
        <v>OK</v>
      </c>
      <c r="E691" s="16" t="e">
        <f>VLOOKUP('Data Sheet'!$B$8,'Data Sheet'!$I$2:$J$9,2,FALSE)</f>
        <v>#N/A</v>
      </c>
      <c r="F691" s="16" t="str">
        <f t="shared" si="118"/>
        <v/>
      </c>
      <c r="G691" s="103">
        <f t="shared" si="119"/>
        <v>0</v>
      </c>
      <c r="H691" s="17" t="s">
        <v>26</v>
      </c>
      <c r="I691" s="17" t="s">
        <v>26</v>
      </c>
      <c r="J691" s="17" t="str">
        <f>IF('Data Sheet'!$B$9="NC-50","N/A","OK")</f>
        <v>OK</v>
      </c>
      <c r="K691" s="17" t="str">
        <f>IF('Data Sheet'!$B$9="NC-50","N/A","OK")</f>
        <v>OK</v>
      </c>
      <c r="L691" s="17" t="str">
        <f t="shared" si="120"/>
        <v>OK</v>
      </c>
      <c r="M691" s="17" t="str">
        <f t="shared" si="121"/>
        <v>OK</v>
      </c>
      <c r="N691" s="18" t="str">
        <f>IF(BO691&lt;&gt;"",
    IF(INT('Data Sheet'!$A$19)=INT('Data Sheet'!$B$19),
        --(INT('Data Sheet'!$A$19) &amp; "." &amp; BO691),
        IF(AND((--(INT('Data Sheet'!$A$19) &amp; "." &amp; BO691)&gt;=--('Data Sheet'!$A$19)), (--(INT('Data Sheet'!$A$19) &amp; "." &amp; BO691)&lt;=--('Data Sheet'!$B$19))),
            --(INT('Data Sheet'!$A$19) &amp; "." &amp; BO691),
            --(INT('Data Sheet'!$B$19) &amp; "." &amp; BO691)
        )
    ),
    IF(BN691&lt;&gt;"",
        IF(INT('Data Sheet'!$A$19)=INT('Data Sheet'!$B$19),
            --(INT('Data Sheet'!$A$19) &amp; "." &amp; LEFT(BN691,3)),
            IF(AND((--(INT('Data Sheet'!$A$19) &amp; "." &amp; LEFT(BN691,3))&gt;=--('Data Sheet'!$A$19)), (--(INT('Data Sheet'!$A$19) &amp; "." &amp; LEFT(BN691,3))&lt;=--('Data Sheet'!$B$19))),
                --(INT('Data Sheet'!$A$19) &amp; "." &amp; LEFT(BN691,3)),
                --(INT('Data Sheet'!$B$19) &amp; "." &amp; LEFT(BN691,3))
            )
        ),
        "OK"
    )
)</f>
        <v>OK</v>
      </c>
      <c r="O691" s="23" t="str">
        <f>IF(BP691&lt;&gt;"",
    IF(INT('Data Sheet'!$A$19)=INT('Data Sheet'!$B$19),
        --(INT('Data Sheet'!$A$19) &amp; "." &amp; BP691),
        IF(AND((--(INT('Data Sheet'!$A$19) &amp; "." &amp; BP691)&gt;=--('Data Sheet'!$A$19)), (--(INT('Data Sheet'!$A$19) &amp; "." &amp; BP691)&lt;=--('Data Sheet'!$B$19))),
            --(INT('Data Sheet'!$A$19) &amp; "." &amp; BP691),
            --(INT('Data Sheet'!$B$19) &amp; "." &amp; BP691)
        )
    ),
    IF(BN691&lt;&gt;"",
        IF(INT('Data Sheet'!$A$19)=INT('Data Sheet'!$B$19),
            --(INT('Data Sheet'!$A$19) &amp; "." &amp; RIGHT(BN691,3)),
            IF(AND((--(INT('Data Sheet'!$A$19) &amp; "." &amp; RIGHT(BN691,3))&gt;=--('Data Sheet'!$A$19)), (--(INT('Data Sheet'!$A$19) &amp; "." &amp; RIGHT(BN691,3))&lt;=--('Data Sheet'!$B$19))),
                --(INT('Data Sheet'!$A$19) &amp; "." &amp; RIGHT(BN691,3)),
                --(INT('Data Sheet'!$B$19) &amp; "." &amp; RIGHT(BN691,3))
            )
        ),
        "OK"
    )
)</f>
        <v>OK</v>
      </c>
      <c r="P691" s="23" t="str">
        <f>IF(BR691&lt;&gt;"",
    IF(INT('Data Sheet'!$A$19)=INT('Data Sheet'!$B$15),
        --(INT('Data Sheet'!$A$15) &amp; "." &amp; BR691),
        IF(AND((--(INT('Data Sheet'!$A$15) &amp; "." &amp; BR691)&gt;=--('Data Sheet'!$A$15)), (--(INT('Data Sheet'!$A$15) &amp; "." &amp; BR691)&lt;=--('Data Sheet'!$B$15))),
            --(INT('Data Sheet'!$A$15) &amp; "." &amp; BR691),
            --(INT('Data Sheet'!$B$15) &amp; "." &amp; BR691)
        )
    ),
    IF(BQ691&lt;&gt;"",
        IF(INT('Data Sheet'!$A$15)=INT('Data Sheet'!$B$15),
            --(INT('Data Sheet'!$A$15) &amp; "." &amp; LEFT(BQ691,3)),
            IF(AND((--(INT('Data Sheet'!$A$15) &amp; "." &amp; LEFT(BQ691,3))&gt;=--('Data Sheet'!$A$15)), (--(INT('Data Sheet'!$A$15) &amp; "." &amp; LEFT(BQ691,3))&lt;=--('Data Sheet'!$B$15))),
                --(INT('Data Sheet'!$A$15) &amp; "." &amp; LEFT(BQ691,3)),
                --(INT('Data Sheet'!$B$15) &amp; "." &amp; LEFT(BQ691,3))
            )
        ),
        "OK"
    )
)</f>
        <v>OK</v>
      </c>
      <c r="Q691" s="23" t="str">
        <f>IF(BS691&lt;&gt;"",
    IF(INT('Data Sheet'!$A$19)=INT('Data Sheet'!$B$15),
        --(INT('Data Sheet'!$A$15) &amp; "." &amp; BS691),
        IF(AND((--(INT('Data Sheet'!$A$15) &amp; "." &amp; BS691)&gt;=--('Data Sheet'!$A$15)), (--(INT('Data Sheet'!$A$15) &amp; "." &amp; BS691)&lt;=--('Data Sheet'!$B$15))),
            --(INT('Data Sheet'!$A$15) &amp; "." &amp; BS691),
            --(INT('Data Sheet'!$B$15) &amp; "." &amp; BS691)
        )
    ),
    IF(BQ691&lt;&gt;"",
        IF(INT('Data Sheet'!$A$15)=INT('Data Sheet'!$B$15),
            --(INT('Data Sheet'!$A$15) &amp; "." &amp; RIGHT(BQ691,3)),
            IF(AND((--(INT('Data Sheet'!$A$15) &amp; "." &amp; RIGHT(BQ691,3))&gt;=--('Data Sheet'!$A$15)), (--(INT('Data Sheet'!$A$15) &amp; "." &amp; RIGHT(BQ691,3))&lt;=--('Data Sheet'!$B$15))),
                --(INT('Data Sheet'!$A$15) &amp; "." &amp; RIGHT(BQ691,3)),
                --(INT('Data Sheet'!$B$15) &amp; "." &amp; RIGHT(BQ691,3))
            )
        ),
        "OK"
    )
)</f>
        <v>OK</v>
      </c>
      <c r="R691" s="19"/>
      <c r="S691" s="19"/>
      <c r="T691" s="19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1"/>
      <c r="AU691" s="21"/>
      <c r="AV691" s="21"/>
      <c r="AW691" s="22"/>
      <c r="AX691" s="99"/>
      <c r="AY691" s="20"/>
      <c r="AZ691" s="20"/>
      <c r="BA691" s="22"/>
      <c r="BB691">
        <v>683</v>
      </c>
      <c r="BC691" s="80"/>
      <c r="BD691" s="80"/>
      <c r="BE691" s="80"/>
      <c r="BF691" s="80"/>
      <c r="BG691" s="32" t="str">
        <f t="shared" si="114"/>
        <v/>
      </c>
      <c r="BH691" s="78">
        <f t="shared" si="112"/>
        <v>0</v>
      </c>
      <c r="BI691" s="2">
        <f t="shared" si="115"/>
        <v>0</v>
      </c>
      <c r="BJ691" s="2">
        <f t="shared" si="116"/>
        <v>0</v>
      </c>
      <c r="BK691" s="2">
        <f t="shared" si="113"/>
        <v>0</v>
      </c>
    </row>
    <row r="692" spans="2:63" ht="15" customHeight="1" x14ac:dyDescent="0.25">
      <c r="B692" s="14">
        <v>684</v>
      </c>
      <c r="C692" s="95" t="str">
        <f t="shared" si="117"/>
        <v/>
      </c>
      <c r="D692" s="15" t="str">
        <f t="shared" si="122"/>
        <v>OK</v>
      </c>
      <c r="E692" s="16" t="e">
        <f>VLOOKUP('Data Sheet'!$B$8,'Data Sheet'!$I$2:$J$9,2,FALSE)</f>
        <v>#N/A</v>
      </c>
      <c r="F692" s="16" t="str">
        <f t="shared" si="118"/>
        <v/>
      </c>
      <c r="G692" s="103">
        <f t="shared" si="119"/>
        <v>0</v>
      </c>
      <c r="H692" s="17" t="s">
        <v>26</v>
      </c>
      <c r="I692" s="17" t="s">
        <v>26</v>
      </c>
      <c r="J692" s="17" t="str">
        <f>IF('Data Sheet'!$B$9="NC-50","N/A","OK")</f>
        <v>OK</v>
      </c>
      <c r="K692" s="17" t="str">
        <f>IF('Data Sheet'!$B$9="NC-50","N/A","OK")</f>
        <v>OK</v>
      </c>
      <c r="L692" s="17" t="str">
        <f t="shared" si="120"/>
        <v>OK</v>
      </c>
      <c r="M692" s="17" t="str">
        <f t="shared" si="121"/>
        <v>OK</v>
      </c>
      <c r="N692" s="18" t="str">
        <f>IF(BO692&lt;&gt;"",
    IF(INT('Data Sheet'!$A$19)=INT('Data Sheet'!$B$19),
        --(INT('Data Sheet'!$A$19) &amp; "." &amp; BO692),
        IF(AND((--(INT('Data Sheet'!$A$19) &amp; "." &amp; BO692)&gt;=--('Data Sheet'!$A$19)), (--(INT('Data Sheet'!$A$19) &amp; "." &amp; BO692)&lt;=--('Data Sheet'!$B$19))),
            --(INT('Data Sheet'!$A$19) &amp; "." &amp; BO692),
            --(INT('Data Sheet'!$B$19) &amp; "." &amp; BO692)
        )
    ),
    IF(BN692&lt;&gt;"",
        IF(INT('Data Sheet'!$A$19)=INT('Data Sheet'!$B$19),
            --(INT('Data Sheet'!$A$19) &amp; "." &amp; LEFT(BN692,3)),
            IF(AND((--(INT('Data Sheet'!$A$19) &amp; "." &amp; LEFT(BN692,3))&gt;=--('Data Sheet'!$A$19)), (--(INT('Data Sheet'!$A$19) &amp; "." &amp; LEFT(BN692,3))&lt;=--('Data Sheet'!$B$19))),
                --(INT('Data Sheet'!$A$19) &amp; "." &amp; LEFT(BN692,3)),
                --(INT('Data Sheet'!$B$19) &amp; "." &amp; LEFT(BN692,3))
            )
        ),
        "OK"
    )
)</f>
        <v>OK</v>
      </c>
      <c r="O692" s="23" t="str">
        <f>IF(BP692&lt;&gt;"",
    IF(INT('Data Sheet'!$A$19)=INT('Data Sheet'!$B$19),
        --(INT('Data Sheet'!$A$19) &amp; "." &amp; BP692),
        IF(AND((--(INT('Data Sheet'!$A$19) &amp; "." &amp; BP692)&gt;=--('Data Sheet'!$A$19)), (--(INT('Data Sheet'!$A$19) &amp; "." &amp; BP692)&lt;=--('Data Sheet'!$B$19))),
            --(INT('Data Sheet'!$A$19) &amp; "." &amp; BP692),
            --(INT('Data Sheet'!$B$19) &amp; "." &amp; BP692)
        )
    ),
    IF(BN692&lt;&gt;"",
        IF(INT('Data Sheet'!$A$19)=INT('Data Sheet'!$B$19),
            --(INT('Data Sheet'!$A$19) &amp; "." &amp; RIGHT(BN692,3)),
            IF(AND((--(INT('Data Sheet'!$A$19) &amp; "." &amp; RIGHT(BN692,3))&gt;=--('Data Sheet'!$A$19)), (--(INT('Data Sheet'!$A$19) &amp; "." &amp; RIGHT(BN692,3))&lt;=--('Data Sheet'!$B$19))),
                --(INT('Data Sheet'!$A$19) &amp; "." &amp; RIGHT(BN692,3)),
                --(INT('Data Sheet'!$B$19) &amp; "." &amp; RIGHT(BN692,3))
            )
        ),
        "OK"
    )
)</f>
        <v>OK</v>
      </c>
      <c r="P692" s="23" t="str">
        <f>IF(BR692&lt;&gt;"",
    IF(INT('Data Sheet'!$A$19)=INT('Data Sheet'!$B$15),
        --(INT('Data Sheet'!$A$15) &amp; "." &amp; BR692),
        IF(AND((--(INT('Data Sheet'!$A$15) &amp; "." &amp; BR692)&gt;=--('Data Sheet'!$A$15)), (--(INT('Data Sheet'!$A$15) &amp; "." &amp; BR692)&lt;=--('Data Sheet'!$B$15))),
            --(INT('Data Sheet'!$A$15) &amp; "." &amp; BR692),
            --(INT('Data Sheet'!$B$15) &amp; "." &amp; BR692)
        )
    ),
    IF(BQ692&lt;&gt;"",
        IF(INT('Data Sheet'!$A$15)=INT('Data Sheet'!$B$15),
            --(INT('Data Sheet'!$A$15) &amp; "." &amp; LEFT(BQ692,3)),
            IF(AND((--(INT('Data Sheet'!$A$15) &amp; "." &amp; LEFT(BQ692,3))&gt;=--('Data Sheet'!$A$15)), (--(INT('Data Sheet'!$A$15) &amp; "." &amp; LEFT(BQ692,3))&lt;=--('Data Sheet'!$B$15))),
                --(INT('Data Sheet'!$A$15) &amp; "." &amp; LEFT(BQ692,3)),
                --(INT('Data Sheet'!$B$15) &amp; "." &amp; LEFT(BQ692,3))
            )
        ),
        "OK"
    )
)</f>
        <v>OK</v>
      </c>
      <c r="Q692" s="23" t="str">
        <f>IF(BS692&lt;&gt;"",
    IF(INT('Data Sheet'!$A$19)=INT('Data Sheet'!$B$15),
        --(INT('Data Sheet'!$A$15) &amp; "." &amp; BS692),
        IF(AND((--(INT('Data Sheet'!$A$15) &amp; "." &amp; BS692)&gt;=--('Data Sheet'!$A$15)), (--(INT('Data Sheet'!$A$15) &amp; "." &amp; BS692)&lt;=--('Data Sheet'!$B$15))),
            --(INT('Data Sheet'!$A$15) &amp; "." &amp; BS692),
            --(INT('Data Sheet'!$B$15) &amp; "." &amp; BS692)
        )
    ),
    IF(BQ692&lt;&gt;"",
        IF(INT('Data Sheet'!$A$15)=INT('Data Sheet'!$B$15),
            --(INT('Data Sheet'!$A$15) &amp; "." &amp; RIGHT(BQ692,3)),
            IF(AND((--(INT('Data Sheet'!$A$15) &amp; "." &amp; RIGHT(BQ692,3))&gt;=--('Data Sheet'!$A$15)), (--(INT('Data Sheet'!$A$15) &amp; "." &amp; RIGHT(BQ692,3))&lt;=--('Data Sheet'!$B$15))),
                --(INT('Data Sheet'!$A$15) &amp; "." &amp; RIGHT(BQ692,3)),
                --(INT('Data Sheet'!$B$15) &amp; "." &amp; RIGHT(BQ692,3))
            )
        ),
        "OK"
    )
)</f>
        <v>OK</v>
      </c>
      <c r="R692" s="19"/>
      <c r="S692" s="19"/>
      <c r="T692" s="19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1"/>
      <c r="AU692" s="21"/>
      <c r="AV692" s="21"/>
      <c r="AW692" s="22"/>
      <c r="AX692" s="99"/>
      <c r="AY692" s="20"/>
      <c r="AZ692" s="20"/>
      <c r="BA692" s="22"/>
      <c r="BB692">
        <v>684</v>
      </c>
      <c r="BC692" s="80"/>
      <c r="BD692" s="80"/>
      <c r="BE692" s="80"/>
      <c r="BF692" s="80"/>
      <c r="BG692" s="32" t="str">
        <f t="shared" si="114"/>
        <v/>
      </c>
      <c r="BH692" s="78">
        <f t="shared" si="112"/>
        <v>0</v>
      </c>
      <c r="BI692" s="2">
        <f t="shared" si="115"/>
        <v>0</v>
      </c>
      <c r="BJ692" s="2">
        <f t="shared" si="116"/>
        <v>0</v>
      </c>
      <c r="BK692" s="2">
        <f t="shared" si="113"/>
        <v>0</v>
      </c>
    </row>
    <row r="693" spans="2:63" ht="15" customHeight="1" x14ac:dyDescent="0.25">
      <c r="B693" s="14">
        <v>685</v>
      </c>
      <c r="C693" s="95" t="str">
        <f t="shared" si="117"/>
        <v/>
      </c>
      <c r="D693" s="15" t="str">
        <f t="shared" si="122"/>
        <v>OK</v>
      </c>
      <c r="E693" s="16" t="e">
        <f>VLOOKUP('Data Sheet'!$B$8,'Data Sheet'!$I$2:$J$9,2,FALSE)</f>
        <v>#N/A</v>
      </c>
      <c r="F693" s="16" t="str">
        <f t="shared" si="118"/>
        <v/>
      </c>
      <c r="G693" s="103">
        <f t="shared" si="119"/>
        <v>0</v>
      </c>
      <c r="H693" s="17" t="s">
        <v>26</v>
      </c>
      <c r="I693" s="17" t="s">
        <v>26</v>
      </c>
      <c r="J693" s="17" t="str">
        <f>IF('Data Sheet'!$B$9="NC-50","N/A","OK")</f>
        <v>OK</v>
      </c>
      <c r="K693" s="17" t="str">
        <f>IF('Data Sheet'!$B$9="NC-50","N/A","OK")</f>
        <v>OK</v>
      </c>
      <c r="L693" s="17" t="str">
        <f t="shared" si="120"/>
        <v>OK</v>
      </c>
      <c r="M693" s="17" t="str">
        <f t="shared" si="121"/>
        <v>OK</v>
      </c>
      <c r="N693" s="18" t="str">
        <f>IF(BO693&lt;&gt;"",
    IF(INT('Data Sheet'!$A$19)=INT('Data Sheet'!$B$19),
        --(INT('Data Sheet'!$A$19) &amp; "." &amp; BO693),
        IF(AND((--(INT('Data Sheet'!$A$19) &amp; "." &amp; BO693)&gt;=--('Data Sheet'!$A$19)), (--(INT('Data Sheet'!$A$19) &amp; "." &amp; BO693)&lt;=--('Data Sheet'!$B$19))),
            --(INT('Data Sheet'!$A$19) &amp; "." &amp; BO693),
            --(INT('Data Sheet'!$B$19) &amp; "." &amp; BO693)
        )
    ),
    IF(BN693&lt;&gt;"",
        IF(INT('Data Sheet'!$A$19)=INT('Data Sheet'!$B$19),
            --(INT('Data Sheet'!$A$19) &amp; "." &amp; LEFT(BN693,3)),
            IF(AND((--(INT('Data Sheet'!$A$19) &amp; "." &amp; LEFT(BN693,3))&gt;=--('Data Sheet'!$A$19)), (--(INT('Data Sheet'!$A$19) &amp; "." &amp; LEFT(BN693,3))&lt;=--('Data Sheet'!$B$19))),
                --(INT('Data Sheet'!$A$19) &amp; "." &amp; LEFT(BN693,3)),
                --(INT('Data Sheet'!$B$19) &amp; "." &amp; LEFT(BN693,3))
            )
        ),
        "OK"
    )
)</f>
        <v>OK</v>
      </c>
      <c r="O693" s="23" t="str">
        <f>IF(BP693&lt;&gt;"",
    IF(INT('Data Sheet'!$A$19)=INT('Data Sheet'!$B$19),
        --(INT('Data Sheet'!$A$19) &amp; "." &amp; BP693),
        IF(AND((--(INT('Data Sheet'!$A$19) &amp; "." &amp; BP693)&gt;=--('Data Sheet'!$A$19)), (--(INT('Data Sheet'!$A$19) &amp; "." &amp; BP693)&lt;=--('Data Sheet'!$B$19))),
            --(INT('Data Sheet'!$A$19) &amp; "." &amp; BP693),
            --(INT('Data Sheet'!$B$19) &amp; "." &amp; BP693)
        )
    ),
    IF(BN693&lt;&gt;"",
        IF(INT('Data Sheet'!$A$19)=INT('Data Sheet'!$B$19),
            --(INT('Data Sheet'!$A$19) &amp; "." &amp; RIGHT(BN693,3)),
            IF(AND((--(INT('Data Sheet'!$A$19) &amp; "." &amp; RIGHT(BN693,3))&gt;=--('Data Sheet'!$A$19)), (--(INT('Data Sheet'!$A$19) &amp; "." &amp; RIGHT(BN693,3))&lt;=--('Data Sheet'!$B$19))),
                --(INT('Data Sheet'!$A$19) &amp; "." &amp; RIGHT(BN693,3)),
                --(INT('Data Sheet'!$B$19) &amp; "." &amp; RIGHT(BN693,3))
            )
        ),
        "OK"
    )
)</f>
        <v>OK</v>
      </c>
      <c r="P693" s="23" t="str">
        <f>IF(BR693&lt;&gt;"",
    IF(INT('Data Sheet'!$A$19)=INT('Data Sheet'!$B$15),
        --(INT('Data Sheet'!$A$15) &amp; "." &amp; BR693),
        IF(AND((--(INT('Data Sheet'!$A$15) &amp; "." &amp; BR693)&gt;=--('Data Sheet'!$A$15)), (--(INT('Data Sheet'!$A$15) &amp; "." &amp; BR693)&lt;=--('Data Sheet'!$B$15))),
            --(INT('Data Sheet'!$A$15) &amp; "." &amp; BR693),
            --(INT('Data Sheet'!$B$15) &amp; "." &amp; BR693)
        )
    ),
    IF(BQ693&lt;&gt;"",
        IF(INT('Data Sheet'!$A$15)=INT('Data Sheet'!$B$15),
            --(INT('Data Sheet'!$A$15) &amp; "." &amp; LEFT(BQ693,3)),
            IF(AND((--(INT('Data Sheet'!$A$15) &amp; "." &amp; LEFT(BQ693,3))&gt;=--('Data Sheet'!$A$15)), (--(INT('Data Sheet'!$A$15) &amp; "." &amp; LEFT(BQ693,3))&lt;=--('Data Sheet'!$B$15))),
                --(INT('Data Sheet'!$A$15) &amp; "." &amp; LEFT(BQ693,3)),
                --(INT('Data Sheet'!$B$15) &amp; "." &amp; LEFT(BQ693,3))
            )
        ),
        "OK"
    )
)</f>
        <v>OK</v>
      </c>
      <c r="Q693" s="23" t="str">
        <f>IF(BS693&lt;&gt;"",
    IF(INT('Data Sheet'!$A$19)=INT('Data Sheet'!$B$15),
        --(INT('Data Sheet'!$A$15) &amp; "." &amp; BS693),
        IF(AND((--(INT('Data Sheet'!$A$15) &amp; "." &amp; BS693)&gt;=--('Data Sheet'!$A$15)), (--(INT('Data Sheet'!$A$15) &amp; "." &amp; BS693)&lt;=--('Data Sheet'!$B$15))),
            --(INT('Data Sheet'!$A$15) &amp; "." &amp; BS693),
            --(INT('Data Sheet'!$B$15) &amp; "." &amp; BS693)
        )
    ),
    IF(BQ693&lt;&gt;"",
        IF(INT('Data Sheet'!$A$15)=INT('Data Sheet'!$B$15),
            --(INT('Data Sheet'!$A$15) &amp; "." &amp; RIGHT(BQ693,3)),
            IF(AND((--(INT('Data Sheet'!$A$15) &amp; "." &amp; RIGHT(BQ693,3))&gt;=--('Data Sheet'!$A$15)), (--(INT('Data Sheet'!$A$15) &amp; "." &amp; RIGHT(BQ693,3))&lt;=--('Data Sheet'!$B$15))),
                --(INT('Data Sheet'!$A$15) &amp; "." &amp; RIGHT(BQ693,3)),
                --(INT('Data Sheet'!$B$15) &amp; "." &amp; RIGHT(BQ693,3))
            )
        ),
        "OK"
    )
)</f>
        <v>OK</v>
      </c>
      <c r="R693" s="19"/>
      <c r="S693" s="19"/>
      <c r="T693" s="19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1"/>
      <c r="AU693" s="21"/>
      <c r="AV693" s="21"/>
      <c r="AW693" s="22"/>
      <c r="AX693" s="99"/>
      <c r="AY693" s="20"/>
      <c r="AZ693" s="20"/>
      <c r="BA693" s="22"/>
      <c r="BB693">
        <v>685</v>
      </c>
      <c r="BC693" s="80"/>
      <c r="BD693" s="80"/>
      <c r="BE693" s="80"/>
      <c r="BF693" s="80"/>
      <c r="BG693" s="32" t="str">
        <f t="shared" si="114"/>
        <v/>
      </c>
      <c r="BH693" s="78">
        <f t="shared" si="112"/>
        <v>0</v>
      </c>
      <c r="BI693" s="2">
        <f t="shared" si="115"/>
        <v>0</v>
      </c>
      <c r="BJ693" s="2">
        <f t="shared" si="116"/>
        <v>0</v>
      </c>
      <c r="BK693" s="2">
        <f t="shared" si="113"/>
        <v>0</v>
      </c>
    </row>
    <row r="694" spans="2:63" ht="15" customHeight="1" x14ac:dyDescent="0.25">
      <c r="B694" s="14">
        <v>686</v>
      </c>
      <c r="C694" s="95" t="str">
        <f t="shared" si="117"/>
        <v/>
      </c>
      <c r="D694" s="15" t="str">
        <f t="shared" si="122"/>
        <v>OK</v>
      </c>
      <c r="E694" s="16" t="e">
        <f>VLOOKUP('Data Sheet'!$B$8,'Data Sheet'!$I$2:$J$9,2,FALSE)</f>
        <v>#N/A</v>
      </c>
      <c r="F694" s="16" t="str">
        <f t="shared" si="118"/>
        <v/>
      </c>
      <c r="G694" s="103">
        <f t="shared" si="119"/>
        <v>0</v>
      </c>
      <c r="H694" s="17" t="s">
        <v>26</v>
      </c>
      <c r="I694" s="17" t="s">
        <v>26</v>
      </c>
      <c r="J694" s="17" t="str">
        <f>IF('Data Sheet'!$B$9="NC-50","N/A","OK")</f>
        <v>OK</v>
      </c>
      <c r="K694" s="17" t="str">
        <f>IF('Data Sheet'!$B$9="NC-50","N/A","OK")</f>
        <v>OK</v>
      </c>
      <c r="L694" s="17" t="str">
        <f t="shared" si="120"/>
        <v>OK</v>
      </c>
      <c r="M694" s="17" t="str">
        <f t="shared" si="121"/>
        <v>OK</v>
      </c>
      <c r="N694" s="18" t="str">
        <f>IF(BO694&lt;&gt;"",
    IF(INT('Data Sheet'!$A$19)=INT('Data Sheet'!$B$19),
        --(INT('Data Sheet'!$A$19) &amp; "." &amp; BO694),
        IF(AND((--(INT('Data Sheet'!$A$19) &amp; "." &amp; BO694)&gt;=--('Data Sheet'!$A$19)), (--(INT('Data Sheet'!$A$19) &amp; "." &amp; BO694)&lt;=--('Data Sheet'!$B$19))),
            --(INT('Data Sheet'!$A$19) &amp; "." &amp; BO694),
            --(INT('Data Sheet'!$B$19) &amp; "." &amp; BO694)
        )
    ),
    IF(BN694&lt;&gt;"",
        IF(INT('Data Sheet'!$A$19)=INT('Data Sheet'!$B$19),
            --(INT('Data Sheet'!$A$19) &amp; "." &amp; LEFT(BN694,3)),
            IF(AND((--(INT('Data Sheet'!$A$19) &amp; "." &amp; LEFT(BN694,3))&gt;=--('Data Sheet'!$A$19)), (--(INT('Data Sheet'!$A$19) &amp; "." &amp; LEFT(BN694,3))&lt;=--('Data Sheet'!$B$19))),
                --(INT('Data Sheet'!$A$19) &amp; "." &amp; LEFT(BN694,3)),
                --(INT('Data Sheet'!$B$19) &amp; "." &amp; LEFT(BN694,3))
            )
        ),
        "OK"
    )
)</f>
        <v>OK</v>
      </c>
      <c r="O694" s="23" t="str">
        <f>IF(BP694&lt;&gt;"",
    IF(INT('Data Sheet'!$A$19)=INT('Data Sheet'!$B$19),
        --(INT('Data Sheet'!$A$19) &amp; "." &amp; BP694),
        IF(AND((--(INT('Data Sheet'!$A$19) &amp; "." &amp; BP694)&gt;=--('Data Sheet'!$A$19)), (--(INT('Data Sheet'!$A$19) &amp; "." &amp; BP694)&lt;=--('Data Sheet'!$B$19))),
            --(INT('Data Sheet'!$A$19) &amp; "." &amp; BP694),
            --(INT('Data Sheet'!$B$19) &amp; "." &amp; BP694)
        )
    ),
    IF(BN694&lt;&gt;"",
        IF(INT('Data Sheet'!$A$19)=INT('Data Sheet'!$B$19),
            --(INT('Data Sheet'!$A$19) &amp; "." &amp; RIGHT(BN694,3)),
            IF(AND((--(INT('Data Sheet'!$A$19) &amp; "." &amp; RIGHT(BN694,3))&gt;=--('Data Sheet'!$A$19)), (--(INT('Data Sheet'!$A$19) &amp; "." &amp; RIGHT(BN694,3))&lt;=--('Data Sheet'!$B$19))),
                --(INT('Data Sheet'!$A$19) &amp; "." &amp; RIGHT(BN694,3)),
                --(INT('Data Sheet'!$B$19) &amp; "." &amp; RIGHT(BN694,3))
            )
        ),
        "OK"
    )
)</f>
        <v>OK</v>
      </c>
      <c r="P694" s="23" t="str">
        <f>IF(BR694&lt;&gt;"",
    IF(INT('Data Sheet'!$A$19)=INT('Data Sheet'!$B$15),
        --(INT('Data Sheet'!$A$15) &amp; "." &amp; BR694),
        IF(AND((--(INT('Data Sheet'!$A$15) &amp; "." &amp; BR694)&gt;=--('Data Sheet'!$A$15)), (--(INT('Data Sheet'!$A$15) &amp; "." &amp; BR694)&lt;=--('Data Sheet'!$B$15))),
            --(INT('Data Sheet'!$A$15) &amp; "." &amp; BR694),
            --(INT('Data Sheet'!$B$15) &amp; "." &amp; BR694)
        )
    ),
    IF(BQ694&lt;&gt;"",
        IF(INT('Data Sheet'!$A$15)=INT('Data Sheet'!$B$15),
            --(INT('Data Sheet'!$A$15) &amp; "." &amp; LEFT(BQ694,3)),
            IF(AND((--(INT('Data Sheet'!$A$15) &amp; "." &amp; LEFT(BQ694,3))&gt;=--('Data Sheet'!$A$15)), (--(INT('Data Sheet'!$A$15) &amp; "." &amp; LEFT(BQ694,3))&lt;=--('Data Sheet'!$B$15))),
                --(INT('Data Sheet'!$A$15) &amp; "." &amp; LEFT(BQ694,3)),
                --(INT('Data Sheet'!$B$15) &amp; "." &amp; LEFT(BQ694,3))
            )
        ),
        "OK"
    )
)</f>
        <v>OK</v>
      </c>
      <c r="Q694" s="23" t="str">
        <f>IF(BS694&lt;&gt;"",
    IF(INT('Data Sheet'!$A$19)=INT('Data Sheet'!$B$15),
        --(INT('Data Sheet'!$A$15) &amp; "." &amp; BS694),
        IF(AND((--(INT('Data Sheet'!$A$15) &amp; "." &amp; BS694)&gt;=--('Data Sheet'!$A$15)), (--(INT('Data Sheet'!$A$15) &amp; "." &amp; BS694)&lt;=--('Data Sheet'!$B$15))),
            --(INT('Data Sheet'!$A$15) &amp; "." &amp; BS694),
            --(INT('Data Sheet'!$B$15) &amp; "." &amp; BS694)
        )
    ),
    IF(BQ694&lt;&gt;"",
        IF(INT('Data Sheet'!$A$15)=INT('Data Sheet'!$B$15),
            --(INT('Data Sheet'!$A$15) &amp; "." &amp; RIGHT(BQ694,3)),
            IF(AND((--(INT('Data Sheet'!$A$15) &amp; "." &amp; RIGHT(BQ694,3))&gt;=--('Data Sheet'!$A$15)), (--(INT('Data Sheet'!$A$15) &amp; "." &amp; RIGHT(BQ694,3))&lt;=--('Data Sheet'!$B$15))),
                --(INT('Data Sheet'!$A$15) &amp; "." &amp; RIGHT(BQ694,3)),
                --(INT('Data Sheet'!$B$15) &amp; "." &amp; RIGHT(BQ694,3))
            )
        ),
        "OK"
    )
)</f>
        <v>OK</v>
      </c>
      <c r="R694" s="19"/>
      <c r="S694" s="19"/>
      <c r="T694" s="19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1"/>
      <c r="AU694" s="21"/>
      <c r="AV694" s="21"/>
      <c r="AW694" s="22"/>
      <c r="AX694" s="99"/>
      <c r="AY694" s="20"/>
      <c r="AZ694" s="20"/>
      <c r="BA694" s="22"/>
      <c r="BB694">
        <v>686</v>
      </c>
      <c r="BC694" s="80"/>
      <c r="BD694" s="80"/>
      <c r="BE694" s="80"/>
      <c r="BF694" s="80"/>
      <c r="BG694" s="32" t="str">
        <f t="shared" si="114"/>
        <v/>
      </c>
      <c r="BH694" s="78">
        <f t="shared" si="112"/>
        <v>0</v>
      </c>
      <c r="BI694" s="2">
        <f t="shared" si="115"/>
        <v>0</v>
      </c>
      <c r="BJ694" s="2">
        <f t="shared" si="116"/>
        <v>0</v>
      </c>
      <c r="BK694" s="2">
        <f t="shared" si="113"/>
        <v>0</v>
      </c>
    </row>
    <row r="695" spans="2:63" ht="15" customHeight="1" x14ac:dyDescent="0.25">
      <c r="B695" s="14">
        <v>687</v>
      </c>
      <c r="C695" s="95" t="str">
        <f t="shared" si="117"/>
        <v/>
      </c>
      <c r="D695" s="15" t="str">
        <f t="shared" si="122"/>
        <v>OK</v>
      </c>
      <c r="E695" s="16" t="e">
        <f>VLOOKUP('Data Sheet'!$B$8,'Data Sheet'!$I$2:$J$9,2,FALSE)</f>
        <v>#N/A</v>
      </c>
      <c r="F695" s="16" t="str">
        <f t="shared" si="118"/>
        <v/>
      </c>
      <c r="G695" s="103">
        <f t="shared" si="119"/>
        <v>0</v>
      </c>
      <c r="H695" s="17" t="s">
        <v>26</v>
      </c>
      <c r="I695" s="17" t="s">
        <v>26</v>
      </c>
      <c r="J695" s="17" t="str">
        <f>IF('Data Sheet'!$B$9="NC-50","N/A","OK")</f>
        <v>OK</v>
      </c>
      <c r="K695" s="17" t="str">
        <f>IF('Data Sheet'!$B$9="NC-50","N/A","OK")</f>
        <v>OK</v>
      </c>
      <c r="L695" s="17" t="str">
        <f t="shared" si="120"/>
        <v>OK</v>
      </c>
      <c r="M695" s="17" t="str">
        <f t="shared" si="121"/>
        <v>OK</v>
      </c>
      <c r="N695" s="18" t="str">
        <f>IF(BO695&lt;&gt;"",
    IF(INT('Data Sheet'!$A$19)=INT('Data Sheet'!$B$19),
        --(INT('Data Sheet'!$A$19) &amp; "." &amp; BO695),
        IF(AND((--(INT('Data Sheet'!$A$19) &amp; "." &amp; BO695)&gt;=--('Data Sheet'!$A$19)), (--(INT('Data Sheet'!$A$19) &amp; "." &amp; BO695)&lt;=--('Data Sheet'!$B$19))),
            --(INT('Data Sheet'!$A$19) &amp; "." &amp; BO695),
            --(INT('Data Sheet'!$B$19) &amp; "." &amp; BO695)
        )
    ),
    IF(BN695&lt;&gt;"",
        IF(INT('Data Sheet'!$A$19)=INT('Data Sheet'!$B$19),
            --(INT('Data Sheet'!$A$19) &amp; "." &amp; LEFT(BN695,3)),
            IF(AND((--(INT('Data Sheet'!$A$19) &amp; "." &amp; LEFT(BN695,3))&gt;=--('Data Sheet'!$A$19)), (--(INT('Data Sheet'!$A$19) &amp; "." &amp; LEFT(BN695,3))&lt;=--('Data Sheet'!$B$19))),
                --(INT('Data Sheet'!$A$19) &amp; "." &amp; LEFT(BN695,3)),
                --(INT('Data Sheet'!$B$19) &amp; "." &amp; LEFT(BN695,3))
            )
        ),
        "OK"
    )
)</f>
        <v>OK</v>
      </c>
      <c r="O695" s="23" t="str">
        <f>IF(BP695&lt;&gt;"",
    IF(INT('Data Sheet'!$A$19)=INT('Data Sheet'!$B$19),
        --(INT('Data Sheet'!$A$19) &amp; "." &amp; BP695),
        IF(AND((--(INT('Data Sheet'!$A$19) &amp; "." &amp; BP695)&gt;=--('Data Sheet'!$A$19)), (--(INT('Data Sheet'!$A$19) &amp; "." &amp; BP695)&lt;=--('Data Sheet'!$B$19))),
            --(INT('Data Sheet'!$A$19) &amp; "." &amp; BP695),
            --(INT('Data Sheet'!$B$19) &amp; "." &amp; BP695)
        )
    ),
    IF(BN695&lt;&gt;"",
        IF(INT('Data Sheet'!$A$19)=INT('Data Sheet'!$B$19),
            --(INT('Data Sheet'!$A$19) &amp; "." &amp; RIGHT(BN695,3)),
            IF(AND((--(INT('Data Sheet'!$A$19) &amp; "." &amp; RIGHT(BN695,3))&gt;=--('Data Sheet'!$A$19)), (--(INT('Data Sheet'!$A$19) &amp; "." &amp; RIGHT(BN695,3))&lt;=--('Data Sheet'!$B$19))),
                --(INT('Data Sheet'!$A$19) &amp; "." &amp; RIGHT(BN695,3)),
                --(INT('Data Sheet'!$B$19) &amp; "." &amp; RIGHT(BN695,3))
            )
        ),
        "OK"
    )
)</f>
        <v>OK</v>
      </c>
      <c r="P695" s="23" t="str">
        <f>IF(BR695&lt;&gt;"",
    IF(INT('Data Sheet'!$A$19)=INT('Data Sheet'!$B$15),
        --(INT('Data Sheet'!$A$15) &amp; "." &amp; BR695),
        IF(AND((--(INT('Data Sheet'!$A$15) &amp; "." &amp; BR695)&gt;=--('Data Sheet'!$A$15)), (--(INT('Data Sheet'!$A$15) &amp; "." &amp; BR695)&lt;=--('Data Sheet'!$B$15))),
            --(INT('Data Sheet'!$A$15) &amp; "." &amp; BR695),
            --(INT('Data Sheet'!$B$15) &amp; "." &amp; BR695)
        )
    ),
    IF(BQ695&lt;&gt;"",
        IF(INT('Data Sheet'!$A$15)=INT('Data Sheet'!$B$15),
            --(INT('Data Sheet'!$A$15) &amp; "." &amp; LEFT(BQ695,3)),
            IF(AND((--(INT('Data Sheet'!$A$15) &amp; "." &amp; LEFT(BQ695,3))&gt;=--('Data Sheet'!$A$15)), (--(INT('Data Sheet'!$A$15) &amp; "." &amp; LEFT(BQ695,3))&lt;=--('Data Sheet'!$B$15))),
                --(INT('Data Sheet'!$A$15) &amp; "." &amp; LEFT(BQ695,3)),
                --(INT('Data Sheet'!$B$15) &amp; "." &amp; LEFT(BQ695,3))
            )
        ),
        "OK"
    )
)</f>
        <v>OK</v>
      </c>
      <c r="Q695" s="23" t="str">
        <f>IF(BS695&lt;&gt;"",
    IF(INT('Data Sheet'!$A$19)=INT('Data Sheet'!$B$15),
        --(INT('Data Sheet'!$A$15) &amp; "." &amp; BS695),
        IF(AND((--(INT('Data Sheet'!$A$15) &amp; "." &amp; BS695)&gt;=--('Data Sheet'!$A$15)), (--(INT('Data Sheet'!$A$15) &amp; "." &amp; BS695)&lt;=--('Data Sheet'!$B$15))),
            --(INT('Data Sheet'!$A$15) &amp; "." &amp; BS695),
            --(INT('Data Sheet'!$B$15) &amp; "." &amp; BS695)
        )
    ),
    IF(BQ695&lt;&gt;"",
        IF(INT('Data Sheet'!$A$15)=INT('Data Sheet'!$B$15),
            --(INT('Data Sheet'!$A$15) &amp; "." &amp; RIGHT(BQ695,3)),
            IF(AND((--(INT('Data Sheet'!$A$15) &amp; "." &amp; RIGHT(BQ695,3))&gt;=--('Data Sheet'!$A$15)), (--(INT('Data Sheet'!$A$15) &amp; "." &amp; RIGHT(BQ695,3))&lt;=--('Data Sheet'!$B$15))),
                --(INT('Data Sheet'!$A$15) &amp; "." &amp; RIGHT(BQ695,3)),
                --(INT('Data Sheet'!$B$15) &amp; "." &amp; RIGHT(BQ695,3))
            )
        ),
        "OK"
    )
)</f>
        <v>OK</v>
      </c>
      <c r="R695" s="19"/>
      <c r="S695" s="19"/>
      <c r="T695" s="19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1"/>
      <c r="AU695" s="21"/>
      <c r="AV695" s="21"/>
      <c r="AW695" s="22"/>
      <c r="AX695" s="99"/>
      <c r="AY695" s="20"/>
      <c r="AZ695" s="20"/>
      <c r="BA695" s="22"/>
      <c r="BB695">
        <v>687</v>
      </c>
      <c r="BC695" s="80"/>
      <c r="BD695" s="80"/>
      <c r="BE695" s="80"/>
      <c r="BF695" s="80"/>
      <c r="BG695" s="32" t="str">
        <f t="shared" si="114"/>
        <v/>
      </c>
      <c r="BH695" s="78">
        <f t="shared" si="112"/>
        <v>0</v>
      </c>
      <c r="BI695" s="2">
        <f t="shared" si="115"/>
        <v>0</v>
      </c>
      <c r="BJ695" s="2">
        <f t="shared" si="116"/>
        <v>0</v>
      </c>
      <c r="BK695" s="2">
        <f t="shared" si="113"/>
        <v>0</v>
      </c>
    </row>
    <row r="696" spans="2:63" ht="15" customHeight="1" x14ac:dyDescent="0.25">
      <c r="B696" s="14">
        <v>688</v>
      </c>
      <c r="C696" s="95" t="str">
        <f t="shared" si="117"/>
        <v/>
      </c>
      <c r="D696" s="15" t="str">
        <f t="shared" si="122"/>
        <v>OK</v>
      </c>
      <c r="E696" s="16" t="e">
        <f>VLOOKUP('Data Sheet'!$B$8,'Data Sheet'!$I$2:$J$9,2,FALSE)</f>
        <v>#N/A</v>
      </c>
      <c r="F696" s="16" t="str">
        <f t="shared" si="118"/>
        <v/>
      </c>
      <c r="G696" s="103">
        <f t="shared" si="119"/>
        <v>0</v>
      </c>
      <c r="H696" s="17" t="s">
        <v>26</v>
      </c>
      <c r="I696" s="17" t="s">
        <v>26</v>
      </c>
      <c r="J696" s="17" t="str">
        <f>IF('Data Sheet'!$B$9="NC-50","N/A","OK")</f>
        <v>OK</v>
      </c>
      <c r="K696" s="17" t="str">
        <f>IF('Data Sheet'!$B$9="NC-50","N/A","OK")</f>
        <v>OK</v>
      </c>
      <c r="L696" s="17" t="str">
        <f t="shared" si="120"/>
        <v>OK</v>
      </c>
      <c r="M696" s="17" t="str">
        <f t="shared" si="121"/>
        <v>OK</v>
      </c>
      <c r="N696" s="18" t="str">
        <f>IF(BO696&lt;&gt;"",
    IF(INT('Data Sheet'!$A$19)=INT('Data Sheet'!$B$19),
        --(INT('Data Sheet'!$A$19) &amp; "." &amp; BO696),
        IF(AND((--(INT('Data Sheet'!$A$19) &amp; "." &amp; BO696)&gt;=--('Data Sheet'!$A$19)), (--(INT('Data Sheet'!$A$19) &amp; "." &amp; BO696)&lt;=--('Data Sheet'!$B$19))),
            --(INT('Data Sheet'!$A$19) &amp; "." &amp; BO696),
            --(INT('Data Sheet'!$B$19) &amp; "." &amp; BO696)
        )
    ),
    IF(BN696&lt;&gt;"",
        IF(INT('Data Sheet'!$A$19)=INT('Data Sheet'!$B$19),
            --(INT('Data Sheet'!$A$19) &amp; "." &amp; LEFT(BN696,3)),
            IF(AND((--(INT('Data Sheet'!$A$19) &amp; "." &amp; LEFT(BN696,3))&gt;=--('Data Sheet'!$A$19)), (--(INT('Data Sheet'!$A$19) &amp; "." &amp; LEFT(BN696,3))&lt;=--('Data Sheet'!$B$19))),
                --(INT('Data Sheet'!$A$19) &amp; "." &amp; LEFT(BN696,3)),
                --(INT('Data Sheet'!$B$19) &amp; "." &amp; LEFT(BN696,3))
            )
        ),
        "OK"
    )
)</f>
        <v>OK</v>
      </c>
      <c r="O696" s="23" t="str">
        <f>IF(BP696&lt;&gt;"",
    IF(INT('Data Sheet'!$A$19)=INT('Data Sheet'!$B$19),
        --(INT('Data Sheet'!$A$19) &amp; "." &amp; BP696),
        IF(AND((--(INT('Data Sheet'!$A$19) &amp; "." &amp; BP696)&gt;=--('Data Sheet'!$A$19)), (--(INT('Data Sheet'!$A$19) &amp; "." &amp; BP696)&lt;=--('Data Sheet'!$B$19))),
            --(INT('Data Sheet'!$A$19) &amp; "." &amp; BP696),
            --(INT('Data Sheet'!$B$19) &amp; "." &amp; BP696)
        )
    ),
    IF(BN696&lt;&gt;"",
        IF(INT('Data Sheet'!$A$19)=INT('Data Sheet'!$B$19),
            --(INT('Data Sheet'!$A$19) &amp; "." &amp; RIGHT(BN696,3)),
            IF(AND((--(INT('Data Sheet'!$A$19) &amp; "." &amp; RIGHT(BN696,3))&gt;=--('Data Sheet'!$A$19)), (--(INT('Data Sheet'!$A$19) &amp; "." &amp; RIGHT(BN696,3))&lt;=--('Data Sheet'!$B$19))),
                --(INT('Data Sheet'!$A$19) &amp; "." &amp; RIGHT(BN696,3)),
                --(INT('Data Sheet'!$B$19) &amp; "." &amp; RIGHT(BN696,3))
            )
        ),
        "OK"
    )
)</f>
        <v>OK</v>
      </c>
      <c r="P696" s="23" t="str">
        <f>IF(BR696&lt;&gt;"",
    IF(INT('Data Sheet'!$A$19)=INT('Data Sheet'!$B$15),
        --(INT('Data Sheet'!$A$15) &amp; "." &amp; BR696),
        IF(AND((--(INT('Data Sheet'!$A$15) &amp; "." &amp; BR696)&gt;=--('Data Sheet'!$A$15)), (--(INT('Data Sheet'!$A$15) &amp; "." &amp; BR696)&lt;=--('Data Sheet'!$B$15))),
            --(INT('Data Sheet'!$A$15) &amp; "." &amp; BR696),
            --(INT('Data Sheet'!$B$15) &amp; "." &amp; BR696)
        )
    ),
    IF(BQ696&lt;&gt;"",
        IF(INT('Data Sheet'!$A$15)=INT('Data Sheet'!$B$15),
            --(INT('Data Sheet'!$A$15) &amp; "." &amp; LEFT(BQ696,3)),
            IF(AND((--(INT('Data Sheet'!$A$15) &amp; "." &amp; LEFT(BQ696,3))&gt;=--('Data Sheet'!$A$15)), (--(INT('Data Sheet'!$A$15) &amp; "." &amp; LEFT(BQ696,3))&lt;=--('Data Sheet'!$B$15))),
                --(INT('Data Sheet'!$A$15) &amp; "." &amp; LEFT(BQ696,3)),
                --(INT('Data Sheet'!$B$15) &amp; "." &amp; LEFT(BQ696,3))
            )
        ),
        "OK"
    )
)</f>
        <v>OK</v>
      </c>
      <c r="Q696" s="23" t="str">
        <f>IF(BS696&lt;&gt;"",
    IF(INT('Data Sheet'!$A$19)=INT('Data Sheet'!$B$15),
        --(INT('Data Sheet'!$A$15) &amp; "." &amp; BS696),
        IF(AND((--(INT('Data Sheet'!$A$15) &amp; "." &amp; BS696)&gt;=--('Data Sheet'!$A$15)), (--(INT('Data Sheet'!$A$15) &amp; "." &amp; BS696)&lt;=--('Data Sheet'!$B$15))),
            --(INT('Data Sheet'!$A$15) &amp; "." &amp; BS696),
            --(INT('Data Sheet'!$B$15) &amp; "." &amp; BS696)
        )
    ),
    IF(BQ696&lt;&gt;"",
        IF(INT('Data Sheet'!$A$15)=INT('Data Sheet'!$B$15),
            --(INT('Data Sheet'!$A$15) &amp; "." &amp; RIGHT(BQ696,3)),
            IF(AND((--(INT('Data Sheet'!$A$15) &amp; "." &amp; RIGHT(BQ696,3))&gt;=--('Data Sheet'!$A$15)), (--(INT('Data Sheet'!$A$15) &amp; "." &amp; RIGHT(BQ696,3))&lt;=--('Data Sheet'!$B$15))),
                --(INT('Data Sheet'!$A$15) &amp; "." &amp; RIGHT(BQ696,3)),
                --(INT('Data Sheet'!$B$15) &amp; "." &amp; RIGHT(BQ696,3))
            )
        ),
        "OK"
    )
)</f>
        <v>OK</v>
      </c>
      <c r="R696" s="19"/>
      <c r="S696" s="19"/>
      <c r="T696" s="19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1"/>
      <c r="AU696" s="21"/>
      <c r="AV696" s="21"/>
      <c r="AW696" s="22"/>
      <c r="AX696" s="99"/>
      <c r="AY696" s="20"/>
      <c r="AZ696" s="20"/>
      <c r="BA696" s="22"/>
      <c r="BB696">
        <v>688</v>
      </c>
      <c r="BC696" s="80"/>
      <c r="BD696" s="80"/>
      <c r="BE696" s="80"/>
      <c r="BF696" s="80"/>
      <c r="BG696" s="32" t="str">
        <f t="shared" si="114"/>
        <v/>
      </c>
      <c r="BH696" s="78">
        <f t="shared" si="112"/>
        <v>0</v>
      </c>
      <c r="BI696" s="2">
        <f t="shared" si="115"/>
        <v>0</v>
      </c>
      <c r="BJ696" s="2">
        <f t="shared" si="116"/>
        <v>0</v>
      </c>
      <c r="BK696" s="2">
        <f t="shared" si="113"/>
        <v>0</v>
      </c>
    </row>
    <row r="697" spans="2:63" ht="15" customHeight="1" x14ac:dyDescent="0.25">
      <c r="B697" s="14">
        <v>689</v>
      </c>
      <c r="C697" s="95" t="str">
        <f t="shared" si="117"/>
        <v/>
      </c>
      <c r="D697" s="15" t="str">
        <f t="shared" si="122"/>
        <v>OK</v>
      </c>
      <c r="E697" s="16" t="e">
        <f>VLOOKUP('Data Sheet'!$B$8,'Data Sheet'!$I$2:$J$9,2,FALSE)</f>
        <v>#N/A</v>
      </c>
      <c r="F697" s="16" t="str">
        <f t="shared" si="118"/>
        <v/>
      </c>
      <c r="G697" s="103">
        <f t="shared" si="119"/>
        <v>0</v>
      </c>
      <c r="H697" s="17" t="s">
        <v>26</v>
      </c>
      <c r="I697" s="17" t="s">
        <v>26</v>
      </c>
      <c r="J697" s="17" t="str">
        <f>IF('Data Sheet'!$B$9="NC-50","N/A","OK")</f>
        <v>OK</v>
      </c>
      <c r="K697" s="17" t="str">
        <f>IF('Data Sheet'!$B$9="NC-50","N/A","OK")</f>
        <v>OK</v>
      </c>
      <c r="L697" s="17" t="str">
        <f t="shared" si="120"/>
        <v>OK</v>
      </c>
      <c r="M697" s="17" t="str">
        <f t="shared" si="121"/>
        <v>OK</v>
      </c>
      <c r="N697" s="18" t="str">
        <f>IF(BO697&lt;&gt;"",
    IF(INT('Data Sheet'!$A$19)=INT('Data Sheet'!$B$19),
        --(INT('Data Sheet'!$A$19) &amp; "." &amp; BO697),
        IF(AND((--(INT('Data Sheet'!$A$19) &amp; "." &amp; BO697)&gt;=--('Data Sheet'!$A$19)), (--(INT('Data Sheet'!$A$19) &amp; "." &amp; BO697)&lt;=--('Data Sheet'!$B$19))),
            --(INT('Data Sheet'!$A$19) &amp; "." &amp; BO697),
            --(INT('Data Sheet'!$B$19) &amp; "." &amp; BO697)
        )
    ),
    IF(BN697&lt;&gt;"",
        IF(INT('Data Sheet'!$A$19)=INT('Data Sheet'!$B$19),
            --(INT('Data Sheet'!$A$19) &amp; "." &amp; LEFT(BN697,3)),
            IF(AND((--(INT('Data Sheet'!$A$19) &amp; "." &amp; LEFT(BN697,3))&gt;=--('Data Sheet'!$A$19)), (--(INT('Data Sheet'!$A$19) &amp; "." &amp; LEFT(BN697,3))&lt;=--('Data Sheet'!$B$19))),
                --(INT('Data Sheet'!$A$19) &amp; "." &amp; LEFT(BN697,3)),
                --(INT('Data Sheet'!$B$19) &amp; "." &amp; LEFT(BN697,3))
            )
        ),
        "OK"
    )
)</f>
        <v>OK</v>
      </c>
      <c r="O697" s="23" t="str">
        <f>IF(BP697&lt;&gt;"",
    IF(INT('Data Sheet'!$A$19)=INT('Data Sheet'!$B$19),
        --(INT('Data Sheet'!$A$19) &amp; "." &amp; BP697),
        IF(AND((--(INT('Data Sheet'!$A$19) &amp; "." &amp; BP697)&gt;=--('Data Sheet'!$A$19)), (--(INT('Data Sheet'!$A$19) &amp; "." &amp; BP697)&lt;=--('Data Sheet'!$B$19))),
            --(INT('Data Sheet'!$A$19) &amp; "." &amp; BP697),
            --(INT('Data Sheet'!$B$19) &amp; "." &amp; BP697)
        )
    ),
    IF(BN697&lt;&gt;"",
        IF(INT('Data Sheet'!$A$19)=INT('Data Sheet'!$B$19),
            --(INT('Data Sheet'!$A$19) &amp; "." &amp; RIGHT(BN697,3)),
            IF(AND((--(INT('Data Sheet'!$A$19) &amp; "." &amp; RIGHT(BN697,3))&gt;=--('Data Sheet'!$A$19)), (--(INT('Data Sheet'!$A$19) &amp; "." &amp; RIGHT(BN697,3))&lt;=--('Data Sheet'!$B$19))),
                --(INT('Data Sheet'!$A$19) &amp; "." &amp; RIGHT(BN697,3)),
                --(INT('Data Sheet'!$B$19) &amp; "." &amp; RIGHT(BN697,3))
            )
        ),
        "OK"
    )
)</f>
        <v>OK</v>
      </c>
      <c r="P697" s="23" t="str">
        <f>IF(BR697&lt;&gt;"",
    IF(INT('Data Sheet'!$A$19)=INT('Data Sheet'!$B$15),
        --(INT('Data Sheet'!$A$15) &amp; "." &amp; BR697),
        IF(AND((--(INT('Data Sheet'!$A$15) &amp; "." &amp; BR697)&gt;=--('Data Sheet'!$A$15)), (--(INT('Data Sheet'!$A$15) &amp; "." &amp; BR697)&lt;=--('Data Sheet'!$B$15))),
            --(INT('Data Sheet'!$A$15) &amp; "." &amp; BR697),
            --(INT('Data Sheet'!$B$15) &amp; "." &amp; BR697)
        )
    ),
    IF(BQ697&lt;&gt;"",
        IF(INT('Data Sheet'!$A$15)=INT('Data Sheet'!$B$15),
            --(INT('Data Sheet'!$A$15) &amp; "." &amp; LEFT(BQ697,3)),
            IF(AND((--(INT('Data Sheet'!$A$15) &amp; "." &amp; LEFT(BQ697,3))&gt;=--('Data Sheet'!$A$15)), (--(INT('Data Sheet'!$A$15) &amp; "." &amp; LEFT(BQ697,3))&lt;=--('Data Sheet'!$B$15))),
                --(INT('Data Sheet'!$A$15) &amp; "." &amp; LEFT(BQ697,3)),
                --(INT('Data Sheet'!$B$15) &amp; "." &amp; LEFT(BQ697,3))
            )
        ),
        "OK"
    )
)</f>
        <v>OK</v>
      </c>
      <c r="Q697" s="23" t="str">
        <f>IF(BS697&lt;&gt;"",
    IF(INT('Data Sheet'!$A$19)=INT('Data Sheet'!$B$15),
        --(INT('Data Sheet'!$A$15) &amp; "." &amp; BS697),
        IF(AND((--(INT('Data Sheet'!$A$15) &amp; "." &amp; BS697)&gt;=--('Data Sheet'!$A$15)), (--(INT('Data Sheet'!$A$15) &amp; "." &amp; BS697)&lt;=--('Data Sheet'!$B$15))),
            --(INT('Data Sheet'!$A$15) &amp; "." &amp; BS697),
            --(INT('Data Sheet'!$B$15) &amp; "." &amp; BS697)
        )
    ),
    IF(BQ697&lt;&gt;"",
        IF(INT('Data Sheet'!$A$15)=INT('Data Sheet'!$B$15),
            --(INT('Data Sheet'!$A$15) &amp; "." &amp; RIGHT(BQ697,3)),
            IF(AND((--(INT('Data Sheet'!$A$15) &amp; "." &amp; RIGHT(BQ697,3))&gt;=--('Data Sheet'!$A$15)), (--(INT('Data Sheet'!$A$15) &amp; "." &amp; RIGHT(BQ697,3))&lt;=--('Data Sheet'!$B$15))),
                --(INT('Data Sheet'!$A$15) &amp; "." &amp; RIGHT(BQ697,3)),
                --(INT('Data Sheet'!$B$15) &amp; "." &amp; RIGHT(BQ697,3))
            )
        ),
        "OK"
    )
)</f>
        <v>OK</v>
      </c>
      <c r="R697" s="19"/>
      <c r="S697" s="19"/>
      <c r="T697" s="19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1"/>
      <c r="AU697" s="21"/>
      <c r="AV697" s="21"/>
      <c r="AW697" s="22"/>
      <c r="AX697" s="99"/>
      <c r="AY697" s="20"/>
      <c r="AZ697" s="20"/>
      <c r="BA697" s="22"/>
      <c r="BB697">
        <v>689</v>
      </c>
      <c r="BC697" s="80"/>
      <c r="BD697" s="80"/>
      <c r="BE697" s="80"/>
      <c r="BF697" s="80"/>
      <c r="BG697" s="32" t="str">
        <f t="shared" si="114"/>
        <v/>
      </c>
      <c r="BH697" s="78">
        <f t="shared" si="112"/>
        <v>0</v>
      </c>
      <c r="BI697" s="2">
        <f t="shared" si="115"/>
        <v>0</v>
      </c>
      <c r="BJ697" s="2">
        <f t="shared" si="116"/>
        <v>0</v>
      </c>
      <c r="BK697" s="2">
        <f t="shared" si="113"/>
        <v>0</v>
      </c>
    </row>
    <row r="698" spans="2:63" ht="15" customHeight="1" x14ac:dyDescent="0.25">
      <c r="B698" s="14">
        <v>690</v>
      </c>
      <c r="C698" s="95" t="str">
        <f t="shared" si="117"/>
        <v/>
      </c>
      <c r="D698" s="15" t="str">
        <f t="shared" si="122"/>
        <v>OK</v>
      </c>
      <c r="E698" s="16" t="e">
        <f>VLOOKUP('Data Sheet'!$B$8,'Data Sheet'!$I$2:$J$9,2,FALSE)</f>
        <v>#N/A</v>
      </c>
      <c r="F698" s="16" t="str">
        <f t="shared" si="118"/>
        <v/>
      </c>
      <c r="G698" s="103">
        <f t="shared" si="119"/>
        <v>0</v>
      </c>
      <c r="H698" s="17" t="s">
        <v>26</v>
      </c>
      <c r="I698" s="17" t="s">
        <v>26</v>
      </c>
      <c r="J698" s="17" t="str">
        <f>IF('Data Sheet'!$B$9="NC-50","N/A","OK")</f>
        <v>OK</v>
      </c>
      <c r="K698" s="17" t="str">
        <f>IF('Data Sheet'!$B$9="NC-50","N/A","OK")</f>
        <v>OK</v>
      </c>
      <c r="L698" s="17" t="str">
        <f t="shared" si="120"/>
        <v>OK</v>
      </c>
      <c r="M698" s="17" t="str">
        <f t="shared" si="121"/>
        <v>OK</v>
      </c>
      <c r="N698" s="18" t="str">
        <f>IF(BO698&lt;&gt;"",
    IF(INT('Data Sheet'!$A$19)=INT('Data Sheet'!$B$19),
        --(INT('Data Sheet'!$A$19) &amp; "." &amp; BO698),
        IF(AND((--(INT('Data Sheet'!$A$19) &amp; "." &amp; BO698)&gt;=--('Data Sheet'!$A$19)), (--(INT('Data Sheet'!$A$19) &amp; "." &amp; BO698)&lt;=--('Data Sheet'!$B$19))),
            --(INT('Data Sheet'!$A$19) &amp; "." &amp; BO698),
            --(INT('Data Sheet'!$B$19) &amp; "." &amp; BO698)
        )
    ),
    IF(BN698&lt;&gt;"",
        IF(INT('Data Sheet'!$A$19)=INT('Data Sheet'!$B$19),
            --(INT('Data Sheet'!$A$19) &amp; "." &amp; LEFT(BN698,3)),
            IF(AND((--(INT('Data Sheet'!$A$19) &amp; "." &amp; LEFT(BN698,3))&gt;=--('Data Sheet'!$A$19)), (--(INT('Data Sheet'!$A$19) &amp; "." &amp; LEFT(BN698,3))&lt;=--('Data Sheet'!$B$19))),
                --(INT('Data Sheet'!$A$19) &amp; "." &amp; LEFT(BN698,3)),
                --(INT('Data Sheet'!$B$19) &amp; "." &amp; LEFT(BN698,3))
            )
        ),
        "OK"
    )
)</f>
        <v>OK</v>
      </c>
      <c r="O698" s="23" t="str">
        <f>IF(BP698&lt;&gt;"",
    IF(INT('Data Sheet'!$A$19)=INT('Data Sheet'!$B$19),
        --(INT('Data Sheet'!$A$19) &amp; "." &amp; BP698),
        IF(AND((--(INT('Data Sheet'!$A$19) &amp; "." &amp; BP698)&gt;=--('Data Sheet'!$A$19)), (--(INT('Data Sheet'!$A$19) &amp; "." &amp; BP698)&lt;=--('Data Sheet'!$B$19))),
            --(INT('Data Sheet'!$A$19) &amp; "." &amp; BP698),
            --(INT('Data Sheet'!$B$19) &amp; "." &amp; BP698)
        )
    ),
    IF(BN698&lt;&gt;"",
        IF(INT('Data Sheet'!$A$19)=INT('Data Sheet'!$B$19),
            --(INT('Data Sheet'!$A$19) &amp; "." &amp; RIGHT(BN698,3)),
            IF(AND((--(INT('Data Sheet'!$A$19) &amp; "." &amp; RIGHT(BN698,3))&gt;=--('Data Sheet'!$A$19)), (--(INT('Data Sheet'!$A$19) &amp; "." &amp; RIGHT(BN698,3))&lt;=--('Data Sheet'!$B$19))),
                --(INT('Data Sheet'!$A$19) &amp; "." &amp; RIGHT(BN698,3)),
                --(INT('Data Sheet'!$B$19) &amp; "." &amp; RIGHT(BN698,3))
            )
        ),
        "OK"
    )
)</f>
        <v>OK</v>
      </c>
      <c r="P698" s="23" t="str">
        <f>IF(BR698&lt;&gt;"",
    IF(INT('Data Sheet'!$A$19)=INT('Data Sheet'!$B$15),
        --(INT('Data Sheet'!$A$15) &amp; "." &amp; BR698),
        IF(AND((--(INT('Data Sheet'!$A$15) &amp; "." &amp; BR698)&gt;=--('Data Sheet'!$A$15)), (--(INT('Data Sheet'!$A$15) &amp; "." &amp; BR698)&lt;=--('Data Sheet'!$B$15))),
            --(INT('Data Sheet'!$A$15) &amp; "." &amp; BR698),
            --(INT('Data Sheet'!$B$15) &amp; "." &amp; BR698)
        )
    ),
    IF(BQ698&lt;&gt;"",
        IF(INT('Data Sheet'!$A$15)=INT('Data Sheet'!$B$15),
            --(INT('Data Sheet'!$A$15) &amp; "." &amp; LEFT(BQ698,3)),
            IF(AND((--(INT('Data Sheet'!$A$15) &amp; "." &amp; LEFT(BQ698,3))&gt;=--('Data Sheet'!$A$15)), (--(INT('Data Sheet'!$A$15) &amp; "." &amp; LEFT(BQ698,3))&lt;=--('Data Sheet'!$B$15))),
                --(INT('Data Sheet'!$A$15) &amp; "." &amp; LEFT(BQ698,3)),
                --(INT('Data Sheet'!$B$15) &amp; "." &amp; LEFT(BQ698,3))
            )
        ),
        "OK"
    )
)</f>
        <v>OK</v>
      </c>
      <c r="Q698" s="23" t="str">
        <f>IF(BS698&lt;&gt;"",
    IF(INT('Data Sheet'!$A$19)=INT('Data Sheet'!$B$15),
        --(INT('Data Sheet'!$A$15) &amp; "." &amp; BS698),
        IF(AND((--(INT('Data Sheet'!$A$15) &amp; "." &amp; BS698)&gt;=--('Data Sheet'!$A$15)), (--(INT('Data Sheet'!$A$15) &amp; "." &amp; BS698)&lt;=--('Data Sheet'!$B$15))),
            --(INT('Data Sheet'!$A$15) &amp; "." &amp; BS698),
            --(INT('Data Sheet'!$B$15) &amp; "." &amp; BS698)
        )
    ),
    IF(BQ698&lt;&gt;"",
        IF(INT('Data Sheet'!$A$15)=INT('Data Sheet'!$B$15),
            --(INT('Data Sheet'!$A$15) &amp; "." &amp; RIGHT(BQ698,3)),
            IF(AND((--(INT('Data Sheet'!$A$15) &amp; "." &amp; RIGHT(BQ698,3))&gt;=--('Data Sheet'!$A$15)), (--(INT('Data Sheet'!$A$15) &amp; "." &amp; RIGHT(BQ698,3))&lt;=--('Data Sheet'!$B$15))),
                --(INT('Data Sheet'!$A$15) &amp; "." &amp; RIGHT(BQ698,3)),
                --(INT('Data Sheet'!$B$15) &amp; "." &amp; RIGHT(BQ698,3))
            )
        ),
        "OK"
    )
)</f>
        <v>OK</v>
      </c>
      <c r="R698" s="19"/>
      <c r="S698" s="19"/>
      <c r="T698" s="19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1"/>
      <c r="AU698" s="21"/>
      <c r="AV698" s="21"/>
      <c r="AW698" s="22"/>
      <c r="AX698" s="99"/>
      <c r="AY698" s="20"/>
      <c r="AZ698" s="20"/>
      <c r="BA698" s="22"/>
      <c r="BB698">
        <v>690</v>
      </c>
      <c r="BC698" s="80"/>
      <c r="BD698" s="80"/>
      <c r="BE698" s="80"/>
      <c r="BF698" s="80"/>
      <c r="BG698" s="32" t="str">
        <f t="shared" si="114"/>
        <v/>
      </c>
      <c r="BH698" s="78">
        <f t="shared" si="112"/>
        <v>0</v>
      </c>
      <c r="BI698" s="2">
        <f t="shared" si="115"/>
        <v>0</v>
      </c>
      <c r="BJ698" s="2">
        <f t="shared" si="116"/>
        <v>0</v>
      </c>
      <c r="BK698" s="2">
        <f t="shared" si="113"/>
        <v>0</v>
      </c>
    </row>
    <row r="699" spans="2:63" ht="15" customHeight="1" x14ac:dyDescent="0.25">
      <c r="B699" s="14">
        <v>691</v>
      </c>
      <c r="C699" s="95" t="str">
        <f t="shared" si="117"/>
        <v/>
      </c>
      <c r="D699" s="15" t="str">
        <f t="shared" si="122"/>
        <v>OK</v>
      </c>
      <c r="E699" s="16" t="e">
        <f>VLOOKUP('Data Sheet'!$B$8,'Data Sheet'!$I$2:$J$9,2,FALSE)</f>
        <v>#N/A</v>
      </c>
      <c r="F699" s="16" t="str">
        <f t="shared" si="118"/>
        <v/>
      </c>
      <c r="G699" s="103">
        <f t="shared" si="119"/>
        <v>0</v>
      </c>
      <c r="H699" s="17" t="s">
        <v>26</v>
      </c>
      <c r="I699" s="17" t="s">
        <v>26</v>
      </c>
      <c r="J699" s="17" t="str">
        <f>IF('Data Sheet'!$B$9="NC-50","N/A","OK")</f>
        <v>OK</v>
      </c>
      <c r="K699" s="17" t="str">
        <f>IF('Data Sheet'!$B$9="NC-50","N/A","OK")</f>
        <v>OK</v>
      </c>
      <c r="L699" s="17" t="str">
        <f t="shared" si="120"/>
        <v>OK</v>
      </c>
      <c r="M699" s="17" t="str">
        <f t="shared" si="121"/>
        <v>OK</v>
      </c>
      <c r="N699" s="18" t="str">
        <f>IF(BO699&lt;&gt;"",
    IF(INT('Data Sheet'!$A$19)=INT('Data Sheet'!$B$19),
        --(INT('Data Sheet'!$A$19) &amp; "." &amp; BO699),
        IF(AND((--(INT('Data Sheet'!$A$19) &amp; "." &amp; BO699)&gt;=--('Data Sheet'!$A$19)), (--(INT('Data Sheet'!$A$19) &amp; "." &amp; BO699)&lt;=--('Data Sheet'!$B$19))),
            --(INT('Data Sheet'!$A$19) &amp; "." &amp; BO699),
            --(INT('Data Sheet'!$B$19) &amp; "." &amp; BO699)
        )
    ),
    IF(BN699&lt;&gt;"",
        IF(INT('Data Sheet'!$A$19)=INT('Data Sheet'!$B$19),
            --(INT('Data Sheet'!$A$19) &amp; "." &amp; LEFT(BN699,3)),
            IF(AND((--(INT('Data Sheet'!$A$19) &amp; "." &amp; LEFT(BN699,3))&gt;=--('Data Sheet'!$A$19)), (--(INT('Data Sheet'!$A$19) &amp; "." &amp; LEFT(BN699,3))&lt;=--('Data Sheet'!$B$19))),
                --(INT('Data Sheet'!$A$19) &amp; "." &amp; LEFT(BN699,3)),
                --(INT('Data Sheet'!$B$19) &amp; "." &amp; LEFT(BN699,3))
            )
        ),
        "OK"
    )
)</f>
        <v>OK</v>
      </c>
      <c r="O699" s="23" t="str">
        <f>IF(BP699&lt;&gt;"",
    IF(INT('Data Sheet'!$A$19)=INT('Data Sheet'!$B$19),
        --(INT('Data Sheet'!$A$19) &amp; "." &amp; BP699),
        IF(AND((--(INT('Data Sheet'!$A$19) &amp; "." &amp; BP699)&gt;=--('Data Sheet'!$A$19)), (--(INT('Data Sheet'!$A$19) &amp; "." &amp; BP699)&lt;=--('Data Sheet'!$B$19))),
            --(INT('Data Sheet'!$A$19) &amp; "." &amp; BP699),
            --(INT('Data Sheet'!$B$19) &amp; "." &amp; BP699)
        )
    ),
    IF(BN699&lt;&gt;"",
        IF(INT('Data Sheet'!$A$19)=INT('Data Sheet'!$B$19),
            --(INT('Data Sheet'!$A$19) &amp; "." &amp; RIGHT(BN699,3)),
            IF(AND((--(INT('Data Sheet'!$A$19) &amp; "." &amp; RIGHT(BN699,3))&gt;=--('Data Sheet'!$A$19)), (--(INT('Data Sheet'!$A$19) &amp; "." &amp; RIGHT(BN699,3))&lt;=--('Data Sheet'!$B$19))),
                --(INT('Data Sheet'!$A$19) &amp; "." &amp; RIGHT(BN699,3)),
                --(INT('Data Sheet'!$B$19) &amp; "." &amp; RIGHT(BN699,3))
            )
        ),
        "OK"
    )
)</f>
        <v>OK</v>
      </c>
      <c r="P699" s="23" t="str">
        <f>IF(BR699&lt;&gt;"",
    IF(INT('Data Sheet'!$A$19)=INT('Data Sheet'!$B$15),
        --(INT('Data Sheet'!$A$15) &amp; "." &amp; BR699),
        IF(AND((--(INT('Data Sheet'!$A$15) &amp; "." &amp; BR699)&gt;=--('Data Sheet'!$A$15)), (--(INT('Data Sheet'!$A$15) &amp; "." &amp; BR699)&lt;=--('Data Sheet'!$B$15))),
            --(INT('Data Sheet'!$A$15) &amp; "." &amp; BR699),
            --(INT('Data Sheet'!$B$15) &amp; "." &amp; BR699)
        )
    ),
    IF(BQ699&lt;&gt;"",
        IF(INT('Data Sheet'!$A$15)=INT('Data Sheet'!$B$15),
            --(INT('Data Sheet'!$A$15) &amp; "." &amp; LEFT(BQ699,3)),
            IF(AND((--(INT('Data Sheet'!$A$15) &amp; "." &amp; LEFT(BQ699,3))&gt;=--('Data Sheet'!$A$15)), (--(INT('Data Sheet'!$A$15) &amp; "." &amp; LEFT(BQ699,3))&lt;=--('Data Sheet'!$B$15))),
                --(INT('Data Sheet'!$A$15) &amp; "." &amp; LEFT(BQ699,3)),
                --(INT('Data Sheet'!$B$15) &amp; "." &amp; LEFT(BQ699,3))
            )
        ),
        "OK"
    )
)</f>
        <v>OK</v>
      </c>
      <c r="Q699" s="23" t="str">
        <f>IF(BS699&lt;&gt;"",
    IF(INT('Data Sheet'!$A$19)=INT('Data Sheet'!$B$15),
        --(INT('Data Sheet'!$A$15) &amp; "." &amp; BS699),
        IF(AND((--(INT('Data Sheet'!$A$15) &amp; "." &amp; BS699)&gt;=--('Data Sheet'!$A$15)), (--(INT('Data Sheet'!$A$15) &amp; "." &amp; BS699)&lt;=--('Data Sheet'!$B$15))),
            --(INT('Data Sheet'!$A$15) &amp; "." &amp; BS699),
            --(INT('Data Sheet'!$B$15) &amp; "." &amp; BS699)
        )
    ),
    IF(BQ699&lt;&gt;"",
        IF(INT('Data Sheet'!$A$15)=INT('Data Sheet'!$B$15),
            --(INT('Data Sheet'!$A$15) &amp; "." &amp; RIGHT(BQ699,3)),
            IF(AND((--(INT('Data Sheet'!$A$15) &amp; "." &amp; RIGHT(BQ699,3))&gt;=--('Data Sheet'!$A$15)), (--(INT('Data Sheet'!$A$15) &amp; "." &amp; RIGHT(BQ699,3))&lt;=--('Data Sheet'!$B$15))),
                --(INT('Data Sheet'!$A$15) &amp; "." &amp; RIGHT(BQ699,3)),
                --(INT('Data Sheet'!$B$15) &amp; "." &amp; RIGHT(BQ699,3))
            )
        ),
        "OK"
    )
)</f>
        <v>OK</v>
      </c>
      <c r="R699" s="19"/>
      <c r="S699" s="19"/>
      <c r="T699" s="19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1"/>
      <c r="AU699" s="21"/>
      <c r="AV699" s="21"/>
      <c r="AW699" s="22"/>
      <c r="AX699" s="99"/>
      <c r="AY699" s="20"/>
      <c r="AZ699" s="20"/>
      <c r="BA699" s="22"/>
      <c r="BB699">
        <v>691</v>
      </c>
      <c r="BC699" s="80"/>
      <c r="BD699" s="80"/>
      <c r="BE699" s="80"/>
      <c r="BF699" s="80"/>
      <c r="BG699" s="32" t="str">
        <f t="shared" si="114"/>
        <v/>
      </c>
      <c r="BH699" s="78">
        <f t="shared" si="112"/>
        <v>0</v>
      </c>
      <c r="BI699" s="2">
        <f t="shared" si="115"/>
        <v>0</v>
      </c>
      <c r="BJ699" s="2">
        <f t="shared" si="116"/>
        <v>0</v>
      </c>
      <c r="BK699" s="2">
        <f t="shared" si="113"/>
        <v>0</v>
      </c>
    </row>
    <row r="700" spans="2:63" ht="15" customHeight="1" x14ac:dyDescent="0.25">
      <c r="B700" s="14">
        <v>692</v>
      </c>
      <c r="C700" s="95" t="str">
        <f t="shared" si="117"/>
        <v/>
      </c>
      <c r="D700" s="15" t="str">
        <f t="shared" si="122"/>
        <v>OK</v>
      </c>
      <c r="E700" s="16" t="e">
        <f>VLOOKUP('Data Sheet'!$B$8,'Data Sheet'!$I$2:$J$9,2,FALSE)</f>
        <v>#N/A</v>
      </c>
      <c r="F700" s="16" t="str">
        <f t="shared" si="118"/>
        <v/>
      </c>
      <c r="G700" s="103">
        <f t="shared" si="119"/>
        <v>0</v>
      </c>
      <c r="H700" s="17" t="s">
        <v>26</v>
      </c>
      <c r="I700" s="17" t="s">
        <v>26</v>
      </c>
      <c r="J700" s="17" t="str">
        <f>IF('Data Sheet'!$B$9="NC-50","N/A","OK")</f>
        <v>OK</v>
      </c>
      <c r="K700" s="17" t="str">
        <f>IF('Data Sheet'!$B$9="NC-50","N/A","OK")</f>
        <v>OK</v>
      </c>
      <c r="L700" s="17" t="str">
        <f t="shared" si="120"/>
        <v>OK</v>
      </c>
      <c r="M700" s="17" t="str">
        <f t="shared" si="121"/>
        <v>OK</v>
      </c>
      <c r="N700" s="18" t="str">
        <f>IF(BO700&lt;&gt;"",
    IF(INT('Data Sheet'!$A$19)=INT('Data Sheet'!$B$19),
        --(INT('Data Sheet'!$A$19) &amp; "." &amp; BO700),
        IF(AND((--(INT('Data Sheet'!$A$19) &amp; "." &amp; BO700)&gt;=--('Data Sheet'!$A$19)), (--(INT('Data Sheet'!$A$19) &amp; "." &amp; BO700)&lt;=--('Data Sheet'!$B$19))),
            --(INT('Data Sheet'!$A$19) &amp; "." &amp; BO700),
            --(INT('Data Sheet'!$B$19) &amp; "." &amp; BO700)
        )
    ),
    IF(BN700&lt;&gt;"",
        IF(INT('Data Sheet'!$A$19)=INT('Data Sheet'!$B$19),
            --(INT('Data Sheet'!$A$19) &amp; "." &amp; LEFT(BN700,3)),
            IF(AND((--(INT('Data Sheet'!$A$19) &amp; "." &amp; LEFT(BN700,3))&gt;=--('Data Sheet'!$A$19)), (--(INT('Data Sheet'!$A$19) &amp; "." &amp; LEFT(BN700,3))&lt;=--('Data Sheet'!$B$19))),
                --(INT('Data Sheet'!$A$19) &amp; "." &amp; LEFT(BN700,3)),
                --(INT('Data Sheet'!$B$19) &amp; "." &amp; LEFT(BN700,3))
            )
        ),
        "OK"
    )
)</f>
        <v>OK</v>
      </c>
      <c r="O700" s="23" t="str">
        <f>IF(BP700&lt;&gt;"",
    IF(INT('Data Sheet'!$A$19)=INT('Data Sheet'!$B$19),
        --(INT('Data Sheet'!$A$19) &amp; "." &amp; BP700),
        IF(AND((--(INT('Data Sheet'!$A$19) &amp; "." &amp; BP700)&gt;=--('Data Sheet'!$A$19)), (--(INT('Data Sheet'!$A$19) &amp; "." &amp; BP700)&lt;=--('Data Sheet'!$B$19))),
            --(INT('Data Sheet'!$A$19) &amp; "." &amp; BP700),
            --(INT('Data Sheet'!$B$19) &amp; "." &amp; BP700)
        )
    ),
    IF(BN700&lt;&gt;"",
        IF(INT('Data Sheet'!$A$19)=INT('Data Sheet'!$B$19),
            --(INT('Data Sheet'!$A$19) &amp; "." &amp; RIGHT(BN700,3)),
            IF(AND((--(INT('Data Sheet'!$A$19) &amp; "." &amp; RIGHT(BN700,3))&gt;=--('Data Sheet'!$A$19)), (--(INT('Data Sheet'!$A$19) &amp; "." &amp; RIGHT(BN700,3))&lt;=--('Data Sheet'!$B$19))),
                --(INT('Data Sheet'!$A$19) &amp; "." &amp; RIGHT(BN700,3)),
                --(INT('Data Sheet'!$B$19) &amp; "." &amp; RIGHT(BN700,3))
            )
        ),
        "OK"
    )
)</f>
        <v>OK</v>
      </c>
      <c r="P700" s="23" t="str">
        <f>IF(BR700&lt;&gt;"",
    IF(INT('Data Sheet'!$A$19)=INT('Data Sheet'!$B$15),
        --(INT('Data Sheet'!$A$15) &amp; "." &amp; BR700),
        IF(AND((--(INT('Data Sheet'!$A$15) &amp; "." &amp; BR700)&gt;=--('Data Sheet'!$A$15)), (--(INT('Data Sheet'!$A$15) &amp; "." &amp; BR700)&lt;=--('Data Sheet'!$B$15))),
            --(INT('Data Sheet'!$A$15) &amp; "." &amp; BR700),
            --(INT('Data Sheet'!$B$15) &amp; "." &amp; BR700)
        )
    ),
    IF(BQ700&lt;&gt;"",
        IF(INT('Data Sheet'!$A$15)=INT('Data Sheet'!$B$15),
            --(INT('Data Sheet'!$A$15) &amp; "." &amp; LEFT(BQ700,3)),
            IF(AND((--(INT('Data Sheet'!$A$15) &amp; "." &amp; LEFT(BQ700,3))&gt;=--('Data Sheet'!$A$15)), (--(INT('Data Sheet'!$A$15) &amp; "." &amp; LEFT(BQ700,3))&lt;=--('Data Sheet'!$B$15))),
                --(INT('Data Sheet'!$A$15) &amp; "." &amp; LEFT(BQ700,3)),
                --(INT('Data Sheet'!$B$15) &amp; "." &amp; LEFT(BQ700,3))
            )
        ),
        "OK"
    )
)</f>
        <v>OK</v>
      </c>
      <c r="Q700" s="23" t="str">
        <f>IF(BS700&lt;&gt;"",
    IF(INT('Data Sheet'!$A$19)=INT('Data Sheet'!$B$15),
        --(INT('Data Sheet'!$A$15) &amp; "." &amp; BS700),
        IF(AND((--(INT('Data Sheet'!$A$15) &amp; "." &amp; BS700)&gt;=--('Data Sheet'!$A$15)), (--(INT('Data Sheet'!$A$15) &amp; "." &amp; BS700)&lt;=--('Data Sheet'!$B$15))),
            --(INT('Data Sheet'!$A$15) &amp; "." &amp; BS700),
            --(INT('Data Sheet'!$B$15) &amp; "." &amp; BS700)
        )
    ),
    IF(BQ700&lt;&gt;"",
        IF(INT('Data Sheet'!$A$15)=INT('Data Sheet'!$B$15),
            --(INT('Data Sheet'!$A$15) &amp; "." &amp; RIGHT(BQ700,3)),
            IF(AND((--(INT('Data Sheet'!$A$15) &amp; "." &amp; RIGHT(BQ700,3))&gt;=--('Data Sheet'!$A$15)), (--(INT('Data Sheet'!$A$15) &amp; "." &amp; RIGHT(BQ700,3))&lt;=--('Data Sheet'!$B$15))),
                --(INT('Data Sheet'!$A$15) &amp; "." &amp; RIGHT(BQ700,3)),
                --(INT('Data Sheet'!$B$15) &amp; "." &amp; RIGHT(BQ700,3))
            )
        ),
        "OK"
    )
)</f>
        <v>OK</v>
      </c>
      <c r="R700" s="19"/>
      <c r="S700" s="19"/>
      <c r="T700" s="19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1"/>
      <c r="AU700" s="21"/>
      <c r="AV700" s="21"/>
      <c r="AW700" s="22"/>
      <c r="AX700" s="99"/>
      <c r="AY700" s="20"/>
      <c r="AZ700" s="20"/>
      <c r="BA700" s="22"/>
      <c r="BB700">
        <v>692</v>
      </c>
      <c r="BC700" s="80"/>
      <c r="BD700" s="80"/>
      <c r="BE700" s="80"/>
      <c r="BF700" s="80"/>
      <c r="BG700" s="32" t="str">
        <f t="shared" si="114"/>
        <v/>
      </c>
      <c r="BH700" s="78">
        <f t="shared" si="112"/>
        <v>0</v>
      </c>
      <c r="BI700" s="2">
        <f t="shared" si="115"/>
        <v>0</v>
      </c>
      <c r="BJ700" s="2">
        <f t="shared" si="116"/>
        <v>0</v>
      </c>
      <c r="BK700" s="2">
        <f t="shared" si="113"/>
        <v>0</v>
      </c>
    </row>
    <row r="701" spans="2:63" ht="15" customHeight="1" x14ac:dyDescent="0.25">
      <c r="B701" s="14">
        <v>693</v>
      </c>
      <c r="C701" s="95" t="str">
        <f t="shared" si="117"/>
        <v/>
      </c>
      <c r="D701" s="15" t="str">
        <f t="shared" si="122"/>
        <v>OK</v>
      </c>
      <c r="E701" s="16" t="e">
        <f>VLOOKUP('Data Sheet'!$B$8,'Data Sheet'!$I$2:$J$9,2,FALSE)</f>
        <v>#N/A</v>
      </c>
      <c r="F701" s="16" t="str">
        <f t="shared" si="118"/>
        <v/>
      </c>
      <c r="G701" s="103">
        <f t="shared" si="119"/>
        <v>0</v>
      </c>
      <c r="H701" s="17" t="s">
        <v>26</v>
      </c>
      <c r="I701" s="17" t="s">
        <v>26</v>
      </c>
      <c r="J701" s="17" t="str">
        <f>IF('Data Sheet'!$B$9="NC-50","N/A","OK")</f>
        <v>OK</v>
      </c>
      <c r="K701" s="17" t="str">
        <f>IF('Data Sheet'!$B$9="NC-50","N/A","OK")</f>
        <v>OK</v>
      </c>
      <c r="L701" s="17" t="str">
        <f t="shared" si="120"/>
        <v>OK</v>
      </c>
      <c r="M701" s="17" t="str">
        <f t="shared" si="121"/>
        <v>OK</v>
      </c>
      <c r="N701" s="18" t="str">
        <f>IF(BO701&lt;&gt;"",
    IF(INT('Data Sheet'!$A$19)=INT('Data Sheet'!$B$19),
        --(INT('Data Sheet'!$A$19) &amp; "." &amp; BO701),
        IF(AND((--(INT('Data Sheet'!$A$19) &amp; "." &amp; BO701)&gt;=--('Data Sheet'!$A$19)), (--(INT('Data Sheet'!$A$19) &amp; "." &amp; BO701)&lt;=--('Data Sheet'!$B$19))),
            --(INT('Data Sheet'!$A$19) &amp; "." &amp; BO701),
            --(INT('Data Sheet'!$B$19) &amp; "." &amp; BO701)
        )
    ),
    IF(BN701&lt;&gt;"",
        IF(INT('Data Sheet'!$A$19)=INT('Data Sheet'!$B$19),
            --(INT('Data Sheet'!$A$19) &amp; "." &amp; LEFT(BN701,3)),
            IF(AND((--(INT('Data Sheet'!$A$19) &amp; "." &amp; LEFT(BN701,3))&gt;=--('Data Sheet'!$A$19)), (--(INT('Data Sheet'!$A$19) &amp; "." &amp; LEFT(BN701,3))&lt;=--('Data Sheet'!$B$19))),
                --(INT('Data Sheet'!$A$19) &amp; "." &amp; LEFT(BN701,3)),
                --(INT('Data Sheet'!$B$19) &amp; "." &amp; LEFT(BN701,3))
            )
        ),
        "OK"
    )
)</f>
        <v>OK</v>
      </c>
      <c r="O701" s="23" t="str">
        <f>IF(BP701&lt;&gt;"",
    IF(INT('Data Sheet'!$A$19)=INT('Data Sheet'!$B$19),
        --(INT('Data Sheet'!$A$19) &amp; "." &amp; BP701),
        IF(AND((--(INT('Data Sheet'!$A$19) &amp; "." &amp; BP701)&gt;=--('Data Sheet'!$A$19)), (--(INT('Data Sheet'!$A$19) &amp; "." &amp; BP701)&lt;=--('Data Sheet'!$B$19))),
            --(INT('Data Sheet'!$A$19) &amp; "." &amp; BP701),
            --(INT('Data Sheet'!$B$19) &amp; "." &amp; BP701)
        )
    ),
    IF(BN701&lt;&gt;"",
        IF(INT('Data Sheet'!$A$19)=INT('Data Sheet'!$B$19),
            --(INT('Data Sheet'!$A$19) &amp; "." &amp; RIGHT(BN701,3)),
            IF(AND((--(INT('Data Sheet'!$A$19) &amp; "." &amp; RIGHT(BN701,3))&gt;=--('Data Sheet'!$A$19)), (--(INT('Data Sheet'!$A$19) &amp; "." &amp; RIGHT(BN701,3))&lt;=--('Data Sheet'!$B$19))),
                --(INT('Data Sheet'!$A$19) &amp; "." &amp; RIGHT(BN701,3)),
                --(INT('Data Sheet'!$B$19) &amp; "." &amp; RIGHT(BN701,3))
            )
        ),
        "OK"
    )
)</f>
        <v>OK</v>
      </c>
      <c r="P701" s="23" t="str">
        <f>IF(BR701&lt;&gt;"",
    IF(INT('Data Sheet'!$A$19)=INT('Data Sheet'!$B$15),
        --(INT('Data Sheet'!$A$15) &amp; "." &amp; BR701),
        IF(AND((--(INT('Data Sheet'!$A$15) &amp; "." &amp; BR701)&gt;=--('Data Sheet'!$A$15)), (--(INT('Data Sheet'!$A$15) &amp; "." &amp; BR701)&lt;=--('Data Sheet'!$B$15))),
            --(INT('Data Sheet'!$A$15) &amp; "." &amp; BR701),
            --(INT('Data Sheet'!$B$15) &amp; "." &amp; BR701)
        )
    ),
    IF(BQ701&lt;&gt;"",
        IF(INT('Data Sheet'!$A$15)=INT('Data Sheet'!$B$15),
            --(INT('Data Sheet'!$A$15) &amp; "." &amp; LEFT(BQ701,3)),
            IF(AND((--(INT('Data Sheet'!$A$15) &amp; "." &amp; LEFT(BQ701,3))&gt;=--('Data Sheet'!$A$15)), (--(INT('Data Sheet'!$A$15) &amp; "." &amp; LEFT(BQ701,3))&lt;=--('Data Sheet'!$B$15))),
                --(INT('Data Sheet'!$A$15) &amp; "." &amp; LEFT(BQ701,3)),
                --(INT('Data Sheet'!$B$15) &amp; "." &amp; LEFT(BQ701,3))
            )
        ),
        "OK"
    )
)</f>
        <v>OK</v>
      </c>
      <c r="Q701" s="23" t="str">
        <f>IF(BS701&lt;&gt;"",
    IF(INT('Data Sheet'!$A$19)=INT('Data Sheet'!$B$15),
        --(INT('Data Sheet'!$A$15) &amp; "." &amp; BS701),
        IF(AND((--(INT('Data Sheet'!$A$15) &amp; "." &amp; BS701)&gt;=--('Data Sheet'!$A$15)), (--(INT('Data Sheet'!$A$15) &amp; "." &amp; BS701)&lt;=--('Data Sheet'!$B$15))),
            --(INT('Data Sheet'!$A$15) &amp; "." &amp; BS701),
            --(INT('Data Sheet'!$B$15) &amp; "." &amp; BS701)
        )
    ),
    IF(BQ701&lt;&gt;"",
        IF(INT('Data Sheet'!$A$15)=INT('Data Sheet'!$B$15),
            --(INT('Data Sheet'!$A$15) &amp; "." &amp; RIGHT(BQ701,3)),
            IF(AND((--(INT('Data Sheet'!$A$15) &amp; "." &amp; RIGHT(BQ701,3))&gt;=--('Data Sheet'!$A$15)), (--(INT('Data Sheet'!$A$15) &amp; "." &amp; RIGHT(BQ701,3))&lt;=--('Data Sheet'!$B$15))),
                --(INT('Data Sheet'!$A$15) &amp; "." &amp; RIGHT(BQ701,3)),
                --(INT('Data Sheet'!$B$15) &amp; "." &amp; RIGHT(BQ701,3))
            )
        ),
        "OK"
    )
)</f>
        <v>OK</v>
      </c>
      <c r="R701" s="19"/>
      <c r="S701" s="19"/>
      <c r="T701" s="19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1"/>
      <c r="AU701" s="21"/>
      <c r="AV701" s="21"/>
      <c r="AW701" s="22"/>
      <c r="AX701" s="99"/>
      <c r="AY701" s="20"/>
      <c r="AZ701" s="20"/>
      <c r="BA701" s="22"/>
      <c r="BB701">
        <v>693</v>
      </c>
      <c r="BC701" s="80"/>
      <c r="BD701" s="80"/>
      <c r="BE701" s="80"/>
      <c r="BF701" s="80"/>
      <c r="BG701" s="32" t="str">
        <f t="shared" si="114"/>
        <v/>
      </c>
      <c r="BH701" s="78">
        <f t="shared" si="112"/>
        <v>0</v>
      </c>
      <c r="BI701" s="2">
        <f t="shared" si="115"/>
        <v>0</v>
      </c>
      <c r="BJ701" s="2">
        <f t="shared" si="116"/>
        <v>0</v>
      </c>
      <c r="BK701" s="2">
        <f t="shared" si="113"/>
        <v>0</v>
      </c>
    </row>
    <row r="702" spans="2:63" ht="15" customHeight="1" x14ac:dyDescent="0.25">
      <c r="B702" s="14">
        <v>694</v>
      </c>
      <c r="C702" s="95" t="str">
        <f t="shared" si="117"/>
        <v/>
      </c>
      <c r="D702" s="15" t="str">
        <f t="shared" si="122"/>
        <v>OK</v>
      </c>
      <c r="E702" s="16" t="e">
        <f>VLOOKUP('Data Sheet'!$B$8,'Data Sheet'!$I$2:$J$9,2,FALSE)</f>
        <v>#N/A</v>
      </c>
      <c r="F702" s="16" t="str">
        <f t="shared" si="118"/>
        <v/>
      </c>
      <c r="G702" s="103">
        <f t="shared" si="119"/>
        <v>0</v>
      </c>
      <c r="H702" s="17" t="s">
        <v>26</v>
      </c>
      <c r="I702" s="17" t="s">
        <v>26</v>
      </c>
      <c r="J702" s="17" t="str">
        <f>IF('Data Sheet'!$B$9="NC-50","N/A","OK")</f>
        <v>OK</v>
      </c>
      <c r="K702" s="17" t="str">
        <f>IF('Data Sheet'!$B$9="NC-50","N/A","OK")</f>
        <v>OK</v>
      </c>
      <c r="L702" s="17" t="str">
        <f t="shared" si="120"/>
        <v>OK</v>
      </c>
      <c r="M702" s="17" t="str">
        <f t="shared" si="121"/>
        <v>OK</v>
      </c>
      <c r="N702" s="18" t="str">
        <f>IF(BO702&lt;&gt;"",
    IF(INT('Data Sheet'!$A$19)=INT('Data Sheet'!$B$19),
        --(INT('Data Sheet'!$A$19) &amp; "." &amp; BO702),
        IF(AND((--(INT('Data Sheet'!$A$19) &amp; "." &amp; BO702)&gt;=--('Data Sheet'!$A$19)), (--(INT('Data Sheet'!$A$19) &amp; "." &amp; BO702)&lt;=--('Data Sheet'!$B$19))),
            --(INT('Data Sheet'!$A$19) &amp; "." &amp; BO702),
            --(INT('Data Sheet'!$B$19) &amp; "." &amp; BO702)
        )
    ),
    IF(BN702&lt;&gt;"",
        IF(INT('Data Sheet'!$A$19)=INT('Data Sheet'!$B$19),
            --(INT('Data Sheet'!$A$19) &amp; "." &amp; LEFT(BN702,3)),
            IF(AND((--(INT('Data Sheet'!$A$19) &amp; "." &amp; LEFT(BN702,3))&gt;=--('Data Sheet'!$A$19)), (--(INT('Data Sheet'!$A$19) &amp; "." &amp; LEFT(BN702,3))&lt;=--('Data Sheet'!$B$19))),
                --(INT('Data Sheet'!$A$19) &amp; "." &amp; LEFT(BN702,3)),
                --(INT('Data Sheet'!$B$19) &amp; "." &amp; LEFT(BN702,3))
            )
        ),
        "OK"
    )
)</f>
        <v>OK</v>
      </c>
      <c r="O702" s="23" t="str">
        <f>IF(BP702&lt;&gt;"",
    IF(INT('Data Sheet'!$A$19)=INT('Data Sheet'!$B$19),
        --(INT('Data Sheet'!$A$19) &amp; "." &amp; BP702),
        IF(AND((--(INT('Data Sheet'!$A$19) &amp; "." &amp; BP702)&gt;=--('Data Sheet'!$A$19)), (--(INT('Data Sheet'!$A$19) &amp; "." &amp; BP702)&lt;=--('Data Sheet'!$B$19))),
            --(INT('Data Sheet'!$A$19) &amp; "." &amp; BP702),
            --(INT('Data Sheet'!$B$19) &amp; "." &amp; BP702)
        )
    ),
    IF(BN702&lt;&gt;"",
        IF(INT('Data Sheet'!$A$19)=INT('Data Sheet'!$B$19),
            --(INT('Data Sheet'!$A$19) &amp; "." &amp; RIGHT(BN702,3)),
            IF(AND((--(INT('Data Sheet'!$A$19) &amp; "." &amp; RIGHT(BN702,3))&gt;=--('Data Sheet'!$A$19)), (--(INT('Data Sheet'!$A$19) &amp; "." &amp; RIGHT(BN702,3))&lt;=--('Data Sheet'!$B$19))),
                --(INT('Data Sheet'!$A$19) &amp; "." &amp; RIGHT(BN702,3)),
                --(INT('Data Sheet'!$B$19) &amp; "." &amp; RIGHT(BN702,3))
            )
        ),
        "OK"
    )
)</f>
        <v>OK</v>
      </c>
      <c r="P702" s="23" t="str">
        <f>IF(BR702&lt;&gt;"",
    IF(INT('Data Sheet'!$A$19)=INT('Data Sheet'!$B$15),
        --(INT('Data Sheet'!$A$15) &amp; "." &amp; BR702),
        IF(AND((--(INT('Data Sheet'!$A$15) &amp; "." &amp; BR702)&gt;=--('Data Sheet'!$A$15)), (--(INT('Data Sheet'!$A$15) &amp; "." &amp; BR702)&lt;=--('Data Sheet'!$B$15))),
            --(INT('Data Sheet'!$A$15) &amp; "." &amp; BR702),
            --(INT('Data Sheet'!$B$15) &amp; "." &amp; BR702)
        )
    ),
    IF(BQ702&lt;&gt;"",
        IF(INT('Data Sheet'!$A$15)=INT('Data Sheet'!$B$15),
            --(INT('Data Sheet'!$A$15) &amp; "." &amp; LEFT(BQ702,3)),
            IF(AND((--(INT('Data Sheet'!$A$15) &amp; "." &amp; LEFT(BQ702,3))&gt;=--('Data Sheet'!$A$15)), (--(INT('Data Sheet'!$A$15) &amp; "." &amp; LEFT(BQ702,3))&lt;=--('Data Sheet'!$B$15))),
                --(INT('Data Sheet'!$A$15) &amp; "." &amp; LEFT(BQ702,3)),
                --(INT('Data Sheet'!$B$15) &amp; "." &amp; LEFT(BQ702,3))
            )
        ),
        "OK"
    )
)</f>
        <v>OK</v>
      </c>
      <c r="Q702" s="23" t="str">
        <f>IF(BS702&lt;&gt;"",
    IF(INT('Data Sheet'!$A$19)=INT('Data Sheet'!$B$15),
        --(INT('Data Sheet'!$A$15) &amp; "." &amp; BS702),
        IF(AND((--(INT('Data Sheet'!$A$15) &amp; "." &amp; BS702)&gt;=--('Data Sheet'!$A$15)), (--(INT('Data Sheet'!$A$15) &amp; "." &amp; BS702)&lt;=--('Data Sheet'!$B$15))),
            --(INT('Data Sheet'!$A$15) &amp; "." &amp; BS702),
            --(INT('Data Sheet'!$B$15) &amp; "." &amp; BS702)
        )
    ),
    IF(BQ702&lt;&gt;"",
        IF(INT('Data Sheet'!$A$15)=INT('Data Sheet'!$B$15),
            --(INT('Data Sheet'!$A$15) &amp; "." &amp; RIGHT(BQ702,3)),
            IF(AND((--(INT('Data Sheet'!$A$15) &amp; "." &amp; RIGHT(BQ702,3))&gt;=--('Data Sheet'!$A$15)), (--(INT('Data Sheet'!$A$15) &amp; "." &amp; RIGHT(BQ702,3))&lt;=--('Data Sheet'!$B$15))),
                --(INT('Data Sheet'!$A$15) &amp; "." &amp; RIGHT(BQ702,3)),
                --(INT('Data Sheet'!$B$15) &amp; "." &amp; RIGHT(BQ702,3))
            )
        ),
        "OK"
    )
)</f>
        <v>OK</v>
      </c>
      <c r="R702" s="19"/>
      <c r="S702" s="19"/>
      <c r="T702" s="19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1"/>
      <c r="AU702" s="21"/>
      <c r="AV702" s="21"/>
      <c r="AW702" s="22"/>
      <c r="AX702" s="99"/>
      <c r="AY702" s="20"/>
      <c r="AZ702" s="20"/>
      <c r="BA702" s="22"/>
      <c r="BB702">
        <v>694</v>
      </c>
      <c r="BC702" s="80"/>
      <c r="BD702" s="80"/>
      <c r="BE702" s="80"/>
      <c r="BF702" s="80"/>
      <c r="BG702" s="32" t="str">
        <f t="shared" si="114"/>
        <v/>
      </c>
      <c r="BH702" s="78">
        <f t="shared" si="112"/>
        <v>0</v>
      </c>
      <c r="BI702" s="2">
        <f t="shared" si="115"/>
        <v>0</v>
      </c>
      <c r="BJ702" s="2">
        <f t="shared" si="116"/>
        <v>0</v>
      </c>
      <c r="BK702" s="2">
        <f t="shared" si="113"/>
        <v>0</v>
      </c>
    </row>
    <row r="703" spans="2:63" ht="15" customHeight="1" x14ac:dyDescent="0.25">
      <c r="B703" s="14">
        <v>695</v>
      </c>
      <c r="C703" s="95" t="str">
        <f t="shared" si="117"/>
        <v/>
      </c>
      <c r="D703" s="15" t="str">
        <f t="shared" si="122"/>
        <v>OK</v>
      </c>
      <c r="E703" s="16" t="e">
        <f>VLOOKUP('Data Sheet'!$B$8,'Data Sheet'!$I$2:$J$9,2,FALSE)</f>
        <v>#N/A</v>
      </c>
      <c r="F703" s="16" t="str">
        <f t="shared" si="118"/>
        <v/>
      </c>
      <c r="G703" s="103">
        <f t="shared" si="119"/>
        <v>0</v>
      </c>
      <c r="H703" s="17" t="s">
        <v>26</v>
      </c>
      <c r="I703" s="17" t="s">
        <v>26</v>
      </c>
      <c r="J703" s="17" t="str">
        <f>IF('Data Sheet'!$B$9="NC-50","N/A","OK")</f>
        <v>OK</v>
      </c>
      <c r="K703" s="17" t="str">
        <f>IF('Data Sheet'!$B$9="NC-50","N/A","OK")</f>
        <v>OK</v>
      </c>
      <c r="L703" s="17" t="str">
        <f t="shared" si="120"/>
        <v>OK</v>
      </c>
      <c r="M703" s="17" t="str">
        <f t="shared" si="121"/>
        <v>OK</v>
      </c>
      <c r="N703" s="18" t="str">
        <f>IF(BO703&lt;&gt;"",
    IF(INT('Data Sheet'!$A$19)=INT('Data Sheet'!$B$19),
        --(INT('Data Sheet'!$A$19) &amp; "." &amp; BO703),
        IF(AND((--(INT('Data Sheet'!$A$19) &amp; "." &amp; BO703)&gt;=--('Data Sheet'!$A$19)), (--(INT('Data Sheet'!$A$19) &amp; "." &amp; BO703)&lt;=--('Data Sheet'!$B$19))),
            --(INT('Data Sheet'!$A$19) &amp; "." &amp; BO703),
            --(INT('Data Sheet'!$B$19) &amp; "." &amp; BO703)
        )
    ),
    IF(BN703&lt;&gt;"",
        IF(INT('Data Sheet'!$A$19)=INT('Data Sheet'!$B$19),
            --(INT('Data Sheet'!$A$19) &amp; "." &amp; LEFT(BN703,3)),
            IF(AND((--(INT('Data Sheet'!$A$19) &amp; "." &amp; LEFT(BN703,3))&gt;=--('Data Sheet'!$A$19)), (--(INT('Data Sheet'!$A$19) &amp; "." &amp; LEFT(BN703,3))&lt;=--('Data Sheet'!$B$19))),
                --(INT('Data Sheet'!$A$19) &amp; "." &amp; LEFT(BN703,3)),
                --(INT('Data Sheet'!$B$19) &amp; "." &amp; LEFT(BN703,3))
            )
        ),
        "OK"
    )
)</f>
        <v>OK</v>
      </c>
      <c r="O703" s="23" t="str">
        <f>IF(BP703&lt;&gt;"",
    IF(INT('Data Sheet'!$A$19)=INT('Data Sheet'!$B$19),
        --(INT('Data Sheet'!$A$19) &amp; "." &amp; BP703),
        IF(AND((--(INT('Data Sheet'!$A$19) &amp; "." &amp; BP703)&gt;=--('Data Sheet'!$A$19)), (--(INT('Data Sheet'!$A$19) &amp; "." &amp; BP703)&lt;=--('Data Sheet'!$B$19))),
            --(INT('Data Sheet'!$A$19) &amp; "." &amp; BP703),
            --(INT('Data Sheet'!$B$19) &amp; "." &amp; BP703)
        )
    ),
    IF(BN703&lt;&gt;"",
        IF(INT('Data Sheet'!$A$19)=INT('Data Sheet'!$B$19),
            --(INT('Data Sheet'!$A$19) &amp; "." &amp; RIGHT(BN703,3)),
            IF(AND((--(INT('Data Sheet'!$A$19) &amp; "." &amp; RIGHT(BN703,3))&gt;=--('Data Sheet'!$A$19)), (--(INT('Data Sheet'!$A$19) &amp; "." &amp; RIGHT(BN703,3))&lt;=--('Data Sheet'!$B$19))),
                --(INT('Data Sheet'!$A$19) &amp; "." &amp; RIGHT(BN703,3)),
                --(INT('Data Sheet'!$B$19) &amp; "." &amp; RIGHT(BN703,3))
            )
        ),
        "OK"
    )
)</f>
        <v>OK</v>
      </c>
      <c r="P703" s="23" t="str">
        <f>IF(BR703&lt;&gt;"",
    IF(INT('Data Sheet'!$A$19)=INT('Data Sheet'!$B$15),
        --(INT('Data Sheet'!$A$15) &amp; "." &amp; BR703),
        IF(AND((--(INT('Data Sheet'!$A$15) &amp; "." &amp; BR703)&gt;=--('Data Sheet'!$A$15)), (--(INT('Data Sheet'!$A$15) &amp; "." &amp; BR703)&lt;=--('Data Sheet'!$B$15))),
            --(INT('Data Sheet'!$A$15) &amp; "." &amp; BR703),
            --(INT('Data Sheet'!$B$15) &amp; "." &amp; BR703)
        )
    ),
    IF(BQ703&lt;&gt;"",
        IF(INT('Data Sheet'!$A$15)=INT('Data Sheet'!$B$15),
            --(INT('Data Sheet'!$A$15) &amp; "." &amp; LEFT(BQ703,3)),
            IF(AND((--(INT('Data Sheet'!$A$15) &amp; "." &amp; LEFT(BQ703,3))&gt;=--('Data Sheet'!$A$15)), (--(INT('Data Sheet'!$A$15) &amp; "." &amp; LEFT(BQ703,3))&lt;=--('Data Sheet'!$B$15))),
                --(INT('Data Sheet'!$A$15) &amp; "." &amp; LEFT(BQ703,3)),
                --(INT('Data Sheet'!$B$15) &amp; "." &amp; LEFT(BQ703,3))
            )
        ),
        "OK"
    )
)</f>
        <v>OK</v>
      </c>
      <c r="Q703" s="23" t="str">
        <f>IF(BS703&lt;&gt;"",
    IF(INT('Data Sheet'!$A$19)=INT('Data Sheet'!$B$15),
        --(INT('Data Sheet'!$A$15) &amp; "." &amp; BS703),
        IF(AND((--(INT('Data Sheet'!$A$15) &amp; "." &amp; BS703)&gt;=--('Data Sheet'!$A$15)), (--(INT('Data Sheet'!$A$15) &amp; "." &amp; BS703)&lt;=--('Data Sheet'!$B$15))),
            --(INT('Data Sheet'!$A$15) &amp; "." &amp; BS703),
            --(INT('Data Sheet'!$B$15) &amp; "." &amp; BS703)
        )
    ),
    IF(BQ703&lt;&gt;"",
        IF(INT('Data Sheet'!$A$15)=INT('Data Sheet'!$B$15),
            --(INT('Data Sheet'!$A$15) &amp; "." &amp; RIGHT(BQ703,3)),
            IF(AND((--(INT('Data Sheet'!$A$15) &amp; "." &amp; RIGHT(BQ703,3))&gt;=--('Data Sheet'!$A$15)), (--(INT('Data Sheet'!$A$15) &amp; "." &amp; RIGHT(BQ703,3))&lt;=--('Data Sheet'!$B$15))),
                --(INT('Data Sheet'!$A$15) &amp; "." &amp; RIGHT(BQ703,3)),
                --(INT('Data Sheet'!$B$15) &amp; "." &amp; RIGHT(BQ703,3))
            )
        ),
        "OK"
    )
)</f>
        <v>OK</v>
      </c>
      <c r="R703" s="19"/>
      <c r="S703" s="19"/>
      <c r="T703" s="19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1"/>
      <c r="AU703" s="21"/>
      <c r="AV703" s="21"/>
      <c r="AW703" s="22"/>
      <c r="AX703" s="99"/>
      <c r="AY703" s="20"/>
      <c r="AZ703" s="20"/>
      <c r="BA703" s="22"/>
      <c r="BB703">
        <v>695</v>
      </c>
      <c r="BC703" s="80"/>
      <c r="BD703" s="80"/>
      <c r="BE703" s="80"/>
      <c r="BF703" s="80"/>
      <c r="BG703" s="32" t="str">
        <f t="shared" si="114"/>
        <v/>
      </c>
      <c r="BH703" s="78">
        <f t="shared" si="112"/>
        <v>0</v>
      </c>
      <c r="BI703" s="2">
        <f t="shared" si="115"/>
        <v>0</v>
      </c>
      <c r="BJ703" s="2">
        <f t="shared" si="116"/>
        <v>0</v>
      </c>
      <c r="BK703" s="2">
        <f t="shared" si="113"/>
        <v>0</v>
      </c>
    </row>
    <row r="704" spans="2:63" ht="15" customHeight="1" x14ac:dyDescent="0.25">
      <c r="B704" s="14">
        <v>696</v>
      </c>
      <c r="C704" s="95" t="str">
        <f t="shared" si="117"/>
        <v/>
      </c>
      <c r="D704" s="15" t="str">
        <f t="shared" si="122"/>
        <v>OK</v>
      </c>
      <c r="E704" s="16" t="e">
        <f>VLOOKUP('Data Sheet'!$B$8,'Data Sheet'!$I$2:$J$9,2,FALSE)</f>
        <v>#N/A</v>
      </c>
      <c r="F704" s="16" t="str">
        <f t="shared" si="118"/>
        <v/>
      </c>
      <c r="G704" s="103">
        <f t="shared" si="119"/>
        <v>0</v>
      </c>
      <c r="H704" s="17" t="s">
        <v>26</v>
      </c>
      <c r="I704" s="17" t="s">
        <v>26</v>
      </c>
      <c r="J704" s="17" t="str">
        <f>IF('Data Sheet'!$B$9="NC-50","N/A","OK")</f>
        <v>OK</v>
      </c>
      <c r="K704" s="17" t="str">
        <f>IF('Data Sheet'!$B$9="NC-50","N/A","OK")</f>
        <v>OK</v>
      </c>
      <c r="L704" s="17" t="str">
        <f t="shared" si="120"/>
        <v>OK</v>
      </c>
      <c r="M704" s="17" t="str">
        <f t="shared" si="121"/>
        <v>OK</v>
      </c>
      <c r="N704" s="18" t="str">
        <f>IF(BO704&lt;&gt;"",
    IF(INT('Data Sheet'!$A$19)=INT('Data Sheet'!$B$19),
        --(INT('Data Sheet'!$A$19) &amp; "." &amp; BO704),
        IF(AND((--(INT('Data Sheet'!$A$19) &amp; "." &amp; BO704)&gt;=--('Data Sheet'!$A$19)), (--(INT('Data Sheet'!$A$19) &amp; "." &amp; BO704)&lt;=--('Data Sheet'!$B$19))),
            --(INT('Data Sheet'!$A$19) &amp; "." &amp; BO704),
            --(INT('Data Sheet'!$B$19) &amp; "." &amp; BO704)
        )
    ),
    IF(BN704&lt;&gt;"",
        IF(INT('Data Sheet'!$A$19)=INT('Data Sheet'!$B$19),
            --(INT('Data Sheet'!$A$19) &amp; "." &amp; LEFT(BN704,3)),
            IF(AND((--(INT('Data Sheet'!$A$19) &amp; "." &amp; LEFT(BN704,3))&gt;=--('Data Sheet'!$A$19)), (--(INT('Data Sheet'!$A$19) &amp; "." &amp; LEFT(BN704,3))&lt;=--('Data Sheet'!$B$19))),
                --(INT('Data Sheet'!$A$19) &amp; "." &amp; LEFT(BN704,3)),
                --(INT('Data Sheet'!$B$19) &amp; "." &amp; LEFT(BN704,3))
            )
        ),
        "OK"
    )
)</f>
        <v>OK</v>
      </c>
      <c r="O704" s="23" t="str">
        <f>IF(BP704&lt;&gt;"",
    IF(INT('Data Sheet'!$A$19)=INT('Data Sheet'!$B$19),
        --(INT('Data Sheet'!$A$19) &amp; "." &amp; BP704),
        IF(AND((--(INT('Data Sheet'!$A$19) &amp; "." &amp; BP704)&gt;=--('Data Sheet'!$A$19)), (--(INT('Data Sheet'!$A$19) &amp; "." &amp; BP704)&lt;=--('Data Sheet'!$B$19))),
            --(INT('Data Sheet'!$A$19) &amp; "." &amp; BP704),
            --(INT('Data Sheet'!$B$19) &amp; "." &amp; BP704)
        )
    ),
    IF(BN704&lt;&gt;"",
        IF(INT('Data Sheet'!$A$19)=INT('Data Sheet'!$B$19),
            --(INT('Data Sheet'!$A$19) &amp; "." &amp; RIGHT(BN704,3)),
            IF(AND((--(INT('Data Sheet'!$A$19) &amp; "." &amp; RIGHT(BN704,3))&gt;=--('Data Sheet'!$A$19)), (--(INT('Data Sheet'!$A$19) &amp; "." &amp; RIGHT(BN704,3))&lt;=--('Data Sheet'!$B$19))),
                --(INT('Data Sheet'!$A$19) &amp; "." &amp; RIGHT(BN704,3)),
                --(INT('Data Sheet'!$B$19) &amp; "." &amp; RIGHT(BN704,3))
            )
        ),
        "OK"
    )
)</f>
        <v>OK</v>
      </c>
      <c r="P704" s="23" t="str">
        <f>IF(BR704&lt;&gt;"",
    IF(INT('Data Sheet'!$A$19)=INT('Data Sheet'!$B$15),
        --(INT('Data Sheet'!$A$15) &amp; "." &amp; BR704),
        IF(AND((--(INT('Data Sheet'!$A$15) &amp; "." &amp; BR704)&gt;=--('Data Sheet'!$A$15)), (--(INT('Data Sheet'!$A$15) &amp; "." &amp; BR704)&lt;=--('Data Sheet'!$B$15))),
            --(INT('Data Sheet'!$A$15) &amp; "." &amp; BR704),
            --(INT('Data Sheet'!$B$15) &amp; "." &amp; BR704)
        )
    ),
    IF(BQ704&lt;&gt;"",
        IF(INT('Data Sheet'!$A$15)=INT('Data Sheet'!$B$15),
            --(INT('Data Sheet'!$A$15) &amp; "." &amp; LEFT(BQ704,3)),
            IF(AND((--(INT('Data Sheet'!$A$15) &amp; "." &amp; LEFT(BQ704,3))&gt;=--('Data Sheet'!$A$15)), (--(INT('Data Sheet'!$A$15) &amp; "." &amp; LEFT(BQ704,3))&lt;=--('Data Sheet'!$B$15))),
                --(INT('Data Sheet'!$A$15) &amp; "." &amp; LEFT(BQ704,3)),
                --(INT('Data Sheet'!$B$15) &amp; "." &amp; LEFT(BQ704,3))
            )
        ),
        "OK"
    )
)</f>
        <v>OK</v>
      </c>
      <c r="Q704" s="23" t="str">
        <f>IF(BS704&lt;&gt;"",
    IF(INT('Data Sheet'!$A$19)=INT('Data Sheet'!$B$15),
        --(INT('Data Sheet'!$A$15) &amp; "." &amp; BS704),
        IF(AND((--(INT('Data Sheet'!$A$15) &amp; "." &amp; BS704)&gt;=--('Data Sheet'!$A$15)), (--(INT('Data Sheet'!$A$15) &amp; "." &amp; BS704)&lt;=--('Data Sheet'!$B$15))),
            --(INT('Data Sheet'!$A$15) &amp; "." &amp; BS704),
            --(INT('Data Sheet'!$B$15) &amp; "." &amp; BS704)
        )
    ),
    IF(BQ704&lt;&gt;"",
        IF(INT('Data Sheet'!$A$15)=INT('Data Sheet'!$B$15),
            --(INT('Data Sheet'!$A$15) &amp; "." &amp; RIGHT(BQ704,3)),
            IF(AND((--(INT('Data Sheet'!$A$15) &amp; "." &amp; RIGHT(BQ704,3))&gt;=--('Data Sheet'!$A$15)), (--(INT('Data Sheet'!$A$15) &amp; "." &amp; RIGHT(BQ704,3))&lt;=--('Data Sheet'!$B$15))),
                --(INT('Data Sheet'!$A$15) &amp; "." &amp; RIGHT(BQ704,3)),
                --(INT('Data Sheet'!$B$15) &amp; "." &amp; RIGHT(BQ704,3))
            )
        ),
        "OK"
    )
)</f>
        <v>OK</v>
      </c>
      <c r="R704" s="19"/>
      <c r="S704" s="19"/>
      <c r="T704" s="19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1"/>
      <c r="AU704" s="21"/>
      <c r="AV704" s="21"/>
      <c r="AW704" s="22"/>
      <c r="AX704" s="99"/>
      <c r="AY704" s="20"/>
      <c r="AZ704" s="20"/>
      <c r="BA704" s="22"/>
      <c r="BB704">
        <v>696</v>
      </c>
      <c r="BC704" s="80"/>
      <c r="BD704" s="80"/>
      <c r="BE704" s="80"/>
      <c r="BF704" s="80"/>
      <c r="BG704" s="32" t="str">
        <f t="shared" si="114"/>
        <v/>
      </c>
      <c r="BH704" s="78">
        <f t="shared" si="112"/>
        <v>0</v>
      </c>
      <c r="BI704" s="2">
        <f t="shared" si="115"/>
        <v>0</v>
      </c>
      <c r="BJ704" s="2">
        <f t="shared" si="116"/>
        <v>0</v>
      </c>
      <c r="BK704" s="2">
        <f t="shared" si="113"/>
        <v>0</v>
      </c>
    </row>
    <row r="705" spans="2:63" ht="15" customHeight="1" x14ac:dyDescent="0.25">
      <c r="B705" s="14">
        <v>697</v>
      </c>
      <c r="C705" s="95" t="str">
        <f t="shared" si="117"/>
        <v/>
      </c>
      <c r="D705" s="15" t="str">
        <f t="shared" si="122"/>
        <v>OK</v>
      </c>
      <c r="E705" s="16" t="e">
        <f>VLOOKUP('Data Sheet'!$B$8,'Data Sheet'!$I$2:$J$9,2,FALSE)</f>
        <v>#N/A</v>
      </c>
      <c r="F705" s="16" t="str">
        <f t="shared" si="118"/>
        <v/>
      </c>
      <c r="G705" s="103">
        <f t="shared" si="119"/>
        <v>0</v>
      </c>
      <c r="H705" s="17" t="s">
        <v>26</v>
      </c>
      <c r="I705" s="17" t="s">
        <v>26</v>
      </c>
      <c r="J705" s="17" t="str">
        <f>IF('Data Sheet'!$B$9="NC-50","N/A","OK")</f>
        <v>OK</v>
      </c>
      <c r="K705" s="17" t="str">
        <f>IF('Data Sheet'!$B$9="NC-50","N/A","OK")</f>
        <v>OK</v>
      </c>
      <c r="L705" s="17" t="str">
        <f t="shared" si="120"/>
        <v>OK</v>
      </c>
      <c r="M705" s="17" t="str">
        <f t="shared" si="121"/>
        <v>OK</v>
      </c>
      <c r="N705" s="18" t="str">
        <f>IF(BO705&lt;&gt;"",
    IF(INT('Data Sheet'!$A$19)=INT('Data Sheet'!$B$19),
        --(INT('Data Sheet'!$A$19) &amp; "." &amp; BO705),
        IF(AND((--(INT('Data Sheet'!$A$19) &amp; "." &amp; BO705)&gt;=--('Data Sheet'!$A$19)), (--(INT('Data Sheet'!$A$19) &amp; "." &amp; BO705)&lt;=--('Data Sheet'!$B$19))),
            --(INT('Data Sheet'!$A$19) &amp; "." &amp; BO705),
            --(INT('Data Sheet'!$B$19) &amp; "." &amp; BO705)
        )
    ),
    IF(BN705&lt;&gt;"",
        IF(INT('Data Sheet'!$A$19)=INT('Data Sheet'!$B$19),
            --(INT('Data Sheet'!$A$19) &amp; "." &amp; LEFT(BN705,3)),
            IF(AND((--(INT('Data Sheet'!$A$19) &amp; "." &amp; LEFT(BN705,3))&gt;=--('Data Sheet'!$A$19)), (--(INT('Data Sheet'!$A$19) &amp; "." &amp; LEFT(BN705,3))&lt;=--('Data Sheet'!$B$19))),
                --(INT('Data Sheet'!$A$19) &amp; "." &amp; LEFT(BN705,3)),
                --(INT('Data Sheet'!$B$19) &amp; "." &amp; LEFT(BN705,3))
            )
        ),
        "OK"
    )
)</f>
        <v>OK</v>
      </c>
      <c r="O705" s="23" t="str">
        <f>IF(BP705&lt;&gt;"",
    IF(INT('Data Sheet'!$A$19)=INT('Data Sheet'!$B$19),
        --(INT('Data Sheet'!$A$19) &amp; "." &amp; BP705),
        IF(AND((--(INT('Data Sheet'!$A$19) &amp; "." &amp; BP705)&gt;=--('Data Sheet'!$A$19)), (--(INT('Data Sheet'!$A$19) &amp; "." &amp; BP705)&lt;=--('Data Sheet'!$B$19))),
            --(INT('Data Sheet'!$A$19) &amp; "." &amp; BP705),
            --(INT('Data Sheet'!$B$19) &amp; "." &amp; BP705)
        )
    ),
    IF(BN705&lt;&gt;"",
        IF(INT('Data Sheet'!$A$19)=INT('Data Sheet'!$B$19),
            --(INT('Data Sheet'!$A$19) &amp; "." &amp; RIGHT(BN705,3)),
            IF(AND((--(INT('Data Sheet'!$A$19) &amp; "." &amp; RIGHT(BN705,3))&gt;=--('Data Sheet'!$A$19)), (--(INT('Data Sheet'!$A$19) &amp; "." &amp; RIGHT(BN705,3))&lt;=--('Data Sheet'!$B$19))),
                --(INT('Data Sheet'!$A$19) &amp; "." &amp; RIGHT(BN705,3)),
                --(INT('Data Sheet'!$B$19) &amp; "." &amp; RIGHT(BN705,3))
            )
        ),
        "OK"
    )
)</f>
        <v>OK</v>
      </c>
      <c r="P705" s="23" t="str">
        <f>IF(BR705&lt;&gt;"",
    IF(INT('Data Sheet'!$A$19)=INT('Data Sheet'!$B$15),
        --(INT('Data Sheet'!$A$15) &amp; "." &amp; BR705),
        IF(AND((--(INT('Data Sheet'!$A$15) &amp; "." &amp; BR705)&gt;=--('Data Sheet'!$A$15)), (--(INT('Data Sheet'!$A$15) &amp; "." &amp; BR705)&lt;=--('Data Sheet'!$B$15))),
            --(INT('Data Sheet'!$A$15) &amp; "." &amp; BR705),
            --(INT('Data Sheet'!$B$15) &amp; "." &amp; BR705)
        )
    ),
    IF(BQ705&lt;&gt;"",
        IF(INT('Data Sheet'!$A$15)=INT('Data Sheet'!$B$15),
            --(INT('Data Sheet'!$A$15) &amp; "." &amp; LEFT(BQ705,3)),
            IF(AND((--(INT('Data Sheet'!$A$15) &amp; "." &amp; LEFT(BQ705,3))&gt;=--('Data Sheet'!$A$15)), (--(INT('Data Sheet'!$A$15) &amp; "." &amp; LEFT(BQ705,3))&lt;=--('Data Sheet'!$B$15))),
                --(INT('Data Sheet'!$A$15) &amp; "." &amp; LEFT(BQ705,3)),
                --(INT('Data Sheet'!$B$15) &amp; "." &amp; LEFT(BQ705,3))
            )
        ),
        "OK"
    )
)</f>
        <v>OK</v>
      </c>
      <c r="Q705" s="23" t="str">
        <f>IF(BS705&lt;&gt;"",
    IF(INT('Data Sheet'!$A$19)=INT('Data Sheet'!$B$15),
        --(INT('Data Sheet'!$A$15) &amp; "." &amp; BS705),
        IF(AND((--(INT('Data Sheet'!$A$15) &amp; "." &amp; BS705)&gt;=--('Data Sheet'!$A$15)), (--(INT('Data Sheet'!$A$15) &amp; "." &amp; BS705)&lt;=--('Data Sheet'!$B$15))),
            --(INT('Data Sheet'!$A$15) &amp; "." &amp; BS705),
            --(INT('Data Sheet'!$B$15) &amp; "." &amp; BS705)
        )
    ),
    IF(BQ705&lt;&gt;"",
        IF(INT('Data Sheet'!$A$15)=INT('Data Sheet'!$B$15),
            --(INT('Data Sheet'!$A$15) &amp; "." &amp; RIGHT(BQ705,3)),
            IF(AND((--(INT('Data Sheet'!$A$15) &amp; "." &amp; RIGHT(BQ705,3))&gt;=--('Data Sheet'!$A$15)), (--(INT('Data Sheet'!$A$15) &amp; "." &amp; RIGHT(BQ705,3))&lt;=--('Data Sheet'!$B$15))),
                --(INT('Data Sheet'!$A$15) &amp; "." &amp; RIGHT(BQ705,3)),
                --(INT('Data Sheet'!$B$15) &amp; "." &amp; RIGHT(BQ705,3))
            )
        ),
        "OK"
    )
)</f>
        <v>OK</v>
      </c>
      <c r="R705" s="19"/>
      <c r="S705" s="19"/>
      <c r="T705" s="19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1"/>
      <c r="AU705" s="21"/>
      <c r="AV705" s="21"/>
      <c r="AW705" s="22"/>
      <c r="AX705" s="99"/>
      <c r="AY705" s="20"/>
      <c r="AZ705" s="20"/>
      <c r="BA705" s="22"/>
      <c r="BB705">
        <v>697</v>
      </c>
      <c r="BC705" s="80"/>
      <c r="BD705" s="80"/>
      <c r="BE705" s="80"/>
      <c r="BF705" s="80"/>
      <c r="BG705" s="32" t="str">
        <f t="shared" si="114"/>
        <v/>
      </c>
      <c r="BH705" s="78">
        <f t="shared" si="112"/>
        <v>0</v>
      </c>
      <c r="BI705" s="2">
        <f t="shared" si="115"/>
        <v>0</v>
      </c>
      <c r="BJ705" s="2">
        <f t="shared" si="116"/>
        <v>0</v>
      </c>
      <c r="BK705" s="2">
        <f t="shared" si="113"/>
        <v>0</v>
      </c>
    </row>
    <row r="706" spans="2:63" ht="15" customHeight="1" x14ac:dyDescent="0.25">
      <c r="B706" s="14">
        <v>698</v>
      </c>
      <c r="C706" s="95" t="str">
        <f t="shared" si="117"/>
        <v/>
      </c>
      <c r="D706" s="15" t="str">
        <f t="shared" si="122"/>
        <v>OK</v>
      </c>
      <c r="E706" s="16" t="e">
        <f>VLOOKUP('Data Sheet'!$B$8,'Data Sheet'!$I$2:$J$9,2,FALSE)</f>
        <v>#N/A</v>
      </c>
      <c r="F706" s="16" t="str">
        <f t="shared" si="118"/>
        <v/>
      </c>
      <c r="G706" s="103">
        <f t="shared" si="119"/>
        <v>0</v>
      </c>
      <c r="H706" s="17" t="s">
        <v>26</v>
      </c>
      <c r="I706" s="17" t="s">
        <v>26</v>
      </c>
      <c r="J706" s="17" t="str">
        <f>IF('Data Sheet'!$B$9="NC-50","N/A","OK")</f>
        <v>OK</v>
      </c>
      <c r="K706" s="17" t="str">
        <f>IF('Data Sheet'!$B$9="NC-50","N/A","OK")</f>
        <v>OK</v>
      </c>
      <c r="L706" s="17" t="str">
        <f t="shared" si="120"/>
        <v>OK</v>
      </c>
      <c r="M706" s="17" t="str">
        <f t="shared" si="121"/>
        <v>OK</v>
      </c>
      <c r="N706" s="18" t="str">
        <f>IF(BO706&lt;&gt;"",
    IF(INT('Data Sheet'!$A$19)=INT('Data Sheet'!$B$19),
        --(INT('Data Sheet'!$A$19) &amp; "." &amp; BO706),
        IF(AND((--(INT('Data Sheet'!$A$19) &amp; "." &amp; BO706)&gt;=--('Data Sheet'!$A$19)), (--(INT('Data Sheet'!$A$19) &amp; "." &amp; BO706)&lt;=--('Data Sheet'!$B$19))),
            --(INT('Data Sheet'!$A$19) &amp; "." &amp; BO706),
            --(INT('Data Sheet'!$B$19) &amp; "." &amp; BO706)
        )
    ),
    IF(BN706&lt;&gt;"",
        IF(INT('Data Sheet'!$A$19)=INT('Data Sheet'!$B$19),
            --(INT('Data Sheet'!$A$19) &amp; "." &amp; LEFT(BN706,3)),
            IF(AND((--(INT('Data Sheet'!$A$19) &amp; "." &amp; LEFT(BN706,3))&gt;=--('Data Sheet'!$A$19)), (--(INT('Data Sheet'!$A$19) &amp; "." &amp; LEFT(BN706,3))&lt;=--('Data Sheet'!$B$19))),
                --(INT('Data Sheet'!$A$19) &amp; "." &amp; LEFT(BN706,3)),
                --(INT('Data Sheet'!$B$19) &amp; "." &amp; LEFT(BN706,3))
            )
        ),
        "OK"
    )
)</f>
        <v>OK</v>
      </c>
      <c r="O706" s="23" t="str">
        <f>IF(BP706&lt;&gt;"",
    IF(INT('Data Sheet'!$A$19)=INT('Data Sheet'!$B$19),
        --(INT('Data Sheet'!$A$19) &amp; "." &amp; BP706),
        IF(AND((--(INT('Data Sheet'!$A$19) &amp; "." &amp; BP706)&gt;=--('Data Sheet'!$A$19)), (--(INT('Data Sheet'!$A$19) &amp; "." &amp; BP706)&lt;=--('Data Sheet'!$B$19))),
            --(INT('Data Sheet'!$A$19) &amp; "." &amp; BP706),
            --(INT('Data Sheet'!$B$19) &amp; "." &amp; BP706)
        )
    ),
    IF(BN706&lt;&gt;"",
        IF(INT('Data Sheet'!$A$19)=INT('Data Sheet'!$B$19),
            --(INT('Data Sheet'!$A$19) &amp; "." &amp; RIGHT(BN706,3)),
            IF(AND((--(INT('Data Sheet'!$A$19) &amp; "." &amp; RIGHT(BN706,3))&gt;=--('Data Sheet'!$A$19)), (--(INT('Data Sheet'!$A$19) &amp; "." &amp; RIGHT(BN706,3))&lt;=--('Data Sheet'!$B$19))),
                --(INT('Data Sheet'!$A$19) &amp; "." &amp; RIGHT(BN706,3)),
                --(INT('Data Sheet'!$B$19) &amp; "." &amp; RIGHT(BN706,3))
            )
        ),
        "OK"
    )
)</f>
        <v>OK</v>
      </c>
      <c r="P706" s="23" t="str">
        <f>IF(BR706&lt;&gt;"",
    IF(INT('Data Sheet'!$A$19)=INT('Data Sheet'!$B$15),
        --(INT('Data Sheet'!$A$15) &amp; "." &amp; BR706),
        IF(AND((--(INT('Data Sheet'!$A$15) &amp; "." &amp; BR706)&gt;=--('Data Sheet'!$A$15)), (--(INT('Data Sheet'!$A$15) &amp; "." &amp; BR706)&lt;=--('Data Sheet'!$B$15))),
            --(INT('Data Sheet'!$A$15) &amp; "." &amp; BR706),
            --(INT('Data Sheet'!$B$15) &amp; "." &amp; BR706)
        )
    ),
    IF(BQ706&lt;&gt;"",
        IF(INT('Data Sheet'!$A$15)=INT('Data Sheet'!$B$15),
            --(INT('Data Sheet'!$A$15) &amp; "." &amp; LEFT(BQ706,3)),
            IF(AND((--(INT('Data Sheet'!$A$15) &amp; "." &amp; LEFT(BQ706,3))&gt;=--('Data Sheet'!$A$15)), (--(INT('Data Sheet'!$A$15) &amp; "." &amp; LEFT(BQ706,3))&lt;=--('Data Sheet'!$B$15))),
                --(INT('Data Sheet'!$A$15) &amp; "." &amp; LEFT(BQ706,3)),
                --(INT('Data Sheet'!$B$15) &amp; "." &amp; LEFT(BQ706,3))
            )
        ),
        "OK"
    )
)</f>
        <v>OK</v>
      </c>
      <c r="Q706" s="23" t="str">
        <f>IF(BS706&lt;&gt;"",
    IF(INT('Data Sheet'!$A$19)=INT('Data Sheet'!$B$15),
        --(INT('Data Sheet'!$A$15) &amp; "." &amp; BS706),
        IF(AND((--(INT('Data Sheet'!$A$15) &amp; "." &amp; BS706)&gt;=--('Data Sheet'!$A$15)), (--(INT('Data Sheet'!$A$15) &amp; "." &amp; BS706)&lt;=--('Data Sheet'!$B$15))),
            --(INT('Data Sheet'!$A$15) &amp; "." &amp; BS706),
            --(INT('Data Sheet'!$B$15) &amp; "." &amp; BS706)
        )
    ),
    IF(BQ706&lt;&gt;"",
        IF(INT('Data Sheet'!$A$15)=INT('Data Sheet'!$B$15),
            --(INT('Data Sheet'!$A$15) &amp; "." &amp; RIGHT(BQ706,3)),
            IF(AND((--(INT('Data Sheet'!$A$15) &amp; "." &amp; RIGHT(BQ706,3))&gt;=--('Data Sheet'!$A$15)), (--(INT('Data Sheet'!$A$15) &amp; "." &amp; RIGHT(BQ706,3))&lt;=--('Data Sheet'!$B$15))),
                --(INT('Data Sheet'!$A$15) &amp; "." &amp; RIGHT(BQ706,3)),
                --(INT('Data Sheet'!$B$15) &amp; "." &amp; RIGHT(BQ706,3))
            )
        ),
        "OK"
    )
)</f>
        <v>OK</v>
      </c>
      <c r="R706" s="19"/>
      <c r="S706" s="19"/>
      <c r="T706" s="19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1"/>
      <c r="AU706" s="21"/>
      <c r="AV706" s="21"/>
      <c r="AW706" s="22"/>
      <c r="AX706" s="99"/>
      <c r="AY706" s="20"/>
      <c r="AZ706" s="20"/>
      <c r="BA706" s="22"/>
      <c r="BB706">
        <v>698</v>
      </c>
      <c r="BC706" s="80"/>
      <c r="BD706" s="80"/>
      <c r="BE706" s="80"/>
      <c r="BF706" s="80"/>
      <c r="BG706" s="32" t="str">
        <f t="shared" si="114"/>
        <v/>
      </c>
      <c r="BH706" s="78">
        <f t="shared" si="112"/>
        <v>0</v>
      </c>
      <c r="BI706" s="2">
        <f t="shared" si="115"/>
        <v>0</v>
      </c>
      <c r="BJ706" s="2">
        <f t="shared" si="116"/>
        <v>0</v>
      </c>
      <c r="BK706" s="2">
        <f t="shared" si="113"/>
        <v>0</v>
      </c>
    </row>
    <row r="707" spans="2:63" ht="15" customHeight="1" x14ac:dyDescent="0.25">
      <c r="B707" s="14">
        <v>699</v>
      </c>
      <c r="C707" s="95" t="str">
        <f t="shared" si="117"/>
        <v/>
      </c>
      <c r="D707" s="15" t="str">
        <f t="shared" si="122"/>
        <v>OK</v>
      </c>
      <c r="E707" s="16" t="e">
        <f>VLOOKUP('Data Sheet'!$B$8,'Data Sheet'!$I$2:$J$9,2,FALSE)</f>
        <v>#N/A</v>
      </c>
      <c r="F707" s="16" t="str">
        <f t="shared" si="118"/>
        <v/>
      </c>
      <c r="G707" s="103">
        <f t="shared" si="119"/>
        <v>0</v>
      </c>
      <c r="H707" s="17" t="s">
        <v>26</v>
      </c>
      <c r="I707" s="17" t="s">
        <v>26</v>
      </c>
      <c r="J707" s="17" t="str">
        <f>IF('Data Sheet'!$B$9="NC-50","N/A","OK")</f>
        <v>OK</v>
      </c>
      <c r="K707" s="17" t="str">
        <f>IF('Data Sheet'!$B$9="NC-50","N/A","OK")</f>
        <v>OK</v>
      </c>
      <c r="L707" s="17" t="str">
        <f t="shared" si="120"/>
        <v>OK</v>
      </c>
      <c r="M707" s="17" t="str">
        <f t="shared" si="121"/>
        <v>OK</v>
      </c>
      <c r="N707" s="18" t="str">
        <f>IF(BO707&lt;&gt;"",
    IF(INT('Data Sheet'!$A$19)=INT('Data Sheet'!$B$19),
        --(INT('Data Sheet'!$A$19) &amp; "." &amp; BO707),
        IF(AND((--(INT('Data Sheet'!$A$19) &amp; "." &amp; BO707)&gt;=--('Data Sheet'!$A$19)), (--(INT('Data Sheet'!$A$19) &amp; "." &amp; BO707)&lt;=--('Data Sheet'!$B$19))),
            --(INT('Data Sheet'!$A$19) &amp; "." &amp; BO707),
            --(INT('Data Sheet'!$B$19) &amp; "." &amp; BO707)
        )
    ),
    IF(BN707&lt;&gt;"",
        IF(INT('Data Sheet'!$A$19)=INT('Data Sheet'!$B$19),
            --(INT('Data Sheet'!$A$19) &amp; "." &amp; LEFT(BN707,3)),
            IF(AND((--(INT('Data Sheet'!$A$19) &amp; "." &amp; LEFT(BN707,3))&gt;=--('Data Sheet'!$A$19)), (--(INT('Data Sheet'!$A$19) &amp; "." &amp; LEFT(BN707,3))&lt;=--('Data Sheet'!$B$19))),
                --(INT('Data Sheet'!$A$19) &amp; "." &amp; LEFT(BN707,3)),
                --(INT('Data Sheet'!$B$19) &amp; "." &amp; LEFT(BN707,3))
            )
        ),
        "OK"
    )
)</f>
        <v>OK</v>
      </c>
      <c r="O707" s="23" t="str">
        <f>IF(BP707&lt;&gt;"",
    IF(INT('Data Sheet'!$A$19)=INT('Data Sheet'!$B$19),
        --(INT('Data Sheet'!$A$19) &amp; "." &amp; BP707),
        IF(AND((--(INT('Data Sheet'!$A$19) &amp; "." &amp; BP707)&gt;=--('Data Sheet'!$A$19)), (--(INT('Data Sheet'!$A$19) &amp; "." &amp; BP707)&lt;=--('Data Sheet'!$B$19))),
            --(INT('Data Sheet'!$A$19) &amp; "." &amp; BP707),
            --(INT('Data Sheet'!$B$19) &amp; "." &amp; BP707)
        )
    ),
    IF(BN707&lt;&gt;"",
        IF(INT('Data Sheet'!$A$19)=INT('Data Sheet'!$B$19),
            --(INT('Data Sheet'!$A$19) &amp; "." &amp; RIGHT(BN707,3)),
            IF(AND((--(INT('Data Sheet'!$A$19) &amp; "." &amp; RIGHT(BN707,3))&gt;=--('Data Sheet'!$A$19)), (--(INT('Data Sheet'!$A$19) &amp; "." &amp; RIGHT(BN707,3))&lt;=--('Data Sheet'!$B$19))),
                --(INT('Data Sheet'!$A$19) &amp; "." &amp; RIGHT(BN707,3)),
                --(INT('Data Sheet'!$B$19) &amp; "." &amp; RIGHT(BN707,3))
            )
        ),
        "OK"
    )
)</f>
        <v>OK</v>
      </c>
      <c r="P707" s="23" t="str">
        <f>IF(BR707&lt;&gt;"",
    IF(INT('Data Sheet'!$A$19)=INT('Data Sheet'!$B$15),
        --(INT('Data Sheet'!$A$15) &amp; "." &amp; BR707),
        IF(AND((--(INT('Data Sheet'!$A$15) &amp; "." &amp; BR707)&gt;=--('Data Sheet'!$A$15)), (--(INT('Data Sheet'!$A$15) &amp; "." &amp; BR707)&lt;=--('Data Sheet'!$B$15))),
            --(INT('Data Sheet'!$A$15) &amp; "." &amp; BR707),
            --(INT('Data Sheet'!$B$15) &amp; "." &amp; BR707)
        )
    ),
    IF(BQ707&lt;&gt;"",
        IF(INT('Data Sheet'!$A$15)=INT('Data Sheet'!$B$15),
            --(INT('Data Sheet'!$A$15) &amp; "." &amp; LEFT(BQ707,3)),
            IF(AND((--(INT('Data Sheet'!$A$15) &amp; "." &amp; LEFT(BQ707,3))&gt;=--('Data Sheet'!$A$15)), (--(INT('Data Sheet'!$A$15) &amp; "." &amp; LEFT(BQ707,3))&lt;=--('Data Sheet'!$B$15))),
                --(INT('Data Sheet'!$A$15) &amp; "." &amp; LEFT(BQ707,3)),
                --(INT('Data Sheet'!$B$15) &amp; "." &amp; LEFT(BQ707,3))
            )
        ),
        "OK"
    )
)</f>
        <v>OK</v>
      </c>
      <c r="Q707" s="23" t="str">
        <f>IF(BS707&lt;&gt;"",
    IF(INT('Data Sheet'!$A$19)=INT('Data Sheet'!$B$15),
        --(INT('Data Sheet'!$A$15) &amp; "." &amp; BS707),
        IF(AND((--(INT('Data Sheet'!$A$15) &amp; "." &amp; BS707)&gt;=--('Data Sheet'!$A$15)), (--(INT('Data Sheet'!$A$15) &amp; "." &amp; BS707)&lt;=--('Data Sheet'!$B$15))),
            --(INT('Data Sheet'!$A$15) &amp; "." &amp; BS707),
            --(INT('Data Sheet'!$B$15) &amp; "." &amp; BS707)
        )
    ),
    IF(BQ707&lt;&gt;"",
        IF(INT('Data Sheet'!$A$15)=INT('Data Sheet'!$B$15),
            --(INT('Data Sheet'!$A$15) &amp; "." &amp; RIGHT(BQ707,3)),
            IF(AND((--(INT('Data Sheet'!$A$15) &amp; "." &amp; RIGHT(BQ707,3))&gt;=--('Data Sheet'!$A$15)), (--(INT('Data Sheet'!$A$15) &amp; "." &amp; RIGHT(BQ707,3))&lt;=--('Data Sheet'!$B$15))),
                --(INT('Data Sheet'!$A$15) &amp; "." &amp; RIGHT(BQ707,3)),
                --(INT('Data Sheet'!$B$15) &amp; "." &amp; RIGHT(BQ707,3))
            )
        ),
        "OK"
    )
)</f>
        <v>OK</v>
      </c>
      <c r="R707" s="19"/>
      <c r="S707" s="19"/>
      <c r="T707" s="19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1"/>
      <c r="AU707" s="21"/>
      <c r="AV707" s="21"/>
      <c r="AW707" s="22"/>
      <c r="AX707" s="99"/>
      <c r="AY707" s="20"/>
      <c r="AZ707" s="20"/>
      <c r="BA707" s="22"/>
      <c r="BB707">
        <v>699</v>
      </c>
      <c r="BC707" s="80"/>
      <c r="BD707" s="80"/>
      <c r="BE707" s="80"/>
      <c r="BF707" s="80"/>
      <c r="BG707" s="32" t="str">
        <f t="shared" si="114"/>
        <v/>
      </c>
      <c r="BH707" s="78">
        <f t="shared" si="112"/>
        <v>0</v>
      </c>
      <c r="BI707" s="2">
        <f t="shared" si="115"/>
        <v>0</v>
      </c>
      <c r="BJ707" s="2">
        <f t="shared" si="116"/>
        <v>0</v>
      </c>
      <c r="BK707" s="2">
        <f t="shared" si="113"/>
        <v>0</v>
      </c>
    </row>
    <row r="708" spans="2:63" ht="15" customHeight="1" x14ac:dyDescent="0.25">
      <c r="B708" s="14">
        <v>700</v>
      </c>
      <c r="C708" s="95" t="str">
        <f t="shared" si="117"/>
        <v/>
      </c>
      <c r="D708" s="15" t="str">
        <f t="shared" si="122"/>
        <v>OK</v>
      </c>
      <c r="E708" s="16" t="e">
        <f>VLOOKUP('Data Sheet'!$B$8,'Data Sheet'!$I$2:$J$9,2,FALSE)</f>
        <v>#N/A</v>
      </c>
      <c r="F708" s="16" t="str">
        <f t="shared" si="118"/>
        <v/>
      </c>
      <c r="G708" s="103">
        <f t="shared" si="119"/>
        <v>0</v>
      </c>
      <c r="H708" s="17" t="s">
        <v>26</v>
      </c>
      <c r="I708" s="17" t="s">
        <v>26</v>
      </c>
      <c r="J708" s="17" t="str">
        <f>IF('Data Sheet'!$B$9="NC-50","N/A","OK")</f>
        <v>OK</v>
      </c>
      <c r="K708" s="17" t="str">
        <f>IF('Data Sheet'!$B$9="NC-50","N/A","OK")</f>
        <v>OK</v>
      </c>
      <c r="L708" s="17" t="str">
        <f t="shared" si="120"/>
        <v>OK</v>
      </c>
      <c r="M708" s="17" t="str">
        <f t="shared" si="121"/>
        <v>OK</v>
      </c>
      <c r="N708" s="18" t="str">
        <f>IF(BO708&lt;&gt;"",
    IF(INT('Data Sheet'!$A$19)=INT('Data Sheet'!$B$19),
        --(INT('Data Sheet'!$A$19) &amp; "." &amp; BO708),
        IF(AND((--(INT('Data Sheet'!$A$19) &amp; "." &amp; BO708)&gt;=--('Data Sheet'!$A$19)), (--(INT('Data Sheet'!$A$19) &amp; "." &amp; BO708)&lt;=--('Data Sheet'!$B$19))),
            --(INT('Data Sheet'!$A$19) &amp; "." &amp; BO708),
            --(INT('Data Sheet'!$B$19) &amp; "." &amp; BO708)
        )
    ),
    IF(BN708&lt;&gt;"",
        IF(INT('Data Sheet'!$A$19)=INT('Data Sheet'!$B$19),
            --(INT('Data Sheet'!$A$19) &amp; "." &amp; LEFT(BN708,3)),
            IF(AND((--(INT('Data Sheet'!$A$19) &amp; "." &amp; LEFT(BN708,3))&gt;=--('Data Sheet'!$A$19)), (--(INT('Data Sheet'!$A$19) &amp; "." &amp; LEFT(BN708,3))&lt;=--('Data Sheet'!$B$19))),
                --(INT('Data Sheet'!$A$19) &amp; "." &amp; LEFT(BN708,3)),
                --(INT('Data Sheet'!$B$19) &amp; "." &amp; LEFT(BN708,3))
            )
        ),
        "OK"
    )
)</f>
        <v>OK</v>
      </c>
      <c r="O708" s="23" t="str">
        <f>IF(BP708&lt;&gt;"",
    IF(INT('Data Sheet'!$A$19)=INT('Data Sheet'!$B$19),
        --(INT('Data Sheet'!$A$19) &amp; "." &amp; BP708),
        IF(AND((--(INT('Data Sheet'!$A$19) &amp; "." &amp; BP708)&gt;=--('Data Sheet'!$A$19)), (--(INT('Data Sheet'!$A$19) &amp; "." &amp; BP708)&lt;=--('Data Sheet'!$B$19))),
            --(INT('Data Sheet'!$A$19) &amp; "." &amp; BP708),
            --(INT('Data Sheet'!$B$19) &amp; "." &amp; BP708)
        )
    ),
    IF(BN708&lt;&gt;"",
        IF(INT('Data Sheet'!$A$19)=INT('Data Sheet'!$B$19),
            --(INT('Data Sheet'!$A$19) &amp; "." &amp; RIGHT(BN708,3)),
            IF(AND((--(INT('Data Sheet'!$A$19) &amp; "." &amp; RIGHT(BN708,3))&gt;=--('Data Sheet'!$A$19)), (--(INT('Data Sheet'!$A$19) &amp; "." &amp; RIGHT(BN708,3))&lt;=--('Data Sheet'!$B$19))),
                --(INT('Data Sheet'!$A$19) &amp; "." &amp; RIGHT(BN708,3)),
                --(INT('Data Sheet'!$B$19) &amp; "." &amp; RIGHT(BN708,3))
            )
        ),
        "OK"
    )
)</f>
        <v>OK</v>
      </c>
      <c r="P708" s="23" t="str">
        <f>IF(BR708&lt;&gt;"",
    IF(INT('Data Sheet'!$A$19)=INT('Data Sheet'!$B$15),
        --(INT('Data Sheet'!$A$15) &amp; "." &amp; BR708),
        IF(AND((--(INT('Data Sheet'!$A$15) &amp; "." &amp; BR708)&gt;=--('Data Sheet'!$A$15)), (--(INT('Data Sheet'!$A$15) &amp; "." &amp; BR708)&lt;=--('Data Sheet'!$B$15))),
            --(INT('Data Sheet'!$A$15) &amp; "." &amp; BR708),
            --(INT('Data Sheet'!$B$15) &amp; "." &amp; BR708)
        )
    ),
    IF(BQ708&lt;&gt;"",
        IF(INT('Data Sheet'!$A$15)=INT('Data Sheet'!$B$15),
            --(INT('Data Sheet'!$A$15) &amp; "." &amp; LEFT(BQ708,3)),
            IF(AND((--(INT('Data Sheet'!$A$15) &amp; "." &amp; LEFT(BQ708,3))&gt;=--('Data Sheet'!$A$15)), (--(INT('Data Sheet'!$A$15) &amp; "." &amp; LEFT(BQ708,3))&lt;=--('Data Sheet'!$B$15))),
                --(INT('Data Sheet'!$A$15) &amp; "." &amp; LEFT(BQ708,3)),
                --(INT('Data Sheet'!$B$15) &amp; "." &amp; LEFT(BQ708,3))
            )
        ),
        "OK"
    )
)</f>
        <v>OK</v>
      </c>
      <c r="Q708" s="23" t="str">
        <f>IF(BS708&lt;&gt;"",
    IF(INT('Data Sheet'!$A$19)=INT('Data Sheet'!$B$15),
        --(INT('Data Sheet'!$A$15) &amp; "." &amp; BS708),
        IF(AND((--(INT('Data Sheet'!$A$15) &amp; "." &amp; BS708)&gt;=--('Data Sheet'!$A$15)), (--(INT('Data Sheet'!$A$15) &amp; "." &amp; BS708)&lt;=--('Data Sheet'!$B$15))),
            --(INT('Data Sheet'!$A$15) &amp; "." &amp; BS708),
            --(INT('Data Sheet'!$B$15) &amp; "." &amp; BS708)
        )
    ),
    IF(BQ708&lt;&gt;"",
        IF(INT('Data Sheet'!$A$15)=INT('Data Sheet'!$B$15),
            --(INT('Data Sheet'!$A$15) &amp; "." &amp; RIGHT(BQ708,3)),
            IF(AND((--(INT('Data Sheet'!$A$15) &amp; "." &amp; RIGHT(BQ708,3))&gt;=--('Data Sheet'!$A$15)), (--(INT('Data Sheet'!$A$15) &amp; "." &amp; RIGHT(BQ708,3))&lt;=--('Data Sheet'!$B$15))),
                --(INT('Data Sheet'!$A$15) &amp; "." &amp; RIGHT(BQ708,3)),
                --(INT('Data Sheet'!$B$15) &amp; "." &amp; RIGHT(BQ708,3))
            )
        ),
        "OK"
    )
)</f>
        <v>OK</v>
      </c>
      <c r="R708" s="19"/>
      <c r="S708" s="19"/>
      <c r="T708" s="19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1"/>
      <c r="AU708" s="21"/>
      <c r="AV708" s="21"/>
      <c r="AW708" s="22"/>
      <c r="AX708" s="99"/>
      <c r="AY708" s="20"/>
      <c r="AZ708" s="20"/>
      <c r="BA708" s="22"/>
      <c r="BB708">
        <v>700</v>
      </c>
      <c r="BC708" s="80"/>
      <c r="BD708" s="80"/>
      <c r="BE708" s="80"/>
      <c r="BF708" s="80"/>
      <c r="BG708" s="32" t="str">
        <f t="shared" si="114"/>
        <v/>
      </c>
      <c r="BH708" s="78">
        <f t="shared" si="112"/>
        <v>0</v>
      </c>
      <c r="BI708" s="2">
        <f t="shared" si="115"/>
        <v>0</v>
      </c>
      <c r="BJ708" s="2">
        <f t="shared" si="116"/>
        <v>0</v>
      </c>
      <c r="BK708" s="2">
        <f t="shared" si="113"/>
        <v>0</v>
      </c>
    </row>
    <row r="709" spans="2:63" ht="15" customHeight="1" x14ac:dyDescent="0.25">
      <c r="B709" s="14">
        <v>701</v>
      </c>
      <c r="C709" s="95" t="str">
        <f t="shared" si="117"/>
        <v/>
      </c>
      <c r="D709" s="15" t="str">
        <f t="shared" si="122"/>
        <v>OK</v>
      </c>
      <c r="E709" s="16" t="e">
        <f>VLOOKUP('Data Sheet'!$B$8,'Data Sheet'!$I$2:$J$9,2,FALSE)</f>
        <v>#N/A</v>
      </c>
      <c r="F709" s="16" t="str">
        <f t="shared" si="118"/>
        <v/>
      </c>
      <c r="G709" s="103">
        <f t="shared" si="119"/>
        <v>0</v>
      </c>
      <c r="H709" s="17" t="s">
        <v>26</v>
      </c>
      <c r="I709" s="17" t="s">
        <v>26</v>
      </c>
      <c r="J709" s="17" t="str">
        <f>IF('Data Sheet'!$B$9="NC-50","N/A","OK")</f>
        <v>OK</v>
      </c>
      <c r="K709" s="17" t="str">
        <f>IF('Data Sheet'!$B$9="NC-50","N/A","OK")</f>
        <v>OK</v>
      </c>
      <c r="L709" s="17" t="str">
        <f t="shared" si="120"/>
        <v>OK</v>
      </c>
      <c r="M709" s="17" t="str">
        <f t="shared" si="121"/>
        <v>OK</v>
      </c>
      <c r="N709" s="18" t="str">
        <f>IF(BO709&lt;&gt;"",
    IF(INT('Data Sheet'!$A$19)=INT('Data Sheet'!$B$19),
        --(INT('Data Sheet'!$A$19) &amp; "." &amp; BO709),
        IF(AND((--(INT('Data Sheet'!$A$19) &amp; "." &amp; BO709)&gt;=--('Data Sheet'!$A$19)), (--(INT('Data Sheet'!$A$19) &amp; "." &amp; BO709)&lt;=--('Data Sheet'!$B$19))),
            --(INT('Data Sheet'!$A$19) &amp; "." &amp; BO709),
            --(INT('Data Sheet'!$B$19) &amp; "." &amp; BO709)
        )
    ),
    IF(BN709&lt;&gt;"",
        IF(INT('Data Sheet'!$A$19)=INT('Data Sheet'!$B$19),
            --(INT('Data Sheet'!$A$19) &amp; "." &amp; LEFT(BN709,3)),
            IF(AND((--(INT('Data Sheet'!$A$19) &amp; "." &amp; LEFT(BN709,3))&gt;=--('Data Sheet'!$A$19)), (--(INT('Data Sheet'!$A$19) &amp; "." &amp; LEFT(BN709,3))&lt;=--('Data Sheet'!$B$19))),
                --(INT('Data Sheet'!$A$19) &amp; "." &amp; LEFT(BN709,3)),
                --(INT('Data Sheet'!$B$19) &amp; "." &amp; LEFT(BN709,3))
            )
        ),
        "OK"
    )
)</f>
        <v>OK</v>
      </c>
      <c r="O709" s="23" t="str">
        <f>IF(BP709&lt;&gt;"",
    IF(INT('Data Sheet'!$A$19)=INT('Data Sheet'!$B$19),
        --(INT('Data Sheet'!$A$19) &amp; "." &amp; BP709),
        IF(AND((--(INT('Data Sheet'!$A$19) &amp; "." &amp; BP709)&gt;=--('Data Sheet'!$A$19)), (--(INT('Data Sheet'!$A$19) &amp; "." &amp; BP709)&lt;=--('Data Sheet'!$B$19))),
            --(INT('Data Sheet'!$A$19) &amp; "." &amp; BP709),
            --(INT('Data Sheet'!$B$19) &amp; "." &amp; BP709)
        )
    ),
    IF(BN709&lt;&gt;"",
        IF(INT('Data Sheet'!$A$19)=INT('Data Sheet'!$B$19),
            --(INT('Data Sheet'!$A$19) &amp; "." &amp; RIGHT(BN709,3)),
            IF(AND((--(INT('Data Sheet'!$A$19) &amp; "." &amp; RIGHT(BN709,3))&gt;=--('Data Sheet'!$A$19)), (--(INT('Data Sheet'!$A$19) &amp; "." &amp; RIGHT(BN709,3))&lt;=--('Data Sheet'!$B$19))),
                --(INT('Data Sheet'!$A$19) &amp; "." &amp; RIGHT(BN709,3)),
                --(INT('Data Sheet'!$B$19) &amp; "." &amp; RIGHT(BN709,3))
            )
        ),
        "OK"
    )
)</f>
        <v>OK</v>
      </c>
      <c r="P709" s="23" t="str">
        <f>IF(BR709&lt;&gt;"",
    IF(INT('Data Sheet'!$A$19)=INT('Data Sheet'!$B$15),
        --(INT('Data Sheet'!$A$15) &amp; "." &amp; BR709),
        IF(AND((--(INT('Data Sheet'!$A$15) &amp; "." &amp; BR709)&gt;=--('Data Sheet'!$A$15)), (--(INT('Data Sheet'!$A$15) &amp; "." &amp; BR709)&lt;=--('Data Sheet'!$B$15))),
            --(INT('Data Sheet'!$A$15) &amp; "." &amp; BR709),
            --(INT('Data Sheet'!$B$15) &amp; "." &amp; BR709)
        )
    ),
    IF(BQ709&lt;&gt;"",
        IF(INT('Data Sheet'!$A$15)=INT('Data Sheet'!$B$15),
            --(INT('Data Sheet'!$A$15) &amp; "." &amp; LEFT(BQ709,3)),
            IF(AND((--(INT('Data Sheet'!$A$15) &amp; "." &amp; LEFT(BQ709,3))&gt;=--('Data Sheet'!$A$15)), (--(INT('Data Sheet'!$A$15) &amp; "." &amp; LEFT(BQ709,3))&lt;=--('Data Sheet'!$B$15))),
                --(INT('Data Sheet'!$A$15) &amp; "." &amp; LEFT(BQ709,3)),
                --(INT('Data Sheet'!$B$15) &amp; "." &amp; LEFT(BQ709,3))
            )
        ),
        "OK"
    )
)</f>
        <v>OK</v>
      </c>
      <c r="Q709" s="23" t="str">
        <f>IF(BS709&lt;&gt;"",
    IF(INT('Data Sheet'!$A$19)=INT('Data Sheet'!$B$15),
        --(INT('Data Sheet'!$A$15) &amp; "." &amp; BS709),
        IF(AND((--(INT('Data Sheet'!$A$15) &amp; "." &amp; BS709)&gt;=--('Data Sheet'!$A$15)), (--(INT('Data Sheet'!$A$15) &amp; "." &amp; BS709)&lt;=--('Data Sheet'!$B$15))),
            --(INT('Data Sheet'!$A$15) &amp; "." &amp; BS709),
            --(INT('Data Sheet'!$B$15) &amp; "." &amp; BS709)
        )
    ),
    IF(BQ709&lt;&gt;"",
        IF(INT('Data Sheet'!$A$15)=INT('Data Sheet'!$B$15),
            --(INT('Data Sheet'!$A$15) &amp; "." &amp; RIGHT(BQ709,3)),
            IF(AND((--(INT('Data Sheet'!$A$15) &amp; "." &amp; RIGHT(BQ709,3))&gt;=--('Data Sheet'!$A$15)), (--(INT('Data Sheet'!$A$15) &amp; "." &amp; RIGHT(BQ709,3))&lt;=--('Data Sheet'!$B$15))),
                --(INT('Data Sheet'!$A$15) &amp; "." &amp; RIGHT(BQ709,3)),
                --(INT('Data Sheet'!$B$15) &amp; "." &amp; RIGHT(BQ709,3))
            )
        ),
        "OK"
    )
)</f>
        <v>OK</v>
      </c>
      <c r="R709" s="19"/>
      <c r="S709" s="19"/>
      <c r="T709" s="19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1"/>
      <c r="AU709" s="21"/>
      <c r="AV709" s="21"/>
      <c r="AW709" s="22"/>
      <c r="AX709" s="99"/>
      <c r="AY709" s="20"/>
      <c r="AZ709" s="20"/>
      <c r="BA709" s="22"/>
      <c r="BB709">
        <v>701</v>
      </c>
      <c r="BC709" s="80"/>
      <c r="BD709" s="80"/>
      <c r="BE709" s="80"/>
      <c r="BF709" s="80"/>
      <c r="BG709" s="32" t="str">
        <f t="shared" si="114"/>
        <v/>
      </c>
      <c r="BH709" s="78">
        <f t="shared" si="112"/>
        <v>0</v>
      </c>
      <c r="BI709" s="2">
        <f t="shared" si="115"/>
        <v>0</v>
      </c>
      <c r="BJ709" s="2">
        <f t="shared" si="116"/>
        <v>0</v>
      </c>
      <c r="BK709" s="2">
        <f t="shared" si="113"/>
        <v>0</v>
      </c>
    </row>
    <row r="710" spans="2:63" ht="15" customHeight="1" x14ac:dyDescent="0.25">
      <c r="B710" s="14">
        <v>702</v>
      </c>
      <c r="C710" s="95" t="str">
        <f t="shared" si="117"/>
        <v/>
      </c>
      <c r="D710" s="15" t="str">
        <f t="shared" si="122"/>
        <v>OK</v>
      </c>
      <c r="E710" s="16" t="e">
        <f>VLOOKUP('Data Sheet'!$B$8,'Data Sheet'!$I$2:$J$9,2,FALSE)</f>
        <v>#N/A</v>
      </c>
      <c r="F710" s="16" t="str">
        <f t="shared" si="118"/>
        <v/>
      </c>
      <c r="G710" s="103">
        <f t="shared" si="119"/>
        <v>0</v>
      </c>
      <c r="H710" s="17" t="s">
        <v>26</v>
      </c>
      <c r="I710" s="17" t="s">
        <v>26</v>
      </c>
      <c r="J710" s="17" t="str">
        <f>IF('Data Sheet'!$B$9="NC-50","N/A","OK")</f>
        <v>OK</v>
      </c>
      <c r="K710" s="17" t="str">
        <f>IF('Data Sheet'!$B$9="NC-50","N/A","OK")</f>
        <v>OK</v>
      </c>
      <c r="L710" s="17" t="str">
        <f t="shared" si="120"/>
        <v>OK</v>
      </c>
      <c r="M710" s="17" t="str">
        <f t="shared" si="121"/>
        <v>OK</v>
      </c>
      <c r="N710" s="18" t="str">
        <f>IF(BO710&lt;&gt;"",
    IF(INT('Data Sheet'!$A$19)=INT('Data Sheet'!$B$19),
        --(INT('Data Sheet'!$A$19) &amp; "." &amp; BO710),
        IF(AND((--(INT('Data Sheet'!$A$19) &amp; "." &amp; BO710)&gt;=--('Data Sheet'!$A$19)), (--(INT('Data Sheet'!$A$19) &amp; "." &amp; BO710)&lt;=--('Data Sheet'!$B$19))),
            --(INT('Data Sheet'!$A$19) &amp; "." &amp; BO710),
            --(INT('Data Sheet'!$B$19) &amp; "." &amp; BO710)
        )
    ),
    IF(BN710&lt;&gt;"",
        IF(INT('Data Sheet'!$A$19)=INT('Data Sheet'!$B$19),
            --(INT('Data Sheet'!$A$19) &amp; "." &amp; LEFT(BN710,3)),
            IF(AND((--(INT('Data Sheet'!$A$19) &amp; "." &amp; LEFT(BN710,3))&gt;=--('Data Sheet'!$A$19)), (--(INT('Data Sheet'!$A$19) &amp; "." &amp; LEFT(BN710,3))&lt;=--('Data Sheet'!$B$19))),
                --(INT('Data Sheet'!$A$19) &amp; "." &amp; LEFT(BN710,3)),
                --(INT('Data Sheet'!$B$19) &amp; "." &amp; LEFT(BN710,3))
            )
        ),
        "OK"
    )
)</f>
        <v>OK</v>
      </c>
      <c r="O710" s="23" t="str">
        <f>IF(BP710&lt;&gt;"",
    IF(INT('Data Sheet'!$A$19)=INT('Data Sheet'!$B$19),
        --(INT('Data Sheet'!$A$19) &amp; "." &amp; BP710),
        IF(AND((--(INT('Data Sheet'!$A$19) &amp; "." &amp; BP710)&gt;=--('Data Sheet'!$A$19)), (--(INT('Data Sheet'!$A$19) &amp; "." &amp; BP710)&lt;=--('Data Sheet'!$B$19))),
            --(INT('Data Sheet'!$A$19) &amp; "." &amp; BP710),
            --(INT('Data Sheet'!$B$19) &amp; "." &amp; BP710)
        )
    ),
    IF(BN710&lt;&gt;"",
        IF(INT('Data Sheet'!$A$19)=INT('Data Sheet'!$B$19),
            --(INT('Data Sheet'!$A$19) &amp; "." &amp; RIGHT(BN710,3)),
            IF(AND((--(INT('Data Sheet'!$A$19) &amp; "." &amp; RIGHT(BN710,3))&gt;=--('Data Sheet'!$A$19)), (--(INT('Data Sheet'!$A$19) &amp; "." &amp; RIGHT(BN710,3))&lt;=--('Data Sheet'!$B$19))),
                --(INT('Data Sheet'!$A$19) &amp; "." &amp; RIGHT(BN710,3)),
                --(INT('Data Sheet'!$B$19) &amp; "." &amp; RIGHT(BN710,3))
            )
        ),
        "OK"
    )
)</f>
        <v>OK</v>
      </c>
      <c r="P710" s="23" t="str">
        <f>IF(BR710&lt;&gt;"",
    IF(INT('Data Sheet'!$A$19)=INT('Data Sheet'!$B$15),
        --(INT('Data Sheet'!$A$15) &amp; "." &amp; BR710),
        IF(AND((--(INT('Data Sheet'!$A$15) &amp; "." &amp; BR710)&gt;=--('Data Sheet'!$A$15)), (--(INT('Data Sheet'!$A$15) &amp; "." &amp; BR710)&lt;=--('Data Sheet'!$B$15))),
            --(INT('Data Sheet'!$A$15) &amp; "." &amp; BR710),
            --(INT('Data Sheet'!$B$15) &amp; "." &amp; BR710)
        )
    ),
    IF(BQ710&lt;&gt;"",
        IF(INT('Data Sheet'!$A$15)=INT('Data Sheet'!$B$15),
            --(INT('Data Sheet'!$A$15) &amp; "." &amp; LEFT(BQ710,3)),
            IF(AND((--(INT('Data Sheet'!$A$15) &amp; "." &amp; LEFT(BQ710,3))&gt;=--('Data Sheet'!$A$15)), (--(INT('Data Sheet'!$A$15) &amp; "." &amp; LEFT(BQ710,3))&lt;=--('Data Sheet'!$B$15))),
                --(INT('Data Sheet'!$A$15) &amp; "." &amp; LEFT(BQ710,3)),
                --(INT('Data Sheet'!$B$15) &amp; "." &amp; LEFT(BQ710,3))
            )
        ),
        "OK"
    )
)</f>
        <v>OK</v>
      </c>
      <c r="Q710" s="23" t="str">
        <f>IF(BS710&lt;&gt;"",
    IF(INT('Data Sheet'!$A$19)=INT('Data Sheet'!$B$15),
        --(INT('Data Sheet'!$A$15) &amp; "." &amp; BS710),
        IF(AND((--(INT('Data Sheet'!$A$15) &amp; "." &amp; BS710)&gt;=--('Data Sheet'!$A$15)), (--(INT('Data Sheet'!$A$15) &amp; "." &amp; BS710)&lt;=--('Data Sheet'!$B$15))),
            --(INT('Data Sheet'!$A$15) &amp; "." &amp; BS710),
            --(INT('Data Sheet'!$B$15) &amp; "." &amp; BS710)
        )
    ),
    IF(BQ710&lt;&gt;"",
        IF(INT('Data Sheet'!$A$15)=INT('Data Sheet'!$B$15),
            --(INT('Data Sheet'!$A$15) &amp; "." &amp; RIGHT(BQ710,3)),
            IF(AND((--(INT('Data Sheet'!$A$15) &amp; "." &amp; RIGHT(BQ710,3))&gt;=--('Data Sheet'!$A$15)), (--(INT('Data Sheet'!$A$15) &amp; "." &amp; RIGHT(BQ710,3))&lt;=--('Data Sheet'!$B$15))),
                --(INT('Data Sheet'!$A$15) &amp; "." &amp; RIGHT(BQ710,3)),
                --(INT('Data Sheet'!$B$15) &amp; "." &amp; RIGHT(BQ710,3))
            )
        ),
        "OK"
    )
)</f>
        <v>OK</v>
      </c>
      <c r="R710" s="19"/>
      <c r="S710" s="19"/>
      <c r="T710" s="19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1"/>
      <c r="AU710" s="21"/>
      <c r="AV710" s="21"/>
      <c r="AW710" s="22"/>
      <c r="AX710" s="99"/>
      <c r="AY710" s="20"/>
      <c r="AZ710" s="20"/>
      <c r="BA710" s="22"/>
      <c r="BB710">
        <v>702</v>
      </c>
      <c r="BC710" s="80"/>
      <c r="BD710" s="80"/>
      <c r="BE710" s="80"/>
      <c r="BF710" s="80"/>
      <c r="BG710" s="32" t="str">
        <f t="shared" si="114"/>
        <v/>
      </c>
      <c r="BH710" s="78">
        <f t="shared" si="112"/>
        <v>0</v>
      </c>
      <c r="BI710" s="2">
        <f t="shared" si="115"/>
        <v>0</v>
      </c>
      <c r="BJ710" s="2">
        <f t="shared" si="116"/>
        <v>0</v>
      </c>
      <c r="BK710" s="2">
        <f t="shared" si="113"/>
        <v>0</v>
      </c>
    </row>
    <row r="711" spans="2:63" ht="15" customHeight="1" x14ac:dyDescent="0.25">
      <c r="B711" s="14">
        <v>703</v>
      </c>
      <c r="C711" s="95" t="str">
        <f t="shared" si="117"/>
        <v/>
      </c>
      <c r="D711" s="15" t="str">
        <f t="shared" si="122"/>
        <v>OK</v>
      </c>
      <c r="E711" s="16" t="e">
        <f>VLOOKUP('Data Sheet'!$B$8,'Data Sheet'!$I$2:$J$9,2,FALSE)</f>
        <v>#N/A</v>
      </c>
      <c r="F711" s="16" t="str">
        <f t="shared" si="118"/>
        <v/>
      </c>
      <c r="G711" s="103">
        <f t="shared" si="119"/>
        <v>0</v>
      </c>
      <c r="H711" s="17" t="s">
        <v>26</v>
      </c>
      <c r="I711" s="17" t="s">
        <v>26</v>
      </c>
      <c r="J711" s="17" t="str">
        <f>IF('Data Sheet'!$B$9="NC-50","N/A","OK")</f>
        <v>OK</v>
      </c>
      <c r="K711" s="17" t="str">
        <f>IF('Data Sheet'!$B$9="NC-50","N/A","OK")</f>
        <v>OK</v>
      </c>
      <c r="L711" s="17" t="str">
        <f t="shared" si="120"/>
        <v>OK</v>
      </c>
      <c r="M711" s="17" t="str">
        <f t="shared" si="121"/>
        <v>OK</v>
      </c>
      <c r="N711" s="18" t="str">
        <f>IF(BO711&lt;&gt;"",
    IF(INT('Data Sheet'!$A$19)=INT('Data Sheet'!$B$19),
        --(INT('Data Sheet'!$A$19) &amp; "." &amp; BO711),
        IF(AND((--(INT('Data Sheet'!$A$19) &amp; "." &amp; BO711)&gt;=--('Data Sheet'!$A$19)), (--(INT('Data Sheet'!$A$19) &amp; "." &amp; BO711)&lt;=--('Data Sheet'!$B$19))),
            --(INT('Data Sheet'!$A$19) &amp; "." &amp; BO711),
            --(INT('Data Sheet'!$B$19) &amp; "." &amp; BO711)
        )
    ),
    IF(BN711&lt;&gt;"",
        IF(INT('Data Sheet'!$A$19)=INT('Data Sheet'!$B$19),
            --(INT('Data Sheet'!$A$19) &amp; "." &amp; LEFT(BN711,3)),
            IF(AND((--(INT('Data Sheet'!$A$19) &amp; "." &amp; LEFT(BN711,3))&gt;=--('Data Sheet'!$A$19)), (--(INT('Data Sheet'!$A$19) &amp; "." &amp; LEFT(BN711,3))&lt;=--('Data Sheet'!$B$19))),
                --(INT('Data Sheet'!$A$19) &amp; "." &amp; LEFT(BN711,3)),
                --(INT('Data Sheet'!$B$19) &amp; "." &amp; LEFT(BN711,3))
            )
        ),
        "OK"
    )
)</f>
        <v>OK</v>
      </c>
      <c r="O711" s="23" t="str">
        <f>IF(BP711&lt;&gt;"",
    IF(INT('Data Sheet'!$A$19)=INT('Data Sheet'!$B$19),
        --(INT('Data Sheet'!$A$19) &amp; "." &amp; BP711),
        IF(AND((--(INT('Data Sheet'!$A$19) &amp; "." &amp; BP711)&gt;=--('Data Sheet'!$A$19)), (--(INT('Data Sheet'!$A$19) &amp; "." &amp; BP711)&lt;=--('Data Sheet'!$B$19))),
            --(INT('Data Sheet'!$A$19) &amp; "." &amp; BP711),
            --(INT('Data Sheet'!$B$19) &amp; "." &amp; BP711)
        )
    ),
    IF(BN711&lt;&gt;"",
        IF(INT('Data Sheet'!$A$19)=INT('Data Sheet'!$B$19),
            --(INT('Data Sheet'!$A$19) &amp; "." &amp; RIGHT(BN711,3)),
            IF(AND((--(INT('Data Sheet'!$A$19) &amp; "." &amp; RIGHT(BN711,3))&gt;=--('Data Sheet'!$A$19)), (--(INT('Data Sheet'!$A$19) &amp; "." &amp; RIGHT(BN711,3))&lt;=--('Data Sheet'!$B$19))),
                --(INT('Data Sheet'!$A$19) &amp; "." &amp; RIGHT(BN711,3)),
                --(INT('Data Sheet'!$B$19) &amp; "." &amp; RIGHT(BN711,3))
            )
        ),
        "OK"
    )
)</f>
        <v>OK</v>
      </c>
      <c r="P711" s="23" t="str">
        <f>IF(BR711&lt;&gt;"",
    IF(INT('Data Sheet'!$A$19)=INT('Data Sheet'!$B$15),
        --(INT('Data Sheet'!$A$15) &amp; "." &amp; BR711),
        IF(AND((--(INT('Data Sheet'!$A$15) &amp; "." &amp; BR711)&gt;=--('Data Sheet'!$A$15)), (--(INT('Data Sheet'!$A$15) &amp; "." &amp; BR711)&lt;=--('Data Sheet'!$B$15))),
            --(INT('Data Sheet'!$A$15) &amp; "." &amp; BR711),
            --(INT('Data Sheet'!$B$15) &amp; "." &amp; BR711)
        )
    ),
    IF(BQ711&lt;&gt;"",
        IF(INT('Data Sheet'!$A$15)=INT('Data Sheet'!$B$15),
            --(INT('Data Sheet'!$A$15) &amp; "." &amp; LEFT(BQ711,3)),
            IF(AND((--(INT('Data Sheet'!$A$15) &amp; "." &amp; LEFT(BQ711,3))&gt;=--('Data Sheet'!$A$15)), (--(INT('Data Sheet'!$A$15) &amp; "." &amp; LEFT(BQ711,3))&lt;=--('Data Sheet'!$B$15))),
                --(INT('Data Sheet'!$A$15) &amp; "." &amp; LEFT(BQ711,3)),
                --(INT('Data Sheet'!$B$15) &amp; "." &amp; LEFT(BQ711,3))
            )
        ),
        "OK"
    )
)</f>
        <v>OK</v>
      </c>
      <c r="Q711" s="23" t="str">
        <f>IF(BS711&lt;&gt;"",
    IF(INT('Data Sheet'!$A$19)=INT('Data Sheet'!$B$15),
        --(INT('Data Sheet'!$A$15) &amp; "." &amp; BS711),
        IF(AND((--(INT('Data Sheet'!$A$15) &amp; "." &amp; BS711)&gt;=--('Data Sheet'!$A$15)), (--(INT('Data Sheet'!$A$15) &amp; "." &amp; BS711)&lt;=--('Data Sheet'!$B$15))),
            --(INT('Data Sheet'!$A$15) &amp; "." &amp; BS711),
            --(INT('Data Sheet'!$B$15) &amp; "." &amp; BS711)
        )
    ),
    IF(BQ711&lt;&gt;"",
        IF(INT('Data Sheet'!$A$15)=INT('Data Sheet'!$B$15),
            --(INT('Data Sheet'!$A$15) &amp; "." &amp; RIGHT(BQ711,3)),
            IF(AND((--(INT('Data Sheet'!$A$15) &amp; "." &amp; RIGHT(BQ711,3))&gt;=--('Data Sheet'!$A$15)), (--(INT('Data Sheet'!$A$15) &amp; "." &amp; RIGHT(BQ711,3))&lt;=--('Data Sheet'!$B$15))),
                --(INT('Data Sheet'!$A$15) &amp; "." &amp; RIGHT(BQ711,3)),
                --(INT('Data Sheet'!$B$15) &amp; "." &amp; RIGHT(BQ711,3))
            )
        ),
        "OK"
    )
)</f>
        <v>OK</v>
      </c>
      <c r="R711" s="19"/>
      <c r="S711" s="19"/>
      <c r="T711" s="19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1"/>
      <c r="AU711" s="21"/>
      <c r="AV711" s="21"/>
      <c r="AW711" s="22"/>
      <c r="AX711" s="99"/>
      <c r="AY711" s="20"/>
      <c r="AZ711" s="20"/>
      <c r="BA711" s="22"/>
      <c r="BB711">
        <v>703</v>
      </c>
      <c r="BC711" s="80"/>
      <c r="BD711" s="80"/>
      <c r="BE711" s="80"/>
      <c r="BF711" s="80"/>
      <c r="BG711" s="32" t="str">
        <f t="shared" si="114"/>
        <v/>
      </c>
      <c r="BH711" s="78">
        <f t="shared" si="112"/>
        <v>0</v>
      </c>
      <c r="BI711" s="2">
        <f t="shared" si="115"/>
        <v>0</v>
      </c>
      <c r="BJ711" s="2">
        <f t="shared" si="116"/>
        <v>0</v>
      </c>
      <c r="BK711" s="2">
        <f t="shared" si="113"/>
        <v>0</v>
      </c>
    </row>
    <row r="712" spans="2:63" ht="15" customHeight="1" x14ac:dyDescent="0.25">
      <c r="B712" s="14">
        <v>704</v>
      </c>
      <c r="C712" s="95" t="str">
        <f t="shared" si="117"/>
        <v/>
      </c>
      <c r="D712" s="15" t="str">
        <f t="shared" si="122"/>
        <v>OK</v>
      </c>
      <c r="E712" s="16" t="e">
        <f>VLOOKUP('Data Sheet'!$B$8,'Data Sheet'!$I$2:$J$9,2,FALSE)</f>
        <v>#N/A</v>
      </c>
      <c r="F712" s="16" t="str">
        <f t="shared" si="118"/>
        <v/>
      </c>
      <c r="G712" s="103">
        <f t="shared" si="119"/>
        <v>0</v>
      </c>
      <c r="H712" s="17" t="s">
        <v>26</v>
      </c>
      <c r="I712" s="17" t="s">
        <v>26</v>
      </c>
      <c r="J712" s="17" t="str">
        <f>IF('Data Sheet'!$B$9="NC-50","N/A","OK")</f>
        <v>OK</v>
      </c>
      <c r="K712" s="17" t="str">
        <f>IF('Data Sheet'!$B$9="NC-50","N/A","OK")</f>
        <v>OK</v>
      </c>
      <c r="L712" s="17" t="str">
        <f t="shared" si="120"/>
        <v>OK</v>
      </c>
      <c r="M712" s="17" t="str">
        <f t="shared" si="121"/>
        <v>OK</v>
      </c>
      <c r="N712" s="18" t="str">
        <f>IF(BO712&lt;&gt;"",
    IF(INT('Data Sheet'!$A$19)=INT('Data Sheet'!$B$19),
        --(INT('Data Sheet'!$A$19) &amp; "." &amp; BO712),
        IF(AND((--(INT('Data Sheet'!$A$19) &amp; "." &amp; BO712)&gt;=--('Data Sheet'!$A$19)), (--(INT('Data Sheet'!$A$19) &amp; "." &amp; BO712)&lt;=--('Data Sheet'!$B$19))),
            --(INT('Data Sheet'!$A$19) &amp; "." &amp; BO712),
            --(INT('Data Sheet'!$B$19) &amp; "." &amp; BO712)
        )
    ),
    IF(BN712&lt;&gt;"",
        IF(INT('Data Sheet'!$A$19)=INT('Data Sheet'!$B$19),
            --(INT('Data Sheet'!$A$19) &amp; "." &amp; LEFT(BN712,3)),
            IF(AND((--(INT('Data Sheet'!$A$19) &amp; "." &amp; LEFT(BN712,3))&gt;=--('Data Sheet'!$A$19)), (--(INT('Data Sheet'!$A$19) &amp; "." &amp; LEFT(BN712,3))&lt;=--('Data Sheet'!$B$19))),
                --(INT('Data Sheet'!$A$19) &amp; "." &amp; LEFT(BN712,3)),
                --(INT('Data Sheet'!$B$19) &amp; "." &amp; LEFT(BN712,3))
            )
        ),
        "OK"
    )
)</f>
        <v>OK</v>
      </c>
      <c r="O712" s="23" t="str">
        <f>IF(BP712&lt;&gt;"",
    IF(INT('Data Sheet'!$A$19)=INT('Data Sheet'!$B$19),
        --(INT('Data Sheet'!$A$19) &amp; "." &amp; BP712),
        IF(AND((--(INT('Data Sheet'!$A$19) &amp; "." &amp; BP712)&gt;=--('Data Sheet'!$A$19)), (--(INT('Data Sheet'!$A$19) &amp; "." &amp; BP712)&lt;=--('Data Sheet'!$B$19))),
            --(INT('Data Sheet'!$A$19) &amp; "." &amp; BP712),
            --(INT('Data Sheet'!$B$19) &amp; "." &amp; BP712)
        )
    ),
    IF(BN712&lt;&gt;"",
        IF(INT('Data Sheet'!$A$19)=INT('Data Sheet'!$B$19),
            --(INT('Data Sheet'!$A$19) &amp; "." &amp; RIGHT(BN712,3)),
            IF(AND((--(INT('Data Sheet'!$A$19) &amp; "." &amp; RIGHT(BN712,3))&gt;=--('Data Sheet'!$A$19)), (--(INT('Data Sheet'!$A$19) &amp; "." &amp; RIGHT(BN712,3))&lt;=--('Data Sheet'!$B$19))),
                --(INT('Data Sheet'!$A$19) &amp; "." &amp; RIGHT(BN712,3)),
                --(INT('Data Sheet'!$B$19) &amp; "." &amp; RIGHT(BN712,3))
            )
        ),
        "OK"
    )
)</f>
        <v>OK</v>
      </c>
      <c r="P712" s="23" t="str">
        <f>IF(BR712&lt;&gt;"",
    IF(INT('Data Sheet'!$A$19)=INT('Data Sheet'!$B$15),
        --(INT('Data Sheet'!$A$15) &amp; "." &amp; BR712),
        IF(AND((--(INT('Data Sheet'!$A$15) &amp; "." &amp; BR712)&gt;=--('Data Sheet'!$A$15)), (--(INT('Data Sheet'!$A$15) &amp; "." &amp; BR712)&lt;=--('Data Sheet'!$B$15))),
            --(INT('Data Sheet'!$A$15) &amp; "." &amp; BR712),
            --(INT('Data Sheet'!$B$15) &amp; "." &amp; BR712)
        )
    ),
    IF(BQ712&lt;&gt;"",
        IF(INT('Data Sheet'!$A$15)=INT('Data Sheet'!$B$15),
            --(INT('Data Sheet'!$A$15) &amp; "." &amp; LEFT(BQ712,3)),
            IF(AND((--(INT('Data Sheet'!$A$15) &amp; "." &amp; LEFT(BQ712,3))&gt;=--('Data Sheet'!$A$15)), (--(INT('Data Sheet'!$A$15) &amp; "." &amp; LEFT(BQ712,3))&lt;=--('Data Sheet'!$B$15))),
                --(INT('Data Sheet'!$A$15) &amp; "." &amp; LEFT(BQ712,3)),
                --(INT('Data Sheet'!$B$15) &amp; "." &amp; LEFT(BQ712,3))
            )
        ),
        "OK"
    )
)</f>
        <v>OK</v>
      </c>
      <c r="Q712" s="23" t="str">
        <f>IF(BS712&lt;&gt;"",
    IF(INT('Data Sheet'!$A$19)=INT('Data Sheet'!$B$15),
        --(INT('Data Sheet'!$A$15) &amp; "." &amp; BS712),
        IF(AND((--(INT('Data Sheet'!$A$15) &amp; "." &amp; BS712)&gt;=--('Data Sheet'!$A$15)), (--(INT('Data Sheet'!$A$15) &amp; "." &amp; BS712)&lt;=--('Data Sheet'!$B$15))),
            --(INT('Data Sheet'!$A$15) &amp; "." &amp; BS712),
            --(INT('Data Sheet'!$B$15) &amp; "." &amp; BS712)
        )
    ),
    IF(BQ712&lt;&gt;"",
        IF(INT('Data Sheet'!$A$15)=INT('Data Sheet'!$B$15),
            --(INT('Data Sheet'!$A$15) &amp; "." &amp; RIGHT(BQ712,3)),
            IF(AND((--(INT('Data Sheet'!$A$15) &amp; "." &amp; RIGHT(BQ712,3))&gt;=--('Data Sheet'!$A$15)), (--(INT('Data Sheet'!$A$15) &amp; "." &amp; RIGHT(BQ712,3))&lt;=--('Data Sheet'!$B$15))),
                --(INT('Data Sheet'!$A$15) &amp; "." &amp; RIGHT(BQ712,3)),
                --(INT('Data Sheet'!$B$15) &amp; "." &amp; RIGHT(BQ712,3))
            )
        ),
        "OK"
    )
)</f>
        <v>OK</v>
      </c>
      <c r="R712" s="19"/>
      <c r="S712" s="19"/>
      <c r="T712" s="19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1"/>
      <c r="AU712" s="21"/>
      <c r="AV712" s="21"/>
      <c r="AW712" s="22"/>
      <c r="AX712" s="99"/>
      <c r="AY712" s="20"/>
      <c r="AZ712" s="20"/>
      <c r="BA712" s="22"/>
      <c r="BB712">
        <v>704</v>
      </c>
      <c r="BC712" s="80"/>
      <c r="BD712" s="80"/>
      <c r="BE712" s="80"/>
      <c r="BF712" s="80"/>
      <c r="BG712" s="32" t="str">
        <f t="shared" si="114"/>
        <v/>
      </c>
      <c r="BH712" s="78">
        <f t="shared" si="112"/>
        <v>0</v>
      </c>
      <c r="BI712" s="2">
        <f t="shared" si="115"/>
        <v>0</v>
      </c>
      <c r="BJ712" s="2">
        <f t="shared" si="116"/>
        <v>0</v>
      </c>
      <c r="BK712" s="2">
        <f t="shared" si="113"/>
        <v>0</v>
      </c>
    </row>
    <row r="713" spans="2:63" ht="15" customHeight="1" x14ac:dyDescent="0.25">
      <c r="B713" s="14">
        <v>705</v>
      </c>
      <c r="C713" s="95" t="str">
        <f t="shared" si="117"/>
        <v/>
      </c>
      <c r="D713" s="15" t="str">
        <f t="shared" si="122"/>
        <v>OK</v>
      </c>
      <c r="E713" s="16" t="e">
        <f>VLOOKUP('Data Sheet'!$B$8,'Data Sheet'!$I$2:$J$9,2,FALSE)</f>
        <v>#N/A</v>
      </c>
      <c r="F713" s="16" t="str">
        <f t="shared" si="118"/>
        <v/>
      </c>
      <c r="G713" s="103">
        <f t="shared" si="119"/>
        <v>0</v>
      </c>
      <c r="H713" s="17" t="s">
        <v>26</v>
      </c>
      <c r="I713" s="17" t="s">
        <v>26</v>
      </c>
      <c r="J713" s="17" t="str">
        <f>IF('Data Sheet'!$B$9="NC-50","N/A","OK")</f>
        <v>OK</v>
      </c>
      <c r="K713" s="17" t="str">
        <f>IF('Data Sheet'!$B$9="NC-50","N/A","OK")</f>
        <v>OK</v>
      </c>
      <c r="L713" s="17" t="str">
        <f t="shared" si="120"/>
        <v>OK</v>
      </c>
      <c r="M713" s="17" t="str">
        <f t="shared" si="121"/>
        <v>OK</v>
      </c>
      <c r="N713" s="18" t="str">
        <f>IF(BO713&lt;&gt;"",
    IF(INT('Data Sheet'!$A$19)=INT('Data Sheet'!$B$19),
        --(INT('Data Sheet'!$A$19) &amp; "." &amp; BO713),
        IF(AND((--(INT('Data Sheet'!$A$19) &amp; "." &amp; BO713)&gt;=--('Data Sheet'!$A$19)), (--(INT('Data Sheet'!$A$19) &amp; "." &amp; BO713)&lt;=--('Data Sheet'!$B$19))),
            --(INT('Data Sheet'!$A$19) &amp; "." &amp; BO713),
            --(INT('Data Sheet'!$B$19) &amp; "." &amp; BO713)
        )
    ),
    IF(BN713&lt;&gt;"",
        IF(INT('Data Sheet'!$A$19)=INT('Data Sheet'!$B$19),
            --(INT('Data Sheet'!$A$19) &amp; "." &amp; LEFT(BN713,3)),
            IF(AND((--(INT('Data Sheet'!$A$19) &amp; "." &amp; LEFT(BN713,3))&gt;=--('Data Sheet'!$A$19)), (--(INT('Data Sheet'!$A$19) &amp; "." &amp; LEFT(BN713,3))&lt;=--('Data Sheet'!$B$19))),
                --(INT('Data Sheet'!$A$19) &amp; "." &amp; LEFT(BN713,3)),
                --(INT('Data Sheet'!$B$19) &amp; "." &amp; LEFT(BN713,3))
            )
        ),
        "OK"
    )
)</f>
        <v>OK</v>
      </c>
      <c r="O713" s="23" t="str">
        <f>IF(BP713&lt;&gt;"",
    IF(INT('Data Sheet'!$A$19)=INT('Data Sheet'!$B$19),
        --(INT('Data Sheet'!$A$19) &amp; "." &amp; BP713),
        IF(AND((--(INT('Data Sheet'!$A$19) &amp; "." &amp; BP713)&gt;=--('Data Sheet'!$A$19)), (--(INT('Data Sheet'!$A$19) &amp; "." &amp; BP713)&lt;=--('Data Sheet'!$B$19))),
            --(INT('Data Sheet'!$A$19) &amp; "." &amp; BP713),
            --(INT('Data Sheet'!$B$19) &amp; "." &amp; BP713)
        )
    ),
    IF(BN713&lt;&gt;"",
        IF(INT('Data Sheet'!$A$19)=INT('Data Sheet'!$B$19),
            --(INT('Data Sheet'!$A$19) &amp; "." &amp; RIGHT(BN713,3)),
            IF(AND((--(INT('Data Sheet'!$A$19) &amp; "." &amp; RIGHT(BN713,3))&gt;=--('Data Sheet'!$A$19)), (--(INT('Data Sheet'!$A$19) &amp; "." &amp; RIGHT(BN713,3))&lt;=--('Data Sheet'!$B$19))),
                --(INT('Data Sheet'!$A$19) &amp; "." &amp; RIGHT(BN713,3)),
                --(INT('Data Sheet'!$B$19) &amp; "." &amp; RIGHT(BN713,3))
            )
        ),
        "OK"
    )
)</f>
        <v>OK</v>
      </c>
      <c r="P713" s="23" t="str">
        <f>IF(BR713&lt;&gt;"",
    IF(INT('Data Sheet'!$A$19)=INT('Data Sheet'!$B$15),
        --(INT('Data Sheet'!$A$15) &amp; "." &amp; BR713),
        IF(AND((--(INT('Data Sheet'!$A$15) &amp; "." &amp; BR713)&gt;=--('Data Sheet'!$A$15)), (--(INT('Data Sheet'!$A$15) &amp; "." &amp; BR713)&lt;=--('Data Sheet'!$B$15))),
            --(INT('Data Sheet'!$A$15) &amp; "." &amp; BR713),
            --(INT('Data Sheet'!$B$15) &amp; "." &amp; BR713)
        )
    ),
    IF(BQ713&lt;&gt;"",
        IF(INT('Data Sheet'!$A$15)=INT('Data Sheet'!$B$15),
            --(INT('Data Sheet'!$A$15) &amp; "." &amp; LEFT(BQ713,3)),
            IF(AND((--(INT('Data Sheet'!$A$15) &amp; "." &amp; LEFT(BQ713,3))&gt;=--('Data Sheet'!$A$15)), (--(INT('Data Sheet'!$A$15) &amp; "." &amp; LEFT(BQ713,3))&lt;=--('Data Sheet'!$B$15))),
                --(INT('Data Sheet'!$A$15) &amp; "." &amp; LEFT(BQ713,3)),
                --(INT('Data Sheet'!$B$15) &amp; "." &amp; LEFT(BQ713,3))
            )
        ),
        "OK"
    )
)</f>
        <v>OK</v>
      </c>
      <c r="Q713" s="23" t="str">
        <f>IF(BS713&lt;&gt;"",
    IF(INT('Data Sheet'!$A$19)=INT('Data Sheet'!$B$15),
        --(INT('Data Sheet'!$A$15) &amp; "." &amp; BS713),
        IF(AND((--(INT('Data Sheet'!$A$15) &amp; "." &amp; BS713)&gt;=--('Data Sheet'!$A$15)), (--(INT('Data Sheet'!$A$15) &amp; "." &amp; BS713)&lt;=--('Data Sheet'!$B$15))),
            --(INT('Data Sheet'!$A$15) &amp; "." &amp; BS713),
            --(INT('Data Sheet'!$B$15) &amp; "." &amp; BS713)
        )
    ),
    IF(BQ713&lt;&gt;"",
        IF(INT('Data Sheet'!$A$15)=INT('Data Sheet'!$B$15),
            --(INT('Data Sheet'!$A$15) &amp; "." &amp; RIGHT(BQ713,3)),
            IF(AND((--(INT('Data Sheet'!$A$15) &amp; "." &amp; RIGHT(BQ713,3))&gt;=--('Data Sheet'!$A$15)), (--(INT('Data Sheet'!$A$15) &amp; "." &amp; RIGHT(BQ713,3))&lt;=--('Data Sheet'!$B$15))),
                --(INT('Data Sheet'!$A$15) &amp; "." &amp; RIGHT(BQ713,3)),
                --(INT('Data Sheet'!$B$15) &amp; "." &amp; RIGHT(BQ713,3))
            )
        ),
        "OK"
    )
)</f>
        <v>OK</v>
      </c>
      <c r="R713" s="19"/>
      <c r="S713" s="19"/>
      <c r="T713" s="19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1"/>
      <c r="AU713" s="21"/>
      <c r="AV713" s="21"/>
      <c r="AW713" s="22"/>
      <c r="AX713" s="99"/>
      <c r="AY713" s="20"/>
      <c r="AZ713" s="20"/>
      <c r="BA713" s="22"/>
      <c r="BB713">
        <v>705</v>
      </c>
      <c r="BC713" s="80"/>
      <c r="BD713" s="80"/>
      <c r="BE713" s="80"/>
      <c r="BF713" s="80"/>
      <c r="BG713" s="32" t="str">
        <f t="shared" si="114"/>
        <v/>
      </c>
      <c r="BH713" s="78">
        <f t="shared" ref="BH713:BH776" si="123">COUNTA(T713:AF713)</f>
        <v>0</v>
      </c>
      <c r="BI713" s="2">
        <f t="shared" si="115"/>
        <v>0</v>
      </c>
      <c r="BJ713" s="2">
        <f t="shared" si="116"/>
        <v>0</v>
      </c>
      <c r="BK713" s="2">
        <f t="shared" ref="BK713:BK776" si="124">COUNTA(T713:AW713)</f>
        <v>0</v>
      </c>
    </row>
    <row r="714" spans="2:63" ht="15" customHeight="1" x14ac:dyDescent="0.25">
      <c r="B714" s="14">
        <v>706</v>
      </c>
      <c r="C714" s="95" t="str">
        <f t="shared" si="117"/>
        <v/>
      </c>
      <c r="D714" s="15" t="str">
        <f t="shared" si="122"/>
        <v>OK</v>
      </c>
      <c r="E714" s="16" t="e">
        <f>VLOOKUP('Data Sheet'!$B$8,'Data Sheet'!$I$2:$J$9,2,FALSE)</f>
        <v>#N/A</v>
      </c>
      <c r="F714" s="16" t="str">
        <f t="shared" si="118"/>
        <v/>
      </c>
      <c r="G714" s="103">
        <f t="shared" si="119"/>
        <v>0</v>
      </c>
      <c r="H714" s="17" t="s">
        <v>26</v>
      </c>
      <c r="I714" s="17" t="s">
        <v>26</v>
      </c>
      <c r="J714" s="17" t="str">
        <f>IF('Data Sheet'!$B$9="NC-50","N/A","OK")</f>
        <v>OK</v>
      </c>
      <c r="K714" s="17" t="str">
        <f>IF('Data Sheet'!$B$9="NC-50","N/A","OK")</f>
        <v>OK</v>
      </c>
      <c r="L714" s="17" t="str">
        <f t="shared" si="120"/>
        <v>OK</v>
      </c>
      <c r="M714" s="17" t="str">
        <f t="shared" si="121"/>
        <v>OK</v>
      </c>
      <c r="N714" s="18" t="str">
        <f>IF(BO714&lt;&gt;"",
    IF(INT('Data Sheet'!$A$19)=INT('Data Sheet'!$B$19),
        --(INT('Data Sheet'!$A$19) &amp; "." &amp; BO714),
        IF(AND((--(INT('Data Sheet'!$A$19) &amp; "." &amp; BO714)&gt;=--('Data Sheet'!$A$19)), (--(INT('Data Sheet'!$A$19) &amp; "." &amp; BO714)&lt;=--('Data Sheet'!$B$19))),
            --(INT('Data Sheet'!$A$19) &amp; "." &amp; BO714),
            --(INT('Data Sheet'!$B$19) &amp; "." &amp; BO714)
        )
    ),
    IF(BN714&lt;&gt;"",
        IF(INT('Data Sheet'!$A$19)=INT('Data Sheet'!$B$19),
            --(INT('Data Sheet'!$A$19) &amp; "." &amp; LEFT(BN714,3)),
            IF(AND((--(INT('Data Sheet'!$A$19) &amp; "." &amp; LEFT(BN714,3))&gt;=--('Data Sheet'!$A$19)), (--(INT('Data Sheet'!$A$19) &amp; "." &amp; LEFT(BN714,3))&lt;=--('Data Sheet'!$B$19))),
                --(INT('Data Sheet'!$A$19) &amp; "." &amp; LEFT(BN714,3)),
                --(INT('Data Sheet'!$B$19) &amp; "." &amp; LEFT(BN714,3))
            )
        ),
        "OK"
    )
)</f>
        <v>OK</v>
      </c>
      <c r="O714" s="23" t="str">
        <f>IF(BP714&lt;&gt;"",
    IF(INT('Data Sheet'!$A$19)=INT('Data Sheet'!$B$19),
        --(INT('Data Sheet'!$A$19) &amp; "." &amp; BP714),
        IF(AND((--(INT('Data Sheet'!$A$19) &amp; "." &amp; BP714)&gt;=--('Data Sheet'!$A$19)), (--(INT('Data Sheet'!$A$19) &amp; "." &amp; BP714)&lt;=--('Data Sheet'!$B$19))),
            --(INT('Data Sheet'!$A$19) &amp; "." &amp; BP714),
            --(INT('Data Sheet'!$B$19) &amp; "." &amp; BP714)
        )
    ),
    IF(BN714&lt;&gt;"",
        IF(INT('Data Sheet'!$A$19)=INT('Data Sheet'!$B$19),
            --(INT('Data Sheet'!$A$19) &amp; "." &amp; RIGHT(BN714,3)),
            IF(AND((--(INT('Data Sheet'!$A$19) &amp; "." &amp; RIGHT(BN714,3))&gt;=--('Data Sheet'!$A$19)), (--(INT('Data Sheet'!$A$19) &amp; "." &amp; RIGHT(BN714,3))&lt;=--('Data Sheet'!$B$19))),
                --(INT('Data Sheet'!$A$19) &amp; "." &amp; RIGHT(BN714,3)),
                --(INT('Data Sheet'!$B$19) &amp; "." &amp; RIGHT(BN714,3))
            )
        ),
        "OK"
    )
)</f>
        <v>OK</v>
      </c>
      <c r="P714" s="23" t="str">
        <f>IF(BR714&lt;&gt;"",
    IF(INT('Data Sheet'!$A$19)=INT('Data Sheet'!$B$15),
        --(INT('Data Sheet'!$A$15) &amp; "." &amp; BR714),
        IF(AND((--(INT('Data Sheet'!$A$15) &amp; "." &amp; BR714)&gt;=--('Data Sheet'!$A$15)), (--(INT('Data Sheet'!$A$15) &amp; "." &amp; BR714)&lt;=--('Data Sheet'!$B$15))),
            --(INT('Data Sheet'!$A$15) &amp; "." &amp; BR714),
            --(INT('Data Sheet'!$B$15) &amp; "." &amp; BR714)
        )
    ),
    IF(BQ714&lt;&gt;"",
        IF(INT('Data Sheet'!$A$15)=INT('Data Sheet'!$B$15),
            --(INT('Data Sheet'!$A$15) &amp; "." &amp; LEFT(BQ714,3)),
            IF(AND((--(INT('Data Sheet'!$A$15) &amp; "." &amp; LEFT(BQ714,3))&gt;=--('Data Sheet'!$A$15)), (--(INT('Data Sheet'!$A$15) &amp; "." &amp; LEFT(BQ714,3))&lt;=--('Data Sheet'!$B$15))),
                --(INT('Data Sheet'!$A$15) &amp; "." &amp; LEFT(BQ714,3)),
                --(INT('Data Sheet'!$B$15) &amp; "." &amp; LEFT(BQ714,3))
            )
        ),
        "OK"
    )
)</f>
        <v>OK</v>
      </c>
      <c r="Q714" s="23" t="str">
        <f>IF(BS714&lt;&gt;"",
    IF(INT('Data Sheet'!$A$19)=INT('Data Sheet'!$B$15),
        --(INT('Data Sheet'!$A$15) &amp; "." &amp; BS714),
        IF(AND((--(INT('Data Sheet'!$A$15) &amp; "." &amp; BS714)&gt;=--('Data Sheet'!$A$15)), (--(INT('Data Sheet'!$A$15) &amp; "." &amp; BS714)&lt;=--('Data Sheet'!$B$15))),
            --(INT('Data Sheet'!$A$15) &amp; "." &amp; BS714),
            --(INT('Data Sheet'!$B$15) &amp; "." &amp; BS714)
        )
    ),
    IF(BQ714&lt;&gt;"",
        IF(INT('Data Sheet'!$A$15)=INT('Data Sheet'!$B$15),
            --(INT('Data Sheet'!$A$15) &amp; "." &amp; RIGHT(BQ714,3)),
            IF(AND((--(INT('Data Sheet'!$A$15) &amp; "." &amp; RIGHT(BQ714,3))&gt;=--('Data Sheet'!$A$15)), (--(INT('Data Sheet'!$A$15) &amp; "." &amp; RIGHT(BQ714,3))&lt;=--('Data Sheet'!$B$15))),
                --(INT('Data Sheet'!$A$15) &amp; "." &amp; RIGHT(BQ714,3)),
                --(INT('Data Sheet'!$B$15) &amp; "." &amp; RIGHT(BQ714,3))
            )
        ),
        "OK"
    )
)</f>
        <v>OK</v>
      </c>
      <c r="R714" s="19"/>
      <c r="S714" s="19"/>
      <c r="T714" s="19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1"/>
      <c r="AU714" s="21"/>
      <c r="AV714" s="21"/>
      <c r="AW714" s="22"/>
      <c r="AX714" s="99"/>
      <c r="AY714" s="20"/>
      <c r="AZ714" s="20"/>
      <c r="BA714" s="22"/>
      <c r="BB714">
        <v>706</v>
      </c>
      <c r="BC714" s="80"/>
      <c r="BD714" s="80"/>
      <c r="BE714" s="80"/>
      <c r="BF714" s="80"/>
      <c r="BG714" s="32" t="str">
        <f t="shared" ref="BG714:BG777" si="125">CONCATENATE(BC714,BD714,BE714,BF714)</f>
        <v/>
      </c>
      <c r="BH714" s="78">
        <f t="shared" si="123"/>
        <v>0</v>
      </c>
      <c r="BI714" s="2">
        <f t="shared" ref="BI714:BI777" si="126">IF(COUNTA(AI714:AN714)&gt;0,1,0)</f>
        <v>0</v>
      </c>
      <c r="BJ714" s="2">
        <f t="shared" ref="BJ714:BJ777" si="127">IF(SUM(BH714:BI714)=2,1,0)</f>
        <v>0</v>
      </c>
      <c r="BK714" s="2">
        <f t="shared" si="124"/>
        <v>0</v>
      </c>
    </row>
    <row r="715" spans="2:63" ht="15" customHeight="1" x14ac:dyDescent="0.25">
      <c r="B715" s="14">
        <v>707</v>
      </c>
      <c r="C715" s="95" t="str">
        <f t="shared" ref="C715:C778" si="128">BG715</f>
        <v/>
      </c>
      <c r="D715" s="15" t="str">
        <f t="shared" si="122"/>
        <v>OK</v>
      </c>
      <c r="E715" s="16" t="e">
        <f>VLOOKUP('Data Sheet'!$B$8,'Data Sheet'!$I$2:$J$9,2,FALSE)</f>
        <v>#N/A</v>
      </c>
      <c r="F715" s="16" t="str">
        <f t="shared" ref="F715:F778" si="129">IF(BT715="", "", --("0."&amp;BT715))</f>
        <v/>
      </c>
      <c r="G715" s="103">
        <f t="shared" ref="G715:G778" si="130">IF(F715="", 0, F715/E715)</f>
        <v>0</v>
      </c>
      <c r="H715" s="17" t="s">
        <v>26</v>
      </c>
      <c r="I715" s="17" t="s">
        <v>26</v>
      </c>
      <c r="J715" s="17" t="str">
        <f>IF('Data Sheet'!$B$9="NC-50","N/A","OK")</f>
        <v>OK</v>
      </c>
      <c r="K715" s="17" t="str">
        <f>IF('Data Sheet'!$B$9="NC-50","N/A","OK")</f>
        <v>OK</v>
      </c>
      <c r="L715" s="17" t="str">
        <f t="shared" ref="L715:L778" si="131">IF($AP715="x","MIN","OK")</f>
        <v>OK</v>
      </c>
      <c r="M715" s="17" t="str">
        <f t="shared" ref="M715:M778" si="132">IF($AQ715="x","MIN","OK")</f>
        <v>OK</v>
      </c>
      <c r="N715" s="18" t="str">
        <f>IF(BO715&lt;&gt;"",
    IF(INT('Data Sheet'!$A$19)=INT('Data Sheet'!$B$19),
        --(INT('Data Sheet'!$A$19) &amp; "." &amp; BO715),
        IF(AND((--(INT('Data Sheet'!$A$19) &amp; "." &amp; BO715)&gt;=--('Data Sheet'!$A$19)), (--(INT('Data Sheet'!$A$19) &amp; "." &amp; BO715)&lt;=--('Data Sheet'!$B$19))),
            --(INT('Data Sheet'!$A$19) &amp; "." &amp; BO715),
            --(INT('Data Sheet'!$B$19) &amp; "." &amp; BO715)
        )
    ),
    IF(BN715&lt;&gt;"",
        IF(INT('Data Sheet'!$A$19)=INT('Data Sheet'!$B$19),
            --(INT('Data Sheet'!$A$19) &amp; "." &amp; LEFT(BN715,3)),
            IF(AND((--(INT('Data Sheet'!$A$19) &amp; "." &amp; LEFT(BN715,3))&gt;=--('Data Sheet'!$A$19)), (--(INT('Data Sheet'!$A$19) &amp; "." &amp; LEFT(BN715,3))&lt;=--('Data Sheet'!$B$19))),
                --(INT('Data Sheet'!$A$19) &amp; "." &amp; LEFT(BN715,3)),
                --(INT('Data Sheet'!$B$19) &amp; "." &amp; LEFT(BN715,3))
            )
        ),
        "OK"
    )
)</f>
        <v>OK</v>
      </c>
      <c r="O715" s="23" t="str">
        <f>IF(BP715&lt;&gt;"",
    IF(INT('Data Sheet'!$A$19)=INT('Data Sheet'!$B$19),
        --(INT('Data Sheet'!$A$19) &amp; "." &amp; BP715),
        IF(AND((--(INT('Data Sheet'!$A$19) &amp; "." &amp; BP715)&gt;=--('Data Sheet'!$A$19)), (--(INT('Data Sheet'!$A$19) &amp; "." &amp; BP715)&lt;=--('Data Sheet'!$B$19))),
            --(INT('Data Sheet'!$A$19) &amp; "." &amp; BP715),
            --(INT('Data Sheet'!$B$19) &amp; "." &amp; BP715)
        )
    ),
    IF(BN715&lt;&gt;"",
        IF(INT('Data Sheet'!$A$19)=INT('Data Sheet'!$B$19),
            --(INT('Data Sheet'!$A$19) &amp; "." &amp; RIGHT(BN715,3)),
            IF(AND((--(INT('Data Sheet'!$A$19) &amp; "." &amp; RIGHT(BN715,3))&gt;=--('Data Sheet'!$A$19)), (--(INT('Data Sheet'!$A$19) &amp; "." &amp; RIGHT(BN715,3))&lt;=--('Data Sheet'!$B$19))),
                --(INT('Data Sheet'!$A$19) &amp; "." &amp; RIGHT(BN715,3)),
                --(INT('Data Sheet'!$B$19) &amp; "." &amp; RIGHT(BN715,3))
            )
        ),
        "OK"
    )
)</f>
        <v>OK</v>
      </c>
      <c r="P715" s="23" t="str">
        <f>IF(BR715&lt;&gt;"",
    IF(INT('Data Sheet'!$A$19)=INT('Data Sheet'!$B$15),
        --(INT('Data Sheet'!$A$15) &amp; "." &amp; BR715),
        IF(AND((--(INT('Data Sheet'!$A$15) &amp; "." &amp; BR715)&gt;=--('Data Sheet'!$A$15)), (--(INT('Data Sheet'!$A$15) &amp; "." &amp; BR715)&lt;=--('Data Sheet'!$B$15))),
            --(INT('Data Sheet'!$A$15) &amp; "." &amp; BR715),
            --(INT('Data Sheet'!$B$15) &amp; "." &amp; BR715)
        )
    ),
    IF(BQ715&lt;&gt;"",
        IF(INT('Data Sheet'!$A$15)=INT('Data Sheet'!$B$15),
            --(INT('Data Sheet'!$A$15) &amp; "." &amp; LEFT(BQ715,3)),
            IF(AND((--(INT('Data Sheet'!$A$15) &amp; "." &amp; LEFT(BQ715,3))&gt;=--('Data Sheet'!$A$15)), (--(INT('Data Sheet'!$A$15) &amp; "." &amp; LEFT(BQ715,3))&lt;=--('Data Sheet'!$B$15))),
                --(INT('Data Sheet'!$A$15) &amp; "." &amp; LEFT(BQ715,3)),
                --(INT('Data Sheet'!$B$15) &amp; "." &amp; LEFT(BQ715,3))
            )
        ),
        "OK"
    )
)</f>
        <v>OK</v>
      </c>
      <c r="Q715" s="23" t="str">
        <f>IF(BS715&lt;&gt;"",
    IF(INT('Data Sheet'!$A$19)=INT('Data Sheet'!$B$15),
        --(INT('Data Sheet'!$A$15) &amp; "." &amp; BS715),
        IF(AND((--(INT('Data Sheet'!$A$15) &amp; "." &amp; BS715)&gt;=--('Data Sheet'!$A$15)), (--(INT('Data Sheet'!$A$15) &amp; "." &amp; BS715)&lt;=--('Data Sheet'!$B$15))),
            --(INT('Data Sheet'!$A$15) &amp; "." &amp; BS715),
            --(INT('Data Sheet'!$B$15) &amp; "." &amp; BS715)
        )
    ),
    IF(BQ715&lt;&gt;"",
        IF(INT('Data Sheet'!$A$15)=INT('Data Sheet'!$B$15),
            --(INT('Data Sheet'!$A$15) &amp; "." &amp; RIGHT(BQ715,3)),
            IF(AND((--(INT('Data Sheet'!$A$15) &amp; "." &amp; RIGHT(BQ715,3))&gt;=--('Data Sheet'!$A$15)), (--(INT('Data Sheet'!$A$15) &amp; "." &amp; RIGHT(BQ715,3))&lt;=--('Data Sheet'!$B$15))),
                --(INT('Data Sheet'!$A$15) &amp; "." &amp; RIGHT(BQ715,3)),
                --(INT('Data Sheet'!$B$15) &amp; "." &amp; RIGHT(BQ715,3))
            )
        ),
        "OK"
    )
)</f>
        <v>OK</v>
      </c>
      <c r="R715" s="19"/>
      <c r="S715" s="19"/>
      <c r="T715" s="19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1"/>
      <c r="AU715" s="21"/>
      <c r="AV715" s="21"/>
      <c r="AW715" s="22"/>
      <c r="AX715" s="99"/>
      <c r="AY715" s="20"/>
      <c r="AZ715" s="20"/>
      <c r="BA715" s="22"/>
      <c r="BB715">
        <v>707</v>
      </c>
      <c r="BC715" s="80"/>
      <c r="BD715" s="80"/>
      <c r="BE715" s="80"/>
      <c r="BF715" s="80"/>
      <c r="BG715" s="32" t="str">
        <f t="shared" si="125"/>
        <v/>
      </c>
      <c r="BH715" s="78">
        <f t="shared" si="123"/>
        <v>0</v>
      </c>
      <c r="BI715" s="2">
        <f t="shared" si="126"/>
        <v>0</v>
      </c>
      <c r="BJ715" s="2">
        <f t="shared" si="127"/>
        <v>0</v>
      </c>
      <c r="BK715" s="2">
        <f t="shared" si="124"/>
        <v>0</v>
      </c>
    </row>
    <row r="716" spans="2:63" ht="15" customHeight="1" x14ac:dyDescent="0.25">
      <c r="B716" s="14">
        <v>708</v>
      </c>
      <c r="C716" s="95" t="str">
        <f t="shared" si="128"/>
        <v/>
      </c>
      <c r="D716" s="15" t="str">
        <f t="shared" ref="D716:D779" si="133">IF(AO716="x","-","OK")</f>
        <v>OK</v>
      </c>
      <c r="E716" s="16" t="e">
        <f>VLOOKUP('Data Sheet'!$B$8,'Data Sheet'!$I$2:$J$9,2,FALSE)</f>
        <v>#N/A</v>
      </c>
      <c r="F716" s="16" t="str">
        <f t="shared" si="129"/>
        <v/>
      </c>
      <c r="G716" s="103">
        <f t="shared" si="130"/>
        <v>0</v>
      </c>
      <c r="H716" s="17" t="s">
        <v>26</v>
      </c>
      <c r="I716" s="17" t="s">
        <v>26</v>
      </c>
      <c r="J716" s="17" t="str">
        <f>IF('Data Sheet'!$B$9="NC-50","N/A","OK")</f>
        <v>OK</v>
      </c>
      <c r="K716" s="17" t="str">
        <f>IF('Data Sheet'!$B$9="NC-50","N/A","OK")</f>
        <v>OK</v>
      </c>
      <c r="L716" s="17" t="str">
        <f t="shared" si="131"/>
        <v>OK</v>
      </c>
      <c r="M716" s="17" t="str">
        <f t="shared" si="132"/>
        <v>OK</v>
      </c>
      <c r="N716" s="18" t="str">
        <f>IF(BO716&lt;&gt;"",
    IF(INT('Data Sheet'!$A$19)=INT('Data Sheet'!$B$19),
        --(INT('Data Sheet'!$A$19) &amp; "." &amp; BO716),
        IF(AND((--(INT('Data Sheet'!$A$19) &amp; "." &amp; BO716)&gt;=--('Data Sheet'!$A$19)), (--(INT('Data Sheet'!$A$19) &amp; "." &amp; BO716)&lt;=--('Data Sheet'!$B$19))),
            --(INT('Data Sheet'!$A$19) &amp; "." &amp; BO716),
            --(INT('Data Sheet'!$B$19) &amp; "." &amp; BO716)
        )
    ),
    IF(BN716&lt;&gt;"",
        IF(INT('Data Sheet'!$A$19)=INT('Data Sheet'!$B$19),
            --(INT('Data Sheet'!$A$19) &amp; "." &amp; LEFT(BN716,3)),
            IF(AND((--(INT('Data Sheet'!$A$19) &amp; "." &amp; LEFT(BN716,3))&gt;=--('Data Sheet'!$A$19)), (--(INT('Data Sheet'!$A$19) &amp; "." &amp; LEFT(BN716,3))&lt;=--('Data Sheet'!$B$19))),
                --(INT('Data Sheet'!$A$19) &amp; "." &amp; LEFT(BN716,3)),
                --(INT('Data Sheet'!$B$19) &amp; "." &amp; LEFT(BN716,3))
            )
        ),
        "OK"
    )
)</f>
        <v>OK</v>
      </c>
      <c r="O716" s="23" t="str">
        <f>IF(BP716&lt;&gt;"",
    IF(INT('Data Sheet'!$A$19)=INT('Data Sheet'!$B$19),
        --(INT('Data Sheet'!$A$19) &amp; "." &amp; BP716),
        IF(AND((--(INT('Data Sheet'!$A$19) &amp; "." &amp; BP716)&gt;=--('Data Sheet'!$A$19)), (--(INT('Data Sheet'!$A$19) &amp; "." &amp; BP716)&lt;=--('Data Sheet'!$B$19))),
            --(INT('Data Sheet'!$A$19) &amp; "." &amp; BP716),
            --(INT('Data Sheet'!$B$19) &amp; "." &amp; BP716)
        )
    ),
    IF(BN716&lt;&gt;"",
        IF(INT('Data Sheet'!$A$19)=INT('Data Sheet'!$B$19),
            --(INT('Data Sheet'!$A$19) &amp; "." &amp; RIGHT(BN716,3)),
            IF(AND((--(INT('Data Sheet'!$A$19) &amp; "." &amp; RIGHT(BN716,3))&gt;=--('Data Sheet'!$A$19)), (--(INT('Data Sheet'!$A$19) &amp; "." &amp; RIGHT(BN716,3))&lt;=--('Data Sheet'!$B$19))),
                --(INT('Data Sheet'!$A$19) &amp; "." &amp; RIGHT(BN716,3)),
                --(INT('Data Sheet'!$B$19) &amp; "." &amp; RIGHT(BN716,3))
            )
        ),
        "OK"
    )
)</f>
        <v>OK</v>
      </c>
      <c r="P716" s="23" t="str">
        <f>IF(BR716&lt;&gt;"",
    IF(INT('Data Sheet'!$A$19)=INT('Data Sheet'!$B$15),
        --(INT('Data Sheet'!$A$15) &amp; "." &amp; BR716),
        IF(AND((--(INT('Data Sheet'!$A$15) &amp; "." &amp; BR716)&gt;=--('Data Sheet'!$A$15)), (--(INT('Data Sheet'!$A$15) &amp; "." &amp; BR716)&lt;=--('Data Sheet'!$B$15))),
            --(INT('Data Sheet'!$A$15) &amp; "." &amp; BR716),
            --(INT('Data Sheet'!$B$15) &amp; "." &amp; BR716)
        )
    ),
    IF(BQ716&lt;&gt;"",
        IF(INT('Data Sheet'!$A$15)=INT('Data Sheet'!$B$15),
            --(INT('Data Sheet'!$A$15) &amp; "." &amp; LEFT(BQ716,3)),
            IF(AND((--(INT('Data Sheet'!$A$15) &amp; "." &amp; LEFT(BQ716,3))&gt;=--('Data Sheet'!$A$15)), (--(INT('Data Sheet'!$A$15) &amp; "." &amp; LEFT(BQ716,3))&lt;=--('Data Sheet'!$B$15))),
                --(INT('Data Sheet'!$A$15) &amp; "." &amp; LEFT(BQ716,3)),
                --(INT('Data Sheet'!$B$15) &amp; "." &amp; LEFT(BQ716,3))
            )
        ),
        "OK"
    )
)</f>
        <v>OK</v>
      </c>
      <c r="Q716" s="23" t="str">
        <f>IF(BS716&lt;&gt;"",
    IF(INT('Data Sheet'!$A$19)=INT('Data Sheet'!$B$15),
        --(INT('Data Sheet'!$A$15) &amp; "." &amp; BS716),
        IF(AND((--(INT('Data Sheet'!$A$15) &amp; "." &amp; BS716)&gt;=--('Data Sheet'!$A$15)), (--(INT('Data Sheet'!$A$15) &amp; "." &amp; BS716)&lt;=--('Data Sheet'!$B$15))),
            --(INT('Data Sheet'!$A$15) &amp; "." &amp; BS716),
            --(INT('Data Sheet'!$B$15) &amp; "." &amp; BS716)
        )
    ),
    IF(BQ716&lt;&gt;"",
        IF(INT('Data Sheet'!$A$15)=INT('Data Sheet'!$B$15),
            --(INT('Data Sheet'!$A$15) &amp; "." &amp; RIGHT(BQ716,3)),
            IF(AND((--(INT('Data Sheet'!$A$15) &amp; "." &amp; RIGHT(BQ716,3))&gt;=--('Data Sheet'!$A$15)), (--(INT('Data Sheet'!$A$15) &amp; "." &amp; RIGHT(BQ716,3))&lt;=--('Data Sheet'!$B$15))),
                --(INT('Data Sheet'!$A$15) &amp; "." &amp; RIGHT(BQ716,3)),
                --(INT('Data Sheet'!$B$15) &amp; "." &amp; RIGHT(BQ716,3))
            )
        ),
        "OK"
    )
)</f>
        <v>OK</v>
      </c>
      <c r="R716" s="19"/>
      <c r="S716" s="19"/>
      <c r="T716" s="19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1"/>
      <c r="AU716" s="21"/>
      <c r="AV716" s="21"/>
      <c r="AW716" s="22"/>
      <c r="AX716" s="99"/>
      <c r="AY716" s="20"/>
      <c r="AZ716" s="20"/>
      <c r="BA716" s="22"/>
      <c r="BB716">
        <v>708</v>
      </c>
      <c r="BC716" s="80"/>
      <c r="BD716" s="80"/>
      <c r="BE716" s="80"/>
      <c r="BF716" s="80"/>
      <c r="BG716" s="32" t="str">
        <f t="shared" si="125"/>
        <v/>
      </c>
      <c r="BH716" s="78">
        <f t="shared" si="123"/>
        <v>0</v>
      </c>
      <c r="BI716" s="2">
        <f t="shared" si="126"/>
        <v>0</v>
      </c>
      <c r="BJ716" s="2">
        <f t="shared" si="127"/>
        <v>0</v>
      </c>
      <c r="BK716" s="2">
        <f t="shared" si="124"/>
        <v>0</v>
      </c>
    </row>
    <row r="717" spans="2:63" ht="15" customHeight="1" x14ac:dyDescent="0.25">
      <c r="B717" s="14">
        <v>709</v>
      </c>
      <c r="C717" s="95" t="str">
        <f t="shared" si="128"/>
        <v/>
      </c>
      <c r="D717" s="15" t="str">
        <f t="shared" si="133"/>
        <v>OK</v>
      </c>
      <c r="E717" s="16" t="e">
        <f>VLOOKUP('Data Sheet'!$B$8,'Data Sheet'!$I$2:$J$9,2,FALSE)</f>
        <v>#N/A</v>
      </c>
      <c r="F717" s="16" t="str">
        <f t="shared" si="129"/>
        <v/>
      </c>
      <c r="G717" s="103">
        <f t="shared" si="130"/>
        <v>0</v>
      </c>
      <c r="H717" s="17" t="s">
        <v>26</v>
      </c>
      <c r="I717" s="17" t="s">
        <v>26</v>
      </c>
      <c r="J717" s="17" t="str">
        <f>IF('Data Sheet'!$B$9="NC-50","N/A","OK")</f>
        <v>OK</v>
      </c>
      <c r="K717" s="17" t="str">
        <f>IF('Data Sheet'!$B$9="NC-50","N/A","OK")</f>
        <v>OK</v>
      </c>
      <c r="L717" s="17" t="str">
        <f t="shared" si="131"/>
        <v>OK</v>
      </c>
      <c r="M717" s="17" t="str">
        <f t="shared" si="132"/>
        <v>OK</v>
      </c>
      <c r="N717" s="18" t="str">
        <f>IF(BO717&lt;&gt;"",
    IF(INT('Data Sheet'!$A$19)=INT('Data Sheet'!$B$19),
        --(INT('Data Sheet'!$A$19) &amp; "." &amp; BO717),
        IF(AND((--(INT('Data Sheet'!$A$19) &amp; "." &amp; BO717)&gt;=--('Data Sheet'!$A$19)), (--(INT('Data Sheet'!$A$19) &amp; "." &amp; BO717)&lt;=--('Data Sheet'!$B$19))),
            --(INT('Data Sheet'!$A$19) &amp; "." &amp; BO717),
            --(INT('Data Sheet'!$B$19) &amp; "." &amp; BO717)
        )
    ),
    IF(BN717&lt;&gt;"",
        IF(INT('Data Sheet'!$A$19)=INT('Data Sheet'!$B$19),
            --(INT('Data Sheet'!$A$19) &amp; "." &amp; LEFT(BN717,3)),
            IF(AND((--(INT('Data Sheet'!$A$19) &amp; "." &amp; LEFT(BN717,3))&gt;=--('Data Sheet'!$A$19)), (--(INT('Data Sheet'!$A$19) &amp; "." &amp; LEFT(BN717,3))&lt;=--('Data Sheet'!$B$19))),
                --(INT('Data Sheet'!$A$19) &amp; "." &amp; LEFT(BN717,3)),
                --(INT('Data Sheet'!$B$19) &amp; "." &amp; LEFT(BN717,3))
            )
        ),
        "OK"
    )
)</f>
        <v>OK</v>
      </c>
      <c r="O717" s="23" t="str">
        <f>IF(BP717&lt;&gt;"",
    IF(INT('Data Sheet'!$A$19)=INT('Data Sheet'!$B$19),
        --(INT('Data Sheet'!$A$19) &amp; "." &amp; BP717),
        IF(AND((--(INT('Data Sheet'!$A$19) &amp; "." &amp; BP717)&gt;=--('Data Sheet'!$A$19)), (--(INT('Data Sheet'!$A$19) &amp; "." &amp; BP717)&lt;=--('Data Sheet'!$B$19))),
            --(INT('Data Sheet'!$A$19) &amp; "." &amp; BP717),
            --(INT('Data Sheet'!$B$19) &amp; "." &amp; BP717)
        )
    ),
    IF(BN717&lt;&gt;"",
        IF(INT('Data Sheet'!$A$19)=INT('Data Sheet'!$B$19),
            --(INT('Data Sheet'!$A$19) &amp; "." &amp; RIGHT(BN717,3)),
            IF(AND((--(INT('Data Sheet'!$A$19) &amp; "." &amp; RIGHT(BN717,3))&gt;=--('Data Sheet'!$A$19)), (--(INT('Data Sheet'!$A$19) &amp; "." &amp; RIGHT(BN717,3))&lt;=--('Data Sheet'!$B$19))),
                --(INT('Data Sheet'!$A$19) &amp; "." &amp; RIGHT(BN717,3)),
                --(INT('Data Sheet'!$B$19) &amp; "." &amp; RIGHT(BN717,3))
            )
        ),
        "OK"
    )
)</f>
        <v>OK</v>
      </c>
      <c r="P717" s="23" t="str">
        <f>IF(BR717&lt;&gt;"",
    IF(INT('Data Sheet'!$A$19)=INT('Data Sheet'!$B$15),
        --(INT('Data Sheet'!$A$15) &amp; "." &amp; BR717),
        IF(AND((--(INT('Data Sheet'!$A$15) &amp; "." &amp; BR717)&gt;=--('Data Sheet'!$A$15)), (--(INT('Data Sheet'!$A$15) &amp; "." &amp; BR717)&lt;=--('Data Sheet'!$B$15))),
            --(INT('Data Sheet'!$A$15) &amp; "." &amp; BR717),
            --(INT('Data Sheet'!$B$15) &amp; "." &amp; BR717)
        )
    ),
    IF(BQ717&lt;&gt;"",
        IF(INT('Data Sheet'!$A$15)=INT('Data Sheet'!$B$15),
            --(INT('Data Sheet'!$A$15) &amp; "." &amp; LEFT(BQ717,3)),
            IF(AND((--(INT('Data Sheet'!$A$15) &amp; "." &amp; LEFT(BQ717,3))&gt;=--('Data Sheet'!$A$15)), (--(INT('Data Sheet'!$A$15) &amp; "." &amp; LEFT(BQ717,3))&lt;=--('Data Sheet'!$B$15))),
                --(INT('Data Sheet'!$A$15) &amp; "." &amp; LEFT(BQ717,3)),
                --(INT('Data Sheet'!$B$15) &amp; "." &amp; LEFT(BQ717,3))
            )
        ),
        "OK"
    )
)</f>
        <v>OK</v>
      </c>
      <c r="Q717" s="23" t="str">
        <f>IF(BS717&lt;&gt;"",
    IF(INT('Data Sheet'!$A$19)=INT('Data Sheet'!$B$15),
        --(INT('Data Sheet'!$A$15) &amp; "." &amp; BS717),
        IF(AND((--(INT('Data Sheet'!$A$15) &amp; "." &amp; BS717)&gt;=--('Data Sheet'!$A$15)), (--(INT('Data Sheet'!$A$15) &amp; "." &amp; BS717)&lt;=--('Data Sheet'!$B$15))),
            --(INT('Data Sheet'!$A$15) &amp; "." &amp; BS717),
            --(INT('Data Sheet'!$B$15) &amp; "." &amp; BS717)
        )
    ),
    IF(BQ717&lt;&gt;"",
        IF(INT('Data Sheet'!$A$15)=INT('Data Sheet'!$B$15),
            --(INT('Data Sheet'!$A$15) &amp; "." &amp; RIGHT(BQ717,3)),
            IF(AND((--(INT('Data Sheet'!$A$15) &amp; "." &amp; RIGHT(BQ717,3))&gt;=--('Data Sheet'!$A$15)), (--(INT('Data Sheet'!$A$15) &amp; "." &amp; RIGHT(BQ717,3))&lt;=--('Data Sheet'!$B$15))),
                --(INT('Data Sheet'!$A$15) &amp; "." &amp; RIGHT(BQ717,3)),
                --(INT('Data Sheet'!$B$15) &amp; "." &amp; RIGHT(BQ717,3))
            )
        ),
        "OK"
    )
)</f>
        <v>OK</v>
      </c>
      <c r="R717" s="19"/>
      <c r="S717" s="19"/>
      <c r="T717" s="19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1"/>
      <c r="AU717" s="21"/>
      <c r="AV717" s="21"/>
      <c r="AW717" s="22"/>
      <c r="AX717" s="99"/>
      <c r="AY717" s="20"/>
      <c r="AZ717" s="20"/>
      <c r="BA717" s="22"/>
      <c r="BB717">
        <v>709</v>
      </c>
      <c r="BC717" s="80"/>
      <c r="BD717" s="80"/>
      <c r="BE717" s="80"/>
      <c r="BF717" s="80"/>
      <c r="BG717" s="32" t="str">
        <f t="shared" si="125"/>
        <v/>
      </c>
      <c r="BH717" s="78">
        <f t="shared" si="123"/>
        <v>0</v>
      </c>
      <c r="BI717" s="2">
        <f t="shared" si="126"/>
        <v>0</v>
      </c>
      <c r="BJ717" s="2">
        <f t="shared" si="127"/>
        <v>0</v>
      </c>
      <c r="BK717" s="2">
        <f t="shared" si="124"/>
        <v>0</v>
      </c>
    </row>
    <row r="718" spans="2:63" ht="15" customHeight="1" x14ac:dyDescent="0.25">
      <c r="B718" s="14">
        <v>710</v>
      </c>
      <c r="C718" s="95" t="str">
        <f t="shared" si="128"/>
        <v/>
      </c>
      <c r="D718" s="15" t="str">
        <f t="shared" si="133"/>
        <v>OK</v>
      </c>
      <c r="E718" s="16" t="e">
        <f>VLOOKUP('Data Sheet'!$B$8,'Data Sheet'!$I$2:$J$9,2,FALSE)</f>
        <v>#N/A</v>
      </c>
      <c r="F718" s="16" t="str">
        <f t="shared" si="129"/>
        <v/>
      </c>
      <c r="G718" s="103">
        <f t="shared" si="130"/>
        <v>0</v>
      </c>
      <c r="H718" s="17" t="s">
        <v>26</v>
      </c>
      <c r="I718" s="17" t="s">
        <v>26</v>
      </c>
      <c r="J718" s="17" t="str">
        <f>IF('Data Sheet'!$B$9="NC-50","N/A","OK")</f>
        <v>OK</v>
      </c>
      <c r="K718" s="17" t="str">
        <f>IF('Data Sheet'!$B$9="NC-50","N/A","OK")</f>
        <v>OK</v>
      </c>
      <c r="L718" s="17" t="str">
        <f t="shared" si="131"/>
        <v>OK</v>
      </c>
      <c r="M718" s="17" t="str">
        <f t="shared" si="132"/>
        <v>OK</v>
      </c>
      <c r="N718" s="18" t="str">
        <f>IF(BO718&lt;&gt;"",
    IF(INT('Data Sheet'!$A$19)=INT('Data Sheet'!$B$19),
        --(INT('Data Sheet'!$A$19) &amp; "." &amp; BO718),
        IF(AND((--(INT('Data Sheet'!$A$19) &amp; "." &amp; BO718)&gt;=--('Data Sheet'!$A$19)), (--(INT('Data Sheet'!$A$19) &amp; "." &amp; BO718)&lt;=--('Data Sheet'!$B$19))),
            --(INT('Data Sheet'!$A$19) &amp; "." &amp; BO718),
            --(INT('Data Sheet'!$B$19) &amp; "." &amp; BO718)
        )
    ),
    IF(BN718&lt;&gt;"",
        IF(INT('Data Sheet'!$A$19)=INT('Data Sheet'!$B$19),
            --(INT('Data Sheet'!$A$19) &amp; "." &amp; LEFT(BN718,3)),
            IF(AND((--(INT('Data Sheet'!$A$19) &amp; "." &amp; LEFT(BN718,3))&gt;=--('Data Sheet'!$A$19)), (--(INT('Data Sheet'!$A$19) &amp; "." &amp; LEFT(BN718,3))&lt;=--('Data Sheet'!$B$19))),
                --(INT('Data Sheet'!$A$19) &amp; "." &amp; LEFT(BN718,3)),
                --(INT('Data Sheet'!$B$19) &amp; "." &amp; LEFT(BN718,3))
            )
        ),
        "OK"
    )
)</f>
        <v>OK</v>
      </c>
      <c r="O718" s="23" t="str">
        <f>IF(BP718&lt;&gt;"",
    IF(INT('Data Sheet'!$A$19)=INT('Data Sheet'!$B$19),
        --(INT('Data Sheet'!$A$19) &amp; "." &amp; BP718),
        IF(AND((--(INT('Data Sheet'!$A$19) &amp; "." &amp; BP718)&gt;=--('Data Sheet'!$A$19)), (--(INT('Data Sheet'!$A$19) &amp; "." &amp; BP718)&lt;=--('Data Sheet'!$B$19))),
            --(INT('Data Sheet'!$A$19) &amp; "." &amp; BP718),
            --(INT('Data Sheet'!$B$19) &amp; "." &amp; BP718)
        )
    ),
    IF(BN718&lt;&gt;"",
        IF(INT('Data Sheet'!$A$19)=INT('Data Sheet'!$B$19),
            --(INT('Data Sheet'!$A$19) &amp; "." &amp; RIGHT(BN718,3)),
            IF(AND((--(INT('Data Sheet'!$A$19) &amp; "." &amp; RIGHT(BN718,3))&gt;=--('Data Sheet'!$A$19)), (--(INT('Data Sheet'!$A$19) &amp; "." &amp; RIGHT(BN718,3))&lt;=--('Data Sheet'!$B$19))),
                --(INT('Data Sheet'!$A$19) &amp; "." &amp; RIGHT(BN718,3)),
                --(INT('Data Sheet'!$B$19) &amp; "." &amp; RIGHT(BN718,3))
            )
        ),
        "OK"
    )
)</f>
        <v>OK</v>
      </c>
      <c r="P718" s="23" t="str">
        <f>IF(BR718&lt;&gt;"",
    IF(INT('Data Sheet'!$A$19)=INT('Data Sheet'!$B$15),
        --(INT('Data Sheet'!$A$15) &amp; "." &amp; BR718),
        IF(AND((--(INT('Data Sheet'!$A$15) &amp; "." &amp; BR718)&gt;=--('Data Sheet'!$A$15)), (--(INT('Data Sheet'!$A$15) &amp; "." &amp; BR718)&lt;=--('Data Sheet'!$B$15))),
            --(INT('Data Sheet'!$A$15) &amp; "." &amp; BR718),
            --(INT('Data Sheet'!$B$15) &amp; "." &amp; BR718)
        )
    ),
    IF(BQ718&lt;&gt;"",
        IF(INT('Data Sheet'!$A$15)=INT('Data Sheet'!$B$15),
            --(INT('Data Sheet'!$A$15) &amp; "." &amp; LEFT(BQ718,3)),
            IF(AND((--(INT('Data Sheet'!$A$15) &amp; "." &amp; LEFT(BQ718,3))&gt;=--('Data Sheet'!$A$15)), (--(INT('Data Sheet'!$A$15) &amp; "." &amp; LEFT(BQ718,3))&lt;=--('Data Sheet'!$B$15))),
                --(INT('Data Sheet'!$A$15) &amp; "." &amp; LEFT(BQ718,3)),
                --(INT('Data Sheet'!$B$15) &amp; "." &amp; LEFT(BQ718,3))
            )
        ),
        "OK"
    )
)</f>
        <v>OK</v>
      </c>
      <c r="Q718" s="23" t="str">
        <f>IF(BS718&lt;&gt;"",
    IF(INT('Data Sheet'!$A$19)=INT('Data Sheet'!$B$15),
        --(INT('Data Sheet'!$A$15) &amp; "." &amp; BS718),
        IF(AND((--(INT('Data Sheet'!$A$15) &amp; "." &amp; BS718)&gt;=--('Data Sheet'!$A$15)), (--(INT('Data Sheet'!$A$15) &amp; "." &amp; BS718)&lt;=--('Data Sheet'!$B$15))),
            --(INT('Data Sheet'!$A$15) &amp; "." &amp; BS718),
            --(INT('Data Sheet'!$B$15) &amp; "." &amp; BS718)
        )
    ),
    IF(BQ718&lt;&gt;"",
        IF(INT('Data Sheet'!$A$15)=INT('Data Sheet'!$B$15),
            --(INT('Data Sheet'!$A$15) &amp; "." &amp; RIGHT(BQ718,3)),
            IF(AND((--(INT('Data Sheet'!$A$15) &amp; "." &amp; RIGHT(BQ718,3))&gt;=--('Data Sheet'!$A$15)), (--(INT('Data Sheet'!$A$15) &amp; "." &amp; RIGHT(BQ718,3))&lt;=--('Data Sheet'!$B$15))),
                --(INT('Data Sheet'!$A$15) &amp; "." &amp; RIGHT(BQ718,3)),
                --(INT('Data Sheet'!$B$15) &amp; "." &amp; RIGHT(BQ718,3))
            )
        ),
        "OK"
    )
)</f>
        <v>OK</v>
      </c>
      <c r="R718" s="19"/>
      <c r="S718" s="19"/>
      <c r="T718" s="19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1"/>
      <c r="AU718" s="21"/>
      <c r="AV718" s="21"/>
      <c r="AW718" s="22"/>
      <c r="AX718" s="99"/>
      <c r="AY718" s="20"/>
      <c r="AZ718" s="20"/>
      <c r="BA718" s="22"/>
      <c r="BB718">
        <v>710</v>
      </c>
      <c r="BC718" s="80"/>
      <c r="BD718" s="80"/>
      <c r="BE718" s="80"/>
      <c r="BF718" s="80"/>
      <c r="BG718" s="32" t="str">
        <f t="shared" si="125"/>
        <v/>
      </c>
      <c r="BH718" s="78">
        <f t="shared" si="123"/>
        <v>0</v>
      </c>
      <c r="BI718" s="2">
        <f t="shared" si="126"/>
        <v>0</v>
      </c>
      <c r="BJ718" s="2">
        <f t="shared" si="127"/>
        <v>0</v>
      </c>
      <c r="BK718" s="2">
        <f t="shared" si="124"/>
        <v>0</v>
      </c>
    </row>
    <row r="719" spans="2:63" ht="15" customHeight="1" x14ac:dyDescent="0.25">
      <c r="B719" s="14">
        <v>711</v>
      </c>
      <c r="C719" s="95" t="str">
        <f t="shared" si="128"/>
        <v/>
      </c>
      <c r="D719" s="15" t="str">
        <f t="shared" si="133"/>
        <v>OK</v>
      </c>
      <c r="E719" s="16" t="e">
        <f>VLOOKUP('Data Sheet'!$B$8,'Data Sheet'!$I$2:$J$9,2,FALSE)</f>
        <v>#N/A</v>
      </c>
      <c r="F719" s="16" t="str">
        <f t="shared" si="129"/>
        <v/>
      </c>
      <c r="G719" s="103">
        <f t="shared" si="130"/>
        <v>0</v>
      </c>
      <c r="H719" s="17" t="s">
        <v>26</v>
      </c>
      <c r="I719" s="17" t="s">
        <v>26</v>
      </c>
      <c r="J719" s="17" t="str">
        <f>IF('Data Sheet'!$B$9="NC-50","N/A","OK")</f>
        <v>OK</v>
      </c>
      <c r="K719" s="17" t="str">
        <f>IF('Data Sheet'!$B$9="NC-50","N/A","OK")</f>
        <v>OK</v>
      </c>
      <c r="L719" s="17" t="str">
        <f t="shared" si="131"/>
        <v>OK</v>
      </c>
      <c r="M719" s="17" t="str">
        <f t="shared" si="132"/>
        <v>OK</v>
      </c>
      <c r="N719" s="18" t="str">
        <f>IF(BO719&lt;&gt;"",
    IF(INT('Data Sheet'!$A$19)=INT('Data Sheet'!$B$19),
        --(INT('Data Sheet'!$A$19) &amp; "." &amp; BO719),
        IF(AND((--(INT('Data Sheet'!$A$19) &amp; "." &amp; BO719)&gt;=--('Data Sheet'!$A$19)), (--(INT('Data Sheet'!$A$19) &amp; "." &amp; BO719)&lt;=--('Data Sheet'!$B$19))),
            --(INT('Data Sheet'!$A$19) &amp; "." &amp; BO719),
            --(INT('Data Sheet'!$B$19) &amp; "." &amp; BO719)
        )
    ),
    IF(BN719&lt;&gt;"",
        IF(INT('Data Sheet'!$A$19)=INT('Data Sheet'!$B$19),
            --(INT('Data Sheet'!$A$19) &amp; "." &amp; LEFT(BN719,3)),
            IF(AND((--(INT('Data Sheet'!$A$19) &amp; "." &amp; LEFT(BN719,3))&gt;=--('Data Sheet'!$A$19)), (--(INT('Data Sheet'!$A$19) &amp; "." &amp; LEFT(BN719,3))&lt;=--('Data Sheet'!$B$19))),
                --(INT('Data Sheet'!$A$19) &amp; "." &amp; LEFT(BN719,3)),
                --(INT('Data Sheet'!$B$19) &amp; "." &amp; LEFT(BN719,3))
            )
        ),
        "OK"
    )
)</f>
        <v>OK</v>
      </c>
      <c r="O719" s="23" t="str">
        <f>IF(BP719&lt;&gt;"",
    IF(INT('Data Sheet'!$A$19)=INT('Data Sheet'!$B$19),
        --(INT('Data Sheet'!$A$19) &amp; "." &amp; BP719),
        IF(AND((--(INT('Data Sheet'!$A$19) &amp; "." &amp; BP719)&gt;=--('Data Sheet'!$A$19)), (--(INT('Data Sheet'!$A$19) &amp; "." &amp; BP719)&lt;=--('Data Sheet'!$B$19))),
            --(INT('Data Sheet'!$A$19) &amp; "." &amp; BP719),
            --(INT('Data Sheet'!$B$19) &amp; "." &amp; BP719)
        )
    ),
    IF(BN719&lt;&gt;"",
        IF(INT('Data Sheet'!$A$19)=INT('Data Sheet'!$B$19),
            --(INT('Data Sheet'!$A$19) &amp; "." &amp; RIGHT(BN719,3)),
            IF(AND((--(INT('Data Sheet'!$A$19) &amp; "." &amp; RIGHT(BN719,3))&gt;=--('Data Sheet'!$A$19)), (--(INT('Data Sheet'!$A$19) &amp; "." &amp; RIGHT(BN719,3))&lt;=--('Data Sheet'!$B$19))),
                --(INT('Data Sheet'!$A$19) &amp; "." &amp; RIGHT(BN719,3)),
                --(INT('Data Sheet'!$B$19) &amp; "." &amp; RIGHT(BN719,3))
            )
        ),
        "OK"
    )
)</f>
        <v>OK</v>
      </c>
      <c r="P719" s="23" t="str">
        <f>IF(BR719&lt;&gt;"",
    IF(INT('Data Sheet'!$A$19)=INT('Data Sheet'!$B$15),
        --(INT('Data Sheet'!$A$15) &amp; "." &amp; BR719),
        IF(AND((--(INT('Data Sheet'!$A$15) &amp; "." &amp; BR719)&gt;=--('Data Sheet'!$A$15)), (--(INT('Data Sheet'!$A$15) &amp; "." &amp; BR719)&lt;=--('Data Sheet'!$B$15))),
            --(INT('Data Sheet'!$A$15) &amp; "." &amp; BR719),
            --(INT('Data Sheet'!$B$15) &amp; "." &amp; BR719)
        )
    ),
    IF(BQ719&lt;&gt;"",
        IF(INT('Data Sheet'!$A$15)=INT('Data Sheet'!$B$15),
            --(INT('Data Sheet'!$A$15) &amp; "." &amp; LEFT(BQ719,3)),
            IF(AND((--(INT('Data Sheet'!$A$15) &amp; "." &amp; LEFT(BQ719,3))&gt;=--('Data Sheet'!$A$15)), (--(INT('Data Sheet'!$A$15) &amp; "." &amp; LEFT(BQ719,3))&lt;=--('Data Sheet'!$B$15))),
                --(INT('Data Sheet'!$A$15) &amp; "." &amp; LEFT(BQ719,3)),
                --(INT('Data Sheet'!$B$15) &amp; "." &amp; LEFT(BQ719,3))
            )
        ),
        "OK"
    )
)</f>
        <v>OK</v>
      </c>
      <c r="Q719" s="23" t="str">
        <f>IF(BS719&lt;&gt;"",
    IF(INT('Data Sheet'!$A$19)=INT('Data Sheet'!$B$15),
        --(INT('Data Sheet'!$A$15) &amp; "." &amp; BS719),
        IF(AND((--(INT('Data Sheet'!$A$15) &amp; "." &amp; BS719)&gt;=--('Data Sheet'!$A$15)), (--(INT('Data Sheet'!$A$15) &amp; "." &amp; BS719)&lt;=--('Data Sheet'!$B$15))),
            --(INT('Data Sheet'!$A$15) &amp; "." &amp; BS719),
            --(INT('Data Sheet'!$B$15) &amp; "." &amp; BS719)
        )
    ),
    IF(BQ719&lt;&gt;"",
        IF(INT('Data Sheet'!$A$15)=INT('Data Sheet'!$B$15),
            --(INT('Data Sheet'!$A$15) &amp; "." &amp; RIGHT(BQ719,3)),
            IF(AND((--(INT('Data Sheet'!$A$15) &amp; "." &amp; RIGHT(BQ719,3))&gt;=--('Data Sheet'!$A$15)), (--(INT('Data Sheet'!$A$15) &amp; "." &amp; RIGHT(BQ719,3))&lt;=--('Data Sheet'!$B$15))),
                --(INT('Data Sheet'!$A$15) &amp; "." &amp; RIGHT(BQ719,3)),
                --(INT('Data Sheet'!$B$15) &amp; "." &amp; RIGHT(BQ719,3))
            )
        ),
        "OK"
    )
)</f>
        <v>OK</v>
      </c>
      <c r="R719" s="19"/>
      <c r="S719" s="19"/>
      <c r="T719" s="19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1"/>
      <c r="AU719" s="21"/>
      <c r="AV719" s="21"/>
      <c r="AW719" s="22"/>
      <c r="AX719" s="99"/>
      <c r="AY719" s="20"/>
      <c r="AZ719" s="20"/>
      <c r="BA719" s="22"/>
      <c r="BB719">
        <v>711</v>
      </c>
      <c r="BC719" s="80"/>
      <c r="BD719" s="80"/>
      <c r="BE719" s="80"/>
      <c r="BF719" s="80"/>
      <c r="BG719" s="32" t="str">
        <f t="shared" si="125"/>
        <v/>
      </c>
      <c r="BH719" s="78">
        <f t="shared" si="123"/>
        <v>0</v>
      </c>
      <c r="BI719" s="2">
        <f t="shared" si="126"/>
        <v>0</v>
      </c>
      <c r="BJ719" s="2">
        <f t="shared" si="127"/>
        <v>0</v>
      </c>
      <c r="BK719" s="2">
        <f t="shared" si="124"/>
        <v>0</v>
      </c>
    </row>
    <row r="720" spans="2:63" ht="15" customHeight="1" x14ac:dyDescent="0.25">
      <c r="B720" s="14">
        <v>712</v>
      </c>
      <c r="C720" s="95" t="str">
        <f t="shared" si="128"/>
        <v/>
      </c>
      <c r="D720" s="15" t="str">
        <f t="shared" si="133"/>
        <v>OK</v>
      </c>
      <c r="E720" s="16" t="e">
        <f>VLOOKUP('Data Sheet'!$B$8,'Data Sheet'!$I$2:$J$9,2,FALSE)</f>
        <v>#N/A</v>
      </c>
      <c r="F720" s="16" t="str">
        <f t="shared" si="129"/>
        <v/>
      </c>
      <c r="G720" s="103">
        <f t="shared" si="130"/>
        <v>0</v>
      </c>
      <c r="H720" s="17" t="s">
        <v>26</v>
      </c>
      <c r="I720" s="17" t="s">
        <v>26</v>
      </c>
      <c r="J720" s="17" t="str">
        <f>IF('Data Sheet'!$B$9="NC-50","N/A","OK")</f>
        <v>OK</v>
      </c>
      <c r="K720" s="17" t="str">
        <f>IF('Data Sheet'!$B$9="NC-50","N/A","OK")</f>
        <v>OK</v>
      </c>
      <c r="L720" s="17" t="str">
        <f t="shared" si="131"/>
        <v>OK</v>
      </c>
      <c r="M720" s="17" t="str">
        <f t="shared" si="132"/>
        <v>OK</v>
      </c>
      <c r="N720" s="18" t="str">
        <f>IF(BO720&lt;&gt;"",
    IF(INT('Data Sheet'!$A$19)=INT('Data Sheet'!$B$19),
        --(INT('Data Sheet'!$A$19) &amp; "." &amp; BO720),
        IF(AND((--(INT('Data Sheet'!$A$19) &amp; "." &amp; BO720)&gt;=--('Data Sheet'!$A$19)), (--(INT('Data Sheet'!$A$19) &amp; "." &amp; BO720)&lt;=--('Data Sheet'!$B$19))),
            --(INT('Data Sheet'!$A$19) &amp; "." &amp; BO720),
            --(INT('Data Sheet'!$B$19) &amp; "." &amp; BO720)
        )
    ),
    IF(BN720&lt;&gt;"",
        IF(INT('Data Sheet'!$A$19)=INT('Data Sheet'!$B$19),
            --(INT('Data Sheet'!$A$19) &amp; "." &amp; LEFT(BN720,3)),
            IF(AND((--(INT('Data Sheet'!$A$19) &amp; "." &amp; LEFT(BN720,3))&gt;=--('Data Sheet'!$A$19)), (--(INT('Data Sheet'!$A$19) &amp; "." &amp; LEFT(BN720,3))&lt;=--('Data Sheet'!$B$19))),
                --(INT('Data Sheet'!$A$19) &amp; "." &amp; LEFT(BN720,3)),
                --(INT('Data Sheet'!$B$19) &amp; "." &amp; LEFT(BN720,3))
            )
        ),
        "OK"
    )
)</f>
        <v>OK</v>
      </c>
      <c r="O720" s="23" t="str">
        <f>IF(BP720&lt;&gt;"",
    IF(INT('Data Sheet'!$A$19)=INT('Data Sheet'!$B$19),
        --(INT('Data Sheet'!$A$19) &amp; "." &amp; BP720),
        IF(AND((--(INT('Data Sheet'!$A$19) &amp; "." &amp; BP720)&gt;=--('Data Sheet'!$A$19)), (--(INT('Data Sheet'!$A$19) &amp; "." &amp; BP720)&lt;=--('Data Sheet'!$B$19))),
            --(INT('Data Sheet'!$A$19) &amp; "." &amp; BP720),
            --(INT('Data Sheet'!$B$19) &amp; "." &amp; BP720)
        )
    ),
    IF(BN720&lt;&gt;"",
        IF(INT('Data Sheet'!$A$19)=INT('Data Sheet'!$B$19),
            --(INT('Data Sheet'!$A$19) &amp; "." &amp; RIGHT(BN720,3)),
            IF(AND((--(INT('Data Sheet'!$A$19) &amp; "." &amp; RIGHT(BN720,3))&gt;=--('Data Sheet'!$A$19)), (--(INT('Data Sheet'!$A$19) &amp; "." &amp; RIGHT(BN720,3))&lt;=--('Data Sheet'!$B$19))),
                --(INT('Data Sheet'!$A$19) &amp; "." &amp; RIGHT(BN720,3)),
                --(INT('Data Sheet'!$B$19) &amp; "." &amp; RIGHT(BN720,3))
            )
        ),
        "OK"
    )
)</f>
        <v>OK</v>
      </c>
      <c r="P720" s="23" t="str">
        <f>IF(BR720&lt;&gt;"",
    IF(INT('Data Sheet'!$A$19)=INT('Data Sheet'!$B$15),
        --(INT('Data Sheet'!$A$15) &amp; "." &amp; BR720),
        IF(AND((--(INT('Data Sheet'!$A$15) &amp; "." &amp; BR720)&gt;=--('Data Sheet'!$A$15)), (--(INT('Data Sheet'!$A$15) &amp; "." &amp; BR720)&lt;=--('Data Sheet'!$B$15))),
            --(INT('Data Sheet'!$A$15) &amp; "." &amp; BR720),
            --(INT('Data Sheet'!$B$15) &amp; "." &amp; BR720)
        )
    ),
    IF(BQ720&lt;&gt;"",
        IF(INT('Data Sheet'!$A$15)=INT('Data Sheet'!$B$15),
            --(INT('Data Sheet'!$A$15) &amp; "." &amp; LEFT(BQ720,3)),
            IF(AND((--(INT('Data Sheet'!$A$15) &amp; "." &amp; LEFT(BQ720,3))&gt;=--('Data Sheet'!$A$15)), (--(INT('Data Sheet'!$A$15) &amp; "." &amp; LEFT(BQ720,3))&lt;=--('Data Sheet'!$B$15))),
                --(INT('Data Sheet'!$A$15) &amp; "." &amp; LEFT(BQ720,3)),
                --(INT('Data Sheet'!$B$15) &amp; "." &amp; LEFT(BQ720,3))
            )
        ),
        "OK"
    )
)</f>
        <v>OK</v>
      </c>
      <c r="Q720" s="23" t="str">
        <f>IF(BS720&lt;&gt;"",
    IF(INT('Data Sheet'!$A$19)=INT('Data Sheet'!$B$15),
        --(INT('Data Sheet'!$A$15) &amp; "." &amp; BS720),
        IF(AND((--(INT('Data Sheet'!$A$15) &amp; "." &amp; BS720)&gt;=--('Data Sheet'!$A$15)), (--(INT('Data Sheet'!$A$15) &amp; "." &amp; BS720)&lt;=--('Data Sheet'!$B$15))),
            --(INT('Data Sheet'!$A$15) &amp; "." &amp; BS720),
            --(INT('Data Sheet'!$B$15) &amp; "." &amp; BS720)
        )
    ),
    IF(BQ720&lt;&gt;"",
        IF(INT('Data Sheet'!$A$15)=INT('Data Sheet'!$B$15),
            --(INT('Data Sheet'!$A$15) &amp; "." &amp; RIGHT(BQ720,3)),
            IF(AND((--(INT('Data Sheet'!$A$15) &amp; "." &amp; RIGHT(BQ720,3))&gt;=--('Data Sheet'!$A$15)), (--(INT('Data Sheet'!$A$15) &amp; "." &amp; RIGHT(BQ720,3))&lt;=--('Data Sheet'!$B$15))),
                --(INT('Data Sheet'!$A$15) &amp; "." &amp; RIGHT(BQ720,3)),
                --(INT('Data Sheet'!$B$15) &amp; "." &amp; RIGHT(BQ720,3))
            )
        ),
        "OK"
    )
)</f>
        <v>OK</v>
      </c>
      <c r="R720" s="19"/>
      <c r="S720" s="19"/>
      <c r="T720" s="19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1"/>
      <c r="AU720" s="21"/>
      <c r="AV720" s="21"/>
      <c r="AW720" s="22"/>
      <c r="AX720" s="99"/>
      <c r="AY720" s="20"/>
      <c r="AZ720" s="20"/>
      <c r="BA720" s="22"/>
      <c r="BB720">
        <v>712</v>
      </c>
      <c r="BC720" s="80"/>
      <c r="BD720" s="80"/>
      <c r="BE720" s="80"/>
      <c r="BF720" s="80"/>
      <c r="BG720" s="32" t="str">
        <f t="shared" si="125"/>
        <v/>
      </c>
      <c r="BH720" s="78">
        <f t="shared" si="123"/>
        <v>0</v>
      </c>
      <c r="BI720" s="2">
        <f t="shared" si="126"/>
        <v>0</v>
      </c>
      <c r="BJ720" s="2">
        <f t="shared" si="127"/>
        <v>0</v>
      </c>
      <c r="BK720" s="2">
        <f t="shared" si="124"/>
        <v>0</v>
      </c>
    </row>
    <row r="721" spans="2:63" ht="15" customHeight="1" x14ac:dyDescent="0.25">
      <c r="B721" s="14">
        <v>713</v>
      </c>
      <c r="C721" s="95" t="str">
        <f t="shared" si="128"/>
        <v/>
      </c>
      <c r="D721" s="15" t="str">
        <f t="shared" si="133"/>
        <v>OK</v>
      </c>
      <c r="E721" s="16" t="e">
        <f>VLOOKUP('Data Sheet'!$B$8,'Data Sheet'!$I$2:$J$9,2,FALSE)</f>
        <v>#N/A</v>
      </c>
      <c r="F721" s="16" t="str">
        <f t="shared" si="129"/>
        <v/>
      </c>
      <c r="G721" s="103">
        <f t="shared" si="130"/>
        <v>0</v>
      </c>
      <c r="H721" s="17" t="s">
        <v>26</v>
      </c>
      <c r="I721" s="17" t="s">
        <v>26</v>
      </c>
      <c r="J721" s="17" t="str">
        <f>IF('Data Sheet'!$B$9="NC-50","N/A","OK")</f>
        <v>OK</v>
      </c>
      <c r="K721" s="17" t="str">
        <f>IF('Data Sheet'!$B$9="NC-50","N/A","OK")</f>
        <v>OK</v>
      </c>
      <c r="L721" s="17" t="str">
        <f t="shared" si="131"/>
        <v>OK</v>
      </c>
      <c r="M721" s="17" t="str">
        <f t="shared" si="132"/>
        <v>OK</v>
      </c>
      <c r="N721" s="18" t="str">
        <f>IF(BO721&lt;&gt;"",
    IF(INT('Data Sheet'!$A$19)=INT('Data Sheet'!$B$19),
        --(INT('Data Sheet'!$A$19) &amp; "." &amp; BO721),
        IF(AND((--(INT('Data Sheet'!$A$19) &amp; "." &amp; BO721)&gt;=--('Data Sheet'!$A$19)), (--(INT('Data Sheet'!$A$19) &amp; "." &amp; BO721)&lt;=--('Data Sheet'!$B$19))),
            --(INT('Data Sheet'!$A$19) &amp; "." &amp; BO721),
            --(INT('Data Sheet'!$B$19) &amp; "." &amp; BO721)
        )
    ),
    IF(BN721&lt;&gt;"",
        IF(INT('Data Sheet'!$A$19)=INT('Data Sheet'!$B$19),
            --(INT('Data Sheet'!$A$19) &amp; "." &amp; LEFT(BN721,3)),
            IF(AND((--(INT('Data Sheet'!$A$19) &amp; "." &amp; LEFT(BN721,3))&gt;=--('Data Sheet'!$A$19)), (--(INT('Data Sheet'!$A$19) &amp; "." &amp; LEFT(BN721,3))&lt;=--('Data Sheet'!$B$19))),
                --(INT('Data Sheet'!$A$19) &amp; "." &amp; LEFT(BN721,3)),
                --(INT('Data Sheet'!$B$19) &amp; "." &amp; LEFT(BN721,3))
            )
        ),
        "OK"
    )
)</f>
        <v>OK</v>
      </c>
      <c r="O721" s="23" t="str">
        <f>IF(BP721&lt;&gt;"",
    IF(INT('Data Sheet'!$A$19)=INT('Data Sheet'!$B$19),
        --(INT('Data Sheet'!$A$19) &amp; "." &amp; BP721),
        IF(AND((--(INT('Data Sheet'!$A$19) &amp; "." &amp; BP721)&gt;=--('Data Sheet'!$A$19)), (--(INT('Data Sheet'!$A$19) &amp; "." &amp; BP721)&lt;=--('Data Sheet'!$B$19))),
            --(INT('Data Sheet'!$A$19) &amp; "." &amp; BP721),
            --(INT('Data Sheet'!$B$19) &amp; "." &amp; BP721)
        )
    ),
    IF(BN721&lt;&gt;"",
        IF(INT('Data Sheet'!$A$19)=INT('Data Sheet'!$B$19),
            --(INT('Data Sheet'!$A$19) &amp; "." &amp; RIGHT(BN721,3)),
            IF(AND((--(INT('Data Sheet'!$A$19) &amp; "." &amp; RIGHT(BN721,3))&gt;=--('Data Sheet'!$A$19)), (--(INT('Data Sheet'!$A$19) &amp; "." &amp; RIGHT(BN721,3))&lt;=--('Data Sheet'!$B$19))),
                --(INT('Data Sheet'!$A$19) &amp; "." &amp; RIGHT(BN721,3)),
                --(INT('Data Sheet'!$B$19) &amp; "." &amp; RIGHT(BN721,3))
            )
        ),
        "OK"
    )
)</f>
        <v>OK</v>
      </c>
      <c r="P721" s="23" t="str">
        <f>IF(BR721&lt;&gt;"",
    IF(INT('Data Sheet'!$A$19)=INT('Data Sheet'!$B$15),
        --(INT('Data Sheet'!$A$15) &amp; "." &amp; BR721),
        IF(AND((--(INT('Data Sheet'!$A$15) &amp; "." &amp; BR721)&gt;=--('Data Sheet'!$A$15)), (--(INT('Data Sheet'!$A$15) &amp; "." &amp; BR721)&lt;=--('Data Sheet'!$B$15))),
            --(INT('Data Sheet'!$A$15) &amp; "." &amp; BR721),
            --(INT('Data Sheet'!$B$15) &amp; "." &amp; BR721)
        )
    ),
    IF(BQ721&lt;&gt;"",
        IF(INT('Data Sheet'!$A$15)=INT('Data Sheet'!$B$15),
            --(INT('Data Sheet'!$A$15) &amp; "." &amp; LEFT(BQ721,3)),
            IF(AND((--(INT('Data Sheet'!$A$15) &amp; "." &amp; LEFT(BQ721,3))&gt;=--('Data Sheet'!$A$15)), (--(INT('Data Sheet'!$A$15) &amp; "." &amp; LEFT(BQ721,3))&lt;=--('Data Sheet'!$B$15))),
                --(INT('Data Sheet'!$A$15) &amp; "." &amp; LEFT(BQ721,3)),
                --(INT('Data Sheet'!$B$15) &amp; "." &amp; LEFT(BQ721,3))
            )
        ),
        "OK"
    )
)</f>
        <v>OK</v>
      </c>
      <c r="Q721" s="23" t="str">
        <f>IF(BS721&lt;&gt;"",
    IF(INT('Data Sheet'!$A$19)=INT('Data Sheet'!$B$15),
        --(INT('Data Sheet'!$A$15) &amp; "." &amp; BS721),
        IF(AND((--(INT('Data Sheet'!$A$15) &amp; "." &amp; BS721)&gt;=--('Data Sheet'!$A$15)), (--(INT('Data Sheet'!$A$15) &amp; "." &amp; BS721)&lt;=--('Data Sheet'!$B$15))),
            --(INT('Data Sheet'!$A$15) &amp; "." &amp; BS721),
            --(INT('Data Sheet'!$B$15) &amp; "." &amp; BS721)
        )
    ),
    IF(BQ721&lt;&gt;"",
        IF(INT('Data Sheet'!$A$15)=INT('Data Sheet'!$B$15),
            --(INT('Data Sheet'!$A$15) &amp; "." &amp; RIGHT(BQ721,3)),
            IF(AND((--(INT('Data Sheet'!$A$15) &amp; "." &amp; RIGHT(BQ721,3))&gt;=--('Data Sheet'!$A$15)), (--(INT('Data Sheet'!$A$15) &amp; "." &amp; RIGHT(BQ721,3))&lt;=--('Data Sheet'!$B$15))),
                --(INT('Data Sheet'!$A$15) &amp; "." &amp; RIGHT(BQ721,3)),
                --(INT('Data Sheet'!$B$15) &amp; "." &amp; RIGHT(BQ721,3))
            )
        ),
        "OK"
    )
)</f>
        <v>OK</v>
      </c>
      <c r="R721" s="19"/>
      <c r="S721" s="19"/>
      <c r="T721" s="19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1"/>
      <c r="AU721" s="21"/>
      <c r="AV721" s="21"/>
      <c r="AW721" s="22"/>
      <c r="AX721" s="99"/>
      <c r="AY721" s="20"/>
      <c r="AZ721" s="20"/>
      <c r="BA721" s="22"/>
      <c r="BB721">
        <v>713</v>
      </c>
      <c r="BC721" s="80"/>
      <c r="BD721" s="80"/>
      <c r="BE721" s="80"/>
      <c r="BF721" s="80"/>
      <c r="BG721" s="32" t="str">
        <f t="shared" si="125"/>
        <v/>
      </c>
      <c r="BH721" s="78">
        <f t="shared" si="123"/>
        <v>0</v>
      </c>
      <c r="BI721" s="2">
        <f t="shared" si="126"/>
        <v>0</v>
      </c>
      <c r="BJ721" s="2">
        <f t="shared" si="127"/>
        <v>0</v>
      </c>
      <c r="BK721" s="2">
        <f t="shared" si="124"/>
        <v>0</v>
      </c>
    </row>
    <row r="722" spans="2:63" ht="15" customHeight="1" x14ac:dyDescent="0.25">
      <c r="B722" s="14">
        <v>714</v>
      </c>
      <c r="C722" s="95" t="str">
        <f t="shared" si="128"/>
        <v/>
      </c>
      <c r="D722" s="15" t="str">
        <f t="shared" si="133"/>
        <v>OK</v>
      </c>
      <c r="E722" s="16" t="e">
        <f>VLOOKUP('Data Sheet'!$B$8,'Data Sheet'!$I$2:$J$9,2,FALSE)</f>
        <v>#N/A</v>
      </c>
      <c r="F722" s="16" t="str">
        <f t="shared" si="129"/>
        <v/>
      </c>
      <c r="G722" s="103">
        <f t="shared" si="130"/>
        <v>0</v>
      </c>
      <c r="H722" s="17" t="s">
        <v>26</v>
      </c>
      <c r="I722" s="17" t="s">
        <v>26</v>
      </c>
      <c r="J722" s="17" t="str">
        <f>IF('Data Sheet'!$B$9="NC-50","N/A","OK")</f>
        <v>OK</v>
      </c>
      <c r="K722" s="17" t="str">
        <f>IF('Data Sheet'!$B$9="NC-50","N/A","OK")</f>
        <v>OK</v>
      </c>
      <c r="L722" s="17" t="str">
        <f t="shared" si="131"/>
        <v>OK</v>
      </c>
      <c r="M722" s="17" t="str">
        <f t="shared" si="132"/>
        <v>OK</v>
      </c>
      <c r="N722" s="18" t="str">
        <f>IF(BO722&lt;&gt;"",
    IF(INT('Data Sheet'!$A$19)=INT('Data Sheet'!$B$19),
        --(INT('Data Sheet'!$A$19) &amp; "." &amp; BO722),
        IF(AND((--(INT('Data Sheet'!$A$19) &amp; "." &amp; BO722)&gt;=--('Data Sheet'!$A$19)), (--(INT('Data Sheet'!$A$19) &amp; "." &amp; BO722)&lt;=--('Data Sheet'!$B$19))),
            --(INT('Data Sheet'!$A$19) &amp; "." &amp; BO722),
            --(INT('Data Sheet'!$B$19) &amp; "." &amp; BO722)
        )
    ),
    IF(BN722&lt;&gt;"",
        IF(INT('Data Sheet'!$A$19)=INT('Data Sheet'!$B$19),
            --(INT('Data Sheet'!$A$19) &amp; "." &amp; LEFT(BN722,3)),
            IF(AND((--(INT('Data Sheet'!$A$19) &amp; "." &amp; LEFT(BN722,3))&gt;=--('Data Sheet'!$A$19)), (--(INT('Data Sheet'!$A$19) &amp; "." &amp; LEFT(BN722,3))&lt;=--('Data Sheet'!$B$19))),
                --(INT('Data Sheet'!$A$19) &amp; "." &amp; LEFT(BN722,3)),
                --(INT('Data Sheet'!$B$19) &amp; "." &amp; LEFT(BN722,3))
            )
        ),
        "OK"
    )
)</f>
        <v>OK</v>
      </c>
      <c r="O722" s="23" t="str">
        <f>IF(BP722&lt;&gt;"",
    IF(INT('Data Sheet'!$A$19)=INT('Data Sheet'!$B$19),
        --(INT('Data Sheet'!$A$19) &amp; "." &amp; BP722),
        IF(AND((--(INT('Data Sheet'!$A$19) &amp; "." &amp; BP722)&gt;=--('Data Sheet'!$A$19)), (--(INT('Data Sheet'!$A$19) &amp; "." &amp; BP722)&lt;=--('Data Sheet'!$B$19))),
            --(INT('Data Sheet'!$A$19) &amp; "." &amp; BP722),
            --(INT('Data Sheet'!$B$19) &amp; "." &amp; BP722)
        )
    ),
    IF(BN722&lt;&gt;"",
        IF(INT('Data Sheet'!$A$19)=INT('Data Sheet'!$B$19),
            --(INT('Data Sheet'!$A$19) &amp; "." &amp; RIGHT(BN722,3)),
            IF(AND((--(INT('Data Sheet'!$A$19) &amp; "." &amp; RIGHT(BN722,3))&gt;=--('Data Sheet'!$A$19)), (--(INT('Data Sheet'!$A$19) &amp; "." &amp; RIGHT(BN722,3))&lt;=--('Data Sheet'!$B$19))),
                --(INT('Data Sheet'!$A$19) &amp; "." &amp; RIGHT(BN722,3)),
                --(INT('Data Sheet'!$B$19) &amp; "." &amp; RIGHT(BN722,3))
            )
        ),
        "OK"
    )
)</f>
        <v>OK</v>
      </c>
      <c r="P722" s="23" t="str">
        <f>IF(BR722&lt;&gt;"",
    IF(INT('Data Sheet'!$A$19)=INT('Data Sheet'!$B$15),
        --(INT('Data Sheet'!$A$15) &amp; "." &amp; BR722),
        IF(AND((--(INT('Data Sheet'!$A$15) &amp; "." &amp; BR722)&gt;=--('Data Sheet'!$A$15)), (--(INT('Data Sheet'!$A$15) &amp; "." &amp; BR722)&lt;=--('Data Sheet'!$B$15))),
            --(INT('Data Sheet'!$A$15) &amp; "." &amp; BR722),
            --(INT('Data Sheet'!$B$15) &amp; "." &amp; BR722)
        )
    ),
    IF(BQ722&lt;&gt;"",
        IF(INT('Data Sheet'!$A$15)=INT('Data Sheet'!$B$15),
            --(INT('Data Sheet'!$A$15) &amp; "." &amp; LEFT(BQ722,3)),
            IF(AND((--(INT('Data Sheet'!$A$15) &amp; "." &amp; LEFT(BQ722,3))&gt;=--('Data Sheet'!$A$15)), (--(INT('Data Sheet'!$A$15) &amp; "." &amp; LEFT(BQ722,3))&lt;=--('Data Sheet'!$B$15))),
                --(INT('Data Sheet'!$A$15) &amp; "." &amp; LEFT(BQ722,3)),
                --(INT('Data Sheet'!$B$15) &amp; "." &amp; LEFT(BQ722,3))
            )
        ),
        "OK"
    )
)</f>
        <v>OK</v>
      </c>
      <c r="Q722" s="23" t="str">
        <f>IF(BS722&lt;&gt;"",
    IF(INT('Data Sheet'!$A$19)=INT('Data Sheet'!$B$15),
        --(INT('Data Sheet'!$A$15) &amp; "." &amp; BS722),
        IF(AND((--(INT('Data Sheet'!$A$15) &amp; "." &amp; BS722)&gt;=--('Data Sheet'!$A$15)), (--(INT('Data Sheet'!$A$15) &amp; "." &amp; BS722)&lt;=--('Data Sheet'!$B$15))),
            --(INT('Data Sheet'!$A$15) &amp; "." &amp; BS722),
            --(INT('Data Sheet'!$B$15) &amp; "." &amp; BS722)
        )
    ),
    IF(BQ722&lt;&gt;"",
        IF(INT('Data Sheet'!$A$15)=INT('Data Sheet'!$B$15),
            --(INT('Data Sheet'!$A$15) &amp; "." &amp; RIGHT(BQ722,3)),
            IF(AND((--(INT('Data Sheet'!$A$15) &amp; "." &amp; RIGHT(BQ722,3))&gt;=--('Data Sheet'!$A$15)), (--(INT('Data Sheet'!$A$15) &amp; "." &amp; RIGHT(BQ722,3))&lt;=--('Data Sheet'!$B$15))),
                --(INT('Data Sheet'!$A$15) &amp; "." &amp; RIGHT(BQ722,3)),
                --(INT('Data Sheet'!$B$15) &amp; "." &amp; RIGHT(BQ722,3))
            )
        ),
        "OK"
    )
)</f>
        <v>OK</v>
      </c>
      <c r="R722" s="19"/>
      <c r="S722" s="19"/>
      <c r="T722" s="19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1"/>
      <c r="AU722" s="21"/>
      <c r="AV722" s="21"/>
      <c r="AW722" s="22"/>
      <c r="AX722" s="99"/>
      <c r="AY722" s="20"/>
      <c r="AZ722" s="20"/>
      <c r="BA722" s="22"/>
      <c r="BB722">
        <v>714</v>
      </c>
      <c r="BC722" s="80"/>
      <c r="BD722" s="80"/>
      <c r="BE722" s="80"/>
      <c r="BF722" s="80"/>
      <c r="BG722" s="32" t="str">
        <f t="shared" si="125"/>
        <v/>
      </c>
      <c r="BH722" s="78">
        <f t="shared" si="123"/>
        <v>0</v>
      </c>
      <c r="BI722" s="2">
        <f t="shared" si="126"/>
        <v>0</v>
      </c>
      <c r="BJ722" s="2">
        <f t="shared" si="127"/>
        <v>0</v>
      </c>
      <c r="BK722" s="2">
        <f t="shared" si="124"/>
        <v>0</v>
      </c>
    </row>
    <row r="723" spans="2:63" ht="15" customHeight="1" x14ac:dyDescent="0.25">
      <c r="B723" s="14">
        <v>715</v>
      </c>
      <c r="C723" s="95" t="str">
        <f t="shared" si="128"/>
        <v/>
      </c>
      <c r="D723" s="15" t="str">
        <f t="shared" si="133"/>
        <v>OK</v>
      </c>
      <c r="E723" s="16" t="e">
        <f>VLOOKUP('Data Sheet'!$B$8,'Data Sheet'!$I$2:$J$9,2,FALSE)</f>
        <v>#N/A</v>
      </c>
      <c r="F723" s="16" t="str">
        <f t="shared" si="129"/>
        <v/>
      </c>
      <c r="G723" s="103">
        <f t="shared" si="130"/>
        <v>0</v>
      </c>
      <c r="H723" s="17" t="s">
        <v>26</v>
      </c>
      <c r="I723" s="17" t="s">
        <v>26</v>
      </c>
      <c r="J723" s="17" t="str">
        <f>IF('Data Sheet'!$B$9="NC-50","N/A","OK")</f>
        <v>OK</v>
      </c>
      <c r="K723" s="17" t="str">
        <f>IF('Data Sheet'!$B$9="NC-50","N/A","OK")</f>
        <v>OK</v>
      </c>
      <c r="L723" s="17" t="str">
        <f t="shared" si="131"/>
        <v>OK</v>
      </c>
      <c r="M723" s="17" t="str">
        <f t="shared" si="132"/>
        <v>OK</v>
      </c>
      <c r="N723" s="18" t="str">
        <f>IF(BO723&lt;&gt;"",
    IF(INT('Data Sheet'!$A$19)=INT('Data Sheet'!$B$19),
        --(INT('Data Sheet'!$A$19) &amp; "." &amp; BO723),
        IF(AND((--(INT('Data Sheet'!$A$19) &amp; "." &amp; BO723)&gt;=--('Data Sheet'!$A$19)), (--(INT('Data Sheet'!$A$19) &amp; "." &amp; BO723)&lt;=--('Data Sheet'!$B$19))),
            --(INT('Data Sheet'!$A$19) &amp; "." &amp; BO723),
            --(INT('Data Sheet'!$B$19) &amp; "." &amp; BO723)
        )
    ),
    IF(BN723&lt;&gt;"",
        IF(INT('Data Sheet'!$A$19)=INT('Data Sheet'!$B$19),
            --(INT('Data Sheet'!$A$19) &amp; "." &amp; LEFT(BN723,3)),
            IF(AND((--(INT('Data Sheet'!$A$19) &amp; "." &amp; LEFT(BN723,3))&gt;=--('Data Sheet'!$A$19)), (--(INT('Data Sheet'!$A$19) &amp; "." &amp; LEFT(BN723,3))&lt;=--('Data Sheet'!$B$19))),
                --(INT('Data Sheet'!$A$19) &amp; "." &amp; LEFT(BN723,3)),
                --(INT('Data Sheet'!$B$19) &amp; "." &amp; LEFT(BN723,3))
            )
        ),
        "OK"
    )
)</f>
        <v>OK</v>
      </c>
      <c r="O723" s="23" t="str">
        <f>IF(BP723&lt;&gt;"",
    IF(INT('Data Sheet'!$A$19)=INT('Data Sheet'!$B$19),
        --(INT('Data Sheet'!$A$19) &amp; "." &amp; BP723),
        IF(AND((--(INT('Data Sheet'!$A$19) &amp; "." &amp; BP723)&gt;=--('Data Sheet'!$A$19)), (--(INT('Data Sheet'!$A$19) &amp; "." &amp; BP723)&lt;=--('Data Sheet'!$B$19))),
            --(INT('Data Sheet'!$A$19) &amp; "." &amp; BP723),
            --(INT('Data Sheet'!$B$19) &amp; "." &amp; BP723)
        )
    ),
    IF(BN723&lt;&gt;"",
        IF(INT('Data Sheet'!$A$19)=INT('Data Sheet'!$B$19),
            --(INT('Data Sheet'!$A$19) &amp; "." &amp; RIGHT(BN723,3)),
            IF(AND((--(INT('Data Sheet'!$A$19) &amp; "." &amp; RIGHT(BN723,3))&gt;=--('Data Sheet'!$A$19)), (--(INT('Data Sheet'!$A$19) &amp; "." &amp; RIGHT(BN723,3))&lt;=--('Data Sheet'!$B$19))),
                --(INT('Data Sheet'!$A$19) &amp; "." &amp; RIGHT(BN723,3)),
                --(INT('Data Sheet'!$B$19) &amp; "." &amp; RIGHT(BN723,3))
            )
        ),
        "OK"
    )
)</f>
        <v>OK</v>
      </c>
      <c r="P723" s="23" t="str">
        <f>IF(BR723&lt;&gt;"",
    IF(INT('Data Sheet'!$A$19)=INT('Data Sheet'!$B$15),
        --(INT('Data Sheet'!$A$15) &amp; "." &amp; BR723),
        IF(AND((--(INT('Data Sheet'!$A$15) &amp; "." &amp; BR723)&gt;=--('Data Sheet'!$A$15)), (--(INT('Data Sheet'!$A$15) &amp; "." &amp; BR723)&lt;=--('Data Sheet'!$B$15))),
            --(INT('Data Sheet'!$A$15) &amp; "." &amp; BR723),
            --(INT('Data Sheet'!$B$15) &amp; "." &amp; BR723)
        )
    ),
    IF(BQ723&lt;&gt;"",
        IF(INT('Data Sheet'!$A$15)=INT('Data Sheet'!$B$15),
            --(INT('Data Sheet'!$A$15) &amp; "." &amp; LEFT(BQ723,3)),
            IF(AND((--(INT('Data Sheet'!$A$15) &amp; "." &amp; LEFT(BQ723,3))&gt;=--('Data Sheet'!$A$15)), (--(INT('Data Sheet'!$A$15) &amp; "." &amp; LEFT(BQ723,3))&lt;=--('Data Sheet'!$B$15))),
                --(INT('Data Sheet'!$A$15) &amp; "." &amp; LEFT(BQ723,3)),
                --(INT('Data Sheet'!$B$15) &amp; "." &amp; LEFT(BQ723,3))
            )
        ),
        "OK"
    )
)</f>
        <v>OK</v>
      </c>
      <c r="Q723" s="23" t="str">
        <f>IF(BS723&lt;&gt;"",
    IF(INT('Data Sheet'!$A$19)=INT('Data Sheet'!$B$15),
        --(INT('Data Sheet'!$A$15) &amp; "." &amp; BS723),
        IF(AND((--(INT('Data Sheet'!$A$15) &amp; "." &amp; BS723)&gt;=--('Data Sheet'!$A$15)), (--(INT('Data Sheet'!$A$15) &amp; "." &amp; BS723)&lt;=--('Data Sheet'!$B$15))),
            --(INT('Data Sheet'!$A$15) &amp; "." &amp; BS723),
            --(INT('Data Sheet'!$B$15) &amp; "." &amp; BS723)
        )
    ),
    IF(BQ723&lt;&gt;"",
        IF(INT('Data Sheet'!$A$15)=INT('Data Sheet'!$B$15),
            --(INT('Data Sheet'!$A$15) &amp; "." &amp; RIGHT(BQ723,3)),
            IF(AND((--(INT('Data Sheet'!$A$15) &amp; "." &amp; RIGHT(BQ723,3))&gt;=--('Data Sheet'!$A$15)), (--(INT('Data Sheet'!$A$15) &amp; "." &amp; RIGHT(BQ723,3))&lt;=--('Data Sheet'!$B$15))),
                --(INT('Data Sheet'!$A$15) &amp; "." &amp; RIGHT(BQ723,3)),
                --(INT('Data Sheet'!$B$15) &amp; "." &amp; RIGHT(BQ723,3))
            )
        ),
        "OK"
    )
)</f>
        <v>OK</v>
      </c>
      <c r="R723" s="19"/>
      <c r="S723" s="19"/>
      <c r="T723" s="19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1"/>
      <c r="AU723" s="21"/>
      <c r="AV723" s="21"/>
      <c r="AW723" s="22"/>
      <c r="AX723" s="99"/>
      <c r="AY723" s="20"/>
      <c r="AZ723" s="20"/>
      <c r="BA723" s="22"/>
      <c r="BB723">
        <v>715</v>
      </c>
      <c r="BC723" s="80"/>
      <c r="BD723" s="80"/>
      <c r="BE723" s="80"/>
      <c r="BF723" s="80"/>
      <c r="BG723" s="32" t="str">
        <f t="shared" si="125"/>
        <v/>
      </c>
      <c r="BH723" s="78">
        <f t="shared" si="123"/>
        <v>0</v>
      </c>
      <c r="BI723" s="2">
        <f t="shared" si="126"/>
        <v>0</v>
      </c>
      <c r="BJ723" s="2">
        <f t="shared" si="127"/>
        <v>0</v>
      </c>
      <c r="BK723" s="2">
        <f t="shared" si="124"/>
        <v>0</v>
      </c>
    </row>
    <row r="724" spans="2:63" ht="15" customHeight="1" x14ac:dyDescent="0.25">
      <c r="B724" s="14">
        <v>716</v>
      </c>
      <c r="C724" s="95" t="str">
        <f t="shared" si="128"/>
        <v/>
      </c>
      <c r="D724" s="15" t="str">
        <f t="shared" si="133"/>
        <v>OK</v>
      </c>
      <c r="E724" s="16" t="e">
        <f>VLOOKUP('Data Sheet'!$B$8,'Data Sheet'!$I$2:$J$9,2,FALSE)</f>
        <v>#N/A</v>
      </c>
      <c r="F724" s="16" t="str">
        <f t="shared" si="129"/>
        <v/>
      </c>
      <c r="G724" s="103">
        <f t="shared" si="130"/>
        <v>0</v>
      </c>
      <c r="H724" s="17" t="s">
        <v>26</v>
      </c>
      <c r="I724" s="17" t="s">
        <v>26</v>
      </c>
      <c r="J724" s="17" t="str">
        <f>IF('Data Sheet'!$B$9="NC-50","N/A","OK")</f>
        <v>OK</v>
      </c>
      <c r="K724" s="17" t="str">
        <f>IF('Data Sheet'!$B$9="NC-50","N/A","OK")</f>
        <v>OK</v>
      </c>
      <c r="L724" s="17" t="str">
        <f t="shared" si="131"/>
        <v>OK</v>
      </c>
      <c r="M724" s="17" t="str">
        <f t="shared" si="132"/>
        <v>OK</v>
      </c>
      <c r="N724" s="18" t="str">
        <f>IF(BO724&lt;&gt;"",
    IF(INT('Data Sheet'!$A$19)=INT('Data Sheet'!$B$19),
        --(INT('Data Sheet'!$A$19) &amp; "." &amp; BO724),
        IF(AND((--(INT('Data Sheet'!$A$19) &amp; "." &amp; BO724)&gt;=--('Data Sheet'!$A$19)), (--(INT('Data Sheet'!$A$19) &amp; "." &amp; BO724)&lt;=--('Data Sheet'!$B$19))),
            --(INT('Data Sheet'!$A$19) &amp; "." &amp; BO724),
            --(INT('Data Sheet'!$B$19) &amp; "." &amp; BO724)
        )
    ),
    IF(BN724&lt;&gt;"",
        IF(INT('Data Sheet'!$A$19)=INT('Data Sheet'!$B$19),
            --(INT('Data Sheet'!$A$19) &amp; "." &amp; LEFT(BN724,3)),
            IF(AND((--(INT('Data Sheet'!$A$19) &amp; "." &amp; LEFT(BN724,3))&gt;=--('Data Sheet'!$A$19)), (--(INT('Data Sheet'!$A$19) &amp; "." &amp; LEFT(BN724,3))&lt;=--('Data Sheet'!$B$19))),
                --(INT('Data Sheet'!$A$19) &amp; "." &amp; LEFT(BN724,3)),
                --(INT('Data Sheet'!$B$19) &amp; "." &amp; LEFT(BN724,3))
            )
        ),
        "OK"
    )
)</f>
        <v>OK</v>
      </c>
      <c r="O724" s="23" t="str">
        <f>IF(BP724&lt;&gt;"",
    IF(INT('Data Sheet'!$A$19)=INT('Data Sheet'!$B$19),
        --(INT('Data Sheet'!$A$19) &amp; "." &amp; BP724),
        IF(AND((--(INT('Data Sheet'!$A$19) &amp; "." &amp; BP724)&gt;=--('Data Sheet'!$A$19)), (--(INT('Data Sheet'!$A$19) &amp; "." &amp; BP724)&lt;=--('Data Sheet'!$B$19))),
            --(INT('Data Sheet'!$A$19) &amp; "." &amp; BP724),
            --(INT('Data Sheet'!$B$19) &amp; "." &amp; BP724)
        )
    ),
    IF(BN724&lt;&gt;"",
        IF(INT('Data Sheet'!$A$19)=INT('Data Sheet'!$B$19),
            --(INT('Data Sheet'!$A$19) &amp; "." &amp; RIGHT(BN724,3)),
            IF(AND((--(INT('Data Sheet'!$A$19) &amp; "." &amp; RIGHT(BN724,3))&gt;=--('Data Sheet'!$A$19)), (--(INT('Data Sheet'!$A$19) &amp; "." &amp; RIGHT(BN724,3))&lt;=--('Data Sheet'!$B$19))),
                --(INT('Data Sheet'!$A$19) &amp; "." &amp; RIGHT(BN724,3)),
                --(INT('Data Sheet'!$B$19) &amp; "." &amp; RIGHT(BN724,3))
            )
        ),
        "OK"
    )
)</f>
        <v>OK</v>
      </c>
      <c r="P724" s="23" t="str">
        <f>IF(BR724&lt;&gt;"",
    IF(INT('Data Sheet'!$A$19)=INT('Data Sheet'!$B$15),
        --(INT('Data Sheet'!$A$15) &amp; "." &amp; BR724),
        IF(AND((--(INT('Data Sheet'!$A$15) &amp; "." &amp; BR724)&gt;=--('Data Sheet'!$A$15)), (--(INT('Data Sheet'!$A$15) &amp; "." &amp; BR724)&lt;=--('Data Sheet'!$B$15))),
            --(INT('Data Sheet'!$A$15) &amp; "." &amp; BR724),
            --(INT('Data Sheet'!$B$15) &amp; "." &amp; BR724)
        )
    ),
    IF(BQ724&lt;&gt;"",
        IF(INT('Data Sheet'!$A$15)=INT('Data Sheet'!$B$15),
            --(INT('Data Sheet'!$A$15) &amp; "." &amp; LEFT(BQ724,3)),
            IF(AND((--(INT('Data Sheet'!$A$15) &amp; "." &amp; LEFT(BQ724,3))&gt;=--('Data Sheet'!$A$15)), (--(INT('Data Sheet'!$A$15) &amp; "." &amp; LEFT(BQ724,3))&lt;=--('Data Sheet'!$B$15))),
                --(INT('Data Sheet'!$A$15) &amp; "." &amp; LEFT(BQ724,3)),
                --(INT('Data Sheet'!$B$15) &amp; "." &amp; LEFT(BQ724,3))
            )
        ),
        "OK"
    )
)</f>
        <v>OK</v>
      </c>
      <c r="Q724" s="23" t="str">
        <f>IF(BS724&lt;&gt;"",
    IF(INT('Data Sheet'!$A$19)=INT('Data Sheet'!$B$15),
        --(INT('Data Sheet'!$A$15) &amp; "." &amp; BS724),
        IF(AND((--(INT('Data Sheet'!$A$15) &amp; "." &amp; BS724)&gt;=--('Data Sheet'!$A$15)), (--(INT('Data Sheet'!$A$15) &amp; "." &amp; BS724)&lt;=--('Data Sheet'!$B$15))),
            --(INT('Data Sheet'!$A$15) &amp; "." &amp; BS724),
            --(INT('Data Sheet'!$B$15) &amp; "." &amp; BS724)
        )
    ),
    IF(BQ724&lt;&gt;"",
        IF(INT('Data Sheet'!$A$15)=INT('Data Sheet'!$B$15),
            --(INT('Data Sheet'!$A$15) &amp; "." &amp; RIGHT(BQ724,3)),
            IF(AND((--(INT('Data Sheet'!$A$15) &amp; "." &amp; RIGHT(BQ724,3))&gt;=--('Data Sheet'!$A$15)), (--(INT('Data Sheet'!$A$15) &amp; "." &amp; RIGHT(BQ724,3))&lt;=--('Data Sheet'!$B$15))),
                --(INT('Data Sheet'!$A$15) &amp; "." &amp; RIGHT(BQ724,3)),
                --(INT('Data Sheet'!$B$15) &amp; "." &amp; RIGHT(BQ724,3))
            )
        ),
        "OK"
    )
)</f>
        <v>OK</v>
      </c>
      <c r="R724" s="19"/>
      <c r="S724" s="19"/>
      <c r="T724" s="19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1"/>
      <c r="AU724" s="21"/>
      <c r="AV724" s="21"/>
      <c r="AW724" s="22"/>
      <c r="AX724" s="99"/>
      <c r="AY724" s="20"/>
      <c r="AZ724" s="20"/>
      <c r="BA724" s="22"/>
      <c r="BB724">
        <v>716</v>
      </c>
      <c r="BC724" s="80"/>
      <c r="BD724" s="80"/>
      <c r="BE724" s="80"/>
      <c r="BF724" s="80"/>
      <c r="BG724" s="32" t="str">
        <f t="shared" si="125"/>
        <v/>
      </c>
      <c r="BH724" s="78">
        <f t="shared" si="123"/>
        <v>0</v>
      </c>
      <c r="BI724" s="2">
        <f t="shared" si="126"/>
        <v>0</v>
      </c>
      <c r="BJ724" s="2">
        <f t="shared" si="127"/>
        <v>0</v>
      </c>
      <c r="BK724" s="2">
        <f t="shared" si="124"/>
        <v>0</v>
      </c>
    </row>
    <row r="725" spans="2:63" ht="15" customHeight="1" x14ac:dyDescent="0.25">
      <c r="B725" s="14">
        <v>717</v>
      </c>
      <c r="C725" s="95" t="str">
        <f t="shared" si="128"/>
        <v/>
      </c>
      <c r="D725" s="15" t="str">
        <f t="shared" si="133"/>
        <v>OK</v>
      </c>
      <c r="E725" s="16" t="e">
        <f>VLOOKUP('Data Sheet'!$B$8,'Data Sheet'!$I$2:$J$9,2,FALSE)</f>
        <v>#N/A</v>
      </c>
      <c r="F725" s="16" t="str">
        <f t="shared" si="129"/>
        <v/>
      </c>
      <c r="G725" s="103">
        <f t="shared" si="130"/>
        <v>0</v>
      </c>
      <c r="H725" s="17" t="s">
        <v>26</v>
      </c>
      <c r="I725" s="17" t="s">
        <v>26</v>
      </c>
      <c r="J725" s="17" t="str">
        <f>IF('Data Sheet'!$B$9="NC-50","N/A","OK")</f>
        <v>OK</v>
      </c>
      <c r="K725" s="17" t="str">
        <f>IF('Data Sheet'!$B$9="NC-50","N/A","OK")</f>
        <v>OK</v>
      </c>
      <c r="L725" s="17" t="str">
        <f t="shared" si="131"/>
        <v>OK</v>
      </c>
      <c r="M725" s="17" t="str">
        <f t="shared" si="132"/>
        <v>OK</v>
      </c>
      <c r="N725" s="18" t="str">
        <f>IF(BO725&lt;&gt;"",
    IF(INT('Data Sheet'!$A$19)=INT('Data Sheet'!$B$19),
        --(INT('Data Sheet'!$A$19) &amp; "." &amp; BO725),
        IF(AND((--(INT('Data Sheet'!$A$19) &amp; "." &amp; BO725)&gt;=--('Data Sheet'!$A$19)), (--(INT('Data Sheet'!$A$19) &amp; "." &amp; BO725)&lt;=--('Data Sheet'!$B$19))),
            --(INT('Data Sheet'!$A$19) &amp; "." &amp; BO725),
            --(INT('Data Sheet'!$B$19) &amp; "." &amp; BO725)
        )
    ),
    IF(BN725&lt;&gt;"",
        IF(INT('Data Sheet'!$A$19)=INT('Data Sheet'!$B$19),
            --(INT('Data Sheet'!$A$19) &amp; "." &amp; LEFT(BN725,3)),
            IF(AND((--(INT('Data Sheet'!$A$19) &amp; "." &amp; LEFT(BN725,3))&gt;=--('Data Sheet'!$A$19)), (--(INT('Data Sheet'!$A$19) &amp; "." &amp; LEFT(BN725,3))&lt;=--('Data Sheet'!$B$19))),
                --(INT('Data Sheet'!$A$19) &amp; "." &amp; LEFT(BN725,3)),
                --(INT('Data Sheet'!$B$19) &amp; "." &amp; LEFT(BN725,3))
            )
        ),
        "OK"
    )
)</f>
        <v>OK</v>
      </c>
      <c r="O725" s="23" t="str">
        <f>IF(BP725&lt;&gt;"",
    IF(INT('Data Sheet'!$A$19)=INT('Data Sheet'!$B$19),
        --(INT('Data Sheet'!$A$19) &amp; "." &amp; BP725),
        IF(AND((--(INT('Data Sheet'!$A$19) &amp; "." &amp; BP725)&gt;=--('Data Sheet'!$A$19)), (--(INT('Data Sheet'!$A$19) &amp; "." &amp; BP725)&lt;=--('Data Sheet'!$B$19))),
            --(INT('Data Sheet'!$A$19) &amp; "." &amp; BP725),
            --(INT('Data Sheet'!$B$19) &amp; "." &amp; BP725)
        )
    ),
    IF(BN725&lt;&gt;"",
        IF(INT('Data Sheet'!$A$19)=INT('Data Sheet'!$B$19),
            --(INT('Data Sheet'!$A$19) &amp; "." &amp; RIGHT(BN725,3)),
            IF(AND((--(INT('Data Sheet'!$A$19) &amp; "." &amp; RIGHT(BN725,3))&gt;=--('Data Sheet'!$A$19)), (--(INT('Data Sheet'!$A$19) &amp; "." &amp; RIGHT(BN725,3))&lt;=--('Data Sheet'!$B$19))),
                --(INT('Data Sheet'!$A$19) &amp; "." &amp; RIGHT(BN725,3)),
                --(INT('Data Sheet'!$B$19) &amp; "." &amp; RIGHT(BN725,3))
            )
        ),
        "OK"
    )
)</f>
        <v>OK</v>
      </c>
      <c r="P725" s="23" t="str">
        <f>IF(BR725&lt;&gt;"",
    IF(INT('Data Sheet'!$A$19)=INT('Data Sheet'!$B$15),
        --(INT('Data Sheet'!$A$15) &amp; "." &amp; BR725),
        IF(AND((--(INT('Data Sheet'!$A$15) &amp; "." &amp; BR725)&gt;=--('Data Sheet'!$A$15)), (--(INT('Data Sheet'!$A$15) &amp; "." &amp; BR725)&lt;=--('Data Sheet'!$B$15))),
            --(INT('Data Sheet'!$A$15) &amp; "." &amp; BR725),
            --(INT('Data Sheet'!$B$15) &amp; "." &amp; BR725)
        )
    ),
    IF(BQ725&lt;&gt;"",
        IF(INT('Data Sheet'!$A$15)=INT('Data Sheet'!$B$15),
            --(INT('Data Sheet'!$A$15) &amp; "." &amp; LEFT(BQ725,3)),
            IF(AND((--(INT('Data Sheet'!$A$15) &amp; "." &amp; LEFT(BQ725,3))&gt;=--('Data Sheet'!$A$15)), (--(INT('Data Sheet'!$A$15) &amp; "." &amp; LEFT(BQ725,3))&lt;=--('Data Sheet'!$B$15))),
                --(INT('Data Sheet'!$A$15) &amp; "." &amp; LEFT(BQ725,3)),
                --(INT('Data Sheet'!$B$15) &amp; "." &amp; LEFT(BQ725,3))
            )
        ),
        "OK"
    )
)</f>
        <v>OK</v>
      </c>
      <c r="Q725" s="23" t="str">
        <f>IF(BS725&lt;&gt;"",
    IF(INT('Data Sheet'!$A$19)=INT('Data Sheet'!$B$15),
        --(INT('Data Sheet'!$A$15) &amp; "." &amp; BS725),
        IF(AND((--(INT('Data Sheet'!$A$15) &amp; "." &amp; BS725)&gt;=--('Data Sheet'!$A$15)), (--(INT('Data Sheet'!$A$15) &amp; "." &amp; BS725)&lt;=--('Data Sheet'!$B$15))),
            --(INT('Data Sheet'!$A$15) &amp; "." &amp; BS725),
            --(INT('Data Sheet'!$B$15) &amp; "." &amp; BS725)
        )
    ),
    IF(BQ725&lt;&gt;"",
        IF(INT('Data Sheet'!$A$15)=INT('Data Sheet'!$B$15),
            --(INT('Data Sheet'!$A$15) &amp; "." &amp; RIGHT(BQ725,3)),
            IF(AND((--(INT('Data Sheet'!$A$15) &amp; "." &amp; RIGHT(BQ725,3))&gt;=--('Data Sheet'!$A$15)), (--(INT('Data Sheet'!$A$15) &amp; "." &amp; RIGHT(BQ725,3))&lt;=--('Data Sheet'!$B$15))),
                --(INT('Data Sheet'!$A$15) &amp; "." &amp; RIGHT(BQ725,3)),
                --(INT('Data Sheet'!$B$15) &amp; "." &amp; RIGHT(BQ725,3))
            )
        ),
        "OK"
    )
)</f>
        <v>OK</v>
      </c>
      <c r="R725" s="19"/>
      <c r="S725" s="19"/>
      <c r="T725" s="19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1"/>
      <c r="AU725" s="21"/>
      <c r="AV725" s="21"/>
      <c r="AW725" s="22"/>
      <c r="AX725" s="99"/>
      <c r="AY725" s="20"/>
      <c r="AZ725" s="20"/>
      <c r="BA725" s="22"/>
      <c r="BB725">
        <v>717</v>
      </c>
      <c r="BC725" s="80"/>
      <c r="BD725" s="80"/>
      <c r="BE725" s="80"/>
      <c r="BF725" s="80"/>
      <c r="BG725" s="32" t="str">
        <f t="shared" si="125"/>
        <v/>
      </c>
      <c r="BH725" s="78">
        <f t="shared" si="123"/>
        <v>0</v>
      </c>
      <c r="BI725" s="2">
        <f t="shared" si="126"/>
        <v>0</v>
      </c>
      <c r="BJ725" s="2">
        <f t="shared" si="127"/>
        <v>0</v>
      </c>
      <c r="BK725" s="2">
        <f t="shared" si="124"/>
        <v>0</v>
      </c>
    </row>
    <row r="726" spans="2:63" ht="15" customHeight="1" x14ac:dyDescent="0.25">
      <c r="B726" s="14">
        <v>718</v>
      </c>
      <c r="C726" s="95" t="str">
        <f t="shared" si="128"/>
        <v/>
      </c>
      <c r="D726" s="15" t="str">
        <f t="shared" si="133"/>
        <v>OK</v>
      </c>
      <c r="E726" s="16" t="e">
        <f>VLOOKUP('Data Sheet'!$B$8,'Data Sheet'!$I$2:$J$9,2,FALSE)</f>
        <v>#N/A</v>
      </c>
      <c r="F726" s="16" t="str">
        <f t="shared" si="129"/>
        <v/>
      </c>
      <c r="G726" s="103">
        <f t="shared" si="130"/>
        <v>0</v>
      </c>
      <c r="H726" s="17" t="s">
        <v>26</v>
      </c>
      <c r="I726" s="17" t="s">
        <v>26</v>
      </c>
      <c r="J726" s="17" t="str">
        <f>IF('Data Sheet'!$B$9="NC-50","N/A","OK")</f>
        <v>OK</v>
      </c>
      <c r="K726" s="17" t="str">
        <f>IF('Data Sheet'!$B$9="NC-50","N/A","OK")</f>
        <v>OK</v>
      </c>
      <c r="L726" s="17" t="str">
        <f t="shared" si="131"/>
        <v>OK</v>
      </c>
      <c r="M726" s="17" t="str">
        <f t="shared" si="132"/>
        <v>OK</v>
      </c>
      <c r="N726" s="18" t="str">
        <f>IF(BO726&lt;&gt;"",
    IF(INT('Data Sheet'!$A$19)=INT('Data Sheet'!$B$19),
        --(INT('Data Sheet'!$A$19) &amp; "." &amp; BO726),
        IF(AND((--(INT('Data Sheet'!$A$19) &amp; "." &amp; BO726)&gt;=--('Data Sheet'!$A$19)), (--(INT('Data Sheet'!$A$19) &amp; "." &amp; BO726)&lt;=--('Data Sheet'!$B$19))),
            --(INT('Data Sheet'!$A$19) &amp; "." &amp; BO726),
            --(INT('Data Sheet'!$B$19) &amp; "." &amp; BO726)
        )
    ),
    IF(BN726&lt;&gt;"",
        IF(INT('Data Sheet'!$A$19)=INT('Data Sheet'!$B$19),
            --(INT('Data Sheet'!$A$19) &amp; "." &amp; LEFT(BN726,3)),
            IF(AND((--(INT('Data Sheet'!$A$19) &amp; "." &amp; LEFT(BN726,3))&gt;=--('Data Sheet'!$A$19)), (--(INT('Data Sheet'!$A$19) &amp; "." &amp; LEFT(BN726,3))&lt;=--('Data Sheet'!$B$19))),
                --(INT('Data Sheet'!$A$19) &amp; "." &amp; LEFT(BN726,3)),
                --(INT('Data Sheet'!$B$19) &amp; "." &amp; LEFT(BN726,3))
            )
        ),
        "OK"
    )
)</f>
        <v>OK</v>
      </c>
      <c r="O726" s="23" t="str">
        <f>IF(BP726&lt;&gt;"",
    IF(INT('Data Sheet'!$A$19)=INT('Data Sheet'!$B$19),
        --(INT('Data Sheet'!$A$19) &amp; "." &amp; BP726),
        IF(AND((--(INT('Data Sheet'!$A$19) &amp; "." &amp; BP726)&gt;=--('Data Sheet'!$A$19)), (--(INT('Data Sheet'!$A$19) &amp; "." &amp; BP726)&lt;=--('Data Sheet'!$B$19))),
            --(INT('Data Sheet'!$A$19) &amp; "." &amp; BP726),
            --(INT('Data Sheet'!$B$19) &amp; "." &amp; BP726)
        )
    ),
    IF(BN726&lt;&gt;"",
        IF(INT('Data Sheet'!$A$19)=INT('Data Sheet'!$B$19),
            --(INT('Data Sheet'!$A$19) &amp; "." &amp; RIGHT(BN726,3)),
            IF(AND((--(INT('Data Sheet'!$A$19) &amp; "." &amp; RIGHT(BN726,3))&gt;=--('Data Sheet'!$A$19)), (--(INT('Data Sheet'!$A$19) &amp; "." &amp; RIGHT(BN726,3))&lt;=--('Data Sheet'!$B$19))),
                --(INT('Data Sheet'!$A$19) &amp; "." &amp; RIGHT(BN726,3)),
                --(INT('Data Sheet'!$B$19) &amp; "." &amp; RIGHT(BN726,3))
            )
        ),
        "OK"
    )
)</f>
        <v>OK</v>
      </c>
      <c r="P726" s="23" t="str">
        <f>IF(BR726&lt;&gt;"",
    IF(INT('Data Sheet'!$A$19)=INT('Data Sheet'!$B$15),
        --(INT('Data Sheet'!$A$15) &amp; "." &amp; BR726),
        IF(AND((--(INT('Data Sheet'!$A$15) &amp; "." &amp; BR726)&gt;=--('Data Sheet'!$A$15)), (--(INT('Data Sheet'!$A$15) &amp; "." &amp; BR726)&lt;=--('Data Sheet'!$B$15))),
            --(INT('Data Sheet'!$A$15) &amp; "." &amp; BR726),
            --(INT('Data Sheet'!$B$15) &amp; "." &amp; BR726)
        )
    ),
    IF(BQ726&lt;&gt;"",
        IF(INT('Data Sheet'!$A$15)=INT('Data Sheet'!$B$15),
            --(INT('Data Sheet'!$A$15) &amp; "." &amp; LEFT(BQ726,3)),
            IF(AND((--(INT('Data Sheet'!$A$15) &amp; "." &amp; LEFT(BQ726,3))&gt;=--('Data Sheet'!$A$15)), (--(INT('Data Sheet'!$A$15) &amp; "." &amp; LEFT(BQ726,3))&lt;=--('Data Sheet'!$B$15))),
                --(INT('Data Sheet'!$A$15) &amp; "." &amp; LEFT(BQ726,3)),
                --(INT('Data Sheet'!$B$15) &amp; "." &amp; LEFT(BQ726,3))
            )
        ),
        "OK"
    )
)</f>
        <v>OK</v>
      </c>
      <c r="Q726" s="23" t="str">
        <f>IF(BS726&lt;&gt;"",
    IF(INT('Data Sheet'!$A$19)=INT('Data Sheet'!$B$15),
        --(INT('Data Sheet'!$A$15) &amp; "." &amp; BS726),
        IF(AND((--(INT('Data Sheet'!$A$15) &amp; "." &amp; BS726)&gt;=--('Data Sheet'!$A$15)), (--(INT('Data Sheet'!$A$15) &amp; "." &amp; BS726)&lt;=--('Data Sheet'!$B$15))),
            --(INT('Data Sheet'!$A$15) &amp; "." &amp; BS726),
            --(INT('Data Sheet'!$B$15) &amp; "." &amp; BS726)
        )
    ),
    IF(BQ726&lt;&gt;"",
        IF(INT('Data Sheet'!$A$15)=INT('Data Sheet'!$B$15),
            --(INT('Data Sheet'!$A$15) &amp; "." &amp; RIGHT(BQ726,3)),
            IF(AND((--(INT('Data Sheet'!$A$15) &amp; "." &amp; RIGHT(BQ726,3))&gt;=--('Data Sheet'!$A$15)), (--(INT('Data Sheet'!$A$15) &amp; "." &amp; RIGHT(BQ726,3))&lt;=--('Data Sheet'!$B$15))),
                --(INT('Data Sheet'!$A$15) &amp; "." &amp; RIGHT(BQ726,3)),
                --(INT('Data Sheet'!$B$15) &amp; "." &amp; RIGHT(BQ726,3))
            )
        ),
        "OK"
    )
)</f>
        <v>OK</v>
      </c>
      <c r="R726" s="19"/>
      <c r="S726" s="19"/>
      <c r="T726" s="19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1"/>
      <c r="AU726" s="21"/>
      <c r="AV726" s="21"/>
      <c r="AW726" s="22"/>
      <c r="AX726" s="99"/>
      <c r="AY726" s="20"/>
      <c r="AZ726" s="20"/>
      <c r="BA726" s="22"/>
      <c r="BB726">
        <v>718</v>
      </c>
      <c r="BC726" s="80"/>
      <c r="BD726" s="80"/>
      <c r="BE726" s="80"/>
      <c r="BF726" s="80"/>
      <c r="BG726" s="32" t="str">
        <f t="shared" si="125"/>
        <v/>
      </c>
      <c r="BH726" s="78">
        <f t="shared" si="123"/>
        <v>0</v>
      </c>
      <c r="BI726" s="2">
        <f t="shared" si="126"/>
        <v>0</v>
      </c>
      <c r="BJ726" s="2">
        <f t="shared" si="127"/>
        <v>0</v>
      </c>
      <c r="BK726" s="2">
        <f t="shared" si="124"/>
        <v>0</v>
      </c>
    </row>
    <row r="727" spans="2:63" ht="15" customHeight="1" x14ac:dyDescent="0.25">
      <c r="B727" s="14">
        <v>719</v>
      </c>
      <c r="C727" s="95" t="str">
        <f t="shared" si="128"/>
        <v/>
      </c>
      <c r="D727" s="15" t="str">
        <f t="shared" si="133"/>
        <v>OK</v>
      </c>
      <c r="E727" s="16" t="e">
        <f>VLOOKUP('Data Sheet'!$B$8,'Data Sheet'!$I$2:$J$9,2,FALSE)</f>
        <v>#N/A</v>
      </c>
      <c r="F727" s="16" t="str">
        <f t="shared" si="129"/>
        <v/>
      </c>
      <c r="G727" s="103">
        <f t="shared" si="130"/>
        <v>0</v>
      </c>
      <c r="H727" s="17" t="s">
        <v>26</v>
      </c>
      <c r="I727" s="17" t="s">
        <v>26</v>
      </c>
      <c r="J727" s="17" t="str">
        <f>IF('Data Sheet'!$B$9="NC-50","N/A","OK")</f>
        <v>OK</v>
      </c>
      <c r="K727" s="17" t="str">
        <f>IF('Data Sheet'!$B$9="NC-50","N/A","OK")</f>
        <v>OK</v>
      </c>
      <c r="L727" s="17" t="str">
        <f t="shared" si="131"/>
        <v>OK</v>
      </c>
      <c r="M727" s="17" t="str">
        <f t="shared" si="132"/>
        <v>OK</v>
      </c>
      <c r="N727" s="18" t="str">
        <f>IF(BO727&lt;&gt;"",
    IF(INT('Data Sheet'!$A$19)=INT('Data Sheet'!$B$19),
        --(INT('Data Sheet'!$A$19) &amp; "." &amp; BO727),
        IF(AND((--(INT('Data Sheet'!$A$19) &amp; "." &amp; BO727)&gt;=--('Data Sheet'!$A$19)), (--(INT('Data Sheet'!$A$19) &amp; "." &amp; BO727)&lt;=--('Data Sheet'!$B$19))),
            --(INT('Data Sheet'!$A$19) &amp; "." &amp; BO727),
            --(INT('Data Sheet'!$B$19) &amp; "." &amp; BO727)
        )
    ),
    IF(BN727&lt;&gt;"",
        IF(INT('Data Sheet'!$A$19)=INT('Data Sheet'!$B$19),
            --(INT('Data Sheet'!$A$19) &amp; "." &amp; LEFT(BN727,3)),
            IF(AND((--(INT('Data Sheet'!$A$19) &amp; "." &amp; LEFT(BN727,3))&gt;=--('Data Sheet'!$A$19)), (--(INT('Data Sheet'!$A$19) &amp; "." &amp; LEFT(BN727,3))&lt;=--('Data Sheet'!$B$19))),
                --(INT('Data Sheet'!$A$19) &amp; "." &amp; LEFT(BN727,3)),
                --(INT('Data Sheet'!$B$19) &amp; "." &amp; LEFT(BN727,3))
            )
        ),
        "OK"
    )
)</f>
        <v>OK</v>
      </c>
      <c r="O727" s="23" t="str">
        <f>IF(BP727&lt;&gt;"",
    IF(INT('Data Sheet'!$A$19)=INT('Data Sheet'!$B$19),
        --(INT('Data Sheet'!$A$19) &amp; "." &amp; BP727),
        IF(AND((--(INT('Data Sheet'!$A$19) &amp; "." &amp; BP727)&gt;=--('Data Sheet'!$A$19)), (--(INT('Data Sheet'!$A$19) &amp; "." &amp; BP727)&lt;=--('Data Sheet'!$B$19))),
            --(INT('Data Sheet'!$A$19) &amp; "." &amp; BP727),
            --(INT('Data Sheet'!$B$19) &amp; "." &amp; BP727)
        )
    ),
    IF(BN727&lt;&gt;"",
        IF(INT('Data Sheet'!$A$19)=INT('Data Sheet'!$B$19),
            --(INT('Data Sheet'!$A$19) &amp; "." &amp; RIGHT(BN727,3)),
            IF(AND((--(INT('Data Sheet'!$A$19) &amp; "." &amp; RIGHT(BN727,3))&gt;=--('Data Sheet'!$A$19)), (--(INT('Data Sheet'!$A$19) &amp; "." &amp; RIGHT(BN727,3))&lt;=--('Data Sheet'!$B$19))),
                --(INT('Data Sheet'!$A$19) &amp; "." &amp; RIGHT(BN727,3)),
                --(INT('Data Sheet'!$B$19) &amp; "." &amp; RIGHT(BN727,3))
            )
        ),
        "OK"
    )
)</f>
        <v>OK</v>
      </c>
      <c r="P727" s="23" t="str">
        <f>IF(BR727&lt;&gt;"",
    IF(INT('Data Sheet'!$A$19)=INT('Data Sheet'!$B$15),
        --(INT('Data Sheet'!$A$15) &amp; "." &amp; BR727),
        IF(AND((--(INT('Data Sheet'!$A$15) &amp; "." &amp; BR727)&gt;=--('Data Sheet'!$A$15)), (--(INT('Data Sheet'!$A$15) &amp; "." &amp; BR727)&lt;=--('Data Sheet'!$B$15))),
            --(INT('Data Sheet'!$A$15) &amp; "." &amp; BR727),
            --(INT('Data Sheet'!$B$15) &amp; "." &amp; BR727)
        )
    ),
    IF(BQ727&lt;&gt;"",
        IF(INT('Data Sheet'!$A$15)=INT('Data Sheet'!$B$15),
            --(INT('Data Sheet'!$A$15) &amp; "." &amp; LEFT(BQ727,3)),
            IF(AND((--(INT('Data Sheet'!$A$15) &amp; "." &amp; LEFT(BQ727,3))&gt;=--('Data Sheet'!$A$15)), (--(INT('Data Sheet'!$A$15) &amp; "." &amp; LEFT(BQ727,3))&lt;=--('Data Sheet'!$B$15))),
                --(INT('Data Sheet'!$A$15) &amp; "." &amp; LEFT(BQ727,3)),
                --(INT('Data Sheet'!$B$15) &amp; "." &amp; LEFT(BQ727,3))
            )
        ),
        "OK"
    )
)</f>
        <v>OK</v>
      </c>
      <c r="Q727" s="23" t="str">
        <f>IF(BS727&lt;&gt;"",
    IF(INT('Data Sheet'!$A$19)=INT('Data Sheet'!$B$15),
        --(INT('Data Sheet'!$A$15) &amp; "." &amp; BS727),
        IF(AND((--(INT('Data Sheet'!$A$15) &amp; "." &amp; BS727)&gt;=--('Data Sheet'!$A$15)), (--(INT('Data Sheet'!$A$15) &amp; "." &amp; BS727)&lt;=--('Data Sheet'!$B$15))),
            --(INT('Data Sheet'!$A$15) &amp; "." &amp; BS727),
            --(INT('Data Sheet'!$B$15) &amp; "." &amp; BS727)
        )
    ),
    IF(BQ727&lt;&gt;"",
        IF(INT('Data Sheet'!$A$15)=INT('Data Sheet'!$B$15),
            --(INT('Data Sheet'!$A$15) &amp; "." &amp; RIGHT(BQ727,3)),
            IF(AND((--(INT('Data Sheet'!$A$15) &amp; "." &amp; RIGHT(BQ727,3))&gt;=--('Data Sheet'!$A$15)), (--(INT('Data Sheet'!$A$15) &amp; "." &amp; RIGHT(BQ727,3))&lt;=--('Data Sheet'!$B$15))),
                --(INT('Data Sheet'!$A$15) &amp; "." &amp; RIGHT(BQ727,3)),
                --(INT('Data Sheet'!$B$15) &amp; "." &amp; RIGHT(BQ727,3))
            )
        ),
        "OK"
    )
)</f>
        <v>OK</v>
      </c>
      <c r="R727" s="19"/>
      <c r="S727" s="19"/>
      <c r="T727" s="19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1"/>
      <c r="AU727" s="21"/>
      <c r="AV727" s="21"/>
      <c r="AW727" s="22"/>
      <c r="AX727" s="99"/>
      <c r="AY727" s="20"/>
      <c r="AZ727" s="20"/>
      <c r="BA727" s="22"/>
      <c r="BB727">
        <v>719</v>
      </c>
      <c r="BC727" s="80"/>
      <c r="BD727" s="80"/>
      <c r="BE727" s="80"/>
      <c r="BF727" s="80"/>
      <c r="BG727" s="32" t="str">
        <f t="shared" si="125"/>
        <v/>
      </c>
      <c r="BH727" s="78">
        <f t="shared" si="123"/>
        <v>0</v>
      </c>
      <c r="BI727" s="2">
        <f t="shared" si="126"/>
        <v>0</v>
      </c>
      <c r="BJ727" s="2">
        <f t="shared" si="127"/>
        <v>0</v>
      </c>
      <c r="BK727" s="2">
        <f t="shared" si="124"/>
        <v>0</v>
      </c>
    </row>
    <row r="728" spans="2:63" ht="15" customHeight="1" x14ac:dyDescent="0.25">
      <c r="B728" s="14">
        <v>720</v>
      </c>
      <c r="C728" s="95" t="str">
        <f t="shared" si="128"/>
        <v/>
      </c>
      <c r="D728" s="15" t="str">
        <f t="shared" si="133"/>
        <v>OK</v>
      </c>
      <c r="E728" s="16" t="e">
        <f>VLOOKUP('Data Sheet'!$B$8,'Data Sheet'!$I$2:$J$9,2,FALSE)</f>
        <v>#N/A</v>
      </c>
      <c r="F728" s="16" t="str">
        <f t="shared" si="129"/>
        <v/>
      </c>
      <c r="G728" s="103">
        <f t="shared" si="130"/>
        <v>0</v>
      </c>
      <c r="H728" s="17" t="s">
        <v>26</v>
      </c>
      <c r="I728" s="17" t="s">
        <v>26</v>
      </c>
      <c r="J728" s="17" t="str">
        <f>IF('Data Sheet'!$B$9="NC-50","N/A","OK")</f>
        <v>OK</v>
      </c>
      <c r="K728" s="17" t="str">
        <f>IF('Data Sheet'!$B$9="NC-50","N/A","OK")</f>
        <v>OK</v>
      </c>
      <c r="L728" s="17" t="str">
        <f t="shared" si="131"/>
        <v>OK</v>
      </c>
      <c r="M728" s="17" t="str">
        <f t="shared" si="132"/>
        <v>OK</v>
      </c>
      <c r="N728" s="18" t="str">
        <f>IF(BO728&lt;&gt;"",
    IF(INT('Data Sheet'!$A$19)=INT('Data Sheet'!$B$19),
        --(INT('Data Sheet'!$A$19) &amp; "." &amp; BO728),
        IF(AND((--(INT('Data Sheet'!$A$19) &amp; "." &amp; BO728)&gt;=--('Data Sheet'!$A$19)), (--(INT('Data Sheet'!$A$19) &amp; "." &amp; BO728)&lt;=--('Data Sheet'!$B$19))),
            --(INT('Data Sheet'!$A$19) &amp; "." &amp; BO728),
            --(INT('Data Sheet'!$B$19) &amp; "." &amp; BO728)
        )
    ),
    IF(BN728&lt;&gt;"",
        IF(INT('Data Sheet'!$A$19)=INT('Data Sheet'!$B$19),
            --(INT('Data Sheet'!$A$19) &amp; "." &amp; LEFT(BN728,3)),
            IF(AND((--(INT('Data Sheet'!$A$19) &amp; "." &amp; LEFT(BN728,3))&gt;=--('Data Sheet'!$A$19)), (--(INT('Data Sheet'!$A$19) &amp; "." &amp; LEFT(BN728,3))&lt;=--('Data Sheet'!$B$19))),
                --(INT('Data Sheet'!$A$19) &amp; "." &amp; LEFT(BN728,3)),
                --(INT('Data Sheet'!$B$19) &amp; "." &amp; LEFT(BN728,3))
            )
        ),
        "OK"
    )
)</f>
        <v>OK</v>
      </c>
      <c r="O728" s="23" t="str">
        <f>IF(BP728&lt;&gt;"",
    IF(INT('Data Sheet'!$A$19)=INT('Data Sheet'!$B$19),
        --(INT('Data Sheet'!$A$19) &amp; "." &amp; BP728),
        IF(AND((--(INT('Data Sheet'!$A$19) &amp; "." &amp; BP728)&gt;=--('Data Sheet'!$A$19)), (--(INT('Data Sheet'!$A$19) &amp; "." &amp; BP728)&lt;=--('Data Sheet'!$B$19))),
            --(INT('Data Sheet'!$A$19) &amp; "." &amp; BP728),
            --(INT('Data Sheet'!$B$19) &amp; "." &amp; BP728)
        )
    ),
    IF(BN728&lt;&gt;"",
        IF(INT('Data Sheet'!$A$19)=INT('Data Sheet'!$B$19),
            --(INT('Data Sheet'!$A$19) &amp; "." &amp; RIGHT(BN728,3)),
            IF(AND((--(INT('Data Sheet'!$A$19) &amp; "." &amp; RIGHT(BN728,3))&gt;=--('Data Sheet'!$A$19)), (--(INT('Data Sheet'!$A$19) &amp; "." &amp; RIGHT(BN728,3))&lt;=--('Data Sheet'!$B$19))),
                --(INT('Data Sheet'!$A$19) &amp; "." &amp; RIGHT(BN728,3)),
                --(INT('Data Sheet'!$B$19) &amp; "." &amp; RIGHT(BN728,3))
            )
        ),
        "OK"
    )
)</f>
        <v>OK</v>
      </c>
      <c r="P728" s="23" t="str">
        <f>IF(BR728&lt;&gt;"",
    IF(INT('Data Sheet'!$A$19)=INT('Data Sheet'!$B$15),
        --(INT('Data Sheet'!$A$15) &amp; "." &amp; BR728),
        IF(AND((--(INT('Data Sheet'!$A$15) &amp; "." &amp; BR728)&gt;=--('Data Sheet'!$A$15)), (--(INT('Data Sheet'!$A$15) &amp; "." &amp; BR728)&lt;=--('Data Sheet'!$B$15))),
            --(INT('Data Sheet'!$A$15) &amp; "." &amp; BR728),
            --(INT('Data Sheet'!$B$15) &amp; "." &amp; BR728)
        )
    ),
    IF(BQ728&lt;&gt;"",
        IF(INT('Data Sheet'!$A$15)=INT('Data Sheet'!$B$15),
            --(INT('Data Sheet'!$A$15) &amp; "." &amp; LEFT(BQ728,3)),
            IF(AND((--(INT('Data Sheet'!$A$15) &amp; "." &amp; LEFT(BQ728,3))&gt;=--('Data Sheet'!$A$15)), (--(INT('Data Sheet'!$A$15) &amp; "." &amp; LEFT(BQ728,3))&lt;=--('Data Sheet'!$B$15))),
                --(INT('Data Sheet'!$A$15) &amp; "." &amp; LEFT(BQ728,3)),
                --(INT('Data Sheet'!$B$15) &amp; "." &amp; LEFT(BQ728,3))
            )
        ),
        "OK"
    )
)</f>
        <v>OK</v>
      </c>
      <c r="Q728" s="23" t="str">
        <f>IF(BS728&lt;&gt;"",
    IF(INT('Data Sheet'!$A$19)=INT('Data Sheet'!$B$15),
        --(INT('Data Sheet'!$A$15) &amp; "." &amp; BS728),
        IF(AND((--(INT('Data Sheet'!$A$15) &amp; "." &amp; BS728)&gt;=--('Data Sheet'!$A$15)), (--(INT('Data Sheet'!$A$15) &amp; "." &amp; BS728)&lt;=--('Data Sheet'!$B$15))),
            --(INT('Data Sheet'!$A$15) &amp; "." &amp; BS728),
            --(INT('Data Sheet'!$B$15) &amp; "." &amp; BS728)
        )
    ),
    IF(BQ728&lt;&gt;"",
        IF(INT('Data Sheet'!$A$15)=INT('Data Sheet'!$B$15),
            --(INT('Data Sheet'!$A$15) &amp; "." &amp; RIGHT(BQ728,3)),
            IF(AND((--(INT('Data Sheet'!$A$15) &amp; "." &amp; RIGHT(BQ728,3))&gt;=--('Data Sheet'!$A$15)), (--(INT('Data Sheet'!$A$15) &amp; "." &amp; RIGHT(BQ728,3))&lt;=--('Data Sheet'!$B$15))),
                --(INT('Data Sheet'!$A$15) &amp; "." &amp; RIGHT(BQ728,3)),
                --(INT('Data Sheet'!$B$15) &amp; "." &amp; RIGHT(BQ728,3))
            )
        ),
        "OK"
    )
)</f>
        <v>OK</v>
      </c>
      <c r="R728" s="19"/>
      <c r="S728" s="19"/>
      <c r="T728" s="19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1"/>
      <c r="AU728" s="21"/>
      <c r="AV728" s="21"/>
      <c r="AW728" s="22"/>
      <c r="AX728" s="99"/>
      <c r="AY728" s="20"/>
      <c r="AZ728" s="20"/>
      <c r="BA728" s="22"/>
      <c r="BB728">
        <v>720</v>
      </c>
      <c r="BC728" s="80"/>
      <c r="BD728" s="80"/>
      <c r="BE728" s="80"/>
      <c r="BF728" s="80"/>
      <c r="BG728" s="32" t="str">
        <f t="shared" si="125"/>
        <v/>
      </c>
      <c r="BH728" s="78">
        <f t="shared" si="123"/>
        <v>0</v>
      </c>
      <c r="BI728" s="2">
        <f t="shared" si="126"/>
        <v>0</v>
      </c>
      <c r="BJ728" s="2">
        <f t="shared" si="127"/>
        <v>0</v>
      </c>
      <c r="BK728" s="2">
        <f t="shared" si="124"/>
        <v>0</v>
      </c>
    </row>
    <row r="729" spans="2:63" ht="15" customHeight="1" x14ac:dyDescent="0.25">
      <c r="B729" s="14">
        <v>721</v>
      </c>
      <c r="C729" s="95" t="str">
        <f t="shared" si="128"/>
        <v/>
      </c>
      <c r="D729" s="15" t="str">
        <f t="shared" si="133"/>
        <v>OK</v>
      </c>
      <c r="E729" s="16" t="e">
        <f>VLOOKUP('Data Sheet'!$B$8,'Data Sheet'!$I$2:$J$9,2,FALSE)</f>
        <v>#N/A</v>
      </c>
      <c r="F729" s="16" t="str">
        <f t="shared" si="129"/>
        <v/>
      </c>
      <c r="G729" s="103">
        <f t="shared" si="130"/>
        <v>0</v>
      </c>
      <c r="H729" s="17" t="s">
        <v>26</v>
      </c>
      <c r="I729" s="17" t="s">
        <v>26</v>
      </c>
      <c r="J729" s="17" t="str">
        <f>IF('Data Sheet'!$B$9="NC-50","N/A","OK")</f>
        <v>OK</v>
      </c>
      <c r="K729" s="17" t="str">
        <f>IF('Data Sheet'!$B$9="NC-50","N/A","OK")</f>
        <v>OK</v>
      </c>
      <c r="L729" s="17" t="str">
        <f t="shared" si="131"/>
        <v>OK</v>
      </c>
      <c r="M729" s="17" t="str">
        <f t="shared" si="132"/>
        <v>OK</v>
      </c>
      <c r="N729" s="18" t="str">
        <f>IF(BO729&lt;&gt;"",
    IF(INT('Data Sheet'!$A$19)=INT('Data Sheet'!$B$19),
        --(INT('Data Sheet'!$A$19) &amp; "." &amp; BO729),
        IF(AND((--(INT('Data Sheet'!$A$19) &amp; "." &amp; BO729)&gt;=--('Data Sheet'!$A$19)), (--(INT('Data Sheet'!$A$19) &amp; "." &amp; BO729)&lt;=--('Data Sheet'!$B$19))),
            --(INT('Data Sheet'!$A$19) &amp; "." &amp; BO729),
            --(INT('Data Sheet'!$B$19) &amp; "." &amp; BO729)
        )
    ),
    IF(BN729&lt;&gt;"",
        IF(INT('Data Sheet'!$A$19)=INT('Data Sheet'!$B$19),
            --(INT('Data Sheet'!$A$19) &amp; "." &amp; LEFT(BN729,3)),
            IF(AND((--(INT('Data Sheet'!$A$19) &amp; "." &amp; LEFT(BN729,3))&gt;=--('Data Sheet'!$A$19)), (--(INT('Data Sheet'!$A$19) &amp; "." &amp; LEFT(BN729,3))&lt;=--('Data Sheet'!$B$19))),
                --(INT('Data Sheet'!$A$19) &amp; "." &amp; LEFT(BN729,3)),
                --(INT('Data Sheet'!$B$19) &amp; "." &amp; LEFT(BN729,3))
            )
        ),
        "OK"
    )
)</f>
        <v>OK</v>
      </c>
      <c r="O729" s="23" t="str">
        <f>IF(BP729&lt;&gt;"",
    IF(INT('Data Sheet'!$A$19)=INT('Data Sheet'!$B$19),
        --(INT('Data Sheet'!$A$19) &amp; "." &amp; BP729),
        IF(AND((--(INT('Data Sheet'!$A$19) &amp; "." &amp; BP729)&gt;=--('Data Sheet'!$A$19)), (--(INT('Data Sheet'!$A$19) &amp; "." &amp; BP729)&lt;=--('Data Sheet'!$B$19))),
            --(INT('Data Sheet'!$A$19) &amp; "." &amp; BP729),
            --(INT('Data Sheet'!$B$19) &amp; "." &amp; BP729)
        )
    ),
    IF(BN729&lt;&gt;"",
        IF(INT('Data Sheet'!$A$19)=INT('Data Sheet'!$B$19),
            --(INT('Data Sheet'!$A$19) &amp; "." &amp; RIGHT(BN729,3)),
            IF(AND((--(INT('Data Sheet'!$A$19) &amp; "." &amp; RIGHT(BN729,3))&gt;=--('Data Sheet'!$A$19)), (--(INT('Data Sheet'!$A$19) &amp; "." &amp; RIGHT(BN729,3))&lt;=--('Data Sheet'!$B$19))),
                --(INT('Data Sheet'!$A$19) &amp; "." &amp; RIGHT(BN729,3)),
                --(INT('Data Sheet'!$B$19) &amp; "." &amp; RIGHT(BN729,3))
            )
        ),
        "OK"
    )
)</f>
        <v>OK</v>
      </c>
      <c r="P729" s="23" t="str">
        <f>IF(BR729&lt;&gt;"",
    IF(INT('Data Sheet'!$A$19)=INT('Data Sheet'!$B$15),
        --(INT('Data Sheet'!$A$15) &amp; "." &amp; BR729),
        IF(AND((--(INT('Data Sheet'!$A$15) &amp; "." &amp; BR729)&gt;=--('Data Sheet'!$A$15)), (--(INT('Data Sheet'!$A$15) &amp; "." &amp; BR729)&lt;=--('Data Sheet'!$B$15))),
            --(INT('Data Sheet'!$A$15) &amp; "." &amp; BR729),
            --(INT('Data Sheet'!$B$15) &amp; "." &amp; BR729)
        )
    ),
    IF(BQ729&lt;&gt;"",
        IF(INT('Data Sheet'!$A$15)=INT('Data Sheet'!$B$15),
            --(INT('Data Sheet'!$A$15) &amp; "." &amp; LEFT(BQ729,3)),
            IF(AND((--(INT('Data Sheet'!$A$15) &amp; "." &amp; LEFT(BQ729,3))&gt;=--('Data Sheet'!$A$15)), (--(INT('Data Sheet'!$A$15) &amp; "." &amp; LEFT(BQ729,3))&lt;=--('Data Sheet'!$B$15))),
                --(INT('Data Sheet'!$A$15) &amp; "." &amp; LEFT(BQ729,3)),
                --(INT('Data Sheet'!$B$15) &amp; "." &amp; LEFT(BQ729,3))
            )
        ),
        "OK"
    )
)</f>
        <v>OK</v>
      </c>
      <c r="Q729" s="23" t="str">
        <f>IF(BS729&lt;&gt;"",
    IF(INT('Data Sheet'!$A$19)=INT('Data Sheet'!$B$15),
        --(INT('Data Sheet'!$A$15) &amp; "." &amp; BS729),
        IF(AND((--(INT('Data Sheet'!$A$15) &amp; "." &amp; BS729)&gt;=--('Data Sheet'!$A$15)), (--(INT('Data Sheet'!$A$15) &amp; "." &amp; BS729)&lt;=--('Data Sheet'!$B$15))),
            --(INT('Data Sheet'!$A$15) &amp; "." &amp; BS729),
            --(INT('Data Sheet'!$B$15) &amp; "." &amp; BS729)
        )
    ),
    IF(BQ729&lt;&gt;"",
        IF(INT('Data Sheet'!$A$15)=INT('Data Sheet'!$B$15),
            --(INT('Data Sheet'!$A$15) &amp; "." &amp; RIGHT(BQ729,3)),
            IF(AND((--(INT('Data Sheet'!$A$15) &amp; "." &amp; RIGHT(BQ729,3))&gt;=--('Data Sheet'!$A$15)), (--(INT('Data Sheet'!$A$15) &amp; "." &amp; RIGHT(BQ729,3))&lt;=--('Data Sheet'!$B$15))),
                --(INT('Data Sheet'!$A$15) &amp; "." &amp; RIGHT(BQ729,3)),
                --(INT('Data Sheet'!$B$15) &amp; "." &amp; RIGHT(BQ729,3))
            )
        ),
        "OK"
    )
)</f>
        <v>OK</v>
      </c>
      <c r="R729" s="19"/>
      <c r="S729" s="19"/>
      <c r="T729" s="19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1"/>
      <c r="AU729" s="21"/>
      <c r="AV729" s="21"/>
      <c r="AW729" s="22"/>
      <c r="AX729" s="99"/>
      <c r="AY729" s="20"/>
      <c r="AZ729" s="20"/>
      <c r="BA729" s="22"/>
      <c r="BB729">
        <v>721</v>
      </c>
      <c r="BC729" s="80"/>
      <c r="BD729" s="80"/>
      <c r="BE729" s="80"/>
      <c r="BF729" s="80"/>
      <c r="BG729" s="32" t="str">
        <f t="shared" si="125"/>
        <v/>
      </c>
      <c r="BH729" s="78">
        <f t="shared" si="123"/>
        <v>0</v>
      </c>
      <c r="BI729" s="2">
        <f t="shared" si="126"/>
        <v>0</v>
      </c>
      <c r="BJ729" s="2">
        <f t="shared" si="127"/>
        <v>0</v>
      </c>
      <c r="BK729" s="2">
        <f t="shared" si="124"/>
        <v>0</v>
      </c>
    </row>
    <row r="730" spans="2:63" ht="15" customHeight="1" x14ac:dyDescent="0.25">
      <c r="B730" s="14">
        <v>722</v>
      </c>
      <c r="C730" s="95" t="str">
        <f t="shared" si="128"/>
        <v/>
      </c>
      <c r="D730" s="15" t="str">
        <f t="shared" si="133"/>
        <v>OK</v>
      </c>
      <c r="E730" s="16" t="e">
        <f>VLOOKUP('Data Sheet'!$B$8,'Data Sheet'!$I$2:$J$9,2,FALSE)</f>
        <v>#N/A</v>
      </c>
      <c r="F730" s="16" t="str">
        <f t="shared" si="129"/>
        <v/>
      </c>
      <c r="G730" s="103">
        <f t="shared" si="130"/>
        <v>0</v>
      </c>
      <c r="H730" s="17" t="s">
        <v>26</v>
      </c>
      <c r="I730" s="17" t="s">
        <v>26</v>
      </c>
      <c r="J730" s="17" t="str">
        <f>IF('Data Sheet'!$B$9="NC-50","N/A","OK")</f>
        <v>OK</v>
      </c>
      <c r="K730" s="17" t="str">
        <f>IF('Data Sheet'!$B$9="NC-50","N/A","OK")</f>
        <v>OK</v>
      </c>
      <c r="L730" s="17" t="str">
        <f t="shared" si="131"/>
        <v>OK</v>
      </c>
      <c r="M730" s="17" t="str">
        <f t="shared" si="132"/>
        <v>OK</v>
      </c>
      <c r="N730" s="18" t="str">
        <f>IF(BO730&lt;&gt;"",
    IF(INT('Data Sheet'!$A$19)=INT('Data Sheet'!$B$19),
        --(INT('Data Sheet'!$A$19) &amp; "." &amp; BO730),
        IF(AND((--(INT('Data Sheet'!$A$19) &amp; "." &amp; BO730)&gt;=--('Data Sheet'!$A$19)), (--(INT('Data Sheet'!$A$19) &amp; "." &amp; BO730)&lt;=--('Data Sheet'!$B$19))),
            --(INT('Data Sheet'!$A$19) &amp; "." &amp; BO730),
            --(INT('Data Sheet'!$B$19) &amp; "." &amp; BO730)
        )
    ),
    IF(BN730&lt;&gt;"",
        IF(INT('Data Sheet'!$A$19)=INT('Data Sheet'!$B$19),
            --(INT('Data Sheet'!$A$19) &amp; "." &amp; LEFT(BN730,3)),
            IF(AND((--(INT('Data Sheet'!$A$19) &amp; "." &amp; LEFT(BN730,3))&gt;=--('Data Sheet'!$A$19)), (--(INT('Data Sheet'!$A$19) &amp; "." &amp; LEFT(BN730,3))&lt;=--('Data Sheet'!$B$19))),
                --(INT('Data Sheet'!$A$19) &amp; "." &amp; LEFT(BN730,3)),
                --(INT('Data Sheet'!$B$19) &amp; "." &amp; LEFT(BN730,3))
            )
        ),
        "OK"
    )
)</f>
        <v>OK</v>
      </c>
      <c r="O730" s="23" t="str">
        <f>IF(BP730&lt;&gt;"",
    IF(INT('Data Sheet'!$A$19)=INT('Data Sheet'!$B$19),
        --(INT('Data Sheet'!$A$19) &amp; "." &amp; BP730),
        IF(AND((--(INT('Data Sheet'!$A$19) &amp; "." &amp; BP730)&gt;=--('Data Sheet'!$A$19)), (--(INT('Data Sheet'!$A$19) &amp; "." &amp; BP730)&lt;=--('Data Sheet'!$B$19))),
            --(INT('Data Sheet'!$A$19) &amp; "." &amp; BP730),
            --(INT('Data Sheet'!$B$19) &amp; "." &amp; BP730)
        )
    ),
    IF(BN730&lt;&gt;"",
        IF(INT('Data Sheet'!$A$19)=INT('Data Sheet'!$B$19),
            --(INT('Data Sheet'!$A$19) &amp; "." &amp; RIGHT(BN730,3)),
            IF(AND((--(INT('Data Sheet'!$A$19) &amp; "." &amp; RIGHT(BN730,3))&gt;=--('Data Sheet'!$A$19)), (--(INT('Data Sheet'!$A$19) &amp; "." &amp; RIGHT(BN730,3))&lt;=--('Data Sheet'!$B$19))),
                --(INT('Data Sheet'!$A$19) &amp; "." &amp; RIGHT(BN730,3)),
                --(INT('Data Sheet'!$B$19) &amp; "." &amp; RIGHT(BN730,3))
            )
        ),
        "OK"
    )
)</f>
        <v>OK</v>
      </c>
      <c r="P730" s="23" t="str">
        <f>IF(BR730&lt;&gt;"",
    IF(INT('Data Sheet'!$A$19)=INT('Data Sheet'!$B$15),
        --(INT('Data Sheet'!$A$15) &amp; "." &amp; BR730),
        IF(AND((--(INT('Data Sheet'!$A$15) &amp; "." &amp; BR730)&gt;=--('Data Sheet'!$A$15)), (--(INT('Data Sheet'!$A$15) &amp; "." &amp; BR730)&lt;=--('Data Sheet'!$B$15))),
            --(INT('Data Sheet'!$A$15) &amp; "." &amp; BR730),
            --(INT('Data Sheet'!$B$15) &amp; "." &amp; BR730)
        )
    ),
    IF(BQ730&lt;&gt;"",
        IF(INT('Data Sheet'!$A$15)=INT('Data Sheet'!$B$15),
            --(INT('Data Sheet'!$A$15) &amp; "." &amp; LEFT(BQ730,3)),
            IF(AND((--(INT('Data Sheet'!$A$15) &amp; "." &amp; LEFT(BQ730,3))&gt;=--('Data Sheet'!$A$15)), (--(INT('Data Sheet'!$A$15) &amp; "." &amp; LEFT(BQ730,3))&lt;=--('Data Sheet'!$B$15))),
                --(INT('Data Sheet'!$A$15) &amp; "." &amp; LEFT(BQ730,3)),
                --(INT('Data Sheet'!$B$15) &amp; "." &amp; LEFT(BQ730,3))
            )
        ),
        "OK"
    )
)</f>
        <v>OK</v>
      </c>
      <c r="Q730" s="23" t="str">
        <f>IF(BS730&lt;&gt;"",
    IF(INT('Data Sheet'!$A$19)=INT('Data Sheet'!$B$15),
        --(INT('Data Sheet'!$A$15) &amp; "." &amp; BS730),
        IF(AND((--(INT('Data Sheet'!$A$15) &amp; "." &amp; BS730)&gt;=--('Data Sheet'!$A$15)), (--(INT('Data Sheet'!$A$15) &amp; "." &amp; BS730)&lt;=--('Data Sheet'!$B$15))),
            --(INT('Data Sheet'!$A$15) &amp; "." &amp; BS730),
            --(INT('Data Sheet'!$B$15) &amp; "." &amp; BS730)
        )
    ),
    IF(BQ730&lt;&gt;"",
        IF(INT('Data Sheet'!$A$15)=INT('Data Sheet'!$B$15),
            --(INT('Data Sheet'!$A$15) &amp; "." &amp; RIGHT(BQ730,3)),
            IF(AND((--(INT('Data Sheet'!$A$15) &amp; "." &amp; RIGHT(BQ730,3))&gt;=--('Data Sheet'!$A$15)), (--(INT('Data Sheet'!$A$15) &amp; "." &amp; RIGHT(BQ730,3))&lt;=--('Data Sheet'!$B$15))),
                --(INT('Data Sheet'!$A$15) &amp; "." &amp; RIGHT(BQ730,3)),
                --(INT('Data Sheet'!$B$15) &amp; "." &amp; RIGHT(BQ730,3))
            )
        ),
        "OK"
    )
)</f>
        <v>OK</v>
      </c>
      <c r="R730" s="19"/>
      <c r="S730" s="19"/>
      <c r="T730" s="19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1"/>
      <c r="AU730" s="21"/>
      <c r="AV730" s="21"/>
      <c r="AW730" s="22"/>
      <c r="AX730" s="99"/>
      <c r="AY730" s="20"/>
      <c r="AZ730" s="20"/>
      <c r="BA730" s="22"/>
      <c r="BB730">
        <v>722</v>
      </c>
      <c r="BC730" s="80"/>
      <c r="BD730" s="80"/>
      <c r="BE730" s="80"/>
      <c r="BF730" s="80"/>
      <c r="BG730" s="32" t="str">
        <f t="shared" si="125"/>
        <v/>
      </c>
      <c r="BH730" s="78">
        <f t="shared" si="123"/>
        <v>0</v>
      </c>
      <c r="BI730" s="2">
        <f t="shared" si="126"/>
        <v>0</v>
      </c>
      <c r="BJ730" s="2">
        <f t="shared" si="127"/>
        <v>0</v>
      </c>
      <c r="BK730" s="2">
        <f t="shared" si="124"/>
        <v>0</v>
      </c>
    </row>
    <row r="731" spans="2:63" ht="15" customHeight="1" x14ac:dyDescent="0.25">
      <c r="B731" s="14">
        <v>723</v>
      </c>
      <c r="C731" s="95" t="str">
        <f t="shared" si="128"/>
        <v/>
      </c>
      <c r="D731" s="15" t="str">
        <f t="shared" si="133"/>
        <v>OK</v>
      </c>
      <c r="E731" s="16" t="e">
        <f>VLOOKUP('Data Sheet'!$B$8,'Data Sheet'!$I$2:$J$9,2,FALSE)</f>
        <v>#N/A</v>
      </c>
      <c r="F731" s="16" t="str">
        <f t="shared" si="129"/>
        <v/>
      </c>
      <c r="G731" s="103">
        <f t="shared" si="130"/>
        <v>0</v>
      </c>
      <c r="H731" s="17" t="s">
        <v>26</v>
      </c>
      <c r="I731" s="17" t="s">
        <v>26</v>
      </c>
      <c r="J731" s="17" t="str">
        <f>IF('Data Sheet'!$B$9="NC-50","N/A","OK")</f>
        <v>OK</v>
      </c>
      <c r="K731" s="17" t="str">
        <f>IF('Data Sheet'!$B$9="NC-50","N/A","OK")</f>
        <v>OK</v>
      </c>
      <c r="L731" s="17" t="str">
        <f t="shared" si="131"/>
        <v>OK</v>
      </c>
      <c r="M731" s="17" t="str">
        <f t="shared" si="132"/>
        <v>OK</v>
      </c>
      <c r="N731" s="18" t="str">
        <f>IF(BO731&lt;&gt;"",
    IF(INT('Data Sheet'!$A$19)=INT('Data Sheet'!$B$19),
        --(INT('Data Sheet'!$A$19) &amp; "." &amp; BO731),
        IF(AND((--(INT('Data Sheet'!$A$19) &amp; "." &amp; BO731)&gt;=--('Data Sheet'!$A$19)), (--(INT('Data Sheet'!$A$19) &amp; "." &amp; BO731)&lt;=--('Data Sheet'!$B$19))),
            --(INT('Data Sheet'!$A$19) &amp; "." &amp; BO731),
            --(INT('Data Sheet'!$B$19) &amp; "." &amp; BO731)
        )
    ),
    IF(BN731&lt;&gt;"",
        IF(INT('Data Sheet'!$A$19)=INT('Data Sheet'!$B$19),
            --(INT('Data Sheet'!$A$19) &amp; "." &amp; LEFT(BN731,3)),
            IF(AND((--(INT('Data Sheet'!$A$19) &amp; "." &amp; LEFT(BN731,3))&gt;=--('Data Sheet'!$A$19)), (--(INT('Data Sheet'!$A$19) &amp; "." &amp; LEFT(BN731,3))&lt;=--('Data Sheet'!$B$19))),
                --(INT('Data Sheet'!$A$19) &amp; "." &amp; LEFT(BN731,3)),
                --(INT('Data Sheet'!$B$19) &amp; "." &amp; LEFT(BN731,3))
            )
        ),
        "OK"
    )
)</f>
        <v>OK</v>
      </c>
      <c r="O731" s="23" t="str">
        <f>IF(BP731&lt;&gt;"",
    IF(INT('Data Sheet'!$A$19)=INT('Data Sheet'!$B$19),
        --(INT('Data Sheet'!$A$19) &amp; "." &amp; BP731),
        IF(AND((--(INT('Data Sheet'!$A$19) &amp; "." &amp; BP731)&gt;=--('Data Sheet'!$A$19)), (--(INT('Data Sheet'!$A$19) &amp; "." &amp; BP731)&lt;=--('Data Sheet'!$B$19))),
            --(INT('Data Sheet'!$A$19) &amp; "." &amp; BP731),
            --(INT('Data Sheet'!$B$19) &amp; "." &amp; BP731)
        )
    ),
    IF(BN731&lt;&gt;"",
        IF(INT('Data Sheet'!$A$19)=INT('Data Sheet'!$B$19),
            --(INT('Data Sheet'!$A$19) &amp; "." &amp; RIGHT(BN731,3)),
            IF(AND((--(INT('Data Sheet'!$A$19) &amp; "." &amp; RIGHT(BN731,3))&gt;=--('Data Sheet'!$A$19)), (--(INT('Data Sheet'!$A$19) &amp; "." &amp; RIGHT(BN731,3))&lt;=--('Data Sheet'!$B$19))),
                --(INT('Data Sheet'!$A$19) &amp; "." &amp; RIGHT(BN731,3)),
                --(INT('Data Sheet'!$B$19) &amp; "." &amp; RIGHT(BN731,3))
            )
        ),
        "OK"
    )
)</f>
        <v>OK</v>
      </c>
      <c r="P731" s="23" t="str">
        <f>IF(BR731&lt;&gt;"",
    IF(INT('Data Sheet'!$A$19)=INT('Data Sheet'!$B$15),
        --(INT('Data Sheet'!$A$15) &amp; "." &amp; BR731),
        IF(AND((--(INT('Data Sheet'!$A$15) &amp; "." &amp; BR731)&gt;=--('Data Sheet'!$A$15)), (--(INT('Data Sheet'!$A$15) &amp; "." &amp; BR731)&lt;=--('Data Sheet'!$B$15))),
            --(INT('Data Sheet'!$A$15) &amp; "." &amp; BR731),
            --(INT('Data Sheet'!$B$15) &amp; "." &amp; BR731)
        )
    ),
    IF(BQ731&lt;&gt;"",
        IF(INT('Data Sheet'!$A$15)=INT('Data Sheet'!$B$15),
            --(INT('Data Sheet'!$A$15) &amp; "." &amp; LEFT(BQ731,3)),
            IF(AND((--(INT('Data Sheet'!$A$15) &amp; "." &amp; LEFT(BQ731,3))&gt;=--('Data Sheet'!$A$15)), (--(INT('Data Sheet'!$A$15) &amp; "." &amp; LEFT(BQ731,3))&lt;=--('Data Sheet'!$B$15))),
                --(INT('Data Sheet'!$A$15) &amp; "." &amp; LEFT(BQ731,3)),
                --(INT('Data Sheet'!$B$15) &amp; "." &amp; LEFT(BQ731,3))
            )
        ),
        "OK"
    )
)</f>
        <v>OK</v>
      </c>
      <c r="Q731" s="23" t="str">
        <f>IF(BS731&lt;&gt;"",
    IF(INT('Data Sheet'!$A$19)=INT('Data Sheet'!$B$15),
        --(INT('Data Sheet'!$A$15) &amp; "." &amp; BS731),
        IF(AND((--(INT('Data Sheet'!$A$15) &amp; "." &amp; BS731)&gt;=--('Data Sheet'!$A$15)), (--(INT('Data Sheet'!$A$15) &amp; "." &amp; BS731)&lt;=--('Data Sheet'!$B$15))),
            --(INT('Data Sheet'!$A$15) &amp; "." &amp; BS731),
            --(INT('Data Sheet'!$B$15) &amp; "." &amp; BS731)
        )
    ),
    IF(BQ731&lt;&gt;"",
        IF(INT('Data Sheet'!$A$15)=INT('Data Sheet'!$B$15),
            --(INT('Data Sheet'!$A$15) &amp; "." &amp; RIGHT(BQ731,3)),
            IF(AND((--(INT('Data Sheet'!$A$15) &amp; "." &amp; RIGHT(BQ731,3))&gt;=--('Data Sheet'!$A$15)), (--(INT('Data Sheet'!$A$15) &amp; "." &amp; RIGHT(BQ731,3))&lt;=--('Data Sheet'!$B$15))),
                --(INT('Data Sheet'!$A$15) &amp; "." &amp; RIGHT(BQ731,3)),
                --(INT('Data Sheet'!$B$15) &amp; "." &amp; RIGHT(BQ731,3))
            )
        ),
        "OK"
    )
)</f>
        <v>OK</v>
      </c>
      <c r="R731" s="19"/>
      <c r="S731" s="19"/>
      <c r="T731" s="19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1"/>
      <c r="AU731" s="21"/>
      <c r="AV731" s="21"/>
      <c r="AW731" s="22"/>
      <c r="AX731" s="99"/>
      <c r="AY731" s="20"/>
      <c r="AZ731" s="20"/>
      <c r="BA731" s="22"/>
      <c r="BB731">
        <v>723</v>
      </c>
      <c r="BC731" s="80"/>
      <c r="BD731" s="80"/>
      <c r="BE731" s="80"/>
      <c r="BF731" s="80"/>
      <c r="BG731" s="32" t="str">
        <f t="shared" si="125"/>
        <v/>
      </c>
      <c r="BH731" s="78">
        <f t="shared" si="123"/>
        <v>0</v>
      </c>
      <c r="BI731" s="2">
        <f t="shared" si="126"/>
        <v>0</v>
      </c>
      <c r="BJ731" s="2">
        <f t="shared" si="127"/>
        <v>0</v>
      </c>
      <c r="BK731" s="2">
        <f t="shared" si="124"/>
        <v>0</v>
      </c>
    </row>
    <row r="732" spans="2:63" ht="15" customHeight="1" x14ac:dyDescent="0.25">
      <c r="B732" s="14">
        <v>724</v>
      </c>
      <c r="C732" s="95" t="str">
        <f t="shared" si="128"/>
        <v/>
      </c>
      <c r="D732" s="15" t="str">
        <f t="shared" si="133"/>
        <v>OK</v>
      </c>
      <c r="E732" s="16" t="e">
        <f>VLOOKUP('Data Sheet'!$B$8,'Data Sheet'!$I$2:$J$9,2,FALSE)</f>
        <v>#N/A</v>
      </c>
      <c r="F732" s="16" t="str">
        <f t="shared" si="129"/>
        <v/>
      </c>
      <c r="G732" s="103">
        <f t="shared" si="130"/>
        <v>0</v>
      </c>
      <c r="H732" s="17" t="s">
        <v>26</v>
      </c>
      <c r="I732" s="17" t="s">
        <v>26</v>
      </c>
      <c r="J732" s="17" t="str">
        <f>IF('Data Sheet'!$B$9="NC-50","N/A","OK")</f>
        <v>OK</v>
      </c>
      <c r="K732" s="17" t="str">
        <f>IF('Data Sheet'!$B$9="NC-50","N/A","OK")</f>
        <v>OK</v>
      </c>
      <c r="L732" s="17" t="str">
        <f t="shared" si="131"/>
        <v>OK</v>
      </c>
      <c r="M732" s="17" t="str">
        <f t="shared" si="132"/>
        <v>OK</v>
      </c>
      <c r="N732" s="18" t="str">
        <f>IF(BO732&lt;&gt;"",
    IF(INT('Data Sheet'!$A$19)=INT('Data Sheet'!$B$19),
        --(INT('Data Sheet'!$A$19) &amp; "." &amp; BO732),
        IF(AND((--(INT('Data Sheet'!$A$19) &amp; "." &amp; BO732)&gt;=--('Data Sheet'!$A$19)), (--(INT('Data Sheet'!$A$19) &amp; "." &amp; BO732)&lt;=--('Data Sheet'!$B$19))),
            --(INT('Data Sheet'!$A$19) &amp; "." &amp; BO732),
            --(INT('Data Sheet'!$B$19) &amp; "." &amp; BO732)
        )
    ),
    IF(BN732&lt;&gt;"",
        IF(INT('Data Sheet'!$A$19)=INT('Data Sheet'!$B$19),
            --(INT('Data Sheet'!$A$19) &amp; "." &amp; LEFT(BN732,3)),
            IF(AND((--(INT('Data Sheet'!$A$19) &amp; "." &amp; LEFT(BN732,3))&gt;=--('Data Sheet'!$A$19)), (--(INT('Data Sheet'!$A$19) &amp; "." &amp; LEFT(BN732,3))&lt;=--('Data Sheet'!$B$19))),
                --(INT('Data Sheet'!$A$19) &amp; "." &amp; LEFT(BN732,3)),
                --(INT('Data Sheet'!$B$19) &amp; "." &amp; LEFT(BN732,3))
            )
        ),
        "OK"
    )
)</f>
        <v>OK</v>
      </c>
      <c r="O732" s="23" t="str">
        <f>IF(BP732&lt;&gt;"",
    IF(INT('Data Sheet'!$A$19)=INT('Data Sheet'!$B$19),
        --(INT('Data Sheet'!$A$19) &amp; "." &amp; BP732),
        IF(AND((--(INT('Data Sheet'!$A$19) &amp; "." &amp; BP732)&gt;=--('Data Sheet'!$A$19)), (--(INT('Data Sheet'!$A$19) &amp; "." &amp; BP732)&lt;=--('Data Sheet'!$B$19))),
            --(INT('Data Sheet'!$A$19) &amp; "." &amp; BP732),
            --(INT('Data Sheet'!$B$19) &amp; "." &amp; BP732)
        )
    ),
    IF(BN732&lt;&gt;"",
        IF(INT('Data Sheet'!$A$19)=INT('Data Sheet'!$B$19),
            --(INT('Data Sheet'!$A$19) &amp; "." &amp; RIGHT(BN732,3)),
            IF(AND((--(INT('Data Sheet'!$A$19) &amp; "." &amp; RIGHT(BN732,3))&gt;=--('Data Sheet'!$A$19)), (--(INT('Data Sheet'!$A$19) &amp; "." &amp; RIGHT(BN732,3))&lt;=--('Data Sheet'!$B$19))),
                --(INT('Data Sheet'!$A$19) &amp; "." &amp; RIGHT(BN732,3)),
                --(INT('Data Sheet'!$B$19) &amp; "." &amp; RIGHT(BN732,3))
            )
        ),
        "OK"
    )
)</f>
        <v>OK</v>
      </c>
      <c r="P732" s="23" t="str">
        <f>IF(BR732&lt;&gt;"",
    IF(INT('Data Sheet'!$A$19)=INT('Data Sheet'!$B$15),
        --(INT('Data Sheet'!$A$15) &amp; "." &amp; BR732),
        IF(AND((--(INT('Data Sheet'!$A$15) &amp; "." &amp; BR732)&gt;=--('Data Sheet'!$A$15)), (--(INT('Data Sheet'!$A$15) &amp; "." &amp; BR732)&lt;=--('Data Sheet'!$B$15))),
            --(INT('Data Sheet'!$A$15) &amp; "." &amp; BR732),
            --(INT('Data Sheet'!$B$15) &amp; "." &amp; BR732)
        )
    ),
    IF(BQ732&lt;&gt;"",
        IF(INT('Data Sheet'!$A$15)=INT('Data Sheet'!$B$15),
            --(INT('Data Sheet'!$A$15) &amp; "." &amp; LEFT(BQ732,3)),
            IF(AND((--(INT('Data Sheet'!$A$15) &amp; "." &amp; LEFT(BQ732,3))&gt;=--('Data Sheet'!$A$15)), (--(INT('Data Sheet'!$A$15) &amp; "." &amp; LEFT(BQ732,3))&lt;=--('Data Sheet'!$B$15))),
                --(INT('Data Sheet'!$A$15) &amp; "." &amp; LEFT(BQ732,3)),
                --(INT('Data Sheet'!$B$15) &amp; "." &amp; LEFT(BQ732,3))
            )
        ),
        "OK"
    )
)</f>
        <v>OK</v>
      </c>
      <c r="Q732" s="23" t="str">
        <f>IF(BS732&lt;&gt;"",
    IF(INT('Data Sheet'!$A$19)=INT('Data Sheet'!$B$15),
        --(INT('Data Sheet'!$A$15) &amp; "." &amp; BS732),
        IF(AND((--(INT('Data Sheet'!$A$15) &amp; "." &amp; BS732)&gt;=--('Data Sheet'!$A$15)), (--(INT('Data Sheet'!$A$15) &amp; "." &amp; BS732)&lt;=--('Data Sheet'!$B$15))),
            --(INT('Data Sheet'!$A$15) &amp; "." &amp; BS732),
            --(INT('Data Sheet'!$B$15) &amp; "." &amp; BS732)
        )
    ),
    IF(BQ732&lt;&gt;"",
        IF(INT('Data Sheet'!$A$15)=INT('Data Sheet'!$B$15),
            --(INT('Data Sheet'!$A$15) &amp; "." &amp; RIGHT(BQ732,3)),
            IF(AND((--(INT('Data Sheet'!$A$15) &amp; "." &amp; RIGHT(BQ732,3))&gt;=--('Data Sheet'!$A$15)), (--(INT('Data Sheet'!$A$15) &amp; "." &amp; RIGHT(BQ732,3))&lt;=--('Data Sheet'!$B$15))),
                --(INT('Data Sheet'!$A$15) &amp; "." &amp; RIGHT(BQ732,3)),
                --(INT('Data Sheet'!$B$15) &amp; "." &amp; RIGHT(BQ732,3))
            )
        ),
        "OK"
    )
)</f>
        <v>OK</v>
      </c>
      <c r="R732" s="19"/>
      <c r="S732" s="19"/>
      <c r="T732" s="19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1"/>
      <c r="AU732" s="21"/>
      <c r="AV732" s="21"/>
      <c r="AW732" s="22"/>
      <c r="AX732" s="99"/>
      <c r="AY732" s="20"/>
      <c r="AZ732" s="20"/>
      <c r="BA732" s="22"/>
      <c r="BB732">
        <v>724</v>
      </c>
      <c r="BC732" s="80"/>
      <c r="BD732" s="80"/>
      <c r="BE732" s="80"/>
      <c r="BF732" s="80"/>
      <c r="BG732" s="32" t="str">
        <f t="shared" si="125"/>
        <v/>
      </c>
      <c r="BH732" s="78">
        <f t="shared" si="123"/>
        <v>0</v>
      </c>
      <c r="BI732" s="2">
        <f t="shared" si="126"/>
        <v>0</v>
      </c>
      <c r="BJ732" s="2">
        <f t="shared" si="127"/>
        <v>0</v>
      </c>
      <c r="BK732" s="2">
        <f t="shared" si="124"/>
        <v>0</v>
      </c>
    </row>
    <row r="733" spans="2:63" ht="15" customHeight="1" x14ac:dyDescent="0.25">
      <c r="B733" s="14">
        <v>725</v>
      </c>
      <c r="C733" s="95" t="str">
        <f t="shared" si="128"/>
        <v/>
      </c>
      <c r="D733" s="15" t="str">
        <f t="shared" si="133"/>
        <v>OK</v>
      </c>
      <c r="E733" s="16" t="e">
        <f>VLOOKUP('Data Sheet'!$B$8,'Data Sheet'!$I$2:$J$9,2,FALSE)</f>
        <v>#N/A</v>
      </c>
      <c r="F733" s="16" t="str">
        <f t="shared" si="129"/>
        <v/>
      </c>
      <c r="G733" s="103">
        <f t="shared" si="130"/>
        <v>0</v>
      </c>
      <c r="H733" s="17" t="s">
        <v>26</v>
      </c>
      <c r="I733" s="17" t="s">
        <v>26</v>
      </c>
      <c r="J733" s="17" t="str">
        <f>IF('Data Sheet'!$B$9="NC-50","N/A","OK")</f>
        <v>OK</v>
      </c>
      <c r="K733" s="17" t="str">
        <f>IF('Data Sheet'!$B$9="NC-50","N/A","OK")</f>
        <v>OK</v>
      </c>
      <c r="L733" s="17" t="str">
        <f t="shared" si="131"/>
        <v>OK</v>
      </c>
      <c r="M733" s="17" t="str">
        <f t="shared" si="132"/>
        <v>OK</v>
      </c>
      <c r="N733" s="18" t="str">
        <f>IF(BO733&lt;&gt;"",
    IF(INT('Data Sheet'!$A$19)=INT('Data Sheet'!$B$19),
        --(INT('Data Sheet'!$A$19) &amp; "." &amp; BO733),
        IF(AND((--(INT('Data Sheet'!$A$19) &amp; "." &amp; BO733)&gt;=--('Data Sheet'!$A$19)), (--(INT('Data Sheet'!$A$19) &amp; "." &amp; BO733)&lt;=--('Data Sheet'!$B$19))),
            --(INT('Data Sheet'!$A$19) &amp; "." &amp; BO733),
            --(INT('Data Sheet'!$B$19) &amp; "." &amp; BO733)
        )
    ),
    IF(BN733&lt;&gt;"",
        IF(INT('Data Sheet'!$A$19)=INT('Data Sheet'!$B$19),
            --(INT('Data Sheet'!$A$19) &amp; "." &amp; LEFT(BN733,3)),
            IF(AND((--(INT('Data Sheet'!$A$19) &amp; "." &amp; LEFT(BN733,3))&gt;=--('Data Sheet'!$A$19)), (--(INT('Data Sheet'!$A$19) &amp; "." &amp; LEFT(BN733,3))&lt;=--('Data Sheet'!$B$19))),
                --(INT('Data Sheet'!$A$19) &amp; "." &amp; LEFT(BN733,3)),
                --(INT('Data Sheet'!$B$19) &amp; "." &amp; LEFT(BN733,3))
            )
        ),
        "OK"
    )
)</f>
        <v>OK</v>
      </c>
      <c r="O733" s="23" t="str">
        <f>IF(BP733&lt;&gt;"",
    IF(INT('Data Sheet'!$A$19)=INT('Data Sheet'!$B$19),
        --(INT('Data Sheet'!$A$19) &amp; "." &amp; BP733),
        IF(AND((--(INT('Data Sheet'!$A$19) &amp; "." &amp; BP733)&gt;=--('Data Sheet'!$A$19)), (--(INT('Data Sheet'!$A$19) &amp; "." &amp; BP733)&lt;=--('Data Sheet'!$B$19))),
            --(INT('Data Sheet'!$A$19) &amp; "." &amp; BP733),
            --(INT('Data Sheet'!$B$19) &amp; "." &amp; BP733)
        )
    ),
    IF(BN733&lt;&gt;"",
        IF(INT('Data Sheet'!$A$19)=INT('Data Sheet'!$B$19),
            --(INT('Data Sheet'!$A$19) &amp; "." &amp; RIGHT(BN733,3)),
            IF(AND((--(INT('Data Sheet'!$A$19) &amp; "." &amp; RIGHT(BN733,3))&gt;=--('Data Sheet'!$A$19)), (--(INT('Data Sheet'!$A$19) &amp; "." &amp; RIGHT(BN733,3))&lt;=--('Data Sheet'!$B$19))),
                --(INT('Data Sheet'!$A$19) &amp; "." &amp; RIGHT(BN733,3)),
                --(INT('Data Sheet'!$B$19) &amp; "." &amp; RIGHT(BN733,3))
            )
        ),
        "OK"
    )
)</f>
        <v>OK</v>
      </c>
      <c r="P733" s="23" t="str">
        <f>IF(BR733&lt;&gt;"",
    IF(INT('Data Sheet'!$A$19)=INT('Data Sheet'!$B$15),
        --(INT('Data Sheet'!$A$15) &amp; "." &amp; BR733),
        IF(AND((--(INT('Data Sheet'!$A$15) &amp; "." &amp; BR733)&gt;=--('Data Sheet'!$A$15)), (--(INT('Data Sheet'!$A$15) &amp; "." &amp; BR733)&lt;=--('Data Sheet'!$B$15))),
            --(INT('Data Sheet'!$A$15) &amp; "." &amp; BR733),
            --(INT('Data Sheet'!$B$15) &amp; "." &amp; BR733)
        )
    ),
    IF(BQ733&lt;&gt;"",
        IF(INT('Data Sheet'!$A$15)=INT('Data Sheet'!$B$15),
            --(INT('Data Sheet'!$A$15) &amp; "." &amp; LEFT(BQ733,3)),
            IF(AND((--(INT('Data Sheet'!$A$15) &amp; "." &amp; LEFT(BQ733,3))&gt;=--('Data Sheet'!$A$15)), (--(INT('Data Sheet'!$A$15) &amp; "." &amp; LEFT(BQ733,3))&lt;=--('Data Sheet'!$B$15))),
                --(INT('Data Sheet'!$A$15) &amp; "." &amp; LEFT(BQ733,3)),
                --(INT('Data Sheet'!$B$15) &amp; "." &amp; LEFT(BQ733,3))
            )
        ),
        "OK"
    )
)</f>
        <v>OK</v>
      </c>
      <c r="Q733" s="23" t="str">
        <f>IF(BS733&lt;&gt;"",
    IF(INT('Data Sheet'!$A$19)=INT('Data Sheet'!$B$15),
        --(INT('Data Sheet'!$A$15) &amp; "." &amp; BS733),
        IF(AND((--(INT('Data Sheet'!$A$15) &amp; "." &amp; BS733)&gt;=--('Data Sheet'!$A$15)), (--(INT('Data Sheet'!$A$15) &amp; "." &amp; BS733)&lt;=--('Data Sheet'!$B$15))),
            --(INT('Data Sheet'!$A$15) &amp; "." &amp; BS733),
            --(INT('Data Sheet'!$B$15) &amp; "." &amp; BS733)
        )
    ),
    IF(BQ733&lt;&gt;"",
        IF(INT('Data Sheet'!$A$15)=INT('Data Sheet'!$B$15),
            --(INT('Data Sheet'!$A$15) &amp; "." &amp; RIGHT(BQ733,3)),
            IF(AND((--(INT('Data Sheet'!$A$15) &amp; "." &amp; RIGHT(BQ733,3))&gt;=--('Data Sheet'!$A$15)), (--(INT('Data Sheet'!$A$15) &amp; "." &amp; RIGHT(BQ733,3))&lt;=--('Data Sheet'!$B$15))),
                --(INT('Data Sheet'!$A$15) &amp; "." &amp; RIGHT(BQ733,3)),
                --(INT('Data Sheet'!$B$15) &amp; "." &amp; RIGHT(BQ733,3))
            )
        ),
        "OK"
    )
)</f>
        <v>OK</v>
      </c>
      <c r="R733" s="19"/>
      <c r="S733" s="19"/>
      <c r="T733" s="19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1"/>
      <c r="AU733" s="21"/>
      <c r="AV733" s="21"/>
      <c r="AW733" s="22"/>
      <c r="AX733" s="99"/>
      <c r="AY733" s="20"/>
      <c r="AZ733" s="20"/>
      <c r="BA733" s="22"/>
      <c r="BB733">
        <v>725</v>
      </c>
      <c r="BC733" s="80"/>
      <c r="BD733" s="80"/>
      <c r="BE733" s="80"/>
      <c r="BF733" s="80"/>
      <c r="BG733" s="32" t="str">
        <f t="shared" si="125"/>
        <v/>
      </c>
      <c r="BH733" s="78">
        <f t="shared" si="123"/>
        <v>0</v>
      </c>
      <c r="BI733" s="2">
        <f t="shared" si="126"/>
        <v>0</v>
      </c>
      <c r="BJ733" s="2">
        <f t="shared" si="127"/>
        <v>0</v>
      </c>
      <c r="BK733" s="2">
        <f t="shared" si="124"/>
        <v>0</v>
      </c>
    </row>
    <row r="734" spans="2:63" ht="15" customHeight="1" x14ac:dyDescent="0.25">
      <c r="B734" s="14">
        <v>726</v>
      </c>
      <c r="C734" s="95" t="str">
        <f t="shared" si="128"/>
        <v/>
      </c>
      <c r="D734" s="15" t="str">
        <f t="shared" si="133"/>
        <v>OK</v>
      </c>
      <c r="E734" s="16" t="e">
        <f>VLOOKUP('Data Sheet'!$B$8,'Data Sheet'!$I$2:$J$9,2,FALSE)</f>
        <v>#N/A</v>
      </c>
      <c r="F734" s="16" t="str">
        <f t="shared" si="129"/>
        <v/>
      </c>
      <c r="G734" s="103">
        <f t="shared" si="130"/>
        <v>0</v>
      </c>
      <c r="H734" s="17" t="s">
        <v>26</v>
      </c>
      <c r="I734" s="17" t="s">
        <v>26</v>
      </c>
      <c r="J734" s="17" t="str">
        <f>IF('Data Sheet'!$B$9="NC-50","N/A","OK")</f>
        <v>OK</v>
      </c>
      <c r="K734" s="17" t="str">
        <f>IF('Data Sheet'!$B$9="NC-50","N/A","OK")</f>
        <v>OK</v>
      </c>
      <c r="L734" s="17" t="str">
        <f t="shared" si="131"/>
        <v>OK</v>
      </c>
      <c r="M734" s="17" t="str">
        <f t="shared" si="132"/>
        <v>OK</v>
      </c>
      <c r="N734" s="18" t="str">
        <f>IF(BO734&lt;&gt;"",
    IF(INT('Data Sheet'!$A$19)=INT('Data Sheet'!$B$19),
        --(INT('Data Sheet'!$A$19) &amp; "." &amp; BO734),
        IF(AND((--(INT('Data Sheet'!$A$19) &amp; "." &amp; BO734)&gt;=--('Data Sheet'!$A$19)), (--(INT('Data Sheet'!$A$19) &amp; "." &amp; BO734)&lt;=--('Data Sheet'!$B$19))),
            --(INT('Data Sheet'!$A$19) &amp; "." &amp; BO734),
            --(INT('Data Sheet'!$B$19) &amp; "." &amp; BO734)
        )
    ),
    IF(BN734&lt;&gt;"",
        IF(INT('Data Sheet'!$A$19)=INT('Data Sheet'!$B$19),
            --(INT('Data Sheet'!$A$19) &amp; "." &amp; LEFT(BN734,3)),
            IF(AND((--(INT('Data Sheet'!$A$19) &amp; "." &amp; LEFT(BN734,3))&gt;=--('Data Sheet'!$A$19)), (--(INT('Data Sheet'!$A$19) &amp; "." &amp; LEFT(BN734,3))&lt;=--('Data Sheet'!$B$19))),
                --(INT('Data Sheet'!$A$19) &amp; "." &amp; LEFT(BN734,3)),
                --(INT('Data Sheet'!$B$19) &amp; "." &amp; LEFT(BN734,3))
            )
        ),
        "OK"
    )
)</f>
        <v>OK</v>
      </c>
      <c r="O734" s="23" t="str">
        <f>IF(BP734&lt;&gt;"",
    IF(INT('Data Sheet'!$A$19)=INT('Data Sheet'!$B$19),
        --(INT('Data Sheet'!$A$19) &amp; "." &amp; BP734),
        IF(AND((--(INT('Data Sheet'!$A$19) &amp; "." &amp; BP734)&gt;=--('Data Sheet'!$A$19)), (--(INT('Data Sheet'!$A$19) &amp; "." &amp; BP734)&lt;=--('Data Sheet'!$B$19))),
            --(INT('Data Sheet'!$A$19) &amp; "." &amp; BP734),
            --(INT('Data Sheet'!$B$19) &amp; "." &amp; BP734)
        )
    ),
    IF(BN734&lt;&gt;"",
        IF(INT('Data Sheet'!$A$19)=INT('Data Sheet'!$B$19),
            --(INT('Data Sheet'!$A$19) &amp; "." &amp; RIGHT(BN734,3)),
            IF(AND((--(INT('Data Sheet'!$A$19) &amp; "." &amp; RIGHT(BN734,3))&gt;=--('Data Sheet'!$A$19)), (--(INT('Data Sheet'!$A$19) &amp; "." &amp; RIGHT(BN734,3))&lt;=--('Data Sheet'!$B$19))),
                --(INT('Data Sheet'!$A$19) &amp; "." &amp; RIGHT(BN734,3)),
                --(INT('Data Sheet'!$B$19) &amp; "." &amp; RIGHT(BN734,3))
            )
        ),
        "OK"
    )
)</f>
        <v>OK</v>
      </c>
      <c r="P734" s="23" t="str">
        <f>IF(BR734&lt;&gt;"",
    IF(INT('Data Sheet'!$A$19)=INT('Data Sheet'!$B$15),
        --(INT('Data Sheet'!$A$15) &amp; "." &amp; BR734),
        IF(AND((--(INT('Data Sheet'!$A$15) &amp; "." &amp; BR734)&gt;=--('Data Sheet'!$A$15)), (--(INT('Data Sheet'!$A$15) &amp; "." &amp; BR734)&lt;=--('Data Sheet'!$B$15))),
            --(INT('Data Sheet'!$A$15) &amp; "." &amp; BR734),
            --(INT('Data Sheet'!$B$15) &amp; "." &amp; BR734)
        )
    ),
    IF(BQ734&lt;&gt;"",
        IF(INT('Data Sheet'!$A$15)=INT('Data Sheet'!$B$15),
            --(INT('Data Sheet'!$A$15) &amp; "." &amp; LEFT(BQ734,3)),
            IF(AND((--(INT('Data Sheet'!$A$15) &amp; "." &amp; LEFT(BQ734,3))&gt;=--('Data Sheet'!$A$15)), (--(INT('Data Sheet'!$A$15) &amp; "." &amp; LEFT(BQ734,3))&lt;=--('Data Sheet'!$B$15))),
                --(INT('Data Sheet'!$A$15) &amp; "." &amp; LEFT(BQ734,3)),
                --(INT('Data Sheet'!$B$15) &amp; "." &amp; LEFT(BQ734,3))
            )
        ),
        "OK"
    )
)</f>
        <v>OK</v>
      </c>
      <c r="Q734" s="23" t="str">
        <f>IF(BS734&lt;&gt;"",
    IF(INT('Data Sheet'!$A$19)=INT('Data Sheet'!$B$15),
        --(INT('Data Sheet'!$A$15) &amp; "." &amp; BS734),
        IF(AND((--(INT('Data Sheet'!$A$15) &amp; "." &amp; BS734)&gt;=--('Data Sheet'!$A$15)), (--(INT('Data Sheet'!$A$15) &amp; "." &amp; BS734)&lt;=--('Data Sheet'!$B$15))),
            --(INT('Data Sheet'!$A$15) &amp; "." &amp; BS734),
            --(INT('Data Sheet'!$B$15) &amp; "." &amp; BS734)
        )
    ),
    IF(BQ734&lt;&gt;"",
        IF(INT('Data Sheet'!$A$15)=INT('Data Sheet'!$B$15),
            --(INT('Data Sheet'!$A$15) &amp; "." &amp; RIGHT(BQ734,3)),
            IF(AND((--(INT('Data Sheet'!$A$15) &amp; "." &amp; RIGHT(BQ734,3))&gt;=--('Data Sheet'!$A$15)), (--(INT('Data Sheet'!$A$15) &amp; "." &amp; RIGHT(BQ734,3))&lt;=--('Data Sheet'!$B$15))),
                --(INT('Data Sheet'!$A$15) &amp; "." &amp; RIGHT(BQ734,3)),
                --(INT('Data Sheet'!$B$15) &amp; "." &amp; RIGHT(BQ734,3))
            )
        ),
        "OK"
    )
)</f>
        <v>OK</v>
      </c>
      <c r="R734" s="19"/>
      <c r="S734" s="19"/>
      <c r="T734" s="19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1"/>
      <c r="AU734" s="21"/>
      <c r="AV734" s="21"/>
      <c r="AW734" s="22"/>
      <c r="AX734" s="99"/>
      <c r="AY734" s="20"/>
      <c r="AZ734" s="20"/>
      <c r="BA734" s="22"/>
      <c r="BB734">
        <v>726</v>
      </c>
      <c r="BC734" s="80"/>
      <c r="BD734" s="80"/>
      <c r="BE734" s="80"/>
      <c r="BF734" s="80"/>
      <c r="BG734" s="32" t="str">
        <f t="shared" si="125"/>
        <v/>
      </c>
      <c r="BH734" s="78">
        <f t="shared" si="123"/>
        <v>0</v>
      </c>
      <c r="BI734" s="2">
        <f t="shared" si="126"/>
        <v>0</v>
      </c>
      <c r="BJ734" s="2">
        <f t="shared" si="127"/>
        <v>0</v>
      </c>
      <c r="BK734" s="2">
        <f t="shared" si="124"/>
        <v>0</v>
      </c>
    </row>
    <row r="735" spans="2:63" ht="15" customHeight="1" x14ac:dyDescent="0.25">
      <c r="B735" s="14">
        <v>727</v>
      </c>
      <c r="C735" s="95" t="str">
        <f t="shared" si="128"/>
        <v/>
      </c>
      <c r="D735" s="15" t="str">
        <f t="shared" si="133"/>
        <v>OK</v>
      </c>
      <c r="E735" s="16" t="e">
        <f>VLOOKUP('Data Sheet'!$B$8,'Data Sheet'!$I$2:$J$9,2,FALSE)</f>
        <v>#N/A</v>
      </c>
      <c r="F735" s="16" t="str">
        <f t="shared" si="129"/>
        <v/>
      </c>
      <c r="G735" s="103">
        <f t="shared" si="130"/>
        <v>0</v>
      </c>
      <c r="H735" s="17" t="s">
        <v>26</v>
      </c>
      <c r="I735" s="17" t="s">
        <v>26</v>
      </c>
      <c r="J735" s="17" t="str">
        <f>IF('Data Sheet'!$B$9="NC-50","N/A","OK")</f>
        <v>OK</v>
      </c>
      <c r="K735" s="17" t="str">
        <f>IF('Data Sheet'!$B$9="NC-50","N/A","OK")</f>
        <v>OK</v>
      </c>
      <c r="L735" s="17" t="str">
        <f t="shared" si="131"/>
        <v>OK</v>
      </c>
      <c r="M735" s="17" t="str">
        <f t="shared" si="132"/>
        <v>OK</v>
      </c>
      <c r="N735" s="18" t="str">
        <f>IF(BO735&lt;&gt;"",
    IF(INT('Data Sheet'!$A$19)=INT('Data Sheet'!$B$19),
        --(INT('Data Sheet'!$A$19) &amp; "." &amp; BO735),
        IF(AND((--(INT('Data Sheet'!$A$19) &amp; "." &amp; BO735)&gt;=--('Data Sheet'!$A$19)), (--(INT('Data Sheet'!$A$19) &amp; "." &amp; BO735)&lt;=--('Data Sheet'!$B$19))),
            --(INT('Data Sheet'!$A$19) &amp; "." &amp; BO735),
            --(INT('Data Sheet'!$B$19) &amp; "." &amp; BO735)
        )
    ),
    IF(BN735&lt;&gt;"",
        IF(INT('Data Sheet'!$A$19)=INT('Data Sheet'!$B$19),
            --(INT('Data Sheet'!$A$19) &amp; "." &amp; LEFT(BN735,3)),
            IF(AND((--(INT('Data Sheet'!$A$19) &amp; "." &amp; LEFT(BN735,3))&gt;=--('Data Sheet'!$A$19)), (--(INT('Data Sheet'!$A$19) &amp; "." &amp; LEFT(BN735,3))&lt;=--('Data Sheet'!$B$19))),
                --(INT('Data Sheet'!$A$19) &amp; "." &amp; LEFT(BN735,3)),
                --(INT('Data Sheet'!$B$19) &amp; "." &amp; LEFT(BN735,3))
            )
        ),
        "OK"
    )
)</f>
        <v>OK</v>
      </c>
      <c r="O735" s="23" t="str">
        <f>IF(BP735&lt;&gt;"",
    IF(INT('Data Sheet'!$A$19)=INT('Data Sheet'!$B$19),
        --(INT('Data Sheet'!$A$19) &amp; "." &amp; BP735),
        IF(AND((--(INT('Data Sheet'!$A$19) &amp; "." &amp; BP735)&gt;=--('Data Sheet'!$A$19)), (--(INT('Data Sheet'!$A$19) &amp; "." &amp; BP735)&lt;=--('Data Sheet'!$B$19))),
            --(INT('Data Sheet'!$A$19) &amp; "." &amp; BP735),
            --(INT('Data Sheet'!$B$19) &amp; "." &amp; BP735)
        )
    ),
    IF(BN735&lt;&gt;"",
        IF(INT('Data Sheet'!$A$19)=INT('Data Sheet'!$B$19),
            --(INT('Data Sheet'!$A$19) &amp; "." &amp; RIGHT(BN735,3)),
            IF(AND((--(INT('Data Sheet'!$A$19) &amp; "." &amp; RIGHT(BN735,3))&gt;=--('Data Sheet'!$A$19)), (--(INT('Data Sheet'!$A$19) &amp; "." &amp; RIGHT(BN735,3))&lt;=--('Data Sheet'!$B$19))),
                --(INT('Data Sheet'!$A$19) &amp; "." &amp; RIGHT(BN735,3)),
                --(INT('Data Sheet'!$B$19) &amp; "." &amp; RIGHT(BN735,3))
            )
        ),
        "OK"
    )
)</f>
        <v>OK</v>
      </c>
      <c r="P735" s="23" t="str">
        <f>IF(BR735&lt;&gt;"",
    IF(INT('Data Sheet'!$A$19)=INT('Data Sheet'!$B$15),
        --(INT('Data Sheet'!$A$15) &amp; "." &amp; BR735),
        IF(AND((--(INT('Data Sheet'!$A$15) &amp; "." &amp; BR735)&gt;=--('Data Sheet'!$A$15)), (--(INT('Data Sheet'!$A$15) &amp; "." &amp; BR735)&lt;=--('Data Sheet'!$B$15))),
            --(INT('Data Sheet'!$A$15) &amp; "." &amp; BR735),
            --(INT('Data Sheet'!$B$15) &amp; "." &amp; BR735)
        )
    ),
    IF(BQ735&lt;&gt;"",
        IF(INT('Data Sheet'!$A$15)=INT('Data Sheet'!$B$15),
            --(INT('Data Sheet'!$A$15) &amp; "." &amp; LEFT(BQ735,3)),
            IF(AND((--(INT('Data Sheet'!$A$15) &amp; "." &amp; LEFT(BQ735,3))&gt;=--('Data Sheet'!$A$15)), (--(INT('Data Sheet'!$A$15) &amp; "." &amp; LEFT(BQ735,3))&lt;=--('Data Sheet'!$B$15))),
                --(INT('Data Sheet'!$A$15) &amp; "." &amp; LEFT(BQ735,3)),
                --(INT('Data Sheet'!$B$15) &amp; "." &amp; LEFT(BQ735,3))
            )
        ),
        "OK"
    )
)</f>
        <v>OK</v>
      </c>
      <c r="Q735" s="23" t="str">
        <f>IF(BS735&lt;&gt;"",
    IF(INT('Data Sheet'!$A$19)=INT('Data Sheet'!$B$15),
        --(INT('Data Sheet'!$A$15) &amp; "." &amp; BS735),
        IF(AND((--(INT('Data Sheet'!$A$15) &amp; "." &amp; BS735)&gt;=--('Data Sheet'!$A$15)), (--(INT('Data Sheet'!$A$15) &amp; "." &amp; BS735)&lt;=--('Data Sheet'!$B$15))),
            --(INT('Data Sheet'!$A$15) &amp; "." &amp; BS735),
            --(INT('Data Sheet'!$B$15) &amp; "." &amp; BS735)
        )
    ),
    IF(BQ735&lt;&gt;"",
        IF(INT('Data Sheet'!$A$15)=INT('Data Sheet'!$B$15),
            --(INT('Data Sheet'!$A$15) &amp; "." &amp; RIGHT(BQ735,3)),
            IF(AND((--(INT('Data Sheet'!$A$15) &amp; "." &amp; RIGHT(BQ735,3))&gt;=--('Data Sheet'!$A$15)), (--(INT('Data Sheet'!$A$15) &amp; "." &amp; RIGHT(BQ735,3))&lt;=--('Data Sheet'!$B$15))),
                --(INT('Data Sheet'!$A$15) &amp; "." &amp; RIGHT(BQ735,3)),
                --(INT('Data Sheet'!$B$15) &amp; "." &amp; RIGHT(BQ735,3))
            )
        ),
        "OK"
    )
)</f>
        <v>OK</v>
      </c>
      <c r="R735" s="19"/>
      <c r="S735" s="19"/>
      <c r="T735" s="19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1"/>
      <c r="AU735" s="21"/>
      <c r="AV735" s="21"/>
      <c r="AW735" s="22"/>
      <c r="AX735" s="99"/>
      <c r="AY735" s="20"/>
      <c r="AZ735" s="20"/>
      <c r="BA735" s="22"/>
      <c r="BB735">
        <v>727</v>
      </c>
      <c r="BC735" s="80"/>
      <c r="BD735" s="80"/>
      <c r="BE735" s="80"/>
      <c r="BF735" s="80"/>
      <c r="BG735" s="32" t="str">
        <f t="shared" si="125"/>
        <v/>
      </c>
      <c r="BH735" s="78">
        <f t="shared" si="123"/>
        <v>0</v>
      </c>
      <c r="BI735" s="2">
        <f t="shared" si="126"/>
        <v>0</v>
      </c>
      <c r="BJ735" s="2">
        <f t="shared" si="127"/>
        <v>0</v>
      </c>
      <c r="BK735" s="2">
        <f t="shared" si="124"/>
        <v>0</v>
      </c>
    </row>
    <row r="736" spans="2:63" ht="15" customHeight="1" x14ac:dyDescent="0.25">
      <c r="B736" s="14">
        <v>728</v>
      </c>
      <c r="C736" s="95" t="str">
        <f t="shared" si="128"/>
        <v/>
      </c>
      <c r="D736" s="15" t="str">
        <f t="shared" si="133"/>
        <v>OK</v>
      </c>
      <c r="E736" s="16" t="e">
        <f>VLOOKUP('Data Sheet'!$B$8,'Data Sheet'!$I$2:$J$9,2,FALSE)</f>
        <v>#N/A</v>
      </c>
      <c r="F736" s="16" t="str">
        <f t="shared" si="129"/>
        <v/>
      </c>
      <c r="G736" s="103">
        <f t="shared" si="130"/>
        <v>0</v>
      </c>
      <c r="H736" s="17" t="s">
        <v>26</v>
      </c>
      <c r="I736" s="17" t="s">
        <v>26</v>
      </c>
      <c r="J736" s="17" t="str">
        <f>IF('Data Sheet'!$B$9="NC-50","N/A","OK")</f>
        <v>OK</v>
      </c>
      <c r="K736" s="17" t="str">
        <f>IF('Data Sheet'!$B$9="NC-50","N/A","OK")</f>
        <v>OK</v>
      </c>
      <c r="L736" s="17" t="str">
        <f t="shared" si="131"/>
        <v>OK</v>
      </c>
      <c r="M736" s="17" t="str">
        <f t="shared" si="132"/>
        <v>OK</v>
      </c>
      <c r="N736" s="18" t="str">
        <f>IF(BO736&lt;&gt;"",
    IF(INT('Data Sheet'!$A$19)=INT('Data Sheet'!$B$19),
        --(INT('Data Sheet'!$A$19) &amp; "." &amp; BO736),
        IF(AND((--(INT('Data Sheet'!$A$19) &amp; "." &amp; BO736)&gt;=--('Data Sheet'!$A$19)), (--(INT('Data Sheet'!$A$19) &amp; "." &amp; BO736)&lt;=--('Data Sheet'!$B$19))),
            --(INT('Data Sheet'!$A$19) &amp; "." &amp; BO736),
            --(INT('Data Sheet'!$B$19) &amp; "." &amp; BO736)
        )
    ),
    IF(BN736&lt;&gt;"",
        IF(INT('Data Sheet'!$A$19)=INT('Data Sheet'!$B$19),
            --(INT('Data Sheet'!$A$19) &amp; "." &amp; LEFT(BN736,3)),
            IF(AND((--(INT('Data Sheet'!$A$19) &amp; "." &amp; LEFT(BN736,3))&gt;=--('Data Sheet'!$A$19)), (--(INT('Data Sheet'!$A$19) &amp; "." &amp; LEFT(BN736,3))&lt;=--('Data Sheet'!$B$19))),
                --(INT('Data Sheet'!$A$19) &amp; "." &amp; LEFT(BN736,3)),
                --(INT('Data Sheet'!$B$19) &amp; "." &amp; LEFT(BN736,3))
            )
        ),
        "OK"
    )
)</f>
        <v>OK</v>
      </c>
      <c r="O736" s="23" t="str">
        <f>IF(BP736&lt;&gt;"",
    IF(INT('Data Sheet'!$A$19)=INT('Data Sheet'!$B$19),
        --(INT('Data Sheet'!$A$19) &amp; "." &amp; BP736),
        IF(AND((--(INT('Data Sheet'!$A$19) &amp; "." &amp; BP736)&gt;=--('Data Sheet'!$A$19)), (--(INT('Data Sheet'!$A$19) &amp; "." &amp; BP736)&lt;=--('Data Sheet'!$B$19))),
            --(INT('Data Sheet'!$A$19) &amp; "." &amp; BP736),
            --(INT('Data Sheet'!$B$19) &amp; "." &amp; BP736)
        )
    ),
    IF(BN736&lt;&gt;"",
        IF(INT('Data Sheet'!$A$19)=INT('Data Sheet'!$B$19),
            --(INT('Data Sheet'!$A$19) &amp; "." &amp; RIGHT(BN736,3)),
            IF(AND((--(INT('Data Sheet'!$A$19) &amp; "." &amp; RIGHT(BN736,3))&gt;=--('Data Sheet'!$A$19)), (--(INT('Data Sheet'!$A$19) &amp; "." &amp; RIGHT(BN736,3))&lt;=--('Data Sheet'!$B$19))),
                --(INT('Data Sheet'!$A$19) &amp; "." &amp; RIGHT(BN736,3)),
                --(INT('Data Sheet'!$B$19) &amp; "." &amp; RIGHT(BN736,3))
            )
        ),
        "OK"
    )
)</f>
        <v>OK</v>
      </c>
      <c r="P736" s="23" t="str">
        <f>IF(BR736&lt;&gt;"",
    IF(INT('Data Sheet'!$A$19)=INT('Data Sheet'!$B$15),
        --(INT('Data Sheet'!$A$15) &amp; "." &amp; BR736),
        IF(AND((--(INT('Data Sheet'!$A$15) &amp; "." &amp; BR736)&gt;=--('Data Sheet'!$A$15)), (--(INT('Data Sheet'!$A$15) &amp; "." &amp; BR736)&lt;=--('Data Sheet'!$B$15))),
            --(INT('Data Sheet'!$A$15) &amp; "." &amp; BR736),
            --(INT('Data Sheet'!$B$15) &amp; "." &amp; BR736)
        )
    ),
    IF(BQ736&lt;&gt;"",
        IF(INT('Data Sheet'!$A$15)=INT('Data Sheet'!$B$15),
            --(INT('Data Sheet'!$A$15) &amp; "." &amp; LEFT(BQ736,3)),
            IF(AND((--(INT('Data Sheet'!$A$15) &amp; "." &amp; LEFT(BQ736,3))&gt;=--('Data Sheet'!$A$15)), (--(INT('Data Sheet'!$A$15) &amp; "." &amp; LEFT(BQ736,3))&lt;=--('Data Sheet'!$B$15))),
                --(INT('Data Sheet'!$A$15) &amp; "." &amp; LEFT(BQ736,3)),
                --(INT('Data Sheet'!$B$15) &amp; "." &amp; LEFT(BQ736,3))
            )
        ),
        "OK"
    )
)</f>
        <v>OK</v>
      </c>
      <c r="Q736" s="23" t="str">
        <f>IF(BS736&lt;&gt;"",
    IF(INT('Data Sheet'!$A$19)=INT('Data Sheet'!$B$15),
        --(INT('Data Sheet'!$A$15) &amp; "." &amp; BS736),
        IF(AND((--(INT('Data Sheet'!$A$15) &amp; "." &amp; BS736)&gt;=--('Data Sheet'!$A$15)), (--(INT('Data Sheet'!$A$15) &amp; "." &amp; BS736)&lt;=--('Data Sheet'!$B$15))),
            --(INT('Data Sheet'!$A$15) &amp; "." &amp; BS736),
            --(INT('Data Sheet'!$B$15) &amp; "." &amp; BS736)
        )
    ),
    IF(BQ736&lt;&gt;"",
        IF(INT('Data Sheet'!$A$15)=INT('Data Sheet'!$B$15),
            --(INT('Data Sheet'!$A$15) &amp; "." &amp; RIGHT(BQ736,3)),
            IF(AND((--(INT('Data Sheet'!$A$15) &amp; "." &amp; RIGHT(BQ736,3))&gt;=--('Data Sheet'!$A$15)), (--(INT('Data Sheet'!$A$15) &amp; "." &amp; RIGHT(BQ736,3))&lt;=--('Data Sheet'!$B$15))),
                --(INT('Data Sheet'!$A$15) &amp; "." &amp; RIGHT(BQ736,3)),
                --(INT('Data Sheet'!$B$15) &amp; "." &amp; RIGHT(BQ736,3))
            )
        ),
        "OK"
    )
)</f>
        <v>OK</v>
      </c>
      <c r="R736" s="19"/>
      <c r="S736" s="19"/>
      <c r="T736" s="19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1"/>
      <c r="AU736" s="21"/>
      <c r="AV736" s="21"/>
      <c r="AW736" s="22"/>
      <c r="AX736" s="99"/>
      <c r="AY736" s="20"/>
      <c r="AZ736" s="20"/>
      <c r="BA736" s="22"/>
      <c r="BB736">
        <v>728</v>
      </c>
      <c r="BC736" s="80"/>
      <c r="BD736" s="80"/>
      <c r="BE736" s="80"/>
      <c r="BF736" s="80"/>
      <c r="BG736" s="32" t="str">
        <f t="shared" si="125"/>
        <v/>
      </c>
      <c r="BH736" s="78">
        <f t="shared" si="123"/>
        <v>0</v>
      </c>
      <c r="BI736" s="2">
        <f t="shared" si="126"/>
        <v>0</v>
      </c>
      <c r="BJ736" s="2">
        <f t="shared" si="127"/>
        <v>0</v>
      </c>
      <c r="BK736" s="2">
        <f t="shared" si="124"/>
        <v>0</v>
      </c>
    </row>
    <row r="737" spans="2:63" ht="15" customHeight="1" x14ac:dyDescent="0.25">
      <c r="B737" s="14">
        <v>729</v>
      </c>
      <c r="C737" s="95" t="str">
        <f t="shared" si="128"/>
        <v/>
      </c>
      <c r="D737" s="15" t="str">
        <f t="shared" si="133"/>
        <v>OK</v>
      </c>
      <c r="E737" s="16" t="e">
        <f>VLOOKUP('Data Sheet'!$B$8,'Data Sheet'!$I$2:$J$9,2,FALSE)</f>
        <v>#N/A</v>
      </c>
      <c r="F737" s="16" t="str">
        <f t="shared" si="129"/>
        <v/>
      </c>
      <c r="G737" s="103">
        <f t="shared" si="130"/>
        <v>0</v>
      </c>
      <c r="H737" s="17" t="s">
        <v>26</v>
      </c>
      <c r="I737" s="17" t="s">
        <v>26</v>
      </c>
      <c r="J737" s="17" t="str">
        <f>IF('Data Sheet'!$B$9="NC-50","N/A","OK")</f>
        <v>OK</v>
      </c>
      <c r="K737" s="17" t="str">
        <f>IF('Data Sheet'!$B$9="NC-50","N/A","OK")</f>
        <v>OK</v>
      </c>
      <c r="L737" s="17" t="str">
        <f t="shared" si="131"/>
        <v>OK</v>
      </c>
      <c r="M737" s="17" t="str">
        <f t="shared" si="132"/>
        <v>OK</v>
      </c>
      <c r="N737" s="18" t="str">
        <f>IF(BO737&lt;&gt;"",
    IF(INT('Data Sheet'!$A$19)=INT('Data Sheet'!$B$19),
        --(INT('Data Sheet'!$A$19) &amp; "." &amp; BO737),
        IF(AND((--(INT('Data Sheet'!$A$19) &amp; "." &amp; BO737)&gt;=--('Data Sheet'!$A$19)), (--(INT('Data Sheet'!$A$19) &amp; "." &amp; BO737)&lt;=--('Data Sheet'!$B$19))),
            --(INT('Data Sheet'!$A$19) &amp; "." &amp; BO737),
            --(INT('Data Sheet'!$B$19) &amp; "." &amp; BO737)
        )
    ),
    IF(BN737&lt;&gt;"",
        IF(INT('Data Sheet'!$A$19)=INT('Data Sheet'!$B$19),
            --(INT('Data Sheet'!$A$19) &amp; "." &amp; LEFT(BN737,3)),
            IF(AND((--(INT('Data Sheet'!$A$19) &amp; "." &amp; LEFT(BN737,3))&gt;=--('Data Sheet'!$A$19)), (--(INT('Data Sheet'!$A$19) &amp; "." &amp; LEFT(BN737,3))&lt;=--('Data Sheet'!$B$19))),
                --(INT('Data Sheet'!$A$19) &amp; "." &amp; LEFT(BN737,3)),
                --(INT('Data Sheet'!$B$19) &amp; "." &amp; LEFT(BN737,3))
            )
        ),
        "OK"
    )
)</f>
        <v>OK</v>
      </c>
      <c r="O737" s="23" t="str">
        <f>IF(BP737&lt;&gt;"",
    IF(INT('Data Sheet'!$A$19)=INT('Data Sheet'!$B$19),
        --(INT('Data Sheet'!$A$19) &amp; "." &amp; BP737),
        IF(AND((--(INT('Data Sheet'!$A$19) &amp; "." &amp; BP737)&gt;=--('Data Sheet'!$A$19)), (--(INT('Data Sheet'!$A$19) &amp; "." &amp; BP737)&lt;=--('Data Sheet'!$B$19))),
            --(INT('Data Sheet'!$A$19) &amp; "." &amp; BP737),
            --(INT('Data Sheet'!$B$19) &amp; "." &amp; BP737)
        )
    ),
    IF(BN737&lt;&gt;"",
        IF(INT('Data Sheet'!$A$19)=INT('Data Sheet'!$B$19),
            --(INT('Data Sheet'!$A$19) &amp; "." &amp; RIGHT(BN737,3)),
            IF(AND((--(INT('Data Sheet'!$A$19) &amp; "." &amp; RIGHT(BN737,3))&gt;=--('Data Sheet'!$A$19)), (--(INT('Data Sheet'!$A$19) &amp; "." &amp; RIGHT(BN737,3))&lt;=--('Data Sheet'!$B$19))),
                --(INT('Data Sheet'!$A$19) &amp; "." &amp; RIGHT(BN737,3)),
                --(INT('Data Sheet'!$B$19) &amp; "." &amp; RIGHT(BN737,3))
            )
        ),
        "OK"
    )
)</f>
        <v>OK</v>
      </c>
      <c r="P737" s="23" t="str">
        <f>IF(BR737&lt;&gt;"",
    IF(INT('Data Sheet'!$A$19)=INT('Data Sheet'!$B$15),
        --(INT('Data Sheet'!$A$15) &amp; "." &amp; BR737),
        IF(AND((--(INT('Data Sheet'!$A$15) &amp; "." &amp; BR737)&gt;=--('Data Sheet'!$A$15)), (--(INT('Data Sheet'!$A$15) &amp; "." &amp; BR737)&lt;=--('Data Sheet'!$B$15))),
            --(INT('Data Sheet'!$A$15) &amp; "." &amp; BR737),
            --(INT('Data Sheet'!$B$15) &amp; "." &amp; BR737)
        )
    ),
    IF(BQ737&lt;&gt;"",
        IF(INT('Data Sheet'!$A$15)=INT('Data Sheet'!$B$15),
            --(INT('Data Sheet'!$A$15) &amp; "." &amp; LEFT(BQ737,3)),
            IF(AND((--(INT('Data Sheet'!$A$15) &amp; "." &amp; LEFT(BQ737,3))&gt;=--('Data Sheet'!$A$15)), (--(INT('Data Sheet'!$A$15) &amp; "." &amp; LEFT(BQ737,3))&lt;=--('Data Sheet'!$B$15))),
                --(INT('Data Sheet'!$A$15) &amp; "." &amp; LEFT(BQ737,3)),
                --(INT('Data Sheet'!$B$15) &amp; "." &amp; LEFT(BQ737,3))
            )
        ),
        "OK"
    )
)</f>
        <v>OK</v>
      </c>
      <c r="Q737" s="23" t="str">
        <f>IF(BS737&lt;&gt;"",
    IF(INT('Data Sheet'!$A$19)=INT('Data Sheet'!$B$15),
        --(INT('Data Sheet'!$A$15) &amp; "." &amp; BS737),
        IF(AND((--(INT('Data Sheet'!$A$15) &amp; "." &amp; BS737)&gt;=--('Data Sheet'!$A$15)), (--(INT('Data Sheet'!$A$15) &amp; "." &amp; BS737)&lt;=--('Data Sheet'!$B$15))),
            --(INT('Data Sheet'!$A$15) &amp; "." &amp; BS737),
            --(INT('Data Sheet'!$B$15) &amp; "." &amp; BS737)
        )
    ),
    IF(BQ737&lt;&gt;"",
        IF(INT('Data Sheet'!$A$15)=INT('Data Sheet'!$B$15),
            --(INT('Data Sheet'!$A$15) &amp; "." &amp; RIGHT(BQ737,3)),
            IF(AND((--(INT('Data Sheet'!$A$15) &amp; "." &amp; RIGHT(BQ737,3))&gt;=--('Data Sheet'!$A$15)), (--(INT('Data Sheet'!$A$15) &amp; "." &amp; RIGHT(BQ737,3))&lt;=--('Data Sheet'!$B$15))),
                --(INT('Data Sheet'!$A$15) &amp; "." &amp; RIGHT(BQ737,3)),
                --(INT('Data Sheet'!$B$15) &amp; "." &amp; RIGHT(BQ737,3))
            )
        ),
        "OK"
    )
)</f>
        <v>OK</v>
      </c>
      <c r="R737" s="19"/>
      <c r="S737" s="19"/>
      <c r="T737" s="19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1"/>
      <c r="AU737" s="21"/>
      <c r="AV737" s="21"/>
      <c r="AW737" s="22"/>
      <c r="AX737" s="99"/>
      <c r="AY737" s="20"/>
      <c r="AZ737" s="20"/>
      <c r="BA737" s="22"/>
      <c r="BB737">
        <v>729</v>
      </c>
      <c r="BC737" s="80"/>
      <c r="BD737" s="80"/>
      <c r="BE737" s="80"/>
      <c r="BF737" s="80"/>
      <c r="BG737" s="32" t="str">
        <f t="shared" si="125"/>
        <v/>
      </c>
      <c r="BH737" s="78">
        <f t="shared" si="123"/>
        <v>0</v>
      </c>
      <c r="BI737" s="2">
        <f t="shared" si="126"/>
        <v>0</v>
      </c>
      <c r="BJ737" s="2">
        <f t="shared" si="127"/>
        <v>0</v>
      </c>
      <c r="BK737" s="2">
        <f t="shared" si="124"/>
        <v>0</v>
      </c>
    </row>
    <row r="738" spans="2:63" ht="15" customHeight="1" x14ac:dyDescent="0.25">
      <c r="B738" s="14">
        <v>730</v>
      </c>
      <c r="C738" s="95" t="str">
        <f t="shared" si="128"/>
        <v/>
      </c>
      <c r="D738" s="15" t="str">
        <f t="shared" si="133"/>
        <v>OK</v>
      </c>
      <c r="E738" s="16" t="e">
        <f>VLOOKUP('Data Sheet'!$B$8,'Data Sheet'!$I$2:$J$9,2,FALSE)</f>
        <v>#N/A</v>
      </c>
      <c r="F738" s="16" t="str">
        <f t="shared" si="129"/>
        <v/>
      </c>
      <c r="G738" s="103">
        <f t="shared" si="130"/>
        <v>0</v>
      </c>
      <c r="H738" s="17" t="s">
        <v>26</v>
      </c>
      <c r="I738" s="17" t="s">
        <v>26</v>
      </c>
      <c r="J738" s="17" t="str">
        <f>IF('Data Sheet'!$B$9="NC-50","N/A","OK")</f>
        <v>OK</v>
      </c>
      <c r="K738" s="17" t="str">
        <f>IF('Data Sheet'!$B$9="NC-50","N/A","OK")</f>
        <v>OK</v>
      </c>
      <c r="L738" s="17" t="str">
        <f t="shared" si="131"/>
        <v>OK</v>
      </c>
      <c r="M738" s="17" t="str">
        <f t="shared" si="132"/>
        <v>OK</v>
      </c>
      <c r="N738" s="18" t="str">
        <f>IF(BO738&lt;&gt;"",
    IF(INT('Data Sheet'!$A$19)=INT('Data Sheet'!$B$19),
        --(INT('Data Sheet'!$A$19) &amp; "." &amp; BO738),
        IF(AND((--(INT('Data Sheet'!$A$19) &amp; "." &amp; BO738)&gt;=--('Data Sheet'!$A$19)), (--(INT('Data Sheet'!$A$19) &amp; "." &amp; BO738)&lt;=--('Data Sheet'!$B$19))),
            --(INT('Data Sheet'!$A$19) &amp; "." &amp; BO738),
            --(INT('Data Sheet'!$B$19) &amp; "." &amp; BO738)
        )
    ),
    IF(BN738&lt;&gt;"",
        IF(INT('Data Sheet'!$A$19)=INT('Data Sheet'!$B$19),
            --(INT('Data Sheet'!$A$19) &amp; "." &amp; LEFT(BN738,3)),
            IF(AND((--(INT('Data Sheet'!$A$19) &amp; "." &amp; LEFT(BN738,3))&gt;=--('Data Sheet'!$A$19)), (--(INT('Data Sheet'!$A$19) &amp; "." &amp; LEFT(BN738,3))&lt;=--('Data Sheet'!$B$19))),
                --(INT('Data Sheet'!$A$19) &amp; "." &amp; LEFT(BN738,3)),
                --(INT('Data Sheet'!$B$19) &amp; "." &amp; LEFT(BN738,3))
            )
        ),
        "OK"
    )
)</f>
        <v>OK</v>
      </c>
      <c r="O738" s="23" t="str">
        <f>IF(BP738&lt;&gt;"",
    IF(INT('Data Sheet'!$A$19)=INT('Data Sheet'!$B$19),
        --(INT('Data Sheet'!$A$19) &amp; "." &amp; BP738),
        IF(AND((--(INT('Data Sheet'!$A$19) &amp; "." &amp; BP738)&gt;=--('Data Sheet'!$A$19)), (--(INT('Data Sheet'!$A$19) &amp; "." &amp; BP738)&lt;=--('Data Sheet'!$B$19))),
            --(INT('Data Sheet'!$A$19) &amp; "." &amp; BP738),
            --(INT('Data Sheet'!$B$19) &amp; "." &amp; BP738)
        )
    ),
    IF(BN738&lt;&gt;"",
        IF(INT('Data Sheet'!$A$19)=INT('Data Sheet'!$B$19),
            --(INT('Data Sheet'!$A$19) &amp; "." &amp; RIGHT(BN738,3)),
            IF(AND((--(INT('Data Sheet'!$A$19) &amp; "." &amp; RIGHT(BN738,3))&gt;=--('Data Sheet'!$A$19)), (--(INT('Data Sheet'!$A$19) &amp; "." &amp; RIGHT(BN738,3))&lt;=--('Data Sheet'!$B$19))),
                --(INT('Data Sheet'!$A$19) &amp; "." &amp; RIGHT(BN738,3)),
                --(INT('Data Sheet'!$B$19) &amp; "." &amp; RIGHT(BN738,3))
            )
        ),
        "OK"
    )
)</f>
        <v>OK</v>
      </c>
      <c r="P738" s="23" t="str">
        <f>IF(BR738&lt;&gt;"",
    IF(INT('Data Sheet'!$A$19)=INT('Data Sheet'!$B$15),
        --(INT('Data Sheet'!$A$15) &amp; "." &amp; BR738),
        IF(AND((--(INT('Data Sheet'!$A$15) &amp; "." &amp; BR738)&gt;=--('Data Sheet'!$A$15)), (--(INT('Data Sheet'!$A$15) &amp; "." &amp; BR738)&lt;=--('Data Sheet'!$B$15))),
            --(INT('Data Sheet'!$A$15) &amp; "." &amp; BR738),
            --(INT('Data Sheet'!$B$15) &amp; "." &amp; BR738)
        )
    ),
    IF(BQ738&lt;&gt;"",
        IF(INT('Data Sheet'!$A$15)=INT('Data Sheet'!$B$15),
            --(INT('Data Sheet'!$A$15) &amp; "." &amp; LEFT(BQ738,3)),
            IF(AND((--(INT('Data Sheet'!$A$15) &amp; "." &amp; LEFT(BQ738,3))&gt;=--('Data Sheet'!$A$15)), (--(INT('Data Sheet'!$A$15) &amp; "." &amp; LEFT(BQ738,3))&lt;=--('Data Sheet'!$B$15))),
                --(INT('Data Sheet'!$A$15) &amp; "." &amp; LEFT(BQ738,3)),
                --(INT('Data Sheet'!$B$15) &amp; "." &amp; LEFT(BQ738,3))
            )
        ),
        "OK"
    )
)</f>
        <v>OK</v>
      </c>
      <c r="Q738" s="23" t="str">
        <f>IF(BS738&lt;&gt;"",
    IF(INT('Data Sheet'!$A$19)=INT('Data Sheet'!$B$15),
        --(INT('Data Sheet'!$A$15) &amp; "." &amp; BS738),
        IF(AND((--(INT('Data Sheet'!$A$15) &amp; "." &amp; BS738)&gt;=--('Data Sheet'!$A$15)), (--(INT('Data Sheet'!$A$15) &amp; "." &amp; BS738)&lt;=--('Data Sheet'!$B$15))),
            --(INT('Data Sheet'!$A$15) &amp; "." &amp; BS738),
            --(INT('Data Sheet'!$B$15) &amp; "." &amp; BS738)
        )
    ),
    IF(BQ738&lt;&gt;"",
        IF(INT('Data Sheet'!$A$15)=INT('Data Sheet'!$B$15),
            --(INT('Data Sheet'!$A$15) &amp; "." &amp; RIGHT(BQ738,3)),
            IF(AND((--(INT('Data Sheet'!$A$15) &amp; "." &amp; RIGHT(BQ738,3))&gt;=--('Data Sheet'!$A$15)), (--(INT('Data Sheet'!$A$15) &amp; "." &amp; RIGHT(BQ738,3))&lt;=--('Data Sheet'!$B$15))),
                --(INT('Data Sheet'!$A$15) &amp; "." &amp; RIGHT(BQ738,3)),
                --(INT('Data Sheet'!$B$15) &amp; "." &amp; RIGHT(BQ738,3))
            )
        ),
        "OK"
    )
)</f>
        <v>OK</v>
      </c>
      <c r="R738" s="19"/>
      <c r="S738" s="19"/>
      <c r="T738" s="19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1"/>
      <c r="AU738" s="21"/>
      <c r="AV738" s="21"/>
      <c r="AW738" s="22"/>
      <c r="AX738" s="99"/>
      <c r="AY738" s="20"/>
      <c r="AZ738" s="20"/>
      <c r="BA738" s="22"/>
      <c r="BB738">
        <v>730</v>
      </c>
      <c r="BC738" s="80"/>
      <c r="BD738" s="80"/>
      <c r="BE738" s="80"/>
      <c r="BF738" s="80"/>
      <c r="BG738" s="32" t="str">
        <f t="shared" si="125"/>
        <v/>
      </c>
      <c r="BH738" s="78">
        <f t="shared" si="123"/>
        <v>0</v>
      </c>
      <c r="BI738" s="2">
        <f t="shared" si="126"/>
        <v>0</v>
      </c>
      <c r="BJ738" s="2">
        <f t="shared" si="127"/>
        <v>0</v>
      </c>
      <c r="BK738" s="2">
        <f t="shared" si="124"/>
        <v>0</v>
      </c>
    </row>
    <row r="739" spans="2:63" ht="15" customHeight="1" x14ac:dyDescent="0.25">
      <c r="B739" s="14">
        <v>731</v>
      </c>
      <c r="C739" s="95" t="str">
        <f t="shared" si="128"/>
        <v/>
      </c>
      <c r="D739" s="15" t="str">
        <f t="shared" si="133"/>
        <v>OK</v>
      </c>
      <c r="E739" s="16" t="e">
        <f>VLOOKUP('Data Sheet'!$B$8,'Data Sheet'!$I$2:$J$9,2,FALSE)</f>
        <v>#N/A</v>
      </c>
      <c r="F739" s="16" t="str">
        <f t="shared" si="129"/>
        <v/>
      </c>
      <c r="G739" s="103">
        <f t="shared" si="130"/>
        <v>0</v>
      </c>
      <c r="H739" s="17" t="s">
        <v>26</v>
      </c>
      <c r="I739" s="17" t="s">
        <v>26</v>
      </c>
      <c r="J739" s="17" t="str">
        <f>IF('Data Sheet'!$B$9="NC-50","N/A","OK")</f>
        <v>OK</v>
      </c>
      <c r="K739" s="17" t="str">
        <f>IF('Data Sheet'!$B$9="NC-50","N/A","OK")</f>
        <v>OK</v>
      </c>
      <c r="L739" s="17" t="str">
        <f t="shared" si="131"/>
        <v>OK</v>
      </c>
      <c r="M739" s="17" t="str">
        <f t="shared" si="132"/>
        <v>OK</v>
      </c>
      <c r="N739" s="18" t="str">
        <f>IF(BO739&lt;&gt;"",
    IF(INT('Data Sheet'!$A$19)=INT('Data Sheet'!$B$19),
        --(INT('Data Sheet'!$A$19) &amp; "." &amp; BO739),
        IF(AND((--(INT('Data Sheet'!$A$19) &amp; "." &amp; BO739)&gt;=--('Data Sheet'!$A$19)), (--(INT('Data Sheet'!$A$19) &amp; "." &amp; BO739)&lt;=--('Data Sheet'!$B$19))),
            --(INT('Data Sheet'!$A$19) &amp; "." &amp; BO739),
            --(INT('Data Sheet'!$B$19) &amp; "." &amp; BO739)
        )
    ),
    IF(BN739&lt;&gt;"",
        IF(INT('Data Sheet'!$A$19)=INT('Data Sheet'!$B$19),
            --(INT('Data Sheet'!$A$19) &amp; "." &amp; LEFT(BN739,3)),
            IF(AND((--(INT('Data Sheet'!$A$19) &amp; "." &amp; LEFT(BN739,3))&gt;=--('Data Sheet'!$A$19)), (--(INT('Data Sheet'!$A$19) &amp; "." &amp; LEFT(BN739,3))&lt;=--('Data Sheet'!$B$19))),
                --(INT('Data Sheet'!$A$19) &amp; "." &amp; LEFT(BN739,3)),
                --(INT('Data Sheet'!$B$19) &amp; "." &amp; LEFT(BN739,3))
            )
        ),
        "OK"
    )
)</f>
        <v>OK</v>
      </c>
      <c r="O739" s="23" t="str">
        <f>IF(BP739&lt;&gt;"",
    IF(INT('Data Sheet'!$A$19)=INT('Data Sheet'!$B$19),
        --(INT('Data Sheet'!$A$19) &amp; "." &amp; BP739),
        IF(AND((--(INT('Data Sheet'!$A$19) &amp; "." &amp; BP739)&gt;=--('Data Sheet'!$A$19)), (--(INT('Data Sheet'!$A$19) &amp; "." &amp; BP739)&lt;=--('Data Sheet'!$B$19))),
            --(INT('Data Sheet'!$A$19) &amp; "." &amp; BP739),
            --(INT('Data Sheet'!$B$19) &amp; "." &amp; BP739)
        )
    ),
    IF(BN739&lt;&gt;"",
        IF(INT('Data Sheet'!$A$19)=INT('Data Sheet'!$B$19),
            --(INT('Data Sheet'!$A$19) &amp; "." &amp; RIGHT(BN739,3)),
            IF(AND((--(INT('Data Sheet'!$A$19) &amp; "." &amp; RIGHT(BN739,3))&gt;=--('Data Sheet'!$A$19)), (--(INT('Data Sheet'!$A$19) &amp; "." &amp; RIGHT(BN739,3))&lt;=--('Data Sheet'!$B$19))),
                --(INT('Data Sheet'!$A$19) &amp; "." &amp; RIGHT(BN739,3)),
                --(INT('Data Sheet'!$B$19) &amp; "." &amp; RIGHT(BN739,3))
            )
        ),
        "OK"
    )
)</f>
        <v>OK</v>
      </c>
      <c r="P739" s="23" t="str">
        <f>IF(BR739&lt;&gt;"",
    IF(INT('Data Sheet'!$A$19)=INT('Data Sheet'!$B$15),
        --(INT('Data Sheet'!$A$15) &amp; "." &amp; BR739),
        IF(AND((--(INT('Data Sheet'!$A$15) &amp; "." &amp; BR739)&gt;=--('Data Sheet'!$A$15)), (--(INT('Data Sheet'!$A$15) &amp; "." &amp; BR739)&lt;=--('Data Sheet'!$B$15))),
            --(INT('Data Sheet'!$A$15) &amp; "." &amp; BR739),
            --(INT('Data Sheet'!$B$15) &amp; "." &amp; BR739)
        )
    ),
    IF(BQ739&lt;&gt;"",
        IF(INT('Data Sheet'!$A$15)=INT('Data Sheet'!$B$15),
            --(INT('Data Sheet'!$A$15) &amp; "." &amp; LEFT(BQ739,3)),
            IF(AND((--(INT('Data Sheet'!$A$15) &amp; "." &amp; LEFT(BQ739,3))&gt;=--('Data Sheet'!$A$15)), (--(INT('Data Sheet'!$A$15) &amp; "." &amp; LEFT(BQ739,3))&lt;=--('Data Sheet'!$B$15))),
                --(INT('Data Sheet'!$A$15) &amp; "." &amp; LEFT(BQ739,3)),
                --(INT('Data Sheet'!$B$15) &amp; "." &amp; LEFT(BQ739,3))
            )
        ),
        "OK"
    )
)</f>
        <v>OK</v>
      </c>
      <c r="Q739" s="23" t="str">
        <f>IF(BS739&lt;&gt;"",
    IF(INT('Data Sheet'!$A$19)=INT('Data Sheet'!$B$15),
        --(INT('Data Sheet'!$A$15) &amp; "." &amp; BS739),
        IF(AND((--(INT('Data Sheet'!$A$15) &amp; "." &amp; BS739)&gt;=--('Data Sheet'!$A$15)), (--(INT('Data Sheet'!$A$15) &amp; "." &amp; BS739)&lt;=--('Data Sheet'!$B$15))),
            --(INT('Data Sheet'!$A$15) &amp; "." &amp; BS739),
            --(INT('Data Sheet'!$B$15) &amp; "." &amp; BS739)
        )
    ),
    IF(BQ739&lt;&gt;"",
        IF(INT('Data Sheet'!$A$15)=INT('Data Sheet'!$B$15),
            --(INT('Data Sheet'!$A$15) &amp; "." &amp; RIGHT(BQ739,3)),
            IF(AND((--(INT('Data Sheet'!$A$15) &amp; "." &amp; RIGHT(BQ739,3))&gt;=--('Data Sheet'!$A$15)), (--(INT('Data Sheet'!$A$15) &amp; "." &amp; RIGHT(BQ739,3))&lt;=--('Data Sheet'!$B$15))),
                --(INT('Data Sheet'!$A$15) &amp; "." &amp; RIGHT(BQ739,3)),
                --(INT('Data Sheet'!$B$15) &amp; "." &amp; RIGHT(BQ739,3))
            )
        ),
        "OK"
    )
)</f>
        <v>OK</v>
      </c>
      <c r="R739" s="19"/>
      <c r="S739" s="19"/>
      <c r="T739" s="19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1"/>
      <c r="AU739" s="21"/>
      <c r="AV739" s="21"/>
      <c r="AW739" s="22"/>
      <c r="AX739" s="99"/>
      <c r="AY739" s="20"/>
      <c r="AZ739" s="20"/>
      <c r="BA739" s="22"/>
      <c r="BB739">
        <v>731</v>
      </c>
      <c r="BC739" s="80"/>
      <c r="BD739" s="80"/>
      <c r="BE739" s="80"/>
      <c r="BF739" s="80"/>
      <c r="BG739" s="32" t="str">
        <f t="shared" si="125"/>
        <v/>
      </c>
      <c r="BH739" s="78">
        <f t="shared" si="123"/>
        <v>0</v>
      </c>
      <c r="BI739" s="2">
        <f t="shared" si="126"/>
        <v>0</v>
      </c>
      <c r="BJ739" s="2">
        <f t="shared" si="127"/>
        <v>0</v>
      </c>
      <c r="BK739" s="2">
        <f t="shared" si="124"/>
        <v>0</v>
      </c>
    </row>
    <row r="740" spans="2:63" ht="15" customHeight="1" x14ac:dyDescent="0.25">
      <c r="B740" s="14">
        <v>732</v>
      </c>
      <c r="C740" s="95" t="str">
        <f t="shared" si="128"/>
        <v/>
      </c>
      <c r="D740" s="15" t="str">
        <f t="shared" si="133"/>
        <v>OK</v>
      </c>
      <c r="E740" s="16" t="e">
        <f>VLOOKUP('Data Sheet'!$B$8,'Data Sheet'!$I$2:$J$9,2,FALSE)</f>
        <v>#N/A</v>
      </c>
      <c r="F740" s="16" t="str">
        <f t="shared" si="129"/>
        <v/>
      </c>
      <c r="G740" s="103">
        <f t="shared" si="130"/>
        <v>0</v>
      </c>
      <c r="H740" s="17" t="s">
        <v>26</v>
      </c>
      <c r="I740" s="17" t="s">
        <v>26</v>
      </c>
      <c r="J740" s="17" t="str">
        <f>IF('Data Sheet'!$B$9="NC-50","N/A","OK")</f>
        <v>OK</v>
      </c>
      <c r="K740" s="17" t="str">
        <f>IF('Data Sheet'!$B$9="NC-50","N/A","OK")</f>
        <v>OK</v>
      </c>
      <c r="L740" s="17" t="str">
        <f t="shared" si="131"/>
        <v>OK</v>
      </c>
      <c r="M740" s="17" t="str">
        <f t="shared" si="132"/>
        <v>OK</v>
      </c>
      <c r="N740" s="18" t="str">
        <f>IF(BO740&lt;&gt;"",
    IF(INT('Data Sheet'!$A$19)=INT('Data Sheet'!$B$19),
        --(INT('Data Sheet'!$A$19) &amp; "." &amp; BO740),
        IF(AND((--(INT('Data Sheet'!$A$19) &amp; "." &amp; BO740)&gt;=--('Data Sheet'!$A$19)), (--(INT('Data Sheet'!$A$19) &amp; "." &amp; BO740)&lt;=--('Data Sheet'!$B$19))),
            --(INT('Data Sheet'!$A$19) &amp; "." &amp; BO740),
            --(INT('Data Sheet'!$B$19) &amp; "." &amp; BO740)
        )
    ),
    IF(BN740&lt;&gt;"",
        IF(INT('Data Sheet'!$A$19)=INT('Data Sheet'!$B$19),
            --(INT('Data Sheet'!$A$19) &amp; "." &amp; LEFT(BN740,3)),
            IF(AND((--(INT('Data Sheet'!$A$19) &amp; "." &amp; LEFT(BN740,3))&gt;=--('Data Sheet'!$A$19)), (--(INT('Data Sheet'!$A$19) &amp; "." &amp; LEFT(BN740,3))&lt;=--('Data Sheet'!$B$19))),
                --(INT('Data Sheet'!$A$19) &amp; "." &amp; LEFT(BN740,3)),
                --(INT('Data Sheet'!$B$19) &amp; "." &amp; LEFT(BN740,3))
            )
        ),
        "OK"
    )
)</f>
        <v>OK</v>
      </c>
      <c r="O740" s="23" t="str">
        <f>IF(BP740&lt;&gt;"",
    IF(INT('Data Sheet'!$A$19)=INT('Data Sheet'!$B$19),
        --(INT('Data Sheet'!$A$19) &amp; "." &amp; BP740),
        IF(AND((--(INT('Data Sheet'!$A$19) &amp; "." &amp; BP740)&gt;=--('Data Sheet'!$A$19)), (--(INT('Data Sheet'!$A$19) &amp; "." &amp; BP740)&lt;=--('Data Sheet'!$B$19))),
            --(INT('Data Sheet'!$A$19) &amp; "." &amp; BP740),
            --(INT('Data Sheet'!$B$19) &amp; "." &amp; BP740)
        )
    ),
    IF(BN740&lt;&gt;"",
        IF(INT('Data Sheet'!$A$19)=INT('Data Sheet'!$B$19),
            --(INT('Data Sheet'!$A$19) &amp; "." &amp; RIGHT(BN740,3)),
            IF(AND((--(INT('Data Sheet'!$A$19) &amp; "." &amp; RIGHT(BN740,3))&gt;=--('Data Sheet'!$A$19)), (--(INT('Data Sheet'!$A$19) &amp; "." &amp; RIGHT(BN740,3))&lt;=--('Data Sheet'!$B$19))),
                --(INT('Data Sheet'!$A$19) &amp; "." &amp; RIGHT(BN740,3)),
                --(INT('Data Sheet'!$B$19) &amp; "." &amp; RIGHT(BN740,3))
            )
        ),
        "OK"
    )
)</f>
        <v>OK</v>
      </c>
      <c r="P740" s="23" t="str">
        <f>IF(BR740&lt;&gt;"",
    IF(INT('Data Sheet'!$A$19)=INT('Data Sheet'!$B$15),
        --(INT('Data Sheet'!$A$15) &amp; "." &amp; BR740),
        IF(AND((--(INT('Data Sheet'!$A$15) &amp; "." &amp; BR740)&gt;=--('Data Sheet'!$A$15)), (--(INT('Data Sheet'!$A$15) &amp; "." &amp; BR740)&lt;=--('Data Sheet'!$B$15))),
            --(INT('Data Sheet'!$A$15) &amp; "." &amp; BR740),
            --(INT('Data Sheet'!$B$15) &amp; "." &amp; BR740)
        )
    ),
    IF(BQ740&lt;&gt;"",
        IF(INT('Data Sheet'!$A$15)=INT('Data Sheet'!$B$15),
            --(INT('Data Sheet'!$A$15) &amp; "." &amp; LEFT(BQ740,3)),
            IF(AND((--(INT('Data Sheet'!$A$15) &amp; "." &amp; LEFT(BQ740,3))&gt;=--('Data Sheet'!$A$15)), (--(INT('Data Sheet'!$A$15) &amp; "." &amp; LEFT(BQ740,3))&lt;=--('Data Sheet'!$B$15))),
                --(INT('Data Sheet'!$A$15) &amp; "." &amp; LEFT(BQ740,3)),
                --(INT('Data Sheet'!$B$15) &amp; "." &amp; LEFT(BQ740,3))
            )
        ),
        "OK"
    )
)</f>
        <v>OK</v>
      </c>
      <c r="Q740" s="23" t="str">
        <f>IF(BS740&lt;&gt;"",
    IF(INT('Data Sheet'!$A$19)=INT('Data Sheet'!$B$15),
        --(INT('Data Sheet'!$A$15) &amp; "." &amp; BS740),
        IF(AND((--(INT('Data Sheet'!$A$15) &amp; "." &amp; BS740)&gt;=--('Data Sheet'!$A$15)), (--(INT('Data Sheet'!$A$15) &amp; "." &amp; BS740)&lt;=--('Data Sheet'!$B$15))),
            --(INT('Data Sheet'!$A$15) &amp; "." &amp; BS740),
            --(INT('Data Sheet'!$B$15) &amp; "." &amp; BS740)
        )
    ),
    IF(BQ740&lt;&gt;"",
        IF(INT('Data Sheet'!$A$15)=INT('Data Sheet'!$B$15),
            --(INT('Data Sheet'!$A$15) &amp; "." &amp; RIGHT(BQ740,3)),
            IF(AND((--(INT('Data Sheet'!$A$15) &amp; "." &amp; RIGHT(BQ740,3))&gt;=--('Data Sheet'!$A$15)), (--(INT('Data Sheet'!$A$15) &amp; "." &amp; RIGHT(BQ740,3))&lt;=--('Data Sheet'!$B$15))),
                --(INT('Data Sheet'!$A$15) &amp; "." &amp; RIGHT(BQ740,3)),
                --(INT('Data Sheet'!$B$15) &amp; "." &amp; RIGHT(BQ740,3))
            )
        ),
        "OK"
    )
)</f>
        <v>OK</v>
      </c>
      <c r="R740" s="19"/>
      <c r="S740" s="19"/>
      <c r="T740" s="19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1"/>
      <c r="AU740" s="21"/>
      <c r="AV740" s="21"/>
      <c r="AW740" s="22"/>
      <c r="AX740" s="99"/>
      <c r="AY740" s="20"/>
      <c r="AZ740" s="20"/>
      <c r="BA740" s="22"/>
      <c r="BB740">
        <v>732</v>
      </c>
      <c r="BC740" s="80"/>
      <c r="BD740" s="80"/>
      <c r="BE740" s="80"/>
      <c r="BF740" s="80"/>
      <c r="BG740" s="32" t="str">
        <f t="shared" si="125"/>
        <v/>
      </c>
      <c r="BH740" s="78">
        <f t="shared" si="123"/>
        <v>0</v>
      </c>
      <c r="BI740" s="2">
        <f t="shared" si="126"/>
        <v>0</v>
      </c>
      <c r="BJ740" s="2">
        <f t="shared" si="127"/>
        <v>0</v>
      </c>
      <c r="BK740" s="2">
        <f t="shared" si="124"/>
        <v>0</v>
      </c>
    </row>
    <row r="741" spans="2:63" ht="15" customHeight="1" x14ac:dyDescent="0.25">
      <c r="B741" s="14">
        <v>733</v>
      </c>
      <c r="C741" s="95" t="str">
        <f t="shared" si="128"/>
        <v/>
      </c>
      <c r="D741" s="15" t="str">
        <f t="shared" si="133"/>
        <v>OK</v>
      </c>
      <c r="E741" s="16" t="e">
        <f>VLOOKUP('Data Sheet'!$B$8,'Data Sheet'!$I$2:$J$9,2,FALSE)</f>
        <v>#N/A</v>
      </c>
      <c r="F741" s="16" t="str">
        <f t="shared" si="129"/>
        <v/>
      </c>
      <c r="G741" s="103">
        <f t="shared" si="130"/>
        <v>0</v>
      </c>
      <c r="H741" s="17" t="s">
        <v>26</v>
      </c>
      <c r="I741" s="17" t="s">
        <v>26</v>
      </c>
      <c r="J741" s="17" t="str">
        <f>IF('Data Sheet'!$B$9="NC-50","N/A","OK")</f>
        <v>OK</v>
      </c>
      <c r="K741" s="17" t="str">
        <f>IF('Data Sheet'!$B$9="NC-50","N/A","OK")</f>
        <v>OK</v>
      </c>
      <c r="L741" s="17" t="str">
        <f t="shared" si="131"/>
        <v>OK</v>
      </c>
      <c r="M741" s="17" t="str">
        <f t="shared" si="132"/>
        <v>OK</v>
      </c>
      <c r="N741" s="18" t="str">
        <f>IF(BO741&lt;&gt;"",
    IF(INT('Data Sheet'!$A$19)=INT('Data Sheet'!$B$19),
        --(INT('Data Sheet'!$A$19) &amp; "." &amp; BO741),
        IF(AND((--(INT('Data Sheet'!$A$19) &amp; "." &amp; BO741)&gt;=--('Data Sheet'!$A$19)), (--(INT('Data Sheet'!$A$19) &amp; "." &amp; BO741)&lt;=--('Data Sheet'!$B$19))),
            --(INT('Data Sheet'!$A$19) &amp; "." &amp; BO741),
            --(INT('Data Sheet'!$B$19) &amp; "." &amp; BO741)
        )
    ),
    IF(BN741&lt;&gt;"",
        IF(INT('Data Sheet'!$A$19)=INT('Data Sheet'!$B$19),
            --(INT('Data Sheet'!$A$19) &amp; "." &amp; LEFT(BN741,3)),
            IF(AND((--(INT('Data Sheet'!$A$19) &amp; "." &amp; LEFT(BN741,3))&gt;=--('Data Sheet'!$A$19)), (--(INT('Data Sheet'!$A$19) &amp; "." &amp; LEFT(BN741,3))&lt;=--('Data Sheet'!$B$19))),
                --(INT('Data Sheet'!$A$19) &amp; "." &amp; LEFT(BN741,3)),
                --(INT('Data Sheet'!$B$19) &amp; "." &amp; LEFT(BN741,3))
            )
        ),
        "OK"
    )
)</f>
        <v>OK</v>
      </c>
      <c r="O741" s="23" t="str">
        <f>IF(BP741&lt;&gt;"",
    IF(INT('Data Sheet'!$A$19)=INT('Data Sheet'!$B$19),
        --(INT('Data Sheet'!$A$19) &amp; "." &amp; BP741),
        IF(AND((--(INT('Data Sheet'!$A$19) &amp; "." &amp; BP741)&gt;=--('Data Sheet'!$A$19)), (--(INT('Data Sheet'!$A$19) &amp; "." &amp; BP741)&lt;=--('Data Sheet'!$B$19))),
            --(INT('Data Sheet'!$A$19) &amp; "." &amp; BP741),
            --(INT('Data Sheet'!$B$19) &amp; "." &amp; BP741)
        )
    ),
    IF(BN741&lt;&gt;"",
        IF(INT('Data Sheet'!$A$19)=INT('Data Sheet'!$B$19),
            --(INT('Data Sheet'!$A$19) &amp; "." &amp; RIGHT(BN741,3)),
            IF(AND((--(INT('Data Sheet'!$A$19) &amp; "." &amp; RIGHT(BN741,3))&gt;=--('Data Sheet'!$A$19)), (--(INT('Data Sheet'!$A$19) &amp; "." &amp; RIGHT(BN741,3))&lt;=--('Data Sheet'!$B$19))),
                --(INT('Data Sheet'!$A$19) &amp; "." &amp; RIGHT(BN741,3)),
                --(INT('Data Sheet'!$B$19) &amp; "." &amp; RIGHT(BN741,3))
            )
        ),
        "OK"
    )
)</f>
        <v>OK</v>
      </c>
      <c r="P741" s="23" t="str">
        <f>IF(BR741&lt;&gt;"",
    IF(INT('Data Sheet'!$A$19)=INT('Data Sheet'!$B$15),
        --(INT('Data Sheet'!$A$15) &amp; "." &amp; BR741),
        IF(AND((--(INT('Data Sheet'!$A$15) &amp; "." &amp; BR741)&gt;=--('Data Sheet'!$A$15)), (--(INT('Data Sheet'!$A$15) &amp; "." &amp; BR741)&lt;=--('Data Sheet'!$B$15))),
            --(INT('Data Sheet'!$A$15) &amp; "." &amp; BR741),
            --(INT('Data Sheet'!$B$15) &amp; "." &amp; BR741)
        )
    ),
    IF(BQ741&lt;&gt;"",
        IF(INT('Data Sheet'!$A$15)=INT('Data Sheet'!$B$15),
            --(INT('Data Sheet'!$A$15) &amp; "." &amp; LEFT(BQ741,3)),
            IF(AND((--(INT('Data Sheet'!$A$15) &amp; "." &amp; LEFT(BQ741,3))&gt;=--('Data Sheet'!$A$15)), (--(INT('Data Sheet'!$A$15) &amp; "." &amp; LEFT(BQ741,3))&lt;=--('Data Sheet'!$B$15))),
                --(INT('Data Sheet'!$A$15) &amp; "." &amp; LEFT(BQ741,3)),
                --(INT('Data Sheet'!$B$15) &amp; "." &amp; LEFT(BQ741,3))
            )
        ),
        "OK"
    )
)</f>
        <v>OK</v>
      </c>
      <c r="Q741" s="23" t="str">
        <f>IF(BS741&lt;&gt;"",
    IF(INT('Data Sheet'!$A$19)=INT('Data Sheet'!$B$15),
        --(INT('Data Sheet'!$A$15) &amp; "." &amp; BS741),
        IF(AND((--(INT('Data Sheet'!$A$15) &amp; "." &amp; BS741)&gt;=--('Data Sheet'!$A$15)), (--(INT('Data Sheet'!$A$15) &amp; "." &amp; BS741)&lt;=--('Data Sheet'!$B$15))),
            --(INT('Data Sheet'!$A$15) &amp; "." &amp; BS741),
            --(INT('Data Sheet'!$B$15) &amp; "." &amp; BS741)
        )
    ),
    IF(BQ741&lt;&gt;"",
        IF(INT('Data Sheet'!$A$15)=INT('Data Sheet'!$B$15),
            --(INT('Data Sheet'!$A$15) &amp; "." &amp; RIGHT(BQ741,3)),
            IF(AND((--(INT('Data Sheet'!$A$15) &amp; "." &amp; RIGHT(BQ741,3))&gt;=--('Data Sheet'!$A$15)), (--(INT('Data Sheet'!$A$15) &amp; "." &amp; RIGHT(BQ741,3))&lt;=--('Data Sheet'!$B$15))),
                --(INT('Data Sheet'!$A$15) &amp; "." &amp; RIGHT(BQ741,3)),
                --(INT('Data Sheet'!$B$15) &amp; "." &amp; RIGHT(BQ741,3))
            )
        ),
        "OK"
    )
)</f>
        <v>OK</v>
      </c>
      <c r="R741" s="19"/>
      <c r="S741" s="19"/>
      <c r="T741" s="19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1"/>
      <c r="AU741" s="21"/>
      <c r="AV741" s="21"/>
      <c r="AW741" s="22"/>
      <c r="AX741" s="99"/>
      <c r="AY741" s="20"/>
      <c r="AZ741" s="20"/>
      <c r="BA741" s="22"/>
      <c r="BB741">
        <v>733</v>
      </c>
      <c r="BC741" s="80"/>
      <c r="BD741" s="80"/>
      <c r="BE741" s="80"/>
      <c r="BF741" s="80"/>
      <c r="BG741" s="32" t="str">
        <f t="shared" si="125"/>
        <v/>
      </c>
      <c r="BH741" s="78">
        <f t="shared" si="123"/>
        <v>0</v>
      </c>
      <c r="BI741" s="2">
        <f t="shared" si="126"/>
        <v>0</v>
      </c>
      <c r="BJ741" s="2">
        <f t="shared" si="127"/>
        <v>0</v>
      </c>
      <c r="BK741" s="2">
        <f t="shared" si="124"/>
        <v>0</v>
      </c>
    </row>
    <row r="742" spans="2:63" ht="15" customHeight="1" x14ac:dyDescent="0.25">
      <c r="B742" s="14">
        <v>734</v>
      </c>
      <c r="C742" s="95" t="str">
        <f t="shared" si="128"/>
        <v/>
      </c>
      <c r="D742" s="15" t="str">
        <f t="shared" si="133"/>
        <v>OK</v>
      </c>
      <c r="E742" s="16" t="e">
        <f>VLOOKUP('Data Sheet'!$B$8,'Data Sheet'!$I$2:$J$9,2,FALSE)</f>
        <v>#N/A</v>
      </c>
      <c r="F742" s="16" t="str">
        <f t="shared" si="129"/>
        <v/>
      </c>
      <c r="G742" s="103">
        <f t="shared" si="130"/>
        <v>0</v>
      </c>
      <c r="H742" s="17" t="s">
        <v>26</v>
      </c>
      <c r="I742" s="17" t="s">
        <v>26</v>
      </c>
      <c r="J742" s="17" t="str">
        <f>IF('Data Sheet'!$B$9="NC-50","N/A","OK")</f>
        <v>OK</v>
      </c>
      <c r="K742" s="17" t="str">
        <f>IF('Data Sheet'!$B$9="NC-50","N/A","OK")</f>
        <v>OK</v>
      </c>
      <c r="L742" s="17" t="str">
        <f t="shared" si="131"/>
        <v>OK</v>
      </c>
      <c r="M742" s="17" t="str">
        <f t="shared" si="132"/>
        <v>OK</v>
      </c>
      <c r="N742" s="18" t="str">
        <f>IF(BO742&lt;&gt;"",
    IF(INT('Data Sheet'!$A$19)=INT('Data Sheet'!$B$19),
        --(INT('Data Sheet'!$A$19) &amp; "." &amp; BO742),
        IF(AND((--(INT('Data Sheet'!$A$19) &amp; "." &amp; BO742)&gt;=--('Data Sheet'!$A$19)), (--(INT('Data Sheet'!$A$19) &amp; "." &amp; BO742)&lt;=--('Data Sheet'!$B$19))),
            --(INT('Data Sheet'!$A$19) &amp; "." &amp; BO742),
            --(INT('Data Sheet'!$B$19) &amp; "." &amp; BO742)
        )
    ),
    IF(BN742&lt;&gt;"",
        IF(INT('Data Sheet'!$A$19)=INT('Data Sheet'!$B$19),
            --(INT('Data Sheet'!$A$19) &amp; "." &amp; LEFT(BN742,3)),
            IF(AND((--(INT('Data Sheet'!$A$19) &amp; "." &amp; LEFT(BN742,3))&gt;=--('Data Sheet'!$A$19)), (--(INT('Data Sheet'!$A$19) &amp; "." &amp; LEFT(BN742,3))&lt;=--('Data Sheet'!$B$19))),
                --(INT('Data Sheet'!$A$19) &amp; "." &amp; LEFT(BN742,3)),
                --(INT('Data Sheet'!$B$19) &amp; "." &amp; LEFT(BN742,3))
            )
        ),
        "OK"
    )
)</f>
        <v>OK</v>
      </c>
      <c r="O742" s="23" t="str">
        <f>IF(BP742&lt;&gt;"",
    IF(INT('Data Sheet'!$A$19)=INT('Data Sheet'!$B$19),
        --(INT('Data Sheet'!$A$19) &amp; "." &amp; BP742),
        IF(AND((--(INT('Data Sheet'!$A$19) &amp; "." &amp; BP742)&gt;=--('Data Sheet'!$A$19)), (--(INT('Data Sheet'!$A$19) &amp; "." &amp; BP742)&lt;=--('Data Sheet'!$B$19))),
            --(INT('Data Sheet'!$A$19) &amp; "." &amp; BP742),
            --(INT('Data Sheet'!$B$19) &amp; "." &amp; BP742)
        )
    ),
    IF(BN742&lt;&gt;"",
        IF(INT('Data Sheet'!$A$19)=INT('Data Sheet'!$B$19),
            --(INT('Data Sheet'!$A$19) &amp; "." &amp; RIGHT(BN742,3)),
            IF(AND((--(INT('Data Sheet'!$A$19) &amp; "." &amp; RIGHT(BN742,3))&gt;=--('Data Sheet'!$A$19)), (--(INT('Data Sheet'!$A$19) &amp; "." &amp; RIGHT(BN742,3))&lt;=--('Data Sheet'!$B$19))),
                --(INT('Data Sheet'!$A$19) &amp; "." &amp; RIGHT(BN742,3)),
                --(INT('Data Sheet'!$B$19) &amp; "." &amp; RIGHT(BN742,3))
            )
        ),
        "OK"
    )
)</f>
        <v>OK</v>
      </c>
      <c r="P742" s="23" t="str">
        <f>IF(BR742&lt;&gt;"",
    IF(INT('Data Sheet'!$A$19)=INT('Data Sheet'!$B$15),
        --(INT('Data Sheet'!$A$15) &amp; "." &amp; BR742),
        IF(AND((--(INT('Data Sheet'!$A$15) &amp; "." &amp; BR742)&gt;=--('Data Sheet'!$A$15)), (--(INT('Data Sheet'!$A$15) &amp; "." &amp; BR742)&lt;=--('Data Sheet'!$B$15))),
            --(INT('Data Sheet'!$A$15) &amp; "." &amp; BR742),
            --(INT('Data Sheet'!$B$15) &amp; "." &amp; BR742)
        )
    ),
    IF(BQ742&lt;&gt;"",
        IF(INT('Data Sheet'!$A$15)=INT('Data Sheet'!$B$15),
            --(INT('Data Sheet'!$A$15) &amp; "." &amp; LEFT(BQ742,3)),
            IF(AND((--(INT('Data Sheet'!$A$15) &amp; "." &amp; LEFT(BQ742,3))&gt;=--('Data Sheet'!$A$15)), (--(INT('Data Sheet'!$A$15) &amp; "." &amp; LEFT(BQ742,3))&lt;=--('Data Sheet'!$B$15))),
                --(INT('Data Sheet'!$A$15) &amp; "." &amp; LEFT(BQ742,3)),
                --(INT('Data Sheet'!$B$15) &amp; "." &amp; LEFT(BQ742,3))
            )
        ),
        "OK"
    )
)</f>
        <v>OK</v>
      </c>
      <c r="Q742" s="23" t="str">
        <f>IF(BS742&lt;&gt;"",
    IF(INT('Data Sheet'!$A$19)=INT('Data Sheet'!$B$15),
        --(INT('Data Sheet'!$A$15) &amp; "." &amp; BS742),
        IF(AND((--(INT('Data Sheet'!$A$15) &amp; "." &amp; BS742)&gt;=--('Data Sheet'!$A$15)), (--(INT('Data Sheet'!$A$15) &amp; "." &amp; BS742)&lt;=--('Data Sheet'!$B$15))),
            --(INT('Data Sheet'!$A$15) &amp; "." &amp; BS742),
            --(INT('Data Sheet'!$B$15) &amp; "." &amp; BS742)
        )
    ),
    IF(BQ742&lt;&gt;"",
        IF(INT('Data Sheet'!$A$15)=INT('Data Sheet'!$B$15),
            --(INT('Data Sheet'!$A$15) &amp; "." &amp; RIGHT(BQ742,3)),
            IF(AND((--(INT('Data Sheet'!$A$15) &amp; "." &amp; RIGHT(BQ742,3))&gt;=--('Data Sheet'!$A$15)), (--(INT('Data Sheet'!$A$15) &amp; "." &amp; RIGHT(BQ742,3))&lt;=--('Data Sheet'!$B$15))),
                --(INT('Data Sheet'!$A$15) &amp; "." &amp; RIGHT(BQ742,3)),
                --(INT('Data Sheet'!$B$15) &amp; "." &amp; RIGHT(BQ742,3))
            )
        ),
        "OK"
    )
)</f>
        <v>OK</v>
      </c>
      <c r="R742" s="19"/>
      <c r="S742" s="19"/>
      <c r="T742" s="19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1"/>
      <c r="AU742" s="21"/>
      <c r="AV742" s="21"/>
      <c r="AW742" s="22"/>
      <c r="AX742" s="99"/>
      <c r="AY742" s="20"/>
      <c r="AZ742" s="20"/>
      <c r="BA742" s="22"/>
      <c r="BB742">
        <v>734</v>
      </c>
      <c r="BC742" s="80"/>
      <c r="BD742" s="80"/>
      <c r="BE742" s="80"/>
      <c r="BF742" s="80"/>
      <c r="BG742" s="32" t="str">
        <f t="shared" si="125"/>
        <v/>
      </c>
      <c r="BH742" s="78">
        <f t="shared" si="123"/>
        <v>0</v>
      </c>
      <c r="BI742" s="2">
        <f t="shared" si="126"/>
        <v>0</v>
      </c>
      <c r="BJ742" s="2">
        <f t="shared" si="127"/>
        <v>0</v>
      </c>
      <c r="BK742" s="2">
        <f t="shared" si="124"/>
        <v>0</v>
      </c>
    </row>
    <row r="743" spans="2:63" ht="15" customHeight="1" x14ac:dyDescent="0.25">
      <c r="B743" s="14">
        <v>735</v>
      </c>
      <c r="C743" s="95" t="str">
        <f t="shared" si="128"/>
        <v/>
      </c>
      <c r="D743" s="15" t="str">
        <f t="shared" si="133"/>
        <v>OK</v>
      </c>
      <c r="E743" s="16" t="e">
        <f>VLOOKUP('Data Sheet'!$B$8,'Data Sheet'!$I$2:$J$9,2,FALSE)</f>
        <v>#N/A</v>
      </c>
      <c r="F743" s="16" t="str">
        <f t="shared" si="129"/>
        <v/>
      </c>
      <c r="G743" s="103">
        <f t="shared" si="130"/>
        <v>0</v>
      </c>
      <c r="H743" s="17" t="s">
        <v>26</v>
      </c>
      <c r="I743" s="17" t="s">
        <v>26</v>
      </c>
      <c r="J743" s="17" t="str">
        <f>IF('Data Sheet'!$B$9="NC-50","N/A","OK")</f>
        <v>OK</v>
      </c>
      <c r="K743" s="17" t="str">
        <f>IF('Data Sheet'!$B$9="NC-50","N/A","OK")</f>
        <v>OK</v>
      </c>
      <c r="L743" s="17" t="str">
        <f t="shared" si="131"/>
        <v>OK</v>
      </c>
      <c r="M743" s="17" t="str">
        <f t="shared" si="132"/>
        <v>OK</v>
      </c>
      <c r="N743" s="18" t="str">
        <f>IF(BO743&lt;&gt;"",
    IF(INT('Data Sheet'!$A$19)=INT('Data Sheet'!$B$19),
        --(INT('Data Sheet'!$A$19) &amp; "." &amp; BO743),
        IF(AND((--(INT('Data Sheet'!$A$19) &amp; "." &amp; BO743)&gt;=--('Data Sheet'!$A$19)), (--(INT('Data Sheet'!$A$19) &amp; "." &amp; BO743)&lt;=--('Data Sheet'!$B$19))),
            --(INT('Data Sheet'!$A$19) &amp; "." &amp; BO743),
            --(INT('Data Sheet'!$B$19) &amp; "." &amp; BO743)
        )
    ),
    IF(BN743&lt;&gt;"",
        IF(INT('Data Sheet'!$A$19)=INT('Data Sheet'!$B$19),
            --(INT('Data Sheet'!$A$19) &amp; "." &amp; LEFT(BN743,3)),
            IF(AND((--(INT('Data Sheet'!$A$19) &amp; "." &amp; LEFT(BN743,3))&gt;=--('Data Sheet'!$A$19)), (--(INT('Data Sheet'!$A$19) &amp; "." &amp; LEFT(BN743,3))&lt;=--('Data Sheet'!$B$19))),
                --(INT('Data Sheet'!$A$19) &amp; "." &amp; LEFT(BN743,3)),
                --(INT('Data Sheet'!$B$19) &amp; "." &amp; LEFT(BN743,3))
            )
        ),
        "OK"
    )
)</f>
        <v>OK</v>
      </c>
      <c r="O743" s="23" t="str">
        <f>IF(BP743&lt;&gt;"",
    IF(INT('Data Sheet'!$A$19)=INT('Data Sheet'!$B$19),
        --(INT('Data Sheet'!$A$19) &amp; "." &amp; BP743),
        IF(AND((--(INT('Data Sheet'!$A$19) &amp; "." &amp; BP743)&gt;=--('Data Sheet'!$A$19)), (--(INT('Data Sheet'!$A$19) &amp; "." &amp; BP743)&lt;=--('Data Sheet'!$B$19))),
            --(INT('Data Sheet'!$A$19) &amp; "." &amp; BP743),
            --(INT('Data Sheet'!$B$19) &amp; "." &amp; BP743)
        )
    ),
    IF(BN743&lt;&gt;"",
        IF(INT('Data Sheet'!$A$19)=INT('Data Sheet'!$B$19),
            --(INT('Data Sheet'!$A$19) &amp; "." &amp; RIGHT(BN743,3)),
            IF(AND((--(INT('Data Sheet'!$A$19) &amp; "." &amp; RIGHT(BN743,3))&gt;=--('Data Sheet'!$A$19)), (--(INT('Data Sheet'!$A$19) &amp; "." &amp; RIGHT(BN743,3))&lt;=--('Data Sheet'!$B$19))),
                --(INT('Data Sheet'!$A$19) &amp; "." &amp; RIGHT(BN743,3)),
                --(INT('Data Sheet'!$B$19) &amp; "." &amp; RIGHT(BN743,3))
            )
        ),
        "OK"
    )
)</f>
        <v>OK</v>
      </c>
      <c r="P743" s="23" t="str">
        <f>IF(BR743&lt;&gt;"",
    IF(INT('Data Sheet'!$A$19)=INT('Data Sheet'!$B$15),
        --(INT('Data Sheet'!$A$15) &amp; "." &amp; BR743),
        IF(AND((--(INT('Data Sheet'!$A$15) &amp; "." &amp; BR743)&gt;=--('Data Sheet'!$A$15)), (--(INT('Data Sheet'!$A$15) &amp; "." &amp; BR743)&lt;=--('Data Sheet'!$B$15))),
            --(INT('Data Sheet'!$A$15) &amp; "." &amp; BR743),
            --(INT('Data Sheet'!$B$15) &amp; "." &amp; BR743)
        )
    ),
    IF(BQ743&lt;&gt;"",
        IF(INT('Data Sheet'!$A$15)=INT('Data Sheet'!$B$15),
            --(INT('Data Sheet'!$A$15) &amp; "." &amp; LEFT(BQ743,3)),
            IF(AND((--(INT('Data Sheet'!$A$15) &amp; "." &amp; LEFT(BQ743,3))&gt;=--('Data Sheet'!$A$15)), (--(INT('Data Sheet'!$A$15) &amp; "." &amp; LEFT(BQ743,3))&lt;=--('Data Sheet'!$B$15))),
                --(INT('Data Sheet'!$A$15) &amp; "." &amp; LEFT(BQ743,3)),
                --(INT('Data Sheet'!$B$15) &amp; "." &amp; LEFT(BQ743,3))
            )
        ),
        "OK"
    )
)</f>
        <v>OK</v>
      </c>
      <c r="Q743" s="23" t="str">
        <f>IF(BS743&lt;&gt;"",
    IF(INT('Data Sheet'!$A$19)=INT('Data Sheet'!$B$15),
        --(INT('Data Sheet'!$A$15) &amp; "." &amp; BS743),
        IF(AND((--(INT('Data Sheet'!$A$15) &amp; "." &amp; BS743)&gt;=--('Data Sheet'!$A$15)), (--(INT('Data Sheet'!$A$15) &amp; "." &amp; BS743)&lt;=--('Data Sheet'!$B$15))),
            --(INT('Data Sheet'!$A$15) &amp; "." &amp; BS743),
            --(INT('Data Sheet'!$B$15) &amp; "." &amp; BS743)
        )
    ),
    IF(BQ743&lt;&gt;"",
        IF(INT('Data Sheet'!$A$15)=INT('Data Sheet'!$B$15),
            --(INT('Data Sheet'!$A$15) &amp; "." &amp; RIGHT(BQ743,3)),
            IF(AND((--(INT('Data Sheet'!$A$15) &amp; "." &amp; RIGHT(BQ743,3))&gt;=--('Data Sheet'!$A$15)), (--(INT('Data Sheet'!$A$15) &amp; "." &amp; RIGHT(BQ743,3))&lt;=--('Data Sheet'!$B$15))),
                --(INT('Data Sheet'!$A$15) &amp; "." &amp; RIGHT(BQ743,3)),
                --(INT('Data Sheet'!$B$15) &amp; "." &amp; RIGHT(BQ743,3))
            )
        ),
        "OK"
    )
)</f>
        <v>OK</v>
      </c>
      <c r="R743" s="19"/>
      <c r="S743" s="19"/>
      <c r="T743" s="19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1"/>
      <c r="AU743" s="21"/>
      <c r="AV743" s="21"/>
      <c r="AW743" s="22"/>
      <c r="AX743" s="99"/>
      <c r="AY743" s="20"/>
      <c r="AZ743" s="20"/>
      <c r="BA743" s="22"/>
      <c r="BB743">
        <v>735</v>
      </c>
      <c r="BC743" s="80"/>
      <c r="BD743" s="80"/>
      <c r="BE743" s="80"/>
      <c r="BF743" s="80"/>
      <c r="BG743" s="32" t="str">
        <f t="shared" si="125"/>
        <v/>
      </c>
      <c r="BH743" s="78">
        <f t="shared" si="123"/>
        <v>0</v>
      </c>
      <c r="BI743" s="2">
        <f t="shared" si="126"/>
        <v>0</v>
      </c>
      <c r="BJ743" s="2">
        <f t="shared" si="127"/>
        <v>0</v>
      </c>
      <c r="BK743" s="2">
        <f t="shared" si="124"/>
        <v>0</v>
      </c>
    </row>
    <row r="744" spans="2:63" ht="15" customHeight="1" x14ac:dyDescent="0.25">
      <c r="B744" s="14">
        <v>736</v>
      </c>
      <c r="C744" s="95" t="str">
        <f t="shared" si="128"/>
        <v/>
      </c>
      <c r="D744" s="15" t="str">
        <f t="shared" si="133"/>
        <v>OK</v>
      </c>
      <c r="E744" s="16" t="e">
        <f>VLOOKUP('Data Sheet'!$B$8,'Data Sheet'!$I$2:$J$9,2,FALSE)</f>
        <v>#N/A</v>
      </c>
      <c r="F744" s="16" t="str">
        <f t="shared" si="129"/>
        <v/>
      </c>
      <c r="G744" s="103">
        <f t="shared" si="130"/>
        <v>0</v>
      </c>
      <c r="H744" s="17" t="s">
        <v>26</v>
      </c>
      <c r="I744" s="17" t="s">
        <v>26</v>
      </c>
      <c r="J744" s="17" t="str">
        <f>IF('Data Sheet'!$B$9="NC-50","N/A","OK")</f>
        <v>OK</v>
      </c>
      <c r="K744" s="17" t="str">
        <f>IF('Data Sheet'!$B$9="NC-50","N/A","OK")</f>
        <v>OK</v>
      </c>
      <c r="L744" s="17" t="str">
        <f t="shared" si="131"/>
        <v>OK</v>
      </c>
      <c r="M744" s="17" t="str">
        <f t="shared" si="132"/>
        <v>OK</v>
      </c>
      <c r="N744" s="18" t="str">
        <f>IF(BO744&lt;&gt;"",
    IF(INT('Data Sheet'!$A$19)=INT('Data Sheet'!$B$19),
        --(INT('Data Sheet'!$A$19) &amp; "." &amp; BO744),
        IF(AND((--(INT('Data Sheet'!$A$19) &amp; "." &amp; BO744)&gt;=--('Data Sheet'!$A$19)), (--(INT('Data Sheet'!$A$19) &amp; "." &amp; BO744)&lt;=--('Data Sheet'!$B$19))),
            --(INT('Data Sheet'!$A$19) &amp; "." &amp; BO744),
            --(INT('Data Sheet'!$B$19) &amp; "." &amp; BO744)
        )
    ),
    IF(BN744&lt;&gt;"",
        IF(INT('Data Sheet'!$A$19)=INT('Data Sheet'!$B$19),
            --(INT('Data Sheet'!$A$19) &amp; "." &amp; LEFT(BN744,3)),
            IF(AND((--(INT('Data Sheet'!$A$19) &amp; "." &amp; LEFT(BN744,3))&gt;=--('Data Sheet'!$A$19)), (--(INT('Data Sheet'!$A$19) &amp; "." &amp; LEFT(BN744,3))&lt;=--('Data Sheet'!$B$19))),
                --(INT('Data Sheet'!$A$19) &amp; "." &amp; LEFT(BN744,3)),
                --(INT('Data Sheet'!$B$19) &amp; "." &amp; LEFT(BN744,3))
            )
        ),
        "OK"
    )
)</f>
        <v>OK</v>
      </c>
      <c r="O744" s="23" t="str">
        <f>IF(BP744&lt;&gt;"",
    IF(INT('Data Sheet'!$A$19)=INT('Data Sheet'!$B$19),
        --(INT('Data Sheet'!$A$19) &amp; "." &amp; BP744),
        IF(AND((--(INT('Data Sheet'!$A$19) &amp; "." &amp; BP744)&gt;=--('Data Sheet'!$A$19)), (--(INT('Data Sheet'!$A$19) &amp; "." &amp; BP744)&lt;=--('Data Sheet'!$B$19))),
            --(INT('Data Sheet'!$A$19) &amp; "." &amp; BP744),
            --(INT('Data Sheet'!$B$19) &amp; "." &amp; BP744)
        )
    ),
    IF(BN744&lt;&gt;"",
        IF(INT('Data Sheet'!$A$19)=INT('Data Sheet'!$B$19),
            --(INT('Data Sheet'!$A$19) &amp; "." &amp; RIGHT(BN744,3)),
            IF(AND((--(INT('Data Sheet'!$A$19) &amp; "." &amp; RIGHT(BN744,3))&gt;=--('Data Sheet'!$A$19)), (--(INT('Data Sheet'!$A$19) &amp; "." &amp; RIGHT(BN744,3))&lt;=--('Data Sheet'!$B$19))),
                --(INT('Data Sheet'!$A$19) &amp; "." &amp; RIGHT(BN744,3)),
                --(INT('Data Sheet'!$B$19) &amp; "." &amp; RIGHT(BN744,3))
            )
        ),
        "OK"
    )
)</f>
        <v>OK</v>
      </c>
      <c r="P744" s="23" t="str">
        <f>IF(BR744&lt;&gt;"",
    IF(INT('Data Sheet'!$A$19)=INT('Data Sheet'!$B$15),
        --(INT('Data Sheet'!$A$15) &amp; "." &amp; BR744),
        IF(AND((--(INT('Data Sheet'!$A$15) &amp; "." &amp; BR744)&gt;=--('Data Sheet'!$A$15)), (--(INT('Data Sheet'!$A$15) &amp; "." &amp; BR744)&lt;=--('Data Sheet'!$B$15))),
            --(INT('Data Sheet'!$A$15) &amp; "." &amp; BR744),
            --(INT('Data Sheet'!$B$15) &amp; "." &amp; BR744)
        )
    ),
    IF(BQ744&lt;&gt;"",
        IF(INT('Data Sheet'!$A$15)=INT('Data Sheet'!$B$15),
            --(INT('Data Sheet'!$A$15) &amp; "." &amp; LEFT(BQ744,3)),
            IF(AND((--(INT('Data Sheet'!$A$15) &amp; "." &amp; LEFT(BQ744,3))&gt;=--('Data Sheet'!$A$15)), (--(INT('Data Sheet'!$A$15) &amp; "." &amp; LEFT(BQ744,3))&lt;=--('Data Sheet'!$B$15))),
                --(INT('Data Sheet'!$A$15) &amp; "." &amp; LEFT(BQ744,3)),
                --(INT('Data Sheet'!$B$15) &amp; "." &amp; LEFT(BQ744,3))
            )
        ),
        "OK"
    )
)</f>
        <v>OK</v>
      </c>
      <c r="Q744" s="23" t="str">
        <f>IF(BS744&lt;&gt;"",
    IF(INT('Data Sheet'!$A$19)=INT('Data Sheet'!$B$15),
        --(INT('Data Sheet'!$A$15) &amp; "." &amp; BS744),
        IF(AND((--(INT('Data Sheet'!$A$15) &amp; "." &amp; BS744)&gt;=--('Data Sheet'!$A$15)), (--(INT('Data Sheet'!$A$15) &amp; "." &amp; BS744)&lt;=--('Data Sheet'!$B$15))),
            --(INT('Data Sheet'!$A$15) &amp; "." &amp; BS744),
            --(INT('Data Sheet'!$B$15) &amp; "." &amp; BS744)
        )
    ),
    IF(BQ744&lt;&gt;"",
        IF(INT('Data Sheet'!$A$15)=INT('Data Sheet'!$B$15),
            --(INT('Data Sheet'!$A$15) &amp; "." &amp; RIGHT(BQ744,3)),
            IF(AND((--(INT('Data Sheet'!$A$15) &amp; "." &amp; RIGHT(BQ744,3))&gt;=--('Data Sheet'!$A$15)), (--(INT('Data Sheet'!$A$15) &amp; "." &amp; RIGHT(BQ744,3))&lt;=--('Data Sheet'!$B$15))),
                --(INT('Data Sheet'!$A$15) &amp; "." &amp; RIGHT(BQ744,3)),
                --(INT('Data Sheet'!$B$15) &amp; "." &amp; RIGHT(BQ744,3))
            )
        ),
        "OK"
    )
)</f>
        <v>OK</v>
      </c>
      <c r="R744" s="19"/>
      <c r="S744" s="19"/>
      <c r="T744" s="19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1"/>
      <c r="AU744" s="21"/>
      <c r="AV744" s="21"/>
      <c r="AW744" s="22"/>
      <c r="AX744" s="99"/>
      <c r="AY744" s="20"/>
      <c r="AZ744" s="20"/>
      <c r="BA744" s="22"/>
      <c r="BB744">
        <v>736</v>
      </c>
      <c r="BC744" s="80"/>
      <c r="BD744" s="80"/>
      <c r="BE744" s="80"/>
      <c r="BF744" s="80"/>
      <c r="BG744" s="32" t="str">
        <f t="shared" si="125"/>
        <v/>
      </c>
      <c r="BH744" s="78">
        <f t="shared" si="123"/>
        <v>0</v>
      </c>
      <c r="BI744" s="2">
        <f t="shared" si="126"/>
        <v>0</v>
      </c>
      <c r="BJ744" s="2">
        <f t="shared" si="127"/>
        <v>0</v>
      </c>
      <c r="BK744" s="2">
        <f t="shared" si="124"/>
        <v>0</v>
      </c>
    </row>
    <row r="745" spans="2:63" ht="15" customHeight="1" x14ac:dyDescent="0.25">
      <c r="B745" s="14">
        <v>737</v>
      </c>
      <c r="C745" s="95" t="str">
        <f t="shared" si="128"/>
        <v/>
      </c>
      <c r="D745" s="15" t="str">
        <f t="shared" si="133"/>
        <v>OK</v>
      </c>
      <c r="E745" s="16" t="e">
        <f>VLOOKUP('Data Sheet'!$B$8,'Data Sheet'!$I$2:$J$9,2,FALSE)</f>
        <v>#N/A</v>
      </c>
      <c r="F745" s="16" t="str">
        <f t="shared" si="129"/>
        <v/>
      </c>
      <c r="G745" s="103">
        <f t="shared" si="130"/>
        <v>0</v>
      </c>
      <c r="H745" s="17" t="s">
        <v>26</v>
      </c>
      <c r="I745" s="17" t="s">
        <v>26</v>
      </c>
      <c r="J745" s="17" t="str">
        <f>IF('Data Sheet'!$B$9="NC-50","N/A","OK")</f>
        <v>OK</v>
      </c>
      <c r="K745" s="17" t="str">
        <f>IF('Data Sheet'!$B$9="NC-50","N/A","OK")</f>
        <v>OK</v>
      </c>
      <c r="L745" s="17" t="str">
        <f t="shared" si="131"/>
        <v>OK</v>
      </c>
      <c r="M745" s="17" t="str">
        <f t="shared" si="132"/>
        <v>OK</v>
      </c>
      <c r="N745" s="18" t="str">
        <f>IF(BO745&lt;&gt;"",
    IF(INT('Data Sheet'!$A$19)=INT('Data Sheet'!$B$19),
        --(INT('Data Sheet'!$A$19) &amp; "." &amp; BO745),
        IF(AND((--(INT('Data Sheet'!$A$19) &amp; "." &amp; BO745)&gt;=--('Data Sheet'!$A$19)), (--(INT('Data Sheet'!$A$19) &amp; "." &amp; BO745)&lt;=--('Data Sheet'!$B$19))),
            --(INT('Data Sheet'!$A$19) &amp; "." &amp; BO745),
            --(INT('Data Sheet'!$B$19) &amp; "." &amp; BO745)
        )
    ),
    IF(BN745&lt;&gt;"",
        IF(INT('Data Sheet'!$A$19)=INT('Data Sheet'!$B$19),
            --(INT('Data Sheet'!$A$19) &amp; "." &amp; LEFT(BN745,3)),
            IF(AND((--(INT('Data Sheet'!$A$19) &amp; "." &amp; LEFT(BN745,3))&gt;=--('Data Sheet'!$A$19)), (--(INT('Data Sheet'!$A$19) &amp; "." &amp; LEFT(BN745,3))&lt;=--('Data Sheet'!$B$19))),
                --(INT('Data Sheet'!$A$19) &amp; "." &amp; LEFT(BN745,3)),
                --(INT('Data Sheet'!$B$19) &amp; "." &amp; LEFT(BN745,3))
            )
        ),
        "OK"
    )
)</f>
        <v>OK</v>
      </c>
      <c r="O745" s="23" t="str">
        <f>IF(BP745&lt;&gt;"",
    IF(INT('Data Sheet'!$A$19)=INT('Data Sheet'!$B$19),
        --(INT('Data Sheet'!$A$19) &amp; "." &amp; BP745),
        IF(AND((--(INT('Data Sheet'!$A$19) &amp; "." &amp; BP745)&gt;=--('Data Sheet'!$A$19)), (--(INT('Data Sheet'!$A$19) &amp; "." &amp; BP745)&lt;=--('Data Sheet'!$B$19))),
            --(INT('Data Sheet'!$A$19) &amp; "." &amp; BP745),
            --(INT('Data Sheet'!$B$19) &amp; "." &amp; BP745)
        )
    ),
    IF(BN745&lt;&gt;"",
        IF(INT('Data Sheet'!$A$19)=INT('Data Sheet'!$B$19),
            --(INT('Data Sheet'!$A$19) &amp; "." &amp; RIGHT(BN745,3)),
            IF(AND((--(INT('Data Sheet'!$A$19) &amp; "." &amp; RIGHT(BN745,3))&gt;=--('Data Sheet'!$A$19)), (--(INT('Data Sheet'!$A$19) &amp; "." &amp; RIGHT(BN745,3))&lt;=--('Data Sheet'!$B$19))),
                --(INT('Data Sheet'!$A$19) &amp; "." &amp; RIGHT(BN745,3)),
                --(INT('Data Sheet'!$B$19) &amp; "." &amp; RIGHT(BN745,3))
            )
        ),
        "OK"
    )
)</f>
        <v>OK</v>
      </c>
      <c r="P745" s="23" t="str">
        <f>IF(BR745&lt;&gt;"",
    IF(INT('Data Sheet'!$A$19)=INT('Data Sheet'!$B$15),
        --(INT('Data Sheet'!$A$15) &amp; "." &amp; BR745),
        IF(AND((--(INT('Data Sheet'!$A$15) &amp; "." &amp; BR745)&gt;=--('Data Sheet'!$A$15)), (--(INT('Data Sheet'!$A$15) &amp; "." &amp; BR745)&lt;=--('Data Sheet'!$B$15))),
            --(INT('Data Sheet'!$A$15) &amp; "." &amp; BR745),
            --(INT('Data Sheet'!$B$15) &amp; "." &amp; BR745)
        )
    ),
    IF(BQ745&lt;&gt;"",
        IF(INT('Data Sheet'!$A$15)=INT('Data Sheet'!$B$15),
            --(INT('Data Sheet'!$A$15) &amp; "." &amp; LEFT(BQ745,3)),
            IF(AND((--(INT('Data Sheet'!$A$15) &amp; "." &amp; LEFT(BQ745,3))&gt;=--('Data Sheet'!$A$15)), (--(INT('Data Sheet'!$A$15) &amp; "." &amp; LEFT(BQ745,3))&lt;=--('Data Sheet'!$B$15))),
                --(INT('Data Sheet'!$A$15) &amp; "." &amp; LEFT(BQ745,3)),
                --(INT('Data Sheet'!$B$15) &amp; "." &amp; LEFT(BQ745,3))
            )
        ),
        "OK"
    )
)</f>
        <v>OK</v>
      </c>
      <c r="Q745" s="23" t="str">
        <f>IF(BS745&lt;&gt;"",
    IF(INT('Data Sheet'!$A$19)=INT('Data Sheet'!$B$15),
        --(INT('Data Sheet'!$A$15) &amp; "." &amp; BS745),
        IF(AND((--(INT('Data Sheet'!$A$15) &amp; "." &amp; BS745)&gt;=--('Data Sheet'!$A$15)), (--(INT('Data Sheet'!$A$15) &amp; "." &amp; BS745)&lt;=--('Data Sheet'!$B$15))),
            --(INT('Data Sheet'!$A$15) &amp; "." &amp; BS745),
            --(INT('Data Sheet'!$B$15) &amp; "." &amp; BS745)
        )
    ),
    IF(BQ745&lt;&gt;"",
        IF(INT('Data Sheet'!$A$15)=INT('Data Sheet'!$B$15),
            --(INT('Data Sheet'!$A$15) &amp; "." &amp; RIGHT(BQ745,3)),
            IF(AND((--(INT('Data Sheet'!$A$15) &amp; "." &amp; RIGHT(BQ745,3))&gt;=--('Data Sheet'!$A$15)), (--(INT('Data Sheet'!$A$15) &amp; "." &amp; RIGHT(BQ745,3))&lt;=--('Data Sheet'!$B$15))),
                --(INT('Data Sheet'!$A$15) &amp; "." &amp; RIGHT(BQ745,3)),
                --(INT('Data Sheet'!$B$15) &amp; "." &amp; RIGHT(BQ745,3))
            )
        ),
        "OK"
    )
)</f>
        <v>OK</v>
      </c>
      <c r="R745" s="19"/>
      <c r="S745" s="19"/>
      <c r="T745" s="19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1"/>
      <c r="AU745" s="21"/>
      <c r="AV745" s="21"/>
      <c r="AW745" s="22"/>
      <c r="AX745" s="99"/>
      <c r="AY745" s="20"/>
      <c r="AZ745" s="20"/>
      <c r="BA745" s="22"/>
      <c r="BB745">
        <v>737</v>
      </c>
      <c r="BC745" s="80"/>
      <c r="BD745" s="80"/>
      <c r="BE745" s="80"/>
      <c r="BF745" s="80"/>
      <c r="BG745" s="32" t="str">
        <f t="shared" si="125"/>
        <v/>
      </c>
      <c r="BH745" s="78">
        <f t="shared" si="123"/>
        <v>0</v>
      </c>
      <c r="BI745" s="2">
        <f t="shared" si="126"/>
        <v>0</v>
      </c>
      <c r="BJ745" s="2">
        <f t="shared" si="127"/>
        <v>0</v>
      </c>
      <c r="BK745" s="2">
        <f t="shared" si="124"/>
        <v>0</v>
      </c>
    </row>
    <row r="746" spans="2:63" ht="15" customHeight="1" x14ac:dyDescent="0.25">
      <c r="B746" s="14">
        <v>738</v>
      </c>
      <c r="C746" s="95" t="str">
        <f t="shared" si="128"/>
        <v/>
      </c>
      <c r="D746" s="15" t="str">
        <f t="shared" si="133"/>
        <v>OK</v>
      </c>
      <c r="E746" s="16" t="e">
        <f>VLOOKUP('Data Sheet'!$B$8,'Data Sheet'!$I$2:$J$9,2,FALSE)</f>
        <v>#N/A</v>
      </c>
      <c r="F746" s="16" t="str">
        <f t="shared" si="129"/>
        <v/>
      </c>
      <c r="G746" s="103">
        <f t="shared" si="130"/>
        <v>0</v>
      </c>
      <c r="H746" s="17" t="s">
        <v>26</v>
      </c>
      <c r="I746" s="17" t="s">
        <v>26</v>
      </c>
      <c r="J746" s="17" t="str">
        <f>IF('Data Sheet'!$B$9="NC-50","N/A","OK")</f>
        <v>OK</v>
      </c>
      <c r="K746" s="17" t="str">
        <f>IF('Data Sheet'!$B$9="NC-50","N/A","OK")</f>
        <v>OK</v>
      </c>
      <c r="L746" s="17" t="str">
        <f t="shared" si="131"/>
        <v>OK</v>
      </c>
      <c r="M746" s="17" t="str">
        <f t="shared" si="132"/>
        <v>OK</v>
      </c>
      <c r="N746" s="18" t="str">
        <f>IF(BO746&lt;&gt;"",
    IF(INT('Data Sheet'!$A$19)=INT('Data Sheet'!$B$19),
        --(INT('Data Sheet'!$A$19) &amp; "." &amp; BO746),
        IF(AND((--(INT('Data Sheet'!$A$19) &amp; "." &amp; BO746)&gt;=--('Data Sheet'!$A$19)), (--(INT('Data Sheet'!$A$19) &amp; "." &amp; BO746)&lt;=--('Data Sheet'!$B$19))),
            --(INT('Data Sheet'!$A$19) &amp; "." &amp; BO746),
            --(INT('Data Sheet'!$B$19) &amp; "." &amp; BO746)
        )
    ),
    IF(BN746&lt;&gt;"",
        IF(INT('Data Sheet'!$A$19)=INT('Data Sheet'!$B$19),
            --(INT('Data Sheet'!$A$19) &amp; "." &amp; LEFT(BN746,3)),
            IF(AND((--(INT('Data Sheet'!$A$19) &amp; "." &amp; LEFT(BN746,3))&gt;=--('Data Sheet'!$A$19)), (--(INT('Data Sheet'!$A$19) &amp; "." &amp; LEFT(BN746,3))&lt;=--('Data Sheet'!$B$19))),
                --(INT('Data Sheet'!$A$19) &amp; "." &amp; LEFT(BN746,3)),
                --(INT('Data Sheet'!$B$19) &amp; "." &amp; LEFT(BN746,3))
            )
        ),
        "OK"
    )
)</f>
        <v>OK</v>
      </c>
      <c r="O746" s="23" t="str">
        <f>IF(BP746&lt;&gt;"",
    IF(INT('Data Sheet'!$A$19)=INT('Data Sheet'!$B$19),
        --(INT('Data Sheet'!$A$19) &amp; "." &amp; BP746),
        IF(AND((--(INT('Data Sheet'!$A$19) &amp; "." &amp; BP746)&gt;=--('Data Sheet'!$A$19)), (--(INT('Data Sheet'!$A$19) &amp; "." &amp; BP746)&lt;=--('Data Sheet'!$B$19))),
            --(INT('Data Sheet'!$A$19) &amp; "." &amp; BP746),
            --(INT('Data Sheet'!$B$19) &amp; "." &amp; BP746)
        )
    ),
    IF(BN746&lt;&gt;"",
        IF(INT('Data Sheet'!$A$19)=INT('Data Sheet'!$B$19),
            --(INT('Data Sheet'!$A$19) &amp; "." &amp; RIGHT(BN746,3)),
            IF(AND((--(INT('Data Sheet'!$A$19) &amp; "." &amp; RIGHT(BN746,3))&gt;=--('Data Sheet'!$A$19)), (--(INT('Data Sheet'!$A$19) &amp; "." &amp; RIGHT(BN746,3))&lt;=--('Data Sheet'!$B$19))),
                --(INT('Data Sheet'!$A$19) &amp; "." &amp; RIGHT(BN746,3)),
                --(INT('Data Sheet'!$B$19) &amp; "." &amp; RIGHT(BN746,3))
            )
        ),
        "OK"
    )
)</f>
        <v>OK</v>
      </c>
      <c r="P746" s="23" t="str">
        <f>IF(BR746&lt;&gt;"",
    IF(INT('Data Sheet'!$A$19)=INT('Data Sheet'!$B$15),
        --(INT('Data Sheet'!$A$15) &amp; "." &amp; BR746),
        IF(AND((--(INT('Data Sheet'!$A$15) &amp; "." &amp; BR746)&gt;=--('Data Sheet'!$A$15)), (--(INT('Data Sheet'!$A$15) &amp; "." &amp; BR746)&lt;=--('Data Sheet'!$B$15))),
            --(INT('Data Sheet'!$A$15) &amp; "." &amp; BR746),
            --(INT('Data Sheet'!$B$15) &amp; "." &amp; BR746)
        )
    ),
    IF(BQ746&lt;&gt;"",
        IF(INT('Data Sheet'!$A$15)=INT('Data Sheet'!$B$15),
            --(INT('Data Sheet'!$A$15) &amp; "." &amp; LEFT(BQ746,3)),
            IF(AND((--(INT('Data Sheet'!$A$15) &amp; "." &amp; LEFT(BQ746,3))&gt;=--('Data Sheet'!$A$15)), (--(INT('Data Sheet'!$A$15) &amp; "." &amp; LEFT(BQ746,3))&lt;=--('Data Sheet'!$B$15))),
                --(INT('Data Sheet'!$A$15) &amp; "." &amp; LEFT(BQ746,3)),
                --(INT('Data Sheet'!$B$15) &amp; "." &amp; LEFT(BQ746,3))
            )
        ),
        "OK"
    )
)</f>
        <v>OK</v>
      </c>
      <c r="Q746" s="23" t="str">
        <f>IF(BS746&lt;&gt;"",
    IF(INT('Data Sheet'!$A$19)=INT('Data Sheet'!$B$15),
        --(INT('Data Sheet'!$A$15) &amp; "." &amp; BS746),
        IF(AND((--(INT('Data Sheet'!$A$15) &amp; "." &amp; BS746)&gt;=--('Data Sheet'!$A$15)), (--(INT('Data Sheet'!$A$15) &amp; "." &amp; BS746)&lt;=--('Data Sheet'!$B$15))),
            --(INT('Data Sheet'!$A$15) &amp; "." &amp; BS746),
            --(INT('Data Sheet'!$B$15) &amp; "." &amp; BS746)
        )
    ),
    IF(BQ746&lt;&gt;"",
        IF(INT('Data Sheet'!$A$15)=INT('Data Sheet'!$B$15),
            --(INT('Data Sheet'!$A$15) &amp; "." &amp; RIGHT(BQ746,3)),
            IF(AND((--(INT('Data Sheet'!$A$15) &amp; "." &amp; RIGHT(BQ746,3))&gt;=--('Data Sheet'!$A$15)), (--(INT('Data Sheet'!$A$15) &amp; "." &amp; RIGHT(BQ746,3))&lt;=--('Data Sheet'!$B$15))),
                --(INT('Data Sheet'!$A$15) &amp; "." &amp; RIGHT(BQ746,3)),
                --(INT('Data Sheet'!$B$15) &amp; "." &amp; RIGHT(BQ746,3))
            )
        ),
        "OK"
    )
)</f>
        <v>OK</v>
      </c>
      <c r="R746" s="19"/>
      <c r="S746" s="19"/>
      <c r="T746" s="19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1"/>
      <c r="AU746" s="21"/>
      <c r="AV746" s="21"/>
      <c r="AW746" s="22"/>
      <c r="AX746" s="99"/>
      <c r="AY746" s="20"/>
      <c r="AZ746" s="20"/>
      <c r="BA746" s="22"/>
      <c r="BB746">
        <v>738</v>
      </c>
      <c r="BC746" s="80"/>
      <c r="BD746" s="80"/>
      <c r="BE746" s="80"/>
      <c r="BF746" s="80"/>
      <c r="BG746" s="32" t="str">
        <f t="shared" si="125"/>
        <v/>
      </c>
      <c r="BH746" s="78">
        <f t="shared" si="123"/>
        <v>0</v>
      </c>
      <c r="BI746" s="2">
        <f t="shared" si="126"/>
        <v>0</v>
      </c>
      <c r="BJ746" s="2">
        <f t="shared" si="127"/>
        <v>0</v>
      </c>
      <c r="BK746" s="2">
        <f t="shared" si="124"/>
        <v>0</v>
      </c>
    </row>
    <row r="747" spans="2:63" ht="15" customHeight="1" x14ac:dyDescent="0.25">
      <c r="B747" s="14">
        <v>739</v>
      </c>
      <c r="C747" s="95" t="str">
        <f t="shared" si="128"/>
        <v/>
      </c>
      <c r="D747" s="15" t="str">
        <f t="shared" si="133"/>
        <v>OK</v>
      </c>
      <c r="E747" s="16" t="e">
        <f>VLOOKUP('Data Sheet'!$B$8,'Data Sheet'!$I$2:$J$9,2,FALSE)</f>
        <v>#N/A</v>
      </c>
      <c r="F747" s="16" t="str">
        <f t="shared" si="129"/>
        <v/>
      </c>
      <c r="G747" s="103">
        <f t="shared" si="130"/>
        <v>0</v>
      </c>
      <c r="H747" s="17" t="s">
        <v>26</v>
      </c>
      <c r="I747" s="17" t="s">
        <v>26</v>
      </c>
      <c r="J747" s="17" t="str">
        <f>IF('Data Sheet'!$B$9="NC-50","N/A","OK")</f>
        <v>OK</v>
      </c>
      <c r="K747" s="17" t="str">
        <f>IF('Data Sheet'!$B$9="NC-50","N/A","OK")</f>
        <v>OK</v>
      </c>
      <c r="L747" s="17" t="str">
        <f t="shared" si="131"/>
        <v>OK</v>
      </c>
      <c r="M747" s="17" t="str">
        <f t="shared" si="132"/>
        <v>OK</v>
      </c>
      <c r="N747" s="18" t="str">
        <f>IF(BO747&lt;&gt;"",
    IF(INT('Data Sheet'!$A$19)=INT('Data Sheet'!$B$19),
        --(INT('Data Sheet'!$A$19) &amp; "." &amp; BO747),
        IF(AND((--(INT('Data Sheet'!$A$19) &amp; "." &amp; BO747)&gt;=--('Data Sheet'!$A$19)), (--(INT('Data Sheet'!$A$19) &amp; "." &amp; BO747)&lt;=--('Data Sheet'!$B$19))),
            --(INT('Data Sheet'!$A$19) &amp; "." &amp; BO747),
            --(INT('Data Sheet'!$B$19) &amp; "." &amp; BO747)
        )
    ),
    IF(BN747&lt;&gt;"",
        IF(INT('Data Sheet'!$A$19)=INT('Data Sheet'!$B$19),
            --(INT('Data Sheet'!$A$19) &amp; "." &amp; LEFT(BN747,3)),
            IF(AND((--(INT('Data Sheet'!$A$19) &amp; "." &amp; LEFT(BN747,3))&gt;=--('Data Sheet'!$A$19)), (--(INT('Data Sheet'!$A$19) &amp; "." &amp; LEFT(BN747,3))&lt;=--('Data Sheet'!$B$19))),
                --(INT('Data Sheet'!$A$19) &amp; "." &amp; LEFT(BN747,3)),
                --(INT('Data Sheet'!$B$19) &amp; "." &amp; LEFT(BN747,3))
            )
        ),
        "OK"
    )
)</f>
        <v>OK</v>
      </c>
      <c r="O747" s="23" t="str">
        <f>IF(BP747&lt;&gt;"",
    IF(INT('Data Sheet'!$A$19)=INT('Data Sheet'!$B$19),
        --(INT('Data Sheet'!$A$19) &amp; "." &amp; BP747),
        IF(AND((--(INT('Data Sheet'!$A$19) &amp; "." &amp; BP747)&gt;=--('Data Sheet'!$A$19)), (--(INT('Data Sheet'!$A$19) &amp; "." &amp; BP747)&lt;=--('Data Sheet'!$B$19))),
            --(INT('Data Sheet'!$A$19) &amp; "." &amp; BP747),
            --(INT('Data Sheet'!$B$19) &amp; "." &amp; BP747)
        )
    ),
    IF(BN747&lt;&gt;"",
        IF(INT('Data Sheet'!$A$19)=INT('Data Sheet'!$B$19),
            --(INT('Data Sheet'!$A$19) &amp; "." &amp; RIGHT(BN747,3)),
            IF(AND((--(INT('Data Sheet'!$A$19) &amp; "." &amp; RIGHT(BN747,3))&gt;=--('Data Sheet'!$A$19)), (--(INT('Data Sheet'!$A$19) &amp; "." &amp; RIGHT(BN747,3))&lt;=--('Data Sheet'!$B$19))),
                --(INT('Data Sheet'!$A$19) &amp; "." &amp; RIGHT(BN747,3)),
                --(INT('Data Sheet'!$B$19) &amp; "." &amp; RIGHT(BN747,3))
            )
        ),
        "OK"
    )
)</f>
        <v>OK</v>
      </c>
      <c r="P747" s="23" t="str">
        <f>IF(BR747&lt;&gt;"",
    IF(INT('Data Sheet'!$A$19)=INT('Data Sheet'!$B$15),
        --(INT('Data Sheet'!$A$15) &amp; "." &amp; BR747),
        IF(AND((--(INT('Data Sheet'!$A$15) &amp; "." &amp; BR747)&gt;=--('Data Sheet'!$A$15)), (--(INT('Data Sheet'!$A$15) &amp; "." &amp; BR747)&lt;=--('Data Sheet'!$B$15))),
            --(INT('Data Sheet'!$A$15) &amp; "." &amp; BR747),
            --(INT('Data Sheet'!$B$15) &amp; "." &amp; BR747)
        )
    ),
    IF(BQ747&lt;&gt;"",
        IF(INT('Data Sheet'!$A$15)=INT('Data Sheet'!$B$15),
            --(INT('Data Sheet'!$A$15) &amp; "." &amp; LEFT(BQ747,3)),
            IF(AND((--(INT('Data Sheet'!$A$15) &amp; "." &amp; LEFT(BQ747,3))&gt;=--('Data Sheet'!$A$15)), (--(INT('Data Sheet'!$A$15) &amp; "." &amp; LEFT(BQ747,3))&lt;=--('Data Sheet'!$B$15))),
                --(INT('Data Sheet'!$A$15) &amp; "." &amp; LEFT(BQ747,3)),
                --(INT('Data Sheet'!$B$15) &amp; "." &amp; LEFT(BQ747,3))
            )
        ),
        "OK"
    )
)</f>
        <v>OK</v>
      </c>
      <c r="Q747" s="23" t="str">
        <f>IF(BS747&lt;&gt;"",
    IF(INT('Data Sheet'!$A$19)=INT('Data Sheet'!$B$15),
        --(INT('Data Sheet'!$A$15) &amp; "." &amp; BS747),
        IF(AND((--(INT('Data Sheet'!$A$15) &amp; "." &amp; BS747)&gt;=--('Data Sheet'!$A$15)), (--(INT('Data Sheet'!$A$15) &amp; "." &amp; BS747)&lt;=--('Data Sheet'!$B$15))),
            --(INT('Data Sheet'!$A$15) &amp; "." &amp; BS747),
            --(INT('Data Sheet'!$B$15) &amp; "." &amp; BS747)
        )
    ),
    IF(BQ747&lt;&gt;"",
        IF(INT('Data Sheet'!$A$15)=INT('Data Sheet'!$B$15),
            --(INT('Data Sheet'!$A$15) &amp; "." &amp; RIGHT(BQ747,3)),
            IF(AND((--(INT('Data Sheet'!$A$15) &amp; "." &amp; RIGHT(BQ747,3))&gt;=--('Data Sheet'!$A$15)), (--(INT('Data Sheet'!$A$15) &amp; "." &amp; RIGHT(BQ747,3))&lt;=--('Data Sheet'!$B$15))),
                --(INT('Data Sheet'!$A$15) &amp; "." &amp; RIGHT(BQ747,3)),
                --(INT('Data Sheet'!$B$15) &amp; "." &amp; RIGHT(BQ747,3))
            )
        ),
        "OK"
    )
)</f>
        <v>OK</v>
      </c>
      <c r="R747" s="19"/>
      <c r="S747" s="19"/>
      <c r="T747" s="19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1"/>
      <c r="AU747" s="21"/>
      <c r="AV747" s="21"/>
      <c r="AW747" s="22"/>
      <c r="AX747" s="99"/>
      <c r="AY747" s="20"/>
      <c r="AZ747" s="20"/>
      <c r="BA747" s="22"/>
      <c r="BB747">
        <v>739</v>
      </c>
      <c r="BC747" s="80"/>
      <c r="BD747" s="80"/>
      <c r="BE747" s="80"/>
      <c r="BF747" s="80"/>
      <c r="BG747" s="32" t="str">
        <f t="shared" si="125"/>
        <v/>
      </c>
      <c r="BH747" s="78">
        <f t="shared" si="123"/>
        <v>0</v>
      </c>
      <c r="BI747" s="2">
        <f t="shared" si="126"/>
        <v>0</v>
      </c>
      <c r="BJ747" s="2">
        <f t="shared" si="127"/>
        <v>0</v>
      </c>
      <c r="BK747" s="2">
        <f t="shared" si="124"/>
        <v>0</v>
      </c>
    </row>
    <row r="748" spans="2:63" ht="15" customHeight="1" x14ac:dyDescent="0.25">
      <c r="B748" s="14">
        <v>740</v>
      </c>
      <c r="C748" s="95" t="str">
        <f t="shared" si="128"/>
        <v/>
      </c>
      <c r="D748" s="15" t="str">
        <f t="shared" si="133"/>
        <v>OK</v>
      </c>
      <c r="E748" s="16" t="e">
        <f>VLOOKUP('Data Sheet'!$B$8,'Data Sheet'!$I$2:$J$9,2,FALSE)</f>
        <v>#N/A</v>
      </c>
      <c r="F748" s="16" t="str">
        <f t="shared" si="129"/>
        <v/>
      </c>
      <c r="G748" s="103">
        <f t="shared" si="130"/>
        <v>0</v>
      </c>
      <c r="H748" s="17" t="s">
        <v>26</v>
      </c>
      <c r="I748" s="17" t="s">
        <v>26</v>
      </c>
      <c r="J748" s="17" t="str">
        <f>IF('Data Sheet'!$B$9="NC-50","N/A","OK")</f>
        <v>OK</v>
      </c>
      <c r="K748" s="17" t="str">
        <f>IF('Data Sheet'!$B$9="NC-50","N/A","OK")</f>
        <v>OK</v>
      </c>
      <c r="L748" s="17" t="str">
        <f t="shared" si="131"/>
        <v>OK</v>
      </c>
      <c r="M748" s="17" t="str">
        <f t="shared" si="132"/>
        <v>OK</v>
      </c>
      <c r="N748" s="18" t="str">
        <f>IF(BO748&lt;&gt;"",
    IF(INT('Data Sheet'!$A$19)=INT('Data Sheet'!$B$19),
        --(INT('Data Sheet'!$A$19) &amp; "." &amp; BO748),
        IF(AND((--(INT('Data Sheet'!$A$19) &amp; "." &amp; BO748)&gt;=--('Data Sheet'!$A$19)), (--(INT('Data Sheet'!$A$19) &amp; "." &amp; BO748)&lt;=--('Data Sheet'!$B$19))),
            --(INT('Data Sheet'!$A$19) &amp; "." &amp; BO748),
            --(INT('Data Sheet'!$B$19) &amp; "." &amp; BO748)
        )
    ),
    IF(BN748&lt;&gt;"",
        IF(INT('Data Sheet'!$A$19)=INT('Data Sheet'!$B$19),
            --(INT('Data Sheet'!$A$19) &amp; "." &amp; LEFT(BN748,3)),
            IF(AND((--(INT('Data Sheet'!$A$19) &amp; "." &amp; LEFT(BN748,3))&gt;=--('Data Sheet'!$A$19)), (--(INT('Data Sheet'!$A$19) &amp; "." &amp; LEFT(BN748,3))&lt;=--('Data Sheet'!$B$19))),
                --(INT('Data Sheet'!$A$19) &amp; "." &amp; LEFT(BN748,3)),
                --(INT('Data Sheet'!$B$19) &amp; "." &amp; LEFT(BN748,3))
            )
        ),
        "OK"
    )
)</f>
        <v>OK</v>
      </c>
      <c r="O748" s="23" t="str">
        <f>IF(BP748&lt;&gt;"",
    IF(INT('Data Sheet'!$A$19)=INT('Data Sheet'!$B$19),
        --(INT('Data Sheet'!$A$19) &amp; "." &amp; BP748),
        IF(AND((--(INT('Data Sheet'!$A$19) &amp; "." &amp; BP748)&gt;=--('Data Sheet'!$A$19)), (--(INT('Data Sheet'!$A$19) &amp; "." &amp; BP748)&lt;=--('Data Sheet'!$B$19))),
            --(INT('Data Sheet'!$A$19) &amp; "." &amp; BP748),
            --(INT('Data Sheet'!$B$19) &amp; "." &amp; BP748)
        )
    ),
    IF(BN748&lt;&gt;"",
        IF(INT('Data Sheet'!$A$19)=INT('Data Sheet'!$B$19),
            --(INT('Data Sheet'!$A$19) &amp; "." &amp; RIGHT(BN748,3)),
            IF(AND((--(INT('Data Sheet'!$A$19) &amp; "." &amp; RIGHT(BN748,3))&gt;=--('Data Sheet'!$A$19)), (--(INT('Data Sheet'!$A$19) &amp; "." &amp; RIGHT(BN748,3))&lt;=--('Data Sheet'!$B$19))),
                --(INT('Data Sheet'!$A$19) &amp; "." &amp; RIGHT(BN748,3)),
                --(INT('Data Sheet'!$B$19) &amp; "." &amp; RIGHT(BN748,3))
            )
        ),
        "OK"
    )
)</f>
        <v>OK</v>
      </c>
      <c r="P748" s="23" t="str">
        <f>IF(BR748&lt;&gt;"",
    IF(INT('Data Sheet'!$A$19)=INT('Data Sheet'!$B$15),
        --(INT('Data Sheet'!$A$15) &amp; "." &amp; BR748),
        IF(AND((--(INT('Data Sheet'!$A$15) &amp; "." &amp; BR748)&gt;=--('Data Sheet'!$A$15)), (--(INT('Data Sheet'!$A$15) &amp; "." &amp; BR748)&lt;=--('Data Sheet'!$B$15))),
            --(INT('Data Sheet'!$A$15) &amp; "." &amp; BR748),
            --(INT('Data Sheet'!$B$15) &amp; "." &amp; BR748)
        )
    ),
    IF(BQ748&lt;&gt;"",
        IF(INT('Data Sheet'!$A$15)=INT('Data Sheet'!$B$15),
            --(INT('Data Sheet'!$A$15) &amp; "." &amp; LEFT(BQ748,3)),
            IF(AND((--(INT('Data Sheet'!$A$15) &amp; "." &amp; LEFT(BQ748,3))&gt;=--('Data Sheet'!$A$15)), (--(INT('Data Sheet'!$A$15) &amp; "." &amp; LEFT(BQ748,3))&lt;=--('Data Sheet'!$B$15))),
                --(INT('Data Sheet'!$A$15) &amp; "." &amp; LEFT(BQ748,3)),
                --(INT('Data Sheet'!$B$15) &amp; "." &amp; LEFT(BQ748,3))
            )
        ),
        "OK"
    )
)</f>
        <v>OK</v>
      </c>
      <c r="Q748" s="23" t="str">
        <f>IF(BS748&lt;&gt;"",
    IF(INT('Data Sheet'!$A$19)=INT('Data Sheet'!$B$15),
        --(INT('Data Sheet'!$A$15) &amp; "." &amp; BS748),
        IF(AND((--(INT('Data Sheet'!$A$15) &amp; "." &amp; BS748)&gt;=--('Data Sheet'!$A$15)), (--(INT('Data Sheet'!$A$15) &amp; "." &amp; BS748)&lt;=--('Data Sheet'!$B$15))),
            --(INT('Data Sheet'!$A$15) &amp; "." &amp; BS748),
            --(INT('Data Sheet'!$B$15) &amp; "." &amp; BS748)
        )
    ),
    IF(BQ748&lt;&gt;"",
        IF(INT('Data Sheet'!$A$15)=INT('Data Sheet'!$B$15),
            --(INT('Data Sheet'!$A$15) &amp; "." &amp; RIGHT(BQ748,3)),
            IF(AND((--(INT('Data Sheet'!$A$15) &amp; "." &amp; RIGHT(BQ748,3))&gt;=--('Data Sheet'!$A$15)), (--(INT('Data Sheet'!$A$15) &amp; "." &amp; RIGHT(BQ748,3))&lt;=--('Data Sheet'!$B$15))),
                --(INT('Data Sheet'!$A$15) &amp; "." &amp; RIGHT(BQ748,3)),
                --(INT('Data Sheet'!$B$15) &amp; "." &amp; RIGHT(BQ748,3))
            )
        ),
        "OK"
    )
)</f>
        <v>OK</v>
      </c>
      <c r="R748" s="19"/>
      <c r="S748" s="19"/>
      <c r="T748" s="19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1"/>
      <c r="AU748" s="21"/>
      <c r="AV748" s="21"/>
      <c r="AW748" s="22"/>
      <c r="AX748" s="99"/>
      <c r="AY748" s="20"/>
      <c r="AZ748" s="20"/>
      <c r="BA748" s="22"/>
      <c r="BB748">
        <v>740</v>
      </c>
      <c r="BC748" s="80"/>
      <c r="BD748" s="80"/>
      <c r="BE748" s="80"/>
      <c r="BF748" s="80"/>
      <c r="BG748" s="32" t="str">
        <f t="shared" si="125"/>
        <v/>
      </c>
      <c r="BH748" s="78">
        <f t="shared" si="123"/>
        <v>0</v>
      </c>
      <c r="BI748" s="2">
        <f t="shared" si="126"/>
        <v>0</v>
      </c>
      <c r="BJ748" s="2">
        <f t="shared" si="127"/>
        <v>0</v>
      </c>
      <c r="BK748" s="2">
        <f t="shared" si="124"/>
        <v>0</v>
      </c>
    </row>
    <row r="749" spans="2:63" ht="15" customHeight="1" x14ac:dyDescent="0.25">
      <c r="B749" s="14">
        <v>741</v>
      </c>
      <c r="C749" s="95" t="str">
        <f t="shared" si="128"/>
        <v/>
      </c>
      <c r="D749" s="15" t="str">
        <f t="shared" si="133"/>
        <v>OK</v>
      </c>
      <c r="E749" s="16" t="e">
        <f>VLOOKUP('Data Sheet'!$B$8,'Data Sheet'!$I$2:$J$9,2,FALSE)</f>
        <v>#N/A</v>
      </c>
      <c r="F749" s="16" t="str">
        <f t="shared" si="129"/>
        <v/>
      </c>
      <c r="G749" s="103">
        <f t="shared" si="130"/>
        <v>0</v>
      </c>
      <c r="H749" s="17" t="s">
        <v>26</v>
      </c>
      <c r="I749" s="17" t="s">
        <v>26</v>
      </c>
      <c r="J749" s="17" t="str">
        <f>IF('Data Sheet'!$B$9="NC-50","N/A","OK")</f>
        <v>OK</v>
      </c>
      <c r="K749" s="17" t="str">
        <f>IF('Data Sheet'!$B$9="NC-50","N/A","OK")</f>
        <v>OK</v>
      </c>
      <c r="L749" s="17" t="str">
        <f t="shared" si="131"/>
        <v>OK</v>
      </c>
      <c r="M749" s="17" t="str">
        <f t="shared" si="132"/>
        <v>OK</v>
      </c>
      <c r="N749" s="18" t="str">
        <f>IF(BO749&lt;&gt;"",
    IF(INT('Data Sheet'!$A$19)=INT('Data Sheet'!$B$19),
        --(INT('Data Sheet'!$A$19) &amp; "." &amp; BO749),
        IF(AND((--(INT('Data Sheet'!$A$19) &amp; "." &amp; BO749)&gt;=--('Data Sheet'!$A$19)), (--(INT('Data Sheet'!$A$19) &amp; "." &amp; BO749)&lt;=--('Data Sheet'!$B$19))),
            --(INT('Data Sheet'!$A$19) &amp; "." &amp; BO749),
            --(INT('Data Sheet'!$B$19) &amp; "." &amp; BO749)
        )
    ),
    IF(BN749&lt;&gt;"",
        IF(INT('Data Sheet'!$A$19)=INT('Data Sheet'!$B$19),
            --(INT('Data Sheet'!$A$19) &amp; "." &amp; LEFT(BN749,3)),
            IF(AND((--(INT('Data Sheet'!$A$19) &amp; "." &amp; LEFT(BN749,3))&gt;=--('Data Sheet'!$A$19)), (--(INT('Data Sheet'!$A$19) &amp; "." &amp; LEFT(BN749,3))&lt;=--('Data Sheet'!$B$19))),
                --(INT('Data Sheet'!$A$19) &amp; "." &amp; LEFT(BN749,3)),
                --(INT('Data Sheet'!$B$19) &amp; "." &amp; LEFT(BN749,3))
            )
        ),
        "OK"
    )
)</f>
        <v>OK</v>
      </c>
      <c r="O749" s="23" t="str">
        <f>IF(BP749&lt;&gt;"",
    IF(INT('Data Sheet'!$A$19)=INT('Data Sheet'!$B$19),
        --(INT('Data Sheet'!$A$19) &amp; "." &amp; BP749),
        IF(AND((--(INT('Data Sheet'!$A$19) &amp; "." &amp; BP749)&gt;=--('Data Sheet'!$A$19)), (--(INT('Data Sheet'!$A$19) &amp; "." &amp; BP749)&lt;=--('Data Sheet'!$B$19))),
            --(INT('Data Sheet'!$A$19) &amp; "." &amp; BP749),
            --(INT('Data Sheet'!$B$19) &amp; "." &amp; BP749)
        )
    ),
    IF(BN749&lt;&gt;"",
        IF(INT('Data Sheet'!$A$19)=INT('Data Sheet'!$B$19),
            --(INT('Data Sheet'!$A$19) &amp; "." &amp; RIGHT(BN749,3)),
            IF(AND((--(INT('Data Sheet'!$A$19) &amp; "." &amp; RIGHT(BN749,3))&gt;=--('Data Sheet'!$A$19)), (--(INT('Data Sheet'!$A$19) &amp; "." &amp; RIGHT(BN749,3))&lt;=--('Data Sheet'!$B$19))),
                --(INT('Data Sheet'!$A$19) &amp; "." &amp; RIGHT(BN749,3)),
                --(INT('Data Sheet'!$B$19) &amp; "." &amp; RIGHT(BN749,3))
            )
        ),
        "OK"
    )
)</f>
        <v>OK</v>
      </c>
      <c r="P749" s="23" t="str">
        <f>IF(BR749&lt;&gt;"",
    IF(INT('Data Sheet'!$A$19)=INT('Data Sheet'!$B$15),
        --(INT('Data Sheet'!$A$15) &amp; "." &amp; BR749),
        IF(AND((--(INT('Data Sheet'!$A$15) &amp; "." &amp; BR749)&gt;=--('Data Sheet'!$A$15)), (--(INT('Data Sheet'!$A$15) &amp; "." &amp; BR749)&lt;=--('Data Sheet'!$B$15))),
            --(INT('Data Sheet'!$A$15) &amp; "." &amp; BR749),
            --(INT('Data Sheet'!$B$15) &amp; "." &amp; BR749)
        )
    ),
    IF(BQ749&lt;&gt;"",
        IF(INT('Data Sheet'!$A$15)=INT('Data Sheet'!$B$15),
            --(INT('Data Sheet'!$A$15) &amp; "." &amp; LEFT(BQ749,3)),
            IF(AND((--(INT('Data Sheet'!$A$15) &amp; "." &amp; LEFT(BQ749,3))&gt;=--('Data Sheet'!$A$15)), (--(INT('Data Sheet'!$A$15) &amp; "." &amp; LEFT(BQ749,3))&lt;=--('Data Sheet'!$B$15))),
                --(INT('Data Sheet'!$A$15) &amp; "." &amp; LEFT(BQ749,3)),
                --(INT('Data Sheet'!$B$15) &amp; "." &amp; LEFT(BQ749,3))
            )
        ),
        "OK"
    )
)</f>
        <v>OK</v>
      </c>
      <c r="Q749" s="23" t="str">
        <f>IF(BS749&lt;&gt;"",
    IF(INT('Data Sheet'!$A$19)=INT('Data Sheet'!$B$15),
        --(INT('Data Sheet'!$A$15) &amp; "." &amp; BS749),
        IF(AND((--(INT('Data Sheet'!$A$15) &amp; "." &amp; BS749)&gt;=--('Data Sheet'!$A$15)), (--(INT('Data Sheet'!$A$15) &amp; "." &amp; BS749)&lt;=--('Data Sheet'!$B$15))),
            --(INT('Data Sheet'!$A$15) &amp; "." &amp; BS749),
            --(INT('Data Sheet'!$B$15) &amp; "." &amp; BS749)
        )
    ),
    IF(BQ749&lt;&gt;"",
        IF(INT('Data Sheet'!$A$15)=INT('Data Sheet'!$B$15),
            --(INT('Data Sheet'!$A$15) &amp; "." &amp; RIGHT(BQ749,3)),
            IF(AND((--(INT('Data Sheet'!$A$15) &amp; "." &amp; RIGHT(BQ749,3))&gt;=--('Data Sheet'!$A$15)), (--(INT('Data Sheet'!$A$15) &amp; "." &amp; RIGHT(BQ749,3))&lt;=--('Data Sheet'!$B$15))),
                --(INT('Data Sheet'!$A$15) &amp; "." &amp; RIGHT(BQ749,3)),
                --(INT('Data Sheet'!$B$15) &amp; "." &amp; RIGHT(BQ749,3))
            )
        ),
        "OK"
    )
)</f>
        <v>OK</v>
      </c>
      <c r="R749" s="19"/>
      <c r="S749" s="19"/>
      <c r="T749" s="19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1"/>
      <c r="AU749" s="21"/>
      <c r="AV749" s="21"/>
      <c r="AW749" s="22"/>
      <c r="AX749" s="99"/>
      <c r="AY749" s="20"/>
      <c r="AZ749" s="20"/>
      <c r="BA749" s="22"/>
      <c r="BB749">
        <v>741</v>
      </c>
      <c r="BC749" s="80"/>
      <c r="BD749" s="80"/>
      <c r="BE749" s="80"/>
      <c r="BF749" s="80"/>
      <c r="BG749" s="32" t="str">
        <f t="shared" si="125"/>
        <v/>
      </c>
      <c r="BH749" s="78">
        <f t="shared" si="123"/>
        <v>0</v>
      </c>
      <c r="BI749" s="2">
        <f t="shared" si="126"/>
        <v>0</v>
      </c>
      <c r="BJ749" s="2">
        <f t="shared" si="127"/>
        <v>0</v>
      </c>
      <c r="BK749" s="2">
        <f t="shared" si="124"/>
        <v>0</v>
      </c>
    </row>
    <row r="750" spans="2:63" ht="15" customHeight="1" x14ac:dyDescent="0.25">
      <c r="B750" s="14">
        <v>742</v>
      </c>
      <c r="C750" s="95" t="str">
        <f t="shared" si="128"/>
        <v/>
      </c>
      <c r="D750" s="15" t="str">
        <f t="shared" si="133"/>
        <v>OK</v>
      </c>
      <c r="E750" s="16" t="e">
        <f>VLOOKUP('Data Sheet'!$B$8,'Data Sheet'!$I$2:$J$9,2,FALSE)</f>
        <v>#N/A</v>
      </c>
      <c r="F750" s="16" t="str">
        <f t="shared" si="129"/>
        <v/>
      </c>
      <c r="G750" s="103">
        <f t="shared" si="130"/>
        <v>0</v>
      </c>
      <c r="H750" s="17" t="s">
        <v>26</v>
      </c>
      <c r="I750" s="17" t="s">
        <v>26</v>
      </c>
      <c r="J750" s="17" t="str">
        <f>IF('Data Sheet'!$B$9="NC-50","N/A","OK")</f>
        <v>OK</v>
      </c>
      <c r="K750" s="17" t="str">
        <f>IF('Data Sheet'!$B$9="NC-50","N/A","OK")</f>
        <v>OK</v>
      </c>
      <c r="L750" s="17" t="str">
        <f t="shared" si="131"/>
        <v>OK</v>
      </c>
      <c r="M750" s="17" t="str">
        <f t="shared" si="132"/>
        <v>OK</v>
      </c>
      <c r="N750" s="18" t="str">
        <f>IF(BO750&lt;&gt;"",
    IF(INT('Data Sheet'!$A$19)=INT('Data Sheet'!$B$19),
        --(INT('Data Sheet'!$A$19) &amp; "." &amp; BO750),
        IF(AND((--(INT('Data Sheet'!$A$19) &amp; "." &amp; BO750)&gt;=--('Data Sheet'!$A$19)), (--(INT('Data Sheet'!$A$19) &amp; "." &amp; BO750)&lt;=--('Data Sheet'!$B$19))),
            --(INT('Data Sheet'!$A$19) &amp; "." &amp; BO750),
            --(INT('Data Sheet'!$B$19) &amp; "." &amp; BO750)
        )
    ),
    IF(BN750&lt;&gt;"",
        IF(INT('Data Sheet'!$A$19)=INT('Data Sheet'!$B$19),
            --(INT('Data Sheet'!$A$19) &amp; "." &amp; LEFT(BN750,3)),
            IF(AND((--(INT('Data Sheet'!$A$19) &amp; "." &amp; LEFT(BN750,3))&gt;=--('Data Sheet'!$A$19)), (--(INT('Data Sheet'!$A$19) &amp; "." &amp; LEFT(BN750,3))&lt;=--('Data Sheet'!$B$19))),
                --(INT('Data Sheet'!$A$19) &amp; "." &amp; LEFT(BN750,3)),
                --(INT('Data Sheet'!$B$19) &amp; "." &amp; LEFT(BN750,3))
            )
        ),
        "OK"
    )
)</f>
        <v>OK</v>
      </c>
      <c r="O750" s="23" t="str">
        <f>IF(BP750&lt;&gt;"",
    IF(INT('Data Sheet'!$A$19)=INT('Data Sheet'!$B$19),
        --(INT('Data Sheet'!$A$19) &amp; "." &amp; BP750),
        IF(AND((--(INT('Data Sheet'!$A$19) &amp; "." &amp; BP750)&gt;=--('Data Sheet'!$A$19)), (--(INT('Data Sheet'!$A$19) &amp; "." &amp; BP750)&lt;=--('Data Sheet'!$B$19))),
            --(INT('Data Sheet'!$A$19) &amp; "." &amp; BP750),
            --(INT('Data Sheet'!$B$19) &amp; "." &amp; BP750)
        )
    ),
    IF(BN750&lt;&gt;"",
        IF(INT('Data Sheet'!$A$19)=INT('Data Sheet'!$B$19),
            --(INT('Data Sheet'!$A$19) &amp; "." &amp; RIGHT(BN750,3)),
            IF(AND((--(INT('Data Sheet'!$A$19) &amp; "." &amp; RIGHT(BN750,3))&gt;=--('Data Sheet'!$A$19)), (--(INT('Data Sheet'!$A$19) &amp; "." &amp; RIGHT(BN750,3))&lt;=--('Data Sheet'!$B$19))),
                --(INT('Data Sheet'!$A$19) &amp; "." &amp; RIGHT(BN750,3)),
                --(INT('Data Sheet'!$B$19) &amp; "." &amp; RIGHT(BN750,3))
            )
        ),
        "OK"
    )
)</f>
        <v>OK</v>
      </c>
      <c r="P750" s="23" t="str">
        <f>IF(BR750&lt;&gt;"",
    IF(INT('Data Sheet'!$A$19)=INT('Data Sheet'!$B$15),
        --(INT('Data Sheet'!$A$15) &amp; "." &amp; BR750),
        IF(AND((--(INT('Data Sheet'!$A$15) &amp; "." &amp; BR750)&gt;=--('Data Sheet'!$A$15)), (--(INT('Data Sheet'!$A$15) &amp; "." &amp; BR750)&lt;=--('Data Sheet'!$B$15))),
            --(INT('Data Sheet'!$A$15) &amp; "." &amp; BR750),
            --(INT('Data Sheet'!$B$15) &amp; "." &amp; BR750)
        )
    ),
    IF(BQ750&lt;&gt;"",
        IF(INT('Data Sheet'!$A$15)=INT('Data Sheet'!$B$15),
            --(INT('Data Sheet'!$A$15) &amp; "." &amp; LEFT(BQ750,3)),
            IF(AND((--(INT('Data Sheet'!$A$15) &amp; "." &amp; LEFT(BQ750,3))&gt;=--('Data Sheet'!$A$15)), (--(INT('Data Sheet'!$A$15) &amp; "." &amp; LEFT(BQ750,3))&lt;=--('Data Sheet'!$B$15))),
                --(INT('Data Sheet'!$A$15) &amp; "." &amp; LEFT(BQ750,3)),
                --(INT('Data Sheet'!$B$15) &amp; "." &amp; LEFT(BQ750,3))
            )
        ),
        "OK"
    )
)</f>
        <v>OK</v>
      </c>
      <c r="Q750" s="23" t="str">
        <f>IF(BS750&lt;&gt;"",
    IF(INT('Data Sheet'!$A$19)=INT('Data Sheet'!$B$15),
        --(INT('Data Sheet'!$A$15) &amp; "." &amp; BS750),
        IF(AND((--(INT('Data Sheet'!$A$15) &amp; "." &amp; BS750)&gt;=--('Data Sheet'!$A$15)), (--(INT('Data Sheet'!$A$15) &amp; "." &amp; BS750)&lt;=--('Data Sheet'!$B$15))),
            --(INT('Data Sheet'!$A$15) &amp; "." &amp; BS750),
            --(INT('Data Sheet'!$B$15) &amp; "." &amp; BS750)
        )
    ),
    IF(BQ750&lt;&gt;"",
        IF(INT('Data Sheet'!$A$15)=INT('Data Sheet'!$B$15),
            --(INT('Data Sheet'!$A$15) &amp; "." &amp; RIGHT(BQ750,3)),
            IF(AND((--(INT('Data Sheet'!$A$15) &amp; "." &amp; RIGHT(BQ750,3))&gt;=--('Data Sheet'!$A$15)), (--(INT('Data Sheet'!$A$15) &amp; "." &amp; RIGHT(BQ750,3))&lt;=--('Data Sheet'!$B$15))),
                --(INT('Data Sheet'!$A$15) &amp; "." &amp; RIGHT(BQ750,3)),
                --(INT('Data Sheet'!$B$15) &amp; "." &amp; RIGHT(BQ750,3))
            )
        ),
        "OK"
    )
)</f>
        <v>OK</v>
      </c>
      <c r="R750" s="19"/>
      <c r="S750" s="19"/>
      <c r="T750" s="19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1"/>
      <c r="AU750" s="21"/>
      <c r="AV750" s="21"/>
      <c r="AW750" s="22"/>
      <c r="AX750" s="99"/>
      <c r="AY750" s="20"/>
      <c r="AZ750" s="20"/>
      <c r="BA750" s="22"/>
      <c r="BB750">
        <v>742</v>
      </c>
      <c r="BC750" s="80"/>
      <c r="BD750" s="80"/>
      <c r="BE750" s="80"/>
      <c r="BF750" s="80"/>
      <c r="BG750" s="32" t="str">
        <f t="shared" si="125"/>
        <v/>
      </c>
      <c r="BH750" s="78">
        <f t="shared" si="123"/>
        <v>0</v>
      </c>
      <c r="BI750" s="2">
        <f t="shared" si="126"/>
        <v>0</v>
      </c>
      <c r="BJ750" s="2">
        <f t="shared" si="127"/>
        <v>0</v>
      </c>
      <c r="BK750" s="2">
        <f t="shared" si="124"/>
        <v>0</v>
      </c>
    </row>
    <row r="751" spans="2:63" ht="15" customHeight="1" x14ac:dyDescent="0.25">
      <c r="B751" s="14">
        <v>743</v>
      </c>
      <c r="C751" s="95" t="str">
        <f t="shared" si="128"/>
        <v/>
      </c>
      <c r="D751" s="15" t="str">
        <f t="shared" si="133"/>
        <v>OK</v>
      </c>
      <c r="E751" s="16" t="e">
        <f>VLOOKUP('Data Sheet'!$B$8,'Data Sheet'!$I$2:$J$9,2,FALSE)</f>
        <v>#N/A</v>
      </c>
      <c r="F751" s="16" t="str">
        <f t="shared" si="129"/>
        <v/>
      </c>
      <c r="G751" s="103">
        <f t="shared" si="130"/>
        <v>0</v>
      </c>
      <c r="H751" s="17" t="s">
        <v>26</v>
      </c>
      <c r="I751" s="17" t="s">
        <v>26</v>
      </c>
      <c r="J751" s="17" t="str">
        <f>IF('Data Sheet'!$B$9="NC-50","N/A","OK")</f>
        <v>OK</v>
      </c>
      <c r="K751" s="17" t="str">
        <f>IF('Data Sheet'!$B$9="NC-50","N/A","OK")</f>
        <v>OK</v>
      </c>
      <c r="L751" s="17" t="str">
        <f t="shared" si="131"/>
        <v>OK</v>
      </c>
      <c r="M751" s="17" t="str">
        <f t="shared" si="132"/>
        <v>OK</v>
      </c>
      <c r="N751" s="18" t="str">
        <f>IF(BO751&lt;&gt;"",
    IF(INT('Data Sheet'!$A$19)=INT('Data Sheet'!$B$19),
        --(INT('Data Sheet'!$A$19) &amp; "." &amp; BO751),
        IF(AND((--(INT('Data Sheet'!$A$19) &amp; "." &amp; BO751)&gt;=--('Data Sheet'!$A$19)), (--(INT('Data Sheet'!$A$19) &amp; "." &amp; BO751)&lt;=--('Data Sheet'!$B$19))),
            --(INT('Data Sheet'!$A$19) &amp; "." &amp; BO751),
            --(INT('Data Sheet'!$B$19) &amp; "." &amp; BO751)
        )
    ),
    IF(BN751&lt;&gt;"",
        IF(INT('Data Sheet'!$A$19)=INT('Data Sheet'!$B$19),
            --(INT('Data Sheet'!$A$19) &amp; "." &amp; LEFT(BN751,3)),
            IF(AND((--(INT('Data Sheet'!$A$19) &amp; "." &amp; LEFT(BN751,3))&gt;=--('Data Sheet'!$A$19)), (--(INT('Data Sheet'!$A$19) &amp; "." &amp; LEFT(BN751,3))&lt;=--('Data Sheet'!$B$19))),
                --(INT('Data Sheet'!$A$19) &amp; "." &amp; LEFT(BN751,3)),
                --(INT('Data Sheet'!$B$19) &amp; "." &amp; LEFT(BN751,3))
            )
        ),
        "OK"
    )
)</f>
        <v>OK</v>
      </c>
      <c r="O751" s="23" t="str">
        <f>IF(BP751&lt;&gt;"",
    IF(INT('Data Sheet'!$A$19)=INT('Data Sheet'!$B$19),
        --(INT('Data Sheet'!$A$19) &amp; "." &amp; BP751),
        IF(AND((--(INT('Data Sheet'!$A$19) &amp; "." &amp; BP751)&gt;=--('Data Sheet'!$A$19)), (--(INT('Data Sheet'!$A$19) &amp; "." &amp; BP751)&lt;=--('Data Sheet'!$B$19))),
            --(INT('Data Sheet'!$A$19) &amp; "." &amp; BP751),
            --(INT('Data Sheet'!$B$19) &amp; "." &amp; BP751)
        )
    ),
    IF(BN751&lt;&gt;"",
        IF(INT('Data Sheet'!$A$19)=INT('Data Sheet'!$B$19),
            --(INT('Data Sheet'!$A$19) &amp; "." &amp; RIGHT(BN751,3)),
            IF(AND((--(INT('Data Sheet'!$A$19) &amp; "." &amp; RIGHT(BN751,3))&gt;=--('Data Sheet'!$A$19)), (--(INT('Data Sheet'!$A$19) &amp; "." &amp; RIGHT(BN751,3))&lt;=--('Data Sheet'!$B$19))),
                --(INT('Data Sheet'!$A$19) &amp; "." &amp; RIGHT(BN751,3)),
                --(INT('Data Sheet'!$B$19) &amp; "." &amp; RIGHT(BN751,3))
            )
        ),
        "OK"
    )
)</f>
        <v>OK</v>
      </c>
      <c r="P751" s="23" t="str">
        <f>IF(BR751&lt;&gt;"",
    IF(INT('Data Sheet'!$A$19)=INT('Data Sheet'!$B$15),
        --(INT('Data Sheet'!$A$15) &amp; "." &amp; BR751),
        IF(AND((--(INT('Data Sheet'!$A$15) &amp; "." &amp; BR751)&gt;=--('Data Sheet'!$A$15)), (--(INT('Data Sheet'!$A$15) &amp; "." &amp; BR751)&lt;=--('Data Sheet'!$B$15))),
            --(INT('Data Sheet'!$A$15) &amp; "." &amp; BR751),
            --(INT('Data Sheet'!$B$15) &amp; "." &amp; BR751)
        )
    ),
    IF(BQ751&lt;&gt;"",
        IF(INT('Data Sheet'!$A$15)=INT('Data Sheet'!$B$15),
            --(INT('Data Sheet'!$A$15) &amp; "." &amp; LEFT(BQ751,3)),
            IF(AND((--(INT('Data Sheet'!$A$15) &amp; "." &amp; LEFT(BQ751,3))&gt;=--('Data Sheet'!$A$15)), (--(INT('Data Sheet'!$A$15) &amp; "." &amp; LEFT(BQ751,3))&lt;=--('Data Sheet'!$B$15))),
                --(INT('Data Sheet'!$A$15) &amp; "." &amp; LEFT(BQ751,3)),
                --(INT('Data Sheet'!$B$15) &amp; "." &amp; LEFT(BQ751,3))
            )
        ),
        "OK"
    )
)</f>
        <v>OK</v>
      </c>
      <c r="Q751" s="23" t="str">
        <f>IF(BS751&lt;&gt;"",
    IF(INT('Data Sheet'!$A$19)=INT('Data Sheet'!$B$15),
        --(INT('Data Sheet'!$A$15) &amp; "." &amp; BS751),
        IF(AND((--(INT('Data Sheet'!$A$15) &amp; "." &amp; BS751)&gt;=--('Data Sheet'!$A$15)), (--(INT('Data Sheet'!$A$15) &amp; "." &amp; BS751)&lt;=--('Data Sheet'!$B$15))),
            --(INT('Data Sheet'!$A$15) &amp; "." &amp; BS751),
            --(INT('Data Sheet'!$B$15) &amp; "." &amp; BS751)
        )
    ),
    IF(BQ751&lt;&gt;"",
        IF(INT('Data Sheet'!$A$15)=INT('Data Sheet'!$B$15),
            --(INT('Data Sheet'!$A$15) &amp; "." &amp; RIGHT(BQ751,3)),
            IF(AND((--(INT('Data Sheet'!$A$15) &amp; "." &amp; RIGHT(BQ751,3))&gt;=--('Data Sheet'!$A$15)), (--(INT('Data Sheet'!$A$15) &amp; "." &amp; RIGHT(BQ751,3))&lt;=--('Data Sheet'!$B$15))),
                --(INT('Data Sheet'!$A$15) &amp; "." &amp; RIGHT(BQ751,3)),
                --(INT('Data Sheet'!$B$15) &amp; "." &amp; RIGHT(BQ751,3))
            )
        ),
        "OK"
    )
)</f>
        <v>OK</v>
      </c>
      <c r="R751" s="19"/>
      <c r="S751" s="19"/>
      <c r="T751" s="19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1"/>
      <c r="AU751" s="21"/>
      <c r="AV751" s="21"/>
      <c r="AW751" s="22"/>
      <c r="AX751" s="99"/>
      <c r="AY751" s="20"/>
      <c r="AZ751" s="20"/>
      <c r="BA751" s="22"/>
      <c r="BB751">
        <v>743</v>
      </c>
      <c r="BC751" s="80"/>
      <c r="BD751" s="80"/>
      <c r="BE751" s="80"/>
      <c r="BF751" s="80"/>
      <c r="BG751" s="32" t="str">
        <f t="shared" si="125"/>
        <v/>
      </c>
      <c r="BH751" s="78">
        <f t="shared" si="123"/>
        <v>0</v>
      </c>
      <c r="BI751" s="2">
        <f t="shared" si="126"/>
        <v>0</v>
      </c>
      <c r="BJ751" s="2">
        <f t="shared" si="127"/>
        <v>0</v>
      </c>
      <c r="BK751" s="2">
        <f t="shared" si="124"/>
        <v>0</v>
      </c>
    </row>
    <row r="752" spans="2:63" ht="15" customHeight="1" x14ac:dyDescent="0.25">
      <c r="B752" s="14">
        <v>744</v>
      </c>
      <c r="C752" s="95" t="str">
        <f t="shared" si="128"/>
        <v/>
      </c>
      <c r="D752" s="15" t="str">
        <f t="shared" si="133"/>
        <v>OK</v>
      </c>
      <c r="E752" s="16" t="e">
        <f>VLOOKUP('Data Sheet'!$B$8,'Data Sheet'!$I$2:$J$9,2,FALSE)</f>
        <v>#N/A</v>
      </c>
      <c r="F752" s="16" t="str">
        <f t="shared" si="129"/>
        <v/>
      </c>
      <c r="G752" s="103">
        <f t="shared" si="130"/>
        <v>0</v>
      </c>
      <c r="H752" s="17" t="s">
        <v>26</v>
      </c>
      <c r="I752" s="17" t="s">
        <v>26</v>
      </c>
      <c r="J752" s="17" t="str">
        <f>IF('Data Sheet'!$B$9="NC-50","N/A","OK")</f>
        <v>OK</v>
      </c>
      <c r="K752" s="17" t="str">
        <f>IF('Data Sheet'!$B$9="NC-50","N/A","OK")</f>
        <v>OK</v>
      </c>
      <c r="L752" s="17" t="str">
        <f t="shared" si="131"/>
        <v>OK</v>
      </c>
      <c r="M752" s="17" t="str">
        <f t="shared" si="132"/>
        <v>OK</v>
      </c>
      <c r="N752" s="18" t="str">
        <f>IF(BO752&lt;&gt;"",
    IF(INT('Data Sheet'!$A$19)=INT('Data Sheet'!$B$19),
        --(INT('Data Sheet'!$A$19) &amp; "." &amp; BO752),
        IF(AND((--(INT('Data Sheet'!$A$19) &amp; "." &amp; BO752)&gt;=--('Data Sheet'!$A$19)), (--(INT('Data Sheet'!$A$19) &amp; "." &amp; BO752)&lt;=--('Data Sheet'!$B$19))),
            --(INT('Data Sheet'!$A$19) &amp; "." &amp; BO752),
            --(INT('Data Sheet'!$B$19) &amp; "." &amp; BO752)
        )
    ),
    IF(BN752&lt;&gt;"",
        IF(INT('Data Sheet'!$A$19)=INT('Data Sheet'!$B$19),
            --(INT('Data Sheet'!$A$19) &amp; "." &amp; LEFT(BN752,3)),
            IF(AND((--(INT('Data Sheet'!$A$19) &amp; "." &amp; LEFT(BN752,3))&gt;=--('Data Sheet'!$A$19)), (--(INT('Data Sheet'!$A$19) &amp; "." &amp; LEFT(BN752,3))&lt;=--('Data Sheet'!$B$19))),
                --(INT('Data Sheet'!$A$19) &amp; "." &amp; LEFT(BN752,3)),
                --(INT('Data Sheet'!$B$19) &amp; "." &amp; LEFT(BN752,3))
            )
        ),
        "OK"
    )
)</f>
        <v>OK</v>
      </c>
      <c r="O752" s="23" t="str">
        <f>IF(BP752&lt;&gt;"",
    IF(INT('Data Sheet'!$A$19)=INT('Data Sheet'!$B$19),
        --(INT('Data Sheet'!$A$19) &amp; "." &amp; BP752),
        IF(AND((--(INT('Data Sheet'!$A$19) &amp; "." &amp; BP752)&gt;=--('Data Sheet'!$A$19)), (--(INT('Data Sheet'!$A$19) &amp; "." &amp; BP752)&lt;=--('Data Sheet'!$B$19))),
            --(INT('Data Sheet'!$A$19) &amp; "." &amp; BP752),
            --(INT('Data Sheet'!$B$19) &amp; "." &amp; BP752)
        )
    ),
    IF(BN752&lt;&gt;"",
        IF(INT('Data Sheet'!$A$19)=INT('Data Sheet'!$B$19),
            --(INT('Data Sheet'!$A$19) &amp; "." &amp; RIGHT(BN752,3)),
            IF(AND((--(INT('Data Sheet'!$A$19) &amp; "." &amp; RIGHT(BN752,3))&gt;=--('Data Sheet'!$A$19)), (--(INT('Data Sheet'!$A$19) &amp; "." &amp; RIGHT(BN752,3))&lt;=--('Data Sheet'!$B$19))),
                --(INT('Data Sheet'!$A$19) &amp; "." &amp; RIGHT(BN752,3)),
                --(INT('Data Sheet'!$B$19) &amp; "." &amp; RIGHT(BN752,3))
            )
        ),
        "OK"
    )
)</f>
        <v>OK</v>
      </c>
      <c r="P752" s="23" t="str">
        <f>IF(BR752&lt;&gt;"",
    IF(INT('Data Sheet'!$A$19)=INT('Data Sheet'!$B$15),
        --(INT('Data Sheet'!$A$15) &amp; "." &amp; BR752),
        IF(AND((--(INT('Data Sheet'!$A$15) &amp; "." &amp; BR752)&gt;=--('Data Sheet'!$A$15)), (--(INT('Data Sheet'!$A$15) &amp; "." &amp; BR752)&lt;=--('Data Sheet'!$B$15))),
            --(INT('Data Sheet'!$A$15) &amp; "." &amp; BR752),
            --(INT('Data Sheet'!$B$15) &amp; "." &amp; BR752)
        )
    ),
    IF(BQ752&lt;&gt;"",
        IF(INT('Data Sheet'!$A$15)=INT('Data Sheet'!$B$15),
            --(INT('Data Sheet'!$A$15) &amp; "." &amp; LEFT(BQ752,3)),
            IF(AND((--(INT('Data Sheet'!$A$15) &amp; "." &amp; LEFT(BQ752,3))&gt;=--('Data Sheet'!$A$15)), (--(INT('Data Sheet'!$A$15) &amp; "." &amp; LEFT(BQ752,3))&lt;=--('Data Sheet'!$B$15))),
                --(INT('Data Sheet'!$A$15) &amp; "." &amp; LEFT(BQ752,3)),
                --(INT('Data Sheet'!$B$15) &amp; "." &amp; LEFT(BQ752,3))
            )
        ),
        "OK"
    )
)</f>
        <v>OK</v>
      </c>
      <c r="Q752" s="23" t="str">
        <f>IF(BS752&lt;&gt;"",
    IF(INT('Data Sheet'!$A$19)=INT('Data Sheet'!$B$15),
        --(INT('Data Sheet'!$A$15) &amp; "." &amp; BS752),
        IF(AND((--(INT('Data Sheet'!$A$15) &amp; "." &amp; BS752)&gt;=--('Data Sheet'!$A$15)), (--(INT('Data Sheet'!$A$15) &amp; "." &amp; BS752)&lt;=--('Data Sheet'!$B$15))),
            --(INT('Data Sheet'!$A$15) &amp; "." &amp; BS752),
            --(INT('Data Sheet'!$B$15) &amp; "." &amp; BS752)
        )
    ),
    IF(BQ752&lt;&gt;"",
        IF(INT('Data Sheet'!$A$15)=INT('Data Sheet'!$B$15),
            --(INT('Data Sheet'!$A$15) &amp; "." &amp; RIGHT(BQ752,3)),
            IF(AND((--(INT('Data Sheet'!$A$15) &amp; "." &amp; RIGHT(BQ752,3))&gt;=--('Data Sheet'!$A$15)), (--(INT('Data Sheet'!$A$15) &amp; "." &amp; RIGHT(BQ752,3))&lt;=--('Data Sheet'!$B$15))),
                --(INT('Data Sheet'!$A$15) &amp; "." &amp; RIGHT(BQ752,3)),
                --(INT('Data Sheet'!$B$15) &amp; "." &amp; RIGHT(BQ752,3))
            )
        ),
        "OK"
    )
)</f>
        <v>OK</v>
      </c>
      <c r="R752" s="19"/>
      <c r="S752" s="19"/>
      <c r="T752" s="19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1"/>
      <c r="AU752" s="21"/>
      <c r="AV752" s="21"/>
      <c r="AW752" s="22"/>
      <c r="AX752" s="99"/>
      <c r="AY752" s="20"/>
      <c r="AZ752" s="20"/>
      <c r="BA752" s="22"/>
      <c r="BB752">
        <v>744</v>
      </c>
      <c r="BC752" s="80"/>
      <c r="BD752" s="80"/>
      <c r="BE752" s="80"/>
      <c r="BF752" s="80"/>
      <c r="BG752" s="32" t="str">
        <f t="shared" si="125"/>
        <v/>
      </c>
      <c r="BH752" s="78">
        <f t="shared" si="123"/>
        <v>0</v>
      </c>
      <c r="BI752" s="2">
        <f t="shared" si="126"/>
        <v>0</v>
      </c>
      <c r="BJ752" s="2">
        <f t="shared" si="127"/>
        <v>0</v>
      </c>
      <c r="BK752" s="2">
        <f t="shared" si="124"/>
        <v>0</v>
      </c>
    </row>
    <row r="753" spans="2:63" ht="15" customHeight="1" x14ac:dyDescent="0.25">
      <c r="B753" s="14">
        <v>745</v>
      </c>
      <c r="C753" s="95" t="str">
        <f t="shared" si="128"/>
        <v/>
      </c>
      <c r="D753" s="15" t="str">
        <f t="shared" si="133"/>
        <v>OK</v>
      </c>
      <c r="E753" s="16" t="e">
        <f>VLOOKUP('Data Sheet'!$B$8,'Data Sheet'!$I$2:$J$9,2,FALSE)</f>
        <v>#N/A</v>
      </c>
      <c r="F753" s="16" t="str">
        <f t="shared" si="129"/>
        <v/>
      </c>
      <c r="G753" s="103">
        <f t="shared" si="130"/>
        <v>0</v>
      </c>
      <c r="H753" s="17" t="s">
        <v>26</v>
      </c>
      <c r="I753" s="17" t="s">
        <v>26</v>
      </c>
      <c r="J753" s="17" t="str">
        <f>IF('Data Sheet'!$B$9="NC-50","N/A","OK")</f>
        <v>OK</v>
      </c>
      <c r="K753" s="17" t="str">
        <f>IF('Data Sheet'!$B$9="NC-50","N/A","OK")</f>
        <v>OK</v>
      </c>
      <c r="L753" s="17" t="str">
        <f t="shared" si="131"/>
        <v>OK</v>
      </c>
      <c r="M753" s="17" t="str">
        <f t="shared" si="132"/>
        <v>OK</v>
      </c>
      <c r="N753" s="18" t="str">
        <f>IF(BO753&lt;&gt;"",
    IF(INT('Data Sheet'!$A$19)=INT('Data Sheet'!$B$19),
        --(INT('Data Sheet'!$A$19) &amp; "." &amp; BO753),
        IF(AND((--(INT('Data Sheet'!$A$19) &amp; "." &amp; BO753)&gt;=--('Data Sheet'!$A$19)), (--(INT('Data Sheet'!$A$19) &amp; "." &amp; BO753)&lt;=--('Data Sheet'!$B$19))),
            --(INT('Data Sheet'!$A$19) &amp; "." &amp; BO753),
            --(INT('Data Sheet'!$B$19) &amp; "." &amp; BO753)
        )
    ),
    IF(BN753&lt;&gt;"",
        IF(INT('Data Sheet'!$A$19)=INT('Data Sheet'!$B$19),
            --(INT('Data Sheet'!$A$19) &amp; "." &amp; LEFT(BN753,3)),
            IF(AND((--(INT('Data Sheet'!$A$19) &amp; "." &amp; LEFT(BN753,3))&gt;=--('Data Sheet'!$A$19)), (--(INT('Data Sheet'!$A$19) &amp; "." &amp; LEFT(BN753,3))&lt;=--('Data Sheet'!$B$19))),
                --(INT('Data Sheet'!$A$19) &amp; "." &amp; LEFT(BN753,3)),
                --(INT('Data Sheet'!$B$19) &amp; "." &amp; LEFT(BN753,3))
            )
        ),
        "OK"
    )
)</f>
        <v>OK</v>
      </c>
      <c r="O753" s="23" t="str">
        <f>IF(BP753&lt;&gt;"",
    IF(INT('Data Sheet'!$A$19)=INT('Data Sheet'!$B$19),
        --(INT('Data Sheet'!$A$19) &amp; "." &amp; BP753),
        IF(AND((--(INT('Data Sheet'!$A$19) &amp; "." &amp; BP753)&gt;=--('Data Sheet'!$A$19)), (--(INT('Data Sheet'!$A$19) &amp; "." &amp; BP753)&lt;=--('Data Sheet'!$B$19))),
            --(INT('Data Sheet'!$A$19) &amp; "." &amp; BP753),
            --(INT('Data Sheet'!$B$19) &amp; "." &amp; BP753)
        )
    ),
    IF(BN753&lt;&gt;"",
        IF(INT('Data Sheet'!$A$19)=INT('Data Sheet'!$B$19),
            --(INT('Data Sheet'!$A$19) &amp; "." &amp; RIGHT(BN753,3)),
            IF(AND((--(INT('Data Sheet'!$A$19) &amp; "." &amp; RIGHT(BN753,3))&gt;=--('Data Sheet'!$A$19)), (--(INT('Data Sheet'!$A$19) &amp; "." &amp; RIGHT(BN753,3))&lt;=--('Data Sheet'!$B$19))),
                --(INT('Data Sheet'!$A$19) &amp; "." &amp; RIGHT(BN753,3)),
                --(INT('Data Sheet'!$B$19) &amp; "." &amp; RIGHT(BN753,3))
            )
        ),
        "OK"
    )
)</f>
        <v>OK</v>
      </c>
      <c r="P753" s="23" t="str">
        <f>IF(BR753&lt;&gt;"",
    IF(INT('Data Sheet'!$A$19)=INT('Data Sheet'!$B$15),
        --(INT('Data Sheet'!$A$15) &amp; "." &amp; BR753),
        IF(AND((--(INT('Data Sheet'!$A$15) &amp; "." &amp; BR753)&gt;=--('Data Sheet'!$A$15)), (--(INT('Data Sheet'!$A$15) &amp; "." &amp; BR753)&lt;=--('Data Sheet'!$B$15))),
            --(INT('Data Sheet'!$A$15) &amp; "." &amp; BR753),
            --(INT('Data Sheet'!$B$15) &amp; "." &amp; BR753)
        )
    ),
    IF(BQ753&lt;&gt;"",
        IF(INT('Data Sheet'!$A$15)=INT('Data Sheet'!$B$15),
            --(INT('Data Sheet'!$A$15) &amp; "." &amp; LEFT(BQ753,3)),
            IF(AND((--(INT('Data Sheet'!$A$15) &amp; "." &amp; LEFT(BQ753,3))&gt;=--('Data Sheet'!$A$15)), (--(INT('Data Sheet'!$A$15) &amp; "." &amp; LEFT(BQ753,3))&lt;=--('Data Sheet'!$B$15))),
                --(INT('Data Sheet'!$A$15) &amp; "." &amp; LEFT(BQ753,3)),
                --(INT('Data Sheet'!$B$15) &amp; "." &amp; LEFT(BQ753,3))
            )
        ),
        "OK"
    )
)</f>
        <v>OK</v>
      </c>
      <c r="Q753" s="23" t="str">
        <f>IF(BS753&lt;&gt;"",
    IF(INT('Data Sheet'!$A$19)=INT('Data Sheet'!$B$15),
        --(INT('Data Sheet'!$A$15) &amp; "." &amp; BS753),
        IF(AND((--(INT('Data Sheet'!$A$15) &amp; "." &amp; BS753)&gt;=--('Data Sheet'!$A$15)), (--(INT('Data Sheet'!$A$15) &amp; "." &amp; BS753)&lt;=--('Data Sheet'!$B$15))),
            --(INT('Data Sheet'!$A$15) &amp; "." &amp; BS753),
            --(INT('Data Sheet'!$B$15) &amp; "." &amp; BS753)
        )
    ),
    IF(BQ753&lt;&gt;"",
        IF(INT('Data Sheet'!$A$15)=INT('Data Sheet'!$B$15),
            --(INT('Data Sheet'!$A$15) &amp; "." &amp; RIGHT(BQ753,3)),
            IF(AND((--(INT('Data Sheet'!$A$15) &amp; "." &amp; RIGHT(BQ753,3))&gt;=--('Data Sheet'!$A$15)), (--(INT('Data Sheet'!$A$15) &amp; "." &amp; RIGHT(BQ753,3))&lt;=--('Data Sheet'!$B$15))),
                --(INT('Data Sheet'!$A$15) &amp; "." &amp; RIGHT(BQ753,3)),
                --(INT('Data Sheet'!$B$15) &amp; "." &amp; RIGHT(BQ753,3))
            )
        ),
        "OK"
    )
)</f>
        <v>OK</v>
      </c>
      <c r="R753" s="19"/>
      <c r="S753" s="19"/>
      <c r="T753" s="19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1"/>
      <c r="AU753" s="21"/>
      <c r="AV753" s="21"/>
      <c r="AW753" s="22"/>
      <c r="AX753" s="99"/>
      <c r="AY753" s="20"/>
      <c r="AZ753" s="20"/>
      <c r="BA753" s="22"/>
      <c r="BB753">
        <v>745</v>
      </c>
      <c r="BC753" s="80"/>
      <c r="BD753" s="80"/>
      <c r="BE753" s="80"/>
      <c r="BF753" s="80"/>
      <c r="BG753" s="32" t="str">
        <f t="shared" si="125"/>
        <v/>
      </c>
      <c r="BH753" s="78">
        <f t="shared" si="123"/>
        <v>0</v>
      </c>
      <c r="BI753" s="2">
        <f t="shared" si="126"/>
        <v>0</v>
      </c>
      <c r="BJ753" s="2">
        <f t="shared" si="127"/>
        <v>0</v>
      </c>
      <c r="BK753" s="2">
        <f t="shared" si="124"/>
        <v>0</v>
      </c>
    </row>
    <row r="754" spans="2:63" ht="15" customHeight="1" x14ac:dyDescent="0.25">
      <c r="B754" s="14">
        <v>746</v>
      </c>
      <c r="C754" s="95" t="str">
        <f t="shared" si="128"/>
        <v/>
      </c>
      <c r="D754" s="15" t="str">
        <f t="shared" si="133"/>
        <v>OK</v>
      </c>
      <c r="E754" s="16" t="e">
        <f>VLOOKUP('Data Sheet'!$B$8,'Data Sheet'!$I$2:$J$9,2,FALSE)</f>
        <v>#N/A</v>
      </c>
      <c r="F754" s="16" t="str">
        <f t="shared" si="129"/>
        <v/>
      </c>
      <c r="G754" s="103">
        <f t="shared" si="130"/>
        <v>0</v>
      </c>
      <c r="H754" s="17" t="s">
        <v>26</v>
      </c>
      <c r="I754" s="17" t="s">
        <v>26</v>
      </c>
      <c r="J754" s="17" t="str">
        <f>IF('Data Sheet'!$B$9="NC-50","N/A","OK")</f>
        <v>OK</v>
      </c>
      <c r="K754" s="17" t="str">
        <f>IF('Data Sheet'!$B$9="NC-50","N/A","OK")</f>
        <v>OK</v>
      </c>
      <c r="L754" s="17" t="str">
        <f t="shared" si="131"/>
        <v>OK</v>
      </c>
      <c r="M754" s="17" t="str">
        <f t="shared" si="132"/>
        <v>OK</v>
      </c>
      <c r="N754" s="18" t="str">
        <f>IF(BO754&lt;&gt;"",
    IF(INT('Data Sheet'!$A$19)=INT('Data Sheet'!$B$19),
        --(INT('Data Sheet'!$A$19) &amp; "." &amp; BO754),
        IF(AND((--(INT('Data Sheet'!$A$19) &amp; "." &amp; BO754)&gt;=--('Data Sheet'!$A$19)), (--(INT('Data Sheet'!$A$19) &amp; "." &amp; BO754)&lt;=--('Data Sheet'!$B$19))),
            --(INT('Data Sheet'!$A$19) &amp; "." &amp; BO754),
            --(INT('Data Sheet'!$B$19) &amp; "." &amp; BO754)
        )
    ),
    IF(BN754&lt;&gt;"",
        IF(INT('Data Sheet'!$A$19)=INT('Data Sheet'!$B$19),
            --(INT('Data Sheet'!$A$19) &amp; "." &amp; LEFT(BN754,3)),
            IF(AND((--(INT('Data Sheet'!$A$19) &amp; "." &amp; LEFT(BN754,3))&gt;=--('Data Sheet'!$A$19)), (--(INT('Data Sheet'!$A$19) &amp; "." &amp; LEFT(BN754,3))&lt;=--('Data Sheet'!$B$19))),
                --(INT('Data Sheet'!$A$19) &amp; "." &amp; LEFT(BN754,3)),
                --(INT('Data Sheet'!$B$19) &amp; "." &amp; LEFT(BN754,3))
            )
        ),
        "OK"
    )
)</f>
        <v>OK</v>
      </c>
      <c r="O754" s="23" t="str">
        <f>IF(BP754&lt;&gt;"",
    IF(INT('Data Sheet'!$A$19)=INT('Data Sheet'!$B$19),
        --(INT('Data Sheet'!$A$19) &amp; "." &amp; BP754),
        IF(AND((--(INT('Data Sheet'!$A$19) &amp; "." &amp; BP754)&gt;=--('Data Sheet'!$A$19)), (--(INT('Data Sheet'!$A$19) &amp; "." &amp; BP754)&lt;=--('Data Sheet'!$B$19))),
            --(INT('Data Sheet'!$A$19) &amp; "." &amp; BP754),
            --(INT('Data Sheet'!$B$19) &amp; "." &amp; BP754)
        )
    ),
    IF(BN754&lt;&gt;"",
        IF(INT('Data Sheet'!$A$19)=INT('Data Sheet'!$B$19),
            --(INT('Data Sheet'!$A$19) &amp; "." &amp; RIGHT(BN754,3)),
            IF(AND((--(INT('Data Sheet'!$A$19) &amp; "." &amp; RIGHT(BN754,3))&gt;=--('Data Sheet'!$A$19)), (--(INT('Data Sheet'!$A$19) &amp; "." &amp; RIGHT(BN754,3))&lt;=--('Data Sheet'!$B$19))),
                --(INT('Data Sheet'!$A$19) &amp; "." &amp; RIGHT(BN754,3)),
                --(INT('Data Sheet'!$B$19) &amp; "." &amp; RIGHT(BN754,3))
            )
        ),
        "OK"
    )
)</f>
        <v>OK</v>
      </c>
      <c r="P754" s="23" t="str">
        <f>IF(BR754&lt;&gt;"",
    IF(INT('Data Sheet'!$A$19)=INT('Data Sheet'!$B$15),
        --(INT('Data Sheet'!$A$15) &amp; "." &amp; BR754),
        IF(AND((--(INT('Data Sheet'!$A$15) &amp; "." &amp; BR754)&gt;=--('Data Sheet'!$A$15)), (--(INT('Data Sheet'!$A$15) &amp; "." &amp; BR754)&lt;=--('Data Sheet'!$B$15))),
            --(INT('Data Sheet'!$A$15) &amp; "." &amp; BR754),
            --(INT('Data Sheet'!$B$15) &amp; "." &amp; BR754)
        )
    ),
    IF(BQ754&lt;&gt;"",
        IF(INT('Data Sheet'!$A$15)=INT('Data Sheet'!$B$15),
            --(INT('Data Sheet'!$A$15) &amp; "." &amp; LEFT(BQ754,3)),
            IF(AND((--(INT('Data Sheet'!$A$15) &amp; "." &amp; LEFT(BQ754,3))&gt;=--('Data Sheet'!$A$15)), (--(INT('Data Sheet'!$A$15) &amp; "." &amp; LEFT(BQ754,3))&lt;=--('Data Sheet'!$B$15))),
                --(INT('Data Sheet'!$A$15) &amp; "." &amp; LEFT(BQ754,3)),
                --(INT('Data Sheet'!$B$15) &amp; "." &amp; LEFT(BQ754,3))
            )
        ),
        "OK"
    )
)</f>
        <v>OK</v>
      </c>
      <c r="Q754" s="23" t="str">
        <f>IF(BS754&lt;&gt;"",
    IF(INT('Data Sheet'!$A$19)=INT('Data Sheet'!$B$15),
        --(INT('Data Sheet'!$A$15) &amp; "." &amp; BS754),
        IF(AND((--(INT('Data Sheet'!$A$15) &amp; "." &amp; BS754)&gt;=--('Data Sheet'!$A$15)), (--(INT('Data Sheet'!$A$15) &amp; "." &amp; BS754)&lt;=--('Data Sheet'!$B$15))),
            --(INT('Data Sheet'!$A$15) &amp; "." &amp; BS754),
            --(INT('Data Sheet'!$B$15) &amp; "." &amp; BS754)
        )
    ),
    IF(BQ754&lt;&gt;"",
        IF(INT('Data Sheet'!$A$15)=INT('Data Sheet'!$B$15),
            --(INT('Data Sheet'!$A$15) &amp; "." &amp; RIGHT(BQ754,3)),
            IF(AND((--(INT('Data Sheet'!$A$15) &amp; "." &amp; RIGHT(BQ754,3))&gt;=--('Data Sheet'!$A$15)), (--(INT('Data Sheet'!$A$15) &amp; "." &amp; RIGHT(BQ754,3))&lt;=--('Data Sheet'!$B$15))),
                --(INT('Data Sheet'!$A$15) &amp; "." &amp; RIGHT(BQ754,3)),
                --(INT('Data Sheet'!$B$15) &amp; "." &amp; RIGHT(BQ754,3))
            )
        ),
        "OK"
    )
)</f>
        <v>OK</v>
      </c>
      <c r="R754" s="19"/>
      <c r="S754" s="19"/>
      <c r="T754" s="19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1"/>
      <c r="AU754" s="21"/>
      <c r="AV754" s="21"/>
      <c r="AW754" s="22"/>
      <c r="AX754" s="99"/>
      <c r="AY754" s="20"/>
      <c r="AZ754" s="20"/>
      <c r="BA754" s="22"/>
      <c r="BB754">
        <v>746</v>
      </c>
      <c r="BC754" s="80"/>
      <c r="BD754" s="80"/>
      <c r="BE754" s="80"/>
      <c r="BF754" s="80"/>
      <c r="BG754" s="32" t="str">
        <f t="shared" si="125"/>
        <v/>
      </c>
      <c r="BH754" s="78">
        <f t="shared" si="123"/>
        <v>0</v>
      </c>
      <c r="BI754" s="2">
        <f t="shared" si="126"/>
        <v>0</v>
      </c>
      <c r="BJ754" s="2">
        <f t="shared" si="127"/>
        <v>0</v>
      </c>
      <c r="BK754" s="2">
        <f t="shared" si="124"/>
        <v>0</v>
      </c>
    </row>
    <row r="755" spans="2:63" ht="15" customHeight="1" x14ac:dyDescent="0.25">
      <c r="B755" s="14">
        <v>747</v>
      </c>
      <c r="C755" s="95" t="str">
        <f t="shared" si="128"/>
        <v/>
      </c>
      <c r="D755" s="15" t="str">
        <f t="shared" si="133"/>
        <v>OK</v>
      </c>
      <c r="E755" s="16" t="e">
        <f>VLOOKUP('Data Sheet'!$B$8,'Data Sheet'!$I$2:$J$9,2,FALSE)</f>
        <v>#N/A</v>
      </c>
      <c r="F755" s="16" t="str">
        <f t="shared" si="129"/>
        <v/>
      </c>
      <c r="G755" s="103">
        <f t="shared" si="130"/>
        <v>0</v>
      </c>
      <c r="H755" s="17" t="s">
        <v>26</v>
      </c>
      <c r="I755" s="17" t="s">
        <v>26</v>
      </c>
      <c r="J755" s="17" t="str">
        <f>IF('Data Sheet'!$B$9="NC-50","N/A","OK")</f>
        <v>OK</v>
      </c>
      <c r="K755" s="17" t="str">
        <f>IF('Data Sheet'!$B$9="NC-50","N/A","OK")</f>
        <v>OK</v>
      </c>
      <c r="L755" s="17" t="str">
        <f t="shared" si="131"/>
        <v>OK</v>
      </c>
      <c r="M755" s="17" t="str">
        <f t="shared" si="132"/>
        <v>OK</v>
      </c>
      <c r="N755" s="18" t="str">
        <f>IF(BO755&lt;&gt;"",
    IF(INT('Data Sheet'!$A$19)=INT('Data Sheet'!$B$19),
        --(INT('Data Sheet'!$A$19) &amp; "." &amp; BO755),
        IF(AND((--(INT('Data Sheet'!$A$19) &amp; "." &amp; BO755)&gt;=--('Data Sheet'!$A$19)), (--(INT('Data Sheet'!$A$19) &amp; "." &amp; BO755)&lt;=--('Data Sheet'!$B$19))),
            --(INT('Data Sheet'!$A$19) &amp; "." &amp; BO755),
            --(INT('Data Sheet'!$B$19) &amp; "." &amp; BO755)
        )
    ),
    IF(BN755&lt;&gt;"",
        IF(INT('Data Sheet'!$A$19)=INT('Data Sheet'!$B$19),
            --(INT('Data Sheet'!$A$19) &amp; "." &amp; LEFT(BN755,3)),
            IF(AND((--(INT('Data Sheet'!$A$19) &amp; "." &amp; LEFT(BN755,3))&gt;=--('Data Sheet'!$A$19)), (--(INT('Data Sheet'!$A$19) &amp; "." &amp; LEFT(BN755,3))&lt;=--('Data Sheet'!$B$19))),
                --(INT('Data Sheet'!$A$19) &amp; "." &amp; LEFT(BN755,3)),
                --(INT('Data Sheet'!$B$19) &amp; "." &amp; LEFT(BN755,3))
            )
        ),
        "OK"
    )
)</f>
        <v>OK</v>
      </c>
      <c r="O755" s="23" t="str">
        <f>IF(BP755&lt;&gt;"",
    IF(INT('Data Sheet'!$A$19)=INT('Data Sheet'!$B$19),
        --(INT('Data Sheet'!$A$19) &amp; "." &amp; BP755),
        IF(AND((--(INT('Data Sheet'!$A$19) &amp; "." &amp; BP755)&gt;=--('Data Sheet'!$A$19)), (--(INT('Data Sheet'!$A$19) &amp; "." &amp; BP755)&lt;=--('Data Sheet'!$B$19))),
            --(INT('Data Sheet'!$A$19) &amp; "." &amp; BP755),
            --(INT('Data Sheet'!$B$19) &amp; "." &amp; BP755)
        )
    ),
    IF(BN755&lt;&gt;"",
        IF(INT('Data Sheet'!$A$19)=INT('Data Sheet'!$B$19),
            --(INT('Data Sheet'!$A$19) &amp; "." &amp; RIGHT(BN755,3)),
            IF(AND((--(INT('Data Sheet'!$A$19) &amp; "." &amp; RIGHT(BN755,3))&gt;=--('Data Sheet'!$A$19)), (--(INT('Data Sheet'!$A$19) &amp; "." &amp; RIGHT(BN755,3))&lt;=--('Data Sheet'!$B$19))),
                --(INT('Data Sheet'!$A$19) &amp; "." &amp; RIGHT(BN755,3)),
                --(INT('Data Sheet'!$B$19) &amp; "." &amp; RIGHT(BN755,3))
            )
        ),
        "OK"
    )
)</f>
        <v>OK</v>
      </c>
      <c r="P755" s="23" t="str">
        <f>IF(BR755&lt;&gt;"",
    IF(INT('Data Sheet'!$A$19)=INT('Data Sheet'!$B$15),
        --(INT('Data Sheet'!$A$15) &amp; "." &amp; BR755),
        IF(AND((--(INT('Data Sheet'!$A$15) &amp; "." &amp; BR755)&gt;=--('Data Sheet'!$A$15)), (--(INT('Data Sheet'!$A$15) &amp; "." &amp; BR755)&lt;=--('Data Sheet'!$B$15))),
            --(INT('Data Sheet'!$A$15) &amp; "." &amp; BR755),
            --(INT('Data Sheet'!$B$15) &amp; "." &amp; BR755)
        )
    ),
    IF(BQ755&lt;&gt;"",
        IF(INT('Data Sheet'!$A$15)=INT('Data Sheet'!$B$15),
            --(INT('Data Sheet'!$A$15) &amp; "." &amp; LEFT(BQ755,3)),
            IF(AND((--(INT('Data Sheet'!$A$15) &amp; "." &amp; LEFT(BQ755,3))&gt;=--('Data Sheet'!$A$15)), (--(INT('Data Sheet'!$A$15) &amp; "." &amp; LEFT(BQ755,3))&lt;=--('Data Sheet'!$B$15))),
                --(INT('Data Sheet'!$A$15) &amp; "." &amp; LEFT(BQ755,3)),
                --(INT('Data Sheet'!$B$15) &amp; "." &amp; LEFT(BQ755,3))
            )
        ),
        "OK"
    )
)</f>
        <v>OK</v>
      </c>
      <c r="Q755" s="23" t="str">
        <f>IF(BS755&lt;&gt;"",
    IF(INT('Data Sheet'!$A$19)=INT('Data Sheet'!$B$15),
        --(INT('Data Sheet'!$A$15) &amp; "." &amp; BS755),
        IF(AND((--(INT('Data Sheet'!$A$15) &amp; "." &amp; BS755)&gt;=--('Data Sheet'!$A$15)), (--(INT('Data Sheet'!$A$15) &amp; "." &amp; BS755)&lt;=--('Data Sheet'!$B$15))),
            --(INT('Data Sheet'!$A$15) &amp; "." &amp; BS755),
            --(INT('Data Sheet'!$B$15) &amp; "." &amp; BS755)
        )
    ),
    IF(BQ755&lt;&gt;"",
        IF(INT('Data Sheet'!$A$15)=INT('Data Sheet'!$B$15),
            --(INT('Data Sheet'!$A$15) &amp; "." &amp; RIGHT(BQ755,3)),
            IF(AND((--(INT('Data Sheet'!$A$15) &amp; "." &amp; RIGHT(BQ755,3))&gt;=--('Data Sheet'!$A$15)), (--(INT('Data Sheet'!$A$15) &amp; "." &amp; RIGHT(BQ755,3))&lt;=--('Data Sheet'!$B$15))),
                --(INT('Data Sheet'!$A$15) &amp; "." &amp; RIGHT(BQ755,3)),
                --(INT('Data Sheet'!$B$15) &amp; "." &amp; RIGHT(BQ755,3))
            )
        ),
        "OK"
    )
)</f>
        <v>OK</v>
      </c>
      <c r="R755" s="19"/>
      <c r="S755" s="19"/>
      <c r="T755" s="19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1"/>
      <c r="AU755" s="21"/>
      <c r="AV755" s="21"/>
      <c r="AW755" s="22"/>
      <c r="AX755" s="99"/>
      <c r="AY755" s="20"/>
      <c r="AZ755" s="20"/>
      <c r="BA755" s="22"/>
      <c r="BB755">
        <v>747</v>
      </c>
      <c r="BC755" s="80"/>
      <c r="BD755" s="80"/>
      <c r="BE755" s="80"/>
      <c r="BF755" s="80"/>
      <c r="BG755" s="32" t="str">
        <f t="shared" si="125"/>
        <v/>
      </c>
      <c r="BH755" s="78">
        <f t="shared" si="123"/>
        <v>0</v>
      </c>
      <c r="BI755" s="2">
        <f t="shared" si="126"/>
        <v>0</v>
      </c>
      <c r="BJ755" s="2">
        <f t="shared" si="127"/>
        <v>0</v>
      </c>
      <c r="BK755" s="2">
        <f t="shared" si="124"/>
        <v>0</v>
      </c>
    </row>
    <row r="756" spans="2:63" ht="15" customHeight="1" x14ac:dyDescent="0.25">
      <c r="B756" s="14">
        <v>748</v>
      </c>
      <c r="C756" s="95" t="str">
        <f t="shared" si="128"/>
        <v/>
      </c>
      <c r="D756" s="15" t="str">
        <f t="shared" si="133"/>
        <v>OK</v>
      </c>
      <c r="E756" s="16" t="e">
        <f>VLOOKUP('Data Sheet'!$B$8,'Data Sheet'!$I$2:$J$9,2,FALSE)</f>
        <v>#N/A</v>
      </c>
      <c r="F756" s="16" t="str">
        <f t="shared" si="129"/>
        <v/>
      </c>
      <c r="G756" s="103">
        <f t="shared" si="130"/>
        <v>0</v>
      </c>
      <c r="H756" s="17" t="s">
        <v>26</v>
      </c>
      <c r="I756" s="17" t="s">
        <v>26</v>
      </c>
      <c r="J756" s="17" t="str">
        <f>IF('Data Sheet'!$B$9="NC-50","N/A","OK")</f>
        <v>OK</v>
      </c>
      <c r="K756" s="17" t="str">
        <f>IF('Data Sheet'!$B$9="NC-50","N/A","OK")</f>
        <v>OK</v>
      </c>
      <c r="L756" s="17" t="str">
        <f t="shared" si="131"/>
        <v>OK</v>
      </c>
      <c r="M756" s="17" t="str">
        <f t="shared" si="132"/>
        <v>OK</v>
      </c>
      <c r="N756" s="18" t="str">
        <f>IF(BO756&lt;&gt;"",
    IF(INT('Data Sheet'!$A$19)=INT('Data Sheet'!$B$19),
        --(INT('Data Sheet'!$A$19) &amp; "." &amp; BO756),
        IF(AND((--(INT('Data Sheet'!$A$19) &amp; "." &amp; BO756)&gt;=--('Data Sheet'!$A$19)), (--(INT('Data Sheet'!$A$19) &amp; "." &amp; BO756)&lt;=--('Data Sheet'!$B$19))),
            --(INT('Data Sheet'!$A$19) &amp; "." &amp; BO756),
            --(INT('Data Sheet'!$B$19) &amp; "." &amp; BO756)
        )
    ),
    IF(BN756&lt;&gt;"",
        IF(INT('Data Sheet'!$A$19)=INT('Data Sheet'!$B$19),
            --(INT('Data Sheet'!$A$19) &amp; "." &amp; LEFT(BN756,3)),
            IF(AND((--(INT('Data Sheet'!$A$19) &amp; "." &amp; LEFT(BN756,3))&gt;=--('Data Sheet'!$A$19)), (--(INT('Data Sheet'!$A$19) &amp; "." &amp; LEFT(BN756,3))&lt;=--('Data Sheet'!$B$19))),
                --(INT('Data Sheet'!$A$19) &amp; "." &amp; LEFT(BN756,3)),
                --(INT('Data Sheet'!$B$19) &amp; "." &amp; LEFT(BN756,3))
            )
        ),
        "OK"
    )
)</f>
        <v>OK</v>
      </c>
      <c r="O756" s="23" t="str">
        <f>IF(BP756&lt;&gt;"",
    IF(INT('Data Sheet'!$A$19)=INT('Data Sheet'!$B$19),
        --(INT('Data Sheet'!$A$19) &amp; "." &amp; BP756),
        IF(AND((--(INT('Data Sheet'!$A$19) &amp; "." &amp; BP756)&gt;=--('Data Sheet'!$A$19)), (--(INT('Data Sheet'!$A$19) &amp; "." &amp; BP756)&lt;=--('Data Sheet'!$B$19))),
            --(INT('Data Sheet'!$A$19) &amp; "." &amp; BP756),
            --(INT('Data Sheet'!$B$19) &amp; "." &amp; BP756)
        )
    ),
    IF(BN756&lt;&gt;"",
        IF(INT('Data Sheet'!$A$19)=INT('Data Sheet'!$B$19),
            --(INT('Data Sheet'!$A$19) &amp; "." &amp; RIGHT(BN756,3)),
            IF(AND((--(INT('Data Sheet'!$A$19) &amp; "." &amp; RIGHT(BN756,3))&gt;=--('Data Sheet'!$A$19)), (--(INT('Data Sheet'!$A$19) &amp; "." &amp; RIGHT(BN756,3))&lt;=--('Data Sheet'!$B$19))),
                --(INT('Data Sheet'!$A$19) &amp; "." &amp; RIGHT(BN756,3)),
                --(INT('Data Sheet'!$B$19) &amp; "." &amp; RIGHT(BN756,3))
            )
        ),
        "OK"
    )
)</f>
        <v>OK</v>
      </c>
      <c r="P756" s="23" t="str">
        <f>IF(BR756&lt;&gt;"",
    IF(INT('Data Sheet'!$A$19)=INT('Data Sheet'!$B$15),
        --(INT('Data Sheet'!$A$15) &amp; "." &amp; BR756),
        IF(AND((--(INT('Data Sheet'!$A$15) &amp; "." &amp; BR756)&gt;=--('Data Sheet'!$A$15)), (--(INT('Data Sheet'!$A$15) &amp; "." &amp; BR756)&lt;=--('Data Sheet'!$B$15))),
            --(INT('Data Sheet'!$A$15) &amp; "." &amp; BR756),
            --(INT('Data Sheet'!$B$15) &amp; "." &amp; BR756)
        )
    ),
    IF(BQ756&lt;&gt;"",
        IF(INT('Data Sheet'!$A$15)=INT('Data Sheet'!$B$15),
            --(INT('Data Sheet'!$A$15) &amp; "." &amp; LEFT(BQ756,3)),
            IF(AND((--(INT('Data Sheet'!$A$15) &amp; "." &amp; LEFT(BQ756,3))&gt;=--('Data Sheet'!$A$15)), (--(INT('Data Sheet'!$A$15) &amp; "." &amp; LEFT(BQ756,3))&lt;=--('Data Sheet'!$B$15))),
                --(INT('Data Sheet'!$A$15) &amp; "." &amp; LEFT(BQ756,3)),
                --(INT('Data Sheet'!$B$15) &amp; "." &amp; LEFT(BQ756,3))
            )
        ),
        "OK"
    )
)</f>
        <v>OK</v>
      </c>
      <c r="Q756" s="23" t="str">
        <f>IF(BS756&lt;&gt;"",
    IF(INT('Data Sheet'!$A$19)=INT('Data Sheet'!$B$15),
        --(INT('Data Sheet'!$A$15) &amp; "." &amp; BS756),
        IF(AND((--(INT('Data Sheet'!$A$15) &amp; "." &amp; BS756)&gt;=--('Data Sheet'!$A$15)), (--(INT('Data Sheet'!$A$15) &amp; "." &amp; BS756)&lt;=--('Data Sheet'!$B$15))),
            --(INT('Data Sheet'!$A$15) &amp; "." &amp; BS756),
            --(INT('Data Sheet'!$B$15) &amp; "." &amp; BS756)
        )
    ),
    IF(BQ756&lt;&gt;"",
        IF(INT('Data Sheet'!$A$15)=INT('Data Sheet'!$B$15),
            --(INT('Data Sheet'!$A$15) &amp; "." &amp; RIGHT(BQ756,3)),
            IF(AND((--(INT('Data Sheet'!$A$15) &amp; "." &amp; RIGHT(BQ756,3))&gt;=--('Data Sheet'!$A$15)), (--(INT('Data Sheet'!$A$15) &amp; "." &amp; RIGHT(BQ756,3))&lt;=--('Data Sheet'!$B$15))),
                --(INT('Data Sheet'!$A$15) &amp; "." &amp; RIGHT(BQ756,3)),
                --(INT('Data Sheet'!$B$15) &amp; "." &amp; RIGHT(BQ756,3))
            )
        ),
        "OK"
    )
)</f>
        <v>OK</v>
      </c>
      <c r="R756" s="19"/>
      <c r="S756" s="19"/>
      <c r="T756" s="19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1"/>
      <c r="AU756" s="21"/>
      <c r="AV756" s="21"/>
      <c r="AW756" s="22"/>
      <c r="AX756" s="99"/>
      <c r="AY756" s="20"/>
      <c r="AZ756" s="20"/>
      <c r="BA756" s="22"/>
      <c r="BB756">
        <v>748</v>
      </c>
      <c r="BC756" s="80"/>
      <c r="BD756" s="80"/>
      <c r="BE756" s="80"/>
      <c r="BF756" s="80"/>
      <c r="BG756" s="32" t="str">
        <f t="shared" si="125"/>
        <v/>
      </c>
      <c r="BH756" s="78">
        <f t="shared" si="123"/>
        <v>0</v>
      </c>
      <c r="BI756" s="2">
        <f t="shared" si="126"/>
        <v>0</v>
      </c>
      <c r="BJ756" s="2">
        <f t="shared" si="127"/>
        <v>0</v>
      </c>
      <c r="BK756" s="2">
        <f t="shared" si="124"/>
        <v>0</v>
      </c>
    </row>
    <row r="757" spans="2:63" ht="15" customHeight="1" x14ac:dyDescent="0.25">
      <c r="B757" s="14">
        <v>749</v>
      </c>
      <c r="C757" s="95" t="str">
        <f t="shared" si="128"/>
        <v/>
      </c>
      <c r="D757" s="15" t="str">
        <f t="shared" si="133"/>
        <v>OK</v>
      </c>
      <c r="E757" s="16" t="e">
        <f>VLOOKUP('Data Sheet'!$B$8,'Data Sheet'!$I$2:$J$9,2,FALSE)</f>
        <v>#N/A</v>
      </c>
      <c r="F757" s="16" t="str">
        <f t="shared" si="129"/>
        <v/>
      </c>
      <c r="G757" s="103">
        <f t="shared" si="130"/>
        <v>0</v>
      </c>
      <c r="H757" s="17" t="s">
        <v>26</v>
      </c>
      <c r="I757" s="17" t="s">
        <v>26</v>
      </c>
      <c r="J757" s="17" t="str">
        <f>IF('Data Sheet'!$B$9="NC-50","N/A","OK")</f>
        <v>OK</v>
      </c>
      <c r="K757" s="17" t="str">
        <f>IF('Data Sheet'!$B$9="NC-50","N/A","OK")</f>
        <v>OK</v>
      </c>
      <c r="L757" s="17" t="str">
        <f t="shared" si="131"/>
        <v>OK</v>
      </c>
      <c r="M757" s="17" t="str">
        <f t="shared" si="132"/>
        <v>OK</v>
      </c>
      <c r="N757" s="18" t="str">
        <f>IF(BO757&lt;&gt;"",
    IF(INT('Data Sheet'!$A$19)=INT('Data Sheet'!$B$19),
        --(INT('Data Sheet'!$A$19) &amp; "." &amp; BO757),
        IF(AND((--(INT('Data Sheet'!$A$19) &amp; "." &amp; BO757)&gt;=--('Data Sheet'!$A$19)), (--(INT('Data Sheet'!$A$19) &amp; "." &amp; BO757)&lt;=--('Data Sheet'!$B$19))),
            --(INT('Data Sheet'!$A$19) &amp; "." &amp; BO757),
            --(INT('Data Sheet'!$B$19) &amp; "." &amp; BO757)
        )
    ),
    IF(BN757&lt;&gt;"",
        IF(INT('Data Sheet'!$A$19)=INT('Data Sheet'!$B$19),
            --(INT('Data Sheet'!$A$19) &amp; "." &amp; LEFT(BN757,3)),
            IF(AND((--(INT('Data Sheet'!$A$19) &amp; "." &amp; LEFT(BN757,3))&gt;=--('Data Sheet'!$A$19)), (--(INT('Data Sheet'!$A$19) &amp; "." &amp; LEFT(BN757,3))&lt;=--('Data Sheet'!$B$19))),
                --(INT('Data Sheet'!$A$19) &amp; "." &amp; LEFT(BN757,3)),
                --(INT('Data Sheet'!$B$19) &amp; "." &amp; LEFT(BN757,3))
            )
        ),
        "OK"
    )
)</f>
        <v>OK</v>
      </c>
      <c r="O757" s="23" t="str">
        <f>IF(BP757&lt;&gt;"",
    IF(INT('Data Sheet'!$A$19)=INT('Data Sheet'!$B$19),
        --(INT('Data Sheet'!$A$19) &amp; "." &amp; BP757),
        IF(AND((--(INT('Data Sheet'!$A$19) &amp; "." &amp; BP757)&gt;=--('Data Sheet'!$A$19)), (--(INT('Data Sheet'!$A$19) &amp; "." &amp; BP757)&lt;=--('Data Sheet'!$B$19))),
            --(INT('Data Sheet'!$A$19) &amp; "." &amp; BP757),
            --(INT('Data Sheet'!$B$19) &amp; "." &amp; BP757)
        )
    ),
    IF(BN757&lt;&gt;"",
        IF(INT('Data Sheet'!$A$19)=INT('Data Sheet'!$B$19),
            --(INT('Data Sheet'!$A$19) &amp; "." &amp; RIGHT(BN757,3)),
            IF(AND((--(INT('Data Sheet'!$A$19) &amp; "." &amp; RIGHT(BN757,3))&gt;=--('Data Sheet'!$A$19)), (--(INT('Data Sheet'!$A$19) &amp; "." &amp; RIGHT(BN757,3))&lt;=--('Data Sheet'!$B$19))),
                --(INT('Data Sheet'!$A$19) &amp; "." &amp; RIGHT(BN757,3)),
                --(INT('Data Sheet'!$B$19) &amp; "." &amp; RIGHT(BN757,3))
            )
        ),
        "OK"
    )
)</f>
        <v>OK</v>
      </c>
      <c r="P757" s="23" t="str">
        <f>IF(BR757&lt;&gt;"",
    IF(INT('Data Sheet'!$A$19)=INT('Data Sheet'!$B$15),
        --(INT('Data Sheet'!$A$15) &amp; "." &amp; BR757),
        IF(AND((--(INT('Data Sheet'!$A$15) &amp; "." &amp; BR757)&gt;=--('Data Sheet'!$A$15)), (--(INT('Data Sheet'!$A$15) &amp; "." &amp; BR757)&lt;=--('Data Sheet'!$B$15))),
            --(INT('Data Sheet'!$A$15) &amp; "." &amp; BR757),
            --(INT('Data Sheet'!$B$15) &amp; "." &amp; BR757)
        )
    ),
    IF(BQ757&lt;&gt;"",
        IF(INT('Data Sheet'!$A$15)=INT('Data Sheet'!$B$15),
            --(INT('Data Sheet'!$A$15) &amp; "." &amp; LEFT(BQ757,3)),
            IF(AND((--(INT('Data Sheet'!$A$15) &amp; "." &amp; LEFT(BQ757,3))&gt;=--('Data Sheet'!$A$15)), (--(INT('Data Sheet'!$A$15) &amp; "." &amp; LEFT(BQ757,3))&lt;=--('Data Sheet'!$B$15))),
                --(INT('Data Sheet'!$A$15) &amp; "." &amp; LEFT(BQ757,3)),
                --(INT('Data Sheet'!$B$15) &amp; "." &amp; LEFT(BQ757,3))
            )
        ),
        "OK"
    )
)</f>
        <v>OK</v>
      </c>
      <c r="Q757" s="23" t="str">
        <f>IF(BS757&lt;&gt;"",
    IF(INT('Data Sheet'!$A$19)=INT('Data Sheet'!$B$15),
        --(INT('Data Sheet'!$A$15) &amp; "." &amp; BS757),
        IF(AND((--(INT('Data Sheet'!$A$15) &amp; "." &amp; BS757)&gt;=--('Data Sheet'!$A$15)), (--(INT('Data Sheet'!$A$15) &amp; "." &amp; BS757)&lt;=--('Data Sheet'!$B$15))),
            --(INT('Data Sheet'!$A$15) &amp; "." &amp; BS757),
            --(INT('Data Sheet'!$B$15) &amp; "." &amp; BS757)
        )
    ),
    IF(BQ757&lt;&gt;"",
        IF(INT('Data Sheet'!$A$15)=INT('Data Sheet'!$B$15),
            --(INT('Data Sheet'!$A$15) &amp; "." &amp; RIGHT(BQ757,3)),
            IF(AND((--(INT('Data Sheet'!$A$15) &amp; "." &amp; RIGHT(BQ757,3))&gt;=--('Data Sheet'!$A$15)), (--(INT('Data Sheet'!$A$15) &amp; "." &amp; RIGHT(BQ757,3))&lt;=--('Data Sheet'!$B$15))),
                --(INT('Data Sheet'!$A$15) &amp; "." &amp; RIGHT(BQ757,3)),
                --(INT('Data Sheet'!$B$15) &amp; "." &amp; RIGHT(BQ757,3))
            )
        ),
        "OK"
    )
)</f>
        <v>OK</v>
      </c>
      <c r="R757" s="19"/>
      <c r="S757" s="19"/>
      <c r="T757" s="19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1"/>
      <c r="AU757" s="21"/>
      <c r="AV757" s="21"/>
      <c r="AW757" s="22"/>
      <c r="AX757" s="99"/>
      <c r="AY757" s="20"/>
      <c r="AZ757" s="20"/>
      <c r="BA757" s="22"/>
      <c r="BB757">
        <v>749</v>
      </c>
      <c r="BC757" s="80"/>
      <c r="BD757" s="80"/>
      <c r="BE757" s="80"/>
      <c r="BF757" s="80"/>
      <c r="BG757" s="32" t="str">
        <f t="shared" si="125"/>
        <v/>
      </c>
      <c r="BH757" s="78">
        <f t="shared" si="123"/>
        <v>0</v>
      </c>
      <c r="BI757" s="2">
        <f t="shared" si="126"/>
        <v>0</v>
      </c>
      <c r="BJ757" s="2">
        <f t="shared" si="127"/>
        <v>0</v>
      </c>
      <c r="BK757" s="2">
        <f t="shared" si="124"/>
        <v>0</v>
      </c>
    </row>
    <row r="758" spans="2:63" ht="15" customHeight="1" x14ac:dyDescent="0.25">
      <c r="B758" s="14">
        <v>750</v>
      </c>
      <c r="C758" s="95" t="str">
        <f t="shared" si="128"/>
        <v/>
      </c>
      <c r="D758" s="15" t="str">
        <f t="shared" si="133"/>
        <v>OK</v>
      </c>
      <c r="E758" s="16" t="e">
        <f>VLOOKUP('Data Sheet'!$B$8,'Data Sheet'!$I$2:$J$9,2,FALSE)</f>
        <v>#N/A</v>
      </c>
      <c r="F758" s="16" t="str">
        <f t="shared" si="129"/>
        <v/>
      </c>
      <c r="G758" s="103">
        <f t="shared" si="130"/>
        <v>0</v>
      </c>
      <c r="H758" s="17" t="s">
        <v>26</v>
      </c>
      <c r="I758" s="17" t="s">
        <v>26</v>
      </c>
      <c r="J758" s="17" t="str">
        <f>IF('Data Sheet'!$B$9="NC-50","N/A","OK")</f>
        <v>OK</v>
      </c>
      <c r="K758" s="17" t="str">
        <f>IF('Data Sheet'!$B$9="NC-50","N/A","OK")</f>
        <v>OK</v>
      </c>
      <c r="L758" s="17" t="str">
        <f t="shared" si="131"/>
        <v>OK</v>
      </c>
      <c r="M758" s="17" t="str">
        <f t="shared" si="132"/>
        <v>OK</v>
      </c>
      <c r="N758" s="18" t="str">
        <f>IF(BO758&lt;&gt;"",
    IF(INT('Data Sheet'!$A$19)=INT('Data Sheet'!$B$19),
        --(INT('Data Sheet'!$A$19) &amp; "." &amp; BO758),
        IF(AND((--(INT('Data Sheet'!$A$19) &amp; "." &amp; BO758)&gt;=--('Data Sheet'!$A$19)), (--(INT('Data Sheet'!$A$19) &amp; "." &amp; BO758)&lt;=--('Data Sheet'!$B$19))),
            --(INT('Data Sheet'!$A$19) &amp; "." &amp; BO758),
            --(INT('Data Sheet'!$B$19) &amp; "." &amp; BO758)
        )
    ),
    IF(BN758&lt;&gt;"",
        IF(INT('Data Sheet'!$A$19)=INT('Data Sheet'!$B$19),
            --(INT('Data Sheet'!$A$19) &amp; "." &amp; LEFT(BN758,3)),
            IF(AND((--(INT('Data Sheet'!$A$19) &amp; "." &amp; LEFT(BN758,3))&gt;=--('Data Sheet'!$A$19)), (--(INT('Data Sheet'!$A$19) &amp; "." &amp; LEFT(BN758,3))&lt;=--('Data Sheet'!$B$19))),
                --(INT('Data Sheet'!$A$19) &amp; "." &amp; LEFT(BN758,3)),
                --(INT('Data Sheet'!$B$19) &amp; "." &amp; LEFT(BN758,3))
            )
        ),
        "OK"
    )
)</f>
        <v>OK</v>
      </c>
      <c r="O758" s="23" t="str">
        <f>IF(BP758&lt;&gt;"",
    IF(INT('Data Sheet'!$A$19)=INT('Data Sheet'!$B$19),
        --(INT('Data Sheet'!$A$19) &amp; "." &amp; BP758),
        IF(AND((--(INT('Data Sheet'!$A$19) &amp; "." &amp; BP758)&gt;=--('Data Sheet'!$A$19)), (--(INT('Data Sheet'!$A$19) &amp; "." &amp; BP758)&lt;=--('Data Sheet'!$B$19))),
            --(INT('Data Sheet'!$A$19) &amp; "." &amp; BP758),
            --(INT('Data Sheet'!$B$19) &amp; "." &amp; BP758)
        )
    ),
    IF(BN758&lt;&gt;"",
        IF(INT('Data Sheet'!$A$19)=INT('Data Sheet'!$B$19),
            --(INT('Data Sheet'!$A$19) &amp; "." &amp; RIGHT(BN758,3)),
            IF(AND((--(INT('Data Sheet'!$A$19) &amp; "." &amp; RIGHT(BN758,3))&gt;=--('Data Sheet'!$A$19)), (--(INT('Data Sheet'!$A$19) &amp; "." &amp; RIGHT(BN758,3))&lt;=--('Data Sheet'!$B$19))),
                --(INT('Data Sheet'!$A$19) &amp; "." &amp; RIGHT(BN758,3)),
                --(INT('Data Sheet'!$B$19) &amp; "." &amp; RIGHT(BN758,3))
            )
        ),
        "OK"
    )
)</f>
        <v>OK</v>
      </c>
      <c r="P758" s="23" t="str">
        <f>IF(BR758&lt;&gt;"",
    IF(INT('Data Sheet'!$A$19)=INT('Data Sheet'!$B$15),
        --(INT('Data Sheet'!$A$15) &amp; "." &amp; BR758),
        IF(AND((--(INT('Data Sheet'!$A$15) &amp; "." &amp; BR758)&gt;=--('Data Sheet'!$A$15)), (--(INT('Data Sheet'!$A$15) &amp; "." &amp; BR758)&lt;=--('Data Sheet'!$B$15))),
            --(INT('Data Sheet'!$A$15) &amp; "." &amp; BR758),
            --(INT('Data Sheet'!$B$15) &amp; "." &amp; BR758)
        )
    ),
    IF(BQ758&lt;&gt;"",
        IF(INT('Data Sheet'!$A$15)=INT('Data Sheet'!$B$15),
            --(INT('Data Sheet'!$A$15) &amp; "." &amp; LEFT(BQ758,3)),
            IF(AND((--(INT('Data Sheet'!$A$15) &amp; "." &amp; LEFT(BQ758,3))&gt;=--('Data Sheet'!$A$15)), (--(INT('Data Sheet'!$A$15) &amp; "." &amp; LEFT(BQ758,3))&lt;=--('Data Sheet'!$B$15))),
                --(INT('Data Sheet'!$A$15) &amp; "." &amp; LEFT(BQ758,3)),
                --(INT('Data Sheet'!$B$15) &amp; "." &amp; LEFT(BQ758,3))
            )
        ),
        "OK"
    )
)</f>
        <v>OK</v>
      </c>
      <c r="Q758" s="23" t="str">
        <f>IF(BS758&lt;&gt;"",
    IF(INT('Data Sheet'!$A$19)=INT('Data Sheet'!$B$15),
        --(INT('Data Sheet'!$A$15) &amp; "." &amp; BS758),
        IF(AND((--(INT('Data Sheet'!$A$15) &amp; "." &amp; BS758)&gt;=--('Data Sheet'!$A$15)), (--(INT('Data Sheet'!$A$15) &amp; "." &amp; BS758)&lt;=--('Data Sheet'!$B$15))),
            --(INT('Data Sheet'!$A$15) &amp; "." &amp; BS758),
            --(INT('Data Sheet'!$B$15) &amp; "." &amp; BS758)
        )
    ),
    IF(BQ758&lt;&gt;"",
        IF(INT('Data Sheet'!$A$15)=INT('Data Sheet'!$B$15),
            --(INT('Data Sheet'!$A$15) &amp; "." &amp; RIGHT(BQ758,3)),
            IF(AND((--(INT('Data Sheet'!$A$15) &amp; "." &amp; RIGHT(BQ758,3))&gt;=--('Data Sheet'!$A$15)), (--(INT('Data Sheet'!$A$15) &amp; "." &amp; RIGHT(BQ758,3))&lt;=--('Data Sheet'!$B$15))),
                --(INT('Data Sheet'!$A$15) &amp; "." &amp; RIGHT(BQ758,3)),
                --(INT('Data Sheet'!$B$15) &amp; "." &amp; RIGHT(BQ758,3))
            )
        ),
        "OK"
    )
)</f>
        <v>OK</v>
      </c>
      <c r="R758" s="19"/>
      <c r="S758" s="19"/>
      <c r="T758" s="19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1"/>
      <c r="AU758" s="21"/>
      <c r="AV758" s="21"/>
      <c r="AW758" s="22"/>
      <c r="AX758" s="99"/>
      <c r="AY758" s="20"/>
      <c r="AZ758" s="20"/>
      <c r="BA758" s="22"/>
      <c r="BB758">
        <v>750</v>
      </c>
      <c r="BC758" s="80"/>
      <c r="BD758" s="80"/>
      <c r="BE758" s="80"/>
      <c r="BF758" s="80"/>
      <c r="BG758" s="32" t="str">
        <f t="shared" si="125"/>
        <v/>
      </c>
      <c r="BH758" s="78">
        <f t="shared" si="123"/>
        <v>0</v>
      </c>
      <c r="BI758" s="2">
        <f t="shared" si="126"/>
        <v>0</v>
      </c>
      <c r="BJ758" s="2">
        <f t="shared" si="127"/>
        <v>0</v>
      </c>
      <c r="BK758" s="2">
        <f t="shared" si="124"/>
        <v>0</v>
      </c>
    </row>
    <row r="759" spans="2:63" ht="15" customHeight="1" x14ac:dyDescent="0.25">
      <c r="B759" s="14">
        <v>751</v>
      </c>
      <c r="C759" s="95" t="str">
        <f t="shared" si="128"/>
        <v/>
      </c>
      <c r="D759" s="15" t="str">
        <f t="shared" si="133"/>
        <v>OK</v>
      </c>
      <c r="E759" s="16" t="e">
        <f>VLOOKUP('Data Sheet'!$B$8,'Data Sheet'!$I$2:$J$9,2,FALSE)</f>
        <v>#N/A</v>
      </c>
      <c r="F759" s="16" t="str">
        <f t="shared" si="129"/>
        <v/>
      </c>
      <c r="G759" s="103">
        <f t="shared" si="130"/>
        <v>0</v>
      </c>
      <c r="H759" s="17" t="s">
        <v>26</v>
      </c>
      <c r="I759" s="17" t="s">
        <v>26</v>
      </c>
      <c r="J759" s="17" t="str">
        <f>IF('Data Sheet'!$B$9="NC-50","N/A","OK")</f>
        <v>OK</v>
      </c>
      <c r="K759" s="17" t="str">
        <f>IF('Data Sheet'!$B$9="NC-50","N/A","OK")</f>
        <v>OK</v>
      </c>
      <c r="L759" s="17" t="str">
        <f t="shared" si="131"/>
        <v>OK</v>
      </c>
      <c r="M759" s="17" t="str">
        <f t="shared" si="132"/>
        <v>OK</v>
      </c>
      <c r="N759" s="18" t="str">
        <f>IF(BO759&lt;&gt;"",
    IF(INT('Data Sheet'!$A$19)=INT('Data Sheet'!$B$19),
        --(INT('Data Sheet'!$A$19) &amp; "." &amp; BO759),
        IF(AND((--(INT('Data Sheet'!$A$19) &amp; "." &amp; BO759)&gt;=--('Data Sheet'!$A$19)), (--(INT('Data Sheet'!$A$19) &amp; "." &amp; BO759)&lt;=--('Data Sheet'!$B$19))),
            --(INT('Data Sheet'!$A$19) &amp; "." &amp; BO759),
            --(INT('Data Sheet'!$B$19) &amp; "." &amp; BO759)
        )
    ),
    IF(BN759&lt;&gt;"",
        IF(INT('Data Sheet'!$A$19)=INT('Data Sheet'!$B$19),
            --(INT('Data Sheet'!$A$19) &amp; "." &amp; LEFT(BN759,3)),
            IF(AND((--(INT('Data Sheet'!$A$19) &amp; "." &amp; LEFT(BN759,3))&gt;=--('Data Sheet'!$A$19)), (--(INT('Data Sheet'!$A$19) &amp; "." &amp; LEFT(BN759,3))&lt;=--('Data Sheet'!$B$19))),
                --(INT('Data Sheet'!$A$19) &amp; "." &amp; LEFT(BN759,3)),
                --(INT('Data Sheet'!$B$19) &amp; "." &amp; LEFT(BN759,3))
            )
        ),
        "OK"
    )
)</f>
        <v>OK</v>
      </c>
      <c r="O759" s="23" t="str">
        <f>IF(BP759&lt;&gt;"",
    IF(INT('Data Sheet'!$A$19)=INT('Data Sheet'!$B$19),
        --(INT('Data Sheet'!$A$19) &amp; "." &amp; BP759),
        IF(AND((--(INT('Data Sheet'!$A$19) &amp; "." &amp; BP759)&gt;=--('Data Sheet'!$A$19)), (--(INT('Data Sheet'!$A$19) &amp; "." &amp; BP759)&lt;=--('Data Sheet'!$B$19))),
            --(INT('Data Sheet'!$A$19) &amp; "." &amp; BP759),
            --(INT('Data Sheet'!$B$19) &amp; "." &amp; BP759)
        )
    ),
    IF(BN759&lt;&gt;"",
        IF(INT('Data Sheet'!$A$19)=INT('Data Sheet'!$B$19),
            --(INT('Data Sheet'!$A$19) &amp; "." &amp; RIGHT(BN759,3)),
            IF(AND((--(INT('Data Sheet'!$A$19) &amp; "." &amp; RIGHT(BN759,3))&gt;=--('Data Sheet'!$A$19)), (--(INT('Data Sheet'!$A$19) &amp; "." &amp; RIGHT(BN759,3))&lt;=--('Data Sheet'!$B$19))),
                --(INT('Data Sheet'!$A$19) &amp; "." &amp; RIGHT(BN759,3)),
                --(INT('Data Sheet'!$B$19) &amp; "." &amp; RIGHT(BN759,3))
            )
        ),
        "OK"
    )
)</f>
        <v>OK</v>
      </c>
      <c r="P759" s="23" t="str">
        <f>IF(BR759&lt;&gt;"",
    IF(INT('Data Sheet'!$A$19)=INT('Data Sheet'!$B$15),
        --(INT('Data Sheet'!$A$15) &amp; "." &amp; BR759),
        IF(AND((--(INT('Data Sheet'!$A$15) &amp; "." &amp; BR759)&gt;=--('Data Sheet'!$A$15)), (--(INT('Data Sheet'!$A$15) &amp; "." &amp; BR759)&lt;=--('Data Sheet'!$B$15))),
            --(INT('Data Sheet'!$A$15) &amp; "." &amp; BR759),
            --(INT('Data Sheet'!$B$15) &amp; "." &amp; BR759)
        )
    ),
    IF(BQ759&lt;&gt;"",
        IF(INT('Data Sheet'!$A$15)=INT('Data Sheet'!$B$15),
            --(INT('Data Sheet'!$A$15) &amp; "." &amp; LEFT(BQ759,3)),
            IF(AND((--(INT('Data Sheet'!$A$15) &amp; "." &amp; LEFT(BQ759,3))&gt;=--('Data Sheet'!$A$15)), (--(INT('Data Sheet'!$A$15) &amp; "." &amp; LEFT(BQ759,3))&lt;=--('Data Sheet'!$B$15))),
                --(INT('Data Sheet'!$A$15) &amp; "." &amp; LEFT(BQ759,3)),
                --(INT('Data Sheet'!$B$15) &amp; "." &amp; LEFT(BQ759,3))
            )
        ),
        "OK"
    )
)</f>
        <v>OK</v>
      </c>
      <c r="Q759" s="23" t="str">
        <f>IF(BS759&lt;&gt;"",
    IF(INT('Data Sheet'!$A$19)=INT('Data Sheet'!$B$15),
        --(INT('Data Sheet'!$A$15) &amp; "." &amp; BS759),
        IF(AND((--(INT('Data Sheet'!$A$15) &amp; "." &amp; BS759)&gt;=--('Data Sheet'!$A$15)), (--(INT('Data Sheet'!$A$15) &amp; "." &amp; BS759)&lt;=--('Data Sheet'!$B$15))),
            --(INT('Data Sheet'!$A$15) &amp; "." &amp; BS759),
            --(INT('Data Sheet'!$B$15) &amp; "." &amp; BS759)
        )
    ),
    IF(BQ759&lt;&gt;"",
        IF(INT('Data Sheet'!$A$15)=INT('Data Sheet'!$B$15),
            --(INT('Data Sheet'!$A$15) &amp; "." &amp; RIGHT(BQ759,3)),
            IF(AND((--(INT('Data Sheet'!$A$15) &amp; "." &amp; RIGHT(BQ759,3))&gt;=--('Data Sheet'!$A$15)), (--(INT('Data Sheet'!$A$15) &amp; "." &amp; RIGHT(BQ759,3))&lt;=--('Data Sheet'!$B$15))),
                --(INT('Data Sheet'!$A$15) &amp; "." &amp; RIGHT(BQ759,3)),
                --(INT('Data Sheet'!$B$15) &amp; "." &amp; RIGHT(BQ759,3))
            )
        ),
        "OK"
    )
)</f>
        <v>OK</v>
      </c>
      <c r="R759" s="19"/>
      <c r="S759" s="19"/>
      <c r="T759" s="19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1"/>
      <c r="AU759" s="21"/>
      <c r="AV759" s="21"/>
      <c r="AW759" s="22"/>
      <c r="AX759" s="99"/>
      <c r="AY759" s="20"/>
      <c r="AZ759" s="20"/>
      <c r="BA759" s="22"/>
      <c r="BB759">
        <v>751</v>
      </c>
      <c r="BC759" s="80"/>
      <c r="BD759" s="80"/>
      <c r="BE759" s="80"/>
      <c r="BF759" s="80"/>
      <c r="BG759" s="32" t="str">
        <f t="shared" si="125"/>
        <v/>
      </c>
      <c r="BH759" s="78">
        <f t="shared" si="123"/>
        <v>0</v>
      </c>
      <c r="BI759" s="2">
        <f t="shared" si="126"/>
        <v>0</v>
      </c>
      <c r="BJ759" s="2">
        <f t="shared" si="127"/>
        <v>0</v>
      </c>
      <c r="BK759" s="2">
        <f t="shared" si="124"/>
        <v>0</v>
      </c>
    </row>
    <row r="760" spans="2:63" ht="15" customHeight="1" x14ac:dyDescent="0.25">
      <c r="B760" s="14">
        <v>752</v>
      </c>
      <c r="C760" s="95" t="str">
        <f t="shared" si="128"/>
        <v/>
      </c>
      <c r="D760" s="15" t="str">
        <f t="shared" si="133"/>
        <v>OK</v>
      </c>
      <c r="E760" s="16" t="e">
        <f>VLOOKUP('Data Sheet'!$B$8,'Data Sheet'!$I$2:$J$9,2,FALSE)</f>
        <v>#N/A</v>
      </c>
      <c r="F760" s="16" t="str">
        <f t="shared" si="129"/>
        <v/>
      </c>
      <c r="G760" s="103">
        <f t="shared" si="130"/>
        <v>0</v>
      </c>
      <c r="H760" s="17" t="s">
        <v>26</v>
      </c>
      <c r="I760" s="17" t="s">
        <v>26</v>
      </c>
      <c r="J760" s="17" t="str">
        <f>IF('Data Sheet'!$B$9="NC-50","N/A","OK")</f>
        <v>OK</v>
      </c>
      <c r="K760" s="17" t="str">
        <f>IF('Data Sheet'!$B$9="NC-50","N/A","OK")</f>
        <v>OK</v>
      </c>
      <c r="L760" s="17" t="str">
        <f t="shared" si="131"/>
        <v>OK</v>
      </c>
      <c r="M760" s="17" t="str">
        <f t="shared" si="132"/>
        <v>OK</v>
      </c>
      <c r="N760" s="18" t="str">
        <f>IF(BO760&lt;&gt;"",
    IF(INT('Data Sheet'!$A$19)=INT('Data Sheet'!$B$19),
        --(INT('Data Sheet'!$A$19) &amp; "." &amp; BO760),
        IF(AND((--(INT('Data Sheet'!$A$19) &amp; "." &amp; BO760)&gt;=--('Data Sheet'!$A$19)), (--(INT('Data Sheet'!$A$19) &amp; "." &amp; BO760)&lt;=--('Data Sheet'!$B$19))),
            --(INT('Data Sheet'!$A$19) &amp; "." &amp; BO760),
            --(INT('Data Sheet'!$B$19) &amp; "." &amp; BO760)
        )
    ),
    IF(BN760&lt;&gt;"",
        IF(INT('Data Sheet'!$A$19)=INT('Data Sheet'!$B$19),
            --(INT('Data Sheet'!$A$19) &amp; "." &amp; LEFT(BN760,3)),
            IF(AND((--(INT('Data Sheet'!$A$19) &amp; "." &amp; LEFT(BN760,3))&gt;=--('Data Sheet'!$A$19)), (--(INT('Data Sheet'!$A$19) &amp; "." &amp; LEFT(BN760,3))&lt;=--('Data Sheet'!$B$19))),
                --(INT('Data Sheet'!$A$19) &amp; "." &amp; LEFT(BN760,3)),
                --(INT('Data Sheet'!$B$19) &amp; "." &amp; LEFT(BN760,3))
            )
        ),
        "OK"
    )
)</f>
        <v>OK</v>
      </c>
      <c r="O760" s="23" t="str">
        <f>IF(BP760&lt;&gt;"",
    IF(INT('Data Sheet'!$A$19)=INT('Data Sheet'!$B$19),
        --(INT('Data Sheet'!$A$19) &amp; "." &amp; BP760),
        IF(AND((--(INT('Data Sheet'!$A$19) &amp; "." &amp; BP760)&gt;=--('Data Sheet'!$A$19)), (--(INT('Data Sheet'!$A$19) &amp; "." &amp; BP760)&lt;=--('Data Sheet'!$B$19))),
            --(INT('Data Sheet'!$A$19) &amp; "." &amp; BP760),
            --(INT('Data Sheet'!$B$19) &amp; "." &amp; BP760)
        )
    ),
    IF(BN760&lt;&gt;"",
        IF(INT('Data Sheet'!$A$19)=INT('Data Sheet'!$B$19),
            --(INT('Data Sheet'!$A$19) &amp; "." &amp; RIGHT(BN760,3)),
            IF(AND((--(INT('Data Sheet'!$A$19) &amp; "." &amp; RIGHT(BN760,3))&gt;=--('Data Sheet'!$A$19)), (--(INT('Data Sheet'!$A$19) &amp; "." &amp; RIGHT(BN760,3))&lt;=--('Data Sheet'!$B$19))),
                --(INT('Data Sheet'!$A$19) &amp; "." &amp; RIGHT(BN760,3)),
                --(INT('Data Sheet'!$B$19) &amp; "." &amp; RIGHT(BN760,3))
            )
        ),
        "OK"
    )
)</f>
        <v>OK</v>
      </c>
      <c r="P760" s="23" t="str">
        <f>IF(BR760&lt;&gt;"",
    IF(INT('Data Sheet'!$A$19)=INT('Data Sheet'!$B$15),
        --(INT('Data Sheet'!$A$15) &amp; "." &amp; BR760),
        IF(AND((--(INT('Data Sheet'!$A$15) &amp; "." &amp; BR760)&gt;=--('Data Sheet'!$A$15)), (--(INT('Data Sheet'!$A$15) &amp; "." &amp; BR760)&lt;=--('Data Sheet'!$B$15))),
            --(INT('Data Sheet'!$A$15) &amp; "." &amp; BR760),
            --(INT('Data Sheet'!$B$15) &amp; "." &amp; BR760)
        )
    ),
    IF(BQ760&lt;&gt;"",
        IF(INT('Data Sheet'!$A$15)=INT('Data Sheet'!$B$15),
            --(INT('Data Sheet'!$A$15) &amp; "." &amp; LEFT(BQ760,3)),
            IF(AND((--(INT('Data Sheet'!$A$15) &amp; "." &amp; LEFT(BQ760,3))&gt;=--('Data Sheet'!$A$15)), (--(INT('Data Sheet'!$A$15) &amp; "." &amp; LEFT(BQ760,3))&lt;=--('Data Sheet'!$B$15))),
                --(INT('Data Sheet'!$A$15) &amp; "." &amp; LEFT(BQ760,3)),
                --(INT('Data Sheet'!$B$15) &amp; "." &amp; LEFT(BQ760,3))
            )
        ),
        "OK"
    )
)</f>
        <v>OK</v>
      </c>
      <c r="Q760" s="23" t="str">
        <f>IF(BS760&lt;&gt;"",
    IF(INT('Data Sheet'!$A$19)=INT('Data Sheet'!$B$15),
        --(INT('Data Sheet'!$A$15) &amp; "." &amp; BS760),
        IF(AND((--(INT('Data Sheet'!$A$15) &amp; "." &amp; BS760)&gt;=--('Data Sheet'!$A$15)), (--(INT('Data Sheet'!$A$15) &amp; "." &amp; BS760)&lt;=--('Data Sheet'!$B$15))),
            --(INT('Data Sheet'!$A$15) &amp; "." &amp; BS760),
            --(INT('Data Sheet'!$B$15) &amp; "." &amp; BS760)
        )
    ),
    IF(BQ760&lt;&gt;"",
        IF(INT('Data Sheet'!$A$15)=INT('Data Sheet'!$B$15),
            --(INT('Data Sheet'!$A$15) &amp; "." &amp; RIGHT(BQ760,3)),
            IF(AND((--(INT('Data Sheet'!$A$15) &amp; "." &amp; RIGHT(BQ760,3))&gt;=--('Data Sheet'!$A$15)), (--(INT('Data Sheet'!$A$15) &amp; "." &amp; RIGHT(BQ760,3))&lt;=--('Data Sheet'!$B$15))),
                --(INT('Data Sheet'!$A$15) &amp; "." &amp; RIGHT(BQ760,3)),
                --(INT('Data Sheet'!$B$15) &amp; "." &amp; RIGHT(BQ760,3))
            )
        ),
        "OK"
    )
)</f>
        <v>OK</v>
      </c>
      <c r="R760" s="19"/>
      <c r="S760" s="19"/>
      <c r="T760" s="19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1"/>
      <c r="AU760" s="21"/>
      <c r="AV760" s="21"/>
      <c r="AW760" s="22"/>
      <c r="AX760" s="99"/>
      <c r="AY760" s="20"/>
      <c r="AZ760" s="20"/>
      <c r="BA760" s="22"/>
      <c r="BB760">
        <v>752</v>
      </c>
      <c r="BC760" s="80"/>
      <c r="BD760" s="80"/>
      <c r="BE760" s="80"/>
      <c r="BF760" s="80"/>
      <c r="BG760" s="32" t="str">
        <f t="shared" si="125"/>
        <v/>
      </c>
      <c r="BH760" s="78">
        <f t="shared" si="123"/>
        <v>0</v>
      </c>
      <c r="BI760" s="2">
        <f t="shared" si="126"/>
        <v>0</v>
      </c>
      <c r="BJ760" s="2">
        <f t="shared" si="127"/>
        <v>0</v>
      </c>
      <c r="BK760" s="2">
        <f t="shared" si="124"/>
        <v>0</v>
      </c>
    </row>
    <row r="761" spans="2:63" ht="15" customHeight="1" x14ac:dyDescent="0.25">
      <c r="B761" s="14">
        <v>753</v>
      </c>
      <c r="C761" s="95" t="str">
        <f t="shared" si="128"/>
        <v/>
      </c>
      <c r="D761" s="15" t="str">
        <f t="shared" si="133"/>
        <v>OK</v>
      </c>
      <c r="E761" s="16" t="e">
        <f>VLOOKUP('Data Sheet'!$B$8,'Data Sheet'!$I$2:$J$9,2,FALSE)</f>
        <v>#N/A</v>
      </c>
      <c r="F761" s="16" t="str">
        <f t="shared" si="129"/>
        <v/>
      </c>
      <c r="G761" s="103">
        <f t="shared" si="130"/>
        <v>0</v>
      </c>
      <c r="H761" s="17" t="s">
        <v>26</v>
      </c>
      <c r="I761" s="17" t="s">
        <v>26</v>
      </c>
      <c r="J761" s="17" t="str">
        <f>IF('Data Sheet'!$B$9="NC-50","N/A","OK")</f>
        <v>OK</v>
      </c>
      <c r="K761" s="17" t="str">
        <f>IF('Data Sheet'!$B$9="NC-50","N/A","OK")</f>
        <v>OK</v>
      </c>
      <c r="L761" s="17" t="str">
        <f t="shared" si="131"/>
        <v>OK</v>
      </c>
      <c r="M761" s="17" t="str">
        <f t="shared" si="132"/>
        <v>OK</v>
      </c>
      <c r="N761" s="18" t="str">
        <f>IF(BO761&lt;&gt;"",
    IF(INT('Data Sheet'!$A$19)=INT('Data Sheet'!$B$19),
        --(INT('Data Sheet'!$A$19) &amp; "." &amp; BO761),
        IF(AND((--(INT('Data Sheet'!$A$19) &amp; "." &amp; BO761)&gt;=--('Data Sheet'!$A$19)), (--(INT('Data Sheet'!$A$19) &amp; "." &amp; BO761)&lt;=--('Data Sheet'!$B$19))),
            --(INT('Data Sheet'!$A$19) &amp; "." &amp; BO761),
            --(INT('Data Sheet'!$B$19) &amp; "." &amp; BO761)
        )
    ),
    IF(BN761&lt;&gt;"",
        IF(INT('Data Sheet'!$A$19)=INT('Data Sheet'!$B$19),
            --(INT('Data Sheet'!$A$19) &amp; "." &amp; LEFT(BN761,3)),
            IF(AND((--(INT('Data Sheet'!$A$19) &amp; "." &amp; LEFT(BN761,3))&gt;=--('Data Sheet'!$A$19)), (--(INT('Data Sheet'!$A$19) &amp; "." &amp; LEFT(BN761,3))&lt;=--('Data Sheet'!$B$19))),
                --(INT('Data Sheet'!$A$19) &amp; "." &amp; LEFT(BN761,3)),
                --(INT('Data Sheet'!$B$19) &amp; "." &amp; LEFT(BN761,3))
            )
        ),
        "OK"
    )
)</f>
        <v>OK</v>
      </c>
      <c r="O761" s="23" t="str">
        <f>IF(BP761&lt;&gt;"",
    IF(INT('Data Sheet'!$A$19)=INT('Data Sheet'!$B$19),
        --(INT('Data Sheet'!$A$19) &amp; "." &amp; BP761),
        IF(AND((--(INT('Data Sheet'!$A$19) &amp; "." &amp; BP761)&gt;=--('Data Sheet'!$A$19)), (--(INT('Data Sheet'!$A$19) &amp; "." &amp; BP761)&lt;=--('Data Sheet'!$B$19))),
            --(INT('Data Sheet'!$A$19) &amp; "." &amp; BP761),
            --(INT('Data Sheet'!$B$19) &amp; "." &amp; BP761)
        )
    ),
    IF(BN761&lt;&gt;"",
        IF(INT('Data Sheet'!$A$19)=INT('Data Sheet'!$B$19),
            --(INT('Data Sheet'!$A$19) &amp; "." &amp; RIGHT(BN761,3)),
            IF(AND((--(INT('Data Sheet'!$A$19) &amp; "." &amp; RIGHT(BN761,3))&gt;=--('Data Sheet'!$A$19)), (--(INT('Data Sheet'!$A$19) &amp; "." &amp; RIGHT(BN761,3))&lt;=--('Data Sheet'!$B$19))),
                --(INT('Data Sheet'!$A$19) &amp; "." &amp; RIGHT(BN761,3)),
                --(INT('Data Sheet'!$B$19) &amp; "." &amp; RIGHT(BN761,3))
            )
        ),
        "OK"
    )
)</f>
        <v>OK</v>
      </c>
      <c r="P761" s="23" t="str">
        <f>IF(BR761&lt;&gt;"",
    IF(INT('Data Sheet'!$A$19)=INT('Data Sheet'!$B$15),
        --(INT('Data Sheet'!$A$15) &amp; "." &amp; BR761),
        IF(AND((--(INT('Data Sheet'!$A$15) &amp; "." &amp; BR761)&gt;=--('Data Sheet'!$A$15)), (--(INT('Data Sheet'!$A$15) &amp; "." &amp; BR761)&lt;=--('Data Sheet'!$B$15))),
            --(INT('Data Sheet'!$A$15) &amp; "." &amp; BR761),
            --(INT('Data Sheet'!$B$15) &amp; "." &amp; BR761)
        )
    ),
    IF(BQ761&lt;&gt;"",
        IF(INT('Data Sheet'!$A$15)=INT('Data Sheet'!$B$15),
            --(INT('Data Sheet'!$A$15) &amp; "." &amp; LEFT(BQ761,3)),
            IF(AND((--(INT('Data Sheet'!$A$15) &amp; "." &amp; LEFT(BQ761,3))&gt;=--('Data Sheet'!$A$15)), (--(INT('Data Sheet'!$A$15) &amp; "." &amp; LEFT(BQ761,3))&lt;=--('Data Sheet'!$B$15))),
                --(INT('Data Sheet'!$A$15) &amp; "." &amp; LEFT(BQ761,3)),
                --(INT('Data Sheet'!$B$15) &amp; "." &amp; LEFT(BQ761,3))
            )
        ),
        "OK"
    )
)</f>
        <v>OK</v>
      </c>
      <c r="Q761" s="23" t="str">
        <f>IF(BS761&lt;&gt;"",
    IF(INT('Data Sheet'!$A$19)=INT('Data Sheet'!$B$15),
        --(INT('Data Sheet'!$A$15) &amp; "." &amp; BS761),
        IF(AND((--(INT('Data Sheet'!$A$15) &amp; "." &amp; BS761)&gt;=--('Data Sheet'!$A$15)), (--(INT('Data Sheet'!$A$15) &amp; "." &amp; BS761)&lt;=--('Data Sheet'!$B$15))),
            --(INT('Data Sheet'!$A$15) &amp; "." &amp; BS761),
            --(INT('Data Sheet'!$B$15) &amp; "." &amp; BS761)
        )
    ),
    IF(BQ761&lt;&gt;"",
        IF(INT('Data Sheet'!$A$15)=INT('Data Sheet'!$B$15),
            --(INT('Data Sheet'!$A$15) &amp; "." &amp; RIGHT(BQ761,3)),
            IF(AND((--(INT('Data Sheet'!$A$15) &amp; "." &amp; RIGHT(BQ761,3))&gt;=--('Data Sheet'!$A$15)), (--(INT('Data Sheet'!$A$15) &amp; "." &amp; RIGHT(BQ761,3))&lt;=--('Data Sheet'!$B$15))),
                --(INT('Data Sheet'!$A$15) &amp; "." &amp; RIGHT(BQ761,3)),
                --(INT('Data Sheet'!$B$15) &amp; "." &amp; RIGHT(BQ761,3))
            )
        ),
        "OK"
    )
)</f>
        <v>OK</v>
      </c>
      <c r="R761" s="19"/>
      <c r="S761" s="19"/>
      <c r="T761" s="19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1"/>
      <c r="AU761" s="21"/>
      <c r="AV761" s="21"/>
      <c r="AW761" s="22"/>
      <c r="AX761" s="99"/>
      <c r="AY761" s="20"/>
      <c r="AZ761" s="20"/>
      <c r="BA761" s="22"/>
      <c r="BB761">
        <v>753</v>
      </c>
      <c r="BC761" s="80"/>
      <c r="BD761" s="80"/>
      <c r="BE761" s="80"/>
      <c r="BF761" s="80"/>
      <c r="BG761" s="32" t="str">
        <f t="shared" si="125"/>
        <v/>
      </c>
      <c r="BH761" s="78">
        <f t="shared" si="123"/>
        <v>0</v>
      </c>
      <c r="BI761" s="2">
        <f t="shared" si="126"/>
        <v>0</v>
      </c>
      <c r="BJ761" s="2">
        <f t="shared" si="127"/>
        <v>0</v>
      </c>
      <c r="BK761" s="2">
        <f t="shared" si="124"/>
        <v>0</v>
      </c>
    </row>
    <row r="762" spans="2:63" ht="15" customHeight="1" x14ac:dyDescent="0.25">
      <c r="B762" s="14">
        <v>754</v>
      </c>
      <c r="C762" s="95" t="str">
        <f t="shared" si="128"/>
        <v/>
      </c>
      <c r="D762" s="15" t="str">
        <f t="shared" si="133"/>
        <v>OK</v>
      </c>
      <c r="E762" s="16" t="e">
        <f>VLOOKUP('Data Sheet'!$B$8,'Data Sheet'!$I$2:$J$9,2,FALSE)</f>
        <v>#N/A</v>
      </c>
      <c r="F762" s="16" t="str">
        <f t="shared" si="129"/>
        <v/>
      </c>
      <c r="G762" s="103">
        <f t="shared" si="130"/>
        <v>0</v>
      </c>
      <c r="H762" s="17" t="s">
        <v>26</v>
      </c>
      <c r="I762" s="17" t="s">
        <v>26</v>
      </c>
      <c r="J762" s="17" t="str">
        <f>IF('Data Sheet'!$B$9="NC-50","N/A","OK")</f>
        <v>OK</v>
      </c>
      <c r="K762" s="17" t="str">
        <f>IF('Data Sheet'!$B$9="NC-50","N/A","OK")</f>
        <v>OK</v>
      </c>
      <c r="L762" s="17" t="str">
        <f t="shared" si="131"/>
        <v>OK</v>
      </c>
      <c r="M762" s="17" t="str">
        <f t="shared" si="132"/>
        <v>OK</v>
      </c>
      <c r="N762" s="18" t="str">
        <f>IF(BO762&lt;&gt;"",
    IF(INT('Data Sheet'!$A$19)=INT('Data Sheet'!$B$19),
        --(INT('Data Sheet'!$A$19) &amp; "." &amp; BO762),
        IF(AND((--(INT('Data Sheet'!$A$19) &amp; "." &amp; BO762)&gt;=--('Data Sheet'!$A$19)), (--(INT('Data Sheet'!$A$19) &amp; "." &amp; BO762)&lt;=--('Data Sheet'!$B$19))),
            --(INT('Data Sheet'!$A$19) &amp; "." &amp; BO762),
            --(INT('Data Sheet'!$B$19) &amp; "." &amp; BO762)
        )
    ),
    IF(BN762&lt;&gt;"",
        IF(INT('Data Sheet'!$A$19)=INT('Data Sheet'!$B$19),
            --(INT('Data Sheet'!$A$19) &amp; "." &amp; LEFT(BN762,3)),
            IF(AND((--(INT('Data Sheet'!$A$19) &amp; "." &amp; LEFT(BN762,3))&gt;=--('Data Sheet'!$A$19)), (--(INT('Data Sheet'!$A$19) &amp; "." &amp; LEFT(BN762,3))&lt;=--('Data Sheet'!$B$19))),
                --(INT('Data Sheet'!$A$19) &amp; "." &amp; LEFT(BN762,3)),
                --(INT('Data Sheet'!$B$19) &amp; "." &amp; LEFT(BN762,3))
            )
        ),
        "OK"
    )
)</f>
        <v>OK</v>
      </c>
      <c r="O762" s="23" t="str">
        <f>IF(BP762&lt;&gt;"",
    IF(INT('Data Sheet'!$A$19)=INT('Data Sheet'!$B$19),
        --(INT('Data Sheet'!$A$19) &amp; "." &amp; BP762),
        IF(AND((--(INT('Data Sheet'!$A$19) &amp; "." &amp; BP762)&gt;=--('Data Sheet'!$A$19)), (--(INT('Data Sheet'!$A$19) &amp; "." &amp; BP762)&lt;=--('Data Sheet'!$B$19))),
            --(INT('Data Sheet'!$A$19) &amp; "." &amp; BP762),
            --(INT('Data Sheet'!$B$19) &amp; "." &amp; BP762)
        )
    ),
    IF(BN762&lt;&gt;"",
        IF(INT('Data Sheet'!$A$19)=INT('Data Sheet'!$B$19),
            --(INT('Data Sheet'!$A$19) &amp; "." &amp; RIGHT(BN762,3)),
            IF(AND((--(INT('Data Sheet'!$A$19) &amp; "." &amp; RIGHT(BN762,3))&gt;=--('Data Sheet'!$A$19)), (--(INT('Data Sheet'!$A$19) &amp; "." &amp; RIGHT(BN762,3))&lt;=--('Data Sheet'!$B$19))),
                --(INT('Data Sheet'!$A$19) &amp; "." &amp; RIGHT(BN762,3)),
                --(INT('Data Sheet'!$B$19) &amp; "." &amp; RIGHT(BN762,3))
            )
        ),
        "OK"
    )
)</f>
        <v>OK</v>
      </c>
      <c r="P762" s="23" t="str">
        <f>IF(BR762&lt;&gt;"",
    IF(INT('Data Sheet'!$A$19)=INT('Data Sheet'!$B$15),
        --(INT('Data Sheet'!$A$15) &amp; "." &amp; BR762),
        IF(AND((--(INT('Data Sheet'!$A$15) &amp; "." &amp; BR762)&gt;=--('Data Sheet'!$A$15)), (--(INT('Data Sheet'!$A$15) &amp; "." &amp; BR762)&lt;=--('Data Sheet'!$B$15))),
            --(INT('Data Sheet'!$A$15) &amp; "." &amp; BR762),
            --(INT('Data Sheet'!$B$15) &amp; "." &amp; BR762)
        )
    ),
    IF(BQ762&lt;&gt;"",
        IF(INT('Data Sheet'!$A$15)=INT('Data Sheet'!$B$15),
            --(INT('Data Sheet'!$A$15) &amp; "." &amp; LEFT(BQ762,3)),
            IF(AND((--(INT('Data Sheet'!$A$15) &amp; "." &amp; LEFT(BQ762,3))&gt;=--('Data Sheet'!$A$15)), (--(INT('Data Sheet'!$A$15) &amp; "." &amp; LEFT(BQ762,3))&lt;=--('Data Sheet'!$B$15))),
                --(INT('Data Sheet'!$A$15) &amp; "." &amp; LEFT(BQ762,3)),
                --(INT('Data Sheet'!$B$15) &amp; "." &amp; LEFT(BQ762,3))
            )
        ),
        "OK"
    )
)</f>
        <v>OK</v>
      </c>
      <c r="Q762" s="23" t="str">
        <f>IF(BS762&lt;&gt;"",
    IF(INT('Data Sheet'!$A$19)=INT('Data Sheet'!$B$15),
        --(INT('Data Sheet'!$A$15) &amp; "." &amp; BS762),
        IF(AND((--(INT('Data Sheet'!$A$15) &amp; "." &amp; BS762)&gt;=--('Data Sheet'!$A$15)), (--(INT('Data Sheet'!$A$15) &amp; "." &amp; BS762)&lt;=--('Data Sheet'!$B$15))),
            --(INT('Data Sheet'!$A$15) &amp; "." &amp; BS762),
            --(INT('Data Sheet'!$B$15) &amp; "." &amp; BS762)
        )
    ),
    IF(BQ762&lt;&gt;"",
        IF(INT('Data Sheet'!$A$15)=INT('Data Sheet'!$B$15),
            --(INT('Data Sheet'!$A$15) &amp; "." &amp; RIGHT(BQ762,3)),
            IF(AND((--(INT('Data Sheet'!$A$15) &amp; "." &amp; RIGHT(BQ762,3))&gt;=--('Data Sheet'!$A$15)), (--(INT('Data Sheet'!$A$15) &amp; "." &amp; RIGHT(BQ762,3))&lt;=--('Data Sheet'!$B$15))),
                --(INT('Data Sheet'!$A$15) &amp; "." &amp; RIGHT(BQ762,3)),
                --(INT('Data Sheet'!$B$15) &amp; "." &amp; RIGHT(BQ762,3))
            )
        ),
        "OK"
    )
)</f>
        <v>OK</v>
      </c>
      <c r="R762" s="19"/>
      <c r="S762" s="19"/>
      <c r="T762" s="19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1"/>
      <c r="AU762" s="21"/>
      <c r="AV762" s="21"/>
      <c r="AW762" s="22"/>
      <c r="AX762" s="99"/>
      <c r="AY762" s="20"/>
      <c r="AZ762" s="20"/>
      <c r="BA762" s="22"/>
      <c r="BB762">
        <v>754</v>
      </c>
      <c r="BC762" s="80"/>
      <c r="BD762" s="80"/>
      <c r="BE762" s="80"/>
      <c r="BF762" s="80"/>
      <c r="BG762" s="32" t="str">
        <f t="shared" si="125"/>
        <v/>
      </c>
      <c r="BH762" s="78">
        <f t="shared" si="123"/>
        <v>0</v>
      </c>
      <c r="BI762" s="2">
        <f t="shared" si="126"/>
        <v>0</v>
      </c>
      <c r="BJ762" s="2">
        <f t="shared" si="127"/>
        <v>0</v>
      </c>
      <c r="BK762" s="2">
        <f t="shared" si="124"/>
        <v>0</v>
      </c>
    </row>
    <row r="763" spans="2:63" ht="15" customHeight="1" x14ac:dyDescent="0.25">
      <c r="B763" s="14">
        <v>755</v>
      </c>
      <c r="C763" s="95" t="str">
        <f t="shared" si="128"/>
        <v/>
      </c>
      <c r="D763" s="15" t="str">
        <f t="shared" si="133"/>
        <v>OK</v>
      </c>
      <c r="E763" s="16" t="e">
        <f>VLOOKUP('Data Sheet'!$B$8,'Data Sheet'!$I$2:$J$9,2,FALSE)</f>
        <v>#N/A</v>
      </c>
      <c r="F763" s="16" t="str">
        <f t="shared" si="129"/>
        <v/>
      </c>
      <c r="G763" s="103">
        <f t="shared" si="130"/>
        <v>0</v>
      </c>
      <c r="H763" s="17" t="s">
        <v>26</v>
      </c>
      <c r="I763" s="17" t="s">
        <v>26</v>
      </c>
      <c r="J763" s="17" t="str">
        <f>IF('Data Sheet'!$B$9="NC-50","N/A","OK")</f>
        <v>OK</v>
      </c>
      <c r="K763" s="17" t="str">
        <f>IF('Data Sheet'!$B$9="NC-50","N/A","OK")</f>
        <v>OK</v>
      </c>
      <c r="L763" s="17" t="str">
        <f t="shared" si="131"/>
        <v>OK</v>
      </c>
      <c r="M763" s="17" t="str">
        <f t="shared" si="132"/>
        <v>OK</v>
      </c>
      <c r="N763" s="18" t="str">
        <f>IF(BO763&lt;&gt;"",
    IF(INT('Data Sheet'!$A$19)=INT('Data Sheet'!$B$19),
        --(INT('Data Sheet'!$A$19) &amp; "." &amp; BO763),
        IF(AND((--(INT('Data Sheet'!$A$19) &amp; "." &amp; BO763)&gt;=--('Data Sheet'!$A$19)), (--(INT('Data Sheet'!$A$19) &amp; "." &amp; BO763)&lt;=--('Data Sheet'!$B$19))),
            --(INT('Data Sheet'!$A$19) &amp; "." &amp; BO763),
            --(INT('Data Sheet'!$B$19) &amp; "." &amp; BO763)
        )
    ),
    IF(BN763&lt;&gt;"",
        IF(INT('Data Sheet'!$A$19)=INT('Data Sheet'!$B$19),
            --(INT('Data Sheet'!$A$19) &amp; "." &amp; LEFT(BN763,3)),
            IF(AND((--(INT('Data Sheet'!$A$19) &amp; "." &amp; LEFT(BN763,3))&gt;=--('Data Sheet'!$A$19)), (--(INT('Data Sheet'!$A$19) &amp; "." &amp; LEFT(BN763,3))&lt;=--('Data Sheet'!$B$19))),
                --(INT('Data Sheet'!$A$19) &amp; "." &amp; LEFT(BN763,3)),
                --(INT('Data Sheet'!$B$19) &amp; "." &amp; LEFT(BN763,3))
            )
        ),
        "OK"
    )
)</f>
        <v>OK</v>
      </c>
      <c r="O763" s="23" t="str">
        <f>IF(BP763&lt;&gt;"",
    IF(INT('Data Sheet'!$A$19)=INT('Data Sheet'!$B$19),
        --(INT('Data Sheet'!$A$19) &amp; "." &amp; BP763),
        IF(AND((--(INT('Data Sheet'!$A$19) &amp; "." &amp; BP763)&gt;=--('Data Sheet'!$A$19)), (--(INT('Data Sheet'!$A$19) &amp; "." &amp; BP763)&lt;=--('Data Sheet'!$B$19))),
            --(INT('Data Sheet'!$A$19) &amp; "." &amp; BP763),
            --(INT('Data Sheet'!$B$19) &amp; "." &amp; BP763)
        )
    ),
    IF(BN763&lt;&gt;"",
        IF(INT('Data Sheet'!$A$19)=INT('Data Sheet'!$B$19),
            --(INT('Data Sheet'!$A$19) &amp; "." &amp; RIGHT(BN763,3)),
            IF(AND((--(INT('Data Sheet'!$A$19) &amp; "." &amp; RIGHT(BN763,3))&gt;=--('Data Sheet'!$A$19)), (--(INT('Data Sheet'!$A$19) &amp; "." &amp; RIGHT(BN763,3))&lt;=--('Data Sheet'!$B$19))),
                --(INT('Data Sheet'!$A$19) &amp; "." &amp; RIGHT(BN763,3)),
                --(INT('Data Sheet'!$B$19) &amp; "." &amp; RIGHT(BN763,3))
            )
        ),
        "OK"
    )
)</f>
        <v>OK</v>
      </c>
      <c r="P763" s="23" t="str">
        <f>IF(BR763&lt;&gt;"",
    IF(INT('Data Sheet'!$A$19)=INT('Data Sheet'!$B$15),
        --(INT('Data Sheet'!$A$15) &amp; "." &amp; BR763),
        IF(AND((--(INT('Data Sheet'!$A$15) &amp; "." &amp; BR763)&gt;=--('Data Sheet'!$A$15)), (--(INT('Data Sheet'!$A$15) &amp; "." &amp; BR763)&lt;=--('Data Sheet'!$B$15))),
            --(INT('Data Sheet'!$A$15) &amp; "." &amp; BR763),
            --(INT('Data Sheet'!$B$15) &amp; "." &amp; BR763)
        )
    ),
    IF(BQ763&lt;&gt;"",
        IF(INT('Data Sheet'!$A$15)=INT('Data Sheet'!$B$15),
            --(INT('Data Sheet'!$A$15) &amp; "." &amp; LEFT(BQ763,3)),
            IF(AND((--(INT('Data Sheet'!$A$15) &amp; "." &amp; LEFT(BQ763,3))&gt;=--('Data Sheet'!$A$15)), (--(INT('Data Sheet'!$A$15) &amp; "." &amp; LEFT(BQ763,3))&lt;=--('Data Sheet'!$B$15))),
                --(INT('Data Sheet'!$A$15) &amp; "." &amp; LEFT(BQ763,3)),
                --(INT('Data Sheet'!$B$15) &amp; "." &amp; LEFT(BQ763,3))
            )
        ),
        "OK"
    )
)</f>
        <v>OK</v>
      </c>
      <c r="Q763" s="23" t="str">
        <f>IF(BS763&lt;&gt;"",
    IF(INT('Data Sheet'!$A$19)=INT('Data Sheet'!$B$15),
        --(INT('Data Sheet'!$A$15) &amp; "." &amp; BS763),
        IF(AND((--(INT('Data Sheet'!$A$15) &amp; "." &amp; BS763)&gt;=--('Data Sheet'!$A$15)), (--(INT('Data Sheet'!$A$15) &amp; "." &amp; BS763)&lt;=--('Data Sheet'!$B$15))),
            --(INT('Data Sheet'!$A$15) &amp; "." &amp; BS763),
            --(INT('Data Sheet'!$B$15) &amp; "." &amp; BS763)
        )
    ),
    IF(BQ763&lt;&gt;"",
        IF(INT('Data Sheet'!$A$15)=INT('Data Sheet'!$B$15),
            --(INT('Data Sheet'!$A$15) &amp; "." &amp; RIGHT(BQ763,3)),
            IF(AND((--(INT('Data Sheet'!$A$15) &amp; "." &amp; RIGHT(BQ763,3))&gt;=--('Data Sheet'!$A$15)), (--(INT('Data Sheet'!$A$15) &amp; "." &amp; RIGHT(BQ763,3))&lt;=--('Data Sheet'!$B$15))),
                --(INT('Data Sheet'!$A$15) &amp; "." &amp; RIGHT(BQ763,3)),
                --(INT('Data Sheet'!$B$15) &amp; "." &amp; RIGHT(BQ763,3))
            )
        ),
        "OK"
    )
)</f>
        <v>OK</v>
      </c>
      <c r="R763" s="19"/>
      <c r="S763" s="19"/>
      <c r="T763" s="19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1"/>
      <c r="AU763" s="21"/>
      <c r="AV763" s="21"/>
      <c r="AW763" s="22"/>
      <c r="AX763" s="99"/>
      <c r="AY763" s="20"/>
      <c r="AZ763" s="20"/>
      <c r="BA763" s="22"/>
      <c r="BB763">
        <v>755</v>
      </c>
      <c r="BC763" s="80"/>
      <c r="BD763" s="80"/>
      <c r="BE763" s="80"/>
      <c r="BF763" s="80"/>
      <c r="BG763" s="32" t="str">
        <f t="shared" si="125"/>
        <v/>
      </c>
      <c r="BH763" s="78">
        <f t="shared" si="123"/>
        <v>0</v>
      </c>
      <c r="BI763" s="2">
        <f t="shared" si="126"/>
        <v>0</v>
      </c>
      <c r="BJ763" s="2">
        <f t="shared" si="127"/>
        <v>0</v>
      </c>
      <c r="BK763" s="2">
        <f t="shared" si="124"/>
        <v>0</v>
      </c>
    </row>
    <row r="764" spans="2:63" ht="15" customHeight="1" x14ac:dyDescent="0.25">
      <c r="B764" s="14">
        <v>756</v>
      </c>
      <c r="C764" s="95" t="str">
        <f t="shared" si="128"/>
        <v/>
      </c>
      <c r="D764" s="15" t="str">
        <f t="shared" si="133"/>
        <v>OK</v>
      </c>
      <c r="E764" s="16" t="e">
        <f>VLOOKUP('Data Sheet'!$B$8,'Data Sheet'!$I$2:$J$9,2,FALSE)</f>
        <v>#N/A</v>
      </c>
      <c r="F764" s="16" t="str">
        <f t="shared" si="129"/>
        <v/>
      </c>
      <c r="G764" s="103">
        <f t="shared" si="130"/>
        <v>0</v>
      </c>
      <c r="H764" s="17" t="s">
        <v>26</v>
      </c>
      <c r="I764" s="17" t="s">
        <v>26</v>
      </c>
      <c r="J764" s="17" t="str">
        <f>IF('Data Sheet'!$B$9="NC-50","N/A","OK")</f>
        <v>OK</v>
      </c>
      <c r="K764" s="17" t="str">
        <f>IF('Data Sheet'!$B$9="NC-50","N/A","OK")</f>
        <v>OK</v>
      </c>
      <c r="L764" s="17" t="str">
        <f t="shared" si="131"/>
        <v>OK</v>
      </c>
      <c r="M764" s="17" t="str">
        <f t="shared" si="132"/>
        <v>OK</v>
      </c>
      <c r="N764" s="18" t="str">
        <f>IF(BO764&lt;&gt;"",
    IF(INT('Data Sheet'!$A$19)=INT('Data Sheet'!$B$19),
        --(INT('Data Sheet'!$A$19) &amp; "." &amp; BO764),
        IF(AND((--(INT('Data Sheet'!$A$19) &amp; "." &amp; BO764)&gt;=--('Data Sheet'!$A$19)), (--(INT('Data Sheet'!$A$19) &amp; "." &amp; BO764)&lt;=--('Data Sheet'!$B$19))),
            --(INT('Data Sheet'!$A$19) &amp; "." &amp; BO764),
            --(INT('Data Sheet'!$B$19) &amp; "." &amp; BO764)
        )
    ),
    IF(BN764&lt;&gt;"",
        IF(INT('Data Sheet'!$A$19)=INT('Data Sheet'!$B$19),
            --(INT('Data Sheet'!$A$19) &amp; "." &amp; LEFT(BN764,3)),
            IF(AND((--(INT('Data Sheet'!$A$19) &amp; "." &amp; LEFT(BN764,3))&gt;=--('Data Sheet'!$A$19)), (--(INT('Data Sheet'!$A$19) &amp; "." &amp; LEFT(BN764,3))&lt;=--('Data Sheet'!$B$19))),
                --(INT('Data Sheet'!$A$19) &amp; "." &amp; LEFT(BN764,3)),
                --(INT('Data Sheet'!$B$19) &amp; "." &amp; LEFT(BN764,3))
            )
        ),
        "OK"
    )
)</f>
        <v>OK</v>
      </c>
      <c r="O764" s="23" t="str">
        <f>IF(BP764&lt;&gt;"",
    IF(INT('Data Sheet'!$A$19)=INT('Data Sheet'!$B$19),
        --(INT('Data Sheet'!$A$19) &amp; "." &amp; BP764),
        IF(AND((--(INT('Data Sheet'!$A$19) &amp; "." &amp; BP764)&gt;=--('Data Sheet'!$A$19)), (--(INT('Data Sheet'!$A$19) &amp; "." &amp; BP764)&lt;=--('Data Sheet'!$B$19))),
            --(INT('Data Sheet'!$A$19) &amp; "." &amp; BP764),
            --(INT('Data Sheet'!$B$19) &amp; "." &amp; BP764)
        )
    ),
    IF(BN764&lt;&gt;"",
        IF(INT('Data Sheet'!$A$19)=INT('Data Sheet'!$B$19),
            --(INT('Data Sheet'!$A$19) &amp; "." &amp; RIGHT(BN764,3)),
            IF(AND((--(INT('Data Sheet'!$A$19) &amp; "." &amp; RIGHT(BN764,3))&gt;=--('Data Sheet'!$A$19)), (--(INT('Data Sheet'!$A$19) &amp; "." &amp; RIGHT(BN764,3))&lt;=--('Data Sheet'!$B$19))),
                --(INT('Data Sheet'!$A$19) &amp; "." &amp; RIGHT(BN764,3)),
                --(INT('Data Sheet'!$B$19) &amp; "." &amp; RIGHT(BN764,3))
            )
        ),
        "OK"
    )
)</f>
        <v>OK</v>
      </c>
      <c r="P764" s="23" t="str">
        <f>IF(BR764&lt;&gt;"",
    IF(INT('Data Sheet'!$A$19)=INT('Data Sheet'!$B$15),
        --(INT('Data Sheet'!$A$15) &amp; "." &amp; BR764),
        IF(AND((--(INT('Data Sheet'!$A$15) &amp; "." &amp; BR764)&gt;=--('Data Sheet'!$A$15)), (--(INT('Data Sheet'!$A$15) &amp; "." &amp; BR764)&lt;=--('Data Sheet'!$B$15))),
            --(INT('Data Sheet'!$A$15) &amp; "." &amp; BR764),
            --(INT('Data Sheet'!$B$15) &amp; "." &amp; BR764)
        )
    ),
    IF(BQ764&lt;&gt;"",
        IF(INT('Data Sheet'!$A$15)=INT('Data Sheet'!$B$15),
            --(INT('Data Sheet'!$A$15) &amp; "." &amp; LEFT(BQ764,3)),
            IF(AND((--(INT('Data Sheet'!$A$15) &amp; "." &amp; LEFT(BQ764,3))&gt;=--('Data Sheet'!$A$15)), (--(INT('Data Sheet'!$A$15) &amp; "." &amp; LEFT(BQ764,3))&lt;=--('Data Sheet'!$B$15))),
                --(INT('Data Sheet'!$A$15) &amp; "." &amp; LEFT(BQ764,3)),
                --(INT('Data Sheet'!$B$15) &amp; "." &amp; LEFT(BQ764,3))
            )
        ),
        "OK"
    )
)</f>
        <v>OK</v>
      </c>
      <c r="Q764" s="23" t="str">
        <f>IF(BS764&lt;&gt;"",
    IF(INT('Data Sheet'!$A$19)=INT('Data Sheet'!$B$15),
        --(INT('Data Sheet'!$A$15) &amp; "." &amp; BS764),
        IF(AND((--(INT('Data Sheet'!$A$15) &amp; "." &amp; BS764)&gt;=--('Data Sheet'!$A$15)), (--(INT('Data Sheet'!$A$15) &amp; "." &amp; BS764)&lt;=--('Data Sheet'!$B$15))),
            --(INT('Data Sheet'!$A$15) &amp; "." &amp; BS764),
            --(INT('Data Sheet'!$B$15) &amp; "." &amp; BS764)
        )
    ),
    IF(BQ764&lt;&gt;"",
        IF(INT('Data Sheet'!$A$15)=INT('Data Sheet'!$B$15),
            --(INT('Data Sheet'!$A$15) &amp; "." &amp; RIGHT(BQ764,3)),
            IF(AND((--(INT('Data Sheet'!$A$15) &amp; "." &amp; RIGHT(BQ764,3))&gt;=--('Data Sheet'!$A$15)), (--(INT('Data Sheet'!$A$15) &amp; "." &amp; RIGHT(BQ764,3))&lt;=--('Data Sheet'!$B$15))),
                --(INT('Data Sheet'!$A$15) &amp; "." &amp; RIGHT(BQ764,3)),
                --(INT('Data Sheet'!$B$15) &amp; "." &amp; RIGHT(BQ764,3))
            )
        ),
        "OK"
    )
)</f>
        <v>OK</v>
      </c>
      <c r="R764" s="19"/>
      <c r="S764" s="19"/>
      <c r="T764" s="19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1"/>
      <c r="AU764" s="21"/>
      <c r="AV764" s="21"/>
      <c r="AW764" s="22"/>
      <c r="AX764" s="99"/>
      <c r="AY764" s="20"/>
      <c r="AZ764" s="20"/>
      <c r="BA764" s="22"/>
      <c r="BB764">
        <v>756</v>
      </c>
      <c r="BC764" s="80"/>
      <c r="BD764" s="80"/>
      <c r="BE764" s="80"/>
      <c r="BF764" s="80"/>
      <c r="BG764" s="32" t="str">
        <f t="shared" si="125"/>
        <v/>
      </c>
      <c r="BH764" s="78">
        <f t="shared" si="123"/>
        <v>0</v>
      </c>
      <c r="BI764" s="2">
        <f t="shared" si="126"/>
        <v>0</v>
      </c>
      <c r="BJ764" s="2">
        <f t="shared" si="127"/>
        <v>0</v>
      </c>
      <c r="BK764" s="2">
        <f t="shared" si="124"/>
        <v>0</v>
      </c>
    </row>
    <row r="765" spans="2:63" ht="15" customHeight="1" x14ac:dyDescent="0.25">
      <c r="B765" s="14">
        <v>757</v>
      </c>
      <c r="C765" s="95" t="str">
        <f t="shared" si="128"/>
        <v/>
      </c>
      <c r="D765" s="15" t="str">
        <f t="shared" si="133"/>
        <v>OK</v>
      </c>
      <c r="E765" s="16" t="e">
        <f>VLOOKUP('Data Sheet'!$B$8,'Data Sheet'!$I$2:$J$9,2,FALSE)</f>
        <v>#N/A</v>
      </c>
      <c r="F765" s="16" t="str">
        <f t="shared" si="129"/>
        <v/>
      </c>
      <c r="G765" s="103">
        <f t="shared" si="130"/>
        <v>0</v>
      </c>
      <c r="H765" s="17" t="s">
        <v>26</v>
      </c>
      <c r="I765" s="17" t="s">
        <v>26</v>
      </c>
      <c r="J765" s="17" t="str">
        <f>IF('Data Sheet'!$B$9="NC-50","N/A","OK")</f>
        <v>OK</v>
      </c>
      <c r="K765" s="17" t="str">
        <f>IF('Data Sheet'!$B$9="NC-50","N/A","OK")</f>
        <v>OK</v>
      </c>
      <c r="L765" s="17" t="str">
        <f t="shared" si="131"/>
        <v>OK</v>
      </c>
      <c r="M765" s="17" t="str">
        <f t="shared" si="132"/>
        <v>OK</v>
      </c>
      <c r="N765" s="18" t="str">
        <f>IF(BO765&lt;&gt;"",
    IF(INT('Data Sheet'!$A$19)=INT('Data Sheet'!$B$19),
        --(INT('Data Sheet'!$A$19) &amp; "." &amp; BO765),
        IF(AND((--(INT('Data Sheet'!$A$19) &amp; "." &amp; BO765)&gt;=--('Data Sheet'!$A$19)), (--(INT('Data Sheet'!$A$19) &amp; "." &amp; BO765)&lt;=--('Data Sheet'!$B$19))),
            --(INT('Data Sheet'!$A$19) &amp; "." &amp; BO765),
            --(INT('Data Sheet'!$B$19) &amp; "." &amp; BO765)
        )
    ),
    IF(BN765&lt;&gt;"",
        IF(INT('Data Sheet'!$A$19)=INT('Data Sheet'!$B$19),
            --(INT('Data Sheet'!$A$19) &amp; "." &amp; LEFT(BN765,3)),
            IF(AND((--(INT('Data Sheet'!$A$19) &amp; "." &amp; LEFT(BN765,3))&gt;=--('Data Sheet'!$A$19)), (--(INT('Data Sheet'!$A$19) &amp; "." &amp; LEFT(BN765,3))&lt;=--('Data Sheet'!$B$19))),
                --(INT('Data Sheet'!$A$19) &amp; "." &amp; LEFT(BN765,3)),
                --(INT('Data Sheet'!$B$19) &amp; "." &amp; LEFT(BN765,3))
            )
        ),
        "OK"
    )
)</f>
        <v>OK</v>
      </c>
      <c r="O765" s="23" t="str">
        <f>IF(BP765&lt;&gt;"",
    IF(INT('Data Sheet'!$A$19)=INT('Data Sheet'!$B$19),
        --(INT('Data Sheet'!$A$19) &amp; "." &amp; BP765),
        IF(AND((--(INT('Data Sheet'!$A$19) &amp; "." &amp; BP765)&gt;=--('Data Sheet'!$A$19)), (--(INT('Data Sheet'!$A$19) &amp; "." &amp; BP765)&lt;=--('Data Sheet'!$B$19))),
            --(INT('Data Sheet'!$A$19) &amp; "." &amp; BP765),
            --(INT('Data Sheet'!$B$19) &amp; "." &amp; BP765)
        )
    ),
    IF(BN765&lt;&gt;"",
        IF(INT('Data Sheet'!$A$19)=INT('Data Sheet'!$B$19),
            --(INT('Data Sheet'!$A$19) &amp; "." &amp; RIGHT(BN765,3)),
            IF(AND((--(INT('Data Sheet'!$A$19) &amp; "." &amp; RIGHT(BN765,3))&gt;=--('Data Sheet'!$A$19)), (--(INT('Data Sheet'!$A$19) &amp; "." &amp; RIGHT(BN765,3))&lt;=--('Data Sheet'!$B$19))),
                --(INT('Data Sheet'!$A$19) &amp; "." &amp; RIGHT(BN765,3)),
                --(INT('Data Sheet'!$B$19) &amp; "." &amp; RIGHT(BN765,3))
            )
        ),
        "OK"
    )
)</f>
        <v>OK</v>
      </c>
      <c r="P765" s="23" t="str">
        <f>IF(BR765&lt;&gt;"",
    IF(INT('Data Sheet'!$A$19)=INT('Data Sheet'!$B$15),
        --(INT('Data Sheet'!$A$15) &amp; "." &amp; BR765),
        IF(AND((--(INT('Data Sheet'!$A$15) &amp; "." &amp; BR765)&gt;=--('Data Sheet'!$A$15)), (--(INT('Data Sheet'!$A$15) &amp; "." &amp; BR765)&lt;=--('Data Sheet'!$B$15))),
            --(INT('Data Sheet'!$A$15) &amp; "." &amp; BR765),
            --(INT('Data Sheet'!$B$15) &amp; "." &amp; BR765)
        )
    ),
    IF(BQ765&lt;&gt;"",
        IF(INT('Data Sheet'!$A$15)=INT('Data Sheet'!$B$15),
            --(INT('Data Sheet'!$A$15) &amp; "." &amp; LEFT(BQ765,3)),
            IF(AND((--(INT('Data Sheet'!$A$15) &amp; "." &amp; LEFT(BQ765,3))&gt;=--('Data Sheet'!$A$15)), (--(INT('Data Sheet'!$A$15) &amp; "." &amp; LEFT(BQ765,3))&lt;=--('Data Sheet'!$B$15))),
                --(INT('Data Sheet'!$A$15) &amp; "." &amp; LEFT(BQ765,3)),
                --(INT('Data Sheet'!$B$15) &amp; "." &amp; LEFT(BQ765,3))
            )
        ),
        "OK"
    )
)</f>
        <v>OK</v>
      </c>
      <c r="Q765" s="23" t="str">
        <f>IF(BS765&lt;&gt;"",
    IF(INT('Data Sheet'!$A$19)=INT('Data Sheet'!$B$15),
        --(INT('Data Sheet'!$A$15) &amp; "." &amp; BS765),
        IF(AND((--(INT('Data Sheet'!$A$15) &amp; "." &amp; BS765)&gt;=--('Data Sheet'!$A$15)), (--(INT('Data Sheet'!$A$15) &amp; "." &amp; BS765)&lt;=--('Data Sheet'!$B$15))),
            --(INT('Data Sheet'!$A$15) &amp; "." &amp; BS765),
            --(INT('Data Sheet'!$B$15) &amp; "." &amp; BS765)
        )
    ),
    IF(BQ765&lt;&gt;"",
        IF(INT('Data Sheet'!$A$15)=INT('Data Sheet'!$B$15),
            --(INT('Data Sheet'!$A$15) &amp; "." &amp; RIGHT(BQ765,3)),
            IF(AND((--(INT('Data Sheet'!$A$15) &amp; "." &amp; RIGHT(BQ765,3))&gt;=--('Data Sheet'!$A$15)), (--(INT('Data Sheet'!$A$15) &amp; "." &amp; RIGHT(BQ765,3))&lt;=--('Data Sheet'!$B$15))),
                --(INT('Data Sheet'!$A$15) &amp; "." &amp; RIGHT(BQ765,3)),
                --(INT('Data Sheet'!$B$15) &amp; "." &amp; RIGHT(BQ765,3))
            )
        ),
        "OK"
    )
)</f>
        <v>OK</v>
      </c>
      <c r="R765" s="19"/>
      <c r="S765" s="19"/>
      <c r="T765" s="19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1"/>
      <c r="AU765" s="21"/>
      <c r="AV765" s="21"/>
      <c r="AW765" s="22"/>
      <c r="AX765" s="99"/>
      <c r="AY765" s="20"/>
      <c r="AZ765" s="20"/>
      <c r="BA765" s="22"/>
      <c r="BB765">
        <v>757</v>
      </c>
      <c r="BC765" s="80"/>
      <c r="BD765" s="80"/>
      <c r="BE765" s="80"/>
      <c r="BF765" s="80"/>
      <c r="BG765" s="32" t="str">
        <f t="shared" si="125"/>
        <v/>
      </c>
      <c r="BH765" s="78">
        <f t="shared" si="123"/>
        <v>0</v>
      </c>
      <c r="BI765" s="2">
        <f t="shared" si="126"/>
        <v>0</v>
      </c>
      <c r="BJ765" s="2">
        <f t="shared" si="127"/>
        <v>0</v>
      </c>
      <c r="BK765" s="2">
        <f t="shared" si="124"/>
        <v>0</v>
      </c>
    </row>
    <row r="766" spans="2:63" ht="15" customHeight="1" x14ac:dyDescent="0.25">
      <c r="B766" s="14">
        <v>758</v>
      </c>
      <c r="C766" s="95" t="str">
        <f t="shared" si="128"/>
        <v/>
      </c>
      <c r="D766" s="15" t="str">
        <f t="shared" si="133"/>
        <v>OK</v>
      </c>
      <c r="E766" s="16" t="e">
        <f>VLOOKUP('Data Sheet'!$B$8,'Data Sheet'!$I$2:$J$9,2,FALSE)</f>
        <v>#N/A</v>
      </c>
      <c r="F766" s="16" t="str">
        <f t="shared" si="129"/>
        <v/>
      </c>
      <c r="G766" s="103">
        <f t="shared" si="130"/>
        <v>0</v>
      </c>
      <c r="H766" s="17" t="s">
        <v>26</v>
      </c>
      <c r="I766" s="17" t="s">
        <v>26</v>
      </c>
      <c r="J766" s="17" t="str">
        <f>IF('Data Sheet'!$B$9="NC-50","N/A","OK")</f>
        <v>OK</v>
      </c>
      <c r="K766" s="17" t="str">
        <f>IF('Data Sheet'!$B$9="NC-50","N/A","OK")</f>
        <v>OK</v>
      </c>
      <c r="L766" s="17" t="str">
        <f t="shared" si="131"/>
        <v>OK</v>
      </c>
      <c r="M766" s="17" t="str">
        <f t="shared" si="132"/>
        <v>OK</v>
      </c>
      <c r="N766" s="18" t="str">
        <f>IF(BO766&lt;&gt;"",
    IF(INT('Data Sheet'!$A$19)=INT('Data Sheet'!$B$19),
        --(INT('Data Sheet'!$A$19) &amp; "." &amp; BO766),
        IF(AND((--(INT('Data Sheet'!$A$19) &amp; "." &amp; BO766)&gt;=--('Data Sheet'!$A$19)), (--(INT('Data Sheet'!$A$19) &amp; "." &amp; BO766)&lt;=--('Data Sheet'!$B$19))),
            --(INT('Data Sheet'!$A$19) &amp; "." &amp; BO766),
            --(INT('Data Sheet'!$B$19) &amp; "." &amp; BO766)
        )
    ),
    IF(BN766&lt;&gt;"",
        IF(INT('Data Sheet'!$A$19)=INT('Data Sheet'!$B$19),
            --(INT('Data Sheet'!$A$19) &amp; "." &amp; LEFT(BN766,3)),
            IF(AND((--(INT('Data Sheet'!$A$19) &amp; "." &amp; LEFT(BN766,3))&gt;=--('Data Sheet'!$A$19)), (--(INT('Data Sheet'!$A$19) &amp; "." &amp; LEFT(BN766,3))&lt;=--('Data Sheet'!$B$19))),
                --(INT('Data Sheet'!$A$19) &amp; "." &amp; LEFT(BN766,3)),
                --(INT('Data Sheet'!$B$19) &amp; "." &amp; LEFT(BN766,3))
            )
        ),
        "OK"
    )
)</f>
        <v>OK</v>
      </c>
      <c r="O766" s="23" t="str">
        <f>IF(BP766&lt;&gt;"",
    IF(INT('Data Sheet'!$A$19)=INT('Data Sheet'!$B$19),
        --(INT('Data Sheet'!$A$19) &amp; "." &amp; BP766),
        IF(AND((--(INT('Data Sheet'!$A$19) &amp; "." &amp; BP766)&gt;=--('Data Sheet'!$A$19)), (--(INT('Data Sheet'!$A$19) &amp; "." &amp; BP766)&lt;=--('Data Sheet'!$B$19))),
            --(INT('Data Sheet'!$A$19) &amp; "." &amp; BP766),
            --(INT('Data Sheet'!$B$19) &amp; "." &amp; BP766)
        )
    ),
    IF(BN766&lt;&gt;"",
        IF(INT('Data Sheet'!$A$19)=INT('Data Sheet'!$B$19),
            --(INT('Data Sheet'!$A$19) &amp; "." &amp; RIGHT(BN766,3)),
            IF(AND((--(INT('Data Sheet'!$A$19) &amp; "." &amp; RIGHT(BN766,3))&gt;=--('Data Sheet'!$A$19)), (--(INT('Data Sheet'!$A$19) &amp; "." &amp; RIGHT(BN766,3))&lt;=--('Data Sheet'!$B$19))),
                --(INT('Data Sheet'!$A$19) &amp; "." &amp; RIGHT(BN766,3)),
                --(INT('Data Sheet'!$B$19) &amp; "." &amp; RIGHT(BN766,3))
            )
        ),
        "OK"
    )
)</f>
        <v>OK</v>
      </c>
      <c r="P766" s="23" t="str">
        <f>IF(BR766&lt;&gt;"",
    IF(INT('Data Sheet'!$A$19)=INT('Data Sheet'!$B$15),
        --(INT('Data Sheet'!$A$15) &amp; "." &amp; BR766),
        IF(AND((--(INT('Data Sheet'!$A$15) &amp; "." &amp; BR766)&gt;=--('Data Sheet'!$A$15)), (--(INT('Data Sheet'!$A$15) &amp; "." &amp; BR766)&lt;=--('Data Sheet'!$B$15))),
            --(INT('Data Sheet'!$A$15) &amp; "." &amp; BR766),
            --(INT('Data Sheet'!$B$15) &amp; "." &amp; BR766)
        )
    ),
    IF(BQ766&lt;&gt;"",
        IF(INT('Data Sheet'!$A$15)=INT('Data Sheet'!$B$15),
            --(INT('Data Sheet'!$A$15) &amp; "." &amp; LEFT(BQ766,3)),
            IF(AND((--(INT('Data Sheet'!$A$15) &amp; "." &amp; LEFT(BQ766,3))&gt;=--('Data Sheet'!$A$15)), (--(INT('Data Sheet'!$A$15) &amp; "." &amp; LEFT(BQ766,3))&lt;=--('Data Sheet'!$B$15))),
                --(INT('Data Sheet'!$A$15) &amp; "." &amp; LEFT(BQ766,3)),
                --(INT('Data Sheet'!$B$15) &amp; "." &amp; LEFT(BQ766,3))
            )
        ),
        "OK"
    )
)</f>
        <v>OK</v>
      </c>
      <c r="Q766" s="23" t="str">
        <f>IF(BS766&lt;&gt;"",
    IF(INT('Data Sheet'!$A$19)=INT('Data Sheet'!$B$15),
        --(INT('Data Sheet'!$A$15) &amp; "." &amp; BS766),
        IF(AND((--(INT('Data Sheet'!$A$15) &amp; "." &amp; BS766)&gt;=--('Data Sheet'!$A$15)), (--(INT('Data Sheet'!$A$15) &amp; "." &amp; BS766)&lt;=--('Data Sheet'!$B$15))),
            --(INT('Data Sheet'!$A$15) &amp; "." &amp; BS766),
            --(INT('Data Sheet'!$B$15) &amp; "." &amp; BS766)
        )
    ),
    IF(BQ766&lt;&gt;"",
        IF(INT('Data Sheet'!$A$15)=INT('Data Sheet'!$B$15),
            --(INT('Data Sheet'!$A$15) &amp; "." &amp; RIGHT(BQ766,3)),
            IF(AND((--(INT('Data Sheet'!$A$15) &amp; "." &amp; RIGHT(BQ766,3))&gt;=--('Data Sheet'!$A$15)), (--(INT('Data Sheet'!$A$15) &amp; "." &amp; RIGHT(BQ766,3))&lt;=--('Data Sheet'!$B$15))),
                --(INT('Data Sheet'!$A$15) &amp; "." &amp; RIGHT(BQ766,3)),
                --(INT('Data Sheet'!$B$15) &amp; "." &amp; RIGHT(BQ766,3))
            )
        ),
        "OK"
    )
)</f>
        <v>OK</v>
      </c>
      <c r="R766" s="19"/>
      <c r="S766" s="19"/>
      <c r="T766" s="19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1"/>
      <c r="AU766" s="21"/>
      <c r="AV766" s="21"/>
      <c r="AW766" s="22"/>
      <c r="AX766" s="99"/>
      <c r="AY766" s="20"/>
      <c r="AZ766" s="20"/>
      <c r="BA766" s="22"/>
      <c r="BB766">
        <v>758</v>
      </c>
      <c r="BC766" s="80"/>
      <c r="BD766" s="80"/>
      <c r="BE766" s="80"/>
      <c r="BF766" s="80"/>
      <c r="BG766" s="32" t="str">
        <f t="shared" si="125"/>
        <v/>
      </c>
      <c r="BH766" s="78">
        <f t="shared" si="123"/>
        <v>0</v>
      </c>
      <c r="BI766" s="2">
        <f t="shared" si="126"/>
        <v>0</v>
      </c>
      <c r="BJ766" s="2">
        <f t="shared" si="127"/>
        <v>0</v>
      </c>
      <c r="BK766" s="2">
        <f t="shared" si="124"/>
        <v>0</v>
      </c>
    </row>
    <row r="767" spans="2:63" ht="15" customHeight="1" x14ac:dyDescent="0.25">
      <c r="B767" s="14">
        <v>759</v>
      </c>
      <c r="C767" s="95" t="str">
        <f t="shared" si="128"/>
        <v/>
      </c>
      <c r="D767" s="15" t="str">
        <f t="shared" si="133"/>
        <v>OK</v>
      </c>
      <c r="E767" s="16" t="e">
        <f>VLOOKUP('Data Sheet'!$B$8,'Data Sheet'!$I$2:$J$9,2,FALSE)</f>
        <v>#N/A</v>
      </c>
      <c r="F767" s="16" t="str">
        <f t="shared" si="129"/>
        <v/>
      </c>
      <c r="G767" s="103">
        <f t="shared" si="130"/>
        <v>0</v>
      </c>
      <c r="H767" s="17" t="s">
        <v>26</v>
      </c>
      <c r="I767" s="17" t="s">
        <v>26</v>
      </c>
      <c r="J767" s="17" t="str">
        <f>IF('Data Sheet'!$B$9="NC-50","N/A","OK")</f>
        <v>OK</v>
      </c>
      <c r="K767" s="17" t="str">
        <f>IF('Data Sheet'!$B$9="NC-50","N/A","OK")</f>
        <v>OK</v>
      </c>
      <c r="L767" s="17" t="str">
        <f t="shared" si="131"/>
        <v>OK</v>
      </c>
      <c r="M767" s="17" t="str">
        <f t="shared" si="132"/>
        <v>OK</v>
      </c>
      <c r="N767" s="18" t="str">
        <f>IF(BO767&lt;&gt;"",
    IF(INT('Data Sheet'!$A$19)=INT('Data Sheet'!$B$19),
        --(INT('Data Sheet'!$A$19) &amp; "." &amp; BO767),
        IF(AND((--(INT('Data Sheet'!$A$19) &amp; "." &amp; BO767)&gt;=--('Data Sheet'!$A$19)), (--(INT('Data Sheet'!$A$19) &amp; "." &amp; BO767)&lt;=--('Data Sheet'!$B$19))),
            --(INT('Data Sheet'!$A$19) &amp; "." &amp; BO767),
            --(INT('Data Sheet'!$B$19) &amp; "." &amp; BO767)
        )
    ),
    IF(BN767&lt;&gt;"",
        IF(INT('Data Sheet'!$A$19)=INT('Data Sheet'!$B$19),
            --(INT('Data Sheet'!$A$19) &amp; "." &amp; LEFT(BN767,3)),
            IF(AND((--(INT('Data Sheet'!$A$19) &amp; "." &amp; LEFT(BN767,3))&gt;=--('Data Sheet'!$A$19)), (--(INT('Data Sheet'!$A$19) &amp; "." &amp; LEFT(BN767,3))&lt;=--('Data Sheet'!$B$19))),
                --(INT('Data Sheet'!$A$19) &amp; "." &amp; LEFT(BN767,3)),
                --(INT('Data Sheet'!$B$19) &amp; "." &amp; LEFT(BN767,3))
            )
        ),
        "OK"
    )
)</f>
        <v>OK</v>
      </c>
      <c r="O767" s="23" t="str">
        <f>IF(BP767&lt;&gt;"",
    IF(INT('Data Sheet'!$A$19)=INT('Data Sheet'!$B$19),
        --(INT('Data Sheet'!$A$19) &amp; "." &amp; BP767),
        IF(AND((--(INT('Data Sheet'!$A$19) &amp; "." &amp; BP767)&gt;=--('Data Sheet'!$A$19)), (--(INT('Data Sheet'!$A$19) &amp; "." &amp; BP767)&lt;=--('Data Sheet'!$B$19))),
            --(INT('Data Sheet'!$A$19) &amp; "." &amp; BP767),
            --(INT('Data Sheet'!$B$19) &amp; "." &amp; BP767)
        )
    ),
    IF(BN767&lt;&gt;"",
        IF(INT('Data Sheet'!$A$19)=INT('Data Sheet'!$B$19),
            --(INT('Data Sheet'!$A$19) &amp; "." &amp; RIGHT(BN767,3)),
            IF(AND((--(INT('Data Sheet'!$A$19) &amp; "." &amp; RIGHT(BN767,3))&gt;=--('Data Sheet'!$A$19)), (--(INT('Data Sheet'!$A$19) &amp; "." &amp; RIGHT(BN767,3))&lt;=--('Data Sheet'!$B$19))),
                --(INT('Data Sheet'!$A$19) &amp; "." &amp; RIGHT(BN767,3)),
                --(INT('Data Sheet'!$B$19) &amp; "." &amp; RIGHT(BN767,3))
            )
        ),
        "OK"
    )
)</f>
        <v>OK</v>
      </c>
      <c r="P767" s="23" t="str">
        <f>IF(BR767&lt;&gt;"",
    IF(INT('Data Sheet'!$A$19)=INT('Data Sheet'!$B$15),
        --(INT('Data Sheet'!$A$15) &amp; "." &amp; BR767),
        IF(AND((--(INT('Data Sheet'!$A$15) &amp; "." &amp; BR767)&gt;=--('Data Sheet'!$A$15)), (--(INT('Data Sheet'!$A$15) &amp; "." &amp; BR767)&lt;=--('Data Sheet'!$B$15))),
            --(INT('Data Sheet'!$A$15) &amp; "." &amp; BR767),
            --(INT('Data Sheet'!$B$15) &amp; "." &amp; BR767)
        )
    ),
    IF(BQ767&lt;&gt;"",
        IF(INT('Data Sheet'!$A$15)=INT('Data Sheet'!$B$15),
            --(INT('Data Sheet'!$A$15) &amp; "." &amp; LEFT(BQ767,3)),
            IF(AND((--(INT('Data Sheet'!$A$15) &amp; "." &amp; LEFT(BQ767,3))&gt;=--('Data Sheet'!$A$15)), (--(INT('Data Sheet'!$A$15) &amp; "." &amp; LEFT(BQ767,3))&lt;=--('Data Sheet'!$B$15))),
                --(INT('Data Sheet'!$A$15) &amp; "." &amp; LEFT(BQ767,3)),
                --(INT('Data Sheet'!$B$15) &amp; "." &amp; LEFT(BQ767,3))
            )
        ),
        "OK"
    )
)</f>
        <v>OK</v>
      </c>
      <c r="Q767" s="23" t="str">
        <f>IF(BS767&lt;&gt;"",
    IF(INT('Data Sheet'!$A$19)=INT('Data Sheet'!$B$15),
        --(INT('Data Sheet'!$A$15) &amp; "." &amp; BS767),
        IF(AND((--(INT('Data Sheet'!$A$15) &amp; "." &amp; BS767)&gt;=--('Data Sheet'!$A$15)), (--(INT('Data Sheet'!$A$15) &amp; "." &amp; BS767)&lt;=--('Data Sheet'!$B$15))),
            --(INT('Data Sheet'!$A$15) &amp; "." &amp; BS767),
            --(INT('Data Sheet'!$B$15) &amp; "." &amp; BS767)
        )
    ),
    IF(BQ767&lt;&gt;"",
        IF(INT('Data Sheet'!$A$15)=INT('Data Sheet'!$B$15),
            --(INT('Data Sheet'!$A$15) &amp; "." &amp; RIGHT(BQ767,3)),
            IF(AND((--(INT('Data Sheet'!$A$15) &amp; "." &amp; RIGHT(BQ767,3))&gt;=--('Data Sheet'!$A$15)), (--(INT('Data Sheet'!$A$15) &amp; "." &amp; RIGHT(BQ767,3))&lt;=--('Data Sheet'!$B$15))),
                --(INT('Data Sheet'!$A$15) &amp; "." &amp; RIGHT(BQ767,3)),
                --(INT('Data Sheet'!$B$15) &amp; "." &amp; RIGHT(BQ767,3))
            )
        ),
        "OK"
    )
)</f>
        <v>OK</v>
      </c>
      <c r="R767" s="19"/>
      <c r="S767" s="19"/>
      <c r="T767" s="19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1"/>
      <c r="AU767" s="21"/>
      <c r="AV767" s="21"/>
      <c r="AW767" s="22"/>
      <c r="AX767" s="99"/>
      <c r="AY767" s="20"/>
      <c r="AZ767" s="20"/>
      <c r="BA767" s="22"/>
      <c r="BB767">
        <v>759</v>
      </c>
      <c r="BC767" s="80"/>
      <c r="BD767" s="80"/>
      <c r="BE767" s="80"/>
      <c r="BF767" s="80"/>
      <c r="BG767" s="32" t="str">
        <f t="shared" si="125"/>
        <v/>
      </c>
      <c r="BH767" s="78">
        <f t="shared" si="123"/>
        <v>0</v>
      </c>
      <c r="BI767" s="2">
        <f t="shared" si="126"/>
        <v>0</v>
      </c>
      <c r="BJ767" s="2">
        <f t="shared" si="127"/>
        <v>0</v>
      </c>
      <c r="BK767" s="2">
        <f t="shared" si="124"/>
        <v>0</v>
      </c>
    </row>
    <row r="768" spans="2:63" ht="15" customHeight="1" x14ac:dyDescent="0.25">
      <c r="B768" s="14">
        <v>760</v>
      </c>
      <c r="C768" s="95" t="str">
        <f t="shared" si="128"/>
        <v/>
      </c>
      <c r="D768" s="15" t="str">
        <f t="shared" si="133"/>
        <v>OK</v>
      </c>
      <c r="E768" s="16" t="e">
        <f>VLOOKUP('Data Sheet'!$B$8,'Data Sheet'!$I$2:$J$9,2,FALSE)</f>
        <v>#N/A</v>
      </c>
      <c r="F768" s="16" t="str">
        <f t="shared" si="129"/>
        <v/>
      </c>
      <c r="G768" s="103">
        <f t="shared" si="130"/>
        <v>0</v>
      </c>
      <c r="H768" s="17" t="s">
        <v>26</v>
      </c>
      <c r="I768" s="17" t="s">
        <v>26</v>
      </c>
      <c r="J768" s="17" t="str">
        <f>IF('Data Sheet'!$B$9="NC-50","N/A","OK")</f>
        <v>OK</v>
      </c>
      <c r="K768" s="17" t="str">
        <f>IF('Data Sheet'!$B$9="NC-50","N/A","OK")</f>
        <v>OK</v>
      </c>
      <c r="L768" s="17" t="str">
        <f t="shared" si="131"/>
        <v>OK</v>
      </c>
      <c r="M768" s="17" t="str">
        <f t="shared" si="132"/>
        <v>OK</v>
      </c>
      <c r="N768" s="18" t="str">
        <f>IF(BO768&lt;&gt;"",
    IF(INT('Data Sheet'!$A$19)=INT('Data Sheet'!$B$19),
        --(INT('Data Sheet'!$A$19) &amp; "." &amp; BO768),
        IF(AND((--(INT('Data Sheet'!$A$19) &amp; "." &amp; BO768)&gt;=--('Data Sheet'!$A$19)), (--(INT('Data Sheet'!$A$19) &amp; "." &amp; BO768)&lt;=--('Data Sheet'!$B$19))),
            --(INT('Data Sheet'!$A$19) &amp; "." &amp; BO768),
            --(INT('Data Sheet'!$B$19) &amp; "." &amp; BO768)
        )
    ),
    IF(BN768&lt;&gt;"",
        IF(INT('Data Sheet'!$A$19)=INT('Data Sheet'!$B$19),
            --(INT('Data Sheet'!$A$19) &amp; "." &amp; LEFT(BN768,3)),
            IF(AND((--(INT('Data Sheet'!$A$19) &amp; "." &amp; LEFT(BN768,3))&gt;=--('Data Sheet'!$A$19)), (--(INT('Data Sheet'!$A$19) &amp; "." &amp; LEFT(BN768,3))&lt;=--('Data Sheet'!$B$19))),
                --(INT('Data Sheet'!$A$19) &amp; "." &amp; LEFT(BN768,3)),
                --(INT('Data Sheet'!$B$19) &amp; "." &amp; LEFT(BN768,3))
            )
        ),
        "OK"
    )
)</f>
        <v>OK</v>
      </c>
      <c r="O768" s="23" t="str">
        <f>IF(BP768&lt;&gt;"",
    IF(INT('Data Sheet'!$A$19)=INT('Data Sheet'!$B$19),
        --(INT('Data Sheet'!$A$19) &amp; "." &amp; BP768),
        IF(AND((--(INT('Data Sheet'!$A$19) &amp; "." &amp; BP768)&gt;=--('Data Sheet'!$A$19)), (--(INT('Data Sheet'!$A$19) &amp; "." &amp; BP768)&lt;=--('Data Sheet'!$B$19))),
            --(INT('Data Sheet'!$A$19) &amp; "." &amp; BP768),
            --(INT('Data Sheet'!$B$19) &amp; "." &amp; BP768)
        )
    ),
    IF(BN768&lt;&gt;"",
        IF(INT('Data Sheet'!$A$19)=INT('Data Sheet'!$B$19),
            --(INT('Data Sheet'!$A$19) &amp; "." &amp; RIGHT(BN768,3)),
            IF(AND((--(INT('Data Sheet'!$A$19) &amp; "." &amp; RIGHT(BN768,3))&gt;=--('Data Sheet'!$A$19)), (--(INT('Data Sheet'!$A$19) &amp; "." &amp; RIGHT(BN768,3))&lt;=--('Data Sheet'!$B$19))),
                --(INT('Data Sheet'!$A$19) &amp; "." &amp; RIGHT(BN768,3)),
                --(INT('Data Sheet'!$B$19) &amp; "." &amp; RIGHT(BN768,3))
            )
        ),
        "OK"
    )
)</f>
        <v>OK</v>
      </c>
      <c r="P768" s="23" t="str">
        <f>IF(BR768&lt;&gt;"",
    IF(INT('Data Sheet'!$A$19)=INT('Data Sheet'!$B$15),
        --(INT('Data Sheet'!$A$15) &amp; "." &amp; BR768),
        IF(AND((--(INT('Data Sheet'!$A$15) &amp; "." &amp; BR768)&gt;=--('Data Sheet'!$A$15)), (--(INT('Data Sheet'!$A$15) &amp; "." &amp; BR768)&lt;=--('Data Sheet'!$B$15))),
            --(INT('Data Sheet'!$A$15) &amp; "." &amp; BR768),
            --(INT('Data Sheet'!$B$15) &amp; "." &amp; BR768)
        )
    ),
    IF(BQ768&lt;&gt;"",
        IF(INT('Data Sheet'!$A$15)=INT('Data Sheet'!$B$15),
            --(INT('Data Sheet'!$A$15) &amp; "." &amp; LEFT(BQ768,3)),
            IF(AND((--(INT('Data Sheet'!$A$15) &amp; "." &amp; LEFT(BQ768,3))&gt;=--('Data Sheet'!$A$15)), (--(INT('Data Sheet'!$A$15) &amp; "." &amp; LEFT(BQ768,3))&lt;=--('Data Sheet'!$B$15))),
                --(INT('Data Sheet'!$A$15) &amp; "." &amp; LEFT(BQ768,3)),
                --(INT('Data Sheet'!$B$15) &amp; "." &amp; LEFT(BQ768,3))
            )
        ),
        "OK"
    )
)</f>
        <v>OK</v>
      </c>
      <c r="Q768" s="23" t="str">
        <f>IF(BS768&lt;&gt;"",
    IF(INT('Data Sheet'!$A$19)=INT('Data Sheet'!$B$15),
        --(INT('Data Sheet'!$A$15) &amp; "." &amp; BS768),
        IF(AND((--(INT('Data Sheet'!$A$15) &amp; "." &amp; BS768)&gt;=--('Data Sheet'!$A$15)), (--(INT('Data Sheet'!$A$15) &amp; "." &amp; BS768)&lt;=--('Data Sheet'!$B$15))),
            --(INT('Data Sheet'!$A$15) &amp; "." &amp; BS768),
            --(INT('Data Sheet'!$B$15) &amp; "." &amp; BS768)
        )
    ),
    IF(BQ768&lt;&gt;"",
        IF(INT('Data Sheet'!$A$15)=INT('Data Sheet'!$B$15),
            --(INT('Data Sheet'!$A$15) &amp; "." &amp; RIGHT(BQ768,3)),
            IF(AND((--(INT('Data Sheet'!$A$15) &amp; "." &amp; RIGHT(BQ768,3))&gt;=--('Data Sheet'!$A$15)), (--(INT('Data Sheet'!$A$15) &amp; "." &amp; RIGHT(BQ768,3))&lt;=--('Data Sheet'!$B$15))),
                --(INT('Data Sheet'!$A$15) &amp; "." &amp; RIGHT(BQ768,3)),
                --(INT('Data Sheet'!$B$15) &amp; "." &amp; RIGHT(BQ768,3))
            )
        ),
        "OK"
    )
)</f>
        <v>OK</v>
      </c>
      <c r="R768" s="19"/>
      <c r="S768" s="19"/>
      <c r="T768" s="19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1"/>
      <c r="AU768" s="21"/>
      <c r="AV768" s="21"/>
      <c r="AW768" s="22"/>
      <c r="AX768" s="99"/>
      <c r="AY768" s="20"/>
      <c r="AZ768" s="20"/>
      <c r="BA768" s="22"/>
      <c r="BB768">
        <v>760</v>
      </c>
      <c r="BC768" s="80"/>
      <c r="BD768" s="80"/>
      <c r="BE768" s="80"/>
      <c r="BF768" s="80"/>
      <c r="BG768" s="32" t="str">
        <f t="shared" si="125"/>
        <v/>
      </c>
      <c r="BH768" s="78">
        <f t="shared" si="123"/>
        <v>0</v>
      </c>
      <c r="BI768" s="2">
        <f t="shared" si="126"/>
        <v>0</v>
      </c>
      <c r="BJ768" s="2">
        <f t="shared" si="127"/>
        <v>0</v>
      </c>
      <c r="BK768" s="2">
        <f t="shared" si="124"/>
        <v>0</v>
      </c>
    </row>
    <row r="769" spans="2:63" ht="15" customHeight="1" x14ac:dyDescent="0.25">
      <c r="B769" s="14">
        <v>761</v>
      </c>
      <c r="C769" s="95" t="str">
        <f t="shared" si="128"/>
        <v/>
      </c>
      <c r="D769" s="15" t="str">
        <f t="shared" si="133"/>
        <v>OK</v>
      </c>
      <c r="E769" s="16" t="e">
        <f>VLOOKUP('Data Sheet'!$B$8,'Data Sheet'!$I$2:$J$9,2,FALSE)</f>
        <v>#N/A</v>
      </c>
      <c r="F769" s="16" t="str">
        <f t="shared" si="129"/>
        <v/>
      </c>
      <c r="G769" s="103">
        <f t="shared" si="130"/>
        <v>0</v>
      </c>
      <c r="H769" s="17" t="s">
        <v>26</v>
      </c>
      <c r="I769" s="17" t="s">
        <v>26</v>
      </c>
      <c r="J769" s="17" t="str">
        <f>IF('Data Sheet'!$B$9="NC-50","N/A","OK")</f>
        <v>OK</v>
      </c>
      <c r="K769" s="17" t="str">
        <f>IF('Data Sheet'!$B$9="NC-50","N/A","OK")</f>
        <v>OK</v>
      </c>
      <c r="L769" s="17" t="str">
        <f t="shared" si="131"/>
        <v>OK</v>
      </c>
      <c r="M769" s="17" t="str">
        <f t="shared" si="132"/>
        <v>OK</v>
      </c>
      <c r="N769" s="18" t="str">
        <f>IF(BO769&lt;&gt;"",
    IF(INT('Data Sheet'!$A$19)=INT('Data Sheet'!$B$19),
        --(INT('Data Sheet'!$A$19) &amp; "." &amp; BO769),
        IF(AND((--(INT('Data Sheet'!$A$19) &amp; "." &amp; BO769)&gt;=--('Data Sheet'!$A$19)), (--(INT('Data Sheet'!$A$19) &amp; "." &amp; BO769)&lt;=--('Data Sheet'!$B$19))),
            --(INT('Data Sheet'!$A$19) &amp; "." &amp; BO769),
            --(INT('Data Sheet'!$B$19) &amp; "." &amp; BO769)
        )
    ),
    IF(BN769&lt;&gt;"",
        IF(INT('Data Sheet'!$A$19)=INT('Data Sheet'!$B$19),
            --(INT('Data Sheet'!$A$19) &amp; "." &amp; LEFT(BN769,3)),
            IF(AND((--(INT('Data Sheet'!$A$19) &amp; "." &amp; LEFT(BN769,3))&gt;=--('Data Sheet'!$A$19)), (--(INT('Data Sheet'!$A$19) &amp; "." &amp; LEFT(BN769,3))&lt;=--('Data Sheet'!$B$19))),
                --(INT('Data Sheet'!$A$19) &amp; "." &amp; LEFT(BN769,3)),
                --(INT('Data Sheet'!$B$19) &amp; "." &amp; LEFT(BN769,3))
            )
        ),
        "OK"
    )
)</f>
        <v>OK</v>
      </c>
      <c r="O769" s="23" t="str">
        <f>IF(BP769&lt;&gt;"",
    IF(INT('Data Sheet'!$A$19)=INT('Data Sheet'!$B$19),
        --(INT('Data Sheet'!$A$19) &amp; "." &amp; BP769),
        IF(AND((--(INT('Data Sheet'!$A$19) &amp; "." &amp; BP769)&gt;=--('Data Sheet'!$A$19)), (--(INT('Data Sheet'!$A$19) &amp; "." &amp; BP769)&lt;=--('Data Sheet'!$B$19))),
            --(INT('Data Sheet'!$A$19) &amp; "." &amp; BP769),
            --(INT('Data Sheet'!$B$19) &amp; "." &amp; BP769)
        )
    ),
    IF(BN769&lt;&gt;"",
        IF(INT('Data Sheet'!$A$19)=INT('Data Sheet'!$B$19),
            --(INT('Data Sheet'!$A$19) &amp; "." &amp; RIGHT(BN769,3)),
            IF(AND((--(INT('Data Sheet'!$A$19) &amp; "." &amp; RIGHT(BN769,3))&gt;=--('Data Sheet'!$A$19)), (--(INT('Data Sheet'!$A$19) &amp; "." &amp; RIGHT(BN769,3))&lt;=--('Data Sheet'!$B$19))),
                --(INT('Data Sheet'!$A$19) &amp; "." &amp; RIGHT(BN769,3)),
                --(INT('Data Sheet'!$B$19) &amp; "." &amp; RIGHT(BN769,3))
            )
        ),
        "OK"
    )
)</f>
        <v>OK</v>
      </c>
      <c r="P769" s="23" t="str">
        <f>IF(BR769&lt;&gt;"",
    IF(INT('Data Sheet'!$A$19)=INT('Data Sheet'!$B$15),
        --(INT('Data Sheet'!$A$15) &amp; "." &amp; BR769),
        IF(AND((--(INT('Data Sheet'!$A$15) &amp; "." &amp; BR769)&gt;=--('Data Sheet'!$A$15)), (--(INT('Data Sheet'!$A$15) &amp; "." &amp; BR769)&lt;=--('Data Sheet'!$B$15))),
            --(INT('Data Sheet'!$A$15) &amp; "." &amp; BR769),
            --(INT('Data Sheet'!$B$15) &amp; "." &amp; BR769)
        )
    ),
    IF(BQ769&lt;&gt;"",
        IF(INT('Data Sheet'!$A$15)=INT('Data Sheet'!$B$15),
            --(INT('Data Sheet'!$A$15) &amp; "." &amp; LEFT(BQ769,3)),
            IF(AND((--(INT('Data Sheet'!$A$15) &amp; "." &amp; LEFT(BQ769,3))&gt;=--('Data Sheet'!$A$15)), (--(INT('Data Sheet'!$A$15) &amp; "." &amp; LEFT(BQ769,3))&lt;=--('Data Sheet'!$B$15))),
                --(INT('Data Sheet'!$A$15) &amp; "." &amp; LEFT(BQ769,3)),
                --(INT('Data Sheet'!$B$15) &amp; "." &amp; LEFT(BQ769,3))
            )
        ),
        "OK"
    )
)</f>
        <v>OK</v>
      </c>
      <c r="Q769" s="23" t="str">
        <f>IF(BS769&lt;&gt;"",
    IF(INT('Data Sheet'!$A$19)=INT('Data Sheet'!$B$15),
        --(INT('Data Sheet'!$A$15) &amp; "." &amp; BS769),
        IF(AND((--(INT('Data Sheet'!$A$15) &amp; "." &amp; BS769)&gt;=--('Data Sheet'!$A$15)), (--(INT('Data Sheet'!$A$15) &amp; "." &amp; BS769)&lt;=--('Data Sheet'!$B$15))),
            --(INT('Data Sheet'!$A$15) &amp; "." &amp; BS769),
            --(INT('Data Sheet'!$B$15) &amp; "." &amp; BS769)
        )
    ),
    IF(BQ769&lt;&gt;"",
        IF(INT('Data Sheet'!$A$15)=INT('Data Sheet'!$B$15),
            --(INT('Data Sheet'!$A$15) &amp; "." &amp; RIGHT(BQ769,3)),
            IF(AND((--(INT('Data Sheet'!$A$15) &amp; "." &amp; RIGHT(BQ769,3))&gt;=--('Data Sheet'!$A$15)), (--(INT('Data Sheet'!$A$15) &amp; "." &amp; RIGHT(BQ769,3))&lt;=--('Data Sheet'!$B$15))),
                --(INT('Data Sheet'!$A$15) &amp; "." &amp; RIGHT(BQ769,3)),
                --(INT('Data Sheet'!$B$15) &amp; "." &amp; RIGHT(BQ769,3))
            )
        ),
        "OK"
    )
)</f>
        <v>OK</v>
      </c>
      <c r="R769" s="19"/>
      <c r="S769" s="19"/>
      <c r="T769" s="19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1"/>
      <c r="AU769" s="21"/>
      <c r="AV769" s="21"/>
      <c r="AW769" s="22"/>
      <c r="AX769" s="99"/>
      <c r="AY769" s="20"/>
      <c r="AZ769" s="20"/>
      <c r="BA769" s="22"/>
      <c r="BB769">
        <v>761</v>
      </c>
      <c r="BC769" s="80"/>
      <c r="BD769" s="80"/>
      <c r="BE769" s="80"/>
      <c r="BF769" s="80"/>
      <c r="BG769" s="32" t="str">
        <f t="shared" si="125"/>
        <v/>
      </c>
      <c r="BH769" s="78">
        <f t="shared" si="123"/>
        <v>0</v>
      </c>
      <c r="BI769" s="2">
        <f t="shared" si="126"/>
        <v>0</v>
      </c>
      <c r="BJ769" s="2">
        <f t="shared" si="127"/>
        <v>0</v>
      </c>
      <c r="BK769" s="2">
        <f t="shared" si="124"/>
        <v>0</v>
      </c>
    </row>
    <row r="770" spans="2:63" ht="15" customHeight="1" x14ac:dyDescent="0.25">
      <c r="B770" s="14">
        <v>762</v>
      </c>
      <c r="C770" s="95" t="str">
        <f t="shared" si="128"/>
        <v/>
      </c>
      <c r="D770" s="15" t="str">
        <f t="shared" si="133"/>
        <v>OK</v>
      </c>
      <c r="E770" s="16" t="e">
        <f>VLOOKUP('Data Sheet'!$B$8,'Data Sheet'!$I$2:$J$9,2,FALSE)</f>
        <v>#N/A</v>
      </c>
      <c r="F770" s="16" t="str">
        <f t="shared" si="129"/>
        <v/>
      </c>
      <c r="G770" s="103">
        <f t="shared" si="130"/>
        <v>0</v>
      </c>
      <c r="H770" s="17" t="s">
        <v>26</v>
      </c>
      <c r="I770" s="17" t="s">
        <v>26</v>
      </c>
      <c r="J770" s="17" t="str">
        <f>IF('Data Sheet'!$B$9="NC-50","N/A","OK")</f>
        <v>OK</v>
      </c>
      <c r="K770" s="17" t="str">
        <f>IF('Data Sheet'!$B$9="NC-50","N/A","OK")</f>
        <v>OK</v>
      </c>
      <c r="L770" s="17" t="str">
        <f t="shared" si="131"/>
        <v>OK</v>
      </c>
      <c r="M770" s="17" t="str">
        <f t="shared" si="132"/>
        <v>OK</v>
      </c>
      <c r="N770" s="18" t="str">
        <f>IF(BO770&lt;&gt;"",
    IF(INT('Data Sheet'!$A$19)=INT('Data Sheet'!$B$19),
        --(INT('Data Sheet'!$A$19) &amp; "." &amp; BO770),
        IF(AND((--(INT('Data Sheet'!$A$19) &amp; "." &amp; BO770)&gt;=--('Data Sheet'!$A$19)), (--(INT('Data Sheet'!$A$19) &amp; "." &amp; BO770)&lt;=--('Data Sheet'!$B$19))),
            --(INT('Data Sheet'!$A$19) &amp; "." &amp; BO770),
            --(INT('Data Sheet'!$B$19) &amp; "." &amp; BO770)
        )
    ),
    IF(BN770&lt;&gt;"",
        IF(INT('Data Sheet'!$A$19)=INT('Data Sheet'!$B$19),
            --(INT('Data Sheet'!$A$19) &amp; "." &amp; LEFT(BN770,3)),
            IF(AND((--(INT('Data Sheet'!$A$19) &amp; "." &amp; LEFT(BN770,3))&gt;=--('Data Sheet'!$A$19)), (--(INT('Data Sheet'!$A$19) &amp; "." &amp; LEFT(BN770,3))&lt;=--('Data Sheet'!$B$19))),
                --(INT('Data Sheet'!$A$19) &amp; "." &amp; LEFT(BN770,3)),
                --(INT('Data Sheet'!$B$19) &amp; "." &amp; LEFT(BN770,3))
            )
        ),
        "OK"
    )
)</f>
        <v>OK</v>
      </c>
      <c r="O770" s="23" t="str">
        <f>IF(BP770&lt;&gt;"",
    IF(INT('Data Sheet'!$A$19)=INT('Data Sheet'!$B$19),
        --(INT('Data Sheet'!$A$19) &amp; "." &amp; BP770),
        IF(AND((--(INT('Data Sheet'!$A$19) &amp; "." &amp; BP770)&gt;=--('Data Sheet'!$A$19)), (--(INT('Data Sheet'!$A$19) &amp; "." &amp; BP770)&lt;=--('Data Sheet'!$B$19))),
            --(INT('Data Sheet'!$A$19) &amp; "." &amp; BP770),
            --(INT('Data Sheet'!$B$19) &amp; "." &amp; BP770)
        )
    ),
    IF(BN770&lt;&gt;"",
        IF(INT('Data Sheet'!$A$19)=INT('Data Sheet'!$B$19),
            --(INT('Data Sheet'!$A$19) &amp; "." &amp; RIGHT(BN770,3)),
            IF(AND((--(INT('Data Sheet'!$A$19) &amp; "." &amp; RIGHT(BN770,3))&gt;=--('Data Sheet'!$A$19)), (--(INT('Data Sheet'!$A$19) &amp; "." &amp; RIGHT(BN770,3))&lt;=--('Data Sheet'!$B$19))),
                --(INT('Data Sheet'!$A$19) &amp; "." &amp; RIGHT(BN770,3)),
                --(INT('Data Sheet'!$B$19) &amp; "." &amp; RIGHT(BN770,3))
            )
        ),
        "OK"
    )
)</f>
        <v>OK</v>
      </c>
      <c r="P770" s="23" t="str">
        <f>IF(BR770&lt;&gt;"",
    IF(INT('Data Sheet'!$A$19)=INT('Data Sheet'!$B$15),
        --(INT('Data Sheet'!$A$15) &amp; "." &amp; BR770),
        IF(AND((--(INT('Data Sheet'!$A$15) &amp; "." &amp; BR770)&gt;=--('Data Sheet'!$A$15)), (--(INT('Data Sheet'!$A$15) &amp; "." &amp; BR770)&lt;=--('Data Sheet'!$B$15))),
            --(INT('Data Sheet'!$A$15) &amp; "." &amp; BR770),
            --(INT('Data Sheet'!$B$15) &amp; "." &amp; BR770)
        )
    ),
    IF(BQ770&lt;&gt;"",
        IF(INT('Data Sheet'!$A$15)=INT('Data Sheet'!$B$15),
            --(INT('Data Sheet'!$A$15) &amp; "." &amp; LEFT(BQ770,3)),
            IF(AND((--(INT('Data Sheet'!$A$15) &amp; "." &amp; LEFT(BQ770,3))&gt;=--('Data Sheet'!$A$15)), (--(INT('Data Sheet'!$A$15) &amp; "." &amp; LEFT(BQ770,3))&lt;=--('Data Sheet'!$B$15))),
                --(INT('Data Sheet'!$A$15) &amp; "." &amp; LEFT(BQ770,3)),
                --(INT('Data Sheet'!$B$15) &amp; "." &amp; LEFT(BQ770,3))
            )
        ),
        "OK"
    )
)</f>
        <v>OK</v>
      </c>
      <c r="Q770" s="23" t="str">
        <f>IF(BS770&lt;&gt;"",
    IF(INT('Data Sheet'!$A$19)=INT('Data Sheet'!$B$15),
        --(INT('Data Sheet'!$A$15) &amp; "." &amp; BS770),
        IF(AND((--(INT('Data Sheet'!$A$15) &amp; "." &amp; BS770)&gt;=--('Data Sheet'!$A$15)), (--(INT('Data Sheet'!$A$15) &amp; "." &amp; BS770)&lt;=--('Data Sheet'!$B$15))),
            --(INT('Data Sheet'!$A$15) &amp; "." &amp; BS770),
            --(INT('Data Sheet'!$B$15) &amp; "." &amp; BS770)
        )
    ),
    IF(BQ770&lt;&gt;"",
        IF(INT('Data Sheet'!$A$15)=INT('Data Sheet'!$B$15),
            --(INT('Data Sheet'!$A$15) &amp; "." &amp; RIGHT(BQ770,3)),
            IF(AND((--(INT('Data Sheet'!$A$15) &amp; "." &amp; RIGHT(BQ770,3))&gt;=--('Data Sheet'!$A$15)), (--(INT('Data Sheet'!$A$15) &amp; "." &amp; RIGHT(BQ770,3))&lt;=--('Data Sheet'!$B$15))),
                --(INT('Data Sheet'!$A$15) &amp; "." &amp; RIGHT(BQ770,3)),
                --(INT('Data Sheet'!$B$15) &amp; "." &amp; RIGHT(BQ770,3))
            )
        ),
        "OK"
    )
)</f>
        <v>OK</v>
      </c>
      <c r="R770" s="19"/>
      <c r="S770" s="19"/>
      <c r="T770" s="19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1"/>
      <c r="AU770" s="21"/>
      <c r="AV770" s="21"/>
      <c r="AW770" s="22"/>
      <c r="AX770" s="99"/>
      <c r="AY770" s="20"/>
      <c r="AZ770" s="20"/>
      <c r="BA770" s="22"/>
      <c r="BB770">
        <v>762</v>
      </c>
      <c r="BC770" s="80"/>
      <c r="BD770" s="80"/>
      <c r="BE770" s="80"/>
      <c r="BF770" s="80"/>
      <c r="BG770" s="32" t="str">
        <f t="shared" si="125"/>
        <v/>
      </c>
      <c r="BH770" s="78">
        <f t="shared" si="123"/>
        <v>0</v>
      </c>
      <c r="BI770" s="2">
        <f t="shared" si="126"/>
        <v>0</v>
      </c>
      <c r="BJ770" s="2">
        <f t="shared" si="127"/>
        <v>0</v>
      </c>
      <c r="BK770" s="2">
        <f t="shared" si="124"/>
        <v>0</v>
      </c>
    </row>
    <row r="771" spans="2:63" ht="15" customHeight="1" x14ac:dyDescent="0.25">
      <c r="B771" s="14">
        <v>763</v>
      </c>
      <c r="C771" s="95" t="str">
        <f t="shared" si="128"/>
        <v/>
      </c>
      <c r="D771" s="15" t="str">
        <f t="shared" si="133"/>
        <v>OK</v>
      </c>
      <c r="E771" s="16" t="e">
        <f>VLOOKUP('Data Sheet'!$B$8,'Data Sheet'!$I$2:$J$9,2,FALSE)</f>
        <v>#N/A</v>
      </c>
      <c r="F771" s="16" t="str">
        <f t="shared" si="129"/>
        <v/>
      </c>
      <c r="G771" s="103">
        <f t="shared" si="130"/>
        <v>0</v>
      </c>
      <c r="H771" s="17" t="s">
        <v>26</v>
      </c>
      <c r="I771" s="17" t="s">
        <v>26</v>
      </c>
      <c r="J771" s="17" t="str">
        <f>IF('Data Sheet'!$B$9="NC-50","N/A","OK")</f>
        <v>OK</v>
      </c>
      <c r="K771" s="17" t="str">
        <f>IF('Data Sheet'!$B$9="NC-50","N/A","OK")</f>
        <v>OK</v>
      </c>
      <c r="L771" s="17" t="str">
        <f t="shared" si="131"/>
        <v>OK</v>
      </c>
      <c r="M771" s="17" t="str">
        <f t="shared" si="132"/>
        <v>OK</v>
      </c>
      <c r="N771" s="18" t="str">
        <f>IF(BO771&lt;&gt;"",
    IF(INT('Data Sheet'!$A$19)=INT('Data Sheet'!$B$19),
        --(INT('Data Sheet'!$A$19) &amp; "." &amp; BO771),
        IF(AND((--(INT('Data Sheet'!$A$19) &amp; "." &amp; BO771)&gt;=--('Data Sheet'!$A$19)), (--(INT('Data Sheet'!$A$19) &amp; "." &amp; BO771)&lt;=--('Data Sheet'!$B$19))),
            --(INT('Data Sheet'!$A$19) &amp; "." &amp; BO771),
            --(INT('Data Sheet'!$B$19) &amp; "." &amp; BO771)
        )
    ),
    IF(BN771&lt;&gt;"",
        IF(INT('Data Sheet'!$A$19)=INT('Data Sheet'!$B$19),
            --(INT('Data Sheet'!$A$19) &amp; "." &amp; LEFT(BN771,3)),
            IF(AND((--(INT('Data Sheet'!$A$19) &amp; "." &amp; LEFT(BN771,3))&gt;=--('Data Sheet'!$A$19)), (--(INT('Data Sheet'!$A$19) &amp; "." &amp; LEFT(BN771,3))&lt;=--('Data Sheet'!$B$19))),
                --(INT('Data Sheet'!$A$19) &amp; "." &amp; LEFT(BN771,3)),
                --(INT('Data Sheet'!$B$19) &amp; "." &amp; LEFT(BN771,3))
            )
        ),
        "OK"
    )
)</f>
        <v>OK</v>
      </c>
      <c r="O771" s="23" t="str">
        <f>IF(BP771&lt;&gt;"",
    IF(INT('Data Sheet'!$A$19)=INT('Data Sheet'!$B$19),
        --(INT('Data Sheet'!$A$19) &amp; "." &amp; BP771),
        IF(AND((--(INT('Data Sheet'!$A$19) &amp; "." &amp; BP771)&gt;=--('Data Sheet'!$A$19)), (--(INT('Data Sheet'!$A$19) &amp; "." &amp; BP771)&lt;=--('Data Sheet'!$B$19))),
            --(INT('Data Sheet'!$A$19) &amp; "." &amp; BP771),
            --(INT('Data Sheet'!$B$19) &amp; "." &amp; BP771)
        )
    ),
    IF(BN771&lt;&gt;"",
        IF(INT('Data Sheet'!$A$19)=INT('Data Sheet'!$B$19),
            --(INT('Data Sheet'!$A$19) &amp; "." &amp; RIGHT(BN771,3)),
            IF(AND((--(INT('Data Sheet'!$A$19) &amp; "." &amp; RIGHT(BN771,3))&gt;=--('Data Sheet'!$A$19)), (--(INT('Data Sheet'!$A$19) &amp; "." &amp; RIGHT(BN771,3))&lt;=--('Data Sheet'!$B$19))),
                --(INT('Data Sheet'!$A$19) &amp; "." &amp; RIGHT(BN771,3)),
                --(INT('Data Sheet'!$B$19) &amp; "." &amp; RIGHT(BN771,3))
            )
        ),
        "OK"
    )
)</f>
        <v>OK</v>
      </c>
      <c r="P771" s="23" t="str">
        <f>IF(BR771&lt;&gt;"",
    IF(INT('Data Sheet'!$A$19)=INT('Data Sheet'!$B$15),
        --(INT('Data Sheet'!$A$15) &amp; "." &amp; BR771),
        IF(AND((--(INT('Data Sheet'!$A$15) &amp; "." &amp; BR771)&gt;=--('Data Sheet'!$A$15)), (--(INT('Data Sheet'!$A$15) &amp; "." &amp; BR771)&lt;=--('Data Sheet'!$B$15))),
            --(INT('Data Sheet'!$A$15) &amp; "." &amp; BR771),
            --(INT('Data Sheet'!$B$15) &amp; "." &amp; BR771)
        )
    ),
    IF(BQ771&lt;&gt;"",
        IF(INT('Data Sheet'!$A$15)=INT('Data Sheet'!$B$15),
            --(INT('Data Sheet'!$A$15) &amp; "." &amp; LEFT(BQ771,3)),
            IF(AND((--(INT('Data Sheet'!$A$15) &amp; "." &amp; LEFT(BQ771,3))&gt;=--('Data Sheet'!$A$15)), (--(INT('Data Sheet'!$A$15) &amp; "." &amp; LEFT(BQ771,3))&lt;=--('Data Sheet'!$B$15))),
                --(INT('Data Sheet'!$A$15) &amp; "." &amp; LEFT(BQ771,3)),
                --(INT('Data Sheet'!$B$15) &amp; "." &amp; LEFT(BQ771,3))
            )
        ),
        "OK"
    )
)</f>
        <v>OK</v>
      </c>
      <c r="Q771" s="23" t="str">
        <f>IF(BS771&lt;&gt;"",
    IF(INT('Data Sheet'!$A$19)=INT('Data Sheet'!$B$15),
        --(INT('Data Sheet'!$A$15) &amp; "." &amp; BS771),
        IF(AND((--(INT('Data Sheet'!$A$15) &amp; "." &amp; BS771)&gt;=--('Data Sheet'!$A$15)), (--(INT('Data Sheet'!$A$15) &amp; "." &amp; BS771)&lt;=--('Data Sheet'!$B$15))),
            --(INT('Data Sheet'!$A$15) &amp; "." &amp; BS771),
            --(INT('Data Sheet'!$B$15) &amp; "." &amp; BS771)
        )
    ),
    IF(BQ771&lt;&gt;"",
        IF(INT('Data Sheet'!$A$15)=INT('Data Sheet'!$B$15),
            --(INT('Data Sheet'!$A$15) &amp; "." &amp; RIGHT(BQ771,3)),
            IF(AND((--(INT('Data Sheet'!$A$15) &amp; "." &amp; RIGHT(BQ771,3))&gt;=--('Data Sheet'!$A$15)), (--(INT('Data Sheet'!$A$15) &amp; "." &amp; RIGHT(BQ771,3))&lt;=--('Data Sheet'!$B$15))),
                --(INT('Data Sheet'!$A$15) &amp; "." &amp; RIGHT(BQ771,3)),
                --(INT('Data Sheet'!$B$15) &amp; "." &amp; RIGHT(BQ771,3))
            )
        ),
        "OK"
    )
)</f>
        <v>OK</v>
      </c>
      <c r="R771" s="19"/>
      <c r="S771" s="19"/>
      <c r="T771" s="19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1"/>
      <c r="AU771" s="21"/>
      <c r="AV771" s="21"/>
      <c r="AW771" s="22"/>
      <c r="AX771" s="99"/>
      <c r="AY771" s="20"/>
      <c r="AZ771" s="20"/>
      <c r="BA771" s="22"/>
      <c r="BB771">
        <v>763</v>
      </c>
      <c r="BC771" s="80"/>
      <c r="BD771" s="80"/>
      <c r="BE771" s="80"/>
      <c r="BF771" s="80"/>
      <c r="BG771" s="32" t="str">
        <f t="shared" si="125"/>
        <v/>
      </c>
      <c r="BH771" s="78">
        <f t="shared" si="123"/>
        <v>0</v>
      </c>
      <c r="BI771" s="2">
        <f t="shared" si="126"/>
        <v>0</v>
      </c>
      <c r="BJ771" s="2">
        <f t="shared" si="127"/>
        <v>0</v>
      </c>
      <c r="BK771" s="2">
        <f t="shared" si="124"/>
        <v>0</v>
      </c>
    </row>
    <row r="772" spans="2:63" ht="15" customHeight="1" x14ac:dyDescent="0.25">
      <c r="B772" s="14">
        <v>764</v>
      </c>
      <c r="C772" s="95" t="str">
        <f t="shared" si="128"/>
        <v/>
      </c>
      <c r="D772" s="15" t="str">
        <f t="shared" si="133"/>
        <v>OK</v>
      </c>
      <c r="E772" s="16" t="e">
        <f>VLOOKUP('Data Sheet'!$B$8,'Data Sheet'!$I$2:$J$9,2,FALSE)</f>
        <v>#N/A</v>
      </c>
      <c r="F772" s="16" t="str">
        <f t="shared" si="129"/>
        <v/>
      </c>
      <c r="G772" s="103">
        <f t="shared" si="130"/>
        <v>0</v>
      </c>
      <c r="H772" s="17" t="s">
        <v>26</v>
      </c>
      <c r="I772" s="17" t="s">
        <v>26</v>
      </c>
      <c r="J772" s="17" t="str">
        <f>IF('Data Sheet'!$B$9="NC-50","N/A","OK")</f>
        <v>OK</v>
      </c>
      <c r="K772" s="17" t="str">
        <f>IF('Data Sheet'!$B$9="NC-50","N/A","OK")</f>
        <v>OK</v>
      </c>
      <c r="L772" s="17" t="str">
        <f t="shared" si="131"/>
        <v>OK</v>
      </c>
      <c r="M772" s="17" t="str">
        <f t="shared" si="132"/>
        <v>OK</v>
      </c>
      <c r="N772" s="18" t="str">
        <f>IF(BO772&lt;&gt;"",
    IF(INT('Data Sheet'!$A$19)=INT('Data Sheet'!$B$19),
        --(INT('Data Sheet'!$A$19) &amp; "." &amp; BO772),
        IF(AND((--(INT('Data Sheet'!$A$19) &amp; "." &amp; BO772)&gt;=--('Data Sheet'!$A$19)), (--(INT('Data Sheet'!$A$19) &amp; "." &amp; BO772)&lt;=--('Data Sheet'!$B$19))),
            --(INT('Data Sheet'!$A$19) &amp; "." &amp; BO772),
            --(INT('Data Sheet'!$B$19) &amp; "." &amp; BO772)
        )
    ),
    IF(BN772&lt;&gt;"",
        IF(INT('Data Sheet'!$A$19)=INT('Data Sheet'!$B$19),
            --(INT('Data Sheet'!$A$19) &amp; "." &amp; LEFT(BN772,3)),
            IF(AND((--(INT('Data Sheet'!$A$19) &amp; "." &amp; LEFT(BN772,3))&gt;=--('Data Sheet'!$A$19)), (--(INT('Data Sheet'!$A$19) &amp; "." &amp; LEFT(BN772,3))&lt;=--('Data Sheet'!$B$19))),
                --(INT('Data Sheet'!$A$19) &amp; "." &amp; LEFT(BN772,3)),
                --(INT('Data Sheet'!$B$19) &amp; "." &amp; LEFT(BN772,3))
            )
        ),
        "OK"
    )
)</f>
        <v>OK</v>
      </c>
      <c r="O772" s="23" t="str">
        <f>IF(BP772&lt;&gt;"",
    IF(INT('Data Sheet'!$A$19)=INT('Data Sheet'!$B$19),
        --(INT('Data Sheet'!$A$19) &amp; "." &amp; BP772),
        IF(AND((--(INT('Data Sheet'!$A$19) &amp; "." &amp; BP772)&gt;=--('Data Sheet'!$A$19)), (--(INT('Data Sheet'!$A$19) &amp; "." &amp; BP772)&lt;=--('Data Sheet'!$B$19))),
            --(INT('Data Sheet'!$A$19) &amp; "." &amp; BP772),
            --(INT('Data Sheet'!$B$19) &amp; "." &amp; BP772)
        )
    ),
    IF(BN772&lt;&gt;"",
        IF(INT('Data Sheet'!$A$19)=INT('Data Sheet'!$B$19),
            --(INT('Data Sheet'!$A$19) &amp; "." &amp; RIGHT(BN772,3)),
            IF(AND((--(INT('Data Sheet'!$A$19) &amp; "." &amp; RIGHT(BN772,3))&gt;=--('Data Sheet'!$A$19)), (--(INT('Data Sheet'!$A$19) &amp; "." &amp; RIGHT(BN772,3))&lt;=--('Data Sheet'!$B$19))),
                --(INT('Data Sheet'!$A$19) &amp; "." &amp; RIGHT(BN772,3)),
                --(INT('Data Sheet'!$B$19) &amp; "." &amp; RIGHT(BN772,3))
            )
        ),
        "OK"
    )
)</f>
        <v>OK</v>
      </c>
      <c r="P772" s="23" t="str">
        <f>IF(BR772&lt;&gt;"",
    IF(INT('Data Sheet'!$A$19)=INT('Data Sheet'!$B$15),
        --(INT('Data Sheet'!$A$15) &amp; "." &amp; BR772),
        IF(AND((--(INT('Data Sheet'!$A$15) &amp; "." &amp; BR772)&gt;=--('Data Sheet'!$A$15)), (--(INT('Data Sheet'!$A$15) &amp; "." &amp; BR772)&lt;=--('Data Sheet'!$B$15))),
            --(INT('Data Sheet'!$A$15) &amp; "." &amp; BR772),
            --(INT('Data Sheet'!$B$15) &amp; "." &amp; BR772)
        )
    ),
    IF(BQ772&lt;&gt;"",
        IF(INT('Data Sheet'!$A$15)=INT('Data Sheet'!$B$15),
            --(INT('Data Sheet'!$A$15) &amp; "." &amp; LEFT(BQ772,3)),
            IF(AND((--(INT('Data Sheet'!$A$15) &amp; "." &amp; LEFT(BQ772,3))&gt;=--('Data Sheet'!$A$15)), (--(INT('Data Sheet'!$A$15) &amp; "." &amp; LEFT(BQ772,3))&lt;=--('Data Sheet'!$B$15))),
                --(INT('Data Sheet'!$A$15) &amp; "." &amp; LEFT(BQ772,3)),
                --(INT('Data Sheet'!$B$15) &amp; "." &amp; LEFT(BQ772,3))
            )
        ),
        "OK"
    )
)</f>
        <v>OK</v>
      </c>
      <c r="Q772" s="23" t="str">
        <f>IF(BS772&lt;&gt;"",
    IF(INT('Data Sheet'!$A$19)=INT('Data Sheet'!$B$15),
        --(INT('Data Sheet'!$A$15) &amp; "." &amp; BS772),
        IF(AND((--(INT('Data Sheet'!$A$15) &amp; "." &amp; BS772)&gt;=--('Data Sheet'!$A$15)), (--(INT('Data Sheet'!$A$15) &amp; "." &amp; BS772)&lt;=--('Data Sheet'!$B$15))),
            --(INT('Data Sheet'!$A$15) &amp; "." &amp; BS772),
            --(INT('Data Sheet'!$B$15) &amp; "." &amp; BS772)
        )
    ),
    IF(BQ772&lt;&gt;"",
        IF(INT('Data Sheet'!$A$15)=INT('Data Sheet'!$B$15),
            --(INT('Data Sheet'!$A$15) &amp; "." &amp; RIGHT(BQ772,3)),
            IF(AND((--(INT('Data Sheet'!$A$15) &amp; "." &amp; RIGHT(BQ772,3))&gt;=--('Data Sheet'!$A$15)), (--(INT('Data Sheet'!$A$15) &amp; "." &amp; RIGHT(BQ772,3))&lt;=--('Data Sheet'!$B$15))),
                --(INT('Data Sheet'!$A$15) &amp; "." &amp; RIGHT(BQ772,3)),
                --(INT('Data Sheet'!$B$15) &amp; "." &amp; RIGHT(BQ772,3))
            )
        ),
        "OK"
    )
)</f>
        <v>OK</v>
      </c>
      <c r="R772" s="19"/>
      <c r="S772" s="19"/>
      <c r="T772" s="19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1"/>
      <c r="AU772" s="21"/>
      <c r="AV772" s="21"/>
      <c r="AW772" s="22"/>
      <c r="AX772" s="99"/>
      <c r="AY772" s="20"/>
      <c r="AZ772" s="20"/>
      <c r="BA772" s="22"/>
      <c r="BB772">
        <v>764</v>
      </c>
      <c r="BC772" s="80"/>
      <c r="BD772" s="80"/>
      <c r="BE772" s="80"/>
      <c r="BF772" s="80"/>
      <c r="BG772" s="32" t="str">
        <f t="shared" si="125"/>
        <v/>
      </c>
      <c r="BH772" s="78">
        <f t="shared" si="123"/>
        <v>0</v>
      </c>
      <c r="BI772" s="2">
        <f t="shared" si="126"/>
        <v>0</v>
      </c>
      <c r="BJ772" s="2">
        <f t="shared" si="127"/>
        <v>0</v>
      </c>
      <c r="BK772" s="2">
        <f t="shared" si="124"/>
        <v>0</v>
      </c>
    </row>
    <row r="773" spans="2:63" ht="15" customHeight="1" x14ac:dyDescent="0.25">
      <c r="B773" s="14">
        <v>765</v>
      </c>
      <c r="C773" s="95" t="str">
        <f t="shared" si="128"/>
        <v/>
      </c>
      <c r="D773" s="15" t="str">
        <f t="shared" si="133"/>
        <v>OK</v>
      </c>
      <c r="E773" s="16" t="e">
        <f>VLOOKUP('Data Sheet'!$B$8,'Data Sheet'!$I$2:$J$9,2,FALSE)</f>
        <v>#N/A</v>
      </c>
      <c r="F773" s="16" t="str">
        <f t="shared" si="129"/>
        <v/>
      </c>
      <c r="G773" s="103">
        <f t="shared" si="130"/>
        <v>0</v>
      </c>
      <c r="H773" s="17" t="s">
        <v>26</v>
      </c>
      <c r="I773" s="17" t="s">
        <v>26</v>
      </c>
      <c r="J773" s="17" t="str">
        <f>IF('Data Sheet'!$B$9="NC-50","N/A","OK")</f>
        <v>OK</v>
      </c>
      <c r="K773" s="17" t="str">
        <f>IF('Data Sheet'!$B$9="NC-50","N/A","OK")</f>
        <v>OK</v>
      </c>
      <c r="L773" s="17" t="str">
        <f t="shared" si="131"/>
        <v>OK</v>
      </c>
      <c r="M773" s="17" t="str">
        <f t="shared" si="132"/>
        <v>OK</v>
      </c>
      <c r="N773" s="18" t="str">
        <f>IF(BO773&lt;&gt;"",
    IF(INT('Data Sheet'!$A$19)=INT('Data Sheet'!$B$19),
        --(INT('Data Sheet'!$A$19) &amp; "." &amp; BO773),
        IF(AND((--(INT('Data Sheet'!$A$19) &amp; "." &amp; BO773)&gt;=--('Data Sheet'!$A$19)), (--(INT('Data Sheet'!$A$19) &amp; "." &amp; BO773)&lt;=--('Data Sheet'!$B$19))),
            --(INT('Data Sheet'!$A$19) &amp; "." &amp; BO773),
            --(INT('Data Sheet'!$B$19) &amp; "." &amp; BO773)
        )
    ),
    IF(BN773&lt;&gt;"",
        IF(INT('Data Sheet'!$A$19)=INT('Data Sheet'!$B$19),
            --(INT('Data Sheet'!$A$19) &amp; "." &amp; LEFT(BN773,3)),
            IF(AND((--(INT('Data Sheet'!$A$19) &amp; "." &amp; LEFT(BN773,3))&gt;=--('Data Sheet'!$A$19)), (--(INT('Data Sheet'!$A$19) &amp; "." &amp; LEFT(BN773,3))&lt;=--('Data Sheet'!$B$19))),
                --(INT('Data Sheet'!$A$19) &amp; "." &amp; LEFT(BN773,3)),
                --(INT('Data Sheet'!$B$19) &amp; "." &amp; LEFT(BN773,3))
            )
        ),
        "OK"
    )
)</f>
        <v>OK</v>
      </c>
      <c r="O773" s="23" t="str">
        <f>IF(BP773&lt;&gt;"",
    IF(INT('Data Sheet'!$A$19)=INT('Data Sheet'!$B$19),
        --(INT('Data Sheet'!$A$19) &amp; "." &amp; BP773),
        IF(AND((--(INT('Data Sheet'!$A$19) &amp; "." &amp; BP773)&gt;=--('Data Sheet'!$A$19)), (--(INT('Data Sheet'!$A$19) &amp; "." &amp; BP773)&lt;=--('Data Sheet'!$B$19))),
            --(INT('Data Sheet'!$A$19) &amp; "." &amp; BP773),
            --(INT('Data Sheet'!$B$19) &amp; "." &amp; BP773)
        )
    ),
    IF(BN773&lt;&gt;"",
        IF(INT('Data Sheet'!$A$19)=INT('Data Sheet'!$B$19),
            --(INT('Data Sheet'!$A$19) &amp; "." &amp; RIGHT(BN773,3)),
            IF(AND((--(INT('Data Sheet'!$A$19) &amp; "." &amp; RIGHT(BN773,3))&gt;=--('Data Sheet'!$A$19)), (--(INT('Data Sheet'!$A$19) &amp; "." &amp; RIGHT(BN773,3))&lt;=--('Data Sheet'!$B$19))),
                --(INT('Data Sheet'!$A$19) &amp; "." &amp; RIGHT(BN773,3)),
                --(INT('Data Sheet'!$B$19) &amp; "." &amp; RIGHT(BN773,3))
            )
        ),
        "OK"
    )
)</f>
        <v>OK</v>
      </c>
      <c r="P773" s="23" t="str">
        <f>IF(BR773&lt;&gt;"",
    IF(INT('Data Sheet'!$A$19)=INT('Data Sheet'!$B$15),
        --(INT('Data Sheet'!$A$15) &amp; "." &amp; BR773),
        IF(AND((--(INT('Data Sheet'!$A$15) &amp; "." &amp; BR773)&gt;=--('Data Sheet'!$A$15)), (--(INT('Data Sheet'!$A$15) &amp; "." &amp; BR773)&lt;=--('Data Sheet'!$B$15))),
            --(INT('Data Sheet'!$A$15) &amp; "." &amp; BR773),
            --(INT('Data Sheet'!$B$15) &amp; "." &amp; BR773)
        )
    ),
    IF(BQ773&lt;&gt;"",
        IF(INT('Data Sheet'!$A$15)=INT('Data Sheet'!$B$15),
            --(INT('Data Sheet'!$A$15) &amp; "." &amp; LEFT(BQ773,3)),
            IF(AND((--(INT('Data Sheet'!$A$15) &amp; "." &amp; LEFT(BQ773,3))&gt;=--('Data Sheet'!$A$15)), (--(INT('Data Sheet'!$A$15) &amp; "." &amp; LEFT(BQ773,3))&lt;=--('Data Sheet'!$B$15))),
                --(INT('Data Sheet'!$A$15) &amp; "." &amp; LEFT(BQ773,3)),
                --(INT('Data Sheet'!$B$15) &amp; "." &amp; LEFT(BQ773,3))
            )
        ),
        "OK"
    )
)</f>
        <v>OK</v>
      </c>
      <c r="Q773" s="23" t="str">
        <f>IF(BS773&lt;&gt;"",
    IF(INT('Data Sheet'!$A$19)=INT('Data Sheet'!$B$15),
        --(INT('Data Sheet'!$A$15) &amp; "." &amp; BS773),
        IF(AND((--(INT('Data Sheet'!$A$15) &amp; "." &amp; BS773)&gt;=--('Data Sheet'!$A$15)), (--(INT('Data Sheet'!$A$15) &amp; "." &amp; BS773)&lt;=--('Data Sheet'!$B$15))),
            --(INT('Data Sheet'!$A$15) &amp; "." &amp; BS773),
            --(INT('Data Sheet'!$B$15) &amp; "." &amp; BS773)
        )
    ),
    IF(BQ773&lt;&gt;"",
        IF(INT('Data Sheet'!$A$15)=INT('Data Sheet'!$B$15),
            --(INT('Data Sheet'!$A$15) &amp; "." &amp; RIGHT(BQ773,3)),
            IF(AND((--(INT('Data Sheet'!$A$15) &amp; "." &amp; RIGHT(BQ773,3))&gt;=--('Data Sheet'!$A$15)), (--(INT('Data Sheet'!$A$15) &amp; "." &amp; RIGHT(BQ773,3))&lt;=--('Data Sheet'!$B$15))),
                --(INT('Data Sheet'!$A$15) &amp; "." &amp; RIGHT(BQ773,3)),
                --(INT('Data Sheet'!$B$15) &amp; "." &amp; RIGHT(BQ773,3))
            )
        ),
        "OK"
    )
)</f>
        <v>OK</v>
      </c>
      <c r="R773" s="19"/>
      <c r="S773" s="19"/>
      <c r="T773" s="19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1"/>
      <c r="AU773" s="21"/>
      <c r="AV773" s="21"/>
      <c r="AW773" s="22"/>
      <c r="AX773" s="99"/>
      <c r="AY773" s="20"/>
      <c r="AZ773" s="20"/>
      <c r="BA773" s="22"/>
      <c r="BB773">
        <v>765</v>
      </c>
      <c r="BC773" s="80"/>
      <c r="BD773" s="80"/>
      <c r="BE773" s="80"/>
      <c r="BF773" s="80"/>
      <c r="BG773" s="32" t="str">
        <f t="shared" si="125"/>
        <v/>
      </c>
      <c r="BH773" s="78">
        <f t="shared" si="123"/>
        <v>0</v>
      </c>
      <c r="BI773" s="2">
        <f t="shared" si="126"/>
        <v>0</v>
      </c>
      <c r="BJ773" s="2">
        <f t="shared" si="127"/>
        <v>0</v>
      </c>
      <c r="BK773" s="2">
        <f t="shared" si="124"/>
        <v>0</v>
      </c>
    </row>
    <row r="774" spans="2:63" ht="15" customHeight="1" x14ac:dyDescent="0.25">
      <c r="B774" s="14">
        <v>766</v>
      </c>
      <c r="C774" s="95" t="str">
        <f t="shared" si="128"/>
        <v/>
      </c>
      <c r="D774" s="15" t="str">
        <f t="shared" si="133"/>
        <v>OK</v>
      </c>
      <c r="E774" s="16" t="e">
        <f>VLOOKUP('Data Sheet'!$B$8,'Data Sheet'!$I$2:$J$9,2,FALSE)</f>
        <v>#N/A</v>
      </c>
      <c r="F774" s="16" t="str">
        <f t="shared" si="129"/>
        <v/>
      </c>
      <c r="G774" s="103">
        <f t="shared" si="130"/>
        <v>0</v>
      </c>
      <c r="H774" s="17" t="s">
        <v>26</v>
      </c>
      <c r="I774" s="17" t="s">
        <v>26</v>
      </c>
      <c r="J774" s="17" t="str">
        <f>IF('Data Sheet'!$B$9="NC-50","N/A","OK")</f>
        <v>OK</v>
      </c>
      <c r="K774" s="17" t="str">
        <f>IF('Data Sheet'!$B$9="NC-50","N/A","OK")</f>
        <v>OK</v>
      </c>
      <c r="L774" s="17" t="str">
        <f t="shared" si="131"/>
        <v>OK</v>
      </c>
      <c r="M774" s="17" t="str">
        <f t="shared" si="132"/>
        <v>OK</v>
      </c>
      <c r="N774" s="18" t="str">
        <f>IF(BO774&lt;&gt;"",
    IF(INT('Data Sheet'!$A$19)=INT('Data Sheet'!$B$19),
        --(INT('Data Sheet'!$A$19) &amp; "." &amp; BO774),
        IF(AND((--(INT('Data Sheet'!$A$19) &amp; "." &amp; BO774)&gt;=--('Data Sheet'!$A$19)), (--(INT('Data Sheet'!$A$19) &amp; "." &amp; BO774)&lt;=--('Data Sheet'!$B$19))),
            --(INT('Data Sheet'!$A$19) &amp; "." &amp; BO774),
            --(INT('Data Sheet'!$B$19) &amp; "." &amp; BO774)
        )
    ),
    IF(BN774&lt;&gt;"",
        IF(INT('Data Sheet'!$A$19)=INT('Data Sheet'!$B$19),
            --(INT('Data Sheet'!$A$19) &amp; "." &amp; LEFT(BN774,3)),
            IF(AND((--(INT('Data Sheet'!$A$19) &amp; "." &amp; LEFT(BN774,3))&gt;=--('Data Sheet'!$A$19)), (--(INT('Data Sheet'!$A$19) &amp; "." &amp; LEFT(BN774,3))&lt;=--('Data Sheet'!$B$19))),
                --(INT('Data Sheet'!$A$19) &amp; "." &amp; LEFT(BN774,3)),
                --(INT('Data Sheet'!$B$19) &amp; "." &amp; LEFT(BN774,3))
            )
        ),
        "OK"
    )
)</f>
        <v>OK</v>
      </c>
      <c r="O774" s="23" t="str">
        <f>IF(BP774&lt;&gt;"",
    IF(INT('Data Sheet'!$A$19)=INT('Data Sheet'!$B$19),
        --(INT('Data Sheet'!$A$19) &amp; "." &amp; BP774),
        IF(AND((--(INT('Data Sheet'!$A$19) &amp; "." &amp; BP774)&gt;=--('Data Sheet'!$A$19)), (--(INT('Data Sheet'!$A$19) &amp; "." &amp; BP774)&lt;=--('Data Sheet'!$B$19))),
            --(INT('Data Sheet'!$A$19) &amp; "." &amp; BP774),
            --(INT('Data Sheet'!$B$19) &amp; "." &amp; BP774)
        )
    ),
    IF(BN774&lt;&gt;"",
        IF(INT('Data Sheet'!$A$19)=INT('Data Sheet'!$B$19),
            --(INT('Data Sheet'!$A$19) &amp; "." &amp; RIGHT(BN774,3)),
            IF(AND((--(INT('Data Sheet'!$A$19) &amp; "." &amp; RIGHT(BN774,3))&gt;=--('Data Sheet'!$A$19)), (--(INT('Data Sheet'!$A$19) &amp; "." &amp; RIGHT(BN774,3))&lt;=--('Data Sheet'!$B$19))),
                --(INT('Data Sheet'!$A$19) &amp; "." &amp; RIGHT(BN774,3)),
                --(INT('Data Sheet'!$B$19) &amp; "." &amp; RIGHT(BN774,3))
            )
        ),
        "OK"
    )
)</f>
        <v>OK</v>
      </c>
      <c r="P774" s="23" t="str">
        <f>IF(BR774&lt;&gt;"",
    IF(INT('Data Sheet'!$A$19)=INT('Data Sheet'!$B$15),
        --(INT('Data Sheet'!$A$15) &amp; "." &amp; BR774),
        IF(AND((--(INT('Data Sheet'!$A$15) &amp; "." &amp; BR774)&gt;=--('Data Sheet'!$A$15)), (--(INT('Data Sheet'!$A$15) &amp; "." &amp; BR774)&lt;=--('Data Sheet'!$B$15))),
            --(INT('Data Sheet'!$A$15) &amp; "." &amp; BR774),
            --(INT('Data Sheet'!$B$15) &amp; "." &amp; BR774)
        )
    ),
    IF(BQ774&lt;&gt;"",
        IF(INT('Data Sheet'!$A$15)=INT('Data Sheet'!$B$15),
            --(INT('Data Sheet'!$A$15) &amp; "." &amp; LEFT(BQ774,3)),
            IF(AND((--(INT('Data Sheet'!$A$15) &amp; "." &amp; LEFT(BQ774,3))&gt;=--('Data Sheet'!$A$15)), (--(INT('Data Sheet'!$A$15) &amp; "." &amp; LEFT(BQ774,3))&lt;=--('Data Sheet'!$B$15))),
                --(INT('Data Sheet'!$A$15) &amp; "." &amp; LEFT(BQ774,3)),
                --(INT('Data Sheet'!$B$15) &amp; "." &amp; LEFT(BQ774,3))
            )
        ),
        "OK"
    )
)</f>
        <v>OK</v>
      </c>
      <c r="Q774" s="23" t="str">
        <f>IF(BS774&lt;&gt;"",
    IF(INT('Data Sheet'!$A$19)=INT('Data Sheet'!$B$15),
        --(INT('Data Sheet'!$A$15) &amp; "." &amp; BS774),
        IF(AND((--(INT('Data Sheet'!$A$15) &amp; "." &amp; BS774)&gt;=--('Data Sheet'!$A$15)), (--(INT('Data Sheet'!$A$15) &amp; "." &amp; BS774)&lt;=--('Data Sheet'!$B$15))),
            --(INT('Data Sheet'!$A$15) &amp; "." &amp; BS774),
            --(INT('Data Sheet'!$B$15) &amp; "." &amp; BS774)
        )
    ),
    IF(BQ774&lt;&gt;"",
        IF(INT('Data Sheet'!$A$15)=INT('Data Sheet'!$B$15),
            --(INT('Data Sheet'!$A$15) &amp; "." &amp; RIGHT(BQ774,3)),
            IF(AND((--(INT('Data Sheet'!$A$15) &amp; "." &amp; RIGHT(BQ774,3))&gt;=--('Data Sheet'!$A$15)), (--(INT('Data Sheet'!$A$15) &amp; "." &amp; RIGHT(BQ774,3))&lt;=--('Data Sheet'!$B$15))),
                --(INT('Data Sheet'!$A$15) &amp; "." &amp; RIGHT(BQ774,3)),
                --(INT('Data Sheet'!$B$15) &amp; "." &amp; RIGHT(BQ774,3))
            )
        ),
        "OK"
    )
)</f>
        <v>OK</v>
      </c>
      <c r="R774" s="19"/>
      <c r="S774" s="19"/>
      <c r="T774" s="19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1"/>
      <c r="AU774" s="21"/>
      <c r="AV774" s="21"/>
      <c r="AW774" s="22"/>
      <c r="AX774" s="99"/>
      <c r="AY774" s="20"/>
      <c r="AZ774" s="20"/>
      <c r="BA774" s="22"/>
      <c r="BB774">
        <v>766</v>
      </c>
      <c r="BC774" s="80"/>
      <c r="BD774" s="80"/>
      <c r="BE774" s="80"/>
      <c r="BF774" s="80"/>
      <c r="BG774" s="32" t="str">
        <f t="shared" si="125"/>
        <v/>
      </c>
      <c r="BH774" s="78">
        <f t="shared" si="123"/>
        <v>0</v>
      </c>
      <c r="BI774" s="2">
        <f t="shared" si="126"/>
        <v>0</v>
      </c>
      <c r="BJ774" s="2">
        <f t="shared" si="127"/>
        <v>0</v>
      </c>
      <c r="BK774" s="2">
        <f t="shared" si="124"/>
        <v>0</v>
      </c>
    </row>
    <row r="775" spans="2:63" ht="15.75" customHeight="1" x14ac:dyDescent="0.25">
      <c r="B775" s="14">
        <v>767</v>
      </c>
      <c r="C775" s="95" t="str">
        <f t="shared" si="128"/>
        <v/>
      </c>
      <c r="D775" s="15" t="str">
        <f t="shared" si="133"/>
        <v>OK</v>
      </c>
      <c r="E775" s="16" t="e">
        <f>VLOOKUP('Data Sheet'!$B$8,'Data Sheet'!$I$2:$J$9,2,FALSE)</f>
        <v>#N/A</v>
      </c>
      <c r="F775" s="16" t="str">
        <f t="shared" si="129"/>
        <v/>
      </c>
      <c r="G775" s="103">
        <f t="shared" si="130"/>
        <v>0</v>
      </c>
      <c r="H775" s="17" t="s">
        <v>26</v>
      </c>
      <c r="I775" s="17" t="s">
        <v>26</v>
      </c>
      <c r="J775" s="17" t="str">
        <f>IF('Data Sheet'!$B$9="NC-50","N/A","OK")</f>
        <v>OK</v>
      </c>
      <c r="K775" s="17" t="str">
        <f>IF('Data Sheet'!$B$9="NC-50","N/A","OK")</f>
        <v>OK</v>
      </c>
      <c r="L775" s="17" t="str">
        <f t="shared" si="131"/>
        <v>OK</v>
      </c>
      <c r="M775" s="17" t="str">
        <f t="shared" si="132"/>
        <v>OK</v>
      </c>
      <c r="N775" s="18" t="str">
        <f>IF(BO775&lt;&gt;"",
    IF(INT('Data Sheet'!$A$19)=INT('Data Sheet'!$B$19),
        --(INT('Data Sheet'!$A$19) &amp; "." &amp; BO775),
        IF(AND((--(INT('Data Sheet'!$A$19) &amp; "." &amp; BO775)&gt;=--('Data Sheet'!$A$19)), (--(INT('Data Sheet'!$A$19) &amp; "." &amp; BO775)&lt;=--('Data Sheet'!$B$19))),
            --(INT('Data Sheet'!$A$19) &amp; "." &amp; BO775),
            --(INT('Data Sheet'!$B$19) &amp; "." &amp; BO775)
        )
    ),
    IF(BN775&lt;&gt;"",
        IF(INT('Data Sheet'!$A$19)=INT('Data Sheet'!$B$19),
            --(INT('Data Sheet'!$A$19) &amp; "." &amp; LEFT(BN775,3)),
            IF(AND((--(INT('Data Sheet'!$A$19) &amp; "." &amp; LEFT(BN775,3))&gt;=--('Data Sheet'!$A$19)), (--(INT('Data Sheet'!$A$19) &amp; "." &amp; LEFT(BN775,3))&lt;=--('Data Sheet'!$B$19))),
                --(INT('Data Sheet'!$A$19) &amp; "." &amp; LEFT(BN775,3)),
                --(INT('Data Sheet'!$B$19) &amp; "." &amp; LEFT(BN775,3))
            )
        ),
        "OK"
    )
)</f>
        <v>OK</v>
      </c>
      <c r="O775" s="23" t="str">
        <f>IF(BP775&lt;&gt;"",
    IF(INT('Data Sheet'!$A$19)=INT('Data Sheet'!$B$19),
        --(INT('Data Sheet'!$A$19) &amp; "." &amp; BP775),
        IF(AND((--(INT('Data Sheet'!$A$19) &amp; "." &amp; BP775)&gt;=--('Data Sheet'!$A$19)), (--(INT('Data Sheet'!$A$19) &amp; "." &amp; BP775)&lt;=--('Data Sheet'!$B$19))),
            --(INT('Data Sheet'!$A$19) &amp; "." &amp; BP775),
            --(INT('Data Sheet'!$B$19) &amp; "." &amp; BP775)
        )
    ),
    IF(BN775&lt;&gt;"",
        IF(INT('Data Sheet'!$A$19)=INT('Data Sheet'!$B$19),
            --(INT('Data Sheet'!$A$19) &amp; "." &amp; RIGHT(BN775,3)),
            IF(AND((--(INT('Data Sheet'!$A$19) &amp; "." &amp; RIGHT(BN775,3))&gt;=--('Data Sheet'!$A$19)), (--(INT('Data Sheet'!$A$19) &amp; "." &amp; RIGHT(BN775,3))&lt;=--('Data Sheet'!$B$19))),
                --(INT('Data Sheet'!$A$19) &amp; "." &amp; RIGHT(BN775,3)),
                --(INT('Data Sheet'!$B$19) &amp; "." &amp; RIGHT(BN775,3))
            )
        ),
        "OK"
    )
)</f>
        <v>OK</v>
      </c>
      <c r="P775" s="23" t="str">
        <f>IF(BR775&lt;&gt;"",
    IF(INT('Data Sheet'!$A$19)=INT('Data Sheet'!$B$15),
        --(INT('Data Sheet'!$A$15) &amp; "." &amp; BR775),
        IF(AND((--(INT('Data Sheet'!$A$15) &amp; "." &amp; BR775)&gt;=--('Data Sheet'!$A$15)), (--(INT('Data Sheet'!$A$15) &amp; "." &amp; BR775)&lt;=--('Data Sheet'!$B$15))),
            --(INT('Data Sheet'!$A$15) &amp; "." &amp; BR775),
            --(INT('Data Sheet'!$B$15) &amp; "." &amp; BR775)
        )
    ),
    IF(BQ775&lt;&gt;"",
        IF(INT('Data Sheet'!$A$15)=INT('Data Sheet'!$B$15),
            --(INT('Data Sheet'!$A$15) &amp; "." &amp; LEFT(BQ775,3)),
            IF(AND((--(INT('Data Sheet'!$A$15) &amp; "." &amp; LEFT(BQ775,3))&gt;=--('Data Sheet'!$A$15)), (--(INT('Data Sheet'!$A$15) &amp; "." &amp; LEFT(BQ775,3))&lt;=--('Data Sheet'!$B$15))),
                --(INT('Data Sheet'!$A$15) &amp; "." &amp; LEFT(BQ775,3)),
                --(INT('Data Sheet'!$B$15) &amp; "." &amp; LEFT(BQ775,3))
            )
        ),
        "OK"
    )
)</f>
        <v>OK</v>
      </c>
      <c r="Q775" s="23" t="str">
        <f>IF(BS775&lt;&gt;"",
    IF(INT('Data Sheet'!$A$19)=INT('Data Sheet'!$B$15),
        --(INT('Data Sheet'!$A$15) &amp; "." &amp; BS775),
        IF(AND((--(INT('Data Sheet'!$A$15) &amp; "." &amp; BS775)&gt;=--('Data Sheet'!$A$15)), (--(INT('Data Sheet'!$A$15) &amp; "." &amp; BS775)&lt;=--('Data Sheet'!$B$15))),
            --(INT('Data Sheet'!$A$15) &amp; "." &amp; BS775),
            --(INT('Data Sheet'!$B$15) &amp; "." &amp; BS775)
        )
    ),
    IF(BQ775&lt;&gt;"",
        IF(INT('Data Sheet'!$A$15)=INT('Data Sheet'!$B$15),
            --(INT('Data Sheet'!$A$15) &amp; "." &amp; RIGHT(BQ775,3)),
            IF(AND((--(INT('Data Sheet'!$A$15) &amp; "." &amp; RIGHT(BQ775,3))&gt;=--('Data Sheet'!$A$15)), (--(INT('Data Sheet'!$A$15) &amp; "." &amp; RIGHT(BQ775,3))&lt;=--('Data Sheet'!$B$15))),
                --(INT('Data Sheet'!$A$15) &amp; "." &amp; RIGHT(BQ775,3)),
                --(INT('Data Sheet'!$B$15) &amp; "." &amp; RIGHT(BQ775,3))
            )
        ),
        "OK"
    )
)</f>
        <v>OK</v>
      </c>
      <c r="R775" s="19"/>
      <c r="S775" s="19"/>
      <c r="T775" s="19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1"/>
      <c r="AU775" s="21"/>
      <c r="AV775" s="21"/>
      <c r="AW775" s="22"/>
      <c r="AX775" s="99"/>
      <c r="AY775" s="20"/>
      <c r="AZ775" s="20"/>
      <c r="BA775" s="22"/>
      <c r="BB775">
        <v>767</v>
      </c>
      <c r="BC775" s="80"/>
      <c r="BD775" s="80"/>
      <c r="BE775" s="80"/>
      <c r="BF775" s="80"/>
      <c r="BG775" s="32" t="str">
        <f t="shared" si="125"/>
        <v/>
      </c>
      <c r="BH775" s="78">
        <f t="shared" si="123"/>
        <v>0</v>
      </c>
      <c r="BI775" s="2">
        <f t="shared" si="126"/>
        <v>0</v>
      </c>
      <c r="BJ775" s="2">
        <f t="shared" si="127"/>
        <v>0</v>
      </c>
      <c r="BK775" s="2">
        <f t="shared" si="124"/>
        <v>0</v>
      </c>
    </row>
    <row r="776" spans="2:63" ht="15" customHeight="1" x14ac:dyDescent="0.25">
      <c r="B776" s="14">
        <v>768</v>
      </c>
      <c r="C776" s="95" t="str">
        <f t="shared" si="128"/>
        <v/>
      </c>
      <c r="D776" s="15" t="str">
        <f t="shared" si="133"/>
        <v>OK</v>
      </c>
      <c r="E776" s="16" t="e">
        <f>VLOOKUP('Data Sheet'!$B$8,'Data Sheet'!$I$2:$J$9,2,FALSE)</f>
        <v>#N/A</v>
      </c>
      <c r="F776" s="16" t="str">
        <f t="shared" si="129"/>
        <v/>
      </c>
      <c r="G776" s="103">
        <f t="shared" si="130"/>
        <v>0</v>
      </c>
      <c r="H776" s="17" t="s">
        <v>26</v>
      </c>
      <c r="I776" s="17" t="s">
        <v>26</v>
      </c>
      <c r="J776" s="17" t="str">
        <f>IF('Data Sheet'!$B$9="NC-50","N/A","OK")</f>
        <v>OK</v>
      </c>
      <c r="K776" s="17" t="str">
        <f>IF('Data Sheet'!$B$9="NC-50","N/A","OK")</f>
        <v>OK</v>
      </c>
      <c r="L776" s="17" t="str">
        <f t="shared" si="131"/>
        <v>OK</v>
      </c>
      <c r="M776" s="17" t="str">
        <f t="shared" si="132"/>
        <v>OK</v>
      </c>
      <c r="N776" s="18" t="str">
        <f>IF(BO776&lt;&gt;"",
    IF(INT('Data Sheet'!$A$19)=INT('Data Sheet'!$B$19),
        --(INT('Data Sheet'!$A$19) &amp; "." &amp; BO776),
        IF(AND((--(INT('Data Sheet'!$A$19) &amp; "." &amp; BO776)&gt;=--('Data Sheet'!$A$19)), (--(INT('Data Sheet'!$A$19) &amp; "." &amp; BO776)&lt;=--('Data Sheet'!$B$19))),
            --(INT('Data Sheet'!$A$19) &amp; "." &amp; BO776),
            --(INT('Data Sheet'!$B$19) &amp; "." &amp; BO776)
        )
    ),
    IF(BN776&lt;&gt;"",
        IF(INT('Data Sheet'!$A$19)=INT('Data Sheet'!$B$19),
            --(INT('Data Sheet'!$A$19) &amp; "." &amp; LEFT(BN776,3)),
            IF(AND((--(INT('Data Sheet'!$A$19) &amp; "." &amp; LEFT(BN776,3))&gt;=--('Data Sheet'!$A$19)), (--(INT('Data Sheet'!$A$19) &amp; "." &amp; LEFT(BN776,3))&lt;=--('Data Sheet'!$B$19))),
                --(INT('Data Sheet'!$A$19) &amp; "." &amp; LEFT(BN776,3)),
                --(INT('Data Sheet'!$B$19) &amp; "." &amp; LEFT(BN776,3))
            )
        ),
        "OK"
    )
)</f>
        <v>OK</v>
      </c>
      <c r="O776" s="23" t="str">
        <f>IF(BP776&lt;&gt;"",
    IF(INT('Data Sheet'!$A$19)=INT('Data Sheet'!$B$19),
        --(INT('Data Sheet'!$A$19) &amp; "." &amp; BP776),
        IF(AND((--(INT('Data Sheet'!$A$19) &amp; "." &amp; BP776)&gt;=--('Data Sheet'!$A$19)), (--(INT('Data Sheet'!$A$19) &amp; "." &amp; BP776)&lt;=--('Data Sheet'!$B$19))),
            --(INT('Data Sheet'!$A$19) &amp; "." &amp; BP776),
            --(INT('Data Sheet'!$B$19) &amp; "." &amp; BP776)
        )
    ),
    IF(BN776&lt;&gt;"",
        IF(INT('Data Sheet'!$A$19)=INT('Data Sheet'!$B$19),
            --(INT('Data Sheet'!$A$19) &amp; "." &amp; RIGHT(BN776,3)),
            IF(AND((--(INT('Data Sheet'!$A$19) &amp; "." &amp; RIGHT(BN776,3))&gt;=--('Data Sheet'!$A$19)), (--(INT('Data Sheet'!$A$19) &amp; "." &amp; RIGHT(BN776,3))&lt;=--('Data Sheet'!$B$19))),
                --(INT('Data Sheet'!$A$19) &amp; "." &amp; RIGHT(BN776,3)),
                --(INT('Data Sheet'!$B$19) &amp; "." &amp; RIGHT(BN776,3))
            )
        ),
        "OK"
    )
)</f>
        <v>OK</v>
      </c>
      <c r="P776" s="23" t="str">
        <f>IF(BR776&lt;&gt;"",
    IF(INT('Data Sheet'!$A$19)=INT('Data Sheet'!$B$15),
        --(INT('Data Sheet'!$A$15) &amp; "." &amp; BR776),
        IF(AND((--(INT('Data Sheet'!$A$15) &amp; "." &amp; BR776)&gt;=--('Data Sheet'!$A$15)), (--(INT('Data Sheet'!$A$15) &amp; "." &amp; BR776)&lt;=--('Data Sheet'!$B$15))),
            --(INT('Data Sheet'!$A$15) &amp; "." &amp; BR776),
            --(INT('Data Sheet'!$B$15) &amp; "." &amp; BR776)
        )
    ),
    IF(BQ776&lt;&gt;"",
        IF(INT('Data Sheet'!$A$15)=INT('Data Sheet'!$B$15),
            --(INT('Data Sheet'!$A$15) &amp; "." &amp; LEFT(BQ776,3)),
            IF(AND((--(INT('Data Sheet'!$A$15) &amp; "." &amp; LEFT(BQ776,3))&gt;=--('Data Sheet'!$A$15)), (--(INT('Data Sheet'!$A$15) &amp; "." &amp; LEFT(BQ776,3))&lt;=--('Data Sheet'!$B$15))),
                --(INT('Data Sheet'!$A$15) &amp; "." &amp; LEFT(BQ776,3)),
                --(INT('Data Sheet'!$B$15) &amp; "." &amp; LEFT(BQ776,3))
            )
        ),
        "OK"
    )
)</f>
        <v>OK</v>
      </c>
      <c r="Q776" s="23" t="str">
        <f>IF(BS776&lt;&gt;"",
    IF(INT('Data Sheet'!$A$19)=INT('Data Sheet'!$B$15),
        --(INT('Data Sheet'!$A$15) &amp; "." &amp; BS776),
        IF(AND((--(INT('Data Sheet'!$A$15) &amp; "." &amp; BS776)&gt;=--('Data Sheet'!$A$15)), (--(INT('Data Sheet'!$A$15) &amp; "." &amp; BS776)&lt;=--('Data Sheet'!$B$15))),
            --(INT('Data Sheet'!$A$15) &amp; "." &amp; BS776),
            --(INT('Data Sheet'!$B$15) &amp; "." &amp; BS776)
        )
    ),
    IF(BQ776&lt;&gt;"",
        IF(INT('Data Sheet'!$A$15)=INT('Data Sheet'!$B$15),
            --(INT('Data Sheet'!$A$15) &amp; "." &amp; RIGHT(BQ776,3)),
            IF(AND((--(INT('Data Sheet'!$A$15) &amp; "." &amp; RIGHT(BQ776,3))&gt;=--('Data Sheet'!$A$15)), (--(INT('Data Sheet'!$A$15) &amp; "." &amp; RIGHT(BQ776,3))&lt;=--('Data Sheet'!$B$15))),
                --(INT('Data Sheet'!$A$15) &amp; "." &amp; RIGHT(BQ776,3)),
                --(INT('Data Sheet'!$B$15) &amp; "." &amp; RIGHT(BQ776,3))
            )
        ),
        "OK"
    )
)</f>
        <v>OK</v>
      </c>
      <c r="R776" s="19"/>
      <c r="S776" s="19"/>
      <c r="T776" s="19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1"/>
      <c r="AU776" s="21"/>
      <c r="AV776" s="21"/>
      <c r="AW776" s="22"/>
      <c r="AX776" s="99"/>
      <c r="AY776" s="20"/>
      <c r="AZ776" s="20"/>
      <c r="BA776" s="22"/>
      <c r="BB776">
        <v>768</v>
      </c>
      <c r="BC776" s="80"/>
      <c r="BD776" s="80"/>
      <c r="BE776" s="80"/>
      <c r="BF776" s="80"/>
      <c r="BG776" s="32" t="str">
        <f t="shared" si="125"/>
        <v/>
      </c>
      <c r="BH776" s="78">
        <f t="shared" si="123"/>
        <v>0</v>
      </c>
      <c r="BI776" s="2">
        <f t="shared" si="126"/>
        <v>0</v>
      </c>
      <c r="BJ776" s="2">
        <f t="shared" si="127"/>
        <v>0</v>
      </c>
      <c r="BK776" s="2">
        <f t="shared" si="124"/>
        <v>0</v>
      </c>
    </row>
    <row r="777" spans="2:63" ht="15" customHeight="1" x14ac:dyDescent="0.25">
      <c r="B777" s="14">
        <v>769</v>
      </c>
      <c r="C777" s="95" t="str">
        <f t="shared" si="128"/>
        <v/>
      </c>
      <c r="D777" s="15" t="str">
        <f t="shared" si="133"/>
        <v>OK</v>
      </c>
      <c r="E777" s="16" t="e">
        <f>VLOOKUP('Data Sheet'!$B$8,'Data Sheet'!$I$2:$J$9,2,FALSE)</f>
        <v>#N/A</v>
      </c>
      <c r="F777" s="16" t="str">
        <f t="shared" si="129"/>
        <v/>
      </c>
      <c r="G777" s="103">
        <f t="shared" si="130"/>
        <v>0</v>
      </c>
      <c r="H777" s="17" t="s">
        <v>26</v>
      </c>
      <c r="I777" s="17" t="s">
        <v>26</v>
      </c>
      <c r="J777" s="17" t="str">
        <f>IF('Data Sheet'!$B$9="NC-50","N/A","OK")</f>
        <v>OK</v>
      </c>
      <c r="K777" s="17" t="str">
        <f>IF('Data Sheet'!$B$9="NC-50","N/A","OK")</f>
        <v>OK</v>
      </c>
      <c r="L777" s="17" t="str">
        <f t="shared" si="131"/>
        <v>OK</v>
      </c>
      <c r="M777" s="17" t="str">
        <f t="shared" si="132"/>
        <v>OK</v>
      </c>
      <c r="N777" s="18" t="str">
        <f>IF(BO777&lt;&gt;"",
    IF(INT('Data Sheet'!$A$19)=INT('Data Sheet'!$B$19),
        --(INT('Data Sheet'!$A$19) &amp; "." &amp; BO777),
        IF(AND((--(INT('Data Sheet'!$A$19) &amp; "." &amp; BO777)&gt;=--('Data Sheet'!$A$19)), (--(INT('Data Sheet'!$A$19) &amp; "." &amp; BO777)&lt;=--('Data Sheet'!$B$19))),
            --(INT('Data Sheet'!$A$19) &amp; "." &amp; BO777),
            --(INT('Data Sheet'!$B$19) &amp; "." &amp; BO777)
        )
    ),
    IF(BN777&lt;&gt;"",
        IF(INT('Data Sheet'!$A$19)=INT('Data Sheet'!$B$19),
            --(INT('Data Sheet'!$A$19) &amp; "." &amp; LEFT(BN777,3)),
            IF(AND((--(INT('Data Sheet'!$A$19) &amp; "." &amp; LEFT(BN777,3))&gt;=--('Data Sheet'!$A$19)), (--(INT('Data Sheet'!$A$19) &amp; "." &amp; LEFT(BN777,3))&lt;=--('Data Sheet'!$B$19))),
                --(INT('Data Sheet'!$A$19) &amp; "." &amp; LEFT(BN777,3)),
                --(INT('Data Sheet'!$B$19) &amp; "." &amp; LEFT(BN777,3))
            )
        ),
        "OK"
    )
)</f>
        <v>OK</v>
      </c>
      <c r="O777" s="23" t="str">
        <f>IF(BP777&lt;&gt;"",
    IF(INT('Data Sheet'!$A$19)=INT('Data Sheet'!$B$19),
        --(INT('Data Sheet'!$A$19) &amp; "." &amp; BP777),
        IF(AND((--(INT('Data Sheet'!$A$19) &amp; "." &amp; BP777)&gt;=--('Data Sheet'!$A$19)), (--(INT('Data Sheet'!$A$19) &amp; "." &amp; BP777)&lt;=--('Data Sheet'!$B$19))),
            --(INT('Data Sheet'!$A$19) &amp; "." &amp; BP777),
            --(INT('Data Sheet'!$B$19) &amp; "." &amp; BP777)
        )
    ),
    IF(BN777&lt;&gt;"",
        IF(INT('Data Sheet'!$A$19)=INT('Data Sheet'!$B$19),
            --(INT('Data Sheet'!$A$19) &amp; "." &amp; RIGHT(BN777,3)),
            IF(AND((--(INT('Data Sheet'!$A$19) &amp; "." &amp; RIGHT(BN777,3))&gt;=--('Data Sheet'!$A$19)), (--(INT('Data Sheet'!$A$19) &amp; "." &amp; RIGHT(BN777,3))&lt;=--('Data Sheet'!$B$19))),
                --(INT('Data Sheet'!$A$19) &amp; "." &amp; RIGHT(BN777,3)),
                --(INT('Data Sheet'!$B$19) &amp; "." &amp; RIGHT(BN777,3))
            )
        ),
        "OK"
    )
)</f>
        <v>OK</v>
      </c>
      <c r="P777" s="23" t="str">
        <f>IF(BR777&lt;&gt;"",
    IF(INT('Data Sheet'!$A$19)=INT('Data Sheet'!$B$15),
        --(INT('Data Sheet'!$A$15) &amp; "." &amp; BR777),
        IF(AND((--(INT('Data Sheet'!$A$15) &amp; "." &amp; BR777)&gt;=--('Data Sheet'!$A$15)), (--(INT('Data Sheet'!$A$15) &amp; "." &amp; BR777)&lt;=--('Data Sheet'!$B$15))),
            --(INT('Data Sheet'!$A$15) &amp; "." &amp; BR777),
            --(INT('Data Sheet'!$B$15) &amp; "." &amp; BR777)
        )
    ),
    IF(BQ777&lt;&gt;"",
        IF(INT('Data Sheet'!$A$15)=INT('Data Sheet'!$B$15),
            --(INT('Data Sheet'!$A$15) &amp; "." &amp; LEFT(BQ777,3)),
            IF(AND((--(INT('Data Sheet'!$A$15) &amp; "." &amp; LEFT(BQ777,3))&gt;=--('Data Sheet'!$A$15)), (--(INT('Data Sheet'!$A$15) &amp; "." &amp; LEFT(BQ777,3))&lt;=--('Data Sheet'!$B$15))),
                --(INT('Data Sheet'!$A$15) &amp; "." &amp; LEFT(BQ777,3)),
                --(INT('Data Sheet'!$B$15) &amp; "." &amp; LEFT(BQ777,3))
            )
        ),
        "OK"
    )
)</f>
        <v>OK</v>
      </c>
      <c r="Q777" s="23" t="str">
        <f>IF(BS777&lt;&gt;"",
    IF(INT('Data Sheet'!$A$19)=INT('Data Sheet'!$B$15),
        --(INT('Data Sheet'!$A$15) &amp; "." &amp; BS777),
        IF(AND((--(INT('Data Sheet'!$A$15) &amp; "." &amp; BS777)&gt;=--('Data Sheet'!$A$15)), (--(INT('Data Sheet'!$A$15) &amp; "." &amp; BS777)&lt;=--('Data Sheet'!$B$15))),
            --(INT('Data Sheet'!$A$15) &amp; "." &amp; BS777),
            --(INT('Data Sheet'!$B$15) &amp; "." &amp; BS777)
        )
    ),
    IF(BQ777&lt;&gt;"",
        IF(INT('Data Sheet'!$A$15)=INT('Data Sheet'!$B$15),
            --(INT('Data Sheet'!$A$15) &amp; "." &amp; RIGHT(BQ777,3)),
            IF(AND((--(INT('Data Sheet'!$A$15) &amp; "." &amp; RIGHT(BQ777,3))&gt;=--('Data Sheet'!$A$15)), (--(INT('Data Sheet'!$A$15) &amp; "." &amp; RIGHT(BQ777,3))&lt;=--('Data Sheet'!$B$15))),
                --(INT('Data Sheet'!$A$15) &amp; "." &amp; RIGHT(BQ777,3)),
                --(INT('Data Sheet'!$B$15) &amp; "." &amp; RIGHT(BQ777,3))
            )
        ),
        "OK"
    )
)</f>
        <v>OK</v>
      </c>
      <c r="R777" s="19"/>
      <c r="S777" s="19"/>
      <c r="T777" s="19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1"/>
      <c r="AU777" s="21"/>
      <c r="AV777" s="21"/>
      <c r="AW777" s="22"/>
      <c r="AX777" s="99"/>
      <c r="AY777" s="20"/>
      <c r="AZ777" s="20"/>
      <c r="BA777" s="22"/>
      <c r="BB777">
        <v>769</v>
      </c>
      <c r="BC777" s="80"/>
      <c r="BD777" s="80"/>
      <c r="BE777" s="80"/>
      <c r="BF777" s="80"/>
      <c r="BG777" s="32" t="str">
        <f t="shared" si="125"/>
        <v/>
      </c>
      <c r="BH777" s="78">
        <f t="shared" ref="BH777:BH840" si="134">COUNTA(T777:AF777)</f>
        <v>0</v>
      </c>
      <c r="BI777" s="2">
        <f t="shared" si="126"/>
        <v>0</v>
      </c>
      <c r="BJ777" s="2">
        <f t="shared" si="127"/>
        <v>0</v>
      </c>
      <c r="BK777" s="2">
        <f t="shared" ref="BK777:BK840" si="135">COUNTA(T777:AW777)</f>
        <v>0</v>
      </c>
    </row>
    <row r="778" spans="2:63" ht="15" customHeight="1" x14ac:dyDescent="0.25">
      <c r="B778" s="14">
        <v>770</v>
      </c>
      <c r="C778" s="95" t="str">
        <f t="shared" si="128"/>
        <v/>
      </c>
      <c r="D778" s="15" t="str">
        <f t="shared" si="133"/>
        <v>OK</v>
      </c>
      <c r="E778" s="16" t="e">
        <f>VLOOKUP('Data Sheet'!$B$8,'Data Sheet'!$I$2:$J$9,2,FALSE)</f>
        <v>#N/A</v>
      </c>
      <c r="F778" s="16" t="str">
        <f t="shared" si="129"/>
        <v/>
      </c>
      <c r="G778" s="103">
        <f t="shared" si="130"/>
        <v>0</v>
      </c>
      <c r="H778" s="17" t="s">
        <v>26</v>
      </c>
      <c r="I778" s="17" t="s">
        <v>26</v>
      </c>
      <c r="J778" s="17" t="str">
        <f>IF('Data Sheet'!$B$9="NC-50","N/A","OK")</f>
        <v>OK</v>
      </c>
      <c r="K778" s="17" t="str">
        <f>IF('Data Sheet'!$B$9="NC-50","N/A","OK")</f>
        <v>OK</v>
      </c>
      <c r="L778" s="17" t="str">
        <f t="shared" si="131"/>
        <v>OK</v>
      </c>
      <c r="M778" s="17" t="str">
        <f t="shared" si="132"/>
        <v>OK</v>
      </c>
      <c r="N778" s="18" t="str">
        <f>IF(BO778&lt;&gt;"",
    IF(INT('Data Sheet'!$A$19)=INT('Data Sheet'!$B$19),
        --(INT('Data Sheet'!$A$19) &amp; "." &amp; BO778),
        IF(AND((--(INT('Data Sheet'!$A$19) &amp; "." &amp; BO778)&gt;=--('Data Sheet'!$A$19)), (--(INT('Data Sheet'!$A$19) &amp; "." &amp; BO778)&lt;=--('Data Sheet'!$B$19))),
            --(INT('Data Sheet'!$A$19) &amp; "." &amp; BO778),
            --(INT('Data Sheet'!$B$19) &amp; "." &amp; BO778)
        )
    ),
    IF(BN778&lt;&gt;"",
        IF(INT('Data Sheet'!$A$19)=INT('Data Sheet'!$B$19),
            --(INT('Data Sheet'!$A$19) &amp; "." &amp; LEFT(BN778,3)),
            IF(AND((--(INT('Data Sheet'!$A$19) &amp; "." &amp; LEFT(BN778,3))&gt;=--('Data Sheet'!$A$19)), (--(INT('Data Sheet'!$A$19) &amp; "." &amp; LEFT(BN778,3))&lt;=--('Data Sheet'!$B$19))),
                --(INT('Data Sheet'!$A$19) &amp; "." &amp; LEFT(BN778,3)),
                --(INT('Data Sheet'!$B$19) &amp; "." &amp; LEFT(BN778,3))
            )
        ),
        "OK"
    )
)</f>
        <v>OK</v>
      </c>
      <c r="O778" s="23" t="str">
        <f>IF(BP778&lt;&gt;"",
    IF(INT('Data Sheet'!$A$19)=INT('Data Sheet'!$B$19),
        --(INT('Data Sheet'!$A$19) &amp; "." &amp; BP778),
        IF(AND((--(INT('Data Sheet'!$A$19) &amp; "." &amp; BP778)&gt;=--('Data Sheet'!$A$19)), (--(INT('Data Sheet'!$A$19) &amp; "." &amp; BP778)&lt;=--('Data Sheet'!$B$19))),
            --(INT('Data Sheet'!$A$19) &amp; "." &amp; BP778),
            --(INT('Data Sheet'!$B$19) &amp; "." &amp; BP778)
        )
    ),
    IF(BN778&lt;&gt;"",
        IF(INT('Data Sheet'!$A$19)=INT('Data Sheet'!$B$19),
            --(INT('Data Sheet'!$A$19) &amp; "." &amp; RIGHT(BN778,3)),
            IF(AND((--(INT('Data Sheet'!$A$19) &amp; "." &amp; RIGHT(BN778,3))&gt;=--('Data Sheet'!$A$19)), (--(INT('Data Sheet'!$A$19) &amp; "." &amp; RIGHT(BN778,3))&lt;=--('Data Sheet'!$B$19))),
                --(INT('Data Sheet'!$A$19) &amp; "." &amp; RIGHT(BN778,3)),
                --(INT('Data Sheet'!$B$19) &amp; "." &amp; RIGHT(BN778,3))
            )
        ),
        "OK"
    )
)</f>
        <v>OK</v>
      </c>
      <c r="P778" s="23" t="str">
        <f>IF(BR778&lt;&gt;"",
    IF(INT('Data Sheet'!$A$19)=INT('Data Sheet'!$B$15),
        --(INT('Data Sheet'!$A$15) &amp; "." &amp; BR778),
        IF(AND((--(INT('Data Sheet'!$A$15) &amp; "." &amp; BR778)&gt;=--('Data Sheet'!$A$15)), (--(INT('Data Sheet'!$A$15) &amp; "." &amp; BR778)&lt;=--('Data Sheet'!$B$15))),
            --(INT('Data Sheet'!$A$15) &amp; "." &amp; BR778),
            --(INT('Data Sheet'!$B$15) &amp; "." &amp; BR778)
        )
    ),
    IF(BQ778&lt;&gt;"",
        IF(INT('Data Sheet'!$A$15)=INT('Data Sheet'!$B$15),
            --(INT('Data Sheet'!$A$15) &amp; "." &amp; LEFT(BQ778,3)),
            IF(AND((--(INT('Data Sheet'!$A$15) &amp; "." &amp; LEFT(BQ778,3))&gt;=--('Data Sheet'!$A$15)), (--(INT('Data Sheet'!$A$15) &amp; "." &amp; LEFT(BQ778,3))&lt;=--('Data Sheet'!$B$15))),
                --(INT('Data Sheet'!$A$15) &amp; "." &amp; LEFT(BQ778,3)),
                --(INT('Data Sheet'!$B$15) &amp; "." &amp; LEFT(BQ778,3))
            )
        ),
        "OK"
    )
)</f>
        <v>OK</v>
      </c>
      <c r="Q778" s="23" t="str">
        <f>IF(BS778&lt;&gt;"",
    IF(INT('Data Sheet'!$A$19)=INT('Data Sheet'!$B$15),
        --(INT('Data Sheet'!$A$15) &amp; "." &amp; BS778),
        IF(AND((--(INT('Data Sheet'!$A$15) &amp; "." &amp; BS778)&gt;=--('Data Sheet'!$A$15)), (--(INT('Data Sheet'!$A$15) &amp; "." &amp; BS778)&lt;=--('Data Sheet'!$B$15))),
            --(INT('Data Sheet'!$A$15) &amp; "." &amp; BS778),
            --(INT('Data Sheet'!$B$15) &amp; "." &amp; BS778)
        )
    ),
    IF(BQ778&lt;&gt;"",
        IF(INT('Data Sheet'!$A$15)=INT('Data Sheet'!$B$15),
            --(INT('Data Sheet'!$A$15) &amp; "." &amp; RIGHT(BQ778,3)),
            IF(AND((--(INT('Data Sheet'!$A$15) &amp; "." &amp; RIGHT(BQ778,3))&gt;=--('Data Sheet'!$A$15)), (--(INT('Data Sheet'!$A$15) &amp; "." &amp; RIGHT(BQ778,3))&lt;=--('Data Sheet'!$B$15))),
                --(INT('Data Sheet'!$A$15) &amp; "." &amp; RIGHT(BQ778,3)),
                --(INT('Data Sheet'!$B$15) &amp; "." &amp; RIGHT(BQ778,3))
            )
        ),
        "OK"
    )
)</f>
        <v>OK</v>
      </c>
      <c r="R778" s="19"/>
      <c r="S778" s="19"/>
      <c r="T778" s="19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1"/>
      <c r="AU778" s="21"/>
      <c r="AV778" s="21"/>
      <c r="AW778" s="22"/>
      <c r="AX778" s="99"/>
      <c r="AY778" s="20"/>
      <c r="AZ778" s="20"/>
      <c r="BA778" s="22"/>
      <c r="BB778">
        <v>770</v>
      </c>
      <c r="BC778" s="80"/>
      <c r="BD778" s="80"/>
      <c r="BE778" s="80"/>
      <c r="BF778" s="80"/>
      <c r="BG778" s="32" t="str">
        <f t="shared" ref="BG778:BG841" si="136">CONCATENATE(BC778,BD778,BE778,BF778)</f>
        <v/>
      </c>
      <c r="BH778" s="78">
        <f t="shared" si="134"/>
        <v>0</v>
      </c>
      <c r="BI778" s="2">
        <f t="shared" ref="BI778:BI841" si="137">IF(COUNTA(AI778:AN778)&gt;0,1,0)</f>
        <v>0</v>
      </c>
      <c r="BJ778" s="2">
        <f t="shared" ref="BJ778:BJ841" si="138">IF(SUM(BH778:BI778)=2,1,0)</f>
        <v>0</v>
      </c>
      <c r="BK778" s="2">
        <f t="shared" si="135"/>
        <v>0</v>
      </c>
    </row>
    <row r="779" spans="2:63" ht="15" customHeight="1" x14ac:dyDescent="0.25">
      <c r="B779" s="14">
        <v>771</v>
      </c>
      <c r="C779" s="95" t="str">
        <f t="shared" ref="C779:C842" si="139">BG779</f>
        <v/>
      </c>
      <c r="D779" s="15" t="str">
        <f t="shared" si="133"/>
        <v>OK</v>
      </c>
      <c r="E779" s="16" t="e">
        <f>VLOOKUP('Data Sheet'!$B$8,'Data Sheet'!$I$2:$J$9,2,FALSE)</f>
        <v>#N/A</v>
      </c>
      <c r="F779" s="16" t="str">
        <f t="shared" ref="F779:F842" si="140">IF(BT779="", "", --("0."&amp;BT779))</f>
        <v/>
      </c>
      <c r="G779" s="103">
        <f t="shared" ref="G779:G842" si="141">IF(F779="", 0, F779/E779)</f>
        <v>0</v>
      </c>
      <c r="H779" s="17" t="s">
        <v>26</v>
      </c>
      <c r="I779" s="17" t="s">
        <v>26</v>
      </c>
      <c r="J779" s="17" t="str">
        <f>IF('Data Sheet'!$B$9="NC-50","N/A","OK")</f>
        <v>OK</v>
      </c>
      <c r="K779" s="17" t="str">
        <f>IF('Data Sheet'!$B$9="NC-50","N/A","OK")</f>
        <v>OK</v>
      </c>
      <c r="L779" s="17" t="str">
        <f t="shared" ref="L779:L842" si="142">IF($AP779="x","MIN","OK")</f>
        <v>OK</v>
      </c>
      <c r="M779" s="17" t="str">
        <f t="shared" ref="M779:M842" si="143">IF($AQ779="x","MIN","OK")</f>
        <v>OK</v>
      </c>
      <c r="N779" s="18" t="str">
        <f>IF(BO779&lt;&gt;"",
    IF(INT('Data Sheet'!$A$19)=INT('Data Sheet'!$B$19),
        --(INT('Data Sheet'!$A$19) &amp; "." &amp; BO779),
        IF(AND((--(INT('Data Sheet'!$A$19) &amp; "." &amp; BO779)&gt;=--('Data Sheet'!$A$19)), (--(INT('Data Sheet'!$A$19) &amp; "." &amp; BO779)&lt;=--('Data Sheet'!$B$19))),
            --(INT('Data Sheet'!$A$19) &amp; "." &amp; BO779),
            --(INT('Data Sheet'!$B$19) &amp; "." &amp; BO779)
        )
    ),
    IF(BN779&lt;&gt;"",
        IF(INT('Data Sheet'!$A$19)=INT('Data Sheet'!$B$19),
            --(INT('Data Sheet'!$A$19) &amp; "." &amp; LEFT(BN779,3)),
            IF(AND((--(INT('Data Sheet'!$A$19) &amp; "." &amp; LEFT(BN779,3))&gt;=--('Data Sheet'!$A$19)), (--(INT('Data Sheet'!$A$19) &amp; "." &amp; LEFT(BN779,3))&lt;=--('Data Sheet'!$B$19))),
                --(INT('Data Sheet'!$A$19) &amp; "." &amp; LEFT(BN779,3)),
                --(INT('Data Sheet'!$B$19) &amp; "." &amp; LEFT(BN779,3))
            )
        ),
        "OK"
    )
)</f>
        <v>OK</v>
      </c>
      <c r="O779" s="23" t="str">
        <f>IF(BP779&lt;&gt;"",
    IF(INT('Data Sheet'!$A$19)=INT('Data Sheet'!$B$19),
        --(INT('Data Sheet'!$A$19) &amp; "." &amp; BP779),
        IF(AND((--(INT('Data Sheet'!$A$19) &amp; "." &amp; BP779)&gt;=--('Data Sheet'!$A$19)), (--(INT('Data Sheet'!$A$19) &amp; "." &amp; BP779)&lt;=--('Data Sheet'!$B$19))),
            --(INT('Data Sheet'!$A$19) &amp; "." &amp; BP779),
            --(INT('Data Sheet'!$B$19) &amp; "." &amp; BP779)
        )
    ),
    IF(BN779&lt;&gt;"",
        IF(INT('Data Sheet'!$A$19)=INT('Data Sheet'!$B$19),
            --(INT('Data Sheet'!$A$19) &amp; "." &amp; RIGHT(BN779,3)),
            IF(AND((--(INT('Data Sheet'!$A$19) &amp; "." &amp; RIGHT(BN779,3))&gt;=--('Data Sheet'!$A$19)), (--(INT('Data Sheet'!$A$19) &amp; "." &amp; RIGHT(BN779,3))&lt;=--('Data Sheet'!$B$19))),
                --(INT('Data Sheet'!$A$19) &amp; "." &amp; RIGHT(BN779,3)),
                --(INT('Data Sheet'!$B$19) &amp; "." &amp; RIGHT(BN779,3))
            )
        ),
        "OK"
    )
)</f>
        <v>OK</v>
      </c>
      <c r="P779" s="23" t="str">
        <f>IF(BR779&lt;&gt;"",
    IF(INT('Data Sheet'!$A$19)=INT('Data Sheet'!$B$15),
        --(INT('Data Sheet'!$A$15) &amp; "." &amp; BR779),
        IF(AND((--(INT('Data Sheet'!$A$15) &amp; "." &amp; BR779)&gt;=--('Data Sheet'!$A$15)), (--(INT('Data Sheet'!$A$15) &amp; "." &amp; BR779)&lt;=--('Data Sheet'!$B$15))),
            --(INT('Data Sheet'!$A$15) &amp; "." &amp; BR779),
            --(INT('Data Sheet'!$B$15) &amp; "." &amp; BR779)
        )
    ),
    IF(BQ779&lt;&gt;"",
        IF(INT('Data Sheet'!$A$15)=INT('Data Sheet'!$B$15),
            --(INT('Data Sheet'!$A$15) &amp; "." &amp; LEFT(BQ779,3)),
            IF(AND((--(INT('Data Sheet'!$A$15) &amp; "." &amp; LEFT(BQ779,3))&gt;=--('Data Sheet'!$A$15)), (--(INT('Data Sheet'!$A$15) &amp; "." &amp; LEFT(BQ779,3))&lt;=--('Data Sheet'!$B$15))),
                --(INT('Data Sheet'!$A$15) &amp; "." &amp; LEFT(BQ779,3)),
                --(INT('Data Sheet'!$B$15) &amp; "." &amp; LEFT(BQ779,3))
            )
        ),
        "OK"
    )
)</f>
        <v>OK</v>
      </c>
      <c r="Q779" s="23" t="str">
        <f>IF(BS779&lt;&gt;"",
    IF(INT('Data Sheet'!$A$19)=INT('Data Sheet'!$B$15),
        --(INT('Data Sheet'!$A$15) &amp; "." &amp; BS779),
        IF(AND((--(INT('Data Sheet'!$A$15) &amp; "." &amp; BS779)&gt;=--('Data Sheet'!$A$15)), (--(INT('Data Sheet'!$A$15) &amp; "." &amp; BS779)&lt;=--('Data Sheet'!$B$15))),
            --(INT('Data Sheet'!$A$15) &amp; "." &amp; BS779),
            --(INT('Data Sheet'!$B$15) &amp; "." &amp; BS779)
        )
    ),
    IF(BQ779&lt;&gt;"",
        IF(INT('Data Sheet'!$A$15)=INT('Data Sheet'!$B$15),
            --(INT('Data Sheet'!$A$15) &amp; "." &amp; RIGHT(BQ779,3)),
            IF(AND((--(INT('Data Sheet'!$A$15) &amp; "." &amp; RIGHT(BQ779,3))&gt;=--('Data Sheet'!$A$15)), (--(INT('Data Sheet'!$A$15) &amp; "." &amp; RIGHT(BQ779,3))&lt;=--('Data Sheet'!$B$15))),
                --(INT('Data Sheet'!$A$15) &amp; "." &amp; RIGHT(BQ779,3)),
                --(INT('Data Sheet'!$B$15) &amp; "." &amp; RIGHT(BQ779,3))
            )
        ),
        "OK"
    )
)</f>
        <v>OK</v>
      </c>
      <c r="R779" s="19"/>
      <c r="S779" s="19"/>
      <c r="T779" s="19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1"/>
      <c r="AU779" s="21"/>
      <c r="AV779" s="21"/>
      <c r="AW779" s="22"/>
      <c r="AX779" s="99"/>
      <c r="AY779" s="20"/>
      <c r="AZ779" s="20"/>
      <c r="BA779" s="22"/>
      <c r="BB779">
        <v>771</v>
      </c>
      <c r="BC779" s="80"/>
      <c r="BD779" s="80"/>
      <c r="BE779" s="80"/>
      <c r="BF779" s="80"/>
      <c r="BG779" s="32" t="str">
        <f t="shared" si="136"/>
        <v/>
      </c>
      <c r="BH779" s="78">
        <f t="shared" si="134"/>
        <v>0</v>
      </c>
      <c r="BI779" s="2">
        <f t="shared" si="137"/>
        <v>0</v>
      </c>
      <c r="BJ779" s="2">
        <f t="shared" si="138"/>
        <v>0</v>
      </c>
      <c r="BK779" s="2">
        <f t="shared" si="135"/>
        <v>0</v>
      </c>
    </row>
    <row r="780" spans="2:63" ht="15" customHeight="1" x14ac:dyDescent="0.25">
      <c r="B780" s="14">
        <v>772</v>
      </c>
      <c r="C780" s="95" t="str">
        <f t="shared" si="139"/>
        <v/>
      </c>
      <c r="D780" s="15" t="str">
        <f t="shared" ref="D780:D843" si="144">IF(AO780="x","-","OK")</f>
        <v>OK</v>
      </c>
      <c r="E780" s="16" t="e">
        <f>VLOOKUP('Data Sheet'!$B$8,'Data Sheet'!$I$2:$J$9,2,FALSE)</f>
        <v>#N/A</v>
      </c>
      <c r="F780" s="16" t="str">
        <f t="shared" si="140"/>
        <v/>
      </c>
      <c r="G780" s="103">
        <f t="shared" si="141"/>
        <v>0</v>
      </c>
      <c r="H780" s="17" t="s">
        <v>26</v>
      </c>
      <c r="I780" s="17" t="s">
        <v>26</v>
      </c>
      <c r="J780" s="17" t="str">
        <f>IF('Data Sheet'!$B$9="NC-50","N/A","OK")</f>
        <v>OK</v>
      </c>
      <c r="K780" s="17" t="str">
        <f>IF('Data Sheet'!$B$9="NC-50","N/A","OK")</f>
        <v>OK</v>
      </c>
      <c r="L780" s="17" t="str">
        <f t="shared" si="142"/>
        <v>OK</v>
      </c>
      <c r="M780" s="17" t="str">
        <f t="shared" si="143"/>
        <v>OK</v>
      </c>
      <c r="N780" s="18" t="str">
        <f>IF(BO780&lt;&gt;"",
    IF(INT('Data Sheet'!$A$19)=INT('Data Sheet'!$B$19),
        --(INT('Data Sheet'!$A$19) &amp; "." &amp; BO780),
        IF(AND((--(INT('Data Sheet'!$A$19) &amp; "." &amp; BO780)&gt;=--('Data Sheet'!$A$19)), (--(INT('Data Sheet'!$A$19) &amp; "." &amp; BO780)&lt;=--('Data Sheet'!$B$19))),
            --(INT('Data Sheet'!$A$19) &amp; "." &amp; BO780),
            --(INT('Data Sheet'!$B$19) &amp; "." &amp; BO780)
        )
    ),
    IF(BN780&lt;&gt;"",
        IF(INT('Data Sheet'!$A$19)=INT('Data Sheet'!$B$19),
            --(INT('Data Sheet'!$A$19) &amp; "." &amp; LEFT(BN780,3)),
            IF(AND((--(INT('Data Sheet'!$A$19) &amp; "." &amp; LEFT(BN780,3))&gt;=--('Data Sheet'!$A$19)), (--(INT('Data Sheet'!$A$19) &amp; "." &amp; LEFT(BN780,3))&lt;=--('Data Sheet'!$B$19))),
                --(INT('Data Sheet'!$A$19) &amp; "." &amp; LEFT(BN780,3)),
                --(INT('Data Sheet'!$B$19) &amp; "." &amp; LEFT(BN780,3))
            )
        ),
        "OK"
    )
)</f>
        <v>OK</v>
      </c>
      <c r="O780" s="23" t="str">
        <f>IF(BP780&lt;&gt;"",
    IF(INT('Data Sheet'!$A$19)=INT('Data Sheet'!$B$19),
        --(INT('Data Sheet'!$A$19) &amp; "." &amp; BP780),
        IF(AND((--(INT('Data Sheet'!$A$19) &amp; "." &amp; BP780)&gt;=--('Data Sheet'!$A$19)), (--(INT('Data Sheet'!$A$19) &amp; "." &amp; BP780)&lt;=--('Data Sheet'!$B$19))),
            --(INT('Data Sheet'!$A$19) &amp; "." &amp; BP780),
            --(INT('Data Sheet'!$B$19) &amp; "." &amp; BP780)
        )
    ),
    IF(BN780&lt;&gt;"",
        IF(INT('Data Sheet'!$A$19)=INT('Data Sheet'!$B$19),
            --(INT('Data Sheet'!$A$19) &amp; "." &amp; RIGHT(BN780,3)),
            IF(AND((--(INT('Data Sheet'!$A$19) &amp; "." &amp; RIGHT(BN780,3))&gt;=--('Data Sheet'!$A$19)), (--(INT('Data Sheet'!$A$19) &amp; "." &amp; RIGHT(BN780,3))&lt;=--('Data Sheet'!$B$19))),
                --(INT('Data Sheet'!$A$19) &amp; "." &amp; RIGHT(BN780,3)),
                --(INT('Data Sheet'!$B$19) &amp; "." &amp; RIGHT(BN780,3))
            )
        ),
        "OK"
    )
)</f>
        <v>OK</v>
      </c>
      <c r="P780" s="23" t="str">
        <f>IF(BR780&lt;&gt;"",
    IF(INT('Data Sheet'!$A$19)=INT('Data Sheet'!$B$15),
        --(INT('Data Sheet'!$A$15) &amp; "." &amp; BR780),
        IF(AND((--(INT('Data Sheet'!$A$15) &amp; "." &amp; BR780)&gt;=--('Data Sheet'!$A$15)), (--(INT('Data Sheet'!$A$15) &amp; "." &amp; BR780)&lt;=--('Data Sheet'!$B$15))),
            --(INT('Data Sheet'!$A$15) &amp; "." &amp; BR780),
            --(INT('Data Sheet'!$B$15) &amp; "." &amp; BR780)
        )
    ),
    IF(BQ780&lt;&gt;"",
        IF(INT('Data Sheet'!$A$15)=INT('Data Sheet'!$B$15),
            --(INT('Data Sheet'!$A$15) &amp; "." &amp; LEFT(BQ780,3)),
            IF(AND((--(INT('Data Sheet'!$A$15) &amp; "." &amp; LEFT(BQ780,3))&gt;=--('Data Sheet'!$A$15)), (--(INT('Data Sheet'!$A$15) &amp; "." &amp; LEFT(BQ780,3))&lt;=--('Data Sheet'!$B$15))),
                --(INT('Data Sheet'!$A$15) &amp; "." &amp; LEFT(BQ780,3)),
                --(INT('Data Sheet'!$B$15) &amp; "." &amp; LEFT(BQ780,3))
            )
        ),
        "OK"
    )
)</f>
        <v>OK</v>
      </c>
      <c r="Q780" s="23" t="str">
        <f>IF(BS780&lt;&gt;"",
    IF(INT('Data Sheet'!$A$19)=INT('Data Sheet'!$B$15),
        --(INT('Data Sheet'!$A$15) &amp; "." &amp; BS780),
        IF(AND((--(INT('Data Sheet'!$A$15) &amp; "." &amp; BS780)&gt;=--('Data Sheet'!$A$15)), (--(INT('Data Sheet'!$A$15) &amp; "." &amp; BS780)&lt;=--('Data Sheet'!$B$15))),
            --(INT('Data Sheet'!$A$15) &amp; "." &amp; BS780),
            --(INT('Data Sheet'!$B$15) &amp; "." &amp; BS780)
        )
    ),
    IF(BQ780&lt;&gt;"",
        IF(INT('Data Sheet'!$A$15)=INT('Data Sheet'!$B$15),
            --(INT('Data Sheet'!$A$15) &amp; "." &amp; RIGHT(BQ780,3)),
            IF(AND((--(INT('Data Sheet'!$A$15) &amp; "." &amp; RIGHT(BQ780,3))&gt;=--('Data Sheet'!$A$15)), (--(INT('Data Sheet'!$A$15) &amp; "." &amp; RIGHT(BQ780,3))&lt;=--('Data Sheet'!$B$15))),
                --(INT('Data Sheet'!$A$15) &amp; "." &amp; RIGHT(BQ780,3)),
                --(INT('Data Sheet'!$B$15) &amp; "." &amp; RIGHT(BQ780,3))
            )
        ),
        "OK"
    )
)</f>
        <v>OK</v>
      </c>
      <c r="R780" s="19"/>
      <c r="S780" s="19"/>
      <c r="T780" s="19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1"/>
      <c r="AU780" s="21"/>
      <c r="AV780" s="21"/>
      <c r="AW780" s="22"/>
      <c r="AX780" s="99"/>
      <c r="AY780" s="20"/>
      <c r="AZ780" s="20"/>
      <c r="BA780" s="22"/>
      <c r="BB780">
        <v>772</v>
      </c>
      <c r="BC780" s="80"/>
      <c r="BD780" s="80"/>
      <c r="BE780" s="80"/>
      <c r="BF780" s="80"/>
      <c r="BG780" s="32" t="str">
        <f t="shared" si="136"/>
        <v/>
      </c>
      <c r="BH780" s="78">
        <f t="shared" si="134"/>
        <v>0</v>
      </c>
      <c r="BI780" s="2">
        <f t="shared" si="137"/>
        <v>0</v>
      </c>
      <c r="BJ780" s="2">
        <f t="shared" si="138"/>
        <v>0</v>
      </c>
      <c r="BK780" s="2">
        <f t="shared" si="135"/>
        <v>0</v>
      </c>
    </row>
    <row r="781" spans="2:63" ht="15" customHeight="1" x14ac:dyDescent="0.25">
      <c r="B781" s="14">
        <v>773</v>
      </c>
      <c r="C781" s="95" t="str">
        <f t="shared" si="139"/>
        <v/>
      </c>
      <c r="D781" s="15" t="str">
        <f t="shared" si="144"/>
        <v>OK</v>
      </c>
      <c r="E781" s="16" t="e">
        <f>VLOOKUP('Data Sheet'!$B$8,'Data Sheet'!$I$2:$J$9,2,FALSE)</f>
        <v>#N/A</v>
      </c>
      <c r="F781" s="16" t="str">
        <f t="shared" si="140"/>
        <v/>
      </c>
      <c r="G781" s="103">
        <f t="shared" si="141"/>
        <v>0</v>
      </c>
      <c r="H781" s="17" t="s">
        <v>26</v>
      </c>
      <c r="I781" s="17" t="s">
        <v>26</v>
      </c>
      <c r="J781" s="17" t="str">
        <f>IF('Data Sheet'!$B$9="NC-50","N/A","OK")</f>
        <v>OK</v>
      </c>
      <c r="K781" s="17" t="str">
        <f>IF('Data Sheet'!$B$9="NC-50","N/A","OK")</f>
        <v>OK</v>
      </c>
      <c r="L781" s="17" t="str">
        <f t="shared" si="142"/>
        <v>OK</v>
      </c>
      <c r="M781" s="17" t="str">
        <f t="shared" si="143"/>
        <v>OK</v>
      </c>
      <c r="N781" s="18" t="str">
        <f>IF(BO781&lt;&gt;"",
    IF(INT('Data Sheet'!$A$19)=INT('Data Sheet'!$B$19),
        --(INT('Data Sheet'!$A$19) &amp; "." &amp; BO781),
        IF(AND((--(INT('Data Sheet'!$A$19) &amp; "." &amp; BO781)&gt;=--('Data Sheet'!$A$19)), (--(INT('Data Sheet'!$A$19) &amp; "." &amp; BO781)&lt;=--('Data Sheet'!$B$19))),
            --(INT('Data Sheet'!$A$19) &amp; "." &amp; BO781),
            --(INT('Data Sheet'!$B$19) &amp; "." &amp; BO781)
        )
    ),
    IF(BN781&lt;&gt;"",
        IF(INT('Data Sheet'!$A$19)=INT('Data Sheet'!$B$19),
            --(INT('Data Sheet'!$A$19) &amp; "." &amp; LEFT(BN781,3)),
            IF(AND((--(INT('Data Sheet'!$A$19) &amp; "." &amp; LEFT(BN781,3))&gt;=--('Data Sheet'!$A$19)), (--(INT('Data Sheet'!$A$19) &amp; "." &amp; LEFT(BN781,3))&lt;=--('Data Sheet'!$B$19))),
                --(INT('Data Sheet'!$A$19) &amp; "." &amp; LEFT(BN781,3)),
                --(INT('Data Sheet'!$B$19) &amp; "." &amp; LEFT(BN781,3))
            )
        ),
        "OK"
    )
)</f>
        <v>OK</v>
      </c>
      <c r="O781" s="23" t="str">
        <f>IF(BP781&lt;&gt;"",
    IF(INT('Data Sheet'!$A$19)=INT('Data Sheet'!$B$19),
        --(INT('Data Sheet'!$A$19) &amp; "." &amp; BP781),
        IF(AND((--(INT('Data Sheet'!$A$19) &amp; "." &amp; BP781)&gt;=--('Data Sheet'!$A$19)), (--(INT('Data Sheet'!$A$19) &amp; "." &amp; BP781)&lt;=--('Data Sheet'!$B$19))),
            --(INT('Data Sheet'!$A$19) &amp; "." &amp; BP781),
            --(INT('Data Sheet'!$B$19) &amp; "." &amp; BP781)
        )
    ),
    IF(BN781&lt;&gt;"",
        IF(INT('Data Sheet'!$A$19)=INT('Data Sheet'!$B$19),
            --(INT('Data Sheet'!$A$19) &amp; "." &amp; RIGHT(BN781,3)),
            IF(AND((--(INT('Data Sheet'!$A$19) &amp; "." &amp; RIGHT(BN781,3))&gt;=--('Data Sheet'!$A$19)), (--(INT('Data Sheet'!$A$19) &amp; "." &amp; RIGHT(BN781,3))&lt;=--('Data Sheet'!$B$19))),
                --(INT('Data Sheet'!$A$19) &amp; "." &amp; RIGHT(BN781,3)),
                --(INT('Data Sheet'!$B$19) &amp; "." &amp; RIGHT(BN781,3))
            )
        ),
        "OK"
    )
)</f>
        <v>OK</v>
      </c>
      <c r="P781" s="23" t="str">
        <f>IF(BR781&lt;&gt;"",
    IF(INT('Data Sheet'!$A$19)=INT('Data Sheet'!$B$15),
        --(INT('Data Sheet'!$A$15) &amp; "." &amp; BR781),
        IF(AND((--(INT('Data Sheet'!$A$15) &amp; "." &amp; BR781)&gt;=--('Data Sheet'!$A$15)), (--(INT('Data Sheet'!$A$15) &amp; "." &amp; BR781)&lt;=--('Data Sheet'!$B$15))),
            --(INT('Data Sheet'!$A$15) &amp; "." &amp; BR781),
            --(INT('Data Sheet'!$B$15) &amp; "." &amp; BR781)
        )
    ),
    IF(BQ781&lt;&gt;"",
        IF(INT('Data Sheet'!$A$15)=INT('Data Sheet'!$B$15),
            --(INT('Data Sheet'!$A$15) &amp; "." &amp; LEFT(BQ781,3)),
            IF(AND((--(INT('Data Sheet'!$A$15) &amp; "." &amp; LEFT(BQ781,3))&gt;=--('Data Sheet'!$A$15)), (--(INT('Data Sheet'!$A$15) &amp; "." &amp; LEFT(BQ781,3))&lt;=--('Data Sheet'!$B$15))),
                --(INT('Data Sheet'!$A$15) &amp; "." &amp; LEFT(BQ781,3)),
                --(INT('Data Sheet'!$B$15) &amp; "." &amp; LEFT(BQ781,3))
            )
        ),
        "OK"
    )
)</f>
        <v>OK</v>
      </c>
      <c r="Q781" s="23" t="str">
        <f>IF(BS781&lt;&gt;"",
    IF(INT('Data Sheet'!$A$19)=INT('Data Sheet'!$B$15),
        --(INT('Data Sheet'!$A$15) &amp; "." &amp; BS781),
        IF(AND((--(INT('Data Sheet'!$A$15) &amp; "." &amp; BS781)&gt;=--('Data Sheet'!$A$15)), (--(INT('Data Sheet'!$A$15) &amp; "." &amp; BS781)&lt;=--('Data Sheet'!$B$15))),
            --(INT('Data Sheet'!$A$15) &amp; "." &amp; BS781),
            --(INT('Data Sheet'!$B$15) &amp; "." &amp; BS781)
        )
    ),
    IF(BQ781&lt;&gt;"",
        IF(INT('Data Sheet'!$A$15)=INT('Data Sheet'!$B$15),
            --(INT('Data Sheet'!$A$15) &amp; "." &amp; RIGHT(BQ781,3)),
            IF(AND((--(INT('Data Sheet'!$A$15) &amp; "." &amp; RIGHT(BQ781,3))&gt;=--('Data Sheet'!$A$15)), (--(INT('Data Sheet'!$A$15) &amp; "." &amp; RIGHT(BQ781,3))&lt;=--('Data Sheet'!$B$15))),
                --(INT('Data Sheet'!$A$15) &amp; "." &amp; RIGHT(BQ781,3)),
                --(INT('Data Sheet'!$B$15) &amp; "." &amp; RIGHT(BQ781,3))
            )
        ),
        "OK"
    )
)</f>
        <v>OK</v>
      </c>
      <c r="R781" s="19"/>
      <c r="S781" s="19"/>
      <c r="T781" s="19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1"/>
      <c r="AU781" s="21"/>
      <c r="AV781" s="21"/>
      <c r="AW781" s="22"/>
      <c r="AX781" s="99"/>
      <c r="AY781" s="20"/>
      <c r="AZ781" s="20"/>
      <c r="BA781" s="22"/>
      <c r="BB781">
        <v>773</v>
      </c>
      <c r="BC781" s="80"/>
      <c r="BD781" s="80"/>
      <c r="BE781" s="80"/>
      <c r="BF781" s="80"/>
      <c r="BG781" s="32" t="str">
        <f t="shared" si="136"/>
        <v/>
      </c>
      <c r="BH781" s="78">
        <f t="shared" si="134"/>
        <v>0</v>
      </c>
      <c r="BI781" s="2">
        <f t="shared" si="137"/>
        <v>0</v>
      </c>
      <c r="BJ781" s="2">
        <f t="shared" si="138"/>
        <v>0</v>
      </c>
      <c r="BK781" s="2">
        <f t="shared" si="135"/>
        <v>0</v>
      </c>
    </row>
    <row r="782" spans="2:63" ht="15" customHeight="1" x14ac:dyDescent="0.25">
      <c r="B782" s="14">
        <v>774</v>
      </c>
      <c r="C782" s="95" t="str">
        <f t="shared" si="139"/>
        <v/>
      </c>
      <c r="D782" s="15" t="str">
        <f t="shared" si="144"/>
        <v>OK</v>
      </c>
      <c r="E782" s="16" t="e">
        <f>VLOOKUP('Data Sheet'!$B$8,'Data Sheet'!$I$2:$J$9,2,FALSE)</f>
        <v>#N/A</v>
      </c>
      <c r="F782" s="16" t="str">
        <f t="shared" si="140"/>
        <v/>
      </c>
      <c r="G782" s="103">
        <f t="shared" si="141"/>
        <v>0</v>
      </c>
      <c r="H782" s="17" t="s">
        <v>26</v>
      </c>
      <c r="I782" s="17" t="s">
        <v>26</v>
      </c>
      <c r="J782" s="17" t="str">
        <f>IF('Data Sheet'!$B$9="NC-50","N/A","OK")</f>
        <v>OK</v>
      </c>
      <c r="K782" s="17" t="str">
        <f>IF('Data Sheet'!$B$9="NC-50","N/A","OK")</f>
        <v>OK</v>
      </c>
      <c r="L782" s="17" t="str">
        <f t="shared" si="142"/>
        <v>OK</v>
      </c>
      <c r="M782" s="17" t="str">
        <f t="shared" si="143"/>
        <v>OK</v>
      </c>
      <c r="N782" s="18" t="str">
        <f>IF(BO782&lt;&gt;"",
    IF(INT('Data Sheet'!$A$19)=INT('Data Sheet'!$B$19),
        --(INT('Data Sheet'!$A$19) &amp; "." &amp; BO782),
        IF(AND((--(INT('Data Sheet'!$A$19) &amp; "." &amp; BO782)&gt;=--('Data Sheet'!$A$19)), (--(INT('Data Sheet'!$A$19) &amp; "." &amp; BO782)&lt;=--('Data Sheet'!$B$19))),
            --(INT('Data Sheet'!$A$19) &amp; "." &amp; BO782),
            --(INT('Data Sheet'!$B$19) &amp; "." &amp; BO782)
        )
    ),
    IF(BN782&lt;&gt;"",
        IF(INT('Data Sheet'!$A$19)=INT('Data Sheet'!$B$19),
            --(INT('Data Sheet'!$A$19) &amp; "." &amp; LEFT(BN782,3)),
            IF(AND((--(INT('Data Sheet'!$A$19) &amp; "." &amp; LEFT(BN782,3))&gt;=--('Data Sheet'!$A$19)), (--(INT('Data Sheet'!$A$19) &amp; "." &amp; LEFT(BN782,3))&lt;=--('Data Sheet'!$B$19))),
                --(INT('Data Sheet'!$A$19) &amp; "." &amp; LEFT(BN782,3)),
                --(INT('Data Sheet'!$B$19) &amp; "." &amp; LEFT(BN782,3))
            )
        ),
        "OK"
    )
)</f>
        <v>OK</v>
      </c>
      <c r="O782" s="23" t="str">
        <f>IF(BP782&lt;&gt;"",
    IF(INT('Data Sheet'!$A$19)=INT('Data Sheet'!$B$19),
        --(INT('Data Sheet'!$A$19) &amp; "." &amp; BP782),
        IF(AND((--(INT('Data Sheet'!$A$19) &amp; "." &amp; BP782)&gt;=--('Data Sheet'!$A$19)), (--(INT('Data Sheet'!$A$19) &amp; "." &amp; BP782)&lt;=--('Data Sheet'!$B$19))),
            --(INT('Data Sheet'!$A$19) &amp; "." &amp; BP782),
            --(INT('Data Sheet'!$B$19) &amp; "." &amp; BP782)
        )
    ),
    IF(BN782&lt;&gt;"",
        IF(INT('Data Sheet'!$A$19)=INT('Data Sheet'!$B$19),
            --(INT('Data Sheet'!$A$19) &amp; "." &amp; RIGHT(BN782,3)),
            IF(AND((--(INT('Data Sheet'!$A$19) &amp; "." &amp; RIGHT(BN782,3))&gt;=--('Data Sheet'!$A$19)), (--(INT('Data Sheet'!$A$19) &amp; "." &amp; RIGHT(BN782,3))&lt;=--('Data Sheet'!$B$19))),
                --(INT('Data Sheet'!$A$19) &amp; "." &amp; RIGHT(BN782,3)),
                --(INT('Data Sheet'!$B$19) &amp; "." &amp; RIGHT(BN782,3))
            )
        ),
        "OK"
    )
)</f>
        <v>OK</v>
      </c>
      <c r="P782" s="23" t="str">
        <f>IF(BR782&lt;&gt;"",
    IF(INT('Data Sheet'!$A$19)=INT('Data Sheet'!$B$15),
        --(INT('Data Sheet'!$A$15) &amp; "." &amp; BR782),
        IF(AND((--(INT('Data Sheet'!$A$15) &amp; "." &amp; BR782)&gt;=--('Data Sheet'!$A$15)), (--(INT('Data Sheet'!$A$15) &amp; "." &amp; BR782)&lt;=--('Data Sheet'!$B$15))),
            --(INT('Data Sheet'!$A$15) &amp; "." &amp; BR782),
            --(INT('Data Sheet'!$B$15) &amp; "." &amp; BR782)
        )
    ),
    IF(BQ782&lt;&gt;"",
        IF(INT('Data Sheet'!$A$15)=INT('Data Sheet'!$B$15),
            --(INT('Data Sheet'!$A$15) &amp; "." &amp; LEFT(BQ782,3)),
            IF(AND((--(INT('Data Sheet'!$A$15) &amp; "." &amp; LEFT(BQ782,3))&gt;=--('Data Sheet'!$A$15)), (--(INT('Data Sheet'!$A$15) &amp; "." &amp; LEFT(BQ782,3))&lt;=--('Data Sheet'!$B$15))),
                --(INT('Data Sheet'!$A$15) &amp; "." &amp; LEFT(BQ782,3)),
                --(INT('Data Sheet'!$B$15) &amp; "." &amp; LEFT(BQ782,3))
            )
        ),
        "OK"
    )
)</f>
        <v>OK</v>
      </c>
      <c r="Q782" s="23" t="str">
        <f>IF(BS782&lt;&gt;"",
    IF(INT('Data Sheet'!$A$19)=INT('Data Sheet'!$B$15),
        --(INT('Data Sheet'!$A$15) &amp; "." &amp; BS782),
        IF(AND((--(INT('Data Sheet'!$A$15) &amp; "." &amp; BS782)&gt;=--('Data Sheet'!$A$15)), (--(INT('Data Sheet'!$A$15) &amp; "." &amp; BS782)&lt;=--('Data Sheet'!$B$15))),
            --(INT('Data Sheet'!$A$15) &amp; "." &amp; BS782),
            --(INT('Data Sheet'!$B$15) &amp; "." &amp; BS782)
        )
    ),
    IF(BQ782&lt;&gt;"",
        IF(INT('Data Sheet'!$A$15)=INT('Data Sheet'!$B$15),
            --(INT('Data Sheet'!$A$15) &amp; "." &amp; RIGHT(BQ782,3)),
            IF(AND((--(INT('Data Sheet'!$A$15) &amp; "." &amp; RIGHT(BQ782,3))&gt;=--('Data Sheet'!$A$15)), (--(INT('Data Sheet'!$A$15) &amp; "." &amp; RIGHT(BQ782,3))&lt;=--('Data Sheet'!$B$15))),
                --(INT('Data Sheet'!$A$15) &amp; "." &amp; RIGHT(BQ782,3)),
                --(INT('Data Sheet'!$B$15) &amp; "." &amp; RIGHT(BQ782,3))
            )
        ),
        "OK"
    )
)</f>
        <v>OK</v>
      </c>
      <c r="R782" s="19"/>
      <c r="S782" s="19"/>
      <c r="T782" s="19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1"/>
      <c r="AU782" s="21"/>
      <c r="AV782" s="21"/>
      <c r="AW782" s="22"/>
      <c r="AX782" s="99"/>
      <c r="AY782" s="20"/>
      <c r="AZ782" s="20"/>
      <c r="BA782" s="22"/>
      <c r="BB782">
        <v>774</v>
      </c>
      <c r="BC782" s="80"/>
      <c r="BD782" s="80"/>
      <c r="BE782" s="80"/>
      <c r="BF782" s="80"/>
      <c r="BG782" s="32" t="str">
        <f t="shared" si="136"/>
        <v/>
      </c>
      <c r="BH782" s="78">
        <f t="shared" si="134"/>
        <v>0</v>
      </c>
      <c r="BI782" s="2">
        <f t="shared" si="137"/>
        <v>0</v>
      </c>
      <c r="BJ782" s="2">
        <f t="shared" si="138"/>
        <v>0</v>
      </c>
      <c r="BK782" s="2">
        <f t="shared" si="135"/>
        <v>0</v>
      </c>
    </row>
    <row r="783" spans="2:63" ht="15" customHeight="1" x14ac:dyDescent="0.25">
      <c r="B783" s="14">
        <v>775</v>
      </c>
      <c r="C783" s="95" t="str">
        <f t="shared" si="139"/>
        <v/>
      </c>
      <c r="D783" s="15" t="str">
        <f t="shared" si="144"/>
        <v>OK</v>
      </c>
      <c r="E783" s="16" t="e">
        <f>VLOOKUP('Data Sheet'!$B$8,'Data Sheet'!$I$2:$J$9,2,FALSE)</f>
        <v>#N/A</v>
      </c>
      <c r="F783" s="16" t="str">
        <f t="shared" si="140"/>
        <v/>
      </c>
      <c r="G783" s="103">
        <f t="shared" si="141"/>
        <v>0</v>
      </c>
      <c r="H783" s="17" t="s">
        <v>26</v>
      </c>
      <c r="I783" s="17" t="s">
        <v>26</v>
      </c>
      <c r="J783" s="17" t="str">
        <f>IF('Data Sheet'!$B$9="NC-50","N/A","OK")</f>
        <v>OK</v>
      </c>
      <c r="K783" s="17" t="str">
        <f>IF('Data Sheet'!$B$9="NC-50","N/A","OK")</f>
        <v>OK</v>
      </c>
      <c r="L783" s="17" t="str">
        <f t="shared" si="142"/>
        <v>OK</v>
      </c>
      <c r="M783" s="17" t="str">
        <f t="shared" si="143"/>
        <v>OK</v>
      </c>
      <c r="N783" s="18" t="str">
        <f>IF(BO783&lt;&gt;"",
    IF(INT('Data Sheet'!$A$19)=INT('Data Sheet'!$B$19),
        --(INT('Data Sheet'!$A$19) &amp; "." &amp; BO783),
        IF(AND((--(INT('Data Sheet'!$A$19) &amp; "." &amp; BO783)&gt;=--('Data Sheet'!$A$19)), (--(INT('Data Sheet'!$A$19) &amp; "." &amp; BO783)&lt;=--('Data Sheet'!$B$19))),
            --(INT('Data Sheet'!$A$19) &amp; "." &amp; BO783),
            --(INT('Data Sheet'!$B$19) &amp; "." &amp; BO783)
        )
    ),
    IF(BN783&lt;&gt;"",
        IF(INT('Data Sheet'!$A$19)=INT('Data Sheet'!$B$19),
            --(INT('Data Sheet'!$A$19) &amp; "." &amp; LEFT(BN783,3)),
            IF(AND((--(INT('Data Sheet'!$A$19) &amp; "." &amp; LEFT(BN783,3))&gt;=--('Data Sheet'!$A$19)), (--(INT('Data Sheet'!$A$19) &amp; "." &amp; LEFT(BN783,3))&lt;=--('Data Sheet'!$B$19))),
                --(INT('Data Sheet'!$A$19) &amp; "." &amp; LEFT(BN783,3)),
                --(INT('Data Sheet'!$B$19) &amp; "." &amp; LEFT(BN783,3))
            )
        ),
        "OK"
    )
)</f>
        <v>OK</v>
      </c>
      <c r="O783" s="23" t="str">
        <f>IF(BP783&lt;&gt;"",
    IF(INT('Data Sheet'!$A$19)=INT('Data Sheet'!$B$19),
        --(INT('Data Sheet'!$A$19) &amp; "." &amp; BP783),
        IF(AND((--(INT('Data Sheet'!$A$19) &amp; "." &amp; BP783)&gt;=--('Data Sheet'!$A$19)), (--(INT('Data Sheet'!$A$19) &amp; "." &amp; BP783)&lt;=--('Data Sheet'!$B$19))),
            --(INT('Data Sheet'!$A$19) &amp; "." &amp; BP783),
            --(INT('Data Sheet'!$B$19) &amp; "." &amp; BP783)
        )
    ),
    IF(BN783&lt;&gt;"",
        IF(INT('Data Sheet'!$A$19)=INT('Data Sheet'!$B$19),
            --(INT('Data Sheet'!$A$19) &amp; "." &amp; RIGHT(BN783,3)),
            IF(AND((--(INT('Data Sheet'!$A$19) &amp; "." &amp; RIGHT(BN783,3))&gt;=--('Data Sheet'!$A$19)), (--(INT('Data Sheet'!$A$19) &amp; "." &amp; RIGHT(BN783,3))&lt;=--('Data Sheet'!$B$19))),
                --(INT('Data Sheet'!$A$19) &amp; "." &amp; RIGHT(BN783,3)),
                --(INT('Data Sheet'!$B$19) &amp; "." &amp; RIGHT(BN783,3))
            )
        ),
        "OK"
    )
)</f>
        <v>OK</v>
      </c>
      <c r="P783" s="23" t="str">
        <f>IF(BR783&lt;&gt;"",
    IF(INT('Data Sheet'!$A$19)=INT('Data Sheet'!$B$15),
        --(INT('Data Sheet'!$A$15) &amp; "." &amp; BR783),
        IF(AND((--(INT('Data Sheet'!$A$15) &amp; "." &amp; BR783)&gt;=--('Data Sheet'!$A$15)), (--(INT('Data Sheet'!$A$15) &amp; "." &amp; BR783)&lt;=--('Data Sheet'!$B$15))),
            --(INT('Data Sheet'!$A$15) &amp; "." &amp; BR783),
            --(INT('Data Sheet'!$B$15) &amp; "." &amp; BR783)
        )
    ),
    IF(BQ783&lt;&gt;"",
        IF(INT('Data Sheet'!$A$15)=INT('Data Sheet'!$B$15),
            --(INT('Data Sheet'!$A$15) &amp; "." &amp; LEFT(BQ783,3)),
            IF(AND((--(INT('Data Sheet'!$A$15) &amp; "." &amp; LEFT(BQ783,3))&gt;=--('Data Sheet'!$A$15)), (--(INT('Data Sheet'!$A$15) &amp; "." &amp; LEFT(BQ783,3))&lt;=--('Data Sheet'!$B$15))),
                --(INT('Data Sheet'!$A$15) &amp; "." &amp; LEFT(BQ783,3)),
                --(INT('Data Sheet'!$B$15) &amp; "." &amp; LEFT(BQ783,3))
            )
        ),
        "OK"
    )
)</f>
        <v>OK</v>
      </c>
      <c r="Q783" s="23" t="str">
        <f>IF(BS783&lt;&gt;"",
    IF(INT('Data Sheet'!$A$19)=INT('Data Sheet'!$B$15),
        --(INT('Data Sheet'!$A$15) &amp; "." &amp; BS783),
        IF(AND((--(INT('Data Sheet'!$A$15) &amp; "." &amp; BS783)&gt;=--('Data Sheet'!$A$15)), (--(INT('Data Sheet'!$A$15) &amp; "." &amp; BS783)&lt;=--('Data Sheet'!$B$15))),
            --(INT('Data Sheet'!$A$15) &amp; "." &amp; BS783),
            --(INT('Data Sheet'!$B$15) &amp; "." &amp; BS783)
        )
    ),
    IF(BQ783&lt;&gt;"",
        IF(INT('Data Sheet'!$A$15)=INT('Data Sheet'!$B$15),
            --(INT('Data Sheet'!$A$15) &amp; "." &amp; RIGHT(BQ783,3)),
            IF(AND((--(INT('Data Sheet'!$A$15) &amp; "." &amp; RIGHT(BQ783,3))&gt;=--('Data Sheet'!$A$15)), (--(INT('Data Sheet'!$A$15) &amp; "." &amp; RIGHT(BQ783,3))&lt;=--('Data Sheet'!$B$15))),
                --(INT('Data Sheet'!$A$15) &amp; "." &amp; RIGHT(BQ783,3)),
                --(INT('Data Sheet'!$B$15) &amp; "." &amp; RIGHT(BQ783,3))
            )
        ),
        "OK"
    )
)</f>
        <v>OK</v>
      </c>
      <c r="R783" s="19"/>
      <c r="S783" s="19"/>
      <c r="T783" s="19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1"/>
      <c r="AU783" s="21"/>
      <c r="AV783" s="21"/>
      <c r="AW783" s="22"/>
      <c r="AX783" s="99"/>
      <c r="AY783" s="20"/>
      <c r="AZ783" s="20"/>
      <c r="BA783" s="22"/>
      <c r="BB783">
        <v>775</v>
      </c>
      <c r="BC783" s="80"/>
      <c r="BD783" s="80"/>
      <c r="BE783" s="80"/>
      <c r="BF783" s="80"/>
      <c r="BG783" s="32" t="str">
        <f t="shared" si="136"/>
        <v/>
      </c>
      <c r="BH783" s="78">
        <f t="shared" si="134"/>
        <v>0</v>
      </c>
      <c r="BI783" s="2">
        <f t="shared" si="137"/>
        <v>0</v>
      </c>
      <c r="BJ783" s="2">
        <f t="shared" si="138"/>
        <v>0</v>
      </c>
      <c r="BK783" s="2">
        <f t="shared" si="135"/>
        <v>0</v>
      </c>
    </row>
    <row r="784" spans="2:63" ht="15" customHeight="1" x14ac:dyDescent="0.25">
      <c r="B784" s="14">
        <v>776</v>
      </c>
      <c r="C784" s="95" t="str">
        <f t="shared" si="139"/>
        <v/>
      </c>
      <c r="D784" s="15" t="str">
        <f t="shared" si="144"/>
        <v>OK</v>
      </c>
      <c r="E784" s="16" t="e">
        <f>VLOOKUP('Data Sheet'!$B$8,'Data Sheet'!$I$2:$J$9,2,FALSE)</f>
        <v>#N/A</v>
      </c>
      <c r="F784" s="16" t="str">
        <f t="shared" si="140"/>
        <v/>
      </c>
      <c r="G784" s="103">
        <f t="shared" si="141"/>
        <v>0</v>
      </c>
      <c r="H784" s="17" t="s">
        <v>26</v>
      </c>
      <c r="I784" s="17" t="s">
        <v>26</v>
      </c>
      <c r="J784" s="17" t="str">
        <f>IF('Data Sheet'!$B$9="NC-50","N/A","OK")</f>
        <v>OK</v>
      </c>
      <c r="K784" s="17" t="str">
        <f>IF('Data Sheet'!$B$9="NC-50","N/A","OK")</f>
        <v>OK</v>
      </c>
      <c r="L784" s="17" t="str">
        <f t="shared" si="142"/>
        <v>OK</v>
      </c>
      <c r="M784" s="17" t="str">
        <f t="shared" si="143"/>
        <v>OK</v>
      </c>
      <c r="N784" s="18" t="str">
        <f>IF(BO784&lt;&gt;"",
    IF(INT('Data Sheet'!$A$19)=INT('Data Sheet'!$B$19),
        --(INT('Data Sheet'!$A$19) &amp; "." &amp; BO784),
        IF(AND((--(INT('Data Sheet'!$A$19) &amp; "." &amp; BO784)&gt;=--('Data Sheet'!$A$19)), (--(INT('Data Sheet'!$A$19) &amp; "." &amp; BO784)&lt;=--('Data Sheet'!$B$19))),
            --(INT('Data Sheet'!$A$19) &amp; "." &amp; BO784),
            --(INT('Data Sheet'!$B$19) &amp; "." &amp; BO784)
        )
    ),
    IF(BN784&lt;&gt;"",
        IF(INT('Data Sheet'!$A$19)=INT('Data Sheet'!$B$19),
            --(INT('Data Sheet'!$A$19) &amp; "." &amp; LEFT(BN784,3)),
            IF(AND((--(INT('Data Sheet'!$A$19) &amp; "." &amp; LEFT(BN784,3))&gt;=--('Data Sheet'!$A$19)), (--(INT('Data Sheet'!$A$19) &amp; "." &amp; LEFT(BN784,3))&lt;=--('Data Sheet'!$B$19))),
                --(INT('Data Sheet'!$A$19) &amp; "." &amp; LEFT(BN784,3)),
                --(INT('Data Sheet'!$B$19) &amp; "." &amp; LEFT(BN784,3))
            )
        ),
        "OK"
    )
)</f>
        <v>OK</v>
      </c>
      <c r="O784" s="23" t="str">
        <f>IF(BP784&lt;&gt;"",
    IF(INT('Data Sheet'!$A$19)=INT('Data Sheet'!$B$19),
        --(INT('Data Sheet'!$A$19) &amp; "." &amp; BP784),
        IF(AND((--(INT('Data Sheet'!$A$19) &amp; "." &amp; BP784)&gt;=--('Data Sheet'!$A$19)), (--(INT('Data Sheet'!$A$19) &amp; "." &amp; BP784)&lt;=--('Data Sheet'!$B$19))),
            --(INT('Data Sheet'!$A$19) &amp; "." &amp; BP784),
            --(INT('Data Sheet'!$B$19) &amp; "." &amp; BP784)
        )
    ),
    IF(BN784&lt;&gt;"",
        IF(INT('Data Sheet'!$A$19)=INT('Data Sheet'!$B$19),
            --(INT('Data Sheet'!$A$19) &amp; "." &amp; RIGHT(BN784,3)),
            IF(AND((--(INT('Data Sheet'!$A$19) &amp; "." &amp; RIGHT(BN784,3))&gt;=--('Data Sheet'!$A$19)), (--(INT('Data Sheet'!$A$19) &amp; "." &amp; RIGHT(BN784,3))&lt;=--('Data Sheet'!$B$19))),
                --(INT('Data Sheet'!$A$19) &amp; "." &amp; RIGHT(BN784,3)),
                --(INT('Data Sheet'!$B$19) &amp; "." &amp; RIGHT(BN784,3))
            )
        ),
        "OK"
    )
)</f>
        <v>OK</v>
      </c>
      <c r="P784" s="23" t="str">
        <f>IF(BR784&lt;&gt;"",
    IF(INT('Data Sheet'!$A$19)=INT('Data Sheet'!$B$15),
        --(INT('Data Sheet'!$A$15) &amp; "." &amp; BR784),
        IF(AND((--(INT('Data Sheet'!$A$15) &amp; "." &amp; BR784)&gt;=--('Data Sheet'!$A$15)), (--(INT('Data Sheet'!$A$15) &amp; "." &amp; BR784)&lt;=--('Data Sheet'!$B$15))),
            --(INT('Data Sheet'!$A$15) &amp; "." &amp; BR784),
            --(INT('Data Sheet'!$B$15) &amp; "." &amp; BR784)
        )
    ),
    IF(BQ784&lt;&gt;"",
        IF(INT('Data Sheet'!$A$15)=INT('Data Sheet'!$B$15),
            --(INT('Data Sheet'!$A$15) &amp; "." &amp; LEFT(BQ784,3)),
            IF(AND((--(INT('Data Sheet'!$A$15) &amp; "." &amp; LEFT(BQ784,3))&gt;=--('Data Sheet'!$A$15)), (--(INT('Data Sheet'!$A$15) &amp; "." &amp; LEFT(BQ784,3))&lt;=--('Data Sheet'!$B$15))),
                --(INT('Data Sheet'!$A$15) &amp; "." &amp; LEFT(BQ784,3)),
                --(INT('Data Sheet'!$B$15) &amp; "." &amp; LEFT(BQ784,3))
            )
        ),
        "OK"
    )
)</f>
        <v>OK</v>
      </c>
      <c r="Q784" s="23" t="str">
        <f>IF(BS784&lt;&gt;"",
    IF(INT('Data Sheet'!$A$19)=INT('Data Sheet'!$B$15),
        --(INT('Data Sheet'!$A$15) &amp; "." &amp; BS784),
        IF(AND((--(INT('Data Sheet'!$A$15) &amp; "." &amp; BS784)&gt;=--('Data Sheet'!$A$15)), (--(INT('Data Sheet'!$A$15) &amp; "." &amp; BS784)&lt;=--('Data Sheet'!$B$15))),
            --(INT('Data Sheet'!$A$15) &amp; "." &amp; BS784),
            --(INT('Data Sheet'!$B$15) &amp; "." &amp; BS784)
        )
    ),
    IF(BQ784&lt;&gt;"",
        IF(INT('Data Sheet'!$A$15)=INT('Data Sheet'!$B$15),
            --(INT('Data Sheet'!$A$15) &amp; "." &amp; RIGHT(BQ784,3)),
            IF(AND((--(INT('Data Sheet'!$A$15) &amp; "." &amp; RIGHT(BQ784,3))&gt;=--('Data Sheet'!$A$15)), (--(INT('Data Sheet'!$A$15) &amp; "." &amp; RIGHT(BQ784,3))&lt;=--('Data Sheet'!$B$15))),
                --(INT('Data Sheet'!$A$15) &amp; "." &amp; RIGHT(BQ784,3)),
                --(INT('Data Sheet'!$B$15) &amp; "." &amp; RIGHT(BQ784,3))
            )
        ),
        "OK"
    )
)</f>
        <v>OK</v>
      </c>
      <c r="R784" s="19"/>
      <c r="S784" s="19"/>
      <c r="T784" s="19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1"/>
      <c r="AU784" s="21"/>
      <c r="AV784" s="21"/>
      <c r="AW784" s="22"/>
      <c r="AX784" s="99"/>
      <c r="AY784" s="20"/>
      <c r="AZ784" s="20"/>
      <c r="BA784" s="22"/>
      <c r="BB784">
        <v>776</v>
      </c>
      <c r="BC784" s="80"/>
      <c r="BD784" s="80"/>
      <c r="BE784" s="80"/>
      <c r="BF784" s="80"/>
      <c r="BG784" s="32" t="str">
        <f t="shared" si="136"/>
        <v/>
      </c>
      <c r="BH784" s="78">
        <f t="shared" si="134"/>
        <v>0</v>
      </c>
      <c r="BI784" s="2">
        <f t="shared" si="137"/>
        <v>0</v>
      </c>
      <c r="BJ784" s="2">
        <f t="shared" si="138"/>
        <v>0</v>
      </c>
      <c r="BK784" s="2">
        <f t="shared" si="135"/>
        <v>0</v>
      </c>
    </row>
    <row r="785" spans="2:63" ht="15" customHeight="1" x14ac:dyDescent="0.25">
      <c r="B785" s="14">
        <v>777</v>
      </c>
      <c r="C785" s="95" t="str">
        <f t="shared" si="139"/>
        <v/>
      </c>
      <c r="D785" s="15" t="str">
        <f t="shared" si="144"/>
        <v>OK</v>
      </c>
      <c r="E785" s="16" t="e">
        <f>VLOOKUP('Data Sheet'!$B$8,'Data Sheet'!$I$2:$J$9,2,FALSE)</f>
        <v>#N/A</v>
      </c>
      <c r="F785" s="16" t="str">
        <f t="shared" si="140"/>
        <v/>
      </c>
      <c r="G785" s="103">
        <f t="shared" si="141"/>
        <v>0</v>
      </c>
      <c r="H785" s="17" t="s">
        <v>26</v>
      </c>
      <c r="I785" s="17" t="s">
        <v>26</v>
      </c>
      <c r="J785" s="17" t="str">
        <f>IF('Data Sheet'!$B$9="NC-50","N/A","OK")</f>
        <v>OK</v>
      </c>
      <c r="K785" s="17" t="str">
        <f>IF('Data Sheet'!$B$9="NC-50","N/A","OK")</f>
        <v>OK</v>
      </c>
      <c r="L785" s="17" t="str">
        <f t="shared" si="142"/>
        <v>OK</v>
      </c>
      <c r="M785" s="17" t="str">
        <f t="shared" si="143"/>
        <v>OK</v>
      </c>
      <c r="N785" s="18" t="str">
        <f>IF(BO785&lt;&gt;"",
    IF(INT('Data Sheet'!$A$19)=INT('Data Sheet'!$B$19),
        --(INT('Data Sheet'!$A$19) &amp; "." &amp; BO785),
        IF(AND((--(INT('Data Sheet'!$A$19) &amp; "." &amp; BO785)&gt;=--('Data Sheet'!$A$19)), (--(INT('Data Sheet'!$A$19) &amp; "." &amp; BO785)&lt;=--('Data Sheet'!$B$19))),
            --(INT('Data Sheet'!$A$19) &amp; "." &amp; BO785),
            --(INT('Data Sheet'!$B$19) &amp; "." &amp; BO785)
        )
    ),
    IF(BN785&lt;&gt;"",
        IF(INT('Data Sheet'!$A$19)=INT('Data Sheet'!$B$19),
            --(INT('Data Sheet'!$A$19) &amp; "." &amp; LEFT(BN785,3)),
            IF(AND((--(INT('Data Sheet'!$A$19) &amp; "." &amp; LEFT(BN785,3))&gt;=--('Data Sheet'!$A$19)), (--(INT('Data Sheet'!$A$19) &amp; "." &amp; LEFT(BN785,3))&lt;=--('Data Sheet'!$B$19))),
                --(INT('Data Sheet'!$A$19) &amp; "." &amp; LEFT(BN785,3)),
                --(INT('Data Sheet'!$B$19) &amp; "." &amp; LEFT(BN785,3))
            )
        ),
        "OK"
    )
)</f>
        <v>OK</v>
      </c>
      <c r="O785" s="23" t="str">
        <f>IF(BP785&lt;&gt;"",
    IF(INT('Data Sheet'!$A$19)=INT('Data Sheet'!$B$19),
        --(INT('Data Sheet'!$A$19) &amp; "." &amp; BP785),
        IF(AND((--(INT('Data Sheet'!$A$19) &amp; "." &amp; BP785)&gt;=--('Data Sheet'!$A$19)), (--(INT('Data Sheet'!$A$19) &amp; "." &amp; BP785)&lt;=--('Data Sheet'!$B$19))),
            --(INT('Data Sheet'!$A$19) &amp; "." &amp; BP785),
            --(INT('Data Sheet'!$B$19) &amp; "." &amp; BP785)
        )
    ),
    IF(BN785&lt;&gt;"",
        IF(INT('Data Sheet'!$A$19)=INT('Data Sheet'!$B$19),
            --(INT('Data Sheet'!$A$19) &amp; "." &amp; RIGHT(BN785,3)),
            IF(AND((--(INT('Data Sheet'!$A$19) &amp; "." &amp; RIGHT(BN785,3))&gt;=--('Data Sheet'!$A$19)), (--(INT('Data Sheet'!$A$19) &amp; "." &amp; RIGHT(BN785,3))&lt;=--('Data Sheet'!$B$19))),
                --(INT('Data Sheet'!$A$19) &amp; "." &amp; RIGHT(BN785,3)),
                --(INT('Data Sheet'!$B$19) &amp; "." &amp; RIGHT(BN785,3))
            )
        ),
        "OK"
    )
)</f>
        <v>OK</v>
      </c>
      <c r="P785" s="23" t="str">
        <f>IF(BR785&lt;&gt;"",
    IF(INT('Data Sheet'!$A$19)=INT('Data Sheet'!$B$15),
        --(INT('Data Sheet'!$A$15) &amp; "." &amp; BR785),
        IF(AND((--(INT('Data Sheet'!$A$15) &amp; "." &amp; BR785)&gt;=--('Data Sheet'!$A$15)), (--(INT('Data Sheet'!$A$15) &amp; "." &amp; BR785)&lt;=--('Data Sheet'!$B$15))),
            --(INT('Data Sheet'!$A$15) &amp; "." &amp; BR785),
            --(INT('Data Sheet'!$B$15) &amp; "." &amp; BR785)
        )
    ),
    IF(BQ785&lt;&gt;"",
        IF(INT('Data Sheet'!$A$15)=INT('Data Sheet'!$B$15),
            --(INT('Data Sheet'!$A$15) &amp; "." &amp; LEFT(BQ785,3)),
            IF(AND((--(INT('Data Sheet'!$A$15) &amp; "." &amp; LEFT(BQ785,3))&gt;=--('Data Sheet'!$A$15)), (--(INT('Data Sheet'!$A$15) &amp; "." &amp; LEFT(BQ785,3))&lt;=--('Data Sheet'!$B$15))),
                --(INT('Data Sheet'!$A$15) &amp; "." &amp; LEFT(BQ785,3)),
                --(INT('Data Sheet'!$B$15) &amp; "." &amp; LEFT(BQ785,3))
            )
        ),
        "OK"
    )
)</f>
        <v>OK</v>
      </c>
      <c r="Q785" s="23" t="str">
        <f>IF(BS785&lt;&gt;"",
    IF(INT('Data Sheet'!$A$19)=INT('Data Sheet'!$B$15),
        --(INT('Data Sheet'!$A$15) &amp; "." &amp; BS785),
        IF(AND((--(INT('Data Sheet'!$A$15) &amp; "." &amp; BS785)&gt;=--('Data Sheet'!$A$15)), (--(INT('Data Sheet'!$A$15) &amp; "." &amp; BS785)&lt;=--('Data Sheet'!$B$15))),
            --(INT('Data Sheet'!$A$15) &amp; "." &amp; BS785),
            --(INT('Data Sheet'!$B$15) &amp; "." &amp; BS785)
        )
    ),
    IF(BQ785&lt;&gt;"",
        IF(INT('Data Sheet'!$A$15)=INT('Data Sheet'!$B$15),
            --(INT('Data Sheet'!$A$15) &amp; "." &amp; RIGHT(BQ785,3)),
            IF(AND((--(INT('Data Sheet'!$A$15) &amp; "." &amp; RIGHT(BQ785,3))&gt;=--('Data Sheet'!$A$15)), (--(INT('Data Sheet'!$A$15) &amp; "." &amp; RIGHT(BQ785,3))&lt;=--('Data Sheet'!$B$15))),
                --(INT('Data Sheet'!$A$15) &amp; "." &amp; RIGHT(BQ785,3)),
                --(INT('Data Sheet'!$B$15) &amp; "." &amp; RIGHT(BQ785,3))
            )
        ),
        "OK"
    )
)</f>
        <v>OK</v>
      </c>
      <c r="R785" s="19"/>
      <c r="S785" s="19"/>
      <c r="T785" s="19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1"/>
      <c r="AU785" s="21"/>
      <c r="AV785" s="21"/>
      <c r="AW785" s="22"/>
      <c r="AX785" s="99"/>
      <c r="AY785" s="20"/>
      <c r="AZ785" s="20"/>
      <c r="BA785" s="22"/>
      <c r="BB785">
        <v>777</v>
      </c>
      <c r="BC785" s="80"/>
      <c r="BD785" s="80"/>
      <c r="BE785" s="80"/>
      <c r="BF785" s="80"/>
      <c r="BG785" s="32" t="str">
        <f t="shared" si="136"/>
        <v/>
      </c>
      <c r="BH785" s="78">
        <f t="shared" si="134"/>
        <v>0</v>
      </c>
      <c r="BI785" s="2">
        <f t="shared" si="137"/>
        <v>0</v>
      </c>
      <c r="BJ785" s="2">
        <f t="shared" si="138"/>
        <v>0</v>
      </c>
      <c r="BK785" s="2">
        <f t="shared" si="135"/>
        <v>0</v>
      </c>
    </row>
    <row r="786" spans="2:63" ht="15" customHeight="1" x14ac:dyDescent="0.25">
      <c r="B786" s="14">
        <v>778</v>
      </c>
      <c r="C786" s="95" t="str">
        <f t="shared" si="139"/>
        <v/>
      </c>
      <c r="D786" s="15" t="str">
        <f t="shared" si="144"/>
        <v>OK</v>
      </c>
      <c r="E786" s="16" t="e">
        <f>VLOOKUP('Data Sheet'!$B$8,'Data Sheet'!$I$2:$J$9,2,FALSE)</f>
        <v>#N/A</v>
      </c>
      <c r="F786" s="16" t="str">
        <f t="shared" si="140"/>
        <v/>
      </c>
      <c r="G786" s="103">
        <f t="shared" si="141"/>
        <v>0</v>
      </c>
      <c r="H786" s="17" t="s">
        <v>26</v>
      </c>
      <c r="I786" s="17" t="s">
        <v>26</v>
      </c>
      <c r="J786" s="17" t="str">
        <f>IF('Data Sheet'!$B$9="NC-50","N/A","OK")</f>
        <v>OK</v>
      </c>
      <c r="K786" s="17" t="str">
        <f>IF('Data Sheet'!$B$9="NC-50","N/A","OK")</f>
        <v>OK</v>
      </c>
      <c r="L786" s="17" t="str">
        <f t="shared" si="142"/>
        <v>OK</v>
      </c>
      <c r="M786" s="17" t="str">
        <f t="shared" si="143"/>
        <v>OK</v>
      </c>
      <c r="N786" s="18" t="str">
        <f>IF(BO786&lt;&gt;"",
    IF(INT('Data Sheet'!$A$19)=INT('Data Sheet'!$B$19),
        --(INT('Data Sheet'!$A$19) &amp; "." &amp; BO786),
        IF(AND((--(INT('Data Sheet'!$A$19) &amp; "." &amp; BO786)&gt;=--('Data Sheet'!$A$19)), (--(INT('Data Sheet'!$A$19) &amp; "." &amp; BO786)&lt;=--('Data Sheet'!$B$19))),
            --(INT('Data Sheet'!$A$19) &amp; "." &amp; BO786),
            --(INT('Data Sheet'!$B$19) &amp; "." &amp; BO786)
        )
    ),
    IF(BN786&lt;&gt;"",
        IF(INT('Data Sheet'!$A$19)=INT('Data Sheet'!$B$19),
            --(INT('Data Sheet'!$A$19) &amp; "." &amp; LEFT(BN786,3)),
            IF(AND((--(INT('Data Sheet'!$A$19) &amp; "." &amp; LEFT(BN786,3))&gt;=--('Data Sheet'!$A$19)), (--(INT('Data Sheet'!$A$19) &amp; "." &amp; LEFT(BN786,3))&lt;=--('Data Sheet'!$B$19))),
                --(INT('Data Sheet'!$A$19) &amp; "." &amp; LEFT(BN786,3)),
                --(INT('Data Sheet'!$B$19) &amp; "." &amp; LEFT(BN786,3))
            )
        ),
        "OK"
    )
)</f>
        <v>OK</v>
      </c>
      <c r="O786" s="23" t="str">
        <f>IF(BP786&lt;&gt;"",
    IF(INT('Data Sheet'!$A$19)=INT('Data Sheet'!$B$19),
        --(INT('Data Sheet'!$A$19) &amp; "." &amp; BP786),
        IF(AND((--(INT('Data Sheet'!$A$19) &amp; "." &amp; BP786)&gt;=--('Data Sheet'!$A$19)), (--(INT('Data Sheet'!$A$19) &amp; "." &amp; BP786)&lt;=--('Data Sheet'!$B$19))),
            --(INT('Data Sheet'!$A$19) &amp; "." &amp; BP786),
            --(INT('Data Sheet'!$B$19) &amp; "." &amp; BP786)
        )
    ),
    IF(BN786&lt;&gt;"",
        IF(INT('Data Sheet'!$A$19)=INT('Data Sheet'!$B$19),
            --(INT('Data Sheet'!$A$19) &amp; "." &amp; RIGHT(BN786,3)),
            IF(AND((--(INT('Data Sheet'!$A$19) &amp; "." &amp; RIGHT(BN786,3))&gt;=--('Data Sheet'!$A$19)), (--(INT('Data Sheet'!$A$19) &amp; "." &amp; RIGHT(BN786,3))&lt;=--('Data Sheet'!$B$19))),
                --(INT('Data Sheet'!$A$19) &amp; "." &amp; RIGHT(BN786,3)),
                --(INT('Data Sheet'!$B$19) &amp; "." &amp; RIGHT(BN786,3))
            )
        ),
        "OK"
    )
)</f>
        <v>OK</v>
      </c>
      <c r="P786" s="23" t="str">
        <f>IF(BR786&lt;&gt;"",
    IF(INT('Data Sheet'!$A$19)=INT('Data Sheet'!$B$15),
        --(INT('Data Sheet'!$A$15) &amp; "." &amp; BR786),
        IF(AND((--(INT('Data Sheet'!$A$15) &amp; "." &amp; BR786)&gt;=--('Data Sheet'!$A$15)), (--(INT('Data Sheet'!$A$15) &amp; "." &amp; BR786)&lt;=--('Data Sheet'!$B$15))),
            --(INT('Data Sheet'!$A$15) &amp; "." &amp; BR786),
            --(INT('Data Sheet'!$B$15) &amp; "." &amp; BR786)
        )
    ),
    IF(BQ786&lt;&gt;"",
        IF(INT('Data Sheet'!$A$15)=INT('Data Sheet'!$B$15),
            --(INT('Data Sheet'!$A$15) &amp; "." &amp; LEFT(BQ786,3)),
            IF(AND((--(INT('Data Sheet'!$A$15) &amp; "." &amp; LEFT(BQ786,3))&gt;=--('Data Sheet'!$A$15)), (--(INT('Data Sheet'!$A$15) &amp; "." &amp; LEFT(BQ786,3))&lt;=--('Data Sheet'!$B$15))),
                --(INT('Data Sheet'!$A$15) &amp; "." &amp; LEFT(BQ786,3)),
                --(INT('Data Sheet'!$B$15) &amp; "." &amp; LEFT(BQ786,3))
            )
        ),
        "OK"
    )
)</f>
        <v>OK</v>
      </c>
      <c r="Q786" s="23" t="str">
        <f>IF(BS786&lt;&gt;"",
    IF(INT('Data Sheet'!$A$19)=INT('Data Sheet'!$B$15),
        --(INT('Data Sheet'!$A$15) &amp; "." &amp; BS786),
        IF(AND((--(INT('Data Sheet'!$A$15) &amp; "." &amp; BS786)&gt;=--('Data Sheet'!$A$15)), (--(INT('Data Sheet'!$A$15) &amp; "." &amp; BS786)&lt;=--('Data Sheet'!$B$15))),
            --(INT('Data Sheet'!$A$15) &amp; "." &amp; BS786),
            --(INT('Data Sheet'!$B$15) &amp; "." &amp; BS786)
        )
    ),
    IF(BQ786&lt;&gt;"",
        IF(INT('Data Sheet'!$A$15)=INT('Data Sheet'!$B$15),
            --(INT('Data Sheet'!$A$15) &amp; "." &amp; RIGHT(BQ786,3)),
            IF(AND((--(INT('Data Sheet'!$A$15) &amp; "." &amp; RIGHT(BQ786,3))&gt;=--('Data Sheet'!$A$15)), (--(INT('Data Sheet'!$A$15) &amp; "." &amp; RIGHT(BQ786,3))&lt;=--('Data Sheet'!$B$15))),
                --(INT('Data Sheet'!$A$15) &amp; "." &amp; RIGHT(BQ786,3)),
                --(INT('Data Sheet'!$B$15) &amp; "." &amp; RIGHT(BQ786,3))
            )
        ),
        "OK"
    )
)</f>
        <v>OK</v>
      </c>
      <c r="R786" s="19"/>
      <c r="S786" s="19"/>
      <c r="T786" s="19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1"/>
      <c r="AU786" s="21"/>
      <c r="AV786" s="21"/>
      <c r="AW786" s="22"/>
      <c r="AX786" s="99"/>
      <c r="AY786" s="20"/>
      <c r="AZ786" s="20"/>
      <c r="BA786" s="22"/>
      <c r="BB786">
        <v>778</v>
      </c>
      <c r="BC786" s="80"/>
      <c r="BD786" s="80"/>
      <c r="BE786" s="80"/>
      <c r="BF786" s="80"/>
      <c r="BG786" s="32" t="str">
        <f t="shared" si="136"/>
        <v/>
      </c>
      <c r="BH786" s="78">
        <f t="shared" si="134"/>
        <v>0</v>
      </c>
      <c r="BI786" s="2">
        <f t="shared" si="137"/>
        <v>0</v>
      </c>
      <c r="BJ786" s="2">
        <f t="shared" si="138"/>
        <v>0</v>
      </c>
      <c r="BK786" s="2">
        <f t="shared" si="135"/>
        <v>0</v>
      </c>
    </row>
    <row r="787" spans="2:63" ht="15" customHeight="1" x14ac:dyDescent="0.25">
      <c r="B787" s="14">
        <v>779</v>
      </c>
      <c r="C787" s="95" t="str">
        <f t="shared" si="139"/>
        <v/>
      </c>
      <c r="D787" s="15" t="str">
        <f t="shared" si="144"/>
        <v>OK</v>
      </c>
      <c r="E787" s="16" t="e">
        <f>VLOOKUP('Data Sheet'!$B$8,'Data Sheet'!$I$2:$J$9,2,FALSE)</f>
        <v>#N/A</v>
      </c>
      <c r="F787" s="16" t="str">
        <f t="shared" si="140"/>
        <v/>
      </c>
      <c r="G787" s="103">
        <f t="shared" si="141"/>
        <v>0</v>
      </c>
      <c r="H787" s="17" t="s">
        <v>26</v>
      </c>
      <c r="I787" s="17" t="s">
        <v>26</v>
      </c>
      <c r="J787" s="17" t="str">
        <f>IF('Data Sheet'!$B$9="NC-50","N/A","OK")</f>
        <v>OK</v>
      </c>
      <c r="K787" s="17" t="str">
        <f>IF('Data Sheet'!$B$9="NC-50","N/A","OK")</f>
        <v>OK</v>
      </c>
      <c r="L787" s="17" t="str">
        <f t="shared" si="142"/>
        <v>OK</v>
      </c>
      <c r="M787" s="17" t="str">
        <f t="shared" si="143"/>
        <v>OK</v>
      </c>
      <c r="N787" s="18" t="str">
        <f>IF(BO787&lt;&gt;"",
    IF(INT('Data Sheet'!$A$19)=INT('Data Sheet'!$B$19),
        --(INT('Data Sheet'!$A$19) &amp; "." &amp; BO787),
        IF(AND((--(INT('Data Sheet'!$A$19) &amp; "." &amp; BO787)&gt;=--('Data Sheet'!$A$19)), (--(INT('Data Sheet'!$A$19) &amp; "." &amp; BO787)&lt;=--('Data Sheet'!$B$19))),
            --(INT('Data Sheet'!$A$19) &amp; "." &amp; BO787),
            --(INT('Data Sheet'!$B$19) &amp; "." &amp; BO787)
        )
    ),
    IF(BN787&lt;&gt;"",
        IF(INT('Data Sheet'!$A$19)=INT('Data Sheet'!$B$19),
            --(INT('Data Sheet'!$A$19) &amp; "." &amp; LEFT(BN787,3)),
            IF(AND((--(INT('Data Sheet'!$A$19) &amp; "." &amp; LEFT(BN787,3))&gt;=--('Data Sheet'!$A$19)), (--(INT('Data Sheet'!$A$19) &amp; "." &amp; LEFT(BN787,3))&lt;=--('Data Sheet'!$B$19))),
                --(INT('Data Sheet'!$A$19) &amp; "." &amp; LEFT(BN787,3)),
                --(INT('Data Sheet'!$B$19) &amp; "." &amp; LEFT(BN787,3))
            )
        ),
        "OK"
    )
)</f>
        <v>OK</v>
      </c>
      <c r="O787" s="23" t="str">
        <f>IF(BP787&lt;&gt;"",
    IF(INT('Data Sheet'!$A$19)=INT('Data Sheet'!$B$19),
        --(INT('Data Sheet'!$A$19) &amp; "." &amp; BP787),
        IF(AND((--(INT('Data Sheet'!$A$19) &amp; "." &amp; BP787)&gt;=--('Data Sheet'!$A$19)), (--(INT('Data Sheet'!$A$19) &amp; "." &amp; BP787)&lt;=--('Data Sheet'!$B$19))),
            --(INT('Data Sheet'!$A$19) &amp; "." &amp; BP787),
            --(INT('Data Sheet'!$B$19) &amp; "." &amp; BP787)
        )
    ),
    IF(BN787&lt;&gt;"",
        IF(INT('Data Sheet'!$A$19)=INT('Data Sheet'!$B$19),
            --(INT('Data Sheet'!$A$19) &amp; "." &amp; RIGHT(BN787,3)),
            IF(AND((--(INT('Data Sheet'!$A$19) &amp; "." &amp; RIGHT(BN787,3))&gt;=--('Data Sheet'!$A$19)), (--(INT('Data Sheet'!$A$19) &amp; "." &amp; RIGHT(BN787,3))&lt;=--('Data Sheet'!$B$19))),
                --(INT('Data Sheet'!$A$19) &amp; "." &amp; RIGHT(BN787,3)),
                --(INT('Data Sheet'!$B$19) &amp; "." &amp; RIGHT(BN787,3))
            )
        ),
        "OK"
    )
)</f>
        <v>OK</v>
      </c>
      <c r="P787" s="23" t="str">
        <f>IF(BR787&lt;&gt;"",
    IF(INT('Data Sheet'!$A$19)=INT('Data Sheet'!$B$15),
        --(INT('Data Sheet'!$A$15) &amp; "." &amp; BR787),
        IF(AND((--(INT('Data Sheet'!$A$15) &amp; "." &amp; BR787)&gt;=--('Data Sheet'!$A$15)), (--(INT('Data Sheet'!$A$15) &amp; "." &amp; BR787)&lt;=--('Data Sheet'!$B$15))),
            --(INT('Data Sheet'!$A$15) &amp; "." &amp; BR787),
            --(INT('Data Sheet'!$B$15) &amp; "." &amp; BR787)
        )
    ),
    IF(BQ787&lt;&gt;"",
        IF(INT('Data Sheet'!$A$15)=INT('Data Sheet'!$B$15),
            --(INT('Data Sheet'!$A$15) &amp; "." &amp; LEFT(BQ787,3)),
            IF(AND((--(INT('Data Sheet'!$A$15) &amp; "." &amp; LEFT(BQ787,3))&gt;=--('Data Sheet'!$A$15)), (--(INT('Data Sheet'!$A$15) &amp; "." &amp; LEFT(BQ787,3))&lt;=--('Data Sheet'!$B$15))),
                --(INT('Data Sheet'!$A$15) &amp; "." &amp; LEFT(BQ787,3)),
                --(INT('Data Sheet'!$B$15) &amp; "." &amp; LEFT(BQ787,3))
            )
        ),
        "OK"
    )
)</f>
        <v>OK</v>
      </c>
      <c r="Q787" s="23" t="str">
        <f>IF(BS787&lt;&gt;"",
    IF(INT('Data Sheet'!$A$19)=INT('Data Sheet'!$B$15),
        --(INT('Data Sheet'!$A$15) &amp; "." &amp; BS787),
        IF(AND((--(INT('Data Sheet'!$A$15) &amp; "." &amp; BS787)&gt;=--('Data Sheet'!$A$15)), (--(INT('Data Sheet'!$A$15) &amp; "." &amp; BS787)&lt;=--('Data Sheet'!$B$15))),
            --(INT('Data Sheet'!$A$15) &amp; "." &amp; BS787),
            --(INT('Data Sheet'!$B$15) &amp; "." &amp; BS787)
        )
    ),
    IF(BQ787&lt;&gt;"",
        IF(INT('Data Sheet'!$A$15)=INT('Data Sheet'!$B$15),
            --(INT('Data Sheet'!$A$15) &amp; "." &amp; RIGHT(BQ787,3)),
            IF(AND((--(INT('Data Sheet'!$A$15) &amp; "." &amp; RIGHT(BQ787,3))&gt;=--('Data Sheet'!$A$15)), (--(INT('Data Sheet'!$A$15) &amp; "." &amp; RIGHT(BQ787,3))&lt;=--('Data Sheet'!$B$15))),
                --(INT('Data Sheet'!$A$15) &amp; "." &amp; RIGHT(BQ787,3)),
                --(INT('Data Sheet'!$B$15) &amp; "." &amp; RIGHT(BQ787,3))
            )
        ),
        "OK"
    )
)</f>
        <v>OK</v>
      </c>
      <c r="R787" s="19"/>
      <c r="S787" s="19"/>
      <c r="T787" s="19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1"/>
      <c r="AU787" s="21"/>
      <c r="AV787" s="21"/>
      <c r="AW787" s="22"/>
      <c r="AX787" s="99"/>
      <c r="AY787" s="20"/>
      <c r="AZ787" s="20"/>
      <c r="BA787" s="22"/>
      <c r="BB787">
        <v>779</v>
      </c>
      <c r="BC787" s="80"/>
      <c r="BD787" s="80"/>
      <c r="BE787" s="80"/>
      <c r="BF787" s="80"/>
      <c r="BG787" s="32" t="str">
        <f t="shared" si="136"/>
        <v/>
      </c>
      <c r="BH787" s="78">
        <f t="shared" si="134"/>
        <v>0</v>
      </c>
      <c r="BI787" s="2">
        <f t="shared" si="137"/>
        <v>0</v>
      </c>
      <c r="BJ787" s="2">
        <f t="shared" si="138"/>
        <v>0</v>
      </c>
      <c r="BK787" s="2">
        <f t="shared" si="135"/>
        <v>0</v>
      </c>
    </row>
    <row r="788" spans="2:63" ht="15" customHeight="1" x14ac:dyDescent="0.25">
      <c r="B788" s="14">
        <v>780</v>
      </c>
      <c r="C788" s="95" t="str">
        <f t="shared" si="139"/>
        <v/>
      </c>
      <c r="D788" s="15" t="str">
        <f t="shared" si="144"/>
        <v>OK</v>
      </c>
      <c r="E788" s="16" t="e">
        <f>VLOOKUP('Data Sheet'!$B$8,'Data Sheet'!$I$2:$J$9,2,FALSE)</f>
        <v>#N/A</v>
      </c>
      <c r="F788" s="16" t="str">
        <f t="shared" si="140"/>
        <v/>
      </c>
      <c r="G788" s="103">
        <f t="shared" si="141"/>
        <v>0</v>
      </c>
      <c r="H788" s="17" t="s">
        <v>26</v>
      </c>
      <c r="I788" s="17" t="s">
        <v>26</v>
      </c>
      <c r="J788" s="17" t="str">
        <f>IF('Data Sheet'!$B$9="NC-50","N/A","OK")</f>
        <v>OK</v>
      </c>
      <c r="K788" s="17" t="str">
        <f>IF('Data Sheet'!$B$9="NC-50","N/A","OK")</f>
        <v>OK</v>
      </c>
      <c r="L788" s="17" t="str">
        <f t="shared" si="142"/>
        <v>OK</v>
      </c>
      <c r="M788" s="17" t="str">
        <f t="shared" si="143"/>
        <v>OK</v>
      </c>
      <c r="N788" s="18" t="str">
        <f>IF(BO788&lt;&gt;"",
    IF(INT('Data Sheet'!$A$19)=INT('Data Sheet'!$B$19),
        --(INT('Data Sheet'!$A$19) &amp; "." &amp; BO788),
        IF(AND((--(INT('Data Sheet'!$A$19) &amp; "." &amp; BO788)&gt;=--('Data Sheet'!$A$19)), (--(INT('Data Sheet'!$A$19) &amp; "." &amp; BO788)&lt;=--('Data Sheet'!$B$19))),
            --(INT('Data Sheet'!$A$19) &amp; "." &amp; BO788),
            --(INT('Data Sheet'!$B$19) &amp; "." &amp; BO788)
        )
    ),
    IF(BN788&lt;&gt;"",
        IF(INT('Data Sheet'!$A$19)=INT('Data Sheet'!$B$19),
            --(INT('Data Sheet'!$A$19) &amp; "." &amp; LEFT(BN788,3)),
            IF(AND((--(INT('Data Sheet'!$A$19) &amp; "." &amp; LEFT(BN788,3))&gt;=--('Data Sheet'!$A$19)), (--(INT('Data Sheet'!$A$19) &amp; "." &amp; LEFT(BN788,3))&lt;=--('Data Sheet'!$B$19))),
                --(INT('Data Sheet'!$A$19) &amp; "." &amp; LEFT(BN788,3)),
                --(INT('Data Sheet'!$B$19) &amp; "." &amp; LEFT(BN788,3))
            )
        ),
        "OK"
    )
)</f>
        <v>OK</v>
      </c>
      <c r="O788" s="23" t="str">
        <f>IF(BP788&lt;&gt;"",
    IF(INT('Data Sheet'!$A$19)=INT('Data Sheet'!$B$19),
        --(INT('Data Sheet'!$A$19) &amp; "." &amp; BP788),
        IF(AND((--(INT('Data Sheet'!$A$19) &amp; "." &amp; BP788)&gt;=--('Data Sheet'!$A$19)), (--(INT('Data Sheet'!$A$19) &amp; "." &amp; BP788)&lt;=--('Data Sheet'!$B$19))),
            --(INT('Data Sheet'!$A$19) &amp; "." &amp; BP788),
            --(INT('Data Sheet'!$B$19) &amp; "." &amp; BP788)
        )
    ),
    IF(BN788&lt;&gt;"",
        IF(INT('Data Sheet'!$A$19)=INT('Data Sheet'!$B$19),
            --(INT('Data Sheet'!$A$19) &amp; "." &amp; RIGHT(BN788,3)),
            IF(AND((--(INT('Data Sheet'!$A$19) &amp; "." &amp; RIGHT(BN788,3))&gt;=--('Data Sheet'!$A$19)), (--(INT('Data Sheet'!$A$19) &amp; "." &amp; RIGHT(BN788,3))&lt;=--('Data Sheet'!$B$19))),
                --(INT('Data Sheet'!$A$19) &amp; "." &amp; RIGHT(BN788,3)),
                --(INT('Data Sheet'!$B$19) &amp; "." &amp; RIGHT(BN788,3))
            )
        ),
        "OK"
    )
)</f>
        <v>OK</v>
      </c>
      <c r="P788" s="23" t="str">
        <f>IF(BR788&lt;&gt;"",
    IF(INT('Data Sheet'!$A$19)=INT('Data Sheet'!$B$15),
        --(INT('Data Sheet'!$A$15) &amp; "." &amp; BR788),
        IF(AND((--(INT('Data Sheet'!$A$15) &amp; "." &amp; BR788)&gt;=--('Data Sheet'!$A$15)), (--(INT('Data Sheet'!$A$15) &amp; "." &amp; BR788)&lt;=--('Data Sheet'!$B$15))),
            --(INT('Data Sheet'!$A$15) &amp; "." &amp; BR788),
            --(INT('Data Sheet'!$B$15) &amp; "." &amp; BR788)
        )
    ),
    IF(BQ788&lt;&gt;"",
        IF(INT('Data Sheet'!$A$15)=INT('Data Sheet'!$B$15),
            --(INT('Data Sheet'!$A$15) &amp; "." &amp; LEFT(BQ788,3)),
            IF(AND((--(INT('Data Sheet'!$A$15) &amp; "." &amp; LEFT(BQ788,3))&gt;=--('Data Sheet'!$A$15)), (--(INT('Data Sheet'!$A$15) &amp; "." &amp; LEFT(BQ788,3))&lt;=--('Data Sheet'!$B$15))),
                --(INT('Data Sheet'!$A$15) &amp; "." &amp; LEFT(BQ788,3)),
                --(INT('Data Sheet'!$B$15) &amp; "." &amp; LEFT(BQ788,3))
            )
        ),
        "OK"
    )
)</f>
        <v>OK</v>
      </c>
      <c r="Q788" s="23" t="str">
        <f>IF(BS788&lt;&gt;"",
    IF(INT('Data Sheet'!$A$19)=INT('Data Sheet'!$B$15),
        --(INT('Data Sheet'!$A$15) &amp; "." &amp; BS788),
        IF(AND((--(INT('Data Sheet'!$A$15) &amp; "." &amp; BS788)&gt;=--('Data Sheet'!$A$15)), (--(INT('Data Sheet'!$A$15) &amp; "." &amp; BS788)&lt;=--('Data Sheet'!$B$15))),
            --(INT('Data Sheet'!$A$15) &amp; "." &amp; BS788),
            --(INT('Data Sheet'!$B$15) &amp; "." &amp; BS788)
        )
    ),
    IF(BQ788&lt;&gt;"",
        IF(INT('Data Sheet'!$A$15)=INT('Data Sheet'!$B$15),
            --(INT('Data Sheet'!$A$15) &amp; "." &amp; RIGHT(BQ788,3)),
            IF(AND((--(INT('Data Sheet'!$A$15) &amp; "." &amp; RIGHT(BQ788,3))&gt;=--('Data Sheet'!$A$15)), (--(INT('Data Sheet'!$A$15) &amp; "." &amp; RIGHT(BQ788,3))&lt;=--('Data Sheet'!$B$15))),
                --(INT('Data Sheet'!$A$15) &amp; "." &amp; RIGHT(BQ788,3)),
                --(INT('Data Sheet'!$B$15) &amp; "." &amp; RIGHT(BQ788,3))
            )
        ),
        "OK"
    )
)</f>
        <v>OK</v>
      </c>
      <c r="R788" s="19"/>
      <c r="S788" s="19"/>
      <c r="T788" s="19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1"/>
      <c r="AU788" s="21"/>
      <c r="AV788" s="21"/>
      <c r="AW788" s="22"/>
      <c r="AX788" s="99"/>
      <c r="AY788" s="20"/>
      <c r="AZ788" s="20"/>
      <c r="BA788" s="22"/>
      <c r="BB788">
        <v>780</v>
      </c>
      <c r="BC788" s="80"/>
      <c r="BD788" s="80"/>
      <c r="BE788" s="80"/>
      <c r="BF788" s="80"/>
      <c r="BG788" s="32" t="str">
        <f t="shared" si="136"/>
        <v/>
      </c>
      <c r="BH788" s="78">
        <f t="shared" si="134"/>
        <v>0</v>
      </c>
      <c r="BI788" s="2">
        <f t="shared" si="137"/>
        <v>0</v>
      </c>
      <c r="BJ788" s="2">
        <f t="shared" si="138"/>
        <v>0</v>
      </c>
      <c r="BK788" s="2">
        <f t="shared" si="135"/>
        <v>0</v>
      </c>
    </row>
    <row r="789" spans="2:63" ht="15" customHeight="1" x14ac:dyDescent="0.25">
      <c r="B789" s="14">
        <v>781</v>
      </c>
      <c r="C789" s="95" t="str">
        <f t="shared" si="139"/>
        <v/>
      </c>
      <c r="D789" s="15" t="str">
        <f t="shared" si="144"/>
        <v>OK</v>
      </c>
      <c r="E789" s="16" t="e">
        <f>VLOOKUP('Data Sheet'!$B$8,'Data Sheet'!$I$2:$J$9,2,FALSE)</f>
        <v>#N/A</v>
      </c>
      <c r="F789" s="16" t="str">
        <f t="shared" si="140"/>
        <v/>
      </c>
      <c r="G789" s="103">
        <f t="shared" si="141"/>
        <v>0</v>
      </c>
      <c r="H789" s="17" t="s">
        <v>26</v>
      </c>
      <c r="I789" s="17" t="s">
        <v>26</v>
      </c>
      <c r="J789" s="17" t="str">
        <f>IF('Data Sheet'!$B$9="NC-50","N/A","OK")</f>
        <v>OK</v>
      </c>
      <c r="K789" s="17" t="str">
        <f>IF('Data Sheet'!$B$9="NC-50","N/A","OK")</f>
        <v>OK</v>
      </c>
      <c r="L789" s="17" t="str">
        <f t="shared" si="142"/>
        <v>OK</v>
      </c>
      <c r="M789" s="17" t="str">
        <f t="shared" si="143"/>
        <v>OK</v>
      </c>
      <c r="N789" s="18" t="str">
        <f>IF(BO789&lt;&gt;"",
    IF(INT('Data Sheet'!$A$19)=INT('Data Sheet'!$B$19),
        --(INT('Data Sheet'!$A$19) &amp; "." &amp; BO789),
        IF(AND((--(INT('Data Sheet'!$A$19) &amp; "." &amp; BO789)&gt;=--('Data Sheet'!$A$19)), (--(INT('Data Sheet'!$A$19) &amp; "." &amp; BO789)&lt;=--('Data Sheet'!$B$19))),
            --(INT('Data Sheet'!$A$19) &amp; "." &amp; BO789),
            --(INT('Data Sheet'!$B$19) &amp; "." &amp; BO789)
        )
    ),
    IF(BN789&lt;&gt;"",
        IF(INT('Data Sheet'!$A$19)=INT('Data Sheet'!$B$19),
            --(INT('Data Sheet'!$A$19) &amp; "." &amp; LEFT(BN789,3)),
            IF(AND((--(INT('Data Sheet'!$A$19) &amp; "." &amp; LEFT(BN789,3))&gt;=--('Data Sheet'!$A$19)), (--(INT('Data Sheet'!$A$19) &amp; "." &amp; LEFT(BN789,3))&lt;=--('Data Sheet'!$B$19))),
                --(INT('Data Sheet'!$A$19) &amp; "." &amp; LEFT(BN789,3)),
                --(INT('Data Sheet'!$B$19) &amp; "." &amp; LEFT(BN789,3))
            )
        ),
        "OK"
    )
)</f>
        <v>OK</v>
      </c>
      <c r="O789" s="23" t="str">
        <f>IF(BP789&lt;&gt;"",
    IF(INT('Data Sheet'!$A$19)=INT('Data Sheet'!$B$19),
        --(INT('Data Sheet'!$A$19) &amp; "." &amp; BP789),
        IF(AND((--(INT('Data Sheet'!$A$19) &amp; "." &amp; BP789)&gt;=--('Data Sheet'!$A$19)), (--(INT('Data Sheet'!$A$19) &amp; "." &amp; BP789)&lt;=--('Data Sheet'!$B$19))),
            --(INT('Data Sheet'!$A$19) &amp; "." &amp; BP789),
            --(INT('Data Sheet'!$B$19) &amp; "." &amp; BP789)
        )
    ),
    IF(BN789&lt;&gt;"",
        IF(INT('Data Sheet'!$A$19)=INT('Data Sheet'!$B$19),
            --(INT('Data Sheet'!$A$19) &amp; "." &amp; RIGHT(BN789,3)),
            IF(AND((--(INT('Data Sheet'!$A$19) &amp; "." &amp; RIGHT(BN789,3))&gt;=--('Data Sheet'!$A$19)), (--(INT('Data Sheet'!$A$19) &amp; "." &amp; RIGHT(BN789,3))&lt;=--('Data Sheet'!$B$19))),
                --(INT('Data Sheet'!$A$19) &amp; "." &amp; RIGHT(BN789,3)),
                --(INT('Data Sheet'!$B$19) &amp; "." &amp; RIGHT(BN789,3))
            )
        ),
        "OK"
    )
)</f>
        <v>OK</v>
      </c>
      <c r="P789" s="23" t="str">
        <f>IF(BR789&lt;&gt;"",
    IF(INT('Data Sheet'!$A$19)=INT('Data Sheet'!$B$15),
        --(INT('Data Sheet'!$A$15) &amp; "." &amp; BR789),
        IF(AND((--(INT('Data Sheet'!$A$15) &amp; "." &amp; BR789)&gt;=--('Data Sheet'!$A$15)), (--(INT('Data Sheet'!$A$15) &amp; "." &amp; BR789)&lt;=--('Data Sheet'!$B$15))),
            --(INT('Data Sheet'!$A$15) &amp; "." &amp; BR789),
            --(INT('Data Sheet'!$B$15) &amp; "." &amp; BR789)
        )
    ),
    IF(BQ789&lt;&gt;"",
        IF(INT('Data Sheet'!$A$15)=INT('Data Sheet'!$B$15),
            --(INT('Data Sheet'!$A$15) &amp; "." &amp; LEFT(BQ789,3)),
            IF(AND((--(INT('Data Sheet'!$A$15) &amp; "." &amp; LEFT(BQ789,3))&gt;=--('Data Sheet'!$A$15)), (--(INT('Data Sheet'!$A$15) &amp; "." &amp; LEFT(BQ789,3))&lt;=--('Data Sheet'!$B$15))),
                --(INT('Data Sheet'!$A$15) &amp; "." &amp; LEFT(BQ789,3)),
                --(INT('Data Sheet'!$B$15) &amp; "." &amp; LEFT(BQ789,3))
            )
        ),
        "OK"
    )
)</f>
        <v>OK</v>
      </c>
      <c r="Q789" s="23" t="str">
        <f>IF(BS789&lt;&gt;"",
    IF(INT('Data Sheet'!$A$19)=INT('Data Sheet'!$B$15),
        --(INT('Data Sheet'!$A$15) &amp; "." &amp; BS789),
        IF(AND((--(INT('Data Sheet'!$A$15) &amp; "." &amp; BS789)&gt;=--('Data Sheet'!$A$15)), (--(INT('Data Sheet'!$A$15) &amp; "." &amp; BS789)&lt;=--('Data Sheet'!$B$15))),
            --(INT('Data Sheet'!$A$15) &amp; "." &amp; BS789),
            --(INT('Data Sheet'!$B$15) &amp; "." &amp; BS789)
        )
    ),
    IF(BQ789&lt;&gt;"",
        IF(INT('Data Sheet'!$A$15)=INT('Data Sheet'!$B$15),
            --(INT('Data Sheet'!$A$15) &amp; "." &amp; RIGHT(BQ789,3)),
            IF(AND((--(INT('Data Sheet'!$A$15) &amp; "." &amp; RIGHT(BQ789,3))&gt;=--('Data Sheet'!$A$15)), (--(INT('Data Sheet'!$A$15) &amp; "." &amp; RIGHT(BQ789,3))&lt;=--('Data Sheet'!$B$15))),
                --(INT('Data Sheet'!$A$15) &amp; "." &amp; RIGHT(BQ789,3)),
                --(INT('Data Sheet'!$B$15) &amp; "." &amp; RIGHT(BQ789,3))
            )
        ),
        "OK"
    )
)</f>
        <v>OK</v>
      </c>
      <c r="R789" s="19"/>
      <c r="S789" s="19"/>
      <c r="T789" s="19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1"/>
      <c r="AU789" s="21"/>
      <c r="AV789" s="21"/>
      <c r="AW789" s="22"/>
      <c r="AX789" s="99"/>
      <c r="AY789" s="20"/>
      <c r="AZ789" s="20"/>
      <c r="BA789" s="22"/>
      <c r="BB789">
        <v>781</v>
      </c>
      <c r="BC789" s="80"/>
      <c r="BD789" s="80"/>
      <c r="BE789" s="80"/>
      <c r="BF789" s="80"/>
      <c r="BG789" s="32" t="str">
        <f t="shared" si="136"/>
        <v/>
      </c>
      <c r="BH789" s="78">
        <f t="shared" si="134"/>
        <v>0</v>
      </c>
      <c r="BI789" s="2">
        <f t="shared" si="137"/>
        <v>0</v>
      </c>
      <c r="BJ789" s="2">
        <f t="shared" si="138"/>
        <v>0</v>
      </c>
      <c r="BK789" s="2">
        <f t="shared" si="135"/>
        <v>0</v>
      </c>
    </row>
    <row r="790" spans="2:63" ht="15" customHeight="1" x14ac:dyDescent="0.25">
      <c r="B790" s="14">
        <v>782</v>
      </c>
      <c r="C790" s="95" t="str">
        <f t="shared" si="139"/>
        <v/>
      </c>
      <c r="D790" s="15" t="str">
        <f t="shared" si="144"/>
        <v>OK</v>
      </c>
      <c r="E790" s="16" t="e">
        <f>VLOOKUP('Data Sheet'!$B$8,'Data Sheet'!$I$2:$J$9,2,FALSE)</f>
        <v>#N/A</v>
      </c>
      <c r="F790" s="16" t="str">
        <f t="shared" si="140"/>
        <v/>
      </c>
      <c r="G790" s="103">
        <f t="shared" si="141"/>
        <v>0</v>
      </c>
      <c r="H790" s="17" t="s">
        <v>26</v>
      </c>
      <c r="I790" s="17" t="s">
        <v>26</v>
      </c>
      <c r="J790" s="17" t="str">
        <f>IF('Data Sheet'!$B$9="NC-50","N/A","OK")</f>
        <v>OK</v>
      </c>
      <c r="K790" s="17" t="str">
        <f>IF('Data Sheet'!$B$9="NC-50","N/A","OK")</f>
        <v>OK</v>
      </c>
      <c r="L790" s="17" t="str">
        <f t="shared" si="142"/>
        <v>OK</v>
      </c>
      <c r="M790" s="17" t="str">
        <f t="shared" si="143"/>
        <v>OK</v>
      </c>
      <c r="N790" s="18" t="str">
        <f>IF(BO790&lt;&gt;"",
    IF(INT('Data Sheet'!$A$19)=INT('Data Sheet'!$B$19),
        --(INT('Data Sheet'!$A$19) &amp; "." &amp; BO790),
        IF(AND((--(INT('Data Sheet'!$A$19) &amp; "." &amp; BO790)&gt;=--('Data Sheet'!$A$19)), (--(INT('Data Sheet'!$A$19) &amp; "." &amp; BO790)&lt;=--('Data Sheet'!$B$19))),
            --(INT('Data Sheet'!$A$19) &amp; "." &amp; BO790),
            --(INT('Data Sheet'!$B$19) &amp; "." &amp; BO790)
        )
    ),
    IF(BN790&lt;&gt;"",
        IF(INT('Data Sheet'!$A$19)=INT('Data Sheet'!$B$19),
            --(INT('Data Sheet'!$A$19) &amp; "." &amp; LEFT(BN790,3)),
            IF(AND((--(INT('Data Sheet'!$A$19) &amp; "." &amp; LEFT(BN790,3))&gt;=--('Data Sheet'!$A$19)), (--(INT('Data Sheet'!$A$19) &amp; "." &amp; LEFT(BN790,3))&lt;=--('Data Sheet'!$B$19))),
                --(INT('Data Sheet'!$A$19) &amp; "." &amp; LEFT(BN790,3)),
                --(INT('Data Sheet'!$B$19) &amp; "." &amp; LEFT(BN790,3))
            )
        ),
        "OK"
    )
)</f>
        <v>OK</v>
      </c>
      <c r="O790" s="23" t="str">
        <f>IF(BP790&lt;&gt;"",
    IF(INT('Data Sheet'!$A$19)=INT('Data Sheet'!$B$19),
        --(INT('Data Sheet'!$A$19) &amp; "." &amp; BP790),
        IF(AND((--(INT('Data Sheet'!$A$19) &amp; "." &amp; BP790)&gt;=--('Data Sheet'!$A$19)), (--(INT('Data Sheet'!$A$19) &amp; "." &amp; BP790)&lt;=--('Data Sheet'!$B$19))),
            --(INT('Data Sheet'!$A$19) &amp; "." &amp; BP790),
            --(INT('Data Sheet'!$B$19) &amp; "." &amp; BP790)
        )
    ),
    IF(BN790&lt;&gt;"",
        IF(INT('Data Sheet'!$A$19)=INT('Data Sheet'!$B$19),
            --(INT('Data Sheet'!$A$19) &amp; "." &amp; RIGHT(BN790,3)),
            IF(AND((--(INT('Data Sheet'!$A$19) &amp; "." &amp; RIGHT(BN790,3))&gt;=--('Data Sheet'!$A$19)), (--(INT('Data Sheet'!$A$19) &amp; "." &amp; RIGHT(BN790,3))&lt;=--('Data Sheet'!$B$19))),
                --(INT('Data Sheet'!$A$19) &amp; "." &amp; RIGHT(BN790,3)),
                --(INT('Data Sheet'!$B$19) &amp; "." &amp; RIGHT(BN790,3))
            )
        ),
        "OK"
    )
)</f>
        <v>OK</v>
      </c>
      <c r="P790" s="23" t="str">
        <f>IF(BR790&lt;&gt;"",
    IF(INT('Data Sheet'!$A$19)=INT('Data Sheet'!$B$15),
        --(INT('Data Sheet'!$A$15) &amp; "." &amp; BR790),
        IF(AND((--(INT('Data Sheet'!$A$15) &amp; "." &amp; BR790)&gt;=--('Data Sheet'!$A$15)), (--(INT('Data Sheet'!$A$15) &amp; "." &amp; BR790)&lt;=--('Data Sheet'!$B$15))),
            --(INT('Data Sheet'!$A$15) &amp; "." &amp; BR790),
            --(INT('Data Sheet'!$B$15) &amp; "." &amp; BR790)
        )
    ),
    IF(BQ790&lt;&gt;"",
        IF(INT('Data Sheet'!$A$15)=INT('Data Sheet'!$B$15),
            --(INT('Data Sheet'!$A$15) &amp; "." &amp; LEFT(BQ790,3)),
            IF(AND((--(INT('Data Sheet'!$A$15) &amp; "." &amp; LEFT(BQ790,3))&gt;=--('Data Sheet'!$A$15)), (--(INT('Data Sheet'!$A$15) &amp; "." &amp; LEFT(BQ790,3))&lt;=--('Data Sheet'!$B$15))),
                --(INT('Data Sheet'!$A$15) &amp; "." &amp; LEFT(BQ790,3)),
                --(INT('Data Sheet'!$B$15) &amp; "." &amp; LEFT(BQ790,3))
            )
        ),
        "OK"
    )
)</f>
        <v>OK</v>
      </c>
      <c r="Q790" s="23" t="str">
        <f>IF(BS790&lt;&gt;"",
    IF(INT('Data Sheet'!$A$19)=INT('Data Sheet'!$B$15),
        --(INT('Data Sheet'!$A$15) &amp; "." &amp; BS790),
        IF(AND((--(INT('Data Sheet'!$A$15) &amp; "." &amp; BS790)&gt;=--('Data Sheet'!$A$15)), (--(INT('Data Sheet'!$A$15) &amp; "." &amp; BS790)&lt;=--('Data Sheet'!$B$15))),
            --(INT('Data Sheet'!$A$15) &amp; "." &amp; BS790),
            --(INT('Data Sheet'!$B$15) &amp; "." &amp; BS790)
        )
    ),
    IF(BQ790&lt;&gt;"",
        IF(INT('Data Sheet'!$A$15)=INT('Data Sheet'!$B$15),
            --(INT('Data Sheet'!$A$15) &amp; "." &amp; RIGHT(BQ790,3)),
            IF(AND((--(INT('Data Sheet'!$A$15) &amp; "." &amp; RIGHT(BQ790,3))&gt;=--('Data Sheet'!$A$15)), (--(INT('Data Sheet'!$A$15) &amp; "." &amp; RIGHT(BQ790,3))&lt;=--('Data Sheet'!$B$15))),
                --(INT('Data Sheet'!$A$15) &amp; "." &amp; RIGHT(BQ790,3)),
                --(INT('Data Sheet'!$B$15) &amp; "." &amp; RIGHT(BQ790,3))
            )
        ),
        "OK"
    )
)</f>
        <v>OK</v>
      </c>
      <c r="R790" s="19"/>
      <c r="S790" s="19"/>
      <c r="T790" s="19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1"/>
      <c r="AU790" s="21"/>
      <c r="AV790" s="21"/>
      <c r="AW790" s="22"/>
      <c r="AX790" s="99"/>
      <c r="AY790" s="20"/>
      <c r="AZ790" s="20"/>
      <c r="BA790" s="22"/>
      <c r="BB790">
        <v>782</v>
      </c>
      <c r="BC790" s="80"/>
      <c r="BD790" s="80"/>
      <c r="BE790" s="80"/>
      <c r="BF790" s="80"/>
      <c r="BG790" s="32" t="str">
        <f t="shared" si="136"/>
        <v/>
      </c>
      <c r="BH790" s="78">
        <f t="shared" si="134"/>
        <v>0</v>
      </c>
      <c r="BI790" s="2">
        <f t="shared" si="137"/>
        <v>0</v>
      </c>
      <c r="BJ790" s="2">
        <f t="shared" si="138"/>
        <v>0</v>
      </c>
      <c r="BK790" s="2">
        <f t="shared" si="135"/>
        <v>0</v>
      </c>
    </row>
    <row r="791" spans="2:63" ht="15" customHeight="1" x14ac:dyDescent="0.25">
      <c r="B791" s="14">
        <v>783</v>
      </c>
      <c r="C791" s="95" t="str">
        <f t="shared" si="139"/>
        <v/>
      </c>
      <c r="D791" s="15" t="str">
        <f t="shared" si="144"/>
        <v>OK</v>
      </c>
      <c r="E791" s="16" t="e">
        <f>VLOOKUP('Data Sheet'!$B$8,'Data Sheet'!$I$2:$J$9,2,FALSE)</f>
        <v>#N/A</v>
      </c>
      <c r="F791" s="16" t="str">
        <f t="shared" si="140"/>
        <v/>
      </c>
      <c r="G791" s="103">
        <f t="shared" si="141"/>
        <v>0</v>
      </c>
      <c r="H791" s="17" t="s">
        <v>26</v>
      </c>
      <c r="I791" s="17" t="s">
        <v>26</v>
      </c>
      <c r="J791" s="17" t="str">
        <f>IF('Data Sheet'!$B$9="NC-50","N/A","OK")</f>
        <v>OK</v>
      </c>
      <c r="K791" s="17" t="str">
        <f>IF('Data Sheet'!$B$9="NC-50","N/A","OK")</f>
        <v>OK</v>
      </c>
      <c r="L791" s="17" t="str">
        <f t="shared" si="142"/>
        <v>OK</v>
      </c>
      <c r="M791" s="17" t="str">
        <f t="shared" si="143"/>
        <v>OK</v>
      </c>
      <c r="N791" s="18" t="str">
        <f>IF(BO791&lt;&gt;"",
    IF(INT('Data Sheet'!$A$19)=INT('Data Sheet'!$B$19),
        --(INT('Data Sheet'!$A$19) &amp; "." &amp; BO791),
        IF(AND((--(INT('Data Sheet'!$A$19) &amp; "." &amp; BO791)&gt;=--('Data Sheet'!$A$19)), (--(INT('Data Sheet'!$A$19) &amp; "." &amp; BO791)&lt;=--('Data Sheet'!$B$19))),
            --(INT('Data Sheet'!$A$19) &amp; "." &amp; BO791),
            --(INT('Data Sheet'!$B$19) &amp; "." &amp; BO791)
        )
    ),
    IF(BN791&lt;&gt;"",
        IF(INT('Data Sheet'!$A$19)=INT('Data Sheet'!$B$19),
            --(INT('Data Sheet'!$A$19) &amp; "." &amp; LEFT(BN791,3)),
            IF(AND((--(INT('Data Sheet'!$A$19) &amp; "." &amp; LEFT(BN791,3))&gt;=--('Data Sheet'!$A$19)), (--(INT('Data Sheet'!$A$19) &amp; "." &amp; LEFT(BN791,3))&lt;=--('Data Sheet'!$B$19))),
                --(INT('Data Sheet'!$A$19) &amp; "." &amp; LEFT(BN791,3)),
                --(INT('Data Sheet'!$B$19) &amp; "." &amp; LEFT(BN791,3))
            )
        ),
        "OK"
    )
)</f>
        <v>OK</v>
      </c>
      <c r="O791" s="23" t="str">
        <f>IF(BP791&lt;&gt;"",
    IF(INT('Data Sheet'!$A$19)=INT('Data Sheet'!$B$19),
        --(INT('Data Sheet'!$A$19) &amp; "." &amp; BP791),
        IF(AND((--(INT('Data Sheet'!$A$19) &amp; "." &amp; BP791)&gt;=--('Data Sheet'!$A$19)), (--(INT('Data Sheet'!$A$19) &amp; "." &amp; BP791)&lt;=--('Data Sheet'!$B$19))),
            --(INT('Data Sheet'!$A$19) &amp; "." &amp; BP791),
            --(INT('Data Sheet'!$B$19) &amp; "." &amp; BP791)
        )
    ),
    IF(BN791&lt;&gt;"",
        IF(INT('Data Sheet'!$A$19)=INT('Data Sheet'!$B$19),
            --(INT('Data Sheet'!$A$19) &amp; "." &amp; RIGHT(BN791,3)),
            IF(AND((--(INT('Data Sheet'!$A$19) &amp; "." &amp; RIGHT(BN791,3))&gt;=--('Data Sheet'!$A$19)), (--(INT('Data Sheet'!$A$19) &amp; "." &amp; RIGHT(BN791,3))&lt;=--('Data Sheet'!$B$19))),
                --(INT('Data Sheet'!$A$19) &amp; "." &amp; RIGHT(BN791,3)),
                --(INT('Data Sheet'!$B$19) &amp; "." &amp; RIGHT(BN791,3))
            )
        ),
        "OK"
    )
)</f>
        <v>OK</v>
      </c>
      <c r="P791" s="23" t="str">
        <f>IF(BR791&lt;&gt;"",
    IF(INT('Data Sheet'!$A$19)=INT('Data Sheet'!$B$15),
        --(INT('Data Sheet'!$A$15) &amp; "." &amp; BR791),
        IF(AND((--(INT('Data Sheet'!$A$15) &amp; "." &amp; BR791)&gt;=--('Data Sheet'!$A$15)), (--(INT('Data Sheet'!$A$15) &amp; "." &amp; BR791)&lt;=--('Data Sheet'!$B$15))),
            --(INT('Data Sheet'!$A$15) &amp; "." &amp; BR791),
            --(INT('Data Sheet'!$B$15) &amp; "." &amp; BR791)
        )
    ),
    IF(BQ791&lt;&gt;"",
        IF(INT('Data Sheet'!$A$15)=INT('Data Sheet'!$B$15),
            --(INT('Data Sheet'!$A$15) &amp; "." &amp; LEFT(BQ791,3)),
            IF(AND((--(INT('Data Sheet'!$A$15) &amp; "." &amp; LEFT(BQ791,3))&gt;=--('Data Sheet'!$A$15)), (--(INT('Data Sheet'!$A$15) &amp; "." &amp; LEFT(BQ791,3))&lt;=--('Data Sheet'!$B$15))),
                --(INT('Data Sheet'!$A$15) &amp; "." &amp; LEFT(BQ791,3)),
                --(INT('Data Sheet'!$B$15) &amp; "." &amp; LEFT(BQ791,3))
            )
        ),
        "OK"
    )
)</f>
        <v>OK</v>
      </c>
      <c r="Q791" s="23" t="str">
        <f>IF(BS791&lt;&gt;"",
    IF(INT('Data Sheet'!$A$19)=INT('Data Sheet'!$B$15),
        --(INT('Data Sheet'!$A$15) &amp; "." &amp; BS791),
        IF(AND((--(INT('Data Sheet'!$A$15) &amp; "." &amp; BS791)&gt;=--('Data Sheet'!$A$15)), (--(INT('Data Sheet'!$A$15) &amp; "." &amp; BS791)&lt;=--('Data Sheet'!$B$15))),
            --(INT('Data Sheet'!$A$15) &amp; "." &amp; BS791),
            --(INT('Data Sheet'!$B$15) &amp; "." &amp; BS791)
        )
    ),
    IF(BQ791&lt;&gt;"",
        IF(INT('Data Sheet'!$A$15)=INT('Data Sheet'!$B$15),
            --(INT('Data Sheet'!$A$15) &amp; "." &amp; RIGHT(BQ791,3)),
            IF(AND((--(INT('Data Sheet'!$A$15) &amp; "." &amp; RIGHT(BQ791,3))&gt;=--('Data Sheet'!$A$15)), (--(INT('Data Sheet'!$A$15) &amp; "." &amp; RIGHT(BQ791,3))&lt;=--('Data Sheet'!$B$15))),
                --(INT('Data Sheet'!$A$15) &amp; "." &amp; RIGHT(BQ791,3)),
                --(INT('Data Sheet'!$B$15) &amp; "." &amp; RIGHT(BQ791,3))
            )
        ),
        "OK"
    )
)</f>
        <v>OK</v>
      </c>
      <c r="R791" s="19"/>
      <c r="S791" s="19"/>
      <c r="T791" s="19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1"/>
      <c r="AU791" s="21"/>
      <c r="AV791" s="21"/>
      <c r="AW791" s="22"/>
      <c r="AX791" s="99"/>
      <c r="AY791" s="20"/>
      <c r="AZ791" s="20"/>
      <c r="BA791" s="22"/>
      <c r="BB791">
        <v>783</v>
      </c>
      <c r="BC791" s="80"/>
      <c r="BD791" s="80"/>
      <c r="BE791" s="80"/>
      <c r="BF791" s="80"/>
      <c r="BG791" s="32" t="str">
        <f t="shared" si="136"/>
        <v/>
      </c>
      <c r="BH791" s="78">
        <f t="shared" si="134"/>
        <v>0</v>
      </c>
      <c r="BI791" s="2">
        <f t="shared" si="137"/>
        <v>0</v>
      </c>
      <c r="BJ791" s="2">
        <f t="shared" si="138"/>
        <v>0</v>
      </c>
      <c r="BK791" s="2">
        <f t="shared" si="135"/>
        <v>0</v>
      </c>
    </row>
    <row r="792" spans="2:63" ht="15" customHeight="1" x14ac:dyDescent="0.25">
      <c r="B792" s="14">
        <v>784</v>
      </c>
      <c r="C792" s="95" t="str">
        <f t="shared" si="139"/>
        <v/>
      </c>
      <c r="D792" s="15" t="str">
        <f t="shared" si="144"/>
        <v>OK</v>
      </c>
      <c r="E792" s="16" t="e">
        <f>VLOOKUP('Data Sheet'!$B$8,'Data Sheet'!$I$2:$J$9,2,FALSE)</f>
        <v>#N/A</v>
      </c>
      <c r="F792" s="16" t="str">
        <f t="shared" si="140"/>
        <v/>
      </c>
      <c r="G792" s="103">
        <f t="shared" si="141"/>
        <v>0</v>
      </c>
      <c r="H792" s="17" t="s">
        <v>26</v>
      </c>
      <c r="I792" s="17" t="s">
        <v>26</v>
      </c>
      <c r="J792" s="17" t="str">
        <f>IF('Data Sheet'!$B$9="NC-50","N/A","OK")</f>
        <v>OK</v>
      </c>
      <c r="K792" s="17" t="str">
        <f>IF('Data Sheet'!$B$9="NC-50","N/A","OK")</f>
        <v>OK</v>
      </c>
      <c r="L792" s="17" t="str">
        <f t="shared" si="142"/>
        <v>OK</v>
      </c>
      <c r="M792" s="17" t="str">
        <f t="shared" si="143"/>
        <v>OK</v>
      </c>
      <c r="N792" s="18" t="str">
        <f>IF(BO792&lt;&gt;"",
    IF(INT('Data Sheet'!$A$19)=INT('Data Sheet'!$B$19),
        --(INT('Data Sheet'!$A$19) &amp; "." &amp; BO792),
        IF(AND((--(INT('Data Sheet'!$A$19) &amp; "." &amp; BO792)&gt;=--('Data Sheet'!$A$19)), (--(INT('Data Sheet'!$A$19) &amp; "." &amp; BO792)&lt;=--('Data Sheet'!$B$19))),
            --(INT('Data Sheet'!$A$19) &amp; "." &amp; BO792),
            --(INT('Data Sheet'!$B$19) &amp; "." &amp; BO792)
        )
    ),
    IF(BN792&lt;&gt;"",
        IF(INT('Data Sheet'!$A$19)=INT('Data Sheet'!$B$19),
            --(INT('Data Sheet'!$A$19) &amp; "." &amp; LEFT(BN792,3)),
            IF(AND((--(INT('Data Sheet'!$A$19) &amp; "." &amp; LEFT(BN792,3))&gt;=--('Data Sheet'!$A$19)), (--(INT('Data Sheet'!$A$19) &amp; "." &amp; LEFT(BN792,3))&lt;=--('Data Sheet'!$B$19))),
                --(INT('Data Sheet'!$A$19) &amp; "." &amp; LEFT(BN792,3)),
                --(INT('Data Sheet'!$B$19) &amp; "." &amp; LEFT(BN792,3))
            )
        ),
        "OK"
    )
)</f>
        <v>OK</v>
      </c>
      <c r="O792" s="23" t="str">
        <f>IF(BP792&lt;&gt;"",
    IF(INT('Data Sheet'!$A$19)=INT('Data Sheet'!$B$19),
        --(INT('Data Sheet'!$A$19) &amp; "." &amp; BP792),
        IF(AND((--(INT('Data Sheet'!$A$19) &amp; "." &amp; BP792)&gt;=--('Data Sheet'!$A$19)), (--(INT('Data Sheet'!$A$19) &amp; "." &amp; BP792)&lt;=--('Data Sheet'!$B$19))),
            --(INT('Data Sheet'!$A$19) &amp; "." &amp; BP792),
            --(INT('Data Sheet'!$B$19) &amp; "." &amp; BP792)
        )
    ),
    IF(BN792&lt;&gt;"",
        IF(INT('Data Sheet'!$A$19)=INT('Data Sheet'!$B$19),
            --(INT('Data Sheet'!$A$19) &amp; "." &amp; RIGHT(BN792,3)),
            IF(AND((--(INT('Data Sheet'!$A$19) &amp; "." &amp; RIGHT(BN792,3))&gt;=--('Data Sheet'!$A$19)), (--(INT('Data Sheet'!$A$19) &amp; "." &amp; RIGHT(BN792,3))&lt;=--('Data Sheet'!$B$19))),
                --(INT('Data Sheet'!$A$19) &amp; "." &amp; RIGHT(BN792,3)),
                --(INT('Data Sheet'!$B$19) &amp; "." &amp; RIGHT(BN792,3))
            )
        ),
        "OK"
    )
)</f>
        <v>OK</v>
      </c>
      <c r="P792" s="23" t="str">
        <f>IF(BR792&lt;&gt;"",
    IF(INT('Data Sheet'!$A$19)=INT('Data Sheet'!$B$15),
        --(INT('Data Sheet'!$A$15) &amp; "." &amp; BR792),
        IF(AND((--(INT('Data Sheet'!$A$15) &amp; "." &amp; BR792)&gt;=--('Data Sheet'!$A$15)), (--(INT('Data Sheet'!$A$15) &amp; "." &amp; BR792)&lt;=--('Data Sheet'!$B$15))),
            --(INT('Data Sheet'!$A$15) &amp; "." &amp; BR792),
            --(INT('Data Sheet'!$B$15) &amp; "." &amp; BR792)
        )
    ),
    IF(BQ792&lt;&gt;"",
        IF(INT('Data Sheet'!$A$15)=INT('Data Sheet'!$B$15),
            --(INT('Data Sheet'!$A$15) &amp; "." &amp; LEFT(BQ792,3)),
            IF(AND((--(INT('Data Sheet'!$A$15) &amp; "." &amp; LEFT(BQ792,3))&gt;=--('Data Sheet'!$A$15)), (--(INT('Data Sheet'!$A$15) &amp; "." &amp; LEFT(BQ792,3))&lt;=--('Data Sheet'!$B$15))),
                --(INT('Data Sheet'!$A$15) &amp; "." &amp; LEFT(BQ792,3)),
                --(INT('Data Sheet'!$B$15) &amp; "." &amp; LEFT(BQ792,3))
            )
        ),
        "OK"
    )
)</f>
        <v>OK</v>
      </c>
      <c r="Q792" s="23" t="str">
        <f>IF(BS792&lt;&gt;"",
    IF(INT('Data Sheet'!$A$19)=INT('Data Sheet'!$B$15),
        --(INT('Data Sheet'!$A$15) &amp; "." &amp; BS792),
        IF(AND((--(INT('Data Sheet'!$A$15) &amp; "." &amp; BS792)&gt;=--('Data Sheet'!$A$15)), (--(INT('Data Sheet'!$A$15) &amp; "." &amp; BS792)&lt;=--('Data Sheet'!$B$15))),
            --(INT('Data Sheet'!$A$15) &amp; "." &amp; BS792),
            --(INT('Data Sheet'!$B$15) &amp; "." &amp; BS792)
        )
    ),
    IF(BQ792&lt;&gt;"",
        IF(INT('Data Sheet'!$A$15)=INT('Data Sheet'!$B$15),
            --(INT('Data Sheet'!$A$15) &amp; "." &amp; RIGHT(BQ792,3)),
            IF(AND((--(INT('Data Sheet'!$A$15) &amp; "." &amp; RIGHT(BQ792,3))&gt;=--('Data Sheet'!$A$15)), (--(INT('Data Sheet'!$A$15) &amp; "." &amp; RIGHT(BQ792,3))&lt;=--('Data Sheet'!$B$15))),
                --(INT('Data Sheet'!$A$15) &amp; "." &amp; RIGHT(BQ792,3)),
                --(INT('Data Sheet'!$B$15) &amp; "." &amp; RIGHT(BQ792,3))
            )
        ),
        "OK"
    )
)</f>
        <v>OK</v>
      </c>
      <c r="R792" s="19"/>
      <c r="S792" s="19"/>
      <c r="T792" s="19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1"/>
      <c r="AU792" s="21"/>
      <c r="AV792" s="21"/>
      <c r="AW792" s="22"/>
      <c r="AX792" s="99"/>
      <c r="AY792" s="20"/>
      <c r="AZ792" s="20"/>
      <c r="BA792" s="22"/>
      <c r="BB792">
        <v>784</v>
      </c>
      <c r="BC792" s="80"/>
      <c r="BD792" s="80"/>
      <c r="BE792" s="80"/>
      <c r="BF792" s="80"/>
      <c r="BG792" s="32" t="str">
        <f t="shared" si="136"/>
        <v/>
      </c>
      <c r="BH792" s="78">
        <f t="shared" si="134"/>
        <v>0</v>
      </c>
      <c r="BI792" s="2">
        <f t="shared" si="137"/>
        <v>0</v>
      </c>
      <c r="BJ792" s="2">
        <f t="shared" si="138"/>
        <v>0</v>
      </c>
      <c r="BK792" s="2">
        <f t="shared" si="135"/>
        <v>0</v>
      </c>
    </row>
    <row r="793" spans="2:63" ht="15" customHeight="1" x14ac:dyDescent="0.25">
      <c r="B793" s="14">
        <v>785</v>
      </c>
      <c r="C793" s="95" t="str">
        <f t="shared" si="139"/>
        <v/>
      </c>
      <c r="D793" s="15" t="str">
        <f t="shared" si="144"/>
        <v>OK</v>
      </c>
      <c r="E793" s="16" t="e">
        <f>VLOOKUP('Data Sheet'!$B$8,'Data Sheet'!$I$2:$J$9,2,FALSE)</f>
        <v>#N/A</v>
      </c>
      <c r="F793" s="16" t="str">
        <f t="shared" si="140"/>
        <v/>
      </c>
      <c r="G793" s="103">
        <f t="shared" si="141"/>
        <v>0</v>
      </c>
      <c r="H793" s="17" t="s">
        <v>26</v>
      </c>
      <c r="I793" s="17" t="s">
        <v>26</v>
      </c>
      <c r="J793" s="17" t="str">
        <f>IF('Data Sheet'!$B$9="NC-50","N/A","OK")</f>
        <v>OK</v>
      </c>
      <c r="K793" s="17" t="str">
        <f>IF('Data Sheet'!$B$9="NC-50","N/A","OK")</f>
        <v>OK</v>
      </c>
      <c r="L793" s="17" t="str">
        <f t="shared" si="142"/>
        <v>OK</v>
      </c>
      <c r="M793" s="17" t="str">
        <f t="shared" si="143"/>
        <v>OK</v>
      </c>
      <c r="N793" s="18" t="str">
        <f>IF(BO793&lt;&gt;"",
    IF(INT('Data Sheet'!$A$19)=INT('Data Sheet'!$B$19),
        --(INT('Data Sheet'!$A$19) &amp; "." &amp; BO793),
        IF(AND((--(INT('Data Sheet'!$A$19) &amp; "." &amp; BO793)&gt;=--('Data Sheet'!$A$19)), (--(INT('Data Sheet'!$A$19) &amp; "." &amp; BO793)&lt;=--('Data Sheet'!$B$19))),
            --(INT('Data Sheet'!$A$19) &amp; "." &amp; BO793),
            --(INT('Data Sheet'!$B$19) &amp; "." &amp; BO793)
        )
    ),
    IF(BN793&lt;&gt;"",
        IF(INT('Data Sheet'!$A$19)=INT('Data Sheet'!$B$19),
            --(INT('Data Sheet'!$A$19) &amp; "." &amp; LEFT(BN793,3)),
            IF(AND((--(INT('Data Sheet'!$A$19) &amp; "." &amp; LEFT(BN793,3))&gt;=--('Data Sheet'!$A$19)), (--(INT('Data Sheet'!$A$19) &amp; "." &amp; LEFT(BN793,3))&lt;=--('Data Sheet'!$B$19))),
                --(INT('Data Sheet'!$A$19) &amp; "." &amp; LEFT(BN793,3)),
                --(INT('Data Sheet'!$B$19) &amp; "." &amp; LEFT(BN793,3))
            )
        ),
        "OK"
    )
)</f>
        <v>OK</v>
      </c>
      <c r="O793" s="23" t="str">
        <f>IF(BP793&lt;&gt;"",
    IF(INT('Data Sheet'!$A$19)=INT('Data Sheet'!$B$19),
        --(INT('Data Sheet'!$A$19) &amp; "." &amp; BP793),
        IF(AND((--(INT('Data Sheet'!$A$19) &amp; "." &amp; BP793)&gt;=--('Data Sheet'!$A$19)), (--(INT('Data Sheet'!$A$19) &amp; "." &amp; BP793)&lt;=--('Data Sheet'!$B$19))),
            --(INT('Data Sheet'!$A$19) &amp; "." &amp; BP793),
            --(INT('Data Sheet'!$B$19) &amp; "." &amp; BP793)
        )
    ),
    IF(BN793&lt;&gt;"",
        IF(INT('Data Sheet'!$A$19)=INT('Data Sheet'!$B$19),
            --(INT('Data Sheet'!$A$19) &amp; "." &amp; RIGHT(BN793,3)),
            IF(AND((--(INT('Data Sheet'!$A$19) &amp; "." &amp; RIGHT(BN793,3))&gt;=--('Data Sheet'!$A$19)), (--(INT('Data Sheet'!$A$19) &amp; "." &amp; RIGHT(BN793,3))&lt;=--('Data Sheet'!$B$19))),
                --(INT('Data Sheet'!$A$19) &amp; "." &amp; RIGHT(BN793,3)),
                --(INT('Data Sheet'!$B$19) &amp; "." &amp; RIGHT(BN793,3))
            )
        ),
        "OK"
    )
)</f>
        <v>OK</v>
      </c>
      <c r="P793" s="23" t="str">
        <f>IF(BR793&lt;&gt;"",
    IF(INT('Data Sheet'!$A$19)=INT('Data Sheet'!$B$15),
        --(INT('Data Sheet'!$A$15) &amp; "." &amp; BR793),
        IF(AND((--(INT('Data Sheet'!$A$15) &amp; "." &amp; BR793)&gt;=--('Data Sheet'!$A$15)), (--(INT('Data Sheet'!$A$15) &amp; "." &amp; BR793)&lt;=--('Data Sheet'!$B$15))),
            --(INT('Data Sheet'!$A$15) &amp; "." &amp; BR793),
            --(INT('Data Sheet'!$B$15) &amp; "." &amp; BR793)
        )
    ),
    IF(BQ793&lt;&gt;"",
        IF(INT('Data Sheet'!$A$15)=INT('Data Sheet'!$B$15),
            --(INT('Data Sheet'!$A$15) &amp; "." &amp; LEFT(BQ793,3)),
            IF(AND((--(INT('Data Sheet'!$A$15) &amp; "." &amp; LEFT(BQ793,3))&gt;=--('Data Sheet'!$A$15)), (--(INT('Data Sheet'!$A$15) &amp; "." &amp; LEFT(BQ793,3))&lt;=--('Data Sheet'!$B$15))),
                --(INT('Data Sheet'!$A$15) &amp; "." &amp; LEFT(BQ793,3)),
                --(INT('Data Sheet'!$B$15) &amp; "." &amp; LEFT(BQ793,3))
            )
        ),
        "OK"
    )
)</f>
        <v>OK</v>
      </c>
      <c r="Q793" s="23" t="str">
        <f>IF(BS793&lt;&gt;"",
    IF(INT('Data Sheet'!$A$19)=INT('Data Sheet'!$B$15),
        --(INT('Data Sheet'!$A$15) &amp; "." &amp; BS793),
        IF(AND((--(INT('Data Sheet'!$A$15) &amp; "." &amp; BS793)&gt;=--('Data Sheet'!$A$15)), (--(INT('Data Sheet'!$A$15) &amp; "." &amp; BS793)&lt;=--('Data Sheet'!$B$15))),
            --(INT('Data Sheet'!$A$15) &amp; "." &amp; BS793),
            --(INT('Data Sheet'!$B$15) &amp; "." &amp; BS793)
        )
    ),
    IF(BQ793&lt;&gt;"",
        IF(INT('Data Sheet'!$A$15)=INT('Data Sheet'!$B$15),
            --(INT('Data Sheet'!$A$15) &amp; "." &amp; RIGHT(BQ793,3)),
            IF(AND((--(INT('Data Sheet'!$A$15) &amp; "." &amp; RIGHT(BQ793,3))&gt;=--('Data Sheet'!$A$15)), (--(INT('Data Sheet'!$A$15) &amp; "." &amp; RIGHT(BQ793,3))&lt;=--('Data Sheet'!$B$15))),
                --(INT('Data Sheet'!$A$15) &amp; "." &amp; RIGHT(BQ793,3)),
                --(INT('Data Sheet'!$B$15) &amp; "." &amp; RIGHT(BQ793,3))
            )
        ),
        "OK"
    )
)</f>
        <v>OK</v>
      </c>
      <c r="R793" s="19"/>
      <c r="S793" s="19"/>
      <c r="T793" s="19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1"/>
      <c r="AU793" s="21"/>
      <c r="AV793" s="21"/>
      <c r="AW793" s="22"/>
      <c r="AX793" s="99"/>
      <c r="AY793" s="20"/>
      <c r="AZ793" s="20"/>
      <c r="BA793" s="22"/>
      <c r="BB793">
        <v>785</v>
      </c>
      <c r="BC793" s="80"/>
      <c r="BD793" s="80"/>
      <c r="BE793" s="80"/>
      <c r="BF793" s="80"/>
      <c r="BG793" s="32" t="str">
        <f t="shared" si="136"/>
        <v/>
      </c>
      <c r="BH793" s="78">
        <f t="shared" si="134"/>
        <v>0</v>
      </c>
      <c r="BI793" s="2">
        <f t="shared" si="137"/>
        <v>0</v>
      </c>
      <c r="BJ793" s="2">
        <f t="shared" si="138"/>
        <v>0</v>
      </c>
      <c r="BK793" s="2">
        <f t="shared" si="135"/>
        <v>0</v>
      </c>
    </row>
    <row r="794" spans="2:63" ht="15" customHeight="1" x14ac:dyDescent="0.25">
      <c r="B794" s="14">
        <v>786</v>
      </c>
      <c r="C794" s="95" t="str">
        <f t="shared" si="139"/>
        <v/>
      </c>
      <c r="D794" s="15" t="str">
        <f t="shared" si="144"/>
        <v>OK</v>
      </c>
      <c r="E794" s="16" t="e">
        <f>VLOOKUP('Data Sheet'!$B$8,'Data Sheet'!$I$2:$J$9,2,FALSE)</f>
        <v>#N/A</v>
      </c>
      <c r="F794" s="16" t="str">
        <f t="shared" si="140"/>
        <v/>
      </c>
      <c r="G794" s="103">
        <f t="shared" si="141"/>
        <v>0</v>
      </c>
      <c r="H794" s="17" t="s">
        <v>26</v>
      </c>
      <c r="I794" s="17" t="s">
        <v>26</v>
      </c>
      <c r="J794" s="17" t="str">
        <f>IF('Data Sheet'!$B$9="NC-50","N/A","OK")</f>
        <v>OK</v>
      </c>
      <c r="K794" s="17" t="str">
        <f>IF('Data Sheet'!$B$9="NC-50","N/A","OK")</f>
        <v>OK</v>
      </c>
      <c r="L794" s="17" t="str">
        <f t="shared" si="142"/>
        <v>OK</v>
      </c>
      <c r="M794" s="17" t="str">
        <f t="shared" si="143"/>
        <v>OK</v>
      </c>
      <c r="N794" s="18" t="str">
        <f>IF(BO794&lt;&gt;"",
    IF(INT('Data Sheet'!$A$19)=INT('Data Sheet'!$B$19),
        --(INT('Data Sheet'!$A$19) &amp; "." &amp; BO794),
        IF(AND((--(INT('Data Sheet'!$A$19) &amp; "." &amp; BO794)&gt;=--('Data Sheet'!$A$19)), (--(INT('Data Sheet'!$A$19) &amp; "." &amp; BO794)&lt;=--('Data Sheet'!$B$19))),
            --(INT('Data Sheet'!$A$19) &amp; "." &amp; BO794),
            --(INT('Data Sheet'!$B$19) &amp; "." &amp; BO794)
        )
    ),
    IF(BN794&lt;&gt;"",
        IF(INT('Data Sheet'!$A$19)=INT('Data Sheet'!$B$19),
            --(INT('Data Sheet'!$A$19) &amp; "." &amp; LEFT(BN794,3)),
            IF(AND((--(INT('Data Sheet'!$A$19) &amp; "." &amp; LEFT(BN794,3))&gt;=--('Data Sheet'!$A$19)), (--(INT('Data Sheet'!$A$19) &amp; "." &amp; LEFT(BN794,3))&lt;=--('Data Sheet'!$B$19))),
                --(INT('Data Sheet'!$A$19) &amp; "." &amp; LEFT(BN794,3)),
                --(INT('Data Sheet'!$B$19) &amp; "." &amp; LEFT(BN794,3))
            )
        ),
        "OK"
    )
)</f>
        <v>OK</v>
      </c>
      <c r="O794" s="23" t="str">
        <f>IF(BP794&lt;&gt;"",
    IF(INT('Data Sheet'!$A$19)=INT('Data Sheet'!$B$19),
        --(INT('Data Sheet'!$A$19) &amp; "." &amp; BP794),
        IF(AND((--(INT('Data Sheet'!$A$19) &amp; "." &amp; BP794)&gt;=--('Data Sheet'!$A$19)), (--(INT('Data Sheet'!$A$19) &amp; "." &amp; BP794)&lt;=--('Data Sheet'!$B$19))),
            --(INT('Data Sheet'!$A$19) &amp; "." &amp; BP794),
            --(INT('Data Sheet'!$B$19) &amp; "." &amp; BP794)
        )
    ),
    IF(BN794&lt;&gt;"",
        IF(INT('Data Sheet'!$A$19)=INT('Data Sheet'!$B$19),
            --(INT('Data Sheet'!$A$19) &amp; "." &amp; RIGHT(BN794,3)),
            IF(AND((--(INT('Data Sheet'!$A$19) &amp; "." &amp; RIGHT(BN794,3))&gt;=--('Data Sheet'!$A$19)), (--(INT('Data Sheet'!$A$19) &amp; "." &amp; RIGHT(BN794,3))&lt;=--('Data Sheet'!$B$19))),
                --(INT('Data Sheet'!$A$19) &amp; "." &amp; RIGHT(BN794,3)),
                --(INT('Data Sheet'!$B$19) &amp; "." &amp; RIGHT(BN794,3))
            )
        ),
        "OK"
    )
)</f>
        <v>OK</v>
      </c>
      <c r="P794" s="23" t="str">
        <f>IF(BR794&lt;&gt;"",
    IF(INT('Data Sheet'!$A$19)=INT('Data Sheet'!$B$15),
        --(INT('Data Sheet'!$A$15) &amp; "." &amp; BR794),
        IF(AND((--(INT('Data Sheet'!$A$15) &amp; "." &amp; BR794)&gt;=--('Data Sheet'!$A$15)), (--(INT('Data Sheet'!$A$15) &amp; "." &amp; BR794)&lt;=--('Data Sheet'!$B$15))),
            --(INT('Data Sheet'!$A$15) &amp; "." &amp; BR794),
            --(INT('Data Sheet'!$B$15) &amp; "." &amp; BR794)
        )
    ),
    IF(BQ794&lt;&gt;"",
        IF(INT('Data Sheet'!$A$15)=INT('Data Sheet'!$B$15),
            --(INT('Data Sheet'!$A$15) &amp; "." &amp; LEFT(BQ794,3)),
            IF(AND((--(INT('Data Sheet'!$A$15) &amp; "." &amp; LEFT(BQ794,3))&gt;=--('Data Sheet'!$A$15)), (--(INT('Data Sheet'!$A$15) &amp; "." &amp; LEFT(BQ794,3))&lt;=--('Data Sheet'!$B$15))),
                --(INT('Data Sheet'!$A$15) &amp; "." &amp; LEFT(BQ794,3)),
                --(INT('Data Sheet'!$B$15) &amp; "." &amp; LEFT(BQ794,3))
            )
        ),
        "OK"
    )
)</f>
        <v>OK</v>
      </c>
      <c r="Q794" s="23" t="str">
        <f>IF(BS794&lt;&gt;"",
    IF(INT('Data Sheet'!$A$19)=INT('Data Sheet'!$B$15),
        --(INT('Data Sheet'!$A$15) &amp; "." &amp; BS794),
        IF(AND((--(INT('Data Sheet'!$A$15) &amp; "." &amp; BS794)&gt;=--('Data Sheet'!$A$15)), (--(INT('Data Sheet'!$A$15) &amp; "." &amp; BS794)&lt;=--('Data Sheet'!$B$15))),
            --(INT('Data Sheet'!$A$15) &amp; "." &amp; BS794),
            --(INT('Data Sheet'!$B$15) &amp; "." &amp; BS794)
        )
    ),
    IF(BQ794&lt;&gt;"",
        IF(INT('Data Sheet'!$A$15)=INT('Data Sheet'!$B$15),
            --(INT('Data Sheet'!$A$15) &amp; "." &amp; RIGHT(BQ794,3)),
            IF(AND((--(INT('Data Sheet'!$A$15) &amp; "." &amp; RIGHT(BQ794,3))&gt;=--('Data Sheet'!$A$15)), (--(INT('Data Sheet'!$A$15) &amp; "." &amp; RIGHT(BQ794,3))&lt;=--('Data Sheet'!$B$15))),
                --(INT('Data Sheet'!$A$15) &amp; "." &amp; RIGHT(BQ794,3)),
                --(INT('Data Sheet'!$B$15) &amp; "." &amp; RIGHT(BQ794,3))
            )
        ),
        "OK"
    )
)</f>
        <v>OK</v>
      </c>
      <c r="R794" s="19"/>
      <c r="S794" s="19"/>
      <c r="T794" s="19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1"/>
      <c r="AU794" s="21"/>
      <c r="AV794" s="21"/>
      <c r="AW794" s="22"/>
      <c r="AX794" s="99"/>
      <c r="AY794" s="20"/>
      <c r="AZ794" s="20"/>
      <c r="BA794" s="22"/>
      <c r="BB794">
        <v>786</v>
      </c>
      <c r="BC794" s="80"/>
      <c r="BD794" s="80"/>
      <c r="BE794" s="80"/>
      <c r="BF794" s="80"/>
      <c r="BG794" s="32" t="str">
        <f t="shared" si="136"/>
        <v/>
      </c>
      <c r="BH794" s="78">
        <f t="shared" si="134"/>
        <v>0</v>
      </c>
      <c r="BI794" s="2">
        <f t="shared" si="137"/>
        <v>0</v>
      </c>
      <c r="BJ794" s="2">
        <f t="shared" si="138"/>
        <v>0</v>
      </c>
      <c r="BK794" s="2">
        <f t="shared" si="135"/>
        <v>0</v>
      </c>
    </row>
    <row r="795" spans="2:63" ht="15" customHeight="1" x14ac:dyDescent="0.25">
      <c r="B795" s="14">
        <v>787</v>
      </c>
      <c r="C795" s="95" t="str">
        <f t="shared" si="139"/>
        <v/>
      </c>
      <c r="D795" s="15" t="str">
        <f t="shared" si="144"/>
        <v>OK</v>
      </c>
      <c r="E795" s="16" t="e">
        <f>VLOOKUP('Data Sheet'!$B$8,'Data Sheet'!$I$2:$J$9,2,FALSE)</f>
        <v>#N/A</v>
      </c>
      <c r="F795" s="16" t="str">
        <f t="shared" si="140"/>
        <v/>
      </c>
      <c r="G795" s="103">
        <f t="shared" si="141"/>
        <v>0</v>
      </c>
      <c r="H795" s="17" t="s">
        <v>26</v>
      </c>
      <c r="I795" s="17" t="s">
        <v>26</v>
      </c>
      <c r="J795" s="17" t="str">
        <f>IF('Data Sheet'!$B$9="NC-50","N/A","OK")</f>
        <v>OK</v>
      </c>
      <c r="K795" s="17" t="str">
        <f>IF('Data Sheet'!$B$9="NC-50","N/A","OK")</f>
        <v>OK</v>
      </c>
      <c r="L795" s="17" t="str">
        <f t="shared" si="142"/>
        <v>OK</v>
      </c>
      <c r="M795" s="17" t="str">
        <f t="shared" si="143"/>
        <v>OK</v>
      </c>
      <c r="N795" s="18" t="str">
        <f>IF(BO795&lt;&gt;"",
    IF(INT('Data Sheet'!$A$19)=INT('Data Sheet'!$B$19),
        --(INT('Data Sheet'!$A$19) &amp; "." &amp; BO795),
        IF(AND((--(INT('Data Sheet'!$A$19) &amp; "." &amp; BO795)&gt;=--('Data Sheet'!$A$19)), (--(INT('Data Sheet'!$A$19) &amp; "." &amp; BO795)&lt;=--('Data Sheet'!$B$19))),
            --(INT('Data Sheet'!$A$19) &amp; "." &amp; BO795),
            --(INT('Data Sheet'!$B$19) &amp; "." &amp; BO795)
        )
    ),
    IF(BN795&lt;&gt;"",
        IF(INT('Data Sheet'!$A$19)=INT('Data Sheet'!$B$19),
            --(INT('Data Sheet'!$A$19) &amp; "." &amp; LEFT(BN795,3)),
            IF(AND((--(INT('Data Sheet'!$A$19) &amp; "." &amp; LEFT(BN795,3))&gt;=--('Data Sheet'!$A$19)), (--(INT('Data Sheet'!$A$19) &amp; "." &amp; LEFT(BN795,3))&lt;=--('Data Sheet'!$B$19))),
                --(INT('Data Sheet'!$A$19) &amp; "." &amp; LEFT(BN795,3)),
                --(INT('Data Sheet'!$B$19) &amp; "." &amp; LEFT(BN795,3))
            )
        ),
        "OK"
    )
)</f>
        <v>OK</v>
      </c>
      <c r="O795" s="23" t="str">
        <f>IF(BP795&lt;&gt;"",
    IF(INT('Data Sheet'!$A$19)=INT('Data Sheet'!$B$19),
        --(INT('Data Sheet'!$A$19) &amp; "." &amp; BP795),
        IF(AND((--(INT('Data Sheet'!$A$19) &amp; "." &amp; BP795)&gt;=--('Data Sheet'!$A$19)), (--(INT('Data Sheet'!$A$19) &amp; "." &amp; BP795)&lt;=--('Data Sheet'!$B$19))),
            --(INT('Data Sheet'!$A$19) &amp; "." &amp; BP795),
            --(INT('Data Sheet'!$B$19) &amp; "." &amp; BP795)
        )
    ),
    IF(BN795&lt;&gt;"",
        IF(INT('Data Sheet'!$A$19)=INT('Data Sheet'!$B$19),
            --(INT('Data Sheet'!$A$19) &amp; "." &amp; RIGHT(BN795,3)),
            IF(AND((--(INT('Data Sheet'!$A$19) &amp; "." &amp; RIGHT(BN795,3))&gt;=--('Data Sheet'!$A$19)), (--(INT('Data Sheet'!$A$19) &amp; "." &amp; RIGHT(BN795,3))&lt;=--('Data Sheet'!$B$19))),
                --(INT('Data Sheet'!$A$19) &amp; "." &amp; RIGHT(BN795,3)),
                --(INT('Data Sheet'!$B$19) &amp; "." &amp; RIGHT(BN795,3))
            )
        ),
        "OK"
    )
)</f>
        <v>OK</v>
      </c>
      <c r="P795" s="23" t="str">
        <f>IF(BR795&lt;&gt;"",
    IF(INT('Data Sheet'!$A$19)=INT('Data Sheet'!$B$15),
        --(INT('Data Sheet'!$A$15) &amp; "." &amp; BR795),
        IF(AND((--(INT('Data Sheet'!$A$15) &amp; "." &amp; BR795)&gt;=--('Data Sheet'!$A$15)), (--(INT('Data Sheet'!$A$15) &amp; "." &amp; BR795)&lt;=--('Data Sheet'!$B$15))),
            --(INT('Data Sheet'!$A$15) &amp; "." &amp; BR795),
            --(INT('Data Sheet'!$B$15) &amp; "." &amp; BR795)
        )
    ),
    IF(BQ795&lt;&gt;"",
        IF(INT('Data Sheet'!$A$15)=INT('Data Sheet'!$B$15),
            --(INT('Data Sheet'!$A$15) &amp; "." &amp; LEFT(BQ795,3)),
            IF(AND((--(INT('Data Sheet'!$A$15) &amp; "." &amp; LEFT(BQ795,3))&gt;=--('Data Sheet'!$A$15)), (--(INT('Data Sheet'!$A$15) &amp; "." &amp; LEFT(BQ795,3))&lt;=--('Data Sheet'!$B$15))),
                --(INT('Data Sheet'!$A$15) &amp; "." &amp; LEFT(BQ795,3)),
                --(INT('Data Sheet'!$B$15) &amp; "." &amp; LEFT(BQ795,3))
            )
        ),
        "OK"
    )
)</f>
        <v>OK</v>
      </c>
      <c r="Q795" s="23" t="str">
        <f>IF(BS795&lt;&gt;"",
    IF(INT('Data Sheet'!$A$19)=INT('Data Sheet'!$B$15),
        --(INT('Data Sheet'!$A$15) &amp; "." &amp; BS795),
        IF(AND((--(INT('Data Sheet'!$A$15) &amp; "." &amp; BS795)&gt;=--('Data Sheet'!$A$15)), (--(INT('Data Sheet'!$A$15) &amp; "." &amp; BS795)&lt;=--('Data Sheet'!$B$15))),
            --(INT('Data Sheet'!$A$15) &amp; "." &amp; BS795),
            --(INT('Data Sheet'!$B$15) &amp; "." &amp; BS795)
        )
    ),
    IF(BQ795&lt;&gt;"",
        IF(INT('Data Sheet'!$A$15)=INT('Data Sheet'!$B$15),
            --(INT('Data Sheet'!$A$15) &amp; "." &amp; RIGHT(BQ795,3)),
            IF(AND((--(INT('Data Sheet'!$A$15) &amp; "." &amp; RIGHT(BQ795,3))&gt;=--('Data Sheet'!$A$15)), (--(INT('Data Sheet'!$A$15) &amp; "." &amp; RIGHT(BQ795,3))&lt;=--('Data Sheet'!$B$15))),
                --(INT('Data Sheet'!$A$15) &amp; "." &amp; RIGHT(BQ795,3)),
                --(INT('Data Sheet'!$B$15) &amp; "." &amp; RIGHT(BQ795,3))
            )
        ),
        "OK"
    )
)</f>
        <v>OK</v>
      </c>
      <c r="R795" s="19"/>
      <c r="S795" s="19"/>
      <c r="T795" s="19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1"/>
      <c r="AU795" s="21"/>
      <c r="AV795" s="21"/>
      <c r="AW795" s="22"/>
      <c r="AX795" s="99"/>
      <c r="AY795" s="20"/>
      <c r="AZ795" s="20"/>
      <c r="BA795" s="22"/>
      <c r="BB795">
        <v>787</v>
      </c>
      <c r="BC795" s="80"/>
      <c r="BD795" s="80"/>
      <c r="BE795" s="80"/>
      <c r="BF795" s="80"/>
      <c r="BG795" s="32" t="str">
        <f t="shared" si="136"/>
        <v/>
      </c>
      <c r="BH795" s="78">
        <f t="shared" si="134"/>
        <v>0</v>
      </c>
      <c r="BI795" s="2">
        <f t="shared" si="137"/>
        <v>0</v>
      </c>
      <c r="BJ795" s="2">
        <f t="shared" si="138"/>
        <v>0</v>
      </c>
      <c r="BK795" s="2">
        <f t="shared" si="135"/>
        <v>0</v>
      </c>
    </row>
    <row r="796" spans="2:63" ht="15" customHeight="1" x14ac:dyDescent="0.25">
      <c r="B796" s="14">
        <v>788</v>
      </c>
      <c r="C796" s="95" t="str">
        <f t="shared" si="139"/>
        <v/>
      </c>
      <c r="D796" s="15" t="str">
        <f t="shared" si="144"/>
        <v>OK</v>
      </c>
      <c r="E796" s="16" t="e">
        <f>VLOOKUP('Data Sheet'!$B$8,'Data Sheet'!$I$2:$J$9,2,FALSE)</f>
        <v>#N/A</v>
      </c>
      <c r="F796" s="16" t="str">
        <f t="shared" si="140"/>
        <v/>
      </c>
      <c r="G796" s="103">
        <f t="shared" si="141"/>
        <v>0</v>
      </c>
      <c r="H796" s="17" t="s">
        <v>26</v>
      </c>
      <c r="I796" s="17" t="s">
        <v>26</v>
      </c>
      <c r="J796" s="17" t="str">
        <f>IF('Data Sheet'!$B$9="NC-50","N/A","OK")</f>
        <v>OK</v>
      </c>
      <c r="K796" s="17" t="str">
        <f>IF('Data Sheet'!$B$9="NC-50","N/A","OK")</f>
        <v>OK</v>
      </c>
      <c r="L796" s="17" t="str">
        <f t="shared" si="142"/>
        <v>OK</v>
      </c>
      <c r="M796" s="17" t="str">
        <f t="shared" si="143"/>
        <v>OK</v>
      </c>
      <c r="N796" s="18" t="str">
        <f>IF(BO796&lt;&gt;"",
    IF(INT('Data Sheet'!$A$19)=INT('Data Sheet'!$B$19),
        --(INT('Data Sheet'!$A$19) &amp; "." &amp; BO796),
        IF(AND((--(INT('Data Sheet'!$A$19) &amp; "." &amp; BO796)&gt;=--('Data Sheet'!$A$19)), (--(INT('Data Sheet'!$A$19) &amp; "." &amp; BO796)&lt;=--('Data Sheet'!$B$19))),
            --(INT('Data Sheet'!$A$19) &amp; "." &amp; BO796),
            --(INT('Data Sheet'!$B$19) &amp; "." &amp; BO796)
        )
    ),
    IF(BN796&lt;&gt;"",
        IF(INT('Data Sheet'!$A$19)=INT('Data Sheet'!$B$19),
            --(INT('Data Sheet'!$A$19) &amp; "." &amp; LEFT(BN796,3)),
            IF(AND((--(INT('Data Sheet'!$A$19) &amp; "." &amp; LEFT(BN796,3))&gt;=--('Data Sheet'!$A$19)), (--(INT('Data Sheet'!$A$19) &amp; "." &amp; LEFT(BN796,3))&lt;=--('Data Sheet'!$B$19))),
                --(INT('Data Sheet'!$A$19) &amp; "." &amp; LEFT(BN796,3)),
                --(INT('Data Sheet'!$B$19) &amp; "." &amp; LEFT(BN796,3))
            )
        ),
        "OK"
    )
)</f>
        <v>OK</v>
      </c>
      <c r="O796" s="23" t="str">
        <f>IF(BP796&lt;&gt;"",
    IF(INT('Data Sheet'!$A$19)=INT('Data Sheet'!$B$19),
        --(INT('Data Sheet'!$A$19) &amp; "." &amp; BP796),
        IF(AND((--(INT('Data Sheet'!$A$19) &amp; "." &amp; BP796)&gt;=--('Data Sheet'!$A$19)), (--(INT('Data Sheet'!$A$19) &amp; "." &amp; BP796)&lt;=--('Data Sheet'!$B$19))),
            --(INT('Data Sheet'!$A$19) &amp; "." &amp; BP796),
            --(INT('Data Sheet'!$B$19) &amp; "." &amp; BP796)
        )
    ),
    IF(BN796&lt;&gt;"",
        IF(INT('Data Sheet'!$A$19)=INT('Data Sheet'!$B$19),
            --(INT('Data Sheet'!$A$19) &amp; "." &amp; RIGHT(BN796,3)),
            IF(AND((--(INT('Data Sheet'!$A$19) &amp; "." &amp; RIGHT(BN796,3))&gt;=--('Data Sheet'!$A$19)), (--(INT('Data Sheet'!$A$19) &amp; "." &amp; RIGHT(BN796,3))&lt;=--('Data Sheet'!$B$19))),
                --(INT('Data Sheet'!$A$19) &amp; "." &amp; RIGHT(BN796,3)),
                --(INT('Data Sheet'!$B$19) &amp; "." &amp; RIGHT(BN796,3))
            )
        ),
        "OK"
    )
)</f>
        <v>OK</v>
      </c>
      <c r="P796" s="23" t="str">
        <f>IF(BR796&lt;&gt;"",
    IF(INT('Data Sheet'!$A$19)=INT('Data Sheet'!$B$15),
        --(INT('Data Sheet'!$A$15) &amp; "." &amp; BR796),
        IF(AND((--(INT('Data Sheet'!$A$15) &amp; "." &amp; BR796)&gt;=--('Data Sheet'!$A$15)), (--(INT('Data Sheet'!$A$15) &amp; "." &amp; BR796)&lt;=--('Data Sheet'!$B$15))),
            --(INT('Data Sheet'!$A$15) &amp; "." &amp; BR796),
            --(INT('Data Sheet'!$B$15) &amp; "." &amp; BR796)
        )
    ),
    IF(BQ796&lt;&gt;"",
        IF(INT('Data Sheet'!$A$15)=INT('Data Sheet'!$B$15),
            --(INT('Data Sheet'!$A$15) &amp; "." &amp; LEFT(BQ796,3)),
            IF(AND((--(INT('Data Sheet'!$A$15) &amp; "." &amp; LEFT(BQ796,3))&gt;=--('Data Sheet'!$A$15)), (--(INT('Data Sheet'!$A$15) &amp; "." &amp; LEFT(BQ796,3))&lt;=--('Data Sheet'!$B$15))),
                --(INT('Data Sheet'!$A$15) &amp; "." &amp; LEFT(BQ796,3)),
                --(INT('Data Sheet'!$B$15) &amp; "." &amp; LEFT(BQ796,3))
            )
        ),
        "OK"
    )
)</f>
        <v>OK</v>
      </c>
      <c r="Q796" s="23" t="str">
        <f>IF(BS796&lt;&gt;"",
    IF(INT('Data Sheet'!$A$19)=INT('Data Sheet'!$B$15),
        --(INT('Data Sheet'!$A$15) &amp; "." &amp; BS796),
        IF(AND((--(INT('Data Sheet'!$A$15) &amp; "." &amp; BS796)&gt;=--('Data Sheet'!$A$15)), (--(INT('Data Sheet'!$A$15) &amp; "." &amp; BS796)&lt;=--('Data Sheet'!$B$15))),
            --(INT('Data Sheet'!$A$15) &amp; "." &amp; BS796),
            --(INT('Data Sheet'!$B$15) &amp; "." &amp; BS796)
        )
    ),
    IF(BQ796&lt;&gt;"",
        IF(INT('Data Sheet'!$A$15)=INT('Data Sheet'!$B$15),
            --(INT('Data Sheet'!$A$15) &amp; "." &amp; RIGHT(BQ796,3)),
            IF(AND((--(INT('Data Sheet'!$A$15) &amp; "." &amp; RIGHT(BQ796,3))&gt;=--('Data Sheet'!$A$15)), (--(INT('Data Sheet'!$A$15) &amp; "." &amp; RIGHT(BQ796,3))&lt;=--('Data Sheet'!$B$15))),
                --(INT('Data Sheet'!$A$15) &amp; "." &amp; RIGHT(BQ796,3)),
                --(INT('Data Sheet'!$B$15) &amp; "." &amp; RIGHT(BQ796,3))
            )
        ),
        "OK"
    )
)</f>
        <v>OK</v>
      </c>
      <c r="R796" s="19"/>
      <c r="S796" s="19"/>
      <c r="T796" s="19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1"/>
      <c r="AU796" s="21"/>
      <c r="AV796" s="21"/>
      <c r="AW796" s="22"/>
      <c r="AX796" s="99"/>
      <c r="AY796" s="20"/>
      <c r="AZ796" s="20"/>
      <c r="BA796" s="22"/>
      <c r="BB796">
        <v>788</v>
      </c>
      <c r="BC796" s="80"/>
      <c r="BD796" s="80"/>
      <c r="BE796" s="80"/>
      <c r="BF796" s="80"/>
      <c r="BG796" s="32" t="str">
        <f t="shared" si="136"/>
        <v/>
      </c>
      <c r="BH796" s="78">
        <f t="shared" si="134"/>
        <v>0</v>
      </c>
      <c r="BI796" s="2">
        <f t="shared" si="137"/>
        <v>0</v>
      </c>
      <c r="BJ796" s="2">
        <f t="shared" si="138"/>
        <v>0</v>
      </c>
      <c r="BK796" s="2">
        <f t="shared" si="135"/>
        <v>0</v>
      </c>
    </row>
    <row r="797" spans="2:63" ht="15" customHeight="1" x14ac:dyDescent="0.25">
      <c r="B797" s="14">
        <v>789</v>
      </c>
      <c r="C797" s="95" t="str">
        <f t="shared" si="139"/>
        <v/>
      </c>
      <c r="D797" s="15" t="str">
        <f t="shared" si="144"/>
        <v>OK</v>
      </c>
      <c r="E797" s="16" t="e">
        <f>VLOOKUP('Data Sheet'!$B$8,'Data Sheet'!$I$2:$J$9,2,FALSE)</f>
        <v>#N/A</v>
      </c>
      <c r="F797" s="16" t="str">
        <f t="shared" si="140"/>
        <v/>
      </c>
      <c r="G797" s="103">
        <f t="shared" si="141"/>
        <v>0</v>
      </c>
      <c r="H797" s="17" t="s">
        <v>26</v>
      </c>
      <c r="I797" s="17" t="s">
        <v>26</v>
      </c>
      <c r="J797" s="17" t="str">
        <f>IF('Data Sheet'!$B$9="NC-50","N/A","OK")</f>
        <v>OK</v>
      </c>
      <c r="K797" s="17" t="str">
        <f>IF('Data Sheet'!$B$9="NC-50","N/A","OK")</f>
        <v>OK</v>
      </c>
      <c r="L797" s="17" t="str">
        <f t="shared" si="142"/>
        <v>OK</v>
      </c>
      <c r="M797" s="17" t="str">
        <f t="shared" si="143"/>
        <v>OK</v>
      </c>
      <c r="N797" s="18" t="str">
        <f>IF(BO797&lt;&gt;"",
    IF(INT('Data Sheet'!$A$19)=INT('Data Sheet'!$B$19),
        --(INT('Data Sheet'!$A$19) &amp; "." &amp; BO797),
        IF(AND((--(INT('Data Sheet'!$A$19) &amp; "." &amp; BO797)&gt;=--('Data Sheet'!$A$19)), (--(INT('Data Sheet'!$A$19) &amp; "." &amp; BO797)&lt;=--('Data Sheet'!$B$19))),
            --(INT('Data Sheet'!$A$19) &amp; "." &amp; BO797),
            --(INT('Data Sheet'!$B$19) &amp; "." &amp; BO797)
        )
    ),
    IF(BN797&lt;&gt;"",
        IF(INT('Data Sheet'!$A$19)=INT('Data Sheet'!$B$19),
            --(INT('Data Sheet'!$A$19) &amp; "." &amp; LEFT(BN797,3)),
            IF(AND((--(INT('Data Sheet'!$A$19) &amp; "." &amp; LEFT(BN797,3))&gt;=--('Data Sheet'!$A$19)), (--(INT('Data Sheet'!$A$19) &amp; "." &amp; LEFT(BN797,3))&lt;=--('Data Sheet'!$B$19))),
                --(INT('Data Sheet'!$A$19) &amp; "." &amp; LEFT(BN797,3)),
                --(INT('Data Sheet'!$B$19) &amp; "." &amp; LEFT(BN797,3))
            )
        ),
        "OK"
    )
)</f>
        <v>OK</v>
      </c>
      <c r="O797" s="23" t="str">
        <f>IF(BP797&lt;&gt;"",
    IF(INT('Data Sheet'!$A$19)=INT('Data Sheet'!$B$19),
        --(INT('Data Sheet'!$A$19) &amp; "." &amp; BP797),
        IF(AND((--(INT('Data Sheet'!$A$19) &amp; "." &amp; BP797)&gt;=--('Data Sheet'!$A$19)), (--(INT('Data Sheet'!$A$19) &amp; "." &amp; BP797)&lt;=--('Data Sheet'!$B$19))),
            --(INT('Data Sheet'!$A$19) &amp; "." &amp; BP797),
            --(INT('Data Sheet'!$B$19) &amp; "." &amp; BP797)
        )
    ),
    IF(BN797&lt;&gt;"",
        IF(INT('Data Sheet'!$A$19)=INT('Data Sheet'!$B$19),
            --(INT('Data Sheet'!$A$19) &amp; "." &amp; RIGHT(BN797,3)),
            IF(AND((--(INT('Data Sheet'!$A$19) &amp; "." &amp; RIGHT(BN797,3))&gt;=--('Data Sheet'!$A$19)), (--(INT('Data Sheet'!$A$19) &amp; "." &amp; RIGHT(BN797,3))&lt;=--('Data Sheet'!$B$19))),
                --(INT('Data Sheet'!$A$19) &amp; "." &amp; RIGHT(BN797,3)),
                --(INT('Data Sheet'!$B$19) &amp; "." &amp; RIGHT(BN797,3))
            )
        ),
        "OK"
    )
)</f>
        <v>OK</v>
      </c>
      <c r="P797" s="23" t="str">
        <f>IF(BR797&lt;&gt;"",
    IF(INT('Data Sheet'!$A$19)=INT('Data Sheet'!$B$15),
        --(INT('Data Sheet'!$A$15) &amp; "." &amp; BR797),
        IF(AND((--(INT('Data Sheet'!$A$15) &amp; "." &amp; BR797)&gt;=--('Data Sheet'!$A$15)), (--(INT('Data Sheet'!$A$15) &amp; "." &amp; BR797)&lt;=--('Data Sheet'!$B$15))),
            --(INT('Data Sheet'!$A$15) &amp; "." &amp; BR797),
            --(INT('Data Sheet'!$B$15) &amp; "." &amp; BR797)
        )
    ),
    IF(BQ797&lt;&gt;"",
        IF(INT('Data Sheet'!$A$15)=INT('Data Sheet'!$B$15),
            --(INT('Data Sheet'!$A$15) &amp; "." &amp; LEFT(BQ797,3)),
            IF(AND((--(INT('Data Sheet'!$A$15) &amp; "." &amp; LEFT(BQ797,3))&gt;=--('Data Sheet'!$A$15)), (--(INT('Data Sheet'!$A$15) &amp; "." &amp; LEFT(BQ797,3))&lt;=--('Data Sheet'!$B$15))),
                --(INT('Data Sheet'!$A$15) &amp; "." &amp; LEFT(BQ797,3)),
                --(INT('Data Sheet'!$B$15) &amp; "." &amp; LEFT(BQ797,3))
            )
        ),
        "OK"
    )
)</f>
        <v>OK</v>
      </c>
      <c r="Q797" s="23" t="str">
        <f>IF(BS797&lt;&gt;"",
    IF(INT('Data Sheet'!$A$19)=INT('Data Sheet'!$B$15),
        --(INT('Data Sheet'!$A$15) &amp; "." &amp; BS797),
        IF(AND((--(INT('Data Sheet'!$A$15) &amp; "." &amp; BS797)&gt;=--('Data Sheet'!$A$15)), (--(INT('Data Sheet'!$A$15) &amp; "." &amp; BS797)&lt;=--('Data Sheet'!$B$15))),
            --(INT('Data Sheet'!$A$15) &amp; "." &amp; BS797),
            --(INT('Data Sheet'!$B$15) &amp; "." &amp; BS797)
        )
    ),
    IF(BQ797&lt;&gt;"",
        IF(INT('Data Sheet'!$A$15)=INT('Data Sheet'!$B$15),
            --(INT('Data Sheet'!$A$15) &amp; "." &amp; RIGHT(BQ797,3)),
            IF(AND((--(INT('Data Sheet'!$A$15) &amp; "." &amp; RIGHT(BQ797,3))&gt;=--('Data Sheet'!$A$15)), (--(INT('Data Sheet'!$A$15) &amp; "." &amp; RIGHT(BQ797,3))&lt;=--('Data Sheet'!$B$15))),
                --(INT('Data Sheet'!$A$15) &amp; "." &amp; RIGHT(BQ797,3)),
                --(INT('Data Sheet'!$B$15) &amp; "." &amp; RIGHT(BQ797,3))
            )
        ),
        "OK"
    )
)</f>
        <v>OK</v>
      </c>
      <c r="R797" s="19"/>
      <c r="S797" s="19"/>
      <c r="T797" s="19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1"/>
      <c r="AU797" s="21"/>
      <c r="AV797" s="21"/>
      <c r="AW797" s="22"/>
      <c r="AX797" s="99"/>
      <c r="AY797" s="20"/>
      <c r="AZ797" s="20"/>
      <c r="BA797" s="22"/>
      <c r="BB797">
        <v>789</v>
      </c>
      <c r="BC797" s="80"/>
      <c r="BD797" s="80"/>
      <c r="BE797" s="80"/>
      <c r="BF797" s="80"/>
      <c r="BG797" s="32" t="str">
        <f t="shared" si="136"/>
        <v/>
      </c>
      <c r="BH797" s="78">
        <f t="shared" si="134"/>
        <v>0</v>
      </c>
      <c r="BI797" s="2">
        <f t="shared" si="137"/>
        <v>0</v>
      </c>
      <c r="BJ797" s="2">
        <f t="shared" si="138"/>
        <v>0</v>
      </c>
      <c r="BK797" s="2">
        <f t="shared" si="135"/>
        <v>0</v>
      </c>
    </row>
    <row r="798" spans="2:63" ht="15" customHeight="1" x14ac:dyDescent="0.25">
      <c r="B798" s="14">
        <v>790</v>
      </c>
      <c r="C798" s="95" t="str">
        <f t="shared" si="139"/>
        <v/>
      </c>
      <c r="D798" s="15" t="str">
        <f t="shared" si="144"/>
        <v>OK</v>
      </c>
      <c r="E798" s="16" t="e">
        <f>VLOOKUP('Data Sheet'!$B$8,'Data Sheet'!$I$2:$J$9,2,FALSE)</f>
        <v>#N/A</v>
      </c>
      <c r="F798" s="16" t="str">
        <f t="shared" si="140"/>
        <v/>
      </c>
      <c r="G798" s="103">
        <f t="shared" si="141"/>
        <v>0</v>
      </c>
      <c r="H798" s="17" t="s">
        <v>26</v>
      </c>
      <c r="I798" s="17" t="s">
        <v>26</v>
      </c>
      <c r="J798" s="17" t="str">
        <f>IF('Data Sheet'!$B$9="NC-50","N/A","OK")</f>
        <v>OK</v>
      </c>
      <c r="K798" s="17" t="str">
        <f>IF('Data Sheet'!$B$9="NC-50","N/A","OK")</f>
        <v>OK</v>
      </c>
      <c r="L798" s="17" t="str">
        <f t="shared" si="142"/>
        <v>OK</v>
      </c>
      <c r="M798" s="17" t="str">
        <f t="shared" si="143"/>
        <v>OK</v>
      </c>
      <c r="N798" s="18" t="str">
        <f>IF(BO798&lt;&gt;"",
    IF(INT('Data Sheet'!$A$19)=INT('Data Sheet'!$B$19),
        --(INT('Data Sheet'!$A$19) &amp; "." &amp; BO798),
        IF(AND((--(INT('Data Sheet'!$A$19) &amp; "." &amp; BO798)&gt;=--('Data Sheet'!$A$19)), (--(INT('Data Sheet'!$A$19) &amp; "." &amp; BO798)&lt;=--('Data Sheet'!$B$19))),
            --(INT('Data Sheet'!$A$19) &amp; "." &amp; BO798),
            --(INT('Data Sheet'!$B$19) &amp; "." &amp; BO798)
        )
    ),
    IF(BN798&lt;&gt;"",
        IF(INT('Data Sheet'!$A$19)=INT('Data Sheet'!$B$19),
            --(INT('Data Sheet'!$A$19) &amp; "." &amp; LEFT(BN798,3)),
            IF(AND((--(INT('Data Sheet'!$A$19) &amp; "." &amp; LEFT(BN798,3))&gt;=--('Data Sheet'!$A$19)), (--(INT('Data Sheet'!$A$19) &amp; "." &amp; LEFT(BN798,3))&lt;=--('Data Sheet'!$B$19))),
                --(INT('Data Sheet'!$A$19) &amp; "." &amp; LEFT(BN798,3)),
                --(INT('Data Sheet'!$B$19) &amp; "." &amp; LEFT(BN798,3))
            )
        ),
        "OK"
    )
)</f>
        <v>OK</v>
      </c>
      <c r="O798" s="23" t="str">
        <f>IF(BP798&lt;&gt;"",
    IF(INT('Data Sheet'!$A$19)=INT('Data Sheet'!$B$19),
        --(INT('Data Sheet'!$A$19) &amp; "." &amp; BP798),
        IF(AND((--(INT('Data Sheet'!$A$19) &amp; "." &amp; BP798)&gt;=--('Data Sheet'!$A$19)), (--(INT('Data Sheet'!$A$19) &amp; "." &amp; BP798)&lt;=--('Data Sheet'!$B$19))),
            --(INT('Data Sheet'!$A$19) &amp; "." &amp; BP798),
            --(INT('Data Sheet'!$B$19) &amp; "." &amp; BP798)
        )
    ),
    IF(BN798&lt;&gt;"",
        IF(INT('Data Sheet'!$A$19)=INT('Data Sheet'!$B$19),
            --(INT('Data Sheet'!$A$19) &amp; "." &amp; RIGHT(BN798,3)),
            IF(AND((--(INT('Data Sheet'!$A$19) &amp; "." &amp; RIGHT(BN798,3))&gt;=--('Data Sheet'!$A$19)), (--(INT('Data Sheet'!$A$19) &amp; "." &amp; RIGHT(BN798,3))&lt;=--('Data Sheet'!$B$19))),
                --(INT('Data Sheet'!$A$19) &amp; "." &amp; RIGHT(BN798,3)),
                --(INT('Data Sheet'!$B$19) &amp; "." &amp; RIGHT(BN798,3))
            )
        ),
        "OK"
    )
)</f>
        <v>OK</v>
      </c>
      <c r="P798" s="23" t="str">
        <f>IF(BR798&lt;&gt;"",
    IF(INT('Data Sheet'!$A$19)=INT('Data Sheet'!$B$15),
        --(INT('Data Sheet'!$A$15) &amp; "." &amp; BR798),
        IF(AND((--(INT('Data Sheet'!$A$15) &amp; "." &amp; BR798)&gt;=--('Data Sheet'!$A$15)), (--(INT('Data Sheet'!$A$15) &amp; "." &amp; BR798)&lt;=--('Data Sheet'!$B$15))),
            --(INT('Data Sheet'!$A$15) &amp; "." &amp; BR798),
            --(INT('Data Sheet'!$B$15) &amp; "." &amp; BR798)
        )
    ),
    IF(BQ798&lt;&gt;"",
        IF(INT('Data Sheet'!$A$15)=INT('Data Sheet'!$B$15),
            --(INT('Data Sheet'!$A$15) &amp; "." &amp; LEFT(BQ798,3)),
            IF(AND((--(INT('Data Sheet'!$A$15) &amp; "." &amp; LEFT(BQ798,3))&gt;=--('Data Sheet'!$A$15)), (--(INT('Data Sheet'!$A$15) &amp; "." &amp; LEFT(BQ798,3))&lt;=--('Data Sheet'!$B$15))),
                --(INT('Data Sheet'!$A$15) &amp; "." &amp; LEFT(BQ798,3)),
                --(INT('Data Sheet'!$B$15) &amp; "." &amp; LEFT(BQ798,3))
            )
        ),
        "OK"
    )
)</f>
        <v>OK</v>
      </c>
      <c r="Q798" s="23" t="str">
        <f>IF(BS798&lt;&gt;"",
    IF(INT('Data Sheet'!$A$19)=INT('Data Sheet'!$B$15),
        --(INT('Data Sheet'!$A$15) &amp; "." &amp; BS798),
        IF(AND((--(INT('Data Sheet'!$A$15) &amp; "." &amp; BS798)&gt;=--('Data Sheet'!$A$15)), (--(INT('Data Sheet'!$A$15) &amp; "." &amp; BS798)&lt;=--('Data Sheet'!$B$15))),
            --(INT('Data Sheet'!$A$15) &amp; "." &amp; BS798),
            --(INT('Data Sheet'!$B$15) &amp; "." &amp; BS798)
        )
    ),
    IF(BQ798&lt;&gt;"",
        IF(INT('Data Sheet'!$A$15)=INT('Data Sheet'!$B$15),
            --(INT('Data Sheet'!$A$15) &amp; "." &amp; RIGHT(BQ798,3)),
            IF(AND((--(INT('Data Sheet'!$A$15) &amp; "." &amp; RIGHT(BQ798,3))&gt;=--('Data Sheet'!$A$15)), (--(INT('Data Sheet'!$A$15) &amp; "." &amp; RIGHT(BQ798,3))&lt;=--('Data Sheet'!$B$15))),
                --(INT('Data Sheet'!$A$15) &amp; "." &amp; RIGHT(BQ798,3)),
                --(INT('Data Sheet'!$B$15) &amp; "." &amp; RIGHT(BQ798,3))
            )
        ),
        "OK"
    )
)</f>
        <v>OK</v>
      </c>
      <c r="R798" s="19"/>
      <c r="S798" s="19"/>
      <c r="T798" s="19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1"/>
      <c r="AU798" s="21"/>
      <c r="AV798" s="21"/>
      <c r="AW798" s="22"/>
      <c r="AX798" s="99"/>
      <c r="AY798" s="20"/>
      <c r="AZ798" s="20"/>
      <c r="BA798" s="22"/>
      <c r="BB798">
        <v>790</v>
      </c>
      <c r="BC798" s="80"/>
      <c r="BD798" s="80"/>
      <c r="BE798" s="80"/>
      <c r="BF798" s="80"/>
      <c r="BG798" s="32" t="str">
        <f t="shared" si="136"/>
        <v/>
      </c>
      <c r="BH798" s="78">
        <f t="shared" si="134"/>
        <v>0</v>
      </c>
      <c r="BI798" s="2">
        <f t="shared" si="137"/>
        <v>0</v>
      </c>
      <c r="BJ798" s="2">
        <f t="shared" si="138"/>
        <v>0</v>
      </c>
      <c r="BK798" s="2">
        <f t="shared" si="135"/>
        <v>0</v>
      </c>
    </row>
    <row r="799" spans="2:63" ht="15" customHeight="1" x14ac:dyDescent="0.25">
      <c r="B799" s="14">
        <v>791</v>
      </c>
      <c r="C799" s="95" t="str">
        <f t="shared" si="139"/>
        <v/>
      </c>
      <c r="D799" s="15" t="str">
        <f t="shared" si="144"/>
        <v>OK</v>
      </c>
      <c r="E799" s="16" t="e">
        <f>VLOOKUP('Data Sheet'!$B$8,'Data Sheet'!$I$2:$J$9,2,FALSE)</f>
        <v>#N/A</v>
      </c>
      <c r="F799" s="16" t="str">
        <f t="shared" si="140"/>
        <v/>
      </c>
      <c r="G799" s="103">
        <f t="shared" si="141"/>
        <v>0</v>
      </c>
      <c r="H799" s="17" t="s">
        <v>26</v>
      </c>
      <c r="I799" s="17" t="s">
        <v>26</v>
      </c>
      <c r="J799" s="17" t="str">
        <f>IF('Data Sheet'!$B$9="NC-50","N/A","OK")</f>
        <v>OK</v>
      </c>
      <c r="K799" s="17" t="str">
        <f>IF('Data Sheet'!$B$9="NC-50","N/A","OK")</f>
        <v>OK</v>
      </c>
      <c r="L799" s="17" t="str">
        <f t="shared" si="142"/>
        <v>OK</v>
      </c>
      <c r="M799" s="17" t="str">
        <f t="shared" si="143"/>
        <v>OK</v>
      </c>
      <c r="N799" s="18" t="str">
        <f>IF(BO799&lt;&gt;"",
    IF(INT('Data Sheet'!$A$19)=INT('Data Sheet'!$B$19),
        --(INT('Data Sheet'!$A$19) &amp; "." &amp; BO799),
        IF(AND((--(INT('Data Sheet'!$A$19) &amp; "." &amp; BO799)&gt;=--('Data Sheet'!$A$19)), (--(INT('Data Sheet'!$A$19) &amp; "." &amp; BO799)&lt;=--('Data Sheet'!$B$19))),
            --(INT('Data Sheet'!$A$19) &amp; "." &amp; BO799),
            --(INT('Data Sheet'!$B$19) &amp; "." &amp; BO799)
        )
    ),
    IF(BN799&lt;&gt;"",
        IF(INT('Data Sheet'!$A$19)=INT('Data Sheet'!$B$19),
            --(INT('Data Sheet'!$A$19) &amp; "." &amp; LEFT(BN799,3)),
            IF(AND((--(INT('Data Sheet'!$A$19) &amp; "." &amp; LEFT(BN799,3))&gt;=--('Data Sheet'!$A$19)), (--(INT('Data Sheet'!$A$19) &amp; "." &amp; LEFT(BN799,3))&lt;=--('Data Sheet'!$B$19))),
                --(INT('Data Sheet'!$A$19) &amp; "." &amp; LEFT(BN799,3)),
                --(INT('Data Sheet'!$B$19) &amp; "." &amp; LEFT(BN799,3))
            )
        ),
        "OK"
    )
)</f>
        <v>OK</v>
      </c>
      <c r="O799" s="23" t="str">
        <f>IF(BP799&lt;&gt;"",
    IF(INT('Data Sheet'!$A$19)=INT('Data Sheet'!$B$19),
        --(INT('Data Sheet'!$A$19) &amp; "." &amp; BP799),
        IF(AND((--(INT('Data Sheet'!$A$19) &amp; "." &amp; BP799)&gt;=--('Data Sheet'!$A$19)), (--(INT('Data Sheet'!$A$19) &amp; "." &amp; BP799)&lt;=--('Data Sheet'!$B$19))),
            --(INT('Data Sheet'!$A$19) &amp; "." &amp; BP799),
            --(INT('Data Sheet'!$B$19) &amp; "." &amp; BP799)
        )
    ),
    IF(BN799&lt;&gt;"",
        IF(INT('Data Sheet'!$A$19)=INT('Data Sheet'!$B$19),
            --(INT('Data Sheet'!$A$19) &amp; "." &amp; RIGHT(BN799,3)),
            IF(AND((--(INT('Data Sheet'!$A$19) &amp; "." &amp; RIGHT(BN799,3))&gt;=--('Data Sheet'!$A$19)), (--(INT('Data Sheet'!$A$19) &amp; "." &amp; RIGHT(BN799,3))&lt;=--('Data Sheet'!$B$19))),
                --(INT('Data Sheet'!$A$19) &amp; "." &amp; RIGHT(BN799,3)),
                --(INT('Data Sheet'!$B$19) &amp; "." &amp; RIGHT(BN799,3))
            )
        ),
        "OK"
    )
)</f>
        <v>OK</v>
      </c>
      <c r="P799" s="23" t="str">
        <f>IF(BR799&lt;&gt;"",
    IF(INT('Data Sheet'!$A$19)=INT('Data Sheet'!$B$15),
        --(INT('Data Sheet'!$A$15) &amp; "." &amp; BR799),
        IF(AND((--(INT('Data Sheet'!$A$15) &amp; "." &amp; BR799)&gt;=--('Data Sheet'!$A$15)), (--(INT('Data Sheet'!$A$15) &amp; "." &amp; BR799)&lt;=--('Data Sheet'!$B$15))),
            --(INT('Data Sheet'!$A$15) &amp; "." &amp; BR799),
            --(INT('Data Sheet'!$B$15) &amp; "." &amp; BR799)
        )
    ),
    IF(BQ799&lt;&gt;"",
        IF(INT('Data Sheet'!$A$15)=INT('Data Sheet'!$B$15),
            --(INT('Data Sheet'!$A$15) &amp; "." &amp; LEFT(BQ799,3)),
            IF(AND((--(INT('Data Sheet'!$A$15) &amp; "." &amp; LEFT(BQ799,3))&gt;=--('Data Sheet'!$A$15)), (--(INT('Data Sheet'!$A$15) &amp; "." &amp; LEFT(BQ799,3))&lt;=--('Data Sheet'!$B$15))),
                --(INT('Data Sheet'!$A$15) &amp; "." &amp; LEFT(BQ799,3)),
                --(INT('Data Sheet'!$B$15) &amp; "." &amp; LEFT(BQ799,3))
            )
        ),
        "OK"
    )
)</f>
        <v>OK</v>
      </c>
      <c r="Q799" s="23" t="str">
        <f>IF(BS799&lt;&gt;"",
    IF(INT('Data Sheet'!$A$19)=INT('Data Sheet'!$B$15),
        --(INT('Data Sheet'!$A$15) &amp; "." &amp; BS799),
        IF(AND((--(INT('Data Sheet'!$A$15) &amp; "." &amp; BS799)&gt;=--('Data Sheet'!$A$15)), (--(INT('Data Sheet'!$A$15) &amp; "." &amp; BS799)&lt;=--('Data Sheet'!$B$15))),
            --(INT('Data Sheet'!$A$15) &amp; "." &amp; BS799),
            --(INT('Data Sheet'!$B$15) &amp; "." &amp; BS799)
        )
    ),
    IF(BQ799&lt;&gt;"",
        IF(INT('Data Sheet'!$A$15)=INT('Data Sheet'!$B$15),
            --(INT('Data Sheet'!$A$15) &amp; "." &amp; RIGHT(BQ799,3)),
            IF(AND((--(INT('Data Sheet'!$A$15) &amp; "." &amp; RIGHT(BQ799,3))&gt;=--('Data Sheet'!$A$15)), (--(INT('Data Sheet'!$A$15) &amp; "." &amp; RIGHT(BQ799,3))&lt;=--('Data Sheet'!$B$15))),
                --(INT('Data Sheet'!$A$15) &amp; "." &amp; RIGHT(BQ799,3)),
                --(INT('Data Sheet'!$B$15) &amp; "." &amp; RIGHT(BQ799,3))
            )
        ),
        "OK"
    )
)</f>
        <v>OK</v>
      </c>
      <c r="R799" s="19"/>
      <c r="S799" s="19"/>
      <c r="T799" s="19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1"/>
      <c r="AU799" s="21"/>
      <c r="AV799" s="21"/>
      <c r="AW799" s="22"/>
      <c r="AX799" s="99"/>
      <c r="AY799" s="20"/>
      <c r="AZ799" s="20"/>
      <c r="BA799" s="22"/>
      <c r="BB799">
        <v>791</v>
      </c>
      <c r="BC799" s="80"/>
      <c r="BD799" s="80"/>
      <c r="BE799" s="80"/>
      <c r="BF799" s="80"/>
      <c r="BG799" s="32" t="str">
        <f t="shared" si="136"/>
        <v/>
      </c>
      <c r="BH799" s="78">
        <f t="shared" si="134"/>
        <v>0</v>
      </c>
      <c r="BI799" s="2">
        <f t="shared" si="137"/>
        <v>0</v>
      </c>
      <c r="BJ799" s="2">
        <f t="shared" si="138"/>
        <v>0</v>
      </c>
      <c r="BK799" s="2">
        <f t="shared" si="135"/>
        <v>0</v>
      </c>
    </row>
    <row r="800" spans="2:63" ht="15" customHeight="1" x14ac:dyDescent="0.25">
      <c r="B800" s="14">
        <v>792</v>
      </c>
      <c r="C800" s="95" t="str">
        <f t="shared" si="139"/>
        <v/>
      </c>
      <c r="D800" s="15" t="str">
        <f t="shared" si="144"/>
        <v>OK</v>
      </c>
      <c r="E800" s="16" t="e">
        <f>VLOOKUP('Data Sheet'!$B$8,'Data Sheet'!$I$2:$J$9,2,FALSE)</f>
        <v>#N/A</v>
      </c>
      <c r="F800" s="16" t="str">
        <f t="shared" si="140"/>
        <v/>
      </c>
      <c r="G800" s="103">
        <f t="shared" si="141"/>
        <v>0</v>
      </c>
      <c r="H800" s="17" t="s">
        <v>26</v>
      </c>
      <c r="I800" s="17" t="s">
        <v>26</v>
      </c>
      <c r="J800" s="17" t="str">
        <f>IF('Data Sheet'!$B$9="NC-50","N/A","OK")</f>
        <v>OK</v>
      </c>
      <c r="K800" s="17" t="str">
        <f>IF('Data Sheet'!$B$9="NC-50","N/A","OK")</f>
        <v>OK</v>
      </c>
      <c r="L800" s="17" t="str">
        <f t="shared" si="142"/>
        <v>OK</v>
      </c>
      <c r="M800" s="17" t="str">
        <f t="shared" si="143"/>
        <v>OK</v>
      </c>
      <c r="N800" s="18" t="str">
        <f>IF(BO800&lt;&gt;"",
    IF(INT('Data Sheet'!$A$19)=INT('Data Sheet'!$B$19),
        --(INT('Data Sheet'!$A$19) &amp; "." &amp; BO800),
        IF(AND((--(INT('Data Sheet'!$A$19) &amp; "." &amp; BO800)&gt;=--('Data Sheet'!$A$19)), (--(INT('Data Sheet'!$A$19) &amp; "." &amp; BO800)&lt;=--('Data Sheet'!$B$19))),
            --(INT('Data Sheet'!$A$19) &amp; "." &amp; BO800),
            --(INT('Data Sheet'!$B$19) &amp; "." &amp; BO800)
        )
    ),
    IF(BN800&lt;&gt;"",
        IF(INT('Data Sheet'!$A$19)=INT('Data Sheet'!$B$19),
            --(INT('Data Sheet'!$A$19) &amp; "." &amp; LEFT(BN800,3)),
            IF(AND((--(INT('Data Sheet'!$A$19) &amp; "." &amp; LEFT(BN800,3))&gt;=--('Data Sheet'!$A$19)), (--(INT('Data Sheet'!$A$19) &amp; "." &amp; LEFT(BN800,3))&lt;=--('Data Sheet'!$B$19))),
                --(INT('Data Sheet'!$A$19) &amp; "." &amp; LEFT(BN800,3)),
                --(INT('Data Sheet'!$B$19) &amp; "." &amp; LEFT(BN800,3))
            )
        ),
        "OK"
    )
)</f>
        <v>OK</v>
      </c>
      <c r="O800" s="23" t="str">
        <f>IF(BP800&lt;&gt;"",
    IF(INT('Data Sheet'!$A$19)=INT('Data Sheet'!$B$19),
        --(INT('Data Sheet'!$A$19) &amp; "." &amp; BP800),
        IF(AND((--(INT('Data Sheet'!$A$19) &amp; "." &amp; BP800)&gt;=--('Data Sheet'!$A$19)), (--(INT('Data Sheet'!$A$19) &amp; "." &amp; BP800)&lt;=--('Data Sheet'!$B$19))),
            --(INT('Data Sheet'!$A$19) &amp; "." &amp; BP800),
            --(INT('Data Sheet'!$B$19) &amp; "." &amp; BP800)
        )
    ),
    IF(BN800&lt;&gt;"",
        IF(INT('Data Sheet'!$A$19)=INT('Data Sheet'!$B$19),
            --(INT('Data Sheet'!$A$19) &amp; "." &amp; RIGHT(BN800,3)),
            IF(AND((--(INT('Data Sheet'!$A$19) &amp; "." &amp; RIGHT(BN800,3))&gt;=--('Data Sheet'!$A$19)), (--(INT('Data Sheet'!$A$19) &amp; "." &amp; RIGHT(BN800,3))&lt;=--('Data Sheet'!$B$19))),
                --(INT('Data Sheet'!$A$19) &amp; "." &amp; RIGHT(BN800,3)),
                --(INT('Data Sheet'!$B$19) &amp; "." &amp; RIGHT(BN800,3))
            )
        ),
        "OK"
    )
)</f>
        <v>OK</v>
      </c>
      <c r="P800" s="23" t="str">
        <f>IF(BR800&lt;&gt;"",
    IF(INT('Data Sheet'!$A$19)=INT('Data Sheet'!$B$15),
        --(INT('Data Sheet'!$A$15) &amp; "." &amp; BR800),
        IF(AND((--(INT('Data Sheet'!$A$15) &amp; "." &amp; BR800)&gt;=--('Data Sheet'!$A$15)), (--(INT('Data Sheet'!$A$15) &amp; "." &amp; BR800)&lt;=--('Data Sheet'!$B$15))),
            --(INT('Data Sheet'!$A$15) &amp; "." &amp; BR800),
            --(INT('Data Sheet'!$B$15) &amp; "." &amp; BR800)
        )
    ),
    IF(BQ800&lt;&gt;"",
        IF(INT('Data Sheet'!$A$15)=INT('Data Sheet'!$B$15),
            --(INT('Data Sheet'!$A$15) &amp; "." &amp; LEFT(BQ800,3)),
            IF(AND((--(INT('Data Sheet'!$A$15) &amp; "." &amp; LEFT(BQ800,3))&gt;=--('Data Sheet'!$A$15)), (--(INT('Data Sheet'!$A$15) &amp; "." &amp; LEFT(BQ800,3))&lt;=--('Data Sheet'!$B$15))),
                --(INT('Data Sheet'!$A$15) &amp; "." &amp; LEFT(BQ800,3)),
                --(INT('Data Sheet'!$B$15) &amp; "." &amp; LEFT(BQ800,3))
            )
        ),
        "OK"
    )
)</f>
        <v>OK</v>
      </c>
      <c r="Q800" s="23" t="str">
        <f>IF(BS800&lt;&gt;"",
    IF(INT('Data Sheet'!$A$19)=INT('Data Sheet'!$B$15),
        --(INT('Data Sheet'!$A$15) &amp; "." &amp; BS800),
        IF(AND((--(INT('Data Sheet'!$A$15) &amp; "." &amp; BS800)&gt;=--('Data Sheet'!$A$15)), (--(INT('Data Sheet'!$A$15) &amp; "." &amp; BS800)&lt;=--('Data Sheet'!$B$15))),
            --(INT('Data Sheet'!$A$15) &amp; "." &amp; BS800),
            --(INT('Data Sheet'!$B$15) &amp; "." &amp; BS800)
        )
    ),
    IF(BQ800&lt;&gt;"",
        IF(INT('Data Sheet'!$A$15)=INT('Data Sheet'!$B$15),
            --(INT('Data Sheet'!$A$15) &amp; "." &amp; RIGHT(BQ800,3)),
            IF(AND((--(INT('Data Sheet'!$A$15) &amp; "." &amp; RIGHT(BQ800,3))&gt;=--('Data Sheet'!$A$15)), (--(INT('Data Sheet'!$A$15) &amp; "." &amp; RIGHT(BQ800,3))&lt;=--('Data Sheet'!$B$15))),
                --(INT('Data Sheet'!$A$15) &amp; "." &amp; RIGHT(BQ800,3)),
                --(INT('Data Sheet'!$B$15) &amp; "." &amp; RIGHT(BQ800,3))
            )
        ),
        "OK"
    )
)</f>
        <v>OK</v>
      </c>
      <c r="R800" s="19"/>
      <c r="S800" s="19"/>
      <c r="T800" s="19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1"/>
      <c r="AU800" s="21"/>
      <c r="AV800" s="21"/>
      <c r="AW800" s="22"/>
      <c r="AX800" s="99"/>
      <c r="AY800" s="20"/>
      <c r="AZ800" s="20"/>
      <c r="BA800" s="22"/>
      <c r="BB800">
        <v>792</v>
      </c>
      <c r="BC800" s="80"/>
      <c r="BD800" s="80"/>
      <c r="BE800" s="80"/>
      <c r="BF800" s="80"/>
      <c r="BG800" s="32" t="str">
        <f t="shared" si="136"/>
        <v/>
      </c>
      <c r="BH800" s="78">
        <f t="shared" si="134"/>
        <v>0</v>
      </c>
      <c r="BI800" s="2">
        <f t="shared" si="137"/>
        <v>0</v>
      </c>
      <c r="BJ800" s="2">
        <f t="shared" si="138"/>
        <v>0</v>
      </c>
      <c r="BK800" s="2">
        <f t="shared" si="135"/>
        <v>0</v>
      </c>
    </row>
    <row r="801" spans="2:63" ht="15" customHeight="1" x14ac:dyDescent="0.25">
      <c r="B801" s="14">
        <v>793</v>
      </c>
      <c r="C801" s="95" t="str">
        <f t="shared" si="139"/>
        <v/>
      </c>
      <c r="D801" s="15" t="str">
        <f t="shared" si="144"/>
        <v>OK</v>
      </c>
      <c r="E801" s="16" t="e">
        <f>VLOOKUP('Data Sheet'!$B$8,'Data Sheet'!$I$2:$J$9,2,FALSE)</f>
        <v>#N/A</v>
      </c>
      <c r="F801" s="16" t="str">
        <f t="shared" si="140"/>
        <v/>
      </c>
      <c r="G801" s="103">
        <f t="shared" si="141"/>
        <v>0</v>
      </c>
      <c r="H801" s="17" t="s">
        <v>26</v>
      </c>
      <c r="I801" s="17" t="s">
        <v>26</v>
      </c>
      <c r="J801" s="17" t="str">
        <f>IF('Data Sheet'!$B$9="NC-50","N/A","OK")</f>
        <v>OK</v>
      </c>
      <c r="K801" s="17" t="str">
        <f>IF('Data Sheet'!$B$9="NC-50","N/A","OK")</f>
        <v>OK</v>
      </c>
      <c r="L801" s="17" t="str">
        <f t="shared" si="142"/>
        <v>OK</v>
      </c>
      <c r="M801" s="17" t="str">
        <f t="shared" si="143"/>
        <v>OK</v>
      </c>
      <c r="N801" s="18" t="str">
        <f>IF(BO801&lt;&gt;"",
    IF(INT('Data Sheet'!$A$19)=INT('Data Sheet'!$B$19),
        --(INT('Data Sheet'!$A$19) &amp; "." &amp; BO801),
        IF(AND((--(INT('Data Sheet'!$A$19) &amp; "." &amp; BO801)&gt;=--('Data Sheet'!$A$19)), (--(INT('Data Sheet'!$A$19) &amp; "." &amp; BO801)&lt;=--('Data Sheet'!$B$19))),
            --(INT('Data Sheet'!$A$19) &amp; "." &amp; BO801),
            --(INT('Data Sheet'!$B$19) &amp; "." &amp; BO801)
        )
    ),
    IF(BN801&lt;&gt;"",
        IF(INT('Data Sheet'!$A$19)=INT('Data Sheet'!$B$19),
            --(INT('Data Sheet'!$A$19) &amp; "." &amp; LEFT(BN801,3)),
            IF(AND((--(INT('Data Sheet'!$A$19) &amp; "." &amp; LEFT(BN801,3))&gt;=--('Data Sheet'!$A$19)), (--(INT('Data Sheet'!$A$19) &amp; "." &amp; LEFT(BN801,3))&lt;=--('Data Sheet'!$B$19))),
                --(INT('Data Sheet'!$A$19) &amp; "." &amp; LEFT(BN801,3)),
                --(INT('Data Sheet'!$B$19) &amp; "." &amp; LEFT(BN801,3))
            )
        ),
        "OK"
    )
)</f>
        <v>OK</v>
      </c>
      <c r="O801" s="23" t="str">
        <f>IF(BP801&lt;&gt;"",
    IF(INT('Data Sheet'!$A$19)=INT('Data Sheet'!$B$19),
        --(INT('Data Sheet'!$A$19) &amp; "." &amp; BP801),
        IF(AND((--(INT('Data Sheet'!$A$19) &amp; "." &amp; BP801)&gt;=--('Data Sheet'!$A$19)), (--(INT('Data Sheet'!$A$19) &amp; "." &amp; BP801)&lt;=--('Data Sheet'!$B$19))),
            --(INT('Data Sheet'!$A$19) &amp; "." &amp; BP801),
            --(INT('Data Sheet'!$B$19) &amp; "." &amp; BP801)
        )
    ),
    IF(BN801&lt;&gt;"",
        IF(INT('Data Sheet'!$A$19)=INT('Data Sheet'!$B$19),
            --(INT('Data Sheet'!$A$19) &amp; "." &amp; RIGHT(BN801,3)),
            IF(AND((--(INT('Data Sheet'!$A$19) &amp; "." &amp; RIGHT(BN801,3))&gt;=--('Data Sheet'!$A$19)), (--(INT('Data Sheet'!$A$19) &amp; "." &amp; RIGHT(BN801,3))&lt;=--('Data Sheet'!$B$19))),
                --(INT('Data Sheet'!$A$19) &amp; "." &amp; RIGHT(BN801,3)),
                --(INT('Data Sheet'!$B$19) &amp; "." &amp; RIGHT(BN801,3))
            )
        ),
        "OK"
    )
)</f>
        <v>OK</v>
      </c>
      <c r="P801" s="23" t="str">
        <f>IF(BR801&lt;&gt;"",
    IF(INT('Data Sheet'!$A$19)=INT('Data Sheet'!$B$15),
        --(INT('Data Sheet'!$A$15) &amp; "." &amp; BR801),
        IF(AND((--(INT('Data Sheet'!$A$15) &amp; "." &amp; BR801)&gt;=--('Data Sheet'!$A$15)), (--(INT('Data Sheet'!$A$15) &amp; "." &amp; BR801)&lt;=--('Data Sheet'!$B$15))),
            --(INT('Data Sheet'!$A$15) &amp; "." &amp; BR801),
            --(INT('Data Sheet'!$B$15) &amp; "." &amp; BR801)
        )
    ),
    IF(BQ801&lt;&gt;"",
        IF(INT('Data Sheet'!$A$15)=INT('Data Sheet'!$B$15),
            --(INT('Data Sheet'!$A$15) &amp; "." &amp; LEFT(BQ801,3)),
            IF(AND((--(INT('Data Sheet'!$A$15) &amp; "." &amp; LEFT(BQ801,3))&gt;=--('Data Sheet'!$A$15)), (--(INT('Data Sheet'!$A$15) &amp; "." &amp; LEFT(BQ801,3))&lt;=--('Data Sheet'!$B$15))),
                --(INT('Data Sheet'!$A$15) &amp; "." &amp; LEFT(BQ801,3)),
                --(INT('Data Sheet'!$B$15) &amp; "." &amp; LEFT(BQ801,3))
            )
        ),
        "OK"
    )
)</f>
        <v>OK</v>
      </c>
      <c r="Q801" s="23" t="str">
        <f>IF(BS801&lt;&gt;"",
    IF(INT('Data Sheet'!$A$19)=INT('Data Sheet'!$B$15),
        --(INT('Data Sheet'!$A$15) &amp; "." &amp; BS801),
        IF(AND((--(INT('Data Sheet'!$A$15) &amp; "." &amp; BS801)&gt;=--('Data Sheet'!$A$15)), (--(INT('Data Sheet'!$A$15) &amp; "." &amp; BS801)&lt;=--('Data Sheet'!$B$15))),
            --(INT('Data Sheet'!$A$15) &amp; "." &amp; BS801),
            --(INT('Data Sheet'!$B$15) &amp; "." &amp; BS801)
        )
    ),
    IF(BQ801&lt;&gt;"",
        IF(INT('Data Sheet'!$A$15)=INT('Data Sheet'!$B$15),
            --(INT('Data Sheet'!$A$15) &amp; "." &amp; RIGHT(BQ801,3)),
            IF(AND((--(INT('Data Sheet'!$A$15) &amp; "." &amp; RIGHT(BQ801,3))&gt;=--('Data Sheet'!$A$15)), (--(INT('Data Sheet'!$A$15) &amp; "." &amp; RIGHT(BQ801,3))&lt;=--('Data Sheet'!$B$15))),
                --(INT('Data Sheet'!$A$15) &amp; "." &amp; RIGHT(BQ801,3)),
                --(INT('Data Sheet'!$B$15) &amp; "." &amp; RIGHT(BQ801,3))
            )
        ),
        "OK"
    )
)</f>
        <v>OK</v>
      </c>
      <c r="R801" s="19"/>
      <c r="S801" s="19"/>
      <c r="T801" s="19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1"/>
      <c r="AU801" s="21"/>
      <c r="AV801" s="21"/>
      <c r="AW801" s="22"/>
      <c r="AX801" s="99"/>
      <c r="AY801" s="20"/>
      <c r="AZ801" s="20"/>
      <c r="BA801" s="22"/>
      <c r="BB801">
        <v>793</v>
      </c>
      <c r="BC801" s="80"/>
      <c r="BD801" s="80"/>
      <c r="BE801" s="80"/>
      <c r="BF801" s="80"/>
      <c r="BG801" s="32" t="str">
        <f t="shared" si="136"/>
        <v/>
      </c>
      <c r="BH801" s="78">
        <f t="shared" si="134"/>
        <v>0</v>
      </c>
      <c r="BI801" s="2">
        <f t="shared" si="137"/>
        <v>0</v>
      </c>
      <c r="BJ801" s="2">
        <f t="shared" si="138"/>
        <v>0</v>
      </c>
      <c r="BK801" s="2">
        <f t="shared" si="135"/>
        <v>0</v>
      </c>
    </row>
    <row r="802" spans="2:63" ht="15" customHeight="1" x14ac:dyDescent="0.25">
      <c r="B802" s="14">
        <v>794</v>
      </c>
      <c r="C802" s="95" t="str">
        <f t="shared" si="139"/>
        <v/>
      </c>
      <c r="D802" s="15" t="str">
        <f t="shared" si="144"/>
        <v>OK</v>
      </c>
      <c r="E802" s="16" t="e">
        <f>VLOOKUP('Data Sheet'!$B$8,'Data Sheet'!$I$2:$J$9,2,FALSE)</f>
        <v>#N/A</v>
      </c>
      <c r="F802" s="16" t="str">
        <f t="shared" si="140"/>
        <v/>
      </c>
      <c r="G802" s="103">
        <f t="shared" si="141"/>
        <v>0</v>
      </c>
      <c r="H802" s="17" t="s">
        <v>26</v>
      </c>
      <c r="I802" s="17" t="s">
        <v>26</v>
      </c>
      <c r="J802" s="17" t="str">
        <f>IF('Data Sheet'!$B$9="NC-50","N/A","OK")</f>
        <v>OK</v>
      </c>
      <c r="K802" s="17" t="str">
        <f>IF('Data Sheet'!$B$9="NC-50","N/A","OK")</f>
        <v>OK</v>
      </c>
      <c r="L802" s="17" t="str">
        <f t="shared" si="142"/>
        <v>OK</v>
      </c>
      <c r="M802" s="17" t="str">
        <f t="shared" si="143"/>
        <v>OK</v>
      </c>
      <c r="N802" s="18" t="str">
        <f>IF(BO802&lt;&gt;"",
    IF(INT('Data Sheet'!$A$19)=INT('Data Sheet'!$B$19),
        --(INT('Data Sheet'!$A$19) &amp; "." &amp; BO802),
        IF(AND((--(INT('Data Sheet'!$A$19) &amp; "." &amp; BO802)&gt;=--('Data Sheet'!$A$19)), (--(INT('Data Sheet'!$A$19) &amp; "." &amp; BO802)&lt;=--('Data Sheet'!$B$19))),
            --(INT('Data Sheet'!$A$19) &amp; "." &amp; BO802),
            --(INT('Data Sheet'!$B$19) &amp; "." &amp; BO802)
        )
    ),
    IF(BN802&lt;&gt;"",
        IF(INT('Data Sheet'!$A$19)=INT('Data Sheet'!$B$19),
            --(INT('Data Sheet'!$A$19) &amp; "." &amp; LEFT(BN802,3)),
            IF(AND((--(INT('Data Sheet'!$A$19) &amp; "." &amp; LEFT(BN802,3))&gt;=--('Data Sheet'!$A$19)), (--(INT('Data Sheet'!$A$19) &amp; "." &amp; LEFT(BN802,3))&lt;=--('Data Sheet'!$B$19))),
                --(INT('Data Sheet'!$A$19) &amp; "." &amp; LEFT(BN802,3)),
                --(INT('Data Sheet'!$B$19) &amp; "." &amp; LEFT(BN802,3))
            )
        ),
        "OK"
    )
)</f>
        <v>OK</v>
      </c>
      <c r="O802" s="23" t="str">
        <f>IF(BP802&lt;&gt;"",
    IF(INT('Data Sheet'!$A$19)=INT('Data Sheet'!$B$19),
        --(INT('Data Sheet'!$A$19) &amp; "." &amp; BP802),
        IF(AND((--(INT('Data Sheet'!$A$19) &amp; "." &amp; BP802)&gt;=--('Data Sheet'!$A$19)), (--(INT('Data Sheet'!$A$19) &amp; "." &amp; BP802)&lt;=--('Data Sheet'!$B$19))),
            --(INT('Data Sheet'!$A$19) &amp; "." &amp; BP802),
            --(INT('Data Sheet'!$B$19) &amp; "." &amp; BP802)
        )
    ),
    IF(BN802&lt;&gt;"",
        IF(INT('Data Sheet'!$A$19)=INT('Data Sheet'!$B$19),
            --(INT('Data Sheet'!$A$19) &amp; "." &amp; RIGHT(BN802,3)),
            IF(AND((--(INT('Data Sheet'!$A$19) &amp; "." &amp; RIGHT(BN802,3))&gt;=--('Data Sheet'!$A$19)), (--(INT('Data Sheet'!$A$19) &amp; "." &amp; RIGHT(BN802,3))&lt;=--('Data Sheet'!$B$19))),
                --(INT('Data Sheet'!$A$19) &amp; "." &amp; RIGHT(BN802,3)),
                --(INT('Data Sheet'!$B$19) &amp; "." &amp; RIGHT(BN802,3))
            )
        ),
        "OK"
    )
)</f>
        <v>OK</v>
      </c>
      <c r="P802" s="23" t="str">
        <f>IF(BR802&lt;&gt;"",
    IF(INT('Data Sheet'!$A$19)=INT('Data Sheet'!$B$15),
        --(INT('Data Sheet'!$A$15) &amp; "." &amp; BR802),
        IF(AND((--(INT('Data Sheet'!$A$15) &amp; "." &amp; BR802)&gt;=--('Data Sheet'!$A$15)), (--(INT('Data Sheet'!$A$15) &amp; "." &amp; BR802)&lt;=--('Data Sheet'!$B$15))),
            --(INT('Data Sheet'!$A$15) &amp; "." &amp; BR802),
            --(INT('Data Sheet'!$B$15) &amp; "." &amp; BR802)
        )
    ),
    IF(BQ802&lt;&gt;"",
        IF(INT('Data Sheet'!$A$15)=INT('Data Sheet'!$B$15),
            --(INT('Data Sheet'!$A$15) &amp; "." &amp; LEFT(BQ802,3)),
            IF(AND((--(INT('Data Sheet'!$A$15) &amp; "." &amp; LEFT(BQ802,3))&gt;=--('Data Sheet'!$A$15)), (--(INT('Data Sheet'!$A$15) &amp; "." &amp; LEFT(BQ802,3))&lt;=--('Data Sheet'!$B$15))),
                --(INT('Data Sheet'!$A$15) &amp; "." &amp; LEFT(BQ802,3)),
                --(INT('Data Sheet'!$B$15) &amp; "." &amp; LEFT(BQ802,3))
            )
        ),
        "OK"
    )
)</f>
        <v>OK</v>
      </c>
      <c r="Q802" s="23" t="str">
        <f>IF(BS802&lt;&gt;"",
    IF(INT('Data Sheet'!$A$19)=INT('Data Sheet'!$B$15),
        --(INT('Data Sheet'!$A$15) &amp; "." &amp; BS802),
        IF(AND((--(INT('Data Sheet'!$A$15) &amp; "." &amp; BS802)&gt;=--('Data Sheet'!$A$15)), (--(INT('Data Sheet'!$A$15) &amp; "." &amp; BS802)&lt;=--('Data Sheet'!$B$15))),
            --(INT('Data Sheet'!$A$15) &amp; "." &amp; BS802),
            --(INT('Data Sheet'!$B$15) &amp; "." &amp; BS802)
        )
    ),
    IF(BQ802&lt;&gt;"",
        IF(INT('Data Sheet'!$A$15)=INT('Data Sheet'!$B$15),
            --(INT('Data Sheet'!$A$15) &amp; "." &amp; RIGHT(BQ802,3)),
            IF(AND((--(INT('Data Sheet'!$A$15) &amp; "." &amp; RIGHT(BQ802,3))&gt;=--('Data Sheet'!$A$15)), (--(INT('Data Sheet'!$A$15) &amp; "." &amp; RIGHT(BQ802,3))&lt;=--('Data Sheet'!$B$15))),
                --(INT('Data Sheet'!$A$15) &amp; "." &amp; RIGHT(BQ802,3)),
                --(INT('Data Sheet'!$B$15) &amp; "." &amp; RIGHT(BQ802,3))
            )
        ),
        "OK"
    )
)</f>
        <v>OK</v>
      </c>
      <c r="R802" s="19"/>
      <c r="S802" s="19"/>
      <c r="T802" s="19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1"/>
      <c r="AU802" s="21"/>
      <c r="AV802" s="21"/>
      <c r="AW802" s="22"/>
      <c r="AX802" s="99"/>
      <c r="AY802" s="20"/>
      <c r="AZ802" s="20"/>
      <c r="BA802" s="22"/>
      <c r="BB802">
        <v>794</v>
      </c>
      <c r="BC802" s="80"/>
      <c r="BD802" s="80"/>
      <c r="BE802" s="80"/>
      <c r="BF802" s="80"/>
      <c r="BG802" s="32" t="str">
        <f t="shared" si="136"/>
        <v/>
      </c>
      <c r="BH802" s="78">
        <f t="shared" si="134"/>
        <v>0</v>
      </c>
      <c r="BI802" s="2">
        <f t="shared" si="137"/>
        <v>0</v>
      </c>
      <c r="BJ802" s="2">
        <f t="shared" si="138"/>
        <v>0</v>
      </c>
      <c r="BK802" s="2">
        <f t="shared" si="135"/>
        <v>0</v>
      </c>
    </row>
    <row r="803" spans="2:63" ht="15" customHeight="1" x14ac:dyDescent="0.25">
      <c r="B803" s="14">
        <v>795</v>
      </c>
      <c r="C803" s="95" t="str">
        <f t="shared" si="139"/>
        <v/>
      </c>
      <c r="D803" s="15" t="str">
        <f t="shared" si="144"/>
        <v>OK</v>
      </c>
      <c r="E803" s="16" t="e">
        <f>VLOOKUP('Data Sheet'!$B$8,'Data Sheet'!$I$2:$J$9,2,FALSE)</f>
        <v>#N/A</v>
      </c>
      <c r="F803" s="16" t="str">
        <f t="shared" si="140"/>
        <v/>
      </c>
      <c r="G803" s="103">
        <f t="shared" si="141"/>
        <v>0</v>
      </c>
      <c r="H803" s="17" t="s">
        <v>26</v>
      </c>
      <c r="I803" s="17" t="s">
        <v>26</v>
      </c>
      <c r="J803" s="17" t="str">
        <f>IF('Data Sheet'!$B$9="NC-50","N/A","OK")</f>
        <v>OK</v>
      </c>
      <c r="K803" s="17" t="str">
        <f>IF('Data Sheet'!$B$9="NC-50","N/A","OK")</f>
        <v>OK</v>
      </c>
      <c r="L803" s="17" t="str">
        <f t="shared" si="142"/>
        <v>OK</v>
      </c>
      <c r="M803" s="17" t="str">
        <f t="shared" si="143"/>
        <v>OK</v>
      </c>
      <c r="N803" s="18" t="str">
        <f>IF(BO803&lt;&gt;"",
    IF(INT('Data Sheet'!$A$19)=INT('Data Sheet'!$B$19),
        --(INT('Data Sheet'!$A$19) &amp; "." &amp; BO803),
        IF(AND((--(INT('Data Sheet'!$A$19) &amp; "." &amp; BO803)&gt;=--('Data Sheet'!$A$19)), (--(INT('Data Sheet'!$A$19) &amp; "." &amp; BO803)&lt;=--('Data Sheet'!$B$19))),
            --(INT('Data Sheet'!$A$19) &amp; "." &amp; BO803),
            --(INT('Data Sheet'!$B$19) &amp; "." &amp; BO803)
        )
    ),
    IF(BN803&lt;&gt;"",
        IF(INT('Data Sheet'!$A$19)=INT('Data Sheet'!$B$19),
            --(INT('Data Sheet'!$A$19) &amp; "." &amp; LEFT(BN803,3)),
            IF(AND((--(INT('Data Sheet'!$A$19) &amp; "." &amp; LEFT(BN803,3))&gt;=--('Data Sheet'!$A$19)), (--(INT('Data Sheet'!$A$19) &amp; "." &amp; LEFT(BN803,3))&lt;=--('Data Sheet'!$B$19))),
                --(INT('Data Sheet'!$A$19) &amp; "." &amp; LEFT(BN803,3)),
                --(INT('Data Sheet'!$B$19) &amp; "." &amp; LEFT(BN803,3))
            )
        ),
        "OK"
    )
)</f>
        <v>OK</v>
      </c>
      <c r="O803" s="23" t="str">
        <f>IF(BP803&lt;&gt;"",
    IF(INT('Data Sheet'!$A$19)=INT('Data Sheet'!$B$19),
        --(INT('Data Sheet'!$A$19) &amp; "." &amp; BP803),
        IF(AND((--(INT('Data Sheet'!$A$19) &amp; "." &amp; BP803)&gt;=--('Data Sheet'!$A$19)), (--(INT('Data Sheet'!$A$19) &amp; "." &amp; BP803)&lt;=--('Data Sheet'!$B$19))),
            --(INT('Data Sheet'!$A$19) &amp; "." &amp; BP803),
            --(INT('Data Sheet'!$B$19) &amp; "." &amp; BP803)
        )
    ),
    IF(BN803&lt;&gt;"",
        IF(INT('Data Sheet'!$A$19)=INT('Data Sheet'!$B$19),
            --(INT('Data Sheet'!$A$19) &amp; "." &amp; RIGHT(BN803,3)),
            IF(AND((--(INT('Data Sheet'!$A$19) &amp; "." &amp; RIGHT(BN803,3))&gt;=--('Data Sheet'!$A$19)), (--(INT('Data Sheet'!$A$19) &amp; "." &amp; RIGHT(BN803,3))&lt;=--('Data Sheet'!$B$19))),
                --(INT('Data Sheet'!$A$19) &amp; "." &amp; RIGHT(BN803,3)),
                --(INT('Data Sheet'!$B$19) &amp; "." &amp; RIGHT(BN803,3))
            )
        ),
        "OK"
    )
)</f>
        <v>OK</v>
      </c>
      <c r="P803" s="23" t="str">
        <f>IF(BR803&lt;&gt;"",
    IF(INT('Data Sheet'!$A$19)=INT('Data Sheet'!$B$15),
        --(INT('Data Sheet'!$A$15) &amp; "." &amp; BR803),
        IF(AND((--(INT('Data Sheet'!$A$15) &amp; "." &amp; BR803)&gt;=--('Data Sheet'!$A$15)), (--(INT('Data Sheet'!$A$15) &amp; "." &amp; BR803)&lt;=--('Data Sheet'!$B$15))),
            --(INT('Data Sheet'!$A$15) &amp; "." &amp; BR803),
            --(INT('Data Sheet'!$B$15) &amp; "." &amp; BR803)
        )
    ),
    IF(BQ803&lt;&gt;"",
        IF(INT('Data Sheet'!$A$15)=INT('Data Sheet'!$B$15),
            --(INT('Data Sheet'!$A$15) &amp; "." &amp; LEFT(BQ803,3)),
            IF(AND((--(INT('Data Sheet'!$A$15) &amp; "." &amp; LEFT(BQ803,3))&gt;=--('Data Sheet'!$A$15)), (--(INT('Data Sheet'!$A$15) &amp; "." &amp; LEFT(BQ803,3))&lt;=--('Data Sheet'!$B$15))),
                --(INT('Data Sheet'!$A$15) &amp; "." &amp; LEFT(BQ803,3)),
                --(INT('Data Sheet'!$B$15) &amp; "." &amp; LEFT(BQ803,3))
            )
        ),
        "OK"
    )
)</f>
        <v>OK</v>
      </c>
      <c r="Q803" s="23" t="str">
        <f>IF(BS803&lt;&gt;"",
    IF(INT('Data Sheet'!$A$19)=INT('Data Sheet'!$B$15),
        --(INT('Data Sheet'!$A$15) &amp; "." &amp; BS803),
        IF(AND((--(INT('Data Sheet'!$A$15) &amp; "." &amp; BS803)&gt;=--('Data Sheet'!$A$15)), (--(INT('Data Sheet'!$A$15) &amp; "." &amp; BS803)&lt;=--('Data Sheet'!$B$15))),
            --(INT('Data Sheet'!$A$15) &amp; "." &amp; BS803),
            --(INT('Data Sheet'!$B$15) &amp; "." &amp; BS803)
        )
    ),
    IF(BQ803&lt;&gt;"",
        IF(INT('Data Sheet'!$A$15)=INT('Data Sheet'!$B$15),
            --(INT('Data Sheet'!$A$15) &amp; "." &amp; RIGHT(BQ803,3)),
            IF(AND((--(INT('Data Sheet'!$A$15) &amp; "." &amp; RIGHT(BQ803,3))&gt;=--('Data Sheet'!$A$15)), (--(INT('Data Sheet'!$A$15) &amp; "." &amp; RIGHT(BQ803,3))&lt;=--('Data Sheet'!$B$15))),
                --(INT('Data Sheet'!$A$15) &amp; "." &amp; RIGHT(BQ803,3)),
                --(INT('Data Sheet'!$B$15) &amp; "." &amp; RIGHT(BQ803,3))
            )
        ),
        "OK"
    )
)</f>
        <v>OK</v>
      </c>
      <c r="R803" s="19"/>
      <c r="S803" s="19"/>
      <c r="T803" s="19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1"/>
      <c r="AU803" s="21"/>
      <c r="AV803" s="21"/>
      <c r="AW803" s="22"/>
      <c r="AX803" s="99"/>
      <c r="AY803" s="20"/>
      <c r="AZ803" s="20"/>
      <c r="BA803" s="22"/>
      <c r="BB803">
        <v>795</v>
      </c>
      <c r="BC803" s="80"/>
      <c r="BD803" s="80"/>
      <c r="BE803" s="80"/>
      <c r="BF803" s="80"/>
      <c r="BG803" s="32" t="str">
        <f t="shared" si="136"/>
        <v/>
      </c>
      <c r="BH803" s="78">
        <f t="shared" si="134"/>
        <v>0</v>
      </c>
      <c r="BI803" s="2">
        <f t="shared" si="137"/>
        <v>0</v>
      </c>
      <c r="BJ803" s="2">
        <f t="shared" si="138"/>
        <v>0</v>
      </c>
      <c r="BK803" s="2">
        <f t="shared" si="135"/>
        <v>0</v>
      </c>
    </row>
    <row r="804" spans="2:63" ht="15" customHeight="1" x14ac:dyDescent="0.25">
      <c r="B804" s="14">
        <v>796</v>
      </c>
      <c r="C804" s="95" t="str">
        <f t="shared" si="139"/>
        <v/>
      </c>
      <c r="D804" s="15" t="str">
        <f t="shared" si="144"/>
        <v>OK</v>
      </c>
      <c r="E804" s="16" t="e">
        <f>VLOOKUP('Data Sheet'!$B$8,'Data Sheet'!$I$2:$J$9,2,FALSE)</f>
        <v>#N/A</v>
      </c>
      <c r="F804" s="16" t="str">
        <f t="shared" si="140"/>
        <v/>
      </c>
      <c r="G804" s="103">
        <f t="shared" si="141"/>
        <v>0</v>
      </c>
      <c r="H804" s="17" t="s">
        <v>26</v>
      </c>
      <c r="I804" s="17" t="s">
        <v>26</v>
      </c>
      <c r="J804" s="17" t="str">
        <f>IF('Data Sheet'!$B$9="NC-50","N/A","OK")</f>
        <v>OK</v>
      </c>
      <c r="K804" s="17" t="str">
        <f>IF('Data Sheet'!$B$9="NC-50","N/A","OK")</f>
        <v>OK</v>
      </c>
      <c r="L804" s="17" t="str">
        <f t="shared" si="142"/>
        <v>OK</v>
      </c>
      <c r="M804" s="17" t="str">
        <f t="shared" si="143"/>
        <v>OK</v>
      </c>
      <c r="N804" s="18" t="str">
        <f>IF(BO804&lt;&gt;"",
    IF(INT('Data Sheet'!$A$19)=INT('Data Sheet'!$B$19),
        --(INT('Data Sheet'!$A$19) &amp; "." &amp; BO804),
        IF(AND((--(INT('Data Sheet'!$A$19) &amp; "." &amp; BO804)&gt;=--('Data Sheet'!$A$19)), (--(INT('Data Sheet'!$A$19) &amp; "." &amp; BO804)&lt;=--('Data Sheet'!$B$19))),
            --(INT('Data Sheet'!$A$19) &amp; "." &amp; BO804),
            --(INT('Data Sheet'!$B$19) &amp; "." &amp; BO804)
        )
    ),
    IF(BN804&lt;&gt;"",
        IF(INT('Data Sheet'!$A$19)=INT('Data Sheet'!$B$19),
            --(INT('Data Sheet'!$A$19) &amp; "." &amp; LEFT(BN804,3)),
            IF(AND((--(INT('Data Sheet'!$A$19) &amp; "." &amp; LEFT(BN804,3))&gt;=--('Data Sheet'!$A$19)), (--(INT('Data Sheet'!$A$19) &amp; "." &amp; LEFT(BN804,3))&lt;=--('Data Sheet'!$B$19))),
                --(INT('Data Sheet'!$A$19) &amp; "." &amp; LEFT(BN804,3)),
                --(INT('Data Sheet'!$B$19) &amp; "." &amp; LEFT(BN804,3))
            )
        ),
        "OK"
    )
)</f>
        <v>OK</v>
      </c>
      <c r="O804" s="23" t="str">
        <f>IF(BP804&lt;&gt;"",
    IF(INT('Data Sheet'!$A$19)=INT('Data Sheet'!$B$19),
        --(INT('Data Sheet'!$A$19) &amp; "." &amp; BP804),
        IF(AND((--(INT('Data Sheet'!$A$19) &amp; "." &amp; BP804)&gt;=--('Data Sheet'!$A$19)), (--(INT('Data Sheet'!$A$19) &amp; "." &amp; BP804)&lt;=--('Data Sheet'!$B$19))),
            --(INT('Data Sheet'!$A$19) &amp; "." &amp; BP804),
            --(INT('Data Sheet'!$B$19) &amp; "." &amp; BP804)
        )
    ),
    IF(BN804&lt;&gt;"",
        IF(INT('Data Sheet'!$A$19)=INT('Data Sheet'!$B$19),
            --(INT('Data Sheet'!$A$19) &amp; "." &amp; RIGHT(BN804,3)),
            IF(AND((--(INT('Data Sheet'!$A$19) &amp; "." &amp; RIGHT(BN804,3))&gt;=--('Data Sheet'!$A$19)), (--(INT('Data Sheet'!$A$19) &amp; "." &amp; RIGHT(BN804,3))&lt;=--('Data Sheet'!$B$19))),
                --(INT('Data Sheet'!$A$19) &amp; "." &amp; RIGHT(BN804,3)),
                --(INT('Data Sheet'!$B$19) &amp; "." &amp; RIGHT(BN804,3))
            )
        ),
        "OK"
    )
)</f>
        <v>OK</v>
      </c>
      <c r="P804" s="23" t="str">
        <f>IF(BR804&lt;&gt;"",
    IF(INT('Data Sheet'!$A$19)=INT('Data Sheet'!$B$15),
        --(INT('Data Sheet'!$A$15) &amp; "." &amp; BR804),
        IF(AND((--(INT('Data Sheet'!$A$15) &amp; "." &amp; BR804)&gt;=--('Data Sheet'!$A$15)), (--(INT('Data Sheet'!$A$15) &amp; "." &amp; BR804)&lt;=--('Data Sheet'!$B$15))),
            --(INT('Data Sheet'!$A$15) &amp; "." &amp; BR804),
            --(INT('Data Sheet'!$B$15) &amp; "." &amp; BR804)
        )
    ),
    IF(BQ804&lt;&gt;"",
        IF(INT('Data Sheet'!$A$15)=INT('Data Sheet'!$B$15),
            --(INT('Data Sheet'!$A$15) &amp; "." &amp; LEFT(BQ804,3)),
            IF(AND((--(INT('Data Sheet'!$A$15) &amp; "." &amp; LEFT(BQ804,3))&gt;=--('Data Sheet'!$A$15)), (--(INT('Data Sheet'!$A$15) &amp; "." &amp; LEFT(BQ804,3))&lt;=--('Data Sheet'!$B$15))),
                --(INT('Data Sheet'!$A$15) &amp; "." &amp; LEFT(BQ804,3)),
                --(INT('Data Sheet'!$B$15) &amp; "." &amp; LEFT(BQ804,3))
            )
        ),
        "OK"
    )
)</f>
        <v>OK</v>
      </c>
      <c r="Q804" s="23" t="str">
        <f>IF(BS804&lt;&gt;"",
    IF(INT('Data Sheet'!$A$19)=INT('Data Sheet'!$B$15),
        --(INT('Data Sheet'!$A$15) &amp; "." &amp; BS804),
        IF(AND((--(INT('Data Sheet'!$A$15) &amp; "." &amp; BS804)&gt;=--('Data Sheet'!$A$15)), (--(INT('Data Sheet'!$A$15) &amp; "." &amp; BS804)&lt;=--('Data Sheet'!$B$15))),
            --(INT('Data Sheet'!$A$15) &amp; "." &amp; BS804),
            --(INT('Data Sheet'!$B$15) &amp; "." &amp; BS804)
        )
    ),
    IF(BQ804&lt;&gt;"",
        IF(INT('Data Sheet'!$A$15)=INT('Data Sheet'!$B$15),
            --(INT('Data Sheet'!$A$15) &amp; "." &amp; RIGHT(BQ804,3)),
            IF(AND((--(INT('Data Sheet'!$A$15) &amp; "." &amp; RIGHT(BQ804,3))&gt;=--('Data Sheet'!$A$15)), (--(INT('Data Sheet'!$A$15) &amp; "." &amp; RIGHT(BQ804,3))&lt;=--('Data Sheet'!$B$15))),
                --(INT('Data Sheet'!$A$15) &amp; "." &amp; RIGHT(BQ804,3)),
                --(INT('Data Sheet'!$B$15) &amp; "." &amp; RIGHT(BQ804,3))
            )
        ),
        "OK"
    )
)</f>
        <v>OK</v>
      </c>
      <c r="R804" s="19"/>
      <c r="S804" s="19"/>
      <c r="T804" s="19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1"/>
      <c r="AU804" s="21"/>
      <c r="AV804" s="21"/>
      <c r="AW804" s="22"/>
      <c r="AX804" s="99"/>
      <c r="AY804" s="20"/>
      <c r="AZ804" s="20"/>
      <c r="BA804" s="22"/>
      <c r="BB804">
        <v>796</v>
      </c>
      <c r="BC804" s="80"/>
      <c r="BD804" s="80"/>
      <c r="BE804" s="80"/>
      <c r="BF804" s="80"/>
      <c r="BG804" s="32" t="str">
        <f t="shared" si="136"/>
        <v/>
      </c>
      <c r="BH804" s="78">
        <f t="shared" si="134"/>
        <v>0</v>
      </c>
      <c r="BI804" s="2">
        <f t="shared" si="137"/>
        <v>0</v>
      </c>
      <c r="BJ804" s="2">
        <f t="shared" si="138"/>
        <v>0</v>
      </c>
      <c r="BK804" s="2">
        <f t="shared" si="135"/>
        <v>0</v>
      </c>
    </row>
    <row r="805" spans="2:63" ht="15" customHeight="1" x14ac:dyDescent="0.25">
      <c r="B805" s="14">
        <v>797</v>
      </c>
      <c r="C805" s="95" t="str">
        <f t="shared" si="139"/>
        <v/>
      </c>
      <c r="D805" s="15" t="str">
        <f t="shared" si="144"/>
        <v>OK</v>
      </c>
      <c r="E805" s="16" t="e">
        <f>VLOOKUP('Data Sheet'!$B$8,'Data Sheet'!$I$2:$J$9,2,FALSE)</f>
        <v>#N/A</v>
      </c>
      <c r="F805" s="16" t="str">
        <f t="shared" si="140"/>
        <v/>
      </c>
      <c r="G805" s="103">
        <f t="shared" si="141"/>
        <v>0</v>
      </c>
      <c r="H805" s="17" t="s">
        <v>26</v>
      </c>
      <c r="I805" s="17" t="s">
        <v>26</v>
      </c>
      <c r="J805" s="17" t="str">
        <f>IF('Data Sheet'!$B$9="NC-50","N/A","OK")</f>
        <v>OK</v>
      </c>
      <c r="K805" s="17" t="str">
        <f>IF('Data Sheet'!$B$9="NC-50","N/A","OK")</f>
        <v>OK</v>
      </c>
      <c r="L805" s="17" t="str">
        <f t="shared" si="142"/>
        <v>OK</v>
      </c>
      <c r="M805" s="17" t="str">
        <f t="shared" si="143"/>
        <v>OK</v>
      </c>
      <c r="N805" s="18" t="str">
        <f>IF(BO805&lt;&gt;"",
    IF(INT('Data Sheet'!$A$19)=INT('Data Sheet'!$B$19),
        --(INT('Data Sheet'!$A$19) &amp; "." &amp; BO805),
        IF(AND((--(INT('Data Sheet'!$A$19) &amp; "." &amp; BO805)&gt;=--('Data Sheet'!$A$19)), (--(INT('Data Sheet'!$A$19) &amp; "." &amp; BO805)&lt;=--('Data Sheet'!$B$19))),
            --(INT('Data Sheet'!$A$19) &amp; "." &amp; BO805),
            --(INT('Data Sheet'!$B$19) &amp; "." &amp; BO805)
        )
    ),
    IF(BN805&lt;&gt;"",
        IF(INT('Data Sheet'!$A$19)=INT('Data Sheet'!$B$19),
            --(INT('Data Sheet'!$A$19) &amp; "." &amp; LEFT(BN805,3)),
            IF(AND((--(INT('Data Sheet'!$A$19) &amp; "." &amp; LEFT(BN805,3))&gt;=--('Data Sheet'!$A$19)), (--(INT('Data Sheet'!$A$19) &amp; "." &amp; LEFT(BN805,3))&lt;=--('Data Sheet'!$B$19))),
                --(INT('Data Sheet'!$A$19) &amp; "." &amp; LEFT(BN805,3)),
                --(INT('Data Sheet'!$B$19) &amp; "." &amp; LEFT(BN805,3))
            )
        ),
        "OK"
    )
)</f>
        <v>OK</v>
      </c>
      <c r="O805" s="23" t="str">
        <f>IF(BP805&lt;&gt;"",
    IF(INT('Data Sheet'!$A$19)=INT('Data Sheet'!$B$19),
        --(INT('Data Sheet'!$A$19) &amp; "." &amp; BP805),
        IF(AND((--(INT('Data Sheet'!$A$19) &amp; "." &amp; BP805)&gt;=--('Data Sheet'!$A$19)), (--(INT('Data Sheet'!$A$19) &amp; "." &amp; BP805)&lt;=--('Data Sheet'!$B$19))),
            --(INT('Data Sheet'!$A$19) &amp; "." &amp; BP805),
            --(INT('Data Sheet'!$B$19) &amp; "." &amp; BP805)
        )
    ),
    IF(BN805&lt;&gt;"",
        IF(INT('Data Sheet'!$A$19)=INT('Data Sheet'!$B$19),
            --(INT('Data Sheet'!$A$19) &amp; "." &amp; RIGHT(BN805,3)),
            IF(AND((--(INT('Data Sheet'!$A$19) &amp; "." &amp; RIGHT(BN805,3))&gt;=--('Data Sheet'!$A$19)), (--(INT('Data Sheet'!$A$19) &amp; "." &amp; RIGHT(BN805,3))&lt;=--('Data Sheet'!$B$19))),
                --(INT('Data Sheet'!$A$19) &amp; "." &amp; RIGHT(BN805,3)),
                --(INT('Data Sheet'!$B$19) &amp; "." &amp; RIGHT(BN805,3))
            )
        ),
        "OK"
    )
)</f>
        <v>OK</v>
      </c>
      <c r="P805" s="23" t="str">
        <f>IF(BR805&lt;&gt;"",
    IF(INT('Data Sheet'!$A$19)=INT('Data Sheet'!$B$15),
        --(INT('Data Sheet'!$A$15) &amp; "." &amp; BR805),
        IF(AND((--(INT('Data Sheet'!$A$15) &amp; "." &amp; BR805)&gt;=--('Data Sheet'!$A$15)), (--(INT('Data Sheet'!$A$15) &amp; "." &amp; BR805)&lt;=--('Data Sheet'!$B$15))),
            --(INT('Data Sheet'!$A$15) &amp; "." &amp; BR805),
            --(INT('Data Sheet'!$B$15) &amp; "." &amp; BR805)
        )
    ),
    IF(BQ805&lt;&gt;"",
        IF(INT('Data Sheet'!$A$15)=INT('Data Sheet'!$B$15),
            --(INT('Data Sheet'!$A$15) &amp; "." &amp; LEFT(BQ805,3)),
            IF(AND((--(INT('Data Sheet'!$A$15) &amp; "." &amp; LEFT(BQ805,3))&gt;=--('Data Sheet'!$A$15)), (--(INT('Data Sheet'!$A$15) &amp; "." &amp; LEFT(BQ805,3))&lt;=--('Data Sheet'!$B$15))),
                --(INT('Data Sheet'!$A$15) &amp; "." &amp; LEFT(BQ805,3)),
                --(INT('Data Sheet'!$B$15) &amp; "." &amp; LEFT(BQ805,3))
            )
        ),
        "OK"
    )
)</f>
        <v>OK</v>
      </c>
      <c r="Q805" s="23" t="str">
        <f>IF(BS805&lt;&gt;"",
    IF(INT('Data Sheet'!$A$19)=INT('Data Sheet'!$B$15),
        --(INT('Data Sheet'!$A$15) &amp; "." &amp; BS805),
        IF(AND((--(INT('Data Sheet'!$A$15) &amp; "." &amp; BS805)&gt;=--('Data Sheet'!$A$15)), (--(INT('Data Sheet'!$A$15) &amp; "." &amp; BS805)&lt;=--('Data Sheet'!$B$15))),
            --(INT('Data Sheet'!$A$15) &amp; "." &amp; BS805),
            --(INT('Data Sheet'!$B$15) &amp; "." &amp; BS805)
        )
    ),
    IF(BQ805&lt;&gt;"",
        IF(INT('Data Sheet'!$A$15)=INT('Data Sheet'!$B$15),
            --(INT('Data Sheet'!$A$15) &amp; "." &amp; RIGHT(BQ805,3)),
            IF(AND((--(INT('Data Sheet'!$A$15) &amp; "." &amp; RIGHT(BQ805,3))&gt;=--('Data Sheet'!$A$15)), (--(INT('Data Sheet'!$A$15) &amp; "." &amp; RIGHT(BQ805,3))&lt;=--('Data Sheet'!$B$15))),
                --(INT('Data Sheet'!$A$15) &amp; "." &amp; RIGHT(BQ805,3)),
                --(INT('Data Sheet'!$B$15) &amp; "." &amp; RIGHT(BQ805,3))
            )
        ),
        "OK"
    )
)</f>
        <v>OK</v>
      </c>
      <c r="R805" s="19"/>
      <c r="S805" s="19"/>
      <c r="T805" s="19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1"/>
      <c r="AU805" s="21"/>
      <c r="AV805" s="21"/>
      <c r="AW805" s="22"/>
      <c r="AX805" s="99"/>
      <c r="AY805" s="20"/>
      <c r="AZ805" s="20"/>
      <c r="BA805" s="22"/>
      <c r="BB805">
        <v>797</v>
      </c>
      <c r="BC805" s="80"/>
      <c r="BD805" s="80"/>
      <c r="BE805" s="80"/>
      <c r="BF805" s="80"/>
      <c r="BG805" s="32" t="str">
        <f t="shared" si="136"/>
        <v/>
      </c>
      <c r="BH805" s="78">
        <f t="shared" si="134"/>
        <v>0</v>
      </c>
      <c r="BI805" s="2">
        <f t="shared" si="137"/>
        <v>0</v>
      </c>
      <c r="BJ805" s="2">
        <f t="shared" si="138"/>
        <v>0</v>
      </c>
      <c r="BK805" s="2">
        <f t="shared" si="135"/>
        <v>0</v>
      </c>
    </row>
    <row r="806" spans="2:63" ht="15" customHeight="1" x14ac:dyDescent="0.25">
      <c r="B806" s="14">
        <v>798</v>
      </c>
      <c r="C806" s="95" t="str">
        <f t="shared" si="139"/>
        <v/>
      </c>
      <c r="D806" s="15" t="str">
        <f t="shared" si="144"/>
        <v>OK</v>
      </c>
      <c r="E806" s="16" t="e">
        <f>VLOOKUP('Data Sheet'!$B$8,'Data Sheet'!$I$2:$J$9,2,FALSE)</f>
        <v>#N/A</v>
      </c>
      <c r="F806" s="16" t="str">
        <f t="shared" si="140"/>
        <v/>
      </c>
      <c r="G806" s="103">
        <f t="shared" si="141"/>
        <v>0</v>
      </c>
      <c r="H806" s="17" t="s">
        <v>26</v>
      </c>
      <c r="I806" s="17" t="s">
        <v>26</v>
      </c>
      <c r="J806" s="17" t="str">
        <f>IF('Data Sheet'!$B$9="NC-50","N/A","OK")</f>
        <v>OK</v>
      </c>
      <c r="K806" s="17" t="str">
        <f>IF('Data Sheet'!$B$9="NC-50","N/A","OK")</f>
        <v>OK</v>
      </c>
      <c r="L806" s="17" t="str">
        <f t="shared" si="142"/>
        <v>OK</v>
      </c>
      <c r="M806" s="17" t="str">
        <f t="shared" si="143"/>
        <v>OK</v>
      </c>
      <c r="N806" s="18" t="str">
        <f>IF(BO806&lt;&gt;"",
    IF(INT('Data Sheet'!$A$19)=INT('Data Sheet'!$B$19),
        --(INT('Data Sheet'!$A$19) &amp; "." &amp; BO806),
        IF(AND((--(INT('Data Sheet'!$A$19) &amp; "." &amp; BO806)&gt;=--('Data Sheet'!$A$19)), (--(INT('Data Sheet'!$A$19) &amp; "." &amp; BO806)&lt;=--('Data Sheet'!$B$19))),
            --(INT('Data Sheet'!$A$19) &amp; "." &amp; BO806),
            --(INT('Data Sheet'!$B$19) &amp; "." &amp; BO806)
        )
    ),
    IF(BN806&lt;&gt;"",
        IF(INT('Data Sheet'!$A$19)=INT('Data Sheet'!$B$19),
            --(INT('Data Sheet'!$A$19) &amp; "." &amp; LEFT(BN806,3)),
            IF(AND((--(INT('Data Sheet'!$A$19) &amp; "." &amp; LEFT(BN806,3))&gt;=--('Data Sheet'!$A$19)), (--(INT('Data Sheet'!$A$19) &amp; "." &amp; LEFT(BN806,3))&lt;=--('Data Sheet'!$B$19))),
                --(INT('Data Sheet'!$A$19) &amp; "." &amp; LEFT(BN806,3)),
                --(INT('Data Sheet'!$B$19) &amp; "." &amp; LEFT(BN806,3))
            )
        ),
        "OK"
    )
)</f>
        <v>OK</v>
      </c>
      <c r="O806" s="23" t="str">
        <f>IF(BP806&lt;&gt;"",
    IF(INT('Data Sheet'!$A$19)=INT('Data Sheet'!$B$19),
        --(INT('Data Sheet'!$A$19) &amp; "." &amp; BP806),
        IF(AND((--(INT('Data Sheet'!$A$19) &amp; "." &amp; BP806)&gt;=--('Data Sheet'!$A$19)), (--(INT('Data Sheet'!$A$19) &amp; "." &amp; BP806)&lt;=--('Data Sheet'!$B$19))),
            --(INT('Data Sheet'!$A$19) &amp; "." &amp; BP806),
            --(INT('Data Sheet'!$B$19) &amp; "." &amp; BP806)
        )
    ),
    IF(BN806&lt;&gt;"",
        IF(INT('Data Sheet'!$A$19)=INT('Data Sheet'!$B$19),
            --(INT('Data Sheet'!$A$19) &amp; "." &amp; RIGHT(BN806,3)),
            IF(AND((--(INT('Data Sheet'!$A$19) &amp; "." &amp; RIGHT(BN806,3))&gt;=--('Data Sheet'!$A$19)), (--(INT('Data Sheet'!$A$19) &amp; "." &amp; RIGHT(BN806,3))&lt;=--('Data Sheet'!$B$19))),
                --(INT('Data Sheet'!$A$19) &amp; "." &amp; RIGHT(BN806,3)),
                --(INT('Data Sheet'!$B$19) &amp; "." &amp; RIGHT(BN806,3))
            )
        ),
        "OK"
    )
)</f>
        <v>OK</v>
      </c>
      <c r="P806" s="23" t="str">
        <f>IF(BR806&lt;&gt;"",
    IF(INT('Data Sheet'!$A$19)=INT('Data Sheet'!$B$15),
        --(INT('Data Sheet'!$A$15) &amp; "." &amp; BR806),
        IF(AND((--(INT('Data Sheet'!$A$15) &amp; "." &amp; BR806)&gt;=--('Data Sheet'!$A$15)), (--(INT('Data Sheet'!$A$15) &amp; "." &amp; BR806)&lt;=--('Data Sheet'!$B$15))),
            --(INT('Data Sheet'!$A$15) &amp; "." &amp; BR806),
            --(INT('Data Sheet'!$B$15) &amp; "." &amp; BR806)
        )
    ),
    IF(BQ806&lt;&gt;"",
        IF(INT('Data Sheet'!$A$15)=INT('Data Sheet'!$B$15),
            --(INT('Data Sheet'!$A$15) &amp; "." &amp; LEFT(BQ806,3)),
            IF(AND((--(INT('Data Sheet'!$A$15) &amp; "." &amp; LEFT(BQ806,3))&gt;=--('Data Sheet'!$A$15)), (--(INT('Data Sheet'!$A$15) &amp; "." &amp; LEFT(BQ806,3))&lt;=--('Data Sheet'!$B$15))),
                --(INT('Data Sheet'!$A$15) &amp; "." &amp; LEFT(BQ806,3)),
                --(INT('Data Sheet'!$B$15) &amp; "." &amp; LEFT(BQ806,3))
            )
        ),
        "OK"
    )
)</f>
        <v>OK</v>
      </c>
      <c r="Q806" s="23" t="str">
        <f>IF(BS806&lt;&gt;"",
    IF(INT('Data Sheet'!$A$19)=INT('Data Sheet'!$B$15),
        --(INT('Data Sheet'!$A$15) &amp; "." &amp; BS806),
        IF(AND((--(INT('Data Sheet'!$A$15) &amp; "." &amp; BS806)&gt;=--('Data Sheet'!$A$15)), (--(INT('Data Sheet'!$A$15) &amp; "." &amp; BS806)&lt;=--('Data Sheet'!$B$15))),
            --(INT('Data Sheet'!$A$15) &amp; "." &amp; BS806),
            --(INT('Data Sheet'!$B$15) &amp; "." &amp; BS806)
        )
    ),
    IF(BQ806&lt;&gt;"",
        IF(INT('Data Sheet'!$A$15)=INT('Data Sheet'!$B$15),
            --(INT('Data Sheet'!$A$15) &amp; "." &amp; RIGHT(BQ806,3)),
            IF(AND((--(INT('Data Sheet'!$A$15) &amp; "." &amp; RIGHT(BQ806,3))&gt;=--('Data Sheet'!$A$15)), (--(INT('Data Sheet'!$A$15) &amp; "." &amp; RIGHT(BQ806,3))&lt;=--('Data Sheet'!$B$15))),
                --(INT('Data Sheet'!$A$15) &amp; "." &amp; RIGHT(BQ806,3)),
                --(INT('Data Sheet'!$B$15) &amp; "." &amp; RIGHT(BQ806,3))
            )
        ),
        "OK"
    )
)</f>
        <v>OK</v>
      </c>
      <c r="R806" s="19"/>
      <c r="S806" s="19"/>
      <c r="T806" s="19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1"/>
      <c r="AU806" s="21"/>
      <c r="AV806" s="21"/>
      <c r="AW806" s="22"/>
      <c r="AX806" s="99"/>
      <c r="AY806" s="20"/>
      <c r="AZ806" s="20"/>
      <c r="BA806" s="22"/>
      <c r="BB806">
        <v>798</v>
      </c>
      <c r="BC806" s="80"/>
      <c r="BD806" s="80"/>
      <c r="BE806" s="80"/>
      <c r="BF806" s="80"/>
      <c r="BG806" s="32" t="str">
        <f t="shared" si="136"/>
        <v/>
      </c>
      <c r="BH806" s="78">
        <f t="shared" si="134"/>
        <v>0</v>
      </c>
      <c r="BI806" s="2">
        <f t="shared" si="137"/>
        <v>0</v>
      </c>
      <c r="BJ806" s="2">
        <f t="shared" si="138"/>
        <v>0</v>
      </c>
      <c r="BK806" s="2">
        <f t="shared" si="135"/>
        <v>0</v>
      </c>
    </row>
    <row r="807" spans="2:63" ht="15" customHeight="1" x14ac:dyDescent="0.25">
      <c r="B807" s="14">
        <v>799</v>
      </c>
      <c r="C807" s="95" t="str">
        <f t="shared" si="139"/>
        <v/>
      </c>
      <c r="D807" s="15" t="str">
        <f t="shared" si="144"/>
        <v>OK</v>
      </c>
      <c r="E807" s="16" t="e">
        <f>VLOOKUP('Data Sheet'!$B$8,'Data Sheet'!$I$2:$J$9,2,FALSE)</f>
        <v>#N/A</v>
      </c>
      <c r="F807" s="16" t="str">
        <f t="shared" si="140"/>
        <v/>
      </c>
      <c r="G807" s="103">
        <f t="shared" si="141"/>
        <v>0</v>
      </c>
      <c r="H807" s="17" t="s">
        <v>26</v>
      </c>
      <c r="I807" s="17" t="s">
        <v>26</v>
      </c>
      <c r="J807" s="17" t="str">
        <f>IF('Data Sheet'!$B$9="NC-50","N/A","OK")</f>
        <v>OK</v>
      </c>
      <c r="K807" s="17" t="str">
        <f>IF('Data Sheet'!$B$9="NC-50","N/A","OK")</f>
        <v>OK</v>
      </c>
      <c r="L807" s="17" t="str">
        <f t="shared" si="142"/>
        <v>OK</v>
      </c>
      <c r="M807" s="17" t="str">
        <f t="shared" si="143"/>
        <v>OK</v>
      </c>
      <c r="N807" s="18" t="str">
        <f>IF(BO807&lt;&gt;"",
    IF(INT('Data Sheet'!$A$19)=INT('Data Sheet'!$B$19),
        --(INT('Data Sheet'!$A$19) &amp; "." &amp; BO807),
        IF(AND((--(INT('Data Sheet'!$A$19) &amp; "." &amp; BO807)&gt;=--('Data Sheet'!$A$19)), (--(INT('Data Sheet'!$A$19) &amp; "." &amp; BO807)&lt;=--('Data Sheet'!$B$19))),
            --(INT('Data Sheet'!$A$19) &amp; "." &amp; BO807),
            --(INT('Data Sheet'!$B$19) &amp; "." &amp; BO807)
        )
    ),
    IF(BN807&lt;&gt;"",
        IF(INT('Data Sheet'!$A$19)=INT('Data Sheet'!$B$19),
            --(INT('Data Sheet'!$A$19) &amp; "." &amp; LEFT(BN807,3)),
            IF(AND((--(INT('Data Sheet'!$A$19) &amp; "." &amp; LEFT(BN807,3))&gt;=--('Data Sheet'!$A$19)), (--(INT('Data Sheet'!$A$19) &amp; "." &amp; LEFT(BN807,3))&lt;=--('Data Sheet'!$B$19))),
                --(INT('Data Sheet'!$A$19) &amp; "." &amp; LEFT(BN807,3)),
                --(INT('Data Sheet'!$B$19) &amp; "." &amp; LEFT(BN807,3))
            )
        ),
        "OK"
    )
)</f>
        <v>OK</v>
      </c>
      <c r="O807" s="23" t="str">
        <f>IF(BP807&lt;&gt;"",
    IF(INT('Data Sheet'!$A$19)=INT('Data Sheet'!$B$19),
        --(INT('Data Sheet'!$A$19) &amp; "." &amp; BP807),
        IF(AND((--(INT('Data Sheet'!$A$19) &amp; "." &amp; BP807)&gt;=--('Data Sheet'!$A$19)), (--(INT('Data Sheet'!$A$19) &amp; "." &amp; BP807)&lt;=--('Data Sheet'!$B$19))),
            --(INT('Data Sheet'!$A$19) &amp; "." &amp; BP807),
            --(INT('Data Sheet'!$B$19) &amp; "." &amp; BP807)
        )
    ),
    IF(BN807&lt;&gt;"",
        IF(INT('Data Sheet'!$A$19)=INT('Data Sheet'!$B$19),
            --(INT('Data Sheet'!$A$19) &amp; "." &amp; RIGHT(BN807,3)),
            IF(AND((--(INT('Data Sheet'!$A$19) &amp; "." &amp; RIGHT(BN807,3))&gt;=--('Data Sheet'!$A$19)), (--(INT('Data Sheet'!$A$19) &amp; "." &amp; RIGHT(BN807,3))&lt;=--('Data Sheet'!$B$19))),
                --(INT('Data Sheet'!$A$19) &amp; "." &amp; RIGHT(BN807,3)),
                --(INT('Data Sheet'!$B$19) &amp; "." &amp; RIGHT(BN807,3))
            )
        ),
        "OK"
    )
)</f>
        <v>OK</v>
      </c>
      <c r="P807" s="23" t="str">
        <f>IF(BR807&lt;&gt;"",
    IF(INT('Data Sheet'!$A$19)=INT('Data Sheet'!$B$15),
        --(INT('Data Sheet'!$A$15) &amp; "." &amp; BR807),
        IF(AND((--(INT('Data Sheet'!$A$15) &amp; "." &amp; BR807)&gt;=--('Data Sheet'!$A$15)), (--(INT('Data Sheet'!$A$15) &amp; "." &amp; BR807)&lt;=--('Data Sheet'!$B$15))),
            --(INT('Data Sheet'!$A$15) &amp; "." &amp; BR807),
            --(INT('Data Sheet'!$B$15) &amp; "." &amp; BR807)
        )
    ),
    IF(BQ807&lt;&gt;"",
        IF(INT('Data Sheet'!$A$15)=INT('Data Sheet'!$B$15),
            --(INT('Data Sheet'!$A$15) &amp; "." &amp; LEFT(BQ807,3)),
            IF(AND((--(INT('Data Sheet'!$A$15) &amp; "." &amp; LEFT(BQ807,3))&gt;=--('Data Sheet'!$A$15)), (--(INT('Data Sheet'!$A$15) &amp; "." &amp; LEFT(BQ807,3))&lt;=--('Data Sheet'!$B$15))),
                --(INT('Data Sheet'!$A$15) &amp; "." &amp; LEFT(BQ807,3)),
                --(INT('Data Sheet'!$B$15) &amp; "." &amp; LEFT(BQ807,3))
            )
        ),
        "OK"
    )
)</f>
        <v>OK</v>
      </c>
      <c r="Q807" s="23" t="str">
        <f>IF(BS807&lt;&gt;"",
    IF(INT('Data Sheet'!$A$19)=INT('Data Sheet'!$B$15),
        --(INT('Data Sheet'!$A$15) &amp; "." &amp; BS807),
        IF(AND((--(INT('Data Sheet'!$A$15) &amp; "." &amp; BS807)&gt;=--('Data Sheet'!$A$15)), (--(INT('Data Sheet'!$A$15) &amp; "." &amp; BS807)&lt;=--('Data Sheet'!$B$15))),
            --(INT('Data Sheet'!$A$15) &amp; "." &amp; BS807),
            --(INT('Data Sheet'!$B$15) &amp; "." &amp; BS807)
        )
    ),
    IF(BQ807&lt;&gt;"",
        IF(INT('Data Sheet'!$A$15)=INT('Data Sheet'!$B$15),
            --(INT('Data Sheet'!$A$15) &amp; "." &amp; RIGHT(BQ807,3)),
            IF(AND((--(INT('Data Sheet'!$A$15) &amp; "." &amp; RIGHT(BQ807,3))&gt;=--('Data Sheet'!$A$15)), (--(INT('Data Sheet'!$A$15) &amp; "." &amp; RIGHT(BQ807,3))&lt;=--('Data Sheet'!$B$15))),
                --(INT('Data Sheet'!$A$15) &amp; "." &amp; RIGHT(BQ807,3)),
                --(INT('Data Sheet'!$B$15) &amp; "." &amp; RIGHT(BQ807,3))
            )
        ),
        "OK"
    )
)</f>
        <v>OK</v>
      </c>
      <c r="R807" s="19"/>
      <c r="S807" s="19"/>
      <c r="T807" s="19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1"/>
      <c r="AU807" s="21"/>
      <c r="AV807" s="21"/>
      <c r="AW807" s="22"/>
      <c r="AX807" s="99"/>
      <c r="AY807" s="20"/>
      <c r="AZ807" s="20"/>
      <c r="BA807" s="22"/>
      <c r="BB807">
        <v>799</v>
      </c>
      <c r="BC807" s="80"/>
      <c r="BD807" s="80"/>
      <c r="BE807" s="80"/>
      <c r="BF807" s="80"/>
      <c r="BG807" s="32" t="str">
        <f t="shared" si="136"/>
        <v/>
      </c>
      <c r="BH807" s="78">
        <f t="shared" si="134"/>
        <v>0</v>
      </c>
      <c r="BI807" s="2">
        <f t="shared" si="137"/>
        <v>0</v>
      </c>
      <c r="BJ807" s="2">
        <f t="shared" si="138"/>
        <v>0</v>
      </c>
      <c r="BK807" s="2">
        <f t="shared" si="135"/>
        <v>0</v>
      </c>
    </row>
    <row r="808" spans="2:63" ht="15" customHeight="1" x14ac:dyDescent="0.25">
      <c r="B808" s="14">
        <v>800</v>
      </c>
      <c r="C808" s="95" t="str">
        <f t="shared" si="139"/>
        <v/>
      </c>
      <c r="D808" s="15" t="str">
        <f t="shared" si="144"/>
        <v>OK</v>
      </c>
      <c r="E808" s="16" t="e">
        <f>VLOOKUP('Data Sheet'!$B$8,'Data Sheet'!$I$2:$J$9,2,FALSE)</f>
        <v>#N/A</v>
      </c>
      <c r="F808" s="16" t="str">
        <f t="shared" si="140"/>
        <v/>
      </c>
      <c r="G808" s="103">
        <f t="shared" si="141"/>
        <v>0</v>
      </c>
      <c r="H808" s="17" t="s">
        <v>26</v>
      </c>
      <c r="I808" s="17" t="s">
        <v>26</v>
      </c>
      <c r="J808" s="17" t="str">
        <f>IF('Data Sheet'!$B$9="NC-50","N/A","OK")</f>
        <v>OK</v>
      </c>
      <c r="K808" s="17" t="str">
        <f>IF('Data Sheet'!$B$9="NC-50","N/A","OK")</f>
        <v>OK</v>
      </c>
      <c r="L808" s="17" t="str">
        <f t="shared" si="142"/>
        <v>OK</v>
      </c>
      <c r="M808" s="17" t="str">
        <f t="shared" si="143"/>
        <v>OK</v>
      </c>
      <c r="N808" s="18" t="str">
        <f>IF(BO808&lt;&gt;"",
    IF(INT('Data Sheet'!$A$19)=INT('Data Sheet'!$B$19),
        --(INT('Data Sheet'!$A$19) &amp; "." &amp; BO808),
        IF(AND((--(INT('Data Sheet'!$A$19) &amp; "." &amp; BO808)&gt;=--('Data Sheet'!$A$19)), (--(INT('Data Sheet'!$A$19) &amp; "." &amp; BO808)&lt;=--('Data Sheet'!$B$19))),
            --(INT('Data Sheet'!$A$19) &amp; "." &amp; BO808),
            --(INT('Data Sheet'!$B$19) &amp; "." &amp; BO808)
        )
    ),
    IF(BN808&lt;&gt;"",
        IF(INT('Data Sheet'!$A$19)=INT('Data Sheet'!$B$19),
            --(INT('Data Sheet'!$A$19) &amp; "." &amp; LEFT(BN808,3)),
            IF(AND((--(INT('Data Sheet'!$A$19) &amp; "." &amp; LEFT(BN808,3))&gt;=--('Data Sheet'!$A$19)), (--(INT('Data Sheet'!$A$19) &amp; "." &amp; LEFT(BN808,3))&lt;=--('Data Sheet'!$B$19))),
                --(INT('Data Sheet'!$A$19) &amp; "." &amp; LEFT(BN808,3)),
                --(INT('Data Sheet'!$B$19) &amp; "." &amp; LEFT(BN808,3))
            )
        ),
        "OK"
    )
)</f>
        <v>OK</v>
      </c>
      <c r="O808" s="23" t="str">
        <f>IF(BP808&lt;&gt;"",
    IF(INT('Data Sheet'!$A$19)=INT('Data Sheet'!$B$19),
        --(INT('Data Sheet'!$A$19) &amp; "." &amp; BP808),
        IF(AND((--(INT('Data Sheet'!$A$19) &amp; "." &amp; BP808)&gt;=--('Data Sheet'!$A$19)), (--(INT('Data Sheet'!$A$19) &amp; "." &amp; BP808)&lt;=--('Data Sheet'!$B$19))),
            --(INT('Data Sheet'!$A$19) &amp; "." &amp; BP808),
            --(INT('Data Sheet'!$B$19) &amp; "." &amp; BP808)
        )
    ),
    IF(BN808&lt;&gt;"",
        IF(INT('Data Sheet'!$A$19)=INT('Data Sheet'!$B$19),
            --(INT('Data Sheet'!$A$19) &amp; "." &amp; RIGHT(BN808,3)),
            IF(AND((--(INT('Data Sheet'!$A$19) &amp; "." &amp; RIGHT(BN808,3))&gt;=--('Data Sheet'!$A$19)), (--(INT('Data Sheet'!$A$19) &amp; "." &amp; RIGHT(BN808,3))&lt;=--('Data Sheet'!$B$19))),
                --(INT('Data Sheet'!$A$19) &amp; "." &amp; RIGHT(BN808,3)),
                --(INT('Data Sheet'!$B$19) &amp; "." &amp; RIGHT(BN808,3))
            )
        ),
        "OK"
    )
)</f>
        <v>OK</v>
      </c>
      <c r="P808" s="23" t="str">
        <f>IF(BR808&lt;&gt;"",
    IF(INT('Data Sheet'!$A$19)=INT('Data Sheet'!$B$15),
        --(INT('Data Sheet'!$A$15) &amp; "." &amp; BR808),
        IF(AND((--(INT('Data Sheet'!$A$15) &amp; "." &amp; BR808)&gt;=--('Data Sheet'!$A$15)), (--(INT('Data Sheet'!$A$15) &amp; "." &amp; BR808)&lt;=--('Data Sheet'!$B$15))),
            --(INT('Data Sheet'!$A$15) &amp; "." &amp; BR808),
            --(INT('Data Sheet'!$B$15) &amp; "." &amp; BR808)
        )
    ),
    IF(BQ808&lt;&gt;"",
        IF(INT('Data Sheet'!$A$15)=INT('Data Sheet'!$B$15),
            --(INT('Data Sheet'!$A$15) &amp; "." &amp; LEFT(BQ808,3)),
            IF(AND((--(INT('Data Sheet'!$A$15) &amp; "." &amp; LEFT(BQ808,3))&gt;=--('Data Sheet'!$A$15)), (--(INT('Data Sheet'!$A$15) &amp; "." &amp; LEFT(BQ808,3))&lt;=--('Data Sheet'!$B$15))),
                --(INT('Data Sheet'!$A$15) &amp; "." &amp; LEFT(BQ808,3)),
                --(INT('Data Sheet'!$B$15) &amp; "." &amp; LEFT(BQ808,3))
            )
        ),
        "OK"
    )
)</f>
        <v>OK</v>
      </c>
      <c r="Q808" s="23" t="str">
        <f>IF(BS808&lt;&gt;"",
    IF(INT('Data Sheet'!$A$19)=INT('Data Sheet'!$B$15),
        --(INT('Data Sheet'!$A$15) &amp; "." &amp; BS808),
        IF(AND((--(INT('Data Sheet'!$A$15) &amp; "." &amp; BS808)&gt;=--('Data Sheet'!$A$15)), (--(INT('Data Sheet'!$A$15) &amp; "." &amp; BS808)&lt;=--('Data Sheet'!$B$15))),
            --(INT('Data Sheet'!$A$15) &amp; "." &amp; BS808),
            --(INT('Data Sheet'!$B$15) &amp; "." &amp; BS808)
        )
    ),
    IF(BQ808&lt;&gt;"",
        IF(INT('Data Sheet'!$A$15)=INT('Data Sheet'!$B$15),
            --(INT('Data Sheet'!$A$15) &amp; "." &amp; RIGHT(BQ808,3)),
            IF(AND((--(INT('Data Sheet'!$A$15) &amp; "." &amp; RIGHT(BQ808,3))&gt;=--('Data Sheet'!$A$15)), (--(INT('Data Sheet'!$A$15) &amp; "." &amp; RIGHT(BQ808,3))&lt;=--('Data Sheet'!$B$15))),
                --(INT('Data Sheet'!$A$15) &amp; "." &amp; RIGHT(BQ808,3)),
                --(INT('Data Sheet'!$B$15) &amp; "." &amp; RIGHT(BQ808,3))
            )
        ),
        "OK"
    )
)</f>
        <v>OK</v>
      </c>
      <c r="R808" s="19"/>
      <c r="S808" s="19"/>
      <c r="T808" s="19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1"/>
      <c r="AU808" s="21"/>
      <c r="AV808" s="21"/>
      <c r="AW808" s="22"/>
      <c r="AX808" s="99"/>
      <c r="AY808" s="20"/>
      <c r="AZ808" s="20"/>
      <c r="BA808" s="22"/>
      <c r="BB808">
        <v>800</v>
      </c>
      <c r="BC808" s="80"/>
      <c r="BD808" s="80"/>
      <c r="BE808" s="80"/>
      <c r="BF808" s="80"/>
      <c r="BG808" s="32" t="str">
        <f t="shared" si="136"/>
        <v/>
      </c>
      <c r="BH808" s="78">
        <f t="shared" si="134"/>
        <v>0</v>
      </c>
      <c r="BI808" s="2">
        <f t="shared" si="137"/>
        <v>0</v>
      </c>
      <c r="BJ808" s="2">
        <f t="shared" si="138"/>
        <v>0</v>
      </c>
      <c r="BK808" s="2">
        <f t="shared" si="135"/>
        <v>0</v>
      </c>
    </row>
    <row r="809" spans="2:63" ht="15" customHeight="1" x14ac:dyDescent="0.25">
      <c r="B809" s="14">
        <v>801</v>
      </c>
      <c r="C809" s="95" t="str">
        <f t="shared" si="139"/>
        <v/>
      </c>
      <c r="D809" s="15" t="str">
        <f t="shared" si="144"/>
        <v>OK</v>
      </c>
      <c r="E809" s="16" t="e">
        <f>VLOOKUP('Data Sheet'!$B$8,'Data Sheet'!$I$2:$J$9,2,FALSE)</f>
        <v>#N/A</v>
      </c>
      <c r="F809" s="16" t="str">
        <f t="shared" si="140"/>
        <v/>
      </c>
      <c r="G809" s="103">
        <f t="shared" si="141"/>
        <v>0</v>
      </c>
      <c r="H809" s="17" t="s">
        <v>26</v>
      </c>
      <c r="I809" s="17" t="s">
        <v>26</v>
      </c>
      <c r="J809" s="17" t="str">
        <f>IF('Data Sheet'!$B$9="NC-50","N/A","OK")</f>
        <v>OK</v>
      </c>
      <c r="K809" s="17" t="str">
        <f>IF('Data Sheet'!$B$9="NC-50","N/A","OK")</f>
        <v>OK</v>
      </c>
      <c r="L809" s="17" t="str">
        <f t="shared" si="142"/>
        <v>OK</v>
      </c>
      <c r="M809" s="17" t="str">
        <f t="shared" si="143"/>
        <v>OK</v>
      </c>
      <c r="N809" s="18" t="str">
        <f>IF(BO809&lt;&gt;"",
    IF(INT('Data Sheet'!$A$19)=INT('Data Sheet'!$B$19),
        --(INT('Data Sheet'!$A$19) &amp; "." &amp; BO809),
        IF(AND((--(INT('Data Sheet'!$A$19) &amp; "." &amp; BO809)&gt;=--('Data Sheet'!$A$19)), (--(INT('Data Sheet'!$A$19) &amp; "." &amp; BO809)&lt;=--('Data Sheet'!$B$19))),
            --(INT('Data Sheet'!$A$19) &amp; "." &amp; BO809),
            --(INT('Data Sheet'!$B$19) &amp; "." &amp; BO809)
        )
    ),
    IF(BN809&lt;&gt;"",
        IF(INT('Data Sheet'!$A$19)=INT('Data Sheet'!$B$19),
            --(INT('Data Sheet'!$A$19) &amp; "." &amp; LEFT(BN809,3)),
            IF(AND((--(INT('Data Sheet'!$A$19) &amp; "." &amp; LEFT(BN809,3))&gt;=--('Data Sheet'!$A$19)), (--(INT('Data Sheet'!$A$19) &amp; "." &amp; LEFT(BN809,3))&lt;=--('Data Sheet'!$B$19))),
                --(INT('Data Sheet'!$A$19) &amp; "." &amp; LEFT(BN809,3)),
                --(INT('Data Sheet'!$B$19) &amp; "." &amp; LEFT(BN809,3))
            )
        ),
        "OK"
    )
)</f>
        <v>OK</v>
      </c>
      <c r="O809" s="23" t="str">
        <f>IF(BP809&lt;&gt;"",
    IF(INT('Data Sheet'!$A$19)=INT('Data Sheet'!$B$19),
        --(INT('Data Sheet'!$A$19) &amp; "." &amp; BP809),
        IF(AND((--(INT('Data Sheet'!$A$19) &amp; "." &amp; BP809)&gt;=--('Data Sheet'!$A$19)), (--(INT('Data Sheet'!$A$19) &amp; "." &amp; BP809)&lt;=--('Data Sheet'!$B$19))),
            --(INT('Data Sheet'!$A$19) &amp; "." &amp; BP809),
            --(INT('Data Sheet'!$B$19) &amp; "." &amp; BP809)
        )
    ),
    IF(BN809&lt;&gt;"",
        IF(INT('Data Sheet'!$A$19)=INT('Data Sheet'!$B$19),
            --(INT('Data Sheet'!$A$19) &amp; "." &amp; RIGHT(BN809,3)),
            IF(AND((--(INT('Data Sheet'!$A$19) &amp; "." &amp; RIGHT(BN809,3))&gt;=--('Data Sheet'!$A$19)), (--(INT('Data Sheet'!$A$19) &amp; "." &amp; RIGHT(BN809,3))&lt;=--('Data Sheet'!$B$19))),
                --(INT('Data Sheet'!$A$19) &amp; "." &amp; RIGHT(BN809,3)),
                --(INT('Data Sheet'!$B$19) &amp; "." &amp; RIGHT(BN809,3))
            )
        ),
        "OK"
    )
)</f>
        <v>OK</v>
      </c>
      <c r="P809" s="23" t="str">
        <f>IF(BR809&lt;&gt;"",
    IF(INT('Data Sheet'!$A$19)=INT('Data Sheet'!$B$15),
        --(INT('Data Sheet'!$A$15) &amp; "." &amp; BR809),
        IF(AND((--(INT('Data Sheet'!$A$15) &amp; "." &amp; BR809)&gt;=--('Data Sheet'!$A$15)), (--(INT('Data Sheet'!$A$15) &amp; "." &amp; BR809)&lt;=--('Data Sheet'!$B$15))),
            --(INT('Data Sheet'!$A$15) &amp; "." &amp; BR809),
            --(INT('Data Sheet'!$B$15) &amp; "." &amp; BR809)
        )
    ),
    IF(BQ809&lt;&gt;"",
        IF(INT('Data Sheet'!$A$15)=INT('Data Sheet'!$B$15),
            --(INT('Data Sheet'!$A$15) &amp; "." &amp; LEFT(BQ809,3)),
            IF(AND((--(INT('Data Sheet'!$A$15) &amp; "." &amp; LEFT(BQ809,3))&gt;=--('Data Sheet'!$A$15)), (--(INT('Data Sheet'!$A$15) &amp; "." &amp; LEFT(BQ809,3))&lt;=--('Data Sheet'!$B$15))),
                --(INT('Data Sheet'!$A$15) &amp; "." &amp; LEFT(BQ809,3)),
                --(INT('Data Sheet'!$B$15) &amp; "." &amp; LEFT(BQ809,3))
            )
        ),
        "OK"
    )
)</f>
        <v>OK</v>
      </c>
      <c r="Q809" s="23" t="str">
        <f>IF(BS809&lt;&gt;"",
    IF(INT('Data Sheet'!$A$19)=INT('Data Sheet'!$B$15),
        --(INT('Data Sheet'!$A$15) &amp; "." &amp; BS809),
        IF(AND((--(INT('Data Sheet'!$A$15) &amp; "." &amp; BS809)&gt;=--('Data Sheet'!$A$15)), (--(INT('Data Sheet'!$A$15) &amp; "." &amp; BS809)&lt;=--('Data Sheet'!$B$15))),
            --(INT('Data Sheet'!$A$15) &amp; "." &amp; BS809),
            --(INT('Data Sheet'!$B$15) &amp; "." &amp; BS809)
        )
    ),
    IF(BQ809&lt;&gt;"",
        IF(INT('Data Sheet'!$A$15)=INT('Data Sheet'!$B$15),
            --(INT('Data Sheet'!$A$15) &amp; "." &amp; RIGHT(BQ809,3)),
            IF(AND((--(INT('Data Sheet'!$A$15) &amp; "." &amp; RIGHT(BQ809,3))&gt;=--('Data Sheet'!$A$15)), (--(INT('Data Sheet'!$A$15) &amp; "." &amp; RIGHT(BQ809,3))&lt;=--('Data Sheet'!$B$15))),
                --(INT('Data Sheet'!$A$15) &amp; "." &amp; RIGHT(BQ809,3)),
                --(INT('Data Sheet'!$B$15) &amp; "." &amp; RIGHT(BQ809,3))
            )
        ),
        "OK"
    )
)</f>
        <v>OK</v>
      </c>
      <c r="R809" s="19"/>
      <c r="S809" s="19"/>
      <c r="T809" s="19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1"/>
      <c r="AU809" s="21"/>
      <c r="AV809" s="21"/>
      <c r="AW809" s="22"/>
      <c r="AX809" s="99"/>
      <c r="AY809" s="20"/>
      <c r="AZ809" s="20"/>
      <c r="BA809" s="22"/>
      <c r="BB809">
        <v>801</v>
      </c>
      <c r="BC809" s="80"/>
      <c r="BD809" s="80"/>
      <c r="BE809" s="80"/>
      <c r="BF809" s="80"/>
      <c r="BG809" s="32" t="str">
        <f t="shared" si="136"/>
        <v/>
      </c>
      <c r="BH809" s="78">
        <f t="shared" si="134"/>
        <v>0</v>
      </c>
      <c r="BI809" s="2">
        <f t="shared" si="137"/>
        <v>0</v>
      </c>
      <c r="BJ809" s="2">
        <f t="shared" si="138"/>
        <v>0</v>
      </c>
      <c r="BK809" s="2">
        <f t="shared" si="135"/>
        <v>0</v>
      </c>
    </row>
    <row r="810" spans="2:63" ht="15" customHeight="1" x14ac:dyDescent="0.25">
      <c r="B810" s="14">
        <v>802</v>
      </c>
      <c r="C810" s="95" t="str">
        <f t="shared" si="139"/>
        <v/>
      </c>
      <c r="D810" s="15" t="str">
        <f t="shared" si="144"/>
        <v>OK</v>
      </c>
      <c r="E810" s="16" t="e">
        <f>VLOOKUP('Data Sheet'!$B$8,'Data Sheet'!$I$2:$J$9,2,FALSE)</f>
        <v>#N/A</v>
      </c>
      <c r="F810" s="16" t="str">
        <f t="shared" si="140"/>
        <v/>
      </c>
      <c r="G810" s="103">
        <f t="shared" si="141"/>
        <v>0</v>
      </c>
      <c r="H810" s="17" t="s">
        <v>26</v>
      </c>
      <c r="I810" s="17" t="s">
        <v>26</v>
      </c>
      <c r="J810" s="17" t="str">
        <f>IF('Data Sheet'!$B$9="NC-50","N/A","OK")</f>
        <v>OK</v>
      </c>
      <c r="K810" s="17" t="str">
        <f>IF('Data Sheet'!$B$9="NC-50","N/A","OK")</f>
        <v>OK</v>
      </c>
      <c r="L810" s="17" t="str">
        <f t="shared" si="142"/>
        <v>OK</v>
      </c>
      <c r="M810" s="17" t="str">
        <f t="shared" si="143"/>
        <v>OK</v>
      </c>
      <c r="N810" s="18" t="str">
        <f>IF(BO810&lt;&gt;"",
    IF(INT('Data Sheet'!$A$19)=INT('Data Sheet'!$B$19),
        --(INT('Data Sheet'!$A$19) &amp; "." &amp; BO810),
        IF(AND((--(INT('Data Sheet'!$A$19) &amp; "." &amp; BO810)&gt;=--('Data Sheet'!$A$19)), (--(INT('Data Sheet'!$A$19) &amp; "." &amp; BO810)&lt;=--('Data Sheet'!$B$19))),
            --(INT('Data Sheet'!$A$19) &amp; "." &amp; BO810),
            --(INT('Data Sheet'!$B$19) &amp; "." &amp; BO810)
        )
    ),
    IF(BN810&lt;&gt;"",
        IF(INT('Data Sheet'!$A$19)=INT('Data Sheet'!$B$19),
            --(INT('Data Sheet'!$A$19) &amp; "." &amp; LEFT(BN810,3)),
            IF(AND((--(INT('Data Sheet'!$A$19) &amp; "." &amp; LEFT(BN810,3))&gt;=--('Data Sheet'!$A$19)), (--(INT('Data Sheet'!$A$19) &amp; "." &amp; LEFT(BN810,3))&lt;=--('Data Sheet'!$B$19))),
                --(INT('Data Sheet'!$A$19) &amp; "." &amp; LEFT(BN810,3)),
                --(INT('Data Sheet'!$B$19) &amp; "." &amp; LEFT(BN810,3))
            )
        ),
        "OK"
    )
)</f>
        <v>OK</v>
      </c>
      <c r="O810" s="23" t="str">
        <f>IF(BP810&lt;&gt;"",
    IF(INT('Data Sheet'!$A$19)=INT('Data Sheet'!$B$19),
        --(INT('Data Sheet'!$A$19) &amp; "." &amp; BP810),
        IF(AND((--(INT('Data Sheet'!$A$19) &amp; "." &amp; BP810)&gt;=--('Data Sheet'!$A$19)), (--(INT('Data Sheet'!$A$19) &amp; "." &amp; BP810)&lt;=--('Data Sheet'!$B$19))),
            --(INT('Data Sheet'!$A$19) &amp; "." &amp; BP810),
            --(INT('Data Sheet'!$B$19) &amp; "." &amp; BP810)
        )
    ),
    IF(BN810&lt;&gt;"",
        IF(INT('Data Sheet'!$A$19)=INT('Data Sheet'!$B$19),
            --(INT('Data Sheet'!$A$19) &amp; "." &amp; RIGHT(BN810,3)),
            IF(AND((--(INT('Data Sheet'!$A$19) &amp; "." &amp; RIGHT(BN810,3))&gt;=--('Data Sheet'!$A$19)), (--(INT('Data Sheet'!$A$19) &amp; "." &amp; RIGHT(BN810,3))&lt;=--('Data Sheet'!$B$19))),
                --(INT('Data Sheet'!$A$19) &amp; "." &amp; RIGHT(BN810,3)),
                --(INT('Data Sheet'!$B$19) &amp; "." &amp; RIGHT(BN810,3))
            )
        ),
        "OK"
    )
)</f>
        <v>OK</v>
      </c>
      <c r="P810" s="23" t="str">
        <f>IF(BR810&lt;&gt;"",
    IF(INT('Data Sheet'!$A$19)=INT('Data Sheet'!$B$15),
        --(INT('Data Sheet'!$A$15) &amp; "." &amp; BR810),
        IF(AND((--(INT('Data Sheet'!$A$15) &amp; "." &amp; BR810)&gt;=--('Data Sheet'!$A$15)), (--(INT('Data Sheet'!$A$15) &amp; "." &amp; BR810)&lt;=--('Data Sheet'!$B$15))),
            --(INT('Data Sheet'!$A$15) &amp; "." &amp; BR810),
            --(INT('Data Sheet'!$B$15) &amp; "." &amp; BR810)
        )
    ),
    IF(BQ810&lt;&gt;"",
        IF(INT('Data Sheet'!$A$15)=INT('Data Sheet'!$B$15),
            --(INT('Data Sheet'!$A$15) &amp; "." &amp; LEFT(BQ810,3)),
            IF(AND((--(INT('Data Sheet'!$A$15) &amp; "." &amp; LEFT(BQ810,3))&gt;=--('Data Sheet'!$A$15)), (--(INT('Data Sheet'!$A$15) &amp; "." &amp; LEFT(BQ810,3))&lt;=--('Data Sheet'!$B$15))),
                --(INT('Data Sheet'!$A$15) &amp; "." &amp; LEFT(BQ810,3)),
                --(INT('Data Sheet'!$B$15) &amp; "." &amp; LEFT(BQ810,3))
            )
        ),
        "OK"
    )
)</f>
        <v>OK</v>
      </c>
      <c r="Q810" s="23" t="str">
        <f>IF(BS810&lt;&gt;"",
    IF(INT('Data Sheet'!$A$19)=INT('Data Sheet'!$B$15),
        --(INT('Data Sheet'!$A$15) &amp; "." &amp; BS810),
        IF(AND((--(INT('Data Sheet'!$A$15) &amp; "." &amp; BS810)&gt;=--('Data Sheet'!$A$15)), (--(INT('Data Sheet'!$A$15) &amp; "." &amp; BS810)&lt;=--('Data Sheet'!$B$15))),
            --(INT('Data Sheet'!$A$15) &amp; "." &amp; BS810),
            --(INT('Data Sheet'!$B$15) &amp; "." &amp; BS810)
        )
    ),
    IF(BQ810&lt;&gt;"",
        IF(INT('Data Sheet'!$A$15)=INT('Data Sheet'!$B$15),
            --(INT('Data Sheet'!$A$15) &amp; "." &amp; RIGHT(BQ810,3)),
            IF(AND((--(INT('Data Sheet'!$A$15) &amp; "." &amp; RIGHT(BQ810,3))&gt;=--('Data Sheet'!$A$15)), (--(INT('Data Sheet'!$A$15) &amp; "." &amp; RIGHT(BQ810,3))&lt;=--('Data Sheet'!$B$15))),
                --(INT('Data Sheet'!$A$15) &amp; "." &amp; RIGHT(BQ810,3)),
                --(INT('Data Sheet'!$B$15) &amp; "." &amp; RIGHT(BQ810,3))
            )
        ),
        "OK"
    )
)</f>
        <v>OK</v>
      </c>
      <c r="R810" s="19"/>
      <c r="S810" s="19"/>
      <c r="T810" s="19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1"/>
      <c r="AU810" s="21"/>
      <c r="AV810" s="21"/>
      <c r="AW810" s="22"/>
      <c r="AX810" s="99"/>
      <c r="AY810" s="20"/>
      <c r="AZ810" s="20"/>
      <c r="BA810" s="22"/>
      <c r="BB810">
        <v>802</v>
      </c>
      <c r="BC810" s="80"/>
      <c r="BD810" s="80"/>
      <c r="BE810" s="80"/>
      <c r="BF810" s="80"/>
      <c r="BG810" s="32" t="str">
        <f t="shared" si="136"/>
        <v/>
      </c>
      <c r="BH810" s="78">
        <f t="shared" si="134"/>
        <v>0</v>
      </c>
      <c r="BI810" s="2">
        <f t="shared" si="137"/>
        <v>0</v>
      </c>
      <c r="BJ810" s="2">
        <f t="shared" si="138"/>
        <v>0</v>
      </c>
      <c r="BK810" s="2">
        <f t="shared" si="135"/>
        <v>0</v>
      </c>
    </row>
    <row r="811" spans="2:63" ht="15" customHeight="1" x14ac:dyDescent="0.25">
      <c r="B811" s="14">
        <v>803</v>
      </c>
      <c r="C811" s="95" t="str">
        <f t="shared" si="139"/>
        <v/>
      </c>
      <c r="D811" s="15" t="str">
        <f t="shared" si="144"/>
        <v>OK</v>
      </c>
      <c r="E811" s="16" t="e">
        <f>VLOOKUP('Data Sheet'!$B$8,'Data Sheet'!$I$2:$J$9,2,FALSE)</f>
        <v>#N/A</v>
      </c>
      <c r="F811" s="16" t="str">
        <f t="shared" si="140"/>
        <v/>
      </c>
      <c r="G811" s="103">
        <f t="shared" si="141"/>
        <v>0</v>
      </c>
      <c r="H811" s="17" t="s">
        <v>26</v>
      </c>
      <c r="I811" s="17" t="s">
        <v>26</v>
      </c>
      <c r="J811" s="17" t="str">
        <f>IF('Data Sheet'!$B$9="NC-50","N/A","OK")</f>
        <v>OK</v>
      </c>
      <c r="K811" s="17" t="str">
        <f>IF('Data Sheet'!$B$9="NC-50","N/A","OK")</f>
        <v>OK</v>
      </c>
      <c r="L811" s="17" t="str">
        <f t="shared" si="142"/>
        <v>OK</v>
      </c>
      <c r="M811" s="17" t="str">
        <f t="shared" si="143"/>
        <v>OK</v>
      </c>
      <c r="N811" s="18" t="str">
        <f>IF(BO811&lt;&gt;"",
    IF(INT('Data Sheet'!$A$19)=INT('Data Sheet'!$B$19),
        --(INT('Data Sheet'!$A$19) &amp; "." &amp; BO811),
        IF(AND((--(INT('Data Sheet'!$A$19) &amp; "." &amp; BO811)&gt;=--('Data Sheet'!$A$19)), (--(INT('Data Sheet'!$A$19) &amp; "." &amp; BO811)&lt;=--('Data Sheet'!$B$19))),
            --(INT('Data Sheet'!$A$19) &amp; "." &amp; BO811),
            --(INT('Data Sheet'!$B$19) &amp; "." &amp; BO811)
        )
    ),
    IF(BN811&lt;&gt;"",
        IF(INT('Data Sheet'!$A$19)=INT('Data Sheet'!$B$19),
            --(INT('Data Sheet'!$A$19) &amp; "." &amp; LEFT(BN811,3)),
            IF(AND((--(INT('Data Sheet'!$A$19) &amp; "." &amp; LEFT(BN811,3))&gt;=--('Data Sheet'!$A$19)), (--(INT('Data Sheet'!$A$19) &amp; "." &amp; LEFT(BN811,3))&lt;=--('Data Sheet'!$B$19))),
                --(INT('Data Sheet'!$A$19) &amp; "." &amp; LEFT(BN811,3)),
                --(INT('Data Sheet'!$B$19) &amp; "." &amp; LEFT(BN811,3))
            )
        ),
        "OK"
    )
)</f>
        <v>OK</v>
      </c>
      <c r="O811" s="23" t="str">
        <f>IF(BP811&lt;&gt;"",
    IF(INT('Data Sheet'!$A$19)=INT('Data Sheet'!$B$19),
        --(INT('Data Sheet'!$A$19) &amp; "." &amp; BP811),
        IF(AND((--(INT('Data Sheet'!$A$19) &amp; "." &amp; BP811)&gt;=--('Data Sheet'!$A$19)), (--(INT('Data Sheet'!$A$19) &amp; "." &amp; BP811)&lt;=--('Data Sheet'!$B$19))),
            --(INT('Data Sheet'!$A$19) &amp; "." &amp; BP811),
            --(INT('Data Sheet'!$B$19) &amp; "." &amp; BP811)
        )
    ),
    IF(BN811&lt;&gt;"",
        IF(INT('Data Sheet'!$A$19)=INT('Data Sheet'!$B$19),
            --(INT('Data Sheet'!$A$19) &amp; "." &amp; RIGHT(BN811,3)),
            IF(AND((--(INT('Data Sheet'!$A$19) &amp; "." &amp; RIGHT(BN811,3))&gt;=--('Data Sheet'!$A$19)), (--(INT('Data Sheet'!$A$19) &amp; "." &amp; RIGHT(BN811,3))&lt;=--('Data Sheet'!$B$19))),
                --(INT('Data Sheet'!$A$19) &amp; "." &amp; RIGHT(BN811,3)),
                --(INT('Data Sheet'!$B$19) &amp; "." &amp; RIGHT(BN811,3))
            )
        ),
        "OK"
    )
)</f>
        <v>OK</v>
      </c>
      <c r="P811" s="23" t="str">
        <f>IF(BR811&lt;&gt;"",
    IF(INT('Data Sheet'!$A$19)=INT('Data Sheet'!$B$15),
        --(INT('Data Sheet'!$A$15) &amp; "." &amp; BR811),
        IF(AND((--(INT('Data Sheet'!$A$15) &amp; "." &amp; BR811)&gt;=--('Data Sheet'!$A$15)), (--(INT('Data Sheet'!$A$15) &amp; "." &amp; BR811)&lt;=--('Data Sheet'!$B$15))),
            --(INT('Data Sheet'!$A$15) &amp; "." &amp; BR811),
            --(INT('Data Sheet'!$B$15) &amp; "." &amp; BR811)
        )
    ),
    IF(BQ811&lt;&gt;"",
        IF(INT('Data Sheet'!$A$15)=INT('Data Sheet'!$B$15),
            --(INT('Data Sheet'!$A$15) &amp; "." &amp; LEFT(BQ811,3)),
            IF(AND((--(INT('Data Sheet'!$A$15) &amp; "." &amp; LEFT(BQ811,3))&gt;=--('Data Sheet'!$A$15)), (--(INT('Data Sheet'!$A$15) &amp; "." &amp; LEFT(BQ811,3))&lt;=--('Data Sheet'!$B$15))),
                --(INT('Data Sheet'!$A$15) &amp; "." &amp; LEFT(BQ811,3)),
                --(INT('Data Sheet'!$B$15) &amp; "." &amp; LEFT(BQ811,3))
            )
        ),
        "OK"
    )
)</f>
        <v>OK</v>
      </c>
      <c r="Q811" s="23" t="str">
        <f>IF(BS811&lt;&gt;"",
    IF(INT('Data Sheet'!$A$19)=INT('Data Sheet'!$B$15),
        --(INT('Data Sheet'!$A$15) &amp; "." &amp; BS811),
        IF(AND((--(INT('Data Sheet'!$A$15) &amp; "." &amp; BS811)&gt;=--('Data Sheet'!$A$15)), (--(INT('Data Sheet'!$A$15) &amp; "." &amp; BS811)&lt;=--('Data Sheet'!$B$15))),
            --(INT('Data Sheet'!$A$15) &amp; "." &amp; BS811),
            --(INT('Data Sheet'!$B$15) &amp; "." &amp; BS811)
        )
    ),
    IF(BQ811&lt;&gt;"",
        IF(INT('Data Sheet'!$A$15)=INT('Data Sheet'!$B$15),
            --(INT('Data Sheet'!$A$15) &amp; "." &amp; RIGHT(BQ811,3)),
            IF(AND((--(INT('Data Sheet'!$A$15) &amp; "." &amp; RIGHT(BQ811,3))&gt;=--('Data Sheet'!$A$15)), (--(INT('Data Sheet'!$A$15) &amp; "." &amp; RIGHT(BQ811,3))&lt;=--('Data Sheet'!$B$15))),
                --(INT('Data Sheet'!$A$15) &amp; "." &amp; RIGHT(BQ811,3)),
                --(INT('Data Sheet'!$B$15) &amp; "." &amp; RIGHT(BQ811,3))
            )
        ),
        "OK"
    )
)</f>
        <v>OK</v>
      </c>
      <c r="R811" s="19"/>
      <c r="S811" s="19"/>
      <c r="T811" s="19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1"/>
      <c r="AU811" s="21"/>
      <c r="AV811" s="21"/>
      <c r="AW811" s="22"/>
      <c r="AX811" s="99"/>
      <c r="AY811" s="20"/>
      <c r="AZ811" s="20"/>
      <c r="BA811" s="22"/>
      <c r="BB811">
        <v>803</v>
      </c>
      <c r="BC811" s="80"/>
      <c r="BD811" s="80"/>
      <c r="BE811" s="80"/>
      <c r="BF811" s="80"/>
      <c r="BG811" s="32" t="str">
        <f t="shared" si="136"/>
        <v/>
      </c>
      <c r="BH811" s="78">
        <f t="shared" si="134"/>
        <v>0</v>
      </c>
      <c r="BI811" s="2">
        <f t="shared" si="137"/>
        <v>0</v>
      </c>
      <c r="BJ811" s="2">
        <f t="shared" si="138"/>
        <v>0</v>
      </c>
      <c r="BK811" s="2">
        <f t="shared" si="135"/>
        <v>0</v>
      </c>
    </row>
    <row r="812" spans="2:63" ht="15" customHeight="1" x14ac:dyDescent="0.25">
      <c r="B812" s="14">
        <v>804</v>
      </c>
      <c r="C812" s="95" t="str">
        <f t="shared" si="139"/>
        <v/>
      </c>
      <c r="D812" s="15" t="str">
        <f t="shared" si="144"/>
        <v>OK</v>
      </c>
      <c r="E812" s="16" t="e">
        <f>VLOOKUP('Data Sheet'!$B$8,'Data Sheet'!$I$2:$J$9,2,FALSE)</f>
        <v>#N/A</v>
      </c>
      <c r="F812" s="16" t="str">
        <f t="shared" si="140"/>
        <v/>
      </c>
      <c r="G812" s="103">
        <f t="shared" si="141"/>
        <v>0</v>
      </c>
      <c r="H812" s="17" t="s">
        <v>26</v>
      </c>
      <c r="I812" s="17" t="s">
        <v>26</v>
      </c>
      <c r="J812" s="17" t="str">
        <f>IF('Data Sheet'!$B$9="NC-50","N/A","OK")</f>
        <v>OK</v>
      </c>
      <c r="K812" s="17" t="str">
        <f>IF('Data Sheet'!$B$9="NC-50","N/A","OK")</f>
        <v>OK</v>
      </c>
      <c r="L812" s="17" t="str">
        <f t="shared" si="142"/>
        <v>OK</v>
      </c>
      <c r="M812" s="17" t="str">
        <f t="shared" si="143"/>
        <v>OK</v>
      </c>
      <c r="N812" s="18" t="str">
        <f>IF(BO812&lt;&gt;"",
    IF(INT('Data Sheet'!$A$19)=INT('Data Sheet'!$B$19),
        --(INT('Data Sheet'!$A$19) &amp; "." &amp; BO812),
        IF(AND((--(INT('Data Sheet'!$A$19) &amp; "." &amp; BO812)&gt;=--('Data Sheet'!$A$19)), (--(INT('Data Sheet'!$A$19) &amp; "." &amp; BO812)&lt;=--('Data Sheet'!$B$19))),
            --(INT('Data Sheet'!$A$19) &amp; "." &amp; BO812),
            --(INT('Data Sheet'!$B$19) &amp; "." &amp; BO812)
        )
    ),
    IF(BN812&lt;&gt;"",
        IF(INT('Data Sheet'!$A$19)=INT('Data Sheet'!$B$19),
            --(INT('Data Sheet'!$A$19) &amp; "." &amp; LEFT(BN812,3)),
            IF(AND((--(INT('Data Sheet'!$A$19) &amp; "." &amp; LEFT(BN812,3))&gt;=--('Data Sheet'!$A$19)), (--(INT('Data Sheet'!$A$19) &amp; "." &amp; LEFT(BN812,3))&lt;=--('Data Sheet'!$B$19))),
                --(INT('Data Sheet'!$A$19) &amp; "." &amp; LEFT(BN812,3)),
                --(INT('Data Sheet'!$B$19) &amp; "." &amp; LEFT(BN812,3))
            )
        ),
        "OK"
    )
)</f>
        <v>OK</v>
      </c>
      <c r="O812" s="23" t="str">
        <f>IF(BP812&lt;&gt;"",
    IF(INT('Data Sheet'!$A$19)=INT('Data Sheet'!$B$19),
        --(INT('Data Sheet'!$A$19) &amp; "." &amp; BP812),
        IF(AND((--(INT('Data Sheet'!$A$19) &amp; "." &amp; BP812)&gt;=--('Data Sheet'!$A$19)), (--(INT('Data Sheet'!$A$19) &amp; "." &amp; BP812)&lt;=--('Data Sheet'!$B$19))),
            --(INT('Data Sheet'!$A$19) &amp; "." &amp; BP812),
            --(INT('Data Sheet'!$B$19) &amp; "." &amp; BP812)
        )
    ),
    IF(BN812&lt;&gt;"",
        IF(INT('Data Sheet'!$A$19)=INT('Data Sheet'!$B$19),
            --(INT('Data Sheet'!$A$19) &amp; "." &amp; RIGHT(BN812,3)),
            IF(AND((--(INT('Data Sheet'!$A$19) &amp; "." &amp; RIGHT(BN812,3))&gt;=--('Data Sheet'!$A$19)), (--(INT('Data Sheet'!$A$19) &amp; "." &amp; RIGHT(BN812,3))&lt;=--('Data Sheet'!$B$19))),
                --(INT('Data Sheet'!$A$19) &amp; "." &amp; RIGHT(BN812,3)),
                --(INT('Data Sheet'!$B$19) &amp; "." &amp; RIGHT(BN812,3))
            )
        ),
        "OK"
    )
)</f>
        <v>OK</v>
      </c>
      <c r="P812" s="23" t="str">
        <f>IF(BR812&lt;&gt;"",
    IF(INT('Data Sheet'!$A$19)=INT('Data Sheet'!$B$15),
        --(INT('Data Sheet'!$A$15) &amp; "." &amp; BR812),
        IF(AND((--(INT('Data Sheet'!$A$15) &amp; "." &amp; BR812)&gt;=--('Data Sheet'!$A$15)), (--(INT('Data Sheet'!$A$15) &amp; "." &amp; BR812)&lt;=--('Data Sheet'!$B$15))),
            --(INT('Data Sheet'!$A$15) &amp; "." &amp; BR812),
            --(INT('Data Sheet'!$B$15) &amp; "." &amp; BR812)
        )
    ),
    IF(BQ812&lt;&gt;"",
        IF(INT('Data Sheet'!$A$15)=INT('Data Sheet'!$B$15),
            --(INT('Data Sheet'!$A$15) &amp; "." &amp; LEFT(BQ812,3)),
            IF(AND((--(INT('Data Sheet'!$A$15) &amp; "." &amp; LEFT(BQ812,3))&gt;=--('Data Sheet'!$A$15)), (--(INT('Data Sheet'!$A$15) &amp; "." &amp; LEFT(BQ812,3))&lt;=--('Data Sheet'!$B$15))),
                --(INT('Data Sheet'!$A$15) &amp; "." &amp; LEFT(BQ812,3)),
                --(INT('Data Sheet'!$B$15) &amp; "." &amp; LEFT(BQ812,3))
            )
        ),
        "OK"
    )
)</f>
        <v>OK</v>
      </c>
      <c r="Q812" s="23" t="str">
        <f>IF(BS812&lt;&gt;"",
    IF(INT('Data Sheet'!$A$19)=INT('Data Sheet'!$B$15),
        --(INT('Data Sheet'!$A$15) &amp; "." &amp; BS812),
        IF(AND((--(INT('Data Sheet'!$A$15) &amp; "." &amp; BS812)&gt;=--('Data Sheet'!$A$15)), (--(INT('Data Sheet'!$A$15) &amp; "." &amp; BS812)&lt;=--('Data Sheet'!$B$15))),
            --(INT('Data Sheet'!$A$15) &amp; "." &amp; BS812),
            --(INT('Data Sheet'!$B$15) &amp; "." &amp; BS812)
        )
    ),
    IF(BQ812&lt;&gt;"",
        IF(INT('Data Sheet'!$A$15)=INT('Data Sheet'!$B$15),
            --(INT('Data Sheet'!$A$15) &amp; "." &amp; RIGHT(BQ812,3)),
            IF(AND((--(INT('Data Sheet'!$A$15) &amp; "." &amp; RIGHT(BQ812,3))&gt;=--('Data Sheet'!$A$15)), (--(INT('Data Sheet'!$A$15) &amp; "." &amp; RIGHT(BQ812,3))&lt;=--('Data Sheet'!$B$15))),
                --(INT('Data Sheet'!$A$15) &amp; "." &amp; RIGHT(BQ812,3)),
                --(INT('Data Sheet'!$B$15) &amp; "." &amp; RIGHT(BQ812,3))
            )
        ),
        "OK"
    )
)</f>
        <v>OK</v>
      </c>
      <c r="R812" s="19"/>
      <c r="S812" s="19"/>
      <c r="T812" s="19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1"/>
      <c r="AU812" s="21"/>
      <c r="AV812" s="21"/>
      <c r="AW812" s="22"/>
      <c r="AX812" s="99"/>
      <c r="AY812" s="20"/>
      <c r="AZ812" s="20"/>
      <c r="BA812" s="22"/>
      <c r="BB812">
        <v>804</v>
      </c>
      <c r="BC812" s="80"/>
      <c r="BD812" s="80"/>
      <c r="BE812" s="80"/>
      <c r="BF812" s="80"/>
      <c r="BG812" s="32" t="str">
        <f t="shared" si="136"/>
        <v/>
      </c>
      <c r="BH812" s="78">
        <f t="shared" si="134"/>
        <v>0</v>
      </c>
      <c r="BI812" s="2">
        <f t="shared" si="137"/>
        <v>0</v>
      </c>
      <c r="BJ812" s="2">
        <f t="shared" si="138"/>
        <v>0</v>
      </c>
      <c r="BK812" s="2">
        <f t="shared" si="135"/>
        <v>0</v>
      </c>
    </row>
    <row r="813" spans="2:63" ht="15" customHeight="1" x14ac:dyDescent="0.25">
      <c r="B813" s="14">
        <v>805</v>
      </c>
      <c r="C813" s="95" t="str">
        <f t="shared" si="139"/>
        <v/>
      </c>
      <c r="D813" s="15" t="str">
        <f t="shared" si="144"/>
        <v>OK</v>
      </c>
      <c r="E813" s="16" t="e">
        <f>VLOOKUP('Data Sheet'!$B$8,'Data Sheet'!$I$2:$J$9,2,FALSE)</f>
        <v>#N/A</v>
      </c>
      <c r="F813" s="16" t="str">
        <f t="shared" si="140"/>
        <v/>
      </c>
      <c r="G813" s="103">
        <f t="shared" si="141"/>
        <v>0</v>
      </c>
      <c r="H813" s="17" t="s">
        <v>26</v>
      </c>
      <c r="I813" s="17" t="s">
        <v>26</v>
      </c>
      <c r="J813" s="17" t="str">
        <f>IF('Data Sheet'!$B$9="NC-50","N/A","OK")</f>
        <v>OK</v>
      </c>
      <c r="K813" s="17" t="str">
        <f>IF('Data Sheet'!$B$9="NC-50","N/A","OK")</f>
        <v>OK</v>
      </c>
      <c r="L813" s="17" t="str">
        <f t="shared" si="142"/>
        <v>OK</v>
      </c>
      <c r="M813" s="17" t="str">
        <f t="shared" si="143"/>
        <v>OK</v>
      </c>
      <c r="N813" s="18" t="str">
        <f>IF(BO813&lt;&gt;"",
    IF(INT('Data Sheet'!$A$19)=INT('Data Sheet'!$B$19),
        --(INT('Data Sheet'!$A$19) &amp; "." &amp; BO813),
        IF(AND((--(INT('Data Sheet'!$A$19) &amp; "." &amp; BO813)&gt;=--('Data Sheet'!$A$19)), (--(INT('Data Sheet'!$A$19) &amp; "." &amp; BO813)&lt;=--('Data Sheet'!$B$19))),
            --(INT('Data Sheet'!$A$19) &amp; "." &amp; BO813),
            --(INT('Data Sheet'!$B$19) &amp; "." &amp; BO813)
        )
    ),
    IF(BN813&lt;&gt;"",
        IF(INT('Data Sheet'!$A$19)=INT('Data Sheet'!$B$19),
            --(INT('Data Sheet'!$A$19) &amp; "." &amp; LEFT(BN813,3)),
            IF(AND((--(INT('Data Sheet'!$A$19) &amp; "." &amp; LEFT(BN813,3))&gt;=--('Data Sheet'!$A$19)), (--(INT('Data Sheet'!$A$19) &amp; "." &amp; LEFT(BN813,3))&lt;=--('Data Sheet'!$B$19))),
                --(INT('Data Sheet'!$A$19) &amp; "." &amp; LEFT(BN813,3)),
                --(INT('Data Sheet'!$B$19) &amp; "." &amp; LEFT(BN813,3))
            )
        ),
        "OK"
    )
)</f>
        <v>OK</v>
      </c>
      <c r="O813" s="23" t="str">
        <f>IF(BP813&lt;&gt;"",
    IF(INT('Data Sheet'!$A$19)=INT('Data Sheet'!$B$19),
        --(INT('Data Sheet'!$A$19) &amp; "." &amp; BP813),
        IF(AND((--(INT('Data Sheet'!$A$19) &amp; "." &amp; BP813)&gt;=--('Data Sheet'!$A$19)), (--(INT('Data Sheet'!$A$19) &amp; "." &amp; BP813)&lt;=--('Data Sheet'!$B$19))),
            --(INT('Data Sheet'!$A$19) &amp; "." &amp; BP813),
            --(INT('Data Sheet'!$B$19) &amp; "." &amp; BP813)
        )
    ),
    IF(BN813&lt;&gt;"",
        IF(INT('Data Sheet'!$A$19)=INT('Data Sheet'!$B$19),
            --(INT('Data Sheet'!$A$19) &amp; "." &amp; RIGHT(BN813,3)),
            IF(AND((--(INT('Data Sheet'!$A$19) &amp; "." &amp; RIGHT(BN813,3))&gt;=--('Data Sheet'!$A$19)), (--(INT('Data Sheet'!$A$19) &amp; "." &amp; RIGHT(BN813,3))&lt;=--('Data Sheet'!$B$19))),
                --(INT('Data Sheet'!$A$19) &amp; "." &amp; RIGHT(BN813,3)),
                --(INT('Data Sheet'!$B$19) &amp; "." &amp; RIGHT(BN813,3))
            )
        ),
        "OK"
    )
)</f>
        <v>OK</v>
      </c>
      <c r="P813" s="23" t="str">
        <f>IF(BR813&lt;&gt;"",
    IF(INT('Data Sheet'!$A$19)=INT('Data Sheet'!$B$15),
        --(INT('Data Sheet'!$A$15) &amp; "." &amp; BR813),
        IF(AND((--(INT('Data Sheet'!$A$15) &amp; "." &amp; BR813)&gt;=--('Data Sheet'!$A$15)), (--(INT('Data Sheet'!$A$15) &amp; "." &amp; BR813)&lt;=--('Data Sheet'!$B$15))),
            --(INT('Data Sheet'!$A$15) &amp; "." &amp; BR813),
            --(INT('Data Sheet'!$B$15) &amp; "." &amp; BR813)
        )
    ),
    IF(BQ813&lt;&gt;"",
        IF(INT('Data Sheet'!$A$15)=INT('Data Sheet'!$B$15),
            --(INT('Data Sheet'!$A$15) &amp; "." &amp; LEFT(BQ813,3)),
            IF(AND((--(INT('Data Sheet'!$A$15) &amp; "." &amp; LEFT(BQ813,3))&gt;=--('Data Sheet'!$A$15)), (--(INT('Data Sheet'!$A$15) &amp; "." &amp; LEFT(BQ813,3))&lt;=--('Data Sheet'!$B$15))),
                --(INT('Data Sheet'!$A$15) &amp; "." &amp; LEFT(BQ813,3)),
                --(INT('Data Sheet'!$B$15) &amp; "." &amp; LEFT(BQ813,3))
            )
        ),
        "OK"
    )
)</f>
        <v>OK</v>
      </c>
      <c r="Q813" s="23" t="str">
        <f>IF(BS813&lt;&gt;"",
    IF(INT('Data Sheet'!$A$19)=INT('Data Sheet'!$B$15),
        --(INT('Data Sheet'!$A$15) &amp; "." &amp; BS813),
        IF(AND((--(INT('Data Sheet'!$A$15) &amp; "." &amp; BS813)&gt;=--('Data Sheet'!$A$15)), (--(INT('Data Sheet'!$A$15) &amp; "." &amp; BS813)&lt;=--('Data Sheet'!$B$15))),
            --(INT('Data Sheet'!$A$15) &amp; "." &amp; BS813),
            --(INT('Data Sheet'!$B$15) &amp; "." &amp; BS813)
        )
    ),
    IF(BQ813&lt;&gt;"",
        IF(INT('Data Sheet'!$A$15)=INT('Data Sheet'!$B$15),
            --(INT('Data Sheet'!$A$15) &amp; "." &amp; RIGHT(BQ813,3)),
            IF(AND((--(INT('Data Sheet'!$A$15) &amp; "." &amp; RIGHT(BQ813,3))&gt;=--('Data Sheet'!$A$15)), (--(INT('Data Sheet'!$A$15) &amp; "." &amp; RIGHT(BQ813,3))&lt;=--('Data Sheet'!$B$15))),
                --(INT('Data Sheet'!$A$15) &amp; "." &amp; RIGHT(BQ813,3)),
                --(INT('Data Sheet'!$B$15) &amp; "." &amp; RIGHT(BQ813,3))
            )
        ),
        "OK"
    )
)</f>
        <v>OK</v>
      </c>
      <c r="R813" s="19"/>
      <c r="S813" s="19"/>
      <c r="T813" s="19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1"/>
      <c r="AU813" s="21"/>
      <c r="AV813" s="21"/>
      <c r="AW813" s="22"/>
      <c r="AX813" s="99"/>
      <c r="AY813" s="20"/>
      <c r="AZ813" s="20"/>
      <c r="BA813" s="22"/>
      <c r="BB813">
        <v>805</v>
      </c>
      <c r="BC813" s="80"/>
      <c r="BD813" s="80"/>
      <c r="BE813" s="80"/>
      <c r="BF813" s="80"/>
      <c r="BG813" s="32" t="str">
        <f t="shared" si="136"/>
        <v/>
      </c>
      <c r="BH813" s="78">
        <f t="shared" si="134"/>
        <v>0</v>
      </c>
      <c r="BI813" s="2">
        <f t="shared" si="137"/>
        <v>0</v>
      </c>
      <c r="BJ813" s="2">
        <f t="shared" si="138"/>
        <v>0</v>
      </c>
      <c r="BK813" s="2">
        <f t="shared" si="135"/>
        <v>0</v>
      </c>
    </row>
    <row r="814" spans="2:63" ht="15" customHeight="1" x14ac:dyDescent="0.25">
      <c r="B814" s="14">
        <v>806</v>
      </c>
      <c r="C814" s="95" t="str">
        <f t="shared" si="139"/>
        <v/>
      </c>
      <c r="D814" s="15" t="str">
        <f t="shared" si="144"/>
        <v>OK</v>
      </c>
      <c r="E814" s="16" t="e">
        <f>VLOOKUP('Data Sheet'!$B$8,'Data Sheet'!$I$2:$J$9,2,FALSE)</f>
        <v>#N/A</v>
      </c>
      <c r="F814" s="16" t="str">
        <f t="shared" si="140"/>
        <v/>
      </c>
      <c r="G814" s="103">
        <f t="shared" si="141"/>
        <v>0</v>
      </c>
      <c r="H814" s="17" t="s">
        <v>26</v>
      </c>
      <c r="I814" s="17" t="s">
        <v>26</v>
      </c>
      <c r="J814" s="17" t="str">
        <f>IF('Data Sheet'!$B$9="NC-50","N/A","OK")</f>
        <v>OK</v>
      </c>
      <c r="K814" s="17" t="str">
        <f>IF('Data Sheet'!$B$9="NC-50","N/A","OK")</f>
        <v>OK</v>
      </c>
      <c r="L814" s="17" t="str">
        <f t="shared" si="142"/>
        <v>OK</v>
      </c>
      <c r="M814" s="17" t="str">
        <f t="shared" si="143"/>
        <v>OK</v>
      </c>
      <c r="N814" s="18" t="str">
        <f>IF(BO814&lt;&gt;"",
    IF(INT('Data Sheet'!$A$19)=INT('Data Sheet'!$B$19),
        --(INT('Data Sheet'!$A$19) &amp; "." &amp; BO814),
        IF(AND((--(INT('Data Sheet'!$A$19) &amp; "." &amp; BO814)&gt;=--('Data Sheet'!$A$19)), (--(INT('Data Sheet'!$A$19) &amp; "." &amp; BO814)&lt;=--('Data Sheet'!$B$19))),
            --(INT('Data Sheet'!$A$19) &amp; "." &amp; BO814),
            --(INT('Data Sheet'!$B$19) &amp; "." &amp; BO814)
        )
    ),
    IF(BN814&lt;&gt;"",
        IF(INT('Data Sheet'!$A$19)=INT('Data Sheet'!$B$19),
            --(INT('Data Sheet'!$A$19) &amp; "." &amp; LEFT(BN814,3)),
            IF(AND((--(INT('Data Sheet'!$A$19) &amp; "." &amp; LEFT(BN814,3))&gt;=--('Data Sheet'!$A$19)), (--(INT('Data Sheet'!$A$19) &amp; "." &amp; LEFT(BN814,3))&lt;=--('Data Sheet'!$B$19))),
                --(INT('Data Sheet'!$A$19) &amp; "." &amp; LEFT(BN814,3)),
                --(INT('Data Sheet'!$B$19) &amp; "." &amp; LEFT(BN814,3))
            )
        ),
        "OK"
    )
)</f>
        <v>OK</v>
      </c>
      <c r="O814" s="23" t="str">
        <f>IF(BP814&lt;&gt;"",
    IF(INT('Data Sheet'!$A$19)=INT('Data Sheet'!$B$19),
        --(INT('Data Sheet'!$A$19) &amp; "." &amp; BP814),
        IF(AND((--(INT('Data Sheet'!$A$19) &amp; "." &amp; BP814)&gt;=--('Data Sheet'!$A$19)), (--(INT('Data Sheet'!$A$19) &amp; "." &amp; BP814)&lt;=--('Data Sheet'!$B$19))),
            --(INT('Data Sheet'!$A$19) &amp; "." &amp; BP814),
            --(INT('Data Sheet'!$B$19) &amp; "." &amp; BP814)
        )
    ),
    IF(BN814&lt;&gt;"",
        IF(INT('Data Sheet'!$A$19)=INT('Data Sheet'!$B$19),
            --(INT('Data Sheet'!$A$19) &amp; "." &amp; RIGHT(BN814,3)),
            IF(AND((--(INT('Data Sheet'!$A$19) &amp; "." &amp; RIGHT(BN814,3))&gt;=--('Data Sheet'!$A$19)), (--(INT('Data Sheet'!$A$19) &amp; "." &amp; RIGHT(BN814,3))&lt;=--('Data Sheet'!$B$19))),
                --(INT('Data Sheet'!$A$19) &amp; "." &amp; RIGHT(BN814,3)),
                --(INT('Data Sheet'!$B$19) &amp; "." &amp; RIGHT(BN814,3))
            )
        ),
        "OK"
    )
)</f>
        <v>OK</v>
      </c>
      <c r="P814" s="23" t="str">
        <f>IF(BR814&lt;&gt;"",
    IF(INT('Data Sheet'!$A$19)=INT('Data Sheet'!$B$15),
        --(INT('Data Sheet'!$A$15) &amp; "." &amp; BR814),
        IF(AND((--(INT('Data Sheet'!$A$15) &amp; "." &amp; BR814)&gt;=--('Data Sheet'!$A$15)), (--(INT('Data Sheet'!$A$15) &amp; "." &amp; BR814)&lt;=--('Data Sheet'!$B$15))),
            --(INT('Data Sheet'!$A$15) &amp; "." &amp; BR814),
            --(INT('Data Sheet'!$B$15) &amp; "." &amp; BR814)
        )
    ),
    IF(BQ814&lt;&gt;"",
        IF(INT('Data Sheet'!$A$15)=INT('Data Sheet'!$B$15),
            --(INT('Data Sheet'!$A$15) &amp; "." &amp; LEFT(BQ814,3)),
            IF(AND((--(INT('Data Sheet'!$A$15) &amp; "." &amp; LEFT(BQ814,3))&gt;=--('Data Sheet'!$A$15)), (--(INT('Data Sheet'!$A$15) &amp; "." &amp; LEFT(BQ814,3))&lt;=--('Data Sheet'!$B$15))),
                --(INT('Data Sheet'!$A$15) &amp; "." &amp; LEFT(BQ814,3)),
                --(INT('Data Sheet'!$B$15) &amp; "." &amp; LEFT(BQ814,3))
            )
        ),
        "OK"
    )
)</f>
        <v>OK</v>
      </c>
      <c r="Q814" s="23" t="str">
        <f>IF(BS814&lt;&gt;"",
    IF(INT('Data Sheet'!$A$19)=INT('Data Sheet'!$B$15),
        --(INT('Data Sheet'!$A$15) &amp; "." &amp; BS814),
        IF(AND((--(INT('Data Sheet'!$A$15) &amp; "." &amp; BS814)&gt;=--('Data Sheet'!$A$15)), (--(INT('Data Sheet'!$A$15) &amp; "." &amp; BS814)&lt;=--('Data Sheet'!$B$15))),
            --(INT('Data Sheet'!$A$15) &amp; "." &amp; BS814),
            --(INT('Data Sheet'!$B$15) &amp; "." &amp; BS814)
        )
    ),
    IF(BQ814&lt;&gt;"",
        IF(INT('Data Sheet'!$A$15)=INT('Data Sheet'!$B$15),
            --(INT('Data Sheet'!$A$15) &amp; "." &amp; RIGHT(BQ814,3)),
            IF(AND((--(INT('Data Sheet'!$A$15) &amp; "." &amp; RIGHT(BQ814,3))&gt;=--('Data Sheet'!$A$15)), (--(INT('Data Sheet'!$A$15) &amp; "." &amp; RIGHT(BQ814,3))&lt;=--('Data Sheet'!$B$15))),
                --(INT('Data Sheet'!$A$15) &amp; "." &amp; RIGHT(BQ814,3)),
                --(INT('Data Sheet'!$B$15) &amp; "." &amp; RIGHT(BQ814,3))
            )
        ),
        "OK"
    )
)</f>
        <v>OK</v>
      </c>
      <c r="R814" s="19"/>
      <c r="S814" s="19"/>
      <c r="T814" s="19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1"/>
      <c r="AU814" s="21"/>
      <c r="AV814" s="21"/>
      <c r="AW814" s="22"/>
      <c r="AX814" s="99"/>
      <c r="AY814" s="20"/>
      <c r="AZ814" s="20"/>
      <c r="BA814" s="22"/>
      <c r="BB814">
        <v>806</v>
      </c>
      <c r="BC814" s="80"/>
      <c r="BD814" s="80"/>
      <c r="BE814" s="80"/>
      <c r="BF814" s="80"/>
      <c r="BG814" s="32" t="str">
        <f t="shared" si="136"/>
        <v/>
      </c>
      <c r="BH814" s="78">
        <f t="shared" si="134"/>
        <v>0</v>
      </c>
      <c r="BI814" s="2">
        <f t="shared" si="137"/>
        <v>0</v>
      </c>
      <c r="BJ814" s="2">
        <f t="shared" si="138"/>
        <v>0</v>
      </c>
      <c r="BK814" s="2">
        <f t="shared" si="135"/>
        <v>0</v>
      </c>
    </row>
    <row r="815" spans="2:63" ht="15" customHeight="1" x14ac:dyDescent="0.25">
      <c r="B815" s="14">
        <v>807</v>
      </c>
      <c r="C815" s="95" t="str">
        <f t="shared" si="139"/>
        <v/>
      </c>
      <c r="D815" s="15" t="str">
        <f t="shared" si="144"/>
        <v>OK</v>
      </c>
      <c r="E815" s="16" t="e">
        <f>VLOOKUP('Data Sheet'!$B$8,'Data Sheet'!$I$2:$J$9,2,FALSE)</f>
        <v>#N/A</v>
      </c>
      <c r="F815" s="16" t="str">
        <f t="shared" si="140"/>
        <v/>
      </c>
      <c r="G815" s="103">
        <f t="shared" si="141"/>
        <v>0</v>
      </c>
      <c r="H815" s="17" t="s">
        <v>26</v>
      </c>
      <c r="I815" s="17" t="s">
        <v>26</v>
      </c>
      <c r="J815" s="17" t="str">
        <f>IF('Data Sheet'!$B$9="NC-50","N/A","OK")</f>
        <v>OK</v>
      </c>
      <c r="K815" s="17" t="str">
        <f>IF('Data Sheet'!$B$9="NC-50","N/A","OK")</f>
        <v>OK</v>
      </c>
      <c r="L815" s="17" t="str">
        <f t="shared" si="142"/>
        <v>OK</v>
      </c>
      <c r="M815" s="17" t="str">
        <f t="shared" si="143"/>
        <v>OK</v>
      </c>
      <c r="N815" s="18" t="str">
        <f>IF(BO815&lt;&gt;"",
    IF(INT('Data Sheet'!$A$19)=INT('Data Sheet'!$B$19),
        --(INT('Data Sheet'!$A$19) &amp; "." &amp; BO815),
        IF(AND((--(INT('Data Sheet'!$A$19) &amp; "." &amp; BO815)&gt;=--('Data Sheet'!$A$19)), (--(INT('Data Sheet'!$A$19) &amp; "." &amp; BO815)&lt;=--('Data Sheet'!$B$19))),
            --(INT('Data Sheet'!$A$19) &amp; "." &amp; BO815),
            --(INT('Data Sheet'!$B$19) &amp; "." &amp; BO815)
        )
    ),
    IF(BN815&lt;&gt;"",
        IF(INT('Data Sheet'!$A$19)=INT('Data Sheet'!$B$19),
            --(INT('Data Sheet'!$A$19) &amp; "." &amp; LEFT(BN815,3)),
            IF(AND((--(INT('Data Sheet'!$A$19) &amp; "." &amp; LEFT(BN815,3))&gt;=--('Data Sheet'!$A$19)), (--(INT('Data Sheet'!$A$19) &amp; "." &amp; LEFT(BN815,3))&lt;=--('Data Sheet'!$B$19))),
                --(INT('Data Sheet'!$A$19) &amp; "." &amp; LEFT(BN815,3)),
                --(INT('Data Sheet'!$B$19) &amp; "." &amp; LEFT(BN815,3))
            )
        ),
        "OK"
    )
)</f>
        <v>OK</v>
      </c>
      <c r="O815" s="23" t="str">
        <f>IF(BP815&lt;&gt;"",
    IF(INT('Data Sheet'!$A$19)=INT('Data Sheet'!$B$19),
        --(INT('Data Sheet'!$A$19) &amp; "." &amp; BP815),
        IF(AND((--(INT('Data Sheet'!$A$19) &amp; "." &amp; BP815)&gt;=--('Data Sheet'!$A$19)), (--(INT('Data Sheet'!$A$19) &amp; "." &amp; BP815)&lt;=--('Data Sheet'!$B$19))),
            --(INT('Data Sheet'!$A$19) &amp; "." &amp; BP815),
            --(INT('Data Sheet'!$B$19) &amp; "." &amp; BP815)
        )
    ),
    IF(BN815&lt;&gt;"",
        IF(INT('Data Sheet'!$A$19)=INT('Data Sheet'!$B$19),
            --(INT('Data Sheet'!$A$19) &amp; "." &amp; RIGHT(BN815,3)),
            IF(AND((--(INT('Data Sheet'!$A$19) &amp; "." &amp; RIGHT(BN815,3))&gt;=--('Data Sheet'!$A$19)), (--(INT('Data Sheet'!$A$19) &amp; "." &amp; RIGHT(BN815,3))&lt;=--('Data Sheet'!$B$19))),
                --(INT('Data Sheet'!$A$19) &amp; "." &amp; RIGHT(BN815,3)),
                --(INT('Data Sheet'!$B$19) &amp; "." &amp; RIGHT(BN815,3))
            )
        ),
        "OK"
    )
)</f>
        <v>OK</v>
      </c>
      <c r="P815" s="23" t="str">
        <f>IF(BR815&lt;&gt;"",
    IF(INT('Data Sheet'!$A$19)=INT('Data Sheet'!$B$15),
        --(INT('Data Sheet'!$A$15) &amp; "." &amp; BR815),
        IF(AND((--(INT('Data Sheet'!$A$15) &amp; "." &amp; BR815)&gt;=--('Data Sheet'!$A$15)), (--(INT('Data Sheet'!$A$15) &amp; "." &amp; BR815)&lt;=--('Data Sheet'!$B$15))),
            --(INT('Data Sheet'!$A$15) &amp; "." &amp; BR815),
            --(INT('Data Sheet'!$B$15) &amp; "." &amp; BR815)
        )
    ),
    IF(BQ815&lt;&gt;"",
        IF(INT('Data Sheet'!$A$15)=INT('Data Sheet'!$B$15),
            --(INT('Data Sheet'!$A$15) &amp; "." &amp; LEFT(BQ815,3)),
            IF(AND((--(INT('Data Sheet'!$A$15) &amp; "." &amp; LEFT(BQ815,3))&gt;=--('Data Sheet'!$A$15)), (--(INT('Data Sheet'!$A$15) &amp; "." &amp; LEFT(BQ815,3))&lt;=--('Data Sheet'!$B$15))),
                --(INT('Data Sheet'!$A$15) &amp; "." &amp; LEFT(BQ815,3)),
                --(INT('Data Sheet'!$B$15) &amp; "." &amp; LEFT(BQ815,3))
            )
        ),
        "OK"
    )
)</f>
        <v>OK</v>
      </c>
      <c r="Q815" s="23" t="str">
        <f>IF(BS815&lt;&gt;"",
    IF(INT('Data Sheet'!$A$19)=INT('Data Sheet'!$B$15),
        --(INT('Data Sheet'!$A$15) &amp; "." &amp; BS815),
        IF(AND((--(INT('Data Sheet'!$A$15) &amp; "." &amp; BS815)&gt;=--('Data Sheet'!$A$15)), (--(INT('Data Sheet'!$A$15) &amp; "." &amp; BS815)&lt;=--('Data Sheet'!$B$15))),
            --(INT('Data Sheet'!$A$15) &amp; "." &amp; BS815),
            --(INT('Data Sheet'!$B$15) &amp; "." &amp; BS815)
        )
    ),
    IF(BQ815&lt;&gt;"",
        IF(INT('Data Sheet'!$A$15)=INT('Data Sheet'!$B$15),
            --(INT('Data Sheet'!$A$15) &amp; "." &amp; RIGHT(BQ815,3)),
            IF(AND((--(INT('Data Sheet'!$A$15) &amp; "." &amp; RIGHT(BQ815,3))&gt;=--('Data Sheet'!$A$15)), (--(INT('Data Sheet'!$A$15) &amp; "." &amp; RIGHT(BQ815,3))&lt;=--('Data Sheet'!$B$15))),
                --(INT('Data Sheet'!$A$15) &amp; "." &amp; RIGHT(BQ815,3)),
                --(INT('Data Sheet'!$B$15) &amp; "." &amp; RIGHT(BQ815,3))
            )
        ),
        "OK"
    )
)</f>
        <v>OK</v>
      </c>
      <c r="R815" s="19"/>
      <c r="S815" s="19"/>
      <c r="T815" s="19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1"/>
      <c r="AU815" s="21"/>
      <c r="AV815" s="21"/>
      <c r="AW815" s="22"/>
      <c r="AX815" s="99"/>
      <c r="AY815" s="20"/>
      <c r="AZ815" s="20"/>
      <c r="BA815" s="22"/>
      <c r="BB815">
        <v>807</v>
      </c>
      <c r="BC815" s="80"/>
      <c r="BD815" s="80"/>
      <c r="BE815" s="80"/>
      <c r="BF815" s="80"/>
      <c r="BG815" s="32" t="str">
        <f t="shared" si="136"/>
        <v/>
      </c>
      <c r="BH815" s="78">
        <f t="shared" si="134"/>
        <v>0</v>
      </c>
      <c r="BI815" s="2">
        <f t="shared" si="137"/>
        <v>0</v>
      </c>
      <c r="BJ815" s="2">
        <f t="shared" si="138"/>
        <v>0</v>
      </c>
      <c r="BK815" s="2">
        <f t="shared" si="135"/>
        <v>0</v>
      </c>
    </row>
    <row r="816" spans="2:63" ht="15" customHeight="1" x14ac:dyDescent="0.25">
      <c r="B816" s="14">
        <v>808</v>
      </c>
      <c r="C816" s="95" t="str">
        <f t="shared" si="139"/>
        <v/>
      </c>
      <c r="D816" s="15" t="str">
        <f t="shared" si="144"/>
        <v>OK</v>
      </c>
      <c r="E816" s="16" t="e">
        <f>VLOOKUP('Data Sheet'!$B$8,'Data Sheet'!$I$2:$J$9,2,FALSE)</f>
        <v>#N/A</v>
      </c>
      <c r="F816" s="16" t="str">
        <f t="shared" si="140"/>
        <v/>
      </c>
      <c r="G816" s="103">
        <f t="shared" si="141"/>
        <v>0</v>
      </c>
      <c r="H816" s="17" t="s">
        <v>26</v>
      </c>
      <c r="I816" s="17" t="s">
        <v>26</v>
      </c>
      <c r="J816" s="17" t="str">
        <f>IF('Data Sheet'!$B$9="NC-50","N/A","OK")</f>
        <v>OK</v>
      </c>
      <c r="K816" s="17" t="str">
        <f>IF('Data Sheet'!$B$9="NC-50","N/A","OK")</f>
        <v>OK</v>
      </c>
      <c r="L816" s="17" t="str">
        <f t="shared" si="142"/>
        <v>OK</v>
      </c>
      <c r="M816" s="17" t="str">
        <f t="shared" si="143"/>
        <v>OK</v>
      </c>
      <c r="N816" s="18" t="str">
        <f>IF(BO816&lt;&gt;"",
    IF(INT('Data Sheet'!$A$19)=INT('Data Sheet'!$B$19),
        --(INT('Data Sheet'!$A$19) &amp; "." &amp; BO816),
        IF(AND((--(INT('Data Sheet'!$A$19) &amp; "." &amp; BO816)&gt;=--('Data Sheet'!$A$19)), (--(INT('Data Sheet'!$A$19) &amp; "." &amp; BO816)&lt;=--('Data Sheet'!$B$19))),
            --(INT('Data Sheet'!$A$19) &amp; "." &amp; BO816),
            --(INT('Data Sheet'!$B$19) &amp; "." &amp; BO816)
        )
    ),
    IF(BN816&lt;&gt;"",
        IF(INT('Data Sheet'!$A$19)=INT('Data Sheet'!$B$19),
            --(INT('Data Sheet'!$A$19) &amp; "." &amp; LEFT(BN816,3)),
            IF(AND((--(INT('Data Sheet'!$A$19) &amp; "." &amp; LEFT(BN816,3))&gt;=--('Data Sheet'!$A$19)), (--(INT('Data Sheet'!$A$19) &amp; "." &amp; LEFT(BN816,3))&lt;=--('Data Sheet'!$B$19))),
                --(INT('Data Sheet'!$A$19) &amp; "." &amp; LEFT(BN816,3)),
                --(INT('Data Sheet'!$B$19) &amp; "." &amp; LEFT(BN816,3))
            )
        ),
        "OK"
    )
)</f>
        <v>OK</v>
      </c>
      <c r="O816" s="23" t="str">
        <f>IF(BP816&lt;&gt;"",
    IF(INT('Data Sheet'!$A$19)=INT('Data Sheet'!$B$19),
        --(INT('Data Sheet'!$A$19) &amp; "." &amp; BP816),
        IF(AND((--(INT('Data Sheet'!$A$19) &amp; "." &amp; BP816)&gt;=--('Data Sheet'!$A$19)), (--(INT('Data Sheet'!$A$19) &amp; "." &amp; BP816)&lt;=--('Data Sheet'!$B$19))),
            --(INT('Data Sheet'!$A$19) &amp; "." &amp; BP816),
            --(INT('Data Sheet'!$B$19) &amp; "." &amp; BP816)
        )
    ),
    IF(BN816&lt;&gt;"",
        IF(INT('Data Sheet'!$A$19)=INT('Data Sheet'!$B$19),
            --(INT('Data Sheet'!$A$19) &amp; "." &amp; RIGHT(BN816,3)),
            IF(AND((--(INT('Data Sheet'!$A$19) &amp; "." &amp; RIGHT(BN816,3))&gt;=--('Data Sheet'!$A$19)), (--(INT('Data Sheet'!$A$19) &amp; "." &amp; RIGHT(BN816,3))&lt;=--('Data Sheet'!$B$19))),
                --(INT('Data Sheet'!$A$19) &amp; "." &amp; RIGHT(BN816,3)),
                --(INT('Data Sheet'!$B$19) &amp; "." &amp; RIGHT(BN816,3))
            )
        ),
        "OK"
    )
)</f>
        <v>OK</v>
      </c>
      <c r="P816" s="23" t="str">
        <f>IF(BR816&lt;&gt;"",
    IF(INT('Data Sheet'!$A$19)=INT('Data Sheet'!$B$15),
        --(INT('Data Sheet'!$A$15) &amp; "." &amp; BR816),
        IF(AND((--(INT('Data Sheet'!$A$15) &amp; "." &amp; BR816)&gt;=--('Data Sheet'!$A$15)), (--(INT('Data Sheet'!$A$15) &amp; "." &amp; BR816)&lt;=--('Data Sheet'!$B$15))),
            --(INT('Data Sheet'!$A$15) &amp; "." &amp; BR816),
            --(INT('Data Sheet'!$B$15) &amp; "." &amp; BR816)
        )
    ),
    IF(BQ816&lt;&gt;"",
        IF(INT('Data Sheet'!$A$15)=INT('Data Sheet'!$B$15),
            --(INT('Data Sheet'!$A$15) &amp; "." &amp; LEFT(BQ816,3)),
            IF(AND((--(INT('Data Sheet'!$A$15) &amp; "." &amp; LEFT(BQ816,3))&gt;=--('Data Sheet'!$A$15)), (--(INT('Data Sheet'!$A$15) &amp; "." &amp; LEFT(BQ816,3))&lt;=--('Data Sheet'!$B$15))),
                --(INT('Data Sheet'!$A$15) &amp; "." &amp; LEFT(BQ816,3)),
                --(INT('Data Sheet'!$B$15) &amp; "." &amp; LEFT(BQ816,3))
            )
        ),
        "OK"
    )
)</f>
        <v>OK</v>
      </c>
      <c r="Q816" s="23" t="str">
        <f>IF(BS816&lt;&gt;"",
    IF(INT('Data Sheet'!$A$19)=INT('Data Sheet'!$B$15),
        --(INT('Data Sheet'!$A$15) &amp; "." &amp; BS816),
        IF(AND((--(INT('Data Sheet'!$A$15) &amp; "." &amp; BS816)&gt;=--('Data Sheet'!$A$15)), (--(INT('Data Sheet'!$A$15) &amp; "." &amp; BS816)&lt;=--('Data Sheet'!$B$15))),
            --(INT('Data Sheet'!$A$15) &amp; "." &amp; BS816),
            --(INT('Data Sheet'!$B$15) &amp; "." &amp; BS816)
        )
    ),
    IF(BQ816&lt;&gt;"",
        IF(INT('Data Sheet'!$A$15)=INT('Data Sheet'!$B$15),
            --(INT('Data Sheet'!$A$15) &amp; "." &amp; RIGHT(BQ816,3)),
            IF(AND((--(INT('Data Sheet'!$A$15) &amp; "." &amp; RIGHT(BQ816,3))&gt;=--('Data Sheet'!$A$15)), (--(INT('Data Sheet'!$A$15) &amp; "." &amp; RIGHT(BQ816,3))&lt;=--('Data Sheet'!$B$15))),
                --(INT('Data Sheet'!$A$15) &amp; "." &amp; RIGHT(BQ816,3)),
                --(INT('Data Sheet'!$B$15) &amp; "." &amp; RIGHT(BQ816,3))
            )
        ),
        "OK"
    )
)</f>
        <v>OK</v>
      </c>
      <c r="R816" s="19"/>
      <c r="S816" s="19"/>
      <c r="T816" s="19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1"/>
      <c r="AU816" s="21"/>
      <c r="AV816" s="21"/>
      <c r="AW816" s="22"/>
      <c r="AX816" s="99"/>
      <c r="AY816" s="20"/>
      <c r="AZ816" s="20"/>
      <c r="BA816" s="22"/>
      <c r="BB816">
        <v>808</v>
      </c>
      <c r="BC816" s="80"/>
      <c r="BD816" s="80"/>
      <c r="BE816" s="80"/>
      <c r="BF816" s="80"/>
      <c r="BG816" s="32" t="str">
        <f t="shared" si="136"/>
        <v/>
      </c>
      <c r="BH816" s="78">
        <f t="shared" si="134"/>
        <v>0</v>
      </c>
      <c r="BI816" s="2">
        <f t="shared" si="137"/>
        <v>0</v>
      </c>
      <c r="BJ816" s="2">
        <f t="shared" si="138"/>
        <v>0</v>
      </c>
      <c r="BK816" s="2">
        <f t="shared" si="135"/>
        <v>0</v>
      </c>
    </row>
    <row r="817" spans="2:63" ht="15" customHeight="1" x14ac:dyDescent="0.25">
      <c r="B817" s="14">
        <v>809</v>
      </c>
      <c r="C817" s="95" t="str">
        <f t="shared" si="139"/>
        <v/>
      </c>
      <c r="D817" s="15" t="str">
        <f t="shared" si="144"/>
        <v>OK</v>
      </c>
      <c r="E817" s="16" t="e">
        <f>VLOOKUP('Data Sheet'!$B$8,'Data Sheet'!$I$2:$J$9,2,FALSE)</f>
        <v>#N/A</v>
      </c>
      <c r="F817" s="16" t="str">
        <f t="shared" si="140"/>
        <v/>
      </c>
      <c r="G817" s="103">
        <f t="shared" si="141"/>
        <v>0</v>
      </c>
      <c r="H817" s="17" t="s">
        <v>26</v>
      </c>
      <c r="I817" s="17" t="s">
        <v>26</v>
      </c>
      <c r="J817" s="17" t="str">
        <f>IF('Data Sheet'!$B$9="NC-50","N/A","OK")</f>
        <v>OK</v>
      </c>
      <c r="K817" s="17" t="str">
        <f>IF('Data Sheet'!$B$9="NC-50","N/A","OK")</f>
        <v>OK</v>
      </c>
      <c r="L817" s="17" t="str">
        <f t="shared" si="142"/>
        <v>OK</v>
      </c>
      <c r="M817" s="17" t="str">
        <f t="shared" si="143"/>
        <v>OK</v>
      </c>
      <c r="N817" s="18" t="str">
        <f>IF(BO817&lt;&gt;"",
    IF(INT('Data Sheet'!$A$19)=INT('Data Sheet'!$B$19),
        --(INT('Data Sheet'!$A$19) &amp; "." &amp; BO817),
        IF(AND((--(INT('Data Sheet'!$A$19) &amp; "." &amp; BO817)&gt;=--('Data Sheet'!$A$19)), (--(INT('Data Sheet'!$A$19) &amp; "." &amp; BO817)&lt;=--('Data Sheet'!$B$19))),
            --(INT('Data Sheet'!$A$19) &amp; "." &amp; BO817),
            --(INT('Data Sheet'!$B$19) &amp; "." &amp; BO817)
        )
    ),
    IF(BN817&lt;&gt;"",
        IF(INT('Data Sheet'!$A$19)=INT('Data Sheet'!$B$19),
            --(INT('Data Sheet'!$A$19) &amp; "." &amp; LEFT(BN817,3)),
            IF(AND((--(INT('Data Sheet'!$A$19) &amp; "." &amp; LEFT(BN817,3))&gt;=--('Data Sheet'!$A$19)), (--(INT('Data Sheet'!$A$19) &amp; "." &amp; LEFT(BN817,3))&lt;=--('Data Sheet'!$B$19))),
                --(INT('Data Sheet'!$A$19) &amp; "." &amp; LEFT(BN817,3)),
                --(INT('Data Sheet'!$B$19) &amp; "." &amp; LEFT(BN817,3))
            )
        ),
        "OK"
    )
)</f>
        <v>OK</v>
      </c>
      <c r="O817" s="23" t="str">
        <f>IF(BP817&lt;&gt;"",
    IF(INT('Data Sheet'!$A$19)=INT('Data Sheet'!$B$19),
        --(INT('Data Sheet'!$A$19) &amp; "." &amp; BP817),
        IF(AND((--(INT('Data Sheet'!$A$19) &amp; "." &amp; BP817)&gt;=--('Data Sheet'!$A$19)), (--(INT('Data Sheet'!$A$19) &amp; "." &amp; BP817)&lt;=--('Data Sheet'!$B$19))),
            --(INT('Data Sheet'!$A$19) &amp; "." &amp; BP817),
            --(INT('Data Sheet'!$B$19) &amp; "." &amp; BP817)
        )
    ),
    IF(BN817&lt;&gt;"",
        IF(INT('Data Sheet'!$A$19)=INT('Data Sheet'!$B$19),
            --(INT('Data Sheet'!$A$19) &amp; "." &amp; RIGHT(BN817,3)),
            IF(AND((--(INT('Data Sheet'!$A$19) &amp; "." &amp; RIGHT(BN817,3))&gt;=--('Data Sheet'!$A$19)), (--(INT('Data Sheet'!$A$19) &amp; "." &amp; RIGHT(BN817,3))&lt;=--('Data Sheet'!$B$19))),
                --(INT('Data Sheet'!$A$19) &amp; "." &amp; RIGHT(BN817,3)),
                --(INT('Data Sheet'!$B$19) &amp; "." &amp; RIGHT(BN817,3))
            )
        ),
        "OK"
    )
)</f>
        <v>OK</v>
      </c>
      <c r="P817" s="23" t="str">
        <f>IF(BR817&lt;&gt;"",
    IF(INT('Data Sheet'!$A$19)=INT('Data Sheet'!$B$15),
        --(INT('Data Sheet'!$A$15) &amp; "." &amp; BR817),
        IF(AND((--(INT('Data Sheet'!$A$15) &amp; "." &amp; BR817)&gt;=--('Data Sheet'!$A$15)), (--(INT('Data Sheet'!$A$15) &amp; "." &amp; BR817)&lt;=--('Data Sheet'!$B$15))),
            --(INT('Data Sheet'!$A$15) &amp; "." &amp; BR817),
            --(INT('Data Sheet'!$B$15) &amp; "." &amp; BR817)
        )
    ),
    IF(BQ817&lt;&gt;"",
        IF(INT('Data Sheet'!$A$15)=INT('Data Sheet'!$B$15),
            --(INT('Data Sheet'!$A$15) &amp; "." &amp; LEFT(BQ817,3)),
            IF(AND((--(INT('Data Sheet'!$A$15) &amp; "." &amp; LEFT(BQ817,3))&gt;=--('Data Sheet'!$A$15)), (--(INT('Data Sheet'!$A$15) &amp; "." &amp; LEFT(BQ817,3))&lt;=--('Data Sheet'!$B$15))),
                --(INT('Data Sheet'!$A$15) &amp; "." &amp; LEFT(BQ817,3)),
                --(INT('Data Sheet'!$B$15) &amp; "." &amp; LEFT(BQ817,3))
            )
        ),
        "OK"
    )
)</f>
        <v>OK</v>
      </c>
      <c r="Q817" s="23" t="str">
        <f>IF(BS817&lt;&gt;"",
    IF(INT('Data Sheet'!$A$19)=INT('Data Sheet'!$B$15),
        --(INT('Data Sheet'!$A$15) &amp; "." &amp; BS817),
        IF(AND((--(INT('Data Sheet'!$A$15) &amp; "." &amp; BS817)&gt;=--('Data Sheet'!$A$15)), (--(INT('Data Sheet'!$A$15) &amp; "." &amp; BS817)&lt;=--('Data Sheet'!$B$15))),
            --(INT('Data Sheet'!$A$15) &amp; "." &amp; BS817),
            --(INT('Data Sheet'!$B$15) &amp; "." &amp; BS817)
        )
    ),
    IF(BQ817&lt;&gt;"",
        IF(INT('Data Sheet'!$A$15)=INT('Data Sheet'!$B$15),
            --(INT('Data Sheet'!$A$15) &amp; "." &amp; RIGHT(BQ817,3)),
            IF(AND((--(INT('Data Sheet'!$A$15) &amp; "." &amp; RIGHT(BQ817,3))&gt;=--('Data Sheet'!$A$15)), (--(INT('Data Sheet'!$A$15) &amp; "." &amp; RIGHT(BQ817,3))&lt;=--('Data Sheet'!$B$15))),
                --(INT('Data Sheet'!$A$15) &amp; "." &amp; RIGHT(BQ817,3)),
                --(INT('Data Sheet'!$B$15) &amp; "." &amp; RIGHT(BQ817,3))
            )
        ),
        "OK"
    )
)</f>
        <v>OK</v>
      </c>
      <c r="R817" s="19"/>
      <c r="S817" s="19"/>
      <c r="T817" s="19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1"/>
      <c r="AU817" s="21"/>
      <c r="AV817" s="21"/>
      <c r="AW817" s="22"/>
      <c r="AX817" s="99"/>
      <c r="AY817" s="20"/>
      <c r="AZ817" s="20"/>
      <c r="BA817" s="22"/>
      <c r="BB817">
        <v>809</v>
      </c>
      <c r="BC817" s="80"/>
      <c r="BD817" s="80"/>
      <c r="BE817" s="80"/>
      <c r="BF817" s="80"/>
      <c r="BG817" s="32" t="str">
        <f t="shared" si="136"/>
        <v/>
      </c>
      <c r="BH817" s="78">
        <f t="shared" si="134"/>
        <v>0</v>
      </c>
      <c r="BI817" s="2">
        <f t="shared" si="137"/>
        <v>0</v>
      </c>
      <c r="BJ817" s="2">
        <f t="shared" si="138"/>
        <v>0</v>
      </c>
      <c r="BK817" s="2">
        <f t="shared" si="135"/>
        <v>0</v>
      </c>
    </row>
    <row r="818" spans="2:63" ht="15" customHeight="1" x14ac:dyDescent="0.25">
      <c r="B818" s="14">
        <v>810</v>
      </c>
      <c r="C818" s="95" t="str">
        <f t="shared" si="139"/>
        <v/>
      </c>
      <c r="D818" s="15" t="str">
        <f t="shared" si="144"/>
        <v>OK</v>
      </c>
      <c r="E818" s="16" t="e">
        <f>VLOOKUP('Data Sheet'!$B$8,'Data Sheet'!$I$2:$J$9,2,FALSE)</f>
        <v>#N/A</v>
      </c>
      <c r="F818" s="16" t="str">
        <f t="shared" si="140"/>
        <v/>
      </c>
      <c r="G818" s="103">
        <f t="shared" si="141"/>
        <v>0</v>
      </c>
      <c r="H818" s="17" t="s">
        <v>26</v>
      </c>
      <c r="I818" s="17" t="s">
        <v>26</v>
      </c>
      <c r="J818" s="17" t="str">
        <f>IF('Data Sheet'!$B$9="NC-50","N/A","OK")</f>
        <v>OK</v>
      </c>
      <c r="K818" s="17" t="str">
        <f>IF('Data Sheet'!$B$9="NC-50","N/A","OK")</f>
        <v>OK</v>
      </c>
      <c r="L818" s="17" t="str">
        <f t="shared" si="142"/>
        <v>OK</v>
      </c>
      <c r="M818" s="17" t="str">
        <f t="shared" si="143"/>
        <v>OK</v>
      </c>
      <c r="N818" s="18" t="str">
        <f>IF(BO818&lt;&gt;"",
    IF(INT('Data Sheet'!$A$19)=INT('Data Sheet'!$B$19),
        --(INT('Data Sheet'!$A$19) &amp; "." &amp; BO818),
        IF(AND((--(INT('Data Sheet'!$A$19) &amp; "." &amp; BO818)&gt;=--('Data Sheet'!$A$19)), (--(INT('Data Sheet'!$A$19) &amp; "." &amp; BO818)&lt;=--('Data Sheet'!$B$19))),
            --(INT('Data Sheet'!$A$19) &amp; "." &amp; BO818),
            --(INT('Data Sheet'!$B$19) &amp; "." &amp; BO818)
        )
    ),
    IF(BN818&lt;&gt;"",
        IF(INT('Data Sheet'!$A$19)=INT('Data Sheet'!$B$19),
            --(INT('Data Sheet'!$A$19) &amp; "." &amp; LEFT(BN818,3)),
            IF(AND((--(INT('Data Sheet'!$A$19) &amp; "." &amp; LEFT(BN818,3))&gt;=--('Data Sheet'!$A$19)), (--(INT('Data Sheet'!$A$19) &amp; "." &amp; LEFT(BN818,3))&lt;=--('Data Sheet'!$B$19))),
                --(INT('Data Sheet'!$A$19) &amp; "." &amp; LEFT(BN818,3)),
                --(INT('Data Sheet'!$B$19) &amp; "." &amp; LEFT(BN818,3))
            )
        ),
        "OK"
    )
)</f>
        <v>OK</v>
      </c>
      <c r="O818" s="23" t="str">
        <f>IF(BP818&lt;&gt;"",
    IF(INT('Data Sheet'!$A$19)=INT('Data Sheet'!$B$19),
        --(INT('Data Sheet'!$A$19) &amp; "." &amp; BP818),
        IF(AND((--(INT('Data Sheet'!$A$19) &amp; "." &amp; BP818)&gt;=--('Data Sheet'!$A$19)), (--(INT('Data Sheet'!$A$19) &amp; "." &amp; BP818)&lt;=--('Data Sheet'!$B$19))),
            --(INT('Data Sheet'!$A$19) &amp; "." &amp; BP818),
            --(INT('Data Sheet'!$B$19) &amp; "." &amp; BP818)
        )
    ),
    IF(BN818&lt;&gt;"",
        IF(INT('Data Sheet'!$A$19)=INT('Data Sheet'!$B$19),
            --(INT('Data Sheet'!$A$19) &amp; "." &amp; RIGHT(BN818,3)),
            IF(AND((--(INT('Data Sheet'!$A$19) &amp; "." &amp; RIGHT(BN818,3))&gt;=--('Data Sheet'!$A$19)), (--(INT('Data Sheet'!$A$19) &amp; "." &amp; RIGHT(BN818,3))&lt;=--('Data Sheet'!$B$19))),
                --(INT('Data Sheet'!$A$19) &amp; "." &amp; RIGHT(BN818,3)),
                --(INT('Data Sheet'!$B$19) &amp; "." &amp; RIGHT(BN818,3))
            )
        ),
        "OK"
    )
)</f>
        <v>OK</v>
      </c>
      <c r="P818" s="23" t="str">
        <f>IF(BR818&lt;&gt;"",
    IF(INT('Data Sheet'!$A$19)=INT('Data Sheet'!$B$15),
        --(INT('Data Sheet'!$A$15) &amp; "." &amp; BR818),
        IF(AND((--(INT('Data Sheet'!$A$15) &amp; "." &amp; BR818)&gt;=--('Data Sheet'!$A$15)), (--(INT('Data Sheet'!$A$15) &amp; "." &amp; BR818)&lt;=--('Data Sheet'!$B$15))),
            --(INT('Data Sheet'!$A$15) &amp; "." &amp; BR818),
            --(INT('Data Sheet'!$B$15) &amp; "." &amp; BR818)
        )
    ),
    IF(BQ818&lt;&gt;"",
        IF(INT('Data Sheet'!$A$15)=INT('Data Sheet'!$B$15),
            --(INT('Data Sheet'!$A$15) &amp; "." &amp; LEFT(BQ818,3)),
            IF(AND((--(INT('Data Sheet'!$A$15) &amp; "." &amp; LEFT(BQ818,3))&gt;=--('Data Sheet'!$A$15)), (--(INT('Data Sheet'!$A$15) &amp; "." &amp; LEFT(BQ818,3))&lt;=--('Data Sheet'!$B$15))),
                --(INT('Data Sheet'!$A$15) &amp; "." &amp; LEFT(BQ818,3)),
                --(INT('Data Sheet'!$B$15) &amp; "." &amp; LEFT(BQ818,3))
            )
        ),
        "OK"
    )
)</f>
        <v>OK</v>
      </c>
      <c r="Q818" s="23" t="str">
        <f>IF(BS818&lt;&gt;"",
    IF(INT('Data Sheet'!$A$19)=INT('Data Sheet'!$B$15),
        --(INT('Data Sheet'!$A$15) &amp; "." &amp; BS818),
        IF(AND((--(INT('Data Sheet'!$A$15) &amp; "." &amp; BS818)&gt;=--('Data Sheet'!$A$15)), (--(INT('Data Sheet'!$A$15) &amp; "." &amp; BS818)&lt;=--('Data Sheet'!$B$15))),
            --(INT('Data Sheet'!$A$15) &amp; "." &amp; BS818),
            --(INT('Data Sheet'!$B$15) &amp; "." &amp; BS818)
        )
    ),
    IF(BQ818&lt;&gt;"",
        IF(INT('Data Sheet'!$A$15)=INT('Data Sheet'!$B$15),
            --(INT('Data Sheet'!$A$15) &amp; "." &amp; RIGHT(BQ818,3)),
            IF(AND((--(INT('Data Sheet'!$A$15) &amp; "." &amp; RIGHT(BQ818,3))&gt;=--('Data Sheet'!$A$15)), (--(INT('Data Sheet'!$A$15) &amp; "." &amp; RIGHT(BQ818,3))&lt;=--('Data Sheet'!$B$15))),
                --(INT('Data Sheet'!$A$15) &amp; "." &amp; RIGHT(BQ818,3)),
                --(INT('Data Sheet'!$B$15) &amp; "." &amp; RIGHT(BQ818,3))
            )
        ),
        "OK"
    )
)</f>
        <v>OK</v>
      </c>
      <c r="R818" s="19"/>
      <c r="S818" s="19"/>
      <c r="T818" s="19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1"/>
      <c r="AU818" s="21"/>
      <c r="AV818" s="21"/>
      <c r="AW818" s="22"/>
      <c r="AX818" s="99"/>
      <c r="AY818" s="20"/>
      <c r="AZ818" s="20"/>
      <c r="BA818" s="22"/>
      <c r="BB818">
        <v>810</v>
      </c>
      <c r="BC818" s="80"/>
      <c r="BD818" s="80"/>
      <c r="BE818" s="80"/>
      <c r="BF818" s="80"/>
      <c r="BG818" s="32" t="str">
        <f t="shared" si="136"/>
        <v/>
      </c>
      <c r="BH818" s="78">
        <f t="shared" si="134"/>
        <v>0</v>
      </c>
      <c r="BI818" s="2">
        <f t="shared" si="137"/>
        <v>0</v>
      </c>
      <c r="BJ818" s="2">
        <f t="shared" si="138"/>
        <v>0</v>
      </c>
      <c r="BK818" s="2">
        <f t="shared" si="135"/>
        <v>0</v>
      </c>
    </row>
    <row r="819" spans="2:63" ht="15" customHeight="1" x14ac:dyDescent="0.25">
      <c r="B819" s="14">
        <v>811</v>
      </c>
      <c r="C819" s="95" t="str">
        <f t="shared" si="139"/>
        <v/>
      </c>
      <c r="D819" s="15" t="str">
        <f t="shared" si="144"/>
        <v>OK</v>
      </c>
      <c r="E819" s="16" t="e">
        <f>VLOOKUP('Data Sheet'!$B$8,'Data Sheet'!$I$2:$J$9,2,FALSE)</f>
        <v>#N/A</v>
      </c>
      <c r="F819" s="16" t="str">
        <f t="shared" si="140"/>
        <v/>
      </c>
      <c r="G819" s="103">
        <f t="shared" si="141"/>
        <v>0</v>
      </c>
      <c r="H819" s="17" t="s">
        <v>26</v>
      </c>
      <c r="I819" s="17" t="s">
        <v>26</v>
      </c>
      <c r="J819" s="17" t="str">
        <f>IF('Data Sheet'!$B$9="NC-50","N/A","OK")</f>
        <v>OK</v>
      </c>
      <c r="K819" s="17" t="str">
        <f>IF('Data Sheet'!$B$9="NC-50","N/A","OK")</f>
        <v>OK</v>
      </c>
      <c r="L819" s="17" t="str">
        <f t="shared" si="142"/>
        <v>OK</v>
      </c>
      <c r="M819" s="17" t="str">
        <f t="shared" si="143"/>
        <v>OK</v>
      </c>
      <c r="N819" s="18" t="str">
        <f>IF(BO819&lt;&gt;"",
    IF(INT('Data Sheet'!$A$19)=INT('Data Sheet'!$B$19),
        --(INT('Data Sheet'!$A$19) &amp; "." &amp; BO819),
        IF(AND((--(INT('Data Sheet'!$A$19) &amp; "." &amp; BO819)&gt;=--('Data Sheet'!$A$19)), (--(INT('Data Sheet'!$A$19) &amp; "." &amp; BO819)&lt;=--('Data Sheet'!$B$19))),
            --(INT('Data Sheet'!$A$19) &amp; "." &amp; BO819),
            --(INT('Data Sheet'!$B$19) &amp; "." &amp; BO819)
        )
    ),
    IF(BN819&lt;&gt;"",
        IF(INT('Data Sheet'!$A$19)=INT('Data Sheet'!$B$19),
            --(INT('Data Sheet'!$A$19) &amp; "." &amp; LEFT(BN819,3)),
            IF(AND((--(INT('Data Sheet'!$A$19) &amp; "." &amp; LEFT(BN819,3))&gt;=--('Data Sheet'!$A$19)), (--(INT('Data Sheet'!$A$19) &amp; "." &amp; LEFT(BN819,3))&lt;=--('Data Sheet'!$B$19))),
                --(INT('Data Sheet'!$A$19) &amp; "." &amp; LEFT(BN819,3)),
                --(INT('Data Sheet'!$B$19) &amp; "." &amp; LEFT(BN819,3))
            )
        ),
        "OK"
    )
)</f>
        <v>OK</v>
      </c>
      <c r="O819" s="23" t="str">
        <f>IF(BP819&lt;&gt;"",
    IF(INT('Data Sheet'!$A$19)=INT('Data Sheet'!$B$19),
        --(INT('Data Sheet'!$A$19) &amp; "." &amp; BP819),
        IF(AND((--(INT('Data Sheet'!$A$19) &amp; "." &amp; BP819)&gt;=--('Data Sheet'!$A$19)), (--(INT('Data Sheet'!$A$19) &amp; "." &amp; BP819)&lt;=--('Data Sheet'!$B$19))),
            --(INT('Data Sheet'!$A$19) &amp; "." &amp; BP819),
            --(INT('Data Sheet'!$B$19) &amp; "." &amp; BP819)
        )
    ),
    IF(BN819&lt;&gt;"",
        IF(INT('Data Sheet'!$A$19)=INT('Data Sheet'!$B$19),
            --(INT('Data Sheet'!$A$19) &amp; "." &amp; RIGHT(BN819,3)),
            IF(AND((--(INT('Data Sheet'!$A$19) &amp; "." &amp; RIGHT(BN819,3))&gt;=--('Data Sheet'!$A$19)), (--(INT('Data Sheet'!$A$19) &amp; "." &amp; RIGHT(BN819,3))&lt;=--('Data Sheet'!$B$19))),
                --(INT('Data Sheet'!$A$19) &amp; "." &amp; RIGHT(BN819,3)),
                --(INT('Data Sheet'!$B$19) &amp; "." &amp; RIGHT(BN819,3))
            )
        ),
        "OK"
    )
)</f>
        <v>OK</v>
      </c>
      <c r="P819" s="23" t="str">
        <f>IF(BR819&lt;&gt;"",
    IF(INT('Data Sheet'!$A$19)=INT('Data Sheet'!$B$15),
        --(INT('Data Sheet'!$A$15) &amp; "." &amp; BR819),
        IF(AND((--(INT('Data Sheet'!$A$15) &amp; "." &amp; BR819)&gt;=--('Data Sheet'!$A$15)), (--(INT('Data Sheet'!$A$15) &amp; "." &amp; BR819)&lt;=--('Data Sheet'!$B$15))),
            --(INT('Data Sheet'!$A$15) &amp; "." &amp; BR819),
            --(INT('Data Sheet'!$B$15) &amp; "." &amp; BR819)
        )
    ),
    IF(BQ819&lt;&gt;"",
        IF(INT('Data Sheet'!$A$15)=INT('Data Sheet'!$B$15),
            --(INT('Data Sheet'!$A$15) &amp; "." &amp; LEFT(BQ819,3)),
            IF(AND((--(INT('Data Sheet'!$A$15) &amp; "." &amp; LEFT(BQ819,3))&gt;=--('Data Sheet'!$A$15)), (--(INT('Data Sheet'!$A$15) &amp; "." &amp; LEFT(BQ819,3))&lt;=--('Data Sheet'!$B$15))),
                --(INT('Data Sheet'!$A$15) &amp; "." &amp; LEFT(BQ819,3)),
                --(INT('Data Sheet'!$B$15) &amp; "." &amp; LEFT(BQ819,3))
            )
        ),
        "OK"
    )
)</f>
        <v>OK</v>
      </c>
      <c r="Q819" s="23" t="str">
        <f>IF(BS819&lt;&gt;"",
    IF(INT('Data Sheet'!$A$19)=INT('Data Sheet'!$B$15),
        --(INT('Data Sheet'!$A$15) &amp; "." &amp; BS819),
        IF(AND((--(INT('Data Sheet'!$A$15) &amp; "." &amp; BS819)&gt;=--('Data Sheet'!$A$15)), (--(INT('Data Sheet'!$A$15) &amp; "." &amp; BS819)&lt;=--('Data Sheet'!$B$15))),
            --(INT('Data Sheet'!$A$15) &amp; "." &amp; BS819),
            --(INT('Data Sheet'!$B$15) &amp; "." &amp; BS819)
        )
    ),
    IF(BQ819&lt;&gt;"",
        IF(INT('Data Sheet'!$A$15)=INT('Data Sheet'!$B$15),
            --(INT('Data Sheet'!$A$15) &amp; "." &amp; RIGHT(BQ819,3)),
            IF(AND((--(INT('Data Sheet'!$A$15) &amp; "." &amp; RIGHT(BQ819,3))&gt;=--('Data Sheet'!$A$15)), (--(INT('Data Sheet'!$A$15) &amp; "." &amp; RIGHT(BQ819,3))&lt;=--('Data Sheet'!$B$15))),
                --(INT('Data Sheet'!$A$15) &amp; "." &amp; RIGHT(BQ819,3)),
                --(INT('Data Sheet'!$B$15) &amp; "." &amp; RIGHT(BQ819,3))
            )
        ),
        "OK"
    )
)</f>
        <v>OK</v>
      </c>
      <c r="R819" s="19"/>
      <c r="S819" s="19"/>
      <c r="T819" s="19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1"/>
      <c r="AU819" s="21"/>
      <c r="AV819" s="21"/>
      <c r="AW819" s="22"/>
      <c r="AX819" s="99"/>
      <c r="AY819" s="20"/>
      <c r="AZ819" s="20"/>
      <c r="BA819" s="22"/>
      <c r="BB819">
        <v>811</v>
      </c>
      <c r="BC819" s="80"/>
      <c r="BD819" s="80"/>
      <c r="BE819" s="80"/>
      <c r="BF819" s="80"/>
      <c r="BG819" s="32" t="str">
        <f t="shared" si="136"/>
        <v/>
      </c>
      <c r="BH819" s="78">
        <f t="shared" si="134"/>
        <v>0</v>
      </c>
      <c r="BI819" s="2">
        <f t="shared" si="137"/>
        <v>0</v>
      </c>
      <c r="BJ819" s="2">
        <f t="shared" si="138"/>
        <v>0</v>
      </c>
      <c r="BK819" s="2">
        <f t="shared" si="135"/>
        <v>0</v>
      </c>
    </row>
    <row r="820" spans="2:63" ht="15" customHeight="1" x14ac:dyDescent="0.25">
      <c r="B820" s="14">
        <v>812</v>
      </c>
      <c r="C820" s="95" t="str">
        <f t="shared" si="139"/>
        <v/>
      </c>
      <c r="D820" s="15" t="str">
        <f t="shared" si="144"/>
        <v>OK</v>
      </c>
      <c r="E820" s="16" t="e">
        <f>VLOOKUP('Data Sheet'!$B$8,'Data Sheet'!$I$2:$J$9,2,FALSE)</f>
        <v>#N/A</v>
      </c>
      <c r="F820" s="16" t="str">
        <f t="shared" si="140"/>
        <v/>
      </c>
      <c r="G820" s="103">
        <f t="shared" si="141"/>
        <v>0</v>
      </c>
      <c r="H820" s="17" t="s">
        <v>26</v>
      </c>
      <c r="I820" s="17" t="s">
        <v>26</v>
      </c>
      <c r="J820" s="17" t="str">
        <f>IF('Data Sheet'!$B$9="NC-50","N/A","OK")</f>
        <v>OK</v>
      </c>
      <c r="K820" s="17" t="str">
        <f>IF('Data Sheet'!$B$9="NC-50","N/A","OK")</f>
        <v>OK</v>
      </c>
      <c r="L820" s="17" t="str">
        <f t="shared" si="142"/>
        <v>OK</v>
      </c>
      <c r="M820" s="17" t="str">
        <f t="shared" si="143"/>
        <v>OK</v>
      </c>
      <c r="N820" s="18" t="str">
        <f>IF(BO820&lt;&gt;"",
    IF(INT('Data Sheet'!$A$19)=INT('Data Sheet'!$B$19),
        --(INT('Data Sheet'!$A$19) &amp; "." &amp; BO820),
        IF(AND((--(INT('Data Sheet'!$A$19) &amp; "." &amp; BO820)&gt;=--('Data Sheet'!$A$19)), (--(INT('Data Sheet'!$A$19) &amp; "." &amp; BO820)&lt;=--('Data Sheet'!$B$19))),
            --(INT('Data Sheet'!$A$19) &amp; "." &amp; BO820),
            --(INT('Data Sheet'!$B$19) &amp; "." &amp; BO820)
        )
    ),
    IF(BN820&lt;&gt;"",
        IF(INT('Data Sheet'!$A$19)=INT('Data Sheet'!$B$19),
            --(INT('Data Sheet'!$A$19) &amp; "." &amp; LEFT(BN820,3)),
            IF(AND((--(INT('Data Sheet'!$A$19) &amp; "." &amp; LEFT(BN820,3))&gt;=--('Data Sheet'!$A$19)), (--(INT('Data Sheet'!$A$19) &amp; "." &amp; LEFT(BN820,3))&lt;=--('Data Sheet'!$B$19))),
                --(INT('Data Sheet'!$A$19) &amp; "." &amp; LEFT(BN820,3)),
                --(INT('Data Sheet'!$B$19) &amp; "." &amp; LEFT(BN820,3))
            )
        ),
        "OK"
    )
)</f>
        <v>OK</v>
      </c>
      <c r="O820" s="23" t="str">
        <f>IF(BP820&lt;&gt;"",
    IF(INT('Data Sheet'!$A$19)=INT('Data Sheet'!$B$19),
        --(INT('Data Sheet'!$A$19) &amp; "." &amp; BP820),
        IF(AND((--(INT('Data Sheet'!$A$19) &amp; "." &amp; BP820)&gt;=--('Data Sheet'!$A$19)), (--(INT('Data Sheet'!$A$19) &amp; "." &amp; BP820)&lt;=--('Data Sheet'!$B$19))),
            --(INT('Data Sheet'!$A$19) &amp; "." &amp; BP820),
            --(INT('Data Sheet'!$B$19) &amp; "." &amp; BP820)
        )
    ),
    IF(BN820&lt;&gt;"",
        IF(INT('Data Sheet'!$A$19)=INT('Data Sheet'!$B$19),
            --(INT('Data Sheet'!$A$19) &amp; "." &amp; RIGHT(BN820,3)),
            IF(AND((--(INT('Data Sheet'!$A$19) &amp; "." &amp; RIGHT(BN820,3))&gt;=--('Data Sheet'!$A$19)), (--(INT('Data Sheet'!$A$19) &amp; "." &amp; RIGHT(BN820,3))&lt;=--('Data Sheet'!$B$19))),
                --(INT('Data Sheet'!$A$19) &amp; "." &amp; RIGHT(BN820,3)),
                --(INT('Data Sheet'!$B$19) &amp; "." &amp; RIGHT(BN820,3))
            )
        ),
        "OK"
    )
)</f>
        <v>OK</v>
      </c>
      <c r="P820" s="23" t="str">
        <f>IF(BR820&lt;&gt;"",
    IF(INT('Data Sheet'!$A$19)=INT('Data Sheet'!$B$15),
        --(INT('Data Sheet'!$A$15) &amp; "." &amp; BR820),
        IF(AND((--(INT('Data Sheet'!$A$15) &amp; "." &amp; BR820)&gt;=--('Data Sheet'!$A$15)), (--(INT('Data Sheet'!$A$15) &amp; "." &amp; BR820)&lt;=--('Data Sheet'!$B$15))),
            --(INT('Data Sheet'!$A$15) &amp; "." &amp; BR820),
            --(INT('Data Sheet'!$B$15) &amp; "." &amp; BR820)
        )
    ),
    IF(BQ820&lt;&gt;"",
        IF(INT('Data Sheet'!$A$15)=INT('Data Sheet'!$B$15),
            --(INT('Data Sheet'!$A$15) &amp; "." &amp; LEFT(BQ820,3)),
            IF(AND((--(INT('Data Sheet'!$A$15) &amp; "." &amp; LEFT(BQ820,3))&gt;=--('Data Sheet'!$A$15)), (--(INT('Data Sheet'!$A$15) &amp; "." &amp; LEFT(BQ820,3))&lt;=--('Data Sheet'!$B$15))),
                --(INT('Data Sheet'!$A$15) &amp; "." &amp; LEFT(BQ820,3)),
                --(INT('Data Sheet'!$B$15) &amp; "." &amp; LEFT(BQ820,3))
            )
        ),
        "OK"
    )
)</f>
        <v>OK</v>
      </c>
      <c r="Q820" s="23" t="str">
        <f>IF(BS820&lt;&gt;"",
    IF(INT('Data Sheet'!$A$19)=INT('Data Sheet'!$B$15),
        --(INT('Data Sheet'!$A$15) &amp; "." &amp; BS820),
        IF(AND((--(INT('Data Sheet'!$A$15) &amp; "." &amp; BS820)&gt;=--('Data Sheet'!$A$15)), (--(INT('Data Sheet'!$A$15) &amp; "." &amp; BS820)&lt;=--('Data Sheet'!$B$15))),
            --(INT('Data Sheet'!$A$15) &amp; "." &amp; BS820),
            --(INT('Data Sheet'!$B$15) &amp; "." &amp; BS820)
        )
    ),
    IF(BQ820&lt;&gt;"",
        IF(INT('Data Sheet'!$A$15)=INT('Data Sheet'!$B$15),
            --(INT('Data Sheet'!$A$15) &amp; "." &amp; RIGHT(BQ820,3)),
            IF(AND((--(INT('Data Sheet'!$A$15) &amp; "." &amp; RIGHT(BQ820,3))&gt;=--('Data Sheet'!$A$15)), (--(INT('Data Sheet'!$A$15) &amp; "." &amp; RIGHT(BQ820,3))&lt;=--('Data Sheet'!$B$15))),
                --(INT('Data Sheet'!$A$15) &amp; "." &amp; RIGHT(BQ820,3)),
                --(INT('Data Sheet'!$B$15) &amp; "." &amp; RIGHT(BQ820,3))
            )
        ),
        "OK"
    )
)</f>
        <v>OK</v>
      </c>
      <c r="R820" s="19"/>
      <c r="S820" s="19"/>
      <c r="T820" s="19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1"/>
      <c r="AU820" s="21"/>
      <c r="AV820" s="21"/>
      <c r="AW820" s="22"/>
      <c r="AX820" s="99"/>
      <c r="AY820" s="20"/>
      <c r="AZ820" s="20"/>
      <c r="BA820" s="22"/>
      <c r="BB820">
        <v>812</v>
      </c>
      <c r="BC820" s="80"/>
      <c r="BD820" s="80"/>
      <c r="BE820" s="80"/>
      <c r="BF820" s="80"/>
      <c r="BG820" s="32" t="str">
        <f t="shared" si="136"/>
        <v/>
      </c>
      <c r="BH820" s="78">
        <f t="shared" si="134"/>
        <v>0</v>
      </c>
      <c r="BI820" s="2">
        <f t="shared" si="137"/>
        <v>0</v>
      </c>
      <c r="BJ820" s="2">
        <f t="shared" si="138"/>
        <v>0</v>
      </c>
      <c r="BK820" s="2">
        <f t="shared" si="135"/>
        <v>0</v>
      </c>
    </row>
    <row r="821" spans="2:63" ht="15" customHeight="1" x14ac:dyDescent="0.25">
      <c r="B821" s="14">
        <v>813</v>
      </c>
      <c r="C821" s="95" t="str">
        <f t="shared" si="139"/>
        <v/>
      </c>
      <c r="D821" s="15" t="str">
        <f t="shared" si="144"/>
        <v>OK</v>
      </c>
      <c r="E821" s="16" t="e">
        <f>VLOOKUP('Data Sheet'!$B$8,'Data Sheet'!$I$2:$J$9,2,FALSE)</f>
        <v>#N/A</v>
      </c>
      <c r="F821" s="16" t="str">
        <f t="shared" si="140"/>
        <v/>
      </c>
      <c r="G821" s="103">
        <f t="shared" si="141"/>
        <v>0</v>
      </c>
      <c r="H821" s="17" t="s">
        <v>26</v>
      </c>
      <c r="I821" s="17" t="s">
        <v>26</v>
      </c>
      <c r="J821" s="17" t="str">
        <f>IF('Data Sheet'!$B$9="NC-50","N/A","OK")</f>
        <v>OK</v>
      </c>
      <c r="K821" s="17" t="str">
        <f>IF('Data Sheet'!$B$9="NC-50","N/A","OK")</f>
        <v>OK</v>
      </c>
      <c r="L821" s="17" t="str">
        <f t="shared" si="142"/>
        <v>OK</v>
      </c>
      <c r="M821" s="17" t="str">
        <f t="shared" si="143"/>
        <v>OK</v>
      </c>
      <c r="N821" s="18" t="str">
        <f>IF(BO821&lt;&gt;"",
    IF(INT('Data Sheet'!$A$19)=INT('Data Sheet'!$B$19),
        --(INT('Data Sheet'!$A$19) &amp; "." &amp; BO821),
        IF(AND((--(INT('Data Sheet'!$A$19) &amp; "." &amp; BO821)&gt;=--('Data Sheet'!$A$19)), (--(INT('Data Sheet'!$A$19) &amp; "." &amp; BO821)&lt;=--('Data Sheet'!$B$19))),
            --(INT('Data Sheet'!$A$19) &amp; "." &amp; BO821),
            --(INT('Data Sheet'!$B$19) &amp; "." &amp; BO821)
        )
    ),
    IF(BN821&lt;&gt;"",
        IF(INT('Data Sheet'!$A$19)=INT('Data Sheet'!$B$19),
            --(INT('Data Sheet'!$A$19) &amp; "." &amp; LEFT(BN821,3)),
            IF(AND((--(INT('Data Sheet'!$A$19) &amp; "." &amp; LEFT(BN821,3))&gt;=--('Data Sheet'!$A$19)), (--(INT('Data Sheet'!$A$19) &amp; "." &amp; LEFT(BN821,3))&lt;=--('Data Sheet'!$B$19))),
                --(INT('Data Sheet'!$A$19) &amp; "." &amp; LEFT(BN821,3)),
                --(INT('Data Sheet'!$B$19) &amp; "." &amp; LEFT(BN821,3))
            )
        ),
        "OK"
    )
)</f>
        <v>OK</v>
      </c>
      <c r="O821" s="23" t="str">
        <f>IF(BP821&lt;&gt;"",
    IF(INT('Data Sheet'!$A$19)=INT('Data Sheet'!$B$19),
        --(INT('Data Sheet'!$A$19) &amp; "." &amp; BP821),
        IF(AND((--(INT('Data Sheet'!$A$19) &amp; "." &amp; BP821)&gt;=--('Data Sheet'!$A$19)), (--(INT('Data Sheet'!$A$19) &amp; "." &amp; BP821)&lt;=--('Data Sheet'!$B$19))),
            --(INT('Data Sheet'!$A$19) &amp; "." &amp; BP821),
            --(INT('Data Sheet'!$B$19) &amp; "." &amp; BP821)
        )
    ),
    IF(BN821&lt;&gt;"",
        IF(INT('Data Sheet'!$A$19)=INT('Data Sheet'!$B$19),
            --(INT('Data Sheet'!$A$19) &amp; "." &amp; RIGHT(BN821,3)),
            IF(AND((--(INT('Data Sheet'!$A$19) &amp; "." &amp; RIGHT(BN821,3))&gt;=--('Data Sheet'!$A$19)), (--(INT('Data Sheet'!$A$19) &amp; "." &amp; RIGHT(BN821,3))&lt;=--('Data Sheet'!$B$19))),
                --(INT('Data Sheet'!$A$19) &amp; "." &amp; RIGHT(BN821,3)),
                --(INT('Data Sheet'!$B$19) &amp; "." &amp; RIGHT(BN821,3))
            )
        ),
        "OK"
    )
)</f>
        <v>OK</v>
      </c>
      <c r="P821" s="23" t="str">
        <f>IF(BR821&lt;&gt;"",
    IF(INT('Data Sheet'!$A$19)=INT('Data Sheet'!$B$15),
        --(INT('Data Sheet'!$A$15) &amp; "." &amp; BR821),
        IF(AND((--(INT('Data Sheet'!$A$15) &amp; "." &amp; BR821)&gt;=--('Data Sheet'!$A$15)), (--(INT('Data Sheet'!$A$15) &amp; "." &amp; BR821)&lt;=--('Data Sheet'!$B$15))),
            --(INT('Data Sheet'!$A$15) &amp; "." &amp; BR821),
            --(INT('Data Sheet'!$B$15) &amp; "." &amp; BR821)
        )
    ),
    IF(BQ821&lt;&gt;"",
        IF(INT('Data Sheet'!$A$15)=INT('Data Sheet'!$B$15),
            --(INT('Data Sheet'!$A$15) &amp; "." &amp; LEFT(BQ821,3)),
            IF(AND((--(INT('Data Sheet'!$A$15) &amp; "." &amp; LEFT(BQ821,3))&gt;=--('Data Sheet'!$A$15)), (--(INT('Data Sheet'!$A$15) &amp; "." &amp; LEFT(BQ821,3))&lt;=--('Data Sheet'!$B$15))),
                --(INT('Data Sheet'!$A$15) &amp; "." &amp; LEFT(BQ821,3)),
                --(INT('Data Sheet'!$B$15) &amp; "." &amp; LEFT(BQ821,3))
            )
        ),
        "OK"
    )
)</f>
        <v>OK</v>
      </c>
      <c r="Q821" s="23" t="str">
        <f>IF(BS821&lt;&gt;"",
    IF(INT('Data Sheet'!$A$19)=INT('Data Sheet'!$B$15),
        --(INT('Data Sheet'!$A$15) &amp; "." &amp; BS821),
        IF(AND((--(INT('Data Sheet'!$A$15) &amp; "." &amp; BS821)&gt;=--('Data Sheet'!$A$15)), (--(INT('Data Sheet'!$A$15) &amp; "." &amp; BS821)&lt;=--('Data Sheet'!$B$15))),
            --(INT('Data Sheet'!$A$15) &amp; "." &amp; BS821),
            --(INT('Data Sheet'!$B$15) &amp; "." &amp; BS821)
        )
    ),
    IF(BQ821&lt;&gt;"",
        IF(INT('Data Sheet'!$A$15)=INT('Data Sheet'!$B$15),
            --(INT('Data Sheet'!$A$15) &amp; "." &amp; RIGHT(BQ821,3)),
            IF(AND((--(INT('Data Sheet'!$A$15) &amp; "." &amp; RIGHT(BQ821,3))&gt;=--('Data Sheet'!$A$15)), (--(INT('Data Sheet'!$A$15) &amp; "." &amp; RIGHT(BQ821,3))&lt;=--('Data Sheet'!$B$15))),
                --(INT('Data Sheet'!$A$15) &amp; "." &amp; RIGHT(BQ821,3)),
                --(INT('Data Sheet'!$B$15) &amp; "." &amp; RIGHT(BQ821,3))
            )
        ),
        "OK"
    )
)</f>
        <v>OK</v>
      </c>
      <c r="R821" s="19"/>
      <c r="S821" s="19"/>
      <c r="T821" s="19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1"/>
      <c r="AU821" s="21"/>
      <c r="AV821" s="21"/>
      <c r="AW821" s="22"/>
      <c r="AX821" s="99"/>
      <c r="AY821" s="20"/>
      <c r="AZ821" s="20"/>
      <c r="BA821" s="22"/>
      <c r="BB821">
        <v>813</v>
      </c>
      <c r="BC821" s="80"/>
      <c r="BD821" s="80"/>
      <c r="BE821" s="80"/>
      <c r="BF821" s="80"/>
      <c r="BG821" s="32" t="str">
        <f t="shared" si="136"/>
        <v/>
      </c>
      <c r="BH821" s="78">
        <f t="shared" si="134"/>
        <v>0</v>
      </c>
      <c r="BI821" s="2">
        <f t="shared" si="137"/>
        <v>0</v>
      </c>
      <c r="BJ821" s="2">
        <f t="shared" si="138"/>
        <v>0</v>
      </c>
      <c r="BK821" s="2">
        <f t="shared" si="135"/>
        <v>0</v>
      </c>
    </row>
    <row r="822" spans="2:63" ht="15" customHeight="1" x14ac:dyDescent="0.25">
      <c r="B822" s="14">
        <v>814</v>
      </c>
      <c r="C822" s="95" t="str">
        <f t="shared" si="139"/>
        <v/>
      </c>
      <c r="D822" s="15" t="str">
        <f t="shared" si="144"/>
        <v>OK</v>
      </c>
      <c r="E822" s="16" t="e">
        <f>VLOOKUP('Data Sheet'!$B$8,'Data Sheet'!$I$2:$J$9,2,FALSE)</f>
        <v>#N/A</v>
      </c>
      <c r="F822" s="16" t="str">
        <f t="shared" si="140"/>
        <v/>
      </c>
      <c r="G822" s="103">
        <f t="shared" si="141"/>
        <v>0</v>
      </c>
      <c r="H822" s="17" t="s">
        <v>26</v>
      </c>
      <c r="I822" s="17" t="s">
        <v>26</v>
      </c>
      <c r="J822" s="17" t="str">
        <f>IF('Data Sheet'!$B$9="NC-50","N/A","OK")</f>
        <v>OK</v>
      </c>
      <c r="K822" s="17" t="str">
        <f>IF('Data Sheet'!$B$9="NC-50","N/A","OK")</f>
        <v>OK</v>
      </c>
      <c r="L822" s="17" t="str">
        <f t="shared" si="142"/>
        <v>OK</v>
      </c>
      <c r="M822" s="17" t="str">
        <f t="shared" si="143"/>
        <v>OK</v>
      </c>
      <c r="N822" s="18" t="str">
        <f>IF(BO822&lt;&gt;"",
    IF(INT('Data Sheet'!$A$19)=INT('Data Sheet'!$B$19),
        --(INT('Data Sheet'!$A$19) &amp; "." &amp; BO822),
        IF(AND((--(INT('Data Sheet'!$A$19) &amp; "." &amp; BO822)&gt;=--('Data Sheet'!$A$19)), (--(INT('Data Sheet'!$A$19) &amp; "." &amp; BO822)&lt;=--('Data Sheet'!$B$19))),
            --(INT('Data Sheet'!$A$19) &amp; "." &amp; BO822),
            --(INT('Data Sheet'!$B$19) &amp; "." &amp; BO822)
        )
    ),
    IF(BN822&lt;&gt;"",
        IF(INT('Data Sheet'!$A$19)=INT('Data Sheet'!$B$19),
            --(INT('Data Sheet'!$A$19) &amp; "." &amp; LEFT(BN822,3)),
            IF(AND((--(INT('Data Sheet'!$A$19) &amp; "." &amp; LEFT(BN822,3))&gt;=--('Data Sheet'!$A$19)), (--(INT('Data Sheet'!$A$19) &amp; "." &amp; LEFT(BN822,3))&lt;=--('Data Sheet'!$B$19))),
                --(INT('Data Sheet'!$A$19) &amp; "." &amp; LEFT(BN822,3)),
                --(INT('Data Sheet'!$B$19) &amp; "." &amp; LEFT(BN822,3))
            )
        ),
        "OK"
    )
)</f>
        <v>OK</v>
      </c>
      <c r="O822" s="23" t="str">
        <f>IF(BP822&lt;&gt;"",
    IF(INT('Data Sheet'!$A$19)=INT('Data Sheet'!$B$19),
        --(INT('Data Sheet'!$A$19) &amp; "." &amp; BP822),
        IF(AND((--(INT('Data Sheet'!$A$19) &amp; "." &amp; BP822)&gt;=--('Data Sheet'!$A$19)), (--(INT('Data Sheet'!$A$19) &amp; "." &amp; BP822)&lt;=--('Data Sheet'!$B$19))),
            --(INT('Data Sheet'!$A$19) &amp; "." &amp; BP822),
            --(INT('Data Sheet'!$B$19) &amp; "." &amp; BP822)
        )
    ),
    IF(BN822&lt;&gt;"",
        IF(INT('Data Sheet'!$A$19)=INT('Data Sheet'!$B$19),
            --(INT('Data Sheet'!$A$19) &amp; "." &amp; RIGHT(BN822,3)),
            IF(AND((--(INT('Data Sheet'!$A$19) &amp; "." &amp; RIGHT(BN822,3))&gt;=--('Data Sheet'!$A$19)), (--(INT('Data Sheet'!$A$19) &amp; "." &amp; RIGHT(BN822,3))&lt;=--('Data Sheet'!$B$19))),
                --(INT('Data Sheet'!$A$19) &amp; "." &amp; RIGHT(BN822,3)),
                --(INT('Data Sheet'!$B$19) &amp; "." &amp; RIGHT(BN822,3))
            )
        ),
        "OK"
    )
)</f>
        <v>OK</v>
      </c>
      <c r="P822" s="23" t="str">
        <f>IF(BR822&lt;&gt;"",
    IF(INT('Data Sheet'!$A$19)=INT('Data Sheet'!$B$15),
        --(INT('Data Sheet'!$A$15) &amp; "." &amp; BR822),
        IF(AND((--(INT('Data Sheet'!$A$15) &amp; "." &amp; BR822)&gt;=--('Data Sheet'!$A$15)), (--(INT('Data Sheet'!$A$15) &amp; "." &amp; BR822)&lt;=--('Data Sheet'!$B$15))),
            --(INT('Data Sheet'!$A$15) &amp; "." &amp; BR822),
            --(INT('Data Sheet'!$B$15) &amp; "." &amp; BR822)
        )
    ),
    IF(BQ822&lt;&gt;"",
        IF(INT('Data Sheet'!$A$15)=INT('Data Sheet'!$B$15),
            --(INT('Data Sheet'!$A$15) &amp; "." &amp; LEFT(BQ822,3)),
            IF(AND((--(INT('Data Sheet'!$A$15) &amp; "." &amp; LEFT(BQ822,3))&gt;=--('Data Sheet'!$A$15)), (--(INT('Data Sheet'!$A$15) &amp; "." &amp; LEFT(BQ822,3))&lt;=--('Data Sheet'!$B$15))),
                --(INT('Data Sheet'!$A$15) &amp; "." &amp; LEFT(BQ822,3)),
                --(INT('Data Sheet'!$B$15) &amp; "." &amp; LEFT(BQ822,3))
            )
        ),
        "OK"
    )
)</f>
        <v>OK</v>
      </c>
      <c r="Q822" s="23" t="str">
        <f>IF(BS822&lt;&gt;"",
    IF(INT('Data Sheet'!$A$19)=INT('Data Sheet'!$B$15),
        --(INT('Data Sheet'!$A$15) &amp; "." &amp; BS822),
        IF(AND((--(INT('Data Sheet'!$A$15) &amp; "." &amp; BS822)&gt;=--('Data Sheet'!$A$15)), (--(INT('Data Sheet'!$A$15) &amp; "." &amp; BS822)&lt;=--('Data Sheet'!$B$15))),
            --(INT('Data Sheet'!$A$15) &amp; "." &amp; BS822),
            --(INT('Data Sheet'!$B$15) &amp; "." &amp; BS822)
        )
    ),
    IF(BQ822&lt;&gt;"",
        IF(INT('Data Sheet'!$A$15)=INT('Data Sheet'!$B$15),
            --(INT('Data Sheet'!$A$15) &amp; "." &amp; RIGHT(BQ822,3)),
            IF(AND((--(INT('Data Sheet'!$A$15) &amp; "." &amp; RIGHT(BQ822,3))&gt;=--('Data Sheet'!$A$15)), (--(INT('Data Sheet'!$A$15) &amp; "." &amp; RIGHT(BQ822,3))&lt;=--('Data Sheet'!$B$15))),
                --(INT('Data Sheet'!$A$15) &amp; "." &amp; RIGHT(BQ822,3)),
                --(INT('Data Sheet'!$B$15) &amp; "." &amp; RIGHT(BQ822,3))
            )
        ),
        "OK"
    )
)</f>
        <v>OK</v>
      </c>
      <c r="R822" s="19"/>
      <c r="S822" s="19"/>
      <c r="T822" s="19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1"/>
      <c r="AU822" s="21"/>
      <c r="AV822" s="21"/>
      <c r="AW822" s="22"/>
      <c r="AX822" s="99"/>
      <c r="AY822" s="20"/>
      <c r="AZ822" s="20"/>
      <c r="BA822" s="22"/>
      <c r="BB822">
        <v>814</v>
      </c>
      <c r="BC822" s="80"/>
      <c r="BD822" s="80"/>
      <c r="BE822" s="80"/>
      <c r="BF822" s="80"/>
      <c r="BG822" s="32" t="str">
        <f t="shared" si="136"/>
        <v/>
      </c>
      <c r="BH822" s="78">
        <f t="shared" si="134"/>
        <v>0</v>
      </c>
      <c r="BI822" s="2">
        <f t="shared" si="137"/>
        <v>0</v>
      </c>
      <c r="BJ822" s="2">
        <f t="shared" si="138"/>
        <v>0</v>
      </c>
      <c r="BK822" s="2">
        <f t="shared" si="135"/>
        <v>0</v>
      </c>
    </row>
    <row r="823" spans="2:63" ht="15" customHeight="1" x14ac:dyDescent="0.25">
      <c r="B823" s="14">
        <v>815</v>
      </c>
      <c r="C823" s="95" t="str">
        <f t="shared" si="139"/>
        <v/>
      </c>
      <c r="D823" s="15" t="str">
        <f t="shared" si="144"/>
        <v>OK</v>
      </c>
      <c r="E823" s="16" t="e">
        <f>VLOOKUP('Data Sheet'!$B$8,'Data Sheet'!$I$2:$J$9,2,FALSE)</f>
        <v>#N/A</v>
      </c>
      <c r="F823" s="16" t="str">
        <f t="shared" si="140"/>
        <v/>
      </c>
      <c r="G823" s="103">
        <f t="shared" si="141"/>
        <v>0</v>
      </c>
      <c r="H823" s="17" t="s">
        <v>26</v>
      </c>
      <c r="I823" s="17" t="s">
        <v>26</v>
      </c>
      <c r="J823" s="17" t="str">
        <f>IF('Data Sheet'!$B$9="NC-50","N/A","OK")</f>
        <v>OK</v>
      </c>
      <c r="K823" s="17" t="str">
        <f>IF('Data Sheet'!$B$9="NC-50","N/A","OK")</f>
        <v>OK</v>
      </c>
      <c r="L823" s="17" t="str">
        <f t="shared" si="142"/>
        <v>OK</v>
      </c>
      <c r="M823" s="17" t="str">
        <f t="shared" si="143"/>
        <v>OK</v>
      </c>
      <c r="N823" s="18" t="str">
        <f>IF(BO823&lt;&gt;"",
    IF(INT('Data Sheet'!$A$19)=INT('Data Sheet'!$B$19),
        --(INT('Data Sheet'!$A$19) &amp; "." &amp; BO823),
        IF(AND((--(INT('Data Sheet'!$A$19) &amp; "." &amp; BO823)&gt;=--('Data Sheet'!$A$19)), (--(INT('Data Sheet'!$A$19) &amp; "." &amp; BO823)&lt;=--('Data Sheet'!$B$19))),
            --(INT('Data Sheet'!$A$19) &amp; "." &amp; BO823),
            --(INT('Data Sheet'!$B$19) &amp; "." &amp; BO823)
        )
    ),
    IF(BN823&lt;&gt;"",
        IF(INT('Data Sheet'!$A$19)=INT('Data Sheet'!$B$19),
            --(INT('Data Sheet'!$A$19) &amp; "." &amp; LEFT(BN823,3)),
            IF(AND((--(INT('Data Sheet'!$A$19) &amp; "." &amp; LEFT(BN823,3))&gt;=--('Data Sheet'!$A$19)), (--(INT('Data Sheet'!$A$19) &amp; "." &amp; LEFT(BN823,3))&lt;=--('Data Sheet'!$B$19))),
                --(INT('Data Sheet'!$A$19) &amp; "." &amp; LEFT(BN823,3)),
                --(INT('Data Sheet'!$B$19) &amp; "." &amp; LEFT(BN823,3))
            )
        ),
        "OK"
    )
)</f>
        <v>OK</v>
      </c>
      <c r="O823" s="23" t="str">
        <f>IF(BP823&lt;&gt;"",
    IF(INT('Data Sheet'!$A$19)=INT('Data Sheet'!$B$19),
        --(INT('Data Sheet'!$A$19) &amp; "." &amp; BP823),
        IF(AND((--(INT('Data Sheet'!$A$19) &amp; "." &amp; BP823)&gt;=--('Data Sheet'!$A$19)), (--(INT('Data Sheet'!$A$19) &amp; "." &amp; BP823)&lt;=--('Data Sheet'!$B$19))),
            --(INT('Data Sheet'!$A$19) &amp; "." &amp; BP823),
            --(INT('Data Sheet'!$B$19) &amp; "." &amp; BP823)
        )
    ),
    IF(BN823&lt;&gt;"",
        IF(INT('Data Sheet'!$A$19)=INT('Data Sheet'!$B$19),
            --(INT('Data Sheet'!$A$19) &amp; "." &amp; RIGHT(BN823,3)),
            IF(AND((--(INT('Data Sheet'!$A$19) &amp; "." &amp; RIGHT(BN823,3))&gt;=--('Data Sheet'!$A$19)), (--(INT('Data Sheet'!$A$19) &amp; "." &amp; RIGHT(BN823,3))&lt;=--('Data Sheet'!$B$19))),
                --(INT('Data Sheet'!$A$19) &amp; "." &amp; RIGHT(BN823,3)),
                --(INT('Data Sheet'!$B$19) &amp; "." &amp; RIGHT(BN823,3))
            )
        ),
        "OK"
    )
)</f>
        <v>OK</v>
      </c>
      <c r="P823" s="23" t="str">
        <f>IF(BR823&lt;&gt;"",
    IF(INT('Data Sheet'!$A$19)=INT('Data Sheet'!$B$15),
        --(INT('Data Sheet'!$A$15) &amp; "." &amp; BR823),
        IF(AND((--(INT('Data Sheet'!$A$15) &amp; "." &amp; BR823)&gt;=--('Data Sheet'!$A$15)), (--(INT('Data Sheet'!$A$15) &amp; "." &amp; BR823)&lt;=--('Data Sheet'!$B$15))),
            --(INT('Data Sheet'!$A$15) &amp; "." &amp; BR823),
            --(INT('Data Sheet'!$B$15) &amp; "." &amp; BR823)
        )
    ),
    IF(BQ823&lt;&gt;"",
        IF(INT('Data Sheet'!$A$15)=INT('Data Sheet'!$B$15),
            --(INT('Data Sheet'!$A$15) &amp; "." &amp; LEFT(BQ823,3)),
            IF(AND((--(INT('Data Sheet'!$A$15) &amp; "." &amp; LEFT(BQ823,3))&gt;=--('Data Sheet'!$A$15)), (--(INT('Data Sheet'!$A$15) &amp; "." &amp; LEFT(BQ823,3))&lt;=--('Data Sheet'!$B$15))),
                --(INT('Data Sheet'!$A$15) &amp; "." &amp; LEFT(BQ823,3)),
                --(INT('Data Sheet'!$B$15) &amp; "." &amp; LEFT(BQ823,3))
            )
        ),
        "OK"
    )
)</f>
        <v>OK</v>
      </c>
      <c r="Q823" s="23" t="str">
        <f>IF(BS823&lt;&gt;"",
    IF(INT('Data Sheet'!$A$19)=INT('Data Sheet'!$B$15),
        --(INT('Data Sheet'!$A$15) &amp; "." &amp; BS823),
        IF(AND((--(INT('Data Sheet'!$A$15) &amp; "." &amp; BS823)&gt;=--('Data Sheet'!$A$15)), (--(INT('Data Sheet'!$A$15) &amp; "." &amp; BS823)&lt;=--('Data Sheet'!$B$15))),
            --(INT('Data Sheet'!$A$15) &amp; "." &amp; BS823),
            --(INT('Data Sheet'!$B$15) &amp; "." &amp; BS823)
        )
    ),
    IF(BQ823&lt;&gt;"",
        IF(INT('Data Sheet'!$A$15)=INT('Data Sheet'!$B$15),
            --(INT('Data Sheet'!$A$15) &amp; "." &amp; RIGHT(BQ823,3)),
            IF(AND((--(INT('Data Sheet'!$A$15) &amp; "." &amp; RIGHT(BQ823,3))&gt;=--('Data Sheet'!$A$15)), (--(INT('Data Sheet'!$A$15) &amp; "." &amp; RIGHT(BQ823,3))&lt;=--('Data Sheet'!$B$15))),
                --(INT('Data Sheet'!$A$15) &amp; "." &amp; RIGHT(BQ823,3)),
                --(INT('Data Sheet'!$B$15) &amp; "." &amp; RIGHT(BQ823,3))
            )
        ),
        "OK"
    )
)</f>
        <v>OK</v>
      </c>
      <c r="R823" s="19"/>
      <c r="S823" s="19"/>
      <c r="T823" s="19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1"/>
      <c r="AU823" s="21"/>
      <c r="AV823" s="21"/>
      <c r="AW823" s="22"/>
      <c r="AX823" s="99"/>
      <c r="AY823" s="20"/>
      <c r="AZ823" s="20"/>
      <c r="BA823" s="22"/>
      <c r="BB823">
        <v>815</v>
      </c>
      <c r="BC823" s="80"/>
      <c r="BD823" s="80"/>
      <c r="BE823" s="80"/>
      <c r="BF823" s="80"/>
      <c r="BG823" s="32" t="str">
        <f t="shared" si="136"/>
        <v/>
      </c>
      <c r="BH823" s="78">
        <f t="shared" si="134"/>
        <v>0</v>
      </c>
      <c r="BI823" s="2">
        <f t="shared" si="137"/>
        <v>0</v>
      </c>
      <c r="BJ823" s="2">
        <f t="shared" si="138"/>
        <v>0</v>
      </c>
      <c r="BK823" s="2">
        <f t="shared" si="135"/>
        <v>0</v>
      </c>
    </row>
    <row r="824" spans="2:63" ht="15" customHeight="1" x14ac:dyDescent="0.25">
      <c r="B824" s="14">
        <v>816</v>
      </c>
      <c r="C824" s="95" t="str">
        <f t="shared" si="139"/>
        <v/>
      </c>
      <c r="D824" s="15" t="str">
        <f t="shared" si="144"/>
        <v>OK</v>
      </c>
      <c r="E824" s="16" t="e">
        <f>VLOOKUP('Data Sheet'!$B$8,'Data Sheet'!$I$2:$J$9,2,FALSE)</f>
        <v>#N/A</v>
      </c>
      <c r="F824" s="16" t="str">
        <f t="shared" si="140"/>
        <v/>
      </c>
      <c r="G824" s="103">
        <f t="shared" si="141"/>
        <v>0</v>
      </c>
      <c r="H824" s="17" t="s">
        <v>26</v>
      </c>
      <c r="I824" s="17" t="s">
        <v>26</v>
      </c>
      <c r="J824" s="17" t="str">
        <f>IF('Data Sheet'!$B$9="NC-50","N/A","OK")</f>
        <v>OK</v>
      </c>
      <c r="K824" s="17" t="str">
        <f>IF('Data Sheet'!$B$9="NC-50","N/A","OK")</f>
        <v>OK</v>
      </c>
      <c r="L824" s="17" t="str">
        <f t="shared" si="142"/>
        <v>OK</v>
      </c>
      <c r="M824" s="17" t="str">
        <f t="shared" si="143"/>
        <v>OK</v>
      </c>
      <c r="N824" s="18" t="str">
        <f>IF(BO824&lt;&gt;"",
    IF(INT('Data Sheet'!$A$19)=INT('Data Sheet'!$B$19),
        --(INT('Data Sheet'!$A$19) &amp; "." &amp; BO824),
        IF(AND((--(INT('Data Sheet'!$A$19) &amp; "." &amp; BO824)&gt;=--('Data Sheet'!$A$19)), (--(INT('Data Sheet'!$A$19) &amp; "." &amp; BO824)&lt;=--('Data Sheet'!$B$19))),
            --(INT('Data Sheet'!$A$19) &amp; "." &amp; BO824),
            --(INT('Data Sheet'!$B$19) &amp; "." &amp; BO824)
        )
    ),
    IF(BN824&lt;&gt;"",
        IF(INT('Data Sheet'!$A$19)=INT('Data Sheet'!$B$19),
            --(INT('Data Sheet'!$A$19) &amp; "." &amp; LEFT(BN824,3)),
            IF(AND((--(INT('Data Sheet'!$A$19) &amp; "." &amp; LEFT(BN824,3))&gt;=--('Data Sheet'!$A$19)), (--(INT('Data Sheet'!$A$19) &amp; "." &amp; LEFT(BN824,3))&lt;=--('Data Sheet'!$B$19))),
                --(INT('Data Sheet'!$A$19) &amp; "." &amp; LEFT(BN824,3)),
                --(INT('Data Sheet'!$B$19) &amp; "." &amp; LEFT(BN824,3))
            )
        ),
        "OK"
    )
)</f>
        <v>OK</v>
      </c>
      <c r="O824" s="23" t="str">
        <f>IF(BP824&lt;&gt;"",
    IF(INT('Data Sheet'!$A$19)=INT('Data Sheet'!$B$19),
        --(INT('Data Sheet'!$A$19) &amp; "." &amp; BP824),
        IF(AND((--(INT('Data Sheet'!$A$19) &amp; "." &amp; BP824)&gt;=--('Data Sheet'!$A$19)), (--(INT('Data Sheet'!$A$19) &amp; "." &amp; BP824)&lt;=--('Data Sheet'!$B$19))),
            --(INT('Data Sheet'!$A$19) &amp; "." &amp; BP824),
            --(INT('Data Sheet'!$B$19) &amp; "." &amp; BP824)
        )
    ),
    IF(BN824&lt;&gt;"",
        IF(INT('Data Sheet'!$A$19)=INT('Data Sheet'!$B$19),
            --(INT('Data Sheet'!$A$19) &amp; "." &amp; RIGHT(BN824,3)),
            IF(AND((--(INT('Data Sheet'!$A$19) &amp; "." &amp; RIGHT(BN824,3))&gt;=--('Data Sheet'!$A$19)), (--(INT('Data Sheet'!$A$19) &amp; "." &amp; RIGHT(BN824,3))&lt;=--('Data Sheet'!$B$19))),
                --(INT('Data Sheet'!$A$19) &amp; "." &amp; RIGHT(BN824,3)),
                --(INT('Data Sheet'!$B$19) &amp; "." &amp; RIGHT(BN824,3))
            )
        ),
        "OK"
    )
)</f>
        <v>OK</v>
      </c>
      <c r="P824" s="23" t="str">
        <f>IF(BR824&lt;&gt;"",
    IF(INT('Data Sheet'!$A$19)=INT('Data Sheet'!$B$15),
        --(INT('Data Sheet'!$A$15) &amp; "." &amp; BR824),
        IF(AND((--(INT('Data Sheet'!$A$15) &amp; "." &amp; BR824)&gt;=--('Data Sheet'!$A$15)), (--(INT('Data Sheet'!$A$15) &amp; "." &amp; BR824)&lt;=--('Data Sheet'!$B$15))),
            --(INT('Data Sheet'!$A$15) &amp; "." &amp; BR824),
            --(INT('Data Sheet'!$B$15) &amp; "." &amp; BR824)
        )
    ),
    IF(BQ824&lt;&gt;"",
        IF(INT('Data Sheet'!$A$15)=INT('Data Sheet'!$B$15),
            --(INT('Data Sheet'!$A$15) &amp; "." &amp; LEFT(BQ824,3)),
            IF(AND((--(INT('Data Sheet'!$A$15) &amp; "." &amp; LEFT(BQ824,3))&gt;=--('Data Sheet'!$A$15)), (--(INT('Data Sheet'!$A$15) &amp; "." &amp; LEFT(BQ824,3))&lt;=--('Data Sheet'!$B$15))),
                --(INT('Data Sheet'!$A$15) &amp; "." &amp; LEFT(BQ824,3)),
                --(INT('Data Sheet'!$B$15) &amp; "." &amp; LEFT(BQ824,3))
            )
        ),
        "OK"
    )
)</f>
        <v>OK</v>
      </c>
      <c r="Q824" s="23" t="str">
        <f>IF(BS824&lt;&gt;"",
    IF(INT('Data Sheet'!$A$19)=INT('Data Sheet'!$B$15),
        --(INT('Data Sheet'!$A$15) &amp; "." &amp; BS824),
        IF(AND((--(INT('Data Sheet'!$A$15) &amp; "." &amp; BS824)&gt;=--('Data Sheet'!$A$15)), (--(INT('Data Sheet'!$A$15) &amp; "." &amp; BS824)&lt;=--('Data Sheet'!$B$15))),
            --(INT('Data Sheet'!$A$15) &amp; "." &amp; BS824),
            --(INT('Data Sheet'!$B$15) &amp; "." &amp; BS824)
        )
    ),
    IF(BQ824&lt;&gt;"",
        IF(INT('Data Sheet'!$A$15)=INT('Data Sheet'!$B$15),
            --(INT('Data Sheet'!$A$15) &amp; "." &amp; RIGHT(BQ824,3)),
            IF(AND((--(INT('Data Sheet'!$A$15) &amp; "." &amp; RIGHT(BQ824,3))&gt;=--('Data Sheet'!$A$15)), (--(INT('Data Sheet'!$A$15) &amp; "." &amp; RIGHT(BQ824,3))&lt;=--('Data Sheet'!$B$15))),
                --(INT('Data Sheet'!$A$15) &amp; "." &amp; RIGHT(BQ824,3)),
                --(INT('Data Sheet'!$B$15) &amp; "." &amp; RIGHT(BQ824,3))
            )
        ),
        "OK"
    )
)</f>
        <v>OK</v>
      </c>
      <c r="R824" s="19"/>
      <c r="S824" s="19"/>
      <c r="T824" s="19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1"/>
      <c r="AU824" s="21"/>
      <c r="AV824" s="21"/>
      <c r="AW824" s="22"/>
      <c r="AX824" s="99"/>
      <c r="AY824" s="20"/>
      <c r="AZ824" s="20"/>
      <c r="BA824" s="22"/>
      <c r="BB824">
        <v>816</v>
      </c>
      <c r="BC824" s="80"/>
      <c r="BD824" s="80"/>
      <c r="BE824" s="80"/>
      <c r="BF824" s="80"/>
      <c r="BG824" s="32" t="str">
        <f t="shared" si="136"/>
        <v/>
      </c>
      <c r="BH824" s="78">
        <f t="shared" si="134"/>
        <v>0</v>
      </c>
      <c r="BI824" s="2">
        <f t="shared" si="137"/>
        <v>0</v>
      </c>
      <c r="BJ824" s="2">
        <f t="shared" si="138"/>
        <v>0</v>
      </c>
      <c r="BK824" s="2">
        <f t="shared" si="135"/>
        <v>0</v>
      </c>
    </row>
    <row r="825" spans="2:63" ht="15" customHeight="1" x14ac:dyDescent="0.25">
      <c r="B825" s="14">
        <v>817</v>
      </c>
      <c r="C825" s="95" t="str">
        <f t="shared" si="139"/>
        <v/>
      </c>
      <c r="D825" s="15" t="str">
        <f t="shared" si="144"/>
        <v>OK</v>
      </c>
      <c r="E825" s="16" t="e">
        <f>VLOOKUP('Data Sheet'!$B$8,'Data Sheet'!$I$2:$J$9,2,FALSE)</f>
        <v>#N/A</v>
      </c>
      <c r="F825" s="16" t="str">
        <f t="shared" si="140"/>
        <v/>
      </c>
      <c r="G825" s="103">
        <f t="shared" si="141"/>
        <v>0</v>
      </c>
      <c r="H825" s="17" t="s">
        <v>26</v>
      </c>
      <c r="I825" s="17" t="s">
        <v>26</v>
      </c>
      <c r="J825" s="17" t="str">
        <f>IF('Data Sheet'!$B$9="NC-50","N/A","OK")</f>
        <v>OK</v>
      </c>
      <c r="K825" s="17" t="str">
        <f>IF('Data Sheet'!$B$9="NC-50","N/A","OK")</f>
        <v>OK</v>
      </c>
      <c r="L825" s="17" t="str">
        <f t="shared" si="142"/>
        <v>OK</v>
      </c>
      <c r="M825" s="17" t="str">
        <f t="shared" si="143"/>
        <v>OK</v>
      </c>
      <c r="N825" s="18" t="str">
        <f>IF(BO825&lt;&gt;"",
    IF(INT('Data Sheet'!$A$19)=INT('Data Sheet'!$B$19),
        --(INT('Data Sheet'!$A$19) &amp; "." &amp; BO825),
        IF(AND((--(INT('Data Sheet'!$A$19) &amp; "." &amp; BO825)&gt;=--('Data Sheet'!$A$19)), (--(INT('Data Sheet'!$A$19) &amp; "." &amp; BO825)&lt;=--('Data Sheet'!$B$19))),
            --(INT('Data Sheet'!$A$19) &amp; "." &amp; BO825),
            --(INT('Data Sheet'!$B$19) &amp; "." &amp; BO825)
        )
    ),
    IF(BN825&lt;&gt;"",
        IF(INT('Data Sheet'!$A$19)=INT('Data Sheet'!$B$19),
            --(INT('Data Sheet'!$A$19) &amp; "." &amp; LEFT(BN825,3)),
            IF(AND((--(INT('Data Sheet'!$A$19) &amp; "." &amp; LEFT(BN825,3))&gt;=--('Data Sheet'!$A$19)), (--(INT('Data Sheet'!$A$19) &amp; "." &amp; LEFT(BN825,3))&lt;=--('Data Sheet'!$B$19))),
                --(INT('Data Sheet'!$A$19) &amp; "." &amp; LEFT(BN825,3)),
                --(INT('Data Sheet'!$B$19) &amp; "." &amp; LEFT(BN825,3))
            )
        ),
        "OK"
    )
)</f>
        <v>OK</v>
      </c>
      <c r="O825" s="23" t="str">
        <f>IF(BP825&lt;&gt;"",
    IF(INT('Data Sheet'!$A$19)=INT('Data Sheet'!$B$19),
        --(INT('Data Sheet'!$A$19) &amp; "." &amp; BP825),
        IF(AND((--(INT('Data Sheet'!$A$19) &amp; "." &amp; BP825)&gt;=--('Data Sheet'!$A$19)), (--(INT('Data Sheet'!$A$19) &amp; "." &amp; BP825)&lt;=--('Data Sheet'!$B$19))),
            --(INT('Data Sheet'!$A$19) &amp; "." &amp; BP825),
            --(INT('Data Sheet'!$B$19) &amp; "." &amp; BP825)
        )
    ),
    IF(BN825&lt;&gt;"",
        IF(INT('Data Sheet'!$A$19)=INT('Data Sheet'!$B$19),
            --(INT('Data Sheet'!$A$19) &amp; "." &amp; RIGHT(BN825,3)),
            IF(AND((--(INT('Data Sheet'!$A$19) &amp; "." &amp; RIGHT(BN825,3))&gt;=--('Data Sheet'!$A$19)), (--(INT('Data Sheet'!$A$19) &amp; "." &amp; RIGHT(BN825,3))&lt;=--('Data Sheet'!$B$19))),
                --(INT('Data Sheet'!$A$19) &amp; "." &amp; RIGHT(BN825,3)),
                --(INT('Data Sheet'!$B$19) &amp; "." &amp; RIGHT(BN825,3))
            )
        ),
        "OK"
    )
)</f>
        <v>OK</v>
      </c>
      <c r="P825" s="23" t="str">
        <f>IF(BR825&lt;&gt;"",
    IF(INT('Data Sheet'!$A$19)=INT('Data Sheet'!$B$15),
        --(INT('Data Sheet'!$A$15) &amp; "." &amp; BR825),
        IF(AND((--(INT('Data Sheet'!$A$15) &amp; "." &amp; BR825)&gt;=--('Data Sheet'!$A$15)), (--(INT('Data Sheet'!$A$15) &amp; "." &amp; BR825)&lt;=--('Data Sheet'!$B$15))),
            --(INT('Data Sheet'!$A$15) &amp; "." &amp; BR825),
            --(INT('Data Sheet'!$B$15) &amp; "." &amp; BR825)
        )
    ),
    IF(BQ825&lt;&gt;"",
        IF(INT('Data Sheet'!$A$15)=INT('Data Sheet'!$B$15),
            --(INT('Data Sheet'!$A$15) &amp; "." &amp; LEFT(BQ825,3)),
            IF(AND((--(INT('Data Sheet'!$A$15) &amp; "." &amp; LEFT(BQ825,3))&gt;=--('Data Sheet'!$A$15)), (--(INT('Data Sheet'!$A$15) &amp; "." &amp; LEFT(BQ825,3))&lt;=--('Data Sheet'!$B$15))),
                --(INT('Data Sheet'!$A$15) &amp; "." &amp; LEFT(BQ825,3)),
                --(INT('Data Sheet'!$B$15) &amp; "." &amp; LEFT(BQ825,3))
            )
        ),
        "OK"
    )
)</f>
        <v>OK</v>
      </c>
      <c r="Q825" s="23" t="str">
        <f>IF(BS825&lt;&gt;"",
    IF(INT('Data Sheet'!$A$19)=INT('Data Sheet'!$B$15),
        --(INT('Data Sheet'!$A$15) &amp; "." &amp; BS825),
        IF(AND((--(INT('Data Sheet'!$A$15) &amp; "." &amp; BS825)&gt;=--('Data Sheet'!$A$15)), (--(INT('Data Sheet'!$A$15) &amp; "." &amp; BS825)&lt;=--('Data Sheet'!$B$15))),
            --(INT('Data Sheet'!$A$15) &amp; "." &amp; BS825),
            --(INT('Data Sheet'!$B$15) &amp; "." &amp; BS825)
        )
    ),
    IF(BQ825&lt;&gt;"",
        IF(INT('Data Sheet'!$A$15)=INT('Data Sheet'!$B$15),
            --(INT('Data Sheet'!$A$15) &amp; "." &amp; RIGHT(BQ825,3)),
            IF(AND((--(INT('Data Sheet'!$A$15) &amp; "." &amp; RIGHT(BQ825,3))&gt;=--('Data Sheet'!$A$15)), (--(INT('Data Sheet'!$A$15) &amp; "." &amp; RIGHT(BQ825,3))&lt;=--('Data Sheet'!$B$15))),
                --(INT('Data Sheet'!$A$15) &amp; "." &amp; RIGHT(BQ825,3)),
                --(INT('Data Sheet'!$B$15) &amp; "." &amp; RIGHT(BQ825,3))
            )
        ),
        "OK"
    )
)</f>
        <v>OK</v>
      </c>
      <c r="R825" s="19"/>
      <c r="S825" s="19"/>
      <c r="T825" s="19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1"/>
      <c r="AU825" s="21"/>
      <c r="AV825" s="21"/>
      <c r="AW825" s="22"/>
      <c r="AX825" s="99"/>
      <c r="AY825" s="20"/>
      <c r="AZ825" s="20"/>
      <c r="BA825" s="22"/>
      <c r="BB825">
        <v>817</v>
      </c>
      <c r="BC825" s="80"/>
      <c r="BD825" s="80"/>
      <c r="BE825" s="80"/>
      <c r="BF825" s="80"/>
      <c r="BG825" s="32" t="str">
        <f t="shared" si="136"/>
        <v/>
      </c>
      <c r="BH825" s="78">
        <f t="shared" si="134"/>
        <v>0</v>
      </c>
      <c r="BI825" s="2">
        <f t="shared" si="137"/>
        <v>0</v>
      </c>
      <c r="BJ825" s="2">
        <f t="shared" si="138"/>
        <v>0</v>
      </c>
      <c r="BK825" s="2">
        <f t="shared" si="135"/>
        <v>0</v>
      </c>
    </row>
    <row r="826" spans="2:63" ht="15" customHeight="1" x14ac:dyDescent="0.25">
      <c r="B826" s="14">
        <v>818</v>
      </c>
      <c r="C826" s="95" t="str">
        <f t="shared" si="139"/>
        <v/>
      </c>
      <c r="D826" s="15" t="str">
        <f t="shared" si="144"/>
        <v>OK</v>
      </c>
      <c r="E826" s="16" t="e">
        <f>VLOOKUP('Data Sheet'!$B$8,'Data Sheet'!$I$2:$J$9,2,FALSE)</f>
        <v>#N/A</v>
      </c>
      <c r="F826" s="16" t="str">
        <f t="shared" si="140"/>
        <v/>
      </c>
      <c r="G826" s="103">
        <f t="shared" si="141"/>
        <v>0</v>
      </c>
      <c r="H826" s="17" t="s">
        <v>26</v>
      </c>
      <c r="I826" s="17" t="s">
        <v>26</v>
      </c>
      <c r="J826" s="17" t="str">
        <f>IF('Data Sheet'!$B$9="NC-50","N/A","OK")</f>
        <v>OK</v>
      </c>
      <c r="K826" s="17" t="str">
        <f>IF('Data Sheet'!$B$9="NC-50","N/A","OK")</f>
        <v>OK</v>
      </c>
      <c r="L826" s="17" t="str">
        <f t="shared" si="142"/>
        <v>OK</v>
      </c>
      <c r="M826" s="17" t="str">
        <f t="shared" si="143"/>
        <v>OK</v>
      </c>
      <c r="N826" s="18" t="str">
        <f>IF(BO826&lt;&gt;"",
    IF(INT('Data Sheet'!$A$19)=INT('Data Sheet'!$B$19),
        --(INT('Data Sheet'!$A$19) &amp; "." &amp; BO826),
        IF(AND((--(INT('Data Sheet'!$A$19) &amp; "." &amp; BO826)&gt;=--('Data Sheet'!$A$19)), (--(INT('Data Sheet'!$A$19) &amp; "." &amp; BO826)&lt;=--('Data Sheet'!$B$19))),
            --(INT('Data Sheet'!$A$19) &amp; "." &amp; BO826),
            --(INT('Data Sheet'!$B$19) &amp; "." &amp; BO826)
        )
    ),
    IF(BN826&lt;&gt;"",
        IF(INT('Data Sheet'!$A$19)=INT('Data Sheet'!$B$19),
            --(INT('Data Sheet'!$A$19) &amp; "." &amp; LEFT(BN826,3)),
            IF(AND((--(INT('Data Sheet'!$A$19) &amp; "." &amp; LEFT(BN826,3))&gt;=--('Data Sheet'!$A$19)), (--(INT('Data Sheet'!$A$19) &amp; "." &amp; LEFT(BN826,3))&lt;=--('Data Sheet'!$B$19))),
                --(INT('Data Sheet'!$A$19) &amp; "." &amp; LEFT(BN826,3)),
                --(INT('Data Sheet'!$B$19) &amp; "." &amp; LEFT(BN826,3))
            )
        ),
        "OK"
    )
)</f>
        <v>OK</v>
      </c>
      <c r="O826" s="23" t="str">
        <f>IF(BP826&lt;&gt;"",
    IF(INT('Data Sheet'!$A$19)=INT('Data Sheet'!$B$19),
        --(INT('Data Sheet'!$A$19) &amp; "." &amp; BP826),
        IF(AND((--(INT('Data Sheet'!$A$19) &amp; "." &amp; BP826)&gt;=--('Data Sheet'!$A$19)), (--(INT('Data Sheet'!$A$19) &amp; "." &amp; BP826)&lt;=--('Data Sheet'!$B$19))),
            --(INT('Data Sheet'!$A$19) &amp; "." &amp; BP826),
            --(INT('Data Sheet'!$B$19) &amp; "." &amp; BP826)
        )
    ),
    IF(BN826&lt;&gt;"",
        IF(INT('Data Sheet'!$A$19)=INT('Data Sheet'!$B$19),
            --(INT('Data Sheet'!$A$19) &amp; "." &amp; RIGHT(BN826,3)),
            IF(AND((--(INT('Data Sheet'!$A$19) &amp; "." &amp; RIGHT(BN826,3))&gt;=--('Data Sheet'!$A$19)), (--(INT('Data Sheet'!$A$19) &amp; "." &amp; RIGHT(BN826,3))&lt;=--('Data Sheet'!$B$19))),
                --(INT('Data Sheet'!$A$19) &amp; "." &amp; RIGHT(BN826,3)),
                --(INT('Data Sheet'!$B$19) &amp; "." &amp; RIGHT(BN826,3))
            )
        ),
        "OK"
    )
)</f>
        <v>OK</v>
      </c>
      <c r="P826" s="23" t="str">
        <f>IF(BR826&lt;&gt;"",
    IF(INT('Data Sheet'!$A$19)=INT('Data Sheet'!$B$15),
        --(INT('Data Sheet'!$A$15) &amp; "." &amp; BR826),
        IF(AND((--(INT('Data Sheet'!$A$15) &amp; "." &amp; BR826)&gt;=--('Data Sheet'!$A$15)), (--(INT('Data Sheet'!$A$15) &amp; "." &amp; BR826)&lt;=--('Data Sheet'!$B$15))),
            --(INT('Data Sheet'!$A$15) &amp; "." &amp; BR826),
            --(INT('Data Sheet'!$B$15) &amp; "." &amp; BR826)
        )
    ),
    IF(BQ826&lt;&gt;"",
        IF(INT('Data Sheet'!$A$15)=INT('Data Sheet'!$B$15),
            --(INT('Data Sheet'!$A$15) &amp; "." &amp; LEFT(BQ826,3)),
            IF(AND((--(INT('Data Sheet'!$A$15) &amp; "." &amp; LEFT(BQ826,3))&gt;=--('Data Sheet'!$A$15)), (--(INT('Data Sheet'!$A$15) &amp; "." &amp; LEFT(BQ826,3))&lt;=--('Data Sheet'!$B$15))),
                --(INT('Data Sheet'!$A$15) &amp; "." &amp; LEFT(BQ826,3)),
                --(INT('Data Sheet'!$B$15) &amp; "." &amp; LEFT(BQ826,3))
            )
        ),
        "OK"
    )
)</f>
        <v>OK</v>
      </c>
      <c r="Q826" s="23" t="str">
        <f>IF(BS826&lt;&gt;"",
    IF(INT('Data Sheet'!$A$19)=INT('Data Sheet'!$B$15),
        --(INT('Data Sheet'!$A$15) &amp; "." &amp; BS826),
        IF(AND((--(INT('Data Sheet'!$A$15) &amp; "." &amp; BS826)&gt;=--('Data Sheet'!$A$15)), (--(INT('Data Sheet'!$A$15) &amp; "." &amp; BS826)&lt;=--('Data Sheet'!$B$15))),
            --(INT('Data Sheet'!$A$15) &amp; "." &amp; BS826),
            --(INT('Data Sheet'!$B$15) &amp; "." &amp; BS826)
        )
    ),
    IF(BQ826&lt;&gt;"",
        IF(INT('Data Sheet'!$A$15)=INT('Data Sheet'!$B$15),
            --(INT('Data Sheet'!$A$15) &amp; "." &amp; RIGHT(BQ826,3)),
            IF(AND((--(INT('Data Sheet'!$A$15) &amp; "." &amp; RIGHT(BQ826,3))&gt;=--('Data Sheet'!$A$15)), (--(INT('Data Sheet'!$A$15) &amp; "." &amp; RIGHT(BQ826,3))&lt;=--('Data Sheet'!$B$15))),
                --(INT('Data Sheet'!$A$15) &amp; "." &amp; RIGHT(BQ826,3)),
                --(INT('Data Sheet'!$B$15) &amp; "." &amp; RIGHT(BQ826,3))
            )
        ),
        "OK"
    )
)</f>
        <v>OK</v>
      </c>
      <c r="R826" s="19"/>
      <c r="S826" s="19"/>
      <c r="T826" s="19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1"/>
      <c r="AU826" s="21"/>
      <c r="AV826" s="21"/>
      <c r="AW826" s="22"/>
      <c r="AX826" s="99"/>
      <c r="AY826" s="20"/>
      <c r="AZ826" s="20"/>
      <c r="BA826" s="22"/>
      <c r="BB826">
        <v>818</v>
      </c>
      <c r="BC826" s="80"/>
      <c r="BD826" s="80"/>
      <c r="BE826" s="80"/>
      <c r="BF826" s="80"/>
      <c r="BG826" s="32" t="str">
        <f t="shared" si="136"/>
        <v/>
      </c>
      <c r="BH826" s="78">
        <f t="shared" si="134"/>
        <v>0</v>
      </c>
      <c r="BI826" s="2">
        <f t="shared" si="137"/>
        <v>0</v>
      </c>
      <c r="BJ826" s="2">
        <f t="shared" si="138"/>
        <v>0</v>
      </c>
      <c r="BK826" s="2">
        <f t="shared" si="135"/>
        <v>0</v>
      </c>
    </row>
    <row r="827" spans="2:63" ht="15" customHeight="1" x14ac:dyDescent="0.25">
      <c r="B827" s="14">
        <v>819</v>
      </c>
      <c r="C827" s="95" t="str">
        <f t="shared" si="139"/>
        <v/>
      </c>
      <c r="D827" s="15" t="str">
        <f t="shared" si="144"/>
        <v>OK</v>
      </c>
      <c r="E827" s="16" t="e">
        <f>VLOOKUP('Data Sheet'!$B$8,'Data Sheet'!$I$2:$J$9,2,FALSE)</f>
        <v>#N/A</v>
      </c>
      <c r="F827" s="16" t="str">
        <f t="shared" si="140"/>
        <v/>
      </c>
      <c r="G827" s="103">
        <f t="shared" si="141"/>
        <v>0</v>
      </c>
      <c r="H827" s="17" t="s">
        <v>26</v>
      </c>
      <c r="I827" s="17" t="s">
        <v>26</v>
      </c>
      <c r="J827" s="17" t="str">
        <f>IF('Data Sheet'!$B$9="NC-50","N/A","OK")</f>
        <v>OK</v>
      </c>
      <c r="K827" s="17" t="str">
        <f>IF('Data Sheet'!$B$9="NC-50","N/A","OK")</f>
        <v>OK</v>
      </c>
      <c r="L827" s="17" t="str">
        <f t="shared" si="142"/>
        <v>OK</v>
      </c>
      <c r="M827" s="17" t="str">
        <f t="shared" si="143"/>
        <v>OK</v>
      </c>
      <c r="N827" s="18" t="str">
        <f>IF(BO827&lt;&gt;"",
    IF(INT('Data Sheet'!$A$19)=INT('Data Sheet'!$B$19),
        --(INT('Data Sheet'!$A$19) &amp; "." &amp; BO827),
        IF(AND((--(INT('Data Sheet'!$A$19) &amp; "." &amp; BO827)&gt;=--('Data Sheet'!$A$19)), (--(INT('Data Sheet'!$A$19) &amp; "." &amp; BO827)&lt;=--('Data Sheet'!$B$19))),
            --(INT('Data Sheet'!$A$19) &amp; "." &amp; BO827),
            --(INT('Data Sheet'!$B$19) &amp; "." &amp; BO827)
        )
    ),
    IF(BN827&lt;&gt;"",
        IF(INT('Data Sheet'!$A$19)=INT('Data Sheet'!$B$19),
            --(INT('Data Sheet'!$A$19) &amp; "." &amp; LEFT(BN827,3)),
            IF(AND((--(INT('Data Sheet'!$A$19) &amp; "." &amp; LEFT(BN827,3))&gt;=--('Data Sheet'!$A$19)), (--(INT('Data Sheet'!$A$19) &amp; "." &amp; LEFT(BN827,3))&lt;=--('Data Sheet'!$B$19))),
                --(INT('Data Sheet'!$A$19) &amp; "." &amp; LEFT(BN827,3)),
                --(INT('Data Sheet'!$B$19) &amp; "." &amp; LEFT(BN827,3))
            )
        ),
        "OK"
    )
)</f>
        <v>OK</v>
      </c>
      <c r="O827" s="23" t="str">
        <f>IF(BP827&lt;&gt;"",
    IF(INT('Data Sheet'!$A$19)=INT('Data Sheet'!$B$19),
        --(INT('Data Sheet'!$A$19) &amp; "." &amp; BP827),
        IF(AND((--(INT('Data Sheet'!$A$19) &amp; "." &amp; BP827)&gt;=--('Data Sheet'!$A$19)), (--(INT('Data Sheet'!$A$19) &amp; "." &amp; BP827)&lt;=--('Data Sheet'!$B$19))),
            --(INT('Data Sheet'!$A$19) &amp; "." &amp; BP827),
            --(INT('Data Sheet'!$B$19) &amp; "." &amp; BP827)
        )
    ),
    IF(BN827&lt;&gt;"",
        IF(INT('Data Sheet'!$A$19)=INT('Data Sheet'!$B$19),
            --(INT('Data Sheet'!$A$19) &amp; "." &amp; RIGHT(BN827,3)),
            IF(AND((--(INT('Data Sheet'!$A$19) &amp; "." &amp; RIGHT(BN827,3))&gt;=--('Data Sheet'!$A$19)), (--(INT('Data Sheet'!$A$19) &amp; "." &amp; RIGHT(BN827,3))&lt;=--('Data Sheet'!$B$19))),
                --(INT('Data Sheet'!$A$19) &amp; "." &amp; RIGHT(BN827,3)),
                --(INT('Data Sheet'!$B$19) &amp; "." &amp; RIGHT(BN827,3))
            )
        ),
        "OK"
    )
)</f>
        <v>OK</v>
      </c>
      <c r="P827" s="23" t="str">
        <f>IF(BR827&lt;&gt;"",
    IF(INT('Data Sheet'!$A$19)=INT('Data Sheet'!$B$15),
        --(INT('Data Sheet'!$A$15) &amp; "." &amp; BR827),
        IF(AND((--(INT('Data Sheet'!$A$15) &amp; "." &amp; BR827)&gt;=--('Data Sheet'!$A$15)), (--(INT('Data Sheet'!$A$15) &amp; "." &amp; BR827)&lt;=--('Data Sheet'!$B$15))),
            --(INT('Data Sheet'!$A$15) &amp; "." &amp; BR827),
            --(INT('Data Sheet'!$B$15) &amp; "." &amp; BR827)
        )
    ),
    IF(BQ827&lt;&gt;"",
        IF(INT('Data Sheet'!$A$15)=INT('Data Sheet'!$B$15),
            --(INT('Data Sheet'!$A$15) &amp; "." &amp; LEFT(BQ827,3)),
            IF(AND((--(INT('Data Sheet'!$A$15) &amp; "." &amp; LEFT(BQ827,3))&gt;=--('Data Sheet'!$A$15)), (--(INT('Data Sheet'!$A$15) &amp; "." &amp; LEFT(BQ827,3))&lt;=--('Data Sheet'!$B$15))),
                --(INT('Data Sheet'!$A$15) &amp; "." &amp; LEFT(BQ827,3)),
                --(INT('Data Sheet'!$B$15) &amp; "." &amp; LEFT(BQ827,3))
            )
        ),
        "OK"
    )
)</f>
        <v>OK</v>
      </c>
      <c r="Q827" s="23" t="str">
        <f>IF(BS827&lt;&gt;"",
    IF(INT('Data Sheet'!$A$19)=INT('Data Sheet'!$B$15),
        --(INT('Data Sheet'!$A$15) &amp; "." &amp; BS827),
        IF(AND((--(INT('Data Sheet'!$A$15) &amp; "." &amp; BS827)&gt;=--('Data Sheet'!$A$15)), (--(INT('Data Sheet'!$A$15) &amp; "." &amp; BS827)&lt;=--('Data Sheet'!$B$15))),
            --(INT('Data Sheet'!$A$15) &amp; "." &amp; BS827),
            --(INT('Data Sheet'!$B$15) &amp; "." &amp; BS827)
        )
    ),
    IF(BQ827&lt;&gt;"",
        IF(INT('Data Sheet'!$A$15)=INT('Data Sheet'!$B$15),
            --(INT('Data Sheet'!$A$15) &amp; "." &amp; RIGHT(BQ827,3)),
            IF(AND((--(INT('Data Sheet'!$A$15) &amp; "." &amp; RIGHT(BQ827,3))&gt;=--('Data Sheet'!$A$15)), (--(INT('Data Sheet'!$A$15) &amp; "." &amp; RIGHT(BQ827,3))&lt;=--('Data Sheet'!$B$15))),
                --(INT('Data Sheet'!$A$15) &amp; "." &amp; RIGHT(BQ827,3)),
                --(INT('Data Sheet'!$B$15) &amp; "." &amp; RIGHT(BQ827,3))
            )
        ),
        "OK"
    )
)</f>
        <v>OK</v>
      </c>
      <c r="R827" s="19"/>
      <c r="S827" s="19"/>
      <c r="T827" s="19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1"/>
      <c r="AU827" s="21"/>
      <c r="AV827" s="21"/>
      <c r="AW827" s="22"/>
      <c r="AX827" s="99"/>
      <c r="AY827" s="20"/>
      <c r="AZ827" s="20"/>
      <c r="BA827" s="22"/>
      <c r="BB827">
        <v>819</v>
      </c>
      <c r="BC827" s="80"/>
      <c r="BD827" s="80"/>
      <c r="BE827" s="80"/>
      <c r="BF827" s="80"/>
      <c r="BG827" s="32" t="str">
        <f t="shared" si="136"/>
        <v/>
      </c>
      <c r="BH827" s="78">
        <f t="shared" si="134"/>
        <v>0</v>
      </c>
      <c r="BI827" s="2">
        <f t="shared" si="137"/>
        <v>0</v>
      </c>
      <c r="BJ827" s="2">
        <f t="shared" si="138"/>
        <v>0</v>
      </c>
      <c r="BK827" s="2">
        <f t="shared" si="135"/>
        <v>0</v>
      </c>
    </row>
    <row r="828" spans="2:63" ht="15" customHeight="1" x14ac:dyDescent="0.25">
      <c r="B828" s="14">
        <v>820</v>
      </c>
      <c r="C828" s="95" t="str">
        <f t="shared" si="139"/>
        <v/>
      </c>
      <c r="D828" s="15" t="str">
        <f t="shared" si="144"/>
        <v>OK</v>
      </c>
      <c r="E828" s="16" t="e">
        <f>VLOOKUP('Data Sheet'!$B$8,'Data Sheet'!$I$2:$J$9,2,FALSE)</f>
        <v>#N/A</v>
      </c>
      <c r="F828" s="16" t="str">
        <f t="shared" si="140"/>
        <v/>
      </c>
      <c r="G828" s="103">
        <f t="shared" si="141"/>
        <v>0</v>
      </c>
      <c r="H828" s="17" t="s">
        <v>26</v>
      </c>
      <c r="I828" s="17" t="s">
        <v>26</v>
      </c>
      <c r="J828" s="17" t="str">
        <f>IF('Data Sheet'!$B$9="NC-50","N/A","OK")</f>
        <v>OK</v>
      </c>
      <c r="K828" s="17" t="str">
        <f>IF('Data Sheet'!$B$9="NC-50","N/A","OK")</f>
        <v>OK</v>
      </c>
      <c r="L828" s="17" t="str">
        <f t="shared" si="142"/>
        <v>OK</v>
      </c>
      <c r="M828" s="17" t="str">
        <f t="shared" si="143"/>
        <v>OK</v>
      </c>
      <c r="N828" s="18" t="str">
        <f>IF(BO828&lt;&gt;"",
    IF(INT('Data Sheet'!$A$19)=INT('Data Sheet'!$B$19),
        --(INT('Data Sheet'!$A$19) &amp; "." &amp; BO828),
        IF(AND((--(INT('Data Sheet'!$A$19) &amp; "." &amp; BO828)&gt;=--('Data Sheet'!$A$19)), (--(INT('Data Sheet'!$A$19) &amp; "." &amp; BO828)&lt;=--('Data Sheet'!$B$19))),
            --(INT('Data Sheet'!$A$19) &amp; "." &amp; BO828),
            --(INT('Data Sheet'!$B$19) &amp; "." &amp; BO828)
        )
    ),
    IF(BN828&lt;&gt;"",
        IF(INT('Data Sheet'!$A$19)=INT('Data Sheet'!$B$19),
            --(INT('Data Sheet'!$A$19) &amp; "." &amp; LEFT(BN828,3)),
            IF(AND((--(INT('Data Sheet'!$A$19) &amp; "." &amp; LEFT(BN828,3))&gt;=--('Data Sheet'!$A$19)), (--(INT('Data Sheet'!$A$19) &amp; "." &amp; LEFT(BN828,3))&lt;=--('Data Sheet'!$B$19))),
                --(INT('Data Sheet'!$A$19) &amp; "." &amp; LEFT(BN828,3)),
                --(INT('Data Sheet'!$B$19) &amp; "." &amp; LEFT(BN828,3))
            )
        ),
        "OK"
    )
)</f>
        <v>OK</v>
      </c>
      <c r="O828" s="23" t="str">
        <f>IF(BP828&lt;&gt;"",
    IF(INT('Data Sheet'!$A$19)=INT('Data Sheet'!$B$19),
        --(INT('Data Sheet'!$A$19) &amp; "." &amp; BP828),
        IF(AND((--(INT('Data Sheet'!$A$19) &amp; "." &amp; BP828)&gt;=--('Data Sheet'!$A$19)), (--(INT('Data Sheet'!$A$19) &amp; "." &amp; BP828)&lt;=--('Data Sheet'!$B$19))),
            --(INT('Data Sheet'!$A$19) &amp; "." &amp; BP828),
            --(INT('Data Sheet'!$B$19) &amp; "." &amp; BP828)
        )
    ),
    IF(BN828&lt;&gt;"",
        IF(INT('Data Sheet'!$A$19)=INT('Data Sheet'!$B$19),
            --(INT('Data Sheet'!$A$19) &amp; "." &amp; RIGHT(BN828,3)),
            IF(AND((--(INT('Data Sheet'!$A$19) &amp; "." &amp; RIGHT(BN828,3))&gt;=--('Data Sheet'!$A$19)), (--(INT('Data Sheet'!$A$19) &amp; "." &amp; RIGHT(BN828,3))&lt;=--('Data Sheet'!$B$19))),
                --(INT('Data Sheet'!$A$19) &amp; "." &amp; RIGHT(BN828,3)),
                --(INT('Data Sheet'!$B$19) &amp; "." &amp; RIGHT(BN828,3))
            )
        ),
        "OK"
    )
)</f>
        <v>OK</v>
      </c>
      <c r="P828" s="23" t="str">
        <f>IF(BR828&lt;&gt;"",
    IF(INT('Data Sheet'!$A$19)=INT('Data Sheet'!$B$15),
        --(INT('Data Sheet'!$A$15) &amp; "." &amp; BR828),
        IF(AND((--(INT('Data Sheet'!$A$15) &amp; "." &amp; BR828)&gt;=--('Data Sheet'!$A$15)), (--(INT('Data Sheet'!$A$15) &amp; "." &amp; BR828)&lt;=--('Data Sheet'!$B$15))),
            --(INT('Data Sheet'!$A$15) &amp; "." &amp; BR828),
            --(INT('Data Sheet'!$B$15) &amp; "." &amp; BR828)
        )
    ),
    IF(BQ828&lt;&gt;"",
        IF(INT('Data Sheet'!$A$15)=INT('Data Sheet'!$B$15),
            --(INT('Data Sheet'!$A$15) &amp; "." &amp; LEFT(BQ828,3)),
            IF(AND((--(INT('Data Sheet'!$A$15) &amp; "." &amp; LEFT(BQ828,3))&gt;=--('Data Sheet'!$A$15)), (--(INT('Data Sheet'!$A$15) &amp; "." &amp; LEFT(BQ828,3))&lt;=--('Data Sheet'!$B$15))),
                --(INT('Data Sheet'!$A$15) &amp; "." &amp; LEFT(BQ828,3)),
                --(INT('Data Sheet'!$B$15) &amp; "." &amp; LEFT(BQ828,3))
            )
        ),
        "OK"
    )
)</f>
        <v>OK</v>
      </c>
      <c r="Q828" s="23" t="str">
        <f>IF(BS828&lt;&gt;"",
    IF(INT('Data Sheet'!$A$19)=INT('Data Sheet'!$B$15),
        --(INT('Data Sheet'!$A$15) &amp; "." &amp; BS828),
        IF(AND((--(INT('Data Sheet'!$A$15) &amp; "." &amp; BS828)&gt;=--('Data Sheet'!$A$15)), (--(INT('Data Sheet'!$A$15) &amp; "." &amp; BS828)&lt;=--('Data Sheet'!$B$15))),
            --(INT('Data Sheet'!$A$15) &amp; "." &amp; BS828),
            --(INT('Data Sheet'!$B$15) &amp; "." &amp; BS828)
        )
    ),
    IF(BQ828&lt;&gt;"",
        IF(INT('Data Sheet'!$A$15)=INT('Data Sheet'!$B$15),
            --(INT('Data Sheet'!$A$15) &amp; "." &amp; RIGHT(BQ828,3)),
            IF(AND((--(INT('Data Sheet'!$A$15) &amp; "." &amp; RIGHT(BQ828,3))&gt;=--('Data Sheet'!$A$15)), (--(INT('Data Sheet'!$A$15) &amp; "." &amp; RIGHT(BQ828,3))&lt;=--('Data Sheet'!$B$15))),
                --(INT('Data Sheet'!$A$15) &amp; "." &amp; RIGHT(BQ828,3)),
                --(INT('Data Sheet'!$B$15) &amp; "." &amp; RIGHT(BQ828,3))
            )
        ),
        "OK"
    )
)</f>
        <v>OK</v>
      </c>
      <c r="R828" s="19"/>
      <c r="S828" s="19"/>
      <c r="T828" s="19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1"/>
      <c r="AU828" s="21"/>
      <c r="AV828" s="21"/>
      <c r="AW828" s="22"/>
      <c r="AX828" s="99"/>
      <c r="AY828" s="20"/>
      <c r="AZ828" s="20"/>
      <c r="BA828" s="22"/>
      <c r="BB828">
        <v>820</v>
      </c>
      <c r="BC828" s="80"/>
      <c r="BD828" s="80"/>
      <c r="BE828" s="80"/>
      <c r="BF828" s="80"/>
      <c r="BG828" s="32" t="str">
        <f t="shared" si="136"/>
        <v/>
      </c>
      <c r="BH828" s="78">
        <f t="shared" si="134"/>
        <v>0</v>
      </c>
      <c r="BI828" s="2">
        <f t="shared" si="137"/>
        <v>0</v>
      </c>
      <c r="BJ828" s="2">
        <f t="shared" si="138"/>
        <v>0</v>
      </c>
      <c r="BK828" s="2">
        <f t="shared" si="135"/>
        <v>0</v>
      </c>
    </row>
    <row r="829" spans="2:63" ht="15" customHeight="1" x14ac:dyDescent="0.25">
      <c r="B829" s="14">
        <v>821</v>
      </c>
      <c r="C829" s="95" t="str">
        <f t="shared" si="139"/>
        <v/>
      </c>
      <c r="D829" s="15" t="str">
        <f t="shared" si="144"/>
        <v>OK</v>
      </c>
      <c r="E829" s="16" t="e">
        <f>VLOOKUP('Data Sheet'!$B$8,'Data Sheet'!$I$2:$J$9,2,FALSE)</f>
        <v>#N/A</v>
      </c>
      <c r="F829" s="16" t="str">
        <f t="shared" si="140"/>
        <v/>
      </c>
      <c r="G829" s="103">
        <f t="shared" si="141"/>
        <v>0</v>
      </c>
      <c r="H829" s="17" t="s">
        <v>26</v>
      </c>
      <c r="I829" s="17" t="s">
        <v>26</v>
      </c>
      <c r="J829" s="17" t="str">
        <f>IF('Data Sheet'!$B$9="NC-50","N/A","OK")</f>
        <v>OK</v>
      </c>
      <c r="K829" s="17" t="str">
        <f>IF('Data Sheet'!$B$9="NC-50","N/A","OK")</f>
        <v>OK</v>
      </c>
      <c r="L829" s="17" t="str">
        <f t="shared" si="142"/>
        <v>OK</v>
      </c>
      <c r="M829" s="17" t="str">
        <f t="shared" si="143"/>
        <v>OK</v>
      </c>
      <c r="N829" s="18" t="str">
        <f>IF(BO829&lt;&gt;"",
    IF(INT('Data Sheet'!$A$19)=INT('Data Sheet'!$B$19),
        --(INT('Data Sheet'!$A$19) &amp; "." &amp; BO829),
        IF(AND((--(INT('Data Sheet'!$A$19) &amp; "." &amp; BO829)&gt;=--('Data Sheet'!$A$19)), (--(INT('Data Sheet'!$A$19) &amp; "." &amp; BO829)&lt;=--('Data Sheet'!$B$19))),
            --(INT('Data Sheet'!$A$19) &amp; "." &amp; BO829),
            --(INT('Data Sheet'!$B$19) &amp; "." &amp; BO829)
        )
    ),
    IF(BN829&lt;&gt;"",
        IF(INT('Data Sheet'!$A$19)=INT('Data Sheet'!$B$19),
            --(INT('Data Sheet'!$A$19) &amp; "." &amp; LEFT(BN829,3)),
            IF(AND((--(INT('Data Sheet'!$A$19) &amp; "." &amp; LEFT(BN829,3))&gt;=--('Data Sheet'!$A$19)), (--(INT('Data Sheet'!$A$19) &amp; "." &amp; LEFT(BN829,3))&lt;=--('Data Sheet'!$B$19))),
                --(INT('Data Sheet'!$A$19) &amp; "." &amp; LEFT(BN829,3)),
                --(INT('Data Sheet'!$B$19) &amp; "." &amp; LEFT(BN829,3))
            )
        ),
        "OK"
    )
)</f>
        <v>OK</v>
      </c>
      <c r="O829" s="23" t="str">
        <f>IF(BP829&lt;&gt;"",
    IF(INT('Data Sheet'!$A$19)=INT('Data Sheet'!$B$19),
        --(INT('Data Sheet'!$A$19) &amp; "." &amp; BP829),
        IF(AND((--(INT('Data Sheet'!$A$19) &amp; "." &amp; BP829)&gt;=--('Data Sheet'!$A$19)), (--(INT('Data Sheet'!$A$19) &amp; "." &amp; BP829)&lt;=--('Data Sheet'!$B$19))),
            --(INT('Data Sheet'!$A$19) &amp; "." &amp; BP829),
            --(INT('Data Sheet'!$B$19) &amp; "." &amp; BP829)
        )
    ),
    IF(BN829&lt;&gt;"",
        IF(INT('Data Sheet'!$A$19)=INT('Data Sheet'!$B$19),
            --(INT('Data Sheet'!$A$19) &amp; "." &amp; RIGHT(BN829,3)),
            IF(AND((--(INT('Data Sheet'!$A$19) &amp; "." &amp; RIGHT(BN829,3))&gt;=--('Data Sheet'!$A$19)), (--(INT('Data Sheet'!$A$19) &amp; "." &amp; RIGHT(BN829,3))&lt;=--('Data Sheet'!$B$19))),
                --(INT('Data Sheet'!$A$19) &amp; "." &amp; RIGHT(BN829,3)),
                --(INT('Data Sheet'!$B$19) &amp; "." &amp; RIGHT(BN829,3))
            )
        ),
        "OK"
    )
)</f>
        <v>OK</v>
      </c>
      <c r="P829" s="23" t="str">
        <f>IF(BR829&lt;&gt;"",
    IF(INT('Data Sheet'!$A$19)=INT('Data Sheet'!$B$15),
        --(INT('Data Sheet'!$A$15) &amp; "." &amp; BR829),
        IF(AND((--(INT('Data Sheet'!$A$15) &amp; "." &amp; BR829)&gt;=--('Data Sheet'!$A$15)), (--(INT('Data Sheet'!$A$15) &amp; "." &amp; BR829)&lt;=--('Data Sheet'!$B$15))),
            --(INT('Data Sheet'!$A$15) &amp; "." &amp; BR829),
            --(INT('Data Sheet'!$B$15) &amp; "." &amp; BR829)
        )
    ),
    IF(BQ829&lt;&gt;"",
        IF(INT('Data Sheet'!$A$15)=INT('Data Sheet'!$B$15),
            --(INT('Data Sheet'!$A$15) &amp; "." &amp; LEFT(BQ829,3)),
            IF(AND((--(INT('Data Sheet'!$A$15) &amp; "." &amp; LEFT(BQ829,3))&gt;=--('Data Sheet'!$A$15)), (--(INT('Data Sheet'!$A$15) &amp; "." &amp; LEFT(BQ829,3))&lt;=--('Data Sheet'!$B$15))),
                --(INT('Data Sheet'!$A$15) &amp; "." &amp; LEFT(BQ829,3)),
                --(INT('Data Sheet'!$B$15) &amp; "." &amp; LEFT(BQ829,3))
            )
        ),
        "OK"
    )
)</f>
        <v>OK</v>
      </c>
      <c r="Q829" s="23" t="str">
        <f>IF(BS829&lt;&gt;"",
    IF(INT('Data Sheet'!$A$19)=INT('Data Sheet'!$B$15),
        --(INT('Data Sheet'!$A$15) &amp; "." &amp; BS829),
        IF(AND((--(INT('Data Sheet'!$A$15) &amp; "." &amp; BS829)&gt;=--('Data Sheet'!$A$15)), (--(INT('Data Sheet'!$A$15) &amp; "." &amp; BS829)&lt;=--('Data Sheet'!$B$15))),
            --(INT('Data Sheet'!$A$15) &amp; "." &amp; BS829),
            --(INT('Data Sheet'!$B$15) &amp; "." &amp; BS829)
        )
    ),
    IF(BQ829&lt;&gt;"",
        IF(INT('Data Sheet'!$A$15)=INT('Data Sheet'!$B$15),
            --(INT('Data Sheet'!$A$15) &amp; "." &amp; RIGHT(BQ829,3)),
            IF(AND((--(INT('Data Sheet'!$A$15) &amp; "." &amp; RIGHT(BQ829,3))&gt;=--('Data Sheet'!$A$15)), (--(INT('Data Sheet'!$A$15) &amp; "." &amp; RIGHT(BQ829,3))&lt;=--('Data Sheet'!$B$15))),
                --(INT('Data Sheet'!$A$15) &amp; "." &amp; RIGHT(BQ829,3)),
                --(INT('Data Sheet'!$B$15) &amp; "." &amp; RIGHT(BQ829,3))
            )
        ),
        "OK"
    )
)</f>
        <v>OK</v>
      </c>
      <c r="R829" s="19"/>
      <c r="S829" s="19"/>
      <c r="T829" s="19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1"/>
      <c r="AU829" s="21"/>
      <c r="AV829" s="21"/>
      <c r="AW829" s="22"/>
      <c r="AX829" s="99"/>
      <c r="AY829" s="20"/>
      <c r="AZ829" s="20"/>
      <c r="BA829" s="22"/>
      <c r="BB829">
        <v>821</v>
      </c>
      <c r="BC829" s="80"/>
      <c r="BD829" s="80"/>
      <c r="BE829" s="80"/>
      <c r="BF829" s="80"/>
      <c r="BG829" s="32" t="str">
        <f t="shared" si="136"/>
        <v/>
      </c>
      <c r="BH829" s="78">
        <f t="shared" si="134"/>
        <v>0</v>
      </c>
      <c r="BI829" s="2">
        <f t="shared" si="137"/>
        <v>0</v>
      </c>
      <c r="BJ829" s="2">
        <f t="shared" si="138"/>
        <v>0</v>
      </c>
      <c r="BK829" s="2">
        <f t="shared" si="135"/>
        <v>0</v>
      </c>
    </row>
    <row r="830" spans="2:63" ht="15" customHeight="1" x14ac:dyDescent="0.25">
      <c r="B830" s="14">
        <v>822</v>
      </c>
      <c r="C830" s="95" t="str">
        <f t="shared" si="139"/>
        <v/>
      </c>
      <c r="D830" s="15" t="str">
        <f t="shared" si="144"/>
        <v>OK</v>
      </c>
      <c r="E830" s="16" t="e">
        <f>VLOOKUP('Data Sheet'!$B$8,'Data Sheet'!$I$2:$J$9,2,FALSE)</f>
        <v>#N/A</v>
      </c>
      <c r="F830" s="16" t="str">
        <f t="shared" si="140"/>
        <v/>
      </c>
      <c r="G830" s="103">
        <f t="shared" si="141"/>
        <v>0</v>
      </c>
      <c r="H830" s="17" t="s">
        <v>26</v>
      </c>
      <c r="I830" s="17" t="s">
        <v>26</v>
      </c>
      <c r="J830" s="17" t="str">
        <f>IF('Data Sheet'!$B$9="NC-50","N/A","OK")</f>
        <v>OK</v>
      </c>
      <c r="K830" s="17" t="str">
        <f>IF('Data Sheet'!$B$9="NC-50","N/A","OK")</f>
        <v>OK</v>
      </c>
      <c r="L830" s="17" t="str">
        <f t="shared" si="142"/>
        <v>OK</v>
      </c>
      <c r="M830" s="17" t="str">
        <f t="shared" si="143"/>
        <v>OK</v>
      </c>
      <c r="N830" s="18" t="str">
        <f>IF(BO830&lt;&gt;"",
    IF(INT('Data Sheet'!$A$19)=INT('Data Sheet'!$B$19),
        --(INT('Data Sheet'!$A$19) &amp; "." &amp; BO830),
        IF(AND((--(INT('Data Sheet'!$A$19) &amp; "." &amp; BO830)&gt;=--('Data Sheet'!$A$19)), (--(INT('Data Sheet'!$A$19) &amp; "." &amp; BO830)&lt;=--('Data Sheet'!$B$19))),
            --(INT('Data Sheet'!$A$19) &amp; "." &amp; BO830),
            --(INT('Data Sheet'!$B$19) &amp; "." &amp; BO830)
        )
    ),
    IF(BN830&lt;&gt;"",
        IF(INT('Data Sheet'!$A$19)=INT('Data Sheet'!$B$19),
            --(INT('Data Sheet'!$A$19) &amp; "." &amp; LEFT(BN830,3)),
            IF(AND((--(INT('Data Sheet'!$A$19) &amp; "." &amp; LEFT(BN830,3))&gt;=--('Data Sheet'!$A$19)), (--(INT('Data Sheet'!$A$19) &amp; "." &amp; LEFT(BN830,3))&lt;=--('Data Sheet'!$B$19))),
                --(INT('Data Sheet'!$A$19) &amp; "." &amp; LEFT(BN830,3)),
                --(INT('Data Sheet'!$B$19) &amp; "." &amp; LEFT(BN830,3))
            )
        ),
        "OK"
    )
)</f>
        <v>OK</v>
      </c>
      <c r="O830" s="23" t="str">
        <f>IF(BP830&lt;&gt;"",
    IF(INT('Data Sheet'!$A$19)=INT('Data Sheet'!$B$19),
        --(INT('Data Sheet'!$A$19) &amp; "." &amp; BP830),
        IF(AND((--(INT('Data Sheet'!$A$19) &amp; "." &amp; BP830)&gt;=--('Data Sheet'!$A$19)), (--(INT('Data Sheet'!$A$19) &amp; "." &amp; BP830)&lt;=--('Data Sheet'!$B$19))),
            --(INT('Data Sheet'!$A$19) &amp; "." &amp; BP830),
            --(INT('Data Sheet'!$B$19) &amp; "." &amp; BP830)
        )
    ),
    IF(BN830&lt;&gt;"",
        IF(INT('Data Sheet'!$A$19)=INT('Data Sheet'!$B$19),
            --(INT('Data Sheet'!$A$19) &amp; "." &amp; RIGHT(BN830,3)),
            IF(AND((--(INT('Data Sheet'!$A$19) &amp; "." &amp; RIGHT(BN830,3))&gt;=--('Data Sheet'!$A$19)), (--(INT('Data Sheet'!$A$19) &amp; "." &amp; RIGHT(BN830,3))&lt;=--('Data Sheet'!$B$19))),
                --(INT('Data Sheet'!$A$19) &amp; "." &amp; RIGHT(BN830,3)),
                --(INT('Data Sheet'!$B$19) &amp; "." &amp; RIGHT(BN830,3))
            )
        ),
        "OK"
    )
)</f>
        <v>OK</v>
      </c>
      <c r="P830" s="23" t="str">
        <f>IF(BR830&lt;&gt;"",
    IF(INT('Data Sheet'!$A$19)=INT('Data Sheet'!$B$15),
        --(INT('Data Sheet'!$A$15) &amp; "." &amp; BR830),
        IF(AND((--(INT('Data Sheet'!$A$15) &amp; "." &amp; BR830)&gt;=--('Data Sheet'!$A$15)), (--(INT('Data Sheet'!$A$15) &amp; "." &amp; BR830)&lt;=--('Data Sheet'!$B$15))),
            --(INT('Data Sheet'!$A$15) &amp; "." &amp; BR830),
            --(INT('Data Sheet'!$B$15) &amp; "." &amp; BR830)
        )
    ),
    IF(BQ830&lt;&gt;"",
        IF(INT('Data Sheet'!$A$15)=INT('Data Sheet'!$B$15),
            --(INT('Data Sheet'!$A$15) &amp; "." &amp; LEFT(BQ830,3)),
            IF(AND((--(INT('Data Sheet'!$A$15) &amp; "." &amp; LEFT(BQ830,3))&gt;=--('Data Sheet'!$A$15)), (--(INT('Data Sheet'!$A$15) &amp; "." &amp; LEFT(BQ830,3))&lt;=--('Data Sheet'!$B$15))),
                --(INT('Data Sheet'!$A$15) &amp; "." &amp; LEFT(BQ830,3)),
                --(INT('Data Sheet'!$B$15) &amp; "." &amp; LEFT(BQ830,3))
            )
        ),
        "OK"
    )
)</f>
        <v>OK</v>
      </c>
      <c r="Q830" s="23" t="str">
        <f>IF(BS830&lt;&gt;"",
    IF(INT('Data Sheet'!$A$19)=INT('Data Sheet'!$B$15),
        --(INT('Data Sheet'!$A$15) &amp; "." &amp; BS830),
        IF(AND((--(INT('Data Sheet'!$A$15) &amp; "." &amp; BS830)&gt;=--('Data Sheet'!$A$15)), (--(INT('Data Sheet'!$A$15) &amp; "." &amp; BS830)&lt;=--('Data Sheet'!$B$15))),
            --(INT('Data Sheet'!$A$15) &amp; "." &amp; BS830),
            --(INT('Data Sheet'!$B$15) &amp; "." &amp; BS830)
        )
    ),
    IF(BQ830&lt;&gt;"",
        IF(INT('Data Sheet'!$A$15)=INT('Data Sheet'!$B$15),
            --(INT('Data Sheet'!$A$15) &amp; "." &amp; RIGHT(BQ830,3)),
            IF(AND((--(INT('Data Sheet'!$A$15) &amp; "." &amp; RIGHT(BQ830,3))&gt;=--('Data Sheet'!$A$15)), (--(INT('Data Sheet'!$A$15) &amp; "." &amp; RIGHT(BQ830,3))&lt;=--('Data Sheet'!$B$15))),
                --(INT('Data Sheet'!$A$15) &amp; "." &amp; RIGHT(BQ830,3)),
                --(INT('Data Sheet'!$B$15) &amp; "." &amp; RIGHT(BQ830,3))
            )
        ),
        "OK"
    )
)</f>
        <v>OK</v>
      </c>
      <c r="R830" s="19"/>
      <c r="S830" s="19"/>
      <c r="T830" s="19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1"/>
      <c r="AU830" s="21"/>
      <c r="AV830" s="21"/>
      <c r="AW830" s="22"/>
      <c r="AX830" s="99"/>
      <c r="AY830" s="20"/>
      <c r="AZ830" s="20"/>
      <c r="BA830" s="22"/>
      <c r="BB830">
        <v>822</v>
      </c>
      <c r="BC830" s="80"/>
      <c r="BD830" s="80"/>
      <c r="BE830" s="80"/>
      <c r="BF830" s="80"/>
      <c r="BG830" s="32" t="str">
        <f t="shared" si="136"/>
        <v/>
      </c>
      <c r="BH830" s="78">
        <f t="shared" si="134"/>
        <v>0</v>
      </c>
      <c r="BI830" s="2">
        <f t="shared" si="137"/>
        <v>0</v>
      </c>
      <c r="BJ830" s="2">
        <f t="shared" si="138"/>
        <v>0</v>
      </c>
      <c r="BK830" s="2">
        <f t="shared" si="135"/>
        <v>0</v>
      </c>
    </row>
    <row r="831" spans="2:63" ht="15" customHeight="1" x14ac:dyDescent="0.25">
      <c r="B831" s="14">
        <v>823</v>
      </c>
      <c r="C831" s="95" t="str">
        <f t="shared" si="139"/>
        <v/>
      </c>
      <c r="D831" s="15" t="str">
        <f t="shared" si="144"/>
        <v>OK</v>
      </c>
      <c r="E831" s="16" t="e">
        <f>VLOOKUP('Data Sheet'!$B$8,'Data Sheet'!$I$2:$J$9,2,FALSE)</f>
        <v>#N/A</v>
      </c>
      <c r="F831" s="16" t="str">
        <f t="shared" si="140"/>
        <v/>
      </c>
      <c r="G831" s="103">
        <f t="shared" si="141"/>
        <v>0</v>
      </c>
      <c r="H831" s="17" t="s">
        <v>26</v>
      </c>
      <c r="I831" s="17" t="s">
        <v>26</v>
      </c>
      <c r="J831" s="17" t="str">
        <f>IF('Data Sheet'!$B$9="NC-50","N/A","OK")</f>
        <v>OK</v>
      </c>
      <c r="K831" s="17" t="str">
        <f>IF('Data Sheet'!$B$9="NC-50","N/A","OK")</f>
        <v>OK</v>
      </c>
      <c r="L831" s="17" t="str">
        <f t="shared" si="142"/>
        <v>OK</v>
      </c>
      <c r="M831" s="17" t="str">
        <f t="shared" si="143"/>
        <v>OK</v>
      </c>
      <c r="N831" s="18" t="str">
        <f>IF(BO831&lt;&gt;"",
    IF(INT('Data Sheet'!$A$19)=INT('Data Sheet'!$B$19),
        --(INT('Data Sheet'!$A$19) &amp; "." &amp; BO831),
        IF(AND((--(INT('Data Sheet'!$A$19) &amp; "." &amp; BO831)&gt;=--('Data Sheet'!$A$19)), (--(INT('Data Sheet'!$A$19) &amp; "." &amp; BO831)&lt;=--('Data Sheet'!$B$19))),
            --(INT('Data Sheet'!$A$19) &amp; "." &amp; BO831),
            --(INT('Data Sheet'!$B$19) &amp; "." &amp; BO831)
        )
    ),
    IF(BN831&lt;&gt;"",
        IF(INT('Data Sheet'!$A$19)=INT('Data Sheet'!$B$19),
            --(INT('Data Sheet'!$A$19) &amp; "." &amp; LEFT(BN831,3)),
            IF(AND((--(INT('Data Sheet'!$A$19) &amp; "." &amp; LEFT(BN831,3))&gt;=--('Data Sheet'!$A$19)), (--(INT('Data Sheet'!$A$19) &amp; "." &amp; LEFT(BN831,3))&lt;=--('Data Sheet'!$B$19))),
                --(INT('Data Sheet'!$A$19) &amp; "." &amp; LEFT(BN831,3)),
                --(INT('Data Sheet'!$B$19) &amp; "." &amp; LEFT(BN831,3))
            )
        ),
        "OK"
    )
)</f>
        <v>OK</v>
      </c>
      <c r="O831" s="23" t="str">
        <f>IF(BP831&lt;&gt;"",
    IF(INT('Data Sheet'!$A$19)=INT('Data Sheet'!$B$19),
        --(INT('Data Sheet'!$A$19) &amp; "." &amp; BP831),
        IF(AND((--(INT('Data Sheet'!$A$19) &amp; "." &amp; BP831)&gt;=--('Data Sheet'!$A$19)), (--(INT('Data Sheet'!$A$19) &amp; "." &amp; BP831)&lt;=--('Data Sheet'!$B$19))),
            --(INT('Data Sheet'!$A$19) &amp; "." &amp; BP831),
            --(INT('Data Sheet'!$B$19) &amp; "." &amp; BP831)
        )
    ),
    IF(BN831&lt;&gt;"",
        IF(INT('Data Sheet'!$A$19)=INT('Data Sheet'!$B$19),
            --(INT('Data Sheet'!$A$19) &amp; "." &amp; RIGHT(BN831,3)),
            IF(AND((--(INT('Data Sheet'!$A$19) &amp; "." &amp; RIGHT(BN831,3))&gt;=--('Data Sheet'!$A$19)), (--(INT('Data Sheet'!$A$19) &amp; "." &amp; RIGHT(BN831,3))&lt;=--('Data Sheet'!$B$19))),
                --(INT('Data Sheet'!$A$19) &amp; "." &amp; RIGHT(BN831,3)),
                --(INT('Data Sheet'!$B$19) &amp; "." &amp; RIGHT(BN831,3))
            )
        ),
        "OK"
    )
)</f>
        <v>OK</v>
      </c>
      <c r="P831" s="23" t="str">
        <f>IF(BR831&lt;&gt;"",
    IF(INT('Data Sheet'!$A$19)=INT('Data Sheet'!$B$15),
        --(INT('Data Sheet'!$A$15) &amp; "." &amp; BR831),
        IF(AND((--(INT('Data Sheet'!$A$15) &amp; "." &amp; BR831)&gt;=--('Data Sheet'!$A$15)), (--(INT('Data Sheet'!$A$15) &amp; "." &amp; BR831)&lt;=--('Data Sheet'!$B$15))),
            --(INT('Data Sheet'!$A$15) &amp; "." &amp; BR831),
            --(INT('Data Sheet'!$B$15) &amp; "." &amp; BR831)
        )
    ),
    IF(BQ831&lt;&gt;"",
        IF(INT('Data Sheet'!$A$15)=INT('Data Sheet'!$B$15),
            --(INT('Data Sheet'!$A$15) &amp; "." &amp; LEFT(BQ831,3)),
            IF(AND((--(INT('Data Sheet'!$A$15) &amp; "." &amp; LEFT(BQ831,3))&gt;=--('Data Sheet'!$A$15)), (--(INT('Data Sheet'!$A$15) &amp; "." &amp; LEFT(BQ831,3))&lt;=--('Data Sheet'!$B$15))),
                --(INT('Data Sheet'!$A$15) &amp; "." &amp; LEFT(BQ831,3)),
                --(INT('Data Sheet'!$B$15) &amp; "." &amp; LEFT(BQ831,3))
            )
        ),
        "OK"
    )
)</f>
        <v>OK</v>
      </c>
      <c r="Q831" s="23" t="str">
        <f>IF(BS831&lt;&gt;"",
    IF(INT('Data Sheet'!$A$19)=INT('Data Sheet'!$B$15),
        --(INT('Data Sheet'!$A$15) &amp; "." &amp; BS831),
        IF(AND((--(INT('Data Sheet'!$A$15) &amp; "." &amp; BS831)&gt;=--('Data Sheet'!$A$15)), (--(INT('Data Sheet'!$A$15) &amp; "." &amp; BS831)&lt;=--('Data Sheet'!$B$15))),
            --(INT('Data Sheet'!$A$15) &amp; "." &amp; BS831),
            --(INT('Data Sheet'!$B$15) &amp; "." &amp; BS831)
        )
    ),
    IF(BQ831&lt;&gt;"",
        IF(INT('Data Sheet'!$A$15)=INT('Data Sheet'!$B$15),
            --(INT('Data Sheet'!$A$15) &amp; "." &amp; RIGHT(BQ831,3)),
            IF(AND((--(INT('Data Sheet'!$A$15) &amp; "." &amp; RIGHT(BQ831,3))&gt;=--('Data Sheet'!$A$15)), (--(INT('Data Sheet'!$A$15) &amp; "." &amp; RIGHT(BQ831,3))&lt;=--('Data Sheet'!$B$15))),
                --(INT('Data Sheet'!$A$15) &amp; "." &amp; RIGHT(BQ831,3)),
                --(INT('Data Sheet'!$B$15) &amp; "." &amp; RIGHT(BQ831,3))
            )
        ),
        "OK"
    )
)</f>
        <v>OK</v>
      </c>
      <c r="R831" s="19"/>
      <c r="S831" s="19"/>
      <c r="T831" s="19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1"/>
      <c r="AU831" s="21"/>
      <c r="AV831" s="21"/>
      <c r="AW831" s="22"/>
      <c r="AX831" s="99"/>
      <c r="AY831" s="20"/>
      <c r="AZ831" s="20"/>
      <c r="BA831" s="22"/>
      <c r="BB831">
        <v>823</v>
      </c>
      <c r="BC831" s="80"/>
      <c r="BD831" s="80"/>
      <c r="BE831" s="80"/>
      <c r="BF831" s="80"/>
      <c r="BG831" s="32" t="str">
        <f t="shared" si="136"/>
        <v/>
      </c>
      <c r="BH831" s="78">
        <f t="shared" si="134"/>
        <v>0</v>
      </c>
      <c r="BI831" s="2">
        <f t="shared" si="137"/>
        <v>0</v>
      </c>
      <c r="BJ831" s="2">
        <f t="shared" si="138"/>
        <v>0</v>
      </c>
      <c r="BK831" s="2">
        <f t="shared" si="135"/>
        <v>0</v>
      </c>
    </row>
    <row r="832" spans="2:63" ht="15" customHeight="1" x14ac:dyDescent="0.25">
      <c r="B832" s="14">
        <v>824</v>
      </c>
      <c r="C832" s="95" t="str">
        <f t="shared" si="139"/>
        <v/>
      </c>
      <c r="D832" s="15" t="str">
        <f t="shared" si="144"/>
        <v>OK</v>
      </c>
      <c r="E832" s="16" t="e">
        <f>VLOOKUP('Data Sheet'!$B$8,'Data Sheet'!$I$2:$J$9,2,FALSE)</f>
        <v>#N/A</v>
      </c>
      <c r="F832" s="16" t="str">
        <f t="shared" si="140"/>
        <v/>
      </c>
      <c r="G832" s="103">
        <f t="shared" si="141"/>
        <v>0</v>
      </c>
      <c r="H832" s="17" t="s">
        <v>26</v>
      </c>
      <c r="I832" s="17" t="s">
        <v>26</v>
      </c>
      <c r="J832" s="17" t="str">
        <f>IF('Data Sheet'!$B$9="NC-50","N/A","OK")</f>
        <v>OK</v>
      </c>
      <c r="K832" s="17" t="str">
        <f>IF('Data Sheet'!$B$9="NC-50","N/A","OK")</f>
        <v>OK</v>
      </c>
      <c r="L832" s="17" t="str">
        <f t="shared" si="142"/>
        <v>OK</v>
      </c>
      <c r="M832" s="17" t="str">
        <f t="shared" si="143"/>
        <v>OK</v>
      </c>
      <c r="N832" s="18" t="str">
        <f>IF(BO832&lt;&gt;"",
    IF(INT('Data Sheet'!$A$19)=INT('Data Sheet'!$B$19),
        --(INT('Data Sheet'!$A$19) &amp; "." &amp; BO832),
        IF(AND((--(INT('Data Sheet'!$A$19) &amp; "." &amp; BO832)&gt;=--('Data Sheet'!$A$19)), (--(INT('Data Sheet'!$A$19) &amp; "." &amp; BO832)&lt;=--('Data Sheet'!$B$19))),
            --(INT('Data Sheet'!$A$19) &amp; "." &amp; BO832),
            --(INT('Data Sheet'!$B$19) &amp; "." &amp; BO832)
        )
    ),
    IF(BN832&lt;&gt;"",
        IF(INT('Data Sheet'!$A$19)=INT('Data Sheet'!$B$19),
            --(INT('Data Sheet'!$A$19) &amp; "." &amp; LEFT(BN832,3)),
            IF(AND((--(INT('Data Sheet'!$A$19) &amp; "." &amp; LEFT(BN832,3))&gt;=--('Data Sheet'!$A$19)), (--(INT('Data Sheet'!$A$19) &amp; "." &amp; LEFT(BN832,3))&lt;=--('Data Sheet'!$B$19))),
                --(INT('Data Sheet'!$A$19) &amp; "." &amp; LEFT(BN832,3)),
                --(INT('Data Sheet'!$B$19) &amp; "." &amp; LEFT(BN832,3))
            )
        ),
        "OK"
    )
)</f>
        <v>OK</v>
      </c>
      <c r="O832" s="23" t="str">
        <f>IF(BP832&lt;&gt;"",
    IF(INT('Data Sheet'!$A$19)=INT('Data Sheet'!$B$19),
        --(INT('Data Sheet'!$A$19) &amp; "." &amp; BP832),
        IF(AND((--(INT('Data Sheet'!$A$19) &amp; "." &amp; BP832)&gt;=--('Data Sheet'!$A$19)), (--(INT('Data Sheet'!$A$19) &amp; "." &amp; BP832)&lt;=--('Data Sheet'!$B$19))),
            --(INT('Data Sheet'!$A$19) &amp; "." &amp; BP832),
            --(INT('Data Sheet'!$B$19) &amp; "." &amp; BP832)
        )
    ),
    IF(BN832&lt;&gt;"",
        IF(INT('Data Sheet'!$A$19)=INT('Data Sheet'!$B$19),
            --(INT('Data Sheet'!$A$19) &amp; "." &amp; RIGHT(BN832,3)),
            IF(AND((--(INT('Data Sheet'!$A$19) &amp; "." &amp; RIGHT(BN832,3))&gt;=--('Data Sheet'!$A$19)), (--(INT('Data Sheet'!$A$19) &amp; "." &amp; RIGHT(BN832,3))&lt;=--('Data Sheet'!$B$19))),
                --(INT('Data Sheet'!$A$19) &amp; "." &amp; RIGHT(BN832,3)),
                --(INT('Data Sheet'!$B$19) &amp; "." &amp; RIGHT(BN832,3))
            )
        ),
        "OK"
    )
)</f>
        <v>OK</v>
      </c>
      <c r="P832" s="23" t="str">
        <f>IF(BR832&lt;&gt;"",
    IF(INT('Data Sheet'!$A$19)=INT('Data Sheet'!$B$15),
        --(INT('Data Sheet'!$A$15) &amp; "." &amp; BR832),
        IF(AND((--(INT('Data Sheet'!$A$15) &amp; "." &amp; BR832)&gt;=--('Data Sheet'!$A$15)), (--(INT('Data Sheet'!$A$15) &amp; "." &amp; BR832)&lt;=--('Data Sheet'!$B$15))),
            --(INT('Data Sheet'!$A$15) &amp; "." &amp; BR832),
            --(INT('Data Sheet'!$B$15) &amp; "." &amp; BR832)
        )
    ),
    IF(BQ832&lt;&gt;"",
        IF(INT('Data Sheet'!$A$15)=INT('Data Sheet'!$B$15),
            --(INT('Data Sheet'!$A$15) &amp; "." &amp; LEFT(BQ832,3)),
            IF(AND((--(INT('Data Sheet'!$A$15) &amp; "." &amp; LEFT(BQ832,3))&gt;=--('Data Sheet'!$A$15)), (--(INT('Data Sheet'!$A$15) &amp; "." &amp; LEFT(BQ832,3))&lt;=--('Data Sheet'!$B$15))),
                --(INT('Data Sheet'!$A$15) &amp; "." &amp; LEFT(BQ832,3)),
                --(INT('Data Sheet'!$B$15) &amp; "." &amp; LEFT(BQ832,3))
            )
        ),
        "OK"
    )
)</f>
        <v>OK</v>
      </c>
      <c r="Q832" s="23" t="str">
        <f>IF(BS832&lt;&gt;"",
    IF(INT('Data Sheet'!$A$19)=INT('Data Sheet'!$B$15),
        --(INT('Data Sheet'!$A$15) &amp; "." &amp; BS832),
        IF(AND((--(INT('Data Sheet'!$A$15) &amp; "." &amp; BS832)&gt;=--('Data Sheet'!$A$15)), (--(INT('Data Sheet'!$A$15) &amp; "." &amp; BS832)&lt;=--('Data Sheet'!$B$15))),
            --(INT('Data Sheet'!$A$15) &amp; "." &amp; BS832),
            --(INT('Data Sheet'!$B$15) &amp; "." &amp; BS832)
        )
    ),
    IF(BQ832&lt;&gt;"",
        IF(INT('Data Sheet'!$A$15)=INT('Data Sheet'!$B$15),
            --(INT('Data Sheet'!$A$15) &amp; "." &amp; RIGHT(BQ832,3)),
            IF(AND((--(INT('Data Sheet'!$A$15) &amp; "." &amp; RIGHT(BQ832,3))&gt;=--('Data Sheet'!$A$15)), (--(INT('Data Sheet'!$A$15) &amp; "." &amp; RIGHT(BQ832,3))&lt;=--('Data Sheet'!$B$15))),
                --(INT('Data Sheet'!$A$15) &amp; "." &amp; RIGHT(BQ832,3)),
                --(INT('Data Sheet'!$B$15) &amp; "." &amp; RIGHT(BQ832,3))
            )
        ),
        "OK"
    )
)</f>
        <v>OK</v>
      </c>
      <c r="R832" s="19"/>
      <c r="S832" s="19"/>
      <c r="T832" s="19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1"/>
      <c r="AU832" s="21"/>
      <c r="AV832" s="21"/>
      <c r="AW832" s="22"/>
      <c r="AX832" s="99"/>
      <c r="AY832" s="20"/>
      <c r="AZ832" s="20"/>
      <c r="BA832" s="22"/>
      <c r="BB832">
        <v>824</v>
      </c>
      <c r="BC832" s="80"/>
      <c r="BD832" s="80"/>
      <c r="BE832" s="80"/>
      <c r="BF832" s="80"/>
      <c r="BG832" s="32" t="str">
        <f t="shared" si="136"/>
        <v/>
      </c>
      <c r="BH832" s="78">
        <f t="shared" si="134"/>
        <v>0</v>
      </c>
      <c r="BI832" s="2">
        <f t="shared" si="137"/>
        <v>0</v>
      </c>
      <c r="BJ832" s="2">
        <f t="shared" si="138"/>
        <v>0</v>
      </c>
      <c r="BK832" s="2">
        <f t="shared" si="135"/>
        <v>0</v>
      </c>
    </row>
    <row r="833" spans="2:63" ht="15" customHeight="1" x14ac:dyDescent="0.25">
      <c r="B833" s="14">
        <v>825</v>
      </c>
      <c r="C833" s="95" t="str">
        <f t="shared" si="139"/>
        <v/>
      </c>
      <c r="D833" s="15" t="str">
        <f t="shared" si="144"/>
        <v>OK</v>
      </c>
      <c r="E833" s="16" t="e">
        <f>VLOOKUP('Data Sheet'!$B$8,'Data Sheet'!$I$2:$J$9,2,FALSE)</f>
        <v>#N/A</v>
      </c>
      <c r="F833" s="16" t="str">
        <f t="shared" si="140"/>
        <v/>
      </c>
      <c r="G833" s="103">
        <f t="shared" si="141"/>
        <v>0</v>
      </c>
      <c r="H833" s="17" t="s">
        <v>26</v>
      </c>
      <c r="I833" s="17" t="s">
        <v>26</v>
      </c>
      <c r="J833" s="17" t="str">
        <f>IF('Data Sheet'!$B$9="NC-50","N/A","OK")</f>
        <v>OK</v>
      </c>
      <c r="K833" s="17" t="str">
        <f>IF('Data Sheet'!$B$9="NC-50","N/A","OK")</f>
        <v>OK</v>
      </c>
      <c r="L833" s="17" t="str">
        <f t="shared" si="142"/>
        <v>OK</v>
      </c>
      <c r="M833" s="17" t="str">
        <f t="shared" si="143"/>
        <v>OK</v>
      </c>
      <c r="N833" s="18" t="str">
        <f>IF(BO833&lt;&gt;"",
    IF(INT('Data Sheet'!$A$19)=INT('Data Sheet'!$B$19),
        --(INT('Data Sheet'!$A$19) &amp; "." &amp; BO833),
        IF(AND((--(INT('Data Sheet'!$A$19) &amp; "." &amp; BO833)&gt;=--('Data Sheet'!$A$19)), (--(INT('Data Sheet'!$A$19) &amp; "." &amp; BO833)&lt;=--('Data Sheet'!$B$19))),
            --(INT('Data Sheet'!$A$19) &amp; "." &amp; BO833),
            --(INT('Data Sheet'!$B$19) &amp; "." &amp; BO833)
        )
    ),
    IF(BN833&lt;&gt;"",
        IF(INT('Data Sheet'!$A$19)=INT('Data Sheet'!$B$19),
            --(INT('Data Sheet'!$A$19) &amp; "." &amp; LEFT(BN833,3)),
            IF(AND((--(INT('Data Sheet'!$A$19) &amp; "." &amp; LEFT(BN833,3))&gt;=--('Data Sheet'!$A$19)), (--(INT('Data Sheet'!$A$19) &amp; "." &amp; LEFT(BN833,3))&lt;=--('Data Sheet'!$B$19))),
                --(INT('Data Sheet'!$A$19) &amp; "." &amp; LEFT(BN833,3)),
                --(INT('Data Sheet'!$B$19) &amp; "." &amp; LEFT(BN833,3))
            )
        ),
        "OK"
    )
)</f>
        <v>OK</v>
      </c>
      <c r="O833" s="23" t="str">
        <f>IF(BP833&lt;&gt;"",
    IF(INT('Data Sheet'!$A$19)=INT('Data Sheet'!$B$19),
        --(INT('Data Sheet'!$A$19) &amp; "." &amp; BP833),
        IF(AND((--(INT('Data Sheet'!$A$19) &amp; "." &amp; BP833)&gt;=--('Data Sheet'!$A$19)), (--(INT('Data Sheet'!$A$19) &amp; "." &amp; BP833)&lt;=--('Data Sheet'!$B$19))),
            --(INT('Data Sheet'!$A$19) &amp; "." &amp; BP833),
            --(INT('Data Sheet'!$B$19) &amp; "." &amp; BP833)
        )
    ),
    IF(BN833&lt;&gt;"",
        IF(INT('Data Sheet'!$A$19)=INT('Data Sheet'!$B$19),
            --(INT('Data Sheet'!$A$19) &amp; "." &amp; RIGHT(BN833,3)),
            IF(AND((--(INT('Data Sheet'!$A$19) &amp; "." &amp; RIGHT(BN833,3))&gt;=--('Data Sheet'!$A$19)), (--(INT('Data Sheet'!$A$19) &amp; "." &amp; RIGHT(BN833,3))&lt;=--('Data Sheet'!$B$19))),
                --(INT('Data Sheet'!$A$19) &amp; "." &amp; RIGHT(BN833,3)),
                --(INT('Data Sheet'!$B$19) &amp; "." &amp; RIGHT(BN833,3))
            )
        ),
        "OK"
    )
)</f>
        <v>OK</v>
      </c>
      <c r="P833" s="23" t="str">
        <f>IF(BR833&lt;&gt;"",
    IF(INT('Data Sheet'!$A$19)=INT('Data Sheet'!$B$15),
        --(INT('Data Sheet'!$A$15) &amp; "." &amp; BR833),
        IF(AND((--(INT('Data Sheet'!$A$15) &amp; "." &amp; BR833)&gt;=--('Data Sheet'!$A$15)), (--(INT('Data Sheet'!$A$15) &amp; "." &amp; BR833)&lt;=--('Data Sheet'!$B$15))),
            --(INT('Data Sheet'!$A$15) &amp; "." &amp; BR833),
            --(INT('Data Sheet'!$B$15) &amp; "." &amp; BR833)
        )
    ),
    IF(BQ833&lt;&gt;"",
        IF(INT('Data Sheet'!$A$15)=INT('Data Sheet'!$B$15),
            --(INT('Data Sheet'!$A$15) &amp; "." &amp; LEFT(BQ833,3)),
            IF(AND((--(INT('Data Sheet'!$A$15) &amp; "." &amp; LEFT(BQ833,3))&gt;=--('Data Sheet'!$A$15)), (--(INT('Data Sheet'!$A$15) &amp; "." &amp; LEFT(BQ833,3))&lt;=--('Data Sheet'!$B$15))),
                --(INT('Data Sheet'!$A$15) &amp; "." &amp; LEFT(BQ833,3)),
                --(INT('Data Sheet'!$B$15) &amp; "." &amp; LEFT(BQ833,3))
            )
        ),
        "OK"
    )
)</f>
        <v>OK</v>
      </c>
      <c r="Q833" s="23" t="str">
        <f>IF(BS833&lt;&gt;"",
    IF(INT('Data Sheet'!$A$19)=INT('Data Sheet'!$B$15),
        --(INT('Data Sheet'!$A$15) &amp; "." &amp; BS833),
        IF(AND((--(INT('Data Sheet'!$A$15) &amp; "." &amp; BS833)&gt;=--('Data Sheet'!$A$15)), (--(INT('Data Sheet'!$A$15) &amp; "." &amp; BS833)&lt;=--('Data Sheet'!$B$15))),
            --(INT('Data Sheet'!$A$15) &amp; "." &amp; BS833),
            --(INT('Data Sheet'!$B$15) &amp; "." &amp; BS833)
        )
    ),
    IF(BQ833&lt;&gt;"",
        IF(INT('Data Sheet'!$A$15)=INT('Data Sheet'!$B$15),
            --(INT('Data Sheet'!$A$15) &amp; "." &amp; RIGHT(BQ833,3)),
            IF(AND((--(INT('Data Sheet'!$A$15) &amp; "." &amp; RIGHT(BQ833,3))&gt;=--('Data Sheet'!$A$15)), (--(INT('Data Sheet'!$A$15) &amp; "." &amp; RIGHT(BQ833,3))&lt;=--('Data Sheet'!$B$15))),
                --(INT('Data Sheet'!$A$15) &amp; "." &amp; RIGHT(BQ833,3)),
                --(INT('Data Sheet'!$B$15) &amp; "." &amp; RIGHT(BQ833,3))
            )
        ),
        "OK"
    )
)</f>
        <v>OK</v>
      </c>
      <c r="R833" s="19"/>
      <c r="S833" s="19"/>
      <c r="T833" s="19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1"/>
      <c r="AU833" s="21"/>
      <c r="AV833" s="21"/>
      <c r="AW833" s="22"/>
      <c r="AX833" s="99"/>
      <c r="AY833" s="20"/>
      <c r="AZ833" s="20"/>
      <c r="BA833" s="22"/>
      <c r="BB833">
        <v>825</v>
      </c>
      <c r="BC833" s="80"/>
      <c r="BD833" s="80"/>
      <c r="BE833" s="80"/>
      <c r="BF833" s="80"/>
      <c r="BG833" s="32" t="str">
        <f t="shared" si="136"/>
        <v/>
      </c>
      <c r="BH833" s="78">
        <f t="shared" si="134"/>
        <v>0</v>
      </c>
      <c r="BI833" s="2">
        <f t="shared" si="137"/>
        <v>0</v>
      </c>
      <c r="BJ833" s="2">
        <f t="shared" si="138"/>
        <v>0</v>
      </c>
      <c r="BK833" s="2">
        <f t="shared" si="135"/>
        <v>0</v>
      </c>
    </row>
    <row r="834" spans="2:63" ht="15" customHeight="1" x14ac:dyDescent="0.25">
      <c r="B834" s="14">
        <v>826</v>
      </c>
      <c r="C834" s="95" t="str">
        <f t="shared" si="139"/>
        <v/>
      </c>
      <c r="D834" s="15" t="str">
        <f t="shared" si="144"/>
        <v>OK</v>
      </c>
      <c r="E834" s="16" t="e">
        <f>VLOOKUP('Data Sheet'!$B$8,'Data Sheet'!$I$2:$J$9,2,FALSE)</f>
        <v>#N/A</v>
      </c>
      <c r="F834" s="16" t="str">
        <f t="shared" si="140"/>
        <v/>
      </c>
      <c r="G834" s="103">
        <f t="shared" si="141"/>
        <v>0</v>
      </c>
      <c r="H834" s="17" t="s">
        <v>26</v>
      </c>
      <c r="I834" s="17" t="s">
        <v>26</v>
      </c>
      <c r="J834" s="17" t="str">
        <f>IF('Data Sheet'!$B$9="NC-50","N/A","OK")</f>
        <v>OK</v>
      </c>
      <c r="K834" s="17" t="str">
        <f>IF('Data Sheet'!$B$9="NC-50","N/A","OK")</f>
        <v>OK</v>
      </c>
      <c r="L834" s="17" t="str">
        <f t="shared" si="142"/>
        <v>OK</v>
      </c>
      <c r="M834" s="17" t="str">
        <f t="shared" si="143"/>
        <v>OK</v>
      </c>
      <c r="N834" s="18" t="str">
        <f>IF(BO834&lt;&gt;"",
    IF(INT('Data Sheet'!$A$19)=INT('Data Sheet'!$B$19),
        --(INT('Data Sheet'!$A$19) &amp; "." &amp; BO834),
        IF(AND((--(INT('Data Sheet'!$A$19) &amp; "." &amp; BO834)&gt;=--('Data Sheet'!$A$19)), (--(INT('Data Sheet'!$A$19) &amp; "." &amp; BO834)&lt;=--('Data Sheet'!$B$19))),
            --(INT('Data Sheet'!$A$19) &amp; "." &amp; BO834),
            --(INT('Data Sheet'!$B$19) &amp; "." &amp; BO834)
        )
    ),
    IF(BN834&lt;&gt;"",
        IF(INT('Data Sheet'!$A$19)=INT('Data Sheet'!$B$19),
            --(INT('Data Sheet'!$A$19) &amp; "." &amp; LEFT(BN834,3)),
            IF(AND((--(INT('Data Sheet'!$A$19) &amp; "." &amp; LEFT(BN834,3))&gt;=--('Data Sheet'!$A$19)), (--(INT('Data Sheet'!$A$19) &amp; "." &amp; LEFT(BN834,3))&lt;=--('Data Sheet'!$B$19))),
                --(INT('Data Sheet'!$A$19) &amp; "." &amp; LEFT(BN834,3)),
                --(INT('Data Sheet'!$B$19) &amp; "." &amp; LEFT(BN834,3))
            )
        ),
        "OK"
    )
)</f>
        <v>OK</v>
      </c>
      <c r="O834" s="23" t="str">
        <f>IF(BP834&lt;&gt;"",
    IF(INT('Data Sheet'!$A$19)=INT('Data Sheet'!$B$19),
        --(INT('Data Sheet'!$A$19) &amp; "." &amp; BP834),
        IF(AND((--(INT('Data Sheet'!$A$19) &amp; "." &amp; BP834)&gt;=--('Data Sheet'!$A$19)), (--(INT('Data Sheet'!$A$19) &amp; "." &amp; BP834)&lt;=--('Data Sheet'!$B$19))),
            --(INT('Data Sheet'!$A$19) &amp; "." &amp; BP834),
            --(INT('Data Sheet'!$B$19) &amp; "." &amp; BP834)
        )
    ),
    IF(BN834&lt;&gt;"",
        IF(INT('Data Sheet'!$A$19)=INT('Data Sheet'!$B$19),
            --(INT('Data Sheet'!$A$19) &amp; "." &amp; RIGHT(BN834,3)),
            IF(AND((--(INT('Data Sheet'!$A$19) &amp; "." &amp; RIGHT(BN834,3))&gt;=--('Data Sheet'!$A$19)), (--(INT('Data Sheet'!$A$19) &amp; "." &amp; RIGHT(BN834,3))&lt;=--('Data Sheet'!$B$19))),
                --(INT('Data Sheet'!$A$19) &amp; "." &amp; RIGHT(BN834,3)),
                --(INT('Data Sheet'!$B$19) &amp; "." &amp; RIGHT(BN834,3))
            )
        ),
        "OK"
    )
)</f>
        <v>OK</v>
      </c>
      <c r="P834" s="23" t="str">
        <f>IF(BR834&lt;&gt;"",
    IF(INT('Data Sheet'!$A$19)=INT('Data Sheet'!$B$15),
        --(INT('Data Sheet'!$A$15) &amp; "." &amp; BR834),
        IF(AND((--(INT('Data Sheet'!$A$15) &amp; "." &amp; BR834)&gt;=--('Data Sheet'!$A$15)), (--(INT('Data Sheet'!$A$15) &amp; "." &amp; BR834)&lt;=--('Data Sheet'!$B$15))),
            --(INT('Data Sheet'!$A$15) &amp; "." &amp; BR834),
            --(INT('Data Sheet'!$B$15) &amp; "." &amp; BR834)
        )
    ),
    IF(BQ834&lt;&gt;"",
        IF(INT('Data Sheet'!$A$15)=INT('Data Sheet'!$B$15),
            --(INT('Data Sheet'!$A$15) &amp; "." &amp; LEFT(BQ834,3)),
            IF(AND((--(INT('Data Sheet'!$A$15) &amp; "." &amp; LEFT(BQ834,3))&gt;=--('Data Sheet'!$A$15)), (--(INT('Data Sheet'!$A$15) &amp; "." &amp; LEFT(BQ834,3))&lt;=--('Data Sheet'!$B$15))),
                --(INT('Data Sheet'!$A$15) &amp; "." &amp; LEFT(BQ834,3)),
                --(INT('Data Sheet'!$B$15) &amp; "." &amp; LEFT(BQ834,3))
            )
        ),
        "OK"
    )
)</f>
        <v>OK</v>
      </c>
      <c r="Q834" s="23" t="str">
        <f>IF(BS834&lt;&gt;"",
    IF(INT('Data Sheet'!$A$19)=INT('Data Sheet'!$B$15),
        --(INT('Data Sheet'!$A$15) &amp; "." &amp; BS834),
        IF(AND((--(INT('Data Sheet'!$A$15) &amp; "." &amp; BS834)&gt;=--('Data Sheet'!$A$15)), (--(INT('Data Sheet'!$A$15) &amp; "." &amp; BS834)&lt;=--('Data Sheet'!$B$15))),
            --(INT('Data Sheet'!$A$15) &amp; "." &amp; BS834),
            --(INT('Data Sheet'!$B$15) &amp; "." &amp; BS834)
        )
    ),
    IF(BQ834&lt;&gt;"",
        IF(INT('Data Sheet'!$A$15)=INT('Data Sheet'!$B$15),
            --(INT('Data Sheet'!$A$15) &amp; "." &amp; RIGHT(BQ834,3)),
            IF(AND((--(INT('Data Sheet'!$A$15) &amp; "." &amp; RIGHT(BQ834,3))&gt;=--('Data Sheet'!$A$15)), (--(INT('Data Sheet'!$A$15) &amp; "." &amp; RIGHT(BQ834,3))&lt;=--('Data Sheet'!$B$15))),
                --(INT('Data Sheet'!$A$15) &amp; "." &amp; RIGHT(BQ834,3)),
                --(INT('Data Sheet'!$B$15) &amp; "." &amp; RIGHT(BQ834,3))
            )
        ),
        "OK"
    )
)</f>
        <v>OK</v>
      </c>
      <c r="R834" s="19"/>
      <c r="S834" s="19"/>
      <c r="T834" s="19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1"/>
      <c r="AU834" s="21"/>
      <c r="AV834" s="21"/>
      <c r="AW834" s="22"/>
      <c r="AX834" s="99"/>
      <c r="AY834" s="20"/>
      <c r="AZ834" s="20"/>
      <c r="BA834" s="22"/>
      <c r="BB834">
        <v>826</v>
      </c>
      <c r="BC834" s="80"/>
      <c r="BD834" s="80"/>
      <c r="BE834" s="80"/>
      <c r="BF834" s="80"/>
      <c r="BG834" s="32" t="str">
        <f t="shared" si="136"/>
        <v/>
      </c>
      <c r="BH834" s="78">
        <f t="shared" si="134"/>
        <v>0</v>
      </c>
      <c r="BI834" s="2">
        <f t="shared" si="137"/>
        <v>0</v>
      </c>
      <c r="BJ834" s="2">
        <f t="shared" si="138"/>
        <v>0</v>
      </c>
      <c r="BK834" s="2">
        <f t="shared" si="135"/>
        <v>0</v>
      </c>
    </row>
    <row r="835" spans="2:63" ht="15" customHeight="1" x14ac:dyDescent="0.25">
      <c r="B835" s="14">
        <v>827</v>
      </c>
      <c r="C835" s="95" t="str">
        <f t="shared" si="139"/>
        <v/>
      </c>
      <c r="D835" s="15" t="str">
        <f t="shared" si="144"/>
        <v>OK</v>
      </c>
      <c r="E835" s="16" t="e">
        <f>VLOOKUP('Data Sheet'!$B$8,'Data Sheet'!$I$2:$J$9,2,FALSE)</f>
        <v>#N/A</v>
      </c>
      <c r="F835" s="16" t="str">
        <f t="shared" si="140"/>
        <v/>
      </c>
      <c r="G835" s="103">
        <f t="shared" si="141"/>
        <v>0</v>
      </c>
      <c r="H835" s="17" t="s">
        <v>26</v>
      </c>
      <c r="I835" s="17" t="s">
        <v>26</v>
      </c>
      <c r="J835" s="17" t="str">
        <f>IF('Data Sheet'!$B$9="NC-50","N/A","OK")</f>
        <v>OK</v>
      </c>
      <c r="K835" s="17" t="str">
        <f>IF('Data Sheet'!$B$9="NC-50","N/A","OK")</f>
        <v>OK</v>
      </c>
      <c r="L835" s="17" t="str">
        <f t="shared" si="142"/>
        <v>OK</v>
      </c>
      <c r="M835" s="17" t="str">
        <f t="shared" si="143"/>
        <v>OK</v>
      </c>
      <c r="N835" s="18" t="str">
        <f>IF(BO835&lt;&gt;"",
    IF(INT('Data Sheet'!$A$19)=INT('Data Sheet'!$B$19),
        --(INT('Data Sheet'!$A$19) &amp; "." &amp; BO835),
        IF(AND((--(INT('Data Sheet'!$A$19) &amp; "." &amp; BO835)&gt;=--('Data Sheet'!$A$19)), (--(INT('Data Sheet'!$A$19) &amp; "." &amp; BO835)&lt;=--('Data Sheet'!$B$19))),
            --(INT('Data Sheet'!$A$19) &amp; "." &amp; BO835),
            --(INT('Data Sheet'!$B$19) &amp; "." &amp; BO835)
        )
    ),
    IF(BN835&lt;&gt;"",
        IF(INT('Data Sheet'!$A$19)=INT('Data Sheet'!$B$19),
            --(INT('Data Sheet'!$A$19) &amp; "." &amp; LEFT(BN835,3)),
            IF(AND((--(INT('Data Sheet'!$A$19) &amp; "." &amp; LEFT(BN835,3))&gt;=--('Data Sheet'!$A$19)), (--(INT('Data Sheet'!$A$19) &amp; "." &amp; LEFT(BN835,3))&lt;=--('Data Sheet'!$B$19))),
                --(INT('Data Sheet'!$A$19) &amp; "." &amp; LEFT(BN835,3)),
                --(INT('Data Sheet'!$B$19) &amp; "." &amp; LEFT(BN835,3))
            )
        ),
        "OK"
    )
)</f>
        <v>OK</v>
      </c>
      <c r="O835" s="23" t="str">
        <f>IF(BP835&lt;&gt;"",
    IF(INT('Data Sheet'!$A$19)=INT('Data Sheet'!$B$19),
        --(INT('Data Sheet'!$A$19) &amp; "." &amp; BP835),
        IF(AND((--(INT('Data Sheet'!$A$19) &amp; "." &amp; BP835)&gt;=--('Data Sheet'!$A$19)), (--(INT('Data Sheet'!$A$19) &amp; "." &amp; BP835)&lt;=--('Data Sheet'!$B$19))),
            --(INT('Data Sheet'!$A$19) &amp; "." &amp; BP835),
            --(INT('Data Sheet'!$B$19) &amp; "." &amp; BP835)
        )
    ),
    IF(BN835&lt;&gt;"",
        IF(INT('Data Sheet'!$A$19)=INT('Data Sheet'!$B$19),
            --(INT('Data Sheet'!$A$19) &amp; "." &amp; RIGHT(BN835,3)),
            IF(AND((--(INT('Data Sheet'!$A$19) &amp; "." &amp; RIGHT(BN835,3))&gt;=--('Data Sheet'!$A$19)), (--(INT('Data Sheet'!$A$19) &amp; "." &amp; RIGHT(BN835,3))&lt;=--('Data Sheet'!$B$19))),
                --(INT('Data Sheet'!$A$19) &amp; "." &amp; RIGHT(BN835,3)),
                --(INT('Data Sheet'!$B$19) &amp; "." &amp; RIGHT(BN835,3))
            )
        ),
        "OK"
    )
)</f>
        <v>OK</v>
      </c>
      <c r="P835" s="23" t="str">
        <f>IF(BR835&lt;&gt;"",
    IF(INT('Data Sheet'!$A$19)=INT('Data Sheet'!$B$15),
        --(INT('Data Sheet'!$A$15) &amp; "." &amp; BR835),
        IF(AND((--(INT('Data Sheet'!$A$15) &amp; "." &amp; BR835)&gt;=--('Data Sheet'!$A$15)), (--(INT('Data Sheet'!$A$15) &amp; "." &amp; BR835)&lt;=--('Data Sheet'!$B$15))),
            --(INT('Data Sheet'!$A$15) &amp; "." &amp; BR835),
            --(INT('Data Sheet'!$B$15) &amp; "." &amp; BR835)
        )
    ),
    IF(BQ835&lt;&gt;"",
        IF(INT('Data Sheet'!$A$15)=INT('Data Sheet'!$B$15),
            --(INT('Data Sheet'!$A$15) &amp; "." &amp; LEFT(BQ835,3)),
            IF(AND((--(INT('Data Sheet'!$A$15) &amp; "." &amp; LEFT(BQ835,3))&gt;=--('Data Sheet'!$A$15)), (--(INT('Data Sheet'!$A$15) &amp; "." &amp; LEFT(BQ835,3))&lt;=--('Data Sheet'!$B$15))),
                --(INT('Data Sheet'!$A$15) &amp; "." &amp; LEFT(BQ835,3)),
                --(INT('Data Sheet'!$B$15) &amp; "." &amp; LEFT(BQ835,3))
            )
        ),
        "OK"
    )
)</f>
        <v>OK</v>
      </c>
      <c r="Q835" s="23" t="str">
        <f>IF(BS835&lt;&gt;"",
    IF(INT('Data Sheet'!$A$19)=INT('Data Sheet'!$B$15),
        --(INT('Data Sheet'!$A$15) &amp; "." &amp; BS835),
        IF(AND((--(INT('Data Sheet'!$A$15) &amp; "." &amp; BS835)&gt;=--('Data Sheet'!$A$15)), (--(INT('Data Sheet'!$A$15) &amp; "." &amp; BS835)&lt;=--('Data Sheet'!$B$15))),
            --(INT('Data Sheet'!$A$15) &amp; "." &amp; BS835),
            --(INT('Data Sheet'!$B$15) &amp; "." &amp; BS835)
        )
    ),
    IF(BQ835&lt;&gt;"",
        IF(INT('Data Sheet'!$A$15)=INT('Data Sheet'!$B$15),
            --(INT('Data Sheet'!$A$15) &amp; "." &amp; RIGHT(BQ835,3)),
            IF(AND((--(INT('Data Sheet'!$A$15) &amp; "." &amp; RIGHT(BQ835,3))&gt;=--('Data Sheet'!$A$15)), (--(INT('Data Sheet'!$A$15) &amp; "." &amp; RIGHT(BQ835,3))&lt;=--('Data Sheet'!$B$15))),
                --(INT('Data Sheet'!$A$15) &amp; "." &amp; RIGHT(BQ835,3)),
                --(INT('Data Sheet'!$B$15) &amp; "." &amp; RIGHT(BQ835,3))
            )
        ),
        "OK"
    )
)</f>
        <v>OK</v>
      </c>
      <c r="R835" s="19"/>
      <c r="S835" s="19"/>
      <c r="T835" s="19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1"/>
      <c r="AU835" s="21"/>
      <c r="AV835" s="21"/>
      <c r="AW835" s="22"/>
      <c r="AX835" s="99"/>
      <c r="AY835" s="20"/>
      <c r="AZ835" s="20"/>
      <c r="BA835" s="22"/>
      <c r="BB835">
        <v>827</v>
      </c>
      <c r="BC835" s="80"/>
      <c r="BD835" s="80"/>
      <c r="BE835" s="80"/>
      <c r="BF835" s="80"/>
      <c r="BG835" s="32" t="str">
        <f t="shared" si="136"/>
        <v/>
      </c>
      <c r="BH835" s="78">
        <f t="shared" si="134"/>
        <v>0</v>
      </c>
      <c r="BI835" s="2">
        <f t="shared" si="137"/>
        <v>0</v>
      </c>
      <c r="BJ835" s="2">
        <f t="shared" si="138"/>
        <v>0</v>
      </c>
      <c r="BK835" s="2">
        <f t="shared" si="135"/>
        <v>0</v>
      </c>
    </row>
    <row r="836" spans="2:63" ht="15" customHeight="1" x14ac:dyDescent="0.25">
      <c r="B836" s="14">
        <v>828</v>
      </c>
      <c r="C836" s="95" t="str">
        <f t="shared" si="139"/>
        <v/>
      </c>
      <c r="D836" s="15" t="str">
        <f t="shared" si="144"/>
        <v>OK</v>
      </c>
      <c r="E836" s="16" t="e">
        <f>VLOOKUP('Data Sheet'!$B$8,'Data Sheet'!$I$2:$J$9,2,FALSE)</f>
        <v>#N/A</v>
      </c>
      <c r="F836" s="16" t="str">
        <f t="shared" si="140"/>
        <v/>
      </c>
      <c r="G836" s="103">
        <f t="shared" si="141"/>
        <v>0</v>
      </c>
      <c r="H836" s="17" t="s">
        <v>26</v>
      </c>
      <c r="I836" s="17" t="s">
        <v>26</v>
      </c>
      <c r="J836" s="17" t="str">
        <f>IF('Data Sheet'!$B$9="NC-50","N/A","OK")</f>
        <v>OK</v>
      </c>
      <c r="K836" s="17" t="str">
        <f>IF('Data Sheet'!$B$9="NC-50","N/A","OK")</f>
        <v>OK</v>
      </c>
      <c r="L836" s="17" t="str">
        <f t="shared" si="142"/>
        <v>OK</v>
      </c>
      <c r="M836" s="17" t="str">
        <f t="shared" si="143"/>
        <v>OK</v>
      </c>
      <c r="N836" s="18" t="str">
        <f>IF(BO836&lt;&gt;"",
    IF(INT('Data Sheet'!$A$19)=INT('Data Sheet'!$B$19),
        --(INT('Data Sheet'!$A$19) &amp; "." &amp; BO836),
        IF(AND((--(INT('Data Sheet'!$A$19) &amp; "." &amp; BO836)&gt;=--('Data Sheet'!$A$19)), (--(INT('Data Sheet'!$A$19) &amp; "." &amp; BO836)&lt;=--('Data Sheet'!$B$19))),
            --(INT('Data Sheet'!$A$19) &amp; "." &amp; BO836),
            --(INT('Data Sheet'!$B$19) &amp; "." &amp; BO836)
        )
    ),
    IF(BN836&lt;&gt;"",
        IF(INT('Data Sheet'!$A$19)=INT('Data Sheet'!$B$19),
            --(INT('Data Sheet'!$A$19) &amp; "." &amp; LEFT(BN836,3)),
            IF(AND((--(INT('Data Sheet'!$A$19) &amp; "." &amp; LEFT(BN836,3))&gt;=--('Data Sheet'!$A$19)), (--(INT('Data Sheet'!$A$19) &amp; "." &amp; LEFT(BN836,3))&lt;=--('Data Sheet'!$B$19))),
                --(INT('Data Sheet'!$A$19) &amp; "." &amp; LEFT(BN836,3)),
                --(INT('Data Sheet'!$B$19) &amp; "." &amp; LEFT(BN836,3))
            )
        ),
        "OK"
    )
)</f>
        <v>OK</v>
      </c>
      <c r="O836" s="23" t="str">
        <f>IF(BP836&lt;&gt;"",
    IF(INT('Data Sheet'!$A$19)=INT('Data Sheet'!$B$19),
        --(INT('Data Sheet'!$A$19) &amp; "." &amp; BP836),
        IF(AND((--(INT('Data Sheet'!$A$19) &amp; "." &amp; BP836)&gt;=--('Data Sheet'!$A$19)), (--(INT('Data Sheet'!$A$19) &amp; "." &amp; BP836)&lt;=--('Data Sheet'!$B$19))),
            --(INT('Data Sheet'!$A$19) &amp; "." &amp; BP836),
            --(INT('Data Sheet'!$B$19) &amp; "." &amp; BP836)
        )
    ),
    IF(BN836&lt;&gt;"",
        IF(INT('Data Sheet'!$A$19)=INT('Data Sheet'!$B$19),
            --(INT('Data Sheet'!$A$19) &amp; "." &amp; RIGHT(BN836,3)),
            IF(AND((--(INT('Data Sheet'!$A$19) &amp; "." &amp; RIGHT(BN836,3))&gt;=--('Data Sheet'!$A$19)), (--(INT('Data Sheet'!$A$19) &amp; "." &amp; RIGHT(BN836,3))&lt;=--('Data Sheet'!$B$19))),
                --(INT('Data Sheet'!$A$19) &amp; "." &amp; RIGHT(BN836,3)),
                --(INT('Data Sheet'!$B$19) &amp; "." &amp; RIGHT(BN836,3))
            )
        ),
        "OK"
    )
)</f>
        <v>OK</v>
      </c>
      <c r="P836" s="23" t="str">
        <f>IF(BR836&lt;&gt;"",
    IF(INT('Data Sheet'!$A$19)=INT('Data Sheet'!$B$15),
        --(INT('Data Sheet'!$A$15) &amp; "." &amp; BR836),
        IF(AND((--(INT('Data Sheet'!$A$15) &amp; "." &amp; BR836)&gt;=--('Data Sheet'!$A$15)), (--(INT('Data Sheet'!$A$15) &amp; "." &amp; BR836)&lt;=--('Data Sheet'!$B$15))),
            --(INT('Data Sheet'!$A$15) &amp; "." &amp; BR836),
            --(INT('Data Sheet'!$B$15) &amp; "." &amp; BR836)
        )
    ),
    IF(BQ836&lt;&gt;"",
        IF(INT('Data Sheet'!$A$15)=INT('Data Sheet'!$B$15),
            --(INT('Data Sheet'!$A$15) &amp; "." &amp; LEFT(BQ836,3)),
            IF(AND((--(INT('Data Sheet'!$A$15) &amp; "." &amp; LEFT(BQ836,3))&gt;=--('Data Sheet'!$A$15)), (--(INT('Data Sheet'!$A$15) &amp; "." &amp; LEFT(BQ836,3))&lt;=--('Data Sheet'!$B$15))),
                --(INT('Data Sheet'!$A$15) &amp; "." &amp; LEFT(BQ836,3)),
                --(INT('Data Sheet'!$B$15) &amp; "." &amp; LEFT(BQ836,3))
            )
        ),
        "OK"
    )
)</f>
        <v>OK</v>
      </c>
      <c r="Q836" s="23" t="str">
        <f>IF(BS836&lt;&gt;"",
    IF(INT('Data Sheet'!$A$19)=INT('Data Sheet'!$B$15),
        --(INT('Data Sheet'!$A$15) &amp; "." &amp; BS836),
        IF(AND((--(INT('Data Sheet'!$A$15) &amp; "." &amp; BS836)&gt;=--('Data Sheet'!$A$15)), (--(INT('Data Sheet'!$A$15) &amp; "." &amp; BS836)&lt;=--('Data Sheet'!$B$15))),
            --(INT('Data Sheet'!$A$15) &amp; "." &amp; BS836),
            --(INT('Data Sheet'!$B$15) &amp; "." &amp; BS836)
        )
    ),
    IF(BQ836&lt;&gt;"",
        IF(INT('Data Sheet'!$A$15)=INT('Data Sheet'!$B$15),
            --(INT('Data Sheet'!$A$15) &amp; "." &amp; RIGHT(BQ836,3)),
            IF(AND((--(INT('Data Sheet'!$A$15) &amp; "." &amp; RIGHT(BQ836,3))&gt;=--('Data Sheet'!$A$15)), (--(INT('Data Sheet'!$A$15) &amp; "." &amp; RIGHT(BQ836,3))&lt;=--('Data Sheet'!$B$15))),
                --(INT('Data Sheet'!$A$15) &amp; "." &amp; RIGHT(BQ836,3)),
                --(INT('Data Sheet'!$B$15) &amp; "." &amp; RIGHT(BQ836,3))
            )
        ),
        "OK"
    )
)</f>
        <v>OK</v>
      </c>
      <c r="R836" s="19"/>
      <c r="S836" s="19"/>
      <c r="T836" s="19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1"/>
      <c r="AU836" s="21"/>
      <c r="AV836" s="21"/>
      <c r="AW836" s="22"/>
      <c r="AX836" s="99"/>
      <c r="AY836" s="20"/>
      <c r="AZ836" s="20"/>
      <c r="BA836" s="22"/>
      <c r="BB836">
        <v>828</v>
      </c>
      <c r="BC836" s="80"/>
      <c r="BD836" s="80"/>
      <c r="BE836" s="80"/>
      <c r="BF836" s="80"/>
      <c r="BG836" s="32" t="str">
        <f t="shared" si="136"/>
        <v/>
      </c>
      <c r="BH836" s="78">
        <f t="shared" si="134"/>
        <v>0</v>
      </c>
      <c r="BI836" s="2">
        <f t="shared" si="137"/>
        <v>0</v>
      </c>
      <c r="BJ836" s="2">
        <f t="shared" si="138"/>
        <v>0</v>
      </c>
      <c r="BK836" s="2">
        <f t="shared" si="135"/>
        <v>0</v>
      </c>
    </row>
    <row r="837" spans="2:63" ht="15" customHeight="1" x14ac:dyDescent="0.25">
      <c r="B837" s="14">
        <v>829</v>
      </c>
      <c r="C837" s="95" t="str">
        <f t="shared" si="139"/>
        <v/>
      </c>
      <c r="D837" s="15" t="str">
        <f t="shared" si="144"/>
        <v>OK</v>
      </c>
      <c r="E837" s="16" t="e">
        <f>VLOOKUP('Data Sheet'!$B$8,'Data Sheet'!$I$2:$J$9,2,FALSE)</f>
        <v>#N/A</v>
      </c>
      <c r="F837" s="16" t="str">
        <f t="shared" si="140"/>
        <v/>
      </c>
      <c r="G837" s="103">
        <f t="shared" si="141"/>
        <v>0</v>
      </c>
      <c r="H837" s="17" t="s">
        <v>26</v>
      </c>
      <c r="I837" s="17" t="s">
        <v>26</v>
      </c>
      <c r="J837" s="17" t="str">
        <f>IF('Data Sheet'!$B$9="NC-50","N/A","OK")</f>
        <v>OK</v>
      </c>
      <c r="K837" s="17" t="str">
        <f>IF('Data Sheet'!$B$9="NC-50","N/A","OK")</f>
        <v>OK</v>
      </c>
      <c r="L837" s="17" t="str">
        <f t="shared" si="142"/>
        <v>OK</v>
      </c>
      <c r="M837" s="17" t="str">
        <f t="shared" si="143"/>
        <v>OK</v>
      </c>
      <c r="N837" s="18" t="str">
        <f>IF(BO837&lt;&gt;"",
    IF(INT('Data Sheet'!$A$19)=INT('Data Sheet'!$B$19),
        --(INT('Data Sheet'!$A$19) &amp; "." &amp; BO837),
        IF(AND((--(INT('Data Sheet'!$A$19) &amp; "." &amp; BO837)&gt;=--('Data Sheet'!$A$19)), (--(INT('Data Sheet'!$A$19) &amp; "." &amp; BO837)&lt;=--('Data Sheet'!$B$19))),
            --(INT('Data Sheet'!$A$19) &amp; "." &amp; BO837),
            --(INT('Data Sheet'!$B$19) &amp; "." &amp; BO837)
        )
    ),
    IF(BN837&lt;&gt;"",
        IF(INT('Data Sheet'!$A$19)=INT('Data Sheet'!$B$19),
            --(INT('Data Sheet'!$A$19) &amp; "." &amp; LEFT(BN837,3)),
            IF(AND((--(INT('Data Sheet'!$A$19) &amp; "." &amp; LEFT(BN837,3))&gt;=--('Data Sheet'!$A$19)), (--(INT('Data Sheet'!$A$19) &amp; "." &amp; LEFT(BN837,3))&lt;=--('Data Sheet'!$B$19))),
                --(INT('Data Sheet'!$A$19) &amp; "." &amp; LEFT(BN837,3)),
                --(INT('Data Sheet'!$B$19) &amp; "." &amp; LEFT(BN837,3))
            )
        ),
        "OK"
    )
)</f>
        <v>OK</v>
      </c>
      <c r="O837" s="23" t="str">
        <f>IF(BP837&lt;&gt;"",
    IF(INT('Data Sheet'!$A$19)=INT('Data Sheet'!$B$19),
        --(INT('Data Sheet'!$A$19) &amp; "." &amp; BP837),
        IF(AND((--(INT('Data Sheet'!$A$19) &amp; "." &amp; BP837)&gt;=--('Data Sheet'!$A$19)), (--(INT('Data Sheet'!$A$19) &amp; "." &amp; BP837)&lt;=--('Data Sheet'!$B$19))),
            --(INT('Data Sheet'!$A$19) &amp; "." &amp; BP837),
            --(INT('Data Sheet'!$B$19) &amp; "." &amp; BP837)
        )
    ),
    IF(BN837&lt;&gt;"",
        IF(INT('Data Sheet'!$A$19)=INT('Data Sheet'!$B$19),
            --(INT('Data Sheet'!$A$19) &amp; "." &amp; RIGHT(BN837,3)),
            IF(AND((--(INT('Data Sheet'!$A$19) &amp; "." &amp; RIGHT(BN837,3))&gt;=--('Data Sheet'!$A$19)), (--(INT('Data Sheet'!$A$19) &amp; "." &amp; RIGHT(BN837,3))&lt;=--('Data Sheet'!$B$19))),
                --(INT('Data Sheet'!$A$19) &amp; "." &amp; RIGHT(BN837,3)),
                --(INT('Data Sheet'!$B$19) &amp; "." &amp; RIGHT(BN837,3))
            )
        ),
        "OK"
    )
)</f>
        <v>OK</v>
      </c>
      <c r="P837" s="23" t="str">
        <f>IF(BR837&lt;&gt;"",
    IF(INT('Data Sheet'!$A$19)=INT('Data Sheet'!$B$15),
        --(INT('Data Sheet'!$A$15) &amp; "." &amp; BR837),
        IF(AND((--(INT('Data Sheet'!$A$15) &amp; "." &amp; BR837)&gt;=--('Data Sheet'!$A$15)), (--(INT('Data Sheet'!$A$15) &amp; "." &amp; BR837)&lt;=--('Data Sheet'!$B$15))),
            --(INT('Data Sheet'!$A$15) &amp; "." &amp; BR837),
            --(INT('Data Sheet'!$B$15) &amp; "." &amp; BR837)
        )
    ),
    IF(BQ837&lt;&gt;"",
        IF(INT('Data Sheet'!$A$15)=INT('Data Sheet'!$B$15),
            --(INT('Data Sheet'!$A$15) &amp; "." &amp; LEFT(BQ837,3)),
            IF(AND((--(INT('Data Sheet'!$A$15) &amp; "." &amp; LEFT(BQ837,3))&gt;=--('Data Sheet'!$A$15)), (--(INT('Data Sheet'!$A$15) &amp; "." &amp; LEFT(BQ837,3))&lt;=--('Data Sheet'!$B$15))),
                --(INT('Data Sheet'!$A$15) &amp; "." &amp; LEFT(BQ837,3)),
                --(INT('Data Sheet'!$B$15) &amp; "." &amp; LEFT(BQ837,3))
            )
        ),
        "OK"
    )
)</f>
        <v>OK</v>
      </c>
      <c r="Q837" s="23" t="str">
        <f>IF(BS837&lt;&gt;"",
    IF(INT('Data Sheet'!$A$19)=INT('Data Sheet'!$B$15),
        --(INT('Data Sheet'!$A$15) &amp; "." &amp; BS837),
        IF(AND((--(INT('Data Sheet'!$A$15) &amp; "." &amp; BS837)&gt;=--('Data Sheet'!$A$15)), (--(INT('Data Sheet'!$A$15) &amp; "." &amp; BS837)&lt;=--('Data Sheet'!$B$15))),
            --(INT('Data Sheet'!$A$15) &amp; "." &amp; BS837),
            --(INT('Data Sheet'!$B$15) &amp; "." &amp; BS837)
        )
    ),
    IF(BQ837&lt;&gt;"",
        IF(INT('Data Sheet'!$A$15)=INT('Data Sheet'!$B$15),
            --(INT('Data Sheet'!$A$15) &amp; "." &amp; RIGHT(BQ837,3)),
            IF(AND((--(INT('Data Sheet'!$A$15) &amp; "." &amp; RIGHT(BQ837,3))&gt;=--('Data Sheet'!$A$15)), (--(INT('Data Sheet'!$A$15) &amp; "." &amp; RIGHT(BQ837,3))&lt;=--('Data Sheet'!$B$15))),
                --(INT('Data Sheet'!$A$15) &amp; "." &amp; RIGHT(BQ837,3)),
                --(INT('Data Sheet'!$B$15) &amp; "." &amp; RIGHT(BQ837,3))
            )
        ),
        "OK"
    )
)</f>
        <v>OK</v>
      </c>
      <c r="R837" s="19"/>
      <c r="S837" s="19"/>
      <c r="T837" s="19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1"/>
      <c r="AU837" s="21"/>
      <c r="AV837" s="21"/>
      <c r="AW837" s="22"/>
      <c r="AX837" s="99"/>
      <c r="AY837" s="20"/>
      <c r="AZ837" s="20"/>
      <c r="BA837" s="22"/>
      <c r="BB837">
        <v>829</v>
      </c>
      <c r="BC837" s="80"/>
      <c r="BD837" s="80"/>
      <c r="BE837" s="80"/>
      <c r="BF837" s="80"/>
      <c r="BG837" s="32" t="str">
        <f t="shared" si="136"/>
        <v/>
      </c>
      <c r="BH837" s="78">
        <f t="shared" si="134"/>
        <v>0</v>
      </c>
      <c r="BI837" s="2">
        <f t="shared" si="137"/>
        <v>0</v>
      </c>
      <c r="BJ837" s="2">
        <f t="shared" si="138"/>
        <v>0</v>
      </c>
      <c r="BK837" s="2">
        <f t="shared" si="135"/>
        <v>0</v>
      </c>
    </row>
    <row r="838" spans="2:63" ht="15" customHeight="1" x14ac:dyDescent="0.25">
      <c r="B838" s="14">
        <v>830</v>
      </c>
      <c r="C838" s="95" t="str">
        <f t="shared" si="139"/>
        <v/>
      </c>
      <c r="D838" s="15" t="str">
        <f t="shared" si="144"/>
        <v>OK</v>
      </c>
      <c r="E838" s="16" t="e">
        <f>VLOOKUP('Data Sheet'!$B$8,'Data Sheet'!$I$2:$J$9,2,FALSE)</f>
        <v>#N/A</v>
      </c>
      <c r="F838" s="16" t="str">
        <f t="shared" si="140"/>
        <v/>
      </c>
      <c r="G838" s="103">
        <f t="shared" si="141"/>
        <v>0</v>
      </c>
      <c r="H838" s="17" t="s">
        <v>26</v>
      </c>
      <c r="I838" s="17" t="s">
        <v>26</v>
      </c>
      <c r="J838" s="17" t="str">
        <f>IF('Data Sheet'!$B$9="NC-50","N/A","OK")</f>
        <v>OK</v>
      </c>
      <c r="K838" s="17" t="str">
        <f>IF('Data Sheet'!$B$9="NC-50","N/A","OK")</f>
        <v>OK</v>
      </c>
      <c r="L838" s="17" t="str">
        <f t="shared" si="142"/>
        <v>OK</v>
      </c>
      <c r="M838" s="17" t="str">
        <f t="shared" si="143"/>
        <v>OK</v>
      </c>
      <c r="N838" s="18" t="str">
        <f>IF(BO838&lt;&gt;"",
    IF(INT('Data Sheet'!$A$19)=INT('Data Sheet'!$B$19),
        --(INT('Data Sheet'!$A$19) &amp; "." &amp; BO838),
        IF(AND((--(INT('Data Sheet'!$A$19) &amp; "." &amp; BO838)&gt;=--('Data Sheet'!$A$19)), (--(INT('Data Sheet'!$A$19) &amp; "." &amp; BO838)&lt;=--('Data Sheet'!$B$19))),
            --(INT('Data Sheet'!$A$19) &amp; "." &amp; BO838),
            --(INT('Data Sheet'!$B$19) &amp; "." &amp; BO838)
        )
    ),
    IF(BN838&lt;&gt;"",
        IF(INT('Data Sheet'!$A$19)=INT('Data Sheet'!$B$19),
            --(INT('Data Sheet'!$A$19) &amp; "." &amp; LEFT(BN838,3)),
            IF(AND((--(INT('Data Sheet'!$A$19) &amp; "." &amp; LEFT(BN838,3))&gt;=--('Data Sheet'!$A$19)), (--(INT('Data Sheet'!$A$19) &amp; "." &amp; LEFT(BN838,3))&lt;=--('Data Sheet'!$B$19))),
                --(INT('Data Sheet'!$A$19) &amp; "." &amp; LEFT(BN838,3)),
                --(INT('Data Sheet'!$B$19) &amp; "." &amp; LEFT(BN838,3))
            )
        ),
        "OK"
    )
)</f>
        <v>OK</v>
      </c>
      <c r="O838" s="23" t="str">
        <f>IF(BP838&lt;&gt;"",
    IF(INT('Data Sheet'!$A$19)=INT('Data Sheet'!$B$19),
        --(INT('Data Sheet'!$A$19) &amp; "." &amp; BP838),
        IF(AND((--(INT('Data Sheet'!$A$19) &amp; "." &amp; BP838)&gt;=--('Data Sheet'!$A$19)), (--(INT('Data Sheet'!$A$19) &amp; "." &amp; BP838)&lt;=--('Data Sheet'!$B$19))),
            --(INT('Data Sheet'!$A$19) &amp; "." &amp; BP838),
            --(INT('Data Sheet'!$B$19) &amp; "." &amp; BP838)
        )
    ),
    IF(BN838&lt;&gt;"",
        IF(INT('Data Sheet'!$A$19)=INT('Data Sheet'!$B$19),
            --(INT('Data Sheet'!$A$19) &amp; "." &amp; RIGHT(BN838,3)),
            IF(AND((--(INT('Data Sheet'!$A$19) &amp; "." &amp; RIGHT(BN838,3))&gt;=--('Data Sheet'!$A$19)), (--(INT('Data Sheet'!$A$19) &amp; "." &amp; RIGHT(BN838,3))&lt;=--('Data Sheet'!$B$19))),
                --(INT('Data Sheet'!$A$19) &amp; "." &amp; RIGHT(BN838,3)),
                --(INT('Data Sheet'!$B$19) &amp; "." &amp; RIGHT(BN838,3))
            )
        ),
        "OK"
    )
)</f>
        <v>OK</v>
      </c>
      <c r="P838" s="23" t="str">
        <f>IF(BR838&lt;&gt;"",
    IF(INT('Data Sheet'!$A$19)=INT('Data Sheet'!$B$15),
        --(INT('Data Sheet'!$A$15) &amp; "." &amp; BR838),
        IF(AND((--(INT('Data Sheet'!$A$15) &amp; "." &amp; BR838)&gt;=--('Data Sheet'!$A$15)), (--(INT('Data Sheet'!$A$15) &amp; "." &amp; BR838)&lt;=--('Data Sheet'!$B$15))),
            --(INT('Data Sheet'!$A$15) &amp; "." &amp; BR838),
            --(INT('Data Sheet'!$B$15) &amp; "." &amp; BR838)
        )
    ),
    IF(BQ838&lt;&gt;"",
        IF(INT('Data Sheet'!$A$15)=INT('Data Sheet'!$B$15),
            --(INT('Data Sheet'!$A$15) &amp; "." &amp; LEFT(BQ838,3)),
            IF(AND((--(INT('Data Sheet'!$A$15) &amp; "." &amp; LEFT(BQ838,3))&gt;=--('Data Sheet'!$A$15)), (--(INT('Data Sheet'!$A$15) &amp; "." &amp; LEFT(BQ838,3))&lt;=--('Data Sheet'!$B$15))),
                --(INT('Data Sheet'!$A$15) &amp; "." &amp; LEFT(BQ838,3)),
                --(INT('Data Sheet'!$B$15) &amp; "." &amp; LEFT(BQ838,3))
            )
        ),
        "OK"
    )
)</f>
        <v>OK</v>
      </c>
      <c r="Q838" s="23" t="str">
        <f>IF(BS838&lt;&gt;"",
    IF(INT('Data Sheet'!$A$19)=INT('Data Sheet'!$B$15),
        --(INT('Data Sheet'!$A$15) &amp; "." &amp; BS838),
        IF(AND((--(INT('Data Sheet'!$A$15) &amp; "." &amp; BS838)&gt;=--('Data Sheet'!$A$15)), (--(INT('Data Sheet'!$A$15) &amp; "." &amp; BS838)&lt;=--('Data Sheet'!$B$15))),
            --(INT('Data Sheet'!$A$15) &amp; "." &amp; BS838),
            --(INT('Data Sheet'!$B$15) &amp; "." &amp; BS838)
        )
    ),
    IF(BQ838&lt;&gt;"",
        IF(INT('Data Sheet'!$A$15)=INT('Data Sheet'!$B$15),
            --(INT('Data Sheet'!$A$15) &amp; "." &amp; RIGHT(BQ838,3)),
            IF(AND((--(INT('Data Sheet'!$A$15) &amp; "." &amp; RIGHT(BQ838,3))&gt;=--('Data Sheet'!$A$15)), (--(INT('Data Sheet'!$A$15) &amp; "." &amp; RIGHT(BQ838,3))&lt;=--('Data Sheet'!$B$15))),
                --(INT('Data Sheet'!$A$15) &amp; "." &amp; RIGHT(BQ838,3)),
                --(INT('Data Sheet'!$B$15) &amp; "." &amp; RIGHT(BQ838,3))
            )
        ),
        "OK"
    )
)</f>
        <v>OK</v>
      </c>
      <c r="R838" s="19"/>
      <c r="S838" s="19"/>
      <c r="T838" s="19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1"/>
      <c r="AU838" s="21"/>
      <c r="AV838" s="21"/>
      <c r="AW838" s="22"/>
      <c r="AX838" s="99"/>
      <c r="AY838" s="20"/>
      <c r="AZ838" s="20"/>
      <c r="BA838" s="22"/>
      <c r="BB838">
        <v>830</v>
      </c>
      <c r="BC838" s="80"/>
      <c r="BD838" s="80"/>
      <c r="BE838" s="80"/>
      <c r="BF838" s="80"/>
      <c r="BG838" s="32" t="str">
        <f t="shared" si="136"/>
        <v/>
      </c>
      <c r="BH838" s="78">
        <f t="shared" si="134"/>
        <v>0</v>
      </c>
      <c r="BI838" s="2">
        <f t="shared" si="137"/>
        <v>0</v>
      </c>
      <c r="BJ838" s="2">
        <f t="shared" si="138"/>
        <v>0</v>
      </c>
      <c r="BK838" s="2">
        <f t="shared" si="135"/>
        <v>0</v>
      </c>
    </row>
    <row r="839" spans="2:63" ht="15" customHeight="1" x14ac:dyDescent="0.25">
      <c r="B839" s="14">
        <v>831</v>
      </c>
      <c r="C839" s="95" t="str">
        <f t="shared" si="139"/>
        <v/>
      </c>
      <c r="D839" s="15" t="str">
        <f t="shared" si="144"/>
        <v>OK</v>
      </c>
      <c r="E839" s="16" t="e">
        <f>VLOOKUP('Data Sheet'!$B$8,'Data Sheet'!$I$2:$J$9,2,FALSE)</f>
        <v>#N/A</v>
      </c>
      <c r="F839" s="16" t="str">
        <f t="shared" si="140"/>
        <v/>
      </c>
      <c r="G839" s="103">
        <f t="shared" si="141"/>
        <v>0</v>
      </c>
      <c r="H839" s="17" t="s">
        <v>26</v>
      </c>
      <c r="I839" s="17" t="s">
        <v>26</v>
      </c>
      <c r="J839" s="17" t="str">
        <f>IF('Data Sheet'!$B$9="NC-50","N/A","OK")</f>
        <v>OK</v>
      </c>
      <c r="K839" s="17" t="str">
        <f>IF('Data Sheet'!$B$9="NC-50","N/A","OK")</f>
        <v>OK</v>
      </c>
      <c r="L839" s="17" t="str">
        <f t="shared" si="142"/>
        <v>OK</v>
      </c>
      <c r="M839" s="17" t="str">
        <f t="shared" si="143"/>
        <v>OK</v>
      </c>
      <c r="N839" s="18" t="str">
        <f>IF(BO839&lt;&gt;"",
    IF(INT('Data Sheet'!$A$19)=INT('Data Sheet'!$B$19),
        --(INT('Data Sheet'!$A$19) &amp; "." &amp; BO839),
        IF(AND((--(INT('Data Sheet'!$A$19) &amp; "." &amp; BO839)&gt;=--('Data Sheet'!$A$19)), (--(INT('Data Sheet'!$A$19) &amp; "." &amp; BO839)&lt;=--('Data Sheet'!$B$19))),
            --(INT('Data Sheet'!$A$19) &amp; "." &amp; BO839),
            --(INT('Data Sheet'!$B$19) &amp; "." &amp; BO839)
        )
    ),
    IF(BN839&lt;&gt;"",
        IF(INT('Data Sheet'!$A$19)=INT('Data Sheet'!$B$19),
            --(INT('Data Sheet'!$A$19) &amp; "." &amp; LEFT(BN839,3)),
            IF(AND((--(INT('Data Sheet'!$A$19) &amp; "." &amp; LEFT(BN839,3))&gt;=--('Data Sheet'!$A$19)), (--(INT('Data Sheet'!$A$19) &amp; "." &amp; LEFT(BN839,3))&lt;=--('Data Sheet'!$B$19))),
                --(INT('Data Sheet'!$A$19) &amp; "." &amp; LEFT(BN839,3)),
                --(INT('Data Sheet'!$B$19) &amp; "." &amp; LEFT(BN839,3))
            )
        ),
        "OK"
    )
)</f>
        <v>OK</v>
      </c>
      <c r="O839" s="23" t="str">
        <f>IF(BP839&lt;&gt;"",
    IF(INT('Data Sheet'!$A$19)=INT('Data Sheet'!$B$19),
        --(INT('Data Sheet'!$A$19) &amp; "." &amp; BP839),
        IF(AND((--(INT('Data Sheet'!$A$19) &amp; "." &amp; BP839)&gt;=--('Data Sheet'!$A$19)), (--(INT('Data Sheet'!$A$19) &amp; "." &amp; BP839)&lt;=--('Data Sheet'!$B$19))),
            --(INT('Data Sheet'!$A$19) &amp; "." &amp; BP839),
            --(INT('Data Sheet'!$B$19) &amp; "." &amp; BP839)
        )
    ),
    IF(BN839&lt;&gt;"",
        IF(INT('Data Sheet'!$A$19)=INT('Data Sheet'!$B$19),
            --(INT('Data Sheet'!$A$19) &amp; "." &amp; RIGHT(BN839,3)),
            IF(AND((--(INT('Data Sheet'!$A$19) &amp; "." &amp; RIGHT(BN839,3))&gt;=--('Data Sheet'!$A$19)), (--(INT('Data Sheet'!$A$19) &amp; "." &amp; RIGHT(BN839,3))&lt;=--('Data Sheet'!$B$19))),
                --(INT('Data Sheet'!$A$19) &amp; "." &amp; RIGHT(BN839,3)),
                --(INT('Data Sheet'!$B$19) &amp; "." &amp; RIGHT(BN839,3))
            )
        ),
        "OK"
    )
)</f>
        <v>OK</v>
      </c>
      <c r="P839" s="23" t="str">
        <f>IF(BR839&lt;&gt;"",
    IF(INT('Data Sheet'!$A$19)=INT('Data Sheet'!$B$15),
        --(INT('Data Sheet'!$A$15) &amp; "." &amp; BR839),
        IF(AND((--(INT('Data Sheet'!$A$15) &amp; "." &amp; BR839)&gt;=--('Data Sheet'!$A$15)), (--(INT('Data Sheet'!$A$15) &amp; "." &amp; BR839)&lt;=--('Data Sheet'!$B$15))),
            --(INT('Data Sheet'!$A$15) &amp; "." &amp; BR839),
            --(INT('Data Sheet'!$B$15) &amp; "." &amp; BR839)
        )
    ),
    IF(BQ839&lt;&gt;"",
        IF(INT('Data Sheet'!$A$15)=INT('Data Sheet'!$B$15),
            --(INT('Data Sheet'!$A$15) &amp; "." &amp; LEFT(BQ839,3)),
            IF(AND((--(INT('Data Sheet'!$A$15) &amp; "." &amp; LEFT(BQ839,3))&gt;=--('Data Sheet'!$A$15)), (--(INT('Data Sheet'!$A$15) &amp; "." &amp; LEFT(BQ839,3))&lt;=--('Data Sheet'!$B$15))),
                --(INT('Data Sheet'!$A$15) &amp; "." &amp; LEFT(BQ839,3)),
                --(INT('Data Sheet'!$B$15) &amp; "." &amp; LEFT(BQ839,3))
            )
        ),
        "OK"
    )
)</f>
        <v>OK</v>
      </c>
      <c r="Q839" s="23" t="str">
        <f>IF(BS839&lt;&gt;"",
    IF(INT('Data Sheet'!$A$19)=INT('Data Sheet'!$B$15),
        --(INT('Data Sheet'!$A$15) &amp; "." &amp; BS839),
        IF(AND((--(INT('Data Sheet'!$A$15) &amp; "." &amp; BS839)&gt;=--('Data Sheet'!$A$15)), (--(INT('Data Sheet'!$A$15) &amp; "." &amp; BS839)&lt;=--('Data Sheet'!$B$15))),
            --(INT('Data Sheet'!$A$15) &amp; "." &amp; BS839),
            --(INT('Data Sheet'!$B$15) &amp; "." &amp; BS839)
        )
    ),
    IF(BQ839&lt;&gt;"",
        IF(INT('Data Sheet'!$A$15)=INT('Data Sheet'!$B$15),
            --(INT('Data Sheet'!$A$15) &amp; "." &amp; RIGHT(BQ839,3)),
            IF(AND((--(INT('Data Sheet'!$A$15) &amp; "." &amp; RIGHT(BQ839,3))&gt;=--('Data Sheet'!$A$15)), (--(INT('Data Sheet'!$A$15) &amp; "." &amp; RIGHT(BQ839,3))&lt;=--('Data Sheet'!$B$15))),
                --(INT('Data Sheet'!$A$15) &amp; "." &amp; RIGHT(BQ839,3)),
                --(INT('Data Sheet'!$B$15) &amp; "." &amp; RIGHT(BQ839,3))
            )
        ),
        "OK"
    )
)</f>
        <v>OK</v>
      </c>
      <c r="R839" s="19"/>
      <c r="S839" s="19"/>
      <c r="T839" s="19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1"/>
      <c r="AU839" s="21"/>
      <c r="AV839" s="21"/>
      <c r="AW839" s="22"/>
      <c r="AX839" s="99"/>
      <c r="AY839" s="20"/>
      <c r="AZ839" s="20"/>
      <c r="BA839" s="22"/>
      <c r="BB839">
        <v>831</v>
      </c>
      <c r="BC839" s="80"/>
      <c r="BD839" s="80"/>
      <c r="BE839" s="80"/>
      <c r="BF839" s="80"/>
      <c r="BG839" s="32" t="str">
        <f t="shared" si="136"/>
        <v/>
      </c>
      <c r="BH839" s="78">
        <f t="shared" si="134"/>
        <v>0</v>
      </c>
      <c r="BI839" s="2">
        <f t="shared" si="137"/>
        <v>0</v>
      </c>
      <c r="BJ839" s="2">
        <f t="shared" si="138"/>
        <v>0</v>
      </c>
      <c r="BK839" s="2">
        <f t="shared" si="135"/>
        <v>0</v>
      </c>
    </row>
    <row r="840" spans="2:63" ht="15" customHeight="1" x14ac:dyDescent="0.25">
      <c r="B840" s="14">
        <v>832</v>
      </c>
      <c r="C840" s="95" t="str">
        <f t="shared" si="139"/>
        <v/>
      </c>
      <c r="D840" s="15" t="str">
        <f t="shared" si="144"/>
        <v>OK</v>
      </c>
      <c r="E840" s="16" t="e">
        <f>VLOOKUP('Data Sheet'!$B$8,'Data Sheet'!$I$2:$J$9,2,FALSE)</f>
        <v>#N/A</v>
      </c>
      <c r="F840" s="16" t="str">
        <f t="shared" si="140"/>
        <v/>
      </c>
      <c r="G840" s="103">
        <f t="shared" si="141"/>
        <v>0</v>
      </c>
      <c r="H840" s="17" t="s">
        <v>26</v>
      </c>
      <c r="I840" s="17" t="s">
        <v>26</v>
      </c>
      <c r="J840" s="17" t="str">
        <f>IF('Data Sheet'!$B$9="NC-50","N/A","OK")</f>
        <v>OK</v>
      </c>
      <c r="K840" s="17" t="str">
        <f>IF('Data Sheet'!$B$9="NC-50","N/A","OK")</f>
        <v>OK</v>
      </c>
      <c r="L840" s="17" t="str">
        <f t="shared" si="142"/>
        <v>OK</v>
      </c>
      <c r="M840" s="17" t="str">
        <f t="shared" si="143"/>
        <v>OK</v>
      </c>
      <c r="N840" s="18" t="str">
        <f>IF(BO840&lt;&gt;"",
    IF(INT('Data Sheet'!$A$19)=INT('Data Sheet'!$B$19),
        --(INT('Data Sheet'!$A$19) &amp; "." &amp; BO840),
        IF(AND((--(INT('Data Sheet'!$A$19) &amp; "." &amp; BO840)&gt;=--('Data Sheet'!$A$19)), (--(INT('Data Sheet'!$A$19) &amp; "." &amp; BO840)&lt;=--('Data Sheet'!$B$19))),
            --(INT('Data Sheet'!$A$19) &amp; "." &amp; BO840),
            --(INT('Data Sheet'!$B$19) &amp; "." &amp; BO840)
        )
    ),
    IF(BN840&lt;&gt;"",
        IF(INT('Data Sheet'!$A$19)=INT('Data Sheet'!$B$19),
            --(INT('Data Sheet'!$A$19) &amp; "." &amp; LEFT(BN840,3)),
            IF(AND((--(INT('Data Sheet'!$A$19) &amp; "." &amp; LEFT(BN840,3))&gt;=--('Data Sheet'!$A$19)), (--(INT('Data Sheet'!$A$19) &amp; "." &amp; LEFT(BN840,3))&lt;=--('Data Sheet'!$B$19))),
                --(INT('Data Sheet'!$A$19) &amp; "." &amp; LEFT(BN840,3)),
                --(INT('Data Sheet'!$B$19) &amp; "." &amp; LEFT(BN840,3))
            )
        ),
        "OK"
    )
)</f>
        <v>OK</v>
      </c>
      <c r="O840" s="23" t="str">
        <f>IF(BP840&lt;&gt;"",
    IF(INT('Data Sheet'!$A$19)=INT('Data Sheet'!$B$19),
        --(INT('Data Sheet'!$A$19) &amp; "." &amp; BP840),
        IF(AND((--(INT('Data Sheet'!$A$19) &amp; "." &amp; BP840)&gt;=--('Data Sheet'!$A$19)), (--(INT('Data Sheet'!$A$19) &amp; "." &amp; BP840)&lt;=--('Data Sheet'!$B$19))),
            --(INT('Data Sheet'!$A$19) &amp; "." &amp; BP840),
            --(INT('Data Sheet'!$B$19) &amp; "." &amp; BP840)
        )
    ),
    IF(BN840&lt;&gt;"",
        IF(INT('Data Sheet'!$A$19)=INT('Data Sheet'!$B$19),
            --(INT('Data Sheet'!$A$19) &amp; "." &amp; RIGHT(BN840,3)),
            IF(AND((--(INT('Data Sheet'!$A$19) &amp; "." &amp; RIGHT(BN840,3))&gt;=--('Data Sheet'!$A$19)), (--(INT('Data Sheet'!$A$19) &amp; "." &amp; RIGHT(BN840,3))&lt;=--('Data Sheet'!$B$19))),
                --(INT('Data Sheet'!$A$19) &amp; "." &amp; RIGHT(BN840,3)),
                --(INT('Data Sheet'!$B$19) &amp; "." &amp; RIGHT(BN840,3))
            )
        ),
        "OK"
    )
)</f>
        <v>OK</v>
      </c>
      <c r="P840" s="23" t="str">
        <f>IF(BR840&lt;&gt;"",
    IF(INT('Data Sheet'!$A$19)=INT('Data Sheet'!$B$15),
        --(INT('Data Sheet'!$A$15) &amp; "." &amp; BR840),
        IF(AND((--(INT('Data Sheet'!$A$15) &amp; "." &amp; BR840)&gt;=--('Data Sheet'!$A$15)), (--(INT('Data Sheet'!$A$15) &amp; "." &amp; BR840)&lt;=--('Data Sheet'!$B$15))),
            --(INT('Data Sheet'!$A$15) &amp; "." &amp; BR840),
            --(INT('Data Sheet'!$B$15) &amp; "." &amp; BR840)
        )
    ),
    IF(BQ840&lt;&gt;"",
        IF(INT('Data Sheet'!$A$15)=INT('Data Sheet'!$B$15),
            --(INT('Data Sheet'!$A$15) &amp; "." &amp; LEFT(BQ840,3)),
            IF(AND((--(INT('Data Sheet'!$A$15) &amp; "." &amp; LEFT(BQ840,3))&gt;=--('Data Sheet'!$A$15)), (--(INT('Data Sheet'!$A$15) &amp; "." &amp; LEFT(BQ840,3))&lt;=--('Data Sheet'!$B$15))),
                --(INT('Data Sheet'!$A$15) &amp; "." &amp; LEFT(BQ840,3)),
                --(INT('Data Sheet'!$B$15) &amp; "." &amp; LEFT(BQ840,3))
            )
        ),
        "OK"
    )
)</f>
        <v>OK</v>
      </c>
      <c r="Q840" s="23" t="str">
        <f>IF(BS840&lt;&gt;"",
    IF(INT('Data Sheet'!$A$19)=INT('Data Sheet'!$B$15),
        --(INT('Data Sheet'!$A$15) &amp; "." &amp; BS840),
        IF(AND((--(INT('Data Sheet'!$A$15) &amp; "." &amp; BS840)&gt;=--('Data Sheet'!$A$15)), (--(INT('Data Sheet'!$A$15) &amp; "." &amp; BS840)&lt;=--('Data Sheet'!$B$15))),
            --(INT('Data Sheet'!$A$15) &amp; "." &amp; BS840),
            --(INT('Data Sheet'!$B$15) &amp; "." &amp; BS840)
        )
    ),
    IF(BQ840&lt;&gt;"",
        IF(INT('Data Sheet'!$A$15)=INT('Data Sheet'!$B$15),
            --(INT('Data Sheet'!$A$15) &amp; "." &amp; RIGHT(BQ840,3)),
            IF(AND((--(INT('Data Sheet'!$A$15) &amp; "." &amp; RIGHT(BQ840,3))&gt;=--('Data Sheet'!$A$15)), (--(INT('Data Sheet'!$A$15) &amp; "." &amp; RIGHT(BQ840,3))&lt;=--('Data Sheet'!$B$15))),
                --(INT('Data Sheet'!$A$15) &amp; "." &amp; RIGHT(BQ840,3)),
                --(INT('Data Sheet'!$B$15) &amp; "." &amp; RIGHT(BQ840,3))
            )
        ),
        "OK"
    )
)</f>
        <v>OK</v>
      </c>
      <c r="R840" s="19"/>
      <c r="S840" s="19"/>
      <c r="T840" s="19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1"/>
      <c r="AU840" s="21"/>
      <c r="AV840" s="21"/>
      <c r="AW840" s="22"/>
      <c r="AX840" s="99"/>
      <c r="AY840" s="20"/>
      <c r="AZ840" s="20"/>
      <c r="BA840" s="22"/>
      <c r="BB840">
        <v>832</v>
      </c>
      <c r="BC840" s="80"/>
      <c r="BD840" s="80"/>
      <c r="BE840" s="80"/>
      <c r="BF840" s="80"/>
      <c r="BG840" s="32" t="str">
        <f t="shared" si="136"/>
        <v/>
      </c>
      <c r="BH840" s="78">
        <f t="shared" si="134"/>
        <v>0</v>
      </c>
      <c r="BI840" s="2">
        <f t="shared" si="137"/>
        <v>0</v>
      </c>
      <c r="BJ840" s="2">
        <f t="shared" si="138"/>
        <v>0</v>
      </c>
      <c r="BK840" s="2">
        <f t="shared" si="135"/>
        <v>0</v>
      </c>
    </row>
    <row r="841" spans="2:63" ht="15" customHeight="1" x14ac:dyDescent="0.25">
      <c r="B841" s="14">
        <v>833</v>
      </c>
      <c r="C841" s="95" t="str">
        <f t="shared" si="139"/>
        <v/>
      </c>
      <c r="D841" s="15" t="str">
        <f t="shared" si="144"/>
        <v>OK</v>
      </c>
      <c r="E841" s="16" t="e">
        <f>VLOOKUP('Data Sheet'!$B$8,'Data Sheet'!$I$2:$J$9,2,FALSE)</f>
        <v>#N/A</v>
      </c>
      <c r="F841" s="16" t="str">
        <f t="shared" si="140"/>
        <v/>
      </c>
      <c r="G841" s="103">
        <f t="shared" si="141"/>
        <v>0</v>
      </c>
      <c r="H841" s="17" t="s">
        <v>26</v>
      </c>
      <c r="I841" s="17" t="s">
        <v>26</v>
      </c>
      <c r="J841" s="17" t="str">
        <f>IF('Data Sheet'!$B$9="NC-50","N/A","OK")</f>
        <v>OK</v>
      </c>
      <c r="K841" s="17" t="str">
        <f>IF('Data Sheet'!$B$9="NC-50","N/A","OK")</f>
        <v>OK</v>
      </c>
      <c r="L841" s="17" t="str">
        <f t="shared" si="142"/>
        <v>OK</v>
      </c>
      <c r="M841" s="17" t="str">
        <f t="shared" si="143"/>
        <v>OK</v>
      </c>
      <c r="N841" s="18" t="str">
        <f>IF(BO841&lt;&gt;"",
    IF(INT('Data Sheet'!$A$19)=INT('Data Sheet'!$B$19),
        --(INT('Data Sheet'!$A$19) &amp; "." &amp; BO841),
        IF(AND((--(INT('Data Sheet'!$A$19) &amp; "." &amp; BO841)&gt;=--('Data Sheet'!$A$19)), (--(INT('Data Sheet'!$A$19) &amp; "." &amp; BO841)&lt;=--('Data Sheet'!$B$19))),
            --(INT('Data Sheet'!$A$19) &amp; "." &amp; BO841),
            --(INT('Data Sheet'!$B$19) &amp; "." &amp; BO841)
        )
    ),
    IF(BN841&lt;&gt;"",
        IF(INT('Data Sheet'!$A$19)=INT('Data Sheet'!$B$19),
            --(INT('Data Sheet'!$A$19) &amp; "." &amp; LEFT(BN841,3)),
            IF(AND((--(INT('Data Sheet'!$A$19) &amp; "." &amp; LEFT(BN841,3))&gt;=--('Data Sheet'!$A$19)), (--(INT('Data Sheet'!$A$19) &amp; "." &amp; LEFT(BN841,3))&lt;=--('Data Sheet'!$B$19))),
                --(INT('Data Sheet'!$A$19) &amp; "." &amp; LEFT(BN841,3)),
                --(INT('Data Sheet'!$B$19) &amp; "." &amp; LEFT(BN841,3))
            )
        ),
        "OK"
    )
)</f>
        <v>OK</v>
      </c>
      <c r="O841" s="23" t="str">
        <f>IF(BP841&lt;&gt;"",
    IF(INT('Data Sheet'!$A$19)=INT('Data Sheet'!$B$19),
        --(INT('Data Sheet'!$A$19) &amp; "." &amp; BP841),
        IF(AND((--(INT('Data Sheet'!$A$19) &amp; "." &amp; BP841)&gt;=--('Data Sheet'!$A$19)), (--(INT('Data Sheet'!$A$19) &amp; "." &amp; BP841)&lt;=--('Data Sheet'!$B$19))),
            --(INT('Data Sheet'!$A$19) &amp; "." &amp; BP841),
            --(INT('Data Sheet'!$B$19) &amp; "." &amp; BP841)
        )
    ),
    IF(BN841&lt;&gt;"",
        IF(INT('Data Sheet'!$A$19)=INT('Data Sheet'!$B$19),
            --(INT('Data Sheet'!$A$19) &amp; "." &amp; RIGHT(BN841,3)),
            IF(AND((--(INT('Data Sheet'!$A$19) &amp; "." &amp; RIGHT(BN841,3))&gt;=--('Data Sheet'!$A$19)), (--(INT('Data Sheet'!$A$19) &amp; "." &amp; RIGHT(BN841,3))&lt;=--('Data Sheet'!$B$19))),
                --(INT('Data Sheet'!$A$19) &amp; "." &amp; RIGHT(BN841,3)),
                --(INT('Data Sheet'!$B$19) &amp; "." &amp; RIGHT(BN841,3))
            )
        ),
        "OK"
    )
)</f>
        <v>OK</v>
      </c>
      <c r="P841" s="23" t="str">
        <f>IF(BR841&lt;&gt;"",
    IF(INT('Data Sheet'!$A$19)=INT('Data Sheet'!$B$15),
        --(INT('Data Sheet'!$A$15) &amp; "." &amp; BR841),
        IF(AND((--(INT('Data Sheet'!$A$15) &amp; "." &amp; BR841)&gt;=--('Data Sheet'!$A$15)), (--(INT('Data Sheet'!$A$15) &amp; "." &amp; BR841)&lt;=--('Data Sheet'!$B$15))),
            --(INT('Data Sheet'!$A$15) &amp; "." &amp; BR841),
            --(INT('Data Sheet'!$B$15) &amp; "." &amp; BR841)
        )
    ),
    IF(BQ841&lt;&gt;"",
        IF(INT('Data Sheet'!$A$15)=INT('Data Sheet'!$B$15),
            --(INT('Data Sheet'!$A$15) &amp; "." &amp; LEFT(BQ841,3)),
            IF(AND((--(INT('Data Sheet'!$A$15) &amp; "." &amp; LEFT(BQ841,3))&gt;=--('Data Sheet'!$A$15)), (--(INT('Data Sheet'!$A$15) &amp; "." &amp; LEFT(BQ841,3))&lt;=--('Data Sheet'!$B$15))),
                --(INT('Data Sheet'!$A$15) &amp; "." &amp; LEFT(BQ841,3)),
                --(INT('Data Sheet'!$B$15) &amp; "." &amp; LEFT(BQ841,3))
            )
        ),
        "OK"
    )
)</f>
        <v>OK</v>
      </c>
      <c r="Q841" s="23" t="str">
        <f>IF(BS841&lt;&gt;"",
    IF(INT('Data Sheet'!$A$19)=INT('Data Sheet'!$B$15),
        --(INT('Data Sheet'!$A$15) &amp; "." &amp; BS841),
        IF(AND((--(INT('Data Sheet'!$A$15) &amp; "." &amp; BS841)&gt;=--('Data Sheet'!$A$15)), (--(INT('Data Sheet'!$A$15) &amp; "." &amp; BS841)&lt;=--('Data Sheet'!$B$15))),
            --(INT('Data Sheet'!$A$15) &amp; "." &amp; BS841),
            --(INT('Data Sheet'!$B$15) &amp; "." &amp; BS841)
        )
    ),
    IF(BQ841&lt;&gt;"",
        IF(INT('Data Sheet'!$A$15)=INT('Data Sheet'!$B$15),
            --(INT('Data Sheet'!$A$15) &amp; "." &amp; RIGHT(BQ841,3)),
            IF(AND((--(INT('Data Sheet'!$A$15) &amp; "." &amp; RIGHT(BQ841,3))&gt;=--('Data Sheet'!$A$15)), (--(INT('Data Sheet'!$A$15) &amp; "." &amp; RIGHT(BQ841,3))&lt;=--('Data Sheet'!$B$15))),
                --(INT('Data Sheet'!$A$15) &amp; "." &amp; RIGHT(BQ841,3)),
                --(INT('Data Sheet'!$B$15) &amp; "." &amp; RIGHT(BQ841,3))
            )
        ),
        "OK"
    )
)</f>
        <v>OK</v>
      </c>
      <c r="R841" s="19"/>
      <c r="S841" s="19"/>
      <c r="T841" s="19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1"/>
      <c r="AU841" s="21"/>
      <c r="AV841" s="21"/>
      <c r="AW841" s="22"/>
      <c r="AX841" s="99"/>
      <c r="AY841" s="20"/>
      <c r="AZ841" s="20"/>
      <c r="BA841" s="22"/>
      <c r="BB841">
        <v>833</v>
      </c>
      <c r="BC841" s="80"/>
      <c r="BD841" s="80"/>
      <c r="BE841" s="80"/>
      <c r="BF841" s="80"/>
      <c r="BG841" s="32" t="str">
        <f t="shared" si="136"/>
        <v/>
      </c>
      <c r="BH841" s="78">
        <f t="shared" ref="BH841:BH904" si="145">COUNTA(T841:AF841)</f>
        <v>0</v>
      </c>
      <c r="BI841" s="2">
        <f t="shared" si="137"/>
        <v>0</v>
      </c>
      <c r="BJ841" s="2">
        <f t="shared" si="138"/>
        <v>0</v>
      </c>
      <c r="BK841" s="2">
        <f t="shared" ref="BK841:BK904" si="146">COUNTA(T841:AW841)</f>
        <v>0</v>
      </c>
    </row>
    <row r="842" spans="2:63" ht="15" customHeight="1" x14ac:dyDescent="0.25">
      <c r="B842" s="14">
        <v>834</v>
      </c>
      <c r="C842" s="95" t="str">
        <f t="shared" si="139"/>
        <v/>
      </c>
      <c r="D842" s="15" t="str">
        <f t="shared" si="144"/>
        <v>OK</v>
      </c>
      <c r="E842" s="16" t="e">
        <f>VLOOKUP('Data Sheet'!$B$8,'Data Sheet'!$I$2:$J$9,2,FALSE)</f>
        <v>#N/A</v>
      </c>
      <c r="F842" s="16" t="str">
        <f t="shared" si="140"/>
        <v/>
      </c>
      <c r="G842" s="103">
        <f t="shared" si="141"/>
        <v>0</v>
      </c>
      <c r="H842" s="17" t="s">
        <v>26</v>
      </c>
      <c r="I842" s="17" t="s">
        <v>26</v>
      </c>
      <c r="J842" s="17" t="str">
        <f>IF('Data Sheet'!$B$9="NC-50","N/A","OK")</f>
        <v>OK</v>
      </c>
      <c r="K842" s="17" t="str">
        <f>IF('Data Sheet'!$B$9="NC-50","N/A","OK")</f>
        <v>OK</v>
      </c>
      <c r="L842" s="17" t="str">
        <f t="shared" si="142"/>
        <v>OK</v>
      </c>
      <c r="M842" s="17" t="str">
        <f t="shared" si="143"/>
        <v>OK</v>
      </c>
      <c r="N842" s="18" t="str">
        <f>IF(BO842&lt;&gt;"",
    IF(INT('Data Sheet'!$A$19)=INT('Data Sheet'!$B$19),
        --(INT('Data Sheet'!$A$19) &amp; "." &amp; BO842),
        IF(AND((--(INT('Data Sheet'!$A$19) &amp; "." &amp; BO842)&gt;=--('Data Sheet'!$A$19)), (--(INT('Data Sheet'!$A$19) &amp; "." &amp; BO842)&lt;=--('Data Sheet'!$B$19))),
            --(INT('Data Sheet'!$A$19) &amp; "." &amp; BO842),
            --(INT('Data Sheet'!$B$19) &amp; "." &amp; BO842)
        )
    ),
    IF(BN842&lt;&gt;"",
        IF(INT('Data Sheet'!$A$19)=INT('Data Sheet'!$B$19),
            --(INT('Data Sheet'!$A$19) &amp; "." &amp; LEFT(BN842,3)),
            IF(AND((--(INT('Data Sheet'!$A$19) &amp; "." &amp; LEFT(BN842,3))&gt;=--('Data Sheet'!$A$19)), (--(INT('Data Sheet'!$A$19) &amp; "." &amp; LEFT(BN842,3))&lt;=--('Data Sheet'!$B$19))),
                --(INT('Data Sheet'!$A$19) &amp; "." &amp; LEFT(BN842,3)),
                --(INT('Data Sheet'!$B$19) &amp; "." &amp; LEFT(BN842,3))
            )
        ),
        "OK"
    )
)</f>
        <v>OK</v>
      </c>
      <c r="O842" s="23" t="str">
        <f>IF(BP842&lt;&gt;"",
    IF(INT('Data Sheet'!$A$19)=INT('Data Sheet'!$B$19),
        --(INT('Data Sheet'!$A$19) &amp; "." &amp; BP842),
        IF(AND((--(INT('Data Sheet'!$A$19) &amp; "." &amp; BP842)&gt;=--('Data Sheet'!$A$19)), (--(INT('Data Sheet'!$A$19) &amp; "." &amp; BP842)&lt;=--('Data Sheet'!$B$19))),
            --(INT('Data Sheet'!$A$19) &amp; "." &amp; BP842),
            --(INT('Data Sheet'!$B$19) &amp; "." &amp; BP842)
        )
    ),
    IF(BN842&lt;&gt;"",
        IF(INT('Data Sheet'!$A$19)=INT('Data Sheet'!$B$19),
            --(INT('Data Sheet'!$A$19) &amp; "." &amp; RIGHT(BN842,3)),
            IF(AND((--(INT('Data Sheet'!$A$19) &amp; "." &amp; RIGHT(BN842,3))&gt;=--('Data Sheet'!$A$19)), (--(INT('Data Sheet'!$A$19) &amp; "." &amp; RIGHT(BN842,3))&lt;=--('Data Sheet'!$B$19))),
                --(INT('Data Sheet'!$A$19) &amp; "." &amp; RIGHT(BN842,3)),
                --(INT('Data Sheet'!$B$19) &amp; "." &amp; RIGHT(BN842,3))
            )
        ),
        "OK"
    )
)</f>
        <v>OK</v>
      </c>
      <c r="P842" s="23" t="str">
        <f>IF(BR842&lt;&gt;"",
    IF(INT('Data Sheet'!$A$19)=INT('Data Sheet'!$B$15),
        --(INT('Data Sheet'!$A$15) &amp; "." &amp; BR842),
        IF(AND((--(INT('Data Sheet'!$A$15) &amp; "." &amp; BR842)&gt;=--('Data Sheet'!$A$15)), (--(INT('Data Sheet'!$A$15) &amp; "." &amp; BR842)&lt;=--('Data Sheet'!$B$15))),
            --(INT('Data Sheet'!$A$15) &amp; "." &amp; BR842),
            --(INT('Data Sheet'!$B$15) &amp; "." &amp; BR842)
        )
    ),
    IF(BQ842&lt;&gt;"",
        IF(INT('Data Sheet'!$A$15)=INT('Data Sheet'!$B$15),
            --(INT('Data Sheet'!$A$15) &amp; "." &amp; LEFT(BQ842,3)),
            IF(AND((--(INT('Data Sheet'!$A$15) &amp; "." &amp; LEFT(BQ842,3))&gt;=--('Data Sheet'!$A$15)), (--(INT('Data Sheet'!$A$15) &amp; "." &amp; LEFT(BQ842,3))&lt;=--('Data Sheet'!$B$15))),
                --(INT('Data Sheet'!$A$15) &amp; "." &amp; LEFT(BQ842,3)),
                --(INT('Data Sheet'!$B$15) &amp; "." &amp; LEFT(BQ842,3))
            )
        ),
        "OK"
    )
)</f>
        <v>OK</v>
      </c>
      <c r="Q842" s="23" t="str">
        <f>IF(BS842&lt;&gt;"",
    IF(INT('Data Sheet'!$A$19)=INT('Data Sheet'!$B$15),
        --(INT('Data Sheet'!$A$15) &amp; "." &amp; BS842),
        IF(AND((--(INT('Data Sheet'!$A$15) &amp; "." &amp; BS842)&gt;=--('Data Sheet'!$A$15)), (--(INT('Data Sheet'!$A$15) &amp; "." &amp; BS842)&lt;=--('Data Sheet'!$B$15))),
            --(INT('Data Sheet'!$A$15) &amp; "." &amp; BS842),
            --(INT('Data Sheet'!$B$15) &amp; "." &amp; BS842)
        )
    ),
    IF(BQ842&lt;&gt;"",
        IF(INT('Data Sheet'!$A$15)=INT('Data Sheet'!$B$15),
            --(INT('Data Sheet'!$A$15) &amp; "." &amp; RIGHT(BQ842,3)),
            IF(AND((--(INT('Data Sheet'!$A$15) &amp; "." &amp; RIGHT(BQ842,3))&gt;=--('Data Sheet'!$A$15)), (--(INT('Data Sheet'!$A$15) &amp; "." &amp; RIGHT(BQ842,3))&lt;=--('Data Sheet'!$B$15))),
                --(INT('Data Sheet'!$A$15) &amp; "." &amp; RIGHT(BQ842,3)),
                --(INT('Data Sheet'!$B$15) &amp; "." &amp; RIGHT(BQ842,3))
            )
        ),
        "OK"
    )
)</f>
        <v>OK</v>
      </c>
      <c r="R842" s="19"/>
      <c r="S842" s="19"/>
      <c r="T842" s="19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1"/>
      <c r="AU842" s="21"/>
      <c r="AV842" s="21"/>
      <c r="AW842" s="22"/>
      <c r="AX842" s="99"/>
      <c r="AY842" s="20"/>
      <c r="AZ842" s="20"/>
      <c r="BA842" s="22"/>
      <c r="BB842">
        <v>834</v>
      </c>
      <c r="BC842" s="80"/>
      <c r="BD842" s="80"/>
      <c r="BE842" s="80"/>
      <c r="BF842" s="80"/>
      <c r="BG842" s="32" t="str">
        <f t="shared" ref="BG842:BG905" si="147">CONCATENATE(BC842,BD842,BE842,BF842)</f>
        <v/>
      </c>
      <c r="BH842" s="78">
        <f t="shared" si="145"/>
        <v>0</v>
      </c>
      <c r="BI842" s="2">
        <f t="shared" ref="BI842:BI905" si="148">IF(COUNTA(AI842:AN842)&gt;0,1,0)</f>
        <v>0</v>
      </c>
      <c r="BJ842" s="2">
        <f t="shared" ref="BJ842:BJ905" si="149">IF(SUM(BH842:BI842)=2,1,0)</f>
        <v>0</v>
      </c>
      <c r="BK842" s="2">
        <f t="shared" si="146"/>
        <v>0</v>
      </c>
    </row>
    <row r="843" spans="2:63" ht="15" customHeight="1" x14ac:dyDescent="0.25">
      <c r="B843" s="14">
        <v>835</v>
      </c>
      <c r="C843" s="95" t="str">
        <f t="shared" ref="C843:C906" si="150">BG843</f>
        <v/>
      </c>
      <c r="D843" s="15" t="str">
        <f t="shared" si="144"/>
        <v>OK</v>
      </c>
      <c r="E843" s="16" t="e">
        <f>VLOOKUP('Data Sheet'!$B$8,'Data Sheet'!$I$2:$J$9,2,FALSE)</f>
        <v>#N/A</v>
      </c>
      <c r="F843" s="16" t="str">
        <f t="shared" ref="F843:F906" si="151">IF(BT843="", "", --("0."&amp;BT843))</f>
        <v/>
      </c>
      <c r="G843" s="103">
        <f t="shared" ref="G843:G906" si="152">IF(F843="", 0, F843/E843)</f>
        <v>0</v>
      </c>
      <c r="H843" s="17" t="s">
        <v>26</v>
      </c>
      <c r="I843" s="17" t="s">
        <v>26</v>
      </c>
      <c r="J843" s="17" t="str">
        <f>IF('Data Sheet'!$B$9="NC-50","N/A","OK")</f>
        <v>OK</v>
      </c>
      <c r="K843" s="17" t="str">
        <f>IF('Data Sheet'!$B$9="NC-50","N/A","OK")</f>
        <v>OK</v>
      </c>
      <c r="L843" s="17" t="str">
        <f t="shared" ref="L843:L906" si="153">IF($AP843="x","MIN","OK")</f>
        <v>OK</v>
      </c>
      <c r="M843" s="17" t="str">
        <f t="shared" ref="M843:M906" si="154">IF($AQ843="x","MIN","OK")</f>
        <v>OK</v>
      </c>
      <c r="N843" s="18" t="str">
        <f>IF(BO843&lt;&gt;"",
    IF(INT('Data Sheet'!$A$19)=INT('Data Sheet'!$B$19),
        --(INT('Data Sheet'!$A$19) &amp; "." &amp; BO843),
        IF(AND((--(INT('Data Sheet'!$A$19) &amp; "." &amp; BO843)&gt;=--('Data Sheet'!$A$19)), (--(INT('Data Sheet'!$A$19) &amp; "." &amp; BO843)&lt;=--('Data Sheet'!$B$19))),
            --(INT('Data Sheet'!$A$19) &amp; "." &amp; BO843),
            --(INT('Data Sheet'!$B$19) &amp; "." &amp; BO843)
        )
    ),
    IF(BN843&lt;&gt;"",
        IF(INT('Data Sheet'!$A$19)=INT('Data Sheet'!$B$19),
            --(INT('Data Sheet'!$A$19) &amp; "." &amp; LEFT(BN843,3)),
            IF(AND((--(INT('Data Sheet'!$A$19) &amp; "." &amp; LEFT(BN843,3))&gt;=--('Data Sheet'!$A$19)), (--(INT('Data Sheet'!$A$19) &amp; "." &amp; LEFT(BN843,3))&lt;=--('Data Sheet'!$B$19))),
                --(INT('Data Sheet'!$A$19) &amp; "." &amp; LEFT(BN843,3)),
                --(INT('Data Sheet'!$B$19) &amp; "." &amp; LEFT(BN843,3))
            )
        ),
        "OK"
    )
)</f>
        <v>OK</v>
      </c>
      <c r="O843" s="23" t="str">
        <f>IF(BP843&lt;&gt;"",
    IF(INT('Data Sheet'!$A$19)=INT('Data Sheet'!$B$19),
        --(INT('Data Sheet'!$A$19) &amp; "." &amp; BP843),
        IF(AND((--(INT('Data Sheet'!$A$19) &amp; "." &amp; BP843)&gt;=--('Data Sheet'!$A$19)), (--(INT('Data Sheet'!$A$19) &amp; "." &amp; BP843)&lt;=--('Data Sheet'!$B$19))),
            --(INT('Data Sheet'!$A$19) &amp; "." &amp; BP843),
            --(INT('Data Sheet'!$B$19) &amp; "." &amp; BP843)
        )
    ),
    IF(BN843&lt;&gt;"",
        IF(INT('Data Sheet'!$A$19)=INT('Data Sheet'!$B$19),
            --(INT('Data Sheet'!$A$19) &amp; "." &amp; RIGHT(BN843,3)),
            IF(AND((--(INT('Data Sheet'!$A$19) &amp; "." &amp; RIGHT(BN843,3))&gt;=--('Data Sheet'!$A$19)), (--(INT('Data Sheet'!$A$19) &amp; "." &amp; RIGHT(BN843,3))&lt;=--('Data Sheet'!$B$19))),
                --(INT('Data Sheet'!$A$19) &amp; "." &amp; RIGHT(BN843,3)),
                --(INT('Data Sheet'!$B$19) &amp; "." &amp; RIGHT(BN843,3))
            )
        ),
        "OK"
    )
)</f>
        <v>OK</v>
      </c>
      <c r="P843" s="23" t="str">
        <f>IF(BR843&lt;&gt;"",
    IF(INT('Data Sheet'!$A$19)=INT('Data Sheet'!$B$15),
        --(INT('Data Sheet'!$A$15) &amp; "." &amp; BR843),
        IF(AND((--(INT('Data Sheet'!$A$15) &amp; "." &amp; BR843)&gt;=--('Data Sheet'!$A$15)), (--(INT('Data Sheet'!$A$15) &amp; "." &amp; BR843)&lt;=--('Data Sheet'!$B$15))),
            --(INT('Data Sheet'!$A$15) &amp; "." &amp; BR843),
            --(INT('Data Sheet'!$B$15) &amp; "." &amp; BR843)
        )
    ),
    IF(BQ843&lt;&gt;"",
        IF(INT('Data Sheet'!$A$15)=INT('Data Sheet'!$B$15),
            --(INT('Data Sheet'!$A$15) &amp; "." &amp; LEFT(BQ843,3)),
            IF(AND((--(INT('Data Sheet'!$A$15) &amp; "." &amp; LEFT(BQ843,3))&gt;=--('Data Sheet'!$A$15)), (--(INT('Data Sheet'!$A$15) &amp; "." &amp; LEFT(BQ843,3))&lt;=--('Data Sheet'!$B$15))),
                --(INT('Data Sheet'!$A$15) &amp; "." &amp; LEFT(BQ843,3)),
                --(INT('Data Sheet'!$B$15) &amp; "." &amp; LEFT(BQ843,3))
            )
        ),
        "OK"
    )
)</f>
        <v>OK</v>
      </c>
      <c r="Q843" s="23" t="str">
        <f>IF(BS843&lt;&gt;"",
    IF(INT('Data Sheet'!$A$19)=INT('Data Sheet'!$B$15),
        --(INT('Data Sheet'!$A$15) &amp; "." &amp; BS843),
        IF(AND((--(INT('Data Sheet'!$A$15) &amp; "." &amp; BS843)&gt;=--('Data Sheet'!$A$15)), (--(INT('Data Sheet'!$A$15) &amp; "." &amp; BS843)&lt;=--('Data Sheet'!$B$15))),
            --(INT('Data Sheet'!$A$15) &amp; "." &amp; BS843),
            --(INT('Data Sheet'!$B$15) &amp; "." &amp; BS843)
        )
    ),
    IF(BQ843&lt;&gt;"",
        IF(INT('Data Sheet'!$A$15)=INT('Data Sheet'!$B$15),
            --(INT('Data Sheet'!$A$15) &amp; "." &amp; RIGHT(BQ843,3)),
            IF(AND((--(INT('Data Sheet'!$A$15) &amp; "." &amp; RIGHT(BQ843,3))&gt;=--('Data Sheet'!$A$15)), (--(INT('Data Sheet'!$A$15) &amp; "." &amp; RIGHT(BQ843,3))&lt;=--('Data Sheet'!$B$15))),
                --(INT('Data Sheet'!$A$15) &amp; "." &amp; RIGHT(BQ843,3)),
                --(INT('Data Sheet'!$B$15) &amp; "." &amp; RIGHT(BQ843,3))
            )
        ),
        "OK"
    )
)</f>
        <v>OK</v>
      </c>
      <c r="R843" s="19"/>
      <c r="S843" s="19"/>
      <c r="T843" s="19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1"/>
      <c r="AU843" s="21"/>
      <c r="AV843" s="21"/>
      <c r="AW843" s="22"/>
      <c r="AX843" s="99"/>
      <c r="AY843" s="20"/>
      <c r="AZ843" s="20"/>
      <c r="BA843" s="22"/>
      <c r="BB843">
        <v>835</v>
      </c>
      <c r="BC843" s="80"/>
      <c r="BD843" s="80"/>
      <c r="BE843" s="80"/>
      <c r="BF843" s="80"/>
      <c r="BG843" s="32" t="str">
        <f t="shared" si="147"/>
        <v/>
      </c>
      <c r="BH843" s="78">
        <f t="shared" si="145"/>
        <v>0</v>
      </c>
      <c r="BI843" s="2">
        <f t="shared" si="148"/>
        <v>0</v>
      </c>
      <c r="BJ843" s="2">
        <f t="shared" si="149"/>
        <v>0</v>
      </c>
      <c r="BK843" s="2">
        <f t="shared" si="146"/>
        <v>0</v>
      </c>
    </row>
    <row r="844" spans="2:63" ht="15" customHeight="1" x14ac:dyDescent="0.25">
      <c r="B844" s="14">
        <v>836</v>
      </c>
      <c r="C844" s="95" t="str">
        <f t="shared" si="150"/>
        <v/>
      </c>
      <c r="D844" s="15" t="str">
        <f t="shared" ref="D844:D907" si="155">IF(AO844="x","-","OK")</f>
        <v>OK</v>
      </c>
      <c r="E844" s="16" t="e">
        <f>VLOOKUP('Data Sheet'!$B$8,'Data Sheet'!$I$2:$J$9,2,FALSE)</f>
        <v>#N/A</v>
      </c>
      <c r="F844" s="16" t="str">
        <f t="shared" si="151"/>
        <v/>
      </c>
      <c r="G844" s="103">
        <f t="shared" si="152"/>
        <v>0</v>
      </c>
      <c r="H844" s="17" t="s">
        <v>26</v>
      </c>
      <c r="I844" s="17" t="s">
        <v>26</v>
      </c>
      <c r="J844" s="17" t="str">
        <f>IF('Data Sheet'!$B$9="NC-50","N/A","OK")</f>
        <v>OK</v>
      </c>
      <c r="K844" s="17" t="str">
        <f>IF('Data Sheet'!$B$9="NC-50","N/A","OK")</f>
        <v>OK</v>
      </c>
      <c r="L844" s="17" t="str">
        <f t="shared" si="153"/>
        <v>OK</v>
      </c>
      <c r="M844" s="17" t="str">
        <f t="shared" si="154"/>
        <v>OK</v>
      </c>
      <c r="N844" s="18" t="str">
        <f>IF(BO844&lt;&gt;"",
    IF(INT('Data Sheet'!$A$19)=INT('Data Sheet'!$B$19),
        --(INT('Data Sheet'!$A$19) &amp; "." &amp; BO844),
        IF(AND((--(INT('Data Sheet'!$A$19) &amp; "." &amp; BO844)&gt;=--('Data Sheet'!$A$19)), (--(INT('Data Sheet'!$A$19) &amp; "." &amp; BO844)&lt;=--('Data Sheet'!$B$19))),
            --(INT('Data Sheet'!$A$19) &amp; "." &amp; BO844),
            --(INT('Data Sheet'!$B$19) &amp; "." &amp; BO844)
        )
    ),
    IF(BN844&lt;&gt;"",
        IF(INT('Data Sheet'!$A$19)=INT('Data Sheet'!$B$19),
            --(INT('Data Sheet'!$A$19) &amp; "." &amp; LEFT(BN844,3)),
            IF(AND((--(INT('Data Sheet'!$A$19) &amp; "." &amp; LEFT(BN844,3))&gt;=--('Data Sheet'!$A$19)), (--(INT('Data Sheet'!$A$19) &amp; "." &amp; LEFT(BN844,3))&lt;=--('Data Sheet'!$B$19))),
                --(INT('Data Sheet'!$A$19) &amp; "." &amp; LEFT(BN844,3)),
                --(INT('Data Sheet'!$B$19) &amp; "." &amp; LEFT(BN844,3))
            )
        ),
        "OK"
    )
)</f>
        <v>OK</v>
      </c>
      <c r="O844" s="23" t="str">
        <f>IF(BP844&lt;&gt;"",
    IF(INT('Data Sheet'!$A$19)=INT('Data Sheet'!$B$19),
        --(INT('Data Sheet'!$A$19) &amp; "." &amp; BP844),
        IF(AND((--(INT('Data Sheet'!$A$19) &amp; "." &amp; BP844)&gt;=--('Data Sheet'!$A$19)), (--(INT('Data Sheet'!$A$19) &amp; "." &amp; BP844)&lt;=--('Data Sheet'!$B$19))),
            --(INT('Data Sheet'!$A$19) &amp; "." &amp; BP844),
            --(INT('Data Sheet'!$B$19) &amp; "." &amp; BP844)
        )
    ),
    IF(BN844&lt;&gt;"",
        IF(INT('Data Sheet'!$A$19)=INT('Data Sheet'!$B$19),
            --(INT('Data Sheet'!$A$19) &amp; "." &amp; RIGHT(BN844,3)),
            IF(AND((--(INT('Data Sheet'!$A$19) &amp; "." &amp; RIGHT(BN844,3))&gt;=--('Data Sheet'!$A$19)), (--(INT('Data Sheet'!$A$19) &amp; "." &amp; RIGHT(BN844,3))&lt;=--('Data Sheet'!$B$19))),
                --(INT('Data Sheet'!$A$19) &amp; "." &amp; RIGHT(BN844,3)),
                --(INT('Data Sheet'!$B$19) &amp; "." &amp; RIGHT(BN844,3))
            )
        ),
        "OK"
    )
)</f>
        <v>OK</v>
      </c>
      <c r="P844" s="23" t="str">
        <f>IF(BR844&lt;&gt;"",
    IF(INT('Data Sheet'!$A$19)=INT('Data Sheet'!$B$15),
        --(INT('Data Sheet'!$A$15) &amp; "." &amp; BR844),
        IF(AND((--(INT('Data Sheet'!$A$15) &amp; "." &amp; BR844)&gt;=--('Data Sheet'!$A$15)), (--(INT('Data Sheet'!$A$15) &amp; "." &amp; BR844)&lt;=--('Data Sheet'!$B$15))),
            --(INT('Data Sheet'!$A$15) &amp; "." &amp; BR844),
            --(INT('Data Sheet'!$B$15) &amp; "." &amp; BR844)
        )
    ),
    IF(BQ844&lt;&gt;"",
        IF(INT('Data Sheet'!$A$15)=INT('Data Sheet'!$B$15),
            --(INT('Data Sheet'!$A$15) &amp; "." &amp; LEFT(BQ844,3)),
            IF(AND((--(INT('Data Sheet'!$A$15) &amp; "." &amp; LEFT(BQ844,3))&gt;=--('Data Sheet'!$A$15)), (--(INT('Data Sheet'!$A$15) &amp; "." &amp; LEFT(BQ844,3))&lt;=--('Data Sheet'!$B$15))),
                --(INT('Data Sheet'!$A$15) &amp; "." &amp; LEFT(BQ844,3)),
                --(INT('Data Sheet'!$B$15) &amp; "." &amp; LEFT(BQ844,3))
            )
        ),
        "OK"
    )
)</f>
        <v>OK</v>
      </c>
      <c r="Q844" s="23" t="str">
        <f>IF(BS844&lt;&gt;"",
    IF(INT('Data Sheet'!$A$19)=INT('Data Sheet'!$B$15),
        --(INT('Data Sheet'!$A$15) &amp; "." &amp; BS844),
        IF(AND((--(INT('Data Sheet'!$A$15) &amp; "." &amp; BS844)&gt;=--('Data Sheet'!$A$15)), (--(INT('Data Sheet'!$A$15) &amp; "." &amp; BS844)&lt;=--('Data Sheet'!$B$15))),
            --(INT('Data Sheet'!$A$15) &amp; "." &amp; BS844),
            --(INT('Data Sheet'!$B$15) &amp; "." &amp; BS844)
        )
    ),
    IF(BQ844&lt;&gt;"",
        IF(INT('Data Sheet'!$A$15)=INT('Data Sheet'!$B$15),
            --(INT('Data Sheet'!$A$15) &amp; "." &amp; RIGHT(BQ844,3)),
            IF(AND((--(INT('Data Sheet'!$A$15) &amp; "." &amp; RIGHT(BQ844,3))&gt;=--('Data Sheet'!$A$15)), (--(INT('Data Sheet'!$A$15) &amp; "." &amp; RIGHT(BQ844,3))&lt;=--('Data Sheet'!$B$15))),
                --(INT('Data Sheet'!$A$15) &amp; "." &amp; RIGHT(BQ844,3)),
                --(INT('Data Sheet'!$B$15) &amp; "." &amp; RIGHT(BQ844,3))
            )
        ),
        "OK"
    )
)</f>
        <v>OK</v>
      </c>
      <c r="R844" s="19"/>
      <c r="S844" s="19"/>
      <c r="T844" s="19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1"/>
      <c r="AU844" s="21"/>
      <c r="AV844" s="21"/>
      <c r="AW844" s="22"/>
      <c r="AX844" s="99"/>
      <c r="AY844" s="20"/>
      <c r="AZ844" s="20"/>
      <c r="BA844" s="22"/>
      <c r="BB844">
        <v>836</v>
      </c>
      <c r="BC844" s="80"/>
      <c r="BD844" s="80"/>
      <c r="BE844" s="80"/>
      <c r="BF844" s="80"/>
      <c r="BG844" s="32" t="str">
        <f t="shared" si="147"/>
        <v/>
      </c>
      <c r="BH844" s="78">
        <f t="shared" si="145"/>
        <v>0</v>
      </c>
      <c r="BI844" s="2">
        <f t="shared" si="148"/>
        <v>0</v>
      </c>
      <c r="BJ844" s="2">
        <f t="shared" si="149"/>
        <v>0</v>
      </c>
      <c r="BK844" s="2">
        <f t="shared" si="146"/>
        <v>0</v>
      </c>
    </row>
    <row r="845" spans="2:63" ht="15" customHeight="1" x14ac:dyDescent="0.25">
      <c r="B845" s="14">
        <v>837</v>
      </c>
      <c r="C845" s="95" t="str">
        <f t="shared" si="150"/>
        <v/>
      </c>
      <c r="D845" s="15" t="str">
        <f t="shared" si="155"/>
        <v>OK</v>
      </c>
      <c r="E845" s="16" t="e">
        <f>VLOOKUP('Data Sheet'!$B$8,'Data Sheet'!$I$2:$J$9,2,FALSE)</f>
        <v>#N/A</v>
      </c>
      <c r="F845" s="16" t="str">
        <f t="shared" si="151"/>
        <v/>
      </c>
      <c r="G845" s="103">
        <f t="shared" si="152"/>
        <v>0</v>
      </c>
      <c r="H845" s="17" t="s">
        <v>26</v>
      </c>
      <c r="I845" s="17" t="s">
        <v>26</v>
      </c>
      <c r="J845" s="17" t="str">
        <f>IF('Data Sheet'!$B$9="NC-50","N/A","OK")</f>
        <v>OK</v>
      </c>
      <c r="K845" s="17" t="str">
        <f>IF('Data Sheet'!$B$9="NC-50","N/A","OK")</f>
        <v>OK</v>
      </c>
      <c r="L845" s="17" t="str">
        <f t="shared" si="153"/>
        <v>OK</v>
      </c>
      <c r="M845" s="17" t="str">
        <f t="shared" si="154"/>
        <v>OK</v>
      </c>
      <c r="N845" s="18" t="str">
        <f>IF(BO845&lt;&gt;"",
    IF(INT('Data Sheet'!$A$19)=INT('Data Sheet'!$B$19),
        --(INT('Data Sheet'!$A$19) &amp; "." &amp; BO845),
        IF(AND((--(INT('Data Sheet'!$A$19) &amp; "." &amp; BO845)&gt;=--('Data Sheet'!$A$19)), (--(INT('Data Sheet'!$A$19) &amp; "." &amp; BO845)&lt;=--('Data Sheet'!$B$19))),
            --(INT('Data Sheet'!$A$19) &amp; "." &amp; BO845),
            --(INT('Data Sheet'!$B$19) &amp; "." &amp; BO845)
        )
    ),
    IF(BN845&lt;&gt;"",
        IF(INT('Data Sheet'!$A$19)=INT('Data Sheet'!$B$19),
            --(INT('Data Sheet'!$A$19) &amp; "." &amp; LEFT(BN845,3)),
            IF(AND((--(INT('Data Sheet'!$A$19) &amp; "." &amp; LEFT(BN845,3))&gt;=--('Data Sheet'!$A$19)), (--(INT('Data Sheet'!$A$19) &amp; "." &amp; LEFT(BN845,3))&lt;=--('Data Sheet'!$B$19))),
                --(INT('Data Sheet'!$A$19) &amp; "." &amp; LEFT(BN845,3)),
                --(INT('Data Sheet'!$B$19) &amp; "." &amp; LEFT(BN845,3))
            )
        ),
        "OK"
    )
)</f>
        <v>OK</v>
      </c>
      <c r="O845" s="23" t="str">
        <f>IF(BP845&lt;&gt;"",
    IF(INT('Data Sheet'!$A$19)=INT('Data Sheet'!$B$19),
        --(INT('Data Sheet'!$A$19) &amp; "." &amp; BP845),
        IF(AND((--(INT('Data Sheet'!$A$19) &amp; "." &amp; BP845)&gt;=--('Data Sheet'!$A$19)), (--(INT('Data Sheet'!$A$19) &amp; "." &amp; BP845)&lt;=--('Data Sheet'!$B$19))),
            --(INT('Data Sheet'!$A$19) &amp; "." &amp; BP845),
            --(INT('Data Sheet'!$B$19) &amp; "." &amp; BP845)
        )
    ),
    IF(BN845&lt;&gt;"",
        IF(INT('Data Sheet'!$A$19)=INT('Data Sheet'!$B$19),
            --(INT('Data Sheet'!$A$19) &amp; "." &amp; RIGHT(BN845,3)),
            IF(AND((--(INT('Data Sheet'!$A$19) &amp; "." &amp; RIGHT(BN845,3))&gt;=--('Data Sheet'!$A$19)), (--(INT('Data Sheet'!$A$19) &amp; "." &amp; RIGHT(BN845,3))&lt;=--('Data Sheet'!$B$19))),
                --(INT('Data Sheet'!$A$19) &amp; "." &amp; RIGHT(BN845,3)),
                --(INT('Data Sheet'!$B$19) &amp; "." &amp; RIGHT(BN845,3))
            )
        ),
        "OK"
    )
)</f>
        <v>OK</v>
      </c>
      <c r="P845" s="23" t="str">
        <f>IF(BR845&lt;&gt;"",
    IF(INT('Data Sheet'!$A$19)=INT('Data Sheet'!$B$15),
        --(INT('Data Sheet'!$A$15) &amp; "." &amp; BR845),
        IF(AND((--(INT('Data Sheet'!$A$15) &amp; "." &amp; BR845)&gt;=--('Data Sheet'!$A$15)), (--(INT('Data Sheet'!$A$15) &amp; "." &amp; BR845)&lt;=--('Data Sheet'!$B$15))),
            --(INT('Data Sheet'!$A$15) &amp; "." &amp; BR845),
            --(INT('Data Sheet'!$B$15) &amp; "." &amp; BR845)
        )
    ),
    IF(BQ845&lt;&gt;"",
        IF(INT('Data Sheet'!$A$15)=INT('Data Sheet'!$B$15),
            --(INT('Data Sheet'!$A$15) &amp; "." &amp; LEFT(BQ845,3)),
            IF(AND((--(INT('Data Sheet'!$A$15) &amp; "." &amp; LEFT(BQ845,3))&gt;=--('Data Sheet'!$A$15)), (--(INT('Data Sheet'!$A$15) &amp; "." &amp; LEFT(BQ845,3))&lt;=--('Data Sheet'!$B$15))),
                --(INT('Data Sheet'!$A$15) &amp; "." &amp; LEFT(BQ845,3)),
                --(INT('Data Sheet'!$B$15) &amp; "." &amp; LEFT(BQ845,3))
            )
        ),
        "OK"
    )
)</f>
        <v>OK</v>
      </c>
      <c r="Q845" s="23" t="str">
        <f>IF(BS845&lt;&gt;"",
    IF(INT('Data Sheet'!$A$19)=INT('Data Sheet'!$B$15),
        --(INT('Data Sheet'!$A$15) &amp; "." &amp; BS845),
        IF(AND((--(INT('Data Sheet'!$A$15) &amp; "." &amp; BS845)&gt;=--('Data Sheet'!$A$15)), (--(INT('Data Sheet'!$A$15) &amp; "." &amp; BS845)&lt;=--('Data Sheet'!$B$15))),
            --(INT('Data Sheet'!$A$15) &amp; "." &amp; BS845),
            --(INT('Data Sheet'!$B$15) &amp; "." &amp; BS845)
        )
    ),
    IF(BQ845&lt;&gt;"",
        IF(INT('Data Sheet'!$A$15)=INT('Data Sheet'!$B$15),
            --(INT('Data Sheet'!$A$15) &amp; "." &amp; RIGHT(BQ845,3)),
            IF(AND((--(INT('Data Sheet'!$A$15) &amp; "." &amp; RIGHT(BQ845,3))&gt;=--('Data Sheet'!$A$15)), (--(INT('Data Sheet'!$A$15) &amp; "." &amp; RIGHT(BQ845,3))&lt;=--('Data Sheet'!$B$15))),
                --(INT('Data Sheet'!$A$15) &amp; "." &amp; RIGHT(BQ845,3)),
                --(INT('Data Sheet'!$B$15) &amp; "." &amp; RIGHT(BQ845,3))
            )
        ),
        "OK"
    )
)</f>
        <v>OK</v>
      </c>
      <c r="R845" s="19"/>
      <c r="S845" s="19"/>
      <c r="T845" s="19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1"/>
      <c r="AU845" s="21"/>
      <c r="AV845" s="21"/>
      <c r="AW845" s="22"/>
      <c r="AX845" s="99"/>
      <c r="AY845" s="20"/>
      <c r="AZ845" s="20"/>
      <c r="BA845" s="22"/>
      <c r="BB845">
        <v>837</v>
      </c>
      <c r="BC845" s="80"/>
      <c r="BD845" s="80"/>
      <c r="BE845" s="80"/>
      <c r="BF845" s="80"/>
      <c r="BG845" s="32" t="str">
        <f t="shared" si="147"/>
        <v/>
      </c>
      <c r="BH845" s="78">
        <f t="shared" si="145"/>
        <v>0</v>
      </c>
      <c r="BI845" s="2">
        <f t="shared" si="148"/>
        <v>0</v>
      </c>
      <c r="BJ845" s="2">
        <f t="shared" si="149"/>
        <v>0</v>
      </c>
      <c r="BK845" s="2">
        <f t="shared" si="146"/>
        <v>0</v>
      </c>
    </row>
    <row r="846" spans="2:63" ht="15" customHeight="1" x14ac:dyDescent="0.25">
      <c r="B846" s="14">
        <v>838</v>
      </c>
      <c r="C846" s="95" t="str">
        <f t="shared" si="150"/>
        <v/>
      </c>
      <c r="D846" s="15" t="str">
        <f t="shared" si="155"/>
        <v>OK</v>
      </c>
      <c r="E846" s="16" t="e">
        <f>VLOOKUP('Data Sheet'!$B$8,'Data Sheet'!$I$2:$J$9,2,FALSE)</f>
        <v>#N/A</v>
      </c>
      <c r="F846" s="16" t="str">
        <f t="shared" si="151"/>
        <v/>
      </c>
      <c r="G846" s="103">
        <f t="shared" si="152"/>
        <v>0</v>
      </c>
      <c r="H846" s="17" t="s">
        <v>26</v>
      </c>
      <c r="I846" s="17" t="s">
        <v>26</v>
      </c>
      <c r="J846" s="17" t="str">
        <f>IF('Data Sheet'!$B$9="NC-50","N/A","OK")</f>
        <v>OK</v>
      </c>
      <c r="K846" s="17" t="str">
        <f>IF('Data Sheet'!$B$9="NC-50","N/A","OK")</f>
        <v>OK</v>
      </c>
      <c r="L846" s="17" t="str">
        <f t="shared" si="153"/>
        <v>OK</v>
      </c>
      <c r="M846" s="17" t="str">
        <f t="shared" si="154"/>
        <v>OK</v>
      </c>
      <c r="N846" s="18" t="str">
        <f>IF(BO846&lt;&gt;"",
    IF(INT('Data Sheet'!$A$19)=INT('Data Sheet'!$B$19),
        --(INT('Data Sheet'!$A$19) &amp; "." &amp; BO846),
        IF(AND((--(INT('Data Sheet'!$A$19) &amp; "." &amp; BO846)&gt;=--('Data Sheet'!$A$19)), (--(INT('Data Sheet'!$A$19) &amp; "." &amp; BO846)&lt;=--('Data Sheet'!$B$19))),
            --(INT('Data Sheet'!$A$19) &amp; "." &amp; BO846),
            --(INT('Data Sheet'!$B$19) &amp; "." &amp; BO846)
        )
    ),
    IF(BN846&lt;&gt;"",
        IF(INT('Data Sheet'!$A$19)=INT('Data Sheet'!$B$19),
            --(INT('Data Sheet'!$A$19) &amp; "." &amp; LEFT(BN846,3)),
            IF(AND((--(INT('Data Sheet'!$A$19) &amp; "." &amp; LEFT(BN846,3))&gt;=--('Data Sheet'!$A$19)), (--(INT('Data Sheet'!$A$19) &amp; "." &amp; LEFT(BN846,3))&lt;=--('Data Sheet'!$B$19))),
                --(INT('Data Sheet'!$A$19) &amp; "." &amp; LEFT(BN846,3)),
                --(INT('Data Sheet'!$B$19) &amp; "." &amp; LEFT(BN846,3))
            )
        ),
        "OK"
    )
)</f>
        <v>OK</v>
      </c>
      <c r="O846" s="23" t="str">
        <f>IF(BP846&lt;&gt;"",
    IF(INT('Data Sheet'!$A$19)=INT('Data Sheet'!$B$19),
        --(INT('Data Sheet'!$A$19) &amp; "." &amp; BP846),
        IF(AND((--(INT('Data Sheet'!$A$19) &amp; "." &amp; BP846)&gt;=--('Data Sheet'!$A$19)), (--(INT('Data Sheet'!$A$19) &amp; "." &amp; BP846)&lt;=--('Data Sheet'!$B$19))),
            --(INT('Data Sheet'!$A$19) &amp; "." &amp; BP846),
            --(INT('Data Sheet'!$B$19) &amp; "." &amp; BP846)
        )
    ),
    IF(BN846&lt;&gt;"",
        IF(INT('Data Sheet'!$A$19)=INT('Data Sheet'!$B$19),
            --(INT('Data Sheet'!$A$19) &amp; "." &amp; RIGHT(BN846,3)),
            IF(AND((--(INT('Data Sheet'!$A$19) &amp; "." &amp; RIGHT(BN846,3))&gt;=--('Data Sheet'!$A$19)), (--(INT('Data Sheet'!$A$19) &amp; "." &amp; RIGHT(BN846,3))&lt;=--('Data Sheet'!$B$19))),
                --(INT('Data Sheet'!$A$19) &amp; "." &amp; RIGHT(BN846,3)),
                --(INT('Data Sheet'!$B$19) &amp; "." &amp; RIGHT(BN846,3))
            )
        ),
        "OK"
    )
)</f>
        <v>OK</v>
      </c>
      <c r="P846" s="23" t="str">
        <f>IF(BR846&lt;&gt;"",
    IF(INT('Data Sheet'!$A$19)=INT('Data Sheet'!$B$15),
        --(INT('Data Sheet'!$A$15) &amp; "." &amp; BR846),
        IF(AND((--(INT('Data Sheet'!$A$15) &amp; "." &amp; BR846)&gt;=--('Data Sheet'!$A$15)), (--(INT('Data Sheet'!$A$15) &amp; "." &amp; BR846)&lt;=--('Data Sheet'!$B$15))),
            --(INT('Data Sheet'!$A$15) &amp; "." &amp; BR846),
            --(INT('Data Sheet'!$B$15) &amp; "." &amp; BR846)
        )
    ),
    IF(BQ846&lt;&gt;"",
        IF(INT('Data Sheet'!$A$15)=INT('Data Sheet'!$B$15),
            --(INT('Data Sheet'!$A$15) &amp; "." &amp; LEFT(BQ846,3)),
            IF(AND((--(INT('Data Sheet'!$A$15) &amp; "." &amp; LEFT(BQ846,3))&gt;=--('Data Sheet'!$A$15)), (--(INT('Data Sheet'!$A$15) &amp; "." &amp; LEFT(BQ846,3))&lt;=--('Data Sheet'!$B$15))),
                --(INT('Data Sheet'!$A$15) &amp; "." &amp; LEFT(BQ846,3)),
                --(INT('Data Sheet'!$B$15) &amp; "." &amp; LEFT(BQ846,3))
            )
        ),
        "OK"
    )
)</f>
        <v>OK</v>
      </c>
      <c r="Q846" s="23" t="str">
        <f>IF(BS846&lt;&gt;"",
    IF(INT('Data Sheet'!$A$19)=INT('Data Sheet'!$B$15),
        --(INT('Data Sheet'!$A$15) &amp; "." &amp; BS846),
        IF(AND((--(INT('Data Sheet'!$A$15) &amp; "." &amp; BS846)&gt;=--('Data Sheet'!$A$15)), (--(INT('Data Sheet'!$A$15) &amp; "." &amp; BS846)&lt;=--('Data Sheet'!$B$15))),
            --(INT('Data Sheet'!$A$15) &amp; "." &amp; BS846),
            --(INT('Data Sheet'!$B$15) &amp; "." &amp; BS846)
        )
    ),
    IF(BQ846&lt;&gt;"",
        IF(INT('Data Sheet'!$A$15)=INT('Data Sheet'!$B$15),
            --(INT('Data Sheet'!$A$15) &amp; "." &amp; RIGHT(BQ846,3)),
            IF(AND((--(INT('Data Sheet'!$A$15) &amp; "." &amp; RIGHT(BQ846,3))&gt;=--('Data Sheet'!$A$15)), (--(INT('Data Sheet'!$A$15) &amp; "." &amp; RIGHT(BQ846,3))&lt;=--('Data Sheet'!$B$15))),
                --(INT('Data Sheet'!$A$15) &amp; "." &amp; RIGHT(BQ846,3)),
                --(INT('Data Sheet'!$B$15) &amp; "." &amp; RIGHT(BQ846,3))
            )
        ),
        "OK"
    )
)</f>
        <v>OK</v>
      </c>
      <c r="R846" s="19"/>
      <c r="S846" s="19"/>
      <c r="T846" s="19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1"/>
      <c r="AU846" s="21"/>
      <c r="AV846" s="21"/>
      <c r="AW846" s="22"/>
      <c r="AX846" s="99"/>
      <c r="AY846" s="20"/>
      <c r="AZ846" s="20"/>
      <c r="BA846" s="22"/>
      <c r="BB846">
        <v>838</v>
      </c>
      <c r="BC846" s="80"/>
      <c r="BD846" s="80"/>
      <c r="BE846" s="80"/>
      <c r="BF846" s="80"/>
      <c r="BG846" s="32" t="str">
        <f t="shared" si="147"/>
        <v/>
      </c>
      <c r="BH846" s="78">
        <f t="shared" si="145"/>
        <v>0</v>
      </c>
      <c r="BI846" s="2">
        <f t="shared" si="148"/>
        <v>0</v>
      </c>
      <c r="BJ846" s="2">
        <f t="shared" si="149"/>
        <v>0</v>
      </c>
      <c r="BK846" s="2">
        <f t="shared" si="146"/>
        <v>0</v>
      </c>
    </row>
    <row r="847" spans="2:63" ht="15" customHeight="1" x14ac:dyDescent="0.25">
      <c r="B847" s="14">
        <v>839</v>
      </c>
      <c r="C847" s="95" t="str">
        <f t="shared" si="150"/>
        <v/>
      </c>
      <c r="D847" s="15" t="str">
        <f t="shared" si="155"/>
        <v>OK</v>
      </c>
      <c r="E847" s="16" t="e">
        <f>VLOOKUP('Data Sheet'!$B$8,'Data Sheet'!$I$2:$J$9,2,FALSE)</f>
        <v>#N/A</v>
      </c>
      <c r="F847" s="16" t="str">
        <f t="shared" si="151"/>
        <v/>
      </c>
      <c r="G847" s="103">
        <f t="shared" si="152"/>
        <v>0</v>
      </c>
      <c r="H847" s="17" t="s">
        <v>26</v>
      </c>
      <c r="I847" s="17" t="s">
        <v>26</v>
      </c>
      <c r="J847" s="17" t="str">
        <f>IF('Data Sheet'!$B$9="NC-50","N/A","OK")</f>
        <v>OK</v>
      </c>
      <c r="K847" s="17" t="str">
        <f>IF('Data Sheet'!$B$9="NC-50","N/A","OK")</f>
        <v>OK</v>
      </c>
      <c r="L847" s="17" t="str">
        <f t="shared" si="153"/>
        <v>OK</v>
      </c>
      <c r="M847" s="17" t="str">
        <f t="shared" si="154"/>
        <v>OK</v>
      </c>
      <c r="N847" s="18" t="str">
        <f>IF(BO847&lt;&gt;"",
    IF(INT('Data Sheet'!$A$19)=INT('Data Sheet'!$B$19),
        --(INT('Data Sheet'!$A$19) &amp; "." &amp; BO847),
        IF(AND((--(INT('Data Sheet'!$A$19) &amp; "." &amp; BO847)&gt;=--('Data Sheet'!$A$19)), (--(INT('Data Sheet'!$A$19) &amp; "." &amp; BO847)&lt;=--('Data Sheet'!$B$19))),
            --(INT('Data Sheet'!$A$19) &amp; "." &amp; BO847),
            --(INT('Data Sheet'!$B$19) &amp; "." &amp; BO847)
        )
    ),
    IF(BN847&lt;&gt;"",
        IF(INT('Data Sheet'!$A$19)=INT('Data Sheet'!$B$19),
            --(INT('Data Sheet'!$A$19) &amp; "." &amp; LEFT(BN847,3)),
            IF(AND((--(INT('Data Sheet'!$A$19) &amp; "." &amp; LEFT(BN847,3))&gt;=--('Data Sheet'!$A$19)), (--(INT('Data Sheet'!$A$19) &amp; "." &amp; LEFT(BN847,3))&lt;=--('Data Sheet'!$B$19))),
                --(INT('Data Sheet'!$A$19) &amp; "." &amp; LEFT(BN847,3)),
                --(INT('Data Sheet'!$B$19) &amp; "." &amp; LEFT(BN847,3))
            )
        ),
        "OK"
    )
)</f>
        <v>OK</v>
      </c>
      <c r="O847" s="23" t="str">
        <f>IF(BP847&lt;&gt;"",
    IF(INT('Data Sheet'!$A$19)=INT('Data Sheet'!$B$19),
        --(INT('Data Sheet'!$A$19) &amp; "." &amp; BP847),
        IF(AND((--(INT('Data Sheet'!$A$19) &amp; "." &amp; BP847)&gt;=--('Data Sheet'!$A$19)), (--(INT('Data Sheet'!$A$19) &amp; "." &amp; BP847)&lt;=--('Data Sheet'!$B$19))),
            --(INT('Data Sheet'!$A$19) &amp; "." &amp; BP847),
            --(INT('Data Sheet'!$B$19) &amp; "." &amp; BP847)
        )
    ),
    IF(BN847&lt;&gt;"",
        IF(INT('Data Sheet'!$A$19)=INT('Data Sheet'!$B$19),
            --(INT('Data Sheet'!$A$19) &amp; "." &amp; RIGHT(BN847,3)),
            IF(AND((--(INT('Data Sheet'!$A$19) &amp; "." &amp; RIGHT(BN847,3))&gt;=--('Data Sheet'!$A$19)), (--(INT('Data Sheet'!$A$19) &amp; "." &amp; RIGHT(BN847,3))&lt;=--('Data Sheet'!$B$19))),
                --(INT('Data Sheet'!$A$19) &amp; "." &amp; RIGHT(BN847,3)),
                --(INT('Data Sheet'!$B$19) &amp; "." &amp; RIGHT(BN847,3))
            )
        ),
        "OK"
    )
)</f>
        <v>OK</v>
      </c>
      <c r="P847" s="23" t="str">
        <f>IF(BR847&lt;&gt;"",
    IF(INT('Data Sheet'!$A$19)=INT('Data Sheet'!$B$15),
        --(INT('Data Sheet'!$A$15) &amp; "." &amp; BR847),
        IF(AND((--(INT('Data Sheet'!$A$15) &amp; "." &amp; BR847)&gt;=--('Data Sheet'!$A$15)), (--(INT('Data Sheet'!$A$15) &amp; "." &amp; BR847)&lt;=--('Data Sheet'!$B$15))),
            --(INT('Data Sheet'!$A$15) &amp; "." &amp; BR847),
            --(INT('Data Sheet'!$B$15) &amp; "." &amp; BR847)
        )
    ),
    IF(BQ847&lt;&gt;"",
        IF(INT('Data Sheet'!$A$15)=INT('Data Sheet'!$B$15),
            --(INT('Data Sheet'!$A$15) &amp; "." &amp; LEFT(BQ847,3)),
            IF(AND((--(INT('Data Sheet'!$A$15) &amp; "." &amp; LEFT(BQ847,3))&gt;=--('Data Sheet'!$A$15)), (--(INT('Data Sheet'!$A$15) &amp; "." &amp; LEFT(BQ847,3))&lt;=--('Data Sheet'!$B$15))),
                --(INT('Data Sheet'!$A$15) &amp; "." &amp; LEFT(BQ847,3)),
                --(INT('Data Sheet'!$B$15) &amp; "." &amp; LEFT(BQ847,3))
            )
        ),
        "OK"
    )
)</f>
        <v>OK</v>
      </c>
      <c r="Q847" s="23" t="str">
        <f>IF(BS847&lt;&gt;"",
    IF(INT('Data Sheet'!$A$19)=INT('Data Sheet'!$B$15),
        --(INT('Data Sheet'!$A$15) &amp; "." &amp; BS847),
        IF(AND((--(INT('Data Sheet'!$A$15) &amp; "." &amp; BS847)&gt;=--('Data Sheet'!$A$15)), (--(INT('Data Sheet'!$A$15) &amp; "." &amp; BS847)&lt;=--('Data Sheet'!$B$15))),
            --(INT('Data Sheet'!$A$15) &amp; "." &amp; BS847),
            --(INT('Data Sheet'!$B$15) &amp; "." &amp; BS847)
        )
    ),
    IF(BQ847&lt;&gt;"",
        IF(INT('Data Sheet'!$A$15)=INT('Data Sheet'!$B$15),
            --(INT('Data Sheet'!$A$15) &amp; "." &amp; RIGHT(BQ847,3)),
            IF(AND((--(INT('Data Sheet'!$A$15) &amp; "." &amp; RIGHT(BQ847,3))&gt;=--('Data Sheet'!$A$15)), (--(INT('Data Sheet'!$A$15) &amp; "." &amp; RIGHT(BQ847,3))&lt;=--('Data Sheet'!$B$15))),
                --(INT('Data Sheet'!$A$15) &amp; "." &amp; RIGHT(BQ847,3)),
                --(INT('Data Sheet'!$B$15) &amp; "." &amp; RIGHT(BQ847,3))
            )
        ),
        "OK"
    )
)</f>
        <v>OK</v>
      </c>
      <c r="R847" s="19"/>
      <c r="S847" s="19"/>
      <c r="T847" s="19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1"/>
      <c r="AU847" s="21"/>
      <c r="AV847" s="21"/>
      <c r="AW847" s="22"/>
      <c r="AX847" s="99"/>
      <c r="AY847" s="20"/>
      <c r="AZ847" s="20"/>
      <c r="BA847" s="22"/>
      <c r="BB847">
        <v>839</v>
      </c>
      <c r="BC847" s="80"/>
      <c r="BD847" s="80"/>
      <c r="BE847" s="80"/>
      <c r="BF847" s="80"/>
      <c r="BG847" s="32" t="str">
        <f t="shared" si="147"/>
        <v/>
      </c>
      <c r="BH847" s="78">
        <f t="shared" si="145"/>
        <v>0</v>
      </c>
      <c r="BI847" s="2">
        <f t="shared" si="148"/>
        <v>0</v>
      </c>
      <c r="BJ847" s="2">
        <f t="shared" si="149"/>
        <v>0</v>
      </c>
      <c r="BK847" s="2">
        <f t="shared" si="146"/>
        <v>0</v>
      </c>
    </row>
    <row r="848" spans="2:63" ht="15" customHeight="1" x14ac:dyDescent="0.25">
      <c r="B848" s="14">
        <v>840</v>
      </c>
      <c r="C848" s="95" t="str">
        <f t="shared" si="150"/>
        <v/>
      </c>
      <c r="D848" s="15" t="str">
        <f t="shared" si="155"/>
        <v>OK</v>
      </c>
      <c r="E848" s="16" t="e">
        <f>VLOOKUP('Data Sheet'!$B$8,'Data Sheet'!$I$2:$J$9,2,FALSE)</f>
        <v>#N/A</v>
      </c>
      <c r="F848" s="16" t="str">
        <f t="shared" si="151"/>
        <v/>
      </c>
      <c r="G848" s="103">
        <f t="shared" si="152"/>
        <v>0</v>
      </c>
      <c r="H848" s="17" t="s">
        <v>26</v>
      </c>
      <c r="I848" s="17" t="s">
        <v>26</v>
      </c>
      <c r="J848" s="17" t="str">
        <f>IF('Data Sheet'!$B$9="NC-50","N/A","OK")</f>
        <v>OK</v>
      </c>
      <c r="K848" s="17" t="str">
        <f>IF('Data Sheet'!$B$9="NC-50","N/A","OK")</f>
        <v>OK</v>
      </c>
      <c r="L848" s="17" t="str">
        <f t="shared" si="153"/>
        <v>OK</v>
      </c>
      <c r="M848" s="17" t="str">
        <f t="shared" si="154"/>
        <v>OK</v>
      </c>
      <c r="N848" s="18" t="str">
        <f>IF(BO848&lt;&gt;"",
    IF(INT('Data Sheet'!$A$19)=INT('Data Sheet'!$B$19),
        --(INT('Data Sheet'!$A$19) &amp; "." &amp; BO848),
        IF(AND((--(INT('Data Sheet'!$A$19) &amp; "." &amp; BO848)&gt;=--('Data Sheet'!$A$19)), (--(INT('Data Sheet'!$A$19) &amp; "." &amp; BO848)&lt;=--('Data Sheet'!$B$19))),
            --(INT('Data Sheet'!$A$19) &amp; "." &amp; BO848),
            --(INT('Data Sheet'!$B$19) &amp; "." &amp; BO848)
        )
    ),
    IF(BN848&lt;&gt;"",
        IF(INT('Data Sheet'!$A$19)=INT('Data Sheet'!$B$19),
            --(INT('Data Sheet'!$A$19) &amp; "." &amp; LEFT(BN848,3)),
            IF(AND((--(INT('Data Sheet'!$A$19) &amp; "." &amp; LEFT(BN848,3))&gt;=--('Data Sheet'!$A$19)), (--(INT('Data Sheet'!$A$19) &amp; "." &amp; LEFT(BN848,3))&lt;=--('Data Sheet'!$B$19))),
                --(INT('Data Sheet'!$A$19) &amp; "." &amp; LEFT(BN848,3)),
                --(INT('Data Sheet'!$B$19) &amp; "." &amp; LEFT(BN848,3))
            )
        ),
        "OK"
    )
)</f>
        <v>OK</v>
      </c>
      <c r="O848" s="23" t="str">
        <f>IF(BP848&lt;&gt;"",
    IF(INT('Data Sheet'!$A$19)=INT('Data Sheet'!$B$19),
        --(INT('Data Sheet'!$A$19) &amp; "." &amp; BP848),
        IF(AND((--(INT('Data Sheet'!$A$19) &amp; "." &amp; BP848)&gt;=--('Data Sheet'!$A$19)), (--(INT('Data Sheet'!$A$19) &amp; "." &amp; BP848)&lt;=--('Data Sheet'!$B$19))),
            --(INT('Data Sheet'!$A$19) &amp; "." &amp; BP848),
            --(INT('Data Sheet'!$B$19) &amp; "." &amp; BP848)
        )
    ),
    IF(BN848&lt;&gt;"",
        IF(INT('Data Sheet'!$A$19)=INT('Data Sheet'!$B$19),
            --(INT('Data Sheet'!$A$19) &amp; "." &amp; RIGHT(BN848,3)),
            IF(AND((--(INT('Data Sheet'!$A$19) &amp; "." &amp; RIGHT(BN848,3))&gt;=--('Data Sheet'!$A$19)), (--(INT('Data Sheet'!$A$19) &amp; "." &amp; RIGHT(BN848,3))&lt;=--('Data Sheet'!$B$19))),
                --(INT('Data Sheet'!$A$19) &amp; "." &amp; RIGHT(BN848,3)),
                --(INT('Data Sheet'!$B$19) &amp; "." &amp; RIGHT(BN848,3))
            )
        ),
        "OK"
    )
)</f>
        <v>OK</v>
      </c>
      <c r="P848" s="23" t="str">
        <f>IF(BR848&lt;&gt;"",
    IF(INT('Data Sheet'!$A$19)=INT('Data Sheet'!$B$15),
        --(INT('Data Sheet'!$A$15) &amp; "." &amp; BR848),
        IF(AND((--(INT('Data Sheet'!$A$15) &amp; "." &amp; BR848)&gt;=--('Data Sheet'!$A$15)), (--(INT('Data Sheet'!$A$15) &amp; "." &amp; BR848)&lt;=--('Data Sheet'!$B$15))),
            --(INT('Data Sheet'!$A$15) &amp; "." &amp; BR848),
            --(INT('Data Sheet'!$B$15) &amp; "." &amp; BR848)
        )
    ),
    IF(BQ848&lt;&gt;"",
        IF(INT('Data Sheet'!$A$15)=INT('Data Sheet'!$B$15),
            --(INT('Data Sheet'!$A$15) &amp; "." &amp; LEFT(BQ848,3)),
            IF(AND((--(INT('Data Sheet'!$A$15) &amp; "." &amp; LEFT(BQ848,3))&gt;=--('Data Sheet'!$A$15)), (--(INT('Data Sheet'!$A$15) &amp; "." &amp; LEFT(BQ848,3))&lt;=--('Data Sheet'!$B$15))),
                --(INT('Data Sheet'!$A$15) &amp; "." &amp; LEFT(BQ848,3)),
                --(INT('Data Sheet'!$B$15) &amp; "." &amp; LEFT(BQ848,3))
            )
        ),
        "OK"
    )
)</f>
        <v>OK</v>
      </c>
      <c r="Q848" s="23" t="str">
        <f>IF(BS848&lt;&gt;"",
    IF(INT('Data Sheet'!$A$19)=INT('Data Sheet'!$B$15),
        --(INT('Data Sheet'!$A$15) &amp; "." &amp; BS848),
        IF(AND((--(INT('Data Sheet'!$A$15) &amp; "." &amp; BS848)&gt;=--('Data Sheet'!$A$15)), (--(INT('Data Sheet'!$A$15) &amp; "." &amp; BS848)&lt;=--('Data Sheet'!$B$15))),
            --(INT('Data Sheet'!$A$15) &amp; "." &amp; BS848),
            --(INT('Data Sheet'!$B$15) &amp; "." &amp; BS848)
        )
    ),
    IF(BQ848&lt;&gt;"",
        IF(INT('Data Sheet'!$A$15)=INT('Data Sheet'!$B$15),
            --(INT('Data Sheet'!$A$15) &amp; "." &amp; RIGHT(BQ848,3)),
            IF(AND((--(INT('Data Sheet'!$A$15) &amp; "." &amp; RIGHT(BQ848,3))&gt;=--('Data Sheet'!$A$15)), (--(INT('Data Sheet'!$A$15) &amp; "." &amp; RIGHT(BQ848,3))&lt;=--('Data Sheet'!$B$15))),
                --(INT('Data Sheet'!$A$15) &amp; "." &amp; RIGHT(BQ848,3)),
                --(INT('Data Sheet'!$B$15) &amp; "." &amp; RIGHT(BQ848,3))
            )
        ),
        "OK"
    )
)</f>
        <v>OK</v>
      </c>
      <c r="R848" s="19"/>
      <c r="S848" s="19"/>
      <c r="T848" s="19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1"/>
      <c r="AU848" s="21"/>
      <c r="AV848" s="21"/>
      <c r="AW848" s="22"/>
      <c r="AX848" s="99"/>
      <c r="AY848" s="20"/>
      <c r="AZ848" s="20"/>
      <c r="BA848" s="22"/>
      <c r="BB848">
        <v>840</v>
      </c>
      <c r="BC848" s="80"/>
      <c r="BD848" s="80"/>
      <c r="BE848" s="80"/>
      <c r="BF848" s="80"/>
      <c r="BG848" s="32" t="str">
        <f t="shared" si="147"/>
        <v/>
      </c>
      <c r="BH848" s="78">
        <f t="shared" si="145"/>
        <v>0</v>
      </c>
      <c r="BI848" s="2">
        <f t="shared" si="148"/>
        <v>0</v>
      </c>
      <c r="BJ848" s="2">
        <f t="shared" si="149"/>
        <v>0</v>
      </c>
      <c r="BK848" s="2">
        <f t="shared" si="146"/>
        <v>0</v>
      </c>
    </row>
    <row r="849" spans="2:63" ht="15" customHeight="1" x14ac:dyDescent="0.25">
      <c r="B849" s="14">
        <v>841</v>
      </c>
      <c r="C849" s="95" t="str">
        <f t="shared" si="150"/>
        <v/>
      </c>
      <c r="D849" s="15" t="str">
        <f t="shared" si="155"/>
        <v>OK</v>
      </c>
      <c r="E849" s="16" t="e">
        <f>VLOOKUP('Data Sheet'!$B$8,'Data Sheet'!$I$2:$J$9,2,FALSE)</f>
        <v>#N/A</v>
      </c>
      <c r="F849" s="16" t="str">
        <f t="shared" si="151"/>
        <v/>
      </c>
      <c r="G849" s="103">
        <f t="shared" si="152"/>
        <v>0</v>
      </c>
      <c r="H849" s="17" t="s">
        <v>26</v>
      </c>
      <c r="I849" s="17" t="s">
        <v>26</v>
      </c>
      <c r="J849" s="17" t="str">
        <f>IF('Data Sheet'!$B$9="NC-50","N/A","OK")</f>
        <v>OK</v>
      </c>
      <c r="K849" s="17" t="str">
        <f>IF('Data Sheet'!$B$9="NC-50","N/A","OK")</f>
        <v>OK</v>
      </c>
      <c r="L849" s="17" t="str">
        <f t="shared" si="153"/>
        <v>OK</v>
      </c>
      <c r="M849" s="17" t="str">
        <f t="shared" si="154"/>
        <v>OK</v>
      </c>
      <c r="N849" s="18" t="str">
        <f>IF(BO849&lt;&gt;"",
    IF(INT('Data Sheet'!$A$19)=INT('Data Sheet'!$B$19),
        --(INT('Data Sheet'!$A$19) &amp; "." &amp; BO849),
        IF(AND((--(INT('Data Sheet'!$A$19) &amp; "." &amp; BO849)&gt;=--('Data Sheet'!$A$19)), (--(INT('Data Sheet'!$A$19) &amp; "." &amp; BO849)&lt;=--('Data Sheet'!$B$19))),
            --(INT('Data Sheet'!$A$19) &amp; "." &amp; BO849),
            --(INT('Data Sheet'!$B$19) &amp; "." &amp; BO849)
        )
    ),
    IF(BN849&lt;&gt;"",
        IF(INT('Data Sheet'!$A$19)=INT('Data Sheet'!$B$19),
            --(INT('Data Sheet'!$A$19) &amp; "." &amp; LEFT(BN849,3)),
            IF(AND((--(INT('Data Sheet'!$A$19) &amp; "." &amp; LEFT(BN849,3))&gt;=--('Data Sheet'!$A$19)), (--(INT('Data Sheet'!$A$19) &amp; "." &amp; LEFT(BN849,3))&lt;=--('Data Sheet'!$B$19))),
                --(INT('Data Sheet'!$A$19) &amp; "." &amp; LEFT(BN849,3)),
                --(INT('Data Sheet'!$B$19) &amp; "." &amp; LEFT(BN849,3))
            )
        ),
        "OK"
    )
)</f>
        <v>OK</v>
      </c>
      <c r="O849" s="23" t="str">
        <f>IF(BP849&lt;&gt;"",
    IF(INT('Data Sheet'!$A$19)=INT('Data Sheet'!$B$19),
        --(INT('Data Sheet'!$A$19) &amp; "." &amp; BP849),
        IF(AND((--(INT('Data Sheet'!$A$19) &amp; "." &amp; BP849)&gt;=--('Data Sheet'!$A$19)), (--(INT('Data Sheet'!$A$19) &amp; "." &amp; BP849)&lt;=--('Data Sheet'!$B$19))),
            --(INT('Data Sheet'!$A$19) &amp; "." &amp; BP849),
            --(INT('Data Sheet'!$B$19) &amp; "." &amp; BP849)
        )
    ),
    IF(BN849&lt;&gt;"",
        IF(INT('Data Sheet'!$A$19)=INT('Data Sheet'!$B$19),
            --(INT('Data Sheet'!$A$19) &amp; "." &amp; RIGHT(BN849,3)),
            IF(AND((--(INT('Data Sheet'!$A$19) &amp; "." &amp; RIGHT(BN849,3))&gt;=--('Data Sheet'!$A$19)), (--(INT('Data Sheet'!$A$19) &amp; "." &amp; RIGHT(BN849,3))&lt;=--('Data Sheet'!$B$19))),
                --(INT('Data Sheet'!$A$19) &amp; "." &amp; RIGHT(BN849,3)),
                --(INT('Data Sheet'!$B$19) &amp; "." &amp; RIGHT(BN849,3))
            )
        ),
        "OK"
    )
)</f>
        <v>OK</v>
      </c>
      <c r="P849" s="23" t="str">
        <f>IF(BR849&lt;&gt;"",
    IF(INT('Data Sheet'!$A$19)=INT('Data Sheet'!$B$15),
        --(INT('Data Sheet'!$A$15) &amp; "." &amp; BR849),
        IF(AND((--(INT('Data Sheet'!$A$15) &amp; "." &amp; BR849)&gt;=--('Data Sheet'!$A$15)), (--(INT('Data Sheet'!$A$15) &amp; "." &amp; BR849)&lt;=--('Data Sheet'!$B$15))),
            --(INT('Data Sheet'!$A$15) &amp; "." &amp; BR849),
            --(INT('Data Sheet'!$B$15) &amp; "." &amp; BR849)
        )
    ),
    IF(BQ849&lt;&gt;"",
        IF(INT('Data Sheet'!$A$15)=INT('Data Sheet'!$B$15),
            --(INT('Data Sheet'!$A$15) &amp; "." &amp; LEFT(BQ849,3)),
            IF(AND((--(INT('Data Sheet'!$A$15) &amp; "." &amp; LEFT(BQ849,3))&gt;=--('Data Sheet'!$A$15)), (--(INT('Data Sheet'!$A$15) &amp; "." &amp; LEFT(BQ849,3))&lt;=--('Data Sheet'!$B$15))),
                --(INT('Data Sheet'!$A$15) &amp; "." &amp; LEFT(BQ849,3)),
                --(INT('Data Sheet'!$B$15) &amp; "." &amp; LEFT(BQ849,3))
            )
        ),
        "OK"
    )
)</f>
        <v>OK</v>
      </c>
      <c r="Q849" s="23" t="str">
        <f>IF(BS849&lt;&gt;"",
    IF(INT('Data Sheet'!$A$19)=INT('Data Sheet'!$B$15),
        --(INT('Data Sheet'!$A$15) &amp; "." &amp; BS849),
        IF(AND((--(INT('Data Sheet'!$A$15) &amp; "." &amp; BS849)&gt;=--('Data Sheet'!$A$15)), (--(INT('Data Sheet'!$A$15) &amp; "." &amp; BS849)&lt;=--('Data Sheet'!$B$15))),
            --(INT('Data Sheet'!$A$15) &amp; "." &amp; BS849),
            --(INT('Data Sheet'!$B$15) &amp; "." &amp; BS849)
        )
    ),
    IF(BQ849&lt;&gt;"",
        IF(INT('Data Sheet'!$A$15)=INT('Data Sheet'!$B$15),
            --(INT('Data Sheet'!$A$15) &amp; "." &amp; RIGHT(BQ849,3)),
            IF(AND((--(INT('Data Sheet'!$A$15) &amp; "." &amp; RIGHT(BQ849,3))&gt;=--('Data Sheet'!$A$15)), (--(INT('Data Sheet'!$A$15) &amp; "." &amp; RIGHT(BQ849,3))&lt;=--('Data Sheet'!$B$15))),
                --(INT('Data Sheet'!$A$15) &amp; "." &amp; RIGHT(BQ849,3)),
                --(INT('Data Sheet'!$B$15) &amp; "." &amp; RIGHT(BQ849,3))
            )
        ),
        "OK"
    )
)</f>
        <v>OK</v>
      </c>
      <c r="R849" s="19"/>
      <c r="S849" s="19"/>
      <c r="T849" s="19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1"/>
      <c r="AU849" s="21"/>
      <c r="AV849" s="21"/>
      <c r="AW849" s="22"/>
      <c r="AX849" s="99"/>
      <c r="AY849" s="20"/>
      <c r="AZ849" s="20"/>
      <c r="BA849" s="22"/>
      <c r="BB849">
        <v>841</v>
      </c>
      <c r="BC849" s="80"/>
      <c r="BD849" s="80"/>
      <c r="BE849" s="80"/>
      <c r="BF849" s="80"/>
      <c r="BG849" s="32" t="str">
        <f t="shared" si="147"/>
        <v/>
      </c>
      <c r="BH849" s="78">
        <f t="shared" si="145"/>
        <v>0</v>
      </c>
      <c r="BI849" s="2">
        <f t="shared" si="148"/>
        <v>0</v>
      </c>
      <c r="BJ849" s="2">
        <f t="shared" si="149"/>
        <v>0</v>
      </c>
      <c r="BK849" s="2">
        <f t="shared" si="146"/>
        <v>0</v>
      </c>
    </row>
    <row r="850" spans="2:63" ht="15" customHeight="1" x14ac:dyDescent="0.25">
      <c r="B850" s="14">
        <v>842</v>
      </c>
      <c r="C850" s="95" t="str">
        <f t="shared" si="150"/>
        <v/>
      </c>
      <c r="D850" s="15" t="str">
        <f t="shared" si="155"/>
        <v>OK</v>
      </c>
      <c r="E850" s="16" t="e">
        <f>VLOOKUP('Data Sheet'!$B$8,'Data Sheet'!$I$2:$J$9,2,FALSE)</f>
        <v>#N/A</v>
      </c>
      <c r="F850" s="16" t="str">
        <f t="shared" si="151"/>
        <v/>
      </c>
      <c r="G850" s="103">
        <f t="shared" si="152"/>
        <v>0</v>
      </c>
      <c r="H850" s="17" t="s">
        <v>26</v>
      </c>
      <c r="I850" s="17" t="s">
        <v>26</v>
      </c>
      <c r="J850" s="17" t="str">
        <f>IF('Data Sheet'!$B$9="NC-50","N/A","OK")</f>
        <v>OK</v>
      </c>
      <c r="K850" s="17" t="str">
        <f>IF('Data Sheet'!$B$9="NC-50","N/A","OK")</f>
        <v>OK</v>
      </c>
      <c r="L850" s="17" t="str">
        <f t="shared" si="153"/>
        <v>OK</v>
      </c>
      <c r="M850" s="17" t="str">
        <f t="shared" si="154"/>
        <v>OK</v>
      </c>
      <c r="N850" s="18" t="str">
        <f>IF(BO850&lt;&gt;"",
    IF(INT('Data Sheet'!$A$19)=INT('Data Sheet'!$B$19),
        --(INT('Data Sheet'!$A$19) &amp; "." &amp; BO850),
        IF(AND((--(INT('Data Sheet'!$A$19) &amp; "." &amp; BO850)&gt;=--('Data Sheet'!$A$19)), (--(INT('Data Sheet'!$A$19) &amp; "." &amp; BO850)&lt;=--('Data Sheet'!$B$19))),
            --(INT('Data Sheet'!$A$19) &amp; "." &amp; BO850),
            --(INT('Data Sheet'!$B$19) &amp; "." &amp; BO850)
        )
    ),
    IF(BN850&lt;&gt;"",
        IF(INT('Data Sheet'!$A$19)=INT('Data Sheet'!$B$19),
            --(INT('Data Sheet'!$A$19) &amp; "." &amp; LEFT(BN850,3)),
            IF(AND((--(INT('Data Sheet'!$A$19) &amp; "." &amp; LEFT(BN850,3))&gt;=--('Data Sheet'!$A$19)), (--(INT('Data Sheet'!$A$19) &amp; "." &amp; LEFT(BN850,3))&lt;=--('Data Sheet'!$B$19))),
                --(INT('Data Sheet'!$A$19) &amp; "." &amp; LEFT(BN850,3)),
                --(INT('Data Sheet'!$B$19) &amp; "." &amp; LEFT(BN850,3))
            )
        ),
        "OK"
    )
)</f>
        <v>OK</v>
      </c>
      <c r="O850" s="23" t="str">
        <f>IF(BP850&lt;&gt;"",
    IF(INT('Data Sheet'!$A$19)=INT('Data Sheet'!$B$19),
        --(INT('Data Sheet'!$A$19) &amp; "." &amp; BP850),
        IF(AND((--(INT('Data Sheet'!$A$19) &amp; "." &amp; BP850)&gt;=--('Data Sheet'!$A$19)), (--(INT('Data Sheet'!$A$19) &amp; "." &amp; BP850)&lt;=--('Data Sheet'!$B$19))),
            --(INT('Data Sheet'!$A$19) &amp; "." &amp; BP850),
            --(INT('Data Sheet'!$B$19) &amp; "." &amp; BP850)
        )
    ),
    IF(BN850&lt;&gt;"",
        IF(INT('Data Sheet'!$A$19)=INT('Data Sheet'!$B$19),
            --(INT('Data Sheet'!$A$19) &amp; "." &amp; RIGHT(BN850,3)),
            IF(AND((--(INT('Data Sheet'!$A$19) &amp; "." &amp; RIGHT(BN850,3))&gt;=--('Data Sheet'!$A$19)), (--(INT('Data Sheet'!$A$19) &amp; "." &amp; RIGHT(BN850,3))&lt;=--('Data Sheet'!$B$19))),
                --(INT('Data Sheet'!$A$19) &amp; "." &amp; RIGHT(BN850,3)),
                --(INT('Data Sheet'!$B$19) &amp; "." &amp; RIGHT(BN850,3))
            )
        ),
        "OK"
    )
)</f>
        <v>OK</v>
      </c>
      <c r="P850" s="23" t="str">
        <f>IF(BR850&lt;&gt;"",
    IF(INT('Data Sheet'!$A$19)=INT('Data Sheet'!$B$15),
        --(INT('Data Sheet'!$A$15) &amp; "." &amp; BR850),
        IF(AND((--(INT('Data Sheet'!$A$15) &amp; "." &amp; BR850)&gt;=--('Data Sheet'!$A$15)), (--(INT('Data Sheet'!$A$15) &amp; "." &amp; BR850)&lt;=--('Data Sheet'!$B$15))),
            --(INT('Data Sheet'!$A$15) &amp; "." &amp; BR850),
            --(INT('Data Sheet'!$B$15) &amp; "." &amp; BR850)
        )
    ),
    IF(BQ850&lt;&gt;"",
        IF(INT('Data Sheet'!$A$15)=INT('Data Sheet'!$B$15),
            --(INT('Data Sheet'!$A$15) &amp; "." &amp; LEFT(BQ850,3)),
            IF(AND((--(INT('Data Sheet'!$A$15) &amp; "." &amp; LEFT(BQ850,3))&gt;=--('Data Sheet'!$A$15)), (--(INT('Data Sheet'!$A$15) &amp; "." &amp; LEFT(BQ850,3))&lt;=--('Data Sheet'!$B$15))),
                --(INT('Data Sheet'!$A$15) &amp; "." &amp; LEFT(BQ850,3)),
                --(INT('Data Sheet'!$B$15) &amp; "." &amp; LEFT(BQ850,3))
            )
        ),
        "OK"
    )
)</f>
        <v>OK</v>
      </c>
      <c r="Q850" s="23" t="str">
        <f>IF(BS850&lt;&gt;"",
    IF(INT('Data Sheet'!$A$19)=INT('Data Sheet'!$B$15),
        --(INT('Data Sheet'!$A$15) &amp; "." &amp; BS850),
        IF(AND((--(INT('Data Sheet'!$A$15) &amp; "." &amp; BS850)&gt;=--('Data Sheet'!$A$15)), (--(INT('Data Sheet'!$A$15) &amp; "." &amp; BS850)&lt;=--('Data Sheet'!$B$15))),
            --(INT('Data Sheet'!$A$15) &amp; "." &amp; BS850),
            --(INT('Data Sheet'!$B$15) &amp; "." &amp; BS850)
        )
    ),
    IF(BQ850&lt;&gt;"",
        IF(INT('Data Sheet'!$A$15)=INT('Data Sheet'!$B$15),
            --(INT('Data Sheet'!$A$15) &amp; "." &amp; RIGHT(BQ850,3)),
            IF(AND((--(INT('Data Sheet'!$A$15) &amp; "." &amp; RIGHT(BQ850,3))&gt;=--('Data Sheet'!$A$15)), (--(INT('Data Sheet'!$A$15) &amp; "." &amp; RIGHT(BQ850,3))&lt;=--('Data Sheet'!$B$15))),
                --(INT('Data Sheet'!$A$15) &amp; "." &amp; RIGHT(BQ850,3)),
                --(INT('Data Sheet'!$B$15) &amp; "." &amp; RIGHT(BQ850,3))
            )
        ),
        "OK"
    )
)</f>
        <v>OK</v>
      </c>
      <c r="R850" s="19"/>
      <c r="S850" s="19"/>
      <c r="T850" s="19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1"/>
      <c r="AU850" s="21"/>
      <c r="AV850" s="21"/>
      <c r="AW850" s="22"/>
      <c r="AX850" s="99"/>
      <c r="AY850" s="20"/>
      <c r="AZ850" s="20"/>
      <c r="BA850" s="22"/>
      <c r="BB850">
        <v>842</v>
      </c>
      <c r="BC850" s="80"/>
      <c r="BD850" s="80"/>
      <c r="BE850" s="80"/>
      <c r="BF850" s="80"/>
      <c r="BG850" s="32" t="str">
        <f t="shared" si="147"/>
        <v/>
      </c>
      <c r="BH850" s="78">
        <f t="shared" si="145"/>
        <v>0</v>
      </c>
      <c r="BI850" s="2">
        <f t="shared" si="148"/>
        <v>0</v>
      </c>
      <c r="BJ850" s="2">
        <f t="shared" si="149"/>
        <v>0</v>
      </c>
      <c r="BK850" s="2">
        <f t="shared" si="146"/>
        <v>0</v>
      </c>
    </row>
    <row r="851" spans="2:63" ht="15" customHeight="1" x14ac:dyDescent="0.25">
      <c r="B851" s="14">
        <v>843</v>
      </c>
      <c r="C851" s="95" t="str">
        <f t="shared" si="150"/>
        <v/>
      </c>
      <c r="D851" s="15" t="str">
        <f t="shared" si="155"/>
        <v>OK</v>
      </c>
      <c r="E851" s="16" t="e">
        <f>VLOOKUP('Data Sheet'!$B$8,'Data Sheet'!$I$2:$J$9,2,FALSE)</f>
        <v>#N/A</v>
      </c>
      <c r="F851" s="16" t="str">
        <f t="shared" si="151"/>
        <v/>
      </c>
      <c r="G851" s="103">
        <f t="shared" si="152"/>
        <v>0</v>
      </c>
      <c r="H851" s="17" t="s">
        <v>26</v>
      </c>
      <c r="I851" s="17" t="s">
        <v>26</v>
      </c>
      <c r="J851" s="17" t="str">
        <f>IF('Data Sheet'!$B$9="NC-50","N/A","OK")</f>
        <v>OK</v>
      </c>
      <c r="K851" s="17" t="str">
        <f>IF('Data Sheet'!$B$9="NC-50","N/A","OK")</f>
        <v>OK</v>
      </c>
      <c r="L851" s="17" t="str">
        <f t="shared" si="153"/>
        <v>OK</v>
      </c>
      <c r="M851" s="17" t="str">
        <f t="shared" si="154"/>
        <v>OK</v>
      </c>
      <c r="N851" s="18" t="str">
        <f>IF(BO851&lt;&gt;"",
    IF(INT('Data Sheet'!$A$19)=INT('Data Sheet'!$B$19),
        --(INT('Data Sheet'!$A$19) &amp; "." &amp; BO851),
        IF(AND((--(INT('Data Sheet'!$A$19) &amp; "." &amp; BO851)&gt;=--('Data Sheet'!$A$19)), (--(INT('Data Sheet'!$A$19) &amp; "." &amp; BO851)&lt;=--('Data Sheet'!$B$19))),
            --(INT('Data Sheet'!$A$19) &amp; "." &amp; BO851),
            --(INT('Data Sheet'!$B$19) &amp; "." &amp; BO851)
        )
    ),
    IF(BN851&lt;&gt;"",
        IF(INT('Data Sheet'!$A$19)=INT('Data Sheet'!$B$19),
            --(INT('Data Sheet'!$A$19) &amp; "." &amp; LEFT(BN851,3)),
            IF(AND((--(INT('Data Sheet'!$A$19) &amp; "." &amp; LEFT(BN851,3))&gt;=--('Data Sheet'!$A$19)), (--(INT('Data Sheet'!$A$19) &amp; "." &amp; LEFT(BN851,3))&lt;=--('Data Sheet'!$B$19))),
                --(INT('Data Sheet'!$A$19) &amp; "." &amp; LEFT(BN851,3)),
                --(INT('Data Sheet'!$B$19) &amp; "." &amp; LEFT(BN851,3))
            )
        ),
        "OK"
    )
)</f>
        <v>OK</v>
      </c>
      <c r="O851" s="23" t="str">
        <f>IF(BP851&lt;&gt;"",
    IF(INT('Data Sheet'!$A$19)=INT('Data Sheet'!$B$19),
        --(INT('Data Sheet'!$A$19) &amp; "." &amp; BP851),
        IF(AND((--(INT('Data Sheet'!$A$19) &amp; "." &amp; BP851)&gt;=--('Data Sheet'!$A$19)), (--(INT('Data Sheet'!$A$19) &amp; "." &amp; BP851)&lt;=--('Data Sheet'!$B$19))),
            --(INT('Data Sheet'!$A$19) &amp; "." &amp; BP851),
            --(INT('Data Sheet'!$B$19) &amp; "." &amp; BP851)
        )
    ),
    IF(BN851&lt;&gt;"",
        IF(INT('Data Sheet'!$A$19)=INT('Data Sheet'!$B$19),
            --(INT('Data Sheet'!$A$19) &amp; "." &amp; RIGHT(BN851,3)),
            IF(AND((--(INT('Data Sheet'!$A$19) &amp; "." &amp; RIGHT(BN851,3))&gt;=--('Data Sheet'!$A$19)), (--(INT('Data Sheet'!$A$19) &amp; "." &amp; RIGHT(BN851,3))&lt;=--('Data Sheet'!$B$19))),
                --(INT('Data Sheet'!$A$19) &amp; "." &amp; RIGHT(BN851,3)),
                --(INT('Data Sheet'!$B$19) &amp; "." &amp; RIGHT(BN851,3))
            )
        ),
        "OK"
    )
)</f>
        <v>OK</v>
      </c>
      <c r="P851" s="23" t="str">
        <f>IF(BR851&lt;&gt;"",
    IF(INT('Data Sheet'!$A$19)=INT('Data Sheet'!$B$15),
        --(INT('Data Sheet'!$A$15) &amp; "." &amp; BR851),
        IF(AND((--(INT('Data Sheet'!$A$15) &amp; "." &amp; BR851)&gt;=--('Data Sheet'!$A$15)), (--(INT('Data Sheet'!$A$15) &amp; "." &amp; BR851)&lt;=--('Data Sheet'!$B$15))),
            --(INT('Data Sheet'!$A$15) &amp; "." &amp; BR851),
            --(INT('Data Sheet'!$B$15) &amp; "." &amp; BR851)
        )
    ),
    IF(BQ851&lt;&gt;"",
        IF(INT('Data Sheet'!$A$15)=INT('Data Sheet'!$B$15),
            --(INT('Data Sheet'!$A$15) &amp; "." &amp; LEFT(BQ851,3)),
            IF(AND((--(INT('Data Sheet'!$A$15) &amp; "." &amp; LEFT(BQ851,3))&gt;=--('Data Sheet'!$A$15)), (--(INT('Data Sheet'!$A$15) &amp; "." &amp; LEFT(BQ851,3))&lt;=--('Data Sheet'!$B$15))),
                --(INT('Data Sheet'!$A$15) &amp; "." &amp; LEFT(BQ851,3)),
                --(INT('Data Sheet'!$B$15) &amp; "." &amp; LEFT(BQ851,3))
            )
        ),
        "OK"
    )
)</f>
        <v>OK</v>
      </c>
      <c r="Q851" s="23" t="str">
        <f>IF(BS851&lt;&gt;"",
    IF(INT('Data Sheet'!$A$19)=INT('Data Sheet'!$B$15),
        --(INT('Data Sheet'!$A$15) &amp; "." &amp; BS851),
        IF(AND((--(INT('Data Sheet'!$A$15) &amp; "." &amp; BS851)&gt;=--('Data Sheet'!$A$15)), (--(INT('Data Sheet'!$A$15) &amp; "." &amp; BS851)&lt;=--('Data Sheet'!$B$15))),
            --(INT('Data Sheet'!$A$15) &amp; "." &amp; BS851),
            --(INT('Data Sheet'!$B$15) &amp; "." &amp; BS851)
        )
    ),
    IF(BQ851&lt;&gt;"",
        IF(INT('Data Sheet'!$A$15)=INT('Data Sheet'!$B$15),
            --(INT('Data Sheet'!$A$15) &amp; "." &amp; RIGHT(BQ851,3)),
            IF(AND((--(INT('Data Sheet'!$A$15) &amp; "." &amp; RIGHT(BQ851,3))&gt;=--('Data Sheet'!$A$15)), (--(INT('Data Sheet'!$A$15) &amp; "." &amp; RIGHT(BQ851,3))&lt;=--('Data Sheet'!$B$15))),
                --(INT('Data Sheet'!$A$15) &amp; "." &amp; RIGHT(BQ851,3)),
                --(INT('Data Sheet'!$B$15) &amp; "." &amp; RIGHT(BQ851,3))
            )
        ),
        "OK"
    )
)</f>
        <v>OK</v>
      </c>
      <c r="R851" s="19"/>
      <c r="S851" s="19"/>
      <c r="T851" s="19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1"/>
      <c r="AU851" s="21"/>
      <c r="AV851" s="21"/>
      <c r="AW851" s="22"/>
      <c r="AX851" s="99"/>
      <c r="AY851" s="20"/>
      <c r="AZ851" s="20"/>
      <c r="BA851" s="22"/>
      <c r="BB851">
        <v>843</v>
      </c>
      <c r="BC851" s="80"/>
      <c r="BD851" s="80"/>
      <c r="BE851" s="80"/>
      <c r="BF851" s="80"/>
      <c r="BG851" s="32" t="str">
        <f t="shared" si="147"/>
        <v/>
      </c>
      <c r="BH851" s="78">
        <f t="shared" si="145"/>
        <v>0</v>
      </c>
      <c r="BI851" s="2">
        <f t="shared" si="148"/>
        <v>0</v>
      </c>
      <c r="BJ851" s="2">
        <f t="shared" si="149"/>
        <v>0</v>
      </c>
      <c r="BK851" s="2">
        <f t="shared" si="146"/>
        <v>0</v>
      </c>
    </row>
    <row r="852" spans="2:63" ht="15" customHeight="1" x14ac:dyDescent="0.25">
      <c r="B852" s="14">
        <v>844</v>
      </c>
      <c r="C852" s="95" t="str">
        <f t="shared" si="150"/>
        <v/>
      </c>
      <c r="D852" s="15" t="str">
        <f t="shared" si="155"/>
        <v>OK</v>
      </c>
      <c r="E852" s="16" t="e">
        <f>VLOOKUP('Data Sheet'!$B$8,'Data Sheet'!$I$2:$J$9,2,FALSE)</f>
        <v>#N/A</v>
      </c>
      <c r="F852" s="16" t="str">
        <f t="shared" si="151"/>
        <v/>
      </c>
      <c r="G852" s="103">
        <f t="shared" si="152"/>
        <v>0</v>
      </c>
      <c r="H852" s="17" t="s">
        <v>26</v>
      </c>
      <c r="I852" s="17" t="s">
        <v>26</v>
      </c>
      <c r="J852" s="17" t="str">
        <f>IF('Data Sheet'!$B$9="NC-50","N/A","OK")</f>
        <v>OK</v>
      </c>
      <c r="K852" s="17" t="str">
        <f>IF('Data Sheet'!$B$9="NC-50","N/A","OK")</f>
        <v>OK</v>
      </c>
      <c r="L852" s="17" t="str">
        <f t="shared" si="153"/>
        <v>OK</v>
      </c>
      <c r="M852" s="17" t="str">
        <f t="shared" si="154"/>
        <v>OK</v>
      </c>
      <c r="N852" s="18" t="str">
        <f>IF(BO852&lt;&gt;"",
    IF(INT('Data Sheet'!$A$19)=INT('Data Sheet'!$B$19),
        --(INT('Data Sheet'!$A$19) &amp; "." &amp; BO852),
        IF(AND((--(INT('Data Sheet'!$A$19) &amp; "." &amp; BO852)&gt;=--('Data Sheet'!$A$19)), (--(INT('Data Sheet'!$A$19) &amp; "." &amp; BO852)&lt;=--('Data Sheet'!$B$19))),
            --(INT('Data Sheet'!$A$19) &amp; "." &amp; BO852),
            --(INT('Data Sheet'!$B$19) &amp; "." &amp; BO852)
        )
    ),
    IF(BN852&lt;&gt;"",
        IF(INT('Data Sheet'!$A$19)=INT('Data Sheet'!$B$19),
            --(INT('Data Sheet'!$A$19) &amp; "." &amp; LEFT(BN852,3)),
            IF(AND((--(INT('Data Sheet'!$A$19) &amp; "." &amp; LEFT(BN852,3))&gt;=--('Data Sheet'!$A$19)), (--(INT('Data Sheet'!$A$19) &amp; "." &amp; LEFT(BN852,3))&lt;=--('Data Sheet'!$B$19))),
                --(INT('Data Sheet'!$A$19) &amp; "." &amp; LEFT(BN852,3)),
                --(INT('Data Sheet'!$B$19) &amp; "." &amp; LEFT(BN852,3))
            )
        ),
        "OK"
    )
)</f>
        <v>OK</v>
      </c>
      <c r="O852" s="23" t="str">
        <f>IF(BP852&lt;&gt;"",
    IF(INT('Data Sheet'!$A$19)=INT('Data Sheet'!$B$19),
        --(INT('Data Sheet'!$A$19) &amp; "." &amp; BP852),
        IF(AND((--(INT('Data Sheet'!$A$19) &amp; "." &amp; BP852)&gt;=--('Data Sheet'!$A$19)), (--(INT('Data Sheet'!$A$19) &amp; "." &amp; BP852)&lt;=--('Data Sheet'!$B$19))),
            --(INT('Data Sheet'!$A$19) &amp; "." &amp; BP852),
            --(INT('Data Sheet'!$B$19) &amp; "." &amp; BP852)
        )
    ),
    IF(BN852&lt;&gt;"",
        IF(INT('Data Sheet'!$A$19)=INT('Data Sheet'!$B$19),
            --(INT('Data Sheet'!$A$19) &amp; "." &amp; RIGHT(BN852,3)),
            IF(AND((--(INT('Data Sheet'!$A$19) &amp; "." &amp; RIGHT(BN852,3))&gt;=--('Data Sheet'!$A$19)), (--(INT('Data Sheet'!$A$19) &amp; "." &amp; RIGHT(BN852,3))&lt;=--('Data Sheet'!$B$19))),
                --(INT('Data Sheet'!$A$19) &amp; "." &amp; RIGHT(BN852,3)),
                --(INT('Data Sheet'!$B$19) &amp; "." &amp; RIGHT(BN852,3))
            )
        ),
        "OK"
    )
)</f>
        <v>OK</v>
      </c>
      <c r="P852" s="23" t="str">
        <f>IF(BR852&lt;&gt;"",
    IF(INT('Data Sheet'!$A$19)=INT('Data Sheet'!$B$15),
        --(INT('Data Sheet'!$A$15) &amp; "." &amp; BR852),
        IF(AND((--(INT('Data Sheet'!$A$15) &amp; "." &amp; BR852)&gt;=--('Data Sheet'!$A$15)), (--(INT('Data Sheet'!$A$15) &amp; "." &amp; BR852)&lt;=--('Data Sheet'!$B$15))),
            --(INT('Data Sheet'!$A$15) &amp; "." &amp; BR852),
            --(INT('Data Sheet'!$B$15) &amp; "." &amp; BR852)
        )
    ),
    IF(BQ852&lt;&gt;"",
        IF(INT('Data Sheet'!$A$15)=INT('Data Sheet'!$B$15),
            --(INT('Data Sheet'!$A$15) &amp; "." &amp; LEFT(BQ852,3)),
            IF(AND((--(INT('Data Sheet'!$A$15) &amp; "." &amp; LEFT(BQ852,3))&gt;=--('Data Sheet'!$A$15)), (--(INT('Data Sheet'!$A$15) &amp; "." &amp; LEFT(BQ852,3))&lt;=--('Data Sheet'!$B$15))),
                --(INT('Data Sheet'!$A$15) &amp; "." &amp; LEFT(BQ852,3)),
                --(INT('Data Sheet'!$B$15) &amp; "." &amp; LEFT(BQ852,3))
            )
        ),
        "OK"
    )
)</f>
        <v>OK</v>
      </c>
      <c r="Q852" s="23" t="str">
        <f>IF(BS852&lt;&gt;"",
    IF(INT('Data Sheet'!$A$19)=INT('Data Sheet'!$B$15),
        --(INT('Data Sheet'!$A$15) &amp; "." &amp; BS852),
        IF(AND((--(INT('Data Sheet'!$A$15) &amp; "." &amp; BS852)&gt;=--('Data Sheet'!$A$15)), (--(INT('Data Sheet'!$A$15) &amp; "." &amp; BS852)&lt;=--('Data Sheet'!$B$15))),
            --(INT('Data Sheet'!$A$15) &amp; "." &amp; BS852),
            --(INT('Data Sheet'!$B$15) &amp; "." &amp; BS852)
        )
    ),
    IF(BQ852&lt;&gt;"",
        IF(INT('Data Sheet'!$A$15)=INT('Data Sheet'!$B$15),
            --(INT('Data Sheet'!$A$15) &amp; "." &amp; RIGHT(BQ852,3)),
            IF(AND((--(INT('Data Sheet'!$A$15) &amp; "." &amp; RIGHT(BQ852,3))&gt;=--('Data Sheet'!$A$15)), (--(INT('Data Sheet'!$A$15) &amp; "." &amp; RIGHT(BQ852,3))&lt;=--('Data Sheet'!$B$15))),
                --(INT('Data Sheet'!$A$15) &amp; "." &amp; RIGHT(BQ852,3)),
                --(INT('Data Sheet'!$B$15) &amp; "." &amp; RIGHT(BQ852,3))
            )
        ),
        "OK"
    )
)</f>
        <v>OK</v>
      </c>
      <c r="R852" s="19"/>
      <c r="S852" s="19"/>
      <c r="T852" s="19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1"/>
      <c r="AU852" s="21"/>
      <c r="AV852" s="21"/>
      <c r="AW852" s="22"/>
      <c r="AX852" s="99"/>
      <c r="AY852" s="20"/>
      <c r="AZ852" s="20"/>
      <c r="BA852" s="22"/>
      <c r="BB852">
        <v>844</v>
      </c>
      <c r="BC852" s="80"/>
      <c r="BD852" s="80"/>
      <c r="BE852" s="80"/>
      <c r="BF852" s="80"/>
      <c r="BG852" s="32" t="str">
        <f t="shared" si="147"/>
        <v/>
      </c>
      <c r="BH852" s="78">
        <f t="shared" si="145"/>
        <v>0</v>
      </c>
      <c r="BI852" s="2">
        <f t="shared" si="148"/>
        <v>0</v>
      </c>
      <c r="BJ852" s="2">
        <f t="shared" si="149"/>
        <v>0</v>
      </c>
      <c r="BK852" s="2">
        <f t="shared" si="146"/>
        <v>0</v>
      </c>
    </row>
    <row r="853" spans="2:63" ht="15" customHeight="1" x14ac:dyDescent="0.25">
      <c r="B853" s="14">
        <v>845</v>
      </c>
      <c r="C853" s="95" t="str">
        <f t="shared" si="150"/>
        <v/>
      </c>
      <c r="D853" s="15" t="str">
        <f t="shared" si="155"/>
        <v>OK</v>
      </c>
      <c r="E853" s="16" t="e">
        <f>VLOOKUP('Data Sheet'!$B$8,'Data Sheet'!$I$2:$J$9,2,FALSE)</f>
        <v>#N/A</v>
      </c>
      <c r="F853" s="16" t="str">
        <f t="shared" si="151"/>
        <v/>
      </c>
      <c r="G853" s="103">
        <f t="shared" si="152"/>
        <v>0</v>
      </c>
      <c r="H853" s="17" t="s">
        <v>26</v>
      </c>
      <c r="I853" s="17" t="s">
        <v>26</v>
      </c>
      <c r="J853" s="17" t="str">
        <f>IF('Data Sheet'!$B$9="NC-50","N/A","OK")</f>
        <v>OK</v>
      </c>
      <c r="K853" s="17" t="str">
        <f>IF('Data Sheet'!$B$9="NC-50","N/A","OK")</f>
        <v>OK</v>
      </c>
      <c r="L853" s="17" t="str">
        <f t="shared" si="153"/>
        <v>OK</v>
      </c>
      <c r="M853" s="17" t="str">
        <f t="shared" si="154"/>
        <v>OK</v>
      </c>
      <c r="N853" s="18" t="str">
        <f>IF(BO853&lt;&gt;"",
    IF(INT('Data Sheet'!$A$19)=INT('Data Sheet'!$B$19),
        --(INT('Data Sheet'!$A$19) &amp; "." &amp; BO853),
        IF(AND((--(INT('Data Sheet'!$A$19) &amp; "." &amp; BO853)&gt;=--('Data Sheet'!$A$19)), (--(INT('Data Sheet'!$A$19) &amp; "." &amp; BO853)&lt;=--('Data Sheet'!$B$19))),
            --(INT('Data Sheet'!$A$19) &amp; "." &amp; BO853),
            --(INT('Data Sheet'!$B$19) &amp; "." &amp; BO853)
        )
    ),
    IF(BN853&lt;&gt;"",
        IF(INT('Data Sheet'!$A$19)=INT('Data Sheet'!$B$19),
            --(INT('Data Sheet'!$A$19) &amp; "." &amp; LEFT(BN853,3)),
            IF(AND((--(INT('Data Sheet'!$A$19) &amp; "." &amp; LEFT(BN853,3))&gt;=--('Data Sheet'!$A$19)), (--(INT('Data Sheet'!$A$19) &amp; "." &amp; LEFT(BN853,3))&lt;=--('Data Sheet'!$B$19))),
                --(INT('Data Sheet'!$A$19) &amp; "." &amp; LEFT(BN853,3)),
                --(INT('Data Sheet'!$B$19) &amp; "." &amp; LEFT(BN853,3))
            )
        ),
        "OK"
    )
)</f>
        <v>OK</v>
      </c>
      <c r="O853" s="23" t="str">
        <f>IF(BP853&lt;&gt;"",
    IF(INT('Data Sheet'!$A$19)=INT('Data Sheet'!$B$19),
        --(INT('Data Sheet'!$A$19) &amp; "." &amp; BP853),
        IF(AND((--(INT('Data Sheet'!$A$19) &amp; "." &amp; BP853)&gt;=--('Data Sheet'!$A$19)), (--(INT('Data Sheet'!$A$19) &amp; "." &amp; BP853)&lt;=--('Data Sheet'!$B$19))),
            --(INT('Data Sheet'!$A$19) &amp; "." &amp; BP853),
            --(INT('Data Sheet'!$B$19) &amp; "." &amp; BP853)
        )
    ),
    IF(BN853&lt;&gt;"",
        IF(INT('Data Sheet'!$A$19)=INT('Data Sheet'!$B$19),
            --(INT('Data Sheet'!$A$19) &amp; "." &amp; RIGHT(BN853,3)),
            IF(AND((--(INT('Data Sheet'!$A$19) &amp; "." &amp; RIGHT(BN853,3))&gt;=--('Data Sheet'!$A$19)), (--(INT('Data Sheet'!$A$19) &amp; "." &amp; RIGHT(BN853,3))&lt;=--('Data Sheet'!$B$19))),
                --(INT('Data Sheet'!$A$19) &amp; "." &amp; RIGHT(BN853,3)),
                --(INT('Data Sheet'!$B$19) &amp; "." &amp; RIGHT(BN853,3))
            )
        ),
        "OK"
    )
)</f>
        <v>OK</v>
      </c>
      <c r="P853" s="23" t="str">
        <f>IF(BR853&lt;&gt;"",
    IF(INT('Data Sheet'!$A$19)=INT('Data Sheet'!$B$15),
        --(INT('Data Sheet'!$A$15) &amp; "." &amp; BR853),
        IF(AND((--(INT('Data Sheet'!$A$15) &amp; "." &amp; BR853)&gt;=--('Data Sheet'!$A$15)), (--(INT('Data Sheet'!$A$15) &amp; "." &amp; BR853)&lt;=--('Data Sheet'!$B$15))),
            --(INT('Data Sheet'!$A$15) &amp; "." &amp; BR853),
            --(INT('Data Sheet'!$B$15) &amp; "." &amp; BR853)
        )
    ),
    IF(BQ853&lt;&gt;"",
        IF(INT('Data Sheet'!$A$15)=INT('Data Sheet'!$B$15),
            --(INT('Data Sheet'!$A$15) &amp; "." &amp; LEFT(BQ853,3)),
            IF(AND((--(INT('Data Sheet'!$A$15) &amp; "." &amp; LEFT(BQ853,3))&gt;=--('Data Sheet'!$A$15)), (--(INT('Data Sheet'!$A$15) &amp; "." &amp; LEFT(BQ853,3))&lt;=--('Data Sheet'!$B$15))),
                --(INT('Data Sheet'!$A$15) &amp; "." &amp; LEFT(BQ853,3)),
                --(INT('Data Sheet'!$B$15) &amp; "." &amp; LEFT(BQ853,3))
            )
        ),
        "OK"
    )
)</f>
        <v>OK</v>
      </c>
      <c r="Q853" s="23" t="str">
        <f>IF(BS853&lt;&gt;"",
    IF(INT('Data Sheet'!$A$19)=INT('Data Sheet'!$B$15),
        --(INT('Data Sheet'!$A$15) &amp; "." &amp; BS853),
        IF(AND((--(INT('Data Sheet'!$A$15) &amp; "." &amp; BS853)&gt;=--('Data Sheet'!$A$15)), (--(INT('Data Sheet'!$A$15) &amp; "." &amp; BS853)&lt;=--('Data Sheet'!$B$15))),
            --(INT('Data Sheet'!$A$15) &amp; "." &amp; BS853),
            --(INT('Data Sheet'!$B$15) &amp; "." &amp; BS853)
        )
    ),
    IF(BQ853&lt;&gt;"",
        IF(INT('Data Sheet'!$A$15)=INT('Data Sheet'!$B$15),
            --(INT('Data Sheet'!$A$15) &amp; "." &amp; RIGHT(BQ853,3)),
            IF(AND((--(INT('Data Sheet'!$A$15) &amp; "." &amp; RIGHT(BQ853,3))&gt;=--('Data Sheet'!$A$15)), (--(INT('Data Sheet'!$A$15) &amp; "." &amp; RIGHT(BQ853,3))&lt;=--('Data Sheet'!$B$15))),
                --(INT('Data Sheet'!$A$15) &amp; "." &amp; RIGHT(BQ853,3)),
                --(INT('Data Sheet'!$B$15) &amp; "." &amp; RIGHT(BQ853,3))
            )
        ),
        "OK"
    )
)</f>
        <v>OK</v>
      </c>
      <c r="R853" s="19"/>
      <c r="S853" s="19"/>
      <c r="T853" s="19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1"/>
      <c r="AU853" s="21"/>
      <c r="AV853" s="21"/>
      <c r="AW853" s="22"/>
      <c r="AX853" s="99"/>
      <c r="AY853" s="20"/>
      <c r="AZ853" s="20"/>
      <c r="BA853" s="22"/>
      <c r="BB853">
        <v>845</v>
      </c>
      <c r="BC853" s="80"/>
      <c r="BD853" s="80"/>
      <c r="BE853" s="80"/>
      <c r="BF853" s="80"/>
      <c r="BG853" s="32" t="str">
        <f t="shared" si="147"/>
        <v/>
      </c>
      <c r="BH853" s="78">
        <f t="shared" si="145"/>
        <v>0</v>
      </c>
      <c r="BI853" s="2">
        <f t="shared" si="148"/>
        <v>0</v>
      </c>
      <c r="BJ853" s="2">
        <f t="shared" si="149"/>
        <v>0</v>
      </c>
      <c r="BK853" s="2">
        <f t="shared" si="146"/>
        <v>0</v>
      </c>
    </row>
    <row r="854" spans="2:63" ht="15" customHeight="1" x14ac:dyDescent="0.25">
      <c r="B854" s="14">
        <v>846</v>
      </c>
      <c r="C854" s="95" t="str">
        <f t="shared" si="150"/>
        <v/>
      </c>
      <c r="D854" s="15" t="str">
        <f t="shared" si="155"/>
        <v>OK</v>
      </c>
      <c r="E854" s="16" t="e">
        <f>VLOOKUP('Data Sheet'!$B$8,'Data Sheet'!$I$2:$J$9,2,FALSE)</f>
        <v>#N/A</v>
      </c>
      <c r="F854" s="16" t="str">
        <f t="shared" si="151"/>
        <v/>
      </c>
      <c r="G854" s="103">
        <f t="shared" si="152"/>
        <v>0</v>
      </c>
      <c r="H854" s="17" t="s">
        <v>26</v>
      </c>
      <c r="I854" s="17" t="s">
        <v>26</v>
      </c>
      <c r="J854" s="17" t="str">
        <f>IF('Data Sheet'!$B$9="NC-50","N/A","OK")</f>
        <v>OK</v>
      </c>
      <c r="K854" s="17" t="str">
        <f>IF('Data Sheet'!$B$9="NC-50","N/A","OK")</f>
        <v>OK</v>
      </c>
      <c r="L854" s="17" t="str">
        <f t="shared" si="153"/>
        <v>OK</v>
      </c>
      <c r="M854" s="17" t="str">
        <f t="shared" si="154"/>
        <v>OK</v>
      </c>
      <c r="N854" s="18" t="str">
        <f>IF(BO854&lt;&gt;"",
    IF(INT('Data Sheet'!$A$19)=INT('Data Sheet'!$B$19),
        --(INT('Data Sheet'!$A$19) &amp; "." &amp; BO854),
        IF(AND((--(INT('Data Sheet'!$A$19) &amp; "." &amp; BO854)&gt;=--('Data Sheet'!$A$19)), (--(INT('Data Sheet'!$A$19) &amp; "." &amp; BO854)&lt;=--('Data Sheet'!$B$19))),
            --(INT('Data Sheet'!$A$19) &amp; "." &amp; BO854),
            --(INT('Data Sheet'!$B$19) &amp; "." &amp; BO854)
        )
    ),
    IF(BN854&lt;&gt;"",
        IF(INT('Data Sheet'!$A$19)=INT('Data Sheet'!$B$19),
            --(INT('Data Sheet'!$A$19) &amp; "." &amp; LEFT(BN854,3)),
            IF(AND((--(INT('Data Sheet'!$A$19) &amp; "." &amp; LEFT(BN854,3))&gt;=--('Data Sheet'!$A$19)), (--(INT('Data Sheet'!$A$19) &amp; "." &amp; LEFT(BN854,3))&lt;=--('Data Sheet'!$B$19))),
                --(INT('Data Sheet'!$A$19) &amp; "." &amp; LEFT(BN854,3)),
                --(INT('Data Sheet'!$B$19) &amp; "." &amp; LEFT(BN854,3))
            )
        ),
        "OK"
    )
)</f>
        <v>OK</v>
      </c>
      <c r="O854" s="23" t="str">
        <f>IF(BP854&lt;&gt;"",
    IF(INT('Data Sheet'!$A$19)=INT('Data Sheet'!$B$19),
        --(INT('Data Sheet'!$A$19) &amp; "." &amp; BP854),
        IF(AND((--(INT('Data Sheet'!$A$19) &amp; "." &amp; BP854)&gt;=--('Data Sheet'!$A$19)), (--(INT('Data Sheet'!$A$19) &amp; "." &amp; BP854)&lt;=--('Data Sheet'!$B$19))),
            --(INT('Data Sheet'!$A$19) &amp; "." &amp; BP854),
            --(INT('Data Sheet'!$B$19) &amp; "." &amp; BP854)
        )
    ),
    IF(BN854&lt;&gt;"",
        IF(INT('Data Sheet'!$A$19)=INT('Data Sheet'!$B$19),
            --(INT('Data Sheet'!$A$19) &amp; "." &amp; RIGHT(BN854,3)),
            IF(AND((--(INT('Data Sheet'!$A$19) &amp; "." &amp; RIGHT(BN854,3))&gt;=--('Data Sheet'!$A$19)), (--(INT('Data Sheet'!$A$19) &amp; "." &amp; RIGHT(BN854,3))&lt;=--('Data Sheet'!$B$19))),
                --(INT('Data Sheet'!$A$19) &amp; "." &amp; RIGHT(BN854,3)),
                --(INT('Data Sheet'!$B$19) &amp; "." &amp; RIGHT(BN854,3))
            )
        ),
        "OK"
    )
)</f>
        <v>OK</v>
      </c>
      <c r="P854" s="23" t="str">
        <f>IF(BR854&lt;&gt;"",
    IF(INT('Data Sheet'!$A$19)=INT('Data Sheet'!$B$15),
        --(INT('Data Sheet'!$A$15) &amp; "." &amp; BR854),
        IF(AND((--(INT('Data Sheet'!$A$15) &amp; "." &amp; BR854)&gt;=--('Data Sheet'!$A$15)), (--(INT('Data Sheet'!$A$15) &amp; "." &amp; BR854)&lt;=--('Data Sheet'!$B$15))),
            --(INT('Data Sheet'!$A$15) &amp; "." &amp; BR854),
            --(INT('Data Sheet'!$B$15) &amp; "." &amp; BR854)
        )
    ),
    IF(BQ854&lt;&gt;"",
        IF(INT('Data Sheet'!$A$15)=INT('Data Sheet'!$B$15),
            --(INT('Data Sheet'!$A$15) &amp; "." &amp; LEFT(BQ854,3)),
            IF(AND((--(INT('Data Sheet'!$A$15) &amp; "." &amp; LEFT(BQ854,3))&gt;=--('Data Sheet'!$A$15)), (--(INT('Data Sheet'!$A$15) &amp; "." &amp; LEFT(BQ854,3))&lt;=--('Data Sheet'!$B$15))),
                --(INT('Data Sheet'!$A$15) &amp; "." &amp; LEFT(BQ854,3)),
                --(INT('Data Sheet'!$B$15) &amp; "." &amp; LEFT(BQ854,3))
            )
        ),
        "OK"
    )
)</f>
        <v>OK</v>
      </c>
      <c r="Q854" s="23" t="str">
        <f>IF(BS854&lt;&gt;"",
    IF(INT('Data Sheet'!$A$19)=INT('Data Sheet'!$B$15),
        --(INT('Data Sheet'!$A$15) &amp; "." &amp; BS854),
        IF(AND((--(INT('Data Sheet'!$A$15) &amp; "." &amp; BS854)&gt;=--('Data Sheet'!$A$15)), (--(INT('Data Sheet'!$A$15) &amp; "." &amp; BS854)&lt;=--('Data Sheet'!$B$15))),
            --(INT('Data Sheet'!$A$15) &amp; "." &amp; BS854),
            --(INT('Data Sheet'!$B$15) &amp; "." &amp; BS854)
        )
    ),
    IF(BQ854&lt;&gt;"",
        IF(INT('Data Sheet'!$A$15)=INT('Data Sheet'!$B$15),
            --(INT('Data Sheet'!$A$15) &amp; "." &amp; RIGHT(BQ854,3)),
            IF(AND((--(INT('Data Sheet'!$A$15) &amp; "." &amp; RIGHT(BQ854,3))&gt;=--('Data Sheet'!$A$15)), (--(INT('Data Sheet'!$A$15) &amp; "." &amp; RIGHT(BQ854,3))&lt;=--('Data Sheet'!$B$15))),
                --(INT('Data Sheet'!$A$15) &amp; "." &amp; RIGHT(BQ854,3)),
                --(INT('Data Sheet'!$B$15) &amp; "." &amp; RIGHT(BQ854,3))
            )
        ),
        "OK"
    )
)</f>
        <v>OK</v>
      </c>
      <c r="R854" s="19"/>
      <c r="S854" s="19"/>
      <c r="T854" s="19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1"/>
      <c r="AU854" s="21"/>
      <c r="AV854" s="21"/>
      <c r="AW854" s="22"/>
      <c r="AX854" s="99"/>
      <c r="AY854" s="20"/>
      <c r="AZ854" s="20"/>
      <c r="BA854" s="22"/>
      <c r="BB854">
        <v>846</v>
      </c>
      <c r="BC854" s="80"/>
      <c r="BD854" s="80"/>
      <c r="BE854" s="80"/>
      <c r="BF854" s="80"/>
      <c r="BG854" s="32" t="str">
        <f t="shared" si="147"/>
        <v/>
      </c>
      <c r="BH854" s="78">
        <f t="shared" si="145"/>
        <v>0</v>
      </c>
      <c r="BI854" s="2">
        <f t="shared" si="148"/>
        <v>0</v>
      </c>
      <c r="BJ854" s="2">
        <f t="shared" si="149"/>
        <v>0</v>
      </c>
      <c r="BK854" s="2">
        <f t="shared" si="146"/>
        <v>0</v>
      </c>
    </row>
    <row r="855" spans="2:63" ht="15" customHeight="1" x14ac:dyDescent="0.25">
      <c r="B855" s="14">
        <v>847</v>
      </c>
      <c r="C855" s="95" t="str">
        <f t="shared" si="150"/>
        <v/>
      </c>
      <c r="D855" s="15" t="str">
        <f t="shared" si="155"/>
        <v>OK</v>
      </c>
      <c r="E855" s="16" t="e">
        <f>VLOOKUP('Data Sheet'!$B$8,'Data Sheet'!$I$2:$J$9,2,FALSE)</f>
        <v>#N/A</v>
      </c>
      <c r="F855" s="16" t="str">
        <f t="shared" si="151"/>
        <v/>
      </c>
      <c r="G855" s="103">
        <f t="shared" si="152"/>
        <v>0</v>
      </c>
      <c r="H855" s="17" t="s">
        <v>26</v>
      </c>
      <c r="I855" s="17" t="s">
        <v>26</v>
      </c>
      <c r="J855" s="17" t="str">
        <f>IF('Data Sheet'!$B$9="NC-50","N/A","OK")</f>
        <v>OK</v>
      </c>
      <c r="K855" s="17" t="str">
        <f>IF('Data Sheet'!$B$9="NC-50","N/A","OK")</f>
        <v>OK</v>
      </c>
      <c r="L855" s="17" t="str">
        <f t="shared" si="153"/>
        <v>OK</v>
      </c>
      <c r="M855" s="17" t="str">
        <f t="shared" si="154"/>
        <v>OK</v>
      </c>
      <c r="N855" s="18" t="str">
        <f>IF(BO855&lt;&gt;"",
    IF(INT('Data Sheet'!$A$19)=INT('Data Sheet'!$B$19),
        --(INT('Data Sheet'!$A$19) &amp; "." &amp; BO855),
        IF(AND((--(INT('Data Sheet'!$A$19) &amp; "." &amp; BO855)&gt;=--('Data Sheet'!$A$19)), (--(INT('Data Sheet'!$A$19) &amp; "." &amp; BO855)&lt;=--('Data Sheet'!$B$19))),
            --(INT('Data Sheet'!$A$19) &amp; "." &amp; BO855),
            --(INT('Data Sheet'!$B$19) &amp; "." &amp; BO855)
        )
    ),
    IF(BN855&lt;&gt;"",
        IF(INT('Data Sheet'!$A$19)=INT('Data Sheet'!$B$19),
            --(INT('Data Sheet'!$A$19) &amp; "." &amp; LEFT(BN855,3)),
            IF(AND((--(INT('Data Sheet'!$A$19) &amp; "." &amp; LEFT(BN855,3))&gt;=--('Data Sheet'!$A$19)), (--(INT('Data Sheet'!$A$19) &amp; "." &amp; LEFT(BN855,3))&lt;=--('Data Sheet'!$B$19))),
                --(INT('Data Sheet'!$A$19) &amp; "." &amp; LEFT(BN855,3)),
                --(INT('Data Sheet'!$B$19) &amp; "." &amp; LEFT(BN855,3))
            )
        ),
        "OK"
    )
)</f>
        <v>OK</v>
      </c>
      <c r="O855" s="23" t="str">
        <f>IF(BP855&lt;&gt;"",
    IF(INT('Data Sheet'!$A$19)=INT('Data Sheet'!$B$19),
        --(INT('Data Sheet'!$A$19) &amp; "." &amp; BP855),
        IF(AND((--(INT('Data Sheet'!$A$19) &amp; "." &amp; BP855)&gt;=--('Data Sheet'!$A$19)), (--(INT('Data Sheet'!$A$19) &amp; "." &amp; BP855)&lt;=--('Data Sheet'!$B$19))),
            --(INT('Data Sheet'!$A$19) &amp; "." &amp; BP855),
            --(INT('Data Sheet'!$B$19) &amp; "." &amp; BP855)
        )
    ),
    IF(BN855&lt;&gt;"",
        IF(INT('Data Sheet'!$A$19)=INT('Data Sheet'!$B$19),
            --(INT('Data Sheet'!$A$19) &amp; "." &amp; RIGHT(BN855,3)),
            IF(AND((--(INT('Data Sheet'!$A$19) &amp; "." &amp; RIGHT(BN855,3))&gt;=--('Data Sheet'!$A$19)), (--(INT('Data Sheet'!$A$19) &amp; "." &amp; RIGHT(BN855,3))&lt;=--('Data Sheet'!$B$19))),
                --(INT('Data Sheet'!$A$19) &amp; "." &amp; RIGHT(BN855,3)),
                --(INT('Data Sheet'!$B$19) &amp; "." &amp; RIGHT(BN855,3))
            )
        ),
        "OK"
    )
)</f>
        <v>OK</v>
      </c>
      <c r="P855" s="23" t="str">
        <f>IF(BR855&lt;&gt;"",
    IF(INT('Data Sheet'!$A$19)=INT('Data Sheet'!$B$15),
        --(INT('Data Sheet'!$A$15) &amp; "." &amp; BR855),
        IF(AND((--(INT('Data Sheet'!$A$15) &amp; "." &amp; BR855)&gt;=--('Data Sheet'!$A$15)), (--(INT('Data Sheet'!$A$15) &amp; "." &amp; BR855)&lt;=--('Data Sheet'!$B$15))),
            --(INT('Data Sheet'!$A$15) &amp; "." &amp; BR855),
            --(INT('Data Sheet'!$B$15) &amp; "." &amp; BR855)
        )
    ),
    IF(BQ855&lt;&gt;"",
        IF(INT('Data Sheet'!$A$15)=INT('Data Sheet'!$B$15),
            --(INT('Data Sheet'!$A$15) &amp; "." &amp; LEFT(BQ855,3)),
            IF(AND((--(INT('Data Sheet'!$A$15) &amp; "." &amp; LEFT(BQ855,3))&gt;=--('Data Sheet'!$A$15)), (--(INT('Data Sheet'!$A$15) &amp; "." &amp; LEFT(BQ855,3))&lt;=--('Data Sheet'!$B$15))),
                --(INT('Data Sheet'!$A$15) &amp; "." &amp; LEFT(BQ855,3)),
                --(INT('Data Sheet'!$B$15) &amp; "." &amp; LEFT(BQ855,3))
            )
        ),
        "OK"
    )
)</f>
        <v>OK</v>
      </c>
      <c r="Q855" s="23" t="str">
        <f>IF(BS855&lt;&gt;"",
    IF(INT('Data Sheet'!$A$19)=INT('Data Sheet'!$B$15),
        --(INT('Data Sheet'!$A$15) &amp; "." &amp; BS855),
        IF(AND((--(INT('Data Sheet'!$A$15) &amp; "." &amp; BS855)&gt;=--('Data Sheet'!$A$15)), (--(INT('Data Sheet'!$A$15) &amp; "." &amp; BS855)&lt;=--('Data Sheet'!$B$15))),
            --(INT('Data Sheet'!$A$15) &amp; "." &amp; BS855),
            --(INT('Data Sheet'!$B$15) &amp; "." &amp; BS855)
        )
    ),
    IF(BQ855&lt;&gt;"",
        IF(INT('Data Sheet'!$A$15)=INT('Data Sheet'!$B$15),
            --(INT('Data Sheet'!$A$15) &amp; "." &amp; RIGHT(BQ855,3)),
            IF(AND((--(INT('Data Sheet'!$A$15) &amp; "." &amp; RIGHT(BQ855,3))&gt;=--('Data Sheet'!$A$15)), (--(INT('Data Sheet'!$A$15) &amp; "." &amp; RIGHT(BQ855,3))&lt;=--('Data Sheet'!$B$15))),
                --(INT('Data Sheet'!$A$15) &amp; "." &amp; RIGHT(BQ855,3)),
                --(INT('Data Sheet'!$B$15) &amp; "." &amp; RIGHT(BQ855,3))
            )
        ),
        "OK"
    )
)</f>
        <v>OK</v>
      </c>
      <c r="R855" s="19"/>
      <c r="S855" s="19"/>
      <c r="T855" s="19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1"/>
      <c r="AU855" s="21"/>
      <c r="AV855" s="21"/>
      <c r="AW855" s="22"/>
      <c r="AX855" s="99"/>
      <c r="AY855" s="20"/>
      <c r="AZ855" s="20"/>
      <c r="BA855" s="22"/>
      <c r="BB855">
        <v>847</v>
      </c>
      <c r="BC855" s="80"/>
      <c r="BD855" s="80"/>
      <c r="BE855" s="80"/>
      <c r="BF855" s="80"/>
      <c r="BG855" s="32" t="str">
        <f t="shared" si="147"/>
        <v/>
      </c>
      <c r="BH855" s="78">
        <f t="shared" si="145"/>
        <v>0</v>
      </c>
      <c r="BI855" s="2">
        <f t="shared" si="148"/>
        <v>0</v>
      </c>
      <c r="BJ855" s="2">
        <f t="shared" si="149"/>
        <v>0</v>
      </c>
      <c r="BK855" s="2">
        <f t="shared" si="146"/>
        <v>0</v>
      </c>
    </row>
    <row r="856" spans="2:63" ht="15" customHeight="1" x14ac:dyDescent="0.25">
      <c r="B856" s="14">
        <v>848</v>
      </c>
      <c r="C856" s="95" t="str">
        <f t="shared" si="150"/>
        <v/>
      </c>
      <c r="D856" s="15" t="str">
        <f t="shared" si="155"/>
        <v>OK</v>
      </c>
      <c r="E856" s="16" t="e">
        <f>VLOOKUP('Data Sheet'!$B$8,'Data Sheet'!$I$2:$J$9,2,FALSE)</f>
        <v>#N/A</v>
      </c>
      <c r="F856" s="16" t="str">
        <f t="shared" si="151"/>
        <v/>
      </c>
      <c r="G856" s="103">
        <f t="shared" si="152"/>
        <v>0</v>
      </c>
      <c r="H856" s="17" t="s">
        <v>26</v>
      </c>
      <c r="I856" s="17" t="s">
        <v>26</v>
      </c>
      <c r="J856" s="17" t="str">
        <f>IF('Data Sheet'!$B$9="NC-50","N/A","OK")</f>
        <v>OK</v>
      </c>
      <c r="K856" s="17" t="str">
        <f>IF('Data Sheet'!$B$9="NC-50","N/A","OK")</f>
        <v>OK</v>
      </c>
      <c r="L856" s="17" t="str">
        <f t="shared" si="153"/>
        <v>OK</v>
      </c>
      <c r="M856" s="17" t="str">
        <f t="shared" si="154"/>
        <v>OK</v>
      </c>
      <c r="N856" s="18" t="str">
        <f>IF(BO856&lt;&gt;"",
    IF(INT('Data Sheet'!$A$19)=INT('Data Sheet'!$B$19),
        --(INT('Data Sheet'!$A$19) &amp; "." &amp; BO856),
        IF(AND((--(INT('Data Sheet'!$A$19) &amp; "." &amp; BO856)&gt;=--('Data Sheet'!$A$19)), (--(INT('Data Sheet'!$A$19) &amp; "." &amp; BO856)&lt;=--('Data Sheet'!$B$19))),
            --(INT('Data Sheet'!$A$19) &amp; "." &amp; BO856),
            --(INT('Data Sheet'!$B$19) &amp; "." &amp; BO856)
        )
    ),
    IF(BN856&lt;&gt;"",
        IF(INT('Data Sheet'!$A$19)=INT('Data Sheet'!$B$19),
            --(INT('Data Sheet'!$A$19) &amp; "." &amp; LEFT(BN856,3)),
            IF(AND((--(INT('Data Sheet'!$A$19) &amp; "." &amp; LEFT(BN856,3))&gt;=--('Data Sheet'!$A$19)), (--(INT('Data Sheet'!$A$19) &amp; "." &amp; LEFT(BN856,3))&lt;=--('Data Sheet'!$B$19))),
                --(INT('Data Sheet'!$A$19) &amp; "." &amp; LEFT(BN856,3)),
                --(INT('Data Sheet'!$B$19) &amp; "." &amp; LEFT(BN856,3))
            )
        ),
        "OK"
    )
)</f>
        <v>OK</v>
      </c>
      <c r="O856" s="23" t="str">
        <f>IF(BP856&lt;&gt;"",
    IF(INT('Data Sheet'!$A$19)=INT('Data Sheet'!$B$19),
        --(INT('Data Sheet'!$A$19) &amp; "." &amp; BP856),
        IF(AND((--(INT('Data Sheet'!$A$19) &amp; "." &amp; BP856)&gt;=--('Data Sheet'!$A$19)), (--(INT('Data Sheet'!$A$19) &amp; "." &amp; BP856)&lt;=--('Data Sheet'!$B$19))),
            --(INT('Data Sheet'!$A$19) &amp; "." &amp; BP856),
            --(INT('Data Sheet'!$B$19) &amp; "." &amp; BP856)
        )
    ),
    IF(BN856&lt;&gt;"",
        IF(INT('Data Sheet'!$A$19)=INT('Data Sheet'!$B$19),
            --(INT('Data Sheet'!$A$19) &amp; "." &amp; RIGHT(BN856,3)),
            IF(AND((--(INT('Data Sheet'!$A$19) &amp; "." &amp; RIGHT(BN856,3))&gt;=--('Data Sheet'!$A$19)), (--(INT('Data Sheet'!$A$19) &amp; "." &amp; RIGHT(BN856,3))&lt;=--('Data Sheet'!$B$19))),
                --(INT('Data Sheet'!$A$19) &amp; "." &amp; RIGHT(BN856,3)),
                --(INT('Data Sheet'!$B$19) &amp; "." &amp; RIGHT(BN856,3))
            )
        ),
        "OK"
    )
)</f>
        <v>OK</v>
      </c>
      <c r="P856" s="23" t="str">
        <f>IF(BR856&lt;&gt;"",
    IF(INT('Data Sheet'!$A$19)=INT('Data Sheet'!$B$15),
        --(INT('Data Sheet'!$A$15) &amp; "." &amp; BR856),
        IF(AND((--(INT('Data Sheet'!$A$15) &amp; "." &amp; BR856)&gt;=--('Data Sheet'!$A$15)), (--(INT('Data Sheet'!$A$15) &amp; "." &amp; BR856)&lt;=--('Data Sheet'!$B$15))),
            --(INT('Data Sheet'!$A$15) &amp; "." &amp; BR856),
            --(INT('Data Sheet'!$B$15) &amp; "." &amp; BR856)
        )
    ),
    IF(BQ856&lt;&gt;"",
        IF(INT('Data Sheet'!$A$15)=INT('Data Sheet'!$B$15),
            --(INT('Data Sheet'!$A$15) &amp; "." &amp; LEFT(BQ856,3)),
            IF(AND((--(INT('Data Sheet'!$A$15) &amp; "." &amp; LEFT(BQ856,3))&gt;=--('Data Sheet'!$A$15)), (--(INT('Data Sheet'!$A$15) &amp; "." &amp; LEFT(BQ856,3))&lt;=--('Data Sheet'!$B$15))),
                --(INT('Data Sheet'!$A$15) &amp; "." &amp; LEFT(BQ856,3)),
                --(INT('Data Sheet'!$B$15) &amp; "." &amp; LEFT(BQ856,3))
            )
        ),
        "OK"
    )
)</f>
        <v>OK</v>
      </c>
      <c r="Q856" s="23" t="str">
        <f>IF(BS856&lt;&gt;"",
    IF(INT('Data Sheet'!$A$19)=INT('Data Sheet'!$B$15),
        --(INT('Data Sheet'!$A$15) &amp; "." &amp; BS856),
        IF(AND((--(INT('Data Sheet'!$A$15) &amp; "." &amp; BS856)&gt;=--('Data Sheet'!$A$15)), (--(INT('Data Sheet'!$A$15) &amp; "." &amp; BS856)&lt;=--('Data Sheet'!$B$15))),
            --(INT('Data Sheet'!$A$15) &amp; "." &amp; BS856),
            --(INT('Data Sheet'!$B$15) &amp; "." &amp; BS856)
        )
    ),
    IF(BQ856&lt;&gt;"",
        IF(INT('Data Sheet'!$A$15)=INT('Data Sheet'!$B$15),
            --(INT('Data Sheet'!$A$15) &amp; "." &amp; RIGHT(BQ856,3)),
            IF(AND((--(INT('Data Sheet'!$A$15) &amp; "." &amp; RIGHT(BQ856,3))&gt;=--('Data Sheet'!$A$15)), (--(INT('Data Sheet'!$A$15) &amp; "." &amp; RIGHT(BQ856,3))&lt;=--('Data Sheet'!$B$15))),
                --(INT('Data Sheet'!$A$15) &amp; "." &amp; RIGHT(BQ856,3)),
                --(INT('Data Sheet'!$B$15) &amp; "." &amp; RIGHT(BQ856,3))
            )
        ),
        "OK"
    )
)</f>
        <v>OK</v>
      </c>
      <c r="R856" s="19"/>
      <c r="S856" s="19"/>
      <c r="T856" s="19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1"/>
      <c r="AU856" s="21"/>
      <c r="AV856" s="21"/>
      <c r="AW856" s="22"/>
      <c r="AX856" s="99"/>
      <c r="AY856" s="20"/>
      <c r="AZ856" s="20"/>
      <c r="BA856" s="22"/>
      <c r="BB856">
        <v>848</v>
      </c>
      <c r="BC856" s="80"/>
      <c r="BD856" s="80"/>
      <c r="BE856" s="80"/>
      <c r="BF856" s="80"/>
      <c r="BG856" s="32" t="str">
        <f t="shared" si="147"/>
        <v/>
      </c>
      <c r="BH856" s="78">
        <f t="shared" si="145"/>
        <v>0</v>
      </c>
      <c r="BI856" s="2">
        <f t="shared" si="148"/>
        <v>0</v>
      </c>
      <c r="BJ856" s="2">
        <f t="shared" si="149"/>
        <v>0</v>
      </c>
      <c r="BK856" s="2">
        <f t="shared" si="146"/>
        <v>0</v>
      </c>
    </row>
    <row r="857" spans="2:63" ht="15" customHeight="1" x14ac:dyDescent="0.25">
      <c r="B857" s="14">
        <v>849</v>
      </c>
      <c r="C857" s="95" t="str">
        <f t="shared" si="150"/>
        <v/>
      </c>
      <c r="D857" s="15" t="str">
        <f t="shared" si="155"/>
        <v>OK</v>
      </c>
      <c r="E857" s="16" t="e">
        <f>VLOOKUP('Data Sheet'!$B$8,'Data Sheet'!$I$2:$J$9,2,FALSE)</f>
        <v>#N/A</v>
      </c>
      <c r="F857" s="16" t="str">
        <f t="shared" si="151"/>
        <v/>
      </c>
      <c r="G857" s="103">
        <f t="shared" si="152"/>
        <v>0</v>
      </c>
      <c r="H857" s="17" t="s">
        <v>26</v>
      </c>
      <c r="I857" s="17" t="s">
        <v>26</v>
      </c>
      <c r="J857" s="17" t="str">
        <f>IF('Data Sheet'!$B$9="NC-50","N/A","OK")</f>
        <v>OK</v>
      </c>
      <c r="K857" s="17" t="str">
        <f>IF('Data Sheet'!$B$9="NC-50","N/A","OK")</f>
        <v>OK</v>
      </c>
      <c r="L857" s="17" t="str">
        <f t="shared" si="153"/>
        <v>OK</v>
      </c>
      <c r="M857" s="17" t="str">
        <f t="shared" si="154"/>
        <v>OK</v>
      </c>
      <c r="N857" s="18" t="str">
        <f>IF(BO857&lt;&gt;"",
    IF(INT('Data Sheet'!$A$19)=INT('Data Sheet'!$B$19),
        --(INT('Data Sheet'!$A$19) &amp; "." &amp; BO857),
        IF(AND((--(INT('Data Sheet'!$A$19) &amp; "." &amp; BO857)&gt;=--('Data Sheet'!$A$19)), (--(INT('Data Sheet'!$A$19) &amp; "." &amp; BO857)&lt;=--('Data Sheet'!$B$19))),
            --(INT('Data Sheet'!$A$19) &amp; "." &amp; BO857),
            --(INT('Data Sheet'!$B$19) &amp; "." &amp; BO857)
        )
    ),
    IF(BN857&lt;&gt;"",
        IF(INT('Data Sheet'!$A$19)=INT('Data Sheet'!$B$19),
            --(INT('Data Sheet'!$A$19) &amp; "." &amp; LEFT(BN857,3)),
            IF(AND((--(INT('Data Sheet'!$A$19) &amp; "." &amp; LEFT(BN857,3))&gt;=--('Data Sheet'!$A$19)), (--(INT('Data Sheet'!$A$19) &amp; "." &amp; LEFT(BN857,3))&lt;=--('Data Sheet'!$B$19))),
                --(INT('Data Sheet'!$A$19) &amp; "." &amp; LEFT(BN857,3)),
                --(INT('Data Sheet'!$B$19) &amp; "." &amp; LEFT(BN857,3))
            )
        ),
        "OK"
    )
)</f>
        <v>OK</v>
      </c>
      <c r="O857" s="23" t="str">
        <f>IF(BP857&lt;&gt;"",
    IF(INT('Data Sheet'!$A$19)=INT('Data Sheet'!$B$19),
        --(INT('Data Sheet'!$A$19) &amp; "." &amp; BP857),
        IF(AND((--(INT('Data Sheet'!$A$19) &amp; "." &amp; BP857)&gt;=--('Data Sheet'!$A$19)), (--(INT('Data Sheet'!$A$19) &amp; "." &amp; BP857)&lt;=--('Data Sheet'!$B$19))),
            --(INT('Data Sheet'!$A$19) &amp; "." &amp; BP857),
            --(INT('Data Sheet'!$B$19) &amp; "." &amp; BP857)
        )
    ),
    IF(BN857&lt;&gt;"",
        IF(INT('Data Sheet'!$A$19)=INT('Data Sheet'!$B$19),
            --(INT('Data Sheet'!$A$19) &amp; "." &amp; RIGHT(BN857,3)),
            IF(AND((--(INT('Data Sheet'!$A$19) &amp; "." &amp; RIGHT(BN857,3))&gt;=--('Data Sheet'!$A$19)), (--(INT('Data Sheet'!$A$19) &amp; "." &amp; RIGHT(BN857,3))&lt;=--('Data Sheet'!$B$19))),
                --(INT('Data Sheet'!$A$19) &amp; "." &amp; RIGHT(BN857,3)),
                --(INT('Data Sheet'!$B$19) &amp; "." &amp; RIGHT(BN857,3))
            )
        ),
        "OK"
    )
)</f>
        <v>OK</v>
      </c>
      <c r="P857" s="23" t="str">
        <f>IF(BR857&lt;&gt;"",
    IF(INT('Data Sheet'!$A$19)=INT('Data Sheet'!$B$15),
        --(INT('Data Sheet'!$A$15) &amp; "." &amp; BR857),
        IF(AND((--(INT('Data Sheet'!$A$15) &amp; "." &amp; BR857)&gt;=--('Data Sheet'!$A$15)), (--(INT('Data Sheet'!$A$15) &amp; "." &amp; BR857)&lt;=--('Data Sheet'!$B$15))),
            --(INT('Data Sheet'!$A$15) &amp; "." &amp; BR857),
            --(INT('Data Sheet'!$B$15) &amp; "." &amp; BR857)
        )
    ),
    IF(BQ857&lt;&gt;"",
        IF(INT('Data Sheet'!$A$15)=INT('Data Sheet'!$B$15),
            --(INT('Data Sheet'!$A$15) &amp; "." &amp; LEFT(BQ857,3)),
            IF(AND((--(INT('Data Sheet'!$A$15) &amp; "." &amp; LEFT(BQ857,3))&gt;=--('Data Sheet'!$A$15)), (--(INT('Data Sheet'!$A$15) &amp; "." &amp; LEFT(BQ857,3))&lt;=--('Data Sheet'!$B$15))),
                --(INT('Data Sheet'!$A$15) &amp; "." &amp; LEFT(BQ857,3)),
                --(INT('Data Sheet'!$B$15) &amp; "." &amp; LEFT(BQ857,3))
            )
        ),
        "OK"
    )
)</f>
        <v>OK</v>
      </c>
      <c r="Q857" s="23" t="str">
        <f>IF(BS857&lt;&gt;"",
    IF(INT('Data Sheet'!$A$19)=INT('Data Sheet'!$B$15),
        --(INT('Data Sheet'!$A$15) &amp; "." &amp; BS857),
        IF(AND((--(INT('Data Sheet'!$A$15) &amp; "." &amp; BS857)&gt;=--('Data Sheet'!$A$15)), (--(INT('Data Sheet'!$A$15) &amp; "." &amp; BS857)&lt;=--('Data Sheet'!$B$15))),
            --(INT('Data Sheet'!$A$15) &amp; "." &amp; BS857),
            --(INT('Data Sheet'!$B$15) &amp; "." &amp; BS857)
        )
    ),
    IF(BQ857&lt;&gt;"",
        IF(INT('Data Sheet'!$A$15)=INT('Data Sheet'!$B$15),
            --(INT('Data Sheet'!$A$15) &amp; "." &amp; RIGHT(BQ857,3)),
            IF(AND((--(INT('Data Sheet'!$A$15) &amp; "." &amp; RIGHT(BQ857,3))&gt;=--('Data Sheet'!$A$15)), (--(INT('Data Sheet'!$A$15) &amp; "." &amp; RIGHT(BQ857,3))&lt;=--('Data Sheet'!$B$15))),
                --(INT('Data Sheet'!$A$15) &amp; "." &amp; RIGHT(BQ857,3)),
                --(INT('Data Sheet'!$B$15) &amp; "." &amp; RIGHT(BQ857,3))
            )
        ),
        "OK"
    )
)</f>
        <v>OK</v>
      </c>
      <c r="R857" s="19"/>
      <c r="S857" s="19"/>
      <c r="T857" s="19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1"/>
      <c r="AU857" s="21"/>
      <c r="AV857" s="21"/>
      <c r="AW857" s="22"/>
      <c r="AX857" s="99"/>
      <c r="AY857" s="20"/>
      <c r="AZ857" s="20"/>
      <c r="BA857" s="22"/>
      <c r="BB857">
        <v>849</v>
      </c>
      <c r="BC857" s="80"/>
      <c r="BD857" s="80"/>
      <c r="BE857" s="80"/>
      <c r="BF857" s="80"/>
      <c r="BG857" s="32" t="str">
        <f t="shared" si="147"/>
        <v/>
      </c>
      <c r="BH857" s="78">
        <f t="shared" si="145"/>
        <v>0</v>
      </c>
      <c r="BI857" s="2">
        <f t="shared" si="148"/>
        <v>0</v>
      </c>
      <c r="BJ857" s="2">
        <f t="shared" si="149"/>
        <v>0</v>
      </c>
      <c r="BK857" s="2">
        <f t="shared" si="146"/>
        <v>0</v>
      </c>
    </row>
    <row r="858" spans="2:63" ht="15" customHeight="1" x14ac:dyDescent="0.25">
      <c r="B858" s="14">
        <v>850</v>
      </c>
      <c r="C858" s="95" t="str">
        <f t="shared" si="150"/>
        <v/>
      </c>
      <c r="D858" s="15" t="str">
        <f t="shared" si="155"/>
        <v>OK</v>
      </c>
      <c r="E858" s="16" t="e">
        <f>VLOOKUP('Data Sheet'!$B$8,'Data Sheet'!$I$2:$J$9,2,FALSE)</f>
        <v>#N/A</v>
      </c>
      <c r="F858" s="16" t="str">
        <f t="shared" si="151"/>
        <v/>
      </c>
      <c r="G858" s="103">
        <f t="shared" si="152"/>
        <v>0</v>
      </c>
      <c r="H858" s="17" t="s">
        <v>26</v>
      </c>
      <c r="I858" s="17" t="s">
        <v>26</v>
      </c>
      <c r="J858" s="17" t="str">
        <f>IF('Data Sheet'!$B$9="NC-50","N/A","OK")</f>
        <v>OK</v>
      </c>
      <c r="K858" s="17" t="str">
        <f>IF('Data Sheet'!$B$9="NC-50","N/A","OK")</f>
        <v>OK</v>
      </c>
      <c r="L858" s="17" t="str">
        <f t="shared" si="153"/>
        <v>OK</v>
      </c>
      <c r="M858" s="17" t="str">
        <f t="shared" si="154"/>
        <v>OK</v>
      </c>
      <c r="N858" s="18" t="str">
        <f>IF(BO858&lt;&gt;"",
    IF(INT('Data Sheet'!$A$19)=INT('Data Sheet'!$B$19),
        --(INT('Data Sheet'!$A$19) &amp; "." &amp; BO858),
        IF(AND((--(INT('Data Sheet'!$A$19) &amp; "." &amp; BO858)&gt;=--('Data Sheet'!$A$19)), (--(INT('Data Sheet'!$A$19) &amp; "." &amp; BO858)&lt;=--('Data Sheet'!$B$19))),
            --(INT('Data Sheet'!$A$19) &amp; "." &amp; BO858),
            --(INT('Data Sheet'!$B$19) &amp; "." &amp; BO858)
        )
    ),
    IF(BN858&lt;&gt;"",
        IF(INT('Data Sheet'!$A$19)=INT('Data Sheet'!$B$19),
            --(INT('Data Sheet'!$A$19) &amp; "." &amp; LEFT(BN858,3)),
            IF(AND((--(INT('Data Sheet'!$A$19) &amp; "." &amp; LEFT(BN858,3))&gt;=--('Data Sheet'!$A$19)), (--(INT('Data Sheet'!$A$19) &amp; "." &amp; LEFT(BN858,3))&lt;=--('Data Sheet'!$B$19))),
                --(INT('Data Sheet'!$A$19) &amp; "." &amp; LEFT(BN858,3)),
                --(INT('Data Sheet'!$B$19) &amp; "." &amp; LEFT(BN858,3))
            )
        ),
        "OK"
    )
)</f>
        <v>OK</v>
      </c>
      <c r="O858" s="23" t="str">
        <f>IF(BP858&lt;&gt;"",
    IF(INT('Data Sheet'!$A$19)=INT('Data Sheet'!$B$19),
        --(INT('Data Sheet'!$A$19) &amp; "." &amp; BP858),
        IF(AND((--(INT('Data Sheet'!$A$19) &amp; "." &amp; BP858)&gt;=--('Data Sheet'!$A$19)), (--(INT('Data Sheet'!$A$19) &amp; "." &amp; BP858)&lt;=--('Data Sheet'!$B$19))),
            --(INT('Data Sheet'!$A$19) &amp; "." &amp; BP858),
            --(INT('Data Sheet'!$B$19) &amp; "." &amp; BP858)
        )
    ),
    IF(BN858&lt;&gt;"",
        IF(INT('Data Sheet'!$A$19)=INT('Data Sheet'!$B$19),
            --(INT('Data Sheet'!$A$19) &amp; "." &amp; RIGHT(BN858,3)),
            IF(AND((--(INT('Data Sheet'!$A$19) &amp; "." &amp; RIGHT(BN858,3))&gt;=--('Data Sheet'!$A$19)), (--(INT('Data Sheet'!$A$19) &amp; "." &amp; RIGHT(BN858,3))&lt;=--('Data Sheet'!$B$19))),
                --(INT('Data Sheet'!$A$19) &amp; "." &amp; RIGHT(BN858,3)),
                --(INT('Data Sheet'!$B$19) &amp; "." &amp; RIGHT(BN858,3))
            )
        ),
        "OK"
    )
)</f>
        <v>OK</v>
      </c>
      <c r="P858" s="23" t="str">
        <f>IF(BR858&lt;&gt;"",
    IF(INT('Data Sheet'!$A$19)=INT('Data Sheet'!$B$15),
        --(INT('Data Sheet'!$A$15) &amp; "." &amp; BR858),
        IF(AND((--(INT('Data Sheet'!$A$15) &amp; "." &amp; BR858)&gt;=--('Data Sheet'!$A$15)), (--(INT('Data Sheet'!$A$15) &amp; "." &amp; BR858)&lt;=--('Data Sheet'!$B$15))),
            --(INT('Data Sheet'!$A$15) &amp; "." &amp; BR858),
            --(INT('Data Sheet'!$B$15) &amp; "." &amp; BR858)
        )
    ),
    IF(BQ858&lt;&gt;"",
        IF(INT('Data Sheet'!$A$15)=INT('Data Sheet'!$B$15),
            --(INT('Data Sheet'!$A$15) &amp; "." &amp; LEFT(BQ858,3)),
            IF(AND((--(INT('Data Sheet'!$A$15) &amp; "." &amp; LEFT(BQ858,3))&gt;=--('Data Sheet'!$A$15)), (--(INT('Data Sheet'!$A$15) &amp; "." &amp; LEFT(BQ858,3))&lt;=--('Data Sheet'!$B$15))),
                --(INT('Data Sheet'!$A$15) &amp; "." &amp; LEFT(BQ858,3)),
                --(INT('Data Sheet'!$B$15) &amp; "." &amp; LEFT(BQ858,3))
            )
        ),
        "OK"
    )
)</f>
        <v>OK</v>
      </c>
      <c r="Q858" s="23" t="str">
        <f>IF(BS858&lt;&gt;"",
    IF(INT('Data Sheet'!$A$19)=INT('Data Sheet'!$B$15),
        --(INT('Data Sheet'!$A$15) &amp; "." &amp; BS858),
        IF(AND((--(INT('Data Sheet'!$A$15) &amp; "." &amp; BS858)&gt;=--('Data Sheet'!$A$15)), (--(INT('Data Sheet'!$A$15) &amp; "." &amp; BS858)&lt;=--('Data Sheet'!$B$15))),
            --(INT('Data Sheet'!$A$15) &amp; "." &amp; BS858),
            --(INT('Data Sheet'!$B$15) &amp; "." &amp; BS858)
        )
    ),
    IF(BQ858&lt;&gt;"",
        IF(INT('Data Sheet'!$A$15)=INT('Data Sheet'!$B$15),
            --(INT('Data Sheet'!$A$15) &amp; "." &amp; RIGHT(BQ858,3)),
            IF(AND((--(INT('Data Sheet'!$A$15) &amp; "." &amp; RIGHT(BQ858,3))&gt;=--('Data Sheet'!$A$15)), (--(INT('Data Sheet'!$A$15) &amp; "." &amp; RIGHT(BQ858,3))&lt;=--('Data Sheet'!$B$15))),
                --(INT('Data Sheet'!$A$15) &amp; "." &amp; RIGHT(BQ858,3)),
                --(INT('Data Sheet'!$B$15) &amp; "." &amp; RIGHT(BQ858,3))
            )
        ),
        "OK"
    )
)</f>
        <v>OK</v>
      </c>
      <c r="R858" s="19"/>
      <c r="S858" s="19"/>
      <c r="T858" s="19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1"/>
      <c r="AU858" s="21"/>
      <c r="AV858" s="21"/>
      <c r="AW858" s="22"/>
      <c r="AX858" s="99"/>
      <c r="AY858" s="20"/>
      <c r="AZ858" s="20"/>
      <c r="BA858" s="22"/>
      <c r="BB858">
        <v>850</v>
      </c>
      <c r="BC858" s="80"/>
      <c r="BD858" s="80"/>
      <c r="BE858" s="80"/>
      <c r="BF858" s="80"/>
      <c r="BG858" s="32" t="str">
        <f t="shared" si="147"/>
        <v/>
      </c>
      <c r="BH858" s="78">
        <f t="shared" si="145"/>
        <v>0</v>
      </c>
      <c r="BI858" s="2">
        <f t="shared" si="148"/>
        <v>0</v>
      </c>
      <c r="BJ858" s="2">
        <f t="shared" si="149"/>
        <v>0</v>
      </c>
      <c r="BK858" s="2">
        <f t="shared" si="146"/>
        <v>0</v>
      </c>
    </row>
    <row r="859" spans="2:63" ht="15" customHeight="1" x14ac:dyDescent="0.25">
      <c r="B859" s="14">
        <v>851</v>
      </c>
      <c r="C859" s="95" t="str">
        <f t="shared" si="150"/>
        <v/>
      </c>
      <c r="D859" s="15" t="str">
        <f t="shared" si="155"/>
        <v>OK</v>
      </c>
      <c r="E859" s="16" t="e">
        <f>VLOOKUP('Data Sheet'!$B$8,'Data Sheet'!$I$2:$J$9,2,FALSE)</f>
        <v>#N/A</v>
      </c>
      <c r="F859" s="16" t="str">
        <f t="shared" si="151"/>
        <v/>
      </c>
      <c r="G859" s="103">
        <f t="shared" si="152"/>
        <v>0</v>
      </c>
      <c r="H859" s="17" t="s">
        <v>26</v>
      </c>
      <c r="I859" s="17" t="s">
        <v>26</v>
      </c>
      <c r="J859" s="17" t="str">
        <f>IF('Data Sheet'!$B$9="NC-50","N/A","OK")</f>
        <v>OK</v>
      </c>
      <c r="K859" s="17" t="str">
        <f>IF('Data Sheet'!$B$9="NC-50","N/A","OK")</f>
        <v>OK</v>
      </c>
      <c r="L859" s="17" t="str">
        <f t="shared" si="153"/>
        <v>OK</v>
      </c>
      <c r="M859" s="17" t="str">
        <f t="shared" si="154"/>
        <v>OK</v>
      </c>
      <c r="N859" s="18" t="str">
        <f>IF(BO859&lt;&gt;"",
    IF(INT('Data Sheet'!$A$19)=INT('Data Sheet'!$B$19),
        --(INT('Data Sheet'!$A$19) &amp; "." &amp; BO859),
        IF(AND((--(INT('Data Sheet'!$A$19) &amp; "." &amp; BO859)&gt;=--('Data Sheet'!$A$19)), (--(INT('Data Sheet'!$A$19) &amp; "." &amp; BO859)&lt;=--('Data Sheet'!$B$19))),
            --(INT('Data Sheet'!$A$19) &amp; "." &amp; BO859),
            --(INT('Data Sheet'!$B$19) &amp; "." &amp; BO859)
        )
    ),
    IF(BN859&lt;&gt;"",
        IF(INT('Data Sheet'!$A$19)=INT('Data Sheet'!$B$19),
            --(INT('Data Sheet'!$A$19) &amp; "." &amp; LEFT(BN859,3)),
            IF(AND((--(INT('Data Sheet'!$A$19) &amp; "." &amp; LEFT(BN859,3))&gt;=--('Data Sheet'!$A$19)), (--(INT('Data Sheet'!$A$19) &amp; "." &amp; LEFT(BN859,3))&lt;=--('Data Sheet'!$B$19))),
                --(INT('Data Sheet'!$A$19) &amp; "." &amp; LEFT(BN859,3)),
                --(INT('Data Sheet'!$B$19) &amp; "." &amp; LEFT(BN859,3))
            )
        ),
        "OK"
    )
)</f>
        <v>OK</v>
      </c>
      <c r="O859" s="23" t="str">
        <f>IF(BP859&lt;&gt;"",
    IF(INT('Data Sheet'!$A$19)=INT('Data Sheet'!$B$19),
        --(INT('Data Sheet'!$A$19) &amp; "." &amp; BP859),
        IF(AND((--(INT('Data Sheet'!$A$19) &amp; "." &amp; BP859)&gt;=--('Data Sheet'!$A$19)), (--(INT('Data Sheet'!$A$19) &amp; "." &amp; BP859)&lt;=--('Data Sheet'!$B$19))),
            --(INT('Data Sheet'!$A$19) &amp; "." &amp; BP859),
            --(INT('Data Sheet'!$B$19) &amp; "." &amp; BP859)
        )
    ),
    IF(BN859&lt;&gt;"",
        IF(INT('Data Sheet'!$A$19)=INT('Data Sheet'!$B$19),
            --(INT('Data Sheet'!$A$19) &amp; "." &amp; RIGHT(BN859,3)),
            IF(AND((--(INT('Data Sheet'!$A$19) &amp; "." &amp; RIGHT(BN859,3))&gt;=--('Data Sheet'!$A$19)), (--(INT('Data Sheet'!$A$19) &amp; "." &amp; RIGHT(BN859,3))&lt;=--('Data Sheet'!$B$19))),
                --(INT('Data Sheet'!$A$19) &amp; "." &amp; RIGHT(BN859,3)),
                --(INT('Data Sheet'!$B$19) &amp; "." &amp; RIGHT(BN859,3))
            )
        ),
        "OK"
    )
)</f>
        <v>OK</v>
      </c>
      <c r="P859" s="23" t="str">
        <f>IF(BR859&lt;&gt;"",
    IF(INT('Data Sheet'!$A$19)=INT('Data Sheet'!$B$15),
        --(INT('Data Sheet'!$A$15) &amp; "." &amp; BR859),
        IF(AND((--(INT('Data Sheet'!$A$15) &amp; "." &amp; BR859)&gt;=--('Data Sheet'!$A$15)), (--(INT('Data Sheet'!$A$15) &amp; "." &amp; BR859)&lt;=--('Data Sheet'!$B$15))),
            --(INT('Data Sheet'!$A$15) &amp; "." &amp; BR859),
            --(INT('Data Sheet'!$B$15) &amp; "." &amp; BR859)
        )
    ),
    IF(BQ859&lt;&gt;"",
        IF(INT('Data Sheet'!$A$15)=INT('Data Sheet'!$B$15),
            --(INT('Data Sheet'!$A$15) &amp; "." &amp; LEFT(BQ859,3)),
            IF(AND((--(INT('Data Sheet'!$A$15) &amp; "." &amp; LEFT(BQ859,3))&gt;=--('Data Sheet'!$A$15)), (--(INT('Data Sheet'!$A$15) &amp; "." &amp; LEFT(BQ859,3))&lt;=--('Data Sheet'!$B$15))),
                --(INT('Data Sheet'!$A$15) &amp; "." &amp; LEFT(BQ859,3)),
                --(INT('Data Sheet'!$B$15) &amp; "." &amp; LEFT(BQ859,3))
            )
        ),
        "OK"
    )
)</f>
        <v>OK</v>
      </c>
      <c r="Q859" s="23" t="str">
        <f>IF(BS859&lt;&gt;"",
    IF(INT('Data Sheet'!$A$19)=INT('Data Sheet'!$B$15),
        --(INT('Data Sheet'!$A$15) &amp; "." &amp; BS859),
        IF(AND((--(INT('Data Sheet'!$A$15) &amp; "." &amp; BS859)&gt;=--('Data Sheet'!$A$15)), (--(INT('Data Sheet'!$A$15) &amp; "." &amp; BS859)&lt;=--('Data Sheet'!$B$15))),
            --(INT('Data Sheet'!$A$15) &amp; "." &amp; BS859),
            --(INT('Data Sheet'!$B$15) &amp; "." &amp; BS859)
        )
    ),
    IF(BQ859&lt;&gt;"",
        IF(INT('Data Sheet'!$A$15)=INT('Data Sheet'!$B$15),
            --(INT('Data Sheet'!$A$15) &amp; "." &amp; RIGHT(BQ859,3)),
            IF(AND((--(INT('Data Sheet'!$A$15) &amp; "." &amp; RIGHT(BQ859,3))&gt;=--('Data Sheet'!$A$15)), (--(INT('Data Sheet'!$A$15) &amp; "." &amp; RIGHT(BQ859,3))&lt;=--('Data Sheet'!$B$15))),
                --(INT('Data Sheet'!$A$15) &amp; "." &amp; RIGHT(BQ859,3)),
                --(INT('Data Sheet'!$B$15) &amp; "." &amp; RIGHT(BQ859,3))
            )
        ),
        "OK"
    )
)</f>
        <v>OK</v>
      </c>
      <c r="R859" s="19"/>
      <c r="S859" s="19"/>
      <c r="T859" s="19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1"/>
      <c r="AU859" s="21"/>
      <c r="AV859" s="21"/>
      <c r="AW859" s="22"/>
      <c r="AX859" s="99"/>
      <c r="AY859" s="20"/>
      <c r="AZ859" s="20"/>
      <c r="BA859" s="22"/>
      <c r="BB859">
        <v>851</v>
      </c>
      <c r="BC859" s="80"/>
      <c r="BD859" s="80"/>
      <c r="BE859" s="80"/>
      <c r="BF859" s="80"/>
      <c r="BG859" s="32" t="str">
        <f t="shared" si="147"/>
        <v/>
      </c>
      <c r="BH859" s="78">
        <f t="shared" si="145"/>
        <v>0</v>
      </c>
      <c r="BI859" s="2">
        <f t="shared" si="148"/>
        <v>0</v>
      </c>
      <c r="BJ859" s="2">
        <f t="shared" si="149"/>
        <v>0</v>
      </c>
      <c r="BK859" s="2">
        <f t="shared" si="146"/>
        <v>0</v>
      </c>
    </row>
    <row r="860" spans="2:63" ht="15" customHeight="1" x14ac:dyDescent="0.25">
      <c r="B860" s="14">
        <v>852</v>
      </c>
      <c r="C860" s="95" t="str">
        <f t="shared" si="150"/>
        <v/>
      </c>
      <c r="D860" s="15" t="str">
        <f t="shared" si="155"/>
        <v>OK</v>
      </c>
      <c r="E860" s="16" t="e">
        <f>VLOOKUP('Data Sheet'!$B$8,'Data Sheet'!$I$2:$J$9,2,FALSE)</f>
        <v>#N/A</v>
      </c>
      <c r="F860" s="16" t="str">
        <f t="shared" si="151"/>
        <v/>
      </c>
      <c r="G860" s="103">
        <f t="shared" si="152"/>
        <v>0</v>
      </c>
      <c r="H860" s="17" t="s">
        <v>26</v>
      </c>
      <c r="I860" s="17" t="s">
        <v>26</v>
      </c>
      <c r="J860" s="17" t="str">
        <f>IF('Data Sheet'!$B$9="NC-50","N/A","OK")</f>
        <v>OK</v>
      </c>
      <c r="K860" s="17" t="str">
        <f>IF('Data Sheet'!$B$9="NC-50","N/A","OK")</f>
        <v>OK</v>
      </c>
      <c r="L860" s="17" t="str">
        <f t="shared" si="153"/>
        <v>OK</v>
      </c>
      <c r="M860" s="17" t="str">
        <f t="shared" si="154"/>
        <v>OK</v>
      </c>
      <c r="N860" s="18" t="str">
        <f>IF(BO860&lt;&gt;"",
    IF(INT('Data Sheet'!$A$19)=INT('Data Sheet'!$B$19),
        --(INT('Data Sheet'!$A$19) &amp; "." &amp; BO860),
        IF(AND((--(INT('Data Sheet'!$A$19) &amp; "." &amp; BO860)&gt;=--('Data Sheet'!$A$19)), (--(INT('Data Sheet'!$A$19) &amp; "." &amp; BO860)&lt;=--('Data Sheet'!$B$19))),
            --(INT('Data Sheet'!$A$19) &amp; "." &amp; BO860),
            --(INT('Data Sheet'!$B$19) &amp; "." &amp; BO860)
        )
    ),
    IF(BN860&lt;&gt;"",
        IF(INT('Data Sheet'!$A$19)=INT('Data Sheet'!$B$19),
            --(INT('Data Sheet'!$A$19) &amp; "." &amp; LEFT(BN860,3)),
            IF(AND((--(INT('Data Sheet'!$A$19) &amp; "." &amp; LEFT(BN860,3))&gt;=--('Data Sheet'!$A$19)), (--(INT('Data Sheet'!$A$19) &amp; "." &amp; LEFT(BN860,3))&lt;=--('Data Sheet'!$B$19))),
                --(INT('Data Sheet'!$A$19) &amp; "." &amp; LEFT(BN860,3)),
                --(INT('Data Sheet'!$B$19) &amp; "." &amp; LEFT(BN860,3))
            )
        ),
        "OK"
    )
)</f>
        <v>OK</v>
      </c>
      <c r="O860" s="23" t="str">
        <f>IF(BP860&lt;&gt;"",
    IF(INT('Data Sheet'!$A$19)=INT('Data Sheet'!$B$19),
        --(INT('Data Sheet'!$A$19) &amp; "." &amp; BP860),
        IF(AND((--(INT('Data Sheet'!$A$19) &amp; "." &amp; BP860)&gt;=--('Data Sheet'!$A$19)), (--(INT('Data Sheet'!$A$19) &amp; "." &amp; BP860)&lt;=--('Data Sheet'!$B$19))),
            --(INT('Data Sheet'!$A$19) &amp; "." &amp; BP860),
            --(INT('Data Sheet'!$B$19) &amp; "." &amp; BP860)
        )
    ),
    IF(BN860&lt;&gt;"",
        IF(INT('Data Sheet'!$A$19)=INT('Data Sheet'!$B$19),
            --(INT('Data Sheet'!$A$19) &amp; "." &amp; RIGHT(BN860,3)),
            IF(AND((--(INT('Data Sheet'!$A$19) &amp; "." &amp; RIGHT(BN860,3))&gt;=--('Data Sheet'!$A$19)), (--(INT('Data Sheet'!$A$19) &amp; "." &amp; RIGHT(BN860,3))&lt;=--('Data Sheet'!$B$19))),
                --(INT('Data Sheet'!$A$19) &amp; "." &amp; RIGHT(BN860,3)),
                --(INT('Data Sheet'!$B$19) &amp; "." &amp; RIGHT(BN860,3))
            )
        ),
        "OK"
    )
)</f>
        <v>OK</v>
      </c>
      <c r="P860" s="23" t="str">
        <f>IF(BR860&lt;&gt;"",
    IF(INT('Data Sheet'!$A$19)=INT('Data Sheet'!$B$15),
        --(INT('Data Sheet'!$A$15) &amp; "." &amp; BR860),
        IF(AND((--(INT('Data Sheet'!$A$15) &amp; "." &amp; BR860)&gt;=--('Data Sheet'!$A$15)), (--(INT('Data Sheet'!$A$15) &amp; "." &amp; BR860)&lt;=--('Data Sheet'!$B$15))),
            --(INT('Data Sheet'!$A$15) &amp; "." &amp; BR860),
            --(INT('Data Sheet'!$B$15) &amp; "." &amp; BR860)
        )
    ),
    IF(BQ860&lt;&gt;"",
        IF(INT('Data Sheet'!$A$15)=INT('Data Sheet'!$B$15),
            --(INT('Data Sheet'!$A$15) &amp; "." &amp; LEFT(BQ860,3)),
            IF(AND((--(INT('Data Sheet'!$A$15) &amp; "." &amp; LEFT(BQ860,3))&gt;=--('Data Sheet'!$A$15)), (--(INT('Data Sheet'!$A$15) &amp; "." &amp; LEFT(BQ860,3))&lt;=--('Data Sheet'!$B$15))),
                --(INT('Data Sheet'!$A$15) &amp; "." &amp; LEFT(BQ860,3)),
                --(INT('Data Sheet'!$B$15) &amp; "." &amp; LEFT(BQ860,3))
            )
        ),
        "OK"
    )
)</f>
        <v>OK</v>
      </c>
      <c r="Q860" s="23" t="str">
        <f>IF(BS860&lt;&gt;"",
    IF(INT('Data Sheet'!$A$19)=INT('Data Sheet'!$B$15),
        --(INT('Data Sheet'!$A$15) &amp; "." &amp; BS860),
        IF(AND((--(INT('Data Sheet'!$A$15) &amp; "." &amp; BS860)&gt;=--('Data Sheet'!$A$15)), (--(INT('Data Sheet'!$A$15) &amp; "." &amp; BS860)&lt;=--('Data Sheet'!$B$15))),
            --(INT('Data Sheet'!$A$15) &amp; "." &amp; BS860),
            --(INT('Data Sheet'!$B$15) &amp; "." &amp; BS860)
        )
    ),
    IF(BQ860&lt;&gt;"",
        IF(INT('Data Sheet'!$A$15)=INT('Data Sheet'!$B$15),
            --(INT('Data Sheet'!$A$15) &amp; "." &amp; RIGHT(BQ860,3)),
            IF(AND((--(INT('Data Sheet'!$A$15) &amp; "." &amp; RIGHT(BQ860,3))&gt;=--('Data Sheet'!$A$15)), (--(INT('Data Sheet'!$A$15) &amp; "." &amp; RIGHT(BQ860,3))&lt;=--('Data Sheet'!$B$15))),
                --(INT('Data Sheet'!$A$15) &amp; "." &amp; RIGHT(BQ860,3)),
                --(INT('Data Sheet'!$B$15) &amp; "." &amp; RIGHT(BQ860,3))
            )
        ),
        "OK"
    )
)</f>
        <v>OK</v>
      </c>
      <c r="R860" s="19"/>
      <c r="S860" s="19"/>
      <c r="T860" s="19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1"/>
      <c r="AU860" s="21"/>
      <c r="AV860" s="21"/>
      <c r="AW860" s="22"/>
      <c r="AX860" s="99"/>
      <c r="AY860" s="20"/>
      <c r="AZ860" s="20"/>
      <c r="BA860" s="22"/>
      <c r="BB860">
        <v>852</v>
      </c>
      <c r="BC860" s="80"/>
      <c r="BD860" s="80"/>
      <c r="BE860" s="80"/>
      <c r="BF860" s="80"/>
      <c r="BG860" s="32" t="str">
        <f t="shared" si="147"/>
        <v/>
      </c>
      <c r="BH860" s="78">
        <f t="shared" si="145"/>
        <v>0</v>
      </c>
      <c r="BI860" s="2">
        <f t="shared" si="148"/>
        <v>0</v>
      </c>
      <c r="BJ860" s="2">
        <f t="shared" si="149"/>
        <v>0</v>
      </c>
      <c r="BK860" s="2">
        <f t="shared" si="146"/>
        <v>0</v>
      </c>
    </row>
    <row r="861" spans="2:63" ht="15" customHeight="1" x14ac:dyDescent="0.25">
      <c r="B861" s="14">
        <v>853</v>
      </c>
      <c r="C861" s="95" t="str">
        <f t="shared" si="150"/>
        <v/>
      </c>
      <c r="D861" s="15" t="str">
        <f t="shared" si="155"/>
        <v>OK</v>
      </c>
      <c r="E861" s="16" t="e">
        <f>VLOOKUP('Data Sheet'!$B$8,'Data Sheet'!$I$2:$J$9,2,FALSE)</f>
        <v>#N/A</v>
      </c>
      <c r="F861" s="16" t="str">
        <f t="shared" si="151"/>
        <v/>
      </c>
      <c r="G861" s="103">
        <f t="shared" si="152"/>
        <v>0</v>
      </c>
      <c r="H861" s="17" t="s">
        <v>26</v>
      </c>
      <c r="I861" s="17" t="s">
        <v>26</v>
      </c>
      <c r="J861" s="17" t="str">
        <f>IF('Data Sheet'!$B$9="NC-50","N/A","OK")</f>
        <v>OK</v>
      </c>
      <c r="K861" s="17" t="str">
        <f>IF('Data Sheet'!$B$9="NC-50","N/A","OK")</f>
        <v>OK</v>
      </c>
      <c r="L861" s="17" t="str">
        <f t="shared" si="153"/>
        <v>OK</v>
      </c>
      <c r="M861" s="17" t="str">
        <f t="shared" si="154"/>
        <v>OK</v>
      </c>
      <c r="N861" s="18" t="str">
        <f>IF(BO861&lt;&gt;"",
    IF(INT('Data Sheet'!$A$19)=INT('Data Sheet'!$B$19),
        --(INT('Data Sheet'!$A$19) &amp; "." &amp; BO861),
        IF(AND((--(INT('Data Sheet'!$A$19) &amp; "." &amp; BO861)&gt;=--('Data Sheet'!$A$19)), (--(INT('Data Sheet'!$A$19) &amp; "." &amp; BO861)&lt;=--('Data Sheet'!$B$19))),
            --(INT('Data Sheet'!$A$19) &amp; "." &amp; BO861),
            --(INT('Data Sheet'!$B$19) &amp; "." &amp; BO861)
        )
    ),
    IF(BN861&lt;&gt;"",
        IF(INT('Data Sheet'!$A$19)=INT('Data Sheet'!$B$19),
            --(INT('Data Sheet'!$A$19) &amp; "." &amp; LEFT(BN861,3)),
            IF(AND((--(INT('Data Sheet'!$A$19) &amp; "." &amp; LEFT(BN861,3))&gt;=--('Data Sheet'!$A$19)), (--(INT('Data Sheet'!$A$19) &amp; "." &amp; LEFT(BN861,3))&lt;=--('Data Sheet'!$B$19))),
                --(INT('Data Sheet'!$A$19) &amp; "." &amp; LEFT(BN861,3)),
                --(INT('Data Sheet'!$B$19) &amp; "." &amp; LEFT(BN861,3))
            )
        ),
        "OK"
    )
)</f>
        <v>OK</v>
      </c>
      <c r="O861" s="23" t="str">
        <f>IF(BP861&lt;&gt;"",
    IF(INT('Data Sheet'!$A$19)=INT('Data Sheet'!$B$19),
        --(INT('Data Sheet'!$A$19) &amp; "." &amp; BP861),
        IF(AND((--(INT('Data Sheet'!$A$19) &amp; "." &amp; BP861)&gt;=--('Data Sheet'!$A$19)), (--(INT('Data Sheet'!$A$19) &amp; "." &amp; BP861)&lt;=--('Data Sheet'!$B$19))),
            --(INT('Data Sheet'!$A$19) &amp; "." &amp; BP861),
            --(INT('Data Sheet'!$B$19) &amp; "." &amp; BP861)
        )
    ),
    IF(BN861&lt;&gt;"",
        IF(INT('Data Sheet'!$A$19)=INT('Data Sheet'!$B$19),
            --(INT('Data Sheet'!$A$19) &amp; "." &amp; RIGHT(BN861,3)),
            IF(AND((--(INT('Data Sheet'!$A$19) &amp; "." &amp; RIGHT(BN861,3))&gt;=--('Data Sheet'!$A$19)), (--(INT('Data Sheet'!$A$19) &amp; "." &amp; RIGHT(BN861,3))&lt;=--('Data Sheet'!$B$19))),
                --(INT('Data Sheet'!$A$19) &amp; "." &amp; RIGHT(BN861,3)),
                --(INT('Data Sheet'!$B$19) &amp; "." &amp; RIGHT(BN861,3))
            )
        ),
        "OK"
    )
)</f>
        <v>OK</v>
      </c>
      <c r="P861" s="23" t="str">
        <f>IF(BR861&lt;&gt;"",
    IF(INT('Data Sheet'!$A$19)=INT('Data Sheet'!$B$15),
        --(INT('Data Sheet'!$A$15) &amp; "." &amp; BR861),
        IF(AND((--(INT('Data Sheet'!$A$15) &amp; "." &amp; BR861)&gt;=--('Data Sheet'!$A$15)), (--(INT('Data Sheet'!$A$15) &amp; "." &amp; BR861)&lt;=--('Data Sheet'!$B$15))),
            --(INT('Data Sheet'!$A$15) &amp; "." &amp; BR861),
            --(INT('Data Sheet'!$B$15) &amp; "." &amp; BR861)
        )
    ),
    IF(BQ861&lt;&gt;"",
        IF(INT('Data Sheet'!$A$15)=INT('Data Sheet'!$B$15),
            --(INT('Data Sheet'!$A$15) &amp; "." &amp; LEFT(BQ861,3)),
            IF(AND((--(INT('Data Sheet'!$A$15) &amp; "." &amp; LEFT(BQ861,3))&gt;=--('Data Sheet'!$A$15)), (--(INT('Data Sheet'!$A$15) &amp; "." &amp; LEFT(BQ861,3))&lt;=--('Data Sheet'!$B$15))),
                --(INT('Data Sheet'!$A$15) &amp; "." &amp; LEFT(BQ861,3)),
                --(INT('Data Sheet'!$B$15) &amp; "." &amp; LEFT(BQ861,3))
            )
        ),
        "OK"
    )
)</f>
        <v>OK</v>
      </c>
      <c r="Q861" s="23" t="str">
        <f>IF(BS861&lt;&gt;"",
    IF(INT('Data Sheet'!$A$19)=INT('Data Sheet'!$B$15),
        --(INT('Data Sheet'!$A$15) &amp; "." &amp; BS861),
        IF(AND((--(INT('Data Sheet'!$A$15) &amp; "." &amp; BS861)&gt;=--('Data Sheet'!$A$15)), (--(INT('Data Sheet'!$A$15) &amp; "." &amp; BS861)&lt;=--('Data Sheet'!$B$15))),
            --(INT('Data Sheet'!$A$15) &amp; "." &amp; BS861),
            --(INT('Data Sheet'!$B$15) &amp; "." &amp; BS861)
        )
    ),
    IF(BQ861&lt;&gt;"",
        IF(INT('Data Sheet'!$A$15)=INT('Data Sheet'!$B$15),
            --(INT('Data Sheet'!$A$15) &amp; "." &amp; RIGHT(BQ861,3)),
            IF(AND((--(INT('Data Sheet'!$A$15) &amp; "." &amp; RIGHT(BQ861,3))&gt;=--('Data Sheet'!$A$15)), (--(INT('Data Sheet'!$A$15) &amp; "." &amp; RIGHT(BQ861,3))&lt;=--('Data Sheet'!$B$15))),
                --(INT('Data Sheet'!$A$15) &amp; "." &amp; RIGHT(BQ861,3)),
                --(INT('Data Sheet'!$B$15) &amp; "." &amp; RIGHT(BQ861,3))
            )
        ),
        "OK"
    )
)</f>
        <v>OK</v>
      </c>
      <c r="R861" s="19"/>
      <c r="S861" s="19"/>
      <c r="T861" s="19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1"/>
      <c r="AU861" s="21"/>
      <c r="AV861" s="21"/>
      <c r="AW861" s="22"/>
      <c r="AX861" s="99"/>
      <c r="AY861" s="20"/>
      <c r="AZ861" s="20"/>
      <c r="BA861" s="22"/>
      <c r="BB861">
        <v>853</v>
      </c>
      <c r="BC861" s="80"/>
      <c r="BD861" s="80"/>
      <c r="BE861" s="80"/>
      <c r="BF861" s="80"/>
      <c r="BG861" s="32" t="str">
        <f t="shared" si="147"/>
        <v/>
      </c>
      <c r="BH861" s="78">
        <f t="shared" si="145"/>
        <v>0</v>
      </c>
      <c r="BI861" s="2">
        <f t="shared" si="148"/>
        <v>0</v>
      </c>
      <c r="BJ861" s="2">
        <f t="shared" si="149"/>
        <v>0</v>
      </c>
      <c r="BK861" s="2">
        <f t="shared" si="146"/>
        <v>0</v>
      </c>
    </row>
    <row r="862" spans="2:63" ht="15" customHeight="1" x14ac:dyDescent="0.25">
      <c r="B862" s="14">
        <v>854</v>
      </c>
      <c r="C862" s="95" t="str">
        <f t="shared" si="150"/>
        <v/>
      </c>
      <c r="D862" s="15" t="str">
        <f t="shared" si="155"/>
        <v>OK</v>
      </c>
      <c r="E862" s="16" t="e">
        <f>VLOOKUP('Data Sheet'!$B$8,'Data Sheet'!$I$2:$J$9,2,FALSE)</f>
        <v>#N/A</v>
      </c>
      <c r="F862" s="16" t="str">
        <f t="shared" si="151"/>
        <v/>
      </c>
      <c r="G862" s="103">
        <f t="shared" si="152"/>
        <v>0</v>
      </c>
      <c r="H862" s="17" t="s">
        <v>26</v>
      </c>
      <c r="I862" s="17" t="s">
        <v>26</v>
      </c>
      <c r="J862" s="17" t="str">
        <f>IF('Data Sheet'!$B$9="NC-50","N/A","OK")</f>
        <v>OK</v>
      </c>
      <c r="K862" s="17" t="str">
        <f>IF('Data Sheet'!$B$9="NC-50","N/A","OK")</f>
        <v>OK</v>
      </c>
      <c r="L862" s="17" t="str">
        <f t="shared" si="153"/>
        <v>OK</v>
      </c>
      <c r="M862" s="17" t="str">
        <f t="shared" si="154"/>
        <v>OK</v>
      </c>
      <c r="N862" s="18" t="str">
        <f>IF(BO862&lt;&gt;"",
    IF(INT('Data Sheet'!$A$19)=INT('Data Sheet'!$B$19),
        --(INT('Data Sheet'!$A$19) &amp; "." &amp; BO862),
        IF(AND((--(INT('Data Sheet'!$A$19) &amp; "." &amp; BO862)&gt;=--('Data Sheet'!$A$19)), (--(INT('Data Sheet'!$A$19) &amp; "." &amp; BO862)&lt;=--('Data Sheet'!$B$19))),
            --(INT('Data Sheet'!$A$19) &amp; "." &amp; BO862),
            --(INT('Data Sheet'!$B$19) &amp; "." &amp; BO862)
        )
    ),
    IF(BN862&lt;&gt;"",
        IF(INT('Data Sheet'!$A$19)=INT('Data Sheet'!$B$19),
            --(INT('Data Sheet'!$A$19) &amp; "." &amp; LEFT(BN862,3)),
            IF(AND((--(INT('Data Sheet'!$A$19) &amp; "." &amp; LEFT(BN862,3))&gt;=--('Data Sheet'!$A$19)), (--(INT('Data Sheet'!$A$19) &amp; "." &amp; LEFT(BN862,3))&lt;=--('Data Sheet'!$B$19))),
                --(INT('Data Sheet'!$A$19) &amp; "." &amp; LEFT(BN862,3)),
                --(INT('Data Sheet'!$B$19) &amp; "." &amp; LEFT(BN862,3))
            )
        ),
        "OK"
    )
)</f>
        <v>OK</v>
      </c>
      <c r="O862" s="23" t="str">
        <f>IF(BP862&lt;&gt;"",
    IF(INT('Data Sheet'!$A$19)=INT('Data Sheet'!$B$19),
        --(INT('Data Sheet'!$A$19) &amp; "." &amp; BP862),
        IF(AND((--(INT('Data Sheet'!$A$19) &amp; "." &amp; BP862)&gt;=--('Data Sheet'!$A$19)), (--(INT('Data Sheet'!$A$19) &amp; "." &amp; BP862)&lt;=--('Data Sheet'!$B$19))),
            --(INT('Data Sheet'!$A$19) &amp; "." &amp; BP862),
            --(INT('Data Sheet'!$B$19) &amp; "." &amp; BP862)
        )
    ),
    IF(BN862&lt;&gt;"",
        IF(INT('Data Sheet'!$A$19)=INT('Data Sheet'!$B$19),
            --(INT('Data Sheet'!$A$19) &amp; "." &amp; RIGHT(BN862,3)),
            IF(AND((--(INT('Data Sheet'!$A$19) &amp; "." &amp; RIGHT(BN862,3))&gt;=--('Data Sheet'!$A$19)), (--(INT('Data Sheet'!$A$19) &amp; "." &amp; RIGHT(BN862,3))&lt;=--('Data Sheet'!$B$19))),
                --(INT('Data Sheet'!$A$19) &amp; "." &amp; RIGHT(BN862,3)),
                --(INT('Data Sheet'!$B$19) &amp; "." &amp; RIGHT(BN862,3))
            )
        ),
        "OK"
    )
)</f>
        <v>OK</v>
      </c>
      <c r="P862" s="23" t="str">
        <f>IF(BR862&lt;&gt;"",
    IF(INT('Data Sheet'!$A$19)=INT('Data Sheet'!$B$15),
        --(INT('Data Sheet'!$A$15) &amp; "." &amp; BR862),
        IF(AND((--(INT('Data Sheet'!$A$15) &amp; "." &amp; BR862)&gt;=--('Data Sheet'!$A$15)), (--(INT('Data Sheet'!$A$15) &amp; "." &amp; BR862)&lt;=--('Data Sheet'!$B$15))),
            --(INT('Data Sheet'!$A$15) &amp; "." &amp; BR862),
            --(INT('Data Sheet'!$B$15) &amp; "." &amp; BR862)
        )
    ),
    IF(BQ862&lt;&gt;"",
        IF(INT('Data Sheet'!$A$15)=INT('Data Sheet'!$B$15),
            --(INT('Data Sheet'!$A$15) &amp; "." &amp; LEFT(BQ862,3)),
            IF(AND((--(INT('Data Sheet'!$A$15) &amp; "." &amp; LEFT(BQ862,3))&gt;=--('Data Sheet'!$A$15)), (--(INT('Data Sheet'!$A$15) &amp; "." &amp; LEFT(BQ862,3))&lt;=--('Data Sheet'!$B$15))),
                --(INT('Data Sheet'!$A$15) &amp; "." &amp; LEFT(BQ862,3)),
                --(INT('Data Sheet'!$B$15) &amp; "." &amp; LEFT(BQ862,3))
            )
        ),
        "OK"
    )
)</f>
        <v>OK</v>
      </c>
      <c r="Q862" s="23" t="str">
        <f>IF(BS862&lt;&gt;"",
    IF(INT('Data Sheet'!$A$19)=INT('Data Sheet'!$B$15),
        --(INT('Data Sheet'!$A$15) &amp; "." &amp; BS862),
        IF(AND((--(INT('Data Sheet'!$A$15) &amp; "." &amp; BS862)&gt;=--('Data Sheet'!$A$15)), (--(INT('Data Sheet'!$A$15) &amp; "." &amp; BS862)&lt;=--('Data Sheet'!$B$15))),
            --(INT('Data Sheet'!$A$15) &amp; "." &amp; BS862),
            --(INT('Data Sheet'!$B$15) &amp; "." &amp; BS862)
        )
    ),
    IF(BQ862&lt;&gt;"",
        IF(INT('Data Sheet'!$A$15)=INT('Data Sheet'!$B$15),
            --(INT('Data Sheet'!$A$15) &amp; "." &amp; RIGHT(BQ862,3)),
            IF(AND((--(INT('Data Sheet'!$A$15) &amp; "." &amp; RIGHT(BQ862,3))&gt;=--('Data Sheet'!$A$15)), (--(INT('Data Sheet'!$A$15) &amp; "." &amp; RIGHT(BQ862,3))&lt;=--('Data Sheet'!$B$15))),
                --(INT('Data Sheet'!$A$15) &amp; "." &amp; RIGHT(BQ862,3)),
                --(INT('Data Sheet'!$B$15) &amp; "." &amp; RIGHT(BQ862,3))
            )
        ),
        "OK"
    )
)</f>
        <v>OK</v>
      </c>
      <c r="R862" s="19"/>
      <c r="S862" s="19"/>
      <c r="T862" s="19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1"/>
      <c r="AU862" s="21"/>
      <c r="AV862" s="21"/>
      <c r="AW862" s="22"/>
      <c r="AX862" s="99"/>
      <c r="AY862" s="20"/>
      <c r="AZ862" s="20"/>
      <c r="BA862" s="22"/>
      <c r="BB862">
        <v>854</v>
      </c>
      <c r="BC862" s="80"/>
      <c r="BD862" s="80"/>
      <c r="BE862" s="80"/>
      <c r="BF862" s="80"/>
      <c r="BG862" s="32" t="str">
        <f t="shared" si="147"/>
        <v/>
      </c>
      <c r="BH862" s="78">
        <f t="shared" si="145"/>
        <v>0</v>
      </c>
      <c r="BI862" s="2">
        <f t="shared" si="148"/>
        <v>0</v>
      </c>
      <c r="BJ862" s="2">
        <f t="shared" si="149"/>
        <v>0</v>
      </c>
      <c r="BK862" s="2">
        <f t="shared" si="146"/>
        <v>0</v>
      </c>
    </row>
    <row r="863" spans="2:63" ht="15" customHeight="1" x14ac:dyDescent="0.25">
      <c r="B863" s="14">
        <v>855</v>
      </c>
      <c r="C863" s="95" t="str">
        <f t="shared" si="150"/>
        <v/>
      </c>
      <c r="D863" s="15" t="str">
        <f t="shared" si="155"/>
        <v>OK</v>
      </c>
      <c r="E863" s="16" t="e">
        <f>VLOOKUP('Data Sheet'!$B$8,'Data Sheet'!$I$2:$J$9,2,FALSE)</f>
        <v>#N/A</v>
      </c>
      <c r="F863" s="16" t="str">
        <f t="shared" si="151"/>
        <v/>
      </c>
      <c r="G863" s="103">
        <f t="shared" si="152"/>
        <v>0</v>
      </c>
      <c r="H863" s="17" t="s">
        <v>26</v>
      </c>
      <c r="I863" s="17" t="s">
        <v>26</v>
      </c>
      <c r="J863" s="17" t="str">
        <f>IF('Data Sheet'!$B$9="NC-50","N/A","OK")</f>
        <v>OK</v>
      </c>
      <c r="K863" s="17" t="str">
        <f>IF('Data Sheet'!$B$9="NC-50","N/A","OK")</f>
        <v>OK</v>
      </c>
      <c r="L863" s="17" t="str">
        <f t="shared" si="153"/>
        <v>OK</v>
      </c>
      <c r="M863" s="17" t="str">
        <f t="shared" si="154"/>
        <v>OK</v>
      </c>
      <c r="N863" s="18" t="str">
        <f>IF(BO863&lt;&gt;"",
    IF(INT('Data Sheet'!$A$19)=INT('Data Sheet'!$B$19),
        --(INT('Data Sheet'!$A$19) &amp; "." &amp; BO863),
        IF(AND((--(INT('Data Sheet'!$A$19) &amp; "." &amp; BO863)&gt;=--('Data Sheet'!$A$19)), (--(INT('Data Sheet'!$A$19) &amp; "." &amp; BO863)&lt;=--('Data Sheet'!$B$19))),
            --(INT('Data Sheet'!$A$19) &amp; "." &amp; BO863),
            --(INT('Data Sheet'!$B$19) &amp; "." &amp; BO863)
        )
    ),
    IF(BN863&lt;&gt;"",
        IF(INT('Data Sheet'!$A$19)=INT('Data Sheet'!$B$19),
            --(INT('Data Sheet'!$A$19) &amp; "." &amp; LEFT(BN863,3)),
            IF(AND((--(INT('Data Sheet'!$A$19) &amp; "." &amp; LEFT(BN863,3))&gt;=--('Data Sheet'!$A$19)), (--(INT('Data Sheet'!$A$19) &amp; "." &amp; LEFT(BN863,3))&lt;=--('Data Sheet'!$B$19))),
                --(INT('Data Sheet'!$A$19) &amp; "." &amp; LEFT(BN863,3)),
                --(INT('Data Sheet'!$B$19) &amp; "." &amp; LEFT(BN863,3))
            )
        ),
        "OK"
    )
)</f>
        <v>OK</v>
      </c>
      <c r="O863" s="23" t="str">
        <f>IF(BP863&lt;&gt;"",
    IF(INT('Data Sheet'!$A$19)=INT('Data Sheet'!$B$19),
        --(INT('Data Sheet'!$A$19) &amp; "." &amp; BP863),
        IF(AND((--(INT('Data Sheet'!$A$19) &amp; "." &amp; BP863)&gt;=--('Data Sheet'!$A$19)), (--(INT('Data Sheet'!$A$19) &amp; "." &amp; BP863)&lt;=--('Data Sheet'!$B$19))),
            --(INT('Data Sheet'!$A$19) &amp; "." &amp; BP863),
            --(INT('Data Sheet'!$B$19) &amp; "." &amp; BP863)
        )
    ),
    IF(BN863&lt;&gt;"",
        IF(INT('Data Sheet'!$A$19)=INT('Data Sheet'!$B$19),
            --(INT('Data Sheet'!$A$19) &amp; "." &amp; RIGHT(BN863,3)),
            IF(AND((--(INT('Data Sheet'!$A$19) &amp; "." &amp; RIGHT(BN863,3))&gt;=--('Data Sheet'!$A$19)), (--(INT('Data Sheet'!$A$19) &amp; "." &amp; RIGHT(BN863,3))&lt;=--('Data Sheet'!$B$19))),
                --(INT('Data Sheet'!$A$19) &amp; "." &amp; RIGHT(BN863,3)),
                --(INT('Data Sheet'!$B$19) &amp; "." &amp; RIGHT(BN863,3))
            )
        ),
        "OK"
    )
)</f>
        <v>OK</v>
      </c>
      <c r="P863" s="23" t="str">
        <f>IF(BR863&lt;&gt;"",
    IF(INT('Data Sheet'!$A$19)=INT('Data Sheet'!$B$15),
        --(INT('Data Sheet'!$A$15) &amp; "." &amp; BR863),
        IF(AND((--(INT('Data Sheet'!$A$15) &amp; "." &amp; BR863)&gt;=--('Data Sheet'!$A$15)), (--(INT('Data Sheet'!$A$15) &amp; "." &amp; BR863)&lt;=--('Data Sheet'!$B$15))),
            --(INT('Data Sheet'!$A$15) &amp; "." &amp; BR863),
            --(INT('Data Sheet'!$B$15) &amp; "." &amp; BR863)
        )
    ),
    IF(BQ863&lt;&gt;"",
        IF(INT('Data Sheet'!$A$15)=INT('Data Sheet'!$B$15),
            --(INT('Data Sheet'!$A$15) &amp; "." &amp; LEFT(BQ863,3)),
            IF(AND((--(INT('Data Sheet'!$A$15) &amp; "." &amp; LEFT(BQ863,3))&gt;=--('Data Sheet'!$A$15)), (--(INT('Data Sheet'!$A$15) &amp; "." &amp; LEFT(BQ863,3))&lt;=--('Data Sheet'!$B$15))),
                --(INT('Data Sheet'!$A$15) &amp; "." &amp; LEFT(BQ863,3)),
                --(INT('Data Sheet'!$B$15) &amp; "." &amp; LEFT(BQ863,3))
            )
        ),
        "OK"
    )
)</f>
        <v>OK</v>
      </c>
      <c r="Q863" s="23" t="str">
        <f>IF(BS863&lt;&gt;"",
    IF(INT('Data Sheet'!$A$19)=INT('Data Sheet'!$B$15),
        --(INT('Data Sheet'!$A$15) &amp; "." &amp; BS863),
        IF(AND((--(INT('Data Sheet'!$A$15) &amp; "." &amp; BS863)&gt;=--('Data Sheet'!$A$15)), (--(INT('Data Sheet'!$A$15) &amp; "." &amp; BS863)&lt;=--('Data Sheet'!$B$15))),
            --(INT('Data Sheet'!$A$15) &amp; "." &amp; BS863),
            --(INT('Data Sheet'!$B$15) &amp; "." &amp; BS863)
        )
    ),
    IF(BQ863&lt;&gt;"",
        IF(INT('Data Sheet'!$A$15)=INT('Data Sheet'!$B$15),
            --(INT('Data Sheet'!$A$15) &amp; "." &amp; RIGHT(BQ863,3)),
            IF(AND((--(INT('Data Sheet'!$A$15) &amp; "." &amp; RIGHT(BQ863,3))&gt;=--('Data Sheet'!$A$15)), (--(INT('Data Sheet'!$A$15) &amp; "." &amp; RIGHT(BQ863,3))&lt;=--('Data Sheet'!$B$15))),
                --(INT('Data Sheet'!$A$15) &amp; "." &amp; RIGHT(BQ863,3)),
                --(INT('Data Sheet'!$B$15) &amp; "." &amp; RIGHT(BQ863,3))
            )
        ),
        "OK"
    )
)</f>
        <v>OK</v>
      </c>
      <c r="R863" s="19"/>
      <c r="S863" s="19"/>
      <c r="T863" s="19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1"/>
      <c r="AU863" s="21"/>
      <c r="AV863" s="21"/>
      <c r="AW863" s="22"/>
      <c r="AX863" s="99"/>
      <c r="AY863" s="20"/>
      <c r="AZ863" s="20"/>
      <c r="BA863" s="22"/>
      <c r="BB863">
        <v>855</v>
      </c>
      <c r="BC863" s="80"/>
      <c r="BD863" s="80"/>
      <c r="BE863" s="80"/>
      <c r="BF863" s="80"/>
      <c r="BG863" s="32" t="str">
        <f t="shared" si="147"/>
        <v/>
      </c>
      <c r="BH863" s="78">
        <f t="shared" si="145"/>
        <v>0</v>
      </c>
      <c r="BI863" s="2">
        <f t="shared" si="148"/>
        <v>0</v>
      </c>
      <c r="BJ863" s="2">
        <f t="shared" si="149"/>
        <v>0</v>
      </c>
      <c r="BK863" s="2">
        <f t="shared" si="146"/>
        <v>0</v>
      </c>
    </row>
    <row r="864" spans="2:63" ht="15" customHeight="1" x14ac:dyDescent="0.25">
      <c r="B864" s="14">
        <v>856</v>
      </c>
      <c r="C864" s="95" t="str">
        <f t="shared" si="150"/>
        <v/>
      </c>
      <c r="D864" s="15" t="str">
        <f t="shared" si="155"/>
        <v>OK</v>
      </c>
      <c r="E864" s="16" t="e">
        <f>VLOOKUP('Data Sheet'!$B$8,'Data Sheet'!$I$2:$J$9,2,FALSE)</f>
        <v>#N/A</v>
      </c>
      <c r="F864" s="16" t="str">
        <f t="shared" si="151"/>
        <v/>
      </c>
      <c r="G864" s="103">
        <f t="shared" si="152"/>
        <v>0</v>
      </c>
      <c r="H864" s="17" t="s">
        <v>26</v>
      </c>
      <c r="I864" s="17" t="s">
        <v>26</v>
      </c>
      <c r="J864" s="17" t="str">
        <f>IF('Data Sheet'!$B$9="NC-50","N/A","OK")</f>
        <v>OK</v>
      </c>
      <c r="K864" s="17" t="str">
        <f>IF('Data Sheet'!$B$9="NC-50","N/A","OK")</f>
        <v>OK</v>
      </c>
      <c r="L864" s="17" t="str">
        <f t="shared" si="153"/>
        <v>OK</v>
      </c>
      <c r="M864" s="17" t="str">
        <f t="shared" si="154"/>
        <v>OK</v>
      </c>
      <c r="N864" s="18" t="str">
        <f>IF(BO864&lt;&gt;"",
    IF(INT('Data Sheet'!$A$19)=INT('Data Sheet'!$B$19),
        --(INT('Data Sheet'!$A$19) &amp; "." &amp; BO864),
        IF(AND((--(INT('Data Sheet'!$A$19) &amp; "." &amp; BO864)&gt;=--('Data Sheet'!$A$19)), (--(INT('Data Sheet'!$A$19) &amp; "." &amp; BO864)&lt;=--('Data Sheet'!$B$19))),
            --(INT('Data Sheet'!$A$19) &amp; "." &amp; BO864),
            --(INT('Data Sheet'!$B$19) &amp; "." &amp; BO864)
        )
    ),
    IF(BN864&lt;&gt;"",
        IF(INT('Data Sheet'!$A$19)=INT('Data Sheet'!$B$19),
            --(INT('Data Sheet'!$A$19) &amp; "." &amp; LEFT(BN864,3)),
            IF(AND((--(INT('Data Sheet'!$A$19) &amp; "." &amp; LEFT(BN864,3))&gt;=--('Data Sheet'!$A$19)), (--(INT('Data Sheet'!$A$19) &amp; "." &amp; LEFT(BN864,3))&lt;=--('Data Sheet'!$B$19))),
                --(INT('Data Sheet'!$A$19) &amp; "." &amp; LEFT(BN864,3)),
                --(INT('Data Sheet'!$B$19) &amp; "." &amp; LEFT(BN864,3))
            )
        ),
        "OK"
    )
)</f>
        <v>OK</v>
      </c>
      <c r="O864" s="23" t="str">
        <f>IF(BP864&lt;&gt;"",
    IF(INT('Data Sheet'!$A$19)=INT('Data Sheet'!$B$19),
        --(INT('Data Sheet'!$A$19) &amp; "." &amp; BP864),
        IF(AND((--(INT('Data Sheet'!$A$19) &amp; "." &amp; BP864)&gt;=--('Data Sheet'!$A$19)), (--(INT('Data Sheet'!$A$19) &amp; "." &amp; BP864)&lt;=--('Data Sheet'!$B$19))),
            --(INT('Data Sheet'!$A$19) &amp; "." &amp; BP864),
            --(INT('Data Sheet'!$B$19) &amp; "." &amp; BP864)
        )
    ),
    IF(BN864&lt;&gt;"",
        IF(INT('Data Sheet'!$A$19)=INT('Data Sheet'!$B$19),
            --(INT('Data Sheet'!$A$19) &amp; "." &amp; RIGHT(BN864,3)),
            IF(AND((--(INT('Data Sheet'!$A$19) &amp; "." &amp; RIGHT(BN864,3))&gt;=--('Data Sheet'!$A$19)), (--(INT('Data Sheet'!$A$19) &amp; "." &amp; RIGHT(BN864,3))&lt;=--('Data Sheet'!$B$19))),
                --(INT('Data Sheet'!$A$19) &amp; "." &amp; RIGHT(BN864,3)),
                --(INT('Data Sheet'!$B$19) &amp; "." &amp; RIGHT(BN864,3))
            )
        ),
        "OK"
    )
)</f>
        <v>OK</v>
      </c>
      <c r="P864" s="23" t="str">
        <f>IF(BR864&lt;&gt;"",
    IF(INT('Data Sheet'!$A$19)=INT('Data Sheet'!$B$15),
        --(INT('Data Sheet'!$A$15) &amp; "." &amp; BR864),
        IF(AND((--(INT('Data Sheet'!$A$15) &amp; "." &amp; BR864)&gt;=--('Data Sheet'!$A$15)), (--(INT('Data Sheet'!$A$15) &amp; "." &amp; BR864)&lt;=--('Data Sheet'!$B$15))),
            --(INT('Data Sheet'!$A$15) &amp; "." &amp; BR864),
            --(INT('Data Sheet'!$B$15) &amp; "." &amp; BR864)
        )
    ),
    IF(BQ864&lt;&gt;"",
        IF(INT('Data Sheet'!$A$15)=INT('Data Sheet'!$B$15),
            --(INT('Data Sheet'!$A$15) &amp; "." &amp; LEFT(BQ864,3)),
            IF(AND((--(INT('Data Sheet'!$A$15) &amp; "." &amp; LEFT(BQ864,3))&gt;=--('Data Sheet'!$A$15)), (--(INT('Data Sheet'!$A$15) &amp; "." &amp; LEFT(BQ864,3))&lt;=--('Data Sheet'!$B$15))),
                --(INT('Data Sheet'!$A$15) &amp; "." &amp; LEFT(BQ864,3)),
                --(INT('Data Sheet'!$B$15) &amp; "." &amp; LEFT(BQ864,3))
            )
        ),
        "OK"
    )
)</f>
        <v>OK</v>
      </c>
      <c r="Q864" s="23" t="str">
        <f>IF(BS864&lt;&gt;"",
    IF(INT('Data Sheet'!$A$19)=INT('Data Sheet'!$B$15),
        --(INT('Data Sheet'!$A$15) &amp; "." &amp; BS864),
        IF(AND((--(INT('Data Sheet'!$A$15) &amp; "." &amp; BS864)&gt;=--('Data Sheet'!$A$15)), (--(INT('Data Sheet'!$A$15) &amp; "." &amp; BS864)&lt;=--('Data Sheet'!$B$15))),
            --(INT('Data Sheet'!$A$15) &amp; "." &amp; BS864),
            --(INT('Data Sheet'!$B$15) &amp; "." &amp; BS864)
        )
    ),
    IF(BQ864&lt;&gt;"",
        IF(INT('Data Sheet'!$A$15)=INT('Data Sheet'!$B$15),
            --(INT('Data Sheet'!$A$15) &amp; "." &amp; RIGHT(BQ864,3)),
            IF(AND((--(INT('Data Sheet'!$A$15) &amp; "." &amp; RIGHT(BQ864,3))&gt;=--('Data Sheet'!$A$15)), (--(INT('Data Sheet'!$A$15) &amp; "." &amp; RIGHT(BQ864,3))&lt;=--('Data Sheet'!$B$15))),
                --(INT('Data Sheet'!$A$15) &amp; "." &amp; RIGHT(BQ864,3)),
                --(INT('Data Sheet'!$B$15) &amp; "." &amp; RIGHT(BQ864,3))
            )
        ),
        "OK"
    )
)</f>
        <v>OK</v>
      </c>
      <c r="R864" s="19"/>
      <c r="S864" s="19"/>
      <c r="T864" s="19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1"/>
      <c r="AU864" s="21"/>
      <c r="AV864" s="21"/>
      <c r="AW864" s="22"/>
      <c r="AX864" s="99"/>
      <c r="AY864" s="20"/>
      <c r="AZ864" s="20"/>
      <c r="BA864" s="22"/>
      <c r="BB864">
        <v>856</v>
      </c>
      <c r="BC864" s="80"/>
      <c r="BD864" s="80"/>
      <c r="BE864" s="80"/>
      <c r="BF864" s="80"/>
      <c r="BG864" s="32" t="str">
        <f t="shared" si="147"/>
        <v/>
      </c>
      <c r="BH864" s="78">
        <f t="shared" si="145"/>
        <v>0</v>
      </c>
      <c r="BI864" s="2">
        <f t="shared" si="148"/>
        <v>0</v>
      </c>
      <c r="BJ864" s="2">
        <f t="shared" si="149"/>
        <v>0</v>
      </c>
      <c r="BK864" s="2">
        <f t="shared" si="146"/>
        <v>0</v>
      </c>
    </row>
    <row r="865" spans="2:63" ht="15" customHeight="1" x14ac:dyDescent="0.25">
      <c r="B865" s="14">
        <v>857</v>
      </c>
      <c r="C865" s="95" t="str">
        <f t="shared" si="150"/>
        <v/>
      </c>
      <c r="D865" s="15" t="str">
        <f t="shared" si="155"/>
        <v>OK</v>
      </c>
      <c r="E865" s="16" t="e">
        <f>VLOOKUP('Data Sheet'!$B$8,'Data Sheet'!$I$2:$J$9,2,FALSE)</f>
        <v>#N/A</v>
      </c>
      <c r="F865" s="16" t="str">
        <f t="shared" si="151"/>
        <v/>
      </c>
      <c r="G865" s="103">
        <f t="shared" si="152"/>
        <v>0</v>
      </c>
      <c r="H865" s="17" t="s">
        <v>26</v>
      </c>
      <c r="I865" s="17" t="s">
        <v>26</v>
      </c>
      <c r="J865" s="17" t="str">
        <f>IF('Data Sheet'!$B$9="NC-50","N/A","OK")</f>
        <v>OK</v>
      </c>
      <c r="K865" s="17" t="str">
        <f>IF('Data Sheet'!$B$9="NC-50","N/A","OK")</f>
        <v>OK</v>
      </c>
      <c r="L865" s="17" t="str">
        <f t="shared" si="153"/>
        <v>OK</v>
      </c>
      <c r="M865" s="17" t="str">
        <f t="shared" si="154"/>
        <v>OK</v>
      </c>
      <c r="N865" s="18" t="str">
        <f>IF(BO865&lt;&gt;"",
    IF(INT('Data Sheet'!$A$19)=INT('Data Sheet'!$B$19),
        --(INT('Data Sheet'!$A$19) &amp; "." &amp; BO865),
        IF(AND((--(INT('Data Sheet'!$A$19) &amp; "." &amp; BO865)&gt;=--('Data Sheet'!$A$19)), (--(INT('Data Sheet'!$A$19) &amp; "." &amp; BO865)&lt;=--('Data Sheet'!$B$19))),
            --(INT('Data Sheet'!$A$19) &amp; "." &amp; BO865),
            --(INT('Data Sheet'!$B$19) &amp; "." &amp; BO865)
        )
    ),
    IF(BN865&lt;&gt;"",
        IF(INT('Data Sheet'!$A$19)=INT('Data Sheet'!$B$19),
            --(INT('Data Sheet'!$A$19) &amp; "." &amp; LEFT(BN865,3)),
            IF(AND((--(INT('Data Sheet'!$A$19) &amp; "." &amp; LEFT(BN865,3))&gt;=--('Data Sheet'!$A$19)), (--(INT('Data Sheet'!$A$19) &amp; "." &amp; LEFT(BN865,3))&lt;=--('Data Sheet'!$B$19))),
                --(INT('Data Sheet'!$A$19) &amp; "." &amp; LEFT(BN865,3)),
                --(INT('Data Sheet'!$B$19) &amp; "." &amp; LEFT(BN865,3))
            )
        ),
        "OK"
    )
)</f>
        <v>OK</v>
      </c>
      <c r="O865" s="23" t="str">
        <f>IF(BP865&lt;&gt;"",
    IF(INT('Data Sheet'!$A$19)=INT('Data Sheet'!$B$19),
        --(INT('Data Sheet'!$A$19) &amp; "." &amp; BP865),
        IF(AND((--(INT('Data Sheet'!$A$19) &amp; "." &amp; BP865)&gt;=--('Data Sheet'!$A$19)), (--(INT('Data Sheet'!$A$19) &amp; "." &amp; BP865)&lt;=--('Data Sheet'!$B$19))),
            --(INT('Data Sheet'!$A$19) &amp; "." &amp; BP865),
            --(INT('Data Sheet'!$B$19) &amp; "." &amp; BP865)
        )
    ),
    IF(BN865&lt;&gt;"",
        IF(INT('Data Sheet'!$A$19)=INT('Data Sheet'!$B$19),
            --(INT('Data Sheet'!$A$19) &amp; "." &amp; RIGHT(BN865,3)),
            IF(AND((--(INT('Data Sheet'!$A$19) &amp; "." &amp; RIGHT(BN865,3))&gt;=--('Data Sheet'!$A$19)), (--(INT('Data Sheet'!$A$19) &amp; "." &amp; RIGHT(BN865,3))&lt;=--('Data Sheet'!$B$19))),
                --(INT('Data Sheet'!$A$19) &amp; "." &amp; RIGHT(BN865,3)),
                --(INT('Data Sheet'!$B$19) &amp; "." &amp; RIGHT(BN865,3))
            )
        ),
        "OK"
    )
)</f>
        <v>OK</v>
      </c>
      <c r="P865" s="23" t="str">
        <f>IF(BR865&lt;&gt;"",
    IF(INT('Data Sheet'!$A$19)=INT('Data Sheet'!$B$15),
        --(INT('Data Sheet'!$A$15) &amp; "." &amp; BR865),
        IF(AND((--(INT('Data Sheet'!$A$15) &amp; "." &amp; BR865)&gt;=--('Data Sheet'!$A$15)), (--(INT('Data Sheet'!$A$15) &amp; "." &amp; BR865)&lt;=--('Data Sheet'!$B$15))),
            --(INT('Data Sheet'!$A$15) &amp; "." &amp; BR865),
            --(INT('Data Sheet'!$B$15) &amp; "." &amp; BR865)
        )
    ),
    IF(BQ865&lt;&gt;"",
        IF(INT('Data Sheet'!$A$15)=INT('Data Sheet'!$B$15),
            --(INT('Data Sheet'!$A$15) &amp; "." &amp; LEFT(BQ865,3)),
            IF(AND((--(INT('Data Sheet'!$A$15) &amp; "." &amp; LEFT(BQ865,3))&gt;=--('Data Sheet'!$A$15)), (--(INT('Data Sheet'!$A$15) &amp; "." &amp; LEFT(BQ865,3))&lt;=--('Data Sheet'!$B$15))),
                --(INT('Data Sheet'!$A$15) &amp; "." &amp; LEFT(BQ865,3)),
                --(INT('Data Sheet'!$B$15) &amp; "." &amp; LEFT(BQ865,3))
            )
        ),
        "OK"
    )
)</f>
        <v>OK</v>
      </c>
      <c r="Q865" s="23" t="str">
        <f>IF(BS865&lt;&gt;"",
    IF(INT('Data Sheet'!$A$19)=INT('Data Sheet'!$B$15),
        --(INT('Data Sheet'!$A$15) &amp; "." &amp; BS865),
        IF(AND((--(INT('Data Sheet'!$A$15) &amp; "." &amp; BS865)&gt;=--('Data Sheet'!$A$15)), (--(INT('Data Sheet'!$A$15) &amp; "." &amp; BS865)&lt;=--('Data Sheet'!$B$15))),
            --(INT('Data Sheet'!$A$15) &amp; "." &amp; BS865),
            --(INT('Data Sheet'!$B$15) &amp; "." &amp; BS865)
        )
    ),
    IF(BQ865&lt;&gt;"",
        IF(INT('Data Sheet'!$A$15)=INT('Data Sheet'!$B$15),
            --(INT('Data Sheet'!$A$15) &amp; "." &amp; RIGHT(BQ865,3)),
            IF(AND((--(INT('Data Sheet'!$A$15) &amp; "." &amp; RIGHT(BQ865,3))&gt;=--('Data Sheet'!$A$15)), (--(INT('Data Sheet'!$A$15) &amp; "." &amp; RIGHT(BQ865,3))&lt;=--('Data Sheet'!$B$15))),
                --(INT('Data Sheet'!$A$15) &amp; "." &amp; RIGHT(BQ865,3)),
                --(INT('Data Sheet'!$B$15) &amp; "." &amp; RIGHT(BQ865,3))
            )
        ),
        "OK"
    )
)</f>
        <v>OK</v>
      </c>
      <c r="R865" s="19"/>
      <c r="S865" s="19"/>
      <c r="T865" s="19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1"/>
      <c r="AU865" s="21"/>
      <c r="AV865" s="21"/>
      <c r="AW865" s="22"/>
      <c r="AX865" s="99"/>
      <c r="AY865" s="20"/>
      <c r="AZ865" s="20"/>
      <c r="BA865" s="22"/>
      <c r="BB865">
        <v>857</v>
      </c>
      <c r="BC865" s="80"/>
      <c r="BD865" s="80"/>
      <c r="BE865" s="80"/>
      <c r="BF865" s="80"/>
      <c r="BG865" s="32" t="str">
        <f t="shared" si="147"/>
        <v/>
      </c>
      <c r="BH865" s="78">
        <f t="shared" si="145"/>
        <v>0</v>
      </c>
      <c r="BI865" s="2">
        <f t="shared" si="148"/>
        <v>0</v>
      </c>
      <c r="BJ865" s="2">
        <f t="shared" si="149"/>
        <v>0</v>
      </c>
      <c r="BK865" s="2">
        <f t="shared" si="146"/>
        <v>0</v>
      </c>
    </row>
    <row r="866" spans="2:63" ht="15" customHeight="1" x14ac:dyDescent="0.25">
      <c r="B866" s="14">
        <v>858</v>
      </c>
      <c r="C866" s="95" t="str">
        <f t="shared" si="150"/>
        <v/>
      </c>
      <c r="D866" s="15" t="str">
        <f t="shared" si="155"/>
        <v>OK</v>
      </c>
      <c r="E866" s="16" t="e">
        <f>VLOOKUP('Data Sheet'!$B$8,'Data Sheet'!$I$2:$J$9,2,FALSE)</f>
        <v>#N/A</v>
      </c>
      <c r="F866" s="16" t="str">
        <f t="shared" si="151"/>
        <v/>
      </c>
      <c r="G866" s="103">
        <f t="shared" si="152"/>
        <v>0</v>
      </c>
      <c r="H866" s="17" t="s">
        <v>26</v>
      </c>
      <c r="I866" s="17" t="s">
        <v>26</v>
      </c>
      <c r="J866" s="17" t="str">
        <f>IF('Data Sheet'!$B$9="NC-50","N/A","OK")</f>
        <v>OK</v>
      </c>
      <c r="K866" s="17" t="str">
        <f>IF('Data Sheet'!$B$9="NC-50","N/A","OK")</f>
        <v>OK</v>
      </c>
      <c r="L866" s="17" t="str">
        <f t="shared" si="153"/>
        <v>OK</v>
      </c>
      <c r="M866" s="17" t="str">
        <f t="shared" si="154"/>
        <v>OK</v>
      </c>
      <c r="N866" s="18" t="str">
        <f>IF(BO866&lt;&gt;"",
    IF(INT('Data Sheet'!$A$19)=INT('Data Sheet'!$B$19),
        --(INT('Data Sheet'!$A$19) &amp; "." &amp; BO866),
        IF(AND((--(INT('Data Sheet'!$A$19) &amp; "." &amp; BO866)&gt;=--('Data Sheet'!$A$19)), (--(INT('Data Sheet'!$A$19) &amp; "." &amp; BO866)&lt;=--('Data Sheet'!$B$19))),
            --(INT('Data Sheet'!$A$19) &amp; "." &amp; BO866),
            --(INT('Data Sheet'!$B$19) &amp; "." &amp; BO866)
        )
    ),
    IF(BN866&lt;&gt;"",
        IF(INT('Data Sheet'!$A$19)=INT('Data Sheet'!$B$19),
            --(INT('Data Sheet'!$A$19) &amp; "." &amp; LEFT(BN866,3)),
            IF(AND((--(INT('Data Sheet'!$A$19) &amp; "." &amp; LEFT(BN866,3))&gt;=--('Data Sheet'!$A$19)), (--(INT('Data Sheet'!$A$19) &amp; "." &amp; LEFT(BN866,3))&lt;=--('Data Sheet'!$B$19))),
                --(INT('Data Sheet'!$A$19) &amp; "." &amp; LEFT(BN866,3)),
                --(INT('Data Sheet'!$B$19) &amp; "." &amp; LEFT(BN866,3))
            )
        ),
        "OK"
    )
)</f>
        <v>OK</v>
      </c>
      <c r="O866" s="23" t="str">
        <f>IF(BP866&lt;&gt;"",
    IF(INT('Data Sheet'!$A$19)=INT('Data Sheet'!$B$19),
        --(INT('Data Sheet'!$A$19) &amp; "." &amp; BP866),
        IF(AND((--(INT('Data Sheet'!$A$19) &amp; "." &amp; BP866)&gt;=--('Data Sheet'!$A$19)), (--(INT('Data Sheet'!$A$19) &amp; "." &amp; BP866)&lt;=--('Data Sheet'!$B$19))),
            --(INT('Data Sheet'!$A$19) &amp; "." &amp; BP866),
            --(INT('Data Sheet'!$B$19) &amp; "." &amp; BP866)
        )
    ),
    IF(BN866&lt;&gt;"",
        IF(INT('Data Sheet'!$A$19)=INT('Data Sheet'!$B$19),
            --(INT('Data Sheet'!$A$19) &amp; "." &amp; RIGHT(BN866,3)),
            IF(AND((--(INT('Data Sheet'!$A$19) &amp; "." &amp; RIGHT(BN866,3))&gt;=--('Data Sheet'!$A$19)), (--(INT('Data Sheet'!$A$19) &amp; "." &amp; RIGHT(BN866,3))&lt;=--('Data Sheet'!$B$19))),
                --(INT('Data Sheet'!$A$19) &amp; "." &amp; RIGHT(BN866,3)),
                --(INT('Data Sheet'!$B$19) &amp; "." &amp; RIGHT(BN866,3))
            )
        ),
        "OK"
    )
)</f>
        <v>OK</v>
      </c>
      <c r="P866" s="23" t="str">
        <f>IF(BR866&lt;&gt;"",
    IF(INT('Data Sheet'!$A$19)=INT('Data Sheet'!$B$15),
        --(INT('Data Sheet'!$A$15) &amp; "." &amp; BR866),
        IF(AND((--(INT('Data Sheet'!$A$15) &amp; "." &amp; BR866)&gt;=--('Data Sheet'!$A$15)), (--(INT('Data Sheet'!$A$15) &amp; "." &amp; BR866)&lt;=--('Data Sheet'!$B$15))),
            --(INT('Data Sheet'!$A$15) &amp; "." &amp; BR866),
            --(INT('Data Sheet'!$B$15) &amp; "." &amp; BR866)
        )
    ),
    IF(BQ866&lt;&gt;"",
        IF(INT('Data Sheet'!$A$15)=INT('Data Sheet'!$B$15),
            --(INT('Data Sheet'!$A$15) &amp; "." &amp; LEFT(BQ866,3)),
            IF(AND((--(INT('Data Sheet'!$A$15) &amp; "." &amp; LEFT(BQ866,3))&gt;=--('Data Sheet'!$A$15)), (--(INT('Data Sheet'!$A$15) &amp; "." &amp; LEFT(BQ866,3))&lt;=--('Data Sheet'!$B$15))),
                --(INT('Data Sheet'!$A$15) &amp; "." &amp; LEFT(BQ866,3)),
                --(INT('Data Sheet'!$B$15) &amp; "." &amp; LEFT(BQ866,3))
            )
        ),
        "OK"
    )
)</f>
        <v>OK</v>
      </c>
      <c r="Q866" s="23" t="str">
        <f>IF(BS866&lt;&gt;"",
    IF(INT('Data Sheet'!$A$19)=INT('Data Sheet'!$B$15),
        --(INT('Data Sheet'!$A$15) &amp; "." &amp; BS866),
        IF(AND((--(INT('Data Sheet'!$A$15) &amp; "." &amp; BS866)&gt;=--('Data Sheet'!$A$15)), (--(INT('Data Sheet'!$A$15) &amp; "." &amp; BS866)&lt;=--('Data Sheet'!$B$15))),
            --(INT('Data Sheet'!$A$15) &amp; "." &amp; BS866),
            --(INT('Data Sheet'!$B$15) &amp; "." &amp; BS866)
        )
    ),
    IF(BQ866&lt;&gt;"",
        IF(INT('Data Sheet'!$A$15)=INT('Data Sheet'!$B$15),
            --(INT('Data Sheet'!$A$15) &amp; "." &amp; RIGHT(BQ866,3)),
            IF(AND((--(INT('Data Sheet'!$A$15) &amp; "." &amp; RIGHT(BQ866,3))&gt;=--('Data Sheet'!$A$15)), (--(INT('Data Sheet'!$A$15) &amp; "." &amp; RIGHT(BQ866,3))&lt;=--('Data Sheet'!$B$15))),
                --(INT('Data Sheet'!$A$15) &amp; "." &amp; RIGHT(BQ866,3)),
                --(INT('Data Sheet'!$B$15) &amp; "." &amp; RIGHT(BQ866,3))
            )
        ),
        "OK"
    )
)</f>
        <v>OK</v>
      </c>
      <c r="R866" s="19"/>
      <c r="S866" s="19"/>
      <c r="T866" s="19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1"/>
      <c r="AU866" s="21"/>
      <c r="AV866" s="21"/>
      <c r="AW866" s="22"/>
      <c r="AX866" s="99"/>
      <c r="AY866" s="20"/>
      <c r="AZ866" s="20"/>
      <c r="BA866" s="22"/>
      <c r="BB866">
        <v>858</v>
      </c>
      <c r="BC866" s="80"/>
      <c r="BD866" s="80"/>
      <c r="BE866" s="80"/>
      <c r="BF866" s="80"/>
      <c r="BG866" s="32" t="str">
        <f t="shared" si="147"/>
        <v/>
      </c>
      <c r="BH866" s="78">
        <f t="shared" si="145"/>
        <v>0</v>
      </c>
      <c r="BI866" s="2">
        <f t="shared" si="148"/>
        <v>0</v>
      </c>
      <c r="BJ866" s="2">
        <f t="shared" si="149"/>
        <v>0</v>
      </c>
      <c r="BK866" s="2">
        <f t="shared" si="146"/>
        <v>0</v>
      </c>
    </row>
    <row r="867" spans="2:63" ht="15" customHeight="1" x14ac:dyDescent="0.25">
      <c r="B867" s="14">
        <v>859</v>
      </c>
      <c r="C867" s="95" t="str">
        <f t="shared" si="150"/>
        <v/>
      </c>
      <c r="D867" s="15" t="str">
        <f t="shared" si="155"/>
        <v>OK</v>
      </c>
      <c r="E867" s="16" t="e">
        <f>VLOOKUP('Data Sheet'!$B$8,'Data Sheet'!$I$2:$J$9,2,FALSE)</f>
        <v>#N/A</v>
      </c>
      <c r="F867" s="16" t="str">
        <f t="shared" si="151"/>
        <v/>
      </c>
      <c r="G867" s="103">
        <f t="shared" si="152"/>
        <v>0</v>
      </c>
      <c r="H867" s="17" t="s">
        <v>26</v>
      </c>
      <c r="I867" s="17" t="s">
        <v>26</v>
      </c>
      <c r="J867" s="17" t="str">
        <f>IF('Data Sheet'!$B$9="NC-50","N/A","OK")</f>
        <v>OK</v>
      </c>
      <c r="K867" s="17" t="str">
        <f>IF('Data Sheet'!$B$9="NC-50","N/A","OK")</f>
        <v>OK</v>
      </c>
      <c r="L867" s="17" t="str">
        <f t="shared" si="153"/>
        <v>OK</v>
      </c>
      <c r="M867" s="17" t="str">
        <f t="shared" si="154"/>
        <v>OK</v>
      </c>
      <c r="N867" s="18" t="str">
        <f>IF(BO867&lt;&gt;"",
    IF(INT('Data Sheet'!$A$19)=INT('Data Sheet'!$B$19),
        --(INT('Data Sheet'!$A$19) &amp; "." &amp; BO867),
        IF(AND((--(INT('Data Sheet'!$A$19) &amp; "." &amp; BO867)&gt;=--('Data Sheet'!$A$19)), (--(INT('Data Sheet'!$A$19) &amp; "." &amp; BO867)&lt;=--('Data Sheet'!$B$19))),
            --(INT('Data Sheet'!$A$19) &amp; "." &amp; BO867),
            --(INT('Data Sheet'!$B$19) &amp; "." &amp; BO867)
        )
    ),
    IF(BN867&lt;&gt;"",
        IF(INT('Data Sheet'!$A$19)=INT('Data Sheet'!$B$19),
            --(INT('Data Sheet'!$A$19) &amp; "." &amp; LEFT(BN867,3)),
            IF(AND((--(INT('Data Sheet'!$A$19) &amp; "." &amp; LEFT(BN867,3))&gt;=--('Data Sheet'!$A$19)), (--(INT('Data Sheet'!$A$19) &amp; "." &amp; LEFT(BN867,3))&lt;=--('Data Sheet'!$B$19))),
                --(INT('Data Sheet'!$A$19) &amp; "." &amp; LEFT(BN867,3)),
                --(INT('Data Sheet'!$B$19) &amp; "." &amp; LEFT(BN867,3))
            )
        ),
        "OK"
    )
)</f>
        <v>OK</v>
      </c>
      <c r="O867" s="23" t="str">
        <f>IF(BP867&lt;&gt;"",
    IF(INT('Data Sheet'!$A$19)=INT('Data Sheet'!$B$19),
        --(INT('Data Sheet'!$A$19) &amp; "." &amp; BP867),
        IF(AND((--(INT('Data Sheet'!$A$19) &amp; "." &amp; BP867)&gt;=--('Data Sheet'!$A$19)), (--(INT('Data Sheet'!$A$19) &amp; "." &amp; BP867)&lt;=--('Data Sheet'!$B$19))),
            --(INT('Data Sheet'!$A$19) &amp; "." &amp; BP867),
            --(INT('Data Sheet'!$B$19) &amp; "." &amp; BP867)
        )
    ),
    IF(BN867&lt;&gt;"",
        IF(INT('Data Sheet'!$A$19)=INT('Data Sheet'!$B$19),
            --(INT('Data Sheet'!$A$19) &amp; "." &amp; RIGHT(BN867,3)),
            IF(AND((--(INT('Data Sheet'!$A$19) &amp; "." &amp; RIGHT(BN867,3))&gt;=--('Data Sheet'!$A$19)), (--(INT('Data Sheet'!$A$19) &amp; "." &amp; RIGHT(BN867,3))&lt;=--('Data Sheet'!$B$19))),
                --(INT('Data Sheet'!$A$19) &amp; "." &amp; RIGHT(BN867,3)),
                --(INT('Data Sheet'!$B$19) &amp; "." &amp; RIGHT(BN867,3))
            )
        ),
        "OK"
    )
)</f>
        <v>OK</v>
      </c>
      <c r="P867" s="23" t="str">
        <f>IF(BR867&lt;&gt;"",
    IF(INT('Data Sheet'!$A$19)=INT('Data Sheet'!$B$15),
        --(INT('Data Sheet'!$A$15) &amp; "." &amp; BR867),
        IF(AND((--(INT('Data Sheet'!$A$15) &amp; "." &amp; BR867)&gt;=--('Data Sheet'!$A$15)), (--(INT('Data Sheet'!$A$15) &amp; "." &amp; BR867)&lt;=--('Data Sheet'!$B$15))),
            --(INT('Data Sheet'!$A$15) &amp; "." &amp; BR867),
            --(INT('Data Sheet'!$B$15) &amp; "." &amp; BR867)
        )
    ),
    IF(BQ867&lt;&gt;"",
        IF(INT('Data Sheet'!$A$15)=INT('Data Sheet'!$B$15),
            --(INT('Data Sheet'!$A$15) &amp; "." &amp; LEFT(BQ867,3)),
            IF(AND((--(INT('Data Sheet'!$A$15) &amp; "." &amp; LEFT(BQ867,3))&gt;=--('Data Sheet'!$A$15)), (--(INT('Data Sheet'!$A$15) &amp; "." &amp; LEFT(BQ867,3))&lt;=--('Data Sheet'!$B$15))),
                --(INT('Data Sheet'!$A$15) &amp; "." &amp; LEFT(BQ867,3)),
                --(INT('Data Sheet'!$B$15) &amp; "." &amp; LEFT(BQ867,3))
            )
        ),
        "OK"
    )
)</f>
        <v>OK</v>
      </c>
      <c r="Q867" s="23" t="str">
        <f>IF(BS867&lt;&gt;"",
    IF(INT('Data Sheet'!$A$19)=INT('Data Sheet'!$B$15),
        --(INT('Data Sheet'!$A$15) &amp; "." &amp; BS867),
        IF(AND((--(INT('Data Sheet'!$A$15) &amp; "." &amp; BS867)&gt;=--('Data Sheet'!$A$15)), (--(INT('Data Sheet'!$A$15) &amp; "." &amp; BS867)&lt;=--('Data Sheet'!$B$15))),
            --(INT('Data Sheet'!$A$15) &amp; "." &amp; BS867),
            --(INT('Data Sheet'!$B$15) &amp; "." &amp; BS867)
        )
    ),
    IF(BQ867&lt;&gt;"",
        IF(INT('Data Sheet'!$A$15)=INT('Data Sheet'!$B$15),
            --(INT('Data Sheet'!$A$15) &amp; "." &amp; RIGHT(BQ867,3)),
            IF(AND((--(INT('Data Sheet'!$A$15) &amp; "." &amp; RIGHT(BQ867,3))&gt;=--('Data Sheet'!$A$15)), (--(INT('Data Sheet'!$A$15) &amp; "." &amp; RIGHT(BQ867,3))&lt;=--('Data Sheet'!$B$15))),
                --(INT('Data Sheet'!$A$15) &amp; "." &amp; RIGHT(BQ867,3)),
                --(INT('Data Sheet'!$B$15) &amp; "." &amp; RIGHT(BQ867,3))
            )
        ),
        "OK"
    )
)</f>
        <v>OK</v>
      </c>
      <c r="R867" s="19"/>
      <c r="S867" s="19"/>
      <c r="T867" s="19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1"/>
      <c r="AU867" s="21"/>
      <c r="AV867" s="21"/>
      <c r="AW867" s="22"/>
      <c r="AX867" s="99"/>
      <c r="AY867" s="20"/>
      <c r="AZ867" s="20"/>
      <c r="BA867" s="22"/>
      <c r="BB867">
        <v>859</v>
      </c>
      <c r="BC867" s="80"/>
      <c r="BD867" s="80"/>
      <c r="BE867" s="80"/>
      <c r="BF867" s="80"/>
      <c r="BG867" s="32" t="str">
        <f t="shared" si="147"/>
        <v/>
      </c>
      <c r="BH867" s="78">
        <f t="shared" si="145"/>
        <v>0</v>
      </c>
      <c r="BI867" s="2">
        <f t="shared" si="148"/>
        <v>0</v>
      </c>
      <c r="BJ867" s="2">
        <f t="shared" si="149"/>
        <v>0</v>
      </c>
      <c r="BK867" s="2">
        <f t="shared" si="146"/>
        <v>0</v>
      </c>
    </row>
    <row r="868" spans="2:63" ht="15" customHeight="1" x14ac:dyDescent="0.25">
      <c r="B868" s="14">
        <v>860</v>
      </c>
      <c r="C868" s="95" t="str">
        <f t="shared" si="150"/>
        <v/>
      </c>
      <c r="D868" s="15" t="str">
        <f t="shared" si="155"/>
        <v>OK</v>
      </c>
      <c r="E868" s="16" t="e">
        <f>VLOOKUP('Data Sheet'!$B$8,'Data Sheet'!$I$2:$J$9,2,FALSE)</f>
        <v>#N/A</v>
      </c>
      <c r="F868" s="16" t="str">
        <f t="shared" si="151"/>
        <v/>
      </c>
      <c r="G868" s="103">
        <f t="shared" si="152"/>
        <v>0</v>
      </c>
      <c r="H868" s="17" t="s">
        <v>26</v>
      </c>
      <c r="I868" s="17" t="s">
        <v>26</v>
      </c>
      <c r="J868" s="17" t="str">
        <f>IF('Data Sheet'!$B$9="NC-50","N/A","OK")</f>
        <v>OK</v>
      </c>
      <c r="K868" s="17" t="str">
        <f>IF('Data Sheet'!$B$9="NC-50","N/A","OK")</f>
        <v>OK</v>
      </c>
      <c r="L868" s="17" t="str">
        <f t="shared" si="153"/>
        <v>OK</v>
      </c>
      <c r="M868" s="17" t="str">
        <f t="shared" si="154"/>
        <v>OK</v>
      </c>
      <c r="N868" s="18" t="str">
        <f>IF(BO868&lt;&gt;"",
    IF(INT('Data Sheet'!$A$19)=INT('Data Sheet'!$B$19),
        --(INT('Data Sheet'!$A$19) &amp; "." &amp; BO868),
        IF(AND((--(INT('Data Sheet'!$A$19) &amp; "." &amp; BO868)&gt;=--('Data Sheet'!$A$19)), (--(INT('Data Sheet'!$A$19) &amp; "." &amp; BO868)&lt;=--('Data Sheet'!$B$19))),
            --(INT('Data Sheet'!$A$19) &amp; "." &amp; BO868),
            --(INT('Data Sheet'!$B$19) &amp; "." &amp; BO868)
        )
    ),
    IF(BN868&lt;&gt;"",
        IF(INT('Data Sheet'!$A$19)=INT('Data Sheet'!$B$19),
            --(INT('Data Sheet'!$A$19) &amp; "." &amp; LEFT(BN868,3)),
            IF(AND((--(INT('Data Sheet'!$A$19) &amp; "." &amp; LEFT(BN868,3))&gt;=--('Data Sheet'!$A$19)), (--(INT('Data Sheet'!$A$19) &amp; "." &amp; LEFT(BN868,3))&lt;=--('Data Sheet'!$B$19))),
                --(INT('Data Sheet'!$A$19) &amp; "." &amp; LEFT(BN868,3)),
                --(INT('Data Sheet'!$B$19) &amp; "." &amp; LEFT(BN868,3))
            )
        ),
        "OK"
    )
)</f>
        <v>OK</v>
      </c>
      <c r="O868" s="23" t="str">
        <f>IF(BP868&lt;&gt;"",
    IF(INT('Data Sheet'!$A$19)=INT('Data Sheet'!$B$19),
        --(INT('Data Sheet'!$A$19) &amp; "." &amp; BP868),
        IF(AND((--(INT('Data Sheet'!$A$19) &amp; "." &amp; BP868)&gt;=--('Data Sheet'!$A$19)), (--(INT('Data Sheet'!$A$19) &amp; "." &amp; BP868)&lt;=--('Data Sheet'!$B$19))),
            --(INT('Data Sheet'!$A$19) &amp; "." &amp; BP868),
            --(INT('Data Sheet'!$B$19) &amp; "." &amp; BP868)
        )
    ),
    IF(BN868&lt;&gt;"",
        IF(INT('Data Sheet'!$A$19)=INT('Data Sheet'!$B$19),
            --(INT('Data Sheet'!$A$19) &amp; "." &amp; RIGHT(BN868,3)),
            IF(AND((--(INT('Data Sheet'!$A$19) &amp; "." &amp; RIGHT(BN868,3))&gt;=--('Data Sheet'!$A$19)), (--(INT('Data Sheet'!$A$19) &amp; "." &amp; RIGHT(BN868,3))&lt;=--('Data Sheet'!$B$19))),
                --(INT('Data Sheet'!$A$19) &amp; "." &amp; RIGHT(BN868,3)),
                --(INT('Data Sheet'!$B$19) &amp; "." &amp; RIGHT(BN868,3))
            )
        ),
        "OK"
    )
)</f>
        <v>OK</v>
      </c>
      <c r="P868" s="23" t="str">
        <f>IF(BR868&lt;&gt;"",
    IF(INT('Data Sheet'!$A$19)=INT('Data Sheet'!$B$15),
        --(INT('Data Sheet'!$A$15) &amp; "." &amp; BR868),
        IF(AND((--(INT('Data Sheet'!$A$15) &amp; "." &amp; BR868)&gt;=--('Data Sheet'!$A$15)), (--(INT('Data Sheet'!$A$15) &amp; "." &amp; BR868)&lt;=--('Data Sheet'!$B$15))),
            --(INT('Data Sheet'!$A$15) &amp; "." &amp; BR868),
            --(INT('Data Sheet'!$B$15) &amp; "." &amp; BR868)
        )
    ),
    IF(BQ868&lt;&gt;"",
        IF(INT('Data Sheet'!$A$15)=INT('Data Sheet'!$B$15),
            --(INT('Data Sheet'!$A$15) &amp; "." &amp; LEFT(BQ868,3)),
            IF(AND((--(INT('Data Sheet'!$A$15) &amp; "." &amp; LEFT(BQ868,3))&gt;=--('Data Sheet'!$A$15)), (--(INT('Data Sheet'!$A$15) &amp; "." &amp; LEFT(BQ868,3))&lt;=--('Data Sheet'!$B$15))),
                --(INT('Data Sheet'!$A$15) &amp; "." &amp; LEFT(BQ868,3)),
                --(INT('Data Sheet'!$B$15) &amp; "." &amp; LEFT(BQ868,3))
            )
        ),
        "OK"
    )
)</f>
        <v>OK</v>
      </c>
      <c r="Q868" s="23" t="str">
        <f>IF(BS868&lt;&gt;"",
    IF(INT('Data Sheet'!$A$19)=INT('Data Sheet'!$B$15),
        --(INT('Data Sheet'!$A$15) &amp; "." &amp; BS868),
        IF(AND((--(INT('Data Sheet'!$A$15) &amp; "." &amp; BS868)&gt;=--('Data Sheet'!$A$15)), (--(INT('Data Sheet'!$A$15) &amp; "." &amp; BS868)&lt;=--('Data Sheet'!$B$15))),
            --(INT('Data Sheet'!$A$15) &amp; "." &amp; BS868),
            --(INT('Data Sheet'!$B$15) &amp; "." &amp; BS868)
        )
    ),
    IF(BQ868&lt;&gt;"",
        IF(INT('Data Sheet'!$A$15)=INT('Data Sheet'!$B$15),
            --(INT('Data Sheet'!$A$15) &amp; "." &amp; RIGHT(BQ868,3)),
            IF(AND((--(INT('Data Sheet'!$A$15) &amp; "." &amp; RIGHT(BQ868,3))&gt;=--('Data Sheet'!$A$15)), (--(INT('Data Sheet'!$A$15) &amp; "." &amp; RIGHT(BQ868,3))&lt;=--('Data Sheet'!$B$15))),
                --(INT('Data Sheet'!$A$15) &amp; "." &amp; RIGHT(BQ868,3)),
                --(INT('Data Sheet'!$B$15) &amp; "." &amp; RIGHT(BQ868,3))
            )
        ),
        "OK"
    )
)</f>
        <v>OK</v>
      </c>
      <c r="R868" s="19"/>
      <c r="S868" s="19"/>
      <c r="T868" s="19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1"/>
      <c r="AU868" s="21"/>
      <c r="AV868" s="21"/>
      <c r="AW868" s="22"/>
      <c r="AX868" s="99"/>
      <c r="AY868" s="20"/>
      <c r="AZ868" s="20"/>
      <c r="BA868" s="22"/>
      <c r="BB868">
        <v>860</v>
      </c>
      <c r="BC868" s="80"/>
      <c r="BD868" s="80"/>
      <c r="BE868" s="80"/>
      <c r="BF868" s="80"/>
      <c r="BG868" s="32" t="str">
        <f t="shared" si="147"/>
        <v/>
      </c>
      <c r="BH868" s="78">
        <f t="shared" si="145"/>
        <v>0</v>
      </c>
      <c r="BI868" s="2">
        <f t="shared" si="148"/>
        <v>0</v>
      </c>
      <c r="BJ868" s="2">
        <f t="shared" si="149"/>
        <v>0</v>
      </c>
      <c r="BK868" s="2">
        <f t="shared" si="146"/>
        <v>0</v>
      </c>
    </row>
    <row r="869" spans="2:63" ht="15" customHeight="1" x14ac:dyDescent="0.25">
      <c r="B869" s="14">
        <v>861</v>
      </c>
      <c r="C869" s="95" t="str">
        <f t="shared" si="150"/>
        <v/>
      </c>
      <c r="D869" s="15" t="str">
        <f t="shared" si="155"/>
        <v>OK</v>
      </c>
      <c r="E869" s="16" t="e">
        <f>VLOOKUP('Data Sheet'!$B$8,'Data Sheet'!$I$2:$J$9,2,FALSE)</f>
        <v>#N/A</v>
      </c>
      <c r="F869" s="16" t="str">
        <f t="shared" si="151"/>
        <v/>
      </c>
      <c r="G869" s="103">
        <f t="shared" si="152"/>
        <v>0</v>
      </c>
      <c r="H869" s="17" t="s">
        <v>26</v>
      </c>
      <c r="I869" s="17" t="s">
        <v>26</v>
      </c>
      <c r="J869" s="17" t="str">
        <f>IF('Data Sheet'!$B$9="NC-50","N/A","OK")</f>
        <v>OK</v>
      </c>
      <c r="K869" s="17" t="str">
        <f>IF('Data Sheet'!$B$9="NC-50","N/A","OK")</f>
        <v>OK</v>
      </c>
      <c r="L869" s="17" t="str">
        <f t="shared" si="153"/>
        <v>OK</v>
      </c>
      <c r="M869" s="17" t="str">
        <f t="shared" si="154"/>
        <v>OK</v>
      </c>
      <c r="N869" s="18" t="str">
        <f>IF(BO869&lt;&gt;"",
    IF(INT('Data Sheet'!$A$19)=INT('Data Sheet'!$B$19),
        --(INT('Data Sheet'!$A$19) &amp; "." &amp; BO869),
        IF(AND((--(INT('Data Sheet'!$A$19) &amp; "." &amp; BO869)&gt;=--('Data Sheet'!$A$19)), (--(INT('Data Sheet'!$A$19) &amp; "." &amp; BO869)&lt;=--('Data Sheet'!$B$19))),
            --(INT('Data Sheet'!$A$19) &amp; "." &amp; BO869),
            --(INT('Data Sheet'!$B$19) &amp; "." &amp; BO869)
        )
    ),
    IF(BN869&lt;&gt;"",
        IF(INT('Data Sheet'!$A$19)=INT('Data Sheet'!$B$19),
            --(INT('Data Sheet'!$A$19) &amp; "." &amp; LEFT(BN869,3)),
            IF(AND((--(INT('Data Sheet'!$A$19) &amp; "." &amp; LEFT(BN869,3))&gt;=--('Data Sheet'!$A$19)), (--(INT('Data Sheet'!$A$19) &amp; "." &amp; LEFT(BN869,3))&lt;=--('Data Sheet'!$B$19))),
                --(INT('Data Sheet'!$A$19) &amp; "." &amp; LEFT(BN869,3)),
                --(INT('Data Sheet'!$B$19) &amp; "." &amp; LEFT(BN869,3))
            )
        ),
        "OK"
    )
)</f>
        <v>OK</v>
      </c>
      <c r="O869" s="23" t="str">
        <f>IF(BP869&lt;&gt;"",
    IF(INT('Data Sheet'!$A$19)=INT('Data Sheet'!$B$19),
        --(INT('Data Sheet'!$A$19) &amp; "." &amp; BP869),
        IF(AND((--(INT('Data Sheet'!$A$19) &amp; "." &amp; BP869)&gt;=--('Data Sheet'!$A$19)), (--(INT('Data Sheet'!$A$19) &amp; "." &amp; BP869)&lt;=--('Data Sheet'!$B$19))),
            --(INT('Data Sheet'!$A$19) &amp; "." &amp; BP869),
            --(INT('Data Sheet'!$B$19) &amp; "." &amp; BP869)
        )
    ),
    IF(BN869&lt;&gt;"",
        IF(INT('Data Sheet'!$A$19)=INT('Data Sheet'!$B$19),
            --(INT('Data Sheet'!$A$19) &amp; "." &amp; RIGHT(BN869,3)),
            IF(AND((--(INT('Data Sheet'!$A$19) &amp; "." &amp; RIGHT(BN869,3))&gt;=--('Data Sheet'!$A$19)), (--(INT('Data Sheet'!$A$19) &amp; "." &amp; RIGHT(BN869,3))&lt;=--('Data Sheet'!$B$19))),
                --(INT('Data Sheet'!$A$19) &amp; "." &amp; RIGHT(BN869,3)),
                --(INT('Data Sheet'!$B$19) &amp; "." &amp; RIGHT(BN869,3))
            )
        ),
        "OK"
    )
)</f>
        <v>OK</v>
      </c>
      <c r="P869" s="23" t="str">
        <f>IF(BR869&lt;&gt;"",
    IF(INT('Data Sheet'!$A$19)=INT('Data Sheet'!$B$15),
        --(INT('Data Sheet'!$A$15) &amp; "." &amp; BR869),
        IF(AND((--(INT('Data Sheet'!$A$15) &amp; "." &amp; BR869)&gt;=--('Data Sheet'!$A$15)), (--(INT('Data Sheet'!$A$15) &amp; "." &amp; BR869)&lt;=--('Data Sheet'!$B$15))),
            --(INT('Data Sheet'!$A$15) &amp; "." &amp; BR869),
            --(INT('Data Sheet'!$B$15) &amp; "." &amp; BR869)
        )
    ),
    IF(BQ869&lt;&gt;"",
        IF(INT('Data Sheet'!$A$15)=INT('Data Sheet'!$B$15),
            --(INT('Data Sheet'!$A$15) &amp; "." &amp; LEFT(BQ869,3)),
            IF(AND((--(INT('Data Sheet'!$A$15) &amp; "." &amp; LEFT(BQ869,3))&gt;=--('Data Sheet'!$A$15)), (--(INT('Data Sheet'!$A$15) &amp; "." &amp; LEFT(BQ869,3))&lt;=--('Data Sheet'!$B$15))),
                --(INT('Data Sheet'!$A$15) &amp; "." &amp; LEFT(BQ869,3)),
                --(INT('Data Sheet'!$B$15) &amp; "." &amp; LEFT(BQ869,3))
            )
        ),
        "OK"
    )
)</f>
        <v>OK</v>
      </c>
      <c r="Q869" s="23" t="str">
        <f>IF(BS869&lt;&gt;"",
    IF(INT('Data Sheet'!$A$19)=INT('Data Sheet'!$B$15),
        --(INT('Data Sheet'!$A$15) &amp; "." &amp; BS869),
        IF(AND((--(INT('Data Sheet'!$A$15) &amp; "." &amp; BS869)&gt;=--('Data Sheet'!$A$15)), (--(INT('Data Sheet'!$A$15) &amp; "." &amp; BS869)&lt;=--('Data Sheet'!$B$15))),
            --(INT('Data Sheet'!$A$15) &amp; "." &amp; BS869),
            --(INT('Data Sheet'!$B$15) &amp; "." &amp; BS869)
        )
    ),
    IF(BQ869&lt;&gt;"",
        IF(INT('Data Sheet'!$A$15)=INT('Data Sheet'!$B$15),
            --(INT('Data Sheet'!$A$15) &amp; "." &amp; RIGHT(BQ869,3)),
            IF(AND((--(INT('Data Sheet'!$A$15) &amp; "." &amp; RIGHT(BQ869,3))&gt;=--('Data Sheet'!$A$15)), (--(INT('Data Sheet'!$A$15) &amp; "." &amp; RIGHT(BQ869,3))&lt;=--('Data Sheet'!$B$15))),
                --(INT('Data Sheet'!$A$15) &amp; "." &amp; RIGHT(BQ869,3)),
                --(INT('Data Sheet'!$B$15) &amp; "." &amp; RIGHT(BQ869,3))
            )
        ),
        "OK"
    )
)</f>
        <v>OK</v>
      </c>
      <c r="R869" s="19"/>
      <c r="S869" s="19"/>
      <c r="T869" s="19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1"/>
      <c r="AU869" s="21"/>
      <c r="AV869" s="21"/>
      <c r="AW869" s="22"/>
      <c r="AX869" s="99"/>
      <c r="AY869" s="20"/>
      <c r="AZ869" s="20"/>
      <c r="BA869" s="22"/>
      <c r="BB869">
        <v>861</v>
      </c>
      <c r="BC869" s="80"/>
      <c r="BD869" s="80"/>
      <c r="BE869" s="80"/>
      <c r="BF869" s="80"/>
      <c r="BG869" s="32" t="str">
        <f t="shared" si="147"/>
        <v/>
      </c>
      <c r="BH869" s="78">
        <f t="shared" si="145"/>
        <v>0</v>
      </c>
      <c r="BI869" s="2">
        <f t="shared" si="148"/>
        <v>0</v>
      </c>
      <c r="BJ869" s="2">
        <f t="shared" si="149"/>
        <v>0</v>
      </c>
      <c r="BK869" s="2">
        <f t="shared" si="146"/>
        <v>0</v>
      </c>
    </row>
    <row r="870" spans="2:63" ht="15" customHeight="1" x14ac:dyDescent="0.25">
      <c r="B870" s="14">
        <v>862</v>
      </c>
      <c r="C870" s="95" t="str">
        <f t="shared" si="150"/>
        <v/>
      </c>
      <c r="D870" s="15" t="str">
        <f t="shared" si="155"/>
        <v>OK</v>
      </c>
      <c r="E870" s="16" t="e">
        <f>VLOOKUP('Data Sheet'!$B$8,'Data Sheet'!$I$2:$J$9,2,FALSE)</f>
        <v>#N/A</v>
      </c>
      <c r="F870" s="16" t="str">
        <f t="shared" si="151"/>
        <v/>
      </c>
      <c r="G870" s="103">
        <f t="shared" si="152"/>
        <v>0</v>
      </c>
      <c r="H870" s="17" t="s">
        <v>26</v>
      </c>
      <c r="I870" s="17" t="s">
        <v>26</v>
      </c>
      <c r="J870" s="17" t="str">
        <f>IF('Data Sheet'!$B$9="NC-50","N/A","OK")</f>
        <v>OK</v>
      </c>
      <c r="K870" s="17" t="str">
        <f>IF('Data Sheet'!$B$9="NC-50","N/A","OK")</f>
        <v>OK</v>
      </c>
      <c r="L870" s="17" t="str">
        <f t="shared" si="153"/>
        <v>OK</v>
      </c>
      <c r="M870" s="17" t="str">
        <f t="shared" si="154"/>
        <v>OK</v>
      </c>
      <c r="N870" s="18" t="str">
        <f>IF(BO870&lt;&gt;"",
    IF(INT('Data Sheet'!$A$19)=INT('Data Sheet'!$B$19),
        --(INT('Data Sheet'!$A$19) &amp; "." &amp; BO870),
        IF(AND((--(INT('Data Sheet'!$A$19) &amp; "." &amp; BO870)&gt;=--('Data Sheet'!$A$19)), (--(INT('Data Sheet'!$A$19) &amp; "." &amp; BO870)&lt;=--('Data Sheet'!$B$19))),
            --(INT('Data Sheet'!$A$19) &amp; "." &amp; BO870),
            --(INT('Data Sheet'!$B$19) &amp; "." &amp; BO870)
        )
    ),
    IF(BN870&lt;&gt;"",
        IF(INT('Data Sheet'!$A$19)=INT('Data Sheet'!$B$19),
            --(INT('Data Sheet'!$A$19) &amp; "." &amp; LEFT(BN870,3)),
            IF(AND((--(INT('Data Sheet'!$A$19) &amp; "." &amp; LEFT(BN870,3))&gt;=--('Data Sheet'!$A$19)), (--(INT('Data Sheet'!$A$19) &amp; "." &amp; LEFT(BN870,3))&lt;=--('Data Sheet'!$B$19))),
                --(INT('Data Sheet'!$A$19) &amp; "." &amp; LEFT(BN870,3)),
                --(INT('Data Sheet'!$B$19) &amp; "." &amp; LEFT(BN870,3))
            )
        ),
        "OK"
    )
)</f>
        <v>OK</v>
      </c>
      <c r="O870" s="23" t="str">
        <f>IF(BP870&lt;&gt;"",
    IF(INT('Data Sheet'!$A$19)=INT('Data Sheet'!$B$19),
        --(INT('Data Sheet'!$A$19) &amp; "." &amp; BP870),
        IF(AND((--(INT('Data Sheet'!$A$19) &amp; "." &amp; BP870)&gt;=--('Data Sheet'!$A$19)), (--(INT('Data Sheet'!$A$19) &amp; "." &amp; BP870)&lt;=--('Data Sheet'!$B$19))),
            --(INT('Data Sheet'!$A$19) &amp; "." &amp; BP870),
            --(INT('Data Sheet'!$B$19) &amp; "." &amp; BP870)
        )
    ),
    IF(BN870&lt;&gt;"",
        IF(INT('Data Sheet'!$A$19)=INT('Data Sheet'!$B$19),
            --(INT('Data Sheet'!$A$19) &amp; "." &amp; RIGHT(BN870,3)),
            IF(AND((--(INT('Data Sheet'!$A$19) &amp; "." &amp; RIGHT(BN870,3))&gt;=--('Data Sheet'!$A$19)), (--(INT('Data Sheet'!$A$19) &amp; "." &amp; RIGHT(BN870,3))&lt;=--('Data Sheet'!$B$19))),
                --(INT('Data Sheet'!$A$19) &amp; "." &amp; RIGHT(BN870,3)),
                --(INT('Data Sheet'!$B$19) &amp; "." &amp; RIGHT(BN870,3))
            )
        ),
        "OK"
    )
)</f>
        <v>OK</v>
      </c>
      <c r="P870" s="23" t="str">
        <f>IF(BR870&lt;&gt;"",
    IF(INT('Data Sheet'!$A$19)=INT('Data Sheet'!$B$15),
        --(INT('Data Sheet'!$A$15) &amp; "." &amp; BR870),
        IF(AND((--(INT('Data Sheet'!$A$15) &amp; "." &amp; BR870)&gt;=--('Data Sheet'!$A$15)), (--(INT('Data Sheet'!$A$15) &amp; "." &amp; BR870)&lt;=--('Data Sheet'!$B$15))),
            --(INT('Data Sheet'!$A$15) &amp; "." &amp; BR870),
            --(INT('Data Sheet'!$B$15) &amp; "." &amp; BR870)
        )
    ),
    IF(BQ870&lt;&gt;"",
        IF(INT('Data Sheet'!$A$15)=INT('Data Sheet'!$B$15),
            --(INT('Data Sheet'!$A$15) &amp; "." &amp; LEFT(BQ870,3)),
            IF(AND((--(INT('Data Sheet'!$A$15) &amp; "." &amp; LEFT(BQ870,3))&gt;=--('Data Sheet'!$A$15)), (--(INT('Data Sheet'!$A$15) &amp; "." &amp; LEFT(BQ870,3))&lt;=--('Data Sheet'!$B$15))),
                --(INT('Data Sheet'!$A$15) &amp; "." &amp; LEFT(BQ870,3)),
                --(INT('Data Sheet'!$B$15) &amp; "." &amp; LEFT(BQ870,3))
            )
        ),
        "OK"
    )
)</f>
        <v>OK</v>
      </c>
      <c r="Q870" s="23" t="str">
        <f>IF(BS870&lt;&gt;"",
    IF(INT('Data Sheet'!$A$19)=INT('Data Sheet'!$B$15),
        --(INT('Data Sheet'!$A$15) &amp; "." &amp; BS870),
        IF(AND((--(INT('Data Sheet'!$A$15) &amp; "." &amp; BS870)&gt;=--('Data Sheet'!$A$15)), (--(INT('Data Sheet'!$A$15) &amp; "." &amp; BS870)&lt;=--('Data Sheet'!$B$15))),
            --(INT('Data Sheet'!$A$15) &amp; "." &amp; BS870),
            --(INT('Data Sheet'!$B$15) &amp; "." &amp; BS870)
        )
    ),
    IF(BQ870&lt;&gt;"",
        IF(INT('Data Sheet'!$A$15)=INT('Data Sheet'!$B$15),
            --(INT('Data Sheet'!$A$15) &amp; "." &amp; RIGHT(BQ870,3)),
            IF(AND((--(INT('Data Sheet'!$A$15) &amp; "." &amp; RIGHT(BQ870,3))&gt;=--('Data Sheet'!$A$15)), (--(INT('Data Sheet'!$A$15) &amp; "." &amp; RIGHT(BQ870,3))&lt;=--('Data Sheet'!$B$15))),
                --(INT('Data Sheet'!$A$15) &amp; "." &amp; RIGHT(BQ870,3)),
                --(INT('Data Sheet'!$B$15) &amp; "." &amp; RIGHT(BQ870,3))
            )
        ),
        "OK"
    )
)</f>
        <v>OK</v>
      </c>
      <c r="R870" s="19"/>
      <c r="S870" s="19"/>
      <c r="T870" s="19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1"/>
      <c r="AU870" s="21"/>
      <c r="AV870" s="21"/>
      <c r="AW870" s="22"/>
      <c r="AX870" s="99"/>
      <c r="AY870" s="20"/>
      <c r="AZ870" s="20"/>
      <c r="BA870" s="22"/>
      <c r="BB870">
        <v>862</v>
      </c>
      <c r="BC870" s="80"/>
      <c r="BD870" s="80"/>
      <c r="BE870" s="80"/>
      <c r="BF870" s="80"/>
      <c r="BG870" s="32" t="str">
        <f t="shared" si="147"/>
        <v/>
      </c>
      <c r="BH870" s="78">
        <f t="shared" si="145"/>
        <v>0</v>
      </c>
      <c r="BI870" s="2">
        <f t="shared" si="148"/>
        <v>0</v>
      </c>
      <c r="BJ870" s="2">
        <f t="shared" si="149"/>
        <v>0</v>
      </c>
      <c r="BK870" s="2">
        <f t="shared" si="146"/>
        <v>0</v>
      </c>
    </row>
    <row r="871" spans="2:63" ht="15" customHeight="1" x14ac:dyDescent="0.25">
      <c r="B871" s="14">
        <v>863</v>
      </c>
      <c r="C871" s="95" t="str">
        <f t="shared" si="150"/>
        <v/>
      </c>
      <c r="D871" s="15" t="str">
        <f t="shared" si="155"/>
        <v>OK</v>
      </c>
      <c r="E871" s="16" t="e">
        <f>VLOOKUP('Data Sheet'!$B$8,'Data Sheet'!$I$2:$J$9,2,FALSE)</f>
        <v>#N/A</v>
      </c>
      <c r="F871" s="16" t="str">
        <f t="shared" si="151"/>
        <v/>
      </c>
      <c r="G871" s="103">
        <f t="shared" si="152"/>
        <v>0</v>
      </c>
      <c r="H871" s="17" t="s">
        <v>26</v>
      </c>
      <c r="I871" s="17" t="s">
        <v>26</v>
      </c>
      <c r="J871" s="17" t="str">
        <f>IF('Data Sheet'!$B$9="NC-50","N/A","OK")</f>
        <v>OK</v>
      </c>
      <c r="K871" s="17" t="str">
        <f>IF('Data Sheet'!$B$9="NC-50","N/A","OK")</f>
        <v>OK</v>
      </c>
      <c r="L871" s="17" t="str">
        <f t="shared" si="153"/>
        <v>OK</v>
      </c>
      <c r="M871" s="17" t="str">
        <f t="shared" si="154"/>
        <v>OK</v>
      </c>
      <c r="N871" s="18" t="str">
        <f>IF(BO871&lt;&gt;"",
    IF(INT('Data Sheet'!$A$19)=INT('Data Sheet'!$B$19),
        --(INT('Data Sheet'!$A$19) &amp; "." &amp; BO871),
        IF(AND((--(INT('Data Sheet'!$A$19) &amp; "." &amp; BO871)&gt;=--('Data Sheet'!$A$19)), (--(INT('Data Sheet'!$A$19) &amp; "." &amp; BO871)&lt;=--('Data Sheet'!$B$19))),
            --(INT('Data Sheet'!$A$19) &amp; "." &amp; BO871),
            --(INT('Data Sheet'!$B$19) &amp; "." &amp; BO871)
        )
    ),
    IF(BN871&lt;&gt;"",
        IF(INT('Data Sheet'!$A$19)=INT('Data Sheet'!$B$19),
            --(INT('Data Sheet'!$A$19) &amp; "." &amp; LEFT(BN871,3)),
            IF(AND((--(INT('Data Sheet'!$A$19) &amp; "." &amp; LEFT(BN871,3))&gt;=--('Data Sheet'!$A$19)), (--(INT('Data Sheet'!$A$19) &amp; "." &amp; LEFT(BN871,3))&lt;=--('Data Sheet'!$B$19))),
                --(INT('Data Sheet'!$A$19) &amp; "." &amp; LEFT(BN871,3)),
                --(INT('Data Sheet'!$B$19) &amp; "." &amp; LEFT(BN871,3))
            )
        ),
        "OK"
    )
)</f>
        <v>OK</v>
      </c>
      <c r="O871" s="23" t="str">
        <f>IF(BP871&lt;&gt;"",
    IF(INT('Data Sheet'!$A$19)=INT('Data Sheet'!$B$19),
        --(INT('Data Sheet'!$A$19) &amp; "." &amp; BP871),
        IF(AND((--(INT('Data Sheet'!$A$19) &amp; "." &amp; BP871)&gt;=--('Data Sheet'!$A$19)), (--(INT('Data Sheet'!$A$19) &amp; "." &amp; BP871)&lt;=--('Data Sheet'!$B$19))),
            --(INT('Data Sheet'!$A$19) &amp; "." &amp; BP871),
            --(INT('Data Sheet'!$B$19) &amp; "." &amp; BP871)
        )
    ),
    IF(BN871&lt;&gt;"",
        IF(INT('Data Sheet'!$A$19)=INT('Data Sheet'!$B$19),
            --(INT('Data Sheet'!$A$19) &amp; "." &amp; RIGHT(BN871,3)),
            IF(AND((--(INT('Data Sheet'!$A$19) &amp; "." &amp; RIGHT(BN871,3))&gt;=--('Data Sheet'!$A$19)), (--(INT('Data Sheet'!$A$19) &amp; "." &amp; RIGHT(BN871,3))&lt;=--('Data Sheet'!$B$19))),
                --(INT('Data Sheet'!$A$19) &amp; "." &amp; RIGHT(BN871,3)),
                --(INT('Data Sheet'!$B$19) &amp; "." &amp; RIGHT(BN871,3))
            )
        ),
        "OK"
    )
)</f>
        <v>OK</v>
      </c>
      <c r="P871" s="23" t="str">
        <f>IF(BR871&lt;&gt;"",
    IF(INT('Data Sheet'!$A$19)=INT('Data Sheet'!$B$15),
        --(INT('Data Sheet'!$A$15) &amp; "." &amp; BR871),
        IF(AND((--(INT('Data Sheet'!$A$15) &amp; "." &amp; BR871)&gt;=--('Data Sheet'!$A$15)), (--(INT('Data Sheet'!$A$15) &amp; "." &amp; BR871)&lt;=--('Data Sheet'!$B$15))),
            --(INT('Data Sheet'!$A$15) &amp; "." &amp; BR871),
            --(INT('Data Sheet'!$B$15) &amp; "." &amp; BR871)
        )
    ),
    IF(BQ871&lt;&gt;"",
        IF(INT('Data Sheet'!$A$15)=INT('Data Sheet'!$B$15),
            --(INT('Data Sheet'!$A$15) &amp; "." &amp; LEFT(BQ871,3)),
            IF(AND((--(INT('Data Sheet'!$A$15) &amp; "." &amp; LEFT(BQ871,3))&gt;=--('Data Sheet'!$A$15)), (--(INT('Data Sheet'!$A$15) &amp; "." &amp; LEFT(BQ871,3))&lt;=--('Data Sheet'!$B$15))),
                --(INT('Data Sheet'!$A$15) &amp; "." &amp; LEFT(BQ871,3)),
                --(INT('Data Sheet'!$B$15) &amp; "." &amp; LEFT(BQ871,3))
            )
        ),
        "OK"
    )
)</f>
        <v>OK</v>
      </c>
      <c r="Q871" s="23" t="str">
        <f>IF(BS871&lt;&gt;"",
    IF(INT('Data Sheet'!$A$19)=INT('Data Sheet'!$B$15),
        --(INT('Data Sheet'!$A$15) &amp; "." &amp; BS871),
        IF(AND((--(INT('Data Sheet'!$A$15) &amp; "." &amp; BS871)&gt;=--('Data Sheet'!$A$15)), (--(INT('Data Sheet'!$A$15) &amp; "." &amp; BS871)&lt;=--('Data Sheet'!$B$15))),
            --(INT('Data Sheet'!$A$15) &amp; "." &amp; BS871),
            --(INT('Data Sheet'!$B$15) &amp; "." &amp; BS871)
        )
    ),
    IF(BQ871&lt;&gt;"",
        IF(INT('Data Sheet'!$A$15)=INT('Data Sheet'!$B$15),
            --(INT('Data Sheet'!$A$15) &amp; "." &amp; RIGHT(BQ871,3)),
            IF(AND((--(INT('Data Sheet'!$A$15) &amp; "." &amp; RIGHT(BQ871,3))&gt;=--('Data Sheet'!$A$15)), (--(INT('Data Sheet'!$A$15) &amp; "." &amp; RIGHT(BQ871,3))&lt;=--('Data Sheet'!$B$15))),
                --(INT('Data Sheet'!$A$15) &amp; "." &amp; RIGHT(BQ871,3)),
                --(INT('Data Sheet'!$B$15) &amp; "." &amp; RIGHT(BQ871,3))
            )
        ),
        "OK"
    )
)</f>
        <v>OK</v>
      </c>
      <c r="R871" s="19"/>
      <c r="S871" s="19"/>
      <c r="T871" s="19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1"/>
      <c r="AU871" s="21"/>
      <c r="AV871" s="21"/>
      <c r="AW871" s="22"/>
      <c r="AX871" s="99"/>
      <c r="AY871" s="20"/>
      <c r="AZ871" s="20"/>
      <c r="BA871" s="22"/>
      <c r="BB871">
        <v>863</v>
      </c>
      <c r="BC871" s="80"/>
      <c r="BD871" s="80"/>
      <c r="BE871" s="80"/>
      <c r="BF871" s="80"/>
      <c r="BG871" s="32" t="str">
        <f t="shared" si="147"/>
        <v/>
      </c>
      <c r="BH871" s="78">
        <f t="shared" si="145"/>
        <v>0</v>
      </c>
      <c r="BI871" s="2">
        <f t="shared" si="148"/>
        <v>0</v>
      </c>
      <c r="BJ871" s="2">
        <f t="shared" si="149"/>
        <v>0</v>
      </c>
      <c r="BK871" s="2">
        <f t="shared" si="146"/>
        <v>0</v>
      </c>
    </row>
    <row r="872" spans="2:63" ht="15" customHeight="1" x14ac:dyDescent="0.25">
      <c r="B872" s="14">
        <v>864</v>
      </c>
      <c r="C872" s="95" t="str">
        <f t="shared" si="150"/>
        <v/>
      </c>
      <c r="D872" s="15" t="str">
        <f t="shared" si="155"/>
        <v>OK</v>
      </c>
      <c r="E872" s="16" t="e">
        <f>VLOOKUP('Data Sheet'!$B$8,'Data Sheet'!$I$2:$J$9,2,FALSE)</f>
        <v>#N/A</v>
      </c>
      <c r="F872" s="16" t="str">
        <f t="shared" si="151"/>
        <v/>
      </c>
      <c r="G872" s="103">
        <f t="shared" si="152"/>
        <v>0</v>
      </c>
      <c r="H872" s="17" t="s">
        <v>26</v>
      </c>
      <c r="I872" s="17" t="s">
        <v>26</v>
      </c>
      <c r="J872" s="17" t="str">
        <f>IF('Data Sheet'!$B$9="NC-50","N/A","OK")</f>
        <v>OK</v>
      </c>
      <c r="K872" s="17" t="str">
        <f>IF('Data Sheet'!$B$9="NC-50","N/A","OK")</f>
        <v>OK</v>
      </c>
      <c r="L872" s="17" t="str">
        <f t="shared" si="153"/>
        <v>OK</v>
      </c>
      <c r="M872" s="17" t="str">
        <f t="shared" si="154"/>
        <v>OK</v>
      </c>
      <c r="N872" s="18" t="str">
        <f>IF(BO872&lt;&gt;"",
    IF(INT('Data Sheet'!$A$19)=INT('Data Sheet'!$B$19),
        --(INT('Data Sheet'!$A$19) &amp; "." &amp; BO872),
        IF(AND((--(INT('Data Sheet'!$A$19) &amp; "." &amp; BO872)&gt;=--('Data Sheet'!$A$19)), (--(INT('Data Sheet'!$A$19) &amp; "." &amp; BO872)&lt;=--('Data Sheet'!$B$19))),
            --(INT('Data Sheet'!$A$19) &amp; "." &amp; BO872),
            --(INT('Data Sheet'!$B$19) &amp; "." &amp; BO872)
        )
    ),
    IF(BN872&lt;&gt;"",
        IF(INT('Data Sheet'!$A$19)=INT('Data Sheet'!$B$19),
            --(INT('Data Sheet'!$A$19) &amp; "." &amp; LEFT(BN872,3)),
            IF(AND((--(INT('Data Sheet'!$A$19) &amp; "." &amp; LEFT(BN872,3))&gt;=--('Data Sheet'!$A$19)), (--(INT('Data Sheet'!$A$19) &amp; "." &amp; LEFT(BN872,3))&lt;=--('Data Sheet'!$B$19))),
                --(INT('Data Sheet'!$A$19) &amp; "." &amp; LEFT(BN872,3)),
                --(INT('Data Sheet'!$B$19) &amp; "." &amp; LEFT(BN872,3))
            )
        ),
        "OK"
    )
)</f>
        <v>OK</v>
      </c>
      <c r="O872" s="23" t="str">
        <f>IF(BP872&lt;&gt;"",
    IF(INT('Data Sheet'!$A$19)=INT('Data Sheet'!$B$19),
        --(INT('Data Sheet'!$A$19) &amp; "." &amp; BP872),
        IF(AND((--(INT('Data Sheet'!$A$19) &amp; "." &amp; BP872)&gt;=--('Data Sheet'!$A$19)), (--(INT('Data Sheet'!$A$19) &amp; "." &amp; BP872)&lt;=--('Data Sheet'!$B$19))),
            --(INT('Data Sheet'!$A$19) &amp; "." &amp; BP872),
            --(INT('Data Sheet'!$B$19) &amp; "." &amp; BP872)
        )
    ),
    IF(BN872&lt;&gt;"",
        IF(INT('Data Sheet'!$A$19)=INT('Data Sheet'!$B$19),
            --(INT('Data Sheet'!$A$19) &amp; "." &amp; RIGHT(BN872,3)),
            IF(AND((--(INT('Data Sheet'!$A$19) &amp; "." &amp; RIGHT(BN872,3))&gt;=--('Data Sheet'!$A$19)), (--(INT('Data Sheet'!$A$19) &amp; "." &amp; RIGHT(BN872,3))&lt;=--('Data Sheet'!$B$19))),
                --(INT('Data Sheet'!$A$19) &amp; "." &amp; RIGHT(BN872,3)),
                --(INT('Data Sheet'!$B$19) &amp; "." &amp; RIGHT(BN872,3))
            )
        ),
        "OK"
    )
)</f>
        <v>OK</v>
      </c>
      <c r="P872" s="23" t="str">
        <f>IF(BR872&lt;&gt;"",
    IF(INT('Data Sheet'!$A$19)=INT('Data Sheet'!$B$15),
        --(INT('Data Sheet'!$A$15) &amp; "." &amp; BR872),
        IF(AND((--(INT('Data Sheet'!$A$15) &amp; "." &amp; BR872)&gt;=--('Data Sheet'!$A$15)), (--(INT('Data Sheet'!$A$15) &amp; "." &amp; BR872)&lt;=--('Data Sheet'!$B$15))),
            --(INT('Data Sheet'!$A$15) &amp; "." &amp; BR872),
            --(INT('Data Sheet'!$B$15) &amp; "." &amp; BR872)
        )
    ),
    IF(BQ872&lt;&gt;"",
        IF(INT('Data Sheet'!$A$15)=INT('Data Sheet'!$B$15),
            --(INT('Data Sheet'!$A$15) &amp; "." &amp; LEFT(BQ872,3)),
            IF(AND((--(INT('Data Sheet'!$A$15) &amp; "." &amp; LEFT(BQ872,3))&gt;=--('Data Sheet'!$A$15)), (--(INT('Data Sheet'!$A$15) &amp; "." &amp; LEFT(BQ872,3))&lt;=--('Data Sheet'!$B$15))),
                --(INT('Data Sheet'!$A$15) &amp; "." &amp; LEFT(BQ872,3)),
                --(INT('Data Sheet'!$B$15) &amp; "." &amp; LEFT(BQ872,3))
            )
        ),
        "OK"
    )
)</f>
        <v>OK</v>
      </c>
      <c r="Q872" s="23" t="str">
        <f>IF(BS872&lt;&gt;"",
    IF(INT('Data Sheet'!$A$19)=INT('Data Sheet'!$B$15),
        --(INT('Data Sheet'!$A$15) &amp; "." &amp; BS872),
        IF(AND((--(INT('Data Sheet'!$A$15) &amp; "." &amp; BS872)&gt;=--('Data Sheet'!$A$15)), (--(INT('Data Sheet'!$A$15) &amp; "." &amp; BS872)&lt;=--('Data Sheet'!$B$15))),
            --(INT('Data Sheet'!$A$15) &amp; "." &amp; BS872),
            --(INT('Data Sheet'!$B$15) &amp; "." &amp; BS872)
        )
    ),
    IF(BQ872&lt;&gt;"",
        IF(INT('Data Sheet'!$A$15)=INT('Data Sheet'!$B$15),
            --(INT('Data Sheet'!$A$15) &amp; "." &amp; RIGHT(BQ872,3)),
            IF(AND((--(INT('Data Sheet'!$A$15) &amp; "." &amp; RIGHT(BQ872,3))&gt;=--('Data Sheet'!$A$15)), (--(INT('Data Sheet'!$A$15) &amp; "." &amp; RIGHT(BQ872,3))&lt;=--('Data Sheet'!$B$15))),
                --(INT('Data Sheet'!$A$15) &amp; "." &amp; RIGHT(BQ872,3)),
                --(INT('Data Sheet'!$B$15) &amp; "." &amp; RIGHT(BQ872,3))
            )
        ),
        "OK"
    )
)</f>
        <v>OK</v>
      </c>
      <c r="R872" s="19"/>
      <c r="S872" s="19"/>
      <c r="T872" s="19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1"/>
      <c r="AU872" s="21"/>
      <c r="AV872" s="21"/>
      <c r="AW872" s="22"/>
      <c r="AX872" s="99"/>
      <c r="AY872" s="20"/>
      <c r="AZ872" s="20"/>
      <c r="BA872" s="22"/>
      <c r="BB872">
        <v>864</v>
      </c>
      <c r="BC872" s="80"/>
      <c r="BD872" s="80"/>
      <c r="BE872" s="80"/>
      <c r="BF872" s="80"/>
      <c r="BG872" s="32" t="str">
        <f t="shared" si="147"/>
        <v/>
      </c>
      <c r="BH872" s="78">
        <f t="shared" si="145"/>
        <v>0</v>
      </c>
      <c r="BI872" s="2">
        <f t="shared" si="148"/>
        <v>0</v>
      </c>
      <c r="BJ872" s="2">
        <f t="shared" si="149"/>
        <v>0</v>
      </c>
      <c r="BK872" s="2">
        <f t="shared" si="146"/>
        <v>0</v>
      </c>
    </row>
    <row r="873" spans="2:63" ht="15" customHeight="1" x14ac:dyDescent="0.25">
      <c r="B873" s="14">
        <v>865</v>
      </c>
      <c r="C873" s="95" t="str">
        <f t="shared" si="150"/>
        <v/>
      </c>
      <c r="D873" s="15" t="str">
        <f t="shared" si="155"/>
        <v>OK</v>
      </c>
      <c r="E873" s="16" t="e">
        <f>VLOOKUP('Data Sheet'!$B$8,'Data Sheet'!$I$2:$J$9,2,FALSE)</f>
        <v>#N/A</v>
      </c>
      <c r="F873" s="16" t="str">
        <f t="shared" si="151"/>
        <v/>
      </c>
      <c r="G873" s="103">
        <f t="shared" si="152"/>
        <v>0</v>
      </c>
      <c r="H873" s="17" t="s">
        <v>26</v>
      </c>
      <c r="I873" s="17" t="s">
        <v>26</v>
      </c>
      <c r="J873" s="17" t="str">
        <f>IF('Data Sheet'!$B$9="NC-50","N/A","OK")</f>
        <v>OK</v>
      </c>
      <c r="K873" s="17" t="str">
        <f>IF('Data Sheet'!$B$9="NC-50","N/A","OK")</f>
        <v>OK</v>
      </c>
      <c r="L873" s="17" t="str">
        <f t="shared" si="153"/>
        <v>OK</v>
      </c>
      <c r="M873" s="17" t="str">
        <f t="shared" si="154"/>
        <v>OK</v>
      </c>
      <c r="N873" s="18" t="str">
        <f>IF(BO873&lt;&gt;"",
    IF(INT('Data Sheet'!$A$19)=INT('Data Sheet'!$B$19),
        --(INT('Data Sheet'!$A$19) &amp; "." &amp; BO873),
        IF(AND((--(INT('Data Sheet'!$A$19) &amp; "." &amp; BO873)&gt;=--('Data Sheet'!$A$19)), (--(INT('Data Sheet'!$A$19) &amp; "." &amp; BO873)&lt;=--('Data Sheet'!$B$19))),
            --(INT('Data Sheet'!$A$19) &amp; "." &amp; BO873),
            --(INT('Data Sheet'!$B$19) &amp; "." &amp; BO873)
        )
    ),
    IF(BN873&lt;&gt;"",
        IF(INT('Data Sheet'!$A$19)=INT('Data Sheet'!$B$19),
            --(INT('Data Sheet'!$A$19) &amp; "." &amp; LEFT(BN873,3)),
            IF(AND((--(INT('Data Sheet'!$A$19) &amp; "." &amp; LEFT(BN873,3))&gt;=--('Data Sheet'!$A$19)), (--(INT('Data Sheet'!$A$19) &amp; "." &amp; LEFT(BN873,3))&lt;=--('Data Sheet'!$B$19))),
                --(INT('Data Sheet'!$A$19) &amp; "." &amp; LEFT(BN873,3)),
                --(INT('Data Sheet'!$B$19) &amp; "." &amp; LEFT(BN873,3))
            )
        ),
        "OK"
    )
)</f>
        <v>OK</v>
      </c>
      <c r="O873" s="23" t="str">
        <f>IF(BP873&lt;&gt;"",
    IF(INT('Data Sheet'!$A$19)=INT('Data Sheet'!$B$19),
        --(INT('Data Sheet'!$A$19) &amp; "." &amp; BP873),
        IF(AND((--(INT('Data Sheet'!$A$19) &amp; "." &amp; BP873)&gt;=--('Data Sheet'!$A$19)), (--(INT('Data Sheet'!$A$19) &amp; "." &amp; BP873)&lt;=--('Data Sheet'!$B$19))),
            --(INT('Data Sheet'!$A$19) &amp; "." &amp; BP873),
            --(INT('Data Sheet'!$B$19) &amp; "." &amp; BP873)
        )
    ),
    IF(BN873&lt;&gt;"",
        IF(INT('Data Sheet'!$A$19)=INT('Data Sheet'!$B$19),
            --(INT('Data Sheet'!$A$19) &amp; "." &amp; RIGHT(BN873,3)),
            IF(AND((--(INT('Data Sheet'!$A$19) &amp; "." &amp; RIGHT(BN873,3))&gt;=--('Data Sheet'!$A$19)), (--(INT('Data Sheet'!$A$19) &amp; "." &amp; RIGHT(BN873,3))&lt;=--('Data Sheet'!$B$19))),
                --(INT('Data Sheet'!$A$19) &amp; "." &amp; RIGHT(BN873,3)),
                --(INT('Data Sheet'!$B$19) &amp; "." &amp; RIGHT(BN873,3))
            )
        ),
        "OK"
    )
)</f>
        <v>OK</v>
      </c>
      <c r="P873" s="23" t="str">
        <f>IF(BR873&lt;&gt;"",
    IF(INT('Data Sheet'!$A$19)=INT('Data Sheet'!$B$15),
        --(INT('Data Sheet'!$A$15) &amp; "." &amp; BR873),
        IF(AND((--(INT('Data Sheet'!$A$15) &amp; "." &amp; BR873)&gt;=--('Data Sheet'!$A$15)), (--(INT('Data Sheet'!$A$15) &amp; "." &amp; BR873)&lt;=--('Data Sheet'!$B$15))),
            --(INT('Data Sheet'!$A$15) &amp; "." &amp; BR873),
            --(INT('Data Sheet'!$B$15) &amp; "." &amp; BR873)
        )
    ),
    IF(BQ873&lt;&gt;"",
        IF(INT('Data Sheet'!$A$15)=INT('Data Sheet'!$B$15),
            --(INT('Data Sheet'!$A$15) &amp; "." &amp; LEFT(BQ873,3)),
            IF(AND((--(INT('Data Sheet'!$A$15) &amp; "." &amp; LEFT(BQ873,3))&gt;=--('Data Sheet'!$A$15)), (--(INT('Data Sheet'!$A$15) &amp; "." &amp; LEFT(BQ873,3))&lt;=--('Data Sheet'!$B$15))),
                --(INT('Data Sheet'!$A$15) &amp; "." &amp; LEFT(BQ873,3)),
                --(INT('Data Sheet'!$B$15) &amp; "." &amp; LEFT(BQ873,3))
            )
        ),
        "OK"
    )
)</f>
        <v>OK</v>
      </c>
      <c r="Q873" s="23" t="str">
        <f>IF(BS873&lt;&gt;"",
    IF(INT('Data Sheet'!$A$19)=INT('Data Sheet'!$B$15),
        --(INT('Data Sheet'!$A$15) &amp; "." &amp; BS873),
        IF(AND((--(INT('Data Sheet'!$A$15) &amp; "." &amp; BS873)&gt;=--('Data Sheet'!$A$15)), (--(INT('Data Sheet'!$A$15) &amp; "." &amp; BS873)&lt;=--('Data Sheet'!$B$15))),
            --(INT('Data Sheet'!$A$15) &amp; "." &amp; BS873),
            --(INT('Data Sheet'!$B$15) &amp; "." &amp; BS873)
        )
    ),
    IF(BQ873&lt;&gt;"",
        IF(INT('Data Sheet'!$A$15)=INT('Data Sheet'!$B$15),
            --(INT('Data Sheet'!$A$15) &amp; "." &amp; RIGHT(BQ873,3)),
            IF(AND((--(INT('Data Sheet'!$A$15) &amp; "." &amp; RIGHT(BQ873,3))&gt;=--('Data Sheet'!$A$15)), (--(INT('Data Sheet'!$A$15) &amp; "." &amp; RIGHT(BQ873,3))&lt;=--('Data Sheet'!$B$15))),
                --(INT('Data Sheet'!$A$15) &amp; "." &amp; RIGHT(BQ873,3)),
                --(INT('Data Sheet'!$B$15) &amp; "." &amp; RIGHT(BQ873,3))
            )
        ),
        "OK"
    )
)</f>
        <v>OK</v>
      </c>
      <c r="R873" s="19"/>
      <c r="S873" s="19"/>
      <c r="T873" s="19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1"/>
      <c r="AU873" s="21"/>
      <c r="AV873" s="21"/>
      <c r="AW873" s="22"/>
      <c r="AX873" s="99"/>
      <c r="AY873" s="20"/>
      <c r="AZ873" s="20"/>
      <c r="BA873" s="22"/>
      <c r="BB873">
        <v>865</v>
      </c>
      <c r="BC873" s="80"/>
      <c r="BD873" s="80"/>
      <c r="BE873" s="80"/>
      <c r="BF873" s="80"/>
      <c r="BG873" s="32" t="str">
        <f t="shared" si="147"/>
        <v/>
      </c>
      <c r="BH873" s="78">
        <f t="shared" si="145"/>
        <v>0</v>
      </c>
      <c r="BI873" s="2">
        <f t="shared" si="148"/>
        <v>0</v>
      </c>
      <c r="BJ873" s="2">
        <f t="shared" si="149"/>
        <v>0</v>
      </c>
      <c r="BK873" s="2">
        <f t="shared" si="146"/>
        <v>0</v>
      </c>
    </row>
    <row r="874" spans="2:63" ht="15" customHeight="1" x14ac:dyDescent="0.25">
      <c r="B874" s="14">
        <v>866</v>
      </c>
      <c r="C874" s="95" t="str">
        <f t="shared" si="150"/>
        <v/>
      </c>
      <c r="D874" s="15" t="str">
        <f t="shared" si="155"/>
        <v>OK</v>
      </c>
      <c r="E874" s="16" t="e">
        <f>VLOOKUP('Data Sheet'!$B$8,'Data Sheet'!$I$2:$J$9,2,FALSE)</f>
        <v>#N/A</v>
      </c>
      <c r="F874" s="16" t="str">
        <f t="shared" si="151"/>
        <v/>
      </c>
      <c r="G874" s="103">
        <f t="shared" si="152"/>
        <v>0</v>
      </c>
      <c r="H874" s="17" t="s">
        <v>26</v>
      </c>
      <c r="I874" s="17" t="s">
        <v>26</v>
      </c>
      <c r="J874" s="17" t="str">
        <f>IF('Data Sheet'!$B$9="NC-50","N/A","OK")</f>
        <v>OK</v>
      </c>
      <c r="K874" s="17" t="str">
        <f>IF('Data Sheet'!$B$9="NC-50","N/A","OK")</f>
        <v>OK</v>
      </c>
      <c r="L874" s="17" t="str">
        <f t="shared" si="153"/>
        <v>OK</v>
      </c>
      <c r="M874" s="17" t="str">
        <f t="shared" si="154"/>
        <v>OK</v>
      </c>
      <c r="N874" s="18" t="str">
        <f>IF(BO874&lt;&gt;"",
    IF(INT('Data Sheet'!$A$19)=INT('Data Sheet'!$B$19),
        --(INT('Data Sheet'!$A$19) &amp; "." &amp; BO874),
        IF(AND((--(INT('Data Sheet'!$A$19) &amp; "." &amp; BO874)&gt;=--('Data Sheet'!$A$19)), (--(INT('Data Sheet'!$A$19) &amp; "." &amp; BO874)&lt;=--('Data Sheet'!$B$19))),
            --(INT('Data Sheet'!$A$19) &amp; "." &amp; BO874),
            --(INT('Data Sheet'!$B$19) &amp; "." &amp; BO874)
        )
    ),
    IF(BN874&lt;&gt;"",
        IF(INT('Data Sheet'!$A$19)=INT('Data Sheet'!$B$19),
            --(INT('Data Sheet'!$A$19) &amp; "." &amp; LEFT(BN874,3)),
            IF(AND((--(INT('Data Sheet'!$A$19) &amp; "." &amp; LEFT(BN874,3))&gt;=--('Data Sheet'!$A$19)), (--(INT('Data Sheet'!$A$19) &amp; "." &amp; LEFT(BN874,3))&lt;=--('Data Sheet'!$B$19))),
                --(INT('Data Sheet'!$A$19) &amp; "." &amp; LEFT(BN874,3)),
                --(INT('Data Sheet'!$B$19) &amp; "." &amp; LEFT(BN874,3))
            )
        ),
        "OK"
    )
)</f>
        <v>OK</v>
      </c>
      <c r="O874" s="23" t="str">
        <f>IF(BP874&lt;&gt;"",
    IF(INT('Data Sheet'!$A$19)=INT('Data Sheet'!$B$19),
        --(INT('Data Sheet'!$A$19) &amp; "." &amp; BP874),
        IF(AND((--(INT('Data Sheet'!$A$19) &amp; "." &amp; BP874)&gt;=--('Data Sheet'!$A$19)), (--(INT('Data Sheet'!$A$19) &amp; "." &amp; BP874)&lt;=--('Data Sheet'!$B$19))),
            --(INT('Data Sheet'!$A$19) &amp; "." &amp; BP874),
            --(INT('Data Sheet'!$B$19) &amp; "." &amp; BP874)
        )
    ),
    IF(BN874&lt;&gt;"",
        IF(INT('Data Sheet'!$A$19)=INT('Data Sheet'!$B$19),
            --(INT('Data Sheet'!$A$19) &amp; "." &amp; RIGHT(BN874,3)),
            IF(AND((--(INT('Data Sheet'!$A$19) &amp; "." &amp; RIGHT(BN874,3))&gt;=--('Data Sheet'!$A$19)), (--(INT('Data Sheet'!$A$19) &amp; "." &amp; RIGHT(BN874,3))&lt;=--('Data Sheet'!$B$19))),
                --(INT('Data Sheet'!$A$19) &amp; "." &amp; RIGHT(BN874,3)),
                --(INT('Data Sheet'!$B$19) &amp; "." &amp; RIGHT(BN874,3))
            )
        ),
        "OK"
    )
)</f>
        <v>OK</v>
      </c>
      <c r="P874" s="23" t="str">
        <f>IF(BR874&lt;&gt;"",
    IF(INT('Data Sheet'!$A$19)=INT('Data Sheet'!$B$15),
        --(INT('Data Sheet'!$A$15) &amp; "." &amp; BR874),
        IF(AND((--(INT('Data Sheet'!$A$15) &amp; "." &amp; BR874)&gt;=--('Data Sheet'!$A$15)), (--(INT('Data Sheet'!$A$15) &amp; "." &amp; BR874)&lt;=--('Data Sheet'!$B$15))),
            --(INT('Data Sheet'!$A$15) &amp; "." &amp; BR874),
            --(INT('Data Sheet'!$B$15) &amp; "." &amp; BR874)
        )
    ),
    IF(BQ874&lt;&gt;"",
        IF(INT('Data Sheet'!$A$15)=INT('Data Sheet'!$B$15),
            --(INT('Data Sheet'!$A$15) &amp; "." &amp; LEFT(BQ874,3)),
            IF(AND((--(INT('Data Sheet'!$A$15) &amp; "." &amp; LEFT(BQ874,3))&gt;=--('Data Sheet'!$A$15)), (--(INT('Data Sheet'!$A$15) &amp; "." &amp; LEFT(BQ874,3))&lt;=--('Data Sheet'!$B$15))),
                --(INT('Data Sheet'!$A$15) &amp; "." &amp; LEFT(BQ874,3)),
                --(INT('Data Sheet'!$B$15) &amp; "." &amp; LEFT(BQ874,3))
            )
        ),
        "OK"
    )
)</f>
        <v>OK</v>
      </c>
      <c r="Q874" s="23" t="str">
        <f>IF(BS874&lt;&gt;"",
    IF(INT('Data Sheet'!$A$19)=INT('Data Sheet'!$B$15),
        --(INT('Data Sheet'!$A$15) &amp; "." &amp; BS874),
        IF(AND((--(INT('Data Sheet'!$A$15) &amp; "." &amp; BS874)&gt;=--('Data Sheet'!$A$15)), (--(INT('Data Sheet'!$A$15) &amp; "." &amp; BS874)&lt;=--('Data Sheet'!$B$15))),
            --(INT('Data Sheet'!$A$15) &amp; "." &amp; BS874),
            --(INT('Data Sheet'!$B$15) &amp; "." &amp; BS874)
        )
    ),
    IF(BQ874&lt;&gt;"",
        IF(INT('Data Sheet'!$A$15)=INT('Data Sheet'!$B$15),
            --(INT('Data Sheet'!$A$15) &amp; "." &amp; RIGHT(BQ874,3)),
            IF(AND((--(INT('Data Sheet'!$A$15) &amp; "." &amp; RIGHT(BQ874,3))&gt;=--('Data Sheet'!$A$15)), (--(INT('Data Sheet'!$A$15) &amp; "." &amp; RIGHT(BQ874,3))&lt;=--('Data Sheet'!$B$15))),
                --(INT('Data Sheet'!$A$15) &amp; "." &amp; RIGHT(BQ874,3)),
                --(INT('Data Sheet'!$B$15) &amp; "." &amp; RIGHT(BQ874,3))
            )
        ),
        "OK"
    )
)</f>
        <v>OK</v>
      </c>
      <c r="R874" s="19"/>
      <c r="S874" s="19"/>
      <c r="T874" s="19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1"/>
      <c r="AU874" s="21"/>
      <c r="AV874" s="21"/>
      <c r="AW874" s="22"/>
      <c r="AX874" s="99"/>
      <c r="AY874" s="20"/>
      <c r="AZ874" s="20"/>
      <c r="BA874" s="22"/>
      <c r="BB874">
        <v>866</v>
      </c>
      <c r="BC874" s="80"/>
      <c r="BD874" s="80"/>
      <c r="BE874" s="80"/>
      <c r="BF874" s="80"/>
      <c r="BG874" s="32" t="str">
        <f t="shared" si="147"/>
        <v/>
      </c>
      <c r="BH874" s="78">
        <f t="shared" si="145"/>
        <v>0</v>
      </c>
      <c r="BI874" s="2">
        <f t="shared" si="148"/>
        <v>0</v>
      </c>
      <c r="BJ874" s="2">
        <f t="shared" si="149"/>
        <v>0</v>
      </c>
      <c r="BK874" s="2">
        <f t="shared" si="146"/>
        <v>0</v>
      </c>
    </row>
    <row r="875" spans="2:63" ht="15" customHeight="1" x14ac:dyDescent="0.25">
      <c r="B875" s="14">
        <v>867</v>
      </c>
      <c r="C875" s="95" t="str">
        <f t="shared" si="150"/>
        <v/>
      </c>
      <c r="D875" s="15" t="str">
        <f t="shared" si="155"/>
        <v>OK</v>
      </c>
      <c r="E875" s="16" t="e">
        <f>VLOOKUP('Data Sheet'!$B$8,'Data Sheet'!$I$2:$J$9,2,FALSE)</f>
        <v>#N/A</v>
      </c>
      <c r="F875" s="16" t="str">
        <f t="shared" si="151"/>
        <v/>
      </c>
      <c r="G875" s="103">
        <f t="shared" si="152"/>
        <v>0</v>
      </c>
      <c r="H875" s="17" t="s">
        <v>26</v>
      </c>
      <c r="I875" s="17" t="s">
        <v>26</v>
      </c>
      <c r="J875" s="17" t="str">
        <f>IF('Data Sheet'!$B$9="NC-50","N/A","OK")</f>
        <v>OK</v>
      </c>
      <c r="K875" s="17" t="str">
        <f>IF('Data Sheet'!$B$9="NC-50","N/A","OK")</f>
        <v>OK</v>
      </c>
      <c r="L875" s="17" t="str">
        <f t="shared" si="153"/>
        <v>OK</v>
      </c>
      <c r="M875" s="17" t="str">
        <f t="shared" si="154"/>
        <v>OK</v>
      </c>
      <c r="N875" s="18" t="str">
        <f>IF(BO875&lt;&gt;"",
    IF(INT('Data Sheet'!$A$19)=INT('Data Sheet'!$B$19),
        --(INT('Data Sheet'!$A$19) &amp; "." &amp; BO875),
        IF(AND((--(INT('Data Sheet'!$A$19) &amp; "." &amp; BO875)&gt;=--('Data Sheet'!$A$19)), (--(INT('Data Sheet'!$A$19) &amp; "." &amp; BO875)&lt;=--('Data Sheet'!$B$19))),
            --(INT('Data Sheet'!$A$19) &amp; "." &amp; BO875),
            --(INT('Data Sheet'!$B$19) &amp; "." &amp; BO875)
        )
    ),
    IF(BN875&lt;&gt;"",
        IF(INT('Data Sheet'!$A$19)=INT('Data Sheet'!$B$19),
            --(INT('Data Sheet'!$A$19) &amp; "." &amp; LEFT(BN875,3)),
            IF(AND((--(INT('Data Sheet'!$A$19) &amp; "." &amp; LEFT(BN875,3))&gt;=--('Data Sheet'!$A$19)), (--(INT('Data Sheet'!$A$19) &amp; "." &amp; LEFT(BN875,3))&lt;=--('Data Sheet'!$B$19))),
                --(INT('Data Sheet'!$A$19) &amp; "." &amp; LEFT(BN875,3)),
                --(INT('Data Sheet'!$B$19) &amp; "." &amp; LEFT(BN875,3))
            )
        ),
        "OK"
    )
)</f>
        <v>OK</v>
      </c>
      <c r="O875" s="23" t="str">
        <f>IF(BP875&lt;&gt;"",
    IF(INT('Data Sheet'!$A$19)=INT('Data Sheet'!$B$19),
        --(INT('Data Sheet'!$A$19) &amp; "." &amp; BP875),
        IF(AND((--(INT('Data Sheet'!$A$19) &amp; "." &amp; BP875)&gt;=--('Data Sheet'!$A$19)), (--(INT('Data Sheet'!$A$19) &amp; "." &amp; BP875)&lt;=--('Data Sheet'!$B$19))),
            --(INT('Data Sheet'!$A$19) &amp; "." &amp; BP875),
            --(INT('Data Sheet'!$B$19) &amp; "." &amp; BP875)
        )
    ),
    IF(BN875&lt;&gt;"",
        IF(INT('Data Sheet'!$A$19)=INT('Data Sheet'!$B$19),
            --(INT('Data Sheet'!$A$19) &amp; "." &amp; RIGHT(BN875,3)),
            IF(AND((--(INT('Data Sheet'!$A$19) &amp; "." &amp; RIGHT(BN875,3))&gt;=--('Data Sheet'!$A$19)), (--(INT('Data Sheet'!$A$19) &amp; "." &amp; RIGHT(BN875,3))&lt;=--('Data Sheet'!$B$19))),
                --(INT('Data Sheet'!$A$19) &amp; "." &amp; RIGHT(BN875,3)),
                --(INT('Data Sheet'!$B$19) &amp; "." &amp; RIGHT(BN875,3))
            )
        ),
        "OK"
    )
)</f>
        <v>OK</v>
      </c>
      <c r="P875" s="23" t="str">
        <f>IF(BR875&lt;&gt;"",
    IF(INT('Data Sheet'!$A$19)=INT('Data Sheet'!$B$15),
        --(INT('Data Sheet'!$A$15) &amp; "." &amp; BR875),
        IF(AND((--(INT('Data Sheet'!$A$15) &amp; "." &amp; BR875)&gt;=--('Data Sheet'!$A$15)), (--(INT('Data Sheet'!$A$15) &amp; "." &amp; BR875)&lt;=--('Data Sheet'!$B$15))),
            --(INT('Data Sheet'!$A$15) &amp; "." &amp; BR875),
            --(INT('Data Sheet'!$B$15) &amp; "." &amp; BR875)
        )
    ),
    IF(BQ875&lt;&gt;"",
        IF(INT('Data Sheet'!$A$15)=INT('Data Sheet'!$B$15),
            --(INT('Data Sheet'!$A$15) &amp; "." &amp; LEFT(BQ875,3)),
            IF(AND((--(INT('Data Sheet'!$A$15) &amp; "." &amp; LEFT(BQ875,3))&gt;=--('Data Sheet'!$A$15)), (--(INT('Data Sheet'!$A$15) &amp; "." &amp; LEFT(BQ875,3))&lt;=--('Data Sheet'!$B$15))),
                --(INT('Data Sheet'!$A$15) &amp; "." &amp; LEFT(BQ875,3)),
                --(INT('Data Sheet'!$B$15) &amp; "." &amp; LEFT(BQ875,3))
            )
        ),
        "OK"
    )
)</f>
        <v>OK</v>
      </c>
      <c r="Q875" s="23" t="str">
        <f>IF(BS875&lt;&gt;"",
    IF(INT('Data Sheet'!$A$19)=INT('Data Sheet'!$B$15),
        --(INT('Data Sheet'!$A$15) &amp; "." &amp; BS875),
        IF(AND((--(INT('Data Sheet'!$A$15) &amp; "." &amp; BS875)&gt;=--('Data Sheet'!$A$15)), (--(INT('Data Sheet'!$A$15) &amp; "." &amp; BS875)&lt;=--('Data Sheet'!$B$15))),
            --(INT('Data Sheet'!$A$15) &amp; "." &amp; BS875),
            --(INT('Data Sheet'!$B$15) &amp; "." &amp; BS875)
        )
    ),
    IF(BQ875&lt;&gt;"",
        IF(INT('Data Sheet'!$A$15)=INT('Data Sheet'!$B$15),
            --(INT('Data Sheet'!$A$15) &amp; "." &amp; RIGHT(BQ875,3)),
            IF(AND((--(INT('Data Sheet'!$A$15) &amp; "." &amp; RIGHT(BQ875,3))&gt;=--('Data Sheet'!$A$15)), (--(INT('Data Sheet'!$A$15) &amp; "." &amp; RIGHT(BQ875,3))&lt;=--('Data Sheet'!$B$15))),
                --(INT('Data Sheet'!$A$15) &amp; "." &amp; RIGHT(BQ875,3)),
                --(INT('Data Sheet'!$B$15) &amp; "." &amp; RIGHT(BQ875,3))
            )
        ),
        "OK"
    )
)</f>
        <v>OK</v>
      </c>
      <c r="R875" s="19"/>
      <c r="S875" s="19"/>
      <c r="T875" s="19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1"/>
      <c r="AU875" s="21"/>
      <c r="AV875" s="21"/>
      <c r="AW875" s="22"/>
      <c r="AX875" s="99"/>
      <c r="AY875" s="20"/>
      <c r="AZ875" s="20"/>
      <c r="BA875" s="22"/>
      <c r="BB875">
        <v>867</v>
      </c>
      <c r="BC875" s="80"/>
      <c r="BD875" s="80"/>
      <c r="BE875" s="80"/>
      <c r="BF875" s="80"/>
      <c r="BG875" s="32" t="str">
        <f t="shared" si="147"/>
        <v/>
      </c>
      <c r="BH875" s="78">
        <f t="shared" si="145"/>
        <v>0</v>
      </c>
      <c r="BI875" s="2">
        <f t="shared" si="148"/>
        <v>0</v>
      </c>
      <c r="BJ875" s="2">
        <f t="shared" si="149"/>
        <v>0</v>
      </c>
      <c r="BK875" s="2">
        <f t="shared" si="146"/>
        <v>0</v>
      </c>
    </row>
    <row r="876" spans="2:63" ht="15" customHeight="1" x14ac:dyDescent="0.25">
      <c r="B876" s="14">
        <v>868</v>
      </c>
      <c r="C876" s="95" t="str">
        <f t="shared" si="150"/>
        <v/>
      </c>
      <c r="D876" s="15" t="str">
        <f t="shared" si="155"/>
        <v>OK</v>
      </c>
      <c r="E876" s="16" t="e">
        <f>VLOOKUP('Data Sheet'!$B$8,'Data Sheet'!$I$2:$J$9,2,FALSE)</f>
        <v>#N/A</v>
      </c>
      <c r="F876" s="16" t="str">
        <f t="shared" si="151"/>
        <v/>
      </c>
      <c r="G876" s="103">
        <f t="shared" si="152"/>
        <v>0</v>
      </c>
      <c r="H876" s="17" t="s">
        <v>26</v>
      </c>
      <c r="I876" s="17" t="s">
        <v>26</v>
      </c>
      <c r="J876" s="17" t="str">
        <f>IF('Data Sheet'!$B$9="NC-50","N/A","OK")</f>
        <v>OK</v>
      </c>
      <c r="K876" s="17" t="str">
        <f>IF('Data Sheet'!$B$9="NC-50","N/A","OK")</f>
        <v>OK</v>
      </c>
      <c r="L876" s="17" t="str">
        <f t="shared" si="153"/>
        <v>OK</v>
      </c>
      <c r="M876" s="17" t="str">
        <f t="shared" si="154"/>
        <v>OK</v>
      </c>
      <c r="N876" s="18" t="str">
        <f>IF(BO876&lt;&gt;"",
    IF(INT('Data Sheet'!$A$19)=INT('Data Sheet'!$B$19),
        --(INT('Data Sheet'!$A$19) &amp; "." &amp; BO876),
        IF(AND((--(INT('Data Sheet'!$A$19) &amp; "." &amp; BO876)&gt;=--('Data Sheet'!$A$19)), (--(INT('Data Sheet'!$A$19) &amp; "." &amp; BO876)&lt;=--('Data Sheet'!$B$19))),
            --(INT('Data Sheet'!$A$19) &amp; "." &amp; BO876),
            --(INT('Data Sheet'!$B$19) &amp; "." &amp; BO876)
        )
    ),
    IF(BN876&lt;&gt;"",
        IF(INT('Data Sheet'!$A$19)=INT('Data Sheet'!$B$19),
            --(INT('Data Sheet'!$A$19) &amp; "." &amp; LEFT(BN876,3)),
            IF(AND((--(INT('Data Sheet'!$A$19) &amp; "." &amp; LEFT(BN876,3))&gt;=--('Data Sheet'!$A$19)), (--(INT('Data Sheet'!$A$19) &amp; "." &amp; LEFT(BN876,3))&lt;=--('Data Sheet'!$B$19))),
                --(INT('Data Sheet'!$A$19) &amp; "." &amp; LEFT(BN876,3)),
                --(INT('Data Sheet'!$B$19) &amp; "." &amp; LEFT(BN876,3))
            )
        ),
        "OK"
    )
)</f>
        <v>OK</v>
      </c>
      <c r="O876" s="23" t="str">
        <f>IF(BP876&lt;&gt;"",
    IF(INT('Data Sheet'!$A$19)=INT('Data Sheet'!$B$19),
        --(INT('Data Sheet'!$A$19) &amp; "." &amp; BP876),
        IF(AND((--(INT('Data Sheet'!$A$19) &amp; "." &amp; BP876)&gt;=--('Data Sheet'!$A$19)), (--(INT('Data Sheet'!$A$19) &amp; "." &amp; BP876)&lt;=--('Data Sheet'!$B$19))),
            --(INT('Data Sheet'!$A$19) &amp; "." &amp; BP876),
            --(INT('Data Sheet'!$B$19) &amp; "." &amp; BP876)
        )
    ),
    IF(BN876&lt;&gt;"",
        IF(INT('Data Sheet'!$A$19)=INT('Data Sheet'!$B$19),
            --(INT('Data Sheet'!$A$19) &amp; "." &amp; RIGHT(BN876,3)),
            IF(AND((--(INT('Data Sheet'!$A$19) &amp; "." &amp; RIGHT(BN876,3))&gt;=--('Data Sheet'!$A$19)), (--(INT('Data Sheet'!$A$19) &amp; "." &amp; RIGHT(BN876,3))&lt;=--('Data Sheet'!$B$19))),
                --(INT('Data Sheet'!$A$19) &amp; "." &amp; RIGHT(BN876,3)),
                --(INT('Data Sheet'!$B$19) &amp; "." &amp; RIGHT(BN876,3))
            )
        ),
        "OK"
    )
)</f>
        <v>OK</v>
      </c>
      <c r="P876" s="23" t="str">
        <f>IF(BR876&lt;&gt;"",
    IF(INT('Data Sheet'!$A$19)=INT('Data Sheet'!$B$15),
        --(INT('Data Sheet'!$A$15) &amp; "." &amp; BR876),
        IF(AND((--(INT('Data Sheet'!$A$15) &amp; "." &amp; BR876)&gt;=--('Data Sheet'!$A$15)), (--(INT('Data Sheet'!$A$15) &amp; "." &amp; BR876)&lt;=--('Data Sheet'!$B$15))),
            --(INT('Data Sheet'!$A$15) &amp; "." &amp; BR876),
            --(INT('Data Sheet'!$B$15) &amp; "." &amp; BR876)
        )
    ),
    IF(BQ876&lt;&gt;"",
        IF(INT('Data Sheet'!$A$15)=INT('Data Sheet'!$B$15),
            --(INT('Data Sheet'!$A$15) &amp; "." &amp; LEFT(BQ876,3)),
            IF(AND((--(INT('Data Sheet'!$A$15) &amp; "." &amp; LEFT(BQ876,3))&gt;=--('Data Sheet'!$A$15)), (--(INT('Data Sheet'!$A$15) &amp; "." &amp; LEFT(BQ876,3))&lt;=--('Data Sheet'!$B$15))),
                --(INT('Data Sheet'!$A$15) &amp; "." &amp; LEFT(BQ876,3)),
                --(INT('Data Sheet'!$B$15) &amp; "." &amp; LEFT(BQ876,3))
            )
        ),
        "OK"
    )
)</f>
        <v>OK</v>
      </c>
      <c r="Q876" s="23" t="str">
        <f>IF(BS876&lt;&gt;"",
    IF(INT('Data Sheet'!$A$19)=INT('Data Sheet'!$B$15),
        --(INT('Data Sheet'!$A$15) &amp; "." &amp; BS876),
        IF(AND((--(INT('Data Sheet'!$A$15) &amp; "." &amp; BS876)&gt;=--('Data Sheet'!$A$15)), (--(INT('Data Sheet'!$A$15) &amp; "." &amp; BS876)&lt;=--('Data Sheet'!$B$15))),
            --(INT('Data Sheet'!$A$15) &amp; "." &amp; BS876),
            --(INT('Data Sheet'!$B$15) &amp; "." &amp; BS876)
        )
    ),
    IF(BQ876&lt;&gt;"",
        IF(INT('Data Sheet'!$A$15)=INT('Data Sheet'!$B$15),
            --(INT('Data Sheet'!$A$15) &amp; "." &amp; RIGHT(BQ876,3)),
            IF(AND((--(INT('Data Sheet'!$A$15) &amp; "." &amp; RIGHT(BQ876,3))&gt;=--('Data Sheet'!$A$15)), (--(INT('Data Sheet'!$A$15) &amp; "." &amp; RIGHT(BQ876,3))&lt;=--('Data Sheet'!$B$15))),
                --(INT('Data Sheet'!$A$15) &amp; "." &amp; RIGHT(BQ876,3)),
                --(INT('Data Sheet'!$B$15) &amp; "." &amp; RIGHT(BQ876,3))
            )
        ),
        "OK"
    )
)</f>
        <v>OK</v>
      </c>
      <c r="R876" s="19"/>
      <c r="S876" s="19"/>
      <c r="T876" s="19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1"/>
      <c r="AU876" s="21"/>
      <c r="AV876" s="21"/>
      <c r="AW876" s="22"/>
      <c r="AX876" s="99"/>
      <c r="AY876" s="20"/>
      <c r="AZ876" s="20"/>
      <c r="BA876" s="22"/>
      <c r="BB876">
        <v>868</v>
      </c>
      <c r="BC876" s="80"/>
      <c r="BD876" s="80"/>
      <c r="BE876" s="80"/>
      <c r="BF876" s="80"/>
      <c r="BG876" s="32" t="str">
        <f t="shared" si="147"/>
        <v/>
      </c>
      <c r="BH876" s="78">
        <f t="shared" si="145"/>
        <v>0</v>
      </c>
      <c r="BI876" s="2">
        <f t="shared" si="148"/>
        <v>0</v>
      </c>
      <c r="BJ876" s="2">
        <f t="shared" si="149"/>
        <v>0</v>
      </c>
      <c r="BK876" s="2">
        <f t="shared" si="146"/>
        <v>0</v>
      </c>
    </row>
    <row r="877" spans="2:63" ht="15" customHeight="1" x14ac:dyDescent="0.25">
      <c r="B877" s="14">
        <v>869</v>
      </c>
      <c r="C877" s="95" t="str">
        <f t="shared" si="150"/>
        <v/>
      </c>
      <c r="D877" s="15" t="str">
        <f t="shared" si="155"/>
        <v>OK</v>
      </c>
      <c r="E877" s="16" t="e">
        <f>VLOOKUP('Data Sheet'!$B$8,'Data Sheet'!$I$2:$J$9,2,FALSE)</f>
        <v>#N/A</v>
      </c>
      <c r="F877" s="16" t="str">
        <f t="shared" si="151"/>
        <v/>
      </c>
      <c r="G877" s="103">
        <f t="shared" si="152"/>
        <v>0</v>
      </c>
      <c r="H877" s="17" t="s">
        <v>26</v>
      </c>
      <c r="I877" s="17" t="s">
        <v>26</v>
      </c>
      <c r="J877" s="17" t="str">
        <f>IF('Data Sheet'!$B$9="NC-50","N/A","OK")</f>
        <v>OK</v>
      </c>
      <c r="K877" s="17" t="str">
        <f>IF('Data Sheet'!$B$9="NC-50","N/A","OK")</f>
        <v>OK</v>
      </c>
      <c r="L877" s="17" t="str">
        <f t="shared" si="153"/>
        <v>OK</v>
      </c>
      <c r="M877" s="17" t="str">
        <f t="shared" si="154"/>
        <v>OK</v>
      </c>
      <c r="N877" s="18" t="str">
        <f>IF(BO877&lt;&gt;"",
    IF(INT('Data Sheet'!$A$19)=INT('Data Sheet'!$B$19),
        --(INT('Data Sheet'!$A$19) &amp; "." &amp; BO877),
        IF(AND((--(INT('Data Sheet'!$A$19) &amp; "." &amp; BO877)&gt;=--('Data Sheet'!$A$19)), (--(INT('Data Sheet'!$A$19) &amp; "." &amp; BO877)&lt;=--('Data Sheet'!$B$19))),
            --(INT('Data Sheet'!$A$19) &amp; "." &amp; BO877),
            --(INT('Data Sheet'!$B$19) &amp; "." &amp; BO877)
        )
    ),
    IF(BN877&lt;&gt;"",
        IF(INT('Data Sheet'!$A$19)=INT('Data Sheet'!$B$19),
            --(INT('Data Sheet'!$A$19) &amp; "." &amp; LEFT(BN877,3)),
            IF(AND((--(INT('Data Sheet'!$A$19) &amp; "." &amp; LEFT(BN877,3))&gt;=--('Data Sheet'!$A$19)), (--(INT('Data Sheet'!$A$19) &amp; "." &amp; LEFT(BN877,3))&lt;=--('Data Sheet'!$B$19))),
                --(INT('Data Sheet'!$A$19) &amp; "." &amp; LEFT(BN877,3)),
                --(INT('Data Sheet'!$B$19) &amp; "." &amp; LEFT(BN877,3))
            )
        ),
        "OK"
    )
)</f>
        <v>OK</v>
      </c>
      <c r="O877" s="23" t="str">
        <f>IF(BP877&lt;&gt;"",
    IF(INT('Data Sheet'!$A$19)=INT('Data Sheet'!$B$19),
        --(INT('Data Sheet'!$A$19) &amp; "." &amp; BP877),
        IF(AND((--(INT('Data Sheet'!$A$19) &amp; "." &amp; BP877)&gt;=--('Data Sheet'!$A$19)), (--(INT('Data Sheet'!$A$19) &amp; "." &amp; BP877)&lt;=--('Data Sheet'!$B$19))),
            --(INT('Data Sheet'!$A$19) &amp; "." &amp; BP877),
            --(INT('Data Sheet'!$B$19) &amp; "." &amp; BP877)
        )
    ),
    IF(BN877&lt;&gt;"",
        IF(INT('Data Sheet'!$A$19)=INT('Data Sheet'!$B$19),
            --(INT('Data Sheet'!$A$19) &amp; "." &amp; RIGHT(BN877,3)),
            IF(AND((--(INT('Data Sheet'!$A$19) &amp; "." &amp; RIGHT(BN877,3))&gt;=--('Data Sheet'!$A$19)), (--(INT('Data Sheet'!$A$19) &amp; "." &amp; RIGHT(BN877,3))&lt;=--('Data Sheet'!$B$19))),
                --(INT('Data Sheet'!$A$19) &amp; "." &amp; RIGHT(BN877,3)),
                --(INT('Data Sheet'!$B$19) &amp; "." &amp; RIGHT(BN877,3))
            )
        ),
        "OK"
    )
)</f>
        <v>OK</v>
      </c>
      <c r="P877" s="23" t="str">
        <f>IF(BR877&lt;&gt;"",
    IF(INT('Data Sheet'!$A$19)=INT('Data Sheet'!$B$15),
        --(INT('Data Sheet'!$A$15) &amp; "." &amp; BR877),
        IF(AND((--(INT('Data Sheet'!$A$15) &amp; "." &amp; BR877)&gt;=--('Data Sheet'!$A$15)), (--(INT('Data Sheet'!$A$15) &amp; "." &amp; BR877)&lt;=--('Data Sheet'!$B$15))),
            --(INT('Data Sheet'!$A$15) &amp; "." &amp; BR877),
            --(INT('Data Sheet'!$B$15) &amp; "." &amp; BR877)
        )
    ),
    IF(BQ877&lt;&gt;"",
        IF(INT('Data Sheet'!$A$15)=INT('Data Sheet'!$B$15),
            --(INT('Data Sheet'!$A$15) &amp; "." &amp; LEFT(BQ877,3)),
            IF(AND((--(INT('Data Sheet'!$A$15) &amp; "." &amp; LEFT(BQ877,3))&gt;=--('Data Sheet'!$A$15)), (--(INT('Data Sheet'!$A$15) &amp; "." &amp; LEFT(BQ877,3))&lt;=--('Data Sheet'!$B$15))),
                --(INT('Data Sheet'!$A$15) &amp; "." &amp; LEFT(BQ877,3)),
                --(INT('Data Sheet'!$B$15) &amp; "." &amp; LEFT(BQ877,3))
            )
        ),
        "OK"
    )
)</f>
        <v>OK</v>
      </c>
      <c r="Q877" s="23" t="str">
        <f>IF(BS877&lt;&gt;"",
    IF(INT('Data Sheet'!$A$19)=INT('Data Sheet'!$B$15),
        --(INT('Data Sheet'!$A$15) &amp; "." &amp; BS877),
        IF(AND((--(INT('Data Sheet'!$A$15) &amp; "." &amp; BS877)&gt;=--('Data Sheet'!$A$15)), (--(INT('Data Sheet'!$A$15) &amp; "." &amp; BS877)&lt;=--('Data Sheet'!$B$15))),
            --(INT('Data Sheet'!$A$15) &amp; "." &amp; BS877),
            --(INT('Data Sheet'!$B$15) &amp; "." &amp; BS877)
        )
    ),
    IF(BQ877&lt;&gt;"",
        IF(INT('Data Sheet'!$A$15)=INT('Data Sheet'!$B$15),
            --(INT('Data Sheet'!$A$15) &amp; "." &amp; RIGHT(BQ877,3)),
            IF(AND((--(INT('Data Sheet'!$A$15) &amp; "." &amp; RIGHT(BQ877,3))&gt;=--('Data Sheet'!$A$15)), (--(INT('Data Sheet'!$A$15) &amp; "." &amp; RIGHT(BQ877,3))&lt;=--('Data Sheet'!$B$15))),
                --(INT('Data Sheet'!$A$15) &amp; "." &amp; RIGHT(BQ877,3)),
                --(INT('Data Sheet'!$B$15) &amp; "." &amp; RIGHT(BQ877,3))
            )
        ),
        "OK"
    )
)</f>
        <v>OK</v>
      </c>
      <c r="R877" s="19"/>
      <c r="S877" s="19"/>
      <c r="T877" s="19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1"/>
      <c r="AU877" s="21"/>
      <c r="AV877" s="21"/>
      <c r="AW877" s="22"/>
      <c r="AX877" s="99"/>
      <c r="AY877" s="20"/>
      <c r="AZ877" s="20"/>
      <c r="BA877" s="22"/>
      <c r="BB877">
        <v>869</v>
      </c>
      <c r="BC877" s="80"/>
      <c r="BD877" s="80"/>
      <c r="BE877" s="80"/>
      <c r="BF877" s="80"/>
      <c r="BG877" s="32" t="str">
        <f t="shared" si="147"/>
        <v/>
      </c>
      <c r="BH877" s="78">
        <f t="shared" si="145"/>
        <v>0</v>
      </c>
      <c r="BI877" s="2">
        <f t="shared" si="148"/>
        <v>0</v>
      </c>
      <c r="BJ877" s="2">
        <f t="shared" si="149"/>
        <v>0</v>
      </c>
      <c r="BK877" s="2">
        <f t="shared" si="146"/>
        <v>0</v>
      </c>
    </row>
    <row r="878" spans="2:63" ht="15" customHeight="1" x14ac:dyDescent="0.25">
      <c r="B878" s="14">
        <v>870</v>
      </c>
      <c r="C878" s="95" t="str">
        <f t="shared" si="150"/>
        <v/>
      </c>
      <c r="D878" s="15" t="str">
        <f t="shared" si="155"/>
        <v>OK</v>
      </c>
      <c r="E878" s="16" t="e">
        <f>VLOOKUP('Data Sheet'!$B$8,'Data Sheet'!$I$2:$J$9,2,FALSE)</f>
        <v>#N/A</v>
      </c>
      <c r="F878" s="16" t="str">
        <f t="shared" si="151"/>
        <v/>
      </c>
      <c r="G878" s="103">
        <f t="shared" si="152"/>
        <v>0</v>
      </c>
      <c r="H878" s="17" t="s">
        <v>26</v>
      </c>
      <c r="I878" s="17" t="s">
        <v>26</v>
      </c>
      <c r="J878" s="17" t="str">
        <f>IF('Data Sheet'!$B$9="NC-50","N/A","OK")</f>
        <v>OK</v>
      </c>
      <c r="K878" s="17" t="str">
        <f>IF('Data Sheet'!$B$9="NC-50","N/A","OK")</f>
        <v>OK</v>
      </c>
      <c r="L878" s="17" t="str">
        <f t="shared" si="153"/>
        <v>OK</v>
      </c>
      <c r="M878" s="17" t="str">
        <f t="shared" si="154"/>
        <v>OK</v>
      </c>
      <c r="N878" s="18" t="str">
        <f>IF(BO878&lt;&gt;"",
    IF(INT('Data Sheet'!$A$19)=INT('Data Sheet'!$B$19),
        --(INT('Data Sheet'!$A$19) &amp; "." &amp; BO878),
        IF(AND((--(INT('Data Sheet'!$A$19) &amp; "." &amp; BO878)&gt;=--('Data Sheet'!$A$19)), (--(INT('Data Sheet'!$A$19) &amp; "." &amp; BO878)&lt;=--('Data Sheet'!$B$19))),
            --(INT('Data Sheet'!$A$19) &amp; "." &amp; BO878),
            --(INT('Data Sheet'!$B$19) &amp; "." &amp; BO878)
        )
    ),
    IF(BN878&lt;&gt;"",
        IF(INT('Data Sheet'!$A$19)=INT('Data Sheet'!$B$19),
            --(INT('Data Sheet'!$A$19) &amp; "." &amp; LEFT(BN878,3)),
            IF(AND((--(INT('Data Sheet'!$A$19) &amp; "." &amp; LEFT(BN878,3))&gt;=--('Data Sheet'!$A$19)), (--(INT('Data Sheet'!$A$19) &amp; "." &amp; LEFT(BN878,3))&lt;=--('Data Sheet'!$B$19))),
                --(INT('Data Sheet'!$A$19) &amp; "." &amp; LEFT(BN878,3)),
                --(INT('Data Sheet'!$B$19) &amp; "." &amp; LEFT(BN878,3))
            )
        ),
        "OK"
    )
)</f>
        <v>OK</v>
      </c>
      <c r="O878" s="23" t="str">
        <f>IF(BP878&lt;&gt;"",
    IF(INT('Data Sheet'!$A$19)=INT('Data Sheet'!$B$19),
        --(INT('Data Sheet'!$A$19) &amp; "." &amp; BP878),
        IF(AND((--(INT('Data Sheet'!$A$19) &amp; "." &amp; BP878)&gt;=--('Data Sheet'!$A$19)), (--(INT('Data Sheet'!$A$19) &amp; "." &amp; BP878)&lt;=--('Data Sheet'!$B$19))),
            --(INT('Data Sheet'!$A$19) &amp; "." &amp; BP878),
            --(INT('Data Sheet'!$B$19) &amp; "." &amp; BP878)
        )
    ),
    IF(BN878&lt;&gt;"",
        IF(INT('Data Sheet'!$A$19)=INT('Data Sheet'!$B$19),
            --(INT('Data Sheet'!$A$19) &amp; "." &amp; RIGHT(BN878,3)),
            IF(AND((--(INT('Data Sheet'!$A$19) &amp; "." &amp; RIGHT(BN878,3))&gt;=--('Data Sheet'!$A$19)), (--(INT('Data Sheet'!$A$19) &amp; "." &amp; RIGHT(BN878,3))&lt;=--('Data Sheet'!$B$19))),
                --(INT('Data Sheet'!$A$19) &amp; "." &amp; RIGHT(BN878,3)),
                --(INT('Data Sheet'!$B$19) &amp; "." &amp; RIGHT(BN878,3))
            )
        ),
        "OK"
    )
)</f>
        <v>OK</v>
      </c>
      <c r="P878" s="23" t="str">
        <f>IF(BR878&lt;&gt;"",
    IF(INT('Data Sheet'!$A$19)=INT('Data Sheet'!$B$15),
        --(INT('Data Sheet'!$A$15) &amp; "." &amp; BR878),
        IF(AND((--(INT('Data Sheet'!$A$15) &amp; "." &amp; BR878)&gt;=--('Data Sheet'!$A$15)), (--(INT('Data Sheet'!$A$15) &amp; "." &amp; BR878)&lt;=--('Data Sheet'!$B$15))),
            --(INT('Data Sheet'!$A$15) &amp; "." &amp; BR878),
            --(INT('Data Sheet'!$B$15) &amp; "." &amp; BR878)
        )
    ),
    IF(BQ878&lt;&gt;"",
        IF(INT('Data Sheet'!$A$15)=INT('Data Sheet'!$B$15),
            --(INT('Data Sheet'!$A$15) &amp; "." &amp; LEFT(BQ878,3)),
            IF(AND((--(INT('Data Sheet'!$A$15) &amp; "." &amp; LEFT(BQ878,3))&gt;=--('Data Sheet'!$A$15)), (--(INT('Data Sheet'!$A$15) &amp; "." &amp; LEFT(BQ878,3))&lt;=--('Data Sheet'!$B$15))),
                --(INT('Data Sheet'!$A$15) &amp; "." &amp; LEFT(BQ878,3)),
                --(INT('Data Sheet'!$B$15) &amp; "." &amp; LEFT(BQ878,3))
            )
        ),
        "OK"
    )
)</f>
        <v>OK</v>
      </c>
      <c r="Q878" s="23" t="str">
        <f>IF(BS878&lt;&gt;"",
    IF(INT('Data Sheet'!$A$19)=INT('Data Sheet'!$B$15),
        --(INT('Data Sheet'!$A$15) &amp; "." &amp; BS878),
        IF(AND((--(INT('Data Sheet'!$A$15) &amp; "." &amp; BS878)&gt;=--('Data Sheet'!$A$15)), (--(INT('Data Sheet'!$A$15) &amp; "." &amp; BS878)&lt;=--('Data Sheet'!$B$15))),
            --(INT('Data Sheet'!$A$15) &amp; "." &amp; BS878),
            --(INT('Data Sheet'!$B$15) &amp; "." &amp; BS878)
        )
    ),
    IF(BQ878&lt;&gt;"",
        IF(INT('Data Sheet'!$A$15)=INT('Data Sheet'!$B$15),
            --(INT('Data Sheet'!$A$15) &amp; "." &amp; RIGHT(BQ878,3)),
            IF(AND((--(INT('Data Sheet'!$A$15) &amp; "." &amp; RIGHT(BQ878,3))&gt;=--('Data Sheet'!$A$15)), (--(INT('Data Sheet'!$A$15) &amp; "." &amp; RIGHT(BQ878,3))&lt;=--('Data Sheet'!$B$15))),
                --(INT('Data Sheet'!$A$15) &amp; "." &amp; RIGHT(BQ878,3)),
                --(INT('Data Sheet'!$B$15) &amp; "." &amp; RIGHT(BQ878,3))
            )
        ),
        "OK"
    )
)</f>
        <v>OK</v>
      </c>
      <c r="R878" s="19"/>
      <c r="S878" s="19"/>
      <c r="T878" s="19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1"/>
      <c r="AU878" s="21"/>
      <c r="AV878" s="21"/>
      <c r="AW878" s="22"/>
      <c r="AX878" s="99"/>
      <c r="AY878" s="20"/>
      <c r="AZ878" s="20"/>
      <c r="BA878" s="22"/>
      <c r="BB878">
        <v>870</v>
      </c>
      <c r="BC878" s="80"/>
      <c r="BD878" s="80"/>
      <c r="BE878" s="80"/>
      <c r="BF878" s="80"/>
      <c r="BG878" s="32" t="str">
        <f t="shared" si="147"/>
        <v/>
      </c>
      <c r="BH878" s="78">
        <f t="shared" si="145"/>
        <v>0</v>
      </c>
      <c r="BI878" s="2">
        <f t="shared" si="148"/>
        <v>0</v>
      </c>
      <c r="BJ878" s="2">
        <f t="shared" si="149"/>
        <v>0</v>
      </c>
      <c r="BK878" s="2">
        <f t="shared" si="146"/>
        <v>0</v>
      </c>
    </row>
    <row r="879" spans="2:63" ht="15" customHeight="1" x14ac:dyDescent="0.25">
      <c r="B879" s="14">
        <v>871</v>
      </c>
      <c r="C879" s="95" t="str">
        <f t="shared" si="150"/>
        <v/>
      </c>
      <c r="D879" s="15" t="str">
        <f t="shared" si="155"/>
        <v>OK</v>
      </c>
      <c r="E879" s="16" t="e">
        <f>VLOOKUP('Data Sheet'!$B$8,'Data Sheet'!$I$2:$J$9,2,FALSE)</f>
        <v>#N/A</v>
      </c>
      <c r="F879" s="16" t="str">
        <f t="shared" si="151"/>
        <v/>
      </c>
      <c r="G879" s="103">
        <f t="shared" si="152"/>
        <v>0</v>
      </c>
      <c r="H879" s="17" t="s">
        <v>26</v>
      </c>
      <c r="I879" s="17" t="s">
        <v>26</v>
      </c>
      <c r="J879" s="17" t="str">
        <f>IF('Data Sheet'!$B$9="NC-50","N/A","OK")</f>
        <v>OK</v>
      </c>
      <c r="K879" s="17" t="str">
        <f>IF('Data Sheet'!$B$9="NC-50","N/A","OK")</f>
        <v>OK</v>
      </c>
      <c r="L879" s="17" t="str">
        <f t="shared" si="153"/>
        <v>OK</v>
      </c>
      <c r="M879" s="17" t="str">
        <f t="shared" si="154"/>
        <v>OK</v>
      </c>
      <c r="N879" s="18" t="str">
        <f>IF(BO879&lt;&gt;"",
    IF(INT('Data Sheet'!$A$19)=INT('Data Sheet'!$B$19),
        --(INT('Data Sheet'!$A$19) &amp; "." &amp; BO879),
        IF(AND((--(INT('Data Sheet'!$A$19) &amp; "." &amp; BO879)&gt;=--('Data Sheet'!$A$19)), (--(INT('Data Sheet'!$A$19) &amp; "." &amp; BO879)&lt;=--('Data Sheet'!$B$19))),
            --(INT('Data Sheet'!$A$19) &amp; "." &amp; BO879),
            --(INT('Data Sheet'!$B$19) &amp; "." &amp; BO879)
        )
    ),
    IF(BN879&lt;&gt;"",
        IF(INT('Data Sheet'!$A$19)=INT('Data Sheet'!$B$19),
            --(INT('Data Sheet'!$A$19) &amp; "." &amp; LEFT(BN879,3)),
            IF(AND((--(INT('Data Sheet'!$A$19) &amp; "." &amp; LEFT(BN879,3))&gt;=--('Data Sheet'!$A$19)), (--(INT('Data Sheet'!$A$19) &amp; "." &amp; LEFT(BN879,3))&lt;=--('Data Sheet'!$B$19))),
                --(INT('Data Sheet'!$A$19) &amp; "." &amp; LEFT(BN879,3)),
                --(INT('Data Sheet'!$B$19) &amp; "." &amp; LEFT(BN879,3))
            )
        ),
        "OK"
    )
)</f>
        <v>OK</v>
      </c>
      <c r="O879" s="23" t="str">
        <f>IF(BP879&lt;&gt;"",
    IF(INT('Data Sheet'!$A$19)=INT('Data Sheet'!$B$19),
        --(INT('Data Sheet'!$A$19) &amp; "." &amp; BP879),
        IF(AND((--(INT('Data Sheet'!$A$19) &amp; "." &amp; BP879)&gt;=--('Data Sheet'!$A$19)), (--(INT('Data Sheet'!$A$19) &amp; "." &amp; BP879)&lt;=--('Data Sheet'!$B$19))),
            --(INT('Data Sheet'!$A$19) &amp; "." &amp; BP879),
            --(INT('Data Sheet'!$B$19) &amp; "." &amp; BP879)
        )
    ),
    IF(BN879&lt;&gt;"",
        IF(INT('Data Sheet'!$A$19)=INT('Data Sheet'!$B$19),
            --(INT('Data Sheet'!$A$19) &amp; "." &amp; RIGHT(BN879,3)),
            IF(AND((--(INT('Data Sheet'!$A$19) &amp; "." &amp; RIGHT(BN879,3))&gt;=--('Data Sheet'!$A$19)), (--(INT('Data Sheet'!$A$19) &amp; "." &amp; RIGHT(BN879,3))&lt;=--('Data Sheet'!$B$19))),
                --(INT('Data Sheet'!$A$19) &amp; "." &amp; RIGHT(BN879,3)),
                --(INT('Data Sheet'!$B$19) &amp; "." &amp; RIGHT(BN879,3))
            )
        ),
        "OK"
    )
)</f>
        <v>OK</v>
      </c>
      <c r="P879" s="23" t="str">
        <f>IF(BR879&lt;&gt;"",
    IF(INT('Data Sheet'!$A$19)=INT('Data Sheet'!$B$15),
        --(INT('Data Sheet'!$A$15) &amp; "." &amp; BR879),
        IF(AND((--(INT('Data Sheet'!$A$15) &amp; "." &amp; BR879)&gt;=--('Data Sheet'!$A$15)), (--(INT('Data Sheet'!$A$15) &amp; "." &amp; BR879)&lt;=--('Data Sheet'!$B$15))),
            --(INT('Data Sheet'!$A$15) &amp; "." &amp; BR879),
            --(INT('Data Sheet'!$B$15) &amp; "." &amp; BR879)
        )
    ),
    IF(BQ879&lt;&gt;"",
        IF(INT('Data Sheet'!$A$15)=INT('Data Sheet'!$B$15),
            --(INT('Data Sheet'!$A$15) &amp; "." &amp; LEFT(BQ879,3)),
            IF(AND((--(INT('Data Sheet'!$A$15) &amp; "." &amp; LEFT(BQ879,3))&gt;=--('Data Sheet'!$A$15)), (--(INT('Data Sheet'!$A$15) &amp; "." &amp; LEFT(BQ879,3))&lt;=--('Data Sheet'!$B$15))),
                --(INT('Data Sheet'!$A$15) &amp; "." &amp; LEFT(BQ879,3)),
                --(INT('Data Sheet'!$B$15) &amp; "." &amp; LEFT(BQ879,3))
            )
        ),
        "OK"
    )
)</f>
        <v>OK</v>
      </c>
      <c r="Q879" s="23" t="str">
        <f>IF(BS879&lt;&gt;"",
    IF(INT('Data Sheet'!$A$19)=INT('Data Sheet'!$B$15),
        --(INT('Data Sheet'!$A$15) &amp; "." &amp; BS879),
        IF(AND((--(INT('Data Sheet'!$A$15) &amp; "." &amp; BS879)&gt;=--('Data Sheet'!$A$15)), (--(INT('Data Sheet'!$A$15) &amp; "." &amp; BS879)&lt;=--('Data Sheet'!$B$15))),
            --(INT('Data Sheet'!$A$15) &amp; "." &amp; BS879),
            --(INT('Data Sheet'!$B$15) &amp; "." &amp; BS879)
        )
    ),
    IF(BQ879&lt;&gt;"",
        IF(INT('Data Sheet'!$A$15)=INT('Data Sheet'!$B$15),
            --(INT('Data Sheet'!$A$15) &amp; "." &amp; RIGHT(BQ879,3)),
            IF(AND((--(INT('Data Sheet'!$A$15) &amp; "." &amp; RIGHT(BQ879,3))&gt;=--('Data Sheet'!$A$15)), (--(INT('Data Sheet'!$A$15) &amp; "." &amp; RIGHT(BQ879,3))&lt;=--('Data Sheet'!$B$15))),
                --(INT('Data Sheet'!$A$15) &amp; "." &amp; RIGHT(BQ879,3)),
                --(INT('Data Sheet'!$B$15) &amp; "." &amp; RIGHT(BQ879,3))
            )
        ),
        "OK"
    )
)</f>
        <v>OK</v>
      </c>
      <c r="R879" s="19"/>
      <c r="S879" s="19"/>
      <c r="T879" s="19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1"/>
      <c r="AU879" s="21"/>
      <c r="AV879" s="21"/>
      <c r="AW879" s="22"/>
      <c r="AX879" s="99"/>
      <c r="AY879" s="20"/>
      <c r="AZ879" s="20"/>
      <c r="BA879" s="22"/>
      <c r="BB879">
        <v>871</v>
      </c>
      <c r="BC879" s="80"/>
      <c r="BD879" s="80"/>
      <c r="BE879" s="80"/>
      <c r="BF879" s="80"/>
      <c r="BG879" s="32" t="str">
        <f t="shared" si="147"/>
        <v/>
      </c>
      <c r="BH879" s="78">
        <f t="shared" si="145"/>
        <v>0</v>
      </c>
      <c r="BI879" s="2">
        <f t="shared" si="148"/>
        <v>0</v>
      </c>
      <c r="BJ879" s="2">
        <f t="shared" si="149"/>
        <v>0</v>
      </c>
      <c r="BK879" s="2">
        <f t="shared" si="146"/>
        <v>0</v>
      </c>
    </row>
    <row r="880" spans="2:63" ht="15" customHeight="1" x14ac:dyDescent="0.25">
      <c r="B880" s="14">
        <v>872</v>
      </c>
      <c r="C880" s="95" t="str">
        <f t="shared" si="150"/>
        <v/>
      </c>
      <c r="D880" s="15" t="str">
        <f t="shared" si="155"/>
        <v>OK</v>
      </c>
      <c r="E880" s="16" t="e">
        <f>VLOOKUP('Data Sheet'!$B$8,'Data Sheet'!$I$2:$J$9,2,FALSE)</f>
        <v>#N/A</v>
      </c>
      <c r="F880" s="16" t="str">
        <f t="shared" si="151"/>
        <v/>
      </c>
      <c r="G880" s="103">
        <f t="shared" si="152"/>
        <v>0</v>
      </c>
      <c r="H880" s="17" t="s">
        <v>26</v>
      </c>
      <c r="I880" s="17" t="s">
        <v>26</v>
      </c>
      <c r="J880" s="17" t="str">
        <f>IF('Data Sheet'!$B$9="NC-50","N/A","OK")</f>
        <v>OK</v>
      </c>
      <c r="K880" s="17" t="str">
        <f>IF('Data Sheet'!$B$9="NC-50","N/A","OK")</f>
        <v>OK</v>
      </c>
      <c r="L880" s="17" t="str">
        <f t="shared" si="153"/>
        <v>OK</v>
      </c>
      <c r="M880" s="17" t="str">
        <f t="shared" si="154"/>
        <v>OK</v>
      </c>
      <c r="N880" s="18" t="str">
        <f>IF(BO880&lt;&gt;"",
    IF(INT('Data Sheet'!$A$19)=INT('Data Sheet'!$B$19),
        --(INT('Data Sheet'!$A$19) &amp; "." &amp; BO880),
        IF(AND((--(INT('Data Sheet'!$A$19) &amp; "." &amp; BO880)&gt;=--('Data Sheet'!$A$19)), (--(INT('Data Sheet'!$A$19) &amp; "." &amp; BO880)&lt;=--('Data Sheet'!$B$19))),
            --(INT('Data Sheet'!$A$19) &amp; "." &amp; BO880),
            --(INT('Data Sheet'!$B$19) &amp; "." &amp; BO880)
        )
    ),
    IF(BN880&lt;&gt;"",
        IF(INT('Data Sheet'!$A$19)=INT('Data Sheet'!$B$19),
            --(INT('Data Sheet'!$A$19) &amp; "." &amp; LEFT(BN880,3)),
            IF(AND((--(INT('Data Sheet'!$A$19) &amp; "." &amp; LEFT(BN880,3))&gt;=--('Data Sheet'!$A$19)), (--(INT('Data Sheet'!$A$19) &amp; "." &amp; LEFT(BN880,3))&lt;=--('Data Sheet'!$B$19))),
                --(INT('Data Sheet'!$A$19) &amp; "." &amp; LEFT(BN880,3)),
                --(INT('Data Sheet'!$B$19) &amp; "." &amp; LEFT(BN880,3))
            )
        ),
        "OK"
    )
)</f>
        <v>OK</v>
      </c>
      <c r="O880" s="23" t="str">
        <f>IF(BP880&lt;&gt;"",
    IF(INT('Data Sheet'!$A$19)=INT('Data Sheet'!$B$19),
        --(INT('Data Sheet'!$A$19) &amp; "." &amp; BP880),
        IF(AND((--(INT('Data Sheet'!$A$19) &amp; "." &amp; BP880)&gt;=--('Data Sheet'!$A$19)), (--(INT('Data Sheet'!$A$19) &amp; "." &amp; BP880)&lt;=--('Data Sheet'!$B$19))),
            --(INT('Data Sheet'!$A$19) &amp; "." &amp; BP880),
            --(INT('Data Sheet'!$B$19) &amp; "." &amp; BP880)
        )
    ),
    IF(BN880&lt;&gt;"",
        IF(INT('Data Sheet'!$A$19)=INT('Data Sheet'!$B$19),
            --(INT('Data Sheet'!$A$19) &amp; "." &amp; RIGHT(BN880,3)),
            IF(AND((--(INT('Data Sheet'!$A$19) &amp; "." &amp; RIGHT(BN880,3))&gt;=--('Data Sheet'!$A$19)), (--(INT('Data Sheet'!$A$19) &amp; "." &amp; RIGHT(BN880,3))&lt;=--('Data Sheet'!$B$19))),
                --(INT('Data Sheet'!$A$19) &amp; "." &amp; RIGHT(BN880,3)),
                --(INT('Data Sheet'!$B$19) &amp; "." &amp; RIGHT(BN880,3))
            )
        ),
        "OK"
    )
)</f>
        <v>OK</v>
      </c>
      <c r="P880" s="23" t="str">
        <f>IF(BR880&lt;&gt;"",
    IF(INT('Data Sheet'!$A$19)=INT('Data Sheet'!$B$15),
        --(INT('Data Sheet'!$A$15) &amp; "." &amp; BR880),
        IF(AND((--(INT('Data Sheet'!$A$15) &amp; "." &amp; BR880)&gt;=--('Data Sheet'!$A$15)), (--(INT('Data Sheet'!$A$15) &amp; "." &amp; BR880)&lt;=--('Data Sheet'!$B$15))),
            --(INT('Data Sheet'!$A$15) &amp; "." &amp; BR880),
            --(INT('Data Sheet'!$B$15) &amp; "." &amp; BR880)
        )
    ),
    IF(BQ880&lt;&gt;"",
        IF(INT('Data Sheet'!$A$15)=INT('Data Sheet'!$B$15),
            --(INT('Data Sheet'!$A$15) &amp; "." &amp; LEFT(BQ880,3)),
            IF(AND((--(INT('Data Sheet'!$A$15) &amp; "." &amp; LEFT(BQ880,3))&gt;=--('Data Sheet'!$A$15)), (--(INT('Data Sheet'!$A$15) &amp; "." &amp; LEFT(BQ880,3))&lt;=--('Data Sheet'!$B$15))),
                --(INT('Data Sheet'!$A$15) &amp; "." &amp; LEFT(BQ880,3)),
                --(INT('Data Sheet'!$B$15) &amp; "." &amp; LEFT(BQ880,3))
            )
        ),
        "OK"
    )
)</f>
        <v>OK</v>
      </c>
      <c r="Q880" s="23" t="str">
        <f>IF(BS880&lt;&gt;"",
    IF(INT('Data Sheet'!$A$19)=INT('Data Sheet'!$B$15),
        --(INT('Data Sheet'!$A$15) &amp; "." &amp; BS880),
        IF(AND((--(INT('Data Sheet'!$A$15) &amp; "." &amp; BS880)&gt;=--('Data Sheet'!$A$15)), (--(INT('Data Sheet'!$A$15) &amp; "." &amp; BS880)&lt;=--('Data Sheet'!$B$15))),
            --(INT('Data Sheet'!$A$15) &amp; "." &amp; BS880),
            --(INT('Data Sheet'!$B$15) &amp; "." &amp; BS880)
        )
    ),
    IF(BQ880&lt;&gt;"",
        IF(INT('Data Sheet'!$A$15)=INT('Data Sheet'!$B$15),
            --(INT('Data Sheet'!$A$15) &amp; "." &amp; RIGHT(BQ880,3)),
            IF(AND((--(INT('Data Sheet'!$A$15) &amp; "." &amp; RIGHT(BQ880,3))&gt;=--('Data Sheet'!$A$15)), (--(INT('Data Sheet'!$A$15) &amp; "." &amp; RIGHT(BQ880,3))&lt;=--('Data Sheet'!$B$15))),
                --(INT('Data Sheet'!$A$15) &amp; "." &amp; RIGHT(BQ880,3)),
                --(INT('Data Sheet'!$B$15) &amp; "." &amp; RIGHT(BQ880,3))
            )
        ),
        "OK"
    )
)</f>
        <v>OK</v>
      </c>
      <c r="R880" s="19"/>
      <c r="S880" s="19"/>
      <c r="T880" s="19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1"/>
      <c r="AU880" s="21"/>
      <c r="AV880" s="21"/>
      <c r="AW880" s="22"/>
      <c r="AX880" s="99"/>
      <c r="AY880" s="20"/>
      <c r="AZ880" s="20"/>
      <c r="BA880" s="22"/>
      <c r="BB880">
        <v>872</v>
      </c>
      <c r="BC880" s="80"/>
      <c r="BD880" s="80"/>
      <c r="BE880" s="80"/>
      <c r="BF880" s="80"/>
      <c r="BG880" s="32" t="str">
        <f t="shared" si="147"/>
        <v/>
      </c>
      <c r="BH880" s="78">
        <f t="shared" si="145"/>
        <v>0</v>
      </c>
      <c r="BI880" s="2">
        <f t="shared" si="148"/>
        <v>0</v>
      </c>
      <c r="BJ880" s="2">
        <f t="shared" si="149"/>
        <v>0</v>
      </c>
      <c r="BK880" s="2">
        <f t="shared" si="146"/>
        <v>0</v>
      </c>
    </row>
    <row r="881" spans="2:63" ht="15" customHeight="1" x14ac:dyDescent="0.25">
      <c r="B881" s="14">
        <v>873</v>
      </c>
      <c r="C881" s="95" t="str">
        <f t="shared" si="150"/>
        <v/>
      </c>
      <c r="D881" s="15" t="str">
        <f t="shared" si="155"/>
        <v>OK</v>
      </c>
      <c r="E881" s="16" t="e">
        <f>VLOOKUP('Data Sheet'!$B$8,'Data Sheet'!$I$2:$J$9,2,FALSE)</f>
        <v>#N/A</v>
      </c>
      <c r="F881" s="16" t="str">
        <f t="shared" si="151"/>
        <v/>
      </c>
      <c r="G881" s="103">
        <f t="shared" si="152"/>
        <v>0</v>
      </c>
      <c r="H881" s="17" t="s">
        <v>26</v>
      </c>
      <c r="I881" s="17" t="s">
        <v>26</v>
      </c>
      <c r="J881" s="17" t="str">
        <f>IF('Data Sheet'!$B$9="NC-50","N/A","OK")</f>
        <v>OK</v>
      </c>
      <c r="K881" s="17" t="str">
        <f>IF('Data Sheet'!$B$9="NC-50","N/A","OK")</f>
        <v>OK</v>
      </c>
      <c r="L881" s="17" t="str">
        <f t="shared" si="153"/>
        <v>OK</v>
      </c>
      <c r="M881" s="17" t="str">
        <f t="shared" si="154"/>
        <v>OK</v>
      </c>
      <c r="N881" s="18" t="str">
        <f>IF(BO881&lt;&gt;"",
    IF(INT('Data Sheet'!$A$19)=INT('Data Sheet'!$B$19),
        --(INT('Data Sheet'!$A$19) &amp; "." &amp; BO881),
        IF(AND((--(INT('Data Sheet'!$A$19) &amp; "." &amp; BO881)&gt;=--('Data Sheet'!$A$19)), (--(INT('Data Sheet'!$A$19) &amp; "." &amp; BO881)&lt;=--('Data Sheet'!$B$19))),
            --(INT('Data Sheet'!$A$19) &amp; "." &amp; BO881),
            --(INT('Data Sheet'!$B$19) &amp; "." &amp; BO881)
        )
    ),
    IF(BN881&lt;&gt;"",
        IF(INT('Data Sheet'!$A$19)=INT('Data Sheet'!$B$19),
            --(INT('Data Sheet'!$A$19) &amp; "." &amp; LEFT(BN881,3)),
            IF(AND((--(INT('Data Sheet'!$A$19) &amp; "." &amp; LEFT(BN881,3))&gt;=--('Data Sheet'!$A$19)), (--(INT('Data Sheet'!$A$19) &amp; "." &amp; LEFT(BN881,3))&lt;=--('Data Sheet'!$B$19))),
                --(INT('Data Sheet'!$A$19) &amp; "." &amp; LEFT(BN881,3)),
                --(INT('Data Sheet'!$B$19) &amp; "." &amp; LEFT(BN881,3))
            )
        ),
        "OK"
    )
)</f>
        <v>OK</v>
      </c>
      <c r="O881" s="23" t="str">
        <f>IF(BP881&lt;&gt;"",
    IF(INT('Data Sheet'!$A$19)=INT('Data Sheet'!$B$19),
        --(INT('Data Sheet'!$A$19) &amp; "." &amp; BP881),
        IF(AND((--(INT('Data Sheet'!$A$19) &amp; "." &amp; BP881)&gt;=--('Data Sheet'!$A$19)), (--(INT('Data Sheet'!$A$19) &amp; "." &amp; BP881)&lt;=--('Data Sheet'!$B$19))),
            --(INT('Data Sheet'!$A$19) &amp; "." &amp; BP881),
            --(INT('Data Sheet'!$B$19) &amp; "." &amp; BP881)
        )
    ),
    IF(BN881&lt;&gt;"",
        IF(INT('Data Sheet'!$A$19)=INT('Data Sheet'!$B$19),
            --(INT('Data Sheet'!$A$19) &amp; "." &amp; RIGHT(BN881,3)),
            IF(AND((--(INT('Data Sheet'!$A$19) &amp; "." &amp; RIGHT(BN881,3))&gt;=--('Data Sheet'!$A$19)), (--(INT('Data Sheet'!$A$19) &amp; "." &amp; RIGHT(BN881,3))&lt;=--('Data Sheet'!$B$19))),
                --(INT('Data Sheet'!$A$19) &amp; "." &amp; RIGHT(BN881,3)),
                --(INT('Data Sheet'!$B$19) &amp; "." &amp; RIGHT(BN881,3))
            )
        ),
        "OK"
    )
)</f>
        <v>OK</v>
      </c>
      <c r="P881" s="23" t="str">
        <f>IF(BR881&lt;&gt;"",
    IF(INT('Data Sheet'!$A$19)=INT('Data Sheet'!$B$15),
        --(INT('Data Sheet'!$A$15) &amp; "." &amp; BR881),
        IF(AND((--(INT('Data Sheet'!$A$15) &amp; "." &amp; BR881)&gt;=--('Data Sheet'!$A$15)), (--(INT('Data Sheet'!$A$15) &amp; "." &amp; BR881)&lt;=--('Data Sheet'!$B$15))),
            --(INT('Data Sheet'!$A$15) &amp; "." &amp; BR881),
            --(INT('Data Sheet'!$B$15) &amp; "." &amp; BR881)
        )
    ),
    IF(BQ881&lt;&gt;"",
        IF(INT('Data Sheet'!$A$15)=INT('Data Sheet'!$B$15),
            --(INT('Data Sheet'!$A$15) &amp; "." &amp; LEFT(BQ881,3)),
            IF(AND((--(INT('Data Sheet'!$A$15) &amp; "." &amp; LEFT(BQ881,3))&gt;=--('Data Sheet'!$A$15)), (--(INT('Data Sheet'!$A$15) &amp; "." &amp; LEFT(BQ881,3))&lt;=--('Data Sheet'!$B$15))),
                --(INT('Data Sheet'!$A$15) &amp; "." &amp; LEFT(BQ881,3)),
                --(INT('Data Sheet'!$B$15) &amp; "." &amp; LEFT(BQ881,3))
            )
        ),
        "OK"
    )
)</f>
        <v>OK</v>
      </c>
      <c r="Q881" s="23" t="str">
        <f>IF(BS881&lt;&gt;"",
    IF(INT('Data Sheet'!$A$19)=INT('Data Sheet'!$B$15),
        --(INT('Data Sheet'!$A$15) &amp; "." &amp; BS881),
        IF(AND((--(INT('Data Sheet'!$A$15) &amp; "." &amp; BS881)&gt;=--('Data Sheet'!$A$15)), (--(INT('Data Sheet'!$A$15) &amp; "." &amp; BS881)&lt;=--('Data Sheet'!$B$15))),
            --(INT('Data Sheet'!$A$15) &amp; "." &amp; BS881),
            --(INT('Data Sheet'!$B$15) &amp; "." &amp; BS881)
        )
    ),
    IF(BQ881&lt;&gt;"",
        IF(INT('Data Sheet'!$A$15)=INT('Data Sheet'!$B$15),
            --(INT('Data Sheet'!$A$15) &amp; "." &amp; RIGHT(BQ881,3)),
            IF(AND((--(INT('Data Sheet'!$A$15) &amp; "." &amp; RIGHT(BQ881,3))&gt;=--('Data Sheet'!$A$15)), (--(INT('Data Sheet'!$A$15) &amp; "." &amp; RIGHT(BQ881,3))&lt;=--('Data Sheet'!$B$15))),
                --(INT('Data Sheet'!$A$15) &amp; "." &amp; RIGHT(BQ881,3)),
                --(INT('Data Sheet'!$B$15) &amp; "." &amp; RIGHT(BQ881,3))
            )
        ),
        "OK"
    )
)</f>
        <v>OK</v>
      </c>
      <c r="R881" s="19"/>
      <c r="S881" s="19"/>
      <c r="T881" s="19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1"/>
      <c r="AU881" s="21"/>
      <c r="AV881" s="21"/>
      <c r="AW881" s="22"/>
      <c r="AX881" s="99"/>
      <c r="AY881" s="20"/>
      <c r="AZ881" s="20"/>
      <c r="BA881" s="22"/>
      <c r="BB881">
        <v>873</v>
      </c>
      <c r="BC881" s="80"/>
      <c r="BD881" s="80"/>
      <c r="BE881" s="80"/>
      <c r="BF881" s="80"/>
      <c r="BG881" s="32" t="str">
        <f t="shared" si="147"/>
        <v/>
      </c>
      <c r="BH881" s="78">
        <f t="shared" si="145"/>
        <v>0</v>
      </c>
      <c r="BI881" s="2">
        <f t="shared" si="148"/>
        <v>0</v>
      </c>
      <c r="BJ881" s="2">
        <f t="shared" si="149"/>
        <v>0</v>
      </c>
      <c r="BK881" s="2">
        <f t="shared" si="146"/>
        <v>0</v>
      </c>
    </row>
    <row r="882" spans="2:63" ht="15" customHeight="1" x14ac:dyDescent="0.25">
      <c r="B882" s="14">
        <v>874</v>
      </c>
      <c r="C882" s="95" t="str">
        <f t="shared" si="150"/>
        <v/>
      </c>
      <c r="D882" s="15" t="str">
        <f t="shared" si="155"/>
        <v>OK</v>
      </c>
      <c r="E882" s="16" t="e">
        <f>VLOOKUP('Data Sheet'!$B$8,'Data Sheet'!$I$2:$J$9,2,FALSE)</f>
        <v>#N/A</v>
      </c>
      <c r="F882" s="16" t="str">
        <f t="shared" si="151"/>
        <v/>
      </c>
      <c r="G882" s="103">
        <f t="shared" si="152"/>
        <v>0</v>
      </c>
      <c r="H882" s="17" t="s">
        <v>26</v>
      </c>
      <c r="I882" s="17" t="s">
        <v>26</v>
      </c>
      <c r="J882" s="17" t="str">
        <f>IF('Data Sheet'!$B$9="NC-50","N/A","OK")</f>
        <v>OK</v>
      </c>
      <c r="K882" s="17" t="str">
        <f>IF('Data Sheet'!$B$9="NC-50","N/A","OK")</f>
        <v>OK</v>
      </c>
      <c r="L882" s="17" t="str">
        <f t="shared" si="153"/>
        <v>OK</v>
      </c>
      <c r="M882" s="17" t="str">
        <f t="shared" si="154"/>
        <v>OK</v>
      </c>
      <c r="N882" s="18" t="str">
        <f>IF(BO882&lt;&gt;"",
    IF(INT('Data Sheet'!$A$19)=INT('Data Sheet'!$B$19),
        --(INT('Data Sheet'!$A$19) &amp; "." &amp; BO882),
        IF(AND((--(INT('Data Sheet'!$A$19) &amp; "." &amp; BO882)&gt;=--('Data Sheet'!$A$19)), (--(INT('Data Sheet'!$A$19) &amp; "." &amp; BO882)&lt;=--('Data Sheet'!$B$19))),
            --(INT('Data Sheet'!$A$19) &amp; "." &amp; BO882),
            --(INT('Data Sheet'!$B$19) &amp; "." &amp; BO882)
        )
    ),
    IF(BN882&lt;&gt;"",
        IF(INT('Data Sheet'!$A$19)=INT('Data Sheet'!$B$19),
            --(INT('Data Sheet'!$A$19) &amp; "." &amp; LEFT(BN882,3)),
            IF(AND((--(INT('Data Sheet'!$A$19) &amp; "." &amp; LEFT(BN882,3))&gt;=--('Data Sheet'!$A$19)), (--(INT('Data Sheet'!$A$19) &amp; "." &amp; LEFT(BN882,3))&lt;=--('Data Sheet'!$B$19))),
                --(INT('Data Sheet'!$A$19) &amp; "." &amp; LEFT(BN882,3)),
                --(INT('Data Sheet'!$B$19) &amp; "." &amp; LEFT(BN882,3))
            )
        ),
        "OK"
    )
)</f>
        <v>OK</v>
      </c>
      <c r="O882" s="23" t="str">
        <f>IF(BP882&lt;&gt;"",
    IF(INT('Data Sheet'!$A$19)=INT('Data Sheet'!$B$19),
        --(INT('Data Sheet'!$A$19) &amp; "." &amp; BP882),
        IF(AND((--(INT('Data Sheet'!$A$19) &amp; "." &amp; BP882)&gt;=--('Data Sheet'!$A$19)), (--(INT('Data Sheet'!$A$19) &amp; "." &amp; BP882)&lt;=--('Data Sheet'!$B$19))),
            --(INT('Data Sheet'!$A$19) &amp; "." &amp; BP882),
            --(INT('Data Sheet'!$B$19) &amp; "." &amp; BP882)
        )
    ),
    IF(BN882&lt;&gt;"",
        IF(INT('Data Sheet'!$A$19)=INT('Data Sheet'!$B$19),
            --(INT('Data Sheet'!$A$19) &amp; "." &amp; RIGHT(BN882,3)),
            IF(AND((--(INT('Data Sheet'!$A$19) &amp; "." &amp; RIGHT(BN882,3))&gt;=--('Data Sheet'!$A$19)), (--(INT('Data Sheet'!$A$19) &amp; "." &amp; RIGHT(BN882,3))&lt;=--('Data Sheet'!$B$19))),
                --(INT('Data Sheet'!$A$19) &amp; "." &amp; RIGHT(BN882,3)),
                --(INT('Data Sheet'!$B$19) &amp; "." &amp; RIGHT(BN882,3))
            )
        ),
        "OK"
    )
)</f>
        <v>OK</v>
      </c>
      <c r="P882" s="23" t="str">
        <f>IF(BR882&lt;&gt;"",
    IF(INT('Data Sheet'!$A$19)=INT('Data Sheet'!$B$15),
        --(INT('Data Sheet'!$A$15) &amp; "." &amp; BR882),
        IF(AND((--(INT('Data Sheet'!$A$15) &amp; "." &amp; BR882)&gt;=--('Data Sheet'!$A$15)), (--(INT('Data Sheet'!$A$15) &amp; "." &amp; BR882)&lt;=--('Data Sheet'!$B$15))),
            --(INT('Data Sheet'!$A$15) &amp; "." &amp; BR882),
            --(INT('Data Sheet'!$B$15) &amp; "." &amp; BR882)
        )
    ),
    IF(BQ882&lt;&gt;"",
        IF(INT('Data Sheet'!$A$15)=INT('Data Sheet'!$B$15),
            --(INT('Data Sheet'!$A$15) &amp; "." &amp; LEFT(BQ882,3)),
            IF(AND((--(INT('Data Sheet'!$A$15) &amp; "." &amp; LEFT(BQ882,3))&gt;=--('Data Sheet'!$A$15)), (--(INT('Data Sheet'!$A$15) &amp; "." &amp; LEFT(BQ882,3))&lt;=--('Data Sheet'!$B$15))),
                --(INT('Data Sheet'!$A$15) &amp; "." &amp; LEFT(BQ882,3)),
                --(INT('Data Sheet'!$B$15) &amp; "." &amp; LEFT(BQ882,3))
            )
        ),
        "OK"
    )
)</f>
        <v>OK</v>
      </c>
      <c r="Q882" s="23" t="str">
        <f>IF(BS882&lt;&gt;"",
    IF(INT('Data Sheet'!$A$19)=INT('Data Sheet'!$B$15),
        --(INT('Data Sheet'!$A$15) &amp; "." &amp; BS882),
        IF(AND((--(INT('Data Sheet'!$A$15) &amp; "." &amp; BS882)&gt;=--('Data Sheet'!$A$15)), (--(INT('Data Sheet'!$A$15) &amp; "." &amp; BS882)&lt;=--('Data Sheet'!$B$15))),
            --(INT('Data Sheet'!$A$15) &amp; "." &amp; BS882),
            --(INT('Data Sheet'!$B$15) &amp; "." &amp; BS882)
        )
    ),
    IF(BQ882&lt;&gt;"",
        IF(INT('Data Sheet'!$A$15)=INT('Data Sheet'!$B$15),
            --(INT('Data Sheet'!$A$15) &amp; "." &amp; RIGHT(BQ882,3)),
            IF(AND((--(INT('Data Sheet'!$A$15) &amp; "." &amp; RIGHT(BQ882,3))&gt;=--('Data Sheet'!$A$15)), (--(INT('Data Sheet'!$A$15) &amp; "." &amp; RIGHT(BQ882,3))&lt;=--('Data Sheet'!$B$15))),
                --(INT('Data Sheet'!$A$15) &amp; "." &amp; RIGHT(BQ882,3)),
                --(INT('Data Sheet'!$B$15) &amp; "." &amp; RIGHT(BQ882,3))
            )
        ),
        "OK"
    )
)</f>
        <v>OK</v>
      </c>
      <c r="R882" s="19"/>
      <c r="S882" s="19"/>
      <c r="T882" s="19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1"/>
      <c r="AU882" s="21"/>
      <c r="AV882" s="21"/>
      <c r="AW882" s="22"/>
      <c r="AX882" s="99"/>
      <c r="AY882" s="20"/>
      <c r="AZ882" s="20"/>
      <c r="BA882" s="22"/>
      <c r="BB882">
        <v>874</v>
      </c>
      <c r="BC882" s="80"/>
      <c r="BD882" s="80"/>
      <c r="BE882" s="80"/>
      <c r="BF882" s="80"/>
      <c r="BG882" s="32" t="str">
        <f t="shared" si="147"/>
        <v/>
      </c>
      <c r="BH882" s="78">
        <f t="shared" si="145"/>
        <v>0</v>
      </c>
      <c r="BI882" s="2">
        <f t="shared" si="148"/>
        <v>0</v>
      </c>
      <c r="BJ882" s="2">
        <f t="shared" si="149"/>
        <v>0</v>
      </c>
      <c r="BK882" s="2">
        <f t="shared" si="146"/>
        <v>0</v>
      </c>
    </row>
    <row r="883" spans="2:63" ht="15" customHeight="1" x14ac:dyDescent="0.25">
      <c r="B883" s="14">
        <v>875</v>
      </c>
      <c r="C883" s="95" t="str">
        <f t="shared" si="150"/>
        <v/>
      </c>
      <c r="D883" s="15" t="str">
        <f t="shared" si="155"/>
        <v>OK</v>
      </c>
      <c r="E883" s="16" t="e">
        <f>VLOOKUP('Data Sheet'!$B$8,'Data Sheet'!$I$2:$J$9,2,FALSE)</f>
        <v>#N/A</v>
      </c>
      <c r="F883" s="16" t="str">
        <f t="shared" si="151"/>
        <v/>
      </c>
      <c r="G883" s="103">
        <f t="shared" si="152"/>
        <v>0</v>
      </c>
      <c r="H883" s="17" t="s">
        <v>26</v>
      </c>
      <c r="I883" s="17" t="s">
        <v>26</v>
      </c>
      <c r="J883" s="17" t="str">
        <f>IF('Data Sheet'!$B$9="NC-50","N/A","OK")</f>
        <v>OK</v>
      </c>
      <c r="K883" s="17" t="str">
        <f>IF('Data Sheet'!$B$9="NC-50","N/A","OK")</f>
        <v>OK</v>
      </c>
      <c r="L883" s="17" t="str">
        <f t="shared" si="153"/>
        <v>OK</v>
      </c>
      <c r="M883" s="17" t="str">
        <f t="shared" si="154"/>
        <v>OK</v>
      </c>
      <c r="N883" s="18" t="str">
        <f>IF(BO883&lt;&gt;"",
    IF(INT('Data Sheet'!$A$19)=INT('Data Sheet'!$B$19),
        --(INT('Data Sheet'!$A$19) &amp; "." &amp; BO883),
        IF(AND((--(INT('Data Sheet'!$A$19) &amp; "." &amp; BO883)&gt;=--('Data Sheet'!$A$19)), (--(INT('Data Sheet'!$A$19) &amp; "." &amp; BO883)&lt;=--('Data Sheet'!$B$19))),
            --(INT('Data Sheet'!$A$19) &amp; "." &amp; BO883),
            --(INT('Data Sheet'!$B$19) &amp; "." &amp; BO883)
        )
    ),
    IF(BN883&lt;&gt;"",
        IF(INT('Data Sheet'!$A$19)=INT('Data Sheet'!$B$19),
            --(INT('Data Sheet'!$A$19) &amp; "." &amp; LEFT(BN883,3)),
            IF(AND((--(INT('Data Sheet'!$A$19) &amp; "." &amp; LEFT(BN883,3))&gt;=--('Data Sheet'!$A$19)), (--(INT('Data Sheet'!$A$19) &amp; "." &amp; LEFT(BN883,3))&lt;=--('Data Sheet'!$B$19))),
                --(INT('Data Sheet'!$A$19) &amp; "." &amp; LEFT(BN883,3)),
                --(INT('Data Sheet'!$B$19) &amp; "." &amp; LEFT(BN883,3))
            )
        ),
        "OK"
    )
)</f>
        <v>OK</v>
      </c>
      <c r="O883" s="23" t="str">
        <f>IF(BP883&lt;&gt;"",
    IF(INT('Data Sheet'!$A$19)=INT('Data Sheet'!$B$19),
        --(INT('Data Sheet'!$A$19) &amp; "." &amp; BP883),
        IF(AND((--(INT('Data Sheet'!$A$19) &amp; "." &amp; BP883)&gt;=--('Data Sheet'!$A$19)), (--(INT('Data Sheet'!$A$19) &amp; "." &amp; BP883)&lt;=--('Data Sheet'!$B$19))),
            --(INT('Data Sheet'!$A$19) &amp; "." &amp; BP883),
            --(INT('Data Sheet'!$B$19) &amp; "." &amp; BP883)
        )
    ),
    IF(BN883&lt;&gt;"",
        IF(INT('Data Sheet'!$A$19)=INT('Data Sheet'!$B$19),
            --(INT('Data Sheet'!$A$19) &amp; "." &amp; RIGHT(BN883,3)),
            IF(AND((--(INT('Data Sheet'!$A$19) &amp; "." &amp; RIGHT(BN883,3))&gt;=--('Data Sheet'!$A$19)), (--(INT('Data Sheet'!$A$19) &amp; "." &amp; RIGHT(BN883,3))&lt;=--('Data Sheet'!$B$19))),
                --(INT('Data Sheet'!$A$19) &amp; "." &amp; RIGHT(BN883,3)),
                --(INT('Data Sheet'!$B$19) &amp; "." &amp; RIGHT(BN883,3))
            )
        ),
        "OK"
    )
)</f>
        <v>OK</v>
      </c>
      <c r="P883" s="23" t="str">
        <f>IF(BR883&lt;&gt;"",
    IF(INT('Data Sheet'!$A$19)=INT('Data Sheet'!$B$15),
        --(INT('Data Sheet'!$A$15) &amp; "." &amp; BR883),
        IF(AND((--(INT('Data Sheet'!$A$15) &amp; "." &amp; BR883)&gt;=--('Data Sheet'!$A$15)), (--(INT('Data Sheet'!$A$15) &amp; "." &amp; BR883)&lt;=--('Data Sheet'!$B$15))),
            --(INT('Data Sheet'!$A$15) &amp; "." &amp; BR883),
            --(INT('Data Sheet'!$B$15) &amp; "." &amp; BR883)
        )
    ),
    IF(BQ883&lt;&gt;"",
        IF(INT('Data Sheet'!$A$15)=INT('Data Sheet'!$B$15),
            --(INT('Data Sheet'!$A$15) &amp; "." &amp; LEFT(BQ883,3)),
            IF(AND((--(INT('Data Sheet'!$A$15) &amp; "." &amp; LEFT(BQ883,3))&gt;=--('Data Sheet'!$A$15)), (--(INT('Data Sheet'!$A$15) &amp; "." &amp; LEFT(BQ883,3))&lt;=--('Data Sheet'!$B$15))),
                --(INT('Data Sheet'!$A$15) &amp; "." &amp; LEFT(BQ883,3)),
                --(INT('Data Sheet'!$B$15) &amp; "." &amp; LEFT(BQ883,3))
            )
        ),
        "OK"
    )
)</f>
        <v>OK</v>
      </c>
      <c r="Q883" s="23" t="str">
        <f>IF(BS883&lt;&gt;"",
    IF(INT('Data Sheet'!$A$19)=INT('Data Sheet'!$B$15),
        --(INT('Data Sheet'!$A$15) &amp; "." &amp; BS883),
        IF(AND((--(INT('Data Sheet'!$A$15) &amp; "." &amp; BS883)&gt;=--('Data Sheet'!$A$15)), (--(INT('Data Sheet'!$A$15) &amp; "." &amp; BS883)&lt;=--('Data Sheet'!$B$15))),
            --(INT('Data Sheet'!$A$15) &amp; "." &amp; BS883),
            --(INT('Data Sheet'!$B$15) &amp; "." &amp; BS883)
        )
    ),
    IF(BQ883&lt;&gt;"",
        IF(INT('Data Sheet'!$A$15)=INT('Data Sheet'!$B$15),
            --(INT('Data Sheet'!$A$15) &amp; "." &amp; RIGHT(BQ883,3)),
            IF(AND((--(INT('Data Sheet'!$A$15) &amp; "." &amp; RIGHT(BQ883,3))&gt;=--('Data Sheet'!$A$15)), (--(INT('Data Sheet'!$A$15) &amp; "." &amp; RIGHT(BQ883,3))&lt;=--('Data Sheet'!$B$15))),
                --(INT('Data Sheet'!$A$15) &amp; "." &amp; RIGHT(BQ883,3)),
                --(INT('Data Sheet'!$B$15) &amp; "." &amp; RIGHT(BQ883,3))
            )
        ),
        "OK"
    )
)</f>
        <v>OK</v>
      </c>
      <c r="R883" s="19"/>
      <c r="S883" s="19"/>
      <c r="T883" s="19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1"/>
      <c r="AU883" s="21"/>
      <c r="AV883" s="21"/>
      <c r="AW883" s="22"/>
      <c r="AX883" s="99"/>
      <c r="AY883" s="20"/>
      <c r="AZ883" s="20"/>
      <c r="BA883" s="22"/>
      <c r="BB883">
        <v>875</v>
      </c>
      <c r="BC883" s="80"/>
      <c r="BD883" s="80"/>
      <c r="BE883" s="80"/>
      <c r="BF883" s="80"/>
      <c r="BG883" s="32" t="str">
        <f t="shared" si="147"/>
        <v/>
      </c>
      <c r="BH883" s="78">
        <f t="shared" si="145"/>
        <v>0</v>
      </c>
      <c r="BI883" s="2">
        <f t="shared" si="148"/>
        <v>0</v>
      </c>
      <c r="BJ883" s="2">
        <f t="shared" si="149"/>
        <v>0</v>
      </c>
      <c r="BK883" s="2">
        <f t="shared" si="146"/>
        <v>0</v>
      </c>
    </row>
    <row r="884" spans="2:63" ht="15" customHeight="1" x14ac:dyDescent="0.25">
      <c r="B884" s="14">
        <v>876</v>
      </c>
      <c r="C884" s="95" t="str">
        <f t="shared" si="150"/>
        <v/>
      </c>
      <c r="D884" s="15" t="str">
        <f t="shared" si="155"/>
        <v>OK</v>
      </c>
      <c r="E884" s="16" t="e">
        <f>VLOOKUP('Data Sheet'!$B$8,'Data Sheet'!$I$2:$J$9,2,FALSE)</f>
        <v>#N/A</v>
      </c>
      <c r="F884" s="16" t="str">
        <f t="shared" si="151"/>
        <v/>
      </c>
      <c r="G884" s="103">
        <f t="shared" si="152"/>
        <v>0</v>
      </c>
      <c r="H884" s="17" t="s">
        <v>26</v>
      </c>
      <c r="I884" s="17" t="s">
        <v>26</v>
      </c>
      <c r="J884" s="17" t="str">
        <f>IF('Data Sheet'!$B$9="NC-50","N/A","OK")</f>
        <v>OK</v>
      </c>
      <c r="K884" s="17" t="str">
        <f>IF('Data Sheet'!$B$9="NC-50","N/A","OK")</f>
        <v>OK</v>
      </c>
      <c r="L884" s="17" t="str">
        <f t="shared" si="153"/>
        <v>OK</v>
      </c>
      <c r="M884" s="17" t="str">
        <f t="shared" si="154"/>
        <v>OK</v>
      </c>
      <c r="N884" s="18" t="str">
        <f>IF(BO884&lt;&gt;"",
    IF(INT('Data Sheet'!$A$19)=INT('Data Sheet'!$B$19),
        --(INT('Data Sheet'!$A$19) &amp; "." &amp; BO884),
        IF(AND((--(INT('Data Sheet'!$A$19) &amp; "." &amp; BO884)&gt;=--('Data Sheet'!$A$19)), (--(INT('Data Sheet'!$A$19) &amp; "." &amp; BO884)&lt;=--('Data Sheet'!$B$19))),
            --(INT('Data Sheet'!$A$19) &amp; "." &amp; BO884),
            --(INT('Data Sheet'!$B$19) &amp; "." &amp; BO884)
        )
    ),
    IF(BN884&lt;&gt;"",
        IF(INT('Data Sheet'!$A$19)=INT('Data Sheet'!$B$19),
            --(INT('Data Sheet'!$A$19) &amp; "." &amp; LEFT(BN884,3)),
            IF(AND((--(INT('Data Sheet'!$A$19) &amp; "." &amp; LEFT(BN884,3))&gt;=--('Data Sheet'!$A$19)), (--(INT('Data Sheet'!$A$19) &amp; "." &amp; LEFT(BN884,3))&lt;=--('Data Sheet'!$B$19))),
                --(INT('Data Sheet'!$A$19) &amp; "." &amp; LEFT(BN884,3)),
                --(INT('Data Sheet'!$B$19) &amp; "." &amp; LEFT(BN884,3))
            )
        ),
        "OK"
    )
)</f>
        <v>OK</v>
      </c>
      <c r="O884" s="23" t="str">
        <f>IF(BP884&lt;&gt;"",
    IF(INT('Data Sheet'!$A$19)=INT('Data Sheet'!$B$19),
        --(INT('Data Sheet'!$A$19) &amp; "." &amp; BP884),
        IF(AND((--(INT('Data Sheet'!$A$19) &amp; "." &amp; BP884)&gt;=--('Data Sheet'!$A$19)), (--(INT('Data Sheet'!$A$19) &amp; "." &amp; BP884)&lt;=--('Data Sheet'!$B$19))),
            --(INT('Data Sheet'!$A$19) &amp; "." &amp; BP884),
            --(INT('Data Sheet'!$B$19) &amp; "." &amp; BP884)
        )
    ),
    IF(BN884&lt;&gt;"",
        IF(INT('Data Sheet'!$A$19)=INT('Data Sheet'!$B$19),
            --(INT('Data Sheet'!$A$19) &amp; "." &amp; RIGHT(BN884,3)),
            IF(AND((--(INT('Data Sheet'!$A$19) &amp; "." &amp; RIGHT(BN884,3))&gt;=--('Data Sheet'!$A$19)), (--(INT('Data Sheet'!$A$19) &amp; "." &amp; RIGHT(BN884,3))&lt;=--('Data Sheet'!$B$19))),
                --(INT('Data Sheet'!$A$19) &amp; "." &amp; RIGHT(BN884,3)),
                --(INT('Data Sheet'!$B$19) &amp; "." &amp; RIGHT(BN884,3))
            )
        ),
        "OK"
    )
)</f>
        <v>OK</v>
      </c>
      <c r="P884" s="23" t="str">
        <f>IF(BR884&lt;&gt;"",
    IF(INT('Data Sheet'!$A$19)=INT('Data Sheet'!$B$15),
        --(INT('Data Sheet'!$A$15) &amp; "." &amp; BR884),
        IF(AND((--(INT('Data Sheet'!$A$15) &amp; "." &amp; BR884)&gt;=--('Data Sheet'!$A$15)), (--(INT('Data Sheet'!$A$15) &amp; "." &amp; BR884)&lt;=--('Data Sheet'!$B$15))),
            --(INT('Data Sheet'!$A$15) &amp; "." &amp; BR884),
            --(INT('Data Sheet'!$B$15) &amp; "." &amp; BR884)
        )
    ),
    IF(BQ884&lt;&gt;"",
        IF(INT('Data Sheet'!$A$15)=INT('Data Sheet'!$B$15),
            --(INT('Data Sheet'!$A$15) &amp; "." &amp; LEFT(BQ884,3)),
            IF(AND((--(INT('Data Sheet'!$A$15) &amp; "." &amp; LEFT(BQ884,3))&gt;=--('Data Sheet'!$A$15)), (--(INT('Data Sheet'!$A$15) &amp; "." &amp; LEFT(BQ884,3))&lt;=--('Data Sheet'!$B$15))),
                --(INT('Data Sheet'!$A$15) &amp; "." &amp; LEFT(BQ884,3)),
                --(INT('Data Sheet'!$B$15) &amp; "." &amp; LEFT(BQ884,3))
            )
        ),
        "OK"
    )
)</f>
        <v>OK</v>
      </c>
      <c r="Q884" s="23" t="str">
        <f>IF(BS884&lt;&gt;"",
    IF(INT('Data Sheet'!$A$19)=INT('Data Sheet'!$B$15),
        --(INT('Data Sheet'!$A$15) &amp; "." &amp; BS884),
        IF(AND((--(INT('Data Sheet'!$A$15) &amp; "." &amp; BS884)&gt;=--('Data Sheet'!$A$15)), (--(INT('Data Sheet'!$A$15) &amp; "." &amp; BS884)&lt;=--('Data Sheet'!$B$15))),
            --(INT('Data Sheet'!$A$15) &amp; "." &amp; BS884),
            --(INT('Data Sheet'!$B$15) &amp; "." &amp; BS884)
        )
    ),
    IF(BQ884&lt;&gt;"",
        IF(INT('Data Sheet'!$A$15)=INT('Data Sheet'!$B$15),
            --(INT('Data Sheet'!$A$15) &amp; "." &amp; RIGHT(BQ884,3)),
            IF(AND((--(INT('Data Sheet'!$A$15) &amp; "." &amp; RIGHT(BQ884,3))&gt;=--('Data Sheet'!$A$15)), (--(INT('Data Sheet'!$A$15) &amp; "." &amp; RIGHT(BQ884,3))&lt;=--('Data Sheet'!$B$15))),
                --(INT('Data Sheet'!$A$15) &amp; "." &amp; RIGHT(BQ884,3)),
                --(INT('Data Sheet'!$B$15) &amp; "." &amp; RIGHT(BQ884,3))
            )
        ),
        "OK"
    )
)</f>
        <v>OK</v>
      </c>
      <c r="R884" s="19"/>
      <c r="S884" s="19"/>
      <c r="T884" s="19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1"/>
      <c r="AU884" s="21"/>
      <c r="AV884" s="21"/>
      <c r="AW884" s="22"/>
      <c r="AX884" s="99"/>
      <c r="AY884" s="20"/>
      <c r="AZ884" s="20"/>
      <c r="BA884" s="22"/>
      <c r="BB884">
        <v>876</v>
      </c>
      <c r="BC884" s="80"/>
      <c r="BD884" s="80"/>
      <c r="BE884" s="80"/>
      <c r="BF884" s="80"/>
      <c r="BG884" s="32" t="str">
        <f t="shared" si="147"/>
        <v/>
      </c>
      <c r="BH884" s="78">
        <f t="shared" si="145"/>
        <v>0</v>
      </c>
      <c r="BI884" s="2">
        <f t="shared" si="148"/>
        <v>0</v>
      </c>
      <c r="BJ884" s="2">
        <f t="shared" si="149"/>
        <v>0</v>
      </c>
      <c r="BK884" s="2">
        <f t="shared" si="146"/>
        <v>0</v>
      </c>
    </row>
    <row r="885" spans="2:63" ht="15" customHeight="1" x14ac:dyDescent="0.25">
      <c r="B885" s="14">
        <v>877</v>
      </c>
      <c r="C885" s="95" t="str">
        <f t="shared" si="150"/>
        <v/>
      </c>
      <c r="D885" s="15" t="str">
        <f t="shared" si="155"/>
        <v>OK</v>
      </c>
      <c r="E885" s="16" t="e">
        <f>VLOOKUP('Data Sheet'!$B$8,'Data Sheet'!$I$2:$J$9,2,FALSE)</f>
        <v>#N/A</v>
      </c>
      <c r="F885" s="16" t="str">
        <f t="shared" si="151"/>
        <v/>
      </c>
      <c r="G885" s="103">
        <f t="shared" si="152"/>
        <v>0</v>
      </c>
      <c r="H885" s="17" t="s">
        <v>26</v>
      </c>
      <c r="I885" s="17" t="s">
        <v>26</v>
      </c>
      <c r="J885" s="17" t="str">
        <f>IF('Data Sheet'!$B$9="NC-50","N/A","OK")</f>
        <v>OK</v>
      </c>
      <c r="K885" s="17" t="str">
        <f>IF('Data Sheet'!$B$9="NC-50","N/A","OK")</f>
        <v>OK</v>
      </c>
      <c r="L885" s="17" t="str">
        <f t="shared" si="153"/>
        <v>OK</v>
      </c>
      <c r="M885" s="17" t="str">
        <f t="shared" si="154"/>
        <v>OK</v>
      </c>
      <c r="N885" s="18" t="str">
        <f>IF(BO885&lt;&gt;"",
    IF(INT('Data Sheet'!$A$19)=INT('Data Sheet'!$B$19),
        --(INT('Data Sheet'!$A$19) &amp; "." &amp; BO885),
        IF(AND((--(INT('Data Sheet'!$A$19) &amp; "." &amp; BO885)&gt;=--('Data Sheet'!$A$19)), (--(INT('Data Sheet'!$A$19) &amp; "." &amp; BO885)&lt;=--('Data Sheet'!$B$19))),
            --(INT('Data Sheet'!$A$19) &amp; "." &amp; BO885),
            --(INT('Data Sheet'!$B$19) &amp; "." &amp; BO885)
        )
    ),
    IF(BN885&lt;&gt;"",
        IF(INT('Data Sheet'!$A$19)=INT('Data Sheet'!$B$19),
            --(INT('Data Sheet'!$A$19) &amp; "." &amp; LEFT(BN885,3)),
            IF(AND((--(INT('Data Sheet'!$A$19) &amp; "." &amp; LEFT(BN885,3))&gt;=--('Data Sheet'!$A$19)), (--(INT('Data Sheet'!$A$19) &amp; "." &amp; LEFT(BN885,3))&lt;=--('Data Sheet'!$B$19))),
                --(INT('Data Sheet'!$A$19) &amp; "." &amp; LEFT(BN885,3)),
                --(INT('Data Sheet'!$B$19) &amp; "." &amp; LEFT(BN885,3))
            )
        ),
        "OK"
    )
)</f>
        <v>OK</v>
      </c>
      <c r="O885" s="23" t="str">
        <f>IF(BP885&lt;&gt;"",
    IF(INT('Data Sheet'!$A$19)=INT('Data Sheet'!$B$19),
        --(INT('Data Sheet'!$A$19) &amp; "." &amp; BP885),
        IF(AND((--(INT('Data Sheet'!$A$19) &amp; "." &amp; BP885)&gt;=--('Data Sheet'!$A$19)), (--(INT('Data Sheet'!$A$19) &amp; "." &amp; BP885)&lt;=--('Data Sheet'!$B$19))),
            --(INT('Data Sheet'!$A$19) &amp; "." &amp; BP885),
            --(INT('Data Sheet'!$B$19) &amp; "." &amp; BP885)
        )
    ),
    IF(BN885&lt;&gt;"",
        IF(INT('Data Sheet'!$A$19)=INT('Data Sheet'!$B$19),
            --(INT('Data Sheet'!$A$19) &amp; "." &amp; RIGHT(BN885,3)),
            IF(AND((--(INT('Data Sheet'!$A$19) &amp; "." &amp; RIGHT(BN885,3))&gt;=--('Data Sheet'!$A$19)), (--(INT('Data Sheet'!$A$19) &amp; "." &amp; RIGHT(BN885,3))&lt;=--('Data Sheet'!$B$19))),
                --(INT('Data Sheet'!$A$19) &amp; "." &amp; RIGHT(BN885,3)),
                --(INT('Data Sheet'!$B$19) &amp; "." &amp; RIGHT(BN885,3))
            )
        ),
        "OK"
    )
)</f>
        <v>OK</v>
      </c>
      <c r="P885" s="23" t="str">
        <f>IF(BR885&lt;&gt;"",
    IF(INT('Data Sheet'!$A$19)=INT('Data Sheet'!$B$15),
        --(INT('Data Sheet'!$A$15) &amp; "." &amp; BR885),
        IF(AND((--(INT('Data Sheet'!$A$15) &amp; "." &amp; BR885)&gt;=--('Data Sheet'!$A$15)), (--(INT('Data Sheet'!$A$15) &amp; "." &amp; BR885)&lt;=--('Data Sheet'!$B$15))),
            --(INT('Data Sheet'!$A$15) &amp; "." &amp; BR885),
            --(INT('Data Sheet'!$B$15) &amp; "." &amp; BR885)
        )
    ),
    IF(BQ885&lt;&gt;"",
        IF(INT('Data Sheet'!$A$15)=INT('Data Sheet'!$B$15),
            --(INT('Data Sheet'!$A$15) &amp; "." &amp; LEFT(BQ885,3)),
            IF(AND((--(INT('Data Sheet'!$A$15) &amp; "." &amp; LEFT(BQ885,3))&gt;=--('Data Sheet'!$A$15)), (--(INT('Data Sheet'!$A$15) &amp; "." &amp; LEFT(BQ885,3))&lt;=--('Data Sheet'!$B$15))),
                --(INT('Data Sheet'!$A$15) &amp; "." &amp; LEFT(BQ885,3)),
                --(INT('Data Sheet'!$B$15) &amp; "." &amp; LEFT(BQ885,3))
            )
        ),
        "OK"
    )
)</f>
        <v>OK</v>
      </c>
      <c r="Q885" s="23" t="str">
        <f>IF(BS885&lt;&gt;"",
    IF(INT('Data Sheet'!$A$19)=INT('Data Sheet'!$B$15),
        --(INT('Data Sheet'!$A$15) &amp; "." &amp; BS885),
        IF(AND((--(INT('Data Sheet'!$A$15) &amp; "." &amp; BS885)&gt;=--('Data Sheet'!$A$15)), (--(INT('Data Sheet'!$A$15) &amp; "." &amp; BS885)&lt;=--('Data Sheet'!$B$15))),
            --(INT('Data Sheet'!$A$15) &amp; "." &amp; BS885),
            --(INT('Data Sheet'!$B$15) &amp; "." &amp; BS885)
        )
    ),
    IF(BQ885&lt;&gt;"",
        IF(INT('Data Sheet'!$A$15)=INT('Data Sheet'!$B$15),
            --(INT('Data Sheet'!$A$15) &amp; "." &amp; RIGHT(BQ885,3)),
            IF(AND((--(INT('Data Sheet'!$A$15) &amp; "." &amp; RIGHT(BQ885,3))&gt;=--('Data Sheet'!$A$15)), (--(INT('Data Sheet'!$A$15) &amp; "." &amp; RIGHT(BQ885,3))&lt;=--('Data Sheet'!$B$15))),
                --(INT('Data Sheet'!$A$15) &amp; "." &amp; RIGHT(BQ885,3)),
                --(INT('Data Sheet'!$B$15) &amp; "." &amp; RIGHT(BQ885,3))
            )
        ),
        "OK"
    )
)</f>
        <v>OK</v>
      </c>
      <c r="R885" s="19"/>
      <c r="S885" s="19"/>
      <c r="T885" s="19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1"/>
      <c r="AU885" s="21"/>
      <c r="AV885" s="21"/>
      <c r="AW885" s="22"/>
      <c r="AX885" s="99"/>
      <c r="AY885" s="20"/>
      <c r="AZ885" s="20"/>
      <c r="BA885" s="22"/>
      <c r="BB885">
        <v>877</v>
      </c>
      <c r="BC885" s="80"/>
      <c r="BD885" s="80"/>
      <c r="BE885" s="80"/>
      <c r="BF885" s="80"/>
      <c r="BG885" s="32" t="str">
        <f t="shared" si="147"/>
        <v/>
      </c>
      <c r="BH885" s="78">
        <f t="shared" si="145"/>
        <v>0</v>
      </c>
      <c r="BI885" s="2">
        <f t="shared" si="148"/>
        <v>0</v>
      </c>
      <c r="BJ885" s="2">
        <f t="shared" si="149"/>
        <v>0</v>
      </c>
      <c r="BK885" s="2">
        <f t="shared" si="146"/>
        <v>0</v>
      </c>
    </row>
    <row r="886" spans="2:63" ht="15" customHeight="1" x14ac:dyDescent="0.25">
      <c r="B886" s="14">
        <v>878</v>
      </c>
      <c r="C886" s="95" t="str">
        <f t="shared" si="150"/>
        <v/>
      </c>
      <c r="D886" s="15" t="str">
        <f t="shared" si="155"/>
        <v>OK</v>
      </c>
      <c r="E886" s="16" t="e">
        <f>VLOOKUP('Data Sheet'!$B$8,'Data Sheet'!$I$2:$J$9,2,FALSE)</f>
        <v>#N/A</v>
      </c>
      <c r="F886" s="16" t="str">
        <f t="shared" si="151"/>
        <v/>
      </c>
      <c r="G886" s="103">
        <f t="shared" si="152"/>
        <v>0</v>
      </c>
      <c r="H886" s="17" t="s">
        <v>26</v>
      </c>
      <c r="I886" s="17" t="s">
        <v>26</v>
      </c>
      <c r="J886" s="17" t="str">
        <f>IF('Data Sheet'!$B$9="NC-50","N/A","OK")</f>
        <v>OK</v>
      </c>
      <c r="K886" s="17" t="str">
        <f>IF('Data Sheet'!$B$9="NC-50","N/A","OK")</f>
        <v>OK</v>
      </c>
      <c r="L886" s="17" t="str">
        <f t="shared" si="153"/>
        <v>OK</v>
      </c>
      <c r="M886" s="17" t="str">
        <f t="shared" si="154"/>
        <v>OK</v>
      </c>
      <c r="N886" s="18" t="str">
        <f>IF(BO886&lt;&gt;"",
    IF(INT('Data Sheet'!$A$19)=INT('Data Sheet'!$B$19),
        --(INT('Data Sheet'!$A$19) &amp; "." &amp; BO886),
        IF(AND((--(INT('Data Sheet'!$A$19) &amp; "." &amp; BO886)&gt;=--('Data Sheet'!$A$19)), (--(INT('Data Sheet'!$A$19) &amp; "." &amp; BO886)&lt;=--('Data Sheet'!$B$19))),
            --(INT('Data Sheet'!$A$19) &amp; "." &amp; BO886),
            --(INT('Data Sheet'!$B$19) &amp; "." &amp; BO886)
        )
    ),
    IF(BN886&lt;&gt;"",
        IF(INT('Data Sheet'!$A$19)=INT('Data Sheet'!$B$19),
            --(INT('Data Sheet'!$A$19) &amp; "." &amp; LEFT(BN886,3)),
            IF(AND((--(INT('Data Sheet'!$A$19) &amp; "." &amp; LEFT(BN886,3))&gt;=--('Data Sheet'!$A$19)), (--(INT('Data Sheet'!$A$19) &amp; "." &amp; LEFT(BN886,3))&lt;=--('Data Sheet'!$B$19))),
                --(INT('Data Sheet'!$A$19) &amp; "." &amp; LEFT(BN886,3)),
                --(INT('Data Sheet'!$B$19) &amp; "." &amp; LEFT(BN886,3))
            )
        ),
        "OK"
    )
)</f>
        <v>OK</v>
      </c>
      <c r="O886" s="23" t="str">
        <f>IF(BP886&lt;&gt;"",
    IF(INT('Data Sheet'!$A$19)=INT('Data Sheet'!$B$19),
        --(INT('Data Sheet'!$A$19) &amp; "." &amp; BP886),
        IF(AND((--(INT('Data Sheet'!$A$19) &amp; "." &amp; BP886)&gt;=--('Data Sheet'!$A$19)), (--(INT('Data Sheet'!$A$19) &amp; "." &amp; BP886)&lt;=--('Data Sheet'!$B$19))),
            --(INT('Data Sheet'!$A$19) &amp; "." &amp; BP886),
            --(INT('Data Sheet'!$B$19) &amp; "." &amp; BP886)
        )
    ),
    IF(BN886&lt;&gt;"",
        IF(INT('Data Sheet'!$A$19)=INT('Data Sheet'!$B$19),
            --(INT('Data Sheet'!$A$19) &amp; "." &amp; RIGHT(BN886,3)),
            IF(AND((--(INT('Data Sheet'!$A$19) &amp; "." &amp; RIGHT(BN886,3))&gt;=--('Data Sheet'!$A$19)), (--(INT('Data Sheet'!$A$19) &amp; "." &amp; RIGHT(BN886,3))&lt;=--('Data Sheet'!$B$19))),
                --(INT('Data Sheet'!$A$19) &amp; "." &amp; RIGHT(BN886,3)),
                --(INT('Data Sheet'!$B$19) &amp; "." &amp; RIGHT(BN886,3))
            )
        ),
        "OK"
    )
)</f>
        <v>OK</v>
      </c>
      <c r="P886" s="23" t="str">
        <f>IF(BR886&lt;&gt;"",
    IF(INT('Data Sheet'!$A$19)=INT('Data Sheet'!$B$15),
        --(INT('Data Sheet'!$A$15) &amp; "." &amp; BR886),
        IF(AND((--(INT('Data Sheet'!$A$15) &amp; "." &amp; BR886)&gt;=--('Data Sheet'!$A$15)), (--(INT('Data Sheet'!$A$15) &amp; "." &amp; BR886)&lt;=--('Data Sheet'!$B$15))),
            --(INT('Data Sheet'!$A$15) &amp; "." &amp; BR886),
            --(INT('Data Sheet'!$B$15) &amp; "." &amp; BR886)
        )
    ),
    IF(BQ886&lt;&gt;"",
        IF(INT('Data Sheet'!$A$15)=INT('Data Sheet'!$B$15),
            --(INT('Data Sheet'!$A$15) &amp; "." &amp; LEFT(BQ886,3)),
            IF(AND((--(INT('Data Sheet'!$A$15) &amp; "." &amp; LEFT(BQ886,3))&gt;=--('Data Sheet'!$A$15)), (--(INT('Data Sheet'!$A$15) &amp; "." &amp; LEFT(BQ886,3))&lt;=--('Data Sheet'!$B$15))),
                --(INT('Data Sheet'!$A$15) &amp; "." &amp; LEFT(BQ886,3)),
                --(INT('Data Sheet'!$B$15) &amp; "." &amp; LEFT(BQ886,3))
            )
        ),
        "OK"
    )
)</f>
        <v>OK</v>
      </c>
      <c r="Q886" s="23" t="str">
        <f>IF(BS886&lt;&gt;"",
    IF(INT('Data Sheet'!$A$19)=INT('Data Sheet'!$B$15),
        --(INT('Data Sheet'!$A$15) &amp; "." &amp; BS886),
        IF(AND((--(INT('Data Sheet'!$A$15) &amp; "." &amp; BS886)&gt;=--('Data Sheet'!$A$15)), (--(INT('Data Sheet'!$A$15) &amp; "." &amp; BS886)&lt;=--('Data Sheet'!$B$15))),
            --(INT('Data Sheet'!$A$15) &amp; "." &amp; BS886),
            --(INT('Data Sheet'!$B$15) &amp; "." &amp; BS886)
        )
    ),
    IF(BQ886&lt;&gt;"",
        IF(INT('Data Sheet'!$A$15)=INT('Data Sheet'!$B$15),
            --(INT('Data Sheet'!$A$15) &amp; "." &amp; RIGHT(BQ886,3)),
            IF(AND((--(INT('Data Sheet'!$A$15) &amp; "." &amp; RIGHT(BQ886,3))&gt;=--('Data Sheet'!$A$15)), (--(INT('Data Sheet'!$A$15) &amp; "." &amp; RIGHT(BQ886,3))&lt;=--('Data Sheet'!$B$15))),
                --(INT('Data Sheet'!$A$15) &amp; "." &amp; RIGHT(BQ886,3)),
                --(INT('Data Sheet'!$B$15) &amp; "." &amp; RIGHT(BQ886,3))
            )
        ),
        "OK"
    )
)</f>
        <v>OK</v>
      </c>
      <c r="R886" s="19"/>
      <c r="S886" s="19"/>
      <c r="T886" s="19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1"/>
      <c r="AU886" s="21"/>
      <c r="AV886" s="21"/>
      <c r="AW886" s="22"/>
      <c r="AX886" s="99"/>
      <c r="AY886" s="20"/>
      <c r="AZ886" s="20"/>
      <c r="BA886" s="22"/>
      <c r="BB886">
        <v>878</v>
      </c>
      <c r="BC886" s="80"/>
      <c r="BD886" s="80"/>
      <c r="BE886" s="80"/>
      <c r="BF886" s="80"/>
      <c r="BG886" s="32" t="str">
        <f t="shared" si="147"/>
        <v/>
      </c>
      <c r="BH886" s="78">
        <f t="shared" si="145"/>
        <v>0</v>
      </c>
      <c r="BI886" s="2">
        <f t="shared" si="148"/>
        <v>0</v>
      </c>
      <c r="BJ886" s="2">
        <f t="shared" si="149"/>
        <v>0</v>
      </c>
      <c r="BK886" s="2">
        <f t="shared" si="146"/>
        <v>0</v>
      </c>
    </row>
    <row r="887" spans="2:63" ht="15" customHeight="1" x14ac:dyDescent="0.25">
      <c r="B887" s="14">
        <v>879</v>
      </c>
      <c r="C887" s="95" t="str">
        <f t="shared" si="150"/>
        <v/>
      </c>
      <c r="D887" s="15" t="str">
        <f t="shared" si="155"/>
        <v>OK</v>
      </c>
      <c r="E887" s="16" t="e">
        <f>VLOOKUP('Data Sheet'!$B$8,'Data Sheet'!$I$2:$J$9,2,FALSE)</f>
        <v>#N/A</v>
      </c>
      <c r="F887" s="16" t="str">
        <f t="shared" si="151"/>
        <v/>
      </c>
      <c r="G887" s="103">
        <f t="shared" si="152"/>
        <v>0</v>
      </c>
      <c r="H887" s="17" t="s">
        <v>26</v>
      </c>
      <c r="I887" s="17" t="s">
        <v>26</v>
      </c>
      <c r="J887" s="17" t="str">
        <f>IF('Data Sheet'!$B$9="NC-50","N/A","OK")</f>
        <v>OK</v>
      </c>
      <c r="K887" s="17" t="str">
        <f>IF('Data Sheet'!$B$9="NC-50","N/A","OK")</f>
        <v>OK</v>
      </c>
      <c r="L887" s="17" t="str">
        <f t="shared" si="153"/>
        <v>OK</v>
      </c>
      <c r="M887" s="17" t="str">
        <f t="shared" si="154"/>
        <v>OK</v>
      </c>
      <c r="N887" s="18" t="str">
        <f>IF(BO887&lt;&gt;"",
    IF(INT('Data Sheet'!$A$19)=INT('Data Sheet'!$B$19),
        --(INT('Data Sheet'!$A$19) &amp; "." &amp; BO887),
        IF(AND((--(INT('Data Sheet'!$A$19) &amp; "." &amp; BO887)&gt;=--('Data Sheet'!$A$19)), (--(INT('Data Sheet'!$A$19) &amp; "." &amp; BO887)&lt;=--('Data Sheet'!$B$19))),
            --(INT('Data Sheet'!$A$19) &amp; "." &amp; BO887),
            --(INT('Data Sheet'!$B$19) &amp; "." &amp; BO887)
        )
    ),
    IF(BN887&lt;&gt;"",
        IF(INT('Data Sheet'!$A$19)=INT('Data Sheet'!$B$19),
            --(INT('Data Sheet'!$A$19) &amp; "." &amp; LEFT(BN887,3)),
            IF(AND((--(INT('Data Sheet'!$A$19) &amp; "." &amp; LEFT(BN887,3))&gt;=--('Data Sheet'!$A$19)), (--(INT('Data Sheet'!$A$19) &amp; "." &amp; LEFT(BN887,3))&lt;=--('Data Sheet'!$B$19))),
                --(INT('Data Sheet'!$A$19) &amp; "." &amp; LEFT(BN887,3)),
                --(INT('Data Sheet'!$B$19) &amp; "." &amp; LEFT(BN887,3))
            )
        ),
        "OK"
    )
)</f>
        <v>OK</v>
      </c>
      <c r="O887" s="23" t="str">
        <f>IF(BP887&lt;&gt;"",
    IF(INT('Data Sheet'!$A$19)=INT('Data Sheet'!$B$19),
        --(INT('Data Sheet'!$A$19) &amp; "." &amp; BP887),
        IF(AND((--(INT('Data Sheet'!$A$19) &amp; "." &amp; BP887)&gt;=--('Data Sheet'!$A$19)), (--(INT('Data Sheet'!$A$19) &amp; "." &amp; BP887)&lt;=--('Data Sheet'!$B$19))),
            --(INT('Data Sheet'!$A$19) &amp; "." &amp; BP887),
            --(INT('Data Sheet'!$B$19) &amp; "." &amp; BP887)
        )
    ),
    IF(BN887&lt;&gt;"",
        IF(INT('Data Sheet'!$A$19)=INT('Data Sheet'!$B$19),
            --(INT('Data Sheet'!$A$19) &amp; "." &amp; RIGHT(BN887,3)),
            IF(AND((--(INT('Data Sheet'!$A$19) &amp; "." &amp; RIGHT(BN887,3))&gt;=--('Data Sheet'!$A$19)), (--(INT('Data Sheet'!$A$19) &amp; "." &amp; RIGHT(BN887,3))&lt;=--('Data Sheet'!$B$19))),
                --(INT('Data Sheet'!$A$19) &amp; "." &amp; RIGHT(BN887,3)),
                --(INT('Data Sheet'!$B$19) &amp; "." &amp; RIGHT(BN887,3))
            )
        ),
        "OK"
    )
)</f>
        <v>OK</v>
      </c>
      <c r="P887" s="23" t="str">
        <f>IF(BR887&lt;&gt;"",
    IF(INT('Data Sheet'!$A$19)=INT('Data Sheet'!$B$15),
        --(INT('Data Sheet'!$A$15) &amp; "." &amp; BR887),
        IF(AND((--(INT('Data Sheet'!$A$15) &amp; "." &amp; BR887)&gt;=--('Data Sheet'!$A$15)), (--(INT('Data Sheet'!$A$15) &amp; "." &amp; BR887)&lt;=--('Data Sheet'!$B$15))),
            --(INT('Data Sheet'!$A$15) &amp; "." &amp; BR887),
            --(INT('Data Sheet'!$B$15) &amp; "." &amp; BR887)
        )
    ),
    IF(BQ887&lt;&gt;"",
        IF(INT('Data Sheet'!$A$15)=INT('Data Sheet'!$B$15),
            --(INT('Data Sheet'!$A$15) &amp; "." &amp; LEFT(BQ887,3)),
            IF(AND((--(INT('Data Sheet'!$A$15) &amp; "." &amp; LEFT(BQ887,3))&gt;=--('Data Sheet'!$A$15)), (--(INT('Data Sheet'!$A$15) &amp; "." &amp; LEFT(BQ887,3))&lt;=--('Data Sheet'!$B$15))),
                --(INT('Data Sheet'!$A$15) &amp; "." &amp; LEFT(BQ887,3)),
                --(INT('Data Sheet'!$B$15) &amp; "." &amp; LEFT(BQ887,3))
            )
        ),
        "OK"
    )
)</f>
        <v>OK</v>
      </c>
      <c r="Q887" s="23" t="str">
        <f>IF(BS887&lt;&gt;"",
    IF(INT('Data Sheet'!$A$19)=INT('Data Sheet'!$B$15),
        --(INT('Data Sheet'!$A$15) &amp; "." &amp; BS887),
        IF(AND((--(INT('Data Sheet'!$A$15) &amp; "." &amp; BS887)&gt;=--('Data Sheet'!$A$15)), (--(INT('Data Sheet'!$A$15) &amp; "." &amp; BS887)&lt;=--('Data Sheet'!$B$15))),
            --(INT('Data Sheet'!$A$15) &amp; "." &amp; BS887),
            --(INT('Data Sheet'!$B$15) &amp; "." &amp; BS887)
        )
    ),
    IF(BQ887&lt;&gt;"",
        IF(INT('Data Sheet'!$A$15)=INT('Data Sheet'!$B$15),
            --(INT('Data Sheet'!$A$15) &amp; "." &amp; RIGHT(BQ887,3)),
            IF(AND((--(INT('Data Sheet'!$A$15) &amp; "." &amp; RIGHT(BQ887,3))&gt;=--('Data Sheet'!$A$15)), (--(INT('Data Sheet'!$A$15) &amp; "." &amp; RIGHT(BQ887,3))&lt;=--('Data Sheet'!$B$15))),
                --(INT('Data Sheet'!$A$15) &amp; "." &amp; RIGHT(BQ887,3)),
                --(INT('Data Sheet'!$B$15) &amp; "." &amp; RIGHT(BQ887,3))
            )
        ),
        "OK"
    )
)</f>
        <v>OK</v>
      </c>
      <c r="R887" s="19"/>
      <c r="S887" s="19"/>
      <c r="T887" s="19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1"/>
      <c r="AU887" s="21"/>
      <c r="AV887" s="21"/>
      <c r="AW887" s="22"/>
      <c r="AX887" s="99"/>
      <c r="AY887" s="20"/>
      <c r="AZ887" s="20"/>
      <c r="BA887" s="22"/>
      <c r="BB887">
        <v>879</v>
      </c>
      <c r="BC887" s="80"/>
      <c r="BD887" s="80"/>
      <c r="BE887" s="80"/>
      <c r="BF887" s="80"/>
      <c r="BG887" s="32" t="str">
        <f t="shared" si="147"/>
        <v/>
      </c>
      <c r="BH887" s="78">
        <f t="shared" si="145"/>
        <v>0</v>
      </c>
      <c r="BI887" s="2">
        <f t="shared" si="148"/>
        <v>0</v>
      </c>
      <c r="BJ887" s="2">
        <f t="shared" si="149"/>
        <v>0</v>
      </c>
      <c r="BK887" s="2">
        <f t="shared" si="146"/>
        <v>0</v>
      </c>
    </row>
    <row r="888" spans="2:63" ht="15" customHeight="1" x14ac:dyDescent="0.25">
      <c r="B888" s="14">
        <v>880</v>
      </c>
      <c r="C888" s="95" t="str">
        <f t="shared" si="150"/>
        <v/>
      </c>
      <c r="D888" s="15" t="str">
        <f t="shared" si="155"/>
        <v>OK</v>
      </c>
      <c r="E888" s="16" t="e">
        <f>VLOOKUP('Data Sheet'!$B$8,'Data Sheet'!$I$2:$J$9,2,FALSE)</f>
        <v>#N/A</v>
      </c>
      <c r="F888" s="16" t="str">
        <f t="shared" si="151"/>
        <v/>
      </c>
      <c r="G888" s="103">
        <f t="shared" si="152"/>
        <v>0</v>
      </c>
      <c r="H888" s="17" t="s">
        <v>26</v>
      </c>
      <c r="I888" s="17" t="s">
        <v>26</v>
      </c>
      <c r="J888" s="17" t="str">
        <f>IF('Data Sheet'!$B$9="NC-50","N/A","OK")</f>
        <v>OK</v>
      </c>
      <c r="K888" s="17" t="str">
        <f>IF('Data Sheet'!$B$9="NC-50","N/A","OK")</f>
        <v>OK</v>
      </c>
      <c r="L888" s="17" t="str">
        <f t="shared" si="153"/>
        <v>OK</v>
      </c>
      <c r="M888" s="17" t="str">
        <f t="shared" si="154"/>
        <v>OK</v>
      </c>
      <c r="N888" s="18" t="str">
        <f>IF(BO888&lt;&gt;"",
    IF(INT('Data Sheet'!$A$19)=INT('Data Sheet'!$B$19),
        --(INT('Data Sheet'!$A$19) &amp; "." &amp; BO888),
        IF(AND((--(INT('Data Sheet'!$A$19) &amp; "." &amp; BO888)&gt;=--('Data Sheet'!$A$19)), (--(INT('Data Sheet'!$A$19) &amp; "." &amp; BO888)&lt;=--('Data Sheet'!$B$19))),
            --(INT('Data Sheet'!$A$19) &amp; "." &amp; BO888),
            --(INT('Data Sheet'!$B$19) &amp; "." &amp; BO888)
        )
    ),
    IF(BN888&lt;&gt;"",
        IF(INT('Data Sheet'!$A$19)=INT('Data Sheet'!$B$19),
            --(INT('Data Sheet'!$A$19) &amp; "." &amp; LEFT(BN888,3)),
            IF(AND((--(INT('Data Sheet'!$A$19) &amp; "." &amp; LEFT(BN888,3))&gt;=--('Data Sheet'!$A$19)), (--(INT('Data Sheet'!$A$19) &amp; "." &amp; LEFT(BN888,3))&lt;=--('Data Sheet'!$B$19))),
                --(INT('Data Sheet'!$A$19) &amp; "." &amp; LEFT(BN888,3)),
                --(INT('Data Sheet'!$B$19) &amp; "." &amp; LEFT(BN888,3))
            )
        ),
        "OK"
    )
)</f>
        <v>OK</v>
      </c>
      <c r="O888" s="23" t="str">
        <f>IF(BP888&lt;&gt;"",
    IF(INT('Data Sheet'!$A$19)=INT('Data Sheet'!$B$19),
        --(INT('Data Sheet'!$A$19) &amp; "." &amp; BP888),
        IF(AND((--(INT('Data Sheet'!$A$19) &amp; "." &amp; BP888)&gt;=--('Data Sheet'!$A$19)), (--(INT('Data Sheet'!$A$19) &amp; "." &amp; BP888)&lt;=--('Data Sheet'!$B$19))),
            --(INT('Data Sheet'!$A$19) &amp; "." &amp; BP888),
            --(INT('Data Sheet'!$B$19) &amp; "." &amp; BP888)
        )
    ),
    IF(BN888&lt;&gt;"",
        IF(INT('Data Sheet'!$A$19)=INT('Data Sheet'!$B$19),
            --(INT('Data Sheet'!$A$19) &amp; "." &amp; RIGHT(BN888,3)),
            IF(AND((--(INT('Data Sheet'!$A$19) &amp; "." &amp; RIGHT(BN888,3))&gt;=--('Data Sheet'!$A$19)), (--(INT('Data Sheet'!$A$19) &amp; "." &amp; RIGHT(BN888,3))&lt;=--('Data Sheet'!$B$19))),
                --(INT('Data Sheet'!$A$19) &amp; "." &amp; RIGHT(BN888,3)),
                --(INT('Data Sheet'!$B$19) &amp; "." &amp; RIGHT(BN888,3))
            )
        ),
        "OK"
    )
)</f>
        <v>OK</v>
      </c>
      <c r="P888" s="23" t="str">
        <f>IF(BR888&lt;&gt;"",
    IF(INT('Data Sheet'!$A$19)=INT('Data Sheet'!$B$15),
        --(INT('Data Sheet'!$A$15) &amp; "." &amp; BR888),
        IF(AND((--(INT('Data Sheet'!$A$15) &amp; "." &amp; BR888)&gt;=--('Data Sheet'!$A$15)), (--(INT('Data Sheet'!$A$15) &amp; "." &amp; BR888)&lt;=--('Data Sheet'!$B$15))),
            --(INT('Data Sheet'!$A$15) &amp; "." &amp; BR888),
            --(INT('Data Sheet'!$B$15) &amp; "." &amp; BR888)
        )
    ),
    IF(BQ888&lt;&gt;"",
        IF(INT('Data Sheet'!$A$15)=INT('Data Sheet'!$B$15),
            --(INT('Data Sheet'!$A$15) &amp; "." &amp; LEFT(BQ888,3)),
            IF(AND((--(INT('Data Sheet'!$A$15) &amp; "." &amp; LEFT(BQ888,3))&gt;=--('Data Sheet'!$A$15)), (--(INT('Data Sheet'!$A$15) &amp; "." &amp; LEFT(BQ888,3))&lt;=--('Data Sheet'!$B$15))),
                --(INT('Data Sheet'!$A$15) &amp; "." &amp; LEFT(BQ888,3)),
                --(INT('Data Sheet'!$B$15) &amp; "." &amp; LEFT(BQ888,3))
            )
        ),
        "OK"
    )
)</f>
        <v>OK</v>
      </c>
      <c r="Q888" s="23" t="str">
        <f>IF(BS888&lt;&gt;"",
    IF(INT('Data Sheet'!$A$19)=INT('Data Sheet'!$B$15),
        --(INT('Data Sheet'!$A$15) &amp; "." &amp; BS888),
        IF(AND((--(INT('Data Sheet'!$A$15) &amp; "." &amp; BS888)&gt;=--('Data Sheet'!$A$15)), (--(INT('Data Sheet'!$A$15) &amp; "." &amp; BS888)&lt;=--('Data Sheet'!$B$15))),
            --(INT('Data Sheet'!$A$15) &amp; "." &amp; BS888),
            --(INT('Data Sheet'!$B$15) &amp; "." &amp; BS888)
        )
    ),
    IF(BQ888&lt;&gt;"",
        IF(INT('Data Sheet'!$A$15)=INT('Data Sheet'!$B$15),
            --(INT('Data Sheet'!$A$15) &amp; "." &amp; RIGHT(BQ888,3)),
            IF(AND((--(INT('Data Sheet'!$A$15) &amp; "." &amp; RIGHT(BQ888,3))&gt;=--('Data Sheet'!$A$15)), (--(INT('Data Sheet'!$A$15) &amp; "." &amp; RIGHT(BQ888,3))&lt;=--('Data Sheet'!$B$15))),
                --(INT('Data Sheet'!$A$15) &amp; "." &amp; RIGHT(BQ888,3)),
                --(INT('Data Sheet'!$B$15) &amp; "." &amp; RIGHT(BQ888,3))
            )
        ),
        "OK"
    )
)</f>
        <v>OK</v>
      </c>
      <c r="R888" s="19"/>
      <c r="S888" s="19"/>
      <c r="T888" s="19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1"/>
      <c r="AU888" s="21"/>
      <c r="AV888" s="21"/>
      <c r="AW888" s="22"/>
      <c r="AX888" s="99"/>
      <c r="AY888" s="20"/>
      <c r="AZ888" s="20"/>
      <c r="BA888" s="22"/>
      <c r="BB888">
        <v>880</v>
      </c>
      <c r="BC888" s="80"/>
      <c r="BD888" s="80"/>
      <c r="BE888" s="80"/>
      <c r="BF888" s="80"/>
      <c r="BG888" s="32" t="str">
        <f t="shared" si="147"/>
        <v/>
      </c>
      <c r="BH888" s="78">
        <f t="shared" si="145"/>
        <v>0</v>
      </c>
      <c r="BI888" s="2">
        <f t="shared" si="148"/>
        <v>0</v>
      </c>
      <c r="BJ888" s="2">
        <f t="shared" si="149"/>
        <v>0</v>
      </c>
      <c r="BK888" s="2">
        <f t="shared" si="146"/>
        <v>0</v>
      </c>
    </row>
    <row r="889" spans="2:63" ht="15" customHeight="1" x14ac:dyDescent="0.25">
      <c r="B889" s="14">
        <v>881</v>
      </c>
      <c r="C889" s="95" t="str">
        <f t="shared" si="150"/>
        <v/>
      </c>
      <c r="D889" s="15" t="str">
        <f t="shared" si="155"/>
        <v>OK</v>
      </c>
      <c r="E889" s="16" t="e">
        <f>VLOOKUP('Data Sheet'!$B$8,'Data Sheet'!$I$2:$J$9,2,FALSE)</f>
        <v>#N/A</v>
      </c>
      <c r="F889" s="16" t="str">
        <f t="shared" si="151"/>
        <v/>
      </c>
      <c r="G889" s="103">
        <f t="shared" si="152"/>
        <v>0</v>
      </c>
      <c r="H889" s="17" t="s">
        <v>26</v>
      </c>
      <c r="I889" s="17" t="s">
        <v>26</v>
      </c>
      <c r="J889" s="17" t="str">
        <f>IF('Data Sheet'!$B$9="NC-50","N/A","OK")</f>
        <v>OK</v>
      </c>
      <c r="K889" s="17" t="str">
        <f>IF('Data Sheet'!$B$9="NC-50","N/A","OK")</f>
        <v>OK</v>
      </c>
      <c r="L889" s="17" t="str">
        <f t="shared" si="153"/>
        <v>OK</v>
      </c>
      <c r="M889" s="17" t="str">
        <f t="shared" si="154"/>
        <v>OK</v>
      </c>
      <c r="N889" s="18" t="str">
        <f>IF(BO889&lt;&gt;"",
    IF(INT('Data Sheet'!$A$19)=INT('Data Sheet'!$B$19),
        --(INT('Data Sheet'!$A$19) &amp; "." &amp; BO889),
        IF(AND((--(INT('Data Sheet'!$A$19) &amp; "." &amp; BO889)&gt;=--('Data Sheet'!$A$19)), (--(INT('Data Sheet'!$A$19) &amp; "." &amp; BO889)&lt;=--('Data Sheet'!$B$19))),
            --(INT('Data Sheet'!$A$19) &amp; "." &amp; BO889),
            --(INT('Data Sheet'!$B$19) &amp; "." &amp; BO889)
        )
    ),
    IF(BN889&lt;&gt;"",
        IF(INT('Data Sheet'!$A$19)=INT('Data Sheet'!$B$19),
            --(INT('Data Sheet'!$A$19) &amp; "." &amp; LEFT(BN889,3)),
            IF(AND((--(INT('Data Sheet'!$A$19) &amp; "." &amp; LEFT(BN889,3))&gt;=--('Data Sheet'!$A$19)), (--(INT('Data Sheet'!$A$19) &amp; "." &amp; LEFT(BN889,3))&lt;=--('Data Sheet'!$B$19))),
                --(INT('Data Sheet'!$A$19) &amp; "." &amp; LEFT(BN889,3)),
                --(INT('Data Sheet'!$B$19) &amp; "." &amp; LEFT(BN889,3))
            )
        ),
        "OK"
    )
)</f>
        <v>OK</v>
      </c>
      <c r="O889" s="23" t="str">
        <f>IF(BP889&lt;&gt;"",
    IF(INT('Data Sheet'!$A$19)=INT('Data Sheet'!$B$19),
        --(INT('Data Sheet'!$A$19) &amp; "." &amp; BP889),
        IF(AND((--(INT('Data Sheet'!$A$19) &amp; "." &amp; BP889)&gt;=--('Data Sheet'!$A$19)), (--(INT('Data Sheet'!$A$19) &amp; "." &amp; BP889)&lt;=--('Data Sheet'!$B$19))),
            --(INT('Data Sheet'!$A$19) &amp; "." &amp; BP889),
            --(INT('Data Sheet'!$B$19) &amp; "." &amp; BP889)
        )
    ),
    IF(BN889&lt;&gt;"",
        IF(INT('Data Sheet'!$A$19)=INT('Data Sheet'!$B$19),
            --(INT('Data Sheet'!$A$19) &amp; "." &amp; RIGHT(BN889,3)),
            IF(AND((--(INT('Data Sheet'!$A$19) &amp; "." &amp; RIGHT(BN889,3))&gt;=--('Data Sheet'!$A$19)), (--(INT('Data Sheet'!$A$19) &amp; "." &amp; RIGHT(BN889,3))&lt;=--('Data Sheet'!$B$19))),
                --(INT('Data Sheet'!$A$19) &amp; "." &amp; RIGHT(BN889,3)),
                --(INT('Data Sheet'!$B$19) &amp; "." &amp; RIGHT(BN889,3))
            )
        ),
        "OK"
    )
)</f>
        <v>OK</v>
      </c>
      <c r="P889" s="23" t="str">
        <f>IF(BR889&lt;&gt;"",
    IF(INT('Data Sheet'!$A$19)=INT('Data Sheet'!$B$15),
        --(INT('Data Sheet'!$A$15) &amp; "." &amp; BR889),
        IF(AND((--(INT('Data Sheet'!$A$15) &amp; "." &amp; BR889)&gt;=--('Data Sheet'!$A$15)), (--(INT('Data Sheet'!$A$15) &amp; "." &amp; BR889)&lt;=--('Data Sheet'!$B$15))),
            --(INT('Data Sheet'!$A$15) &amp; "." &amp; BR889),
            --(INT('Data Sheet'!$B$15) &amp; "." &amp; BR889)
        )
    ),
    IF(BQ889&lt;&gt;"",
        IF(INT('Data Sheet'!$A$15)=INT('Data Sheet'!$B$15),
            --(INT('Data Sheet'!$A$15) &amp; "." &amp; LEFT(BQ889,3)),
            IF(AND((--(INT('Data Sheet'!$A$15) &amp; "." &amp; LEFT(BQ889,3))&gt;=--('Data Sheet'!$A$15)), (--(INT('Data Sheet'!$A$15) &amp; "." &amp; LEFT(BQ889,3))&lt;=--('Data Sheet'!$B$15))),
                --(INT('Data Sheet'!$A$15) &amp; "." &amp; LEFT(BQ889,3)),
                --(INT('Data Sheet'!$B$15) &amp; "." &amp; LEFT(BQ889,3))
            )
        ),
        "OK"
    )
)</f>
        <v>OK</v>
      </c>
      <c r="Q889" s="23" t="str">
        <f>IF(BS889&lt;&gt;"",
    IF(INT('Data Sheet'!$A$19)=INT('Data Sheet'!$B$15),
        --(INT('Data Sheet'!$A$15) &amp; "." &amp; BS889),
        IF(AND((--(INT('Data Sheet'!$A$15) &amp; "." &amp; BS889)&gt;=--('Data Sheet'!$A$15)), (--(INT('Data Sheet'!$A$15) &amp; "." &amp; BS889)&lt;=--('Data Sheet'!$B$15))),
            --(INT('Data Sheet'!$A$15) &amp; "." &amp; BS889),
            --(INT('Data Sheet'!$B$15) &amp; "." &amp; BS889)
        )
    ),
    IF(BQ889&lt;&gt;"",
        IF(INT('Data Sheet'!$A$15)=INT('Data Sheet'!$B$15),
            --(INT('Data Sheet'!$A$15) &amp; "." &amp; RIGHT(BQ889,3)),
            IF(AND((--(INT('Data Sheet'!$A$15) &amp; "." &amp; RIGHT(BQ889,3))&gt;=--('Data Sheet'!$A$15)), (--(INT('Data Sheet'!$A$15) &amp; "." &amp; RIGHT(BQ889,3))&lt;=--('Data Sheet'!$B$15))),
                --(INT('Data Sheet'!$A$15) &amp; "." &amp; RIGHT(BQ889,3)),
                --(INT('Data Sheet'!$B$15) &amp; "." &amp; RIGHT(BQ889,3))
            )
        ),
        "OK"
    )
)</f>
        <v>OK</v>
      </c>
      <c r="R889" s="19"/>
      <c r="S889" s="19"/>
      <c r="T889" s="19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1"/>
      <c r="AU889" s="21"/>
      <c r="AV889" s="21"/>
      <c r="AW889" s="22"/>
      <c r="AX889" s="99"/>
      <c r="AY889" s="20"/>
      <c r="AZ889" s="20"/>
      <c r="BA889" s="22"/>
      <c r="BB889">
        <v>881</v>
      </c>
      <c r="BC889" s="80"/>
      <c r="BD889" s="80"/>
      <c r="BE889" s="80"/>
      <c r="BF889" s="80"/>
      <c r="BG889" s="32" t="str">
        <f t="shared" si="147"/>
        <v/>
      </c>
      <c r="BH889" s="78">
        <f t="shared" si="145"/>
        <v>0</v>
      </c>
      <c r="BI889" s="2">
        <f t="shared" si="148"/>
        <v>0</v>
      </c>
      <c r="BJ889" s="2">
        <f t="shared" si="149"/>
        <v>0</v>
      </c>
      <c r="BK889" s="2">
        <f t="shared" si="146"/>
        <v>0</v>
      </c>
    </row>
    <row r="890" spans="2:63" ht="15" customHeight="1" x14ac:dyDescent="0.25">
      <c r="B890" s="14">
        <v>882</v>
      </c>
      <c r="C890" s="95" t="str">
        <f t="shared" si="150"/>
        <v/>
      </c>
      <c r="D890" s="15" t="str">
        <f t="shared" si="155"/>
        <v>OK</v>
      </c>
      <c r="E890" s="16" t="e">
        <f>VLOOKUP('Data Sheet'!$B$8,'Data Sheet'!$I$2:$J$9,2,FALSE)</f>
        <v>#N/A</v>
      </c>
      <c r="F890" s="16" t="str">
        <f t="shared" si="151"/>
        <v/>
      </c>
      <c r="G890" s="103">
        <f t="shared" si="152"/>
        <v>0</v>
      </c>
      <c r="H890" s="17" t="s">
        <v>26</v>
      </c>
      <c r="I890" s="17" t="s">
        <v>26</v>
      </c>
      <c r="J890" s="17" t="str">
        <f>IF('Data Sheet'!$B$9="NC-50","N/A","OK")</f>
        <v>OK</v>
      </c>
      <c r="K890" s="17" t="str">
        <f>IF('Data Sheet'!$B$9="NC-50","N/A","OK")</f>
        <v>OK</v>
      </c>
      <c r="L890" s="17" t="str">
        <f t="shared" si="153"/>
        <v>OK</v>
      </c>
      <c r="M890" s="17" t="str">
        <f t="shared" si="154"/>
        <v>OK</v>
      </c>
      <c r="N890" s="18" t="str">
        <f>IF(BO890&lt;&gt;"",
    IF(INT('Data Sheet'!$A$19)=INT('Data Sheet'!$B$19),
        --(INT('Data Sheet'!$A$19) &amp; "." &amp; BO890),
        IF(AND((--(INT('Data Sheet'!$A$19) &amp; "." &amp; BO890)&gt;=--('Data Sheet'!$A$19)), (--(INT('Data Sheet'!$A$19) &amp; "." &amp; BO890)&lt;=--('Data Sheet'!$B$19))),
            --(INT('Data Sheet'!$A$19) &amp; "." &amp; BO890),
            --(INT('Data Sheet'!$B$19) &amp; "." &amp; BO890)
        )
    ),
    IF(BN890&lt;&gt;"",
        IF(INT('Data Sheet'!$A$19)=INT('Data Sheet'!$B$19),
            --(INT('Data Sheet'!$A$19) &amp; "." &amp; LEFT(BN890,3)),
            IF(AND((--(INT('Data Sheet'!$A$19) &amp; "." &amp; LEFT(BN890,3))&gt;=--('Data Sheet'!$A$19)), (--(INT('Data Sheet'!$A$19) &amp; "." &amp; LEFT(BN890,3))&lt;=--('Data Sheet'!$B$19))),
                --(INT('Data Sheet'!$A$19) &amp; "." &amp; LEFT(BN890,3)),
                --(INT('Data Sheet'!$B$19) &amp; "." &amp; LEFT(BN890,3))
            )
        ),
        "OK"
    )
)</f>
        <v>OK</v>
      </c>
      <c r="O890" s="23" t="str">
        <f>IF(BP890&lt;&gt;"",
    IF(INT('Data Sheet'!$A$19)=INT('Data Sheet'!$B$19),
        --(INT('Data Sheet'!$A$19) &amp; "." &amp; BP890),
        IF(AND((--(INT('Data Sheet'!$A$19) &amp; "." &amp; BP890)&gt;=--('Data Sheet'!$A$19)), (--(INT('Data Sheet'!$A$19) &amp; "." &amp; BP890)&lt;=--('Data Sheet'!$B$19))),
            --(INT('Data Sheet'!$A$19) &amp; "." &amp; BP890),
            --(INT('Data Sheet'!$B$19) &amp; "." &amp; BP890)
        )
    ),
    IF(BN890&lt;&gt;"",
        IF(INT('Data Sheet'!$A$19)=INT('Data Sheet'!$B$19),
            --(INT('Data Sheet'!$A$19) &amp; "." &amp; RIGHT(BN890,3)),
            IF(AND((--(INT('Data Sheet'!$A$19) &amp; "." &amp; RIGHT(BN890,3))&gt;=--('Data Sheet'!$A$19)), (--(INT('Data Sheet'!$A$19) &amp; "." &amp; RIGHT(BN890,3))&lt;=--('Data Sheet'!$B$19))),
                --(INT('Data Sheet'!$A$19) &amp; "." &amp; RIGHT(BN890,3)),
                --(INT('Data Sheet'!$B$19) &amp; "." &amp; RIGHT(BN890,3))
            )
        ),
        "OK"
    )
)</f>
        <v>OK</v>
      </c>
      <c r="P890" s="23" t="str">
        <f>IF(BR890&lt;&gt;"",
    IF(INT('Data Sheet'!$A$19)=INT('Data Sheet'!$B$15),
        --(INT('Data Sheet'!$A$15) &amp; "." &amp; BR890),
        IF(AND((--(INT('Data Sheet'!$A$15) &amp; "." &amp; BR890)&gt;=--('Data Sheet'!$A$15)), (--(INT('Data Sheet'!$A$15) &amp; "." &amp; BR890)&lt;=--('Data Sheet'!$B$15))),
            --(INT('Data Sheet'!$A$15) &amp; "." &amp; BR890),
            --(INT('Data Sheet'!$B$15) &amp; "." &amp; BR890)
        )
    ),
    IF(BQ890&lt;&gt;"",
        IF(INT('Data Sheet'!$A$15)=INT('Data Sheet'!$B$15),
            --(INT('Data Sheet'!$A$15) &amp; "." &amp; LEFT(BQ890,3)),
            IF(AND((--(INT('Data Sheet'!$A$15) &amp; "." &amp; LEFT(BQ890,3))&gt;=--('Data Sheet'!$A$15)), (--(INT('Data Sheet'!$A$15) &amp; "." &amp; LEFT(BQ890,3))&lt;=--('Data Sheet'!$B$15))),
                --(INT('Data Sheet'!$A$15) &amp; "." &amp; LEFT(BQ890,3)),
                --(INT('Data Sheet'!$B$15) &amp; "." &amp; LEFT(BQ890,3))
            )
        ),
        "OK"
    )
)</f>
        <v>OK</v>
      </c>
      <c r="Q890" s="23" t="str">
        <f>IF(BS890&lt;&gt;"",
    IF(INT('Data Sheet'!$A$19)=INT('Data Sheet'!$B$15),
        --(INT('Data Sheet'!$A$15) &amp; "." &amp; BS890),
        IF(AND((--(INT('Data Sheet'!$A$15) &amp; "." &amp; BS890)&gt;=--('Data Sheet'!$A$15)), (--(INT('Data Sheet'!$A$15) &amp; "." &amp; BS890)&lt;=--('Data Sheet'!$B$15))),
            --(INT('Data Sheet'!$A$15) &amp; "." &amp; BS890),
            --(INT('Data Sheet'!$B$15) &amp; "." &amp; BS890)
        )
    ),
    IF(BQ890&lt;&gt;"",
        IF(INT('Data Sheet'!$A$15)=INT('Data Sheet'!$B$15),
            --(INT('Data Sheet'!$A$15) &amp; "." &amp; RIGHT(BQ890,3)),
            IF(AND((--(INT('Data Sheet'!$A$15) &amp; "." &amp; RIGHT(BQ890,3))&gt;=--('Data Sheet'!$A$15)), (--(INT('Data Sheet'!$A$15) &amp; "." &amp; RIGHT(BQ890,3))&lt;=--('Data Sheet'!$B$15))),
                --(INT('Data Sheet'!$A$15) &amp; "." &amp; RIGHT(BQ890,3)),
                --(INT('Data Sheet'!$B$15) &amp; "." &amp; RIGHT(BQ890,3))
            )
        ),
        "OK"
    )
)</f>
        <v>OK</v>
      </c>
      <c r="R890" s="19"/>
      <c r="S890" s="19"/>
      <c r="T890" s="19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1"/>
      <c r="AU890" s="21"/>
      <c r="AV890" s="21"/>
      <c r="AW890" s="22"/>
      <c r="AX890" s="99"/>
      <c r="AY890" s="20"/>
      <c r="AZ890" s="20"/>
      <c r="BA890" s="22"/>
      <c r="BB890">
        <v>882</v>
      </c>
      <c r="BC890" s="80"/>
      <c r="BD890" s="80"/>
      <c r="BE890" s="80"/>
      <c r="BF890" s="80"/>
      <c r="BG890" s="32" t="str">
        <f t="shared" si="147"/>
        <v/>
      </c>
      <c r="BH890" s="78">
        <f t="shared" si="145"/>
        <v>0</v>
      </c>
      <c r="BI890" s="2">
        <f t="shared" si="148"/>
        <v>0</v>
      </c>
      <c r="BJ890" s="2">
        <f t="shared" si="149"/>
        <v>0</v>
      </c>
      <c r="BK890" s="2">
        <f t="shared" si="146"/>
        <v>0</v>
      </c>
    </row>
    <row r="891" spans="2:63" ht="15" customHeight="1" x14ac:dyDescent="0.25">
      <c r="B891" s="14">
        <v>883</v>
      </c>
      <c r="C891" s="95" t="str">
        <f t="shared" si="150"/>
        <v/>
      </c>
      <c r="D891" s="15" t="str">
        <f t="shared" si="155"/>
        <v>OK</v>
      </c>
      <c r="E891" s="16" t="e">
        <f>VLOOKUP('Data Sheet'!$B$8,'Data Sheet'!$I$2:$J$9,2,FALSE)</f>
        <v>#N/A</v>
      </c>
      <c r="F891" s="16" t="str">
        <f t="shared" si="151"/>
        <v/>
      </c>
      <c r="G891" s="103">
        <f t="shared" si="152"/>
        <v>0</v>
      </c>
      <c r="H891" s="17" t="s">
        <v>26</v>
      </c>
      <c r="I891" s="17" t="s">
        <v>26</v>
      </c>
      <c r="J891" s="17" t="str">
        <f>IF('Data Sheet'!$B$9="NC-50","N/A","OK")</f>
        <v>OK</v>
      </c>
      <c r="K891" s="17" t="str">
        <f>IF('Data Sheet'!$B$9="NC-50","N/A","OK")</f>
        <v>OK</v>
      </c>
      <c r="L891" s="17" t="str">
        <f t="shared" si="153"/>
        <v>OK</v>
      </c>
      <c r="M891" s="17" t="str">
        <f t="shared" si="154"/>
        <v>OK</v>
      </c>
      <c r="N891" s="18" t="str">
        <f>IF(BO891&lt;&gt;"",
    IF(INT('Data Sheet'!$A$19)=INT('Data Sheet'!$B$19),
        --(INT('Data Sheet'!$A$19) &amp; "." &amp; BO891),
        IF(AND((--(INT('Data Sheet'!$A$19) &amp; "." &amp; BO891)&gt;=--('Data Sheet'!$A$19)), (--(INT('Data Sheet'!$A$19) &amp; "." &amp; BO891)&lt;=--('Data Sheet'!$B$19))),
            --(INT('Data Sheet'!$A$19) &amp; "." &amp; BO891),
            --(INT('Data Sheet'!$B$19) &amp; "." &amp; BO891)
        )
    ),
    IF(BN891&lt;&gt;"",
        IF(INT('Data Sheet'!$A$19)=INT('Data Sheet'!$B$19),
            --(INT('Data Sheet'!$A$19) &amp; "." &amp; LEFT(BN891,3)),
            IF(AND((--(INT('Data Sheet'!$A$19) &amp; "." &amp; LEFT(BN891,3))&gt;=--('Data Sheet'!$A$19)), (--(INT('Data Sheet'!$A$19) &amp; "." &amp; LEFT(BN891,3))&lt;=--('Data Sheet'!$B$19))),
                --(INT('Data Sheet'!$A$19) &amp; "." &amp; LEFT(BN891,3)),
                --(INT('Data Sheet'!$B$19) &amp; "." &amp; LEFT(BN891,3))
            )
        ),
        "OK"
    )
)</f>
        <v>OK</v>
      </c>
      <c r="O891" s="23" t="str">
        <f>IF(BP891&lt;&gt;"",
    IF(INT('Data Sheet'!$A$19)=INT('Data Sheet'!$B$19),
        --(INT('Data Sheet'!$A$19) &amp; "." &amp; BP891),
        IF(AND((--(INT('Data Sheet'!$A$19) &amp; "." &amp; BP891)&gt;=--('Data Sheet'!$A$19)), (--(INT('Data Sheet'!$A$19) &amp; "." &amp; BP891)&lt;=--('Data Sheet'!$B$19))),
            --(INT('Data Sheet'!$A$19) &amp; "." &amp; BP891),
            --(INT('Data Sheet'!$B$19) &amp; "." &amp; BP891)
        )
    ),
    IF(BN891&lt;&gt;"",
        IF(INT('Data Sheet'!$A$19)=INT('Data Sheet'!$B$19),
            --(INT('Data Sheet'!$A$19) &amp; "." &amp; RIGHT(BN891,3)),
            IF(AND((--(INT('Data Sheet'!$A$19) &amp; "." &amp; RIGHT(BN891,3))&gt;=--('Data Sheet'!$A$19)), (--(INT('Data Sheet'!$A$19) &amp; "." &amp; RIGHT(BN891,3))&lt;=--('Data Sheet'!$B$19))),
                --(INT('Data Sheet'!$A$19) &amp; "." &amp; RIGHT(BN891,3)),
                --(INT('Data Sheet'!$B$19) &amp; "." &amp; RIGHT(BN891,3))
            )
        ),
        "OK"
    )
)</f>
        <v>OK</v>
      </c>
      <c r="P891" s="23" t="str">
        <f>IF(BR891&lt;&gt;"",
    IF(INT('Data Sheet'!$A$19)=INT('Data Sheet'!$B$15),
        --(INT('Data Sheet'!$A$15) &amp; "." &amp; BR891),
        IF(AND((--(INT('Data Sheet'!$A$15) &amp; "." &amp; BR891)&gt;=--('Data Sheet'!$A$15)), (--(INT('Data Sheet'!$A$15) &amp; "." &amp; BR891)&lt;=--('Data Sheet'!$B$15))),
            --(INT('Data Sheet'!$A$15) &amp; "." &amp; BR891),
            --(INT('Data Sheet'!$B$15) &amp; "." &amp; BR891)
        )
    ),
    IF(BQ891&lt;&gt;"",
        IF(INT('Data Sheet'!$A$15)=INT('Data Sheet'!$B$15),
            --(INT('Data Sheet'!$A$15) &amp; "." &amp; LEFT(BQ891,3)),
            IF(AND((--(INT('Data Sheet'!$A$15) &amp; "." &amp; LEFT(BQ891,3))&gt;=--('Data Sheet'!$A$15)), (--(INT('Data Sheet'!$A$15) &amp; "." &amp; LEFT(BQ891,3))&lt;=--('Data Sheet'!$B$15))),
                --(INT('Data Sheet'!$A$15) &amp; "." &amp; LEFT(BQ891,3)),
                --(INT('Data Sheet'!$B$15) &amp; "." &amp; LEFT(BQ891,3))
            )
        ),
        "OK"
    )
)</f>
        <v>OK</v>
      </c>
      <c r="Q891" s="23" t="str">
        <f>IF(BS891&lt;&gt;"",
    IF(INT('Data Sheet'!$A$19)=INT('Data Sheet'!$B$15),
        --(INT('Data Sheet'!$A$15) &amp; "." &amp; BS891),
        IF(AND((--(INT('Data Sheet'!$A$15) &amp; "." &amp; BS891)&gt;=--('Data Sheet'!$A$15)), (--(INT('Data Sheet'!$A$15) &amp; "." &amp; BS891)&lt;=--('Data Sheet'!$B$15))),
            --(INT('Data Sheet'!$A$15) &amp; "." &amp; BS891),
            --(INT('Data Sheet'!$B$15) &amp; "." &amp; BS891)
        )
    ),
    IF(BQ891&lt;&gt;"",
        IF(INT('Data Sheet'!$A$15)=INT('Data Sheet'!$B$15),
            --(INT('Data Sheet'!$A$15) &amp; "." &amp; RIGHT(BQ891,3)),
            IF(AND((--(INT('Data Sheet'!$A$15) &amp; "." &amp; RIGHT(BQ891,3))&gt;=--('Data Sheet'!$A$15)), (--(INT('Data Sheet'!$A$15) &amp; "." &amp; RIGHT(BQ891,3))&lt;=--('Data Sheet'!$B$15))),
                --(INT('Data Sheet'!$A$15) &amp; "." &amp; RIGHT(BQ891,3)),
                --(INT('Data Sheet'!$B$15) &amp; "." &amp; RIGHT(BQ891,3))
            )
        ),
        "OK"
    )
)</f>
        <v>OK</v>
      </c>
      <c r="R891" s="19"/>
      <c r="S891" s="19"/>
      <c r="T891" s="19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1"/>
      <c r="AU891" s="21"/>
      <c r="AV891" s="21"/>
      <c r="AW891" s="22"/>
      <c r="AX891" s="99"/>
      <c r="AY891" s="20"/>
      <c r="AZ891" s="20"/>
      <c r="BA891" s="22"/>
      <c r="BB891">
        <v>883</v>
      </c>
      <c r="BC891" s="80"/>
      <c r="BD891" s="80"/>
      <c r="BE891" s="80"/>
      <c r="BF891" s="80"/>
      <c r="BG891" s="32" t="str">
        <f t="shared" si="147"/>
        <v/>
      </c>
      <c r="BH891" s="78">
        <f t="shared" si="145"/>
        <v>0</v>
      </c>
      <c r="BI891" s="2">
        <f t="shared" si="148"/>
        <v>0</v>
      </c>
      <c r="BJ891" s="2">
        <f t="shared" si="149"/>
        <v>0</v>
      </c>
      <c r="BK891" s="2">
        <f t="shared" si="146"/>
        <v>0</v>
      </c>
    </row>
    <row r="892" spans="2:63" ht="15" customHeight="1" x14ac:dyDescent="0.25">
      <c r="B892" s="14">
        <v>884</v>
      </c>
      <c r="C892" s="95" t="str">
        <f t="shared" si="150"/>
        <v/>
      </c>
      <c r="D892" s="15" t="str">
        <f t="shared" si="155"/>
        <v>OK</v>
      </c>
      <c r="E892" s="16" t="e">
        <f>VLOOKUP('Data Sheet'!$B$8,'Data Sheet'!$I$2:$J$9,2,FALSE)</f>
        <v>#N/A</v>
      </c>
      <c r="F892" s="16" t="str">
        <f t="shared" si="151"/>
        <v/>
      </c>
      <c r="G892" s="103">
        <f t="shared" si="152"/>
        <v>0</v>
      </c>
      <c r="H892" s="17" t="s">
        <v>26</v>
      </c>
      <c r="I892" s="17" t="s">
        <v>26</v>
      </c>
      <c r="J892" s="17" t="str">
        <f>IF('Data Sheet'!$B$9="NC-50","N/A","OK")</f>
        <v>OK</v>
      </c>
      <c r="K892" s="17" t="str">
        <f>IF('Data Sheet'!$B$9="NC-50","N/A","OK")</f>
        <v>OK</v>
      </c>
      <c r="L892" s="17" t="str">
        <f t="shared" si="153"/>
        <v>OK</v>
      </c>
      <c r="M892" s="17" t="str">
        <f t="shared" si="154"/>
        <v>OK</v>
      </c>
      <c r="N892" s="18" t="str">
        <f>IF(BO892&lt;&gt;"",
    IF(INT('Data Sheet'!$A$19)=INT('Data Sheet'!$B$19),
        --(INT('Data Sheet'!$A$19) &amp; "." &amp; BO892),
        IF(AND((--(INT('Data Sheet'!$A$19) &amp; "." &amp; BO892)&gt;=--('Data Sheet'!$A$19)), (--(INT('Data Sheet'!$A$19) &amp; "." &amp; BO892)&lt;=--('Data Sheet'!$B$19))),
            --(INT('Data Sheet'!$A$19) &amp; "." &amp; BO892),
            --(INT('Data Sheet'!$B$19) &amp; "." &amp; BO892)
        )
    ),
    IF(BN892&lt;&gt;"",
        IF(INT('Data Sheet'!$A$19)=INT('Data Sheet'!$B$19),
            --(INT('Data Sheet'!$A$19) &amp; "." &amp; LEFT(BN892,3)),
            IF(AND((--(INT('Data Sheet'!$A$19) &amp; "." &amp; LEFT(BN892,3))&gt;=--('Data Sheet'!$A$19)), (--(INT('Data Sheet'!$A$19) &amp; "." &amp; LEFT(BN892,3))&lt;=--('Data Sheet'!$B$19))),
                --(INT('Data Sheet'!$A$19) &amp; "." &amp; LEFT(BN892,3)),
                --(INT('Data Sheet'!$B$19) &amp; "." &amp; LEFT(BN892,3))
            )
        ),
        "OK"
    )
)</f>
        <v>OK</v>
      </c>
      <c r="O892" s="23" t="str">
        <f>IF(BP892&lt;&gt;"",
    IF(INT('Data Sheet'!$A$19)=INT('Data Sheet'!$B$19),
        --(INT('Data Sheet'!$A$19) &amp; "." &amp; BP892),
        IF(AND((--(INT('Data Sheet'!$A$19) &amp; "." &amp; BP892)&gt;=--('Data Sheet'!$A$19)), (--(INT('Data Sheet'!$A$19) &amp; "." &amp; BP892)&lt;=--('Data Sheet'!$B$19))),
            --(INT('Data Sheet'!$A$19) &amp; "." &amp; BP892),
            --(INT('Data Sheet'!$B$19) &amp; "." &amp; BP892)
        )
    ),
    IF(BN892&lt;&gt;"",
        IF(INT('Data Sheet'!$A$19)=INT('Data Sheet'!$B$19),
            --(INT('Data Sheet'!$A$19) &amp; "." &amp; RIGHT(BN892,3)),
            IF(AND((--(INT('Data Sheet'!$A$19) &amp; "." &amp; RIGHT(BN892,3))&gt;=--('Data Sheet'!$A$19)), (--(INT('Data Sheet'!$A$19) &amp; "." &amp; RIGHT(BN892,3))&lt;=--('Data Sheet'!$B$19))),
                --(INT('Data Sheet'!$A$19) &amp; "." &amp; RIGHT(BN892,3)),
                --(INT('Data Sheet'!$B$19) &amp; "." &amp; RIGHT(BN892,3))
            )
        ),
        "OK"
    )
)</f>
        <v>OK</v>
      </c>
      <c r="P892" s="23" t="str">
        <f>IF(BR892&lt;&gt;"",
    IF(INT('Data Sheet'!$A$19)=INT('Data Sheet'!$B$15),
        --(INT('Data Sheet'!$A$15) &amp; "." &amp; BR892),
        IF(AND((--(INT('Data Sheet'!$A$15) &amp; "." &amp; BR892)&gt;=--('Data Sheet'!$A$15)), (--(INT('Data Sheet'!$A$15) &amp; "." &amp; BR892)&lt;=--('Data Sheet'!$B$15))),
            --(INT('Data Sheet'!$A$15) &amp; "." &amp; BR892),
            --(INT('Data Sheet'!$B$15) &amp; "." &amp; BR892)
        )
    ),
    IF(BQ892&lt;&gt;"",
        IF(INT('Data Sheet'!$A$15)=INT('Data Sheet'!$B$15),
            --(INT('Data Sheet'!$A$15) &amp; "." &amp; LEFT(BQ892,3)),
            IF(AND((--(INT('Data Sheet'!$A$15) &amp; "." &amp; LEFT(BQ892,3))&gt;=--('Data Sheet'!$A$15)), (--(INT('Data Sheet'!$A$15) &amp; "." &amp; LEFT(BQ892,3))&lt;=--('Data Sheet'!$B$15))),
                --(INT('Data Sheet'!$A$15) &amp; "." &amp; LEFT(BQ892,3)),
                --(INT('Data Sheet'!$B$15) &amp; "." &amp; LEFT(BQ892,3))
            )
        ),
        "OK"
    )
)</f>
        <v>OK</v>
      </c>
      <c r="Q892" s="23" t="str">
        <f>IF(BS892&lt;&gt;"",
    IF(INT('Data Sheet'!$A$19)=INT('Data Sheet'!$B$15),
        --(INT('Data Sheet'!$A$15) &amp; "." &amp; BS892),
        IF(AND((--(INT('Data Sheet'!$A$15) &amp; "." &amp; BS892)&gt;=--('Data Sheet'!$A$15)), (--(INT('Data Sheet'!$A$15) &amp; "." &amp; BS892)&lt;=--('Data Sheet'!$B$15))),
            --(INT('Data Sheet'!$A$15) &amp; "." &amp; BS892),
            --(INT('Data Sheet'!$B$15) &amp; "." &amp; BS892)
        )
    ),
    IF(BQ892&lt;&gt;"",
        IF(INT('Data Sheet'!$A$15)=INT('Data Sheet'!$B$15),
            --(INT('Data Sheet'!$A$15) &amp; "." &amp; RIGHT(BQ892,3)),
            IF(AND((--(INT('Data Sheet'!$A$15) &amp; "." &amp; RIGHT(BQ892,3))&gt;=--('Data Sheet'!$A$15)), (--(INT('Data Sheet'!$A$15) &amp; "." &amp; RIGHT(BQ892,3))&lt;=--('Data Sheet'!$B$15))),
                --(INT('Data Sheet'!$A$15) &amp; "." &amp; RIGHT(BQ892,3)),
                --(INT('Data Sheet'!$B$15) &amp; "." &amp; RIGHT(BQ892,3))
            )
        ),
        "OK"
    )
)</f>
        <v>OK</v>
      </c>
      <c r="R892" s="19"/>
      <c r="S892" s="19"/>
      <c r="T892" s="19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1"/>
      <c r="AU892" s="21"/>
      <c r="AV892" s="21"/>
      <c r="AW892" s="22"/>
      <c r="AX892" s="99"/>
      <c r="AY892" s="20"/>
      <c r="AZ892" s="20"/>
      <c r="BA892" s="22"/>
      <c r="BB892">
        <v>884</v>
      </c>
      <c r="BC892" s="80"/>
      <c r="BD892" s="80"/>
      <c r="BE892" s="80"/>
      <c r="BF892" s="80"/>
      <c r="BG892" s="32" t="str">
        <f t="shared" si="147"/>
        <v/>
      </c>
      <c r="BH892" s="78">
        <f t="shared" si="145"/>
        <v>0</v>
      </c>
      <c r="BI892" s="2">
        <f t="shared" si="148"/>
        <v>0</v>
      </c>
      <c r="BJ892" s="2">
        <f t="shared" si="149"/>
        <v>0</v>
      </c>
      <c r="BK892" s="2">
        <f t="shared" si="146"/>
        <v>0</v>
      </c>
    </row>
    <row r="893" spans="2:63" ht="15" customHeight="1" x14ac:dyDescent="0.25">
      <c r="B893" s="14">
        <v>885</v>
      </c>
      <c r="C893" s="95" t="str">
        <f t="shared" si="150"/>
        <v/>
      </c>
      <c r="D893" s="15" t="str">
        <f t="shared" si="155"/>
        <v>OK</v>
      </c>
      <c r="E893" s="16" t="e">
        <f>VLOOKUP('Data Sheet'!$B$8,'Data Sheet'!$I$2:$J$9,2,FALSE)</f>
        <v>#N/A</v>
      </c>
      <c r="F893" s="16" t="str">
        <f t="shared" si="151"/>
        <v/>
      </c>
      <c r="G893" s="103">
        <f t="shared" si="152"/>
        <v>0</v>
      </c>
      <c r="H893" s="17" t="s">
        <v>26</v>
      </c>
      <c r="I893" s="17" t="s">
        <v>26</v>
      </c>
      <c r="J893" s="17" t="str">
        <f>IF('Data Sheet'!$B$9="NC-50","N/A","OK")</f>
        <v>OK</v>
      </c>
      <c r="K893" s="17" t="str">
        <f>IF('Data Sheet'!$B$9="NC-50","N/A","OK")</f>
        <v>OK</v>
      </c>
      <c r="L893" s="17" t="str">
        <f t="shared" si="153"/>
        <v>OK</v>
      </c>
      <c r="M893" s="17" t="str">
        <f t="shared" si="154"/>
        <v>OK</v>
      </c>
      <c r="N893" s="18" t="str">
        <f>IF(BO893&lt;&gt;"",
    IF(INT('Data Sheet'!$A$19)=INT('Data Sheet'!$B$19),
        --(INT('Data Sheet'!$A$19) &amp; "." &amp; BO893),
        IF(AND((--(INT('Data Sheet'!$A$19) &amp; "." &amp; BO893)&gt;=--('Data Sheet'!$A$19)), (--(INT('Data Sheet'!$A$19) &amp; "." &amp; BO893)&lt;=--('Data Sheet'!$B$19))),
            --(INT('Data Sheet'!$A$19) &amp; "." &amp; BO893),
            --(INT('Data Sheet'!$B$19) &amp; "." &amp; BO893)
        )
    ),
    IF(BN893&lt;&gt;"",
        IF(INT('Data Sheet'!$A$19)=INT('Data Sheet'!$B$19),
            --(INT('Data Sheet'!$A$19) &amp; "." &amp; LEFT(BN893,3)),
            IF(AND((--(INT('Data Sheet'!$A$19) &amp; "." &amp; LEFT(BN893,3))&gt;=--('Data Sheet'!$A$19)), (--(INT('Data Sheet'!$A$19) &amp; "." &amp; LEFT(BN893,3))&lt;=--('Data Sheet'!$B$19))),
                --(INT('Data Sheet'!$A$19) &amp; "." &amp; LEFT(BN893,3)),
                --(INT('Data Sheet'!$B$19) &amp; "." &amp; LEFT(BN893,3))
            )
        ),
        "OK"
    )
)</f>
        <v>OK</v>
      </c>
      <c r="O893" s="23" t="str">
        <f>IF(BP893&lt;&gt;"",
    IF(INT('Data Sheet'!$A$19)=INT('Data Sheet'!$B$19),
        --(INT('Data Sheet'!$A$19) &amp; "." &amp; BP893),
        IF(AND((--(INT('Data Sheet'!$A$19) &amp; "." &amp; BP893)&gt;=--('Data Sheet'!$A$19)), (--(INT('Data Sheet'!$A$19) &amp; "." &amp; BP893)&lt;=--('Data Sheet'!$B$19))),
            --(INT('Data Sheet'!$A$19) &amp; "." &amp; BP893),
            --(INT('Data Sheet'!$B$19) &amp; "." &amp; BP893)
        )
    ),
    IF(BN893&lt;&gt;"",
        IF(INT('Data Sheet'!$A$19)=INT('Data Sheet'!$B$19),
            --(INT('Data Sheet'!$A$19) &amp; "." &amp; RIGHT(BN893,3)),
            IF(AND((--(INT('Data Sheet'!$A$19) &amp; "." &amp; RIGHT(BN893,3))&gt;=--('Data Sheet'!$A$19)), (--(INT('Data Sheet'!$A$19) &amp; "." &amp; RIGHT(BN893,3))&lt;=--('Data Sheet'!$B$19))),
                --(INT('Data Sheet'!$A$19) &amp; "." &amp; RIGHT(BN893,3)),
                --(INT('Data Sheet'!$B$19) &amp; "." &amp; RIGHT(BN893,3))
            )
        ),
        "OK"
    )
)</f>
        <v>OK</v>
      </c>
      <c r="P893" s="23" t="str">
        <f>IF(BR893&lt;&gt;"",
    IF(INT('Data Sheet'!$A$19)=INT('Data Sheet'!$B$15),
        --(INT('Data Sheet'!$A$15) &amp; "." &amp; BR893),
        IF(AND((--(INT('Data Sheet'!$A$15) &amp; "." &amp; BR893)&gt;=--('Data Sheet'!$A$15)), (--(INT('Data Sheet'!$A$15) &amp; "." &amp; BR893)&lt;=--('Data Sheet'!$B$15))),
            --(INT('Data Sheet'!$A$15) &amp; "." &amp; BR893),
            --(INT('Data Sheet'!$B$15) &amp; "." &amp; BR893)
        )
    ),
    IF(BQ893&lt;&gt;"",
        IF(INT('Data Sheet'!$A$15)=INT('Data Sheet'!$B$15),
            --(INT('Data Sheet'!$A$15) &amp; "." &amp; LEFT(BQ893,3)),
            IF(AND((--(INT('Data Sheet'!$A$15) &amp; "." &amp; LEFT(BQ893,3))&gt;=--('Data Sheet'!$A$15)), (--(INT('Data Sheet'!$A$15) &amp; "." &amp; LEFT(BQ893,3))&lt;=--('Data Sheet'!$B$15))),
                --(INT('Data Sheet'!$A$15) &amp; "." &amp; LEFT(BQ893,3)),
                --(INT('Data Sheet'!$B$15) &amp; "." &amp; LEFT(BQ893,3))
            )
        ),
        "OK"
    )
)</f>
        <v>OK</v>
      </c>
      <c r="Q893" s="23" t="str">
        <f>IF(BS893&lt;&gt;"",
    IF(INT('Data Sheet'!$A$19)=INT('Data Sheet'!$B$15),
        --(INT('Data Sheet'!$A$15) &amp; "." &amp; BS893),
        IF(AND((--(INT('Data Sheet'!$A$15) &amp; "." &amp; BS893)&gt;=--('Data Sheet'!$A$15)), (--(INT('Data Sheet'!$A$15) &amp; "." &amp; BS893)&lt;=--('Data Sheet'!$B$15))),
            --(INT('Data Sheet'!$A$15) &amp; "." &amp; BS893),
            --(INT('Data Sheet'!$B$15) &amp; "." &amp; BS893)
        )
    ),
    IF(BQ893&lt;&gt;"",
        IF(INT('Data Sheet'!$A$15)=INT('Data Sheet'!$B$15),
            --(INT('Data Sheet'!$A$15) &amp; "." &amp; RIGHT(BQ893,3)),
            IF(AND((--(INT('Data Sheet'!$A$15) &amp; "." &amp; RIGHT(BQ893,3))&gt;=--('Data Sheet'!$A$15)), (--(INT('Data Sheet'!$A$15) &amp; "." &amp; RIGHT(BQ893,3))&lt;=--('Data Sheet'!$B$15))),
                --(INT('Data Sheet'!$A$15) &amp; "." &amp; RIGHT(BQ893,3)),
                --(INT('Data Sheet'!$B$15) &amp; "." &amp; RIGHT(BQ893,3))
            )
        ),
        "OK"
    )
)</f>
        <v>OK</v>
      </c>
      <c r="R893" s="19"/>
      <c r="S893" s="19"/>
      <c r="T893" s="19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1"/>
      <c r="AU893" s="21"/>
      <c r="AV893" s="21"/>
      <c r="AW893" s="22"/>
      <c r="AX893" s="99"/>
      <c r="AY893" s="20"/>
      <c r="AZ893" s="20"/>
      <c r="BA893" s="22"/>
      <c r="BB893">
        <v>885</v>
      </c>
      <c r="BC893" s="80"/>
      <c r="BD893" s="80"/>
      <c r="BE893" s="80"/>
      <c r="BF893" s="80"/>
      <c r="BG893" s="32" t="str">
        <f t="shared" si="147"/>
        <v/>
      </c>
      <c r="BH893" s="78">
        <f t="shared" si="145"/>
        <v>0</v>
      </c>
      <c r="BI893" s="2">
        <f t="shared" si="148"/>
        <v>0</v>
      </c>
      <c r="BJ893" s="2">
        <f t="shared" si="149"/>
        <v>0</v>
      </c>
      <c r="BK893" s="2">
        <f t="shared" si="146"/>
        <v>0</v>
      </c>
    </row>
    <row r="894" spans="2:63" ht="15" customHeight="1" x14ac:dyDescent="0.25">
      <c r="B894" s="14">
        <v>886</v>
      </c>
      <c r="C894" s="95" t="str">
        <f t="shared" si="150"/>
        <v/>
      </c>
      <c r="D894" s="15" t="str">
        <f t="shared" si="155"/>
        <v>OK</v>
      </c>
      <c r="E894" s="16" t="e">
        <f>VLOOKUP('Data Sheet'!$B$8,'Data Sheet'!$I$2:$J$9,2,FALSE)</f>
        <v>#N/A</v>
      </c>
      <c r="F894" s="16" t="str">
        <f t="shared" si="151"/>
        <v/>
      </c>
      <c r="G894" s="103">
        <f t="shared" si="152"/>
        <v>0</v>
      </c>
      <c r="H894" s="17" t="s">
        <v>26</v>
      </c>
      <c r="I894" s="17" t="s">
        <v>26</v>
      </c>
      <c r="J894" s="17" t="str">
        <f>IF('Data Sheet'!$B$9="NC-50","N/A","OK")</f>
        <v>OK</v>
      </c>
      <c r="K894" s="17" t="str">
        <f>IF('Data Sheet'!$B$9="NC-50","N/A","OK")</f>
        <v>OK</v>
      </c>
      <c r="L894" s="17" t="str">
        <f t="shared" si="153"/>
        <v>OK</v>
      </c>
      <c r="M894" s="17" t="str">
        <f t="shared" si="154"/>
        <v>OK</v>
      </c>
      <c r="N894" s="18" t="str">
        <f>IF(BO894&lt;&gt;"",
    IF(INT('Data Sheet'!$A$19)=INT('Data Sheet'!$B$19),
        --(INT('Data Sheet'!$A$19) &amp; "." &amp; BO894),
        IF(AND((--(INT('Data Sheet'!$A$19) &amp; "." &amp; BO894)&gt;=--('Data Sheet'!$A$19)), (--(INT('Data Sheet'!$A$19) &amp; "." &amp; BO894)&lt;=--('Data Sheet'!$B$19))),
            --(INT('Data Sheet'!$A$19) &amp; "." &amp; BO894),
            --(INT('Data Sheet'!$B$19) &amp; "." &amp; BO894)
        )
    ),
    IF(BN894&lt;&gt;"",
        IF(INT('Data Sheet'!$A$19)=INT('Data Sheet'!$B$19),
            --(INT('Data Sheet'!$A$19) &amp; "." &amp; LEFT(BN894,3)),
            IF(AND((--(INT('Data Sheet'!$A$19) &amp; "." &amp; LEFT(BN894,3))&gt;=--('Data Sheet'!$A$19)), (--(INT('Data Sheet'!$A$19) &amp; "." &amp; LEFT(BN894,3))&lt;=--('Data Sheet'!$B$19))),
                --(INT('Data Sheet'!$A$19) &amp; "." &amp; LEFT(BN894,3)),
                --(INT('Data Sheet'!$B$19) &amp; "." &amp; LEFT(BN894,3))
            )
        ),
        "OK"
    )
)</f>
        <v>OK</v>
      </c>
      <c r="O894" s="23" t="str">
        <f>IF(BP894&lt;&gt;"",
    IF(INT('Data Sheet'!$A$19)=INT('Data Sheet'!$B$19),
        --(INT('Data Sheet'!$A$19) &amp; "." &amp; BP894),
        IF(AND((--(INT('Data Sheet'!$A$19) &amp; "." &amp; BP894)&gt;=--('Data Sheet'!$A$19)), (--(INT('Data Sheet'!$A$19) &amp; "." &amp; BP894)&lt;=--('Data Sheet'!$B$19))),
            --(INT('Data Sheet'!$A$19) &amp; "." &amp; BP894),
            --(INT('Data Sheet'!$B$19) &amp; "." &amp; BP894)
        )
    ),
    IF(BN894&lt;&gt;"",
        IF(INT('Data Sheet'!$A$19)=INT('Data Sheet'!$B$19),
            --(INT('Data Sheet'!$A$19) &amp; "." &amp; RIGHT(BN894,3)),
            IF(AND((--(INT('Data Sheet'!$A$19) &amp; "." &amp; RIGHT(BN894,3))&gt;=--('Data Sheet'!$A$19)), (--(INT('Data Sheet'!$A$19) &amp; "." &amp; RIGHT(BN894,3))&lt;=--('Data Sheet'!$B$19))),
                --(INT('Data Sheet'!$A$19) &amp; "." &amp; RIGHT(BN894,3)),
                --(INT('Data Sheet'!$B$19) &amp; "." &amp; RIGHT(BN894,3))
            )
        ),
        "OK"
    )
)</f>
        <v>OK</v>
      </c>
      <c r="P894" s="23" t="str">
        <f>IF(BR894&lt;&gt;"",
    IF(INT('Data Sheet'!$A$19)=INT('Data Sheet'!$B$15),
        --(INT('Data Sheet'!$A$15) &amp; "." &amp; BR894),
        IF(AND((--(INT('Data Sheet'!$A$15) &amp; "." &amp; BR894)&gt;=--('Data Sheet'!$A$15)), (--(INT('Data Sheet'!$A$15) &amp; "." &amp; BR894)&lt;=--('Data Sheet'!$B$15))),
            --(INT('Data Sheet'!$A$15) &amp; "." &amp; BR894),
            --(INT('Data Sheet'!$B$15) &amp; "." &amp; BR894)
        )
    ),
    IF(BQ894&lt;&gt;"",
        IF(INT('Data Sheet'!$A$15)=INT('Data Sheet'!$B$15),
            --(INT('Data Sheet'!$A$15) &amp; "." &amp; LEFT(BQ894,3)),
            IF(AND((--(INT('Data Sheet'!$A$15) &amp; "." &amp; LEFT(BQ894,3))&gt;=--('Data Sheet'!$A$15)), (--(INT('Data Sheet'!$A$15) &amp; "." &amp; LEFT(BQ894,3))&lt;=--('Data Sheet'!$B$15))),
                --(INT('Data Sheet'!$A$15) &amp; "." &amp; LEFT(BQ894,3)),
                --(INT('Data Sheet'!$B$15) &amp; "." &amp; LEFT(BQ894,3))
            )
        ),
        "OK"
    )
)</f>
        <v>OK</v>
      </c>
      <c r="Q894" s="23" t="str">
        <f>IF(BS894&lt;&gt;"",
    IF(INT('Data Sheet'!$A$19)=INT('Data Sheet'!$B$15),
        --(INT('Data Sheet'!$A$15) &amp; "." &amp; BS894),
        IF(AND((--(INT('Data Sheet'!$A$15) &amp; "." &amp; BS894)&gt;=--('Data Sheet'!$A$15)), (--(INT('Data Sheet'!$A$15) &amp; "." &amp; BS894)&lt;=--('Data Sheet'!$B$15))),
            --(INT('Data Sheet'!$A$15) &amp; "." &amp; BS894),
            --(INT('Data Sheet'!$B$15) &amp; "." &amp; BS894)
        )
    ),
    IF(BQ894&lt;&gt;"",
        IF(INT('Data Sheet'!$A$15)=INT('Data Sheet'!$B$15),
            --(INT('Data Sheet'!$A$15) &amp; "." &amp; RIGHT(BQ894,3)),
            IF(AND((--(INT('Data Sheet'!$A$15) &amp; "." &amp; RIGHT(BQ894,3))&gt;=--('Data Sheet'!$A$15)), (--(INT('Data Sheet'!$A$15) &amp; "." &amp; RIGHT(BQ894,3))&lt;=--('Data Sheet'!$B$15))),
                --(INT('Data Sheet'!$A$15) &amp; "." &amp; RIGHT(BQ894,3)),
                --(INT('Data Sheet'!$B$15) &amp; "." &amp; RIGHT(BQ894,3))
            )
        ),
        "OK"
    )
)</f>
        <v>OK</v>
      </c>
      <c r="R894" s="19"/>
      <c r="S894" s="19"/>
      <c r="T894" s="19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1"/>
      <c r="AU894" s="21"/>
      <c r="AV894" s="21"/>
      <c r="AW894" s="22"/>
      <c r="AX894" s="99"/>
      <c r="AY894" s="20"/>
      <c r="AZ894" s="20"/>
      <c r="BA894" s="22"/>
      <c r="BB894">
        <v>886</v>
      </c>
      <c r="BC894" s="80"/>
      <c r="BD894" s="80"/>
      <c r="BE894" s="80"/>
      <c r="BF894" s="80"/>
      <c r="BG894" s="32" t="str">
        <f t="shared" si="147"/>
        <v/>
      </c>
      <c r="BH894" s="78">
        <f t="shared" si="145"/>
        <v>0</v>
      </c>
      <c r="BI894" s="2">
        <f t="shared" si="148"/>
        <v>0</v>
      </c>
      <c r="BJ894" s="2">
        <f t="shared" si="149"/>
        <v>0</v>
      </c>
      <c r="BK894" s="2">
        <f t="shared" si="146"/>
        <v>0</v>
      </c>
    </row>
    <row r="895" spans="2:63" ht="15" customHeight="1" x14ac:dyDescent="0.25">
      <c r="B895" s="14">
        <v>887</v>
      </c>
      <c r="C895" s="95" t="str">
        <f t="shared" si="150"/>
        <v/>
      </c>
      <c r="D895" s="15" t="str">
        <f t="shared" si="155"/>
        <v>OK</v>
      </c>
      <c r="E895" s="16" t="e">
        <f>VLOOKUP('Data Sheet'!$B$8,'Data Sheet'!$I$2:$J$9,2,FALSE)</f>
        <v>#N/A</v>
      </c>
      <c r="F895" s="16" t="str">
        <f t="shared" si="151"/>
        <v/>
      </c>
      <c r="G895" s="103">
        <f t="shared" si="152"/>
        <v>0</v>
      </c>
      <c r="H895" s="17" t="s">
        <v>26</v>
      </c>
      <c r="I895" s="17" t="s">
        <v>26</v>
      </c>
      <c r="J895" s="17" t="str">
        <f>IF('Data Sheet'!$B$9="NC-50","N/A","OK")</f>
        <v>OK</v>
      </c>
      <c r="K895" s="17" t="str">
        <f>IF('Data Sheet'!$B$9="NC-50","N/A","OK")</f>
        <v>OK</v>
      </c>
      <c r="L895" s="17" t="str">
        <f t="shared" si="153"/>
        <v>OK</v>
      </c>
      <c r="M895" s="17" t="str">
        <f t="shared" si="154"/>
        <v>OK</v>
      </c>
      <c r="N895" s="18" t="str">
        <f>IF(BO895&lt;&gt;"",
    IF(INT('Data Sheet'!$A$19)=INT('Data Sheet'!$B$19),
        --(INT('Data Sheet'!$A$19) &amp; "." &amp; BO895),
        IF(AND((--(INT('Data Sheet'!$A$19) &amp; "." &amp; BO895)&gt;=--('Data Sheet'!$A$19)), (--(INT('Data Sheet'!$A$19) &amp; "." &amp; BO895)&lt;=--('Data Sheet'!$B$19))),
            --(INT('Data Sheet'!$A$19) &amp; "." &amp; BO895),
            --(INT('Data Sheet'!$B$19) &amp; "." &amp; BO895)
        )
    ),
    IF(BN895&lt;&gt;"",
        IF(INT('Data Sheet'!$A$19)=INT('Data Sheet'!$B$19),
            --(INT('Data Sheet'!$A$19) &amp; "." &amp; LEFT(BN895,3)),
            IF(AND((--(INT('Data Sheet'!$A$19) &amp; "." &amp; LEFT(BN895,3))&gt;=--('Data Sheet'!$A$19)), (--(INT('Data Sheet'!$A$19) &amp; "." &amp; LEFT(BN895,3))&lt;=--('Data Sheet'!$B$19))),
                --(INT('Data Sheet'!$A$19) &amp; "." &amp; LEFT(BN895,3)),
                --(INT('Data Sheet'!$B$19) &amp; "." &amp; LEFT(BN895,3))
            )
        ),
        "OK"
    )
)</f>
        <v>OK</v>
      </c>
      <c r="O895" s="23" t="str">
        <f>IF(BP895&lt;&gt;"",
    IF(INT('Data Sheet'!$A$19)=INT('Data Sheet'!$B$19),
        --(INT('Data Sheet'!$A$19) &amp; "." &amp; BP895),
        IF(AND((--(INT('Data Sheet'!$A$19) &amp; "." &amp; BP895)&gt;=--('Data Sheet'!$A$19)), (--(INT('Data Sheet'!$A$19) &amp; "." &amp; BP895)&lt;=--('Data Sheet'!$B$19))),
            --(INT('Data Sheet'!$A$19) &amp; "." &amp; BP895),
            --(INT('Data Sheet'!$B$19) &amp; "." &amp; BP895)
        )
    ),
    IF(BN895&lt;&gt;"",
        IF(INT('Data Sheet'!$A$19)=INT('Data Sheet'!$B$19),
            --(INT('Data Sheet'!$A$19) &amp; "." &amp; RIGHT(BN895,3)),
            IF(AND((--(INT('Data Sheet'!$A$19) &amp; "." &amp; RIGHT(BN895,3))&gt;=--('Data Sheet'!$A$19)), (--(INT('Data Sheet'!$A$19) &amp; "." &amp; RIGHT(BN895,3))&lt;=--('Data Sheet'!$B$19))),
                --(INT('Data Sheet'!$A$19) &amp; "." &amp; RIGHT(BN895,3)),
                --(INT('Data Sheet'!$B$19) &amp; "." &amp; RIGHT(BN895,3))
            )
        ),
        "OK"
    )
)</f>
        <v>OK</v>
      </c>
      <c r="P895" s="23" t="str">
        <f>IF(BR895&lt;&gt;"",
    IF(INT('Data Sheet'!$A$19)=INT('Data Sheet'!$B$15),
        --(INT('Data Sheet'!$A$15) &amp; "." &amp; BR895),
        IF(AND((--(INT('Data Sheet'!$A$15) &amp; "." &amp; BR895)&gt;=--('Data Sheet'!$A$15)), (--(INT('Data Sheet'!$A$15) &amp; "." &amp; BR895)&lt;=--('Data Sheet'!$B$15))),
            --(INT('Data Sheet'!$A$15) &amp; "." &amp; BR895),
            --(INT('Data Sheet'!$B$15) &amp; "." &amp; BR895)
        )
    ),
    IF(BQ895&lt;&gt;"",
        IF(INT('Data Sheet'!$A$15)=INT('Data Sheet'!$B$15),
            --(INT('Data Sheet'!$A$15) &amp; "." &amp; LEFT(BQ895,3)),
            IF(AND((--(INT('Data Sheet'!$A$15) &amp; "." &amp; LEFT(BQ895,3))&gt;=--('Data Sheet'!$A$15)), (--(INT('Data Sheet'!$A$15) &amp; "." &amp; LEFT(BQ895,3))&lt;=--('Data Sheet'!$B$15))),
                --(INT('Data Sheet'!$A$15) &amp; "." &amp; LEFT(BQ895,3)),
                --(INT('Data Sheet'!$B$15) &amp; "." &amp; LEFT(BQ895,3))
            )
        ),
        "OK"
    )
)</f>
        <v>OK</v>
      </c>
      <c r="Q895" s="23" t="str">
        <f>IF(BS895&lt;&gt;"",
    IF(INT('Data Sheet'!$A$19)=INT('Data Sheet'!$B$15),
        --(INT('Data Sheet'!$A$15) &amp; "." &amp; BS895),
        IF(AND((--(INT('Data Sheet'!$A$15) &amp; "." &amp; BS895)&gt;=--('Data Sheet'!$A$15)), (--(INT('Data Sheet'!$A$15) &amp; "." &amp; BS895)&lt;=--('Data Sheet'!$B$15))),
            --(INT('Data Sheet'!$A$15) &amp; "." &amp; BS895),
            --(INT('Data Sheet'!$B$15) &amp; "." &amp; BS895)
        )
    ),
    IF(BQ895&lt;&gt;"",
        IF(INT('Data Sheet'!$A$15)=INT('Data Sheet'!$B$15),
            --(INT('Data Sheet'!$A$15) &amp; "." &amp; RIGHT(BQ895,3)),
            IF(AND((--(INT('Data Sheet'!$A$15) &amp; "." &amp; RIGHT(BQ895,3))&gt;=--('Data Sheet'!$A$15)), (--(INT('Data Sheet'!$A$15) &amp; "." &amp; RIGHT(BQ895,3))&lt;=--('Data Sheet'!$B$15))),
                --(INT('Data Sheet'!$A$15) &amp; "." &amp; RIGHT(BQ895,3)),
                --(INT('Data Sheet'!$B$15) &amp; "." &amp; RIGHT(BQ895,3))
            )
        ),
        "OK"
    )
)</f>
        <v>OK</v>
      </c>
      <c r="R895" s="19"/>
      <c r="S895" s="19"/>
      <c r="T895" s="19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1"/>
      <c r="AU895" s="21"/>
      <c r="AV895" s="21"/>
      <c r="AW895" s="22"/>
      <c r="AX895" s="99"/>
      <c r="AY895" s="20"/>
      <c r="AZ895" s="20"/>
      <c r="BA895" s="22"/>
      <c r="BB895">
        <v>887</v>
      </c>
      <c r="BC895" s="80"/>
      <c r="BD895" s="80"/>
      <c r="BE895" s="80"/>
      <c r="BF895" s="80"/>
      <c r="BG895" s="32" t="str">
        <f t="shared" si="147"/>
        <v/>
      </c>
      <c r="BH895" s="78">
        <f t="shared" si="145"/>
        <v>0</v>
      </c>
      <c r="BI895" s="2">
        <f t="shared" si="148"/>
        <v>0</v>
      </c>
      <c r="BJ895" s="2">
        <f t="shared" si="149"/>
        <v>0</v>
      </c>
      <c r="BK895" s="2">
        <f t="shared" si="146"/>
        <v>0</v>
      </c>
    </row>
    <row r="896" spans="2:63" ht="15" customHeight="1" x14ac:dyDescent="0.25">
      <c r="B896" s="14">
        <v>888</v>
      </c>
      <c r="C896" s="95" t="str">
        <f t="shared" si="150"/>
        <v/>
      </c>
      <c r="D896" s="15" t="str">
        <f t="shared" si="155"/>
        <v>OK</v>
      </c>
      <c r="E896" s="16" t="e">
        <f>VLOOKUP('Data Sheet'!$B$8,'Data Sheet'!$I$2:$J$9,2,FALSE)</f>
        <v>#N/A</v>
      </c>
      <c r="F896" s="16" t="str">
        <f t="shared" si="151"/>
        <v/>
      </c>
      <c r="G896" s="103">
        <f t="shared" si="152"/>
        <v>0</v>
      </c>
      <c r="H896" s="17" t="s">
        <v>26</v>
      </c>
      <c r="I896" s="17" t="s">
        <v>26</v>
      </c>
      <c r="J896" s="17" t="str">
        <f>IF('Data Sheet'!$B$9="NC-50","N/A","OK")</f>
        <v>OK</v>
      </c>
      <c r="K896" s="17" t="str">
        <f>IF('Data Sheet'!$B$9="NC-50","N/A","OK")</f>
        <v>OK</v>
      </c>
      <c r="L896" s="17" t="str">
        <f t="shared" si="153"/>
        <v>OK</v>
      </c>
      <c r="M896" s="17" t="str">
        <f t="shared" si="154"/>
        <v>OK</v>
      </c>
      <c r="N896" s="18" t="str">
        <f>IF(BO896&lt;&gt;"",
    IF(INT('Data Sheet'!$A$19)=INT('Data Sheet'!$B$19),
        --(INT('Data Sheet'!$A$19) &amp; "." &amp; BO896),
        IF(AND((--(INT('Data Sheet'!$A$19) &amp; "." &amp; BO896)&gt;=--('Data Sheet'!$A$19)), (--(INT('Data Sheet'!$A$19) &amp; "." &amp; BO896)&lt;=--('Data Sheet'!$B$19))),
            --(INT('Data Sheet'!$A$19) &amp; "." &amp; BO896),
            --(INT('Data Sheet'!$B$19) &amp; "." &amp; BO896)
        )
    ),
    IF(BN896&lt;&gt;"",
        IF(INT('Data Sheet'!$A$19)=INT('Data Sheet'!$B$19),
            --(INT('Data Sheet'!$A$19) &amp; "." &amp; LEFT(BN896,3)),
            IF(AND((--(INT('Data Sheet'!$A$19) &amp; "." &amp; LEFT(BN896,3))&gt;=--('Data Sheet'!$A$19)), (--(INT('Data Sheet'!$A$19) &amp; "." &amp; LEFT(BN896,3))&lt;=--('Data Sheet'!$B$19))),
                --(INT('Data Sheet'!$A$19) &amp; "." &amp; LEFT(BN896,3)),
                --(INT('Data Sheet'!$B$19) &amp; "." &amp; LEFT(BN896,3))
            )
        ),
        "OK"
    )
)</f>
        <v>OK</v>
      </c>
      <c r="O896" s="23" t="str">
        <f>IF(BP896&lt;&gt;"",
    IF(INT('Data Sheet'!$A$19)=INT('Data Sheet'!$B$19),
        --(INT('Data Sheet'!$A$19) &amp; "." &amp; BP896),
        IF(AND((--(INT('Data Sheet'!$A$19) &amp; "." &amp; BP896)&gt;=--('Data Sheet'!$A$19)), (--(INT('Data Sheet'!$A$19) &amp; "." &amp; BP896)&lt;=--('Data Sheet'!$B$19))),
            --(INT('Data Sheet'!$A$19) &amp; "." &amp; BP896),
            --(INT('Data Sheet'!$B$19) &amp; "." &amp; BP896)
        )
    ),
    IF(BN896&lt;&gt;"",
        IF(INT('Data Sheet'!$A$19)=INT('Data Sheet'!$B$19),
            --(INT('Data Sheet'!$A$19) &amp; "." &amp; RIGHT(BN896,3)),
            IF(AND((--(INT('Data Sheet'!$A$19) &amp; "." &amp; RIGHT(BN896,3))&gt;=--('Data Sheet'!$A$19)), (--(INT('Data Sheet'!$A$19) &amp; "." &amp; RIGHT(BN896,3))&lt;=--('Data Sheet'!$B$19))),
                --(INT('Data Sheet'!$A$19) &amp; "." &amp; RIGHT(BN896,3)),
                --(INT('Data Sheet'!$B$19) &amp; "." &amp; RIGHT(BN896,3))
            )
        ),
        "OK"
    )
)</f>
        <v>OK</v>
      </c>
      <c r="P896" s="23" t="str">
        <f>IF(BR896&lt;&gt;"",
    IF(INT('Data Sheet'!$A$19)=INT('Data Sheet'!$B$15),
        --(INT('Data Sheet'!$A$15) &amp; "." &amp; BR896),
        IF(AND((--(INT('Data Sheet'!$A$15) &amp; "." &amp; BR896)&gt;=--('Data Sheet'!$A$15)), (--(INT('Data Sheet'!$A$15) &amp; "." &amp; BR896)&lt;=--('Data Sheet'!$B$15))),
            --(INT('Data Sheet'!$A$15) &amp; "." &amp; BR896),
            --(INT('Data Sheet'!$B$15) &amp; "." &amp; BR896)
        )
    ),
    IF(BQ896&lt;&gt;"",
        IF(INT('Data Sheet'!$A$15)=INT('Data Sheet'!$B$15),
            --(INT('Data Sheet'!$A$15) &amp; "." &amp; LEFT(BQ896,3)),
            IF(AND((--(INT('Data Sheet'!$A$15) &amp; "." &amp; LEFT(BQ896,3))&gt;=--('Data Sheet'!$A$15)), (--(INT('Data Sheet'!$A$15) &amp; "." &amp; LEFT(BQ896,3))&lt;=--('Data Sheet'!$B$15))),
                --(INT('Data Sheet'!$A$15) &amp; "." &amp; LEFT(BQ896,3)),
                --(INT('Data Sheet'!$B$15) &amp; "." &amp; LEFT(BQ896,3))
            )
        ),
        "OK"
    )
)</f>
        <v>OK</v>
      </c>
      <c r="Q896" s="23" t="str">
        <f>IF(BS896&lt;&gt;"",
    IF(INT('Data Sheet'!$A$19)=INT('Data Sheet'!$B$15),
        --(INT('Data Sheet'!$A$15) &amp; "." &amp; BS896),
        IF(AND((--(INT('Data Sheet'!$A$15) &amp; "." &amp; BS896)&gt;=--('Data Sheet'!$A$15)), (--(INT('Data Sheet'!$A$15) &amp; "." &amp; BS896)&lt;=--('Data Sheet'!$B$15))),
            --(INT('Data Sheet'!$A$15) &amp; "." &amp; BS896),
            --(INT('Data Sheet'!$B$15) &amp; "." &amp; BS896)
        )
    ),
    IF(BQ896&lt;&gt;"",
        IF(INT('Data Sheet'!$A$15)=INT('Data Sheet'!$B$15),
            --(INT('Data Sheet'!$A$15) &amp; "." &amp; RIGHT(BQ896,3)),
            IF(AND((--(INT('Data Sheet'!$A$15) &amp; "." &amp; RIGHT(BQ896,3))&gt;=--('Data Sheet'!$A$15)), (--(INT('Data Sheet'!$A$15) &amp; "." &amp; RIGHT(BQ896,3))&lt;=--('Data Sheet'!$B$15))),
                --(INT('Data Sheet'!$A$15) &amp; "." &amp; RIGHT(BQ896,3)),
                --(INT('Data Sheet'!$B$15) &amp; "." &amp; RIGHT(BQ896,3))
            )
        ),
        "OK"
    )
)</f>
        <v>OK</v>
      </c>
      <c r="R896" s="19"/>
      <c r="S896" s="19"/>
      <c r="T896" s="19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1"/>
      <c r="AU896" s="21"/>
      <c r="AV896" s="21"/>
      <c r="AW896" s="22"/>
      <c r="AX896" s="99"/>
      <c r="AY896" s="20"/>
      <c r="AZ896" s="20"/>
      <c r="BA896" s="22"/>
      <c r="BB896">
        <v>888</v>
      </c>
      <c r="BC896" s="80"/>
      <c r="BD896" s="80"/>
      <c r="BE896" s="80"/>
      <c r="BF896" s="80"/>
      <c r="BG896" s="32" t="str">
        <f t="shared" si="147"/>
        <v/>
      </c>
      <c r="BH896" s="78">
        <f t="shared" si="145"/>
        <v>0</v>
      </c>
      <c r="BI896" s="2">
        <f t="shared" si="148"/>
        <v>0</v>
      </c>
      <c r="BJ896" s="2">
        <f t="shared" si="149"/>
        <v>0</v>
      </c>
      <c r="BK896" s="2">
        <f t="shared" si="146"/>
        <v>0</v>
      </c>
    </row>
    <row r="897" spans="2:63" ht="15" customHeight="1" x14ac:dyDescent="0.25">
      <c r="B897" s="14">
        <v>889</v>
      </c>
      <c r="C897" s="95" t="str">
        <f t="shared" si="150"/>
        <v/>
      </c>
      <c r="D897" s="15" t="str">
        <f t="shared" si="155"/>
        <v>OK</v>
      </c>
      <c r="E897" s="16" t="e">
        <f>VLOOKUP('Data Sheet'!$B$8,'Data Sheet'!$I$2:$J$9,2,FALSE)</f>
        <v>#N/A</v>
      </c>
      <c r="F897" s="16" t="str">
        <f t="shared" si="151"/>
        <v/>
      </c>
      <c r="G897" s="103">
        <f t="shared" si="152"/>
        <v>0</v>
      </c>
      <c r="H897" s="17" t="s">
        <v>26</v>
      </c>
      <c r="I897" s="17" t="s">
        <v>26</v>
      </c>
      <c r="J897" s="17" t="str">
        <f>IF('Data Sheet'!$B$9="NC-50","N/A","OK")</f>
        <v>OK</v>
      </c>
      <c r="K897" s="17" t="str">
        <f>IF('Data Sheet'!$B$9="NC-50","N/A","OK")</f>
        <v>OK</v>
      </c>
      <c r="L897" s="17" t="str">
        <f t="shared" si="153"/>
        <v>OK</v>
      </c>
      <c r="M897" s="17" t="str">
        <f t="shared" si="154"/>
        <v>OK</v>
      </c>
      <c r="N897" s="18" t="str">
        <f>IF(BO897&lt;&gt;"",
    IF(INT('Data Sheet'!$A$19)=INT('Data Sheet'!$B$19),
        --(INT('Data Sheet'!$A$19) &amp; "." &amp; BO897),
        IF(AND((--(INT('Data Sheet'!$A$19) &amp; "." &amp; BO897)&gt;=--('Data Sheet'!$A$19)), (--(INT('Data Sheet'!$A$19) &amp; "." &amp; BO897)&lt;=--('Data Sheet'!$B$19))),
            --(INT('Data Sheet'!$A$19) &amp; "." &amp; BO897),
            --(INT('Data Sheet'!$B$19) &amp; "." &amp; BO897)
        )
    ),
    IF(BN897&lt;&gt;"",
        IF(INT('Data Sheet'!$A$19)=INT('Data Sheet'!$B$19),
            --(INT('Data Sheet'!$A$19) &amp; "." &amp; LEFT(BN897,3)),
            IF(AND((--(INT('Data Sheet'!$A$19) &amp; "." &amp; LEFT(BN897,3))&gt;=--('Data Sheet'!$A$19)), (--(INT('Data Sheet'!$A$19) &amp; "." &amp; LEFT(BN897,3))&lt;=--('Data Sheet'!$B$19))),
                --(INT('Data Sheet'!$A$19) &amp; "." &amp; LEFT(BN897,3)),
                --(INT('Data Sheet'!$B$19) &amp; "." &amp; LEFT(BN897,3))
            )
        ),
        "OK"
    )
)</f>
        <v>OK</v>
      </c>
      <c r="O897" s="23" t="str">
        <f>IF(BP897&lt;&gt;"",
    IF(INT('Data Sheet'!$A$19)=INT('Data Sheet'!$B$19),
        --(INT('Data Sheet'!$A$19) &amp; "." &amp; BP897),
        IF(AND((--(INT('Data Sheet'!$A$19) &amp; "." &amp; BP897)&gt;=--('Data Sheet'!$A$19)), (--(INT('Data Sheet'!$A$19) &amp; "." &amp; BP897)&lt;=--('Data Sheet'!$B$19))),
            --(INT('Data Sheet'!$A$19) &amp; "." &amp; BP897),
            --(INT('Data Sheet'!$B$19) &amp; "." &amp; BP897)
        )
    ),
    IF(BN897&lt;&gt;"",
        IF(INT('Data Sheet'!$A$19)=INT('Data Sheet'!$B$19),
            --(INT('Data Sheet'!$A$19) &amp; "." &amp; RIGHT(BN897,3)),
            IF(AND((--(INT('Data Sheet'!$A$19) &amp; "." &amp; RIGHT(BN897,3))&gt;=--('Data Sheet'!$A$19)), (--(INT('Data Sheet'!$A$19) &amp; "." &amp; RIGHT(BN897,3))&lt;=--('Data Sheet'!$B$19))),
                --(INT('Data Sheet'!$A$19) &amp; "." &amp; RIGHT(BN897,3)),
                --(INT('Data Sheet'!$B$19) &amp; "." &amp; RIGHT(BN897,3))
            )
        ),
        "OK"
    )
)</f>
        <v>OK</v>
      </c>
      <c r="P897" s="23" t="str">
        <f>IF(BR897&lt;&gt;"",
    IF(INT('Data Sheet'!$A$19)=INT('Data Sheet'!$B$15),
        --(INT('Data Sheet'!$A$15) &amp; "." &amp; BR897),
        IF(AND((--(INT('Data Sheet'!$A$15) &amp; "." &amp; BR897)&gt;=--('Data Sheet'!$A$15)), (--(INT('Data Sheet'!$A$15) &amp; "." &amp; BR897)&lt;=--('Data Sheet'!$B$15))),
            --(INT('Data Sheet'!$A$15) &amp; "." &amp; BR897),
            --(INT('Data Sheet'!$B$15) &amp; "." &amp; BR897)
        )
    ),
    IF(BQ897&lt;&gt;"",
        IF(INT('Data Sheet'!$A$15)=INT('Data Sheet'!$B$15),
            --(INT('Data Sheet'!$A$15) &amp; "." &amp; LEFT(BQ897,3)),
            IF(AND((--(INT('Data Sheet'!$A$15) &amp; "." &amp; LEFT(BQ897,3))&gt;=--('Data Sheet'!$A$15)), (--(INT('Data Sheet'!$A$15) &amp; "." &amp; LEFT(BQ897,3))&lt;=--('Data Sheet'!$B$15))),
                --(INT('Data Sheet'!$A$15) &amp; "." &amp; LEFT(BQ897,3)),
                --(INT('Data Sheet'!$B$15) &amp; "." &amp; LEFT(BQ897,3))
            )
        ),
        "OK"
    )
)</f>
        <v>OK</v>
      </c>
      <c r="Q897" s="23" t="str">
        <f>IF(BS897&lt;&gt;"",
    IF(INT('Data Sheet'!$A$19)=INT('Data Sheet'!$B$15),
        --(INT('Data Sheet'!$A$15) &amp; "." &amp; BS897),
        IF(AND((--(INT('Data Sheet'!$A$15) &amp; "." &amp; BS897)&gt;=--('Data Sheet'!$A$15)), (--(INT('Data Sheet'!$A$15) &amp; "." &amp; BS897)&lt;=--('Data Sheet'!$B$15))),
            --(INT('Data Sheet'!$A$15) &amp; "." &amp; BS897),
            --(INT('Data Sheet'!$B$15) &amp; "." &amp; BS897)
        )
    ),
    IF(BQ897&lt;&gt;"",
        IF(INT('Data Sheet'!$A$15)=INT('Data Sheet'!$B$15),
            --(INT('Data Sheet'!$A$15) &amp; "." &amp; RIGHT(BQ897,3)),
            IF(AND((--(INT('Data Sheet'!$A$15) &amp; "." &amp; RIGHT(BQ897,3))&gt;=--('Data Sheet'!$A$15)), (--(INT('Data Sheet'!$A$15) &amp; "." &amp; RIGHT(BQ897,3))&lt;=--('Data Sheet'!$B$15))),
                --(INT('Data Sheet'!$A$15) &amp; "." &amp; RIGHT(BQ897,3)),
                --(INT('Data Sheet'!$B$15) &amp; "." &amp; RIGHT(BQ897,3))
            )
        ),
        "OK"
    )
)</f>
        <v>OK</v>
      </c>
      <c r="R897" s="19"/>
      <c r="S897" s="19"/>
      <c r="T897" s="19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1"/>
      <c r="AU897" s="21"/>
      <c r="AV897" s="21"/>
      <c r="AW897" s="22"/>
      <c r="AX897" s="99"/>
      <c r="AY897" s="20"/>
      <c r="AZ897" s="20"/>
      <c r="BA897" s="22"/>
      <c r="BB897">
        <v>889</v>
      </c>
      <c r="BC897" s="80"/>
      <c r="BD897" s="80"/>
      <c r="BE897" s="80"/>
      <c r="BF897" s="80"/>
      <c r="BG897" s="32" t="str">
        <f t="shared" si="147"/>
        <v/>
      </c>
      <c r="BH897" s="78">
        <f t="shared" si="145"/>
        <v>0</v>
      </c>
      <c r="BI897" s="2">
        <f t="shared" si="148"/>
        <v>0</v>
      </c>
      <c r="BJ897" s="2">
        <f t="shared" si="149"/>
        <v>0</v>
      </c>
      <c r="BK897" s="2">
        <f t="shared" si="146"/>
        <v>0</v>
      </c>
    </row>
    <row r="898" spans="2:63" ht="15" customHeight="1" x14ac:dyDescent="0.25">
      <c r="B898" s="14">
        <v>890</v>
      </c>
      <c r="C898" s="95" t="str">
        <f t="shared" si="150"/>
        <v/>
      </c>
      <c r="D898" s="15" t="str">
        <f t="shared" si="155"/>
        <v>OK</v>
      </c>
      <c r="E898" s="16" t="e">
        <f>VLOOKUP('Data Sheet'!$B$8,'Data Sheet'!$I$2:$J$9,2,FALSE)</f>
        <v>#N/A</v>
      </c>
      <c r="F898" s="16" t="str">
        <f t="shared" si="151"/>
        <v/>
      </c>
      <c r="G898" s="103">
        <f t="shared" si="152"/>
        <v>0</v>
      </c>
      <c r="H898" s="17" t="s">
        <v>26</v>
      </c>
      <c r="I898" s="17" t="s">
        <v>26</v>
      </c>
      <c r="J898" s="17" t="str">
        <f>IF('Data Sheet'!$B$9="NC-50","N/A","OK")</f>
        <v>OK</v>
      </c>
      <c r="K898" s="17" t="str">
        <f>IF('Data Sheet'!$B$9="NC-50","N/A","OK")</f>
        <v>OK</v>
      </c>
      <c r="L898" s="17" t="str">
        <f t="shared" si="153"/>
        <v>OK</v>
      </c>
      <c r="M898" s="17" t="str">
        <f t="shared" si="154"/>
        <v>OK</v>
      </c>
      <c r="N898" s="18" t="str">
        <f>IF(BO898&lt;&gt;"",
    IF(INT('Data Sheet'!$A$19)=INT('Data Sheet'!$B$19),
        --(INT('Data Sheet'!$A$19) &amp; "." &amp; BO898),
        IF(AND((--(INT('Data Sheet'!$A$19) &amp; "." &amp; BO898)&gt;=--('Data Sheet'!$A$19)), (--(INT('Data Sheet'!$A$19) &amp; "." &amp; BO898)&lt;=--('Data Sheet'!$B$19))),
            --(INT('Data Sheet'!$A$19) &amp; "." &amp; BO898),
            --(INT('Data Sheet'!$B$19) &amp; "." &amp; BO898)
        )
    ),
    IF(BN898&lt;&gt;"",
        IF(INT('Data Sheet'!$A$19)=INT('Data Sheet'!$B$19),
            --(INT('Data Sheet'!$A$19) &amp; "." &amp; LEFT(BN898,3)),
            IF(AND((--(INT('Data Sheet'!$A$19) &amp; "." &amp; LEFT(BN898,3))&gt;=--('Data Sheet'!$A$19)), (--(INT('Data Sheet'!$A$19) &amp; "." &amp; LEFT(BN898,3))&lt;=--('Data Sheet'!$B$19))),
                --(INT('Data Sheet'!$A$19) &amp; "." &amp; LEFT(BN898,3)),
                --(INT('Data Sheet'!$B$19) &amp; "." &amp; LEFT(BN898,3))
            )
        ),
        "OK"
    )
)</f>
        <v>OK</v>
      </c>
      <c r="O898" s="23" t="str">
        <f>IF(BP898&lt;&gt;"",
    IF(INT('Data Sheet'!$A$19)=INT('Data Sheet'!$B$19),
        --(INT('Data Sheet'!$A$19) &amp; "." &amp; BP898),
        IF(AND((--(INT('Data Sheet'!$A$19) &amp; "." &amp; BP898)&gt;=--('Data Sheet'!$A$19)), (--(INT('Data Sheet'!$A$19) &amp; "." &amp; BP898)&lt;=--('Data Sheet'!$B$19))),
            --(INT('Data Sheet'!$A$19) &amp; "." &amp; BP898),
            --(INT('Data Sheet'!$B$19) &amp; "." &amp; BP898)
        )
    ),
    IF(BN898&lt;&gt;"",
        IF(INT('Data Sheet'!$A$19)=INT('Data Sheet'!$B$19),
            --(INT('Data Sheet'!$A$19) &amp; "." &amp; RIGHT(BN898,3)),
            IF(AND((--(INT('Data Sheet'!$A$19) &amp; "." &amp; RIGHT(BN898,3))&gt;=--('Data Sheet'!$A$19)), (--(INT('Data Sheet'!$A$19) &amp; "." &amp; RIGHT(BN898,3))&lt;=--('Data Sheet'!$B$19))),
                --(INT('Data Sheet'!$A$19) &amp; "." &amp; RIGHT(BN898,3)),
                --(INT('Data Sheet'!$B$19) &amp; "." &amp; RIGHT(BN898,3))
            )
        ),
        "OK"
    )
)</f>
        <v>OK</v>
      </c>
      <c r="P898" s="23" t="str">
        <f>IF(BR898&lt;&gt;"",
    IF(INT('Data Sheet'!$A$19)=INT('Data Sheet'!$B$15),
        --(INT('Data Sheet'!$A$15) &amp; "." &amp; BR898),
        IF(AND((--(INT('Data Sheet'!$A$15) &amp; "." &amp; BR898)&gt;=--('Data Sheet'!$A$15)), (--(INT('Data Sheet'!$A$15) &amp; "." &amp; BR898)&lt;=--('Data Sheet'!$B$15))),
            --(INT('Data Sheet'!$A$15) &amp; "." &amp; BR898),
            --(INT('Data Sheet'!$B$15) &amp; "." &amp; BR898)
        )
    ),
    IF(BQ898&lt;&gt;"",
        IF(INT('Data Sheet'!$A$15)=INT('Data Sheet'!$B$15),
            --(INT('Data Sheet'!$A$15) &amp; "." &amp; LEFT(BQ898,3)),
            IF(AND((--(INT('Data Sheet'!$A$15) &amp; "." &amp; LEFT(BQ898,3))&gt;=--('Data Sheet'!$A$15)), (--(INT('Data Sheet'!$A$15) &amp; "." &amp; LEFT(BQ898,3))&lt;=--('Data Sheet'!$B$15))),
                --(INT('Data Sheet'!$A$15) &amp; "." &amp; LEFT(BQ898,3)),
                --(INT('Data Sheet'!$B$15) &amp; "." &amp; LEFT(BQ898,3))
            )
        ),
        "OK"
    )
)</f>
        <v>OK</v>
      </c>
      <c r="Q898" s="23" t="str">
        <f>IF(BS898&lt;&gt;"",
    IF(INT('Data Sheet'!$A$19)=INT('Data Sheet'!$B$15),
        --(INT('Data Sheet'!$A$15) &amp; "." &amp; BS898),
        IF(AND((--(INT('Data Sheet'!$A$15) &amp; "." &amp; BS898)&gt;=--('Data Sheet'!$A$15)), (--(INT('Data Sheet'!$A$15) &amp; "." &amp; BS898)&lt;=--('Data Sheet'!$B$15))),
            --(INT('Data Sheet'!$A$15) &amp; "." &amp; BS898),
            --(INT('Data Sheet'!$B$15) &amp; "." &amp; BS898)
        )
    ),
    IF(BQ898&lt;&gt;"",
        IF(INT('Data Sheet'!$A$15)=INT('Data Sheet'!$B$15),
            --(INT('Data Sheet'!$A$15) &amp; "." &amp; RIGHT(BQ898,3)),
            IF(AND((--(INT('Data Sheet'!$A$15) &amp; "." &amp; RIGHT(BQ898,3))&gt;=--('Data Sheet'!$A$15)), (--(INT('Data Sheet'!$A$15) &amp; "." &amp; RIGHT(BQ898,3))&lt;=--('Data Sheet'!$B$15))),
                --(INT('Data Sheet'!$A$15) &amp; "." &amp; RIGHT(BQ898,3)),
                --(INT('Data Sheet'!$B$15) &amp; "." &amp; RIGHT(BQ898,3))
            )
        ),
        "OK"
    )
)</f>
        <v>OK</v>
      </c>
      <c r="R898" s="19"/>
      <c r="S898" s="19"/>
      <c r="T898" s="19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1"/>
      <c r="AU898" s="21"/>
      <c r="AV898" s="21"/>
      <c r="AW898" s="22"/>
      <c r="AX898" s="99"/>
      <c r="AY898" s="20"/>
      <c r="AZ898" s="20"/>
      <c r="BA898" s="22"/>
      <c r="BB898">
        <v>890</v>
      </c>
      <c r="BC898" s="80"/>
      <c r="BD898" s="80"/>
      <c r="BE898" s="80"/>
      <c r="BF898" s="80"/>
      <c r="BG898" s="32" t="str">
        <f t="shared" si="147"/>
        <v/>
      </c>
      <c r="BH898" s="78">
        <f t="shared" si="145"/>
        <v>0</v>
      </c>
      <c r="BI898" s="2">
        <f t="shared" si="148"/>
        <v>0</v>
      </c>
      <c r="BJ898" s="2">
        <f t="shared" si="149"/>
        <v>0</v>
      </c>
      <c r="BK898" s="2">
        <f t="shared" si="146"/>
        <v>0</v>
      </c>
    </row>
    <row r="899" spans="2:63" ht="15" customHeight="1" x14ac:dyDescent="0.25">
      <c r="B899" s="14">
        <v>891</v>
      </c>
      <c r="C899" s="95" t="str">
        <f t="shared" si="150"/>
        <v/>
      </c>
      <c r="D899" s="15" t="str">
        <f t="shared" si="155"/>
        <v>OK</v>
      </c>
      <c r="E899" s="16" t="e">
        <f>VLOOKUP('Data Sheet'!$B$8,'Data Sheet'!$I$2:$J$9,2,FALSE)</f>
        <v>#N/A</v>
      </c>
      <c r="F899" s="16" t="str">
        <f t="shared" si="151"/>
        <v/>
      </c>
      <c r="G899" s="103">
        <f t="shared" si="152"/>
        <v>0</v>
      </c>
      <c r="H899" s="17" t="s">
        <v>26</v>
      </c>
      <c r="I899" s="17" t="s">
        <v>26</v>
      </c>
      <c r="J899" s="17" t="str">
        <f>IF('Data Sheet'!$B$9="NC-50","N/A","OK")</f>
        <v>OK</v>
      </c>
      <c r="K899" s="17" t="str">
        <f>IF('Data Sheet'!$B$9="NC-50","N/A","OK")</f>
        <v>OK</v>
      </c>
      <c r="L899" s="17" t="str">
        <f t="shared" si="153"/>
        <v>OK</v>
      </c>
      <c r="M899" s="17" t="str">
        <f t="shared" si="154"/>
        <v>OK</v>
      </c>
      <c r="N899" s="18" t="str">
        <f>IF(BO899&lt;&gt;"",
    IF(INT('Data Sheet'!$A$19)=INT('Data Sheet'!$B$19),
        --(INT('Data Sheet'!$A$19) &amp; "." &amp; BO899),
        IF(AND((--(INT('Data Sheet'!$A$19) &amp; "." &amp; BO899)&gt;=--('Data Sheet'!$A$19)), (--(INT('Data Sheet'!$A$19) &amp; "." &amp; BO899)&lt;=--('Data Sheet'!$B$19))),
            --(INT('Data Sheet'!$A$19) &amp; "." &amp; BO899),
            --(INT('Data Sheet'!$B$19) &amp; "." &amp; BO899)
        )
    ),
    IF(BN899&lt;&gt;"",
        IF(INT('Data Sheet'!$A$19)=INT('Data Sheet'!$B$19),
            --(INT('Data Sheet'!$A$19) &amp; "." &amp; LEFT(BN899,3)),
            IF(AND((--(INT('Data Sheet'!$A$19) &amp; "." &amp; LEFT(BN899,3))&gt;=--('Data Sheet'!$A$19)), (--(INT('Data Sheet'!$A$19) &amp; "." &amp; LEFT(BN899,3))&lt;=--('Data Sheet'!$B$19))),
                --(INT('Data Sheet'!$A$19) &amp; "." &amp; LEFT(BN899,3)),
                --(INT('Data Sheet'!$B$19) &amp; "." &amp; LEFT(BN899,3))
            )
        ),
        "OK"
    )
)</f>
        <v>OK</v>
      </c>
      <c r="O899" s="23" t="str">
        <f>IF(BP899&lt;&gt;"",
    IF(INT('Data Sheet'!$A$19)=INT('Data Sheet'!$B$19),
        --(INT('Data Sheet'!$A$19) &amp; "." &amp; BP899),
        IF(AND((--(INT('Data Sheet'!$A$19) &amp; "." &amp; BP899)&gt;=--('Data Sheet'!$A$19)), (--(INT('Data Sheet'!$A$19) &amp; "." &amp; BP899)&lt;=--('Data Sheet'!$B$19))),
            --(INT('Data Sheet'!$A$19) &amp; "." &amp; BP899),
            --(INT('Data Sheet'!$B$19) &amp; "." &amp; BP899)
        )
    ),
    IF(BN899&lt;&gt;"",
        IF(INT('Data Sheet'!$A$19)=INT('Data Sheet'!$B$19),
            --(INT('Data Sheet'!$A$19) &amp; "." &amp; RIGHT(BN899,3)),
            IF(AND((--(INT('Data Sheet'!$A$19) &amp; "." &amp; RIGHT(BN899,3))&gt;=--('Data Sheet'!$A$19)), (--(INT('Data Sheet'!$A$19) &amp; "." &amp; RIGHT(BN899,3))&lt;=--('Data Sheet'!$B$19))),
                --(INT('Data Sheet'!$A$19) &amp; "." &amp; RIGHT(BN899,3)),
                --(INT('Data Sheet'!$B$19) &amp; "." &amp; RIGHT(BN899,3))
            )
        ),
        "OK"
    )
)</f>
        <v>OK</v>
      </c>
      <c r="P899" s="23" t="str">
        <f>IF(BR899&lt;&gt;"",
    IF(INT('Data Sheet'!$A$19)=INT('Data Sheet'!$B$15),
        --(INT('Data Sheet'!$A$15) &amp; "." &amp; BR899),
        IF(AND((--(INT('Data Sheet'!$A$15) &amp; "." &amp; BR899)&gt;=--('Data Sheet'!$A$15)), (--(INT('Data Sheet'!$A$15) &amp; "." &amp; BR899)&lt;=--('Data Sheet'!$B$15))),
            --(INT('Data Sheet'!$A$15) &amp; "." &amp; BR899),
            --(INT('Data Sheet'!$B$15) &amp; "." &amp; BR899)
        )
    ),
    IF(BQ899&lt;&gt;"",
        IF(INT('Data Sheet'!$A$15)=INT('Data Sheet'!$B$15),
            --(INT('Data Sheet'!$A$15) &amp; "." &amp; LEFT(BQ899,3)),
            IF(AND((--(INT('Data Sheet'!$A$15) &amp; "." &amp; LEFT(BQ899,3))&gt;=--('Data Sheet'!$A$15)), (--(INT('Data Sheet'!$A$15) &amp; "." &amp; LEFT(BQ899,3))&lt;=--('Data Sheet'!$B$15))),
                --(INT('Data Sheet'!$A$15) &amp; "." &amp; LEFT(BQ899,3)),
                --(INT('Data Sheet'!$B$15) &amp; "." &amp; LEFT(BQ899,3))
            )
        ),
        "OK"
    )
)</f>
        <v>OK</v>
      </c>
      <c r="Q899" s="23" t="str">
        <f>IF(BS899&lt;&gt;"",
    IF(INT('Data Sheet'!$A$19)=INT('Data Sheet'!$B$15),
        --(INT('Data Sheet'!$A$15) &amp; "." &amp; BS899),
        IF(AND((--(INT('Data Sheet'!$A$15) &amp; "." &amp; BS899)&gt;=--('Data Sheet'!$A$15)), (--(INT('Data Sheet'!$A$15) &amp; "." &amp; BS899)&lt;=--('Data Sheet'!$B$15))),
            --(INT('Data Sheet'!$A$15) &amp; "." &amp; BS899),
            --(INT('Data Sheet'!$B$15) &amp; "." &amp; BS899)
        )
    ),
    IF(BQ899&lt;&gt;"",
        IF(INT('Data Sheet'!$A$15)=INT('Data Sheet'!$B$15),
            --(INT('Data Sheet'!$A$15) &amp; "." &amp; RIGHT(BQ899,3)),
            IF(AND((--(INT('Data Sheet'!$A$15) &amp; "." &amp; RIGHT(BQ899,3))&gt;=--('Data Sheet'!$A$15)), (--(INT('Data Sheet'!$A$15) &amp; "." &amp; RIGHT(BQ899,3))&lt;=--('Data Sheet'!$B$15))),
                --(INT('Data Sheet'!$A$15) &amp; "." &amp; RIGHT(BQ899,3)),
                --(INT('Data Sheet'!$B$15) &amp; "." &amp; RIGHT(BQ899,3))
            )
        ),
        "OK"
    )
)</f>
        <v>OK</v>
      </c>
      <c r="R899" s="19"/>
      <c r="S899" s="19"/>
      <c r="T899" s="19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1"/>
      <c r="AU899" s="21"/>
      <c r="AV899" s="21"/>
      <c r="AW899" s="22"/>
      <c r="AX899" s="99"/>
      <c r="AY899" s="20"/>
      <c r="AZ899" s="20"/>
      <c r="BA899" s="22"/>
      <c r="BB899">
        <v>891</v>
      </c>
      <c r="BC899" s="80"/>
      <c r="BD899" s="80"/>
      <c r="BE899" s="80"/>
      <c r="BF899" s="80"/>
      <c r="BG899" s="32" t="str">
        <f t="shared" si="147"/>
        <v/>
      </c>
      <c r="BH899" s="78">
        <f t="shared" si="145"/>
        <v>0</v>
      </c>
      <c r="BI899" s="2">
        <f t="shared" si="148"/>
        <v>0</v>
      </c>
      <c r="BJ899" s="2">
        <f t="shared" si="149"/>
        <v>0</v>
      </c>
      <c r="BK899" s="2">
        <f t="shared" si="146"/>
        <v>0</v>
      </c>
    </row>
    <row r="900" spans="2:63" ht="15" customHeight="1" x14ac:dyDescent="0.25">
      <c r="B900" s="14">
        <v>892</v>
      </c>
      <c r="C900" s="95" t="str">
        <f t="shared" si="150"/>
        <v/>
      </c>
      <c r="D900" s="15" t="str">
        <f t="shared" si="155"/>
        <v>OK</v>
      </c>
      <c r="E900" s="16" t="e">
        <f>VLOOKUP('Data Sheet'!$B$8,'Data Sheet'!$I$2:$J$9,2,FALSE)</f>
        <v>#N/A</v>
      </c>
      <c r="F900" s="16" t="str">
        <f t="shared" si="151"/>
        <v/>
      </c>
      <c r="G900" s="103">
        <f t="shared" si="152"/>
        <v>0</v>
      </c>
      <c r="H900" s="17" t="s">
        <v>26</v>
      </c>
      <c r="I900" s="17" t="s">
        <v>26</v>
      </c>
      <c r="J900" s="17" t="str">
        <f>IF('Data Sheet'!$B$9="NC-50","N/A","OK")</f>
        <v>OK</v>
      </c>
      <c r="K900" s="17" t="str">
        <f>IF('Data Sheet'!$B$9="NC-50","N/A","OK")</f>
        <v>OK</v>
      </c>
      <c r="L900" s="17" t="str">
        <f t="shared" si="153"/>
        <v>OK</v>
      </c>
      <c r="M900" s="17" t="str">
        <f t="shared" si="154"/>
        <v>OK</v>
      </c>
      <c r="N900" s="18" t="str">
        <f>IF(BO900&lt;&gt;"",
    IF(INT('Data Sheet'!$A$19)=INT('Data Sheet'!$B$19),
        --(INT('Data Sheet'!$A$19) &amp; "." &amp; BO900),
        IF(AND((--(INT('Data Sheet'!$A$19) &amp; "." &amp; BO900)&gt;=--('Data Sheet'!$A$19)), (--(INT('Data Sheet'!$A$19) &amp; "." &amp; BO900)&lt;=--('Data Sheet'!$B$19))),
            --(INT('Data Sheet'!$A$19) &amp; "." &amp; BO900),
            --(INT('Data Sheet'!$B$19) &amp; "." &amp; BO900)
        )
    ),
    IF(BN900&lt;&gt;"",
        IF(INT('Data Sheet'!$A$19)=INT('Data Sheet'!$B$19),
            --(INT('Data Sheet'!$A$19) &amp; "." &amp; LEFT(BN900,3)),
            IF(AND((--(INT('Data Sheet'!$A$19) &amp; "." &amp; LEFT(BN900,3))&gt;=--('Data Sheet'!$A$19)), (--(INT('Data Sheet'!$A$19) &amp; "." &amp; LEFT(BN900,3))&lt;=--('Data Sheet'!$B$19))),
                --(INT('Data Sheet'!$A$19) &amp; "." &amp; LEFT(BN900,3)),
                --(INT('Data Sheet'!$B$19) &amp; "." &amp; LEFT(BN900,3))
            )
        ),
        "OK"
    )
)</f>
        <v>OK</v>
      </c>
      <c r="O900" s="23" t="str">
        <f>IF(BP900&lt;&gt;"",
    IF(INT('Data Sheet'!$A$19)=INT('Data Sheet'!$B$19),
        --(INT('Data Sheet'!$A$19) &amp; "." &amp; BP900),
        IF(AND((--(INT('Data Sheet'!$A$19) &amp; "." &amp; BP900)&gt;=--('Data Sheet'!$A$19)), (--(INT('Data Sheet'!$A$19) &amp; "." &amp; BP900)&lt;=--('Data Sheet'!$B$19))),
            --(INT('Data Sheet'!$A$19) &amp; "." &amp; BP900),
            --(INT('Data Sheet'!$B$19) &amp; "." &amp; BP900)
        )
    ),
    IF(BN900&lt;&gt;"",
        IF(INT('Data Sheet'!$A$19)=INT('Data Sheet'!$B$19),
            --(INT('Data Sheet'!$A$19) &amp; "." &amp; RIGHT(BN900,3)),
            IF(AND((--(INT('Data Sheet'!$A$19) &amp; "." &amp; RIGHT(BN900,3))&gt;=--('Data Sheet'!$A$19)), (--(INT('Data Sheet'!$A$19) &amp; "." &amp; RIGHT(BN900,3))&lt;=--('Data Sheet'!$B$19))),
                --(INT('Data Sheet'!$A$19) &amp; "." &amp; RIGHT(BN900,3)),
                --(INT('Data Sheet'!$B$19) &amp; "." &amp; RIGHT(BN900,3))
            )
        ),
        "OK"
    )
)</f>
        <v>OK</v>
      </c>
      <c r="P900" s="23" t="str">
        <f>IF(BR900&lt;&gt;"",
    IF(INT('Data Sheet'!$A$19)=INT('Data Sheet'!$B$15),
        --(INT('Data Sheet'!$A$15) &amp; "." &amp; BR900),
        IF(AND((--(INT('Data Sheet'!$A$15) &amp; "." &amp; BR900)&gt;=--('Data Sheet'!$A$15)), (--(INT('Data Sheet'!$A$15) &amp; "." &amp; BR900)&lt;=--('Data Sheet'!$B$15))),
            --(INT('Data Sheet'!$A$15) &amp; "." &amp; BR900),
            --(INT('Data Sheet'!$B$15) &amp; "." &amp; BR900)
        )
    ),
    IF(BQ900&lt;&gt;"",
        IF(INT('Data Sheet'!$A$15)=INT('Data Sheet'!$B$15),
            --(INT('Data Sheet'!$A$15) &amp; "." &amp; LEFT(BQ900,3)),
            IF(AND((--(INT('Data Sheet'!$A$15) &amp; "." &amp; LEFT(BQ900,3))&gt;=--('Data Sheet'!$A$15)), (--(INT('Data Sheet'!$A$15) &amp; "." &amp; LEFT(BQ900,3))&lt;=--('Data Sheet'!$B$15))),
                --(INT('Data Sheet'!$A$15) &amp; "." &amp; LEFT(BQ900,3)),
                --(INT('Data Sheet'!$B$15) &amp; "." &amp; LEFT(BQ900,3))
            )
        ),
        "OK"
    )
)</f>
        <v>OK</v>
      </c>
      <c r="Q900" s="23" t="str">
        <f>IF(BS900&lt;&gt;"",
    IF(INT('Data Sheet'!$A$19)=INT('Data Sheet'!$B$15),
        --(INT('Data Sheet'!$A$15) &amp; "." &amp; BS900),
        IF(AND((--(INT('Data Sheet'!$A$15) &amp; "." &amp; BS900)&gt;=--('Data Sheet'!$A$15)), (--(INT('Data Sheet'!$A$15) &amp; "." &amp; BS900)&lt;=--('Data Sheet'!$B$15))),
            --(INT('Data Sheet'!$A$15) &amp; "." &amp; BS900),
            --(INT('Data Sheet'!$B$15) &amp; "." &amp; BS900)
        )
    ),
    IF(BQ900&lt;&gt;"",
        IF(INT('Data Sheet'!$A$15)=INT('Data Sheet'!$B$15),
            --(INT('Data Sheet'!$A$15) &amp; "." &amp; RIGHT(BQ900,3)),
            IF(AND((--(INT('Data Sheet'!$A$15) &amp; "." &amp; RIGHT(BQ900,3))&gt;=--('Data Sheet'!$A$15)), (--(INT('Data Sheet'!$A$15) &amp; "." &amp; RIGHT(BQ900,3))&lt;=--('Data Sheet'!$B$15))),
                --(INT('Data Sheet'!$A$15) &amp; "." &amp; RIGHT(BQ900,3)),
                --(INT('Data Sheet'!$B$15) &amp; "." &amp; RIGHT(BQ900,3))
            )
        ),
        "OK"
    )
)</f>
        <v>OK</v>
      </c>
      <c r="R900" s="19"/>
      <c r="S900" s="19"/>
      <c r="T900" s="19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1"/>
      <c r="AU900" s="21"/>
      <c r="AV900" s="21"/>
      <c r="AW900" s="22"/>
      <c r="AX900" s="99"/>
      <c r="AY900" s="20"/>
      <c r="AZ900" s="20"/>
      <c r="BA900" s="22"/>
      <c r="BB900">
        <v>892</v>
      </c>
      <c r="BC900" s="80"/>
      <c r="BD900" s="80"/>
      <c r="BE900" s="80"/>
      <c r="BF900" s="80"/>
      <c r="BG900" s="32" t="str">
        <f t="shared" si="147"/>
        <v/>
      </c>
      <c r="BH900" s="78">
        <f t="shared" si="145"/>
        <v>0</v>
      </c>
      <c r="BI900" s="2">
        <f t="shared" si="148"/>
        <v>0</v>
      </c>
      <c r="BJ900" s="2">
        <f t="shared" si="149"/>
        <v>0</v>
      </c>
      <c r="BK900" s="2">
        <f t="shared" si="146"/>
        <v>0</v>
      </c>
    </row>
    <row r="901" spans="2:63" ht="15" customHeight="1" x14ac:dyDescent="0.25">
      <c r="B901" s="14">
        <v>893</v>
      </c>
      <c r="C901" s="95" t="str">
        <f t="shared" si="150"/>
        <v/>
      </c>
      <c r="D901" s="15" t="str">
        <f t="shared" si="155"/>
        <v>OK</v>
      </c>
      <c r="E901" s="16" t="e">
        <f>VLOOKUP('Data Sheet'!$B$8,'Data Sheet'!$I$2:$J$9,2,FALSE)</f>
        <v>#N/A</v>
      </c>
      <c r="F901" s="16" t="str">
        <f t="shared" si="151"/>
        <v/>
      </c>
      <c r="G901" s="103">
        <f t="shared" si="152"/>
        <v>0</v>
      </c>
      <c r="H901" s="17" t="s">
        <v>26</v>
      </c>
      <c r="I901" s="17" t="s">
        <v>26</v>
      </c>
      <c r="J901" s="17" t="str">
        <f>IF('Data Sheet'!$B$9="NC-50","N/A","OK")</f>
        <v>OK</v>
      </c>
      <c r="K901" s="17" t="str">
        <f>IF('Data Sheet'!$B$9="NC-50","N/A","OK")</f>
        <v>OK</v>
      </c>
      <c r="L901" s="17" t="str">
        <f t="shared" si="153"/>
        <v>OK</v>
      </c>
      <c r="M901" s="17" t="str">
        <f t="shared" si="154"/>
        <v>OK</v>
      </c>
      <c r="N901" s="18" t="str">
        <f>IF(BO901&lt;&gt;"",
    IF(INT('Data Sheet'!$A$19)=INT('Data Sheet'!$B$19),
        --(INT('Data Sheet'!$A$19) &amp; "." &amp; BO901),
        IF(AND((--(INT('Data Sheet'!$A$19) &amp; "." &amp; BO901)&gt;=--('Data Sheet'!$A$19)), (--(INT('Data Sheet'!$A$19) &amp; "." &amp; BO901)&lt;=--('Data Sheet'!$B$19))),
            --(INT('Data Sheet'!$A$19) &amp; "." &amp; BO901),
            --(INT('Data Sheet'!$B$19) &amp; "." &amp; BO901)
        )
    ),
    IF(BN901&lt;&gt;"",
        IF(INT('Data Sheet'!$A$19)=INT('Data Sheet'!$B$19),
            --(INT('Data Sheet'!$A$19) &amp; "." &amp; LEFT(BN901,3)),
            IF(AND((--(INT('Data Sheet'!$A$19) &amp; "." &amp; LEFT(BN901,3))&gt;=--('Data Sheet'!$A$19)), (--(INT('Data Sheet'!$A$19) &amp; "." &amp; LEFT(BN901,3))&lt;=--('Data Sheet'!$B$19))),
                --(INT('Data Sheet'!$A$19) &amp; "." &amp; LEFT(BN901,3)),
                --(INT('Data Sheet'!$B$19) &amp; "." &amp; LEFT(BN901,3))
            )
        ),
        "OK"
    )
)</f>
        <v>OK</v>
      </c>
      <c r="O901" s="23" t="str">
        <f>IF(BP901&lt;&gt;"",
    IF(INT('Data Sheet'!$A$19)=INT('Data Sheet'!$B$19),
        --(INT('Data Sheet'!$A$19) &amp; "." &amp; BP901),
        IF(AND((--(INT('Data Sheet'!$A$19) &amp; "." &amp; BP901)&gt;=--('Data Sheet'!$A$19)), (--(INT('Data Sheet'!$A$19) &amp; "." &amp; BP901)&lt;=--('Data Sheet'!$B$19))),
            --(INT('Data Sheet'!$A$19) &amp; "." &amp; BP901),
            --(INT('Data Sheet'!$B$19) &amp; "." &amp; BP901)
        )
    ),
    IF(BN901&lt;&gt;"",
        IF(INT('Data Sheet'!$A$19)=INT('Data Sheet'!$B$19),
            --(INT('Data Sheet'!$A$19) &amp; "." &amp; RIGHT(BN901,3)),
            IF(AND((--(INT('Data Sheet'!$A$19) &amp; "." &amp; RIGHT(BN901,3))&gt;=--('Data Sheet'!$A$19)), (--(INT('Data Sheet'!$A$19) &amp; "." &amp; RIGHT(BN901,3))&lt;=--('Data Sheet'!$B$19))),
                --(INT('Data Sheet'!$A$19) &amp; "." &amp; RIGHT(BN901,3)),
                --(INT('Data Sheet'!$B$19) &amp; "." &amp; RIGHT(BN901,3))
            )
        ),
        "OK"
    )
)</f>
        <v>OK</v>
      </c>
      <c r="P901" s="23" t="str">
        <f>IF(BR901&lt;&gt;"",
    IF(INT('Data Sheet'!$A$19)=INT('Data Sheet'!$B$15),
        --(INT('Data Sheet'!$A$15) &amp; "." &amp; BR901),
        IF(AND((--(INT('Data Sheet'!$A$15) &amp; "." &amp; BR901)&gt;=--('Data Sheet'!$A$15)), (--(INT('Data Sheet'!$A$15) &amp; "." &amp; BR901)&lt;=--('Data Sheet'!$B$15))),
            --(INT('Data Sheet'!$A$15) &amp; "." &amp; BR901),
            --(INT('Data Sheet'!$B$15) &amp; "." &amp; BR901)
        )
    ),
    IF(BQ901&lt;&gt;"",
        IF(INT('Data Sheet'!$A$15)=INT('Data Sheet'!$B$15),
            --(INT('Data Sheet'!$A$15) &amp; "." &amp; LEFT(BQ901,3)),
            IF(AND((--(INT('Data Sheet'!$A$15) &amp; "." &amp; LEFT(BQ901,3))&gt;=--('Data Sheet'!$A$15)), (--(INT('Data Sheet'!$A$15) &amp; "." &amp; LEFT(BQ901,3))&lt;=--('Data Sheet'!$B$15))),
                --(INT('Data Sheet'!$A$15) &amp; "." &amp; LEFT(BQ901,3)),
                --(INT('Data Sheet'!$B$15) &amp; "." &amp; LEFT(BQ901,3))
            )
        ),
        "OK"
    )
)</f>
        <v>OK</v>
      </c>
      <c r="Q901" s="23" t="str">
        <f>IF(BS901&lt;&gt;"",
    IF(INT('Data Sheet'!$A$19)=INT('Data Sheet'!$B$15),
        --(INT('Data Sheet'!$A$15) &amp; "." &amp; BS901),
        IF(AND((--(INT('Data Sheet'!$A$15) &amp; "." &amp; BS901)&gt;=--('Data Sheet'!$A$15)), (--(INT('Data Sheet'!$A$15) &amp; "." &amp; BS901)&lt;=--('Data Sheet'!$B$15))),
            --(INT('Data Sheet'!$A$15) &amp; "." &amp; BS901),
            --(INT('Data Sheet'!$B$15) &amp; "." &amp; BS901)
        )
    ),
    IF(BQ901&lt;&gt;"",
        IF(INT('Data Sheet'!$A$15)=INT('Data Sheet'!$B$15),
            --(INT('Data Sheet'!$A$15) &amp; "." &amp; RIGHT(BQ901,3)),
            IF(AND((--(INT('Data Sheet'!$A$15) &amp; "." &amp; RIGHT(BQ901,3))&gt;=--('Data Sheet'!$A$15)), (--(INT('Data Sheet'!$A$15) &amp; "." &amp; RIGHT(BQ901,3))&lt;=--('Data Sheet'!$B$15))),
                --(INT('Data Sheet'!$A$15) &amp; "." &amp; RIGHT(BQ901,3)),
                --(INT('Data Sheet'!$B$15) &amp; "." &amp; RIGHT(BQ901,3))
            )
        ),
        "OK"
    )
)</f>
        <v>OK</v>
      </c>
      <c r="R901" s="19"/>
      <c r="S901" s="19"/>
      <c r="T901" s="19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1"/>
      <c r="AU901" s="21"/>
      <c r="AV901" s="21"/>
      <c r="AW901" s="22"/>
      <c r="AX901" s="99"/>
      <c r="AY901" s="20"/>
      <c r="AZ901" s="20"/>
      <c r="BA901" s="22"/>
      <c r="BB901">
        <v>893</v>
      </c>
      <c r="BC901" s="80"/>
      <c r="BD901" s="80"/>
      <c r="BE901" s="80"/>
      <c r="BF901" s="80"/>
      <c r="BG901" s="32" t="str">
        <f t="shared" si="147"/>
        <v/>
      </c>
      <c r="BH901" s="78">
        <f t="shared" si="145"/>
        <v>0</v>
      </c>
      <c r="BI901" s="2">
        <f t="shared" si="148"/>
        <v>0</v>
      </c>
      <c r="BJ901" s="2">
        <f t="shared" si="149"/>
        <v>0</v>
      </c>
      <c r="BK901" s="2">
        <f t="shared" si="146"/>
        <v>0</v>
      </c>
    </row>
    <row r="902" spans="2:63" ht="15" customHeight="1" x14ac:dyDescent="0.25">
      <c r="B902" s="14">
        <v>894</v>
      </c>
      <c r="C902" s="95" t="str">
        <f t="shared" si="150"/>
        <v/>
      </c>
      <c r="D902" s="15" t="str">
        <f t="shared" si="155"/>
        <v>OK</v>
      </c>
      <c r="E902" s="16" t="e">
        <f>VLOOKUP('Data Sheet'!$B$8,'Data Sheet'!$I$2:$J$9,2,FALSE)</f>
        <v>#N/A</v>
      </c>
      <c r="F902" s="16" t="str">
        <f t="shared" si="151"/>
        <v/>
      </c>
      <c r="G902" s="103">
        <f t="shared" si="152"/>
        <v>0</v>
      </c>
      <c r="H902" s="17" t="s">
        <v>26</v>
      </c>
      <c r="I902" s="17" t="s">
        <v>26</v>
      </c>
      <c r="J902" s="17" t="str">
        <f>IF('Data Sheet'!$B$9="NC-50","N/A","OK")</f>
        <v>OK</v>
      </c>
      <c r="K902" s="17" t="str">
        <f>IF('Data Sheet'!$B$9="NC-50","N/A","OK")</f>
        <v>OK</v>
      </c>
      <c r="L902" s="17" t="str">
        <f t="shared" si="153"/>
        <v>OK</v>
      </c>
      <c r="M902" s="17" t="str">
        <f t="shared" si="154"/>
        <v>OK</v>
      </c>
      <c r="N902" s="18" t="str">
        <f>IF(BO902&lt;&gt;"",
    IF(INT('Data Sheet'!$A$19)=INT('Data Sheet'!$B$19),
        --(INT('Data Sheet'!$A$19) &amp; "." &amp; BO902),
        IF(AND((--(INT('Data Sheet'!$A$19) &amp; "." &amp; BO902)&gt;=--('Data Sheet'!$A$19)), (--(INT('Data Sheet'!$A$19) &amp; "." &amp; BO902)&lt;=--('Data Sheet'!$B$19))),
            --(INT('Data Sheet'!$A$19) &amp; "." &amp; BO902),
            --(INT('Data Sheet'!$B$19) &amp; "." &amp; BO902)
        )
    ),
    IF(BN902&lt;&gt;"",
        IF(INT('Data Sheet'!$A$19)=INT('Data Sheet'!$B$19),
            --(INT('Data Sheet'!$A$19) &amp; "." &amp; LEFT(BN902,3)),
            IF(AND((--(INT('Data Sheet'!$A$19) &amp; "." &amp; LEFT(BN902,3))&gt;=--('Data Sheet'!$A$19)), (--(INT('Data Sheet'!$A$19) &amp; "." &amp; LEFT(BN902,3))&lt;=--('Data Sheet'!$B$19))),
                --(INT('Data Sheet'!$A$19) &amp; "." &amp; LEFT(BN902,3)),
                --(INT('Data Sheet'!$B$19) &amp; "." &amp; LEFT(BN902,3))
            )
        ),
        "OK"
    )
)</f>
        <v>OK</v>
      </c>
      <c r="O902" s="23" t="str">
        <f>IF(BP902&lt;&gt;"",
    IF(INT('Data Sheet'!$A$19)=INT('Data Sheet'!$B$19),
        --(INT('Data Sheet'!$A$19) &amp; "." &amp; BP902),
        IF(AND((--(INT('Data Sheet'!$A$19) &amp; "." &amp; BP902)&gt;=--('Data Sheet'!$A$19)), (--(INT('Data Sheet'!$A$19) &amp; "." &amp; BP902)&lt;=--('Data Sheet'!$B$19))),
            --(INT('Data Sheet'!$A$19) &amp; "." &amp; BP902),
            --(INT('Data Sheet'!$B$19) &amp; "." &amp; BP902)
        )
    ),
    IF(BN902&lt;&gt;"",
        IF(INT('Data Sheet'!$A$19)=INT('Data Sheet'!$B$19),
            --(INT('Data Sheet'!$A$19) &amp; "." &amp; RIGHT(BN902,3)),
            IF(AND((--(INT('Data Sheet'!$A$19) &amp; "." &amp; RIGHT(BN902,3))&gt;=--('Data Sheet'!$A$19)), (--(INT('Data Sheet'!$A$19) &amp; "." &amp; RIGHT(BN902,3))&lt;=--('Data Sheet'!$B$19))),
                --(INT('Data Sheet'!$A$19) &amp; "." &amp; RIGHT(BN902,3)),
                --(INT('Data Sheet'!$B$19) &amp; "." &amp; RIGHT(BN902,3))
            )
        ),
        "OK"
    )
)</f>
        <v>OK</v>
      </c>
      <c r="P902" s="23" t="str">
        <f>IF(BR902&lt;&gt;"",
    IF(INT('Data Sheet'!$A$19)=INT('Data Sheet'!$B$15),
        --(INT('Data Sheet'!$A$15) &amp; "." &amp; BR902),
        IF(AND((--(INT('Data Sheet'!$A$15) &amp; "." &amp; BR902)&gt;=--('Data Sheet'!$A$15)), (--(INT('Data Sheet'!$A$15) &amp; "." &amp; BR902)&lt;=--('Data Sheet'!$B$15))),
            --(INT('Data Sheet'!$A$15) &amp; "." &amp; BR902),
            --(INT('Data Sheet'!$B$15) &amp; "." &amp; BR902)
        )
    ),
    IF(BQ902&lt;&gt;"",
        IF(INT('Data Sheet'!$A$15)=INT('Data Sheet'!$B$15),
            --(INT('Data Sheet'!$A$15) &amp; "." &amp; LEFT(BQ902,3)),
            IF(AND((--(INT('Data Sheet'!$A$15) &amp; "." &amp; LEFT(BQ902,3))&gt;=--('Data Sheet'!$A$15)), (--(INT('Data Sheet'!$A$15) &amp; "." &amp; LEFT(BQ902,3))&lt;=--('Data Sheet'!$B$15))),
                --(INT('Data Sheet'!$A$15) &amp; "." &amp; LEFT(BQ902,3)),
                --(INT('Data Sheet'!$B$15) &amp; "." &amp; LEFT(BQ902,3))
            )
        ),
        "OK"
    )
)</f>
        <v>OK</v>
      </c>
      <c r="Q902" s="23" t="str">
        <f>IF(BS902&lt;&gt;"",
    IF(INT('Data Sheet'!$A$19)=INT('Data Sheet'!$B$15),
        --(INT('Data Sheet'!$A$15) &amp; "." &amp; BS902),
        IF(AND((--(INT('Data Sheet'!$A$15) &amp; "." &amp; BS902)&gt;=--('Data Sheet'!$A$15)), (--(INT('Data Sheet'!$A$15) &amp; "." &amp; BS902)&lt;=--('Data Sheet'!$B$15))),
            --(INT('Data Sheet'!$A$15) &amp; "." &amp; BS902),
            --(INT('Data Sheet'!$B$15) &amp; "." &amp; BS902)
        )
    ),
    IF(BQ902&lt;&gt;"",
        IF(INT('Data Sheet'!$A$15)=INT('Data Sheet'!$B$15),
            --(INT('Data Sheet'!$A$15) &amp; "." &amp; RIGHT(BQ902,3)),
            IF(AND((--(INT('Data Sheet'!$A$15) &amp; "." &amp; RIGHT(BQ902,3))&gt;=--('Data Sheet'!$A$15)), (--(INT('Data Sheet'!$A$15) &amp; "." &amp; RIGHT(BQ902,3))&lt;=--('Data Sheet'!$B$15))),
                --(INT('Data Sheet'!$A$15) &amp; "." &amp; RIGHT(BQ902,3)),
                --(INT('Data Sheet'!$B$15) &amp; "." &amp; RIGHT(BQ902,3))
            )
        ),
        "OK"
    )
)</f>
        <v>OK</v>
      </c>
      <c r="R902" s="19"/>
      <c r="S902" s="19"/>
      <c r="T902" s="19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1"/>
      <c r="AU902" s="21"/>
      <c r="AV902" s="21"/>
      <c r="AW902" s="22"/>
      <c r="AX902" s="99"/>
      <c r="AY902" s="20"/>
      <c r="AZ902" s="20"/>
      <c r="BA902" s="22"/>
      <c r="BB902">
        <v>894</v>
      </c>
      <c r="BC902" s="80"/>
      <c r="BD902" s="80"/>
      <c r="BE902" s="80"/>
      <c r="BF902" s="80"/>
      <c r="BG902" s="32" t="str">
        <f t="shared" si="147"/>
        <v/>
      </c>
      <c r="BH902" s="78">
        <f t="shared" si="145"/>
        <v>0</v>
      </c>
      <c r="BI902" s="2">
        <f t="shared" si="148"/>
        <v>0</v>
      </c>
      <c r="BJ902" s="2">
        <f t="shared" si="149"/>
        <v>0</v>
      </c>
      <c r="BK902" s="2">
        <f t="shared" si="146"/>
        <v>0</v>
      </c>
    </row>
    <row r="903" spans="2:63" ht="15" customHeight="1" x14ac:dyDescent="0.25">
      <c r="B903" s="14">
        <v>895</v>
      </c>
      <c r="C903" s="95" t="str">
        <f t="shared" si="150"/>
        <v/>
      </c>
      <c r="D903" s="15" t="str">
        <f t="shared" si="155"/>
        <v>OK</v>
      </c>
      <c r="E903" s="16" t="e">
        <f>VLOOKUP('Data Sheet'!$B$8,'Data Sheet'!$I$2:$J$9,2,FALSE)</f>
        <v>#N/A</v>
      </c>
      <c r="F903" s="16" t="str">
        <f t="shared" si="151"/>
        <v/>
      </c>
      <c r="G903" s="103">
        <f t="shared" si="152"/>
        <v>0</v>
      </c>
      <c r="H903" s="17" t="s">
        <v>26</v>
      </c>
      <c r="I903" s="17" t="s">
        <v>26</v>
      </c>
      <c r="J903" s="17" t="str">
        <f>IF('Data Sheet'!$B$9="NC-50","N/A","OK")</f>
        <v>OK</v>
      </c>
      <c r="K903" s="17" t="str">
        <f>IF('Data Sheet'!$B$9="NC-50","N/A","OK")</f>
        <v>OK</v>
      </c>
      <c r="L903" s="17" t="str">
        <f t="shared" si="153"/>
        <v>OK</v>
      </c>
      <c r="M903" s="17" t="str">
        <f t="shared" si="154"/>
        <v>OK</v>
      </c>
      <c r="N903" s="18" t="str">
        <f>IF(BO903&lt;&gt;"",
    IF(INT('Data Sheet'!$A$19)=INT('Data Sheet'!$B$19),
        --(INT('Data Sheet'!$A$19) &amp; "." &amp; BO903),
        IF(AND((--(INT('Data Sheet'!$A$19) &amp; "." &amp; BO903)&gt;=--('Data Sheet'!$A$19)), (--(INT('Data Sheet'!$A$19) &amp; "." &amp; BO903)&lt;=--('Data Sheet'!$B$19))),
            --(INT('Data Sheet'!$A$19) &amp; "." &amp; BO903),
            --(INT('Data Sheet'!$B$19) &amp; "." &amp; BO903)
        )
    ),
    IF(BN903&lt;&gt;"",
        IF(INT('Data Sheet'!$A$19)=INT('Data Sheet'!$B$19),
            --(INT('Data Sheet'!$A$19) &amp; "." &amp; LEFT(BN903,3)),
            IF(AND((--(INT('Data Sheet'!$A$19) &amp; "." &amp; LEFT(BN903,3))&gt;=--('Data Sheet'!$A$19)), (--(INT('Data Sheet'!$A$19) &amp; "." &amp; LEFT(BN903,3))&lt;=--('Data Sheet'!$B$19))),
                --(INT('Data Sheet'!$A$19) &amp; "." &amp; LEFT(BN903,3)),
                --(INT('Data Sheet'!$B$19) &amp; "." &amp; LEFT(BN903,3))
            )
        ),
        "OK"
    )
)</f>
        <v>OK</v>
      </c>
      <c r="O903" s="23" t="str">
        <f>IF(BP903&lt;&gt;"",
    IF(INT('Data Sheet'!$A$19)=INT('Data Sheet'!$B$19),
        --(INT('Data Sheet'!$A$19) &amp; "." &amp; BP903),
        IF(AND((--(INT('Data Sheet'!$A$19) &amp; "." &amp; BP903)&gt;=--('Data Sheet'!$A$19)), (--(INT('Data Sheet'!$A$19) &amp; "." &amp; BP903)&lt;=--('Data Sheet'!$B$19))),
            --(INT('Data Sheet'!$A$19) &amp; "." &amp; BP903),
            --(INT('Data Sheet'!$B$19) &amp; "." &amp; BP903)
        )
    ),
    IF(BN903&lt;&gt;"",
        IF(INT('Data Sheet'!$A$19)=INT('Data Sheet'!$B$19),
            --(INT('Data Sheet'!$A$19) &amp; "." &amp; RIGHT(BN903,3)),
            IF(AND((--(INT('Data Sheet'!$A$19) &amp; "." &amp; RIGHT(BN903,3))&gt;=--('Data Sheet'!$A$19)), (--(INT('Data Sheet'!$A$19) &amp; "." &amp; RIGHT(BN903,3))&lt;=--('Data Sheet'!$B$19))),
                --(INT('Data Sheet'!$A$19) &amp; "." &amp; RIGHT(BN903,3)),
                --(INT('Data Sheet'!$B$19) &amp; "." &amp; RIGHT(BN903,3))
            )
        ),
        "OK"
    )
)</f>
        <v>OK</v>
      </c>
      <c r="P903" s="23" t="str">
        <f>IF(BR903&lt;&gt;"",
    IF(INT('Data Sheet'!$A$19)=INT('Data Sheet'!$B$15),
        --(INT('Data Sheet'!$A$15) &amp; "." &amp; BR903),
        IF(AND((--(INT('Data Sheet'!$A$15) &amp; "." &amp; BR903)&gt;=--('Data Sheet'!$A$15)), (--(INT('Data Sheet'!$A$15) &amp; "." &amp; BR903)&lt;=--('Data Sheet'!$B$15))),
            --(INT('Data Sheet'!$A$15) &amp; "." &amp; BR903),
            --(INT('Data Sheet'!$B$15) &amp; "." &amp; BR903)
        )
    ),
    IF(BQ903&lt;&gt;"",
        IF(INT('Data Sheet'!$A$15)=INT('Data Sheet'!$B$15),
            --(INT('Data Sheet'!$A$15) &amp; "." &amp; LEFT(BQ903,3)),
            IF(AND((--(INT('Data Sheet'!$A$15) &amp; "." &amp; LEFT(BQ903,3))&gt;=--('Data Sheet'!$A$15)), (--(INT('Data Sheet'!$A$15) &amp; "." &amp; LEFT(BQ903,3))&lt;=--('Data Sheet'!$B$15))),
                --(INT('Data Sheet'!$A$15) &amp; "." &amp; LEFT(BQ903,3)),
                --(INT('Data Sheet'!$B$15) &amp; "." &amp; LEFT(BQ903,3))
            )
        ),
        "OK"
    )
)</f>
        <v>OK</v>
      </c>
      <c r="Q903" s="23" t="str">
        <f>IF(BS903&lt;&gt;"",
    IF(INT('Data Sheet'!$A$19)=INT('Data Sheet'!$B$15),
        --(INT('Data Sheet'!$A$15) &amp; "." &amp; BS903),
        IF(AND((--(INT('Data Sheet'!$A$15) &amp; "." &amp; BS903)&gt;=--('Data Sheet'!$A$15)), (--(INT('Data Sheet'!$A$15) &amp; "." &amp; BS903)&lt;=--('Data Sheet'!$B$15))),
            --(INT('Data Sheet'!$A$15) &amp; "." &amp; BS903),
            --(INT('Data Sheet'!$B$15) &amp; "." &amp; BS903)
        )
    ),
    IF(BQ903&lt;&gt;"",
        IF(INT('Data Sheet'!$A$15)=INT('Data Sheet'!$B$15),
            --(INT('Data Sheet'!$A$15) &amp; "." &amp; RIGHT(BQ903,3)),
            IF(AND((--(INT('Data Sheet'!$A$15) &amp; "." &amp; RIGHT(BQ903,3))&gt;=--('Data Sheet'!$A$15)), (--(INT('Data Sheet'!$A$15) &amp; "." &amp; RIGHT(BQ903,3))&lt;=--('Data Sheet'!$B$15))),
                --(INT('Data Sheet'!$A$15) &amp; "." &amp; RIGHT(BQ903,3)),
                --(INT('Data Sheet'!$B$15) &amp; "." &amp; RIGHT(BQ903,3))
            )
        ),
        "OK"
    )
)</f>
        <v>OK</v>
      </c>
      <c r="R903" s="19"/>
      <c r="S903" s="19"/>
      <c r="T903" s="19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1"/>
      <c r="AU903" s="21"/>
      <c r="AV903" s="21"/>
      <c r="AW903" s="22"/>
      <c r="AX903" s="99"/>
      <c r="AY903" s="20"/>
      <c r="AZ903" s="20"/>
      <c r="BA903" s="22"/>
      <c r="BB903">
        <v>895</v>
      </c>
      <c r="BC903" s="80"/>
      <c r="BD903" s="80"/>
      <c r="BE903" s="80"/>
      <c r="BF903" s="80"/>
      <c r="BG903" s="32" t="str">
        <f t="shared" si="147"/>
        <v/>
      </c>
      <c r="BH903" s="78">
        <f t="shared" si="145"/>
        <v>0</v>
      </c>
      <c r="BI903" s="2">
        <f t="shared" si="148"/>
        <v>0</v>
      </c>
      <c r="BJ903" s="2">
        <f t="shared" si="149"/>
        <v>0</v>
      </c>
      <c r="BK903" s="2">
        <f t="shared" si="146"/>
        <v>0</v>
      </c>
    </row>
    <row r="904" spans="2:63" ht="15" customHeight="1" x14ac:dyDescent="0.25">
      <c r="B904" s="14">
        <v>896</v>
      </c>
      <c r="C904" s="95" t="str">
        <f t="shared" si="150"/>
        <v/>
      </c>
      <c r="D904" s="15" t="str">
        <f t="shared" si="155"/>
        <v>OK</v>
      </c>
      <c r="E904" s="16" t="e">
        <f>VLOOKUP('Data Sheet'!$B$8,'Data Sheet'!$I$2:$J$9,2,FALSE)</f>
        <v>#N/A</v>
      </c>
      <c r="F904" s="16" t="str">
        <f t="shared" si="151"/>
        <v/>
      </c>
      <c r="G904" s="103">
        <f t="shared" si="152"/>
        <v>0</v>
      </c>
      <c r="H904" s="17" t="s">
        <v>26</v>
      </c>
      <c r="I904" s="17" t="s">
        <v>26</v>
      </c>
      <c r="J904" s="17" t="str">
        <f>IF('Data Sheet'!$B$9="NC-50","N/A","OK")</f>
        <v>OK</v>
      </c>
      <c r="K904" s="17" t="str">
        <f>IF('Data Sheet'!$B$9="NC-50","N/A","OK")</f>
        <v>OK</v>
      </c>
      <c r="L904" s="17" t="str">
        <f t="shared" si="153"/>
        <v>OK</v>
      </c>
      <c r="M904" s="17" t="str">
        <f t="shared" si="154"/>
        <v>OK</v>
      </c>
      <c r="N904" s="18" t="str">
        <f>IF(BO904&lt;&gt;"",
    IF(INT('Data Sheet'!$A$19)=INT('Data Sheet'!$B$19),
        --(INT('Data Sheet'!$A$19) &amp; "." &amp; BO904),
        IF(AND((--(INT('Data Sheet'!$A$19) &amp; "." &amp; BO904)&gt;=--('Data Sheet'!$A$19)), (--(INT('Data Sheet'!$A$19) &amp; "." &amp; BO904)&lt;=--('Data Sheet'!$B$19))),
            --(INT('Data Sheet'!$A$19) &amp; "." &amp; BO904),
            --(INT('Data Sheet'!$B$19) &amp; "." &amp; BO904)
        )
    ),
    IF(BN904&lt;&gt;"",
        IF(INT('Data Sheet'!$A$19)=INT('Data Sheet'!$B$19),
            --(INT('Data Sheet'!$A$19) &amp; "." &amp; LEFT(BN904,3)),
            IF(AND((--(INT('Data Sheet'!$A$19) &amp; "." &amp; LEFT(BN904,3))&gt;=--('Data Sheet'!$A$19)), (--(INT('Data Sheet'!$A$19) &amp; "." &amp; LEFT(BN904,3))&lt;=--('Data Sheet'!$B$19))),
                --(INT('Data Sheet'!$A$19) &amp; "." &amp; LEFT(BN904,3)),
                --(INT('Data Sheet'!$B$19) &amp; "." &amp; LEFT(BN904,3))
            )
        ),
        "OK"
    )
)</f>
        <v>OK</v>
      </c>
      <c r="O904" s="23" t="str">
        <f>IF(BP904&lt;&gt;"",
    IF(INT('Data Sheet'!$A$19)=INT('Data Sheet'!$B$19),
        --(INT('Data Sheet'!$A$19) &amp; "." &amp; BP904),
        IF(AND((--(INT('Data Sheet'!$A$19) &amp; "." &amp; BP904)&gt;=--('Data Sheet'!$A$19)), (--(INT('Data Sheet'!$A$19) &amp; "." &amp; BP904)&lt;=--('Data Sheet'!$B$19))),
            --(INT('Data Sheet'!$A$19) &amp; "." &amp; BP904),
            --(INT('Data Sheet'!$B$19) &amp; "." &amp; BP904)
        )
    ),
    IF(BN904&lt;&gt;"",
        IF(INT('Data Sheet'!$A$19)=INT('Data Sheet'!$B$19),
            --(INT('Data Sheet'!$A$19) &amp; "." &amp; RIGHT(BN904,3)),
            IF(AND((--(INT('Data Sheet'!$A$19) &amp; "." &amp; RIGHT(BN904,3))&gt;=--('Data Sheet'!$A$19)), (--(INT('Data Sheet'!$A$19) &amp; "." &amp; RIGHT(BN904,3))&lt;=--('Data Sheet'!$B$19))),
                --(INT('Data Sheet'!$A$19) &amp; "." &amp; RIGHT(BN904,3)),
                --(INT('Data Sheet'!$B$19) &amp; "." &amp; RIGHT(BN904,3))
            )
        ),
        "OK"
    )
)</f>
        <v>OK</v>
      </c>
      <c r="P904" s="23" t="str">
        <f>IF(BR904&lt;&gt;"",
    IF(INT('Data Sheet'!$A$19)=INT('Data Sheet'!$B$15),
        --(INT('Data Sheet'!$A$15) &amp; "." &amp; BR904),
        IF(AND((--(INT('Data Sheet'!$A$15) &amp; "." &amp; BR904)&gt;=--('Data Sheet'!$A$15)), (--(INT('Data Sheet'!$A$15) &amp; "." &amp; BR904)&lt;=--('Data Sheet'!$B$15))),
            --(INT('Data Sheet'!$A$15) &amp; "." &amp; BR904),
            --(INT('Data Sheet'!$B$15) &amp; "." &amp; BR904)
        )
    ),
    IF(BQ904&lt;&gt;"",
        IF(INT('Data Sheet'!$A$15)=INT('Data Sheet'!$B$15),
            --(INT('Data Sheet'!$A$15) &amp; "." &amp; LEFT(BQ904,3)),
            IF(AND((--(INT('Data Sheet'!$A$15) &amp; "." &amp; LEFT(BQ904,3))&gt;=--('Data Sheet'!$A$15)), (--(INT('Data Sheet'!$A$15) &amp; "." &amp; LEFT(BQ904,3))&lt;=--('Data Sheet'!$B$15))),
                --(INT('Data Sheet'!$A$15) &amp; "." &amp; LEFT(BQ904,3)),
                --(INT('Data Sheet'!$B$15) &amp; "." &amp; LEFT(BQ904,3))
            )
        ),
        "OK"
    )
)</f>
        <v>OK</v>
      </c>
      <c r="Q904" s="23" t="str">
        <f>IF(BS904&lt;&gt;"",
    IF(INT('Data Sheet'!$A$19)=INT('Data Sheet'!$B$15),
        --(INT('Data Sheet'!$A$15) &amp; "." &amp; BS904),
        IF(AND((--(INT('Data Sheet'!$A$15) &amp; "." &amp; BS904)&gt;=--('Data Sheet'!$A$15)), (--(INT('Data Sheet'!$A$15) &amp; "." &amp; BS904)&lt;=--('Data Sheet'!$B$15))),
            --(INT('Data Sheet'!$A$15) &amp; "." &amp; BS904),
            --(INT('Data Sheet'!$B$15) &amp; "." &amp; BS904)
        )
    ),
    IF(BQ904&lt;&gt;"",
        IF(INT('Data Sheet'!$A$15)=INT('Data Sheet'!$B$15),
            --(INT('Data Sheet'!$A$15) &amp; "." &amp; RIGHT(BQ904,3)),
            IF(AND((--(INT('Data Sheet'!$A$15) &amp; "." &amp; RIGHT(BQ904,3))&gt;=--('Data Sheet'!$A$15)), (--(INT('Data Sheet'!$A$15) &amp; "." &amp; RIGHT(BQ904,3))&lt;=--('Data Sheet'!$B$15))),
                --(INT('Data Sheet'!$A$15) &amp; "." &amp; RIGHT(BQ904,3)),
                --(INT('Data Sheet'!$B$15) &amp; "." &amp; RIGHT(BQ904,3))
            )
        ),
        "OK"
    )
)</f>
        <v>OK</v>
      </c>
      <c r="R904" s="19"/>
      <c r="S904" s="19"/>
      <c r="T904" s="19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1"/>
      <c r="AU904" s="21"/>
      <c r="AV904" s="21"/>
      <c r="AW904" s="22"/>
      <c r="AX904" s="99"/>
      <c r="AY904" s="20"/>
      <c r="AZ904" s="20"/>
      <c r="BA904" s="22"/>
      <c r="BB904">
        <v>896</v>
      </c>
      <c r="BC904" s="80"/>
      <c r="BD904" s="80"/>
      <c r="BE904" s="80"/>
      <c r="BF904" s="80"/>
      <c r="BG904" s="32" t="str">
        <f t="shared" si="147"/>
        <v/>
      </c>
      <c r="BH904" s="78">
        <f t="shared" si="145"/>
        <v>0</v>
      </c>
      <c r="BI904" s="2">
        <f t="shared" si="148"/>
        <v>0</v>
      </c>
      <c r="BJ904" s="2">
        <f t="shared" si="149"/>
        <v>0</v>
      </c>
      <c r="BK904" s="2">
        <f t="shared" si="146"/>
        <v>0</v>
      </c>
    </row>
    <row r="905" spans="2:63" ht="15" customHeight="1" x14ac:dyDescent="0.25">
      <c r="B905" s="14">
        <v>897</v>
      </c>
      <c r="C905" s="95" t="str">
        <f t="shared" si="150"/>
        <v/>
      </c>
      <c r="D905" s="15" t="str">
        <f t="shared" si="155"/>
        <v>OK</v>
      </c>
      <c r="E905" s="16" t="e">
        <f>VLOOKUP('Data Sheet'!$B$8,'Data Sheet'!$I$2:$J$9,2,FALSE)</f>
        <v>#N/A</v>
      </c>
      <c r="F905" s="16" t="str">
        <f t="shared" si="151"/>
        <v/>
      </c>
      <c r="G905" s="103">
        <f t="shared" si="152"/>
        <v>0</v>
      </c>
      <c r="H905" s="17" t="s">
        <v>26</v>
      </c>
      <c r="I905" s="17" t="s">
        <v>26</v>
      </c>
      <c r="J905" s="17" t="str">
        <f>IF('Data Sheet'!$B$9="NC-50","N/A","OK")</f>
        <v>OK</v>
      </c>
      <c r="K905" s="17" t="str">
        <f>IF('Data Sheet'!$B$9="NC-50","N/A","OK")</f>
        <v>OK</v>
      </c>
      <c r="L905" s="17" t="str">
        <f t="shared" si="153"/>
        <v>OK</v>
      </c>
      <c r="M905" s="17" t="str">
        <f t="shared" si="154"/>
        <v>OK</v>
      </c>
      <c r="N905" s="18" t="str">
        <f>IF(BO905&lt;&gt;"",
    IF(INT('Data Sheet'!$A$19)=INT('Data Sheet'!$B$19),
        --(INT('Data Sheet'!$A$19) &amp; "." &amp; BO905),
        IF(AND((--(INT('Data Sheet'!$A$19) &amp; "." &amp; BO905)&gt;=--('Data Sheet'!$A$19)), (--(INT('Data Sheet'!$A$19) &amp; "." &amp; BO905)&lt;=--('Data Sheet'!$B$19))),
            --(INT('Data Sheet'!$A$19) &amp; "." &amp; BO905),
            --(INT('Data Sheet'!$B$19) &amp; "." &amp; BO905)
        )
    ),
    IF(BN905&lt;&gt;"",
        IF(INT('Data Sheet'!$A$19)=INT('Data Sheet'!$B$19),
            --(INT('Data Sheet'!$A$19) &amp; "." &amp; LEFT(BN905,3)),
            IF(AND((--(INT('Data Sheet'!$A$19) &amp; "." &amp; LEFT(BN905,3))&gt;=--('Data Sheet'!$A$19)), (--(INT('Data Sheet'!$A$19) &amp; "." &amp; LEFT(BN905,3))&lt;=--('Data Sheet'!$B$19))),
                --(INT('Data Sheet'!$A$19) &amp; "." &amp; LEFT(BN905,3)),
                --(INT('Data Sheet'!$B$19) &amp; "." &amp; LEFT(BN905,3))
            )
        ),
        "OK"
    )
)</f>
        <v>OK</v>
      </c>
      <c r="O905" s="23" t="str">
        <f>IF(BP905&lt;&gt;"",
    IF(INT('Data Sheet'!$A$19)=INT('Data Sheet'!$B$19),
        --(INT('Data Sheet'!$A$19) &amp; "." &amp; BP905),
        IF(AND((--(INT('Data Sheet'!$A$19) &amp; "." &amp; BP905)&gt;=--('Data Sheet'!$A$19)), (--(INT('Data Sheet'!$A$19) &amp; "." &amp; BP905)&lt;=--('Data Sheet'!$B$19))),
            --(INT('Data Sheet'!$A$19) &amp; "." &amp; BP905),
            --(INT('Data Sheet'!$B$19) &amp; "." &amp; BP905)
        )
    ),
    IF(BN905&lt;&gt;"",
        IF(INT('Data Sheet'!$A$19)=INT('Data Sheet'!$B$19),
            --(INT('Data Sheet'!$A$19) &amp; "." &amp; RIGHT(BN905,3)),
            IF(AND((--(INT('Data Sheet'!$A$19) &amp; "." &amp; RIGHT(BN905,3))&gt;=--('Data Sheet'!$A$19)), (--(INT('Data Sheet'!$A$19) &amp; "." &amp; RIGHT(BN905,3))&lt;=--('Data Sheet'!$B$19))),
                --(INT('Data Sheet'!$A$19) &amp; "." &amp; RIGHT(BN905,3)),
                --(INT('Data Sheet'!$B$19) &amp; "." &amp; RIGHT(BN905,3))
            )
        ),
        "OK"
    )
)</f>
        <v>OK</v>
      </c>
      <c r="P905" s="23" t="str">
        <f>IF(BR905&lt;&gt;"",
    IF(INT('Data Sheet'!$A$19)=INT('Data Sheet'!$B$15),
        --(INT('Data Sheet'!$A$15) &amp; "." &amp; BR905),
        IF(AND((--(INT('Data Sheet'!$A$15) &amp; "." &amp; BR905)&gt;=--('Data Sheet'!$A$15)), (--(INT('Data Sheet'!$A$15) &amp; "." &amp; BR905)&lt;=--('Data Sheet'!$B$15))),
            --(INT('Data Sheet'!$A$15) &amp; "." &amp; BR905),
            --(INT('Data Sheet'!$B$15) &amp; "." &amp; BR905)
        )
    ),
    IF(BQ905&lt;&gt;"",
        IF(INT('Data Sheet'!$A$15)=INT('Data Sheet'!$B$15),
            --(INT('Data Sheet'!$A$15) &amp; "." &amp; LEFT(BQ905,3)),
            IF(AND((--(INT('Data Sheet'!$A$15) &amp; "." &amp; LEFT(BQ905,3))&gt;=--('Data Sheet'!$A$15)), (--(INT('Data Sheet'!$A$15) &amp; "." &amp; LEFT(BQ905,3))&lt;=--('Data Sheet'!$B$15))),
                --(INT('Data Sheet'!$A$15) &amp; "." &amp; LEFT(BQ905,3)),
                --(INT('Data Sheet'!$B$15) &amp; "." &amp; LEFT(BQ905,3))
            )
        ),
        "OK"
    )
)</f>
        <v>OK</v>
      </c>
      <c r="Q905" s="23" t="str">
        <f>IF(BS905&lt;&gt;"",
    IF(INT('Data Sheet'!$A$19)=INT('Data Sheet'!$B$15),
        --(INT('Data Sheet'!$A$15) &amp; "." &amp; BS905),
        IF(AND((--(INT('Data Sheet'!$A$15) &amp; "." &amp; BS905)&gt;=--('Data Sheet'!$A$15)), (--(INT('Data Sheet'!$A$15) &amp; "." &amp; BS905)&lt;=--('Data Sheet'!$B$15))),
            --(INT('Data Sheet'!$A$15) &amp; "." &amp; BS905),
            --(INT('Data Sheet'!$B$15) &amp; "." &amp; BS905)
        )
    ),
    IF(BQ905&lt;&gt;"",
        IF(INT('Data Sheet'!$A$15)=INT('Data Sheet'!$B$15),
            --(INT('Data Sheet'!$A$15) &amp; "." &amp; RIGHT(BQ905,3)),
            IF(AND((--(INT('Data Sheet'!$A$15) &amp; "." &amp; RIGHT(BQ905,3))&gt;=--('Data Sheet'!$A$15)), (--(INT('Data Sheet'!$A$15) &amp; "." &amp; RIGHT(BQ905,3))&lt;=--('Data Sheet'!$B$15))),
                --(INT('Data Sheet'!$A$15) &amp; "." &amp; RIGHT(BQ905,3)),
                --(INT('Data Sheet'!$B$15) &amp; "." &amp; RIGHT(BQ905,3))
            )
        ),
        "OK"
    )
)</f>
        <v>OK</v>
      </c>
      <c r="R905" s="19"/>
      <c r="S905" s="19"/>
      <c r="T905" s="19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1"/>
      <c r="AU905" s="21"/>
      <c r="AV905" s="21"/>
      <c r="AW905" s="22"/>
      <c r="AX905" s="99"/>
      <c r="AY905" s="20"/>
      <c r="AZ905" s="20"/>
      <c r="BA905" s="22"/>
      <c r="BB905">
        <v>897</v>
      </c>
      <c r="BC905" s="80"/>
      <c r="BD905" s="80"/>
      <c r="BE905" s="80"/>
      <c r="BF905" s="80"/>
      <c r="BG905" s="32" t="str">
        <f t="shared" si="147"/>
        <v/>
      </c>
      <c r="BH905" s="78">
        <f t="shared" ref="BH905:BH968" si="156">COUNTA(T905:AF905)</f>
        <v>0</v>
      </c>
      <c r="BI905" s="2">
        <f t="shared" si="148"/>
        <v>0</v>
      </c>
      <c r="BJ905" s="2">
        <f t="shared" si="149"/>
        <v>0</v>
      </c>
      <c r="BK905" s="2">
        <f t="shared" ref="BK905:BK968" si="157">COUNTA(T905:AW905)</f>
        <v>0</v>
      </c>
    </row>
    <row r="906" spans="2:63" ht="15" customHeight="1" x14ac:dyDescent="0.25">
      <c r="B906" s="14">
        <v>898</v>
      </c>
      <c r="C906" s="95" t="str">
        <f t="shared" si="150"/>
        <v/>
      </c>
      <c r="D906" s="15" t="str">
        <f t="shared" si="155"/>
        <v>OK</v>
      </c>
      <c r="E906" s="16" t="e">
        <f>VLOOKUP('Data Sheet'!$B$8,'Data Sheet'!$I$2:$J$9,2,FALSE)</f>
        <v>#N/A</v>
      </c>
      <c r="F906" s="16" t="str">
        <f t="shared" si="151"/>
        <v/>
      </c>
      <c r="G906" s="103">
        <f t="shared" si="152"/>
        <v>0</v>
      </c>
      <c r="H906" s="17" t="s">
        <v>26</v>
      </c>
      <c r="I906" s="17" t="s">
        <v>26</v>
      </c>
      <c r="J906" s="17" t="str">
        <f>IF('Data Sheet'!$B$9="NC-50","N/A","OK")</f>
        <v>OK</v>
      </c>
      <c r="K906" s="17" t="str">
        <f>IF('Data Sheet'!$B$9="NC-50","N/A","OK")</f>
        <v>OK</v>
      </c>
      <c r="L906" s="17" t="str">
        <f t="shared" si="153"/>
        <v>OK</v>
      </c>
      <c r="M906" s="17" t="str">
        <f t="shared" si="154"/>
        <v>OK</v>
      </c>
      <c r="N906" s="18" t="str">
        <f>IF(BO906&lt;&gt;"",
    IF(INT('Data Sheet'!$A$19)=INT('Data Sheet'!$B$19),
        --(INT('Data Sheet'!$A$19) &amp; "." &amp; BO906),
        IF(AND((--(INT('Data Sheet'!$A$19) &amp; "." &amp; BO906)&gt;=--('Data Sheet'!$A$19)), (--(INT('Data Sheet'!$A$19) &amp; "." &amp; BO906)&lt;=--('Data Sheet'!$B$19))),
            --(INT('Data Sheet'!$A$19) &amp; "." &amp; BO906),
            --(INT('Data Sheet'!$B$19) &amp; "." &amp; BO906)
        )
    ),
    IF(BN906&lt;&gt;"",
        IF(INT('Data Sheet'!$A$19)=INT('Data Sheet'!$B$19),
            --(INT('Data Sheet'!$A$19) &amp; "." &amp; LEFT(BN906,3)),
            IF(AND((--(INT('Data Sheet'!$A$19) &amp; "." &amp; LEFT(BN906,3))&gt;=--('Data Sheet'!$A$19)), (--(INT('Data Sheet'!$A$19) &amp; "." &amp; LEFT(BN906,3))&lt;=--('Data Sheet'!$B$19))),
                --(INT('Data Sheet'!$A$19) &amp; "." &amp; LEFT(BN906,3)),
                --(INT('Data Sheet'!$B$19) &amp; "." &amp; LEFT(BN906,3))
            )
        ),
        "OK"
    )
)</f>
        <v>OK</v>
      </c>
      <c r="O906" s="23" t="str">
        <f>IF(BP906&lt;&gt;"",
    IF(INT('Data Sheet'!$A$19)=INT('Data Sheet'!$B$19),
        --(INT('Data Sheet'!$A$19) &amp; "." &amp; BP906),
        IF(AND((--(INT('Data Sheet'!$A$19) &amp; "." &amp; BP906)&gt;=--('Data Sheet'!$A$19)), (--(INT('Data Sheet'!$A$19) &amp; "." &amp; BP906)&lt;=--('Data Sheet'!$B$19))),
            --(INT('Data Sheet'!$A$19) &amp; "." &amp; BP906),
            --(INT('Data Sheet'!$B$19) &amp; "." &amp; BP906)
        )
    ),
    IF(BN906&lt;&gt;"",
        IF(INT('Data Sheet'!$A$19)=INT('Data Sheet'!$B$19),
            --(INT('Data Sheet'!$A$19) &amp; "." &amp; RIGHT(BN906,3)),
            IF(AND((--(INT('Data Sheet'!$A$19) &amp; "." &amp; RIGHT(BN906,3))&gt;=--('Data Sheet'!$A$19)), (--(INT('Data Sheet'!$A$19) &amp; "." &amp; RIGHT(BN906,3))&lt;=--('Data Sheet'!$B$19))),
                --(INT('Data Sheet'!$A$19) &amp; "." &amp; RIGHT(BN906,3)),
                --(INT('Data Sheet'!$B$19) &amp; "." &amp; RIGHT(BN906,3))
            )
        ),
        "OK"
    )
)</f>
        <v>OK</v>
      </c>
      <c r="P906" s="23" t="str">
        <f>IF(BR906&lt;&gt;"",
    IF(INT('Data Sheet'!$A$19)=INT('Data Sheet'!$B$15),
        --(INT('Data Sheet'!$A$15) &amp; "." &amp; BR906),
        IF(AND((--(INT('Data Sheet'!$A$15) &amp; "." &amp; BR906)&gt;=--('Data Sheet'!$A$15)), (--(INT('Data Sheet'!$A$15) &amp; "." &amp; BR906)&lt;=--('Data Sheet'!$B$15))),
            --(INT('Data Sheet'!$A$15) &amp; "." &amp; BR906),
            --(INT('Data Sheet'!$B$15) &amp; "." &amp; BR906)
        )
    ),
    IF(BQ906&lt;&gt;"",
        IF(INT('Data Sheet'!$A$15)=INT('Data Sheet'!$B$15),
            --(INT('Data Sheet'!$A$15) &amp; "." &amp; LEFT(BQ906,3)),
            IF(AND((--(INT('Data Sheet'!$A$15) &amp; "." &amp; LEFT(BQ906,3))&gt;=--('Data Sheet'!$A$15)), (--(INT('Data Sheet'!$A$15) &amp; "." &amp; LEFT(BQ906,3))&lt;=--('Data Sheet'!$B$15))),
                --(INT('Data Sheet'!$A$15) &amp; "." &amp; LEFT(BQ906,3)),
                --(INT('Data Sheet'!$B$15) &amp; "." &amp; LEFT(BQ906,3))
            )
        ),
        "OK"
    )
)</f>
        <v>OK</v>
      </c>
      <c r="Q906" s="23" t="str">
        <f>IF(BS906&lt;&gt;"",
    IF(INT('Data Sheet'!$A$19)=INT('Data Sheet'!$B$15),
        --(INT('Data Sheet'!$A$15) &amp; "." &amp; BS906),
        IF(AND((--(INT('Data Sheet'!$A$15) &amp; "." &amp; BS906)&gt;=--('Data Sheet'!$A$15)), (--(INT('Data Sheet'!$A$15) &amp; "." &amp; BS906)&lt;=--('Data Sheet'!$B$15))),
            --(INT('Data Sheet'!$A$15) &amp; "." &amp; BS906),
            --(INT('Data Sheet'!$B$15) &amp; "." &amp; BS906)
        )
    ),
    IF(BQ906&lt;&gt;"",
        IF(INT('Data Sheet'!$A$15)=INT('Data Sheet'!$B$15),
            --(INT('Data Sheet'!$A$15) &amp; "." &amp; RIGHT(BQ906,3)),
            IF(AND((--(INT('Data Sheet'!$A$15) &amp; "." &amp; RIGHT(BQ906,3))&gt;=--('Data Sheet'!$A$15)), (--(INT('Data Sheet'!$A$15) &amp; "." &amp; RIGHT(BQ906,3))&lt;=--('Data Sheet'!$B$15))),
                --(INT('Data Sheet'!$A$15) &amp; "." &amp; RIGHT(BQ906,3)),
                --(INT('Data Sheet'!$B$15) &amp; "." &amp; RIGHT(BQ906,3))
            )
        ),
        "OK"
    )
)</f>
        <v>OK</v>
      </c>
      <c r="R906" s="19"/>
      <c r="S906" s="19"/>
      <c r="T906" s="19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1"/>
      <c r="AU906" s="21"/>
      <c r="AV906" s="21"/>
      <c r="AW906" s="22"/>
      <c r="AX906" s="99"/>
      <c r="AY906" s="20"/>
      <c r="AZ906" s="20"/>
      <c r="BA906" s="22"/>
      <c r="BB906">
        <v>898</v>
      </c>
      <c r="BC906" s="80"/>
      <c r="BD906" s="80"/>
      <c r="BE906" s="80"/>
      <c r="BF906" s="80"/>
      <c r="BG906" s="32" t="str">
        <f t="shared" ref="BG906:BG969" si="158">CONCATENATE(BC906,BD906,BE906,BF906)</f>
        <v/>
      </c>
      <c r="BH906" s="78">
        <f t="shared" si="156"/>
        <v>0</v>
      </c>
      <c r="BI906" s="2">
        <f t="shared" ref="BI906:BI969" si="159">IF(COUNTA(AI906:AN906)&gt;0,1,0)</f>
        <v>0</v>
      </c>
      <c r="BJ906" s="2">
        <f t="shared" ref="BJ906:BJ969" si="160">IF(SUM(BH906:BI906)=2,1,0)</f>
        <v>0</v>
      </c>
      <c r="BK906" s="2">
        <f t="shared" si="157"/>
        <v>0</v>
      </c>
    </row>
    <row r="907" spans="2:63" ht="15" customHeight="1" x14ac:dyDescent="0.25">
      <c r="B907" s="14">
        <v>899</v>
      </c>
      <c r="C907" s="95" t="str">
        <f t="shared" ref="C907:C970" si="161">BG907</f>
        <v/>
      </c>
      <c r="D907" s="15" t="str">
        <f t="shared" si="155"/>
        <v>OK</v>
      </c>
      <c r="E907" s="16" t="e">
        <f>VLOOKUP('Data Sheet'!$B$8,'Data Sheet'!$I$2:$J$9,2,FALSE)</f>
        <v>#N/A</v>
      </c>
      <c r="F907" s="16" t="str">
        <f t="shared" ref="F907:F970" si="162">IF(BT907="", "", --("0."&amp;BT907))</f>
        <v/>
      </c>
      <c r="G907" s="103">
        <f t="shared" ref="G907:G970" si="163">IF(F907="", 0, F907/E907)</f>
        <v>0</v>
      </c>
      <c r="H907" s="17" t="s">
        <v>26</v>
      </c>
      <c r="I907" s="17" t="s">
        <v>26</v>
      </c>
      <c r="J907" s="17" t="str">
        <f>IF('Data Sheet'!$B$9="NC-50","N/A","OK")</f>
        <v>OK</v>
      </c>
      <c r="K907" s="17" t="str">
        <f>IF('Data Sheet'!$B$9="NC-50","N/A","OK")</f>
        <v>OK</v>
      </c>
      <c r="L907" s="17" t="str">
        <f t="shared" ref="L907:L970" si="164">IF($AP907="x","MIN","OK")</f>
        <v>OK</v>
      </c>
      <c r="M907" s="17" t="str">
        <f t="shared" ref="M907:M970" si="165">IF($AQ907="x","MIN","OK")</f>
        <v>OK</v>
      </c>
      <c r="N907" s="18" t="str">
        <f>IF(BO907&lt;&gt;"",
    IF(INT('Data Sheet'!$A$19)=INT('Data Sheet'!$B$19),
        --(INT('Data Sheet'!$A$19) &amp; "." &amp; BO907),
        IF(AND((--(INT('Data Sheet'!$A$19) &amp; "." &amp; BO907)&gt;=--('Data Sheet'!$A$19)), (--(INT('Data Sheet'!$A$19) &amp; "." &amp; BO907)&lt;=--('Data Sheet'!$B$19))),
            --(INT('Data Sheet'!$A$19) &amp; "." &amp; BO907),
            --(INT('Data Sheet'!$B$19) &amp; "." &amp; BO907)
        )
    ),
    IF(BN907&lt;&gt;"",
        IF(INT('Data Sheet'!$A$19)=INT('Data Sheet'!$B$19),
            --(INT('Data Sheet'!$A$19) &amp; "." &amp; LEFT(BN907,3)),
            IF(AND((--(INT('Data Sheet'!$A$19) &amp; "." &amp; LEFT(BN907,3))&gt;=--('Data Sheet'!$A$19)), (--(INT('Data Sheet'!$A$19) &amp; "." &amp; LEFT(BN907,3))&lt;=--('Data Sheet'!$B$19))),
                --(INT('Data Sheet'!$A$19) &amp; "." &amp; LEFT(BN907,3)),
                --(INT('Data Sheet'!$B$19) &amp; "." &amp; LEFT(BN907,3))
            )
        ),
        "OK"
    )
)</f>
        <v>OK</v>
      </c>
      <c r="O907" s="23" t="str">
        <f>IF(BP907&lt;&gt;"",
    IF(INT('Data Sheet'!$A$19)=INT('Data Sheet'!$B$19),
        --(INT('Data Sheet'!$A$19) &amp; "." &amp; BP907),
        IF(AND((--(INT('Data Sheet'!$A$19) &amp; "." &amp; BP907)&gt;=--('Data Sheet'!$A$19)), (--(INT('Data Sheet'!$A$19) &amp; "." &amp; BP907)&lt;=--('Data Sheet'!$B$19))),
            --(INT('Data Sheet'!$A$19) &amp; "." &amp; BP907),
            --(INT('Data Sheet'!$B$19) &amp; "." &amp; BP907)
        )
    ),
    IF(BN907&lt;&gt;"",
        IF(INT('Data Sheet'!$A$19)=INT('Data Sheet'!$B$19),
            --(INT('Data Sheet'!$A$19) &amp; "." &amp; RIGHT(BN907,3)),
            IF(AND((--(INT('Data Sheet'!$A$19) &amp; "." &amp; RIGHT(BN907,3))&gt;=--('Data Sheet'!$A$19)), (--(INT('Data Sheet'!$A$19) &amp; "." &amp; RIGHT(BN907,3))&lt;=--('Data Sheet'!$B$19))),
                --(INT('Data Sheet'!$A$19) &amp; "." &amp; RIGHT(BN907,3)),
                --(INT('Data Sheet'!$B$19) &amp; "." &amp; RIGHT(BN907,3))
            )
        ),
        "OK"
    )
)</f>
        <v>OK</v>
      </c>
      <c r="P907" s="23" t="str">
        <f>IF(BR907&lt;&gt;"",
    IF(INT('Data Sheet'!$A$19)=INT('Data Sheet'!$B$15),
        --(INT('Data Sheet'!$A$15) &amp; "." &amp; BR907),
        IF(AND((--(INT('Data Sheet'!$A$15) &amp; "." &amp; BR907)&gt;=--('Data Sheet'!$A$15)), (--(INT('Data Sheet'!$A$15) &amp; "." &amp; BR907)&lt;=--('Data Sheet'!$B$15))),
            --(INT('Data Sheet'!$A$15) &amp; "." &amp; BR907),
            --(INT('Data Sheet'!$B$15) &amp; "." &amp; BR907)
        )
    ),
    IF(BQ907&lt;&gt;"",
        IF(INT('Data Sheet'!$A$15)=INT('Data Sheet'!$B$15),
            --(INT('Data Sheet'!$A$15) &amp; "." &amp; LEFT(BQ907,3)),
            IF(AND((--(INT('Data Sheet'!$A$15) &amp; "." &amp; LEFT(BQ907,3))&gt;=--('Data Sheet'!$A$15)), (--(INT('Data Sheet'!$A$15) &amp; "." &amp; LEFT(BQ907,3))&lt;=--('Data Sheet'!$B$15))),
                --(INT('Data Sheet'!$A$15) &amp; "." &amp; LEFT(BQ907,3)),
                --(INT('Data Sheet'!$B$15) &amp; "." &amp; LEFT(BQ907,3))
            )
        ),
        "OK"
    )
)</f>
        <v>OK</v>
      </c>
      <c r="Q907" s="23" t="str">
        <f>IF(BS907&lt;&gt;"",
    IF(INT('Data Sheet'!$A$19)=INT('Data Sheet'!$B$15),
        --(INT('Data Sheet'!$A$15) &amp; "." &amp; BS907),
        IF(AND((--(INT('Data Sheet'!$A$15) &amp; "." &amp; BS907)&gt;=--('Data Sheet'!$A$15)), (--(INT('Data Sheet'!$A$15) &amp; "." &amp; BS907)&lt;=--('Data Sheet'!$B$15))),
            --(INT('Data Sheet'!$A$15) &amp; "." &amp; BS907),
            --(INT('Data Sheet'!$B$15) &amp; "." &amp; BS907)
        )
    ),
    IF(BQ907&lt;&gt;"",
        IF(INT('Data Sheet'!$A$15)=INT('Data Sheet'!$B$15),
            --(INT('Data Sheet'!$A$15) &amp; "." &amp; RIGHT(BQ907,3)),
            IF(AND((--(INT('Data Sheet'!$A$15) &amp; "." &amp; RIGHT(BQ907,3))&gt;=--('Data Sheet'!$A$15)), (--(INT('Data Sheet'!$A$15) &amp; "." &amp; RIGHT(BQ907,3))&lt;=--('Data Sheet'!$B$15))),
                --(INT('Data Sheet'!$A$15) &amp; "." &amp; RIGHT(BQ907,3)),
                --(INT('Data Sheet'!$B$15) &amp; "." &amp; RIGHT(BQ907,3))
            )
        ),
        "OK"
    )
)</f>
        <v>OK</v>
      </c>
      <c r="R907" s="19"/>
      <c r="S907" s="19"/>
      <c r="T907" s="19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1"/>
      <c r="AU907" s="21"/>
      <c r="AV907" s="21"/>
      <c r="AW907" s="22"/>
      <c r="AX907" s="99"/>
      <c r="AY907" s="20"/>
      <c r="AZ907" s="20"/>
      <c r="BA907" s="22"/>
      <c r="BB907">
        <v>899</v>
      </c>
      <c r="BC907" s="80"/>
      <c r="BD907" s="80"/>
      <c r="BE907" s="80"/>
      <c r="BF907" s="80"/>
      <c r="BG907" s="32" t="str">
        <f t="shared" si="158"/>
        <v/>
      </c>
      <c r="BH907" s="78">
        <f t="shared" si="156"/>
        <v>0</v>
      </c>
      <c r="BI907" s="2">
        <f t="shared" si="159"/>
        <v>0</v>
      </c>
      <c r="BJ907" s="2">
        <f t="shared" si="160"/>
        <v>0</v>
      </c>
      <c r="BK907" s="2">
        <f t="shared" si="157"/>
        <v>0</v>
      </c>
    </row>
    <row r="908" spans="2:63" ht="15" customHeight="1" x14ac:dyDescent="0.25">
      <c r="B908" s="14">
        <v>900</v>
      </c>
      <c r="C908" s="95" t="str">
        <f t="shared" si="161"/>
        <v/>
      </c>
      <c r="D908" s="15" t="str">
        <f t="shared" ref="D908:D971" si="166">IF(AO908="x","-","OK")</f>
        <v>OK</v>
      </c>
      <c r="E908" s="16" t="e">
        <f>VLOOKUP('Data Sheet'!$B$8,'Data Sheet'!$I$2:$J$9,2,FALSE)</f>
        <v>#N/A</v>
      </c>
      <c r="F908" s="16" t="str">
        <f t="shared" si="162"/>
        <v/>
      </c>
      <c r="G908" s="103">
        <f t="shared" si="163"/>
        <v>0</v>
      </c>
      <c r="H908" s="17" t="s">
        <v>26</v>
      </c>
      <c r="I908" s="17" t="s">
        <v>26</v>
      </c>
      <c r="J908" s="17" t="str">
        <f>IF('Data Sheet'!$B$9="NC-50","N/A","OK")</f>
        <v>OK</v>
      </c>
      <c r="K908" s="17" t="str">
        <f>IF('Data Sheet'!$B$9="NC-50","N/A","OK")</f>
        <v>OK</v>
      </c>
      <c r="L908" s="17" t="str">
        <f t="shared" si="164"/>
        <v>OK</v>
      </c>
      <c r="M908" s="17" t="str">
        <f t="shared" si="165"/>
        <v>OK</v>
      </c>
      <c r="N908" s="18" t="str">
        <f>IF(BO908&lt;&gt;"",
    IF(INT('Data Sheet'!$A$19)=INT('Data Sheet'!$B$19),
        --(INT('Data Sheet'!$A$19) &amp; "." &amp; BO908),
        IF(AND((--(INT('Data Sheet'!$A$19) &amp; "." &amp; BO908)&gt;=--('Data Sheet'!$A$19)), (--(INT('Data Sheet'!$A$19) &amp; "." &amp; BO908)&lt;=--('Data Sheet'!$B$19))),
            --(INT('Data Sheet'!$A$19) &amp; "." &amp; BO908),
            --(INT('Data Sheet'!$B$19) &amp; "." &amp; BO908)
        )
    ),
    IF(BN908&lt;&gt;"",
        IF(INT('Data Sheet'!$A$19)=INT('Data Sheet'!$B$19),
            --(INT('Data Sheet'!$A$19) &amp; "." &amp; LEFT(BN908,3)),
            IF(AND((--(INT('Data Sheet'!$A$19) &amp; "." &amp; LEFT(BN908,3))&gt;=--('Data Sheet'!$A$19)), (--(INT('Data Sheet'!$A$19) &amp; "." &amp; LEFT(BN908,3))&lt;=--('Data Sheet'!$B$19))),
                --(INT('Data Sheet'!$A$19) &amp; "." &amp; LEFT(BN908,3)),
                --(INT('Data Sheet'!$B$19) &amp; "." &amp; LEFT(BN908,3))
            )
        ),
        "OK"
    )
)</f>
        <v>OK</v>
      </c>
      <c r="O908" s="23" t="str">
        <f>IF(BP908&lt;&gt;"",
    IF(INT('Data Sheet'!$A$19)=INT('Data Sheet'!$B$19),
        --(INT('Data Sheet'!$A$19) &amp; "." &amp; BP908),
        IF(AND((--(INT('Data Sheet'!$A$19) &amp; "." &amp; BP908)&gt;=--('Data Sheet'!$A$19)), (--(INT('Data Sheet'!$A$19) &amp; "." &amp; BP908)&lt;=--('Data Sheet'!$B$19))),
            --(INT('Data Sheet'!$A$19) &amp; "." &amp; BP908),
            --(INT('Data Sheet'!$B$19) &amp; "." &amp; BP908)
        )
    ),
    IF(BN908&lt;&gt;"",
        IF(INT('Data Sheet'!$A$19)=INT('Data Sheet'!$B$19),
            --(INT('Data Sheet'!$A$19) &amp; "." &amp; RIGHT(BN908,3)),
            IF(AND((--(INT('Data Sheet'!$A$19) &amp; "." &amp; RIGHT(BN908,3))&gt;=--('Data Sheet'!$A$19)), (--(INT('Data Sheet'!$A$19) &amp; "." &amp; RIGHT(BN908,3))&lt;=--('Data Sheet'!$B$19))),
                --(INT('Data Sheet'!$A$19) &amp; "." &amp; RIGHT(BN908,3)),
                --(INT('Data Sheet'!$B$19) &amp; "." &amp; RIGHT(BN908,3))
            )
        ),
        "OK"
    )
)</f>
        <v>OK</v>
      </c>
      <c r="P908" s="23" t="str">
        <f>IF(BR908&lt;&gt;"",
    IF(INT('Data Sheet'!$A$19)=INT('Data Sheet'!$B$15),
        --(INT('Data Sheet'!$A$15) &amp; "." &amp; BR908),
        IF(AND((--(INT('Data Sheet'!$A$15) &amp; "." &amp; BR908)&gt;=--('Data Sheet'!$A$15)), (--(INT('Data Sheet'!$A$15) &amp; "." &amp; BR908)&lt;=--('Data Sheet'!$B$15))),
            --(INT('Data Sheet'!$A$15) &amp; "." &amp; BR908),
            --(INT('Data Sheet'!$B$15) &amp; "." &amp; BR908)
        )
    ),
    IF(BQ908&lt;&gt;"",
        IF(INT('Data Sheet'!$A$15)=INT('Data Sheet'!$B$15),
            --(INT('Data Sheet'!$A$15) &amp; "." &amp; LEFT(BQ908,3)),
            IF(AND((--(INT('Data Sheet'!$A$15) &amp; "." &amp; LEFT(BQ908,3))&gt;=--('Data Sheet'!$A$15)), (--(INT('Data Sheet'!$A$15) &amp; "." &amp; LEFT(BQ908,3))&lt;=--('Data Sheet'!$B$15))),
                --(INT('Data Sheet'!$A$15) &amp; "." &amp; LEFT(BQ908,3)),
                --(INT('Data Sheet'!$B$15) &amp; "." &amp; LEFT(BQ908,3))
            )
        ),
        "OK"
    )
)</f>
        <v>OK</v>
      </c>
      <c r="Q908" s="23" t="str">
        <f>IF(BS908&lt;&gt;"",
    IF(INT('Data Sheet'!$A$19)=INT('Data Sheet'!$B$15),
        --(INT('Data Sheet'!$A$15) &amp; "." &amp; BS908),
        IF(AND((--(INT('Data Sheet'!$A$15) &amp; "." &amp; BS908)&gt;=--('Data Sheet'!$A$15)), (--(INT('Data Sheet'!$A$15) &amp; "." &amp; BS908)&lt;=--('Data Sheet'!$B$15))),
            --(INT('Data Sheet'!$A$15) &amp; "." &amp; BS908),
            --(INT('Data Sheet'!$B$15) &amp; "." &amp; BS908)
        )
    ),
    IF(BQ908&lt;&gt;"",
        IF(INT('Data Sheet'!$A$15)=INT('Data Sheet'!$B$15),
            --(INT('Data Sheet'!$A$15) &amp; "." &amp; RIGHT(BQ908,3)),
            IF(AND((--(INT('Data Sheet'!$A$15) &amp; "." &amp; RIGHT(BQ908,3))&gt;=--('Data Sheet'!$A$15)), (--(INT('Data Sheet'!$A$15) &amp; "." &amp; RIGHT(BQ908,3))&lt;=--('Data Sheet'!$B$15))),
                --(INT('Data Sheet'!$A$15) &amp; "." &amp; RIGHT(BQ908,3)),
                --(INT('Data Sheet'!$B$15) &amp; "." &amp; RIGHT(BQ908,3))
            )
        ),
        "OK"
    )
)</f>
        <v>OK</v>
      </c>
      <c r="R908" s="19"/>
      <c r="S908" s="19"/>
      <c r="T908" s="19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1"/>
      <c r="AU908" s="21"/>
      <c r="AV908" s="21"/>
      <c r="AW908" s="22"/>
      <c r="AX908" s="99"/>
      <c r="AY908" s="20"/>
      <c r="AZ908" s="20"/>
      <c r="BA908" s="22"/>
      <c r="BB908">
        <v>900</v>
      </c>
      <c r="BC908" s="80"/>
      <c r="BD908" s="80"/>
      <c r="BE908" s="80"/>
      <c r="BF908" s="80"/>
      <c r="BG908" s="32" t="str">
        <f t="shared" si="158"/>
        <v/>
      </c>
      <c r="BH908" s="78">
        <f t="shared" si="156"/>
        <v>0</v>
      </c>
      <c r="BI908" s="2">
        <f t="shared" si="159"/>
        <v>0</v>
      </c>
      <c r="BJ908" s="2">
        <f t="shared" si="160"/>
        <v>0</v>
      </c>
      <c r="BK908" s="2">
        <f t="shared" si="157"/>
        <v>0</v>
      </c>
    </row>
    <row r="909" spans="2:63" ht="15" customHeight="1" x14ac:dyDescent="0.25">
      <c r="B909" s="14">
        <v>901</v>
      </c>
      <c r="C909" s="95" t="str">
        <f t="shared" si="161"/>
        <v/>
      </c>
      <c r="D909" s="15" t="str">
        <f t="shared" si="166"/>
        <v>OK</v>
      </c>
      <c r="E909" s="16" t="e">
        <f>VLOOKUP('Data Sheet'!$B$8,'Data Sheet'!$I$2:$J$9,2,FALSE)</f>
        <v>#N/A</v>
      </c>
      <c r="F909" s="16" t="str">
        <f t="shared" si="162"/>
        <v/>
      </c>
      <c r="G909" s="103">
        <f t="shared" si="163"/>
        <v>0</v>
      </c>
      <c r="H909" s="17" t="s">
        <v>26</v>
      </c>
      <c r="I909" s="17" t="s">
        <v>26</v>
      </c>
      <c r="J909" s="17" t="str">
        <f>IF('Data Sheet'!$B$9="NC-50","N/A","OK")</f>
        <v>OK</v>
      </c>
      <c r="K909" s="17" t="str">
        <f>IF('Data Sheet'!$B$9="NC-50","N/A","OK")</f>
        <v>OK</v>
      </c>
      <c r="L909" s="17" t="str">
        <f t="shared" si="164"/>
        <v>OK</v>
      </c>
      <c r="M909" s="17" t="str">
        <f t="shared" si="165"/>
        <v>OK</v>
      </c>
      <c r="N909" s="18" t="str">
        <f>IF(BO909&lt;&gt;"",
    IF(INT('Data Sheet'!$A$19)=INT('Data Sheet'!$B$19),
        --(INT('Data Sheet'!$A$19) &amp; "." &amp; BO909),
        IF(AND((--(INT('Data Sheet'!$A$19) &amp; "." &amp; BO909)&gt;=--('Data Sheet'!$A$19)), (--(INT('Data Sheet'!$A$19) &amp; "." &amp; BO909)&lt;=--('Data Sheet'!$B$19))),
            --(INT('Data Sheet'!$A$19) &amp; "." &amp; BO909),
            --(INT('Data Sheet'!$B$19) &amp; "." &amp; BO909)
        )
    ),
    IF(BN909&lt;&gt;"",
        IF(INT('Data Sheet'!$A$19)=INT('Data Sheet'!$B$19),
            --(INT('Data Sheet'!$A$19) &amp; "." &amp; LEFT(BN909,3)),
            IF(AND((--(INT('Data Sheet'!$A$19) &amp; "." &amp; LEFT(BN909,3))&gt;=--('Data Sheet'!$A$19)), (--(INT('Data Sheet'!$A$19) &amp; "." &amp; LEFT(BN909,3))&lt;=--('Data Sheet'!$B$19))),
                --(INT('Data Sheet'!$A$19) &amp; "." &amp; LEFT(BN909,3)),
                --(INT('Data Sheet'!$B$19) &amp; "." &amp; LEFT(BN909,3))
            )
        ),
        "OK"
    )
)</f>
        <v>OK</v>
      </c>
      <c r="O909" s="23" t="str">
        <f>IF(BP909&lt;&gt;"",
    IF(INT('Data Sheet'!$A$19)=INT('Data Sheet'!$B$19),
        --(INT('Data Sheet'!$A$19) &amp; "." &amp; BP909),
        IF(AND((--(INT('Data Sheet'!$A$19) &amp; "." &amp; BP909)&gt;=--('Data Sheet'!$A$19)), (--(INT('Data Sheet'!$A$19) &amp; "." &amp; BP909)&lt;=--('Data Sheet'!$B$19))),
            --(INT('Data Sheet'!$A$19) &amp; "." &amp; BP909),
            --(INT('Data Sheet'!$B$19) &amp; "." &amp; BP909)
        )
    ),
    IF(BN909&lt;&gt;"",
        IF(INT('Data Sheet'!$A$19)=INT('Data Sheet'!$B$19),
            --(INT('Data Sheet'!$A$19) &amp; "." &amp; RIGHT(BN909,3)),
            IF(AND((--(INT('Data Sheet'!$A$19) &amp; "." &amp; RIGHT(BN909,3))&gt;=--('Data Sheet'!$A$19)), (--(INT('Data Sheet'!$A$19) &amp; "." &amp; RIGHT(BN909,3))&lt;=--('Data Sheet'!$B$19))),
                --(INT('Data Sheet'!$A$19) &amp; "." &amp; RIGHT(BN909,3)),
                --(INT('Data Sheet'!$B$19) &amp; "." &amp; RIGHT(BN909,3))
            )
        ),
        "OK"
    )
)</f>
        <v>OK</v>
      </c>
      <c r="P909" s="23" t="str">
        <f>IF(BR909&lt;&gt;"",
    IF(INT('Data Sheet'!$A$19)=INT('Data Sheet'!$B$15),
        --(INT('Data Sheet'!$A$15) &amp; "." &amp; BR909),
        IF(AND((--(INT('Data Sheet'!$A$15) &amp; "." &amp; BR909)&gt;=--('Data Sheet'!$A$15)), (--(INT('Data Sheet'!$A$15) &amp; "." &amp; BR909)&lt;=--('Data Sheet'!$B$15))),
            --(INT('Data Sheet'!$A$15) &amp; "." &amp; BR909),
            --(INT('Data Sheet'!$B$15) &amp; "." &amp; BR909)
        )
    ),
    IF(BQ909&lt;&gt;"",
        IF(INT('Data Sheet'!$A$15)=INT('Data Sheet'!$B$15),
            --(INT('Data Sheet'!$A$15) &amp; "." &amp; LEFT(BQ909,3)),
            IF(AND((--(INT('Data Sheet'!$A$15) &amp; "." &amp; LEFT(BQ909,3))&gt;=--('Data Sheet'!$A$15)), (--(INT('Data Sheet'!$A$15) &amp; "." &amp; LEFT(BQ909,3))&lt;=--('Data Sheet'!$B$15))),
                --(INT('Data Sheet'!$A$15) &amp; "." &amp; LEFT(BQ909,3)),
                --(INT('Data Sheet'!$B$15) &amp; "." &amp; LEFT(BQ909,3))
            )
        ),
        "OK"
    )
)</f>
        <v>OK</v>
      </c>
      <c r="Q909" s="23" t="str">
        <f>IF(BS909&lt;&gt;"",
    IF(INT('Data Sheet'!$A$19)=INT('Data Sheet'!$B$15),
        --(INT('Data Sheet'!$A$15) &amp; "." &amp; BS909),
        IF(AND((--(INT('Data Sheet'!$A$15) &amp; "." &amp; BS909)&gt;=--('Data Sheet'!$A$15)), (--(INT('Data Sheet'!$A$15) &amp; "." &amp; BS909)&lt;=--('Data Sheet'!$B$15))),
            --(INT('Data Sheet'!$A$15) &amp; "." &amp; BS909),
            --(INT('Data Sheet'!$B$15) &amp; "." &amp; BS909)
        )
    ),
    IF(BQ909&lt;&gt;"",
        IF(INT('Data Sheet'!$A$15)=INT('Data Sheet'!$B$15),
            --(INT('Data Sheet'!$A$15) &amp; "." &amp; RIGHT(BQ909,3)),
            IF(AND((--(INT('Data Sheet'!$A$15) &amp; "." &amp; RIGHT(BQ909,3))&gt;=--('Data Sheet'!$A$15)), (--(INT('Data Sheet'!$A$15) &amp; "." &amp; RIGHT(BQ909,3))&lt;=--('Data Sheet'!$B$15))),
                --(INT('Data Sheet'!$A$15) &amp; "." &amp; RIGHT(BQ909,3)),
                --(INT('Data Sheet'!$B$15) &amp; "." &amp; RIGHT(BQ909,3))
            )
        ),
        "OK"
    )
)</f>
        <v>OK</v>
      </c>
      <c r="R909" s="19"/>
      <c r="S909" s="19"/>
      <c r="T909" s="19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1"/>
      <c r="AU909" s="21"/>
      <c r="AV909" s="21"/>
      <c r="AW909" s="22"/>
      <c r="AX909" s="99"/>
      <c r="AY909" s="20"/>
      <c r="AZ909" s="20"/>
      <c r="BA909" s="22"/>
      <c r="BB909">
        <v>901</v>
      </c>
      <c r="BC909" s="80"/>
      <c r="BD909" s="80"/>
      <c r="BE909" s="80"/>
      <c r="BF909" s="80"/>
      <c r="BG909" s="32" t="str">
        <f t="shared" si="158"/>
        <v/>
      </c>
      <c r="BH909" s="78">
        <f t="shared" si="156"/>
        <v>0</v>
      </c>
      <c r="BI909" s="2">
        <f t="shared" si="159"/>
        <v>0</v>
      </c>
      <c r="BJ909" s="2">
        <f t="shared" si="160"/>
        <v>0</v>
      </c>
      <c r="BK909" s="2">
        <f t="shared" si="157"/>
        <v>0</v>
      </c>
    </row>
    <row r="910" spans="2:63" ht="15" customHeight="1" x14ac:dyDescent="0.25">
      <c r="B910" s="14">
        <v>902</v>
      </c>
      <c r="C910" s="95" t="str">
        <f t="shared" si="161"/>
        <v/>
      </c>
      <c r="D910" s="15" t="str">
        <f t="shared" si="166"/>
        <v>OK</v>
      </c>
      <c r="E910" s="16" t="e">
        <f>VLOOKUP('Data Sheet'!$B$8,'Data Sheet'!$I$2:$J$9,2,FALSE)</f>
        <v>#N/A</v>
      </c>
      <c r="F910" s="16" t="str">
        <f t="shared" si="162"/>
        <v/>
      </c>
      <c r="G910" s="103">
        <f t="shared" si="163"/>
        <v>0</v>
      </c>
      <c r="H910" s="17" t="s">
        <v>26</v>
      </c>
      <c r="I910" s="17" t="s">
        <v>26</v>
      </c>
      <c r="J910" s="17" t="str">
        <f>IF('Data Sheet'!$B$9="NC-50","N/A","OK")</f>
        <v>OK</v>
      </c>
      <c r="K910" s="17" t="str">
        <f>IF('Data Sheet'!$B$9="NC-50","N/A","OK")</f>
        <v>OK</v>
      </c>
      <c r="L910" s="17" t="str">
        <f t="shared" si="164"/>
        <v>OK</v>
      </c>
      <c r="M910" s="17" t="str">
        <f t="shared" si="165"/>
        <v>OK</v>
      </c>
      <c r="N910" s="18" t="str">
        <f>IF(BO910&lt;&gt;"",
    IF(INT('Data Sheet'!$A$19)=INT('Data Sheet'!$B$19),
        --(INT('Data Sheet'!$A$19) &amp; "." &amp; BO910),
        IF(AND((--(INT('Data Sheet'!$A$19) &amp; "." &amp; BO910)&gt;=--('Data Sheet'!$A$19)), (--(INT('Data Sheet'!$A$19) &amp; "." &amp; BO910)&lt;=--('Data Sheet'!$B$19))),
            --(INT('Data Sheet'!$A$19) &amp; "." &amp; BO910),
            --(INT('Data Sheet'!$B$19) &amp; "." &amp; BO910)
        )
    ),
    IF(BN910&lt;&gt;"",
        IF(INT('Data Sheet'!$A$19)=INT('Data Sheet'!$B$19),
            --(INT('Data Sheet'!$A$19) &amp; "." &amp; LEFT(BN910,3)),
            IF(AND((--(INT('Data Sheet'!$A$19) &amp; "." &amp; LEFT(BN910,3))&gt;=--('Data Sheet'!$A$19)), (--(INT('Data Sheet'!$A$19) &amp; "." &amp; LEFT(BN910,3))&lt;=--('Data Sheet'!$B$19))),
                --(INT('Data Sheet'!$A$19) &amp; "." &amp; LEFT(BN910,3)),
                --(INT('Data Sheet'!$B$19) &amp; "." &amp; LEFT(BN910,3))
            )
        ),
        "OK"
    )
)</f>
        <v>OK</v>
      </c>
      <c r="O910" s="23" t="str">
        <f>IF(BP910&lt;&gt;"",
    IF(INT('Data Sheet'!$A$19)=INT('Data Sheet'!$B$19),
        --(INT('Data Sheet'!$A$19) &amp; "." &amp; BP910),
        IF(AND((--(INT('Data Sheet'!$A$19) &amp; "." &amp; BP910)&gt;=--('Data Sheet'!$A$19)), (--(INT('Data Sheet'!$A$19) &amp; "." &amp; BP910)&lt;=--('Data Sheet'!$B$19))),
            --(INT('Data Sheet'!$A$19) &amp; "." &amp; BP910),
            --(INT('Data Sheet'!$B$19) &amp; "." &amp; BP910)
        )
    ),
    IF(BN910&lt;&gt;"",
        IF(INT('Data Sheet'!$A$19)=INT('Data Sheet'!$B$19),
            --(INT('Data Sheet'!$A$19) &amp; "." &amp; RIGHT(BN910,3)),
            IF(AND((--(INT('Data Sheet'!$A$19) &amp; "." &amp; RIGHT(BN910,3))&gt;=--('Data Sheet'!$A$19)), (--(INT('Data Sheet'!$A$19) &amp; "." &amp; RIGHT(BN910,3))&lt;=--('Data Sheet'!$B$19))),
                --(INT('Data Sheet'!$A$19) &amp; "." &amp; RIGHT(BN910,3)),
                --(INT('Data Sheet'!$B$19) &amp; "." &amp; RIGHT(BN910,3))
            )
        ),
        "OK"
    )
)</f>
        <v>OK</v>
      </c>
      <c r="P910" s="23" t="str">
        <f>IF(BR910&lt;&gt;"",
    IF(INT('Data Sheet'!$A$19)=INT('Data Sheet'!$B$15),
        --(INT('Data Sheet'!$A$15) &amp; "." &amp; BR910),
        IF(AND((--(INT('Data Sheet'!$A$15) &amp; "." &amp; BR910)&gt;=--('Data Sheet'!$A$15)), (--(INT('Data Sheet'!$A$15) &amp; "." &amp; BR910)&lt;=--('Data Sheet'!$B$15))),
            --(INT('Data Sheet'!$A$15) &amp; "." &amp; BR910),
            --(INT('Data Sheet'!$B$15) &amp; "." &amp; BR910)
        )
    ),
    IF(BQ910&lt;&gt;"",
        IF(INT('Data Sheet'!$A$15)=INT('Data Sheet'!$B$15),
            --(INT('Data Sheet'!$A$15) &amp; "." &amp; LEFT(BQ910,3)),
            IF(AND((--(INT('Data Sheet'!$A$15) &amp; "." &amp; LEFT(BQ910,3))&gt;=--('Data Sheet'!$A$15)), (--(INT('Data Sheet'!$A$15) &amp; "." &amp; LEFT(BQ910,3))&lt;=--('Data Sheet'!$B$15))),
                --(INT('Data Sheet'!$A$15) &amp; "." &amp; LEFT(BQ910,3)),
                --(INT('Data Sheet'!$B$15) &amp; "." &amp; LEFT(BQ910,3))
            )
        ),
        "OK"
    )
)</f>
        <v>OK</v>
      </c>
      <c r="Q910" s="23" t="str">
        <f>IF(BS910&lt;&gt;"",
    IF(INT('Data Sheet'!$A$19)=INT('Data Sheet'!$B$15),
        --(INT('Data Sheet'!$A$15) &amp; "." &amp; BS910),
        IF(AND((--(INT('Data Sheet'!$A$15) &amp; "." &amp; BS910)&gt;=--('Data Sheet'!$A$15)), (--(INT('Data Sheet'!$A$15) &amp; "." &amp; BS910)&lt;=--('Data Sheet'!$B$15))),
            --(INT('Data Sheet'!$A$15) &amp; "." &amp; BS910),
            --(INT('Data Sheet'!$B$15) &amp; "." &amp; BS910)
        )
    ),
    IF(BQ910&lt;&gt;"",
        IF(INT('Data Sheet'!$A$15)=INT('Data Sheet'!$B$15),
            --(INT('Data Sheet'!$A$15) &amp; "." &amp; RIGHT(BQ910,3)),
            IF(AND((--(INT('Data Sheet'!$A$15) &amp; "." &amp; RIGHT(BQ910,3))&gt;=--('Data Sheet'!$A$15)), (--(INT('Data Sheet'!$A$15) &amp; "." &amp; RIGHT(BQ910,3))&lt;=--('Data Sheet'!$B$15))),
                --(INT('Data Sheet'!$A$15) &amp; "." &amp; RIGHT(BQ910,3)),
                --(INT('Data Sheet'!$B$15) &amp; "." &amp; RIGHT(BQ910,3))
            )
        ),
        "OK"
    )
)</f>
        <v>OK</v>
      </c>
      <c r="R910" s="19"/>
      <c r="S910" s="19"/>
      <c r="T910" s="19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1"/>
      <c r="AU910" s="21"/>
      <c r="AV910" s="21"/>
      <c r="AW910" s="22"/>
      <c r="AX910" s="99"/>
      <c r="AY910" s="20"/>
      <c r="AZ910" s="20"/>
      <c r="BA910" s="22"/>
      <c r="BB910">
        <v>902</v>
      </c>
      <c r="BC910" s="80"/>
      <c r="BD910" s="80"/>
      <c r="BE910" s="80"/>
      <c r="BF910" s="80"/>
      <c r="BG910" s="32" t="str">
        <f t="shared" si="158"/>
        <v/>
      </c>
      <c r="BH910" s="78">
        <f t="shared" si="156"/>
        <v>0</v>
      </c>
      <c r="BI910" s="2">
        <f t="shared" si="159"/>
        <v>0</v>
      </c>
      <c r="BJ910" s="2">
        <f t="shared" si="160"/>
        <v>0</v>
      </c>
      <c r="BK910" s="2">
        <f t="shared" si="157"/>
        <v>0</v>
      </c>
    </row>
    <row r="911" spans="2:63" ht="15" customHeight="1" x14ac:dyDescent="0.25">
      <c r="B911" s="14">
        <v>903</v>
      </c>
      <c r="C911" s="95" t="str">
        <f t="shared" si="161"/>
        <v/>
      </c>
      <c r="D911" s="15" t="str">
        <f t="shared" si="166"/>
        <v>OK</v>
      </c>
      <c r="E911" s="16" t="e">
        <f>VLOOKUP('Data Sheet'!$B$8,'Data Sheet'!$I$2:$J$9,2,FALSE)</f>
        <v>#N/A</v>
      </c>
      <c r="F911" s="16" t="str">
        <f t="shared" si="162"/>
        <v/>
      </c>
      <c r="G911" s="103">
        <f t="shared" si="163"/>
        <v>0</v>
      </c>
      <c r="H911" s="17" t="s">
        <v>26</v>
      </c>
      <c r="I911" s="17" t="s">
        <v>26</v>
      </c>
      <c r="J911" s="17" t="str">
        <f>IF('Data Sheet'!$B$9="NC-50","N/A","OK")</f>
        <v>OK</v>
      </c>
      <c r="K911" s="17" t="str">
        <f>IF('Data Sheet'!$B$9="NC-50","N/A","OK")</f>
        <v>OK</v>
      </c>
      <c r="L911" s="17" t="str">
        <f t="shared" si="164"/>
        <v>OK</v>
      </c>
      <c r="M911" s="17" t="str">
        <f t="shared" si="165"/>
        <v>OK</v>
      </c>
      <c r="N911" s="18" t="str">
        <f>IF(BO911&lt;&gt;"",
    IF(INT('Data Sheet'!$A$19)=INT('Data Sheet'!$B$19),
        --(INT('Data Sheet'!$A$19) &amp; "." &amp; BO911),
        IF(AND((--(INT('Data Sheet'!$A$19) &amp; "." &amp; BO911)&gt;=--('Data Sheet'!$A$19)), (--(INT('Data Sheet'!$A$19) &amp; "." &amp; BO911)&lt;=--('Data Sheet'!$B$19))),
            --(INT('Data Sheet'!$A$19) &amp; "." &amp; BO911),
            --(INT('Data Sheet'!$B$19) &amp; "." &amp; BO911)
        )
    ),
    IF(BN911&lt;&gt;"",
        IF(INT('Data Sheet'!$A$19)=INT('Data Sheet'!$B$19),
            --(INT('Data Sheet'!$A$19) &amp; "." &amp; LEFT(BN911,3)),
            IF(AND((--(INT('Data Sheet'!$A$19) &amp; "." &amp; LEFT(BN911,3))&gt;=--('Data Sheet'!$A$19)), (--(INT('Data Sheet'!$A$19) &amp; "." &amp; LEFT(BN911,3))&lt;=--('Data Sheet'!$B$19))),
                --(INT('Data Sheet'!$A$19) &amp; "." &amp; LEFT(BN911,3)),
                --(INT('Data Sheet'!$B$19) &amp; "." &amp; LEFT(BN911,3))
            )
        ),
        "OK"
    )
)</f>
        <v>OK</v>
      </c>
      <c r="O911" s="23" t="str">
        <f>IF(BP911&lt;&gt;"",
    IF(INT('Data Sheet'!$A$19)=INT('Data Sheet'!$B$19),
        --(INT('Data Sheet'!$A$19) &amp; "." &amp; BP911),
        IF(AND((--(INT('Data Sheet'!$A$19) &amp; "." &amp; BP911)&gt;=--('Data Sheet'!$A$19)), (--(INT('Data Sheet'!$A$19) &amp; "." &amp; BP911)&lt;=--('Data Sheet'!$B$19))),
            --(INT('Data Sheet'!$A$19) &amp; "." &amp; BP911),
            --(INT('Data Sheet'!$B$19) &amp; "." &amp; BP911)
        )
    ),
    IF(BN911&lt;&gt;"",
        IF(INT('Data Sheet'!$A$19)=INT('Data Sheet'!$B$19),
            --(INT('Data Sheet'!$A$19) &amp; "." &amp; RIGHT(BN911,3)),
            IF(AND((--(INT('Data Sheet'!$A$19) &amp; "." &amp; RIGHT(BN911,3))&gt;=--('Data Sheet'!$A$19)), (--(INT('Data Sheet'!$A$19) &amp; "." &amp; RIGHT(BN911,3))&lt;=--('Data Sheet'!$B$19))),
                --(INT('Data Sheet'!$A$19) &amp; "." &amp; RIGHT(BN911,3)),
                --(INT('Data Sheet'!$B$19) &amp; "." &amp; RIGHT(BN911,3))
            )
        ),
        "OK"
    )
)</f>
        <v>OK</v>
      </c>
      <c r="P911" s="23" t="str">
        <f>IF(BR911&lt;&gt;"",
    IF(INT('Data Sheet'!$A$19)=INT('Data Sheet'!$B$15),
        --(INT('Data Sheet'!$A$15) &amp; "." &amp; BR911),
        IF(AND((--(INT('Data Sheet'!$A$15) &amp; "." &amp; BR911)&gt;=--('Data Sheet'!$A$15)), (--(INT('Data Sheet'!$A$15) &amp; "." &amp; BR911)&lt;=--('Data Sheet'!$B$15))),
            --(INT('Data Sheet'!$A$15) &amp; "." &amp; BR911),
            --(INT('Data Sheet'!$B$15) &amp; "." &amp; BR911)
        )
    ),
    IF(BQ911&lt;&gt;"",
        IF(INT('Data Sheet'!$A$15)=INT('Data Sheet'!$B$15),
            --(INT('Data Sheet'!$A$15) &amp; "." &amp; LEFT(BQ911,3)),
            IF(AND((--(INT('Data Sheet'!$A$15) &amp; "." &amp; LEFT(BQ911,3))&gt;=--('Data Sheet'!$A$15)), (--(INT('Data Sheet'!$A$15) &amp; "." &amp; LEFT(BQ911,3))&lt;=--('Data Sheet'!$B$15))),
                --(INT('Data Sheet'!$A$15) &amp; "." &amp; LEFT(BQ911,3)),
                --(INT('Data Sheet'!$B$15) &amp; "." &amp; LEFT(BQ911,3))
            )
        ),
        "OK"
    )
)</f>
        <v>OK</v>
      </c>
      <c r="Q911" s="23" t="str">
        <f>IF(BS911&lt;&gt;"",
    IF(INT('Data Sheet'!$A$19)=INT('Data Sheet'!$B$15),
        --(INT('Data Sheet'!$A$15) &amp; "." &amp; BS911),
        IF(AND((--(INT('Data Sheet'!$A$15) &amp; "." &amp; BS911)&gt;=--('Data Sheet'!$A$15)), (--(INT('Data Sheet'!$A$15) &amp; "." &amp; BS911)&lt;=--('Data Sheet'!$B$15))),
            --(INT('Data Sheet'!$A$15) &amp; "." &amp; BS911),
            --(INT('Data Sheet'!$B$15) &amp; "." &amp; BS911)
        )
    ),
    IF(BQ911&lt;&gt;"",
        IF(INT('Data Sheet'!$A$15)=INT('Data Sheet'!$B$15),
            --(INT('Data Sheet'!$A$15) &amp; "." &amp; RIGHT(BQ911,3)),
            IF(AND((--(INT('Data Sheet'!$A$15) &amp; "." &amp; RIGHT(BQ911,3))&gt;=--('Data Sheet'!$A$15)), (--(INT('Data Sheet'!$A$15) &amp; "." &amp; RIGHT(BQ911,3))&lt;=--('Data Sheet'!$B$15))),
                --(INT('Data Sheet'!$A$15) &amp; "." &amp; RIGHT(BQ911,3)),
                --(INT('Data Sheet'!$B$15) &amp; "." &amp; RIGHT(BQ911,3))
            )
        ),
        "OK"
    )
)</f>
        <v>OK</v>
      </c>
      <c r="R911" s="19"/>
      <c r="S911" s="19"/>
      <c r="T911" s="19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1"/>
      <c r="AU911" s="21"/>
      <c r="AV911" s="21"/>
      <c r="AW911" s="22"/>
      <c r="AX911" s="99"/>
      <c r="AY911" s="20"/>
      <c r="AZ911" s="20"/>
      <c r="BA911" s="22"/>
      <c r="BB911">
        <v>903</v>
      </c>
      <c r="BC911" s="80"/>
      <c r="BD911" s="80"/>
      <c r="BE911" s="80"/>
      <c r="BF911" s="80"/>
      <c r="BG911" s="32" t="str">
        <f t="shared" si="158"/>
        <v/>
      </c>
      <c r="BH911" s="78">
        <f t="shared" si="156"/>
        <v>0</v>
      </c>
      <c r="BI911" s="2">
        <f t="shared" si="159"/>
        <v>0</v>
      </c>
      <c r="BJ911" s="2">
        <f t="shared" si="160"/>
        <v>0</v>
      </c>
      <c r="BK911" s="2">
        <f t="shared" si="157"/>
        <v>0</v>
      </c>
    </row>
    <row r="912" spans="2:63" ht="15" customHeight="1" x14ac:dyDescent="0.25">
      <c r="B912" s="14">
        <v>904</v>
      </c>
      <c r="C912" s="95" t="str">
        <f t="shared" si="161"/>
        <v/>
      </c>
      <c r="D912" s="15" t="str">
        <f t="shared" si="166"/>
        <v>OK</v>
      </c>
      <c r="E912" s="16" t="e">
        <f>VLOOKUP('Data Sheet'!$B$8,'Data Sheet'!$I$2:$J$9,2,FALSE)</f>
        <v>#N/A</v>
      </c>
      <c r="F912" s="16" t="str">
        <f t="shared" si="162"/>
        <v/>
      </c>
      <c r="G912" s="103">
        <f t="shared" si="163"/>
        <v>0</v>
      </c>
      <c r="H912" s="17" t="s">
        <v>26</v>
      </c>
      <c r="I912" s="17" t="s">
        <v>26</v>
      </c>
      <c r="J912" s="17" t="str">
        <f>IF('Data Sheet'!$B$9="NC-50","N/A","OK")</f>
        <v>OK</v>
      </c>
      <c r="K912" s="17" t="str">
        <f>IF('Data Sheet'!$B$9="NC-50","N/A","OK")</f>
        <v>OK</v>
      </c>
      <c r="L912" s="17" t="str">
        <f t="shared" si="164"/>
        <v>OK</v>
      </c>
      <c r="M912" s="17" t="str">
        <f t="shared" si="165"/>
        <v>OK</v>
      </c>
      <c r="N912" s="18" t="str">
        <f>IF(BO912&lt;&gt;"",
    IF(INT('Data Sheet'!$A$19)=INT('Data Sheet'!$B$19),
        --(INT('Data Sheet'!$A$19) &amp; "." &amp; BO912),
        IF(AND((--(INT('Data Sheet'!$A$19) &amp; "." &amp; BO912)&gt;=--('Data Sheet'!$A$19)), (--(INT('Data Sheet'!$A$19) &amp; "." &amp; BO912)&lt;=--('Data Sheet'!$B$19))),
            --(INT('Data Sheet'!$A$19) &amp; "." &amp; BO912),
            --(INT('Data Sheet'!$B$19) &amp; "." &amp; BO912)
        )
    ),
    IF(BN912&lt;&gt;"",
        IF(INT('Data Sheet'!$A$19)=INT('Data Sheet'!$B$19),
            --(INT('Data Sheet'!$A$19) &amp; "." &amp; LEFT(BN912,3)),
            IF(AND((--(INT('Data Sheet'!$A$19) &amp; "." &amp; LEFT(BN912,3))&gt;=--('Data Sheet'!$A$19)), (--(INT('Data Sheet'!$A$19) &amp; "." &amp; LEFT(BN912,3))&lt;=--('Data Sheet'!$B$19))),
                --(INT('Data Sheet'!$A$19) &amp; "." &amp; LEFT(BN912,3)),
                --(INT('Data Sheet'!$B$19) &amp; "." &amp; LEFT(BN912,3))
            )
        ),
        "OK"
    )
)</f>
        <v>OK</v>
      </c>
      <c r="O912" s="23" t="str">
        <f>IF(BP912&lt;&gt;"",
    IF(INT('Data Sheet'!$A$19)=INT('Data Sheet'!$B$19),
        --(INT('Data Sheet'!$A$19) &amp; "." &amp; BP912),
        IF(AND((--(INT('Data Sheet'!$A$19) &amp; "." &amp; BP912)&gt;=--('Data Sheet'!$A$19)), (--(INT('Data Sheet'!$A$19) &amp; "." &amp; BP912)&lt;=--('Data Sheet'!$B$19))),
            --(INT('Data Sheet'!$A$19) &amp; "." &amp; BP912),
            --(INT('Data Sheet'!$B$19) &amp; "." &amp; BP912)
        )
    ),
    IF(BN912&lt;&gt;"",
        IF(INT('Data Sheet'!$A$19)=INT('Data Sheet'!$B$19),
            --(INT('Data Sheet'!$A$19) &amp; "." &amp; RIGHT(BN912,3)),
            IF(AND((--(INT('Data Sheet'!$A$19) &amp; "." &amp; RIGHT(BN912,3))&gt;=--('Data Sheet'!$A$19)), (--(INT('Data Sheet'!$A$19) &amp; "." &amp; RIGHT(BN912,3))&lt;=--('Data Sheet'!$B$19))),
                --(INT('Data Sheet'!$A$19) &amp; "." &amp; RIGHT(BN912,3)),
                --(INT('Data Sheet'!$B$19) &amp; "." &amp; RIGHT(BN912,3))
            )
        ),
        "OK"
    )
)</f>
        <v>OK</v>
      </c>
      <c r="P912" s="23" t="str">
        <f>IF(BR912&lt;&gt;"",
    IF(INT('Data Sheet'!$A$19)=INT('Data Sheet'!$B$15),
        --(INT('Data Sheet'!$A$15) &amp; "." &amp; BR912),
        IF(AND((--(INT('Data Sheet'!$A$15) &amp; "." &amp; BR912)&gt;=--('Data Sheet'!$A$15)), (--(INT('Data Sheet'!$A$15) &amp; "." &amp; BR912)&lt;=--('Data Sheet'!$B$15))),
            --(INT('Data Sheet'!$A$15) &amp; "." &amp; BR912),
            --(INT('Data Sheet'!$B$15) &amp; "." &amp; BR912)
        )
    ),
    IF(BQ912&lt;&gt;"",
        IF(INT('Data Sheet'!$A$15)=INT('Data Sheet'!$B$15),
            --(INT('Data Sheet'!$A$15) &amp; "." &amp; LEFT(BQ912,3)),
            IF(AND((--(INT('Data Sheet'!$A$15) &amp; "." &amp; LEFT(BQ912,3))&gt;=--('Data Sheet'!$A$15)), (--(INT('Data Sheet'!$A$15) &amp; "." &amp; LEFT(BQ912,3))&lt;=--('Data Sheet'!$B$15))),
                --(INT('Data Sheet'!$A$15) &amp; "." &amp; LEFT(BQ912,3)),
                --(INT('Data Sheet'!$B$15) &amp; "." &amp; LEFT(BQ912,3))
            )
        ),
        "OK"
    )
)</f>
        <v>OK</v>
      </c>
      <c r="Q912" s="23" t="str">
        <f>IF(BS912&lt;&gt;"",
    IF(INT('Data Sheet'!$A$19)=INT('Data Sheet'!$B$15),
        --(INT('Data Sheet'!$A$15) &amp; "." &amp; BS912),
        IF(AND((--(INT('Data Sheet'!$A$15) &amp; "." &amp; BS912)&gt;=--('Data Sheet'!$A$15)), (--(INT('Data Sheet'!$A$15) &amp; "." &amp; BS912)&lt;=--('Data Sheet'!$B$15))),
            --(INT('Data Sheet'!$A$15) &amp; "." &amp; BS912),
            --(INT('Data Sheet'!$B$15) &amp; "." &amp; BS912)
        )
    ),
    IF(BQ912&lt;&gt;"",
        IF(INT('Data Sheet'!$A$15)=INT('Data Sheet'!$B$15),
            --(INT('Data Sheet'!$A$15) &amp; "." &amp; RIGHT(BQ912,3)),
            IF(AND((--(INT('Data Sheet'!$A$15) &amp; "." &amp; RIGHT(BQ912,3))&gt;=--('Data Sheet'!$A$15)), (--(INT('Data Sheet'!$A$15) &amp; "." &amp; RIGHT(BQ912,3))&lt;=--('Data Sheet'!$B$15))),
                --(INT('Data Sheet'!$A$15) &amp; "." &amp; RIGHT(BQ912,3)),
                --(INT('Data Sheet'!$B$15) &amp; "." &amp; RIGHT(BQ912,3))
            )
        ),
        "OK"
    )
)</f>
        <v>OK</v>
      </c>
      <c r="R912" s="19"/>
      <c r="S912" s="19"/>
      <c r="T912" s="19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1"/>
      <c r="AU912" s="21"/>
      <c r="AV912" s="21"/>
      <c r="AW912" s="22"/>
      <c r="AX912" s="99"/>
      <c r="AY912" s="20"/>
      <c r="AZ912" s="20"/>
      <c r="BA912" s="22"/>
      <c r="BB912">
        <v>904</v>
      </c>
      <c r="BC912" s="80"/>
      <c r="BD912" s="80"/>
      <c r="BE912" s="80"/>
      <c r="BF912" s="80"/>
      <c r="BG912" s="32" t="str">
        <f t="shared" si="158"/>
        <v/>
      </c>
      <c r="BH912" s="78">
        <f t="shared" si="156"/>
        <v>0</v>
      </c>
      <c r="BI912" s="2">
        <f t="shared" si="159"/>
        <v>0</v>
      </c>
      <c r="BJ912" s="2">
        <f t="shared" si="160"/>
        <v>0</v>
      </c>
      <c r="BK912" s="2">
        <f t="shared" si="157"/>
        <v>0</v>
      </c>
    </row>
    <row r="913" spans="2:63" ht="15" customHeight="1" x14ac:dyDescent="0.25">
      <c r="B913" s="14">
        <v>905</v>
      </c>
      <c r="C913" s="95" t="str">
        <f t="shared" si="161"/>
        <v/>
      </c>
      <c r="D913" s="15" t="str">
        <f t="shared" si="166"/>
        <v>OK</v>
      </c>
      <c r="E913" s="16" t="e">
        <f>VLOOKUP('Data Sheet'!$B$8,'Data Sheet'!$I$2:$J$9,2,FALSE)</f>
        <v>#N/A</v>
      </c>
      <c r="F913" s="16" t="str">
        <f t="shared" si="162"/>
        <v/>
      </c>
      <c r="G913" s="103">
        <f t="shared" si="163"/>
        <v>0</v>
      </c>
      <c r="H913" s="17" t="s">
        <v>26</v>
      </c>
      <c r="I913" s="17" t="s">
        <v>26</v>
      </c>
      <c r="J913" s="17" t="str">
        <f>IF('Data Sheet'!$B$9="NC-50","N/A","OK")</f>
        <v>OK</v>
      </c>
      <c r="K913" s="17" t="str">
        <f>IF('Data Sheet'!$B$9="NC-50","N/A","OK")</f>
        <v>OK</v>
      </c>
      <c r="L913" s="17" t="str">
        <f t="shared" si="164"/>
        <v>OK</v>
      </c>
      <c r="M913" s="17" t="str">
        <f t="shared" si="165"/>
        <v>OK</v>
      </c>
      <c r="N913" s="18" t="str">
        <f>IF(BO913&lt;&gt;"",
    IF(INT('Data Sheet'!$A$19)=INT('Data Sheet'!$B$19),
        --(INT('Data Sheet'!$A$19) &amp; "." &amp; BO913),
        IF(AND((--(INT('Data Sheet'!$A$19) &amp; "." &amp; BO913)&gt;=--('Data Sheet'!$A$19)), (--(INT('Data Sheet'!$A$19) &amp; "." &amp; BO913)&lt;=--('Data Sheet'!$B$19))),
            --(INT('Data Sheet'!$A$19) &amp; "." &amp; BO913),
            --(INT('Data Sheet'!$B$19) &amp; "." &amp; BO913)
        )
    ),
    IF(BN913&lt;&gt;"",
        IF(INT('Data Sheet'!$A$19)=INT('Data Sheet'!$B$19),
            --(INT('Data Sheet'!$A$19) &amp; "." &amp; LEFT(BN913,3)),
            IF(AND((--(INT('Data Sheet'!$A$19) &amp; "." &amp; LEFT(BN913,3))&gt;=--('Data Sheet'!$A$19)), (--(INT('Data Sheet'!$A$19) &amp; "." &amp; LEFT(BN913,3))&lt;=--('Data Sheet'!$B$19))),
                --(INT('Data Sheet'!$A$19) &amp; "." &amp; LEFT(BN913,3)),
                --(INT('Data Sheet'!$B$19) &amp; "." &amp; LEFT(BN913,3))
            )
        ),
        "OK"
    )
)</f>
        <v>OK</v>
      </c>
      <c r="O913" s="23" t="str">
        <f>IF(BP913&lt;&gt;"",
    IF(INT('Data Sheet'!$A$19)=INT('Data Sheet'!$B$19),
        --(INT('Data Sheet'!$A$19) &amp; "." &amp; BP913),
        IF(AND((--(INT('Data Sheet'!$A$19) &amp; "." &amp; BP913)&gt;=--('Data Sheet'!$A$19)), (--(INT('Data Sheet'!$A$19) &amp; "." &amp; BP913)&lt;=--('Data Sheet'!$B$19))),
            --(INT('Data Sheet'!$A$19) &amp; "." &amp; BP913),
            --(INT('Data Sheet'!$B$19) &amp; "." &amp; BP913)
        )
    ),
    IF(BN913&lt;&gt;"",
        IF(INT('Data Sheet'!$A$19)=INT('Data Sheet'!$B$19),
            --(INT('Data Sheet'!$A$19) &amp; "." &amp; RIGHT(BN913,3)),
            IF(AND((--(INT('Data Sheet'!$A$19) &amp; "." &amp; RIGHT(BN913,3))&gt;=--('Data Sheet'!$A$19)), (--(INT('Data Sheet'!$A$19) &amp; "." &amp; RIGHT(BN913,3))&lt;=--('Data Sheet'!$B$19))),
                --(INT('Data Sheet'!$A$19) &amp; "." &amp; RIGHT(BN913,3)),
                --(INT('Data Sheet'!$B$19) &amp; "." &amp; RIGHT(BN913,3))
            )
        ),
        "OK"
    )
)</f>
        <v>OK</v>
      </c>
      <c r="P913" s="23" t="str">
        <f>IF(BR913&lt;&gt;"",
    IF(INT('Data Sheet'!$A$19)=INT('Data Sheet'!$B$15),
        --(INT('Data Sheet'!$A$15) &amp; "." &amp; BR913),
        IF(AND((--(INT('Data Sheet'!$A$15) &amp; "." &amp; BR913)&gt;=--('Data Sheet'!$A$15)), (--(INT('Data Sheet'!$A$15) &amp; "." &amp; BR913)&lt;=--('Data Sheet'!$B$15))),
            --(INT('Data Sheet'!$A$15) &amp; "." &amp; BR913),
            --(INT('Data Sheet'!$B$15) &amp; "." &amp; BR913)
        )
    ),
    IF(BQ913&lt;&gt;"",
        IF(INT('Data Sheet'!$A$15)=INT('Data Sheet'!$B$15),
            --(INT('Data Sheet'!$A$15) &amp; "." &amp; LEFT(BQ913,3)),
            IF(AND((--(INT('Data Sheet'!$A$15) &amp; "." &amp; LEFT(BQ913,3))&gt;=--('Data Sheet'!$A$15)), (--(INT('Data Sheet'!$A$15) &amp; "." &amp; LEFT(BQ913,3))&lt;=--('Data Sheet'!$B$15))),
                --(INT('Data Sheet'!$A$15) &amp; "." &amp; LEFT(BQ913,3)),
                --(INT('Data Sheet'!$B$15) &amp; "." &amp; LEFT(BQ913,3))
            )
        ),
        "OK"
    )
)</f>
        <v>OK</v>
      </c>
      <c r="Q913" s="23" t="str">
        <f>IF(BS913&lt;&gt;"",
    IF(INT('Data Sheet'!$A$19)=INT('Data Sheet'!$B$15),
        --(INT('Data Sheet'!$A$15) &amp; "." &amp; BS913),
        IF(AND((--(INT('Data Sheet'!$A$15) &amp; "." &amp; BS913)&gt;=--('Data Sheet'!$A$15)), (--(INT('Data Sheet'!$A$15) &amp; "." &amp; BS913)&lt;=--('Data Sheet'!$B$15))),
            --(INT('Data Sheet'!$A$15) &amp; "." &amp; BS913),
            --(INT('Data Sheet'!$B$15) &amp; "." &amp; BS913)
        )
    ),
    IF(BQ913&lt;&gt;"",
        IF(INT('Data Sheet'!$A$15)=INT('Data Sheet'!$B$15),
            --(INT('Data Sheet'!$A$15) &amp; "." &amp; RIGHT(BQ913,3)),
            IF(AND((--(INT('Data Sheet'!$A$15) &amp; "." &amp; RIGHT(BQ913,3))&gt;=--('Data Sheet'!$A$15)), (--(INT('Data Sheet'!$A$15) &amp; "." &amp; RIGHT(BQ913,3))&lt;=--('Data Sheet'!$B$15))),
                --(INT('Data Sheet'!$A$15) &amp; "." &amp; RIGHT(BQ913,3)),
                --(INT('Data Sheet'!$B$15) &amp; "." &amp; RIGHT(BQ913,3))
            )
        ),
        "OK"
    )
)</f>
        <v>OK</v>
      </c>
      <c r="R913" s="19"/>
      <c r="S913" s="19"/>
      <c r="T913" s="19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1"/>
      <c r="AU913" s="21"/>
      <c r="AV913" s="21"/>
      <c r="AW913" s="22"/>
      <c r="AX913" s="99"/>
      <c r="AY913" s="20"/>
      <c r="AZ913" s="20"/>
      <c r="BA913" s="22"/>
      <c r="BB913">
        <v>905</v>
      </c>
      <c r="BC913" s="80"/>
      <c r="BD913" s="80"/>
      <c r="BE913" s="80"/>
      <c r="BF913" s="80"/>
      <c r="BG913" s="32" t="str">
        <f t="shared" si="158"/>
        <v/>
      </c>
      <c r="BH913" s="78">
        <f t="shared" si="156"/>
        <v>0</v>
      </c>
      <c r="BI913" s="2">
        <f t="shared" si="159"/>
        <v>0</v>
      </c>
      <c r="BJ913" s="2">
        <f t="shared" si="160"/>
        <v>0</v>
      </c>
      <c r="BK913" s="2">
        <f t="shared" si="157"/>
        <v>0</v>
      </c>
    </row>
    <row r="914" spans="2:63" ht="15" customHeight="1" x14ac:dyDescent="0.25">
      <c r="B914" s="14">
        <v>906</v>
      </c>
      <c r="C914" s="95" t="str">
        <f t="shared" si="161"/>
        <v/>
      </c>
      <c r="D914" s="15" t="str">
        <f t="shared" si="166"/>
        <v>OK</v>
      </c>
      <c r="E914" s="16" t="e">
        <f>VLOOKUP('Data Sheet'!$B$8,'Data Sheet'!$I$2:$J$9,2,FALSE)</f>
        <v>#N/A</v>
      </c>
      <c r="F914" s="16" t="str">
        <f t="shared" si="162"/>
        <v/>
      </c>
      <c r="G914" s="103">
        <f t="shared" si="163"/>
        <v>0</v>
      </c>
      <c r="H914" s="17" t="s">
        <v>26</v>
      </c>
      <c r="I914" s="17" t="s">
        <v>26</v>
      </c>
      <c r="J914" s="17" t="str">
        <f>IF('Data Sheet'!$B$9="NC-50","N/A","OK")</f>
        <v>OK</v>
      </c>
      <c r="K914" s="17" t="str">
        <f>IF('Data Sheet'!$B$9="NC-50","N/A","OK")</f>
        <v>OK</v>
      </c>
      <c r="L914" s="17" t="str">
        <f t="shared" si="164"/>
        <v>OK</v>
      </c>
      <c r="M914" s="17" t="str">
        <f t="shared" si="165"/>
        <v>OK</v>
      </c>
      <c r="N914" s="18" t="str">
        <f>IF(BO914&lt;&gt;"",
    IF(INT('Data Sheet'!$A$19)=INT('Data Sheet'!$B$19),
        --(INT('Data Sheet'!$A$19) &amp; "." &amp; BO914),
        IF(AND((--(INT('Data Sheet'!$A$19) &amp; "." &amp; BO914)&gt;=--('Data Sheet'!$A$19)), (--(INT('Data Sheet'!$A$19) &amp; "." &amp; BO914)&lt;=--('Data Sheet'!$B$19))),
            --(INT('Data Sheet'!$A$19) &amp; "." &amp; BO914),
            --(INT('Data Sheet'!$B$19) &amp; "." &amp; BO914)
        )
    ),
    IF(BN914&lt;&gt;"",
        IF(INT('Data Sheet'!$A$19)=INT('Data Sheet'!$B$19),
            --(INT('Data Sheet'!$A$19) &amp; "." &amp; LEFT(BN914,3)),
            IF(AND((--(INT('Data Sheet'!$A$19) &amp; "." &amp; LEFT(BN914,3))&gt;=--('Data Sheet'!$A$19)), (--(INT('Data Sheet'!$A$19) &amp; "." &amp; LEFT(BN914,3))&lt;=--('Data Sheet'!$B$19))),
                --(INT('Data Sheet'!$A$19) &amp; "." &amp; LEFT(BN914,3)),
                --(INT('Data Sheet'!$B$19) &amp; "." &amp; LEFT(BN914,3))
            )
        ),
        "OK"
    )
)</f>
        <v>OK</v>
      </c>
      <c r="O914" s="23" t="str">
        <f>IF(BP914&lt;&gt;"",
    IF(INT('Data Sheet'!$A$19)=INT('Data Sheet'!$B$19),
        --(INT('Data Sheet'!$A$19) &amp; "." &amp; BP914),
        IF(AND((--(INT('Data Sheet'!$A$19) &amp; "." &amp; BP914)&gt;=--('Data Sheet'!$A$19)), (--(INT('Data Sheet'!$A$19) &amp; "." &amp; BP914)&lt;=--('Data Sheet'!$B$19))),
            --(INT('Data Sheet'!$A$19) &amp; "." &amp; BP914),
            --(INT('Data Sheet'!$B$19) &amp; "." &amp; BP914)
        )
    ),
    IF(BN914&lt;&gt;"",
        IF(INT('Data Sheet'!$A$19)=INT('Data Sheet'!$B$19),
            --(INT('Data Sheet'!$A$19) &amp; "." &amp; RIGHT(BN914,3)),
            IF(AND((--(INT('Data Sheet'!$A$19) &amp; "." &amp; RIGHT(BN914,3))&gt;=--('Data Sheet'!$A$19)), (--(INT('Data Sheet'!$A$19) &amp; "." &amp; RIGHT(BN914,3))&lt;=--('Data Sheet'!$B$19))),
                --(INT('Data Sheet'!$A$19) &amp; "." &amp; RIGHT(BN914,3)),
                --(INT('Data Sheet'!$B$19) &amp; "." &amp; RIGHT(BN914,3))
            )
        ),
        "OK"
    )
)</f>
        <v>OK</v>
      </c>
      <c r="P914" s="23" t="str">
        <f>IF(BR914&lt;&gt;"",
    IF(INT('Data Sheet'!$A$19)=INT('Data Sheet'!$B$15),
        --(INT('Data Sheet'!$A$15) &amp; "." &amp; BR914),
        IF(AND((--(INT('Data Sheet'!$A$15) &amp; "." &amp; BR914)&gt;=--('Data Sheet'!$A$15)), (--(INT('Data Sheet'!$A$15) &amp; "." &amp; BR914)&lt;=--('Data Sheet'!$B$15))),
            --(INT('Data Sheet'!$A$15) &amp; "." &amp; BR914),
            --(INT('Data Sheet'!$B$15) &amp; "." &amp; BR914)
        )
    ),
    IF(BQ914&lt;&gt;"",
        IF(INT('Data Sheet'!$A$15)=INT('Data Sheet'!$B$15),
            --(INT('Data Sheet'!$A$15) &amp; "." &amp; LEFT(BQ914,3)),
            IF(AND((--(INT('Data Sheet'!$A$15) &amp; "." &amp; LEFT(BQ914,3))&gt;=--('Data Sheet'!$A$15)), (--(INT('Data Sheet'!$A$15) &amp; "." &amp; LEFT(BQ914,3))&lt;=--('Data Sheet'!$B$15))),
                --(INT('Data Sheet'!$A$15) &amp; "." &amp; LEFT(BQ914,3)),
                --(INT('Data Sheet'!$B$15) &amp; "." &amp; LEFT(BQ914,3))
            )
        ),
        "OK"
    )
)</f>
        <v>OK</v>
      </c>
      <c r="Q914" s="23" t="str">
        <f>IF(BS914&lt;&gt;"",
    IF(INT('Data Sheet'!$A$19)=INT('Data Sheet'!$B$15),
        --(INT('Data Sheet'!$A$15) &amp; "." &amp; BS914),
        IF(AND((--(INT('Data Sheet'!$A$15) &amp; "." &amp; BS914)&gt;=--('Data Sheet'!$A$15)), (--(INT('Data Sheet'!$A$15) &amp; "." &amp; BS914)&lt;=--('Data Sheet'!$B$15))),
            --(INT('Data Sheet'!$A$15) &amp; "." &amp; BS914),
            --(INT('Data Sheet'!$B$15) &amp; "." &amp; BS914)
        )
    ),
    IF(BQ914&lt;&gt;"",
        IF(INT('Data Sheet'!$A$15)=INT('Data Sheet'!$B$15),
            --(INT('Data Sheet'!$A$15) &amp; "." &amp; RIGHT(BQ914,3)),
            IF(AND((--(INT('Data Sheet'!$A$15) &amp; "." &amp; RIGHT(BQ914,3))&gt;=--('Data Sheet'!$A$15)), (--(INT('Data Sheet'!$A$15) &amp; "." &amp; RIGHT(BQ914,3))&lt;=--('Data Sheet'!$B$15))),
                --(INT('Data Sheet'!$A$15) &amp; "." &amp; RIGHT(BQ914,3)),
                --(INT('Data Sheet'!$B$15) &amp; "." &amp; RIGHT(BQ914,3))
            )
        ),
        "OK"
    )
)</f>
        <v>OK</v>
      </c>
      <c r="R914" s="19"/>
      <c r="S914" s="19"/>
      <c r="T914" s="19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1"/>
      <c r="AU914" s="21"/>
      <c r="AV914" s="21"/>
      <c r="AW914" s="22"/>
      <c r="AX914" s="99"/>
      <c r="AY914" s="20"/>
      <c r="AZ914" s="20"/>
      <c r="BA914" s="22"/>
      <c r="BB914">
        <v>906</v>
      </c>
      <c r="BC914" s="80"/>
      <c r="BD914" s="80"/>
      <c r="BE914" s="80"/>
      <c r="BF914" s="80"/>
      <c r="BG914" s="32" t="str">
        <f t="shared" si="158"/>
        <v/>
      </c>
      <c r="BH914" s="78">
        <f t="shared" si="156"/>
        <v>0</v>
      </c>
      <c r="BI914" s="2">
        <f t="shared" si="159"/>
        <v>0</v>
      </c>
      <c r="BJ914" s="2">
        <f t="shared" si="160"/>
        <v>0</v>
      </c>
      <c r="BK914" s="2">
        <f t="shared" si="157"/>
        <v>0</v>
      </c>
    </row>
    <row r="915" spans="2:63" ht="15" customHeight="1" x14ac:dyDescent="0.25">
      <c r="B915" s="14">
        <v>907</v>
      </c>
      <c r="C915" s="95" t="str">
        <f t="shared" si="161"/>
        <v/>
      </c>
      <c r="D915" s="15" t="str">
        <f t="shared" si="166"/>
        <v>OK</v>
      </c>
      <c r="E915" s="16" t="e">
        <f>VLOOKUP('Data Sheet'!$B$8,'Data Sheet'!$I$2:$J$9,2,FALSE)</f>
        <v>#N/A</v>
      </c>
      <c r="F915" s="16" t="str">
        <f t="shared" si="162"/>
        <v/>
      </c>
      <c r="G915" s="103">
        <f t="shared" si="163"/>
        <v>0</v>
      </c>
      <c r="H915" s="17" t="s">
        <v>26</v>
      </c>
      <c r="I915" s="17" t="s">
        <v>26</v>
      </c>
      <c r="J915" s="17" t="str">
        <f>IF('Data Sheet'!$B$9="NC-50","N/A","OK")</f>
        <v>OK</v>
      </c>
      <c r="K915" s="17" t="str">
        <f>IF('Data Sheet'!$B$9="NC-50","N/A","OK")</f>
        <v>OK</v>
      </c>
      <c r="L915" s="17" t="str">
        <f t="shared" si="164"/>
        <v>OK</v>
      </c>
      <c r="M915" s="17" t="str">
        <f t="shared" si="165"/>
        <v>OK</v>
      </c>
      <c r="N915" s="18" t="str">
        <f>IF(BO915&lt;&gt;"",
    IF(INT('Data Sheet'!$A$19)=INT('Data Sheet'!$B$19),
        --(INT('Data Sheet'!$A$19) &amp; "." &amp; BO915),
        IF(AND((--(INT('Data Sheet'!$A$19) &amp; "." &amp; BO915)&gt;=--('Data Sheet'!$A$19)), (--(INT('Data Sheet'!$A$19) &amp; "." &amp; BO915)&lt;=--('Data Sheet'!$B$19))),
            --(INT('Data Sheet'!$A$19) &amp; "." &amp; BO915),
            --(INT('Data Sheet'!$B$19) &amp; "." &amp; BO915)
        )
    ),
    IF(BN915&lt;&gt;"",
        IF(INT('Data Sheet'!$A$19)=INT('Data Sheet'!$B$19),
            --(INT('Data Sheet'!$A$19) &amp; "." &amp; LEFT(BN915,3)),
            IF(AND((--(INT('Data Sheet'!$A$19) &amp; "." &amp; LEFT(BN915,3))&gt;=--('Data Sheet'!$A$19)), (--(INT('Data Sheet'!$A$19) &amp; "." &amp; LEFT(BN915,3))&lt;=--('Data Sheet'!$B$19))),
                --(INT('Data Sheet'!$A$19) &amp; "." &amp; LEFT(BN915,3)),
                --(INT('Data Sheet'!$B$19) &amp; "." &amp; LEFT(BN915,3))
            )
        ),
        "OK"
    )
)</f>
        <v>OK</v>
      </c>
      <c r="O915" s="23" t="str">
        <f>IF(BP915&lt;&gt;"",
    IF(INT('Data Sheet'!$A$19)=INT('Data Sheet'!$B$19),
        --(INT('Data Sheet'!$A$19) &amp; "." &amp; BP915),
        IF(AND((--(INT('Data Sheet'!$A$19) &amp; "." &amp; BP915)&gt;=--('Data Sheet'!$A$19)), (--(INT('Data Sheet'!$A$19) &amp; "." &amp; BP915)&lt;=--('Data Sheet'!$B$19))),
            --(INT('Data Sheet'!$A$19) &amp; "." &amp; BP915),
            --(INT('Data Sheet'!$B$19) &amp; "." &amp; BP915)
        )
    ),
    IF(BN915&lt;&gt;"",
        IF(INT('Data Sheet'!$A$19)=INT('Data Sheet'!$B$19),
            --(INT('Data Sheet'!$A$19) &amp; "." &amp; RIGHT(BN915,3)),
            IF(AND((--(INT('Data Sheet'!$A$19) &amp; "." &amp; RIGHT(BN915,3))&gt;=--('Data Sheet'!$A$19)), (--(INT('Data Sheet'!$A$19) &amp; "." &amp; RIGHT(BN915,3))&lt;=--('Data Sheet'!$B$19))),
                --(INT('Data Sheet'!$A$19) &amp; "." &amp; RIGHT(BN915,3)),
                --(INT('Data Sheet'!$B$19) &amp; "." &amp; RIGHT(BN915,3))
            )
        ),
        "OK"
    )
)</f>
        <v>OK</v>
      </c>
      <c r="P915" s="23" t="str">
        <f>IF(BR915&lt;&gt;"",
    IF(INT('Data Sheet'!$A$19)=INT('Data Sheet'!$B$15),
        --(INT('Data Sheet'!$A$15) &amp; "." &amp; BR915),
        IF(AND((--(INT('Data Sheet'!$A$15) &amp; "." &amp; BR915)&gt;=--('Data Sheet'!$A$15)), (--(INT('Data Sheet'!$A$15) &amp; "." &amp; BR915)&lt;=--('Data Sheet'!$B$15))),
            --(INT('Data Sheet'!$A$15) &amp; "." &amp; BR915),
            --(INT('Data Sheet'!$B$15) &amp; "." &amp; BR915)
        )
    ),
    IF(BQ915&lt;&gt;"",
        IF(INT('Data Sheet'!$A$15)=INT('Data Sheet'!$B$15),
            --(INT('Data Sheet'!$A$15) &amp; "." &amp; LEFT(BQ915,3)),
            IF(AND((--(INT('Data Sheet'!$A$15) &amp; "." &amp; LEFT(BQ915,3))&gt;=--('Data Sheet'!$A$15)), (--(INT('Data Sheet'!$A$15) &amp; "." &amp; LEFT(BQ915,3))&lt;=--('Data Sheet'!$B$15))),
                --(INT('Data Sheet'!$A$15) &amp; "." &amp; LEFT(BQ915,3)),
                --(INT('Data Sheet'!$B$15) &amp; "." &amp; LEFT(BQ915,3))
            )
        ),
        "OK"
    )
)</f>
        <v>OK</v>
      </c>
      <c r="Q915" s="23" t="str">
        <f>IF(BS915&lt;&gt;"",
    IF(INT('Data Sheet'!$A$19)=INT('Data Sheet'!$B$15),
        --(INT('Data Sheet'!$A$15) &amp; "." &amp; BS915),
        IF(AND((--(INT('Data Sheet'!$A$15) &amp; "." &amp; BS915)&gt;=--('Data Sheet'!$A$15)), (--(INT('Data Sheet'!$A$15) &amp; "." &amp; BS915)&lt;=--('Data Sheet'!$B$15))),
            --(INT('Data Sheet'!$A$15) &amp; "." &amp; BS915),
            --(INT('Data Sheet'!$B$15) &amp; "." &amp; BS915)
        )
    ),
    IF(BQ915&lt;&gt;"",
        IF(INT('Data Sheet'!$A$15)=INT('Data Sheet'!$B$15),
            --(INT('Data Sheet'!$A$15) &amp; "." &amp; RIGHT(BQ915,3)),
            IF(AND((--(INT('Data Sheet'!$A$15) &amp; "." &amp; RIGHT(BQ915,3))&gt;=--('Data Sheet'!$A$15)), (--(INT('Data Sheet'!$A$15) &amp; "." &amp; RIGHT(BQ915,3))&lt;=--('Data Sheet'!$B$15))),
                --(INT('Data Sheet'!$A$15) &amp; "." &amp; RIGHT(BQ915,3)),
                --(INT('Data Sheet'!$B$15) &amp; "." &amp; RIGHT(BQ915,3))
            )
        ),
        "OK"
    )
)</f>
        <v>OK</v>
      </c>
      <c r="R915" s="19"/>
      <c r="S915" s="19"/>
      <c r="T915" s="19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1"/>
      <c r="AU915" s="21"/>
      <c r="AV915" s="21"/>
      <c r="AW915" s="22"/>
      <c r="AX915" s="99"/>
      <c r="AY915" s="20"/>
      <c r="AZ915" s="20"/>
      <c r="BA915" s="22"/>
      <c r="BB915">
        <v>907</v>
      </c>
      <c r="BC915" s="80"/>
      <c r="BD915" s="80"/>
      <c r="BE915" s="80"/>
      <c r="BF915" s="80"/>
      <c r="BG915" s="32" t="str">
        <f t="shared" si="158"/>
        <v/>
      </c>
      <c r="BH915" s="78">
        <f t="shared" si="156"/>
        <v>0</v>
      </c>
      <c r="BI915" s="2">
        <f t="shared" si="159"/>
        <v>0</v>
      </c>
      <c r="BJ915" s="2">
        <f t="shared" si="160"/>
        <v>0</v>
      </c>
      <c r="BK915" s="2">
        <f t="shared" si="157"/>
        <v>0</v>
      </c>
    </row>
    <row r="916" spans="2:63" ht="15" customHeight="1" x14ac:dyDescent="0.25">
      <c r="B916" s="14">
        <v>908</v>
      </c>
      <c r="C916" s="95" t="str">
        <f t="shared" si="161"/>
        <v/>
      </c>
      <c r="D916" s="15" t="str">
        <f t="shared" si="166"/>
        <v>OK</v>
      </c>
      <c r="E916" s="16" t="e">
        <f>VLOOKUP('Data Sheet'!$B$8,'Data Sheet'!$I$2:$J$9,2,FALSE)</f>
        <v>#N/A</v>
      </c>
      <c r="F916" s="16" t="str">
        <f t="shared" si="162"/>
        <v/>
      </c>
      <c r="G916" s="103">
        <f t="shared" si="163"/>
        <v>0</v>
      </c>
      <c r="H916" s="17" t="s">
        <v>26</v>
      </c>
      <c r="I916" s="17" t="s">
        <v>26</v>
      </c>
      <c r="J916" s="17" t="str">
        <f>IF('Data Sheet'!$B$9="NC-50","N/A","OK")</f>
        <v>OK</v>
      </c>
      <c r="K916" s="17" t="str">
        <f>IF('Data Sheet'!$B$9="NC-50","N/A","OK")</f>
        <v>OK</v>
      </c>
      <c r="L916" s="17" t="str">
        <f t="shared" si="164"/>
        <v>OK</v>
      </c>
      <c r="M916" s="17" t="str">
        <f t="shared" si="165"/>
        <v>OK</v>
      </c>
      <c r="N916" s="18" t="str">
        <f>IF(BO916&lt;&gt;"",
    IF(INT('Data Sheet'!$A$19)=INT('Data Sheet'!$B$19),
        --(INT('Data Sheet'!$A$19) &amp; "." &amp; BO916),
        IF(AND((--(INT('Data Sheet'!$A$19) &amp; "." &amp; BO916)&gt;=--('Data Sheet'!$A$19)), (--(INT('Data Sheet'!$A$19) &amp; "." &amp; BO916)&lt;=--('Data Sheet'!$B$19))),
            --(INT('Data Sheet'!$A$19) &amp; "." &amp; BO916),
            --(INT('Data Sheet'!$B$19) &amp; "." &amp; BO916)
        )
    ),
    IF(BN916&lt;&gt;"",
        IF(INT('Data Sheet'!$A$19)=INT('Data Sheet'!$B$19),
            --(INT('Data Sheet'!$A$19) &amp; "." &amp; LEFT(BN916,3)),
            IF(AND((--(INT('Data Sheet'!$A$19) &amp; "." &amp; LEFT(BN916,3))&gt;=--('Data Sheet'!$A$19)), (--(INT('Data Sheet'!$A$19) &amp; "." &amp; LEFT(BN916,3))&lt;=--('Data Sheet'!$B$19))),
                --(INT('Data Sheet'!$A$19) &amp; "." &amp; LEFT(BN916,3)),
                --(INT('Data Sheet'!$B$19) &amp; "." &amp; LEFT(BN916,3))
            )
        ),
        "OK"
    )
)</f>
        <v>OK</v>
      </c>
      <c r="O916" s="23" t="str">
        <f>IF(BP916&lt;&gt;"",
    IF(INT('Data Sheet'!$A$19)=INT('Data Sheet'!$B$19),
        --(INT('Data Sheet'!$A$19) &amp; "." &amp; BP916),
        IF(AND((--(INT('Data Sheet'!$A$19) &amp; "." &amp; BP916)&gt;=--('Data Sheet'!$A$19)), (--(INT('Data Sheet'!$A$19) &amp; "." &amp; BP916)&lt;=--('Data Sheet'!$B$19))),
            --(INT('Data Sheet'!$A$19) &amp; "." &amp; BP916),
            --(INT('Data Sheet'!$B$19) &amp; "." &amp; BP916)
        )
    ),
    IF(BN916&lt;&gt;"",
        IF(INT('Data Sheet'!$A$19)=INT('Data Sheet'!$B$19),
            --(INT('Data Sheet'!$A$19) &amp; "." &amp; RIGHT(BN916,3)),
            IF(AND((--(INT('Data Sheet'!$A$19) &amp; "." &amp; RIGHT(BN916,3))&gt;=--('Data Sheet'!$A$19)), (--(INT('Data Sheet'!$A$19) &amp; "." &amp; RIGHT(BN916,3))&lt;=--('Data Sheet'!$B$19))),
                --(INT('Data Sheet'!$A$19) &amp; "." &amp; RIGHT(BN916,3)),
                --(INT('Data Sheet'!$B$19) &amp; "." &amp; RIGHT(BN916,3))
            )
        ),
        "OK"
    )
)</f>
        <v>OK</v>
      </c>
      <c r="P916" s="23" t="str">
        <f>IF(BR916&lt;&gt;"",
    IF(INT('Data Sheet'!$A$19)=INT('Data Sheet'!$B$15),
        --(INT('Data Sheet'!$A$15) &amp; "." &amp; BR916),
        IF(AND((--(INT('Data Sheet'!$A$15) &amp; "." &amp; BR916)&gt;=--('Data Sheet'!$A$15)), (--(INT('Data Sheet'!$A$15) &amp; "." &amp; BR916)&lt;=--('Data Sheet'!$B$15))),
            --(INT('Data Sheet'!$A$15) &amp; "." &amp; BR916),
            --(INT('Data Sheet'!$B$15) &amp; "." &amp; BR916)
        )
    ),
    IF(BQ916&lt;&gt;"",
        IF(INT('Data Sheet'!$A$15)=INT('Data Sheet'!$B$15),
            --(INT('Data Sheet'!$A$15) &amp; "." &amp; LEFT(BQ916,3)),
            IF(AND((--(INT('Data Sheet'!$A$15) &amp; "." &amp; LEFT(BQ916,3))&gt;=--('Data Sheet'!$A$15)), (--(INT('Data Sheet'!$A$15) &amp; "." &amp; LEFT(BQ916,3))&lt;=--('Data Sheet'!$B$15))),
                --(INT('Data Sheet'!$A$15) &amp; "." &amp; LEFT(BQ916,3)),
                --(INT('Data Sheet'!$B$15) &amp; "." &amp; LEFT(BQ916,3))
            )
        ),
        "OK"
    )
)</f>
        <v>OK</v>
      </c>
      <c r="Q916" s="23" t="str">
        <f>IF(BS916&lt;&gt;"",
    IF(INT('Data Sheet'!$A$19)=INT('Data Sheet'!$B$15),
        --(INT('Data Sheet'!$A$15) &amp; "." &amp; BS916),
        IF(AND((--(INT('Data Sheet'!$A$15) &amp; "." &amp; BS916)&gt;=--('Data Sheet'!$A$15)), (--(INT('Data Sheet'!$A$15) &amp; "." &amp; BS916)&lt;=--('Data Sheet'!$B$15))),
            --(INT('Data Sheet'!$A$15) &amp; "." &amp; BS916),
            --(INT('Data Sheet'!$B$15) &amp; "." &amp; BS916)
        )
    ),
    IF(BQ916&lt;&gt;"",
        IF(INT('Data Sheet'!$A$15)=INT('Data Sheet'!$B$15),
            --(INT('Data Sheet'!$A$15) &amp; "." &amp; RIGHT(BQ916,3)),
            IF(AND((--(INT('Data Sheet'!$A$15) &amp; "." &amp; RIGHT(BQ916,3))&gt;=--('Data Sheet'!$A$15)), (--(INT('Data Sheet'!$A$15) &amp; "." &amp; RIGHT(BQ916,3))&lt;=--('Data Sheet'!$B$15))),
                --(INT('Data Sheet'!$A$15) &amp; "." &amp; RIGHT(BQ916,3)),
                --(INT('Data Sheet'!$B$15) &amp; "." &amp; RIGHT(BQ916,3))
            )
        ),
        "OK"
    )
)</f>
        <v>OK</v>
      </c>
      <c r="R916" s="19"/>
      <c r="S916" s="19"/>
      <c r="T916" s="19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1"/>
      <c r="AU916" s="21"/>
      <c r="AV916" s="21"/>
      <c r="AW916" s="22"/>
      <c r="AX916" s="99"/>
      <c r="AY916" s="20"/>
      <c r="AZ916" s="20"/>
      <c r="BA916" s="22"/>
      <c r="BB916">
        <v>908</v>
      </c>
      <c r="BC916" s="80"/>
      <c r="BD916" s="80"/>
      <c r="BE916" s="80"/>
      <c r="BF916" s="80"/>
      <c r="BG916" s="32" t="str">
        <f t="shared" si="158"/>
        <v/>
      </c>
      <c r="BH916" s="78">
        <f t="shared" si="156"/>
        <v>0</v>
      </c>
      <c r="BI916" s="2">
        <f t="shared" si="159"/>
        <v>0</v>
      </c>
      <c r="BJ916" s="2">
        <f t="shared" si="160"/>
        <v>0</v>
      </c>
      <c r="BK916" s="2">
        <f t="shared" si="157"/>
        <v>0</v>
      </c>
    </row>
    <row r="917" spans="2:63" ht="15" customHeight="1" x14ac:dyDescent="0.25">
      <c r="B917" s="14">
        <v>909</v>
      </c>
      <c r="C917" s="95" t="str">
        <f t="shared" si="161"/>
        <v/>
      </c>
      <c r="D917" s="15" t="str">
        <f t="shared" si="166"/>
        <v>OK</v>
      </c>
      <c r="E917" s="16" t="e">
        <f>VLOOKUP('Data Sheet'!$B$8,'Data Sheet'!$I$2:$J$9,2,FALSE)</f>
        <v>#N/A</v>
      </c>
      <c r="F917" s="16" t="str">
        <f t="shared" si="162"/>
        <v/>
      </c>
      <c r="G917" s="103">
        <f t="shared" si="163"/>
        <v>0</v>
      </c>
      <c r="H917" s="17" t="s">
        <v>26</v>
      </c>
      <c r="I917" s="17" t="s">
        <v>26</v>
      </c>
      <c r="J917" s="17" t="str">
        <f>IF('Data Sheet'!$B$9="NC-50","N/A","OK")</f>
        <v>OK</v>
      </c>
      <c r="K917" s="17" t="str">
        <f>IF('Data Sheet'!$B$9="NC-50","N/A","OK")</f>
        <v>OK</v>
      </c>
      <c r="L917" s="17" t="str">
        <f t="shared" si="164"/>
        <v>OK</v>
      </c>
      <c r="M917" s="17" t="str">
        <f t="shared" si="165"/>
        <v>OK</v>
      </c>
      <c r="N917" s="18" t="str">
        <f>IF(BO917&lt;&gt;"",
    IF(INT('Data Sheet'!$A$19)=INT('Data Sheet'!$B$19),
        --(INT('Data Sheet'!$A$19) &amp; "." &amp; BO917),
        IF(AND((--(INT('Data Sheet'!$A$19) &amp; "." &amp; BO917)&gt;=--('Data Sheet'!$A$19)), (--(INT('Data Sheet'!$A$19) &amp; "." &amp; BO917)&lt;=--('Data Sheet'!$B$19))),
            --(INT('Data Sheet'!$A$19) &amp; "." &amp; BO917),
            --(INT('Data Sheet'!$B$19) &amp; "." &amp; BO917)
        )
    ),
    IF(BN917&lt;&gt;"",
        IF(INT('Data Sheet'!$A$19)=INT('Data Sheet'!$B$19),
            --(INT('Data Sheet'!$A$19) &amp; "." &amp; LEFT(BN917,3)),
            IF(AND((--(INT('Data Sheet'!$A$19) &amp; "." &amp; LEFT(BN917,3))&gt;=--('Data Sheet'!$A$19)), (--(INT('Data Sheet'!$A$19) &amp; "." &amp; LEFT(BN917,3))&lt;=--('Data Sheet'!$B$19))),
                --(INT('Data Sheet'!$A$19) &amp; "." &amp; LEFT(BN917,3)),
                --(INT('Data Sheet'!$B$19) &amp; "." &amp; LEFT(BN917,3))
            )
        ),
        "OK"
    )
)</f>
        <v>OK</v>
      </c>
      <c r="O917" s="23" t="str">
        <f>IF(BP917&lt;&gt;"",
    IF(INT('Data Sheet'!$A$19)=INT('Data Sheet'!$B$19),
        --(INT('Data Sheet'!$A$19) &amp; "." &amp; BP917),
        IF(AND((--(INT('Data Sheet'!$A$19) &amp; "." &amp; BP917)&gt;=--('Data Sheet'!$A$19)), (--(INT('Data Sheet'!$A$19) &amp; "." &amp; BP917)&lt;=--('Data Sheet'!$B$19))),
            --(INT('Data Sheet'!$A$19) &amp; "." &amp; BP917),
            --(INT('Data Sheet'!$B$19) &amp; "." &amp; BP917)
        )
    ),
    IF(BN917&lt;&gt;"",
        IF(INT('Data Sheet'!$A$19)=INT('Data Sheet'!$B$19),
            --(INT('Data Sheet'!$A$19) &amp; "." &amp; RIGHT(BN917,3)),
            IF(AND((--(INT('Data Sheet'!$A$19) &amp; "." &amp; RIGHT(BN917,3))&gt;=--('Data Sheet'!$A$19)), (--(INT('Data Sheet'!$A$19) &amp; "." &amp; RIGHT(BN917,3))&lt;=--('Data Sheet'!$B$19))),
                --(INT('Data Sheet'!$A$19) &amp; "." &amp; RIGHT(BN917,3)),
                --(INT('Data Sheet'!$B$19) &amp; "." &amp; RIGHT(BN917,3))
            )
        ),
        "OK"
    )
)</f>
        <v>OK</v>
      </c>
      <c r="P917" s="23" t="str">
        <f>IF(BR917&lt;&gt;"",
    IF(INT('Data Sheet'!$A$19)=INT('Data Sheet'!$B$15),
        --(INT('Data Sheet'!$A$15) &amp; "." &amp; BR917),
        IF(AND((--(INT('Data Sheet'!$A$15) &amp; "." &amp; BR917)&gt;=--('Data Sheet'!$A$15)), (--(INT('Data Sheet'!$A$15) &amp; "." &amp; BR917)&lt;=--('Data Sheet'!$B$15))),
            --(INT('Data Sheet'!$A$15) &amp; "." &amp; BR917),
            --(INT('Data Sheet'!$B$15) &amp; "." &amp; BR917)
        )
    ),
    IF(BQ917&lt;&gt;"",
        IF(INT('Data Sheet'!$A$15)=INT('Data Sheet'!$B$15),
            --(INT('Data Sheet'!$A$15) &amp; "." &amp; LEFT(BQ917,3)),
            IF(AND((--(INT('Data Sheet'!$A$15) &amp; "." &amp; LEFT(BQ917,3))&gt;=--('Data Sheet'!$A$15)), (--(INT('Data Sheet'!$A$15) &amp; "." &amp; LEFT(BQ917,3))&lt;=--('Data Sheet'!$B$15))),
                --(INT('Data Sheet'!$A$15) &amp; "." &amp; LEFT(BQ917,3)),
                --(INT('Data Sheet'!$B$15) &amp; "." &amp; LEFT(BQ917,3))
            )
        ),
        "OK"
    )
)</f>
        <v>OK</v>
      </c>
      <c r="Q917" s="23" t="str">
        <f>IF(BS917&lt;&gt;"",
    IF(INT('Data Sheet'!$A$19)=INT('Data Sheet'!$B$15),
        --(INT('Data Sheet'!$A$15) &amp; "." &amp; BS917),
        IF(AND((--(INT('Data Sheet'!$A$15) &amp; "." &amp; BS917)&gt;=--('Data Sheet'!$A$15)), (--(INT('Data Sheet'!$A$15) &amp; "." &amp; BS917)&lt;=--('Data Sheet'!$B$15))),
            --(INT('Data Sheet'!$A$15) &amp; "." &amp; BS917),
            --(INT('Data Sheet'!$B$15) &amp; "." &amp; BS917)
        )
    ),
    IF(BQ917&lt;&gt;"",
        IF(INT('Data Sheet'!$A$15)=INT('Data Sheet'!$B$15),
            --(INT('Data Sheet'!$A$15) &amp; "." &amp; RIGHT(BQ917,3)),
            IF(AND((--(INT('Data Sheet'!$A$15) &amp; "." &amp; RIGHT(BQ917,3))&gt;=--('Data Sheet'!$A$15)), (--(INT('Data Sheet'!$A$15) &amp; "." &amp; RIGHT(BQ917,3))&lt;=--('Data Sheet'!$B$15))),
                --(INT('Data Sheet'!$A$15) &amp; "." &amp; RIGHT(BQ917,3)),
                --(INT('Data Sheet'!$B$15) &amp; "." &amp; RIGHT(BQ917,3))
            )
        ),
        "OK"
    )
)</f>
        <v>OK</v>
      </c>
      <c r="R917" s="19"/>
      <c r="S917" s="19"/>
      <c r="T917" s="19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1"/>
      <c r="AU917" s="21"/>
      <c r="AV917" s="21"/>
      <c r="AW917" s="22"/>
      <c r="AX917" s="99"/>
      <c r="AY917" s="20"/>
      <c r="AZ917" s="20"/>
      <c r="BA917" s="22"/>
      <c r="BB917">
        <v>909</v>
      </c>
      <c r="BC917" s="80"/>
      <c r="BD917" s="80"/>
      <c r="BE917" s="80"/>
      <c r="BF917" s="80"/>
      <c r="BG917" s="32" t="str">
        <f t="shared" si="158"/>
        <v/>
      </c>
      <c r="BH917" s="78">
        <f t="shared" si="156"/>
        <v>0</v>
      </c>
      <c r="BI917" s="2">
        <f t="shared" si="159"/>
        <v>0</v>
      </c>
      <c r="BJ917" s="2">
        <f t="shared" si="160"/>
        <v>0</v>
      </c>
      <c r="BK917" s="2">
        <f t="shared" si="157"/>
        <v>0</v>
      </c>
    </row>
    <row r="918" spans="2:63" ht="15" customHeight="1" x14ac:dyDescent="0.25">
      <c r="B918" s="14">
        <v>910</v>
      </c>
      <c r="C918" s="95" t="str">
        <f t="shared" si="161"/>
        <v/>
      </c>
      <c r="D918" s="15" t="str">
        <f t="shared" si="166"/>
        <v>OK</v>
      </c>
      <c r="E918" s="16" t="e">
        <f>VLOOKUP('Data Sheet'!$B$8,'Data Sheet'!$I$2:$J$9,2,FALSE)</f>
        <v>#N/A</v>
      </c>
      <c r="F918" s="16" t="str">
        <f t="shared" si="162"/>
        <v/>
      </c>
      <c r="G918" s="103">
        <f t="shared" si="163"/>
        <v>0</v>
      </c>
      <c r="H918" s="17" t="s">
        <v>26</v>
      </c>
      <c r="I918" s="17" t="s">
        <v>26</v>
      </c>
      <c r="J918" s="17" t="str">
        <f>IF('Data Sheet'!$B$9="NC-50","N/A","OK")</f>
        <v>OK</v>
      </c>
      <c r="K918" s="17" t="str">
        <f>IF('Data Sheet'!$B$9="NC-50","N/A","OK")</f>
        <v>OK</v>
      </c>
      <c r="L918" s="17" t="str">
        <f t="shared" si="164"/>
        <v>OK</v>
      </c>
      <c r="M918" s="17" t="str">
        <f t="shared" si="165"/>
        <v>OK</v>
      </c>
      <c r="N918" s="18" t="str">
        <f>IF(BO918&lt;&gt;"",
    IF(INT('Data Sheet'!$A$19)=INT('Data Sheet'!$B$19),
        --(INT('Data Sheet'!$A$19) &amp; "." &amp; BO918),
        IF(AND((--(INT('Data Sheet'!$A$19) &amp; "." &amp; BO918)&gt;=--('Data Sheet'!$A$19)), (--(INT('Data Sheet'!$A$19) &amp; "." &amp; BO918)&lt;=--('Data Sheet'!$B$19))),
            --(INT('Data Sheet'!$A$19) &amp; "." &amp; BO918),
            --(INT('Data Sheet'!$B$19) &amp; "." &amp; BO918)
        )
    ),
    IF(BN918&lt;&gt;"",
        IF(INT('Data Sheet'!$A$19)=INT('Data Sheet'!$B$19),
            --(INT('Data Sheet'!$A$19) &amp; "." &amp; LEFT(BN918,3)),
            IF(AND((--(INT('Data Sheet'!$A$19) &amp; "." &amp; LEFT(BN918,3))&gt;=--('Data Sheet'!$A$19)), (--(INT('Data Sheet'!$A$19) &amp; "." &amp; LEFT(BN918,3))&lt;=--('Data Sheet'!$B$19))),
                --(INT('Data Sheet'!$A$19) &amp; "." &amp; LEFT(BN918,3)),
                --(INT('Data Sheet'!$B$19) &amp; "." &amp; LEFT(BN918,3))
            )
        ),
        "OK"
    )
)</f>
        <v>OK</v>
      </c>
      <c r="O918" s="23" t="str">
        <f>IF(BP918&lt;&gt;"",
    IF(INT('Data Sheet'!$A$19)=INT('Data Sheet'!$B$19),
        --(INT('Data Sheet'!$A$19) &amp; "." &amp; BP918),
        IF(AND((--(INT('Data Sheet'!$A$19) &amp; "." &amp; BP918)&gt;=--('Data Sheet'!$A$19)), (--(INT('Data Sheet'!$A$19) &amp; "." &amp; BP918)&lt;=--('Data Sheet'!$B$19))),
            --(INT('Data Sheet'!$A$19) &amp; "." &amp; BP918),
            --(INT('Data Sheet'!$B$19) &amp; "." &amp; BP918)
        )
    ),
    IF(BN918&lt;&gt;"",
        IF(INT('Data Sheet'!$A$19)=INT('Data Sheet'!$B$19),
            --(INT('Data Sheet'!$A$19) &amp; "." &amp; RIGHT(BN918,3)),
            IF(AND((--(INT('Data Sheet'!$A$19) &amp; "." &amp; RIGHT(BN918,3))&gt;=--('Data Sheet'!$A$19)), (--(INT('Data Sheet'!$A$19) &amp; "." &amp; RIGHT(BN918,3))&lt;=--('Data Sheet'!$B$19))),
                --(INT('Data Sheet'!$A$19) &amp; "." &amp; RIGHT(BN918,3)),
                --(INT('Data Sheet'!$B$19) &amp; "." &amp; RIGHT(BN918,3))
            )
        ),
        "OK"
    )
)</f>
        <v>OK</v>
      </c>
      <c r="P918" s="23" t="str">
        <f>IF(BR918&lt;&gt;"",
    IF(INT('Data Sheet'!$A$19)=INT('Data Sheet'!$B$15),
        --(INT('Data Sheet'!$A$15) &amp; "." &amp; BR918),
        IF(AND((--(INT('Data Sheet'!$A$15) &amp; "." &amp; BR918)&gt;=--('Data Sheet'!$A$15)), (--(INT('Data Sheet'!$A$15) &amp; "." &amp; BR918)&lt;=--('Data Sheet'!$B$15))),
            --(INT('Data Sheet'!$A$15) &amp; "." &amp; BR918),
            --(INT('Data Sheet'!$B$15) &amp; "." &amp; BR918)
        )
    ),
    IF(BQ918&lt;&gt;"",
        IF(INT('Data Sheet'!$A$15)=INT('Data Sheet'!$B$15),
            --(INT('Data Sheet'!$A$15) &amp; "." &amp; LEFT(BQ918,3)),
            IF(AND((--(INT('Data Sheet'!$A$15) &amp; "." &amp; LEFT(BQ918,3))&gt;=--('Data Sheet'!$A$15)), (--(INT('Data Sheet'!$A$15) &amp; "." &amp; LEFT(BQ918,3))&lt;=--('Data Sheet'!$B$15))),
                --(INT('Data Sheet'!$A$15) &amp; "." &amp; LEFT(BQ918,3)),
                --(INT('Data Sheet'!$B$15) &amp; "." &amp; LEFT(BQ918,3))
            )
        ),
        "OK"
    )
)</f>
        <v>OK</v>
      </c>
      <c r="Q918" s="23" t="str">
        <f>IF(BS918&lt;&gt;"",
    IF(INT('Data Sheet'!$A$19)=INT('Data Sheet'!$B$15),
        --(INT('Data Sheet'!$A$15) &amp; "." &amp; BS918),
        IF(AND((--(INT('Data Sheet'!$A$15) &amp; "." &amp; BS918)&gt;=--('Data Sheet'!$A$15)), (--(INT('Data Sheet'!$A$15) &amp; "." &amp; BS918)&lt;=--('Data Sheet'!$B$15))),
            --(INT('Data Sheet'!$A$15) &amp; "." &amp; BS918),
            --(INT('Data Sheet'!$B$15) &amp; "." &amp; BS918)
        )
    ),
    IF(BQ918&lt;&gt;"",
        IF(INT('Data Sheet'!$A$15)=INT('Data Sheet'!$B$15),
            --(INT('Data Sheet'!$A$15) &amp; "." &amp; RIGHT(BQ918,3)),
            IF(AND((--(INT('Data Sheet'!$A$15) &amp; "." &amp; RIGHT(BQ918,3))&gt;=--('Data Sheet'!$A$15)), (--(INT('Data Sheet'!$A$15) &amp; "." &amp; RIGHT(BQ918,3))&lt;=--('Data Sheet'!$B$15))),
                --(INT('Data Sheet'!$A$15) &amp; "." &amp; RIGHT(BQ918,3)),
                --(INT('Data Sheet'!$B$15) &amp; "." &amp; RIGHT(BQ918,3))
            )
        ),
        "OK"
    )
)</f>
        <v>OK</v>
      </c>
      <c r="R918" s="19"/>
      <c r="S918" s="19"/>
      <c r="T918" s="19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1"/>
      <c r="AU918" s="21"/>
      <c r="AV918" s="21"/>
      <c r="AW918" s="22"/>
      <c r="AX918" s="99"/>
      <c r="AY918" s="20"/>
      <c r="AZ918" s="20"/>
      <c r="BA918" s="22"/>
      <c r="BB918">
        <v>910</v>
      </c>
      <c r="BC918" s="80"/>
      <c r="BD918" s="80"/>
      <c r="BE918" s="80"/>
      <c r="BF918" s="80"/>
      <c r="BG918" s="32" t="str">
        <f t="shared" si="158"/>
        <v/>
      </c>
      <c r="BH918" s="78">
        <f t="shared" si="156"/>
        <v>0</v>
      </c>
      <c r="BI918" s="2">
        <f t="shared" si="159"/>
        <v>0</v>
      </c>
      <c r="BJ918" s="2">
        <f t="shared" si="160"/>
        <v>0</v>
      </c>
      <c r="BK918" s="2">
        <f t="shared" si="157"/>
        <v>0</v>
      </c>
    </row>
    <row r="919" spans="2:63" ht="15" customHeight="1" x14ac:dyDescent="0.25">
      <c r="B919" s="14">
        <v>911</v>
      </c>
      <c r="C919" s="95" t="str">
        <f t="shared" si="161"/>
        <v/>
      </c>
      <c r="D919" s="15" t="str">
        <f t="shared" si="166"/>
        <v>OK</v>
      </c>
      <c r="E919" s="16" t="e">
        <f>VLOOKUP('Data Sheet'!$B$8,'Data Sheet'!$I$2:$J$9,2,FALSE)</f>
        <v>#N/A</v>
      </c>
      <c r="F919" s="16" t="str">
        <f t="shared" si="162"/>
        <v/>
      </c>
      <c r="G919" s="103">
        <f t="shared" si="163"/>
        <v>0</v>
      </c>
      <c r="H919" s="17" t="s">
        <v>26</v>
      </c>
      <c r="I919" s="17" t="s">
        <v>26</v>
      </c>
      <c r="J919" s="17" t="str">
        <f>IF('Data Sheet'!$B$9="NC-50","N/A","OK")</f>
        <v>OK</v>
      </c>
      <c r="K919" s="17" t="str">
        <f>IF('Data Sheet'!$B$9="NC-50","N/A","OK")</f>
        <v>OK</v>
      </c>
      <c r="L919" s="17" t="str">
        <f t="shared" si="164"/>
        <v>OK</v>
      </c>
      <c r="M919" s="17" t="str">
        <f t="shared" si="165"/>
        <v>OK</v>
      </c>
      <c r="N919" s="18" t="str">
        <f>IF(BO919&lt;&gt;"",
    IF(INT('Data Sheet'!$A$19)=INT('Data Sheet'!$B$19),
        --(INT('Data Sheet'!$A$19) &amp; "." &amp; BO919),
        IF(AND((--(INT('Data Sheet'!$A$19) &amp; "." &amp; BO919)&gt;=--('Data Sheet'!$A$19)), (--(INT('Data Sheet'!$A$19) &amp; "." &amp; BO919)&lt;=--('Data Sheet'!$B$19))),
            --(INT('Data Sheet'!$A$19) &amp; "." &amp; BO919),
            --(INT('Data Sheet'!$B$19) &amp; "." &amp; BO919)
        )
    ),
    IF(BN919&lt;&gt;"",
        IF(INT('Data Sheet'!$A$19)=INT('Data Sheet'!$B$19),
            --(INT('Data Sheet'!$A$19) &amp; "." &amp; LEFT(BN919,3)),
            IF(AND((--(INT('Data Sheet'!$A$19) &amp; "." &amp; LEFT(BN919,3))&gt;=--('Data Sheet'!$A$19)), (--(INT('Data Sheet'!$A$19) &amp; "." &amp; LEFT(BN919,3))&lt;=--('Data Sheet'!$B$19))),
                --(INT('Data Sheet'!$A$19) &amp; "." &amp; LEFT(BN919,3)),
                --(INT('Data Sheet'!$B$19) &amp; "." &amp; LEFT(BN919,3))
            )
        ),
        "OK"
    )
)</f>
        <v>OK</v>
      </c>
      <c r="O919" s="23" t="str">
        <f>IF(BP919&lt;&gt;"",
    IF(INT('Data Sheet'!$A$19)=INT('Data Sheet'!$B$19),
        --(INT('Data Sheet'!$A$19) &amp; "." &amp; BP919),
        IF(AND((--(INT('Data Sheet'!$A$19) &amp; "." &amp; BP919)&gt;=--('Data Sheet'!$A$19)), (--(INT('Data Sheet'!$A$19) &amp; "." &amp; BP919)&lt;=--('Data Sheet'!$B$19))),
            --(INT('Data Sheet'!$A$19) &amp; "." &amp; BP919),
            --(INT('Data Sheet'!$B$19) &amp; "." &amp; BP919)
        )
    ),
    IF(BN919&lt;&gt;"",
        IF(INT('Data Sheet'!$A$19)=INT('Data Sheet'!$B$19),
            --(INT('Data Sheet'!$A$19) &amp; "." &amp; RIGHT(BN919,3)),
            IF(AND((--(INT('Data Sheet'!$A$19) &amp; "." &amp; RIGHT(BN919,3))&gt;=--('Data Sheet'!$A$19)), (--(INT('Data Sheet'!$A$19) &amp; "." &amp; RIGHT(BN919,3))&lt;=--('Data Sheet'!$B$19))),
                --(INT('Data Sheet'!$A$19) &amp; "." &amp; RIGHT(BN919,3)),
                --(INT('Data Sheet'!$B$19) &amp; "." &amp; RIGHT(BN919,3))
            )
        ),
        "OK"
    )
)</f>
        <v>OK</v>
      </c>
      <c r="P919" s="23" t="str">
        <f>IF(BR919&lt;&gt;"",
    IF(INT('Data Sheet'!$A$19)=INT('Data Sheet'!$B$15),
        --(INT('Data Sheet'!$A$15) &amp; "." &amp; BR919),
        IF(AND((--(INT('Data Sheet'!$A$15) &amp; "." &amp; BR919)&gt;=--('Data Sheet'!$A$15)), (--(INT('Data Sheet'!$A$15) &amp; "." &amp; BR919)&lt;=--('Data Sheet'!$B$15))),
            --(INT('Data Sheet'!$A$15) &amp; "." &amp; BR919),
            --(INT('Data Sheet'!$B$15) &amp; "." &amp; BR919)
        )
    ),
    IF(BQ919&lt;&gt;"",
        IF(INT('Data Sheet'!$A$15)=INT('Data Sheet'!$B$15),
            --(INT('Data Sheet'!$A$15) &amp; "." &amp; LEFT(BQ919,3)),
            IF(AND((--(INT('Data Sheet'!$A$15) &amp; "." &amp; LEFT(BQ919,3))&gt;=--('Data Sheet'!$A$15)), (--(INT('Data Sheet'!$A$15) &amp; "." &amp; LEFT(BQ919,3))&lt;=--('Data Sheet'!$B$15))),
                --(INT('Data Sheet'!$A$15) &amp; "." &amp; LEFT(BQ919,3)),
                --(INT('Data Sheet'!$B$15) &amp; "." &amp; LEFT(BQ919,3))
            )
        ),
        "OK"
    )
)</f>
        <v>OK</v>
      </c>
      <c r="Q919" s="23" t="str">
        <f>IF(BS919&lt;&gt;"",
    IF(INT('Data Sheet'!$A$19)=INT('Data Sheet'!$B$15),
        --(INT('Data Sheet'!$A$15) &amp; "." &amp; BS919),
        IF(AND((--(INT('Data Sheet'!$A$15) &amp; "." &amp; BS919)&gt;=--('Data Sheet'!$A$15)), (--(INT('Data Sheet'!$A$15) &amp; "." &amp; BS919)&lt;=--('Data Sheet'!$B$15))),
            --(INT('Data Sheet'!$A$15) &amp; "." &amp; BS919),
            --(INT('Data Sheet'!$B$15) &amp; "." &amp; BS919)
        )
    ),
    IF(BQ919&lt;&gt;"",
        IF(INT('Data Sheet'!$A$15)=INT('Data Sheet'!$B$15),
            --(INT('Data Sheet'!$A$15) &amp; "." &amp; RIGHT(BQ919,3)),
            IF(AND((--(INT('Data Sheet'!$A$15) &amp; "." &amp; RIGHT(BQ919,3))&gt;=--('Data Sheet'!$A$15)), (--(INT('Data Sheet'!$A$15) &amp; "." &amp; RIGHT(BQ919,3))&lt;=--('Data Sheet'!$B$15))),
                --(INT('Data Sheet'!$A$15) &amp; "." &amp; RIGHT(BQ919,3)),
                --(INT('Data Sheet'!$B$15) &amp; "." &amp; RIGHT(BQ919,3))
            )
        ),
        "OK"
    )
)</f>
        <v>OK</v>
      </c>
      <c r="R919" s="19"/>
      <c r="S919" s="19"/>
      <c r="T919" s="19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1"/>
      <c r="AU919" s="21"/>
      <c r="AV919" s="21"/>
      <c r="AW919" s="22"/>
      <c r="AX919" s="99"/>
      <c r="AY919" s="20"/>
      <c r="AZ919" s="20"/>
      <c r="BA919" s="22"/>
      <c r="BB919">
        <v>911</v>
      </c>
      <c r="BC919" s="80"/>
      <c r="BD919" s="80"/>
      <c r="BE919" s="80"/>
      <c r="BF919" s="80"/>
      <c r="BG919" s="32" t="str">
        <f t="shared" si="158"/>
        <v/>
      </c>
      <c r="BH919" s="78">
        <f t="shared" si="156"/>
        <v>0</v>
      </c>
      <c r="BI919" s="2">
        <f t="shared" si="159"/>
        <v>0</v>
      </c>
      <c r="BJ919" s="2">
        <f t="shared" si="160"/>
        <v>0</v>
      </c>
      <c r="BK919" s="2">
        <f t="shared" si="157"/>
        <v>0</v>
      </c>
    </row>
    <row r="920" spans="2:63" ht="15" customHeight="1" x14ac:dyDescent="0.25">
      <c r="B920" s="14">
        <v>912</v>
      </c>
      <c r="C920" s="95" t="str">
        <f t="shared" si="161"/>
        <v/>
      </c>
      <c r="D920" s="15" t="str">
        <f t="shared" si="166"/>
        <v>OK</v>
      </c>
      <c r="E920" s="16" t="e">
        <f>VLOOKUP('Data Sheet'!$B$8,'Data Sheet'!$I$2:$J$9,2,FALSE)</f>
        <v>#N/A</v>
      </c>
      <c r="F920" s="16" t="str">
        <f t="shared" si="162"/>
        <v/>
      </c>
      <c r="G920" s="103">
        <f t="shared" si="163"/>
        <v>0</v>
      </c>
      <c r="H920" s="17" t="s">
        <v>26</v>
      </c>
      <c r="I920" s="17" t="s">
        <v>26</v>
      </c>
      <c r="J920" s="17" t="str">
        <f>IF('Data Sheet'!$B$9="NC-50","N/A","OK")</f>
        <v>OK</v>
      </c>
      <c r="K920" s="17" t="str">
        <f>IF('Data Sheet'!$B$9="NC-50","N/A","OK")</f>
        <v>OK</v>
      </c>
      <c r="L920" s="17" t="str">
        <f t="shared" si="164"/>
        <v>OK</v>
      </c>
      <c r="M920" s="17" t="str">
        <f t="shared" si="165"/>
        <v>OK</v>
      </c>
      <c r="N920" s="18" t="str">
        <f>IF(BO920&lt;&gt;"",
    IF(INT('Data Sheet'!$A$19)=INT('Data Sheet'!$B$19),
        --(INT('Data Sheet'!$A$19) &amp; "." &amp; BO920),
        IF(AND((--(INT('Data Sheet'!$A$19) &amp; "." &amp; BO920)&gt;=--('Data Sheet'!$A$19)), (--(INT('Data Sheet'!$A$19) &amp; "." &amp; BO920)&lt;=--('Data Sheet'!$B$19))),
            --(INT('Data Sheet'!$A$19) &amp; "." &amp; BO920),
            --(INT('Data Sheet'!$B$19) &amp; "." &amp; BO920)
        )
    ),
    IF(BN920&lt;&gt;"",
        IF(INT('Data Sheet'!$A$19)=INT('Data Sheet'!$B$19),
            --(INT('Data Sheet'!$A$19) &amp; "." &amp; LEFT(BN920,3)),
            IF(AND((--(INT('Data Sheet'!$A$19) &amp; "." &amp; LEFT(BN920,3))&gt;=--('Data Sheet'!$A$19)), (--(INT('Data Sheet'!$A$19) &amp; "." &amp; LEFT(BN920,3))&lt;=--('Data Sheet'!$B$19))),
                --(INT('Data Sheet'!$A$19) &amp; "." &amp; LEFT(BN920,3)),
                --(INT('Data Sheet'!$B$19) &amp; "." &amp; LEFT(BN920,3))
            )
        ),
        "OK"
    )
)</f>
        <v>OK</v>
      </c>
      <c r="O920" s="23" t="str">
        <f>IF(BP920&lt;&gt;"",
    IF(INT('Data Sheet'!$A$19)=INT('Data Sheet'!$B$19),
        --(INT('Data Sheet'!$A$19) &amp; "." &amp; BP920),
        IF(AND((--(INT('Data Sheet'!$A$19) &amp; "." &amp; BP920)&gt;=--('Data Sheet'!$A$19)), (--(INT('Data Sheet'!$A$19) &amp; "." &amp; BP920)&lt;=--('Data Sheet'!$B$19))),
            --(INT('Data Sheet'!$A$19) &amp; "." &amp; BP920),
            --(INT('Data Sheet'!$B$19) &amp; "." &amp; BP920)
        )
    ),
    IF(BN920&lt;&gt;"",
        IF(INT('Data Sheet'!$A$19)=INT('Data Sheet'!$B$19),
            --(INT('Data Sheet'!$A$19) &amp; "." &amp; RIGHT(BN920,3)),
            IF(AND((--(INT('Data Sheet'!$A$19) &amp; "." &amp; RIGHT(BN920,3))&gt;=--('Data Sheet'!$A$19)), (--(INT('Data Sheet'!$A$19) &amp; "." &amp; RIGHT(BN920,3))&lt;=--('Data Sheet'!$B$19))),
                --(INT('Data Sheet'!$A$19) &amp; "." &amp; RIGHT(BN920,3)),
                --(INT('Data Sheet'!$B$19) &amp; "." &amp; RIGHT(BN920,3))
            )
        ),
        "OK"
    )
)</f>
        <v>OK</v>
      </c>
      <c r="P920" s="23" t="str">
        <f>IF(BR920&lt;&gt;"",
    IF(INT('Data Sheet'!$A$19)=INT('Data Sheet'!$B$15),
        --(INT('Data Sheet'!$A$15) &amp; "." &amp; BR920),
        IF(AND((--(INT('Data Sheet'!$A$15) &amp; "." &amp; BR920)&gt;=--('Data Sheet'!$A$15)), (--(INT('Data Sheet'!$A$15) &amp; "." &amp; BR920)&lt;=--('Data Sheet'!$B$15))),
            --(INT('Data Sheet'!$A$15) &amp; "." &amp; BR920),
            --(INT('Data Sheet'!$B$15) &amp; "." &amp; BR920)
        )
    ),
    IF(BQ920&lt;&gt;"",
        IF(INT('Data Sheet'!$A$15)=INT('Data Sheet'!$B$15),
            --(INT('Data Sheet'!$A$15) &amp; "." &amp; LEFT(BQ920,3)),
            IF(AND((--(INT('Data Sheet'!$A$15) &amp; "." &amp; LEFT(BQ920,3))&gt;=--('Data Sheet'!$A$15)), (--(INT('Data Sheet'!$A$15) &amp; "." &amp; LEFT(BQ920,3))&lt;=--('Data Sheet'!$B$15))),
                --(INT('Data Sheet'!$A$15) &amp; "." &amp; LEFT(BQ920,3)),
                --(INT('Data Sheet'!$B$15) &amp; "." &amp; LEFT(BQ920,3))
            )
        ),
        "OK"
    )
)</f>
        <v>OK</v>
      </c>
      <c r="Q920" s="23" t="str">
        <f>IF(BS920&lt;&gt;"",
    IF(INT('Data Sheet'!$A$19)=INT('Data Sheet'!$B$15),
        --(INT('Data Sheet'!$A$15) &amp; "." &amp; BS920),
        IF(AND((--(INT('Data Sheet'!$A$15) &amp; "." &amp; BS920)&gt;=--('Data Sheet'!$A$15)), (--(INT('Data Sheet'!$A$15) &amp; "." &amp; BS920)&lt;=--('Data Sheet'!$B$15))),
            --(INT('Data Sheet'!$A$15) &amp; "." &amp; BS920),
            --(INT('Data Sheet'!$B$15) &amp; "." &amp; BS920)
        )
    ),
    IF(BQ920&lt;&gt;"",
        IF(INT('Data Sheet'!$A$15)=INT('Data Sheet'!$B$15),
            --(INT('Data Sheet'!$A$15) &amp; "." &amp; RIGHT(BQ920,3)),
            IF(AND((--(INT('Data Sheet'!$A$15) &amp; "." &amp; RIGHT(BQ920,3))&gt;=--('Data Sheet'!$A$15)), (--(INT('Data Sheet'!$A$15) &amp; "." &amp; RIGHT(BQ920,3))&lt;=--('Data Sheet'!$B$15))),
                --(INT('Data Sheet'!$A$15) &amp; "." &amp; RIGHT(BQ920,3)),
                --(INT('Data Sheet'!$B$15) &amp; "." &amp; RIGHT(BQ920,3))
            )
        ),
        "OK"
    )
)</f>
        <v>OK</v>
      </c>
      <c r="R920" s="19"/>
      <c r="S920" s="19"/>
      <c r="T920" s="19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1"/>
      <c r="AU920" s="21"/>
      <c r="AV920" s="21"/>
      <c r="AW920" s="22"/>
      <c r="AX920" s="99"/>
      <c r="AY920" s="20"/>
      <c r="AZ920" s="20"/>
      <c r="BA920" s="22"/>
      <c r="BB920">
        <v>912</v>
      </c>
      <c r="BC920" s="80"/>
      <c r="BD920" s="80"/>
      <c r="BE920" s="80"/>
      <c r="BF920" s="80"/>
      <c r="BG920" s="32" t="str">
        <f t="shared" si="158"/>
        <v/>
      </c>
      <c r="BH920" s="78">
        <f t="shared" si="156"/>
        <v>0</v>
      </c>
      <c r="BI920" s="2">
        <f t="shared" si="159"/>
        <v>0</v>
      </c>
      <c r="BJ920" s="2">
        <f t="shared" si="160"/>
        <v>0</v>
      </c>
      <c r="BK920" s="2">
        <f t="shared" si="157"/>
        <v>0</v>
      </c>
    </row>
    <row r="921" spans="2:63" ht="15" customHeight="1" x14ac:dyDescent="0.25">
      <c r="B921" s="14">
        <v>913</v>
      </c>
      <c r="C921" s="95" t="str">
        <f t="shared" si="161"/>
        <v/>
      </c>
      <c r="D921" s="15" t="str">
        <f t="shared" si="166"/>
        <v>OK</v>
      </c>
      <c r="E921" s="16" t="e">
        <f>VLOOKUP('Data Sheet'!$B$8,'Data Sheet'!$I$2:$J$9,2,FALSE)</f>
        <v>#N/A</v>
      </c>
      <c r="F921" s="16" t="str">
        <f t="shared" si="162"/>
        <v/>
      </c>
      <c r="G921" s="103">
        <f t="shared" si="163"/>
        <v>0</v>
      </c>
      <c r="H921" s="17" t="s">
        <v>26</v>
      </c>
      <c r="I921" s="17" t="s">
        <v>26</v>
      </c>
      <c r="J921" s="17" t="str">
        <f>IF('Data Sheet'!$B$9="NC-50","N/A","OK")</f>
        <v>OK</v>
      </c>
      <c r="K921" s="17" t="str">
        <f>IF('Data Sheet'!$B$9="NC-50","N/A","OK")</f>
        <v>OK</v>
      </c>
      <c r="L921" s="17" t="str">
        <f t="shared" si="164"/>
        <v>OK</v>
      </c>
      <c r="M921" s="17" t="str">
        <f t="shared" si="165"/>
        <v>OK</v>
      </c>
      <c r="N921" s="18" t="str">
        <f>IF(BO921&lt;&gt;"",
    IF(INT('Data Sheet'!$A$19)=INT('Data Sheet'!$B$19),
        --(INT('Data Sheet'!$A$19) &amp; "." &amp; BO921),
        IF(AND((--(INT('Data Sheet'!$A$19) &amp; "." &amp; BO921)&gt;=--('Data Sheet'!$A$19)), (--(INT('Data Sheet'!$A$19) &amp; "." &amp; BO921)&lt;=--('Data Sheet'!$B$19))),
            --(INT('Data Sheet'!$A$19) &amp; "." &amp; BO921),
            --(INT('Data Sheet'!$B$19) &amp; "." &amp; BO921)
        )
    ),
    IF(BN921&lt;&gt;"",
        IF(INT('Data Sheet'!$A$19)=INT('Data Sheet'!$B$19),
            --(INT('Data Sheet'!$A$19) &amp; "." &amp; LEFT(BN921,3)),
            IF(AND((--(INT('Data Sheet'!$A$19) &amp; "." &amp; LEFT(BN921,3))&gt;=--('Data Sheet'!$A$19)), (--(INT('Data Sheet'!$A$19) &amp; "." &amp; LEFT(BN921,3))&lt;=--('Data Sheet'!$B$19))),
                --(INT('Data Sheet'!$A$19) &amp; "." &amp; LEFT(BN921,3)),
                --(INT('Data Sheet'!$B$19) &amp; "." &amp; LEFT(BN921,3))
            )
        ),
        "OK"
    )
)</f>
        <v>OK</v>
      </c>
      <c r="O921" s="23" t="str">
        <f>IF(BP921&lt;&gt;"",
    IF(INT('Data Sheet'!$A$19)=INT('Data Sheet'!$B$19),
        --(INT('Data Sheet'!$A$19) &amp; "." &amp; BP921),
        IF(AND((--(INT('Data Sheet'!$A$19) &amp; "." &amp; BP921)&gt;=--('Data Sheet'!$A$19)), (--(INT('Data Sheet'!$A$19) &amp; "." &amp; BP921)&lt;=--('Data Sheet'!$B$19))),
            --(INT('Data Sheet'!$A$19) &amp; "." &amp; BP921),
            --(INT('Data Sheet'!$B$19) &amp; "." &amp; BP921)
        )
    ),
    IF(BN921&lt;&gt;"",
        IF(INT('Data Sheet'!$A$19)=INT('Data Sheet'!$B$19),
            --(INT('Data Sheet'!$A$19) &amp; "." &amp; RIGHT(BN921,3)),
            IF(AND((--(INT('Data Sheet'!$A$19) &amp; "." &amp; RIGHT(BN921,3))&gt;=--('Data Sheet'!$A$19)), (--(INT('Data Sheet'!$A$19) &amp; "." &amp; RIGHT(BN921,3))&lt;=--('Data Sheet'!$B$19))),
                --(INT('Data Sheet'!$A$19) &amp; "." &amp; RIGHT(BN921,3)),
                --(INT('Data Sheet'!$B$19) &amp; "." &amp; RIGHT(BN921,3))
            )
        ),
        "OK"
    )
)</f>
        <v>OK</v>
      </c>
      <c r="P921" s="23" t="str">
        <f>IF(BR921&lt;&gt;"",
    IF(INT('Data Sheet'!$A$19)=INT('Data Sheet'!$B$15),
        --(INT('Data Sheet'!$A$15) &amp; "." &amp; BR921),
        IF(AND((--(INT('Data Sheet'!$A$15) &amp; "." &amp; BR921)&gt;=--('Data Sheet'!$A$15)), (--(INT('Data Sheet'!$A$15) &amp; "." &amp; BR921)&lt;=--('Data Sheet'!$B$15))),
            --(INT('Data Sheet'!$A$15) &amp; "." &amp; BR921),
            --(INT('Data Sheet'!$B$15) &amp; "." &amp; BR921)
        )
    ),
    IF(BQ921&lt;&gt;"",
        IF(INT('Data Sheet'!$A$15)=INT('Data Sheet'!$B$15),
            --(INT('Data Sheet'!$A$15) &amp; "." &amp; LEFT(BQ921,3)),
            IF(AND((--(INT('Data Sheet'!$A$15) &amp; "." &amp; LEFT(BQ921,3))&gt;=--('Data Sheet'!$A$15)), (--(INT('Data Sheet'!$A$15) &amp; "." &amp; LEFT(BQ921,3))&lt;=--('Data Sheet'!$B$15))),
                --(INT('Data Sheet'!$A$15) &amp; "." &amp; LEFT(BQ921,3)),
                --(INT('Data Sheet'!$B$15) &amp; "." &amp; LEFT(BQ921,3))
            )
        ),
        "OK"
    )
)</f>
        <v>OK</v>
      </c>
      <c r="Q921" s="23" t="str">
        <f>IF(BS921&lt;&gt;"",
    IF(INT('Data Sheet'!$A$19)=INT('Data Sheet'!$B$15),
        --(INT('Data Sheet'!$A$15) &amp; "." &amp; BS921),
        IF(AND((--(INT('Data Sheet'!$A$15) &amp; "." &amp; BS921)&gt;=--('Data Sheet'!$A$15)), (--(INT('Data Sheet'!$A$15) &amp; "." &amp; BS921)&lt;=--('Data Sheet'!$B$15))),
            --(INT('Data Sheet'!$A$15) &amp; "." &amp; BS921),
            --(INT('Data Sheet'!$B$15) &amp; "." &amp; BS921)
        )
    ),
    IF(BQ921&lt;&gt;"",
        IF(INT('Data Sheet'!$A$15)=INT('Data Sheet'!$B$15),
            --(INT('Data Sheet'!$A$15) &amp; "." &amp; RIGHT(BQ921,3)),
            IF(AND((--(INT('Data Sheet'!$A$15) &amp; "." &amp; RIGHT(BQ921,3))&gt;=--('Data Sheet'!$A$15)), (--(INT('Data Sheet'!$A$15) &amp; "." &amp; RIGHT(BQ921,3))&lt;=--('Data Sheet'!$B$15))),
                --(INT('Data Sheet'!$A$15) &amp; "." &amp; RIGHT(BQ921,3)),
                --(INT('Data Sheet'!$B$15) &amp; "." &amp; RIGHT(BQ921,3))
            )
        ),
        "OK"
    )
)</f>
        <v>OK</v>
      </c>
      <c r="R921" s="19"/>
      <c r="S921" s="19"/>
      <c r="T921" s="19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1"/>
      <c r="AU921" s="21"/>
      <c r="AV921" s="21"/>
      <c r="AW921" s="22"/>
      <c r="AX921" s="99"/>
      <c r="AY921" s="20"/>
      <c r="AZ921" s="20"/>
      <c r="BA921" s="22"/>
      <c r="BB921">
        <v>913</v>
      </c>
      <c r="BC921" s="80"/>
      <c r="BD921" s="80"/>
      <c r="BE921" s="80"/>
      <c r="BF921" s="80"/>
      <c r="BG921" s="32" t="str">
        <f t="shared" si="158"/>
        <v/>
      </c>
      <c r="BH921" s="78">
        <f t="shared" si="156"/>
        <v>0</v>
      </c>
      <c r="BI921" s="2">
        <f t="shared" si="159"/>
        <v>0</v>
      </c>
      <c r="BJ921" s="2">
        <f t="shared" si="160"/>
        <v>0</v>
      </c>
      <c r="BK921" s="2">
        <f t="shared" si="157"/>
        <v>0</v>
      </c>
    </row>
    <row r="922" spans="2:63" ht="15" customHeight="1" x14ac:dyDescent="0.25">
      <c r="B922" s="14">
        <v>914</v>
      </c>
      <c r="C922" s="95" t="str">
        <f t="shared" si="161"/>
        <v/>
      </c>
      <c r="D922" s="15" t="str">
        <f t="shared" si="166"/>
        <v>OK</v>
      </c>
      <c r="E922" s="16" t="e">
        <f>VLOOKUP('Data Sheet'!$B$8,'Data Sheet'!$I$2:$J$9,2,FALSE)</f>
        <v>#N/A</v>
      </c>
      <c r="F922" s="16" t="str">
        <f t="shared" si="162"/>
        <v/>
      </c>
      <c r="G922" s="103">
        <f t="shared" si="163"/>
        <v>0</v>
      </c>
      <c r="H922" s="17" t="s">
        <v>26</v>
      </c>
      <c r="I922" s="17" t="s">
        <v>26</v>
      </c>
      <c r="J922" s="17" t="str">
        <f>IF('Data Sheet'!$B$9="NC-50","N/A","OK")</f>
        <v>OK</v>
      </c>
      <c r="K922" s="17" t="str">
        <f>IF('Data Sheet'!$B$9="NC-50","N/A","OK")</f>
        <v>OK</v>
      </c>
      <c r="L922" s="17" t="str">
        <f t="shared" si="164"/>
        <v>OK</v>
      </c>
      <c r="M922" s="17" t="str">
        <f t="shared" si="165"/>
        <v>OK</v>
      </c>
      <c r="N922" s="18" t="str">
        <f>IF(BO922&lt;&gt;"",
    IF(INT('Data Sheet'!$A$19)=INT('Data Sheet'!$B$19),
        --(INT('Data Sheet'!$A$19) &amp; "." &amp; BO922),
        IF(AND((--(INT('Data Sheet'!$A$19) &amp; "." &amp; BO922)&gt;=--('Data Sheet'!$A$19)), (--(INT('Data Sheet'!$A$19) &amp; "." &amp; BO922)&lt;=--('Data Sheet'!$B$19))),
            --(INT('Data Sheet'!$A$19) &amp; "." &amp; BO922),
            --(INT('Data Sheet'!$B$19) &amp; "." &amp; BO922)
        )
    ),
    IF(BN922&lt;&gt;"",
        IF(INT('Data Sheet'!$A$19)=INT('Data Sheet'!$B$19),
            --(INT('Data Sheet'!$A$19) &amp; "." &amp; LEFT(BN922,3)),
            IF(AND((--(INT('Data Sheet'!$A$19) &amp; "." &amp; LEFT(BN922,3))&gt;=--('Data Sheet'!$A$19)), (--(INT('Data Sheet'!$A$19) &amp; "." &amp; LEFT(BN922,3))&lt;=--('Data Sheet'!$B$19))),
                --(INT('Data Sheet'!$A$19) &amp; "." &amp; LEFT(BN922,3)),
                --(INT('Data Sheet'!$B$19) &amp; "." &amp; LEFT(BN922,3))
            )
        ),
        "OK"
    )
)</f>
        <v>OK</v>
      </c>
      <c r="O922" s="23" t="str">
        <f>IF(BP922&lt;&gt;"",
    IF(INT('Data Sheet'!$A$19)=INT('Data Sheet'!$B$19),
        --(INT('Data Sheet'!$A$19) &amp; "." &amp; BP922),
        IF(AND((--(INT('Data Sheet'!$A$19) &amp; "." &amp; BP922)&gt;=--('Data Sheet'!$A$19)), (--(INT('Data Sheet'!$A$19) &amp; "." &amp; BP922)&lt;=--('Data Sheet'!$B$19))),
            --(INT('Data Sheet'!$A$19) &amp; "." &amp; BP922),
            --(INT('Data Sheet'!$B$19) &amp; "." &amp; BP922)
        )
    ),
    IF(BN922&lt;&gt;"",
        IF(INT('Data Sheet'!$A$19)=INT('Data Sheet'!$B$19),
            --(INT('Data Sheet'!$A$19) &amp; "." &amp; RIGHT(BN922,3)),
            IF(AND((--(INT('Data Sheet'!$A$19) &amp; "." &amp; RIGHT(BN922,3))&gt;=--('Data Sheet'!$A$19)), (--(INT('Data Sheet'!$A$19) &amp; "." &amp; RIGHT(BN922,3))&lt;=--('Data Sheet'!$B$19))),
                --(INT('Data Sheet'!$A$19) &amp; "." &amp; RIGHT(BN922,3)),
                --(INT('Data Sheet'!$B$19) &amp; "." &amp; RIGHT(BN922,3))
            )
        ),
        "OK"
    )
)</f>
        <v>OK</v>
      </c>
      <c r="P922" s="23" t="str">
        <f>IF(BR922&lt;&gt;"",
    IF(INT('Data Sheet'!$A$19)=INT('Data Sheet'!$B$15),
        --(INT('Data Sheet'!$A$15) &amp; "." &amp; BR922),
        IF(AND((--(INT('Data Sheet'!$A$15) &amp; "." &amp; BR922)&gt;=--('Data Sheet'!$A$15)), (--(INT('Data Sheet'!$A$15) &amp; "." &amp; BR922)&lt;=--('Data Sheet'!$B$15))),
            --(INT('Data Sheet'!$A$15) &amp; "." &amp; BR922),
            --(INT('Data Sheet'!$B$15) &amp; "." &amp; BR922)
        )
    ),
    IF(BQ922&lt;&gt;"",
        IF(INT('Data Sheet'!$A$15)=INT('Data Sheet'!$B$15),
            --(INT('Data Sheet'!$A$15) &amp; "." &amp; LEFT(BQ922,3)),
            IF(AND((--(INT('Data Sheet'!$A$15) &amp; "." &amp; LEFT(BQ922,3))&gt;=--('Data Sheet'!$A$15)), (--(INT('Data Sheet'!$A$15) &amp; "." &amp; LEFT(BQ922,3))&lt;=--('Data Sheet'!$B$15))),
                --(INT('Data Sheet'!$A$15) &amp; "." &amp; LEFT(BQ922,3)),
                --(INT('Data Sheet'!$B$15) &amp; "." &amp; LEFT(BQ922,3))
            )
        ),
        "OK"
    )
)</f>
        <v>OK</v>
      </c>
      <c r="Q922" s="23" t="str">
        <f>IF(BS922&lt;&gt;"",
    IF(INT('Data Sheet'!$A$19)=INT('Data Sheet'!$B$15),
        --(INT('Data Sheet'!$A$15) &amp; "." &amp; BS922),
        IF(AND((--(INT('Data Sheet'!$A$15) &amp; "." &amp; BS922)&gt;=--('Data Sheet'!$A$15)), (--(INT('Data Sheet'!$A$15) &amp; "." &amp; BS922)&lt;=--('Data Sheet'!$B$15))),
            --(INT('Data Sheet'!$A$15) &amp; "." &amp; BS922),
            --(INT('Data Sheet'!$B$15) &amp; "." &amp; BS922)
        )
    ),
    IF(BQ922&lt;&gt;"",
        IF(INT('Data Sheet'!$A$15)=INT('Data Sheet'!$B$15),
            --(INT('Data Sheet'!$A$15) &amp; "." &amp; RIGHT(BQ922,3)),
            IF(AND((--(INT('Data Sheet'!$A$15) &amp; "." &amp; RIGHT(BQ922,3))&gt;=--('Data Sheet'!$A$15)), (--(INT('Data Sheet'!$A$15) &amp; "." &amp; RIGHT(BQ922,3))&lt;=--('Data Sheet'!$B$15))),
                --(INT('Data Sheet'!$A$15) &amp; "." &amp; RIGHT(BQ922,3)),
                --(INT('Data Sheet'!$B$15) &amp; "." &amp; RIGHT(BQ922,3))
            )
        ),
        "OK"
    )
)</f>
        <v>OK</v>
      </c>
      <c r="R922" s="19"/>
      <c r="S922" s="19"/>
      <c r="T922" s="19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1"/>
      <c r="AU922" s="21"/>
      <c r="AV922" s="21"/>
      <c r="AW922" s="22"/>
      <c r="AX922" s="99"/>
      <c r="AY922" s="20"/>
      <c r="AZ922" s="20"/>
      <c r="BA922" s="22"/>
      <c r="BB922">
        <v>914</v>
      </c>
      <c r="BC922" s="80"/>
      <c r="BD922" s="80"/>
      <c r="BE922" s="80"/>
      <c r="BF922" s="80"/>
      <c r="BG922" s="32" t="str">
        <f t="shared" si="158"/>
        <v/>
      </c>
      <c r="BH922" s="78">
        <f t="shared" si="156"/>
        <v>0</v>
      </c>
      <c r="BI922" s="2">
        <f t="shared" si="159"/>
        <v>0</v>
      </c>
      <c r="BJ922" s="2">
        <f t="shared" si="160"/>
        <v>0</v>
      </c>
      <c r="BK922" s="2">
        <f t="shared" si="157"/>
        <v>0</v>
      </c>
    </row>
    <row r="923" spans="2:63" ht="15" customHeight="1" x14ac:dyDescent="0.25">
      <c r="B923" s="14">
        <v>915</v>
      </c>
      <c r="C923" s="95" t="str">
        <f t="shared" si="161"/>
        <v/>
      </c>
      <c r="D923" s="15" t="str">
        <f t="shared" si="166"/>
        <v>OK</v>
      </c>
      <c r="E923" s="16" t="e">
        <f>VLOOKUP('Data Sheet'!$B$8,'Data Sheet'!$I$2:$J$9,2,FALSE)</f>
        <v>#N/A</v>
      </c>
      <c r="F923" s="16" t="str">
        <f t="shared" si="162"/>
        <v/>
      </c>
      <c r="G923" s="103">
        <f t="shared" si="163"/>
        <v>0</v>
      </c>
      <c r="H923" s="17" t="s">
        <v>26</v>
      </c>
      <c r="I923" s="17" t="s">
        <v>26</v>
      </c>
      <c r="J923" s="17" t="str">
        <f>IF('Data Sheet'!$B$9="NC-50","N/A","OK")</f>
        <v>OK</v>
      </c>
      <c r="K923" s="17" t="str">
        <f>IF('Data Sheet'!$B$9="NC-50","N/A","OK")</f>
        <v>OK</v>
      </c>
      <c r="L923" s="17" t="str">
        <f t="shared" si="164"/>
        <v>OK</v>
      </c>
      <c r="M923" s="17" t="str">
        <f t="shared" si="165"/>
        <v>OK</v>
      </c>
      <c r="N923" s="18" t="str">
        <f>IF(BO923&lt;&gt;"",
    IF(INT('Data Sheet'!$A$19)=INT('Data Sheet'!$B$19),
        --(INT('Data Sheet'!$A$19) &amp; "." &amp; BO923),
        IF(AND((--(INT('Data Sheet'!$A$19) &amp; "." &amp; BO923)&gt;=--('Data Sheet'!$A$19)), (--(INT('Data Sheet'!$A$19) &amp; "." &amp; BO923)&lt;=--('Data Sheet'!$B$19))),
            --(INT('Data Sheet'!$A$19) &amp; "." &amp; BO923),
            --(INT('Data Sheet'!$B$19) &amp; "." &amp; BO923)
        )
    ),
    IF(BN923&lt;&gt;"",
        IF(INT('Data Sheet'!$A$19)=INT('Data Sheet'!$B$19),
            --(INT('Data Sheet'!$A$19) &amp; "." &amp; LEFT(BN923,3)),
            IF(AND((--(INT('Data Sheet'!$A$19) &amp; "." &amp; LEFT(BN923,3))&gt;=--('Data Sheet'!$A$19)), (--(INT('Data Sheet'!$A$19) &amp; "." &amp; LEFT(BN923,3))&lt;=--('Data Sheet'!$B$19))),
                --(INT('Data Sheet'!$A$19) &amp; "." &amp; LEFT(BN923,3)),
                --(INT('Data Sheet'!$B$19) &amp; "." &amp; LEFT(BN923,3))
            )
        ),
        "OK"
    )
)</f>
        <v>OK</v>
      </c>
      <c r="O923" s="23" t="str">
        <f>IF(BP923&lt;&gt;"",
    IF(INT('Data Sheet'!$A$19)=INT('Data Sheet'!$B$19),
        --(INT('Data Sheet'!$A$19) &amp; "." &amp; BP923),
        IF(AND((--(INT('Data Sheet'!$A$19) &amp; "." &amp; BP923)&gt;=--('Data Sheet'!$A$19)), (--(INT('Data Sheet'!$A$19) &amp; "." &amp; BP923)&lt;=--('Data Sheet'!$B$19))),
            --(INT('Data Sheet'!$A$19) &amp; "." &amp; BP923),
            --(INT('Data Sheet'!$B$19) &amp; "." &amp; BP923)
        )
    ),
    IF(BN923&lt;&gt;"",
        IF(INT('Data Sheet'!$A$19)=INT('Data Sheet'!$B$19),
            --(INT('Data Sheet'!$A$19) &amp; "." &amp; RIGHT(BN923,3)),
            IF(AND((--(INT('Data Sheet'!$A$19) &amp; "." &amp; RIGHT(BN923,3))&gt;=--('Data Sheet'!$A$19)), (--(INT('Data Sheet'!$A$19) &amp; "." &amp; RIGHT(BN923,3))&lt;=--('Data Sheet'!$B$19))),
                --(INT('Data Sheet'!$A$19) &amp; "." &amp; RIGHT(BN923,3)),
                --(INT('Data Sheet'!$B$19) &amp; "." &amp; RIGHT(BN923,3))
            )
        ),
        "OK"
    )
)</f>
        <v>OK</v>
      </c>
      <c r="P923" s="23" t="str">
        <f>IF(BR923&lt;&gt;"",
    IF(INT('Data Sheet'!$A$19)=INT('Data Sheet'!$B$15),
        --(INT('Data Sheet'!$A$15) &amp; "." &amp; BR923),
        IF(AND((--(INT('Data Sheet'!$A$15) &amp; "." &amp; BR923)&gt;=--('Data Sheet'!$A$15)), (--(INT('Data Sheet'!$A$15) &amp; "." &amp; BR923)&lt;=--('Data Sheet'!$B$15))),
            --(INT('Data Sheet'!$A$15) &amp; "." &amp; BR923),
            --(INT('Data Sheet'!$B$15) &amp; "." &amp; BR923)
        )
    ),
    IF(BQ923&lt;&gt;"",
        IF(INT('Data Sheet'!$A$15)=INT('Data Sheet'!$B$15),
            --(INT('Data Sheet'!$A$15) &amp; "." &amp; LEFT(BQ923,3)),
            IF(AND((--(INT('Data Sheet'!$A$15) &amp; "." &amp; LEFT(BQ923,3))&gt;=--('Data Sheet'!$A$15)), (--(INT('Data Sheet'!$A$15) &amp; "." &amp; LEFT(BQ923,3))&lt;=--('Data Sheet'!$B$15))),
                --(INT('Data Sheet'!$A$15) &amp; "." &amp; LEFT(BQ923,3)),
                --(INT('Data Sheet'!$B$15) &amp; "." &amp; LEFT(BQ923,3))
            )
        ),
        "OK"
    )
)</f>
        <v>OK</v>
      </c>
      <c r="Q923" s="23" t="str">
        <f>IF(BS923&lt;&gt;"",
    IF(INT('Data Sheet'!$A$19)=INT('Data Sheet'!$B$15),
        --(INT('Data Sheet'!$A$15) &amp; "." &amp; BS923),
        IF(AND((--(INT('Data Sheet'!$A$15) &amp; "." &amp; BS923)&gt;=--('Data Sheet'!$A$15)), (--(INT('Data Sheet'!$A$15) &amp; "." &amp; BS923)&lt;=--('Data Sheet'!$B$15))),
            --(INT('Data Sheet'!$A$15) &amp; "." &amp; BS923),
            --(INT('Data Sheet'!$B$15) &amp; "." &amp; BS923)
        )
    ),
    IF(BQ923&lt;&gt;"",
        IF(INT('Data Sheet'!$A$15)=INT('Data Sheet'!$B$15),
            --(INT('Data Sheet'!$A$15) &amp; "." &amp; RIGHT(BQ923,3)),
            IF(AND((--(INT('Data Sheet'!$A$15) &amp; "." &amp; RIGHT(BQ923,3))&gt;=--('Data Sheet'!$A$15)), (--(INT('Data Sheet'!$A$15) &amp; "." &amp; RIGHT(BQ923,3))&lt;=--('Data Sheet'!$B$15))),
                --(INT('Data Sheet'!$A$15) &amp; "." &amp; RIGHT(BQ923,3)),
                --(INT('Data Sheet'!$B$15) &amp; "." &amp; RIGHT(BQ923,3))
            )
        ),
        "OK"
    )
)</f>
        <v>OK</v>
      </c>
      <c r="R923" s="19"/>
      <c r="S923" s="19"/>
      <c r="T923" s="19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1"/>
      <c r="AU923" s="21"/>
      <c r="AV923" s="21"/>
      <c r="AW923" s="22"/>
      <c r="AX923" s="99"/>
      <c r="AY923" s="20"/>
      <c r="AZ923" s="20"/>
      <c r="BA923" s="22"/>
      <c r="BB923">
        <v>915</v>
      </c>
      <c r="BC923" s="80"/>
      <c r="BD923" s="80"/>
      <c r="BE923" s="80"/>
      <c r="BF923" s="80"/>
      <c r="BG923" s="32" t="str">
        <f t="shared" si="158"/>
        <v/>
      </c>
      <c r="BH923" s="78">
        <f t="shared" si="156"/>
        <v>0</v>
      </c>
      <c r="BI923" s="2">
        <f t="shared" si="159"/>
        <v>0</v>
      </c>
      <c r="BJ923" s="2">
        <f t="shared" si="160"/>
        <v>0</v>
      </c>
      <c r="BK923" s="2">
        <f t="shared" si="157"/>
        <v>0</v>
      </c>
    </row>
    <row r="924" spans="2:63" ht="15" customHeight="1" x14ac:dyDescent="0.25">
      <c r="B924" s="14">
        <v>916</v>
      </c>
      <c r="C924" s="95" t="str">
        <f t="shared" si="161"/>
        <v/>
      </c>
      <c r="D924" s="15" t="str">
        <f t="shared" si="166"/>
        <v>OK</v>
      </c>
      <c r="E924" s="16" t="e">
        <f>VLOOKUP('Data Sheet'!$B$8,'Data Sheet'!$I$2:$J$9,2,FALSE)</f>
        <v>#N/A</v>
      </c>
      <c r="F924" s="16" t="str">
        <f t="shared" si="162"/>
        <v/>
      </c>
      <c r="G924" s="103">
        <f t="shared" si="163"/>
        <v>0</v>
      </c>
      <c r="H924" s="17" t="s">
        <v>26</v>
      </c>
      <c r="I924" s="17" t="s">
        <v>26</v>
      </c>
      <c r="J924" s="17" t="str">
        <f>IF('Data Sheet'!$B$9="NC-50","N/A","OK")</f>
        <v>OK</v>
      </c>
      <c r="K924" s="17" t="str">
        <f>IF('Data Sheet'!$B$9="NC-50","N/A","OK")</f>
        <v>OK</v>
      </c>
      <c r="L924" s="17" t="str">
        <f t="shared" si="164"/>
        <v>OK</v>
      </c>
      <c r="M924" s="17" t="str">
        <f t="shared" si="165"/>
        <v>OK</v>
      </c>
      <c r="N924" s="18" t="str">
        <f>IF(BO924&lt;&gt;"",
    IF(INT('Data Sheet'!$A$19)=INT('Data Sheet'!$B$19),
        --(INT('Data Sheet'!$A$19) &amp; "." &amp; BO924),
        IF(AND((--(INT('Data Sheet'!$A$19) &amp; "." &amp; BO924)&gt;=--('Data Sheet'!$A$19)), (--(INT('Data Sheet'!$A$19) &amp; "." &amp; BO924)&lt;=--('Data Sheet'!$B$19))),
            --(INT('Data Sheet'!$A$19) &amp; "." &amp; BO924),
            --(INT('Data Sheet'!$B$19) &amp; "." &amp; BO924)
        )
    ),
    IF(BN924&lt;&gt;"",
        IF(INT('Data Sheet'!$A$19)=INT('Data Sheet'!$B$19),
            --(INT('Data Sheet'!$A$19) &amp; "." &amp; LEFT(BN924,3)),
            IF(AND((--(INT('Data Sheet'!$A$19) &amp; "." &amp; LEFT(BN924,3))&gt;=--('Data Sheet'!$A$19)), (--(INT('Data Sheet'!$A$19) &amp; "." &amp; LEFT(BN924,3))&lt;=--('Data Sheet'!$B$19))),
                --(INT('Data Sheet'!$A$19) &amp; "." &amp; LEFT(BN924,3)),
                --(INT('Data Sheet'!$B$19) &amp; "." &amp; LEFT(BN924,3))
            )
        ),
        "OK"
    )
)</f>
        <v>OK</v>
      </c>
      <c r="O924" s="23" t="str">
        <f>IF(BP924&lt;&gt;"",
    IF(INT('Data Sheet'!$A$19)=INT('Data Sheet'!$B$19),
        --(INT('Data Sheet'!$A$19) &amp; "." &amp; BP924),
        IF(AND((--(INT('Data Sheet'!$A$19) &amp; "." &amp; BP924)&gt;=--('Data Sheet'!$A$19)), (--(INT('Data Sheet'!$A$19) &amp; "." &amp; BP924)&lt;=--('Data Sheet'!$B$19))),
            --(INT('Data Sheet'!$A$19) &amp; "." &amp; BP924),
            --(INT('Data Sheet'!$B$19) &amp; "." &amp; BP924)
        )
    ),
    IF(BN924&lt;&gt;"",
        IF(INT('Data Sheet'!$A$19)=INT('Data Sheet'!$B$19),
            --(INT('Data Sheet'!$A$19) &amp; "." &amp; RIGHT(BN924,3)),
            IF(AND((--(INT('Data Sheet'!$A$19) &amp; "." &amp; RIGHT(BN924,3))&gt;=--('Data Sheet'!$A$19)), (--(INT('Data Sheet'!$A$19) &amp; "." &amp; RIGHT(BN924,3))&lt;=--('Data Sheet'!$B$19))),
                --(INT('Data Sheet'!$A$19) &amp; "." &amp; RIGHT(BN924,3)),
                --(INT('Data Sheet'!$B$19) &amp; "." &amp; RIGHT(BN924,3))
            )
        ),
        "OK"
    )
)</f>
        <v>OK</v>
      </c>
      <c r="P924" s="23" t="str">
        <f>IF(BR924&lt;&gt;"",
    IF(INT('Data Sheet'!$A$19)=INT('Data Sheet'!$B$15),
        --(INT('Data Sheet'!$A$15) &amp; "." &amp; BR924),
        IF(AND((--(INT('Data Sheet'!$A$15) &amp; "." &amp; BR924)&gt;=--('Data Sheet'!$A$15)), (--(INT('Data Sheet'!$A$15) &amp; "." &amp; BR924)&lt;=--('Data Sheet'!$B$15))),
            --(INT('Data Sheet'!$A$15) &amp; "." &amp; BR924),
            --(INT('Data Sheet'!$B$15) &amp; "." &amp; BR924)
        )
    ),
    IF(BQ924&lt;&gt;"",
        IF(INT('Data Sheet'!$A$15)=INT('Data Sheet'!$B$15),
            --(INT('Data Sheet'!$A$15) &amp; "." &amp; LEFT(BQ924,3)),
            IF(AND((--(INT('Data Sheet'!$A$15) &amp; "." &amp; LEFT(BQ924,3))&gt;=--('Data Sheet'!$A$15)), (--(INT('Data Sheet'!$A$15) &amp; "." &amp; LEFT(BQ924,3))&lt;=--('Data Sheet'!$B$15))),
                --(INT('Data Sheet'!$A$15) &amp; "." &amp; LEFT(BQ924,3)),
                --(INT('Data Sheet'!$B$15) &amp; "." &amp; LEFT(BQ924,3))
            )
        ),
        "OK"
    )
)</f>
        <v>OK</v>
      </c>
      <c r="Q924" s="23" t="str">
        <f>IF(BS924&lt;&gt;"",
    IF(INT('Data Sheet'!$A$19)=INT('Data Sheet'!$B$15),
        --(INT('Data Sheet'!$A$15) &amp; "." &amp; BS924),
        IF(AND((--(INT('Data Sheet'!$A$15) &amp; "." &amp; BS924)&gt;=--('Data Sheet'!$A$15)), (--(INT('Data Sheet'!$A$15) &amp; "." &amp; BS924)&lt;=--('Data Sheet'!$B$15))),
            --(INT('Data Sheet'!$A$15) &amp; "." &amp; BS924),
            --(INT('Data Sheet'!$B$15) &amp; "." &amp; BS924)
        )
    ),
    IF(BQ924&lt;&gt;"",
        IF(INT('Data Sheet'!$A$15)=INT('Data Sheet'!$B$15),
            --(INT('Data Sheet'!$A$15) &amp; "." &amp; RIGHT(BQ924,3)),
            IF(AND((--(INT('Data Sheet'!$A$15) &amp; "." &amp; RIGHT(BQ924,3))&gt;=--('Data Sheet'!$A$15)), (--(INT('Data Sheet'!$A$15) &amp; "." &amp; RIGHT(BQ924,3))&lt;=--('Data Sheet'!$B$15))),
                --(INT('Data Sheet'!$A$15) &amp; "." &amp; RIGHT(BQ924,3)),
                --(INT('Data Sheet'!$B$15) &amp; "." &amp; RIGHT(BQ924,3))
            )
        ),
        "OK"
    )
)</f>
        <v>OK</v>
      </c>
      <c r="R924" s="19"/>
      <c r="S924" s="19"/>
      <c r="T924" s="19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1"/>
      <c r="AU924" s="21"/>
      <c r="AV924" s="21"/>
      <c r="AW924" s="22"/>
      <c r="AX924" s="99"/>
      <c r="AY924" s="20"/>
      <c r="AZ924" s="20"/>
      <c r="BA924" s="22"/>
      <c r="BB924">
        <v>916</v>
      </c>
      <c r="BC924" s="80"/>
      <c r="BD924" s="80"/>
      <c r="BE924" s="80"/>
      <c r="BF924" s="80"/>
      <c r="BG924" s="32" t="str">
        <f t="shared" si="158"/>
        <v/>
      </c>
      <c r="BH924" s="78">
        <f t="shared" si="156"/>
        <v>0</v>
      </c>
      <c r="BI924" s="2">
        <f t="shared" si="159"/>
        <v>0</v>
      </c>
      <c r="BJ924" s="2">
        <f t="shared" si="160"/>
        <v>0</v>
      </c>
      <c r="BK924" s="2">
        <f t="shared" si="157"/>
        <v>0</v>
      </c>
    </row>
    <row r="925" spans="2:63" ht="15" customHeight="1" x14ac:dyDescent="0.25">
      <c r="B925" s="14">
        <v>917</v>
      </c>
      <c r="C925" s="95" t="str">
        <f t="shared" si="161"/>
        <v/>
      </c>
      <c r="D925" s="15" t="str">
        <f t="shared" si="166"/>
        <v>OK</v>
      </c>
      <c r="E925" s="16" t="e">
        <f>VLOOKUP('Data Sheet'!$B$8,'Data Sheet'!$I$2:$J$9,2,FALSE)</f>
        <v>#N/A</v>
      </c>
      <c r="F925" s="16" t="str">
        <f t="shared" si="162"/>
        <v/>
      </c>
      <c r="G925" s="103">
        <f t="shared" si="163"/>
        <v>0</v>
      </c>
      <c r="H925" s="17" t="s">
        <v>26</v>
      </c>
      <c r="I925" s="17" t="s">
        <v>26</v>
      </c>
      <c r="J925" s="17" t="str">
        <f>IF('Data Sheet'!$B$9="NC-50","N/A","OK")</f>
        <v>OK</v>
      </c>
      <c r="K925" s="17" t="str">
        <f>IF('Data Sheet'!$B$9="NC-50","N/A","OK")</f>
        <v>OK</v>
      </c>
      <c r="L925" s="17" t="str">
        <f t="shared" si="164"/>
        <v>OK</v>
      </c>
      <c r="M925" s="17" t="str">
        <f t="shared" si="165"/>
        <v>OK</v>
      </c>
      <c r="N925" s="18" t="str">
        <f>IF(BO925&lt;&gt;"",
    IF(INT('Data Sheet'!$A$19)=INT('Data Sheet'!$B$19),
        --(INT('Data Sheet'!$A$19) &amp; "." &amp; BO925),
        IF(AND((--(INT('Data Sheet'!$A$19) &amp; "." &amp; BO925)&gt;=--('Data Sheet'!$A$19)), (--(INT('Data Sheet'!$A$19) &amp; "." &amp; BO925)&lt;=--('Data Sheet'!$B$19))),
            --(INT('Data Sheet'!$A$19) &amp; "." &amp; BO925),
            --(INT('Data Sheet'!$B$19) &amp; "." &amp; BO925)
        )
    ),
    IF(BN925&lt;&gt;"",
        IF(INT('Data Sheet'!$A$19)=INT('Data Sheet'!$B$19),
            --(INT('Data Sheet'!$A$19) &amp; "." &amp; LEFT(BN925,3)),
            IF(AND((--(INT('Data Sheet'!$A$19) &amp; "." &amp; LEFT(BN925,3))&gt;=--('Data Sheet'!$A$19)), (--(INT('Data Sheet'!$A$19) &amp; "." &amp; LEFT(BN925,3))&lt;=--('Data Sheet'!$B$19))),
                --(INT('Data Sheet'!$A$19) &amp; "." &amp; LEFT(BN925,3)),
                --(INT('Data Sheet'!$B$19) &amp; "." &amp; LEFT(BN925,3))
            )
        ),
        "OK"
    )
)</f>
        <v>OK</v>
      </c>
      <c r="O925" s="23" t="str">
        <f>IF(BP925&lt;&gt;"",
    IF(INT('Data Sheet'!$A$19)=INT('Data Sheet'!$B$19),
        --(INT('Data Sheet'!$A$19) &amp; "." &amp; BP925),
        IF(AND((--(INT('Data Sheet'!$A$19) &amp; "." &amp; BP925)&gt;=--('Data Sheet'!$A$19)), (--(INT('Data Sheet'!$A$19) &amp; "." &amp; BP925)&lt;=--('Data Sheet'!$B$19))),
            --(INT('Data Sheet'!$A$19) &amp; "." &amp; BP925),
            --(INT('Data Sheet'!$B$19) &amp; "." &amp; BP925)
        )
    ),
    IF(BN925&lt;&gt;"",
        IF(INT('Data Sheet'!$A$19)=INT('Data Sheet'!$B$19),
            --(INT('Data Sheet'!$A$19) &amp; "." &amp; RIGHT(BN925,3)),
            IF(AND((--(INT('Data Sheet'!$A$19) &amp; "." &amp; RIGHT(BN925,3))&gt;=--('Data Sheet'!$A$19)), (--(INT('Data Sheet'!$A$19) &amp; "." &amp; RIGHT(BN925,3))&lt;=--('Data Sheet'!$B$19))),
                --(INT('Data Sheet'!$A$19) &amp; "." &amp; RIGHT(BN925,3)),
                --(INT('Data Sheet'!$B$19) &amp; "." &amp; RIGHT(BN925,3))
            )
        ),
        "OK"
    )
)</f>
        <v>OK</v>
      </c>
      <c r="P925" s="23" t="str">
        <f>IF(BR925&lt;&gt;"",
    IF(INT('Data Sheet'!$A$19)=INT('Data Sheet'!$B$15),
        --(INT('Data Sheet'!$A$15) &amp; "." &amp; BR925),
        IF(AND((--(INT('Data Sheet'!$A$15) &amp; "." &amp; BR925)&gt;=--('Data Sheet'!$A$15)), (--(INT('Data Sheet'!$A$15) &amp; "." &amp; BR925)&lt;=--('Data Sheet'!$B$15))),
            --(INT('Data Sheet'!$A$15) &amp; "." &amp; BR925),
            --(INT('Data Sheet'!$B$15) &amp; "." &amp; BR925)
        )
    ),
    IF(BQ925&lt;&gt;"",
        IF(INT('Data Sheet'!$A$15)=INT('Data Sheet'!$B$15),
            --(INT('Data Sheet'!$A$15) &amp; "." &amp; LEFT(BQ925,3)),
            IF(AND((--(INT('Data Sheet'!$A$15) &amp; "." &amp; LEFT(BQ925,3))&gt;=--('Data Sheet'!$A$15)), (--(INT('Data Sheet'!$A$15) &amp; "." &amp; LEFT(BQ925,3))&lt;=--('Data Sheet'!$B$15))),
                --(INT('Data Sheet'!$A$15) &amp; "." &amp; LEFT(BQ925,3)),
                --(INT('Data Sheet'!$B$15) &amp; "." &amp; LEFT(BQ925,3))
            )
        ),
        "OK"
    )
)</f>
        <v>OK</v>
      </c>
      <c r="Q925" s="23" t="str">
        <f>IF(BS925&lt;&gt;"",
    IF(INT('Data Sheet'!$A$19)=INT('Data Sheet'!$B$15),
        --(INT('Data Sheet'!$A$15) &amp; "." &amp; BS925),
        IF(AND((--(INT('Data Sheet'!$A$15) &amp; "." &amp; BS925)&gt;=--('Data Sheet'!$A$15)), (--(INT('Data Sheet'!$A$15) &amp; "." &amp; BS925)&lt;=--('Data Sheet'!$B$15))),
            --(INT('Data Sheet'!$A$15) &amp; "." &amp; BS925),
            --(INT('Data Sheet'!$B$15) &amp; "." &amp; BS925)
        )
    ),
    IF(BQ925&lt;&gt;"",
        IF(INT('Data Sheet'!$A$15)=INT('Data Sheet'!$B$15),
            --(INT('Data Sheet'!$A$15) &amp; "." &amp; RIGHT(BQ925,3)),
            IF(AND((--(INT('Data Sheet'!$A$15) &amp; "." &amp; RIGHT(BQ925,3))&gt;=--('Data Sheet'!$A$15)), (--(INT('Data Sheet'!$A$15) &amp; "." &amp; RIGHT(BQ925,3))&lt;=--('Data Sheet'!$B$15))),
                --(INT('Data Sheet'!$A$15) &amp; "." &amp; RIGHT(BQ925,3)),
                --(INT('Data Sheet'!$B$15) &amp; "." &amp; RIGHT(BQ925,3))
            )
        ),
        "OK"
    )
)</f>
        <v>OK</v>
      </c>
      <c r="R925" s="19"/>
      <c r="S925" s="19"/>
      <c r="T925" s="19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1"/>
      <c r="AU925" s="21"/>
      <c r="AV925" s="21"/>
      <c r="AW925" s="22"/>
      <c r="AX925" s="99"/>
      <c r="AY925" s="20"/>
      <c r="AZ925" s="20"/>
      <c r="BA925" s="22"/>
      <c r="BB925">
        <v>917</v>
      </c>
      <c r="BC925" s="80"/>
      <c r="BD925" s="80"/>
      <c r="BE925" s="80"/>
      <c r="BF925" s="80"/>
      <c r="BG925" s="32" t="str">
        <f t="shared" si="158"/>
        <v/>
      </c>
      <c r="BH925" s="78">
        <f t="shared" si="156"/>
        <v>0</v>
      </c>
      <c r="BI925" s="2">
        <f t="shared" si="159"/>
        <v>0</v>
      </c>
      <c r="BJ925" s="2">
        <f t="shared" si="160"/>
        <v>0</v>
      </c>
      <c r="BK925" s="2">
        <f t="shared" si="157"/>
        <v>0</v>
      </c>
    </row>
    <row r="926" spans="2:63" ht="15" customHeight="1" x14ac:dyDescent="0.25">
      <c r="B926" s="14">
        <v>918</v>
      </c>
      <c r="C926" s="95" t="str">
        <f t="shared" si="161"/>
        <v/>
      </c>
      <c r="D926" s="15" t="str">
        <f t="shared" si="166"/>
        <v>OK</v>
      </c>
      <c r="E926" s="16" t="e">
        <f>VLOOKUP('Data Sheet'!$B$8,'Data Sheet'!$I$2:$J$9,2,FALSE)</f>
        <v>#N/A</v>
      </c>
      <c r="F926" s="16" t="str">
        <f t="shared" si="162"/>
        <v/>
      </c>
      <c r="G926" s="103">
        <f t="shared" si="163"/>
        <v>0</v>
      </c>
      <c r="H926" s="17" t="s">
        <v>26</v>
      </c>
      <c r="I926" s="17" t="s">
        <v>26</v>
      </c>
      <c r="J926" s="17" t="str">
        <f>IF('Data Sheet'!$B$9="NC-50","N/A","OK")</f>
        <v>OK</v>
      </c>
      <c r="K926" s="17" t="str">
        <f>IF('Data Sheet'!$B$9="NC-50","N/A","OK")</f>
        <v>OK</v>
      </c>
      <c r="L926" s="17" t="str">
        <f t="shared" si="164"/>
        <v>OK</v>
      </c>
      <c r="M926" s="17" t="str">
        <f t="shared" si="165"/>
        <v>OK</v>
      </c>
      <c r="N926" s="18" t="str">
        <f>IF(BO926&lt;&gt;"",
    IF(INT('Data Sheet'!$A$19)=INT('Data Sheet'!$B$19),
        --(INT('Data Sheet'!$A$19) &amp; "." &amp; BO926),
        IF(AND((--(INT('Data Sheet'!$A$19) &amp; "." &amp; BO926)&gt;=--('Data Sheet'!$A$19)), (--(INT('Data Sheet'!$A$19) &amp; "." &amp; BO926)&lt;=--('Data Sheet'!$B$19))),
            --(INT('Data Sheet'!$A$19) &amp; "." &amp; BO926),
            --(INT('Data Sheet'!$B$19) &amp; "." &amp; BO926)
        )
    ),
    IF(BN926&lt;&gt;"",
        IF(INT('Data Sheet'!$A$19)=INT('Data Sheet'!$B$19),
            --(INT('Data Sheet'!$A$19) &amp; "." &amp; LEFT(BN926,3)),
            IF(AND((--(INT('Data Sheet'!$A$19) &amp; "." &amp; LEFT(BN926,3))&gt;=--('Data Sheet'!$A$19)), (--(INT('Data Sheet'!$A$19) &amp; "." &amp; LEFT(BN926,3))&lt;=--('Data Sheet'!$B$19))),
                --(INT('Data Sheet'!$A$19) &amp; "." &amp; LEFT(BN926,3)),
                --(INT('Data Sheet'!$B$19) &amp; "." &amp; LEFT(BN926,3))
            )
        ),
        "OK"
    )
)</f>
        <v>OK</v>
      </c>
      <c r="O926" s="23" t="str">
        <f>IF(BP926&lt;&gt;"",
    IF(INT('Data Sheet'!$A$19)=INT('Data Sheet'!$B$19),
        --(INT('Data Sheet'!$A$19) &amp; "." &amp; BP926),
        IF(AND((--(INT('Data Sheet'!$A$19) &amp; "." &amp; BP926)&gt;=--('Data Sheet'!$A$19)), (--(INT('Data Sheet'!$A$19) &amp; "." &amp; BP926)&lt;=--('Data Sheet'!$B$19))),
            --(INT('Data Sheet'!$A$19) &amp; "." &amp; BP926),
            --(INT('Data Sheet'!$B$19) &amp; "." &amp; BP926)
        )
    ),
    IF(BN926&lt;&gt;"",
        IF(INT('Data Sheet'!$A$19)=INT('Data Sheet'!$B$19),
            --(INT('Data Sheet'!$A$19) &amp; "." &amp; RIGHT(BN926,3)),
            IF(AND((--(INT('Data Sheet'!$A$19) &amp; "." &amp; RIGHT(BN926,3))&gt;=--('Data Sheet'!$A$19)), (--(INT('Data Sheet'!$A$19) &amp; "." &amp; RIGHT(BN926,3))&lt;=--('Data Sheet'!$B$19))),
                --(INT('Data Sheet'!$A$19) &amp; "." &amp; RIGHT(BN926,3)),
                --(INT('Data Sheet'!$B$19) &amp; "." &amp; RIGHT(BN926,3))
            )
        ),
        "OK"
    )
)</f>
        <v>OK</v>
      </c>
      <c r="P926" s="23" t="str">
        <f>IF(BR926&lt;&gt;"",
    IF(INT('Data Sheet'!$A$19)=INT('Data Sheet'!$B$15),
        --(INT('Data Sheet'!$A$15) &amp; "." &amp; BR926),
        IF(AND((--(INT('Data Sheet'!$A$15) &amp; "." &amp; BR926)&gt;=--('Data Sheet'!$A$15)), (--(INT('Data Sheet'!$A$15) &amp; "." &amp; BR926)&lt;=--('Data Sheet'!$B$15))),
            --(INT('Data Sheet'!$A$15) &amp; "." &amp; BR926),
            --(INT('Data Sheet'!$B$15) &amp; "." &amp; BR926)
        )
    ),
    IF(BQ926&lt;&gt;"",
        IF(INT('Data Sheet'!$A$15)=INT('Data Sheet'!$B$15),
            --(INT('Data Sheet'!$A$15) &amp; "." &amp; LEFT(BQ926,3)),
            IF(AND((--(INT('Data Sheet'!$A$15) &amp; "." &amp; LEFT(BQ926,3))&gt;=--('Data Sheet'!$A$15)), (--(INT('Data Sheet'!$A$15) &amp; "." &amp; LEFT(BQ926,3))&lt;=--('Data Sheet'!$B$15))),
                --(INT('Data Sheet'!$A$15) &amp; "." &amp; LEFT(BQ926,3)),
                --(INT('Data Sheet'!$B$15) &amp; "." &amp; LEFT(BQ926,3))
            )
        ),
        "OK"
    )
)</f>
        <v>OK</v>
      </c>
      <c r="Q926" s="23" t="str">
        <f>IF(BS926&lt;&gt;"",
    IF(INT('Data Sheet'!$A$19)=INT('Data Sheet'!$B$15),
        --(INT('Data Sheet'!$A$15) &amp; "." &amp; BS926),
        IF(AND((--(INT('Data Sheet'!$A$15) &amp; "." &amp; BS926)&gt;=--('Data Sheet'!$A$15)), (--(INT('Data Sheet'!$A$15) &amp; "." &amp; BS926)&lt;=--('Data Sheet'!$B$15))),
            --(INT('Data Sheet'!$A$15) &amp; "." &amp; BS926),
            --(INT('Data Sheet'!$B$15) &amp; "." &amp; BS926)
        )
    ),
    IF(BQ926&lt;&gt;"",
        IF(INT('Data Sheet'!$A$15)=INT('Data Sheet'!$B$15),
            --(INT('Data Sheet'!$A$15) &amp; "." &amp; RIGHT(BQ926,3)),
            IF(AND((--(INT('Data Sheet'!$A$15) &amp; "." &amp; RIGHT(BQ926,3))&gt;=--('Data Sheet'!$A$15)), (--(INT('Data Sheet'!$A$15) &amp; "." &amp; RIGHT(BQ926,3))&lt;=--('Data Sheet'!$B$15))),
                --(INT('Data Sheet'!$A$15) &amp; "." &amp; RIGHT(BQ926,3)),
                --(INT('Data Sheet'!$B$15) &amp; "." &amp; RIGHT(BQ926,3))
            )
        ),
        "OK"
    )
)</f>
        <v>OK</v>
      </c>
      <c r="R926" s="19"/>
      <c r="S926" s="19"/>
      <c r="T926" s="19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1"/>
      <c r="AU926" s="21"/>
      <c r="AV926" s="21"/>
      <c r="AW926" s="22"/>
      <c r="AX926" s="99"/>
      <c r="AY926" s="20"/>
      <c r="AZ926" s="20"/>
      <c r="BA926" s="22"/>
      <c r="BB926">
        <v>918</v>
      </c>
      <c r="BC926" s="80"/>
      <c r="BD926" s="80"/>
      <c r="BE926" s="80"/>
      <c r="BF926" s="80"/>
      <c r="BG926" s="32" t="str">
        <f t="shared" si="158"/>
        <v/>
      </c>
      <c r="BH926" s="78">
        <f t="shared" si="156"/>
        <v>0</v>
      </c>
      <c r="BI926" s="2">
        <f t="shared" si="159"/>
        <v>0</v>
      </c>
      <c r="BJ926" s="2">
        <f t="shared" si="160"/>
        <v>0</v>
      </c>
      <c r="BK926" s="2">
        <f t="shared" si="157"/>
        <v>0</v>
      </c>
    </row>
    <row r="927" spans="2:63" ht="15" customHeight="1" x14ac:dyDescent="0.25">
      <c r="B927" s="14">
        <v>919</v>
      </c>
      <c r="C927" s="95" t="str">
        <f t="shared" si="161"/>
        <v/>
      </c>
      <c r="D927" s="15" t="str">
        <f t="shared" si="166"/>
        <v>OK</v>
      </c>
      <c r="E927" s="16" t="e">
        <f>VLOOKUP('Data Sheet'!$B$8,'Data Sheet'!$I$2:$J$9,2,FALSE)</f>
        <v>#N/A</v>
      </c>
      <c r="F927" s="16" t="str">
        <f t="shared" si="162"/>
        <v/>
      </c>
      <c r="G927" s="103">
        <f t="shared" si="163"/>
        <v>0</v>
      </c>
      <c r="H927" s="17" t="s">
        <v>26</v>
      </c>
      <c r="I927" s="17" t="s">
        <v>26</v>
      </c>
      <c r="J927" s="17" t="str">
        <f>IF('Data Sheet'!$B$9="NC-50","N/A","OK")</f>
        <v>OK</v>
      </c>
      <c r="K927" s="17" t="str">
        <f>IF('Data Sheet'!$B$9="NC-50","N/A","OK")</f>
        <v>OK</v>
      </c>
      <c r="L927" s="17" t="str">
        <f t="shared" si="164"/>
        <v>OK</v>
      </c>
      <c r="M927" s="17" t="str">
        <f t="shared" si="165"/>
        <v>OK</v>
      </c>
      <c r="N927" s="18" t="str">
        <f>IF(BO927&lt;&gt;"",
    IF(INT('Data Sheet'!$A$19)=INT('Data Sheet'!$B$19),
        --(INT('Data Sheet'!$A$19) &amp; "." &amp; BO927),
        IF(AND((--(INT('Data Sheet'!$A$19) &amp; "." &amp; BO927)&gt;=--('Data Sheet'!$A$19)), (--(INT('Data Sheet'!$A$19) &amp; "." &amp; BO927)&lt;=--('Data Sheet'!$B$19))),
            --(INT('Data Sheet'!$A$19) &amp; "." &amp; BO927),
            --(INT('Data Sheet'!$B$19) &amp; "." &amp; BO927)
        )
    ),
    IF(BN927&lt;&gt;"",
        IF(INT('Data Sheet'!$A$19)=INT('Data Sheet'!$B$19),
            --(INT('Data Sheet'!$A$19) &amp; "." &amp; LEFT(BN927,3)),
            IF(AND((--(INT('Data Sheet'!$A$19) &amp; "." &amp; LEFT(BN927,3))&gt;=--('Data Sheet'!$A$19)), (--(INT('Data Sheet'!$A$19) &amp; "." &amp; LEFT(BN927,3))&lt;=--('Data Sheet'!$B$19))),
                --(INT('Data Sheet'!$A$19) &amp; "." &amp; LEFT(BN927,3)),
                --(INT('Data Sheet'!$B$19) &amp; "." &amp; LEFT(BN927,3))
            )
        ),
        "OK"
    )
)</f>
        <v>OK</v>
      </c>
      <c r="O927" s="23" t="str">
        <f>IF(BP927&lt;&gt;"",
    IF(INT('Data Sheet'!$A$19)=INT('Data Sheet'!$B$19),
        --(INT('Data Sheet'!$A$19) &amp; "." &amp; BP927),
        IF(AND((--(INT('Data Sheet'!$A$19) &amp; "." &amp; BP927)&gt;=--('Data Sheet'!$A$19)), (--(INT('Data Sheet'!$A$19) &amp; "." &amp; BP927)&lt;=--('Data Sheet'!$B$19))),
            --(INT('Data Sheet'!$A$19) &amp; "." &amp; BP927),
            --(INT('Data Sheet'!$B$19) &amp; "." &amp; BP927)
        )
    ),
    IF(BN927&lt;&gt;"",
        IF(INT('Data Sheet'!$A$19)=INT('Data Sheet'!$B$19),
            --(INT('Data Sheet'!$A$19) &amp; "." &amp; RIGHT(BN927,3)),
            IF(AND((--(INT('Data Sheet'!$A$19) &amp; "." &amp; RIGHT(BN927,3))&gt;=--('Data Sheet'!$A$19)), (--(INT('Data Sheet'!$A$19) &amp; "." &amp; RIGHT(BN927,3))&lt;=--('Data Sheet'!$B$19))),
                --(INT('Data Sheet'!$A$19) &amp; "." &amp; RIGHT(BN927,3)),
                --(INT('Data Sheet'!$B$19) &amp; "." &amp; RIGHT(BN927,3))
            )
        ),
        "OK"
    )
)</f>
        <v>OK</v>
      </c>
      <c r="P927" s="23" t="str">
        <f>IF(BR927&lt;&gt;"",
    IF(INT('Data Sheet'!$A$19)=INT('Data Sheet'!$B$15),
        --(INT('Data Sheet'!$A$15) &amp; "." &amp; BR927),
        IF(AND((--(INT('Data Sheet'!$A$15) &amp; "." &amp; BR927)&gt;=--('Data Sheet'!$A$15)), (--(INT('Data Sheet'!$A$15) &amp; "." &amp; BR927)&lt;=--('Data Sheet'!$B$15))),
            --(INT('Data Sheet'!$A$15) &amp; "." &amp; BR927),
            --(INT('Data Sheet'!$B$15) &amp; "." &amp; BR927)
        )
    ),
    IF(BQ927&lt;&gt;"",
        IF(INT('Data Sheet'!$A$15)=INT('Data Sheet'!$B$15),
            --(INT('Data Sheet'!$A$15) &amp; "." &amp; LEFT(BQ927,3)),
            IF(AND((--(INT('Data Sheet'!$A$15) &amp; "." &amp; LEFT(BQ927,3))&gt;=--('Data Sheet'!$A$15)), (--(INT('Data Sheet'!$A$15) &amp; "." &amp; LEFT(BQ927,3))&lt;=--('Data Sheet'!$B$15))),
                --(INT('Data Sheet'!$A$15) &amp; "." &amp; LEFT(BQ927,3)),
                --(INT('Data Sheet'!$B$15) &amp; "." &amp; LEFT(BQ927,3))
            )
        ),
        "OK"
    )
)</f>
        <v>OK</v>
      </c>
      <c r="Q927" s="23" t="str">
        <f>IF(BS927&lt;&gt;"",
    IF(INT('Data Sheet'!$A$19)=INT('Data Sheet'!$B$15),
        --(INT('Data Sheet'!$A$15) &amp; "." &amp; BS927),
        IF(AND((--(INT('Data Sheet'!$A$15) &amp; "." &amp; BS927)&gt;=--('Data Sheet'!$A$15)), (--(INT('Data Sheet'!$A$15) &amp; "." &amp; BS927)&lt;=--('Data Sheet'!$B$15))),
            --(INT('Data Sheet'!$A$15) &amp; "." &amp; BS927),
            --(INT('Data Sheet'!$B$15) &amp; "." &amp; BS927)
        )
    ),
    IF(BQ927&lt;&gt;"",
        IF(INT('Data Sheet'!$A$15)=INT('Data Sheet'!$B$15),
            --(INT('Data Sheet'!$A$15) &amp; "." &amp; RIGHT(BQ927,3)),
            IF(AND((--(INT('Data Sheet'!$A$15) &amp; "." &amp; RIGHT(BQ927,3))&gt;=--('Data Sheet'!$A$15)), (--(INT('Data Sheet'!$A$15) &amp; "." &amp; RIGHT(BQ927,3))&lt;=--('Data Sheet'!$B$15))),
                --(INT('Data Sheet'!$A$15) &amp; "." &amp; RIGHT(BQ927,3)),
                --(INT('Data Sheet'!$B$15) &amp; "." &amp; RIGHT(BQ927,3))
            )
        ),
        "OK"
    )
)</f>
        <v>OK</v>
      </c>
      <c r="R927" s="19"/>
      <c r="S927" s="19"/>
      <c r="T927" s="19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1"/>
      <c r="AU927" s="21"/>
      <c r="AV927" s="21"/>
      <c r="AW927" s="22"/>
      <c r="AX927" s="99"/>
      <c r="AY927" s="20"/>
      <c r="AZ927" s="20"/>
      <c r="BA927" s="22"/>
      <c r="BB927">
        <v>919</v>
      </c>
      <c r="BC927" s="80"/>
      <c r="BD927" s="80"/>
      <c r="BE927" s="80"/>
      <c r="BF927" s="80"/>
      <c r="BG927" s="32" t="str">
        <f t="shared" si="158"/>
        <v/>
      </c>
      <c r="BH927" s="78">
        <f t="shared" si="156"/>
        <v>0</v>
      </c>
      <c r="BI927" s="2">
        <f t="shared" si="159"/>
        <v>0</v>
      </c>
      <c r="BJ927" s="2">
        <f t="shared" si="160"/>
        <v>0</v>
      </c>
      <c r="BK927" s="2">
        <f t="shared" si="157"/>
        <v>0</v>
      </c>
    </row>
    <row r="928" spans="2:63" ht="15" customHeight="1" x14ac:dyDescent="0.25">
      <c r="B928" s="14">
        <v>920</v>
      </c>
      <c r="C928" s="95" t="str">
        <f t="shared" si="161"/>
        <v/>
      </c>
      <c r="D928" s="15" t="str">
        <f t="shared" si="166"/>
        <v>OK</v>
      </c>
      <c r="E928" s="16" t="e">
        <f>VLOOKUP('Data Sheet'!$B$8,'Data Sheet'!$I$2:$J$9,2,FALSE)</f>
        <v>#N/A</v>
      </c>
      <c r="F928" s="16" t="str">
        <f t="shared" si="162"/>
        <v/>
      </c>
      <c r="G928" s="103">
        <f t="shared" si="163"/>
        <v>0</v>
      </c>
      <c r="H928" s="17" t="s">
        <v>26</v>
      </c>
      <c r="I928" s="17" t="s">
        <v>26</v>
      </c>
      <c r="J928" s="17" t="str">
        <f>IF('Data Sheet'!$B$9="NC-50","N/A","OK")</f>
        <v>OK</v>
      </c>
      <c r="K928" s="17" t="str">
        <f>IF('Data Sheet'!$B$9="NC-50","N/A","OK")</f>
        <v>OK</v>
      </c>
      <c r="L928" s="17" t="str">
        <f t="shared" si="164"/>
        <v>OK</v>
      </c>
      <c r="M928" s="17" t="str">
        <f t="shared" si="165"/>
        <v>OK</v>
      </c>
      <c r="N928" s="18" t="str">
        <f>IF(BO928&lt;&gt;"",
    IF(INT('Data Sheet'!$A$19)=INT('Data Sheet'!$B$19),
        --(INT('Data Sheet'!$A$19) &amp; "." &amp; BO928),
        IF(AND((--(INT('Data Sheet'!$A$19) &amp; "." &amp; BO928)&gt;=--('Data Sheet'!$A$19)), (--(INT('Data Sheet'!$A$19) &amp; "." &amp; BO928)&lt;=--('Data Sheet'!$B$19))),
            --(INT('Data Sheet'!$A$19) &amp; "." &amp; BO928),
            --(INT('Data Sheet'!$B$19) &amp; "." &amp; BO928)
        )
    ),
    IF(BN928&lt;&gt;"",
        IF(INT('Data Sheet'!$A$19)=INT('Data Sheet'!$B$19),
            --(INT('Data Sheet'!$A$19) &amp; "." &amp; LEFT(BN928,3)),
            IF(AND((--(INT('Data Sheet'!$A$19) &amp; "." &amp; LEFT(BN928,3))&gt;=--('Data Sheet'!$A$19)), (--(INT('Data Sheet'!$A$19) &amp; "." &amp; LEFT(BN928,3))&lt;=--('Data Sheet'!$B$19))),
                --(INT('Data Sheet'!$A$19) &amp; "." &amp; LEFT(BN928,3)),
                --(INT('Data Sheet'!$B$19) &amp; "." &amp; LEFT(BN928,3))
            )
        ),
        "OK"
    )
)</f>
        <v>OK</v>
      </c>
      <c r="O928" s="23" t="str">
        <f>IF(BP928&lt;&gt;"",
    IF(INT('Data Sheet'!$A$19)=INT('Data Sheet'!$B$19),
        --(INT('Data Sheet'!$A$19) &amp; "." &amp; BP928),
        IF(AND((--(INT('Data Sheet'!$A$19) &amp; "." &amp; BP928)&gt;=--('Data Sheet'!$A$19)), (--(INT('Data Sheet'!$A$19) &amp; "." &amp; BP928)&lt;=--('Data Sheet'!$B$19))),
            --(INT('Data Sheet'!$A$19) &amp; "." &amp; BP928),
            --(INT('Data Sheet'!$B$19) &amp; "." &amp; BP928)
        )
    ),
    IF(BN928&lt;&gt;"",
        IF(INT('Data Sheet'!$A$19)=INT('Data Sheet'!$B$19),
            --(INT('Data Sheet'!$A$19) &amp; "." &amp; RIGHT(BN928,3)),
            IF(AND((--(INT('Data Sheet'!$A$19) &amp; "." &amp; RIGHT(BN928,3))&gt;=--('Data Sheet'!$A$19)), (--(INT('Data Sheet'!$A$19) &amp; "." &amp; RIGHT(BN928,3))&lt;=--('Data Sheet'!$B$19))),
                --(INT('Data Sheet'!$A$19) &amp; "." &amp; RIGHT(BN928,3)),
                --(INT('Data Sheet'!$B$19) &amp; "." &amp; RIGHT(BN928,3))
            )
        ),
        "OK"
    )
)</f>
        <v>OK</v>
      </c>
      <c r="P928" s="23" t="str">
        <f>IF(BR928&lt;&gt;"",
    IF(INT('Data Sheet'!$A$19)=INT('Data Sheet'!$B$15),
        --(INT('Data Sheet'!$A$15) &amp; "." &amp; BR928),
        IF(AND((--(INT('Data Sheet'!$A$15) &amp; "." &amp; BR928)&gt;=--('Data Sheet'!$A$15)), (--(INT('Data Sheet'!$A$15) &amp; "." &amp; BR928)&lt;=--('Data Sheet'!$B$15))),
            --(INT('Data Sheet'!$A$15) &amp; "." &amp; BR928),
            --(INT('Data Sheet'!$B$15) &amp; "." &amp; BR928)
        )
    ),
    IF(BQ928&lt;&gt;"",
        IF(INT('Data Sheet'!$A$15)=INT('Data Sheet'!$B$15),
            --(INT('Data Sheet'!$A$15) &amp; "." &amp; LEFT(BQ928,3)),
            IF(AND((--(INT('Data Sheet'!$A$15) &amp; "." &amp; LEFT(BQ928,3))&gt;=--('Data Sheet'!$A$15)), (--(INT('Data Sheet'!$A$15) &amp; "." &amp; LEFT(BQ928,3))&lt;=--('Data Sheet'!$B$15))),
                --(INT('Data Sheet'!$A$15) &amp; "." &amp; LEFT(BQ928,3)),
                --(INT('Data Sheet'!$B$15) &amp; "." &amp; LEFT(BQ928,3))
            )
        ),
        "OK"
    )
)</f>
        <v>OK</v>
      </c>
      <c r="Q928" s="23" t="str">
        <f>IF(BS928&lt;&gt;"",
    IF(INT('Data Sheet'!$A$19)=INT('Data Sheet'!$B$15),
        --(INT('Data Sheet'!$A$15) &amp; "." &amp; BS928),
        IF(AND((--(INT('Data Sheet'!$A$15) &amp; "." &amp; BS928)&gt;=--('Data Sheet'!$A$15)), (--(INT('Data Sheet'!$A$15) &amp; "." &amp; BS928)&lt;=--('Data Sheet'!$B$15))),
            --(INT('Data Sheet'!$A$15) &amp; "." &amp; BS928),
            --(INT('Data Sheet'!$B$15) &amp; "." &amp; BS928)
        )
    ),
    IF(BQ928&lt;&gt;"",
        IF(INT('Data Sheet'!$A$15)=INT('Data Sheet'!$B$15),
            --(INT('Data Sheet'!$A$15) &amp; "." &amp; RIGHT(BQ928,3)),
            IF(AND((--(INT('Data Sheet'!$A$15) &amp; "." &amp; RIGHT(BQ928,3))&gt;=--('Data Sheet'!$A$15)), (--(INT('Data Sheet'!$A$15) &amp; "." &amp; RIGHT(BQ928,3))&lt;=--('Data Sheet'!$B$15))),
                --(INT('Data Sheet'!$A$15) &amp; "." &amp; RIGHT(BQ928,3)),
                --(INT('Data Sheet'!$B$15) &amp; "." &amp; RIGHT(BQ928,3))
            )
        ),
        "OK"
    )
)</f>
        <v>OK</v>
      </c>
      <c r="R928" s="19"/>
      <c r="S928" s="19"/>
      <c r="T928" s="19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1"/>
      <c r="AU928" s="21"/>
      <c r="AV928" s="21"/>
      <c r="AW928" s="22"/>
      <c r="AX928" s="99"/>
      <c r="AY928" s="20"/>
      <c r="AZ928" s="20"/>
      <c r="BA928" s="22"/>
      <c r="BB928">
        <v>920</v>
      </c>
      <c r="BC928" s="80"/>
      <c r="BD928" s="80"/>
      <c r="BE928" s="80"/>
      <c r="BF928" s="80"/>
      <c r="BG928" s="32" t="str">
        <f t="shared" si="158"/>
        <v/>
      </c>
      <c r="BH928" s="78">
        <f t="shared" si="156"/>
        <v>0</v>
      </c>
      <c r="BI928" s="2">
        <f t="shared" si="159"/>
        <v>0</v>
      </c>
      <c r="BJ928" s="2">
        <f t="shared" si="160"/>
        <v>0</v>
      </c>
      <c r="BK928" s="2">
        <f t="shared" si="157"/>
        <v>0</v>
      </c>
    </row>
    <row r="929" spans="2:63" ht="15" customHeight="1" x14ac:dyDescent="0.25">
      <c r="B929" s="14">
        <v>921</v>
      </c>
      <c r="C929" s="95" t="str">
        <f t="shared" si="161"/>
        <v/>
      </c>
      <c r="D929" s="15" t="str">
        <f t="shared" si="166"/>
        <v>OK</v>
      </c>
      <c r="E929" s="16" t="e">
        <f>VLOOKUP('Data Sheet'!$B$8,'Data Sheet'!$I$2:$J$9,2,FALSE)</f>
        <v>#N/A</v>
      </c>
      <c r="F929" s="16" t="str">
        <f t="shared" si="162"/>
        <v/>
      </c>
      <c r="G929" s="103">
        <f t="shared" si="163"/>
        <v>0</v>
      </c>
      <c r="H929" s="17" t="s">
        <v>26</v>
      </c>
      <c r="I929" s="17" t="s">
        <v>26</v>
      </c>
      <c r="J929" s="17" t="str">
        <f>IF('Data Sheet'!$B$9="NC-50","N/A","OK")</f>
        <v>OK</v>
      </c>
      <c r="K929" s="17" t="str">
        <f>IF('Data Sheet'!$B$9="NC-50","N/A","OK")</f>
        <v>OK</v>
      </c>
      <c r="L929" s="17" t="str">
        <f t="shared" si="164"/>
        <v>OK</v>
      </c>
      <c r="M929" s="17" t="str">
        <f t="shared" si="165"/>
        <v>OK</v>
      </c>
      <c r="N929" s="18" t="str">
        <f>IF(BO929&lt;&gt;"",
    IF(INT('Data Sheet'!$A$19)=INT('Data Sheet'!$B$19),
        --(INT('Data Sheet'!$A$19) &amp; "." &amp; BO929),
        IF(AND((--(INT('Data Sheet'!$A$19) &amp; "." &amp; BO929)&gt;=--('Data Sheet'!$A$19)), (--(INT('Data Sheet'!$A$19) &amp; "." &amp; BO929)&lt;=--('Data Sheet'!$B$19))),
            --(INT('Data Sheet'!$A$19) &amp; "." &amp; BO929),
            --(INT('Data Sheet'!$B$19) &amp; "." &amp; BO929)
        )
    ),
    IF(BN929&lt;&gt;"",
        IF(INT('Data Sheet'!$A$19)=INT('Data Sheet'!$B$19),
            --(INT('Data Sheet'!$A$19) &amp; "." &amp; LEFT(BN929,3)),
            IF(AND((--(INT('Data Sheet'!$A$19) &amp; "." &amp; LEFT(BN929,3))&gt;=--('Data Sheet'!$A$19)), (--(INT('Data Sheet'!$A$19) &amp; "." &amp; LEFT(BN929,3))&lt;=--('Data Sheet'!$B$19))),
                --(INT('Data Sheet'!$A$19) &amp; "." &amp; LEFT(BN929,3)),
                --(INT('Data Sheet'!$B$19) &amp; "." &amp; LEFT(BN929,3))
            )
        ),
        "OK"
    )
)</f>
        <v>OK</v>
      </c>
      <c r="O929" s="23" t="str">
        <f>IF(BP929&lt;&gt;"",
    IF(INT('Data Sheet'!$A$19)=INT('Data Sheet'!$B$19),
        --(INT('Data Sheet'!$A$19) &amp; "." &amp; BP929),
        IF(AND((--(INT('Data Sheet'!$A$19) &amp; "." &amp; BP929)&gt;=--('Data Sheet'!$A$19)), (--(INT('Data Sheet'!$A$19) &amp; "." &amp; BP929)&lt;=--('Data Sheet'!$B$19))),
            --(INT('Data Sheet'!$A$19) &amp; "." &amp; BP929),
            --(INT('Data Sheet'!$B$19) &amp; "." &amp; BP929)
        )
    ),
    IF(BN929&lt;&gt;"",
        IF(INT('Data Sheet'!$A$19)=INT('Data Sheet'!$B$19),
            --(INT('Data Sheet'!$A$19) &amp; "." &amp; RIGHT(BN929,3)),
            IF(AND((--(INT('Data Sheet'!$A$19) &amp; "." &amp; RIGHT(BN929,3))&gt;=--('Data Sheet'!$A$19)), (--(INT('Data Sheet'!$A$19) &amp; "." &amp; RIGHT(BN929,3))&lt;=--('Data Sheet'!$B$19))),
                --(INT('Data Sheet'!$A$19) &amp; "." &amp; RIGHT(BN929,3)),
                --(INT('Data Sheet'!$B$19) &amp; "." &amp; RIGHT(BN929,3))
            )
        ),
        "OK"
    )
)</f>
        <v>OK</v>
      </c>
      <c r="P929" s="23" t="str">
        <f>IF(BR929&lt;&gt;"",
    IF(INT('Data Sheet'!$A$19)=INT('Data Sheet'!$B$15),
        --(INT('Data Sheet'!$A$15) &amp; "." &amp; BR929),
        IF(AND((--(INT('Data Sheet'!$A$15) &amp; "." &amp; BR929)&gt;=--('Data Sheet'!$A$15)), (--(INT('Data Sheet'!$A$15) &amp; "." &amp; BR929)&lt;=--('Data Sheet'!$B$15))),
            --(INT('Data Sheet'!$A$15) &amp; "." &amp; BR929),
            --(INT('Data Sheet'!$B$15) &amp; "." &amp; BR929)
        )
    ),
    IF(BQ929&lt;&gt;"",
        IF(INT('Data Sheet'!$A$15)=INT('Data Sheet'!$B$15),
            --(INT('Data Sheet'!$A$15) &amp; "." &amp; LEFT(BQ929,3)),
            IF(AND((--(INT('Data Sheet'!$A$15) &amp; "." &amp; LEFT(BQ929,3))&gt;=--('Data Sheet'!$A$15)), (--(INT('Data Sheet'!$A$15) &amp; "." &amp; LEFT(BQ929,3))&lt;=--('Data Sheet'!$B$15))),
                --(INT('Data Sheet'!$A$15) &amp; "." &amp; LEFT(BQ929,3)),
                --(INT('Data Sheet'!$B$15) &amp; "." &amp; LEFT(BQ929,3))
            )
        ),
        "OK"
    )
)</f>
        <v>OK</v>
      </c>
      <c r="Q929" s="23" t="str">
        <f>IF(BS929&lt;&gt;"",
    IF(INT('Data Sheet'!$A$19)=INT('Data Sheet'!$B$15),
        --(INT('Data Sheet'!$A$15) &amp; "." &amp; BS929),
        IF(AND((--(INT('Data Sheet'!$A$15) &amp; "." &amp; BS929)&gt;=--('Data Sheet'!$A$15)), (--(INT('Data Sheet'!$A$15) &amp; "." &amp; BS929)&lt;=--('Data Sheet'!$B$15))),
            --(INT('Data Sheet'!$A$15) &amp; "." &amp; BS929),
            --(INT('Data Sheet'!$B$15) &amp; "." &amp; BS929)
        )
    ),
    IF(BQ929&lt;&gt;"",
        IF(INT('Data Sheet'!$A$15)=INT('Data Sheet'!$B$15),
            --(INT('Data Sheet'!$A$15) &amp; "." &amp; RIGHT(BQ929,3)),
            IF(AND((--(INT('Data Sheet'!$A$15) &amp; "." &amp; RIGHT(BQ929,3))&gt;=--('Data Sheet'!$A$15)), (--(INT('Data Sheet'!$A$15) &amp; "." &amp; RIGHT(BQ929,3))&lt;=--('Data Sheet'!$B$15))),
                --(INT('Data Sheet'!$A$15) &amp; "." &amp; RIGHT(BQ929,3)),
                --(INT('Data Sheet'!$B$15) &amp; "." &amp; RIGHT(BQ929,3))
            )
        ),
        "OK"
    )
)</f>
        <v>OK</v>
      </c>
      <c r="R929" s="19"/>
      <c r="S929" s="19"/>
      <c r="T929" s="19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1"/>
      <c r="AU929" s="21"/>
      <c r="AV929" s="21"/>
      <c r="AW929" s="22"/>
      <c r="AX929" s="99"/>
      <c r="AY929" s="20"/>
      <c r="AZ929" s="20"/>
      <c r="BA929" s="22"/>
      <c r="BB929">
        <v>921</v>
      </c>
      <c r="BC929" s="80"/>
      <c r="BD929" s="80"/>
      <c r="BE929" s="80"/>
      <c r="BF929" s="80"/>
      <c r="BG929" s="32" t="str">
        <f t="shared" si="158"/>
        <v/>
      </c>
      <c r="BH929" s="78">
        <f t="shared" si="156"/>
        <v>0</v>
      </c>
      <c r="BI929" s="2">
        <f t="shared" si="159"/>
        <v>0</v>
      </c>
      <c r="BJ929" s="2">
        <f t="shared" si="160"/>
        <v>0</v>
      </c>
      <c r="BK929" s="2">
        <f t="shared" si="157"/>
        <v>0</v>
      </c>
    </row>
    <row r="930" spans="2:63" ht="15" customHeight="1" x14ac:dyDescent="0.25">
      <c r="B930" s="14">
        <v>922</v>
      </c>
      <c r="C930" s="95" t="str">
        <f t="shared" si="161"/>
        <v/>
      </c>
      <c r="D930" s="15" t="str">
        <f t="shared" si="166"/>
        <v>OK</v>
      </c>
      <c r="E930" s="16" t="e">
        <f>VLOOKUP('Data Sheet'!$B$8,'Data Sheet'!$I$2:$J$9,2,FALSE)</f>
        <v>#N/A</v>
      </c>
      <c r="F930" s="16" t="str">
        <f t="shared" si="162"/>
        <v/>
      </c>
      <c r="G930" s="103">
        <f t="shared" si="163"/>
        <v>0</v>
      </c>
      <c r="H930" s="17" t="s">
        <v>26</v>
      </c>
      <c r="I930" s="17" t="s">
        <v>26</v>
      </c>
      <c r="J930" s="17" t="str">
        <f>IF('Data Sheet'!$B$9="NC-50","N/A","OK")</f>
        <v>OK</v>
      </c>
      <c r="K930" s="17" t="str">
        <f>IF('Data Sheet'!$B$9="NC-50","N/A","OK")</f>
        <v>OK</v>
      </c>
      <c r="L930" s="17" t="str">
        <f t="shared" si="164"/>
        <v>OK</v>
      </c>
      <c r="M930" s="17" t="str">
        <f t="shared" si="165"/>
        <v>OK</v>
      </c>
      <c r="N930" s="18" t="str">
        <f>IF(BO930&lt;&gt;"",
    IF(INT('Data Sheet'!$A$19)=INT('Data Sheet'!$B$19),
        --(INT('Data Sheet'!$A$19) &amp; "." &amp; BO930),
        IF(AND((--(INT('Data Sheet'!$A$19) &amp; "." &amp; BO930)&gt;=--('Data Sheet'!$A$19)), (--(INT('Data Sheet'!$A$19) &amp; "." &amp; BO930)&lt;=--('Data Sheet'!$B$19))),
            --(INT('Data Sheet'!$A$19) &amp; "." &amp; BO930),
            --(INT('Data Sheet'!$B$19) &amp; "." &amp; BO930)
        )
    ),
    IF(BN930&lt;&gt;"",
        IF(INT('Data Sheet'!$A$19)=INT('Data Sheet'!$B$19),
            --(INT('Data Sheet'!$A$19) &amp; "." &amp; LEFT(BN930,3)),
            IF(AND((--(INT('Data Sheet'!$A$19) &amp; "." &amp; LEFT(BN930,3))&gt;=--('Data Sheet'!$A$19)), (--(INT('Data Sheet'!$A$19) &amp; "." &amp; LEFT(BN930,3))&lt;=--('Data Sheet'!$B$19))),
                --(INT('Data Sheet'!$A$19) &amp; "." &amp; LEFT(BN930,3)),
                --(INT('Data Sheet'!$B$19) &amp; "." &amp; LEFT(BN930,3))
            )
        ),
        "OK"
    )
)</f>
        <v>OK</v>
      </c>
      <c r="O930" s="23" t="str">
        <f>IF(BP930&lt;&gt;"",
    IF(INT('Data Sheet'!$A$19)=INT('Data Sheet'!$B$19),
        --(INT('Data Sheet'!$A$19) &amp; "." &amp; BP930),
        IF(AND((--(INT('Data Sheet'!$A$19) &amp; "." &amp; BP930)&gt;=--('Data Sheet'!$A$19)), (--(INT('Data Sheet'!$A$19) &amp; "." &amp; BP930)&lt;=--('Data Sheet'!$B$19))),
            --(INT('Data Sheet'!$A$19) &amp; "." &amp; BP930),
            --(INT('Data Sheet'!$B$19) &amp; "." &amp; BP930)
        )
    ),
    IF(BN930&lt;&gt;"",
        IF(INT('Data Sheet'!$A$19)=INT('Data Sheet'!$B$19),
            --(INT('Data Sheet'!$A$19) &amp; "." &amp; RIGHT(BN930,3)),
            IF(AND((--(INT('Data Sheet'!$A$19) &amp; "." &amp; RIGHT(BN930,3))&gt;=--('Data Sheet'!$A$19)), (--(INT('Data Sheet'!$A$19) &amp; "." &amp; RIGHT(BN930,3))&lt;=--('Data Sheet'!$B$19))),
                --(INT('Data Sheet'!$A$19) &amp; "." &amp; RIGHT(BN930,3)),
                --(INT('Data Sheet'!$B$19) &amp; "." &amp; RIGHT(BN930,3))
            )
        ),
        "OK"
    )
)</f>
        <v>OK</v>
      </c>
      <c r="P930" s="23" t="str">
        <f>IF(BR930&lt;&gt;"",
    IF(INT('Data Sheet'!$A$19)=INT('Data Sheet'!$B$15),
        --(INT('Data Sheet'!$A$15) &amp; "." &amp; BR930),
        IF(AND((--(INT('Data Sheet'!$A$15) &amp; "." &amp; BR930)&gt;=--('Data Sheet'!$A$15)), (--(INT('Data Sheet'!$A$15) &amp; "." &amp; BR930)&lt;=--('Data Sheet'!$B$15))),
            --(INT('Data Sheet'!$A$15) &amp; "." &amp; BR930),
            --(INT('Data Sheet'!$B$15) &amp; "." &amp; BR930)
        )
    ),
    IF(BQ930&lt;&gt;"",
        IF(INT('Data Sheet'!$A$15)=INT('Data Sheet'!$B$15),
            --(INT('Data Sheet'!$A$15) &amp; "." &amp; LEFT(BQ930,3)),
            IF(AND((--(INT('Data Sheet'!$A$15) &amp; "." &amp; LEFT(BQ930,3))&gt;=--('Data Sheet'!$A$15)), (--(INT('Data Sheet'!$A$15) &amp; "." &amp; LEFT(BQ930,3))&lt;=--('Data Sheet'!$B$15))),
                --(INT('Data Sheet'!$A$15) &amp; "." &amp; LEFT(BQ930,3)),
                --(INT('Data Sheet'!$B$15) &amp; "." &amp; LEFT(BQ930,3))
            )
        ),
        "OK"
    )
)</f>
        <v>OK</v>
      </c>
      <c r="Q930" s="23" t="str">
        <f>IF(BS930&lt;&gt;"",
    IF(INT('Data Sheet'!$A$19)=INT('Data Sheet'!$B$15),
        --(INT('Data Sheet'!$A$15) &amp; "." &amp; BS930),
        IF(AND((--(INT('Data Sheet'!$A$15) &amp; "." &amp; BS930)&gt;=--('Data Sheet'!$A$15)), (--(INT('Data Sheet'!$A$15) &amp; "." &amp; BS930)&lt;=--('Data Sheet'!$B$15))),
            --(INT('Data Sheet'!$A$15) &amp; "." &amp; BS930),
            --(INT('Data Sheet'!$B$15) &amp; "." &amp; BS930)
        )
    ),
    IF(BQ930&lt;&gt;"",
        IF(INT('Data Sheet'!$A$15)=INT('Data Sheet'!$B$15),
            --(INT('Data Sheet'!$A$15) &amp; "." &amp; RIGHT(BQ930,3)),
            IF(AND((--(INT('Data Sheet'!$A$15) &amp; "." &amp; RIGHT(BQ930,3))&gt;=--('Data Sheet'!$A$15)), (--(INT('Data Sheet'!$A$15) &amp; "." &amp; RIGHT(BQ930,3))&lt;=--('Data Sheet'!$B$15))),
                --(INT('Data Sheet'!$A$15) &amp; "." &amp; RIGHT(BQ930,3)),
                --(INT('Data Sheet'!$B$15) &amp; "." &amp; RIGHT(BQ930,3))
            )
        ),
        "OK"
    )
)</f>
        <v>OK</v>
      </c>
      <c r="R930" s="19"/>
      <c r="S930" s="19"/>
      <c r="T930" s="19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1"/>
      <c r="AU930" s="21"/>
      <c r="AV930" s="21"/>
      <c r="AW930" s="22"/>
      <c r="AX930" s="99"/>
      <c r="AY930" s="20"/>
      <c r="AZ930" s="20"/>
      <c r="BA930" s="22"/>
      <c r="BB930">
        <v>922</v>
      </c>
      <c r="BC930" s="80"/>
      <c r="BD930" s="80"/>
      <c r="BE930" s="80"/>
      <c r="BF930" s="80"/>
      <c r="BG930" s="32" t="str">
        <f t="shared" si="158"/>
        <v/>
      </c>
      <c r="BH930" s="78">
        <f t="shared" si="156"/>
        <v>0</v>
      </c>
      <c r="BI930" s="2">
        <f t="shared" si="159"/>
        <v>0</v>
      </c>
      <c r="BJ930" s="2">
        <f t="shared" si="160"/>
        <v>0</v>
      </c>
      <c r="BK930" s="2">
        <f t="shared" si="157"/>
        <v>0</v>
      </c>
    </row>
    <row r="931" spans="2:63" ht="15" customHeight="1" x14ac:dyDescent="0.25">
      <c r="B931" s="14">
        <v>923</v>
      </c>
      <c r="C931" s="95" t="str">
        <f t="shared" si="161"/>
        <v/>
      </c>
      <c r="D931" s="15" t="str">
        <f t="shared" si="166"/>
        <v>OK</v>
      </c>
      <c r="E931" s="16" t="e">
        <f>VLOOKUP('Data Sheet'!$B$8,'Data Sheet'!$I$2:$J$9,2,FALSE)</f>
        <v>#N/A</v>
      </c>
      <c r="F931" s="16" t="str">
        <f t="shared" si="162"/>
        <v/>
      </c>
      <c r="G931" s="103">
        <f t="shared" si="163"/>
        <v>0</v>
      </c>
      <c r="H931" s="17" t="s">
        <v>26</v>
      </c>
      <c r="I931" s="17" t="s">
        <v>26</v>
      </c>
      <c r="J931" s="17" t="str">
        <f>IF('Data Sheet'!$B$9="NC-50","N/A","OK")</f>
        <v>OK</v>
      </c>
      <c r="K931" s="17" t="str">
        <f>IF('Data Sheet'!$B$9="NC-50","N/A","OK")</f>
        <v>OK</v>
      </c>
      <c r="L931" s="17" t="str">
        <f t="shared" si="164"/>
        <v>OK</v>
      </c>
      <c r="M931" s="17" t="str">
        <f t="shared" si="165"/>
        <v>OK</v>
      </c>
      <c r="N931" s="18" t="str">
        <f>IF(BO931&lt;&gt;"",
    IF(INT('Data Sheet'!$A$19)=INT('Data Sheet'!$B$19),
        --(INT('Data Sheet'!$A$19) &amp; "." &amp; BO931),
        IF(AND((--(INT('Data Sheet'!$A$19) &amp; "." &amp; BO931)&gt;=--('Data Sheet'!$A$19)), (--(INT('Data Sheet'!$A$19) &amp; "." &amp; BO931)&lt;=--('Data Sheet'!$B$19))),
            --(INT('Data Sheet'!$A$19) &amp; "." &amp; BO931),
            --(INT('Data Sheet'!$B$19) &amp; "." &amp; BO931)
        )
    ),
    IF(BN931&lt;&gt;"",
        IF(INT('Data Sheet'!$A$19)=INT('Data Sheet'!$B$19),
            --(INT('Data Sheet'!$A$19) &amp; "." &amp; LEFT(BN931,3)),
            IF(AND((--(INT('Data Sheet'!$A$19) &amp; "." &amp; LEFT(BN931,3))&gt;=--('Data Sheet'!$A$19)), (--(INT('Data Sheet'!$A$19) &amp; "." &amp; LEFT(BN931,3))&lt;=--('Data Sheet'!$B$19))),
                --(INT('Data Sheet'!$A$19) &amp; "." &amp; LEFT(BN931,3)),
                --(INT('Data Sheet'!$B$19) &amp; "." &amp; LEFT(BN931,3))
            )
        ),
        "OK"
    )
)</f>
        <v>OK</v>
      </c>
      <c r="O931" s="23" t="str">
        <f>IF(BP931&lt;&gt;"",
    IF(INT('Data Sheet'!$A$19)=INT('Data Sheet'!$B$19),
        --(INT('Data Sheet'!$A$19) &amp; "." &amp; BP931),
        IF(AND((--(INT('Data Sheet'!$A$19) &amp; "." &amp; BP931)&gt;=--('Data Sheet'!$A$19)), (--(INT('Data Sheet'!$A$19) &amp; "." &amp; BP931)&lt;=--('Data Sheet'!$B$19))),
            --(INT('Data Sheet'!$A$19) &amp; "." &amp; BP931),
            --(INT('Data Sheet'!$B$19) &amp; "." &amp; BP931)
        )
    ),
    IF(BN931&lt;&gt;"",
        IF(INT('Data Sheet'!$A$19)=INT('Data Sheet'!$B$19),
            --(INT('Data Sheet'!$A$19) &amp; "." &amp; RIGHT(BN931,3)),
            IF(AND((--(INT('Data Sheet'!$A$19) &amp; "." &amp; RIGHT(BN931,3))&gt;=--('Data Sheet'!$A$19)), (--(INT('Data Sheet'!$A$19) &amp; "." &amp; RIGHT(BN931,3))&lt;=--('Data Sheet'!$B$19))),
                --(INT('Data Sheet'!$A$19) &amp; "." &amp; RIGHT(BN931,3)),
                --(INT('Data Sheet'!$B$19) &amp; "." &amp; RIGHT(BN931,3))
            )
        ),
        "OK"
    )
)</f>
        <v>OK</v>
      </c>
      <c r="P931" s="23" t="str">
        <f>IF(BR931&lt;&gt;"",
    IF(INT('Data Sheet'!$A$19)=INT('Data Sheet'!$B$15),
        --(INT('Data Sheet'!$A$15) &amp; "." &amp; BR931),
        IF(AND((--(INT('Data Sheet'!$A$15) &amp; "." &amp; BR931)&gt;=--('Data Sheet'!$A$15)), (--(INT('Data Sheet'!$A$15) &amp; "." &amp; BR931)&lt;=--('Data Sheet'!$B$15))),
            --(INT('Data Sheet'!$A$15) &amp; "." &amp; BR931),
            --(INT('Data Sheet'!$B$15) &amp; "." &amp; BR931)
        )
    ),
    IF(BQ931&lt;&gt;"",
        IF(INT('Data Sheet'!$A$15)=INT('Data Sheet'!$B$15),
            --(INT('Data Sheet'!$A$15) &amp; "." &amp; LEFT(BQ931,3)),
            IF(AND((--(INT('Data Sheet'!$A$15) &amp; "." &amp; LEFT(BQ931,3))&gt;=--('Data Sheet'!$A$15)), (--(INT('Data Sheet'!$A$15) &amp; "." &amp; LEFT(BQ931,3))&lt;=--('Data Sheet'!$B$15))),
                --(INT('Data Sheet'!$A$15) &amp; "." &amp; LEFT(BQ931,3)),
                --(INT('Data Sheet'!$B$15) &amp; "." &amp; LEFT(BQ931,3))
            )
        ),
        "OK"
    )
)</f>
        <v>OK</v>
      </c>
      <c r="Q931" s="23" t="str">
        <f>IF(BS931&lt;&gt;"",
    IF(INT('Data Sheet'!$A$19)=INT('Data Sheet'!$B$15),
        --(INT('Data Sheet'!$A$15) &amp; "." &amp; BS931),
        IF(AND((--(INT('Data Sheet'!$A$15) &amp; "." &amp; BS931)&gt;=--('Data Sheet'!$A$15)), (--(INT('Data Sheet'!$A$15) &amp; "." &amp; BS931)&lt;=--('Data Sheet'!$B$15))),
            --(INT('Data Sheet'!$A$15) &amp; "." &amp; BS931),
            --(INT('Data Sheet'!$B$15) &amp; "." &amp; BS931)
        )
    ),
    IF(BQ931&lt;&gt;"",
        IF(INT('Data Sheet'!$A$15)=INT('Data Sheet'!$B$15),
            --(INT('Data Sheet'!$A$15) &amp; "." &amp; RIGHT(BQ931,3)),
            IF(AND((--(INT('Data Sheet'!$A$15) &amp; "." &amp; RIGHT(BQ931,3))&gt;=--('Data Sheet'!$A$15)), (--(INT('Data Sheet'!$A$15) &amp; "." &amp; RIGHT(BQ931,3))&lt;=--('Data Sheet'!$B$15))),
                --(INT('Data Sheet'!$A$15) &amp; "." &amp; RIGHT(BQ931,3)),
                --(INT('Data Sheet'!$B$15) &amp; "." &amp; RIGHT(BQ931,3))
            )
        ),
        "OK"
    )
)</f>
        <v>OK</v>
      </c>
      <c r="R931" s="19"/>
      <c r="S931" s="19"/>
      <c r="T931" s="19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1"/>
      <c r="AU931" s="21"/>
      <c r="AV931" s="21"/>
      <c r="AW931" s="22"/>
      <c r="AX931" s="99"/>
      <c r="AY931" s="20"/>
      <c r="AZ931" s="20"/>
      <c r="BA931" s="22"/>
      <c r="BB931">
        <v>923</v>
      </c>
      <c r="BC931" s="80"/>
      <c r="BD931" s="80"/>
      <c r="BE931" s="80"/>
      <c r="BF931" s="80"/>
      <c r="BG931" s="32" t="str">
        <f t="shared" si="158"/>
        <v/>
      </c>
      <c r="BH931" s="78">
        <f t="shared" si="156"/>
        <v>0</v>
      </c>
      <c r="BI931" s="2">
        <f t="shared" si="159"/>
        <v>0</v>
      </c>
      <c r="BJ931" s="2">
        <f t="shared" si="160"/>
        <v>0</v>
      </c>
      <c r="BK931" s="2">
        <f t="shared" si="157"/>
        <v>0</v>
      </c>
    </row>
    <row r="932" spans="2:63" ht="15" customHeight="1" x14ac:dyDescent="0.25">
      <c r="B932" s="14">
        <v>924</v>
      </c>
      <c r="C932" s="95" t="str">
        <f t="shared" si="161"/>
        <v/>
      </c>
      <c r="D932" s="15" t="str">
        <f t="shared" si="166"/>
        <v>OK</v>
      </c>
      <c r="E932" s="16" t="e">
        <f>VLOOKUP('Data Sheet'!$B$8,'Data Sheet'!$I$2:$J$9,2,FALSE)</f>
        <v>#N/A</v>
      </c>
      <c r="F932" s="16" t="str">
        <f t="shared" si="162"/>
        <v/>
      </c>
      <c r="G932" s="103">
        <f t="shared" si="163"/>
        <v>0</v>
      </c>
      <c r="H932" s="17" t="s">
        <v>26</v>
      </c>
      <c r="I932" s="17" t="s">
        <v>26</v>
      </c>
      <c r="J932" s="17" t="str">
        <f>IF('Data Sheet'!$B$9="NC-50","N/A","OK")</f>
        <v>OK</v>
      </c>
      <c r="K932" s="17" t="str">
        <f>IF('Data Sheet'!$B$9="NC-50","N/A","OK")</f>
        <v>OK</v>
      </c>
      <c r="L932" s="17" t="str">
        <f t="shared" si="164"/>
        <v>OK</v>
      </c>
      <c r="M932" s="17" t="str">
        <f t="shared" si="165"/>
        <v>OK</v>
      </c>
      <c r="N932" s="18" t="str">
        <f>IF(BO932&lt;&gt;"",
    IF(INT('Data Sheet'!$A$19)=INT('Data Sheet'!$B$19),
        --(INT('Data Sheet'!$A$19) &amp; "." &amp; BO932),
        IF(AND((--(INT('Data Sheet'!$A$19) &amp; "." &amp; BO932)&gt;=--('Data Sheet'!$A$19)), (--(INT('Data Sheet'!$A$19) &amp; "." &amp; BO932)&lt;=--('Data Sheet'!$B$19))),
            --(INT('Data Sheet'!$A$19) &amp; "." &amp; BO932),
            --(INT('Data Sheet'!$B$19) &amp; "." &amp; BO932)
        )
    ),
    IF(BN932&lt;&gt;"",
        IF(INT('Data Sheet'!$A$19)=INT('Data Sheet'!$B$19),
            --(INT('Data Sheet'!$A$19) &amp; "." &amp; LEFT(BN932,3)),
            IF(AND((--(INT('Data Sheet'!$A$19) &amp; "." &amp; LEFT(BN932,3))&gt;=--('Data Sheet'!$A$19)), (--(INT('Data Sheet'!$A$19) &amp; "." &amp; LEFT(BN932,3))&lt;=--('Data Sheet'!$B$19))),
                --(INT('Data Sheet'!$A$19) &amp; "." &amp; LEFT(BN932,3)),
                --(INT('Data Sheet'!$B$19) &amp; "." &amp; LEFT(BN932,3))
            )
        ),
        "OK"
    )
)</f>
        <v>OK</v>
      </c>
      <c r="O932" s="23" t="str">
        <f>IF(BP932&lt;&gt;"",
    IF(INT('Data Sheet'!$A$19)=INT('Data Sheet'!$B$19),
        --(INT('Data Sheet'!$A$19) &amp; "." &amp; BP932),
        IF(AND((--(INT('Data Sheet'!$A$19) &amp; "." &amp; BP932)&gt;=--('Data Sheet'!$A$19)), (--(INT('Data Sheet'!$A$19) &amp; "." &amp; BP932)&lt;=--('Data Sheet'!$B$19))),
            --(INT('Data Sheet'!$A$19) &amp; "." &amp; BP932),
            --(INT('Data Sheet'!$B$19) &amp; "." &amp; BP932)
        )
    ),
    IF(BN932&lt;&gt;"",
        IF(INT('Data Sheet'!$A$19)=INT('Data Sheet'!$B$19),
            --(INT('Data Sheet'!$A$19) &amp; "." &amp; RIGHT(BN932,3)),
            IF(AND((--(INT('Data Sheet'!$A$19) &amp; "." &amp; RIGHT(BN932,3))&gt;=--('Data Sheet'!$A$19)), (--(INT('Data Sheet'!$A$19) &amp; "." &amp; RIGHT(BN932,3))&lt;=--('Data Sheet'!$B$19))),
                --(INT('Data Sheet'!$A$19) &amp; "." &amp; RIGHT(BN932,3)),
                --(INT('Data Sheet'!$B$19) &amp; "." &amp; RIGHT(BN932,3))
            )
        ),
        "OK"
    )
)</f>
        <v>OK</v>
      </c>
      <c r="P932" s="23" t="str">
        <f>IF(BR932&lt;&gt;"",
    IF(INT('Data Sheet'!$A$19)=INT('Data Sheet'!$B$15),
        --(INT('Data Sheet'!$A$15) &amp; "." &amp; BR932),
        IF(AND((--(INT('Data Sheet'!$A$15) &amp; "." &amp; BR932)&gt;=--('Data Sheet'!$A$15)), (--(INT('Data Sheet'!$A$15) &amp; "." &amp; BR932)&lt;=--('Data Sheet'!$B$15))),
            --(INT('Data Sheet'!$A$15) &amp; "." &amp; BR932),
            --(INT('Data Sheet'!$B$15) &amp; "." &amp; BR932)
        )
    ),
    IF(BQ932&lt;&gt;"",
        IF(INT('Data Sheet'!$A$15)=INT('Data Sheet'!$B$15),
            --(INT('Data Sheet'!$A$15) &amp; "." &amp; LEFT(BQ932,3)),
            IF(AND((--(INT('Data Sheet'!$A$15) &amp; "." &amp; LEFT(BQ932,3))&gt;=--('Data Sheet'!$A$15)), (--(INT('Data Sheet'!$A$15) &amp; "." &amp; LEFT(BQ932,3))&lt;=--('Data Sheet'!$B$15))),
                --(INT('Data Sheet'!$A$15) &amp; "." &amp; LEFT(BQ932,3)),
                --(INT('Data Sheet'!$B$15) &amp; "." &amp; LEFT(BQ932,3))
            )
        ),
        "OK"
    )
)</f>
        <v>OK</v>
      </c>
      <c r="Q932" s="23" t="str">
        <f>IF(BS932&lt;&gt;"",
    IF(INT('Data Sheet'!$A$19)=INT('Data Sheet'!$B$15),
        --(INT('Data Sheet'!$A$15) &amp; "." &amp; BS932),
        IF(AND((--(INT('Data Sheet'!$A$15) &amp; "." &amp; BS932)&gt;=--('Data Sheet'!$A$15)), (--(INT('Data Sheet'!$A$15) &amp; "." &amp; BS932)&lt;=--('Data Sheet'!$B$15))),
            --(INT('Data Sheet'!$A$15) &amp; "." &amp; BS932),
            --(INT('Data Sheet'!$B$15) &amp; "." &amp; BS932)
        )
    ),
    IF(BQ932&lt;&gt;"",
        IF(INT('Data Sheet'!$A$15)=INT('Data Sheet'!$B$15),
            --(INT('Data Sheet'!$A$15) &amp; "." &amp; RIGHT(BQ932,3)),
            IF(AND((--(INT('Data Sheet'!$A$15) &amp; "." &amp; RIGHT(BQ932,3))&gt;=--('Data Sheet'!$A$15)), (--(INT('Data Sheet'!$A$15) &amp; "." &amp; RIGHT(BQ932,3))&lt;=--('Data Sheet'!$B$15))),
                --(INT('Data Sheet'!$A$15) &amp; "." &amp; RIGHT(BQ932,3)),
                --(INT('Data Sheet'!$B$15) &amp; "." &amp; RIGHT(BQ932,3))
            )
        ),
        "OK"
    )
)</f>
        <v>OK</v>
      </c>
      <c r="R932" s="19"/>
      <c r="S932" s="19"/>
      <c r="T932" s="19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1"/>
      <c r="AU932" s="21"/>
      <c r="AV932" s="21"/>
      <c r="AW932" s="22"/>
      <c r="AX932" s="99"/>
      <c r="AY932" s="20"/>
      <c r="AZ932" s="20"/>
      <c r="BA932" s="22"/>
      <c r="BB932">
        <v>924</v>
      </c>
      <c r="BC932" s="80"/>
      <c r="BD932" s="80"/>
      <c r="BE932" s="80"/>
      <c r="BF932" s="80"/>
      <c r="BG932" s="32" t="str">
        <f t="shared" si="158"/>
        <v/>
      </c>
      <c r="BH932" s="78">
        <f t="shared" si="156"/>
        <v>0</v>
      </c>
      <c r="BI932" s="2">
        <f t="shared" si="159"/>
        <v>0</v>
      </c>
      <c r="BJ932" s="2">
        <f t="shared" si="160"/>
        <v>0</v>
      </c>
      <c r="BK932" s="2">
        <f t="shared" si="157"/>
        <v>0</v>
      </c>
    </row>
    <row r="933" spans="2:63" ht="15" customHeight="1" x14ac:dyDescent="0.25">
      <c r="B933" s="14">
        <v>925</v>
      </c>
      <c r="C933" s="95" t="str">
        <f t="shared" si="161"/>
        <v/>
      </c>
      <c r="D933" s="15" t="str">
        <f t="shared" si="166"/>
        <v>OK</v>
      </c>
      <c r="E933" s="16" t="e">
        <f>VLOOKUP('Data Sheet'!$B$8,'Data Sheet'!$I$2:$J$9,2,FALSE)</f>
        <v>#N/A</v>
      </c>
      <c r="F933" s="16" t="str">
        <f t="shared" si="162"/>
        <v/>
      </c>
      <c r="G933" s="103">
        <f t="shared" si="163"/>
        <v>0</v>
      </c>
      <c r="H933" s="17" t="s">
        <v>26</v>
      </c>
      <c r="I933" s="17" t="s">
        <v>26</v>
      </c>
      <c r="J933" s="17" t="str">
        <f>IF('Data Sheet'!$B$9="NC-50","N/A","OK")</f>
        <v>OK</v>
      </c>
      <c r="K933" s="17" t="str">
        <f>IF('Data Sheet'!$B$9="NC-50","N/A","OK")</f>
        <v>OK</v>
      </c>
      <c r="L933" s="17" t="str">
        <f t="shared" si="164"/>
        <v>OK</v>
      </c>
      <c r="M933" s="17" t="str">
        <f t="shared" si="165"/>
        <v>OK</v>
      </c>
      <c r="N933" s="18" t="str">
        <f>IF(BO933&lt;&gt;"",
    IF(INT('Data Sheet'!$A$19)=INT('Data Sheet'!$B$19),
        --(INT('Data Sheet'!$A$19) &amp; "." &amp; BO933),
        IF(AND((--(INT('Data Sheet'!$A$19) &amp; "." &amp; BO933)&gt;=--('Data Sheet'!$A$19)), (--(INT('Data Sheet'!$A$19) &amp; "." &amp; BO933)&lt;=--('Data Sheet'!$B$19))),
            --(INT('Data Sheet'!$A$19) &amp; "." &amp; BO933),
            --(INT('Data Sheet'!$B$19) &amp; "." &amp; BO933)
        )
    ),
    IF(BN933&lt;&gt;"",
        IF(INT('Data Sheet'!$A$19)=INT('Data Sheet'!$B$19),
            --(INT('Data Sheet'!$A$19) &amp; "." &amp; LEFT(BN933,3)),
            IF(AND((--(INT('Data Sheet'!$A$19) &amp; "." &amp; LEFT(BN933,3))&gt;=--('Data Sheet'!$A$19)), (--(INT('Data Sheet'!$A$19) &amp; "." &amp; LEFT(BN933,3))&lt;=--('Data Sheet'!$B$19))),
                --(INT('Data Sheet'!$A$19) &amp; "." &amp; LEFT(BN933,3)),
                --(INT('Data Sheet'!$B$19) &amp; "." &amp; LEFT(BN933,3))
            )
        ),
        "OK"
    )
)</f>
        <v>OK</v>
      </c>
      <c r="O933" s="23" t="str">
        <f>IF(BP933&lt;&gt;"",
    IF(INT('Data Sheet'!$A$19)=INT('Data Sheet'!$B$19),
        --(INT('Data Sheet'!$A$19) &amp; "." &amp; BP933),
        IF(AND((--(INT('Data Sheet'!$A$19) &amp; "." &amp; BP933)&gt;=--('Data Sheet'!$A$19)), (--(INT('Data Sheet'!$A$19) &amp; "." &amp; BP933)&lt;=--('Data Sheet'!$B$19))),
            --(INT('Data Sheet'!$A$19) &amp; "." &amp; BP933),
            --(INT('Data Sheet'!$B$19) &amp; "." &amp; BP933)
        )
    ),
    IF(BN933&lt;&gt;"",
        IF(INT('Data Sheet'!$A$19)=INT('Data Sheet'!$B$19),
            --(INT('Data Sheet'!$A$19) &amp; "." &amp; RIGHT(BN933,3)),
            IF(AND((--(INT('Data Sheet'!$A$19) &amp; "." &amp; RIGHT(BN933,3))&gt;=--('Data Sheet'!$A$19)), (--(INT('Data Sheet'!$A$19) &amp; "." &amp; RIGHT(BN933,3))&lt;=--('Data Sheet'!$B$19))),
                --(INT('Data Sheet'!$A$19) &amp; "." &amp; RIGHT(BN933,3)),
                --(INT('Data Sheet'!$B$19) &amp; "." &amp; RIGHT(BN933,3))
            )
        ),
        "OK"
    )
)</f>
        <v>OK</v>
      </c>
      <c r="P933" s="23" t="str">
        <f>IF(BR933&lt;&gt;"",
    IF(INT('Data Sheet'!$A$19)=INT('Data Sheet'!$B$15),
        --(INT('Data Sheet'!$A$15) &amp; "." &amp; BR933),
        IF(AND((--(INT('Data Sheet'!$A$15) &amp; "." &amp; BR933)&gt;=--('Data Sheet'!$A$15)), (--(INT('Data Sheet'!$A$15) &amp; "." &amp; BR933)&lt;=--('Data Sheet'!$B$15))),
            --(INT('Data Sheet'!$A$15) &amp; "." &amp; BR933),
            --(INT('Data Sheet'!$B$15) &amp; "." &amp; BR933)
        )
    ),
    IF(BQ933&lt;&gt;"",
        IF(INT('Data Sheet'!$A$15)=INT('Data Sheet'!$B$15),
            --(INT('Data Sheet'!$A$15) &amp; "." &amp; LEFT(BQ933,3)),
            IF(AND((--(INT('Data Sheet'!$A$15) &amp; "." &amp; LEFT(BQ933,3))&gt;=--('Data Sheet'!$A$15)), (--(INT('Data Sheet'!$A$15) &amp; "." &amp; LEFT(BQ933,3))&lt;=--('Data Sheet'!$B$15))),
                --(INT('Data Sheet'!$A$15) &amp; "." &amp; LEFT(BQ933,3)),
                --(INT('Data Sheet'!$B$15) &amp; "." &amp; LEFT(BQ933,3))
            )
        ),
        "OK"
    )
)</f>
        <v>OK</v>
      </c>
      <c r="Q933" s="23" t="str">
        <f>IF(BS933&lt;&gt;"",
    IF(INT('Data Sheet'!$A$19)=INT('Data Sheet'!$B$15),
        --(INT('Data Sheet'!$A$15) &amp; "." &amp; BS933),
        IF(AND((--(INT('Data Sheet'!$A$15) &amp; "." &amp; BS933)&gt;=--('Data Sheet'!$A$15)), (--(INT('Data Sheet'!$A$15) &amp; "." &amp; BS933)&lt;=--('Data Sheet'!$B$15))),
            --(INT('Data Sheet'!$A$15) &amp; "." &amp; BS933),
            --(INT('Data Sheet'!$B$15) &amp; "." &amp; BS933)
        )
    ),
    IF(BQ933&lt;&gt;"",
        IF(INT('Data Sheet'!$A$15)=INT('Data Sheet'!$B$15),
            --(INT('Data Sheet'!$A$15) &amp; "." &amp; RIGHT(BQ933,3)),
            IF(AND((--(INT('Data Sheet'!$A$15) &amp; "." &amp; RIGHT(BQ933,3))&gt;=--('Data Sheet'!$A$15)), (--(INT('Data Sheet'!$A$15) &amp; "." &amp; RIGHT(BQ933,3))&lt;=--('Data Sheet'!$B$15))),
                --(INT('Data Sheet'!$A$15) &amp; "." &amp; RIGHT(BQ933,3)),
                --(INT('Data Sheet'!$B$15) &amp; "." &amp; RIGHT(BQ933,3))
            )
        ),
        "OK"
    )
)</f>
        <v>OK</v>
      </c>
      <c r="R933" s="19"/>
      <c r="S933" s="19"/>
      <c r="T933" s="19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1"/>
      <c r="AU933" s="21"/>
      <c r="AV933" s="21"/>
      <c r="AW933" s="22"/>
      <c r="AX933" s="99"/>
      <c r="AY933" s="20"/>
      <c r="AZ933" s="20"/>
      <c r="BA933" s="22"/>
      <c r="BB933">
        <v>925</v>
      </c>
      <c r="BC933" s="80"/>
      <c r="BD933" s="80"/>
      <c r="BE933" s="80"/>
      <c r="BF933" s="80"/>
      <c r="BG933" s="32" t="str">
        <f t="shared" si="158"/>
        <v/>
      </c>
      <c r="BH933" s="78">
        <f t="shared" si="156"/>
        <v>0</v>
      </c>
      <c r="BI933" s="2">
        <f t="shared" si="159"/>
        <v>0</v>
      </c>
      <c r="BJ933" s="2">
        <f t="shared" si="160"/>
        <v>0</v>
      </c>
      <c r="BK933" s="2">
        <f t="shared" si="157"/>
        <v>0</v>
      </c>
    </row>
    <row r="934" spans="2:63" ht="15" customHeight="1" x14ac:dyDescent="0.25">
      <c r="B934" s="14">
        <v>926</v>
      </c>
      <c r="C934" s="95" t="str">
        <f t="shared" si="161"/>
        <v/>
      </c>
      <c r="D934" s="15" t="str">
        <f t="shared" si="166"/>
        <v>OK</v>
      </c>
      <c r="E934" s="16" t="e">
        <f>VLOOKUP('Data Sheet'!$B$8,'Data Sheet'!$I$2:$J$9,2,FALSE)</f>
        <v>#N/A</v>
      </c>
      <c r="F934" s="16" t="str">
        <f t="shared" si="162"/>
        <v/>
      </c>
      <c r="G934" s="103">
        <f t="shared" si="163"/>
        <v>0</v>
      </c>
      <c r="H934" s="17" t="s">
        <v>26</v>
      </c>
      <c r="I934" s="17" t="s">
        <v>26</v>
      </c>
      <c r="J934" s="17" t="str">
        <f>IF('Data Sheet'!$B$9="NC-50","N/A","OK")</f>
        <v>OK</v>
      </c>
      <c r="K934" s="17" t="str">
        <f>IF('Data Sheet'!$B$9="NC-50","N/A","OK")</f>
        <v>OK</v>
      </c>
      <c r="L934" s="17" t="str">
        <f t="shared" si="164"/>
        <v>OK</v>
      </c>
      <c r="M934" s="17" t="str">
        <f t="shared" si="165"/>
        <v>OK</v>
      </c>
      <c r="N934" s="18" t="str">
        <f>IF(BO934&lt;&gt;"",
    IF(INT('Data Sheet'!$A$19)=INT('Data Sheet'!$B$19),
        --(INT('Data Sheet'!$A$19) &amp; "." &amp; BO934),
        IF(AND((--(INT('Data Sheet'!$A$19) &amp; "." &amp; BO934)&gt;=--('Data Sheet'!$A$19)), (--(INT('Data Sheet'!$A$19) &amp; "." &amp; BO934)&lt;=--('Data Sheet'!$B$19))),
            --(INT('Data Sheet'!$A$19) &amp; "." &amp; BO934),
            --(INT('Data Sheet'!$B$19) &amp; "." &amp; BO934)
        )
    ),
    IF(BN934&lt;&gt;"",
        IF(INT('Data Sheet'!$A$19)=INT('Data Sheet'!$B$19),
            --(INT('Data Sheet'!$A$19) &amp; "." &amp; LEFT(BN934,3)),
            IF(AND((--(INT('Data Sheet'!$A$19) &amp; "." &amp; LEFT(BN934,3))&gt;=--('Data Sheet'!$A$19)), (--(INT('Data Sheet'!$A$19) &amp; "." &amp; LEFT(BN934,3))&lt;=--('Data Sheet'!$B$19))),
                --(INT('Data Sheet'!$A$19) &amp; "." &amp; LEFT(BN934,3)),
                --(INT('Data Sheet'!$B$19) &amp; "." &amp; LEFT(BN934,3))
            )
        ),
        "OK"
    )
)</f>
        <v>OK</v>
      </c>
      <c r="O934" s="23" t="str">
        <f>IF(BP934&lt;&gt;"",
    IF(INT('Data Sheet'!$A$19)=INT('Data Sheet'!$B$19),
        --(INT('Data Sheet'!$A$19) &amp; "." &amp; BP934),
        IF(AND((--(INT('Data Sheet'!$A$19) &amp; "." &amp; BP934)&gt;=--('Data Sheet'!$A$19)), (--(INT('Data Sheet'!$A$19) &amp; "." &amp; BP934)&lt;=--('Data Sheet'!$B$19))),
            --(INT('Data Sheet'!$A$19) &amp; "." &amp; BP934),
            --(INT('Data Sheet'!$B$19) &amp; "." &amp; BP934)
        )
    ),
    IF(BN934&lt;&gt;"",
        IF(INT('Data Sheet'!$A$19)=INT('Data Sheet'!$B$19),
            --(INT('Data Sheet'!$A$19) &amp; "." &amp; RIGHT(BN934,3)),
            IF(AND((--(INT('Data Sheet'!$A$19) &amp; "." &amp; RIGHT(BN934,3))&gt;=--('Data Sheet'!$A$19)), (--(INT('Data Sheet'!$A$19) &amp; "." &amp; RIGHT(BN934,3))&lt;=--('Data Sheet'!$B$19))),
                --(INT('Data Sheet'!$A$19) &amp; "." &amp; RIGHT(BN934,3)),
                --(INT('Data Sheet'!$B$19) &amp; "." &amp; RIGHT(BN934,3))
            )
        ),
        "OK"
    )
)</f>
        <v>OK</v>
      </c>
      <c r="P934" s="23" t="str">
        <f>IF(BR934&lt;&gt;"",
    IF(INT('Data Sheet'!$A$19)=INT('Data Sheet'!$B$15),
        --(INT('Data Sheet'!$A$15) &amp; "." &amp; BR934),
        IF(AND((--(INT('Data Sheet'!$A$15) &amp; "." &amp; BR934)&gt;=--('Data Sheet'!$A$15)), (--(INT('Data Sheet'!$A$15) &amp; "." &amp; BR934)&lt;=--('Data Sheet'!$B$15))),
            --(INT('Data Sheet'!$A$15) &amp; "." &amp; BR934),
            --(INT('Data Sheet'!$B$15) &amp; "." &amp; BR934)
        )
    ),
    IF(BQ934&lt;&gt;"",
        IF(INT('Data Sheet'!$A$15)=INT('Data Sheet'!$B$15),
            --(INT('Data Sheet'!$A$15) &amp; "." &amp; LEFT(BQ934,3)),
            IF(AND((--(INT('Data Sheet'!$A$15) &amp; "." &amp; LEFT(BQ934,3))&gt;=--('Data Sheet'!$A$15)), (--(INT('Data Sheet'!$A$15) &amp; "." &amp; LEFT(BQ934,3))&lt;=--('Data Sheet'!$B$15))),
                --(INT('Data Sheet'!$A$15) &amp; "." &amp; LEFT(BQ934,3)),
                --(INT('Data Sheet'!$B$15) &amp; "." &amp; LEFT(BQ934,3))
            )
        ),
        "OK"
    )
)</f>
        <v>OK</v>
      </c>
      <c r="Q934" s="23" t="str">
        <f>IF(BS934&lt;&gt;"",
    IF(INT('Data Sheet'!$A$19)=INT('Data Sheet'!$B$15),
        --(INT('Data Sheet'!$A$15) &amp; "." &amp; BS934),
        IF(AND((--(INT('Data Sheet'!$A$15) &amp; "." &amp; BS934)&gt;=--('Data Sheet'!$A$15)), (--(INT('Data Sheet'!$A$15) &amp; "." &amp; BS934)&lt;=--('Data Sheet'!$B$15))),
            --(INT('Data Sheet'!$A$15) &amp; "." &amp; BS934),
            --(INT('Data Sheet'!$B$15) &amp; "." &amp; BS934)
        )
    ),
    IF(BQ934&lt;&gt;"",
        IF(INT('Data Sheet'!$A$15)=INT('Data Sheet'!$B$15),
            --(INT('Data Sheet'!$A$15) &amp; "." &amp; RIGHT(BQ934,3)),
            IF(AND((--(INT('Data Sheet'!$A$15) &amp; "." &amp; RIGHT(BQ934,3))&gt;=--('Data Sheet'!$A$15)), (--(INT('Data Sheet'!$A$15) &amp; "." &amp; RIGHT(BQ934,3))&lt;=--('Data Sheet'!$B$15))),
                --(INT('Data Sheet'!$A$15) &amp; "." &amp; RIGHT(BQ934,3)),
                --(INT('Data Sheet'!$B$15) &amp; "." &amp; RIGHT(BQ934,3))
            )
        ),
        "OK"
    )
)</f>
        <v>OK</v>
      </c>
      <c r="R934" s="19"/>
      <c r="S934" s="19"/>
      <c r="T934" s="19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1"/>
      <c r="AU934" s="21"/>
      <c r="AV934" s="21"/>
      <c r="AW934" s="22"/>
      <c r="AX934" s="99"/>
      <c r="AY934" s="20"/>
      <c r="AZ934" s="20"/>
      <c r="BA934" s="22"/>
      <c r="BB934">
        <v>926</v>
      </c>
      <c r="BC934" s="80"/>
      <c r="BD934" s="80"/>
      <c r="BE934" s="80"/>
      <c r="BF934" s="80"/>
      <c r="BG934" s="32" t="str">
        <f t="shared" si="158"/>
        <v/>
      </c>
      <c r="BH934" s="78">
        <f t="shared" si="156"/>
        <v>0</v>
      </c>
      <c r="BI934" s="2">
        <f t="shared" si="159"/>
        <v>0</v>
      </c>
      <c r="BJ934" s="2">
        <f t="shared" si="160"/>
        <v>0</v>
      </c>
      <c r="BK934" s="2">
        <f t="shared" si="157"/>
        <v>0</v>
      </c>
    </row>
    <row r="935" spans="2:63" ht="15" customHeight="1" x14ac:dyDescent="0.25">
      <c r="B935" s="14">
        <v>927</v>
      </c>
      <c r="C935" s="95" t="str">
        <f t="shared" si="161"/>
        <v/>
      </c>
      <c r="D935" s="15" t="str">
        <f t="shared" si="166"/>
        <v>OK</v>
      </c>
      <c r="E935" s="16" t="e">
        <f>VLOOKUP('Data Sheet'!$B$8,'Data Sheet'!$I$2:$J$9,2,FALSE)</f>
        <v>#N/A</v>
      </c>
      <c r="F935" s="16" t="str">
        <f t="shared" si="162"/>
        <v/>
      </c>
      <c r="G935" s="103">
        <f t="shared" si="163"/>
        <v>0</v>
      </c>
      <c r="H935" s="17" t="s">
        <v>26</v>
      </c>
      <c r="I935" s="17" t="s">
        <v>26</v>
      </c>
      <c r="J935" s="17" t="str">
        <f>IF('Data Sheet'!$B$9="NC-50","N/A","OK")</f>
        <v>OK</v>
      </c>
      <c r="K935" s="17" t="str">
        <f>IF('Data Sheet'!$B$9="NC-50","N/A","OK")</f>
        <v>OK</v>
      </c>
      <c r="L935" s="17" t="str">
        <f t="shared" si="164"/>
        <v>OK</v>
      </c>
      <c r="M935" s="17" t="str">
        <f t="shared" si="165"/>
        <v>OK</v>
      </c>
      <c r="N935" s="18" t="str">
        <f>IF(BO935&lt;&gt;"",
    IF(INT('Data Sheet'!$A$19)=INT('Data Sheet'!$B$19),
        --(INT('Data Sheet'!$A$19) &amp; "." &amp; BO935),
        IF(AND((--(INT('Data Sheet'!$A$19) &amp; "." &amp; BO935)&gt;=--('Data Sheet'!$A$19)), (--(INT('Data Sheet'!$A$19) &amp; "." &amp; BO935)&lt;=--('Data Sheet'!$B$19))),
            --(INT('Data Sheet'!$A$19) &amp; "." &amp; BO935),
            --(INT('Data Sheet'!$B$19) &amp; "." &amp; BO935)
        )
    ),
    IF(BN935&lt;&gt;"",
        IF(INT('Data Sheet'!$A$19)=INT('Data Sheet'!$B$19),
            --(INT('Data Sheet'!$A$19) &amp; "." &amp; LEFT(BN935,3)),
            IF(AND((--(INT('Data Sheet'!$A$19) &amp; "." &amp; LEFT(BN935,3))&gt;=--('Data Sheet'!$A$19)), (--(INT('Data Sheet'!$A$19) &amp; "." &amp; LEFT(BN935,3))&lt;=--('Data Sheet'!$B$19))),
                --(INT('Data Sheet'!$A$19) &amp; "." &amp; LEFT(BN935,3)),
                --(INT('Data Sheet'!$B$19) &amp; "." &amp; LEFT(BN935,3))
            )
        ),
        "OK"
    )
)</f>
        <v>OK</v>
      </c>
      <c r="O935" s="23" t="str">
        <f>IF(BP935&lt;&gt;"",
    IF(INT('Data Sheet'!$A$19)=INT('Data Sheet'!$B$19),
        --(INT('Data Sheet'!$A$19) &amp; "." &amp; BP935),
        IF(AND((--(INT('Data Sheet'!$A$19) &amp; "." &amp; BP935)&gt;=--('Data Sheet'!$A$19)), (--(INT('Data Sheet'!$A$19) &amp; "." &amp; BP935)&lt;=--('Data Sheet'!$B$19))),
            --(INT('Data Sheet'!$A$19) &amp; "." &amp; BP935),
            --(INT('Data Sheet'!$B$19) &amp; "." &amp; BP935)
        )
    ),
    IF(BN935&lt;&gt;"",
        IF(INT('Data Sheet'!$A$19)=INT('Data Sheet'!$B$19),
            --(INT('Data Sheet'!$A$19) &amp; "." &amp; RIGHT(BN935,3)),
            IF(AND((--(INT('Data Sheet'!$A$19) &amp; "." &amp; RIGHT(BN935,3))&gt;=--('Data Sheet'!$A$19)), (--(INT('Data Sheet'!$A$19) &amp; "." &amp; RIGHT(BN935,3))&lt;=--('Data Sheet'!$B$19))),
                --(INT('Data Sheet'!$A$19) &amp; "." &amp; RIGHT(BN935,3)),
                --(INT('Data Sheet'!$B$19) &amp; "." &amp; RIGHT(BN935,3))
            )
        ),
        "OK"
    )
)</f>
        <v>OK</v>
      </c>
      <c r="P935" s="23" t="str">
        <f>IF(BR935&lt;&gt;"",
    IF(INT('Data Sheet'!$A$19)=INT('Data Sheet'!$B$15),
        --(INT('Data Sheet'!$A$15) &amp; "." &amp; BR935),
        IF(AND((--(INT('Data Sheet'!$A$15) &amp; "." &amp; BR935)&gt;=--('Data Sheet'!$A$15)), (--(INT('Data Sheet'!$A$15) &amp; "." &amp; BR935)&lt;=--('Data Sheet'!$B$15))),
            --(INT('Data Sheet'!$A$15) &amp; "." &amp; BR935),
            --(INT('Data Sheet'!$B$15) &amp; "." &amp; BR935)
        )
    ),
    IF(BQ935&lt;&gt;"",
        IF(INT('Data Sheet'!$A$15)=INT('Data Sheet'!$B$15),
            --(INT('Data Sheet'!$A$15) &amp; "." &amp; LEFT(BQ935,3)),
            IF(AND((--(INT('Data Sheet'!$A$15) &amp; "." &amp; LEFT(BQ935,3))&gt;=--('Data Sheet'!$A$15)), (--(INT('Data Sheet'!$A$15) &amp; "." &amp; LEFT(BQ935,3))&lt;=--('Data Sheet'!$B$15))),
                --(INT('Data Sheet'!$A$15) &amp; "." &amp; LEFT(BQ935,3)),
                --(INT('Data Sheet'!$B$15) &amp; "." &amp; LEFT(BQ935,3))
            )
        ),
        "OK"
    )
)</f>
        <v>OK</v>
      </c>
      <c r="Q935" s="23" t="str">
        <f>IF(BS935&lt;&gt;"",
    IF(INT('Data Sheet'!$A$19)=INT('Data Sheet'!$B$15),
        --(INT('Data Sheet'!$A$15) &amp; "." &amp; BS935),
        IF(AND((--(INT('Data Sheet'!$A$15) &amp; "." &amp; BS935)&gt;=--('Data Sheet'!$A$15)), (--(INT('Data Sheet'!$A$15) &amp; "." &amp; BS935)&lt;=--('Data Sheet'!$B$15))),
            --(INT('Data Sheet'!$A$15) &amp; "." &amp; BS935),
            --(INT('Data Sheet'!$B$15) &amp; "." &amp; BS935)
        )
    ),
    IF(BQ935&lt;&gt;"",
        IF(INT('Data Sheet'!$A$15)=INT('Data Sheet'!$B$15),
            --(INT('Data Sheet'!$A$15) &amp; "." &amp; RIGHT(BQ935,3)),
            IF(AND((--(INT('Data Sheet'!$A$15) &amp; "." &amp; RIGHT(BQ935,3))&gt;=--('Data Sheet'!$A$15)), (--(INT('Data Sheet'!$A$15) &amp; "." &amp; RIGHT(BQ935,3))&lt;=--('Data Sheet'!$B$15))),
                --(INT('Data Sheet'!$A$15) &amp; "." &amp; RIGHT(BQ935,3)),
                --(INT('Data Sheet'!$B$15) &amp; "." &amp; RIGHT(BQ935,3))
            )
        ),
        "OK"
    )
)</f>
        <v>OK</v>
      </c>
      <c r="R935" s="19"/>
      <c r="S935" s="19"/>
      <c r="T935" s="19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1"/>
      <c r="AU935" s="21"/>
      <c r="AV935" s="21"/>
      <c r="AW935" s="22"/>
      <c r="AX935" s="99"/>
      <c r="AY935" s="20"/>
      <c r="AZ935" s="20"/>
      <c r="BA935" s="22"/>
      <c r="BB935">
        <v>927</v>
      </c>
      <c r="BC935" s="80"/>
      <c r="BD935" s="80"/>
      <c r="BE935" s="80"/>
      <c r="BF935" s="80"/>
      <c r="BG935" s="32" t="str">
        <f t="shared" si="158"/>
        <v/>
      </c>
      <c r="BH935" s="78">
        <f t="shared" si="156"/>
        <v>0</v>
      </c>
      <c r="BI935" s="2">
        <f t="shared" si="159"/>
        <v>0</v>
      </c>
      <c r="BJ935" s="2">
        <f t="shared" si="160"/>
        <v>0</v>
      </c>
      <c r="BK935" s="2">
        <f t="shared" si="157"/>
        <v>0</v>
      </c>
    </row>
    <row r="936" spans="2:63" ht="15" customHeight="1" x14ac:dyDescent="0.25">
      <c r="B936" s="14">
        <v>928</v>
      </c>
      <c r="C936" s="95" t="str">
        <f t="shared" si="161"/>
        <v/>
      </c>
      <c r="D936" s="15" t="str">
        <f t="shared" si="166"/>
        <v>OK</v>
      </c>
      <c r="E936" s="16" t="e">
        <f>VLOOKUP('Data Sheet'!$B$8,'Data Sheet'!$I$2:$J$9,2,FALSE)</f>
        <v>#N/A</v>
      </c>
      <c r="F936" s="16" t="str">
        <f t="shared" si="162"/>
        <v/>
      </c>
      <c r="G936" s="103">
        <f t="shared" si="163"/>
        <v>0</v>
      </c>
      <c r="H936" s="17" t="s">
        <v>26</v>
      </c>
      <c r="I936" s="17" t="s">
        <v>26</v>
      </c>
      <c r="J936" s="17" t="str">
        <f>IF('Data Sheet'!$B$9="NC-50","N/A","OK")</f>
        <v>OK</v>
      </c>
      <c r="K936" s="17" t="str">
        <f>IF('Data Sheet'!$B$9="NC-50","N/A","OK")</f>
        <v>OK</v>
      </c>
      <c r="L936" s="17" t="str">
        <f t="shared" si="164"/>
        <v>OK</v>
      </c>
      <c r="M936" s="17" t="str">
        <f t="shared" si="165"/>
        <v>OK</v>
      </c>
      <c r="N936" s="18" t="str">
        <f>IF(BO936&lt;&gt;"",
    IF(INT('Data Sheet'!$A$19)=INT('Data Sheet'!$B$19),
        --(INT('Data Sheet'!$A$19) &amp; "." &amp; BO936),
        IF(AND((--(INT('Data Sheet'!$A$19) &amp; "." &amp; BO936)&gt;=--('Data Sheet'!$A$19)), (--(INT('Data Sheet'!$A$19) &amp; "." &amp; BO936)&lt;=--('Data Sheet'!$B$19))),
            --(INT('Data Sheet'!$A$19) &amp; "." &amp; BO936),
            --(INT('Data Sheet'!$B$19) &amp; "." &amp; BO936)
        )
    ),
    IF(BN936&lt;&gt;"",
        IF(INT('Data Sheet'!$A$19)=INT('Data Sheet'!$B$19),
            --(INT('Data Sheet'!$A$19) &amp; "." &amp; LEFT(BN936,3)),
            IF(AND((--(INT('Data Sheet'!$A$19) &amp; "." &amp; LEFT(BN936,3))&gt;=--('Data Sheet'!$A$19)), (--(INT('Data Sheet'!$A$19) &amp; "." &amp; LEFT(BN936,3))&lt;=--('Data Sheet'!$B$19))),
                --(INT('Data Sheet'!$A$19) &amp; "." &amp; LEFT(BN936,3)),
                --(INT('Data Sheet'!$B$19) &amp; "." &amp; LEFT(BN936,3))
            )
        ),
        "OK"
    )
)</f>
        <v>OK</v>
      </c>
      <c r="O936" s="23" t="str">
        <f>IF(BP936&lt;&gt;"",
    IF(INT('Data Sheet'!$A$19)=INT('Data Sheet'!$B$19),
        --(INT('Data Sheet'!$A$19) &amp; "." &amp; BP936),
        IF(AND((--(INT('Data Sheet'!$A$19) &amp; "." &amp; BP936)&gt;=--('Data Sheet'!$A$19)), (--(INT('Data Sheet'!$A$19) &amp; "." &amp; BP936)&lt;=--('Data Sheet'!$B$19))),
            --(INT('Data Sheet'!$A$19) &amp; "." &amp; BP936),
            --(INT('Data Sheet'!$B$19) &amp; "." &amp; BP936)
        )
    ),
    IF(BN936&lt;&gt;"",
        IF(INT('Data Sheet'!$A$19)=INT('Data Sheet'!$B$19),
            --(INT('Data Sheet'!$A$19) &amp; "." &amp; RIGHT(BN936,3)),
            IF(AND((--(INT('Data Sheet'!$A$19) &amp; "." &amp; RIGHT(BN936,3))&gt;=--('Data Sheet'!$A$19)), (--(INT('Data Sheet'!$A$19) &amp; "." &amp; RIGHT(BN936,3))&lt;=--('Data Sheet'!$B$19))),
                --(INT('Data Sheet'!$A$19) &amp; "." &amp; RIGHT(BN936,3)),
                --(INT('Data Sheet'!$B$19) &amp; "." &amp; RIGHT(BN936,3))
            )
        ),
        "OK"
    )
)</f>
        <v>OK</v>
      </c>
      <c r="P936" s="23" t="str">
        <f>IF(BR936&lt;&gt;"",
    IF(INT('Data Sheet'!$A$19)=INT('Data Sheet'!$B$15),
        --(INT('Data Sheet'!$A$15) &amp; "." &amp; BR936),
        IF(AND((--(INT('Data Sheet'!$A$15) &amp; "." &amp; BR936)&gt;=--('Data Sheet'!$A$15)), (--(INT('Data Sheet'!$A$15) &amp; "." &amp; BR936)&lt;=--('Data Sheet'!$B$15))),
            --(INT('Data Sheet'!$A$15) &amp; "." &amp; BR936),
            --(INT('Data Sheet'!$B$15) &amp; "." &amp; BR936)
        )
    ),
    IF(BQ936&lt;&gt;"",
        IF(INT('Data Sheet'!$A$15)=INT('Data Sheet'!$B$15),
            --(INT('Data Sheet'!$A$15) &amp; "." &amp; LEFT(BQ936,3)),
            IF(AND((--(INT('Data Sheet'!$A$15) &amp; "." &amp; LEFT(BQ936,3))&gt;=--('Data Sheet'!$A$15)), (--(INT('Data Sheet'!$A$15) &amp; "." &amp; LEFT(BQ936,3))&lt;=--('Data Sheet'!$B$15))),
                --(INT('Data Sheet'!$A$15) &amp; "." &amp; LEFT(BQ936,3)),
                --(INT('Data Sheet'!$B$15) &amp; "." &amp; LEFT(BQ936,3))
            )
        ),
        "OK"
    )
)</f>
        <v>OK</v>
      </c>
      <c r="Q936" s="23" t="str">
        <f>IF(BS936&lt;&gt;"",
    IF(INT('Data Sheet'!$A$19)=INT('Data Sheet'!$B$15),
        --(INT('Data Sheet'!$A$15) &amp; "." &amp; BS936),
        IF(AND((--(INT('Data Sheet'!$A$15) &amp; "." &amp; BS936)&gt;=--('Data Sheet'!$A$15)), (--(INT('Data Sheet'!$A$15) &amp; "." &amp; BS936)&lt;=--('Data Sheet'!$B$15))),
            --(INT('Data Sheet'!$A$15) &amp; "." &amp; BS936),
            --(INT('Data Sheet'!$B$15) &amp; "." &amp; BS936)
        )
    ),
    IF(BQ936&lt;&gt;"",
        IF(INT('Data Sheet'!$A$15)=INT('Data Sheet'!$B$15),
            --(INT('Data Sheet'!$A$15) &amp; "." &amp; RIGHT(BQ936,3)),
            IF(AND((--(INT('Data Sheet'!$A$15) &amp; "." &amp; RIGHT(BQ936,3))&gt;=--('Data Sheet'!$A$15)), (--(INT('Data Sheet'!$A$15) &amp; "." &amp; RIGHT(BQ936,3))&lt;=--('Data Sheet'!$B$15))),
                --(INT('Data Sheet'!$A$15) &amp; "." &amp; RIGHT(BQ936,3)),
                --(INT('Data Sheet'!$B$15) &amp; "." &amp; RIGHT(BQ936,3))
            )
        ),
        "OK"
    )
)</f>
        <v>OK</v>
      </c>
      <c r="R936" s="19"/>
      <c r="S936" s="19"/>
      <c r="T936" s="19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1"/>
      <c r="AU936" s="21"/>
      <c r="AV936" s="21"/>
      <c r="AW936" s="22"/>
      <c r="AX936" s="99"/>
      <c r="AY936" s="20"/>
      <c r="AZ936" s="20"/>
      <c r="BA936" s="22"/>
      <c r="BB936">
        <v>928</v>
      </c>
      <c r="BC936" s="80"/>
      <c r="BD936" s="80"/>
      <c r="BE936" s="80"/>
      <c r="BF936" s="80"/>
      <c r="BG936" s="32" t="str">
        <f t="shared" si="158"/>
        <v/>
      </c>
      <c r="BH936" s="78">
        <f t="shared" si="156"/>
        <v>0</v>
      </c>
      <c r="BI936" s="2">
        <f t="shared" si="159"/>
        <v>0</v>
      </c>
      <c r="BJ936" s="2">
        <f t="shared" si="160"/>
        <v>0</v>
      </c>
      <c r="BK936" s="2">
        <f t="shared" si="157"/>
        <v>0</v>
      </c>
    </row>
    <row r="937" spans="2:63" ht="15" customHeight="1" x14ac:dyDescent="0.25">
      <c r="B937" s="14">
        <v>929</v>
      </c>
      <c r="C937" s="95" t="str">
        <f t="shared" si="161"/>
        <v/>
      </c>
      <c r="D937" s="15" t="str">
        <f t="shared" si="166"/>
        <v>OK</v>
      </c>
      <c r="E937" s="16" t="e">
        <f>VLOOKUP('Data Sheet'!$B$8,'Data Sheet'!$I$2:$J$9,2,FALSE)</f>
        <v>#N/A</v>
      </c>
      <c r="F937" s="16" t="str">
        <f t="shared" si="162"/>
        <v/>
      </c>
      <c r="G937" s="103">
        <f t="shared" si="163"/>
        <v>0</v>
      </c>
      <c r="H937" s="17" t="s">
        <v>26</v>
      </c>
      <c r="I937" s="17" t="s">
        <v>26</v>
      </c>
      <c r="J937" s="17" t="str">
        <f>IF('Data Sheet'!$B$9="NC-50","N/A","OK")</f>
        <v>OK</v>
      </c>
      <c r="K937" s="17" t="str">
        <f>IF('Data Sheet'!$B$9="NC-50","N/A","OK")</f>
        <v>OK</v>
      </c>
      <c r="L937" s="17" t="str">
        <f t="shared" si="164"/>
        <v>OK</v>
      </c>
      <c r="M937" s="17" t="str">
        <f t="shared" si="165"/>
        <v>OK</v>
      </c>
      <c r="N937" s="18" t="str">
        <f>IF(BO937&lt;&gt;"",
    IF(INT('Data Sheet'!$A$19)=INT('Data Sheet'!$B$19),
        --(INT('Data Sheet'!$A$19) &amp; "." &amp; BO937),
        IF(AND((--(INT('Data Sheet'!$A$19) &amp; "." &amp; BO937)&gt;=--('Data Sheet'!$A$19)), (--(INT('Data Sheet'!$A$19) &amp; "." &amp; BO937)&lt;=--('Data Sheet'!$B$19))),
            --(INT('Data Sheet'!$A$19) &amp; "." &amp; BO937),
            --(INT('Data Sheet'!$B$19) &amp; "." &amp; BO937)
        )
    ),
    IF(BN937&lt;&gt;"",
        IF(INT('Data Sheet'!$A$19)=INT('Data Sheet'!$B$19),
            --(INT('Data Sheet'!$A$19) &amp; "." &amp; LEFT(BN937,3)),
            IF(AND((--(INT('Data Sheet'!$A$19) &amp; "." &amp; LEFT(BN937,3))&gt;=--('Data Sheet'!$A$19)), (--(INT('Data Sheet'!$A$19) &amp; "." &amp; LEFT(BN937,3))&lt;=--('Data Sheet'!$B$19))),
                --(INT('Data Sheet'!$A$19) &amp; "." &amp; LEFT(BN937,3)),
                --(INT('Data Sheet'!$B$19) &amp; "." &amp; LEFT(BN937,3))
            )
        ),
        "OK"
    )
)</f>
        <v>OK</v>
      </c>
      <c r="O937" s="23" t="str">
        <f>IF(BP937&lt;&gt;"",
    IF(INT('Data Sheet'!$A$19)=INT('Data Sheet'!$B$19),
        --(INT('Data Sheet'!$A$19) &amp; "." &amp; BP937),
        IF(AND((--(INT('Data Sheet'!$A$19) &amp; "." &amp; BP937)&gt;=--('Data Sheet'!$A$19)), (--(INT('Data Sheet'!$A$19) &amp; "." &amp; BP937)&lt;=--('Data Sheet'!$B$19))),
            --(INT('Data Sheet'!$A$19) &amp; "." &amp; BP937),
            --(INT('Data Sheet'!$B$19) &amp; "." &amp; BP937)
        )
    ),
    IF(BN937&lt;&gt;"",
        IF(INT('Data Sheet'!$A$19)=INT('Data Sheet'!$B$19),
            --(INT('Data Sheet'!$A$19) &amp; "." &amp; RIGHT(BN937,3)),
            IF(AND((--(INT('Data Sheet'!$A$19) &amp; "." &amp; RIGHT(BN937,3))&gt;=--('Data Sheet'!$A$19)), (--(INT('Data Sheet'!$A$19) &amp; "." &amp; RIGHT(BN937,3))&lt;=--('Data Sheet'!$B$19))),
                --(INT('Data Sheet'!$A$19) &amp; "." &amp; RIGHT(BN937,3)),
                --(INT('Data Sheet'!$B$19) &amp; "." &amp; RIGHT(BN937,3))
            )
        ),
        "OK"
    )
)</f>
        <v>OK</v>
      </c>
      <c r="P937" s="23" t="str">
        <f>IF(BR937&lt;&gt;"",
    IF(INT('Data Sheet'!$A$19)=INT('Data Sheet'!$B$15),
        --(INT('Data Sheet'!$A$15) &amp; "." &amp; BR937),
        IF(AND((--(INT('Data Sheet'!$A$15) &amp; "." &amp; BR937)&gt;=--('Data Sheet'!$A$15)), (--(INT('Data Sheet'!$A$15) &amp; "." &amp; BR937)&lt;=--('Data Sheet'!$B$15))),
            --(INT('Data Sheet'!$A$15) &amp; "." &amp; BR937),
            --(INT('Data Sheet'!$B$15) &amp; "." &amp; BR937)
        )
    ),
    IF(BQ937&lt;&gt;"",
        IF(INT('Data Sheet'!$A$15)=INT('Data Sheet'!$B$15),
            --(INT('Data Sheet'!$A$15) &amp; "." &amp; LEFT(BQ937,3)),
            IF(AND((--(INT('Data Sheet'!$A$15) &amp; "." &amp; LEFT(BQ937,3))&gt;=--('Data Sheet'!$A$15)), (--(INT('Data Sheet'!$A$15) &amp; "." &amp; LEFT(BQ937,3))&lt;=--('Data Sheet'!$B$15))),
                --(INT('Data Sheet'!$A$15) &amp; "." &amp; LEFT(BQ937,3)),
                --(INT('Data Sheet'!$B$15) &amp; "." &amp; LEFT(BQ937,3))
            )
        ),
        "OK"
    )
)</f>
        <v>OK</v>
      </c>
      <c r="Q937" s="23" t="str">
        <f>IF(BS937&lt;&gt;"",
    IF(INT('Data Sheet'!$A$19)=INT('Data Sheet'!$B$15),
        --(INT('Data Sheet'!$A$15) &amp; "." &amp; BS937),
        IF(AND((--(INT('Data Sheet'!$A$15) &amp; "." &amp; BS937)&gt;=--('Data Sheet'!$A$15)), (--(INT('Data Sheet'!$A$15) &amp; "." &amp; BS937)&lt;=--('Data Sheet'!$B$15))),
            --(INT('Data Sheet'!$A$15) &amp; "." &amp; BS937),
            --(INT('Data Sheet'!$B$15) &amp; "." &amp; BS937)
        )
    ),
    IF(BQ937&lt;&gt;"",
        IF(INT('Data Sheet'!$A$15)=INT('Data Sheet'!$B$15),
            --(INT('Data Sheet'!$A$15) &amp; "." &amp; RIGHT(BQ937,3)),
            IF(AND((--(INT('Data Sheet'!$A$15) &amp; "." &amp; RIGHT(BQ937,3))&gt;=--('Data Sheet'!$A$15)), (--(INT('Data Sheet'!$A$15) &amp; "." &amp; RIGHT(BQ937,3))&lt;=--('Data Sheet'!$B$15))),
                --(INT('Data Sheet'!$A$15) &amp; "." &amp; RIGHT(BQ937,3)),
                --(INT('Data Sheet'!$B$15) &amp; "." &amp; RIGHT(BQ937,3))
            )
        ),
        "OK"
    )
)</f>
        <v>OK</v>
      </c>
      <c r="R937" s="19"/>
      <c r="S937" s="19"/>
      <c r="T937" s="19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1"/>
      <c r="AU937" s="21"/>
      <c r="AV937" s="21"/>
      <c r="AW937" s="22"/>
      <c r="AX937" s="99"/>
      <c r="AY937" s="20"/>
      <c r="AZ937" s="20"/>
      <c r="BA937" s="22"/>
      <c r="BB937">
        <v>929</v>
      </c>
      <c r="BC937" s="80"/>
      <c r="BD937" s="80"/>
      <c r="BE937" s="80"/>
      <c r="BF937" s="80"/>
      <c r="BG937" s="32" t="str">
        <f t="shared" si="158"/>
        <v/>
      </c>
      <c r="BH937" s="78">
        <f t="shared" si="156"/>
        <v>0</v>
      </c>
      <c r="BI937" s="2">
        <f t="shared" si="159"/>
        <v>0</v>
      </c>
      <c r="BJ937" s="2">
        <f t="shared" si="160"/>
        <v>0</v>
      </c>
      <c r="BK937" s="2">
        <f t="shared" si="157"/>
        <v>0</v>
      </c>
    </row>
    <row r="938" spans="2:63" ht="15" customHeight="1" x14ac:dyDescent="0.25">
      <c r="B938" s="14">
        <v>930</v>
      </c>
      <c r="C938" s="95" t="str">
        <f t="shared" si="161"/>
        <v/>
      </c>
      <c r="D938" s="15" t="str">
        <f t="shared" si="166"/>
        <v>OK</v>
      </c>
      <c r="E938" s="16" t="e">
        <f>VLOOKUP('Data Sheet'!$B$8,'Data Sheet'!$I$2:$J$9,2,FALSE)</f>
        <v>#N/A</v>
      </c>
      <c r="F938" s="16" t="str">
        <f t="shared" si="162"/>
        <v/>
      </c>
      <c r="G938" s="103">
        <f t="shared" si="163"/>
        <v>0</v>
      </c>
      <c r="H938" s="17" t="s">
        <v>26</v>
      </c>
      <c r="I938" s="17" t="s">
        <v>26</v>
      </c>
      <c r="J938" s="17" t="str">
        <f>IF('Data Sheet'!$B$9="NC-50","N/A","OK")</f>
        <v>OK</v>
      </c>
      <c r="K938" s="17" t="str">
        <f>IF('Data Sheet'!$B$9="NC-50","N/A","OK")</f>
        <v>OK</v>
      </c>
      <c r="L938" s="17" t="str">
        <f t="shared" si="164"/>
        <v>OK</v>
      </c>
      <c r="M938" s="17" t="str">
        <f t="shared" si="165"/>
        <v>OK</v>
      </c>
      <c r="N938" s="18" t="str">
        <f>IF(BO938&lt;&gt;"",
    IF(INT('Data Sheet'!$A$19)=INT('Data Sheet'!$B$19),
        --(INT('Data Sheet'!$A$19) &amp; "." &amp; BO938),
        IF(AND((--(INT('Data Sheet'!$A$19) &amp; "." &amp; BO938)&gt;=--('Data Sheet'!$A$19)), (--(INT('Data Sheet'!$A$19) &amp; "." &amp; BO938)&lt;=--('Data Sheet'!$B$19))),
            --(INT('Data Sheet'!$A$19) &amp; "." &amp; BO938),
            --(INT('Data Sheet'!$B$19) &amp; "." &amp; BO938)
        )
    ),
    IF(BN938&lt;&gt;"",
        IF(INT('Data Sheet'!$A$19)=INT('Data Sheet'!$B$19),
            --(INT('Data Sheet'!$A$19) &amp; "." &amp; LEFT(BN938,3)),
            IF(AND((--(INT('Data Sheet'!$A$19) &amp; "." &amp; LEFT(BN938,3))&gt;=--('Data Sheet'!$A$19)), (--(INT('Data Sheet'!$A$19) &amp; "." &amp; LEFT(BN938,3))&lt;=--('Data Sheet'!$B$19))),
                --(INT('Data Sheet'!$A$19) &amp; "." &amp; LEFT(BN938,3)),
                --(INT('Data Sheet'!$B$19) &amp; "." &amp; LEFT(BN938,3))
            )
        ),
        "OK"
    )
)</f>
        <v>OK</v>
      </c>
      <c r="O938" s="23" t="str">
        <f>IF(BP938&lt;&gt;"",
    IF(INT('Data Sheet'!$A$19)=INT('Data Sheet'!$B$19),
        --(INT('Data Sheet'!$A$19) &amp; "." &amp; BP938),
        IF(AND((--(INT('Data Sheet'!$A$19) &amp; "." &amp; BP938)&gt;=--('Data Sheet'!$A$19)), (--(INT('Data Sheet'!$A$19) &amp; "." &amp; BP938)&lt;=--('Data Sheet'!$B$19))),
            --(INT('Data Sheet'!$A$19) &amp; "." &amp; BP938),
            --(INT('Data Sheet'!$B$19) &amp; "." &amp; BP938)
        )
    ),
    IF(BN938&lt;&gt;"",
        IF(INT('Data Sheet'!$A$19)=INT('Data Sheet'!$B$19),
            --(INT('Data Sheet'!$A$19) &amp; "." &amp; RIGHT(BN938,3)),
            IF(AND((--(INT('Data Sheet'!$A$19) &amp; "." &amp; RIGHT(BN938,3))&gt;=--('Data Sheet'!$A$19)), (--(INT('Data Sheet'!$A$19) &amp; "." &amp; RIGHT(BN938,3))&lt;=--('Data Sheet'!$B$19))),
                --(INT('Data Sheet'!$A$19) &amp; "." &amp; RIGHT(BN938,3)),
                --(INT('Data Sheet'!$B$19) &amp; "." &amp; RIGHT(BN938,3))
            )
        ),
        "OK"
    )
)</f>
        <v>OK</v>
      </c>
      <c r="P938" s="23" t="str">
        <f>IF(BR938&lt;&gt;"",
    IF(INT('Data Sheet'!$A$19)=INT('Data Sheet'!$B$15),
        --(INT('Data Sheet'!$A$15) &amp; "." &amp; BR938),
        IF(AND((--(INT('Data Sheet'!$A$15) &amp; "." &amp; BR938)&gt;=--('Data Sheet'!$A$15)), (--(INT('Data Sheet'!$A$15) &amp; "." &amp; BR938)&lt;=--('Data Sheet'!$B$15))),
            --(INT('Data Sheet'!$A$15) &amp; "." &amp; BR938),
            --(INT('Data Sheet'!$B$15) &amp; "." &amp; BR938)
        )
    ),
    IF(BQ938&lt;&gt;"",
        IF(INT('Data Sheet'!$A$15)=INT('Data Sheet'!$B$15),
            --(INT('Data Sheet'!$A$15) &amp; "." &amp; LEFT(BQ938,3)),
            IF(AND((--(INT('Data Sheet'!$A$15) &amp; "." &amp; LEFT(BQ938,3))&gt;=--('Data Sheet'!$A$15)), (--(INT('Data Sheet'!$A$15) &amp; "." &amp; LEFT(BQ938,3))&lt;=--('Data Sheet'!$B$15))),
                --(INT('Data Sheet'!$A$15) &amp; "." &amp; LEFT(BQ938,3)),
                --(INT('Data Sheet'!$B$15) &amp; "." &amp; LEFT(BQ938,3))
            )
        ),
        "OK"
    )
)</f>
        <v>OK</v>
      </c>
      <c r="Q938" s="23" t="str">
        <f>IF(BS938&lt;&gt;"",
    IF(INT('Data Sheet'!$A$19)=INT('Data Sheet'!$B$15),
        --(INT('Data Sheet'!$A$15) &amp; "." &amp; BS938),
        IF(AND((--(INT('Data Sheet'!$A$15) &amp; "." &amp; BS938)&gt;=--('Data Sheet'!$A$15)), (--(INT('Data Sheet'!$A$15) &amp; "." &amp; BS938)&lt;=--('Data Sheet'!$B$15))),
            --(INT('Data Sheet'!$A$15) &amp; "." &amp; BS938),
            --(INT('Data Sheet'!$B$15) &amp; "." &amp; BS938)
        )
    ),
    IF(BQ938&lt;&gt;"",
        IF(INT('Data Sheet'!$A$15)=INT('Data Sheet'!$B$15),
            --(INT('Data Sheet'!$A$15) &amp; "." &amp; RIGHT(BQ938,3)),
            IF(AND((--(INT('Data Sheet'!$A$15) &amp; "." &amp; RIGHT(BQ938,3))&gt;=--('Data Sheet'!$A$15)), (--(INT('Data Sheet'!$A$15) &amp; "." &amp; RIGHT(BQ938,3))&lt;=--('Data Sheet'!$B$15))),
                --(INT('Data Sheet'!$A$15) &amp; "." &amp; RIGHT(BQ938,3)),
                --(INT('Data Sheet'!$B$15) &amp; "." &amp; RIGHT(BQ938,3))
            )
        ),
        "OK"
    )
)</f>
        <v>OK</v>
      </c>
      <c r="R938" s="19"/>
      <c r="S938" s="19"/>
      <c r="T938" s="19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1"/>
      <c r="AU938" s="21"/>
      <c r="AV938" s="21"/>
      <c r="AW938" s="22"/>
      <c r="AX938" s="99"/>
      <c r="AY938" s="20"/>
      <c r="AZ938" s="20"/>
      <c r="BA938" s="22"/>
      <c r="BB938">
        <v>930</v>
      </c>
      <c r="BC938" s="80"/>
      <c r="BD938" s="80"/>
      <c r="BE938" s="80"/>
      <c r="BF938" s="80"/>
      <c r="BG938" s="32" t="str">
        <f t="shared" si="158"/>
        <v/>
      </c>
      <c r="BH938" s="78">
        <f t="shared" si="156"/>
        <v>0</v>
      </c>
      <c r="BI938" s="2">
        <f t="shared" si="159"/>
        <v>0</v>
      </c>
      <c r="BJ938" s="2">
        <f t="shared" si="160"/>
        <v>0</v>
      </c>
      <c r="BK938" s="2">
        <f t="shared" si="157"/>
        <v>0</v>
      </c>
    </row>
    <row r="939" spans="2:63" ht="15" customHeight="1" x14ac:dyDescent="0.25">
      <c r="B939" s="14">
        <v>931</v>
      </c>
      <c r="C939" s="95" t="str">
        <f t="shared" si="161"/>
        <v/>
      </c>
      <c r="D939" s="15" t="str">
        <f t="shared" si="166"/>
        <v>OK</v>
      </c>
      <c r="E939" s="16" t="e">
        <f>VLOOKUP('Data Sheet'!$B$8,'Data Sheet'!$I$2:$J$9,2,FALSE)</f>
        <v>#N/A</v>
      </c>
      <c r="F939" s="16" t="str">
        <f t="shared" si="162"/>
        <v/>
      </c>
      <c r="G939" s="103">
        <f t="shared" si="163"/>
        <v>0</v>
      </c>
      <c r="H939" s="17" t="s">
        <v>26</v>
      </c>
      <c r="I939" s="17" t="s">
        <v>26</v>
      </c>
      <c r="J939" s="17" t="str">
        <f>IF('Data Sheet'!$B$9="NC-50","N/A","OK")</f>
        <v>OK</v>
      </c>
      <c r="K939" s="17" t="str">
        <f>IF('Data Sheet'!$B$9="NC-50","N/A","OK")</f>
        <v>OK</v>
      </c>
      <c r="L939" s="17" t="str">
        <f t="shared" si="164"/>
        <v>OK</v>
      </c>
      <c r="M939" s="17" t="str">
        <f t="shared" si="165"/>
        <v>OK</v>
      </c>
      <c r="N939" s="18" t="str">
        <f>IF(BO939&lt;&gt;"",
    IF(INT('Data Sheet'!$A$19)=INT('Data Sheet'!$B$19),
        --(INT('Data Sheet'!$A$19) &amp; "." &amp; BO939),
        IF(AND((--(INT('Data Sheet'!$A$19) &amp; "." &amp; BO939)&gt;=--('Data Sheet'!$A$19)), (--(INT('Data Sheet'!$A$19) &amp; "." &amp; BO939)&lt;=--('Data Sheet'!$B$19))),
            --(INT('Data Sheet'!$A$19) &amp; "." &amp; BO939),
            --(INT('Data Sheet'!$B$19) &amp; "." &amp; BO939)
        )
    ),
    IF(BN939&lt;&gt;"",
        IF(INT('Data Sheet'!$A$19)=INT('Data Sheet'!$B$19),
            --(INT('Data Sheet'!$A$19) &amp; "." &amp; LEFT(BN939,3)),
            IF(AND((--(INT('Data Sheet'!$A$19) &amp; "." &amp; LEFT(BN939,3))&gt;=--('Data Sheet'!$A$19)), (--(INT('Data Sheet'!$A$19) &amp; "." &amp; LEFT(BN939,3))&lt;=--('Data Sheet'!$B$19))),
                --(INT('Data Sheet'!$A$19) &amp; "." &amp; LEFT(BN939,3)),
                --(INT('Data Sheet'!$B$19) &amp; "." &amp; LEFT(BN939,3))
            )
        ),
        "OK"
    )
)</f>
        <v>OK</v>
      </c>
      <c r="O939" s="23" t="str">
        <f>IF(BP939&lt;&gt;"",
    IF(INT('Data Sheet'!$A$19)=INT('Data Sheet'!$B$19),
        --(INT('Data Sheet'!$A$19) &amp; "." &amp; BP939),
        IF(AND((--(INT('Data Sheet'!$A$19) &amp; "." &amp; BP939)&gt;=--('Data Sheet'!$A$19)), (--(INT('Data Sheet'!$A$19) &amp; "." &amp; BP939)&lt;=--('Data Sheet'!$B$19))),
            --(INT('Data Sheet'!$A$19) &amp; "." &amp; BP939),
            --(INT('Data Sheet'!$B$19) &amp; "." &amp; BP939)
        )
    ),
    IF(BN939&lt;&gt;"",
        IF(INT('Data Sheet'!$A$19)=INT('Data Sheet'!$B$19),
            --(INT('Data Sheet'!$A$19) &amp; "." &amp; RIGHT(BN939,3)),
            IF(AND((--(INT('Data Sheet'!$A$19) &amp; "." &amp; RIGHT(BN939,3))&gt;=--('Data Sheet'!$A$19)), (--(INT('Data Sheet'!$A$19) &amp; "." &amp; RIGHT(BN939,3))&lt;=--('Data Sheet'!$B$19))),
                --(INT('Data Sheet'!$A$19) &amp; "." &amp; RIGHT(BN939,3)),
                --(INT('Data Sheet'!$B$19) &amp; "." &amp; RIGHT(BN939,3))
            )
        ),
        "OK"
    )
)</f>
        <v>OK</v>
      </c>
      <c r="P939" s="23" t="str">
        <f>IF(BR939&lt;&gt;"",
    IF(INT('Data Sheet'!$A$19)=INT('Data Sheet'!$B$15),
        --(INT('Data Sheet'!$A$15) &amp; "." &amp; BR939),
        IF(AND((--(INT('Data Sheet'!$A$15) &amp; "." &amp; BR939)&gt;=--('Data Sheet'!$A$15)), (--(INT('Data Sheet'!$A$15) &amp; "." &amp; BR939)&lt;=--('Data Sheet'!$B$15))),
            --(INT('Data Sheet'!$A$15) &amp; "." &amp; BR939),
            --(INT('Data Sheet'!$B$15) &amp; "." &amp; BR939)
        )
    ),
    IF(BQ939&lt;&gt;"",
        IF(INT('Data Sheet'!$A$15)=INT('Data Sheet'!$B$15),
            --(INT('Data Sheet'!$A$15) &amp; "." &amp; LEFT(BQ939,3)),
            IF(AND((--(INT('Data Sheet'!$A$15) &amp; "." &amp; LEFT(BQ939,3))&gt;=--('Data Sheet'!$A$15)), (--(INT('Data Sheet'!$A$15) &amp; "." &amp; LEFT(BQ939,3))&lt;=--('Data Sheet'!$B$15))),
                --(INT('Data Sheet'!$A$15) &amp; "." &amp; LEFT(BQ939,3)),
                --(INT('Data Sheet'!$B$15) &amp; "." &amp; LEFT(BQ939,3))
            )
        ),
        "OK"
    )
)</f>
        <v>OK</v>
      </c>
      <c r="Q939" s="23" t="str">
        <f>IF(BS939&lt;&gt;"",
    IF(INT('Data Sheet'!$A$19)=INT('Data Sheet'!$B$15),
        --(INT('Data Sheet'!$A$15) &amp; "." &amp; BS939),
        IF(AND((--(INT('Data Sheet'!$A$15) &amp; "." &amp; BS939)&gt;=--('Data Sheet'!$A$15)), (--(INT('Data Sheet'!$A$15) &amp; "." &amp; BS939)&lt;=--('Data Sheet'!$B$15))),
            --(INT('Data Sheet'!$A$15) &amp; "." &amp; BS939),
            --(INT('Data Sheet'!$B$15) &amp; "." &amp; BS939)
        )
    ),
    IF(BQ939&lt;&gt;"",
        IF(INT('Data Sheet'!$A$15)=INT('Data Sheet'!$B$15),
            --(INT('Data Sheet'!$A$15) &amp; "." &amp; RIGHT(BQ939,3)),
            IF(AND((--(INT('Data Sheet'!$A$15) &amp; "." &amp; RIGHT(BQ939,3))&gt;=--('Data Sheet'!$A$15)), (--(INT('Data Sheet'!$A$15) &amp; "." &amp; RIGHT(BQ939,3))&lt;=--('Data Sheet'!$B$15))),
                --(INT('Data Sheet'!$A$15) &amp; "." &amp; RIGHT(BQ939,3)),
                --(INT('Data Sheet'!$B$15) &amp; "." &amp; RIGHT(BQ939,3))
            )
        ),
        "OK"
    )
)</f>
        <v>OK</v>
      </c>
      <c r="R939" s="19"/>
      <c r="S939" s="19"/>
      <c r="T939" s="19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1"/>
      <c r="AU939" s="21"/>
      <c r="AV939" s="21"/>
      <c r="AW939" s="22"/>
      <c r="AX939" s="99"/>
      <c r="AY939" s="20"/>
      <c r="AZ939" s="20"/>
      <c r="BA939" s="22"/>
      <c r="BB939">
        <v>931</v>
      </c>
      <c r="BC939" s="80"/>
      <c r="BD939" s="80"/>
      <c r="BE939" s="80"/>
      <c r="BF939" s="80"/>
      <c r="BG939" s="32" t="str">
        <f t="shared" si="158"/>
        <v/>
      </c>
      <c r="BH939" s="78">
        <f t="shared" si="156"/>
        <v>0</v>
      </c>
      <c r="BI939" s="2">
        <f t="shared" si="159"/>
        <v>0</v>
      </c>
      <c r="BJ939" s="2">
        <f t="shared" si="160"/>
        <v>0</v>
      </c>
      <c r="BK939" s="2">
        <f t="shared" si="157"/>
        <v>0</v>
      </c>
    </row>
    <row r="940" spans="2:63" ht="15" customHeight="1" x14ac:dyDescent="0.25">
      <c r="B940" s="14">
        <v>932</v>
      </c>
      <c r="C940" s="95" t="str">
        <f t="shared" si="161"/>
        <v/>
      </c>
      <c r="D940" s="15" t="str">
        <f t="shared" si="166"/>
        <v>OK</v>
      </c>
      <c r="E940" s="16" t="e">
        <f>VLOOKUP('Data Sheet'!$B$8,'Data Sheet'!$I$2:$J$9,2,FALSE)</f>
        <v>#N/A</v>
      </c>
      <c r="F940" s="16" t="str">
        <f t="shared" si="162"/>
        <v/>
      </c>
      <c r="G940" s="103">
        <f t="shared" si="163"/>
        <v>0</v>
      </c>
      <c r="H940" s="17" t="s">
        <v>26</v>
      </c>
      <c r="I940" s="17" t="s">
        <v>26</v>
      </c>
      <c r="J940" s="17" t="str">
        <f>IF('Data Sheet'!$B$9="NC-50","N/A","OK")</f>
        <v>OK</v>
      </c>
      <c r="K940" s="17" t="str">
        <f>IF('Data Sheet'!$B$9="NC-50","N/A","OK")</f>
        <v>OK</v>
      </c>
      <c r="L940" s="17" t="str">
        <f t="shared" si="164"/>
        <v>OK</v>
      </c>
      <c r="M940" s="17" t="str">
        <f t="shared" si="165"/>
        <v>OK</v>
      </c>
      <c r="N940" s="18" t="str">
        <f>IF(BO940&lt;&gt;"",
    IF(INT('Data Sheet'!$A$19)=INT('Data Sheet'!$B$19),
        --(INT('Data Sheet'!$A$19) &amp; "." &amp; BO940),
        IF(AND((--(INT('Data Sheet'!$A$19) &amp; "." &amp; BO940)&gt;=--('Data Sheet'!$A$19)), (--(INT('Data Sheet'!$A$19) &amp; "." &amp; BO940)&lt;=--('Data Sheet'!$B$19))),
            --(INT('Data Sheet'!$A$19) &amp; "." &amp; BO940),
            --(INT('Data Sheet'!$B$19) &amp; "." &amp; BO940)
        )
    ),
    IF(BN940&lt;&gt;"",
        IF(INT('Data Sheet'!$A$19)=INT('Data Sheet'!$B$19),
            --(INT('Data Sheet'!$A$19) &amp; "." &amp; LEFT(BN940,3)),
            IF(AND((--(INT('Data Sheet'!$A$19) &amp; "." &amp; LEFT(BN940,3))&gt;=--('Data Sheet'!$A$19)), (--(INT('Data Sheet'!$A$19) &amp; "." &amp; LEFT(BN940,3))&lt;=--('Data Sheet'!$B$19))),
                --(INT('Data Sheet'!$A$19) &amp; "." &amp; LEFT(BN940,3)),
                --(INT('Data Sheet'!$B$19) &amp; "." &amp; LEFT(BN940,3))
            )
        ),
        "OK"
    )
)</f>
        <v>OK</v>
      </c>
      <c r="O940" s="23" t="str">
        <f>IF(BP940&lt;&gt;"",
    IF(INT('Data Sheet'!$A$19)=INT('Data Sheet'!$B$19),
        --(INT('Data Sheet'!$A$19) &amp; "." &amp; BP940),
        IF(AND((--(INT('Data Sheet'!$A$19) &amp; "." &amp; BP940)&gt;=--('Data Sheet'!$A$19)), (--(INT('Data Sheet'!$A$19) &amp; "." &amp; BP940)&lt;=--('Data Sheet'!$B$19))),
            --(INT('Data Sheet'!$A$19) &amp; "." &amp; BP940),
            --(INT('Data Sheet'!$B$19) &amp; "." &amp; BP940)
        )
    ),
    IF(BN940&lt;&gt;"",
        IF(INT('Data Sheet'!$A$19)=INT('Data Sheet'!$B$19),
            --(INT('Data Sheet'!$A$19) &amp; "." &amp; RIGHT(BN940,3)),
            IF(AND((--(INT('Data Sheet'!$A$19) &amp; "." &amp; RIGHT(BN940,3))&gt;=--('Data Sheet'!$A$19)), (--(INT('Data Sheet'!$A$19) &amp; "." &amp; RIGHT(BN940,3))&lt;=--('Data Sheet'!$B$19))),
                --(INT('Data Sheet'!$A$19) &amp; "." &amp; RIGHT(BN940,3)),
                --(INT('Data Sheet'!$B$19) &amp; "." &amp; RIGHT(BN940,3))
            )
        ),
        "OK"
    )
)</f>
        <v>OK</v>
      </c>
      <c r="P940" s="23" t="str">
        <f>IF(BR940&lt;&gt;"",
    IF(INT('Data Sheet'!$A$19)=INT('Data Sheet'!$B$15),
        --(INT('Data Sheet'!$A$15) &amp; "." &amp; BR940),
        IF(AND((--(INT('Data Sheet'!$A$15) &amp; "." &amp; BR940)&gt;=--('Data Sheet'!$A$15)), (--(INT('Data Sheet'!$A$15) &amp; "." &amp; BR940)&lt;=--('Data Sheet'!$B$15))),
            --(INT('Data Sheet'!$A$15) &amp; "." &amp; BR940),
            --(INT('Data Sheet'!$B$15) &amp; "." &amp; BR940)
        )
    ),
    IF(BQ940&lt;&gt;"",
        IF(INT('Data Sheet'!$A$15)=INT('Data Sheet'!$B$15),
            --(INT('Data Sheet'!$A$15) &amp; "." &amp; LEFT(BQ940,3)),
            IF(AND((--(INT('Data Sheet'!$A$15) &amp; "." &amp; LEFT(BQ940,3))&gt;=--('Data Sheet'!$A$15)), (--(INT('Data Sheet'!$A$15) &amp; "." &amp; LEFT(BQ940,3))&lt;=--('Data Sheet'!$B$15))),
                --(INT('Data Sheet'!$A$15) &amp; "." &amp; LEFT(BQ940,3)),
                --(INT('Data Sheet'!$B$15) &amp; "." &amp; LEFT(BQ940,3))
            )
        ),
        "OK"
    )
)</f>
        <v>OK</v>
      </c>
      <c r="Q940" s="23" t="str">
        <f>IF(BS940&lt;&gt;"",
    IF(INT('Data Sheet'!$A$19)=INT('Data Sheet'!$B$15),
        --(INT('Data Sheet'!$A$15) &amp; "." &amp; BS940),
        IF(AND((--(INT('Data Sheet'!$A$15) &amp; "." &amp; BS940)&gt;=--('Data Sheet'!$A$15)), (--(INT('Data Sheet'!$A$15) &amp; "." &amp; BS940)&lt;=--('Data Sheet'!$B$15))),
            --(INT('Data Sheet'!$A$15) &amp; "." &amp; BS940),
            --(INT('Data Sheet'!$B$15) &amp; "." &amp; BS940)
        )
    ),
    IF(BQ940&lt;&gt;"",
        IF(INT('Data Sheet'!$A$15)=INT('Data Sheet'!$B$15),
            --(INT('Data Sheet'!$A$15) &amp; "." &amp; RIGHT(BQ940,3)),
            IF(AND((--(INT('Data Sheet'!$A$15) &amp; "." &amp; RIGHT(BQ940,3))&gt;=--('Data Sheet'!$A$15)), (--(INT('Data Sheet'!$A$15) &amp; "." &amp; RIGHT(BQ940,3))&lt;=--('Data Sheet'!$B$15))),
                --(INT('Data Sheet'!$A$15) &amp; "." &amp; RIGHT(BQ940,3)),
                --(INT('Data Sheet'!$B$15) &amp; "." &amp; RIGHT(BQ940,3))
            )
        ),
        "OK"
    )
)</f>
        <v>OK</v>
      </c>
      <c r="R940" s="19"/>
      <c r="S940" s="19"/>
      <c r="T940" s="19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1"/>
      <c r="AU940" s="21"/>
      <c r="AV940" s="21"/>
      <c r="AW940" s="22"/>
      <c r="AX940" s="99"/>
      <c r="AY940" s="20"/>
      <c r="AZ940" s="20"/>
      <c r="BA940" s="22"/>
      <c r="BB940">
        <v>932</v>
      </c>
      <c r="BC940" s="80"/>
      <c r="BD940" s="80"/>
      <c r="BE940" s="80"/>
      <c r="BF940" s="80"/>
      <c r="BG940" s="32" t="str">
        <f t="shared" si="158"/>
        <v/>
      </c>
      <c r="BH940" s="78">
        <f t="shared" si="156"/>
        <v>0</v>
      </c>
      <c r="BI940" s="2">
        <f t="shared" si="159"/>
        <v>0</v>
      </c>
      <c r="BJ940" s="2">
        <f t="shared" si="160"/>
        <v>0</v>
      </c>
      <c r="BK940" s="2">
        <f t="shared" si="157"/>
        <v>0</v>
      </c>
    </row>
    <row r="941" spans="2:63" ht="15" customHeight="1" x14ac:dyDescent="0.25">
      <c r="B941" s="14">
        <v>933</v>
      </c>
      <c r="C941" s="95" t="str">
        <f t="shared" si="161"/>
        <v/>
      </c>
      <c r="D941" s="15" t="str">
        <f t="shared" si="166"/>
        <v>OK</v>
      </c>
      <c r="E941" s="16" t="e">
        <f>VLOOKUP('Data Sheet'!$B$8,'Data Sheet'!$I$2:$J$9,2,FALSE)</f>
        <v>#N/A</v>
      </c>
      <c r="F941" s="16" t="str">
        <f t="shared" si="162"/>
        <v/>
      </c>
      <c r="G941" s="103">
        <f t="shared" si="163"/>
        <v>0</v>
      </c>
      <c r="H941" s="17" t="s">
        <v>26</v>
      </c>
      <c r="I941" s="17" t="s">
        <v>26</v>
      </c>
      <c r="J941" s="17" t="str">
        <f>IF('Data Sheet'!$B$9="NC-50","N/A","OK")</f>
        <v>OK</v>
      </c>
      <c r="K941" s="17" t="str">
        <f>IF('Data Sheet'!$B$9="NC-50","N/A","OK")</f>
        <v>OK</v>
      </c>
      <c r="L941" s="17" t="str">
        <f t="shared" si="164"/>
        <v>OK</v>
      </c>
      <c r="M941" s="17" t="str">
        <f t="shared" si="165"/>
        <v>OK</v>
      </c>
      <c r="N941" s="18" t="str">
        <f>IF(BO941&lt;&gt;"",
    IF(INT('Data Sheet'!$A$19)=INT('Data Sheet'!$B$19),
        --(INT('Data Sheet'!$A$19) &amp; "." &amp; BO941),
        IF(AND((--(INT('Data Sheet'!$A$19) &amp; "." &amp; BO941)&gt;=--('Data Sheet'!$A$19)), (--(INT('Data Sheet'!$A$19) &amp; "." &amp; BO941)&lt;=--('Data Sheet'!$B$19))),
            --(INT('Data Sheet'!$A$19) &amp; "." &amp; BO941),
            --(INT('Data Sheet'!$B$19) &amp; "." &amp; BO941)
        )
    ),
    IF(BN941&lt;&gt;"",
        IF(INT('Data Sheet'!$A$19)=INT('Data Sheet'!$B$19),
            --(INT('Data Sheet'!$A$19) &amp; "." &amp; LEFT(BN941,3)),
            IF(AND((--(INT('Data Sheet'!$A$19) &amp; "." &amp; LEFT(BN941,3))&gt;=--('Data Sheet'!$A$19)), (--(INT('Data Sheet'!$A$19) &amp; "." &amp; LEFT(BN941,3))&lt;=--('Data Sheet'!$B$19))),
                --(INT('Data Sheet'!$A$19) &amp; "." &amp; LEFT(BN941,3)),
                --(INT('Data Sheet'!$B$19) &amp; "." &amp; LEFT(BN941,3))
            )
        ),
        "OK"
    )
)</f>
        <v>OK</v>
      </c>
      <c r="O941" s="23" t="str">
        <f>IF(BP941&lt;&gt;"",
    IF(INT('Data Sheet'!$A$19)=INT('Data Sheet'!$B$19),
        --(INT('Data Sheet'!$A$19) &amp; "." &amp; BP941),
        IF(AND((--(INT('Data Sheet'!$A$19) &amp; "." &amp; BP941)&gt;=--('Data Sheet'!$A$19)), (--(INT('Data Sheet'!$A$19) &amp; "." &amp; BP941)&lt;=--('Data Sheet'!$B$19))),
            --(INT('Data Sheet'!$A$19) &amp; "." &amp; BP941),
            --(INT('Data Sheet'!$B$19) &amp; "." &amp; BP941)
        )
    ),
    IF(BN941&lt;&gt;"",
        IF(INT('Data Sheet'!$A$19)=INT('Data Sheet'!$B$19),
            --(INT('Data Sheet'!$A$19) &amp; "." &amp; RIGHT(BN941,3)),
            IF(AND((--(INT('Data Sheet'!$A$19) &amp; "." &amp; RIGHT(BN941,3))&gt;=--('Data Sheet'!$A$19)), (--(INT('Data Sheet'!$A$19) &amp; "." &amp; RIGHT(BN941,3))&lt;=--('Data Sheet'!$B$19))),
                --(INT('Data Sheet'!$A$19) &amp; "." &amp; RIGHT(BN941,3)),
                --(INT('Data Sheet'!$B$19) &amp; "." &amp; RIGHT(BN941,3))
            )
        ),
        "OK"
    )
)</f>
        <v>OK</v>
      </c>
      <c r="P941" s="23" t="str">
        <f>IF(BR941&lt;&gt;"",
    IF(INT('Data Sheet'!$A$19)=INT('Data Sheet'!$B$15),
        --(INT('Data Sheet'!$A$15) &amp; "." &amp; BR941),
        IF(AND((--(INT('Data Sheet'!$A$15) &amp; "." &amp; BR941)&gt;=--('Data Sheet'!$A$15)), (--(INT('Data Sheet'!$A$15) &amp; "." &amp; BR941)&lt;=--('Data Sheet'!$B$15))),
            --(INT('Data Sheet'!$A$15) &amp; "." &amp; BR941),
            --(INT('Data Sheet'!$B$15) &amp; "." &amp; BR941)
        )
    ),
    IF(BQ941&lt;&gt;"",
        IF(INT('Data Sheet'!$A$15)=INT('Data Sheet'!$B$15),
            --(INT('Data Sheet'!$A$15) &amp; "." &amp; LEFT(BQ941,3)),
            IF(AND((--(INT('Data Sheet'!$A$15) &amp; "." &amp; LEFT(BQ941,3))&gt;=--('Data Sheet'!$A$15)), (--(INT('Data Sheet'!$A$15) &amp; "." &amp; LEFT(BQ941,3))&lt;=--('Data Sheet'!$B$15))),
                --(INT('Data Sheet'!$A$15) &amp; "." &amp; LEFT(BQ941,3)),
                --(INT('Data Sheet'!$B$15) &amp; "." &amp; LEFT(BQ941,3))
            )
        ),
        "OK"
    )
)</f>
        <v>OK</v>
      </c>
      <c r="Q941" s="23" t="str">
        <f>IF(BS941&lt;&gt;"",
    IF(INT('Data Sheet'!$A$19)=INT('Data Sheet'!$B$15),
        --(INT('Data Sheet'!$A$15) &amp; "." &amp; BS941),
        IF(AND((--(INT('Data Sheet'!$A$15) &amp; "." &amp; BS941)&gt;=--('Data Sheet'!$A$15)), (--(INT('Data Sheet'!$A$15) &amp; "." &amp; BS941)&lt;=--('Data Sheet'!$B$15))),
            --(INT('Data Sheet'!$A$15) &amp; "." &amp; BS941),
            --(INT('Data Sheet'!$B$15) &amp; "." &amp; BS941)
        )
    ),
    IF(BQ941&lt;&gt;"",
        IF(INT('Data Sheet'!$A$15)=INT('Data Sheet'!$B$15),
            --(INT('Data Sheet'!$A$15) &amp; "." &amp; RIGHT(BQ941,3)),
            IF(AND((--(INT('Data Sheet'!$A$15) &amp; "." &amp; RIGHT(BQ941,3))&gt;=--('Data Sheet'!$A$15)), (--(INT('Data Sheet'!$A$15) &amp; "." &amp; RIGHT(BQ941,3))&lt;=--('Data Sheet'!$B$15))),
                --(INT('Data Sheet'!$A$15) &amp; "." &amp; RIGHT(BQ941,3)),
                --(INT('Data Sheet'!$B$15) &amp; "." &amp; RIGHT(BQ941,3))
            )
        ),
        "OK"
    )
)</f>
        <v>OK</v>
      </c>
      <c r="R941" s="19"/>
      <c r="S941" s="19"/>
      <c r="T941" s="19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1"/>
      <c r="AU941" s="21"/>
      <c r="AV941" s="21"/>
      <c r="AW941" s="22"/>
      <c r="AX941" s="99"/>
      <c r="AY941" s="20"/>
      <c r="AZ941" s="20"/>
      <c r="BA941" s="22"/>
      <c r="BB941">
        <v>933</v>
      </c>
      <c r="BC941" s="80"/>
      <c r="BD941" s="80"/>
      <c r="BE941" s="80"/>
      <c r="BF941" s="80"/>
      <c r="BG941" s="32" t="str">
        <f t="shared" si="158"/>
        <v/>
      </c>
      <c r="BH941" s="78">
        <f t="shared" si="156"/>
        <v>0</v>
      </c>
      <c r="BI941" s="2">
        <f t="shared" si="159"/>
        <v>0</v>
      </c>
      <c r="BJ941" s="2">
        <f t="shared" si="160"/>
        <v>0</v>
      </c>
      <c r="BK941" s="2">
        <f t="shared" si="157"/>
        <v>0</v>
      </c>
    </row>
    <row r="942" spans="2:63" ht="15" customHeight="1" x14ac:dyDescent="0.25">
      <c r="B942" s="14">
        <v>934</v>
      </c>
      <c r="C942" s="95" t="str">
        <f t="shared" si="161"/>
        <v/>
      </c>
      <c r="D942" s="15" t="str">
        <f t="shared" si="166"/>
        <v>OK</v>
      </c>
      <c r="E942" s="16" t="e">
        <f>VLOOKUP('Data Sheet'!$B$8,'Data Sheet'!$I$2:$J$9,2,FALSE)</f>
        <v>#N/A</v>
      </c>
      <c r="F942" s="16" t="str">
        <f t="shared" si="162"/>
        <v/>
      </c>
      <c r="G942" s="103">
        <f t="shared" si="163"/>
        <v>0</v>
      </c>
      <c r="H942" s="17" t="s">
        <v>26</v>
      </c>
      <c r="I942" s="17" t="s">
        <v>26</v>
      </c>
      <c r="J942" s="17" t="str">
        <f>IF('Data Sheet'!$B$9="NC-50","N/A","OK")</f>
        <v>OK</v>
      </c>
      <c r="K942" s="17" t="str">
        <f>IF('Data Sheet'!$B$9="NC-50","N/A","OK")</f>
        <v>OK</v>
      </c>
      <c r="L942" s="17" t="str">
        <f t="shared" si="164"/>
        <v>OK</v>
      </c>
      <c r="M942" s="17" t="str">
        <f t="shared" si="165"/>
        <v>OK</v>
      </c>
      <c r="N942" s="18" t="str">
        <f>IF(BO942&lt;&gt;"",
    IF(INT('Data Sheet'!$A$19)=INT('Data Sheet'!$B$19),
        --(INT('Data Sheet'!$A$19) &amp; "." &amp; BO942),
        IF(AND((--(INT('Data Sheet'!$A$19) &amp; "." &amp; BO942)&gt;=--('Data Sheet'!$A$19)), (--(INT('Data Sheet'!$A$19) &amp; "." &amp; BO942)&lt;=--('Data Sheet'!$B$19))),
            --(INT('Data Sheet'!$A$19) &amp; "." &amp; BO942),
            --(INT('Data Sheet'!$B$19) &amp; "." &amp; BO942)
        )
    ),
    IF(BN942&lt;&gt;"",
        IF(INT('Data Sheet'!$A$19)=INT('Data Sheet'!$B$19),
            --(INT('Data Sheet'!$A$19) &amp; "." &amp; LEFT(BN942,3)),
            IF(AND((--(INT('Data Sheet'!$A$19) &amp; "." &amp; LEFT(BN942,3))&gt;=--('Data Sheet'!$A$19)), (--(INT('Data Sheet'!$A$19) &amp; "." &amp; LEFT(BN942,3))&lt;=--('Data Sheet'!$B$19))),
                --(INT('Data Sheet'!$A$19) &amp; "." &amp; LEFT(BN942,3)),
                --(INT('Data Sheet'!$B$19) &amp; "." &amp; LEFT(BN942,3))
            )
        ),
        "OK"
    )
)</f>
        <v>OK</v>
      </c>
      <c r="O942" s="23" t="str">
        <f>IF(BP942&lt;&gt;"",
    IF(INT('Data Sheet'!$A$19)=INT('Data Sheet'!$B$19),
        --(INT('Data Sheet'!$A$19) &amp; "." &amp; BP942),
        IF(AND((--(INT('Data Sheet'!$A$19) &amp; "." &amp; BP942)&gt;=--('Data Sheet'!$A$19)), (--(INT('Data Sheet'!$A$19) &amp; "." &amp; BP942)&lt;=--('Data Sheet'!$B$19))),
            --(INT('Data Sheet'!$A$19) &amp; "." &amp; BP942),
            --(INT('Data Sheet'!$B$19) &amp; "." &amp; BP942)
        )
    ),
    IF(BN942&lt;&gt;"",
        IF(INT('Data Sheet'!$A$19)=INT('Data Sheet'!$B$19),
            --(INT('Data Sheet'!$A$19) &amp; "." &amp; RIGHT(BN942,3)),
            IF(AND((--(INT('Data Sheet'!$A$19) &amp; "." &amp; RIGHT(BN942,3))&gt;=--('Data Sheet'!$A$19)), (--(INT('Data Sheet'!$A$19) &amp; "." &amp; RIGHT(BN942,3))&lt;=--('Data Sheet'!$B$19))),
                --(INT('Data Sheet'!$A$19) &amp; "." &amp; RIGHT(BN942,3)),
                --(INT('Data Sheet'!$B$19) &amp; "." &amp; RIGHT(BN942,3))
            )
        ),
        "OK"
    )
)</f>
        <v>OK</v>
      </c>
      <c r="P942" s="23" t="str">
        <f>IF(BR942&lt;&gt;"",
    IF(INT('Data Sheet'!$A$19)=INT('Data Sheet'!$B$15),
        --(INT('Data Sheet'!$A$15) &amp; "." &amp; BR942),
        IF(AND((--(INT('Data Sheet'!$A$15) &amp; "." &amp; BR942)&gt;=--('Data Sheet'!$A$15)), (--(INT('Data Sheet'!$A$15) &amp; "." &amp; BR942)&lt;=--('Data Sheet'!$B$15))),
            --(INT('Data Sheet'!$A$15) &amp; "." &amp; BR942),
            --(INT('Data Sheet'!$B$15) &amp; "." &amp; BR942)
        )
    ),
    IF(BQ942&lt;&gt;"",
        IF(INT('Data Sheet'!$A$15)=INT('Data Sheet'!$B$15),
            --(INT('Data Sheet'!$A$15) &amp; "." &amp; LEFT(BQ942,3)),
            IF(AND((--(INT('Data Sheet'!$A$15) &amp; "." &amp; LEFT(BQ942,3))&gt;=--('Data Sheet'!$A$15)), (--(INT('Data Sheet'!$A$15) &amp; "." &amp; LEFT(BQ942,3))&lt;=--('Data Sheet'!$B$15))),
                --(INT('Data Sheet'!$A$15) &amp; "." &amp; LEFT(BQ942,3)),
                --(INT('Data Sheet'!$B$15) &amp; "." &amp; LEFT(BQ942,3))
            )
        ),
        "OK"
    )
)</f>
        <v>OK</v>
      </c>
      <c r="Q942" s="23" t="str">
        <f>IF(BS942&lt;&gt;"",
    IF(INT('Data Sheet'!$A$19)=INT('Data Sheet'!$B$15),
        --(INT('Data Sheet'!$A$15) &amp; "." &amp; BS942),
        IF(AND((--(INT('Data Sheet'!$A$15) &amp; "." &amp; BS942)&gt;=--('Data Sheet'!$A$15)), (--(INT('Data Sheet'!$A$15) &amp; "." &amp; BS942)&lt;=--('Data Sheet'!$B$15))),
            --(INT('Data Sheet'!$A$15) &amp; "." &amp; BS942),
            --(INT('Data Sheet'!$B$15) &amp; "." &amp; BS942)
        )
    ),
    IF(BQ942&lt;&gt;"",
        IF(INT('Data Sheet'!$A$15)=INT('Data Sheet'!$B$15),
            --(INT('Data Sheet'!$A$15) &amp; "." &amp; RIGHT(BQ942,3)),
            IF(AND((--(INT('Data Sheet'!$A$15) &amp; "." &amp; RIGHT(BQ942,3))&gt;=--('Data Sheet'!$A$15)), (--(INT('Data Sheet'!$A$15) &amp; "." &amp; RIGHT(BQ942,3))&lt;=--('Data Sheet'!$B$15))),
                --(INT('Data Sheet'!$A$15) &amp; "." &amp; RIGHT(BQ942,3)),
                --(INT('Data Sheet'!$B$15) &amp; "." &amp; RIGHT(BQ942,3))
            )
        ),
        "OK"
    )
)</f>
        <v>OK</v>
      </c>
      <c r="R942" s="19"/>
      <c r="S942" s="19"/>
      <c r="T942" s="19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1"/>
      <c r="AU942" s="21"/>
      <c r="AV942" s="21"/>
      <c r="AW942" s="22"/>
      <c r="AX942" s="99"/>
      <c r="AY942" s="20"/>
      <c r="AZ942" s="20"/>
      <c r="BA942" s="22"/>
      <c r="BB942">
        <v>934</v>
      </c>
      <c r="BC942" s="80"/>
      <c r="BD942" s="80"/>
      <c r="BE942" s="80"/>
      <c r="BF942" s="80"/>
      <c r="BG942" s="32" t="str">
        <f t="shared" si="158"/>
        <v/>
      </c>
      <c r="BH942" s="78">
        <f t="shared" si="156"/>
        <v>0</v>
      </c>
      <c r="BI942" s="2">
        <f t="shared" si="159"/>
        <v>0</v>
      </c>
      <c r="BJ942" s="2">
        <f t="shared" si="160"/>
        <v>0</v>
      </c>
      <c r="BK942" s="2">
        <f t="shared" si="157"/>
        <v>0</v>
      </c>
    </row>
    <row r="943" spans="2:63" ht="15" customHeight="1" x14ac:dyDescent="0.25">
      <c r="B943" s="14">
        <v>935</v>
      </c>
      <c r="C943" s="95" t="str">
        <f t="shared" si="161"/>
        <v/>
      </c>
      <c r="D943" s="15" t="str">
        <f t="shared" si="166"/>
        <v>OK</v>
      </c>
      <c r="E943" s="16" t="e">
        <f>VLOOKUP('Data Sheet'!$B$8,'Data Sheet'!$I$2:$J$9,2,FALSE)</f>
        <v>#N/A</v>
      </c>
      <c r="F943" s="16" t="str">
        <f t="shared" si="162"/>
        <v/>
      </c>
      <c r="G943" s="103">
        <f t="shared" si="163"/>
        <v>0</v>
      </c>
      <c r="H943" s="17" t="s">
        <v>26</v>
      </c>
      <c r="I943" s="17" t="s">
        <v>26</v>
      </c>
      <c r="J943" s="17" t="str">
        <f>IF('Data Sheet'!$B$9="NC-50","N/A","OK")</f>
        <v>OK</v>
      </c>
      <c r="K943" s="17" t="str">
        <f>IF('Data Sheet'!$B$9="NC-50","N/A","OK")</f>
        <v>OK</v>
      </c>
      <c r="L943" s="17" t="str">
        <f t="shared" si="164"/>
        <v>OK</v>
      </c>
      <c r="M943" s="17" t="str">
        <f t="shared" si="165"/>
        <v>OK</v>
      </c>
      <c r="N943" s="18" t="str">
        <f>IF(BO943&lt;&gt;"",
    IF(INT('Data Sheet'!$A$19)=INT('Data Sheet'!$B$19),
        --(INT('Data Sheet'!$A$19) &amp; "." &amp; BO943),
        IF(AND((--(INT('Data Sheet'!$A$19) &amp; "." &amp; BO943)&gt;=--('Data Sheet'!$A$19)), (--(INT('Data Sheet'!$A$19) &amp; "." &amp; BO943)&lt;=--('Data Sheet'!$B$19))),
            --(INT('Data Sheet'!$A$19) &amp; "." &amp; BO943),
            --(INT('Data Sheet'!$B$19) &amp; "." &amp; BO943)
        )
    ),
    IF(BN943&lt;&gt;"",
        IF(INT('Data Sheet'!$A$19)=INT('Data Sheet'!$B$19),
            --(INT('Data Sheet'!$A$19) &amp; "." &amp; LEFT(BN943,3)),
            IF(AND((--(INT('Data Sheet'!$A$19) &amp; "." &amp; LEFT(BN943,3))&gt;=--('Data Sheet'!$A$19)), (--(INT('Data Sheet'!$A$19) &amp; "." &amp; LEFT(BN943,3))&lt;=--('Data Sheet'!$B$19))),
                --(INT('Data Sheet'!$A$19) &amp; "." &amp; LEFT(BN943,3)),
                --(INT('Data Sheet'!$B$19) &amp; "." &amp; LEFT(BN943,3))
            )
        ),
        "OK"
    )
)</f>
        <v>OK</v>
      </c>
      <c r="O943" s="23" t="str">
        <f>IF(BP943&lt;&gt;"",
    IF(INT('Data Sheet'!$A$19)=INT('Data Sheet'!$B$19),
        --(INT('Data Sheet'!$A$19) &amp; "." &amp; BP943),
        IF(AND((--(INT('Data Sheet'!$A$19) &amp; "." &amp; BP943)&gt;=--('Data Sheet'!$A$19)), (--(INT('Data Sheet'!$A$19) &amp; "." &amp; BP943)&lt;=--('Data Sheet'!$B$19))),
            --(INT('Data Sheet'!$A$19) &amp; "." &amp; BP943),
            --(INT('Data Sheet'!$B$19) &amp; "." &amp; BP943)
        )
    ),
    IF(BN943&lt;&gt;"",
        IF(INT('Data Sheet'!$A$19)=INT('Data Sheet'!$B$19),
            --(INT('Data Sheet'!$A$19) &amp; "." &amp; RIGHT(BN943,3)),
            IF(AND((--(INT('Data Sheet'!$A$19) &amp; "." &amp; RIGHT(BN943,3))&gt;=--('Data Sheet'!$A$19)), (--(INT('Data Sheet'!$A$19) &amp; "." &amp; RIGHT(BN943,3))&lt;=--('Data Sheet'!$B$19))),
                --(INT('Data Sheet'!$A$19) &amp; "." &amp; RIGHT(BN943,3)),
                --(INT('Data Sheet'!$B$19) &amp; "." &amp; RIGHT(BN943,3))
            )
        ),
        "OK"
    )
)</f>
        <v>OK</v>
      </c>
      <c r="P943" s="23" t="str">
        <f>IF(BR943&lt;&gt;"",
    IF(INT('Data Sheet'!$A$19)=INT('Data Sheet'!$B$15),
        --(INT('Data Sheet'!$A$15) &amp; "." &amp; BR943),
        IF(AND((--(INT('Data Sheet'!$A$15) &amp; "." &amp; BR943)&gt;=--('Data Sheet'!$A$15)), (--(INT('Data Sheet'!$A$15) &amp; "." &amp; BR943)&lt;=--('Data Sheet'!$B$15))),
            --(INT('Data Sheet'!$A$15) &amp; "." &amp; BR943),
            --(INT('Data Sheet'!$B$15) &amp; "." &amp; BR943)
        )
    ),
    IF(BQ943&lt;&gt;"",
        IF(INT('Data Sheet'!$A$15)=INT('Data Sheet'!$B$15),
            --(INT('Data Sheet'!$A$15) &amp; "." &amp; LEFT(BQ943,3)),
            IF(AND((--(INT('Data Sheet'!$A$15) &amp; "." &amp; LEFT(BQ943,3))&gt;=--('Data Sheet'!$A$15)), (--(INT('Data Sheet'!$A$15) &amp; "." &amp; LEFT(BQ943,3))&lt;=--('Data Sheet'!$B$15))),
                --(INT('Data Sheet'!$A$15) &amp; "." &amp; LEFT(BQ943,3)),
                --(INT('Data Sheet'!$B$15) &amp; "." &amp; LEFT(BQ943,3))
            )
        ),
        "OK"
    )
)</f>
        <v>OK</v>
      </c>
      <c r="Q943" s="23" t="str">
        <f>IF(BS943&lt;&gt;"",
    IF(INT('Data Sheet'!$A$19)=INT('Data Sheet'!$B$15),
        --(INT('Data Sheet'!$A$15) &amp; "." &amp; BS943),
        IF(AND((--(INT('Data Sheet'!$A$15) &amp; "." &amp; BS943)&gt;=--('Data Sheet'!$A$15)), (--(INT('Data Sheet'!$A$15) &amp; "." &amp; BS943)&lt;=--('Data Sheet'!$B$15))),
            --(INT('Data Sheet'!$A$15) &amp; "." &amp; BS943),
            --(INT('Data Sheet'!$B$15) &amp; "." &amp; BS943)
        )
    ),
    IF(BQ943&lt;&gt;"",
        IF(INT('Data Sheet'!$A$15)=INT('Data Sheet'!$B$15),
            --(INT('Data Sheet'!$A$15) &amp; "." &amp; RIGHT(BQ943,3)),
            IF(AND((--(INT('Data Sheet'!$A$15) &amp; "." &amp; RIGHT(BQ943,3))&gt;=--('Data Sheet'!$A$15)), (--(INT('Data Sheet'!$A$15) &amp; "." &amp; RIGHT(BQ943,3))&lt;=--('Data Sheet'!$B$15))),
                --(INT('Data Sheet'!$A$15) &amp; "." &amp; RIGHT(BQ943,3)),
                --(INT('Data Sheet'!$B$15) &amp; "." &amp; RIGHT(BQ943,3))
            )
        ),
        "OK"
    )
)</f>
        <v>OK</v>
      </c>
      <c r="R943" s="19"/>
      <c r="S943" s="19"/>
      <c r="T943" s="19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1"/>
      <c r="AU943" s="21"/>
      <c r="AV943" s="21"/>
      <c r="AW943" s="22"/>
      <c r="AX943" s="99"/>
      <c r="AY943" s="20"/>
      <c r="AZ943" s="20"/>
      <c r="BA943" s="22"/>
      <c r="BB943">
        <v>935</v>
      </c>
      <c r="BC943" s="80"/>
      <c r="BD943" s="80"/>
      <c r="BE943" s="80"/>
      <c r="BF943" s="80"/>
      <c r="BG943" s="32" t="str">
        <f t="shared" si="158"/>
        <v/>
      </c>
      <c r="BH943" s="78">
        <f t="shared" si="156"/>
        <v>0</v>
      </c>
      <c r="BI943" s="2">
        <f t="shared" si="159"/>
        <v>0</v>
      </c>
      <c r="BJ943" s="2">
        <f t="shared" si="160"/>
        <v>0</v>
      </c>
      <c r="BK943" s="2">
        <f t="shared" si="157"/>
        <v>0</v>
      </c>
    </row>
    <row r="944" spans="2:63" ht="15" customHeight="1" x14ac:dyDescent="0.25">
      <c r="B944" s="14">
        <v>936</v>
      </c>
      <c r="C944" s="95" t="str">
        <f t="shared" si="161"/>
        <v/>
      </c>
      <c r="D944" s="15" t="str">
        <f t="shared" si="166"/>
        <v>OK</v>
      </c>
      <c r="E944" s="16" t="e">
        <f>VLOOKUP('Data Sheet'!$B$8,'Data Sheet'!$I$2:$J$9,2,FALSE)</f>
        <v>#N/A</v>
      </c>
      <c r="F944" s="16" t="str">
        <f t="shared" si="162"/>
        <v/>
      </c>
      <c r="G944" s="103">
        <f t="shared" si="163"/>
        <v>0</v>
      </c>
      <c r="H944" s="17" t="s">
        <v>26</v>
      </c>
      <c r="I944" s="17" t="s">
        <v>26</v>
      </c>
      <c r="J944" s="17" t="str">
        <f>IF('Data Sheet'!$B$9="NC-50","N/A","OK")</f>
        <v>OK</v>
      </c>
      <c r="K944" s="17" t="str">
        <f>IF('Data Sheet'!$B$9="NC-50","N/A","OK")</f>
        <v>OK</v>
      </c>
      <c r="L944" s="17" t="str">
        <f t="shared" si="164"/>
        <v>OK</v>
      </c>
      <c r="M944" s="17" t="str">
        <f t="shared" si="165"/>
        <v>OK</v>
      </c>
      <c r="N944" s="18" t="str">
        <f>IF(BO944&lt;&gt;"",
    IF(INT('Data Sheet'!$A$19)=INT('Data Sheet'!$B$19),
        --(INT('Data Sheet'!$A$19) &amp; "." &amp; BO944),
        IF(AND((--(INT('Data Sheet'!$A$19) &amp; "." &amp; BO944)&gt;=--('Data Sheet'!$A$19)), (--(INT('Data Sheet'!$A$19) &amp; "." &amp; BO944)&lt;=--('Data Sheet'!$B$19))),
            --(INT('Data Sheet'!$A$19) &amp; "." &amp; BO944),
            --(INT('Data Sheet'!$B$19) &amp; "." &amp; BO944)
        )
    ),
    IF(BN944&lt;&gt;"",
        IF(INT('Data Sheet'!$A$19)=INT('Data Sheet'!$B$19),
            --(INT('Data Sheet'!$A$19) &amp; "." &amp; LEFT(BN944,3)),
            IF(AND((--(INT('Data Sheet'!$A$19) &amp; "." &amp; LEFT(BN944,3))&gt;=--('Data Sheet'!$A$19)), (--(INT('Data Sheet'!$A$19) &amp; "." &amp; LEFT(BN944,3))&lt;=--('Data Sheet'!$B$19))),
                --(INT('Data Sheet'!$A$19) &amp; "." &amp; LEFT(BN944,3)),
                --(INT('Data Sheet'!$B$19) &amp; "." &amp; LEFT(BN944,3))
            )
        ),
        "OK"
    )
)</f>
        <v>OK</v>
      </c>
      <c r="O944" s="23" t="str">
        <f>IF(BP944&lt;&gt;"",
    IF(INT('Data Sheet'!$A$19)=INT('Data Sheet'!$B$19),
        --(INT('Data Sheet'!$A$19) &amp; "." &amp; BP944),
        IF(AND((--(INT('Data Sheet'!$A$19) &amp; "." &amp; BP944)&gt;=--('Data Sheet'!$A$19)), (--(INT('Data Sheet'!$A$19) &amp; "." &amp; BP944)&lt;=--('Data Sheet'!$B$19))),
            --(INT('Data Sheet'!$A$19) &amp; "." &amp; BP944),
            --(INT('Data Sheet'!$B$19) &amp; "." &amp; BP944)
        )
    ),
    IF(BN944&lt;&gt;"",
        IF(INT('Data Sheet'!$A$19)=INT('Data Sheet'!$B$19),
            --(INT('Data Sheet'!$A$19) &amp; "." &amp; RIGHT(BN944,3)),
            IF(AND((--(INT('Data Sheet'!$A$19) &amp; "." &amp; RIGHT(BN944,3))&gt;=--('Data Sheet'!$A$19)), (--(INT('Data Sheet'!$A$19) &amp; "." &amp; RIGHT(BN944,3))&lt;=--('Data Sheet'!$B$19))),
                --(INT('Data Sheet'!$A$19) &amp; "." &amp; RIGHT(BN944,3)),
                --(INT('Data Sheet'!$B$19) &amp; "." &amp; RIGHT(BN944,3))
            )
        ),
        "OK"
    )
)</f>
        <v>OK</v>
      </c>
      <c r="P944" s="23" t="str">
        <f>IF(BR944&lt;&gt;"",
    IF(INT('Data Sheet'!$A$19)=INT('Data Sheet'!$B$15),
        --(INT('Data Sheet'!$A$15) &amp; "." &amp; BR944),
        IF(AND((--(INT('Data Sheet'!$A$15) &amp; "." &amp; BR944)&gt;=--('Data Sheet'!$A$15)), (--(INT('Data Sheet'!$A$15) &amp; "." &amp; BR944)&lt;=--('Data Sheet'!$B$15))),
            --(INT('Data Sheet'!$A$15) &amp; "." &amp; BR944),
            --(INT('Data Sheet'!$B$15) &amp; "." &amp; BR944)
        )
    ),
    IF(BQ944&lt;&gt;"",
        IF(INT('Data Sheet'!$A$15)=INT('Data Sheet'!$B$15),
            --(INT('Data Sheet'!$A$15) &amp; "." &amp; LEFT(BQ944,3)),
            IF(AND((--(INT('Data Sheet'!$A$15) &amp; "." &amp; LEFT(BQ944,3))&gt;=--('Data Sheet'!$A$15)), (--(INT('Data Sheet'!$A$15) &amp; "." &amp; LEFT(BQ944,3))&lt;=--('Data Sheet'!$B$15))),
                --(INT('Data Sheet'!$A$15) &amp; "." &amp; LEFT(BQ944,3)),
                --(INT('Data Sheet'!$B$15) &amp; "." &amp; LEFT(BQ944,3))
            )
        ),
        "OK"
    )
)</f>
        <v>OK</v>
      </c>
      <c r="Q944" s="23" t="str">
        <f>IF(BS944&lt;&gt;"",
    IF(INT('Data Sheet'!$A$19)=INT('Data Sheet'!$B$15),
        --(INT('Data Sheet'!$A$15) &amp; "." &amp; BS944),
        IF(AND((--(INT('Data Sheet'!$A$15) &amp; "." &amp; BS944)&gt;=--('Data Sheet'!$A$15)), (--(INT('Data Sheet'!$A$15) &amp; "." &amp; BS944)&lt;=--('Data Sheet'!$B$15))),
            --(INT('Data Sheet'!$A$15) &amp; "." &amp; BS944),
            --(INT('Data Sheet'!$B$15) &amp; "." &amp; BS944)
        )
    ),
    IF(BQ944&lt;&gt;"",
        IF(INT('Data Sheet'!$A$15)=INT('Data Sheet'!$B$15),
            --(INT('Data Sheet'!$A$15) &amp; "." &amp; RIGHT(BQ944,3)),
            IF(AND((--(INT('Data Sheet'!$A$15) &amp; "." &amp; RIGHT(BQ944,3))&gt;=--('Data Sheet'!$A$15)), (--(INT('Data Sheet'!$A$15) &amp; "." &amp; RIGHT(BQ944,3))&lt;=--('Data Sheet'!$B$15))),
                --(INT('Data Sheet'!$A$15) &amp; "." &amp; RIGHT(BQ944,3)),
                --(INT('Data Sheet'!$B$15) &amp; "." &amp; RIGHT(BQ944,3))
            )
        ),
        "OK"
    )
)</f>
        <v>OK</v>
      </c>
      <c r="R944" s="19"/>
      <c r="S944" s="19"/>
      <c r="T944" s="19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1"/>
      <c r="AU944" s="21"/>
      <c r="AV944" s="21"/>
      <c r="AW944" s="22"/>
      <c r="AX944" s="99"/>
      <c r="AY944" s="20"/>
      <c r="AZ944" s="20"/>
      <c r="BA944" s="22"/>
      <c r="BB944">
        <v>936</v>
      </c>
      <c r="BC944" s="80"/>
      <c r="BD944" s="80"/>
      <c r="BE944" s="80"/>
      <c r="BF944" s="80"/>
      <c r="BG944" s="32" t="str">
        <f t="shared" si="158"/>
        <v/>
      </c>
      <c r="BH944" s="78">
        <f t="shared" si="156"/>
        <v>0</v>
      </c>
      <c r="BI944" s="2">
        <f t="shared" si="159"/>
        <v>0</v>
      </c>
      <c r="BJ944" s="2">
        <f t="shared" si="160"/>
        <v>0</v>
      </c>
      <c r="BK944" s="2">
        <f t="shared" si="157"/>
        <v>0</v>
      </c>
    </row>
    <row r="945" spans="2:63" ht="15" customHeight="1" x14ac:dyDescent="0.25">
      <c r="B945" s="14">
        <v>937</v>
      </c>
      <c r="C945" s="95" t="str">
        <f t="shared" si="161"/>
        <v/>
      </c>
      <c r="D945" s="15" t="str">
        <f t="shared" si="166"/>
        <v>OK</v>
      </c>
      <c r="E945" s="16" t="e">
        <f>VLOOKUP('Data Sheet'!$B$8,'Data Sheet'!$I$2:$J$9,2,FALSE)</f>
        <v>#N/A</v>
      </c>
      <c r="F945" s="16" t="str">
        <f t="shared" si="162"/>
        <v/>
      </c>
      <c r="G945" s="103">
        <f t="shared" si="163"/>
        <v>0</v>
      </c>
      <c r="H945" s="17" t="s">
        <v>26</v>
      </c>
      <c r="I945" s="17" t="s">
        <v>26</v>
      </c>
      <c r="J945" s="17" t="str">
        <f>IF('Data Sheet'!$B$9="NC-50","N/A","OK")</f>
        <v>OK</v>
      </c>
      <c r="K945" s="17" t="str">
        <f>IF('Data Sheet'!$B$9="NC-50","N/A","OK")</f>
        <v>OK</v>
      </c>
      <c r="L945" s="17" t="str">
        <f t="shared" si="164"/>
        <v>OK</v>
      </c>
      <c r="M945" s="17" t="str">
        <f t="shared" si="165"/>
        <v>OK</v>
      </c>
      <c r="N945" s="18" t="str">
        <f>IF(BO945&lt;&gt;"",
    IF(INT('Data Sheet'!$A$19)=INT('Data Sheet'!$B$19),
        --(INT('Data Sheet'!$A$19) &amp; "." &amp; BO945),
        IF(AND((--(INT('Data Sheet'!$A$19) &amp; "." &amp; BO945)&gt;=--('Data Sheet'!$A$19)), (--(INT('Data Sheet'!$A$19) &amp; "." &amp; BO945)&lt;=--('Data Sheet'!$B$19))),
            --(INT('Data Sheet'!$A$19) &amp; "." &amp; BO945),
            --(INT('Data Sheet'!$B$19) &amp; "." &amp; BO945)
        )
    ),
    IF(BN945&lt;&gt;"",
        IF(INT('Data Sheet'!$A$19)=INT('Data Sheet'!$B$19),
            --(INT('Data Sheet'!$A$19) &amp; "." &amp; LEFT(BN945,3)),
            IF(AND((--(INT('Data Sheet'!$A$19) &amp; "." &amp; LEFT(BN945,3))&gt;=--('Data Sheet'!$A$19)), (--(INT('Data Sheet'!$A$19) &amp; "." &amp; LEFT(BN945,3))&lt;=--('Data Sheet'!$B$19))),
                --(INT('Data Sheet'!$A$19) &amp; "." &amp; LEFT(BN945,3)),
                --(INT('Data Sheet'!$B$19) &amp; "." &amp; LEFT(BN945,3))
            )
        ),
        "OK"
    )
)</f>
        <v>OK</v>
      </c>
      <c r="O945" s="23" t="str">
        <f>IF(BP945&lt;&gt;"",
    IF(INT('Data Sheet'!$A$19)=INT('Data Sheet'!$B$19),
        --(INT('Data Sheet'!$A$19) &amp; "." &amp; BP945),
        IF(AND((--(INT('Data Sheet'!$A$19) &amp; "." &amp; BP945)&gt;=--('Data Sheet'!$A$19)), (--(INT('Data Sheet'!$A$19) &amp; "." &amp; BP945)&lt;=--('Data Sheet'!$B$19))),
            --(INT('Data Sheet'!$A$19) &amp; "." &amp; BP945),
            --(INT('Data Sheet'!$B$19) &amp; "." &amp; BP945)
        )
    ),
    IF(BN945&lt;&gt;"",
        IF(INT('Data Sheet'!$A$19)=INT('Data Sheet'!$B$19),
            --(INT('Data Sheet'!$A$19) &amp; "." &amp; RIGHT(BN945,3)),
            IF(AND((--(INT('Data Sheet'!$A$19) &amp; "." &amp; RIGHT(BN945,3))&gt;=--('Data Sheet'!$A$19)), (--(INT('Data Sheet'!$A$19) &amp; "." &amp; RIGHT(BN945,3))&lt;=--('Data Sheet'!$B$19))),
                --(INT('Data Sheet'!$A$19) &amp; "." &amp; RIGHT(BN945,3)),
                --(INT('Data Sheet'!$B$19) &amp; "." &amp; RIGHT(BN945,3))
            )
        ),
        "OK"
    )
)</f>
        <v>OK</v>
      </c>
      <c r="P945" s="23" t="str">
        <f>IF(BR945&lt;&gt;"",
    IF(INT('Data Sheet'!$A$19)=INT('Data Sheet'!$B$15),
        --(INT('Data Sheet'!$A$15) &amp; "." &amp; BR945),
        IF(AND((--(INT('Data Sheet'!$A$15) &amp; "." &amp; BR945)&gt;=--('Data Sheet'!$A$15)), (--(INT('Data Sheet'!$A$15) &amp; "." &amp; BR945)&lt;=--('Data Sheet'!$B$15))),
            --(INT('Data Sheet'!$A$15) &amp; "." &amp; BR945),
            --(INT('Data Sheet'!$B$15) &amp; "." &amp; BR945)
        )
    ),
    IF(BQ945&lt;&gt;"",
        IF(INT('Data Sheet'!$A$15)=INT('Data Sheet'!$B$15),
            --(INT('Data Sheet'!$A$15) &amp; "." &amp; LEFT(BQ945,3)),
            IF(AND((--(INT('Data Sheet'!$A$15) &amp; "." &amp; LEFT(BQ945,3))&gt;=--('Data Sheet'!$A$15)), (--(INT('Data Sheet'!$A$15) &amp; "." &amp; LEFT(BQ945,3))&lt;=--('Data Sheet'!$B$15))),
                --(INT('Data Sheet'!$A$15) &amp; "." &amp; LEFT(BQ945,3)),
                --(INT('Data Sheet'!$B$15) &amp; "." &amp; LEFT(BQ945,3))
            )
        ),
        "OK"
    )
)</f>
        <v>OK</v>
      </c>
      <c r="Q945" s="23" t="str">
        <f>IF(BS945&lt;&gt;"",
    IF(INT('Data Sheet'!$A$19)=INT('Data Sheet'!$B$15),
        --(INT('Data Sheet'!$A$15) &amp; "." &amp; BS945),
        IF(AND((--(INT('Data Sheet'!$A$15) &amp; "." &amp; BS945)&gt;=--('Data Sheet'!$A$15)), (--(INT('Data Sheet'!$A$15) &amp; "." &amp; BS945)&lt;=--('Data Sheet'!$B$15))),
            --(INT('Data Sheet'!$A$15) &amp; "." &amp; BS945),
            --(INT('Data Sheet'!$B$15) &amp; "." &amp; BS945)
        )
    ),
    IF(BQ945&lt;&gt;"",
        IF(INT('Data Sheet'!$A$15)=INT('Data Sheet'!$B$15),
            --(INT('Data Sheet'!$A$15) &amp; "." &amp; RIGHT(BQ945,3)),
            IF(AND((--(INT('Data Sheet'!$A$15) &amp; "." &amp; RIGHT(BQ945,3))&gt;=--('Data Sheet'!$A$15)), (--(INT('Data Sheet'!$A$15) &amp; "." &amp; RIGHT(BQ945,3))&lt;=--('Data Sheet'!$B$15))),
                --(INT('Data Sheet'!$A$15) &amp; "." &amp; RIGHT(BQ945,3)),
                --(INT('Data Sheet'!$B$15) &amp; "." &amp; RIGHT(BQ945,3))
            )
        ),
        "OK"
    )
)</f>
        <v>OK</v>
      </c>
      <c r="R945" s="19"/>
      <c r="S945" s="19"/>
      <c r="T945" s="19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1"/>
      <c r="AU945" s="21"/>
      <c r="AV945" s="21"/>
      <c r="AW945" s="22"/>
      <c r="AX945" s="99"/>
      <c r="AY945" s="20"/>
      <c r="AZ945" s="20"/>
      <c r="BA945" s="22"/>
      <c r="BB945">
        <v>937</v>
      </c>
      <c r="BC945" s="80"/>
      <c r="BD945" s="80"/>
      <c r="BE945" s="80"/>
      <c r="BF945" s="80"/>
      <c r="BG945" s="32" t="str">
        <f t="shared" si="158"/>
        <v/>
      </c>
      <c r="BH945" s="78">
        <f t="shared" si="156"/>
        <v>0</v>
      </c>
      <c r="BI945" s="2">
        <f t="shared" si="159"/>
        <v>0</v>
      </c>
      <c r="BJ945" s="2">
        <f t="shared" si="160"/>
        <v>0</v>
      </c>
      <c r="BK945" s="2">
        <f t="shared" si="157"/>
        <v>0</v>
      </c>
    </row>
    <row r="946" spans="2:63" ht="15" customHeight="1" x14ac:dyDescent="0.25">
      <c r="B946" s="14">
        <v>938</v>
      </c>
      <c r="C946" s="95" t="str">
        <f t="shared" si="161"/>
        <v/>
      </c>
      <c r="D946" s="15" t="str">
        <f t="shared" si="166"/>
        <v>OK</v>
      </c>
      <c r="E946" s="16" t="e">
        <f>VLOOKUP('Data Sheet'!$B$8,'Data Sheet'!$I$2:$J$9,2,FALSE)</f>
        <v>#N/A</v>
      </c>
      <c r="F946" s="16" t="str">
        <f t="shared" si="162"/>
        <v/>
      </c>
      <c r="G946" s="103">
        <f t="shared" si="163"/>
        <v>0</v>
      </c>
      <c r="H946" s="17" t="s">
        <v>26</v>
      </c>
      <c r="I946" s="17" t="s">
        <v>26</v>
      </c>
      <c r="J946" s="17" t="str">
        <f>IF('Data Sheet'!$B$9="NC-50","N/A","OK")</f>
        <v>OK</v>
      </c>
      <c r="K946" s="17" t="str">
        <f>IF('Data Sheet'!$B$9="NC-50","N/A","OK")</f>
        <v>OK</v>
      </c>
      <c r="L946" s="17" t="str">
        <f t="shared" si="164"/>
        <v>OK</v>
      </c>
      <c r="M946" s="17" t="str">
        <f t="shared" si="165"/>
        <v>OK</v>
      </c>
      <c r="N946" s="18" t="str">
        <f>IF(BO946&lt;&gt;"",
    IF(INT('Data Sheet'!$A$19)=INT('Data Sheet'!$B$19),
        --(INT('Data Sheet'!$A$19) &amp; "." &amp; BO946),
        IF(AND((--(INT('Data Sheet'!$A$19) &amp; "." &amp; BO946)&gt;=--('Data Sheet'!$A$19)), (--(INT('Data Sheet'!$A$19) &amp; "." &amp; BO946)&lt;=--('Data Sheet'!$B$19))),
            --(INT('Data Sheet'!$A$19) &amp; "." &amp; BO946),
            --(INT('Data Sheet'!$B$19) &amp; "." &amp; BO946)
        )
    ),
    IF(BN946&lt;&gt;"",
        IF(INT('Data Sheet'!$A$19)=INT('Data Sheet'!$B$19),
            --(INT('Data Sheet'!$A$19) &amp; "." &amp; LEFT(BN946,3)),
            IF(AND((--(INT('Data Sheet'!$A$19) &amp; "." &amp; LEFT(BN946,3))&gt;=--('Data Sheet'!$A$19)), (--(INT('Data Sheet'!$A$19) &amp; "." &amp; LEFT(BN946,3))&lt;=--('Data Sheet'!$B$19))),
                --(INT('Data Sheet'!$A$19) &amp; "." &amp; LEFT(BN946,3)),
                --(INT('Data Sheet'!$B$19) &amp; "." &amp; LEFT(BN946,3))
            )
        ),
        "OK"
    )
)</f>
        <v>OK</v>
      </c>
      <c r="O946" s="23" t="str">
        <f>IF(BP946&lt;&gt;"",
    IF(INT('Data Sheet'!$A$19)=INT('Data Sheet'!$B$19),
        --(INT('Data Sheet'!$A$19) &amp; "." &amp; BP946),
        IF(AND((--(INT('Data Sheet'!$A$19) &amp; "." &amp; BP946)&gt;=--('Data Sheet'!$A$19)), (--(INT('Data Sheet'!$A$19) &amp; "." &amp; BP946)&lt;=--('Data Sheet'!$B$19))),
            --(INT('Data Sheet'!$A$19) &amp; "." &amp; BP946),
            --(INT('Data Sheet'!$B$19) &amp; "." &amp; BP946)
        )
    ),
    IF(BN946&lt;&gt;"",
        IF(INT('Data Sheet'!$A$19)=INT('Data Sheet'!$B$19),
            --(INT('Data Sheet'!$A$19) &amp; "." &amp; RIGHT(BN946,3)),
            IF(AND((--(INT('Data Sheet'!$A$19) &amp; "." &amp; RIGHT(BN946,3))&gt;=--('Data Sheet'!$A$19)), (--(INT('Data Sheet'!$A$19) &amp; "." &amp; RIGHT(BN946,3))&lt;=--('Data Sheet'!$B$19))),
                --(INT('Data Sheet'!$A$19) &amp; "." &amp; RIGHT(BN946,3)),
                --(INT('Data Sheet'!$B$19) &amp; "." &amp; RIGHT(BN946,3))
            )
        ),
        "OK"
    )
)</f>
        <v>OK</v>
      </c>
      <c r="P946" s="23" t="str">
        <f>IF(BR946&lt;&gt;"",
    IF(INT('Data Sheet'!$A$19)=INT('Data Sheet'!$B$15),
        --(INT('Data Sheet'!$A$15) &amp; "." &amp; BR946),
        IF(AND((--(INT('Data Sheet'!$A$15) &amp; "." &amp; BR946)&gt;=--('Data Sheet'!$A$15)), (--(INT('Data Sheet'!$A$15) &amp; "." &amp; BR946)&lt;=--('Data Sheet'!$B$15))),
            --(INT('Data Sheet'!$A$15) &amp; "." &amp; BR946),
            --(INT('Data Sheet'!$B$15) &amp; "." &amp; BR946)
        )
    ),
    IF(BQ946&lt;&gt;"",
        IF(INT('Data Sheet'!$A$15)=INT('Data Sheet'!$B$15),
            --(INT('Data Sheet'!$A$15) &amp; "." &amp; LEFT(BQ946,3)),
            IF(AND((--(INT('Data Sheet'!$A$15) &amp; "." &amp; LEFT(BQ946,3))&gt;=--('Data Sheet'!$A$15)), (--(INT('Data Sheet'!$A$15) &amp; "." &amp; LEFT(BQ946,3))&lt;=--('Data Sheet'!$B$15))),
                --(INT('Data Sheet'!$A$15) &amp; "." &amp; LEFT(BQ946,3)),
                --(INT('Data Sheet'!$B$15) &amp; "." &amp; LEFT(BQ946,3))
            )
        ),
        "OK"
    )
)</f>
        <v>OK</v>
      </c>
      <c r="Q946" s="23" t="str">
        <f>IF(BS946&lt;&gt;"",
    IF(INT('Data Sheet'!$A$19)=INT('Data Sheet'!$B$15),
        --(INT('Data Sheet'!$A$15) &amp; "." &amp; BS946),
        IF(AND((--(INT('Data Sheet'!$A$15) &amp; "." &amp; BS946)&gt;=--('Data Sheet'!$A$15)), (--(INT('Data Sheet'!$A$15) &amp; "." &amp; BS946)&lt;=--('Data Sheet'!$B$15))),
            --(INT('Data Sheet'!$A$15) &amp; "." &amp; BS946),
            --(INT('Data Sheet'!$B$15) &amp; "." &amp; BS946)
        )
    ),
    IF(BQ946&lt;&gt;"",
        IF(INT('Data Sheet'!$A$15)=INT('Data Sheet'!$B$15),
            --(INT('Data Sheet'!$A$15) &amp; "." &amp; RIGHT(BQ946,3)),
            IF(AND((--(INT('Data Sheet'!$A$15) &amp; "." &amp; RIGHT(BQ946,3))&gt;=--('Data Sheet'!$A$15)), (--(INT('Data Sheet'!$A$15) &amp; "." &amp; RIGHT(BQ946,3))&lt;=--('Data Sheet'!$B$15))),
                --(INT('Data Sheet'!$A$15) &amp; "." &amp; RIGHT(BQ946,3)),
                --(INT('Data Sheet'!$B$15) &amp; "." &amp; RIGHT(BQ946,3))
            )
        ),
        "OK"
    )
)</f>
        <v>OK</v>
      </c>
      <c r="R946" s="19"/>
      <c r="S946" s="19"/>
      <c r="T946" s="19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1"/>
      <c r="AU946" s="21"/>
      <c r="AV946" s="21"/>
      <c r="AW946" s="22"/>
      <c r="AX946" s="99"/>
      <c r="AY946" s="20"/>
      <c r="AZ946" s="20"/>
      <c r="BA946" s="22"/>
      <c r="BB946">
        <v>938</v>
      </c>
      <c r="BC946" s="80"/>
      <c r="BD946" s="80"/>
      <c r="BE946" s="80"/>
      <c r="BF946" s="80"/>
      <c r="BG946" s="32" t="str">
        <f t="shared" si="158"/>
        <v/>
      </c>
      <c r="BH946" s="78">
        <f t="shared" si="156"/>
        <v>0</v>
      </c>
      <c r="BI946" s="2">
        <f t="shared" si="159"/>
        <v>0</v>
      </c>
      <c r="BJ946" s="2">
        <f t="shared" si="160"/>
        <v>0</v>
      </c>
      <c r="BK946" s="2">
        <f t="shared" si="157"/>
        <v>0</v>
      </c>
    </row>
    <row r="947" spans="2:63" ht="15" customHeight="1" x14ac:dyDescent="0.25">
      <c r="B947" s="14">
        <v>939</v>
      </c>
      <c r="C947" s="95" t="str">
        <f t="shared" si="161"/>
        <v/>
      </c>
      <c r="D947" s="15" t="str">
        <f t="shared" si="166"/>
        <v>OK</v>
      </c>
      <c r="E947" s="16" t="e">
        <f>VLOOKUP('Data Sheet'!$B$8,'Data Sheet'!$I$2:$J$9,2,FALSE)</f>
        <v>#N/A</v>
      </c>
      <c r="F947" s="16" t="str">
        <f t="shared" si="162"/>
        <v/>
      </c>
      <c r="G947" s="103">
        <f t="shared" si="163"/>
        <v>0</v>
      </c>
      <c r="H947" s="17" t="s">
        <v>26</v>
      </c>
      <c r="I947" s="17" t="s">
        <v>26</v>
      </c>
      <c r="J947" s="17" t="str">
        <f>IF('Data Sheet'!$B$9="NC-50","N/A","OK")</f>
        <v>OK</v>
      </c>
      <c r="K947" s="17" t="str">
        <f>IF('Data Sheet'!$B$9="NC-50","N/A","OK")</f>
        <v>OK</v>
      </c>
      <c r="L947" s="17" t="str">
        <f t="shared" si="164"/>
        <v>OK</v>
      </c>
      <c r="M947" s="17" t="str">
        <f t="shared" si="165"/>
        <v>OK</v>
      </c>
      <c r="N947" s="18" t="str">
        <f>IF(BO947&lt;&gt;"",
    IF(INT('Data Sheet'!$A$19)=INT('Data Sheet'!$B$19),
        --(INT('Data Sheet'!$A$19) &amp; "." &amp; BO947),
        IF(AND((--(INT('Data Sheet'!$A$19) &amp; "." &amp; BO947)&gt;=--('Data Sheet'!$A$19)), (--(INT('Data Sheet'!$A$19) &amp; "." &amp; BO947)&lt;=--('Data Sheet'!$B$19))),
            --(INT('Data Sheet'!$A$19) &amp; "." &amp; BO947),
            --(INT('Data Sheet'!$B$19) &amp; "." &amp; BO947)
        )
    ),
    IF(BN947&lt;&gt;"",
        IF(INT('Data Sheet'!$A$19)=INT('Data Sheet'!$B$19),
            --(INT('Data Sheet'!$A$19) &amp; "." &amp; LEFT(BN947,3)),
            IF(AND((--(INT('Data Sheet'!$A$19) &amp; "." &amp; LEFT(BN947,3))&gt;=--('Data Sheet'!$A$19)), (--(INT('Data Sheet'!$A$19) &amp; "." &amp; LEFT(BN947,3))&lt;=--('Data Sheet'!$B$19))),
                --(INT('Data Sheet'!$A$19) &amp; "." &amp; LEFT(BN947,3)),
                --(INT('Data Sheet'!$B$19) &amp; "." &amp; LEFT(BN947,3))
            )
        ),
        "OK"
    )
)</f>
        <v>OK</v>
      </c>
      <c r="O947" s="23" t="str">
        <f>IF(BP947&lt;&gt;"",
    IF(INT('Data Sheet'!$A$19)=INT('Data Sheet'!$B$19),
        --(INT('Data Sheet'!$A$19) &amp; "." &amp; BP947),
        IF(AND((--(INT('Data Sheet'!$A$19) &amp; "." &amp; BP947)&gt;=--('Data Sheet'!$A$19)), (--(INT('Data Sheet'!$A$19) &amp; "." &amp; BP947)&lt;=--('Data Sheet'!$B$19))),
            --(INT('Data Sheet'!$A$19) &amp; "." &amp; BP947),
            --(INT('Data Sheet'!$B$19) &amp; "." &amp; BP947)
        )
    ),
    IF(BN947&lt;&gt;"",
        IF(INT('Data Sheet'!$A$19)=INT('Data Sheet'!$B$19),
            --(INT('Data Sheet'!$A$19) &amp; "." &amp; RIGHT(BN947,3)),
            IF(AND((--(INT('Data Sheet'!$A$19) &amp; "." &amp; RIGHT(BN947,3))&gt;=--('Data Sheet'!$A$19)), (--(INT('Data Sheet'!$A$19) &amp; "." &amp; RIGHT(BN947,3))&lt;=--('Data Sheet'!$B$19))),
                --(INT('Data Sheet'!$A$19) &amp; "." &amp; RIGHT(BN947,3)),
                --(INT('Data Sheet'!$B$19) &amp; "." &amp; RIGHT(BN947,3))
            )
        ),
        "OK"
    )
)</f>
        <v>OK</v>
      </c>
      <c r="P947" s="23" t="str">
        <f>IF(BR947&lt;&gt;"",
    IF(INT('Data Sheet'!$A$19)=INT('Data Sheet'!$B$15),
        --(INT('Data Sheet'!$A$15) &amp; "." &amp; BR947),
        IF(AND((--(INT('Data Sheet'!$A$15) &amp; "." &amp; BR947)&gt;=--('Data Sheet'!$A$15)), (--(INT('Data Sheet'!$A$15) &amp; "." &amp; BR947)&lt;=--('Data Sheet'!$B$15))),
            --(INT('Data Sheet'!$A$15) &amp; "." &amp; BR947),
            --(INT('Data Sheet'!$B$15) &amp; "." &amp; BR947)
        )
    ),
    IF(BQ947&lt;&gt;"",
        IF(INT('Data Sheet'!$A$15)=INT('Data Sheet'!$B$15),
            --(INT('Data Sheet'!$A$15) &amp; "." &amp; LEFT(BQ947,3)),
            IF(AND((--(INT('Data Sheet'!$A$15) &amp; "." &amp; LEFT(BQ947,3))&gt;=--('Data Sheet'!$A$15)), (--(INT('Data Sheet'!$A$15) &amp; "." &amp; LEFT(BQ947,3))&lt;=--('Data Sheet'!$B$15))),
                --(INT('Data Sheet'!$A$15) &amp; "." &amp; LEFT(BQ947,3)),
                --(INT('Data Sheet'!$B$15) &amp; "." &amp; LEFT(BQ947,3))
            )
        ),
        "OK"
    )
)</f>
        <v>OK</v>
      </c>
      <c r="Q947" s="23" t="str">
        <f>IF(BS947&lt;&gt;"",
    IF(INT('Data Sheet'!$A$19)=INT('Data Sheet'!$B$15),
        --(INT('Data Sheet'!$A$15) &amp; "." &amp; BS947),
        IF(AND((--(INT('Data Sheet'!$A$15) &amp; "." &amp; BS947)&gt;=--('Data Sheet'!$A$15)), (--(INT('Data Sheet'!$A$15) &amp; "." &amp; BS947)&lt;=--('Data Sheet'!$B$15))),
            --(INT('Data Sheet'!$A$15) &amp; "." &amp; BS947),
            --(INT('Data Sheet'!$B$15) &amp; "." &amp; BS947)
        )
    ),
    IF(BQ947&lt;&gt;"",
        IF(INT('Data Sheet'!$A$15)=INT('Data Sheet'!$B$15),
            --(INT('Data Sheet'!$A$15) &amp; "." &amp; RIGHT(BQ947,3)),
            IF(AND((--(INT('Data Sheet'!$A$15) &amp; "." &amp; RIGHT(BQ947,3))&gt;=--('Data Sheet'!$A$15)), (--(INT('Data Sheet'!$A$15) &amp; "." &amp; RIGHT(BQ947,3))&lt;=--('Data Sheet'!$B$15))),
                --(INT('Data Sheet'!$A$15) &amp; "." &amp; RIGHT(BQ947,3)),
                --(INT('Data Sheet'!$B$15) &amp; "." &amp; RIGHT(BQ947,3))
            )
        ),
        "OK"
    )
)</f>
        <v>OK</v>
      </c>
      <c r="R947" s="19"/>
      <c r="S947" s="19"/>
      <c r="T947" s="19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1"/>
      <c r="AU947" s="21"/>
      <c r="AV947" s="21"/>
      <c r="AW947" s="22"/>
      <c r="AX947" s="99"/>
      <c r="AY947" s="20"/>
      <c r="AZ947" s="20"/>
      <c r="BA947" s="22"/>
      <c r="BB947">
        <v>939</v>
      </c>
      <c r="BC947" s="80"/>
      <c r="BD947" s="80"/>
      <c r="BE947" s="80"/>
      <c r="BF947" s="80"/>
      <c r="BG947" s="32" t="str">
        <f t="shared" si="158"/>
        <v/>
      </c>
      <c r="BH947" s="78">
        <f t="shared" si="156"/>
        <v>0</v>
      </c>
      <c r="BI947" s="2">
        <f t="shared" si="159"/>
        <v>0</v>
      </c>
      <c r="BJ947" s="2">
        <f t="shared" si="160"/>
        <v>0</v>
      </c>
      <c r="BK947" s="2">
        <f t="shared" si="157"/>
        <v>0</v>
      </c>
    </row>
    <row r="948" spans="2:63" ht="15" customHeight="1" x14ac:dyDescent="0.25">
      <c r="B948" s="14">
        <v>940</v>
      </c>
      <c r="C948" s="95" t="str">
        <f t="shared" si="161"/>
        <v/>
      </c>
      <c r="D948" s="15" t="str">
        <f t="shared" si="166"/>
        <v>OK</v>
      </c>
      <c r="E948" s="16" t="e">
        <f>VLOOKUP('Data Sheet'!$B$8,'Data Sheet'!$I$2:$J$9,2,FALSE)</f>
        <v>#N/A</v>
      </c>
      <c r="F948" s="16" t="str">
        <f t="shared" si="162"/>
        <v/>
      </c>
      <c r="G948" s="103">
        <f t="shared" si="163"/>
        <v>0</v>
      </c>
      <c r="H948" s="17" t="s">
        <v>26</v>
      </c>
      <c r="I948" s="17" t="s">
        <v>26</v>
      </c>
      <c r="J948" s="17" t="str">
        <f>IF('Data Sheet'!$B$9="NC-50","N/A","OK")</f>
        <v>OK</v>
      </c>
      <c r="K948" s="17" t="str">
        <f>IF('Data Sheet'!$B$9="NC-50","N/A","OK")</f>
        <v>OK</v>
      </c>
      <c r="L948" s="17" t="str">
        <f t="shared" si="164"/>
        <v>OK</v>
      </c>
      <c r="M948" s="17" t="str">
        <f t="shared" si="165"/>
        <v>OK</v>
      </c>
      <c r="N948" s="18" t="str">
        <f>IF(BO948&lt;&gt;"",
    IF(INT('Data Sheet'!$A$19)=INT('Data Sheet'!$B$19),
        --(INT('Data Sheet'!$A$19) &amp; "." &amp; BO948),
        IF(AND((--(INT('Data Sheet'!$A$19) &amp; "." &amp; BO948)&gt;=--('Data Sheet'!$A$19)), (--(INT('Data Sheet'!$A$19) &amp; "." &amp; BO948)&lt;=--('Data Sheet'!$B$19))),
            --(INT('Data Sheet'!$A$19) &amp; "." &amp; BO948),
            --(INT('Data Sheet'!$B$19) &amp; "." &amp; BO948)
        )
    ),
    IF(BN948&lt;&gt;"",
        IF(INT('Data Sheet'!$A$19)=INT('Data Sheet'!$B$19),
            --(INT('Data Sheet'!$A$19) &amp; "." &amp; LEFT(BN948,3)),
            IF(AND((--(INT('Data Sheet'!$A$19) &amp; "." &amp; LEFT(BN948,3))&gt;=--('Data Sheet'!$A$19)), (--(INT('Data Sheet'!$A$19) &amp; "." &amp; LEFT(BN948,3))&lt;=--('Data Sheet'!$B$19))),
                --(INT('Data Sheet'!$A$19) &amp; "." &amp; LEFT(BN948,3)),
                --(INT('Data Sheet'!$B$19) &amp; "." &amp; LEFT(BN948,3))
            )
        ),
        "OK"
    )
)</f>
        <v>OK</v>
      </c>
      <c r="O948" s="23" t="str">
        <f>IF(BP948&lt;&gt;"",
    IF(INT('Data Sheet'!$A$19)=INT('Data Sheet'!$B$19),
        --(INT('Data Sheet'!$A$19) &amp; "." &amp; BP948),
        IF(AND((--(INT('Data Sheet'!$A$19) &amp; "." &amp; BP948)&gt;=--('Data Sheet'!$A$19)), (--(INT('Data Sheet'!$A$19) &amp; "." &amp; BP948)&lt;=--('Data Sheet'!$B$19))),
            --(INT('Data Sheet'!$A$19) &amp; "." &amp; BP948),
            --(INT('Data Sheet'!$B$19) &amp; "." &amp; BP948)
        )
    ),
    IF(BN948&lt;&gt;"",
        IF(INT('Data Sheet'!$A$19)=INT('Data Sheet'!$B$19),
            --(INT('Data Sheet'!$A$19) &amp; "." &amp; RIGHT(BN948,3)),
            IF(AND((--(INT('Data Sheet'!$A$19) &amp; "." &amp; RIGHT(BN948,3))&gt;=--('Data Sheet'!$A$19)), (--(INT('Data Sheet'!$A$19) &amp; "." &amp; RIGHT(BN948,3))&lt;=--('Data Sheet'!$B$19))),
                --(INT('Data Sheet'!$A$19) &amp; "." &amp; RIGHT(BN948,3)),
                --(INT('Data Sheet'!$B$19) &amp; "." &amp; RIGHT(BN948,3))
            )
        ),
        "OK"
    )
)</f>
        <v>OK</v>
      </c>
      <c r="P948" s="23" t="str">
        <f>IF(BR948&lt;&gt;"",
    IF(INT('Data Sheet'!$A$19)=INT('Data Sheet'!$B$15),
        --(INT('Data Sheet'!$A$15) &amp; "." &amp; BR948),
        IF(AND((--(INT('Data Sheet'!$A$15) &amp; "." &amp; BR948)&gt;=--('Data Sheet'!$A$15)), (--(INT('Data Sheet'!$A$15) &amp; "." &amp; BR948)&lt;=--('Data Sheet'!$B$15))),
            --(INT('Data Sheet'!$A$15) &amp; "." &amp; BR948),
            --(INT('Data Sheet'!$B$15) &amp; "." &amp; BR948)
        )
    ),
    IF(BQ948&lt;&gt;"",
        IF(INT('Data Sheet'!$A$15)=INT('Data Sheet'!$B$15),
            --(INT('Data Sheet'!$A$15) &amp; "." &amp; LEFT(BQ948,3)),
            IF(AND((--(INT('Data Sheet'!$A$15) &amp; "." &amp; LEFT(BQ948,3))&gt;=--('Data Sheet'!$A$15)), (--(INT('Data Sheet'!$A$15) &amp; "." &amp; LEFT(BQ948,3))&lt;=--('Data Sheet'!$B$15))),
                --(INT('Data Sheet'!$A$15) &amp; "." &amp; LEFT(BQ948,3)),
                --(INT('Data Sheet'!$B$15) &amp; "." &amp; LEFT(BQ948,3))
            )
        ),
        "OK"
    )
)</f>
        <v>OK</v>
      </c>
      <c r="Q948" s="23" t="str">
        <f>IF(BS948&lt;&gt;"",
    IF(INT('Data Sheet'!$A$19)=INT('Data Sheet'!$B$15),
        --(INT('Data Sheet'!$A$15) &amp; "." &amp; BS948),
        IF(AND((--(INT('Data Sheet'!$A$15) &amp; "." &amp; BS948)&gt;=--('Data Sheet'!$A$15)), (--(INT('Data Sheet'!$A$15) &amp; "." &amp; BS948)&lt;=--('Data Sheet'!$B$15))),
            --(INT('Data Sheet'!$A$15) &amp; "." &amp; BS948),
            --(INT('Data Sheet'!$B$15) &amp; "." &amp; BS948)
        )
    ),
    IF(BQ948&lt;&gt;"",
        IF(INT('Data Sheet'!$A$15)=INT('Data Sheet'!$B$15),
            --(INT('Data Sheet'!$A$15) &amp; "." &amp; RIGHT(BQ948,3)),
            IF(AND((--(INT('Data Sheet'!$A$15) &amp; "." &amp; RIGHT(BQ948,3))&gt;=--('Data Sheet'!$A$15)), (--(INT('Data Sheet'!$A$15) &amp; "." &amp; RIGHT(BQ948,3))&lt;=--('Data Sheet'!$B$15))),
                --(INT('Data Sheet'!$A$15) &amp; "." &amp; RIGHT(BQ948,3)),
                --(INT('Data Sheet'!$B$15) &amp; "." &amp; RIGHT(BQ948,3))
            )
        ),
        "OK"
    )
)</f>
        <v>OK</v>
      </c>
      <c r="R948" s="19"/>
      <c r="S948" s="19"/>
      <c r="T948" s="19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1"/>
      <c r="AU948" s="21"/>
      <c r="AV948" s="21"/>
      <c r="AW948" s="22"/>
      <c r="AX948" s="99"/>
      <c r="AY948" s="20"/>
      <c r="AZ948" s="20"/>
      <c r="BA948" s="22"/>
      <c r="BB948">
        <v>940</v>
      </c>
      <c r="BC948" s="80"/>
      <c r="BD948" s="80"/>
      <c r="BE948" s="80"/>
      <c r="BF948" s="80"/>
      <c r="BG948" s="32" t="str">
        <f t="shared" si="158"/>
        <v/>
      </c>
      <c r="BH948" s="78">
        <f t="shared" si="156"/>
        <v>0</v>
      </c>
      <c r="BI948" s="2">
        <f t="shared" si="159"/>
        <v>0</v>
      </c>
      <c r="BJ948" s="2">
        <f t="shared" si="160"/>
        <v>0</v>
      </c>
      <c r="BK948" s="2">
        <f t="shared" si="157"/>
        <v>0</v>
      </c>
    </row>
    <row r="949" spans="2:63" ht="15" customHeight="1" x14ac:dyDescent="0.25">
      <c r="B949" s="14">
        <v>941</v>
      </c>
      <c r="C949" s="95" t="str">
        <f t="shared" si="161"/>
        <v/>
      </c>
      <c r="D949" s="15" t="str">
        <f t="shared" si="166"/>
        <v>OK</v>
      </c>
      <c r="E949" s="16" t="e">
        <f>VLOOKUP('Data Sheet'!$B$8,'Data Sheet'!$I$2:$J$9,2,FALSE)</f>
        <v>#N/A</v>
      </c>
      <c r="F949" s="16" t="str">
        <f t="shared" si="162"/>
        <v/>
      </c>
      <c r="G949" s="103">
        <f t="shared" si="163"/>
        <v>0</v>
      </c>
      <c r="H949" s="17" t="s">
        <v>26</v>
      </c>
      <c r="I949" s="17" t="s">
        <v>26</v>
      </c>
      <c r="J949" s="17" t="str">
        <f>IF('Data Sheet'!$B$9="NC-50","N/A","OK")</f>
        <v>OK</v>
      </c>
      <c r="K949" s="17" t="str">
        <f>IF('Data Sheet'!$B$9="NC-50","N/A","OK")</f>
        <v>OK</v>
      </c>
      <c r="L949" s="17" t="str">
        <f t="shared" si="164"/>
        <v>OK</v>
      </c>
      <c r="M949" s="17" t="str">
        <f t="shared" si="165"/>
        <v>OK</v>
      </c>
      <c r="N949" s="18" t="str">
        <f>IF(BO949&lt;&gt;"",
    IF(INT('Data Sheet'!$A$19)=INT('Data Sheet'!$B$19),
        --(INT('Data Sheet'!$A$19) &amp; "." &amp; BO949),
        IF(AND((--(INT('Data Sheet'!$A$19) &amp; "." &amp; BO949)&gt;=--('Data Sheet'!$A$19)), (--(INT('Data Sheet'!$A$19) &amp; "." &amp; BO949)&lt;=--('Data Sheet'!$B$19))),
            --(INT('Data Sheet'!$A$19) &amp; "." &amp; BO949),
            --(INT('Data Sheet'!$B$19) &amp; "." &amp; BO949)
        )
    ),
    IF(BN949&lt;&gt;"",
        IF(INT('Data Sheet'!$A$19)=INT('Data Sheet'!$B$19),
            --(INT('Data Sheet'!$A$19) &amp; "." &amp; LEFT(BN949,3)),
            IF(AND((--(INT('Data Sheet'!$A$19) &amp; "." &amp; LEFT(BN949,3))&gt;=--('Data Sheet'!$A$19)), (--(INT('Data Sheet'!$A$19) &amp; "." &amp; LEFT(BN949,3))&lt;=--('Data Sheet'!$B$19))),
                --(INT('Data Sheet'!$A$19) &amp; "." &amp; LEFT(BN949,3)),
                --(INT('Data Sheet'!$B$19) &amp; "." &amp; LEFT(BN949,3))
            )
        ),
        "OK"
    )
)</f>
        <v>OK</v>
      </c>
      <c r="O949" s="23" t="str">
        <f>IF(BP949&lt;&gt;"",
    IF(INT('Data Sheet'!$A$19)=INT('Data Sheet'!$B$19),
        --(INT('Data Sheet'!$A$19) &amp; "." &amp; BP949),
        IF(AND((--(INT('Data Sheet'!$A$19) &amp; "." &amp; BP949)&gt;=--('Data Sheet'!$A$19)), (--(INT('Data Sheet'!$A$19) &amp; "." &amp; BP949)&lt;=--('Data Sheet'!$B$19))),
            --(INT('Data Sheet'!$A$19) &amp; "." &amp; BP949),
            --(INT('Data Sheet'!$B$19) &amp; "." &amp; BP949)
        )
    ),
    IF(BN949&lt;&gt;"",
        IF(INT('Data Sheet'!$A$19)=INT('Data Sheet'!$B$19),
            --(INT('Data Sheet'!$A$19) &amp; "." &amp; RIGHT(BN949,3)),
            IF(AND((--(INT('Data Sheet'!$A$19) &amp; "." &amp; RIGHT(BN949,3))&gt;=--('Data Sheet'!$A$19)), (--(INT('Data Sheet'!$A$19) &amp; "." &amp; RIGHT(BN949,3))&lt;=--('Data Sheet'!$B$19))),
                --(INT('Data Sheet'!$A$19) &amp; "." &amp; RIGHT(BN949,3)),
                --(INT('Data Sheet'!$B$19) &amp; "." &amp; RIGHT(BN949,3))
            )
        ),
        "OK"
    )
)</f>
        <v>OK</v>
      </c>
      <c r="P949" s="23" t="str">
        <f>IF(BR949&lt;&gt;"",
    IF(INT('Data Sheet'!$A$19)=INT('Data Sheet'!$B$15),
        --(INT('Data Sheet'!$A$15) &amp; "." &amp; BR949),
        IF(AND((--(INT('Data Sheet'!$A$15) &amp; "." &amp; BR949)&gt;=--('Data Sheet'!$A$15)), (--(INT('Data Sheet'!$A$15) &amp; "." &amp; BR949)&lt;=--('Data Sheet'!$B$15))),
            --(INT('Data Sheet'!$A$15) &amp; "." &amp; BR949),
            --(INT('Data Sheet'!$B$15) &amp; "." &amp; BR949)
        )
    ),
    IF(BQ949&lt;&gt;"",
        IF(INT('Data Sheet'!$A$15)=INT('Data Sheet'!$B$15),
            --(INT('Data Sheet'!$A$15) &amp; "." &amp; LEFT(BQ949,3)),
            IF(AND((--(INT('Data Sheet'!$A$15) &amp; "." &amp; LEFT(BQ949,3))&gt;=--('Data Sheet'!$A$15)), (--(INT('Data Sheet'!$A$15) &amp; "." &amp; LEFT(BQ949,3))&lt;=--('Data Sheet'!$B$15))),
                --(INT('Data Sheet'!$A$15) &amp; "." &amp; LEFT(BQ949,3)),
                --(INT('Data Sheet'!$B$15) &amp; "." &amp; LEFT(BQ949,3))
            )
        ),
        "OK"
    )
)</f>
        <v>OK</v>
      </c>
      <c r="Q949" s="23" t="str">
        <f>IF(BS949&lt;&gt;"",
    IF(INT('Data Sheet'!$A$19)=INT('Data Sheet'!$B$15),
        --(INT('Data Sheet'!$A$15) &amp; "." &amp; BS949),
        IF(AND((--(INT('Data Sheet'!$A$15) &amp; "." &amp; BS949)&gt;=--('Data Sheet'!$A$15)), (--(INT('Data Sheet'!$A$15) &amp; "." &amp; BS949)&lt;=--('Data Sheet'!$B$15))),
            --(INT('Data Sheet'!$A$15) &amp; "." &amp; BS949),
            --(INT('Data Sheet'!$B$15) &amp; "." &amp; BS949)
        )
    ),
    IF(BQ949&lt;&gt;"",
        IF(INT('Data Sheet'!$A$15)=INT('Data Sheet'!$B$15),
            --(INT('Data Sheet'!$A$15) &amp; "." &amp; RIGHT(BQ949,3)),
            IF(AND((--(INT('Data Sheet'!$A$15) &amp; "." &amp; RIGHT(BQ949,3))&gt;=--('Data Sheet'!$A$15)), (--(INT('Data Sheet'!$A$15) &amp; "." &amp; RIGHT(BQ949,3))&lt;=--('Data Sheet'!$B$15))),
                --(INT('Data Sheet'!$A$15) &amp; "." &amp; RIGHT(BQ949,3)),
                --(INT('Data Sheet'!$B$15) &amp; "." &amp; RIGHT(BQ949,3))
            )
        ),
        "OK"
    )
)</f>
        <v>OK</v>
      </c>
      <c r="R949" s="19"/>
      <c r="S949" s="19"/>
      <c r="T949" s="19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1"/>
      <c r="AU949" s="21"/>
      <c r="AV949" s="21"/>
      <c r="AW949" s="22"/>
      <c r="AX949" s="99"/>
      <c r="AY949" s="20"/>
      <c r="AZ949" s="20"/>
      <c r="BA949" s="22"/>
      <c r="BB949">
        <v>941</v>
      </c>
      <c r="BC949" s="80"/>
      <c r="BD949" s="80"/>
      <c r="BE949" s="80"/>
      <c r="BF949" s="80"/>
      <c r="BG949" s="32" t="str">
        <f t="shared" si="158"/>
        <v/>
      </c>
      <c r="BH949" s="78">
        <f t="shared" si="156"/>
        <v>0</v>
      </c>
      <c r="BI949" s="2">
        <f t="shared" si="159"/>
        <v>0</v>
      </c>
      <c r="BJ949" s="2">
        <f t="shared" si="160"/>
        <v>0</v>
      </c>
      <c r="BK949" s="2">
        <f t="shared" si="157"/>
        <v>0</v>
      </c>
    </row>
    <row r="950" spans="2:63" ht="15" customHeight="1" x14ac:dyDescent="0.25">
      <c r="B950" s="14">
        <v>942</v>
      </c>
      <c r="C950" s="95" t="str">
        <f t="shared" si="161"/>
        <v/>
      </c>
      <c r="D950" s="15" t="str">
        <f t="shared" si="166"/>
        <v>OK</v>
      </c>
      <c r="E950" s="16" t="e">
        <f>VLOOKUP('Data Sheet'!$B$8,'Data Sheet'!$I$2:$J$9,2,FALSE)</f>
        <v>#N/A</v>
      </c>
      <c r="F950" s="16" t="str">
        <f t="shared" si="162"/>
        <v/>
      </c>
      <c r="G950" s="103">
        <f t="shared" si="163"/>
        <v>0</v>
      </c>
      <c r="H950" s="17" t="s">
        <v>26</v>
      </c>
      <c r="I950" s="17" t="s">
        <v>26</v>
      </c>
      <c r="J950" s="17" t="str">
        <f>IF('Data Sheet'!$B$9="NC-50","N/A","OK")</f>
        <v>OK</v>
      </c>
      <c r="K950" s="17" t="str">
        <f>IF('Data Sheet'!$B$9="NC-50","N/A","OK")</f>
        <v>OK</v>
      </c>
      <c r="L950" s="17" t="str">
        <f t="shared" si="164"/>
        <v>OK</v>
      </c>
      <c r="M950" s="17" t="str">
        <f t="shared" si="165"/>
        <v>OK</v>
      </c>
      <c r="N950" s="18" t="str">
        <f>IF(BO950&lt;&gt;"",
    IF(INT('Data Sheet'!$A$19)=INT('Data Sheet'!$B$19),
        --(INT('Data Sheet'!$A$19) &amp; "." &amp; BO950),
        IF(AND((--(INT('Data Sheet'!$A$19) &amp; "." &amp; BO950)&gt;=--('Data Sheet'!$A$19)), (--(INT('Data Sheet'!$A$19) &amp; "." &amp; BO950)&lt;=--('Data Sheet'!$B$19))),
            --(INT('Data Sheet'!$A$19) &amp; "." &amp; BO950),
            --(INT('Data Sheet'!$B$19) &amp; "." &amp; BO950)
        )
    ),
    IF(BN950&lt;&gt;"",
        IF(INT('Data Sheet'!$A$19)=INT('Data Sheet'!$B$19),
            --(INT('Data Sheet'!$A$19) &amp; "." &amp; LEFT(BN950,3)),
            IF(AND((--(INT('Data Sheet'!$A$19) &amp; "." &amp; LEFT(BN950,3))&gt;=--('Data Sheet'!$A$19)), (--(INT('Data Sheet'!$A$19) &amp; "." &amp; LEFT(BN950,3))&lt;=--('Data Sheet'!$B$19))),
                --(INT('Data Sheet'!$A$19) &amp; "." &amp; LEFT(BN950,3)),
                --(INT('Data Sheet'!$B$19) &amp; "." &amp; LEFT(BN950,3))
            )
        ),
        "OK"
    )
)</f>
        <v>OK</v>
      </c>
      <c r="O950" s="23" t="str">
        <f>IF(BP950&lt;&gt;"",
    IF(INT('Data Sheet'!$A$19)=INT('Data Sheet'!$B$19),
        --(INT('Data Sheet'!$A$19) &amp; "." &amp; BP950),
        IF(AND((--(INT('Data Sheet'!$A$19) &amp; "." &amp; BP950)&gt;=--('Data Sheet'!$A$19)), (--(INT('Data Sheet'!$A$19) &amp; "." &amp; BP950)&lt;=--('Data Sheet'!$B$19))),
            --(INT('Data Sheet'!$A$19) &amp; "." &amp; BP950),
            --(INT('Data Sheet'!$B$19) &amp; "." &amp; BP950)
        )
    ),
    IF(BN950&lt;&gt;"",
        IF(INT('Data Sheet'!$A$19)=INT('Data Sheet'!$B$19),
            --(INT('Data Sheet'!$A$19) &amp; "." &amp; RIGHT(BN950,3)),
            IF(AND((--(INT('Data Sheet'!$A$19) &amp; "." &amp; RIGHT(BN950,3))&gt;=--('Data Sheet'!$A$19)), (--(INT('Data Sheet'!$A$19) &amp; "." &amp; RIGHT(BN950,3))&lt;=--('Data Sheet'!$B$19))),
                --(INT('Data Sheet'!$A$19) &amp; "." &amp; RIGHT(BN950,3)),
                --(INT('Data Sheet'!$B$19) &amp; "." &amp; RIGHT(BN950,3))
            )
        ),
        "OK"
    )
)</f>
        <v>OK</v>
      </c>
      <c r="P950" s="23" t="str">
        <f>IF(BR950&lt;&gt;"",
    IF(INT('Data Sheet'!$A$19)=INT('Data Sheet'!$B$15),
        --(INT('Data Sheet'!$A$15) &amp; "." &amp; BR950),
        IF(AND((--(INT('Data Sheet'!$A$15) &amp; "." &amp; BR950)&gt;=--('Data Sheet'!$A$15)), (--(INT('Data Sheet'!$A$15) &amp; "." &amp; BR950)&lt;=--('Data Sheet'!$B$15))),
            --(INT('Data Sheet'!$A$15) &amp; "." &amp; BR950),
            --(INT('Data Sheet'!$B$15) &amp; "." &amp; BR950)
        )
    ),
    IF(BQ950&lt;&gt;"",
        IF(INT('Data Sheet'!$A$15)=INT('Data Sheet'!$B$15),
            --(INT('Data Sheet'!$A$15) &amp; "." &amp; LEFT(BQ950,3)),
            IF(AND((--(INT('Data Sheet'!$A$15) &amp; "." &amp; LEFT(BQ950,3))&gt;=--('Data Sheet'!$A$15)), (--(INT('Data Sheet'!$A$15) &amp; "." &amp; LEFT(BQ950,3))&lt;=--('Data Sheet'!$B$15))),
                --(INT('Data Sheet'!$A$15) &amp; "." &amp; LEFT(BQ950,3)),
                --(INT('Data Sheet'!$B$15) &amp; "." &amp; LEFT(BQ950,3))
            )
        ),
        "OK"
    )
)</f>
        <v>OK</v>
      </c>
      <c r="Q950" s="23" t="str">
        <f>IF(BS950&lt;&gt;"",
    IF(INT('Data Sheet'!$A$19)=INT('Data Sheet'!$B$15),
        --(INT('Data Sheet'!$A$15) &amp; "." &amp; BS950),
        IF(AND((--(INT('Data Sheet'!$A$15) &amp; "." &amp; BS950)&gt;=--('Data Sheet'!$A$15)), (--(INT('Data Sheet'!$A$15) &amp; "." &amp; BS950)&lt;=--('Data Sheet'!$B$15))),
            --(INT('Data Sheet'!$A$15) &amp; "." &amp; BS950),
            --(INT('Data Sheet'!$B$15) &amp; "." &amp; BS950)
        )
    ),
    IF(BQ950&lt;&gt;"",
        IF(INT('Data Sheet'!$A$15)=INT('Data Sheet'!$B$15),
            --(INT('Data Sheet'!$A$15) &amp; "." &amp; RIGHT(BQ950,3)),
            IF(AND((--(INT('Data Sheet'!$A$15) &amp; "." &amp; RIGHT(BQ950,3))&gt;=--('Data Sheet'!$A$15)), (--(INT('Data Sheet'!$A$15) &amp; "." &amp; RIGHT(BQ950,3))&lt;=--('Data Sheet'!$B$15))),
                --(INT('Data Sheet'!$A$15) &amp; "." &amp; RIGHT(BQ950,3)),
                --(INT('Data Sheet'!$B$15) &amp; "." &amp; RIGHT(BQ950,3))
            )
        ),
        "OK"
    )
)</f>
        <v>OK</v>
      </c>
      <c r="R950" s="19"/>
      <c r="S950" s="19"/>
      <c r="T950" s="19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1"/>
      <c r="AU950" s="21"/>
      <c r="AV950" s="21"/>
      <c r="AW950" s="22"/>
      <c r="AX950" s="99"/>
      <c r="AY950" s="20"/>
      <c r="AZ950" s="20"/>
      <c r="BA950" s="22"/>
      <c r="BB950">
        <v>942</v>
      </c>
      <c r="BC950" s="80"/>
      <c r="BD950" s="80"/>
      <c r="BE950" s="80"/>
      <c r="BF950" s="80"/>
      <c r="BG950" s="32" t="str">
        <f t="shared" si="158"/>
        <v/>
      </c>
      <c r="BH950" s="78">
        <f t="shared" si="156"/>
        <v>0</v>
      </c>
      <c r="BI950" s="2">
        <f t="shared" si="159"/>
        <v>0</v>
      </c>
      <c r="BJ950" s="2">
        <f t="shared" si="160"/>
        <v>0</v>
      </c>
      <c r="BK950" s="2">
        <f t="shared" si="157"/>
        <v>0</v>
      </c>
    </row>
    <row r="951" spans="2:63" ht="15" customHeight="1" x14ac:dyDescent="0.25">
      <c r="B951" s="14">
        <v>943</v>
      </c>
      <c r="C951" s="95" t="str">
        <f t="shared" si="161"/>
        <v/>
      </c>
      <c r="D951" s="15" t="str">
        <f t="shared" si="166"/>
        <v>OK</v>
      </c>
      <c r="E951" s="16" t="e">
        <f>VLOOKUP('Data Sheet'!$B$8,'Data Sheet'!$I$2:$J$9,2,FALSE)</f>
        <v>#N/A</v>
      </c>
      <c r="F951" s="16" t="str">
        <f t="shared" si="162"/>
        <v/>
      </c>
      <c r="G951" s="103">
        <f t="shared" si="163"/>
        <v>0</v>
      </c>
      <c r="H951" s="17" t="s">
        <v>26</v>
      </c>
      <c r="I951" s="17" t="s">
        <v>26</v>
      </c>
      <c r="J951" s="17" t="str">
        <f>IF('Data Sheet'!$B$9="NC-50","N/A","OK")</f>
        <v>OK</v>
      </c>
      <c r="K951" s="17" t="str">
        <f>IF('Data Sheet'!$B$9="NC-50","N/A","OK")</f>
        <v>OK</v>
      </c>
      <c r="L951" s="17" t="str">
        <f t="shared" si="164"/>
        <v>OK</v>
      </c>
      <c r="M951" s="17" t="str">
        <f t="shared" si="165"/>
        <v>OK</v>
      </c>
      <c r="N951" s="18" t="str">
        <f>IF(BO951&lt;&gt;"",
    IF(INT('Data Sheet'!$A$19)=INT('Data Sheet'!$B$19),
        --(INT('Data Sheet'!$A$19) &amp; "." &amp; BO951),
        IF(AND((--(INT('Data Sheet'!$A$19) &amp; "." &amp; BO951)&gt;=--('Data Sheet'!$A$19)), (--(INT('Data Sheet'!$A$19) &amp; "." &amp; BO951)&lt;=--('Data Sheet'!$B$19))),
            --(INT('Data Sheet'!$A$19) &amp; "." &amp; BO951),
            --(INT('Data Sheet'!$B$19) &amp; "." &amp; BO951)
        )
    ),
    IF(BN951&lt;&gt;"",
        IF(INT('Data Sheet'!$A$19)=INT('Data Sheet'!$B$19),
            --(INT('Data Sheet'!$A$19) &amp; "." &amp; LEFT(BN951,3)),
            IF(AND((--(INT('Data Sheet'!$A$19) &amp; "." &amp; LEFT(BN951,3))&gt;=--('Data Sheet'!$A$19)), (--(INT('Data Sheet'!$A$19) &amp; "." &amp; LEFT(BN951,3))&lt;=--('Data Sheet'!$B$19))),
                --(INT('Data Sheet'!$A$19) &amp; "." &amp; LEFT(BN951,3)),
                --(INT('Data Sheet'!$B$19) &amp; "." &amp; LEFT(BN951,3))
            )
        ),
        "OK"
    )
)</f>
        <v>OK</v>
      </c>
      <c r="O951" s="23" t="str">
        <f>IF(BP951&lt;&gt;"",
    IF(INT('Data Sheet'!$A$19)=INT('Data Sheet'!$B$19),
        --(INT('Data Sheet'!$A$19) &amp; "." &amp; BP951),
        IF(AND((--(INT('Data Sheet'!$A$19) &amp; "." &amp; BP951)&gt;=--('Data Sheet'!$A$19)), (--(INT('Data Sheet'!$A$19) &amp; "." &amp; BP951)&lt;=--('Data Sheet'!$B$19))),
            --(INT('Data Sheet'!$A$19) &amp; "." &amp; BP951),
            --(INT('Data Sheet'!$B$19) &amp; "." &amp; BP951)
        )
    ),
    IF(BN951&lt;&gt;"",
        IF(INT('Data Sheet'!$A$19)=INT('Data Sheet'!$B$19),
            --(INT('Data Sheet'!$A$19) &amp; "." &amp; RIGHT(BN951,3)),
            IF(AND((--(INT('Data Sheet'!$A$19) &amp; "." &amp; RIGHT(BN951,3))&gt;=--('Data Sheet'!$A$19)), (--(INT('Data Sheet'!$A$19) &amp; "." &amp; RIGHT(BN951,3))&lt;=--('Data Sheet'!$B$19))),
                --(INT('Data Sheet'!$A$19) &amp; "." &amp; RIGHT(BN951,3)),
                --(INT('Data Sheet'!$B$19) &amp; "." &amp; RIGHT(BN951,3))
            )
        ),
        "OK"
    )
)</f>
        <v>OK</v>
      </c>
      <c r="P951" s="23" t="str">
        <f>IF(BR951&lt;&gt;"",
    IF(INT('Data Sheet'!$A$19)=INT('Data Sheet'!$B$15),
        --(INT('Data Sheet'!$A$15) &amp; "." &amp; BR951),
        IF(AND((--(INT('Data Sheet'!$A$15) &amp; "." &amp; BR951)&gt;=--('Data Sheet'!$A$15)), (--(INT('Data Sheet'!$A$15) &amp; "." &amp; BR951)&lt;=--('Data Sheet'!$B$15))),
            --(INT('Data Sheet'!$A$15) &amp; "." &amp; BR951),
            --(INT('Data Sheet'!$B$15) &amp; "." &amp; BR951)
        )
    ),
    IF(BQ951&lt;&gt;"",
        IF(INT('Data Sheet'!$A$15)=INT('Data Sheet'!$B$15),
            --(INT('Data Sheet'!$A$15) &amp; "." &amp; LEFT(BQ951,3)),
            IF(AND((--(INT('Data Sheet'!$A$15) &amp; "." &amp; LEFT(BQ951,3))&gt;=--('Data Sheet'!$A$15)), (--(INT('Data Sheet'!$A$15) &amp; "." &amp; LEFT(BQ951,3))&lt;=--('Data Sheet'!$B$15))),
                --(INT('Data Sheet'!$A$15) &amp; "." &amp; LEFT(BQ951,3)),
                --(INT('Data Sheet'!$B$15) &amp; "." &amp; LEFT(BQ951,3))
            )
        ),
        "OK"
    )
)</f>
        <v>OK</v>
      </c>
      <c r="Q951" s="23" t="str">
        <f>IF(BS951&lt;&gt;"",
    IF(INT('Data Sheet'!$A$19)=INT('Data Sheet'!$B$15),
        --(INT('Data Sheet'!$A$15) &amp; "." &amp; BS951),
        IF(AND((--(INT('Data Sheet'!$A$15) &amp; "." &amp; BS951)&gt;=--('Data Sheet'!$A$15)), (--(INT('Data Sheet'!$A$15) &amp; "." &amp; BS951)&lt;=--('Data Sheet'!$B$15))),
            --(INT('Data Sheet'!$A$15) &amp; "." &amp; BS951),
            --(INT('Data Sheet'!$B$15) &amp; "." &amp; BS951)
        )
    ),
    IF(BQ951&lt;&gt;"",
        IF(INT('Data Sheet'!$A$15)=INT('Data Sheet'!$B$15),
            --(INT('Data Sheet'!$A$15) &amp; "." &amp; RIGHT(BQ951,3)),
            IF(AND((--(INT('Data Sheet'!$A$15) &amp; "." &amp; RIGHT(BQ951,3))&gt;=--('Data Sheet'!$A$15)), (--(INT('Data Sheet'!$A$15) &amp; "." &amp; RIGHT(BQ951,3))&lt;=--('Data Sheet'!$B$15))),
                --(INT('Data Sheet'!$A$15) &amp; "." &amp; RIGHT(BQ951,3)),
                --(INT('Data Sheet'!$B$15) &amp; "." &amp; RIGHT(BQ951,3))
            )
        ),
        "OK"
    )
)</f>
        <v>OK</v>
      </c>
      <c r="R951" s="19"/>
      <c r="S951" s="19"/>
      <c r="T951" s="19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1"/>
      <c r="AU951" s="21"/>
      <c r="AV951" s="21"/>
      <c r="AW951" s="22"/>
      <c r="AX951" s="99"/>
      <c r="AY951" s="20"/>
      <c r="AZ951" s="20"/>
      <c r="BA951" s="22"/>
      <c r="BB951">
        <v>943</v>
      </c>
      <c r="BC951" s="80"/>
      <c r="BD951" s="80"/>
      <c r="BE951" s="80"/>
      <c r="BF951" s="80"/>
      <c r="BG951" s="32" t="str">
        <f t="shared" si="158"/>
        <v/>
      </c>
      <c r="BH951" s="78">
        <f t="shared" si="156"/>
        <v>0</v>
      </c>
      <c r="BI951" s="2">
        <f t="shared" si="159"/>
        <v>0</v>
      </c>
      <c r="BJ951" s="2">
        <f t="shared" si="160"/>
        <v>0</v>
      </c>
      <c r="BK951" s="2">
        <f t="shared" si="157"/>
        <v>0</v>
      </c>
    </row>
    <row r="952" spans="2:63" ht="15" customHeight="1" x14ac:dyDescent="0.25">
      <c r="B952" s="14">
        <v>944</v>
      </c>
      <c r="C952" s="95" t="str">
        <f t="shared" si="161"/>
        <v/>
      </c>
      <c r="D952" s="15" t="str">
        <f t="shared" si="166"/>
        <v>OK</v>
      </c>
      <c r="E952" s="16" t="e">
        <f>VLOOKUP('Data Sheet'!$B$8,'Data Sheet'!$I$2:$J$9,2,FALSE)</f>
        <v>#N/A</v>
      </c>
      <c r="F952" s="16" t="str">
        <f t="shared" si="162"/>
        <v/>
      </c>
      <c r="G952" s="103">
        <f t="shared" si="163"/>
        <v>0</v>
      </c>
      <c r="H952" s="17" t="s">
        <v>26</v>
      </c>
      <c r="I952" s="17" t="s">
        <v>26</v>
      </c>
      <c r="J952" s="17" t="str">
        <f>IF('Data Sheet'!$B$9="NC-50","N/A","OK")</f>
        <v>OK</v>
      </c>
      <c r="K952" s="17" t="str">
        <f>IF('Data Sheet'!$B$9="NC-50","N/A","OK")</f>
        <v>OK</v>
      </c>
      <c r="L952" s="17" t="str">
        <f t="shared" si="164"/>
        <v>OK</v>
      </c>
      <c r="M952" s="17" t="str">
        <f t="shared" si="165"/>
        <v>OK</v>
      </c>
      <c r="N952" s="18" t="str">
        <f>IF(BO952&lt;&gt;"",
    IF(INT('Data Sheet'!$A$19)=INT('Data Sheet'!$B$19),
        --(INT('Data Sheet'!$A$19) &amp; "." &amp; BO952),
        IF(AND((--(INT('Data Sheet'!$A$19) &amp; "." &amp; BO952)&gt;=--('Data Sheet'!$A$19)), (--(INT('Data Sheet'!$A$19) &amp; "." &amp; BO952)&lt;=--('Data Sheet'!$B$19))),
            --(INT('Data Sheet'!$A$19) &amp; "." &amp; BO952),
            --(INT('Data Sheet'!$B$19) &amp; "." &amp; BO952)
        )
    ),
    IF(BN952&lt;&gt;"",
        IF(INT('Data Sheet'!$A$19)=INT('Data Sheet'!$B$19),
            --(INT('Data Sheet'!$A$19) &amp; "." &amp; LEFT(BN952,3)),
            IF(AND((--(INT('Data Sheet'!$A$19) &amp; "." &amp; LEFT(BN952,3))&gt;=--('Data Sheet'!$A$19)), (--(INT('Data Sheet'!$A$19) &amp; "." &amp; LEFT(BN952,3))&lt;=--('Data Sheet'!$B$19))),
                --(INT('Data Sheet'!$A$19) &amp; "." &amp; LEFT(BN952,3)),
                --(INT('Data Sheet'!$B$19) &amp; "." &amp; LEFT(BN952,3))
            )
        ),
        "OK"
    )
)</f>
        <v>OK</v>
      </c>
      <c r="O952" s="23" t="str">
        <f>IF(BP952&lt;&gt;"",
    IF(INT('Data Sheet'!$A$19)=INT('Data Sheet'!$B$19),
        --(INT('Data Sheet'!$A$19) &amp; "." &amp; BP952),
        IF(AND((--(INT('Data Sheet'!$A$19) &amp; "." &amp; BP952)&gt;=--('Data Sheet'!$A$19)), (--(INT('Data Sheet'!$A$19) &amp; "." &amp; BP952)&lt;=--('Data Sheet'!$B$19))),
            --(INT('Data Sheet'!$A$19) &amp; "." &amp; BP952),
            --(INT('Data Sheet'!$B$19) &amp; "." &amp; BP952)
        )
    ),
    IF(BN952&lt;&gt;"",
        IF(INT('Data Sheet'!$A$19)=INT('Data Sheet'!$B$19),
            --(INT('Data Sheet'!$A$19) &amp; "." &amp; RIGHT(BN952,3)),
            IF(AND((--(INT('Data Sheet'!$A$19) &amp; "." &amp; RIGHT(BN952,3))&gt;=--('Data Sheet'!$A$19)), (--(INT('Data Sheet'!$A$19) &amp; "." &amp; RIGHT(BN952,3))&lt;=--('Data Sheet'!$B$19))),
                --(INT('Data Sheet'!$A$19) &amp; "." &amp; RIGHT(BN952,3)),
                --(INT('Data Sheet'!$B$19) &amp; "." &amp; RIGHT(BN952,3))
            )
        ),
        "OK"
    )
)</f>
        <v>OK</v>
      </c>
      <c r="P952" s="23" t="str">
        <f>IF(BR952&lt;&gt;"",
    IF(INT('Data Sheet'!$A$19)=INT('Data Sheet'!$B$15),
        --(INT('Data Sheet'!$A$15) &amp; "." &amp; BR952),
        IF(AND((--(INT('Data Sheet'!$A$15) &amp; "." &amp; BR952)&gt;=--('Data Sheet'!$A$15)), (--(INT('Data Sheet'!$A$15) &amp; "." &amp; BR952)&lt;=--('Data Sheet'!$B$15))),
            --(INT('Data Sheet'!$A$15) &amp; "." &amp; BR952),
            --(INT('Data Sheet'!$B$15) &amp; "." &amp; BR952)
        )
    ),
    IF(BQ952&lt;&gt;"",
        IF(INT('Data Sheet'!$A$15)=INT('Data Sheet'!$B$15),
            --(INT('Data Sheet'!$A$15) &amp; "." &amp; LEFT(BQ952,3)),
            IF(AND((--(INT('Data Sheet'!$A$15) &amp; "." &amp; LEFT(BQ952,3))&gt;=--('Data Sheet'!$A$15)), (--(INT('Data Sheet'!$A$15) &amp; "." &amp; LEFT(BQ952,3))&lt;=--('Data Sheet'!$B$15))),
                --(INT('Data Sheet'!$A$15) &amp; "." &amp; LEFT(BQ952,3)),
                --(INT('Data Sheet'!$B$15) &amp; "." &amp; LEFT(BQ952,3))
            )
        ),
        "OK"
    )
)</f>
        <v>OK</v>
      </c>
      <c r="Q952" s="23" t="str">
        <f>IF(BS952&lt;&gt;"",
    IF(INT('Data Sheet'!$A$19)=INT('Data Sheet'!$B$15),
        --(INT('Data Sheet'!$A$15) &amp; "." &amp; BS952),
        IF(AND((--(INT('Data Sheet'!$A$15) &amp; "." &amp; BS952)&gt;=--('Data Sheet'!$A$15)), (--(INT('Data Sheet'!$A$15) &amp; "." &amp; BS952)&lt;=--('Data Sheet'!$B$15))),
            --(INT('Data Sheet'!$A$15) &amp; "." &amp; BS952),
            --(INT('Data Sheet'!$B$15) &amp; "." &amp; BS952)
        )
    ),
    IF(BQ952&lt;&gt;"",
        IF(INT('Data Sheet'!$A$15)=INT('Data Sheet'!$B$15),
            --(INT('Data Sheet'!$A$15) &amp; "." &amp; RIGHT(BQ952,3)),
            IF(AND((--(INT('Data Sheet'!$A$15) &amp; "." &amp; RIGHT(BQ952,3))&gt;=--('Data Sheet'!$A$15)), (--(INT('Data Sheet'!$A$15) &amp; "." &amp; RIGHT(BQ952,3))&lt;=--('Data Sheet'!$B$15))),
                --(INT('Data Sheet'!$A$15) &amp; "." &amp; RIGHT(BQ952,3)),
                --(INT('Data Sheet'!$B$15) &amp; "." &amp; RIGHT(BQ952,3))
            )
        ),
        "OK"
    )
)</f>
        <v>OK</v>
      </c>
      <c r="R952" s="19"/>
      <c r="S952" s="19"/>
      <c r="T952" s="19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1"/>
      <c r="AU952" s="21"/>
      <c r="AV952" s="21"/>
      <c r="AW952" s="22"/>
      <c r="AX952" s="99"/>
      <c r="AY952" s="20"/>
      <c r="AZ952" s="20"/>
      <c r="BA952" s="22"/>
      <c r="BB952">
        <v>944</v>
      </c>
      <c r="BC952" s="80"/>
      <c r="BD952" s="80"/>
      <c r="BE952" s="80"/>
      <c r="BF952" s="80"/>
      <c r="BG952" s="32" t="str">
        <f t="shared" si="158"/>
        <v/>
      </c>
      <c r="BH952" s="78">
        <f t="shared" si="156"/>
        <v>0</v>
      </c>
      <c r="BI952" s="2">
        <f t="shared" si="159"/>
        <v>0</v>
      </c>
      <c r="BJ952" s="2">
        <f t="shared" si="160"/>
        <v>0</v>
      </c>
      <c r="BK952" s="2">
        <f t="shared" si="157"/>
        <v>0</v>
      </c>
    </row>
    <row r="953" spans="2:63" ht="15" customHeight="1" x14ac:dyDescent="0.25">
      <c r="B953" s="14">
        <v>945</v>
      </c>
      <c r="C953" s="95" t="str">
        <f t="shared" si="161"/>
        <v/>
      </c>
      <c r="D953" s="15" t="str">
        <f t="shared" si="166"/>
        <v>OK</v>
      </c>
      <c r="E953" s="16" t="e">
        <f>VLOOKUP('Data Sheet'!$B$8,'Data Sheet'!$I$2:$J$9,2,FALSE)</f>
        <v>#N/A</v>
      </c>
      <c r="F953" s="16" t="str">
        <f t="shared" si="162"/>
        <v/>
      </c>
      <c r="G953" s="103">
        <f t="shared" si="163"/>
        <v>0</v>
      </c>
      <c r="H953" s="17" t="s">
        <v>26</v>
      </c>
      <c r="I953" s="17" t="s">
        <v>26</v>
      </c>
      <c r="J953" s="17" t="str">
        <f>IF('Data Sheet'!$B$9="NC-50","N/A","OK")</f>
        <v>OK</v>
      </c>
      <c r="K953" s="17" t="str">
        <f>IF('Data Sheet'!$B$9="NC-50","N/A","OK")</f>
        <v>OK</v>
      </c>
      <c r="L953" s="17" t="str">
        <f t="shared" si="164"/>
        <v>OK</v>
      </c>
      <c r="M953" s="17" t="str">
        <f t="shared" si="165"/>
        <v>OK</v>
      </c>
      <c r="N953" s="18" t="str">
        <f>IF(BO953&lt;&gt;"",
    IF(INT('Data Sheet'!$A$19)=INT('Data Sheet'!$B$19),
        --(INT('Data Sheet'!$A$19) &amp; "." &amp; BO953),
        IF(AND((--(INT('Data Sheet'!$A$19) &amp; "." &amp; BO953)&gt;=--('Data Sheet'!$A$19)), (--(INT('Data Sheet'!$A$19) &amp; "." &amp; BO953)&lt;=--('Data Sheet'!$B$19))),
            --(INT('Data Sheet'!$A$19) &amp; "." &amp; BO953),
            --(INT('Data Sheet'!$B$19) &amp; "." &amp; BO953)
        )
    ),
    IF(BN953&lt;&gt;"",
        IF(INT('Data Sheet'!$A$19)=INT('Data Sheet'!$B$19),
            --(INT('Data Sheet'!$A$19) &amp; "." &amp; LEFT(BN953,3)),
            IF(AND((--(INT('Data Sheet'!$A$19) &amp; "." &amp; LEFT(BN953,3))&gt;=--('Data Sheet'!$A$19)), (--(INT('Data Sheet'!$A$19) &amp; "." &amp; LEFT(BN953,3))&lt;=--('Data Sheet'!$B$19))),
                --(INT('Data Sheet'!$A$19) &amp; "." &amp; LEFT(BN953,3)),
                --(INT('Data Sheet'!$B$19) &amp; "." &amp; LEFT(BN953,3))
            )
        ),
        "OK"
    )
)</f>
        <v>OK</v>
      </c>
      <c r="O953" s="23" t="str">
        <f>IF(BP953&lt;&gt;"",
    IF(INT('Data Sheet'!$A$19)=INT('Data Sheet'!$B$19),
        --(INT('Data Sheet'!$A$19) &amp; "." &amp; BP953),
        IF(AND((--(INT('Data Sheet'!$A$19) &amp; "." &amp; BP953)&gt;=--('Data Sheet'!$A$19)), (--(INT('Data Sheet'!$A$19) &amp; "." &amp; BP953)&lt;=--('Data Sheet'!$B$19))),
            --(INT('Data Sheet'!$A$19) &amp; "." &amp; BP953),
            --(INT('Data Sheet'!$B$19) &amp; "." &amp; BP953)
        )
    ),
    IF(BN953&lt;&gt;"",
        IF(INT('Data Sheet'!$A$19)=INT('Data Sheet'!$B$19),
            --(INT('Data Sheet'!$A$19) &amp; "." &amp; RIGHT(BN953,3)),
            IF(AND((--(INT('Data Sheet'!$A$19) &amp; "." &amp; RIGHT(BN953,3))&gt;=--('Data Sheet'!$A$19)), (--(INT('Data Sheet'!$A$19) &amp; "." &amp; RIGHT(BN953,3))&lt;=--('Data Sheet'!$B$19))),
                --(INT('Data Sheet'!$A$19) &amp; "." &amp; RIGHT(BN953,3)),
                --(INT('Data Sheet'!$B$19) &amp; "." &amp; RIGHT(BN953,3))
            )
        ),
        "OK"
    )
)</f>
        <v>OK</v>
      </c>
      <c r="P953" s="23" t="str">
        <f>IF(BR953&lt;&gt;"",
    IF(INT('Data Sheet'!$A$19)=INT('Data Sheet'!$B$15),
        --(INT('Data Sheet'!$A$15) &amp; "." &amp; BR953),
        IF(AND((--(INT('Data Sheet'!$A$15) &amp; "." &amp; BR953)&gt;=--('Data Sheet'!$A$15)), (--(INT('Data Sheet'!$A$15) &amp; "." &amp; BR953)&lt;=--('Data Sheet'!$B$15))),
            --(INT('Data Sheet'!$A$15) &amp; "." &amp; BR953),
            --(INT('Data Sheet'!$B$15) &amp; "." &amp; BR953)
        )
    ),
    IF(BQ953&lt;&gt;"",
        IF(INT('Data Sheet'!$A$15)=INT('Data Sheet'!$B$15),
            --(INT('Data Sheet'!$A$15) &amp; "." &amp; LEFT(BQ953,3)),
            IF(AND((--(INT('Data Sheet'!$A$15) &amp; "." &amp; LEFT(BQ953,3))&gt;=--('Data Sheet'!$A$15)), (--(INT('Data Sheet'!$A$15) &amp; "." &amp; LEFT(BQ953,3))&lt;=--('Data Sheet'!$B$15))),
                --(INT('Data Sheet'!$A$15) &amp; "." &amp; LEFT(BQ953,3)),
                --(INT('Data Sheet'!$B$15) &amp; "." &amp; LEFT(BQ953,3))
            )
        ),
        "OK"
    )
)</f>
        <v>OK</v>
      </c>
      <c r="Q953" s="23" t="str">
        <f>IF(BS953&lt;&gt;"",
    IF(INT('Data Sheet'!$A$19)=INT('Data Sheet'!$B$15),
        --(INT('Data Sheet'!$A$15) &amp; "." &amp; BS953),
        IF(AND((--(INT('Data Sheet'!$A$15) &amp; "." &amp; BS953)&gt;=--('Data Sheet'!$A$15)), (--(INT('Data Sheet'!$A$15) &amp; "." &amp; BS953)&lt;=--('Data Sheet'!$B$15))),
            --(INT('Data Sheet'!$A$15) &amp; "." &amp; BS953),
            --(INT('Data Sheet'!$B$15) &amp; "." &amp; BS953)
        )
    ),
    IF(BQ953&lt;&gt;"",
        IF(INT('Data Sheet'!$A$15)=INT('Data Sheet'!$B$15),
            --(INT('Data Sheet'!$A$15) &amp; "." &amp; RIGHT(BQ953,3)),
            IF(AND((--(INT('Data Sheet'!$A$15) &amp; "." &amp; RIGHT(BQ953,3))&gt;=--('Data Sheet'!$A$15)), (--(INT('Data Sheet'!$A$15) &amp; "." &amp; RIGHT(BQ953,3))&lt;=--('Data Sheet'!$B$15))),
                --(INT('Data Sheet'!$A$15) &amp; "." &amp; RIGHT(BQ953,3)),
                --(INT('Data Sheet'!$B$15) &amp; "." &amp; RIGHT(BQ953,3))
            )
        ),
        "OK"
    )
)</f>
        <v>OK</v>
      </c>
      <c r="R953" s="19"/>
      <c r="S953" s="19"/>
      <c r="T953" s="19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1"/>
      <c r="AU953" s="21"/>
      <c r="AV953" s="21"/>
      <c r="AW953" s="22"/>
      <c r="AX953" s="99"/>
      <c r="AY953" s="20"/>
      <c r="AZ953" s="20"/>
      <c r="BA953" s="22"/>
      <c r="BB953">
        <v>945</v>
      </c>
      <c r="BC953" s="80"/>
      <c r="BD953" s="80"/>
      <c r="BE953" s="80"/>
      <c r="BF953" s="80"/>
      <c r="BG953" s="32" t="str">
        <f t="shared" si="158"/>
        <v/>
      </c>
      <c r="BH953" s="78">
        <f t="shared" si="156"/>
        <v>0</v>
      </c>
      <c r="BI953" s="2">
        <f t="shared" si="159"/>
        <v>0</v>
      </c>
      <c r="BJ953" s="2">
        <f t="shared" si="160"/>
        <v>0</v>
      </c>
      <c r="BK953" s="2">
        <f t="shared" si="157"/>
        <v>0</v>
      </c>
    </row>
    <row r="954" spans="2:63" ht="15" customHeight="1" x14ac:dyDescent="0.25">
      <c r="B954" s="14">
        <v>946</v>
      </c>
      <c r="C954" s="95" t="str">
        <f t="shared" si="161"/>
        <v/>
      </c>
      <c r="D954" s="15" t="str">
        <f t="shared" si="166"/>
        <v>OK</v>
      </c>
      <c r="E954" s="16" t="e">
        <f>VLOOKUP('Data Sheet'!$B$8,'Data Sheet'!$I$2:$J$9,2,FALSE)</f>
        <v>#N/A</v>
      </c>
      <c r="F954" s="16" t="str">
        <f t="shared" si="162"/>
        <v/>
      </c>
      <c r="G954" s="103">
        <f t="shared" si="163"/>
        <v>0</v>
      </c>
      <c r="H954" s="17" t="s">
        <v>26</v>
      </c>
      <c r="I954" s="17" t="s">
        <v>26</v>
      </c>
      <c r="J954" s="17" t="str">
        <f>IF('Data Sheet'!$B$9="NC-50","N/A","OK")</f>
        <v>OK</v>
      </c>
      <c r="K954" s="17" t="str">
        <f>IF('Data Sheet'!$B$9="NC-50","N/A","OK")</f>
        <v>OK</v>
      </c>
      <c r="L954" s="17" t="str">
        <f t="shared" si="164"/>
        <v>OK</v>
      </c>
      <c r="M954" s="17" t="str">
        <f t="shared" si="165"/>
        <v>OK</v>
      </c>
      <c r="N954" s="18" t="str">
        <f>IF(BO954&lt;&gt;"",
    IF(INT('Data Sheet'!$A$19)=INT('Data Sheet'!$B$19),
        --(INT('Data Sheet'!$A$19) &amp; "." &amp; BO954),
        IF(AND((--(INT('Data Sheet'!$A$19) &amp; "." &amp; BO954)&gt;=--('Data Sheet'!$A$19)), (--(INT('Data Sheet'!$A$19) &amp; "." &amp; BO954)&lt;=--('Data Sheet'!$B$19))),
            --(INT('Data Sheet'!$A$19) &amp; "." &amp; BO954),
            --(INT('Data Sheet'!$B$19) &amp; "." &amp; BO954)
        )
    ),
    IF(BN954&lt;&gt;"",
        IF(INT('Data Sheet'!$A$19)=INT('Data Sheet'!$B$19),
            --(INT('Data Sheet'!$A$19) &amp; "." &amp; LEFT(BN954,3)),
            IF(AND((--(INT('Data Sheet'!$A$19) &amp; "." &amp; LEFT(BN954,3))&gt;=--('Data Sheet'!$A$19)), (--(INT('Data Sheet'!$A$19) &amp; "." &amp; LEFT(BN954,3))&lt;=--('Data Sheet'!$B$19))),
                --(INT('Data Sheet'!$A$19) &amp; "." &amp; LEFT(BN954,3)),
                --(INT('Data Sheet'!$B$19) &amp; "." &amp; LEFT(BN954,3))
            )
        ),
        "OK"
    )
)</f>
        <v>OK</v>
      </c>
      <c r="O954" s="23" t="str">
        <f>IF(BP954&lt;&gt;"",
    IF(INT('Data Sheet'!$A$19)=INT('Data Sheet'!$B$19),
        --(INT('Data Sheet'!$A$19) &amp; "." &amp; BP954),
        IF(AND((--(INT('Data Sheet'!$A$19) &amp; "." &amp; BP954)&gt;=--('Data Sheet'!$A$19)), (--(INT('Data Sheet'!$A$19) &amp; "." &amp; BP954)&lt;=--('Data Sheet'!$B$19))),
            --(INT('Data Sheet'!$A$19) &amp; "." &amp; BP954),
            --(INT('Data Sheet'!$B$19) &amp; "." &amp; BP954)
        )
    ),
    IF(BN954&lt;&gt;"",
        IF(INT('Data Sheet'!$A$19)=INT('Data Sheet'!$B$19),
            --(INT('Data Sheet'!$A$19) &amp; "." &amp; RIGHT(BN954,3)),
            IF(AND((--(INT('Data Sheet'!$A$19) &amp; "." &amp; RIGHT(BN954,3))&gt;=--('Data Sheet'!$A$19)), (--(INT('Data Sheet'!$A$19) &amp; "." &amp; RIGHT(BN954,3))&lt;=--('Data Sheet'!$B$19))),
                --(INT('Data Sheet'!$A$19) &amp; "." &amp; RIGHT(BN954,3)),
                --(INT('Data Sheet'!$B$19) &amp; "." &amp; RIGHT(BN954,3))
            )
        ),
        "OK"
    )
)</f>
        <v>OK</v>
      </c>
      <c r="P954" s="23" t="str">
        <f>IF(BR954&lt;&gt;"",
    IF(INT('Data Sheet'!$A$19)=INT('Data Sheet'!$B$15),
        --(INT('Data Sheet'!$A$15) &amp; "." &amp; BR954),
        IF(AND((--(INT('Data Sheet'!$A$15) &amp; "." &amp; BR954)&gt;=--('Data Sheet'!$A$15)), (--(INT('Data Sheet'!$A$15) &amp; "." &amp; BR954)&lt;=--('Data Sheet'!$B$15))),
            --(INT('Data Sheet'!$A$15) &amp; "." &amp; BR954),
            --(INT('Data Sheet'!$B$15) &amp; "." &amp; BR954)
        )
    ),
    IF(BQ954&lt;&gt;"",
        IF(INT('Data Sheet'!$A$15)=INT('Data Sheet'!$B$15),
            --(INT('Data Sheet'!$A$15) &amp; "." &amp; LEFT(BQ954,3)),
            IF(AND((--(INT('Data Sheet'!$A$15) &amp; "." &amp; LEFT(BQ954,3))&gt;=--('Data Sheet'!$A$15)), (--(INT('Data Sheet'!$A$15) &amp; "." &amp; LEFT(BQ954,3))&lt;=--('Data Sheet'!$B$15))),
                --(INT('Data Sheet'!$A$15) &amp; "." &amp; LEFT(BQ954,3)),
                --(INT('Data Sheet'!$B$15) &amp; "." &amp; LEFT(BQ954,3))
            )
        ),
        "OK"
    )
)</f>
        <v>OK</v>
      </c>
      <c r="Q954" s="23" t="str">
        <f>IF(BS954&lt;&gt;"",
    IF(INT('Data Sheet'!$A$19)=INT('Data Sheet'!$B$15),
        --(INT('Data Sheet'!$A$15) &amp; "." &amp; BS954),
        IF(AND((--(INT('Data Sheet'!$A$15) &amp; "." &amp; BS954)&gt;=--('Data Sheet'!$A$15)), (--(INT('Data Sheet'!$A$15) &amp; "." &amp; BS954)&lt;=--('Data Sheet'!$B$15))),
            --(INT('Data Sheet'!$A$15) &amp; "." &amp; BS954),
            --(INT('Data Sheet'!$B$15) &amp; "." &amp; BS954)
        )
    ),
    IF(BQ954&lt;&gt;"",
        IF(INT('Data Sheet'!$A$15)=INT('Data Sheet'!$B$15),
            --(INT('Data Sheet'!$A$15) &amp; "." &amp; RIGHT(BQ954,3)),
            IF(AND((--(INT('Data Sheet'!$A$15) &amp; "." &amp; RIGHT(BQ954,3))&gt;=--('Data Sheet'!$A$15)), (--(INT('Data Sheet'!$A$15) &amp; "." &amp; RIGHT(BQ954,3))&lt;=--('Data Sheet'!$B$15))),
                --(INT('Data Sheet'!$A$15) &amp; "." &amp; RIGHT(BQ954,3)),
                --(INT('Data Sheet'!$B$15) &amp; "." &amp; RIGHT(BQ954,3))
            )
        ),
        "OK"
    )
)</f>
        <v>OK</v>
      </c>
      <c r="R954" s="19"/>
      <c r="S954" s="19"/>
      <c r="T954" s="19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1"/>
      <c r="AU954" s="21"/>
      <c r="AV954" s="21"/>
      <c r="AW954" s="22"/>
      <c r="AX954" s="99"/>
      <c r="AY954" s="20"/>
      <c r="AZ954" s="20"/>
      <c r="BA954" s="22"/>
      <c r="BB954">
        <v>946</v>
      </c>
      <c r="BC954" s="80"/>
      <c r="BD954" s="80"/>
      <c r="BE954" s="80"/>
      <c r="BF954" s="80"/>
      <c r="BG954" s="32" t="str">
        <f t="shared" si="158"/>
        <v/>
      </c>
      <c r="BH954" s="78">
        <f t="shared" si="156"/>
        <v>0</v>
      </c>
      <c r="BI954" s="2">
        <f t="shared" si="159"/>
        <v>0</v>
      </c>
      <c r="BJ954" s="2">
        <f t="shared" si="160"/>
        <v>0</v>
      </c>
      <c r="BK954" s="2">
        <f t="shared" si="157"/>
        <v>0</v>
      </c>
    </row>
    <row r="955" spans="2:63" ht="15" customHeight="1" x14ac:dyDescent="0.25">
      <c r="B955" s="14">
        <v>947</v>
      </c>
      <c r="C955" s="95" t="str">
        <f t="shared" si="161"/>
        <v/>
      </c>
      <c r="D955" s="15" t="str">
        <f t="shared" si="166"/>
        <v>OK</v>
      </c>
      <c r="E955" s="16" t="e">
        <f>VLOOKUP('Data Sheet'!$B$8,'Data Sheet'!$I$2:$J$9,2,FALSE)</f>
        <v>#N/A</v>
      </c>
      <c r="F955" s="16" t="str">
        <f t="shared" si="162"/>
        <v/>
      </c>
      <c r="G955" s="103">
        <f t="shared" si="163"/>
        <v>0</v>
      </c>
      <c r="H955" s="17" t="s">
        <v>26</v>
      </c>
      <c r="I955" s="17" t="s">
        <v>26</v>
      </c>
      <c r="J955" s="17" t="str">
        <f>IF('Data Sheet'!$B$9="NC-50","N/A","OK")</f>
        <v>OK</v>
      </c>
      <c r="K955" s="17" t="str">
        <f>IF('Data Sheet'!$B$9="NC-50","N/A","OK")</f>
        <v>OK</v>
      </c>
      <c r="L955" s="17" t="str">
        <f t="shared" si="164"/>
        <v>OK</v>
      </c>
      <c r="M955" s="17" t="str">
        <f t="shared" si="165"/>
        <v>OK</v>
      </c>
      <c r="N955" s="18" t="str">
        <f>IF(BO955&lt;&gt;"",
    IF(INT('Data Sheet'!$A$19)=INT('Data Sheet'!$B$19),
        --(INT('Data Sheet'!$A$19) &amp; "." &amp; BO955),
        IF(AND((--(INT('Data Sheet'!$A$19) &amp; "." &amp; BO955)&gt;=--('Data Sheet'!$A$19)), (--(INT('Data Sheet'!$A$19) &amp; "." &amp; BO955)&lt;=--('Data Sheet'!$B$19))),
            --(INT('Data Sheet'!$A$19) &amp; "." &amp; BO955),
            --(INT('Data Sheet'!$B$19) &amp; "." &amp; BO955)
        )
    ),
    IF(BN955&lt;&gt;"",
        IF(INT('Data Sheet'!$A$19)=INT('Data Sheet'!$B$19),
            --(INT('Data Sheet'!$A$19) &amp; "." &amp; LEFT(BN955,3)),
            IF(AND((--(INT('Data Sheet'!$A$19) &amp; "." &amp; LEFT(BN955,3))&gt;=--('Data Sheet'!$A$19)), (--(INT('Data Sheet'!$A$19) &amp; "." &amp; LEFT(BN955,3))&lt;=--('Data Sheet'!$B$19))),
                --(INT('Data Sheet'!$A$19) &amp; "." &amp; LEFT(BN955,3)),
                --(INT('Data Sheet'!$B$19) &amp; "." &amp; LEFT(BN955,3))
            )
        ),
        "OK"
    )
)</f>
        <v>OK</v>
      </c>
      <c r="O955" s="23" t="str">
        <f>IF(BP955&lt;&gt;"",
    IF(INT('Data Sheet'!$A$19)=INT('Data Sheet'!$B$19),
        --(INT('Data Sheet'!$A$19) &amp; "." &amp; BP955),
        IF(AND((--(INT('Data Sheet'!$A$19) &amp; "." &amp; BP955)&gt;=--('Data Sheet'!$A$19)), (--(INT('Data Sheet'!$A$19) &amp; "." &amp; BP955)&lt;=--('Data Sheet'!$B$19))),
            --(INT('Data Sheet'!$A$19) &amp; "." &amp; BP955),
            --(INT('Data Sheet'!$B$19) &amp; "." &amp; BP955)
        )
    ),
    IF(BN955&lt;&gt;"",
        IF(INT('Data Sheet'!$A$19)=INT('Data Sheet'!$B$19),
            --(INT('Data Sheet'!$A$19) &amp; "." &amp; RIGHT(BN955,3)),
            IF(AND((--(INT('Data Sheet'!$A$19) &amp; "." &amp; RIGHT(BN955,3))&gt;=--('Data Sheet'!$A$19)), (--(INT('Data Sheet'!$A$19) &amp; "." &amp; RIGHT(BN955,3))&lt;=--('Data Sheet'!$B$19))),
                --(INT('Data Sheet'!$A$19) &amp; "." &amp; RIGHT(BN955,3)),
                --(INT('Data Sheet'!$B$19) &amp; "." &amp; RIGHT(BN955,3))
            )
        ),
        "OK"
    )
)</f>
        <v>OK</v>
      </c>
      <c r="P955" s="23" t="str">
        <f>IF(BR955&lt;&gt;"",
    IF(INT('Data Sheet'!$A$19)=INT('Data Sheet'!$B$15),
        --(INT('Data Sheet'!$A$15) &amp; "." &amp; BR955),
        IF(AND((--(INT('Data Sheet'!$A$15) &amp; "." &amp; BR955)&gt;=--('Data Sheet'!$A$15)), (--(INT('Data Sheet'!$A$15) &amp; "." &amp; BR955)&lt;=--('Data Sheet'!$B$15))),
            --(INT('Data Sheet'!$A$15) &amp; "." &amp; BR955),
            --(INT('Data Sheet'!$B$15) &amp; "." &amp; BR955)
        )
    ),
    IF(BQ955&lt;&gt;"",
        IF(INT('Data Sheet'!$A$15)=INT('Data Sheet'!$B$15),
            --(INT('Data Sheet'!$A$15) &amp; "." &amp; LEFT(BQ955,3)),
            IF(AND((--(INT('Data Sheet'!$A$15) &amp; "." &amp; LEFT(BQ955,3))&gt;=--('Data Sheet'!$A$15)), (--(INT('Data Sheet'!$A$15) &amp; "." &amp; LEFT(BQ955,3))&lt;=--('Data Sheet'!$B$15))),
                --(INT('Data Sheet'!$A$15) &amp; "." &amp; LEFT(BQ955,3)),
                --(INT('Data Sheet'!$B$15) &amp; "." &amp; LEFT(BQ955,3))
            )
        ),
        "OK"
    )
)</f>
        <v>OK</v>
      </c>
      <c r="Q955" s="23" t="str">
        <f>IF(BS955&lt;&gt;"",
    IF(INT('Data Sheet'!$A$19)=INT('Data Sheet'!$B$15),
        --(INT('Data Sheet'!$A$15) &amp; "." &amp; BS955),
        IF(AND((--(INT('Data Sheet'!$A$15) &amp; "." &amp; BS955)&gt;=--('Data Sheet'!$A$15)), (--(INT('Data Sheet'!$A$15) &amp; "." &amp; BS955)&lt;=--('Data Sheet'!$B$15))),
            --(INT('Data Sheet'!$A$15) &amp; "." &amp; BS955),
            --(INT('Data Sheet'!$B$15) &amp; "." &amp; BS955)
        )
    ),
    IF(BQ955&lt;&gt;"",
        IF(INT('Data Sheet'!$A$15)=INT('Data Sheet'!$B$15),
            --(INT('Data Sheet'!$A$15) &amp; "." &amp; RIGHT(BQ955,3)),
            IF(AND((--(INT('Data Sheet'!$A$15) &amp; "." &amp; RIGHT(BQ955,3))&gt;=--('Data Sheet'!$A$15)), (--(INT('Data Sheet'!$A$15) &amp; "." &amp; RIGHT(BQ955,3))&lt;=--('Data Sheet'!$B$15))),
                --(INT('Data Sheet'!$A$15) &amp; "." &amp; RIGHT(BQ955,3)),
                --(INT('Data Sheet'!$B$15) &amp; "." &amp; RIGHT(BQ955,3))
            )
        ),
        "OK"
    )
)</f>
        <v>OK</v>
      </c>
      <c r="R955" s="19"/>
      <c r="S955" s="19"/>
      <c r="T955" s="19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1"/>
      <c r="AU955" s="21"/>
      <c r="AV955" s="21"/>
      <c r="AW955" s="22"/>
      <c r="AX955" s="99"/>
      <c r="AY955" s="20"/>
      <c r="AZ955" s="20"/>
      <c r="BA955" s="22"/>
      <c r="BB955">
        <v>947</v>
      </c>
      <c r="BC955" s="80"/>
      <c r="BD955" s="80"/>
      <c r="BE955" s="80"/>
      <c r="BF955" s="80"/>
      <c r="BG955" s="32" t="str">
        <f t="shared" si="158"/>
        <v/>
      </c>
      <c r="BH955" s="78">
        <f t="shared" si="156"/>
        <v>0</v>
      </c>
      <c r="BI955" s="2">
        <f t="shared" si="159"/>
        <v>0</v>
      </c>
      <c r="BJ955" s="2">
        <f t="shared" si="160"/>
        <v>0</v>
      </c>
      <c r="BK955" s="2">
        <f t="shared" si="157"/>
        <v>0</v>
      </c>
    </row>
    <row r="956" spans="2:63" ht="15" customHeight="1" x14ac:dyDescent="0.25">
      <c r="B956" s="14">
        <v>948</v>
      </c>
      <c r="C956" s="95" t="str">
        <f t="shared" si="161"/>
        <v/>
      </c>
      <c r="D956" s="15" t="str">
        <f t="shared" si="166"/>
        <v>OK</v>
      </c>
      <c r="E956" s="16" t="e">
        <f>VLOOKUP('Data Sheet'!$B$8,'Data Sheet'!$I$2:$J$9,2,FALSE)</f>
        <v>#N/A</v>
      </c>
      <c r="F956" s="16" t="str">
        <f t="shared" si="162"/>
        <v/>
      </c>
      <c r="G956" s="103">
        <f t="shared" si="163"/>
        <v>0</v>
      </c>
      <c r="H956" s="17" t="s">
        <v>26</v>
      </c>
      <c r="I956" s="17" t="s">
        <v>26</v>
      </c>
      <c r="J956" s="17" t="str">
        <f>IF('Data Sheet'!$B$9="NC-50","N/A","OK")</f>
        <v>OK</v>
      </c>
      <c r="K956" s="17" t="str">
        <f>IF('Data Sheet'!$B$9="NC-50","N/A","OK")</f>
        <v>OK</v>
      </c>
      <c r="L956" s="17" t="str">
        <f t="shared" si="164"/>
        <v>OK</v>
      </c>
      <c r="M956" s="17" t="str">
        <f t="shared" si="165"/>
        <v>OK</v>
      </c>
      <c r="N956" s="18" t="str">
        <f>IF(BO956&lt;&gt;"",
    IF(INT('Data Sheet'!$A$19)=INT('Data Sheet'!$B$19),
        --(INT('Data Sheet'!$A$19) &amp; "." &amp; BO956),
        IF(AND((--(INT('Data Sheet'!$A$19) &amp; "." &amp; BO956)&gt;=--('Data Sheet'!$A$19)), (--(INT('Data Sheet'!$A$19) &amp; "." &amp; BO956)&lt;=--('Data Sheet'!$B$19))),
            --(INT('Data Sheet'!$A$19) &amp; "." &amp; BO956),
            --(INT('Data Sheet'!$B$19) &amp; "." &amp; BO956)
        )
    ),
    IF(BN956&lt;&gt;"",
        IF(INT('Data Sheet'!$A$19)=INT('Data Sheet'!$B$19),
            --(INT('Data Sheet'!$A$19) &amp; "." &amp; LEFT(BN956,3)),
            IF(AND((--(INT('Data Sheet'!$A$19) &amp; "." &amp; LEFT(BN956,3))&gt;=--('Data Sheet'!$A$19)), (--(INT('Data Sheet'!$A$19) &amp; "." &amp; LEFT(BN956,3))&lt;=--('Data Sheet'!$B$19))),
                --(INT('Data Sheet'!$A$19) &amp; "." &amp; LEFT(BN956,3)),
                --(INT('Data Sheet'!$B$19) &amp; "." &amp; LEFT(BN956,3))
            )
        ),
        "OK"
    )
)</f>
        <v>OK</v>
      </c>
      <c r="O956" s="23" t="str">
        <f>IF(BP956&lt;&gt;"",
    IF(INT('Data Sheet'!$A$19)=INT('Data Sheet'!$B$19),
        --(INT('Data Sheet'!$A$19) &amp; "." &amp; BP956),
        IF(AND((--(INT('Data Sheet'!$A$19) &amp; "." &amp; BP956)&gt;=--('Data Sheet'!$A$19)), (--(INT('Data Sheet'!$A$19) &amp; "." &amp; BP956)&lt;=--('Data Sheet'!$B$19))),
            --(INT('Data Sheet'!$A$19) &amp; "." &amp; BP956),
            --(INT('Data Sheet'!$B$19) &amp; "." &amp; BP956)
        )
    ),
    IF(BN956&lt;&gt;"",
        IF(INT('Data Sheet'!$A$19)=INT('Data Sheet'!$B$19),
            --(INT('Data Sheet'!$A$19) &amp; "." &amp; RIGHT(BN956,3)),
            IF(AND((--(INT('Data Sheet'!$A$19) &amp; "." &amp; RIGHT(BN956,3))&gt;=--('Data Sheet'!$A$19)), (--(INT('Data Sheet'!$A$19) &amp; "." &amp; RIGHT(BN956,3))&lt;=--('Data Sheet'!$B$19))),
                --(INT('Data Sheet'!$A$19) &amp; "." &amp; RIGHT(BN956,3)),
                --(INT('Data Sheet'!$B$19) &amp; "." &amp; RIGHT(BN956,3))
            )
        ),
        "OK"
    )
)</f>
        <v>OK</v>
      </c>
      <c r="P956" s="23" t="str">
        <f>IF(BR956&lt;&gt;"",
    IF(INT('Data Sheet'!$A$19)=INT('Data Sheet'!$B$15),
        --(INT('Data Sheet'!$A$15) &amp; "." &amp; BR956),
        IF(AND((--(INT('Data Sheet'!$A$15) &amp; "." &amp; BR956)&gt;=--('Data Sheet'!$A$15)), (--(INT('Data Sheet'!$A$15) &amp; "." &amp; BR956)&lt;=--('Data Sheet'!$B$15))),
            --(INT('Data Sheet'!$A$15) &amp; "." &amp; BR956),
            --(INT('Data Sheet'!$B$15) &amp; "." &amp; BR956)
        )
    ),
    IF(BQ956&lt;&gt;"",
        IF(INT('Data Sheet'!$A$15)=INT('Data Sheet'!$B$15),
            --(INT('Data Sheet'!$A$15) &amp; "." &amp; LEFT(BQ956,3)),
            IF(AND((--(INT('Data Sheet'!$A$15) &amp; "." &amp; LEFT(BQ956,3))&gt;=--('Data Sheet'!$A$15)), (--(INT('Data Sheet'!$A$15) &amp; "." &amp; LEFT(BQ956,3))&lt;=--('Data Sheet'!$B$15))),
                --(INT('Data Sheet'!$A$15) &amp; "." &amp; LEFT(BQ956,3)),
                --(INT('Data Sheet'!$B$15) &amp; "." &amp; LEFT(BQ956,3))
            )
        ),
        "OK"
    )
)</f>
        <v>OK</v>
      </c>
      <c r="Q956" s="23" t="str">
        <f>IF(BS956&lt;&gt;"",
    IF(INT('Data Sheet'!$A$19)=INT('Data Sheet'!$B$15),
        --(INT('Data Sheet'!$A$15) &amp; "." &amp; BS956),
        IF(AND((--(INT('Data Sheet'!$A$15) &amp; "." &amp; BS956)&gt;=--('Data Sheet'!$A$15)), (--(INT('Data Sheet'!$A$15) &amp; "." &amp; BS956)&lt;=--('Data Sheet'!$B$15))),
            --(INT('Data Sheet'!$A$15) &amp; "." &amp; BS956),
            --(INT('Data Sheet'!$B$15) &amp; "." &amp; BS956)
        )
    ),
    IF(BQ956&lt;&gt;"",
        IF(INT('Data Sheet'!$A$15)=INT('Data Sheet'!$B$15),
            --(INT('Data Sheet'!$A$15) &amp; "." &amp; RIGHT(BQ956,3)),
            IF(AND((--(INT('Data Sheet'!$A$15) &amp; "." &amp; RIGHT(BQ956,3))&gt;=--('Data Sheet'!$A$15)), (--(INT('Data Sheet'!$A$15) &amp; "." &amp; RIGHT(BQ956,3))&lt;=--('Data Sheet'!$B$15))),
                --(INT('Data Sheet'!$A$15) &amp; "." &amp; RIGHT(BQ956,3)),
                --(INT('Data Sheet'!$B$15) &amp; "." &amp; RIGHT(BQ956,3))
            )
        ),
        "OK"
    )
)</f>
        <v>OK</v>
      </c>
      <c r="R956" s="19"/>
      <c r="S956" s="19"/>
      <c r="T956" s="19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1"/>
      <c r="AU956" s="21"/>
      <c r="AV956" s="21"/>
      <c r="AW956" s="22"/>
      <c r="AX956" s="99"/>
      <c r="AY956" s="20"/>
      <c r="AZ956" s="20"/>
      <c r="BA956" s="22"/>
      <c r="BB956">
        <v>948</v>
      </c>
      <c r="BC956" s="80"/>
      <c r="BD956" s="80"/>
      <c r="BE956" s="80"/>
      <c r="BF956" s="80"/>
      <c r="BG956" s="32" t="str">
        <f t="shared" si="158"/>
        <v/>
      </c>
      <c r="BH956" s="78">
        <f t="shared" si="156"/>
        <v>0</v>
      </c>
      <c r="BI956" s="2">
        <f t="shared" si="159"/>
        <v>0</v>
      </c>
      <c r="BJ956" s="2">
        <f t="shared" si="160"/>
        <v>0</v>
      </c>
      <c r="BK956" s="2">
        <f t="shared" si="157"/>
        <v>0</v>
      </c>
    </row>
    <row r="957" spans="2:63" ht="15" customHeight="1" x14ac:dyDescent="0.25">
      <c r="B957" s="14">
        <v>949</v>
      </c>
      <c r="C957" s="95" t="str">
        <f t="shared" si="161"/>
        <v/>
      </c>
      <c r="D957" s="15" t="str">
        <f t="shared" si="166"/>
        <v>OK</v>
      </c>
      <c r="E957" s="16" t="e">
        <f>VLOOKUP('Data Sheet'!$B$8,'Data Sheet'!$I$2:$J$9,2,FALSE)</f>
        <v>#N/A</v>
      </c>
      <c r="F957" s="16" t="str">
        <f t="shared" si="162"/>
        <v/>
      </c>
      <c r="G957" s="103">
        <f t="shared" si="163"/>
        <v>0</v>
      </c>
      <c r="H957" s="17" t="s">
        <v>26</v>
      </c>
      <c r="I957" s="17" t="s">
        <v>26</v>
      </c>
      <c r="J957" s="17" t="str">
        <f>IF('Data Sheet'!$B$9="NC-50","N/A","OK")</f>
        <v>OK</v>
      </c>
      <c r="K957" s="17" t="str">
        <f>IF('Data Sheet'!$B$9="NC-50","N/A","OK")</f>
        <v>OK</v>
      </c>
      <c r="L957" s="17" t="str">
        <f t="shared" si="164"/>
        <v>OK</v>
      </c>
      <c r="M957" s="17" t="str">
        <f t="shared" si="165"/>
        <v>OK</v>
      </c>
      <c r="N957" s="18" t="str">
        <f>IF(BO957&lt;&gt;"",
    IF(INT('Data Sheet'!$A$19)=INT('Data Sheet'!$B$19),
        --(INT('Data Sheet'!$A$19) &amp; "." &amp; BO957),
        IF(AND((--(INT('Data Sheet'!$A$19) &amp; "." &amp; BO957)&gt;=--('Data Sheet'!$A$19)), (--(INT('Data Sheet'!$A$19) &amp; "." &amp; BO957)&lt;=--('Data Sheet'!$B$19))),
            --(INT('Data Sheet'!$A$19) &amp; "." &amp; BO957),
            --(INT('Data Sheet'!$B$19) &amp; "." &amp; BO957)
        )
    ),
    IF(BN957&lt;&gt;"",
        IF(INT('Data Sheet'!$A$19)=INT('Data Sheet'!$B$19),
            --(INT('Data Sheet'!$A$19) &amp; "." &amp; LEFT(BN957,3)),
            IF(AND((--(INT('Data Sheet'!$A$19) &amp; "." &amp; LEFT(BN957,3))&gt;=--('Data Sheet'!$A$19)), (--(INT('Data Sheet'!$A$19) &amp; "." &amp; LEFT(BN957,3))&lt;=--('Data Sheet'!$B$19))),
                --(INT('Data Sheet'!$A$19) &amp; "." &amp; LEFT(BN957,3)),
                --(INT('Data Sheet'!$B$19) &amp; "." &amp; LEFT(BN957,3))
            )
        ),
        "OK"
    )
)</f>
        <v>OK</v>
      </c>
      <c r="O957" s="23" t="str">
        <f>IF(BP957&lt;&gt;"",
    IF(INT('Data Sheet'!$A$19)=INT('Data Sheet'!$B$19),
        --(INT('Data Sheet'!$A$19) &amp; "." &amp; BP957),
        IF(AND((--(INT('Data Sheet'!$A$19) &amp; "." &amp; BP957)&gt;=--('Data Sheet'!$A$19)), (--(INT('Data Sheet'!$A$19) &amp; "." &amp; BP957)&lt;=--('Data Sheet'!$B$19))),
            --(INT('Data Sheet'!$A$19) &amp; "." &amp; BP957),
            --(INT('Data Sheet'!$B$19) &amp; "." &amp; BP957)
        )
    ),
    IF(BN957&lt;&gt;"",
        IF(INT('Data Sheet'!$A$19)=INT('Data Sheet'!$B$19),
            --(INT('Data Sheet'!$A$19) &amp; "." &amp; RIGHT(BN957,3)),
            IF(AND((--(INT('Data Sheet'!$A$19) &amp; "." &amp; RIGHT(BN957,3))&gt;=--('Data Sheet'!$A$19)), (--(INT('Data Sheet'!$A$19) &amp; "." &amp; RIGHT(BN957,3))&lt;=--('Data Sheet'!$B$19))),
                --(INT('Data Sheet'!$A$19) &amp; "." &amp; RIGHT(BN957,3)),
                --(INT('Data Sheet'!$B$19) &amp; "." &amp; RIGHT(BN957,3))
            )
        ),
        "OK"
    )
)</f>
        <v>OK</v>
      </c>
      <c r="P957" s="23" t="str">
        <f>IF(BR957&lt;&gt;"",
    IF(INT('Data Sheet'!$A$19)=INT('Data Sheet'!$B$15),
        --(INT('Data Sheet'!$A$15) &amp; "." &amp; BR957),
        IF(AND((--(INT('Data Sheet'!$A$15) &amp; "." &amp; BR957)&gt;=--('Data Sheet'!$A$15)), (--(INT('Data Sheet'!$A$15) &amp; "." &amp; BR957)&lt;=--('Data Sheet'!$B$15))),
            --(INT('Data Sheet'!$A$15) &amp; "." &amp; BR957),
            --(INT('Data Sheet'!$B$15) &amp; "." &amp; BR957)
        )
    ),
    IF(BQ957&lt;&gt;"",
        IF(INT('Data Sheet'!$A$15)=INT('Data Sheet'!$B$15),
            --(INT('Data Sheet'!$A$15) &amp; "." &amp; LEFT(BQ957,3)),
            IF(AND((--(INT('Data Sheet'!$A$15) &amp; "." &amp; LEFT(BQ957,3))&gt;=--('Data Sheet'!$A$15)), (--(INT('Data Sheet'!$A$15) &amp; "." &amp; LEFT(BQ957,3))&lt;=--('Data Sheet'!$B$15))),
                --(INT('Data Sheet'!$A$15) &amp; "." &amp; LEFT(BQ957,3)),
                --(INT('Data Sheet'!$B$15) &amp; "." &amp; LEFT(BQ957,3))
            )
        ),
        "OK"
    )
)</f>
        <v>OK</v>
      </c>
      <c r="Q957" s="23" t="str">
        <f>IF(BS957&lt;&gt;"",
    IF(INT('Data Sheet'!$A$19)=INT('Data Sheet'!$B$15),
        --(INT('Data Sheet'!$A$15) &amp; "." &amp; BS957),
        IF(AND((--(INT('Data Sheet'!$A$15) &amp; "." &amp; BS957)&gt;=--('Data Sheet'!$A$15)), (--(INT('Data Sheet'!$A$15) &amp; "." &amp; BS957)&lt;=--('Data Sheet'!$B$15))),
            --(INT('Data Sheet'!$A$15) &amp; "." &amp; BS957),
            --(INT('Data Sheet'!$B$15) &amp; "." &amp; BS957)
        )
    ),
    IF(BQ957&lt;&gt;"",
        IF(INT('Data Sheet'!$A$15)=INT('Data Sheet'!$B$15),
            --(INT('Data Sheet'!$A$15) &amp; "." &amp; RIGHT(BQ957,3)),
            IF(AND((--(INT('Data Sheet'!$A$15) &amp; "." &amp; RIGHT(BQ957,3))&gt;=--('Data Sheet'!$A$15)), (--(INT('Data Sheet'!$A$15) &amp; "." &amp; RIGHT(BQ957,3))&lt;=--('Data Sheet'!$B$15))),
                --(INT('Data Sheet'!$A$15) &amp; "." &amp; RIGHT(BQ957,3)),
                --(INT('Data Sheet'!$B$15) &amp; "." &amp; RIGHT(BQ957,3))
            )
        ),
        "OK"
    )
)</f>
        <v>OK</v>
      </c>
      <c r="R957" s="19"/>
      <c r="S957" s="19"/>
      <c r="T957" s="19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1"/>
      <c r="AU957" s="21"/>
      <c r="AV957" s="21"/>
      <c r="AW957" s="22"/>
      <c r="AX957" s="99"/>
      <c r="AY957" s="20"/>
      <c r="AZ957" s="20"/>
      <c r="BA957" s="22"/>
      <c r="BB957">
        <v>949</v>
      </c>
      <c r="BC957" s="80"/>
      <c r="BD957" s="80"/>
      <c r="BE957" s="80"/>
      <c r="BF957" s="80"/>
      <c r="BG957" s="32" t="str">
        <f t="shared" si="158"/>
        <v/>
      </c>
      <c r="BH957" s="78">
        <f t="shared" si="156"/>
        <v>0</v>
      </c>
      <c r="BI957" s="2">
        <f t="shared" si="159"/>
        <v>0</v>
      </c>
      <c r="BJ957" s="2">
        <f t="shared" si="160"/>
        <v>0</v>
      </c>
      <c r="BK957" s="2">
        <f t="shared" si="157"/>
        <v>0</v>
      </c>
    </row>
    <row r="958" spans="2:63" ht="15" customHeight="1" x14ac:dyDescent="0.25">
      <c r="B958" s="14">
        <v>950</v>
      </c>
      <c r="C958" s="95" t="str">
        <f t="shared" si="161"/>
        <v/>
      </c>
      <c r="D958" s="15" t="str">
        <f t="shared" si="166"/>
        <v>OK</v>
      </c>
      <c r="E958" s="16" t="e">
        <f>VLOOKUP('Data Sheet'!$B$8,'Data Sheet'!$I$2:$J$9,2,FALSE)</f>
        <v>#N/A</v>
      </c>
      <c r="F958" s="16" t="str">
        <f t="shared" si="162"/>
        <v/>
      </c>
      <c r="G958" s="103">
        <f t="shared" si="163"/>
        <v>0</v>
      </c>
      <c r="H958" s="17" t="s">
        <v>26</v>
      </c>
      <c r="I958" s="17" t="s">
        <v>26</v>
      </c>
      <c r="J958" s="17" t="str">
        <f>IF('Data Sheet'!$B$9="NC-50","N/A","OK")</f>
        <v>OK</v>
      </c>
      <c r="K958" s="17" t="str">
        <f>IF('Data Sheet'!$B$9="NC-50","N/A","OK")</f>
        <v>OK</v>
      </c>
      <c r="L958" s="17" t="str">
        <f t="shared" si="164"/>
        <v>OK</v>
      </c>
      <c r="M958" s="17" t="str">
        <f t="shared" si="165"/>
        <v>OK</v>
      </c>
      <c r="N958" s="18" t="str">
        <f>IF(BO958&lt;&gt;"",
    IF(INT('Data Sheet'!$A$19)=INT('Data Sheet'!$B$19),
        --(INT('Data Sheet'!$A$19) &amp; "." &amp; BO958),
        IF(AND((--(INT('Data Sheet'!$A$19) &amp; "." &amp; BO958)&gt;=--('Data Sheet'!$A$19)), (--(INT('Data Sheet'!$A$19) &amp; "." &amp; BO958)&lt;=--('Data Sheet'!$B$19))),
            --(INT('Data Sheet'!$A$19) &amp; "." &amp; BO958),
            --(INT('Data Sheet'!$B$19) &amp; "." &amp; BO958)
        )
    ),
    IF(BN958&lt;&gt;"",
        IF(INT('Data Sheet'!$A$19)=INT('Data Sheet'!$B$19),
            --(INT('Data Sheet'!$A$19) &amp; "." &amp; LEFT(BN958,3)),
            IF(AND((--(INT('Data Sheet'!$A$19) &amp; "." &amp; LEFT(BN958,3))&gt;=--('Data Sheet'!$A$19)), (--(INT('Data Sheet'!$A$19) &amp; "." &amp; LEFT(BN958,3))&lt;=--('Data Sheet'!$B$19))),
                --(INT('Data Sheet'!$A$19) &amp; "." &amp; LEFT(BN958,3)),
                --(INT('Data Sheet'!$B$19) &amp; "." &amp; LEFT(BN958,3))
            )
        ),
        "OK"
    )
)</f>
        <v>OK</v>
      </c>
      <c r="O958" s="23" t="str">
        <f>IF(BP958&lt;&gt;"",
    IF(INT('Data Sheet'!$A$19)=INT('Data Sheet'!$B$19),
        --(INT('Data Sheet'!$A$19) &amp; "." &amp; BP958),
        IF(AND((--(INT('Data Sheet'!$A$19) &amp; "." &amp; BP958)&gt;=--('Data Sheet'!$A$19)), (--(INT('Data Sheet'!$A$19) &amp; "." &amp; BP958)&lt;=--('Data Sheet'!$B$19))),
            --(INT('Data Sheet'!$A$19) &amp; "." &amp; BP958),
            --(INT('Data Sheet'!$B$19) &amp; "." &amp; BP958)
        )
    ),
    IF(BN958&lt;&gt;"",
        IF(INT('Data Sheet'!$A$19)=INT('Data Sheet'!$B$19),
            --(INT('Data Sheet'!$A$19) &amp; "." &amp; RIGHT(BN958,3)),
            IF(AND((--(INT('Data Sheet'!$A$19) &amp; "." &amp; RIGHT(BN958,3))&gt;=--('Data Sheet'!$A$19)), (--(INT('Data Sheet'!$A$19) &amp; "." &amp; RIGHT(BN958,3))&lt;=--('Data Sheet'!$B$19))),
                --(INT('Data Sheet'!$A$19) &amp; "." &amp; RIGHT(BN958,3)),
                --(INT('Data Sheet'!$B$19) &amp; "." &amp; RIGHT(BN958,3))
            )
        ),
        "OK"
    )
)</f>
        <v>OK</v>
      </c>
      <c r="P958" s="23" t="str">
        <f>IF(BR958&lt;&gt;"",
    IF(INT('Data Sheet'!$A$19)=INT('Data Sheet'!$B$15),
        --(INT('Data Sheet'!$A$15) &amp; "." &amp; BR958),
        IF(AND((--(INT('Data Sheet'!$A$15) &amp; "." &amp; BR958)&gt;=--('Data Sheet'!$A$15)), (--(INT('Data Sheet'!$A$15) &amp; "." &amp; BR958)&lt;=--('Data Sheet'!$B$15))),
            --(INT('Data Sheet'!$A$15) &amp; "." &amp; BR958),
            --(INT('Data Sheet'!$B$15) &amp; "." &amp; BR958)
        )
    ),
    IF(BQ958&lt;&gt;"",
        IF(INT('Data Sheet'!$A$15)=INT('Data Sheet'!$B$15),
            --(INT('Data Sheet'!$A$15) &amp; "." &amp; LEFT(BQ958,3)),
            IF(AND((--(INT('Data Sheet'!$A$15) &amp; "." &amp; LEFT(BQ958,3))&gt;=--('Data Sheet'!$A$15)), (--(INT('Data Sheet'!$A$15) &amp; "." &amp; LEFT(BQ958,3))&lt;=--('Data Sheet'!$B$15))),
                --(INT('Data Sheet'!$A$15) &amp; "." &amp; LEFT(BQ958,3)),
                --(INT('Data Sheet'!$B$15) &amp; "." &amp; LEFT(BQ958,3))
            )
        ),
        "OK"
    )
)</f>
        <v>OK</v>
      </c>
      <c r="Q958" s="23" t="str">
        <f>IF(BS958&lt;&gt;"",
    IF(INT('Data Sheet'!$A$19)=INT('Data Sheet'!$B$15),
        --(INT('Data Sheet'!$A$15) &amp; "." &amp; BS958),
        IF(AND((--(INT('Data Sheet'!$A$15) &amp; "." &amp; BS958)&gt;=--('Data Sheet'!$A$15)), (--(INT('Data Sheet'!$A$15) &amp; "." &amp; BS958)&lt;=--('Data Sheet'!$B$15))),
            --(INT('Data Sheet'!$A$15) &amp; "." &amp; BS958),
            --(INT('Data Sheet'!$B$15) &amp; "." &amp; BS958)
        )
    ),
    IF(BQ958&lt;&gt;"",
        IF(INT('Data Sheet'!$A$15)=INT('Data Sheet'!$B$15),
            --(INT('Data Sheet'!$A$15) &amp; "." &amp; RIGHT(BQ958,3)),
            IF(AND((--(INT('Data Sheet'!$A$15) &amp; "." &amp; RIGHT(BQ958,3))&gt;=--('Data Sheet'!$A$15)), (--(INT('Data Sheet'!$A$15) &amp; "." &amp; RIGHT(BQ958,3))&lt;=--('Data Sheet'!$B$15))),
                --(INT('Data Sheet'!$A$15) &amp; "." &amp; RIGHT(BQ958,3)),
                --(INT('Data Sheet'!$B$15) &amp; "." &amp; RIGHT(BQ958,3))
            )
        ),
        "OK"
    )
)</f>
        <v>OK</v>
      </c>
      <c r="R958" s="19"/>
      <c r="S958" s="19"/>
      <c r="T958" s="19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1"/>
      <c r="AU958" s="21"/>
      <c r="AV958" s="21"/>
      <c r="AW958" s="22"/>
      <c r="AX958" s="99"/>
      <c r="AY958" s="20"/>
      <c r="AZ958" s="20"/>
      <c r="BA958" s="22"/>
      <c r="BB958">
        <v>950</v>
      </c>
      <c r="BC958" s="80"/>
      <c r="BD958" s="80"/>
      <c r="BE958" s="80"/>
      <c r="BF958" s="80"/>
      <c r="BG958" s="32" t="str">
        <f t="shared" si="158"/>
        <v/>
      </c>
      <c r="BH958" s="78">
        <f t="shared" si="156"/>
        <v>0</v>
      </c>
      <c r="BI958" s="2">
        <f t="shared" si="159"/>
        <v>0</v>
      </c>
      <c r="BJ958" s="2">
        <f t="shared" si="160"/>
        <v>0</v>
      </c>
      <c r="BK958" s="2">
        <f t="shared" si="157"/>
        <v>0</v>
      </c>
    </row>
    <row r="959" spans="2:63" ht="15" customHeight="1" x14ac:dyDescent="0.25">
      <c r="B959" s="14">
        <v>951</v>
      </c>
      <c r="C959" s="95" t="str">
        <f t="shared" si="161"/>
        <v/>
      </c>
      <c r="D959" s="15" t="str">
        <f t="shared" si="166"/>
        <v>OK</v>
      </c>
      <c r="E959" s="16" t="e">
        <f>VLOOKUP('Data Sheet'!$B$8,'Data Sheet'!$I$2:$J$9,2,FALSE)</f>
        <v>#N/A</v>
      </c>
      <c r="F959" s="16" t="str">
        <f t="shared" si="162"/>
        <v/>
      </c>
      <c r="G959" s="103">
        <f t="shared" si="163"/>
        <v>0</v>
      </c>
      <c r="H959" s="17" t="s">
        <v>26</v>
      </c>
      <c r="I959" s="17" t="s">
        <v>26</v>
      </c>
      <c r="J959" s="17" t="str">
        <f>IF('Data Sheet'!$B$9="NC-50","N/A","OK")</f>
        <v>OK</v>
      </c>
      <c r="K959" s="17" t="str">
        <f>IF('Data Sheet'!$B$9="NC-50","N/A","OK")</f>
        <v>OK</v>
      </c>
      <c r="L959" s="17" t="str">
        <f t="shared" si="164"/>
        <v>OK</v>
      </c>
      <c r="M959" s="17" t="str">
        <f t="shared" si="165"/>
        <v>OK</v>
      </c>
      <c r="N959" s="18" t="str">
        <f>IF(BO959&lt;&gt;"",
    IF(INT('Data Sheet'!$A$19)=INT('Data Sheet'!$B$19),
        --(INT('Data Sheet'!$A$19) &amp; "." &amp; BO959),
        IF(AND((--(INT('Data Sheet'!$A$19) &amp; "." &amp; BO959)&gt;=--('Data Sheet'!$A$19)), (--(INT('Data Sheet'!$A$19) &amp; "." &amp; BO959)&lt;=--('Data Sheet'!$B$19))),
            --(INT('Data Sheet'!$A$19) &amp; "." &amp; BO959),
            --(INT('Data Sheet'!$B$19) &amp; "." &amp; BO959)
        )
    ),
    IF(BN959&lt;&gt;"",
        IF(INT('Data Sheet'!$A$19)=INT('Data Sheet'!$B$19),
            --(INT('Data Sheet'!$A$19) &amp; "." &amp; LEFT(BN959,3)),
            IF(AND((--(INT('Data Sheet'!$A$19) &amp; "." &amp; LEFT(BN959,3))&gt;=--('Data Sheet'!$A$19)), (--(INT('Data Sheet'!$A$19) &amp; "." &amp; LEFT(BN959,3))&lt;=--('Data Sheet'!$B$19))),
                --(INT('Data Sheet'!$A$19) &amp; "." &amp; LEFT(BN959,3)),
                --(INT('Data Sheet'!$B$19) &amp; "." &amp; LEFT(BN959,3))
            )
        ),
        "OK"
    )
)</f>
        <v>OK</v>
      </c>
      <c r="O959" s="23" t="str">
        <f>IF(BP959&lt;&gt;"",
    IF(INT('Data Sheet'!$A$19)=INT('Data Sheet'!$B$19),
        --(INT('Data Sheet'!$A$19) &amp; "." &amp; BP959),
        IF(AND((--(INT('Data Sheet'!$A$19) &amp; "." &amp; BP959)&gt;=--('Data Sheet'!$A$19)), (--(INT('Data Sheet'!$A$19) &amp; "." &amp; BP959)&lt;=--('Data Sheet'!$B$19))),
            --(INT('Data Sheet'!$A$19) &amp; "." &amp; BP959),
            --(INT('Data Sheet'!$B$19) &amp; "." &amp; BP959)
        )
    ),
    IF(BN959&lt;&gt;"",
        IF(INT('Data Sheet'!$A$19)=INT('Data Sheet'!$B$19),
            --(INT('Data Sheet'!$A$19) &amp; "." &amp; RIGHT(BN959,3)),
            IF(AND((--(INT('Data Sheet'!$A$19) &amp; "." &amp; RIGHT(BN959,3))&gt;=--('Data Sheet'!$A$19)), (--(INT('Data Sheet'!$A$19) &amp; "." &amp; RIGHT(BN959,3))&lt;=--('Data Sheet'!$B$19))),
                --(INT('Data Sheet'!$A$19) &amp; "." &amp; RIGHT(BN959,3)),
                --(INT('Data Sheet'!$B$19) &amp; "." &amp; RIGHT(BN959,3))
            )
        ),
        "OK"
    )
)</f>
        <v>OK</v>
      </c>
      <c r="P959" s="23" t="str">
        <f>IF(BR959&lt;&gt;"",
    IF(INT('Data Sheet'!$A$19)=INT('Data Sheet'!$B$15),
        --(INT('Data Sheet'!$A$15) &amp; "." &amp; BR959),
        IF(AND((--(INT('Data Sheet'!$A$15) &amp; "." &amp; BR959)&gt;=--('Data Sheet'!$A$15)), (--(INT('Data Sheet'!$A$15) &amp; "." &amp; BR959)&lt;=--('Data Sheet'!$B$15))),
            --(INT('Data Sheet'!$A$15) &amp; "." &amp; BR959),
            --(INT('Data Sheet'!$B$15) &amp; "." &amp; BR959)
        )
    ),
    IF(BQ959&lt;&gt;"",
        IF(INT('Data Sheet'!$A$15)=INT('Data Sheet'!$B$15),
            --(INT('Data Sheet'!$A$15) &amp; "." &amp; LEFT(BQ959,3)),
            IF(AND((--(INT('Data Sheet'!$A$15) &amp; "." &amp; LEFT(BQ959,3))&gt;=--('Data Sheet'!$A$15)), (--(INT('Data Sheet'!$A$15) &amp; "." &amp; LEFT(BQ959,3))&lt;=--('Data Sheet'!$B$15))),
                --(INT('Data Sheet'!$A$15) &amp; "." &amp; LEFT(BQ959,3)),
                --(INT('Data Sheet'!$B$15) &amp; "." &amp; LEFT(BQ959,3))
            )
        ),
        "OK"
    )
)</f>
        <v>OK</v>
      </c>
      <c r="Q959" s="23" t="str">
        <f>IF(BS959&lt;&gt;"",
    IF(INT('Data Sheet'!$A$19)=INT('Data Sheet'!$B$15),
        --(INT('Data Sheet'!$A$15) &amp; "." &amp; BS959),
        IF(AND((--(INT('Data Sheet'!$A$15) &amp; "." &amp; BS959)&gt;=--('Data Sheet'!$A$15)), (--(INT('Data Sheet'!$A$15) &amp; "." &amp; BS959)&lt;=--('Data Sheet'!$B$15))),
            --(INT('Data Sheet'!$A$15) &amp; "." &amp; BS959),
            --(INT('Data Sheet'!$B$15) &amp; "." &amp; BS959)
        )
    ),
    IF(BQ959&lt;&gt;"",
        IF(INT('Data Sheet'!$A$15)=INT('Data Sheet'!$B$15),
            --(INT('Data Sheet'!$A$15) &amp; "." &amp; RIGHT(BQ959,3)),
            IF(AND((--(INT('Data Sheet'!$A$15) &amp; "." &amp; RIGHT(BQ959,3))&gt;=--('Data Sheet'!$A$15)), (--(INT('Data Sheet'!$A$15) &amp; "." &amp; RIGHT(BQ959,3))&lt;=--('Data Sheet'!$B$15))),
                --(INT('Data Sheet'!$A$15) &amp; "." &amp; RIGHT(BQ959,3)),
                --(INT('Data Sheet'!$B$15) &amp; "." &amp; RIGHT(BQ959,3))
            )
        ),
        "OK"
    )
)</f>
        <v>OK</v>
      </c>
      <c r="R959" s="19"/>
      <c r="S959" s="19"/>
      <c r="T959" s="19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1"/>
      <c r="AU959" s="21"/>
      <c r="AV959" s="21"/>
      <c r="AW959" s="22"/>
      <c r="AX959" s="99"/>
      <c r="AY959" s="20"/>
      <c r="AZ959" s="20"/>
      <c r="BA959" s="22"/>
      <c r="BB959">
        <v>951</v>
      </c>
      <c r="BC959" s="80"/>
      <c r="BD959" s="80"/>
      <c r="BE959" s="80"/>
      <c r="BF959" s="80"/>
      <c r="BG959" s="32" t="str">
        <f t="shared" si="158"/>
        <v/>
      </c>
      <c r="BH959" s="78">
        <f t="shared" si="156"/>
        <v>0</v>
      </c>
      <c r="BI959" s="2">
        <f t="shared" si="159"/>
        <v>0</v>
      </c>
      <c r="BJ959" s="2">
        <f t="shared" si="160"/>
        <v>0</v>
      </c>
      <c r="BK959" s="2">
        <f t="shared" si="157"/>
        <v>0</v>
      </c>
    </row>
    <row r="960" spans="2:63" ht="15" customHeight="1" x14ac:dyDescent="0.25">
      <c r="B960" s="14">
        <v>952</v>
      </c>
      <c r="C960" s="95" t="str">
        <f t="shared" si="161"/>
        <v/>
      </c>
      <c r="D960" s="15" t="str">
        <f t="shared" si="166"/>
        <v>OK</v>
      </c>
      <c r="E960" s="16" t="e">
        <f>VLOOKUP('Data Sheet'!$B$8,'Data Sheet'!$I$2:$J$9,2,FALSE)</f>
        <v>#N/A</v>
      </c>
      <c r="F960" s="16" t="str">
        <f t="shared" si="162"/>
        <v/>
      </c>
      <c r="G960" s="103">
        <f t="shared" si="163"/>
        <v>0</v>
      </c>
      <c r="H960" s="17" t="s">
        <v>26</v>
      </c>
      <c r="I960" s="17" t="s">
        <v>26</v>
      </c>
      <c r="J960" s="17" t="str">
        <f>IF('Data Sheet'!$B$9="NC-50","N/A","OK")</f>
        <v>OK</v>
      </c>
      <c r="K960" s="17" t="str">
        <f>IF('Data Sheet'!$B$9="NC-50","N/A","OK")</f>
        <v>OK</v>
      </c>
      <c r="L960" s="17" t="str">
        <f t="shared" si="164"/>
        <v>OK</v>
      </c>
      <c r="M960" s="17" t="str">
        <f t="shared" si="165"/>
        <v>OK</v>
      </c>
      <c r="N960" s="18" t="str">
        <f>IF(BO960&lt;&gt;"",
    IF(INT('Data Sheet'!$A$19)=INT('Data Sheet'!$B$19),
        --(INT('Data Sheet'!$A$19) &amp; "." &amp; BO960),
        IF(AND((--(INT('Data Sheet'!$A$19) &amp; "." &amp; BO960)&gt;=--('Data Sheet'!$A$19)), (--(INT('Data Sheet'!$A$19) &amp; "." &amp; BO960)&lt;=--('Data Sheet'!$B$19))),
            --(INT('Data Sheet'!$A$19) &amp; "." &amp; BO960),
            --(INT('Data Sheet'!$B$19) &amp; "." &amp; BO960)
        )
    ),
    IF(BN960&lt;&gt;"",
        IF(INT('Data Sheet'!$A$19)=INT('Data Sheet'!$B$19),
            --(INT('Data Sheet'!$A$19) &amp; "." &amp; LEFT(BN960,3)),
            IF(AND((--(INT('Data Sheet'!$A$19) &amp; "." &amp; LEFT(BN960,3))&gt;=--('Data Sheet'!$A$19)), (--(INT('Data Sheet'!$A$19) &amp; "." &amp; LEFT(BN960,3))&lt;=--('Data Sheet'!$B$19))),
                --(INT('Data Sheet'!$A$19) &amp; "." &amp; LEFT(BN960,3)),
                --(INT('Data Sheet'!$B$19) &amp; "." &amp; LEFT(BN960,3))
            )
        ),
        "OK"
    )
)</f>
        <v>OK</v>
      </c>
      <c r="O960" s="23" t="str">
        <f>IF(BP960&lt;&gt;"",
    IF(INT('Data Sheet'!$A$19)=INT('Data Sheet'!$B$19),
        --(INT('Data Sheet'!$A$19) &amp; "." &amp; BP960),
        IF(AND((--(INT('Data Sheet'!$A$19) &amp; "." &amp; BP960)&gt;=--('Data Sheet'!$A$19)), (--(INT('Data Sheet'!$A$19) &amp; "." &amp; BP960)&lt;=--('Data Sheet'!$B$19))),
            --(INT('Data Sheet'!$A$19) &amp; "." &amp; BP960),
            --(INT('Data Sheet'!$B$19) &amp; "." &amp; BP960)
        )
    ),
    IF(BN960&lt;&gt;"",
        IF(INT('Data Sheet'!$A$19)=INT('Data Sheet'!$B$19),
            --(INT('Data Sheet'!$A$19) &amp; "." &amp; RIGHT(BN960,3)),
            IF(AND((--(INT('Data Sheet'!$A$19) &amp; "." &amp; RIGHT(BN960,3))&gt;=--('Data Sheet'!$A$19)), (--(INT('Data Sheet'!$A$19) &amp; "." &amp; RIGHT(BN960,3))&lt;=--('Data Sheet'!$B$19))),
                --(INT('Data Sheet'!$A$19) &amp; "." &amp; RIGHT(BN960,3)),
                --(INT('Data Sheet'!$B$19) &amp; "." &amp; RIGHT(BN960,3))
            )
        ),
        "OK"
    )
)</f>
        <v>OK</v>
      </c>
      <c r="P960" s="23" t="str">
        <f>IF(BR960&lt;&gt;"",
    IF(INT('Data Sheet'!$A$19)=INT('Data Sheet'!$B$15),
        --(INT('Data Sheet'!$A$15) &amp; "." &amp; BR960),
        IF(AND((--(INT('Data Sheet'!$A$15) &amp; "." &amp; BR960)&gt;=--('Data Sheet'!$A$15)), (--(INT('Data Sheet'!$A$15) &amp; "." &amp; BR960)&lt;=--('Data Sheet'!$B$15))),
            --(INT('Data Sheet'!$A$15) &amp; "." &amp; BR960),
            --(INT('Data Sheet'!$B$15) &amp; "." &amp; BR960)
        )
    ),
    IF(BQ960&lt;&gt;"",
        IF(INT('Data Sheet'!$A$15)=INT('Data Sheet'!$B$15),
            --(INT('Data Sheet'!$A$15) &amp; "." &amp; LEFT(BQ960,3)),
            IF(AND((--(INT('Data Sheet'!$A$15) &amp; "." &amp; LEFT(BQ960,3))&gt;=--('Data Sheet'!$A$15)), (--(INT('Data Sheet'!$A$15) &amp; "." &amp; LEFT(BQ960,3))&lt;=--('Data Sheet'!$B$15))),
                --(INT('Data Sheet'!$A$15) &amp; "." &amp; LEFT(BQ960,3)),
                --(INT('Data Sheet'!$B$15) &amp; "." &amp; LEFT(BQ960,3))
            )
        ),
        "OK"
    )
)</f>
        <v>OK</v>
      </c>
      <c r="Q960" s="23" t="str">
        <f>IF(BS960&lt;&gt;"",
    IF(INT('Data Sheet'!$A$19)=INT('Data Sheet'!$B$15),
        --(INT('Data Sheet'!$A$15) &amp; "." &amp; BS960),
        IF(AND((--(INT('Data Sheet'!$A$15) &amp; "." &amp; BS960)&gt;=--('Data Sheet'!$A$15)), (--(INT('Data Sheet'!$A$15) &amp; "." &amp; BS960)&lt;=--('Data Sheet'!$B$15))),
            --(INT('Data Sheet'!$A$15) &amp; "." &amp; BS960),
            --(INT('Data Sheet'!$B$15) &amp; "." &amp; BS960)
        )
    ),
    IF(BQ960&lt;&gt;"",
        IF(INT('Data Sheet'!$A$15)=INT('Data Sheet'!$B$15),
            --(INT('Data Sheet'!$A$15) &amp; "." &amp; RIGHT(BQ960,3)),
            IF(AND((--(INT('Data Sheet'!$A$15) &amp; "." &amp; RIGHT(BQ960,3))&gt;=--('Data Sheet'!$A$15)), (--(INT('Data Sheet'!$A$15) &amp; "." &amp; RIGHT(BQ960,3))&lt;=--('Data Sheet'!$B$15))),
                --(INT('Data Sheet'!$A$15) &amp; "." &amp; RIGHT(BQ960,3)),
                --(INT('Data Sheet'!$B$15) &amp; "." &amp; RIGHT(BQ960,3))
            )
        ),
        "OK"
    )
)</f>
        <v>OK</v>
      </c>
      <c r="R960" s="19"/>
      <c r="S960" s="19"/>
      <c r="T960" s="19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1"/>
      <c r="AU960" s="21"/>
      <c r="AV960" s="21"/>
      <c r="AW960" s="22"/>
      <c r="AX960" s="99"/>
      <c r="AY960" s="20"/>
      <c r="AZ960" s="20"/>
      <c r="BA960" s="22"/>
      <c r="BB960">
        <v>952</v>
      </c>
      <c r="BC960" s="80"/>
      <c r="BD960" s="80"/>
      <c r="BE960" s="80"/>
      <c r="BF960" s="80"/>
      <c r="BG960" s="32" t="str">
        <f t="shared" si="158"/>
        <v/>
      </c>
      <c r="BH960" s="78">
        <f t="shared" si="156"/>
        <v>0</v>
      </c>
      <c r="BI960" s="2">
        <f t="shared" si="159"/>
        <v>0</v>
      </c>
      <c r="BJ960" s="2">
        <f t="shared" si="160"/>
        <v>0</v>
      </c>
      <c r="BK960" s="2">
        <f t="shared" si="157"/>
        <v>0</v>
      </c>
    </row>
    <row r="961" spans="2:63" ht="15" customHeight="1" x14ac:dyDescent="0.25">
      <c r="B961" s="14">
        <v>953</v>
      </c>
      <c r="C961" s="95" t="str">
        <f t="shared" si="161"/>
        <v/>
      </c>
      <c r="D961" s="15" t="str">
        <f t="shared" si="166"/>
        <v>OK</v>
      </c>
      <c r="E961" s="16" t="e">
        <f>VLOOKUP('Data Sheet'!$B$8,'Data Sheet'!$I$2:$J$9,2,FALSE)</f>
        <v>#N/A</v>
      </c>
      <c r="F961" s="16" t="str">
        <f t="shared" si="162"/>
        <v/>
      </c>
      <c r="G961" s="103">
        <f t="shared" si="163"/>
        <v>0</v>
      </c>
      <c r="H961" s="17" t="s">
        <v>26</v>
      </c>
      <c r="I961" s="17" t="s">
        <v>26</v>
      </c>
      <c r="J961" s="17" t="str">
        <f>IF('Data Sheet'!$B$9="NC-50","N/A","OK")</f>
        <v>OK</v>
      </c>
      <c r="K961" s="17" t="str">
        <f>IF('Data Sheet'!$B$9="NC-50","N/A","OK")</f>
        <v>OK</v>
      </c>
      <c r="L961" s="17" t="str">
        <f t="shared" si="164"/>
        <v>OK</v>
      </c>
      <c r="M961" s="17" t="str">
        <f t="shared" si="165"/>
        <v>OK</v>
      </c>
      <c r="N961" s="18" t="str">
        <f>IF(BO961&lt;&gt;"",
    IF(INT('Data Sheet'!$A$19)=INT('Data Sheet'!$B$19),
        --(INT('Data Sheet'!$A$19) &amp; "." &amp; BO961),
        IF(AND((--(INT('Data Sheet'!$A$19) &amp; "." &amp; BO961)&gt;=--('Data Sheet'!$A$19)), (--(INT('Data Sheet'!$A$19) &amp; "." &amp; BO961)&lt;=--('Data Sheet'!$B$19))),
            --(INT('Data Sheet'!$A$19) &amp; "." &amp; BO961),
            --(INT('Data Sheet'!$B$19) &amp; "." &amp; BO961)
        )
    ),
    IF(BN961&lt;&gt;"",
        IF(INT('Data Sheet'!$A$19)=INT('Data Sheet'!$B$19),
            --(INT('Data Sheet'!$A$19) &amp; "." &amp; LEFT(BN961,3)),
            IF(AND((--(INT('Data Sheet'!$A$19) &amp; "." &amp; LEFT(BN961,3))&gt;=--('Data Sheet'!$A$19)), (--(INT('Data Sheet'!$A$19) &amp; "." &amp; LEFT(BN961,3))&lt;=--('Data Sheet'!$B$19))),
                --(INT('Data Sheet'!$A$19) &amp; "." &amp; LEFT(BN961,3)),
                --(INT('Data Sheet'!$B$19) &amp; "." &amp; LEFT(BN961,3))
            )
        ),
        "OK"
    )
)</f>
        <v>OK</v>
      </c>
      <c r="O961" s="23" t="str">
        <f>IF(BP961&lt;&gt;"",
    IF(INT('Data Sheet'!$A$19)=INT('Data Sheet'!$B$19),
        --(INT('Data Sheet'!$A$19) &amp; "." &amp; BP961),
        IF(AND((--(INT('Data Sheet'!$A$19) &amp; "." &amp; BP961)&gt;=--('Data Sheet'!$A$19)), (--(INT('Data Sheet'!$A$19) &amp; "." &amp; BP961)&lt;=--('Data Sheet'!$B$19))),
            --(INT('Data Sheet'!$A$19) &amp; "." &amp; BP961),
            --(INT('Data Sheet'!$B$19) &amp; "." &amp; BP961)
        )
    ),
    IF(BN961&lt;&gt;"",
        IF(INT('Data Sheet'!$A$19)=INT('Data Sheet'!$B$19),
            --(INT('Data Sheet'!$A$19) &amp; "." &amp; RIGHT(BN961,3)),
            IF(AND((--(INT('Data Sheet'!$A$19) &amp; "." &amp; RIGHT(BN961,3))&gt;=--('Data Sheet'!$A$19)), (--(INT('Data Sheet'!$A$19) &amp; "." &amp; RIGHT(BN961,3))&lt;=--('Data Sheet'!$B$19))),
                --(INT('Data Sheet'!$A$19) &amp; "." &amp; RIGHT(BN961,3)),
                --(INT('Data Sheet'!$B$19) &amp; "." &amp; RIGHT(BN961,3))
            )
        ),
        "OK"
    )
)</f>
        <v>OK</v>
      </c>
      <c r="P961" s="23" t="str">
        <f>IF(BR961&lt;&gt;"",
    IF(INT('Data Sheet'!$A$19)=INT('Data Sheet'!$B$15),
        --(INT('Data Sheet'!$A$15) &amp; "." &amp; BR961),
        IF(AND((--(INT('Data Sheet'!$A$15) &amp; "." &amp; BR961)&gt;=--('Data Sheet'!$A$15)), (--(INT('Data Sheet'!$A$15) &amp; "." &amp; BR961)&lt;=--('Data Sheet'!$B$15))),
            --(INT('Data Sheet'!$A$15) &amp; "." &amp; BR961),
            --(INT('Data Sheet'!$B$15) &amp; "." &amp; BR961)
        )
    ),
    IF(BQ961&lt;&gt;"",
        IF(INT('Data Sheet'!$A$15)=INT('Data Sheet'!$B$15),
            --(INT('Data Sheet'!$A$15) &amp; "." &amp; LEFT(BQ961,3)),
            IF(AND((--(INT('Data Sheet'!$A$15) &amp; "." &amp; LEFT(BQ961,3))&gt;=--('Data Sheet'!$A$15)), (--(INT('Data Sheet'!$A$15) &amp; "." &amp; LEFT(BQ961,3))&lt;=--('Data Sheet'!$B$15))),
                --(INT('Data Sheet'!$A$15) &amp; "." &amp; LEFT(BQ961,3)),
                --(INT('Data Sheet'!$B$15) &amp; "." &amp; LEFT(BQ961,3))
            )
        ),
        "OK"
    )
)</f>
        <v>OK</v>
      </c>
      <c r="Q961" s="23" t="str">
        <f>IF(BS961&lt;&gt;"",
    IF(INT('Data Sheet'!$A$19)=INT('Data Sheet'!$B$15),
        --(INT('Data Sheet'!$A$15) &amp; "." &amp; BS961),
        IF(AND((--(INT('Data Sheet'!$A$15) &amp; "." &amp; BS961)&gt;=--('Data Sheet'!$A$15)), (--(INT('Data Sheet'!$A$15) &amp; "." &amp; BS961)&lt;=--('Data Sheet'!$B$15))),
            --(INT('Data Sheet'!$A$15) &amp; "." &amp; BS961),
            --(INT('Data Sheet'!$B$15) &amp; "." &amp; BS961)
        )
    ),
    IF(BQ961&lt;&gt;"",
        IF(INT('Data Sheet'!$A$15)=INT('Data Sheet'!$B$15),
            --(INT('Data Sheet'!$A$15) &amp; "." &amp; RIGHT(BQ961,3)),
            IF(AND((--(INT('Data Sheet'!$A$15) &amp; "." &amp; RIGHT(BQ961,3))&gt;=--('Data Sheet'!$A$15)), (--(INT('Data Sheet'!$A$15) &amp; "." &amp; RIGHT(BQ961,3))&lt;=--('Data Sheet'!$B$15))),
                --(INT('Data Sheet'!$A$15) &amp; "." &amp; RIGHT(BQ961,3)),
                --(INT('Data Sheet'!$B$15) &amp; "." &amp; RIGHT(BQ961,3))
            )
        ),
        "OK"
    )
)</f>
        <v>OK</v>
      </c>
      <c r="R961" s="19"/>
      <c r="S961" s="19"/>
      <c r="T961" s="19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1"/>
      <c r="AU961" s="21"/>
      <c r="AV961" s="21"/>
      <c r="AW961" s="22"/>
      <c r="AX961" s="99"/>
      <c r="AY961" s="20"/>
      <c r="AZ961" s="20"/>
      <c r="BA961" s="22"/>
      <c r="BB961">
        <v>953</v>
      </c>
      <c r="BC961" s="80"/>
      <c r="BD961" s="80"/>
      <c r="BE961" s="80"/>
      <c r="BF961" s="80"/>
      <c r="BG961" s="32" t="str">
        <f t="shared" si="158"/>
        <v/>
      </c>
      <c r="BH961" s="78">
        <f t="shared" si="156"/>
        <v>0</v>
      </c>
      <c r="BI961" s="2">
        <f t="shared" si="159"/>
        <v>0</v>
      </c>
      <c r="BJ961" s="2">
        <f t="shared" si="160"/>
        <v>0</v>
      </c>
      <c r="BK961" s="2">
        <f t="shared" si="157"/>
        <v>0</v>
      </c>
    </row>
    <row r="962" spans="2:63" ht="15" customHeight="1" x14ac:dyDescent="0.25">
      <c r="B962" s="14">
        <v>954</v>
      </c>
      <c r="C962" s="95" t="str">
        <f t="shared" si="161"/>
        <v/>
      </c>
      <c r="D962" s="15" t="str">
        <f t="shared" si="166"/>
        <v>OK</v>
      </c>
      <c r="E962" s="16" t="e">
        <f>VLOOKUP('Data Sheet'!$B$8,'Data Sheet'!$I$2:$J$9,2,FALSE)</f>
        <v>#N/A</v>
      </c>
      <c r="F962" s="16" t="str">
        <f t="shared" si="162"/>
        <v/>
      </c>
      <c r="G962" s="103">
        <f t="shared" si="163"/>
        <v>0</v>
      </c>
      <c r="H962" s="17" t="s">
        <v>26</v>
      </c>
      <c r="I962" s="17" t="s">
        <v>26</v>
      </c>
      <c r="J962" s="17" t="str">
        <f>IF('Data Sheet'!$B$9="NC-50","N/A","OK")</f>
        <v>OK</v>
      </c>
      <c r="K962" s="17" t="str">
        <f>IF('Data Sheet'!$B$9="NC-50","N/A","OK")</f>
        <v>OK</v>
      </c>
      <c r="L962" s="17" t="str">
        <f t="shared" si="164"/>
        <v>OK</v>
      </c>
      <c r="M962" s="17" t="str">
        <f t="shared" si="165"/>
        <v>OK</v>
      </c>
      <c r="N962" s="18" t="str">
        <f>IF(BO962&lt;&gt;"",
    IF(INT('Data Sheet'!$A$19)=INT('Data Sheet'!$B$19),
        --(INT('Data Sheet'!$A$19) &amp; "." &amp; BO962),
        IF(AND((--(INT('Data Sheet'!$A$19) &amp; "." &amp; BO962)&gt;=--('Data Sheet'!$A$19)), (--(INT('Data Sheet'!$A$19) &amp; "." &amp; BO962)&lt;=--('Data Sheet'!$B$19))),
            --(INT('Data Sheet'!$A$19) &amp; "." &amp; BO962),
            --(INT('Data Sheet'!$B$19) &amp; "." &amp; BO962)
        )
    ),
    IF(BN962&lt;&gt;"",
        IF(INT('Data Sheet'!$A$19)=INT('Data Sheet'!$B$19),
            --(INT('Data Sheet'!$A$19) &amp; "." &amp; LEFT(BN962,3)),
            IF(AND((--(INT('Data Sheet'!$A$19) &amp; "." &amp; LEFT(BN962,3))&gt;=--('Data Sheet'!$A$19)), (--(INT('Data Sheet'!$A$19) &amp; "." &amp; LEFT(BN962,3))&lt;=--('Data Sheet'!$B$19))),
                --(INT('Data Sheet'!$A$19) &amp; "." &amp; LEFT(BN962,3)),
                --(INT('Data Sheet'!$B$19) &amp; "." &amp; LEFT(BN962,3))
            )
        ),
        "OK"
    )
)</f>
        <v>OK</v>
      </c>
      <c r="O962" s="23" t="str">
        <f>IF(BP962&lt;&gt;"",
    IF(INT('Data Sheet'!$A$19)=INT('Data Sheet'!$B$19),
        --(INT('Data Sheet'!$A$19) &amp; "." &amp; BP962),
        IF(AND((--(INT('Data Sheet'!$A$19) &amp; "." &amp; BP962)&gt;=--('Data Sheet'!$A$19)), (--(INT('Data Sheet'!$A$19) &amp; "." &amp; BP962)&lt;=--('Data Sheet'!$B$19))),
            --(INT('Data Sheet'!$A$19) &amp; "." &amp; BP962),
            --(INT('Data Sheet'!$B$19) &amp; "." &amp; BP962)
        )
    ),
    IF(BN962&lt;&gt;"",
        IF(INT('Data Sheet'!$A$19)=INT('Data Sheet'!$B$19),
            --(INT('Data Sheet'!$A$19) &amp; "." &amp; RIGHT(BN962,3)),
            IF(AND((--(INT('Data Sheet'!$A$19) &amp; "." &amp; RIGHT(BN962,3))&gt;=--('Data Sheet'!$A$19)), (--(INT('Data Sheet'!$A$19) &amp; "." &amp; RIGHT(BN962,3))&lt;=--('Data Sheet'!$B$19))),
                --(INT('Data Sheet'!$A$19) &amp; "." &amp; RIGHT(BN962,3)),
                --(INT('Data Sheet'!$B$19) &amp; "." &amp; RIGHT(BN962,3))
            )
        ),
        "OK"
    )
)</f>
        <v>OK</v>
      </c>
      <c r="P962" s="23" t="str">
        <f>IF(BR962&lt;&gt;"",
    IF(INT('Data Sheet'!$A$19)=INT('Data Sheet'!$B$15),
        --(INT('Data Sheet'!$A$15) &amp; "." &amp; BR962),
        IF(AND((--(INT('Data Sheet'!$A$15) &amp; "." &amp; BR962)&gt;=--('Data Sheet'!$A$15)), (--(INT('Data Sheet'!$A$15) &amp; "." &amp; BR962)&lt;=--('Data Sheet'!$B$15))),
            --(INT('Data Sheet'!$A$15) &amp; "." &amp; BR962),
            --(INT('Data Sheet'!$B$15) &amp; "." &amp; BR962)
        )
    ),
    IF(BQ962&lt;&gt;"",
        IF(INT('Data Sheet'!$A$15)=INT('Data Sheet'!$B$15),
            --(INT('Data Sheet'!$A$15) &amp; "." &amp; LEFT(BQ962,3)),
            IF(AND((--(INT('Data Sheet'!$A$15) &amp; "." &amp; LEFT(BQ962,3))&gt;=--('Data Sheet'!$A$15)), (--(INT('Data Sheet'!$A$15) &amp; "." &amp; LEFT(BQ962,3))&lt;=--('Data Sheet'!$B$15))),
                --(INT('Data Sheet'!$A$15) &amp; "." &amp; LEFT(BQ962,3)),
                --(INT('Data Sheet'!$B$15) &amp; "." &amp; LEFT(BQ962,3))
            )
        ),
        "OK"
    )
)</f>
        <v>OK</v>
      </c>
      <c r="Q962" s="23" t="str">
        <f>IF(BS962&lt;&gt;"",
    IF(INT('Data Sheet'!$A$19)=INT('Data Sheet'!$B$15),
        --(INT('Data Sheet'!$A$15) &amp; "." &amp; BS962),
        IF(AND((--(INT('Data Sheet'!$A$15) &amp; "." &amp; BS962)&gt;=--('Data Sheet'!$A$15)), (--(INT('Data Sheet'!$A$15) &amp; "." &amp; BS962)&lt;=--('Data Sheet'!$B$15))),
            --(INT('Data Sheet'!$A$15) &amp; "." &amp; BS962),
            --(INT('Data Sheet'!$B$15) &amp; "." &amp; BS962)
        )
    ),
    IF(BQ962&lt;&gt;"",
        IF(INT('Data Sheet'!$A$15)=INT('Data Sheet'!$B$15),
            --(INT('Data Sheet'!$A$15) &amp; "." &amp; RIGHT(BQ962,3)),
            IF(AND((--(INT('Data Sheet'!$A$15) &amp; "." &amp; RIGHT(BQ962,3))&gt;=--('Data Sheet'!$A$15)), (--(INT('Data Sheet'!$A$15) &amp; "." &amp; RIGHT(BQ962,3))&lt;=--('Data Sheet'!$B$15))),
                --(INT('Data Sheet'!$A$15) &amp; "." &amp; RIGHT(BQ962,3)),
                --(INT('Data Sheet'!$B$15) &amp; "." &amp; RIGHT(BQ962,3))
            )
        ),
        "OK"
    )
)</f>
        <v>OK</v>
      </c>
      <c r="R962" s="19"/>
      <c r="S962" s="19"/>
      <c r="T962" s="19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1"/>
      <c r="AU962" s="21"/>
      <c r="AV962" s="21"/>
      <c r="AW962" s="22"/>
      <c r="AX962" s="99"/>
      <c r="AY962" s="20"/>
      <c r="AZ962" s="20"/>
      <c r="BA962" s="22"/>
      <c r="BB962">
        <v>954</v>
      </c>
      <c r="BC962" s="80"/>
      <c r="BD962" s="80"/>
      <c r="BE962" s="80"/>
      <c r="BF962" s="80"/>
      <c r="BG962" s="32" t="str">
        <f t="shared" si="158"/>
        <v/>
      </c>
      <c r="BH962" s="78">
        <f t="shared" si="156"/>
        <v>0</v>
      </c>
      <c r="BI962" s="2">
        <f t="shared" si="159"/>
        <v>0</v>
      </c>
      <c r="BJ962" s="2">
        <f t="shared" si="160"/>
        <v>0</v>
      </c>
      <c r="BK962" s="2">
        <f t="shared" si="157"/>
        <v>0</v>
      </c>
    </row>
    <row r="963" spans="2:63" ht="15" customHeight="1" x14ac:dyDescent="0.25">
      <c r="B963" s="14">
        <v>955</v>
      </c>
      <c r="C963" s="95" t="str">
        <f t="shared" si="161"/>
        <v/>
      </c>
      <c r="D963" s="15" t="str">
        <f t="shared" si="166"/>
        <v>OK</v>
      </c>
      <c r="E963" s="16" t="e">
        <f>VLOOKUP('Data Sheet'!$B$8,'Data Sheet'!$I$2:$J$9,2,FALSE)</f>
        <v>#N/A</v>
      </c>
      <c r="F963" s="16" t="str">
        <f t="shared" si="162"/>
        <v/>
      </c>
      <c r="G963" s="103">
        <f t="shared" si="163"/>
        <v>0</v>
      </c>
      <c r="H963" s="17" t="s">
        <v>26</v>
      </c>
      <c r="I963" s="17" t="s">
        <v>26</v>
      </c>
      <c r="J963" s="17" t="str">
        <f>IF('Data Sheet'!$B$9="NC-50","N/A","OK")</f>
        <v>OK</v>
      </c>
      <c r="K963" s="17" t="str">
        <f>IF('Data Sheet'!$B$9="NC-50","N/A","OK")</f>
        <v>OK</v>
      </c>
      <c r="L963" s="17" t="str">
        <f t="shared" si="164"/>
        <v>OK</v>
      </c>
      <c r="M963" s="17" t="str">
        <f t="shared" si="165"/>
        <v>OK</v>
      </c>
      <c r="N963" s="18" t="str">
        <f>IF(BO963&lt;&gt;"",
    IF(INT('Data Sheet'!$A$19)=INT('Data Sheet'!$B$19),
        --(INT('Data Sheet'!$A$19) &amp; "." &amp; BO963),
        IF(AND((--(INT('Data Sheet'!$A$19) &amp; "." &amp; BO963)&gt;=--('Data Sheet'!$A$19)), (--(INT('Data Sheet'!$A$19) &amp; "." &amp; BO963)&lt;=--('Data Sheet'!$B$19))),
            --(INT('Data Sheet'!$A$19) &amp; "." &amp; BO963),
            --(INT('Data Sheet'!$B$19) &amp; "." &amp; BO963)
        )
    ),
    IF(BN963&lt;&gt;"",
        IF(INT('Data Sheet'!$A$19)=INT('Data Sheet'!$B$19),
            --(INT('Data Sheet'!$A$19) &amp; "." &amp; LEFT(BN963,3)),
            IF(AND((--(INT('Data Sheet'!$A$19) &amp; "." &amp; LEFT(BN963,3))&gt;=--('Data Sheet'!$A$19)), (--(INT('Data Sheet'!$A$19) &amp; "." &amp; LEFT(BN963,3))&lt;=--('Data Sheet'!$B$19))),
                --(INT('Data Sheet'!$A$19) &amp; "." &amp; LEFT(BN963,3)),
                --(INT('Data Sheet'!$B$19) &amp; "." &amp; LEFT(BN963,3))
            )
        ),
        "OK"
    )
)</f>
        <v>OK</v>
      </c>
      <c r="O963" s="23" t="str">
        <f>IF(BP963&lt;&gt;"",
    IF(INT('Data Sheet'!$A$19)=INT('Data Sheet'!$B$19),
        --(INT('Data Sheet'!$A$19) &amp; "." &amp; BP963),
        IF(AND((--(INT('Data Sheet'!$A$19) &amp; "." &amp; BP963)&gt;=--('Data Sheet'!$A$19)), (--(INT('Data Sheet'!$A$19) &amp; "." &amp; BP963)&lt;=--('Data Sheet'!$B$19))),
            --(INT('Data Sheet'!$A$19) &amp; "." &amp; BP963),
            --(INT('Data Sheet'!$B$19) &amp; "." &amp; BP963)
        )
    ),
    IF(BN963&lt;&gt;"",
        IF(INT('Data Sheet'!$A$19)=INT('Data Sheet'!$B$19),
            --(INT('Data Sheet'!$A$19) &amp; "." &amp; RIGHT(BN963,3)),
            IF(AND((--(INT('Data Sheet'!$A$19) &amp; "." &amp; RIGHT(BN963,3))&gt;=--('Data Sheet'!$A$19)), (--(INT('Data Sheet'!$A$19) &amp; "." &amp; RIGHT(BN963,3))&lt;=--('Data Sheet'!$B$19))),
                --(INT('Data Sheet'!$A$19) &amp; "." &amp; RIGHT(BN963,3)),
                --(INT('Data Sheet'!$B$19) &amp; "." &amp; RIGHT(BN963,3))
            )
        ),
        "OK"
    )
)</f>
        <v>OK</v>
      </c>
      <c r="P963" s="23" t="str">
        <f>IF(BR963&lt;&gt;"",
    IF(INT('Data Sheet'!$A$19)=INT('Data Sheet'!$B$15),
        --(INT('Data Sheet'!$A$15) &amp; "." &amp; BR963),
        IF(AND((--(INT('Data Sheet'!$A$15) &amp; "." &amp; BR963)&gt;=--('Data Sheet'!$A$15)), (--(INT('Data Sheet'!$A$15) &amp; "." &amp; BR963)&lt;=--('Data Sheet'!$B$15))),
            --(INT('Data Sheet'!$A$15) &amp; "." &amp; BR963),
            --(INT('Data Sheet'!$B$15) &amp; "." &amp; BR963)
        )
    ),
    IF(BQ963&lt;&gt;"",
        IF(INT('Data Sheet'!$A$15)=INT('Data Sheet'!$B$15),
            --(INT('Data Sheet'!$A$15) &amp; "." &amp; LEFT(BQ963,3)),
            IF(AND((--(INT('Data Sheet'!$A$15) &amp; "." &amp; LEFT(BQ963,3))&gt;=--('Data Sheet'!$A$15)), (--(INT('Data Sheet'!$A$15) &amp; "." &amp; LEFT(BQ963,3))&lt;=--('Data Sheet'!$B$15))),
                --(INT('Data Sheet'!$A$15) &amp; "." &amp; LEFT(BQ963,3)),
                --(INT('Data Sheet'!$B$15) &amp; "." &amp; LEFT(BQ963,3))
            )
        ),
        "OK"
    )
)</f>
        <v>OK</v>
      </c>
      <c r="Q963" s="23" t="str">
        <f>IF(BS963&lt;&gt;"",
    IF(INT('Data Sheet'!$A$19)=INT('Data Sheet'!$B$15),
        --(INT('Data Sheet'!$A$15) &amp; "." &amp; BS963),
        IF(AND((--(INT('Data Sheet'!$A$15) &amp; "." &amp; BS963)&gt;=--('Data Sheet'!$A$15)), (--(INT('Data Sheet'!$A$15) &amp; "." &amp; BS963)&lt;=--('Data Sheet'!$B$15))),
            --(INT('Data Sheet'!$A$15) &amp; "." &amp; BS963),
            --(INT('Data Sheet'!$B$15) &amp; "." &amp; BS963)
        )
    ),
    IF(BQ963&lt;&gt;"",
        IF(INT('Data Sheet'!$A$15)=INT('Data Sheet'!$B$15),
            --(INT('Data Sheet'!$A$15) &amp; "." &amp; RIGHT(BQ963,3)),
            IF(AND((--(INT('Data Sheet'!$A$15) &amp; "." &amp; RIGHT(BQ963,3))&gt;=--('Data Sheet'!$A$15)), (--(INT('Data Sheet'!$A$15) &amp; "." &amp; RIGHT(BQ963,3))&lt;=--('Data Sheet'!$B$15))),
                --(INT('Data Sheet'!$A$15) &amp; "." &amp; RIGHT(BQ963,3)),
                --(INT('Data Sheet'!$B$15) &amp; "." &amp; RIGHT(BQ963,3))
            )
        ),
        "OK"
    )
)</f>
        <v>OK</v>
      </c>
      <c r="R963" s="19"/>
      <c r="S963" s="19"/>
      <c r="T963" s="19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1"/>
      <c r="AU963" s="21"/>
      <c r="AV963" s="21"/>
      <c r="AW963" s="22"/>
      <c r="AX963" s="99"/>
      <c r="AY963" s="20"/>
      <c r="AZ963" s="20"/>
      <c r="BA963" s="22"/>
      <c r="BB963">
        <v>955</v>
      </c>
      <c r="BC963" s="80"/>
      <c r="BD963" s="80"/>
      <c r="BE963" s="80"/>
      <c r="BF963" s="80"/>
      <c r="BG963" s="32" t="str">
        <f t="shared" si="158"/>
        <v/>
      </c>
      <c r="BH963" s="78">
        <f t="shared" si="156"/>
        <v>0</v>
      </c>
      <c r="BI963" s="2">
        <f t="shared" si="159"/>
        <v>0</v>
      </c>
      <c r="BJ963" s="2">
        <f t="shared" si="160"/>
        <v>0</v>
      </c>
      <c r="BK963" s="2">
        <f t="shared" si="157"/>
        <v>0</v>
      </c>
    </row>
    <row r="964" spans="2:63" ht="15" customHeight="1" x14ac:dyDescent="0.25">
      <c r="B964" s="14">
        <v>956</v>
      </c>
      <c r="C964" s="95" t="str">
        <f t="shared" si="161"/>
        <v/>
      </c>
      <c r="D964" s="15" t="str">
        <f t="shared" si="166"/>
        <v>OK</v>
      </c>
      <c r="E964" s="16" t="e">
        <f>VLOOKUP('Data Sheet'!$B$8,'Data Sheet'!$I$2:$J$9,2,FALSE)</f>
        <v>#N/A</v>
      </c>
      <c r="F964" s="16" t="str">
        <f t="shared" si="162"/>
        <v/>
      </c>
      <c r="G964" s="103">
        <f t="shared" si="163"/>
        <v>0</v>
      </c>
      <c r="H964" s="17" t="s">
        <v>26</v>
      </c>
      <c r="I964" s="17" t="s">
        <v>26</v>
      </c>
      <c r="J964" s="17" t="str">
        <f>IF('Data Sheet'!$B$9="NC-50","N/A","OK")</f>
        <v>OK</v>
      </c>
      <c r="K964" s="17" t="str">
        <f>IF('Data Sheet'!$B$9="NC-50","N/A","OK")</f>
        <v>OK</v>
      </c>
      <c r="L964" s="17" t="str">
        <f t="shared" si="164"/>
        <v>OK</v>
      </c>
      <c r="M964" s="17" t="str">
        <f t="shared" si="165"/>
        <v>OK</v>
      </c>
      <c r="N964" s="18" t="str">
        <f>IF(BO964&lt;&gt;"",
    IF(INT('Data Sheet'!$A$19)=INT('Data Sheet'!$B$19),
        --(INT('Data Sheet'!$A$19) &amp; "." &amp; BO964),
        IF(AND((--(INT('Data Sheet'!$A$19) &amp; "." &amp; BO964)&gt;=--('Data Sheet'!$A$19)), (--(INT('Data Sheet'!$A$19) &amp; "." &amp; BO964)&lt;=--('Data Sheet'!$B$19))),
            --(INT('Data Sheet'!$A$19) &amp; "." &amp; BO964),
            --(INT('Data Sheet'!$B$19) &amp; "." &amp; BO964)
        )
    ),
    IF(BN964&lt;&gt;"",
        IF(INT('Data Sheet'!$A$19)=INT('Data Sheet'!$B$19),
            --(INT('Data Sheet'!$A$19) &amp; "." &amp; LEFT(BN964,3)),
            IF(AND((--(INT('Data Sheet'!$A$19) &amp; "." &amp; LEFT(BN964,3))&gt;=--('Data Sheet'!$A$19)), (--(INT('Data Sheet'!$A$19) &amp; "." &amp; LEFT(BN964,3))&lt;=--('Data Sheet'!$B$19))),
                --(INT('Data Sheet'!$A$19) &amp; "." &amp; LEFT(BN964,3)),
                --(INT('Data Sheet'!$B$19) &amp; "." &amp; LEFT(BN964,3))
            )
        ),
        "OK"
    )
)</f>
        <v>OK</v>
      </c>
      <c r="O964" s="23" t="str">
        <f>IF(BP964&lt;&gt;"",
    IF(INT('Data Sheet'!$A$19)=INT('Data Sheet'!$B$19),
        --(INT('Data Sheet'!$A$19) &amp; "." &amp; BP964),
        IF(AND((--(INT('Data Sheet'!$A$19) &amp; "." &amp; BP964)&gt;=--('Data Sheet'!$A$19)), (--(INT('Data Sheet'!$A$19) &amp; "." &amp; BP964)&lt;=--('Data Sheet'!$B$19))),
            --(INT('Data Sheet'!$A$19) &amp; "." &amp; BP964),
            --(INT('Data Sheet'!$B$19) &amp; "." &amp; BP964)
        )
    ),
    IF(BN964&lt;&gt;"",
        IF(INT('Data Sheet'!$A$19)=INT('Data Sheet'!$B$19),
            --(INT('Data Sheet'!$A$19) &amp; "." &amp; RIGHT(BN964,3)),
            IF(AND((--(INT('Data Sheet'!$A$19) &amp; "." &amp; RIGHT(BN964,3))&gt;=--('Data Sheet'!$A$19)), (--(INT('Data Sheet'!$A$19) &amp; "." &amp; RIGHT(BN964,3))&lt;=--('Data Sheet'!$B$19))),
                --(INT('Data Sheet'!$A$19) &amp; "." &amp; RIGHT(BN964,3)),
                --(INT('Data Sheet'!$B$19) &amp; "." &amp; RIGHT(BN964,3))
            )
        ),
        "OK"
    )
)</f>
        <v>OK</v>
      </c>
      <c r="P964" s="23" t="str">
        <f>IF(BR964&lt;&gt;"",
    IF(INT('Data Sheet'!$A$19)=INT('Data Sheet'!$B$15),
        --(INT('Data Sheet'!$A$15) &amp; "." &amp; BR964),
        IF(AND((--(INT('Data Sheet'!$A$15) &amp; "." &amp; BR964)&gt;=--('Data Sheet'!$A$15)), (--(INT('Data Sheet'!$A$15) &amp; "." &amp; BR964)&lt;=--('Data Sheet'!$B$15))),
            --(INT('Data Sheet'!$A$15) &amp; "." &amp; BR964),
            --(INT('Data Sheet'!$B$15) &amp; "." &amp; BR964)
        )
    ),
    IF(BQ964&lt;&gt;"",
        IF(INT('Data Sheet'!$A$15)=INT('Data Sheet'!$B$15),
            --(INT('Data Sheet'!$A$15) &amp; "." &amp; LEFT(BQ964,3)),
            IF(AND((--(INT('Data Sheet'!$A$15) &amp; "." &amp; LEFT(BQ964,3))&gt;=--('Data Sheet'!$A$15)), (--(INT('Data Sheet'!$A$15) &amp; "." &amp; LEFT(BQ964,3))&lt;=--('Data Sheet'!$B$15))),
                --(INT('Data Sheet'!$A$15) &amp; "." &amp; LEFT(BQ964,3)),
                --(INT('Data Sheet'!$B$15) &amp; "." &amp; LEFT(BQ964,3))
            )
        ),
        "OK"
    )
)</f>
        <v>OK</v>
      </c>
      <c r="Q964" s="23" t="str">
        <f>IF(BS964&lt;&gt;"",
    IF(INT('Data Sheet'!$A$19)=INT('Data Sheet'!$B$15),
        --(INT('Data Sheet'!$A$15) &amp; "." &amp; BS964),
        IF(AND((--(INT('Data Sheet'!$A$15) &amp; "." &amp; BS964)&gt;=--('Data Sheet'!$A$15)), (--(INT('Data Sheet'!$A$15) &amp; "." &amp; BS964)&lt;=--('Data Sheet'!$B$15))),
            --(INT('Data Sheet'!$A$15) &amp; "." &amp; BS964),
            --(INT('Data Sheet'!$B$15) &amp; "." &amp; BS964)
        )
    ),
    IF(BQ964&lt;&gt;"",
        IF(INT('Data Sheet'!$A$15)=INT('Data Sheet'!$B$15),
            --(INT('Data Sheet'!$A$15) &amp; "." &amp; RIGHT(BQ964,3)),
            IF(AND((--(INT('Data Sheet'!$A$15) &amp; "." &amp; RIGHT(BQ964,3))&gt;=--('Data Sheet'!$A$15)), (--(INT('Data Sheet'!$A$15) &amp; "." &amp; RIGHT(BQ964,3))&lt;=--('Data Sheet'!$B$15))),
                --(INT('Data Sheet'!$A$15) &amp; "." &amp; RIGHT(BQ964,3)),
                --(INT('Data Sheet'!$B$15) &amp; "." &amp; RIGHT(BQ964,3))
            )
        ),
        "OK"
    )
)</f>
        <v>OK</v>
      </c>
      <c r="R964" s="19"/>
      <c r="S964" s="19"/>
      <c r="T964" s="19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1"/>
      <c r="AU964" s="21"/>
      <c r="AV964" s="21"/>
      <c r="AW964" s="22"/>
      <c r="AX964" s="99"/>
      <c r="AY964" s="20"/>
      <c r="AZ964" s="20"/>
      <c r="BA964" s="22"/>
      <c r="BB964">
        <v>956</v>
      </c>
      <c r="BC964" s="80"/>
      <c r="BD964" s="80"/>
      <c r="BE964" s="80"/>
      <c r="BF964" s="80"/>
      <c r="BG964" s="32" t="str">
        <f t="shared" si="158"/>
        <v/>
      </c>
      <c r="BH964" s="78">
        <f t="shared" si="156"/>
        <v>0</v>
      </c>
      <c r="BI964" s="2">
        <f t="shared" si="159"/>
        <v>0</v>
      </c>
      <c r="BJ964" s="2">
        <f t="shared" si="160"/>
        <v>0</v>
      </c>
      <c r="BK964" s="2">
        <f t="shared" si="157"/>
        <v>0</v>
      </c>
    </row>
    <row r="965" spans="2:63" ht="15" customHeight="1" x14ac:dyDescent="0.25">
      <c r="B965" s="14">
        <v>957</v>
      </c>
      <c r="C965" s="95" t="str">
        <f t="shared" si="161"/>
        <v/>
      </c>
      <c r="D965" s="15" t="str">
        <f t="shared" si="166"/>
        <v>OK</v>
      </c>
      <c r="E965" s="16" t="e">
        <f>VLOOKUP('Data Sheet'!$B$8,'Data Sheet'!$I$2:$J$9,2,FALSE)</f>
        <v>#N/A</v>
      </c>
      <c r="F965" s="16" t="str">
        <f t="shared" si="162"/>
        <v/>
      </c>
      <c r="G965" s="103">
        <f t="shared" si="163"/>
        <v>0</v>
      </c>
      <c r="H965" s="17" t="s">
        <v>26</v>
      </c>
      <c r="I965" s="17" t="s">
        <v>26</v>
      </c>
      <c r="J965" s="17" t="str">
        <f>IF('Data Sheet'!$B$9="NC-50","N/A","OK")</f>
        <v>OK</v>
      </c>
      <c r="K965" s="17" t="str">
        <f>IF('Data Sheet'!$B$9="NC-50","N/A","OK")</f>
        <v>OK</v>
      </c>
      <c r="L965" s="17" t="str">
        <f t="shared" si="164"/>
        <v>OK</v>
      </c>
      <c r="M965" s="17" t="str">
        <f t="shared" si="165"/>
        <v>OK</v>
      </c>
      <c r="N965" s="18" t="str">
        <f>IF(BO965&lt;&gt;"",
    IF(INT('Data Sheet'!$A$19)=INT('Data Sheet'!$B$19),
        --(INT('Data Sheet'!$A$19) &amp; "." &amp; BO965),
        IF(AND((--(INT('Data Sheet'!$A$19) &amp; "." &amp; BO965)&gt;=--('Data Sheet'!$A$19)), (--(INT('Data Sheet'!$A$19) &amp; "." &amp; BO965)&lt;=--('Data Sheet'!$B$19))),
            --(INT('Data Sheet'!$A$19) &amp; "." &amp; BO965),
            --(INT('Data Sheet'!$B$19) &amp; "." &amp; BO965)
        )
    ),
    IF(BN965&lt;&gt;"",
        IF(INT('Data Sheet'!$A$19)=INT('Data Sheet'!$B$19),
            --(INT('Data Sheet'!$A$19) &amp; "." &amp; LEFT(BN965,3)),
            IF(AND((--(INT('Data Sheet'!$A$19) &amp; "." &amp; LEFT(BN965,3))&gt;=--('Data Sheet'!$A$19)), (--(INT('Data Sheet'!$A$19) &amp; "." &amp; LEFT(BN965,3))&lt;=--('Data Sheet'!$B$19))),
                --(INT('Data Sheet'!$A$19) &amp; "." &amp; LEFT(BN965,3)),
                --(INT('Data Sheet'!$B$19) &amp; "." &amp; LEFT(BN965,3))
            )
        ),
        "OK"
    )
)</f>
        <v>OK</v>
      </c>
      <c r="O965" s="23" t="str">
        <f>IF(BP965&lt;&gt;"",
    IF(INT('Data Sheet'!$A$19)=INT('Data Sheet'!$B$19),
        --(INT('Data Sheet'!$A$19) &amp; "." &amp; BP965),
        IF(AND((--(INT('Data Sheet'!$A$19) &amp; "." &amp; BP965)&gt;=--('Data Sheet'!$A$19)), (--(INT('Data Sheet'!$A$19) &amp; "." &amp; BP965)&lt;=--('Data Sheet'!$B$19))),
            --(INT('Data Sheet'!$A$19) &amp; "." &amp; BP965),
            --(INT('Data Sheet'!$B$19) &amp; "." &amp; BP965)
        )
    ),
    IF(BN965&lt;&gt;"",
        IF(INT('Data Sheet'!$A$19)=INT('Data Sheet'!$B$19),
            --(INT('Data Sheet'!$A$19) &amp; "." &amp; RIGHT(BN965,3)),
            IF(AND((--(INT('Data Sheet'!$A$19) &amp; "." &amp; RIGHT(BN965,3))&gt;=--('Data Sheet'!$A$19)), (--(INT('Data Sheet'!$A$19) &amp; "." &amp; RIGHT(BN965,3))&lt;=--('Data Sheet'!$B$19))),
                --(INT('Data Sheet'!$A$19) &amp; "." &amp; RIGHT(BN965,3)),
                --(INT('Data Sheet'!$B$19) &amp; "." &amp; RIGHT(BN965,3))
            )
        ),
        "OK"
    )
)</f>
        <v>OK</v>
      </c>
      <c r="P965" s="23" t="str">
        <f>IF(BR965&lt;&gt;"",
    IF(INT('Data Sheet'!$A$19)=INT('Data Sheet'!$B$15),
        --(INT('Data Sheet'!$A$15) &amp; "." &amp; BR965),
        IF(AND((--(INT('Data Sheet'!$A$15) &amp; "." &amp; BR965)&gt;=--('Data Sheet'!$A$15)), (--(INT('Data Sheet'!$A$15) &amp; "." &amp; BR965)&lt;=--('Data Sheet'!$B$15))),
            --(INT('Data Sheet'!$A$15) &amp; "." &amp; BR965),
            --(INT('Data Sheet'!$B$15) &amp; "." &amp; BR965)
        )
    ),
    IF(BQ965&lt;&gt;"",
        IF(INT('Data Sheet'!$A$15)=INT('Data Sheet'!$B$15),
            --(INT('Data Sheet'!$A$15) &amp; "." &amp; LEFT(BQ965,3)),
            IF(AND((--(INT('Data Sheet'!$A$15) &amp; "." &amp; LEFT(BQ965,3))&gt;=--('Data Sheet'!$A$15)), (--(INT('Data Sheet'!$A$15) &amp; "." &amp; LEFT(BQ965,3))&lt;=--('Data Sheet'!$B$15))),
                --(INT('Data Sheet'!$A$15) &amp; "." &amp; LEFT(BQ965,3)),
                --(INT('Data Sheet'!$B$15) &amp; "." &amp; LEFT(BQ965,3))
            )
        ),
        "OK"
    )
)</f>
        <v>OK</v>
      </c>
      <c r="Q965" s="23" t="str">
        <f>IF(BS965&lt;&gt;"",
    IF(INT('Data Sheet'!$A$19)=INT('Data Sheet'!$B$15),
        --(INT('Data Sheet'!$A$15) &amp; "." &amp; BS965),
        IF(AND((--(INT('Data Sheet'!$A$15) &amp; "." &amp; BS965)&gt;=--('Data Sheet'!$A$15)), (--(INT('Data Sheet'!$A$15) &amp; "." &amp; BS965)&lt;=--('Data Sheet'!$B$15))),
            --(INT('Data Sheet'!$A$15) &amp; "." &amp; BS965),
            --(INT('Data Sheet'!$B$15) &amp; "." &amp; BS965)
        )
    ),
    IF(BQ965&lt;&gt;"",
        IF(INT('Data Sheet'!$A$15)=INT('Data Sheet'!$B$15),
            --(INT('Data Sheet'!$A$15) &amp; "." &amp; RIGHT(BQ965,3)),
            IF(AND((--(INT('Data Sheet'!$A$15) &amp; "." &amp; RIGHT(BQ965,3))&gt;=--('Data Sheet'!$A$15)), (--(INT('Data Sheet'!$A$15) &amp; "." &amp; RIGHT(BQ965,3))&lt;=--('Data Sheet'!$B$15))),
                --(INT('Data Sheet'!$A$15) &amp; "." &amp; RIGHT(BQ965,3)),
                --(INT('Data Sheet'!$B$15) &amp; "." &amp; RIGHT(BQ965,3))
            )
        ),
        "OK"
    )
)</f>
        <v>OK</v>
      </c>
      <c r="R965" s="19"/>
      <c r="S965" s="19"/>
      <c r="T965" s="19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1"/>
      <c r="AU965" s="21"/>
      <c r="AV965" s="21"/>
      <c r="AW965" s="22"/>
      <c r="AX965" s="99"/>
      <c r="AY965" s="20"/>
      <c r="AZ965" s="20"/>
      <c r="BA965" s="22"/>
      <c r="BB965">
        <v>957</v>
      </c>
      <c r="BC965" s="80"/>
      <c r="BD965" s="80"/>
      <c r="BE965" s="80"/>
      <c r="BF965" s="80"/>
      <c r="BG965" s="32" t="str">
        <f t="shared" si="158"/>
        <v/>
      </c>
      <c r="BH965" s="78">
        <f t="shared" si="156"/>
        <v>0</v>
      </c>
      <c r="BI965" s="2">
        <f t="shared" si="159"/>
        <v>0</v>
      </c>
      <c r="BJ965" s="2">
        <f t="shared" si="160"/>
        <v>0</v>
      </c>
      <c r="BK965" s="2">
        <f t="shared" si="157"/>
        <v>0</v>
      </c>
    </row>
    <row r="966" spans="2:63" ht="15" customHeight="1" x14ac:dyDescent="0.25">
      <c r="B966" s="14">
        <v>958</v>
      </c>
      <c r="C966" s="95" t="str">
        <f t="shared" si="161"/>
        <v/>
      </c>
      <c r="D966" s="15" t="str">
        <f t="shared" si="166"/>
        <v>OK</v>
      </c>
      <c r="E966" s="16" t="e">
        <f>VLOOKUP('Data Sheet'!$B$8,'Data Sheet'!$I$2:$J$9,2,FALSE)</f>
        <v>#N/A</v>
      </c>
      <c r="F966" s="16" t="str">
        <f t="shared" si="162"/>
        <v/>
      </c>
      <c r="G966" s="103">
        <f t="shared" si="163"/>
        <v>0</v>
      </c>
      <c r="H966" s="17" t="s">
        <v>26</v>
      </c>
      <c r="I966" s="17" t="s">
        <v>26</v>
      </c>
      <c r="J966" s="17" t="str">
        <f>IF('Data Sheet'!$B$9="NC-50","N/A","OK")</f>
        <v>OK</v>
      </c>
      <c r="K966" s="17" t="str">
        <f>IF('Data Sheet'!$B$9="NC-50","N/A","OK")</f>
        <v>OK</v>
      </c>
      <c r="L966" s="17" t="str">
        <f t="shared" si="164"/>
        <v>OK</v>
      </c>
      <c r="M966" s="17" t="str">
        <f t="shared" si="165"/>
        <v>OK</v>
      </c>
      <c r="N966" s="18" t="str">
        <f>IF(BO966&lt;&gt;"",
    IF(INT('Data Sheet'!$A$19)=INT('Data Sheet'!$B$19),
        --(INT('Data Sheet'!$A$19) &amp; "." &amp; BO966),
        IF(AND((--(INT('Data Sheet'!$A$19) &amp; "." &amp; BO966)&gt;=--('Data Sheet'!$A$19)), (--(INT('Data Sheet'!$A$19) &amp; "." &amp; BO966)&lt;=--('Data Sheet'!$B$19))),
            --(INT('Data Sheet'!$A$19) &amp; "." &amp; BO966),
            --(INT('Data Sheet'!$B$19) &amp; "." &amp; BO966)
        )
    ),
    IF(BN966&lt;&gt;"",
        IF(INT('Data Sheet'!$A$19)=INT('Data Sheet'!$B$19),
            --(INT('Data Sheet'!$A$19) &amp; "." &amp; LEFT(BN966,3)),
            IF(AND((--(INT('Data Sheet'!$A$19) &amp; "." &amp; LEFT(BN966,3))&gt;=--('Data Sheet'!$A$19)), (--(INT('Data Sheet'!$A$19) &amp; "." &amp; LEFT(BN966,3))&lt;=--('Data Sheet'!$B$19))),
                --(INT('Data Sheet'!$A$19) &amp; "." &amp; LEFT(BN966,3)),
                --(INT('Data Sheet'!$B$19) &amp; "." &amp; LEFT(BN966,3))
            )
        ),
        "OK"
    )
)</f>
        <v>OK</v>
      </c>
      <c r="O966" s="23" t="str">
        <f>IF(BP966&lt;&gt;"",
    IF(INT('Data Sheet'!$A$19)=INT('Data Sheet'!$B$19),
        --(INT('Data Sheet'!$A$19) &amp; "." &amp; BP966),
        IF(AND((--(INT('Data Sheet'!$A$19) &amp; "." &amp; BP966)&gt;=--('Data Sheet'!$A$19)), (--(INT('Data Sheet'!$A$19) &amp; "." &amp; BP966)&lt;=--('Data Sheet'!$B$19))),
            --(INT('Data Sheet'!$A$19) &amp; "." &amp; BP966),
            --(INT('Data Sheet'!$B$19) &amp; "." &amp; BP966)
        )
    ),
    IF(BN966&lt;&gt;"",
        IF(INT('Data Sheet'!$A$19)=INT('Data Sheet'!$B$19),
            --(INT('Data Sheet'!$A$19) &amp; "." &amp; RIGHT(BN966,3)),
            IF(AND((--(INT('Data Sheet'!$A$19) &amp; "." &amp; RIGHT(BN966,3))&gt;=--('Data Sheet'!$A$19)), (--(INT('Data Sheet'!$A$19) &amp; "." &amp; RIGHT(BN966,3))&lt;=--('Data Sheet'!$B$19))),
                --(INT('Data Sheet'!$A$19) &amp; "." &amp; RIGHT(BN966,3)),
                --(INT('Data Sheet'!$B$19) &amp; "." &amp; RIGHT(BN966,3))
            )
        ),
        "OK"
    )
)</f>
        <v>OK</v>
      </c>
      <c r="P966" s="23" t="str">
        <f>IF(BR966&lt;&gt;"",
    IF(INT('Data Sheet'!$A$19)=INT('Data Sheet'!$B$15),
        --(INT('Data Sheet'!$A$15) &amp; "." &amp; BR966),
        IF(AND((--(INT('Data Sheet'!$A$15) &amp; "." &amp; BR966)&gt;=--('Data Sheet'!$A$15)), (--(INT('Data Sheet'!$A$15) &amp; "." &amp; BR966)&lt;=--('Data Sheet'!$B$15))),
            --(INT('Data Sheet'!$A$15) &amp; "." &amp; BR966),
            --(INT('Data Sheet'!$B$15) &amp; "." &amp; BR966)
        )
    ),
    IF(BQ966&lt;&gt;"",
        IF(INT('Data Sheet'!$A$15)=INT('Data Sheet'!$B$15),
            --(INT('Data Sheet'!$A$15) &amp; "." &amp; LEFT(BQ966,3)),
            IF(AND((--(INT('Data Sheet'!$A$15) &amp; "." &amp; LEFT(BQ966,3))&gt;=--('Data Sheet'!$A$15)), (--(INT('Data Sheet'!$A$15) &amp; "." &amp; LEFT(BQ966,3))&lt;=--('Data Sheet'!$B$15))),
                --(INT('Data Sheet'!$A$15) &amp; "." &amp; LEFT(BQ966,3)),
                --(INT('Data Sheet'!$B$15) &amp; "." &amp; LEFT(BQ966,3))
            )
        ),
        "OK"
    )
)</f>
        <v>OK</v>
      </c>
      <c r="Q966" s="23" t="str">
        <f>IF(BS966&lt;&gt;"",
    IF(INT('Data Sheet'!$A$19)=INT('Data Sheet'!$B$15),
        --(INT('Data Sheet'!$A$15) &amp; "." &amp; BS966),
        IF(AND((--(INT('Data Sheet'!$A$15) &amp; "." &amp; BS966)&gt;=--('Data Sheet'!$A$15)), (--(INT('Data Sheet'!$A$15) &amp; "." &amp; BS966)&lt;=--('Data Sheet'!$B$15))),
            --(INT('Data Sheet'!$A$15) &amp; "." &amp; BS966),
            --(INT('Data Sheet'!$B$15) &amp; "." &amp; BS966)
        )
    ),
    IF(BQ966&lt;&gt;"",
        IF(INT('Data Sheet'!$A$15)=INT('Data Sheet'!$B$15),
            --(INT('Data Sheet'!$A$15) &amp; "." &amp; RIGHT(BQ966,3)),
            IF(AND((--(INT('Data Sheet'!$A$15) &amp; "." &amp; RIGHT(BQ966,3))&gt;=--('Data Sheet'!$A$15)), (--(INT('Data Sheet'!$A$15) &amp; "." &amp; RIGHT(BQ966,3))&lt;=--('Data Sheet'!$B$15))),
                --(INT('Data Sheet'!$A$15) &amp; "." &amp; RIGHT(BQ966,3)),
                --(INT('Data Sheet'!$B$15) &amp; "." &amp; RIGHT(BQ966,3))
            )
        ),
        "OK"
    )
)</f>
        <v>OK</v>
      </c>
      <c r="R966" s="19"/>
      <c r="S966" s="19"/>
      <c r="T966" s="19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1"/>
      <c r="AU966" s="21"/>
      <c r="AV966" s="21"/>
      <c r="AW966" s="22"/>
      <c r="AX966" s="99"/>
      <c r="AY966" s="20"/>
      <c r="AZ966" s="20"/>
      <c r="BA966" s="22"/>
      <c r="BB966">
        <v>958</v>
      </c>
      <c r="BC966" s="80"/>
      <c r="BD966" s="80"/>
      <c r="BE966" s="80"/>
      <c r="BF966" s="80"/>
      <c r="BG966" s="32" t="str">
        <f t="shared" si="158"/>
        <v/>
      </c>
      <c r="BH966" s="78">
        <f t="shared" si="156"/>
        <v>0</v>
      </c>
      <c r="BI966" s="2">
        <f t="shared" si="159"/>
        <v>0</v>
      </c>
      <c r="BJ966" s="2">
        <f t="shared" si="160"/>
        <v>0</v>
      </c>
      <c r="BK966" s="2">
        <f t="shared" si="157"/>
        <v>0</v>
      </c>
    </row>
    <row r="967" spans="2:63" ht="15" customHeight="1" x14ac:dyDescent="0.25">
      <c r="B967" s="14">
        <v>959</v>
      </c>
      <c r="C967" s="95" t="str">
        <f t="shared" si="161"/>
        <v/>
      </c>
      <c r="D967" s="15" t="str">
        <f t="shared" si="166"/>
        <v>OK</v>
      </c>
      <c r="E967" s="16" t="e">
        <f>VLOOKUP('Data Sheet'!$B$8,'Data Sheet'!$I$2:$J$9,2,FALSE)</f>
        <v>#N/A</v>
      </c>
      <c r="F967" s="16" t="str">
        <f t="shared" si="162"/>
        <v/>
      </c>
      <c r="G967" s="103">
        <f t="shared" si="163"/>
        <v>0</v>
      </c>
      <c r="H967" s="17" t="s">
        <v>26</v>
      </c>
      <c r="I967" s="17" t="s">
        <v>26</v>
      </c>
      <c r="J967" s="17" t="str">
        <f>IF('Data Sheet'!$B$9="NC-50","N/A","OK")</f>
        <v>OK</v>
      </c>
      <c r="K967" s="17" t="str">
        <f>IF('Data Sheet'!$B$9="NC-50","N/A","OK")</f>
        <v>OK</v>
      </c>
      <c r="L967" s="17" t="str">
        <f t="shared" si="164"/>
        <v>OK</v>
      </c>
      <c r="M967" s="17" t="str">
        <f t="shared" si="165"/>
        <v>OK</v>
      </c>
      <c r="N967" s="18" t="str">
        <f>IF(BO967&lt;&gt;"",
    IF(INT('Data Sheet'!$A$19)=INT('Data Sheet'!$B$19),
        --(INT('Data Sheet'!$A$19) &amp; "." &amp; BO967),
        IF(AND((--(INT('Data Sheet'!$A$19) &amp; "." &amp; BO967)&gt;=--('Data Sheet'!$A$19)), (--(INT('Data Sheet'!$A$19) &amp; "." &amp; BO967)&lt;=--('Data Sheet'!$B$19))),
            --(INT('Data Sheet'!$A$19) &amp; "." &amp; BO967),
            --(INT('Data Sheet'!$B$19) &amp; "." &amp; BO967)
        )
    ),
    IF(BN967&lt;&gt;"",
        IF(INT('Data Sheet'!$A$19)=INT('Data Sheet'!$B$19),
            --(INT('Data Sheet'!$A$19) &amp; "." &amp; LEFT(BN967,3)),
            IF(AND((--(INT('Data Sheet'!$A$19) &amp; "." &amp; LEFT(BN967,3))&gt;=--('Data Sheet'!$A$19)), (--(INT('Data Sheet'!$A$19) &amp; "." &amp; LEFT(BN967,3))&lt;=--('Data Sheet'!$B$19))),
                --(INT('Data Sheet'!$A$19) &amp; "." &amp; LEFT(BN967,3)),
                --(INT('Data Sheet'!$B$19) &amp; "." &amp; LEFT(BN967,3))
            )
        ),
        "OK"
    )
)</f>
        <v>OK</v>
      </c>
      <c r="O967" s="23" t="str">
        <f>IF(BP967&lt;&gt;"",
    IF(INT('Data Sheet'!$A$19)=INT('Data Sheet'!$B$19),
        --(INT('Data Sheet'!$A$19) &amp; "." &amp; BP967),
        IF(AND((--(INT('Data Sheet'!$A$19) &amp; "." &amp; BP967)&gt;=--('Data Sheet'!$A$19)), (--(INT('Data Sheet'!$A$19) &amp; "." &amp; BP967)&lt;=--('Data Sheet'!$B$19))),
            --(INT('Data Sheet'!$A$19) &amp; "." &amp; BP967),
            --(INT('Data Sheet'!$B$19) &amp; "." &amp; BP967)
        )
    ),
    IF(BN967&lt;&gt;"",
        IF(INT('Data Sheet'!$A$19)=INT('Data Sheet'!$B$19),
            --(INT('Data Sheet'!$A$19) &amp; "." &amp; RIGHT(BN967,3)),
            IF(AND((--(INT('Data Sheet'!$A$19) &amp; "." &amp; RIGHT(BN967,3))&gt;=--('Data Sheet'!$A$19)), (--(INT('Data Sheet'!$A$19) &amp; "." &amp; RIGHT(BN967,3))&lt;=--('Data Sheet'!$B$19))),
                --(INT('Data Sheet'!$A$19) &amp; "." &amp; RIGHT(BN967,3)),
                --(INT('Data Sheet'!$B$19) &amp; "." &amp; RIGHT(BN967,3))
            )
        ),
        "OK"
    )
)</f>
        <v>OK</v>
      </c>
      <c r="P967" s="23" t="str">
        <f>IF(BR967&lt;&gt;"",
    IF(INT('Data Sheet'!$A$19)=INT('Data Sheet'!$B$15),
        --(INT('Data Sheet'!$A$15) &amp; "." &amp; BR967),
        IF(AND((--(INT('Data Sheet'!$A$15) &amp; "." &amp; BR967)&gt;=--('Data Sheet'!$A$15)), (--(INT('Data Sheet'!$A$15) &amp; "." &amp; BR967)&lt;=--('Data Sheet'!$B$15))),
            --(INT('Data Sheet'!$A$15) &amp; "." &amp; BR967),
            --(INT('Data Sheet'!$B$15) &amp; "." &amp; BR967)
        )
    ),
    IF(BQ967&lt;&gt;"",
        IF(INT('Data Sheet'!$A$15)=INT('Data Sheet'!$B$15),
            --(INT('Data Sheet'!$A$15) &amp; "." &amp; LEFT(BQ967,3)),
            IF(AND((--(INT('Data Sheet'!$A$15) &amp; "." &amp; LEFT(BQ967,3))&gt;=--('Data Sheet'!$A$15)), (--(INT('Data Sheet'!$A$15) &amp; "." &amp; LEFT(BQ967,3))&lt;=--('Data Sheet'!$B$15))),
                --(INT('Data Sheet'!$A$15) &amp; "." &amp; LEFT(BQ967,3)),
                --(INT('Data Sheet'!$B$15) &amp; "." &amp; LEFT(BQ967,3))
            )
        ),
        "OK"
    )
)</f>
        <v>OK</v>
      </c>
      <c r="Q967" s="23" t="str">
        <f>IF(BS967&lt;&gt;"",
    IF(INT('Data Sheet'!$A$19)=INT('Data Sheet'!$B$15),
        --(INT('Data Sheet'!$A$15) &amp; "." &amp; BS967),
        IF(AND((--(INT('Data Sheet'!$A$15) &amp; "." &amp; BS967)&gt;=--('Data Sheet'!$A$15)), (--(INT('Data Sheet'!$A$15) &amp; "." &amp; BS967)&lt;=--('Data Sheet'!$B$15))),
            --(INT('Data Sheet'!$A$15) &amp; "." &amp; BS967),
            --(INT('Data Sheet'!$B$15) &amp; "." &amp; BS967)
        )
    ),
    IF(BQ967&lt;&gt;"",
        IF(INT('Data Sheet'!$A$15)=INT('Data Sheet'!$B$15),
            --(INT('Data Sheet'!$A$15) &amp; "." &amp; RIGHT(BQ967,3)),
            IF(AND((--(INT('Data Sheet'!$A$15) &amp; "." &amp; RIGHT(BQ967,3))&gt;=--('Data Sheet'!$A$15)), (--(INT('Data Sheet'!$A$15) &amp; "." &amp; RIGHT(BQ967,3))&lt;=--('Data Sheet'!$B$15))),
                --(INT('Data Sheet'!$A$15) &amp; "." &amp; RIGHT(BQ967,3)),
                --(INT('Data Sheet'!$B$15) &amp; "." &amp; RIGHT(BQ967,3))
            )
        ),
        "OK"
    )
)</f>
        <v>OK</v>
      </c>
      <c r="R967" s="19"/>
      <c r="S967" s="19"/>
      <c r="T967" s="19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1"/>
      <c r="AU967" s="21"/>
      <c r="AV967" s="21"/>
      <c r="AW967" s="22"/>
      <c r="AX967" s="99"/>
      <c r="AY967" s="20"/>
      <c r="AZ967" s="20"/>
      <c r="BA967" s="22"/>
      <c r="BB967">
        <v>959</v>
      </c>
      <c r="BC967" s="80"/>
      <c r="BD967" s="80"/>
      <c r="BE967" s="80"/>
      <c r="BF967" s="80"/>
      <c r="BG967" s="32" t="str">
        <f t="shared" si="158"/>
        <v/>
      </c>
      <c r="BH967" s="78">
        <f t="shared" si="156"/>
        <v>0</v>
      </c>
      <c r="BI967" s="2">
        <f t="shared" si="159"/>
        <v>0</v>
      </c>
      <c r="BJ967" s="2">
        <f t="shared" si="160"/>
        <v>0</v>
      </c>
      <c r="BK967" s="2">
        <f t="shared" si="157"/>
        <v>0</v>
      </c>
    </row>
    <row r="968" spans="2:63" ht="15" customHeight="1" x14ac:dyDescent="0.25">
      <c r="B968" s="14">
        <v>960</v>
      </c>
      <c r="C968" s="95" t="str">
        <f t="shared" si="161"/>
        <v/>
      </c>
      <c r="D968" s="15" t="str">
        <f t="shared" si="166"/>
        <v>OK</v>
      </c>
      <c r="E968" s="16" t="e">
        <f>VLOOKUP('Data Sheet'!$B$8,'Data Sheet'!$I$2:$J$9,2,FALSE)</f>
        <v>#N/A</v>
      </c>
      <c r="F968" s="16" t="str">
        <f t="shared" si="162"/>
        <v/>
      </c>
      <c r="G968" s="103">
        <f t="shared" si="163"/>
        <v>0</v>
      </c>
      <c r="H968" s="17" t="s">
        <v>26</v>
      </c>
      <c r="I968" s="17" t="s">
        <v>26</v>
      </c>
      <c r="J968" s="17" t="str">
        <f>IF('Data Sheet'!$B$9="NC-50","N/A","OK")</f>
        <v>OK</v>
      </c>
      <c r="K968" s="17" t="str">
        <f>IF('Data Sheet'!$B$9="NC-50","N/A","OK")</f>
        <v>OK</v>
      </c>
      <c r="L968" s="17" t="str">
        <f t="shared" si="164"/>
        <v>OK</v>
      </c>
      <c r="M968" s="17" t="str">
        <f t="shared" si="165"/>
        <v>OK</v>
      </c>
      <c r="N968" s="18" t="str">
        <f>IF(BO968&lt;&gt;"",
    IF(INT('Data Sheet'!$A$19)=INT('Data Sheet'!$B$19),
        --(INT('Data Sheet'!$A$19) &amp; "." &amp; BO968),
        IF(AND((--(INT('Data Sheet'!$A$19) &amp; "." &amp; BO968)&gt;=--('Data Sheet'!$A$19)), (--(INT('Data Sheet'!$A$19) &amp; "." &amp; BO968)&lt;=--('Data Sheet'!$B$19))),
            --(INT('Data Sheet'!$A$19) &amp; "." &amp; BO968),
            --(INT('Data Sheet'!$B$19) &amp; "." &amp; BO968)
        )
    ),
    IF(BN968&lt;&gt;"",
        IF(INT('Data Sheet'!$A$19)=INT('Data Sheet'!$B$19),
            --(INT('Data Sheet'!$A$19) &amp; "." &amp; LEFT(BN968,3)),
            IF(AND((--(INT('Data Sheet'!$A$19) &amp; "." &amp; LEFT(BN968,3))&gt;=--('Data Sheet'!$A$19)), (--(INT('Data Sheet'!$A$19) &amp; "." &amp; LEFT(BN968,3))&lt;=--('Data Sheet'!$B$19))),
                --(INT('Data Sheet'!$A$19) &amp; "." &amp; LEFT(BN968,3)),
                --(INT('Data Sheet'!$B$19) &amp; "." &amp; LEFT(BN968,3))
            )
        ),
        "OK"
    )
)</f>
        <v>OK</v>
      </c>
      <c r="O968" s="23" t="str">
        <f>IF(BP968&lt;&gt;"",
    IF(INT('Data Sheet'!$A$19)=INT('Data Sheet'!$B$19),
        --(INT('Data Sheet'!$A$19) &amp; "." &amp; BP968),
        IF(AND((--(INT('Data Sheet'!$A$19) &amp; "." &amp; BP968)&gt;=--('Data Sheet'!$A$19)), (--(INT('Data Sheet'!$A$19) &amp; "." &amp; BP968)&lt;=--('Data Sheet'!$B$19))),
            --(INT('Data Sheet'!$A$19) &amp; "." &amp; BP968),
            --(INT('Data Sheet'!$B$19) &amp; "." &amp; BP968)
        )
    ),
    IF(BN968&lt;&gt;"",
        IF(INT('Data Sheet'!$A$19)=INT('Data Sheet'!$B$19),
            --(INT('Data Sheet'!$A$19) &amp; "." &amp; RIGHT(BN968,3)),
            IF(AND((--(INT('Data Sheet'!$A$19) &amp; "." &amp; RIGHT(BN968,3))&gt;=--('Data Sheet'!$A$19)), (--(INT('Data Sheet'!$A$19) &amp; "." &amp; RIGHT(BN968,3))&lt;=--('Data Sheet'!$B$19))),
                --(INT('Data Sheet'!$A$19) &amp; "." &amp; RIGHT(BN968,3)),
                --(INT('Data Sheet'!$B$19) &amp; "." &amp; RIGHT(BN968,3))
            )
        ),
        "OK"
    )
)</f>
        <v>OK</v>
      </c>
      <c r="P968" s="23" t="str">
        <f>IF(BR968&lt;&gt;"",
    IF(INT('Data Sheet'!$A$19)=INT('Data Sheet'!$B$15),
        --(INT('Data Sheet'!$A$15) &amp; "." &amp; BR968),
        IF(AND((--(INT('Data Sheet'!$A$15) &amp; "." &amp; BR968)&gt;=--('Data Sheet'!$A$15)), (--(INT('Data Sheet'!$A$15) &amp; "." &amp; BR968)&lt;=--('Data Sheet'!$B$15))),
            --(INT('Data Sheet'!$A$15) &amp; "." &amp; BR968),
            --(INT('Data Sheet'!$B$15) &amp; "." &amp; BR968)
        )
    ),
    IF(BQ968&lt;&gt;"",
        IF(INT('Data Sheet'!$A$15)=INT('Data Sheet'!$B$15),
            --(INT('Data Sheet'!$A$15) &amp; "." &amp; LEFT(BQ968,3)),
            IF(AND((--(INT('Data Sheet'!$A$15) &amp; "." &amp; LEFT(BQ968,3))&gt;=--('Data Sheet'!$A$15)), (--(INT('Data Sheet'!$A$15) &amp; "." &amp; LEFT(BQ968,3))&lt;=--('Data Sheet'!$B$15))),
                --(INT('Data Sheet'!$A$15) &amp; "." &amp; LEFT(BQ968,3)),
                --(INT('Data Sheet'!$B$15) &amp; "." &amp; LEFT(BQ968,3))
            )
        ),
        "OK"
    )
)</f>
        <v>OK</v>
      </c>
      <c r="Q968" s="23" t="str">
        <f>IF(BS968&lt;&gt;"",
    IF(INT('Data Sheet'!$A$19)=INT('Data Sheet'!$B$15),
        --(INT('Data Sheet'!$A$15) &amp; "." &amp; BS968),
        IF(AND((--(INT('Data Sheet'!$A$15) &amp; "." &amp; BS968)&gt;=--('Data Sheet'!$A$15)), (--(INT('Data Sheet'!$A$15) &amp; "." &amp; BS968)&lt;=--('Data Sheet'!$B$15))),
            --(INT('Data Sheet'!$A$15) &amp; "." &amp; BS968),
            --(INT('Data Sheet'!$B$15) &amp; "." &amp; BS968)
        )
    ),
    IF(BQ968&lt;&gt;"",
        IF(INT('Data Sheet'!$A$15)=INT('Data Sheet'!$B$15),
            --(INT('Data Sheet'!$A$15) &amp; "." &amp; RIGHT(BQ968,3)),
            IF(AND((--(INT('Data Sheet'!$A$15) &amp; "." &amp; RIGHT(BQ968,3))&gt;=--('Data Sheet'!$A$15)), (--(INT('Data Sheet'!$A$15) &amp; "." &amp; RIGHT(BQ968,3))&lt;=--('Data Sheet'!$B$15))),
                --(INT('Data Sheet'!$A$15) &amp; "." &amp; RIGHT(BQ968,3)),
                --(INT('Data Sheet'!$B$15) &amp; "." &amp; RIGHT(BQ968,3))
            )
        ),
        "OK"
    )
)</f>
        <v>OK</v>
      </c>
      <c r="R968" s="19"/>
      <c r="S968" s="19"/>
      <c r="T968" s="19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1"/>
      <c r="AU968" s="21"/>
      <c r="AV968" s="21"/>
      <c r="AW968" s="22"/>
      <c r="AX968" s="99"/>
      <c r="AY968" s="20"/>
      <c r="AZ968" s="20"/>
      <c r="BA968" s="22"/>
      <c r="BB968">
        <v>960</v>
      </c>
      <c r="BC968" s="80"/>
      <c r="BD968" s="80"/>
      <c r="BE968" s="80"/>
      <c r="BF968" s="80"/>
      <c r="BG968" s="32" t="str">
        <f t="shared" si="158"/>
        <v/>
      </c>
      <c r="BH968" s="78">
        <f t="shared" si="156"/>
        <v>0</v>
      </c>
      <c r="BI968" s="2">
        <f t="shared" si="159"/>
        <v>0</v>
      </c>
      <c r="BJ968" s="2">
        <f t="shared" si="160"/>
        <v>0</v>
      </c>
      <c r="BK968" s="2">
        <f t="shared" si="157"/>
        <v>0</v>
      </c>
    </row>
    <row r="969" spans="2:63" ht="15" customHeight="1" x14ac:dyDescent="0.25">
      <c r="B969" s="14">
        <v>961</v>
      </c>
      <c r="C969" s="95" t="str">
        <f t="shared" si="161"/>
        <v/>
      </c>
      <c r="D969" s="15" t="str">
        <f t="shared" si="166"/>
        <v>OK</v>
      </c>
      <c r="E969" s="16" t="e">
        <f>VLOOKUP('Data Sheet'!$B$8,'Data Sheet'!$I$2:$J$9,2,FALSE)</f>
        <v>#N/A</v>
      </c>
      <c r="F969" s="16" t="str">
        <f t="shared" si="162"/>
        <v/>
      </c>
      <c r="G969" s="103">
        <f t="shared" si="163"/>
        <v>0</v>
      </c>
      <c r="H969" s="17" t="s">
        <v>26</v>
      </c>
      <c r="I969" s="17" t="s">
        <v>26</v>
      </c>
      <c r="J969" s="17" t="str">
        <f>IF('Data Sheet'!$B$9="NC-50","N/A","OK")</f>
        <v>OK</v>
      </c>
      <c r="K969" s="17" t="str">
        <f>IF('Data Sheet'!$B$9="NC-50","N/A","OK")</f>
        <v>OK</v>
      </c>
      <c r="L969" s="17" t="str">
        <f t="shared" si="164"/>
        <v>OK</v>
      </c>
      <c r="M969" s="17" t="str">
        <f t="shared" si="165"/>
        <v>OK</v>
      </c>
      <c r="N969" s="18" t="str">
        <f>IF(BO969&lt;&gt;"",
    IF(INT('Data Sheet'!$A$19)=INT('Data Sheet'!$B$19),
        --(INT('Data Sheet'!$A$19) &amp; "." &amp; BO969),
        IF(AND((--(INT('Data Sheet'!$A$19) &amp; "." &amp; BO969)&gt;=--('Data Sheet'!$A$19)), (--(INT('Data Sheet'!$A$19) &amp; "." &amp; BO969)&lt;=--('Data Sheet'!$B$19))),
            --(INT('Data Sheet'!$A$19) &amp; "." &amp; BO969),
            --(INT('Data Sheet'!$B$19) &amp; "." &amp; BO969)
        )
    ),
    IF(BN969&lt;&gt;"",
        IF(INT('Data Sheet'!$A$19)=INT('Data Sheet'!$B$19),
            --(INT('Data Sheet'!$A$19) &amp; "." &amp; LEFT(BN969,3)),
            IF(AND((--(INT('Data Sheet'!$A$19) &amp; "." &amp; LEFT(BN969,3))&gt;=--('Data Sheet'!$A$19)), (--(INT('Data Sheet'!$A$19) &amp; "." &amp; LEFT(BN969,3))&lt;=--('Data Sheet'!$B$19))),
                --(INT('Data Sheet'!$A$19) &amp; "." &amp; LEFT(BN969,3)),
                --(INT('Data Sheet'!$B$19) &amp; "." &amp; LEFT(BN969,3))
            )
        ),
        "OK"
    )
)</f>
        <v>OK</v>
      </c>
      <c r="O969" s="23" t="str">
        <f>IF(BP969&lt;&gt;"",
    IF(INT('Data Sheet'!$A$19)=INT('Data Sheet'!$B$19),
        --(INT('Data Sheet'!$A$19) &amp; "." &amp; BP969),
        IF(AND((--(INT('Data Sheet'!$A$19) &amp; "." &amp; BP969)&gt;=--('Data Sheet'!$A$19)), (--(INT('Data Sheet'!$A$19) &amp; "." &amp; BP969)&lt;=--('Data Sheet'!$B$19))),
            --(INT('Data Sheet'!$A$19) &amp; "." &amp; BP969),
            --(INT('Data Sheet'!$B$19) &amp; "." &amp; BP969)
        )
    ),
    IF(BN969&lt;&gt;"",
        IF(INT('Data Sheet'!$A$19)=INT('Data Sheet'!$B$19),
            --(INT('Data Sheet'!$A$19) &amp; "." &amp; RIGHT(BN969,3)),
            IF(AND((--(INT('Data Sheet'!$A$19) &amp; "." &amp; RIGHT(BN969,3))&gt;=--('Data Sheet'!$A$19)), (--(INT('Data Sheet'!$A$19) &amp; "." &amp; RIGHT(BN969,3))&lt;=--('Data Sheet'!$B$19))),
                --(INT('Data Sheet'!$A$19) &amp; "." &amp; RIGHT(BN969,3)),
                --(INT('Data Sheet'!$B$19) &amp; "." &amp; RIGHT(BN969,3))
            )
        ),
        "OK"
    )
)</f>
        <v>OK</v>
      </c>
      <c r="P969" s="23" t="str">
        <f>IF(BR969&lt;&gt;"",
    IF(INT('Data Sheet'!$A$19)=INT('Data Sheet'!$B$15),
        --(INT('Data Sheet'!$A$15) &amp; "." &amp; BR969),
        IF(AND((--(INT('Data Sheet'!$A$15) &amp; "." &amp; BR969)&gt;=--('Data Sheet'!$A$15)), (--(INT('Data Sheet'!$A$15) &amp; "." &amp; BR969)&lt;=--('Data Sheet'!$B$15))),
            --(INT('Data Sheet'!$A$15) &amp; "." &amp; BR969),
            --(INT('Data Sheet'!$B$15) &amp; "." &amp; BR969)
        )
    ),
    IF(BQ969&lt;&gt;"",
        IF(INT('Data Sheet'!$A$15)=INT('Data Sheet'!$B$15),
            --(INT('Data Sheet'!$A$15) &amp; "." &amp; LEFT(BQ969,3)),
            IF(AND((--(INT('Data Sheet'!$A$15) &amp; "." &amp; LEFT(BQ969,3))&gt;=--('Data Sheet'!$A$15)), (--(INT('Data Sheet'!$A$15) &amp; "." &amp; LEFT(BQ969,3))&lt;=--('Data Sheet'!$B$15))),
                --(INT('Data Sheet'!$A$15) &amp; "." &amp; LEFT(BQ969,3)),
                --(INT('Data Sheet'!$B$15) &amp; "." &amp; LEFT(BQ969,3))
            )
        ),
        "OK"
    )
)</f>
        <v>OK</v>
      </c>
      <c r="Q969" s="23" t="str">
        <f>IF(BS969&lt;&gt;"",
    IF(INT('Data Sheet'!$A$19)=INT('Data Sheet'!$B$15),
        --(INT('Data Sheet'!$A$15) &amp; "." &amp; BS969),
        IF(AND((--(INT('Data Sheet'!$A$15) &amp; "." &amp; BS969)&gt;=--('Data Sheet'!$A$15)), (--(INT('Data Sheet'!$A$15) &amp; "." &amp; BS969)&lt;=--('Data Sheet'!$B$15))),
            --(INT('Data Sheet'!$A$15) &amp; "." &amp; BS969),
            --(INT('Data Sheet'!$B$15) &amp; "." &amp; BS969)
        )
    ),
    IF(BQ969&lt;&gt;"",
        IF(INT('Data Sheet'!$A$15)=INT('Data Sheet'!$B$15),
            --(INT('Data Sheet'!$A$15) &amp; "." &amp; RIGHT(BQ969,3)),
            IF(AND((--(INT('Data Sheet'!$A$15) &amp; "." &amp; RIGHT(BQ969,3))&gt;=--('Data Sheet'!$A$15)), (--(INT('Data Sheet'!$A$15) &amp; "." &amp; RIGHT(BQ969,3))&lt;=--('Data Sheet'!$B$15))),
                --(INT('Data Sheet'!$A$15) &amp; "." &amp; RIGHT(BQ969,3)),
                --(INT('Data Sheet'!$B$15) &amp; "." &amp; RIGHT(BQ969,3))
            )
        ),
        "OK"
    )
)</f>
        <v>OK</v>
      </c>
      <c r="R969" s="19"/>
      <c r="S969" s="19"/>
      <c r="T969" s="19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1"/>
      <c r="AU969" s="21"/>
      <c r="AV969" s="21"/>
      <c r="AW969" s="22"/>
      <c r="AX969" s="99"/>
      <c r="AY969" s="20"/>
      <c r="AZ969" s="20"/>
      <c r="BA969" s="22"/>
      <c r="BB969">
        <v>961</v>
      </c>
      <c r="BC969" s="80"/>
      <c r="BD969" s="80"/>
      <c r="BE969" s="80"/>
      <c r="BF969" s="80"/>
      <c r="BG969" s="32" t="str">
        <f t="shared" si="158"/>
        <v/>
      </c>
      <c r="BH969" s="78">
        <f t="shared" ref="BH969:BH1008" si="167">COUNTA(T969:AF969)</f>
        <v>0</v>
      </c>
      <c r="BI969" s="2">
        <f t="shared" si="159"/>
        <v>0</v>
      </c>
      <c r="BJ969" s="2">
        <f t="shared" si="160"/>
        <v>0</v>
      </c>
      <c r="BK969" s="2">
        <f t="shared" ref="BK969:BK981" si="168">COUNTA(T969:AW969)</f>
        <v>0</v>
      </c>
    </row>
    <row r="970" spans="2:63" ht="15" customHeight="1" x14ac:dyDescent="0.25">
      <c r="B970" s="14">
        <v>962</v>
      </c>
      <c r="C970" s="95" t="str">
        <f t="shared" si="161"/>
        <v/>
      </c>
      <c r="D970" s="15" t="str">
        <f t="shared" si="166"/>
        <v>OK</v>
      </c>
      <c r="E970" s="16" t="e">
        <f>VLOOKUP('Data Sheet'!$B$8,'Data Sheet'!$I$2:$J$9,2,FALSE)</f>
        <v>#N/A</v>
      </c>
      <c r="F970" s="16" t="str">
        <f t="shared" si="162"/>
        <v/>
      </c>
      <c r="G970" s="103">
        <f t="shared" si="163"/>
        <v>0</v>
      </c>
      <c r="H970" s="17" t="s">
        <v>26</v>
      </c>
      <c r="I970" s="17" t="s">
        <v>26</v>
      </c>
      <c r="J970" s="17" t="str">
        <f>IF('Data Sheet'!$B$9="NC-50","N/A","OK")</f>
        <v>OK</v>
      </c>
      <c r="K970" s="17" t="str">
        <f>IF('Data Sheet'!$B$9="NC-50","N/A","OK")</f>
        <v>OK</v>
      </c>
      <c r="L970" s="17" t="str">
        <f t="shared" si="164"/>
        <v>OK</v>
      </c>
      <c r="M970" s="17" t="str">
        <f t="shared" si="165"/>
        <v>OK</v>
      </c>
      <c r="N970" s="18" t="str">
        <f>IF(BO970&lt;&gt;"",
    IF(INT('Data Sheet'!$A$19)=INT('Data Sheet'!$B$19),
        --(INT('Data Sheet'!$A$19) &amp; "." &amp; BO970),
        IF(AND((--(INT('Data Sheet'!$A$19) &amp; "." &amp; BO970)&gt;=--('Data Sheet'!$A$19)), (--(INT('Data Sheet'!$A$19) &amp; "." &amp; BO970)&lt;=--('Data Sheet'!$B$19))),
            --(INT('Data Sheet'!$A$19) &amp; "." &amp; BO970),
            --(INT('Data Sheet'!$B$19) &amp; "." &amp; BO970)
        )
    ),
    IF(BN970&lt;&gt;"",
        IF(INT('Data Sheet'!$A$19)=INT('Data Sheet'!$B$19),
            --(INT('Data Sheet'!$A$19) &amp; "." &amp; LEFT(BN970,3)),
            IF(AND((--(INT('Data Sheet'!$A$19) &amp; "." &amp; LEFT(BN970,3))&gt;=--('Data Sheet'!$A$19)), (--(INT('Data Sheet'!$A$19) &amp; "." &amp; LEFT(BN970,3))&lt;=--('Data Sheet'!$B$19))),
                --(INT('Data Sheet'!$A$19) &amp; "." &amp; LEFT(BN970,3)),
                --(INT('Data Sheet'!$B$19) &amp; "." &amp; LEFT(BN970,3))
            )
        ),
        "OK"
    )
)</f>
        <v>OK</v>
      </c>
      <c r="O970" s="23" t="str">
        <f>IF(BP970&lt;&gt;"",
    IF(INT('Data Sheet'!$A$19)=INT('Data Sheet'!$B$19),
        --(INT('Data Sheet'!$A$19) &amp; "." &amp; BP970),
        IF(AND((--(INT('Data Sheet'!$A$19) &amp; "." &amp; BP970)&gt;=--('Data Sheet'!$A$19)), (--(INT('Data Sheet'!$A$19) &amp; "." &amp; BP970)&lt;=--('Data Sheet'!$B$19))),
            --(INT('Data Sheet'!$A$19) &amp; "." &amp; BP970),
            --(INT('Data Sheet'!$B$19) &amp; "." &amp; BP970)
        )
    ),
    IF(BN970&lt;&gt;"",
        IF(INT('Data Sheet'!$A$19)=INT('Data Sheet'!$B$19),
            --(INT('Data Sheet'!$A$19) &amp; "." &amp; RIGHT(BN970,3)),
            IF(AND((--(INT('Data Sheet'!$A$19) &amp; "." &amp; RIGHT(BN970,3))&gt;=--('Data Sheet'!$A$19)), (--(INT('Data Sheet'!$A$19) &amp; "." &amp; RIGHT(BN970,3))&lt;=--('Data Sheet'!$B$19))),
                --(INT('Data Sheet'!$A$19) &amp; "." &amp; RIGHT(BN970,3)),
                --(INT('Data Sheet'!$B$19) &amp; "." &amp; RIGHT(BN970,3))
            )
        ),
        "OK"
    )
)</f>
        <v>OK</v>
      </c>
      <c r="P970" s="23" t="str">
        <f>IF(BR970&lt;&gt;"",
    IF(INT('Data Sheet'!$A$19)=INT('Data Sheet'!$B$15),
        --(INT('Data Sheet'!$A$15) &amp; "." &amp; BR970),
        IF(AND((--(INT('Data Sheet'!$A$15) &amp; "." &amp; BR970)&gt;=--('Data Sheet'!$A$15)), (--(INT('Data Sheet'!$A$15) &amp; "." &amp; BR970)&lt;=--('Data Sheet'!$B$15))),
            --(INT('Data Sheet'!$A$15) &amp; "." &amp; BR970),
            --(INT('Data Sheet'!$B$15) &amp; "." &amp; BR970)
        )
    ),
    IF(BQ970&lt;&gt;"",
        IF(INT('Data Sheet'!$A$15)=INT('Data Sheet'!$B$15),
            --(INT('Data Sheet'!$A$15) &amp; "." &amp; LEFT(BQ970,3)),
            IF(AND((--(INT('Data Sheet'!$A$15) &amp; "." &amp; LEFT(BQ970,3))&gt;=--('Data Sheet'!$A$15)), (--(INT('Data Sheet'!$A$15) &amp; "." &amp; LEFT(BQ970,3))&lt;=--('Data Sheet'!$B$15))),
                --(INT('Data Sheet'!$A$15) &amp; "." &amp; LEFT(BQ970,3)),
                --(INT('Data Sheet'!$B$15) &amp; "." &amp; LEFT(BQ970,3))
            )
        ),
        "OK"
    )
)</f>
        <v>OK</v>
      </c>
      <c r="Q970" s="23" t="str">
        <f>IF(BS970&lt;&gt;"",
    IF(INT('Data Sheet'!$A$19)=INT('Data Sheet'!$B$15),
        --(INT('Data Sheet'!$A$15) &amp; "." &amp; BS970),
        IF(AND((--(INT('Data Sheet'!$A$15) &amp; "." &amp; BS970)&gt;=--('Data Sheet'!$A$15)), (--(INT('Data Sheet'!$A$15) &amp; "." &amp; BS970)&lt;=--('Data Sheet'!$B$15))),
            --(INT('Data Sheet'!$A$15) &amp; "." &amp; BS970),
            --(INT('Data Sheet'!$B$15) &amp; "." &amp; BS970)
        )
    ),
    IF(BQ970&lt;&gt;"",
        IF(INT('Data Sheet'!$A$15)=INT('Data Sheet'!$B$15),
            --(INT('Data Sheet'!$A$15) &amp; "." &amp; RIGHT(BQ970,3)),
            IF(AND((--(INT('Data Sheet'!$A$15) &amp; "." &amp; RIGHT(BQ970,3))&gt;=--('Data Sheet'!$A$15)), (--(INT('Data Sheet'!$A$15) &amp; "." &amp; RIGHT(BQ970,3))&lt;=--('Data Sheet'!$B$15))),
                --(INT('Data Sheet'!$A$15) &amp; "." &amp; RIGHT(BQ970,3)),
                --(INT('Data Sheet'!$B$15) &amp; "." &amp; RIGHT(BQ970,3))
            )
        ),
        "OK"
    )
)</f>
        <v>OK</v>
      </c>
      <c r="R970" s="19"/>
      <c r="S970" s="19"/>
      <c r="T970" s="19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1"/>
      <c r="AU970" s="21"/>
      <c r="AV970" s="21"/>
      <c r="AW970" s="22"/>
      <c r="AX970" s="99"/>
      <c r="AY970" s="20"/>
      <c r="AZ970" s="20"/>
      <c r="BA970" s="22"/>
      <c r="BB970">
        <v>962</v>
      </c>
      <c r="BC970" s="80"/>
      <c r="BD970" s="80"/>
      <c r="BE970" s="80"/>
      <c r="BF970" s="80"/>
      <c r="BG970" s="32" t="str">
        <f t="shared" ref="BG970:BG1008" si="169">CONCATENATE(BC970,BD970,BE970,BF970)</f>
        <v/>
      </c>
      <c r="BH970" s="78">
        <f t="shared" si="167"/>
        <v>0</v>
      </c>
      <c r="BI970" s="2">
        <f t="shared" ref="BI970:BI1008" si="170">IF(COUNTA(AI970:AN970)&gt;0,1,0)</f>
        <v>0</v>
      </c>
      <c r="BJ970" s="2">
        <f t="shared" ref="BJ970:BJ1008" si="171">IF(SUM(BH970:BI970)=2,1,0)</f>
        <v>0</v>
      </c>
      <c r="BK970" s="2">
        <f t="shared" si="168"/>
        <v>0</v>
      </c>
    </row>
    <row r="971" spans="2:63" ht="15" customHeight="1" x14ac:dyDescent="0.25">
      <c r="B971" s="14">
        <v>963</v>
      </c>
      <c r="C971" s="95" t="str">
        <f t="shared" ref="C971:C1008" si="172">BG971</f>
        <v/>
      </c>
      <c r="D971" s="15" t="str">
        <f t="shared" si="166"/>
        <v>OK</v>
      </c>
      <c r="E971" s="16" t="e">
        <f>VLOOKUP('Data Sheet'!$B$8,'Data Sheet'!$I$2:$J$9,2,FALSE)</f>
        <v>#N/A</v>
      </c>
      <c r="F971" s="16" t="str">
        <f t="shared" ref="F971:F1008" si="173">IF(BT971="", "", --("0."&amp;BT971))</f>
        <v/>
      </c>
      <c r="G971" s="103">
        <f t="shared" ref="G971:G1008" si="174">IF(F971="", 0, F971/E971)</f>
        <v>0</v>
      </c>
      <c r="H971" s="17" t="s">
        <v>26</v>
      </c>
      <c r="I971" s="17" t="s">
        <v>26</v>
      </c>
      <c r="J971" s="17" t="str">
        <f>IF('Data Sheet'!$B$9="NC-50","N/A","OK")</f>
        <v>OK</v>
      </c>
      <c r="K971" s="17" t="str">
        <f>IF('Data Sheet'!$B$9="NC-50","N/A","OK")</f>
        <v>OK</v>
      </c>
      <c r="L971" s="17" t="str">
        <f t="shared" ref="L971:L1008" si="175">IF($AP971="x","MIN","OK")</f>
        <v>OK</v>
      </c>
      <c r="M971" s="17" t="str">
        <f t="shared" ref="M971:M1008" si="176">IF($AQ971="x","MIN","OK")</f>
        <v>OK</v>
      </c>
      <c r="N971" s="18" t="str">
        <f>IF(BO971&lt;&gt;"",
    IF(INT('Data Sheet'!$A$19)=INT('Data Sheet'!$B$19),
        --(INT('Data Sheet'!$A$19) &amp; "." &amp; BO971),
        IF(AND((--(INT('Data Sheet'!$A$19) &amp; "." &amp; BO971)&gt;=--('Data Sheet'!$A$19)), (--(INT('Data Sheet'!$A$19) &amp; "." &amp; BO971)&lt;=--('Data Sheet'!$B$19))),
            --(INT('Data Sheet'!$A$19) &amp; "." &amp; BO971),
            --(INT('Data Sheet'!$B$19) &amp; "." &amp; BO971)
        )
    ),
    IF(BN971&lt;&gt;"",
        IF(INT('Data Sheet'!$A$19)=INT('Data Sheet'!$B$19),
            --(INT('Data Sheet'!$A$19) &amp; "." &amp; LEFT(BN971,3)),
            IF(AND((--(INT('Data Sheet'!$A$19) &amp; "." &amp; LEFT(BN971,3))&gt;=--('Data Sheet'!$A$19)), (--(INT('Data Sheet'!$A$19) &amp; "." &amp; LEFT(BN971,3))&lt;=--('Data Sheet'!$B$19))),
                --(INT('Data Sheet'!$A$19) &amp; "." &amp; LEFT(BN971,3)),
                --(INT('Data Sheet'!$B$19) &amp; "." &amp; LEFT(BN971,3))
            )
        ),
        "OK"
    )
)</f>
        <v>OK</v>
      </c>
      <c r="O971" s="23" t="str">
        <f>IF(BP971&lt;&gt;"",
    IF(INT('Data Sheet'!$A$19)=INT('Data Sheet'!$B$19),
        --(INT('Data Sheet'!$A$19) &amp; "." &amp; BP971),
        IF(AND((--(INT('Data Sheet'!$A$19) &amp; "." &amp; BP971)&gt;=--('Data Sheet'!$A$19)), (--(INT('Data Sheet'!$A$19) &amp; "." &amp; BP971)&lt;=--('Data Sheet'!$B$19))),
            --(INT('Data Sheet'!$A$19) &amp; "." &amp; BP971),
            --(INT('Data Sheet'!$B$19) &amp; "." &amp; BP971)
        )
    ),
    IF(BN971&lt;&gt;"",
        IF(INT('Data Sheet'!$A$19)=INT('Data Sheet'!$B$19),
            --(INT('Data Sheet'!$A$19) &amp; "." &amp; RIGHT(BN971,3)),
            IF(AND((--(INT('Data Sheet'!$A$19) &amp; "." &amp; RIGHT(BN971,3))&gt;=--('Data Sheet'!$A$19)), (--(INT('Data Sheet'!$A$19) &amp; "." &amp; RIGHT(BN971,3))&lt;=--('Data Sheet'!$B$19))),
                --(INT('Data Sheet'!$A$19) &amp; "." &amp; RIGHT(BN971,3)),
                --(INT('Data Sheet'!$B$19) &amp; "." &amp; RIGHT(BN971,3))
            )
        ),
        "OK"
    )
)</f>
        <v>OK</v>
      </c>
      <c r="P971" s="23" t="str">
        <f>IF(BR971&lt;&gt;"",
    IF(INT('Data Sheet'!$A$19)=INT('Data Sheet'!$B$15),
        --(INT('Data Sheet'!$A$15) &amp; "." &amp; BR971),
        IF(AND((--(INT('Data Sheet'!$A$15) &amp; "." &amp; BR971)&gt;=--('Data Sheet'!$A$15)), (--(INT('Data Sheet'!$A$15) &amp; "." &amp; BR971)&lt;=--('Data Sheet'!$B$15))),
            --(INT('Data Sheet'!$A$15) &amp; "." &amp; BR971),
            --(INT('Data Sheet'!$B$15) &amp; "." &amp; BR971)
        )
    ),
    IF(BQ971&lt;&gt;"",
        IF(INT('Data Sheet'!$A$15)=INT('Data Sheet'!$B$15),
            --(INT('Data Sheet'!$A$15) &amp; "." &amp; LEFT(BQ971,3)),
            IF(AND((--(INT('Data Sheet'!$A$15) &amp; "." &amp; LEFT(BQ971,3))&gt;=--('Data Sheet'!$A$15)), (--(INT('Data Sheet'!$A$15) &amp; "." &amp; LEFT(BQ971,3))&lt;=--('Data Sheet'!$B$15))),
                --(INT('Data Sheet'!$A$15) &amp; "." &amp; LEFT(BQ971,3)),
                --(INT('Data Sheet'!$B$15) &amp; "." &amp; LEFT(BQ971,3))
            )
        ),
        "OK"
    )
)</f>
        <v>OK</v>
      </c>
      <c r="Q971" s="23" t="str">
        <f>IF(BS971&lt;&gt;"",
    IF(INT('Data Sheet'!$A$19)=INT('Data Sheet'!$B$15),
        --(INT('Data Sheet'!$A$15) &amp; "." &amp; BS971),
        IF(AND((--(INT('Data Sheet'!$A$15) &amp; "." &amp; BS971)&gt;=--('Data Sheet'!$A$15)), (--(INT('Data Sheet'!$A$15) &amp; "." &amp; BS971)&lt;=--('Data Sheet'!$B$15))),
            --(INT('Data Sheet'!$A$15) &amp; "." &amp; BS971),
            --(INT('Data Sheet'!$B$15) &amp; "." &amp; BS971)
        )
    ),
    IF(BQ971&lt;&gt;"",
        IF(INT('Data Sheet'!$A$15)=INT('Data Sheet'!$B$15),
            --(INT('Data Sheet'!$A$15) &amp; "." &amp; RIGHT(BQ971,3)),
            IF(AND((--(INT('Data Sheet'!$A$15) &amp; "." &amp; RIGHT(BQ971,3))&gt;=--('Data Sheet'!$A$15)), (--(INT('Data Sheet'!$A$15) &amp; "." &amp; RIGHT(BQ971,3))&lt;=--('Data Sheet'!$B$15))),
                --(INT('Data Sheet'!$A$15) &amp; "." &amp; RIGHT(BQ971,3)),
                --(INT('Data Sheet'!$B$15) &amp; "." &amp; RIGHT(BQ971,3))
            )
        ),
        "OK"
    )
)</f>
        <v>OK</v>
      </c>
      <c r="R971" s="19"/>
      <c r="S971" s="19"/>
      <c r="T971" s="19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1"/>
      <c r="AU971" s="21"/>
      <c r="AV971" s="21"/>
      <c r="AW971" s="22"/>
      <c r="AX971" s="99"/>
      <c r="AY971" s="20"/>
      <c r="AZ971" s="20"/>
      <c r="BA971" s="22"/>
      <c r="BB971">
        <v>963</v>
      </c>
      <c r="BC971" s="80"/>
      <c r="BD971" s="80"/>
      <c r="BE971" s="80"/>
      <c r="BF971" s="80"/>
      <c r="BG971" s="32" t="str">
        <f t="shared" si="169"/>
        <v/>
      </c>
      <c r="BH971" s="78">
        <f t="shared" si="167"/>
        <v>0</v>
      </c>
      <c r="BI971" s="2">
        <f t="shared" si="170"/>
        <v>0</v>
      </c>
      <c r="BJ971" s="2">
        <f t="shared" si="171"/>
        <v>0</v>
      </c>
      <c r="BK971" s="2">
        <f t="shared" si="168"/>
        <v>0</v>
      </c>
    </row>
    <row r="972" spans="2:63" ht="15" customHeight="1" x14ac:dyDescent="0.25">
      <c r="B972" s="14">
        <v>964</v>
      </c>
      <c r="C972" s="95" t="str">
        <f t="shared" si="172"/>
        <v/>
      </c>
      <c r="D972" s="15" t="str">
        <f t="shared" ref="D972:D1008" si="177">IF(AO972="x","-","OK")</f>
        <v>OK</v>
      </c>
      <c r="E972" s="16" t="e">
        <f>VLOOKUP('Data Sheet'!$B$8,'Data Sheet'!$I$2:$J$9,2,FALSE)</f>
        <v>#N/A</v>
      </c>
      <c r="F972" s="16" t="str">
        <f t="shared" si="173"/>
        <v/>
      </c>
      <c r="G972" s="103">
        <f t="shared" si="174"/>
        <v>0</v>
      </c>
      <c r="H972" s="17" t="s">
        <v>26</v>
      </c>
      <c r="I972" s="17" t="s">
        <v>26</v>
      </c>
      <c r="J972" s="17" t="str">
        <f>IF('Data Sheet'!$B$9="NC-50","N/A","OK")</f>
        <v>OK</v>
      </c>
      <c r="K972" s="17" t="str">
        <f>IF('Data Sheet'!$B$9="NC-50","N/A","OK")</f>
        <v>OK</v>
      </c>
      <c r="L972" s="17" t="str">
        <f t="shared" si="175"/>
        <v>OK</v>
      </c>
      <c r="M972" s="17" t="str">
        <f t="shared" si="176"/>
        <v>OK</v>
      </c>
      <c r="N972" s="18" t="str">
        <f>IF(BO972&lt;&gt;"",
    IF(INT('Data Sheet'!$A$19)=INT('Data Sheet'!$B$19),
        --(INT('Data Sheet'!$A$19) &amp; "." &amp; BO972),
        IF(AND((--(INT('Data Sheet'!$A$19) &amp; "." &amp; BO972)&gt;=--('Data Sheet'!$A$19)), (--(INT('Data Sheet'!$A$19) &amp; "." &amp; BO972)&lt;=--('Data Sheet'!$B$19))),
            --(INT('Data Sheet'!$A$19) &amp; "." &amp; BO972),
            --(INT('Data Sheet'!$B$19) &amp; "." &amp; BO972)
        )
    ),
    IF(BN972&lt;&gt;"",
        IF(INT('Data Sheet'!$A$19)=INT('Data Sheet'!$B$19),
            --(INT('Data Sheet'!$A$19) &amp; "." &amp; LEFT(BN972,3)),
            IF(AND((--(INT('Data Sheet'!$A$19) &amp; "." &amp; LEFT(BN972,3))&gt;=--('Data Sheet'!$A$19)), (--(INT('Data Sheet'!$A$19) &amp; "." &amp; LEFT(BN972,3))&lt;=--('Data Sheet'!$B$19))),
                --(INT('Data Sheet'!$A$19) &amp; "." &amp; LEFT(BN972,3)),
                --(INT('Data Sheet'!$B$19) &amp; "." &amp; LEFT(BN972,3))
            )
        ),
        "OK"
    )
)</f>
        <v>OK</v>
      </c>
      <c r="O972" s="23" t="str">
        <f>IF(BP972&lt;&gt;"",
    IF(INT('Data Sheet'!$A$19)=INT('Data Sheet'!$B$19),
        --(INT('Data Sheet'!$A$19) &amp; "." &amp; BP972),
        IF(AND((--(INT('Data Sheet'!$A$19) &amp; "." &amp; BP972)&gt;=--('Data Sheet'!$A$19)), (--(INT('Data Sheet'!$A$19) &amp; "." &amp; BP972)&lt;=--('Data Sheet'!$B$19))),
            --(INT('Data Sheet'!$A$19) &amp; "." &amp; BP972),
            --(INT('Data Sheet'!$B$19) &amp; "." &amp; BP972)
        )
    ),
    IF(BN972&lt;&gt;"",
        IF(INT('Data Sheet'!$A$19)=INT('Data Sheet'!$B$19),
            --(INT('Data Sheet'!$A$19) &amp; "." &amp; RIGHT(BN972,3)),
            IF(AND((--(INT('Data Sheet'!$A$19) &amp; "." &amp; RIGHT(BN972,3))&gt;=--('Data Sheet'!$A$19)), (--(INT('Data Sheet'!$A$19) &amp; "." &amp; RIGHT(BN972,3))&lt;=--('Data Sheet'!$B$19))),
                --(INT('Data Sheet'!$A$19) &amp; "." &amp; RIGHT(BN972,3)),
                --(INT('Data Sheet'!$B$19) &amp; "." &amp; RIGHT(BN972,3))
            )
        ),
        "OK"
    )
)</f>
        <v>OK</v>
      </c>
      <c r="P972" s="23" t="str">
        <f>IF(BR972&lt;&gt;"",
    IF(INT('Data Sheet'!$A$19)=INT('Data Sheet'!$B$15),
        --(INT('Data Sheet'!$A$15) &amp; "." &amp; BR972),
        IF(AND((--(INT('Data Sheet'!$A$15) &amp; "." &amp; BR972)&gt;=--('Data Sheet'!$A$15)), (--(INT('Data Sheet'!$A$15) &amp; "." &amp; BR972)&lt;=--('Data Sheet'!$B$15))),
            --(INT('Data Sheet'!$A$15) &amp; "." &amp; BR972),
            --(INT('Data Sheet'!$B$15) &amp; "." &amp; BR972)
        )
    ),
    IF(BQ972&lt;&gt;"",
        IF(INT('Data Sheet'!$A$15)=INT('Data Sheet'!$B$15),
            --(INT('Data Sheet'!$A$15) &amp; "." &amp; LEFT(BQ972,3)),
            IF(AND((--(INT('Data Sheet'!$A$15) &amp; "." &amp; LEFT(BQ972,3))&gt;=--('Data Sheet'!$A$15)), (--(INT('Data Sheet'!$A$15) &amp; "." &amp; LEFT(BQ972,3))&lt;=--('Data Sheet'!$B$15))),
                --(INT('Data Sheet'!$A$15) &amp; "." &amp; LEFT(BQ972,3)),
                --(INT('Data Sheet'!$B$15) &amp; "." &amp; LEFT(BQ972,3))
            )
        ),
        "OK"
    )
)</f>
        <v>OK</v>
      </c>
      <c r="Q972" s="23" t="str">
        <f>IF(BS972&lt;&gt;"",
    IF(INT('Data Sheet'!$A$19)=INT('Data Sheet'!$B$15),
        --(INT('Data Sheet'!$A$15) &amp; "." &amp; BS972),
        IF(AND((--(INT('Data Sheet'!$A$15) &amp; "." &amp; BS972)&gt;=--('Data Sheet'!$A$15)), (--(INT('Data Sheet'!$A$15) &amp; "." &amp; BS972)&lt;=--('Data Sheet'!$B$15))),
            --(INT('Data Sheet'!$A$15) &amp; "." &amp; BS972),
            --(INT('Data Sheet'!$B$15) &amp; "." &amp; BS972)
        )
    ),
    IF(BQ972&lt;&gt;"",
        IF(INT('Data Sheet'!$A$15)=INT('Data Sheet'!$B$15),
            --(INT('Data Sheet'!$A$15) &amp; "." &amp; RIGHT(BQ972,3)),
            IF(AND((--(INT('Data Sheet'!$A$15) &amp; "." &amp; RIGHT(BQ972,3))&gt;=--('Data Sheet'!$A$15)), (--(INT('Data Sheet'!$A$15) &amp; "." &amp; RIGHT(BQ972,3))&lt;=--('Data Sheet'!$B$15))),
                --(INT('Data Sheet'!$A$15) &amp; "." &amp; RIGHT(BQ972,3)),
                --(INT('Data Sheet'!$B$15) &amp; "." &amp; RIGHT(BQ972,3))
            )
        ),
        "OK"
    )
)</f>
        <v>OK</v>
      </c>
      <c r="R972" s="19"/>
      <c r="S972" s="19"/>
      <c r="T972" s="19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1"/>
      <c r="AU972" s="21"/>
      <c r="AV972" s="21"/>
      <c r="AW972" s="22"/>
      <c r="AX972" s="99"/>
      <c r="AY972" s="20"/>
      <c r="AZ972" s="20"/>
      <c r="BA972" s="22"/>
      <c r="BB972">
        <v>964</v>
      </c>
      <c r="BC972" s="80"/>
      <c r="BD972" s="80"/>
      <c r="BE972" s="80"/>
      <c r="BF972" s="80"/>
      <c r="BG972" s="32" t="str">
        <f t="shared" si="169"/>
        <v/>
      </c>
      <c r="BH972" s="78">
        <f t="shared" si="167"/>
        <v>0</v>
      </c>
      <c r="BI972" s="2">
        <f t="shared" si="170"/>
        <v>0</v>
      </c>
      <c r="BJ972" s="2">
        <f t="shared" si="171"/>
        <v>0</v>
      </c>
      <c r="BK972" s="2">
        <f t="shared" si="168"/>
        <v>0</v>
      </c>
    </row>
    <row r="973" spans="2:63" ht="15" customHeight="1" x14ac:dyDescent="0.25">
      <c r="B973" s="14">
        <v>965</v>
      </c>
      <c r="C973" s="95" t="str">
        <f t="shared" si="172"/>
        <v/>
      </c>
      <c r="D973" s="15" t="str">
        <f t="shared" si="177"/>
        <v>OK</v>
      </c>
      <c r="E973" s="16" t="e">
        <f>VLOOKUP('Data Sheet'!$B$8,'Data Sheet'!$I$2:$J$9,2,FALSE)</f>
        <v>#N/A</v>
      </c>
      <c r="F973" s="16" t="str">
        <f t="shared" si="173"/>
        <v/>
      </c>
      <c r="G973" s="103">
        <f t="shared" si="174"/>
        <v>0</v>
      </c>
      <c r="H973" s="17" t="s">
        <v>26</v>
      </c>
      <c r="I973" s="17" t="s">
        <v>26</v>
      </c>
      <c r="J973" s="17" t="str">
        <f>IF('Data Sheet'!$B$9="NC-50","N/A","OK")</f>
        <v>OK</v>
      </c>
      <c r="K973" s="17" t="str">
        <f>IF('Data Sheet'!$B$9="NC-50","N/A","OK")</f>
        <v>OK</v>
      </c>
      <c r="L973" s="17" t="str">
        <f t="shared" si="175"/>
        <v>OK</v>
      </c>
      <c r="M973" s="17" t="str">
        <f t="shared" si="176"/>
        <v>OK</v>
      </c>
      <c r="N973" s="18" t="str">
        <f>IF(BO973&lt;&gt;"",
    IF(INT('Data Sheet'!$A$19)=INT('Data Sheet'!$B$19),
        --(INT('Data Sheet'!$A$19) &amp; "." &amp; BO973),
        IF(AND((--(INT('Data Sheet'!$A$19) &amp; "." &amp; BO973)&gt;=--('Data Sheet'!$A$19)), (--(INT('Data Sheet'!$A$19) &amp; "." &amp; BO973)&lt;=--('Data Sheet'!$B$19))),
            --(INT('Data Sheet'!$A$19) &amp; "." &amp; BO973),
            --(INT('Data Sheet'!$B$19) &amp; "." &amp; BO973)
        )
    ),
    IF(BN973&lt;&gt;"",
        IF(INT('Data Sheet'!$A$19)=INT('Data Sheet'!$B$19),
            --(INT('Data Sheet'!$A$19) &amp; "." &amp; LEFT(BN973,3)),
            IF(AND((--(INT('Data Sheet'!$A$19) &amp; "." &amp; LEFT(BN973,3))&gt;=--('Data Sheet'!$A$19)), (--(INT('Data Sheet'!$A$19) &amp; "." &amp; LEFT(BN973,3))&lt;=--('Data Sheet'!$B$19))),
                --(INT('Data Sheet'!$A$19) &amp; "." &amp; LEFT(BN973,3)),
                --(INT('Data Sheet'!$B$19) &amp; "." &amp; LEFT(BN973,3))
            )
        ),
        "OK"
    )
)</f>
        <v>OK</v>
      </c>
      <c r="O973" s="23" t="str">
        <f>IF(BP973&lt;&gt;"",
    IF(INT('Data Sheet'!$A$19)=INT('Data Sheet'!$B$19),
        --(INT('Data Sheet'!$A$19) &amp; "." &amp; BP973),
        IF(AND((--(INT('Data Sheet'!$A$19) &amp; "." &amp; BP973)&gt;=--('Data Sheet'!$A$19)), (--(INT('Data Sheet'!$A$19) &amp; "." &amp; BP973)&lt;=--('Data Sheet'!$B$19))),
            --(INT('Data Sheet'!$A$19) &amp; "." &amp; BP973),
            --(INT('Data Sheet'!$B$19) &amp; "." &amp; BP973)
        )
    ),
    IF(BN973&lt;&gt;"",
        IF(INT('Data Sheet'!$A$19)=INT('Data Sheet'!$B$19),
            --(INT('Data Sheet'!$A$19) &amp; "." &amp; RIGHT(BN973,3)),
            IF(AND((--(INT('Data Sheet'!$A$19) &amp; "." &amp; RIGHT(BN973,3))&gt;=--('Data Sheet'!$A$19)), (--(INT('Data Sheet'!$A$19) &amp; "." &amp; RIGHT(BN973,3))&lt;=--('Data Sheet'!$B$19))),
                --(INT('Data Sheet'!$A$19) &amp; "." &amp; RIGHT(BN973,3)),
                --(INT('Data Sheet'!$B$19) &amp; "." &amp; RIGHT(BN973,3))
            )
        ),
        "OK"
    )
)</f>
        <v>OK</v>
      </c>
      <c r="P973" s="23" t="str">
        <f>IF(BR973&lt;&gt;"",
    IF(INT('Data Sheet'!$A$19)=INT('Data Sheet'!$B$15),
        --(INT('Data Sheet'!$A$15) &amp; "." &amp; BR973),
        IF(AND((--(INT('Data Sheet'!$A$15) &amp; "." &amp; BR973)&gt;=--('Data Sheet'!$A$15)), (--(INT('Data Sheet'!$A$15) &amp; "." &amp; BR973)&lt;=--('Data Sheet'!$B$15))),
            --(INT('Data Sheet'!$A$15) &amp; "." &amp; BR973),
            --(INT('Data Sheet'!$B$15) &amp; "." &amp; BR973)
        )
    ),
    IF(BQ973&lt;&gt;"",
        IF(INT('Data Sheet'!$A$15)=INT('Data Sheet'!$B$15),
            --(INT('Data Sheet'!$A$15) &amp; "." &amp; LEFT(BQ973,3)),
            IF(AND((--(INT('Data Sheet'!$A$15) &amp; "." &amp; LEFT(BQ973,3))&gt;=--('Data Sheet'!$A$15)), (--(INT('Data Sheet'!$A$15) &amp; "." &amp; LEFT(BQ973,3))&lt;=--('Data Sheet'!$B$15))),
                --(INT('Data Sheet'!$A$15) &amp; "." &amp; LEFT(BQ973,3)),
                --(INT('Data Sheet'!$B$15) &amp; "." &amp; LEFT(BQ973,3))
            )
        ),
        "OK"
    )
)</f>
        <v>OK</v>
      </c>
      <c r="Q973" s="23" t="str">
        <f>IF(BS973&lt;&gt;"",
    IF(INT('Data Sheet'!$A$19)=INT('Data Sheet'!$B$15),
        --(INT('Data Sheet'!$A$15) &amp; "." &amp; BS973),
        IF(AND((--(INT('Data Sheet'!$A$15) &amp; "." &amp; BS973)&gt;=--('Data Sheet'!$A$15)), (--(INT('Data Sheet'!$A$15) &amp; "." &amp; BS973)&lt;=--('Data Sheet'!$B$15))),
            --(INT('Data Sheet'!$A$15) &amp; "." &amp; BS973),
            --(INT('Data Sheet'!$B$15) &amp; "." &amp; BS973)
        )
    ),
    IF(BQ973&lt;&gt;"",
        IF(INT('Data Sheet'!$A$15)=INT('Data Sheet'!$B$15),
            --(INT('Data Sheet'!$A$15) &amp; "." &amp; RIGHT(BQ973,3)),
            IF(AND((--(INT('Data Sheet'!$A$15) &amp; "." &amp; RIGHT(BQ973,3))&gt;=--('Data Sheet'!$A$15)), (--(INT('Data Sheet'!$A$15) &amp; "." &amp; RIGHT(BQ973,3))&lt;=--('Data Sheet'!$B$15))),
                --(INT('Data Sheet'!$A$15) &amp; "." &amp; RIGHT(BQ973,3)),
                --(INT('Data Sheet'!$B$15) &amp; "." &amp; RIGHT(BQ973,3))
            )
        ),
        "OK"
    )
)</f>
        <v>OK</v>
      </c>
      <c r="R973" s="19"/>
      <c r="S973" s="19"/>
      <c r="T973" s="19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1"/>
      <c r="AU973" s="21"/>
      <c r="AV973" s="21"/>
      <c r="AW973" s="22"/>
      <c r="AX973" s="99"/>
      <c r="AY973" s="20"/>
      <c r="AZ973" s="20"/>
      <c r="BA973" s="22"/>
      <c r="BB973">
        <v>965</v>
      </c>
      <c r="BC973" s="80"/>
      <c r="BD973" s="80"/>
      <c r="BE973" s="80"/>
      <c r="BF973" s="80"/>
      <c r="BG973" s="32" t="str">
        <f t="shared" si="169"/>
        <v/>
      </c>
      <c r="BH973" s="78">
        <f t="shared" si="167"/>
        <v>0</v>
      </c>
      <c r="BI973" s="2">
        <f t="shared" si="170"/>
        <v>0</v>
      </c>
      <c r="BJ973" s="2">
        <f t="shared" si="171"/>
        <v>0</v>
      </c>
      <c r="BK973" s="2">
        <f t="shared" si="168"/>
        <v>0</v>
      </c>
    </row>
    <row r="974" spans="2:63" ht="15" customHeight="1" x14ac:dyDescent="0.25">
      <c r="B974" s="14">
        <v>966</v>
      </c>
      <c r="C974" s="95" t="str">
        <f t="shared" si="172"/>
        <v/>
      </c>
      <c r="D974" s="15" t="str">
        <f t="shared" si="177"/>
        <v>OK</v>
      </c>
      <c r="E974" s="16" t="e">
        <f>VLOOKUP('Data Sheet'!$B$8,'Data Sheet'!$I$2:$J$9,2,FALSE)</f>
        <v>#N/A</v>
      </c>
      <c r="F974" s="16" t="str">
        <f t="shared" si="173"/>
        <v/>
      </c>
      <c r="G974" s="103">
        <f t="shared" si="174"/>
        <v>0</v>
      </c>
      <c r="H974" s="17" t="s">
        <v>26</v>
      </c>
      <c r="I974" s="17" t="s">
        <v>26</v>
      </c>
      <c r="J974" s="17" t="str">
        <f>IF('Data Sheet'!$B$9="NC-50","N/A","OK")</f>
        <v>OK</v>
      </c>
      <c r="K974" s="17" t="str">
        <f>IF('Data Sheet'!$B$9="NC-50","N/A","OK")</f>
        <v>OK</v>
      </c>
      <c r="L974" s="17" t="str">
        <f t="shared" si="175"/>
        <v>OK</v>
      </c>
      <c r="M974" s="17" t="str">
        <f t="shared" si="176"/>
        <v>OK</v>
      </c>
      <c r="N974" s="18" t="str">
        <f>IF(BO974&lt;&gt;"",
    IF(INT('Data Sheet'!$A$19)=INT('Data Sheet'!$B$19),
        --(INT('Data Sheet'!$A$19) &amp; "." &amp; BO974),
        IF(AND((--(INT('Data Sheet'!$A$19) &amp; "." &amp; BO974)&gt;=--('Data Sheet'!$A$19)), (--(INT('Data Sheet'!$A$19) &amp; "." &amp; BO974)&lt;=--('Data Sheet'!$B$19))),
            --(INT('Data Sheet'!$A$19) &amp; "." &amp; BO974),
            --(INT('Data Sheet'!$B$19) &amp; "." &amp; BO974)
        )
    ),
    IF(BN974&lt;&gt;"",
        IF(INT('Data Sheet'!$A$19)=INT('Data Sheet'!$B$19),
            --(INT('Data Sheet'!$A$19) &amp; "." &amp; LEFT(BN974,3)),
            IF(AND((--(INT('Data Sheet'!$A$19) &amp; "." &amp; LEFT(BN974,3))&gt;=--('Data Sheet'!$A$19)), (--(INT('Data Sheet'!$A$19) &amp; "." &amp; LEFT(BN974,3))&lt;=--('Data Sheet'!$B$19))),
                --(INT('Data Sheet'!$A$19) &amp; "." &amp; LEFT(BN974,3)),
                --(INT('Data Sheet'!$B$19) &amp; "." &amp; LEFT(BN974,3))
            )
        ),
        "OK"
    )
)</f>
        <v>OK</v>
      </c>
      <c r="O974" s="23" t="str">
        <f>IF(BP974&lt;&gt;"",
    IF(INT('Data Sheet'!$A$19)=INT('Data Sheet'!$B$19),
        --(INT('Data Sheet'!$A$19) &amp; "." &amp; BP974),
        IF(AND((--(INT('Data Sheet'!$A$19) &amp; "." &amp; BP974)&gt;=--('Data Sheet'!$A$19)), (--(INT('Data Sheet'!$A$19) &amp; "." &amp; BP974)&lt;=--('Data Sheet'!$B$19))),
            --(INT('Data Sheet'!$A$19) &amp; "." &amp; BP974),
            --(INT('Data Sheet'!$B$19) &amp; "." &amp; BP974)
        )
    ),
    IF(BN974&lt;&gt;"",
        IF(INT('Data Sheet'!$A$19)=INT('Data Sheet'!$B$19),
            --(INT('Data Sheet'!$A$19) &amp; "." &amp; RIGHT(BN974,3)),
            IF(AND((--(INT('Data Sheet'!$A$19) &amp; "." &amp; RIGHT(BN974,3))&gt;=--('Data Sheet'!$A$19)), (--(INT('Data Sheet'!$A$19) &amp; "." &amp; RIGHT(BN974,3))&lt;=--('Data Sheet'!$B$19))),
                --(INT('Data Sheet'!$A$19) &amp; "." &amp; RIGHT(BN974,3)),
                --(INT('Data Sheet'!$B$19) &amp; "." &amp; RIGHT(BN974,3))
            )
        ),
        "OK"
    )
)</f>
        <v>OK</v>
      </c>
      <c r="P974" s="23" t="str">
        <f>IF(BR974&lt;&gt;"",
    IF(INT('Data Sheet'!$A$19)=INT('Data Sheet'!$B$15),
        --(INT('Data Sheet'!$A$15) &amp; "." &amp; BR974),
        IF(AND((--(INT('Data Sheet'!$A$15) &amp; "." &amp; BR974)&gt;=--('Data Sheet'!$A$15)), (--(INT('Data Sheet'!$A$15) &amp; "." &amp; BR974)&lt;=--('Data Sheet'!$B$15))),
            --(INT('Data Sheet'!$A$15) &amp; "." &amp; BR974),
            --(INT('Data Sheet'!$B$15) &amp; "." &amp; BR974)
        )
    ),
    IF(BQ974&lt;&gt;"",
        IF(INT('Data Sheet'!$A$15)=INT('Data Sheet'!$B$15),
            --(INT('Data Sheet'!$A$15) &amp; "." &amp; LEFT(BQ974,3)),
            IF(AND((--(INT('Data Sheet'!$A$15) &amp; "." &amp; LEFT(BQ974,3))&gt;=--('Data Sheet'!$A$15)), (--(INT('Data Sheet'!$A$15) &amp; "." &amp; LEFT(BQ974,3))&lt;=--('Data Sheet'!$B$15))),
                --(INT('Data Sheet'!$A$15) &amp; "." &amp; LEFT(BQ974,3)),
                --(INT('Data Sheet'!$B$15) &amp; "." &amp; LEFT(BQ974,3))
            )
        ),
        "OK"
    )
)</f>
        <v>OK</v>
      </c>
      <c r="Q974" s="23" t="str">
        <f>IF(BS974&lt;&gt;"",
    IF(INT('Data Sheet'!$A$19)=INT('Data Sheet'!$B$15),
        --(INT('Data Sheet'!$A$15) &amp; "." &amp; BS974),
        IF(AND((--(INT('Data Sheet'!$A$15) &amp; "." &amp; BS974)&gt;=--('Data Sheet'!$A$15)), (--(INT('Data Sheet'!$A$15) &amp; "." &amp; BS974)&lt;=--('Data Sheet'!$B$15))),
            --(INT('Data Sheet'!$A$15) &amp; "." &amp; BS974),
            --(INT('Data Sheet'!$B$15) &amp; "." &amp; BS974)
        )
    ),
    IF(BQ974&lt;&gt;"",
        IF(INT('Data Sheet'!$A$15)=INT('Data Sheet'!$B$15),
            --(INT('Data Sheet'!$A$15) &amp; "." &amp; RIGHT(BQ974,3)),
            IF(AND((--(INT('Data Sheet'!$A$15) &amp; "." &amp; RIGHT(BQ974,3))&gt;=--('Data Sheet'!$A$15)), (--(INT('Data Sheet'!$A$15) &amp; "." &amp; RIGHT(BQ974,3))&lt;=--('Data Sheet'!$B$15))),
                --(INT('Data Sheet'!$A$15) &amp; "." &amp; RIGHT(BQ974,3)),
                --(INT('Data Sheet'!$B$15) &amp; "." &amp; RIGHT(BQ974,3))
            )
        ),
        "OK"
    )
)</f>
        <v>OK</v>
      </c>
      <c r="R974" s="19"/>
      <c r="S974" s="19"/>
      <c r="T974" s="19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1"/>
      <c r="AU974" s="21"/>
      <c r="AV974" s="21"/>
      <c r="AW974" s="22"/>
      <c r="AX974" s="99"/>
      <c r="AY974" s="20"/>
      <c r="AZ974" s="20"/>
      <c r="BA974" s="22"/>
      <c r="BB974">
        <v>966</v>
      </c>
      <c r="BC974" s="80"/>
      <c r="BD974" s="80"/>
      <c r="BE974" s="80"/>
      <c r="BF974" s="80"/>
      <c r="BG974" s="32" t="str">
        <f t="shared" si="169"/>
        <v/>
      </c>
      <c r="BH974" s="78">
        <f t="shared" si="167"/>
        <v>0</v>
      </c>
      <c r="BI974" s="2">
        <f t="shared" si="170"/>
        <v>0</v>
      </c>
      <c r="BJ974" s="2">
        <f t="shared" si="171"/>
        <v>0</v>
      </c>
      <c r="BK974" s="2">
        <f t="shared" si="168"/>
        <v>0</v>
      </c>
    </row>
    <row r="975" spans="2:63" ht="15" customHeight="1" x14ac:dyDescent="0.25">
      <c r="B975" s="14">
        <v>967</v>
      </c>
      <c r="C975" s="95" t="str">
        <f t="shared" si="172"/>
        <v/>
      </c>
      <c r="D975" s="15" t="str">
        <f t="shared" si="177"/>
        <v>OK</v>
      </c>
      <c r="E975" s="16" t="e">
        <f>VLOOKUP('Data Sheet'!$B$8,'Data Sheet'!$I$2:$J$9,2,FALSE)</f>
        <v>#N/A</v>
      </c>
      <c r="F975" s="16" t="str">
        <f t="shared" si="173"/>
        <v/>
      </c>
      <c r="G975" s="103">
        <f t="shared" si="174"/>
        <v>0</v>
      </c>
      <c r="H975" s="17" t="s">
        <v>26</v>
      </c>
      <c r="I975" s="17" t="s">
        <v>26</v>
      </c>
      <c r="J975" s="17" t="str">
        <f>IF('Data Sheet'!$B$9="NC-50","N/A","OK")</f>
        <v>OK</v>
      </c>
      <c r="K975" s="17" t="str">
        <f>IF('Data Sheet'!$B$9="NC-50","N/A","OK")</f>
        <v>OK</v>
      </c>
      <c r="L975" s="17" t="str">
        <f t="shared" si="175"/>
        <v>OK</v>
      </c>
      <c r="M975" s="17" t="str">
        <f t="shared" si="176"/>
        <v>OK</v>
      </c>
      <c r="N975" s="18" t="str">
        <f>IF(BO975&lt;&gt;"",
    IF(INT('Data Sheet'!$A$19)=INT('Data Sheet'!$B$19),
        --(INT('Data Sheet'!$A$19) &amp; "." &amp; BO975),
        IF(AND((--(INT('Data Sheet'!$A$19) &amp; "." &amp; BO975)&gt;=--('Data Sheet'!$A$19)), (--(INT('Data Sheet'!$A$19) &amp; "." &amp; BO975)&lt;=--('Data Sheet'!$B$19))),
            --(INT('Data Sheet'!$A$19) &amp; "." &amp; BO975),
            --(INT('Data Sheet'!$B$19) &amp; "." &amp; BO975)
        )
    ),
    IF(BN975&lt;&gt;"",
        IF(INT('Data Sheet'!$A$19)=INT('Data Sheet'!$B$19),
            --(INT('Data Sheet'!$A$19) &amp; "." &amp; LEFT(BN975,3)),
            IF(AND((--(INT('Data Sheet'!$A$19) &amp; "." &amp; LEFT(BN975,3))&gt;=--('Data Sheet'!$A$19)), (--(INT('Data Sheet'!$A$19) &amp; "." &amp; LEFT(BN975,3))&lt;=--('Data Sheet'!$B$19))),
                --(INT('Data Sheet'!$A$19) &amp; "." &amp; LEFT(BN975,3)),
                --(INT('Data Sheet'!$B$19) &amp; "." &amp; LEFT(BN975,3))
            )
        ),
        "OK"
    )
)</f>
        <v>OK</v>
      </c>
      <c r="O975" s="23" t="str">
        <f>IF(BP975&lt;&gt;"",
    IF(INT('Data Sheet'!$A$19)=INT('Data Sheet'!$B$19),
        --(INT('Data Sheet'!$A$19) &amp; "." &amp; BP975),
        IF(AND((--(INT('Data Sheet'!$A$19) &amp; "." &amp; BP975)&gt;=--('Data Sheet'!$A$19)), (--(INT('Data Sheet'!$A$19) &amp; "." &amp; BP975)&lt;=--('Data Sheet'!$B$19))),
            --(INT('Data Sheet'!$A$19) &amp; "." &amp; BP975),
            --(INT('Data Sheet'!$B$19) &amp; "." &amp; BP975)
        )
    ),
    IF(BN975&lt;&gt;"",
        IF(INT('Data Sheet'!$A$19)=INT('Data Sheet'!$B$19),
            --(INT('Data Sheet'!$A$19) &amp; "." &amp; RIGHT(BN975,3)),
            IF(AND((--(INT('Data Sheet'!$A$19) &amp; "." &amp; RIGHT(BN975,3))&gt;=--('Data Sheet'!$A$19)), (--(INT('Data Sheet'!$A$19) &amp; "." &amp; RIGHT(BN975,3))&lt;=--('Data Sheet'!$B$19))),
                --(INT('Data Sheet'!$A$19) &amp; "." &amp; RIGHT(BN975,3)),
                --(INT('Data Sheet'!$B$19) &amp; "." &amp; RIGHT(BN975,3))
            )
        ),
        "OK"
    )
)</f>
        <v>OK</v>
      </c>
      <c r="P975" s="23" t="str">
        <f>IF(BR975&lt;&gt;"",
    IF(INT('Data Sheet'!$A$19)=INT('Data Sheet'!$B$15),
        --(INT('Data Sheet'!$A$15) &amp; "." &amp; BR975),
        IF(AND((--(INT('Data Sheet'!$A$15) &amp; "." &amp; BR975)&gt;=--('Data Sheet'!$A$15)), (--(INT('Data Sheet'!$A$15) &amp; "." &amp; BR975)&lt;=--('Data Sheet'!$B$15))),
            --(INT('Data Sheet'!$A$15) &amp; "." &amp; BR975),
            --(INT('Data Sheet'!$B$15) &amp; "." &amp; BR975)
        )
    ),
    IF(BQ975&lt;&gt;"",
        IF(INT('Data Sheet'!$A$15)=INT('Data Sheet'!$B$15),
            --(INT('Data Sheet'!$A$15) &amp; "." &amp; LEFT(BQ975,3)),
            IF(AND((--(INT('Data Sheet'!$A$15) &amp; "." &amp; LEFT(BQ975,3))&gt;=--('Data Sheet'!$A$15)), (--(INT('Data Sheet'!$A$15) &amp; "." &amp; LEFT(BQ975,3))&lt;=--('Data Sheet'!$B$15))),
                --(INT('Data Sheet'!$A$15) &amp; "." &amp; LEFT(BQ975,3)),
                --(INT('Data Sheet'!$B$15) &amp; "." &amp; LEFT(BQ975,3))
            )
        ),
        "OK"
    )
)</f>
        <v>OK</v>
      </c>
      <c r="Q975" s="23" t="str">
        <f>IF(BS975&lt;&gt;"",
    IF(INT('Data Sheet'!$A$19)=INT('Data Sheet'!$B$15),
        --(INT('Data Sheet'!$A$15) &amp; "." &amp; BS975),
        IF(AND((--(INT('Data Sheet'!$A$15) &amp; "." &amp; BS975)&gt;=--('Data Sheet'!$A$15)), (--(INT('Data Sheet'!$A$15) &amp; "." &amp; BS975)&lt;=--('Data Sheet'!$B$15))),
            --(INT('Data Sheet'!$A$15) &amp; "." &amp; BS975),
            --(INT('Data Sheet'!$B$15) &amp; "." &amp; BS975)
        )
    ),
    IF(BQ975&lt;&gt;"",
        IF(INT('Data Sheet'!$A$15)=INT('Data Sheet'!$B$15),
            --(INT('Data Sheet'!$A$15) &amp; "." &amp; RIGHT(BQ975,3)),
            IF(AND((--(INT('Data Sheet'!$A$15) &amp; "." &amp; RIGHT(BQ975,3))&gt;=--('Data Sheet'!$A$15)), (--(INT('Data Sheet'!$A$15) &amp; "." &amp; RIGHT(BQ975,3))&lt;=--('Data Sheet'!$B$15))),
                --(INT('Data Sheet'!$A$15) &amp; "." &amp; RIGHT(BQ975,3)),
                --(INT('Data Sheet'!$B$15) &amp; "." &amp; RIGHT(BQ975,3))
            )
        ),
        "OK"
    )
)</f>
        <v>OK</v>
      </c>
      <c r="R975" s="19"/>
      <c r="S975" s="19"/>
      <c r="T975" s="19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1"/>
      <c r="AU975" s="21"/>
      <c r="AV975" s="21"/>
      <c r="AW975" s="22"/>
      <c r="AX975" s="99"/>
      <c r="AY975" s="20"/>
      <c r="AZ975" s="20"/>
      <c r="BA975" s="22"/>
      <c r="BB975">
        <v>967</v>
      </c>
      <c r="BC975" s="80"/>
      <c r="BD975" s="80"/>
      <c r="BE975" s="80"/>
      <c r="BF975" s="80"/>
      <c r="BG975" s="32" t="str">
        <f t="shared" si="169"/>
        <v/>
      </c>
      <c r="BH975" s="78">
        <f t="shared" si="167"/>
        <v>0</v>
      </c>
      <c r="BI975" s="2">
        <f t="shared" si="170"/>
        <v>0</v>
      </c>
      <c r="BJ975" s="2">
        <f t="shared" si="171"/>
        <v>0</v>
      </c>
      <c r="BK975" s="2">
        <f t="shared" si="168"/>
        <v>0</v>
      </c>
    </row>
    <row r="976" spans="2:63" ht="15" customHeight="1" x14ac:dyDescent="0.25">
      <c r="B976" s="14">
        <v>968</v>
      </c>
      <c r="C976" s="95" t="str">
        <f t="shared" si="172"/>
        <v/>
      </c>
      <c r="D976" s="15" t="str">
        <f t="shared" si="177"/>
        <v>OK</v>
      </c>
      <c r="E976" s="16" t="e">
        <f>VLOOKUP('Data Sheet'!$B$8,'Data Sheet'!$I$2:$J$9,2,FALSE)</f>
        <v>#N/A</v>
      </c>
      <c r="F976" s="16" t="str">
        <f t="shared" si="173"/>
        <v/>
      </c>
      <c r="G976" s="103">
        <f t="shared" si="174"/>
        <v>0</v>
      </c>
      <c r="H976" s="17" t="s">
        <v>26</v>
      </c>
      <c r="I976" s="17" t="s">
        <v>26</v>
      </c>
      <c r="J976" s="17" t="str">
        <f>IF('Data Sheet'!$B$9="NC-50","N/A","OK")</f>
        <v>OK</v>
      </c>
      <c r="K976" s="17" t="str">
        <f>IF('Data Sheet'!$B$9="NC-50","N/A","OK")</f>
        <v>OK</v>
      </c>
      <c r="L976" s="17" t="str">
        <f t="shared" si="175"/>
        <v>OK</v>
      </c>
      <c r="M976" s="17" t="str">
        <f t="shared" si="176"/>
        <v>OK</v>
      </c>
      <c r="N976" s="18" t="str">
        <f>IF(BO976&lt;&gt;"",
    IF(INT('Data Sheet'!$A$19)=INT('Data Sheet'!$B$19),
        --(INT('Data Sheet'!$A$19) &amp; "." &amp; BO976),
        IF(AND((--(INT('Data Sheet'!$A$19) &amp; "." &amp; BO976)&gt;=--('Data Sheet'!$A$19)), (--(INT('Data Sheet'!$A$19) &amp; "." &amp; BO976)&lt;=--('Data Sheet'!$B$19))),
            --(INT('Data Sheet'!$A$19) &amp; "." &amp; BO976),
            --(INT('Data Sheet'!$B$19) &amp; "." &amp; BO976)
        )
    ),
    IF(BN976&lt;&gt;"",
        IF(INT('Data Sheet'!$A$19)=INT('Data Sheet'!$B$19),
            --(INT('Data Sheet'!$A$19) &amp; "." &amp; LEFT(BN976,3)),
            IF(AND((--(INT('Data Sheet'!$A$19) &amp; "." &amp; LEFT(BN976,3))&gt;=--('Data Sheet'!$A$19)), (--(INT('Data Sheet'!$A$19) &amp; "." &amp; LEFT(BN976,3))&lt;=--('Data Sheet'!$B$19))),
                --(INT('Data Sheet'!$A$19) &amp; "." &amp; LEFT(BN976,3)),
                --(INT('Data Sheet'!$B$19) &amp; "." &amp; LEFT(BN976,3))
            )
        ),
        "OK"
    )
)</f>
        <v>OK</v>
      </c>
      <c r="O976" s="23" t="str">
        <f>IF(BP976&lt;&gt;"",
    IF(INT('Data Sheet'!$A$19)=INT('Data Sheet'!$B$19),
        --(INT('Data Sheet'!$A$19) &amp; "." &amp; BP976),
        IF(AND((--(INT('Data Sheet'!$A$19) &amp; "." &amp; BP976)&gt;=--('Data Sheet'!$A$19)), (--(INT('Data Sheet'!$A$19) &amp; "." &amp; BP976)&lt;=--('Data Sheet'!$B$19))),
            --(INT('Data Sheet'!$A$19) &amp; "." &amp; BP976),
            --(INT('Data Sheet'!$B$19) &amp; "." &amp; BP976)
        )
    ),
    IF(BN976&lt;&gt;"",
        IF(INT('Data Sheet'!$A$19)=INT('Data Sheet'!$B$19),
            --(INT('Data Sheet'!$A$19) &amp; "." &amp; RIGHT(BN976,3)),
            IF(AND((--(INT('Data Sheet'!$A$19) &amp; "." &amp; RIGHT(BN976,3))&gt;=--('Data Sheet'!$A$19)), (--(INT('Data Sheet'!$A$19) &amp; "." &amp; RIGHT(BN976,3))&lt;=--('Data Sheet'!$B$19))),
                --(INT('Data Sheet'!$A$19) &amp; "." &amp; RIGHT(BN976,3)),
                --(INT('Data Sheet'!$B$19) &amp; "." &amp; RIGHT(BN976,3))
            )
        ),
        "OK"
    )
)</f>
        <v>OK</v>
      </c>
      <c r="P976" s="23" t="str">
        <f>IF(BR976&lt;&gt;"",
    IF(INT('Data Sheet'!$A$19)=INT('Data Sheet'!$B$15),
        --(INT('Data Sheet'!$A$15) &amp; "." &amp; BR976),
        IF(AND((--(INT('Data Sheet'!$A$15) &amp; "." &amp; BR976)&gt;=--('Data Sheet'!$A$15)), (--(INT('Data Sheet'!$A$15) &amp; "." &amp; BR976)&lt;=--('Data Sheet'!$B$15))),
            --(INT('Data Sheet'!$A$15) &amp; "." &amp; BR976),
            --(INT('Data Sheet'!$B$15) &amp; "." &amp; BR976)
        )
    ),
    IF(BQ976&lt;&gt;"",
        IF(INT('Data Sheet'!$A$15)=INT('Data Sheet'!$B$15),
            --(INT('Data Sheet'!$A$15) &amp; "." &amp; LEFT(BQ976,3)),
            IF(AND((--(INT('Data Sheet'!$A$15) &amp; "." &amp; LEFT(BQ976,3))&gt;=--('Data Sheet'!$A$15)), (--(INT('Data Sheet'!$A$15) &amp; "." &amp; LEFT(BQ976,3))&lt;=--('Data Sheet'!$B$15))),
                --(INT('Data Sheet'!$A$15) &amp; "." &amp; LEFT(BQ976,3)),
                --(INT('Data Sheet'!$B$15) &amp; "." &amp; LEFT(BQ976,3))
            )
        ),
        "OK"
    )
)</f>
        <v>OK</v>
      </c>
      <c r="Q976" s="23" t="str">
        <f>IF(BS976&lt;&gt;"",
    IF(INT('Data Sheet'!$A$19)=INT('Data Sheet'!$B$15),
        --(INT('Data Sheet'!$A$15) &amp; "." &amp; BS976),
        IF(AND((--(INT('Data Sheet'!$A$15) &amp; "." &amp; BS976)&gt;=--('Data Sheet'!$A$15)), (--(INT('Data Sheet'!$A$15) &amp; "." &amp; BS976)&lt;=--('Data Sheet'!$B$15))),
            --(INT('Data Sheet'!$A$15) &amp; "." &amp; BS976),
            --(INT('Data Sheet'!$B$15) &amp; "." &amp; BS976)
        )
    ),
    IF(BQ976&lt;&gt;"",
        IF(INT('Data Sheet'!$A$15)=INT('Data Sheet'!$B$15),
            --(INT('Data Sheet'!$A$15) &amp; "." &amp; RIGHT(BQ976,3)),
            IF(AND((--(INT('Data Sheet'!$A$15) &amp; "." &amp; RIGHT(BQ976,3))&gt;=--('Data Sheet'!$A$15)), (--(INT('Data Sheet'!$A$15) &amp; "." &amp; RIGHT(BQ976,3))&lt;=--('Data Sheet'!$B$15))),
                --(INT('Data Sheet'!$A$15) &amp; "." &amp; RIGHT(BQ976,3)),
                --(INT('Data Sheet'!$B$15) &amp; "." &amp; RIGHT(BQ976,3))
            )
        ),
        "OK"
    )
)</f>
        <v>OK</v>
      </c>
      <c r="R976" s="19"/>
      <c r="S976" s="19"/>
      <c r="T976" s="19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1"/>
      <c r="AU976" s="21"/>
      <c r="AV976" s="21"/>
      <c r="AW976" s="22"/>
      <c r="AX976" s="99"/>
      <c r="AY976" s="20"/>
      <c r="AZ976" s="20"/>
      <c r="BA976" s="22"/>
      <c r="BB976">
        <v>968</v>
      </c>
      <c r="BC976" s="80"/>
      <c r="BD976" s="80"/>
      <c r="BE976" s="80"/>
      <c r="BF976" s="80"/>
      <c r="BG976" s="32" t="str">
        <f t="shared" si="169"/>
        <v/>
      </c>
      <c r="BH976" s="78">
        <f t="shared" si="167"/>
        <v>0</v>
      </c>
      <c r="BI976" s="2">
        <f t="shared" si="170"/>
        <v>0</v>
      </c>
      <c r="BJ976" s="2">
        <f t="shared" si="171"/>
        <v>0</v>
      </c>
      <c r="BK976" s="2">
        <f t="shared" si="168"/>
        <v>0</v>
      </c>
    </row>
    <row r="977" spans="2:63" ht="15" customHeight="1" x14ac:dyDescent="0.25">
      <c r="B977" s="14">
        <v>969</v>
      </c>
      <c r="C977" s="95" t="str">
        <f t="shared" si="172"/>
        <v/>
      </c>
      <c r="D977" s="15" t="str">
        <f t="shared" si="177"/>
        <v>OK</v>
      </c>
      <c r="E977" s="16" t="e">
        <f>VLOOKUP('Data Sheet'!$B$8,'Data Sheet'!$I$2:$J$9,2,FALSE)</f>
        <v>#N/A</v>
      </c>
      <c r="F977" s="16" t="str">
        <f t="shared" si="173"/>
        <v/>
      </c>
      <c r="G977" s="103">
        <f t="shared" si="174"/>
        <v>0</v>
      </c>
      <c r="H977" s="17" t="s">
        <v>26</v>
      </c>
      <c r="I977" s="17" t="s">
        <v>26</v>
      </c>
      <c r="J977" s="17" t="str">
        <f>IF('Data Sheet'!$B$9="NC-50","N/A","OK")</f>
        <v>OK</v>
      </c>
      <c r="K977" s="17" t="str">
        <f>IF('Data Sheet'!$B$9="NC-50","N/A","OK")</f>
        <v>OK</v>
      </c>
      <c r="L977" s="17" t="str">
        <f t="shared" si="175"/>
        <v>OK</v>
      </c>
      <c r="M977" s="17" t="str">
        <f t="shared" si="176"/>
        <v>OK</v>
      </c>
      <c r="N977" s="18" t="str">
        <f>IF(BO977&lt;&gt;"",
    IF(INT('Data Sheet'!$A$19)=INT('Data Sheet'!$B$19),
        --(INT('Data Sheet'!$A$19) &amp; "." &amp; BO977),
        IF(AND((--(INT('Data Sheet'!$A$19) &amp; "." &amp; BO977)&gt;=--('Data Sheet'!$A$19)), (--(INT('Data Sheet'!$A$19) &amp; "." &amp; BO977)&lt;=--('Data Sheet'!$B$19))),
            --(INT('Data Sheet'!$A$19) &amp; "." &amp; BO977),
            --(INT('Data Sheet'!$B$19) &amp; "." &amp; BO977)
        )
    ),
    IF(BN977&lt;&gt;"",
        IF(INT('Data Sheet'!$A$19)=INT('Data Sheet'!$B$19),
            --(INT('Data Sheet'!$A$19) &amp; "." &amp; LEFT(BN977,3)),
            IF(AND((--(INT('Data Sheet'!$A$19) &amp; "." &amp; LEFT(BN977,3))&gt;=--('Data Sheet'!$A$19)), (--(INT('Data Sheet'!$A$19) &amp; "." &amp; LEFT(BN977,3))&lt;=--('Data Sheet'!$B$19))),
                --(INT('Data Sheet'!$A$19) &amp; "." &amp; LEFT(BN977,3)),
                --(INT('Data Sheet'!$B$19) &amp; "." &amp; LEFT(BN977,3))
            )
        ),
        "OK"
    )
)</f>
        <v>OK</v>
      </c>
      <c r="O977" s="23" t="str">
        <f>IF(BP977&lt;&gt;"",
    IF(INT('Data Sheet'!$A$19)=INT('Data Sheet'!$B$19),
        --(INT('Data Sheet'!$A$19) &amp; "." &amp; BP977),
        IF(AND((--(INT('Data Sheet'!$A$19) &amp; "." &amp; BP977)&gt;=--('Data Sheet'!$A$19)), (--(INT('Data Sheet'!$A$19) &amp; "." &amp; BP977)&lt;=--('Data Sheet'!$B$19))),
            --(INT('Data Sheet'!$A$19) &amp; "." &amp; BP977),
            --(INT('Data Sheet'!$B$19) &amp; "." &amp; BP977)
        )
    ),
    IF(BN977&lt;&gt;"",
        IF(INT('Data Sheet'!$A$19)=INT('Data Sheet'!$B$19),
            --(INT('Data Sheet'!$A$19) &amp; "." &amp; RIGHT(BN977,3)),
            IF(AND((--(INT('Data Sheet'!$A$19) &amp; "." &amp; RIGHT(BN977,3))&gt;=--('Data Sheet'!$A$19)), (--(INT('Data Sheet'!$A$19) &amp; "." &amp; RIGHT(BN977,3))&lt;=--('Data Sheet'!$B$19))),
                --(INT('Data Sheet'!$A$19) &amp; "." &amp; RIGHT(BN977,3)),
                --(INT('Data Sheet'!$B$19) &amp; "." &amp; RIGHT(BN977,3))
            )
        ),
        "OK"
    )
)</f>
        <v>OK</v>
      </c>
      <c r="P977" s="23" t="str">
        <f>IF(BR977&lt;&gt;"",
    IF(INT('Data Sheet'!$A$19)=INT('Data Sheet'!$B$15),
        --(INT('Data Sheet'!$A$15) &amp; "." &amp; BR977),
        IF(AND((--(INT('Data Sheet'!$A$15) &amp; "." &amp; BR977)&gt;=--('Data Sheet'!$A$15)), (--(INT('Data Sheet'!$A$15) &amp; "." &amp; BR977)&lt;=--('Data Sheet'!$B$15))),
            --(INT('Data Sheet'!$A$15) &amp; "." &amp; BR977),
            --(INT('Data Sheet'!$B$15) &amp; "." &amp; BR977)
        )
    ),
    IF(BQ977&lt;&gt;"",
        IF(INT('Data Sheet'!$A$15)=INT('Data Sheet'!$B$15),
            --(INT('Data Sheet'!$A$15) &amp; "." &amp; LEFT(BQ977,3)),
            IF(AND((--(INT('Data Sheet'!$A$15) &amp; "." &amp; LEFT(BQ977,3))&gt;=--('Data Sheet'!$A$15)), (--(INT('Data Sheet'!$A$15) &amp; "." &amp; LEFT(BQ977,3))&lt;=--('Data Sheet'!$B$15))),
                --(INT('Data Sheet'!$A$15) &amp; "." &amp; LEFT(BQ977,3)),
                --(INT('Data Sheet'!$B$15) &amp; "." &amp; LEFT(BQ977,3))
            )
        ),
        "OK"
    )
)</f>
        <v>OK</v>
      </c>
      <c r="Q977" s="23" t="str">
        <f>IF(BS977&lt;&gt;"",
    IF(INT('Data Sheet'!$A$19)=INT('Data Sheet'!$B$15),
        --(INT('Data Sheet'!$A$15) &amp; "." &amp; BS977),
        IF(AND((--(INT('Data Sheet'!$A$15) &amp; "." &amp; BS977)&gt;=--('Data Sheet'!$A$15)), (--(INT('Data Sheet'!$A$15) &amp; "." &amp; BS977)&lt;=--('Data Sheet'!$B$15))),
            --(INT('Data Sheet'!$A$15) &amp; "." &amp; BS977),
            --(INT('Data Sheet'!$B$15) &amp; "." &amp; BS977)
        )
    ),
    IF(BQ977&lt;&gt;"",
        IF(INT('Data Sheet'!$A$15)=INT('Data Sheet'!$B$15),
            --(INT('Data Sheet'!$A$15) &amp; "." &amp; RIGHT(BQ977,3)),
            IF(AND((--(INT('Data Sheet'!$A$15) &amp; "." &amp; RIGHT(BQ977,3))&gt;=--('Data Sheet'!$A$15)), (--(INT('Data Sheet'!$A$15) &amp; "." &amp; RIGHT(BQ977,3))&lt;=--('Data Sheet'!$B$15))),
                --(INT('Data Sheet'!$A$15) &amp; "." &amp; RIGHT(BQ977,3)),
                --(INT('Data Sheet'!$B$15) &amp; "." &amp; RIGHT(BQ977,3))
            )
        ),
        "OK"
    )
)</f>
        <v>OK</v>
      </c>
      <c r="R977" s="19"/>
      <c r="S977" s="19"/>
      <c r="T977" s="19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1"/>
      <c r="AU977" s="21"/>
      <c r="AV977" s="21"/>
      <c r="AW977" s="22"/>
      <c r="AX977" s="99"/>
      <c r="AY977" s="20"/>
      <c r="AZ977" s="20"/>
      <c r="BA977" s="22"/>
      <c r="BB977">
        <v>969</v>
      </c>
      <c r="BC977" s="80"/>
      <c r="BD977" s="80"/>
      <c r="BE977" s="80"/>
      <c r="BF977" s="80"/>
      <c r="BG977" s="32" t="str">
        <f t="shared" si="169"/>
        <v/>
      </c>
      <c r="BH977" s="78">
        <f t="shared" si="167"/>
        <v>0</v>
      </c>
      <c r="BI977" s="2">
        <f t="shared" si="170"/>
        <v>0</v>
      </c>
      <c r="BJ977" s="2">
        <f t="shared" si="171"/>
        <v>0</v>
      </c>
      <c r="BK977" s="2">
        <f t="shared" si="168"/>
        <v>0</v>
      </c>
    </row>
    <row r="978" spans="2:63" ht="15" customHeight="1" x14ac:dyDescent="0.25">
      <c r="B978" s="14">
        <v>970</v>
      </c>
      <c r="C978" s="95" t="str">
        <f t="shared" si="172"/>
        <v/>
      </c>
      <c r="D978" s="15" t="str">
        <f t="shared" si="177"/>
        <v>OK</v>
      </c>
      <c r="E978" s="16" t="e">
        <f>VLOOKUP('Data Sheet'!$B$8,'Data Sheet'!$I$2:$J$9,2,FALSE)</f>
        <v>#N/A</v>
      </c>
      <c r="F978" s="16" t="str">
        <f t="shared" si="173"/>
        <v/>
      </c>
      <c r="G978" s="103">
        <f t="shared" si="174"/>
        <v>0</v>
      </c>
      <c r="H978" s="17" t="s">
        <v>26</v>
      </c>
      <c r="I978" s="17" t="s">
        <v>26</v>
      </c>
      <c r="J978" s="17" t="str">
        <f>IF('Data Sheet'!$B$9="NC-50","N/A","OK")</f>
        <v>OK</v>
      </c>
      <c r="K978" s="17" t="str">
        <f>IF('Data Sheet'!$B$9="NC-50","N/A","OK")</f>
        <v>OK</v>
      </c>
      <c r="L978" s="17" t="str">
        <f t="shared" si="175"/>
        <v>OK</v>
      </c>
      <c r="M978" s="17" t="str">
        <f t="shared" si="176"/>
        <v>OK</v>
      </c>
      <c r="N978" s="18" t="str">
        <f>IF(BO978&lt;&gt;"",
    IF(INT('Data Sheet'!$A$19)=INT('Data Sheet'!$B$19),
        --(INT('Data Sheet'!$A$19) &amp; "." &amp; BO978),
        IF(AND((--(INT('Data Sheet'!$A$19) &amp; "." &amp; BO978)&gt;=--('Data Sheet'!$A$19)), (--(INT('Data Sheet'!$A$19) &amp; "." &amp; BO978)&lt;=--('Data Sheet'!$B$19))),
            --(INT('Data Sheet'!$A$19) &amp; "." &amp; BO978),
            --(INT('Data Sheet'!$B$19) &amp; "." &amp; BO978)
        )
    ),
    IF(BN978&lt;&gt;"",
        IF(INT('Data Sheet'!$A$19)=INT('Data Sheet'!$B$19),
            --(INT('Data Sheet'!$A$19) &amp; "." &amp; LEFT(BN978,3)),
            IF(AND((--(INT('Data Sheet'!$A$19) &amp; "." &amp; LEFT(BN978,3))&gt;=--('Data Sheet'!$A$19)), (--(INT('Data Sheet'!$A$19) &amp; "." &amp; LEFT(BN978,3))&lt;=--('Data Sheet'!$B$19))),
                --(INT('Data Sheet'!$A$19) &amp; "." &amp; LEFT(BN978,3)),
                --(INT('Data Sheet'!$B$19) &amp; "." &amp; LEFT(BN978,3))
            )
        ),
        "OK"
    )
)</f>
        <v>OK</v>
      </c>
      <c r="O978" s="23" t="str">
        <f>IF(BP978&lt;&gt;"",
    IF(INT('Data Sheet'!$A$19)=INT('Data Sheet'!$B$19),
        --(INT('Data Sheet'!$A$19) &amp; "." &amp; BP978),
        IF(AND((--(INT('Data Sheet'!$A$19) &amp; "." &amp; BP978)&gt;=--('Data Sheet'!$A$19)), (--(INT('Data Sheet'!$A$19) &amp; "." &amp; BP978)&lt;=--('Data Sheet'!$B$19))),
            --(INT('Data Sheet'!$A$19) &amp; "." &amp; BP978),
            --(INT('Data Sheet'!$B$19) &amp; "." &amp; BP978)
        )
    ),
    IF(BN978&lt;&gt;"",
        IF(INT('Data Sheet'!$A$19)=INT('Data Sheet'!$B$19),
            --(INT('Data Sheet'!$A$19) &amp; "." &amp; RIGHT(BN978,3)),
            IF(AND((--(INT('Data Sheet'!$A$19) &amp; "." &amp; RIGHT(BN978,3))&gt;=--('Data Sheet'!$A$19)), (--(INT('Data Sheet'!$A$19) &amp; "." &amp; RIGHT(BN978,3))&lt;=--('Data Sheet'!$B$19))),
                --(INT('Data Sheet'!$A$19) &amp; "." &amp; RIGHT(BN978,3)),
                --(INT('Data Sheet'!$B$19) &amp; "." &amp; RIGHT(BN978,3))
            )
        ),
        "OK"
    )
)</f>
        <v>OK</v>
      </c>
      <c r="P978" s="23" t="str">
        <f>IF(BR978&lt;&gt;"",
    IF(INT('Data Sheet'!$A$19)=INT('Data Sheet'!$B$15),
        --(INT('Data Sheet'!$A$15) &amp; "." &amp; BR978),
        IF(AND((--(INT('Data Sheet'!$A$15) &amp; "." &amp; BR978)&gt;=--('Data Sheet'!$A$15)), (--(INT('Data Sheet'!$A$15) &amp; "." &amp; BR978)&lt;=--('Data Sheet'!$B$15))),
            --(INT('Data Sheet'!$A$15) &amp; "." &amp; BR978),
            --(INT('Data Sheet'!$B$15) &amp; "." &amp; BR978)
        )
    ),
    IF(BQ978&lt;&gt;"",
        IF(INT('Data Sheet'!$A$15)=INT('Data Sheet'!$B$15),
            --(INT('Data Sheet'!$A$15) &amp; "." &amp; LEFT(BQ978,3)),
            IF(AND((--(INT('Data Sheet'!$A$15) &amp; "." &amp; LEFT(BQ978,3))&gt;=--('Data Sheet'!$A$15)), (--(INT('Data Sheet'!$A$15) &amp; "." &amp; LEFT(BQ978,3))&lt;=--('Data Sheet'!$B$15))),
                --(INT('Data Sheet'!$A$15) &amp; "." &amp; LEFT(BQ978,3)),
                --(INT('Data Sheet'!$B$15) &amp; "." &amp; LEFT(BQ978,3))
            )
        ),
        "OK"
    )
)</f>
        <v>OK</v>
      </c>
      <c r="Q978" s="23" t="str">
        <f>IF(BS978&lt;&gt;"",
    IF(INT('Data Sheet'!$A$19)=INT('Data Sheet'!$B$15),
        --(INT('Data Sheet'!$A$15) &amp; "." &amp; BS978),
        IF(AND((--(INT('Data Sheet'!$A$15) &amp; "." &amp; BS978)&gt;=--('Data Sheet'!$A$15)), (--(INT('Data Sheet'!$A$15) &amp; "." &amp; BS978)&lt;=--('Data Sheet'!$B$15))),
            --(INT('Data Sheet'!$A$15) &amp; "." &amp; BS978),
            --(INT('Data Sheet'!$B$15) &amp; "." &amp; BS978)
        )
    ),
    IF(BQ978&lt;&gt;"",
        IF(INT('Data Sheet'!$A$15)=INT('Data Sheet'!$B$15),
            --(INT('Data Sheet'!$A$15) &amp; "." &amp; RIGHT(BQ978,3)),
            IF(AND((--(INT('Data Sheet'!$A$15) &amp; "." &amp; RIGHT(BQ978,3))&gt;=--('Data Sheet'!$A$15)), (--(INT('Data Sheet'!$A$15) &amp; "." &amp; RIGHT(BQ978,3))&lt;=--('Data Sheet'!$B$15))),
                --(INT('Data Sheet'!$A$15) &amp; "." &amp; RIGHT(BQ978,3)),
                --(INT('Data Sheet'!$B$15) &amp; "." &amp; RIGHT(BQ978,3))
            )
        ),
        "OK"
    )
)</f>
        <v>OK</v>
      </c>
      <c r="R978" s="19"/>
      <c r="S978" s="19"/>
      <c r="T978" s="19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1"/>
      <c r="AU978" s="21"/>
      <c r="AV978" s="21"/>
      <c r="AW978" s="22"/>
      <c r="AX978" s="99"/>
      <c r="AY978" s="20"/>
      <c r="AZ978" s="20"/>
      <c r="BA978" s="22"/>
      <c r="BB978">
        <v>970</v>
      </c>
      <c r="BC978" s="80"/>
      <c r="BD978" s="80"/>
      <c r="BE978" s="80"/>
      <c r="BF978" s="80"/>
      <c r="BG978" s="32" t="str">
        <f t="shared" si="169"/>
        <v/>
      </c>
      <c r="BH978" s="78">
        <f t="shared" si="167"/>
        <v>0</v>
      </c>
      <c r="BI978" s="2">
        <f t="shared" si="170"/>
        <v>0</v>
      </c>
      <c r="BJ978" s="2">
        <f t="shared" si="171"/>
        <v>0</v>
      </c>
      <c r="BK978" s="2">
        <f t="shared" si="168"/>
        <v>0</v>
      </c>
    </row>
    <row r="979" spans="2:63" ht="15" customHeight="1" x14ac:dyDescent="0.25">
      <c r="B979" s="14">
        <v>971</v>
      </c>
      <c r="C979" s="95" t="str">
        <f t="shared" si="172"/>
        <v/>
      </c>
      <c r="D979" s="15" t="str">
        <f t="shared" si="177"/>
        <v>OK</v>
      </c>
      <c r="E979" s="16" t="e">
        <f>VLOOKUP('Data Sheet'!$B$8,'Data Sheet'!$I$2:$J$9,2,FALSE)</f>
        <v>#N/A</v>
      </c>
      <c r="F979" s="16" t="str">
        <f t="shared" si="173"/>
        <v/>
      </c>
      <c r="G979" s="103">
        <f t="shared" si="174"/>
        <v>0</v>
      </c>
      <c r="H979" s="17" t="s">
        <v>26</v>
      </c>
      <c r="I979" s="17" t="s">
        <v>26</v>
      </c>
      <c r="J979" s="17" t="str">
        <f>IF('Data Sheet'!$B$9="NC-50","N/A","OK")</f>
        <v>OK</v>
      </c>
      <c r="K979" s="17" t="str">
        <f>IF('Data Sheet'!$B$9="NC-50","N/A","OK")</f>
        <v>OK</v>
      </c>
      <c r="L979" s="17" t="str">
        <f t="shared" si="175"/>
        <v>OK</v>
      </c>
      <c r="M979" s="17" t="str">
        <f t="shared" si="176"/>
        <v>OK</v>
      </c>
      <c r="N979" s="18" t="str">
        <f>IF(BO979&lt;&gt;"",
    IF(INT('Data Sheet'!$A$19)=INT('Data Sheet'!$B$19),
        --(INT('Data Sheet'!$A$19) &amp; "." &amp; BO979),
        IF(AND((--(INT('Data Sheet'!$A$19) &amp; "." &amp; BO979)&gt;=--('Data Sheet'!$A$19)), (--(INT('Data Sheet'!$A$19) &amp; "." &amp; BO979)&lt;=--('Data Sheet'!$B$19))),
            --(INT('Data Sheet'!$A$19) &amp; "." &amp; BO979),
            --(INT('Data Sheet'!$B$19) &amp; "." &amp; BO979)
        )
    ),
    IF(BN979&lt;&gt;"",
        IF(INT('Data Sheet'!$A$19)=INT('Data Sheet'!$B$19),
            --(INT('Data Sheet'!$A$19) &amp; "." &amp; LEFT(BN979,3)),
            IF(AND((--(INT('Data Sheet'!$A$19) &amp; "." &amp; LEFT(BN979,3))&gt;=--('Data Sheet'!$A$19)), (--(INT('Data Sheet'!$A$19) &amp; "." &amp; LEFT(BN979,3))&lt;=--('Data Sheet'!$B$19))),
                --(INT('Data Sheet'!$A$19) &amp; "." &amp; LEFT(BN979,3)),
                --(INT('Data Sheet'!$B$19) &amp; "." &amp; LEFT(BN979,3))
            )
        ),
        "OK"
    )
)</f>
        <v>OK</v>
      </c>
      <c r="O979" s="23" t="str">
        <f>IF(BP979&lt;&gt;"",
    IF(INT('Data Sheet'!$A$19)=INT('Data Sheet'!$B$19),
        --(INT('Data Sheet'!$A$19) &amp; "." &amp; BP979),
        IF(AND((--(INT('Data Sheet'!$A$19) &amp; "." &amp; BP979)&gt;=--('Data Sheet'!$A$19)), (--(INT('Data Sheet'!$A$19) &amp; "." &amp; BP979)&lt;=--('Data Sheet'!$B$19))),
            --(INT('Data Sheet'!$A$19) &amp; "." &amp; BP979),
            --(INT('Data Sheet'!$B$19) &amp; "." &amp; BP979)
        )
    ),
    IF(BN979&lt;&gt;"",
        IF(INT('Data Sheet'!$A$19)=INT('Data Sheet'!$B$19),
            --(INT('Data Sheet'!$A$19) &amp; "." &amp; RIGHT(BN979,3)),
            IF(AND((--(INT('Data Sheet'!$A$19) &amp; "." &amp; RIGHT(BN979,3))&gt;=--('Data Sheet'!$A$19)), (--(INT('Data Sheet'!$A$19) &amp; "." &amp; RIGHT(BN979,3))&lt;=--('Data Sheet'!$B$19))),
                --(INT('Data Sheet'!$A$19) &amp; "." &amp; RIGHT(BN979,3)),
                --(INT('Data Sheet'!$B$19) &amp; "." &amp; RIGHT(BN979,3))
            )
        ),
        "OK"
    )
)</f>
        <v>OK</v>
      </c>
      <c r="P979" s="23" t="str">
        <f>IF(BR979&lt;&gt;"",
    IF(INT('Data Sheet'!$A$19)=INT('Data Sheet'!$B$15),
        --(INT('Data Sheet'!$A$15) &amp; "." &amp; BR979),
        IF(AND((--(INT('Data Sheet'!$A$15) &amp; "." &amp; BR979)&gt;=--('Data Sheet'!$A$15)), (--(INT('Data Sheet'!$A$15) &amp; "." &amp; BR979)&lt;=--('Data Sheet'!$B$15))),
            --(INT('Data Sheet'!$A$15) &amp; "." &amp; BR979),
            --(INT('Data Sheet'!$B$15) &amp; "." &amp; BR979)
        )
    ),
    IF(BQ979&lt;&gt;"",
        IF(INT('Data Sheet'!$A$15)=INT('Data Sheet'!$B$15),
            --(INT('Data Sheet'!$A$15) &amp; "." &amp; LEFT(BQ979,3)),
            IF(AND((--(INT('Data Sheet'!$A$15) &amp; "." &amp; LEFT(BQ979,3))&gt;=--('Data Sheet'!$A$15)), (--(INT('Data Sheet'!$A$15) &amp; "." &amp; LEFT(BQ979,3))&lt;=--('Data Sheet'!$B$15))),
                --(INT('Data Sheet'!$A$15) &amp; "." &amp; LEFT(BQ979,3)),
                --(INT('Data Sheet'!$B$15) &amp; "." &amp; LEFT(BQ979,3))
            )
        ),
        "OK"
    )
)</f>
        <v>OK</v>
      </c>
      <c r="Q979" s="23" t="str">
        <f>IF(BS979&lt;&gt;"",
    IF(INT('Data Sheet'!$A$19)=INT('Data Sheet'!$B$15),
        --(INT('Data Sheet'!$A$15) &amp; "." &amp; BS979),
        IF(AND((--(INT('Data Sheet'!$A$15) &amp; "." &amp; BS979)&gt;=--('Data Sheet'!$A$15)), (--(INT('Data Sheet'!$A$15) &amp; "." &amp; BS979)&lt;=--('Data Sheet'!$B$15))),
            --(INT('Data Sheet'!$A$15) &amp; "." &amp; BS979),
            --(INT('Data Sheet'!$B$15) &amp; "." &amp; BS979)
        )
    ),
    IF(BQ979&lt;&gt;"",
        IF(INT('Data Sheet'!$A$15)=INT('Data Sheet'!$B$15),
            --(INT('Data Sheet'!$A$15) &amp; "." &amp; RIGHT(BQ979,3)),
            IF(AND((--(INT('Data Sheet'!$A$15) &amp; "." &amp; RIGHT(BQ979,3))&gt;=--('Data Sheet'!$A$15)), (--(INT('Data Sheet'!$A$15) &amp; "." &amp; RIGHT(BQ979,3))&lt;=--('Data Sheet'!$B$15))),
                --(INT('Data Sheet'!$A$15) &amp; "." &amp; RIGHT(BQ979,3)),
                --(INT('Data Sheet'!$B$15) &amp; "." &amp; RIGHT(BQ979,3))
            )
        ),
        "OK"
    )
)</f>
        <v>OK</v>
      </c>
      <c r="R979" s="19"/>
      <c r="S979" s="19"/>
      <c r="T979" s="19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1"/>
      <c r="AU979" s="21"/>
      <c r="AV979" s="21"/>
      <c r="AW979" s="22"/>
      <c r="AX979" s="99"/>
      <c r="AY979" s="20"/>
      <c r="AZ979" s="20"/>
      <c r="BA979" s="22"/>
      <c r="BB979">
        <v>971</v>
      </c>
      <c r="BC979" s="80"/>
      <c r="BD979" s="80"/>
      <c r="BE979" s="80"/>
      <c r="BF979" s="80"/>
      <c r="BG979" s="32" t="str">
        <f t="shared" si="169"/>
        <v/>
      </c>
      <c r="BH979" s="78">
        <f t="shared" si="167"/>
        <v>0</v>
      </c>
      <c r="BI979" s="2">
        <f t="shared" si="170"/>
        <v>0</v>
      </c>
      <c r="BJ979" s="2">
        <f t="shared" si="171"/>
        <v>0</v>
      </c>
      <c r="BK979" s="2">
        <f t="shared" si="168"/>
        <v>0</v>
      </c>
    </row>
    <row r="980" spans="2:63" ht="15" customHeight="1" x14ac:dyDescent="0.25">
      <c r="B980" s="14">
        <v>972</v>
      </c>
      <c r="C980" s="95" t="str">
        <f t="shared" si="172"/>
        <v/>
      </c>
      <c r="D980" s="15" t="str">
        <f t="shared" si="177"/>
        <v>OK</v>
      </c>
      <c r="E980" s="16" t="e">
        <f>VLOOKUP('Data Sheet'!$B$8,'Data Sheet'!$I$2:$J$9,2,FALSE)</f>
        <v>#N/A</v>
      </c>
      <c r="F980" s="16" t="str">
        <f t="shared" si="173"/>
        <v/>
      </c>
      <c r="G980" s="103">
        <f t="shared" si="174"/>
        <v>0</v>
      </c>
      <c r="H980" s="17" t="s">
        <v>26</v>
      </c>
      <c r="I980" s="17" t="s">
        <v>26</v>
      </c>
      <c r="J980" s="17" t="str">
        <f>IF('Data Sheet'!$B$9="NC-50","N/A","OK")</f>
        <v>OK</v>
      </c>
      <c r="K980" s="17" t="str">
        <f>IF('Data Sheet'!$B$9="NC-50","N/A","OK")</f>
        <v>OK</v>
      </c>
      <c r="L980" s="17" t="str">
        <f t="shared" si="175"/>
        <v>OK</v>
      </c>
      <c r="M980" s="17" t="str">
        <f t="shared" si="176"/>
        <v>OK</v>
      </c>
      <c r="N980" s="18" t="str">
        <f>IF(BO980&lt;&gt;"",
    IF(INT('Data Sheet'!$A$19)=INT('Data Sheet'!$B$19),
        --(INT('Data Sheet'!$A$19) &amp; "." &amp; BO980),
        IF(AND((--(INT('Data Sheet'!$A$19) &amp; "." &amp; BO980)&gt;=--('Data Sheet'!$A$19)), (--(INT('Data Sheet'!$A$19) &amp; "." &amp; BO980)&lt;=--('Data Sheet'!$B$19))),
            --(INT('Data Sheet'!$A$19) &amp; "." &amp; BO980),
            --(INT('Data Sheet'!$B$19) &amp; "." &amp; BO980)
        )
    ),
    IF(BN980&lt;&gt;"",
        IF(INT('Data Sheet'!$A$19)=INT('Data Sheet'!$B$19),
            --(INT('Data Sheet'!$A$19) &amp; "." &amp; LEFT(BN980,3)),
            IF(AND((--(INT('Data Sheet'!$A$19) &amp; "." &amp; LEFT(BN980,3))&gt;=--('Data Sheet'!$A$19)), (--(INT('Data Sheet'!$A$19) &amp; "." &amp; LEFT(BN980,3))&lt;=--('Data Sheet'!$B$19))),
                --(INT('Data Sheet'!$A$19) &amp; "." &amp; LEFT(BN980,3)),
                --(INT('Data Sheet'!$B$19) &amp; "." &amp; LEFT(BN980,3))
            )
        ),
        "OK"
    )
)</f>
        <v>OK</v>
      </c>
      <c r="O980" s="23" t="str">
        <f>IF(BP980&lt;&gt;"",
    IF(INT('Data Sheet'!$A$19)=INT('Data Sheet'!$B$19),
        --(INT('Data Sheet'!$A$19) &amp; "." &amp; BP980),
        IF(AND((--(INT('Data Sheet'!$A$19) &amp; "." &amp; BP980)&gt;=--('Data Sheet'!$A$19)), (--(INT('Data Sheet'!$A$19) &amp; "." &amp; BP980)&lt;=--('Data Sheet'!$B$19))),
            --(INT('Data Sheet'!$A$19) &amp; "." &amp; BP980),
            --(INT('Data Sheet'!$B$19) &amp; "." &amp; BP980)
        )
    ),
    IF(BN980&lt;&gt;"",
        IF(INT('Data Sheet'!$A$19)=INT('Data Sheet'!$B$19),
            --(INT('Data Sheet'!$A$19) &amp; "." &amp; RIGHT(BN980,3)),
            IF(AND((--(INT('Data Sheet'!$A$19) &amp; "." &amp; RIGHT(BN980,3))&gt;=--('Data Sheet'!$A$19)), (--(INT('Data Sheet'!$A$19) &amp; "." &amp; RIGHT(BN980,3))&lt;=--('Data Sheet'!$B$19))),
                --(INT('Data Sheet'!$A$19) &amp; "." &amp; RIGHT(BN980,3)),
                --(INT('Data Sheet'!$B$19) &amp; "." &amp; RIGHT(BN980,3))
            )
        ),
        "OK"
    )
)</f>
        <v>OK</v>
      </c>
      <c r="P980" s="23" t="str">
        <f>IF(BR980&lt;&gt;"",
    IF(INT('Data Sheet'!$A$19)=INT('Data Sheet'!$B$15),
        --(INT('Data Sheet'!$A$15) &amp; "." &amp; BR980),
        IF(AND((--(INT('Data Sheet'!$A$15) &amp; "." &amp; BR980)&gt;=--('Data Sheet'!$A$15)), (--(INT('Data Sheet'!$A$15) &amp; "." &amp; BR980)&lt;=--('Data Sheet'!$B$15))),
            --(INT('Data Sheet'!$A$15) &amp; "." &amp; BR980),
            --(INT('Data Sheet'!$B$15) &amp; "." &amp; BR980)
        )
    ),
    IF(BQ980&lt;&gt;"",
        IF(INT('Data Sheet'!$A$15)=INT('Data Sheet'!$B$15),
            --(INT('Data Sheet'!$A$15) &amp; "." &amp; LEFT(BQ980,3)),
            IF(AND((--(INT('Data Sheet'!$A$15) &amp; "." &amp; LEFT(BQ980,3))&gt;=--('Data Sheet'!$A$15)), (--(INT('Data Sheet'!$A$15) &amp; "." &amp; LEFT(BQ980,3))&lt;=--('Data Sheet'!$B$15))),
                --(INT('Data Sheet'!$A$15) &amp; "." &amp; LEFT(BQ980,3)),
                --(INT('Data Sheet'!$B$15) &amp; "." &amp; LEFT(BQ980,3))
            )
        ),
        "OK"
    )
)</f>
        <v>OK</v>
      </c>
      <c r="Q980" s="23" t="str">
        <f>IF(BS980&lt;&gt;"",
    IF(INT('Data Sheet'!$A$19)=INT('Data Sheet'!$B$15),
        --(INT('Data Sheet'!$A$15) &amp; "." &amp; BS980),
        IF(AND((--(INT('Data Sheet'!$A$15) &amp; "." &amp; BS980)&gt;=--('Data Sheet'!$A$15)), (--(INT('Data Sheet'!$A$15) &amp; "." &amp; BS980)&lt;=--('Data Sheet'!$B$15))),
            --(INT('Data Sheet'!$A$15) &amp; "." &amp; BS980),
            --(INT('Data Sheet'!$B$15) &amp; "." &amp; BS980)
        )
    ),
    IF(BQ980&lt;&gt;"",
        IF(INT('Data Sheet'!$A$15)=INT('Data Sheet'!$B$15),
            --(INT('Data Sheet'!$A$15) &amp; "." &amp; RIGHT(BQ980,3)),
            IF(AND((--(INT('Data Sheet'!$A$15) &amp; "." &amp; RIGHT(BQ980,3))&gt;=--('Data Sheet'!$A$15)), (--(INT('Data Sheet'!$A$15) &amp; "." &amp; RIGHT(BQ980,3))&lt;=--('Data Sheet'!$B$15))),
                --(INT('Data Sheet'!$A$15) &amp; "." &amp; RIGHT(BQ980,3)),
                --(INT('Data Sheet'!$B$15) &amp; "." &amp; RIGHT(BQ980,3))
            )
        ),
        "OK"
    )
)</f>
        <v>OK</v>
      </c>
      <c r="R980" s="19"/>
      <c r="S980" s="19"/>
      <c r="T980" s="19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1"/>
      <c r="AU980" s="21"/>
      <c r="AV980" s="21"/>
      <c r="AW980" s="22"/>
      <c r="AX980" s="99"/>
      <c r="AY980" s="20"/>
      <c r="AZ980" s="20"/>
      <c r="BA980" s="22"/>
      <c r="BB980">
        <v>972</v>
      </c>
      <c r="BC980" s="80"/>
      <c r="BD980" s="80"/>
      <c r="BE980" s="80"/>
      <c r="BF980" s="80"/>
      <c r="BG980" s="32" t="str">
        <f t="shared" si="169"/>
        <v/>
      </c>
      <c r="BH980" s="78">
        <f t="shared" si="167"/>
        <v>0</v>
      </c>
      <c r="BI980" s="2">
        <f t="shared" si="170"/>
        <v>0</v>
      </c>
      <c r="BJ980" s="2">
        <f t="shared" si="171"/>
        <v>0</v>
      </c>
      <c r="BK980" s="2">
        <f t="shared" si="168"/>
        <v>0</v>
      </c>
    </row>
    <row r="981" spans="2:63" ht="15" customHeight="1" x14ac:dyDescent="0.25">
      <c r="B981" s="14">
        <v>973</v>
      </c>
      <c r="C981" s="95" t="str">
        <f t="shared" si="172"/>
        <v/>
      </c>
      <c r="D981" s="15" t="str">
        <f t="shared" si="177"/>
        <v>OK</v>
      </c>
      <c r="E981" s="16" t="e">
        <f>VLOOKUP('Data Sheet'!$B$8,'Data Sheet'!$I$2:$J$9,2,FALSE)</f>
        <v>#N/A</v>
      </c>
      <c r="F981" s="16" t="str">
        <f t="shared" si="173"/>
        <v/>
      </c>
      <c r="G981" s="103">
        <f t="shared" si="174"/>
        <v>0</v>
      </c>
      <c r="H981" s="17" t="s">
        <v>26</v>
      </c>
      <c r="I981" s="17" t="s">
        <v>26</v>
      </c>
      <c r="J981" s="17" t="str">
        <f>IF('Data Sheet'!$B$9="NC-50","N/A","OK")</f>
        <v>OK</v>
      </c>
      <c r="K981" s="17" t="str">
        <f>IF('Data Sheet'!$B$9="NC-50","N/A","OK")</f>
        <v>OK</v>
      </c>
      <c r="L981" s="17" t="str">
        <f t="shared" si="175"/>
        <v>OK</v>
      </c>
      <c r="M981" s="17" t="str">
        <f t="shared" si="176"/>
        <v>OK</v>
      </c>
      <c r="N981" s="18" t="str">
        <f>IF(BO981&lt;&gt;"",
    IF(INT('Data Sheet'!$A$19)=INT('Data Sheet'!$B$19),
        --(INT('Data Sheet'!$A$19) &amp; "." &amp; BO981),
        IF(AND((--(INT('Data Sheet'!$A$19) &amp; "." &amp; BO981)&gt;=--('Data Sheet'!$A$19)), (--(INT('Data Sheet'!$A$19) &amp; "." &amp; BO981)&lt;=--('Data Sheet'!$B$19))),
            --(INT('Data Sheet'!$A$19) &amp; "." &amp; BO981),
            --(INT('Data Sheet'!$B$19) &amp; "." &amp; BO981)
        )
    ),
    IF(BN981&lt;&gt;"",
        IF(INT('Data Sheet'!$A$19)=INT('Data Sheet'!$B$19),
            --(INT('Data Sheet'!$A$19) &amp; "." &amp; LEFT(BN981,3)),
            IF(AND((--(INT('Data Sheet'!$A$19) &amp; "." &amp; LEFT(BN981,3))&gt;=--('Data Sheet'!$A$19)), (--(INT('Data Sheet'!$A$19) &amp; "." &amp; LEFT(BN981,3))&lt;=--('Data Sheet'!$B$19))),
                --(INT('Data Sheet'!$A$19) &amp; "." &amp; LEFT(BN981,3)),
                --(INT('Data Sheet'!$B$19) &amp; "." &amp; LEFT(BN981,3))
            )
        ),
        "OK"
    )
)</f>
        <v>OK</v>
      </c>
      <c r="O981" s="23" t="str">
        <f>IF(BP981&lt;&gt;"",
    IF(INT('Data Sheet'!$A$19)=INT('Data Sheet'!$B$19),
        --(INT('Data Sheet'!$A$19) &amp; "." &amp; BP981),
        IF(AND((--(INT('Data Sheet'!$A$19) &amp; "." &amp; BP981)&gt;=--('Data Sheet'!$A$19)), (--(INT('Data Sheet'!$A$19) &amp; "." &amp; BP981)&lt;=--('Data Sheet'!$B$19))),
            --(INT('Data Sheet'!$A$19) &amp; "." &amp; BP981),
            --(INT('Data Sheet'!$B$19) &amp; "." &amp; BP981)
        )
    ),
    IF(BN981&lt;&gt;"",
        IF(INT('Data Sheet'!$A$19)=INT('Data Sheet'!$B$19),
            --(INT('Data Sheet'!$A$19) &amp; "." &amp; RIGHT(BN981,3)),
            IF(AND((--(INT('Data Sheet'!$A$19) &amp; "." &amp; RIGHT(BN981,3))&gt;=--('Data Sheet'!$A$19)), (--(INT('Data Sheet'!$A$19) &amp; "." &amp; RIGHT(BN981,3))&lt;=--('Data Sheet'!$B$19))),
                --(INT('Data Sheet'!$A$19) &amp; "." &amp; RIGHT(BN981,3)),
                --(INT('Data Sheet'!$B$19) &amp; "." &amp; RIGHT(BN981,3))
            )
        ),
        "OK"
    )
)</f>
        <v>OK</v>
      </c>
      <c r="P981" s="23" t="str">
        <f>IF(BR981&lt;&gt;"",
    IF(INT('Data Sheet'!$A$19)=INT('Data Sheet'!$B$15),
        --(INT('Data Sheet'!$A$15) &amp; "." &amp; BR981),
        IF(AND((--(INT('Data Sheet'!$A$15) &amp; "." &amp; BR981)&gt;=--('Data Sheet'!$A$15)), (--(INT('Data Sheet'!$A$15) &amp; "." &amp; BR981)&lt;=--('Data Sheet'!$B$15))),
            --(INT('Data Sheet'!$A$15) &amp; "." &amp; BR981),
            --(INT('Data Sheet'!$B$15) &amp; "." &amp; BR981)
        )
    ),
    IF(BQ981&lt;&gt;"",
        IF(INT('Data Sheet'!$A$15)=INT('Data Sheet'!$B$15),
            --(INT('Data Sheet'!$A$15) &amp; "." &amp; LEFT(BQ981,3)),
            IF(AND((--(INT('Data Sheet'!$A$15) &amp; "." &amp; LEFT(BQ981,3))&gt;=--('Data Sheet'!$A$15)), (--(INT('Data Sheet'!$A$15) &amp; "." &amp; LEFT(BQ981,3))&lt;=--('Data Sheet'!$B$15))),
                --(INT('Data Sheet'!$A$15) &amp; "." &amp; LEFT(BQ981,3)),
                --(INT('Data Sheet'!$B$15) &amp; "." &amp; LEFT(BQ981,3))
            )
        ),
        "OK"
    )
)</f>
        <v>OK</v>
      </c>
      <c r="Q981" s="23" t="str">
        <f>IF(BS981&lt;&gt;"",
    IF(INT('Data Sheet'!$A$19)=INT('Data Sheet'!$B$15),
        --(INT('Data Sheet'!$A$15) &amp; "." &amp; BS981),
        IF(AND((--(INT('Data Sheet'!$A$15) &amp; "." &amp; BS981)&gt;=--('Data Sheet'!$A$15)), (--(INT('Data Sheet'!$A$15) &amp; "." &amp; BS981)&lt;=--('Data Sheet'!$B$15))),
            --(INT('Data Sheet'!$A$15) &amp; "." &amp; BS981),
            --(INT('Data Sheet'!$B$15) &amp; "." &amp; BS981)
        )
    ),
    IF(BQ981&lt;&gt;"",
        IF(INT('Data Sheet'!$A$15)=INT('Data Sheet'!$B$15),
            --(INT('Data Sheet'!$A$15) &amp; "." &amp; RIGHT(BQ981,3)),
            IF(AND((--(INT('Data Sheet'!$A$15) &amp; "." &amp; RIGHT(BQ981,3))&gt;=--('Data Sheet'!$A$15)), (--(INT('Data Sheet'!$A$15) &amp; "." &amp; RIGHT(BQ981,3))&lt;=--('Data Sheet'!$B$15))),
                --(INT('Data Sheet'!$A$15) &amp; "." &amp; RIGHT(BQ981,3)),
                --(INT('Data Sheet'!$B$15) &amp; "." &amp; RIGHT(BQ981,3))
            )
        ),
        "OK"
    )
)</f>
        <v>OK</v>
      </c>
      <c r="R981" s="19"/>
      <c r="S981" s="19"/>
      <c r="T981" s="19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1"/>
      <c r="AU981" s="21"/>
      <c r="AV981" s="21"/>
      <c r="AW981" s="22"/>
      <c r="AX981" s="99"/>
      <c r="AY981" s="20"/>
      <c r="AZ981" s="20"/>
      <c r="BA981" s="22"/>
      <c r="BB981">
        <v>973</v>
      </c>
      <c r="BC981" s="80"/>
      <c r="BD981" s="80"/>
      <c r="BE981" s="80"/>
      <c r="BF981" s="80"/>
      <c r="BG981" s="32" t="str">
        <f t="shared" si="169"/>
        <v/>
      </c>
      <c r="BH981" s="78">
        <f t="shared" si="167"/>
        <v>0</v>
      </c>
      <c r="BI981" s="2">
        <f t="shared" si="170"/>
        <v>0</v>
      </c>
      <c r="BJ981" s="2">
        <f t="shared" si="171"/>
        <v>0</v>
      </c>
      <c r="BK981" s="2">
        <f t="shared" si="168"/>
        <v>0</v>
      </c>
    </row>
    <row r="982" spans="2:63" ht="15" customHeight="1" x14ac:dyDescent="0.25">
      <c r="B982" s="14">
        <v>974</v>
      </c>
      <c r="C982" s="95" t="str">
        <f t="shared" si="172"/>
        <v/>
      </c>
      <c r="D982" s="15" t="str">
        <f t="shared" si="177"/>
        <v>OK</v>
      </c>
      <c r="E982" s="16" t="e">
        <f>VLOOKUP('Data Sheet'!$B$8,'Data Sheet'!$I$2:$J$9,2,FALSE)</f>
        <v>#N/A</v>
      </c>
      <c r="F982" s="16" t="str">
        <f t="shared" si="173"/>
        <v/>
      </c>
      <c r="G982" s="103">
        <f t="shared" si="174"/>
        <v>0</v>
      </c>
      <c r="H982" s="17" t="s">
        <v>26</v>
      </c>
      <c r="I982" s="17" t="s">
        <v>26</v>
      </c>
      <c r="J982" s="17" t="str">
        <f>IF('Data Sheet'!$B$9="NC-50","N/A","OK")</f>
        <v>OK</v>
      </c>
      <c r="K982" s="17" t="str">
        <f>IF('Data Sheet'!$B$9="NC-50","N/A","OK")</f>
        <v>OK</v>
      </c>
      <c r="L982" s="17" t="str">
        <f t="shared" si="175"/>
        <v>OK</v>
      </c>
      <c r="M982" s="17" t="str">
        <f t="shared" si="176"/>
        <v>OK</v>
      </c>
      <c r="N982" s="18" t="str">
        <f>IF(BO982&lt;&gt;"",
    IF(INT('Data Sheet'!$A$19)=INT('Data Sheet'!$B$19),
        --(INT('Data Sheet'!$A$19) &amp; "." &amp; BO982),
        IF(AND((--(INT('Data Sheet'!$A$19) &amp; "." &amp; BO982)&gt;=--('Data Sheet'!$A$19)), (--(INT('Data Sheet'!$A$19) &amp; "." &amp; BO982)&lt;=--('Data Sheet'!$B$19))),
            --(INT('Data Sheet'!$A$19) &amp; "." &amp; BO982),
            --(INT('Data Sheet'!$B$19) &amp; "." &amp; BO982)
        )
    ),
    IF(BN982&lt;&gt;"",
        IF(INT('Data Sheet'!$A$19)=INT('Data Sheet'!$B$19),
            --(INT('Data Sheet'!$A$19) &amp; "." &amp; LEFT(BN982,3)),
            IF(AND((--(INT('Data Sheet'!$A$19) &amp; "." &amp; LEFT(BN982,3))&gt;=--('Data Sheet'!$A$19)), (--(INT('Data Sheet'!$A$19) &amp; "." &amp; LEFT(BN982,3))&lt;=--('Data Sheet'!$B$19))),
                --(INT('Data Sheet'!$A$19) &amp; "." &amp; LEFT(BN982,3)),
                --(INT('Data Sheet'!$B$19) &amp; "." &amp; LEFT(BN982,3))
            )
        ),
        "OK"
    )
)</f>
        <v>OK</v>
      </c>
      <c r="O982" s="23" t="str">
        <f>IF(BP982&lt;&gt;"",
    IF(INT('Data Sheet'!$A$19)=INT('Data Sheet'!$B$19),
        --(INT('Data Sheet'!$A$19) &amp; "." &amp; BP982),
        IF(AND((--(INT('Data Sheet'!$A$19) &amp; "." &amp; BP982)&gt;=--('Data Sheet'!$A$19)), (--(INT('Data Sheet'!$A$19) &amp; "." &amp; BP982)&lt;=--('Data Sheet'!$B$19))),
            --(INT('Data Sheet'!$A$19) &amp; "." &amp; BP982),
            --(INT('Data Sheet'!$B$19) &amp; "." &amp; BP982)
        )
    ),
    IF(BN982&lt;&gt;"",
        IF(INT('Data Sheet'!$A$19)=INT('Data Sheet'!$B$19),
            --(INT('Data Sheet'!$A$19) &amp; "." &amp; RIGHT(BN982,3)),
            IF(AND((--(INT('Data Sheet'!$A$19) &amp; "." &amp; RIGHT(BN982,3))&gt;=--('Data Sheet'!$A$19)), (--(INT('Data Sheet'!$A$19) &amp; "." &amp; RIGHT(BN982,3))&lt;=--('Data Sheet'!$B$19))),
                --(INT('Data Sheet'!$A$19) &amp; "." &amp; RIGHT(BN982,3)),
                --(INT('Data Sheet'!$B$19) &amp; "." &amp; RIGHT(BN982,3))
            )
        ),
        "OK"
    )
)</f>
        <v>OK</v>
      </c>
      <c r="P982" s="23" t="str">
        <f>IF(BR982&lt;&gt;"",
    IF(INT('Data Sheet'!$A$19)=INT('Data Sheet'!$B$15),
        --(INT('Data Sheet'!$A$15) &amp; "." &amp; BR982),
        IF(AND((--(INT('Data Sheet'!$A$15) &amp; "." &amp; BR982)&gt;=--('Data Sheet'!$A$15)), (--(INT('Data Sheet'!$A$15) &amp; "." &amp; BR982)&lt;=--('Data Sheet'!$B$15))),
            --(INT('Data Sheet'!$A$15) &amp; "." &amp; BR982),
            --(INT('Data Sheet'!$B$15) &amp; "." &amp; BR982)
        )
    ),
    IF(BQ982&lt;&gt;"",
        IF(INT('Data Sheet'!$A$15)=INT('Data Sheet'!$B$15),
            --(INT('Data Sheet'!$A$15) &amp; "." &amp; LEFT(BQ982,3)),
            IF(AND((--(INT('Data Sheet'!$A$15) &amp; "." &amp; LEFT(BQ982,3))&gt;=--('Data Sheet'!$A$15)), (--(INT('Data Sheet'!$A$15) &amp; "." &amp; LEFT(BQ982,3))&lt;=--('Data Sheet'!$B$15))),
                --(INT('Data Sheet'!$A$15) &amp; "." &amp; LEFT(BQ982,3)),
                --(INT('Data Sheet'!$B$15) &amp; "." &amp; LEFT(BQ982,3))
            )
        ),
        "OK"
    )
)</f>
        <v>OK</v>
      </c>
      <c r="Q982" s="23" t="str">
        <f>IF(BS982&lt;&gt;"",
    IF(INT('Data Sheet'!$A$19)=INT('Data Sheet'!$B$15),
        --(INT('Data Sheet'!$A$15) &amp; "." &amp; BS982),
        IF(AND((--(INT('Data Sheet'!$A$15) &amp; "." &amp; BS982)&gt;=--('Data Sheet'!$A$15)), (--(INT('Data Sheet'!$A$15) &amp; "." &amp; BS982)&lt;=--('Data Sheet'!$B$15))),
            --(INT('Data Sheet'!$A$15) &amp; "." &amp; BS982),
            --(INT('Data Sheet'!$B$15) &amp; "." &amp; BS982)
        )
    ),
    IF(BQ982&lt;&gt;"",
        IF(INT('Data Sheet'!$A$15)=INT('Data Sheet'!$B$15),
            --(INT('Data Sheet'!$A$15) &amp; "." &amp; RIGHT(BQ982,3)),
            IF(AND((--(INT('Data Sheet'!$A$15) &amp; "." &amp; RIGHT(BQ982,3))&gt;=--('Data Sheet'!$A$15)), (--(INT('Data Sheet'!$A$15) &amp; "." &amp; RIGHT(BQ982,3))&lt;=--('Data Sheet'!$B$15))),
                --(INT('Data Sheet'!$A$15) &amp; "." &amp; RIGHT(BQ982,3)),
                --(INT('Data Sheet'!$B$15) &amp; "." &amp; RIGHT(BQ982,3))
            )
        ),
        "OK"
    )
)</f>
        <v>OK</v>
      </c>
      <c r="R982" s="19"/>
      <c r="S982" s="19"/>
      <c r="T982" s="19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1"/>
      <c r="AU982" s="21"/>
      <c r="AV982" s="21"/>
      <c r="AW982" s="22"/>
      <c r="AX982" s="99"/>
      <c r="AY982" s="20"/>
      <c r="AZ982" s="20"/>
      <c r="BA982" s="22"/>
      <c r="BB982">
        <v>974</v>
      </c>
      <c r="BC982" s="80"/>
      <c r="BD982" s="80"/>
      <c r="BE982" s="80"/>
      <c r="BF982" s="80"/>
      <c r="BG982" s="32" t="str">
        <f t="shared" si="169"/>
        <v/>
      </c>
      <c r="BH982" s="78">
        <f t="shared" si="167"/>
        <v>0</v>
      </c>
      <c r="BI982" s="2">
        <f t="shared" si="170"/>
        <v>0</v>
      </c>
      <c r="BJ982" s="2">
        <f t="shared" si="171"/>
        <v>0</v>
      </c>
      <c r="BK982" s="2">
        <f>COUNTA(T982:AW982)</f>
        <v>0</v>
      </c>
    </row>
    <row r="983" spans="2:63" ht="15" customHeight="1" x14ac:dyDescent="0.25">
      <c r="B983" s="14">
        <v>975</v>
      </c>
      <c r="C983" s="95" t="str">
        <f t="shared" si="172"/>
        <v/>
      </c>
      <c r="D983" s="15" t="str">
        <f t="shared" si="177"/>
        <v>OK</v>
      </c>
      <c r="E983" s="16" t="e">
        <f>VLOOKUP('Data Sheet'!$B$8,'Data Sheet'!$I$2:$J$9,2,FALSE)</f>
        <v>#N/A</v>
      </c>
      <c r="F983" s="16" t="str">
        <f t="shared" si="173"/>
        <v/>
      </c>
      <c r="G983" s="103">
        <f t="shared" si="174"/>
        <v>0</v>
      </c>
      <c r="H983" s="17" t="s">
        <v>26</v>
      </c>
      <c r="I983" s="17" t="s">
        <v>26</v>
      </c>
      <c r="J983" s="17" t="str">
        <f>IF('Data Sheet'!$B$9="NC-50","N/A","OK")</f>
        <v>OK</v>
      </c>
      <c r="K983" s="17" t="str">
        <f>IF('Data Sheet'!$B$9="NC-50","N/A","OK")</f>
        <v>OK</v>
      </c>
      <c r="L983" s="17" t="str">
        <f t="shared" si="175"/>
        <v>OK</v>
      </c>
      <c r="M983" s="17" t="str">
        <f t="shared" si="176"/>
        <v>OK</v>
      </c>
      <c r="N983" s="18" t="str">
        <f>IF(BO983&lt;&gt;"",
    IF(INT('Data Sheet'!$A$19)=INT('Data Sheet'!$B$19),
        --(INT('Data Sheet'!$A$19) &amp; "." &amp; BO983),
        IF(AND((--(INT('Data Sheet'!$A$19) &amp; "." &amp; BO983)&gt;=--('Data Sheet'!$A$19)), (--(INT('Data Sheet'!$A$19) &amp; "." &amp; BO983)&lt;=--('Data Sheet'!$B$19))),
            --(INT('Data Sheet'!$A$19) &amp; "." &amp; BO983),
            --(INT('Data Sheet'!$B$19) &amp; "." &amp; BO983)
        )
    ),
    IF(BN983&lt;&gt;"",
        IF(INT('Data Sheet'!$A$19)=INT('Data Sheet'!$B$19),
            --(INT('Data Sheet'!$A$19) &amp; "." &amp; LEFT(BN983,3)),
            IF(AND((--(INT('Data Sheet'!$A$19) &amp; "." &amp; LEFT(BN983,3))&gt;=--('Data Sheet'!$A$19)), (--(INT('Data Sheet'!$A$19) &amp; "." &amp; LEFT(BN983,3))&lt;=--('Data Sheet'!$B$19))),
                --(INT('Data Sheet'!$A$19) &amp; "." &amp; LEFT(BN983,3)),
                --(INT('Data Sheet'!$B$19) &amp; "." &amp; LEFT(BN983,3))
            )
        ),
        "OK"
    )
)</f>
        <v>OK</v>
      </c>
      <c r="O983" s="23" t="str">
        <f>IF(BP983&lt;&gt;"",
    IF(INT('Data Sheet'!$A$19)=INT('Data Sheet'!$B$19),
        --(INT('Data Sheet'!$A$19) &amp; "." &amp; BP983),
        IF(AND((--(INT('Data Sheet'!$A$19) &amp; "." &amp; BP983)&gt;=--('Data Sheet'!$A$19)), (--(INT('Data Sheet'!$A$19) &amp; "." &amp; BP983)&lt;=--('Data Sheet'!$B$19))),
            --(INT('Data Sheet'!$A$19) &amp; "." &amp; BP983),
            --(INT('Data Sheet'!$B$19) &amp; "." &amp; BP983)
        )
    ),
    IF(BN983&lt;&gt;"",
        IF(INT('Data Sheet'!$A$19)=INT('Data Sheet'!$B$19),
            --(INT('Data Sheet'!$A$19) &amp; "." &amp; RIGHT(BN983,3)),
            IF(AND((--(INT('Data Sheet'!$A$19) &amp; "." &amp; RIGHT(BN983,3))&gt;=--('Data Sheet'!$A$19)), (--(INT('Data Sheet'!$A$19) &amp; "." &amp; RIGHT(BN983,3))&lt;=--('Data Sheet'!$B$19))),
                --(INT('Data Sheet'!$A$19) &amp; "." &amp; RIGHT(BN983,3)),
                --(INT('Data Sheet'!$B$19) &amp; "." &amp; RIGHT(BN983,3))
            )
        ),
        "OK"
    )
)</f>
        <v>OK</v>
      </c>
      <c r="P983" s="23" t="str">
        <f>IF(BR983&lt;&gt;"",
    IF(INT('Data Sheet'!$A$19)=INT('Data Sheet'!$B$15),
        --(INT('Data Sheet'!$A$15) &amp; "." &amp; BR983),
        IF(AND((--(INT('Data Sheet'!$A$15) &amp; "." &amp; BR983)&gt;=--('Data Sheet'!$A$15)), (--(INT('Data Sheet'!$A$15) &amp; "." &amp; BR983)&lt;=--('Data Sheet'!$B$15))),
            --(INT('Data Sheet'!$A$15) &amp; "." &amp; BR983),
            --(INT('Data Sheet'!$B$15) &amp; "." &amp; BR983)
        )
    ),
    IF(BQ983&lt;&gt;"",
        IF(INT('Data Sheet'!$A$15)=INT('Data Sheet'!$B$15),
            --(INT('Data Sheet'!$A$15) &amp; "." &amp; LEFT(BQ983,3)),
            IF(AND((--(INT('Data Sheet'!$A$15) &amp; "." &amp; LEFT(BQ983,3))&gt;=--('Data Sheet'!$A$15)), (--(INT('Data Sheet'!$A$15) &amp; "." &amp; LEFT(BQ983,3))&lt;=--('Data Sheet'!$B$15))),
                --(INT('Data Sheet'!$A$15) &amp; "." &amp; LEFT(BQ983,3)),
                --(INT('Data Sheet'!$B$15) &amp; "." &amp; LEFT(BQ983,3))
            )
        ),
        "OK"
    )
)</f>
        <v>OK</v>
      </c>
      <c r="Q983" s="23" t="str">
        <f>IF(BS983&lt;&gt;"",
    IF(INT('Data Sheet'!$A$19)=INT('Data Sheet'!$B$15),
        --(INT('Data Sheet'!$A$15) &amp; "." &amp; BS983),
        IF(AND((--(INT('Data Sheet'!$A$15) &amp; "." &amp; BS983)&gt;=--('Data Sheet'!$A$15)), (--(INT('Data Sheet'!$A$15) &amp; "." &amp; BS983)&lt;=--('Data Sheet'!$B$15))),
            --(INT('Data Sheet'!$A$15) &amp; "." &amp; BS983),
            --(INT('Data Sheet'!$B$15) &amp; "." &amp; BS983)
        )
    ),
    IF(BQ983&lt;&gt;"",
        IF(INT('Data Sheet'!$A$15)=INT('Data Sheet'!$B$15),
            --(INT('Data Sheet'!$A$15) &amp; "." &amp; RIGHT(BQ983,3)),
            IF(AND((--(INT('Data Sheet'!$A$15) &amp; "." &amp; RIGHT(BQ983,3))&gt;=--('Data Sheet'!$A$15)), (--(INT('Data Sheet'!$A$15) &amp; "." &amp; RIGHT(BQ983,3))&lt;=--('Data Sheet'!$B$15))),
                --(INT('Data Sheet'!$A$15) &amp; "." &amp; RIGHT(BQ983,3)),
                --(INT('Data Sheet'!$B$15) &amp; "." &amp; RIGHT(BQ983,3))
            )
        ),
        "OK"
    )
)</f>
        <v>OK</v>
      </c>
      <c r="R983" s="19"/>
      <c r="S983" s="19"/>
      <c r="T983" s="19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1"/>
      <c r="AU983" s="21"/>
      <c r="AV983" s="21"/>
      <c r="AW983" s="22"/>
      <c r="AX983" s="99"/>
      <c r="AY983" s="20"/>
      <c r="AZ983" s="20"/>
      <c r="BA983" s="22"/>
      <c r="BB983">
        <v>975</v>
      </c>
      <c r="BC983" s="80"/>
      <c r="BD983" s="80"/>
      <c r="BE983" s="80"/>
      <c r="BF983" s="80"/>
      <c r="BG983" s="32" t="str">
        <f t="shared" si="169"/>
        <v/>
      </c>
      <c r="BH983" s="78">
        <f t="shared" si="167"/>
        <v>0</v>
      </c>
      <c r="BI983" s="2">
        <f t="shared" si="170"/>
        <v>0</v>
      </c>
      <c r="BJ983" s="2">
        <f t="shared" si="171"/>
        <v>0</v>
      </c>
      <c r="BK983" s="2">
        <f t="shared" ref="BK983:BK1008" si="178">COUNTA(T983:AW983)</f>
        <v>0</v>
      </c>
    </row>
    <row r="984" spans="2:63" ht="15" customHeight="1" x14ac:dyDescent="0.25">
      <c r="B984" s="14">
        <v>976</v>
      </c>
      <c r="C984" s="95" t="str">
        <f t="shared" si="172"/>
        <v/>
      </c>
      <c r="D984" s="15" t="str">
        <f t="shared" si="177"/>
        <v>OK</v>
      </c>
      <c r="E984" s="16" t="e">
        <f>VLOOKUP('Data Sheet'!$B$8,'Data Sheet'!$I$2:$J$9,2,FALSE)</f>
        <v>#N/A</v>
      </c>
      <c r="F984" s="16" t="str">
        <f t="shared" si="173"/>
        <v/>
      </c>
      <c r="G984" s="103">
        <f t="shared" si="174"/>
        <v>0</v>
      </c>
      <c r="H984" s="17" t="s">
        <v>26</v>
      </c>
      <c r="I984" s="17" t="s">
        <v>26</v>
      </c>
      <c r="J984" s="17" t="str">
        <f>IF('Data Sheet'!$B$9="NC-50","N/A","OK")</f>
        <v>OK</v>
      </c>
      <c r="K984" s="17" t="str">
        <f>IF('Data Sheet'!$B$9="NC-50","N/A","OK")</f>
        <v>OK</v>
      </c>
      <c r="L984" s="17" t="str">
        <f t="shared" si="175"/>
        <v>OK</v>
      </c>
      <c r="M984" s="17" t="str">
        <f t="shared" si="176"/>
        <v>OK</v>
      </c>
      <c r="N984" s="18" t="str">
        <f>IF(BO984&lt;&gt;"",
    IF(INT('Data Sheet'!$A$19)=INT('Data Sheet'!$B$19),
        --(INT('Data Sheet'!$A$19) &amp; "." &amp; BO984),
        IF(AND((--(INT('Data Sheet'!$A$19) &amp; "." &amp; BO984)&gt;=--('Data Sheet'!$A$19)), (--(INT('Data Sheet'!$A$19) &amp; "." &amp; BO984)&lt;=--('Data Sheet'!$B$19))),
            --(INT('Data Sheet'!$A$19) &amp; "." &amp; BO984),
            --(INT('Data Sheet'!$B$19) &amp; "." &amp; BO984)
        )
    ),
    IF(BN984&lt;&gt;"",
        IF(INT('Data Sheet'!$A$19)=INT('Data Sheet'!$B$19),
            --(INT('Data Sheet'!$A$19) &amp; "." &amp; LEFT(BN984,3)),
            IF(AND((--(INT('Data Sheet'!$A$19) &amp; "." &amp; LEFT(BN984,3))&gt;=--('Data Sheet'!$A$19)), (--(INT('Data Sheet'!$A$19) &amp; "." &amp; LEFT(BN984,3))&lt;=--('Data Sheet'!$B$19))),
                --(INT('Data Sheet'!$A$19) &amp; "." &amp; LEFT(BN984,3)),
                --(INT('Data Sheet'!$B$19) &amp; "." &amp; LEFT(BN984,3))
            )
        ),
        "OK"
    )
)</f>
        <v>OK</v>
      </c>
      <c r="O984" s="23" t="str">
        <f>IF(BP984&lt;&gt;"",
    IF(INT('Data Sheet'!$A$19)=INT('Data Sheet'!$B$19),
        --(INT('Data Sheet'!$A$19) &amp; "." &amp; BP984),
        IF(AND((--(INT('Data Sheet'!$A$19) &amp; "." &amp; BP984)&gt;=--('Data Sheet'!$A$19)), (--(INT('Data Sheet'!$A$19) &amp; "." &amp; BP984)&lt;=--('Data Sheet'!$B$19))),
            --(INT('Data Sheet'!$A$19) &amp; "." &amp; BP984),
            --(INT('Data Sheet'!$B$19) &amp; "." &amp; BP984)
        )
    ),
    IF(BN984&lt;&gt;"",
        IF(INT('Data Sheet'!$A$19)=INT('Data Sheet'!$B$19),
            --(INT('Data Sheet'!$A$19) &amp; "." &amp; RIGHT(BN984,3)),
            IF(AND((--(INT('Data Sheet'!$A$19) &amp; "." &amp; RIGHT(BN984,3))&gt;=--('Data Sheet'!$A$19)), (--(INT('Data Sheet'!$A$19) &amp; "." &amp; RIGHT(BN984,3))&lt;=--('Data Sheet'!$B$19))),
                --(INT('Data Sheet'!$A$19) &amp; "." &amp; RIGHT(BN984,3)),
                --(INT('Data Sheet'!$B$19) &amp; "." &amp; RIGHT(BN984,3))
            )
        ),
        "OK"
    )
)</f>
        <v>OK</v>
      </c>
      <c r="P984" s="23" t="str">
        <f>IF(BR984&lt;&gt;"",
    IF(INT('Data Sheet'!$A$19)=INT('Data Sheet'!$B$15),
        --(INT('Data Sheet'!$A$15) &amp; "." &amp; BR984),
        IF(AND((--(INT('Data Sheet'!$A$15) &amp; "." &amp; BR984)&gt;=--('Data Sheet'!$A$15)), (--(INT('Data Sheet'!$A$15) &amp; "." &amp; BR984)&lt;=--('Data Sheet'!$B$15))),
            --(INT('Data Sheet'!$A$15) &amp; "." &amp; BR984),
            --(INT('Data Sheet'!$B$15) &amp; "." &amp; BR984)
        )
    ),
    IF(BQ984&lt;&gt;"",
        IF(INT('Data Sheet'!$A$15)=INT('Data Sheet'!$B$15),
            --(INT('Data Sheet'!$A$15) &amp; "." &amp; LEFT(BQ984,3)),
            IF(AND((--(INT('Data Sheet'!$A$15) &amp; "." &amp; LEFT(BQ984,3))&gt;=--('Data Sheet'!$A$15)), (--(INT('Data Sheet'!$A$15) &amp; "." &amp; LEFT(BQ984,3))&lt;=--('Data Sheet'!$B$15))),
                --(INT('Data Sheet'!$A$15) &amp; "." &amp; LEFT(BQ984,3)),
                --(INT('Data Sheet'!$B$15) &amp; "." &amp; LEFT(BQ984,3))
            )
        ),
        "OK"
    )
)</f>
        <v>OK</v>
      </c>
      <c r="Q984" s="23" t="str">
        <f>IF(BS984&lt;&gt;"",
    IF(INT('Data Sheet'!$A$19)=INT('Data Sheet'!$B$15),
        --(INT('Data Sheet'!$A$15) &amp; "." &amp; BS984),
        IF(AND((--(INT('Data Sheet'!$A$15) &amp; "." &amp; BS984)&gt;=--('Data Sheet'!$A$15)), (--(INT('Data Sheet'!$A$15) &amp; "." &amp; BS984)&lt;=--('Data Sheet'!$B$15))),
            --(INT('Data Sheet'!$A$15) &amp; "." &amp; BS984),
            --(INT('Data Sheet'!$B$15) &amp; "." &amp; BS984)
        )
    ),
    IF(BQ984&lt;&gt;"",
        IF(INT('Data Sheet'!$A$15)=INT('Data Sheet'!$B$15),
            --(INT('Data Sheet'!$A$15) &amp; "." &amp; RIGHT(BQ984,3)),
            IF(AND((--(INT('Data Sheet'!$A$15) &amp; "." &amp; RIGHT(BQ984,3))&gt;=--('Data Sheet'!$A$15)), (--(INT('Data Sheet'!$A$15) &amp; "." &amp; RIGHT(BQ984,3))&lt;=--('Data Sheet'!$B$15))),
                --(INT('Data Sheet'!$A$15) &amp; "." &amp; RIGHT(BQ984,3)),
                --(INT('Data Sheet'!$B$15) &amp; "." &amp; RIGHT(BQ984,3))
            )
        ),
        "OK"
    )
)</f>
        <v>OK</v>
      </c>
      <c r="R984" s="19"/>
      <c r="S984" s="19"/>
      <c r="T984" s="19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1"/>
      <c r="AU984" s="21"/>
      <c r="AV984" s="21"/>
      <c r="AW984" s="22"/>
      <c r="AX984" s="99"/>
      <c r="AY984" s="20"/>
      <c r="AZ984" s="20"/>
      <c r="BA984" s="22"/>
      <c r="BB984">
        <v>976</v>
      </c>
      <c r="BC984" s="80"/>
      <c r="BD984" s="80"/>
      <c r="BE984" s="80"/>
      <c r="BF984" s="80"/>
      <c r="BG984" s="32" t="str">
        <f t="shared" si="169"/>
        <v/>
      </c>
      <c r="BH984" s="78">
        <f t="shared" si="167"/>
        <v>0</v>
      </c>
      <c r="BI984" s="2">
        <f t="shared" si="170"/>
        <v>0</v>
      </c>
      <c r="BJ984" s="2">
        <f t="shared" si="171"/>
        <v>0</v>
      </c>
      <c r="BK984" s="2">
        <f t="shared" si="178"/>
        <v>0</v>
      </c>
    </row>
    <row r="985" spans="2:63" ht="15" customHeight="1" x14ac:dyDescent="0.25">
      <c r="B985" s="14">
        <v>977</v>
      </c>
      <c r="C985" s="95" t="str">
        <f t="shared" si="172"/>
        <v/>
      </c>
      <c r="D985" s="15" t="str">
        <f t="shared" si="177"/>
        <v>OK</v>
      </c>
      <c r="E985" s="16" t="e">
        <f>VLOOKUP('Data Sheet'!$B$8,'Data Sheet'!$I$2:$J$9,2,FALSE)</f>
        <v>#N/A</v>
      </c>
      <c r="F985" s="16" t="str">
        <f t="shared" si="173"/>
        <v/>
      </c>
      <c r="G985" s="103">
        <f t="shared" si="174"/>
        <v>0</v>
      </c>
      <c r="H985" s="17" t="s">
        <v>26</v>
      </c>
      <c r="I985" s="17" t="s">
        <v>26</v>
      </c>
      <c r="J985" s="17" t="str">
        <f>IF('Data Sheet'!$B$9="NC-50","N/A","OK")</f>
        <v>OK</v>
      </c>
      <c r="K985" s="17" t="str">
        <f>IF('Data Sheet'!$B$9="NC-50","N/A","OK")</f>
        <v>OK</v>
      </c>
      <c r="L985" s="17" t="str">
        <f t="shared" si="175"/>
        <v>OK</v>
      </c>
      <c r="M985" s="17" t="str">
        <f t="shared" si="176"/>
        <v>OK</v>
      </c>
      <c r="N985" s="18" t="str">
        <f>IF(BO985&lt;&gt;"",
    IF(INT('Data Sheet'!$A$19)=INT('Data Sheet'!$B$19),
        --(INT('Data Sheet'!$A$19) &amp; "." &amp; BO985),
        IF(AND((--(INT('Data Sheet'!$A$19) &amp; "." &amp; BO985)&gt;=--('Data Sheet'!$A$19)), (--(INT('Data Sheet'!$A$19) &amp; "." &amp; BO985)&lt;=--('Data Sheet'!$B$19))),
            --(INT('Data Sheet'!$A$19) &amp; "." &amp; BO985),
            --(INT('Data Sheet'!$B$19) &amp; "." &amp; BO985)
        )
    ),
    IF(BN985&lt;&gt;"",
        IF(INT('Data Sheet'!$A$19)=INT('Data Sheet'!$B$19),
            --(INT('Data Sheet'!$A$19) &amp; "." &amp; LEFT(BN985,3)),
            IF(AND((--(INT('Data Sheet'!$A$19) &amp; "." &amp; LEFT(BN985,3))&gt;=--('Data Sheet'!$A$19)), (--(INT('Data Sheet'!$A$19) &amp; "." &amp; LEFT(BN985,3))&lt;=--('Data Sheet'!$B$19))),
                --(INT('Data Sheet'!$A$19) &amp; "." &amp; LEFT(BN985,3)),
                --(INT('Data Sheet'!$B$19) &amp; "." &amp; LEFT(BN985,3))
            )
        ),
        "OK"
    )
)</f>
        <v>OK</v>
      </c>
      <c r="O985" s="23" t="str">
        <f>IF(BP985&lt;&gt;"",
    IF(INT('Data Sheet'!$A$19)=INT('Data Sheet'!$B$19),
        --(INT('Data Sheet'!$A$19) &amp; "." &amp; BP985),
        IF(AND((--(INT('Data Sheet'!$A$19) &amp; "." &amp; BP985)&gt;=--('Data Sheet'!$A$19)), (--(INT('Data Sheet'!$A$19) &amp; "." &amp; BP985)&lt;=--('Data Sheet'!$B$19))),
            --(INT('Data Sheet'!$A$19) &amp; "." &amp; BP985),
            --(INT('Data Sheet'!$B$19) &amp; "." &amp; BP985)
        )
    ),
    IF(BN985&lt;&gt;"",
        IF(INT('Data Sheet'!$A$19)=INT('Data Sheet'!$B$19),
            --(INT('Data Sheet'!$A$19) &amp; "." &amp; RIGHT(BN985,3)),
            IF(AND((--(INT('Data Sheet'!$A$19) &amp; "." &amp; RIGHT(BN985,3))&gt;=--('Data Sheet'!$A$19)), (--(INT('Data Sheet'!$A$19) &amp; "." &amp; RIGHT(BN985,3))&lt;=--('Data Sheet'!$B$19))),
                --(INT('Data Sheet'!$A$19) &amp; "." &amp; RIGHT(BN985,3)),
                --(INT('Data Sheet'!$B$19) &amp; "." &amp; RIGHT(BN985,3))
            )
        ),
        "OK"
    )
)</f>
        <v>OK</v>
      </c>
      <c r="P985" s="23" t="str">
        <f>IF(BR985&lt;&gt;"",
    IF(INT('Data Sheet'!$A$19)=INT('Data Sheet'!$B$15),
        --(INT('Data Sheet'!$A$15) &amp; "." &amp; BR985),
        IF(AND((--(INT('Data Sheet'!$A$15) &amp; "." &amp; BR985)&gt;=--('Data Sheet'!$A$15)), (--(INT('Data Sheet'!$A$15) &amp; "." &amp; BR985)&lt;=--('Data Sheet'!$B$15))),
            --(INT('Data Sheet'!$A$15) &amp; "." &amp; BR985),
            --(INT('Data Sheet'!$B$15) &amp; "." &amp; BR985)
        )
    ),
    IF(BQ985&lt;&gt;"",
        IF(INT('Data Sheet'!$A$15)=INT('Data Sheet'!$B$15),
            --(INT('Data Sheet'!$A$15) &amp; "." &amp; LEFT(BQ985,3)),
            IF(AND((--(INT('Data Sheet'!$A$15) &amp; "." &amp; LEFT(BQ985,3))&gt;=--('Data Sheet'!$A$15)), (--(INT('Data Sheet'!$A$15) &amp; "." &amp; LEFT(BQ985,3))&lt;=--('Data Sheet'!$B$15))),
                --(INT('Data Sheet'!$A$15) &amp; "." &amp; LEFT(BQ985,3)),
                --(INT('Data Sheet'!$B$15) &amp; "." &amp; LEFT(BQ985,3))
            )
        ),
        "OK"
    )
)</f>
        <v>OK</v>
      </c>
      <c r="Q985" s="23" t="str">
        <f>IF(BS985&lt;&gt;"",
    IF(INT('Data Sheet'!$A$19)=INT('Data Sheet'!$B$15),
        --(INT('Data Sheet'!$A$15) &amp; "." &amp; BS985),
        IF(AND((--(INT('Data Sheet'!$A$15) &amp; "." &amp; BS985)&gt;=--('Data Sheet'!$A$15)), (--(INT('Data Sheet'!$A$15) &amp; "." &amp; BS985)&lt;=--('Data Sheet'!$B$15))),
            --(INT('Data Sheet'!$A$15) &amp; "." &amp; BS985),
            --(INT('Data Sheet'!$B$15) &amp; "." &amp; BS985)
        )
    ),
    IF(BQ985&lt;&gt;"",
        IF(INT('Data Sheet'!$A$15)=INT('Data Sheet'!$B$15),
            --(INT('Data Sheet'!$A$15) &amp; "." &amp; RIGHT(BQ985,3)),
            IF(AND((--(INT('Data Sheet'!$A$15) &amp; "." &amp; RIGHT(BQ985,3))&gt;=--('Data Sheet'!$A$15)), (--(INT('Data Sheet'!$A$15) &amp; "." &amp; RIGHT(BQ985,3))&lt;=--('Data Sheet'!$B$15))),
                --(INT('Data Sheet'!$A$15) &amp; "." &amp; RIGHT(BQ985,3)),
                --(INT('Data Sheet'!$B$15) &amp; "." &amp; RIGHT(BQ985,3))
            )
        ),
        "OK"
    )
)</f>
        <v>OK</v>
      </c>
      <c r="R985" s="19"/>
      <c r="S985" s="19"/>
      <c r="T985" s="19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1"/>
      <c r="AU985" s="21"/>
      <c r="AV985" s="21"/>
      <c r="AW985" s="22"/>
      <c r="AX985" s="99"/>
      <c r="AY985" s="20"/>
      <c r="AZ985" s="20"/>
      <c r="BA985" s="22"/>
      <c r="BB985">
        <v>977</v>
      </c>
      <c r="BC985" s="80"/>
      <c r="BD985" s="80"/>
      <c r="BE985" s="80"/>
      <c r="BF985" s="80"/>
      <c r="BG985" s="32" t="str">
        <f t="shared" si="169"/>
        <v/>
      </c>
      <c r="BH985" s="78">
        <f t="shared" si="167"/>
        <v>0</v>
      </c>
      <c r="BI985" s="2">
        <f t="shared" si="170"/>
        <v>0</v>
      </c>
      <c r="BJ985" s="2">
        <f t="shared" si="171"/>
        <v>0</v>
      </c>
      <c r="BK985" s="2">
        <f t="shared" si="178"/>
        <v>0</v>
      </c>
    </row>
    <row r="986" spans="2:63" ht="15" customHeight="1" x14ac:dyDescent="0.25">
      <c r="B986" s="14">
        <v>978</v>
      </c>
      <c r="C986" s="95" t="str">
        <f t="shared" si="172"/>
        <v/>
      </c>
      <c r="D986" s="15" t="str">
        <f t="shared" si="177"/>
        <v>OK</v>
      </c>
      <c r="E986" s="16" t="e">
        <f>VLOOKUP('Data Sheet'!$B$8,'Data Sheet'!$I$2:$J$9,2,FALSE)</f>
        <v>#N/A</v>
      </c>
      <c r="F986" s="16" t="str">
        <f t="shared" si="173"/>
        <v/>
      </c>
      <c r="G986" s="103">
        <f t="shared" si="174"/>
        <v>0</v>
      </c>
      <c r="H986" s="17" t="s">
        <v>26</v>
      </c>
      <c r="I986" s="17" t="s">
        <v>26</v>
      </c>
      <c r="J986" s="17" t="str">
        <f>IF('Data Sheet'!$B$9="NC-50","N/A","OK")</f>
        <v>OK</v>
      </c>
      <c r="K986" s="17" t="str">
        <f>IF('Data Sheet'!$B$9="NC-50","N/A","OK")</f>
        <v>OK</v>
      </c>
      <c r="L986" s="17" t="str">
        <f t="shared" si="175"/>
        <v>OK</v>
      </c>
      <c r="M986" s="17" t="str">
        <f t="shared" si="176"/>
        <v>OK</v>
      </c>
      <c r="N986" s="18" t="str">
        <f>IF(BO986&lt;&gt;"",
    IF(INT('Data Sheet'!$A$19)=INT('Data Sheet'!$B$19),
        --(INT('Data Sheet'!$A$19) &amp; "." &amp; BO986),
        IF(AND((--(INT('Data Sheet'!$A$19) &amp; "." &amp; BO986)&gt;=--('Data Sheet'!$A$19)), (--(INT('Data Sheet'!$A$19) &amp; "." &amp; BO986)&lt;=--('Data Sheet'!$B$19))),
            --(INT('Data Sheet'!$A$19) &amp; "." &amp; BO986),
            --(INT('Data Sheet'!$B$19) &amp; "." &amp; BO986)
        )
    ),
    IF(BN986&lt;&gt;"",
        IF(INT('Data Sheet'!$A$19)=INT('Data Sheet'!$B$19),
            --(INT('Data Sheet'!$A$19) &amp; "." &amp; LEFT(BN986,3)),
            IF(AND((--(INT('Data Sheet'!$A$19) &amp; "." &amp; LEFT(BN986,3))&gt;=--('Data Sheet'!$A$19)), (--(INT('Data Sheet'!$A$19) &amp; "." &amp; LEFT(BN986,3))&lt;=--('Data Sheet'!$B$19))),
                --(INT('Data Sheet'!$A$19) &amp; "." &amp; LEFT(BN986,3)),
                --(INT('Data Sheet'!$B$19) &amp; "." &amp; LEFT(BN986,3))
            )
        ),
        "OK"
    )
)</f>
        <v>OK</v>
      </c>
      <c r="O986" s="23" t="str">
        <f>IF(BP986&lt;&gt;"",
    IF(INT('Data Sheet'!$A$19)=INT('Data Sheet'!$B$19),
        --(INT('Data Sheet'!$A$19) &amp; "." &amp; BP986),
        IF(AND((--(INT('Data Sheet'!$A$19) &amp; "." &amp; BP986)&gt;=--('Data Sheet'!$A$19)), (--(INT('Data Sheet'!$A$19) &amp; "." &amp; BP986)&lt;=--('Data Sheet'!$B$19))),
            --(INT('Data Sheet'!$A$19) &amp; "." &amp; BP986),
            --(INT('Data Sheet'!$B$19) &amp; "." &amp; BP986)
        )
    ),
    IF(BN986&lt;&gt;"",
        IF(INT('Data Sheet'!$A$19)=INT('Data Sheet'!$B$19),
            --(INT('Data Sheet'!$A$19) &amp; "." &amp; RIGHT(BN986,3)),
            IF(AND((--(INT('Data Sheet'!$A$19) &amp; "." &amp; RIGHT(BN986,3))&gt;=--('Data Sheet'!$A$19)), (--(INT('Data Sheet'!$A$19) &amp; "." &amp; RIGHT(BN986,3))&lt;=--('Data Sheet'!$B$19))),
                --(INT('Data Sheet'!$A$19) &amp; "." &amp; RIGHT(BN986,3)),
                --(INT('Data Sheet'!$B$19) &amp; "." &amp; RIGHT(BN986,3))
            )
        ),
        "OK"
    )
)</f>
        <v>OK</v>
      </c>
      <c r="P986" s="23" t="str">
        <f>IF(BR986&lt;&gt;"",
    IF(INT('Data Sheet'!$A$19)=INT('Data Sheet'!$B$15),
        --(INT('Data Sheet'!$A$15) &amp; "." &amp; BR986),
        IF(AND((--(INT('Data Sheet'!$A$15) &amp; "." &amp; BR986)&gt;=--('Data Sheet'!$A$15)), (--(INT('Data Sheet'!$A$15) &amp; "." &amp; BR986)&lt;=--('Data Sheet'!$B$15))),
            --(INT('Data Sheet'!$A$15) &amp; "." &amp; BR986),
            --(INT('Data Sheet'!$B$15) &amp; "." &amp; BR986)
        )
    ),
    IF(BQ986&lt;&gt;"",
        IF(INT('Data Sheet'!$A$15)=INT('Data Sheet'!$B$15),
            --(INT('Data Sheet'!$A$15) &amp; "." &amp; LEFT(BQ986,3)),
            IF(AND((--(INT('Data Sheet'!$A$15) &amp; "." &amp; LEFT(BQ986,3))&gt;=--('Data Sheet'!$A$15)), (--(INT('Data Sheet'!$A$15) &amp; "." &amp; LEFT(BQ986,3))&lt;=--('Data Sheet'!$B$15))),
                --(INT('Data Sheet'!$A$15) &amp; "." &amp; LEFT(BQ986,3)),
                --(INT('Data Sheet'!$B$15) &amp; "." &amp; LEFT(BQ986,3))
            )
        ),
        "OK"
    )
)</f>
        <v>OK</v>
      </c>
      <c r="Q986" s="23" t="str">
        <f>IF(BS986&lt;&gt;"",
    IF(INT('Data Sheet'!$A$19)=INT('Data Sheet'!$B$15),
        --(INT('Data Sheet'!$A$15) &amp; "." &amp; BS986),
        IF(AND((--(INT('Data Sheet'!$A$15) &amp; "." &amp; BS986)&gt;=--('Data Sheet'!$A$15)), (--(INT('Data Sheet'!$A$15) &amp; "." &amp; BS986)&lt;=--('Data Sheet'!$B$15))),
            --(INT('Data Sheet'!$A$15) &amp; "." &amp; BS986),
            --(INT('Data Sheet'!$B$15) &amp; "." &amp; BS986)
        )
    ),
    IF(BQ986&lt;&gt;"",
        IF(INT('Data Sheet'!$A$15)=INT('Data Sheet'!$B$15),
            --(INT('Data Sheet'!$A$15) &amp; "." &amp; RIGHT(BQ986,3)),
            IF(AND((--(INT('Data Sheet'!$A$15) &amp; "." &amp; RIGHT(BQ986,3))&gt;=--('Data Sheet'!$A$15)), (--(INT('Data Sheet'!$A$15) &amp; "." &amp; RIGHT(BQ986,3))&lt;=--('Data Sheet'!$B$15))),
                --(INT('Data Sheet'!$A$15) &amp; "." &amp; RIGHT(BQ986,3)),
                --(INT('Data Sheet'!$B$15) &amp; "." &amp; RIGHT(BQ986,3))
            )
        ),
        "OK"
    )
)</f>
        <v>OK</v>
      </c>
      <c r="R986" s="19"/>
      <c r="S986" s="19"/>
      <c r="T986" s="19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1"/>
      <c r="AU986" s="21"/>
      <c r="AV986" s="21"/>
      <c r="AW986" s="22"/>
      <c r="AX986" s="99"/>
      <c r="AY986" s="20"/>
      <c r="AZ986" s="20"/>
      <c r="BA986" s="22"/>
      <c r="BB986">
        <v>978</v>
      </c>
      <c r="BC986" s="80"/>
      <c r="BD986" s="80"/>
      <c r="BE986" s="80"/>
      <c r="BF986" s="80"/>
      <c r="BG986" s="32" t="str">
        <f t="shared" si="169"/>
        <v/>
      </c>
      <c r="BH986" s="78">
        <f t="shared" si="167"/>
        <v>0</v>
      </c>
      <c r="BI986" s="2">
        <f t="shared" si="170"/>
        <v>0</v>
      </c>
      <c r="BJ986" s="2">
        <f t="shared" si="171"/>
        <v>0</v>
      </c>
      <c r="BK986" s="2">
        <f t="shared" si="178"/>
        <v>0</v>
      </c>
    </row>
    <row r="987" spans="2:63" ht="15" customHeight="1" x14ac:dyDescent="0.25">
      <c r="B987" s="14">
        <v>979</v>
      </c>
      <c r="C987" s="95" t="str">
        <f t="shared" si="172"/>
        <v/>
      </c>
      <c r="D987" s="15" t="str">
        <f t="shared" si="177"/>
        <v>OK</v>
      </c>
      <c r="E987" s="16" t="e">
        <f>VLOOKUP('Data Sheet'!$B$8,'Data Sheet'!$I$2:$J$9,2,FALSE)</f>
        <v>#N/A</v>
      </c>
      <c r="F987" s="16" t="str">
        <f t="shared" si="173"/>
        <v/>
      </c>
      <c r="G987" s="103">
        <f t="shared" si="174"/>
        <v>0</v>
      </c>
      <c r="H987" s="17" t="s">
        <v>26</v>
      </c>
      <c r="I987" s="17" t="s">
        <v>26</v>
      </c>
      <c r="J987" s="17" t="str">
        <f>IF('Data Sheet'!$B$9="NC-50","N/A","OK")</f>
        <v>OK</v>
      </c>
      <c r="K987" s="17" t="str">
        <f>IF('Data Sheet'!$B$9="NC-50","N/A","OK")</f>
        <v>OK</v>
      </c>
      <c r="L987" s="17" t="str">
        <f t="shared" si="175"/>
        <v>OK</v>
      </c>
      <c r="M987" s="17" t="str">
        <f t="shared" si="176"/>
        <v>OK</v>
      </c>
      <c r="N987" s="18" t="str">
        <f>IF(BO987&lt;&gt;"",
    IF(INT('Data Sheet'!$A$19)=INT('Data Sheet'!$B$19),
        --(INT('Data Sheet'!$A$19) &amp; "." &amp; BO987),
        IF(AND((--(INT('Data Sheet'!$A$19) &amp; "." &amp; BO987)&gt;=--('Data Sheet'!$A$19)), (--(INT('Data Sheet'!$A$19) &amp; "." &amp; BO987)&lt;=--('Data Sheet'!$B$19))),
            --(INT('Data Sheet'!$A$19) &amp; "." &amp; BO987),
            --(INT('Data Sheet'!$B$19) &amp; "." &amp; BO987)
        )
    ),
    IF(BN987&lt;&gt;"",
        IF(INT('Data Sheet'!$A$19)=INT('Data Sheet'!$B$19),
            --(INT('Data Sheet'!$A$19) &amp; "." &amp; LEFT(BN987,3)),
            IF(AND((--(INT('Data Sheet'!$A$19) &amp; "." &amp; LEFT(BN987,3))&gt;=--('Data Sheet'!$A$19)), (--(INT('Data Sheet'!$A$19) &amp; "." &amp; LEFT(BN987,3))&lt;=--('Data Sheet'!$B$19))),
                --(INT('Data Sheet'!$A$19) &amp; "." &amp; LEFT(BN987,3)),
                --(INT('Data Sheet'!$B$19) &amp; "." &amp; LEFT(BN987,3))
            )
        ),
        "OK"
    )
)</f>
        <v>OK</v>
      </c>
      <c r="O987" s="23" t="str">
        <f>IF(BP987&lt;&gt;"",
    IF(INT('Data Sheet'!$A$19)=INT('Data Sheet'!$B$19),
        --(INT('Data Sheet'!$A$19) &amp; "." &amp; BP987),
        IF(AND((--(INT('Data Sheet'!$A$19) &amp; "." &amp; BP987)&gt;=--('Data Sheet'!$A$19)), (--(INT('Data Sheet'!$A$19) &amp; "." &amp; BP987)&lt;=--('Data Sheet'!$B$19))),
            --(INT('Data Sheet'!$A$19) &amp; "." &amp; BP987),
            --(INT('Data Sheet'!$B$19) &amp; "." &amp; BP987)
        )
    ),
    IF(BN987&lt;&gt;"",
        IF(INT('Data Sheet'!$A$19)=INT('Data Sheet'!$B$19),
            --(INT('Data Sheet'!$A$19) &amp; "." &amp; RIGHT(BN987,3)),
            IF(AND((--(INT('Data Sheet'!$A$19) &amp; "." &amp; RIGHT(BN987,3))&gt;=--('Data Sheet'!$A$19)), (--(INT('Data Sheet'!$A$19) &amp; "." &amp; RIGHT(BN987,3))&lt;=--('Data Sheet'!$B$19))),
                --(INT('Data Sheet'!$A$19) &amp; "." &amp; RIGHT(BN987,3)),
                --(INT('Data Sheet'!$B$19) &amp; "." &amp; RIGHT(BN987,3))
            )
        ),
        "OK"
    )
)</f>
        <v>OK</v>
      </c>
      <c r="P987" s="23" t="str">
        <f>IF(BR987&lt;&gt;"",
    IF(INT('Data Sheet'!$A$19)=INT('Data Sheet'!$B$15),
        --(INT('Data Sheet'!$A$15) &amp; "." &amp; BR987),
        IF(AND((--(INT('Data Sheet'!$A$15) &amp; "." &amp; BR987)&gt;=--('Data Sheet'!$A$15)), (--(INT('Data Sheet'!$A$15) &amp; "." &amp; BR987)&lt;=--('Data Sheet'!$B$15))),
            --(INT('Data Sheet'!$A$15) &amp; "." &amp; BR987),
            --(INT('Data Sheet'!$B$15) &amp; "." &amp; BR987)
        )
    ),
    IF(BQ987&lt;&gt;"",
        IF(INT('Data Sheet'!$A$15)=INT('Data Sheet'!$B$15),
            --(INT('Data Sheet'!$A$15) &amp; "." &amp; LEFT(BQ987,3)),
            IF(AND((--(INT('Data Sheet'!$A$15) &amp; "." &amp; LEFT(BQ987,3))&gt;=--('Data Sheet'!$A$15)), (--(INT('Data Sheet'!$A$15) &amp; "." &amp; LEFT(BQ987,3))&lt;=--('Data Sheet'!$B$15))),
                --(INT('Data Sheet'!$A$15) &amp; "." &amp; LEFT(BQ987,3)),
                --(INT('Data Sheet'!$B$15) &amp; "." &amp; LEFT(BQ987,3))
            )
        ),
        "OK"
    )
)</f>
        <v>OK</v>
      </c>
      <c r="Q987" s="23" t="str">
        <f>IF(BS987&lt;&gt;"",
    IF(INT('Data Sheet'!$A$19)=INT('Data Sheet'!$B$15),
        --(INT('Data Sheet'!$A$15) &amp; "." &amp; BS987),
        IF(AND((--(INT('Data Sheet'!$A$15) &amp; "." &amp; BS987)&gt;=--('Data Sheet'!$A$15)), (--(INT('Data Sheet'!$A$15) &amp; "." &amp; BS987)&lt;=--('Data Sheet'!$B$15))),
            --(INT('Data Sheet'!$A$15) &amp; "." &amp; BS987),
            --(INT('Data Sheet'!$B$15) &amp; "." &amp; BS987)
        )
    ),
    IF(BQ987&lt;&gt;"",
        IF(INT('Data Sheet'!$A$15)=INT('Data Sheet'!$B$15),
            --(INT('Data Sheet'!$A$15) &amp; "." &amp; RIGHT(BQ987,3)),
            IF(AND((--(INT('Data Sheet'!$A$15) &amp; "." &amp; RIGHT(BQ987,3))&gt;=--('Data Sheet'!$A$15)), (--(INT('Data Sheet'!$A$15) &amp; "." &amp; RIGHT(BQ987,3))&lt;=--('Data Sheet'!$B$15))),
                --(INT('Data Sheet'!$A$15) &amp; "." &amp; RIGHT(BQ987,3)),
                --(INT('Data Sheet'!$B$15) &amp; "." &amp; RIGHT(BQ987,3))
            )
        ),
        "OK"
    )
)</f>
        <v>OK</v>
      </c>
      <c r="R987" s="19"/>
      <c r="S987" s="19"/>
      <c r="T987" s="19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1"/>
      <c r="AU987" s="21"/>
      <c r="AV987" s="21"/>
      <c r="AW987" s="22"/>
      <c r="AX987" s="99"/>
      <c r="AY987" s="20"/>
      <c r="AZ987" s="20"/>
      <c r="BA987" s="22"/>
      <c r="BB987">
        <v>979</v>
      </c>
      <c r="BC987" s="80"/>
      <c r="BD987" s="80"/>
      <c r="BE987" s="80"/>
      <c r="BF987" s="80"/>
      <c r="BG987" s="32" t="str">
        <f t="shared" si="169"/>
        <v/>
      </c>
      <c r="BH987" s="78">
        <f t="shared" si="167"/>
        <v>0</v>
      </c>
      <c r="BI987" s="2">
        <f t="shared" si="170"/>
        <v>0</v>
      </c>
      <c r="BJ987" s="2">
        <f t="shared" si="171"/>
        <v>0</v>
      </c>
      <c r="BK987" s="2">
        <f t="shared" si="178"/>
        <v>0</v>
      </c>
    </row>
    <row r="988" spans="2:63" ht="15" customHeight="1" x14ac:dyDescent="0.25">
      <c r="B988" s="14">
        <v>980</v>
      </c>
      <c r="C988" s="95" t="str">
        <f t="shared" si="172"/>
        <v/>
      </c>
      <c r="D988" s="15" t="str">
        <f t="shared" si="177"/>
        <v>OK</v>
      </c>
      <c r="E988" s="16" t="e">
        <f>VLOOKUP('Data Sheet'!$B$8,'Data Sheet'!$I$2:$J$9,2,FALSE)</f>
        <v>#N/A</v>
      </c>
      <c r="F988" s="16" t="str">
        <f t="shared" si="173"/>
        <v/>
      </c>
      <c r="G988" s="103">
        <f t="shared" si="174"/>
        <v>0</v>
      </c>
      <c r="H988" s="17" t="s">
        <v>26</v>
      </c>
      <c r="I988" s="17" t="s">
        <v>26</v>
      </c>
      <c r="J988" s="17" t="str">
        <f>IF('Data Sheet'!$B$9="NC-50","N/A","OK")</f>
        <v>OK</v>
      </c>
      <c r="K988" s="17" t="str">
        <f>IF('Data Sheet'!$B$9="NC-50","N/A","OK")</f>
        <v>OK</v>
      </c>
      <c r="L988" s="17" t="str">
        <f t="shared" si="175"/>
        <v>OK</v>
      </c>
      <c r="M988" s="17" t="str">
        <f t="shared" si="176"/>
        <v>OK</v>
      </c>
      <c r="N988" s="18" t="str">
        <f>IF(BO988&lt;&gt;"",
    IF(INT('Data Sheet'!$A$19)=INT('Data Sheet'!$B$19),
        --(INT('Data Sheet'!$A$19) &amp; "." &amp; BO988),
        IF(AND((--(INT('Data Sheet'!$A$19) &amp; "." &amp; BO988)&gt;=--('Data Sheet'!$A$19)), (--(INT('Data Sheet'!$A$19) &amp; "." &amp; BO988)&lt;=--('Data Sheet'!$B$19))),
            --(INT('Data Sheet'!$A$19) &amp; "." &amp; BO988),
            --(INT('Data Sheet'!$B$19) &amp; "." &amp; BO988)
        )
    ),
    IF(BN988&lt;&gt;"",
        IF(INT('Data Sheet'!$A$19)=INT('Data Sheet'!$B$19),
            --(INT('Data Sheet'!$A$19) &amp; "." &amp; LEFT(BN988,3)),
            IF(AND((--(INT('Data Sheet'!$A$19) &amp; "." &amp; LEFT(BN988,3))&gt;=--('Data Sheet'!$A$19)), (--(INT('Data Sheet'!$A$19) &amp; "." &amp; LEFT(BN988,3))&lt;=--('Data Sheet'!$B$19))),
                --(INT('Data Sheet'!$A$19) &amp; "." &amp; LEFT(BN988,3)),
                --(INT('Data Sheet'!$B$19) &amp; "." &amp; LEFT(BN988,3))
            )
        ),
        "OK"
    )
)</f>
        <v>OK</v>
      </c>
      <c r="O988" s="23" t="str">
        <f>IF(BP988&lt;&gt;"",
    IF(INT('Data Sheet'!$A$19)=INT('Data Sheet'!$B$19),
        --(INT('Data Sheet'!$A$19) &amp; "." &amp; BP988),
        IF(AND((--(INT('Data Sheet'!$A$19) &amp; "." &amp; BP988)&gt;=--('Data Sheet'!$A$19)), (--(INT('Data Sheet'!$A$19) &amp; "." &amp; BP988)&lt;=--('Data Sheet'!$B$19))),
            --(INT('Data Sheet'!$A$19) &amp; "." &amp; BP988),
            --(INT('Data Sheet'!$B$19) &amp; "." &amp; BP988)
        )
    ),
    IF(BN988&lt;&gt;"",
        IF(INT('Data Sheet'!$A$19)=INT('Data Sheet'!$B$19),
            --(INT('Data Sheet'!$A$19) &amp; "." &amp; RIGHT(BN988,3)),
            IF(AND((--(INT('Data Sheet'!$A$19) &amp; "." &amp; RIGHT(BN988,3))&gt;=--('Data Sheet'!$A$19)), (--(INT('Data Sheet'!$A$19) &amp; "." &amp; RIGHT(BN988,3))&lt;=--('Data Sheet'!$B$19))),
                --(INT('Data Sheet'!$A$19) &amp; "." &amp; RIGHT(BN988,3)),
                --(INT('Data Sheet'!$B$19) &amp; "." &amp; RIGHT(BN988,3))
            )
        ),
        "OK"
    )
)</f>
        <v>OK</v>
      </c>
      <c r="P988" s="23" t="str">
        <f>IF(BR988&lt;&gt;"",
    IF(INT('Data Sheet'!$A$19)=INT('Data Sheet'!$B$15),
        --(INT('Data Sheet'!$A$15) &amp; "." &amp; BR988),
        IF(AND((--(INT('Data Sheet'!$A$15) &amp; "." &amp; BR988)&gt;=--('Data Sheet'!$A$15)), (--(INT('Data Sheet'!$A$15) &amp; "." &amp; BR988)&lt;=--('Data Sheet'!$B$15))),
            --(INT('Data Sheet'!$A$15) &amp; "." &amp; BR988),
            --(INT('Data Sheet'!$B$15) &amp; "." &amp; BR988)
        )
    ),
    IF(BQ988&lt;&gt;"",
        IF(INT('Data Sheet'!$A$15)=INT('Data Sheet'!$B$15),
            --(INT('Data Sheet'!$A$15) &amp; "." &amp; LEFT(BQ988,3)),
            IF(AND((--(INT('Data Sheet'!$A$15) &amp; "." &amp; LEFT(BQ988,3))&gt;=--('Data Sheet'!$A$15)), (--(INT('Data Sheet'!$A$15) &amp; "." &amp; LEFT(BQ988,3))&lt;=--('Data Sheet'!$B$15))),
                --(INT('Data Sheet'!$A$15) &amp; "." &amp; LEFT(BQ988,3)),
                --(INT('Data Sheet'!$B$15) &amp; "." &amp; LEFT(BQ988,3))
            )
        ),
        "OK"
    )
)</f>
        <v>OK</v>
      </c>
      <c r="Q988" s="23" t="str">
        <f>IF(BS988&lt;&gt;"",
    IF(INT('Data Sheet'!$A$19)=INT('Data Sheet'!$B$15),
        --(INT('Data Sheet'!$A$15) &amp; "." &amp; BS988),
        IF(AND((--(INT('Data Sheet'!$A$15) &amp; "." &amp; BS988)&gt;=--('Data Sheet'!$A$15)), (--(INT('Data Sheet'!$A$15) &amp; "." &amp; BS988)&lt;=--('Data Sheet'!$B$15))),
            --(INT('Data Sheet'!$A$15) &amp; "." &amp; BS988),
            --(INT('Data Sheet'!$B$15) &amp; "." &amp; BS988)
        )
    ),
    IF(BQ988&lt;&gt;"",
        IF(INT('Data Sheet'!$A$15)=INT('Data Sheet'!$B$15),
            --(INT('Data Sheet'!$A$15) &amp; "." &amp; RIGHT(BQ988,3)),
            IF(AND((--(INT('Data Sheet'!$A$15) &amp; "." &amp; RIGHT(BQ988,3))&gt;=--('Data Sheet'!$A$15)), (--(INT('Data Sheet'!$A$15) &amp; "." &amp; RIGHT(BQ988,3))&lt;=--('Data Sheet'!$B$15))),
                --(INT('Data Sheet'!$A$15) &amp; "." &amp; RIGHT(BQ988,3)),
                --(INT('Data Sheet'!$B$15) &amp; "." &amp; RIGHT(BQ988,3))
            )
        ),
        "OK"
    )
)</f>
        <v>OK</v>
      </c>
      <c r="R988" s="19"/>
      <c r="S988" s="19"/>
      <c r="T988" s="19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1"/>
      <c r="AU988" s="21"/>
      <c r="AV988" s="21"/>
      <c r="AW988" s="22"/>
      <c r="AX988" s="99"/>
      <c r="AY988" s="20"/>
      <c r="AZ988" s="20"/>
      <c r="BA988" s="22"/>
      <c r="BB988">
        <v>980</v>
      </c>
      <c r="BC988" s="80"/>
      <c r="BD988" s="80"/>
      <c r="BE988" s="80"/>
      <c r="BF988" s="80"/>
      <c r="BG988" s="32" t="str">
        <f t="shared" si="169"/>
        <v/>
      </c>
      <c r="BH988" s="78">
        <f t="shared" si="167"/>
        <v>0</v>
      </c>
      <c r="BI988" s="2">
        <f t="shared" si="170"/>
        <v>0</v>
      </c>
      <c r="BJ988" s="2">
        <f t="shared" si="171"/>
        <v>0</v>
      </c>
      <c r="BK988" s="2">
        <f t="shared" si="178"/>
        <v>0</v>
      </c>
    </row>
    <row r="989" spans="2:63" ht="15" customHeight="1" x14ac:dyDescent="0.25">
      <c r="B989" s="14">
        <v>981</v>
      </c>
      <c r="C989" s="95" t="str">
        <f t="shared" si="172"/>
        <v/>
      </c>
      <c r="D989" s="15" t="str">
        <f t="shared" si="177"/>
        <v>OK</v>
      </c>
      <c r="E989" s="16" t="e">
        <f>VLOOKUP('Data Sheet'!$B$8,'Data Sheet'!$I$2:$J$9,2,FALSE)</f>
        <v>#N/A</v>
      </c>
      <c r="F989" s="16" t="str">
        <f t="shared" si="173"/>
        <v/>
      </c>
      <c r="G989" s="103">
        <f t="shared" si="174"/>
        <v>0</v>
      </c>
      <c r="H989" s="17" t="s">
        <v>26</v>
      </c>
      <c r="I989" s="17" t="s">
        <v>26</v>
      </c>
      <c r="J989" s="17" t="str">
        <f>IF('Data Sheet'!$B$9="NC-50","N/A","OK")</f>
        <v>OK</v>
      </c>
      <c r="K989" s="17" t="str">
        <f>IF('Data Sheet'!$B$9="NC-50","N/A","OK")</f>
        <v>OK</v>
      </c>
      <c r="L989" s="17" t="str">
        <f t="shared" si="175"/>
        <v>OK</v>
      </c>
      <c r="M989" s="17" t="str">
        <f t="shared" si="176"/>
        <v>OK</v>
      </c>
      <c r="N989" s="18" t="str">
        <f>IF(BO989&lt;&gt;"",
    IF(INT('Data Sheet'!$A$19)=INT('Data Sheet'!$B$19),
        --(INT('Data Sheet'!$A$19) &amp; "." &amp; BO989),
        IF(AND((--(INT('Data Sheet'!$A$19) &amp; "." &amp; BO989)&gt;=--('Data Sheet'!$A$19)), (--(INT('Data Sheet'!$A$19) &amp; "." &amp; BO989)&lt;=--('Data Sheet'!$B$19))),
            --(INT('Data Sheet'!$A$19) &amp; "." &amp; BO989),
            --(INT('Data Sheet'!$B$19) &amp; "." &amp; BO989)
        )
    ),
    IF(BN989&lt;&gt;"",
        IF(INT('Data Sheet'!$A$19)=INT('Data Sheet'!$B$19),
            --(INT('Data Sheet'!$A$19) &amp; "." &amp; LEFT(BN989,3)),
            IF(AND((--(INT('Data Sheet'!$A$19) &amp; "." &amp; LEFT(BN989,3))&gt;=--('Data Sheet'!$A$19)), (--(INT('Data Sheet'!$A$19) &amp; "." &amp; LEFT(BN989,3))&lt;=--('Data Sheet'!$B$19))),
                --(INT('Data Sheet'!$A$19) &amp; "." &amp; LEFT(BN989,3)),
                --(INT('Data Sheet'!$B$19) &amp; "." &amp; LEFT(BN989,3))
            )
        ),
        "OK"
    )
)</f>
        <v>OK</v>
      </c>
      <c r="O989" s="23" t="str">
        <f>IF(BP989&lt;&gt;"",
    IF(INT('Data Sheet'!$A$19)=INT('Data Sheet'!$B$19),
        --(INT('Data Sheet'!$A$19) &amp; "." &amp; BP989),
        IF(AND((--(INT('Data Sheet'!$A$19) &amp; "." &amp; BP989)&gt;=--('Data Sheet'!$A$19)), (--(INT('Data Sheet'!$A$19) &amp; "." &amp; BP989)&lt;=--('Data Sheet'!$B$19))),
            --(INT('Data Sheet'!$A$19) &amp; "." &amp; BP989),
            --(INT('Data Sheet'!$B$19) &amp; "." &amp; BP989)
        )
    ),
    IF(BN989&lt;&gt;"",
        IF(INT('Data Sheet'!$A$19)=INT('Data Sheet'!$B$19),
            --(INT('Data Sheet'!$A$19) &amp; "." &amp; RIGHT(BN989,3)),
            IF(AND((--(INT('Data Sheet'!$A$19) &amp; "." &amp; RIGHT(BN989,3))&gt;=--('Data Sheet'!$A$19)), (--(INT('Data Sheet'!$A$19) &amp; "." &amp; RIGHT(BN989,3))&lt;=--('Data Sheet'!$B$19))),
                --(INT('Data Sheet'!$A$19) &amp; "." &amp; RIGHT(BN989,3)),
                --(INT('Data Sheet'!$B$19) &amp; "." &amp; RIGHT(BN989,3))
            )
        ),
        "OK"
    )
)</f>
        <v>OK</v>
      </c>
      <c r="P989" s="23" t="str">
        <f>IF(BR989&lt;&gt;"",
    IF(INT('Data Sheet'!$A$19)=INT('Data Sheet'!$B$15),
        --(INT('Data Sheet'!$A$15) &amp; "." &amp; BR989),
        IF(AND((--(INT('Data Sheet'!$A$15) &amp; "." &amp; BR989)&gt;=--('Data Sheet'!$A$15)), (--(INT('Data Sheet'!$A$15) &amp; "." &amp; BR989)&lt;=--('Data Sheet'!$B$15))),
            --(INT('Data Sheet'!$A$15) &amp; "." &amp; BR989),
            --(INT('Data Sheet'!$B$15) &amp; "." &amp; BR989)
        )
    ),
    IF(BQ989&lt;&gt;"",
        IF(INT('Data Sheet'!$A$15)=INT('Data Sheet'!$B$15),
            --(INT('Data Sheet'!$A$15) &amp; "." &amp; LEFT(BQ989,3)),
            IF(AND((--(INT('Data Sheet'!$A$15) &amp; "." &amp; LEFT(BQ989,3))&gt;=--('Data Sheet'!$A$15)), (--(INT('Data Sheet'!$A$15) &amp; "." &amp; LEFT(BQ989,3))&lt;=--('Data Sheet'!$B$15))),
                --(INT('Data Sheet'!$A$15) &amp; "." &amp; LEFT(BQ989,3)),
                --(INT('Data Sheet'!$B$15) &amp; "." &amp; LEFT(BQ989,3))
            )
        ),
        "OK"
    )
)</f>
        <v>OK</v>
      </c>
      <c r="Q989" s="23" t="str">
        <f>IF(BS989&lt;&gt;"",
    IF(INT('Data Sheet'!$A$19)=INT('Data Sheet'!$B$15),
        --(INT('Data Sheet'!$A$15) &amp; "." &amp; BS989),
        IF(AND((--(INT('Data Sheet'!$A$15) &amp; "." &amp; BS989)&gt;=--('Data Sheet'!$A$15)), (--(INT('Data Sheet'!$A$15) &amp; "." &amp; BS989)&lt;=--('Data Sheet'!$B$15))),
            --(INT('Data Sheet'!$A$15) &amp; "." &amp; BS989),
            --(INT('Data Sheet'!$B$15) &amp; "." &amp; BS989)
        )
    ),
    IF(BQ989&lt;&gt;"",
        IF(INT('Data Sheet'!$A$15)=INT('Data Sheet'!$B$15),
            --(INT('Data Sheet'!$A$15) &amp; "." &amp; RIGHT(BQ989,3)),
            IF(AND((--(INT('Data Sheet'!$A$15) &amp; "." &amp; RIGHT(BQ989,3))&gt;=--('Data Sheet'!$A$15)), (--(INT('Data Sheet'!$A$15) &amp; "." &amp; RIGHT(BQ989,3))&lt;=--('Data Sheet'!$B$15))),
                --(INT('Data Sheet'!$A$15) &amp; "." &amp; RIGHT(BQ989,3)),
                --(INT('Data Sheet'!$B$15) &amp; "." &amp; RIGHT(BQ989,3))
            )
        ),
        "OK"
    )
)</f>
        <v>OK</v>
      </c>
      <c r="R989" s="19"/>
      <c r="S989" s="19"/>
      <c r="T989" s="19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1"/>
      <c r="AU989" s="21"/>
      <c r="AV989" s="21"/>
      <c r="AW989" s="22"/>
      <c r="AX989" s="99"/>
      <c r="AY989" s="20"/>
      <c r="AZ989" s="20"/>
      <c r="BA989" s="22"/>
      <c r="BB989">
        <v>981</v>
      </c>
      <c r="BC989" s="80"/>
      <c r="BD989" s="80"/>
      <c r="BE989" s="80"/>
      <c r="BF989" s="80"/>
      <c r="BG989" s="32" t="str">
        <f t="shared" si="169"/>
        <v/>
      </c>
      <c r="BH989" s="78">
        <f t="shared" si="167"/>
        <v>0</v>
      </c>
      <c r="BI989" s="2">
        <f t="shared" si="170"/>
        <v>0</v>
      </c>
      <c r="BJ989" s="2">
        <f t="shared" si="171"/>
        <v>0</v>
      </c>
      <c r="BK989" s="2">
        <f t="shared" si="178"/>
        <v>0</v>
      </c>
    </row>
    <row r="990" spans="2:63" ht="15" customHeight="1" x14ac:dyDescent="0.25">
      <c r="B990" s="14">
        <v>982</v>
      </c>
      <c r="C990" s="95" t="str">
        <f t="shared" si="172"/>
        <v/>
      </c>
      <c r="D990" s="15" t="str">
        <f t="shared" si="177"/>
        <v>OK</v>
      </c>
      <c r="E990" s="16" t="e">
        <f>VLOOKUP('Data Sheet'!$B$8,'Data Sheet'!$I$2:$J$9,2,FALSE)</f>
        <v>#N/A</v>
      </c>
      <c r="F990" s="16" t="str">
        <f t="shared" si="173"/>
        <v/>
      </c>
      <c r="G990" s="103">
        <f t="shared" si="174"/>
        <v>0</v>
      </c>
      <c r="H990" s="17" t="s">
        <v>26</v>
      </c>
      <c r="I990" s="17" t="s">
        <v>26</v>
      </c>
      <c r="J990" s="17" t="str">
        <f>IF('Data Sheet'!$B$9="NC-50","N/A","OK")</f>
        <v>OK</v>
      </c>
      <c r="K990" s="17" t="str">
        <f>IF('Data Sheet'!$B$9="NC-50","N/A","OK")</f>
        <v>OK</v>
      </c>
      <c r="L990" s="17" t="str">
        <f t="shared" si="175"/>
        <v>OK</v>
      </c>
      <c r="M990" s="17" t="str">
        <f t="shared" si="176"/>
        <v>OK</v>
      </c>
      <c r="N990" s="18" t="str">
        <f>IF(BO990&lt;&gt;"",
    IF(INT('Data Sheet'!$A$19)=INT('Data Sheet'!$B$19),
        --(INT('Data Sheet'!$A$19) &amp; "." &amp; BO990),
        IF(AND((--(INT('Data Sheet'!$A$19) &amp; "." &amp; BO990)&gt;=--('Data Sheet'!$A$19)), (--(INT('Data Sheet'!$A$19) &amp; "." &amp; BO990)&lt;=--('Data Sheet'!$B$19))),
            --(INT('Data Sheet'!$A$19) &amp; "." &amp; BO990),
            --(INT('Data Sheet'!$B$19) &amp; "." &amp; BO990)
        )
    ),
    IF(BN990&lt;&gt;"",
        IF(INT('Data Sheet'!$A$19)=INT('Data Sheet'!$B$19),
            --(INT('Data Sheet'!$A$19) &amp; "." &amp; LEFT(BN990,3)),
            IF(AND((--(INT('Data Sheet'!$A$19) &amp; "." &amp; LEFT(BN990,3))&gt;=--('Data Sheet'!$A$19)), (--(INT('Data Sheet'!$A$19) &amp; "." &amp; LEFT(BN990,3))&lt;=--('Data Sheet'!$B$19))),
                --(INT('Data Sheet'!$A$19) &amp; "." &amp; LEFT(BN990,3)),
                --(INT('Data Sheet'!$B$19) &amp; "." &amp; LEFT(BN990,3))
            )
        ),
        "OK"
    )
)</f>
        <v>OK</v>
      </c>
      <c r="O990" s="23" t="str">
        <f>IF(BP990&lt;&gt;"",
    IF(INT('Data Sheet'!$A$19)=INT('Data Sheet'!$B$19),
        --(INT('Data Sheet'!$A$19) &amp; "." &amp; BP990),
        IF(AND((--(INT('Data Sheet'!$A$19) &amp; "." &amp; BP990)&gt;=--('Data Sheet'!$A$19)), (--(INT('Data Sheet'!$A$19) &amp; "." &amp; BP990)&lt;=--('Data Sheet'!$B$19))),
            --(INT('Data Sheet'!$A$19) &amp; "." &amp; BP990),
            --(INT('Data Sheet'!$B$19) &amp; "." &amp; BP990)
        )
    ),
    IF(BN990&lt;&gt;"",
        IF(INT('Data Sheet'!$A$19)=INT('Data Sheet'!$B$19),
            --(INT('Data Sheet'!$A$19) &amp; "." &amp; RIGHT(BN990,3)),
            IF(AND((--(INT('Data Sheet'!$A$19) &amp; "." &amp; RIGHT(BN990,3))&gt;=--('Data Sheet'!$A$19)), (--(INT('Data Sheet'!$A$19) &amp; "." &amp; RIGHT(BN990,3))&lt;=--('Data Sheet'!$B$19))),
                --(INT('Data Sheet'!$A$19) &amp; "." &amp; RIGHT(BN990,3)),
                --(INT('Data Sheet'!$B$19) &amp; "." &amp; RIGHT(BN990,3))
            )
        ),
        "OK"
    )
)</f>
        <v>OK</v>
      </c>
      <c r="P990" s="23" t="str">
        <f>IF(BR990&lt;&gt;"",
    IF(INT('Data Sheet'!$A$19)=INT('Data Sheet'!$B$15),
        --(INT('Data Sheet'!$A$15) &amp; "." &amp; BR990),
        IF(AND((--(INT('Data Sheet'!$A$15) &amp; "." &amp; BR990)&gt;=--('Data Sheet'!$A$15)), (--(INT('Data Sheet'!$A$15) &amp; "." &amp; BR990)&lt;=--('Data Sheet'!$B$15))),
            --(INT('Data Sheet'!$A$15) &amp; "." &amp; BR990),
            --(INT('Data Sheet'!$B$15) &amp; "." &amp; BR990)
        )
    ),
    IF(BQ990&lt;&gt;"",
        IF(INT('Data Sheet'!$A$15)=INT('Data Sheet'!$B$15),
            --(INT('Data Sheet'!$A$15) &amp; "." &amp; LEFT(BQ990,3)),
            IF(AND((--(INT('Data Sheet'!$A$15) &amp; "." &amp; LEFT(BQ990,3))&gt;=--('Data Sheet'!$A$15)), (--(INT('Data Sheet'!$A$15) &amp; "." &amp; LEFT(BQ990,3))&lt;=--('Data Sheet'!$B$15))),
                --(INT('Data Sheet'!$A$15) &amp; "." &amp; LEFT(BQ990,3)),
                --(INT('Data Sheet'!$B$15) &amp; "." &amp; LEFT(BQ990,3))
            )
        ),
        "OK"
    )
)</f>
        <v>OK</v>
      </c>
      <c r="Q990" s="23" t="str">
        <f>IF(BS990&lt;&gt;"",
    IF(INT('Data Sheet'!$A$19)=INT('Data Sheet'!$B$15),
        --(INT('Data Sheet'!$A$15) &amp; "." &amp; BS990),
        IF(AND((--(INT('Data Sheet'!$A$15) &amp; "." &amp; BS990)&gt;=--('Data Sheet'!$A$15)), (--(INT('Data Sheet'!$A$15) &amp; "." &amp; BS990)&lt;=--('Data Sheet'!$B$15))),
            --(INT('Data Sheet'!$A$15) &amp; "." &amp; BS990),
            --(INT('Data Sheet'!$B$15) &amp; "." &amp; BS990)
        )
    ),
    IF(BQ990&lt;&gt;"",
        IF(INT('Data Sheet'!$A$15)=INT('Data Sheet'!$B$15),
            --(INT('Data Sheet'!$A$15) &amp; "." &amp; RIGHT(BQ990,3)),
            IF(AND((--(INT('Data Sheet'!$A$15) &amp; "." &amp; RIGHT(BQ990,3))&gt;=--('Data Sheet'!$A$15)), (--(INT('Data Sheet'!$A$15) &amp; "." &amp; RIGHT(BQ990,3))&lt;=--('Data Sheet'!$B$15))),
                --(INT('Data Sheet'!$A$15) &amp; "." &amp; RIGHT(BQ990,3)),
                --(INT('Data Sheet'!$B$15) &amp; "." &amp; RIGHT(BQ990,3))
            )
        ),
        "OK"
    )
)</f>
        <v>OK</v>
      </c>
      <c r="R990" s="19"/>
      <c r="S990" s="19"/>
      <c r="T990" s="19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1"/>
      <c r="AU990" s="21"/>
      <c r="AV990" s="21"/>
      <c r="AW990" s="22"/>
      <c r="AX990" s="99"/>
      <c r="AY990" s="20"/>
      <c r="AZ990" s="20"/>
      <c r="BA990" s="22"/>
      <c r="BB990">
        <v>982</v>
      </c>
      <c r="BC990" s="80"/>
      <c r="BD990" s="80"/>
      <c r="BE990" s="80"/>
      <c r="BF990" s="80"/>
      <c r="BG990" s="32" t="str">
        <f t="shared" si="169"/>
        <v/>
      </c>
      <c r="BH990" s="78">
        <f t="shared" si="167"/>
        <v>0</v>
      </c>
      <c r="BI990" s="2">
        <f t="shared" si="170"/>
        <v>0</v>
      </c>
      <c r="BJ990" s="2">
        <f t="shared" si="171"/>
        <v>0</v>
      </c>
      <c r="BK990" s="2">
        <f t="shared" si="178"/>
        <v>0</v>
      </c>
    </row>
    <row r="991" spans="2:63" ht="15" customHeight="1" x14ac:dyDescent="0.25">
      <c r="B991" s="14">
        <v>983</v>
      </c>
      <c r="C991" s="95" t="str">
        <f t="shared" si="172"/>
        <v/>
      </c>
      <c r="D991" s="15" t="str">
        <f t="shared" si="177"/>
        <v>OK</v>
      </c>
      <c r="E991" s="16" t="e">
        <f>VLOOKUP('Data Sheet'!$B$8,'Data Sheet'!$I$2:$J$9,2,FALSE)</f>
        <v>#N/A</v>
      </c>
      <c r="F991" s="16" t="str">
        <f t="shared" si="173"/>
        <v/>
      </c>
      <c r="G991" s="103">
        <f t="shared" si="174"/>
        <v>0</v>
      </c>
      <c r="H991" s="17" t="s">
        <v>26</v>
      </c>
      <c r="I991" s="17" t="s">
        <v>26</v>
      </c>
      <c r="J991" s="17" t="str">
        <f>IF('Data Sheet'!$B$9="NC-50","N/A","OK")</f>
        <v>OK</v>
      </c>
      <c r="K991" s="17" t="str">
        <f>IF('Data Sheet'!$B$9="NC-50","N/A","OK")</f>
        <v>OK</v>
      </c>
      <c r="L991" s="17" t="str">
        <f t="shared" si="175"/>
        <v>OK</v>
      </c>
      <c r="M991" s="17" t="str">
        <f t="shared" si="176"/>
        <v>OK</v>
      </c>
      <c r="N991" s="18" t="str">
        <f>IF(BO991&lt;&gt;"",
    IF(INT('Data Sheet'!$A$19)=INT('Data Sheet'!$B$19),
        --(INT('Data Sheet'!$A$19) &amp; "." &amp; BO991),
        IF(AND((--(INT('Data Sheet'!$A$19) &amp; "." &amp; BO991)&gt;=--('Data Sheet'!$A$19)), (--(INT('Data Sheet'!$A$19) &amp; "." &amp; BO991)&lt;=--('Data Sheet'!$B$19))),
            --(INT('Data Sheet'!$A$19) &amp; "." &amp; BO991),
            --(INT('Data Sheet'!$B$19) &amp; "." &amp; BO991)
        )
    ),
    IF(BN991&lt;&gt;"",
        IF(INT('Data Sheet'!$A$19)=INT('Data Sheet'!$B$19),
            --(INT('Data Sheet'!$A$19) &amp; "." &amp; LEFT(BN991,3)),
            IF(AND((--(INT('Data Sheet'!$A$19) &amp; "." &amp; LEFT(BN991,3))&gt;=--('Data Sheet'!$A$19)), (--(INT('Data Sheet'!$A$19) &amp; "." &amp; LEFT(BN991,3))&lt;=--('Data Sheet'!$B$19))),
                --(INT('Data Sheet'!$A$19) &amp; "." &amp; LEFT(BN991,3)),
                --(INT('Data Sheet'!$B$19) &amp; "." &amp; LEFT(BN991,3))
            )
        ),
        "OK"
    )
)</f>
        <v>OK</v>
      </c>
      <c r="O991" s="23" t="str">
        <f>IF(BP991&lt;&gt;"",
    IF(INT('Data Sheet'!$A$19)=INT('Data Sheet'!$B$19),
        --(INT('Data Sheet'!$A$19) &amp; "." &amp; BP991),
        IF(AND((--(INT('Data Sheet'!$A$19) &amp; "." &amp; BP991)&gt;=--('Data Sheet'!$A$19)), (--(INT('Data Sheet'!$A$19) &amp; "." &amp; BP991)&lt;=--('Data Sheet'!$B$19))),
            --(INT('Data Sheet'!$A$19) &amp; "." &amp; BP991),
            --(INT('Data Sheet'!$B$19) &amp; "." &amp; BP991)
        )
    ),
    IF(BN991&lt;&gt;"",
        IF(INT('Data Sheet'!$A$19)=INT('Data Sheet'!$B$19),
            --(INT('Data Sheet'!$A$19) &amp; "." &amp; RIGHT(BN991,3)),
            IF(AND((--(INT('Data Sheet'!$A$19) &amp; "." &amp; RIGHT(BN991,3))&gt;=--('Data Sheet'!$A$19)), (--(INT('Data Sheet'!$A$19) &amp; "." &amp; RIGHT(BN991,3))&lt;=--('Data Sheet'!$B$19))),
                --(INT('Data Sheet'!$A$19) &amp; "." &amp; RIGHT(BN991,3)),
                --(INT('Data Sheet'!$B$19) &amp; "." &amp; RIGHT(BN991,3))
            )
        ),
        "OK"
    )
)</f>
        <v>OK</v>
      </c>
      <c r="P991" s="23" t="str">
        <f>IF(BR991&lt;&gt;"",
    IF(INT('Data Sheet'!$A$19)=INT('Data Sheet'!$B$15),
        --(INT('Data Sheet'!$A$15) &amp; "." &amp; BR991),
        IF(AND((--(INT('Data Sheet'!$A$15) &amp; "." &amp; BR991)&gt;=--('Data Sheet'!$A$15)), (--(INT('Data Sheet'!$A$15) &amp; "." &amp; BR991)&lt;=--('Data Sheet'!$B$15))),
            --(INT('Data Sheet'!$A$15) &amp; "." &amp; BR991),
            --(INT('Data Sheet'!$B$15) &amp; "." &amp; BR991)
        )
    ),
    IF(BQ991&lt;&gt;"",
        IF(INT('Data Sheet'!$A$15)=INT('Data Sheet'!$B$15),
            --(INT('Data Sheet'!$A$15) &amp; "." &amp; LEFT(BQ991,3)),
            IF(AND((--(INT('Data Sheet'!$A$15) &amp; "." &amp; LEFT(BQ991,3))&gt;=--('Data Sheet'!$A$15)), (--(INT('Data Sheet'!$A$15) &amp; "." &amp; LEFT(BQ991,3))&lt;=--('Data Sheet'!$B$15))),
                --(INT('Data Sheet'!$A$15) &amp; "." &amp; LEFT(BQ991,3)),
                --(INT('Data Sheet'!$B$15) &amp; "." &amp; LEFT(BQ991,3))
            )
        ),
        "OK"
    )
)</f>
        <v>OK</v>
      </c>
      <c r="Q991" s="23" t="str">
        <f>IF(BS991&lt;&gt;"",
    IF(INT('Data Sheet'!$A$19)=INT('Data Sheet'!$B$15),
        --(INT('Data Sheet'!$A$15) &amp; "." &amp; BS991),
        IF(AND((--(INT('Data Sheet'!$A$15) &amp; "." &amp; BS991)&gt;=--('Data Sheet'!$A$15)), (--(INT('Data Sheet'!$A$15) &amp; "." &amp; BS991)&lt;=--('Data Sheet'!$B$15))),
            --(INT('Data Sheet'!$A$15) &amp; "." &amp; BS991),
            --(INT('Data Sheet'!$B$15) &amp; "." &amp; BS991)
        )
    ),
    IF(BQ991&lt;&gt;"",
        IF(INT('Data Sheet'!$A$15)=INT('Data Sheet'!$B$15),
            --(INT('Data Sheet'!$A$15) &amp; "." &amp; RIGHT(BQ991,3)),
            IF(AND((--(INT('Data Sheet'!$A$15) &amp; "." &amp; RIGHT(BQ991,3))&gt;=--('Data Sheet'!$A$15)), (--(INT('Data Sheet'!$A$15) &amp; "." &amp; RIGHT(BQ991,3))&lt;=--('Data Sheet'!$B$15))),
                --(INT('Data Sheet'!$A$15) &amp; "." &amp; RIGHT(BQ991,3)),
                --(INT('Data Sheet'!$B$15) &amp; "." &amp; RIGHT(BQ991,3))
            )
        ),
        "OK"
    )
)</f>
        <v>OK</v>
      </c>
      <c r="R991" s="19"/>
      <c r="S991" s="19"/>
      <c r="T991" s="19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1"/>
      <c r="AU991" s="21"/>
      <c r="AV991" s="21"/>
      <c r="AW991" s="22"/>
      <c r="AX991" s="99"/>
      <c r="AY991" s="20"/>
      <c r="AZ991" s="20"/>
      <c r="BA991" s="22"/>
      <c r="BB991">
        <v>983</v>
      </c>
      <c r="BC991" s="80"/>
      <c r="BD991" s="80"/>
      <c r="BE991" s="80"/>
      <c r="BF991" s="80"/>
      <c r="BG991" s="32" t="str">
        <f t="shared" si="169"/>
        <v/>
      </c>
      <c r="BH991" s="78">
        <f t="shared" si="167"/>
        <v>0</v>
      </c>
      <c r="BI991" s="2">
        <f t="shared" si="170"/>
        <v>0</v>
      </c>
      <c r="BJ991" s="2">
        <f t="shared" si="171"/>
        <v>0</v>
      </c>
      <c r="BK991" s="2">
        <f t="shared" si="178"/>
        <v>0</v>
      </c>
    </row>
    <row r="992" spans="2:63" ht="15" customHeight="1" x14ac:dyDescent="0.25">
      <c r="B992" s="14">
        <v>984</v>
      </c>
      <c r="C992" s="95" t="str">
        <f t="shared" si="172"/>
        <v/>
      </c>
      <c r="D992" s="15" t="str">
        <f t="shared" si="177"/>
        <v>OK</v>
      </c>
      <c r="E992" s="16" t="e">
        <f>VLOOKUP('Data Sheet'!$B$8,'Data Sheet'!$I$2:$J$9,2,FALSE)</f>
        <v>#N/A</v>
      </c>
      <c r="F992" s="16" t="str">
        <f t="shared" si="173"/>
        <v/>
      </c>
      <c r="G992" s="103">
        <f t="shared" si="174"/>
        <v>0</v>
      </c>
      <c r="H992" s="17" t="s">
        <v>26</v>
      </c>
      <c r="I992" s="17" t="s">
        <v>26</v>
      </c>
      <c r="J992" s="17" t="str">
        <f>IF('Data Sheet'!$B$9="NC-50","N/A","OK")</f>
        <v>OK</v>
      </c>
      <c r="K992" s="17" t="str">
        <f>IF('Data Sheet'!$B$9="NC-50","N/A","OK")</f>
        <v>OK</v>
      </c>
      <c r="L992" s="17" t="str">
        <f t="shared" si="175"/>
        <v>OK</v>
      </c>
      <c r="M992" s="17" t="str">
        <f t="shared" si="176"/>
        <v>OK</v>
      </c>
      <c r="N992" s="18" t="str">
        <f>IF(BO992&lt;&gt;"",
    IF(INT('Data Sheet'!$A$19)=INT('Data Sheet'!$B$19),
        --(INT('Data Sheet'!$A$19) &amp; "." &amp; BO992),
        IF(AND((--(INT('Data Sheet'!$A$19) &amp; "." &amp; BO992)&gt;=--('Data Sheet'!$A$19)), (--(INT('Data Sheet'!$A$19) &amp; "." &amp; BO992)&lt;=--('Data Sheet'!$B$19))),
            --(INT('Data Sheet'!$A$19) &amp; "." &amp; BO992),
            --(INT('Data Sheet'!$B$19) &amp; "." &amp; BO992)
        )
    ),
    IF(BN992&lt;&gt;"",
        IF(INT('Data Sheet'!$A$19)=INT('Data Sheet'!$B$19),
            --(INT('Data Sheet'!$A$19) &amp; "." &amp; LEFT(BN992,3)),
            IF(AND((--(INT('Data Sheet'!$A$19) &amp; "." &amp; LEFT(BN992,3))&gt;=--('Data Sheet'!$A$19)), (--(INT('Data Sheet'!$A$19) &amp; "." &amp; LEFT(BN992,3))&lt;=--('Data Sheet'!$B$19))),
                --(INT('Data Sheet'!$A$19) &amp; "." &amp; LEFT(BN992,3)),
                --(INT('Data Sheet'!$B$19) &amp; "." &amp; LEFT(BN992,3))
            )
        ),
        "OK"
    )
)</f>
        <v>OK</v>
      </c>
      <c r="O992" s="23" t="str">
        <f>IF(BP992&lt;&gt;"",
    IF(INT('Data Sheet'!$A$19)=INT('Data Sheet'!$B$19),
        --(INT('Data Sheet'!$A$19) &amp; "." &amp; BP992),
        IF(AND((--(INT('Data Sheet'!$A$19) &amp; "." &amp; BP992)&gt;=--('Data Sheet'!$A$19)), (--(INT('Data Sheet'!$A$19) &amp; "." &amp; BP992)&lt;=--('Data Sheet'!$B$19))),
            --(INT('Data Sheet'!$A$19) &amp; "." &amp; BP992),
            --(INT('Data Sheet'!$B$19) &amp; "." &amp; BP992)
        )
    ),
    IF(BN992&lt;&gt;"",
        IF(INT('Data Sheet'!$A$19)=INT('Data Sheet'!$B$19),
            --(INT('Data Sheet'!$A$19) &amp; "." &amp; RIGHT(BN992,3)),
            IF(AND((--(INT('Data Sheet'!$A$19) &amp; "." &amp; RIGHT(BN992,3))&gt;=--('Data Sheet'!$A$19)), (--(INT('Data Sheet'!$A$19) &amp; "." &amp; RIGHT(BN992,3))&lt;=--('Data Sheet'!$B$19))),
                --(INT('Data Sheet'!$A$19) &amp; "." &amp; RIGHT(BN992,3)),
                --(INT('Data Sheet'!$B$19) &amp; "." &amp; RIGHT(BN992,3))
            )
        ),
        "OK"
    )
)</f>
        <v>OK</v>
      </c>
      <c r="P992" s="23" t="str">
        <f>IF(BR992&lt;&gt;"",
    IF(INT('Data Sheet'!$A$19)=INT('Data Sheet'!$B$15),
        --(INT('Data Sheet'!$A$15) &amp; "." &amp; BR992),
        IF(AND((--(INT('Data Sheet'!$A$15) &amp; "." &amp; BR992)&gt;=--('Data Sheet'!$A$15)), (--(INT('Data Sheet'!$A$15) &amp; "." &amp; BR992)&lt;=--('Data Sheet'!$B$15))),
            --(INT('Data Sheet'!$A$15) &amp; "." &amp; BR992),
            --(INT('Data Sheet'!$B$15) &amp; "." &amp; BR992)
        )
    ),
    IF(BQ992&lt;&gt;"",
        IF(INT('Data Sheet'!$A$15)=INT('Data Sheet'!$B$15),
            --(INT('Data Sheet'!$A$15) &amp; "." &amp; LEFT(BQ992,3)),
            IF(AND((--(INT('Data Sheet'!$A$15) &amp; "." &amp; LEFT(BQ992,3))&gt;=--('Data Sheet'!$A$15)), (--(INT('Data Sheet'!$A$15) &amp; "." &amp; LEFT(BQ992,3))&lt;=--('Data Sheet'!$B$15))),
                --(INT('Data Sheet'!$A$15) &amp; "." &amp; LEFT(BQ992,3)),
                --(INT('Data Sheet'!$B$15) &amp; "." &amp; LEFT(BQ992,3))
            )
        ),
        "OK"
    )
)</f>
        <v>OK</v>
      </c>
      <c r="Q992" s="23" t="str">
        <f>IF(BS992&lt;&gt;"",
    IF(INT('Data Sheet'!$A$19)=INT('Data Sheet'!$B$15),
        --(INT('Data Sheet'!$A$15) &amp; "." &amp; BS992),
        IF(AND((--(INT('Data Sheet'!$A$15) &amp; "." &amp; BS992)&gt;=--('Data Sheet'!$A$15)), (--(INT('Data Sheet'!$A$15) &amp; "." &amp; BS992)&lt;=--('Data Sheet'!$B$15))),
            --(INT('Data Sheet'!$A$15) &amp; "." &amp; BS992),
            --(INT('Data Sheet'!$B$15) &amp; "." &amp; BS992)
        )
    ),
    IF(BQ992&lt;&gt;"",
        IF(INT('Data Sheet'!$A$15)=INT('Data Sheet'!$B$15),
            --(INT('Data Sheet'!$A$15) &amp; "." &amp; RIGHT(BQ992,3)),
            IF(AND((--(INT('Data Sheet'!$A$15) &amp; "." &amp; RIGHT(BQ992,3))&gt;=--('Data Sheet'!$A$15)), (--(INT('Data Sheet'!$A$15) &amp; "." &amp; RIGHT(BQ992,3))&lt;=--('Data Sheet'!$B$15))),
                --(INT('Data Sheet'!$A$15) &amp; "." &amp; RIGHT(BQ992,3)),
                --(INT('Data Sheet'!$B$15) &amp; "." &amp; RIGHT(BQ992,3))
            )
        ),
        "OK"
    )
)</f>
        <v>OK</v>
      </c>
      <c r="R992" s="19"/>
      <c r="S992" s="19"/>
      <c r="T992" s="19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1"/>
      <c r="AU992" s="21"/>
      <c r="AV992" s="21"/>
      <c r="AW992" s="22"/>
      <c r="AX992" s="99"/>
      <c r="AY992" s="20"/>
      <c r="AZ992" s="20"/>
      <c r="BA992" s="22"/>
      <c r="BB992">
        <v>984</v>
      </c>
      <c r="BC992" s="80"/>
      <c r="BD992" s="80"/>
      <c r="BE992" s="80"/>
      <c r="BF992" s="80"/>
      <c r="BG992" s="32" t="str">
        <f t="shared" si="169"/>
        <v/>
      </c>
      <c r="BH992" s="78">
        <f t="shared" si="167"/>
        <v>0</v>
      </c>
      <c r="BI992" s="2">
        <f t="shared" si="170"/>
        <v>0</v>
      </c>
      <c r="BJ992" s="2">
        <f t="shared" si="171"/>
        <v>0</v>
      </c>
      <c r="BK992" s="2">
        <f t="shared" si="178"/>
        <v>0</v>
      </c>
    </row>
    <row r="993" spans="2:63" ht="15" customHeight="1" x14ac:dyDescent="0.25">
      <c r="B993" s="14">
        <v>985</v>
      </c>
      <c r="C993" s="95" t="str">
        <f t="shared" si="172"/>
        <v/>
      </c>
      <c r="D993" s="15" t="str">
        <f t="shared" si="177"/>
        <v>OK</v>
      </c>
      <c r="E993" s="16" t="e">
        <f>VLOOKUP('Data Sheet'!$B$8,'Data Sheet'!$I$2:$J$9,2,FALSE)</f>
        <v>#N/A</v>
      </c>
      <c r="F993" s="16" t="str">
        <f t="shared" si="173"/>
        <v/>
      </c>
      <c r="G993" s="103">
        <f t="shared" si="174"/>
        <v>0</v>
      </c>
      <c r="H993" s="17" t="s">
        <v>26</v>
      </c>
      <c r="I993" s="17" t="s">
        <v>26</v>
      </c>
      <c r="J993" s="17" t="str">
        <f>IF('Data Sheet'!$B$9="NC-50","N/A","OK")</f>
        <v>OK</v>
      </c>
      <c r="K993" s="17" t="str">
        <f>IF('Data Sheet'!$B$9="NC-50","N/A","OK")</f>
        <v>OK</v>
      </c>
      <c r="L993" s="17" t="str">
        <f t="shared" si="175"/>
        <v>OK</v>
      </c>
      <c r="M993" s="17" t="str">
        <f t="shared" si="176"/>
        <v>OK</v>
      </c>
      <c r="N993" s="18" t="str">
        <f>IF(BO993&lt;&gt;"",
    IF(INT('Data Sheet'!$A$19)=INT('Data Sheet'!$B$19),
        --(INT('Data Sheet'!$A$19) &amp; "." &amp; BO993),
        IF(AND((--(INT('Data Sheet'!$A$19) &amp; "." &amp; BO993)&gt;=--('Data Sheet'!$A$19)), (--(INT('Data Sheet'!$A$19) &amp; "." &amp; BO993)&lt;=--('Data Sheet'!$B$19))),
            --(INT('Data Sheet'!$A$19) &amp; "." &amp; BO993),
            --(INT('Data Sheet'!$B$19) &amp; "." &amp; BO993)
        )
    ),
    IF(BN993&lt;&gt;"",
        IF(INT('Data Sheet'!$A$19)=INT('Data Sheet'!$B$19),
            --(INT('Data Sheet'!$A$19) &amp; "." &amp; LEFT(BN993,3)),
            IF(AND((--(INT('Data Sheet'!$A$19) &amp; "." &amp; LEFT(BN993,3))&gt;=--('Data Sheet'!$A$19)), (--(INT('Data Sheet'!$A$19) &amp; "." &amp; LEFT(BN993,3))&lt;=--('Data Sheet'!$B$19))),
                --(INT('Data Sheet'!$A$19) &amp; "." &amp; LEFT(BN993,3)),
                --(INT('Data Sheet'!$B$19) &amp; "." &amp; LEFT(BN993,3))
            )
        ),
        "OK"
    )
)</f>
        <v>OK</v>
      </c>
      <c r="O993" s="23" t="str">
        <f>IF(BP993&lt;&gt;"",
    IF(INT('Data Sheet'!$A$19)=INT('Data Sheet'!$B$19),
        --(INT('Data Sheet'!$A$19) &amp; "." &amp; BP993),
        IF(AND((--(INT('Data Sheet'!$A$19) &amp; "." &amp; BP993)&gt;=--('Data Sheet'!$A$19)), (--(INT('Data Sheet'!$A$19) &amp; "." &amp; BP993)&lt;=--('Data Sheet'!$B$19))),
            --(INT('Data Sheet'!$A$19) &amp; "." &amp; BP993),
            --(INT('Data Sheet'!$B$19) &amp; "." &amp; BP993)
        )
    ),
    IF(BN993&lt;&gt;"",
        IF(INT('Data Sheet'!$A$19)=INT('Data Sheet'!$B$19),
            --(INT('Data Sheet'!$A$19) &amp; "." &amp; RIGHT(BN993,3)),
            IF(AND((--(INT('Data Sheet'!$A$19) &amp; "." &amp; RIGHT(BN993,3))&gt;=--('Data Sheet'!$A$19)), (--(INT('Data Sheet'!$A$19) &amp; "." &amp; RIGHT(BN993,3))&lt;=--('Data Sheet'!$B$19))),
                --(INT('Data Sheet'!$A$19) &amp; "." &amp; RIGHT(BN993,3)),
                --(INT('Data Sheet'!$B$19) &amp; "." &amp; RIGHT(BN993,3))
            )
        ),
        "OK"
    )
)</f>
        <v>OK</v>
      </c>
      <c r="P993" s="23" t="str">
        <f>IF(BR993&lt;&gt;"",
    IF(INT('Data Sheet'!$A$19)=INT('Data Sheet'!$B$15),
        --(INT('Data Sheet'!$A$15) &amp; "." &amp; BR993),
        IF(AND((--(INT('Data Sheet'!$A$15) &amp; "." &amp; BR993)&gt;=--('Data Sheet'!$A$15)), (--(INT('Data Sheet'!$A$15) &amp; "." &amp; BR993)&lt;=--('Data Sheet'!$B$15))),
            --(INT('Data Sheet'!$A$15) &amp; "." &amp; BR993),
            --(INT('Data Sheet'!$B$15) &amp; "." &amp; BR993)
        )
    ),
    IF(BQ993&lt;&gt;"",
        IF(INT('Data Sheet'!$A$15)=INT('Data Sheet'!$B$15),
            --(INT('Data Sheet'!$A$15) &amp; "." &amp; LEFT(BQ993,3)),
            IF(AND((--(INT('Data Sheet'!$A$15) &amp; "." &amp; LEFT(BQ993,3))&gt;=--('Data Sheet'!$A$15)), (--(INT('Data Sheet'!$A$15) &amp; "." &amp; LEFT(BQ993,3))&lt;=--('Data Sheet'!$B$15))),
                --(INT('Data Sheet'!$A$15) &amp; "." &amp; LEFT(BQ993,3)),
                --(INT('Data Sheet'!$B$15) &amp; "." &amp; LEFT(BQ993,3))
            )
        ),
        "OK"
    )
)</f>
        <v>OK</v>
      </c>
      <c r="Q993" s="23" t="str">
        <f>IF(BS993&lt;&gt;"",
    IF(INT('Data Sheet'!$A$19)=INT('Data Sheet'!$B$15),
        --(INT('Data Sheet'!$A$15) &amp; "." &amp; BS993),
        IF(AND((--(INT('Data Sheet'!$A$15) &amp; "." &amp; BS993)&gt;=--('Data Sheet'!$A$15)), (--(INT('Data Sheet'!$A$15) &amp; "." &amp; BS993)&lt;=--('Data Sheet'!$B$15))),
            --(INT('Data Sheet'!$A$15) &amp; "." &amp; BS993),
            --(INT('Data Sheet'!$B$15) &amp; "." &amp; BS993)
        )
    ),
    IF(BQ993&lt;&gt;"",
        IF(INT('Data Sheet'!$A$15)=INT('Data Sheet'!$B$15),
            --(INT('Data Sheet'!$A$15) &amp; "." &amp; RIGHT(BQ993,3)),
            IF(AND((--(INT('Data Sheet'!$A$15) &amp; "." &amp; RIGHT(BQ993,3))&gt;=--('Data Sheet'!$A$15)), (--(INT('Data Sheet'!$A$15) &amp; "." &amp; RIGHT(BQ993,3))&lt;=--('Data Sheet'!$B$15))),
                --(INT('Data Sheet'!$A$15) &amp; "." &amp; RIGHT(BQ993,3)),
                --(INT('Data Sheet'!$B$15) &amp; "." &amp; RIGHT(BQ993,3))
            )
        ),
        "OK"
    )
)</f>
        <v>OK</v>
      </c>
      <c r="R993" s="19"/>
      <c r="S993" s="19"/>
      <c r="T993" s="19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1"/>
      <c r="AU993" s="21"/>
      <c r="AV993" s="21"/>
      <c r="AW993" s="22"/>
      <c r="AX993" s="99"/>
      <c r="AY993" s="20"/>
      <c r="AZ993" s="20"/>
      <c r="BA993" s="22"/>
      <c r="BB993">
        <v>985</v>
      </c>
      <c r="BC993" s="80"/>
      <c r="BD993" s="80"/>
      <c r="BE993" s="80"/>
      <c r="BF993" s="80"/>
      <c r="BG993" s="32" t="str">
        <f t="shared" si="169"/>
        <v/>
      </c>
      <c r="BH993" s="78">
        <f t="shared" si="167"/>
        <v>0</v>
      </c>
      <c r="BI993" s="2">
        <f t="shared" si="170"/>
        <v>0</v>
      </c>
      <c r="BJ993" s="2">
        <f t="shared" si="171"/>
        <v>0</v>
      </c>
      <c r="BK993" s="2">
        <f t="shared" si="178"/>
        <v>0</v>
      </c>
    </row>
    <row r="994" spans="2:63" ht="15" customHeight="1" x14ac:dyDescent="0.25">
      <c r="B994" s="14">
        <v>986</v>
      </c>
      <c r="C994" s="95" t="str">
        <f t="shared" si="172"/>
        <v/>
      </c>
      <c r="D994" s="15" t="str">
        <f t="shared" si="177"/>
        <v>OK</v>
      </c>
      <c r="E994" s="16" t="e">
        <f>VLOOKUP('Data Sheet'!$B$8,'Data Sheet'!$I$2:$J$9,2,FALSE)</f>
        <v>#N/A</v>
      </c>
      <c r="F994" s="16" t="str">
        <f t="shared" si="173"/>
        <v/>
      </c>
      <c r="G994" s="103">
        <f t="shared" si="174"/>
        <v>0</v>
      </c>
      <c r="H994" s="17" t="s">
        <v>26</v>
      </c>
      <c r="I994" s="17" t="s">
        <v>26</v>
      </c>
      <c r="J994" s="17" t="str">
        <f>IF('Data Sheet'!$B$9="NC-50","N/A","OK")</f>
        <v>OK</v>
      </c>
      <c r="K994" s="17" t="str">
        <f>IF('Data Sheet'!$B$9="NC-50","N/A","OK")</f>
        <v>OK</v>
      </c>
      <c r="L994" s="17" t="str">
        <f t="shared" si="175"/>
        <v>OK</v>
      </c>
      <c r="M994" s="17" t="str">
        <f t="shared" si="176"/>
        <v>OK</v>
      </c>
      <c r="N994" s="18" t="str">
        <f>IF(BO994&lt;&gt;"",
    IF(INT('Data Sheet'!$A$19)=INT('Data Sheet'!$B$19),
        --(INT('Data Sheet'!$A$19) &amp; "." &amp; BO994),
        IF(AND((--(INT('Data Sheet'!$A$19) &amp; "." &amp; BO994)&gt;=--('Data Sheet'!$A$19)), (--(INT('Data Sheet'!$A$19) &amp; "." &amp; BO994)&lt;=--('Data Sheet'!$B$19))),
            --(INT('Data Sheet'!$A$19) &amp; "." &amp; BO994),
            --(INT('Data Sheet'!$B$19) &amp; "." &amp; BO994)
        )
    ),
    IF(BN994&lt;&gt;"",
        IF(INT('Data Sheet'!$A$19)=INT('Data Sheet'!$B$19),
            --(INT('Data Sheet'!$A$19) &amp; "." &amp; LEFT(BN994,3)),
            IF(AND((--(INT('Data Sheet'!$A$19) &amp; "." &amp; LEFT(BN994,3))&gt;=--('Data Sheet'!$A$19)), (--(INT('Data Sheet'!$A$19) &amp; "." &amp; LEFT(BN994,3))&lt;=--('Data Sheet'!$B$19))),
                --(INT('Data Sheet'!$A$19) &amp; "." &amp; LEFT(BN994,3)),
                --(INT('Data Sheet'!$B$19) &amp; "." &amp; LEFT(BN994,3))
            )
        ),
        "OK"
    )
)</f>
        <v>OK</v>
      </c>
      <c r="O994" s="23" t="str">
        <f>IF(BP994&lt;&gt;"",
    IF(INT('Data Sheet'!$A$19)=INT('Data Sheet'!$B$19),
        --(INT('Data Sheet'!$A$19) &amp; "." &amp; BP994),
        IF(AND((--(INT('Data Sheet'!$A$19) &amp; "." &amp; BP994)&gt;=--('Data Sheet'!$A$19)), (--(INT('Data Sheet'!$A$19) &amp; "." &amp; BP994)&lt;=--('Data Sheet'!$B$19))),
            --(INT('Data Sheet'!$A$19) &amp; "." &amp; BP994),
            --(INT('Data Sheet'!$B$19) &amp; "." &amp; BP994)
        )
    ),
    IF(BN994&lt;&gt;"",
        IF(INT('Data Sheet'!$A$19)=INT('Data Sheet'!$B$19),
            --(INT('Data Sheet'!$A$19) &amp; "." &amp; RIGHT(BN994,3)),
            IF(AND((--(INT('Data Sheet'!$A$19) &amp; "." &amp; RIGHT(BN994,3))&gt;=--('Data Sheet'!$A$19)), (--(INT('Data Sheet'!$A$19) &amp; "." &amp; RIGHT(BN994,3))&lt;=--('Data Sheet'!$B$19))),
                --(INT('Data Sheet'!$A$19) &amp; "." &amp; RIGHT(BN994,3)),
                --(INT('Data Sheet'!$B$19) &amp; "." &amp; RIGHT(BN994,3))
            )
        ),
        "OK"
    )
)</f>
        <v>OK</v>
      </c>
      <c r="P994" s="23" t="str">
        <f>IF(BR994&lt;&gt;"",
    IF(INT('Data Sheet'!$A$19)=INT('Data Sheet'!$B$15),
        --(INT('Data Sheet'!$A$15) &amp; "." &amp; BR994),
        IF(AND((--(INT('Data Sheet'!$A$15) &amp; "." &amp; BR994)&gt;=--('Data Sheet'!$A$15)), (--(INT('Data Sheet'!$A$15) &amp; "." &amp; BR994)&lt;=--('Data Sheet'!$B$15))),
            --(INT('Data Sheet'!$A$15) &amp; "." &amp; BR994),
            --(INT('Data Sheet'!$B$15) &amp; "." &amp; BR994)
        )
    ),
    IF(BQ994&lt;&gt;"",
        IF(INT('Data Sheet'!$A$15)=INT('Data Sheet'!$B$15),
            --(INT('Data Sheet'!$A$15) &amp; "." &amp; LEFT(BQ994,3)),
            IF(AND((--(INT('Data Sheet'!$A$15) &amp; "." &amp; LEFT(BQ994,3))&gt;=--('Data Sheet'!$A$15)), (--(INT('Data Sheet'!$A$15) &amp; "." &amp; LEFT(BQ994,3))&lt;=--('Data Sheet'!$B$15))),
                --(INT('Data Sheet'!$A$15) &amp; "." &amp; LEFT(BQ994,3)),
                --(INT('Data Sheet'!$B$15) &amp; "." &amp; LEFT(BQ994,3))
            )
        ),
        "OK"
    )
)</f>
        <v>OK</v>
      </c>
      <c r="Q994" s="23" t="str">
        <f>IF(BS994&lt;&gt;"",
    IF(INT('Data Sheet'!$A$19)=INT('Data Sheet'!$B$15),
        --(INT('Data Sheet'!$A$15) &amp; "." &amp; BS994),
        IF(AND((--(INT('Data Sheet'!$A$15) &amp; "." &amp; BS994)&gt;=--('Data Sheet'!$A$15)), (--(INT('Data Sheet'!$A$15) &amp; "." &amp; BS994)&lt;=--('Data Sheet'!$B$15))),
            --(INT('Data Sheet'!$A$15) &amp; "." &amp; BS994),
            --(INT('Data Sheet'!$B$15) &amp; "." &amp; BS994)
        )
    ),
    IF(BQ994&lt;&gt;"",
        IF(INT('Data Sheet'!$A$15)=INT('Data Sheet'!$B$15),
            --(INT('Data Sheet'!$A$15) &amp; "." &amp; RIGHT(BQ994,3)),
            IF(AND((--(INT('Data Sheet'!$A$15) &amp; "." &amp; RIGHT(BQ994,3))&gt;=--('Data Sheet'!$A$15)), (--(INT('Data Sheet'!$A$15) &amp; "." &amp; RIGHT(BQ994,3))&lt;=--('Data Sheet'!$B$15))),
                --(INT('Data Sheet'!$A$15) &amp; "." &amp; RIGHT(BQ994,3)),
                --(INT('Data Sheet'!$B$15) &amp; "." &amp; RIGHT(BQ994,3))
            )
        ),
        "OK"
    )
)</f>
        <v>OK</v>
      </c>
      <c r="R994" s="19"/>
      <c r="S994" s="19"/>
      <c r="T994" s="19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1"/>
      <c r="AU994" s="21"/>
      <c r="AV994" s="21"/>
      <c r="AW994" s="22"/>
      <c r="AX994" s="99"/>
      <c r="AY994" s="20"/>
      <c r="AZ994" s="20"/>
      <c r="BA994" s="22"/>
      <c r="BB994">
        <v>986</v>
      </c>
      <c r="BC994" s="80"/>
      <c r="BD994" s="80"/>
      <c r="BE994" s="80"/>
      <c r="BF994" s="80"/>
      <c r="BG994" s="32" t="str">
        <f t="shared" si="169"/>
        <v/>
      </c>
      <c r="BH994" s="78">
        <f t="shared" si="167"/>
        <v>0</v>
      </c>
      <c r="BI994" s="2">
        <f t="shared" si="170"/>
        <v>0</v>
      </c>
      <c r="BJ994" s="2">
        <f t="shared" si="171"/>
        <v>0</v>
      </c>
      <c r="BK994" s="2">
        <f t="shared" si="178"/>
        <v>0</v>
      </c>
    </row>
    <row r="995" spans="2:63" ht="15" customHeight="1" x14ac:dyDescent="0.25">
      <c r="B995" s="14">
        <v>987</v>
      </c>
      <c r="C995" s="95" t="str">
        <f t="shared" si="172"/>
        <v/>
      </c>
      <c r="D995" s="15" t="str">
        <f t="shared" si="177"/>
        <v>OK</v>
      </c>
      <c r="E995" s="16" t="e">
        <f>VLOOKUP('Data Sheet'!$B$8,'Data Sheet'!$I$2:$J$9,2,FALSE)</f>
        <v>#N/A</v>
      </c>
      <c r="F995" s="16" t="str">
        <f t="shared" si="173"/>
        <v/>
      </c>
      <c r="G995" s="103">
        <f t="shared" si="174"/>
        <v>0</v>
      </c>
      <c r="H995" s="17" t="s">
        <v>26</v>
      </c>
      <c r="I995" s="17" t="s">
        <v>26</v>
      </c>
      <c r="J995" s="17" t="str">
        <f>IF('Data Sheet'!$B$9="NC-50","N/A","OK")</f>
        <v>OK</v>
      </c>
      <c r="K995" s="17" t="str">
        <f>IF('Data Sheet'!$B$9="NC-50","N/A","OK")</f>
        <v>OK</v>
      </c>
      <c r="L995" s="17" t="str">
        <f t="shared" si="175"/>
        <v>OK</v>
      </c>
      <c r="M995" s="17" t="str">
        <f t="shared" si="176"/>
        <v>OK</v>
      </c>
      <c r="N995" s="18" t="str">
        <f>IF(BO995&lt;&gt;"",
    IF(INT('Data Sheet'!$A$19)=INT('Data Sheet'!$B$19),
        --(INT('Data Sheet'!$A$19) &amp; "." &amp; BO995),
        IF(AND((--(INT('Data Sheet'!$A$19) &amp; "." &amp; BO995)&gt;=--('Data Sheet'!$A$19)), (--(INT('Data Sheet'!$A$19) &amp; "." &amp; BO995)&lt;=--('Data Sheet'!$B$19))),
            --(INT('Data Sheet'!$A$19) &amp; "." &amp; BO995),
            --(INT('Data Sheet'!$B$19) &amp; "." &amp; BO995)
        )
    ),
    IF(BN995&lt;&gt;"",
        IF(INT('Data Sheet'!$A$19)=INT('Data Sheet'!$B$19),
            --(INT('Data Sheet'!$A$19) &amp; "." &amp; LEFT(BN995,3)),
            IF(AND((--(INT('Data Sheet'!$A$19) &amp; "." &amp; LEFT(BN995,3))&gt;=--('Data Sheet'!$A$19)), (--(INT('Data Sheet'!$A$19) &amp; "." &amp; LEFT(BN995,3))&lt;=--('Data Sheet'!$B$19))),
                --(INT('Data Sheet'!$A$19) &amp; "." &amp; LEFT(BN995,3)),
                --(INT('Data Sheet'!$B$19) &amp; "." &amp; LEFT(BN995,3))
            )
        ),
        "OK"
    )
)</f>
        <v>OK</v>
      </c>
      <c r="O995" s="23" t="str">
        <f>IF(BP995&lt;&gt;"",
    IF(INT('Data Sheet'!$A$19)=INT('Data Sheet'!$B$19),
        --(INT('Data Sheet'!$A$19) &amp; "." &amp; BP995),
        IF(AND((--(INT('Data Sheet'!$A$19) &amp; "." &amp; BP995)&gt;=--('Data Sheet'!$A$19)), (--(INT('Data Sheet'!$A$19) &amp; "." &amp; BP995)&lt;=--('Data Sheet'!$B$19))),
            --(INT('Data Sheet'!$A$19) &amp; "." &amp; BP995),
            --(INT('Data Sheet'!$B$19) &amp; "." &amp; BP995)
        )
    ),
    IF(BN995&lt;&gt;"",
        IF(INT('Data Sheet'!$A$19)=INT('Data Sheet'!$B$19),
            --(INT('Data Sheet'!$A$19) &amp; "." &amp; RIGHT(BN995,3)),
            IF(AND((--(INT('Data Sheet'!$A$19) &amp; "." &amp; RIGHT(BN995,3))&gt;=--('Data Sheet'!$A$19)), (--(INT('Data Sheet'!$A$19) &amp; "." &amp; RIGHT(BN995,3))&lt;=--('Data Sheet'!$B$19))),
                --(INT('Data Sheet'!$A$19) &amp; "." &amp; RIGHT(BN995,3)),
                --(INT('Data Sheet'!$B$19) &amp; "." &amp; RIGHT(BN995,3))
            )
        ),
        "OK"
    )
)</f>
        <v>OK</v>
      </c>
      <c r="P995" s="23" t="str">
        <f>IF(BR995&lt;&gt;"",
    IF(INT('Data Sheet'!$A$19)=INT('Data Sheet'!$B$15),
        --(INT('Data Sheet'!$A$15) &amp; "." &amp; BR995),
        IF(AND((--(INT('Data Sheet'!$A$15) &amp; "." &amp; BR995)&gt;=--('Data Sheet'!$A$15)), (--(INT('Data Sheet'!$A$15) &amp; "." &amp; BR995)&lt;=--('Data Sheet'!$B$15))),
            --(INT('Data Sheet'!$A$15) &amp; "." &amp; BR995),
            --(INT('Data Sheet'!$B$15) &amp; "." &amp; BR995)
        )
    ),
    IF(BQ995&lt;&gt;"",
        IF(INT('Data Sheet'!$A$15)=INT('Data Sheet'!$B$15),
            --(INT('Data Sheet'!$A$15) &amp; "." &amp; LEFT(BQ995,3)),
            IF(AND((--(INT('Data Sheet'!$A$15) &amp; "." &amp; LEFT(BQ995,3))&gt;=--('Data Sheet'!$A$15)), (--(INT('Data Sheet'!$A$15) &amp; "." &amp; LEFT(BQ995,3))&lt;=--('Data Sheet'!$B$15))),
                --(INT('Data Sheet'!$A$15) &amp; "." &amp; LEFT(BQ995,3)),
                --(INT('Data Sheet'!$B$15) &amp; "." &amp; LEFT(BQ995,3))
            )
        ),
        "OK"
    )
)</f>
        <v>OK</v>
      </c>
      <c r="Q995" s="23" t="str">
        <f>IF(BS995&lt;&gt;"",
    IF(INT('Data Sheet'!$A$19)=INT('Data Sheet'!$B$15),
        --(INT('Data Sheet'!$A$15) &amp; "." &amp; BS995),
        IF(AND((--(INT('Data Sheet'!$A$15) &amp; "." &amp; BS995)&gt;=--('Data Sheet'!$A$15)), (--(INT('Data Sheet'!$A$15) &amp; "." &amp; BS995)&lt;=--('Data Sheet'!$B$15))),
            --(INT('Data Sheet'!$A$15) &amp; "." &amp; BS995),
            --(INT('Data Sheet'!$B$15) &amp; "." &amp; BS995)
        )
    ),
    IF(BQ995&lt;&gt;"",
        IF(INT('Data Sheet'!$A$15)=INT('Data Sheet'!$B$15),
            --(INT('Data Sheet'!$A$15) &amp; "." &amp; RIGHT(BQ995,3)),
            IF(AND((--(INT('Data Sheet'!$A$15) &amp; "." &amp; RIGHT(BQ995,3))&gt;=--('Data Sheet'!$A$15)), (--(INT('Data Sheet'!$A$15) &amp; "." &amp; RIGHT(BQ995,3))&lt;=--('Data Sheet'!$B$15))),
                --(INT('Data Sheet'!$A$15) &amp; "." &amp; RIGHT(BQ995,3)),
                --(INT('Data Sheet'!$B$15) &amp; "." &amp; RIGHT(BQ995,3))
            )
        ),
        "OK"
    )
)</f>
        <v>OK</v>
      </c>
      <c r="R995" s="19"/>
      <c r="S995" s="19"/>
      <c r="T995" s="19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1"/>
      <c r="AU995" s="21"/>
      <c r="AV995" s="21"/>
      <c r="AW995" s="22"/>
      <c r="AX995" s="99"/>
      <c r="AY995" s="20"/>
      <c r="AZ995" s="20"/>
      <c r="BA995" s="22"/>
      <c r="BB995">
        <v>987</v>
      </c>
      <c r="BC995" s="80"/>
      <c r="BD995" s="80"/>
      <c r="BE995" s="80"/>
      <c r="BF995" s="80"/>
      <c r="BG995" s="32" t="str">
        <f t="shared" si="169"/>
        <v/>
      </c>
      <c r="BH995" s="78">
        <f t="shared" si="167"/>
        <v>0</v>
      </c>
      <c r="BI995" s="2">
        <f t="shared" si="170"/>
        <v>0</v>
      </c>
      <c r="BJ995" s="2">
        <f t="shared" si="171"/>
        <v>0</v>
      </c>
      <c r="BK995" s="2">
        <f t="shared" si="178"/>
        <v>0</v>
      </c>
    </row>
    <row r="996" spans="2:63" ht="15" customHeight="1" x14ac:dyDescent="0.25">
      <c r="B996" s="14">
        <v>988</v>
      </c>
      <c r="C996" s="95" t="str">
        <f t="shared" si="172"/>
        <v/>
      </c>
      <c r="D996" s="15" t="str">
        <f t="shared" si="177"/>
        <v>OK</v>
      </c>
      <c r="E996" s="16" t="e">
        <f>VLOOKUP('Data Sheet'!$B$8,'Data Sheet'!$I$2:$J$9,2,FALSE)</f>
        <v>#N/A</v>
      </c>
      <c r="F996" s="16" t="str">
        <f t="shared" si="173"/>
        <v/>
      </c>
      <c r="G996" s="103">
        <f t="shared" si="174"/>
        <v>0</v>
      </c>
      <c r="H996" s="17" t="s">
        <v>26</v>
      </c>
      <c r="I996" s="17" t="s">
        <v>26</v>
      </c>
      <c r="J996" s="17" t="str">
        <f>IF('Data Sheet'!$B$9="NC-50","N/A","OK")</f>
        <v>OK</v>
      </c>
      <c r="K996" s="17" t="str">
        <f>IF('Data Sheet'!$B$9="NC-50","N/A","OK")</f>
        <v>OK</v>
      </c>
      <c r="L996" s="17" t="str">
        <f t="shared" si="175"/>
        <v>OK</v>
      </c>
      <c r="M996" s="17" t="str">
        <f t="shared" si="176"/>
        <v>OK</v>
      </c>
      <c r="N996" s="18" t="str">
        <f>IF(BO996&lt;&gt;"",
    IF(INT('Data Sheet'!$A$19)=INT('Data Sheet'!$B$19),
        --(INT('Data Sheet'!$A$19) &amp; "." &amp; BO996),
        IF(AND((--(INT('Data Sheet'!$A$19) &amp; "." &amp; BO996)&gt;=--('Data Sheet'!$A$19)), (--(INT('Data Sheet'!$A$19) &amp; "." &amp; BO996)&lt;=--('Data Sheet'!$B$19))),
            --(INT('Data Sheet'!$A$19) &amp; "." &amp; BO996),
            --(INT('Data Sheet'!$B$19) &amp; "." &amp; BO996)
        )
    ),
    IF(BN996&lt;&gt;"",
        IF(INT('Data Sheet'!$A$19)=INT('Data Sheet'!$B$19),
            --(INT('Data Sheet'!$A$19) &amp; "." &amp; LEFT(BN996,3)),
            IF(AND((--(INT('Data Sheet'!$A$19) &amp; "." &amp; LEFT(BN996,3))&gt;=--('Data Sheet'!$A$19)), (--(INT('Data Sheet'!$A$19) &amp; "." &amp; LEFT(BN996,3))&lt;=--('Data Sheet'!$B$19))),
                --(INT('Data Sheet'!$A$19) &amp; "." &amp; LEFT(BN996,3)),
                --(INT('Data Sheet'!$B$19) &amp; "." &amp; LEFT(BN996,3))
            )
        ),
        "OK"
    )
)</f>
        <v>OK</v>
      </c>
      <c r="O996" s="23" t="str">
        <f>IF(BP996&lt;&gt;"",
    IF(INT('Data Sheet'!$A$19)=INT('Data Sheet'!$B$19),
        --(INT('Data Sheet'!$A$19) &amp; "." &amp; BP996),
        IF(AND((--(INT('Data Sheet'!$A$19) &amp; "." &amp; BP996)&gt;=--('Data Sheet'!$A$19)), (--(INT('Data Sheet'!$A$19) &amp; "." &amp; BP996)&lt;=--('Data Sheet'!$B$19))),
            --(INT('Data Sheet'!$A$19) &amp; "." &amp; BP996),
            --(INT('Data Sheet'!$B$19) &amp; "." &amp; BP996)
        )
    ),
    IF(BN996&lt;&gt;"",
        IF(INT('Data Sheet'!$A$19)=INT('Data Sheet'!$B$19),
            --(INT('Data Sheet'!$A$19) &amp; "." &amp; RIGHT(BN996,3)),
            IF(AND((--(INT('Data Sheet'!$A$19) &amp; "." &amp; RIGHT(BN996,3))&gt;=--('Data Sheet'!$A$19)), (--(INT('Data Sheet'!$A$19) &amp; "." &amp; RIGHT(BN996,3))&lt;=--('Data Sheet'!$B$19))),
                --(INT('Data Sheet'!$A$19) &amp; "." &amp; RIGHT(BN996,3)),
                --(INT('Data Sheet'!$B$19) &amp; "." &amp; RIGHT(BN996,3))
            )
        ),
        "OK"
    )
)</f>
        <v>OK</v>
      </c>
      <c r="P996" s="23" t="str">
        <f>IF(BR996&lt;&gt;"",
    IF(INT('Data Sheet'!$A$19)=INT('Data Sheet'!$B$15),
        --(INT('Data Sheet'!$A$15) &amp; "." &amp; BR996),
        IF(AND((--(INT('Data Sheet'!$A$15) &amp; "." &amp; BR996)&gt;=--('Data Sheet'!$A$15)), (--(INT('Data Sheet'!$A$15) &amp; "." &amp; BR996)&lt;=--('Data Sheet'!$B$15))),
            --(INT('Data Sheet'!$A$15) &amp; "." &amp; BR996),
            --(INT('Data Sheet'!$B$15) &amp; "." &amp; BR996)
        )
    ),
    IF(BQ996&lt;&gt;"",
        IF(INT('Data Sheet'!$A$15)=INT('Data Sheet'!$B$15),
            --(INT('Data Sheet'!$A$15) &amp; "." &amp; LEFT(BQ996,3)),
            IF(AND((--(INT('Data Sheet'!$A$15) &amp; "." &amp; LEFT(BQ996,3))&gt;=--('Data Sheet'!$A$15)), (--(INT('Data Sheet'!$A$15) &amp; "." &amp; LEFT(BQ996,3))&lt;=--('Data Sheet'!$B$15))),
                --(INT('Data Sheet'!$A$15) &amp; "." &amp; LEFT(BQ996,3)),
                --(INT('Data Sheet'!$B$15) &amp; "." &amp; LEFT(BQ996,3))
            )
        ),
        "OK"
    )
)</f>
        <v>OK</v>
      </c>
      <c r="Q996" s="23" t="str">
        <f>IF(BS996&lt;&gt;"",
    IF(INT('Data Sheet'!$A$19)=INT('Data Sheet'!$B$15),
        --(INT('Data Sheet'!$A$15) &amp; "." &amp; BS996),
        IF(AND((--(INT('Data Sheet'!$A$15) &amp; "." &amp; BS996)&gt;=--('Data Sheet'!$A$15)), (--(INT('Data Sheet'!$A$15) &amp; "." &amp; BS996)&lt;=--('Data Sheet'!$B$15))),
            --(INT('Data Sheet'!$A$15) &amp; "." &amp; BS996),
            --(INT('Data Sheet'!$B$15) &amp; "." &amp; BS996)
        )
    ),
    IF(BQ996&lt;&gt;"",
        IF(INT('Data Sheet'!$A$15)=INT('Data Sheet'!$B$15),
            --(INT('Data Sheet'!$A$15) &amp; "." &amp; RIGHT(BQ996,3)),
            IF(AND((--(INT('Data Sheet'!$A$15) &amp; "." &amp; RIGHT(BQ996,3))&gt;=--('Data Sheet'!$A$15)), (--(INT('Data Sheet'!$A$15) &amp; "." &amp; RIGHT(BQ996,3))&lt;=--('Data Sheet'!$B$15))),
                --(INT('Data Sheet'!$A$15) &amp; "." &amp; RIGHT(BQ996,3)),
                --(INT('Data Sheet'!$B$15) &amp; "." &amp; RIGHT(BQ996,3))
            )
        ),
        "OK"
    )
)</f>
        <v>OK</v>
      </c>
      <c r="R996" s="19"/>
      <c r="S996" s="19"/>
      <c r="T996" s="19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1"/>
      <c r="AU996" s="21"/>
      <c r="AV996" s="21"/>
      <c r="AW996" s="22"/>
      <c r="AX996" s="99"/>
      <c r="AY996" s="20"/>
      <c r="AZ996" s="20"/>
      <c r="BA996" s="22"/>
      <c r="BB996">
        <v>988</v>
      </c>
      <c r="BC996" s="80"/>
      <c r="BD996" s="80"/>
      <c r="BE996" s="80"/>
      <c r="BF996" s="80"/>
      <c r="BG996" s="32" t="str">
        <f t="shared" si="169"/>
        <v/>
      </c>
      <c r="BH996" s="78">
        <f t="shared" si="167"/>
        <v>0</v>
      </c>
      <c r="BI996" s="2">
        <f t="shared" si="170"/>
        <v>0</v>
      </c>
      <c r="BJ996" s="2">
        <f t="shared" si="171"/>
        <v>0</v>
      </c>
      <c r="BK996" s="2">
        <f t="shared" si="178"/>
        <v>0</v>
      </c>
    </row>
    <row r="997" spans="2:63" ht="15" customHeight="1" x14ac:dyDescent="0.25">
      <c r="B997" s="14">
        <v>989</v>
      </c>
      <c r="C997" s="95" t="str">
        <f t="shared" si="172"/>
        <v/>
      </c>
      <c r="D997" s="15" t="str">
        <f t="shared" si="177"/>
        <v>OK</v>
      </c>
      <c r="E997" s="16" t="e">
        <f>VLOOKUP('Data Sheet'!$B$8,'Data Sheet'!$I$2:$J$9,2,FALSE)</f>
        <v>#N/A</v>
      </c>
      <c r="F997" s="16" t="str">
        <f t="shared" si="173"/>
        <v/>
      </c>
      <c r="G997" s="103">
        <f t="shared" si="174"/>
        <v>0</v>
      </c>
      <c r="H997" s="17" t="s">
        <v>26</v>
      </c>
      <c r="I997" s="17" t="s">
        <v>26</v>
      </c>
      <c r="J997" s="17" t="str">
        <f>IF('Data Sheet'!$B$9="NC-50","N/A","OK")</f>
        <v>OK</v>
      </c>
      <c r="K997" s="17" t="str">
        <f>IF('Data Sheet'!$B$9="NC-50","N/A","OK")</f>
        <v>OK</v>
      </c>
      <c r="L997" s="17" t="str">
        <f t="shared" si="175"/>
        <v>OK</v>
      </c>
      <c r="M997" s="17" t="str">
        <f t="shared" si="176"/>
        <v>OK</v>
      </c>
      <c r="N997" s="18" t="str">
        <f>IF(BO997&lt;&gt;"",
    IF(INT('Data Sheet'!$A$19)=INT('Data Sheet'!$B$19),
        --(INT('Data Sheet'!$A$19) &amp; "." &amp; BO997),
        IF(AND((--(INT('Data Sheet'!$A$19) &amp; "." &amp; BO997)&gt;=--('Data Sheet'!$A$19)), (--(INT('Data Sheet'!$A$19) &amp; "." &amp; BO997)&lt;=--('Data Sheet'!$B$19))),
            --(INT('Data Sheet'!$A$19) &amp; "." &amp; BO997),
            --(INT('Data Sheet'!$B$19) &amp; "." &amp; BO997)
        )
    ),
    IF(BN997&lt;&gt;"",
        IF(INT('Data Sheet'!$A$19)=INT('Data Sheet'!$B$19),
            --(INT('Data Sheet'!$A$19) &amp; "." &amp; LEFT(BN997,3)),
            IF(AND((--(INT('Data Sheet'!$A$19) &amp; "." &amp; LEFT(BN997,3))&gt;=--('Data Sheet'!$A$19)), (--(INT('Data Sheet'!$A$19) &amp; "." &amp; LEFT(BN997,3))&lt;=--('Data Sheet'!$B$19))),
                --(INT('Data Sheet'!$A$19) &amp; "." &amp; LEFT(BN997,3)),
                --(INT('Data Sheet'!$B$19) &amp; "." &amp; LEFT(BN997,3))
            )
        ),
        "OK"
    )
)</f>
        <v>OK</v>
      </c>
      <c r="O997" s="23" t="str">
        <f>IF(BP997&lt;&gt;"",
    IF(INT('Data Sheet'!$A$19)=INT('Data Sheet'!$B$19),
        --(INT('Data Sheet'!$A$19) &amp; "." &amp; BP997),
        IF(AND((--(INT('Data Sheet'!$A$19) &amp; "." &amp; BP997)&gt;=--('Data Sheet'!$A$19)), (--(INT('Data Sheet'!$A$19) &amp; "." &amp; BP997)&lt;=--('Data Sheet'!$B$19))),
            --(INT('Data Sheet'!$A$19) &amp; "." &amp; BP997),
            --(INT('Data Sheet'!$B$19) &amp; "." &amp; BP997)
        )
    ),
    IF(BN997&lt;&gt;"",
        IF(INT('Data Sheet'!$A$19)=INT('Data Sheet'!$B$19),
            --(INT('Data Sheet'!$A$19) &amp; "." &amp; RIGHT(BN997,3)),
            IF(AND((--(INT('Data Sheet'!$A$19) &amp; "." &amp; RIGHT(BN997,3))&gt;=--('Data Sheet'!$A$19)), (--(INT('Data Sheet'!$A$19) &amp; "." &amp; RIGHT(BN997,3))&lt;=--('Data Sheet'!$B$19))),
                --(INT('Data Sheet'!$A$19) &amp; "." &amp; RIGHT(BN997,3)),
                --(INT('Data Sheet'!$B$19) &amp; "." &amp; RIGHT(BN997,3))
            )
        ),
        "OK"
    )
)</f>
        <v>OK</v>
      </c>
      <c r="P997" s="23" t="str">
        <f>IF(BR997&lt;&gt;"",
    IF(INT('Data Sheet'!$A$19)=INT('Data Sheet'!$B$15),
        --(INT('Data Sheet'!$A$15) &amp; "." &amp; BR997),
        IF(AND((--(INT('Data Sheet'!$A$15) &amp; "." &amp; BR997)&gt;=--('Data Sheet'!$A$15)), (--(INT('Data Sheet'!$A$15) &amp; "." &amp; BR997)&lt;=--('Data Sheet'!$B$15))),
            --(INT('Data Sheet'!$A$15) &amp; "." &amp; BR997),
            --(INT('Data Sheet'!$B$15) &amp; "." &amp; BR997)
        )
    ),
    IF(BQ997&lt;&gt;"",
        IF(INT('Data Sheet'!$A$15)=INT('Data Sheet'!$B$15),
            --(INT('Data Sheet'!$A$15) &amp; "." &amp; LEFT(BQ997,3)),
            IF(AND((--(INT('Data Sheet'!$A$15) &amp; "." &amp; LEFT(BQ997,3))&gt;=--('Data Sheet'!$A$15)), (--(INT('Data Sheet'!$A$15) &amp; "." &amp; LEFT(BQ997,3))&lt;=--('Data Sheet'!$B$15))),
                --(INT('Data Sheet'!$A$15) &amp; "." &amp; LEFT(BQ997,3)),
                --(INT('Data Sheet'!$B$15) &amp; "." &amp; LEFT(BQ997,3))
            )
        ),
        "OK"
    )
)</f>
        <v>OK</v>
      </c>
      <c r="Q997" s="23" t="str">
        <f>IF(BS997&lt;&gt;"",
    IF(INT('Data Sheet'!$A$19)=INT('Data Sheet'!$B$15),
        --(INT('Data Sheet'!$A$15) &amp; "." &amp; BS997),
        IF(AND((--(INT('Data Sheet'!$A$15) &amp; "." &amp; BS997)&gt;=--('Data Sheet'!$A$15)), (--(INT('Data Sheet'!$A$15) &amp; "." &amp; BS997)&lt;=--('Data Sheet'!$B$15))),
            --(INT('Data Sheet'!$A$15) &amp; "." &amp; BS997),
            --(INT('Data Sheet'!$B$15) &amp; "." &amp; BS997)
        )
    ),
    IF(BQ997&lt;&gt;"",
        IF(INT('Data Sheet'!$A$15)=INT('Data Sheet'!$B$15),
            --(INT('Data Sheet'!$A$15) &amp; "." &amp; RIGHT(BQ997,3)),
            IF(AND((--(INT('Data Sheet'!$A$15) &amp; "." &amp; RIGHT(BQ997,3))&gt;=--('Data Sheet'!$A$15)), (--(INT('Data Sheet'!$A$15) &amp; "." &amp; RIGHT(BQ997,3))&lt;=--('Data Sheet'!$B$15))),
                --(INT('Data Sheet'!$A$15) &amp; "." &amp; RIGHT(BQ997,3)),
                --(INT('Data Sheet'!$B$15) &amp; "." &amp; RIGHT(BQ997,3))
            )
        ),
        "OK"
    )
)</f>
        <v>OK</v>
      </c>
      <c r="R997" s="19"/>
      <c r="S997" s="19"/>
      <c r="T997" s="19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1"/>
      <c r="AU997" s="21"/>
      <c r="AV997" s="21"/>
      <c r="AW997" s="22"/>
      <c r="AX997" s="99"/>
      <c r="AY997" s="20"/>
      <c r="AZ997" s="20"/>
      <c r="BA997" s="22"/>
      <c r="BB997">
        <v>989</v>
      </c>
      <c r="BC997" s="80"/>
      <c r="BD997" s="80"/>
      <c r="BE997" s="80"/>
      <c r="BF997" s="80"/>
      <c r="BG997" s="32" t="str">
        <f t="shared" si="169"/>
        <v/>
      </c>
      <c r="BH997" s="78">
        <f t="shared" si="167"/>
        <v>0</v>
      </c>
      <c r="BI997" s="2">
        <f t="shared" si="170"/>
        <v>0</v>
      </c>
      <c r="BJ997" s="2">
        <f t="shared" si="171"/>
        <v>0</v>
      </c>
      <c r="BK997" s="2">
        <f t="shared" si="178"/>
        <v>0</v>
      </c>
    </row>
    <row r="998" spans="2:63" ht="15" customHeight="1" x14ac:dyDescent="0.25">
      <c r="B998" s="14">
        <v>990</v>
      </c>
      <c r="C998" s="95" t="str">
        <f t="shared" si="172"/>
        <v/>
      </c>
      <c r="D998" s="15" t="str">
        <f t="shared" si="177"/>
        <v>OK</v>
      </c>
      <c r="E998" s="16" t="e">
        <f>VLOOKUP('Data Sheet'!$B$8,'Data Sheet'!$I$2:$J$9,2,FALSE)</f>
        <v>#N/A</v>
      </c>
      <c r="F998" s="16" t="str">
        <f t="shared" si="173"/>
        <v/>
      </c>
      <c r="G998" s="103">
        <f t="shared" si="174"/>
        <v>0</v>
      </c>
      <c r="H998" s="17" t="s">
        <v>26</v>
      </c>
      <c r="I998" s="17" t="s">
        <v>26</v>
      </c>
      <c r="J998" s="17" t="str">
        <f>IF('Data Sheet'!$B$9="NC-50","N/A","OK")</f>
        <v>OK</v>
      </c>
      <c r="K998" s="17" t="str">
        <f>IF('Data Sheet'!$B$9="NC-50","N/A","OK")</f>
        <v>OK</v>
      </c>
      <c r="L998" s="17" t="str">
        <f t="shared" si="175"/>
        <v>OK</v>
      </c>
      <c r="M998" s="17" t="str">
        <f t="shared" si="176"/>
        <v>OK</v>
      </c>
      <c r="N998" s="18" t="str">
        <f>IF(BO998&lt;&gt;"",
    IF(INT('Data Sheet'!$A$19)=INT('Data Sheet'!$B$19),
        --(INT('Data Sheet'!$A$19) &amp; "." &amp; BO998),
        IF(AND((--(INT('Data Sheet'!$A$19) &amp; "." &amp; BO998)&gt;=--('Data Sheet'!$A$19)), (--(INT('Data Sheet'!$A$19) &amp; "." &amp; BO998)&lt;=--('Data Sheet'!$B$19))),
            --(INT('Data Sheet'!$A$19) &amp; "." &amp; BO998),
            --(INT('Data Sheet'!$B$19) &amp; "." &amp; BO998)
        )
    ),
    IF(BN998&lt;&gt;"",
        IF(INT('Data Sheet'!$A$19)=INT('Data Sheet'!$B$19),
            --(INT('Data Sheet'!$A$19) &amp; "." &amp; LEFT(BN998,3)),
            IF(AND((--(INT('Data Sheet'!$A$19) &amp; "." &amp; LEFT(BN998,3))&gt;=--('Data Sheet'!$A$19)), (--(INT('Data Sheet'!$A$19) &amp; "." &amp; LEFT(BN998,3))&lt;=--('Data Sheet'!$B$19))),
                --(INT('Data Sheet'!$A$19) &amp; "." &amp; LEFT(BN998,3)),
                --(INT('Data Sheet'!$B$19) &amp; "." &amp; LEFT(BN998,3))
            )
        ),
        "OK"
    )
)</f>
        <v>OK</v>
      </c>
      <c r="O998" s="23" t="str">
        <f>IF(BP998&lt;&gt;"",
    IF(INT('Data Sheet'!$A$19)=INT('Data Sheet'!$B$19),
        --(INT('Data Sheet'!$A$19) &amp; "." &amp; BP998),
        IF(AND((--(INT('Data Sheet'!$A$19) &amp; "." &amp; BP998)&gt;=--('Data Sheet'!$A$19)), (--(INT('Data Sheet'!$A$19) &amp; "." &amp; BP998)&lt;=--('Data Sheet'!$B$19))),
            --(INT('Data Sheet'!$A$19) &amp; "." &amp; BP998),
            --(INT('Data Sheet'!$B$19) &amp; "." &amp; BP998)
        )
    ),
    IF(BN998&lt;&gt;"",
        IF(INT('Data Sheet'!$A$19)=INT('Data Sheet'!$B$19),
            --(INT('Data Sheet'!$A$19) &amp; "." &amp; RIGHT(BN998,3)),
            IF(AND((--(INT('Data Sheet'!$A$19) &amp; "." &amp; RIGHT(BN998,3))&gt;=--('Data Sheet'!$A$19)), (--(INT('Data Sheet'!$A$19) &amp; "." &amp; RIGHT(BN998,3))&lt;=--('Data Sheet'!$B$19))),
                --(INT('Data Sheet'!$A$19) &amp; "." &amp; RIGHT(BN998,3)),
                --(INT('Data Sheet'!$B$19) &amp; "." &amp; RIGHT(BN998,3))
            )
        ),
        "OK"
    )
)</f>
        <v>OK</v>
      </c>
      <c r="P998" s="23" t="str">
        <f>IF(BR998&lt;&gt;"",
    IF(INT('Data Sheet'!$A$19)=INT('Data Sheet'!$B$15),
        --(INT('Data Sheet'!$A$15) &amp; "." &amp; BR998),
        IF(AND((--(INT('Data Sheet'!$A$15) &amp; "." &amp; BR998)&gt;=--('Data Sheet'!$A$15)), (--(INT('Data Sheet'!$A$15) &amp; "." &amp; BR998)&lt;=--('Data Sheet'!$B$15))),
            --(INT('Data Sheet'!$A$15) &amp; "." &amp; BR998),
            --(INT('Data Sheet'!$B$15) &amp; "." &amp; BR998)
        )
    ),
    IF(BQ998&lt;&gt;"",
        IF(INT('Data Sheet'!$A$15)=INT('Data Sheet'!$B$15),
            --(INT('Data Sheet'!$A$15) &amp; "." &amp; LEFT(BQ998,3)),
            IF(AND((--(INT('Data Sheet'!$A$15) &amp; "." &amp; LEFT(BQ998,3))&gt;=--('Data Sheet'!$A$15)), (--(INT('Data Sheet'!$A$15) &amp; "." &amp; LEFT(BQ998,3))&lt;=--('Data Sheet'!$B$15))),
                --(INT('Data Sheet'!$A$15) &amp; "." &amp; LEFT(BQ998,3)),
                --(INT('Data Sheet'!$B$15) &amp; "." &amp; LEFT(BQ998,3))
            )
        ),
        "OK"
    )
)</f>
        <v>OK</v>
      </c>
      <c r="Q998" s="23" t="str">
        <f>IF(BS998&lt;&gt;"",
    IF(INT('Data Sheet'!$A$19)=INT('Data Sheet'!$B$15),
        --(INT('Data Sheet'!$A$15) &amp; "." &amp; BS998),
        IF(AND((--(INT('Data Sheet'!$A$15) &amp; "." &amp; BS998)&gt;=--('Data Sheet'!$A$15)), (--(INT('Data Sheet'!$A$15) &amp; "." &amp; BS998)&lt;=--('Data Sheet'!$B$15))),
            --(INT('Data Sheet'!$A$15) &amp; "." &amp; BS998),
            --(INT('Data Sheet'!$B$15) &amp; "." &amp; BS998)
        )
    ),
    IF(BQ998&lt;&gt;"",
        IF(INT('Data Sheet'!$A$15)=INT('Data Sheet'!$B$15),
            --(INT('Data Sheet'!$A$15) &amp; "." &amp; RIGHT(BQ998,3)),
            IF(AND((--(INT('Data Sheet'!$A$15) &amp; "." &amp; RIGHT(BQ998,3))&gt;=--('Data Sheet'!$A$15)), (--(INT('Data Sheet'!$A$15) &amp; "." &amp; RIGHT(BQ998,3))&lt;=--('Data Sheet'!$B$15))),
                --(INT('Data Sheet'!$A$15) &amp; "." &amp; RIGHT(BQ998,3)),
                --(INT('Data Sheet'!$B$15) &amp; "." &amp; RIGHT(BQ998,3))
            )
        ),
        "OK"
    )
)</f>
        <v>OK</v>
      </c>
      <c r="R998" s="19"/>
      <c r="S998" s="19"/>
      <c r="T998" s="19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1"/>
      <c r="AU998" s="21"/>
      <c r="AV998" s="21"/>
      <c r="AW998" s="22"/>
      <c r="AX998" s="99"/>
      <c r="AY998" s="20"/>
      <c r="AZ998" s="20"/>
      <c r="BA998" s="22"/>
      <c r="BB998">
        <v>990</v>
      </c>
      <c r="BC998" s="80"/>
      <c r="BD998" s="80"/>
      <c r="BE998" s="80"/>
      <c r="BF998" s="80"/>
      <c r="BG998" s="32" t="str">
        <f t="shared" si="169"/>
        <v/>
      </c>
      <c r="BH998" s="78">
        <f t="shared" si="167"/>
        <v>0</v>
      </c>
      <c r="BI998" s="2">
        <f t="shared" si="170"/>
        <v>0</v>
      </c>
      <c r="BJ998" s="2">
        <f t="shared" si="171"/>
        <v>0</v>
      </c>
      <c r="BK998" s="2">
        <f t="shared" si="178"/>
        <v>0</v>
      </c>
    </row>
    <row r="999" spans="2:63" ht="15" customHeight="1" x14ac:dyDescent="0.25">
      <c r="B999" s="14">
        <v>991</v>
      </c>
      <c r="C999" s="95" t="str">
        <f t="shared" si="172"/>
        <v/>
      </c>
      <c r="D999" s="15" t="str">
        <f t="shared" si="177"/>
        <v>OK</v>
      </c>
      <c r="E999" s="16" t="e">
        <f>VLOOKUP('Data Sheet'!$B$8,'Data Sheet'!$I$2:$J$9,2,FALSE)</f>
        <v>#N/A</v>
      </c>
      <c r="F999" s="16" t="str">
        <f t="shared" si="173"/>
        <v/>
      </c>
      <c r="G999" s="103">
        <f t="shared" si="174"/>
        <v>0</v>
      </c>
      <c r="H999" s="17" t="s">
        <v>26</v>
      </c>
      <c r="I999" s="17" t="s">
        <v>26</v>
      </c>
      <c r="J999" s="17" t="str">
        <f>IF('Data Sheet'!$B$9="NC-50","N/A","OK")</f>
        <v>OK</v>
      </c>
      <c r="K999" s="17" t="str">
        <f>IF('Data Sheet'!$B$9="NC-50","N/A","OK")</f>
        <v>OK</v>
      </c>
      <c r="L999" s="17" t="str">
        <f t="shared" si="175"/>
        <v>OK</v>
      </c>
      <c r="M999" s="17" t="str">
        <f t="shared" si="176"/>
        <v>OK</v>
      </c>
      <c r="N999" s="18" t="str">
        <f>IF(BO999&lt;&gt;"",
    IF(INT('Data Sheet'!$A$19)=INT('Data Sheet'!$B$19),
        --(INT('Data Sheet'!$A$19) &amp; "." &amp; BO999),
        IF(AND((--(INT('Data Sheet'!$A$19) &amp; "." &amp; BO999)&gt;=--('Data Sheet'!$A$19)), (--(INT('Data Sheet'!$A$19) &amp; "." &amp; BO999)&lt;=--('Data Sheet'!$B$19))),
            --(INT('Data Sheet'!$A$19) &amp; "." &amp; BO999),
            --(INT('Data Sheet'!$B$19) &amp; "." &amp; BO999)
        )
    ),
    IF(BN999&lt;&gt;"",
        IF(INT('Data Sheet'!$A$19)=INT('Data Sheet'!$B$19),
            --(INT('Data Sheet'!$A$19) &amp; "." &amp; LEFT(BN999,3)),
            IF(AND((--(INT('Data Sheet'!$A$19) &amp; "." &amp; LEFT(BN999,3))&gt;=--('Data Sheet'!$A$19)), (--(INT('Data Sheet'!$A$19) &amp; "." &amp; LEFT(BN999,3))&lt;=--('Data Sheet'!$B$19))),
                --(INT('Data Sheet'!$A$19) &amp; "." &amp; LEFT(BN999,3)),
                --(INT('Data Sheet'!$B$19) &amp; "." &amp; LEFT(BN999,3))
            )
        ),
        "OK"
    )
)</f>
        <v>OK</v>
      </c>
      <c r="O999" s="23" t="str">
        <f>IF(BP999&lt;&gt;"",
    IF(INT('Data Sheet'!$A$19)=INT('Data Sheet'!$B$19),
        --(INT('Data Sheet'!$A$19) &amp; "." &amp; BP999),
        IF(AND((--(INT('Data Sheet'!$A$19) &amp; "." &amp; BP999)&gt;=--('Data Sheet'!$A$19)), (--(INT('Data Sheet'!$A$19) &amp; "." &amp; BP999)&lt;=--('Data Sheet'!$B$19))),
            --(INT('Data Sheet'!$A$19) &amp; "." &amp; BP999),
            --(INT('Data Sheet'!$B$19) &amp; "." &amp; BP999)
        )
    ),
    IF(BN999&lt;&gt;"",
        IF(INT('Data Sheet'!$A$19)=INT('Data Sheet'!$B$19),
            --(INT('Data Sheet'!$A$19) &amp; "." &amp; RIGHT(BN999,3)),
            IF(AND((--(INT('Data Sheet'!$A$19) &amp; "." &amp; RIGHT(BN999,3))&gt;=--('Data Sheet'!$A$19)), (--(INT('Data Sheet'!$A$19) &amp; "." &amp; RIGHT(BN999,3))&lt;=--('Data Sheet'!$B$19))),
                --(INT('Data Sheet'!$A$19) &amp; "." &amp; RIGHT(BN999,3)),
                --(INT('Data Sheet'!$B$19) &amp; "." &amp; RIGHT(BN999,3))
            )
        ),
        "OK"
    )
)</f>
        <v>OK</v>
      </c>
      <c r="P999" s="23" t="str">
        <f>IF(BR999&lt;&gt;"",
    IF(INT('Data Sheet'!$A$19)=INT('Data Sheet'!$B$15),
        --(INT('Data Sheet'!$A$15) &amp; "." &amp; BR999),
        IF(AND((--(INT('Data Sheet'!$A$15) &amp; "." &amp; BR999)&gt;=--('Data Sheet'!$A$15)), (--(INT('Data Sheet'!$A$15) &amp; "." &amp; BR999)&lt;=--('Data Sheet'!$B$15))),
            --(INT('Data Sheet'!$A$15) &amp; "." &amp; BR999),
            --(INT('Data Sheet'!$B$15) &amp; "." &amp; BR999)
        )
    ),
    IF(BQ999&lt;&gt;"",
        IF(INT('Data Sheet'!$A$15)=INT('Data Sheet'!$B$15),
            --(INT('Data Sheet'!$A$15) &amp; "." &amp; LEFT(BQ999,3)),
            IF(AND((--(INT('Data Sheet'!$A$15) &amp; "." &amp; LEFT(BQ999,3))&gt;=--('Data Sheet'!$A$15)), (--(INT('Data Sheet'!$A$15) &amp; "." &amp; LEFT(BQ999,3))&lt;=--('Data Sheet'!$B$15))),
                --(INT('Data Sheet'!$A$15) &amp; "." &amp; LEFT(BQ999,3)),
                --(INT('Data Sheet'!$B$15) &amp; "." &amp; LEFT(BQ999,3))
            )
        ),
        "OK"
    )
)</f>
        <v>OK</v>
      </c>
      <c r="Q999" s="23" t="str">
        <f>IF(BS999&lt;&gt;"",
    IF(INT('Data Sheet'!$A$19)=INT('Data Sheet'!$B$15),
        --(INT('Data Sheet'!$A$15) &amp; "." &amp; BS999),
        IF(AND((--(INT('Data Sheet'!$A$15) &amp; "." &amp; BS999)&gt;=--('Data Sheet'!$A$15)), (--(INT('Data Sheet'!$A$15) &amp; "." &amp; BS999)&lt;=--('Data Sheet'!$B$15))),
            --(INT('Data Sheet'!$A$15) &amp; "." &amp; BS999),
            --(INT('Data Sheet'!$B$15) &amp; "." &amp; BS999)
        )
    ),
    IF(BQ999&lt;&gt;"",
        IF(INT('Data Sheet'!$A$15)=INT('Data Sheet'!$B$15),
            --(INT('Data Sheet'!$A$15) &amp; "." &amp; RIGHT(BQ999,3)),
            IF(AND((--(INT('Data Sheet'!$A$15) &amp; "." &amp; RIGHT(BQ999,3))&gt;=--('Data Sheet'!$A$15)), (--(INT('Data Sheet'!$A$15) &amp; "." &amp; RIGHT(BQ999,3))&lt;=--('Data Sheet'!$B$15))),
                --(INT('Data Sheet'!$A$15) &amp; "." &amp; RIGHT(BQ999,3)),
                --(INT('Data Sheet'!$B$15) &amp; "." &amp; RIGHT(BQ999,3))
            )
        ),
        "OK"
    )
)</f>
        <v>OK</v>
      </c>
      <c r="R999" s="19"/>
      <c r="S999" s="19"/>
      <c r="T999" s="19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1"/>
      <c r="AU999" s="21"/>
      <c r="AV999" s="21"/>
      <c r="AW999" s="22"/>
      <c r="AX999" s="99"/>
      <c r="AY999" s="20"/>
      <c r="AZ999" s="20"/>
      <c r="BA999" s="22"/>
      <c r="BB999">
        <v>991</v>
      </c>
      <c r="BC999" s="80"/>
      <c r="BD999" s="80"/>
      <c r="BE999" s="80"/>
      <c r="BF999" s="80"/>
      <c r="BG999" s="32" t="str">
        <f t="shared" si="169"/>
        <v/>
      </c>
      <c r="BH999" s="78">
        <f t="shared" si="167"/>
        <v>0</v>
      </c>
      <c r="BI999" s="2">
        <f t="shared" si="170"/>
        <v>0</v>
      </c>
      <c r="BJ999" s="2">
        <f t="shared" si="171"/>
        <v>0</v>
      </c>
      <c r="BK999" s="2">
        <f t="shared" si="178"/>
        <v>0</v>
      </c>
    </row>
    <row r="1000" spans="2:63" ht="15" customHeight="1" x14ac:dyDescent="0.25">
      <c r="B1000" s="14">
        <v>992</v>
      </c>
      <c r="C1000" s="95" t="str">
        <f t="shared" si="172"/>
        <v/>
      </c>
      <c r="D1000" s="15" t="str">
        <f t="shared" si="177"/>
        <v>OK</v>
      </c>
      <c r="E1000" s="16" t="e">
        <f>VLOOKUP('Data Sheet'!$B$8,'Data Sheet'!$I$2:$J$9,2,FALSE)</f>
        <v>#N/A</v>
      </c>
      <c r="F1000" s="16" t="str">
        <f t="shared" si="173"/>
        <v/>
      </c>
      <c r="G1000" s="103">
        <f t="shared" si="174"/>
        <v>0</v>
      </c>
      <c r="H1000" s="17" t="s">
        <v>26</v>
      </c>
      <c r="I1000" s="17" t="s">
        <v>26</v>
      </c>
      <c r="J1000" s="17" t="str">
        <f>IF('Data Sheet'!$B$9="NC-50","N/A","OK")</f>
        <v>OK</v>
      </c>
      <c r="K1000" s="17" t="str">
        <f>IF('Data Sheet'!$B$9="NC-50","N/A","OK")</f>
        <v>OK</v>
      </c>
      <c r="L1000" s="17" t="str">
        <f t="shared" si="175"/>
        <v>OK</v>
      </c>
      <c r="M1000" s="17" t="str">
        <f t="shared" si="176"/>
        <v>OK</v>
      </c>
      <c r="N1000" s="18" t="str">
        <f>IF(BO1000&lt;&gt;"",
    IF(INT('Data Sheet'!$A$19)=INT('Data Sheet'!$B$19),
        --(INT('Data Sheet'!$A$19) &amp; "." &amp; BO1000),
        IF(AND((--(INT('Data Sheet'!$A$19) &amp; "." &amp; BO1000)&gt;=--('Data Sheet'!$A$19)), (--(INT('Data Sheet'!$A$19) &amp; "." &amp; BO1000)&lt;=--('Data Sheet'!$B$19))),
            --(INT('Data Sheet'!$A$19) &amp; "." &amp; BO1000),
            --(INT('Data Sheet'!$B$19) &amp; "." &amp; BO1000)
        )
    ),
    IF(BN1000&lt;&gt;"",
        IF(INT('Data Sheet'!$A$19)=INT('Data Sheet'!$B$19),
            --(INT('Data Sheet'!$A$19) &amp; "." &amp; LEFT(BN1000,3)),
            IF(AND((--(INT('Data Sheet'!$A$19) &amp; "." &amp; LEFT(BN1000,3))&gt;=--('Data Sheet'!$A$19)), (--(INT('Data Sheet'!$A$19) &amp; "." &amp; LEFT(BN1000,3))&lt;=--('Data Sheet'!$B$19))),
                --(INT('Data Sheet'!$A$19) &amp; "." &amp; LEFT(BN1000,3)),
                --(INT('Data Sheet'!$B$19) &amp; "." &amp; LEFT(BN1000,3))
            )
        ),
        "OK"
    )
)</f>
        <v>OK</v>
      </c>
      <c r="O1000" s="23" t="str">
        <f>IF(BP1000&lt;&gt;"",
    IF(INT('Data Sheet'!$A$19)=INT('Data Sheet'!$B$19),
        --(INT('Data Sheet'!$A$19) &amp; "." &amp; BP1000),
        IF(AND((--(INT('Data Sheet'!$A$19) &amp; "." &amp; BP1000)&gt;=--('Data Sheet'!$A$19)), (--(INT('Data Sheet'!$A$19) &amp; "." &amp; BP1000)&lt;=--('Data Sheet'!$B$19))),
            --(INT('Data Sheet'!$A$19) &amp; "." &amp; BP1000),
            --(INT('Data Sheet'!$B$19) &amp; "." &amp; BP1000)
        )
    ),
    IF(BN1000&lt;&gt;"",
        IF(INT('Data Sheet'!$A$19)=INT('Data Sheet'!$B$19),
            --(INT('Data Sheet'!$A$19) &amp; "." &amp; RIGHT(BN1000,3)),
            IF(AND((--(INT('Data Sheet'!$A$19) &amp; "." &amp; RIGHT(BN1000,3))&gt;=--('Data Sheet'!$A$19)), (--(INT('Data Sheet'!$A$19) &amp; "." &amp; RIGHT(BN1000,3))&lt;=--('Data Sheet'!$B$19))),
                --(INT('Data Sheet'!$A$19) &amp; "." &amp; RIGHT(BN1000,3)),
                --(INT('Data Sheet'!$B$19) &amp; "." &amp; RIGHT(BN1000,3))
            )
        ),
        "OK"
    )
)</f>
        <v>OK</v>
      </c>
      <c r="P1000" s="23" t="str">
        <f>IF(BR1000&lt;&gt;"",
    IF(INT('Data Sheet'!$A$19)=INT('Data Sheet'!$B$15),
        --(INT('Data Sheet'!$A$15) &amp; "." &amp; BR1000),
        IF(AND((--(INT('Data Sheet'!$A$15) &amp; "." &amp; BR1000)&gt;=--('Data Sheet'!$A$15)), (--(INT('Data Sheet'!$A$15) &amp; "." &amp; BR1000)&lt;=--('Data Sheet'!$B$15))),
            --(INT('Data Sheet'!$A$15) &amp; "." &amp; BR1000),
            --(INT('Data Sheet'!$B$15) &amp; "." &amp; BR1000)
        )
    ),
    IF(BQ1000&lt;&gt;"",
        IF(INT('Data Sheet'!$A$15)=INT('Data Sheet'!$B$15),
            --(INT('Data Sheet'!$A$15) &amp; "." &amp; LEFT(BQ1000,3)),
            IF(AND((--(INT('Data Sheet'!$A$15) &amp; "." &amp; LEFT(BQ1000,3))&gt;=--('Data Sheet'!$A$15)), (--(INT('Data Sheet'!$A$15) &amp; "." &amp; LEFT(BQ1000,3))&lt;=--('Data Sheet'!$B$15))),
                --(INT('Data Sheet'!$A$15) &amp; "." &amp; LEFT(BQ1000,3)),
                --(INT('Data Sheet'!$B$15) &amp; "." &amp; LEFT(BQ1000,3))
            )
        ),
        "OK"
    )
)</f>
        <v>OK</v>
      </c>
      <c r="Q1000" s="23" t="str">
        <f>IF(BS1000&lt;&gt;"",
    IF(INT('Data Sheet'!$A$19)=INT('Data Sheet'!$B$15),
        --(INT('Data Sheet'!$A$15) &amp; "." &amp; BS1000),
        IF(AND((--(INT('Data Sheet'!$A$15) &amp; "." &amp; BS1000)&gt;=--('Data Sheet'!$A$15)), (--(INT('Data Sheet'!$A$15) &amp; "." &amp; BS1000)&lt;=--('Data Sheet'!$B$15))),
            --(INT('Data Sheet'!$A$15) &amp; "." &amp; BS1000),
            --(INT('Data Sheet'!$B$15) &amp; "." &amp; BS1000)
        )
    ),
    IF(BQ1000&lt;&gt;"",
        IF(INT('Data Sheet'!$A$15)=INT('Data Sheet'!$B$15),
            --(INT('Data Sheet'!$A$15) &amp; "." &amp; RIGHT(BQ1000,3)),
            IF(AND((--(INT('Data Sheet'!$A$15) &amp; "." &amp; RIGHT(BQ1000,3))&gt;=--('Data Sheet'!$A$15)), (--(INT('Data Sheet'!$A$15) &amp; "." &amp; RIGHT(BQ1000,3))&lt;=--('Data Sheet'!$B$15))),
                --(INT('Data Sheet'!$A$15) &amp; "." &amp; RIGHT(BQ1000,3)),
                --(INT('Data Sheet'!$B$15) &amp; "." &amp; RIGHT(BQ1000,3))
            )
        ),
        "OK"
    )
)</f>
        <v>OK</v>
      </c>
      <c r="R1000" s="19"/>
      <c r="S1000" s="19"/>
      <c r="T1000" s="19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1"/>
      <c r="AU1000" s="21"/>
      <c r="AV1000" s="21"/>
      <c r="AW1000" s="22"/>
      <c r="AX1000" s="99"/>
      <c r="AY1000" s="20"/>
      <c r="AZ1000" s="20"/>
      <c r="BA1000" s="22"/>
      <c r="BB1000">
        <v>992</v>
      </c>
      <c r="BC1000" s="80"/>
      <c r="BD1000" s="80"/>
      <c r="BE1000" s="80"/>
      <c r="BF1000" s="80"/>
      <c r="BG1000" s="32" t="str">
        <f t="shared" si="169"/>
        <v/>
      </c>
      <c r="BH1000" s="78">
        <f t="shared" si="167"/>
        <v>0</v>
      </c>
      <c r="BI1000" s="2">
        <f t="shared" si="170"/>
        <v>0</v>
      </c>
      <c r="BJ1000" s="2">
        <f t="shared" si="171"/>
        <v>0</v>
      </c>
      <c r="BK1000" s="2">
        <f t="shared" si="178"/>
        <v>0</v>
      </c>
    </row>
    <row r="1001" spans="2:63" ht="15" customHeight="1" x14ac:dyDescent="0.25">
      <c r="B1001" s="14">
        <v>993</v>
      </c>
      <c r="C1001" s="95" t="str">
        <f t="shared" si="172"/>
        <v/>
      </c>
      <c r="D1001" s="15" t="str">
        <f t="shared" si="177"/>
        <v>OK</v>
      </c>
      <c r="E1001" s="16" t="e">
        <f>VLOOKUP('Data Sheet'!$B$8,'Data Sheet'!$I$2:$J$9,2,FALSE)</f>
        <v>#N/A</v>
      </c>
      <c r="F1001" s="16" t="str">
        <f t="shared" si="173"/>
        <v/>
      </c>
      <c r="G1001" s="103">
        <f t="shared" si="174"/>
        <v>0</v>
      </c>
      <c r="H1001" s="17" t="s">
        <v>26</v>
      </c>
      <c r="I1001" s="17" t="s">
        <v>26</v>
      </c>
      <c r="J1001" s="17" t="str">
        <f>IF('Data Sheet'!$B$9="NC-50","N/A","OK")</f>
        <v>OK</v>
      </c>
      <c r="K1001" s="17" t="str">
        <f>IF('Data Sheet'!$B$9="NC-50","N/A","OK")</f>
        <v>OK</v>
      </c>
      <c r="L1001" s="17" t="str">
        <f t="shared" si="175"/>
        <v>OK</v>
      </c>
      <c r="M1001" s="17" t="str">
        <f t="shared" si="176"/>
        <v>OK</v>
      </c>
      <c r="N1001" s="18" t="str">
        <f>IF(BO1001&lt;&gt;"",
    IF(INT('Data Sheet'!$A$19)=INT('Data Sheet'!$B$19),
        --(INT('Data Sheet'!$A$19) &amp; "." &amp; BO1001),
        IF(AND((--(INT('Data Sheet'!$A$19) &amp; "." &amp; BO1001)&gt;=--('Data Sheet'!$A$19)), (--(INT('Data Sheet'!$A$19) &amp; "." &amp; BO1001)&lt;=--('Data Sheet'!$B$19))),
            --(INT('Data Sheet'!$A$19) &amp; "." &amp; BO1001),
            --(INT('Data Sheet'!$B$19) &amp; "." &amp; BO1001)
        )
    ),
    IF(BN1001&lt;&gt;"",
        IF(INT('Data Sheet'!$A$19)=INT('Data Sheet'!$B$19),
            --(INT('Data Sheet'!$A$19) &amp; "." &amp; LEFT(BN1001,3)),
            IF(AND((--(INT('Data Sheet'!$A$19) &amp; "." &amp; LEFT(BN1001,3))&gt;=--('Data Sheet'!$A$19)), (--(INT('Data Sheet'!$A$19) &amp; "." &amp; LEFT(BN1001,3))&lt;=--('Data Sheet'!$B$19))),
                --(INT('Data Sheet'!$A$19) &amp; "." &amp; LEFT(BN1001,3)),
                --(INT('Data Sheet'!$B$19) &amp; "." &amp; LEFT(BN1001,3))
            )
        ),
        "OK"
    )
)</f>
        <v>OK</v>
      </c>
      <c r="O1001" s="23" t="str">
        <f>IF(BP1001&lt;&gt;"",
    IF(INT('Data Sheet'!$A$19)=INT('Data Sheet'!$B$19),
        --(INT('Data Sheet'!$A$19) &amp; "." &amp; BP1001),
        IF(AND((--(INT('Data Sheet'!$A$19) &amp; "." &amp; BP1001)&gt;=--('Data Sheet'!$A$19)), (--(INT('Data Sheet'!$A$19) &amp; "." &amp; BP1001)&lt;=--('Data Sheet'!$B$19))),
            --(INT('Data Sheet'!$A$19) &amp; "." &amp; BP1001),
            --(INT('Data Sheet'!$B$19) &amp; "." &amp; BP1001)
        )
    ),
    IF(BN1001&lt;&gt;"",
        IF(INT('Data Sheet'!$A$19)=INT('Data Sheet'!$B$19),
            --(INT('Data Sheet'!$A$19) &amp; "." &amp; RIGHT(BN1001,3)),
            IF(AND((--(INT('Data Sheet'!$A$19) &amp; "." &amp; RIGHT(BN1001,3))&gt;=--('Data Sheet'!$A$19)), (--(INT('Data Sheet'!$A$19) &amp; "." &amp; RIGHT(BN1001,3))&lt;=--('Data Sheet'!$B$19))),
                --(INT('Data Sheet'!$A$19) &amp; "." &amp; RIGHT(BN1001,3)),
                --(INT('Data Sheet'!$B$19) &amp; "." &amp; RIGHT(BN1001,3))
            )
        ),
        "OK"
    )
)</f>
        <v>OK</v>
      </c>
      <c r="P1001" s="23" t="str">
        <f>IF(BR1001&lt;&gt;"",
    IF(INT('Data Sheet'!$A$19)=INT('Data Sheet'!$B$15),
        --(INT('Data Sheet'!$A$15) &amp; "." &amp; BR1001),
        IF(AND((--(INT('Data Sheet'!$A$15) &amp; "." &amp; BR1001)&gt;=--('Data Sheet'!$A$15)), (--(INT('Data Sheet'!$A$15) &amp; "." &amp; BR1001)&lt;=--('Data Sheet'!$B$15))),
            --(INT('Data Sheet'!$A$15) &amp; "." &amp; BR1001),
            --(INT('Data Sheet'!$B$15) &amp; "." &amp; BR1001)
        )
    ),
    IF(BQ1001&lt;&gt;"",
        IF(INT('Data Sheet'!$A$15)=INT('Data Sheet'!$B$15),
            --(INT('Data Sheet'!$A$15) &amp; "." &amp; LEFT(BQ1001,3)),
            IF(AND((--(INT('Data Sheet'!$A$15) &amp; "." &amp; LEFT(BQ1001,3))&gt;=--('Data Sheet'!$A$15)), (--(INT('Data Sheet'!$A$15) &amp; "." &amp; LEFT(BQ1001,3))&lt;=--('Data Sheet'!$B$15))),
                --(INT('Data Sheet'!$A$15) &amp; "." &amp; LEFT(BQ1001,3)),
                --(INT('Data Sheet'!$B$15) &amp; "." &amp; LEFT(BQ1001,3))
            )
        ),
        "OK"
    )
)</f>
        <v>OK</v>
      </c>
      <c r="Q1001" s="23" t="str">
        <f>IF(BS1001&lt;&gt;"",
    IF(INT('Data Sheet'!$A$19)=INT('Data Sheet'!$B$15),
        --(INT('Data Sheet'!$A$15) &amp; "." &amp; BS1001),
        IF(AND((--(INT('Data Sheet'!$A$15) &amp; "." &amp; BS1001)&gt;=--('Data Sheet'!$A$15)), (--(INT('Data Sheet'!$A$15) &amp; "." &amp; BS1001)&lt;=--('Data Sheet'!$B$15))),
            --(INT('Data Sheet'!$A$15) &amp; "." &amp; BS1001),
            --(INT('Data Sheet'!$B$15) &amp; "." &amp; BS1001)
        )
    ),
    IF(BQ1001&lt;&gt;"",
        IF(INT('Data Sheet'!$A$15)=INT('Data Sheet'!$B$15),
            --(INT('Data Sheet'!$A$15) &amp; "." &amp; RIGHT(BQ1001,3)),
            IF(AND((--(INT('Data Sheet'!$A$15) &amp; "." &amp; RIGHT(BQ1001,3))&gt;=--('Data Sheet'!$A$15)), (--(INT('Data Sheet'!$A$15) &amp; "." &amp; RIGHT(BQ1001,3))&lt;=--('Data Sheet'!$B$15))),
                --(INT('Data Sheet'!$A$15) &amp; "." &amp; RIGHT(BQ1001,3)),
                --(INT('Data Sheet'!$B$15) &amp; "." &amp; RIGHT(BQ1001,3))
            )
        ),
        "OK"
    )
)</f>
        <v>OK</v>
      </c>
      <c r="R1001" s="19"/>
      <c r="S1001" s="19"/>
      <c r="T1001" s="19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1"/>
      <c r="AU1001" s="21"/>
      <c r="AV1001" s="21"/>
      <c r="AW1001" s="22"/>
      <c r="AX1001" s="99"/>
      <c r="AY1001" s="20"/>
      <c r="AZ1001" s="20"/>
      <c r="BA1001" s="22"/>
      <c r="BB1001">
        <v>993</v>
      </c>
      <c r="BC1001" s="80"/>
      <c r="BD1001" s="80"/>
      <c r="BE1001" s="80"/>
      <c r="BF1001" s="80"/>
      <c r="BG1001" s="32" t="str">
        <f t="shared" si="169"/>
        <v/>
      </c>
      <c r="BH1001" s="78">
        <f t="shared" si="167"/>
        <v>0</v>
      </c>
      <c r="BI1001" s="2">
        <f t="shared" si="170"/>
        <v>0</v>
      </c>
      <c r="BJ1001" s="2">
        <f t="shared" si="171"/>
        <v>0</v>
      </c>
      <c r="BK1001" s="2">
        <f t="shared" si="178"/>
        <v>0</v>
      </c>
    </row>
    <row r="1002" spans="2:63" ht="15" customHeight="1" x14ac:dyDescent="0.25">
      <c r="B1002" s="14">
        <v>994</v>
      </c>
      <c r="C1002" s="95" t="str">
        <f t="shared" si="172"/>
        <v/>
      </c>
      <c r="D1002" s="15" t="str">
        <f t="shared" si="177"/>
        <v>OK</v>
      </c>
      <c r="E1002" s="16" t="e">
        <f>VLOOKUP('Data Sheet'!$B$8,'Data Sheet'!$I$2:$J$9,2,FALSE)</f>
        <v>#N/A</v>
      </c>
      <c r="F1002" s="16" t="str">
        <f t="shared" si="173"/>
        <v/>
      </c>
      <c r="G1002" s="103">
        <f t="shared" si="174"/>
        <v>0</v>
      </c>
      <c r="H1002" s="17" t="s">
        <v>26</v>
      </c>
      <c r="I1002" s="17" t="s">
        <v>26</v>
      </c>
      <c r="J1002" s="17" t="str">
        <f>IF('Data Sheet'!$B$9="NC-50","N/A","OK")</f>
        <v>OK</v>
      </c>
      <c r="K1002" s="17" t="str">
        <f>IF('Data Sheet'!$B$9="NC-50","N/A","OK")</f>
        <v>OK</v>
      </c>
      <c r="L1002" s="17" t="str">
        <f t="shared" si="175"/>
        <v>OK</v>
      </c>
      <c r="M1002" s="17" t="str">
        <f t="shared" si="176"/>
        <v>OK</v>
      </c>
      <c r="N1002" s="18" t="str">
        <f>IF(BO1002&lt;&gt;"",
    IF(INT('Data Sheet'!$A$19)=INT('Data Sheet'!$B$19),
        --(INT('Data Sheet'!$A$19) &amp; "." &amp; BO1002),
        IF(AND((--(INT('Data Sheet'!$A$19) &amp; "." &amp; BO1002)&gt;=--('Data Sheet'!$A$19)), (--(INT('Data Sheet'!$A$19) &amp; "." &amp; BO1002)&lt;=--('Data Sheet'!$B$19))),
            --(INT('Data Sheet'!$A$19) &amp; "." &amp; BO1002),
            --(INT('Data Sheet'!$B$19) &amp; "." &amp; BO1002)
        )
    ),
    IF(BN1002&lt;&gt;"",
        IF(INT('Data Sheet'!$A$19)=INT('Data Sheet'!$B$19),
            --(INT('Data Sheet'!$A$19) &amp; "." &amp; LEFT(BN1002,3)),
            IF(AND((--(INT('Data Sheet'!$A$19) &amp; "." &amp; LEFT(BN1002,3))&gt;=--('Data Sheet'!$A$19)), (--(INT('Data Sheet'!$A$19) &amp; "." &amp; LEFT(BN1002,3))&lt;=--('Data Sheet'!$B$19))),
                --(INT('Data Sheet'!$A$19) &amp; "." &amp; LEFT(BN1002,3)),
                --(INT('Data Sheet'!$B$19) &amp; "." &amp; LEFT(BN1002,3))
            )
        ),
        "OK"
    )
)</f>
        <v>OK</v>
      </c>
      <c r="O1002" s="23" t="str">
        <f>IF(BP1002&lt;&gt;"",
    IF(INT('Data Sheet'!$A$19)=INT('Data Sheet'!$B$19),
        --(INT('Data Sheet'!$A$19) &amp; "." &amp; BP1002),
        IF(AND((--(INT('Data Sheet'!$A$19) &amp; "." &amp; BP1002)&gt;=--('Data Sheet'!$A$19)), (--(INT('Data Sheet'!$A$19) &amp; "." &amp; BP1002)&lt;=--('Data Sheet'!$B$19))),
            --(INT('Data Sheet'!$A$19) &amp; "." &amp; BP1002),
            --(INT('Data Sheet'!$B$19) &amp; "." &amp; BP1002)
        )
    ),
    IF(BN1002&lt;&gt;"",
        IF(INT('Data Sheet'!$A$19)=INT('Data Sheet'!$B$19),
            --(INT('Data Sheet'!$A$19) &amp; "." &amp; RIGHT(BN1002,3)),
            IF(AND((--(INT('Data Sheet'!$A$19) &amp; "." &amp; RIGHT(BN1002,3))&gt;=--('Data Sheet'!$A$19)), (--(INT('Data Sheet'!$A$19) &amp; "." &amp; RIGHT(BN1002,3))&lt;=--('Data Sheet'!$B$19))),
                --(INT('Data Sheet'!$A$19) &amp; "." &amp; RIGHT(BN1002,3)),
                --(INT('Data Sheet'!$B$19) &amp; "." &amp; RIGHT(BN1002,3))
            )
        ),
        "OK"
    )
)</f>
        <v>OK</v>
      </c>
      <c r="P1002" s="23" t="str">
        <f>IF(BR1002&lt;&gt;"",
    IF(INT('Data Sheet'!$A$19)=INT('Data Sheet'!$B$15),
        --(INT('Data Sheet'!$A$15) &amp; "." &amp; BR1002),
        IF(AND((--(INT('Data Sheet'!$A$15) &amp; "." &amp; BR1002)&gt;=--('Data Sheet'!$A$15)), (--(INT('Data Sheet'!$A$15) &amp; "." &amp; BR1002)&lt;=--('Data Sheet'!$B$15))),
            --(INT('Data Sheet'!$A$15) &amp; "." &amp; BR1002),
            --(INT('Data Sheet'!$B$15) &amp; "." &amp; BR1002)
        )
    ),
    IF(BQ1002&lt;&gt;"",
        IF(INT('Data Sheet'!$A$15)=INT('Data Sheet'!$B$15),
            --(INT('Data Sheet'!$A$15) &amp; "." &amp; LEFT(BQ1002,3)),
            IF(AND((--(INT('Data Sheet'!$A$15) &amp; "." &amp; LEFT(BQ1002,3))&gt;=--('Data Sheet'!$A$15)), (--(INT('Data Sheet'!$A$15) &amp; "." &amp; LEFT(BQ1002,3))&lt;=--('Data Sheet'!$B$15))),
                --(INT('Data Sheet'!$A$15) &amp; "." &amp; LEFT(BQ1002,3)),
                --(INT('Data Sheet'!$B$15) &amp; "." &amp; LEFT(BQ1002,3))
            )
        ),
        "OK"
    )
)</f>
        <v>OK</v>
      </c>
      <c r="Q1002" s="23" t="str">
        <f>IF(BS1002&lt;&gt;"",
    IF(INT('Data Sheet'!$A$19)=INT('Data Sheet'!$B$15),
        --(INT('Data Sheet'!$A$15) &amp; "." &amp; BS1002),
        IF(AND((--(INT('Data Sheet'!$A$15) &amp; "." &amp; BS1002)&gt;=--('Data Sheet'!$A$15)), (--(INT('Data Sheet'!$A$15) &amp; "." &amp; BS1002)&lt;=--('Data Sheet'!$B$15))),
            --(INT('Data Sheet'!$A$15) &amp; "." &amp; BS1002),
            --(INT('Data Sheet'!$B$15) &amp; "." &amp; BS1002)
        )
    ),
    IF(BQ1002&lt;&gt;"",
        IF(INT('Data Sheet'!$A$15)=INT('Data Sheet'!$B$15),
            --(INT('Data Sheet'!$A$15) &amp; "." &amp; RIGHT(BQ1002,3)),
            IF(AND((--(INT('Data Sheet'!$A$15) &amp; "." &amp; RIGHT(BQ1002,3))&gt;=--('Data Sheet'!$A$15)), (--(INT('Data Sheet'!$A$15) &amp; "." &amp; RIGHT(BQ1002,3))&lt;=--('Data Sheet'!$B$15))),
                --(INT('Data Sheet'!$A$15) &amp; "." &amp; RIGHT(BQ1002,3)),
                --(INT('Data Sheet'!$B$15) &amp; "." &amp; RIGHT(BQ1002,3))
            )
        ),
        "OK"
    )
)</f>
        <v>OK</v>
      </c>
      <c r="R1002" s="19"/>
      <c r="S1002" s="19"/>
      <c r="T1002" s="19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1"/>
      <c r="AU1002" s="21"/>
      <c r="AV1002" s="21"/>
      <c r="AW1002" s="22"/>
      <c r="AX1002" s="99"/>
      <c r="AY1002" s="20"/>
      <c r="AZ1002" s="20"/>
      <c r="BA1002" s="22"/>
      <c r="BB1002">
        <v>994</v>
      </c>
      <c r="BC1002" s="80"/>
      <c r="BD1002" s="80"/>
      <c r="BE1002" s="80"/>
      <c r="BF1002" s="80"/>
      <c r="BG1002" s="32" t="str">
        <f t="shared" si="169"/>
        <v/>
      </c>
      <c r="BH1002" s="78">
        <f t="shared" si="167"/>
        <v>0</v>
      </c>
      <c r="BI1002" s="2">
        <f t="shared" si="170"/>
        <v>0</v>
      </c>
      <c r="BJ1002" s="2">
        <f t="shared" si="171"/>
        <v>0</v>
      </c>
      <c r="BK1002" s="2">
        <f t="shared" si="178"/>
        <v>0</v>
      </c>
    </row>
    <row r="1003" spans="2:63" ht="15" customHeight="1" x14ac:dyDescent="0.25">
      <c r="B1003" s="14">
        <v>995</v>
      </c>
      <c r="C1003" s="95" t="str">
        <f t="shared" si="172"/>
        <v/>
      </c>
      <c r="D1003" s="15" t="str">
        <f t="shared" si="177"/>
        <v>OK</v>
      </c>
      <c r="E1003" s="16" t="e">
        <f>VLOOKUP('Data Sheet'!$B$8,'Data Sheet'!$I$2:$J$9,2,FALSE)</f>
        <v>#N/A</v>
      </c>
      <c r="F1003" s="16" t="str">
        <f t="shared" si="173"/>
        <v/>
      </c>
      <c r="G1003" s="103">
        <f t="shared" si="174"/>
        <v>0</v>
      </c>
      <c r="H1003" s="17" t="s">
        <v>26</v>
      </c>
      <c r="I1003" s="17" t="s">
        <v>26</v>
      </c>
      <c r="J1003" s="17" t="str">
        <f>IF('Data Sheet'!$B$9="NC-50","N/A","OK")</f>
        <v>OK</v>
      </c>
      <c r="K1003" s="17" t="str">
        <f>IF('Data Sheet'!$B$9="NC-50","N/A","OK")</f>
        <v>OK</v>
      </c>
      <c r="L1003" s="17" t="str">
        <f t="shared" si="175"/>
        <v>OK</v>
      </c>
      <c r="M1003" s="17" t="str">
        <f t="shared" si="176"/>
        <v>OK</v>
      </c>
      <c r="N1003" s="18" t="str">
        <f>IF(BO1003&lt;&gt;"",
    IF(INT('Data Sheet'!$A$19)=INT('Data Sheet'!$B$19),
        --(INT('Data Sheet'!$A$19) &amp; "." &amp; BO1003),
        IF(AND((--(INT('Data Sheet'!$A$19) &amp; "." &amp; BO1003)&gt;=--('Data Sheet'!$A$19)), (--(INT('Data Sheet'!$A$19) &amp; "." &amp; BO1003)&lt;=--('Data Sheet'!$B$19))),
            --(INT('Data Sheet'!$A$19) &amp; "." &amp; BO1003),
            --(INT('Data Sheet'!$B$19) &amp; "." &amp; BO1003)
        )
    ),
    IF(BN1003&lt;&gt;"",
        IF(INT('Data Sheet'!$A$19)=INT('Data Sheet'!$B$19),
            --(INT('Data Sheet'!$A$19) &amp; "." &amp; LEFT(BN1003,3)),
            IF(AND((--(INT('Data Sheet'!$A$19) &amp; "." &amp; LEFT(BN1003,3))&gt;=--('Data Sheet'!$A$19)), (--(INT('Data Sheet'!$A$19) &amp; "." &amp; LEFT(BN1003,3))&lt;=--('Data Sheet'!$B$19))),
                --(INT('Data Sheet'!$A$19) &amp; "." &amp; LEFT(BN1003,3)),
                --(INT('Data Sheet'!$B$19) &amp; "." &amp; LEFT(BN1003,3))
            )
        ),
        "OK"
    )
)</f>
        <v>OK</v>
      </c>
      <c r="O1003" s="23" t="str">
        <f>IF(BP1003&lt;&gt;"",
    IF(INT('Data Sheet'!$A$19)=INT('Data Sheet'!$B$19),
        --(INT('Data Sheet'!$A$19) &amp; "." &amp; BP1003),
        IF(AND((--(INT('Data Sheet'!$A$19) &amp; "." &amp; BP1003)&gt;=--('Data Sheet'!$A$19)), (--(INT('Data Sheet'!$A$19) &amp; "." &amp; BP1003)&lt;=--('Data Sheet'!$B$19))),
            --(INT('Data Sheet'!$A$19) &amp; "." &amp; BP1003),
            --(INT('Data Sheet'!$B$19) &amp; "." &amp; BP1003)
        )
    ),
    IF(BN1003&lt;&gt;"",
        IF(INT('Data Sheet'!$A$19)=INT('Data Sheet'!$B$19),
            --(INT('Data Sheet'!$A$19) &amp; "." &amp; RIGHT(BN1003,3)),
            IF(AND((--(INT('Data Sheet'!$A$19) &amp; "." &amp; RIGHT(BN1003,3))&gt;=--('Data Sheet'!$A$19)), (--(INT('Data Sheet'!$A$19) &amp; "." &amp; RIGHT(BN1003,3))&lt;=--('Data Sheet'!$B$19))),
                --(INT('Data Sheet'!$A$19) &amp; "." &amp; RIGHT(BN1003,3)),
                --(INT('Data Sheet'!$B$19) &amp; "." &amp; RIGHT(BN1003,3))
            )
        ),
        "OK"
    )
)</f>
        <v>OK</v>
      </c>
      <c r="P1003" s="23" t="str">
        <f>IF(BR1003&lt;&gt;"",
    IF(INT('Data Sheet'!$A$19)=INT('Data Sheet'!$B$15),
        --(INT('Data Sheet'!$A$15) &amp; "." &amp; BR1003),
        IF(AND((--(INT('Data Sheet'!$A$15) &amp; "." &amp; BR1003)&gt;=--('Data Sheet'!$A$15)), (--(INT('Data Sheet'!$A$15) &amp; "." &amp; BR1003)&lt;=--('Data Sheet'!$B$15))),
            --(INT('Data Sheet'!$A$15) &amp; "." &amp; BR1003),
            --(INT('Data Sheet'!$B$15) &amp; "." &amp; BR1003)
        )
    ),
    IF(BQ1003&lt;&gt;"",
        IF(INT('Data Sheet'!$A$15)=INT('Data Sheet'!$B$15),
            --(INT('Data Sheet'!$A$15) &amp; "." &amp; LEFT(BQ1003,3)),
            IF(AND((--(INT('Data Sheet'!$A$15) &amp; "." &amp; LEFT(BQ1003,3))&gt;=--('Data Sheet'!$A$15)), (--(INT('Data Sheet'!$A$15) &amp; "." &amp; LEFT(BQ1003,3))&lt;=--('Data Sheet'!$B$15))),
                --(INT('Data Sheet'!$A$15) &amp; "." &amp; LEFT(BQ1003,3)),
                --(INT('Data Sheet'!$B$15) &amp; "." &amp; LEFT(BQ1003,3))
            )
        ),
        "OK"
    )
)</f>
        <v>OK</v>
      </c>
      <c r="Q1003" s="23" t="str">
        <f>IF(BS1003&lt;&gt;"",
    IF(INT('Data Sheet'!$A$19)=INT('Data Sheet'!$B$15),
        --(INT('Data Sheet'!$A$15) &amp; "." &amp; BS1003),
        IF(AND((--(INT('Data Sheet'!$A$15) &amp; "." &amp; BS1003)&gt;=--('Data Sheet'!$A$15)), (--(INT('Data Sheet'!$A$15) &amp; "." &amp; BS1003)&lt;=--('Data Sheet'!$B$15))),
            --(INT('Data Sheet'!$A$15) &amp; "." &amp; BS1003),
            --(INT('Data Sheet'!$B$15) &amp; "." &amp; BS1003)
        )
    ),
    IF(BQ1003&lt;&gt;"",
        IF(INT('Data Sheet'!$A$15)=INT('Data Sheet'!$B$15),
            --(INT('Data Sheet'!$A$15) &amp; "." &amp; RIGHT(BQ1003,3)),
            IF(AND((--(INT('Data Sheet'!$A$15) &amp; "." &amp; RIGHT(BQ1003,3))&gt;=--('Data Sheet'!$A$15)), (--(INT('Data Sheet'!$A$15) &amp; "." &amp; RIGHT(BQ1003,3))&lt;=--('Data Sheet'!$B$15))),
                --(INT('Data Sheet'!$A$15) &amp; "." &amp; RIGHT(BQ1003,3)),
                --(INT('Data Sheet'!$B$15) &amp; "." &amp; RIGHT(BQ1003,3))
            )
        ),
        "OK"
    )
)</f>
        <v>OK</v>
      </c>
      <c r="R1003" s="19"/>
      <c r="S1003" s="19"/>
      <c r="T1003" s="19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1"/>
      <c r="AU1003" s="21"/>
      <c r="AV1003" s="21"/>
      <c r="AW1003" s="22"/>
      <c r="AX1003" s="99"/>
      <c r="AY1003" s="20"/>
      <c r="AZ1003" s="20"/>
      <c r="BA1003" s="22"/>
      <c r="BB1003">
        <v>995</v>
      </c>
      <c r="BC1003" s="80"/>
      <c r="BD1003" s="80"/>
      <c r="BE1003" s="80"/>
      <c r="BF1003" s="80"/>
      <c r="BG1003" s="32" t="str">
        <f t="shared" si="169"/>
        <v/>
      </c>
      <c r="BH1003" s="78">
        <f t="shared" si="167"/>
        <v>0</v>
      </c>
      <c r="BI1003" s="2">
        <f t="shared" si="170"/>
        <v>0</v>
      </c>
      <c r="BJ1003" s="2">
        <f t="shared" si="171"/>
        <v>0</v>
      </c>
      <c r="BK1003" s="2">
        <f t="shared" si="178"/>
        <v>0</v>
      </c>
    </row>
    <row r="1004" spans="2:63" ht="15" customHeight="1" x14ac:dyDescent="0.25">
      <c r="B1004" s="14">
        <v>996</v>
      </c>
      <c r="C1004" s="95" t="str">
        <f t="shared" si="172"/>
        <v/>
      </c>
      <c r="D1004" s="15" t="str">
        <f t="shared" si="177"/>
        <v>OK</v>
      </c>
      <c r="E1004" s="16" t="e">
        <f>VLOOKUP('Data Sheet'!$B$8,'Data Sheet'!$I$2:$J$9,2,FALSE)</f>
        <v>#N/A</v>
      </c>
      <c r="F1004" s="16" t="str">
        <f t="shared" si="173"/>
        <v/>
      </c>
      <c r="G1004" s="103">
        <f t="shared" si="174"/>
        <v>0</v>
      </c>
      <c r="H1004" s="17" t="s">
        <v>26</v>
      </c>
      <c r="I1004" s="17" t="s">
        <v>26</v>
      </c>
      <c r="J1004" s="17" t="str">
        <f>IF('Data Sheet'!$B$9="NC-50","N/A","OK")</f>
        <v>OK</v>
      </c>
      <c r="K1004" s="17" t="str">
        <f>IF('Data Sheet'!$B$9="NC-50","N/A","OK")</f>
        <v>OK</v>
      </c>
      <c r="L1004" s="17" t="str">
        <f t="shared" si="175"/>
        <v>OK</v>
      </c>
      <c r="M1004" s="17" t="str">
        <f t="shared" si="176"/>
        <v>OK</v>
      </c>
      <c r="N1004" s="18" t="str">
        <f>IF(BO1004&lt;&gt;"",
    IF(INT('Data Sheet'!$A$19)=INT('Data Sheet'!$B$19),
        --(INT('Data Sheet'!$A$19) &amp; "." &amp; BO1004),
        IF(AND((--(INT('Data Sheet'!$A$19) &amp; "." &amp; BO1004)&gt;=--('Data Sheet'!$A$19)), (--(INT('Data Sheet'!$A$19) &amp; "." &amp; BO1004)&lt;=--('Data Sheet'!$B$19))),
            --(INT('Data Sheet'!$A$19) &amp; "." &amp; BO1004),
            --(INT('Data Sheet'!$B$19) &amp; "." &amp; BO1004)
        )
    ),
    IF(BN1004&lt;&gt;"",
        IF(INT('Data Sheet'!$A$19)=INT('Data Sheet'!$B$19),
            --(INT('Data Sheet'!$A$19) &amp; "." &amp; LEFT(BN1004,3)),
            IF(AND((--(INT('Data Sheet'!$A$19) &amp; "." &amp; LEFT(BN1004,3))&gt;=--('Data Sheet'!$A$19)), (--(INT('Data Sheet'!$A$19) &amp; "." &amp; LEFT(BN1004,3))&lt;=--('Data Sheet'!$B$19))),
                --(INT('Data Sheet'!$A$19) &amp; "." &amp; LEFT(BN1004,3)),
                --(INT('Data Sheet'!$B$19) &amp; "." &amp; LEFT(BN1004,3))
            )
        ),
        "OK"
    )
)</f>
        <v>OK</v>
      </c>
      <c r="O1004" s="23" t="str">
        <f>IF(BP1004&lt;&gt;"",
    IF(INT('Data Sheet'!$A$19)=INT('Data Sheet'!$B$19),
        --(INT('Data Sheet'!$A$19) &amp; "." &amp; BP1004),
        IF(AND((--(INT('Data Sheet'!$A$19) &amp; "." &amp; BP1004)&gt;=--('Data Sheet'!$A$19)), (--(INT('Data Sheet'!$A$19) &amp; "." &amp; BP1004)&lt;=--('Data Sheet'!$B$19))),
            --(INT('Data Sheet'!$A$19) &amp; "." &amp; BP1004),
            --(INT('Data Sheet'!$B$19) &amp; "." &amp; BP1004)
        )
    ),
    IF(BN1004&lt;&gt;"",
        IF(INT('Data Sheet'!$A$19)=INT('Data Sheet'!$B$19),
            --(INT('Data Sheet'!$A$19) &amp; "." &amp; RIGHT(BN1004,3)),
            IF(AND((--(INT('Data Sheet'!$A$19) &amp; "." &amp; RIGHT(BN1004,3))&gt;=--('Data Sheet'!$A$19)), (--(INT('Data Sheet'!$A$19) &amp; "." &amp; RIGHT(BN1004,3))&lt;=--('Data Sheet'!$B$19))),
                --(INT('Data Sheet'!$A$19) &amp; "." &amp; RIGHT(BN1004,3)),
                --(INT('Data Sheet'!$B$19) &amp; "." &amp; RIGHT(BN1004,3))
            )
        ),
        "OK"
    )
)</f>
        <v>OK</v>
      </c>
      <c r="P1004" s="23" t="str">
        <f>IF(BR1004&lt;&gt;"",
    IF(INT('Data Sheet'!$A$19)=INT('Data Sheet'!$B$15),
        --(INT('Data Sheet'!$A$15) &amp; "." &amp; BR1004),
        IF(AND((--(INT('Data Sheet'!$A$15) &amp; "." &amp; BR1004)&gt;=--('Data Sheet'!$A$15)), (--(INT('Data Sheet'!$A$15) &amp; "." &amp; BR1004)&lt;=--('Data Sheet'!$B$15))),
            --(INT('Data Sheet'!$A$15) &amp; "." &amp; BR1004),
            --(INT('Data Sheet'!$B$15) &amp; "." &amp; BR1004)
        )
    ),
    IF(BQ1004&lt;&gt;"",
        IF(INT('Data Sheet'!$A$15)=INT('Data Sheet'!$B$15),
            --(INT('Data Sheet'!$A$15) &amp; "." &amp; LEFT(BQ1004,3)),
            IF(AND((--(INT('Data Sheet'!$A$15) &amp; "." &amp; LEFT(BQ1004,3))&gt;=--('Data Sheet'!$A$15)), (--(INT('Data Sheet'!$A$15) &amp; "." &amp; LEFT(BQ1004,3))&lt;=--('Data Sheet'!$B$15))),
                --(INT('Data Sheet'!$A$15) &amp; "." &amp; LEFT(BQ1004,3)),
                --(INT('Data Sheet'!$B$15) &amp; "." &amp; LEFT(BQ1004,3))
            )
        ),
        "OK"
    )
)</f>
        <v>OK</v>
      </c>
      <c r="Q1004" s="23" t="str">
        <f>IF(BS1004&lt;&gt;"",
    IF(INT('Data Sheet'!$A$19)=INT('Data Sheet'!$B$15),
        --(INT('Data Sheet'!$A$15) &amp; "." &amp; BS1004),
        IF(AND((--(INT('Data Sheet'!$A$15) &amp; "." &amp; BS1004)&gt;=--('Data Sheet'!$A$15)), (--(INT('Data Sheet'!$A$15) &amp; "." &amp; BS1004)&lt;=--('Data Sheet'!$B$15))),
            --(INT('Data Sheet'!$A$15) &amp; "." &amp; BS1004),
            --(INT('Data Sheet'!$B$15) &amp; "." &amp; BS1004)
        )
    ),
    IF(BQ1004&lt;&gt;"",
        IF(INT('Data Sheet'!$A$15)=INT('Data Sheet'!$B$15),
            --(INT('Data Sheet'!$A$15) &amp; "." &amp; RIGHT(BQ1004,3)),
            IF(AND((--(INT('Data Sheet'!$A$15) &amp; "." &amp; RIGHT(BQ1004,3))&gt;=--('Data Sheet'!$A$15)), (--(INT('Data Sheet'!$A$15) &amp; "." &amp; RIGHT(BQ1004,3))&lt;=--('Data Sheet'!$B$15))),
                --(INT('Data Sheet'!$A$15) &amp; "." &amp; RIGHT(BQ1004,3)),
                --(INT('Data Sheet'!$B$15) &amp; "." &amp; RIGHT(BQ1004,3))
            )
        ),
        "OK"
    )
)</f>
        <v>OK</v>
      </c>
      <c r="R1004" s="19"/>
      <c r="S1004" s="19"/>
      <c r="T1004" s="19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1"/>
      <c r="AU1004" s="21"/>
      <c r="AV1004" s="21"/>
      <c r="AW1004" s="22"/>
      <c r="AX1004" s="99"/>
      <c r="AY1004" s="20"/>
      <c r="AZ1004" s="20"/>
      <c r="BA1004" s="22"/>
      <c r="BB1004">
        <v>996</v>
      </c>
      <c r="BC1004" s="80"/>
      <c r="BD1004" s="80"/>
      <c r="BE1004" s="80"/>
      <c r="BF1004" s="80"/>
      <c r="BG1004" s="32" t="str">
        <f t="shared" si="169"/>
        <v/>
      </c>
      <c r="BH1004" s="78">
        <f t="shared" si="167"/>
        <v>0</v>
      </c>
      <c r="BI1004" s="2">
        <f t="shared" si="170"/>
        <v>0</v>
      </c>
      <c r="BJ1004" s="2">
        <f t="shared" si="171"/>
        <v>0</v>
      </c>
      <c r="BK1004" s="2">
        <f t="shared" si="178"/>
        <v>0</v>
      </c>
    </row>
    <row r="1005" spans="2:63" ht="15" customHeight="1" x14ac:dyDescent="0.25">
      <c r="B1005" s="14">
        <v>997</v>
      </c>
      <c r="C1005" s="95" t="str">
        <f t="shared" si="172"/>
        <v/>
      </c>
      <c r="D1005" s="15" t="str">
        <f t="shared" si="177"/>
        <v>OK</v>
      </c>
      <c r="E1005" s="16" t="e">
        <f>VLOOKUP('Data Sheet'!$B$8,'Data Sheet'!$I$2:$J$9,2,FALSE)</f>
        <v>#N/A</v>
      </c>
      <c r="F1005" s="16" t="str">
        <f t="shared" si="173"/>
        <v/>
      </c>
      <c r="G1005" s="103">
        <f t="shared" si="174"/>
        <v>0</v>
      </c>
      <c r="H1005" s="17" t="s">
        <v>26</v>
      </c>
      <c r="I1005" s="17" t="s">
        <v>26</v>
      </c>
      <c r="J1005" s="17" t="str">
        <f>IF('Data Sheet'!$B$9="NC-50","N/A","OK")</f>
        <v>OK</v>
      </c>
      <c r="K1005" s="17" t="str">
        <f>IF('Data Sheet'!$B$9="NC-50","N/A","OK")</f>
        <v>OK</v>
      </c>
      <c r="L1005" s="17" t="str">
        <f t="shared" si="175"/>
        <v>OK</v>
      </c>
      <c r="M1005" s="17" t="str">
        <f t="shared" si="176"/>
        <v>OK</v>
      </c>
      <c r="N1005" s="18" t="str">
        <f>IF(BO1005&lt;&gt;"",
    IF(INT('Data Sheet'!$A$19)=INT('Data Sheet'!$B$19),
        --(INT('Data Sheet'!$A$19) &amp; "." &amp; BO1005),
        IF(AND((--(INT('Data Sheet'!$A$19) &amp; "." &amp; BO1005)&gt;=--('Data Sheet'!$A$19)), (--(INT('Data Sheet'!$A$19) &amp; "." &amp; BO1005)&lt;=--('Data Sheet'!$B$19))),
            --(INT('Data Sheet'!$A$19) &amp; "." &amp; BO1005),
            --(INT('Data Sheet'!$B$19) &amp; "." &amp; BO1005)
        )
    ),
    IF(BN1005&lt;&gt;"",
        IF(INT('Data Sheet'!$A$19)=INT('Data Sheet'!$B$19),
            --(INT('Data Sheet'!$A$19) &amp; "." &amp; LEFT(BN1005,3)),
            IF(AND((--(INT('Data Sheet'!$A$19) &amp; "." &amp; LEFT(BN1005,3))&gt;=--('Data Sheet'!$A$19)), (--(INT('Data Sheet'!$A$19) &amp; "." &amp; LEFT(BN1005,3))&lt;=--('Data Sheet'!$B$19))),
                --(INT('Data Sheet'!$A$19) &amp; "." &amp; LEFT(BN1005,3)),
                --(INT('Data Sheet'!$B$19) &amp; "." &amp; LEFT(BN1005,3))
            )
        ),
        "OK"
    )
)</f>
        <v>OK</v>
      </c>
      <c r="O1005" s="23" t="str">
        <f>IF(BP1005&lt;&gt;"",
    IF(INT('Data Sheet'!$A$19)=INT('Data Sheet'!$B$19),
        --(INT('Data Sheet'!$A$19) &amp; "." &amp; BP1005),
        IF(AND((--(INT('Data Sheet'!$A$19) &amp; "." &amp; BP1005)&gt;=--('Data Sheet'!$A$19)), (--(INT('Data Sheet'!$A$19) &amp; "." &amp; BP1005)&lt;=--('Data Sheet'!$B$19))),
            --(INT('Data Sheet'!$A$19) &amp; "." &amp; BP1005),
            --(INT('Data Sheet'!$B$19) &amp; "." &amp; BP1005)
        )
    ),
    IF(BN1005&lt;&gt;"",
        IF(INT('Data Sheet'!$A$19)=INT('Data Sheet'!$B$19),
            --(INT('Data Sheet'!$A$19) &amp; "." &amp; RIGHT(BN1005,3)),
            IF(AND((--(INT('Data Sheet'!$A$19) &amp; "." &amp; RIGHT(BN1005,3))&gt;=--('Data Sheet'!$A$19)), (--(INT('Data Sheet'!$A$19) &amp; "." &amp; RIGHT(BN1005,3))&lt;=--('Data Sheet'!$B$19))),
                --(INT('Data Sheet'!$A$19) &amp; "." &amp; RIGHT(BN1005,3)),
                --(INT('Data Sheet'!$B$19) &amp; "." &amp; RIGHT(BN1005,3))
            )
        ),
        "OK"
    )
)</f>
        <v>OK</v>
      </c>
      <c r="P1005" s="23" t="str">
        <f>IF(BR1005&lt;&gt;"",
    IF(INT('Data Sheet'!$A$19)=INT('Data Sheet'!$B$15),
        --(INT('Data Sheet'!$A$15) &amp; "." &amp; BR1005),
        IF(AND((--(INT('Data Sheet'!$A$15) &amp; "." &amp; BR1005)&gt;=--('Data Sheet'!$A$15)), (--(INT('Data Sheet'!$A$15) &amp; "." &amp; BR1005)&lt;=--('Data Sheet'!$B$15))),
            --(INT('Data Sheet'!$A$15) &amp; "." &amp; BR1005),
            --(INT('Data Sheet'!$B$15) &amp; "." &amp; BR1005)
        )
    ),
    IF(BQ1005&lt;&gt;"",
        IF(INT('Data Sheet'!$A$15)=INT('Data Sheet'!$B$15),
            --(INT('Data Sheet'!$A$15) &amp; "." &amp; LEFT(BQ1005,3)),
            IF(AND((--(INT('Data Sheet'!$A$15) &amp; "." &amp; LEFT(BQ1005,3))&gt;=--('Data Sheet'!$A$15)), (--(INT('Data Sheet'!$A$15) &amp; "." &amp; LEFT(BQ1005,3))&lt;=--('Data Sheet'!$B$15))),
                --(INT('Data Sheet'!$A$15) &amp; "." &amp; LEFT(BQ1005,3)),
                --(INT('Data Sheet'!$B$15) &amp; "." &amp; LEFT(BQ1005,3))
            )
        ),
        "OK"
    )
)</f>
        <v>OK</v>
      </c>
      <c r="Q1005" s="23" t="str">
        <f>IF(BS1005&lt;&gt;"",
    IF(INT('Data Sheet'!$A$19)=INT('Data Sheet'!$B$15),
        --(INT('Data Sheet'!$A$15) &amp; "." &amp; BS1005),
        IF(AND((--(INT('Data Sheet'!$A$15) &amp; "." &amp; BS1005)&gt;=--('Data Sheet'!$A$15)), (--(INT('Data Sheet'!$A$15) &amp; "." &amp; BS1005)&lt;=--('Data Sheet'!$B$15))),
            --(INT('Data Sheet'!$A$15) &amp; "." &amp; BS1005),
            --(INT('Data Sheet'!$B$15) &amp; "." &amp; BS1005)
        )
    ),
    IF(BQ1005&lt;&gt;"",
        IF(INT('Data Sheet'!$A$15)=INT('Data Sheet'!$B$15),
            --(INT('Data Sheet'!$A$15) &amp; "." &amp; RIGHT(BQ1005,3)),
            IF(AND((--(INT('Data Sheet'!$A$15) &amp; "." &amp; RIGHT(BQ1005,3))&gt;=--('Data Sheet'!$A$15)), (--(INT('Data Sheet'!$A$15) &amp; "." &amp; RIGHT(BQ1005,3))&lt;=--('Data Sheet'!$B$15))),
                --(INT('Data Sheet'!$A$15) &amp; "." &amp; RIGHT(BQ1005,3)),
                --(INT('Data Sheet'!$B$15) &amp; "." &amp; RIGHT(BQ1005,3))
            )
        ),
        "OK"
    )
)</f>
        <v>OK</v>
      </c>
      <c r="R1005" s="19"/>
      <c r="S1005" s="19"/>
      <c r="T1005" s="19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1"/>
      <c r="AU1005" s="21"/>
      <c r="AV1005" s="21"/>
      <c r="AW1005" s="22"/>
      <c r="AX1005" s="99"/>
      <c r="AY1005" s="20"/>
      <c r="AZ1005" s="20"/>
      <c r="BA1005" s="22"/>
      <c r="BB1005">
        <v>997</v>
      </c>
      <c r="BC1005" s="80"/>
      <c r="BD1005" s="80"/>
      <c r="BE1005" s="80"/>
      <c r="BF1005" s="80"/>
      <c r="BG1005" s="32" t="str">
        <f t="shared" si="169"/>
        <v/>
      </c>
      <c r="BH1005" s="78">
        <f t="shared" si="167"/>
        <v>0</v>
      </c>
      <c r="BI1005" s="2">
        <f t="shared" si="170"/>
        <v>0</v>
      </c>
      <c r="BJ1005" s="2">
        <f t="shared" si="171"/>
        <v>0</v>
      </c>
      <c r="BK1005" s="2">
        <f t="shared" si="178"/>
        <v>0</v>
      </c>
    </row>
    <row r="1006" spans="2:63" ht="15" customHeight="1" x14ac:dyDescent="0.25">
      <c r="B1006" s="14">
        <v>998</v>
      </c>
      <c r="C1006" s="95" t="str">
        <f t="shared" si="172"/>
        <v/>
      </c>
      <c r="D1006" s="15" t="str">
        <f t="shared" si="177"/>
        <v>OK</v>
      </c>
      <c r="E1006" s="16" t="e">
        <f>VLOOKUP('Data Sheet'!$B$8,'Data Sheet'!$I$2:$J$9,2,FALSE)</f>
        <v>#N/A</v>
      </c>
      <c r="F1006" s="16" t="str">
        <f t="shared" si="173"/>
        <v/>
      </c>
      <c r="G1006" s="103">
        <f t="shared" si="174"/>
        <v>0</v>
      </c>
      <c r="H1006" s="17" t="s">
        <v>26</v>
      </c>
      <c r="I1006" s="17" t="s">
        <v>26</v>
      </c>
      <c r="J1006" s="17" t="str">
        <f>IF('Data Sheet'!$B$9="NC-50","N/A","OK")</f>
        <v>OK</v>
      </c>
      <c r="K1006" s="17" t="str">
        <f>IF('Data Sheet'!$B$9="NC-50","N/A","OK")</f>
        <v>OK</v>
      </c>
      <c r="L1006" s="17" t="str">
        <f t="shared" si="175"/>
        <v>OK</v>
      </c>
      <c r="M1006" s="17" t="str">
        <f t="shared" si="176"/>
        <v>OK</v>
      </c>
      <c r="N1006" s="18" t="str">
        <f>IF(BO1006&lt;&gt;"",
    IF(INT('Data Sheet'!$A$19)=INT('Data Sheet'!$B$19),
        --(INT('Data Sheet'!$A$19) &amp; "." &amp; BO1006),
        IF(AND((--(INT('Data Sheet'!$A$19) &amp; "." &amp; BO1006)&gt;=--('Data Sheet'!$A$19)), (--(INT('Data Sheet'!$A$19) &amp; "." &amp; BO1006)&lt;=--('Data Sheet'!$B$19))),
            --(INT('Data Sheet'!$A$19) &amp; "." &amp; BO1006),
            --(INT('Data Sheet'!$B$19) &amp; "." &amp; BO1006)
        )
    ),
    IF(BN1006&lt;&gt;"",
        IF(INT('Data Sheet'!$A$19)=INT('Data Sheet'!$B$19),
            --(INT('Data Sheet'!$A$19) &amp; "." &amp; LEFT(BN1006,3)),
            IF(AND((--(INT('Data Sheet'!$A$19) &amp; "." &amp; LEFT(BN1006,3))&gt;=--('Data Sheet'!$A$19)), (--(INT('Data Sheet'!$A$19) &amp; "." &amp; LEFT(BN1006,3))&lt;=--('Data Sheet'!$B$19))),
                --(INT('Data Sheet'!$A$19) &amp; "." &amp; LEFT(BN1006,3)),
                --(INT('Data Sheet'!$B$19) &amp; "." &amp; LEFT(BN1006,3))
            )
        ),
        "OK"
    )
)</f>
        <v>OK</v>
      </c>
      <c r="O1006" s="23" t="str">
        <f>IF(BP1006&lt;&gt;"",
    IF(INT('Data Sheet'!$A$19)=INT('Data Sheet'!$B$19),
        --(INT('Data Sheet'!$A$19) &amp; "." &amp; BP1006),
        IF(AND((--(INT('Data Sheet'!$A$19) &amp; "." &amp; BP1006)&gt;=--('Data Sheet'!$A$19)), (--(INT('Data Sheet'!$A$19) &amp; "." &amp; BP1006)&lt;=--('Data Sheet'!$B$19))),
            --(INT('Data Sheet'!$A$19) &amp; "." &amp; BP1006),
            --(INT('Data Sheet'!$B$19) &amp; "." &amp; BP1006)
        )
    ),
    IF(BN1006&lt;&gt;"",
        IF(INT('Data Sheet'!$A$19)=INT('Data Sheet'!$B$19),
            --(INT('Data Sheet'!$A$19) &amp; "." &amp; RIGHT(BN1006,3)),
            IF(AND((--(INT('Data Sheet'!$A$19) &amp; "." &amp; RIGHT(BN1006,3))&gt;=--('Data Sheet'!$A$19)), (--(INT('Data Sheet'!$A$19) &amp; "." &amp; RIGHT(BN1006,3))&lt;=--('Data Sheet'!$B$19))),
                --(INT('Data Sheet'!$A$19) &amp; "." &amp; RIGHT(BN1006,3)),
                --(INT('Data Sheet'!$B$19) &amp; "." &amp; RIGHT(BN1006,3))
            )
        ),
        "OK"
    )
)</f>
        <v>OK</v>
      </c>
      <c r="P1006" s="23" t="str">
        <f>IF(BR1006&lt;&gt;"",
    IF(INT('Data Sheet'!$A$19)=INT('Data Sheet'!$B$15),
        --(INT('Data Sheet'!$A$15) &amp; "." &amp; BR1006),
        IF(AND((--(INT('Data Sheet'!$A$15) &amp; "." &amp; BR1006)&gt;=--('Data Sheet'!$A$15)), (--(INT('Data Sheet'!$A$15) &amp; "." &amp; BR1006)&lt;=--('Data Sheet'!$B$15))),
            --(INT('Data Sheet'!$A$15) &amp; "." &amp; BR1006),
            --(INT('Data Sheet'!$B$15) &amp; "." &amp; BR1006)
        )
    ),
    IF(BQ1006&lt;&gt;"",
        IF(INT('Data Sheet'!$A$15)=INT('Data Sheet'!$B$15),
            --(INT('Data Sheet'!$A$15) &amp; "." &amp; LEFT(BQ1006,3)),
            IF(AND((--(INT('Data Sheet'!$A$15) &amp; "." &amp; LEFT(BQ1006,3))&gt;=--('Data Sheet'!$A$15)), (--(INT('Data Sheet'!$A$15) &amp; "." &amp; LEFT(BQ1006,3))&lt;=--('Data Sheet'!$B$15))),
                --(INT('Data Sheet'!$A$15) &amp; "." &amp; LEFT(BQ1006,3)),
                --(INT('Data Sheet'!$B$15) &amp; "." &amp; LEFT(BQ1006,3))
            )
        ),
        "OK"
    )
)</f>
        <v>OK</v>
      </c>
      <c r="Q1006" s="23" t="str">
        <f>IF(BS1006&lt;&gt;"",
    IF(INT('Data Sheet'!$A$19)=INT('Data Sheet'!$B$15),
        --(INT('Data Sheet'!$A$15) &amp; "." &amp; BS1006),
        IF(AND((--(INT('Data Sheet'!$A$15) &amp; "." &amp; BS1006)&gt;=--('Data Sheet'!$A$15)), (--(INT('Data Sheet'!$A$15) &amp; "." &amp; BS1006)&lt;=--('Data Sheet'!$B$15))),
            --(INT('Data Sheet'!$A$15) &amp; "." &amp; BS1006),
            --(INT('Data Sheet'!$B$15) &amp; "." &amp; BS1006)
        )
    ),
    IF(BQ1006&lt;&gt;"",
        IF(INT('Data Sheet'!$A$15)=INT('Data Sheet'!$B$15),
            --(INT('Data Sheet'!$A$15) &amp; "." &amp; RIGHT(BQ1006,3)),
            IF(AND((--(INT('Data Sheet'!$A$15) &amp; "." &amp; RIGHT(BQ1006,3))&gt;=--('Data Sheet'!$A$15)), (--(INT('Data Sheet'!$A$15) &amp; "." &amp; RIGHT(BQ1006,3))&lt;=--('Data Sheet'!$B$15))),
                --(INT('Data Sheet'!$A$15) &amp; "." &amp; RIGHT(BQ1006,3)),
                --(INT('Data Sheet'!$B$15) &amp; "." &amp; RIGHT(BQ1006,3))
            )
        ),
        "OK"
    )
)</f>
        <v>OK</v>
      </c>
      <c r="R1006" s="19"/>
      <c r="S1006" s="19"/>
      <c r="T1006" s="19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1"/>
      <c r="AU1006" s="21"/>
      <c r="AV1006" s="21"/>
      <c r="AW1006" s="22"/>
      <c r="AX1006" s="99"/>
      <c r="AY1006" s="20"/>
      <c r="AZ1006" s="20"/>
      <c r="BA1006" s="22"/>
      <c r="BB1006">
        <v>998</v>
      </c>
      <c r="BC1006" s="80"/>
      <c r="BD1006" s="80"/>
      <c r="BE1006" s="80"/>
      <c r="BF1006" s="80"/>
      <c r="BG1006" s="32" t="str">
        <f t="shared" si="169"/>
        <v/>
      </c>
      <c r="BH1006" s="78">
        <f t="shared" si="167"/>
        <v>0</v>
      </c>
      <c r="BI1006" s="2">
        <f t="shared" si="170"/>
        <v>0</v>
      </c>
      <c r="BJ1006" s="2">
        <f t="shared" si="171"/>
        <v>0</v>
      </c>
      <c r="BK1006" s="2">
        <f t="shared" si="178"/>
        <v>0</v>
      </c>
    </row>
    <row r="1007" spans="2:63" ht="15" customHeight="1" x14ac:dyDescent="0.25">
      <c r="B1007" s="14">
        <v>999</v>
      </c>
      <c r="C1007" s="95" t="str">
        <f t="shared" si="172"/>
        <v/>
      </c>
      <c r="D1007" s="15" t="str">
        <f t="shared" si="177"/>
        <v>OK</v>
      </c>
      <c r="E1007" s="16" t="e">
        <f>VLOOKUP('Data Sheet'!$B$8,'Data Sheet'!$I$2:$J$9,2,FALSE)</f>
        <v>#N/A</v>
      </c>
      <c r="F1007" s="16" t="str">
        <f t="shared" si="173"/>
        <v/>
      </c>
      <c r="G1007" s="103">
        <f t="shared" si="174"/>
        <v>0</v>
      </c>
      <c r="H1007" s="17" t="s">
        <v>26</v>
      </c>
      <c r="I1007" s="17" t="s">
        <v>26</v>
      </c>
      <c r="J1007" s="17" t="str">
        <f>IF('Data Sheet'!$B$9="NC-50","N/A","OK")</f>
        <v>OK</v>
      </c>
      <c r="K1007" s="17" t="str">
        <f>IF('Data Sheet'!$B$9="NC-50","N/A","OK")</f>
        <v>OK</v>
      </c>
      <c r="L1007" s="17" t="str">
        <f t="shared" si="175"/>
        <v>OK</v>
      </c>
      <c r="M1007" s="17" t="str">
        <f t="shared" si="176"/>
        <v>OK</v>
      </c>
      <c r="N1007" s="18" t="str">
        <f>IF(BO1007&lt;&gt;"",
    IF(INT('Data Sheet'!$A$19)=INT('Data Sheet'!$B$19),
        --(INT('Data Sheet'!$A$19) &amp; "." &amp; BO1007),
        IF(AND((--(INT('Data Sheet'!$A$19) &amp; "." &amp; BO1007)&gt;=--('Data Sheet'!$A$19)), (--(INT('Data Sheet'!$A$19) &amp; "." &amp; BO1007)&lt;=--('Data Sheet'!$B$19))),
            --(INT('Data Sheet'!$A$19) &amp; "." &amp; BO1007),
            --(INT('Data Sheet'!$B$19) &amp; "." &amp; BO1007)
        )
    ),
    IF(BN1007&lt;&gt;"",
        IF(INT('Data Sheet'!$A$19)=INT('Data Sheet'!$B$19),
            --(INT('Data Sheet'!$A$19) &amp; "." &amp; LEFT(BN1007,3)),
            IF(AND((--(INT('Data Sheet'!$A$19) &amp; "." &amp; LEFT(BN1007,3))&gt;=--('Data Sheet'!$A$19)), (--(INT('Data Sheet'!$A$19) &amp; "." &amp; LEFT(BN1007,3))&lt;=--('Data Sheet'!$B$19))),
                --(INT('Data Sheet'!$A$19) &amp; "." &amp; LEFT(BN1007,3)),
                --(INT('Data Sheet'!$B$19) &amp; "." &amp; LEFT(BN1007,3))
            )
        ),
        "OK"
    )
)</f>
        <v>OK</v>
      </c>
      <c r="O1007" s="23" t="str">
        <f>IF(BP1007&lt;&gt;"",
    IF(INT('Data Sheet'!$A$19)=INT('Data Sheet'!$B$19),
        --(INT('Data Sheet'!$A$19) &amp; "." &amp; BP1007),
        IF(AND((--(INT('Data Sheet'!$A$19) &amp; "." &amp; BP1007)&gt;=--('Data Sheet'!$A$19)), (--(INT('Data Sheet'!$A$19) &amp; "." &amp; BP1007)&lt;=--('Data Sheet'!$B$19))),
            --(INT('Data Sheet'!$A$19) &amp; "." &amp; BP1007),
            --(INT('Data Sheet'!$B$19) &amp; "." &amp; BP1007)
        )
    ),
    IF(BN1007&lt;&gt;"",
        IF(INT('Data Sheet'!$A$19)=INT('Data Sheet'!$B$19),
            --(INT('Data Sheet'!$A$19) &amp; "." &amp; RIGHT(BN1007,3)),
            IF(AND((--(INT('Data Sheet'!$A$19) &amp; "." &amp; RIGHT(BN1007,3))&gt;=--('Data Sheet'!$A$19)), (--(INT('Data Sheet'!$A$19) &amp; "." &amp; RIGHT(BN1007,3))&lt;=--('Data Sheet'!$B$19))),
                --(INT('Data Sheet'!$A$19) &amp; "." &amp; RIGHT(BN1007,3)),
                --(INT('Data Sheet'!$B$19) &amp; "." &amp; RIGHT(BN1007,3))
            )
        ),
        "OK"
    )
)</f>
        <v>OK</v>
      </c>
      <c r="P1007" s="23" t="str">
        <f>IF(BR1007&lt;&gt;"",
    IF(INT('Data Sheet'!$A$19)=INT('Data Sheet'!$B$15),
        --(INT('Data Sheet'!$A$15) &amp; "." &amp; BR1007),
        IF(AND((--(INT('Data Sheet'!$A$15) &amp; "." &amp; BR1007)&gt;=--('Data Sheet'!$A$15)), (--(INT('Data Sheet'!$A$15) &amp; "." &amp; BR1007)&lt;=--('Data Sheet'!$B$15))),
            --(INT('Data Sheet'!$A$15) &amp; "." &amp; BR1007),
            --(INT('Data Sheet'!$B$15) &amp; "." &amp; BR1007)
        )
    ),
    IF(BQ1007&lt;&gt;"",
        IF(INT('Data Sheet'!$A$15)=INT('Data Sheet'!$B$15),
            --(INT('Data Sheet'!$A$15) &amp; "." &amp; LEFT(BQ1007,3)),
            IF(AND((--(INT('Data Sheet'!$A$15) &amp; "." &amp; LEFT(BQ1007,3))&gt;=--('Data Sheet'!$A$15)), (--(INT('Data Sheet'!$A$15) &amp; "." &amp; LEFT(BQ1007,3))&lt;=--('Data Sheet'!$B$15))),
                --(INT('Data Sheet'!$A$15) &amp; "." &amp; LEFT(BQ1007,3)),
                --(INT('Data Sheet'!$B$15) &amp; "." &amp; LEFT(BQ1007,3))
            )
        ),
        "OK"
    )
)</f>
        <v>OK</v>
      </c>
      <c r="Q1007" s="23" t="str">
        <f>IF(BS1007&lt;&gt;"",
    IF(INT('Data Sheet'!$A$19)=INT('Data Sheet'!$B$15),
        --(INT('Data Sheet'!$A$15) &amp; "." &amp; BS1007),
        IF(AND((--(INT('Data Sheet'!$A$15) &amp; "." &amp; BS1007)&gt;=--('Data Sheet'!$A$15)), (--(INT('Data Sheet'!$A$15) &amp; "." &amp; BS1007)&lt;=--('Data Sheet'!$B$15))),
            --(INT('Data Sheet'!$A$15) &amp; "." &amp; BS1007),
            --(INT('Data Sheet'!$B$15) &amp; "." &amp; BS1007)
        )
    ),
    IF(BQ1007&lt;&gt;"",
        IF(INT('Data Sheet'!$A$15)=INT('Data Sheet'!$B$15),
            --(INT('Data Sheet'!$A$15) &amp; "." &amp; RIGHT(BQ1007,3)),
            IF(AND((--(INT('Data Sheet'!$A$15) &amp; "." &amp; RIGHT(BQ1007,3))&gt;=--('Data Sheet'!$A$15)), (--(INT('Data Sheet'!$A$15) &amp; "." &amp; RIGHT(BQ1007,3))&lt;=--('Data Sheet'!$B$15))),
                --(INT('Data Sheet'!$A$15) &amp; "." &amp; RIGHT(BQ1007,3)),
                --(INT('Data Sheet'!$B$15) &amp; "." &amp; RIGHT(BQ1007,3))
            )
        ),
        "OK"
    )
)</f>
        <v>OK</v>
      </c>
      <c r="R1007" s="19"/>
      <c r="S1007" s="19"/>
      <c r="T1007" s="19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1"/>
      <c r="AU1007" s="21"/>
      <c r="AV1007" s="21"/>
      <c r="AW1007" s="22"/>
      <c r="AX1007" s="99"/>
      <c r="AY1007" s="20"/>
      <c r="AZ1007" s="20"/>
      <c r="BA1007" s="22"/>
      <c r="BB1007">
        <v>999</v>
      </c>
      <c r="BC1007" s="80"/>
      <c r="BD1007" s="80"/>
      <c r="BE1007" s="80"/>
      <c r="BF1007" s="80"/>
      <c r="BG1007" s="32" t="str">
        <f t="shared" si="169"/>
        <v/>
      </c>
      <c r="BH1007" s="78">
        <f t="shared" si="167"/>
        <v>0</v>
      </c>
      <c r="BI1007" s="2">
        <f t="shared" si="170"/>
        <v>0</v>
      </c>
      <c r="BJ1007" s="2">
        <f t="shared" si="171"/>
        <v>0</v>
      </c>
      <c r="BK1007" s="2">
        <f t="shared" si="178"/>
        <v>0</v>
      </c>
    </row>
    <row r="1008" spans="2:63" ht="15" customHeight="1" thickBot="1" x14ac:dyDescent="0.3">
      <c r="B1008" s="24">
        <v>1000</v>
      </c>
      <c r="C1008" s="96" t="str">
        <f t="shared" si="172"/>
        <v/>
      </c>
      <c r="D1008" s="25" t="str">
        <f t="shared" si="177"/>
        <v>OK</v>
      </c>
      <c r="E1008" s="26" t="e">
        <f>VLOOKUP('Data Sheet'!$B$8,'Data Sheet'!$I$2:$J$9,2,FALSE)</f>
        <v>#N/A</v>
      </c>
      <c r="F1008" s="16" t="str">
        <f t="shared" si="173"/>
        <v/>
      </c>
      <c r="G1008" s="103">
        <f t="shared" si="174"/>
        <v>0</v>
      </c>
      <c r="H1008" s="27" t="s">
        <v>26</v>
      </c>
      <c r="I1008" s="27" t="s">
        <v>26</v>
      </c>
      <c r="J1008" s="27" t="str">
        <f>IF('Data Sheet'!$B$9="NC-50","N/A","OK")</f>
        <v>OK</v>
      </c>
      <c r="K1008" s="27" t="str">
        <f>IF('Data Sheet'!$B$9="NC-50","N/A","OK")</f>
        <v>OK</v>
      </c>
      <c r="L1008" s="27" t="str">
        <f t="shared" si="175"/>
        <v>OK</v>
      </c>
      <c r="M1008" s="27" t="str">
        <f t="shared" si="176"/>
        <v>OK</v>
      </c>
      <c r="N1008" s="18" t="str">
        <f>IF(BO1008&lt;&gt;"",
    IF(INT('Data Sheet'!$A$19)=INT('Data Sheet'!$B$19),
        --(INT('Data Sheet'!$A$19) &amp; "." &amp; BO1008),
        IF(AND((--(INT('Data Sheet'!$A$19) &amp; "." &amp; BO1008)&gt;=--('Data Sheet'!$A$19)), (--(INT('Data Sheet'!$A$19) &amp; "." &amp; BO1008)&lt;=--('Data Sheet'!$B$19))),
            --(INT('Data Sheet'!$A$19) &amp; "." &amp; BO1008),
            --(INT('Data Sheet'!$B$19) &amp; "." &amp; BO1008)
        )
    ),
    IF(BN1008&lt;&gt;"",
        IF(INT('Data Sheet'!$A$19)=INT('Data Sheet'!$B$19),
            --(INT('Data Sheet'!$A$19) &amp; "." &amp; LEFT(BN1008,3)),
            IF(AND((--(INT('Data Sheet'!$A$19) &amp; "." &amp; LEFT(BN1008,3))&gt;=--('Data Sheet'!$A$19)), (--(INT('Data Sheet'!$A$19) &amp; "." &amp; LEFT(BN1008,3))&lt;=--('Data Sheet'!$B$19))),
                --(INT('Data Sheet'!$A$19) &amp; "." &amp; LEFT(BN1008,3)),
                --(INT('Data Sheet'!$B$19) &amp; "." &amp; LEFT(BN1008,3))
            )
        ),
        "OK"
    )
)</f>
        <v>OK</v>
      </c>
      <c r="O1008" s="23" t="str">
        <f>IF(BP1008&lt;&gt;"",
    IF(INT('Data Sheet'!$A$19)=INT('Data Sheet'!$B$19),
        --(INT('Data Sheet'!$A$19) &amp; "." &amp; BP1008),
        IF(AND((--(INT('Data Sheet'!$A$19) &amp; "." &amp; BP1008)&gt;=--('Data Sheet'!$A$19)), (--(INT('Data Sheet'!$A$19) &amp; "." &amp; BP1008)&lt;=--('Data Sheet'!$B$19))),
            --(INT('Data Sheet'!$A$19) &amp; "." &amp; BP1008),
            --(INT('Data Sheet'!$B$19) &amp; "." &amp; BP1008)
        )
    ),
    IF(BN1008&lt;&gt;"",
        IF(INT('Data Sheet'!$A$19)=INT('Data Sheet'!$B$19),
            --(INT('Data Sheet'!$A$19) &amp; "." &amp; RIGHT(BN1008,3)),
            IF(AND((--(INT('Data Sheet'!$A$19) &amp; "." &amp; RIGHT(BN1008,3))&gt;=--('Data Sheet'!$A$19)), (--(INT('Data Sheet'!$A$19) &amp; "." &amp; RIGHT(BN1008,3))&lt;=--('Data Sheet'!$B$19))),
                --(INT('Data Sheet'!$A$19) &amp; "." &amp; RIGHT(BN1008,3)),
                --(INT('Data Sheet'!$B$19) &amp; "." &amp; RIGHT(BN1008,3))
            )
        ),
        "OK"
    )
)</f>
        <v>OK</v>
      </c>
      <c r="P1008" s="23" t="str">
        <f>IF(BR1008&lt;&gt;"",
    IF(INT('Data Sheet'!$A$19)=INT('Data Sheet'!$B$15),
        --(INT('Data Sheet'!$A$15) &amp; "." &amp; BR1008),
        IF(AND((--(INT('Data Sheet'!$A$15) &amp; "." &amp; BR1008)&gt;=--('Data Sheet'!$A$15)), (--(INT('Data Sheet'!$A$15) &amp; "." &amp; BR1008)&lt;=--('Data Sheet'!$B$15))),
            --(INT('Data Sheet'!$A$15) &amp; "." &amp; BR1008),
            --(INT('Data Sheet'!$B$15) &amp; "." &amp; BR1008)
        )
    ),
    IF(BQ1008&lt;&gt;"",
        IF(INT('Data Sheet'!$A$15)=INT('Data Sheet'!$B$15),
            --(INT('Data Sheet'!$A$15) &amp; "." &amp; LEFT(BQ1008,3)),
            IF(AND((--(INT('Data Sheet'!$A$15) &amp; "." &amp; LEFT(BQ1008,3))&gt;=--('Data Sheet'!$A$15)), (--(INT('Data Sheet'!$A$15) &amp; "." &amp; LEFT(BQ1008,3))&lt;=--('Data Sheet'!$B$15))),
                --(INT('Data Sheet'!$A$15) &amp; "." &amp; LEFT(BQ1008,3)),
                --(INT('Data Sheet'!$B$15) &amp; "." &amp; LEFT(BQ1008,3))
            )
        ),
        "OK"
    )
)</f>
        <v>OK</v>
      </c>
      <c r="Q1008" s="23" t="str">
        <f>IF(BS1008&lt;&gt;"",
    IF(INT('Data Sheet'!$A$19)=INT('Data Sheet'!$B$15),
        --(INT('Data Sheet'!$A$15) &amp; "." &amp; BS1008),
        IF(AND((--(INT('Data Sheet'!$A$15) &amp; "." &amp; BS1008)&gt;=--('Data Sheet'!$A$15)), (--(INT('Data Sheet'!$A$15) &amp; "." &amp; BS1008)&lt;=--('Data Sheet'!$B$15))),
            --(INT('Data Sheet'!$A$15) &amp; "." &amp; BS1008),
            --(INT('Data Sheet'!$B$15) &amp; "." &amp; BS1008)
        )
    ),
    IF(BQ1008&lt;&gt;"",
        IF(INT('Data Sheet'!$A$15)=INT('Data Sheet'!$B$15),
            --(INT('Data Sheet'!$A$15) &amp; "." &amp; RIGHT(BQ1008,3)),
            IF(AND((--(INT('Data Sheet'!$A$15) &amp; "." &amp; RIGHT(BQ1008,3))&gt;=--('Data Sheet'!$A$15)), (--(INT('Data Sheet'!$A$15) &amp; "." &amp; RIGHT(BQ1008,3))&lt;=--('Data Sheet'!$B$15))),
                --(INT('Data Sheet'!$A$15) &amp; "." &amp; RIGHT(BQ1008,3)),
                --(INT('Data Sheet'!$B$15) &amp; "." &amp; RIGHT(BQ1008,3))
            )
        ),
        "OK"
    )
)</f>
        <v>OK</v>
      </c>
      <c r="R1008" s="28"/>
      <c r="S1008" s="28"/>
      <c r="T1008" s="28"/>
      <c r="U1008" s="29"/>
      <c r="V1008" s="29"/>
      <c r="W1008" s="29"/>
      <c r="X1008" s="29"/>
      <c r="Y1008" s="29"/>
      <c r="Z1008" s="29"/>
      <c r="AA1008" s="29"/>
      <c r="AB1008" s="29"/>
      <c r="AC1008" s="29"/>
      <c r="AD1008" s="29"/>
      <c r="AE1008" s="29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30"/>
      <c r="AU1008" s="30"/>
      <c r="AV1008" s="30"/>
      <c r="AW1008" s="31"/>
      <c r="AX1008" s="100"/>
      <c r="AY1008" s="29"/>
      <c r="AZ1008" s="29"/>
      <c r="BA1008" s="31"/>
      <c r="BB1008">
        <v>1000</v>
      </c>
      <c r="BC1008" s="80"/>
      <c r="BD1008" s="80"/>
      <c r="BE1008" s="80"/>
      <c r="BF1008" s="80"/>
      <c r="BG1008" s="32" t="str">
        <f t="shared" si="169"/>
        <v/>
      </c>
      <c r="BH1008" s="78">
        <f t="shared" si="167"/>
        <v>0</v>
      </c>
      <c r="BI1008" s="2">
        <f t="shared" si="170"/>
        <v>0</v>
      </c>
      <c r="BJ1008" s="2">
        <f t="shared" si="171"/>
        <v>0</v>
      </c>
      <c r="BK1008" s="2">
        <f t="shared" si="178"/>
        <v>0</v>
      </c>
    </row>
  </sheetData>
  <sheetProtection deleteRows="0" selectLockedCells="1"/>
  <mergeCells count="33">
    <mergeCell ref="T6:AW6"/>
    <mergeCell ref="X4:AW4"/>
    <mergeCell ref="X5:AW5"/>
    <mergeCell ref="R6:S6"/>
    <mergeCell ref="D6:Q6"/>
    <mergeCell ref="K4:M4"/>
    <mergeCell ref="H5:J5"/>
    <mergeCell ref="T2:AW2"/>
    <mergeCell ref="T3:W3"/>
    <mergeCell ref="T4:W4"/>
    <mergeCell ref="T5:W5"/>
    <mergeCell ref="H2:J2"/>
    <mergeCell ref="K2:M2"/>
    <mergeCell ref="X3:AW3"/>
    <mergeCell ref="K5:M5"/>
    <mergeCell ref="H4:J4"/>
    <mergeCell ref="H3:J3"/>
    <mergeCell ref="N2:S5"/>
    <mergeCell ref="K3:M3"/>
    <mergeCell ref="N7:Q7"/>
    <mergeCell ref="L7:M7"/>
    <mergeCell ref="D7:G7"/>
    <mergeCell ref="H7:I7"/>
    <mergeCell ref="J7:K7"/>
    <mergeCell ref="F2:G2"/>
    <mergeCell ref="F3:G3"/>
    <mergeCell ref="D5:E5"/>
    <mergeCell ref="B7:C7"/>
    <mergeCell ref="B2:E2"/>
    <mergeCell ref="B3:E3"/>
    <mergeCell ref="F4:G4"/>
    <mergeCell ref="B4:E4"/>
    <mergeCell ref="B6:C6"/>
  </mergeCells>
  <conditionalFormatting sqref="G9:G1008">
    <cfRule type="expression" dxfId="71" priority="55">
      <formula>AND($G9&lt;0.699, NOT(ISBLANK($B9)))</formula>
    </cfRule>
    <cfRule type="expression" dxfId="70" priority="58">
      <formula>AND($G9&gt;=0.7, $G9&lt;=0.749, NOT(ISBLANK($B9)))</formula>
    </cfRule>
    <cfRule type="expression" dxfId="69" priority="59">
      <formula>AND($G9&lt;0.8, NOT(ISBLANK($B9)))</formula>
    </cfRule>
  </conditionalFormatting>
  <conditionalFormatting sqref="J9:K1008">
    <cfRule type="cellIs" dxfId="68" priority="18" operator="equal">
      <formula>"MIN"</formula>
    </cfRule>
  </conditionalFormatting>
  <conditionalFormatting sqref="L9:L1008">
    <cfRule type="expression" dxfId="67" priority="4">
      <formula>$AP9="X"</formula>
    </cfRule>
  </conditionalFormatting>
  <conditionalFormatting sqref="M9:M1008">
    <cfRule type="expression" dxfId="66" priority="1">
      <formula>$AQ9="X"</formula>
    </cfRule>
  </conditionalFormatting>
  <conditionalFormatting sqref="O9:O1008">
    <cfRule type="expression" dxfId="65" priority="7">
      <formula>$R9="X"</formula>
    </cfRule>
  </conditionalFormatting>
  <conditionalFormatting sqref="Q9:Q1008">
    <cfRule type="expression" dxfId="64" priority="5">
      <formula>$S9="X"</formula>
    </cfRule>
  </conditionalFormatting>
  <conditionalFormatting sqref="R9:S1008">
    <cfRule type="notContainsBlanks" dxfId="63" priority="68">
      <formula>LEN(TRIM(R9))&gt;0</formula>
    </cfRule>
  </conditionalFormatting>
  <conditionalFormatting sqref="T9:Y1008">
    <cfRule type="cellIs" dxfId="62" priority="15" operator="equal">
      <formula>"X"</formula>
    </cfRule>
  </conditionalFormatting>
  <conditionalFormatting sqref="Z9:AA1008">
    <cfRule type="cellIs" dxfId="61" priority="14" operator="equal">
      <formula>"X"</formula>
    </cfRule>
  </conditionalFormatting>
  <conditionalFormatting sqref="AB9:AF1008">
    <cfRule type="cellIs" dxfId="60" priority="13" operator="equal">
      <formula>"X"</formula>
    </cfRule>
  </conditionalFormatting>
  <conditionalFormatting sqref="AG9:AH1008">
    <cfRule type="cellIs" dxfId="59" priority="12" operator="equal">
      <formula>"X"</formula>
    </cfRule>
  </conditionalFormatting>
  <conditionalFormatting sqref="AI9:AN1008">
    <cfRule type="cellIs" dxfId="58" priority="11" operator="equal">
      <formula>"X"</formula>
    </cfRule>
  </conditionalFormatting>
  <conditionalFormatting sqref="AO9:AW1008">
    <cfRule type="containsText" dxfId="57" priority="2" operator="containsText" text="X">
      <formula>NOT(ISERROR(SEARCH("X",AO9)))</formula>
    </cfRule>
  </conditionalFormatting>
  <conditionalFormatting sqref="AX9:BA1008">
    <cfRule type="cellIs" dxfId="56" priority="10" operator="equal">
      <formula>"X"</formula>
    </cfRule>
  </conditionalFormatting>
  <pageMargins left="0.7" right="0.7" top="0.75" bottom="0.75" header="0.3" footer="0.3"/>
  <pageSetup scale="47" fitToHeight="0" orientation="landscape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AD9C7-EFB4-4B40-995F-82DB01FB891A}">
  <sheetPr>
    <pageSetUpPr fitToPage="1"/>
  </sheetPr>
  <dimension ref="A1:R58"/>
  <sheetViews>
    <sheetView zoomScaleNormal="100" workbookViewId="0">
      <selection activeCell="A10" sqref="A10:C12"/>
    </sheetView>
  </sheetViews>
  <sheetFormatPr defaultColWidth="9.140625" defaultRowHeight="15" x14ac:dyDescent="0.25"/>
  <cols>
    <col min="1" max="1" width="22.42578125" style="109" customWidth="1"/>
    <col min="2" max="2" width="7.42578125" style="109" customWidth="1"/>
    <col min="3" max="3" width="9.5703125" style="109" customWidth="1"/>
    <col min="4" max="4" width="9.42578125" style="109" customWidth="1"/>
    <col min="5" max="5" width="12.28515625" style="109" customWidth="1"/>
    <col min="6" max="6" width="11.85546875" style="109" customWidth="1"/>
    <col min="7" max="7" width="10.42578125" style="109" customWidth="1"/>
    <col min="8" max="8" width="8.28515625" style="109" customWidth="1"/>
    <col min="9" max="9" width="8.5703125" style="109" customWidth="1"/>
    <col min="10" max="10" width="8.28515625" style="109" customWidth="1"/>
    <col min="11" max="11" width="9.140625" style="109"/>
    <col min="12" max="12" width="10.28515625" bestFit="1" customWidth="1"/>
    <col min="13" max="13" width="24.5703125" style="109" customWidth="1"/>
    <col min="14" max="14" width="9.140625" style="109"/>
    <col min="15" max="15" width="31.42578125" style="109" hidden="1" customWidth="1"/>
    <col min="16" max="16" width="9.140625" style="109" hidden="1" customWidth="1"/>
    <col min="17" max="16384" width="9.140625" style="109"/>
  </cols>
  <sheetData>
    <row r="1" spans="1:16" ht="11.25" customHeight="1" x14ac:dyDescent="0.25">
      <c r="A1" s="205" t="s">
        <v>34</v>
      </c>
      <c r="B1" s="206"/>
      <c r="C1" s="206"/>
      <c r="D1" s="206"/>
      <c r="E1" s="206"/>
      <c r="F1" s="206"/>
      <c r="G1" s="206"/>
      <c r="H1" s="206"/>
      <c r="I1" s="207"/>
      <c r="J1" s="208"/>
    </row>
    <row r="2" spans="1:16" ht="9" customHeight="1" x14ac:dyDescent="0.25">
      <c r="A2" s="209"/>
      <c r="B2" s="210"/>
      <c r="C2" s="210"/>
      <c r="D2" s="210"/>
      <c r="E2" s="210"/>
      <c r="F2" s="210"/>
      <c r="G2" s="210"/>
      <c r="H2" s="210"/>
      <c r="I2" s="211"/>
      <c r="J2" s="212"/>
    </row>
    <row r="3" spans="1:16" ht="16.5" customHeight="1" thickBot="1" x14ac:dyDescent="0.3">
      <c r="A3" s="213"/>
      <c r="B3" s="214"/>
      <c r="C3" s="214"/>
      <c r="D3" s="214"/>
      <c r="E3" s="214"/>
      <c r="F3" s="214"/>
      <c r="G3" s="214"/>
      <c r="H3" s="214"/>
      <c r="I3" s="215"/>
      <c r="J3" s="216"/>
      <c r="L3" t="s">
        <v>278</v>
      </c>
      <c r="M3" s="110"/>
      <c r="O3" s="109" t="s">
        <v>276</v>
      </c>
      <c r="P3" s="111" t="s">
        <v>273</v>
      </c>
    </row>
    <row r="4" spans="1:16" ht="16.5" thickBot="1" x14ac:dyDescent="0.3">
      <c r="A4" s="217"/>
      <c r="B4" s="218"/>
      <c r="C4" s="218"/>
      <c r="D4" s="218"/>
      <c r="E4" s="218"/>
      <c r="F4" s="230" t="s">
        <v>24</v>
      </c>
      <c r="G4" s="231"/>
      <c r="H4" s="234">
        <f>'Data Sheet'!B2</f>
        <v>0</v>
      </c>
      <c r="I4" s="235"/>
      <c r="J4" s="236"/>
      <c r="O4" s="109" t="s">
        <v>281</v>
      </c>
      <c r="P4" s="111" t="s">
        <v>271</v>
      </c>
    </row>
    <row r="5" spans="1:16" ht="16.5" thickBot="1" x14ac:dyDescent="0.3">
      <c r="A5" s="219"/>
      <c r="B5" s="220"/>
      <c r="C5" s="220"/>
      <c r="D5" s="220"/>
      <c r="E5" s="220"/>
      <c r="F5" s="230" t="s">
        <v>0</v>
      </c>
      <c r="G5" s="231"/>
      <c r="H5" s="234">
        <f>'Data Sheet'!B3</f>
        <v>0</v>
      </c>
      <c r="I5" s="235"/>
      <c r="J5" s="236"/>
      <c r="L5" t="s">
        <v>279</v>
      </c>
      <c r="M5" s="110"/>
      <c r="O5" s="109" t="s">
        <v>274</v>
      </c>
      <c r="P5" s="111" t="s">
        <v>269</v>
      </c>
    </row>
    <row r="6" spans="1:16" ht="16.5" thickBot="1" x14ac:dyDescent="0.3">
      <c r="A6" s="219"/>
      <c r="B6" s="220"/>
      <c r="C6" s="220"/>
      <c r="D6" s="220"/>
      <c r="E6" s="220"/>
      <c r="F6" s="230" t="s">
        <v>1</v>
      </c>
      <c r="G6" s="231"/>
      <c r="H6" s="237">
        <f>'Data Sheet'!B4</f>
        <v>0</v>
      </c>
      <c r="I6" s="235"/>
      <c r="J6" s="236"/>
      <c r="O6" s="109" t="s">
        <v>324</v>
      </c>
      <c r="P6" s="111" t="s">
        <v>272</v>
      </c>
    </row>
    <row r="7" spans="1:16" ht="16.5" thickBot="1" x14ac:dyDescent="0.3">
      <c r="A7" s="219"/>
      <c r="B7" s="220"/>
      <c r="C7" s="220"/>
      <c r="D7" s="220"/>
      <c r="E7" s="220"/>
      <c r="F7" s="230" t="s">
        <v>2</v>
      </c>
      <c r="G7" s="231"/>
      <c r="H7" s="234">
        <f>'Data Sheet'!B5</f>
        <v>0</v>
      </c>
      <c r="I7" s="235"/>
      <c r="J7" s="236"/>
      <c r="L7" t="s">
        <v>279</v>
      </c>
      <c r="M7" s="110"/>
      <c r="O7" s="109" t="s">
        <v>275</v>
      </c>
      <c r="P7" s="111" t="s">
        <v>270</v>
      </c>
    </row>
    <row r="8" spans="1:16" ht="16.5" thickBot="1" x14ac:dyDescent="0.3">
      <c r="A8" s="221"/>
      <c r="B8" s="222"/>
      <c r="C8" s="222"/>
      <c r="D8" s="222"/>
      <c r="E8" s="222"/>
      <c r="F8" s="232" t="s">
        <v>33</v>
      </c>
      <c r="G8" s="233"/>
      <c r="H8" s="234">
        <f>'Data Sheet'!B6</f>
        <v>0</v>
      </c>
      <c r="I8" s="235"/>
      <c r="J8" s="236"/>
      <c r="O8" s="109" t="s">
        <v>277</v>
      </c>
      <c r="P8" s="111" t="s">
        <v>282</v>
      </c>
    </row>
    <row r="9" spans="1:16" ht="16.5" thickBot="1" x14ac:dyDescent="0.3">
      <c r="A9" s="223"/>
      <c r="B9" s="224"/>
      <c r="C9" s="224"/>
      <c r="D9" s="224"/>
      <c r="E9" s="224"/>
      <c r="F9" s="224"/>
      <c r="G9" s="224"/>
      <c r="H9" s="224"/>
      <c r="I9" s="225"/>
      <c r="J9" s="226"/>
      <c r="O9" s="109" t="s">
        <v>185</v>
      </c>
      <c r="P9" s="111" t="s">
        <v>185</v>
      </c>
    </row>
    <row r="10" spans="1:16" ht="33" customHeight="1" x14ac:dyDescent="0.25">
      <c r="A10" s="253" t="s">
        <v>3</v>
      </c>
      <c r="B10" s="254"/>
      <c r="C10" s="255"/>
      <c r="D10" s="389" t="str">
        <f>IFERROR(CONCATENATE(VLOOKUP(M3,O3:P9,2,FALSE),M5,M7),"")</f>
        <v/>
      </c>
      <c r="E10" s="390"/>
      <c r="F10" s="390"/>
      <c r="G10" s="390"/>
      <c r="H10" s="390"/>
      <c r="I10" s="390"/>
      <c r="J10" s="391"/>
    </row>
    <row r="11" spans="1:16" ht="15.75" customHeight="1" x14ac:dyDescent="0.25">
      <c r="A11" s="395" t="s">
        <v>4</v>
      </c>
      <c r="B11" s="396"/>
      <c r="C11" s="397"/>
      <c r="D11" s="246">
        <f>'Data Sheet'!B8</f>
        <v>0</v>
      </c>
      <c r="E11" s="247"/>
      <c r="F11" s="256"/>
      <c r="G11" s="246">
        <f>'Data Sheet'!B9</f>
        <v>0</v>
      </c>
      <c r="H11" s="247"/>
      <c r="I11" s="247"/>
      <c r="J11" s="248"/>
      <c r="O11" s="109" t="s">
        <v>280</v>
      </c>
    </row>
    <row r="12" spans="1:16" ht="15.75" thickBot="1" x14ac:dyDescent="0.3">
      <c r="A12" s="392" t="s">
        <v>62</v>
      </c>
      <c r="B12" s="393"/>
      <c r="C12" s="394"/>
      <c r="D12" s="249">
        <f>COUNTA('Prop HWDP Inp Report'!C9:C608)</f>
        <v>600</v>
      </c>
      <c r="E12" s="250"/>
      <c r="F12" s="252"/>
      <c r="G12" s="249" t="str">
        <f>'Data Sheet'!B10</f>
        <v>N/A</v>
      </c>
      <c r="H12" s="250"/>
      <c r="I12" s="250"/>
      <c r="J12" s="251"/>
    </row>
    <row r="13" spans="1:16" ht="16.5" thickBot="1" x14ac:dyDescent="0.3">
      <c r="A13" s="223"/>
      <c r="B13" s="224"/>
      <c r="C13" s="224"/>
      <c r="D13" s="224"/>
      <c r="E13" s="224"/>
      <c r="F13" s="224"/>
      <c r="G13" s="224"/>
      <c r="H13" s="224"/>
      <c r="I13" s="225"/>
      <c r="J13" s="226"/>
    </row>
    <row r="14" spans="1:16" ht="16.5" customHeight="1" x14ac:dyDescent="0.25">
      <c r="A14" s="112" t="s">
        <v>120</v>
      </c>
      <c r="B14" s="113">
        <f>SUM(B15:B27)</f>
        <v>0</v>
      </c>
      <c r="C14" s="275"/>
      <c r="D14" s="276"/>
      <c r="E14" s="272" t="s">
        <v>65</v>
      </c>
      <c r="F14" s="273"/>
      <c r="G14" s="273"/>
      <c r="H14" s="274"/>
      <c r="I14" s="277">
        <f>SUM(B28:B36,G35:J35)</f>
        <v>0</v>
      </c>
      <c r="J14" s="278"/>
    </row>
    <row r="15" spans="1:16" ht="15" customHeight="1" x14ac:dyDescent="0.25">
      <c r="A15" s="264" t="s">
        <v>118</v>
      </c>
      <c r="B15" s="265">
        <f>C16+D16</f>
        <v>0</v>
      </c>
      <c r="C15" s="115" t="s">
        <v>41</v>
      </c>
      <c r="D15" s="116" t="s">
        <v>42</v>
      </c>
      <c r="E15" s="266" t="s">
        <v>67</v>
      </c>
      <c r="F15" s="267"/>
      <c r="G15" s="267"/>
      <c r="H15" s="267"/>
      <c r="I15" s="267"/>
      <c r="J15" s="268"/>
    </row>
    <row r="16" spans="1:16" x14ac:dyDescent="0.25">
      <c r="A16" s="264"/>
      <c r="B16" s="265"/>
      <c r="C16" s="115">
        <f>'Prop HWDP Inp Report'!T7</f>
        <v>0</v>
      </c>
      <c r="D16" s="116">
        <f>'Prop HWDP Inp Report'!U7</f>
        <v>0</v>
      </c>
      <c r="E16" s="269"/>
      <c r="F16" s="270"/>
      <c r="G16" s="270"/>
      <c r="H16" s="270"/>
      <c r="I16" s="270"/>
      <c r="J16" s="271"/>
    </row>
    <row r="17" spans="1:10" ht="16.5" customHeight="1" x14ac:dyDescent="0.25">
      <c r="A17" s="264" t="s">
        <v>119</v>
      </c>
      <c r="B17" s="265">
        <f>C18+D18</f>
        <v>0</v>
      </c>
      <c r="C17" s="115" t="s">
        <v>41</v>
      </c>
      <c r="D17" s="116" t="s">
        <v>42</v>
      </c>
      <c r="E17" s="260" t="s">
        <v>53</v>
      </c>
      <c r="F17" s="261"/>
      <c r="G17" s="261"/>
      <c r="H17" s="261"/>
      <c r="I17" s="261"/>
      <c r="J17" s="262"/>
    </row>
    <row r="18" spans="1:10" x14ac:dyDescent="0.25">
      <c r="A18" s="264"/>
      <c r="B18" s="265"/>
      <c r="C18" s="117">
        <f>'Prop HWDP Inp Report'!V7</f>
        <v>0</v>
      </c>
      <c r="D18" s="118">
        <f>'Prop HWDP Inp Report'!W7</f>
        <v>0</v>
      </c>
      <c r="E18" s="263"/>
      <c r="F18" s="261"/>
      <c r="G18" s="261"/>
      <c r="H18" s="261"/>
      <c r="I18" s="261"/>
      <c r="J18" s="262"/>
    </row>
    <row r="19" spans="1:10" ht="14.25" customHeight="1" x14ac:dyDescent="0.25">
      <c r="A19" s="279" t="s">
        <v>188</v>
      </c>
      <c r="B19" s="201">
        <f>SUM(C20:D20)</f>
        <v>0</v>
      </c>
      <c r="C19" s="117" t="s">
        <v>41</v>
      </c>
      <c r="D19" s="118" t="s">
        <v>42</v>
      </c>
      <c r="E19" s="260" t="s">
        <v>43</v>
      </c>
      <c r="F19" s="283"/>
      <c r="G19" s="283"/>
      <c r="H19" s="283"/>
      <c r="I19" s="283"/>
      <c r="J19" s="284"/>
    </row>
    <row r="20" spans="1:10" ht="15.75" customHeight="1" thickBot="1" x14ac:dyDescent="0.3">
      <c r="A20" s="280"/>
      <c r="B20" s="202"/>
      <c r="C20" s="117">
        <f>'Prop HWDP Inp Report'!X7</f>
        <v>0</v>
      </c>
      <c r="D20" s="118">
        <f>'Prop HWDP Inp Report'!Y7</f>
        <v>0</v>
      </c>
      <c r="E20" s="285"/>
      <c r="F20" s="286"/>
      <c r="G20" s="286"/>
      <c r="H20" s="286"/>
      <c r="I20" s="286"/>
      <c r="J20" s="287"/>
    </row>
    <row r="21" spans="1:10" ht="14.25" customHeight="1" thickBot="1" x14ac:dyDescent="0.3">
      <c r="A21" s="281" t="s">
        <v>127</v>
      </c>
      <c r="B21" s="201">
        <f>SUM(C22:D22)</f>
        <v>0</v>
      </c>
      <c r="C21" s="115" t="s">
        <v>41</v>
      </c>
      <c r="D21" s="120" t="s">
        <v>42</v>
      </c>
      <c r="E21" s="319"/>
      <c r="F21" s="320"/>
      <c r="G21" s="320"/>
      <c r="H21" s="320"/>
      <c r="I21" s="320"/>
      <c r="J21" s="321"/>
    </row>
    <row r="22" spans="1:10" x14ac:dyDescent="0.25">
      <c r="A22" s="282"/>
      <c r="B22" s="202"/>
      <c r="C22" s="115">
        <f>'Prop HWDP Inp Report'!Z7</f>
        <v>0</v>
      </c>
      <c r="D22" s="116">
        <f>'Prop HWDP Inp Report'!AA7</f>
        <v>0</v>
      </c>
      <c r="E22" s="288" t="s">
        <v>122</v>
      </c>
      <c r="F22" s="289"/>
      <c r="G22" s="290">
        <f>SUM(G23:J25)</f>
        <v>0</v>
      </c>
      <c r="H22" s="290"/>
      <c r="I22" s="290"/>
      <c r="J22" s="291"/>
    </row>
    <row r="23" spans="1:10" x14ac:dyDescent="0.25">
      <c r="A23" s="122" t="s">
        <v>121</v>
      </c>
      <c r="B23" s="123">
        <f>'Prop HWDP Inp Report'!AB7</f>
        <v>0</v>
      </c>
      <c r="C23" s="318"/>
      <c r="D23" s="293"/>
      <c r="E23" s="323" t="s">
        <v>41</v>
      </c>
      <c r="F23" s="324"/>
      <c r="G23" s="318">
        <f>'Prop HWDP Inp Report'!R7</f>
        <v>0</v>
      </c>
      <c r="H23" s="318"/>
      <c r="I23" s="318"/>
      <c r="J23" s="322"/>
    </row>
    <row r="24" spans="1:10" x14ac:dyDescent="0.25">
      <c r="A24" s="281" t="s">
        <v>126</v>
      </c>
      <c r="B24" s="201">
        <f>SUM(C25:D25)</f>
        <v>0</v>
      </c>
      <c r="C24" s="124" t="s">
        <v>41</v>
      </c>
      <c r="D24" s="125" t="s">
        <v>42</v>
      </c>
      <c r="E24" s="296" t="s">
        <v>42</v>
      </c>
      <c r="F24" s="297"/>
      <c r="G24" s="293">
        <f>'Prop HWDP Inp Report'!S7</f>
        <v>0</v>
      </c>
      <c r="H24" s="294"/>
      <c r="I24" s="294"/>
      <c r="J24" s="295"/>
    </row>
    <row r="25" spans="1:10" ht="15.75" customHeight="1" x14ac:dyDescent="0.25">
      <c r="A25" s="282"/>
      <c r="B25" s="202"/>
      <c r="C25" s="124">
        <f>'Prop HWDP Inp Report'!AE7</f>
        <v>0</v>
      </c>
      <c r="D25" s="125">
        <f>'Prop HWDP Inp Report'!AF7</f>
        <v>0</v>
      </c>
      <c r="E25" s="304"/>
      <c r="F25" s="305"/>
      <c r="G25" s="305"/>
      <c r="H25" s="305"/>
      <c r="I25" s="305"/>
      <c r="J25" s="306"/>
    </row>
    <row r="26" spans="1:10" ht="15.75" customHeight="1" x14ac:dyDescent="0.25">
      <c r="A26" s="121" t="str">
        <f>'Prop HWDP Inp Report'!AC8</f>
        <v>Other Damage</v>
      </c>
      <c r="B26" s="119">
        <f>'Prop HWDP Inp Report'!AC7</f>
        <v>0</v>
      </c>
      <c r="C26" s="302"/>
      <c r="D26" s="303"/>
      <c r="E26" s="307"/>
      <c r="F26" s="308"/>
      <c r="G26" s="308"/>
      <c r="H26" s="308"/>
      <c r="I26" s="308"/>
      <c r="J26" s="309"/>
    </row>
    <row r="27" spans="1:10" ht="15.75" customHeight="1" x14ac:dyDescent="0.25">
      <c r="A27" s="121" t="str">
        <f>'Prop HWDP Inp Report'!AD8</f>
        <v>Other Damage</v>
      </c>
      <c r="B27" s="119">
        <f>'Prop HWDP Inp Report'!AD7</f>
        <v>0</v>
      </c>
      <c r="C27" s="302"/>
      <c r="D27" s="303"/>
      <c r="E27" s="310"/>
      <c r="F27" s="311"/>
      <c r="G27" s="311"/>
      <c r="H27" s="311"/>
      <c r="I27" s="311"/>
      <c r="J27" s="312"/>
    </row>
    <row r="28" spans="1:10" ht="15.75" customHeight="1" x14ac:dyDescent="0.25">
      <c r="A28" s="126" t="str">
        <f>'Prop HWDP Inp Report'!AO8</f>
        <v>Minimum Wall Tube</v>
      </c>
      <c r="B28" s="114">
        <f>'Prop HWDP Inp Report'!AO7</f>
        <v>0</v>
      </c>
      <c r="C28" s="313"/>
      <c r="D28" s="314"/>
      <c r="E28" s="298" t="s">
        <v>5</v>
      </c>
      <c r="F28" s="299"/>
      <c r="G28" s="292" t="s">
        <v>41</v>
      </c>
      <c r="H28" s="292"/>
      <c r="I28" s="292" t="s">
        <v>42</v>
      </c>
      <c r="J28" s="316"/>
    </row>
    <row r="29" spans="1:10" ht="15.75" customHeight="1" x14ac:dyDescent="0.25">
      <c r="A29" s="199" t="s">
        <v>189</v>
      </c>
      <c r="B29" s="201">
        <f>SUM(C30:D30)</f>
        <v>0</v>
      </c>
      <c r="C29" s="115" t="s">
        <v>41</v>
      </c>
      <c r="D29" s="116" t="s">
        <v>42</v>
      </c>
      <c r="E29" s="300"/>
      <c r="F29" s="301"/>
      <c r="G29" s="315">
        <f>'Prop HWDP Inp Report'!AI7</f>
        <v>0</v>
      </c>
      <c r="H29" s="315"/>
      <c r="I29" s="315">
        <f>'Prop HWDP Inp Report'!AL7</f>
        <v>0</v>
      </c>
      <c r="J29" s="317"/>
    </row>
    <row r="30" spans="1:10" ht="16.5" customHeight="1" x14ac:dyDescent="0.25">
      <c r="A30" s="200"/>
      <c r="B30" s="202"/>
      <c r="C30" s="127">
        <f>'Prop HWDP Inp Report'!AP7</f>
        <v>0</v>
      </c>
      <c r="D30" s="128">
        <f>'Prop HWDP Inp Report'!AQ7</f>
        <v>0</v>
      </c>
      <c r="E30" s="173" t="s">
        <v>68</v>
      </c>
      <c r="F30" s="174"/>
      <c r="G30" s="175">
        <f>'Prop HWDP Inp Report'!AJ7</f>
        <v>0</v>
      </c>
      <c r="H30" s="175"/>
      <c r="I30" s="175"/>
      <c r="J30" s="176"/>
    </row>
    <row r="31" spans="1:10" ht="15.75" customHeight="1" x14ac:dyDescent="0.25">
      <c r="A31" s="199" t="s">
        <v>130</v>
      </c>
      <c r="B31" s="201">
        <f>SUM(C32:D32)</f>
        <v>0</v>
      </c>
      <c r="C31" s="115" t="s">
        <v>41</v>
      </c>
      <c r="D31" s="116" t="s">
        <v>42</v>
      </c>
      <c r="E31" s="173" t="s">
        <v>63</v>
      </c>
      <c r="F31" s="174"/>
      <c r="G31" s="175">
        <f>'Prop HWDP Inp Report'!AK7</f>
        <v>0</v>
      </c>
      <c r="H31" s="175"/>
      <c r="I31" s="175"/>
      <c r="J31" s="176"/>
    </row>
    <row r="32" spans="1:10" ht="15.75" customHeight="1" x14ac:dyDescent="0.25">
      <c r="A32" s="200"/>
      <c r="B32" s="202"/>
      <c r="C32" s="127">
        <f>'Prop HWDP Inp Report'!AR7</f>
        <v>0</v>
      </c>
      <c r="D32" s="128">
        <f>'Prop HWDP Inp Report'!AS7</f>
        <v>0</v>
      </c>
      <c r="E32" s="190" t="s">
        <v>57</v>
      </c>
      <c r="F32" s="191"/>
      <c r="G32" s="182" t="s">
        <v>8</v>
      </c>
      <c r="H32" s="182"/>
      <c r="I32" s="182" t="s">
        <v>9</v>
      </c>
      <c r="J32" s="189"/>
    </row>
    <row r="33" spans="1:10" ht="15.75" customHeight="1" x14ac:dyDescent="0.25">
      <c r="A33" s="129" t="str">
        <f>'Prop HWDP Inp Report'!AT8</f>
        <v>Minimum OD</v>
      </c>
      <c r="B33" s="130">
        <f>'Prop HWDP Inp Report'!AT7</f>
        <v>0</v>
      </c>
      <c r="C33" s="179"/>
      <c r="D33" s="180"/>
      <c r="E33" s="192"/>
      <c r="F33" s="193"/>
      <c r="G33" s="194">
        <f>'Prop HWDP Inp Report'!AG7</f>
        <v>0</v>
      </c>
      <c r="H33" s="195"/>
      <c r="I33" s="194">
        <f>'Prop HWDP Inp Report'!AH7</f>
        <v>0</v>
      </c>
      <c r="J33" s="196"/>
    </row>
    <row r="34" spans="1:10" ht="15.75" customHeight="1" x14ac:dyDescent="0.25">
      <c r="A34" s="129" t="str">
        <f>'Prop HWDP Inp Report'!AU8</f>
        <v>Damaged Tube</v>
      </c>
      <c r="B34" s="130">
        <f>'Prop HWDP Inp Report'!AU7</f>
        <v>0</v>
      </c>
      <c r="C34" s="177"/>
      <c r="D34" s="178"/>
      <c r="E34" s="185" t="s">
        <v>64</v>
      </c>
      <c r="F34" s="186"/>
      <c r="G34" s="175" t="s">
        <v>8</v>
      </c>
      <c r="H34" s="175"/>
      <c r="I34" s="175" t="s">
        <v>9</v>
      </c>
      <c r="J34" s="176"/>
    </row>
    <row r="35" spans="1:10" ht="15.75" customHeight="1" thickBot="1" x14ac:dyDescent="0.3">
      <c r="A35" s="131" t="str">
        <f>'Prop HWDP Inp Report'!AV8</f>
        <v>EMI Reject</v>
      </c>
      <c r="B35" s="123">
        <f>'Prop HWDP Inp Report'!AV7</f>
        <v>0</v>
      </c>
      <c r="C35" s="181"/>
      <c r="D35" s="177"/>
      <c r="E35" s="187"/>
      <c r="F35" s="188"/>
      <c r="G35" s="183">
        <f>'Prop HWDP Inp Report'!AM7</f>
        <v>0</v>
      </c>
      <c r="H35" s="183"/>
      <c r="I35" s="183">
        <f>'Prop HWDP Inp Report'!AN7</f>
        <v>0</v>
      </c>
      <c r="J35" s="184"/>
    </row>
    <row r="36" spans="1:10" ht="15.75" customHeight="1" thickBot="1" x14ac:dyDescent="0.3">
      <c r="A36" s="132" t="str">
        <f>'Prop HWDP Inp Report'!AW8</f>
        <v>Other</v>
      </c>
      <c r="B36" s="133">
        <f>'Prop HWDP Inp Report'!AW7</f>
        <v>0</v>
      </c>
      <c r="C36" s="203"/>
      <c r="D36" s="204"/>
      <c r="E36" s="134"/>
      <c r="F36" s="134"/>
      <c r="G36" s="134"/>
      <c r="H36" s="134"/>
      <c r="I36" s="134"/>
      <c r="J36" s="135"/>
    </row>
    <row r="37" spans="1:10" ht="15.75" thickBot="1" x14ac:dyDescent="0.3">
      <c r="A37" s="197"/>
      <c r="B37" s="198"/>
      <c r="C37" s="198"/>
      <c r="D37" s="198"/>
      <c r="E37" s="136"/>
      <c r="F37" s="136"/>
      <c r="G37" s="136"/>
      <c r="H37" s="136"/>
      <c r="I37" s="136"/>
      <c r="J37" s="137"/>
    </row>
    <row r="38" spans="1:10" x14ac:dyDescent="0.25">
      <c r="A38" s="331" t="s">
        <v>44</v>
      </c>
      <c r="B38" s="332"/>
      <c r="C38" s="332"/>
      <c r="D38" s="332"/>
      <c r="E38" s="332"/>
      <c r="F38" s="332"/>
      <c r="G38" s="332"/>
      <c r="H38" s="332"/>
      <c r="I38" s="332"/>
      <c r="J38" s="333"/>
    </row>
    <row r="39" spans="1:10" x14ac:dyDescent="0.25">
      <c r="A39" s="325" t="str">
        <f>"*"&amp;(IF(C16=0,"","("&amp;C16&amp;") "&amp;C15&amp;", "))&amp;(IF(D16=0,"", "("&amp;D16&amp;") "&amp;D15&amp;", "))&amp;(IF(B15=0,""," "&amp;A15&amp;", "))&amp;(IF(C18=0,"","("&amp;C18&amp;") "&amp;C17&amp;", "))&amp;(IF(D18=0,"", "("&amp;D18&amp;") "&amp;D17&amp;", "))&amp;(IF(B17=0,""," "&amp;A17&amp;", "))&amp;(IF(C20=0,"","("&amp;C20&amp;") "&amp;C19&amp;", "))&amp;(IF(D20=0,"", "("&amp;D20&amp;") "&amp;D19&amp;", "))&amp;(IF(B19=0,""," "&amp;A19&amp;", "))&amp;(IF(C22=0,"","("&amp;C22&amp;") "&amp;C21&amp;", "))&amp;(IF(D22=0,"", "("&amp;D22&amp;") "&amp;D21&amp;", "))&amp;(IF(B21=0,""," "&amp;A21&amp;", "))&amp;(IF(B23=0,"","("&amp;B23&amp;") "&amp;A23&amp;", "))&amp;(IF(C25=0,"","("&amp;C25&amp;") "&amp;C24&amp;", "))&amp;(IF(D25=0,"", "("&amp;D25&amp;") "&amp;D24&amp;", "))&amp;(IF(B24=0,""," "&amp;A24&amp;", "))&amp;(IF(B26=0,"","("&amp;B26&amp;") "&amp;A26&amp;", "))&amp;(IF(B27=0,"", "("&amp;B27&amp;") "&amp;A27&amp;""))&amp;" = ("&amp;B14&amp;") Standard Machine Shop Repairs"</f>
        <v>* = (0) Standard Machine Shop Repairs</v>
      </c>
      <c r="B39" s="326"/>
      <c r="C39" s="326"/>
      <c r="D39" s="326"/>
      <c r="E39" s="326"/>
      <c r="F39" s="326"/>
      <c r="G39" s="326"/>
      <c r="H39" s="326"/>
      <c r="I39" s="326"/>
      <c r="J39" s="327"/>
    </row>
    <row r="40" spans="1:10" x14ac:dyDescent="0.25">
      <c r="A40" s="325" t="str">
        <f>IF(B14=0,"","**Damages are marked in yellow and stenciled accordingly")</f>
        <v/>
      </c>
      <c r="B40" s="326"/>
      <c r="C40" s="326"/>
      <c r="D40" s="326"/>
      <c r="E40" s="326"/>
      <c r="F40" s="326"/>
      <c r="G40" s="326"/>
      <c r="H40" s="326"/>
      <c r="I40" s="326"/>
      <c r="J40" s="327"/>
    </row>
    <row r="41" spans="1:10" x14ac:dyDescent="0.25">
      <c r="A41" s="325" t="str">
        <f>IF(B19=0,"","**Short Box, Long Box and Short Pin Machine Shop Refaces are marked in green and stenciled accordingly")</f>
        <v/>
      </c>
      <c r="B41" s="326"/>
      <c r="C41" s="326"/>
      <c r="D41" s="326"/>
      <c r="E41" s="326"/>
      <c r="F41" s="326"/>
      <c r="G41" s="326"/>
      <c r="H41" s="326"/>
      <c r="I41" s="326"/>
      <c r="J41" s="327"/>
    </row>
    <row r="42" spans="1:10" x14ac:dyDescent="0.25">
      <c r="A42" s="325" t="str">
        <f>IF(B19=0,"","**Pathfinder marks machine refaces for connections that cannot be refaces in the field. These connections are ")</f>
        <v/>
      </c>
      <c r="B42" s="326"/>
      <c r="C42" s="326"/>
      <c r="D42" s="326"/>
      <c r="E42" s="326"/>
      <c r="F42" s="326"/>
      <c r="G42" s="326"/>
      <c r="H42" s="326"/>
      <c r="I42" s="326"/>
      <c r="J42" s="327"/>
    </row>
    <row r="43" spans="1:10" x14ac:dyDescent="0.25">
      <c r="A43" s="325" t="str">
        <f>IF(B19=0,"","connections are too short for infield refacing but not too short for a machine to reface. Machine refaces are significantly")</f>
        <v/>
      </c>
      <c r="B43" s="326"/>
      <c r="C43" s="326"/>
      <c r="D43" s="326"/>
      <c r="E43" s="326"/>
      <c r="F43" s="326"/>
      <c r="G43" s="326"/>
      <c r="H43" s="326"/>
      <c r="I43" s="326"/>
      <c r="J43" s="327"/>
    </row>
    <row r="44" spans="1:10" x14ac:dyDescent="0.25">
      <c r="A44" s="325" t="str">
        <f>IF(B19=0,"","less expensive than machine recuts and also don't compromise the overall length of the  tool joints.")</f>
        <v/>
      </c>
      <c r="B44" s="326"/>
      <c r="C44" s="326"/>
      <c r="D44" s="326"/>
      <c r="E44" s="326"/>
      <c r="F44" s="326"/>
      <c r="G44" s="326"/>
      <c r="H44" s="326"/>
      <c r="I44" s="326"/>
      <c r="J44" s="327"/>
    </row>
    <row r="45" spans="1:10" x14ac:dyDescent="0.25">
      <c r="A45" s="340" t="str">
        <f>IF('Prop HWDP Inp Report'!BH6=0,"","*("&amp;'Prop HWDP Inp Report'!BH6&amp;") Joints Contain Multiple Damages = ("&amp;'Prop HWDP Inp Report'!BH5&amp;") Joints sent off to Machine Shop for Repairs.")</f>
        <v/>
      </c>
      <c r="B45" s="341"/>
      <c r="C45" s="341"/>
      <c r="D45" s="341"/>
      <c r="E45" s="341"/>
      <c r="F45" s="341"/>
      <c r="G45" s="341"/>
      <c r="H45" s="341"/>
      <c r="I45" s="341"/>
      <c r="J45" s="342"/>
    </row>
    <row r="46" spans="1:10" x14ac:dyDescent="0.25">
      <c r="A46" s="340" t="str">
        <f>IF('Prop HWDP Inp Report'!AX7=0,"","("&amp;'Prop HWDP Inp Report'!AX7&amp;") "&amp;'Prop HWDP Inp Report'!AX8&amp;", ")&amp;IF('Prop HWDP Inp Report'!AY7=0,"","("&amp;'Prop HWDP Inp Report'!AY7&amp;") "&amp;'Prop HWDP Inp Report'!AY8&amp;", ")&amp;IF('Prop HWDP Inp Report'!AZ7=0,"","("&amp;'Prop HWDP Inp Report'!AZ7&amp;") "&amp;'Prop HWDP Inp Report'!AZ8&amp;", ")&amp;IF('Prop HWDP Inp Report'!BA7=0,"","("&amp;'Prop HWDP Inp Report'!BA7&amp;") "&amp;'Prop HWDP Inp Report'!BA8&amp;" ")</f>
        <v/>
      </c>
      <c r="B46" s="341"/>
      <c r="C46" s="341"/>
      <c r="D46" s="341"/>
      <c r="E46" s="341"/>
      <c r="F46" s="341"/>
      <c r="G46" s="341"/>
      <c r="H46" s="341"/>
      <c r="I46" s="341"/>
      <c r="J46" s="342"/>
    </row>
    <row r="47" spans="1:10" x14ac:dyDescent="0.25">
      <c r="A47" s="340" t="str">
        <f>IF(COUNTIFS('Prop HWDP Inp Report'!G9:G1008,"&lt;.80",'Prop HWDP Inp Report'!G9:G1008,"&gt;.75")=0,"","("&amp;COUNTIFS('Prop HWDP Inp Report'!G9:G1008,"&lt;.80",'Prop HWDP Inp Report'!G9:G1008,"&gt;.75")&amp;") Class 2 Joints, ")&amp;IF(COUNTIFS('Prop HWDP Inp Report'!G9:G1008,"&lt;.7499",'Prop HWDP Inp Report'!G9:G1008,"&gt;.70")=0,"","("&amp;COUNTIFS('Prop HWDP Inp Report'!G9:G1008,"&lt;.7499",'Prop HWDP Inp Report'!G9:G1008,"&gt;.70")&amp;") Class 2.5 Joints")</f>
        <v/>
      </c>
      <c r="B47" s="341"/>
      <c r="C47" s="341"/>
      <c r="D47" s="341"/>
      <c r="E47" s="341"/>
      <c r="F47" s="341"/>
      <c r="G47" s="341"/>
      <c r="H47" s="341"/>
      <c r="I47" s="341"/>
      <c r="J47" s="342"/>
    </row>
    <row r="48" spans="1:10" x14ac:dyDescent="0.25">
      <c r="A48" s="334"/>
      <c r="B48" s="335"/>
      <c r="C48" s="335"/>
      <c r="D48" s="335"/>
      <c r="E48" s="335"/>
      <c r="F48" s="335"/>
      <c r="G48" s="335"/>
      <c r="H48" s="335"/>
      <c r="I48" s="335"/>
      <c r="J48" s="336"/>
    </row>
    <row r="49" spans="1:18" x14ac:dyDescent="0.25">
      <c r="A49" s="325" t="str">
        <f>"*"&amp;(IF(G23=0,"","("&amp;G23&amp;") "&amp;E23))&amp;(IF(G24=0,""," ("&amp;G24&amp;") "&amp;E24))&amp;(IF(G22=0,""," = ("&amp;G22&amp;") Total "))&amp;IF('Data Sheet'!B9="Delta 544","Machine Shop","")&amp;IF('Data Sheet'!B9="Everdrill 46","","")&amp;IF('Data Sheet'!B9="Everdrill 49","Machine Shop","")&amp;IF('Data Sheet'!B9="Everdrill 54","Machine Shop","")&amp;IF('Data Sheet'!B9="NC-56","Machine Shop","")&amp;IF('Data Sheet'!B9="4.5 IF","In-Field","")&amp;IF('Data Sheet'!B9="4.5 XH","In-Field","")&amp;IF('Data Sheet'!B9="4.5 XO","In-Field","")&amp;IF('Data Sheet'!B9="5.5 FH","In-Field","")&amp;IF('Data Sheet'!B9="5.5 IF","In-Field","")&amp;IF('Data Sheet'!B9="CET 43","In-Field","")&amp;IF('Data Sheet'!B9="Delta 425","In-Field","")&amp;IF('Data Sheet'!B9="DS 50","In-Field","")&amp;IF('Data Sheet'!B9="DS 55","In-Field Lathe","")&amp;IF('Data Sheet'!B9="DS 40","In-Field","")&amp;IF('Data Sheet'!B9="NC-46","In-Field","")&amp;IF('Data Sheet'!B9="NC-50","In-Field","")&amp;IF('Data Sheet'!B9="XT-39","In-Field","")&amp;IF('Data Sheet'!B9="XT-54","In-Field","")&amp;IF('Data Sheet'!B9="Ptech-43","In-Field Lathe","")&amp;IF('Data Sheet'!B9="Ptech-55","In-Field Lathe","")&amp;IF('Data Sheet'!B9="DS 38","In-Field","")&amp;IF('Data Sheet'!B9="DS 42","In-Field ","")&amp;IF('Data Sheet'!B9="CET 50","In-Field ","")&amp;IF('Data Sheet'!B9="Delta 391","In-Field ","")&amp;IF(G22=0,"", " Refaces")</f>
        <v>*</v>
      </c>
      <c r="B49" s="326"/>
      <c r="C49" s="326"/>
      <c r="D49" s="326"/>
      <c r="E49" s="326"/>
      <c r="F49" s="326"/>
      <c r="G49" s="326"/>
      <c r="H49" s="326"/>
      <c r="I49" s="326"/>
      <c r="J49" s="327"/>
    </row>
    <row r="50" spans="1:18" ht="14.25" customHeight="1" x14ac:dyDescent="0.25">
      <c r="A50" s="325" t="str">
        <f>IF(G11="XT-39","**In-field refaces on XT-39 were done at Box lengths of 4.498 to 4.503 and Pin lengths of 4.491 to 4.500","")</f>
        <v/>
      </c>
      <c r="B50" s="326"/>
      <c r="C50" s="326"/>
      <c r="D50" s="326"/>
      <c r="E50" s="326"/>
      <c r="F50" s="326"/>
      <c r="G50" s="326"/>
      <c r="H50" s="326"/>
      <c r="I50" s="326"/>
      <c r="J50" s="327"/>
    </row>
    <row r="51" spans="1:18" x14ac:dyDescent="0.25">
      <c r="A51" s="334"/>
      <c r="B51" s="335"/>
      <c r="C51" s="335"/>
      <c r="D51" s="335"/>
      <c r="E51" s="335"/>
      <c r="F51" s="335"/>
      <c r="G51" s="335"/>
      <c r="H51" s="335"/>
      <c r="I51" s="335"/>
      <c r="J51" s="336"/>
    </row>
    <row r="52" spans="1:18" x14ac:dyDescent="0.25">
      <c r="A52" s="337" t="str">
        <f>"*"&amp;(IF(B28=0,"","("&amp;B28&amp;") "&amp;A28&amp;", "))&amp;(IF(C30=0,"","("&amp;C30&amp;") "&amp;C29&amp;",  "))&amp;(IF(D30=0,"","("&amp;D30&amp;") "&amp;D29&amp;", "))&amp;(IF(B29=0,"",""&amp;A29&amp;", "))&amp;(IF(C32=0,"","("&amp;C32&amp;") "&amp;C31&amp;", "))&amp;(IF(D32=0,"","("&amp;D32&amp;") "&amp;D31&amp;", "))&amp;(IF(B31=0,""," "&amp;A31&amp;", "))&amp;(IF(B33=0,"", "("&amp;B33&amp;") "&amp;A33&amp;", "))&amp;(IF(B34=0,"","("&amp;B34&amp;") "&amp;A34&amp;", "))&amp;(IF(B35=0,"","("&amp;B35&amp;") "&amp;A35&amp;", "))&amp;(IF(B36=0,"","("&amp;B36&amp;") "&amp;A36&amp;", "))&amp;" = ("&amp;I14&amp;") Total Damaged Beyond Repair (DBR's)"</f>
        <v>* = (0) Total Damaged Beyond Repair (DBR's)</v>
      </c>
      <c r="B52" s="338"/>
      <c r="C52" s="338"/>
      <c r="D52" s="338"/>
      <c r="E52" s="338"/>
      <c r="F52" s="338"/>
      <c r="G52" s="338"/>
      <c r="H52" s="338"/>
      <c r="I52" s="338"/>
      <c r="J52" s="339"/>
    </row>
    <row r="53" spans="1:18" x14ac:dyDescent="0.25">
      <c r="A53" s="325"/>
      <c r="B53" s="326"/>
      <c r="C53" s="326"/>
      <c r="D53" s="326"/>
      <c r="E53" s="326"/>
      <c r="F53" s="326"/>
      <c r="G53" s="326"/>
      <c r="H53" s="326"/>
      <c r="I53" s="326"/>
      <c r="J53" s="327"/>
    </row>
    <row r="54" spans="1:18" x14ac:dyDescent="0.25">
      <c r="A54" s="343"/>
      <c r="B54" s="344"/>
      <c r="C54" s="344"/>
      <c r="D54" s="344"/>
      <c r="E54" s="344"/>
      <c r="F54" s="344"/>
      <c r="G54" s="344"/>
      <c r="H54" s="344"/>
      <c r="I54" s="344"/>
      <c r="J54" s="345"/>
      <c r="O54" s="108"/>
    </row>
    <row r="55" spans="1:18" x14ac:dyDescent="0.25">
      <c r="A55" s="325" t="s">
        <v>52</v>
      </c>
      <c r="B55" s="326"/>
      <c r="C55" s="326"/>
      <c r="D55" s="326"/>
      <c r="E55" s="326"/>
      <c r="F55" s="326"/>
      <c r="G55" s="326"/>
      <c r="H55" s="326"/>
      <c r="I55" s="326"/>
      <c r="J55" s="327"/>
    </row>
    <row r="56" spans="1:18" ht="17.25" customHeight="1" thickBot="1" x14ac:dyDescent="0.3">
      <c r="A56" s="328"/>
      <c r="B56" s="329"/>
      <c r="C56" s="329"/>
      <c r="D56" s="329"/>
      <c r="E56" s="329"/>
      <c r="F56" s="329"/>
      <c r="G56" s="329"/>
      <c r="H56" s="329"/>
      <c r="I56" s="329"/>
      <c r="J56" s="330"/>
      <c r="K56" s="108"/>
      <c r="L56" s="1"/>
      <c r="M56" s="108"/>
      <c r="N56" s="108"/>
      <c r="P56" s="108"/>
      <c r="Q56" s="108"/>
    </row>
    <row r="57" spans="1:18" ht="17.25" customHeight="1" x14ac:dyDescent="0.25">
      <c r="A57" s="107"/>
      <c r="B57" s="108"/>
      <c r="C57" s="108"/>
      <c r="D57" s="108"/>
      <c r="E57" s="108"/>
      <c r="F57" s="108"/>
      <c r="G57" s="108"/>
      <c r="H57" s="108"/>
      <c r="K57" s="108"/>
      <c r="L57" s="1"/>
      <c r="M57" s="108"/>
      <c r="N57" s="108"/>
      <c r="O57" s="108"/>
      <c r="P57" s="108"/>
      <c r="Q57" s="108"/>
      <c r="R57" s="108"/>
    </row>
    <row r="58" spans="1:18" x14ac:dyDescent="0.25">
      <c r="O58" s="108"/>
    </row>
  </sheetData>
  <sheetProtection selectLockedCells="1"/>
  <mergeCells count="97">
    <mergeCell ref="A54:J54"/>
    <mergeCell ref="A55:J55"/>
    <mergeCell ref="A56:J56"/>
    <mergeCell ref="A38:J38"/>
    <mergeCell ref="A50:J50"/>
    <mergeCell ref="A51:J51"/>
    <mergeCell ref="A52:J52"/>
    <mergeCell ref="A53:J53"/>
    <mergeCell ref="A44:J44"/>
    <mergeCell ref="A45:J45"/>
    <mergeCell ref="A46:J46"/>
    <mergeCell ref="A48:J48"/>
    <mergeCell ref="A49:J49"/>
    <mergeCell ref="A39:J39"/>
    <mergeCell ref="A40:J40"/>
    <mergeCell ref="A41:J41"/>
    <mergeCell ref="A9:J9"/>
    <mergeCell ref="A1:J3"/>
    <mergeCell ref="A4:E8"/>
    <mergeCell ref="F4:G4"/>
    <mergeCell ref="H4:J4"/>
    <mergeCell ref="F5:G5"/>
    <mergeCell ref="H5:J5"/>
    <mergeCell ref="F6:G6"/>
    <mergeCell ref="H6:J6"/>
    <mergeCell ref="F7:G7"/>
    <mergeCell ref="H7:J7"/>
    <mergeCell ref="F8:G8"/>
    <mergeCell ref="H8:J8"/>
    <mergeCell ref="D10:J10"/>
    <mergeCell ref="A12:C12"/>
    <mergeCell ref="D12:F12"/>
    <mergeCell ref="G12:J12"/>
    <mergeCell ref="A11:C11"/>
    <mergeCell ref="D11:F11"/>
    <mergeCell ref="G11:J11"/>
    <mergeCell ref="A10:C10"/>
    <mergeCell ref="A13:J13"/>
    <mergeCell ref="C14:D14"/>
    <mergeCell ref="E14:H14"/>
    <mergeCell ref="I14:J14"/>
    <mergeCell ref="A15:A16"/>
    <mergeCell ref="B15:B16"/>
    <mergeCell ref="E15:J16"/>
    <mergeCell ref="A17:A18"/>
    <mergeCell ref="B17:B18"/>
    <mergeCell ref="E17:J18"/>
    <mergeCell ref="A19:A20"/>
    <mergeCell ref="B19:B20"/>
    <mergeCell ref="E19:J20"/>
    <mergeCell ref="A21:A22"/>
    <mergeCell ref="B21:B22"/>
    <mergeCell ref="E21:J21"/>
    <mergeCell ref="E22:F22"/>
    <mergeCell ref="G22:J22"/>
    <mergeCell ref="C23:D23"/>
    <mergeCell ref="E23:F23"/>
    <mergeCell ref="G23:J23"/>
    <mergeCell ref="A24:A25"/>
    <mergeCell ref="B24:B25"/>
    <mergeCell ref="E24:F24"/>
    <mergeCell ref="G24:J24"/>
    <mergeCell ref="E25:J27"/>
    <mergeCell ref="C26:D26"/>
    <mergeCell ref="C27:D27"/>
    <mergeCell ref="C28:D28"/>
    <mergeCell ref="E28:F29"/>
    <mergeCell ref="G28:H28"/>
    <mergeCell ref="I28:J28"/>
    <mergeCell ref="A29:A30"/>
    <mergeCell ref="B29:B30"/>
    <mergeCell ref="G29:H29"/>
    <mergeCell ref="I29:J29"/>
    <mergeCell ref="E30:F30"/>
    <mergeCell ref="G30:J30"/>
    <mergeCell ref="A31:A32"/>
    <mergeCell ref="B31:B32"/>
    <mergeCell ref="E31:F31"/>
    <mergeCell ref="G31:J31"/>
    <mergeCell ref="E32:F33"/>
    <mergeCell ref="G32:H32"/>
    <mergeCell ref="I32:J32"/>
    <mergeCell ref="C33:D33"/>
    <mergeCell ref="G33:H33"/>
    <mergeCell ref="I33:J33"/>
    <mergeCell ref="A43:J43"/>
    <mergeCell ref="A47:J47"/>
    <mergeCell ref="I34:J34"/>
    <mergeCell ref="C35:D35"/>
    <mergeCell ref="G35:H35"/>
    <mergeCell ref="I35:J35"/>
    <mergeCell ref="A42:J42"/>
    <mergeCell ref="C36:D36"/>
    <mergeCell ref="A37:D37"/>
    <mergeCell ref="C34:D34"/>
    <mergeCell ref="E34:F35"/>
    <mergeCell ref="G34:H34"/>
  </mergeCells>
  <dataValidations count="2">
    <dataValidation type="list" allowBlank="1" showInputMessage="1" showErrorMessage="1" sqref="M3" xr:uid="{DDB664C4-EA10-472D-BF78-6CEAFE5F5C79}">
      <formula1>$O$3:$O$10</formula1>
    </dataValidation>
    <dataValidation type="list" allowBlank="1" showInputMessage="1" showErrorMessage="1" sqref="M5" xr:uid="{61875D8E-DB43-42C9-97BA-3353EE88D832}">
      <formula1>$O$10:$O$11</formula1>
    </dataValidation>
  </dataValidations>
  <pageMargins left="0.7" right="0.7" top="0.75" bottom="0.75" header="0.3" footer="0.3"/>
  <pageSetup scale="82" fitToWidth="0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BX608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Y5" sqref="Y5:AW5"/>
    </sheetView>
  </sheetViews>
  <sheetFormatPr defaultColWidth="9.140625" defaultRowHeight="14.25" x14ac:dyDescent="0.2"/>
  <cols>
    <col min="1" max="1" width="3" style="2" customWidth="1"/>
    <col min="2" max="2" width="4.5703125" style="2" customWidth="1"/>
    <col min="3" max="3" width="9.5703125" style="2" customWidth="1"/>
    <col min="4" max="4" width="10.28515625" style="2" customWidth="1"/>
    <col min="5" max="5" width="5.140625" style="2" customWidth="1"/>
    <col min="6" max="6" width="4.85546875" style="2" customWidth="1"/>
    <col min="7" max="7" width="7" style="2" customWidth="1"/>
    <col min="8" max="8" width="6.7109375" style="2" customWidth="1"/>
    <col min="9" max="9" width="5.28515625" style="2" customWidth="1"/>
    <col min="10" max="10" width="5.7109375" style="2" customWidth="1"/>
    <col min="11" max="11" width="6.140625" style="2" customWidth="1"/>
    <col min="12" max="12" width="5.85546875" style="2" customWidth="1"/>
    <col min="13" max="13" width="6.5703125" style="2" customWidth="1"/>
    <col min="14" max="14" width="8.85546875" style="4" customWidth="1"/>
    <col min="15" max="17" width="8.85546875" style="2" customWidth="1"/>
    <col min="18" max="18" width="4" style="2" customWidth="1"/>
    <col min="19" max="25" width="3.5703125" style="2" customWidth="1"/>
    <col min="26" max="26" width="3" style="2" customWidth="1"/>
    <col min="27" max="37" width="3.5703125" style="2" customWidth="1"/>
    <col min="38" max="40" width="3.140625" style="2" customWidth="1"/>
    <col min="41" max="42" width="3.5703125" style="2" customWidth="1"/>
    <col min="43" max="48" width="3.140625" style="2" customWidth="1"/>
    <col min="49" max="49" width="2.85546875" style="2" customWidth="1"/>
    <col min="50" max="53" width="3.28515625" style="2" customWidth="1"/>
    <col min="54" max="59" width="9.140625" style="2"/>
    <col min="60" max="60" width="4.5703125" style="2" hidden="1" customWidth="1"/>
    <col min="61" max="61" width="0" style="2" hidden="1" customWidth="1"/>
    <col min="62" max="75" width="9.140625" style="2"/>
    <col min="76" max="76" width="13.28515625" style="2" customWidth="1"/>
    <col min="77" max="16384" width="9.140625" style="2"/>
  </cols>
  <sheetData>
    <row r="1" spans="2:76" ht="15" thickBot="1" x14ac:dyDescent="0.25">
      <c r="AX1" s="32"/>
      <c r="AY1" s="32"/>
      <c r="AZ1" s="32"/>
      <c r="BA1" s="32"/>
    </row>
    <row r="2" spans="2:76" ht="15.75" customHeight="1" thickBot="1" x14ac:dyDescent="0.25">
      <c r="B2" s="355" t="s">
        <v>24</v>
      </c>
      <c r="C2" s="356"/>
      <c r="D2" s="356"/>
      <c r="E2" s="356"/>
      <c r="F2" s="349">
        <f>'Sum HWDP'!H4</f>
        <v>0</v>
      </c>
      <c r="G2" s="423"/>
      <c r="H2" s="350"/>
      <c r="I2" s="355"/>
      <c r="J2" s="356"/>
      <c r="K2" s="357"/>
      <c r="L2" s="373"/>
      <c r="M2" s="375"/>
      <c r="N2" s="401"/>
      <c r="O2" s="401"/>
      <c r="P2" s="401"/>
      <c r="Q2" s="401"/>
      <c r="R2" s="401"/>
      <c r="S2" s="402"/>
      <c r="T2" s="367" t="s">
        <v>18</v>
      </c>
      <c r="U2" s="368"/>
      <c r="V2" s="368"/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  <c r="AO2" s="368"/>
      <c r="AP2" s="368"/>
      <c r="AQ2" s="368"/>
      <c r="AR2" s="368"/>
      <c r="AS2" s="368"/>
      <c r="AT2" s="368"/>
      <c r="AU2" s="368"/>
      <c r="AV2" s="368"/>
      <c r="AW2" s="369"/>
      <c r="AX2" s="87"/>
      <c r="AY2" s="88"/>
      <c r="AZ2" s="88"/>
      <c r="BA2" s="89"/>
    </row>
    <row r="3" spans="2:76" ht="15.75" thickBot="1" x14ac:dyDescent="0.3">
      <c r="B3" s="355" t="s">
        <v>35</v>
      </c>
      <c r="C3" s="356"/>
      <c r="D3" s="356"/>
      <c r="E3" s="356"/>
      <c r="F3" s="349">
        <f>'Sum HWDP'!H5</f>
        <v>0</v>
      </c>
      <c r="G3" s="423"/>
      <c r="H3" s="350"/>
      <c r="I3" s="355" t="s">
        <v>36</v>
      </c>
      <c r="J3" s="356"/>
      <c r="K3" s="357"/>
      <c r="L3" s="373">
        <f>'Sum HWDP'!H7</f>
        <v>0</v>
      </c>
      <c r="M3" s="375"/>
      <c r="N3" s="403"/>
      <c r="O3" s="403"/>
      <c r="P3" s="403"/>
      <c r="Q3" s="403"/>
      <c r="R3" s="403"/>
      <c r="S3" s="404"/>
      <c r="T3" s="398" t="s">
        <v>19</v>
      </c>
      <c r="U3" s="399"/>
      <c r="V3" s="399"/>
      <c r="W3" s="399"/>
      <c r="X3" s="400"/>
      <c r="Y3" s="407" t="str" cm="1">
        <f t="array" ref="Y3">_xlfn.IFS('Data Sheet'!B12="ND",'Data Sheet'!M2,'Data Sheet'!B12="TX",'Data Sheet'!M4,'Data Sheet'!B12="WY",'Data Sheet'!M3)</f>
        <v>Address 1</v>
      </c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  <c r="AL3" s="408"/>
      <c r="AM3" s="408"/>
      <c r="AN3" s="408"/>
      <c r="AO3" s="408"/>
      <c r="AP3" s="408"/>
      <c r="AQ3" s="408"/>
      <c r="AR3" s="408"/>
      <c r="AS3" s="408"/>
      <c r="AT3" s="408"/>
      <c r="AU3" s="408"/>
      <c r="AV3" s="408"/>
      <c r="AW3" s="409"/>
      <c r="AX3" s="84"/>
      <c r="AY3" s="85"/>
      <c r="AZ3" s="85"/>
      <c r="BA3" s="86"/>
    </row>
    <row r="4" spans="2:76" ht="13.5" customHeight="1" thickBot="1" x14ac:dyDescent="0.3">
      <c r="B4" s="355" t="s">
        <v>23</v>
      </c>
      <c r="C4" s="356"/>
      <c r="D4" s="356"/>
      <c r="E4" s="357"/>
      <c r="F4" s="358">
        <f>'Sum HWDP'!H6</f>
        <v>0</v>
      </c>
      <c r="G4" s="429"/>
      <c r="H4" s="359"/>
      <c r="I4" s="56" t="s">
        <v>17</v>
      </c>
      <c r="J4" s="57"/>
      <c r="K4" s="58"/>
      <c r="L4" s="373">
        <f>'Sum HWDP'!H8</f>
        <v>0</v>
      </c>
      <c r="M4" s="375"/>
      <c r="N4" s="403"/>
      <c r="O4" s="403"/>
      <c r="P4" s="403"/>
      <c r="Q4" s="403"/>
      <c r="R4" s="403"/>
      <c r="S4" s="404"/>
      <c r="T4" s="416" t="s">
        <v>20</v>
      </c>
      <c r="U4" s="417"/>
      <c r="V4" s="417"/>
      <c r="W4" s="417"/>
      <c r="X4" s="418"/>
      <c r="Y4" s="410" t="s">
        <v>328</v>
      </c>
      <c r="Z4" s="411"/>
      <c r="AA4" s="411"/>
      <c r="AB4" s="411"/>
      <c r="AC4" s="411"/>
      <c r="AD4" s="411"/>
      <c r="AE4" s="411"/>
      <c r="AF4" s="411"/>
      <c r="AG4" s="411"/>
      <c r="AH4" s="411"/>
      <c r="AI4" s="411"/>
      <c r="AJ4" s="411"/>
      <c r="AK4" s="411"/>
      <c r="AL4" s="411"/>
      <c r="AM4" s="411"/>
      <c r="AN4" s="411"/>
      <c r="AO4" s="411"/>
      <c r="AP4" s="411"/>
      <c r="AQ4" s="411"/>
      <c r="AR4" s="411"/>
      <c r="AS4" s="411"/>
      <c r="AT4" s="411"/>
      <c r="AU4" s="411"/>
      <c r="AV4" s="411"/>
      <c r="AW4" s="412"/>
      <c r="AX4" s="84"/>
      <c r="AY4" s="85"/>
      <c r="AZ4" s="85"/>
      <c r="BA4" s="86"/>
    </row>
    <row r="5" spans="2:76" ht="12.75" customHeight="1" thickBot="1" x14ac:dyDescent="0.3">
      <c r="B5" s="424" t="s">
        <v>16</v>
      </c>
      <c r="C5" s="425"/>
      <c r="D5" s="426"/>
      <c r="E5" s="427">
        <f>'Sum HWDP'!G11</f>
        <v>0</v>
      </c>
      <c r="F5" s="428"/>
      <c r="G5" s="424" t="s">
        <v>14</v>
      </c>
      <c r="H5" s="426"/>
      <c r="I5" s="427">
        <f>'Sum HWDP'!D11</f>
        <v>0</v>
      </c>
      <c r="J5" s="428"/>
      <c r="K5" s="59" t="s">
        <v>25</v>
      </c>
      <c r="L5" s="349" t="str">
        <f>'Data Sheet'!B10</f>
        <v>N/A</v>
      </c>
      <c r="M5" s="350"/>
      <c r="N5" s="405"/>
      <c r="O5" s="405"/>
      <c r="P5" s="405"/>
      <c r="Q5" s="405"/>
      <c r="R5" s="405"/>
      <c r="S5" s="406"/>
      <c r="T5" s="419" t="s">
        <v>21</v>
      </c>
      <c r="U5" s="420"/>
      <c r="V5" s="420"/>
      <c r="W5" s="420"/>
      <c r="X5" s="421"/>
      <c r="Y5" s="413" t="str" cm="1">
        <f t="array" ref="Y5">_xlfn.IFS('Data Sheet'!B12="ND",'Data Sheet'!M6,'Data Sheet'!B12="TX",'Data Sheet'!M7,'Data Sheet'!B12="WY",'Data Sheet'!M7)</f>
        <v xml:space="preserve"> Owner 1, (C) 555-555-5555</v>
      </c>
      <c r="Z5" s="414"/>
      <c r="AA5" s="414"/>
      <c r="AB5" s="414"/>
      <c r="AC5" s="414"/>
      <c r="AD5" s="414"/>
      <c r="AE5" s="414"/>
      <c r="AF5" s="414"/>
      <c r="AG5" s="414"/>
      <c r="AH5" s="414"/>
      <c r="AI5" s="414"/>
      <c r="AJ5" s="414"/>
      <c r="AK5" s="414"/>
      <c r="AL5" s="414"/>
      <c r="AM5" s="414"/>
      <c r="AN5" s="414"/>
      <c r="AO5" s="414"/>
      <c r="AP5" s="414"/>
      <c r="AQ5" s="414"/>
      <c r="AR5" s="414"/>
      <c r="AS5" s="414"/>
      <c r="AT5" s="414"/>
      <c r="AU5" s="414"/>
      <c r="AV5" s="414"/>
      <c r="AW5" s="415"/>
      <c r="AX5" s="84"/>
      <c r="AY5" s="85"/>
      <c r="AZ5" s="85"/>
      <c r="BA5" s="86"/>
      <c r="BH5" s="2">
        <f>COUNTIF(BH9:BH608,"&gt;0")</f>
        <v>0</v>
      </c>
    </row>
    <row r="6" spans="2:76" ht="14.25" customHeight="1" thickBot="1" x14ac:dyDescent="0.25">
      <c r="B6" s="360" t="s">
        <v>50</v>
      </c>
      <c r="C6" s="430"/>
      <c r="D6" s="430"/>
      <c r="E6" s="430"/>
      <c r="F6" s="361"/>
      <c r="G6" s="353" t="s">
        <v>22</v>
      </c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4" t="s">
        <v>15</v>
      </c>
      <c r="S6" s="365"/>
      <c r="T6" s="364" t="s">
        <v>11</v>
      </c>
      <c r="U6" s="388"/>
      <c r="V6" s="388"/>
      <c r="W6" s="388"/>
      <c r="X6" s="388"/>
      <c r="Y6" s="388"/>
      <c r="Z6" s="388"/>
      <c r="AA6" s="388"/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/>
      <c r="AN6" s="388"/>
      <c r="AO6" s="388"/>
      <c r="AP6" s="388"/>
      <c r="AQ6" s="388"/>
      <c r="AR6" s="388"/>
      <c r="AS6" s="388"/>
      <c r="AT6" s="388"/>
      <c r="AU6" s="388"/>
      <c r="AV6" s="388"/>
      <c r="AW6" s="365"/>
      <c r="AX6" s="81"/>
      <c r="AY6" s="82"/>
      <c r="AZ6" s="82"/>
      <c r="BA6" s="83"/>
      <c r="BH6" s="2">
        <f>COUNTIF(BH9:BH608,"&gt;1")</f>
        <v>0</v>
      </c>
    </row>
    <row r="7" spans="2:76" ht="16.5" customHeight="1" thickBot="1" x14ac:dyDescent="0.25">
      <c r="B7" s="364" t="s">
        <v>30</v>
      </c>
      <c r="C7" s="422"/>
      <c r="D7" s="365"/>
      <c r="E7" s="364" t="s">
        <v>37</v>
      </c>
      <c r="F7" s="365"/>
      <c r="G7" s="364" t="s">
        <v>27</v>
      </c>
      <c r="H7" s="388"/>
      <c r="I7" s="365"/>
      <c r="J7" s="364" t="s">
        <v>7</v>
      </c>
      <c r="K7" s="365"/>
      <c r="L7" s="364" t="s">
        <v>10</v>
      </c>
      <c r="M7" s="365"/>
      <c r="N7" s="362" t="s">
        <v>66</v>
      </c>
      <c r="O7" s="363"/>
      <c r="P7" s="363"/>
      <c r="Q7" s="363"/>
      <c r="R7" s="39">
        <f>COUNTA(R9:R608)</f>
        <v>0</v>
      </c>
      <c r="S7" s="39">
        <f t="shared" ref="S7:AW7" si="0">COUNTA(S9:S608)</f>
        <v>0</v>
      </c>
      <c r="T7" s="39">
        <f t="shared" si="0"/>
        <v>0</v>
      </c>
      <c r="U7" s="39">
        <f t="shared" si="0"/>
        <v>0</v>
      </c>
      <c r="V7" s="39">
        <f t="shared" si="0"/>
        <v>0</v>
      </c>
      <c r="W7" s="39">
        <f t="shared" si="0"/>
        <v>0</v>
      </c>
      <c r="X7" s="39">
        <f t="shared" si="0"/>
        <v>0</v>
      </c>
      <c r="Y7" s="39">
        <f t="shared" si="0"/>
        <v>0</v>
      </c>
      <c r="Z7" s="39">
        <f t="shared" si="0"/>
        <v>0</v>
      </c>
      <c r="AA7" s="39">
        <f t="shared" si="0"/>
        <v>0</v>
      </c>
      <c r="AB7" s="39">
        <f t="shared" si="0"/>
        <v>0</v>
      </c>
      <c r="AC7" s="39">
        <f t="shared" si="0"/>
        <v>0</v>
      </c>
      <c r="AD7" s="39">
        <f t="shared" si="0"/>
        <v>0</v>
      </c>
      <c r="AE7" s="39">
        <f t="shared" si="0"/>
        <v>0</v>
      </c>
      <c r="AF7" s="39">
        <f t="shared" si="0"/>
        <v>0</v>
      </c>
      <c r="AG7" s="39">
        <f t="shared" si="0"/>
        <v>0</v>
      </c>
      <c r="AH7" s="39">
        <f t="shared" si="0"/>
        <v>0</v>
      </c>
      <c r="AI7" s="39">
        <f t="shared" si="0"/>
        <v>0</v>
      </c>
      <c r="AJ7" s="39">
        <f t="shared" si="0"/>
        <v>0</v>
      </c>
      <c r="AK7" s="39">
        <f t="shared" si="0"/>
        <v>0</v>
      </c>
      <c r="AL7" s="39">
        <f t="shared" si="0"/>
        <v>0</v>
      </c>
      <c r="AM7" s="39">
        <f t="shared" si="0"/>
        <v>0</v>
      </c>
      <c r="AN7" s="39">
        <f t="shared" si="0"/>
        <v>0</v>
      </c>
      <c r="AO7" s="39">
        <f t="shared" si="0"/>
        <v>0</v>
      </c>
      <c r="AP7" s="39">
        <f t="shared" si="0"/>
        <v>0</v>
      </c>
      <c r="AQ7" s="39">
        <f t="shared" si="0"/>
        <v>0</v>
      </c>
      <c r="AR7" s="39">
        <f t="shared" si="0"/>
        <v>0</v>
      </c>
      <c r="AS7" s="39">
        <f t="shared" si="0"/>
        <v>0</v>
      </c>
      <c r="AT7" s="39">
        <f t="shared" si="0"/>
        <v>0</v>
      </c>
      <c r="AU7" s="39">
        <f t="shared" si="0"/>
        <v>0</v>
      </c>
      <c r="AV7" s="39">
        <f t="shared" si="0"/>
        <v>0</v>
      </c>
      <c r="AW7" s="39">
        <f t="shared" si="0"/>
        <v>0</v>
      </c>
      <c r="AX7" s="39">
        <f>COUNTA(AX9:AX608)</f>
        <v>0</v>
      </c>
      <c r="AY7" s="39">
        <f>COUNTA(AY9:AY608)</f>
        <v>0</v>
      </c>
      <c r="AZ7" s="39">
        <f>COUNTA(AZ9:AZ608)</f>
        <v>0</v>
      </c>
      <c r="BA7" s="39">
        <f>COUNTA(BA9:BA608)</f>
        <v>0</v>
      </c>
      <c r="BH7" s="101">
        <f>COUNTIFS(BH9:BH608,2)+IF(COUNTIF(BH9:BH608,3)=0,0,COUNTIF(BH9:BH608,3)+1)+IF(COUNTIF(BH9:BH608,4)=0,0,COUNTIF(BH9:BH608,4)+2)</f>
        <v>0</v>
      </c>
    </row>
    <row r="8" spans="2:76" ht="114" customHeight="1" thickBot="1" x14ac:dyDescent="0.25">
      <c r="B8" s="60" t="s">
        <v>12</v>
      </c>
      <c r="C8" s="44" t="s">
        <v>39</v>
      </c>
      <c r="D8" s="41" t="s">
        <v>6</v>
      </c>
      <c r="E8" s="42" t="s">
        <v>8</v>
      </c>
      <c r="F8" s="43" t="s">
        <v>9</v>
      </c>
      <c r="G8" s="44" t="s">
        <v>28</v>
      </c>
      <c r="H8" s="45" t="s">
        <v>29</v>
      </c>
      <c r="I8" s="44" t="s">
        <v>38</v>
      </c>
      <c r="J8" s="44" t="s">
        <v>8</v>
      </c>
      <c r="K8" s="44" t="s">
        <v>9</v>
      </c>
      <c r="L8" s="44" t="s">
        <v>8</v>
      </c>
      <c r="M8" s="44" t="s">
        <v>9</v>
      </c>
      <c r="N8" s="61" t="s">
        <v>111</v>
      </c>
      <c r="O8" s="44" t="s">
        <v>112</v>
      </c>
      <c r="P8" s="44" t="s">
        <v>113</v>
      </c>
      <c r="Q8" s="44" t="s">
        <v>112</v>
      </c>
      <c r="R8" s="46" t="s">
        <v>58</v>
      </c>
      <c r="S8" s="46" t="s">
        <v>144</v>
      </c>
      <c r="T8" s="47" t="s">
        <v>143</v>
      </c>
      <c r="U8" s="47" t="s">
        <v>142</v>
      </c>
      <c r="V8" s="48" t="s">
        <v>141</v>
      </c>
      <c r="W8" s="47" t="s">
        <v>140</v>
      </c>
      <c r="X8" s="49" t="s">
        <v>186</v>
      </c>
      <c r="Y8" s="49" t="s">
        <v>187</v>
      </c>
      <c r="Z8" s="49" t="s">
        <v>128</v>
      </c>
      <c r="AA8" s="49" t="s">
        <v>129</v>
      </c>
      <c r="AB8" s="49" t="s">
        <v>121</v>
      </c>
      <c r="AC8" s="49" t="s">
        <v>126</v>
      </c>
      <c r="AD8" s="49" t="s">
        <v>126</v>
      </c>
      <c r="AE8" s="49" t="s">
        <v>139</v>
      </c>
      <c r="AF8" s="49" t="s">
        <v>138</v>
      </c>
      <c r="AG8" s="50" t="s">
        <v>155</v>
      </c>
      <c r="AH8" s="50" t="s">
        <v>154</v>
      </c>
      <c r="AI8" s="51" t="s">
        <v>153</v>
      </c>
      <c r="AJ8" s="51" t="s">
        <v>68</v>
      </c>
      <c r="AK8" s="51" t="s">
        <v>63</v>
      </c>
      <c r="AL8" s="51" t="s">
        <v>152</v>
      </c>
      <c r="AM8" s="51" t="s">
        <v>151</v>
      </c>
      <c r="AN8" s="51" t="s">
        <v>150</v>
      </c>
      <c r="AO8" s="52" t="s">
        <v>149</v>
      </c>
      <c r="AP8" s="52" t="s">
        <v>148</v>
      </c>
      <c r="AQ8" s="52" t="s">
        <v>56</v>
      </c>
      <c r="AR8" s="52" t="s">
        <v>123</v>
      </c>
      <c r="AS8" s="52" t="s">
        <v>124</v>
      </c>
      <c r="AT8" s="52" t="s">
        <v>147</v>
      </c>
      <c r="AU8" s="52" t="s">
        <v>146</v>
      </c>
      <c r="AV8" s="52" t="s">
        <v>145</v>
      </c>
      <c r="AW8" s="53" t="s">
        <v>125</v>
      </c>
      <c r="AX8" s="49" t="s">
        <v>181</v>
      </c>
      <c r="AY8" s="49" t="s">
        <v>182</v>
      </c>
      <c r="AZ8" s="49" t="s">
        <v>183</v>
      </c>
      <c r="BA8" s="49" t="s">
        <v>184</v>
      </c>
      <c r="BC8" s="2" t="s">
        <v>109</v>
      </c>
      <c r="BD8" s="2" t="s">
        <v>110</v>
      </c>
      <c r="BE8" s="2" t="s">
        <v>109</v>
      </c>
      <c r="BF8" s="2" t="s">
        <v>110</v>
      </c>
      <c r="BH8" s="5"/>
      <c r="BN8" s="151" t="s">
        <v>299</v>
      </c>
      <c r="BO8" s="2" t="s">
        <v>300</v>
      </c>
      <c r="BP8" s="2" t="s">
        <v>301</v>
      </c>
      <c r="BQ8" s="151" t="s">
        <v>302</v>
      </c>
      <c r="BR8" s="2" t="s">
        <v>303</v>
      </c>
      <c r="BS8" s="2" t="s">
        <v>305</v>
      </c>
      <c r="BT8" s="2" t="s">
        <v>308</v>
      </c>
      <c r="BU8" s="151" t="s">
        <v>309</v>
      </c>
      <c r="BV8" s="151" t="s">
        <v>310</v>
      </c>
      <c r="BW8" s="151" t="s">
        <v>311</v>
      </c>
      <c r="BX8" s="2" t="s">
        <v>312</v>
      </c>
    </row>
    <row r="9" spans="2:76" ht="15" customHeight="1" x14ac:dyDescent="0.2">
      <c r="B9" s="6">
        <v>1</v>
      </c>
      <c r="C9" s="7" t="str">
        <f>CONCATENATE('Data Sheet'!B8,'Data Sheet'!G2)</f>
        <v>" HWDP</v>
      </c>
      <c r="D9" s="97" t="str">
        <f>BG9</f>
        <v/>
      </c>
      <c r="E9" s="7" t="str">
        <f>IF('Sum HWDP'!D10="TH-Hill DS-1 Vol 3 CAT 2: Clean and Visual Ends only","N/A","OK")</f>
        <v>OK</v>
      </c>
      <c r="F9" s="7" t="str">
        <f>IF('Sum HWDP'!D10="TH-Hill DS-1 Vol 3 CAT 2: Clean and Visual Ends only","N/A","OK")</f>
        <v>OK</v>
      </c>
      <c r="G9" s="79"/>
      <c r="H9" s="79"/>
      <c r="I9" s="9" t="s">
        <v>51</v>
      </c>
      <c r="J9" s="79" t="str">
        <f t="shared" ref="J9:K10" si="1">IF(AP9="X", "MIN", "OK")</f>
        <v>OK</v>
      </c>
      <c r="K9" s="79" t="str">
        <f t="shared" si="1"/>
        <v>OK</v>
      </c>
      <c r="L9" s="17" t="str">
        <f>IF('Data Sheet'!$B$9="NC-50","N/A","OK")</f>
        <v>OK</v>
      </c>
      <c r="M9" s="17" t="str">
        <f>IF('Data Sheet'!$B$9="NC-50","N/A","OK")</f>
        <v>OK</v>
      </c>
      <c r="N9" s="23" t="str">
        <f>IF(BO9&lt;&gt;"",
    IF(INT('Data Sheet'!$A$19)=INT('Data Sheet'!$B$19),
        --(INT('Data Sheet'!$A$19) &amp; "." &amp; BO9),
        IF(AND((--(INT('Data Sheet'!$A$19) &amp; "." &amp; BO9)&gt;=--('Data Sheet'!$A$19)), (--(INT('Data Sheet'!$A$19) &amp; "." &amp; BO9)&lt;=--('Data Sheet'!$B$19))),
            --(INT('Data Sheet'!$A$19) &amp; "." &amp; BO9),
            --(INT('Data Sheet'!$B$19) &amp; "." &amp; BO9)
        )
    ),
    IF(BN9&lt;&gt;"",
        IF(INT('Data Sheet'!$A$19)=INT('Data Sheet'!$B$19),
            --(INT('Data Sheet'!$A$19) &amp; "." &amp; LEFT(BN9,3)),
            IF(AND((--(INT('Data Sheet'!$A$19) &amp; "." &amp; LEFT(BN9,3))&gt;=--('Data Sheet'!$A$19)), (--(INT('Data Sheet'!$A$19) &amp; "." &amp; LEFT(BN9,3))&lt;=--('Data Sheet'!$B$19))),
                --(INT('Data Sheet'!$A$19) &amp; "." &amp; LEFT(BN9,3)),
                --(INT('Data Sheet'!$B$19) &amp; "." &amp; LEFT(BN9,3))
            )
        ),
        "OK"
    )
)</f>
        <v>OK</v>
      </c>
      <c r="O9" s="23" t="str">
        <f>IF(BP9&lt;&gt;"",
    IF(INT('Data Sheet'!$A$19)=INT('Data Sheet'!$B$19),
        --(INT('Data Sheet'!$A$19) &amp; "." &amp; BP9),
        IF(AND((--(INT('Data Sheet'!$A$19) &amp; "." &amp; BP9)&gt;=--('Data Sheet'!$A$19)), (--(INT('Data Sheet'!$A$19) &amp; "." &amp; BP9)&lt;=--('Data Sheet'!$B$19))),
            --(INT('Data Sheet'!$A$19) &amp; "." &amp; BP9),
            --(INT('Data Sheet'!$B$19) &amp; "." &amp; BP9)
        )
    ),
    IF(BN9&lt;&gt;"",
        IF(INT('Data Sheet'!$A$19)=INT('Data Sheet'!$B$19),
            --(INT('Data Sheet'!$A$19) &amp; "." &amp; RIGHT(BN9,3)),
            IF(AND((--(INT('Data Sheet'!$A$19) &amp; "." &amp; RIGHT(BN9,3))&gt;=--('Data Sheet'!$A$19)), (--(INT('Data Sheet'!$A$19) &amp; "." &amp; RIGHT(BN9,3))&lt;=--('Data Sheet'!$B$19))),
                --(INT('Data Sheet'!$A$19) &amp; "." &amp; RIGHT(BN9,3)),
                --(INT('Data Sheet'!$B$19) &amp; "." &amp; RIGHT(BN9,3))
            )
        ),
        "OK"
    )
)</f>
        <v>OK</v>
      </c>
      <c r="P9" s="23" t="str">
        <f>IF(BR9&lt;&gt;"",
    IF(INT('Data Sheet'!$A$19)=INT('Data Sheet'!$B$15),
        --(INT('Data Sheet'!$A$15) &amp; "." &amp; BR9),
        IF(AND((--(INT('Data Sheet'!$A$15) &amp; "." &amp; BR9)&gt;=--('Data Sheet'!$A$15)), (--(INT('Data Sheet'!$A$15) &amp; "." &amp; BR9)&lt;=--('Data Sheet'!$B$15))),
            --(INT('Data Sheet'!$A$15) &amp; "." &amp; BR9),
            --(INT('Data Sheet'!$B$15) &amp; "." &amp; BR9)
        )
    ),
    IF(BQ9&lt;&gt;"",
        IF(INT('Data Sheet'!$A$15)=INT('Data Sheet'!$B$15),
            --(INT('Data Sheet'!$A$15) &amp; "." &amp; LEFT(BQ9,3)),
            IF(AND((--(INT('Data Sheet'!$A$15) &amp; "." &amp; LEFT(BQ9,3))&gt;=--('Data Sheet'!$A$15)), (--(INT('Data Sheet'!$A$15) &amp; "." &amp; LEFT(BQ9,3))&lt;=--('Data Sheet'!$B$15))),
                --(INT('Data Sheet'!$A$15) &amp; "." &amp; LEFT(BQ9,3)),
                --(INT('Data Sheet'!$B$15) &amp; "." &amp; LEFT(BQ9,3))
            )
        ),
        "OK"
    )
)</f>
        <v>OK</v>
      </c>
      <c r="Q9" s="23" t="str">
        <f>IF(BS9&lt;&gt;"",
    IF(INT('Data Sheet'!$A$19)=INT('Data Sheet'!$B$15),
        --(INT('Data Sheet'!$A$15) &amp; "." &amp; BS9),
        IF(AND((--(INT('Data Sheet'!$A$15) &amp; "." &amp; BS9)&gt;=--('Data Sheet'!$A$15)), (--(INT('Data Sheet'!$A$15) &amp; "." &amp; BS9)&lt;=--('Data Sheet'!$B$15))),
            --(INT('Data Sheet'!$A$15) &amp; "." &amp; BS9),
            --(INT('Data Sheet'!$B$15) &amp; "." &amp; BS9)
        )
    ),
    IF(BQ9&lt;&gt;"",
        IF(INT('Data Sheet'!$A$15)=INT('Data Sheet'!$B$15),
            --(INT('Data Sheet'!$A$15) &amp; "." &amp; RIGHT(BQ9,3)),
            IF(AND((--(INT('Data Sheet'!$A$15) &amp; "." &amp; RIGHT(BQ9,3))&gt;=--('Data Sheet'!$A$15)), (--(INT('Data Sheet'!$A$15) &amp; "." &amp; RIGHT(BQ9,3))&lt;=--('Data Sheet'!$B$15))),
                --(INT('Data Sheet'!$A$15) &amp; "." &amp; RIGHT(BQ9,3)),
                --(INT('Data Sheet'!$B$15) &amp; "." &amp; RIGHT(BQ9,3))
            )
        ),
        "OK"
    )
)</f>
        <v>OK</v>
      </c>
      <c r="R9" s="11"/>
      <c r="S9" s="11"/>
      <c r="T9" s="11"/>
      <c r="U9" s="11"/>
      <c r="V9" s="11"/>
      <c r="W9" s="11"/>
      <c r="X9" s="11"/>
      <c r="Y9" s="11"/>
      <c r="Z9" s="11"/>
      <c r="AA9" s="54"/>
      <c r="AB9" s="54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2"/>
      <c r="AR9" s="12"/>
      <c r="AS9" s="12"/>
      <c r="AT9" s="12"/>
      <c r="AU9" s="12"/>
      <c r="AV9" s="12"/>
      <c r="AW9" s="13"/>
      <c r="AX9" s="98"/>
      <c r="AY9" s="11"/>
      <c r="AZ9" s="11"/>
      <c r="BA9" s="13"/>
      <c r="BC9" s="80"/>
      <c r="BD9" s="80"/>
      <c r="BE9" s="80"/>
      <c r="BF9" s="80"/>
      <c r="BG9" s="2" t="str">
        <f>CONCATENATE(BC9,BD9,BE9,BF9)</f>
        <v/>
      </c>
      <c r="BH9" s="78">
        <f t="shared" ref="BH9:BH72" si="2">COUNTA(T9:AF9)</f>
        <v>0</v>
      </c>
    </row>
    <row r="10" spans="2:76" x14ac:dyDescent="0.2">
      <c r="B10" s="14">
        <f>B9+1</f>
        <v>2</v>
      </c>
      <c r="C10" s="15" t="str">
        <f>CONCATENATE('Data Sheet'!$B$8,'Data Sheet'!$G$2)</f>
        <v>" HWDP</v>
      </c>
      <c r="D10" s="95" t="str">
        <f>BG10</f>
        <v/>
      </c>
      <c r="E10" s="15" t="str">
        <f>IF('Sum HWDP'!$D$10="TH-Hill DS-1 Vol 3 CAT 2: Clean and Visual Ends only","N/A","OK")</f>
        <v>OK</v>
      </c>
      <c r="F10" s="15" t="str">
        <f>IF('Sum HWDP'!$D$10="TH-Hill DS-1 Vol 3 CAT 2: Clean and Visual Ends only","N/A","OK")</f>
        <v>OK</v>
      </c>
      <c r="G10" s="17"/>
      <c r="H10" s="17"/>
      <c r="I10" s="17" t="s">
        <v>51</v>
      </c>
      <c r="J10" s="17" t="str">
        <f t="shared" si="1"/>
        <v>OK</v>
      </c>
      <c r="K10" s="17" t="str">
        <f t="shared" si="1"/>
        <v>OK</v>
      </c>
      <c r="L10" s="17" t="str">
        <f>IF('Data Sheet'!$B$9="NC-50","N/A","OK")</f>
        <v>OK</v>
      </c>
      <c r="M10" s="17" t="str">
        <f>IF('Data Sheet'!$B$9="NC-50","N/A","OK")</f>
        <v>OK</v>
      </c>
      <c r="N10" s="23" t="str">
        <f>IF(BO10&lt;&gt;"",
    IF(INT('Data Sheet'!$A$19)=INT('Data Sheet'!$B$19),
        --(INT('Data Sheet'!$A$19) &amp; "." &amp; BO10),
        IF(AND((--(INT('Data Sheet'!$A$19) &amp; "." &amp; BO10)&gt;=--('Data Sheet'!$A$19)), (--(INT('Data Sheet'!$A$19) &amp; "." &amp; BO10)&lt;=--('Data Sheet'!$B$19))),
            --(INT('Data Sheet'!$A$19) &amp; "." &amp; BO10),
            --(INT('Data Sheet'!$B$19) &amp; "." &amp; BO10)
        )
    ),
    IF(BN10&lt;&gt;"",
        IF(INT('Data Sheet'!$A$19)=INT('Data Sheet'!$B$19),
            --(INT('Data Sheet'!$A$19) &amp; "." &amp; LEFT(BN10,3)),
            IF(AND((--(INT('Data Sheet'!$A$19) &amp; "." &amp; LEFT(BN10,3))&gt;=--('Data Sheet'!$A$19)), (--(INT('Data Sheet'!$A$19) &amp; "." &amp; LEFT(BN10,3))&lt;=--('Data Sheet'!$B$19))),
                --(INT('Data Sheet'!$A$19) &amp; "." &amp; LEFT(BN10,3)),
                --(INT('Data Sheet'!$B$19) &amp; "." &amp; LEFT(BN10,3))
            )
        ),
        "OK"
    )
)</f>
        <v>OK</v>
      </c>
      <c r="O10" s="23" t="str">
        <f>IF(BP10&lt;&gt;"",
    IF(INT('Data Sheet'!$A$19)=INT('Data Sheet'!$B$19),
        --(INT('Data Sheet'!$A$19) &amp; "." &amp; BP10),
        IF(AND((--(INT('Data Sheet'!$A$19) &amp; "." &amp; BP10)&gt;=--('Data Sheet'!$A$19)), (--(INT('Data Sheet'!$A$19) &amp; "." &amp; BP10)&lt;=--('Data Sheet'!$B$19))),
            --(INT('Data Sheet'!$A$19) &amp; "." &amp; BP10),
            --(INT('Data Sheet'!$B$19) &amp; "." &amp; BP10)
        )
    ),
    IF(BN10&lt;&gt;"",
        IF(INT('Data Sheet'!$A$19)=INT('Data Sheet'!$B$19),
            --(INT('Data Sheet'!$A$19) &amp; "." &amp; RIGHT(BN10,3)),
            IF(AND((--(INT('Data Sheet'!$A$19) &amp; "." &amp; RIGHT(BN10,3))&gt;=--('Data Sheet'!$A$19)), (--(INT('Data Sheet'!$A$19) &amp; "." &amp; RIGHT(BN10,3))&lt;=--('Data Sheet'!$B$19))),
                --(INT('Data Sheet'!$A$19) &amp; "." &amp; RIGHT(BN10,3)),
                --(INT('Data Sheet'!$B$19) &amp; "." &amp; RIGHT(BN10,3))
            )
        ),
        "OK"
    )
)</f>
        <v>OK</v>
      </c>
      <c r="P10" s="23" t="str">
        <f>IF(BR10&lt;&gt;"",
    IF(INT('Data Sheet'!$A$19)=INT('Data Sheet'!$B$15),
        --(INT('Data Sheet'!$A$15) &amp; "." &amp; BR10),
        IF(AND((--(INT('Data Sheet'!$A$15) &amp; "." &amp; BR10)&gt;=--('Data Sheet'!$A$15)), (--(INT('Data Sheet'!$A$15) &amp; "." &amp; BR10)&lt;=--('Data Sheet'!$B$15))),
            --(INT('Data Sheet'!$A$15) &amp; "." &amp; BR10),
            --(INT('Data Sheet'!$B$15) &amp; "." &amp; BR10)
        )
    ),
    IF(BQ10&lt;&gt;"",
        IF(INT('Data Sheet'!$A$15)=INT('Data Sheet'!$B$15),
            --(INT('Data Sheet'!$A$15) &amp; "." &amp; LEFT(BQ10,3)),
            IF(AND((--(INT('Data Sheet'!$A$15) &amp; "." &amp; LEFT(BQ10,3))&gt;=--('Data Sheet'!$A$15)), (--(INT('Data Sheet'!$A$15) &amp; "." &amp; LEFT(BQ10,3))&lt;=--('Data Sheet'!$B$15))),
                --(INT('Data Sheet'!$A$15) &amp; "." &amp; LEFT(BQ10,3)),
                --(INT('Data Sheet'!$B$15) &amp; "." &amp; LEFT(BQ10,3))
            )
        ),
        "OK"
    )
)</f>
        <v>OK</v>
      </c>
      <c r="Q10" s="23" t="str">
        <f>IF(BS10&lt;&gt;"",
    IF(INT('Data Sheet'!$A$19)=INT('Data Sheet'!$B$15),
        --(INT('Data Sheet'!$A$15) &amp; "." &amp; BS10),
        IF(AND((--(INT('Data Sheet'!$A$15) &amp; "." &amp; BS10)&gt;=--('Data Sheet'!$A$15)), (--(INT('Data Sheet'!$A$15) &amp; "." &amp; BS10)&lt;=--('Data Sheet'!$B$15))),
            --(INT('Data Sheet'!$A$15) &amp; "." &amp; BS10),
            --(INT('Data Sheet'!$B$15) &amp; "." &amp; BS10)
        )
    ),
    IF(BQ10&lt;&gt;"",
        IF(INT('Data Sheet'!$A$15)=INT('Data Sheet'!$B$15),
            --(INT('Data Sheet'!$A$15) &amp; "." &amp; RIGHT(BQ10,3)),
            IF(AND((--(INT('Data Sheet'!$A$15) &amp; "." &amp; RIGHT(BQ10,3))&gt;=--('Data Sheet'!$A$15)), (--(INT('Data Sheet'!$A$15) &amp; "." &amp; RIGHT(BQ10,3))&lt;=--('Data Sheet'!$B$15))),
                --(INT('Data Sheet'!$A$15) &amp; "." &amp; RIGHT(BQ10,3)),
                --(INT('Data Sheet'!$B$15) &amp; "." &amp; RIGHT(BQ10,3))
            )
        ),
        "OK"
    )
)</f>
        <v>OK</v>
      </c>
      <c r="R10" s="20"/>
      <c r="S10" s="20"/>
      <c r="T10" s="20"/>
      <c r="U10" s="20"/>
      <c r="V10" s="20"/>
      <c r="W10" s="20"/>
      <c r="X10" s="20"/>
      <c r="Y10" s="20"/>
      <c r="Z10" s="20"/>
      <c r="AA10" s="55"/>
      <c r="AB10" s="55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1"/>
      <c r="AR10" s="21"/>
      <c r="AS10" s="21"/>
      <c r="AT10" s="21"/>
      <c r="AU10" s="21"/>
      <c r="AV10" s="21"/>
      <c r="AW10" s="22"/>
      <c r="AX10" s="99"/>
      <c r="AY10" s="20"/>
      <c r="AZ10" s="20"/>
      <c r="BA10" s="22"/>
      <c r="BC10" s="80"/>
      <c r="BD10" s="80"/>
      <c r="BE10" s="80"/>
      <c r="BF10" s="80"/>
      <c r="BG10" s="2" t="str">
        <f t="shared" ref="BG10:BG73" si="3">CONCATENATE(BC10,BD10,BE10,BF10)</f>
        <v/>
      </c>
      <c r="BH10" s="78">
        <f t="shared" si="2"/>
        <v>0</v>
      </c>
    </row>
    <row r="11" spans="2:76" x14ac:dyDescent="0.2">
      <c r="B11" s="14">
        <f t="shared" ref="B11:B206" si="4">B10+1</f>
        <v>3</v>
      </c>
      <c r="C11" s="15" t="str">
        <f>CONCATENATE('Data Sheet'!$B$8,'Data Sheet'!$G$2)</f>
        <v>" HWDP</v>
      </c>
      <c r="D11" s="95" t="str">
        <f t="shared" ref="D11:D74" si="5">BG11</f>
        <v/>
      </c>
      <c r="E11" s="15" t="str">
        <f>IF('Sum HWDP'!$D$10="TH-Hill DS-1 Vol 3 CAT 2: Clean and Visual Ends only","N/A","OK")</f>
        <v>OK</v>
      </c>
      <c r="F11" s="15" t="str">
        <f>IF('Sum HWDP'!$D$10="TH-Hill DS-1 Vol 3 CAT 2: Clean and Visual Ends only","N/A","OK")</f>
        <v>OK</v>
      </c>
      <c r="G11" s="17"/>
      <c r="H11" s="17"/>
      <c r="I11" s="17" t="s">
        <v>51</v>
      </c>
      <c r="J11" s="17" t="str">
        <f t="shared" ref="J11:J12" si="6">IF(AP11="X", "MIN", "OK")</f>
        <v>OK</v>
      </c>
      <c r="K11" s="17" t="str">
        <f t="shared" ref="K11:K12" si="7">IF(AQ11="X", "MIN", "OK")</f>
        <v>OK</v>
      </c>
      <c r="L11" s="17" t="str">
        <f>IF('Data Sheet'!$B$9="NC-50","N/A","OK")</f>
        <v>OK</v>
      </c>
      <c r="M11" s="17" t="str">
        <f>IF('Data Sheet'!$B$9="NC-50","N/A","OK")</f>
        <v>OK</v>
      </c>
      <c r="N11" s="23" t="str">
        <f>IF(BO11&lt;&gt;"",
    IF(INT('Data Sheet'!$A$19)=INT('Data Sheet'!$B$19),
        --(INT('Data Sheet'!$A$19) &amp; "." &amp; BO11),
        IF(AND((--(INT('Data Sheet'!$A$19) &amp; "." &amp; BO11)&gt;=--('Data Sheet'!$A$19)), (--(INT('Data Sheet'!$A$19) &amp; "." &amp; BO11)&lt;=--('Data Sheet'!$B$19))),
            --(INT('Data Sheet'!$A$19) &amp; "." &amp; BO11),
            --(INT('Data Sheet'!$B$19) &amp; "." &amp; BO11)
        )
    ),
    IF(BN11&lt;&gt;"",
        IF(INT('Data Sheet'!$A$19)=INT('Data Sheet'!$B$19),
            --(INT('Data Sheet'!$A$19) &amp; "." &amp; LEFT(BN11,3)),
            IF(AND((--(INT('Data Sheet'!$A$19) &amp; "." &amp; LEFT(BN11,3))&gt;=--('Data Sheet'!$A$19)), (--(INT('Data Sheet'!$A$19) &amp; "." &amp; LEFT(BN11,3))&lt;=--('Data Sheet'!$B$19))),
                --(INT('Data Sheet'!$A$19) &amp; "." &amp; LEFT(BN11,3)),
                --(INT('Data Sheet'!$B$19) &amp; "." &amp; LEFT(BN11,3))
            )
        ),
        "OK"
    )
)</f>
        <v>OK</v>
      </c>
      <c r="O11" s="23" t="str">
        <f>IF(BP11&lt;&gt;"",
    IF(INT('Data Sheet'!$A$19)=INT('Data Sheet'!$B$19),
        --(INT('Data Sheet'!$A$19) &amp; "." &amp; BP11),
        IF(AND((--(INT('Data Sheet'!$A$19) &amp; "." &amp; BP11)&gt;=--('Data Sheet'!$A$19)), (--(INT('Data Sheet'!$A$19) &amp; "." &amp; BP11)&lt;=--('Data Sheet'!$B$19))),
            --(INT('Data Sheet'!$A$19) &amp; "." &amp; BP11),
            --(INT('Data Sheet'!$B$19) &amp; "." &amp; BP11)
        )
    ),
    IF(BN11&lt;&gt;"",
        IF(INT('Data Sheet'!$A$19)=INT('Data Sheet'!$B$19),
            --(INT('Data Sheet'!$A$19) &amp; "." &amp; RIGHT(BN11,3)),
            IF(AND((--(INT('Data Sheet'!$A$19) &amp; "." &amp; RIGHT(BN11,3))&gt;=--('Data Sheet'!$A$19)), (--(INT('Data Sheet'!$A$19) &amp; "." &amp; RIGHT(BN11,3))&lt;=--('Data Sheet'!$B$19))),
                --(INT('Data Sheet'!$A$19) &amp; "." &amp; RIGHT(BN11,3)),
                --(INT('Data Sheet'!$B$19) &amp; "." &amp; RIGHT(BN11,3))
            )
        ),
        "OK"
    )
)</f>
        <v>OK</v>
      </c>
      <c r="P11" s="23" t="str">
        <f>IF(BR11&lt;&gt;"",
    IF(INT('Data Sheet'!$A$19)=INT('Data Sheet'!$B$15),
        --(INT('Data Sheet'!$A$15) &amp; "." &amp; BR11),
        IF(AND((--(INT('Data Sheet'!$A$15) &amp; "." &amp; BR11)&gt;=--('Data Sheet'!$A$15)), (--(INT('Data Sheet'!$A$15) &amp; "." &amp; BR11)&lt;=--('Data Sheet'!$B$15))),
            --(INT('Data Sheet'!$A$15) &amp; "." &amp; BR11),
            --(INT('Data Sheet'!$B$15) &amp; "." &amp; BR11)
        )
    ),
    IF(BQ11&lt;&gt;"",
        IF(INT('Data Sheet'!$A$15)=INT('Data Sheet'!$B$15),
            --(INT('Data Sheet'!$A$15) &amp; "." &amp; LEFT(BQ11,3)),
            IF(AND((--(INT('Data Sheet'!$A$15) &amp; "." &amp; LEFT(BQ11,3))&gt;=--('Data Sheet'!$A$15)), (--(INT('Data Sheet'!$A$15) &amp; "." &amp; LEFT(BQ11,3))&lt;=--('Data Sheet'!$B$15))),
                --(INT('Data Sheet'!$A$15) &amp; "." &amp; LEFT(BQ11,3)),
                --(INT('Data Sheet'!$B$15) &amp; "." &amp; LEFT(BQ11,3))
            )
        ),
        "OK"
    )
)</f>
        <v>OK</v>
      </c>
      <c r="Q11" s="23" t="str">
        <f>IF(BS11&lt;&gt;"",
    IF(INT('Data Sheet'!$A$19)=INT('Data Sheet'!$B$15),
        --(INT('Data Sheet'!$A$15) &amp; "." &amp; BS11),
        IF(AND((--(INT('Data Sheet'!$A$15) &amp; "." &amp; BS11)&gt;=--('Data Sheet'!$A$15)), (--(INT('Data Sheet'!$A$15) &amp; "." &amp; BS11)&lt;=--('Data Sheet'!$B$15))),
            --(INT('Data Sheet'!$A$15) &amp; "." &amp; BS11),
            --(INT('Data Sheet'!$B$15) &amp; "." &amp; BS11)
        )
    ),
    IF(BQ11&lt;&gt;"",
        IF(INT('Data Sheet'!$A$15)=INT('Data Sheet'!$B$15),
            --(INT('Data Sheet'!$A$15) &amp; "." &amp; RIGHT(BQ11,3)),
            IF(AND((--(INT('Data Sheet'!$A$15) &amp; "." &amp; RIGHT(BQ11,3))&gt;=--('Data Sheet'!$A$15)), (--(INT('Data Sheet'!$A$15) &amp; "." &amp; RIGHT(BQ11,3))&lt;=--('Data Sheet'!$B$15))),
                --(INT('Data Sheet'!$A$15) &amp; "." &amp; RIGHT(BQ11,3)),
                --(INT('Data Sheet'!$B$15) &amp; "." &amp; RIGHT(BQ11,3))
            )
        ),
        "OK"
    )
)</f>
        <v>OK</v>
      </c>
      <c r="R11" s="20"/>
      <c r="S11" s="20"/>
      <c r="T11" s="20"/>
      <c r="U11" s="20"/>
      <c r="V11" s="20"/>
      <c r="W11" s="20"/>
      <c r="X11" s="20"/>
      <c r="Y11" s="20"/>
      <c r="Z11" s="20"/>
      <c r="AA11" s="55"/>
      <c r="AB11" s="55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1"/>
      <c r="AR11" s="21"/>
      <c r="AS11" s="21"/>
      <c r="AT11" s="21"/>
      <c r="AU11" s="21"/>
      <c r="AV11" s="21"/>
      <c r="AW11" s="22"/>
      <c r="AX11" s="99"/>
      <c r="AY11" s="20"/>
      <c r="AZ11" s="20"/>
      <c r="BA11" s="22"/>
      <c r="BC11" s="80"/>
      <c r="BD11" s="80"/>
      <c r="BE11" s="80"/>
      <c r="BF11" s="80"/>
      <c r="BG11" s="2" t="str">
        <f t="shared" si="3"/>
        <v/>
      </c>
      <c r="BH11" s="78">
        <f t="shared" si="2"/>
        <v>0</v>
      </c>
    </row>
    <row r="12" spans="2:76" x14ac:dyDescent="0.2">
      <c r="B12" s="14">
        <f t="shared" si="4"/>
        <v>4</v>
      </c>
      <c r="C12" s="15" t="str">
        <f>CONCATENATE('Data Sheet'!$B$8,'Data Sheet'!$G$2)</f>
        <v>" HWDP</v>
      </c>
      <c r="D12" s="95" t="str">
        <f t="shared" si="5"/>
        <v/>
      </c>
      <c r="E12" s="15" t="str">
        <f>IF('Sum HWDP'!$D$10="TH-Hill DS-1 Vol 3 CAT 2: Clean and Visual Ends only","N/A","OK")</f>
        <v>OK</v>
      </c>
      <c r="F12" s="15" t="str">
        <f>IF('Sum HWDP'!$D$10="TH-Hill DS-1 Vol 3 CAT 2: Clean and Visual Ends only","N/A","OK")</f>
        <v>OK</v>
      </c>
      <c r="G12" s="17"/>
      <c r="H12" s="17"/>
      <c r="I12" s="17" t="s">
        <v>51</v>
      </c>
      <c r="J12" s="17" t="str">
        <f t="shared" si="6"/>
        <v>OK</v>
      </c>
      <c r="K12" s="17" t="str">
        <f t="shared" si="7"/>
        <v>OK</v>
      </c>
      <c r="L12" s="17" t="str">
        <f>IF('Data Sheet'!$B$9="NC-50","N/A","OK")</f>
        <v>OK</v>
      </c>
      <c r="M12" s="17" t="str">
        <f>IF('Data Sheet'!$B$9="NC-50","N/A","OK")</f>
        <v>OK</v>
      </c>
      <c r="N12" s="23" t="str">
        <f>IF(BO12&lt;&gt;"",
    IF(INT('Data Sheet'!$A$19)=INT('Data Sheet'!$B$19),
        --(INT('Data Sheet'!$A$19) &amp; "." &amp; BO12),
        IF(AND((--(INT('Data Sheet'!$A$19) &amp; "." &amp; BO12)&gt;=--('Data Sheet'!$A$19)), (--(INT('Data Sheet'!$A$19) &amp; "." &amp; BO12)&lt;=--('Data Sheet'!$B$19))),
            --(INT('Data Sheet'!$A$19) &amp; "." &amp; BO12),
            --(INT('Data Sheet'!$B$19) &amp; "." &amp; BO12)
        )
    ),
    IF(BN12&lt;&gt;"",
        IF(INT('Data Sheet'!$A$19)=INT('Data Sheet'!$B$19),
            --(INT('Data Sheet'!$A$19) &amp; "." &amp; LEFT(BN12,3)),
            IF(AND((--(INT('Data Sheet'!$A$19) &amp; "." &amp; LEFT(BN12,3))&gt;=--('Data Sheet'!$A$19)), (--(INT('Data Sheet'!$A$19) &amp; "." &amp; LEFT(BN12,3))&lt;=--('Data Sheet'!$B$19))),
                --(INT('Data Sheet'!$A$19) &amp; "." &amp; LEFT(BN12,3)),
                --(INT('Data Sheet'!$B$19) &amp; "." &amp; LEFT(BN12,3))
            )
        ),
        "OK"
    )
)</f>
        <v>OK</v>
      </c>
      <c r="O12" s="23" t="str">
        <f>IF(BP12&lt;&gt;"",
    IF(INT('Data Sheet'!$A$19)=INT('Data Sheet'!$B$19),
        --(INT('Data Sheet'!$A$19) &amp; "." &amp; BP12),
        IF(AND((--(INT('Data Sheet'!$A$19) &amp; "." &amp; BP12)&gt;=--('Data Sheet'!$A$19)), (--(INT('Data Sheet'!$A$19) &amp; "." &amp; BP12)&lt;=--('Data Sheet'!$B$19))),
            --(INT('Data Sheet'!$A$19) &amp; "." &amp; BP12),
            --(INT('Data Sheet'!$B$19) &amp; "." &amp; BP12)
        )
    ),
    IF(BN12&lt;&gt;"",
        IF(INT('Data Sheet'!$A$19)=INT('Data Sheet'!$B$19),
            --(INT('Data Sheet'!$A$19) &amp; "." &amp; RIGHT(BN12,3)),
            IF(AND((--(INT('Data Sheet'!$A$19) &amp; "." &amp; RIGHT(BN12,3))&gt;=--('Data Sheet'!$A$19)), (--(INT('Data Sheet'!$A$19) &amp; "." &amp; RIGHT(BN12,3))&lt;=--('Data Sheet'!$B$19))),
                --(INT('Data Sheet'!$A$19) &amp; "." &amp; RIGHT(BN12,3)),
                --(INT('Data Sheet'!$B$19) &amp; "." &amp; RIGHT(BN12,3))
            )
        ),
        "OK"
    )
)</f>
        <v>OK</v>
      </c>
      <c r="P12" s="23" t="str">
        <f>IF(BR12&lt;&gt;"",
    IF(INT('Data Sheet'!$A$19)=INT('Data Sheet'!$B$15),
        --(INT('Data Sheet'!$A$15) &amp; "." &amp; BR12),
        IF(AND((--(INT('Data Sheet'!$A$15) &amp; "." &amp; BR12)&gt;=--('Data Sheet'!$A$15)), (--(INT('Data Sheet'!$A$15) &amp; "." &amp; BR12)&lt;=--('Data Sheet'!$B$15))),
            --(INT('Data Sheet'!$A$15) &amp; "." &amp; BR12),
            --(INT('Data Sheet'!$B$15) &amp; "." &amp; BR12)
        )
    ),
    IF(BQ12&lt;&gt;"",
        IF(INT('Data Sheet'!$A$15)=INT('Data Sheet'!$B$15),
            --(INT('Data Sheet'!$A$15) &amp; "." &amp; LEFT(BQ12,3)),
            IF(AND((--(INT('Data Sheet'!$A$15) &amp; "." &amp; LEFT(BQ12,3))&gt;=--('Data Sheet'!$A$15)), (--(INT('Data Sheet'!$A$15) &amp; "." &amp; LEFT(BQ12,3))&lt;=--('Data Sheet'!$B$15))),
                --(INT('Data Sheet'!$A$15) &amp; "." &amp; LEFT(BQ12,3)),
                --(INT('Data Sheet'!$B$15) &amp; "." &amp; LEFT(BQ12,3))
            )
        ),
        "OK"
    )
)</f>
        <v>OK</v>
      </c>
      <c r="Q12" s="23" t="str">
        <f>IF(BS12&lt;&gt;"",
    IF(INT('Data Sheet'!$A$19)=INT('Data Sheet'!$B$15),
        --(INT('Data Sheet'!$A$15) &amp; "." &amp; BS12),
        IF(AND((--(INT('Data Sheet'!$A$15) &amp; "." &amp; BS12)&gt;=--('Data Sheet'!$A$15)), (--(INT('Data Sheet'!$A$15) &amp; "." &amp; BS12)&lt;=--('Data Sheet'!$B$15))),
            --(INT('Data Sheet'!$A$15) &amp; "." &amp; BS12),
            --(INT('Data Sheet'!$B$15) &amp; "." &amp; BS12)
        )
    ),
    IF(BQ12&lt;&gt;"",
        IF(INT('Data Sheet'!$A$15)=INT('Data Sheet'!$B$15),
            --(INT('Data Sheet'!$A$15) &amp; "." &amp; RIGHT(BQ12,3)),
            IF(AND((--(INT('Data Sheet'!$A$15) &amp; "." &amp; RIGHT(BQ12,3))&gt;=--('Data Sheet'!$A$15)), (--(INT('Data Sheet'!$A$15) &amp; "." &amp; RIGHT(BQ12,3))&lt;=--('Data Sheet'!$B$15))),
                --(INT('Data Sheet'!$A$15) &amp; "." &amp; RIGHT(BQ12,3)),
                --(INT('Data Sheet'!$B$15) &amp; "." &amp; RIGHT(BQ12,3))
            )
        ),
        "OK"
    )
)</f>
        <v>OK</v>
      </c>
      <c r="R12" s="20"/>
      <c r="S12" s="20"/>
      <c r="T12" s="20"/>
      <c r="U12" s="20"/>
      <c r="V12" s="20"/>
      <c r="W12" s="20"/>
      <c r="X12" s="20"/>
      <c r="Y12" s="20"/>
      <c r="Z12" s="20"/>
      <c r="AA12" s="55"/>
      <c r="AB12" s="55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1"/>
      <c r="AR12" s="21"/>
      <c r="AS12" s="21"/>
      <c r="AT12" s="21"/>
      <c r="AU12" s="21"/>
      <c r="AV12" s="21"/>
      <c r="AW12" s="22"/>
      <c r="AX12" s="99"/>
      <c r="AY12" s="20"/>
      <c r="AZ12" s="20"/>
      <c r="BA12" s="22"/>
      <c r="BC12" s="80"/>
      <c r="BD12" s="80"/>
      <c r="BE12" s="80"/>
      <c r="BF12" s="80"/>
      <c r="BG12" s="2" t="str">
        <f t="shared" si="3"/>
        <v/>
      </c>
      <c r="BH12" s="78">
        <f t="shared" si="2"/>
        <v>0</v>
      </c>
    </row>
    <row r="13" spans="2:76" x14ac:dyDescent="0.2">
      <c r="B13" s="14">
        <f t="shared" si="4"/>
        <v>5</v>
      </c>
      <c r="C13" s="15" t="str">
        <f>CONCATENATE('Data Sheet'!$B$8,'Data Sheet'!$G$2)</f>
        <v>" HWDP</v>
      </c>
      <c r="D13" s="95" t="str">
        <f t="shared" si="5"/>
        <v/>
      </c>
      <c r="E13" s="15" t="str">
        <f>IF('Sum HWDP'!$D$10="TH-Hill DS-1 Vol 3 CAT 2: Clean and Visual Ends only","N/A","OK")</f>
        <v>OK</v>
      </c>
      <c r="F13" s="15" t="str">
        <f>IF('Sum HWDP'!$D$10="TH-Hill DS-1 Vol 3 CAT 2: Clean and Visual Ends only","N/A","OK")</f>
        <v>OK</v>
      </c>
      <c r="G13" s="17"/>
      <c r="H13" s="17"/>
      <c r="I13" s="17" t="s">
        <v>51</v>
      </c>
      <c r="J13" s="17" t="str">
        <f t="shared" ref="J13:J76" si="8">IF(AP13="X", "MIN", "OK")</f>
        <v>OK</v>
      </c>
      <c r="K13" s="17" t="str">
        <f t="shared" ref="K13:K76" si="9">IF(AQ13="X", "MIN", "OK")</f>
        <v>OK</v>
      </c>
      <c r="L13" s="17" t="str">
        <f>IF('Data Sheet'!$B$9="NC-50","N/A","OK")</f>
        <v>OK</v>
      </c>
      <c r="M13" s="17" t="str">
        <f>IF('Data Sheet'!$B$9="NC-50","N/A","OK")</f>
        <v>OK</v>
      </c>
      <c r="N13" s="23" t="str">
        <f>IF(BO13&lt;&gt;"",
    IF(INT('Data Sheet'!$A$19)=INT('Data Sheet'!$B$19),
        --(INT('Data Sheet'!$A$19) &amp; "." &amp; BO13),
        IF(AND((--(INT('Data Sheet'!$A$19) &amp; "." &amp; BO13)&gt;=--('Data Sheet'!$A$19)), (--(INT('Data Sheet'!$A$19) &amp; "." &amp; BO13)&lt;=--('Data Sheet'!$B$19))),
            --(INT('Data Sheet'!$A$19) &amp; "." &amp; BO13),
            --(INT('Data Sheet'!$B$19) &amp; "." &amp; BO13)
        )
    ),
    IF(BN13&lt;&gt;"",
        IF(INT('Data Sheet'!$A$19)=INT('Data Sheet'!$B$19),
            --(INT('Data Sheet'!$A$19) &amp; "." &amp; LEFT(BN13,3)),
            IF(AND((--(INT('Data Sheet'!$A$19) &amp; "." &amp; LEFT(BN13,3))&gt;=--('Data Sheet'!$A$19)), (--(INT('Data Sheet'!$A$19) &amp; "." &amp; LEFT(BN13,3))&lt;=--('Data Sheet'!$B$19))),
                --(INT('Data Sheet'!$A$19) &amp; "." &amp; LEFT(BN13,3)),
                --(INT('Data Sheet'!$B$19) &amp; "." &amp; LEFT(BN13,3))
            )
        ),
        "OK"
    )
)</f>
        <v>OK</v>
      </c>
      <c r="O13" s="23" t="str">
        <f>IF(BP13&lt;&gt;"",
    IF(INT('Data Sheet'!$A$19)=INT('Data Sheet'!$B$19),
        --(INT('Data Sheet'!$A$19) &amp; "." &amp; BP13),
        IF(AND((--(INT('Data Sheet'!$A$19) &amp; "." &amp; BP13)&gt;=--('Data Sheet'!$A$19)), (--(INT('Data Sheet'!$A$19) &amp; "." &amp; BP13)&lt;=--('Data Sheet'!$B$19))),
            --(INT('Data Sheet'!$A$19) &amp; "." &amp; BP13),
            --(INT('Data Sheet'!$B$19) &amp; "." &amp; BP13)
        )
    ),
    IF(BN13&lt;&gt;"",
        IF(INT('Data Sheet'!$A$19)=INT('Data Sheet'!$B$19),
            --(INT('Data Sheet'!$A$19) &amp; "." &amp; RIGHT(BN13,3)),
            IF(AND((--(INT('Data Sheet'!$A$19) &amp; "." &amp; RIGHT(BN13,3))&gt;=--('Data Sheet'!$A$19)), (--(INT('Data Sheet'!$A$19) &amp; "." &amp; RIGHT(BN13,3))&lt;=--('Data Sheet'!$B$19))),
                --(INT('Data Sheet'!$A$19) &amp; "." &amp; RIGHT(BN13,3)),
                --(INT('Data Sheet'!$B$19) &amp; "." &amp; RIGHT(BN13,3))
            )
        ),
        "OK"
    )
)</f>
        <v>OK</v>
      </c>
      <c r="P13" s="23" t="str">
        <f>IF(BR13&lt;&gt;"",
    IF(INT('Data Sheet'!$A$19)=INT('Data Sheet'!$B$15),
        --(INT('Data Sheet'!$A$15) &amp; "." &amp; BR13),
        IF(AND((--(INT('Data Sheet'!$A$15) &amp; "." &amp; BR13)&gt;=--('Data Sheet'!$A$15)), (--(INT('Data Sheet'!$A$15) &amp; "." &amp; BR13)&lt;=--('Data Sheet'!$B$15))),
            --(INT('Data Sheet'!$A$15) &amp; "." &amp; BR13),
            --(INT('Data Sheet'!$B$15) &amp; "." &amp; BR13)
        )
    ),
    IF(BQ13&lt;&gt;"",
        IF(INT('Data Sheet'!$A$15)=INT('Data Sheet'!$B$15),
            --(INT('Data Sheet'!$A$15) &amp; "." &amp; LEFT(BQ13,3)),
            IF(AND((--(INT('Data Sheet'!$A$15) &amp; "." &amp; LEFT(BQ13,3))&gt;=--('Data Sheet'!$A$15)), (--(INT('Data Sheet'!$A$15) &amp; "." &amp; LEFT(BQ13,3))&lt;=--('Data Sheet'!$B$15))),
                --(INT('Data Sheet'!$A$15) &amp; "." &amp; LEFT(BQ13,3)),
                --(INT('Data Sheet'!$B$15) &amp; "." &amp; LEFT(BQ13,3))
            )
        ),
        "OK"
    )
)</f>
        <v>OK</v>
      </c>
      <c r="Q13" s="23" t="str">
        <f>IF(BS13&lt;&gt;"",
    IF(INT('Data Sheet'!$A$19)=INT('Data Sheet'!$B$15),
        --(INT('Data Sheet'!$A$15) &amp; "." &amp; BS13),
        IF(AND((--(INT('Data Sheet'!$A$15) &amp; "." &amp; BS13)&gt;=--('Data Sheet'!$A$15)), (--(INT('Data Sheet'!$A$15) &amp; "." &amp; BS13)&lt;=--('Data Sheet'!$B$15))),
            --(INT('Data Sheet'!$A$15) &amp; "." &amp; BS13),
            --(INT('Data Sheet'!$B$15) &amp; "." &amp; BS13)
        )
    ),
    IF(BQ13&lt;&gt;"",
        IF(INT('Data Sheet'!$A$15)=INT('Data Sheet'!$B$15),
            --(INT('Data Sheet'!$A$15) &amp; "." &amp; RIGHT(BQ13,3)),
            IF(AND((--(INT('Data Sheet'!$A$15) &amp; "." &amp; RIGHT(BQ13,3))&gt;=--('Data Sheet'!$A$15)), (--(INT('Data Sheet'!$A$15) &amp; "." &amp; RIGHT(BQ13,3))&lt;=--('Data Sheet'!$B$15))),
                --(INT('Data Sheet'!$A$15) &amp; "." &amp; RIGHT(BQ13,3)),
                --(INT('Data Sheet'!$B$15) &amp; "." &amp; RIGHT(BQ13,3))
            )
        ),
        "OK"
    )
)</f>
        <v>OK</v>
      </c>
      <c r="R13" s="20"/>
      <c r="S13" s="20"/>
      <c r="T13" s="20"/>
      <c r="U13" s="20"/>
      <c r="V13" s="20"/>
      <c r="W13" s="20"/>
      <c r="X13" s="20"/>
      <c r="Y13" s="20"/>
      <c r="Z13" s="20"/>
      <c r="AA13" s="55"/>
      <c r="AB13" s="55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1"/>
      <c r="AR13" s="21"/>
      <c r="AS13" s="21"/>
      <c r="AT13" s="21"/>
      <c r="AU13" s="21"/>
      <c r="AV13" s="21"/>
      <c r="AW13" s="22"/>
      <c r="AX13" s="99"/>
      <c r="AY13" s="20"/>
      <c r="AZ13" s="20"/>
      <c r="BA13" s="22"/>
      <c r="BC13" s="80"/>
      <c r="BD13" s="80"/>
      <c r="BE13" s="80"/>
      <c r="BF13" s="80"/>
      <c r="BG13" s="2" t="str">
        <f t="shared" si="3"/>
        <v/>
      </c>
      <c r="BH13" s="78">
        <f t="shared" si="2"/>
        <v>0</v>
      </c>
    </row>
    <row r="14" spans="2:76" x14ac:dyDescent="0.2">
      <c r="B14" s="14">
        <f t="shared" si="4"/>
        <v>6</v>
      </c>
      <c r="C14" s="15" t="str">
        <f>CONCATENATE('Data Sheet'!$B$8,'Data Sheet'!$G$2)</f>
        <v>" HWDP</v>
      </c>
      <c r="D14" s="95" t="str">
        <f t="shared" si="5"/>
        <v/>
      </c>
      <c r="E14" s="15" t="str">
        <f>IF('Sum HWDP'!$D$10="TH-Hill DS-1 Vol 3 CAT 2: Clean and Visual Ends only","N/A","OK")</f>
        <v>OK</v>
      </c>
      <c r="F14" s="15" t="str">
        <f>IF('Sum HWDP'!$D$10="TH-Hill DS-1 Vol 3 CAT 2: Clean and Visual Ends only","N/A","OK")</f>
        <v>OK</v>
      </c>
      <c r="G14" s="17"/>
      <c r="H14" s="17"/>
      <c r="I14" s="17" t="s">
        <v>51</v>
      </c>
      <c r="J14" s="17" t="str">
        <f t="shared" si="8"/>
        <v>OK</v>
      </c>
      <c r="K14" s="17" t="str">
        <f t="shared" si="9"/>
        <v>OK</v>
      </c>
      <c r="L14" s="17" t="str">
        <f>IF('Data Sheet'!$B$9="NC-50","N/A","OK")</f>
        <v>OK</v>
      </c>
      <c r="M14" s="17" t="str">
        <f>IF('Data Sheet'!$B$9="NC-50","N/A","OK")</f>
        <v>OK</v>
      </c>
      <c r="N14" s="23" t="str">
        <f>IF(BO14&lt;&gt;"",
    IF(INT('Data Sheet'!$A$19)=INT('Data Sheet'!$B$19),
        --(INT('Data Sheet'!$A$19) &amp; "." &amp; BO14),
        IF(AND((--(INT('Data Sheet'!$A$19) &amp; "." &amp; BO14)&gt;=--('Data Sheet'!$A$19)), (--(INT('Data Sheet'!$A$19) &amp; "." &amp; BO14)&lt;=--('Data Sheet'!$B$19))),
            --(INT('Data Sheet'!$A$19) &amp; "." &amp; BO14),
            --(INT('Data Sheet'!$B$19) &amp; "." &amp; BO14)
        )
    ),
    IF(BN14&lt;&gt;"",
        IF(INT('Data Sheet'!$A$19)=INT('Data Sheet'!$B$19),
            --(INT('Data Sheet'!$A$19) &amp; "." &amp; LEFT(BN14,3)),
            IF(AND((--(INT('Data Sheet'!$A$19) &amp; "." &amp; LEFT(BN14,3))&gt;=--('Data Sheet'!$A$19)), (--(INT('Data Sheet'!$A$19) &amp; "." &amp; LEFT(BN14,3))&lt;=--('Data Sheet'!$B$19))),
                --(INT('Data Sheet'!$A$19) &amp; "." &amp; LEFT(BN14,3)),
                --(INT('Data Sheet'!$B$19) &amp; "." &amp; LEFT(BN14,3))
            )
        ),
        "OK"
    )
)</f>
        <v>OK</v>
      </c>
      <c r="O14" s="23" t="str">
        <f>IF(BP14&lt;&gt;"",
    IF(INT('Data Sheet'!$A$19)=INT('Data Sheet'!$B$19),
        --(INT('Data Sheet'!$A$19) &amp; "." &amp; BP14),
        IF(AND((--(INT('Data Sheet'!$A$19) &amp; "." &amp; BP14)&gt;=--('Data Sheet'!$A$19)), (--(INT('Data Sheet'!$A$19) &amp; "." &amp; BP14)&lt;=--('Data Sheet'!$B$19))),
            --(INT('Data Sheet'!$A$19) &amp; "." &amp; BP14),
            --(INT('Data Sheet'!$B$19) &amp; "." &amp; BP14)
        )
    ),
    IF(BN14&lt;&gt;"",
        IF(INT('Data Sheet'!$A$19)=INT('Data Sheet'!$B$19),
            --(INT('Data Sheet'!$A$19) &amp; "." &amp; RIGHT(BN14,3)),
            IF(AND((--(INT('Data Sheet'!$A$19) &amp; "." &amp; RIGHT(BN14,3))&gt;=--('Data Sheet'!$A$19)), (--(INT('Data Sheet'!$A$19) &amp; "." &amp; RIGHT(BN14,3))&lt;=--('Data Sheet'!$B$19))),
                --(INT('Data Sheet'!$A$19) &amp; "." &amp; RIGHT(BN14,3)),
                --(INT('Data Sheet'!$B$19) &amp; "." &amp; RIGHT(BN14,3))
            )
        ),
        "OK"
    )
)</f>
        <v>OK</v>
      </c>
      <c r="P14" s="23" t="str">
        <f>IF(BR14&lt;&gt;"",
    IF(INT('Data Sheet'!$A$19)=INT('Data Sheet'!$B$15),
        --(INT('Data Sheet'!$A$15) &amp; "." &amp; BR14),
        IF(AND((--(INT('Data Sheet'!$A$15) &amp; "." &amp; BR14)&gt;=--('Data Sheet'!$A$15)), (--(INT('Data Sheet'!$A$15) &amp; "." &amp; BR14)&lt;=--('Data Sheet'!$B$15))),
            --(INT('Data Sheet'!$A$15) &amp; "." &amp; BR14),
            --(INT('Data Sheet'!$B$15) &amp; "." &amp; BR14)
        )
    ),
    IF(BQ14&lt;&gt;"",
        IF(INT('Data Sheet'!$A$15)=INT('Data Sheet'!$B$15),
            --(INT('Data Sheet'!$A$15) &amp; "." &amp; LEFT(BQ14,3)),
            IF(AND((--(INT('Data Sheet'!$A$15) &amp; "." &amp; LEFT(BQ14,3))&gt;=--('Data Sheet'!$A$15)), (--(INT('Data Sheet'!$A$15) &amp; "." &amp; LEFT(BQ14,3))&lt;=--('Data Sheet'!$B$15))),
                --(INT('Data Sheet'!$A$15) &amp; "." &amp; LEFT(BQ14,3)),
                --(INT('Data Sheet'!$B$15) &amp; "." &amp; LEFT(BQ14,3))
            )
        ),
        "OK"
    )
)</f>
        <v>OK</v>
      </c>
      <c r="Q14" s="23" t="str">
        <f>IF(BS14&lt;&gt;"",
    IF(INT('Data Sheet'!$A$19)=INT('Data Sheet'!$B$15),
        --(INT('Data Sheet'!$A$15) &amp; "." &amp; BS14),
        IF(AND((--(INT('Data Sheet'!$A$15) &amp; "." &amp; BS14)&gt;=--('Data Sheet'!$A$15)), (--(INT('Data Sheet'!$A$15) &amp; "." &amp; BS14)&lt;=--('Data Sheet'!$B$15))),
            --(INT('Data Sheet'!$A$15) &amp; "." &amp; BS14),
            --(INT('Data Sheet'!$B$15) &amp; "." &amp; BS14)
        )
    ),
    IF(BQ14&lt;&gt;"",
        IF(INT('Data Sheet'!$A$15)=INT('Data Sheet'!$B$15),
            --(INT('Data Sheet'!$A$15) &amp; "." &amp; RIGHT(BQ14,3)),
            IF(AND((--(INT('Data Sheet'!$A$15) &amp; "." &amp; RIGHT(BQ14,3))&gt;=--('Data Sheet'!$A$15)), (--(INT('Data Sheet'!$A$15) &amp; "." &amp; RIGHT(BQ14,3))&lt;=--('Data Sheet'!$B$15))),
                --(INT('Data Sheet'!$A$15) &amp; "." &amp; RIGHT(BQ14,3)),
                --(INT('Data Sheet'!$B$15) &amp; "." &amp; RIGHT(BQ14,3))
            )
        ),
        "OK"
    )
)</f>
        <v>OK</v>
      </c>
      <c r="R14" s="20"/>
      <c r="S14" s="20"/>
      <c r="T14" s="20"/>
      <c r="U14" s="20"/>
      <c r="V14" s="20"/>
      <c r="W14" s="20"/>
      <c r="X14" s="20"/>
      <c r="Y14" s="20"/>
      <c r="Z14" s="20"/>
      <c r="AA14" s="55"/>
      <c r="AB14" s="55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1"/>
      <c r="AR14" s="21"/>
      <c r="AS14" s="21"/>
      <c r="AT14" s="21"/>
      <c r="AU14" s="21"/>
      <c r="AV14" s="21"/>
      <c r="AW14" s="22"/>
      <c r="AX14" s="99"/>
      <c r="AY14" s="20"/>
      <c r="AZ14" s="20"/>
      <c r="BA14" s="22"/>
      <c r="BC14" s="80"/>
      <c r="BD14" s="80"/>
      <c r="BE14" s="80"/>
      <c r="BF14" s="80"/>
      <c r="BG14" s="2" t="str">
        <f t="shared" si="3"/>
        <v/>
      </c>
      <c r="BH14" s="78">
        <f t="shared" si="2"/>
        <v>0</v>
      </c>
    </row>
    <row r="15" spans="2:76" x14ac:dyDescent="0.2">
      <c r="B15" s="14">
        <f t="shared" si="4"/>
        <v>7</v>
      </c>
      <c r="C15" s="15" t="str">
        <f>CONCATENATE('Data Sheet'!$B$8,'Data Sheet'!$G$2)</f>
        <v>" HWDP</v>
      </c>
      <c r="D15" s="95" t="str">
        <f t="shared" si="5"/>
        <v/>
      </c>
      <c r="E15" s="15" t="str">
        <f>IF('Sum HWDP'!$D$10="TH-Hill DS-1 Vol 3 CAT 2: Clean and Visual Ends only","N/A","OK")</f>
        <v>OK</v>
      </c>
      <c r="F15" s="15" t="str">
        <f>IF('Sum HWDP'!$D$10="TH-Hill DS-1 Vol 3 CAT 2: Clean and Visual Ends only","N/A","OK")</f>
        <v>OK</v>
      </c>
      <c r="G15" s="17"/>
      <c r="H15" s="17"/>
      <c r="I15" s="17" t="s">
        <v>51</v>
      </c>
      <c r="J15" s="17" t="str">
        <f t="shared" si="8"/>
        <v>OK</v>
      </c>
      <c r="K15" s="17" t="str">
        <f t="shared" si="9"/>
        <v>OK</v>
      </c>
      <c r="L15" s="17" t="str">
        <f>IF('Data Sheet'!$B$9="NC-50","N/A","OK")</f>
        <v>OK</v>
      </c>
      <c r="M15" s="17" t="str">
        <f>IF('Data Sheet'!$B$9="NC-50","N/A","OK")</f>
        <v>OK</v>
      </c>
      <c r="N15" s="23" t="str">
        <f>IF(BO15&lt;&gt;"",
    IF(INT('Data Sheet'!$A$19)=INT('Data Sheet'!$B$19),
        --(INT('Data Sheet'!$A$19) &amp; "." &amp; BO15),
        IF(AND((--(INT('Data Sheet'!$A$19) &amp; "." &amp; BO15)&gt;=--('Data Sheet'!$A$19)), (--(INT('Data Sheet'!$A$19) &amp; "." &amp; BO15)&lt;=--('Data Sheet'!$B$19))),
            --(INT('Data Sheet'!$A$19) &amp; "." &amp; BO15),
            --(INT('Data Sheet'!$B$19) &amp; "." &amp; BO15)
        )
    ),
    IF(BN15&lt;&gt;"",
        IF(INT('Data Sheet'!$A$19)=INT('Data Sheet'!$B$19),
            --(INT('Data Sheet'!$A$19) &amp; "." &amp; LEFT(BN15,3)),
            IF(AND((--(INT('Data Sheet'!$A$19) &amp; "." &amp; LEFT(BN15,3))&gt;=--('Data Sheet'!$A$19)), (--(INT('Data Sheet'!$A$19) &amp; "." &amp; LEFT(BN15,3))&lt;=--('Data Sheet'!$B$19))),
                --(INT('Data Sheet'!$A$19) &amp; "." &amp; LEFT(BN15,3)),
                --(INT('Data Sheet'!$B$19) &amp; "." &amp; LEFT(BN15,3))
            )
        ),
        "OK"
    )
)</f>
        <v>OK</v>
      </c>
      <c r="O15" s="23" t="str">
        <f>IF(BP15&lt;&gt;"",
    IF(INT('Data Sheet'!$A$19)=INT('Data Sheet'!$B$19),
        --(INT('Data Sheet'!$A$19) &amp; "." &amp; BP15),
        IF(AND((--(INT('Data Sheet'!$A$19) &amp; "." &amp; BP15)&gt;=--('Data Sheet'!$A$19)), (--(INT('Data Sheet'!$A$19) &amp; "." &amp; BP15)&lt;=--('Data Sheet'!$B$19))),
            --(INT('Data Sheet'!$A$19) &amp; "." &amp; BP15),
            --(INT('Data Sheet'!$B$19) &amp; "." &amp; BP15)
        )
    ),
    IF(BN15&lt;&gt;"",
        IF(INT('Data Sheet'!$A$19)=INT('Data Sheet'!$B$19),
            --(INT('Data Sheet'!$A$19) &amp; "." &amp; RIGHT(BN15,3)),
            IF(AND((--(INT('Data Sheet'!$A$19) &amp; "." &amp; RIGHT(BN15,3))&gt;=--('Data Sheet'!$A$19)), (--(INT('Data Sheet'!$A$19) &amp; "." &amp; RIGHT(BN15,3))&lt;=--('Data Sheet'!$B$19))),
                --(INT('Data Sheet'!$A$19) &amp; "." &amp; RIGHT(BN15,3)),
                --(INT('Data Sheet'!$B$19) &amp; "." &amp; RIGHT(BN15,3))
            )
        ),
        "OK"
    )
)</f>
        <v>OK</v>
      </c>
      <c r="P15" s="23" t="str">
        <f>IF(BR15&lt;&gt;"",
    IF(INT('Data Sheet'!$A$19)=INT('Data Sheet'!$B$15),
        --(INT('Data Sheet'!$A$15) &amp; "." &amp; BR15),
        IF(AND((--(INT('Data Sheet'!$A$15) &amp; "." &amp; BR15)&gt;=--('Data Sheet'!$A$15)), (--(INT('Data Sheet'!$A$15) &amp; "." &amp; BR15)&lt;=--('Data Sheet'!$B$15))),
            --(INT('Data Sheet'!$A$15) &amp; "." &amp; BR15),
            --(INT('Data Sheet'!$B$15) &amp; "." &amp; BR15)
        )
    ),
    IF(BQ15&lt;&gt;"",
        IF(INT('Data Sheet'!$A$15)=INT('Data Sheet'!$B$15),
            --(INT('Data Sheet'!$A$15) &amp; "." &amp; LEFT(BQ15,3)),
            IF(AND((--(INT('Data Sheet'!$A$15) &amp; "." &amp; LEFT(BQ15,3))&gt;=--('Data Sheet'!$A$15)), (--(INT('Data Sheet'!$A$15) &amp; "." &amp; LEFT(BQ15,3))&lt;=--('Data Sheet'!$B$15))),
                --(INT('Data Sheet'!$A$15) &amp; "." &amp; LEFT(BQ15,3)),
                --(INT('Data Sheet'!$B$15) &amp; "." &amp; LEFT(BQ15,3))
            )
        ),
        "OK"
    )
)</f>
        <v>OK</v>
      </c>
      <c r="Q15" s="23" t="str">
        <f>IF(BS15&lt;&gt;"",
    IF(INT('Data Sheet'!$A$19)=INT('Data Sheet'!$B$15),
        --(INT('Data Sheet'!$A$15) &amp; "." &amp; BS15),
        IF(AND((--(INT('Data Sheet'!$A$15) &amp; "." &amp; BS15)&gt;=--('Data Sheet'!$A$15)), (--(INT('Data Sheet'!$A$15) &amp; "." &amp; BS15)&lt;=--('Data Sheet'!$B$15))),
            --(INT('Data Sheet'!$A$15) &amp; "." &amp; BS15),
            --(INT('Data Sheet'!$B$15) &amp; "." &amp; BS15)
        )
    ),
    IF(BQ15&lt;&gt;"",
        IF(INT('Data Sheet'!$A$15)=INT('Data Sheet'!$B$15),
            --(INT('Data Sheet'!$A$15) &amp; "." &amp; RIGHT(BQ15,3)),
            IF(AND((--(INT('Data Sheet'!$A$15) &amp; "." &amp; RIGHT(BQ15,3))&gt;=--('Data Sheet'!$A$15)), (--(INT('Data Sheet'!$A$15) &amp; "." &amp; RIGHT(BQ15,3))&lt;=--('Data Sheet'!$B$15))),
                --(INT('Data Sheet'!$A$15) &amp; "." &amp; RIGHT(BQ15,3)),
                --(INT('Data Sheet'!$B$15) &amp; "." &amp; RIGHT(BQ15,3))
            )
        ),
        "OK"
    )
)</f>
        <v>OK</v>
      </c>
      <c r="R15" s="20"/>
      <c r="S15" s="20"/>
      <c r="T15" s="20"/>
      <c r="U15" s="20"/>
      <c r="V15" s="20"/>
      <c r="W15" s="20"/>
      <c r="X15" s="20"/>
      <c r="Y15" s="20"/>
      <c r="Z15" s="20"/>
      <c r="AA15" s="55"/>
      <c r="AB15" s="55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1"/>
      <c r="AR15" s="21"/>
      <c r="AS15" s="21"/>
      <c r="AT15" s="21"/>
      <c r="AU15" s="21"/>
      <c r="AV15" s="21"/>
      <c r="AW15" s="22"/>
      <c r="AX15" s="99"/>
      <c r="AY15" s="20"/>
      <c r="AZ15" s="20"/>
      <c r="BA15" s="22"/>
      <c r="BC15" s="80"/>
      <c r="BD15" s="80"/>
      <c r="BE15" s="80"/>
      <c r="BF15" s="80"/>
      <c r="BG15" s="2" t="str">
        <f t="shared" si="3"/>
        <v/>
      </c>
      <c r="BH15" s="78">
        <f t="shared" si="2"/>
        <v>0</v>
      </c>
    </row>
    <row r="16" spans="2:76" x14ac:dyDescent="0.2">
      <c r="B16" s="14">
        <f t="shared" si="4"/>
        <v>8</v>
      </c>
      <c r="C16" s="15" t="str">
        <f>CONCATENATE('Data Sheet'!$B$8,'Data Sheet'!$G$2)</f>
        <v>" HWDP</v>
      </c>
      <c r="D16" s="95" t="str">
        <f t="shared" si="5"/>
        <v/>
      </c>
      <c r="E16" s="15" t="str">
        <f>IF('Sum HWDP'!$D$10="TH-Hill DS-1 Vol 3 CAT 2: Clean and Visual Ends only","N/A","OK")</f>
        <v>OK</v>
      </c>
      <c r="F16" s="15" t="str">
        <f>IF('Sum HWDP'!$D$10="TH-Hill DS-1 Vol 3 CAT 2: Clean and Visual Ends only","N/A","OK")</f>
        <v>OK</v>
      </c>
      <c r="G16" s="17"/>
      <c r="H16" s="17"/>
      <c r="I16" s="17" t="s">
        <v>51</v>
      </c>
      <c r="J16" s="17" t="str">
        <f t="shared" si="8"/>
        <v>OK</v>
      </c>
      <c r="K16" s="17" t="str">
        <f t="shared" si="9"/>
        <v>OK</v>
      </c>
      <c r="L16" s="17" t="str">
        <f>IF('Data Sheet'!$B$9="NC-50","N/A","OK")</f>
        <v>OK</v>
      </c>
      <c r="M16" s="17" t="str">
        <f>IF('Data Sheet'!$B$9="NC-50","N/A","OK")</f>
        <v>OK</v>
      </c>
      <c r="N16" s="23" t="str">
        <f>IF(BO16&lt;&gt;"",
    IF(INT('Data Sheet'!$A$19)=INT('Data Sheet'!$B$19),
        --(INT('Data Sheet'!$A$19) &amp; "." &amp; BO16),
        IF(AND((--(INT('Data Sheet'!$A$19) &amp; "." &amp; BO16)&gt;=--('Data Sheet'!$A$19)), (--(INT('Data Sheet'!$A$19) &amp; "." &amp; BO16)&lt;=--('Data Sheet'!$B$19))),
            --(INT('Data Sheet'!$A$19) &amp; "." &amp; BO16),
            --(INT('Data Sheet'!$B$19) &amp; "." &amp; BO16)
        )
    ),
    IF(BN16&lt;&gt;"",
        IF(INT('Data Sheet'!$A$19)=INT('Data Sheet'!$B$19),
            --(INT('Data Sheet'!$A$19) &amp; "." &amp; LEFT(BN16,3)),
            IF(AND((--(INT('Data Sheet'!$A$19) &amp; "." &amp; LEFT(BN16,3))&gt;=--('Data Sheet'!$A$19)), (--(INT('Data Sheet'!$A$19) &amp; "." &amp; LEFT(BN16,3))&lt;=--('Data Sheet'!$B$19))),
                --(INT('Data Sheet'!$A$19) &amp; "." &amp; LEFT(BN16,3)),
                --(INT('Data Sheet'!$B$19) &amp; "." &amp; LEFT(BN16,3))
            )
        ),
        "OK"
    )
)</f>
        <v>OK</v>
      </c>
      <c r="O16" s="23" t="str">
        <f>IF(BP16&lt;&gt;"",
    IF(INT('Data Sheet'!$A$19)=INT('Data Sheet'!$B$19),
        --(INT('Data Sheet'!$A$19) &amp; "." &amp; BP16),
        IF(AND((--(INT('Data Sheet'!$A$19) &amp; "." &amp; BP16)&gt;=--('Data Sheet'!$A$19)), (--(INT('Data Sheet'!$A$19) &amp; "." &amp; BP16)&lt;=--('Data Sheet'!$B$19))),
            --(INT('Data Sheet'!$A$19) &amp; "." &amp; BP16),
            --(INT('Data Sheet'!$B$19) &amp; "." &amp; BP16)
        )
    ),
    IF(BN16&lt;&gt;"",
        IF(INT('Data Sheet'!$A$19)=INT('Data Sheet'!$B$19),
            --(INT('Data Sheet'!$A$19) &amp; "." &amp; RIGHT(BN16,3)),
            IF(AND((--(INT('Data Sheet'!$A$19) &amp; "." &amp; RIGHT(BN16,3))&gt;=--('Data Sheet'!$A$19)), (--(INT('Data Sheet'!$A$19) &amp; "." &amp; RIGHT(BN16,3))&lt;=--('Data Sheet'!$B$19))),
                --(INT('Data Sheet'!$A$19) &amp; "." &amp; RIGHT(BN16,3)),
                --(INT('Data Sheet'!$B$19) &amp; "." &amp; RIGHT(BN16,3))
            )
        ),
        "OK"
    )
)</f>
        <v>OK</v>
      </c>
      <c r="P16" s="23" t="str">
        <f>IF(BR16&lt;&gt;"",
    IF(INT('Data Sheet'!$A$19)=INT('Data Sheet'!$B$15),
        --(INT('Data Sheet'!$A$15) &amp; "." &amp; BR16),
        IF(AND((--(INT('Data Sheet'!$A$15) &amp; "." &amp; BR16)&gt;=--('Data Sheet'!$A$15)), (--(INT('Data Sheet'!$A$15) &amp; "." &amp; BR16)&lt;=--('Data Sheet'!$B$15))),
            --(INT('Data Sheet'!$A$15) &amp; "." &amp; BR16),
            --(INT('Data Sheet'!$B$15) &amp; "." &amp; BR16)
        )
    ),
    IF(BQ16&lt;&gt;"",
        IF(INT('Data Sheet'!$A$15)=INT('Data Sheet'!$B$15),
            --(INT('Data Sheet'!$A$15) &amp; "." &amp; LEFT(BQ16,3)),
            IF(AND((--(INT('Data Sheet'!$A$15) &amp; "." &amp; LEFT(BQ16,3))&gt;=--('Data Sheet'!$A$15)), (--(INT('Data Sheet'!$A$15) &amp; "." &amp; LEFT(BQ16,3))&lt;=--('Data Sheet'!$B$15))),
                --(INT('Data Sheet'!$A$15) &amp; "." &amp; LEFT(BQ16,3)),
                --(INT('Data Sheet'!$B$15) &amp; "." &amp; LEFT(BQ16,3))
            )
        ),
        "OK"
    )
)</f>
        <v>OK</v>
      </c>
      <c r="Q16" s="23" t="str">
        <f>IF(BS16&lt;&gt;"",
    IF(INT('Data Sheet'!$A$19)=INT('Data Sheet'!$B$15),
        --(INT('Data Sheet'!$A$15) &amp; "." &amp; BS16),
        IF(AND((--(INT('Data Sheet'!$A$15) &amp; "." &amp; BS16)&gt;=--('Data Sheet'!$A$15)), (--(INT('Data Sheet'!$A$15) &amp; "." &amp; BS16)&lt;=--('Data Sheet'!$B$15))),
            --(INT('Data Sheet'!$A$15) &amp; "." &amp; BS16),
            --(INT('Data Sheet'!$B$15) &amp; "." &amp; BS16)
        )
    ),
    IF(BQ16&lt;&gt;"",
        IF(INT('Data Sheet'!$A$15)=INT('Data Sheet'!$B$15),
            --(INT('Data Sheet'!$A$15) &amp; "." &amp; RIGHT(BQ16,3)),
            IF(AND((--(INT('Data Sheet'!$A$15) &amp; "." &amp; RIGHT(BQ16,3))&gt;=--('Data Sheet'!$A$15)), (--(INT('Data Sheet'!$A$15) &amp; "." &amp; RIGHT(BQ16,3))&lt;=--('Data Sheet'!$B$15))),
                --(INT('Data Sheet'!$A$15) &amp; "." &amp; RIGHT(BQ16,3)),
                --(INT('Data Sheet'!$B$15) &amp; "." &amp; RIGHT(BQ16,3))
            )
        ),
        "OK"
    )
)</f>
        <v>OK</v>
      </c>
      <c r="R16" s="20"/>
      <c r="S16" s="20"/>
      <c r="T16" s="20"/>
      <c r="U16" s="20"/>
      <c r="V16" s="20"/>
      <c r="W16" s="20"/>
      <c r="X16" s="20"/>
      <c r="Y16" s="20"/>
      <c r="Z16" s="20"/>
      <c r="AA16" s="55"/>
      <c r="AB16" s="55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1"/>
      <c r="AR16" s="21"/>
      <c r="AS16" s="21"/>
      <c r="AT16" s="21"/>
      <c r="AU16" s="21"/>
      <c r="AV16" s="21"/>
      <c r="AW16" s="22"/>
      <c r="AX16" s="99"/>
      <c r="AY16" s="20"/>
      <c r="AZ16" s="20"/>
      <c r="BA16" s="22"/>
      <c r="BC16" s="80"/>
      <c r="BD16" s="80"/>
      <c r="BE16" s="80"/>
      <c r="BF16" s="80"/>
      <c r="BG16" s="2" t="str">
        <f t="shared" si="3"/>
        <v/>
      </c>
      <c r="BH16" s="78">
        <f t="shared" si="2"/>
        <v>0</v>
      </c>
    </row>
    <row r="17" spans="2:60" x14ac:dyDescent="0.2">
      <c r="B17" s="14">
        <f t="shared" si="4"/>
        <v>9</v>
      </c>
      <c r="C17" s="15" t="str">
        <f>CONCATENATE('Data Sheet'!$B$8,'Data Sheet'!$G$2)</f>
        <v>" HWDP</v>
      </c>
      <c r="D17" s="95" t="str">
        <f t="shared" si="5"/>
        <v/>
      </c>
      <c r="E17" s="15" t="str">
        <f>IF('Sum HWDP'!$D$10="TH-Hill DS-1 Vol 3 CAT 2: Clean and Visual Ends only","N/A","OK")</f>
        <v>OK</v>
      </c>
      <c r="F17" s="15" t="str">
        <f>IF('Sum HWDP'!$D$10="TH-Hill DS-1 Vol 3 CAT 2: Clean and Visual Ends only","N/A","OK")</f>
        <v>OK</v>
      </c>
      <c r="G17" s="17"/>
      <c r="H17" s="17"/>
      <c r="I17" s="17" t="s">
        <v>51</v>
      </c>
      <c r="J17" s="17" t="str">
        <f t="shared" si="8"/>
        <v>OK</v>
      </c>
      <c r="K17" s="17" t="str">
        <f t="shared" si="9"/>
        <v>OK</v>
      </c>
      <c r="L17" s="17" t="str">
        <f>IF('Data Sheet'!$B$9="NC-50","N/A","OK")</f>
        <v>OK</v>
      </c>
      <c r="M17" s="17" t="str">
        <f>IF('Data Sheet'!$B$9="NC-50","N/A","OK")</f>
        <v>OK</v>
      </c>
      <c r="N17" s="23" t="str">
        <f>IF(BO17&lt;&gt;"",
    IF(INT('Data Sheet'!$A$19)=INT('Data Sheet'!$B$19),
        --(INT('Data Sheet'!$A$19) &amp; "." &amp; BO17),
        IF(AND((--(INT('Data Sheet'!$A$19) &amp; "." &amp; BO17)&gt;=--('Data Sheet'!$A$19)), (--(INT('Data Sheet'!$A$19) &amp; "." &amp; BO17)&lt;=--('Data Sheet'!$B$19))),
            --(INT('Data Sheet'!$A$19) &amp; "." &amp; BO17),
            --(INT('Data Sheet'!$B$19) &amp; "." &amp; BO17)
        )
    ),
    IF(BN17&lt;&gt;"",
        IF(INT('Data Sheet'!$A$19)=INT('Data Sheet'!$B$19),
            --(INT('Data Sheet'!$A$19) &amp; "." &amp; LEFT(BN17,3)),
            IF(AND((--(INT('Data Sheet'!$A$19) &amp; "." &amp; LEFT(BN17,3))&gt;=--('Data Sheet'!$A$19)), (--(INT('Data Sheet'!$A$19) &amp; "." &amp; LEFT(BN17,3))&lt;=--('Data Sheet'!$B$19))),
                --(INT('Data Sheet'!$A$19) &amp; "." &amp; LEFT(BN17,3)),
                --(INT('Data Sheet'!$B$19) &amp; "." &amp; LEFT(BN17,3))
            )
        ),
        "OK"
    )
)</f>
        <v>OK</v>
      </c>
      <c r="O17" s="23" t="str">
        <f>IF(BP17&lt;&gt;"",
    IF(INT('Data Sheet'!$A$19)=INT('Data Sheet'!$B$19),
        --(INT('Data Sheet'!$A$19) &amp; "." &amp; BP17),
        IF(AND((--(INT('Data Sheet'!$A$19) &amp; "." &amp; BP17)&gt;=--('Data Sheet'!$A$19)), (--(INT('Data Sheet'!$A$19) &amp; "." &amp; BP17)&lt;=--('Data Sheet'!$B$19))),
            --(INT('Data Sheet'!$A$19) &amp; "." &amp; BP17),
            --(INT('Data Sheet'!$B$19) &amp; "." &amp; BP17)
        )
    ),
    IF(BN17&lt;&gt;"",
        IF(INT('Data Sheet'!$A$19)=INT('Data Sheet'!$B$19),
            --(INT('Data Sheet'!$A$19) &amp; "." &amp; RIGHT(BN17,3)),
            IF(AND((--(INT('Data Sheet'!$A$19) &amp; "." &amp; RIGHT(BN17,3))&gt;=--('Data Sheet'!$A$19)), (--(INT('Data Sheet'!$A$19) &amp; "." &amp; RIGHT(BN17,3))&lt;=--('Data Sheet'!$B$19))),
                --(INT('Data Sheet'!$A$19) &amp; "." &amp; RIGHT(BN17,3)),
                --(INT('Data Sheet'!$B$19) &amp; "." &amp; RIGHT(BN17,3))
            )
        ),
        "OK"
    )
)</f>
        <v>OK</v>
      </c>
      <c r="P17" s="23" t="str">
        <f>IF(BR17&lt;&gt;"",
    IF(INT('Data Sheet'!$A$19)=INT('Data Sheet'!$B$15),
        --(INT('Data Sheet'!$A$15) &amp; "." &amp; BR17),
        IF(AND((--(INT('Data Sheet'!$A$15) &amp; "." &amp; BR17)&gt;=--('Data Sheet'!$A$15)), (--(INT('Data Sheet'!$A$15) &amp; "." &amp; BR17)&lt;=--('Data Sheet'!$B$15))),
            --(INT('Data Sheet'!$A$15) &amp; "." &amp; BR17),
            --(INT('Data Sheet'!$B$15) &amp; "." &amp; BR17)
        )
    ),
    IF(BQ17&lt;&gt;"",
        IF(INT('Data Sheet'!$A$15)=INT('Data Sheet'!$B$15),
            --(INT('Data Sheet'!$A$15) &amp; "." &amp; LEFT(BQ17,3)),
            IF(AND((--(INT('Data Sheet'!$A$15) &amp; "." &amp; LEFT(BQ17,3))&gt;=--('Data Sheet'!$A$15)), (--(INT('Data Sheet'!$A$15) &amp; "." &amp; LEFT(BQ17,3))&lt;=--('Data Sheet'!$B$15))),
                --(INT('Data Sheet'!$A$15) &amp; "." &amp; LEFT(BQ17,3)),
                --(INT('Data Sheet'!$B$15) &amp; "." &amp; LEFT(BQ17,3))
            )
        ),
        "OK"
    )
)</f>
        <v>OK</v>
      </c>
      <c r="Q17" s="23" t="str">
        <f>IF(BS17&lt;&gt;"",
    IF(INT('Data Sheet'!$A$19)=INT('Data Sheet'!$B$15),
        --(INT('Data Sheet'!$A$15) &amp; "." &amp; BS17),
        IF(AND((--(INT('Data Sheet'!$A$15) &amp; "." &amp; BS17)&gt;=--('Data Sheet'!$A$15)), (--(INT('Data Sheet'!$A$15) &amp; "." &amp; BS17)&lt;=--('Data Sheet'!$B$15))),
            --(INT('Data Sheet'!$A$15) &amp; "." &amp; BS17),
            --(INT('Data Sheet'!$B$15) &amp; "." &amp; BS17)
        )
    ),
    IF(BQ17&lt;&gt;"",
        IF(INT('Data Sheet'!$A$15)=INT('Data Sheet'!$B$15),
            --(INT('Data Sheet'!$A$15) &amp; "." &amp; RIGHT(BQ17,3)),
            IF(AND((--(INT('Data Sheet'!$A$15) &amp; "." &amp; RIGHT(BQ17,3))&gt;=--('Data Sheet'!$A$15)), (--(INT('Data Sheet'!$A$15) &amp; "." &amp; RIGHT(BQ17,3))&lt;=--('Data Sheet'!$B$15))),
                --(INT('Data Sheet'!$A$15) &amp; "." &amp; RIGHT(BQ17,3)),
                --(INT('Data Sheet'!$B$15) &amp; "." &amp; RIGHT(BQ17,3))
            )
        ),
        "OK"
    )
)</f>
        <v>OK</v>
      </c>
      <c r="R17" s="20"/>
      <c r="S17" s="20"/>
      <c r="T17" s="20"/>
      <c r="U17" s="20"/>
      <c r="V17" s="20"/>
      <c r="W17" s="20"/>
      <c r="X17" s="20"/>
      <c r="Y17" s="20"/>
      <c r="Z17" s="20"/>
      <c r="AA17" s="55"/>
      <c r="AB17" s="55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1"/>
      <c r="AR17" s="21"/>
      <c r="AS17" s="21"/>
      <c r="AT17" s="21"/>
      <c r="AU17" s="21"/>
      <c r="AV17" s="21"/>
      <c r="AW17" s="22"/>
      <c r="AX17" s="99"/>
      <c r="AY17" s="20"/>
      <c r="AZ17" s="20"/>
      <c r="BA17" s="22"/>
      <c r="BC17" s="80"/>
      <c r="BD17" s="80"/>
      <c r="BE17" s="80"/>
      <c r="BF17" s="80"/>
      <c r="BG17" s="2" t="str">
        <f t="shared" si="3"/>
        <v/>
      </c>
      <c r="BH17" s="78">
        <f t="shared" si="2"/>
        <v>0</v>
      </c>
    </row>
    <row r="18" spans="2:60" x14ac:dyDescent="0.2">
      <c r="B18" s="14">
        <f t="shared" si="4"/>
        <v>10</v>
      </c>
      <c r="C18" s="15" t="str">
        <f>CONCATENATE('Data Sheet'!$B$8,'Data Sheet'!$G$2)</f>
        <v>" HWDP</v>
      </c>
      <c r="D18" s="95" t="str">
        <f t="shared" si="5"/>
        <v/>
      </c>
      <c r="E18" s="15" t="str">
        <f>IF('Sum HWDP'!$D$10="TH-Hill DS-1 Vol 3 CAT 2: Clean and Visual Ends only","N/A","OK")</f>
        <v>OK</v>
      </c>
      <c r="F18" s="15" t="str">
        <f>IF('Sum HWDP'!$D$10="TH-Hill DS-1 Vol 3 CAT 2: Clean and Visual Ends only","N/A","OK")</f>
        <v>OK</v>
      </c>
      <c r="G18" s="17"/>
      <c r="H18" s="17"/>
      <c r="I18" s="17" t="s">
        <v>51</v>
      </c>
      <c r="J18" s="17" t="str">
        <f t="shared" si="8"/>
        <v>OK</v>
      </c>
      <c r="K18" s="17" t="str">
        <f t="shared" si="9"/>
        <v>OK</v>
      </c>
      <c r="L18" s="17" t="str">
        <f>IF('Data Sheet'!$B$9="NC-50","N/A","OK")</f>
        <v>OK</v>
      </c>
      <c r="M18" s="17" t="str">
        <f>IF('Data Sheet'!$B$9="NC-50","N/A","OK")</f>
        <v>OK</v>
      </c>
      <c r="N18" s="23" t="str">
        <f>IF(BO18&lt;&gt;"",
    IF(INT('Data Sheet'!$A$19)=INT('Data Sheet'!$B$19),
        --(INT('Data Sheet'!$A$19) &amp; "." &amp; BO18),
        IF(AND((--(INT('Data Sheet'!$A$19) &amp; "." &amp; BO18)&gt;=--('Data Sheet'!$A$19)), (--(INT('Data Sheet'!$A$19) &amp; "." &amp; BO18)&lt;=--('Data Sheet'!$B$19))),
            --(INT('Data Sheet'!$A$19) &amp; "." &amp; BO18),
            --(INT('Data Sheet'!$B$19) &amp; "." &amp; BO18)
        )
    ),
    IF(BN18&lt;&gt;"",
        IF(INT('Data Sheet'!$A$19)=INT('Data Sheet'!$B$19),
            --(INT('Data Sheet'!$A$19) &amp; "." &amp; LEFT(BN18,3)),
            IF(AND((--(INT('Data Sheet'!$A$19) &amp; "." &amp; LEFT(BN18,3))&gt;=--('Data Sheet'!$A$19)), (--(INT('Data Sheet'!$A$19) &amp; "." &amp; LEFT(BN18,3))&lt;=--('Data Sheet'!$B$19))),
                --(INT('Data Sheet'!$A$19) &amp; "." &amp; LEFT(BN18,3)),
                --(INT('Data Sheet'!$B$19) &amp; "." &amp; LEFT(BN18,3))
            )
        ),
        "OK"
    )
)</f>
        <v>OK</v>
      </c>
      <c r="O18" s="23" t="str">
        <f>IF(BP18&lt;&gt;"",
    IF(INT('Data Sheet'!$A$19)=INT('Data Sheet'!$B$19),
        --(INT('Data Sheet'!$A$19) &amp; "." &amp; BP18),
        IF(AND((--(INT('Data Sheet'!$A$19) &amp; "." &amp; BP18)&gt;=--('Data Sheet'!$A$19)), (--(INT('Data Sheet'!$A$19) &amp; "." &amp; BP18)&lt;=--('Data Sheet'!$B$19))),
            --(INT('Data Sheet'!$A$19) &amp; "." &amp; BP18),
            --(INT('Data Sheet'!$B$19) &amp; "." &amp; BP18)
        )
    ),
    IF(BN18&lt;&gt;"",
        IF(INT('Data Sheet'!$A$19)=INT('Data Sheet'!$B$19),
            --(INT('Data Sheet'!$A$19) &amp; "." &amp; RIGHT(BN18,3)),
            IF(AND((--(INT('Data Sheet'!$A$19) &amp; "." &amp; RIGHT(BN18,3))&gt;=--('Data Sheet'!$A$19)), (--(INT('Data Sheet'!$A$19) &amp; "." &amp; RIGHT(BN18,3))&lt;=--('Data Sheet'!$B$19))),
                --(INT('Data Sheet'!$A$19) &amp; "." &amp; RIGHT(BN18,3)),
                --(INT('Data Sheet'!$B$19) &amp; "." &amp; RIGHT(BN18,3))
            )
        ),
        "OK"
    )
)</f>
        <v>OK</v>
      </c>
      <c r="P18" s="23" t="str">
        <f>IF(BR18&lt;&gt;"",
    IF(INT('Data Sheet'!$A$19)=INT('Data Sheet'!$B$15),
        --(INT('Data Sheet'!$A$15) &amp; "." &amp; BR18),
        IF(AND((--(INT('Data Sheet'!$A$15) &amp; "." &amp; BR18)&gt;=--('Data Sheet'!$A$15)), (--(INT('Data Sheet'!$A$15) &amp; "." &amp; BR18)&lt;=--('Data Sheet'!$B$15))),
            --(INT('Data Sheet'!$A$15) &amp; "." &amp; BR18),
            --(INT('Data Sheet'!$B$15) &amp; "." &amp; BR18)
        )
    ),
    IF(BQ18&lt;&gt;"",
        IF(INT('Data Sheet'!$A$15)=INT('Data Sheet'!$B$15),
            --(INT('Data Sheet'!$A$15) &amp; "." &amp; LEFT(BQ18,3)),
            IF(AND((--(INT('Data Sheet'!$A$15) &amp; "." &amp; LEFT(BQ18,3))&gt;=--('Data Sheet'!$A$15)), (--(INT('Data Sheet'!$A$15) &amp; "." &amp; LEFT(BQ18,3))&lt;=--('Data Sheet'!$B$15))),
                --(INT('Data Sheet'!$A$15) &amp; "." &amp; LEFT(BQ18,3)),
                --(INT('Data Sheet'!$B$15) &amp; "." &amp; LEFT(BQ18,3))
            )
        ),
        "OK"
    )
)</f>
        <v>OK</v>
      </c>
      <c r="Q18" s="23" t="str">
        <f>IF(BS18&lt;&gt;"",
    IF(INT('Data Sheet'!$A$19)=INT('Data Sheet'!$B$15),
        --(INT('Data Sheet'!$A$15) &amp; "." &amp; BS18),
        IF(AND((--(INT('Data Sheet'!$A$15) &amp; "." &amp; BS18)&gt;=--('Data Sheet'!$A$15)), (--(INT('Data Sheet'!$A$15) &amp; "." &amp; BS18)&lt;=--('Data Sheet'!$B$15))),
            --(INT('Data Sheet'!$A$15) &amp; "." &amp; BS18),
            --(INT('Data Sheet'!$B$15) &amp; "." &amp; BS18)
        )
    ),
    IF(BQ18&lt;&gt;"",
        IF(INT('Data Sheet'!$A$15)=INT('Data Sheet'!$B$15),
            --(INT('Data Sheet'!$A$15) &amp; "." &amp; RIGHT(BQ18,3)),
            IF(AND((--(INT('Data Sheet'!$A$15) &amp; "." &amp; RIGHT(BQ18,3))&gt;=--('Data Sheet'!$A$15)), (--(INT('Data Sheet'!$A$15) &amp; "." &amp; RIGHT(BQ18,3))&lt;=--('Data Sheet'!$B$15))),
                --(INT('Data Sheet'!$A$15) &amp; "." &amp; RIGHT(BQ18,3)),
                --(INT('Data Sheet'!$B$15) &amp; "." &amp; RIGHT(BQ18,3))
            )
        ),
        "OK"
    )
)</f>
        <v>OK</v>
      </c>
      <c r="R18" s="20"/>
      <c r="S18" s="20"/>
      <c r="T18" s="20"/>
      <c r="U18" s="20"/>
      <c r="V18" s="20"/>
      <c r="W18" s="20"/>
      <c r="X18" s="20"/>
      <c r="Y18" s="20"/>
      <c r="Z18" s="20"/>
      <c r="AA18" s="55"/>
      <c r="AB18" s="55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1"/>
      <c r="AR18" s="21"/>
      <c r="AS18" s="21"/>
      <c r="AT18" s="21"/>
      <c r="AU18" s="21"/>
      <c r="AV18" s="21"/>
      <c r="AW18" s="22"/>
      <c r="AX18" s="99"/>
      <c r="AY18" s="20"/>
      <c r="AZ18" s="20"/>
      <c r="BA18" s="22"/>
      <c r="BC18" s="80"/>
      <c r="BD18" s="80"/>
      <c r="BE18" s="80"/>
      <c r="BF18" s="80"/>
      <c r="BG18" s="2" t="str">
        <f t="shared" si="3"/>
        <v/>
      </c>
      <c r="BH18" s="78">
        <f t="shared" si="2"/>
        <v>0</v>
      </c>
    </row>
    <row r="19" spans="2:60" x14ac:dyDescent="0.2">
      <c r="B19" s="14">
        <f t="shared" si="4"/>
        <v>11</v>
      </c>
      <c r="C19" s="15" t="str">
        <f>CONCATENATE('Data Sheet'!$B$8,'Data Sheet'!$G$2)</f>
        <v>" HWDP</v>
      </c>
      <c r="D19" s="95" t="str">
        <f t="shared" si="5"/>
        <v/>
      </c>
      <c r="E19" s="15" t="str">
        <f>IF('Sum HWDP'!$D$10="TH-Hill DS-1 Vol 3 CAT 2: Clean and Visual Ends only","N/A","OK")</f>
        <v>OK</v>
      </c>
      <c r="F19" s="15" t="str">
        <f>IF('Sum HWDP'!$D$10="TH-Hill DS-1 Vol 3 CAT 2: Clean and Visual Ends only","N/A","OK")</f>
        <v>OK</v>
      </c>
      <c r="G19" s="17"/>
      <c r="H19" s="17"/>
      <c r="I19" s="17" t="s">
        <v>51</v>
      </c>
      <c r="J19" s="17" t="str">
        <f t="shared" si="8"/>
        <v>OK</v>
      </c>
      <c r="K19" s="17" t="str">
        <f t="shared" si="9"/>
        <v>OK</v>
      </c>
      <c r="L19" s="17" t="str">
        <f>IF('Data Sheet'!$B$9="NC-50","N/A","OK")</f>
        <v>OK</v>
      </c>
      <c r="M19" s="17" t="str">
        <f>IF('Data Sheet'!$B$9="NC-50","N/A","OK")</f>
        <v>OK</v>
      </c>
      <c r="N19" s="23" t="str">
        <f>IF(BO19&lt;&gt;"",
    IF(INT('Data Sheet'!$A$19)=INT('Data Sheet'!$B$19),
        --(INT('Data Sheet'!$A$19) &amp; "." &amp; BO19),
        IF(AND((--(INT('Data Sheet'!$A$19) &amp; "." &amp; BO19)&gt;=--('Data Sheet'!$A$19)), (--(INT('Data Sheet'!$A$19) &amp; "." &amp; BO19)&lt;=--('Data Sheet'!$B$19))),
            --(INT('Data Sheet'!$A$19) &amp; "." &amp; BO19),
            --(INT('Data Sheet'!$B$19) &amp; "." &amp; BO19)
        )
    ),
    IF(BN19&lt;&gt;"",
        IF(INT('Data Sheet'!$A$19)=INT('Data Sheet'!$B$19),
            --(INT('Data Sheet'!$A$19) &amp; "." &amp; LEFT(BN19,3)),
            IF(AND((--(INT('Data Sheet'!$A$19) &amp; "." &amp; LEFT(BN19,3))&gt;=--('Data Sheet'!$A$19)), (--(INT('Data Sheet'!$A$19) &amp; "." &amp; LEFT(BN19,3))&lt;=--('Data Sheet'!$B$19))),
                --(INT('Data Sheet'!$A$19) &amp; "." &amp; LEFT(BN19,3)),
                --(INT('Data Sheet'!$B$19) &amp; "." &amp; LEFT(BN19,3))
            )
        ),
        "OK"
    )
)</f>
        <v>OK</v>
      </c>
      <c r="O19" s="23" t="str">
        <f>IF(BP19&lt;&gt;"",
    IF(INT('Data Sheet'!$A$19)=INT('Data Sheet'!$B$19),
        --(INT('Data Sheet'!$A$19) &amp; "." &amp; BP19),
        IF(AND((--(INT('Data Sheet'!$A$19) &amp; "." &amp; BP19)&gt;=--('Data Sheet'!$A$19)), (--(INT('Data Sheet'!$A$19) &amp; "." &amp; BP19)&lt;=--('Data Sheet'!$B$19))),
            --(INT('Data Sheet'!$A$19) &amp; "." &amp; BP19),
            --(INT('Data Sheet'!$B$19) &amp; "." &amp; BP19)
        )
    ),
    IF(BN19&lt;&gt;"",
        IF(INT('Data Sheet'!$A$19)=INT('Data Sheet'!$B$19),
            --(INT('Data Sheet'!$A$19) &amp; "." &amp; RIGHT(BN19,3)),
            IF(AND((--(INT('Data Sheet'!$A$19) &amp; "." &amp; RIGHT(BN19,3))&gt;=--('Data Sheet'!$A$19)), (--(INT('Data Sheet'!$A$19) &amp; "." &amp; RIGHT(BN19,3))&lt;=--('Data Sheet'!$B$19))),
                --(INT('Data Sheet'!$A$19) &amp; "." &amp; RIGHT(BN19,3)),
                --(INT('Data Sheet'!$B$19) &amp; "." &amp; RIGHT(BN19,3))
            )
        ),
        "OK"
    )
)</f>
        <v>OK</v>
      </c>
      <c r="P19" s="23" t="str">
        <f>IF(BR19&lt;&gt;"",
    IF(INT('Data Sheet'!$A$19)=INT('Data Sheet'!$B$15),
        --(INT('Data Sheet'!$A$15) &amp; "." &amp; BR19),
        IF(AND((--(INT('Data Sheet'!$A$15) &amp; "." &amp; BR19)&gt;=--('Data Sheet'!$A$15)), (--(INT('Data Sheet'!$A$15) &amp; "." &amp; BR19)&lt;=--('Data Sheet'!$B$15))),
            --(INT('Data Sheet'!$A$15) &amp; "." &amp; BR19),
            --(INT('Data Sheet'!$B$15) &amp; "." &amp; BR19)
        )
    ),
    IF(BQ19&lt;&gt;"",
        IF(INT('Data Sheet'!$A$15)=INT('Data Sheet'!$B$15),
            --(INT('Data Sheet'!$A$15) &amp; "." &amp; LEFT(BQ19,3)),
            IF(AND((--(INT('Data Sheet'!$A$15) &amp; "." &amp; LEFT(BQ19,3))&gt;=--('Data Sheet'!$A$15)), (--(INT('Data Sheet'!$A$15) &amp; "." &amp; LEFT(BQ19,3))&lt;=--('Data Sheet'!$B$15))),
                --(INT('Data Sheet'!$A$15) &amp; "." &amp; LEFT(BQ19,3)),
                --(INT('Data Sheet'!$B$15) &amp; "." &amp; LEFT(BQ19,3))
            )
        ),
        "OK"
    )
)</f>
        <v>OK</v>
      </c>
      <c r="Q19" s="23" t="str">
        <f>IF(BS19&lt;&gt;"",
    IF(INT('Data Sheet'!$A$19)=INT('Data Sheet'!$B$15),
        --(INT('Data Sheet'!$A$15) &amp; "." &amp; BS19),
        IF(AND((--(INT('Data Sheet'!$A$15) &amp; "." &amp; BS19)&gt;=--('Data Sheet'!$A$15)), (--(INT('Data Sheet'!$A$15) &amp; "." &amp; BS19)&lt;=--('Data Sheet'!$B$15))),
            --(INT('Data Sheet'!$A$15) &amp; "." &amp; BS19),
            --(INT('Data Sheet'!$B$15) &amp; "." &amp; BS19)
        )
    ),
    IF(BQ19&lt;&gt;"",
        IF(INT('Data Sheet'!$A$15)=INT('Data Sheet'!$B$15),
            --(INT('Data Sheet'!$A$15) &amp; "." &amp; RIGHT(BQ19,3)),
            IF(AND((--(INT('Data Sheet'!$A$15) &amp; "." &amp; RIGHT(BQ19,3))&gt;=--('Data Sheet'!$A$15)), (--(INT('Data Sheet'!$A$15) &amp; "." &amp; RIGHT(BQ19,3))&lt;=--('Data Sheet'!$B$15))),
                --(INT('Data Sheet'!$A$15) &amp; "." &amp; RIGHT(BQ19,3)),
                --(INT('Data Sheet'!$B$15) &amp; "." &amp; RIGHT(BQ19,3))
            )
        ),
        "OK"
    )
)</f>
        <v>OK</v>
      </c>
      <c r="R19" s="20"/>
      <c r="S19" s="20"/>
      <c r="T19" s="20"/>
      <c r="U19" s="20"/>
      <c r="V19" s="20"/>
      <c r="W19" s="20"/>
      <c r="X19" s="20"/>
      <c r="Y19" s="20"/>
      <c r="Z19" s="20"/>
      <c r="AA19" s="55"/>
      <c r="AB19" s="55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1"/>
      <c r="AR19" s="21"/>
      <c r="AS19" s="21"/>
      <c r="AT19" s="21"/>
      <c r="AU19" s="21"/>
      <c r="AV19" s="21"/>
      <c r="AW19" s="22"/>
      <c r="AX19" s="99"/>
      <c r="AY19" s="20"/>
      <c r="AZ19" s="20"/>
      <c r="BA19" s="22"/>
      <c r="BC19" s="80"/>
      <c r="BD19" s="80"/>
      <c r="BE19" s="80"/>
      <c r="BF19" s="80"/>
      <c r="BG19" s="2" t="str">
        <f t="shared" si="3"/>
        <v/>
      </c>
      <c r="BH19" s="78">
        <f t="shared" si="2"/>
        <v>0</v>
      </c>
    </row>
    <row r="20" spans="2:60" x14ac:dyDescent="0.2">
      <c r="B20" s="14">
        <f t="shared" si="4"/>
        <v>12</v>
      </c>
      <c r="C20" s="15" t="str">
        <f>CONCATENATE('Data Sheet'!$B$8,'Data Sheet'!$G$2)</f>
        <v>" HWDP</v>
      </c>
      <c r="D20" s="95" t="str">
        <f t="shared" si="5"/>
        <v/>
      </c>
      <c r="E20" s="15" t="str">
        <f>IF('Sum HWDP'!$D$10="TH-Hill DS-1 Vol 3 CAT 2: Clean and Visual Ends only","N/A","OK")</f>
        <v>OK</v>
      </c>
      <c r="F20" s="15" t="str">
        <f>IF('Sum HWDP'!$D$10="TH-Hill DS-1 Vol 3 CAT 2: Clean and Visual Ends only","N/A","OK")</f>
        <v>OK</v>
      </c>
      <c r="G20" s="17"/>
      <c r="H20" s="17"/>
      <c r="I20" s="17" t="s">
        <v>51</v>
      </c>
      <c r="J20" s="17" t="str">
        <f t="shared" si="8"/>
        <v>OK</v>
      </c>
      <c r="K20" s="17" t="str">
        <f t="shared" si="9"/>
        <v>OK</v>
      </c>
      <c r="L20" s="17" t="str">
        <f>IF('Data Sheet'!$B$9="NC-50","N/A","OK")</f>
        <v>OK</v>
      </c>
      <c r="M20" s="17" t="str">
        <f>IF('Data Sheet'!$B$9="NC-50","N/A","OK")</f>
        <v>OK</v>
      </c>
      <c r="N20" s="23" t="str">
        <f>IF(BO20&lt;&gt;"",
    IF(INT('Data Sheet'!$A$19)=INT('Data Sheet'!$B$19),
        --(INT('Data Sheet'!$A$19) &amp; "." &amp; BO20),
        IF(AND((--(INT('Data Sheet'!$A$19) &amp; "." &amp; BO20)&gt;=--('Data Sheet'!$A$19)), (--(INT('Data Sheet'!$A$19) &amp; "." &amp; BO20)&lt;=--('Data Sheet'!$B$19))),
            --(INT('Data Sheet'!$A$19) &amp; "." &amp; BO20),
            --(INT('Data Sheet'!$B$19) &amp; "." &amp; BO20)
        )
    ),
    IF(BN20&lt;&gt;"",
        IF(INT('Data Sheet'!$A$19)=INT('Data Sheet'!$B$19),
            --(INT('Data Sheet'!$A$19) &amp; "." &amp; LEFT(BN20,3)),
            IF(AND((--(INT('Data Sheet'!$A$19) &amp; "." &amp; LEFT(BN20,3))&gt;=--('Data Sheet'!$A$19)), (--(INT('Data Sheet'!$A$19) &amp; "." &amp; LEFT(BN20,3))&lt;=--('Data Sheet'!$B$19))),
                --(INT('Data Sheet'!$A$19) &amp; "." &amp; LEFT(BN20,3)),
                --(INT('Data Sheet'!$B$19) &amp; "." &amp; LEFT(BN20,3))
            )
        ),
        "OK"
    )
)</f>
        <v>OK</v>
      </c>
      <c r="O20" s="23" t="str">
        <f>IF(BP20&lt;&gt;"",
    IF(INT('Data Sheet'!$A$19)=INT('Data Sheet'!$B$19),
        --(INT('Data Sheet'!$A$19) &amp; "." &amp; BP20),
        IF(AND((--(INT('Data Sheet'!$A$19) &amp; "." &amp; BP20)&gt;=--('Data Sheet'!$A$19)), (--(INT('Data Sheet'!$A$19) &amp; "." &amp; BP20)&lt;=--('Data Sheet'!$B$19))),
            --(INT('Data Sheet'!$A$19) &amp; "." &amp; BP20),
            --(INT('Data Sheet'!$B$19) &amp; "." &amp; BP20)
        )
    ),
    IF(BN20&lt;&gt;"",
        IF(INT('Data Sheet'!$A$19)=INT('Data Sheet'!$B$19),
            --(INT('Data Sheet'!$A$19) &amp; "." &amp; RIGHT(BN20,3)),
            IF(AND((--(INT('Data Sheet'!$A$19) &amp; "." &amp; RIGHT(BN20,3))&gt;=--('Data Sheet'!$A$19)), (--(INT('Data Sheet'!$A$19) &amp; "." &amp; RIGHT(BN20,3))&lt;=--('Data Sheet'!$B$19))),
                --(INT('Data Sheet'!$A$19) &amp; "." &amp; RIGHT(BN20,3)),
                --(INT('Data Sheet'!$B$19) &amp; "." &amp; RIGHT(BN20,3))
            )
        ),
        "OK"
    )
)</f>
        <v>OK</v>
      </c>
      <c r="P20" s="23" t="str">
        <f>IF(BR20&lt;&gt;"",
    IF(INT('Data Sheet'!$A$19)=INT('Data Sheet'!$B$15),
        --(INT('Data Sheet'!$A$15) &amp; "." &amp; BR20),
        IF(AND((--(INT('Data Sheet'!$A$15) &amp; "." &amp; BR20)&gt;=--('Data Sheet'!$A$15)), (--(INT('Data Sheet'!$A$15) &amp; "." &amp; BR20)&lt;=--('Data Sheet'!$B$15))),
            --(INT('Data Sheet'!$A$15) &amp; "." &amp; BR20),
            --(INT('Data Sheet'!$B$15) &amp; "." &amp; BR20)
        )
    ),
    IF(BQ20&lt;&gt;"",
        IF(INT('Data Sheet'!$A$15)=INT('Data Sheet'!$B$15),
            --(INT('Data Sheet'!$A$15) &amp; "." &amp; LEFT(BQ20,3)),
            IF(AND((--(INT('Data Sheet'!$A$15) &amp; "." &amp; LEFT(BQ20,3))&gt;=--('Data Sheet'!$A$15)), (--(INT('Data Sheet'!$A$15) &amp; "." &amp; LEFT(BQ20,3))&lt;=--('Data Sheet'!$B$15))),
                --(INT('Data Sheet'!$A$15) &amp; "." &amp; LEFT(BQ20,3)),
                --(INT('Data Sheet'!$B$15) &amp; "." &amp; LEFT(BQ20,3))
            )
        ),
        "OK"
    )
)</f>
        <v>OK</v>
      </c>
      <c r="Q20" s="23" t="str">
        <f>IF(BS20&lt;&gt;"",
    IF(INT('Data Sheet'!$A$19)=INT('Data Sheet'!$B$15),
        --(INT('Data Sheet'!$A$15) &amp; "." &amp; BS20),
        IF(AND((--(INT('Data Sheet'!$A$15) &amp; "." &amp; BS20)&gt;=--('Data Sheet'!$A$15)), (--(INT('Data Sheet'!$A$15) &amp; "." &amp; BS20)&lt;=--('Data Sheet'!$B$15))),
            --(INT('Data Sheet'!$A$15) &amp; "." &amp; BS20),
            --(INT('Data Sheet'!$B$15) &amp; "." &amp; BS20)
        )
    ),
    IF(BQ20&lt;&gt;"",
        IF(INT('Data Sheet'!$A$15)=INT('Data Sheet'!$B$15),
            --(INT('Data Sheet'!$A$15) &amp; "." &amp; RIGHT(BQ20,3)),
            IF(AND((--(INT('Data Sheet'!$A$15) &amp; "." &amp; RIGHT(BQ20,3))&gt;=--('Data Sheet'!$A$15)), (--(INT('Data Sheet'!$A$15) &amp; "." &amp; RIGHT(BQ20,3))&lt;=--('Data Sheet'!$B$15))),
                --(INT('Data Sheet'!$A$15) &amp; "." &amp; RIGHT(BQ20,3)),
                --(INT('Data Sheet'!$B$15) &amp; "." &amp; RIGHT(BQ20,3))
            )
        ),
        "OK"
    )
)</f>
        <v>OK</v>
      </c>
      <c r="R20" s="20"/>
      <c r="S20" s="20"/>
      <c r="T20" s="20"/>
      <c r="U20" s="20"/>
      <c r="V20" s="20"/>
      <c r="W20" s="20"/>
      <c r="X20" s="20"/>
      <c r="Y20" s="20"/>
      <c r="Z20" s="20"/>
      <c r="AA20" s="55"/>
      <c r="AB20" s="55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1"/>
      <c r="AR20" s="21"/>
      <c r="AS20" s="21"/>
      <c r="AT20" s="21"/>
      <c r="AU20" s="21"/>
      <c r="AV20" s="21"/>
      <c r="AW20" s="22"/>
      <c r="AX20" s="99"/>
      <c r="AY20" s="20"/>
      <c r="AZ20" s="20"/>
      <c r="BA20" s="22"/>
      <c r="BC20" s="80"/>
      <c r="BD20" s="80"/>
      <c r="BE20" s="80"/>
      <c r="BF20" s="80"/>
      <c r="BG20" s="2" t="str">
        <f t="shared" si="3"/>
        <v/>
      </c>
      <c r="BH20" s="78">
        <f t="shared" si="2"/>
        <v>0</v>
      </c>
    </row>
    <row r="21" spans="2:60" x14ac:dyDescent="0.2">
      <c r="B21" s="14">
        <f t="shared" si="4"/>
        <v>13</v>
      </c>
      <c r="C21" s="15" t="str">
        <f>CONCATENATE('Data Sheet'!$B$8,'Data Sheet'!$G$2)</f>
        <v>" HWDP</v>
      </c>
      <c r="D21" s="95" t="str">
        <f t="shared" si="5"/>
        <v/>
      </c>
      <c r="E21" s="15" t="str">
        <f>IF('Sum HWDP'!$D$10="TH-Hill DS-1 Vol 3 CAT 2: Clean and Visual Ends only","N/A","OK")</f>
        <v>OK</v>
      </c>
      <c r="F21" s="15" t="str">
        <f>IF('Sum HWDP'!$D$10="TH-Hill DS-1 Vol 3 CAT 2: Clean and Visual Ends only","N/A","OK")</f>
        <v>OK</v>
      </c>
      <c r="G21" s="17"/>
      <c r="H21" s="17"/>
      <c r="I21" s="17" t="s">
        <v>51</v>
      </c>
      <c r="J21" s="17" t="str">
        <f t="shared" si="8"/>
        <v>OK</v>
      </c>
      <c r="K21" s="17" t="str">
        <f t="shared" si="9"/>
        <v>OK</v>
      </c>
      <c r="L21" s="17" t="str">
        <f>IF('Data Sheet'!$B$9="NC-50","N/A","OK")</f>
        <v>OK</v>
      </c>
      <c r="M21" s="17" t="str">
        <f>IF('Data Sheet'!$B$9="NC-50","N/A","OK")</f>
        <v>OK</v>
      </c>
      <c r="N21" s="23" t="str">
        <f>IF(BO21&lt;&gt;"",
    IF(INT('Data Sheet'!$A$19)=INT('Data Sheet'!$B$19),
        --(INT('Data Sheet'!$A$19) &amp; "." &amp; BO21),
        IF(AND((--(INT('Data Sheet'!$A$19) &amp; "." &amp; BO21)&gt;=--('Data Sheet'!$A$19)), (--(INT('Data Sheet'!$A$19) &amp; "." &amp; BO21)&lt;=--('Data Sheet'!$B$19))),
            --(INT('Data Sheet'!$A$19) &amp; "." &amp; BO21),
            --(INT('Data Sheet'!$B$19) &amp; "." &amp; BO21)
        )
    ),
    IF(BN21&lt;&gt;"",
        IF(INT('Data Sheet'!$A$19)=INT('Data Sheet'!$B$19),
            --(INT('Data Sheet'!$A$19) &amp; "." &amp; LEFT(BN21,3)),
            IF(AND((--(INT('Data Sheet'!$A$19) &amp; "." &amp; LEFT(BN21,3))&gt;=--('Data Sheet'!$A$19)), (--(INT('Data Sheet'!$A$19) &amp; "." &amp; LEFT(BN21,3))&lt;=--('Data Sheet'!$B$19))),
                --(INT('Data Sheet'!$A$19) &amp; "." &amp; LEFT(BN21,3)),
                --(INT('Data Sheet'!$B$19) &amp; "." &amp; LEFT(BN21,3))
            )
        ),
        "OK"
    )
)</f>
        <v>OK</v>
      </c>
      <c r="O21" s="23" t="str">
        <f>IF(BP21&lt;&gt;"",
    IF(INT('Data Sheet'!$A$19)=INT('Data Sheet'!$B$19),
        --(INT('Data Sheet'!$A$19) &amp; "." &amp; BP21),
        IF(AND((--(INT('Data Sheet'!$A$19) &amp; "." &amp; BP21)&gt;=--('Data Sheet'!$A$19)), (--(INT('Data Sheet'!$A$19) &amp; "." &amp; BP21)&lt;=--('Data Sheet'!$B$19))),
            --(INT('Data Sheet'!$A$19) &amp; "." &amp; BP21),
            --(INT('Data Sheet'!$B$19) &amp; "." &amp; BP21)
        )
    ),
    IF(BN21&lt;&gt;"",
        IF(INT('Data Sheet'!$A$19)=INT('Data Sheet'!$B$19),
            --(INT('Data Sheet'!$A$19) &amp; "." &amp; RIGHT(BN21,3)),
            IF(AND((--(INT('Data Sheet'!$A$19) &amp; "." &amp; RIGHT(BN21,3))&gt;=--('Data Sheet'!$A$19)), (--(INT('Data Sheet'!$A$19) &amp; "." &amp; RIGHT(BN21,3))&lt;=--('Data Sheet'!$B$19))),
                --(INT('Data Sheet'!$A$19) &amp; "." &amp; RIGHT(BN21,3)),
                --(INT('Data Sheet'!$B$19) &amp; "." &amp; RIGHT(BN21,3))
            )
        ),
        "OK"
    )
)</f>
        <v>OK</v>
      </c>
      <c r="P21" s="23" t="str">
        <f>IF(BR21&lt;&gt;"",
    IF(INT('Data Sheet'!$A$19)=INT('Data Sheet'!$B$15),
        --(INT('Data Sheet'!$A$15) &amp; "." &amp; BR21),
        IF(AND((--(INT('Data Sheet'!$A$15) &amp; "." &amp; BR21)&gt;=--('Data Sheet'!$A$15)), (--(INT('Data Sheet'!$A$15) &amp; "." &amp; BR21)&lt;=--('Data Sheet'!$B$15))),
            --(INT('Data Sheet'!$A$15) &amp; "." &amp; BR21),
            --(INT('Data Sheet'!$B$15) &amp; "." &amp; BR21)
        )
    ),
    IF(BQ21&lt;&gt;"",
        IF(INT('Data Sheet'!$A$15)=INT('Data Sheet'!$B$15),
            --(INT('Data Sheet'!$A$15) &amp; "." &amp; LEFT(BQ21,3)),
            IF(AND((--(INT('Data Sheet'!$A$15) &amp; "." &amp; LEFT(BQ21,3))&gt;=--('Data Sheet'!$A$15)), (--(INT('Data Sheet'!$A$15) &amp; "." &amp; LEFT(BQ21,3))&lt;=--('Data Sheet'!$B$15))),
                --(INT('Data Sheet'!$A$15) &amp; "." &amp; LEFT(BQ21,3)),
                --(INT('Data Sheet'!$B$15) &amp; "." &amp; LEFT(BQ21,3))
            )
        ),
        "OK"
    )
)</f>
        <v>OK</v>
      </c>
      <c r="Q21" s="23" t="str">
        <f>IF(BS21&lt;&gt;"",
    IF(INT('Data Sheet'!$A$19)=INT('Data Sheet'!$B$15),
        --(INT('Data Sheet'!$A$15) &amp; "." &amp; BS21),
        IF(AND((--(INT('Data Sheet'!$A$15) &amp; "." &amp; BS21)&gt;=--('Data Sheet'!$A$15)), (--(INT('Data Sheet'!$A$15) &amp; "." &amp; BS21)&lt;=--('Data Sheet'!$B$15))),
            --(INT('Data Sheet'!$A$15) &amp; "." &amp; BS21),
            --(INT('Data Sheet'!$B$15) &amp; "." &amp; BS21)
        )
    ),
    IF(BQ21&lt;&gt;"",
        IF(INT('Data Sheet'!$A$15)=INT('Data Sheet'!$B$15),
            --(INT('Data Sheet'!$A$15) &amp; "." &amp; RIGHT(BQ21,3)),
            IF(AND((--(INT('Data Sheet'!$A$15) &amp; "." &amp; RIGHT(BQ21,3))&gt;=--('Data Sheet'!$A$15)), (--(INT('Data Sheet'!$A$15) &amp; "." &amp; RIGHT(BQ21,3))&lt;=--('Data Sheet'!$B$15))),
                --(INT('Data Sheet'!$A$15) &amp; "." &amp; RIGHT(BQ21,3)),
                --(INT('Data Sheet'!$B$15) &amp; "." &amp; RIGHT(BQ21,3))
            )
        ),
        "OK"
    )
)</f>
        <v>OK</v>
      </c>
      <c r="R21" s="20"/>
      <c r="S21" s="20"/>
      <c r="T21" s="20"/>
      <c r="U21" s="20"/>
      <c r="V21" s="20"/>
      <c r="W21" s="20"/>
      <c r="X21" s="20"/>
      <c r="Y21" s="20"/>
      <c r="Z21" s="20"/>
      <c r="AA21" s="55"/>
      <c r="AB21" s="55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1"/>
      <c r="AR21" s="21"/>
      <c r="AS21" s="21"/>
      <c r="AT21" s="21"/>
      <c r="AU21" s="21"/>
      <c r="AV21" s="21"/>
      <c r="AW21" s="22"/>
      <c r="AX21" s="99"/>
      <c r="AY21" s="20"/>
      <c r="AZ21" s="20"/>
      <c r="BA21" s="22"/>
      <c r="BC21" s="80"/>
      <c r="BD21" s="80"/>
      <c r="BE21" s="80"/>
      <c r="BF21" s="80"/>
      <c r="BG21" s="2" t="str">
        <f t="shared" si="3"/>
        <v/>
      </c>
      <c r="BH21" s="78">
        <f t="shared" si="2"/>
        <v>0</v>
      </c>
    </row>
    <row r="22" spans="2:60" x14ac:dyDescent="0.2">
      <c r="B22" s="14">
        <f t="shared" si="4"/>
        <v>14</v>
      </c>
      <c r="C22" s="15" t="str">
        <f>CONCATENATE('Data Sheet'!$B$8,'Data Sheet'!$G$2)</f>
        <v>" HWDP</v>
      </c>
      <c r="D22" s="95" t="str">
        <f t="shared" si="5"/>
        <v/>
      </c>
      <c r="E22" s="15" t="str">
        <f>IF('Sum HWDP'!$D$10="TH-Hill DS-1 Vol 3 CAT 2: Clean and Visual Ends only","N/A","OK")</f>
        <v>OK</v>
      </c>
      <c r="F22" s="15" t="str">
        <f>IF('Sum HWDP'!$D$10="TH-Hill DS-1 Vol 3 CAT 2: Clean and Visual Ends only","N/A","OK")</f>
        <v>OK</v>
      </c>
      <c r="G22" s="17"/>
      <c r="H22" s="17"/>
      <c r="I22" s="17" t="s">
        <v>51</v>
      </c>
      <c r="J22" s="17" t="str">
        <f t="shared" si="8"/>
        <v>OK</v>
      </c>
      <c r="K22" s="17" t="str">
        <f t="shared" si="9"/>
        <v>OK</v>
      </c>
      <c r="L22" s="17" t="str">
        <f>IF('Data Sheet'!$B$9="NC-50","N/A","OK")</f>
        <v>OK</v>
      </c>
      <c r="M22" s="17" t="str">
        <f>IF('Data Sheet'!$B$9="NC-50","N/A","OK")</f>
        <v>OK</v>
      </c>
      <c r="N22" s="23" t="str">
        <f>IF(BO22&lt;&gt;"",
    IF(INT('Data Sheet'!$A$19)=INT('Data Sheet'!$B$19),
        --(INT('Data Sheet'!$A$19) &amp; "." &amp; BO22),
        IF(AND((--(INT('Data Sheet'!$A$19) &amp; "." &amp; BO22)&gt;=--('Data Sheet'!$A$19)), (--(INT('Data Sheet'!$A$19) &amp; "." &amp; BO22)&lt;=--('Data Sheet'!$B$19))),
            --(INT('Data Sheet'!$A$19) &amp; "." &amp; BO22),
            --(INT('Data Sheet'!$B$19) &amp; "." &amp; BO22)
        )
    ),
    IF(BN22&lt;&gt;"",
        IF(INT('Data Sheet'!$A$19)=INT('Data Sheet'!$B$19),
            --(INT('Data Sheet'!$A$19) &amp; "." &amp; LEFT(BN22,3)),
            IF(AND((--(INT('Data Sheet'!$A$19) &amp; "." &amp; LEFT(BN22,3))&gt;=--('Data Sheet'!$A$19)), (--(INT('Data Sheet'!$A$19) &amp; "." &amp; LEFT(BN22,3))&lt;=--('Data Sheet'!$B$19))),
                --(INT('Data Sheet'!$A$19) &amp; "." &amp; LEFT(BN22,3)),
                --(INT('Data Sheet'!$B$19) &amp; "." &amp; LEFT(BN22,3))
            )
        ),
        "OK"
    )
)</f>
        <v>OK</v>
      </c>
      <c r="O22" s="23" t="str">
        <f>IF(BP22&lt;&gt;"",
    IF(INT('Data Sheet'!$A$19)=INT('Data Sheet'!$B$19),
        --(INT('Data Sheet'!$A$19) &amp; "." &amp; BP22),
        IF(AND((--(INT('Data Sheet'!$A$19) &amp; "." &amp; BP22)&gt;=--('Data Sheet'!$A$19)), (--(INT('Data Sheet'!$A$19) &amp; "." &amp; BP22)&lt;=--('Data Sheet'!$B$19))),
            --(INT('Data Sheet'!$A$19) &amp; "." &amp; BP22),
            --(INT('Data Sheet'!$B$19) &amp; "." &amp; BP22)
        )
    ),
    IF(BN22&lt;&gt;"",
        IF(INT('Data Sheet'!$A$19)=INT('Data Sheet'!$B$19),
            --(INT('Data Sheet'!$A$19) &amp; "." &amp; RIGHT(BN22,3)),
            IF(AND((--(INT('Data Sheet'!$A$19) &amp; "." &amp; RIGHT(BN22,3))&gt;=--('Data Sheet'!$A$19)), (--(INT('Data Sheet'!$A$19) &amp; "." &amp; RIGHT(BN22,3))&lt;=--('Data Sheet'!$B$19))),
                --(INT('Data Sheet'!$A$19) &amp; "." &amp; RIGHT(BN22,3)),
                --(INT('Data Sheet'!$B$19) &amp; "." &amp; RIGHT(BN22,3))
            )
        ),
        "OK"
    )
)</f>
        <v>OK</v>
      </c>
      <c r="P22" s="23" t="str">
        <f>IF(BR22&lt;&gt;"",
    IF(INT('Data Sheet'!$A$19)=INT('Data Sheet'!$B$15),
        --(INT('Data Sheet'!$A$15) &amp; "." &amp; BR22),
        IF(AND((--(INT('Data Sheet'!$A$15) &amp; "." &amp; BR22)&gt;=--('Data Sheet'!$A$15)), (--(INT('Data Sheet'!$A$15) &amp; "." &amp; BR22)&lt;=--('Data Sheet'!$B$15))),
            --(INT('Data Sheet'!$A$15) &amp; "." &amp; BR22),
            --(INT('Data Sheet'!$B$15) &amp; "." &amp; BR22)
        )
    ),
    IF(BQ22&lt;&gt;"",
        IF(INT('Data Sheet'!$A$15)=INT('Data Sheet'!$B$15),
            --(INT('Data Sheet'!$A$15) &amp; "." &amp; LEFT(BQ22,3)),
            IF(AND((--(INT('Data Sheet'!$A$15) &amp; "." &amp; LEFT(BQ22,3))&gt;=--('Data Sheet'!$A$15)), (--(INT('Data Sheet'!$A$15) &amp; "." &amp; LEFT(BQ22,3))&lt;=--('Data Sheet'!$B$15))),
                --(INT('Data Sheet'!$A$15) &amp; "." &amp; LEFT(BQ22,3)),
                --(INT('Data Sheet'!$B$15) &amp; "." &amp; LEFT(BQ22,3))
            )
        ),
        "OK"
    )
)</f>
        <v>OK</v>
      </c>
      <c r="Q22" s="23" t="str">
        <f>IF(BS22&lt;&gt;"",
    IF(INT('Data Sheet'!$A$19)=INT('Data Sheet'!$B$15),
        --(INT('Data Sheet'!$A$15) &amp; "." &amp; BS22),
        IF(AND((--(INT('Data Sheet'!$A$15) &amp; "." &amp; BS22)&gt;=--('Data Sheet'!$A$15)), (--(INT('Data Sheet'!$A$15) &amp; "." &amp; BS22)&lt;=--('Data Sheet'!$B$15))),
            --(INT('Data Sheet'!$A$15) &amp; "." &amp; BS22),
            --(INT('Data Sheet'!$B$15) &amp; "." &amp; BS22)
        )
    ),
    IF(BQ22&lt;&gt;"",
        IF(INT('Data Sheet'!$A$15)=INT('Data Sheet'!$B$15),
            --(INT('Data Sheet'!$A$15) &amp; "." &amp; RIGHT(BQ22,3)),
            IF(AND((--(INT('Data Sheet'!$A$15) &amp; "." &amp; RIGHT(BQ22,3))&gt;=--('Data Sheet'!$A$15)), (--(INT('Data Sheet'!$A$15) &amp; "." &amp; RIGHT(BQ22,3))&lt;=--('Data Sheet'!$B$15))),
                --(INT('Data Sheet'!$A$15) &amp; "." &amp; RIGHT(BQ22,3)),
                --(INT('Data Sheet'!$B$15) &amp; "." &amp; RIGHT(BQ22,3))
            )
        ),
        "OK"
    )
)</f>
        <v>OK</v>
      </c>
      <c r="R22" s="20"/>
      <c r="S22" s="20"/>
      <c r="T22" s="20"/>
      <c r="U22" s="20"/>
      <c r="V22" s="20"/>
      <c r="W22" s="20"/>
      <c r="X22" s="20"/>
      <c r="Y22" s="20"/>
      <c r="Z22" s="20"/>
      <c r="AA22" s="55"/>
      <c r="AB22" s="55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1"/>
      <c r="AR22" s="21"/>
      <c r="AS22" s="21"/>
      <c r="AT22" s="21"/>
      <c r="AU22" s="21"/>
      <c r="AV22" s="21"/>
      <c r="AW22" s="22"/>
      <c r="AX22" s="99"/>
      <c r="AY22" s="20"/>
      <c r="AZ22" s="20"/>
      <c r="BA22" s="22"/>
      <c r="BC22" s="80"/>
      <c r="BD22" s="80"/>
      <c r="BE22" s="80"/>
      <c r="BF22" s="80"/>
      <c r="BG22" s="2" t="str">
        <f t="shared" si="3"/>
        <v/>
      </c>
      <c r="BH22" s="78">
        <f t="shared" si="2"/>
        <v>0</v>
      </c>
    </row>
    <row r="23" spans="2:60" x14ac:dyDescent="0.2">
      <c r="B23" s="14">
        <f t="shared" si="4"/>
        <v>15</v>
      </c>
      <c r="C23" s="15" t="str">
        <f>CONCATENATE('Data Sheet'!$B$8,'Data Sheet'!$G$2)</f>
        <v>" HWDP</v>
      </c>
      <c r="D23" s="95" t="str">
        <f t="shared" si="5"/>
        <v/>
      </c>
      <c r="E23" s="15" t="str">
        <f>IF('Sum HWDP'!$D$10="TH-Hill DS-1 Vol 3 CAT 2: Clean and Visual Ends only","N/A","OK")</f>
        <v>OK</v>
      </c>
      <c r="F23" s="15" t="str">
        <f>IF('Sum HWDP'!$D$10="TH-Hill DS-1 Vol 3 CAT 2: Clean and Visual Ends only","N/A","OK")</f>
        <v>OK</v>
      </c>
      <c r="G23" s="17"/>
      <c r="H23" s="17"/>
      <c r="I23" s="17" t="s">
        <v>51</v>
      </c>
      <c r="J23" s="17" t="str">
        <f t="shared" si="8"/>
        <v>OK</v>
      </c>
      <c r="K23" s="17" t="str">
        <f t="shared" si="9"/>
        <v>OK</v>
      </c>
      <c r="L23" s="17" t="str">
        <f>IF('Data Sheet'!$B$9="NC-50","N/A","OK")</f>
        <v>OK</v>
      </c>
      <c r="M23" s="17" t="str">
        <f>IF('Data Sheet'!$B$9="NC-50","N/A","OK")</f>
        <v>OK</v>
      </c>
      <c r="N23" s="23" t="str">
        <f>IF(BO23&lt;&gt;"",
    IF(INT('Data Sheet'!$A$19)=INT('Data Sheet'!$B$19),
        --(INT('Data Sheet'!$A$19) &amp; "." &amp; BO23),
        IF(AND((--(INT('Data Sheet'!$A$19) &amp; "." &amp; BO23)&gt;=--('Data Sheet'!$A$19)), (--(INT('Data Sheet'!$A$19) &amp; "." &amp; BO23)&lt;=--('Data Sheet'!$B$19))),
            --(INT('Data Sheet'!$A$19) &amp; "." &amp; BO23),
            --(INT('Data Sheet'!$B$19) &amp; "." &amp; BO23)
        )
    ),
    IF(BN23&lt;&gt;"",
        IF(INT('Data Sheet'!$A$19)=INT('Data Sheet'!$B$19),
            --(INT('Data Sheet'!$A$19) &amp; "." &amp; LEFT(BN23,3)),
            IF(AND((--(INT('Data Sheet'!$A$19) &amp; "." &amp; LEFT(BN23,3))&gt;=--('Data Sheet'!$A$19)), (--(INT('Data Sheet'!$A$19) &amp; "." &amp; LEFT(BN23,3))&lt;=--('Data Sheet'!$B$19))),
                --(INT('Data Sheet'!$A$19) &amp; "." &amp; LEFT(BN23,3)),
                --(INT('Data Sheet'!$B$19) &amp; "." &amp; LEFT(BN23,3))
            )
        ),
        "OK"
    )
)</f>
        <v>OK</v>
      </c>
      <c r="O23" s="23" t="str">
        <f>IF(BP23&lt;&gt;"",
    IF(INT('Data Sheet'!$A$19)=INT('Data Sheet'!$B$19),
        --(INT('Data Sheet'!$A$19) &amp; "." &amp; BP23),
        IF(AND((--(INT('Data Sheet'!$A$19) &amp; "." &amp; BP23)&gt;=--('Data Sheet'!$A$19)), (--(INT('Data Sheet'!$A$19) &amp; "." &amp; BP23)&lt;=--('Data Sheet'!$B$19))),
            --(INT('Data Sheet'!$A$19) &amp; "." &amp; BP23),
            --(INT('Data Sheet'!$B$19) &amp; "." &amp; BP23)
        )
    ),
    IF(BN23&lt;&gt;"",
        IF(INT('Data Sheet'!$A$19)=INT('Data Sheet'!$B$19),
            --(INT('Data Sheet'!$A$19) &amp; "." &amp; RIGHT(BN23,3)),
            IF(AND((--(INT('Data Sheet'!$A$19) &amp; "." &amp; RIGHT(BN23,3))&gt;=--('Data Sheet'!$A$19)), (--(INT('Data Sheet'!$A$19) &amp; "." &amp; RIGHT(BN23,3))&lt;=--('Data Sheet'!$B$19))),
                --(INT('Data Sheet'!$A$19) &amp; "." &amp; RIGHT(BN23,3)),
                --(INT('Data Sheet'!$B$19) &amp; "." &amp; RIGHT(BN23,3))
            )
        ),
        "OK"
    )
)</f>
        <v>OK</v>
      </c>
      <c r="P23" s="23" t="str">
        <f>IF(BR23&lt;&gt;"",
    IF(INT('Data Sheet'!$A$19)=INT('Data Sheet'!$B$15),
        --(INT('Data Sheet'!$A$15) &amp; "." &amp; BR23),
        IF(AND((--(INT('Data Sheet'!$A$15) &amp; "." &amp; BR23)&gt;=--('Data Sheet'!$A$15)), (--(INT('Data Sheet'!$A$15) &amp; "." &amp; BR23)&lt;=--('Data Sheet'!$B$15))),
            --(INT('Data Sheet'!$A$15) &amp; "." &amp; BR23),
            --(INT('Data Sheet'!$B$15) &amp; "." &amp; BR23)
        )
    ),
    IF(BQ23&lt;&gt;"",
        IF(INT('Data Sheet'!$A$15)=INT('Data Sheet'!$B$15),
            --(INT('Data Sheet'!$A$15) &amp; "." &amp; LEFT(BQ23,3)),
            IF(AND((--(INT('Data Sheet'!$A$15) &amp; "." &amp; LEFT(BQ23,3))&gt;=--('Data Sheet'!$A$15)), (--(INT('Data Sheet'!$A$15) &amp; "." &amp; LEFT(BQ23,3))&lt;=--('Data Sheet'!$B$15))),
                --(INT('Data Sheet'!$A$15) &amp; "." &amp; LEFT(BQ23,3)),
                --(INT('Data Sheet'!$B$15) &amp; "." &amp; LEFT(BQ23,3))
            )
        ),
        "OK"
    )
)</f>
        <v>OK</v>
      </c>
      <c r="Q23" s="23" t="str">
        <f>IF(BS23&lt;&gt;"",
    IF(INT('Data Sheet'!$A$19)=INT('Data Sheet'!$B$15),
        --(INT('Data Sheet'!$A$15) &amp; "." &amp; BS23),
        IF(AND((--(INT('Data Sheet'!$A$15) &amp; "." &amp; BS23)&gt;=--('Data Sheet'!$A$15)), (--(INT('Data Sheet'!$A$15) &amp; "." &amp; BS23)&lt;=--('Data Sheet'!$B$15))),
            --(INT('Data Sheet'!$A$15) &amp; "." &amp; BS23),
            --(INT('Data Sheet'!$B$15) &amp; "." &amp; BS23)
        )
    ),
    IF(BQ23&lt;&gt;"",
        IF(INT('Data Sheet'!$A$15)=INT('Data Sheet'!$B$15),
            --(INT('Data Sheet'!$A$15) &amp; "." &amp; RIGHT(BQ23,3)),
            IF(AND((--(INT('Data Sheet'!$A$15) &amp; "." &amp; RIGHT(BQ23,3))&gt;=--('Data Sheet'!$A$15)), (--(INT('Data Sheet'!$A$15) &amp; "." &amp; RIGHT(BQ23,3))&lt;=--('Data Sheet'!$B$15))),
                --(INT('Data Sheet'!$A$15) &amp; "." &amp; RIGHT(BQ23,3)),
                --(INT('Data Sheet'!$B$15) &amp; "." &amp; RIGHT(BQ23,3))
            )
        ),
        "OK"
    )
)</f>
        <v>OK</v>
      </c>
      <c r="R23" s="20"/>
      <c r="S23" s="20"/>
      <c r="T23" s="20"/>
      <c r="U23" s="20"/>
      <c r="V23" s="20"/>
      <c r="W23" s="20"/>
      <c r="X23" s="20"/>
      <c r="Y23" s="20"/>
      <c r="Z23" s="20"/>
      <c r="AA23" s="55"/>
      <c r="AB23" s="55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1"/>
      <c r="AR23" s="21"/>
      <c r="AS23" s="21"/>
      <c r="AT23" s="21"/>
      <c r="AU23" s="21"/>
      <c r="AV23" s="21"/>
      <c r="AW23" s="22"/>
      <c r="AX23" s="99"/>
      <c r="AY23" s="20"/>
      <c r="AZ23" s="20"/>
      <c r="BA23" s="22"/>
      <c r="BC23" s="80"/>
      <c r="BD23" s="80"/>
      <c r="BE23" s="80"/>
      <c r="BF23" s="80"/>
      <c r="BG23" s="2" t="str">
        <f t="shared" si="3"/>
        <v/>
      </c>
      <c r="BH23" s="78">
        <f t="shared" si="2"/>
        <v>0</v>
      </c>
    </row>
    <row r="24" spans="2:60" x14ac:dyDescent="0.2">
      <c r="B24" s="14">
        <f t="shared" si="4"/>
        <v>16</v>
      </c>
      <c r="C24" s="15" t="str">
        <f>CONCATENATE('Data Sheet'!$B$8,'Data Sheet'!$G$2)</f>
        <v>" HWDP</v>
      </c>
      <c r="D24" s="95" t="str">
        <f t="shared" si="5"/>
        <v/>
      </c>
      <c r="E24" s="15" t="str">
        <f>IF('Sum HWDP'!$D$10="TH-Hill DS-1 Vol 3 CAT 2: Clean and Visual Ends only","N/A","OK")</f>
        <v>OK</v>
      </c>
      <c r="F24" s="15" t="str">
        <f>IF('Sum HWDP'!$D$10="TH-Hill DS-1 Vol 3 CAT 2: Clean and Visual Ends only","N/A","OK")</f>
        <v>OK</v>
      </c>
      <c r="G24" s="17"/>
      <c r="H24" s="17"/>
      <c r="I24" s="17" t="s">
        <v>51</v>
      </c>
      <c r="J24" s="17" t="str">
        <f t="shared" si="8"/>
        <v>OK</v>
      </c>
      <c r="K24" s="17" t="str">
        <f t="shared" si="9"/>
        <v>OK</v>
      </c>
      <c r="L24" s="17" t="str">
        <f>IF('Data Sheet'!$B$9="NC-50","N/A","OK")</f>
        <v>OK</v>
      </c>
      <c r="M24" s="17" t="str">
        <f>IF('Data Sheet'!$B$9="NC-50","N/A","OK")</f>
        <v>OK</v>
      </c>
      <c r="N24" s="23" t="str">
        <f>IF(BO24&lt;&gt;"",
    IF(INT('Data Sheet'!$A$19)=INT('Data Sheet'!$B$19),
        --(INT('Data Sheet'!$A$19) &amp; "." &amp; BO24),
        IF(AND((--(INT('Data Sheet'!$A$19) &amp; "." &amp; BO24)&gt;=--('Data Sheet'!$A$19)), (--(INT('Data Sheet'!$A$19) &amp; "." &amp; BO24)&lt;=--('Data Sheet'!$B$19))),
            --(INT('Data Sheet'!$A$19) &amp; "." &amp; BO24),
            --(INT('Data Sheet'!$B$19) &amp; "." &amp; BO24)
        )
    ),
    IF(BN24&lt;&gt;"",
        IF(INT('Data Sheet'!$A$19)=INT('Data Sheet'!$B$19),
            --(INT('Data Sheet'!$A$19) &amp; "." &amp; LEFT(BN24,3)),
            IF(AND((--(INT('Data Sheet'!$A$19) &amp; "." &amp; LEFT(BN24,3))&gt;=--('Data Sheet'!$A$19)), (--(INT('Data Sheet'!$A$19) &amp; "." &amp; LEFT(BN24,3))&lt;=--('Data Sheet'!$B$19))),
                --(INT('Data Sheet'!$A$19) &amp; "." &amp; LEFT(BN24,3)),
                --(INT('Data Sheet'!$B$19) &amp; "." &amp; LEFT(BN24,3))
            )
        ),
        "OK"
    )
)</f>
        <v>OK</v>
      </c>
      <c r="O24" s="23" t="str">
        <f>IF(BP24&lt;&gt;"",
    IF(INT('Data Sheet'!$A$19)=INT('Data Sheet'!$B$19),
        --(INT('Data Sheet'!$A$19) &amp; "." &amp; BP24),
        IF(AND((--(INT('Data Sheet'!$A$19) &amp; "." &amp; BP24)&gt;=--('Data Sheet'!$A$19)), (--(INT('Data Sheet'!$A$19) &amp; "." &amp; BP24)&lt;=--('Data Sheet'!$B$19))),
            --(INT('Data Sheet'!$A$19) &amp; "." &amp; BP24),
            --(INT('Data Sheet'!$B$19) &amp; "." &amp; BP24)
        )
    ),
    IF(BN24&lt;&gt;"",
        IF(INT('Data Sheet'!$A$19)=INT('Data Sheet'!$B$19),
            --(INT('Data Sheet'!$A$19) &amp; "." &amp; RIGHT(BN24,3)),
            IF(AND((--(INT('Data Sheet'!$A$19) &amp; "." &amp; RIGHT(BN24,3))&gt;=--('Data Sheet'!$A$19)), (--(INT('Data Sheet'!$A$19) &amp; "." &amp; RIGHT(BN24,3))&lt;=--('Data Sheet'!$B$19))),
                --(INT('Data Sheet'!$A$19) &amp; "." &amp; RIGHT(BN24,3)),
                --(INT('Data Sheet'!$B$19) &amp; "." &amp; RIGHT(BN24,3))
            )
        ),
        "OK"
    )
)</f>
        <v>OK</v>
      </c>
      <c r="P24" s="23" t="str">
        <f>IF(BR24&lt;&gt;"",
    IF(INT('Data Sheet'!$A$19)=INT('Data Sheet'!$B$15),
        --(INT('Data Sheet'!$A$15) &amp; "." &amp; BR24),
        IF(AND((--(INT('Data Sheet'!$A$15) &amp; "." &amp; BR24)&gt;=--('Data Sheet'!$A$15)), (--(INT('Data Sheet'!$A$15) &amp; "." &amp; BR24)&lt;=--('Data Sheet'!$B$15))),
            --(INT('Data Sheet'!$A$15) &amp; "." &amp; BR24),
            --(INT('Data Sheet'!$B$15) &amp; "." &amp; BR24)
        )
    ),
    IF(BQ24&lt;&gt;"",
        IF(INT('Data Sheet'!$A$15)=INT('Data Sheet'!$B$15),
            --(INT('Data Sheet'!$A$15) &amp; "." &amp; LEFT(BQ24,3)),
            IF(AND((--(INT('Data Sheet'!$A$15) &amp; "." &amp; LEFT(BQ24,3))&gt;=--('Data Sheet'!$A$15)), (--(INT('Data Sheet'!$A$15) &amp; "." &amp; LEFT(BQ24,3))&lt;=--('Data Sheet'!$B$15))),
                --(INT('Data Sheet'!$A$15) &amp; "." &amp; LEFT(BQ24,3)),
                --(INT('Data Sheet'!$B$15) &amp; "." &amp; LEFT(BQ24,3))
            )
        ),
        "OK"
    )
)</f>
        <v>OK</v>
      </c>
      <c r="Q24" s="23" t="str">
        <f>IF(BS24&lt;&gt;"",
    IF(INT('Data Sheet'!$A$19)=INT('Data Sheet'!$B$15),
        --(INT('Data Sheet'!$A$15) &amp; "." &amp; BS24),
        IF(AND((--(INT('Data Sheet'!$A$15) &amp; "." &amp; BS24)&gt;=--('Data Sheet'!$A$15)), (--(INT('Data Sheet'!$A$15) &amp; "." &amp; BS24)&lt;=--('Data Sheet'!$B$15))),
            --(INT('Data Sheet'!$A$15) &amp; "." &amp; BS24),
            --(INT('Data Sheet'!$B$15) &amp; "." &amp; BS24)
        )
    ),
    IF(BQ24&lt;&gt;"",
        IF(INT('Data Sheet'!$A$15)=INT('Data Sheet'!$B$15),
            --(INT('Data Sheet'!$A$15) &amp; "." &amp; RIGHT(BQ24,3)),
            IF(AND((--(INT('Data Sheet'!$A$15) &amp; "." &amp; RIGHT(BQ24,3))&gt;=--('Data Sheet'!$A$15)), (--(INT('Data Sheet'!$A$15) &amp; "." &amp; RIGHT(BQ24,3))&lt;=--('Data Sheet'!$B$15))),
                --(INT('Data Sheet'!$A$15) &amp; "." &amp; RIGHT(BQ24,3)),
                --(INT('Data Sheet'!$B$15) &amp; "." &amp; RIGHT(BQ24,3))
            )
        ),
        "OK"
    )
)</f>
        <v>OK</v>
      </c>
      <c r="R24" s="20"/>
      <c r="S24" s="20"/>
      <c r="T24" s="20"/>
      <c r="U24" s="20"/>
      <c r="V24" s="20"/>
      <c r="W24" s="20"/>
      <c r="X24" s="20"/>
      <c r="Y24" s="20"/>
      <c r="Z24" s="20"/>
      <c r="AA24" s="55"/>
      <c r="AB24" s="55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1"/>
      <c r="AR24" s="21"/>
      <c r="AS24" s="21"/>
      <c r="AT24" s="21"/>
      <c r="AU24" s="21"/>
      <c r="AV24" s="21"/>
      <c r="AW24" s="22"/>
      <c r="AX24" s="99"/>
      <c r="AY24" s="20"/>
      <c r="AZ24" s="20"/>
      <c r="BA24" s="22"/>
      <c r="BC24" s="80"/>
      <c r="BD24" s="80"/>
      <c r="BE24" s="80"/>
      <c r="BF24" s="80"/>
      <c r="BG24" s="2" t="str">
        <f t="shared" si="3"/>
        <v/>
      </c>
      <c r="BH24" s="78">
        <f t="shared" si="2"/>
        <v>0</v>
      </c>
    </row>
    <row r="25" spans="2:60" x14ac:dyDescent="0.2">
      <c r="B25" s="14">
        <f t="shared" si="4"/>
        <v>17</v>
      </c>
      <c r="C25" s="15" t="str">
        <f>CONCATENATE('Data Sheet'!$B$8,'Data Sheet'!$G$2)</f>
        <v>" HWDP</v>
      </c>
      <c r="D25" s="95" t="str">
        <f t="shared" si="5"/>
        <v/>
      </c>
      <c r="E25" s="15" t="str">
        <f>IF('Sum HWDP'!$D$10="TH-Hill DS-1 Vol 3 CAT 2: Clean and Visual Ends only","N/A","OK")</f>
        <v>OK</v>
      </c>
      <c r="F25" s="15" t="str">
        <f>IF('Sum HWDP'!$D$10="TH-Hill DS-1 Vol 3 CAT 2: Clean and Visual Ends only","N/A","OK")</f>
        <v>OK</v>
      </c>
      <c r="G25" s="17"/>
      <c r="H25" s="17"/>
      <c r="I25" s="17" t="s">
        <v>51</v>
      </c>
      <c r="J25" s="17" t="str">
        <f t="shared" si="8"/>
        <v>OK</v>
      </c>
      <c r="K25" s="17" t="str">
        <f t="shared" si="9"/>
        <v>OK</v>
      </c>
      <c r="L25" s="17" t="str">
        <f>IF('Data Sheet'!$B$9="NC-50","N/A","OK")</f>
        <v>OK</v>
      </c>
      <c r="M25" s="17" t="str">
        <f>IF('Data Sheet'!$B$9="NC-50","N/A","OK")</f>
        <v>OK</v>
      </c>
      <c r="N25" s="23" t="str">
        <f>IF(BO25&lt;&gt;"",
    IF(INT('Data Sheet'!$A$19)=INT('Data Sheet'!$B$19),
        --(INT('Data Sheet'!$A$19) &amp; "." &amp; BO25),
        IF(AND((--(INT('Data Sheet'!$A$19) &amp; "." &amp; BO25)&gt;=--('Data Sheet'!$A$19)), (--(INT('Data Sheet'!$A$19) &amp; "." &amp; BO25)&lt;=--('Data Sheet'!$B$19))),
            --(INT('Data Sheet'!$A$19) &amp; "." &amp; BO25),
            --(INT('Data Sheet'!$B$19) &amp; "." &amp; BO25)
        )
    ),
    IF(BN25&lt;&gt;"",
        IF(INT('Data Sheet'!$A$19)=INT('Data Sheet'!$B$19),
            --(INT('Data Sheet'!$A$19) &amp; "." &amp; LEFT(BN25,3)),
            IF(AND((--(INT('Data Sheet'!$A$19) &amp; "." &amp; LEFT(BN25,3))&gt;=--('Data Sheet'!$A$19)), (--(INT('Data Sheet'!$A$19) &amp; "." &amp; LEFT(BN25,3))&lt;=--('Data Sheet'!$B$19))),
                --(INT('Data Sheet'!$A$19) &amp; "." &amp; LEFT(BN25,3)),
                --(INT('Data Sheet'!$B$19) &amp; "." &amp; LEFT(BN25,3))
            )
        ),
        "OK"
    )
)</f>
        <v>OK</v>
      </c>
      <c r="O25" s="23" t="str">
        <f>IF(BP25&lt;&gt;"",
    IF(INT('Data Sheet'!$A$19)=INT('Data Sheet'!$B$19),
        --(INT('Data Sheet'!$A$19) &amp; "." &amp; BP25),
        IF(AND((--(INT('Data Sheet'!$A$19) &amp; "." &amp; BP25)&gt;=--('Data Sheet'!$A$19)), (--(INT('Data Sheet'!$A$19) &amp; "." &amp; BP25)&lt;=--('Data Sheet'!$B$19))),
            --(INT('Data Sheet'!$A$19) &amp; "." &amp; BP25),
            --(INT('Data Sheet'!$B$19) &amp; "." &amp; BP25)
        )
    ),
    IF(BN25&lt;&gt;"",
        IF(INT('Data Sheet'!$A$19)=INT('Data Sheet'!$B$19),
            --(INT('Data Sheet'!$A$19) &amp; "." &amp; RIGHT(BN25,3)),
            IF(AND((--(INT('Data Sheet'!$A$19) &amp; "." &amp; RIGHT(BN25,3))&gt;=--('Data Sheet'!$A$19)), (--(INT('Data Sheet'!$A$19) &amp; "." &amp; RIGHT(BN25,3))&lt;=--('Data Sheet'!$B$19))),
                --(INT('Data Sheet'!$A$19) &amp; "." &amp; RIGHT(BN25,3)),
                --(INT('Data Sheet'!$B$19) &amp; "." &amp; RIGHT(BN25,3))
            )
        ),
        "OK"
    )
)</f>
        <v>OK</v>
      </c>
      <c r="P25" s="23" t="str">
        <f>IF(BR25&lt;&gt;"",
    IF(INT('Data Sheet'!$A$19)=INT('Data Sheet'!$B$15),
        --(INT('Data Sheet'!$A$15) &amp; "." &amp; BR25),
        IF(AND((--(INT('Data Sheet'!$A$15) &amp; "." &amp; BR25)&gt;=--('Data Sheet'!$A$15)), (--(INT('Data Sheet'!$A$15) &amp; "." &amp; BR25)&lt;=--('Data Sheet'!$B$15))),
            --(INT('Data Sheet'!$A$15) &amp; "." &amp; BR25),
            --(INT('Data Sheet'!$B$15) &amp; "." &amp; BR25)
        )
    ),
    IF(BQ25&lt;&gt;"",
        IF(INT('Data Sheet'!$A$15)=INT('Data Sheet'!$B$15),
            --(INT('Data Sheet'!$A$15) &amp; "." &amp; LEFT(BQ25,3)),
            IF(AND((--(INT('Data Sheet'!$A$15) &amp; "." &amp; LEFT(BQ25,3))&gt;=--('Data Sheet'!$A$15)), (--(INT('Data Sheet'!$A$15) &amp; "." &amp; LEFT(BQ25,3))&lt;=--('Data Sheet'!$B$15))),
                --(INT('Data Sheet'!$A$15) &amp; "." &amp; LEFT(BQ25,3)),
                --(INT('Data Sheet'!$B$15) &amp; "." &amp; LEFT(BQ25,3))
            )
        ),
        "OK"
    )
)</f>
        <v>OK</v>
      </c>
      <c r="Q25" s="23" t="str">
        <f>IF(BS25&lt;&gt;"",
    IF(INT('Data Sheet'!$A$19)=INT('Data Sheet'!$B$15),
        --(INT('Data Sheet'!$A$15) &amp; "." &amp; BS25),
        IF(AND((--(INT('Data Sheet'!$A$15) &amp; "." &amp; BS25)&gt;=--('Data Sheet'!$A$15)), (--(INT('Data Sheet'!$A$15) &amp; "." &amp; BS25)&lt;=--('Data Sheet'!$B$15))),
            --(INT('Data Sheet'!$A$15) &amp; "." &amp; BS25),
            --(INT('Data Sheet'!$B$15) &amp; "." &amp; BS25)
        )
    ),
    IF(BQ25&lt;&gt;"",
        IF(INT('Data Sheet'!$A$15)=INT('Data Sheet'!$B$15),
            --(INT('Data Sheet'!$A$15) &amp; "." &amp; RIGHT(BQ25,3)),
            IF(AND((--(INT('Data Sheet'!$A$15) &amp; "." &amp; RIGHT(BQ25,3))&gt;=--('Data Sheet'!$A$15)), (--(INT('Data Sheet'!$A$15) &amp; "." &amp; RIGHT(BQ25,3))&lt;=--('Data Sheet'!$B$15))),
                --(INT('Data Sheet'!$A$15) &amp; "." &amp; RIGHT(BQ25,3)),
                --(INT('Data Sheet'!$B$15) &amp; "." &amp; RIGHT(BQ25,3))
            )
        ),
        "OK"
    )
)</f>
        <v>OK</v>
      </c>
      <c r="R25" s="20"/>
      <c r="S25" s="20"/>
      <c r="T25" s="20"/>
      <c r="U25" s="20"/>
      <c r="V25" s="20"/>
      <c r="W25" s="20"/>
      <c r="X25" s="20"/>
      <c r="Y25" s="20"/>
      <c r="Z25" s="20"/>
      <c r="AA25" s="55"/>
      <c r="AB25" s="55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1"/>
      <c r="AR25" s="21"/>
      <c r="AS25" s="21"/>
      <c r="AT25" s="21"/>
      <c r="AU25" s="21"/>
      <c r="AV25" s="21"/>
      <c r="AW25" s="22"/>
      <c r="AX25" s="99"/>
      <c r="AY25" s="20"/>
      <c r="AZ25" s="20"/>
      <c r="BA25" s="22"/>
      <c r="BC25" s="80"/>
      <c r="BD25" s="80"/>
      <c r="BE25" s="80"/>
      <c r="BF25" s="80"/>
      <c r="BG25" s="2" t="str">
        <f t="shared" si="3"/>
        <v/>
      </c>
      <c r="BH25" s="78">
        <f t="shared" si="2"/>
        <v>0</v>
      </c>
    </row>
    <row r="26" spans="2:60" x14ac:dyDescent="0.2">
      <c r="B26" s="14">
        <f t="shared" si="4"/>
        <v>18</v>
      </c>
      <c r="C26" s="15" t="str">
        <f>CONCATENATE('Data Sheet'!$B$8,'Data Sheet'!$G$2)</f>
        <v>" HWDP</v>
      </c>
      <c r="D26" s="95" t="str">
        <f t="shared" si="5"/>
        <v/>
      </c>
      <c r="E26" s="15" t="str">
        <f>IF('Sum HWDP'!$D$10="TH-Hill DS-1 Vol 3 CAT 2: Clean and Visual Ends only","N/A","OK")</f>
        <v>OK</v>
      </c>
      <c r="F26" s="15" t="str">
        <f>IF('Sum HWDP'!$D$10="TH-Hill DS-1 Vol 3 CAT 2: Clean and Visual Ends only","N/A","OK")</f>
        <v>OK</v>
      </c>
      <c r="G26" s="17"/>
      <c r="H26" s="17"/>
      <c r="I26" s="17" t="s">
        <v>51</v>
      </c>
      <c r="J26" s="17" t="str">
        <f t="shared" si="8"/>
        <v>OK</v>
      </c>
      <c r="K26" s="17" t="str">
        <f t="shared" si="9"/>
        <v>OK</v>
      </c>
      <c r="L26" s="17" t="str">
        <f>IF('Data Sheet'!$B$9="NC-50","N/A","OK")</f>
        <v>OK</v>
      </c>
      <c r="M26" s="17" t="str">
        <f>IF('Data Sheet'!$B$9="NC-50","N/A","OK")</f>
        <v>OK</v>
      </c>
      <c r="N26" s="23" t="str">
        <f>IF(BO26&lt;&gt;"",
    IF(INT('Data Sheet'!$A$19)=INT('Data Sheet'!$B$19),
        --(INT('Data Sheet'!$A$19) &amp; "." &amp; BO26),
        IF(AND((--(INT('Data Sheet'!$A$19) &amp; "." &amp; BO26)&gt;=--('Data Sheet'!$A$19)), (--(INT('Data Sheet'!$A$19) &amp; "." &amp; BO26)&lt;=--('Data Sheet'!$B$19))),
            --(INT('Data Sheet'!$A$19) &amp; "." &amp; BO26),
            --(INT('Data Sheet'!$B$19) &amp; "." &amp; BO26)
        )
    ),
    IF(BN26&lt;&gt;"",
        IF(INT('Data Sheet'!$A$19)=INT('Data Sheet'!$B$19),
            --(INT('Data Sheet'!$A$19) &amp; "." &amp; LEFT(BN26,3)),
            IF(AND((--(INT('Data Sheet'!$A$19) &amp; "." &amp; LEFT(BN26,3))&gt;=--('Data Sheet'!$A$19)), (--(INT('Data Sheet'!$A$19) &amp; "." &amp; LEFT(BN26,3))&lt;=--('Data Sheet'!$B$19))),
                --(INT('Data Sheet'!$A$19) &amp; "." &amp; LEFT(BN26,3)),
                --(INT('Data Sheet'!$B$19) &amp; "." &amp; LEFT(BN26,3))
            )
        ),
        "OK"
    )
)</f>
        <v>OK</v>
      </c>
      <c r="O26" s="23" t="str">
        <f>IF(BP26&lt;&gt;"",
    IF(INT('Data Sheet'!$A$19)=INT('Data Sheet'!$B$19),
        --(INT('Data Sheet'!$A$19) &amp; "." &amp; BP26),
        IF(AND((--(INT('Data Sheet'!$A$19) &amp; "." &amp; BP26)&gt;=--('Data Sheet'!$A$19)), (--(INT('Data Sheet'!$A$19) &amp; "." &amp; BP26)&lt;=--('Data Sheet'!$B$19))),
            --(INT('Data Sheet'!$A$19) &amp; "." &amp; BP26),
            --(INT('Data Sheet'!$B$19) &amp; "." &amp; BP26)
        )
    ),
    IF(BN26&lt;&gt;"",
        IF(INT('Data Sheet'!$A$19)=INT('Data Sheet'!$B$19),
            --(INT('Data Sheet'!$A$19) &amp; "." &amp; RIGHT(BN26,3)),
            IF(AND((--(INT('Data Sheet'!$A$19) &amp; "." &amp; RIGHT(BN26,3))&gt;=--('Data Sheet'!$A$19)), (--(INT('Data Sheet'!$A$19) &amp; "." &amp; RIGHT(BN26,3))&lt;=--('Data Sheet'!$B$19))),
                --(INT('Data Sheet'!$A$19) &amp; "." &amp; RIGHT(BN26,3)),
                --(INT('Data Sheet'!$B$19) &amp; "." &amp; RIGHT(BN26,3))
            )
        ),
        "OK"
    )
)</f>
        <v>OK</v>
      </c>
      <c r="P26" s="23" t="str">
        <f>IF(BR26&lt;&gt;"",
    IF(INT('Data Sheet'!$A$19)=INT('Data Sheet'!$B$15),
        --(INT('Data Sheet'!$A$15) &amp; "." &amp; BR26),
        IF(AND((--(INT('Data Sheet'!$A$15) &amp; "." &amp; BR26)&gt;=--('Data Sheet'!$A$15)), (--(INT('Data Sheet'!$A$15) &amp; "." &amp; BR26)&lt;=--('Data Sheet'!$B$15))),
            --(INT('Data Sheet'!$A$15) &amp; "." &amp; BR26),
            --(INT('Data Sheet'!$B$15) &amp; "." &amp; BR26)
        )
    ),
    IF(BQ26&lt;&gt;"",
        IF(INT('Data Sheet'!$A$15)=INT('Data Sheet'!$B$15),
            --(INT('Data Sheet'!$A$15) &amp; "." &amp; LEFT(BQ26,3)),
            IF(AND((--(INT('Data Sheet'!$A$15) &amp; "." &amp; LEFT(BQ26,3))&gt;=--('Data Sheet'!$A$15)), (--(INT('Data Sheet'!$A$15) &amp; "." &amp; LEFT(BQ26,3))&lt;=--('Data Sheet'!$B$15))),
                --(INT('Data Sheet'!$A$15) &amp; "." &amp; LEFT(BQ26,3)),
                --(INT('Data Sheet'!$B$15) &amp; "." &amp; LEFT(BQ26,3))
            )
        ),
        "OK"
    )
)</f>
        <v>OK</v>
      </c>
      <c r="Q26" s="23" t="str">
        <f>IF(BS26&lt;&gt;"",
    IF(INT('Data Sheet'!$A$19)=INT('Data Sheet'!$B$15),
        --(INT('Data Sheet'!$A$15) &amp; "." &amp; BS26),
        IF(AND((--(INT('Data Sheet'!$A$15) &amp; "." &amp; BS26)&gt;=--('Data Sheet'!$A$15)), (--(INT('Data Sheet'!$A$15) &amp; "." &amp; BS26)&lt;=--('Data Sheet'!$B$15))),
            --(INT('Data Sheet'!$A$15) &amp; "." &amp; BS26),
            --(INT('Data Sheet'!$B$15) &amp; "." &amp; BS26)
        )
    ),
    IF(BQ26&lt;&gt;"",
        IF(INT('Data Sheet'!$A$15)=INT('Data Sheet'!$B$15),
            --(INT('Data Sheet'!$A$15) &amp; "." &amp; RIGHT(BQ26,3)),
            IF(AND((--(INT('Data Sheet'!$A$15) &amp; "." &amp; RIGHT(BQ26,3))&gt;=--('Data Sheet'!$A$15)), (--(INT('Data Sheet'!$A$15) &amp; "." &amp; RIGHT(BQ26,3))&lt;=--('Data Sheet'!$B$15))),
                --(INT('Data Sheet'!$A$15) &amp; "." &amp; RIGHT(BQ26,3)),
                --(INT('Data Sheet'!$B$15) &amp; "." &amp; RIGHT(BQ26,3))
            )
        ),
        "OK"
    )
)</f>
        <v>OK</v>
      </c>
      <c r="R26" s="20"/>
      <c r="S26" s="20"/>
      <c r="T26" s="20"/>
      <c r="U26" s="20"/>
      <c r="V26" s="20"/>
      <c r="W26" s="20"/>
      <c r="X26" s="20"/>
      <c r="Y26" s="20"/>
      <c r="Z26" s="20"/>
      <c r="AA26" s="55"/>
      <c r="AB26" s="55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1"/>
      <c r="AR26" s="21"/>
      <c r="AS26" s="21"/>
      <c r="AT26" s="21"/>
      <c r="AU26" s="21"/>
      <c r="AV26" s="21"/>
      <c r="AW26" s="22"/>
      <c r="AX26" s="99"/>
      <c r="AY26" s="20"/>
      <c r="AZ26" s="20"/>
      <c r="BA26" s="22"/>
      <c r="BC26" s="80"/>
      <c r="BD26" s="80"/>
      <c r="BE26" s="80"/>
      <c r="BF26" s="80"/>
      <c r="BG26" s="2" t="str">
        <f t="shared" si="3"/>
        <v/>
      </c>
      <c r="BH26" s="78">
        <f t="shared" si="2"/>
        <v>0</v>
      </c>
    </row>
    <row r="27" spans="2:60" x14ac:dyDescent="0.2">
      <c r="B27" s="14">
        <f t="shared" si="4"/>
        <v>19</v>
      </c>
      <c r="C27" s="15" t="str">
        <f>CONCATENATE('Data Sheet'!$B$8,'Data Sheet'!$G$2)</f>
        <v>" HWDP</v>
      </c>
      <c r="D27" s="95" t="str">
        <f t="shared" si="5"/>
        <v/>
      </c>
      <c r="E27" s="15" t="str">
        <f>IF('Sum HWDP'!$D$10="TH-Hill DS-1 Vol 3 CAT 2: Clean and Visual Ends only","N/A","OK")</f>
        <v>OK</v>
      </c>
      <c r="F27" s="15" t="str">
        <f>IF('Sum HWDP'!$D$10="TH-Hill DS-1 Vol 3 CAT 2: Clean and Visual Ends only","N/A","OK")</f>
        <v>OK</v>
      </c>
      <c r="G27" s="17"/>
      <c r="H27" s="17"/>
      <c r="I27" s="17" t="s">
        <v>51</v>
      </c>
      <c r="J27" s="17" t="str">
        <f t="shared" si="8"/>
        <v>OK</v>
      </c>
      <c r="K27" s="17" t="str">
        <f t="shared" si="9"/>
        <v>OK</v>
      </c>
      <c r="L27" s="17" t="str">
        <f>IF('Data Sheet'!$B$9="NC-50","N/A","OK")</f>
        <v>OK</v>
      </c>
      <c r="M27" s="17" t="str">
        <f>IF('Data Sheet'!$B$9="NC-50","N/A","OK")</f>
        <v>OK</v>
      </c>
      <c r="N27" s="23" t="str">
        <f>IF(BO27&lt;&gt;"",
    IF(INT('Data Sheet'!$A$19)=INT('Data Sheet'!$B$19),
        --(INT('Data Sheet'!$A$19) &amp; "." &amp; BO27),
        IF(AND((--(INT('Data Sheet'!$A$19) &amp; "." &amp; BO27)&gt;=--('Data Sheet'!$A$19)), (--(INT('Data Sheet'!$A$19) &amp; "." &amp; BO27)&lt;=--('Data Sheet'!$B$19))),
            --(INT('Data Sheet'!$A$19) &amp; "." &amp; BO27),
            --(INT('Data Sheet'!$B$19) &amp; "." &amp; BO27)
        )
    ),
    IF(BN27&lt;&gt;"",
        IF(INT('Data Sheet'!$A$19)=INT('Data Sheet'!$B$19),
            --(INT('Data Sheet'!$A$19) &amp; "." &amp; LEFT(BN27,3)),
            IF(AND((--(INT('Data Sheet'!$A$19) &amp; "." &amp; LEFT(BN27,3))&gt;=--('Data Sheet'!$A$19)), (--(INT('Data Sheet'!$A$19) &amp; "." &amp; LEFT(BN27,3))&lt;=--('Data Sheet'!$B$19))),
                --(INT('Data Sheet'!$A$19) &amp; "." &amp; LEFT(BN27,3)),
                --(INT('Data Sheet'!$B$19) &amp; "." &amp; LEFT(BN27,3))
            )
        ),
        "OK"
    )
)</f>
        <v>OK</v>
      </c>
      <c r="O27" s="23" t="str">
        <f>IF(BP27&lt;&gt;"",
    IF(INT('Data Sheet'!$A$19)=INT('Data Sheet'!$B$19),
        --(INT('Data Sheet'!$A$19) &amp; "." &amp; BP27),
        IF(AND((--(INT('Data Sheet'!$A$19) &amp; "." &amp; BP27)&gt;=--('Data Sheet'!$A$19)), (--(INT('Data Sheet'!$A$19) &amp; "." &amp; BP27)&lt;=--('Data Sheet'!$B$19))),
            --(INT('Data Sheet'!$A$19) &amp; "." &amp; BP27),
            --(INT('Data Sheet'!$B$19) &amp; "." &amp; BP27)
        )
    ),
    IF(BN27&lt;&gt;"",
        IF(INT('Data Sheet'!$A$19)=INT('Data Sheet'!$B$19),
            --(INT('Data Sheet'!$A$19) &amp; "." &amp; RIGHT(BN27,3)),
            IF(AND((--(INT('Data Sheet'!$A$19) &amp; "." &amp; RIGHT(BN27,3))&gt;=--('Data Sheet'!$A$19)), (--(INT('Data Sheet'!$A$19) &amp; "." &amp; RIGHT(BN27,3))&lt;=--('Data Sheet'!$B$19))),
                --(INT('Data Sheet'!$A$19) &amp; "." &amp; RIGHT(BN27,3)),
                --(INT('Data Sheet'!$B$19) &amp; "." &amp; RIGHT(BN27,3))
            )
        ),
        "OK"
    )
)</f>
        <v>OK</v>
      </c>
      <c r="P27" s="23" t="str">
        <f>IF(BR27&lt;&gt;"",
    IF(INT('Data Sheet'!$A$19)=INT('Data Sheet'!$B$15),
        --(INT('Data Sheet'!$A$15) &amp; "." &amp; BR27),
        IF(AND((--(INT('Data Sheet'!$A$15) &amp; "." &amp; BR27)&gt;=--('Data Sheet'!$A$15)), (--(INT('Data Sheet'!$A$15) &amp; "." &amp; BR27)&lt;=--('Data Sheet'!$B$15))),
            --(INT('Data Sheet'!$A$15) &amp; "." &amp; BR27),
            --(INT('Data Sheet'!$B$15) &amp; "." &amp; BR27)
        )
    ),
    IF(BQ27&lt;&gt;"",
        IF(INT('Data Sheet'!$A$15)=INT('Data Sheet'!$B$15),
            --(INT('Data Sheet'!$A$15) &amp; "." &amp; LEFT(BQ27,3)),
            IF(AND((--(INT('Data Sheet'!$A$15) &amp; "." &amp; LEFT(BQ27,3))&gt;=--('Data Sheet'!$A$15)), (--(INT('Data Sheet'!$A$15) &amp; "." &amp; LEFT(BQ27,3))&lt;=--('Data Sheet'!$B$15))),
                --(INT('Data Sheet'!$A$15) &amp; "." &amp; LEFT(BQ27,3)),
                --(INT('Data Sheet'!$B$15) &amp; "." &amp; LEFT(BQ27,3))
            )
        ),
        "OK"
    )
)</f>
        <v>OK</v>
      </c>
      <c r="Q27" s="23" t="str">
        <f>IF(BS27&lt;&gt;"",
    IF(INT('Data Sheet'!$A$19)=INT('Data Sheet'!$B$15),
        --(INT('Data Sheet'!$A$15) &amp; "." &amp; BS27),
        IF(AND((--(INT('Data Sheet'!$A$15) &amp; "." &amp; BS27)&gt;=--('Data Sheet'!$A$15)), (--(INT('Data Sheet'!$A$15) &amp; "." &amp; BS27)&lt;=--('Data Sheet'!$B$15))),
            --(INT('Data Sheet'!$A$15) &amp; "." &amp; BS27),
            --(INT('Data Sheet'!$B$15) &amp; "." &amp; BS27)
        )
    ),
    IF(BQ27&lt;&gt;"",
        IF(INT('Data Sheet'!$A$15)=INT('Data Sheet'!$B$15),
            --(INT('Data Sheet'!$A$15) &amp; "." &amp; RIGHT(BQ27,3)),
            IF(AND((--(INT('Data Sheet'!$A$15) &amp; "." &amp; RIGHT(BQ27,3))&gt;=--('Data Sheet'!$A$15)), (--(INT('Data Sheet'!$A$15) &amp; "." &amp; RIGHT(BQ27,3))&lt;=--('Data Sheet'!$B$15))),
                --(INT('Data Sheet'!$A$15) &amp; "." &amp; RIGHT(BQ27,3)),
                --(INT('Data Sheet'!$B$15) &amp; "." &amp; RIGHT(BQ27,3))
            )
        ),
        "OK"
    )
)</f>
        <v>OK</v>
      </c>
      <c r="R27" s="20"/>
      <c r="S27" s="20"/>
      <c r="T27" s="20"/>
      <c r="U27" s="20"/>
      <c r="V27" s="20"/>
      <c r="W27" s="20"/>
      <c r="X27" s="20"/>
      <c r="Y27" s="20"/>
      <c r="Z27" s="20"/>
      <c r="AA27" s="55"/>
      <c r="AB27" s="55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1"/>
      <c r="AR27" s="21"/>
      <c r="AS27" s="21"/>
      <c r="AT27" s="21"/>
      <c r="AU27" s="21"/>
      <c r="AV27" s="21"/>
      <c r="AW27" s="22"/>
      <c r="AX27" s="99"/>
      <c r="AY27" s="20"/>
      <c r="AZ27" s="20"/>
      <c r="BA27" s="22"/>
      <c r="BC27" s="80"/>
      <c r="BD27" s="80"/>
      <c r="BE27" s="80"/>
      <c r="BF27" s="80"/>
      <c r="BG27" s="2" t="str">
        <f t="shared" si="3"/>
        <v/>
      </c>
      <c r="BH27" s="78">
        <f t="shared" si="2"/>
        <v>0</v>
      </c>
    </row>
    <row r="28" spans="2:60" x14ac:dyDescent="0.2">
      <c r="B28" s="14">
        <f t="shared" si="4"/>
        <v>20</v>
      </c>
      <c r="C28" s="15" t="str">
        <f>CONCATENATE('Data Sheet'!$B$8,'Data Sheet'!$G$2)</f>
        <v>" HWDP</v>
      </c>
      <c r="D28" s="95" t="str">
        <f t="shared" si="5"/>
        <v/>
      </c>
      <c r="E28" s="15" t="str">
        <f>IF('Sum HWDP'!$D$10="TH-Hill DS-1 Vol 3 CAT 2: Clean and Visual Ends only","N/A","OK")</f>
        <v>OK</v>
      </c>
      <c r="F28" s="15" t="str">
        <f>IF('Sum HWDP'!$D$10="TH-Hill DS-1 Vol 3 CAT 2: Clean and Visual Ends only","N/A","OK")</f>
        <v>OK</v>
      </c>
      <c r="G28" s="17"/>
      <c r="H28" s="17"/>
      <c r="I28" s="17" t="s">
        <v>51</v>
      </c>
      <c r="J28" s="17" t="str">
        <f t="shared" si="8"/>
        <v>OK</v>
      </c>
      <c r="K28" s="17" t="str">
        <f t="shared" si="9"/>
        <v>OK</v>
      </c>
      <c r="L28" s="17" t="str">
        <f>IF('Data Sheet'!$B$9="NC-50","N/A","OK")</f>
        <v>OK</v>
      </c>
      <c r="M28" s="17" t="str">
        <f>IF('Data Sheet'!$B$9="NC-50","N/A","OK")</f>
        <v>OK</v>
      </c>
      <c r="N28" s="23" t="str">
        <f>IF(BO28&lt;&gt;"",
    IF(INT('Data Sheet'!$A$19)=INT('Data Sheet'!$B$19),
        --(INT('Data Sheet'!$A$19) &amp; "." &amp; BO28),
        IF(AND((--(INT('Data Sheet'!$A$19) &amp; "." &amp; BO28)&gt;=--('Data Sheet'!$A$19)), (--(INT('Data Sheet'!$A$19) &amp; "." &amp; BO28)&lt;=--('Data Sheet'!$B$19))),
            --(INT('Data Sheet'!$A$19) &amp; "." &amp; BO28),
            --(INT('Data Sheet'!$B$19) &amp; "." &amp; BO28)
        )
    ),
    IF(BN28&lt;&gt;"",
        IF(INT('Data Sheet'!$A$19)=INT('Data Sheet'!$B$19),
            --(INT('Data Sheet'!$A$19) &amp; "." &amp; LEFT(BN28,3)),
            IF(AND((--(INT('Data Sheet'!$A$19) &amp; "." &amp; LEFT(BN28,3))&gt;=--('Data Sheet'!$A$19)), (--(INT('Data Sheet'!$A$19) &amp; "." &amp; LEFT(BN28,3))&lt;=--('Data Sheet'!$B$19))),
                --(INT('Data Sheet'!$A$19) &amp; "." &amp; LEFT(BN28,3)),
                --(INT('Data Sheet'!$B$19) &amp; "." &amp; LEFT(BN28,3))
            )
        ),
        "OK"
    )
)</f>
        <v>OK</v>
      </c>
      <c r="O28" s="23" t="str">
        <f>IF(BP28&lt;&gt;"",
    IF(INT('Data Sheet'!$A$19)=INT('Data Sheet'!$B$19),
        --(INT('Data Sheet'!$A$19) &amp; "." &amp; BP28),
        IF(AND((--(INT('Data Sheet'!$A$19) &amp; "." &amp; BP28)&gt;=--('Data Sheet'!$A$19)), (--(INT('Data Sheet'!$A$19) &amp; "." &amp; BP28)&lt;=--('Data Sheet'!$B$19))),
            --(INT('Data Sheet'!$A$19) &amp; "." &amp; BP28),
            --(INT('Data Sheet'!$B$19) &amp; "." &amp; BP28)
        )
    ),
    IF(BN28&lt;&gt;"",
        IF(INT('Data Sheet'!$A$19)=INT('Data Sheet'!$B$19),
            --(INT('Data Sheet'!$A$19) &amp; "." &amp; RIGHT(BN28,3)),
            IF(AND((--(INT('Data Sheet'!$A$19) &amp; "." &amp; RIGHT(BN28,3))&gt;=--('Data Sheet'!$A$19)), (--(INT('Data Sheet'!$A$19) &amp; "." &amp; RIGHT(BN28,3))&lt;=--('Data Sheet'!$B$19))),
                --(INT('Data Sheet'!$A$19) &amp; "." &amp; RIGHT(BN28,3)),
                --(INT('Data Sheet'!$B$19) &amp; "." &amp; RIGHT(BN28,3))
            )
        ),
        "OK"
    )
)</f>
        <v>OK</v>
      </c>
      <c r="P28" s="23" t="str">
        <f>IF(BR28&lt;&gt;"",
    IF(INT('Data Sheet'!$A$19)=INT('Data Sheet'!$B$15),
        --(INT('Data Sheet'!$A$15) &amp; "." &amp; BR28),
        IF(AND((--(INT('Data Sheet'!$A$15) &amp; "." &amp; BR28)&gt;=--('Data Sheet'!$A$15)), (--(INT('Data Sheet'!$A$15) &amp; "." &amp; BR28)&lt;=--('Data Sheet'!$B$15))),
            --(INT('Data Sheet'!$A$15) &amp; "." &amp; BR28),
            --(INT('Data Sheet'!$B$15) &amp; "." &amp; BR28)
        )
    ),
    IF(BQ28&lt;&gt;"",
        IF(INT('Data Sheet'!$A$15)=INT('Data Sheet'!$B$15),
            --(INT('Data Sheet'!$A$15) &amp; "." &amp; LEFT(BQ28,3)),
            IF(AND((--(INT('Data Sheet'!$A$15) &amp; "." &amp; LEFT(BQ28,3))&gt;=--('Data Sheet'!$A$15)), (--(INT('Data Sheet'!$A$15) &amp; "." &amp; LEFT(BQ28,3))&lt;=--('Data Sheet'!$B$15))),
                --(INT('Data Sheet'!$A$15) &amp; "." &amp; LEFT(BQ28,3)),
                --(INT('Data Sheet'!$B$15) &amp; "." &amp; LEFT(BQ28,3))
            )
        ),
        "OK"
    )
)</f>
        <v>OK</v>
      </c>
      <c r="Q28" s="23" t="str">
        <f>IF(BS28&lt;&gt;"",
    IF(INT('Data Sheet'!$A$19)=INT('Data Sheet'!$B$15),
        --(INT('Data Sheet'!$A$15) &amp; "." &amp; BS28),
        IF(AND((--(INT('Data Sheet'!$A$15) &amp; "." &amp; BS28)&gt;=--('Data Sheet'!$A$15)), (--(INT('Data Sheet'!$A$15) &amp; "." &amp; BS28)&lt;=--('Data Sheet'!$B$15))),
            --(INT('Data Sheet'!$A$15) &amp; "." &amp; BS28),
            --(INT('Data Sheet'!$B$15) &amp; "." &amp; BS28)
        )
    ),
    IF(BQ28&lt;&gt;"",
        IF(INT('Data Sheet'!$A$15)=INT('Data Sheet'!$B$15),
            --(INT('Data Sheet'!$A$15) &amp; "." &amp; RIGHT(BQ28,3)),
            IF(AND((--(INT('Data Sheet'!$A$15) &amp; "." &amp; RIGHT(BQ28,3))&gt;=--('Data Sheet'!$A$15)), (--(INT('Data Sheet'!$A$15) &amp; "." &amp; RIGHT(BQ28,3))&lt;=--('Data Sheet'!$B$15))),
                --(INT('Data Sheet'!$A$15) &amp; "." &amp; RIGHT(BQ28,3)),
                --(INT('Data Sheet'!$B$15) &amp; "." &amp; RIGHT(BQ28,3))
            )
        ),
        "OK"
    )
)</f>
        <v>OK</v>
      </c>
      <c r="R28" s="20"/>
      <c r="S28" s="20"/>
      <c r="T28" s="20"/>
      <c r="U28" s="20"/>
      <c r="V28" s="20"/>
      <c r="W28" s="20"/>
      <c r="X28" s="20"/>
      <c r="Y28" s="20"/>
      <c r="Z28" s="20"/>
      <c r="AA28" s="55"/>
      <c r="AB28" s="55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1"/>
      <c r="AR28" s="21"/>
      <c r="AS28" s="21"/>
      <c r="AT28" s="21"/>
      <c r="AU28" s="21"/>
      <c r="AV28" s="21"/>
      <c r="AW28" s="22"/>
      <c r="AX28" s="99"/>
      <c r="AY28" s="20"/>
      <c r="AZ28" s="20"/>
      <c r="BA28" s="22"/>
      <c r="BC28" s="80"/>
      <c r="BD28" s="80"/>
      <c r="BE28" s="80"/>
      <c r="BF28" s="80"/>
      <c r="BG28" s="2" t="str">
        <f t="shared" si="3"/>
        <v/>
      </c>
      <c r="BH28" s="78">
        <f t="shared" si="2"/>
        <v>0</v>
      </c>
    </row>
    <row r="29" spans="2:60" x14ac:dyDescent="0.2">
      <c r="B29" s="14">
        <f t="shared" si="4"/>
        <v>21</v>
      </c>
      <c r="C29" s="15" t="str">
        <f>CONCATENATE('Data Sheet'!$B$8,'Data Sheet'!$G$2)</f>
        <v>" HWDP</v>
      </c>
      <c r="D29" s="95" t="str">
        <f t="shared" si="5"/>
        <v/>
      </c>
      <c r="E29" s="15" t="str">
        <f>IF('Sum HWDP'!$D$10="TH-Hill DS-1 Vol 3 CAT 2: Clean and Visual Ends only","N/A","OK")</f>
        <v>OK</v>
      </c>
      <c r="F29" s="15" t="str">
        <f>IF('Sum HWDP'!$D$10="TH-Hill DS-1 Vol 3 CAT 2: Clean and Visual Ends only","N/A","OK")</f>
        <v>OK</v>
      </c>
      <c r="G29" s="17"/>
      <c r="H29" s="17"/>
      <c r="I29" s="17" t="s">
        <v>51</v>
      </c>
      <c r="J29" s="17" t="str">
        <f t="shared" si="8"/>
        <v>OK</v>
      </c>
      <c r="K29" s="17" t="str">
        <f t="shared" si="9"/>
        <v>OK</v>
      </c>
      <c r="L29" s="17" t="str">
        <f>IF('Data Sheet'!$B$9="NC-50","N/A","OK")</f>
        <v>OK</v>
      </c>
      <c r="M29" s="17" t="str">
        <f>IF('Data Sheet'!$B$9="NC-50","N/A","OK")</f>
        <v>OK</v>
      </c>
      <c r="N29" s="23" t="str">
        <f>IF(BO29&lt;&gt;"",
    IF(INT('Data Sheet'!$A$19)=INT('Data Sheet'!$B$19),
        --(INT('Data Sheet'!$A$19) &amp; "." &amp; BO29),
        IF(AND((--(INT('Data Sheet'!$A$19) &amp; "." &amp; BO29)&gt;=--('Data Sheet'!$A$19)), (--(INT('Data Sheet'!$A$19) &amp; "." &amp; BO29)&lt;=--('Data Sheet'!$B$19))),
            --(INT('Data Sheet'!$A$19) &amp; "." &amp; BO29),
            --(INT('Data Sheet'!$B$19) &amp; "." &amp; BO29)
        )
    ),
    IF(BN29&lt;&gt;"",
        IF(INT('Data Sheet'!$A$19)=INT('Data Sheet'!$B$19),
            --(INT('Data Sheet'!$A$19) &amp; "." &amp; LEFT(BN29,3)),
            IF(AND((--(INT('Data Sheet'!$A$19) &amp; "." &amp; LEFT(BN29,3))&gt;=--('Data Sheet'!$A$19)), (--(INT('Data Sheet'!$A$19) &amp; "." &amp; LEFT(BN29,3))&lt;=--('Data Sheet'!$B$19))),
                --(INT('Data Sheet'!$A$19) &amp; "." &amp; LEFT(BN29,3)),
                --(INT('Data Sheet'!$B$19) &amp; "." &amp; LEFT(BN29,3))
            )
        ),
        "OK"
    )
)</f>
        <v>OK</v>
      </c>
      <c r="O29" s="23" t="str">
        <f>IF(BP29&lt;&gt;"",
    IF(INT('Data Sheet'!$A$19)=INT('Data Sheet'!$B$19),
        --(INT('Data Sheet'!$A$19) &amp; "." &amp; BP29),
        IF(AND((--(INT('Data Sheet'!$A$19) &amp; "." &amp; BP29)&gt;=--('Data Sheet'!$A$19)), (--(INT('Data Sheet'!$A$19) &amp; "." &amp; BP29)&lt;=--('Data Sheet'!$B$19))),
            --(INT('Data Sheet'!$A$19) &amp; "." &amp; BP29),
            --(INT('Data Sheet'!$B$19) &amp; "." &amp; BP29)
        )
    ),
    IF(BN29&lt;&gt;"",
        IF(INT('Data Sheet'!$A$19)=INT('Data Sheet'!$B$19),
            --(INT('Data Sheet'!$A$19) &amp; "." &amp; RIGHT(BN29,3)),
            IF(AND((--(INT('Data Sheet'!$A$19) &amp; "." &amp; RIGHT(BN29,3))&gt;=--('Data Sheet'!$A$19)), (--(INT('Data Sheet'!$A$19) &amp; "." &amp; RIGHT(BN29,3))&lt;=--('Data Sheet'!$B$19))),
                --(INT('Data Sheet'!$A$19) &amp; "." &amp; RIGHT(BN29,3)),
                --(INT('Data Sheet'!$B$19) &amp; "." &amp; RIGHT(BN29,3))
            )
        ),
        "OK"
    )
)</f>
        <v>OK</v>
      </c>
      <c r="P29" s="23" t="str">
        <f>IF(BR29&lt;&gt;"",
    IF(INT('Data Sheet'!$A$19)=INT('Data Sheet'!$B$15),
        --(INT('Data Sheet'!$A$15) &amp; "." &amp; BR29),
        IF(AND((--(INT('Data Sheet'!$A$15) &amp; "." &amp; BR29)&gt;=--('Data Sheet'!$A$15)), (--(INT('Data Sheet'!$A$15) &amp; "." &amp; BR29)&lt;=--('Data Sheet'!$B$15))),
            --(INT('Data Sheet'!$A$15) &amp; "." &amp; BR29),
            --(INT('Data Sheet'!$B$15) &amp; "." &amp; BR29)
        )
    ),
    IF(BQ29&lt;&gt;"",
        IF(INT('Data Sheet'!$A$15)=INT('Data Sheet'!$B$15),
            --(INT('Data Sheet'!$A$15) &amp; "." &amp; LEFT(BQ29,3)),
            IF(AND((--(INT('Data Sheet'!$A$15) &amp; "." &amp; LEFT(BQ29,3))&gt;=--('Data Sheet'!$A$15)), (--(INT('Data Sheet'!$A$15) &amp; "." &amp; LEFT(BQ29,3))&lt;=--('Data Sheet'!$B$15))),
                --(INT('Data Sheet'!$A$15) &amp; "." &amp; LEFT(BQ29,3)),
                --(INT('Data Sheet'!$B$15) &amp; "." &amp; LEFT(BQ29,3))
            )
        ),
        "OK"
    )
)</f>
        <v>OK</v>
      </c>
      <c r="Q29" s="23" t="str">
        <f>IF(BS29&lt;&gt;"",
    IF(INT('Data Sheet'!$A$19)=INT('Data Sheet'!$B$15),
        --(INT('Data Sheet'!$A$15) &amp; "." &amp; BS29),
        IF(AND((--(INT('Data Sheet'!$A$15) &amp; "." &amp; BS29)&gt;=--('Data Sheet'!$A$15)), (--(INT('Data Sheet'!$A$15) &amp; "." &amp; BS29)&lt;=--('Data Sheet'!$B$15))),
            --(INT('Data Sheet'!$A$15) &amp; "." &amp; BS29),
            --(INT('Data Sheet'!$B$15) &amp; "." &amp; BS29)
        )
    ),
    IF(BQ29&lt;&gt;"",
        IF(INT('Data Sheet'!$A$15)=INT('Data Sheet'!$B$15),
            --(INT('Data Sheet'!$A$15) &amp; "." &amp; RIGHT(BQ29,3)),
            IF(AND((--(INT('Data Sheet'!$A$15) &amp; "." &amp; RIGHT(BQ29,3))&gt;=--('Data Sheet'!$A$15)), (--(INT('Data Sheet'!$A$15) &amp; "." &amp; RIGHT(BQ29,3))&lt;=--('Data Sheet'!$B$15))),
                --(INT('Data Sheet'!$A$15) &amp; "." &amp; RIGHT(BQ29,3)),
                --(INT('Data Sheet'!$B$15) &amp; "." &amp; RIGHT(BQ29,3))
            )
        ),
        "OK"
    )
)</f>
        <v>OK</v>
      </c>
      <c r="R29" s="20"/>
      <c r="S29" s="20"/>
      <c r="T29" s="20"/>
      <c r="U29" s="20"/>
      <c r="V29" s="20"/>
      <c r="W29" s="20"/>
      <c r="X29" s="20"/>
      <c r="Y29" s="20"/>
      <c r="Z29" s="20"/>
      <c r="AA29" s="55"/>
      <c r="AB29" s="55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1"/>
      <c r="AR29" s="21"/>
      <c r="AS29" s="21"/>
      <c r="AT29" s="21"/>
      <c r="AU29" s="21"/>
      <c r="AV29" s="21"/>
      <c r="AW29" s="22"/>
      <c r="AX29" s="99"/>
      <c r="AY29" s="20"/>
      <c r="AZ29" s="20"/>
      <c r="BA29" s="22"/>
      <c r="BC29" s="80"/>
      <c r="BD29" s="80"/>
      <c r="BE29" s="80"/>
      <c r="BF29" s="80"/>
      <c r="BG29" s="2" t="str">
        <f t="shared" si="3"/>
        <v/>
      </c>
      <c r="BH29" s="78">
        <f t="shared" si="2"/>
        <v>0</v>
      </c>
    </row>
    <row r="30" spans="2:60" x14ac:dyDescent="0.2">
      <c r="B30" s="14">
        <f t="shared" si="4"/>
        <v>22</v>
      </c>
      <c r="C30" s="15" t="str">
        <f>CONCATENATE('Data Sheet'!$B$8,'Data Sheet'!$G$2)</f>
        <v>" HWDP</v>
      </c>
      <c r="D30" s="95" t="str">
        <f t="shared" si="5"/>
        <v/>
      </c>
      <c r="E30" s="15" t="str">
        <f>IF('Sum HWDP'!$D$10="TH-Hill DS-1 Vol 3 CAT 2: Clean and Visual Ends only","N/A","OK")</f>
        <v>OK</v>
      </c>
      <c r="F30" s="15" t="str">
        <f>IF('Sum HWDP'!$D$10="TH-Hill DS-1 Vol 3 CAT 2: Clean and Visual Ends only","N/A","OK")</f>
        <v>OK</v>
      </c>
      <c r="G30" s="17"/>
      <c r="H30" s="17"/>
      <c r="I30" s="17" t="s">
        <v>51</v>
      </c>
      <c r="J30" s="17" t="str">
        <f t="shared" si="8"/>
        <v>OK</v>
      </c>
      <c r="K30" s="17" t="str">
        <f t="shared" si="9"/>
        <v>OK</v>
      </c>
      <c r="L30" s="17" t="str">
        <f>IF('Data Sheet'!$B$9="NC-50","N/A","OK")</f>
        <v>OK</v>
      </c>
      <c r="M30" s="17" t="str">
        <f>IF('Data Sheet'!$B$9="NC-50","N/A","OK")</f>
        <v>OK</v>
      </c>
      <c r="N30" s="23" t="str">
        <f>IF(BO30&lt;&gt;"",
    IF(INT('Data Sheet'!$A$19)=INT('Data Sheet'!$B$19),
        --(INT('Data Sheet'!$A$19) &amp; "." &amp; BO30),
        IF(AND((--(INT('Data Sheet'!$A$19) &amp; "." &amp; BO30)&gt;=--('Data Sheet'!$A$19)), (--(INT('Data Sheet'!$A$19) &amp; "." &amp; BO30)&lt;=--('Data Sheet'!$B$19))),
            --(INT('Data Sheet'!$A$19) &amp; "." &amp; BO30),
            --(INT('Data Sheet'!$B$19) &amp; "." &amp; BO30)
        )
    ),
    IF(BN30&lt;&gt;"",
        IF(INT('Data Sheet'!$A$19)=INT('Data Sheet'!$B$19),
            --(INT('Data Sheet'!$A$19) &amp; "." &amp; LEFT(BN30,3)),
            IF(AND((--(INT('Data Sheet'!$A$19) &amp; "." &amp; LEFT(BN30,3))&gt;=--('Data Sheet'!$A$19)), (--(INT('Data Sheet'!$A$19) &amp; "." &amp; LEFT(BN30,3))&lt;=--('Data Sheet'!$B$19))),
                --(INT('Data Sheet'!$A$19) &amp; "." &amp; LEFT(BN30,3)),
                --(INT('Data Sheet'!$B$19) &amp; "." &amp; LEFT(BN30,3))
            )
        ),
        "OK"
    )
)</f>
        <v>OK</v>
      </c>
      <c r="O30" s="23" t="str">
        <f>IF(BP30&lt;&gt;"",
    IF(INT('Data Sheet'!$A$19)=INT('Data Sheet'!$B$19),
        --(INT('Data Sheet'!$A$19) &amp; "." &amp; BP30),
        IF(AND((--(INT('Data Sheet'!$A$19) &amp; "." &amp; BP30)&gt;=--('Data Sheet'!$A$19)), (--(INT('Data Sheet'!$A$19) &amp; "." &amp; BP30)&lt;=--('Data Sheet'!$B$19))),
            --(INT('Data Sheet'!$A$19) &amp; "." &amp; BP30),
            --(INT('Data Sheet'!$B$19) &amp; "." &amp; BP30)
        )
    ),
    IF(BN30&lt;&gt;"",
        IF(INT('Data Sheet'!$A$19)=INT('Data Sheet'!$B$19),
            --(INT('Data Sheet'!$A$19) &amp; "." &amp; RIGHT(BN30,3)),
            IF(AND((--(INT('Data Sheet'!$A$19) &amp; "." &amp; RIGHT(BN30,3))&gt;=--('Data Sheet'!$A$19)), (--(INT('Data Sheet'!$A$19) &amp; "." &amp; RIGHT(BN30,3))&lt;=--('Data Sheet'!$B$19))),
                --(INT('Data Sheet'!$A$19) &amp; "." &amp; RIGHT(BN30,3)),
                --(INT('Data Sheet'!$B$19) &amp; "." &amp; RIGHT(BN30,3))
            )
        ),
        "OK"
    )
)</f>
        <v>OK</v>
      </c>
      <c r="P30" s="23" t="str">
        <f>IF(BR30&lt;&gt;"",
    IF(INT('Data Sheet'!$A$19)=INT('Data Sheet'!$B$15),
        --(INT('Data Sheet'!$A$15) &amp; "." &amp; BR30),
        IF(AND((--(INT('Data Sheet'!$A$15) &amp; "." &amp; BR30)&gt;=--('Data Sheet'!$A$15)), (--(INT('Data Sheet'!$A$15) &amp; "." &amp; BR30)&lt;=--('Data Sheet'!$B$15))),
            --(INT('Data Sheet'!$A$15) &amp; "." &amp; BR30),
            --(INT('Data Sheet'!$B$15) &amp; "." &amp; BR30)
        )
    ),
    IF(BQ30&lt;&gt;"",
        IF(INT('Data Sheet'!$A$15)=INT('Data Sheet'!$B$15),
            --(INT('Data Sheet'!$A$15) &amp; "." &amp; LEFT(BQ30,3)),
            IF(AND((--(INT('Data Sheet'!$A$15) &amp; "." &amp; LEFT(BQ30,3))&gt;=--('Data Sheet'!$A$15)), (--(INT('Data Sheet'!$A$15) &amp; "." &amp; LEFT(BQ30,3))&lt;=--('Data Sheet'!$B$15))),
                --(INT('Data Sheet'!$A$15) &amp; "." &amp; LEFT(BQ30,3)),
                --(INT('Data Sheet'!$B$15) &amp; "." &amp; LEFT(BQ30,3))
            )
        ),
        "OK"
    )
)</f>
        <v>OK</v>
      </c>
      <c r="Q30" s="23" t="str">
        <f>IF(BS30&lt;&gt;"",
    IF(INT('Data Sheet'!$A$19)=INT('Data Sheet'!$B$15),
        --(INT('Data Sheet'!$A$15) &amp; "." &amp; BS30),
        IF(AND((--(INT('Data Sheet'!$A$15) &amp; "." &amp; BS30)&gt;=--('Data Sheet'!$A$15)), (--(INT('Data Sheet'!$A$15) &amp; "." &amp; BS30)&lt;=--('Data Sheet'!$B$15))),
            --(INT('Data Sheet'!$A$15) &amp; "." &amp; BS30),
            --(INT('Data Sheet'!$B$15) &amp; "." &amp; BS30)
        )
    ),
    IF(BQ30&lt;&gt;"",
        IF(INT('Data Sheet'!$A$15)=INT('Data Sheet'!$B$15),
            --(INT('Data Sheet'!$A$15) &amp; "." &amp; RIGHT(BQ30,3)),
            IF(AND((--(INT('Data Sheet'!$A$15) &amp; "." &amp; RIGHT(BQ30,3))&gt;=--('Data Sheet'!$A$15)), (--(INT('Data Sheet'!$A$15) &amp; "." &amp; RIGHT(BQ30,3))&lt;=--('Data Sheet'!$B$15))),
                --(INT('Data Sheet'!$A$15) &amp; "." &amp; RIGHT(BQ30,3)),
                --(INT('Data Sheet'!$B$15) &amp; "." &amp; RIGHT(BQ30,3))
            )
        ),
        "OK"
    )
)</f>
        <v>OK</v>
      </c>
      <c r="R30" s="20"/>
      <c r="S30" s="20"/>
      <c r="T30" s="20"/>
      <c r="U30" s="20"/>
      <c r="V30" s="20"/>
      <c r="W30" s="20"/>
      <c r="X30" s="20"/>
      <c r="Y30" s="20"/>
      <c r="Z30" s="20"/>
      <c r="AA30" s="55"/>
      <c r="AB30" s="55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1"/>
      <c r="AR30" s="21"/>
      <c r="AS30" s="21"/>
      <c r="AT30" s="21"/>
      <c r="AU30" s="21"/>
      <c r="AV30" s="21"/>
      <c r="AW30" s="22"/>
      <c r="AX30" s="99"/>
      <c r="AY30" s="20"/>
      <c r="AZ30" s="20"/>
      <c r="BA30" s="22"/>
      <c r="BC30" s="80"/>
      <c r="BD30" s="80"/>
      <c r="BE30" s="80"/>
      <c r="BF30" s="80"/>
      <c r="BG30" s="2" t="str">
        <f t="shared" si="3"/>
        <v/>
      </c>
      <c r="BH30" s="78">
        <f t="shared" si="2"/>
        <v>0</v>
      </c>
    </row>
    <row r="31" spans="2:60" x14ac:dyDescent="0.2">
      <c r="B31" s="14">
        <f t="shared" si="4"/>
        <v>23</v>
      </c>
      <c r="C31" s="15" t="str">
        <f>CONCATENATE('Data Sheet'!$B$8,'Data Sheet'!$G$2)</f>
        <v>" HWDP</v>
      </c>
      <c r="D31" s="95" t="str">
        <f t="shared" si="5"/>
        <v/>
      </c>
      <c r="E31" s="15" t="str">
        <f>IF('Sum HWDP'!$D$10="TH-Hill DS-1 Vol 3 CAT 2: Clean and Visual Ends only","N/A","OK")</f>
        <v>OK</v>
      </c>
      <c r="F31" s="15" t="str">
        <f>IF('Sum HWDP'!$D$10="TH-Hill DS-1 Vol 3 CAT 2: Clean and Visual Ends only","N/A","OK")</f>
        <v>OK</v>
      </c>
      <c r="G31" s="17"/>
      <c r="H31" s="17"/>
      <c r="I31" s="17" t="s">
        <v>51</v>
      </c>
      <c r="J31" s="17" t="str">
        <f t="shared" si="8"/>
        <v>OK</v>
      </c>
      <c r="K31" s="17" t="str">
        <f t="shared" si="9"/>
        <v>OK</v>
      </c>
      <c r="L31" s="17" t="str">
        <f>IF('Data Sheet'!$B$9="NC-50","N/A","OK")</f>
        <v>OK</v>
      </c>
      <c r="M31" s="17" t="str">
        <f>IF('Data Sheet'!$B$9="NC-50","N/A","OK")</f>
        <v>OK</v>
      </c>
      <c r="N31" s="23" t="str">
        <f>IF(BO31&lt;&gt;"",
    IF(INT('Data Sheet'!$A$19)=INT('Data Sheet'!$B$19),
        --(INT('Data Sheet'!$A$19) &amp; "." &amp; BO31),
        IF(AND((--(INT('Data Sheet'!$A$19) &amp; "." &amp; BO31)&gt;=--('Data Sheet'!$A$19)), (--(INT('Data Sheet'!$A$19) &amp; "." &amp; BO31)&lt;=--('Data Sheet'!$B$19))),
            --(INT('Data Sheet'!$A$19) &amp; "." &amp; BO31),
            --(INT('Data Sheet'!$B$19) &amp; "." &amp; BO31)
        )
    ),
    IF(BN31&lt;&gt;"",
        IF(INT('Data Sheet'!$A$19)=INT('Data Sheet'!$B$19),
            --(INT('Data Sheet'!$A$19) &amp; "." &amp; LEFT(BN31,3)),
            IF(AND((--(INT('Data Sheet'!$A$19) &amp; "." &amp; LEFT(BN31,3))&gt;=--('Data Sheet'!$A$19)), (--(INT('Data Sheet'!$A$19) &amp; "." &amp; LEFT(BN31,3))&lt;=--('Data Sheet'!$B$19))),
                --(INT('Data Sheet'!$A$19) &amp; "." &amp; LEFT(BN31,3)),
                --(INT('Data Sheet'!$B$19) &amp; "." &amp; LEFT(BN31,3))
            )
        ),
        "OK"
    )
)</f>
        <v>OK</v>
      </c>
      <c r="O31" s="23" t="str">
        <f>IF(BP31&lt;&gt;"",
    IF(INT('Data Sheet'!$A$19)=INT('Data Sheet'!$B$19),
        --(INT('Data Sheet'!$A$19) &amp; "." &amp; BP31),
        IF(AND((--(INT('Data Sheet'!$A$19) &amp; "." &amp; BP31)&gt;=--('Data Sheet'!$A$19)), (--(INT('Data Sheet'!$A$19) &amp; "." &amp; BP31)&lt;=--('Data Sheet'!$B$19))),
            --(INT('Data Sheet'!$A$19) &amp; "." &amp; BP31),
            --(INT('Data Sheet'!$B$19) &amp; "." &amp; BP31)
        )
    ),
    IF(BN31&lt;&gt;"",
        IF(INT('Data Sheet'!$A$19)=INT('Data Sheet'!$B$19),
            --(INT('Data Sheet'!$A$19) &amp; "." &amp; RIGHT(BN31,3)),
            IF(AND((--(INT('Data Sheet'!$A$19) &amp; "." &amp; RIGHT(BN31,3))&gt;=--('Data Sheet'!$A$19)), (--(INT('Data Sheet'!$A$19) &amp; "." &amp; RIGHT(BN31,3))&lt;=--('Data Sheet'!$B$19))),
                --(INT('Data Sheet'!$A$19) &amp; "." &amp; RIGHT(BN31,3)),
                --(INT('Data Sheet'!$B$19) &amp; "." &amp; RIGHT(BN31,3))
            )
        ),
        "OK"
    )
)</f>
        <v>OK</v>
      </c>
      <c r="P31" s="23" t="str">
        <f>IF(BR31&lt;&gt;"",
    IF(INT('Data Sheet'!$A$19)=INT('Data Sheet'!$B$15),
        --(INT('Data Sheet'!$A$15) &amp; "." &amp; BR31),
        IF(AND((--(INT('Data Sheet'!$A$15) &amp; "." &amp; BR31)&gt;=--('Data Sheet'!$A$15)), (--(INT('Data Sheet'!$A$15) &amp; "." &amp; BR31)&lt;=--('Data Sheet'!$B$15))),
            --(INT('Data Sheet'!$A$15) &amp; "." &amp; BR31),
            --(INT('Data Sheet'!$B$15) &amp; "." &amp; BR31)
        )
    ),
    IF(BQ31&lt;&gt;"",
        IF(INT('Data Sheet'!$A$15)=INT('Data Sheet'!$B$15),
            --(INT('Data Sheet'!$A$15) &amp; "." &amp; LEFT(BQ31,3)),
            IF(AND((--(INT('Data Sheet'!$A$15) &amp; "." &amp; LEFT(BQ31,3))&gt;=--('Data Sheet'!$A$15)), (--(INT('Data Sheet'!$A$15) &amp; "." &amp; LEFT(BQ31,3))&lt;=--('Data Sheet'!$B$15))),
                --(INT('Data Sheet'!$A$15) &amp; "." &amp; LEFT(BQ31,3)),
                --(INT('Data Sheet'!$B$15) &amp; "." &amp; LEFT(BQ31,3))
            )
        ),
        "OK"
    )
)</f>
        <v>OK</v>
      </c>
      <c r="Q31" s="23" t="str">
        <f>IF(BS31&lt;&gt;"",
    IF(INT('Data Sheet'!$A$19)=INT('Data Sheet'!$B$15),
        --(INT('Data Sheet'!$A$15) &amp; "." &amp; BS31),
        IF(AND((--(INT('Data Sheet'!$A$15) &amp; "." &amp; BS31)&gt;=--('Data Sheet'!$A$15)), (--(INT('Data Sheet'!$A$15) &amp; "." &amp; BS31)&lt;=--('Data Sheet'!$B$15))),
            --(INT('Data Sheet'!$A$15) &amp; "." &amp; BS31),
            --(INT('Data Sheet'!$B$15) &amp; "." &amp; BS31)
        )
    ),
    IF(BQ31&lt;&gt;"",
        IF(INT('Data Sheet'!$A$15)=INT('Data Sheet'!$B$15),
            --(INT('Data Sheet'!$A$15) &amp; "." &amp; RIGHT(BQ31,3)),
            IF(AND((--(INT('Data Sheet'!$A$15) &amp; "." &amp; RIGHT(BQ31,3))&gt;=--('Data Sheet'!$A$15)), (--(INT('Data Sheet'!$A$15) &amp; "." &amp; RIGHT(BQ31,3))&lt;=--('Data Sheet'!$B$15))),
                --(INT('Data Sheet'!$A$15) &amp; "." &amp; RIGHT(BQ31,3)),
                --(INT('Data Sheet'!$B$15) &amp; "." &amp; RIGHT(BQ31,3))
            )
        ),
        "OK"
    )
)</f>
        <v>OK</v>
      </c>
      <c r="R31" s="20"/>
      <c r="S31" s="20"/>
      <c r="T31" s="20"/>
      <c r="U31" s="20"/>
      <c r="V31" s="20"/>
      <c r="W31" s="20"/>
      <c r="X31" s="20"/>
      <c r="Y31" s="20"/>
      <c r="Z31" s="20"/>
      <c r="AA31" s="55"/>
      <c r="AB31" s="55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1"/>
      <c r="AR31" s="21"/>
      <c r="AS31" s="21"/>
      <c r="AT31" s="21"/>
      <c r="AU31" s="21"/>
      <c r="AV31" s="21"/>
      <c r="AW31" s="22"/>
      <c r="AX31" s="99"/>
      <c r="AY31" s="20"/>
      <c r="AZ31" s="20"/>
      <c r="BA31" s="22"/>
      <c r="BC31" s="80"/>
      <c r="BD31" s="80"/>
      <c r="BE31" s="80"/>
      <c r="BF31" s="80"/>
      <c r="BG31" s="2" t="str">
        <f t="shared" si="3"/>
        <v/>
      </c>
      <c r="BH31" s="78">
        <f t="shared" si="2"/>
        <v>0</v>
      </c>
    </row>
    <row r="32" spans="2:60" x14ac:dyDescent="0.2">
      <c r="B32" s="14">
        <f t="shared" si="4"/>
        <v>24</v>
      </c>
      <c r="C32" s="15" t="str">
        <f>CONCATENATE('Data Sheet'!$B$8,'Data Sheet'!$G$2)</f>
        <v>" HWDP</v>
      </c>
      <c r="D32" s="95" t="str">
        <f t="shared" si="5"/>
        <v/>
      </c>
      <c r="E32" s="15" t="str">
        <f>IF('Sum HWDP'!$D$10="TH-Hill DS-1 Vol 3 CAT 2: Clean and Visual Ends only","N/A","OK")</f>
        <v>OK</v>
      </c>
      <c r="F32" s="15" t="str">
        <f>IF('Sum HWDP'!$D$10="TH-Hill DS-1 Vol 3 CAT 2: Clean and Visual Ends only","N/A","OK")</f>
        <v>OK</v>
      </c>
      <c r="G32" s="17"/>
      <c r="H32" s="17"/>
      <c r="I32" s="17" t="s">
        <v>51</v>
      </c>
      <c r="J32" s="17" t="str">
        <f t="shared" si="8"/>
        <v>OK</v>
      </c>
      <c r="K32" s="17" t="str">
        <f t="shared" si="9"/>
        <v>OK</v>
      </c>
      <c r="L32" s="17" t="str">
        <f>IF('Data Sheet'!$B$9="NC-50","N/A","OK")</f>
        <v>OK</v>
      </c>
      <c r="M32" s="17" t="str">
        <f>IF('Data Sheet'!$B$9="NC-50","N/A","OK")</f>
        <v>OK</v>
      </c>
      <c r="N32" s="23" t="str">
        <f>IF(BO32&lt;&gt;"",
    IF(INT('Data Sheet'!$A$19)=INT('Data Sheet'!$B$19),
        --(INT('Data Sheet'!$A$19) &amp; "." &amp; BO32),
        IF(AND((--(INT('Data Sheet'!$A$19) &amp; "." &amp; BO32)&gt;=--('Data Sheet'!$A$19)), (--(INT('Data Sheet'!$A$19) &amp; "." &amp; BO32)&lt;=--('Data Sheet'!$B$19))),
            --(INT('Data Sheet'!$A$19) &amp; "." &amp; BO32),
            --(INT('Data Sheet'!$B$19) &amp; "." &amp; BO32)
        )
    ),
    IF(BN32&lt;&gt;"",
        IF(INT('Data Sheet'!$A$19)=INT('Data Sheet'!$B$19),
            --(INT('Data Sheet'!$A$19) &amp; "." &amp; LEFT(BN32,3)),
            IF(AND((--(INT('Data Sheet'!$A$19) &amp; "." &amp; LEFT(BN32,3))&gt;=--('Data Sheet'!$A$19)), (--(INT('Data Sheet'!$A$19) &amp; "." &amp; LEFT(BN32,3))&lt;=--('Data Sheet'!$B$19))),
                --(INT('Data Sheet'!$A$19) &amp; "." &amp; LEFT(BN32,3)),
                --(INT('Data Sheet'!$B$19) &amp; "." &amp; LEFT(BN32,3))
            )
        ),
        "OK"
    )
)</f>
        <v>OK</v>
      </c>
      <c r="O32" s="23" t="str">
        <f>IF(BP32&lt;&gt;"",
    IF(INT('Data Sheet'!$A$19)=INT('Data Sheet'!$B$19),
        --(INT('Data Sheet'!$A$19) &amp; "." &amp; BP32),
        IF(AND((--(INT('Data Sheet'!$A$19) &amp; "." &amp; BP32)&gt;=--('Data Sheet'!$A$19)), (--(INT('Data Sheet'!$A$19) &amp; "." &amp; BP32)&lt;=--('Data Sheet'!$B$19))),
            --(INT('Data Sheet'!$A$19) &amp; "." &amp; BP32),
            --(INT('Data Sheet'!$B$19) &amp; "." &amp; BP32)
        )
    ),
    IF(BN32&lt;&gt;"",
        IF(INT('Data Sheet'!$A$19)=INT('Data Sheet'!$B$19),
            --(INT('Data Sheet'!$A$19) &amp; "." &amp; RIGHT(BN32,3)),
            IF(AND((--(INT('Data Sheet'!$A$19) &amp; "." &amp; RIGHT(BN32,3))&gt;=--('Data Sheet'!$A$19)), (--(INT('Data Sheet'!$A$19) &amp; "." &amp; RIGHT(BN32,3))&lt;=--('Data Sheet'!$B$19))),
                --(INT('Data Sheet'!$A$19) &amp; "." &amp; RIGHT(BN32,3)),
                --(INT('Data Sheet'!$B$19) &amp; "." &amp; RIGHT(BN32,3))
            )
        ),
        "OK"
    )
)</f>
        <v>OK</v>
      </c>
      <c r="P32" s="23" t="str">
        <f>IF(BR32&lt;&gt;"",
    IF(INT('Data Sheet'!$A$19)=INT('Data Sheet'!$B$15),
        --(INT('Data Sheet'!$A$15) &amp; "." &amp; BR32),
        IF(AND((--(INT('Data Sheet'!$A$15) &amp; "." &amp; BR32)&gt;=--('Data Sheet'!$A$15)), (--(INT('Data Sheet'!$A$15) &amp; "." &amp; BR32)&lt;=--('Data Sheet'!$B$15))),
            --(INT('Data Sheet'!$A$15) &amp; "." &amp; BR32),
            --(INT('Data Sheet'!$B$15) &amp; "." &amp; BR32)
        )
    ),
    IF(BQ32&lt;&gt;"",
        IF(INT('Data Sheet'!$A$15)=INT('Data Sheet'!$B$15),
            --(INT('Data Sheet'!$A$15) &amp; "." &amp; LEFT(BQ32,3)),
            IF(AND((--(INT('Data Sheet'!$A$15) &amp; "." &amp; LEFT(BQ32,3))&gt;=--('Data Sheet'!$A$15)), (--(INT('Data Sheet'!$A$15) &amp; "." &amp; LEFT(BQ32,3))&lt;=--('Data Sheet'!$B$15))),
                --(INT('Data Sheet'!$A$15) &amp; "." &amp; LEFT(BQ32,3)),
                --(INT('Data Sheet'!$B$15) &amp; "." &amp; LEFT(BQ32,3))
            )
        ),
        "OK"
    )
)</f>
        <v>OK</v>
      </c>
      <c r="Q32" s="23" t="str">
        <f>IF(BS32&lt;&gt;"",
    IF(INT('Data Sheet'!$A$19)=INT('Data Sheet'!$B$15),
        --(INT('Data Sheet'!$A$15) &amp; "." &amp; BS32),
        IF(AND((--(INT('Data Sheet'!$A$15) &amp; "." &amp; BS32)&gt;=--('Data Sheet'!$A$15)), (--(INT('Data Sheet'!$A$15) &amp; "." &amp; BS32)&lt;=--('Data Sheet'!$B$15))),
            --(INT('Data Sheet'!$A$15) &amp; "." &amp; BS32),
            --(INT('Data Sheet'!$B$15) &amp; "." &amp; BS32)
        )
    ),
    IF(BQ32&lt;&gt;"",
        IF(INT('Data Sheet'!$A$15)=INT('Data Sheet'!$B$15),
            --(INT('Data Sheet'!$A$15) &amp; "." &amp; RIGHT(BQ32,3)),
            IF(AND((--(INT('Data Sheet'!$A$15) &amp; "." &amp; RIGHT(BQ32,3))&gt;=--('Data Sheet'!$A$15)), (--(INT('Data Sheet'!$A$15) &amp; "." &amp; RIGHT(BQ32,3))&lt;=--('Data Sheet'!$B$15))),
                --(INT('Data Sheet'!$A$15) &amp; "." &amp; RIGHT(BQ32,3)),
                --(INT('Data Sheet'!$B$15) &amp; "." &amp; RIGHT(BQ32,3))
            )
        ),
        "OK"
    )
)</f>
        <v>OK</v>
      </c>
      <c r="R32" s="20"/>
      <c r="S32" s="20"/>
      <c r="T32" s="20"/>
      <c r="U32" s="20"/>
      <c r="V32" s="20"/>
      <c r="W32" s="20"/>
      <c r="X32" s="20"/>
      <c r="Y32" s="20"/>
      <c r="Z32" s="20"/>
      <c r="AA32" s="55"/>
      <c r="AB32" s="55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1"/>
      <c r="AR32" s="21"/>
      <c r="AS32" s="21"/>
      <c r="AT32" s="21"/>
      <c r="AU32" s="21"/>
      <c r="AV32" s="21"/>
      <c r="AW32" s="22"/>
      <c r="AX32" s="99"/>
      <c r="AY32" s="20"/>
      <c r="AZ32" s="20"/>
      <c r="BA32" s="22"/>
      <c r="BC32" s="80"/>
      <c r="BD32" s="80"/>
      <c r="BE32" s="80"/>
      <c r="BF32" s="80"/>
      <c r="BG32" s="2" t="str">
        <f t="shared" si="3"/>
        <v/>
      </c>
      <c r="BH32" s="78">
        <f t="shared" si="2"/>
        <v>0</v>
      </c>
    </row>
    <row r="33" spans="2:60" x14ac:dyDescent="0.2">
      <c r="B33" s="14">
        <f t="shared" si="4"/>
        <v>25</v>
      </c>
      <c r="C33" s="15" t="str">
        <f>CONCATENATE('Data Sheet'!$B$8,'Data Sheet'!$G$2)</f>
        <v>" HWDP</v>
      </c>
      <c r="D33" s="95" t="str">
        <f t="shared" si="5"/>
        <v/>
      </c>
      <c r="E33" s="15" t="str">
        <f>IF('Sum HWDP'!$D$10="TH-Hill DS-1 Vol 3 CAT 2: Clean and Visual Ends only","N/A","OK")</f>
        <v>OK</v>
      </c>
      <c r="F33" s="15" t="str">
        <f>IF('Sum HWDP'!$D$10="TH-Hill DS-1 Vol 3 CAT 2: Clean and Visual Ends only","N/A","OK")</f>
        <v>OK</v>
      </c>
      <c r="G33" s="17"/>
      <c r="H33" s="17"/>
      <c r="I33" s="17" t="s">
        <v>51</v>
      </c>
      <c r="J33" s="17" t="str">
        <f t="shared" si="8"/>
        <v>OK</v>
      </c>
      <c r="K33" s="17" t="str">
        <f t="shared" si="9"/>
        <v>OK</v>
      </c>
      <c r="L33" s="17" t="str">
        <f>IF('Data Sheet'!$B$9="NC-50","N/A","OK")</f>
        <v>OK</v>
      </c>
      <c r="M33" s="17" t="str">
        <f>IF('Data Sheet'!$B$9="NC-50","N/A","OK")</f>
        <v>OK</v>
      </c>
      <c r="N33" s="23" t="str">
        <f>IF(BO33&lt;&gt;"",
    IF(INT('Data Sheet'!$A$19)=INT('Data Sheet'!$B$19),
        --(INT('Data Sheet'!$A$19) &amp; "." &amp; BO33),
        IF(AND((--(INT('Data Sheet'!$A$19) &amp; "." &amp; BO33)&gt;=--('Data Sheet'!$A$19)), (--(INT('Data Sheet'!$A$19) &amp; "." &amp; BO33)&lt;=--('Data Sheet'!$B$19))),
            --(INT('Data Sheet'!$A$19) &amp; "." &amp; BO33),
            --(INT('Data Sheet'!$B$19) &amp; "." &amp; BO33)
        )
    ),
    IF(BN33&lt;&gt;"",
        IF(INT('Data Sheet'!$A$19)=INT('Data Sheet'!$B$19),
            --(INT('Data Sheet'!$A$19) &amp; "." &amp; LEFT(BN33,3)),
            IF(AND((--(INT('Data Sheet'!$A$19) &amp; "." &amp; LEFT(BN33,3))&gt;=--('Data Sheet'!$A$19)), (--(INT('Data Sheet'!$A$19) &amp; "." &amp; LEFT(BN33,3))&lt;=--('Data Sheet'!$B$19))),
                --(INT('Data Sheet'!$A$19) &amp; "." &amp; LEFT(BN33,3)),
                --(INT('Data Sheet'!$B$19) &amp; "." &amp; LEFT(BN33,3))
            )
        ),
        "OK"
    )
)</f>
        <v>OK</v>
      </c>
      <c r="O33" s="23" t="str">
        <f>IF(BP33&lt;&gt;"",
    IF(INT('Data Sheet'!$A$19)=INT('Data Sheet'!$B$19),
        --(INT('Data Sheet'!$A$19) &amp; "." &amp; BP33),
        IF(AND((--(INT('Data Sheet'!$A$19) &amp; "." &amp; BP33)&gt;=--('Data Sheet'!$A$19)), (--(INT('Data Sheet'!$A$19) &amp; "." &amp; BP33)&lt;=--('Data Sheet'!$B$19))),
            --(INT('Data Sheet'!$A$19) &amp; "." &amp; BP33),
            --(INT('Data Sheet'!$B$19) &amp; "." &amp; BP33)
        )
    ),
    IF(BN33&lt;&gt;"",
        IF(INT('Data Sheet'!$A$19)=INT('Data Sheet'!$B$19),
            --(INT('Data Sheet'!$A$19) &amp; "." &amp; RIGHT(BN33,3)),
            IF(AND((--(INT('Data Sheet'!$A$19) &amp; "." &amp; RIGHT(BN33,3))&gt;=--('Data Sheet'!$A$19)), (--(INT('Data Sheet'!$A$19) &amp; "." &amp; RIGHT(BN33,3))&lt;=--('Data Sheet'!$B$19))),
                --(INT('Data Sheet'!$A$19) &amp; "." &amp; RIGHT(BN33,3)),
                --(INT('Data Sheet'!$B$19) &amp; "." &amp; RIGHT(BN33,3))
            )
        ),
        "OK"
    )
)</f>
        <v>OK</v>
      </c>
      <c r="P33" s="23" t="str">
        <f>IF(BR33&lt;&gt;"",
    IF(INT('Data Sheet'!$A$19)=INT('Data Sheet'!$B$15),
        --(INT('Data Sheet'!$A$15) &amp; "." &amp; BR33),
        IF(AND((--(INT('Data Sheet'!$A$15) &amp; "." &amp; BR33)&gt;=--('Data Sheet'!$A$15)), (--(INT('Data Sheet'!$A$15) &amp; "." &amp; BR33)&lt;=--('Data Sheet'!$B$15))),
            --(INT('Data Sheet'!$A$15) &amp; "." &amp; BR33),
            --(INT('Data Sheet'!$B$15) &amp; "." &amp; BR33)
        )
    ),
    IF(BQ33&lt;&gt;"",
        IF(INT('Data Sheet'!$A$15)=INT('Data Sheet'!$B$15),
            --(INT('Data Sheet'!$A$15) &amp; "." &amp; LEFT(BQ33,3)),
            IF(AND((--(INT('Data Sheet'!$A$15) &amp; "." &amp; LEFT(BQ33,3))&gt;=--('Data Sheet'!$A$15)), (--(INT('Data Sheet'!$A$15) &amp; "." &amp; LEFT(BQ33,3))&lt;=--('Data Sheet'!$B$15))),
                --(INT('Data Sheet'!$A$15) &amp; "." &amp; LEFT(BQ33,3)),
                --(INT('Data Sheet'!$B$15) &amp; "." &amp; LEFT(BQ33,3))
            )
        ),
        "OK"
    )
)</f>
        <v>OK</v>
      </c>
      <c r="Q33" s="23" t="str">
        <f>IF(BS33&lt;&gt;"",
    IF(INT('Data Sheet'!$A$19)=INT('Data Sheet'!$B$15),
        --(INT('Data Sheet'!$A$15) &amp; "." &amp; BS33),
        IF(AND((--(INT('Data Sheet'!$A$15) &amp; "." &amp; BS33)&gt;=--('Data Sheet'!$A$15)), (--(INT('Data Sheet'!$A$15) &amp; "." &amp; BS33)&lt;=--('Data Sheet'!$B$15))),
            --(INT('Data Sheet'!$A$15) &amp; "." &amp; BS33),
            --(INT('Data Sheet'!$B$15) &amp; "." &amp; BS33)
        )
    ),
    IF(BQ33&lt;&gt;"",
        IF(INT('Data Sheet'!$A$15)=INT('Data Sheet'!$B$15),
            --(INT('Data Sheet'!$A$15) &amp; "." &amp; RIGHT(BQ33,3)),
            IF(AND((--(INT('Data Sheet'!$A$15) &amp; "." &amp; RIGHT(BQ33,3))&gt;=--('Data Sheet'!$A$15)), (--(INT('Data Sheet'!$A$15) &amp; "." &amp; RIGHT(BQ33,3))&lt;=--('Data Sheet'!$B$15))),
                --(INT('Data Sheet'!$A$15) &amp; "." &amp; RIGHT(BQ33,3)),
                --(INT('Data Sheet'!$B$15) &amp; "." &amp; RIGHT(BQ33,3))
            )
        ),
        "OK"
    )
)</f>
        <v>OK</v>
      </c>
      <c r="R33" s="20"/>
      <c r="S33" s="20"/>
      <c r="T33" s="20"/>
      <c r="U33" s="20"/>
      <c r="V33" s="20"/>
      <c r="W33" s="20"/>
      <c r="X33" s="20"/>
      <c r="Y33" s="20"/>
      <c r="Z33" s="20"/>
      <c r="AA33" s="55"/>
      <c r="AB33" s="55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1"/>
      <c r="AR33" s="21"/>
      <c r="AS33" s="21"/>
      <c r="AT33" s="21"/>
      <c r="AU33" s="21"/>
      <c r="AV33" s="21"/>
      <c r="AW33" s="22"/>
      <c r="AX33" s="99"/>
      <c r="AY33" s="20"/>
      <c r="AZ33" s="20"/>
      <c r="BA33" s="22"/>
      <c r="BC33" s="80"/>
      <c r="BD33" s="80"/>
      <c r="BE33" s="80"/>
      <c r="BF33" s="80"/>
      <c r="BG33" s="2" t="str">
        <f t="shared" si="3"/>
        <v/>
      </c>
      <c r="BH33" s="78">
        <f t="shared" si="2"/>
        <v>0</v>
      </c>
    </row>
    <row r="34" spans="2:60" x14ac:dyDescent="0.2">
      <c r="B34" s="14">
        <f t="shared" si="4"/>
        <v>26</v>
      </c>
      <c r="C34" s="15" t="str">
        <f>CONCATENATE('Data Sheet'!$B$8,'Data Sheet'!$G$2)</f>
        <v>" HWDP</v>
      </c>
      <c r="D34" s="95" t="str">
        <f t="shared" si="5"/>
        <v/>
      </c>
      <c r="E34" s="15" t="str">
        <f>IF('Sum HWDP'!$D$10="TH-Hill DS-1 Vol 3 CAT 2: Clean and Visual Ends only","N/A","OK")</f>
        <v>OK</v>
      </c>
      <c r="F34" s="15" t="str">
        <f>IF('Sum HWDP'!$D$10="TH-Hill DS-1 Vol 3 CAT 2: Clean and Visual Ends only","N/A","OK")</f>
        <v>OK</v>
      </c>
      <c r="G34" s="17"/>
      <c r="H34" s="17"/>
      <c r="I34" s="17" t="s">
        <v>51</v>
      </c>
      <c r="J34" s="17" t="str">
        <f t="shared" si="8"/>
        <v>OK</v>
      </c>
      <c r="K34" s="17" t="str">
        <f t="shared" si="9"/>
        <v>OK</v>
      </c>
      <c r="L34" s="17" t="str">
        <f>IF('Data Sheet'!$B$9="NC-50","N/A","OK")</f>
        <v>OK</v>
      </c>
      <c r="M34" s="17" t="str">
        <f>IF('Data Sheet'!$B$9="NC-50","N/A","OK")</f>
        <v>OK</v>
      </c>
      <c r="N34" s="23" t="str">
        <f>IF(BO34&lt;&gt;"",
    IF(INT('Data Sheet'!$A$19)=INT('Data Sheet'!$B$19),
        --(INT('Data Sheet'!$A$19) &amp; "." &amp; BO34),
        IF(AND((--(INT('Data Sheet'!$A$19) &amp; "." &amp; BO34)&gt;=--('Data Sheet'!$A$19)), (--(INT('Data Sheet'!$A$19) &amp; "." &amp; BO34)&lt;=--('Data Sheet'!$B$19))),
            --(INT('Data Sheet'!$A$19) &amp; "." &amp; BO34),
            --(INT('Data Sheet'!$B$19) &amp; "." &amp; BO34)
        )
    ),
    IF(BN34&lt;&gt;"",
        IF(INT('Data Sheet'!$A$19)=INT('Data Sheet'!$B$19),
            --(INT('Data Sheet'!$A$19) &amp; "." &amp; LEFT(BN34,3)),
            IF(AND((--(INT('Data Sheet'!$A$19) &amp; "." &amp; LEFT(BN34,3))&gt;=--('Data Sheet'!$A$19)), (--(INT('Data Sheet'!$A$19) &amp; "." &amp; LEFT(BN34,3))&lt;=--('Data Sheet'!$B$19))),
                --(INT('Data Sheet'!$A$19) &amp; "." &amp; LEFT(BN34,3)),
                --(INT('Data Sheet'!$B$19) &amp; "." &amp; LEFT(BN34,3))
            )
        ),
        "OK"
    )
)</f>
        <v>OK</v>
      </c>
      <c r="O34" s="23" t="str">
        <f>IF(BP34&lt;&gt;"",
    IF(INT('Data Sheet'!$A$19)=INT('Data Sheet'!$B$19),
        --(INT('Data Sheet'!$A$19) &amp; "." &amp; BP34),
        IF(AND((--(INT('Data Sheet'!$A$19) &amp; "." &amp; BP34)&gt;=--('Data Sheet'!$A$19)), (--(INT('Data Sheet'!$A$19) &amp; "." &amp; BP34)&lt;=--('Data Sheet'!$B$19))),
            --(INT('Data Sheet'!$A$19) &amp; "." &amp; BP34),
            --(INT('Data Sheet'!$B$19) &amp; "." &amp; BP34)
        )
    ),
    IF(BN34&lt;&gt;"",
        IF(INT('Data Sheet'!$A$19)=INT('Data Sheet'!$B$19),
            --(INT('Data Sheet'!$A$19) &amp; "." &amp; RIGHT(BN34,3)),
            IF(AND((--(INT('Data Sheet'!$A$19) &amp; "." &amp; RIGHT(BN34,3))&gt;=--('Data Sheet'!$A$19)), (--(INT('Data Sheet'!$A$19) &amp; "." &amp; RIGHT(BN34,3))&lt;=--('Data Sheet'!$B$19))),
                --(INT('Data Sheet'!$A$19) &amp; "." &amp; RIGHT(BN34,3)),
                --(INT('Data Sheet'!$B$19) &amp; "." &amp; RIGHT(BN34,3))
            )
        ),
        "OK"
    )
)</f>
        <v>OK</v>
      </c>
      <c r="P34" s="23" t="str">
        <f>IF(BR34&lt;&gt;"",
    IF(INT('Data Sheet'!$A$19)=INT('Data Sheet'!$B$15),
        --(INT('Data Sheet'!$A$15) &amp; "." &amp; BR34),
        IF(AND((--(INT('Data Sheet'!$A$15) &amp; "." &amp; BR34)&gt;=--('Data Sheet'!$A$15)), (--(INT('Data Sheet'!$A$15) &amp; "." &amp; BR34)&lt;=--('Data Sheet'!$B$15))),
            --(INT('Data Sheet'!$A$15) &amp; "." &amp; BR34),
            --(INT('Data Sheet'!$B$15) &amp; "." &amp; BR34)
        )
    ),
    IF(BQ34&lt;&gt;"",
        IF(INT('Data Sheet'!$A$15)=INT('Data Sheet'!$B$15),
            --(INT('Data Sheet'!$A$15) &amp; "." &amp; LEFT(BQ34,3)),
            IF(AND((--(INT('Data Sheet'!$A$15) &amp; "." &amp; LEFT(BQ34,3))&gt;=--('Data Sheet'!$A$15)), (--(INT('Data Sheet'!$A$15) &amp; "." &amp; LEFT(BQ34,3))&lt;=--('Data Sheet'!$B$15))),
                --(INT('Data Sheet'!$A$15) &amp; "." &amp; LEFT(BQ34,3)),
                --(INT('Data Sheet'!$B$15) &amp; "." &amp; LEFT(BQ34,3))
            )
        ),
        "OK"
    )
)</f>
        <v>OK</v>
      </c>
      <c r="Q34" s="23" t="str">
        <f>IF(BS34&lt;&gt;"",
    IF(INT('Data Sheet'!$A$19)=INT('Data Sheet'!$B$15),
        --(INT('Data Sheet'!$A$15) &amp; "." &amp; BS34),
        IF(AND((--(INT('Data Sheet'!$A$15) &amp; "." &amp; BS34)&gt;=--('Data Sheet'!$A$15)), (--(INT('Data Sheet'!$A$15) &amp; "." &amp; BS34)&lt;=--('Data Sheet'!$B$15))),
            --(INT('Data Sheet'!$A$15) &amp; "." &amp; BS34),
            --(INT('Data Sheet'!$B$15) &amp; "." &amp; BS34)
        )
    ),
    IF(BQ34&lt;&gt;"",
        IF(INT('Data Sheet'!$A$15)=INT('Data Sheet'!$B$15),
            --(INT('Data Sheet'!$A$15) &amp; "." &amp; RIGHT(BQ34,3)),
            IF(AND((--(INT('Data Sheet'!$A$15) &amp; "." &amp; RIGHT(BQ34,3))&gt;=--('Data Sheet'!$A$15)), (--(INT('Data Sheet'!$A$15) &amp; "." &amp; RIGHT(BQ34,3))&lt;=--('Data Sheet'!$B$15))),
                --(INT('Data Sheet'!$A$15) &amp; "." &amp; RIGHT(BQ34,3)),
                --(INT('Data Sheet'!$B$15) &amp; "." &amp; RIGHT(BQ34,3))
            )
        ),
        "OK"
    )
)</f>
        <v>OK</v>
      </c>
      <c r="R34" s="20"/>
      <c r="S34" s="20"/>
      <c r="T34" s="20"/>
      <c r="U34" s="20"/>
      <c r="V34" s="20"/>
      <c r="W34" s="20"/>
      <c r="X34" s="20"/>
      <c r="Y34" s="20"/>
      <c r="Z34" s="20"/>
      <c r="AA34" s="55"/>
      <c r="AB34" s="55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1"/>
      <c r="AR34" s="21"/>
      <c r="AS34" s="21"/>
      <c r="AT34" s="21"/>
      <c r="AU34" s="21"/>
      <c r="AV34" s="21"/>
      <c r="AW34" s="22"/>
      <c r="AX34" s="99"/>
      <c r="AY34" s="20"/>
      <c r="AZ34" s="20"/>
      <c r="BA34" s="22"/>
      <c r="BC34" s="80"/>
      <c r="BD34" s="80"/>
      <c r="BE34" s="80"/>
      <c r="BF34" s="80"/>
      <c r="BG34" s="2" t="str">
        <f t="shared" si="3"/>
        <v/>
      </c>
      <c r="BH34" s="78">
        <f t="shared" si="2"/>
        <v>0</v>
      </c>
    </row>
    <row r="35" spans="2:60" x14ac:dyDescent="0.2">
      <c r="B35" s="14">
        <f t="shared" si="4"/>
        <v>27</v>
      </c>
      <c r="C35" s="15" t="str">
        <f>CONCATENATE('Data Sheet'!$B$8,'Data Sheet'!$G$2)</f>
        <v>" HWDP</v>
      </c>
      <c r="D35" s="95" t="str">
        <f t="shared" si="5"/>
        <v/>
      </c>
      <c r="E35" s="15" t="str">
        <f>IF('Sum HWDP'!$D$10="TH-Hill DS-1 Vol 3 CAT 2: Clean and Visual Ends only","N/A","OK")</f>
        <v>OK</v>
      </c>
      <c r="F35" s="15" t="str">
        <f>IF('Sum HWDP'!$D$10="TH-Hill DS-1 Vol 3 CAT 2: Clean and Visual Ends only","N/A","OK")</f>
        <v>OK</v>
      </c>
      <c r="G35" s="17"/>
      <c r="H35" s="17"/>
      <c r="I35" s="17" t="s">
        <v>51</v>
      </c>
      <c r="J35" s="17" t="str">
        <f t="shared" si="8"/>
        <v>OK</v>
      </c>
      <c r="K35" s="17" t="str">
        <f t="shared" si="9"/>
        <v>OK</v>
      </c>
      <c r="L35" s="17" t="str">
        <f>IF('Data Sheet'!$B$9="NC-50","N/A","OK")</f>
        <v>OK</v>
      </c>
      <c r="M35" s="17" t="str">
        <f>IF('Data Sheet'!$B$9="NC-50","N/A","OK")</f>
        <v>OK</v>
      </c>
      <c r="N35" s="23" t="str">
        <f>IF(BO35&lt;&gt;"",
    IF(INT('Data Sheet'!$A$19)=INT('Data Sheet'!$B$19),
        --(INT('Data Sheet'!$A$19) &amp; "." &amp; BO35),
        IF(AND((--(INT('Data Sheet'!$A$19) &amp; "." &amp; BO35)&gt;=--('Data Sheet'!$A$19)), (--(INT('Data Sheet'!$A$19) &amp; "." &amp; BO35)&lt;=--('Data Sheet'!$B$19))),
            --(INT('Data Sheet'!$A$19) &amp; "." &amp; BO35),
            --(INT('Data Sheet'!$B$19) &amp; "." &amp; BO35)
        )
    ),
    IF(BN35&lt;&gt;"",
        IF(INT('Data Sheet'!$A$19)=INT('Data Sheet'!$B$19),
            --(INT('Data Sheet'!$A$19) &amp; "." &amp; LEFT(BN35,3)),
            IF(AND((--(INT('Data Sheet'!$A$19) &amp; "." &amp; LEFT(BN35,3))&gt;=--('Data Sheet'!$A$19)), (--(INT('Data Sheet'!$A$19) &amp; "." &amp; LEFT(BN35,3))&lt;=--('Data Sheet'!$B$19))),
                --(INT('Data Sheet'!$A$19) &amp; "." &amp; LEFT(BN35,3)),
                --(INT('Data Sheet'!$B$19) &amp; "." &amp; LEFT(BN35,3))
            )
        ),
        "OK"
    )
)</f>
        <v>OK</v>
      </c>
      <c r="O35" s="23" t="str">
        <f>IF(BP35&lt;&gt;"",
    IF(INT('Data Sheet'!$A$19)=INT('Data Sheet'!$B$19),
        --(INT('Data Sheet'!$A$19) &amp; "." &amp; BP35),
        IF(AND((--(INT('Data Sheet'!$A$19) &amp; "." &amp; BP35)&gt;=--('Data Sheet'!$A$19)), (--(INT('Data Sheet'!$A$19) &amp; "." &amp; BP35)&lt;=--('Data Sheet'!$B$19))),
            --(INT('Data Sheet'!$A$19) &amp; "." &amp; BP35),
            --(INT('Data Sheet'!$B$19) &amp; "." &amp; BP35)
        )
    ),
    IF(BN35&lt;&gt;"",
        IF(INT('Data Sheet'!$A$19)=INT('Data Sheet'!$B$19),
            --(INT('Data Sheet'!$A$19) &amp; "." &amp; RIGHT(BN35,3)),
            IF(AND((--(INT('Data Sheet'!$A$19) &amp; "." &amp; RIGHT(BN35,3))&gt;=--('Data Sheet'!$A$19)), (--(INT('Data Sheet'!$A$19) &amp; "." &amp; RIGHT(BN35,3))&lt;=--('Data Sheet'!$B$19))),
                --(INT('Data Sheet'!$A$19) &amp; "." &amp; RIGHT(BN35,3)),
                --(INT('Data Sheet'!$B$19) &amp; "." &amp; RIGHT(BN35,3))
            )
        ),
        "OK"
    )
)</f>
        <v>OK</v>
      </c>
      <c r="P35" s="23" t="str">
        <f>IF(BR35&lt;&gt;"",
    IF(INT('Data Sheet'!$A$19)=INT('Data Sheet'!$B$15),
        --(INT('Data Sheet'!$A$15) &amp; "." &amp; BR35),
        IF(AND((--(INT('Data Sheet'!$A$15) &amp; "." &amp; BR35)&gt;=--('Data Sheet'!$A$15)), (--(INT('Data Sheet'!$A$15) &amp; "." &amp; BR35)&lt;=--('Data Sheet'!$B$15))),
            --(INT('Data Sheet'!$A$15) &amp; "." &amp; BR35),
            --(INT('Data Sheet'!$B$15) &amp; "." &amp; BR35)
        )
    ),
    IF(BQ35&lt;&gt;"",
        IF(INT('Data Sheet'!$A$15)=INT('Data Sheet'!$B$15),
            --(INT('Data Sheet'!$A$15) &amp; "." &amp; LEFT(BQ35,3)),
            IF(AND((--(INT('Data Sheet'!$A$15) &amp; "." &amp; LEFT(BQ35,3))&gt;=--('Data Sheet'!$A$15)), (--(INT('Data Sheet'!$A$15) &amp; "." &amp; LEFT(BQ35,3))&lt;=--('Data Sheet'!$B$15))),
                --(INT('Data Sheet'!$A$15) &amp; "." &amp; LEFT(BQ35,3)),
                --(INT('Data Sheet'!$B$15) &amp; "." &amp; LEFT(BQ35,3))
            )
        ),
        "OK"
    )
)</f>
        <v>OK</v>
      </c>
      <c r="Q35" s="23" t="str">
        <f>IF(BS35&lt;&gt;"",
    IF(INT('Data Sheet'!$A$19)=INT('Data Sheet'!$B$15),
        --(INT('Data Sheet'!$A$15) &amp; "." &amp; BS35),
        IF(AND((--(INT('Data Sheet'!$A$15) &amp; "." &amp; BS35)&gt;=--('Data Sheet'!$A$15)), (--(INT('Data Sheet'!$A$15) &amp; "." &amp; BS35)&lt;=--('Data Sheet'!$B$15))),
            --(INT('Data Sheet'!$A$15) &amp; "." &amp; BS35),
            --(INT('Data Sheet'!$B$15) &amp; "." &amp; BS35)
        )
    ),
    IF(BQ35&lt;&gt;"",
        IF(INT('Data Sheet'!$A$15)=INT('Data Sheet'!$B$15),
            --(INT('Data Sheet'!$A$15) &amp; "." &amp; RIGHT(BQ35,3)),
            IF(AND((--(INT('Data Sheet'!$A$15) &amp; "." &amp; RIGHT(BQ35,3))&gt;=--('Data Sheet'!$A$15)), (--(INT('Data Sheet'!$A$15) &amp; "." &amp; RIGHT(BQ35,3))&lt;=--('Data Sheet'!$B$15))),
                --(INT('Data Sheet'!$A$15) &amp; "." &amp; RIGHT(BQ35,3)),
                --(INT('Data Sheet'!$B$15) &amp; "." &amp; RIGHT(BQ35,3))
            )
        ),
        "OK"
    )
)</f>
        <v>OK</v>
      </c>
      <c r="R35" s="20"/>
      <c r="S35" s="20"/>
      <c r="T35" s="20"/>
      <c r="U35" s="20"/>
      <c r="V35" s="20"/>
      <c r="W35" s="20"/>
      <c r="X35" s="20"/>
      <c r="Y35" s="20"/>
      <c r="Z35" s="20"/>
      <c r="AA35" s="55"/>
      <c r="AB35" s="55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1"/>
      <c r="AR35" s="21"/>
      <c r="AS35" s="21"/>
      <c r="AT35" s="21"/>
      <c r="AU35" s="21"/>
      <c r="AV35" s="21"/>
      <c r="AW35" s="22"/>
      <c r="AX35" s="99"/>
      <c r="AY35" s="20"/>
      <c r="AZ35" s="20"/>
      <c r="BA35" s="22"/>
      <c r="BC35" s="80"/>
      <c r="BD35" s="80"/>
      <c r="BE35" s="80"/>
      <c r="BF35" s="80"/>
      <c r="BG35" s="2" t="str">
        <f t="shared" si="3"/>
        <v/>
      </c>
      <c r="BH35" s="78">
        <f t="shared" si="2"/>
        <v>0</v>
      </c>
    </row>
    <row r="36" spans="2:60" x14ac:dyDescent="0.2">
      <c r="B36" s="14">
        <f t="shared" si="4"/>
        <v>28</v>
      </c>
      <c r="C36" s="15" t="str">
        <f>CONCATENATE('Data Sheet'!$B$8,'Data Sheet'!$G$2)</f>
        <v>" HWDP</v>
      </c>
      <c r="D36" s="95" t="str">
        <f t="shared" si="5"/>
        <v/>
      </c>
      <c r="E36" s="15" t="str">
        <f>IF('Sum HWDP'!$D$10="TH-Hill DS-1 Vol 3 CAT 2: Clean and Visual Ends only","N/A","OK")</f>
        <v>OK</v>
      </c>
      <c r="F36" s="15" t="str">
        <f>IF('Sum HWDP'!$D$10="TH-Hill DS-1 Vol 3 CAT 2: Clean and Visual Ends only","N/A","OK")</f>
        <v>OK</v>
      </c>
      <c r="G36" s="17"/>
      <c r="H36" s="17"/>
      <c r="I36" s="17" t="s">
        <v>51</v>
      </c>
      <c r="J36" s="17" t="str">
        <f t="shared" si="8"/>
        <v>OK</v>
      </c>
      <c r="K36" s="17" t="str">
        <f t="shared" si="9"/>
        <v>OK</v>
      </c>
      <c r="L36" s="17" t="str">
        <f>IF('Data Sheet'!$B$9="NC-50","N/A","OK")</f>
        <v>OK</v>
      </c>
      <c r="M36" s="17" t="str">
        <f>IF('Data Sheet'!$B$9="NC-50","N/A","OK")</f>
        <v>OK</v>
      </c>
      <c r="N36" s="23" t="str">
        <f>IF(BO36&lt;&gt;"",
    IF(INT('Data Sheet'!$A$19)=INT('Data Sheet'!$B$19),
        --(INT('Data Sheet'!$A$19) &amp; "." &amp; BO36),
        IF(AND((--(INT('Data Sheet'!$A$19) &amp; "." &amp; BO36)&gt;=--('Data Sheet'!$A$19)), (--(INT('Data Sheet'!$A$19) &amp; "." &amp; BO36)&lt;=--('Data Sheet'!$B$19))),
            --(INT('Data Sheet'!$A$19) &amp; "." &amp; BO36),
            --(INT('Data Sheet'!$B$19) &amp; "." &amp; BO36)
        )
    ),
    IF(BN36&lt;&gt;"",
        IF(INT('Data Sheet'!$A$19)=INT('Data Sheet'!$B$19),
            --(INT('Data Sheet'!$A$19) &amp; "." &amp; LEFT(BN36,3)),
            IF(AND((--(INT('Data Sheet'!$A$19) &amp; "." &amp; LEFT(BN36,3))&gt;=--('Data Sheet'!$A$19)), (--(INT('Data Sheet'!$A$19) &amp; "." &amp; LEFT(BN36,3))&lt;=--('Data Sheet'!$B$19))),
                --(INT('Data Sheet'!$A$19) &amp; "." &amp; LEFT(BN36,3)),
                --(INT('Data Sheet'!$B$19) &amp; "." &amp; LEFT(BN36,3))
            )
        ),
        "OK"
    )
)</f>
        <v>OK</v>
      </c>
      <c r="O36" s="23" t="str">
        <f>IF(BP36&lt;&gt;"",
    IF(INT('Data Sheet'!$A$19)=INT('Data Sheet'!$B$19),
        --(INT('Data Sheet'!$A$19) &amp; "." &amp; BP36),
        IF(AND((--(INT('Data Sheet'!$A$19) &amp; "." &amp; BP36)&gt;=--('Data Sheet'!$A$19)), (--(INT('Data Sheet'!$A$19) &amp; "." &amp; BP36)&lt;=--('Data Sheet'!$B$19))),
            --(INT('Data Sheet'!$A$19) &amp; "." &amp; BP36),
            --(INT('Data Sheet'!$B$19) &amp; "." &amp; BP36)
        )
    ),
    IF(BN36&lt;&gt;"",
        IF(INT('Data Sheet'!$A$19)=INT('Data Sheet'!$B$19),
            --(INT('Data Sheet'!$A$19) &amp; "." &amp; RIGHT(BN36,3)),
            IF(AND((--(INT('Data Sheet'!$A$19) &amp; "." &amp; RIGHT(BN36,3))&gt;=--('Data Sheet'!$A$19)), (--(INT('Data Sheet'!$A$19) &amp; "." &amp; RIGHT(BN36,3))&lt;=--('Data Sheet'!$B$19))),
                --(INT('Data Sheet'!$A$19) &amp; "." &amp; RIGHT(BN36,3)),
                --(INT('Data Sheet'!$B$19) &amp; "." &amp; RIGHT(BN36,3))
            )
        ),
        "OK"
    )
)</f>
        <v>OK</v>
      </c>
      <c r="P36" s="23" t="str">
        <f>IF(BR36&lt;&gt;"",
    IF(INT('Data Sheet'!$A$19)=INT('Data Sheet'!$B$15),
        --(INT('Data Sheet'!$A$15) &amp; "." &amp; BR36),
        IF(AND((--(INT('Data Sheet'!$A$15) &amp; "." &amp; BR36)&gt;=--('Data Sheet'!$A$15)), (--(INT('Data Sheet'!$A$15) &amp; "." &amp; BR36)&lt;=--('Data Sheet'!$B$15))),
            --(INT('Data Sheet'!$A$15) &amp; "." &amp; BR36),
            --(INT('Data Sheet'!$B$15) &amp; "." &amp; BR36)
        )
    ),
    IF(BQ36&lt;&gt;"",
        IF(INT('Data Sheet'!$A$15)=INT('Data Sheet'!$B$15),
            --(INT('Data Sheet'!$A$15) &amp; "." &amp; LEFT(BQ36,3)),
            IF(AND((--(INT('Data Sheet'!$A$15) &amp; "." &amp; LEFT(BQ36,3))&gt;=--('Data Sheet'!$A$15)), (--(INT('Data Sheet'!$A$15) &amp; "." &amp; LEFT(BQ36,3))&lt;=--('Data Sheet'!$B$15))),
                --(INT('Data Sheet'!$A$15) &amp; "." &amp; LEFT(BQ36,3)),
                --(INT('Data Sheet'!$B$15) &amp; "." &amp; LEFT(BQ36,3))
            )
        ),
        "OK"
    )
)</f>
        <v>OK</v>
      </c>
      <c r="Q36" s="23" t="str">
        <f>IF(BS36&lt;&gt;"",
    IF(INT('Data Sheet'!$A$19)=INT('Data Sheet'!$B$15),
        --(INT('Data Sheet'!$A$15) &amp; "." &amp; BS36),
        IF(AND((--(INT('Data Sheet'!$A$15) &amp; "." &amp; BS36)&gt;=--('Data Sheet'!$A$15)), (--(INT('Data Sheet'!$A$15) &amp; "." &amp; BS36)&lt;=--('Data Sheet'!$B$15))),
            --(INT('Data Sheet'!$A$15) &amp; "." &amp; BS36),
            --(INT('Data Sheet'!$B$15) &amp; "." &amp; BS36)
        )
    ),
    IF(BQ36&lt;&gt;"",
        IF(INT('Data Sheet'!$A$15)=INT('Data Sheet'!$B$15),
            --(INT('Data Sheet'!$A$15) &amp; "." &amp; RIGHT(BQ36,3)),
            IF(AND((--(INT('Data Sheet'!$A$15) &amp; "." &amp; RIGHT(BQ36,3))&gt;=--('Data Sheet'!$A$15)), (--(INT('Data Sheet'!$A$15) &amp; "." &amp; RIGHT(BQ36,3))&lt;=--('Data Sheet'!$B$15))),
                --(INT('Data Sheet'!$A$15) &amp; "." &amp; RIGHT(BQ36,3)),
                --(INT('Data Sheet'!$B$15) &amp; "." &amp; RIGHT(BQ36,3))
            )
        ),
        "OK"
    )
)</f>
        <v>OK</v>
      </c>
      <c r="R36" s="20"/>
      <c r="S36" s="20"/>
      <c r="T36" s="20"/>
      <c r="U36" s="20"/>
      <c r="V36" s="20"/>
      <c r="W36" s="20"/>
      <c r="X36" s="20"/>
      <c r="Y36" s="20"/>
      <c r="Z36" s="20"/>
      <c r="AA36" s="55"/>
      <c r="AB36" s="55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1"/>
      <c r="AR36" s="21"/>
      <c r="AS36" s="21"/>
      <c r="AT36" s="21"/>
      <c r="AU36" s="21"/>
      <c r="AV36" s="21"/>
      <c r="AW36" s="22"/>
      <c r="AX36" s="99"/>
      <c r="AY36" s="20"/>
      <c r="AZ36" s="20"/>
      <c r="BA36" s="22"/>
      <c r="BC36" s="80"/>
      <c r="BD36" s="80"/>
      <c r="BE36" s="80"/>
      <c r="BF36" s="80"/>
      <c r="BG36" s="2" t="str">
        <f t="shared" si="3"/>
        <v/>
      </c>
      <c r="BH36" s="78">
        <f t="shared" si="2"/>
        <v>0</v>
      </c>
    </row>
    <row r="37" spans="2:60" x14ac:dyDescent="0.2">
      <c r="B37" s="14">
        <f t="shared" si="4"/>
        <v>29</v>
      </c>
      <c r="C37" s="15" t="str">
        <f>CONCATENATE('Data Sheet'!$B$8,'Data Sheet'!$G$2)</f>
        <v>" HWDP</v>
      </c>
      <c r="D37" s="95" t="str">
        <f t="shared" si="5"/>
        <v/>
      </c>
      <c r="E37" s="15" t="str">
        <f>IF('Sum HWDP'!$D$10="TH-Hill DS-1 Vol 3 CAT 2: Clean and Visual Ends only","N/A","OK")</f>
        <v>OK</v>
      </c>
      <c r="F37" s="15" t="str">
        <f>IF('Sum HWDP'!$D$10="TH-Hill DS-1 Vol 3 CAT 2: Clean and Visual Ends only","N/A","OK")</f>
        <v>OK</v>
      </c>
      <c r="G37" s="17"/>
      <c r="H37" s="17"/>
      <c r="I37" s="17" t="s">
        <v>51</v>
      </c>
      <c r="J37" s="17" t="str">
        <f t="shared" si="8"/>
        <v>OK</v>
      </c>
      <c r="K37" s="17" t="str">
        <f t="shared" si="9"/>
        <v>OK</v>
      </c>
      <c r="L37" s="17" t="str">
        <f>IF('Data Sheet'!$B$9="NC-50","N/A","OK")</f>
        <v>OK</v>
      </c>
      <c r="M37" s="17" t="str">
        <f>IF('Data Sheet'!$B$9="NC-50","N/A","OK")</f>
        <v>OK</v>
      </c>
      <c r="N37" s="23" t="str">
        <f>IF(BO37&lt;&gt;"",
    IF(INT('Data Sheet'!$A$19)=INT('Data Sheet'!$B$19),
        --(INT('Data Sheet'!$A$19) &amp; "." &amp; BO37),
        IF(AND((--(INT('Data Sheet'!$A$19) &amp; "." &amp; BO37)&gt;=--('Data Sheet'!$A$19)), (--(INT('Data Sheet'!$A$19) &amp; "." &amp; BO37)&lt;=--('Data Sheet'!$B$19))),
            --(INT('Data Sheet'!$A$19) &amp; "." &amp; BO37),
            --(INT('Data Sheet'!$B$19) &amp; "." &amp; BO37)
        )
    ),
    IF(BN37&lt;&gt;"",
        IF(INT('Data Sheet'!$A$19)=INT('Data Sheet'!$B$19),
            --(INT('Data Sheet'!$A$19) &amp; "." &amp; LEFT(BN37,3)),
            IF(AND((--(INT('Data Sheet'!$A$19) &amp; "." &amp; LEFT(BN37,3))&gt;=--('Data Sheet'!$A$19)), (--(INT('Data Sheet'!$A$19) &amp; "." &amp; LEFT(BN37,3))&lt;=--('Data Sheet'!$B$19))),
                --(INT('Data Sheet'!$A$19) &amp; "." &amp; LEFT(BN37,3)),
                --(INT('Data Sheet'!$B$19) &amp; "." &amp; LEFT(BN37,3))
            )
        ),
        "OK"
    )
)</f>
        <v>OK</v>
      </c>
      <c r="O37" s="23" t="str">
        <f>IF(BP37&lt;&gt;"",
    IF(INT('Data Sheet'!$A$19)=INT('Data Sheet'!$B$19),
        --(INT('Data Sheet'!$A$19) &amp; "." &amp; BP37),
        IF(AND((--(INT('Data Sheet'!$A$19) &amp; "." &amp; BP37)&gt;=--('Data Sheet'!$A$19)), (--(INT('Data Sheet'!$A$19) &amp; "." &amp; BP37)&lt;=--('Data Sheet'!$B$19))),
            --(INT('Data Sheet'!$A$19) &amp; "." &amp; BP37),
            --(INT('Data Sheet'!$B$19) &amp; "." &amp; BP37)
        )
    ),
    IF(BN37&lt;&gt;"",
        IF(INT('Data Sheet'!$A$19)=INT('Data Sheet'!$B$19),
            --(INT('Data Sheet'!$A$19) &amp; "." &amp; RIGHT(BN37,3)),
            IF(AND((--(INT('Data Sheet'!$A$19) &amp; "." &amp; RIGHT(BN37,3))&gt;=--('Data Sheet'!$A$19)), (--(INT('Data Sheet'!$A$19) &amp; "." &amp; RIGHT(BN37,3))&lt;=--('Data Sheet'!$B$19))),
                --(INT('Data Sheet'!$A$19) &amp; "." &amp; RIGHT(BN37,3)),
                --(INT('Data Sheet'!$B$19) &amp; "." &amp; RIGHT(BN37,3))
            )
        ),
        "OK"
    )
)</f>
        <v>OK</v>
      </c>
      <c r="P37" s="23" t="str">
        <f>IF(BR37&lt;&gt;"",
    IF(INT('Data Sheet'!$A$19)=INT('Data Sheet'!$B$15),
        --(INT('Data Sheet'!$A$15) &amp; "." &amp; BR37),
        IF(AND((--(INT('Data Sheet'!$A$15) &amp; "." &amp; BR37)&gt;=--('Data Sheet'!$A$15)), (--(INT('Data Sheet'!$A$15) &amp; "." &amp; BR37)&lt;=--('Data Sheet'!$B$15))),
            --(INT('Data Sheet'!$A$15) &amp; "." &amp; BR37),
            --(INT('Data Sheet'!$B$15) &amp; "." &amp; BR37)
        )
    ),
    IF(BQ37&lt;&gt;"",
        IF(INT('Data Sheet'!$A$15)=INT('Data Sheet'!$B$15),
            --(INT('Data Sheet'!$A$15) &amp; "." &amp; LEFT(BQ37,3)),
            IF(AND((--(INT('Data Sheet'!$A$15) &amp; "." &amp; LEFT(BQ37,3))&gt;=--('Data Sheet'!$A$15)), (--(INT('Data Sheet'!$A$15) &amp; "." &amp; LEFT(BQ37,3))&lt;=--('Data Sheet'!$B$15))),
                --(INT('Data Sheet'!$A$15) &amp; "." &amp; LEFT(BQ37,3)),
                --(INT('Data Sheet'!$B$15) &amp; "." &amp; LEFT(BQ37,3))
            )
        ),
        "OK"
    )
)</f>
        <v>OK</v>
      </c>
      <c r="Q37" s="23" t="str">
        <f>IF(BS37&lt;&gt;"",
    IF(INT('Data Sheet'!$A$19)=INT('Data Sheet'!$B$15),
        --(INT('Data Sheet'!$A$15) &amp; "." &amp; BS37),
        IF(AND((--(INT('Data Sheet'!$A$15) &amp; "." &amp; BS37)&gt;=--('Data Sheet'!$A$15)), (--(INT('Data Sheet'!$A$15) &amp; "." &amp; BS37)&lt;=--('Data Sheet'!$B$15))),
            --(INT('Data Sheet'!$A$15) &amp; "." &amp; BS37),
            --(INT('Data Sheet'!$B$15) &amp; "." &amp; BS37)
        )
    ),
    IF(BQ37&lt;&gt;"",
        IF(INT('Data Sheet'!$A$15)=INT('Data Sheet'!$B$15),
            --(INT('Data Sheet'!$A$15) &amp; "." &amp; RIGHT(BQ37,3)),
            IF(AND((--(INT('Data Sheet'!$A$15) &amp; "." &amp; RIGHT(BQ37,3))&gt;=--('Data Sheet'!$A$15)), (--(INT('Data Sheet'!$A$15) &amp; "." &amp; RIGHT(BQ37,3))&lt;=--('Data Sheet'!$B$15))),
                --(INT('Data Sheet'!$A$15) &amp; "." &amp; RIGHT(BQ37,3)),
                --(INT('Data Sheet'!$B$15) &amp; "." &amp; RIGHT(BQ37,3))
            )
        ),
        "OK"
    )
)</f>
        <v>OK</v>
      </c>
      <c r="R37" s="20"/>
      <c r="S37" s="20"/>
      <c r="T37" s="20"/>
      <c r="U37" s="20"/>
      <c r="V37" s="20"/>
      <c r="W37" s="20"/>
      <c r="X37" s="20"/>
      <c r="Y37" s="20"/>
      <c r="Z37" s="20"/>
      <c r="AA37" s="55"/>
      <c r="AB37" s="55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1"/>
      <c r="AR37" s="21"/>
      <c r="AS37" s="21"/>
      <c r="AT37" s="21"/>
      <c r="AU37" s="21"/>
      <c r="AV37" s="21"/>
      <c r="AW37" s="22"/>
      <c r="AX37" s="99"/>
      <c r="AY37" s="20"/>
      <c r="AZ37" s="20"/>
      <c r="BA37" s="22"/>
      <c r="BC37" s="80"/>
      <c r="BD37" s="80"/>
      <c r="BE37" s="80"/>
      <c r="BF37" s="80"/>
      <c r="BG37" s="2" t="str">
        <f t="shared" si="3"/>
        <v/>
      </c>
      <c r="BH37" s="78">
        <f t="shared" si="2"/>
        <v>0</v>
      </c>
    </row>
    <row r="38" spans="2:60" x14ac:dyDescent="0.2">
      <c r="B38" s="14">
        <f t="shared" si="4"/>
        <v>30</v>
      </c>
      <c r="C38" s="15" t="str">
        <f>CONCATENATE('Data Sheet'!$B$8,'Data Sheet'!$G$2)</f>
        <v>" HWDP</v>
      </c>
      <c r="D38" s="95" t="str">
        <f t="shared" si="5"/>
        <v/>
      </c>
      <c r="E38" s="15" t="str">
        <f>IF('Sum HWDP'!$D$10="TH-Hill DS-1 Vol 3 CAT 2: Clean and Visual Ends only","N/A","OK")</f>
        <v>OK</v>
      </c>
      <c r="F38" s="15" t="str">
        <f>IF('Sum HWDP'!$D$10="TH-Hill DS-1 Vol 3 CAT 2: Clean and Visual Ends only","N/A","OK")</f>
        <v>OK</v>
      </c>
      <c r="G38" s="17"/>
      <c r="H38" s="17"/>
      <c r="I38" s="17" t="s">
        <v>51</v>
      </c>
      <c r="J38" s="17" t="str">
        <f t="shared" si="8"/>
        <v>OK</v>
      </c>
      <c r="K38" s="17" t="str">
        <f t="shared" si="9"/>
        <v>OK</v>
      </c>
      <c r="L38" s="17" t="str">
        <f>IF('Data Sheet'!$B$9="NC-50","N/A","OK")</f>
        <v>OK</v>
      </c>
      <c r="M38" s="17" t="str">
        <f>IF('Data Sheet'!$B$9="NC-50","N/A","OK")</f>
        <v>OK</v>
      </c>
      <c r="N38" s="23" t="str">
        <f>IF(BO38&lt;&gt;"",
    IF(INT('Data Sheet'!$A$19)=INT('Data Sheet'!$B$19),
        --(INT('Data Sheet'!$A$19) &amp; "." &amp; BO38),
        IF(AND((--(INT('Data Sheet'!$A$19) &amp; "." &amp; BO38)&gt;=--('Data Sheet'!$A$19)), (--(INT('Data Sheet'!$A$19) &amp; "." &amp; BO38)&lt;=--('Data Sheet'!$B$19))),
            --(INT('Data Sheet'!$A$19) &amp; "." &amp; BO38),
            --(INT('Data Sheet'!$B$19) &amp; "." &amp; BO38)
        )
    ),
    IF(BN38&lt;&gt;"",
        IF(INT('Data Sheet'!$A$19)=INT('Data Sheet'!$B$19),
            --(INT('Data Sheet'!$A$19) &amp; "." &amp; LEFT(BN38,3)),
            IF(AND((--(INT('Data Sheet'!$A$19) &amp; "." &amp; LEFT(BN38,3))&gt;=--('Data Sheet'!$A$19)), (--(INT('Data Sheet'!$A$19) &amp; "." &amp; LEFT(BN38,3))&lt;=--('Data Sheet'!$B$19))),
                --(INT('Data Sheet'!$A$19) &amp; "." &amp; LEFT(BN38,3)),
                --(INT('Data Sheet'!$B$19) &amp; "." &amp; LEFT(BN38,3))
            )
        ),
        "OK"
    )
)</f>
        <v>OK</v>
      </c>
      <c r="O38" s="23" t="str">
        <f>IF(BP38&lt;&gt;"",
    IF(INT('Data Sheet'!$A$19)=INT('Data Sheet'!$B$19),
        --(INT('Data Sheet'!$A$19) &amp; "." &amp; BP38),
        IF(AND((--(INT('Data Sheet'!$A$19) &amp; "." &amp; BP38)&gt;=--('Data Sheet'!$A$19)), (--(INT('Data Sheet'!$A$19) &amp; "." &amp; BP38)&lt;=--('Data Sheet'!$B$19))),
            --(INT('Data Sheet'!$A$19) &amp; "." &amp; BP38),
            --(INT('Data Sheet'!$B$19) &amp; "." &amp; BP38)
        )
    ),
    IF(BN38&lt;&gt;"",
        IF(INT('Data Sheet'!$A$19)=INT('Data Sheet'!$B$19),
            --(INT('Data Sheet'!$A$19) &amp; "." &amp; RIGHT(BN38,3)),
            IF(AND((--(INT('Data Sheet'!$A$19) &amp; "." &amp; RIGHT(BN38,3))&gt;=--('Data Sheet'!$A$19)), (--(INT('Data Sheet'!$A$19) &amp; "." &amp; RIGHT(BN38,3))&lt;=--('Data Sheet'!$B$19))),
                --(INT('Data Sheet'!$A$19) &amp; "." &amp; RIGHT(BN38,3)),
                --(INT('Data Sheet'!$B$19) &amp; "." &amp; RIGHT(BN38,3))
            )
        ),
        "OK"
    )
)</f>
        <v>OK</v>
      </c>
      <c r="P38" s="23" t="str">
        <f>IF(BR38&lt;&gt;"",
    IF(INT('Data Sheet'!$A$19)=INT('Data Sheet'!$B$15),
        --(INT('Data Sheet'!$A$15) &amp; "." &amp; BR38),
        IF(AND((--(INT('Data Sheet'!$A$15) &amp; "." &amp; BR38)&gt;=--('Data Sheet'!$A$15)), (--(INT('Data Sheet'!$A$15) &amp; "." &amp; BR38)&lt;=--('Data Sheet'!$B$15))),
            --(INT('Data Sheet'!$A$15) &amp; "." &amp; BR38),
            --(INT('Data Sheet'!$B$15) &amp; "." &amp; BR38)
        )
    ),
    IF(BQ38&lt;&gt;"",
        IF(INT('Data Sheet'!$A$15)=INT('Data Sheet'!$B$15),
            --(INT('Data Sheet'!$A$15) &amp; "." &amp; LEFT(BQ38,3)),
            IF(AND((--(INT('Data Sheet'!$A$15) &amp; "." &amp; LEFT(BQ38,3))&gt;=--('Data Sheet'!$A$15)), (--(INT('Data Sheet'!$A$15) &amp; "." &amp; LEFT(BQ38,3))&lt;=--('Data Sheet'!$B$15))),
                --(INT('Data Sheet'!$A$15) &amp; "." &amp; LEFT(BQ38,3)),
                --(INT('Data Sheet'!$B$15) &amp; "." &amp; LEFT(BQ38,3))
            )
        ),
        "OK"
    )
)</f>
        <v>OK</v>
      </c>
      <c r="Q38" s="23" t="str">
        <f>IF(BS38&lt;&gt;"",
    IF(INT('Data Sheet'!$A$19)=INT('Data Sheet'!$B$15),
        --(INT('Data Sheet'!$A$15) &amp; "." &amp; BS38),
        IF(AND((--(INT('Data Sheet'!$A$15) &amp; "." &amp; BS38)&gt;=--('Data Sheet'!$A$15)), (--(INT('Data Sheet'!$A$15) &amp; "." &amp; BS38)&lt;=--('Data Sheet'!$B$15))),
            --(INT('Data Sheet'!$A$15) &amp; "." &amp; BS38),
            --(INT('Data Sheet'!$B$15) &amp; "." &amp; BS38)
        )
    ),
    IF(BQ38&lt;&gt;"",
        IF(INT('Data Sheet'!$A$15)=INT('Data Sheet'!$B$15),
            --(INT('Data Sheet'!$A$15) &amp; "." &amp; RIGHT(BQ38,3)),
            IF(AND((--(INT('Data Sheet'!$A$15) &amp; "." &amp; RIGHT(BQ38,3))&gt;=--('Data Sheet'!$A$15)), (--(INT('Data Sheet'!$A$15) &amp; "." &amp; RIGHT(BQ38,3))&lt;=--('Data Sheet'!$B$15))),
                --(INT('Data Sheet'!$A$15) &amp; "." &amp; RIGHT(BQ38,3)),
                --(INT('Data Sheet'!$B$15) &amp; "." &amp; RIGHT(BQ38,3))
            )
        ),
        "OK"
    )
)</f>
        <v>OK</v>
      </c>
      <c r="R38" s="20"/>
      <c r="S38" s="20"/>
      <c r="T38" s="20"/>
      <c r="U38" s="20"/>
      <c r="V38" s="20"/>
      <c r="W38" s="20"/>
      <c r="X38" s="20"/>
      <c r="Y38" s="20"/>
      <c r="Z38" s="20"/>
      <c r="AA38" s="55"/>
      <c r="AB38" s="55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1"/>
      <c r="AR38" s="21"/>
      <c r="AS38" s="21"/>
      <c r="AT38" s="21"/>
      <c r="AU38" s="21"/>
      <c r="AV38" s="21"/>
      <c r="AW38" s="22"/>
      <c r="AX38" s="99"/>
      <c r="AY38" s="20"/>
      <c r="AZ38" s="20"/>
      <c r="BA38" s="22"/>
      <c r="BC38" s="80"/>
      <c r="BD38" s="80"/>
      <c r="BE38" s="80"/>
      <c r="BF38" s="80"/>
      <c r="BG38" s="2" t="str">
        <f t="shared" si="3"/>
        <v/>
      </c>
      <c r="BH38" s="78">
        <f t="shared" si="2"/>
        <v>0</v>
      </c>
    </row>
    <row r="39" spans="2:60" x14ac:dyDescent="0.2">
      <c r="B39" s="14">
        <f t="shared" si="4"/>
        <v>31</v>
      </c>
      <c r="C39" s="15" t="str">
        <f>CONCATENATE('Data Sheet'!$B$8,'Data Sheet'!$G$2)</f>
        <v>" HWDP</v>
      </c>
      <c r="D39" s="95" t="str">
        <f t="shared" si="5"/>
        <v/>
      </c>
      <c r="E39" s="15" t="str">
        <f>IF('Sum HWDP'!$D$10="TH-Hill DS-1 Vol 3 CAT 2: Clean and Visual Ends only","N/A","OK")</f>
        <v>OK</v>
      </c>
      <c r="F39" s="15" t="str">
        <f>IF('Sum HWDP'!$D$10="TH-Hill DS-1 Vol 3 CAT 2: Clean and Visual Ends only","N/A","OK")</f>
        <v>OK</v>
      </c>
      <c r="G39" s="17"/>
      <c r="H39" s="17"/>
      <c r="I39" s="17" t="s">
        <v>51</v>
      </c>
      <c r="J39" s="17" t="str">
        <f t="shared" si="8"/>
        <v>OK</v>
      </c>
      <c r="K39" s="17" t="str">
        <f t="shared" si="9"/>
        <v>OK</v>
      </c>
      <c r="L39" s="17" t="str">
        <f>IF('Data Sheet'!$B$9="NC-50","N/A","OK")</f>
        <v>OK</v>
      </c>
      <c r="M39" s="17" t="str">
        <f>IF('Data Sheet'!$B$9="NC-50","N/A","OK")</f>
        <v>OK</v>
      </c>
      <c r="N39" s="23" t="str">
        <f>IF(BO39&lt;&gt;"",
    IF(INT('Data Sheet'!$A$19)=INT('Data Sheet'!$B$19),
        --(INT('Data Sheet'!$A$19) &amp; "." &amp; BO39),
        IF(AND((--(INT('Data Sheet'!$A$19) &amp; "." &amp; BO39)&gt;=--('Data Sheet'!$A$19)), (--(INT('Data Sheet'!$A$19) &amp; "." &amp; BO39)&lt;=--('Data Sheet'!$B$19))),
            --(INT('Data Sheet'!$A$19) &amp; "." &amp; BO39),
            --(INT('Data Sheet'!$B$19) &amp; "." &amp; BO39)
        )
    ),
    IF(BN39&lt;&gt;"",
        IF(INT('Data Sheet'!$A$19)=INT('Data Sheet'!$B$19),
            --(INT('Data Sheet'!$A$19) &amp; "." &amp; LEFT(BN39,3)),
            IF(AND((--(INT('Data Sheet'!$A$19) &amp; "." &amp; LEFT(BN39,3))&gt;=--('Data Sheet'!$A$19)), (--(INT('Data Sheet'!$A$19) &amp; "." &amp; LEFT(BN39,3))&lt;=--('Data Sheet'!$B$19))),
                --(INT('Data Sheet'!$A$19) &amp; "." &amp; LEFT(BN39,3)),
                --(INT('Data Sheet'!$B$19) &amp; "." &amp; LEFT(BN39,3))
            )
        ),
        "OK"
    )
)</f>
        <v>OK</v>
      </c>
      <c r="O39" s="23" t="str">
        <f>IF(BP39&lt;&gt;"",
    IF(INT('Data Sheet'!$A$19)=INT('Data Sheet'!$B$19),
        --(INT('Data Sheet'!$A$19) &amp; "." &amp; BP39),
        IF(AND((--(INT('Data Sheet'!$A$19) &amp; "." &amp; BP39)&gt;=--('Data Sheet'!$A$19)), (--(INT('Data Sheet'!$A$19) &amp; "." &amp; BP39)&lt;=--('Data Sheet'!$B$19))),
            --(INT('Data Sheet'!$A$19) &amp; "." &amp; BP39),
            --(INT('Data Sheet'!$B$19) &amp; "." &amp; BP39)
        )
    ),
    IF(BN39&lt;&gt;"",
        IF(INT('Data Sheet'!$A$19)=INT('Data Sheet'!$B$19),
            --(INT('Data Sheet'!$A$19) &amp; "." &amp; RIGHT(BN39,3)),
            IF(AND((--(INT('Data Sheet'!$A$19) &amp; "." &amp; RIGHT(BN39,3))&gt;=--('Data Sheet'!$A$19)), (--(INT('Data Sheet'!$A$19) &amp; "." &amp; RIGHT(BN39,3))&lt;=--('Data Sheet'!$B$19))),
                --(INT('Data Sheet'!$A$19) &amp; "." &amp; RIGHT(BN39,3)),
                --(INT('Data Sheet'!$B$19) &amp; "." &amp; RIGHT(BN39,3))
            )
        ),
        "OK"
    )
)</f>
        <v>OK</v>
      </c>
      <c r="P39" s="23" t="str">
        <f>IF(BR39&lt;&gt;"",
    IF(INT('Data Sheet'!$A$19)=INT('Data Sheet'!$B$15),
        --(INT('Data Sheet'!$A$15) &amp; "." &amp; BR39),
        IF(AND((--(INT('Data Sheet'!$A$15) &amp; "." &amp; BR39)&gt;=--('Data Sheet'!$A$15)), (--(INT('Data Sheet'!$A$15) &amp; "." &amp; BR39)&lt;=--('Data Sheet'!$B$15))),
            --(INT('Data Sheet'!$A$15) &amp; "." &amp; BR39),
            --(INT('Data Sheet'!$B$15) &amp; "." &amp; BR39)
        )
    ),
    IF(BQ39&lt;&gt;"",
        IF(INT('Data Sheet'!$A$15)=INT('Data Sheet'!$B$15),
            --(INT('Data Sheet'!$A$15) &amp; "." &amp; LEFT(BQ39,3)),
            IF(AND((--(INT('Data Sheet'!$A$15) &amp; "." &amp; LEFT(BQ39,3))&gt;=--('Data Sheet'!$A$15)), (--(INT('Data Sheet'!$A$15) &amp; "." &amp; LEFT(BQ39,3))&lt;=--('Data Sheet'!$B$15))),
                --(INT('Data Sheet'!$A$15) &amp; "." &amp; LEFT(BQ39,3)),
                --(INT('Data Sheet'!$B$15) &amp; "." &amp; LEFT(BQ39,3))
            )
        ),
        "OK"
    )
)</f>
        <v>OK</v>
      </c>
      <c r="Q39" s="23" t="str">
        <f>IF(BS39&lt;&gt;"",
    IF(INT('Data Sheet'!$A$19)=INT('Data Sheet'!$B$15),
        --(INT('Data Sheet'!$A$15) &amp; "." &amp; BS39),
        IF(AND((--(INT('Data Sheet'!$A$15) &amp; "." &amp; BS39)&gt;=--('Data Sheet'!$A$15)), (--(INT('Data Sheet'!$A$15) &amp; "." &amp; BS39)&lt;=--('Data Sheet'!$B$15))),
            --(INT('Data Sheet'!$A$15) &amp; "." &amp; BS39),
            --(INT('Data Sheet'!$B$15) &amp; "." &amp; BS39)
        )
    ),
    IF(BQ39&lt;&gt;"",
        IF(INT('Data Sheet'!$A$15)=INT('Data Sheet'!$B$15),
            --(INT('Data Sheet'!$A$15) &amp; "." &amp; RIGHT(BQ39,3)),
            IF(AND((--(INT('Data Sheet'!$A$15) &amp; "." &amp; RIGHT(BQ39,3))&gt;=--('Data Sheet'!$A$15)), (--(INT('Data Sheet'!$A$15) &amp; "." &amp; RIGHT(BQ39,3))&lt;=--('Data Sheet'!$B$15))),
                --(INT('Data Sheet'!$A$15) &amp; "." &amp; RIGHT(BQ39,3)),
                --(INT('Data Sheet'!$B$15) &amp; "." &amp; RIGHT(BQ39,3))
            )
        ),
        "OK"
    )
)</f>
        <v>OK</v>
      </c>
      <c r="R39" s="20"/>
      <c r="S39" s="20"/>
      <c r="T39" s="20"/>
      <c r="U39" s="20"/>
      <c r="V39" s="20"/>
      <c r="W39" s="20"/>
      <c r="X39" s="20"/>
      <c r="Y39" s="20"/>
      <c r="Z39" s="20"/>
      <c r="AA39" s="55"/>
      <c r="AB39" s="55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1"/>
      <c r="AR39" s="21"/>
      <c r="AS39" s="21"/>
      <c r="AT39" s="21"/>
      <c r="AU39" s="21"/>
      <c r="AV39" s="21"/>
      <c r="AW39" s="22"/>
      <c r="AX39" s="99"/>
      <c r="AY39" s="20"/>
      <c r="AZ39" s="20"/>
      <c r="BA39" s="22"/>
      <c r="BC39" s="80"/>
      <c r="BD39" s="80"/>
      <c r="BE39" s="80"/>
      <c r="BF39" s="80"/>
      <c r="BG39" s="2" t="str">
        <f t="shared" si="3"/>
        <v/>
      </c>
      <c r="BH39" s="78">
        <f t="shared" si="2"/>
        <v>0</v>
      </c>
    </row>
    <row r="40" spans="2:60" x14ac:dyDescent="0.2">
      <c r="B40" s="14">
        <f t="shared" si="4"/>
        <v>32</v>
      </c>
      <c r="C40" s="15" t="str">
        <f>CONCATENATE('Data Sheet'!$B$8,'Data Sheet'!$G$2)</f>
        <v>" HWDP</v>
      </c>
      <c r="D40" s="95" t="str">
        <f t="shared" si="5"/>
        <v/>
      </c>
      <c r="E40" s="15" t="str">
        <f>IF('Sum HWDP'!$D$10="TH-Hill DS-1 Vol 3 CAT 2: Clean and Visual Ends only","N/A","OK")</f>
        <v>OK</v>
      </c>
      <c r="F40" s="15" t="str">
        <f>IF('Sum HWDP'!$D$10="TH-Hill DS-1 Vol 3 CAT 2: Clean and Visual Ends only","N/A","OK")</f>
        <v>OK</v>
      </c>
      <c r="G40" s="17"/>
      <c r="H40" s="17"/>
      <c r="I40" s="17" t="s">
        <v>51</v>
      </c>
      <c r="J40" s="17" t="str">
        <f t="shared" si="8"/>
        <v>OK</v>
      </c>
      <c r="K40" s="17" t="str">
        <f t="shared" si="9"/>
        <v>OK</v>
      </c>
      <c r="L40" s="17" t="str">
        <f>IF('Data Sheet'!$B$9="NC-50","N/A","OK")</f>
        <v>OK</v>
      </c>
      <c r="M40" s="17" t="str">
        <f>IF('Data Sheet'!$B$9="NC-50","N/A","OK")</f>
        <v>OK</v>
      </c>
      <c r="N40" s="23" t="str">
        <f>IF(BO40&lt;&gt;"",
    IF(INT('Data Sheet'!$A$19)=INT('Data Sheet'!$B$19),
        --(INT('Data Sheet'!$A$19) &amp; "." &amp; BO40),
        IF(AND((--(INT('Data Sheet'!$A$19) &amp; "." &amp; BO40)&gt;=--('Data Sheet'!$A$19)), (--(INT('Data Sheet'!$A$19) &amp; "." &amp; BO40)&lt;=--('Data Sheet'!$B$19))),
            --(INT('Data Sheet'!$A$19) &amp; "." &amp; BO40),
            --(INT('Data Sheet'!$B$19) &amp; "." &amp; BO40)
        )
    ),
    IF(BN40&lt;&gt;"",
        IF(INT('Data Sheet'!$A$19)=INT('Data Sheet'!$B$19),
            --(INT('Data Sheet'!$A$19) &amp; "." &amp; LEFT(BN40,3)),
            IF(AND((--(INT('Data Sheet'!$A$19) &amp; "." &amp; LEFT(BN40,3))&gt;=--('Data Sheet'!$A$19)), (--(INT('Data Sheet'!$A$19) &amp; "." &amp; LEFT(BN40,3))&lt;=--('Data Sheet'!$B$19))),
                --(INT('Data Sheet'!$A$19) &amp; "." &amp; LEFT(BN40,3)),
                --(INT('Data Sheet'!$B$19) &amp; "." &amp; LEFT(BN40,3))
            )
        ),
        "OK"
    )
)</f>
        <v>OK</v>
      </c>
      <c r="O40" s="23" t="str">
        <f>IF(BP40&lt;&gt;"",
    IF(INT('Data Sheet'!$A$19)=INT('Data Sheet'!$B$19),
        --(INT('Data Sheet'!$A$19) &amp; "." &amp; BP40),
        IF(AND((--(INT('Data Sheet'!$A$19) &amp; "." &amp; BP40)&gt;=--('Data Sheet'!$A$19)), (--(INT('Data Sheet'!$A$19) &amp; "." &amp; BP40)&lt;=--('Data Sheet'!$B$19))),
            --(INT('Data Sheet'!$A$19) &amp; "." &amp; BP40),
            --(INT('Data Sheet'!$B$19) &amp; "." &amp; BP40)
        )
    ),
    IF(BN40&lt;&gt;"",
        IF(INT('Data Sheet'!$A$19)=INT('Data Sheet'!$B$19),
            --(INT('Data Sheet'!$A$19) &amp; "." &amp; RIGHT(BN40,3)),
            IF(AND((--(INT('Data Sheet'!$A$19) &amp; "." &amp; RIGHT(BN40,3))&gt;=--('Data Sheet'!$A$19)), (--(INT('Data Sheet'!$A$19) &amp; "." &amp; RIGHT(BN40,3))&lt;=--('Data Sheet'!$B$19))),
                --(INT('Data Sheet'!$A$19) &amp; "." &amp; RIGHT(BN40,3)),
                --(INT('Data Sheet'!$B$19) &amp; "." &amp; RIGHT(BN40,3))
            )
        ),
        "OK"
    )
)</f>
        <v>OK</v>
      </c>
      <c r="P40" s="23" t="str">
        <f>IF(BR40&lt;&gt;"",
    IF(INT('Data Sheet'!$A$19)=INT('Data Sheet'!$B$15),
        --(INT('Data Sheet'!$A$15) &amp; "." &amp; BR40),
        IF(AND((--(INT('Data Sheet'!$A$15) &amp; "." &amp; BR40)&gt;=--('Data Sheet'!$A$15)), (--(INT('Data Sheet'!$A$15) &amp; "." &amp; BR40)&lt;=--('Data Sheet'!$B$15))),
            --(INT('Data Sheet'!$A$15) &amp; "." &amp; BR40),
            --(INT('Data Sheet'!$B$15) &amp; "." &amp; BR40)
        )
    ),
    IF(BQ40&lt;&gt;"",
        IF(INT('Data Sheet'!$A$15)=INT('Data Sheet'!$B$15),
            --(INT('Data Sheet'!$A$15) &amp; "." &amp; LEFT(BQ40,3)),
            IF(AND((--(INT('Data Sheet'!$A$15) &amp; "." &amp; LEFT(BQ40,3))&gt;=--('Data Sheet'!$A$15)), (--(INT('Data Sheet'!$A$15) &amp; "." &amp; LEFT(BQ40,3))&lt;=--('Data Sheet'!$B$15))),
                --(INT('Data Sheet'!$A$15) &amp; "." &amp; LEFT(BQ40,3)),
                --(INT('Data Sheet'!$B$15) &amp; "." &amp; LEFT(BQ40,3))
            )
        ),
        "OK"
    )
)</f>
        <v>OK</v>
      </c>
      <c r="Q40" s="23" t="str">
        <f>IF(BS40&lt;&gt;"",
    IF(INT('Data Sheet'!$A$19)=INT('Data Sheet'!$B$15),
        --(INT('Data Sheet'!$A$15) &amp; "." &amp; BS40),
        IF(AND((--(INT('Data Sheet'!$A$15) &amp; "." &amp; BS40)&gt;=--('Data Sheet'!$A$15)), (--(INT('Data Sheet'!$A$15) &amp; "." &amp; BS40)&lt;=--('Data Sheet'!$B$15))),
            --(INT('Data Sheet'!$A$15) &amp; "." &amp; BS40),
            --(INT('Data Sheet'!$B$15) &amp; "." &amp; BS40)
        )
    ),
    IF(BQ40&lt;&gt;"",
        IF(INT('Data Sheet'!$A$15)=INT('Data Sheet'!$B$15),
            --(INT('Data Sheet'!$A$15) &amp; "." &amp; RIGHT(BQ40,3)),
            IF(AND((--(INT('Data Sheet'!$A$15) &amp; "." &amp; RIGHT(BQ40,3))&gt;=--('Data Sheet'!$A$15)), (--(INT('Data Sheet'!$A$15) &amp; "." &amp; RIGHT(BQ40,3))&lt;=--('Data Sheet'!$B$15))),
                --(INT('Data Sheet'!$A$15) &amp; "." &amp; RIGHT(BQ40,3)),
                --(INT('Data Sheet'!$B$15) &amp; "." &amp; RIGHT(BQ40,3))
            )
        ),
        "OK"
    )
)</f>
        <v>OK</v>
      </c>
      <c r="R40" s="20"/>
      <c r="S40" s="20"/>
      <c r="T40" s="20"/>
      <c r="U40" s="20"/>
      <c r="V40" s="20"/>
      <c r="W40" s="20"/>
      <c r="X40" s="20"/>
      <c r="Y40" s="20"/>
      <c r="Z40" s="20"/>
      <c r="AA40" s="55"/>
      <c r="AB40" s="55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1"/>
      <c r="AR40" s="21"/>
      <c r="AS40" s="21"/>
      <c r="AT40" s="21"/>
      <c r="AU40" s="21"/>
      <c r="AV40" s="21"/>
      <c r="AW40" s="22"/>
      <c r="AX40" s="99"/>
      <c r="AY40" s="20"/>
      <c r="AZ40" s="20"/>
      <c r="BA40" s="22"/>
      <c r="BC40" s="80"/>
      <c r="BD40" s="80"/>
      <c r="BE40" s="80"/>
      <c r="BF40" s="80"/>
      <c r="BG40" s="2" t="str">
        <f t="shared" si="3"/>
        <v/>
      </c>
      <c r="BH40" s="78">
        <f t="shared" si="2"/>
        <v>0</v>
      </c>
    </row>
    <row r="41" spans="2:60" x14ac:dyDescent="0.2">
      <c r="B41" s="14">
        <f t="shared" si="4"/>
        <v>33</v>
      </c>
      <c r="C41" s="15" t="str">
        <f>CONCATENATE('Data Sheet'!$B$8,'Data Sheet'!$G$2)</f>
        <v>" HWDP</v>
      </c>
      <c r="D41" s="95" t="str">
        <f t="shared" si="5"/>
        <v/>
      </c>
      <c r="E41" s="15" t="str">
        <f>IF('Sum HWDP'!$D$10="TH-Hill DS-1 Vol 3 CAT 2: Clean and Visual Ends only","N/A","OK")</f>
        <v>OK</v>
      </c>
      <c r="F41" s="15" t="str">
        <f>IF('Sum HWDP'!$D$10="TH-Hill DS-1 Vol 3 CAT 2: Clean and Visual Ends only","N/A","OK")</f>
        <v>OK</v>
      </c>
      <c r="G41" s="17"/>
      <c r="H41" s="17"/>
      <c r="I41" s="17" t="s">
        <v>51</v>
      </c>
      <c r="J41" s="17" t="str">
        <f t="shared" si="8"/>
        <v>OK</v>
      </c>
      <c r="K41" s="17" t="str">
        <f t="shared" si="9"/>
        <v>OK</v>
      </c>
      <c r="L41" s="17" t="str">
        <f>IF('Data Sheet'!$B$9="NC-50","N/A","OK")</f>
        <v>OK</v>
      </c>
      <c r="M41" s="17" t="str">
        <f>IF('Data Sheet'!$B$9="NC-50","N/A","OK")</f>
        <v>OK</v>
      </c>
      <c r="N41" s="23" t="str">
        <f>IF(BO41&lt;&gt;"",
    IF(INT('Data Sheet'!$A$19)=INT('Data Sheet'!$B$19),
        --(INT('Data Sheet'!$A$19) &amp; "." &amp; BO41),
        IF(AND((--(INT('Data Sheet'!$A$19) &amp; "." &amp; BO41)&gt;=--('Data Sheet'!$A$19)), (--(INT('Data Sheet'!$A$19) &amp; "." &amp; BO41)&lt;=--('Data Sheet'!$B$19))),
            --(INT('Data Sheet'!$A$19) &amp; "." &amp; BO41),
            --(INT('Data Sheet'!$B$19) &amp; "." &amp; BO41)
        )
    ),
    IF(BN41&lt;&gt;"",
        IF(INT('Data Sheet'!$A$19)=INT('Data Sheet'!$B$19),
            --(INT('Data Sheet'!$A$19) &amp; "." &amp; LEFT(BN41,3)),
            IF(AND((--(INT('Data Sheet'!$A$19) &amp; "." &amp; LEFT(BN41,3))&gt;=--('Data Sheet'!$A$19)), (--(INT('Data Sheet'!$A$19) &amp; "." &amp; LEFT(BN41,3))&lt;=--('Data Sheet'!$B$19))),
                --(INT('Data Sheet'!$A$19) &amp; "." &amp; LEFT(BN41,3)),
                --(INT('Data Sheet'!$B$19) &amp; "." &amp; LEFT(BN41,3))
            )
        ),
        "OK"
    )
)</f>
        <v>OK</v>
      </c>
      <c r="O41" s="23" t="str">
        <f>IF(BP41&lt;&gt;"",
    IF(INT('Data Sheet'!$A$19)=INT('Data Sheet'!$B$19),
        --(INT('Data Sheet'!$A$19) &amp; "." &amp; BP41),
        IF(AND((--(INT('Data Sheet'!$A$19) &amp; "." &amp; BP41)&gt;=--('Data Sheet'!$A$19)), (--(INT('Data Sheet'!$A$19) &amp; "." &amp; BP41)&lt;=--('Data Sheet'!$B$19))),
            --(INT('Data Sheet'!$A$19) &amp; "." &amp; BP41),
            --(INT('Data Sheet'!$B$19) &amp; "." &amp; BP41)
        )
    ),
    IF(BN41&lt;&gt;"",
        IF(INT('Data Sheet'!$A$19)=INT('Data Sheet'!$B$19),
            --(INT('Data Sheet'!$A$19) &amp; "." &amp; RIGHT(BN41,3)),
            IF(AND((--(INT('Data Sheet'!$A$19) &amp; "." &amp; RIGHT(BN41,3))&gt;=--('Data Sheet'!$A$19)), (--(INT('Data Sheet'!$A$19) &amp; "." &amp; RIGHT(BN41,3))&lt;=--('Data Sheet'!$B$19))),
                --(INT('Data Sheet'!$A$19) &amp; "." &amp; RIGHT(BN41,3)),
                --(INT('Data Sheet'!$B$19) &amp; "." &amp; RIGHT(BN41,3))
            )
        ),
        "OK"
    )
)</f>
        <v>OK</v>
      </c>
      <c r="P41" s="23" t="str">
        <f>IF(BR41&lt;&gt;"",
    IF(INT('Data Sheet'!$A$19)=INT('Data Sheet'!$B$15),
        --(INT('Data Sheet'!$A$15) &amp; "." &amp; BR41),
        IF(AND((--(INT('Data Sheet'!$A$15) &amp; "." &amp; BR41)&gt;=--('Data Sheet'!$A$15)), (--(INT('Data Sheet'!$A$15) &amp; "." &amp; BR41)&lt;=--('Data Sheet'!$B$15))),
            --(INT('Data Sheet'!$A$15) &amp; "." &amp; BR41),
            --(INT('Data Sheet'!$B$15) &amp; "." &amp; BR41)
        )
    ),
    IF(BQ41&lt;&gt;"",
        IF(INT('Data Sheet'!$A$15)=INT('Data Sheet'!$B$15),
            --(INT('Data Sheet'!$A$15) &amp; "." &amp; LEFT(BQ41,3)),
            IF(AND((--(INT('Data Sheet'!$A$15) &amp; "." &amp; LEFT(BQ41,3))&gt;=--('Data Sheet'!$A$15)), (--(INT('Data Sheet'!$A$15) &amp; "." &amp; LEFT(BQ41,3))&lt;=--('Data Sheet'!$B$15))),
                --(INT('Data Sheet'!$A$15) &amp; "." &amp; LEFT(BQ41,3)),
                --(INT('Data Sheet'!$B$15) &amp; "." &amp; LEFT(BQ41,3))
            )
        ),
        "OK"
    )
)</f>
        <v>OK</v>
      </c>
      <c r="Q41" s="23" t="str">
        <f>IF(BS41&lt;&gt;"",
    IF(INT('Data Sheet'!$A$19)=INT('Data Sheet'!$B$15),
        --(INT('Data Sheet'!$A$15) &amp; "." &amp; BS41),
        IF(AND((--(INT('Data Sheet'!$A$15) &amp; "." &amp; BS41)&gt;=--('Data Sheet'!$A$15)), (--(INT('Data Sheet'!$A$15) &amp; "." &amp; BS41)&lt;=--('Data Sheet'!$B$15))),
            --(INT('Data Sheet'!$A$15) &amp; "." &amp; BS41),
            --(INT('Data Sheet'!$B$15) &amp; "." &amp; BS41)
        )
    ),
    IF(BQ41&lt;&gt;"",
        IF(INT('Data Sheet'!$A$15)=INT('Data Sheet'!$B$15),
            --(INT('Data Sheet'!$A$15) &amp; "." &amp; RIGHT(BQ41,3)),
            IF(AND((--(INT('Data Sheet'!$A$15) &amp; "." &amp; RIGHT(BQ41,3))&gt;=--('Data Sheet'!$A$15)), (--(INT('Data Sheet'!$A$15) &amp; "." &amp; RIGHT(BQ41,3))&lt;=--('Data Sheet'!$B$15))),
                --(INT('Data Sheet'!$A$15) &amp; "." &amp; RIGHT(BQ41,3)),
                --(INT('Data Sheet'!$B$15) &amp; "." &amp; RIGHT(BQ41,3))
            )
        ),
        "OK"
    )
)</f>
        <v>OK</v>
      </c>
      <c r="R41" s="20"/>
      <c r="S41" s="20"/>
      <c r="T41" s="20"/>
      <c r="U41" s="20"/>
      <c r="V41" s="20"/>
      <c r="W41" s="20"/>
      <c r="X41" s="20"/>
      <c r="Y41" s="20"/>
      <c r="Z41" s="20"/>
      <c r="AA41" s="55"/>
      <c r="AB41" s="55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1"/>
      <c r="AR41" s="21"/>
      <c r="AS41" s="21"/>
      <c r="AT41" s="21"/>
      <c r="AU41" s="21"/>
      <c r="AV41" s="21"/>
      <c r="AW41" s="22"/>
      <c r="AX41" s="99"/>
      <c r="AY41" s="20"/>
      <c r="AZ41" s="20"/>
      <c r="BA41" s="22"/>
      <c r="BC41" s="80"/>
      <c r="BD41" s="80"/>
      <c r="BE41" s="80"/>
      <c r="BF41" s="80"/>
      <c r="BG41" s="2" t="str">
        <f t="shared" si="3"/>
        <v/>
      </c>
      <c r="BH41" s="78">
        <f t="shared" si="2"/>
        <v>0</v>
      </c>
    </row>
    <row r="42" spans="2:60" x14ac:dyDescent="0.2">
      <c r="B42" s="14">
        <f t="shared" si="4"/>
        <v>34</v>
      </c>
      <c r="C42" s="15" t="str">
        <f>CONCATENATE('Data Sheet'!$B$8,'Data Sheet'!$G$2)</f>
        <v>" HWDP</v>
      </c>
      <c r="D42" s="95" t="str">
        <f t="shared" si="5"/>
        <v/>
      </c>
      <c r="E42" s="15" t="str">
        <f>IF('Sum HWDP'!$D$10="TH-Hill DS-1 Vol 3 CAT 2: Clean and Visual Ends only","N/A","OK")</f>
        <v>OK</v>
      </c>
      <c r="F42" s="15" t="str">
        <f>IF('Sum HWDP'!$D$10="TH-Hill DS-1 Vol 3 CAT 2: Clean and Visual Ends only","N/A","OK")</f>
        <v>OK</v>
      </c>
      <c r="G42" s="17"/>
      <c r="H42" s="17"/>
      <c r="I42" s="17" t="s">
        <v>51</v>
      </c>
      <c r="J42" s="17" t="str">
        <f t="shared" si="8"/>
        <v>OK</v>
      </c>
      <c r="K42" s="17" t="str">
        <f t="shared" si="9"/>
        <v>OK</v>
      </c>
      <c r="L42" s="17" t="str">
        <f>IF('Data Sheet'!$B$9="NC-50","N/A","OK")</f>
        <v>OK</v>
      </c>
      <c r="M42" s="17" t="str">
        <f>IF('Data Sheet'!$B$9="NC-50","N/A","OK")</f>
        <v>OK</v>
      </c>
      <c r="N42" s="23" t="str">
        <f>IF(BO42&lt;&gt;"",
    IF(INT('Data Sheet'!$A$19)=INT('Data Sheet'!$B$19),
        --(INT('Data Sheet'!$A$19) &amp; "." &amp; BO42),
        IF(AND((--(INT('Data Sheet'!$A$19) &amp; "." &amp; BO42)&gt;=--('Data Sheet'!$A$19)), (--(INT('Data Sheet'!$A$19) &amp; "." &amp; BO42)&lt;=--('Data Sheet'!$B$19))),
            --(INT('Data Sheet'!$A$19) &amp; "." &amp; BO42),
            --(INT('Data Sheet'!$B$19) &amp; "." &amp; BO42)
        )
    ),
    IF(BN42&lt;&gt;"",
        IF(INT('Data Sheet'!$A$19)=INT('Data Sheet'!$B$19),
            --(INT('Data Sheet'!$A$19) &amp; "." &amp; LEFT(BN42,3)),
            IF(AND((--(INT('Data Sheet'!$A$19) &amp; "." &amp; LEFT(BN42,3))&gt;=--('Data Sheet'!$A$19)), (--(INT('Data Sheet'!$A$19) &amp; "." &amp; LEFT(BN42,3))&lt;=--('Data Sheet'!$B$19))),
                --(INT('Data Sheet'!$A$19) &amp; "." &amp; LEFT(BN42,3)),
                --(INT('Data Sheet'!$B$19) &amp; "." &amp; LEFT(BN42,3))
            )
        ),
        "OK"
    )
)</f>
        <v>OK</v>
      </c>
      <c r="O42" s="23" t="str">
        <f>IF(BP42&lt;&gt;"",
    IF(INT('Data Sheet'!$A$19)=INT('Data Sheet'!$B$19),
        --(INT('Data Sheet'!$A$19) &amp; "." &amp; BP42),
        IF(AND((--(INT('Data Sheet'!$A$19) &amp; "." &amp; BP42)&gt;=--('Data Sheet'!$A$19)), (--(INT('Data Sheet'!$A$19) &amp; "." &amp; BP42)&lt;=--('Data Sheet'!$B$19))),
            --(INT('Data Sheet'!$A$19) &amp; "." &amp; BP42),
            --(INT('Data Sheet'!$B$19) &amp; "." &amp; BP42)
        )
    ),
    IF(BN42&lt;&gt;"",
        IF(INT('Data Sheet'!$A$19)=INT('Data Sheet'!$B$19),
            --(INT('Data Sheet'!$A$19) &amp; "." &amp; RIGHT(BN42,3)),
            IF(AND((--(INT('Data Sheet'!$A$19) &amp; "." &amp; RIGHT(BN42,3))&gt;=--('Data Sheet'!$A$19)), (--(INT('Data Sheet'!$A$19) &amp; "." &amp; RIGHT(BN42,3))&lt;=--('Data Sheet'!$B$19))),
                --(INT('Data Sheet'!$A$19) &amp; "." &amp; RIGHT(BN42,3)),
                --(INT('Data Sheet'!$B$19) &amp; "." &amp; RIGHT(BN42,3))
            )
        ),
        "OK"
    )
)</f>
        <v>OK</v>
      </c>
      <c r="P42" s="23" t="str">
        <f>IF(BR42&lt;&gt;"",
    IF(INT('Data Sheet'!$A$19)=INT('Data Sheet'!$B$15),
        --(INT('Data Sheet'!$A$15) &amp; "." &amp; BR42),
        IF(AND((--(INT('Data Sheet'!$A$15) &amp; "." &amp; BR42)&gt;=--('Data Sheet'!$A$15)), (--(INT('Data Sheet'!$A$15) &amp; "." &amp; BR42)&lt;=--('Data Sheet'!$B$15))),
            --(INT('Data Sheet'!$A$15) &amp; "." &amp; BR42),
            --(INT('Data Sheet'!$B$15) &amp; "." &amp; BR42)
        )
    ),
    IF(BQ42&lt;&gt;"",
        IF(INT('Data Sheet'!$A$15)=INT('Data Sheet'!$B$15),
            --(INT('Data Sheet'!$A$15) &amp; "." &amp; LEFT(BQ42,3)),
            IF(AND((--(INT('Data Sheet'!$A$15) &amp; "." &amp; LEFT(BQ42,3))&gt;=--('Data Sheet'!$A$15)), (--(INT('Data Sheet'!$A$15) &amp; "." &amp; LEFT(BQ42,3))&lt;=--('Data Sheet'!$B$15))),
                --(INT('Data Sheet'!$A$15) &amp; "." &amp; LEFT(BQ42,3)),
                --(INT('Data Sheet'!$B$15) &amp; "." &amp; LEFT(BQ42,3))
            )
        ),
        "OK"
    )
)</f>
        <v>OK</v>
      </c>
      <c r="Q42" s="23" t="str">
        <f>IF(BS42&lt;&gt;"",
    IF(INT('Data Sheet'!$A$19)=INT('Data Sheet'!$B$15),
        --(INT('Data Sheet'!$A$15) &amp; "." &amp; BS42),
        IF(AND((--(INT('Data Sheet'!$A$15) &amp; "." &amp; BS42)&gt;=--('Data Sheet'!$A$15)), (--(INT('Data Sheet'!$A$15) &amp; "." &amp; BS42)&lt;=--('Data Sheet'!$B$15))),
            --(INT('Data Sheet'!$A$15) &amp; "." &amp; BS42),
            --(INT('Data Sheet'!$B$15) &amp; "." &amp; BS42)
        )
    ),
    IF(BQ42&lt;&gt;"",
        IF(INT('Data Sheet'!$A$15)=INT('Data Sheet'!$B$15),
            --(INT('Data Sheet'!$A$15) &amp; "." &amp; RIGHT(BQ42,3)),
            IF(AND((--(INT('Data Sheet'!$A$15) &amp; "." &amp; RIGHT(BQ42,3))&gt;=--('Data Sheet'!$A$15)), (--(INT('Data Sheet'!$A$15) &amp; "." &amp; RIGHT(BQ42,3))&lt;=--('Data Sheet'!$B$15))),
                --(INT('Data Sheet'!$A$15) &amp; "." &amp; RIGHT(BQ42,3)),
                --(INT('Data Sheet'!$B$15) &amp; "." &amp; RIGHT(BQ42,3))
            )
        ),
        "OK"
    )
)</f>
        <v>OK</v>
      </c>
      <c r="R42" s="20"/>
      <c r="S42" s="20"/>
      <c r="T42" s="20"/>
      <c r="U42" s="20"/>
      <c r="V42" s="20"/>
      <c r="W42" s="20"/>
      <c r="X42" s="20"/>
      <c r="Y42" s="20"/>
      <c r="Z42" s="20"/>
      <c r="AA42" s="55"/>
      <c r="AB42" s="55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1"/>
      <c r="AR42" s="21"/>
      <c r="AS42" s="21"/>
      <c r="AT42" s="21"/>
      <c r="AU42" s="21"/>
      <c r="AV42" s="21"/>
      <c r="AW42" s="22"/>
      <c r="AX42" s="99"/>
      <c r="AY42" s="20"/>
      <c r="AZ42" s="20"/>
      <c r="BA42" s="22"/>
      <c r="BC42" s="80"/>
      <c r="BD42" s="80"/>
      <c r="BE42" s="80"/>
      <c r="BF42" s="80"/>
      <c r="BG42" s="2" t="str">
        <f t="shared" si="3"/>
        <v/>
      </c>
      <c r="BH42" s="78">
        <f t="shared" si="2"/>
        <v>0</v>
      </c>
    </row>
    <row r="43" spans="2:60" x14ac:dyDescent="0.2">
      <c r="B43" s="14">
        <f t="shared" si="4"/>
        <v>35</v>
      </c>
      <c r="C43" s="15" t="str">
        <f>CONCATENATE('Data Sheet'!$B$8,'Data Sheet'!$G$2)</f>
        <v>" HWDP</v>
      </c>
      <c r="D43" s="95" t="str">
        <f t="shared" si="5"/>
        <v/>
      </c>
      <c r="E43" s="15" t="str">
        <f>IF('Sum HWDP'!$D$10="TH-Hill DS-1 Vol 3 CAT 2: Clean and Visual Ends only","N/A","OK")</f>
        <v>OK</v>
      </c>
      <c r="F43" s="15" t="str">
        <f>IF('Sum HWDP'!$D$10="TH-Hill DS-1 Vol 3 CAT 2: Clean and Visual Ends only","N/A","OK")</f>
        <v>OK</v>
      </c>
      <c r="G43" s="17"/>
      <c r="H43" s="17"/>
      <c r="I43" s="17" t="s">
        <v>51</v>
      </c>
      <c r="J43" s="17" t="str">
        <f t="shared" si="8"/>
        <v>OK</v>
      </c>
      <c r="K43" s="17" t="str">
        <f t="shared" si="9"/>
        <v>OK</v>
      </c>
      <c r="L43" s="17" t="str">
        <f>IF('Data Sheet'!$B$9="NC-50","N/A","OK")</f>
        <v>OK</v>
      </c>
      <c r="M43" s="17" t="str">
        <f>IF('Data Sheet'!$B$9="NC-50","N/A","OK")</f>
        <v>OK</v>
      </c>
      <c r="N43" s="23" t="str">
        <f>IF(BO43&lt;&gt;"",
    IF(INT('Data Sheet'!$A$19)=INT('Data Sheet'!$B$19),
        --(INT('Data Sheet'!$A$19) &amp; "." &amp; BO43),
        IF(AND((--(INT('Data Sheet'!$A$19) &amp; "." &amp; BO43)&gt;=--('Data Sheet'!$A$19)), (--(INT('Data Sheet'!$A$19) &amp; "." &amp; BO43)&lt;=--('Data Sheet'!$B$19))),
            --(INT('Data Sheet'!$A$19) &amp; "." &amp; BO43),
            --(INT('Data Sheet'!$B$19) &amp; "." &amp; BO43)
        )
    ),
    IF(BN43&lt;&gt;"",
        IF(INT('Data Sheet'!$A$19)=INT('Data Sheet'!$B$19),
            --(INT('Data Sheet'!$A$19) &amp; "." &amp; LEFT(BN43,3)),
            IF(AND((--(INT('Data Sheet'!$A$19) &amp; "." &amp; LEFT(BN43,3))&gt;=--('Data Sheet'!$A$19)), (--(INT('Data Sheet'!$A$19) &amp; "." &amp; LEFT(BN43,3))&lt;=--('Data Sheet'!$B$19))),
                --(INT('Data Sheet'!$A$19) &amp; "." &amp; LEFT(BN43,3)),
                --(INT('Data Sheet'!$B$19) &amp; "." &amp; LEFT(BN43,3))
            )
        ),
        "OK"
    )
)</f>
        <v>OK</v>
      </c>
      <c r="O43" s="23" t="str">
        <f>IF(BP43&lt;&gt;"",
    IF(INT('Data Sheet'!$A$19)=INT('Data Sheet'!$B$19),
        --(INT('Data Sheet'!$A$19) &amp; "." &amp; BP43),
        IF(AND((--(INT('Data Sheet'!$A$19) &amp; "." &amp; BP43)&gt;=--('Data Sheet'!$A$19)), (--(INT('Data Sheet'!$A$19) &amp; "." &amp; BP43)&lt;=--('Data Sheet'!$B$19))),
            --(INT('Data Sheet'!$A$19) &amp; "." &amp; BP43),
            --(INT('Data Sheet'!$B$19) &amp; "." &amp; BP43)
        )
    ),
    IF(BN43&lt;&gt;"",
        IF(INT('Data Sheet'!$A$19)=INT('Data Sheet'!$B$19),
            --(INT('Data Sheet'!$A$19) &amp; "." &amp; RIGHT(BN43,3)),
            IF(AND((--(INT('Data Sheet'!$A$19) &amp; "." &amp; RIGHT(BN43,3))&gt;=--('Data Sheet'!$A$19)), (--(INT('Data Sheet'!$A$19) &amp; "." &amp; RIGHT(BN43,3))&lt;=--('Data Sheet'!$B$19))),
                --(INT('Data Sheet'!$A$19) &amp; "." &amp; RIGHT(BN43,3)),
                --(INT('Data Sheet'!$B$19) &amp; "." &amp; RIGHT(BN43,3))
            )
        ),
        "OK"
    )
)</f>
        <v>OK</v>
      </c>
      <c r="P43" s="23" t="str">
        <f>IF(BR43&lt;&gt;"",
    IF(INT('Data Sheet'!$A$19)=INT('Data Sheet'!$B$15),
        --(INT('Data Sheet'!$A$15) &amp; "." &amp; BR43),
        IF(AND((--(INT('Data Sheet'!$A$15) &amp; "." &amp; BR43)&gt;=--('Data Sheet'!$A$15)), (--(INT('Data Sheet'!$A$15) &amp; "." &amp; BR43)&lt;=--('Data Sheet'!$B$15))),
            --(INT('Data Sheet'!$A$15) &amp; "." &amp; BR43),
            --(INT('Data Sheet'!$B$15) &amp; "." &amp; BR43)
        )
    ),
    IF(BQ43&lt;&gt;"",
        IF(INT('Data Sheet'!$A$15)=INT('Data Sheet'!$B$15),
            --(INT('Data Sheet'!$A$15) &amp; "." &amp; LEFT(BQ43,3)),
            IF(AND((--(INT('Data Sheet'!$A$15) &amp; "." &amp; LEFT(BQ43,3))&gt;=--('Data Sheet'!$A$15)), (--(INT('Data Sheet'!$A$15) &amp; "." &amp; LEFT(BQ43,3))&lt;=--('Data Sheet'!$B$15))),
                --(INT('Data Sheet'!$A$15) &amp; "." &amp; LEFT(BQ43,3)),
                --(INT('Data Sheet'!$B$15) &amp; "." &amp; LEFT(BQ43,3))
            )
        ),
        "OK"
    )
)</f>
        <v>OK</v>
      </c>
      <c r="Q43" s="23" t="str">
        <f>IF(BS43&lt;&gt;"",
    IF(INT('Data Sheet'!$A$19)=INT('Data Sheet'!$B$15),
        --(INT('Data Sheet'!$A$15) &amp; "." &amp; BS43),
        IF(AND((--(INT('Data Sheet'!$A$15) &amp; "." &amp; BS43)&gt;=--('Data Sheet'!$A$15)), (--(INT('Data Sheet'!$A$15) &amp; "." &amp; BS43)&lt;=--('Data Sheet'!$B$15))),
            --(INT('Data Sheet'!$A$15) &amp; "." &amp; BS43),
            --(INT('Data Sheet'!$B$15) &amp; "." &amp; BS43)
        )
    ),
    IF(BQ43&lt;&gt;"",
        IF(INT('Data Sheet'!$A$15)=INT('Data Sheet'!$B$15),
            --(INT('Data Sheet'!$A$15) &amp; "." &amp; RIGHT(BQ43,3)),
            IF(AND((--(INT('Data Sheet'!$A$15) &amp; "." &amp; RIGHT(BQ43,3))&gt;=--('Data Sheet'!$A$15)), (--(INT('Data Sheet'!$A$15) &amp; "." &amp; RIGHT(BQ43,3))&lt;=--('Data Sheet'!$B$15))),
                --(INT('Data Sheet'!$A$15) &amp; "." &amp; RIGHT(BQ43,3)),
                --(INT('Data Sheet'!$B$15) &amp; "." &amp; RIGHT(BQ43,3))
            )
        ),
        "OK"
    )
)</f>
        <v>OK</v>
      </c>
      <c r="R43" s="20"/>
      <c r="S43" s="20"/>
      <c r="T43" s="20"/>
      <c r="U43" s="20"/>
      <c r="V43" s="20"/>
      <c r="W43" s="20"/>
      <c r="X43" s="20"/>
      <c r="Y43" s="20"/>
      <c r="Z43" s="20"/>
      <c r="AA43" s="55"/>
      <c r="AB43" s="55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1"/>
      <c r="AR43" s="21"/>
      <c r="AS43" s="21"/>
      <c r="AT43" s="21"/>
      <c r="AU43" s="21"/>
      <c r="AV43" s="21"/>
      <c r="AW43" s="22"/>
      <c r="AX43" s="99"/>
      <c r="AY43" s="20"/>
      <c r="AZ43" s="20"/>
      <c r="BA43" s="22"/>
      <c r="BC43" s="80"/>
      <c r="BD43" s="80"/>
      <c r="BE43" s="80"/>
      <c r="BF43" s="80"/>
      <c r="BG43" s="2" t="str">
        <f t="shared" si="3"/>
        <v/>
      </c>
      <c r="BH43" s="78">
        <f t="shared" si="2"/>
        <v>0</v>
      </c>
    </row>
    <row r="44" spans="2:60" x14ac:dyDescent="0.2">
      <c r="B44" s="14">
        <f t="shared" si="4"/>
        <v>36</v>
      </c>
      <c r="C44" s="15" t="str">
        <f>CONCATENATE('Data Sheet'!$B$8,'Data Sheet'!$G$2)</f>
        <v>" HWDP</v>
      </c>
      <c r="D44" s="95" t="str">
        <f t="shared" si="5"/>
        <v/>
      </c>
      <c r="E44" s="15" t="str">
        <f>IF('Sum HWDP'!$D$10="TH-Hill DS-1 Vol 3 CAT 2: Clean and Visual Ends only","N/A","OK")</f>
        <v>OK</v>
      </c>
      <c r="F44" s="15" t="str">
        <f>IF('Sum HWDP'!$D$10="TH-Hill DS-1 Vol 3 CAT 2: Clean and Visual Ends only","N/A","OK")</f>
        <v>OK</v>
      </c>
      <c r="G44" s="17"/>
      <c r="H44" s="17"/>
      <c r="I44" s="17" t="s">
        <v>51</v>
      </c>
      <c r="J44" s="17" t="str">
        <f t="shared" si="8"/>
        <v>OK</v>
      </c>
      <c r="K44" s="17" t="str">
        <f t="shared" si="9"/>
        <v>OK</v>
      </c>
      <c r="L44" s="17" t="str">
        <f>IF('Data Sheet'!$B$9="NC-50","N/A","OK")</f>
        <v>OK</v>
      </c>
      <c r="M44" s="17" t="str">
        <f>IF('Data Sheet'!$B$9="NC-50","N/A","OK")</f>
        <v>OK</v>
      </c>
      <c r="N44" s="23" t="str">
        <f>IF(BO44&lt;&gt;"",
    IF(INT('Data Sheet'!$A$19)=INT('Data Sheet'!$B$19),
        --(INT('Data Sheet'!$A$19) &amp; "." &amp; BO44),
        IF(AND((--(INT('Data Sheet'!$A$19) &amp; "." &amp; BO44)&gt;=--('Data Sheet'!$A$19)), (--(INT('Data Sheet'!$A$19) &amp; "." &amp; BO44)&lt;=--('Data Sheet'!$B$19))),
            --(INT('Data Sheet'!$A$19) &amp; "." &amp; BO44),
            --(INT('Data Sheet'!$B$19) &amp; "." &amp; BO44)
        )
    ),
    IF(BN44&lt;&gt;"",
        IF(INT('Data Sheet'!$A$19)=INT('Data Sheet'!$B$19),
            --(INT('Data Sheet'!$A$19) &amp; "." &amp; LEFT(BN44,3)),
            IF(AND((--(INT('Data Sheet'!$A$19) &amp; "." &amp; LEFT(BN44,3))&gt;=--('Data Sheet'!$A$19)), (--(INT('Data Sheet'!$A$19) &amp; "." &amp; LEFT(BN44,3))&lt;=--('Data Sheet'!$B$19))),
                --(INT('Data Sheet'!$A$19) &amp; "." &amp; LEFT(BN44,3)),
                --(INT('Data Sheet'!$B$19) &amp; "." &amp; LEFT(BN44,3))
            )
        ),
        "OK"
    )
)</f>
        <v>OK</v>
      </c>
      <c r="O44" s="23" t="str">
        <f>IF(BP44&lt;&gt;"",
    IF(INT('Data Sheet'!$A$19)=INT('Data Sheet'!$B$19),
        --(INT('Data Sheet'!$A$19) &amp; "." &amp; BP44),
        IF(AND((--(INT('Data Sheet'!$A$19) &amp; "." &amp; BP44)&gt;=--('Data Sheet'!$A$19)), (--(INT('Data Sheet'!$A$19) &amp; "." &amp; BP44)&lt;=--('Data Sheet'!$B$19))),
            --(INT('Data Sheet'!$A$19) &amp; "." &amp; BP44),
            --(INT('Data Sheet'!$B$19) &amp; "." &amp; BP44)
        )
    ),
    IF(BN44&lt;&gt;"",
        IF(INT('Data Sheet'!$A$19)=INT('Data Sheet'!$B$19),
            --(INT('Data Sheet'!$A$19) &amp; "." &amp; RIGHT(BN44,3)),
            IF(AND((--(INT('Data Sheet'!$A$19) &amp; "." &amp; RIGHT(BN44,3))&gt;=--('Data Sheet'!$A$19)), (--(INT('Data Sheet'!$A$19) &amp; "." &amp; RIGHT(BN44,3))&lt;=--('Data Sheet'!$B$19))),
                --(INT('Data Sheet'!$A$19) &amp; "." &amp; RIGHT(BN44,3)),
                --(INT('Data Sheet'!$B$19) &amp; "." &amp; RIGHT(BN44,3))
            )
        ),
        "OK"
    )
)</f>
        <v>OK</v>
      </c>
      <c r="P44" s="23" t="str">
        <f>IF(BR44&lt;&gt;"",
    IF(INT('Data Sheet'!$A$19)=INT('Data Sheet'!$B$15),
        --(INT('Data Sheet'!$A$15) &amp; "." &amp; BR44),
        IF(AND((--(INT('Data Sheet'!$A$15) &amp; "." &amp; BR44)&gt;=--('Data Sheet'!$A$15)), (--(INT('Data Sheet'!$A$15) &amp; "." &amp; BR44)&lt;=--('Data Sheet'!$B$15))),
            --(INT('Data Sheet'!$A$15) &amp; "." &amp; BR44),
            --(INT('Data Sheet'!$B$15) &amp; "." &amp; BR44)
        )
    ),
    IF(BQ44&lt;&gt;"",
        IF(INT('Data Sheet'!$A$15)=INT('Data Sheet'!$B$15),
            --(INT('Data Sheet'!$A$15) &amp; "." &amp; LEFT(BQ44,3)),
            IF(AND((--(INT('Data Sheet'!$A$15) &amp; "." &amp; LEFT(BQ44,3))&gt;=--('Data Sheet'!$A$15)), (--(INT('Data Sheet'!$A$15) &amp; "." &amp; LEFT(BQ44,3))&lt;=--('Data Sheet'!$B$15))),
                --(INT('Data Sheet'!$A$15) &amp; "." &amp; LEFT(BQ44,3)),
                --(INT('Data Sheet'!$B$15) &amp; "." &amp; LEFT(BQ44,3))
            )
        ),
        "OK"
    )
)</f>
        <v>OK</v>
      </c>
      <c r="Q44" s="23" t="str">
        <f>IF(BS44&lt;&gt;"",
    IF(INT('Data Sheet'!$A$19)=INT('Data Sheet'!$B$15),
        --(INT('Data Sheet'!$A$15) &amp; "." &amp; BS44),
        IF(AND((--(INT('Data Sheet'!$A$15) &amp; "." &amp; BS44)&gt;=--('Data Sheet'!$A$15)), (--(INT('Data Sheet'!$A$15) &amp; "." &amp; BS44)&lt;=--('Data Sheet'!$B$15))),
            --(INT('Data Sheet'!$A$15) &amp; "." &amp; BS44),
            --(INT('Data Sheet'!$B$15) &amp; "." &amp; BS44)
        )
    ),
    IF(BQ44&lt;&gt;"",
        IF(INT('Data Sheet'!$A$15)=INT('Data Sheet'!$B$15),
            --(INT('Data Sheet'!$A$15) &amp; "." &amp; RIGHT(BQ44,3)),
            IF(AND((--(INT('Data Sheet'!$A$15) &amp; "." &amp; RIGHT(BQ44,3))&gt;=--('Data Sheet'!$A$15)), (--(INT('Data Sheet'!$A$15) &amp; "." &amp; RIGHT(BQ44,3))&lt;=--('Data Sheet'!$B$15))),
                --(INT('Data Sheet'!$A$15) &amp; "." &amp; RIGHT(BQ44,3)),
                --(INT('Data Sheet'!$B$15) &amp; "." &amp; RIGHT(BQ44,3))
            )
        ),
        "OK"
    )
)</f>
        <v>OK</v>
      </c>
      <c r="R44" s="20"/>
      <c r="S44" s="20"/>
      <c r="T44" s="20"/>
      <c r="U44" s="20"/>
      <c r="V44" s="20"/>
      <c r="W44" s="20"/>
      <c r="X44" s="20"/>
      <c r="Y44" s="20"/>
      <c r="Z44" s="20"/>
      <c r="AA44" s="55"/>
      <c r="AB44" s="55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1"/>
      <c r="AR44" s="21"/>
      <c r="AS44" s="21"/>
      <c r="AT44" s="21"/>
      <c r="AU44" s="21"/>
      <c r="AV44" s="21"/>
      <c r="AW44" s="22"/>
      <c r="AX44" s="99"/>
      <c r="AY44" s="20"/>
      <c r="AZ44" s="20"/>
      <c r="BA44" s="22"/>
      <c r="BC44" s="80"/>
      <c r="BD44" s="80"/>
      <c r="BE44" s="80"/>
      <c r="BF44" s="80"/>
      <c r="BG44" s="2" t="str">
        <f t="shared" si="3"/>
        <v/>
      </c>
      <c r="BH44" s="78">
        <f t="shared" si="2"/>
        <v>0</v>
      </c>
    </row>
    <row r="45" spans="2:60" x14ac:dyDescent="0.2">
      <c r="B45" s="14">
        <f t="shared" si="4"/>
        <v>37</v>
      </c>
      <c r="C45" s="15" t="str">
        <f>CONCATENATE('Data Sheet'!$B$8,'Data Sheet'!$G$2)</f>
        <v>" HWDP</v>
      </c>
      <c r="D45" s="95" t="str">
        <f t="shared" si="5"/>
        <v/>
      </c>
      <c r="E45" s="15" t="str">
        <f>IF('Sum HWDP'!$D$10="TH-Hill DS-1 Vol 3 CAT 2: Clean and Visual Ends only","N/A","OK")</f>
        <v>OK</v>
      </c>
      <c r="F45" s="15" t="str">
        <f>IF('Sum HWDP'!$D$10="TH-Hill DS-1 Vol 3 CAT 2: Clean and Visual Ends only","N/A","OK")</f>
        <v>OK</v>
      </c>
      <c r="G45" s="17"/>
      <c r="H45" s="17"/>
      <c r="I45" s="17" t="s">
        <v>51</v>
      </c>
      <c r="J45" s="17" t="str">
        <f t="shared" si="8"/>
        <v>OK</v>
      </c>
      <c r="K45" s="17" t="str">
        <f t="shared" si="9"/>
        <v>OK</v>
      </c>
      <c r="L45" s="17" t="str">
        <f>IF('Data Sheet'!$B$9="NC-50","N/A","OK")</f>
        <v>OK</v>
      </c>
      <c r="M45" s="17" t="str">
        <f>IF('Data Sheet'!$B$9="NC-50","N/A","OK")</f>
        <v>OK</v>
      </c>
      <c r="N45" s="23" t="str">
        <f>IF(BO45&lt;&gt;"",
    IF(INT('Data Sheet'!$A$19)=INT('Data Sheet'!$B$19),
        --(INT('Data Sheet'!$A$19) &amp; "." &amp; BO45),
        IF(AND((--(INT('Data Sheet'!$A$19) &amp; "." &amp; BO45)&gt;=--('Data Sheet'!$A$19)), (--(INT('Data Sheet'!$A$19) &amp; "." &amp; BO45)&lt;=--('Data Sheet'!$B$19))),
            --(INT('Data Sheet'!$A$19) &amp; "." &amp; BO45),
            --(INT('Data Sheet'!$B$19) &amp; "." &amp; BO45)
        )
    ),
    IF(BN45&lt;&gt;"",
        IF(INT('Data Sheet'!$A$19)=INT('Data Sheet'!$B$19),
            --(INT('Data Sheet'!$A$19) &amp; "." &amp; LEFT(BN45,3)),
            IF(AND((--(INT('Data Sheet'!$A$19) &amp; "." &amp; LEFT(BN45,3))&gt;=--('Data Sheet'!$A$19)), (--(INT('Data Sheet'!$A$19) &amp; "." &amp; LEFT(BN45,3))&lt;=--('Data Sheet'!$B$19))),
                --(INT('Data Sheet'!$A$19) &amp; "." &amp; LEFT(BN45,3)),
                --(INT('Data Sheet'!$B$19) &amp; "." &amp; LEFT(BN45,3))
            )
        ),
        "OK"
    )
)</f>
        <v>OK</v>
      </c>
      <c r="O45" s="23" t="str">
        <f>IF(BP45&lt;&gt;"",
    IF(INT('Data Sheet'!$A$19)=INT('Data Sheet'!$B$19),
        --(INT('Data Sheet'!$A$19) &amp; "." &amp; BP45),
        IF(AND((--(INT('Data Sheet'!$A$19) &amp; "." &amp; BP45)&gt;=--('Data Sheet'!$A$19)), (--(INT('Data Sheet'!$A$19) &amp; "." &amp; BP45)&lt;=--('Data Sheet'!$B$19))),
            --(INT('Data Sheet'!$A$19) &amp; "." &amp; BP45),
            --(INT('Data Sheet'!$B$19) &amp; "." &amp; BP45)
        )
    ),
    IF(BN45&lt;&gt;"",
        IF(INT('Data Sheet'!$A$19)=INT('Data Sheet'!$B$19),
            --(INT('Data Sheet'!$A$19) &amp; "." &amp; RIGHT(BN45,3)),
            IF(AND((--(INT('Data Sheet'!$A$19) &amp; "." &amp; RIGHT(BN45,3))&gt;=--('Data Sheet'!$A$19)), (--(INT('Data Sheet'!$A$19) &amp; "." &amp; RIGHT(BN45,3))&lt;=--('Data Sheet'!$B$19))),
                --(INT('Data Sheet'!$A$19) &amp; "." &amp; RIGHT(BN45,3)),
                --(INT('Data Sheet'!$B$19) &amp; "." &amp; RIGHT(BN45,3))
            )
        ),
        "OK"
    )
)</f>
        <v>OK</v>
      </c>
      <c r="P45" s="23" t="str">
        <f>IF(BR45&lt;&gt;"",
    IF(INT('Data Sheet'!$A$19)=INT('Data Sheet'!$B$15),
        --(INT('Data Sheet'!$A$15) &amp; "." &amp; BR45),
        IF(AND((--(INT('Data Sheet'!$A$15) &amp; "." &amp; BR45)&gt;=--('Data Sheet'!$A$15)), (--(INT('Data Sheet'!$A$15) &amp; "." &amp; BR45)&lt;=--('Data Sheet'!$B$15))),
            --(INT('Data Sheet'!$A$15) &amp; "." &amp; BR45),
            --(INT('Data Sheet'!$B$15) &amp; "." &amp; BR45)
        )
    ),
    IF(BQ45&lt;&gt;"",
        IF(INT('Data Sheet'!$A$15)=INT('Data Sheet'!$B$15),
            --(INT('Data Sheet'!$A$15) &amp; "." &amp; LEFT(BQ45,3)),
            IF(AND((--(INT('Data Sheet'!$A$15) &amp; "." &amp; LEFT(BQ45,3))&gt;=--('Data Sheet'!$A$15)), (--(INT('Data Sheet'!$A$15) &amp; "." &amp; LEFT(BQ45,3))&lt;=--('Data Sheet'!$B$15))),
                --(INT('Data Sheet'!$A$15) &amp; "." &amp; LEFT(BQ45,3)),
                --(INT('Data Sheet'!$B$15) &amp; "." &amp; LEFT(BQ45,3))
            )
        ),
        "OK"
    )
)</f>
        <v>OK</v>
      </c>
      <c r="Q45" s="23" t="str">
        <f>IF(BS45&lt;&gt;"",
    IF(INT('Data Sheet'!$A$19)=INT('Data Sheet'!$B$15),
        --(INT('Data Sheet'!$A$15) &amp; "." &amp; BS45),
        IF(AND((--(INT('Data Sheet'!$A$15) &amp; "." &amp; BS45)&gt;=--('Data Sheet'!$A$15)), (--(INT('Data Sheet'!$A$15) &amp; "." &amp; BS45)&lt;=--('Data Sheet'!$B$15))),
            --(INT('Data Sheet'!$A$15) &amp; "." &amp; BS45),
            --(INT('Data Sheet'!$B$15) &amp; "." &amp; BS45)
        )
    ),
    IF(BQ45&lt;&gt;"",
        IF(INT('Data Sheet'!$A$15)=INT('Data Sheet'!$B$15),
            --(INT('Data Sheet'!$A$15) &amp; "." &amp; RIGHT(BQ45,3)),
            IF(AND((--(INT('Data Sheet'!$A$15) &amp; "." &amp; RIGHT(BQ45,3))&gt;=--('Data Sheet'!$A$15)), (--(INT('Data Sheet'!$A$15) &amp; "." &amp; RIGHT(BQ45,3))&lt;=--('Data Sheet'!$B$15))),
                --(INT('Data Sheet'!$A$15) &amp; "." &amp; RIGHT(BQ45,3)),
                --(INT('Data Sheet'!$B$15) &amp; "." &amp; RIGHT(BQ45,3))
            )
        ),
        "OK"
    )
)</f>
        <v>OK</v>
      </c>
      <c r="R45" s="20"/>
      <c r="S45" s="20"/>
      <c r="T45" s="20"/>
      <c r="U45" s="20"/>
      <c r="V45" s="20"/>
      <c r="W45" s="20"/>
      <c r="X45" s="20"/>
      <c r="Y45" s="20"/>
      <c r="Z45" s="20"/>
      <c r="AA45" s="55"/>
      <c r="AB45" s="55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1"/>
      <c r="AR45" s="21"/>
      <c r="AS45" s="21"/>
      <c r="AT45" s="21"/>
      <c r="AU45" s="21"/>
      <c r="AV45" s="21"/>
      <c r="AW45" s="22"/>
      <c r="AX45" s="99"/>
      <c r="AY45" s="20"/>
      <c r="AZ45" s="20"/>
      <c r="BA45" s="22"/>
      <c r="BC45" s="80"/>
      <c r="BD45" s="80"/>
      <c r="BE45" s="80"/>
      <c r="BF45" s="80"/>
      <c r="BG45" s="2" t="str">
        <f t="shared" si="3"/>
        <v/>
      </c>
      <c r="BH45" s="78">
        <f t="shared" si="2"/>
        <v>0</v>
      </c>
    </row>
    <row r="46" spans="2:60" x14ac:dyDescent="0.2">
      <c r="B46" s="14">
        <f t="shared" si="4"/>
        <v>38</v>
      </c>
      <c r="C46" s="15" t="str">
        <f>CONCATENATE('Data Sheet'!$B$8,'Data Sheet'!$G$2)</f>
        <v>" HWDP</v>
      </c>
      <c r="D46" s="95" t="str">
        <f t="shared" si="5"/>
        <v/>
      </c>
      <c r="E46" s="15" t="str">
        <f>IF('Sum HWDP'!$D$10="TH-Hill DS-1 Vol 3 CAT 2: Clean and Visual Ends only","N/A","OK")</f>
        <v>OK</v>
      </c>
      <c r="F46" s="15" t="str">
        <f>IF('Sum HWDP'!$D$10="TH-Hill DS-1 Vol 3 CAT 2: Clean and Visual Ends only","N/A","OK")</f>
        <v>OK</v>
      </c>
      <c r="G46" s="17"/>
      <c r="H46" s="17"/>
      <c r="I46" s="17" t="s">
        <v>51</v>
      </c>
      <c r="J46" s="17" t="str">
        <f t="shared" si="8"/>
        <v>OK</v>
      </c>
      <c r="K46" s="17" t="str">
        <f t="shared" si="9"/>
        <v>OK</v>
      </c>
      <c r="L46" s="17" t="str">
        <f>IF('Data Sheet'!$B$9="NC-50","N/A","OK")</f>
        <v>OK</v>
      </c>
      <c r="M46" s="17" t="str">
        <f>IF('Data Sheet'!$B$9="NC-50","N/A","OK")</f>
        <v>OK</v>
      </c>
      <c r="N46" s="23" t="str">
        <f>IF(BO46&lt;&gt;"",
    IF(INT('Data Sheet'!$A$19)=INT('Data Sheet'!$B$19),
        --(INT('Data Sheet'!$A$19) &amp; "." &amp; BO46),
        IF(AND((--(INT('Data Sheet'!$A$19) &amp; "." &amp; BO46)&gt;=--('Data Sheet'!$A$19)), (--(INT('Data Sheet'!$A$19) &amp; "." &amp; BO46)&lt;=--('Data Sheet'!$B$19))),
            --(INT('Data Sheet'!$A$19) &amp; "." &amp; BO46),
            --(INT('Data Sheet'!$B$19) &amp; "." &amp; BO46)
        )
    ),
    IF(BN46&lt;&gt;"",
        IF(INT('Data Sheet'!$A$19)=INT('Data Sheet'!$B$19),
            --(INT('Data Sheet'!$A$19) &amp; "." &amp; LEFT(BN46,3)),
            IF(AND((--(INT('Data Sheet'!$A$19) &amp; "." &amp; LEFT(BN46,3))&gt;=--('Data Sheet'!$A$19)), (--(INT('Data Sheet'!$A$19) &amp; "." &amp; LEFT(BN46,3))&lt;=--('Data Sheet'!$B$19))),
                --(INT('Data Sheet'!$A$19) &amp; "." &amp; LEFT(BN46,3)),
                --(INT('Data Sheet'!$B$19) &amp; "." &amp; LEFT(BN46,3))
            )
        ),
        "OK"
    )
)</f>
        <v>OK</v>
      </c>
      <c r="O46" s="23" t="str">
        <f>IF(BP46&lt;&gt;"",
    IF(INT('Data Sheet'!$A$19)=INT('Data Sheet'!$B$19),
        --(INT('Data Sheet'!$A$19) &amp; "." &amp; BP46),
        IF(AND((--(INT('Data Sheet'!$A$19) &amp; "." &amp; BP46)&gt;=--('Data Sheet'!$A$19)), (--(INT('Data Sheet'!$A$19) &amp; "." &amp; BP46)&lt;=--('Data Sheet'!$B$19))),
            --(INT('Data Sheet'!$A$19) &amp; "." &amp; BP46),
            --(INT('Data Sheet'!$B$19) &amp; "." &amp; BP46)
        )
    ),
    IF(BN46&lt;&gt;"",
        IF(INT('Data Sheet'!$A$19)=INT('Data Sheet'!$B$19),
            --(INT('Data Sheet'!$A$19) &amp; "." &amp; RIGHT(BN46,3)),
            IF(AND((--(INT('Data Sheet'!$A$19) &amp; "." &amp; RIGHT(BN46,3))&gt;=--('Data Sheet'!$A$19)), (--(INT('Data Sheet'!$A$19) &amp; "." &amp; RIGHT(BN46,3))&lt;=--('Data Sheet'!$B$19))),
                --(INT('Data Sheet'!$A$19) &amp; "." &amp; RIGHT(BN46,3)),
                --(INT('Data Sheet'!$B$19) &amp; "." &amp; RIGHT(BN46,3))
            )
        ),
        "OK"
    )
)</f>
        <v>OK</v>
      </c>
      <c r="P46" s="23" t="str">
        <f>IF(BR46&lt;&gt;"",
    IF(INT('Data Sheet'!$A$19)=INT('Data Sheet'!$B$15),
        --(INT('Data Sheet'!$A$15) &amp; "." &amp; BR46),
        IF(AND((--(INT('Data Sheet'!$A$15) &amp; "." &amp; BR46)&gt;=--('Data Sheet'!$A$15)), (--(INT('Data Sheet'!$A$15) &amp; "." &amp; BR46)&lt;=--('Data Sheet'!$B$15))),
            --(INT('Data Sheet'!$A$15) &amp; "." &amp; BR46),
            --(INT('Data Sheet'!$B$15) &amp; "." &amp; BR46)
        )
    ),
    IF(BQ46&lt;&gt;"",
        IF(INT('Data Sheet'!$A$15)=INT('Data Sheet'!$B$15),
            --(INT('Data Sheet'!$A$15) &amp; "." &amp; LEFT(BQ46,3)),
            IF(AND((--(INT('Data Sheet'!$A$15) &amp; "." &amp; LEFT(BQ46,3))&gt;=--('Data Sheet'!$A$15)), (--(INT('Data Sheet'!$A$15) &amp; "." &amp; LEFT(BQ46,3))&lt;=--('Data Sheet'!$B$15))),
                --(INT('Data Sheet'!$A$15) &amp; "." &amp; LEFT(BQ46,3)),
                --(INT('Data Sheet'!$B$15) &amp; "." &amp; LEFT(BQ46,3))
            )
        ),
        "OK"
    )
)</f>
        <v>OK</v>
      </c>
      <c r="Q46" s="23" t="str">
        <f>IF(BS46&lt;&gt;"",
    IF(INT('Data Sheet'!$A$19)=INT('Data Sheet'!$B$15),
        --(INT('Data Sheet'!$A$15) &amp; "." &amp; BS46),
        IF(AND((--(INT('Data Sheet'!$A$15) &amp; "." &amp; BS46)&gt;=--('Data Sheet'!$A$15)), (--(INT('Data Sheet'!$A$15) &amp; "." &amp; BS46)&lt;=--('Data Sheet'!$B$15))),
            --(INT('Data Sheet'!$A$15) &amp; "." &amp; BS46),
            --(INT('Data Sheet'!$B$15) &amp; "." &amp; BS46)
        )
    ),
    IF(BQ46&lt;&gt;"",
        IF(INT('Data Sheet'!$A$15)=INT('Data Sheet'!$B$15),
            --(INT('Data Sheet'!$A$15) &amp; "." &amp; RIGHT(BQ46,3)),
            IF(AND((--(INT('Data Sheet'!$A$15) &amp; "." &amp; RIGHT(BQ46,3))&gt;=--('Data Sheet'!$A$15)), (--(INT('Data Sheet'!$A$15) &amp; "." &amp; RIGHT(BQ46,3))&lt;=--('Data Sheet'!$B$15))),
                --(INT('Data Sheet'!$A$15) &amp; "." &amp; RIGHT(BQ46,3)),
                --(INT('Data Sheet'!$B$15) &amp; "." &amp; RIGHT(BQ46,3))
            )
        ),
        "OK"
    )
)</f>
        <v>OK</v>
      </c>
      <c r="R46" s="20"/>
      <c r="S46" s="20"/>
      <c r="T46" s="20"/>
      <c r="U46" s="20"/>
      <c r="V46" s="20"/>
      <c r="W46" s="20"/>
      <c r="X46" s="20"/>
      <c r="Y46" s="20"/>
      <c r="Z46" s="20"/>
      <c r="AA46" s="55"/>
      <c r="AB46" s="55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1"/>
      <c r="AR46" s="21"/>
      <c r="AS46" s="21"/>
      <c r="AT46" s="21"/>
      <c r="AU46" s="21"/>
      <c r="AV46" s="21"/>
      <c r="AW46" s="22"/>
      <c r="AX46" s="99"/>
      <c r="AY46" s="20"/>
      <c r="AZ46" s="20"/>
      <c r="BA46" s="22"/>
      <c r="BC46" s="80"/>
      <c r="BD46" s="80"/>
      <c r="BE46" s="80"/>
      <c r="BF46" s="80"/>
      <c r="BG46" s="2" t="str">
        <f t="shared" si="3"/>
        <v/>
      </c>
      <c r="BH46" s="78">
        <f t="shared" si="2"/>
        <v>0</v>
      </c>
    </row>
    <row r="47" spans="2:60" x14ac:dyDescent="0.2">
      <c r="B47" s="14">
        <f t="shared" si="4"/>
        <v>39</v>
      </c>
      <c r="C47" s="15" t="str">
        <f>CONCATENATE('Data Sheet'!$B$8,'Data Sheet'!$G$2)</f>
        <v>" HWDP</v>
      </c>
      <c r="D47" s="95" t="str">
        <f t="shared" si="5"/>
        <v/>
      </c>
      <c r="E47" s="15" t="str">
        <f>IF('Sum HWDP'!$D$10="TH-Hill DS-1 Vol 3 CAT 2: Clean and Visual Ends only","N/A","OK")</f>
        <v>OK</v>
      </c>
      <c r="F47" s="15" t="str">
        <f>IF('Sum HWDP'!$D$10="TH-Hill DS-1 Vol 3 CAT 2: Clean and Visual Ends only","N/A","OK")</f>
        <v>OK</v>
      </c>
      <c r="G47" s="17"/>
      <c r="H47" s="17"/>
      <c r="I47" s="17" t="s">
        <v>51</v>
      </c>
      <c r="J47" s="17" t="str">
        <f t="shared" si="8"/>
        <v>OK</v>
      </c>
      <c r="K47" s="17" t="str">
        <f t="shared" si="9"/>
        <v>OK</v>
      </c>
      <c r="L47" s="17" t="str">
        <f>IF('Data Sheet'!$B$9="NC-50","N/A","OK")</f>
        <v>OK</v>
      </c>
      <c r="M47" s="17" t="str">
        <f>IF('Data Sheet'!$B$9="NC-50","N/A","OK")</f>
        <v>OK</v>
      </c>
      <c r="N47" s="23" t="str">
        <f>IF(BO47&lt;&gt;"",
    IF(INT('Data Sheet'!$A$19)=INT('Data Sheet'!$B$19),
        --(INT('Data Sheet'!$A$19) &amp; "." &amp; BO47),
        IF(AND((--(INT('Data Sheet'!$A$19) &amp; "." &amp; BO47)&gt;=--('Data Sheet'!$A$19)), (--(INT('Data Sheet'!$A$19) &amp; "." &amp; BO47)&lt;=--('Data Sheet'!$B$19))),
            --(INT('Data Sheet'!$A$19) &amp; "." &amp; BO47),
            --(INT('Data Sheet'!$B$19) &amp; "." &amp; BO47)
        )
    ),
    IF(BN47&lt;&gt;"",
        IF(INT('Data Sheet'!$A$19)=INT('Data Sheet'!$B$19),
            --(INT('Data Sheet'!$A$19) &amp; "." &amp; LEFT(BN47,3)),
            IF(AND((--(INT('Data Sheet'!$A$19) &amp; "." &amp; LEFT(BN47,3))&gt;=--('Data Sheet'!$A$19)), (--(INT('Data Sheet'!$A$19) &amp; "." &amp; LEFT(BN47,3))&lt;=--('Data Sheet'!$B$19))),
                --(INT('Data Sheet'!$A$19) &amp; "." &amp; LEFT(BN47,3)),
                --(INT('Data Sheet'!$B$19) &amp; "." &amp; LEFT(BN47,3))
            )
        ),
        "OK"
    )
)</f>
        <v>OK</v>
      </c>
      <c r="O47" s="23" t="str">
        <f>IF(BP47&lt;&gt;"",
    IF(INT('Data Sheet'!$A$19)=INT('Data Sheet'!$B$19),
        --(INT('Data Sheet'!$A$19) &amp; "." &amp; BP47),
        IF(AND((--(INT('Data Sheet'!$A$19) &amp; "." &amp; BP47)&gt;=--('Data Sheet'!$A$19)), (--(INT('Data Sheet'!$A$19) &amp; "." &amp; BP47)&lt;=--('Data Sheet'!$B$19))),
            --(INT('Data Sheet'!$A$19) &amp; "." &amp; BP47),
            --(INT('Data Sheet'!$B$19) &amp; "." &amp; BP47)
        )
    ),
    IF(BN47&lt;&gt;"",
        IF(INT('Data Sheet'!$A$19)=INT('Data Sheet'!$B$19),
            --(INT('Data Sheet'!$A$19) &amp; "." &amp; RIGHT(BN47,3)),
            IF(AND((--(INT('Data Sheet'!$A$19) &amp; "." &amp; RIGHT(BN47,3))&gt;=--('Data Sheet'!$A$19)), (--(INT('Data Sheet'!$A$19) &amp; "." &amp; RIGHT(BN47,3))&lt;=--('Data Sheet'!$B$19))),
                --(INT('Data Sheet'!$A$19) &amp; "." &amp; RIGHT(BN47,3)),
                --(INT('Data Sheet'!$B$19) &amp; "." &amp; RIGHT(BN47,3))
            )
        ),
        "OK"
    )
)</f>
        <v>OK</v>
      </c>
      <c r="P47" s="23" t="str">
        <f>IF(BR47&lt;&gt;"",
    IF(INT('Data Sheet'!$A$19)=INT('Data Sheet'!$B$15),
        --(INT('Data Sheet'!$A$15) &amp; "." &amp; BR47),
        IF(AND((--(INT('Data Sheet'!$A$15) &amp; "." &amp; BR47)&gt;=--('Data Sheet'!$A$15)), (--(INT('Data Sheet'!$A$15) &amp; "." &amp; BR47)&lt;=--('Data Sheet'!$B$15))),
            --(INT('Data Sheet'!$A$15) &amp; "." &amp; BR47),
            --(INT('Data Sheet'!$B$15) &amp; "." &amp; BR47)
        )
    ),
    IF(BQ47&lt;&gt;"",
        IF(INT('Data Sheet'!$A$15)=INT('Data Sheet'!$B$15),
            --(INT('Data Sheet'!$A$15) &amp; "." &amp; LEFT(BQ47,3)),
            IF(AND((--(INT('Data Sheet'!$A$15) &amp; "." &amp; LEFT(BQ47,3))&gt;=--('Data Sheet'!$A$15)), (--(INT('Data Sheet'!$A$15) &amp; "." &amp; LEFT(BQ47,3))&lt;=--('Data Sheet'!$B$15))),
                --(INT('Data Sheet'!$A$15) &amp; "." &amp; LEFT(BQ47,3)),
                --(INT('Data Sheet'!$B$15) &amp; "." &amp; LEFT(BQ47,3))
            )
        ),
        "OK"
    )
)</f>
        <v>OK</v>
      </c>
      <c r="Q47" s="23" t="str">
        <f>IF(BS47&lt;&gt;"",
    IF(INT('Data Sheet'!$A$19)=INT('Data Sheet'!$B$15),
        --(INT('Data Sheet'!$A$15) &amp; "." &amp; BS47),
        IF(AND((--(INT('Data Sheet'!$A$15) &amp; "." &amp; BS47)&gt;=--('Data Sheet'!$A$15)), (--(INT('Data Sheet'!$A$15) &amp; "." &amp; BS47)&lt;=--('Data Sheet'!$B$15))),
            --(INT('Data Sheet'!$A$15) &amp; "." &amp; BS47),
            --(INT('Data Sheet'!$B$15) &amp; "." &amp; BS47)
        )
    ),
    IF(BQ47&lt;&gt;"",
        IF(INT('Data Sheet'!$A$15)=INT('Data Sheet'!$B$15),
            --(INT('Data Sheet'!$A$15) &amp; "." &amp; RIGHT(BQ47,3)),
            IF(AND((--(INT('Data Sheet'!$A$15) &amp; "." &amp; RIGHT(BQ47,3))&gt;=--('Data Sheet'!$A$15)), (--(INT('Data Sheet'!$A$15) &amp; "." &amp; RIGHT(BQ47,3))&lt;=--('Data Sheet'!$B$15))),
                --(INT('Data Sheet'!$A$15) &amp; "." &amp; RIGHT(BQ47,3)),
                --(INT('Data Sheet'!$B$15) &amp; "." &amp; RIGHT(BQ47,3))
            )
        ),
        "OK"
    )
)</f>
        <v>OK</v>
      </c>
      <c r="R47" s="20"/>
      <c r="S47" s="20"/>
      <c r="T47" s="20"/>
      <c r="U47" s="20"/>
      <c r="V47" s="20"/>
      <c r="W47" s="20"/>
      <c r="X47" s="20"/>
      <c r="Y47" s="20"/>
      <c r="Z47" s="20"/>
      <c r="AA47" s="55"/>
      <c r="AB47" s="55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1"/>
      <c r="AR47" s="21"/>
      <c r="AS47" s="21"/>
      <c r="AT47" s="21"/>
      <c r="AU47" s="21"/>
      <c r="AV47" s="21"/>
      <c r="AW47" s="22"/>
      <c r="AX47" s="99"/>
      <c r="AY47" s="20"/>
      <c r="AZ47" s="20"/>
      <c r="BA47" s="22"/>
      <c r="BC47" s="80"/>
      <c r="BD47" s="80"/>
      <c r="BE47" s="80"/>
      <c r="BF47" s="80"/>
      <c r="BG47" s="2" t="str">
        <f t="shared" si="3"/>
        <v/>
      </c>
      <c r="BH47" s="78">
        <f t="shared" si="2"/>
        <v>0</v>
      </c>
    </row>
    <row r="48" spans="2:60" x14ac:dyDescent="0.2">
      <c r="B48" s="14">
        <f t="shared" si="4"/>
        <v>40</v>
      </c>
      <c r="C48" s="15" t="str">
        <f>CONCATENATE('Data Sheet'!$B$8,'Data Sheet'!$G$2)</f>
        <v>" HWDP</v>
      </c>
      <c r="D48" s="95" t="str">
        <f t="shared" si="5"/>
        <v/>
      </c>
      <c r="E48" s="15" t="str">
        <f>IF('Sum HWDP'!$D$10="TH-Hill DS-1 Vol 3 CAT 2: Clean and Visual Ends only","N/A","OK")</f>
        <v>OK</v>
      </c>
      <c r="F48" s="15" t="str">
        <f>IF('Sum HWDP'!$D$10="TH-Hill DS-1 Vol 3 CAT 2: Clean and Visual Ends only","N/A","OK")</f>
        <v>OK</v>
      </c>
      <c r="G48" s="17"/>
      <c r="H48" s="17"/>
      <c r="I48" s="17" t="s">
        <v>51</v>
      </c>
      <c r="J48" s="17" t="str">
        <f t="shared" si="8"/>
        <v>OK</v>
      </c>
      <c r="K48" s="17" t="str">
        <f t="shared" si="9"/>
        <v>OK</v>
      </c>
      <c r="L48" s="17" t="str">
        <f>IF('Data Sheet'!$B$9="NC-50","N/A","OK")</f>
        <v>OK</v>
      </c>
      <c r="M48" s="17" t="str">
        <f>IF('Data Sheet'!$B$9="NC-50","N/A","OK")</f>
        <v>OK</v>
      </c>
      <c r="N48" s="23" t="str">
        <f>IF(BO48&lt;&gt;"",
    IF(INT('Data Sheet'!$A$19)=INT('Data Sheet'!$B$19),
        --(INT('Data Sheet'!$A$19) &amp; "." &amp; BO48),
        IF(AND((--(INT('Data Sheet'!$A$19) &amp; "." &amp; BO48)&gt;=--('Data Sheet'!$A$19)), (--(INT('Data Sheet'!$A$19) &amp; "." &amp; BO48)&lt;=--('Data Sheet'!$B$19))),
            --(INT('Data Sheet'!$A$19) &amp; "." &amp; BO48),
            --(INT('Data Sheet'!$B$19) &amp; "." &amp; BO48)
        )
    ),
    IF(BN48&lt;&gt;"",
        IF(INT('Data Sheet'!$A$19)=INT('Data Sheet'!$B$19),
            --(INT('Data Sheet'!$A$19) &amp; "." &amp; LEFT(BN48,3)),
            IF(AND((--(INT('Data Sheet'!$A$19) &amp; "." &amp; LEFT(BN48,3))&gt;=--('Data Sheet'!$A$19)), (--(INT('Data Sheet'!$A$19) &amp; "." &amp; LEFT(BN48,3))&lt;=--('Data Sheet'!$B$19))),
                --(INT('Data Sheet'!$A$19) &amp; "." &amp; LEFT(BN48,3)),
                --(INT('Data Sheet'!$B$19) &amp; "." &amp; LEFT(BN48,3))
            )
        ),
        "OK"
    )
)</f>
        <v>OK</v>
      </c>
      <c r="O48" s="23" t="str">
        <f>IF(BP48&lt;&gt;"",
    IF(INT('Data Sheet'!$A$19)=INT('Data Sheet'!$B$19),
        --(INT('Data Sheet'!$A$19) &amp; "." &amp; BP48),
        IF(AND((--(INT('Data Sheet'!$A$19) &amp; "." &amp; BP48)&gt;=--('Data Sheet'!$A$19)), (--(INT('Data Sheet'!$A$19) &amp; "." &amp; BP48)&lt;=--('Data Sheet'!$B$19))),
            --(INT('Data Sheet'!$A$19) &amp; "." &amp; BP48),
            --(INT('Data Sheet'!$B$19) &amp; "." &amp; BP48)
        )
    ),
    IF(BN48&lt;&gt;"",
        IF(INT('Data Sheet'!$A$19)=INT('Data Sheet'!$B$19),
            --(INT('Data Sheet'!$A$19) &amp; "." &amp; RIGHT(BN48,3)),
            IF(AND((--(INT('Data Sheet'!$A$19) &amp; "." &amp; RIGHT(BN48,3))&gt;=--('Data Sheet'!$A$19)), (--(INT('Data Sheet'!$A$19) &amp; "." &amp; RIGHT(BN48,3))&lt;=--('Data Sheet'!$B$19))),
                --(INT('Data Sheet'!$A$19) &amp; "." &amp; RIGHT(BN48,3)),
                --(INT('Data Sheet'!$B$19) &amp; "." &amp; RIGHT(BN48,3))
            )
        ),
        "OK"
    )
)</f>
        <v>OK</v>
      </c>
      <c r="P48" s="23" t="str">
        <f>IF(BR48&lt;&gt;"",
    IF(INT('Data Sheet'!$A$19)=INT('Data Sheet'!$B$15),
        --(INT('Data Sheet'!$A$15) &amp; "." &amp; BR48),
        IF(AND((--(INT('Data Sheet'!$A$15) &amp; "." &amp; BR48)&gt;=--('Data Sheet'!$A$15)), (--(INT('Data Sheet'!$A$15) &amp; "." &amp; BR48)&lt;=--('Data Sheet'!$B$15))),
            --(INT('Data Sheet'!$A$15) &amp; "." &amp; BR48),
            --(INT('Data Sheet'!$B$15) &amp; "." &amp; BR48)
        )
    ),
    IF(BQ48&lt;&gt;"",
        IF(INT('Data Sheet'!$A$15)=INT('Data Sheet'!$B$15),
            --(INT('Data Sheet'!$A$15) &amp; "." &amp; LEFT(BQ48,3)),
            IF(AND((--(INT('Data Sheet'!$A$15) &amp; "." &amp; LEFT(BQ48,3))&gt;=--('Data Sheet'!$A$15)), (--(INT('Data Sheet'!$A$15) &amp; "." &amp; LEFT(BQ48,3))&lt;=--('Data Sheet'!$B$15))),
                --(INT('Data Sheet'!$A$15) &amp; "." &amp; LEFT(BQ48,3)),
                --(INT('Data Sheet'!$B$15) &amp; "." &amp; LEFT(BQ48,3))
            )
        ),
        "OK"
    )
)</f>
        <v>OK</v>
      </c>
      <c r="Q48" s="23" t="str">
        <f>IF(BS48&lt;&gt;"",
    IF(INT('Data Sheet'!$A$19)=INT('Data Sheet'!$B$15),
        --(INT('Data Sheet'!$A$15) &amp; "." &amp; BS48),
        IF(AND((--(INT('Data Sheet'!$A$15) &amp; "." &amp; BS48)&gt;=--('Data Sheet'!$A$15)), (--(INT('Data Sheet'!$A$15) &amp; "." &amp; BS48)&lt;=--('Data Sheet'!$B$15))),
            --(INT('Data Sheet'!$A$15) &amp; "." &amp; BS48),
            --(INT('Data Sheet'!$B$15) &amp; "." &amp; BS48)
        )
    ),
    IF(BQ48&lt;&gt;"",
        IF(INT('Data Sheet'!$A$15)=INT('Data Sheet'!$B$15),
            --(INT('Data Sheet'!$A$15) &amp; "." &amp; RIGHT(BQ48,3)),
            IF(AND((--(INT('Data Sheet'!$A$15) &amp; "." &amp; RIGHT(BQ48,3))&gt;=--('Data Sheet'!$A$15)), (--(INT('Data Sheet'!$A$15) &amp; "." &amp; RIGHT(BQ48,3))&lt;=--('Data Sheet'!$B$15))),
                --(INT('Data Sheet'!$A$15) &amp; "." &amp; RIGHT(BQ48,3)),
                --(INT('Data Sheet'!$B$15) &amp; "." &amp; RIGHT(BQ48,3))
            )
        ),
        "OK"
    )
)</f>
        <v>OK</v>
      </c>
      <c r="R48" s="20"/>
      <c r="S48" s="20"/>
      <c r="T48" s="20"/>
      <c r="U48" s="20"/>
      <c r="V48" s="20"/>
      <c r="W48" s="20"/>
      <c r="X48" s="20"/>
      <c r="Y48" s="20"/>
      <c r="Z48" s="20"/>
      <c r="AA48" s="55"/>
      <c r="AB48" s="55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1"/>
      <c r="AR48" s="21"/>
      <c r="AS48" s="21"/>
      <c r="AT48" s="21"/>
      <c r="AU48" s="21"/>
      <c r="AV48" s="21"/>
      <c r="AW48" s="22"/>
      <c r="AX48" s="99"/>
      <c r="AY48" s="20"/>
      <c r="AZ48" s="20"/>
      <c r="BA48" s="22"/>
      <c r="BC48" s="80"/>
      <c r="BD48" s="80"/>
      <c r="BE48" s="80"/>
      <c r="BF48" s="80"/>
      <c r="BG48" s="2" t="str">
        <f t="shared" si="3"/>
        <v/>
      </c>
      <c r="BH48" s="78">
        <f t="shared" si="2"/>
        <v>0</v>
      </c>
    </row>
    <row r="49" spans="2:60" x14ac:dyDescent="0.2">
      <c r="B49" s="14">
        <f t="shared" si="4"/>
        <v>41</v>
      </c>
      <c r="C49" s="15" t="str">
        <f>CONCATENATE('Data Sheet'!$B$8,'Data Sheet'!$G$2)</f>
        <v>" HWDP</v>
      </c>
      <c r="D49" s="95" t="str">
        <f t="shared" si="5"/>
        <v/>
      </c>
      <c r="E49" s="15" t="str">
        <f>IF('Sum HWDP'!$D$10="TH-Hill DS-1 Vol 3 CAT 2: Clean and Visual Ends only","N/A","OK")</f>
        <v>OK</v>
      </c>
      <c r="F49" s="15" t="str">
        <f>IF('Sum HWDP'!$D$10="TH-Hill DS-1 Vol 3 CAT 2: Clean and Visual Ends only","N/A","OK")</f>
        <v>OK</v>
      </c>
      <c r="G49" s="17"/>
      <c r="H49" s="17"/>
      <c r="I49" s="17" t="s">
        <v>51</v>
      </c>
      <c r="J49" s="17" t="str">
        <f t="shared" si="8"/>
        <v>OK</v>
      </c>
      <c r="K49" s="17" t="str">
        <f t="shared" si="9"/>
        <v>OK</v>
      </c>
      <c r="L49" s="17" t="str">
        <f>IF('Data Sheet'!$B$9="NC-50","N/A","OK")</f>
        <v>OK</v>
      </c>
      <c r="M49" s="17" t="str">
        <f>IF('Data Sheet'!$B$9="NC-50","N/A","OK")</f>
        <v>OK</v>
      </c>
      <c r="N49" s="23" t="str">
        <f>IF(BO49&lt;&gt;"",
    IF(INT('Data Sheet'!$A$19)=INT('Data Sheet'!$B$19),
        --(INT('Data Sheet'!$A$19) &amp; "." &amp; BO49),
        IF(AND((--(INT('Data Sheet'!$A$19) &amp; "." &amp; BO49)&gt;=--('Data Sheet'!$A$19)), (--(INT('Data Sheet'!$A$19) &amp; "." &amp; BO49)&lt;=--('Data Sheet'!$B$19))),
            --(INT('Data Sheet'!$A$19) &amp; "." &amp; BO49),
            --(INT('Data Sheet'!$B$19) &amp; "." &amp; BO49)
        )
    ),
    IF(BN49&lt;&gt;"",
        IF(INT('Data Sheet'!$A$19)=INT('Data Sheet'!$B$19),
            --(INT('Data Sheet'!$A$19) &amp; "." &amp; LEFT(BN49,3)),
            IF(AND((--(INT('Data Sheet'!$A$19) &amp; "." &amp; LEFT(BN49,3))&gt;=--('Data Sheet'!$A$19)), (--(INT('Data Sheet'!$A$19) &amp; "." &amp; LEFT(BN49,3))&lt;=--('Data Sheet'!$B$19))),
                --(INT('Data Sheet'!$A$19) &amp; "." &amp; LEFT(BN49,3)),
                --(INT('Data Sheet'!$B$19) &amp; "." &amp; LEFT(BN49,3))
            )
        ),
        "OK"
    )
)</f>
        <v>OK</v>
      </c>
      <c r="O49" s="23" t="str">
        <f>IF(BP49&lt;&gt;"",
    IF(INT('Data Sheet'!$A$19)=INT('Data Sheet'!$B$19),
        --(INT('Data Sheet'!$A$19) &amp; "." &amp; BP49),
        IF(AND((--(INT('Data Sheet'!$A$19) &amp; "." &amp; BP49)&gt;=--('Data Sheet'!$A$19)), (--(INT('Data Sheet'!$A$19) &amp; "." &amp; BP49)&lt;=--('Data Sheet'!$B$19))),
            --(INT('Data Sheet'!$A$19) &amp; "." &amp; BP49),
            --(INT('Data Sheet'!$B$19) &amp; "." &amp; BP49)
        )
    ),
    IF(BN49&lt;&gt;"",
        IF(INT('Data Sheet'!$A$19)=INT('Data Sheet'!$B$19),
            --(INT('Data Sheet'!$A$19) &amp; "." &amp; RIGHT(BN49,3)),
            IF(AND((--(INT('Data Sheet'!$A$19) &amp; "." &amp; RIGHT(BN49,3))&gt;=--('Data Sheet'!$A$19)), (--(INT('Data Sheet'!$A$19) &amp; "." &amp; RIGHT(BN49,3))&lt;=--('Data Sheet'!$B$19))),
                --(INT('Data Sheet'!$A$19) &amp; "." &amp; RIGHT(BN49,3)),
                --(INT('Data Sheet'!$B$19) &amp; "." &amp; RIGHT(BN49,3))
            )
        ),
        "OK"
    )
)</f>
        <v>OK</v>
      </c>
      <c r="P49" s="23" t="str">
        <f>IF(BR49&lt;&gt;"",
    IF(INT('Data Sheet'!$A$19)=INT('Data Sheet'!$B$15),
        --(INT('Data Sheet'!$A$15) &amp; "." &amp; BR49),
        IF(AND((--(INT('Data Sheet'!$A$15) &amp; "." &amp; BR49)&gt;=--('Data Sheet'!$A$15)), (--(INT('Data Sheet'!$A$15) &amp; "." &amp; BR49)&lt;=--('Data Sheet'!$B$15))),
            --(INT('Data Sheet'!$A$15) &amp; "." &amp; BR49),
            --(INT('Data Sheet'!$B$15) &amp; "." &amp; BR49)
        )
    ),
    IF(BQ49&lt;&gt;"",
        IF(INT('Data Sheet'!$A$15)=INT('Data Sheet'!$B$15),
            --(INT('Data Sheet'!$A$15) &amp; "." &amp; LEFT(BQ49,3)),
            IF(AND((--(INT('Data Sheet'!$A$15) &amp; "." &amp; LEFT(BQ49,3))&gt;=--('Data Sheet'!$A$15)), (--(INT('Data Sheet'!$A$15) &amp; "." &amp; LEFT(BQ49,3))&lt;=--('Data Sheet'!$B$15))),
                --(INT('Data Sheet'!$A$15) &amp; "." &amp; LEFT(BQ49,3)),
                --(INT('Data Sheet'!$B$15) &amp; "." &amp; LEFT(BQ49,3))
            )
        ),
        "OK"
    )
)</f>
        <v>OK</v>
      </c>
      <c r="Q49" s="23" t="str">
        <f>IF(BS49&lt;&gt;"",
    IF(INT('Data Sheet'!$A$19)=INT('Data Sheet'!$B$15),
        --(INT('Data Sheet'!$A$15) &amp; "." &amp; BS49),
        IF(AND((--(INT('Data Sheet'!$A$15) &amp; "." &amp; BS49)&gt;=--('Data Sheet'!$A$15)), (--(INT('Data Sheet'!$A$15) &amp; "." &amp; BS49)&lt;=--('Data Sheet'!$B$15))),
            --(INT('Data Sheet'!$A$15) &amp; "." &amp; BS49),
            --(INT('Data Sheet'!$B$15) &amp; "." &amp; BS49)
        )
    ),
    IF(BQ49&lt;&gt;"",
        IF(INT('Data Sheet'!$A$15)=INT('Data Sheet'!$B$15),
            --(INT('Data Sheet'!$A$15) &amp; "." &amp; RIGHT(BQ49,3)),
            IF(AND((--(INT('Data Sheet'!$A$15) &amp; "." &amp; RIGHT(BQ49,3))&gt;=--('Data Sheet'!$A$15)), (--(INT('Data Sheet'!$A$15) &amp; "." &amp; RIGHT(BQ49,3))&lt;=--('Data Sheet'!$B$15))),
                --(INT('Data Sheet'!$A$15) &amp; "." &amp; RIGHT(BQ49,3)),
                --(INT('Data Sheet'!$B$15) &amp; "." &amp; RIGHT(BQ49,3))
            )
        ),
        "OK"
    )
)</f>
        <v>OK</v>
      </c>
      <c r="R49" s="20"/>
      <c r="S49" s="20"/>
      <c r="T49" s="20"/>
      <c r="U49" s="20"/>
      <c r="V49" s="20"/>
      <c r="W49" s="20"/>
      <c r="X49" s="20"/>
      <c r="Y49" s="20"/>
      <c r="Z49" s="20"/>
      <c r="AA49" s="55"/>
      <c r="AB49" s="55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1"/>
      <c r="AR49" s="21"/>
      <c r="AS49" s="21"/>
      <c r="AT49" s="21"/>
      <c r="AU49" s="21"/>
      <c r="AV49" s="21"/>
      <c r="AW49" s="22"/>
      <c r="AX49" s="99"/>
      <c r="AY49" s="20"/>
      <c r="AZ49" s="20"/>
      <c r="BA49" s="22"/>
      <c r="BC49" s="80"/>
      <c r="BD49" s="80"/>
      <c r="BE49" s="80"/>
      <c r="BF49" s="80"/>
      <c r="BG49" s="2" t="str">
        <f t="shared" si="3"/>
        <v/>
      </c>
      <c r="BH49" s="78">
        <f t="shared" si="2"/>
        <v>0</v>
      </c>
    </row>
    <row r="50" spans="2:60" x14ac:dyDescent="0.2">
      <c r="B50" s="14">
        <f t="shared" si="4"/>
        <v>42</v>
      </c>
      <c r="C50" s="15" t="str">
        <f>CONCATENATE('Data Sheet'!$B$8,'Data Sheet'!$G$2)</f>
        <v>" HWDP</v>
      </c>
      <c r="D50" s="95" t="str">
        <f t="shared" si="5"/>
        <v/>
      </c>
      <c r="E50" s="15" t="str">
        <f>IF('Sum HWDP'!$D$10="TH-Hill DS-1 Vol 3 CAT 2: Clean and Visual Ends only","N/A","OK")</f>
        <v>OK</v>
      </c>
      <c r="F50" s="15" t="str">
        <f>IF('Sum HWDP'!$D$10="TH-Hill DS-1 Vol 3 CAT 2: Clean and Visual Ends only","N/A","OK")</f>
        <v>OK</v>
      </c>
      <c r="G50" s="17"/>
      <c r="H50" s="17"/>
      <c r="I50" s="17" t="s">
        <v>51</v>
      </c>
      <c r="J50" s="17" t="str">
        <f t="shared" si="8"/>
        <v>OK</v>
      </c>
      <c r="K50" s="17" t="str">
        <f t="shared" si="9"/>
        <v>OK</v>
      </c>
      <c r="L50" s="17" t="str">
        <f>IF('Data Sheet'!$B$9="NC-50","N/A","OK")</f>
        <v>OK</v>
      </c>
      <c r="M50" s="17" t="str">
        <f>IF('Data Sheet'!$B$9="NC-50","N/A","OK")</f>
        <v>OK</v>
      </c>
      <c r="N50" s="23" t="str">
        <f>IF(BO50&lt;&gt;"",
    IF(INT('Data Sheet'!$A$19)=INT('Data Sheet'!$B$19),
        --(INT('Data Sheet'!$A$19) &amp; "." &amp; BO50),
        IF(AND((--(INT('Data Sheet'!$A$19) &amp; "." &amp; BO50)&gt;=--('Data Sheet'!$A$19)), (--(INT('Data Sheet'!$A$19) &amp; "." &amp; BO50)&lt;=--('Data Sheet'!$B$19))),
            --(INT('Data Sheet'!$A$19) &amp; "." &amp; BO50),
            --(INT('Data Sheet'!$B$19) &amp; "." &amp; BO50)
        )
    ),
    IF(BN50&lt;&gt;"",
        IF(INT('Data Sheet'!$A$19)=INT('Data Sheet'!$B$19),
            --(INT('Data Sheet'!$A$19) &amp; "." &amp; LEFT(BN50,3)),
            IF(AND((--(INT('Data Sheet'!$A$19) &amp; "." &amp; LEFT(BN50,3))&gt;=--('Data Sheet'!$A$19)), (--(INT('Data Sheet'!$A$19) &amp; "." &amp; LEFT(BN50,3))&lt;=--('Data Sheet'!$B$19))),
                --(INT('Data Sheet'!$A$19) &amp; "." &amp; LEFT(BN50,3)),
                --(INT('Data Sheet'!$B$19) &amp; "." &amp; LEFT(BN50,3))
            )
        ),
        "OK"
    )
)</f>
        <v>OK</v>
      </c>
      <c r="O50" s="23" t="str">
        <f>IF(BP50&lt;&gt;"",
    IF(INT('Data Sheet'!$A$19)=INT('Data Sheet'!$B$19),
        --(INT('Data Sheet'!$A$19) &amp; "." &amp; BP50),
        IF(AND((--(INT('Data Sheet'!$A$19) &amp; "." &amp; BP50)&gt;=--('Data Sheet'!$A$19)), (--(INT('Data Sheet'!$A$19) &amp; "." &amp; BP50)&lt;=--('Data Sheet'!$B$19))),
            --(INT('Data Sheet'!$A$19) &amp; "." &amp; BP50),
            --(INT('Data Sheet'!$B$19) &amp; "." &amp; BP50)
        )
    ),
    IF(BN50&lt;&gt;"",
        IF(INT('Data Sheet'!$A$19)=INT('Data Sheet'!$B$19),
            --(INT('Data Sheet'!$A$19) &amp; "." &amp; RIGHT(BN50,3)),
            IF(AND((--(INT('Data Sheet'!$A$19) &amp; "." &amp; RIGHT(BN50,3))&gt;=--('Data Sheet'!$A$19)), (--(INT('Data Sheet'!$A$19) &amp; "." &amp; RIGHT(BN50,3))&lt;=--('Data Sheet'!$B$19))),
                --(INT('Data Sheet'!$A$19) &amp; "." &amp; RIGHT(BN50,3)),
                --(INT('Data Sheet'!$B$19) &amp; "." &amp; RIGHT(BN50,3))
            )
        ),
        "OK"
    )
)</f>
        <v>OK</v>
      </c>
      <c r="P50" s="23" t="str">
        <f>IF(BR50&lt;&gt;"",
    IF(INT('Data Sheet'!$A$19)=INT('Data Sheet'!$B$15),
        --(INT('Data Sheet'!$A$15) &amp; "." &amp; BR50),
        IF(AND((--(INT('Data Sheet'!$A$15) &amp; "." &amp; BR50)&gt;=--('Data Sheet'!$A$15)), (--(INT('Data Sheet'!$A$15) &amp; "." &amp; BR50)&lt;=--('Data Sheet'!$B$15))),
            --(INT('Data Sheet'!$A$15) &amp; "." &amp; BR50),
            --(INT('Data Sheet'!$B$15) &amp; "." &amp; BR50)
        )
    ),
    IF(BQ50&lt;&gt;"",
        IF(INT('Data Sheet'!$A$15)=INT('Data Sheet'!$B$15),
            --(INT('Data Sheet'!$A$15) &amp; "." &amp; LEFT(BQ50,3)),
            IF(AND((--(INT('Data Sheet'!$A$15) &amp; "." &amp; LEFT(BQ50,3))&gt;=--('Data Sheet'!$A$15)), (--(INT('Data Sheet'!$A$15) &amp; "." &amp; LEFT(BQ50,3))&lt;=--('Data Sheet'!$B$15))),
                --(INT('Data Sheet'!$A$15) &amp; "." &amp; LEFT(BQ50,3)),
                --(INT('Data Sheet'!$B$15) &amp; "." &amp; LEFT(BQ50,3))
            )
        ),
        "OK"
    )
)</f>
        <v>OK</v>
      </c>
      <c r="Q50" s="23" t="str">
        <f>IF(BS50&lt;&gt;"",
    IF(INT('Data Sheet'!$A$19)=INT('Data Sheet'!$B$15),
        --(INT('Data Sheet'!$A$15) &amp; "." &amp; BS50),
        IF(AND((--(INT('Data Sheet'!$A$15) &amp; "." &amp; BS50)&gt;=--('Data Sheet'!$A$15)), (--(INT('Data Sheet'!$A$15) &amp; "." &amp; BS50)&lt;=--('Data Sheet'!$B$15))),
            --(INT('Data Sheet'!$A$15) &amp; "." &amp; BS50),
            --(INT('Data Sheet'!$B$15) &amp; "." &amp; BS50)
        )
    ),
    IF(BQ50&lt;&gt;"",
        IF(INT('Data Sheet'!$A$15)=INT('Data Sheet'!$B$15),
            --(INT('Data Sheet'!$A$15) &amp; "." &amp; RIGHT(BQ50,3)),
            IF(AND((--(INT('Data Sheet'!$A$15) &amp; "." &amp; RIGHT(BQ50,3))&gt;=--('Data Sheet'!$A$15)), (--(INT('Data Sheet'!$A$15) &amp; "." &amp; RIGHT(BQ50,3))&lt;=--('Data Sheet'!$B$15))),
                --(INT('Data Sheet'!$A$15) &amp; "." &amp; RIGHT(BQ50,3)),
                --(INT('Data Sheet'!$B$15) &amp; "." &amp; RIGHT(BQ50,3))
            )
        ),
        "OK"
    )
)</f>
        <v>OK</v>
      </c>
      <c r="R50" s="20"/>
      <c r="S50" s="20"/>
      <c r="T50" s="20"/>
      <c r="U50" s="20"/>
      <c r="V50" s="20"/>
      <c r="W50" s="20"/>
      <c r="X50" s="20"/>
      <c r="Y50" s="20"/>
      <c r="Z50" s="20"/>
      <c r="AA50" s="55"/>
      <c r="AB50" s="55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1"/>
      <c r="AR50" s="21"/>
      <c r="AS50" s="21"/>
      <c r="AT50" s="21"/>
      <c r="AU50" s="21"/>
      <c r="AV50" s="21"/>
      <c r="AW50" s="22"/>
      <c r="AX50" s="99"/>
      <c r="AY50" s="20"/>
      <c r="AZ50" s="20"/>
      <c r="BA50" s="22"/>
      <c r="BC50" s="80"/>
      <c r="BD50" s="80"/>
      <c r="BE50" s="80"/>
      <c r="BF50" s="80"/>
      <c r="BG50" s="2" t="str">
        <f t="shared" si="3"/>
        <v/>
      </c>
      <c r="BH50" s="78">
        <f t="shared" si="2"/>
        <v>0</v>
      </c>
    </row>
    <row r="51" spans="2:60" x14ac:dyDescent="0.2">
      <c r="B51" s="14">
        <f t="shared" si="4"/>
        <v>43</v>
      </c>
      <c r="C51" s="15" t="str">
        <f>CONCATENATE('Data Sheet'!$B$8,'Data Sheet'!$G$2)</f>
        <v>" HWDP</v>
      </c>
      <c r="D51" s="95" t="str">
        <f t="shared" si="5"/>
        <v/>
      </c>
      <c r="E51" s="15" t="str">
        <f>IF('Sum HWDP'!$D$10="TH-Hill DS-1 Vol 3 CAT 2: Clean and Visual Ends only","N/A","OK")</f>
        <v>OK</v>
      </c>
      <c r="F51" s="15" t="str">
        <f>IF('Sum HWDP'!$D$10="TH-Hill DS-1 Vol 3 CAT 2: Clean and Visual Ends only","N/A","OK")</f>
        <v>OK</v>
      </c>
      <c r="G51" s="17"/>
      <c r="H51" s="17"/>
      <c r="I51" s="17" t="s">
        <v>51</v>
      </c>
      <c r="J51" s="17" t="str">
        <f t="shared" si="8"/>
        <v>OK</v>
      </c>
      <c r="K51" s="17" t="str">
        <f t="shared" si="9"/>
        <v>OK</v>
      </c>
      <c r="L51" s="17" t="str">
        <f>IF('Data Sheet'!$B$9="NC-50","N/A","OK")</f>
        <v>OK</v>
      </c>
      <c r="M51" s="17" t="str">
        <f>IF('Data Sheet'!$B$9="NC-50","N/A","OK")</f>
        <v>OK</v>
      </c>
      <c r="N51" s="23" t="str">
        <f>IF(BO51&lt;&gt;"",
    IF(INT('Data Sheet'!$A$19)=INT('Data Sheet'!$B$19),
        --(INT('Data Sheet'!$A$19) &amp; "." &amp; BO51),
        IF(AND((--(INT('Data Sheet'!$A$19) &amp; "." &amp; BO51)&gt;=--('Data Sheet'!$A$19)), (--(INT('Data Sheet'!$A$19) &amp; "." &amp; BO51)&lt;=--('Data Sheet'!$B$19))),
            --(INT('Data Sheet'!$A$19) &amp; "." &amp; BO51),
            --(INT('Data Sheet'!$B$19) &amp; "." &amp; BO51)
        )
    ),
    IF(BN51&lt;&gt;"",
        IF(INT('Data Sheet'!$A$19)=INT('Data Sheet'!$B$19),
            --(INT('Data Sheet'!$A$19) &amp; "." &amp; LEFT(BN51,3)),
            IF(AND((--(INT('Data Sheet'!$A$19) &amp; "." &amp; LEFT(BN51,3))&gt;=--('Data Sheet'!$A$19)), (--(INT('Data Sheet'!$A$19) &amp; "." &amp; LEFT(BN51,3))&lt;=--('Data Sheet'!$B$19))),
                --(INT('Data Sheet'!$A$19) &amp; "." &amp; LEFT(BN51,3)),
                --(INT('Data Sheet'!$B$19) &amp; "." &amp; LEFT(BN51,3))
            )
        ),
        "OK"
    )
)</f>
        <v>OK</v>
      </c>
      <c r="O51" s="23" t="str">
        <f>IF(BP51&lt;&gt;"",
    IF(INT('Data Sheet'!$A$19)=INT('Data Sheet'!$B$19),
        --(INT('Data Sheet'!$A$19) &amp; "." &amp; BP51),
        IF(AND((--(INT('Data Sheet'!$A$19) &amp; "." &amp; BP51)&gt;=--('Data Sheet'!$A$19)), (--(INT('Data Sheet'!$A$19) &amp; "." &amp; BP51)&lt;=--('Data Sheet'!$B$19))),
            --(INT('Data Sheet'!$A$19) &amp; "." &amp; BP51),
            --(INT('Data Sheet'!$B$19) &amp; "." &amp; BP51)
        )
    ),
    IF(BN51&lt;&gt;"",
        IF(INT('Data Sheet'!$A$19)=INT('Data Sheet'!$B$19),
            --(INT('Data Sheet'!$A$19) &amp; "." &amp; RIGHT(BN51,3)),
            IF(AND((--(INT('Data Sheet'!$A$19) &amp; "." &amp; RIGHT(BN51,3))&gt;=--('Data Sheet'!$A$19)), (--(INT('Data Sheet'!$A$19) &amp; "." &amp; RIGHT(BN51,3))&lt;=--('Data Sheet'!$B$19))),
                --(INT('Data Sheet'!$A$19) &amp; "." &amp; RIGHT(BN51,3)),
                --(INT('Data Sheet'!$B$19) &amp; "." &amp; RIGHT(BN51,3))
            )
        ),
        "OK"
    )
)</f>
        <v>OK</v>
      </c>
      <c r="P51" s="23" t="str">
        <f>IF(BR51&lt;&gt;"",
    IF(INT('Data Sheet'!$A$19)=INT('Data Sheet'!$B$15),
        --(INT('Data Sheet'!$A$15) &amp; "." &amp; BR51),
        IF(AND((--(INT('Data Sheet'!$A$15) &amp; "." &amp; BR51)&gt;=--('Data Sheet'!$A$15)), (--(INT('Data Sheet'!$A$15) &amp; "." &amp; BR51)&lt;=--('Data Sheet'!$B$15))),
            --(INT('Data Sheet'!$A$15) &amp; "." &amp; BR51),
            --(INT('Data Sheet'!$B$15) &amp; "." &amp; BR51)
        )
    ),
    IF(BQ51&lt;&gt;"",
        IF(INT('Data Sheet'!$A$15)=INT('Data Sheet'!$B$15),
            --(INT('Data Sheet'!$A$15) &amp; "." &amp; LEFT(BQ51,3)),
            IF(AND((--(INT('Data Sheet'!$A$15) &amp; "." &amp; LEFT(BQ51,3))&gt;=--('Data Sheet'!$A$15)), (--(INT('Data Sheet'!$A$15) &amp; "." &amp; LEFT(BQ51,3))&lt;=--('Data Sheet'!$B$15))),
                --(INT('Data Sheet'!$A$15) &amp; "." &amp; LEFT(BQ51,3)),
                --(INT('Data Sheet'!$B$15) &amp; "." &amp; LEFT(BQ51,3))
            )
        ),
        "OK"
    )
)</f>
        <v>OK</v>
      </c>
      <c r="Q51" s="23" t="str">
        <f>IF(BS51&lt;&gt;"",
    IF(INT('Data Sheet'!$A$19)=INT('Data Sheet'!$B$15),
        --(INT('Data Sheet'!$A$15) &amp; "." &amp; BS51),
        IF(AND((--(INT('Data Sheet'!$A$15) &amp; "." &amp; BS51)&gt;=--('Data Sheet'!$A$15)), (--(INT('Data Sheet'!$A$15) &amp; "." &amp; BS51)&lt;=--('Data Sheet'!$B$15))),
            --(INT('Data Sheet'!$A$15) &amp; "." &amp; BS51),
            --(INT('Data Sheet'!$B$15) &amp; "." &amp; BS51)
        )
    ),
    IF(BQ51&lt;&gt;"",
        IF(INT('Data Sheet'!$A$15)=INT('Data Sheet'!$B$15),
            --(INT('Data Sheet'!$A$15) &amp; "." &amp; RIGHT(BQ51,3)),
            IF(AND((--(INT('Data Sheet'!$A$15) &amp; "." &amp; RIGHT(BQ51,3))&gt;=--('Data Sheet'!$A$15)), (--(INT('Data Sheet'!$A$15) &amp; "." &amp; RIGHT(BQ51,3))&lt;=--('Data Sheet'!$B$15))),
                --(INT('Data Sheet'!$A$15) &amp; "." &amp; RIGHT(BQ51,3)),
                --(INT('Data Sheet'!$B$15) &amp; "." &amp; RIGHT(BQ51,3))
            )
        ),
        "OK"
    )
)</f>
        <v>OK</v>
      </c>
      <c r="R51" s="20"/>
      <c r="S51" s="20"/>
      <c r="T51" s="20"/>
      <c r="U51" s="20"/>
      <c r="V51" s="20"/>
      <c r="W51" s="20"/>
      <c r="X51" s="20"/>
      <c r="Y51" s="20"/>
      <c r="Z51" s="20"/>
      <c r="AA51" s="55"/>
      <c r="AB51" s="55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1"/>
      <c r="AR51" s="21"/>
      <c r="AS51" s="21"/>
      <c r="AT51" s="21"/>
      <c r="AU51" s="21"/>
      <c r="AV51" s="21"/>
      <c r="AW51" s="22"/>
      <c r="AX51" s="99"/>
      <c r="AY51" s="20"/>
      <c r="AZ51" s="20"/>
      <c r="BA51" s="22"/>
      <c r="BC51" s="80"/>
      <c r="BD51" s="80"/>
      <c r="BE51" s="80"/>
      <c r="BF51" s="80"/>
      <c r="BG51" s="2" t="str">
        <f t="shared" si="3"/>
        <v/>
      </c>
      <c r="BH51" s="78">
        <f t="shared" si="2"/>
        <v>0</v>
      </c>
    </row>
    <row r="52" spans="2:60" x14ac:dyDescent="0.2">
      <c r="B52" s="14">
        <f t="shared" si="4"/>
        <v>44</v>
      </c>
      <c r="C52" s="15" t="str">
        <f>CONCATENATE('Data Sheet'!$B$8,'Data Sheet'!$G$2)</f>
        <v>" HWDP</v>
      </c>
      <c r="D52" s="95" t="str">
        <f t="shared" si="5"/>
        <v/>
      </c>
      <c r="E52" s="15" t="str">
        <f>IF('Sum HWDP'!$D$10="TH-Hill DS-1 Vol 3 CAT 2: Clean and Visual Ends only","N/A","OK")</f>
        <v>OK</v>
      </c>
      <c r="F52" s="15" t="str">
        <f>IF('Sum HWDP'!$D$10="TH-Hill DS-1 Vol 3 CAT 2: Clean and Visual Ends only","N/A","OK")</f>
        <v>OK</v>
      </c>
      <c r="G52" s="17"/>
      <c r="H52" s="17"/>
      <c r="I52" s="17" t="s">
        <v>51</v>
      </c>
      <c r="J52" s="17" t="str">
        <f t="shared" si="8"/>
        <v>OK</v>
      </c>
      <c r="K52" s="17" t="str">
        <f t="shared" si="9"/>
        <v>OK</v>
      </c>
      <c r="L52" s="17" t="str">
        <f>IF('Data Sheet'!$B$9="NC-50","N/A","OK")</f>
        <v>OK</v>
      </c>
      <c r="M52" s="17" t="str">
        <f>IF('Data Sheet'!$B$9="NC-50","N/A","OK")</f>
        <v>OK</v>
      </c>
      <c r="N52" s="23" t="str">
        <f>IF(BO52&lt;&gt;"",
    IF(INT('Data Sheet'!$A$19)=INT('Data Sheet'!$B$19),
        --(INT('Data Sheet'!$A$19) &amp; "." &amp; BO52),
        IF(AND((--(INT('Data Sheet'!$A$19) &amp; "." &amp; BO52)&gt;=--('Data Sheet'!$A$19)), (--(INT('Data Sheet'!$A$19) &amp; "." &amp; BO52)&lt;=--('Data Sheet'!$B$19))),
            --(INT('Data Sheet'!$A$19) &amp; "." &amp; BO52),
            --(INT('Data Sheet'!$B$19) &amp; "." &amp; BO52)
        )
    ),
    IF(BN52&lt;&gt;"",
        IF(INT('Data Sheet'!$A$19)=INT('Data Sheet'!$B$19),
            --(INT('Data Sheet'!$A$19) &amp; "." &amp; LEFT(BN52,3)),
            IF(AND((--(INT('Data Sheet'!$A$19) &amp; "." &amp; LEFT(BN52,3))&gt;=--('Data Sheet'!$A$19)), (--(INT('Data Sheet'!$A$19) &amp; "." &amp; LEFT(BN52,3))&lt;=--('Data Sheet'!$B$19))),
                --(INT('Data Sheet'!$A$19) &amp; "." &amp; LEFT(BN52,3)),
                --(INT('Data Sheet'!$B$19) &amp; "." &amp; LEFT(BN52,3))
            )
        ),
        "OK"
    )
)</f>
        <v>OK</v>
      </c>
      <c r="O52" s="23" t="str">
        <f>IF(BP52&lt;&gt;"",
    IF(INT('Data Sheet'!$A$19)=INT('Data Sheet'!$B$19),
        --(INT('Data Sheet'!$A$19) &amp; "." &amp; BP52),
        IF(AND((--(INT('Data Sheet'!$A$19) &amp; "." &amp; BP52)&gt;=--('Data Sheet'!$A$19)), (--(INT('Data Sheet'!$A$19) &amp; "." &amp; BP52)&lt;=--('Data Sheet'!$B$19))),
            --(INT('Data Sheet'!$A$19) &amp; "." &amp; BP52),
            --(INT('Data Sheet'!$B$19) &amp; "." &amp; BP52)
        )
    ),
    IF(BN52&lt;&gt;"",
        IF(INT('Data Sheet'!$A$19)=INT('Data Sheet'!$B$19),
            --(INT('Data Sheet'!$A$19) &amp; "." &amp; RIGHT(BN52,3)),
            IF(AND((--(INT('Data Sheet'!$A$19) &amp; "." &amp; RIGHT(BN52,3))&gt;=--('Data Sheet'!$A$19)), (--(INT('Data Sheet'!$A$19) &amp; "." &amp; RIGHT(BN52,3))&lt;=--('Data Sheet'!$B$19))),
                --(INT('Data Sheet'!$A$19) &amp; "." &amp; RIGHT(BN52,3)),
                --(INT('Data Sheet'!$B$19) &amp; "." &amp; RIGHT(BN52,3))
            )
        ),
        "OK"
    )
)</f>
        <v>OK</v>
      </c>
      <c r="P52" s="23" t="str">
        <f>IF(BR52&lt;&gt;"",
    IF(INT('Data Sheet'!$A$19)=INT('Data Sheet'!$B$15),
        --(INT('Data Sheet'!$A$15) &amp; "." &amp; BR52),
        IF(AND((--(INT('Data Sheet'!$A$15) &amp; "." &amp; BR52)&gt;=--('Data Sheet'!$A$15)), (--(INT('Data Sheet'!$A$15) &amp; "." &amp; BR52)&lt;=--('Data Sheet'!$B$15))),
            --(INT('Data Sheet'!$A$15) &amp; "." &amp; BR52),
            --(INT('Data Sheet'!$B$15) &amp; "." &amp; BR52)
        )
    ),
    IF(BQ52&lt;&gt;"",
        IF(INT('Data Sheet'!$A$15)=INT('Data Sheet'!$B$15),
            --(INT('Data Sheet'!$A$15) &amp; "." &amp; LEFT(BQ52,3)),
            IF(AND((--(INT('Data Sheet'!$A$15) &amp; "." &amp; LEFT(BQ52,3))&gt;=--('Data Sheet'!$A$15)), (--(INT('Data Sheet'!$A$15) &amp; "." &amp; LEFT(BQ52,3))&lt;=--('Data Sheet'!$B$15))),
                --(INT('Data Sheet'!$A$15) &amp; "." &amp; LEFT(BQ52,3)),
                --(INT('Data Sheet'!$B$15) &amp; "." &amp; LEFT(BQ52,3))
            )
        ),
        "OK"
    )
)</f>
        <v>OK</v>
      </c>
      <c r="Q52" s="23" t="str">
        <f>IF(BS52&lt;&gt;"",
    IF(INT('Data Sheet'!$A$19)=INT('Data Sheet'!$B$15),
        --(INT('Data Sheet'!$A$15) &amp; "." &amp; BS52),
        IF(AND((--(INT('Data Sheet'!$A$15) &amp; "." &amp; BS52)&gt;=--('Data Sheet'!$A$15)), (--(INT('Data Sheet'!$A$15) &amp; "." &amp; BS52)&lt;=--('Data Sheet'!$B$15))),
            --(INT('Data Sheet'!$A$15) &amp; "." &amp; BS52),
            --(INT('Data Sheet'!$B$15) &amp; "." &amp; BS52)
        )
    ),
    IF(BQ52&lt;&gt;"",
        IF(INT('Data Sheet'!$A$15)=INT('Data Sheet'!$B$15),
            --(INT('Data Sheet'!$A$15) &amp; "." &amp; RIGHT(BQ52,3)),
            IF(AND((--(INT('Data Sheet'!$A$15) &amp; "." &amp; RIGHT(BQ52,3))&gt;=--('Data Sheet'!$A$15)), (--(INT('Data Sheet'!$A$15) &amp; "." &amp; RIGHT(BQ52,3))&lt;=--('Data Sheet'!$B$15))),
                --(INT('Data Sheet'!$A$15) &amp; "." &amp; RIGHT(BQ52,3)),
                --(INT('Data Sheet'!$B$15) &amp; "." &amp; RIGHT(BQ52,3))
            )
        ),
        "OK"
    )
)</f>
        <v>OK</v>
      </c>
      <c r="R52" s="20"/>
      <c r="S52" s="20"/>
      <c r="T52" s="20"/>
      <c r="U52" s="20"/>
      <c r="V52" s="20"/>
      <c r="W52" s="20"/>
      <c r="X52" s="20"/>
      <c r="Y52" s="20"/>
      <c r="Z52" s="20"/>
      <c r="AA52" s="55"/>
      <c r="AB52" s="55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1"/>
      <c r="AR52" s="21"/>
      <c r="AS52" s="21"/>
      <c r="AT52" s="21"/>
      <c r="AU52" s="21"/>
      <c r="AV52" s="21"/>
      <c r="AW52" s="22"/>
      <c r="AX52" s="99"/>
      <c r="AY52" s="20"/>
      <c r="AZ52" s="20"/>
      <c r="BA52" s="22"/>
      <c r="BC52" s="80"/>
      <c r="BD52" s="80"/>
      <c r="BE52" s="80"/>
      <c r="BF52" s="80"/>
      <c r="BG52" s="2" t="str">
        <f t="shared" si="3"/>
        <v/>
      </c>
      <c r="BH52" s="78">
        <f t="shared" si="2"/>
        <v>0</v>
      </c>
    </row>
    <row r="53" spans="2:60" x14ac:dyDescent="0.2">
      <c r="B53" s="14">
        <f t="shared" si="4"/>
        <v>45</v>
      </c>
      <c r="C53" s="15" t="str">
        <f>CONCATENATE('Data Sheet'!$B$8,'Data Sheet'!$G$2)</f>
        <v>" HWDP</v>
      </c>
      <c r="D53" s="95" t="str">
        <f t="shared" si="5"/>
        <v/>
      </c>
      <c r="E53" s="15" t="str">
        <f>IF('Sum HWDP'!$D$10="TH-Hill DS-1 Vol 3 CAT 2: Clean and Visual Ends only","N/A","OK")</f>
        <v>OK</v>
      </c>
      <c r="F53" s="15" t="str">
        <f>IF('Sum HWDP'!$D$10="TH-Hill DS-1 Vol 3 CAT 2: Clean and Visual Ends only","N/A","OK")</f>
        <v>OK</v>
      </c>
      <c r="G53" s="17"/>
      <c r="H53" s="17"/>
      <c r="I53" s="17" t="s">
        <v>51</v>
      </c>
      <c r="J53" s="17" t="str">
        <f t="shared" si="8"/>
        <v>OK</v>
      </c>
      <c r="K53" s="17" t="str">
        <f t="shared" si="9"/>
        <v>OK</v>
      </c>
      <c r="L53" s="17" t="str">
        <f>IF('Data Sheet'!$B$9="NC-50","N/A","OK")</f>
        <v>OK</v>
      </c>
      <c r="M53" s="17" t="str">
        <f>IF('Data Sheet'!$B$9="NC-50","N/A","OK")</f>
        <v>OK</v>
      </c>
      <c r="N53" s="23" t="str">
        <f>IF(BO53&lt;&gt;"",
    IF(INT('Data Sheet'!$A$19)=INT('Data Sheet'!$B$19),
        --(INT('Data Sheet'!$A$19) &amp; "." &amp; BO53),
        IF(AND((--(INT('Data Sheet'!$A$19) &amp; "." &amp; BO53)&gt;=--('Data Sheet'!$A$19)), (--(INT('Data Sheet'!$A$19) &amp; "." &amp; BO53)&lt;=--('Data Sheet'!$B$19))),
            --(INT('Data Sheet'!$A$19) &amp; "." &amp; BO53),
            --(INT('Data Sheet'!$B$19) &amp; "." &amp; BO53)
        )
    ),
    IF(BN53&lt;&gt;"",
        IF(INT('Data Sheet'!$A$19)=INT('Data Sheet'!$B$19),
            --(INT('Data Sheet'!$A$19) &amp; "." &amp; LEFT(BN53,3)),
            IF(AND((--(INT('Data Sheet'!$A$19) &amp; "." &amp; LEFT(BN53,3))&gt;=--('Data Sheet'!$A$19)), (--(INT('Data Sheet'!$A$19) &amp; "." &amp; LEFT(BN53,3))&lt;=--('Data Sheet'!$B$19))),
                --(INT('Data Sheet'!$A$19) &amp; "." &amp; LEFT(BN53,3)),
                --(INT('Data Sheet'!$B$19) &amp; "." &amp; LEFT(BN53,3))
            )
        ),
        "OK"
    )
)</f>
        <v>OK</v>
      </c>
      <c r="O53" s="23" t="str">
        <f>IF(BP53&lt;&gt;"",
    IF(INT('Data Sheet'!$A$19)=INT('Data Sheet'!$B$19),
        --(INT('Data Sheet'!$A$19) &amp; "." &amp; BP53),
        IF(AND((--(INT('Data Sheet'!$A$19) &amp; "." &amp; BP53)&gt;=--('Data Sheet'!$A$19)), (--(INT('Data Sheet'!$A$19) &amp; "." &amp; BP53)&lt;=--('Data Sheet'!$B$19))),
            --(INT('Data Sheet'!$A$19) &amp; "." &amp; BP53),
            --(INT('Data Sheet'!$B$19) &amp; "." &amp; BP53)
        )
    ),
    IF(BN53&lt;&gt;"",
        IF(INT('Data Sheet'!$A$19)=INT('Data Sheet'!$B$19),
            --(INT('Data Sheet'!$A$19) &amp; "." &amp; RIGHT(BN53,3)),
            IF(AND((--(INT('Data Sheet'!$A$19) &amp; "." &amp; RIGHT(BN53,3))&gt;=--('Data Sheet'!$A$19)), (--(INT('Data Sheet'!$A$19) &amp; "." &amp; RIGHT(BN53,3))&lt;=--('Data Sheet'!$B$19))),
                --(INT('Data Sheet'!$A$19) &amp; "." &amp; RIGHT(BN53,3)),
                --(INT('Data Sheet'!$B$19) &amp; "." &amp; RIGHT(BN53,3))
            )
        ),
        "OK"
    )
)</f>
        <v>OK</v>
      </c>
      <c r="P53" s="23" t="str">
        <f>IF(BR53&lt;&gt;"",
    IF(INT('Data Sheet'!$A$19)=INT('Data Sheet'!$B$15),
        --(INT('Data Sheet'!$A$15) &amp; "." &amp; BR53),
        IF(AND((--(INT('Data Sheet'!$A$15) &amp; "." &amp; BR53)&gt;=--('Data Sheet'!$A$15)), (--(INT('Data Sheet'!$A$15) &amp; "." &amp; BR53)&lt;=--('Data Sheet'!$B$15))),
            --(INT('Data Sheet'!$A$15) &amp; "." &amp; BR53),
            --(INT('Data Sheet'!$B$15) &amp; "." &amp; BR53)
        )
    ),
    IF(BQ53&lt;&gt;"",
        IF(INT('Data Sheet'!$A$15)=INT('Data Sheet'!$B$15),
            --(INT('Data Sheet'!$A$15) &amp; "." &amp; LEFT(BQ53,3)),
            IF(AND((--(INT('Data Sheet'!$A$15) &amp; "." &amp; LEFT(BQ53,3))&gt;=--('Data Sheet'!$A$15)), (--(INT('Data Sheet'!$A$15) &amp; "." &amp; LEFT(BQ53,3))&lt;=--('Data Sheet'!$B$15))),
                --(INT('Data Sheet'!$A$15) &amp; "." &amp; LEFT(BQ53,3)),
                --(INT('Data Sheet'!$B$15) &amp; "." &amp; LEFT(BQ53,3))
            )
        ),
        "OK"
    )
)</f>
        <v>OK</v>
      </c>
      <c r="Q53" s="23" t="str">
        <f>IF(BS53&lt;&gt;"",
    IF(INT('Data Sheet'!$A$19)=INT('Data Sheet'!$B$15),
        --(INT('Data Sheet'!$A$15) &amp; "." &amp; BS53),
        IF(AND((--(INT('Data Sheet'!$A$15) &amp; "." &amp; BS53)&gt;=--('Data Sheet'!$A$15)), (--(INT('Data Sheet'!$A$15) &amp; "." &amp; BS53)&lt;=--('Data Sheet'!$B$15))),
            --(INT('Data Sheet'!$A$15) &amp; "." &amp; BS53),
            --(INT('Data Sheet'!$B$15) &amp; "." &amp; BS53)
        )
    ),
    IF(BQ53&lt;&gt;"",
        IF(INT('Data Sheet'!$A$15)=INT('Data Sheet'!$B$15),
            --(INT('Data Sheet'!$A$15) &amp; "." &amp; RIGHT(BQ53,3)),
            IF(AND((--(INT('Data Sheet'!$A$15) &amp; "." &amp; RIGHT(BQ53,3))&gt;=--('Data Sheet'!$A$15)), (--(INT('Data Sheet'!$A$15) &amp; "." &amp; RIGHT(BQ53,3))&lt;=--('Data Sheet'!$B$15))),
                --(INT('Data Sheet'!$A$15) &amp; "." &amp; RIGHT(BQ53,3)),
                --(INT('Data Sheet'!$B$15) &amp; "." &amp; RIGHT(BQ53,3))
            )
        ),
        "OK"
    )
)</f>
        <v>OK</v>
      </c>
      <c r="R53" s="20"/>
      <c r="S53" s="20"/>
      <c r="T53" s="20"/>
      <c r="U53" s="20"/>
      <c r="V53" s="20"/>
      <c r="W53" s="20"/>
      <c r="X53" s="20"/>
      <c r="Y53" s="20"/>
      <c r="Z53" s="20"/>
      <c r="AA53" s="55"/>
      <c r="AB53" s="55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1"/>
      <c r="AR53" s="21"/>
      <c r="AS53" s="21"/>
      <c r="AT53" s="21"/>
      <c r="AU53" s="21"/>
      <c r="AV53" s="21"/>
      <c r="AW53" s="22"/>
      <c r="AX53" s="99"/>
      <c r="AY53" s="20"/>
      <c r="AZ53" s="20"/>
      <c r="BA53" s="22"/>
      <c r="BC53" s="80"/>
      <c r="BD53" s="80"/>
      <c r="BE53" s="80"/>
      <c r="BF53" s="80"/>
      <c r="BG53" s="2" t="str">
        <f t="shared" si="3"/>
        <v/>
      </c>
      <c r="BH53" s="78">
        <f t="shared" si="2"/>
        <v>0</v>
      </c>
    </row>
    <row r="54" spans="2:60" x14ac:dyDescent="0.2">
      <c r="B54" s="14">
        <f t="shared" si="4"/>
        <v>46</v>
      </c>
      <c r="C54" s="15" t="str">
        <f>CONCATENATE('Data Sheet'!$B$8,'Data Sheet'!$G$2)</f>
        <v>" HWDP</v>
      </c>
      <c r="D54" s="95" t="str">
        <f t="shared" si="5"/>
        <v/>
      </c>
      <c r="E54" s="15" t="str">
        <f>IF('Sum HWDP'!$D$10="TH-Hill DS-1 Vol 3 CAT 2: Clean and Visual Ends only","N/A","OK")</f>
        <v>OK</v>
      </c>
      <c r="F54" s="15" t="str">
        <f>IF('Sum HWDP'!$D$10="TH-Hill DS-1 Vol 3 CAT 2: Clean and Visual Ends only","N/A","OK")</f>
        <v>OK</v>
      </c>
      <c r="G54" s="17"/>
      <c r="H54" s="17"/>
      <c r="I54" s="17" t="s">
        <v>51</v>
      </c>
      <c r="J54" s="17" t="str">
        <f t="shared" si="8"/>
        <v>OK</v>
      </c>
      <c r="K54" s="17" t="str">
        <f t="shared" si="9"/>
        <v>OK</v>
      </c>
      <c r="L54" s="17" t="str">
        <f>IF('Data Sheet'!$B$9="NC-50","N/A","OK")</f>
        <v>OK</v>
      </c>
      <c r="M54" s="17" t="str">
        <f>IF('Data Sheet'!$B$9="NC-50","N/A","OK")</f>
        <v>OK</v>
      </c>
      <c r="N54" s="23" t="str">
        <f>IF(BO54&lt;&gt;"",
    IF(INT('Data Sheet'!$A$19)=INT('Data Sheet'!$B$19),
        --(INT('Data Sheet'!$A$19) &amp; "." &amp; BO54),
        IF(AND((--(INT('Data Sheet'!$A$19) &amp; "." &amp; BO54)&gt;=--('Data Sheet'!$A$19)), (--(INT('Data Sheet'!$A$19) &amp; "." &amp; BO54)&lt;=--('Data Sheet'!$B$19))),
            --(INT('Data Sheet'!$A$19) &amp; "." &amp; BO54),
            --(INT('Data Sheet'!$B$19) &amp; "." &amp; BO54)
        )
    ),
    IF(BN54&lt;&gt;"",
        IF(INT('Data Sheet'!$A$19)=INT('Data Sheet'!$B$19),
            --(INT('Data Sheet'!$A$19) &amp; "." &amp; LEFT(BN54,3)),
            IF(AND((--(INT('Data Sheet'!$A$19) &amp; "." &amp; LEFT(BN54,3))&gt;=--('Data Sheet'!$A$19)), (--(INT('Data Sheet'!$A$19) &amp; "." &amp; LEFT(BN54,3))&lt;=--('Data Sheet'!$B$19))),
                --(INT('Data Sheet'!$A$19) &amp; "." &amp; LEFT(BN54,3)),
                --(INT('Data Sheet'!$B$19) &amp; "." &amp; LEFT(BN54,3))
            )
        ),
        "OK"
    )
)</f>
        <v>OK</v>
      </c>
      <c r="O54" s="23" t="str">
        <f>IF(BP54&lt;&gt;"",
    IF(INT('Data Sheet'!$A$19)=INT('Data Sheet'!$B$19),
        --(INT('Data Sheet'!$A$19) &amp; "." &amp; BP54),
        IF(AND((--(INT('Data Sheet'!$A$19) &amp; "." &amp; BP54)&gt;=--('Data Sheet'!$A$19)), (--(INT('Data Sheet'!$A$19) &amp; "." &amp; BP54)&lt;=--('Data Sheet'!$B$19))),
            --(INT('Data Sheet'!$A$19) &amp; "." &amp; BP54),
            --(INT('Data Sheet'!$B$19) &amp; "." &amp; BP54)
        )
    ),
    IF(BN54&lt;&gt;"",
        IF(INT('Data Sheet'!$A$19)=INT('Data Sheet'!$B$19),
            --(INT('Data Sheet'!$A$19) &amp; "." &amp; RIGHT(BN54,3)),
            IF(AND((--(INT('Data Sheet'!$A$19) &amp; "." &amp; RIGHT(BN54,3))&gt;=--('Data Sheet'!$A$19)), (--(INT('Data Sheet'!$A$19) &amp; "." &amp; RIGHT(BN54,3))&lt;=--('Data Sheet'!$B$19))),
                --(INT('Data Sheet'!$A$19) &amp; "." &amp; RIGHT(BN54,3)),
                --(INT('Data Sheet'!$B$19) &amp; "." &amp; RIGHT(BN54,3))
            )
        ),
        "OK"
    )
)</f>
        <v>OK</v>
      </c>
      <c r="P54" s="23" t="str">
        <f>IF(BR54&lt;&gt;"",
    IF(INT('Data Sheet'!$A$19)=INT('Data Sheet'!$B$15),
        --(INT('Data Sheet'!$A$15) &amp; "." &amp; BR54),
        IF(AND((--(INT('Data Sheet'!$A$15) &amp; "." &amp; BR54)&gt;=--('Data Sheet'!$A$15)), (--(INT('Data Sheet'!$A$15) &amp; "." &amp; BR54)&lt;=--('Data Sheet'!$B$15))),
            --(INT('Data Sheet'!$A$15) &amp; "." &amp; BR54),
            --(INT('Data Sheet'!$B$15) &amp; "." &amp; BR54)
        )
    ),
    IF(BQ54&lt;&gt;"",
        IF(INT('Data Sheet'!$A$15)=INT('Data Sheet'!$B$15),
            --(INT('Data Sheet'!$A$15) &amp; "." &amp; LEFT(BQ54,3)),
            IF(AND((--(INT('Data Sheet'!$A$15) &amp; "." &amp; LEFT(BQ54,3))&gt;=--('Data Sheet'!$A$15)), (--(INT('Data Sheet'!$A$15) &amp; "." &amp; LEFT(BQ54,3))&lt;=--('Data Sheet'!$B$15))),
                --(INT('Data Sheet'!$A$15) &amp; "." &amp; LEFT(BQ54,3)),
                --(INT('Data Sheet'!$B$15) &amp; "." &amp; LEFT(BQ54,3))
            )
        ),
        "OK"
    )
)</f>
        <v>OK</v>
      </c>
      <c r="Q54" s="23" t="str">
        <f>IF(BS54&lt;&gt;"",
    IF(INT('Data Sheet'!$A$19)=INT('Data Sheet'!$B$15),
        --(INT('Data Sheet'!$A$15) &amp; "." &amp; BS54),
        IF(AND((--(INT('Data Sheet'!$A$15) &amp; "." &amp; BS54)&gt;=--('Data Sheet'!$A$15)), (--(INT('Data Sheet'!$A$15) &amp; "." &amp; BS54)&lt;=--('Data Sheet'!$B$15))),
            --(INT('Data Sheet'!$A$15) &amp; "." &amp; BS54),
            --(INT('Data Sheet'!$B$15) &amp; "." &amp; BS54)
        )
    ),
    IF(BQ54&lt;&gt;"",
        IF(INT('Data Sheet'!$A$15)=INT('Data Sheet'!$B$15),
            --(INT('Data Sheet'!$A$15) &amp; "." &amp; RIGHT(BQ54,3)),
            IF(AND((--(INT('Data Sheet'!$A$15) &amp; "." &amp; RIGHT(BQ54,3))&gt;=--('Data Sheet'!$A$15)), (--(INT('Data Sheet'!$A$15) &amp; "." &amp; RIGHT(BQ54,3))&lt;=--('Data Sheet'!$B$15))),
                --(INT('Data Sheet'!$A$15) &amp; "." &amp; RIGHT(BQ54,3)),
                --(INT('Data Sheet'!$B$15) &amp; "." &amp; RIGHT(BQ54,3))
            )
        ),
        "OK"
    )
)</f>
        <v>OK</v>
      </c>
      <c r="R54" s="20"/>
      <c r="S54" s="20"/>
      <c r="T54" s="20"/>
      <c r="U54" s="20"/>
      <c r="V54" s="20"/>
      <c r="W54" s="20"/>
      <c r="X54" s="20"/>
      <c r="Y54" s="20"/>
      <c r="Z54" s="20"/>
      <c r="AA54" s="55"/>
      <c r="AB54" s="55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1"/>
      <c r="AR54" s="21"/>
      <c r="AS54" s="21"/>
      <c r="AT54" s="21"/>
      <c r="AU54" s="21"/>
      <c r="AV54" s="21"/>
      <c r="AW54" s="22"/>
      <c r="AX54" s="99"/>
      <c r="AY54" s="20"/>
      <c r="AZ54" s="20"/>
      <c r="BA54" s="22"/>
      <c r="BC54" s="80"/>
      <c r="BD54" s="80"/>
      <c r="BE54" s="80"/>
      <c r="BF54" s="80"/>
      <c r="BG54" s="2" t="str">
        <f t="shared" si="3"/>
        <v/>
      </c>
      <c r="BH54" s="78">
        <f t="shared" si="2"/>
        <v>0</v>
      </c>
    </row>
    <row r="55" spans="2:60" x14ac:dyDescent="0.2">
      <c r="B55" s="14">
        <f t="shared" si="4"/>
        <v>47</v>
      </c>
      <c r="C55" s="15" t="str">
        <f>CONCATENATE('Data Sheet'!$B$8,'Data Sheet'!$G$2)</f>
        <v>" HWDP</v>
      </c>
      <c r="D55" s="95" t="str">
        <f t="shared" si="5"/>
        <v/>
      </c>
      <c r="E55" s="15" t="str">
        <f>IF('Sum HWDP'!$D$10="TH-Hill DS-1 Vol 3 CAT 2: Clean and Visual Ends only","N/A","OK")</f>
        <v>OK</v>
      </c>
      <c r="F55" s="15" t="str">
        <f>IF('Sum HWDP'!$D$10="TH-Hill DS-1 Vol 3 CAT 2: Clean and Visual Ends only","N/A","OK")</f>
        <v>OK</v>
      </c>
      <c r="G55" s="17"/>
      <c r="H55" s="17"/>
      <c r="I55" s="17" t="s">
        <v>51</v>
      </c>
      <c r="J55" s="17" t="str">
        <f t="shared" si="8"/>
        <v>OK</v>
      </c>
      <c r="K55" s="17" t="str">
        <f t="shared" si="9"/>
        <v>OK</v>
      </c>
      <c r="L55" s="17" t="str">
        <f>IF('Data Sheet'!$B$9="NC-50","N/A","OK")</f>
        <v>OK</v>
      </c>
      <c r="M55" s="17" t="str">
        <f>IF('Data Sheet'!$B$9="NC-50","N/A","OK")</f>
        <v>OK</v>
      </c>
      <c r="N55" s="23" t="str">
        <f>IF(BO55&lt;&gt;"",
    IF(INT('Data Sheet'!$A$19)=INT('Data Sheet'!$B$19),
        --(INT('Data Sheet'!$A$19) &amp; "." &amp; BO55),
        IF(AND((--(INT('Data Sheet'!$A$19) &amp; "." &amp; BO55)&gt;=--('Data Sheet'!$A$19)), (--(INT('Data Sheet'!$A$19) &amp; "." &amp; BO55)&lt;=--('Data Sheet'!$B$19))),
            --(INT('Data Sheet'!$A$19) &amp; "." &amp; BO55),
            --(INT('Data Sheet'!$B$19) &amp; "." &amp; BO55)
        )
    ),
    IF(BN55&lt;&gt;"",
        IF(INT('Data Sheet'!$A$19)=INT('Data Sheet'!$B$19),
            --(INT('Data Sheet'!$A$19) &amp; "." &amp; LEFT(BN55,3)),
            IF(AND((--(INT('Data Sheet'!$A$19) &amp; "." &amp; LEFT(BN55,3))&gt;=--('Data Sheet'!$A$19)), (--(INT('Data Sheet'!$A$19) &amp; "." &amp; LEFT(BN55,3))&lt;=--('Data Sheet'!$B$19))),
                --(INT('Data Sheet'!$A$19) &amp; "." &amp; LEFT(BN55,3)),
                --(INT('Data Sheet'!$B$19) &amp; "." &amp; LEFT(BN55,3))
            )
        ),
        "OK"
    )
)</f>
        <v>OK</v>
      </c>
      <c r="O55" s="23" t="str">
        <f>IF(BP55&lt;&gt;"",
    IF(INT('Data Sheet'!$A$19)=INT('Data Sheet'!$B$19),
        --(INT('Data Sheet'!$A$19) &amp; "." &amp; BP55),
        IF(AND((--(INT('Data Sheet'!$A$19) &amp; "." &amp; BP55)&gt;=--('Data Sheet'!$A$19)), (--(INT('Data Sheet'!$A$19) &amp; "." &amp; BP55)&lt;=--('Data Sheet'!$B$19))),
            --(INT('Data Sheet'!$A$19) &amp; "." &amp; BP55),
            --(INT('Data Sheet'!$B$19) &amp; "." &amp; BP55)
        )
    ),
    IF(BN55&lt;&gt;"",
        IF(INT('Data Sheet'!$A$19)=INT('Data Sheet'!$B$19),
            --(INT('Data Sheet'!$A$19) &amp; "." &amp; RIGHT(BN55,3)),
            IF(AND((--(INT('Data Sheet'!$A$19) &amp; "." &amp; RIGHT(BN55,3))&gt;=--('Data Sheet'!$A$19)), (--(INT('Data Sheet'!$A$19) &amp; "." &amp; RIGHT(BN55,3))&lt;=--('Data Sheet'!$B$19))),
                --(INT('Data Sheet'!$A$19) &amp; "." &amp; RIGHT(BN55,3)),
                --(INT('Data Sheet'!$B$19) &amp; "." &amp; RIGHT(BN55,3))
            )
        ),
        "OK"
    )
)</f>
        <v>OK</v>
      </c>
      <c r="P55" s="23" t="str">
        <f>IF(BR55&lt;&gt;"",
    IF(INT('Data Sheet'!$A$19)=INT('Data Sheet'!$B$15),
        --(INT('Data Sheet'!$A$15) &amp; "." &amp; BR55),
        IF(AND((--(INT('Data Sheet'!$A$15) &amp; "." &amp; BR55)&gt;=--('Data Sheet'!$A$15)), (--(INT('Data Sheet'!$A$15) &amp; "." &amp; BR55)&lt;=--('Data Sheet'!$B$15))),
            --(INT('Data Sheet'!$A$15) &amp; "." &amp; BR55),
            --(INT('Data Sheet'!$B$15) &amp; "." &amp; BR55)
        )
    ),
    IF(BQ55&lt;&gt;"",
        IF(INT('Data Sheet'!$A$15)=INT('Data Sheet'!$B$15),
            --(INT('Data Sheet'!$A$15) &amp; "." &amp; LEFT(BQ55,3)),
            IF(AND((--(INT('Data Sheet'!$A$15) &amp; "." &amp; LEFT(BQ55,3))&gt;=--('Data Sheet'!$A$15)), (--(INT('Data Sheet'!$A$15) &amp; "." &amp; LEFT(BQ55,3))&lt;=--('Data Sheet'!$B$15))),
                --(INT('Data Sheet'!$A$15) &amp; "." &amp; LEFT(BQ55,3)),
                --(INT('Data Sheet'!$B$15) &amp; "." &amp; LEFT(BQ55,3))
            )
        ),
        "OK"
    )
)</f>
        <v>OK</v>
      </c>
      <c r="Q55" s="23" t="str">
        <f>IF(BS55&lt;&gt;"",
    IF(INT('Data Sheet'!$A$19)=INT('Data Sheet'!$B$15),
        --(INT('Data Sheet'!$A$15) &amp; "." &amp; BS55),
        IF(AND((--(INT('Data Sheet'!$A$15) &amp; "." &amp; BS55)&gt;=--('Data Sheet'!$A$15)), (--(INT('Data Sheet'!$A$15) &amp; "." &amp; BS55)&lt;=--('Data Sheet'!$B$15))),
            --(INT('Data Sheet'!$A$15) &amp; "." &amp; BS55),
            --(INT('Data Sheet'!$B$15) &amp; "." &amp; BS55)
        )
    ),
    IF(BQ55&lt;&gt;"",
        IF(INT('Data Sheet'!$A$15)=INT('Data Sheet'!$B$15),
            --(INT('Data Sheet'!$A$15) &amp; "." &amp; RIGHT(BQ55,3)),
            IF(AND((--(INT('Data Sheet'!$A$15) &amp; "." &amp; RIGHT(BQ55,3))&gt;=--('Data Sheet'!$A$15)), (--(INT('Data Sheet'!$A$15) &amp; "." &amp; RIGHT(BQ55,3))&lt;=--('Data Sheet'!$B$15))),
                --(INT('Data Sheet'!$A$15) &amp; "." &amp; RIGHT(BQ55,3)),
                --(INT('Data Sheet'!$B$15) &amp; "." &amp; RIGHT(BQ55,3))
            )
        ),
        "OK"
    )
)</f>
        <v>OK</v>
      </c>
      <c r="R55" s="20"/>
      <c r="S55" s="20"/>
      <c r="T55" s="20"/>
      <c r="U55" s="20"/>
      <c r="V55" s="20"/>
      <c r="W55" s="20"/>
      <c r="X55" s="20"/>
      <c r="Y55" s="20"/>
      <c r="Z55" s="20"/>
      <c r="AA55" s="55"/>
      <c r="AB55" s="55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1"/>
      <c r="AR55" s="21"/>
      <c r="AS55" s="21"/>
      <c r="AT55" s="21"/>
      <c r="AU55" s="21"/>
      <c r="AV55" s="21"/>
      <c r="AW55" s="22"/>
      <c r="AX55" s="99"/>
      <c r="AY55" s="20"/>
      <c r="AZ55" s="20"/>
      <c r="BA55" s="22"/>
      <c r="BC55" s="80"/>
      <c r="BD55" s="80"/>
      <c r="BE55" s="80"/>
      <c r="BF55" s="80"/>
      <c r="BG55" s="2" t="str">
        <f t="shared" si="3"/>
        <v/>
      </c>
      <c r="BH55" s="78">
        <f t="shared" si="2"/>
        <v>0</v>
      </c>
    </row>
    <row r="56" spans="2:60" x14ac:dyDescent="0.2">
      <c r="B56" s="14">
        <f t="shared" si="4"/>
        <v>48</v>
      </c>
      <c r="C56" s="15" t="str">
        <f>CONCATENATE('Data Sheet'!$B$8,'Data Sheet'!$G$2)</f>
        <v>" HWDP</v>
      </c>
      <c r="D56" s="95" t="str">
        <f t="shared" si="5"/>
        <v/>
      </c>
      <c r="E56" s="15" t="str">
        <f>IF('Sum HWDP'!$D$10="TH-Hill DS-1 Vol 3 CAT 2: Clean and Visual Ends only","N/A","OK")</f>
        <v>OK</v>
      </c>
      <c r="F56" s="15" t="str">
        <f>IF('Sum HWDP'!$D$10="TH-Hill DS-1 Vol 3 CAT 2: Clean and Visual Ends only","N/A","OK")</f>
        <v>OK</v>
      </c>
      <c r="G56" s="17"/>
      <c r="H56" s="17"/>
      <c r="I56" s="17" t="s">
        <v>51</v>
      </c>
      <c r="J56" s="17" t="str">
        <f t="shared" si="8"/>
        <v>OK</v>
      </c>
      <c r="K56" s="17" t="str">
        <f t="shared" si="9"/>
        <v>OK</v>
      </c>
      <c r="L56" s="17" t="str">
        <f>IF('Data Sheet'!$B$9="NC-50","N/A","OK")</f>
        <v>OK</v>
      </c>
      <c r="M56" s="17" t="str">
        <f>IF('Data Sheet'!$B$9="NC-50","N/A","OK")</f>
        <v>OK</v>
      </c>
      <c r="N56" s="23" t="str">
        <f>IF(BO56&lt;&gt;"",
    IF(INT('Data Sheet'!$A$19)=INT('Data Sheet'!$B$19),
        --(INT('Data Sheet'!$A$19) &amp; "." &amp; BO56),
        IF(AND((--(INT('Data Sheet'!$A$19) &amp; "." &amp; BO56)&gt;=--('Data Sheet'!$A$19)), (--(INT('Data Sheet'!$A$19) &amp; "." &amp; BO56)&lt;=--('Data Sheet'!$B$19))),
            --(INT('Data Sheet'!$A$19) &amp; "." &amp; BO56),
            --(INT('Data Sheet'!$B$19) &amp; "." &amp; BO56)
        )
    ),
    IF(BN56&lt;&gt;"",
        IF(INT('Data Sheet'!$A$19)=INT('Data Sheet'!$B$19),
            --(INT('Data Sheet'!$A$19) &amp; "." &amp; LEFT(BN56,3)),
            IF(AND((--(INT('Data Sheet'!$A$19) &amp; "." &amp; LEFT(BN56,3))&gt;=--('Data Sheet'!$A$19)), (--(INT('Data Sheet'!$A$19) &amp; "." &amp; LEFT(BN56,3))&lt;=--('Data Sheet'!$B$19))),
                --(INT('Data Sheet'!$A$19) &amp; "." &amp; LEFT(BN56,3)),
                --(INT('Data Sheet'!$B$19) &amp; "." &amp; LEFT(BN56,3))
            )
        ),
        "OK"
    )
)</f>
        <v>OK</v>
      </c>
      <c r="O56" s="23" t="str">
        <f>IF(BP56&lt;&gt;"",
    IF(INT('Data Sheet'!$A$19)=INT('Data Sheet'!$B$19),
        --(INT('Data Sheet'!$A$19) &amp; "." &amp; BP56),
        IF(AND((--(INT('Data Sheet'!$A$19) &amp; "." &amp; BP56)&gt;=--('Data Sheet'!$A$19)), (--(INT('Data Sheet'!$A$19) &amp; "." &amp; BP56)&lt;=--('Data Sheet'!$B$19))),
            --(INT('Data Sheet'!$A$19) &amp; "." &amp; BP56),
            --(INT('Data Sheet'!$B$19) &amp; "." &amp; BP56)
        )
    ),
    IF(BN56&lt;&gt;"",
        IF(INT('Data Sheet'!$A$19)=INT('Data Sheet'!$B$19),
            --(INT('Data Sheet'!$A$19) &amp; "." &amp; RIGHT(BN56,3)),
            IF(AND((--(INT('Data Sheet'!$A$19) &amp; "." &amp; RIGHT(BN56,3))&gt;=--('Data Sheet'!$A$19)), (--(INT('Data Sheet'!$A$19) &amp; "." &amp; RIGHT(BN56,3))&lt;=--('Data Sheet'!$B$19))),
                --(INT('Data Sheet'!$A$19) &amp; "." &amp; RIGHT(BN56,3)),
                --(INT('Data Sheet'!$B$19) &amp; "." &amp; RIGHT(BN56,3))
            )
        ),
        "OK"
    )
)</f>
        <v>OK</v>
      </c>
      <c r="P56" s="23" t="str">
        <f>IF(BR56&lt;&gt;"",
    IF(INT('Data Sheet'!$A$19)=INT('Data Sheet'!$B$15),
        --(INT('Data Sheet'!$A$15) &amp; "." &amp; BR56),
        IF(AND((--(INT('Data Sheet'!$A$15) &amp; "." &amp; BR56)&gt;=--('Data Sheet'!$A$15)), (--(INT('Data Sheet'!$A$15) &amp; "." &amp; BR56)&lt;=--('Data Sheet'!$B$15))),
            --(INT('Data Sheet'!$A$15) &amp; "." &amp; BR56),
            --(INT('Data Sheet'!$B$15) &amp; "." &amp; BR56)
        )
    ),
    IF(BQ56&lt;&gt;"",
        IF(INT('Data Sheet'!$A$15)=INT('Data Sheet'!$B$15),
            --(INT('Data Sheet'!$A$15) &amp; "." &amp; LEFT(BQ56,3)),
            IF(AND((--(INT('Data Sheet'!$A$15) &amp; "." &amp; LEFT(BQ56,3))&gt;=--('Data Sheet'!$A$15)), (--(INT('Data Sheet'!$A$15) &amp; "." &amp; LEFT(BQ56,3))&lt;=--('Data Sheet'!$B$15))),
                --(INT('Data Sheet'!$A$15) &amp; "." &amp; LEFT(BQ56,3)),
                --(INT('Data Sheet'!$B$15) &amp; "." &amp; LEFT(BQ56,3))
            )
        ),
        "OK"
    )
)</f>
        <v>OK</v>
      </c>
      <c r="Q56" s="23" t="str">
        <f>IF(BS56&lt;&gt;"",
    IF(INT('Data Sheet'!$A$19)=INT('Data Sheet'!$B$15),
        --(INT('Data Sheet'!$A$15) &amp; "." &amp; BS56),
        IF(AND((--(INT('Data Sheet'!$A$15) &amp; "." &amp; BS56)&gt;=--('Data Sheet'!$A$15)), (--(INT('Data Sheet'!$A$15) &amp; "." &amp; BS56)&lt;=--('Data Sheet'!$B$15))),
            --(INT('Data Sheet'!$A$15) &amp; "." &amp; BS56),
            --(INT('Data Sheet'!$B$15) &amp; "." &amp; BS56)
        )
    ),
    IF(BQ56&lt;&gt;"",
        IF(INT('Data Sheet'!$A$15)=INT('Data Sheet'!$B$15),
            --(INT('Data Sheet'!$A$15) &amp; "." &amp; RIGHT(BQ56,3)),
            IF(AND((--(INT('Data Sheet'!$A$15) &amp; "." &amp; RIGHT(BQ56,3))&gt;=--('Data Sheet'!$A$15)), (--(INT('Data Sheet'!$A$15) &amp; "." &amp; RIGHT(BQ56,3))&lt;=--('Data Sheet'!$B$15))),
                --(INT('Data Sheet'!$A$15) &amp; "." &amp; RIGHT(BQ56,3)),
                --(INT('Data Sheet'!$B$15) &amp; "." &amp; RIGHT(BQ56,3))
            )
        ),
        "OK"
    )
)</f>
        <v>OK</v>
      </c>
      <c r="R56" s="20"/>
      <c r="S56" s="20"/>
      <c r="T56" s="20"/>
      <c r="U56" s="20"/>
      <c r="V56" s="20"/>
      <c r="W56" s="20"/>
      <c r="X56" s="20"/>
      <c r="Y56" s="20"/>
      <c r="Z56" s="20"/>
      <c r="AA56" s="55"/>
      <c r="AB56" s="55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1"/>
      <c r="AR56" s="21"/>
      <c r="AS56" s="21"/>
      <c r="AT56" s="21"/>
      <c r="AU56" s="21"/>
      <c r="AV56" s="21"/>
      <c r="AW56" s="22"/>
      <c r="AX56" s="99"/>
      <c r="AY56" s="20"/>
      <c r="AZ56" s="20"/>
      <c r="BA56" s="22"/>
      <c r="BC56" s="80"/>
      <c r="BD56" s="80"/>
      <c r="BE56" s="80"/>
      <c r="BF56" s="80"/>
      <c r="BG56" s="2" t="str">
        <f t="shared" si="3"/>
        <v/>
      </c>
      <c r="BH56" s="78">
        <f t="shared" si="2"/>
        <v>0</v>
      </c>
    </row>
    <row r="57" spans="2:60" x14ac:dyDescent="0.2">
      <c r="B57" s="14">
        <f t="shared" si="4"/>
        <v>49</v>
      </c>
      <c r="C57" s="15" t="str">
        <f>CONCATENATE('Data Sheet'!$B$8,'Data Sheet'!$G$2)</f>
        <v>" HWDP</v>
      </c>
      <c r="D57" s="95" t="str">
        <f t="shared" si="5"/>
        <v/>
      </c>
      <c r="E57" s="15" t="str">
        <f>IF('Sum HWDP'!$D$10="TH-Hill DS-1 Vol 3 CAT 2: Clean and Visual Ends only","N/A","OK")</f>
        <v>OK</v>
      </c>
      <c r="F57" s="15" t="str">
        <f>IF('Sum HWDP'!$D$10="TH-Hill DS-1 Vol 3 CAT 2: Clean and Visual Ends only","N/A","OK")</f>
        <v>OK</v>
      </c>
      <c r="G57" s="17"/>
      <c r="H57" s="17"/>
      <c r="I57" s="17" t="s">
        <v>51</v>
      </c>
      <c r="J57" s="17" t="str">
        <f t="shared" si="8"/>
        <v>OK</v>
      </c>
      <c r="K57" s="17" t="str">
        <f t="shared" si="9"/>
        <v>OK</v>
      </c>
      <c r="L57" s="17" t="str">
        <f>IF('Data Sheet'!$B$9="NC-50","N/A","OK")</f>
        <v>OK</v>
      </c>
      <c r="M57" s="17" t="str">
        <f>IF('Data Sheet'!$B$9="NC-50","N/A","OK")</f>
        <v>OK</v>
      </c>
      <c r="N57" s="23" t="str">
        <f>IF(BO57&lt;&gt;"",
    IF(INT('Data Sheet'!$A$19)=INT('Data Sheet'!$B$19),
        --(INT('Data Sheet'!$A$19) &amp; "." &amp; BO57),
        IF(AND((--(INT('Data Sheet'!$A$19) &amp; "." &amp; BO57)&gt;=--('Data Sheet'!$A$19)), (--(INT('Data Sheet'!$A$19) &amp; "." &amp; BO57)&lt;=--('Data Sheet'!$B$19))),
            --(INT('Data Sheet'!$A$19) &amp; "." &amp; BO57),
            --(INT('Data Sheet'!$B$19) &amp; "." &amp; BO57)
        )
    ),
    IF(BN57&lt;&gt;"",
        IF(INT('Data Sheet'!$A$19)=INT('Data Sheet'!$B$19),
            --(INT('Data Sheet'!$A$19) &amp; "." &amp; LEFT(BN57,3)),
            IF(AND((--(INT('Data Sheet'!$A$19) &amp; "." &amp; LEFT(BN57,3))&gt;=--('Data Sheet'!$A$19)), (--(INT('Data Sheet'!$A$19) &amp; "." &amp; LEFT(BN57,3))&lt;=--('Data Sheet'!$B$19))),
                --(INT('Data Sheet'!$A$19) &amp; "." &amp; LEFT(BN57,3)),
                --(INT('Data Sheet'!$B$19) &amp; "." &amp; LEFT(BN57,3))
            )
        ),
        "OK"
    )
)</f>
        <v>OK</v>
      </c>
      <c r="O57" s="23" t="str">
        <f>IF(BP57&lt;&gt;"",
    IF(INT('Data Sheet'!$A$19)=INT('Data Sheet'!$B$19),
        --(INT('Data Sheet'!$A$19) &amp; "." &amp; BP57),
        IF(AND((--(INT('Data Sheet'!$A$19) &amp; "." &amp; BP57)&gt;=--('Data Sheet'!$A$19)), (--(INT('Data Sheet'!$A$19) &amp; "." &amp; BP57)&lt;=--('Data Sheet'!$B$19))),
            --(INT('Data Sheet'!$A$19) &amp; "." &amp; BP57),
            --(INT('Data Sheet'!$B$19) &amp; "." &amp; BP57)
        )
    ),
    IF(BN57&lt;&gt;"",
        IF(INT('Data Sheet'!$A$19)=INT('Data Sheet'!$B$19),
            --(INT('Data Sheet'!$A$19) &amp; "." &amp; RIGHT(BN57,3)),
            IF(AND((--(INT('Data Sheet'!$A$19) &amp; "." &amp; RIGHT(BN57,3))&gt;=--('Data Sheet'!$A$19)), (--(INT('Data Sheet'!$A$19) &amp; "." &amp; RIGHT(BN57,3))&lt;=--('Data Sheet'!$B$19))),
                --(INT('Data Sheet'!$A$19) &amp; "." &amp; RIGHT(BN57,3)),
                --(INT('Data Sheet'!$B$19) &amp; "." &amp; RIGHT(BN57,3))
            )
        ),
        "OK"
    )
)</f>
        <v>OK</v>
      </c>
      <c r="P57" s="23" t="str">
        <f>IF(BR57&lt;&gt;"",
    IF(INT('Data Sheet'!$A$19)=INT('Data Sheet'!$B$15),
        --(INT('Data Sheet'!$A$15) &amp; "." &amp; BR57),
        IF(AND((--(INT('Data Sheet'!$A$15) &amp; "." &amp; BR57)&gt;=--('Data Sheet'!$A$15)), (--(INT('Data Sheet'!$A$15) &amp; "." &amp; BR57)&lt;=--('Data Sheet'!$B$15))),
            --(INT('Data Sheet'!$A$15) &amp; "." &amp; BR57),
            --(INT('Data Sheet'!$B$15) &amp; "." &amp; BR57)
        )
    ),
    IF(BQ57&lt;&gt;"",
        IF(INT('Data Sheet'!$A$15)=INT('Data Sheet'!$B$15),
            --(INT('Data Sheet'!$A$15) &amp; "." &amp; LEFT(BQ57,3)),
            IF(AND((--(INT('Data Sheet'!$A$15) &amp; "." &amp; LEFT(BQ57,3))&gt;=--('Data Sheet'!$A$15)), (--(INT('Data Sheet'!$A$15) &amp; "." &amp; LEFT(BQ57,3))&lt;=--('Data Sheet'!$B$15))),
                --(INT('Data Sheet'!$A$15) &amp; "." &amp; LEFT(BQ57,3)),
                --(INT('Data Sheet'!$B$15) &amp; "." &amp; LEFT(BQ57,3))
            )
        ),
        "OK"
    )
)</f>
        <v>OK</v>
      </c>
      <c r="Q57" s="23" t="str">
        <f>IF(BS57&lt;&gt;"",
    IF(INT('Data Sheet'!$A$19)=INT('Data Sheet'!$B$15),
        --(INT('Data Sheet'!$A$15) &amp; "." &amp; BS57),
        IF(AND((--(INT('Data Sheet'!$A$15) &amp; "." &amp; BS57)&gt;=--('Data Sheet'!$A$15)), (--(INT('Data Sheet'!$A$15) &amp; "." &amp; BS57)&lt;=--('Data Sheet'!$B$15))),
            --(INT('Data Sheet'!$A$15) &amp; "." &amp; BS57),
            --(INT('Data Sheet'!$B$15) &amp; "." &amp; BS57)
        )
    ),
    IF(BQ57&lt;&gt;"",
        IF(INT('Data Sheet'!$A$15)=INT('Data Sheet'!$B$15),
            --(INT('Data Sheet'!$A$15) &amp; "." &amp; RIGHT(BQ57,3)),
            IF(AND((--(INT('Data Sheet'!$A$15) &amp; "." &amp; RIGHT(BQ57,3))&gt;=--('Data Sheet'!$A$15)), (--(INT('Data Sheet'!$A$15) &amp; "." &amp; RIGHT(BQ57,3))&lt;=--('Data Sheet'!$B$15))),
                --(INT('Data Sheet'!$A$15) &amp; "." &amp; RIGHT(BQ57,3)),
                --(INT('Data Sheet'!$B$15) &amp; "." &amp; RIGHT(BQ57,3))
            )
        ),
        "OK"
    )
)</f>
        <v>OK</v>
      </c>
      <c r="R57" s="20"/>
      <c r="S57" s="20"/>
      <c r="T57" s="20"/>
      <c r="U57" s="20"/>
      <c r="V57" s="20"/>
      <c r="W57" s="20"/>
      <c r="X57" s="20"/>
      <c r="Y57" s="20"/>
      <c r="Z57" s="20"/>
      <c r="AA57" s="55"/>
      <c r="AB57" s="55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1"/>
      <c r="AR57" s="21"/>
      <c r="AS57" s="21"/>
      <c r="AT57" s="21"/>
      <c r="AU57" s="21"/>
      <c r="AV57" s="21"/>
      <c r="AW57" s="22"/>
      <c r="AX57" s="99"/>
      <c r="AY57" s="20"/>
      <c r="AZ57" s="20"/>
      <c r="BA57" s="22"/>
      <c r="BC57" s="80"/>
      <c r="BD57" s="80"/>
      <c r="BE57" s="80"/>
      <c r="BF57" s="80"/>
      <c r="BG57" s="2" t="str">
        <f t="shared" si="3"/>
        <v/>
      </c>
      <c r="BH57" s="78">
        <f t="shared" si="2"/>
        <v>0</v>
      </c>
    </row>
    <row r="58" spans="2:60" x14ac:dyDescent="0.2">
      <c r="B58" s="14">
        <f t="shared" si="4"/>
        <v>50</v>
      </c>
      <c r="C58" s="15" t="str">
        <f>CONCATENATE('Data Sheet'!$B$8,'Data Sheet'!$G$2)</f>
        <v>" HWDP</v>
      </c>
      <c r="D58" s="95" t="str">
        <f t="shared" si="5"/>
        <v/>
      </c>
      <c r="E58" s="15" t="str">
        <f>IF('Sum HWDP'!$D$10="TH-Hill DS-1 Vol 3 CAT 2: Clean and Visual Ends only","N/A","OK")</f>
        <v>OK</v>
      </c>
      <c r="F58" s="15" t="str">
        <f>IF('Sum HWDP'!$D$10="TH-Hill DS-1 Vol 3 CAT 2: Clean and Visual Ends only","N/A","OK")</f>
        <v>OK</v>
      </c>
      <c r="G58" s="17"/>
      <c r="H58" s="17"/>
      <c r="I58" s="17" t="s">
        <v>51</v>
      </c>
      <c r="J58" s="17" t="str">
        <f t="shared" si="8"/>
        <v>OK</v>
      </c>
      <c r="K58" s="17" t="str">
        <f t="shared" si="9"/>
        <v>OK</v>
      </c>
      <c r="L58" s="17" t="str">
        <f>IF('Data Sheet'!$B$9="NC-50","N/A","OK")</f>
        <v>OK</v>
      </c>
      <c r="M58" s="17" t="str">
        <f>IF('Data Sheet'!$B$9="NC-50","N/A","OK")</f>
        <v>OK</v>
      </c>
      <c r="N58" s="23" t="str">
        <f>IF(BO58&lt;&gt;"",
    IF(INT('Data Sheet'!$A$19)=INT('Data Sheet'!$B$19),
        --(INT('Data Sheet'!$A$19) &amp; "." &amp; BO58),
        IF(AND((--(INT('Data Sheet'!$A$19) &amp; "." &amp; BO58)&gt;=--('Data Sheet'!$A$19)), (--(INT('Data Sheet'!$A$19) &amp; "." &amp; BO58)&lt;=--('Data Sheet'!$B$19))),
            --(INT('Data Sheet'!$A$19) &amp; "." &amp; BO58),
            --(INT('Data Sheet'!$B$19) &amp; "." &amp; BO58)
        )
    ),
    IF(BN58&lt;&gt;"",
        IF(INT('Data Sheet'!$A$19)=INT('Data Sheet'!$B$19),
            --(INT('Data Sheet'!$A$19) &amp; "." &amp; LEFT(BN58,3)),
            IF(AND((--(INT('Data Sheet'!$A$19) &amp; "." &amp; LEFT(BN58,3))&gt;=--('Data Sheet'!$A$19)), (--(INT('Data Sheet'!$A$19) &amp; "." &amp; LEFT(BN58,3))&lt;=--('Data Sheet'!$B$19))),
                --(INT('Data Sheet'!$A$19) &amp; "." &amp; LEFT(BN58,3)),
                --(INT('Data Sheet'!$B$19) &amp; "." &amp; LEFT(BN58,3))
            )
        ),
        "OK"
    )
)</f>
        <v>OK</v>
      </c>
      <c r="O58" s="23" t="str">
        <f>IF(BP58&lt;&gt;"",
    IF(INT('Data Sheet'!$A$19)=INT('Data Sheet'!$B$19),
        --(INT('Data Sheet'!$A$19) &amp; "." &amp; BP58),
        IF(AND((--(INT('Data Sheet'!$A$19) &amp; "." &amp; BP58)&gt;=--('Data Sheet'!$A$19)), (--(INT('Data Sheet'!$A$19) &amp; "." &amp; BP58)&lt;=--('Data Sheet'!$B$19))),
            --(INT('Data Sheet'!$A$19) &amp; "." &amp; BP58),
            --(INT('Data Sheet'!$B$19) &amp; "." &amp; BP58)
        )
    ),
    IF(BN58&lt;&gt;"",
        IF(INT('Data Sheet'!$A$19)=INT('Data Sheet'!$B$19),
            --(INT('Data Sheet'!$A$19) &amp; "." &amp; RIGHT(BN58,3)),
            IF(AND((--(INT('Data Sheet'!$A$19) &amp; "." &amp; RIGHT(BN58,3))&gt;=--('Data Sheet'!$A$19)), (--(INT('Data Sheet'!$A$19) &amp; "." &amp; RIGHT(BN58,3))&lt;=--('Data Sheet'!$B$19))),
                --(INT('Data Sheet'!$A$19) &amp; "." &amp; RIGHT(BN58,3)),
                --(INT('Data Sheet'!$B$19) &amp; "." &amp; RIGHT(BN58,3))
            )
        ),
        "OK"
    )
)</f>
        <v>OK</v>
      </c>
      <c r="P58" s="23" t="str">
        <f>IF(BR58&lt;&gt;"",
    IF(INT('Data Sheet'!$A$19)=INT('Data Sheet'!$B$15),
        --(INT('Data Sheet'!$A$15) &amp; "." &amp; BR58),
        IF(AND((--(INT('Data Sheet'!$A$15) &amp; "." &amp; BR58)&gt;=--('Data Sheet'!$A$15)), (--(INT('Data Sheet'!$A$15) &amp; "." &amp; BR58)&lt;=--('Data Sheet'!$B$15))),
            --(INT('Data Sheet'!$A$15) &amp; "." &amp; BR58),
            --(INT('Data Sheet'!$B$15) &amp; "." &amp; BR58)
        )
    ),
    IF(BQ58&lt;&gt;"",
        IF(INT('Data Sheet'!$A$15)=INT('Data Sheet'!$B$15),
            --(INT('Data Sheet'!$A$15) &amp; "." &amp; LEFT(BQ58,3)),
            IF(AND((--(INT('Data Sheet'!$A$15) &amp; "." &amp; LEFT(BQ58,3))&gt;=--('Data Sheet'!$A$15)), (--(INT('Data Sheet'!$A$15) &amp; "." &amp; LEFT(BQ58,3))&lt;=--('Data Sheet'!$B$15))),
                --(INT('Data Sheet'!$A$15) &amp; "." &amp; LEFT(BQ58,3)),
                --(INT('Data Sheet'!$B$15) &amp; "." &amp; LEFT(BQ58,3))
            )
        ),
        "OK"
    )
)</f>
        <v>OK</v>
      </c>
      <c r="Q58" s="23" t="str">
        <f>IF(BS58&lt;&gt;"",
    IF(INT('Data Sheet'!$A$19)=INT('Data Sheet'!$B$15),
        --(INT('Data Sheet'!$A$15) &amp; "." &amp; BS58),
        IF(AND((--(INT('Data Sheet'!$A$15) &amp; "." &amp; BS58)&gt;=--('Data Sheet'!$A$15)), (--(INT('Data Sheet'!$A$15) &amp; "." &amp; BS58)&lt;=--('Data Sheet'!$B$15))),
            --(INT('Data Sheet'!$A$15) &amp; "." &amp; BS58),
            --(INT('Data Sheet'!$B$15) &amp; "." &amp; BS58)
        )
    ),
    IF(BQ58&lt;&gt;"",
        IF(INT('Data Sheet'!$A$15)=INT('Data Sheet'!$B$15),
            --(INT('Data Sheet'!$A$15) &amp; "." &amp; RIGHT(BQ58,3)),
            IF(AND((--(INT('Data Sheet'!$A$15) &amp; "." &amp; RIGHT(BQ58,3))&gt;=--('Data Sheet'!$A$15)), (--(INT('Data Sheet'!$A$15) &amp; "." &amp; RIGHT(BQ58,3))&lt;=--('Data Sheet'!$B$15))),
                --(INT('Data Sheet'!$A$15) &amp; "." &amp; RIGHT(BQ58,3)),
                --(INT('Data Sheet'!$B$15) &amp; "." &amp; RIGHT(BQ58,3))
            )
        ),
        "OK"
    )
)</f>
        <v>OK</v>
      </c>
      <c r="R58" s="20"/>
      <c r="S58" s="20"/>
      <c r="T58" s="20"/>
      <c r="U58" s="20"/>
      <c r="V58" s="20"/>
      <c r="W58" s="20"/>
      <c r="X58" s="20"/>
      <c r="Y58" s="20"/>
      <c r="Z58" s="20"/>
      <c r="AA58" s="55"/>
      <c r="AB58" s="55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1"/>
      <c r="AR58" s="21"/>
      <c r="AS58" s="21"/>
      <c r="AT58" s="21"/>
      <c r="AU58" s="21"/>
      <c r="AV58" s="21"/>
      <c r="AW58" s="22"/>
      <c r="AX58" s="99"/>
      <c r="AY58" s="20"/>
      <c r="AZ58" s="20"/>
      <c r="BA58" s="22"/>
      <c r="BC58" s="80"/>
      <c r="BD58" s="80"/>
      <c r="BE58" s="80"/>
      <c r="BF58" s="80"/>
      <c r="BG58" s="2" t="str">
        <f t="shared" si="3"/>
        <v/>
      </c>
      <c r="BH58" s="78">
        <f t="shared" si="2"/>
        <v>0</v>
      </c>
    </row>
    <row r="59" spans="2:60" x14ac:dyDescent="0.2">
      <c r="B59" s="14">
        <f t="shared" si="4"/>
        <v>51</v>
      </c>
      <c r="C59" s="15" t="str">
        <f>CONCATENATE('Data Sheet'!$B$8,'Data Sheet'!$G$2)</f>
        <v>" HWDP</v>
      </c>
      <c r="D59" s="95" t="str">
        <f t="shared" si="5"/>
        <v/>
      </c>
      <c r="E59" s="15" t="str">
        <f>IF('Sum HWDP'!$D$10="TH-Hill DS-1 Vol 3 CAT 2: Clean and Visual Ends only","N/A","OK")</f>
        <v>OK</v>
      </c>
      <c r="F59" s="15" t="str">
        <f>IF('Sum HWDP'!$D$10="TH-Hill DS-1 Vol 3 CAT 2: Clean and Visual Ends only","N/A","OK")</f>
        <v>OK</v>
      </c>
      <c r="G59" s="17"/>
      <c r="H59" s="17"/>
      <c r="I59" s="17" t="s">
        <v>51</v>
      </c>
      <c r="J59" s="17" t="str">
        <f t="shared" si="8"/>
        <v>OK</v>
      </c>
      <c r="K59" s="17" t="str">
        <f t="shared" si="9"/>
        <v>OK</v>
      </c>
      <c r="L59" s="17" t="str">
        <f>IF('Data Sheet'!$B$9="NC-50","N/A","OK")</f>
        <v>OK</v>
      </c>
      <c r="M59" s="17" t="str">
        <f>IF('Data Sheet'!$B$9="NC-50","N/A","OK")</f>
        <v>OK</v>
      </c>
      <c r="N59" s="23" t="str">
        <f>IF(BO59&lt;&gt;"",
    IF(INT('Data Sheet'!$A$19)=INT('Data Sheet'!$B$19),
        --(INT('Data Sheet'!$A$19) &amp; "." &amp; BO59),
        IF(AND((--(INT('Data Sheet'!$A$19) &amp; "." &amp; BO59)&gt;=--('Data Sheet'!$A$19)), (--(INT('Data Sheet'!$A$19) &amp; "." &amp; BO59)&lt;=--('Data Sheet'!$B$19))),
            --(INT('Data Sheet'!$A$19) &amp; "." &amp; BO59),
            --(INT('Data Sheet'!$B$19) &amp; "." &amp; BO59)
        )
    ),
    IF(BN59&lt;&gt;"",
        IF(INT('Data Sheet'!$A$19)=INT('Data Sheet'!$B$19),
            --(INT('Data Sheet'!$A$19) &amp; "." &amp; LEFT(BN59,3)),
            IF(AND((--(INT('Data Sheet'!$A$19) &amp; "." &amp; LEFT(BN59,3))&gt;=--('Data Sheet'!$A$19)), (--(INT('Data Sheet'!$A$19) &amp; "." &amp; LEFT(BN59,3))&lt;=--('Data Sheet'!$B$19))),
                --(INT('Data Sheet'!$A$19) &amp; "." &amp; LEFT(BN59,3)),
                --(INT('Data Sheet'!$B$19) &amp; "." &amp; LEFT(BN59,3))
            )
        ),
        "OK"
    )
)</f>
        <v>OK</v>
      </c>
      <c r="O59" s="23" t="str">
        <f>IF(BP59&lt;&gt;"",
    IF(INT('Data Sheet'!$A$19)=INT('Data Sheet'!$B$19),
        --(INT('Data Sheet'!$A$19) &amp; "." &amp; BP59),
        IF(AND((--(INT('Data Sheet'!$A$19) &amp; "." &amp; BP59)&gt;=--('Data Sheet'!$A$19)), (--(INT('Data Sheet'!$A$19) &amp; "." &amp; BP59)&lt;=--('Data Sheet'!$B$19))),
            --(INT('Data Sheet'!$A$19) &amp; "." &amp; BP59),
            --(INT('Data Sheet'!$B$19) &amp; "." &amp; BP59)
        )
    ),
    IF(BN59&lt;&gt;"",
        IF(INT('Data Sheet'!$A$19)=INT('Data Sheet'!$B$19),
            --(INT('Data Sheet'!$A$19) &amp; "." &amp; RIGHT(BN59,3)),
            IF(AND((--(INT('Data Sheet'!$A$19) &amp; "." &amp; RIGHT(BN59,3))&gt;=--('Data Sheet'!$A$19)), (--(INT('Data Sheet'!$A$19) &amp; "." &amp; RIGHT(BN59,3))&lt;=--('Data Sheet'!$B$19))),
                --(INT('Data Sheet'!$A$19) &amp; "." &amp; RIGHT(BN59,3)),
                --(INT('Data Sheet'!$B$19) &amp; "." &amp; RIGHT(BN59,3))
            )
        ),
        "OK"
    )
)</f>
        <v>OK</v>
      </c>
      <c r="P59" s="23" t="str">
        <f>IF(BR59&lt;&gt;"",
    IF(INT('Data Sheet'!$A$19)=INT('Data Sheet'!$B$15),
        --(INT('Data Sheet'!$A$15) &amp; "." &amp; BR59),
        IF(AND((--(INT('Data Sheet'!$A$15) &amp; "." &amp; BR59)&gt;=--('Data Sheet'!$A$15)), (--(INT('Data Sheet'!$A$15) &amp; "." &amp; BR59)&lt;=--('Data Sheet'!$B$15))),
            --(INT('Data Sheet'!$A$15) &amp; "." &amp; BR59),
            --(INT('Data Sheet'!$B$15) &amp; "." &amp; BR59)
        )
    ),
    IF(BQ59&lt;&gt;"",
        IF(INT('Data Sheet'!$A$15)=INT('Data Sheet'!$B$15),
            --(INT('Data Sheet'!$A$15) &amp; "." &amp; LEFT(BQ59,3)),
            IF(AND((--(INT('Data Sheet'!$A$15) &amp; "." &amp; LEFT(BQ59,3))&gt;=--('Data Sheet'!$A$15)), (--(INT('Data Sheet'!$A$15) &amp; "." &amp; LEFT(BQ59,3))&lt;=--('Data Sheet'!$B$15))),
                --(INT('Data Sheet'!$A$15) &amp; "." &amp; LEFT(BQ59,3)),
                --(INT('Data Sheet'!$B$15) &amp; "." &amp; LEFT(BQ59,3))
            )
        ),
        "OK"
    )
)</f>
        <v>OK</v>
      </c>
      <c r="Q59" s="23" t="str">
        <f>IF(BS59&lt;&gt;"",
    IF(INT('Data Sheet'!$A$19)=INT('Data Sheet'!$B$15),
        --(INT('Data Sheet'!$A$15) &amp; "." &amp; BS59),
        IF(AND((--(INT('Data Sheet'!$A$15) &amp; "." &amp; BS59)&gt;=--('Data Sheet'!$A$15)), (--(INT('Data Sheet'!$A$15) &amp; "." &amp; BS59)&lt;=--('Data Sheet'!$B$15))),
            --(INT('Data Sheet'!$A$15) &amp; "." &amp; BS59),
            --(INT('Data Sheet'!$B$15) &amp; "." &amp; BS59)
        )
    ),
    IF(BQ59&lt;&gt;"",
        IF(INT('Data Sheet'!$A$15)=INT('Data Sheet'!$B$15),
            --(INT('Data Sheet'!$A$15) &amp; "." &amp; RIGHT(BQ59,3)),
            IF(AND((--(INT('Data Sheet'!$A$15) &amp; "." &amp; RIGHT(BQ59,3))&gt;=--('Data Sheet'!$A$15)), (--(INT('Data Sheet'!$A$15) &amp; "." &amp; RIGHT(BQ59,3))&lt;=--('Data Sheet'!$B$15))),
                --(INT('Data Sheet'!$A$15) &amp; "." &amp; RIGHT(BQ59,3)),
                --(INT('Data Sheet'!$B$15) &amp; "." &amp; RIGHT(BQ59,3))
            )
        ),
        "OK"
    )
)</f>
        <v>OK</v>
      </c>
      <c r="R59" s="20"/>
      <c r="S59" s="20"/>
      <c r="T59" s="20"/>
      <c r="U59" s="20"/>
      <c r="V59" s="20"/>
      <c r="W59" s="20"/>
      <c r="X59" s="20"/>
      <c r="Y59" s="20"/>
      <c r="Z59" s="20"/>
      <c r="AA59" s="55"/>
      <c r="AB59" s="55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1"/>
      <c r="AR59" s="21"/>
      <c r="AS59" s="21"/>
      <c r="AT59" s="21"/>
      <c r="AU59" s="21"/>
      <c r="AV59" s="21"/>
      <c r="AW59" s="22"/>
      <c r="AX59" s="99"/>
      <c r="AY59" s="20"/>
      <c r="AZ59" s="20"/>
      <c r="BA59" s="22"/>
      <c r="BC59" s="80"/>
      <c r="BD59" s="80"/>
      <c r="BE59" s="80"/>
      <c r="BF59" s="80"/>
      <c r="BG59" s="2" t="str">
        <f t="shared" si="3"/>
        <v/>
      </c>
      <c r="BH59" s="78">
        <f t="shared" si="2"/>
        <v>0</v>
      </c>
    </row>
    <row r="60" spans="2:60" x14ac:dyDescent="0.2">
      <c r="B60" s="14">
        <f t="shared" si="4"/>
        <v>52</v>
      </c>
      <c r="C60" s="15" t="str">
        <f>CONCATENATE('Data Sheet'!$B$8,'Data Sheet'!$G$2)</f>
        <v>" HWDP</v>
      </c>
      <c r="D60" s="95" t="str">
        <f t="shared" si="5"/>
        <v/>
      </c>
      <c r="E60" s="15" t="str">
        <f>IF('Sum HWDP'!$D$10="TH-Hill DS-1 Vol 3 CAT 2: Clean and Visual Ends only","N/A","OK")</f>
        <v>OK</v>
      </c>
      <c r="F60" s="15" t="str">
        <f>IF('Sum HWDP'!$D$10="TH-Hill DS-1 Vol 3 CAT 2: Clean and Visual Ends only","N/A","OK")</f>
        <v>OK</v>
      </c>
      <c r="G60" s="17"/>
      <c r="H60" s="17"/>
      <c r="I60" s="17" t="s">
        <v>51</v>
      </c>
      <c r="J60" s="17" t="str">
        <f t="shared" si="8"/>
        <v>OK</v>
      </c>
      <c r="K60" s="17" t="str">
        <f t="shared" si="9"/>
        <v>OK</v>
      </c>
      <c r="L60" s="17" t="str">
        <f>IF('Data Sheet'!$B$9="NC-50","N/A","OK")</f>
        <v>OK</v>
      </c>
      <c r="M60" s="17" t="str">
        <f>IF('Data Sheet'!$B$9="NC-50","N/A","OK")</f>
        <v>OK</v>
      </c>
      <c r="N60" s="23" t="str">
        <f>IF(BO60&lt;&gt;"",
    IF(INT('Data Sheet'!$A$19)=INT('Data Sheet'!$B$19),
        --(INT('Data Sheet'!$A$19) &amp; "." &amp; BO60),
        IF(AND((--(INT('Data Sheet'!$A$19) &amp; "." &amp; BO60)&gt;=--('Data Sheet'!$A$19)), (--(INT('Data Sheet'!$A$19) &amp; "." &amp; BO60)&lt;=--('Data Sheet'!$B$19))),
            --(INT('Data Sheet'!$A$19) &amp; "." &amp; BO60),
            --(INT('Data Sheet'!$B$19) &amp; "." &amp; BO60)
        )
    ),
    IF(BN60&lt;&gt;"",
        IF(INT('Data Sheet'!$A$19)=INT('Data Sheet'!$B$19),
            --(INT('Data Sheet'!$A$19) &amp; "." &amp; LEFT(BN60,3)),
            IF(AND((--(INT('Data Sheet'!$A$19) &amp; "." &amp; LEFT(BN60,3))&gt;=--('Data Sheet'!$A$19)), (--(INT('Data Sheet'!$A$19) &amp; "." &amp; LEFT(BN60,3))&lt;=--('Data Sheet'!$B$19))),
                --(INT('Data Sheet'!$A$19) &amp; "." &amp; LEFT(BN60,3)),
                --(INT('Data Sheet'!$B$19) &amp; "." &amp; LEFT(BN60,3))
            )
        ),
        "OK"
    )
)</f>
        <v>OK</v>
      </c>
      <c r="O60" s="23" t="str">
        <f>IF(BP60&lt;&gt;"",
    IF(INT('Data Sheet'!$A$19)=INT('Data Sheet'!$B$19),
        --(INT('Data Sheet'!$A$19) &amp; "." &amp; BP60),
        IF(AND((--(INT('Data Sheet'!$A$19) &amp; "." &amp; BP60)&gt;=--('Data Sheet'!$A$19)), (--(INT('Data Sheet'!$A$19) &amp; "." &amp; BP60)&lt;=--('Data Sheet'!$B$19))),
            --(INT('Data Sheet'!$A$19) &amp; "." &amp; BP60),
            --(INT('Data Sheet'!$B$19) &amp; "." &amp; BP60)
        )
    ),
    IF(BN60&lt;&gt;"",
        IF(INT('Data Sheet'!$A$19)=INT('Data Sheet'!$B$19),
            --(INT('Data Sheet'!$A$19) &amp; "." &amp; RIGHT(BN60,3)),
            IF(AND((--(INT('Data Sheet'!$A$19) &amp; "." &amp; RIGHT(BN60,3))&gt;=--('Data Sheet'!$A$19)), (--(INT('Data Sheet'!$A$19) &amp; "." &amp; RIGHT(BN60,3))&lt;=--('Data Sheet'!$B$19))),
                --(INT('Data Sheet'!$A$19) &amp; "." &amp; RIGHT(BN60,3)),
                --(INT('Data Sheet'!$B$19) &amp; "." &amp; RIGHT(BN60,3))
            )
        ),
        "OK"
    )
)</f>
        <v>OK</v>
      </c>
      <c r="P60" s="23" t="str">
        <f>IF(BR60&lt;&gt;"",
    IF(INT('Data Sheet'!$A$19)=INT('Data Sheet'!$B$15),
        --(INT('Data Sheet'!$A$15) &amp; "." &amp; BR60),
        IF(AND((--(INT('Data Sheet'!$A$15) &amp; "." &amp; BR60)&gt;=--('Data Sheet'!$A$15)), (--(INT('Data Sheet'!$A$15) &amp; "." &amp; BR60)&lt;=--('Data Sheet'!$B$15))),
            --(INT('Data Sheet'!$A$15) &amp; "." &amp; BR60),
            --(INT('Data Sheet'!$B$15) &amp; "." &amp; BR60)
        )
    ),
    IF(BQ60&lt;&gt;"",
        IF(INT('Data Sheet'!$A$15)=INT('Data Sheet'!$B$15),
            --(INT('Data Sheet'!$A$15) &amp; "." &amp; LEFT(BQ60,3)),
            IF(AND((--(INT('Data Sheet'!$A$15) &amp; "." &amp; LEFT(BQ60,3))&gt;=--('Data Sheet'!$A$15)), (--(INT('Data Sheet'!$A$15) &amp; "." &amp; LEFT(BQ60,3))&lt;=--('Data Sheet'!$B$15))),
                --(INT('Data Sheet'!$A$15) &amp; "." &amp; LEFT(BQ60,3)),
                --(INT('Data Sheet'!$B$15) &amp; "." &amp; LEFT(BQ60,3))
            )
        ),
        "OK"
    )
)</f>
        <v>OK</v>
      </c>
      <c r="Q60" s="23" t="str">
        <f>IF(BS60&lt;&gt;"",
    IF(INT('Data Sheet'!$A$19)=INT('Data Sheet'!$B$15),
        --(INT('Data Sheet'!$A$15) &amp; "." &amp; BS60),
        IF(AND((--(INT('Data Sheet'!$A$15) &amp; "." &amp; BS60)&gt;=--('Data Sheet'!$A$15)), (--(INT('Data Sheet'!$A$15) &amp; "." &amp; BS60)&lt;=--('Data Sheet'!$B$15))),
            --(INT('Data Sheet'!$A$15) &amp; "." &amp; BS60),
            --(INT('Data Sheet'!$B$15) &amp; "." &amp; BS60)
        )
    ),
    IF(BQ60&lt;&gt;"",
        IF(INT('Data Sheet'!$A$15)=INT('Data Sheet'!$B$15),
            --(INT('Data Sheet'!$A$15) &amp; "." &amp; RIGHT(BQ60,3)),
            IF(AND((--(INT('Data Sheet'!$A$15) &amp; "." &amp; RIGHT(BQ60,3))&gt;=--('Data Sheet'!$A$15)), (--(INT('Data Sheet'!$A$15) &amp; "." &amp; RIGHT(BQ60,3))&lt;=--('Data Sheet'!$B$15))),
                --(INT('Data Sheet'!$A$15) &amp; "." &amp; RIGHT(BQ60,3)),
                --(INT('Data Sheet'!$B$15) &amp; "." &amp; RIGHT(BQ60,3))
            )
        ),
        "OK"
    )
)</f>
        <v>OK</v>
      </c>
      <c r="R60" s="20"/>
      <c r="S60" s="20"/>
      <c r="T60" s="20"/>
      <c r="U60" s="20"/>
      <c r="V60" s="20"/>
      <c r="W60" s="20"/>
      <c r="X60" s="20"/>
      <c r="Y60" s="20"/>
      <c r="Z60" s="20"/>
      <c r="AA60" s="55"/>
      <c r="AB60" s="55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1"/>
      <c r="AR60" s="21"/>
      <c r="AS60" s="21"/>
      <c r="AT60" s="21"/>
      <c r="AU60" s="21"/>
      <c r="AV60" s="21"/>
      <c r="AW60" s="22"/>
      <c r="AX60" s="99"/>
      <c r="AY60" s="20"/>
      <c r="AZ60" s="20"/>
      <c r="BA60" s="22"/>
      <c r="BC60" s="80"/>
      <c r="BD60" s="80"/>
      <c r="BE60" s="80"/>
      <c r="BF60" s="80"/>
      <c r="BG60" s="2" t="str">
        <f t="shared" si="3"/>
        <v/>
      </c>
      <c r="BH60" s="78">
        <f t="shared" si="2"/>
        <v>0</v>
      </c>
    </row>
    <row r="61" spans="2:60" x14ac:dyDescent="0.2">
      <c r="B61" s="14">
        <f t="shared" si="4"/>
        <v>53</v>
      </c>
      <c r="C61" s="15" t="str">
        <f>CONCATENATE('Data Sheet'!$B$8,'Data Sheet'!$G$2)</f>
        <v>" HWDP</v>
      </c>
      <c r="D61" s="95" t="str">
        <f t="shared" si="5"/>
        <v/>
      </c>
      <c r="E61" s="15" t="str">
        <f>IF('Sum HWDP'!$D$10="TH-Hill DS-1 Vol 3 CAT 2: Clean and Visual Ends only","N/A","OK")</f>
        <v>OK</v>
      </c>
      <c r="F61" s="15" t="str">
        <f>IF('Sum HWDP'!$D$10="TH-Hill DS-1 Vol 3 CAT 2: Clean and Visual Ends only","N/A","OK")</f>
        <v>OK</v>
      </c>
      <c r="G61" s="17"/>
      <c r="H61" s="17"/>
      <c r="I61" s="17" t="s">
        <v>51</v>
      </c>
      <c r="J61" s="17" t="str">
        <f t="shared" si="8"/>
        <v>OK</v>
      </c>
      <c r="K61" s="17" t="str">
        <f t="shared" si="9"/>
        <v>OK</v>
      </c>
      <c r="L61" s="17" t="str">
        <f>IF('Data Sheet'!$B$9="NC-50","N/A","OK")</f>
        <v>OK</v>
      </c>
      <c r="M61" s="17" t="str">
        <f>IF('Data Sheet'!$B$9="NC-50","N/A","OK")</f>
        <v>OK</v>
      </c>
      <c r="N61" s="23" t="str">
        <f>IF(BO61&lt;&gt;"",
    IF(INT('Data Sheet'!$A$19)=INT('Data Sheet'!$B$19),
        --(INT('Data Sheet'!$A$19) &amp; "." &amp; BO61),
        IF(AND((--(INT('Data Sheet'!$A$19) &amp; "." &amp; BO61)&gt;=--('Data Sheet'!$A$19)), (--(INT('Data Sheet'!$A$19) &amp; "." &amp; BO61)&lt;=--('Data Sheet'!$B$19))),
            --(INT('Data Sheet'!$A$19) &amp; "." &amp; BO61),
            --(INT('Data Sheet'!$B$19) &amp; "." &amp; BO61)
        )
    ),
    IF(BN61&lt;&gt;"",
        IF(INT('Data Sheet'!$A$19)=INT('Data Sheet'!$B$19),
            --(INT('Data Sheet'!$A$19) &amp; "." &amp; LEFT(BN61,3)),
            IF(AND((--(INT('Data Sheet'!$A$19) &amp; "." &amp; LEFT(BN61,3))&gt;=--('Data Sheet'!$A$19)), (--(INT('Data Sheet'!$A$19) &amp; "." &amp; LEFT(BN61,3))&lt;=--('Data Sheet'!$B$19))),
                --(INT('Data Sheet'!$A$19) &amp; "." &amp; LEFT(BN61,3)),
                --(INT('Data Sheet'!$B$19) &amp; "." &amp; LEFT(BN61,3))
            )
        ),
        "OK"
    )
)</f>
        <v>OK</v>
      </c>
      <c r="O61" s="23" t="str">
        <f>IF(BP61&lt;&gt;"",
    IF(INT('Data Sheet'!$A$19)=INT('Data Sheet'!$B$19),
        --(INT('Data Sheet'!$A$19) &amp; "." &amp; BP61),
        IF(AND((--(INT('Data Sheet'!$A$19) &amp; "." &amp; BP61)&gt;=--('Data Sheet'!$A$19)), (--(INT('Data Sheet'!$A$19) &amp; "." &amp; BP61)&lt;=--('Data Sheet'!$B$19))),
            --(INT('Data Sheet'!$A$19) &amp; "." &amp; BP61),
            --(INT('Data Sheet'!$B$19) &amp; "." &amp; BP61)
        )
    ),
    IF(BN61&lt;&gt;"",
        IF(INT('Data Sheet'!$A$19)=INT('Data Sheet'!$B$19),
            --(INT('Data Sheet'!$A$19) &amp; "." &amp; RIGHT(BN61,3)),
            IF(AND((--(INT('Data Sheet'!$A$19) &amp; "." &amp; RIGHT(BN61,3))&gt;=--('Data Sheet'!$A$19)), (--(INT('Data Sheet'!$A$19) &amp; "." &amp; RIGHT(BN61,3))&lt;=--('Data Sheet'!$B$19))),
                --(INT('Data Sheet'!$A$19) &amp; "." &amp; RIGHT(BN61,3)),
                --(INT('Data Sheet'!$B$19) &amp; "." &amp; RIGHT(BN61,3))
            )
        ),
        "OK"
    )
)</f>
        <v>OK</v>
      </c>
      <c r="P61" s="23" t="str">
        <f>IF(BR61&lt;&gt;"",
    IF(INT('Data Sheet'!$A$19)=INT('Data Sheet'!$B$15),
        --(INT('Data Sheet'!$A$15) &amp; "." &amp; BR61),
        IF(AND((--(INT('Data Sheet'!$A$15) &amp; "." &amp; BR61)&gt;=--('Data Sheet'!$A$15)), (--(INT('Data Sheet'!$A$15) &amp; "." &amp; BR61)&lt;=--('Data Sheet'!$B$15))),
            --(INT('Data Sheet'!$A$15) &amp; "." &amp; BR61),
            --(INT('Data Sheet'!$B$15) &amp; "." &amp; BR61)
        )
    ),
    IF(BQ61&lt;&gt;"",
        IF(INT('Data Sheet'!$A$15)=INT('Data Sheet'!$B$15),
            --(INT('Data Sheet'!$A$15) &amp; "." &amp; LEFT(BQ61,3)),
            IF(AND((--(INT('Data Sheet'!$A$15) &amp; "." &amp; LEFT(BQ61,3))&gt;=--('Data Sheet'!$A$15)), (--(INT('Data Sheet'!$A$15) &amp; "." &amp; LEFT(BQ61,3))&lt;=--('Data Sheet'!$B$15))),
                --(INT('Data Sheet'!$A$15) &amp; "." &amp; LEFT(BQ61,3)),
                --(INT('Data Sheet'!$B$15) &amp; "." &amp; LEFT(BQ61,3))
            )
        ),
        "OK"
    )
)</f>
        <v>OK</v>
      </c>
      <c r="Q61" s="23" t="str">
        <f>IF(BS61&lt;&gt;"",
    IF(INT('Data Sheet'!$A$19)=INT('Data Sheet'!$B$15),
        --(INT('Data Sheet'!$A$15) &amp; "." &amp; BS61),
        IF(AND((--(INT('Data Sheet'!$A$15) &amp; "." &amp; BS61)&gt;=--('Data Sheet'!$A$15)), (--(INT('Data Sheet'!$A$15) &amp; "." &amp; BS61)&lt;=--('Data Sheet'!$B$15))),
            --(INT('Data Sheet'!$A$15) &amp; "." &amp; BS61),
            --(INT('Data Sheet'!$B$15) &amp; "." &amp; BS61)
        )
    ),
    IF(BQ61&lt;&gt;"",
        IF(INT('Data Sheet'!$A$15)=INT('Data Sheet'!$B$15),
            --(INT('Data Sheet'!$A$15) &amp; "." &amp; RIGHT(BQ61,3)),
            IF(AND((--(INT('Data Sheet'!$A$15) &amp; "." &amp; RIGHT(BQ61,3))&gt;=--('Data Sheet'!$A$15)), (--(INT('Data Sheet'!$A$15) &amp; "." &amp; RIGHT(BQ61,3))&lt;=--('Data Sheet'!$B$15))),
                --(INT('Data Sheet'!$A$15) &amp; "." &amp; RIGHT(BQ61,3)),
                --(INT('Data Sheet'!$B$15) &amp; "." &amp; RIGHT(BQ61,3))
            )
        ),
        "OK"
    )
)</f>
        <v>OK</v>
      </c>
      <c r="R61" s="20"/>
      <c r="S61" s="20"/>
      <c r="T61" s="20"/>
      <c r="U61" s="20"/>
      <c r="V61" s="20"/>
      <c r="W61" s="20"/>
      <c r="X61" s="20"/>
      <c r="Y61" s="20"/>
      <c r="Z61" s="20"/>
      <c r="AA61" s="55"/>
      <c r="AB61" s="55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1"/>
      <c r="AR61" s="21"/>
      <c r="AS61" s="21"/>
      <c r="AT61" s="21"/>
      <c r="AU61" s="21"/>
      <c r="AV61" s="21"/>
      <c r="AW61" s="22"/>
      <c r="AX61" s="99"/>
      <c r="AY61" s="20"/>
      <c r="AZ61" s="20"/>
      <c r="BA61" s="22"/>
      <c r="BC61" s="80"/>
      <c r="BD61" s="80"/>
      <c r="BE61" s="80"/>
      <c r="BF61" s="80"/>
      <c r="BG61" s="2" t="str">
        <f t="shared" si="3"/>
        <v/>
      </c>
      <c r="BH61" s="78">
        <f t="shared" si="2"/>
        <v>0</v>
      </c>
    </row>
    <row r="62" spans="2:60" x14ac:dyDescent="0.2">
      <c r="B62" s="14">
        <f t="shared" si="4"/>
        <v>54</v>
      </c>
      <c r="C62" s="15" t="str">
        <f>CONCATENATE('Data Sheet'!$B$8,'Data Sheet'!$G$2)</f>
        <v>" HWDP</v>
      </c>
      <c r="D62" s="95" t="str">
        <f t="shared" si="5"/>
        <v/>
      </c>
      <c r="E62" s="15" t="str">
        <f>IF('Sum HWDP'!$D$10="TH-Hill DS-1 Vol 3 CAT 2: Clean and Visual Ends only","N/A","OK")</f>
        <v>OK</v>
      </c>
      <c r="F62" s="15" t="str">
        <f>IF('Sum HWDP'!$D$10="TH-Hill DS-1 Vol 3 CAT 2: Clean and Visual Ends only","N/A","OK")</f>
        <v>OK</v>
      </c>
      <c r="G62" s="17"/>
      <c r="H62" s="17"/>
      <c r="I62" s="17" t="s">
        <v>51</v>
      </c>
      <c r="J62" s="17" t="str">
        <f t="shared" si="8"/>
        <v>OK</v>
      </c>
      <c r="K62" s="17" t="str">
        <f t="shared" si="9"/>
        <v>OK</v>
      </c>
      <c r="L62" s="17" t="str">
        <f>IF('Data Sheet'!$B$9="NC-50","N/A","OK")</f>
        <v>OK</v>
      </c>
      <c r="M62" s="17" t="str">
        <f>IF('Data Sheet'!$B$9="NC-50","N/A","OK")</f>
        <v>OK</v>
      </c>
      <c r="N62" s="23" t="str">
        <f>IF(BO62&lt;&gt;"",
    IF(INT('Data Sheet'!$A$19)=INT('Data Sheet'!$B$19),
        --(INT('Data Sheet'!$A$19) &amp; "." &amp; BO62),
        IF(AND((--(INT('Data Sheet'!$A$19) &amp; "." &amp; BO62)&gt;=--('Data Sheet'!$A$19)), (--(INT('Data Sheet'!$A$19) &amp; "." &amp; BO62)&lt;=--('Data Sheet'!$B$19))),
            --(INT('Data Sheet'!$A$19) &amp; "." &amp; BO62),
            --(INT('Data Sheet'!$B$19) &amp; "." &amp; BO62)
        )
    ),
    IF(BN62&lt;&gt;"",
        IF(INT('Data Sheet'!$A$19)=INT('Data Sheet'!$B$19),
            --(INT('Data Sheet'!$A$19) &amp; "." &amp; LEFT(BN62,3)),
            IF(AND((--(INT('Data Sheet'!$A$19) &amp; "." &amp; LEFT(BN62,3))&gt;=--('Data Sheet'!$A$19)), (--(INT('Data Sheet'!$A$19) &amp; "." &amp; LEFT(BN62,3))&lt;=--('Data Sheet'!$B$19))),
                --(INT('Data Sheet'!$A$19) &amp; "." &amp; LEFT(BN62,3)),
                --(INT('Data Sheet'!$B$19) &amp; "." &amp; LEFT(BN62,3))
            )
        ),
        "OK"
    )
)</f>
        <v>OK</v>
      </c>
      <c r="O62" s="23" t="str">
        <f>IF(BP62&lt;&gt;"",
    IF(INT('Data Sheet'!$A$19)=INT('Data Sheet'!$B$19),
        --(INT('Data Sheet'!$A$19) &amp; "." &amp; BP62),
        IF(AND((--(INT('Data Sheet'!$A$19) &amp; "." &amp; BP62)&gt;=--('Data Sheet'!$A$19)), (--(INT('Data Sheet'!$A$19) &amp; "." &amp; BP62)&lt;=--('Data Sheet'!$B$19))),
            --(INT('Data Sheet'!$A$19) &amp; "." &amp; BP62),
            --(INT('Data Sheet'!$B$19) &amp; "." &amp; BP62)
        )
    ),
    IF(BN62&lt;&gt;"",
        IF(INT('Data Sheet'!$A$19)=INT('Data Sheet'!$B$19),
            --(INT('Data Sheet'!$A$19) &amp; "." &amp; RIGHT(BN62,3)),
            IF(AND((--(INT('Data Sheet'!$A$19) &amp; "." &amp; RIGHT(BN62,3))&gt;=--('Data Sheet'!$A$19)), (--(INT('Data Sheet'!$A$19) &amp; "." &amp; RIGHT(BN62,3))&lt;=--('Data Sheet'!$B$19))),
                --(INT('Data Sheet'!$A$19) &amp; "." &amp; RIGHT(BN62,3)),
                --(INT('Data Sheet'!$B$19) &amp; "." &amp; RIGHT(BN62,3))
            )
        ),
        "OK"
    )
)</f>
        <v>OK</v>
      </c>
      <c r="P62" s="23" t="str">
        <f>IF(BR62&lt;&gt;"",
    IF(INT('Data Sheet'!$A$19)=INT('Data Sheet'!$B$15),
        --(INT('Data Sheet'!$A$15) &amp; "." &amp; BR62),
        IF(AND((--(INT('Data Sheet'!$A$15) &amp; "." &amp; BR62)&gt;=--('Data Sheet'!$A$15)), (--(INT('Data Sheet'!$A$15) &amp; "." &amp; BR62)&lt;=--('Data Sheet'!$B$15))),
            --(INT('Data Sheet'!$A$15) &amp; "." &amp; BR62),
            --(INT('Data Sheet'!$B$15) &amp; "." &amp; BR62)
        )
    ),
    IF(BQ62&lt;&gt;"",
        IF(INT('Data Sheet'!$A$15)=INT('Data Sheet'!$B$15),
            --(INT('Data Sheet'!$A$15) &amp; "." &amp; LEFT(BQ62,3)),
            IF(AND((--(INT('Data Sheet'!$A$15) &amp; "." &amp; LEFT(BQ62,3))&gt;=--('Data Sheet'!$A$15)), (--(INT('Data Sheet'!$A$15) &amp; "." &amp; LEFT(BQ62,3))&lt;=--('Data Sheet'!$B$15))),
                --(INT('Data Sheet'!$A$15) &amp; "." &amp; LEFT(BQ62,3)),
                --(INT('Data Sheet'!$B$15) &amp; "." &amp; LEFT(BQ62,3))
            )
        ),
        "OK"
    )
)</f>
        <v>OK</v>
      </c>
      <c r="Q62" s="23" t="str">
        <f>IF(BS62&lt;&gt;"",
    IF(INT('Data Sheet'!$A$19)=INT('Data Sheet'!$B$15),
        --(INT('Data Sheet'!$A$15) &amp; "." &amp; BS62),
        IF(AND((--(INT('Data Sheet'!$A$15) &amp; "." &amp; BS62)&gt;=--('Data Sheet'!$A$15)), (--(INT('Data Sheet'!$A$15) &amp; "." &amp; BS62)&lt;=--('Data Sheet'!$B$15))),
            --(INT('Data Sheet'!$A$15) &amp; "." &amp; BS62),
            --(INT('Data Sheet'!$B$15) &amp; "." &amp; BS62)
        )
    ),
    IF(BQ62&lt;&gt;"",
        IF(INT('Data Sheet'!$A$15)=INT('Data Sheet'!$B$15),
            --(INT('Data Sheet'!$A$15) &amp; "." &amp; RIGHT(BQ62,3)),
            IF(AND((--(INT('Data Sheet'!$A$15) &amp; "." &amp; RIGHT(BQ62,3))&gt;=--('Data Sheet'!$A$15)), (--(INT('Data Sheet'!$A$15) &amp; "." &amp; RIGHT(BQ62,3))&lt;=--('Data Sheet'!$B$15))),
                --(INT('Data Sheet'!$A$15) &amp; "." &amp; RIGHT(BQ62,3)),
                --(INT('Data Sheet'!$B$15) &amp; "." &amp; RIGHT(BQ62,3))
            )
        ),
        "OK"
    )
)</f>
        <v>OK</v>
      </c>
      <c r="R62" s="20"/>
      <c r="S62" s="20"/>
      <c r="T62" s="20"/>
      <c r="U62" s="20"/>
      <c r="V62" s="20"/>
      <c r="W62" s="20"/>
      <c r="X62" s="20"/>
      <c r="Y62" s="20"/>
      <c r="Z62" s="20"/>
      <c r="AA62" s="55"/>
      <c r="AB62" s="55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1"/>
      <c r="AR62" s="21"/>
      <c r="AS62" s="21"/>
      <c r="AT62" s="21"/>
      <c r="AU62" s="21"/>
      <c r="AV62" s="21"/>
      <c r="AW62" s="22"/>
      <c r="AX62" s="99"/>
      <c r="AY62" s="20"/>
      <c r="AZ62" s="20"/>
      <c r="BA62" s="22"/>
      <c r="BC62" s="80"/>
      <c r="BD62" s="80"/>
      <c r="BE62" s="80"/>
      <c r="BF62" s="80"/>
      <c r="BG62" s="2" t="str">
        <f t="shared" si="3"/>
        <v/>
      </c>
      <c r="BH62" s="78">
        <f t="shared" si="2"/>
        <v>0</v>
      </c>
    </row>
    <row r="63" spans="2:60" x14ac:dyDescent="0.2">
      <c r="B63" s="14">
        <f t="shared" si="4"/>
        <v>55</v>
      </c>
      <c r="C63" s="15" t="str">
        <f>CONCATENATE('Data Sheet'!$B$8,'Data Sheet'!$G$2)</f>
        <v>" HWDP</v>
      </c>
      <c r="D63" s="95" t="str">
        <f t="shared" si="5"/>
        <v/>
      </c>
      <c r="E63" s="15" t="str">
        <f>IF('Sum HWDP'!$D$10="TH-Hill DS-1 Vol 3 CAT 2: Clean and Visual Ends only","N/A","OK")</f>
        <v>OK</v>
      </c>
      <c r="F63" s="15" t="str">
        <f>IF('Sum HWDP'!$D$10="TH-Hill DS-1 Vol 3 CAT 2: Clean and Visual Ends only","N/A","OK")</f>
        <v>OK</v>
      </c>
      <c r="G63" s="17"/>
      <c r="H63" s="17"/>
      <c r="I63" s="17" t="s">
        <v>51</v>
      </c>
      <c r="J63" s="17" t="str">
        <f t="shared" si="8"/>
        <v>OK</v>
      </c>
      <c r="K63" s="17" t="str">
        <f t="shared" si="9"/>
        <v>OK</v>
      </c>
      <c r="L63" s="17" t="str">
        <f>IF('Data Sheet'!$B$9="NC-50","N/A","OK")</f>
        <v>OK</v>
      </c>
      <c r="M63" s="17" t="str">
        <f>IF('Data Sheet'!$B$9="NC-50","N/A","OK")</f>
        <v>OK</v>
      </c>
      <c r="N63" s="23" t="str">
        <f>IF(BO63&lt;&gt;"",
    IF(INT('Data Sheet'!$A$19)=INT('Data Sheet'!$B$19),
        --(INT('Data Sheet'!$A$19) &amp; "." &amp; BO63),
        IF(AND((--(INT('Data Sheet'!$A$19) &amp; "." &amp; BO63)&gt;=--('Data Sheet'!$A$19)), (--(INT('Data Sheet'!$A$19) &amp; "." &amp; BO63)&lt;=--('Data Sheet'!$B$19))),
            --(INT('Data Sheet'!$A$19) &amp; "." &amp; BO63),
            --(INT('Data Sheet'!$B$19) &amp; "." &amp; BO63)
        )
    ),
    IF(BN63&lt;&gt;"",
        IF(INT('Data Sheet'!$A$19)=INT('Data Sheet'!$B$19),
            --(INT('Data Sheet'!$A$19) &amp; "." &amp; LEFT(BN63,3)),
            IF(AND((--(INT('Data Sheet'!$A$19) &amp; "." &amp; LEFT(BN63,3))&gt;=--('Data Sheet'!$A$19)), (--(INT('Data Sheet'!$A$19) &amp; "." &amp; LEFT(BN63,3))&lt;=--('Data Sheet'!$B$19))),
                --(INT('Data Sheet'!$A$19) &amp; "." &amp; LEFT(BN63,3)),
                --(INT('Data Sheet'!$B$19) &amp; "." &amp; LEFT(BN63,3))
            )
        ),
        "OK"
    )
)</f>
        <v>OK</v>
      </c>
      <c r="O63" s="23" t="str">
        <f>IF(BP63&lt;&gt;"",
    IF(INT('Data Sheet'!$A$19)=INT('Data Sheet'!$B$19),
        --(INT('Data Sheet'!$A$19) &amp; "." &amp; BP63),
        IF(AND((--(INT('Data Sheet'!$A$19) &amp; "." &amp; BP63)&gt;=--('Data Sheet'!$A$19)), (--(INT('Data Sheet'!$A$19) &amp; "." &amp; BP63)&lt;=--('Data Sheet'!$B$19))),
            --(INT('Data Sheet'!$A$19) &amp; "." &amp; BP63),
            --(INT('Data Sheet'!$B$19) &amp; "." &amp; BP63)
        )
    ),
    IF(BN63&lt;&gt;"",
        IF(INT('Data Sheet'!$A$19)=INT('Data Sheet'!$B$19),
            --(INT('Data Sheet'!$A$19) &amp; "." &amp; RIGHT(BN63,3)),
            IF(AND((--(INT('Data Sheet'!$A$19) &amp; "." &amp; RIGHT(BN63,3))&gt;=--('Data Sheet'!$A$19)), (--(INT('Data Sheet'!$A$19) &amp; "." &amp; RIGHT(BN63,3))&lt;=--('Data Sheet'!$B$19))),
                --(INT('Data Sheet'!$A$19) &amp; "." &amp; RIGHT(BN63,3)),
                --(INT('Data Sheet'!$B$19) &amp; "." &amp; RIGHT(BN63,3))
            )
        ),
        "OK"
    )
)</f>
        <v>OK</v>
      </c>
      <c r="P63" s="23" t="str">
        <f>IF(BR63&lt;&gt;"",
    IF(INT('Data Sheet'!$A$19)=INT('Data Sheet'!$B$15),
        --(INT('Data Sheet'!$A$15) &amp; "." &amp; BR63),
        IF(AND((--(INT('Data Sheet'!$A$15) &amp; "." &amp; BR63)&gt;=--('Data Sheet'!$A$15)), (--(INT('Data Sheet'!$A$15) &amp; "." &amp; BR63)&lt;=--('Data Sheet'!$B$15))),
            --(INT('Data Sheet'!$A$15) &amp; "." &amp; BR63),
            --(INT('Data Sheet'!$B$15) &amp; "." &amp; BR63)
        )
    ),
    IF(BQ63&lt;&gt;"",
        IF(INT('Data Sheet'!$A$15)=INT('Data Sheet'!$B$15),
            --(INT('Data Sheet'!$A$15) &amp; "." &amp; LEFT(BQ63,3)),
            IF(AND((--(INT('Data Sheet'!$A$15) &amp; "." &amp; LEFT(BQ63,3))&gt;=--('Data Sheet'!$A$15)), (--(INT('Data Sheet'!$A$15) &amp; "." &amp; LEFT(BQ63,3))&lt;=--('Data Sheet'!$B$15))),
                --(INT('Data Sheet'!$A$15) &amp; "." &amp; LEFT(BQ63,3)),
                --(INT('Data Sheet'!$B$15) &amp; "." &amp; LEFT(BQ63,3))
            )
        ),
        "OK"
    )
)</f>
        <v>OK</v>
      </c>
      <c r="Q63" s="23" t="str">
        <f>IF(BS63&lt;&gt;"",
    IF(INT('Data Sheet'!$A$19)=INT('Data Sheet'!$B$15),
        --(INT('Data Sheet'!$A$15) &amp; "." &amp; BS63),
        IF(AND((--(INT('Data Sheet'!$A$15) &amp; "." &amp; BS63)&gt;=--('Data Sheet'!$A$15)), (--(INT('Data Sheet'!$A$15) &amp; "." &amp; BS63)&lt;=--('Data Sheet'!$B$15))),
            --(INT('Data Sheet'!$A$15) &amp; "." &amp; BS63),
            --(INT('Data Sheet'!$B$15) &amp; "." &amp; BS63)
        )
    ),
    IF(BQ63&lt;&gt;"",
        IF(INT('Data Sheet'!$A$15)=INT('Data Sheet'!$B$15),
            --(INT('Data Sheet'!$A$15) &amp; "." &amp; RIGHT(BQ63,3)),
            IF(AND((--(INT('Data Sheet'!$A$15) &amp; "." &amp; RIGHT(BQ63,3))&gt;=--('Data Sheet'!$A$15)), (--(INT('Data Sheet'!$A$15) &amp; "." &amp; RIGHT(BQ63,3))&lt;=--('Data Sheet'!$B$15))),
                --(INT('Data Sheet'!$A$15) &amp; "." &amp; RIGHT(BQ63,3)),
                --(INT('Data Sheet'!$B$15) &amp; "." &amp; RIGHT(BQ63,3))
            )
        ),
        "OK"
    )
)</f>
        <v>OK</v>
      </c>
      <c r="R63" s="20"/>
      <c r="S63" s="20"/>
      <c r="T63" s="20"/>
      <c r="U63" s="20"/>
      <c r="V63" s="20"/>
      <c r="W63" s="20"/>
      <c r="X63" s="20"/>
      <c r="Y63" s="20"/>
      <c r="Z63" s="20"/>
      <c r="AA63" s="55"/>
      <c r="AB63" s="55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1"/>
      <c r="AR63" s="21"/>
      <c r="AS63" s="21"/>
      <c r="AT63" s="21"/>
      <c r="AU63" s="21"/>
      <c r="AV63" s="21"/>
      <c r="AW63" s="22"/>
      <c r="AX63" s="99"/>
      <c r="AY63" s="20"/>
      <c r="AZ63" s="20"/>
      <c r="BA63" s="22"/>
      <c r="BC63" s="80"/>
      <c r="BD63" s="80"/>
      <c r="BE63" s="80"/>
      <c r="BF63" s="80"/>
      <c r="BG63" s="2" t="str">
        <f t="shared" si="3"/>
        <v/>
      </c>
      <c r="BH63" s="78">
        <f t="shared" si="2"/>
        <v>0</v>
      </c>
    </row>
    <row r="64" spans="2:60" x14ac:dyDescent="0.2">
      <c r="B64" s="14">
        <f t="shared" si="4"/>
        <v>56</v>
      </c>
      <c r="C64" s="15" t="str">
        <f>CONCATENATE('Data Sheet'!$B$8,'Data Sheet'!$G$2)</f>
        <v>" HWDP</v>
      </c>
      <c r="D64" s="95" t="str">
        <f t="shared" si="5"/>
        <v/>
      </c>
      <c r="E64" s="15" t="str">
        <f>IF('Sum HWDP'!$D$10="TH-Hill DS-1 Vol 3 CAT 2: Clean and Visual Ends only","N/A","OK")</f>
        <v>OK</v>
      </c>
      <c r="F64" s="15" t="str">
        <f>IF('Sum HWDP'!$D$10="TH-Hill DS-1 Vol 3 CAT 2: Clean and Visual Ends only","N/A","OK")</f>
        <v>OK</v>
      </c>
      <c r="G64" s="17"/>
      <c r="H64" s="17"/>
      <c r="I64" s="17" t="s">
        <v>51</v>
      </c>
      <c r="J64" s="17" t="str">
        <f t="shared" si="8"/>
        <v>OK</v>
      </c>
      <c r="K64" s="17" t="str">
        <f t="shared" si="9"/>
        <v>OK</v>
      </c>
      <c r="L64" s="17" t="str">
        <f>IF('Data Sheet'!$B$9="NC-50","N/A","OK")</f>
        <v>OK</v>
      </c>
      <c r="M64" s="17" t="str">
        <f>IF('Data Sheet'!$B$9="NC-50","N/A","OK")</f>
        <v>OK</v>
      </c>
      <c r="N64" s="23" t="str">
        <f>IF(BO64&lt;&gt;"",
    IF(INT('Data Sheet'!$A$19)=INT('Data Sheet'!$B$19),
        --(INT('Data Sheet'!$A$19) &amp; "." &amp; BO64),
        IF(AND((--(INT('Data Sheet'!$A$19) &amp; "." &amp; BO64)&gt;=--('Data Sheet'!$A$19)), (--(INT('Data Sheet'!$A$19) &amp; "." &amp; BO64)&lt;=--('Data Sheet'!$B$19))),
            --(INT('Data Sheet'!$A$19) &amp; "." &amp; BO64),
            --(INT('Data Sheet'!$B$19) &amp; "." &amp; BO64)
        )
    ),
    IF(BN64&lt;&gt;"",
        IF(INT('Data Sheet'!$A$19)=INT('Data Sheet'!$B$19),
            --(INT('Data Sheet'!$A$19) &amp; "." &amp; LEFT(BN64,3)),
            IF(AND((--(INT('Data Sheet'!$A$19) &amp; "." &amp; LEFT(BN64,3))&gt;=--('Data Sheet'!$A$19)), (--(INT('Data Sheet'!$A$19) &amp; "." &amp; LEFT(BN64,3))&lt;=--('Data Sheet'!$B$19))),
                --(INT('Data Sheet'!$A$19) &amp; "." &amp; LEFT(BN64,3)),
                --(INT('Data Sheet'!$B$19) &amp; "." &amp; LEFT(BN64,3))
            )
        ),
        "OK"
    )
)</f>
        <v>OK</v>
      </c>
      <c r="O64" s="23" t="str">
        <f>IF(BP64&lt;&gt;"",
    IF(INT('Data Sheet'!$A$19)=INT('Data Sheet'!$B$19),
        --(INT('Data Sheet'!$A$19) &amp; "." &amp; BP64),
        IF(AND((--(INT('Data Sheet'!$A$19) &amp; "." &amp; BP64)&gt;=--('Data Sheet'!$A$19)), (--(INT('Data Sheet'!$A$19) &amp; "." &amp; BP64)&lt;=--('Data Sheet'!$B$19))),
            --(INT('Data Sheet'!$A$19) &amp; "." &amp; BP64),
            --(INT('Data Sheet'!$B$19) &amp; "." &amp; BP64)
        )
    ),
    IF(BN64&lt;&gt;"",
        IF(INT('Data Sheet'!$A$19)=INT('Data Sheet'!$B$19),
            --(INT('Data Sheet'!$A$19) &amp; "." &amp; RIGHT(BN64,3)),
            IF(AND((--(INT('Data Sheet'!$A$19) &amp; "." &amp; RIGHT(BN64,3))&gt;=--('Data Sheet'!$A$19)), (--(INT('Data Sheet'!$A$19) &amp; "." &amp; RIGHT(BN64,3))&lt;=--('Data Sheet'!$B$19))),
                --(INT('Data Sheet'!$A$19) &amp; "." &amp; RIGHT(BN64,3)),
                --(INT('Data Sheet'!$B$19) &amp; "." &amp; RIGHT(BN64,3))
            )
        ),
        "OK"
    )
)</f>
        <v>OK</v>
      </c>
      <c r="P64" s="23" t="str">
        <f>IF(BR64&lt;&gt;"",
    IF(INT('Data Sheet'!$A$19)=INT('Data Sheet'!$B$15),
        --(INT('Data Sheet'!$A$15) &amp; "." &amp; BR64),
        IF(AND((--(INT('Data Sheet'!$A$15) &amp; "." &amp; BR64)&gt;=--('Data Sheet'!$A$15)), (--(INT('Data Sheet'!$A$15) &amp; "." &amp; BR64)&lt;=--('Data Sheet'!$B$15))),
            --(INT('Data Sheet'!$A$15) &amp; "." &amp; BR64),
            --(INT('Data Sheet'!$B$15) &amp; "." &amp; BR64)
        )
    ),
    IF(BQ64&lt;&gt;"",
        IF(INT('Data Sheet'!$A$15)=INT('Data Sheet'!$B$15),
            --(INT('Data Sheet'!$A$15) &amp; "." &amp; LEFT(BQ64,3)),
            IF(AND((--(INT('Data Sheet'!$A$15) &amp; "." &amp; LEFT(BQ64,3))&gt;=--('Data Sheet'!$A$15)), (--(INT('Data Sheet'!$A$15) &amp; "." &amp; LEFT(BQ64,3))&lt;=--('Data Sheet'!$B$15))),
                --(INT('Data Sheet'!$A$15) &amp; "." &amp; LEFT(BQ64,3)),
                --(INT('Data Sheet'!$B$15) &amp; "." &amp; LEFT(BQ64,3))
            )
        ),
        "OK"
    )
)</f>
        <v>OK</v>
      </c>
      <c r="Q64" s="23" t="str">
        <f>IF(BS64&lt;&gt;"",
    IF(INT('Data Sheet'!$A$19)=INT('Data Sheet'!$B$15),
        --(INT('Data Sheet'!$A$15) &amp; "." &amp; BS64),
        IF(AND((--(INT('Data Sheet'!$A$15) &amp; "." &amp; BS64)&gt;=--('Data Sheet'!$A$15)), (--(INT('Data Sheet'!$A$15) &amp; "." &amp; BS64)&lt;=--('Data Sheet'!$B$15))),
            --(INT('Data Sheet'!$A$15) &amp; "." &amp; BS64),
            --(INT('Data Sheet'!$B$15) &amp; "." &amp; BS64)
        )
    ),
    IF(BQ64&lt;&gt;"",
        IF(INT('Data Sheet'!$A$15)=INT('Data Sheet'!$B$15),
            --(INT('Data Sheet'!$A$15) &amp; "." &amp; RIGHT(BQ64,3)),
            IF(AND((--(INT('Data Sheet'!$A$15) &amp; "." &amp; RIGHT(BQ64,3))&gt;=--('Data Sheet'!$A$15)), (--(INT('Data Sheet'!$A$15) &amp; "." &amp; RIGHT(BQ64,3))&lt;=--('Data Sheet'!$B$15))),
                --(INT('Data Sheet'!$A$15) &amp; "." &amp; RIGHT(BQ64,3)),
                --(INT('Data Sheet'!$B$15) &amp; "." &amp; RIGHT(BQ64,3))
            )
        ),
        "OK"
    )
)</f>
        <v>OK</v>
      </c>
      <c r="R64" s="20"/>
      <c r="S64" s="20"/>
      <c r="T64" s="20"/>
      <c r="U64" s="20"/>
      <c r="V64" s="20"/>
      <c r="W64" s="20"/>
      <c r="X64" s="20"/>
      <c r="Y64" s="20"/>
      <c r="Z64" s="20"/>
      <c r="AA64" s="55"/>
      <c r="AB64" s="55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1"/>
      <c r="AR64" s="21"/>
      <c r="AS64" s="21"/>
      <c r="AT64" s="21"/>
      <c r="AU64" s="21"/>
      <c r="AV64" s="21"/>
      <c r="AW64" s="22"/>
      <c r="AX64" s="99"/>
      <c r="AY64" s="20"/>
      <c r="AZ64" s="20"/>
      <c r="BA64" s="22"/>
      <c r="BC64" s="80"/>
      <c r="BD64" s="80"/>
      <c r="BE64" s="80"/>
      <c r="BF64" s="80"/>
      <c r="BG64" s="2" t="str">
        <f t="shared" si="3"/>
        <v/>
      </c>
      <c r="BH64" s="78">
        <f t="shared" si="2"/>
        <v>0</v>
      </c>
    </row>
    <row r="65" spans="2:60" x14ac:dyDescent="0.2">
      <c r="B65" s="14">
        <f t="shared" si="4"/>
        <v>57</v>
      </c>
      <c r="C65" s="15" t="str">
        <f>CONCATENATE('Data Sheet'!$B$8,'Data Sheet'!$G$2)</f>
        <v>" HWDP</v>
      </c>
      <c r="D65" s="95" t="str">
        <f t="shared" si="5"/>
        <v/>
      </c>
      <c r="E65" s="15" t="str">
        <f>IF('Sum HWDP'!$D$10="TH-Hill DS-1 Vol 3 CAT 2: Clean and Visual Ends only","N/A","OK")</f>
        <v>OK</v>
      </c>
      <c r="F65" s="15" t="str">
        <f>IF('Sum HWDP'!$D$10="TH-Hill DS-1 Vol 3 CAT 2: Clean and Visual Ends only","N/A","OK")</f>
        <v>OK</v>
      </c>
      <c r="G65" s="17"/>
      <c r="H65" s="17"/>
      <c r="I65" s="17" t="s">
        <v>51</v>
      </c>
      <c r="J65" s="17" t="str">
        <f t="shared" si="8"/>
        <v>OK</v>
      </c>
      <c r="K65" s="17" t="str">
        <f t="shared" si="9"/>
        <v>OK</v>
      </c>
      <c r="L65" s="17" t="str">
        <f>IF('Data Sheet'!$B$9="NC-50","N/A","OK")</f>
        <v>OK</v>
      </c>
      <c r="M65" s="17" t="str">
        <f>IF('Data Sheet'!$B$9="NC-50","N/A","OK")</f>
        <v>OK</v>
      </c>
      <c r="N65" s="23" t="str">
        <f>IF(BO65&lt;&gt;"",
    IF(INT('Data Sheet'!$A$19)=INT('Data Sheet'!$B$19),
        --(INT('Data Sheet'!$A$19) &amp; "." &amp; BO65),
        IF(AND((--(INT('Data Sheet'!$A$19) &amp; "." &amp; BO65)&gt;=--('Data Sheet'!$A$19)), (--(INT('Data Sheet'!$A$19) &amp; "." &amp; BO65)&lt;=--('Data Sheet'!$B$19))),
            --(INT('Data Sheet'!$A$19) &amp; "." &amp; BO65),
            --(INT('Data Sheet'!$B$19) &amp; "." &amp; BO65)
        )
    ),
    IF(BN65&lt;&gt;"",
        IF(INT('Data Sheet'!$A$19)=INT('Data Sheet'!$B$19),
            --(INT('Data Sheet'!$A$19) &amp; "." &amp; LEFT(BN65,3)),
            IF(AND((--(INT('Data Sheet'!$A$19) &amp; "." &amp; LEFT(BN65,3))&gt;=--('Data Sheet'!$A$19)), (--(INT('Data Sheet'!$A$19) &amp; "." &amp; LEFT(BN65,3))&lt;=--('Data Sheet'!$B$19))),
                --(INT('Data Sheet'!$A$19) &amp; "." &amp; LEFT(BN65,3)),
                --(INT('Data Sheet'!$B$19) &amp; "." &amp; LEFT(BN65,3))
            )
        ),
        "OK"
    )
)</f>
        <v>OK</v>
      </c>
      <c r="O65" s="23" t="str">
        <f>IF(BP65&lt;&gt;"",
    IF(INT('Data Sheet'!$A$19)=INT('Data Sheet'!$B$19),
        --(INT('Data Sheet'!$A$19) &amp; "." &amp; BP65),
        IF(AND((--(INT('Data Sheet'!$A$19) &amp; "." &amp; BP65)&gt;=--('Data Sheet'!$A$19)), (--(INT('Data Sheet'!$A$19) &amp; "." &amp; BP65)&lt;=--('Data Sheet'!$B$19))),
            --(INT('Data Sheet'!$A$19) &amp; "." &amp; BP65),
            --(INT('Data Sheet'!$B$19) &amp; "." &amp; BP65)
        )
    ),
    IF(BN65&lt;&gt;"",
        IF(INT('Data Sheet'!$A$19)=INT('Data Sheet'!$B$19),
            --(INT('Data Sheet'!$A$19) &amp; "." &amp; RIGHT(BN65,3)),
            IF(AND((--(INT('Data Sheet'!$A$19) &amp; "." &amp; RIGHT(BN65,3))&gt;=--('Data Sheet'!$A$19)), (--(INT('Data Sheet'!$A$19) &amp; "." &amp; RIGHT(BN65,3))&lt;=--('Data Sheet'!$B$19))),
                --(INT('Data Sheet'!$A$19) &amp; "." &amp; RIGHT(BN65,3)),
                --(INT('Data Sheet'!$B$19) &amp; "." &amp; RIGHT(BN65,3))
            )
        ),
        "OK"
    )
)</f>
        <v>OK</v>
      </c>
      <c r="P65" s="23" t="str">
        <f>IF(BR65&lt;&gt;"",
    IF(INT('Data Sheet'!$A$19)=INT('Data Sheet'!$B$15),
        --(INT('Data Sheet'!$A$15) &amp; "." &amp; BR65),
        IF(AND((--(INT('Data Sheet'!$A$15) &amp; "." &amp; BR65)&gt;=--('Data Sheet'!$A$15)), (--(INT('Data Sheet'!$A$15) &amp; "." &amp; BR65)&lt;=--('Data Sheet'!$B$15))),
            --(INT('Data Sheet'!$A$15) &amp; "." &amp; BR65),
            --(INT('Data Sheet'!$B$15) &amp; "." &amp; BR65)
        )
    ),
    IF(BQ65&lt;&gt;"",
        IF(INT('Data Sheet'!$A$15)=INT('Data Sheet'!$B$15),
            --(INT('Data Sheet'!$A$15) &amp; "." &amp; LEFT(BQ65,3)),
            IF(AND((--(INT('Data Sheet'!$A$15) &amp; "." &amp; LEFT(BQ65,3))&gt;=--('Data Sheet'!$A$15)), (--(INT('Data Sheet'!$A$15) &amp; "." &amp; LEFT(BQ65,3))&lt;=--('Data Sheet'!$B$15))),
                --(INT('Data Sheet'!$A$15) &amp; "." &amp; LEFT(BQ65,3)),
                --(INT('Data Sheet'!$B$15) &amp; "." &amp; LEFT(BQ65,3))
            )
        ),
        "OK"
    )
)</f>
        <v>OK</v>
      </c>
      <c r="Q65" s="23" t="str">
        <f>IF(BS65&lt;&gt;"",
    IF(INT('Data Sheet'!$A$19)=INT('Data Sheet'!$B$15),
        --(INT('Data Sheet'!$A$15) &amp; "." &amp; BS65),
        IF(AND((--(INT('Data Sheet'!$A$15) &amp; "." &amp; BS65)&gt;=--('Data Sheet'!$A$15)), (--(INT('Data Sheet'!$A$15) &amp; "." &amp; BS65)&lt;=--('Data Sheet'!$B$15))),
            --(INT('Data Sheet'!$A$15) &amp; "." &amp; BS65),
            --(INT('Data Sheet'!$B$15) &amp; "." &amp; BS65)
        )
    ),
    IF(BQ65&lt;&gt;"",
        IF(INT('Data Sheet'!$A$15)=INT('Data Sheet'!$B$15),
            --(INT('Data Sheet'!$A$15) &amp; "." &amp; RIGHT(BQ65,3)),
            IF(AND((--(INT('Data Sheet'!$A$15) &amp; "." &amp; RIGHT(BQ65,3))&gt;=--('Data Sheet'!$A$15)), (--(INT('Data Sheet'!$A$15) &amp; "." &amp; RIGHT(BQ65,3))&lt;=--('Data Sheet'!$B$15))),
                --(INT('Data Sheet'!$A$15) &amp; "." &amp; RIGHT(BQ65,3)),
                --(INT('Data Sheet'!$B$15) &amp; "." &amp; RIGHT(BQ65,3))
            )
        ),
        "OK"
    )
)</f>
        <v>OK</v>
      </c>
      <c r="R65" s="20"/>
      <c r="S65" s="20"/>
      <c r="T65" s="20"/>
      <c r="U65" s="20"/>
      <c r="V65" s="20"/>
      <c r="W65" s="20"/>
      <c r="X65" s="20"/>
      <c r="Y65" s="20"/>
      <c r="Z65" s="20"/>
      <c r="AA65" s="55"/>
      <c r="AB65" s="55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1"/>
      <c r="AR65" s="21"/>
      <c r="AS65" s="21"/>
      <c r="AT65" s="21"/>
      <c r="AU65" s="21"/>
      <c r="AV65" s="21"/>
      <c r="AW65" s="22"/>
      <c r="AX65" s="99"/>
      <c r="AY65" s="20"/>
      <c r="AZ65" s="20"/>
      <c r="BA65" s="22"/>
      <c r="BC65" s="80"/>
      <c r="BD65" s="80"/>
      <c r="BE65" s="80"/>
      <c r="BF65" s="80"/>
      <c r="BG65" s="2" t="str">
        <f t="shared" si="3"/>
        <v/>
      </c>
      <c r="BH65" s="78">
        <f t="shared" si="2"/>
        <v>0</v>
      </c>
    </row>
    <row r="66" spans="2:60" x14ac:dyDescent="0.2">
      <c r="B66" s="14">
        <f t="shared" si="4"/>
        <v>58</v>
      </c>
      <c r="C66" s="15" t="str">
        <f>CONCATENATE('Data Sheet'!$B$8,'Data Sheet'!$G$2)</f>
        <v>" HWDP</v>
      </c>
      <c r="D66" s="95" t="str">
        <f t="shared" si="5"/>
        <v/>
      </c>
      <c r="E66" s="15" t="str">
        <f>IF('Sum HWDP'!$D$10="TH-Hill DS-1 Vol 3 CAT 2: Clean and Visual Ends only","N/A","OK")</f>
        <v>OK</v>
      </c>
      <c r="F66" s="15" t="str">
        <f>IF('Sum HWDP'!$D$10="TH-Hill DS-1 Vol 3 CAT 2: Clean and Visual Ends only","N/A","OK")</f>
        <v>OK</v>
      </c>
      <c r="G66" s="17"/>
      <c r="H66" s="17"/>
      <c r="I66" s="17" t="s">
        <v>51</v>
      </c>
      <c r="J66" s="17" t="str">
        <f t="shared" si="8"/>
        <v>OK</v>
      </c>
      <c r="K66" s="17" t="str">
        <f t="shared" si="9"/>
        <v>OK</v>
      </c>
      <c r="L66" s="17" t="str">
        <f>IF('Data Sheet'!$B$9="NC-50","N/A","OK")</f>
        <v>OK</v>
      </c>
      <c r="M66" s="17" t="str">
        <f>IF('Data Sheet'!$B$9="NC-50","N/A","OK")</f>
        <v>OK</v>
      </c>
      <c r="N66" s="23" t="str">
        <f>IF(BO66&lt;&gt;"",
    IF(INT('Data Sheet'!$A$19)=INT('Data Sheet'!$B$19),
        --(INT('Data Sheet'!$A$19) &amp; "." &amp; BO66),
        IF(AND((--(INT('Data Sheet'!$A$19) &amp; "." &amp; BO66)&gt;=--('Data Sheet'!$A$19)), (--(INT('Data Sheet'!$A$19) &amp; "." &amp; BO66)&lt;=--('Data Sheet'!$B$19))),
            --(INT('Data Sheet'!$A$19) &amp; "." &amp; BO66),
            --(INT('Data Sheet'!$B$19) &amp; "." &amp; BO66)
        )
    ),
    IF(BN66&lt;&gt;"",
        IF(INT('Data Sheet'!$A$19)=INT('Data Sheet'!$B$19),
            --(INT('Data Sheet'!$A$19) &amp; "." &amp; LEFT(BN66,3)),
            IF(AND((--(INT('Data Sheet'!$A$19) &amp; "." &amp; LEFT(BN66,3))&gt;=--('Data Sheet'!$A$19)), (--(INT('Data Sheet'!$A$19) &amp; "." &amp; LEFT(BN66,3))&lt;=--('Data Sheet'!$B$19))),
                --(INT('Data Sheet'!$A$19) &amp; "." &amp; LEFT(BN66,3)),
                --(INT('Data Sheet'!$B$19) &amp; "." &amp; LEFT(BN66,3))
            )
        ),
        "OK"
    )
)</f>
        <v>OK</v>
      </c>
      <c r="O66" s="23" t="str">
        <f>IF(BP66&lt;&gt;"",
    IF(INT('Data Sheet'!$A$19)=INT('Data Sheet'!$B$19),
        --(INT('Data Sheet'!$A$19) &amp; "." &amp; BP66),
        IF(AND((--(INT('Data Sheet'!$A$19) &amp; "." &amp; BP66)&gt;=--('Data Sheet'!$A$19)), (--(INT('Data Sheet'!$A$19) &amp; "." &amp; BP66)&lt;=--('Data Sheet'!$B$19))),
            --(INT('Data Sheet'!$A$19) &amp; "." &amp; BP66),
            --(INT('Data Sheet'!$B$19) &amp; "." &amp; BP66)
        )
    ),
    IF(BN66&lt;&gt;"",
        IF(INT('Data Sheet'!$A$19)=INT('Data Sheet'!$B$19),
            --(INT('Data Sheet'!$A$19) &amp; "." &amp; RIGHT(BN66,3)),
            IF(AND((--(INT('Data Sheet'!$A$19) &amp; "." &amp; RIGHT(BN66,3))&gt;=--('Data Sheet'!$A$19)), (--(INT('Data Sheet'!$A$19) &amp; "." &amp; RIGHT(BN66,3))&lt;=--('Data Sheet'!$B$19))),
                --(INT('Data Sheet'!$A$19) &amp; "." &amp; RIGHT(BN66,3)),
                --(INT('Data Sheet'!$B$19) &amp; "." &amp; RIGHT(BN66,3))
            )
        ),
        "OK"
    )
)</f>
        <v>OK</v>
      </c>
      <c r="P66" s="23" t="str">
        <f>IF(BR66&lt;&gt;"",
    IF(INT('Data Sheet'!$A$19)=INT('Data Sheet'!$B$15),
        --(INT('Data Sheet'!$A$15) &amp; "." &amp; BR66),
        IF(AND((--(INT('Data Sheet'!$A$15) &amp; "." &amp; BR66)&gt;=--('Data Sheet'!$A$15)), (--(INT('Data Sheet'!$A$15) &amp; "." &amp; BR66)&lt;=--('Data Sheet'!$B$15))),
            --(INT('Data Sheet'!$A$15) &amp; "." &amp; BR66),
            --(INT('Data Sheet'!$B$15) &amp; "." &amp; BR66)
        )
    ),
    IF(BQ66&lt;&gt;"",
        IF(INT('Data Sheet'!$A$15)=INT('Data Sheet'!$B$15),
            --(INT('Data Sheet'!$A$15) &amp; "." &amp; LEFT(BQ66,3)),
            IF(AND((--(INT('Data Sheet'!$A$15) &amp; "." &amp; LEFT(BQ66,3))&gt;=--('Data Sheet'!$A$15)), (--(INT('Data Sheet'!$A$15) &amp; "." &amp; LEFT(BQ66,3))&lt;=--('Data Sheet'!$B$15))),
                --(INT('Data Sheet'!$A$15) &amp; "." &amp; LEFT(BQ66,3)),
                --(INT('Data Sheet'!$B$15) &amp; "." &amp; LEFT(BQ66,3))
            )
        ),
        "OK"
    )
)</f>
        <v>OK</v>
      </c>
      <c r="Q66" s="23" t="str">
        <f>IF(BS66&lt;&gt;"",
    IF(INT('Data Sheet'!$A$19)=INT('Data Sheet'!$B$15),
        --(INT('Data Sheet'!$A$15) &amp; "." &amp; BS66),
        IF(AND((--(INT('Data Sheet'!$A$15) &amp; "." &amp; BS66)&gt;=--('Data Sheet'!$A$15)), (--(INT('Data Sheet'!$A$15) &amp; "." &amp; BS66)&lt;=--('Data Sheet'!$B$15))),
            --(INT('Data Sheet'!$A$15) &amp; "." &amp; BS66),
            --(INT('Data Sheet'!$B$15) &amp; "." &amp; BS66)
        )
    ),
    IF(BQ66&lt;&gt;"",
        IF(INT('Data Sheet'!$A$15)=INT('Data Sheet'!$B$15),
            --(INT('Data Sheet'!$A$15) &amp; "." &amp; RIGHT(BQ66,3)),
            IF(AND((--(INT('Data Sheet'!$A$15) &amp; "." &amp; RIGHT(BQ66,3))&gt;=--('Data Sheet'!$A$15)), (--(INT('Data Sheet'!$A$15) &amp; "." &amp; RIGHT(BQ66,3))&lt;=--('Data Sheet'!$B$15))),
                --(INT('Data Sheet'!$A$15) &amp; "." &amp; RIGHT(BQ66,3)),
                --(INT('Data Sheet'!$B$15) &amp; "." &amp; RIGHT(BQ66,3))
            )
        ),
        "OK"
    )
)</f>
        <v>OK</v>
      </c>
      <c r="R66" s="20"/>
      <c r="S66" s="20"/>
      <c r="T66" s="20"/>
      <c r="U66" s="20"/>
      <c r="V66" s="20"/>
      <c r="W66" s="20"/>
      <c r="X66" s="20"/>
      <c r="Y66" s="20"/>
      <c r="Z66" s="20"/>
      <c r="AA66" s="55"/>
      <c r="AB66" s="55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1"/>
      <c r="AR66" s="21"/>
      <c r="AS66" s="21"/>
      <c r="AT66" s="21"/>
      <c r="AU66" s="21"/>
      <c r="AV66" s="21"/>
      <c r="AW66" s="22"/>
      <c r="AX66" s="99"/>
      <c r="AY66" s="20"/>
      <c r="AZ66" s="20"/>
      <c r="BA66" s="22"/>
      <c r="BC66" s="80"/>
      <c r="BD66" s="80"/>
      <c r="BE66" s="80"/>
      <c r="BF66" s="80"/>
      <c r="BG66" s="2" t="str">
        <f t="shared" si="3"/>
        <v/>
      </c>
      <c r="BH66" s="78">
        <f t="shared" si="2"/>
        <v>0</v>
      </c>
    </row>
    <row r="67" spans="2:60" x14ac:dyDescent="0.2">
      <c r="B67" s="14">
        <f t="shared" si="4"/>
        <v>59</v>
      </c>
      <c r="C67" s="15" t="str">
        <f>CONCATENATE('Data Sheet'!$B$8,'Data Sheet'!$G$2)</f>
        <v>" HWDP</v>
      </c>
      <c r="D67" s="95" t="str">
        <f t="shared" si="5"/>
        <v/>
      </c>
      <c r="E67" s="15" t="str">
        <f>IF('Sum HWDP'!$D$10="TH-Hill DS-1 Vol 3 CAT 2: Clean and Visual Ends only","N/A","OK")</f>
        <v>OK</v>
      </c>
      <c r="F67" s="15" t="str">
        <f>IF('Sum HWDP'!$D$10="TH-Hill DS-1 Vol 3 CAT 2: Clean and Visual Ends only","N/A","OK")</f>
        <v>OK</v>
      </c>
      <c r="G67" s="17"/>
      <c r="H67" s="17"/>
      <c r="I67" s="17" t="s">
        <v>51</v>
      </c>
      <c r="J67" s="17" t="str">
        <f t="shared" si="8"/>
        <v>OK</v>
      </c>
      <c r="K67" s="17" t="str">
        <f t="shared" si="9"/>
        <v>OK</v>
      </c>
      <c r="L67" s="17" t="str">
        <f>IF('Data Sheet'!$B$9="NC-50","N/A","OK")</f>
        <v>OK</v>
      </c>
      <c r="M67" s="17" t="str">
        <f>IF('Data Sheet'!$B$9="NC-50","N/A","OK")</f>
        <v>OK</v>
      </c>
      <c r="N67" s="23" t="str">
        <f>IF(BO67&lt;&gt;"",
    IF(INT('Data Sheet'!$A$19)=INT('Data Sheet'!$B$19),
        --(INT('Data Sheet'!$A$19) &amp; "." &amp; BO67),
        IF(AND((--(INT('Data Sheet'!$A$19) &amp; "." &amp; BO67)&gt;=--('Data Sheet'!$A$19)), (--(INT('Data Sheet'!$A$19) &amp; "." &amp; BO67)&lt;=--('Data Sheet'!$B$19))),
            --(INT('Data Sheet'!$A$19) &amp; "." &amp; BO67),
            --(INT('Data Sheet'!$B$19) &amp; "." &amp; BO67)
        )
    ),
    IF(BN67&lt;&gt;"",
        IF(INT('Data Sheet'!$A$19)=INT('Data Sheet'!$B$19),
            --(INT('Data Sheet'!$A$19) &amp; "." &amp; LEFT(BN67,3)),
            IF(AND((--(INT('Data Sheet'!$A$19) &amp; "." &amp; LEFT(BN67,3))&gt;=--('Data Sheet'!$A$19)), (--(INT('Data Sheet'!$A$19) &amp; "." &amp; LEFT(BN67,3))&lt;=--('Data Sheet'!$B$19))),
                --(INT('Data Sheet'!$A$19) &amp; "." &amp; LEFT(BN67,3)),
                --(INT('Data Sheet'!$B$19) &amp; "." &amp; LEFT(BN67,3))
            )
        ),
        "OK"
    )
)</f>
        <v>OK</v>
      </c>
      <c r="O67" s="23" t="str">
        <f>IF(BP67&lt;&gt;"",
    IF(INT('Data Sheet'!$A$19)=INT('Data Sheet'!$B$19),
        --(INT('Data Sheet'!$A$19) &amp; "." &amp; BP67),
        IF(AND((--(INT('Data Sheet'!$A$19) &amp; "." &amp; BP67)&gt;=--('Data Sheet'!$A$19)), (--(INT('Data Sheet'!$A$19) &amp; "." &amp; BP67)&lt;=--('Data Sheet'!$B$19))),
            --(INT('Data Sheet'!$A$19) &amp; "." &amp; BP67),
            --(INT('Data Sheet'!$B$19) &amp; "." &amp; BP67)
        )
    ),
    IF(BN67&lt;&gt;"",
        IF(INT('Data Sheet'!$A$19)=INT('Data Sheet'!$B$19),
            --(INT('Data Sheet'!$A$19) &amp; "." &amp; RIGHT(BN67,3)),
            IF(AND((--(INT('Data Sheet'!$A$19) &amp; "." &amp; RIGHT(BN67,3))&gt;=--('Data Sheet'!$A$19)), (--(INT('Data Sheet'!$A$19) &amp; "." &amp; RIGHT(BN67,3))&lt;=--('Data Sheet'!$B$19))),
                --(INT('Data Sheet'!$A$19) &amp; "." &amp; RIGHT(BN67,3)),
                --(INT('Data Sheet'!$B$19) &amp; "." &amp; RIGHT(BN67,3))
            )
        ),
        "OK"
    )
)</f>
        <v>OK</v>
      </c>
      <c r="P67" s="23" t="str">
        <f>IF(BR67&lt;&gt;"",
    IF(INT('Data Sheet'!$A$19)=INT('Data Sheet'!$B$15),
        --(INT('Data Sheet'!$A$15) &amp; "." &amp; BR67),
        IF(AND((--(INT('Data Sheet'!$A$15) &amp; "." &amp; BR67)&gt;=--('Data Sheet'!$A$15)), (--(INT('Data Sheet'!$A$15) &amp; "." &amp; BR67)&lt;=--('Data Sheet'!$B$15))),
            --(INT('Data Sheet'!$A$15) &amp; "." &amp; BR67),
            --(INT('Data Sheet'!$B$15) &amp; "." &amp; BR67)
        )
    ),
    IF(BQ67&lt;&gt;"",
        IF(INT('Data Sheet'!$A$15)=INT('Data Sheet'!$B$15),
            --(INT('Data Sheet'!$A$15) &amp; "." &amp; LEFT(BQ67,3)),
            IF(AND((--(INT('Data Sheet'!$A$15) &amp; "." &amp; LEFT(BQ67,3))&gt;=--('Data Sheet'!$A$15)), (--(INT('Data Sheet'!$A$15) &amp; "." &amp; LEFT(BQ67,3))&lt;=--('Data Sheet'!$B$15))),
                --(INT('Data Sheet'!$A$15) &amp; "." &amp; LEFT(BQ67,3)),
                --(INT('Data Sheet'!$B$15) &amp; "." &amp; LEFT(BQ67,3))
            )
        ),
        "OK"
    )
)</f>
        <v>OK</v>
      </c>
      <c r="Q67" s="23" t="str">
        <f>IF(BS67&lt;&gt;"",
    IF(INT('Data Sheet'!$A$19)=INT('Data Sheet'!$B$15),
        --(INT('Data Sheet'!$A$15) &amp; "." &amp; BS67),
        IF(AND((--(INT('Data Sheet'!$A$15) &amp; "." &amp; BS67)&gt;=--('Data Sheet'!$A$15)), (--(INT('Data Sheet'!$A$15) &amp; "." &amp; BS67)&lt;=--('Data Sheet'!$B$15))),
            --(INT('Data Sheet'!$A$15) &amp; "." &amp; BS67),
            --(INT('Data Sheet'!$B$15) &amp; "." &amp; BS67)
        )
    ),
    IF(BQ67&lt;&gt;"",
        IF(INT('Data Sheet'!$A$15)=INT('Data Sheet'!$B$15),
            --(INT('Data Sheet'!$A$15) &amp; "." &amp; RIGHT(BQ67,3)),
            IF(AND((--(INT('Data Sheet'!$A$15) &amp; "." &amp; RIGHT(BQ67,3))&gt;=--('Data Sheet'!$A$15)), (--(INT('Data Sheet'!$A$15) &amp; "." &amp; RIGHT(BQ67,3))&lt;=--('Data Sheet'!$B$15))),
                --(INT('Data Sheet'!$A$15) &amp; "." &amp; RIGHT(BQ67,3)),
                --(INT('Data Sheet'!$B$15) &amp; "." &amp; RIGHT(BQ67,3))
            )
        ),
        "OK"
    )
)</f>
        <v>OK</v>
      </c>
      <c r="R67" s="20"/>
      <c r="S67" s="20"/>
      <c r="T67" s="20"/>
      <c r="U67" s="20"/>
      <c r="V67" s="20"/>
      <c r="W67" s="20"/>
      <c r="X67" s="20"/>
      <c r="Y67" s="20"/>
      <c r="Z67" s="20"/>
      <c r="AA67" s="55"/>
      <c r="AB67" s="55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1"/>
      <c r="AR67" s="21"/>
      <c r="AS67" s="21"/>
      <c r="AT67" s="21"/>
      <c r="AU67" s="21"/>
      <c r="AV67" s="21"/>
      <c r="AW67" s="22"/>
      <c r="AX67" s="99"/>
      <c r="AY67" s="20"/>
      <c r="AZ67" s="20"/>
      <c r="BA67" s="22"/>
      <c r="BC67" s="80"/>
      <c r="BD67" s="80"/>
      <c r="BE67" s="80"/>
      <c r="BF67" s="80"/>
      <c r="BG67" s="2" t="str">
        <f t="shared" si="3"/>
        <v/>
      </c>
      <c r="BH67" s="78">
        <f t="shared" si="2"/>
        <v>0</v>
      </c>
    </row>
    <row r="68" spans="2:60" x14ac:dyDescent="0.2">
      <c r="B68" s="14">
        <f t="shared" si="4"/>
        <v>60</v>
      </c>
      <c r="C68" s="15" t="str">
        <f>CONCATENATE('Data Sheet'!$B$8,'Data Sheet'!$G$2)</f>
        <v>" HWDP</v>
      </c>
      <c r="D68" s="95" t="str">
        <f t="shared" si="5"/>
        <v/>
      </c>
      <c r="E68" s="15" t="str">
        <f>IF('Sum HWDP'!$D$10="TH-Hill DS-1 Vol 3 CAT 2: Clean and Visual Ends only","N/A","OK")</f>
        <v>OK</v>
      </c>
      <c r="F68" s="15" t="str">
        <f>IF('Sum HWDP'!$D$10="TH-Hill DS-1 Vol 3 CAT 2: Clean and Visual Ends only","N/A","OK")</f>
        <v>OK</v>
      </c>
      <c r="G68" s="17"/>
      <c r="H68" s="17"/>
      <c r="I68" s="17" t="s">
        <v>51</v>
      </c>
      <c r="J68" s="17" t="str">
        <f t="shared" si="8"/>
        <v>OK</v>
      </c>
      <c r="K68" s="17" t="str">
        <f t="shared" si="9"/>
        <v>OK</v>
      </c>
      <c r="L68" s="17" t="str">
        <f>IF('Data Sheet'!$B$9="NC-50","N/A","OK")</f>
        <v>OK</v>
      </c>
      <c r="M68" s="17" t="str">
        <f>IF('Data Sheet'!$B$9="NC-50","N/A","OK")</f>
        <v>OK</v>
      </c>
      <c r="N68" s="23" t="str">
        <f>IF(BO68&lt;&gt;"",
    IF(INT('Data Sheet'!$A$19)=INT('Data Sheet'!$B$19),
        --(INT('Data Sheet'!$A$19) &amp; "." &amp; BO68),
        IF(AND((--(INT('Data Sheet'!$A$19) &amp; "." &amp; BO68)&gt;=--('Data Sheet'!$A$19)), (--(INT('Data Sheet'!$A$19) &amp; "." &amp; BO68)&lt;=--('Data Sheet'!$B$19))),
            --(INT('Data Sheet'!$A$19) &amp; "." &amp; BO68),
            --(INT('Data Sheet'!$B$19) &amp; "." &amp; BO68)
        )
    ),
    IF(BN68&lt;&gt;"",
        IF(INT('Data Sheet'!$A$19)=INT('Data Sheet'!$B$19),
            --(INT('Data Sheet'!$A$19) &amp; "." &amp; LEFT(BN68,3)),
            IF(AND((--(INT('Data Sheet'!$A$19) &amp; "." &amp; LEFT(BN68,3))&gt;=--('Data Sheet'!$A$19)), (--(INT('Data Sheet'!$A$19) &amp; "." &amp; LEFT(BN68,3))&lt;=--('Data Sheet'!$B$19))),
                --(INT('Data Sheet'!$A$19) &amp; "." &amp; LEFT(BN68,3)),
                --(INT('Data Sheet'!$B$19) &amp; "." &amp; LEFT(BN68,3))
            )
        ),
        "OK"
    )
)</f>
        <v>OK</v>
      </c>
      <c r="O68" s="23" t="str">
        <f>IF(BP68&lt;&gt;"",
    IF(INT('Data Sheet'!$A$19)=INT('Data Sheet'!$B$19),
        --(INT('Data Sheet'!$A$19) &amp; "." &amp; BP68),
        IF(AND((--(INT('Data Sheet'!$A$19) &amp; "." &amp; BP68)&gt;=--('Data Sheet'!$A$19)), (--(INT('Data Sheet'!$A$19) &amp; "." &amp; BP68)&lt;=--('Data Sheet'!$B$19))),
            --(INT('Data Sheet'!$A$19) &amp; "." &amp; BP68),
            --(INT('Data Sheet'!$B$19) &amp; "." &amp; BP68)
        )
    ),
    IF(BN68&lt;&gt;"",
        IF(INT('Data Sheet'!$A$19)=INT('Data Sheet'!$B$19),
            --(INT('Data Sheet'!$A$19) &amp; "." &amp; RIGHT(BN68,3)),
            IF(AND((--(INT('Data Sheet'!$A$19) &amp; "." &amp; RIGHT(BN68,3))&gt;=--('Data Sheet'!$A$19)), (--(INT('Data Sheet'!$A$19) &amp; "." &amp; RIGHT(BN68,3))&lt;=--('Data Sheet'!$B$19))),
                --(INT('Data Sheet'!$A$19) &amp; "." &amp; RIGHT(BN68,3)),
                --(INT('Data Sheet'!$B$19) &amp; "." &amp; RIGHT(BN68,3))
            )
        ),
        "OK"
    )
)</f>
        <v>OK</v>
      </c>
      <c r="P68" s="23" t="str">
        <f>IF(BR68&lt;&gt;"",
    IF(INT('Data Sheet'!$A$19)=INT('Data Sheet'!$B$15),
        --(INT('Data Sheet'!$A$15) &amp; "." &amp; BR68),
        IF(AND((--(INT('Data Sheet'!$A$15) &amp; "." &amp; BR68)&gt;=--('Data Sheet'!$A$15)), (--(INT('Data Sheet'!$A$15) &amp; "." &amp; BR68)&lt;=--('Data Sheet'!$B$15))),
            --(INT('Data Sheet'!$A$15) &amp; "." &amp; BR68),
            --(INT('Data Sheet'!$B$15) &amp; "." &amp; BR68)
        )
    ),
    IF(BQ68&lt;&gt;"",
        IF(INT('Data Sheet'!$A$15)=INT('Data Sheet'!$B$15),
            --(INT('Data Sheet'!$A$15) &amp; "." &amp; LEFT(BQ68,3)),
            IF(AND((--(INT('Data Sheet'!$A$15) &amp; "." &amp; LEFT(BQ68,3))&gt;=--('Data Sheet'!$A$15)), (--(INT('Data Sheet'!$A$15) &amp; "." &amp; LEFT(BQ68,3))&lt;=--('Data Sheet'!$B$15))),
                --(INT('Data Sheet'!$A$15) &amp; "." &amp; LEFT(BQ68,3)),
                --(INT('Data Sheet'!$B$15) &amp; "." &amp; LEFT(BQ68,3))
            )
        ),
        "OK"
    )
)</f>
        <v>OK</v>
      </c>
      <c r="Q68" s="23" t="str">
        <f>IF(BS68&lt;&gt;"",
    IF(INT('Data Sheet'!$A$19)=INT('Data Sheet'!$B$15),
        --(INT('Data Sheet'!$A$15) &amp; "." &amp; BS68),
        IF(AND((--(INT('Data Sheet'!$A$15) &amp; "." &amp; BS68)&gt;=--('Data Sheet'!$A$15)), (--(INT('Data Sheet'!$A$15) &amp; "." &amp; BS68)&lt;=--('Data Sheet'!$B$15))),
            --(INT('Data Sheet'!$A$15) &amp; "." &amp; BS68),
            --(INT('Data Sheet'!$B$15) &amp; "." &amp; BS68)
        )
    ),
    IF(BQ68&lt;&gt;"",
        IF(INT('Data Sheet'!$A$15)=INT('Data Sheet'!$B$15),
            --(INT('Data Sheet'!$A$15) &amp; "." &amp; RIGHT(BQ68,3)),
            IF(AND((--(INT('Data Sheet'!$A$15) &amp; "." &amp; RIGHT(BQ68,3))&gt;=--('Data Sheet'!$A$15)), (--(INT('Data Sheet'!$A$15) &amp; "." &amp; RIGHT(BQ68,3))&lt;=--('Data Sheet'!$B$15))),
                --(INT('Data Sheet'!$A$15) &amp; "." &amp; RIGHT(BQ68,3)),
                --(INT('Data Sheet'!$B$15) &amp; "." &amp; RIGHT(BQ68,3))
            )
        ),
        "OK"
    )
)</f>
        <v>OK</v>
      </c>
      <c r="R68" s="20"/>
      <c r="S68" s="20"/>
      <c r="T68" s="20"/>
      <c r="U68" s="20"/>
      <c r="V68" s="20"/>
      <c r="W68" s="20"/>
      <c r="X68" s="20"/>
      <c r="Y68" s="20"/>
      <c r="Z68" s="20"/>
      <c r="AA68" s="55"/>
      <c r="AB68" s="55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1"/>
      <c r="AR68" s="21"/>
      <c r="AS68" s="21"/>
      <c r="AT68" s="21"/>
      <c r="AU68" s="21"/>
      <c r="AV68" s="21"/>
      <c r="AW68" s="22"/>
      <c r="AX68" s="99"/>
      <c r="AY68" s="20"/>
      <c r="AZ68" s="20"/>
      <c r="BA68" s="22"/>
      <c r="BC68" s="80"/>
      <c r="BD68" s="80"/>
      <c r="BE68" s="80"/>
      <c r="BF68" s="80"/>
      <c r="BG68" s="2" t="str">
        <f t="shared" si="3"/>
        <v/>
      </c>
      <c r="BH68" s="78">
        <f t="shared" si="2"/>
        <v>0</v>
      </c>
    </row>
    <row r="69" spans="2:60" x14ac:dyDescent="0.2">
      <c r="B69" s="14">
        <f t="shared" si="4"/>
        <v>61</v>
      </c>
      <c r="C69" s="15" t="str">
        <f>CONCATENATE('Data Sheet'!$B$8,'Data Sheet'!$G$2)</f>
        <v>" HWDP</v>
      </c>
      <c r="D69" s="95" t="str">
        <f t="shared" si="5"/>
        <v/>
      </c>
      <c r="E69" s="15" t="str">
        <f>IF('Sum HWDP'!$D$10="TH-Hill DS-1 Vol 3 CAT 2: Clean and Visual Ends only","N/A","OK")</f>
        <v>OK</v>
      </c>
      <c r="F69" s="15" t="str">
        <f>IF('Sum HWDP'!$D$10="TH-Hill DS-1 Vol 3 CAT 2: Clean and Visual Ends only","N/A","OK")</f>
        <v>OK</v>
      </c>
      <c r="G69" s="17"/>
      <c r="H69" s="17"/>
      <c r="I69" s="17" t="s">
        <v>51</v>
      </c>
      <c r="J69" s="17" t="str">
        <f t="shared" si="8"/>
        <v>OK</v>
      </c>
      <c r="K69" s="17" t="str">
        <f t="shared" si="9"/>
        <v>OK</v>
      </c>
      <c r="L69" s="17" t="str">
        <f>IF('Data Sheet'!$B$9="NC-50","N/A","OK")</f>
        <v>OK</v>
      </c>
      <c r="M69" s="17" t="str">
        <f>IF('Data Sheet'!$B$9="NC-50","N/A","OK")</f>
        <v>OK</v>
      </c>
      <c r="N69" s="23" t="str">
        <f>IF(BO69&lt;&gt;"",
    IF(INT('Data Sheet'!$A$19)=INT('Data Sheet'!$B$19),
        --(INT('Data Sheet'!$A$19) &amp; "." &amp; BO69),
        IF(AND((--(INT('Data Sheet'!$A$19) &amp; "." &amp; BO69)&gt;=--('Data Sheet'!$A$19)), (--(INT('Data Sheet'!$A$19) &amp; "." &amp; BO69)&lt;=--('Data Sheet'!$B$19))),
            --(INT('Data Sheet'!$A$19) &amp; "." &amp; BO69),
            --(INT('Data Sheet'!$B$19) &amp; "." &amp; BO69)
        )
    ),
    IF(BN69&lt;&gt;"",
        IF(INT('Data Sheet'!$A$19)=INT('Data Sheet'!$B$19),
            --(INT('Data Sheet'!$A$19) &amp; "." &amp; LEFT(BN69,3)),
            IF(AND((--(INT('Data Sheet'!$A$19) &amp; "." &amp; LEFT(BN69,3))&gt;=--('Data Sheet'!$A$19)), (--(INT('Data Sheet'!$A$19) &amp; "." &amp; LEFT(BN69,3))&lt;=--('Data Sheet'!$B$19))),
                --(INT('Data Sheet'!$A$19) &amp; "." &amp; LEFT(BN69,3)),
                --(INT('Data Sheet'!$B$19) &amp; "." &amp; LEFT(BN69,3))
            )
        ),
        "OK"
    )
)</f>
        <v>OK</v>
      </c>
      <c r="O69" s="23" t="str">
        <f>IF(BP69&lt;&gt;"",
    IF(INT('Data Sheet'!$A$19)=INT('Data Sheet'!$B$19),
        --(INT('Data Sheet'!$A$19) &amp; "." &amp; BP69),
        IF(AND((--(INT('Data Sheet'!$A$19) &amp; "." &amp; BP69)&gt;=--('Data Sheet'!$A$19)), (--(INT('Data Sheet'!$A$19) &amp; "." &amp; BP69)&lt;=--('Data Sheet'!$B$19))),
            --(INT('Data Sheet'!$A$19) &amp; "." &amp; BP69),
            --(INT('Data Sheet'!$B$19) &amp; "." &amp; BP69)
        )
    ),
    IF(BN69&lt;&gt;"",
        IF(INT('Data Sheet'!$A$19)=INT('Data Sheet'!$B$19),
            --(INT('Data Sheet'!$A$19) &amp; "." &amp; RIGHT(BN69,3)),
            IF(AND((--(INT('Data Sheet'!$A$19) &amp; "." &amp; RIGHT(BN69,3))&gt;=--('Data Sheet'!$A$19)), (--(INT('Data Sheet'!$A$19) &amp; "." &amp; RIGHT(BN69,3))&lt;=--('Data Sheet'!$B$19))),
                --(INT('Data Sheet'!$A$19) &amp; "." &amp; RIGHT(BN69,3)),
                --(INT('Data Sheet'!$B$19) &amp; "." &amp; RIGHT(BN69,3))
            )
        ),
        "OK"
    )
)</f>
        <v>OK</v>
      </c>
      <c r="P69" s="23" t="str">
        <f>IF(BR69&lt;&gt;"",
    IF(INT('Data Sheet'!$A$19)=INT('Data Sheet'!$B$15),
        --(INT('Data Sheet'!$A$15) &amp; "." &amp; BR69),
        IF(AND((--(INT('Data Sheet'!$A$15) &amp; "." &amp; BR69)&gt;=--('Data Sheet'!$A$15)), (--(INT('Data Sheet'!$A$15) &amp; "." &amp; BR69)&lt;=--('Data Sheet'!$B$15))),
            --(INT('Data Sheet'!$A$15) &amp; "." &amp; BR69),
            --(INT('Data Sheet'!$B$15) &amp; "." &amp; BR69)
        )
    ),
    IF(BQ69&lt;&gt;"",
        IF(INT('Data Sheet'!$A$15)=INT('Data Sheet'!$B$15),
            --(INT('Data Sheet'!$A$15) &amp; "." &amp; LEFT(BQ69,3)),
            IF(AND((--(INT('Data Sheet'!$A$15) &amp; "." &amp; LEFT(BQ69,3))&gt;=--('Data Sheet'!$A$15)), (--(INT('Data Sheet'!$A$15) &amp; "." &amp; LEFT(BQ69,3))&lt;=--('Data Sheet'!$B$15))),
                --(INT('Data Sheet'!$A$15) &amp; "." &amp; LEFT(BQ69,3)),
                --(INT('Data Sheet'!$B$15) &amp; "." &amp; LEFT(BQ69,3))
            )
        ),
        "OK"
    )
)</f>
        <v>OK</v>
      </c>
      <c r="Q69" s="23" t="str">
        <f>IF(BS69&lt;&gt;"",
    IF(INT('Data Sheet'!$A$19)=INT('Data Sheet'!$B$15),
        --(INT('Data Sheet'!$A$15) &amp; "." &amp; BS69),
        IF(AND((--(INT('Data Sheet'!$A$15) &amp; "." &amp; BS69)&gt;=--('Data Sheet'!$A$15)), (--(INT('Data Sheet'!$A$15) &amp; "." &amp; BS69)&lt;=--('Data Sheet'!$B$15))),
            --(INT('Data Sheet'!$A$15) &amp; "." &amp; BS69),
            --(INT('Data Sheet'!$B$15) &amp; "." &amp; BS69)
        )
    ),
    IF(BQ69&lt;&gt;"",
        IF(INT('Data Sheet'!$A$15)=INT('Data Sheet'!$B$15),
            --(INT('Data Sheet'!$A$15) &amp; "." &amp; RIGHT(BQ69,3)),
            IF(AND((--(INT('Data Sheet'!$A$15) &amp; "." &amp; RIGHT(BQ69,3))&gt;=--('Data Sheet'!$A$15)), (--(INT('Data Sheet'!$A$15) &amp; "." &amp; RIGHT(BQ69,3))&lt;=--('Data Sheet'!$B$15))),
                --(INT('Data Sheet'!$A$15) &amp; "." &amp; RIGHT(BQ69,3)),
                --(INT('Data Sheet'!$B$15) &amp; "." &amp; RIGHT(BQ69,3))
            )
        ),
        "OK"
    )
)</f>
        <v>OK</v>
      </c>
      <c r="R69" s="20"/>
      <c r="S69" s="20"/>
      <c r="T69" s="20"/>
      <c r="U69" s="20"/>
      <c r="V69" s="20"/>
      <c r="W69" s="20"/>
      <c r="X69" s="20"/>
      <c r="Y69" s="20"/>
      <c r="Z69" s="20"/>
      <c r="AA69" s="55"/>
      <c r="AB69" s="55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1"/>
      <c r="AR69" s="21"/>
      <c r="AS69" s="21"/>
      <c r="AT69" s="21"/>
      <c r="AU69" s="21"/>
      <c r="AV69" s="21"/>
      <c r="AW69" s="22"/>
      <c r="AX69" s="99"/>
      <c r="AY69" s="20"/>
      <c r="AZ69" s="20"/>
      <c r="BA69" s="22"/>
      <c r="BC69" s="80"/>
      <c r="BD69" s="80"/>
      <c r="BE69" s="80"/>
      <c r="BF69" s="80"/>
      <c r="BG69" s="2" t="str">
        <f t="shared" si="3"/>
        <v/>
      </c>
      <c r="BH69" s="78">
        <f t="shared" si="2"/>
        <v>0</v>
      </c>
    </row>
    <row r="70" spans="2:60" x14ac:dyDescent="0.2">
      <c r="B70" s="14">
        <f t="shared" si="4"/>
        <v>62</v>
      </c>
      <c r="C70" s="15" t="str">
        <f>CONCATENATE('Data Sheet'!$B$8,'Data Sheet'!$G$2)</f>
        <v>" HWDP</v>
      </c>
      <c r="D70" s="95" t="str">
        <f t="shared" si="5"/>
        <v/>
      </c>
      <c r="E70" s="15" t="str">
        <f>IF('Sum HWDP'!$D$10="TH-Hill DS-1 Vol 3 CAT 2: Clean and Visual Ends only","N/A","OK")</f>
        <v>OK</v>
      </c>
      <c r="F70" s="15" t="str">
        <f>IF('Sum HWDP'!$D$10="TH-Hill DS-1 Vol 3 CAT 2: Clean and Visual Ends only","N/A","OK")</f>
        <v>OK</v>
      </c>
      <c r="G70" s="17"/>
      <c r="H70" s="17"/>
      <c r="I70" s="17" t="s">
        <v>51</v>
      </c>
      <c r="J70" s="17" t="str">
        <f t="shared" si="8"/>
        <v>OK</v>
      </c>
      <c r="K70" s="17" t="str">
        <f t="shared" si="9"/>
        <v>OK</v>
      </c>
      <c r="L70" s="17" t="str">
        <f>IF('Data Sheet'!$B$9="NC-50","N/A","OK")</f>
        <v>OK</v>
      </c>
      <c r="M70" s="17" t="str">
        <f>IF('Data Sheet'!$B$9="NC-50","N/A","OK")</f>
        <v>OK</v>
      </c>
      <c r="N70" s="23" t="str">
        <f>IF(BO70&lt;&gt;"",
    IF(INT('Data Sheet'!$A$19)=INT('Data Sheet'!$B$19),
        --(INT('Data Sheet'!$A$19) &amp; "." &amp; BO70),
        IF(AND((--(INT('Data Sheet'!$A$19) &amp; "." &amp; BO70)&gt;=--('Data Sheet'!$A$19)), (--(INT('Data Sheet'!$A$19) &amp; "." &amp; BO70)&lt;=--('Data Sheet'!$B$19))),
            --(INT('Data Sheet'!$A$19) &amp; "." &amp; BO70),
            --(INT('Data Sheet'!$B$19) &amp; "." &amp; BO70)
        )
    ),
    IF(BN70&lt;&gt;"",
        IF(INT('Data Sheet'!$A$19)=INT('Data Sheet'!$B$19),
            --(INT('Data Sheet'!$A$19) &amp; "." &amp; LEFT(BN70,3)),
            IF(AND((--(INT('Data Sheet'!$A$19) &amp; "." &amp; LEFT(BN70,3))&gt;=--('Data Sheet'!$A$19)), (--(INT('Data Sheet'!$A$19) &amp; "." &amp; LEFT(BN70,3))&lt;=--('Data Sheet'!$B$19))),
                --(INT('Data Sheet'!$A$19) &amp; "." &amp; LEFT(BN70,3)),
                --(INT('Data Sheet'!$B$19) &amp; "." &amp; LEFT(BN70,3))
            )
        ),
        "OK"
    )
)</f>
        <v>OK</v>
      </c>
      <c r="O70" s="23" t="str">
        <f>IF(BP70&lt;&gt;"",
    IF(INT('Data Sheet'!$A$19)=INT('Data Sheet'!$B$19),
        --(INT('Data Sheet'!$A$19) &amp; "." &amp; BP70),
        IF(AND((--(INT('Data Sheet'!$A$19) &amp; "." &amp; BP70)&gt;=--('Data Sheet'!$A$19)), (--(INT('Data Sheet'!$A$19) &amp; "." &amp; BP70)&lt;=--('Data Sheet'!$B$19))),
            --(INT('Data Sheet'!$A$19) &amp; "." &amp; BP70),
            --(INT('Data Sheet'!$B$19) &amp; "." &amp; BP70)
        )
    ),
    IF(BN70&lt;&gt;"",
        IF(INT('Data Sheet'!$A$19)=INT('Data Sheet'!$B$19),
            --(INT('Data Sheet'!$A$19) &amp; "." &amp; RIGHT(BN70,3)),
            IF(AND((--(INT('Data Sheet'!$A$19) &amp; "." &amp; RIGHT(BN70,3))&gt;=--('Data Sheet'!$A$19)), (--(INT('Data Sheet'!$A$19) &amp; "." &amp; RIGHT(BN70,3))&lt;=--('Data Sheet'!$B$19))),
                --(INT('Data Sheet'!$A$19) &amp; "." &amp; RIGHT(BN70,3)),
                --(INT('Data Sheet'!$B$19) &amp; "." &amp; RIGHT(BN70,3))
            )
        ),
        "OK"
    )
)</f>
        <v>OK</v>
      </c>
      <c r="P70" s="23" t="str">
        <f>IF(BR70&lt;&gt;"",
    IF(INT('Data Sheet'!$A$19)=INT('Data Sheet'!$B$15),
        --(INT('Data Sheet'!$A$15) &amp; "." &amp; BR70),
        IF(AND((--(INT('Data Sheet'!$A$15) &amp; "." &amp; BR70)&gt;=--('Data Sheet'!$A$15)), (--(INT('Data Sheet'!$A$15) &amp; "." &amp; BR70)&lt;=--('Data Sheet'!$B$15))),
            --(INT('Data Sheet'!$A$15) &amp; "." &amp; BR70),
            --(INT('Data Sheet'!$B$15) &amp; "." &amp; BR70)
        )
    ),
    IF(BQ70&lt;&gt;"",
        IF(INT('Data Sheet'!$A$15)=INT('Data Sheet'!$B$15),
            --(INT('Data Sheet'!$A$15) &amp; "." &amp; LEFT(BQ70,3)),
            IF(AND((--(INT('Data Sheet'!$A$15) &amp; "." &amp; LEFT(BQ70,3))&gt;=--('Data Sheet'!$A$15)), (--(INT('Data Sheet'!$A$15) &amp; "." &amp; LEFT(BQ70,3))&lt;=--('Data Sheet'!$B$15))),
                --(INT('Data Sheet'!$A$15) &amp; "." &amp; LEFT(BQ70,3)),
                --(INT('Data Sheet'!$B$15) &amp; "." &amp; LEFT(BQ70,3))
            )
        ),
        "OK"
    )
)</f>
        <v>OK</v>
      </c>
      <c r="Q70" s="23" t="str">
        <f>IF(BS70&lt;&gt;"",
    IF(INT('Data Sheet'!$A$19)=INT('Data Sheet'!$B$15),
        --(INT('Data Sheet'!$A$15) &amp; "." &amp; BS70),
        IF(AND((--(INT('Data Sheet'!$A$15) &amp; "." &amp; BS70)&gt;=--('Data Sheet'!$A$15)), (--(INT('Data Sheet'!$A$15) &amp; "." &amp; BS70)&lt;=--('Data Sheet'!$B$15))),
            --(INT('Data Sheet'!$A$15) &amp; "." &amp; BS70),
            --(INT('Data Sheet'!$B$15) &amp; "." &amp; BS70)
        )
    ),
    IF(BQ70&lt;&gt;"",
        IF(INT('Data Sheet'!$A$15)=INT('Data Sheet'!$B$15),
            --(INT('Data Sheet'!$A$15) &amp; "." &amp; RIGHT(BQ70,3)),
            IF(AND((--(INT('Data Sheet'!$A$15) &amp; "." &amp; RIGHT(BQ70,3))&gt;=--('Data Sheet'!$A$15)), (--(INT('Data Sheet'!$A$15) &amp; "." &amp; RIGHT(BQ70,3))&lt;=--('Data Sheet'!$B$15))),
                --(INT('Data Sheet'!$A$15) &amp; "." &amp; RIGHT(BQ70,3)),
                --(INT('Data Sheet'!$B$15) &amp; "." &amp; RIGHT(BQ70,3))
            )
        ),
        "OK"
    )
)</f>
        <v>OK</v>
      </c>
      <c r="R70" s="20"/>
      <c r="S70" s="20"/>
      <c r="T70" s="20"/>
      <c r="U70" s="20"/>
      <c r="V70" s="20"/>
      <c r="W70" s="20"/>
      <c r="X70" s="20"/>
      <c r="Y70" s="20"/>
      <c r="Z70" s="20"/>
      <c r="AA70" s="55"/>
      <c r="AB70" s="55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1"/>
      <c r="AR70" s="21"/>
      <c r="AS70" s="21"/>
      <c r="AT70" s="21"/>
      <c r="AU70" s="21"/>
      <c r="AV70" s="21"/>
      <c r="AW70" s="22"/>
      <c r="AX70" s="99"/>
      <c r="AY70" s="20"/>
      <c r="AZ70" s="20"/>
      <c r="BA70" s="22"/>
      <c r="BC70" s="80"/>
      <c r="BD70" s="80"/>
      <c r="BE70" s="80"/>
      <c r="BF70" s="80"/>
      <c r="BG70" s="2" t="str">
        <f t="shared" si="3"/>
        <v/>
      </c>
      <c r="BH70" s="78">
        <f t="shared" si="2"/>
        <v>0</v>
      </c>
    </row>
    <row r="71" spans="2:60" x14ac:dyDescent="0.2">
      <c r="B71" s="14">
        <f t="shared" si="4"/>
        <v>63</v>
      </c>
      <c r="C71" s="15" t="str">
        <f>CONCATENATE('Data Sheet'!$B$8,'Data Sheet'!$G$2)</f>
        <v>" HWDP</v>
      </c>
      <c r="D71" s="95" t="str">
        <f t="shared" si="5"/>
        <v/>
      </c>
      <c r="E71" s="15" t="str">
        <f>IF('Sum HWDP'!$D$10="TH-Hill DS-1 Vol 3 CAT 2: Clean and Visual Ends only","N/A","OK")</f>
        <v>OK</v>
      </c>
      <c r="F71" s="15" t="str">
        <f>IF('Sum HWDP'!$D$10="TH-Hill DS-1 Vol 3 CAT 2: Clean and Visual Ends only","N/A","OK")</f>
        <v>OK</v>
      </c>
      <c r="G71" s="17"/>
      <c r="H71" s="17"/>
      <c r="I71" s="17" t="s">
        <v>51</v>
      </c>
      <c r="J71" s="17" t="str">
        <f t="shared" si="8"/>
        <v>OK</v>
      </c>
      <c r="K71" s="17" t="str">
        <f t="shared" si="9"/>
        <v>OK</v>
      </c>
      <c r="L71" s="17" t="str">
        <f>IF('Data Sheet'!$B$9="NC-50","N/A","OK")</f>
        <v>OK</v>
      </c>
      <c r="M71" s="17" t="str">
        <f>IF('Data Sheet'!$B$9="NC-50","N/A","OK")</f>
        <v>OK</v>
      </c>
      <c r="N71" s="23" t="str">
        <f>IF(BO71&lt;&gt;"",
    IF(INT('Data Sheet'!$A$19)=INT('Data Sheet'!$B$19),
        --(INT('Data Sheet'!$A$19) &amp; "." &amp; BO71),
        IF(AND((--(INT('Data Sheet'!$A$19) &amp; "." &amp; BO71)&gt;=--('Data Sheet'!$A$19)), (--(INT('Data Sheet'!$A$19) &amp; "." &amp; BO71)&lt;=--('Data Sheet'!$B$19))),
            --(INT('Data Sheet'!$A$19) &amp; "." &amp; BO71),
            --(INT('Data Sheet'!$B$19) &amp; "." &amp; BO71)
        )
    ),
    IF(BN71&lt;&gt;"",
        IF(INT('Data Sheet'!$A$19)=INT('Data Sheet'!$B$19),
            --(INT('Data Sheet'!$A$19) &amp; "." &amp; LEFT(BN71,3)),
            IF(AND((--(INT('Data Sheet'!$A$19) &amp; "." &amp; LEFT(BN71,3))&gt;=--('Data Sheet'!$A$19)), (--(INT('Data Sheet'!$A$19) &amp; "." &amp; LEFT(BN71,3))&lt;=--('Data Sheet'!$B$19))),
                --(INT('Data Sheet'!$A$19) &amp; "." &amp; LEFT(BN71,3)),
                --(INT('Data Sheet'!$B$19) &amp; "." &amp; LEFT(BN71,3))
            )
        ),
        "OK"
    )
)</f>
        <v>OK</v>
      </c>
      <c r="O71" s="23" t="str">
        <f>IF(BP71&lt;&gt;"",
    IF(INT('Data Sheet'!$A$19)=INT('Data Sheet'!$B$19),
        --(INT('Data Sheet'!$A$19) &amp; "." &amp; BP71),
        IF(AND((--(INT('Data Sheet'!$A$19) &amp; "." &amp; BP71)&gt;=--('Data Sheet'!$A$19)), (--(INT('Data Sheet'!$A$19) &amp; "." &amp; BP71)&lt;=--('Data Sheet'!$B$19))),
            --(INT('Data Sheet'!$A$19) &amp; "." &amp; BP71),
            --(INT('Data Sheet'!$B$19) &amp; "." &amp; BP71)
        )
    ),
    IF(BN71&lt;&gt;"",
        IF(INT('Data Sheet'!$A$19)=INT('Data Sheet'!$B$19),
            --(INT('Data Sheet'!$A$19) &amp; "." &amp; RIGHT(BN71,3)),
            IF(AND((--(INT('Data Sheet'!$A$19) &amp; "." &amp; RIGHT(BN71,3))&gt;=--('Data Sheet'!$A$19)), (--(INT('Data Sheet'!$A$19) &amp; "." &amp; RIGHT(BN71,3))&lt;=--('Data Sheet'!$B$19))),
                --(INT('Data Sheet'!$A$19) &amp; "." &amp; RIGHT(BN71,3)),
                --(INT('Data Sheet'!$B$19) &amp; "." &amp; RIGHT(BN71,3))
            )
        ),
        "OK"
    )
)</f>
        <v>OK</v>
      </c>
      <c r="P71" s="23" t="str">
        <f>IF(BR71&lt;&gt;"",
    IF(INT('Data Sheet'!$A$19)=INT('Data Sheet'!$B$15),
        --(INT('Data Sheet'!$A$15) &amp; "." &amp; BR71),
        IF(AND((--(INT('Data Sheet'!$A$15) &amp; "." &amp; BR71)&gt;=--('Data Sheet'!$A$15)), (--(INT('Data Sheet'!$A$15) &amp; "." &amp; BR71)&lt;=--('Data Sheet'!$B$15))),
            --(INT('Data Sheet'!$A$15) &amp; "." &amp; BR71),
            --(INT('Data Sheet'!$B$15) &amp; "." &amp; BR71)
        )
    ),
    IF(BQ71&lt;&gt;"",
        IF(INT('Data Sheet'!$A$15)=INT('Data Sheet'!$B$15),
            --(INT('Data Sheet'!$A$15) &amp; "." &amp; LEFT(BQ71,3)),
            IF(AND((--(INT('Data Sheet'!$A$15) &amp; "." &amp; LEFT(BQ71,3))&gt;=--('Data Sheet'!$A$15)), (--(INT('Data Sheet'!$A$15) &amp; "." &amp; LEFT(BQ71,3))&lt;=--('Data Sheet'!$B$15))),
                --(INT('Data Sheet'!$A$15) &amp; "." &amp; LEFT(BQ71,3)),
                --(INT('Data Sheet'!$B$15) &amp; "." &amp; LEFT(BQ71,3))
            )
        ),
        "OK"
    )
)</f>
        <v>OK</v>
      </c>
      <c r="Q71" s="23" t="str">
        <f>IF(BS71&lt;&gt;"",
    IF(INT('Data Sheet'!$A$19)=INT('Data Sheet'!$B$15),
        --(INT('Data Sheet'!$A$15) &amp; "." &amp; BS71),
        IF(AND((--(INT('Data Sheet'!$A$15) &amp; "." &amp; BS71)&gt;=--('Data Sheet'!$A$15)), (--(INT('Data Sheet'!$A$15) &amp; "." &amp; BS71)&lt;=--('Data Sheet'!$B$15))),
            --(INT('Data Sheet'!$A$15) &amp; "." &amp; BS71),
            --(INT('Data Sheet'!$B$15) &amp; "." &amp; BS71)
        )
    ),
    IF(BQ71&lt;&gt;"",
        IF(INT('Data Sheet'!$A$15)=INT('Data Sheet'!$B$15),
            --(INT('Data Sheet'!$A$15) &amp; "." &amp; RIGHT(BQ71,3)),
            IF(AND((--(INT('Data Sheet'!$A$15) &amp; "." &amp; RIGHT(BQ71,3))&gt;=--('Data Sheet'!$A$15)), (--(INT('Data Sheet'!$A$15) &amp; "." &amp; RIGHT(BQ71,3))&lt;=--('Data Sheet'!$B$15))),
                --(INT('Data Sheet'!$A$15) &amp; "." &amp; RIGHT(BQ71,3)),
                --(INT('Data Sheet'!$B$15) &amp; "." &amp; RIGHT(BQ71,3))
            )
        ),
        "OK"
    )
)</f>
        <v>OK</v>
      </c>
      <c r="R71" s="20"/>
      <c r="S71" s="20"/>
      <c r="T71" s="20"/>
      <c r="U71" s="20"/>
      <c r="V71" s="20"/>
      <c r="W71" s="20"/>
      <c r="X71" s="20"/>
      <c r="Y71" s="20"/>
      <c r="Z71" s="20"/>
      <c r="AA71" s="55"/>
      <c r="AB71" s="55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1"/>
      <c r="AR71" s="21"/>
      <c r="AS71" s="21"/>
      <c r="AT71" s="21"/>
      <c r="AU71" s="21"/>
      <c r="AV71" s="21"/>
      <c r="AW71" s="22"/>
      <c r="AX71" s="99"/>
      <c r="AY71" s="20"/>
      <c r="AZ71" s="20"/>
      <c r="BA71" s="22"/>
      <c r="BC71" s="80"/>
      <c r="BD71" s="80"/>
      <c r="BE71" s="80"/>
      <c r="BF71" s="80"/>
      <c r="BG71" s="2" t="str">
        <f t="shared" si="3"/>
        <v/>
      </c>
      <c r="BH71" s="78">
        <f t="shared" si="2"/>
        <v>0</v>
      </c>
    </row>
    <row r="72" spans="2:60" x14ac:dyDescent="0.2">
      <c r="B72" s="14">
        <f t="shared" si="4"/>
        <v>64</v>
      </c>
      <c r="C72" s="15" t="str">
        <f>CONCATENATE('Data Sheet'!$B$8,'Data Sheet'!$G$2)</f>
        <v>" HWDP</v>
      </c>
      <c r="D72" s="95" t="str">
        <f t="shared" si="5"/>
        <v/>
      </c>
      <c r="E72" s="15" t="str">
        <f>IF('Sum HWDP'!$D$10="TH-Hill DS-1 Vol 3 CAT 2: Clean and Visual Ends only","N/A","OK")</f>
        <v>OK</v>
      </c>
      <c r="F72" s="15" t="str">
        <f>IF('Sum HWDP'!$D$10="TH-Hill DS-1 Vol 3 CAT 2: Clean and Visual Ends only","N/A","OK")</f>
        <v>OK</v>
      </c>
      <c r="G72" s="17"/>
      <c r="H72" s="17"/>
      <c r="I72" s="17" t="s">
        <v>51</v>
      </c>
      <c r="J72" s="17" t="str">
        <f t="shared" si="8"/>
        <v>OK</v>
      </c>
      <c r="K72" s="17" t="str">
        <f t="shared" si="9"/>
        <v>OK</v>
      </c>
      <c r="L72" s="17" t="str">
        <f>IF('Data Sheet'!$B$9="NC-50","N/A","OK")</f>
        <v>OK</v>
      </c>
      <c r="M72" s="17" t="str">
        <f>IF('Data Sheet'!$B$9="NC-50","N/A","OK")</f>
        <v>OK</v>
      </c>
      <c r="N72" s="23" t="str">
        <f>IF(BO72&lt;&gt;"",
    IF(INT('Data Sheet'!$A$19)=INT('Data Sheet'!$B$19),
        --(INT('Data Sheet'!$A$19) &amp; "." &amp; BO72),
        IF(AND((--(INT('Data Sheet'!$A$19) &amp; "." &amp; BO72)&gt;=--('Data Sheet'!$A$19)), (--(INT('Data Sheet'!$A$19) &amp; "." &amp; BO72)&lt;=--('Data Sheet'!$B$19))),
            --(INT('Data Sheet'!$A$19) &amp; "." &amp; BO72),
            --(INT('Data Sheet'!$B$19) &amp; "." &amp; BO72)
        )
    ),
    IF(BN72&lt;&gt;"",
        IF(INT('Data Sheet'!$A$19)=INT('Data Sheet'!$B$19),
            --(INT('Data Sheet'!$A$19) &amp; "." &amp; LEFT(BN72,3)),
            IF(AND((--(INT('Data Sheet'!$A$19) &amp; "." &amp; LEFT(BN72,3))&gt;=--('Data Sheet'!$A$19)), (--(INT('Data Sheet'!$A$19) &amp; "." &amp; LEFT(BN72,3))&lt;=--('Data Sheet'!$B$19))),
                --(INT('Data Sheet'!$A$19) &amp; "." &amp; LEFT(BN72,3)),
                --(INT('Data Sheet'!$B$19) &amp; "." &amp; LEFT(BN72,3))
            )
        ),
        "OK"
    )
)</f>
        <v>OK</v>
      </c>
      <c r="O72" s="23" t="str">
        <f>IF(BP72&lt;&gt;"",
    IF(INT('Data Sheet'!$A$19)=INT('Data Sheet'!$B$19),
        --(INT('Data Sheet'!$A$19) &amp; "." &amp; BP72),
        IF(AND((--(INT('Data Sheet'!$A$19) &amp; "." &amp; BP72)&gt;=--('Data Sheet'!$A$19)), (--(INT('Data Sheet'!$A$19) &amp; "." &amp; BP72)&lt;=--('Data Sheet'!$B$19))),
            --(INT('Data Sheet'!$A$19) &amp; "." &amp; BP72),
            --(INT('Data Sheet'!$B$19) &amp; "." &amp; BP72)
        )
    ),
    IF(BN72&lt;&gt;"",
        IF(INT('Data Sheet'!$A$19)=INT('Data Sheet'!$B$19),
            --(INT('Data Sheet'!$A$19) &amp; "." &amp; RIGHT(BN72,3)),
            IF(AND((--(INT('Data Sheet'!$A$19) &amp; "." &amp; RIGHT(BN72,3))&gt;=--('Data Sheet'!$A$19)), (--(INT('Data Sheet'!$A$19) &amp; "." &amp; RIGHT(BN72,3))&lt;=--('Data Sheet'!$B$19))),
                --(INT('Data Sheet'!$A$19) &amp; "." &amp; RIGHT(BN72,3)),
                --(INT('Data Sheet'!$B$19) &amp; "." &amp; RIGHT(BN72,3))
            )
        ),
        "OK"
    )
)</f>
        <v>OK</v>
      </c>
      <c r="P72" s="23" t="str">
        <f>IF(BR72&lt;&gt;"",
    IF(INT('Data Sheet'!$A$19)=INT('Data Sheet'!$B$15),
        --(INT('Data Sheet'!$A$15) &amp; "." &amp; BR72),
        IF(AND((--(INT('Data Sheet'!$A$15) &amp; "." &amp; BR72)&gt;=--('Data Sheet'!$A$15)), (--(INT('Data Sheet'!$A$15) &amp; "." &amp; BR72)&lt;=--('Data Sheet'!$B$15))),
            --(INT('Data Sheet'!$A$15) &amp; "." &amp; BR72),
            --(INT('Data Sheet'!$B$15) &amp; "." &amp; BR72)
        )
    ),
    IF(BQ72&lt;&gt;"",
        IF(INT('Data Sheet'!$A$15)=INT('Data Sheet'!$B$15),
            --(INT('Data Sheet'!$A$15) &amp; "." &amp; LEFT(BQ72,3)),
            IF(AND((--(INT('Data Sheet'!$A$15) &amp; "." &amp; LEFT(BQ72,3))&gt;=--('Data Sheet'!$A$15)), (--(INT('Data Sheet'!$A$15) &amp; "." &amp; LEFT(BQ72,3))&lt;=--('Data Sheet'!$B$15))),
                --(INT('Data Sheet'!$A$15) &amp; "." &amp; LEFT(BQ72,3)),
                --(INT('Data Sheet'!$B$15) &amp; "." &amp; LEFT(BQ72,3))
            )
        ),
        "OK"
    )
)</f>
        <v>OK</v>
      </c>
      <c r="Q72" s="23" t="str">
        <f>IF(BS72&lt;&gt;"",
    IF(INT('Data Sheet'!$A$19)=INT('Data Sheet'!$B$15),
        --(INT('Data Sheet'!$A$15) &amp; "." &amp; BS72),
        IF(AND((--(INT('Data Sheet'!$A$15) &amp; "." &amp; BS72)&gt;=--('Data Sheet'!$A$15)), (--(INT('Data Sheet'!$A$15) &amp; "." &amp; BS72)&lt;=--('Data Sheet'!$B$15))),
            --(INT('Data Sheet'!$A$15) &amp; "." &amp; BS72),
            --(INT('Data Sheet'!$B$15) &amp; "." &amp; BS72)
        )
    ),
    IF(BQ72&lt;&gt;"",
        IF(INT('Data Sheet'!$A$15)=INT('Data Sheet'!$B$15),
            --(INT('Data Sheet'!$A$15) &amp; "." &amp; RIGHT(BQ72,3)),
            IF(AND((--(INT('Data Sheet'!$A$15) &amp; "." &amp; RIGHT(BQ72,3))&gt;=--('Data Sheet'!$A$15)), (--(INT('Data Sheet'!$A$15) &amp; "." &amp; RIGHT(BQ72,3))&lt;=--('Data Sheet'!$B$15))),
                --(INT('Data Sheet'!$A$15) &amp; "." &amp; RIGHT(BQ72,3)),
                --(INT('Data Sheet'!$B$15) &amp; "." &amp; RIGHT(BQ72,3))
            )
        ),
        "OK"
    )
)</f>
        <v>OK</v>
      </c>
      <c r="R72" s="20"/>
      <c r="S72" s="20"/>
      <c r="T72" s="20"/>
      <c r="U72" s="20"/>
      <c r="V72" s="20"/>
      <c r="W72" s="20"/>
      <c r="X72" s="20"/>
      <c r="Y72" s="20"/>
      <c r="Z72" s="20"/>
      <c r="AA72" s="55"/>
      <c r="AB72" s="55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1"/>
      <c r="AR72" s="21"/>
      <c r="AS72" s="21"/>
      <c r="AT72" s="21"/>
      <c r="AU72" s="21"/>
      <c r="AV72" s="21"/>
      <c r="AW72" s="22"/>
      <c r="AX72" s="99"/>
      <c r="AY72" s="20"/>
      <c r="AZ72" s="20"/>
      <c r="BA72" s="22"/>
      <c r="BC72" s="80"/>
      <c r="BD72" s="80"/>
      <c r="BE72" s="80"/>
      <c r="BF72" s="80"/>
      <c r="BG72" s="2" t="str">
        <f t="shared" si="3"/>
        <v/>
      </c>
      <c r="BH72" s="78">
        <f t="shared" si="2"/>
        <v>0</v>
      </c>
    </row>
    <row r="73" spans="2:60" x14ac:dyDescent="0.2">
      <c r="B73" s="14">
        <f t="shared" si="4"/>
        <v>65</v>
      </c>
      <c r="C73" s="15" t="str">
        <f>CONCATENATE('Data Sheet'!$B$8,'Data Sheet'!$G$2)</f>
        <v>" HWDP</v>
      </c>
      <c r="D73" s="95" t="str">
        <f t="shared" si="5"/>
        <v/>
      </c>
      <c r="E73" s="15" t="str">
        <f>IF('Sum HWDP'!$D$10="TH-Hill DS-1 Vol 3 CAT 2: Clean and Visual Ends only","N/A","OK")</f>
        <v>OK</v>
      </c>
      <c r="F73" s="15" t="str">
        <f>IF('Sum HWDP'!$D$10="TH-Hill DS-1 Vol 3 CAT 2: Clean and Visual Ends only","N/A","OK")</f>
        <v>OK</v>
      </c>
      <c r="G73" s="17"/>
      <c r="H73" s="17"/>
      <c r="I73" s="17" t="s">
        <v>51</v>
      </c>
      <c r="J73" s="17" t="str">
        <f t="shared" si="8"/>
        <v>OK</v>
      </c>
      <c r="K73" s="17" t="str">
        <f t="shared" si="9"/>
        <v>OK</v>
      </c>
      <c r="L73" s="17" t="str">
        <f>IF('Data Sheet'!$B$9="NC-50","N/A","OK")</f>
        <v>OK</v>
      </c>
      <c r="M73" s="17" t="str">
        <f>IF('Data Sheet'!$B$9="NC-50","N/A","OK")</f>
        <v>OK</v>
      </c>
      <c r="N73" s="23" t="str">
        <f>IF(BO73&lt;&gt;"",
    IF(INT('Data Sheet'!$A$19)=INT('Data Sheet'!$B$19),
        --(INT('Data Sheet'!$A$19) &amp; "." &amp; BO73),
        IF(AND((--(INT('Data Sheet'!$A$19) &amp; "." &amp; BO73)&gt;=--('Data Sheet'!$A$19)), (--(INT('Data Sheet'!$A$19) &amp; "." &amp; BO73)&lt;=--('Data Sheet'!$B$19))),
            --(INT('Data Sheet'!$A$19) &amp; "." &amp; BO73),
            --(INT('Data Sheet'!$B$19) &amp; "." &amp; BO73)
        )
    ),
    IF(BN73&lt;&gt;"",
        IF(INT('Data Sheet'!$A$19)=INT('Data Sheet'!$B$19),
            --(INT('Data Sheet'!$A$19) &amp; "." &amp; LEFT(BN73,3)),
            IF(AND((--(INT('Data Sheet'!$A$19) &amp; "." &amp; LEFT(BN73,3))&gt;=--('Data Sheet'!$A$19)), (--(INT('Data Sheet'!$A$19) &amp; "." &amp; LEFT(BN73,3))&lt;=--('Data Sheet'!$B$19))),
                --(INT('Data Sheet'!$A$19) &amp; "." &amp; LEFT(BN73,3)),
                --(INT('Data Sheet'!$B$19) &amp; "." &amp; LEFT(BN73,3))
            )
        ),
        "OK"
    )
)</f>
        <v>OK</v>
      </c>
      <c r="O73" s="23" t="str">
        <f>IF(BP73&lt;&gt;"",
    IF(INT('Data Sheet'!$A$19)=INT('Data Sheet'!$B$19),
        --(INT('Data Sheet'!$A$19) &amp; "." &amp; BP73),
        IF(AND((--(INT('Data Sheet'!$A$19) &amp; "." &amp; BP73)&gt;=--('Data Sheet'!$A$19)), (--(INT('Data Sheet'!$A$19) &amp; "." &amp; BP73)&lt;=--('Data Sheet'!$B$19))),
            --(INT('Data Sheet'!$A$19) &amp; "." &amp; BP73),
            --(INT('Data Sheet'!$B$19) &amp; "." &amp; BP73)
        )
    ),
    IF(BN73&lt;&gt;"",
        IF(INT('Data Sheet'!$A$19)=INT('Data Sheet'!$B$19),
            --(INT('Data Sheet'!$A$19) &amp; "." &amp; RIGHT(BN73,3)),
            IF(AND((--(INT('Data Sheet'!$A$19) &amp; "." &amp; RIGHT(BN73,3))&gt;=--('Data Sheet'!$A$19)), (--(INT('Data Sheet'!$A$19) &amp; "." &amp; RIGHT(BN73,3))&lt;=--('Data Sheet'!$B$19))),
                --(INT('Data Sheet'!$A$19) &amp; "." &amp; RIGHT(BN73,3)),
                --(INT('Data Sheet'!$B$19) &amp; "." &amp; RIGHT(BN73,3))
            )
        ),
        "OK"
    )
)</f>
        <v>OK</v>
      </c>
      <c r="P73" s="23" t="str">
        <f>IF(BR73&lt;&gt;"",
    IF(INT('Data Sheet'!$A$19)=INT('Data Sheet'!$B$15),
        --(INT('Data Sheet'!$A$15) &amp; "." &amp; BR73),
        IF(AND((--(INT('Data Sheet'!$A$15) &amp; "." &amp; BR73)&gt;=--('Data Sheet'!$A$15)), (--(INT('Data Sheet'!$A$15) &amp; "." &amp; BR73)&lt;=--('Data Sheet'!$B$15))),
            --(INT('Data Sheet'!$A$15) &amp; "." &amp; BR73),
            --(INT('Data Sheet'!$B$15) &amp; "." &amp; BR73)
        )
    ),
    IF(BQ73&lt;&gt;"",
        IF(INT('Data Sheet'!$A$15)=INT('Data Sheet'!$B$15),
            --(INT('Data Sheet'!$A$15) &amp; "." &amp; LEFT(BQ73,3)),
            IF(AND((--(INT('Data Sheet'!$A$15) &amp; "." &amp; LEFT(BQ73,3))&gt;=--('Data Sheet'!$A$15)), (--(INT('Data Sheet'!$A$15) &amp; "." &amp; LEFT(BQ73,3))&lt;=--('Data Sheet'!$B$15))),
                --(INT('Data Sheet'!$A$15) &amp; "." &amp; LEFT(BQ73,3)),
                --(INT('Data Sheet'!$B$15) &amp; "." &amp; LEFT(BQ73,3))
            )
        ),
        "OK"
    )
)</f>
        <v>OK</v>
      </c>
      <c r="Q73" s="23" t="str">
        <f>IF(BS73&lt;&gt;"",
    IF(INT('Data Sheet'!$A$19)=INT('Data Sheet'!$B$15),
        --(INT('Data Sheet'!$A$15) &amp; "." &amp; BS73),
        IF(AND((--(INT('Data Sheet'!$A$15) &amp; "." &amp; BS73)&gt;=--('Data Sheet'!$A$15)), (--(INT('Data Sheet'!$A$15) &amp; "." &amp; BS73)&lt;=--('Data Sheet'!$B$15))),
            --(INT('Data Sheet'!$A$15) &amp; "." &amp; BS73),
            --(INT('Data Sheet'!$B$15) &amp; "." &amp; BS73)
        )
    ),
    IF(BQ73&lt;&gt;"",
        IF(INT('Data Sheet'!$A$15)=INT('Data Sheet'!$B$15),
            --(INT('Data Sheet'!$A$15) &amp; "." &amp; RIGHT(BQ73,3)),
            IF(AND((--(INT('Data Sheet'!$A$15) &amp; "." &amp; RIGHT(BQ73,3))&gt;=--('Data Sheet'!$A$15)), (--(INT('Data Sheet'!$A$15) &amp; "." &amp; RIGHT(BQ73,3))&lt;=--('Data Sheet'!$B$15))),
                --(INT('Data Sheet'!$A$15) &amp; "." &amp; RIGHT(BQ73,3)),
                --(INT('Data Sheet'!$B$15) &amp; "." &amp; RIGHT(BQ73,3))
            )
        ),
        "OK"
    )
)</f>
        <v>OK</v>
      </c>
      <c r="R73" s="20"/>
      <c r="S73" s="20"/>
      <c r="T73" s="20"/>
      <c r="U73" s="20"/>
      <c r="V73" s="20"/>
      <c r="W73" s="20"/>
      <c r="X73" s="20"/>
      <c r="Y73" s="20"/>
      <c r="Z73" s="20"/>
      <c r="AA73" s="55"/>
      <c r="AB73" s="55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1"/>
      <c r="AR73" s="21"/>
      <c r="AS73" s="21"/>
      <c r="AT73" s="21"/>
      <c r="AU73" s="21"/>
      <c r="AV73" s="21"/>
      <c r="AW73" s="22"/>
      <c r="AX73" s="99"/>
      <c r="AY73" s="20"/>
      <c r="AZ73" s="20"/>
      <c r="BA73" s="22"/>
      <c r="BC73" s="80"/>
      <c r="BD73" s="80"/>
      <c r="BE73" s="80"/>
      <c r="BF73" s="80"/>
      <c r="BG73" s="2" t="str">
        <f t="shared" si="3"/>
        <v/>
      </c>
      <c r="BH73" s="78">
        <f t="shared" ref="BH73:BH136" si="10">COUNTA(T73:AF73)</f>
        <v>0</v>
      </c>
    </row>
    <row r="74" spans="2:60" x14ac:dyDescent="0.2">
      <c r="B74" s="14">
        <f t="shared" si="4"/>
        <v>66</v>
      </c>
      <c r="C74" s="15" t="str">
        <f>CONCATENATE('Data Sheet'!$B$8,'Data Sheet'!$G$2)</f>
        <v>" HWDP</v>
      </c>
      <c r="D74" s="95" t="str">
        <f t="shared" si="5"/>
        <v/>
      </c>
      <c r="E74" s="15" t="str">
        <f>IF('Sum HWDP'!$D$10="TH-Hill DS-1 Vol 3 CAT 2: Clean and Visual Ends only","N/A","OK")</f>
        <v>OK</v>
      </c>
      <c r="F74" s="15" t="str">
        <f>IF('Sum HWDP'!$D$10="TH-Hill DS-1 Vol 3 CAT 2: Clean and Visual Ends only","N/A","OK")</f>
        <v>OK</v>
      </c>
      <c r="G74" s="17"/>
      <c r="H74" s="17"/>
      <c r="I74" s="17" t="s">
        <v>51</v>
      </c>
      <c r="J74" s="17" t="str">
        <f t="shared" si="8"/>
        <v>OK</v>
      </c>
      <c r="K74" s="17" t="str">
        <f t="shared" si="9"/>
        <v>OK</v>
      </c>
      <c r="L74" s="17" t="str">
        <f>IF('Data Sheet'!$B$9="NC-50","N/A","OK")</f>
        <v>OK</v>
      </c>
      <c r="M74" s="17" t="str">
        <f>IF('Data Sheet'!$B$9="NC-50","N/A","OK")</f>
        <v>OK</v>
      </c>
      <c r="N74" s="23" t="str">
        <f>IF(BO74&lt;&gt;"",
    IF(INT('Data Sheet'!$A$19)=INT('Data Sheet'!$B$19),
        --(INT('Data Sheet'!$A$19) &amp; "." &amp; BO74),
        IF(AND((--(INT('Data Sheet'!$A$19) &amp; "." &amp; BO74)&gt;=--('Data Sheet'!$A$19)), (--(INT('Data Sheet'!$A$19) &amp; "." &amp; BO74)&lt;=--('Data Sheet'!$B$19))),
            --(INT('Data Sheet'!$A$19) &amp; "." &amp; BO74),
            --(INT('Data Sheet'!$B$19) &amp; "." &amp; BO74)
        )
    ),
    IF(BN74&lt;&gt;"",
        IF(INT('Data Sheet'!$A$19)=INT('Data Sheet'!$B$19),
            --(INT('Data Sheet'!$A$19) &amp; "." &amp; LEFT(BN74,3)),
            IF(AND((--(INT('Data Sheet'!$A$19) &amp; "." &amp; LEFT(BN74,3))&gt;=--('Data Sheet'!$A$19)), (--(INT('Data Sheet'!$A$19) &amp; "." &amp; LEFT(BN74,3))&lt;=--('Data Sheet'!$B$19))),
                --(INT('Data Sheet'!$A$19) &amp; "." &amp; LEFT(BN74,3)),
                --(INT('Data Sheet'!$B$19) &amp; "." &amp; LEFT(BN74,3))
            )
        ),
        "OK"
    )
)</f>
        <v>OK</v>
      </c>
      <c r="O74" s="23" t="str">
        <f>IF(BP74&lt;&gt;"",
    IF(INT('Data Sheet'!$A$19)=INT('Data Sheet'!$B$19),
        --(INT('Data Sheet'!$A$19) &amp; "." &amp; BP74),
        IF(AND((--(INT('Data Sheet'!$A$19) &amp; "." &amp; BP74)&gt;=--('Data Sheet'!$A$19)), (--(INT('Data Sheet'!$A$19) &amp; "." &amp; BP74)&lt;=--('Data Sheet'!$B$19))),
            --(INT('Data Sheet'!$A$19) &amp; "." &amp; BP74),
            --(INT('Data Sheet'!$B$19) &amp; "." &amp; BP74)
        )
    ),
    IF(BN74&lt;&gt;"",
        IF(INT('Data Sheet'!$A$19)=INT('Data Sheet'!$B$19),
            --(INT('Data Sheet'!$A$19) &amp; "." &amp; RIGHT(BN74,3)),
            IF(AND((--(INT('Data Sheet'!$A$19) &amp; "." &amp; RIGHT(BN74,3))&gt;=--('Data Sheet'!$A$19)), (--(INT('Data Sheet'!$A$19) &amp; "." &amp; RIGHT(BN74,3))&lt;=--('Data Sheet'!$B$19))),
                --(INT('Data Sheet'!$A$19) &amp; "." &amp; RIGHT(BN74,3)),
                --(INT('Data Sheet'!$B$19) &amp; "." &amp; RIGHT(BN74,3))
            )
        ),
        "OK"
    )
)</f>
        <v>OK</v>
      </c>
      <c r="P74" s="23" t="str">
        <f>IF(BR74&lt;&gt;"",
    IF(INT('Data Sheet'!$A$19)=INT('Data Sheet'!$B$15),
        --(INT('Data Sheet'!$A$15) &amp; "." &amp; BR74),
        IF(AND((--(INT('Data Sheet'!$A$15) &amp; "." &amp; BR74)&gt;=--('Data Sheet'!$A$15)), (--(INT('Data Sheet'!$A$15) &amp; "." &amp; BR74)&lt;=--('Data Sheet'!$B$15))),
            --(INT('Data Sheet'!$A$15) &amp; "." &amp; BR74),
            --(INT('Data Sheet'!$B$15) &amp; "." &amp; BR74)
        )
    ),
    IF(BQ74&lt;&gt;"",
        IF(INT('Data Sheet'!$A$15)=INT('Data Sheet'!$B$15),
            --(INT('Data Sheet'!$A$15) &amp; "." &amp; LEFT(BQ74,3)),
            IF(AND((--(INT('Data Sheet'!$A$15) &amp; "." &amp; LEFT(BQ74,3))&gt;=--('Data Sheet'!$A$15)), (--(INT('Data Sheet'!$A$15) &amp; "." &amp; LEFT(BQ74,3))&lt;=--('Data Sheet'!$B$15))),
                --(INT('Data Sheet'!$A$15) &amp; "." &amp; LEFT(BQ74,3)),
                --(INT('Data Sheet'!$B$15) &amp; "." &amp; LEFT(BQ74,3))
            )
        ),
        "OK"
    )
)</f>
        <v>OK</v>
      </c>
      <c r="Q74" s="23" t="str">
        <f>IF(BS74&lt;&gt;"",
    IF(INT('Data Sheet'!$A$19)=INT('Data Sheet'!$B$15),
        --(INT('Data Sheet'!$A$15) &amp; "." &amp; BS74),
        IF(AND((--(INT('Data Sheet'!$A$15) &amp; "." &amp; BS74)&gt;=--('Data Sheet'!$A$15)), (--(INT('Data Sheet'!$A$15) &amp; "." &amp; BS74)&lt;=--('Data Sheet'!$B$15))),
            --(INT('Data Sheet'!$A$15) &amp; "." &amp; BS74),
            --(INT('Data Sheet'!$B$15) &amp; "." &amp; BS74)
        )
    ),
    IF(BQ74&lt;&gt;"",
        IF(INT('Data Sheet'!$A$15)=INT('Data Sheet'!$B$15),
            --(INT('Data Sheet'!$A$15) &amp; "." &amp; RIGHT(BQ74,3)),
            IF(AND((--(INT('Data Sheet'!$A$15) &amp; "." &amp; RIGHT(BQ74,3))&gt;=--('Data Sheet'!$A$15)), (--(INT('Data Sheet'!$A$15) &amp; "." &amp; RIGHT(BQ74,3))&lt;=--('Data Sheet'!$B$15))),
                --(INT('Data Sheet'!$A$15) &amp; "." &amp; RIGHT(BQ74,3)),
                --(INT('Data Sheet'!$B$15) &amp; "." &amp; RIGHT(BQ74,3))
            )
        ),
        "OK"
    )
)</f>
        <v>OK</v>
      </c>
      <c r="R74" s="20"/>
      <c r="S74" s="20"/>
      <c r="T74" s="20"/>
      <c r="U74" s="20"/>
      <c r="V74" s="20"/>
      <c r="W74" s="20"/>
      <c r="X74" s="20"/>
      <c r="Y74" s="20"/>
      <c r="Z74" s="20"/>
      <c r="AA74" s="55"/>
      <c r="AB74" s="55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1"/>
      <c r="AR74" s="21"/>
      <c r="AS74" s="21"/>
      <c r="AT74" s="21"/>
      <c r="AU74" s="21"/>
      <c r="AV74" s="21"/>
      <c r="AW74" s="22"/>
      <c r="AX74" s="99"/>
      <c r="AY74" s="20"/>
      <c r="AZ74" s="20"/>
      <c r="BA74" s="22"/>
      <c r="BC74" s="80"/>
      <c r="BD74" s="80"/>
      <c r="BE74" s="80"/>
      <c r="BF74" s="80"/>
      <c r="BG74" s="2" t="str">
        <f t="shared" ref="BG74:BG137" si="11">CONCATENATE(BC74,BD74,BE74,BF74)</f>
        <v/>
      </c>
      <c r="BH74" s="78">
        <f t="shared" si="10"/>
        <v>0</v>
      </c>
    </row>
    <row r="75" spans="2:60" x14ac:dyDescent="0.2">
      <c r="B75" s="14">
        <f t="shared" si="4"/>
        <v>67</v>
      </c>
      <c r="C75" s="15" t="str">
        <f>CONCATENATE('Data Sheet'!$B$8,'Data Sheet'!$G$2)</f>
        <v>" HWDP</v>
      </c>
      <c r="D75" s="95" t="str">
        <f t="shared" ref="D75:D138" si="12">BG75</f>
        <v/>
      </c>
      <c r="E75" s="15" t="str">
        <f>IF('Sum HWDP'!$D$10="TH-Hill DS-1 Vol 3 CAT 2: Clean and Visual Ends only","N/A","OK")</f>
        <v>OK</v>
      </c>
      <c r="F75" s="15" t="str">
        <f>IF('Sum HWDP'!$D$10="TH-Hill DS-1 Vol 3 CAT 2: Clean and Visual Ends only","N/A","OK")</f>
        <v>OK</v>
      </c>
      <c r="G75" s="17"/>
      <c r="H75" s="17"/>
      <c r="I75" s="17" t="s">
        <v>51</v>
      </c>
      <c r="J75" s="17" t="str">
        <f t="shared" si="8"/>
        <v>OK</v>
      </c>
      <c r="K75" s="17" t="str">
        <f t="shared" si="9"/>
        <v>OK</v>
      </c>
      <c r="L75" s="17" t="str">
        <f>IF('Data Sheet'!$B$9="NC-50","N/A","OK")</f>
        <v>OK</v>
      </c>
      <c r="M75" s="17" t="str">
        <f>IF('Data Sheet'!$B$9="NC-50","N/A","OK")</f>
        <v>OK</v>
      </c>
      <c r="N75" s="23" t="str">
        <f>IF(BO75&lt;&gt;"",
    IF(INT('Data Sheet'!$A$19)=INT('Data Sheet'!$B$19),
        --(INT('Data Sheet'!$A$19) &amp; "." &amp; BO75),
        IF(AND((--(INT('Data Sheet'!$A$19) &amp; "." &amp; BO75)&gt;=--('Data Sheet'!$A$19)), (--(INT('Data Sheet'!$A$19) &amp; "." &amp; BO75)&lt;=--('Data Sheet'!$B$19))),
            --(INT('Data Sheet'!$A$19) &amp; "." &amp; BO75),
            --(INT('Data Sheet'!$B$19) &amp; "." &amp; BO75)
        )
    ),
    IF(BN75&lt;&gt;"",
        IF(INT('Data Sheet'!$A$19)=INT('Data Sheet'!$B$19),
            --(INT('Data Sheet'!$A$19) &amp; "." &amp; LEFT(BN75,3)),
            IF(AND((--(INT('Data Sheet'!$A$19) &amp; "." &amp; LEFT(BN75,3))&gt;=--('Data Sheet'!$A$19)), (--(INT('Data Sheet'!$A$19) &amp; "." &amp; LEFT(BN75,3))&lt;=--('Data Sheet'!$B$19))),
                --(INT('Data Sheet'!$A$19) &amp; "." &amp; LEFT(BN75,3)),
                --(INT('Data Sheet'!$B$19) &amp; "." &amp; LEFT(BN75,3))
            )
        ),
        "OK"
    )
)</f>
        <v>OK</v>
      </c>
      <c r="O75" s="23" t="str">
        <f>IF(BP75&lt;&gt;"",
    IF(INT('Data Sheet'!$A$19)=INT('Data Sheet'!$B$19),
        --(INT('Data Sheet'!$A$19) &amp; "." &amp; BP75),
        IF(AND((--(INT('Data Sheet'!$A$19) &amp; "." &amp; BP75)&gt;=--('Data Sheet'!$A$19)), (--(INT('Data Sheet'!$A$19) &amp; "." &amp; BP75)&lt;=--('Data Sheet'!$B$19))),
            --(INT('Data Sheet'!$A$19) &amp; "." &amp; BP75),
            --(INT('Data Sheet'!$B$19) &amp; "." &amp; BP75)
        )
    ),
    IF(BN75&lt;&gt;"",
        IF(INT('Data Sheet'!$A$19)=INT('Data Sheet'!$B$19),
            --(INT('Data Sheet'!$A$19) &amp; "." &amp; RIGHT(BN75,3)),
            IF(AND((--(INT('Data Sheet'!$A$19) &amp; "." &amp; RIGHT(BN75,3))&gt;=--('Data Sheet'!$A$19)), (--(INT('Data Sheet'!$A$19) &amp; "." &amp; RIGHT(BN75,3))&lt;=--('Data Sheet'!$B$19))),
                --(INT('Data Sheet'!$A$19) &amp; "." &amp; RIGHT(BN75,3)),
                --(INT('Data Sheet'!$B$19) &amp; "." &amp; RIGHT(BN75,3))
            )
        ),
        "OK"
    )
)</f>
        <v>OK</v>
      </c>
      <c r="P75" s="23" t="str">
        <f>IF(BR75&lt;&gt;"",
    IF(INT('Data Sheet'!$A$19)=INT('Data Sheet'!$B$15),
        --(INT('Data Sheet'!$A$15) &amp; "." &amp; BR75),
        IF(AND((--(INT('Data Sheet'!$A$15) &amp; "." &amp; BR75)&gt;=--('Data Sheet'!$A$15)), (--(INT('Data Sheet'!$A$15) &amp; "." &amp; BR75)&lt;=--('Data Sheet'!$B$15))),
            --(INT('Data Sheet'!$A$15) &amp; "." &amp; BR75),
            --(INT('Data Sheet'!$B$15) &amp; "." &amp; BR75)
        )
    ),
    IF(BQ75&lt;&gt;"",
        IF(INT('Data Sheet'!$A$15)=INT('Data Sheet'!$B$15),
            --(INT('Data Sheet'!$A$15) &amp; "." &amp; LEFT(BQ75,3)),
            IF(AND((--(INT('Data Sheet'!$A$15) &amp; "." &amp; LEFT(BQ75,3))&gt;=--('Data Sheet'!$A$15)), (--(INT('Data Sheet'!$A$15) &amp; "." &amp; LEFT(BQ75,3))&lt;=--('Data Sheet'!$B$15))),
                --(INT('Data Sheet'!$A$15) &amp; "." &amp; LEFT(BQ75,3)),
                --(INT('Data Sheet'!$B$15) &amp; "." &amp; LEFT(BQ75,3))
            )
        ),
        "OK"
    )
)</f>
        <v>OK</v>
      </c>
      <c r="Q75" s="23" t="str">
        <f>IF(BS75&lt;&gt;"",
    IF(INT('Data Sheet'!$A$19)=INT('Data Sheet'!$B$15),
        --(INT('Data Sheet'!$A$15) &amp; "." &amp; BS75),
        IF(AND((--(INT('Data Sheet'!$A$15) &amp; "." &amp; BS75)&gt;=--('Data Sheet'!$A$15)), (--(INT('Data Sheet'!$A$15) &amp; "." &amp; BS75)&lt;=--('Data Sheet'!$B$15))),
            --(INT('Data Sheet'!$A$15) &amp; "." &amp; BS75),
            --(INT('Data Sheet'!$B$15) &amp; "." &amp; BS75)
        )
    ),
    IF(BQ75&lt;&gt;"",
        IF(INT('Data Sheet'!$A$15)=INT('Data Sheet'!$B$15),
            --(INT('Data Sheet'!$A$15) &amp; "." &amp; RIGHT(BQ75,3)),
            IF(AND((--(INT('Data Sheet'!$A$15) &amp; "." &amp; RIGHT(BQ75,3))&gt;=--('Data Sheet'!$A$15)), (--(INT('Data Sheet'!$A$15) &amp; "." &amp; RIGHT(BQ75,3))&lt;=--('Data Sheet'!$B$15))),
                --(INT('Data Sheet'!$A$15) &amp; "." &amp; RIGHT(BQ75,3)),
                --(INT('Data Sheet'!$B$15) &amp; "." &amp; RIGHT(BQ75,3))
            )
        ),
        "OK"
    )
)</f>
        <v>OK</v>
      </c>
      <c r="R75" s="20"/>
      <c r="S75" s="20"/>
      <c r="T75" s="20"/>
      <c r="U75" s="20"/>
      <c r="V75" s="20"/>
      <c r="W75" s="20"/>
      <c r="X75" s="20"/>
      <c r="Y75" s="20"/>
      <c r="Z75" s="20"/>
      <c r="AA75" s="55"/>
      <c r="AB75" s="55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1"/>
      <c r="AR75" s="21"/>
      <c r="AS75" s="21"/>
      <c r="AT75" s="21"/>
      <c r="AU75" s="21"/>
      <c r="AV75" s="21"/>
      <c r="AW75" s="22"/>
      <c r="AX75" s="99"/>
      <c r="AY75" s="20"/>
      <c r="AZ75" s="20"/>
      <c r="BA75" s="22"/>
      <c r="BC75" s="80"/>
      <c r="BD75" s="80"/>
      <c r="BE75" s="80"/>
      <c r="BF75" s="80"/>
      <c r="BG75" s="2" t="str">
        <f t="shared" si="11"/>
        <v/>
      </c>
      <c r="BH75" s="78">
        <f t="shared" si="10"/>
        <v>0</v>
      </c>
    </row>
    <row r="76" spans="2:60" x14ac:dyDescent="0.2">
      <c r="B76" s="14">
        <f t="shared" si="4"/>
        <v>68</v>
      </c>
      <c r="C76" s="15" t="str">
        <f>CONCATENATE('Data Sheet'!$B$8,'Data Sheet'!$G$2)</f>
        <v>" HWDP</v>
      </c>
      <c r="D76" s="95" t="str">
        <f t="shared" si="12"/>
        <v/>
      </c>
      <c r="E76" s="15" t="str">
        <f>IF('Sum HWDP'!$D$10="TH-Hill DS-1 Vol 3 CAT 2: Clean and Visual Ends only","N/A","OK")</f>
        <v>OK</v>
      </c>
      <c r="F76" s="15" t="str">
        <f>IF('Sum HWDP'!$D$10="TH-Hill DS-1 Vol 3 CAT 2: Clean and Visual Ends only","N/A","OK")</f>
        <v>OK</v>
      </c>
      <c r="G76" s="17"/>
      <c r="H76" s="17"/>
      <c r="I76" s="17" t="s">
        <v>51</v>
      </c>
      <c r="J76" s="17" t="str">
        <f t="shared" si="8"/>
        <v>OK</v>
      </c>
      <c r="K76" s="17" t="str">
        <f t="shared" si="9"/>
        <v>OK</v>
      </c>
      <c r="L76" s="17" t="str">
        <f>IF('Data Sheet'!$B$9="NC-50","N/A","OK")</f>
        <v>OK</v>
      </c>
      <c r="M76" s="17" t="str">
        <f>IF('Data Sheet'!$B$9="NC-50","N/A","OK")</f>
        <v>OK</v>
      </c>
      <c r="N76" s="23" t="str">
        <f>IF(BO76&lt;&gt;"",
    IF(INT('Data Sheet'!$A$19)=INT('Data Sheet'!$B$19),
        --(INT('Data Sheet'!$A$19) &amp; "." &amp; BO76),
        IF(AND((--(INT('Data Sheet'!$A$19) &amp; "." &amp; BO76)&gt;=--('Data Sheet'!$A$19)), (--(INT('Data Sheet'!$A$19) &amp; "." &amp; BO76)&lt;=--('Data Sheet'!$B$19))),
            --(INT('Data Sheet'!$A$19) &amp; "." &amp; BO76),
            --(INT('Data Sheet'!$B$19) &amp; "." &amp; BO76)
        )
    ),
    IF(BN76&lt;&gt;"",
        IF(INT('Data Sheet'!$A$19)=INT('Data Sheet'!$B$19),
            --(INT('Data Sheet'!$A$19) &amp; "." &amp; LEFT(BN76,3)),
            IF(AND((--(INT('Data Sheet'!$A$19) &amp; "." &amp; LEFT(BN76,3))&gt;=--('Data Sheet'!$A$19)), (--(INT('Data Sheet'!$A$19) &amp; "." &amp; LEFT(BN76,3))&lt;=--('Data Sheet'!$B$19))),
                --(INT('Data Sheet'!$A$19) &amp; "." &amp; LEFT(BN76,3)),
                --(INT('Data Sheet'!$B$19) &amp; "." &amp; LEFT(BN76,3))
            )
        ),
        "OK"
    )
)</f>
        <v>OK</v>
      </c>
      <c r="O76" s="23" t="str">
        <f>IF(BP76&lt;&gt;"",
    IF(INT('Data Sheet'!$A$19)=INT('Data Sheet'!$B$19),
        --(INT('Data Sheet'!$A$19) &amp; "." &amp; BP76),
        IF(AND((--(INT('Data Sheet'!$A$19) &amp; "." &amp; BP76)&gt;=--('Data Sheet'!$A$19)), (--(INT('Data Sheet'!$A$19) &amp; "." &amp; BP76)&lt;=--('Data Sheet'!$B$19))),
            --(INT('Data Sheet'!$A$19) &amp; "." &amp; BP76),
            --(INT('Data Sheet'!$B$19) &amp; "." &amp; BP76)
        )
    ),
    IF(BN76&lt;&gt;"",
        IF(INT('Data Sheet'!$A$19)=INT('Data Sheet'!$B$19),
            --(INT('Data Sheet'!$A$19) &amp; "." &amp; RIGHT(BN76,3)),
            IF(AND((--(INT('Data Sheet'!$A$19) &amp; "." &amp; RIGHT(BN76,3))&gt;=--('Data Sheet'!$A$19)), (--(INT('Data Sheet'!$A$19) &amp; "." &amp; RIGHT(BN76,3))&lt;=--('Data Sheet'!$B$19))),
                --(INT('Data Sheet'!$A$19) &amp; "." &amp; RIGHT(BN76,3)),
                --(INT('Data Sheet'!$B$19) &amp; "." &amp; RIGHT(BN76,3))
            )
        ),
        "OK"
    )
)</f>
        <v>OK</v>
      </c>
      <c r="P76" s="23" t="str">
        <f>IF(BR76&lt;&gt;"",
    IF(INT('Data Sheet'!$A$19)=INT('Data Sheet'!$B$15),
        --(INT('Data Sheet'!$A$15) &amp; "." &amp; BR76),
        IF(AND((--(INT('Data Sheet'!$A$15) &amp; "." &amp; BR76)&gt;=--('Data Sheet'!$A$15)), (--(INT('Data Sheet'!$A$15) &amp; "." &amp; BR76)&lt;=--('Data Sheet'!$B$15))),
            --(INT('Data Sheet'!$A$15) &amp; "." &amp; BR76),
            --(INT('Data Sheet'!$B$15) &amp; "." &amp; BR76)
        )
    ),
    IF(BQ76&lt;&gt;"",
        IF(INT('Data Sheet'!$A$15)=INT('Data Sheet'!$B$15),
            --(INT('Data Sheet'!$A$15) &amp; "." &amp; LEFT(BQ76,3)),
            IF(AND((--(INT('Data Sheet'!$A$15) &amp; "." &amp; LEFT(BQ76,3))&gt;=--('Data Sheet'!$A$15)), (--(INT('Data Sheet'!$A$15) &amp; "." &amp; LEFT(BQ76,3))&lt;=--('Data Sheet'!$B$15))),
                --(INT('Data Sheet'!$A$15) &amp; "." &amp; LEFT(BQ76,3)),
                --(INT('Data Sheet'!$B$15) &amp; "." &amp; LEFT(BQ76,3))
            )
        ),
        "OK"
    )
)</f>
        <v>OK</v>
      </c>
      <c r="Q76" s="23" t="str">
        <f>IF(BS76&lt;&gt;"",
    IF(INT('Data Sheet'!$A$19)=INT('Data Sheet'!$B$15),
        --(INT('Data Sheet'!$A$15) &amp; "." &amp; BS76),
        IF(AND((--(INT('Data Sheet'!$A$15) &amp; "." &amp; BS76)&gt;=--('Data Sheet'!$A$15)), (--(INT('Data Sheet'!$A$15) &amp; "." &amp; BS76)&lt;=--('Data Sheet'!$B$15))),
            --(INT('Data Sheet'!$A$15) &amp; "." &amp; BS76),
            --(INT('Data Sheet'!$B$15) &amp; "." &amp; BS76)
        )
    ),
    IF(BQ76&lt;&gt;"",
        IF(INT('Data Sheet'!$A$15)=INT('Data Sheet'!$B$15),
            --(INT('Data Sheet'!$A$15) &amp; "." &amp; RIGHT(BQ76,3)),
            IF(AND((--(INT('Data Sheet'!$A$15) &amp; "." &amp; RIGHT(BQ76,3))&gt;=--('Data Sheet'!$A$15)), (--(INT('Data Sheet'!$A$15) &amp; "." &amp; RIGHT(BQ76,3))&lt;=--('Data Sheet'!$B$15))),
                --(INT('Data Sheet'!$A$15) &amp; "." &amp; RIGHT(BQ76,3)),
                --(INT('Data Sheet'!$B$15) &amp; "." &amp; RIGHT(BQ76,3))
            )
        ),
        "OK"
    )
)</f>
        <v>OK</v>
      </c>
      <c r="R76" s="20"/>
      <c r="S76" s="20"/>
      <c r="T76" s="20"/>
      <c r="U76" s="20"/>
      <c r="V76" s="20"/>
      <c r="W76" s="20"/>
      <c r="X76" s="20"/>
      <c r="Y76" s="20"/>
      <c r="Z76" s="20"/>
      <c r="AA76" s="55"/>
      <c r="AB76" s="55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1"/>
      <c r="AR76" s="21"/>
      <c r="AS76" s="21"/>
      <c r="AT76" s="21"/>
      <c r="AU76" s="21"/>
      <c r="AV76" s="21"/>
      <c r="AW76" s="22"/>
      <c r="AX76" s="99"/>
      <c r="AY76" s="20"/>
      <c r="AZ76" s="20"/>
      <c r="BA76" s="22"/>
      <c r="BC76" s="80"/>
      <c r="BD76" s="80"/>
      <c r="BE76" s="80"/>
      <c r="BF76" s="80"/>
      <c r="BG76" s="2" t="str">
        <f t="shared" si="11"/>
        <v/>
      </c>
      <c r="BH76" s="78">
        <f t="shared" si="10"/>
        <v>0</v>
      </c>
    </row>
    <row r="77" spans="2:60" x14ac:dyDescent="0.2">
      <c r="B77" s="14">
        <f t="shared" si="4"/>
        <v>69</v>
      </c>
      <c r="C77" s="15" t="str">
        <f>CONCATENATE('Data Sheet'!$B$8,'Data Sheet'!$G$2)</f>
        <v>" HWDP</v>
      </c>
      <c r="D77" s="95" t="str">
        <f t="shared" si="12"/>
        <v/>
      </c>
      <c r="E77" s="15" t="str">
        <f>IF('Sum HWDP'!$D$10="TH-Hill DS-1 Vol 3 CAT 2: Clean and Visual Ends only","N/A","OK")</f>
        <v>OK</v>
      </c>
      <c r="F77" s="15" t="str">
        <f>IF('Sum HWDP'!$D$10="TH-Hill DS-1 Vol 3 CAT 2: Clean and Visual Ends only","N/A","OK")</f>
        <v>OK</v>
      </c>
      <c r="G77" s="17"/>
      <c r="H77" s="17"/>
      <c r="I77" s="17" t="s">
        <v>51</v>
      </c>
      <c r="J77" s="17" t="str">
        <f t="shared" ref="J77:J140" si="13">IF(AP77="X", "MIN", "OK")</f>
        <v>OK</v>
      </c>
      <c r="K77" s="17" t="str">
        <f t="shared" ref="K77:K140" si="14">IF(AQ77="X", "MIN", "OK")</f>
        <v>OK</v>
      </c>
      <c r="L77" s="17" t="str">
        <f>IF('Data Sheet'!$B$9="NC-50","N/A","OK")</f>
        <v>OK</v>
      </c>
      <c r="M77" s="17" t="str">
        <f>IF('Data Sheet'!$B$9="NC-50","N/A","OK")</f>
        <v>OK</v>
      </c>
      <c r="N77" s="23" t="str">
        <f>IF(BO77&lt;&gt;"",
    IF(INT('Data Sheet'!$A$19)=INT('Data Sheet'!$B$19),
        --(INT('Data Sheet'!$A$19) &amp; "." &amp; BO77),
        IF(AND((--(INT('Data Sheet'!$A$19) &amp; "." &amp; BO77)&gt;=--('Data Sheet'!$A$19)), (--(INT('Data Sheet'!$A$19) &amp; "." &amp; BO77)&lt;=--('Data Sheet'!$B$19))),
            --(INT('Data Sheet'!$A$19) &amp; "." &amp; BO77),
            --(INT('Data Sheet'!$B$19) &amp; "." &amp; BO77)
        )
    ),
    IF(BN77&lt;&gt;"",
        IF(INT('Data Sheet'!$A$19)=INT('Data Sheet'!$B$19),
            --(INT('Data Sheet'!$A$19) &amp; "." &amp; LEFT(BN77,3)),
            IF(AND((--(INT('Data Sheet'!$A$19) &amp; "." &amp; LEFT(BN77,3))&gt;=--('Data Sheet'!$A$19)), (--(INT('Data Sheet'!$A$19) &amp; "." &amp; LEFT(BN77,3))&lt;=--('Data Sheet'!$B$19))),
                --(INT('Data Sheet'!$A$19) &amp; "." &amp; LEFT(BN77,3)),
                --(INT('Data Sheet'!$B$19) &amp; "." &amp; LEFT(BN77,3))
            )
        ),
        "OK"
    )
)</f>
        <v>OK</v>
      </c>
      <c r="O77" s="23" t="str">
        <f>IF(BP77&lt;&gt;"",
    IF(INT('Data Sheet'!$A$19)=INT('Data Sheet'!$B$19),
        --(INT('Data Sheet'!$A$19) &amp; "." &amp; BP77),
        IF(AND((--(INT('Data Sheet'!$A$19) &amp; "." &amp; BP77)&gt;=--('Data Sheet'!$A$19)), (--(INT('Data Sheet'!$A$19) &amp; "." &amp; BP77)&lt;=--('Data Sheet'!$B$19))),
            --(INT('Data Sheet'!$A$19) &amp; "." &amp; BP77),
            --(INT('Data Sheet'!$B$19) &amp; "." &amp; BP77)
        )
    ),
    IF(BN77&lt;&gt;"",
        IF(INT('Data Sheet'!$A$19)=INT('Data Sheet'!$B$19),
            --(INT('Data Sheet'!$A$19) &amp; "." &amp; RIGHT(BN77,3)),
            IF(AND((--(INT('Data Sheet'!$A$19) &amp; "." &amp; RIGHT(BN77,3))&gt;=--('Data Sheet'!$A$19)), (--(INT('Data Sheet'!$A$19) &amp; "." &amp; RIGHT(BN77,3))&lt;=--('Data Sheet'!$B$19))),
                --(INT('Data Sheet'!$A$19) &amp; "." &amp; RIGHT(BN77,3)),
                --(INT('Data Sheet'!$B$19) &amp; "." &amp; RIGHT(BN77,3))
            )
        ),
        "OK"
    )
)</f>
        <v>OK</v>
      </c>
      <c r="P77" s="23" t="str">
        <f>IF(BR77&lt;&gt;"",
    IF(INT('Data Sheet'!$A$19)=INT('Data Sheet'!$B$15),
        --(INT('Data Sheet'!$A$15) &amp; "." &amp; BR77),
        IF(AND((--(INT('Data Sheet'!$A$15) &amp; "." &amp; BR77)&gt;=--('Data Sheet'!$A$15)), (--(INT('Data Sheet'!$A$15) &amp; "." &amp; BR77)&lt;=--('Data Sheet'!$B$15))),
            --(INT('Data Sheet'!$A$15) &amp; "." &amp; BR77),
            --(INT('Data Sheet'!$B$15) &amp; "." &amp; BR77)
        )
    ),
    IF(BQ77&lt;&gt;"",
        IF(INT('Data Sheet'!$A$15)=INT('Data Sheet'!$B$15),
            --(INT('Data Sheet'!$A$15) &amp; "." &amp; LEFT(BQ77,3)),
            IF(AND((--(INT('Data Sheet'!$A$15) &amp; "." &amp; LEFT(BQ77,3))&gt;=--('Data Sheet'!$A$15)), (--(INT('Data Sheet'!$A$15) &amp; "." &amp; LEFT(BQ77,3))&lt;=--('Data Sheet'!$B$15))),
                --(INT('Data Sheet'!$A$15) &amp; "." &amp; LEFT(BQ77,3)),
                --(INT('Data Sheet'!$B$15) &amp; "." &amp; LEFT(BQ77,3))
            )
        ),
        "OK"
    )
)</f>
        <v>OK</v>
      </c>
      <c r="Q77" s="23" t="str">
        <f>IF(BS77&lt;&gt;"",
    IF(INT('Data Sheet'!$A$19)=INT('Data Sheet'!$B$15),
        --(INT('Data Sheet'!$A$15) &amp; "." &amp; BS77),
        IF(AND((--(INT('Data Sheet'!$A$15) &amp; "." &amp; BS77)&gt;=--('Data Sheet'!$A$15)), (--(INT('Data Sheet'!$A$15) &amp; "." &amp; BS77)&lt;=--('Data Sheet'!$B$15))),
            --(INT('Data Sheet'!$A$15) &amp; "." &amp; BS77),
            --(INT('Data Sheet'!$B$15) &amp; "." &amp; BS77)
        )
    ),
    IF(BQ77&lt;&gt;"",
        IF(INT('Data Sheet'!$A$15)=INT('Data Sheet'!$B$15),
            --(INT('Data Sheet'!$A$15) &amp; "." &amp; RIGHT(BQ77,3)),
            IF(AND((--(INT('Data Sheet'!$A$15) &amp; "." &amp; RIGHT(BQ77,3))&gt;=--('Data Sheet'!$A$15)), (--(INT('Data Sheet'!$A$15) &amp; "." &amp; RIGHT(BQ77,3))&lt;=--('Data Sheet'!$B$15))),
                --(INT('Data Sheet'!$A$15) &amp; "." &amp; RIGHT(BQ77,3)),
                --(INT('Data Sheet'!$B$15) &amp; "." &amp; RIGHT(BQ77,3))
            )
        ),
        "OK"
    )
)</f>
        <v>OK</v>
      </c>
      <c r="R77" s="20"/>
      <c r="S77" s="20"/>
      <c r="T77" s="20"/>
      <c r="U77" s="20"/>
      <c r="V77" s="20"/>
      <c r="W77" s="20"/>
      <c r="X77" s="20"/>
      <c r="Y77" s="20"/>
      <c r="Z77" s="20"/>
      <c r="AA77" s="55"/>
      <c r="AB77" s="55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1"/>
      <c r="AR77" s="21"/>
      <c r="AS77" s="21"/>
      <c r="AT77" s="21"/>
      <c r="AU77" s="21"/>
      <c r="AV77" s="21"/>
      <c r="AW77" s="22"/>
      <c r="AX77" s="99"/>
      <c r="AY77" s="20"/>
      <c r="AZ77" s="20"/>
      <c r="BA77" s="22"/>
      <c r="BC77" s="80"/>
      <c r="BD77" s="80"/>
      <c r="BE77" s="80"/>
      <c r="BF77" s="80"/>
      <c r="BG77" s="2" t="str">
        <f t="shared" si="11"/>
        <v/>
      </c>
      <c r="BH77" s="78">
        <f t="shared" si="10"/>
        <v>0</v>
      </c>
    </row>
    <row r="78" spans="2:60" x14ac:dyDescent="0.2">
      <c r="B78" s="14">
        <f t="shared" si="4"/>
        <v>70</v>
      </c>
      <c r="C78" s="15" t="str">
        <f>CONCATENATE('Data Sheet'!$B$8,'Data Sheet'!$G$2)</f>
        <v>" HWDP</v>
      </c>
      <c r="D78" s="95" t="str">
        <f t="shared" si="12"/>
        <v/>
      </c>
      <c r="E78" s="15" t="str">
        <f>IF('Sum HWDP'!$D$10="TH-Hill DS-1 Vol 3 CAT 2: Clean and Visual Ends only","N/A","OK")</f>
        <v>OK</v>
      </c>
      <c r="F78" s="15" t="str">
        <f>IF('Sum HWDP'!$D$10="TH-Hill DS-1 Vol 3 CAT 2: Clean and Visual Ends only","N/A","OK")</f>
        <v>OK</v>
      </c>
      <c r="G78" s="17"/>
      <c r="H78" s="17"/>
      <c r="I78" s="17" t="s">
        <v>51</v>
      </c>
      <c r="J78" s="17" t="str">
        <f t="shared" si="13"/>
        <v>OK</v>
      </c>
      <c r="K78" s="17" t="str">
        <f t="shared" si="14"/>
        <v>OK</v>
      </c>
      <c r="L78" s="17" t="str">
        <f>IF('Data Sheet'!$B$9="NC-50","N/A","OK")</f>
        <v>OK</v>
      </c>
      <c r="M78" s="17" t="str">
        <f>IF('Data Sheet'!$B$9="NC-50","N/A","OK")</f>
        <v>OK</v>
      </c>
      <c r="N78" s="23" t="str">
        <f>IF(BO78&lt;&gt;"",
    IF(INT('Data Sheet'!$A$19)=INT('Data Sheet'!$B$19),
        --(INT('Data Sheet'!$A$19) &amp; "." &amp; BO78),
        IF(AND((--(INT('Data Sheet'!$A$19) &amp; "." &amp; BO78)&gt;=--('Data Sheet'!$A$19)), (--(INT('Data Sheet'!$A$19) &amp; "." &amp; BO78)&lt;=--('Data Sheet'!$B$19))),
            --(INT('Data Sheet'!$A$19) &amp; "." &amp; BO78),
            --(INT('Data Sheet'!$B$19) &amp; "." &amp; BO78)
        )
    ),
    IF(BN78&lt;&gt;"",
        IF(INT('Data Sheet'!$A$19)=INT('Data Sheet'!$B$19),
            --(INT('Data Sheet'!$A$19) &amp; "." &amp; LEFT(BN78,3)),
            IF(AND((--(INT('Data Sheet'!$A$19) &amp; "." &amp; LEFT(BN78,3))&gt;=--('Data Sheet'!$A$19)), (--(INT('Data Sheet'!$A$19) &amp; "." &amp; LEFT(BN78,3))&lt;=--('Data Sheet'!$B$19))),
                --(INT('Data Sheet'!$A$19) &amp; "." &amp; LEFT(BN78,3)),
                --(INT('Data Sheet'!$B$19) &amp; "." &amp; LEFT(BN78,3))
            )
        ),
        "OK"
    )
)</f>
        <v>OK</v>
      </c>
      <c r="O78" s="23" t="str">
        <f>IF(BP78&lt;&gt;"",
    IF(INT('Data Sheet'!$A$19)=INT('Data Sheet'!$B$19),
        --(INT('Data Sheet'!$A$19) &amp; "." &amp; BP78),
        IF(AND((--(INT('Data Sheet'!$A$19) &amp; "." &amp; BP78)&gt;=--('Data Sheet'!$A$19)), (--(INT('Data Sheet'!$A$19) &amp; "." &amp; BP78)&lt;=--('Data Sheet'!$B$19))),
            --(INT('Data Sheet'!$A$19) &amp; "." &amp; BP78),
            --(INT('Data Sheet'!$B$19) &amp; "." &amp; BP78)
        )
    ),
    IF(BN78&lt;&gt;"",
        IF(INT('Data Sheet'!$A$19)=INT('Data Sheet'!$B$19),
            --(INT('Data Sheet'!$A$19) &amp; "." &amp; RIGHT(BN78,3)),
            IF(AND((--(INT('Data Sheet'!$A$19) &amp; "." &amp; RIGHT(BN78,3))&gt;=--('Data Sheet'!$A$19)), (--(INT('Data Sheet'!$A$19) &amp; "." &amp; RIGHT(BN78,3))&lt;=--('Data Sheet'!$B$19))),
                --(INT('Data Sheet'!$A$19) &amp; "." &amp; RIGHT(BN78,3)),
                --(INT('Data Sheet'!$B$19) &amp; "." &amp; RIGHT(BN78,3))
            )
        ),
        "OK"
    )
)</f>
        <v>OK</v>
      </c>
      <c r="P78" s="23" t="str">
        <f>IF(BR78&lt;&gt;"",
    IF(INT('Data Sheet'!$A$19)=INT('Data Sheet'!$B$15),
        --(INT('Data Sheet'!$A$15) &amp; "." &amp; BR78),
        IF(AND((--(INT('Data Sheet'!$A$15) &amp; "." &amp; BR78)&gt;=--('Data Sheet'!$A$15)), (--(INT('Data Sheet'!$A$15) &amp; "." &amp; BR78)&lt;=--('Data Sheet'!$B$15))),
            --(INT('Data Sheet'!$A$15) &amp; "." &amp; BR78),
            --(INT('Data Sheet'!$B$15) &amp; "." &amp; BR78)
        )
    ),
    IF(BQ78&lt;&gt;"",
        IF(INT('Data Sheet'!$A$15)=INT('Data Sheet'!$B$15),
            --(INT('Data Sheet'!$A$15) &amp; "." &amp; LEFT(BQ78,3)),
            IF(AND((--(INT('Data Sheet'!$A$15) &amp; "." &amp; LEFT(BQ78,3))&gt;=--('Data Sheet'!$A$15)), (--(INT('Data Sheet'!$A$15) &amp; "." &amp; LEFT(BQ78,3))&lt;=--('Data Sheet'!$B$15))),
                --(INT('Data Sheet'!$A$15) &amp; "." &amp; LEFT(BQ78,3)),
                --(INT('Data Sheet'!$B$15) &amp; "." &amp; LEFT(BQ78,3))
            )
        ),
        "OK"
    )
)</f>
        <v>OK</v>
      </c>
      <c r="Q78" s="23" t="str">
        <f>IF(BS78&lt;&gt;"",
    IF(INT('Data Sheet'!$A$19)=INT('Data Sheet'!$B$15),
        --(INT('Data Sheet'!$A$15) &amp; "." &amp; BS78),
        IF(AND((--(INT('Data Sheet'!$A$15) &amp; "." &amp; BS78)&gt;=--('Data Sheet'!$A$15)), (--(INT('Data Sheet'!$A$15) &amp; "." &amp; BS78)&lt;=--('Data Sheet'!$B$15))),
            --(INT('Data Sheet'!$A$15) &amp; "." &amp; BS78),
            --(INT('Data Sheet'!$B$15) &amp; "." &amp; BS78)
        )
    ),
    IF(BQ78&lt;&gt;"",
        IF(INT('Data Sheet'!$A$15)=INT('Data Sheet'!$B$15),
            --(INT('Data Sheet'!$A$15) &amp; "." &amp; RIGHT(BQ78,3)),
            IF(AND((--(INT('Data Sheet'!$A$15) &amp; "." &amp; RIGHT(BQ78,3))&gt;=--('Data Sheet'!$A$15)), (--(INT('Data Sheet'!$A$15) &amp; "." &amp; RIGHT(BQ78,3))&lt;=--('Data Sheet'!$B$15))),
                --(INT('Data Sheet'!$A$15) &amp; "." &amp; RIGHT(BQ78,3)),
                --(INT('Data Sheet'!$B$15) &amp; "." &amp; RIGHT(BQ78,3))
            )
        ),
        "OK"
    )
)</f>
        <v>OK</v>
      </c>
      <c r="R78" s="20"/>
      <c r="S78" s="20"/>
      <c r="T78" s="20"/>
      <c r="U78" s="20"/>
      <c r="V78" s="20"/>
      <c r="W78" s="20"/>
      <c r="X78" s="20"/>
      <c r="Y78" s="20"/>
      <c r="Z78" s="20"/>
      <c r="AA78" s="55"/>
      <c r="AB78" s="55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1"/>
      <c r="AR78" s="21"/>
      <c r="AS78" s="21"/>
      <c r="AT78" s="21"/>
      <c r="AU78" s="21"/>
      <c r="AV78" s="21"/>
      <c r="AW78" s="22"/>
      <c r="AX78" s="99"/>
      <c r="AY78" s="20"/>
      <c r="AZ78" s="20"/>
      <c r="BA78" s="22"/>
      <c r="BC78" s="80"/>
      <c r="BD78" s="80"/>
      <c r="BE78" s="80"/>
      <c r="BF78" s="80"/>
      <c r="BG78" s="2" t="str">
        <f t="shared" si="11"/>
        <v/>
      </c>
      <c r="BH78" s="78">
        <f t="shared" si="10"/>
        <v>0</v>
      </c>
    </row>
    <row r="79" spans="2:60" x14ac:dyDescent="0.2">
      <c r="B79" s="14">
        <f t="shared" si="4"/>
        <v>71</v>
      </c>
      <c r="C79" s="15" t="str">
        <f>CONCATENATE('Data Sheet'!$B$8,'Data Sheet'!$G$2)</f>
        <v>" HWDP</v>
      </c>
      <c r="D79" s="95" t="str">
        <f t="shared" si="12"/>
        <v/>
      </c>
      <c r="E79" s="15" t="str">
        <f>IF('Sum HWDP'!$D$10="TH-Hill DS-1 Vol 3 CAT 2: Clean and Visual Ends only","N/A","OK")</f>
        <v>OK</v>
      </c>
      <c r="F79" s="15" t="str">
        <f>IF('Sum HWDP'!$D$10="TH-Hill DS-1 Vol 3 CAT 2: Clean and Visual Ends only","N/A","OK")</f>
        <v>OK</v>
      </c>
      <c r="G79" s="17"/>
      <c r="H79" s="17"/>
      <c r="I79" s="17" t="s">
        <v>51</v>
      </c>
      <c r="J79" s="17" t="str">
        <f t="shared" si="13"/>
        <v>OK</v>
      </c>
      <c r="K79" s="17" t="str">
        <f t="shared" si="14"/>
        <v>OK</v>
      </c>
      <c r="L79" s="17" t="str">
        <f>IF('Data Sheet'!$B$9="NC-50","N/A","OK")</f>
        <v>OK</v>
      </c>
      <c r="M79" s="17" t="str">
        <f>IF('Data Sheet'!$B$9="NC-50","N/A","OK")</f>
        <v>OK</v>
      </c>
      <c r="N79" s="23" t="str">
        <f>IF(BO79&lt;&gt;"",
    IF(INT('Data Sheet'!$A$19)=INT('Data Sheet'!$B$19),
        --(INT('Data Sheet'!$A$19) &amp; "." &amp; BO79),
        IF(AND((--(INT('Data Sheet'!$A$19) &amp; "." &amp; BO79)&gt;=--('Data Sheet'!$A$19)), (--(INT('Data Sheet'!$A$19) &amp; "." &amp; BO79)&lt;=--('Data Sheet'!$B$19))),
            --(INT('Data Sheet'!$A$19) &amp; "." &amp; BO79),
            --(INT('Data Sheet'!$B$19) &amp; "." &amp; BO79)
        )
    ),
    IF(BN79&lt;&gt;"",
        IF(INT('Data Sheet'!$A$19)=INT('Data Sheet'!$B$19),
            --(INT('Data Sheet'!$A$19) &amp; "." &amp; LEFT(BN79,3)),
            IF(AND((--(INT('Data Sheet'!$A$19) &amp; "." &amp; LEFT(BN79,3))&gt;=--('Data Sheet'!$A$19)), (--(INT('Data Sheet'!$A$19) &amp; "." &amp; LEFT(BN79,3))&lt;=--('Data Sheet'!$B$19))),
                --(INT('Data Sheet'!$A$19) &amp; "." &amp; LEFT(BN79,3)),
                --(INT('Data Sheet'!$B$19) &amp; "." &amp; LEFT(BN79,3))
            )
        ),
        "OK"
    )
)</f>
        <v>OK</v>
      </c>
      <c r="O79" s="23" t="str">
        <f>IF(BP79&lt;&gt;"",
    IF(INT('Data Sheet'!$A$19)=INT('Data Sheet'!$B$19),
        --(INT('Data Sheet'!$A$19) &amp; "." &amp; BP79),
        IF(AND((--(INT('Data Sheet'!$A$19) &amp; "." &amp; BP79)&gt;=--('Data Sheet'!$A$19)), (--(INT('Data Sheet'!$A$19) &amp; "." &amp; BP79)&lt;=--('Data Sheet'!$B$19))),
            --(INT('Data Sheet'!$A$19) &amp; "." &amp; BP79),
            --(INT('Data Sheet'!$B$19) &amp; "." &amp; BP79)
        )
    ),
    IF(BN79&lt;&gt;"",
        IF(INT('Data Sheet'!$A$19)=INT('Data Sheet'!$B$19),
            --(INT('Data Sheet'!$A$19) &amp; "." &amp; RIGHT(BN79,3)),
            IF(AND((--(INT('Data Sheet'!$A$19) &amp; "." &amp; RIGHT(BN79,3))&gt;=--('Data Sheet'!$A$19)), (--(INT('Data Sheet'!$A$19) &amp; "." &amp; RIGHT(BN79,3))&lt;=--('Data Sheet'!$B$19))),
                --(INT('Data Sheet'!$A$19) &amp; "." &amp; RIGHT(BN79,3)),
                --(INT('Data Sheet'!$B$19) &amp; "." &amp; RIGHT(BN79,3))
            )
        ),
        "OK"
    )
)</f>
        <v>OK</v>
      </c>
      <c r="P79" s="23" t="str">
        <f>IF(BR79&lt;&gt;"",
    IF(INT('Data Sheet'!$A$19)=INT('Data Sheet'!$B$15),
        --(INT('Data Sheet'!$A$15) &amp; "." &amp; BR79),
        IF(AND((--(INT('Data Sheet'!$A$15) &amp; "." &amp; BR79)&gt;=--('Data Sheet'!$A$15)), (--(INT('Data Sheet'!$A$15) &amp; "." &amp; BR79)&lt;=--('Data Sheet'!$B$15))),
            --(INT('Data Sheet'!$A$15) &amp; "." &amp; BR79),
            --(INT('Data Sheet'!$B$15) &amp; "." &amp; BR79)
        )
    ),
    IF(BQ79&lt;&gt;"",
        IF(INT('Data Sheet'!$A$15)=INT('Data Sheet'!$B$15),
            --(INT('Data Sheet'!$A$15) &amp; "." &amp; LEFT(BQ79,3)),
            IF(AND((--(INT('Data Sheet'!$A$15) &amp; "." &amp; LEFT(BQ79,3))&gt;=--('Data Sheet'!$A$15)), (--(INT('Data Sheet'!$A$15) &amp; "." &amp; LEFT(BQ79,3))&lt;=--('Data Sheet'!$B$15))),
                --(INT('Data Sheet'!$A$15) &amp; "." &amp; LEFT(BQ79,3)),
                --(INT('Data Sheet'!$B$15) &amp; "." &amp; LEFT(BQ79,3))
            )
        ),
        "OK"
    )
)</f>
        <v>OK</v>
      </c>
      <c r="Q79" s="23" t="str">
        <f>IF(BS79&lt;&gt;"",
    IF(INT('Data Sheet'!$A$19)=INT('Data Sheet'!$B$15),
        --(INT('Data Sheet'!$A$15) &amp; "." &amp; BS79),
        IF(AND((--(INT('Data Sheet'!$A$15) &amp; "." &amp; BS79)&gt;=--('Data Sheet'!$A$15)), (--(INT('Data Sheet'!$A$15) &amp; "." &amp; BS79)&lt;=--('Data Sheet'!$B$15))),
            --(INT('Data Sheet'!$A$15) &amp; "." &amp; BS79),
            --(INT('Data Sheet'!$B$15) &amp; "." &amp; BS79)
        )
    ),
    IF(BQ79&lt;&gt;"",
        IF(INT('Data Sheet'!$A$15)=INT('Data Sheet'!$B$15),
            --(INT('Data Sheet'!$A$15) &amp; "." &amp; RIGHT(BQ79,3)),
            IF(AND((--(INT('Data Sheet'!$A$15) &amp; "." &amp; RIGHT(BQ79,3))&gt;=--('Data Sheet'!$A$15)), (--(INT('Data Sheet'!$A$15) &amp; "." &amp; RIGHT(BQ79,3))&lt;=--('Data Sheet'!$B$15))),
                --(INT('Data Sheet'!$A$15) &amp; "." &amp; RIGHT(BQ79,3)),
                --(INT('Data Sheet'!$B$15) &amp; "." &amp; RIGHT(BQ79,3))
            )
        ),
        "OK"
    )
)</f>
        <v>OK</v>
      </c>
      <c r="R79" s="20"/>
      <c r="S79" s="20"/>
      <c r="T79" s="20"/>
      <c r="U79" s="20"/>
      <c r="V79" s="20"/>
      <c r="W79" s="20"/>
      <c r="X79" s="20"/>
      <c r="Y79" s="20"/>
      <c r="Z79" s="20"/>
      <c r="AA79" s="55"/>
      <c r="AB79" s="55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1"/>
      <c r="AR79" s="21"/>
      <c r="AS79" s="21"/>
      <c r="AT79" s="21"/>
      <c r="AU79" s="21"/>
      <c r="AV79" s="21"/>
      <c r="AW79" s="22"/>
      <c r="AX79" s="99"/>
      <c r="AY79" s="20"/>
      <c r="AZ79" s="20"/>
      <c r="BA79" s="22"/>
      <c r="BC79" s="80"/>
      <c r="BD79" s="80"/>
      <c r="BE79" s="80"/>
      <c r="BF79" s="80"/>
      <c r="BG79" s="2" t="str">
        <f t="shared" si="11"/>
        <v/>
      </c>
      <c r="BH79" s="78">
        <f t="shared" si="10"/>
        <v>0</v>
      </c>
    </row>
    <row r="80" spans="2:60" x14ac:dyDescent="0.2">
      <c r="B80" s="14">
        <f t="shared" si="4"/>
        <v>72</v>
      </c>
      <c r="C80" s="15" t="str">
        <f>CONCATENATE('Data Sheet'!$B$8,'Data Sheet'!$G$2)</f>
        <v>" HWDP</v>
      </c>
      <c r="D80" s="95" t="str">
        <f t="shared" si="12"/>
        <v/>
      </c>
      <c r="E80" s="15" t="str">
        <f>IF('Sum HWDP'!$D$10="TH-Hill DS-1 Vol 3 CAT 2: Clean and Visual Ends only","N/A","OK")</f>
        <v>OK</v>
      </c>
      <c r="F80" s="15" t="str">
        <f>IF('Sum HWDP'!$D$10="TH-Hill DS-1 Vol 3 CAT 2: Clean and Visual Ends only","N/A","OK")</f>
        <v>OK</v>
      </c>
      <c r="G80" s="17"/>
      <c r="H80" s="17"/>
      <c r="I80" s="17" t="s">
        <v>51</v>
      </c>
      <c r="J80" s="17" t="str">
        <f t="shared" si="13"/>
        <v>OK</v>
      </c>
      <c r="K80" s="17" t="str">
        <f t="shared" si="14"/>
        <v>OK</v>
      </c>
      <c r="L80" s="17" t="str">
        <f>IF('Data Sheet'!$B$9="NC-50","N/A","OK")</f>
        <v>OK</v>
      </c>
      <c r="M80" s="17" t="str">
        <f>IF('Data Sheet'!$B$9="NC-50","N/A","OK")</f>
        <v>OK</v>
      </c>
      <c r="N80" s="23" t="str">
        <f>IF(BO80&lt;&gt;"",
    IF(INT('Data Sheet'!$A$19)=INT('Data Sheet'!$B$19),
        --(INT('Data Sheet'!$A$19) &amp; "." &amp; BO80),
        IF(AND((--(INT('Data Sheet'!$A$19) &amp; "." &amp; BO80)&gt;=--('Data Sheet'!$A$19)), (--(INT('Data Sheet'!$A$19) &amp; "." &amp; BO80)&lt;=--('Data Sheet'!$B$19))),
            --(INT('Data Sheet'!$A$19) &amp; "." &amp; BO80),
            --(INT('Data Sheet'!$B$19) &amp; "." &amp; BO80)
        )
    ),
    IF(BN80&lt;&gt;"",
        IF(INT('Data Sheet'!$A$19)=INT('Data Sheet'!$B$19),
            --(INT('Data Sheet'!$A$19) &amp; "." &amp; LEFT(BN80,3)),
            IF(AND((--(INT('Data Sheet'!$A$19) &amp; "." &amp; LEFT(BN80,3))&gt;=--('Data Sheet'!$A$19)), (--(INT('Data Sheet'!$A$19) &amp; "." &amp; LEFT(BN80,3))&lt;=--('Data Sheet'!$B$19))),
                --(INT('Data Sheet'!$A$19) &amp; "." &amp; LEFT(BN80,3)),
                --(INT('Data Sheet'!$B$19) &amp; "." &amp; LEFT(BN80,3))
            )
        ),
        "OK"
    )
)</f>
        <v>OK</v>
      </c>
      <c r="O80" s="23" t="str">
        <f>IF(BP80&lt;&gt;"",
    IF(INT('Data Sheet'!$A$19)=INT('Data Sheet'!$B$19),
        --(INT('Data Sheet'!$A$19) &amp; "." &amp; BP80),
        IF(AND((--(INT('Data Sheet'!$A$19) &amp; "." &amp; BP80)&gt;=--('Data Sheet'!$A$19)), (--(INT('Data Sheet'!$A$19) &amp; "." &amp; BP80)&lt;=--('Data Sheet'!$B$19))),
            --(INT('Data Sheet'!$A$19) &amp; "." &amp; BP80),
            --(INT('Data Sheet'!$B$19) &amp; "." &amp; BP80)
        )
    ),
    IF(BN80&lt;&gt;"",
        IF(INT('Data Sheet'!$A$19)=INT('Data Sheet'!$B$19),
            --(INT('Data Sheet'!$A$19) &amp; "." &amp; RIGHT(BN80,3)),
            IF(AND((--(INT('Data Sheet'!$A$19) &amp; "." &amp; RIGHT(BN80,3))&gt;=--('Data Sheet'!$A$19)), (--(INT('Data Sheet'!$A$19) &amp; "." &amp; RIGHT(BN80,3))&lt;=--('Data Sheet'!$B$19))),
                --(INT('Data Sheet'!$A$19) &amp; "." &amp; RIGHT(BN80,3)),
                --(INT('Data Sheet'!$B$19) &amp; "." &amp; RIGHT(BN80,3))
            )
        ),
        "OK"
    )
)</f>
        <v>OK</v>
      </c>
      <c r="P80" s="23" t="str">
        <f>IF(BR80&lt;&gt;"",
    IF(INT('Data Sheet'!$A$19)=INT('Data Sheet'!$B$15),
        --(INT('Data Sheet'!$A$15) &amp; "." &amp; BR80),
        IF(AND((--(INT('Data Sheet'!$A$15) &amp; "." &amp; BR80)&gt;=--('Data Sheet'!$A$15)), (--(INT('Data Sheet'!$A$15) &amp; "." &amp; BR80)&lt;=--('Data Sheet'!$B$15))),
            --(INT('Data Sheet'!$A$15) &amp; "." &amp; BR80),
            --(INT('Data Sheet'!$B$15) &amp; "." &amp; BR80)
        )
    ),
    IF(BQ80&lt;&gt;"",
        IF(INT('Data Sheet'!$A$15)=INT('Data Sheet'!$B$15),
            --(INT('Data Sheet'!$A$15) &amp; "." &amp; LEFT(BQ80,3)),
            IF(AND((--(INT('Data Sheet'!$A$15) &amp; "." &amp; LEFT(BQ80,3))&gt;=--('Data Sheet'!$A$15)), (--(INT('Data Sheet'!$A$15) &amp; "." &amp; LEFT(BQ80,3))&lt;=--('Data Sheet'!$B$15))),
                --(INT('Data Sheet'!$A$15) &amp; "." &amp; LEFT(BQ80,3)),
                --(INT('Data Sheet'!$B$15) &amp; "." &amp; LEFT(BQ80,3))
            )
        ),
        "OK"
    )
)</f>
        <v>OK</v>
      </c>
      <c r="Q80" s="23" t="str">
        <f>IF(BS80&lt;&gt;"",
    IF(INT('Data Sheet'!$A$19)=INT('Data Sheet'!$B$15),
        --(INT('Data Sheet'!$A$15) &amp; "." &amp; BS80),
        IF(AND((--(INT('Data Sheet'!$A$15) &amp; "." &amp; BS80)&gt;=--('Data Sheet'!$A$15)), (--(INT('Data Sheet'!$A$15) &amp; "." &amp; BS80)&lt;=--('Data Sheet'!$B$15))),
            --(INT('Data Sheet'!$A$15) &amp; "." &amp; BS80),
            --(INT('Data Sheet'!$B$15) &amp; "." &amp; BS80)
        )
    ),
    IF(BQ80&lt;&gt;"",
        IF(INT('Data Sheet'!$A$15)=INT('Data Sheet'!$B$15),
            --(INT('Data Sheet'!$A$15) &amp; "." &amp; RIGHT(BQ80,3)),
            IF(AND((--(INT('Data Sheet'!$A$15) &amp; "." &amp; RIGHT(BQ80,3))&gt;=--('Data Sheet'!$A$15)), (--(INT('Data Sheet'!$A$15) &amp; "." &amp; RIGHT(BQ80,3))&lt;=--('Data Sheet'!$B$15))),
                --(INT('Data Sheet'!$A$15) &amp; "." &amp; RIGHT(BQ80,3)),
                --(INT('Data Sheet'!$B$15) &amp; "." &amp; RIGHT(BQ80,3))
            )
        ),
        "OK"
    )
)</f>
        <v>OK</v>
      </c>
      <c r="R80" s="20"/>
      <c r="S80" s="20"/>
      <c r="T80" s="20"/>
      <c r="U80" s="20"/>
      <c r="V80" s="20"/>
      <c r="W80" s="20"/>
      <c r="X80" s="20"/>
      <c r="Y80" s="20"/>
      <c r="Z80" s="20"/>
      <c r="AA80" s="55"/>
      <c r="AB80" s="55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1"/>
      <c r="AR80" s="21"/>
      <c r="AS80" s="21"/>
      <c r="AT80" s="21"/>
      <c r="AU80" s="21"/>
      <c r="AV80" s="21"/>
      <c r="AW80" s="22"/>
      <c r="AX80" s="99"/>
      <c r="AY80" s="20"/>
      <c r="AZ80" s="20"/>
      <c r="BA80" s="22"/>
      <c r="BC80" s="80"/>
      <c r="BD80" s="80"/>
      <c r="BE80" s="80"/>
      <c r="BF80" s="80"/>
      <c r="BG80" s="2" t="str">
        <f t="shared" si="11"/>
        <v/>
      </c>
      <c r="BH80" s="78">
        <f t="shared" si="10"/>
        <v>0</v>
      </c>
    </row>
    <row r="81" spans="2:60" x14ac:dyDescent="0.2">
      <c r="B81" s="14">
        <f t="shared" si="4"/>
        <v>73</v>
      </c>
      <c r="C81" s="15" t="str">
        <f>CONCATENATE('Data Sheet'!$B$8,'Data Sheet'!$G$2)</f>
        <v>" HWDP</v>
      </c>
      <c r="D81" s="95" t="str">
        <f t="shared" si="12"/>
        <v/>
      </c>
      <c r="E81" s="15" t="str">
        <f>IF('Sum HWDP'!$D$10="TH-Hill DS-1 Vol 3 CAT 2: Clean and Visual Ends only","N/A","OK")</f>
        <v>OK</v>
      </c>
      <c r="F81" s="15" t="str">
        <f>IF('Sum HWDP'!$D$10="TH-Hill DS-1 Vol 3 CAT 2: Clean and Visual Ends only","N/A","OK")</f>
        <v>OK</v>
      </c>
      <c r="G81" s="17"/>
      <c r="H81" s="17"/>
      <c r="I81" s="17" t="s">
        <v>51</v>
      </c>
      <c r="J81" s="17" t="str">
        <f t="shared" si="13"/>
        <v>OK</v>
      </c>
      <c r="K81" s="17" t="str">
        <f t="shared" si="14"/>
        <v>OK</v>
      </c>
      <c r="L81" s="17" t="str">
        <f>IF('Data Sheet'!$B$9="NC-50","N/A","OK")</f>
        <v>OK</v>
      </c>
      <c r="M81" s="17" t="str">
        <f>IF('Data Sheet'!$B$9="NC-50","N/A","OK")</f>
        <v>OK</v>
      </c>
      <c r="N81" s="23" t="str">
        <f>IF(BO81&lt;&gt;"",
    IF(INT('Data Sheet'!$A$19)=INT('Data Sheet'!$B$19),
        --(INT('Data Sheet'!$A$19) &amp; "." &amp; BO81),
        IF(AND((--(INT('Data Sheet'!$A$19) &amp; "." &amp; BO81)&gt;=--('Data Sheet'!$A$19)), (--(INT('Data Sheet'!$A$19) &amp; "." &amp; BO81)&lt;=--('Data Sheet'!$B$19))),
            --(INT('Data Sheet'!$A$19) &amp; "." &amp; BO81),
            --(INT('Data Sheet'!$B$19) &amp; "." &amp; BO81)
        )
    ),
    IF(BN81&lt;&gt;"",
        IF(INT('Data Sheet'!$A$19)=INT('Data Sheet'!$B$19),
            --(INT('Data Sheet'!$A$19) &amp; "." &amp; LEFT(BN81,3)),
            IF(AND((--(INT('Data Sheet'!$A$19) &amp; "." &amp; LEFT(BN81,3))&gt;=--('Data Sheet'!$A$19)), (--(INT('Data Sheet'!$A$19) &amp; "." &amp; LEFT(BN81,3))&lt;=--('Data Sheet'!$B$19))),
                --(INT('Data Sheet'!$A$19) &amp; "." &amp; LEFT(BN81,3)),
                --(INT('Data Sheet'!$B$19) &amp; "." &amp; LEFT(BN81,3))
            )
        ),
        "OK"
    )
)</f>
        <v>OK</v>
      </c>
      <c r="O81" s="23" t="str">
        <f>IF(BP81&lt;&gt;"",
    IF(INT('Data Sheet'!$A$19)=INT('Data Sheet'!$B$19),
        --(INT('Data Sheet'!$A$19) &amp; "." &amp; BP81),
        IF(AND((--(INT('Data Sheet'!$A$19) &amp; "." &amp; BP81)&gt;=--('Data Sheet'!$A$19)), (--(INT('Data Sheet'!$A$19) &amp; "." &amp; BP81)&lt;=--('Data Sheet'!$B$19))),
            --(INT('Data Sheet'!$A$19) &amp; "." &amp; BP81),
            --(INT('Data Sheet'!$B$19) &amp; "." &amp; BP81)
        )
    ),
    IF(BN81&lt;&gt;"",
        IF(INT('Data Sheet'!$A$19)=INT('Data Sheet'!$B$19),
            --(INT('Data Sheet'!$A$19) &amp; "." &amp; RIGHT(BN81,3)),
            IF(AND((--(INT('Data Sheet'!$A$19) &amp; "." &amp; RIGHT(BN81,3))&gt;=--('Data Sheet'!$A$19)), (--(INT('Data Sheet'!$A$19) &amp; "." &amp; RIGHT(BN81,3))&lt;=--('Data Sheet'!$B$19))),
                --(INT('Data Sheet'!$A$19) &amp; "." &amp; RIGHT(BN81,3)),
                --(INT('Data Sheet'!$B$19) &amp; "." &amp; RIGHT(BN81,3))
            )
        ),
        "OK"
    )
)</f>
        <v>OK</v>
      </c>
      <c r="P81" s="23" t="str">
        <f>IF(BR81&lt;&gt;"",
    IF(INT('Data Sheet'!$A$19)=INT('Data Sheet'!$B$15),
        --(INT('Data Sheet'!$A$15) &amp; "." &amp; BR81),
        IF(AND((--(INT('Data Sheet'!$A$15) &amp; "." &amp; BR81)&gt;=--('Data Sheet'!$A$15)), (--(INT('Data Sheet'!$A$15) &amp; "." &amp; BR81)&lt;=--('Data Sheet'!$B$15))),
            --(INT('Data Sheet'!$A$15) &amp; "." &amp; BR81),
            --(INT('Data Sheet'!$B$15) &amp; "." &amp; BR81)
        )
    ),
    IF(BQ81&lt;&gt;"",
        IF(INT('Data Sheet'!$A$15)=INT('Data Sheet'!$B$15),
            --(INT('Data Sheet'!$A$15) &amp; "." &amp; LEFT(BQ81,3)),
            IF(AND((--(INT('Data Sheet'!$A$15) &amp; "." &amp; LEFT(BQ81,3))&gt;=--('Data Sheet'!$A$15)), (--(INT('Data Sheet'!$A$15) &amp; "." &amp; LEFT(BQ81,3))&lt;=--('Data Sheet'!$B$15))),
                --(INT('Data Sheet'!$A$15) &amp; "." &amp; LEFT(BQ81,3)),
                --(INT('Data Sheet'!$B$15) &amp; "." &amp; LEFT(BQ81,3))
            )
        ),
        "OK"
    )
)</f>
        <v>OK</v>
      </c>
      <c r="Q81" s="23" t="str">
        <f>IF(BS81&lt;&gt;"",
    IF(INT('Data Sheet'!$A$19)=INT('Data Sheet'!$B$15),
        --(INT('Data Sheet'!$A$15) &amp; "." &amp; BS81),
        IF(AND((--(INT('Data Sheet'!$A$15) &amp; "." &amp; BS81)&gt;=--('Data Sheet'!$A$15)), (--(INT('Data Sheet'!$A$15) &amp; "." &amp; BS81)&lt;=--('Data Sheet'!$B$15))),
            --(INT('Data Sheet'!$A$15) &amp; "." &amp; BS81),
            --(INT('Data Sheet'!$B$15) &amp; "." &amp; BS81)
        )
    ),
    IF(BQ81&lt;&gt;"",
        IF(INT('Data Sheet'!$A$15)=INT('Data Sheet'!$B$15),
            --(INT('Data Sheet'!$A$15) &amp; "." &amp; RIGHT(BQ81,3)),
            IF(AND((--(INT('Data Sheet'!$A$15) &amp; "." &amp; RIGHT(BQ81,3))&gt;=--('Data Sheet'!$A$15)), (--(INT('Data Sheet'!$A$15) &amp; "." &amp; RIGHT(BQ81,3))&lt;=--('Data Sheet'!$B$15))),
                --(INT('Data Sheet'!$A$15) &amp; "." &amp; RIGHT(BQ81,3)),
                --(INT('Data Sheet'!$B$15) &amp; "." &amp; RIGHT(BQ81,3))
            )
        ),
        "OK"
    )
)</f>
        <v>OK</v>
      </c>
      <c r="R81" s="20"/>
      <c r="S81" s="20"/>
      <c r="T81" s="20"/>
      <c r="U81" s="20"/>
      <c r="V81" s="20"/>
      <c r="W81" s="20"/>
      <c r="X81" s="20"/>
      <c r="Y81" s="20"/>
      <c r="Z81" s="20"/>
      <c r="AA81" s="55"/>
      <c r="AB81" s="55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1"/>
      <c r="AR81" s="21"/>
      <c r="AS81" s="21"/>
      <c r="AT81" s="21"/>
      <c r="AU81" s="21"/>
      <c r="AV81" s="21"/>
      <c r="AW81" s="22"/>
      <c r="AX81" s="99"/>
      <c r="AY81" s="20"/>
      <c r="AZ81" s="20"/>
      <c r="BA81" s="22"/>
      <c r="BC81" s="80"/>
      <c r="BD81" s="80"/>
      <c r="BE81" s="80"/>
      <c r="BF81" s="80"/>
      <c r="BG81" s="2" t="str">
        <f t="shared" si="11"/>
        <v/>
      </c>
      <c r="BH81" s="78">
        <f t="shared" si="10"/>
        <v>0</v>
      </c>
    </row>
    <row r="82" spans="2:60" x14ac:dyDescent="0.2">
      <c r="B82" s="14">
        <f t="shared" si="4"/>
        <v>74</v>
      </c>
      <c r="C82" s="15" t="str">
        <f>CONCATENATE('Data Sheet'!$B$8,'Data Sheet'!$G$2)</f>
        <v>" HWDP</v>
      </c>
      <c r="D82" s="95" t="str">
        <f t="shared" si="12"/>
        <v/>
      </c>
      <c r="E82" s="15" t="str">
        <f>IF('Sum HWDP'!$D$10="TH-Hill DS-1 Vol 3 CAT 2: Clean and Visual Ends only","N/A","OK")</f>
        <v>OK</v>
      </c>
      <c r="F82" s="15" t="str">
        <f>IF('Sum HWDP'!$D$10="TH-Hill DS-1 Vol 3 CAT 2: Clean and Visual Ends only","N/A","OK")</f>
        <v>OK</v>
      </c>
      <c r="G82" s="17"/>
      <c r="H82" s="17"/>
      <c r="I82" s="17" t="s">
        <v>51</v>
      </c>
      <c r="J82" s="17" t="str">
        <f t="shared" si="13"/>
        <v>OK</v>
      </c>
      <c r="K82" s="17" t="str">
        <f t="shared" si="14"/>
        <v>OK</v>
      </c>
      <c r="L82" s="17" t="str">
        <f>IF('Data Sheet'!$B$9="NC-50","N/A","OK")</f>
        <v>OK</v>
      </c>
      <c r="M82" s="17" t="str">
        <f>IF('Data Sheet'!$B$9="NC-50","N/A","OK")</f>
        <v>OK</v>
      </c>
      <c r="N82" s="23" t="str">
        <f>IF(BO82&lt;&gt;"",
    IF(INT('Data Sheet'!$A$19)=INT('Data Sheet'!$B$19),
        --(INT('Data Sheet'!$A$19) &amp; "." &amp; BO82),
        IF(AND((--(INT('Data Sheet'!$A$19) &amp; "." &amp; BO82)&gt;=--('Data Sheet'!$A$19)), (--(INT('Data Sheet'!$A$19) &amp; "." &amp; BO82)&lt;=--('Data Sheet'!$B$19))),
            --(INT('Data Sheet'!$A$19) &amp; "." &amp; BO82),
            --(INT('Data Sheet'!$B$19) &amp; "." &amp; BO82)
        )
    ),
    IF(BN82&lt;&gt;"",
        IF(INT('Data Sheet'!$A$19)=INT('Data Sheet'!$B$19),
            --(INT('Data Sheet'!$A$19) &amp; "." &amp; LEFT(BN82,3)),
            IF(AND((--(INT('Data Sheet'!$A$19) &amp; "." &amp; LEFT(BN82,3))&gt;=--('Data Sheet'!$A$19)), (--(INT('Data Sheet'!$A$19) &amp; "." &amp; LEFT(BN82,3))&lt;=--('Data Sheet'!$B$19))),
                --(INT('Data Sheet'!$A$19) &amp; "." &amp; LEFT(BN82,3)),
                --(INT('Data Sheet'!$B$19) &amp; "." &amp; LEFT(BN82,3))
            )
        ),
        "OK"
    )
)</f>
        <v>OK</v>
      </c>
      <c r="O82" s="23" t="str">
        <f>IF(BP82&lt;&gt;"",
    IF(INT('Data Sheet'!$A$19)=INT('Data Sheet'!$B$19),
        --(INT('Data Sheet'!$A$19) &amp; "." &amp; BP82),
        IF(AND((--(INT('Data Sheet'!$A$19) &amp; "." &amp; BP82)&gt;=--('Data Sheet'!$A$19)), (--(INT('Data Sheet'!$A$19) &amp; "." &amp; BP82)&lt;=--('Data Sheet'!$B$19))),
            --(INT('Data Sheet'!$A$19) &amp; "." &amp; BP82),
            --(INT('Data Sheet'!$B$19) &amp; "." &amp; BP82)
        )
    ),
    IF(BN82&lt;&gt;"",
        IF(INT('Data Sheet'!$A$19)=INT('Data Sheet'!$B$19),
            --(INT('Data Sheet'!$A$19) &amp; "." &amp; RIGHT(BN82,3)),
            IF(AND((--(INT('Data Sheet'!$A$19) &amp; "." &amp; RIGHT(BN82,3))&gt;=--('Data Sheet'!$A$19)), (--(INT('Data Sheet'!$A$19) &amp; "." &amp; RIGHT(BN82,3))&lt;=--('Data Sheet'!$B$19))),
                --(INT('Data Sheet'!$A$19) &amp; "." &amp; RIGHT(BN82,3)),
                --(INT('Data Sheet'!$B$19) &amp; "." &amp; RIGHT(BN82,3))
            )
        ),
        "OK"
    )
)</f>
        <v>OK</v>
      </c>
      <c r="P82" s="23" t="str">
        <f>IF(BR82&lt;&gt;"",
    IF(INT('Data Sheet'!$A$19)=INT('Data Sheet'!$B$15),
        --(INT('Data Sheet'!$A$15) &amp; "." &amp; BR82),
        IF(AND((--(INT('Data Sheet'!$A$15) &amp; "." &amp; BR82)&gt;=--('Data Sheet'!$A$15)), (--(INT('Data Sheet'!$A$15) &amp; "." &amp; BR82)&lt;=--('Data Sheet'!$B$15))),
            --(INT('Data Sheet'!$A$15) &amp; "." &amp; BR82),
            --(INT('Data Sheet'!$B$15) &amp; "." &amp; BR82)
        )
    ),
    IF(BQ82&lt;&gt;"",
        IF(INT('Data Sheet'!$A$15)=INT('Data Sheet'!$B$15),
            --(INT('Data Sheet'!$A$15) &amp; "." &amp; LEFT(BQ82,3)),
            IF(AND((--(INT('Data Sheet'!$A$15) &amp; "." &amp; LEFT(BQ82,3))&gt;=--('Data Sheet'!$A$15)), (--(INT('Data Sheet'!$A$15) &amp; "." &amp; LEFT(BQ82,3))&lt;=--('Data Sheet'!$B$15))),
                --(INT('Data Sheet'!$A$15) &amp; "." &amp; LEFT(BQ82,3)),
                --(INT('Data Sheet'!$B$15) &amp; "." &amp; LEFT(BQ82,3))
            )
        ),
        "OK"
    )
)</f>
        <v>OK</v>
      </c>
      <c r="Q82" s="23" t="str">
        <f>IF(BS82&lt;&gt;"",
    IF(INT('Data Sheet'!$A$19)=INT('Data Sheet'!$B$15),
        --(INT('Data Sheet'!$A$15) &amp; "." &amp; BS82),
        IF(AND((--(INT('Data Sheet'!$A$15) &amp; "." &amp; BS82)&gt;=--('Data Sheet'!$A$15)), (--(INT('Data Sheet'!$A$15) &amp; "." &amp; BS82)&lt;=--('Data Sheet'!$B$15))),
            --(INT('Data Sheet'!$A$15) &amp; "." &amp; BS82),
            --(INT('Data Sheet'!$B$15) &amp; "." &amp; BS82)
        )
    ),
    IF(BQ82&lt;&gt;"",
        IF(INT('Data Sheet'!$A$15)=INT('Data Sheet'!$B$15),
            --(INT('Data Sheet'!$A$15) &amp; "." &amp; RIGHT(BQ82,3)),
            IF(AND((--(INT('Data Sheet'!$A$15) &amp; "." &amp; RIGHT(BQ82,3))&gt;=--('Data Sheet'!$A$15)), (--(INT('Data Sheet'!$A$15) &amp; "." &amp; RIGHT(BQ82,3))&lt;=--('Data Sheet'!$B$15))),
                --(INT('Data Sheet'!$A$15) &amp; "." &amp; RIGHT(BQ82,3)),
                --(INT('Data Sheet'!$B$15) &amp; "." &amp; RIGHT(BQ82,3))
            )
        ),
        "OK"
    )
)</f>
        <v>OK</v>
      </c>
      <c r="R82" s="20"/>
      <c r="S82" s="20"/>
      <c r="T82" s="20"/>
      <c r="U82" s="20"/>
      <c r="V82" s="20"/>
      <c r="W82" s="20"/>
      <c r="X82" s="20"/>
      <c r="Y82" s="20"/>
      <c r="Z82" s="20"/>
      <c r="AA82" s="55"/>
      <c r="AB82" s="55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1"/>
      <c r="AR82" s="21"/>
      <c r="AS82" s="21"/>
      <c r="AT82" s="21"/>
      <c r="AU82" s="21"/>
      <c r="AV82" s="21"/>
      <c r="AW82" s="22"/>
      <c r="AX82" s="99"/>
      <c r="AY82" s="20"/>
      <c r="AZ82" s="20"/>
      <c r="BA82" s="22"/>
      <c r="BC82" s="80"/>
      <c r="BD82" s="80"/>
      <c r="BE82" s="80"/>
      <c r="BF82" s="80"/>
      <c r="BG82" s="2" t="str">
        <f t="shared" si="11"/>
        <v/>
      </c>
      <c r="BH82" s="78">
        <f t="shared" si="10"/>
        <v>0</v>
      </c>
    </row>
    <row r="83" spans="2:60" x14ac:dyDescent="0.2">
      <c r="B83" s="14">
        <f t="shared" si="4"/>
        <v>75</v>
      </c>
      <c r="C83" s="15" t="str">
        <f>CONCATENATE('Data Sheet'!$B$8,'Data Sheet'!$G$2)</f>
        <v>" HWDP</v>
      </c>
      <c r="D83" s="95" t="str">
        <f t="shared" si="12"/>
        <v/>
      </c>
      <c r="E83" s="15" t="str">
        <f>IF('Sum HWDP'!$D$10="TH-Hill DS-1 Vol 3 CAT 2: Clean and Visual Ends only","N/A","OK")</f>
        <v>OK</v>
      </c>
      <c r="F83" s="15" t="str">
        <f>IF('Sum HWDP'!$D$10="TH-Hill DS-1 Vol 3 CAT 2: Clean and Visual Ends only","N/A","OK")</f>
        <v>OK</v>
      </c>
      <c r="G83" s="17"/>
      <c r="H83" s="17"/>
      <c r="I83" s="17" t="s">
        <v>51</v>
      </c>
      <c r="J83" s="17" t="str">
        <f t="shared" si="13"/>
        <v>OK</v>
      </c>
      <c r="K83" s="17" t="str">
        <f t="shared" si="14"/>
        <v>OK</v>
      </c>
      <c r="L83" s="17" t="str">
        <f>IF('Data Sheet'!$B$9="NC-50","N/A","OK")</f>
        <v>OK</v>
      </c>
      <c r="M83" s="17" t="str">
        <f>IF('Data Sheet'!$B$9="NC-50","N/A","OK")</f>
        <v>OK</v>
      </c>
      <c r="N83" s="23" t="str">
        <f>IF(BO83&lt;&gt;"",
    IF(INT('Data Sheet'!$A$19)=INT('Data Sheet'!$B$19),
        --(INT('Data Sheet'!$A$19) &amp; "." &amp; BO83),
        IF(AND((--(INT('Data Sheet'!$A$19) &amp; "." &amp; BO83)&gt;=--('Data Sheet'!$A$19)), (--(INT('Data Sheet'!$A$19) &amp; "." &amp; BO83)&lt;=--('Data Sheet'!$B$19))),
            --(INT('Data Sheet'!$A$19) &amp; "." &amp; BO83),
            --(INT('Data Sheet'!$B$19) &amp; "." &amp; BO83)
        )
    ),
    IF(BN83&lt;&gt;"",
        IF(INT('Data Sheet'!$A$19)=INT('Data Sheet'!$B$19),
            --(INT('Data Sheet'!$A$19) &amp; "." &amp; LEFT(BN83,3)),
            IF(AND((--(INT('Data Sheet'!$A$19) &amp; "." &amp; LEFT(BN83,3))&gt;=--('Data Sheet'!$A$19)), (--(INT('Data Sheet'!$A$19) &amp; "." &amp; LEFT(BN83,3))&lt;=--('Data Sheet'!$B$19))),
                --(INT('Data Sheet'!$A$19) &amp; "." &amp; LEFT(BN83,3)),
                --(INT('Data Sheet'!$B$19) &amp; "." &amp; LEFT(BN83,3))
            )
        ),
        "OK"
    )
)</f>
        <v>OK</v>
      </c>
      <c r="O83" s="23" t="str">
        <f>IF(BP83&lt;&gt;"",
    IF(INT('Data Sheet'!$A$19)=INT('Data Sheet'!$B$19),
        --(INT('Data Sheet'!$A$19) &amp; "." &amp; BP83),
        IF(AND((--(INT('Data Sheet'!$A$19) &amp; "." &amp; BP83)&gt;=--('Data Sheet'!$A$19)), (--(INT('Data Sheet'!$A$19) &amp; "." &amp; BP83)&lt;=--('Data Sheet'!$B$19))),
            --(INT('Data Sheet'!$A$19) &amp; "." &amp; BP83),
            --(INT('Data Sheet'!$B$19) &amp; "." &amp; BP83)
        )
    ),
    IF(BN83&lt;&gt;"",
        IF(INT('Data Sheet'!$A$19)=INT('Data Sheet'!$B$19),
            --(INT('Data Sheet'!$A$19) &amp; "." &amp; RIGHT(BN83,3)),
            IF(AND((--(INT('Data Sheet'!$A$19) &amp; "." &amp; RIGHT(BN83,3))&gt;=--('Data Sheet'!$A$19)), (--(INT('Data Sheet'!$A$19) &amp; "." &amp; RIGHT(BN83,3))&lt;=--('Data Sheet'!$B$19))),
                --(INT('Data Sheet'!$A$19) &amp; "." &amp; RIGHT(BN83,3)),
                --(INT('Data Sheet'!$B$19) &amp; "." &amp; RIGHT(BN83,3))
            )
        ),
        "OK"
    )
)</f>
        <v>OK</v>
      </c>
      <c r="P83" s="23" t="str">
        <f>IF(BR83&lt;&gt;"",
    IF(INT('Data Sheet'!$A$19)=INT('Data Sheet'!$B$15),
        --(INT('Data Sheet'!$A$15) &amp; "." &amp; BR83),
        IF(AND((--(INT('Data Sheet'!$A$15) &amp; "." &amp; BR83)&gt;=--('Data Sheet'!$A$15)), (--(INT('Data Sheet'!$A$15) &amp; "." &amp; BR83)&lt;=--('Data Sheet'!$B$15))),
            --(INT('Data Sheet'!$A$15) &amp; "." &amp; BR83),
            --(INT('Data Sheet'!$B$15) &amp; "." &amp; BR83)
        )
    ),
    IF(BQ83&lt;&gt;"",
        IF(INT('Data Sheet'!$A$15)=INT('Data Sheet'!$B$15),
            --(INT('Data Sheet'!$A$15) &amp; "." &amp; LEFT(BQ83,3)),
            IF(AND((--(INT('Data Sheet'!$A$15) &amp; "." &amp; LEFT(BQ83,3))&gt;=--('Data Sheet'!$A$15)), (--(INT('Data Sheet'!$A$15) &amp; "." &amp; LEFT(BQ83,3))&lt;=--('Data Sheet'!$B$15))),
                --(INT('Data Sheet'!$A$15) &amp; "." &amp; LEFT(BQ83,3)),
                --(INT('Data Sheet'!$B$15) &amp; "." &amp; LEFT(BQ83,3))
            )
        ),
        "OK"
    )
)</f>
        <v>OK</v>
      </c>
      <c r="Q83" s="23" t="str">
        <f>IF(BS83&lt;&gt;"",
    IF(INT('Data Sheet'!$A$19)=INT('Data Sheet'!$B$15),
        --(INT('Data Sheet'!$A$15) &amp; "." &amp; BS83),
        IF(AND((--(INT('Data Sheet'!$A$15) &amp; "." &amp; BS83)&gt;=--('Data Sheet'!$A$15)), (--(INT('Data Sheet'!$A$15) &amp; "." &amp; BS83)&lt;=--('Data Sheet'!$B$15))),
            --(INT('Data Sheet'!$A$15) &amp; "." &amp; BS83),
            --(INT('Data Sheet'!$B$15) &amp; "." &amp; BS83)
        )
    ),
    IF(BQ83&lt;&gt;"",
        IF(INT('Data Sheet'!$A$15)=INT('Data Sheet'!$B$15),
            --(INT('Data Sheet'!$A$15) &amp; "." &amp; RIGHT(BQ83,3)),
            IF(AND((--(INT('Data Sheet'!$A$15) &amp; "." &amp; RIGHT(BQ83,3))&gt;=--('Data Sheet'!$A$15)), (--(INT('Data Sheet'!$A$15) &amp; "." &amp; RIGHT(BQ83,3))&lt;=--('Data Sheet'!$B$15))),
                --(INT('Data Sheet'!$A$15) &amp; "." &amp; RIGHT(BQ83,3)),
                --(INT('Data Sheet'!$B$15) &amp; "." &amp; RIGHT(BQ83,3))
            )
        ),
        "OK"
    )
)</f>
        <v>OK</v>
      </c>
      <c r="R83" s="20"/>
      <c r="S83" s="20"/>
      <c r="T83" s="20"/>
      <c r="U83" s="20"/>
      <c r="V83" s="20"/>
      <c r="W83" s="20"/>
      <c r="X83" s="20"/>
      <c r="Y83" s="20"/>
      <c r="Z83" s="20"/>
      <c r="AA83" s="55"/>
      <c r="AB83" s="55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1"/>
      <c r="AR83" s="21"/>
      <c r="AS83" s="21"/>
      <c r="AT83" s="21"/>
      <c r="AU83" s="21"/>
      <c r="AV83" s="21"/>
      <c r="AW83" s="22"/>
      <c r="AX83" s="99"/>
      <c r="AY83" s="20"/>
      <c r="AZ83" s="20"/>
      <c r="BA83" s="22"/>
      <c r="BC83" s="80"/>
      <c r="BD83" s="80"/>
      <c r="BE83" s="80"/>
      <c r="BF83" s="80"/>
      <c r="BG83" s="2" t="str">
        <f t="shared" si="11"/>
        <v/>
      </c>
      <c r="BH83" s="78">
        <f t="shared" si="10"/>
        <v>0</v>
      </c>
    </row>
    <row r="84" spans="2:60" x14ac:dyDescent="0.2">
      <c r="B84" s="14">
        <f t="shared" si="4"/>
        <v>76</v>
      </c>
      <c r="C84" s="15" t="str">
        <f>CONCATENATE('Data Sheet'!$B$8,'Data Sheet'!$G$2)</f>
        <v>" HWDP</v>
      </c>
      <c r="D84" s="95" t="str">
        <f t="shared" si="12"/>
        <v/>
      </c>
      <c r="E84" s="15" t="str">
        <f>IF('Sum HWDP'!$D$10="TH-Hill DS-1 Vol 3 CAT 2: Clean and Visual Ends only","N/A","OK")</f>
        <v>OK</v>
      </c>
      <c r="F84" s="15" t="str">
        <f>IF('Sum HWDP'!$D$10="TH-Hill DS-1 Vol 3 CAT 2: Clean and Visual Ends only","N/A","OK")</f>
        <v>OK</v>
      </c>
      <c r="G84" s="17"/>
      <c r="H84" s="17"/>
      <c r="I84" s="17" t="s">
        <v>51</v>
      </c>
      <c r="J84" s="17" t="str">
        <f t="shared" si="13"/>
        <v>OK</v>
      </c>
      <c r="K84" s="17" t="str">
        <f t="shared" si="14"/>
        <v>OK</v>
      </c>
      <c r="L84" s="17" t="str">
        <f>IF('Data Sheet'!$B$9="NC-50","N/A","OK")</f>
        <v>OK</v>
      </c>
      <c r="M84" s="17" t="str">
        <f>IF('Data Sheet'!$B$9="NC-50","N/A","OK")</f>
        <v>OK</v>
      </c>
      <c r="N84" s="23" t="str">
        <f>IF(BO84&lt;&gt;"",
    IF(INT('Data Sheet'!$A$19)=INT('Data Sheet'!$B$19),
        --(INT('Data Sheet'!$A$19) &amp; "." &amp; BO84),
        IF(AND((--(INT('Data Sheet'!$A$19) &amp; "." &amp; BO84)&gt;=--('Data Sheet'!$A$19)), (--(INT('Data Sheet'!$A$19) &amp; "." &amp; BO84)&lt;=--('Data Sheet'!$B$19))),
            --(INT('Data Sheet'!$A$19) &amp; "." &amp; BO84),
            --(INT('Data Sheet'!$B$19) &amp; "." &amp; BO84)
        )
    ),
    IF(BN84&lt;&gt;"",
        IF(INT('Data Sheet'!$A$19)=INT('Data Sheet'!$B$19),
            --(INT('Data Sheet'!$A$19) &amp; "." &amp; LEFT(BN84,3)),
            IF(AND((--(INT('Data Sheet'!$A$19) &amp; "." &amp; LEFT(BN84,3))&gt;=--('Data Sheet'!$A$19)), (--(INT('Data Sheet'!$A$19) &amp; "." &amp; LEFT(BN84,3))&lt;=--('Data Sheet'!$B$19))),
                --(INT('Data Sheet'!$A$19) &amp; "." &amp; LEFT(BN84,3)),
                --(INT('Data Sheet'!$B$19) &amp; "." &amp; LEFT(BN84,3))
            )
        ),
        "OK"
    )
)</f>
        <v>OK</v>
      </c>
      <c r="O84" s="23" t="str">
        <f>IF(BP84&lt;&gt;"",
    IF(INT('Data Sheet'!$A$19)=INT('Data Sheet'!$B$19),
        --(INT('Data Sheet'!$A$19) &amp; "." &amp; BP84),
        IF(AND((--(INT('Data Sheet'!$A$19) &amp; "." &amp; BP84)&gt;=--('Data Sheet'!$A$19)), (--(INT('Data Sheet'!$A$19) &amp; "." &amp; BP84)&lt;=--('Data Sheet'!$B$19))),
            --(INT('Data Sheet'!$A$19) &amp; "." &amp; BP84),
            --(INT('Data Sheet'!$B$19) &amp; "." &amp; BP84)
        )
    ),
    IF(BN84&lt;&gt;"",
        IF(INT('Data Sheet'!$A$19)=INT('Data Sheet'!$B$19),
            --(INT('Data Sheet'!$A$19) &amp; "." &amp; RIGHT(BN84,3)),
            IF(AND((--(INT('Data Sheet'!$A$19) &amp; "." &amp; RIGHT(BN84,3))&gt;=--('Data Sheet'!$A$19)), (--(INT('Data Sheet'!$A$19) &amp; "." &amp; RIGHT(BN84,3))&lt;=--('Data Sheet'!$B$19))),
                --(INT('Data Sheet'!$A$19) &amp; "." &amp; RIGHT(BN84,3)),
                --(INT('Data Sheet'!$B$19) &amp; "." &amp; RIGHT(BN84,3))
            )
        ),
        "OK"
    )
)</f>
        <v>OK</v>
      </c>
      <c r="P84" s="23" t="str">
        <f>IF(BR84&lt;&gt;"",
    IF(INT('Data Sheet'!$A$19)=INT('Data Sheet'!$B$15),
        --(INT('Data Sheet'!$A$15) &amp; "." &amp; BR84),
        IF(AND((--(INT('Data Sheet'!$A$15) &amp; "." &amp; BR84)&gt;=--('Data Sheet'!$A$15)), (--(INT('Data Sheet'!$A$15) &amp; "." &amp; BR84)&lt;=--('Data Sheet'!$B$15))),
            --(INT('Data Sheet'!$A$15) &amp; "." &amp; BR84),
            --(INT('Data Sheet'!$B$15) &amp; "." &amp; BR84)
        )
    ),
    IF(BQ84&lt;&gt;"",
        IF(INT('Data Sheet'!$A$15)=INT('Data Sheet'!$B$15),
            --(INT('Data Sheet'!$A$15) &amp; "." &amp; LEFT(BQ84,3)),
            IF(AND((--(INT('Data Sheet'!$A$15) &amp; "." &amp; LEFT(BQ84,3))&gt;=--('Data Sheet'!$A$15)), (--(INT('Data Sheet'!$A$15) &amp; "." &amp; LEFT(BQ84,3))&lt;=--('Data Sheet'!$B$15))),
                --(INT('Data Sheet'!$A$15) &amp; "." &amp; LEFT(BQ84,3)),
                --(INT('Data Sheet'!$B$15) &amp; "." &amp; LEFT(BQ84,3))
            )
        ),
        "OK"
    )
)</f>
        <v>OK</v>
      </c>
      <c r="Q84" s="23" t="str">
        <f>IF(BS84&lt;&gt;"",
    IF(INT('Data Sheet'!$A$19)=INT('Data Sheet'!$B$15),
        --(INT('Data Sheet'!$A$15) &amp; "." &amp; BS84),
        IF(AND((--(INT('Data Sheet'!$A$15) &amp; "." &amp; BS84)&gt;=--('Data Sheet'!$A$15)), (--(INT('Data Sheet'!$A$15) &amp; "." &amp; BS84)&lt;=--('Data Sheet'!$B$15))),
            --(INT('Data Sheet'!$A$15) &amp; "." &amp; BS84),
            --(INT('Data Sheet'!$B$15) &amp; "." &amp; BS84)
        )
    ),
    IF(BQ84&lt;&gt;"",
        IF(INT('Data Sheet'!$A$15)=INT('Data Sheet'!$B$15),
            --(INT('Data Sheet'!$A$15) &amp; "." &amp; RIGHT(BQ84,3)),
            IF(AND((--(INT('Data Sheet'!$A$15) &amp; "." &amp; RIGHT(BQ84,3))&gt;=--('Data Sheet'!$A$15)), (--(INT('Data Sheet'!$A$15) &amp; "." &amp; RIGHT(BQ84,3))&lt;=--('Data Sheet'!$B$15))),
                --(INT('Data Sheet'!$A$15) &amp; "." &amp; RIGHT(BQ84,3)),
                --(INT('Data Sheet'!$B$15) &amp; "." &amp; RIGHT(BQ84,3))
            )
        ),
        "OK"
    )
)</f>
        <v>OK</v>
      </c>
      <c r="R84" s="20"/>
      <c r="S84" s="20"/>
      <c r="T84" s="20"/>
      <c r="U84" s="20"/>
      <c r="V84" s="20"/>
      <c r="W84" s="20"/>
      <c r="X84" s="20"/>
      <c r="Y84" s="20"/>
      <c r="Z84" s="20"/>
      <c r="AA84" s="55"/>
      <c r="AB84" s="55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1"/>
      <c r="AR84" s="21"/>
      <c r="AS84" s="21"/>
      <c r="AT84" s="21"/>
      <c r="AU84" s="21"/>
      <c r="AV84" s="21"/>
      <c r="AW84" s="22"/>
      <c r="AX84" s="99"/>
      <c r="AY84" s="20"/>
      <c r="AZ84" s="20"/>
      <c r="BA84" s="22"/>
      <c r="BC84" s="80"/>
      <c r="BD84" s="80"/>
      <c r="BE84" s="80"/>
      <c r="BF84" s="80"/>
      <c r="BG84" s="2" t="str">
        <f t="shared" si="11"/>
        <v/>
      </c>
      <c r="BH84" s="78">
        <f t="shared" si="10"/>
        <v>0</v>
      </c>
    </row>
    <row r="85" spans="2:60" x14ac:dyDescent="0.2">
      <c r="B85" s="14">
        <f t="shared" si="4"/>
        <v>77</v>
      </c>
      <c r="C85" s="15" t="str">
        <f>CONCATENATE('Data Sheet'!$B$8,'Data Sheet'!$G$2)</f>
        <v>" HWDP</v>
      </c>
      <c r="D85" s="95" t="str">
        <f t="shared" si="12"/>
        <v/>
      </c>
      <c r="E85" s="15" t="str">
        <f>IF('Sum HWDP'!$D$10="TH-Hill DS-1 Vol 3 CAT 2: Clean and Visual Ends only","N/A","OK")</f>
        <v>OK</v>
      </c>
      <c r="F85" s="15" t="str">
        <f>IF('Sum HWDP'!$D$10="TH-Hill DS-1 Vol 3 CAT 2: Clean and Visual Ends only","N/A","OK")</f>
        <v>OK</v>
      </c>
      <c r="G85" s="17"/>
      <c r="H85" s="17"/>
      <c r="I85" s="17" t="s">
        <v>51</v>
      </c>
      <c r="J85" s="17" t="str">
        <f t="shared" si="13"/>
        <v>OK</v>
      </c>
      <c r="K85" s="17" t="str">
        <f t="shared" si="14"/>
        <v>OK</v>
      </c>
      <c r="L85" s="17" t="str">
        <f>IF('Data Sheet'!$B$9="NC-50","N/A","OK")</f>
        <v>OK</v>
      </c>
      <c r="M85" s="17" t="str">
        <f>IF('Data Sheet'!$B$9="NC-50","N/A","OK")</f>
        <v>OK</v>
      </c>
      <c r="N85" s="23" t="str">
        <f>IF(BO85&lt;&gt;"",
    IF(INT('Data Sheet'!$A$19)=INT('Data Sheet'!$B$19),
        --(INT('Data Sheet'!$A$19) &amp; "." &amp; BO85),
        IF(AND((--(INT('Data Sheet'!$A$19) &amp; "." &amp; BO85)&gt;=--('Data Sheet'!$A$19)), (--(INT('Data Sheet'!$A$19) &amp; "." &amp; BO85)&lt;=--('Data Sheet'!$B$19))),
            --(INT('Data Sheet'!$A$19) &amp; "." &amp; BO85),
            --(INT('Data Sheet'!$B$19) &amp; "." &amp; BO85)
        )
    ),
    IF(BN85&lt;&gt;"",
        IF(INT('Data Sheet'!$A$19)=INT('Data Sheet'!$B$19),
            --(INT('Data Sheet'!$A$19) &amp; "." &amp; LEFT(BN85,3)),
            IF(AND((--(INT('Data Sheet'!$A$19) &amp; "." &amp; LEFT(BN85,3))&gt;=--('Data Sheet'!$A$19)), (--(INT('Data Sheet'!$A$19) &amp; "." &amp; LEFT(BN85,3))&lt;=--('Data Sheet'!$B$19))),
                --(INT('Data Sheet'!$A$19) &amp; "." &amp; LEFT(BN85,3)),
                --(INT('Data Sheet'!$B$19) &amp; "." &amp; LEFT(BN85,3))
            )
        ),
        "OK"
    )
)</f>
        <v>OK</v>
      </c>
      <c r="O85" s="23" t="str">
        <f>IF(BP85&lt;&gt;"",
    IF(INT('Data Sheet'!$A$19)=INT('Data Sheet'!$B$19),
        --(INT('Data Sheet'!$A$19) &amp; "." &amp; BP85),
        IF(AND((--(INT('Data Sheet'!$A$19) &amp; "." &amp; BP85)&gt;=--('Data Sheet'!$A$19)), (--(INT('Data Sheet'!$A$19) &amp; "." &amp; BP85)&lt;=--('Data Sheet'!$B$19))),
            --(INT('Data Sheet'!$A$19) &amp; "." &amp; BP85),
            --(INT('Data Sheet'!$B$19) &amp; "." &amp; BP85)
        )
    ),
    IF(BN85&lt;&gt;"",
        IF(INT('Data Sheet'!$A$19)=INT('Data Sheet'!$B$19),
            --(INT('Data Sheet'!$A$19) &amp; "." &amp; RIGHT(BN85,3)),
            IF(AND((--(INT('Data Sheet'!$A$19) &amp; "." &amp; RIGHT(BN85,3))&gt;=--('Data Sheet'!$A$19)), (--(INT('Data Sheet'!$A$19) &amp; "." &amp; RIGHT(BN85,3))&lt;=--('Data Sheet'!$B$19))),
                --(INT('Data Sheet'!$A$19) &amp; "." &amp; RIGHT(BN85,3)),
                --(INT('Data Sheet'!$B$19) &amp; "." &amp; RIGHT(BN85,3))
            )
        ),
        "OK"
    )
)</f>
        <v>OK</v>
      </c>
      <c r="P85" s="23" t="str">
        <f>IF(BR85&lt;&gt;"",
    IF(INT('Data Sheet'!$A$19)=INT('Data Sheet'!$B$15),
        --(INT('Data Sheet'!$A$15) &amp; "." &amp; BR85),
        IF(AND((--(INT('Data Sheet'!$A$15) &amp; "." &amp; BR85)&gt;=--('Data Sheet'!$A$15)), (--(INT('Data Sheet'!$A$15) &amp; "." &amp; BR85)&lt;=--('Data Sheet'!$B$15))),
            --(INT('Data Sheet'!$A$15) &amp; "." &amp; BR85),
            --(INT('Data Sheet'!$B$15) &amp; "." &amp; BR85)
        )
    ),
    IF(BQ85&lt;&gt;"",
        IF(INT('Data Sheet'!$A$15)=INT('Data Sheet'!$B$15),
            --(INT('Data Sheet'!$A$15) &amp; "." &amp; LEFT(BQ85,3)),
            IF(AND((--(INT('Data Sheet'!$A$15) &amp; "." &amp; LEFT(BQ85,3))&gt;=--('Data Sheet'!$A$15)), (--(INT('Data Sheet'!$A$15) &amp; "." &amp; LEFT(BQ85,3))&lt;=--('Data Sheet'!$B$15))),
                --(INT('Data Sheet'!$A$15) &amp; "." &amp; LEFT(BQ85,3)),
                --(INT('Data Sheet'!$B$15) &amp; "." &amp; LEFT(BQ85,3))
            )
        ),
        "OK"
    )
)</f>
        <v>OK</v>
      </c>
      <c r="Q85" s="23" t="str">
        <f>IF(BS85&lt;&gt;"",
    IF(INT('Data Sheet'!$A$19)=INT('Data Sheet'!$B$15),
        --(INT('Data Sheet'!$A$15) &amp; "." &amp; BS85),
        IF(AND((--(INT('Data Sheet'!$A$15) &amp; "." &amp; BS85)&gt;=--('Data Sheet'!$A$15)), (--(INT('Data Sheet'!$A$15) &amp; "." &amp; BS85)&lt;=--('Data Sheet'!$B$15))),
            --(INT('Data Sheet'!$A$15) &amp; "." &amp; BS85),
            --(INT('Data Sheet'!$B$15) &amp; "." &amp; BS85)
        )
    ),
    IF(BQ85&lt;&gt;"",
        IF(INT('Data Sheet'!$A$15)=INT('Data Sheet'!$B$15),
            --(INT('Data Sheet'!$A$15) &amp; "." &amp; RIGHT(BQ85,3)),
            IF(AND((--(INT('Data Sheet'!$A$15) &amp; "." &amp; RIGHT(BQ85,3))&gt;=--('Data Sheet'!$A$15)), (--(INT('Data Sheet'!$A$15) &amp; "." &amp; RIGHT(BQ85,3))&lt;=--('Data Sheet'!$B$15))),
                --(INT('Data Sheet'!$A$15) &amp; "." &amp; RIGHT(BQ85,3)),
                --(INT('Data Sheet'!$B$15) &amp; "." &amp; RIGHT(BQ85,3))
            )
        ),
        "OK"
    )
)</f>
        <v>OK</v>
      </c>
      <c r="R85" s="20"/>
      <c r="S85" s="20"/>
      <c r="T85" s="20"/>
      <c r="U85" s="20"/>
      <c r="V85" s="20"/>
      <c r="W85" s="20"/>
      <c r="X85" s="20"/>
      <c r="Y85" s="20"/>
      <c r="Z85" s="20"/>
      <c r="AA85" s="55"/>
      <c r="AB85" s="55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1"/>
      <c r="AR85" s="21"/>
      <c r="AS85" s="21"/>
      <c r="AT85" s="21"/>
      <c r="AU85" s="21"/>
      <c r="AV85" s="21"/>
      <c r="AW85" s="22"/>
      <c r="AX85" s="99"/>
      <c r="AY85" s="20"/>
      <c r="AZ85" s="20"/>
      <c r="BA85" s="22"/>
      <c r="BC85" s="80"/>
      <c r="BD85" s="80"/>
      <c r="BE85" s="80"/>
      <c r="BF85" s="80"/>
      <c r="BG85" s="2" t="str">
        <f t="shared" si="11"/>
        <v/>
      </c>
      <c r="BH85" s="78">
        <f t="shared" si="10"/>
        <v>0</v>
      </c>
    </row>
    <row r="86" spans="2:60" x14ac:dyDescent="0.2">
      <c r="B86" s="14">
        <f t="shared" si="4"/>
        <v>78</v>
      </c>
      <c r="C86" s="15" t="str">
        <f>CONCATENATE('Data Sheet'!$B$8,'Data Sheet'!$G$2)</f>
        <v>" HWDP</v>
      </c>
      <c r="D86" s="95" t="str">
        <f t="shared" si="12"/>
        <v/>
      </c>
      <c r="E86" s="15" t="str">
        <f>IF('Sum HWDP'!$D$10="TH-Hill DS-1 Vol 3 CAT 2: Clean and Visual Ends only","N/A","OK")</f>
        <v>OK</v>
      </c>
      <c r="F86" s="15" t="str">
        <f>IF('Sum HWDP'!$D$10="TH-Hill DS-1 Vol 3 CAT 2: Clean and Visual Ends only","N/A","OK")</f>
        <v>OK</v>
      </c>
      <c r="G86" s="17"/>
      <c r="H86" s="17"/>
      <c r="I86" s="17" t="s">
        <v>51</v>
      </c>
      <c r="J86" s="17" t="str">
        <f t="shared" si="13"/>
        <v>OK</v>
      </c>
      <c r="K86" s="17" t="str">
        <f t="shared" si="14"/>
        <v>OK</v>
      </c>
      <c r="L86" s="17" t="str">
        <f>IF('Data Sheet'!$B$9="NC-50","N/A","OK")</f>
        <v>OK</v>
      </c>
      <c r="M86" s="17" t="str">
        <f>IF('Data Sheet'!$B$9="NC-50","N/A","OK")</f>
        <v>OK</v>
      </c>
      <c r="N86" s="23" t="str">
        <f>IF(BO86&lt;&gt;"",
    IF(INT('Data Sheet'!$A$19)=INT('Data Sheet'!$B$19),
        --(INT('Data Sheet'!$A$19) &amp; "." &amp; BO86),
        IF(AND((--(INT('Data Sheet'!$A$19) &amp; "." &amp; BO86)&gt;=--('Data Sheet'!$A$19)), (--(INT('Data Sheet'!$A$19) &amp; "." &amp; BO86)&lt;=--('Data Sheet'!$B$19))),
            --(INT('Data Sheet'!$A$19) &amp; "." &amp; BO86),
            --(INT('Data Sheet'!$B$19) &amp; "." &amp; BO86)
        )
    ),
    IF(BN86&lt;&gt;"",
        IF(INT('Data Sheet'!$A$19)=INT('Data Sheet'!$B$19),
            --(INT('Data Sheet'!$A$19) &amp; "." &amp; LEFT(BN86,3)),
            IF(AND((--(INT('Data Sheet'!$A$19) &amp; "." &amp; LEFT(BN86,3))&gt;=--('Data Sheet'!$A$19)), (--(INT('Data Sheet'!$A$19) &amp; "." &amp; LEFT(BN86,3))&lt;=--('Data Sheet'!$B$19))),
                --(INT('Data Sheet'!$A$19) &amp; "." &amp; LEFT(BN86,3)),
                --(INT('Data Sheet'!$B$19) &amp; "." &amp; LEFT(BN86,3))
            )
        ),
        "OK"
    )
)</f>
        <v>OK</v>
      </c>
      <c r="O86" s="23" t="str">
        <f>IF(BP86&lt;&gt;"",
    IF(INT('Data Sheet'!$A$19)=INT('Data Sheet'!$B$19),
        --(INT('Data Sheet'!$A$19) &amp; "." &amp; BP86),
        IF(AND((--(INT('Data Sheet'!$A$19) &amp; "." &amp; BP86)&gt;=--('Data Sheet'!$A$19)), (--(INT('Data Sheet'!$A$19) &amp; "." &amp; BP86)&lt;=--('Data Sheet'!$B$19))),
            --(INT('Data Sheet'!$A$19) &amp; "." &amp; BP86),
            --(INT('Data Sheet'!$B$19) &amp; "." &amp; BP86)
        )
    ),
    IF(BN86&lt;&gt;"",
        IF(INT('Data Sheet'!$A$19)=INT('Data Sheet'!$B$19),
            --(INT('Data Sheet'!$A$19) &amp; "." &amp; RIGHT(BN86,3)),
            IF(AND((--(INT('Data Sheet'!$A$19) &amp; "." &amp; RIGHT(BN86,3))&gt;=--('Data Sheet'!$A$19)), (--(INT('Data Sheet'!$A$19) &amp; "." &amp; RIGHT(BN86,3))&lt;=--('Data Sheet'!$B$19))),
                --(INT('Data Sheet'!$A$19) &amp; "." &amp; RIGHT(BN86,3)),
                --(INT('Data Sheet'!$B$19) &amp; "." &amp; RIGHT(BN86,3))
            )
        ),
        "OK"
    )
)</f>
        <v>OK</v>
      </c>
      <c r="P86" s="23" t="str">
        <f>IF(BR86&lt;&gt;"",
    IF(INT('Data Sheet'!$A$19)=INT('Data Sheet'!$B$15),
        --(INT('Data Sheet'!$A$15) &amp; "." &amp; BR86),
        IF(AND((--(INT('Data Sheet'!$A$15) &amp; "." &amp; BR86)&gt;=--('Data Sheet'!$A$15)), (--(INT('Data Sheet'!$A$15) &amp; "." &amp; BR86)&lt;=--('Data Sheet'!$B$15))),
            --(INT('Data Sheet'!$A$15) &amp; "." &amp; BR86),
            --(INT('Data Sheet'!$B$15) &amp; "." &amp; BR86)
        )
    ),
    IF(BQ86&lt;&gt;"",
        IF(INT('Data Sheet'!$A$15)=INT('Data Sheet'!$B$15),
            --(INT('Data Sheet'!$A$15) &amp; "." &amp; LEFT(BQ86,3)),
            IF(AND((--(INT('Data Sheet'!$A$15) &amp; "." &amp; LEFT(BQ86,3))&gt;=--('Data Sheet'!$A$15)), (--(INT('Data Sheet'!$A$15) &amp; "." &amp; LEFT(BQ86,3))&lt;=--('Data Sheet'!$B$15))),
                --(INT('Data Sheet'!$A$15) &amp; "." &amp; LEFT(BQ86,3)),
                --(INT('Data Sheet'!$B$15) &amp; "." &amp; LEFT(BQ86,3))
            )
        ),
        "OK"
    )
)</f>
        <v>OK</v>
      </c>
      <c r="Q86" s="23" t="str">
        <f>IF(BS86&lt;&gt;"",
    IF(INT('Data Sheet'!$A$19)=INT('Data Sheet'!$B$15),
        --(INT('Data Sheet'!$A$15) &amp; "." &amp; BS86),
        IF(AND((--(INT('Data Sheet'!$A$15) &amp; "." &amp; BS86)&gt;=--('Data Sheet'!$A$15)), (--(INT('Data Sheet'!$A$15) &amp; "." &amp; BS86)&lt;=--('Data Sheet'!$B$15))),
            --(INT('Data Sheet'!$A$15) &amp; "." &amp; BS86),
            --(INT('Data Sheet'!$B$15) &amp; "." &amp; BS86)
        )
    ),
    IF(BQ86&lt;&gt;"",
        IF(INT('Data Sheet'!$A$15)=INT('Data Sheet'!$B$15),
            --(INT('Data Sheet'!$A$15) &amp; "." &amp; RIGHT(BQ86,3)),
            IF(AND((--(INT('Data Sheet'!$A$15) &amp; "." &amp; RIGHT(BQ86,3))&gt;=--('Data Sheet'!$A$15)), (--(INT('Data Sheet'!$A$15) &amp; "." &amp; RIGHT(BQ86,3))&lt;=--('Data Sheet'!$B$15))),
                --(INT('Data Sheet'!$A$15) &amp; "." &amp; RIGHT(BQ86,3)),
                --(INT('Data Sheet'!$B$15) &amp; "." &amp; RIGHT(BQ86,3))
            )
        ),
        "OK"
    )
)</f>
        <v>OK</v>
      </c>
      <c r="R86" s="20"/>
      <c r="S86" s="20"/>
      <c r="T86" s="20"/>
      <c r="U86" s="20"/>
      <c r="V86" s="20"/>
      <c r="W86" s="20"/>
      <c r="X86" s="20"/>
      <c r="Y86" s="20"/>
      <c r="Z86" s="20"/>
      <c r="AA86" s="55"/>
      <c r="AB86" s="55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1"/>
      <c r="AR86" s="21"/>
      <c r="AS86" s="21"/>
      <c r="AT86" s="21"/>
      <c r="AU86" s="21"/>
      <c r="AV86" s="21"/>
      <c r="AW86" s="22"/>
      <c r="AX86" s="99"/>
      <c r="AY86" s="20"/>
      <c r="AZ86" s="20"/>
      <c r="BA86" s="22"/>
      <c r="BC86" s="80"/>
      <c r="BD86" s="80"/>
      <c r="BE86" s="80"/>
      <c r="BF86" s="80"/>
      <c r="BG86" s="2" t="str">
        <f t="shared" si="11"/>
        <v/>
      </c>
      <c r="BH86" s="78">
        <f t="shared" si="10"/>
        <v>0</v>
      </c>
    </row>
    <row r="87" spans="2:60" x14ac:dyDescent="0.2">
      <c r="B87" s="14">
        <f t="shared" si="4"/>
        <v>79</v>
      </c>
      <c r="C87" s="15" t="str">
        <f>CONCATENATE('Data Sheet'!$B$8,'Data Sheet'!$G$2)</f>
        <v>" HWDP</v>
      </c>
      <c r="D87" s="95" t="str">
        <f t="shared" si="12"/>
        <v/>
      </c>
      <c r="E87" s="15" t="str">
        <f>IF('Sum HWDP'!$D$10="TH-Hill DS-1 Vol 3 CAT 2: Clean and Visual Ends only","N/A","OK")</f>
        <v>OK</v>
      </c>
      <c r="F87" s="15" t="str">
        <f>IF('Sum HWDP'!$D$10="TH-Hill DS-1 Vol 3 CAT 2: Clean and Visual Ends only","N/A","OK")</f>
        <v>OK</v>
      </c>
      <c r="G87" s="17"/>
      <c r="H87" s="17"/>
      <c r="I87" s="17" t="s">
        <v>51</v>
      </c>
      <c r="J87" s="17" t="str">
        <f t="shared" si="13"/>
        <v>OK</v>
      </c>
      <c r="K87" s="17" t="str">
        <f t="shared" si="14"/>
        <v>OK</v>
      </c>
      <c r="L87" s="17" t="str">
        <f>IF('Data Sheet'!$B$9="NC-50","N/A","OK")</f>
        <v>OK</v>
      </c>
      <c r="M87" s="17" t="str">
        <f>IF('Data Sheet'!$B$9="NC-50","N/A","OK")</f>
        <v>OK</v>
      </c>
      <c r="N87" s="23" t="str">
        <f>IF(BO87&lt;&gt;"",
    IF(INT('Data Sheet'!$A$19)=INT('Data Sheet'!$B$19),
        --(INT('Data Sheet'!$A$19) &amp; "." &amp; BO87),
        IF(AND((--(INT('Data Sheet'!$A$19) &amp; "." &amp; BO87)&gt;=--('Data Sheet'!$A$19)), (--(INT('Data Sheet'!$A$19) &amp; "." &amp; BO87)&lt;=--('Data Sheet'!$B$19))),
            --(INT('Data Sheet'!$A$19) &amp; "." &amp; BO87),
            --(INT('Data Sheet'!$B$19) &amp; "." &amp; BO87)
        )
    ),
    IF(BN87&lt;&gt;"",
        IF(INT('Data Sheet'!$A$19)=INT('Data Sheet'!$B$19),
            --(INT('Data Sheet'!$A$19) &amp; "." &amp; LEFT(BN87,3)),
            IF(AND((--(INT('Data Sheet'!$A$19) &amp; "." &amp; LEFT(BN87,3))&gt;=--('Data Sheet'!$A$19)), (--(INT('Data Sheet'!$A$19) &amp; "." &amp; LEFT(BN87,3))&lt;=--('Data Sheet'!$B$19))),
                --(INT('Data Sheet'!$A$19) &amp; "." &amp; LEFT(BN87,3)),
                --(INT('Data Sheet'!$B$19) &amp; "." &amp; LEFT(BN87,3))
            )
        ),
        "OK"
    )
)</f>
        <v>OK</v>
      </c>
      <c r="O87" s="23" t="str">
        <f>IF(BP87&lt;&gt;"",
    IF(INT('Data Sheet'!$A$19)=INT('Data Sheet'!$B$19),
        --(INT('Data Sheet'!$A$19) &amp; "." &amp; BP87),
        IF(AND((--(INT('Data Sheet'!$A$19) &amp; "." &amp; BP87)&gt;=--('Data Sheet'!$A$19)), (--(INT('Data Sheet'!$A$19) &amp; "." &amp; BP87)&lt;=--('Data Sheet'!$B$19))),
            --(INT('Data Sheet'!$A$19) &amp; "." &amp; BP87),
            --(INT('Data Sheet'!$B$19) &amp; "." &amp; BP87)
        )
    ),
    IF(BN87&lt;&gt;"",
        IF(INT('Data Sheet'!$A$19)=INT('Data Sheet'!$B$19),
            --(INT('Data Sheet'!$A$19) &amp; "." &amp; RIGHT(BN87,3)),
            IF(AND((--(INT('Data Sheet'!$A$19) &amp; "." &amp; RIGHT(BN87,3))&gt;=--('Data Sheet'!$A$19)), (--(INT('Data Sheet'!$A$19) &amp; "." &amp; RIGHT(BN87,3))&lt;=--('Data Sheet'!$B$19))),
                --(INT('Data Sheet'!$A$19) &amp; "." &amp; RIGHT(BN87,3)),
                --(INT('Data Sheet'!$B$19) &amp; "." &amp; RIGHT(BN87,3))
            )
        ),
        "OK"
    )
)</f>
        <v>OK</v>
      </c>
      <c r="P87" s="23" t="str">
        <f>IF(BR87&lt;&gt;"",
    IF(INT('Data Sheet'!$A$19)=INT('Data Sheet'!$B$15),
        --(INT('Data Sheet'!$A$15) &amp; "." &amp; BR87),
        IF(AND((--(INT('Data Sheet'!$A$15) &amp; "." &amp; BR87)&gt;=--('Data Sheet'!$A$15)), (--(INT('Data Sheet'!$A$15) &amp; "." &amp; BR87)&lt;=--('Data Sheet'!$B$15))),
            --(INT('Data Sheet'!$A$15) &amp; "." &amp; BR87),
            --(INT('Data Sheet'!$B$15) &amp; "." &amp; BR87)
        )
    ),
    IF(BQ87&lt;&gt;"",
        IF(INT('Data Sheet'!$A$15)=INT('Data Sheet'!$B$15),
            --(INT('Data Sheet'!$A$15) &amp; "." &amp; LEFT(BQ87,3)),
            IF(AND((--(INT('Data Sheet'!$A$15) &amp; "." &amp; LEFT(BQ87,3))&gt;=--('Data Sheet'!$A$15)), (--(INT('Data Sheet'!$A$15) &amp; "." &amp; LEFT(BQ87,3))&lt;=--('Data Sheet'!$B$15))),
                --(INT('Data Sheet'!$A$15) &amp; "." &amp; LEFT(BQ87,3)),
                --(INT('Data Sheet'!$B$15) &amp; "." &amp; LEFT(BQ87,3))
            )
        ),
        "OK"
    )
)</f>
        <v>OK</v>
      </c>
      <c r="Q87" s="23" t="str">
        <f>IF(BS87&lt;&gt;"",
    IF(INT('Data Sheet'!$A$19)=INT('Data Sheet'!$B$15),
        --(INT('Data Sheet'!$A$15) &amp; "." &amp; BS87),
        IF(AND((--(INT('Data Sheet'!$A$15) &amp; "." &amp; BS87)&gt;=--('Data Sheet'!$A$15)), (--(INT('Data Sheet'!$A$15) &amp; "." &amp; BS87)&lt;=--('Data Sheet'!$B$15))),
            --(INT('Data Sheet'!$A$15) &amp; "." &amp; BS87),
            --(INT('Data Sheet'!$B$15) &amp; "." &amp; BS87)
        )
    ),
    IF(BQ87&lt;&gt;"",
        IF(INT('Data Sheet'!$A$15)=INT('Data Sheet'!$B$15),
            --(INT('Data Sheet'!$A$15) &amp; "." &amp; RIGHT(BQ87,3)),
            IF(AND((--(INT('Data Sheet'!$A$15) &amp; "." &amp; RIGHT(BQ87,3))&gt;=--('Data Sheet'!$A$15)), (--(INT('Data Sheet'!$A$15) &amp; "." &amp; RIGHT(BQ87,3))&lt;=--('Data Sheet'!$B$15))),
                --(INT('Data Sheet'!$A$15) &amp; "." &amp; RIGHT(BQ87,3)),
                --(INT('Data Sheet'!$B$15) &amp; "." &amp; RIGHT(BQ87,3))
            )
        ),
        "OK"
    )
)</f>
        <v>OK</v>
      </c>
      <c r="R87" s="20"/>
      <c r="S87" s="20"/>
      <c r="T87" s="20"/>
      <c r="U87" s="20"/>
      <c r="V87" s="20"/>
      <c r="W87" s="20"/>
      <c r="X87" s="20"/>
      <c r="Y87" s="20"/>
      <c r="Z87" s="20"/>
      <c r="AA87" s="55"/>
      <c r="AB87" s="55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1"/>
      <c r="AR87" s="21"/>
      <c r="AS87" s="21"/>
      <c r="AT87" s="21"/>
      <c r="AU87" s="21"/>
      <c r="AV87" s="21"/>
      <c r="AW87" s="22"/>
      <c r="AX87" s="99"/>
      <c r="AY87" s="20"/>
      <c r="AZ87" s="20"/>
      <c r="BA87" s="22"/>
      <c r="BC87" s="80"/>
      <c r="BD87" s="80"/>
      <c r="BE87" s="80"/>
      <c r="BF87" s="80"/>
      <c r="BG87" s="2" t="str">
        <f t="shared" si="11"/>
        <v/>
      </c>
      <c r="BH87" s="78">
        <f t="shared" si="10"/>
        <v>0</v>
      </c>
    </row>
    <row r="88" spans="2:60" x14ac:dyDescent="0.2">
      <c r="B88" s="14">
        <f t="shared" si="4"/>
        <v>80</v>
      </c>
      <c r="C88" s="15" t="str">
        <f>CONCATENATE('Data Sheet'!$B$8,'Data Sheet'!$G$2)</f>
        <v>" HWDP</v>
      </c>
      <c r="D88" s="95" t="str">
        <f t="shared" si="12"/>
        <v/>
      </c>
      <c r="E88" s="15" t="str">
        <f>IF('Sum HWDP'!$D$10="TH-Hill DS-1 Vol 3 CAT 2: Clean and Visual Ends only","N/A","OK")</f>
        <v>OK</v>
      </c>
      <c r="F88" s="15" t="str">
        <f>IF('Sum HWDP'!$D$10="TH-Hill DS-1 Vol 3 CAT 2: Clean and Visual Ends only","N/A","OK")</f>
        <v>OK</v>
      </c>
      <c r="G88" s="17"/>
      <c r="H88" s="17"/>
      <c r="I88" s="17" t="s">
        <v>51</v>
      </c>
      <c r="J88" s="17" t="str">
        <f t="shared" si="13"/>
        <v>OK</v>
      </c>
      <c r="K88" s="17" t="str">
        <f t="shared" si="14"/>
        <v>OK</v>
      </c>
      <c r="L88" s="17" t="str">
        <f>IF('Data Sheet'!$B$9="NC-50","N/A","OK")</f>
        <v>OK</v>
      </c>
      <c r="M88" s="17" t="str">
        <f>IF('Data Sheet'!$B$9="NC-50","N/A","OK")</f>
        <v>OK</v>
      </c>
      <c r="N88" s="23" t="str">
        <f>IF(BO88&lt;&gt;"",
    IF(INT('Data Sheet'!$A$19)=INT('Data Sheet'!$B$19),
        --(INT('Data Sheet'!$A$19) &amp; "." &amp; BO88),
        IF(AND((--(INT('Data Sheet'!$A$19) &amp; "." &amp; BO88)&gt;=--('Data Sheet'!$A$19)), (--(INT('Data Sheet'!$A$19) &amp; "." &amp; BO88)&lt;=--('Data Sheet'!$B$19))),
            --(INT('Data Sheet'!$A$19) &amp; "." &amp; BO88),
            --(INT('Data Sheet'!$B$19) &amp; "." &amp; BO88)
        )
    ),
    IF(BN88&lt;&gt;"",
        IF(INT('Data Sheet'!$A$19)=INT('Data Sheet'!$B$19),
            --(INT('Data Sheet'!$A$19) &amp; "." &amp; LEFT(BN88,3)),
            IF(AND((--(INT('Data Sheet'!$A$19) &amp; "." &amp; LEFT(BN88,3))&gt;=--('Data Sheet'!$A$19)), (--(INT('Data Sheet'!$A$19) &amp; "." &amp; LEFT(BN88,3))&lt;=--('Data Sheet'!$B$19))),
                --(INT('Data Sheet'!$A$19) &amp; "." &amp; LEFT(BN88,3)),
                --(INT('Data Sheet'!$B$19) &amp; "." &amp; LEFT(BN88,3))
            )
        ),
        "OK"
    )
)</f>
        <v>OK</v>
      </c>
      <c r="O88" s="23" t="str">
        <f>IF(BP88&lt;&gt;"",
    IF(INT('Data Sheet'!$A$19)=INT('Data Sheet'!$B$19),
        --(INT('Data Sheet'!$A$19) &amp; "." &amp; BP88),
        IF(AND((--(INT('Data Sheet'!$A$19) &amp; "." &amp; BP88)&gt;=--('Data Sheet'!$A$19)), (--(INT('Data Sheet'!$A$19) &amp; "." &amp; BP88)&lt;=--('Data Sheet'!$B$19))),
            --(INT('Data Sheet'!$A$19) &amp; "." &amp; BP88),
            --(INT('Data Sheet'!$B$19) &amp; "." &amp; BP88)
        )
    ),
    IF(BN88&lt;&gt;"",
        IF(INT('Data Sheet'!$A$19)=INT('Data Sheet'!$B$19),
            --(INT('Data Sheet'!$A$19) &amp; "." &amp; RIGHT(BN88,3)),
            IF(AND((--(INT('Data Sheet'!$A$19) &amp; "." &amp; RIGHT(BN88,3))&gt;=--('Data Sheet'!$A$19)), (--(INT('Data Sheet'!$A$19) &amp; "." &amp; RIGHT(BN88,3))&lt;=--('Data Sheet'!$B$19))),
                --(INT('Data Sheet'!$A$19) &amp; "." &amp; RIGHT(BN88,3)),
                --(INT('Data Sheet'!$B$19) &amp; "." &amp; RIGHT(BN88,3))
            )
        ),
        "OK"
    )
)</f>
        <v>OK</v>
      </c>
      <c r="P88" s="23" t="str">
        <f>IF(BR88&lt;&gt;"",
    IF(INT('Data Sheet'!$A$19)=INT('Data Sheet'!$B$15),
        --(INT('Data Sheet'!$A$15) &amp; "." &amp; BR88),
        IF(AND((--(INT('Data Sheet'!$A$15) &amp; "." &amp; BR88)&gt;=--('Data Sheet'!$A$15)), (--(INT('Data Sheet'!$A$15) &amp; "." &amp; BR88)&lt;=--('Data Sheet'!$B$15))),
            --(INT('Data Sheet'!$A$15) &amp; "." &amp; BR88),
            --(INT('Data Sheet'!$B$15) &amp; "." &amp; BR88)
        )
    ),
    IF(BQ88&lt;&gt;"",
        IF(INT('Data Sheet'!$A$15)=INT('Data Sheet'!$B$15),
            --(INT('Data Sheet'!$A$15) &amp; "." &amp; LEFT(BQ88,3)),
            IF(AND((--(INT('Data Sheet'!$A$15) &amp; "." &amp; LEFT(BQ88,3))&gt;=--('Data Sheet'!$A$15)), (--(INT('Data Sheet'!$A$15) &amp; "." &amp; LEFT(BQ88,3))&lt;=--('Data Sheet'!$B$15))),
                --(INT('Data Sheet'!$A$15) &amp; "." &amp; LEFT(BQ88,3)),
                --(INT('Data Sheet'!$B$15) &amp; "." &amp; LEFT(BQ88,3))
            )
        ),
        "OK"
    )
)</f>
        <v>OK</v>
      </c>
      <c r="Q88" s="23" t="str">
        <f>IF(BS88&lt;&gt;"",
    IF(INT('Data Sheet'!$A$19)=INT('Data Sheet'!$B$15),
        --(INT('Data Sheet'!$A$15) &amp; "." &amp; BS88),
        IF(AND((--(INT('Data Sheet'!$A$15) &amp; "." &amp; BS88)&gt;=--('Data Sheet'!$A$15)), (--(INT('Data Sheet'!$A$15) &amp; "." &amp; BS88)&lt;=--('Data Sheet'!$B$15))),
            --(INT('Data Sheet'!$A$15) &amp; "." &amp; BS88),
            --(INT('Data Sheet'!$B$15) &amp; "." &amp; BS88)
        )
    ),
    IF(BQ88&lt;&gt;"",
        IF(INT('Data Sheet'!$A$15)=INT('Data Sheet'!$B$15),
            --(INT('Data Sheet'!$A$15) &amp; "." &amp; RIGHT(BQ88,3)),
            IF(AND((--(INT('Data Sheet'!$A$15) &amp; "." &amp; RIGHT(BQ88,3))&gt;=--('Data Sheet'!$A$15)), (--(INT('Data Sheet'!$A$15) &amp; "." &amp; RIGHT(BQ88,3))&lt;=--('Data Sheet'!$B$15))),
                --(INT('Data Sheet'!$A$15) &amp; "." &amp; RIGHT(BQ88,3)),
                --(INT('Data Sheet'!$B$15) &amp; "." &amp; RIGHT(BQ88,3))
            )
        ),
        "OK"
    )
)</f>
        <v>OK</v>
      </c>
      <c r="R88" s="20"/>
      <c r="S88" s="20"/>
      <c r="T88" s="20"/>
      <c r="U88" s="20"/>
      <c r="V88" s="20"/>
      <c r="W88" s="20"/>
      <c r="X88" s="20"/>
      <c r="Y88" s="20"/>
      <c r="Z88" s="20"/>
      <c r="AA88" s="55"/>
      <c r="AB88" s="55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1"/>
      <c r="AR88" s="21"/>
      <c r="AS88" s="21"/>
      <c r="AT88" s="21"/>
      <c r="AU88" s="21"/>
      <c r="AV88" s="21"/>
      <c r="AW88" s="22"/>
      <c r="AX88" s="99"/>
      <c r="AY88" s="20"/>
      <c r="AZ88" s="20"/>
      <c r="BA88" s="22"/>
      <c r="BC88" s="80"/>
      <c r="BD88" s="80"/>
      <c r="BE88" s="80"/>
      <c r="BF88" s="80"/>
      <c r="BG88" s="2" t="str">
        <f t="shared" si="11"/>
        <v/>
      </c>
      <c r="BH88" s="78">
        <f t="shared" si="10"/>
        <v>0</v>
      </c>
    </row>
    <row r="89" spans="2:60" x14ac:dyDescent="0.2">
      <c r="B89" s="14">
        <f t="shared" si="4"/>
        <v>81</v>
      </c>
      <c r="C89" s="15" t="str">
        <f>CONCATENATE('Data Sheet'!$B$8,'Data Sheet'!$G$2)</f>
        <v>" HWDP</v>
      </c>
      <c r="D89" s="95" t="str">
        <f t="shared" si="12"/>
        <v/>
      </c>
      <c r="E89" s="15" t="str">
        <f>IF('Sum HWDP'!$D$10="TH-Hill DS-1 Vol 3 CAT 2: Clean and Visual Ends only","N/A","OK")</f>
        <v>OK</v>
      </c>
      <c r="F89" s="15" t="str">
        <f>IF('Sum HWDP'!$D$10="TH-Hill DS-1 Vol 3 CAT 2: Clean and Visual Ends only","N/A","OK")</f>
        <v>OK</v>
      </c>
      <c r="G89" s="17"/>
      <c r="H89" s="17"/>
      <c r="I89" s="17" t="s">
        <v>51</v>
      </c>
      <c r="J89" s="17" t="str">
        <f t="shared" si="13"/>
        <v>OK</v>
      </c>
      <c r="K89" s="17" t="str">
        <f t="shared" si="14"/>
        <v>OK</v>
      </c>
      <c r="L89" s="17" t="str">
        <f>IF('Data Sheet'!$B$9="NC-50","N/A","OK")</f>
        <v>OK</v>
      </c>
      <c r="M89" s="17" t="str">
        <f>IF('Data Sheet'!$B$9="NC-50","N/A","OK")</f>
        <v>OK</v>
      </c>
      <c r="N89" s="23" t="str">
        <f>IF(BO89&lt;&gt;"",
    IF(INT('Data Sheet'!$A$19)=INT('Data Sheet'!$B$19),
        --(INT('Data Sheet'!$A$19) &amp; "." &amp; BO89),
        IF(AND((--(INT('Data Sheet'!$A$19) &amp; "." &amp; BO89)&gt;=--('Data Sheet'!$A$19)), (--(INT('Data Sheet'!$A$19) &amp; "." &amp; BO89)&lt;=--('Data Sheet'!$B$19))),
            --(INT('Data Sheet'!$A$19) &amp; "." &amp; BO89),
            --(INT('Data Sheet'!$B$19) &amp; "." &amp; BO89)
        )
    ),
    IF(BN89&lt;&gt;"",
        IF(INT('Data Sheet'!$A$19)=INT('Data Sheet'!$B$19),
            --(INT('Data Sheet'!$A$19) &amp; "." &amp; LEFT(BN89,3)),
            IF(AND((--(INT('Data Sheet'!$A$19) &amp; "." &amp; LEFT(BN89,3))&gt;=--('Data Sheet'!$A$19)), (--(INT('Data Sheet'!$A$19) &amp; "." &amp; LEFT(BN89,3))&lt;=--('Data Sheet'!$B$19))),
                --(INT('Data Sheet'!$A$19) &amp; "." &amp; LEFT(BN89,3)),
                --(INT('Data Sheet'!$B$19) &amp; "." &amp; LEFT(BN89,3))
            )
        ),
        "OK"
    )
)</f>
        <v>OK</v>
      </c>
      <c r="O89" s="23" t="str">
        <f>IF(BP89&lt;&gt;"",
    IF(INT('Data Sheet'!$A$19)=INT('Data Sheet'!$B$19),
        --(INT('Data Sheet'!$A$19) &amp; "." &amp; BP89),
        IF(AND((--(INT('Data Sheet'!$A$19) &amp; "." &amp; BP89)&gt;=--('Data Sheet'!$A$19)), (--(INT('Data Sheet'!$A$19) &amp; "." &amp; BP89)&lt;=--('Data Sheet'!$B$19))),
            --(INT('Data Sheet'!$A$19) &amp; "." &amp; BP89),
            --(INT('Data Sheet'!$B$19) &amp; "." &amp; BP89)
        )
    ),
    IF(BN89&lt;&gt;"",
        IF(INT('Data Sheet'!$A$19)=INT('Data Sheet'!$B$19),
            --(INT('Data Sheet'!$A$19) &amp; "." &amp; RIGHT(BN89,3)),
            IF(AND((--(INT('Data Sheet'!$A$19) &amp; "." &amp; RIGHT(BN89,3))&gt;=--('Data Sheet'!$A$19)), (--(INT('Data Sheet'!$A$19) &amp; "." &amp; RIGHT(BN89,3))&lt;=--('Data Sheet'!$B$19))),
                --(INT('Data Sheet'!$A$19) &amp; "." &amp; RIGHT(BN89,3)),
                --(INT('Data Sheet'!$B$19) &amp; "." &amp; RIGHT(BN89,3))
            )
        ),
        "OK"
    )
)</f>
        <v>OK</v>
      </c>
      <c r="P89" s="23" t="str">
        <f>IF(BR89&lt;&gt;"",
    IF(INT('Data Sheet'!$A$19)=INT('Data Sheet'!$B$15),
        --(INT('Data Sheet'!$A$15) &amp; "." &amp; BR89),
        IF(AND((--(INT('Data Sheet'!$A$15) &amp; "." &amp; BR89)&gt;=--('Data Sheet'!$A$15)), (--(INT('Data Sheet'!$A$15) &amp; "." &amp; BR89)&lt;=--('Data Sheet'!$B$15))),
            --(INT('Data Sheet'!$A$15) &amp; "." &amp; BR89),
            --(INT('Data Sheet'!$B$15) &amp; "." &amp; BR89)
        )
    ),
    IF(BQ89&lt;&gt;"",
        IF(INT('Data Sheet'!$A$15)=INT('Data Sheet'!$B$15),
            --(INT('Data Sheet'!$A$15) &amp; "." &amp; LEFT(BQ89,3)),
            IF(AND((--(INT('Data Sheet'!$A$15) &amp; "." &amp; LEFT(BQ89,3))&gt;=--('Data Sheet'!$A$15)), (--(INT('Data Sheet'!$A$15) &amp; "." &amp; LEFT(BQ89,3))&lt;=--('Data Sheet'!$B$15))),
                --(INT('Data Sheet'!$A$15) &amp; "." &amp; LEFT(BQ89,3)),
                --(INT('Data Sheet'!$B$15) &amp; "." &amp; LEFT(BQ89,3))
            )
        ),
        "OK"
    )
)</f>
        <v>OK</v>
      </c>
      <c r="Q89" s="23" t="str">
        <f>IF(BS89&lt;&gt;"",
    IF(INT('Data Sheet'!$A$19)=INT('Data Sheet'!$B$15),
        --(INT('Data Sheet'!$A$15) &amp; "." &amp; BS89),
        IF(AND((--(INT('Data Sheet'!$A$15) &amp; "." &amp; BS89)&gt;=--('Data Sheet'!$A$15)), (--(INT('Data Sheet'!$A$15) &amp; "." &amp; BS89)&lt;=--('Data Sheet'!$B$15))),
            --(INT('Data Sheet'!$A$15) &amp; "." &amp; BS89),
            --(INT('Data Sheet'!$B$15) &amp; "." &amp; BS89)
        )
    ),
    IF(BQ89&lt;&gt;"",
        IF(INT('Data Sheet'!$A$15)=INT('Data Sheet'!$B$15),
            --(INT('Data Sheet'!$A$15) &amp; "." &amp; RIGHT(BQ89,3)),
            IF(AND((--(INT('Data Sheet'!$A$15) &amp; "." &amp; RIGHT(BQ89,3))&gt;=--('Data Sheet'!$A$15)), (--(INT('Data Sheet'!$A$15) &amp; "." &amp; RIGHT(BQ89,3))&lt;=--('Data Sheet'!$B$15))),
                --(INT('Data Sheet'!$A$15) &amp; "." &amp; RIGHT(BQ89,3)),
                --(INT('Data Sheet'!$B$15) &amp; "." &amp; RIGHT(BQ89,3))
            )
        ),
        "OK"
    )
)</f>
        <v>OK</v>
      </c>
      <c r="R89" s="20"/>
      <c r="S89" s="20"/>
      <c r="T89" s="20"/>
      <c r="U89" s="20"/>
      <c r="V89" s="20"/>
      <c r="W89" s="20"/>
      <c r="X89" s="20"/>
      <c r="Y89" s="20"/>
      <c r="Z89" s="20"/>
      <c r="AA89" s="55"/>
      <c r="AB89" s="55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1"/>
      <c r="AR89" s="21"/>
      <c r="AS89" s="21"/>
      <c r="AT89" s="21"/>
      <c r="AU89" s="21"/>
      <c r="AV89" s="21"/>
      <c r="AW89" s="22"/>
      <c r="AX89" s="99"/>
      <c r="AY89" s="20"/>
      <c r="AZ89" s="20"/>
      <c r="BA89" s="22"/>
      <c r="BC89" s="80"/>
      <c r="BD89" s="80"/>
      <c r="BE89" s="80"/>
      <c r="BF89" s="80"/>
      <c r="BG89" s="2" t="str">
        <f t="shared" si="11"/>
        <v/>
      </c>
      <c r="BH89" s="78">
        <f t="shared" si="10"/>
        <v>0</v>
      </c>
    </row>
    <row r="90" spans="2:60" x14ac:dyDescent="0.2">
      <c r="B90" s="14">
        <f t="shared" si="4"/>
        <v>82</v>
      </c>
      <c r="C90" s="15" t="str">
        <f>CONCATENATE('Data Sheet'!$B$8,'Data Sheet'!$G$2)</f>
        <v>" HWDP</v>
      </c>
      <c r="D90" s="95" t="str">
        <f t="shared" si="12"/>
        <v/>
      </c>
      <c r="E90" s="15" t="str">
        <f>IF('Sum HWDP'!$D$10="TH-Hill DS-1 Vol 3 CAT 2: Clean and Visual Ends only","N/A","OK")</f>
        <v>OK</v>
      </c>
      <c r="F90" s="15" t="str">
        <f>IF('Sum HWDP'!$D$10="TH-Hill DS-1 Vol 3 CAT 2: Clean and Visual Ends only","N/A","OK")</f>
        <v>OK</v>
      </c>
      <c r="G90" s="17"/>
      <c r="H90" s="17"/>
      <c r="I90" s="17" t="s">
        <v>51</v>
      </c>
      <c r="J90" s="17" t="str">
        <f t="shared" si="13"/>
        <v>OK</v>
      </c>
      <c r="K90" s="17" t="str">
        <f t="shared" si="14"/>
        <v>OK</v>
      </c>
      <c r="L90" s="17" t="str">
        <f>IF('Data Sheet'!$B$9="NC-50","N/A","OK")</f>
        <v>OK</v>
      </c>
      <c r="M90" s="17" t="str">
        <f>IF('Data Sheet'!$B$9="NC-50","N/A","OK")</f>
        <v>OK</v>
      </c>
      <c r="N90" s="23" t="str">
        <f>IF(BO90&lt;&gt;"",
    IF(INT('Data Sheet'!$A$19)=INT('Data Sheet'!$B$19),
        --(INT('Data Sheet'!$A$19) &amp; "." &amp; BO90),
        IF(AND((--(INT('Data Sheet'!$A$19) &amp; "." &amp; BO90)&gt;=--('Data Sheet'!$A$19)), (--(INT('Data Sheet'!$A$19) &amp; "." &amp; BO90)&lt;=--('Data Sheet'!$B$19))),
            --(INT('Data Sheet'!$A$19) &amp; "." &amp; BO90),
            --(INT('Data Sheet'!$B$19) &amp; "." &amp; BO90)
        )
    ),
    IF(BN90&lt;&gt;"",
        IF(INT('Data Sheet'!$A$19)=INT('Data Sheet'!$B$19),
            --(INT('Data Sheet'!$A$19) &amp; "." &amp; LEFT(BN90,3)),
            IF(AND((--(INT('Data Sheet'!$A$19) &amp; "." &amp; LEFT(BN90,3))&gt;=--('Data Sheet'!$A$19)), (--(INT('Data Sheet'!$A$19) &amp; "." &amp; LEFT(BN90,3))&lt;=--('Data Sheet'!$B$19))),
                --(INT('Data Sheet'!$A$19) &amp; "." &amp; LEFT(BN90,3)),
                --(INT('Data Sheet'!$B$19) &amp; "." &amp; LEFT(BN90,3))
            )
        ),
        "OK"
    )
)</f>
        <v>OK</v>
      </c>
      <c r="O90" s="23" t="str">
        <f>IF(BP90&lt;&gt;"",
    IF(INT('Data Sheet'!$A$19)=INT('Data Sheet'!$B$19),
        --(INT('Data Sheet'!$A$19) &amp; "." &amp; BP90),
        IF(AND((--(INT('Data Sheet'!$A$19) &amp; "." &amp; BP90)&gt;=--('Data Sheet'!$A$19)), (--(INT('Data Sheet'!$A$19) &amp; "." &amp; BP90)&lt;=--('Data Sheet'!$B$19))),
            --(INT('Data Sheet'!$A$19) &amp; "." &amp; BP90),
            --(INT('Data Sheet'!$B$19) &amp; "." &amp; BP90)
        )
    ),
    IF(BN90&lt;&gt;"",
        IF(INT('Data Sheet'!$A$19)=INT('Data Sheet'!$B$19),
            --(INT('Data Sheet'!$A$19) &amp; "." &amp; RIGHT(BN90,3)),
            IF(AND((--(INT('Data Sheet'!$A$19) &amp; "." &amp; RIGHT(BN90,3))&gt;=--('Data Sheet'!$A$19)), (--(INT('Data Sheet'!$A$19) &amp; "." &amp; RIGHT(BN90,3))&lt;=--('Data Sheet'!$B$19))),
                --(INT('Data Sheet'!$A$19) &amp; "." &amp; RIGHT(BN90,3)),
                --(INT('Data Sheet'!$B$19) &amp; "." &amp; RIGHT(BN90,3))
            )
        ),
        "OK"
    )
)</f>
        <v>OK</v>
      </c>
      <c r="P90" s="23" t="str">
        <f>IF(BR90&lt;&gt;"",
    IF(INT('Data Sheet'!$A$19)=INT('Data Sheet'!$B$15),
        --(INT('Data Sheet'!$A$15) &amp; "." &amp; BR90),
        IF(AND((--(INT('Data Sheet'!$A$15) &amp; "." &amp; BR90)&gt;=--('Data Sheet'!$A$15)), (--(INT('Data Sheet'!$A$15) &amp; "." &amp; BR90)&lt;=--('Data Sheet'!$B$15))),
            --(INT('Data Sheet'!$A$15) &amp; "." &amp; BR90),
            --(INT('Data Sheet'!$B$15) &amp; "." &amp; BR90)
        )
    ),
    IF(BQ90&lt;&gt;"",
        IF(INT('Data Sheet'!$A$15)=INT('Data Sheet'!$B$15),
            --(INT('Data Sheet'!$A$15) &amp; "." &amp; LEFT(BQ90,3)),
            IF(AND((--(INT('Data Sheet'!$A$15) &amp; "." &amp; LEFT(BQ90,3))&gt;=--('Data Sheet'!$A$15)), (--(INT('Data Sheet'!$A$15) &amp; "." &amp; LEFT(BQ90,3))&lt;=--('Data Sheet'!$B$15))),
                --(INT('Data Sheet'!$A$15) &amp; "." &amp; LEFT(BQ90,3)),
                --(INT('Data Sheet'!$B$15) &amp; "." &amp; LEFT(BQ90,3))
            )
        ),
        "OK"
    )
)</f>
        <v>OK</v>
      </c>
      <c r="Q90" s="23" t="str">
        <f>IF(BS90&lt;&gt;"",
    IF(INT('Data Sheet'!$A$19)=INT('Data Sheet'!$B$15),
        --(INT('Data Sheet'!$A$15) &amp; "." &amp; BS90),
        IF(AND((--(INT('Data Sheet'!$A$15) &amp; "." &amp; BS90)&gt;=--('Data Sheet'!$A$15)), (--(INT('Data Sheet'!$A$15) &amp; "." &amp; BS90)&lt;=--('Data Sheet'!$B$15))),
            --(INT('Data Sheet'!$A$15) &amp; "." &amp; BS90),
            --(INT('Data Sheet'!$B$15) &amp; "." &amp; BS90)
        )
    ),
    IF(BQ90&lt;&gt;"",
        IF(INT('Data Sheet'!$A$15)=INT('Data Sheet'!$B$15),
            --(INT('Data Sheet'!$A$15) &amp; "." &amp; RIGHT(BQ90,3)),
            IF(AND((--(INT('Data Sheet'!$A$15) &amp; "." &amp; RIGHT(BQ90,3))&gt;=--('Data Sheet'!$A$15)), (--(INT('Data Sheet'!$A$15) &amp; "." &amp; RIGHT(BQ90,3))&lt;=--('Data Sheet'!$B$15))),
                --(INT('Data Sheet'!$A$15) &amp; "." &amp; RIGHT(BQ90,3)),
                --(INT('Data Sheet'!$B$15) &amp; "." &amp; RIGHT(BQ90,3))
            )
        ),
        "OK"
    )
)</f>
        <v>OK</v>
      </c>
      <c r="R90" s="20"/>
      <c r="S90" s="20"/>
      <c r="T90" s="20"/>
      <c r="U90" s="20"/>
      <c r="V90" s="20"/>
      <c r="W90" s="20"/>
      <c r="X90" s="20"/>
      <c r="Y90" s="20"/>
      <c r="Z90" s="20"/>
      <c r="AA90" s="55"/>
      <c r="AB90" s="55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1"/>
      <c r="AR90" s="21"/>
      <c r="AS90" s="21"/>
      <c r="AT90" s="21"/>
      <c r="AU90" s="21"/>
      <c r="AV90" s="21"/>
      <c r="AW90" s="22"/>
      <c r="AX90" s="99"/>
      <c r="AY90" s="20"/>
      <c r="AZ90" s="20"/>
      <c r="BA90" s="22"/>
      <c r="BC90" s="80"/>
      <c r="BD90" s="80"/>
      <c r="BE90" s="80"/>
      <c r="BF90" s="80"/>
      <c r="BG90" s="2" t="str">
        <f t="shared" si="11"/>
        <v/>
      </c>
      <c r="BH90" s="78">
        <f t="shared" si="10"/>
        <v>0</v>
      </c>
    </row>
    <row r="91" spans="2:60" x14ac:dyDescent="0.2">
      <c r="B91" s="14">
        <f t="shared" si="4"/>
        <v>83</v>
      </c>
      <c r="C91" s="15" t="str">
        <f>CONCATENATE('Data Sheet'!$B$8,'Data Sheet'!$G$2)</f>
        <v>" HWDP</v>
      </c>
      <c r="D91" s="95" t="str">
        <f t="shared" si="12"/>
        <v/>
      </c>
      <c r="E91" s="15" t="str">
        <f>IF('Sum HWDP'!$D$10="TH-Hill DS-1 Vol 3 CAT 2: Clean and Visual Ends only","N/A","OK")</f>
        <v>OK</v>
      </c>
      <c r="F91" s="15" t="str">
        <f>IF('Sum HWDP'!$D$10="TH-Hill DS-1 Vol 3 CAT 2: Clean and Visual Ends only","N/A","OK")</f>
        <v>OK</v>
      </c>
      <c r="G91" s="17"/>
      <c r="H91" s="17"/>
      <c r="I91" s="17" t="s">
        <v>51</v>
      </c>
      <c r="J91" s="17" t="str">
        <f t="shared" si="13"/>
        <v>OK</v>
      </c>
      <c r="K91" s="17" t="str">
        <f t="shared" si="14"/>
        <v>OK</v>
      </c>
      <c r="L91" s="17" t="str">
        <f>IF('Data Sheet'!$B$9="NC-50","N/A","OK")</f>
        <v>OK</v>
      </c>
      <c r="M91" s="17" t="str">
        <f>IF('Data Sheet'!$B$9="NC-50","N/A","OK")</f>
        <v>OK</v>
      </c>
      <c r="N91" s="23" t="str">
        <f>IF(BO91&lt;&gt;"",
    IF(INT('Data Sheet'!$A$19)=INT('Data Sheet'!$B$19),
        --(INT('Data Sheet'!$A$19) &amp; "." &amp; BO91),
        IF(AND((--(INT('Data Sheet'!$A$19) &amp; "." &amp; BO91)&gt;=--('Data Sheet'!$A$19)), (--(INT('Data Sheet'!$A$19) &amp; "." &amp; BO91)&lt;=--('Data Sheet'!$B$19))),
            --(INT('Data Sheet'!$A$19) &amp; "." &amp; BO91),
            --(INT('Data Sheet'!$B$19) &amp; "." &amp; BO91)
        )
    ),
    IF(BN91&lt;&gt;"",
        IF(INT('Data Sheet'!$A$19)=INT('Data Sheet'!$B$19),
            --(INT('Data Sheet'!$A$19) &amp; "." &amp; LEFT(BN91,3)),
            IF(AND((--(INT('Data Sheet'!$A$19) &amp; "." &amp; LEFT(BN91,3))&gt;=--('Data Sheet'!$A$19)), (--(INT('Data Sheet'!$A$19) &amp; "." &amp; LEFT(BN91,3))&lt;=--('Data Sheet'!$B$19))),
                --(INT('Data Sheet'!$A$19) &amp; "." &amp; LEFT(BN91,3)),
                --(INT('Data Sheet'!$B$19) &amp; "." &amp; LEFT(BN91,3))
            )
        ),
        "OK"
    )
)</f>
        <v>OK</v>
      </c>
      <c r="O91" s="23" t="str">
        <f>IF(BP91&lt;&gt;"",
    IF(INT('Data Sheet'!$A$19)=INT('Data Sheet'!$B$19),
        --(INT('Data Sheet'!$A$19) &amp; "." &amp; BP91),
        IF(AND((--(INT('Data Sheet'!$A$19) &amp; "." &amp; BP91)&gt;=--('Data Sheet'!$A$19)), (--(INT('Data Sheet'!$A$19) &amp; "." &amp; BP91)&lt;=--('Data Sheet'!$B$19))),
            --(INT('Data Sheet'!$A$19) &amp; "." &amp; BP91),
            --(INT('Data Sheet'!$B$19) &amp; "." &amp; BP91)
        )
    ),
    IF(BN91&lt;&gt;"",
        IF(INT('Data Sheet'!$A$19)=INT('Data Sheet'!$B$19),
            --(INT('Data Sheet'!$A$19) &amp; "." &amp; RIGHT(BN91,3)),
            IF(AND((--(INT('Data Sheet'!$A$19) &amp; "." &amp; RIGHT(BN91,3))&gt;=--('Data Sheet'!$A$19)), (--(INT('Data Sheet'!$A$19) &amp; "." &amp; RIGHT(BN91,3))&lt;=--('Data Sheet'!$B$19))),
                --(INT('Data Sheet'!$A$19) &amp; "." &amp; RIGHT(BN91,3)),
                --(INT('Data Sheet'!$B$19) &amp; "." &amp; RIGHT(BN91,3))
            )
        ),
        "OK"
    )
)</f>
        <v>OK</v>
      </c>
      <c r="P91" s="23" t="str">
        <f>IF(BR91&lt;&gt;"",
    IF(INT('Data Sheet'!$A$19)=INT('Data Sheet'!$B$15),
        --(INT('Data Sheet'!$A$15) &amp; "." &amp; BR91),
        IF(AND((--(INT('Data Sheet'!$A$15) &amp; "." &amp; BR91)&gt;=--('Data Sheet'!$A$15)), (--(INT('Data Sheet'!$A$15) &amp; "." &amp; BR91)&lt;=--('Data Sheet'!$B$15))),
            --(INT('Data Sheet'!$A$15) &amp; "." &amp; BR91),
            --(INT('Data Sheet'!$B$15) &amp; "." &amp; BR91)
        )
    ),
    IF(BQ91&lt;&gt;"",
        IF(INT('Data Sheet'!$A$15)=INT('Data Sheet'!$B$15),
            --(INT('Data Sheet'!$A$15) &amp; "." &amp; LEFT(BQ91,3)),
            IF(AND((--(INT('Data Sheet'!$A$15) &amp; "." &amp; LEFT(BQ91,3))&gt;=--('Data Sheet'!$A$15)), (--(INT('Data Sheet'!$A$15) &amp; "." &amp; LEFT(BQ91,3))&lt;=--('Data Sheet'!$B$15))),
                --(INT('Data Sheet'!$A$15) &amp; "." &amp; LEFT(BQ91,3)),
                --(INT('Data Sheet'!$B$15) &amp; "." &amp; LEFT(BQ91,3))
            )
        ),
        "OK"
    )
)</f>
        <v>OK</v>
      </c>
      <c r="Q91" s="23" t="str">
        <f>IF(BS91&lt;&gt;"",
    IF(INT('Data Sheet'!$A$19)=INT('Data Sheet'!$B$15),
        --(INT('Data Sheet'!$A$15) &amp; "." &amp; BS91),
        IF(AND((--(INT('Data Sheet'!$A$15) &amp; "." &amp; BS91)&gt;=--('Data Sheet'!$A$15)), (--(INT('Data Sheet'!$A$15) &amp; "." &amp; BS91)&lt;=--('Data Sheet'!$B$15))),
            --(INT('Data Sheet'!$A$15) &amp; "." &amp; BS91),
            --(INT('Data Sheet'!$B$15) &amp; "." &amp; BS91)
        )
    ),
    IF(BQ91&lt;&gt;"",
        IF(INT('Data Sheet'!$A$15)=INT('Data Sheet'!$B$15),
            --(INT('Data Sheet'!$A$15) &amp; "." &amp; RIGHT(BQ91,3)),
            IF(AND((--(INT('Data Sheet'!$A$15) &amp; "." &amp; RIGHT(BQ91,3))&gt;=--('Data Sheet'!$A$15)), (--(INT('Data Sheet'!$A$15) &amp; "." &amp; RIGHT(BQ91,3))&lt;=--('Data Sheet'!$B$15))),
                --(INT('Data Sheet'!$A$15) &amp; "." &amp; RIGHT(BQ91,3)),
                --(INT('Data Sheet'!$B$15) &amp; "." &amp; RIGHT(BQ91,3))
            )
        ),
        "OK"
    )
)</f>
        <v>OK</v>
      </c>
      <c r="R91" s="20"/>
      <c r="S91" s="20"/>
      <c r="T91" s="20"/>
      <c r="U91" s="20"/>
      <c r="V91" s="20"/>
      <c r="W91" s="20"/>
      <c r="X91" s="20"/>
      <c r="Y91" s="20"/>
      <c r="Z91" s="20"/>
      <c r="AA91" s="55"/>
      <c r="AB91" s="55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1"/>
      <c r="AR91" s="21"/>
      <c r="AS91" s="21"/>
      <c r="AT91" s="21"/>
      <c r="AU91" s="21"/>
      <c r="AV91" s="21"/>
      <c r="AW91" s="22"/>
      <c r="AX91" s="99"/>
      <c r="AY91" s="20"/>
      <c r="AZ91" s="20"/>
      <c r="BA91" s="22"/>
      <c r="BC91" s="80"/>
      <c r="BD91" s="80"/>
      <c r="BE91" s="80"/>
      <c r="BF91" s="80"/>
      <c r="BG91" s="2" t="str">
        <f t="shared" si="11"/>
        <v/>
      </c>
      <c r="BH91" s="78">
        <f t="shared" si="10"/>
        <v>0</v>
      </c>
    </row>
    <row r="92" spans="2:60" x14ac:dyDescent="0.2">
      <c r="B92" s="14">
        <f t="shared" si="4"/>
        <v>84</v>
      </c>
      <c r="C92" s="15" t="str">
        <f>CONCATENATE('Data Sheet'!$B$8,'Data Sheet'!$G$2)</f>
        <v>" HWDP</v>
      </c>
      <c r="D92" s="95" t="str">
        <f t="shared" si="12"/>
        <v/>
      </c>
      <c r="E92" s="15" t="str">
        <f>IF('Sum HWDP'!$D$10="TH-Hill DS-1 Vol 3 CAT 2: Clean and Visual Ends only","N/A","OK")</f>
        <v>OK</v>
      </c>
      <c r="F92" s="15" t="str">
        <f>IF('Sum HWDP'!$D$10="TH-Hill DS-1 Vol 3 CAT 2: Clean and Visual Ends only","N/A","OK")</f>
        <v>OK</v>
      </c>
      <c r="G92" s="17"/>
      <c r="H92" s="17"/>
      <c r="I92" s="17" t="s">
        <v>51</v>
      </c>
      <c r="J92" s="17" t="str">
        <f t="shared" si="13"/>
        <v>OK</v>
      </c>
      <c r="K92" s="17" t="str">
        <f t="shared" si="14"/>
        <v>OK</v>
      </c>
      <c r="L92" s="17" t="str">
        <f>IF('Data Sheet'!$B$9="NC-50","N/A","OK")</f>
        <v>OK</v>
      </c>
      <c r="M92" s="17" t="str">
        <f>IF('Data Sheet'!$B$9="NC-50","N/A","OK")</f>
        <v>OK</v>
      </c>
      <c r="N92" s="23" t="str">
        <f>IF(BO92&lt;&gt;"",
    IF(INT('Data Sheet'!$A$19)=INT('Data Sheet'!$B$19),
        --(INT('Data Sheet'!$A$19) &amp; "." &amp; BO92),
        IF(AND((--(INT('Data Sheet'!$A$19) &amp; "." &amp; BO92)&gt;=--('Data Sheet'!$A$19)), (--(INT('Data Sheet'!$A$19) &amp; "." &amp; BO92)&lt;=--('Data Sheet'!$B$19))),
            --(INT('Data Sheet'!$A$19) &amp; "." &amp; BO92),
            --(INT('Data Sheet'!$B$19) &amp; "." &amp; BO92)
        )
    ),
    IF(BN92&lt;&gt;"",
        IF(INT('Data Sheet'!$A$19)=INT('Data Sheet'!$B$19),
            --(INT('Data Sheet'!$A$19) &amp; "." &amp; LEFT(BN92,3)),
            IF(AND((--(INT('Data Sheet'!$A$19) &amp; "." &amp; LEFT(BN92,3))&gt;=--('Data Sheet'!$A$19)), (--(INT('Data Sheet'!$A$19) &amp; "." &amp; LEFT(BN92,3))&lt;=--('Data Sheet'!$B$19))),
                --(INT('Data Sheet'!$A$19) &amp; "." &amp; LEFT(BN92,3)),
                --(INT('Data Sheet'!$B$19) &amp; "." &amp; LEFT(BN92,3))
            )
        ),
        "OK"
    )
)</f>
        <v>OK</v>
      </c>
      <c r="O92" s="23" t="str">
        <f>IF(BP92&lt;&gt;"",
    IF(INT('Data Sheet'!$A$19)=INT('Data Sheet'!$B$19),
        --(INT('Data Sheet'!$A$19) &amp; "." &amp; BP92),
        IF(AND((--(INT('Data Sheet'!$A$19) &amp; "." &amp; BP92)&gt;=--('Data Sheet'!$A$19)), (--(INT('Data Sheet'!$A$19) &amp; "." &amp; BP92)&lt;=--('Data Sheet'!$B$19))),
            --(INT('Data Sheet'!$A$19) &amp; "." &amp; BP92),
            --(INT('Data Sheet'!$B$19) &amp; "." &amp; BP92)
        )
    ),
    IF(BN92&lt;&gt;"",
        IF(INT('Data Sheet'!$A$19)=INT('Data Sheet'!$B$19),
            --(INT('Data Sheet'!$A$19) &amp; "." &amp; RIGHT(BN92,3)),
            IF(AND((--(INT('Data Sheet'!$A$19) &amp; "." &amp; RIGHT(BN92,3))&gt;=--('Data Sheet'!$A$19)), (--(INT('Data Sheet'!$A$19) &amp; "." &amp; RIGHT(BN92,3))&lt;=--('Data Sheet'!$B$19))),
                --(INT('Data Sheet'!$A$19) &amp; "." &amp; RIGHT(BN92,3)),
                --(INT('Data Sheet'!$B$19) &amp; "." &amp; RIGHT(BN92,3))
            )
        ),
        "OK"
    )
)</f>
        <v>OK</v>
      </c>
      <c r="P92" s="23" t="str">
        <f>IF(BR92&lt;&gt;"",
    IF(INT('Data Sheet'!$A$19)=INT('Data Sheet'!$B$15),
        --(INT('Data Sheet'!$A$15) &amp; "." &amp; BR92),
        IF(AND((--(INT('Data Sheet'!$A$15) &amp; "." &amp; BR92)&gt;=--('Data Sheet'!$A$15)), (--(INT('Data Sheet'!$A$15) &amp; "." &amp; BR92)&lt;=--('Data Sheet'!$B$15))),
            --(INT('Data Sheet'!$A$15) &amp; "." &amp; BR92),
            --(INT('Data Sheet'!$B$15) &amp; "." &amp; BR92)
        )
    ),
    IF(BQ92&lt;&gt;"",
        IF(INT('Data Sheet'!$A$15)=INT('Data Sheet'!$B$15),
            --(INT('Data Sheet'!$A$15) &amp; "." &amp; LEFT(BQ92,3)),
            IF(AND((--(INT('Data Sheet'!$A$15) &amp; "." &amp; LEFT(BQ92,3))&gt;=--('Data Sheet'!$A$15)), (--(INT('Data Sheet'!$A$15) &amp; "." &amp; LEFT(BQ92,3))&lt;=--('Data Sheet'!$B$15))),
                --(INT('Data Sheet'!$A$15) &amp; "." &amp; LEFT(BQ92,3)),
                --(INT('Data Sheet'!$B$15) &amp; "." &amp; LEFT(BQ92,3))
            )
        ),
        "OK"
    )
)</f>
        <v>OK</v>
      </c>
      <c r="Q92" s="23" t="str">
        <f>IF(BS92&lt;&gt;"",
    IF(INT('Data Sheet'!$A$19)=INT('Data Sheet'!$B$15),
        --(INT('Data Sheet'!$A$15) &amp; "." &amp; BS92),
        IF(AND((--(INT('Data Sheet'!$A$15) &amp; "." &amp; BS92)&gt;=--('Data Sheet'!$A$15)), (--(INT('Data Sheet'!$A$15) &amp; "." &amp; BS92)&lt;=--('Data Sheet'!$B$15))),
            --(INT('Data Sheet'!$A$15) &amp; "." &amp; BS92),
            --(INT('Data Sheet'!$B$15) &amp; "." &amp; BS92)
        )
    ),
    IF(BQ92&lt;&gt;"",
        IF(INT('Data Sheet'!$A$15)=INT('Data Sheet'!$B$15),
            --(INT('Data Sheet'!$A$15) &amp; "." &amp; RIGHT(BQ92,3)),
            IF(AND((--(INT('Data Sheet'!$A$15) &amp; "." &amp; RIGHT(BQ92,3))&gt;=--('Data Sheet'!$A$15)), (--(INT('Data Sheet'!$A$15) &amp; "." &amp; RIGHT(BQ92,3))&lt;=--('Data Sheet'!$B$15))),
                --(INT('Data Sheet'!$A$15) &amp; "." &amp; RIGHT(BQ92,3)),
                --(INT('Data Sheet'!$B$15) &amp; "." &amp; RIGHT(BQ92,3))
            )
        ),
        "OK"
    )
)</f>
        <v>OK</v>
      </c>
      <c r="R92" s="20"/>
      <c r="S92" s="20"/>
      <c r="T92" s="20"/>
      <c r="U92" s="20"/>
      <c r="V92" s="20"/>
      <c r="W92" s="20"/>
      <c r="X92" s="20"/>
      <c r="Y92" s="20"/>
      <c r="Z92" s="20"/>
      <c r="AA92" s="55"/>
      <c r="AB92" s="55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1"/>
      <c r="AR92" s="21"/>
      <c r="AS92" s="21"/>
      <c r="AT92" s="21"/>
      <c r="AU92" s="21"/>
      <c r="AV92" s="21"/>
      <c r="AW92" s="22"/>
      <c r="AX92" s="99"/>
      <c r="AY92" s="20"/>
      <c r="AZ92" s="20"/>
      <c r="BA92" s="22"/>
      <c r="BC92" s="80"/>
      <c r="BD92" s="80"/>
      <c r="BE92" s="80"/>
      <c r="BF92" s="80"/>
      <c r="BG92" s="2" t="str">
        <f t="shared" si="11"/>
        <v/>
      </c>
      <c r="BH92" s="78">
        <f t="shared" si="10"/>
        <v>0</v>
      </c>
    </row>
    <row r="93" spans="2:60" x14ac:dyDescent="0.2">
      <c r="B93" s="14">
        <f t="shared" si="4"/>
        <v>85</v>
      </c>
      <c r="C93" s="15" t="str">
        <f>CONCATENATE('Data Sheet'!$B$8,'Data Sheet'!$G$2)</f>
        <v>" HWDP</v>
      </c>
      <c r="D93" s="95" t="str">
        <f t="shared" si="12"/>
        <v/>
      </c>
      <c r="E93" s="15" t="str">
        <f>IF('Sum HWDP'!$D$10="TH-Hill DS-1 Vol 3 CAT 2: Clean and Visual Ends only","N/A","OK")</f>
        <v>OK</v>
      </c>
      <c r="F93" s="15" t="str">
        <f>IF('Sum HWDP'!$D$10="TH-Hill DS-1 Vol 3 CAT 2: Clean and Visual Ends only","N/A","OK")</f>
        <v>OK</v>
      </c>
      <c r="G93" s="17"/>
      <c r="H93" s="17"/>
      <c r="I93" s="17" t="s">
        <v>51</v>
      </c>
      <c r="J93" s="17" t="str">
        <f t="shared" si="13"/>
        <v>OK</v>
      </c>
      <c r="K93" s="17" t="str">
        <f t="shared" si="14"/>
        <v>OK</v>
      </c>
      <c r="L93" s="17" t="str">
        <f>IF('Data Sheet'!$B$9="NC-50","N/A","OK")</f>
        <v>OK</v>
      </c>
      <c r="M93" s="17" t="str">
        <f>IF('Data Sheet'!$B$9="NC-50","N/A","OK")</f>
        <v>OK</v>
      </c>
      <c r="N93" s="23" t="str">
        <f>IF(BO93&lt;&gt;"",
    IF(INT('Data Sheet'!$A$19)=INT('Data Sheet'!$B$19),
        --(INT('Data Sheet'!$A$19) &amp; "." &amp; BO93),
        IF(AND((--(INT('Data Sheet'!$A$19) &amp; "." &amp; BO93)&gt;=--('Data Sheet'!$A$19)), (--(INT('Data Sheet'!$A$19) &amp; "." &amp; BO93)&lt;=--('Data Sheet'!$B$19))),
            --(INT('Data Sheet'!$A$19) &amp; "." &amp; BO93),
            --(INT('Data Sheet'!$B$19) &amp; "." &amp; BO93)
        )
    ),
    IF(BN93&lt;&gt;"",
        IF(INT('Data Sheet'!$A$19)=INT('Data Sheet'!$B$19),
            --(INT('Data Sheet'!$A$19) &amp; "." &amp; LEFT(BN93,3)),
            IF(AND((--(INT('Data Sheet'!$A$19) &amp; "." &amp; LEFT(BN93,3))&gt;=--('Data Sheet'!$A$19)), (--(INT('Data Sheet'!$A$19) &amp; "." &amp; LEFT(BN93,3))&lt;=--('Data Sheet'!$B$19))),
                --(INT('Data Sheet'!$A$19) &amp; "." &amp; LEFT(BN93,3)),
                --(INT('Data Sheet'!$B$19) &amp; "." &amp; LEFT(BN93,3))
            )
        ),
        "OK"
    )
)</f>
        <v>OK</v>
      </c>
      <c r="O93" s="23" t="str">
        <f>IF(BP93&lt;&gt;"",
    IF(INT('Data Sheet'!$A$19)=INT('Data Sheet'!$B$19),
        --(INT('Data Sheet'!$A$19) &amp; "." &amp; BP93),
        IF(AND((--(INT('Data Sheet'!$A$19) &amp; "." &amp; BP93)&gt;=--('Data Sheet'!$A$19)), (--(INT('Data Sheet'!$A$19) &amp; "." &amp; BP93)&lt;=--('Data Sheet'!$B$19))),
            --(INT('Data Sheet'!$A$19) &amp; "." &amp; BP93),
            --(INT('Data Sheet'!$B$19) &amp; "." &amp; BP93)
        )
    ),
    IF(BN93&lt;&gt;"",
        IF(INT('Data Sheet'!$A$19)=INT('Data Sheet'!$B$19),
            --(INT('Data Sheet'!$A$19) &amp; "." &amp; RIGHT(BN93,3)),
            IF(AND((--(INT('Data Sheet'!$A$19) &amp; "." &amp; RIGHT(BN93,3))&gt;=--('Data Sheet'!$A$19)), (--(INT('Data Sheet'!$A$19) &amp; "." &amp; RIGHT(BN93,3))&lt;=--('Data Sheet'!$B$19))),
                --(INT('Data Sheet'!$A$19) &amp; "." &amp; RIGHT(BN93,3)),
                --(INT('Data Sheet'!$B$19) &amp; "." &amp; RIGHT(BN93,3))
            )
        ),
        "OK"
    )
)</f>
        <v>OK</v>
      </c>
      <c r="P93" s="23" t="str">
        <f>IF(BR93&lt;&gt;"",
    IF(INT('Data Sheet'!$A$19)=INT('Data Sheet'!$B$15),
        --(INT('Data Sheet'!$A$15) &amp; "." &amp; BR93),
        IF(AND((--(INT('Data Sheet'!$A$15) &amp; "." &amp; BR93)&gt;=--('Data Sheet'!$A$15)), (--(INT('Data Sheet'!$A$15) &amp; "." &amp; BR93)&lt;=--('Data Sheet'!$B$15))),
            --(INT('Data Sheet'!$A$15) &amp; "." &amp; BR93),
            --(INT('Data Sheet'!$B$15) &amp; "." &amp; BR93)
        )
    ),
    IF(BQ93&lt;&gt;"",
        IF(INT('Data Sheet'!$A$15)=INT('Data Sheet'!$B$15),
            --(INT('Data Sheet'!$A$15) &amp; "." &amp; LEFT(BQ93,3)),
            IF(AND((--(INT('Data Sheet'!$A$15) &amp; "." &amp; LEFT(BQ93,3))&gt;=--('Data Sheet'!$A$15)), (--(INT('Data Sheet'!$A$15) &amp; "." &amp; LEFT(BQ93,3))&lt;=--('Data Sheet'!$B$15))),
                --(INT('Data Sheet'!$A$15) &amp; "." &amp; LEFT(BQ93,3)),
                --(INT('Data Sheet'!$B$15) &amp; "." &amp; LEFT(BQ93,3))
            )
        ),
        "OK"
    )
)</f>
        <v>OK</v>
      </c>
      <c r="Q93" s="23" t="str">
        <f>IF(BS93&lt;&gt;"",
    IF(INT('Data Sheet'!$A$19)=INT('Data Sheet'!$B$15),
        --(INT('Data Sheet'!$A$15) &amp; "." &amp; BS93),
        IF(AND((--(INT('Data Sheet'!$A$15) &amp; "." &amp; BS93)&gt;=--('Data Sheet'!$A$15)), (--(INT('Data Sheet'!$A$15) &amp; "." &amp; BS93)&lt;=--('Data Sheet'!$B$15))),
            --(INT('Data Sheet'!$A$15) &amp; "." &amp; BS93),
            --(INT('Data Sheet'!$B$15) &amp; "." &amp; BS93)
        )
    ),
    IF(BQ93&lt;&gt;"",
        IF(INT('Data Sheet'!$A$15)=INT('Data Sheet'!$B$15),
            --(INT('Data Sheet'!$A$15) &amp; "." &amp; RIGHT(BQ93,3)),
            IF(AND((--(INT('Data Sheet'!$A$15) &amp; "." &amp; RIGHT(BQ93,3))&gt;=--('Data Sheet'!$A$15)), (--(INT('Data Sheet'!$A$15) &amp; "." &amp; RIGHT(BQ93,3))&lt;=--('Data Sheet'!$B$15))),
                --(INT('Data Sheet'!$A$15) &amp; "." &amp; RIGHT(BQ93,3)),
                --(INT('Data Sheet'!$B$15) &amp; "." &amp; RIGHT(BQ93,3))
            )
        ),
        "OK"
    )
)</f>
        <v>OK</v>
      </c>
      <c r="R93" s="20"/>
      <c r="S93" s="20"/>
      <c r="T93" s="20"/>
      <c r="U93" s="20"/>
      <c r="V93" s="20"/>
      <c r="W93" s="20"/>
      <c r="X93" s="20"/>
      <c r="Y93" s="20"/>
      <c r="Z93" s="20"/>
      <c r="AA93" s="55"/>
      <c r="AB93" s="55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1"/>
      <c r="AR93" s="21"/>
      <c r="AS93" s="21"/>
      <c r="AT93" s="21"/>
      <c r="AU93" s="21"/>
      <c r="AV93" s="21"/>
      <c r="AW93" s="22"/>
      <c r="AX93" s="99"/>
      <c r="AY93" s="20"/>
      <c r="AZ93" s="20"/>
      <c r="BA93" s="22"/>
      <c r="BC93" s="80"/>
      <c r="BD93" s="80"/>
      <c r="BE93" s="80"/>
      <c r="BF93" s="80"/>
      <c r="BG93" s="2" t="str">
        <f t="shared" si="11"/>
        <v/>
      </c>
      <c r="BH93" s="78">
        <f t="shared" si="10"/>
        <v>0</v>
      </c>
    </row>
    <row r="94" spans="2:60" x14ac:dyDescent="0.2">
      <c r="B94" s="14">
        <f t="shared" si="4"/>
        <v>86</v>
      </c>
      <c r="C94" s="15" t="str">
        <f>CONCATENATE('Data Sheet'!$B$8,'Data Sheet'!$G$2)</f>
        <v>" HWDP</v>
      </c>
      <c r="D94" s="95" t="str">
        <f t="shared" si="12"/>
        <v/>
      </c>
      <c r="E94" s="15" t="str">
        <f>IF('Sum HWDP'!$D$10="TH-Hill DS-1 Vol 3 CAT 2: Clean and Visual Ends only","N/A","OK")</f>
        <v>OK</v>
      </c>
      <c r="F94" s="15" t="str">
        <f>IF('Sum HWDP'!$D$10="TH-Hill DS-1 Vol 3 CAT 2: Clean and Visual Ends only","N/A","OK")</f>
        <v>OK</v>
      </c>
      <c r="G94" s="17"/>
      <c r="H94" s="17"/>
      <c r="I94" s="17" t="s">
        <v>51</v>
      </c>
      <c r="J94" s="17" t="str">
        <f t="shared" si="13"/>
        <v>OK</v>
      </c>
      <c r="K94" s="17" t="str">
        <f t="shared" si="14"/>
        <v>OK</v>
      </c>
      <c r="L94" s="17" t="str">
        <f>IF('Data Sheet'!$B$9="NC-50","N/A","OK")</f>
        <v>OK</v>
      </c>
      <c r="M94" s="17" t="str">
        <f>IF('Data Sheet'!$B$9="NC-50","N/A","OK")</f>
        <v>OK</v>
      </c>
      <c r="N94" s="23" t="str">
        <f>IF(BO94&lt;&gt;"",
    IF(INT('Data Sheet'!$A$19)=INT('Data Sheet'!$B$19),
        --(INT('Data Sheet'!$A$19) &amp; "." &amp; BO94),
        IF(AND((--(INT('Data Sheet'!$A$19) &amp; "." &amp; BO94)&gt;=--('Data Sheet'!$A$19)), (--(INT('Data Sheet'!$A$19) &amp; "." &amp; BO94)&lt;=--('Data Sheet'!$B$19))),
            --(INT('Data Sheet'!$A$19) &amp; "." &amp; BO94),
            --(INT('Data Sheet'!$B$19) &amp; "." &amp; BO94)
        )
    ),
    IF(BN94&lt;&gt;"",
        IF(INT('Data Sheet'!$A$19)=INT('Data Sheet'!$B$19),
            --(INT('Data Sheet'!$A$19) &amp; "." &amp; LEFT(BN94,3)),
            IF(AND((--(INT('Data Sheet'!$A$19) &amp; "." &amp; LEFT(BN94,3))&gt;=--('Data Sheet'!$A$19)), (--(INT('Data Sheet'!$A$19) &amp; "." &amp; LEFT(BN94,3))&lt;=--('Data Sheet'!$B$19))),
                --(INT('Data Sheet'!$A$19) &amp; "." &amp; LEFT(BN94,3)),
                --(INT('Data Sheet'!$B$19) &amp; "." &amp; LEFT(BN94,3))
            )
        ),
        "OK"
    )
)</f>
        <v>OK</v>
      </c>
      <c r="O94" s="23" t="str">
        <f>IF(BP94&lt;&gt;"",
    IF(INT('Data Sheet'!$A$19)=INT('Data Sheet'!$B$19),
        --(INT('Data Sheet'!$A$19) &amp; "." &amp; BP94),
        IF(AND((--(INT('Data Sheet'!$A$19) &amp; "." &amp; BP94)&gt;=--('Data Sheet'!$A$19)), (--(INT('Data Sheet'!$A$19) &amp; "." &amp; BP94)&lt;=--('Data Sheet'!$B$19))),
            --(INT('Data Sheet'!$A$19) &amp; "." &amp; BP94),
            --(INT('Data Sheet'!$B$19) &amp; "." &amp; BP94)
        )
    ),
    IF(BN94&lt;&gt;"",
        IF(INT('Data Sheet'!$A$19)=INT('Data Sheet'!$B$19),
            --(INT('Data Sheet'!$A$19) &amp; "." &amp; RIGHT(BN94,3)),
            IF(AND((--(INT('Data Sheet'!$A$19) &amp; "." &amp; RIGHT(BN94,3))&gt;=--('Data Sheet'!$A$19)), (--(INT('Data Sheet'!$A$19) &amp; "." &amp; RIGHT(BN94,3))&lt;=--('Data Sheet'!$B$19))),
                --(INT('Data Sheet'!$A$19) &amp; "." &amp; RIGHT(BN94,3)),
                --(INT('Data Sheet'!$B$19) &amp; "." &amp; RIGHT(BN94,3))
            )
        ),
        "OK"
    )
)</f>
        <v>OK</v>
      </c>
      <c r="P94" s="23" t="str">
        <f>IF(BR94&lt;&gt;"",
    IF(INT('Data Sheet'!$A$19)=INT('Data Sheet'!$B$15),
        --(INT('Data Sheet'!$A$15) &amp; "." &amp; BR94),
        IF(AND((--(INT('Data Sheet'!$A$15) &amp; "." &amp; BR94)&gt;=--('Data Sheet'!$A$15)), (--(INT('Data Sheet'!$A$15) &amp; "." &amp; BR94)&lt;=--('Data Sheet'!$B$15))),
            --(INT('Data Sheet'!$A$15) &amp; "." &amp; BR94),
            --(INT('Data Sheet'!$B$15) &amp; "." &amp; BR94)
        )
    ),
    IF(BQ94&lt;&gt;"",
        IF(INT('Data Sheet'!$A$15)=INT('Data Sheet'!$B$15),
            --(INT('Data Sheet'!$A$15) &amp; "." &amp; LEFT(BQ94,3)),
            IF(AND((--(INT('Data Sheet'!$A$15) &amp; "." &amp; LEFT(BQ94,3))&gt;=--('Data Sheet'!$A$15)), (--(INT('Data Sheet'!$A$15) &amp; "." &amp; LEFT(BQ94,3))&lt;=--('Data Sheet'!$B$15))),
                --(INT('Data Sheet'!$A$15) &amp; "." &amp; LEFT(BQ94,3)),
                --(INT('Data Sheet'!$B$15) &amp; "." &amp; LEFT(BQ94,3))
            )
        ),
        "OK"
    )
)</f>
        <v>OK</v>
      </c>
      <c r="Q94" s="23" t="str">
        <f>IF(BS94&lt;&gt;"",
    IF(INT('Data Sheet'!$A$19)=INT('Data Sheet'!$B$15),
        --(INT('Data Sheet'!$A$15) &amp; "." &amp; BS94),
        IF(AND((--(INT('Data Sheet'!$A$15) &amp; "." &amp; BS94)&gt;=--('Data Sheet'!$A$15)), (--(INT('Data Sheet'!$A$15) &amp; "." &amp; BS94)&lt;=--('Data Sheet'!$B$15))),
            --(INT('Data Sheet'!$A$15) &amp; "." &amp; BS94),
            --(INT('Data Sheet'!$B$15) &amp; "." &amp; BS94)
        )
    ),
    IF(BQ94&lt;&gt;"",
        IF(INT('Data Sheet'!$A$15)=INT('Data Sheet'!$B$15),
            --(INT('Data Sheet'!$A$15) &amp; "." &amp; RIGHT(BQ94,3)),
            IF(AND((--(INT('Data Sheet'!$A$15) &amp; "." &amp; RIGHT(BQ94,3))&gt;=--('Data Sheet'!$A$15)), (--(INT('Data Sheet'!$A$15) &amp; "." &amp; RIGHT(BQ94,3))&lt;=--('Data Sheet'!$B$15))),
                --(INT('Data Sheet'!$A$15) &amp; "." &amp; RIGHT(BQ94,3)),
                --(INT('Data Sheet'!$B$15) &amp; "." &amp; RIGHT(BQ94,3))
            )
        ),
        "OK"
    )
)</f>
        <v>OK</v>
      </c>
      <c r="R94" s="20"/>
      <c r="S94" s="20"/>
      <c r="T94" s="20"/>
      <c r="U94" s="20"/>
      <c r="V94" s="20"/>
      <c r="W94" s="20"/>
      <c r="X94" s="20"/>
      <c r="Y94" s="20"/>
      <c r="Z94" s="20"/>
      <c r="AA94" s="55"/>
      <c r="AB94" s="55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1"/>
      <c r="AR94" s="21"/>
      <c r="AS94" s="21"/>
      <c r="AT94" s="21"/>
      <c r="AU94" s="21"/>
      <c r="AV94" s="21"/>
      <c r="AW94" s="22"/>
      <c r="AX94" s="99"/>
      <c r="AY94" s="20"/>
      <c r="AZ94" s="20"/>
      <c r="BA94" s="22"/>
      <c r="BC94" s="80"/>
      <c r="BD94" s="80"/>
      <c r="BE94" s="80"/>
      <c r="BF94" s="80"/>
      <c r="BG94" s="2" t="str">
        <f t="shared" si="11"/>
        <v/>
      </c>
      <c r="BH94" s="78">
        <f t="shared" si="10"/>
        <v>0</v>
      </c>
    </row>
    <row r="95" spans="2:60" x14ac:dyDescent="0.2">
      <c r="B95" s="14">
        <f t="shared" si="4"/>
        <v>87</v>
      </c>
      <c r="C95" s="15" t="str">
        <f>CONCATENATE('Data Sheet'!$B$8,'Data Sheet'!$G$2)</f>
        <v>" HWDP</v>
      </c>
      <c r="D95" s="95" t="str">
        <f t="shared" si="12"/>
        <v/>
      </c>
      <c r="E95" s="15" t="str">
        <f>IF('Sum HWDP'!$D$10="TH-Hill DS-1 Vol 3 CAT 2: Clean and Visual Ends only","N/A","OK")</f>
        <v>OK</v>
      </c>
      <c r="F95" s="15" t="str">
        <f>IF('Sum HWDP'!$D$10="TH-Hill DS-1 Vol 3 CAT 2: Clean and Visual Ends only","N/A","OK")</f>
        <v>OK</v>
      </c>
      <c r="G95" s="17"/>
      <c r="H95" s="17"/>
      <c r="I95" s="17" t="s">
        <v>51</v>
      </c>
      <c r="J95" s="17" t="str">
        <f t="shared" si="13"/>
        <v>OK</v>
      </c>
      <c r="K95" s="17" t="str">
        <f t="shared" si="14"/>
        <v>OK</v>
      </c>
      <c r="L95" s="17" t="str">
        <f>IF('Data Sheet'!$B$9="NC-50","N/A","OK")</f>
        <v>OK</v>
      </c>
      <c r="M95" s="17" t="str">
        <f>IF('Data Sheet'!$B$9="NC-50","N/A","OK")</f>
        <v>OK</v>
      </c>
      <c r="N95" s="23" t="str">
        <f>IF(BO95&lt;&gt;"",
    IF(INT('Data Sheet'!$A$19)=INT('Data Sheet'!$B$19),
        --(INT('Data Sheet'!$A$19) &amp; "." &amp; BO95),
        IF(AND((--(INT('Data Sheet'!$A$19) &amp; "." &amp; BO95)&gt;=--('Data Sheet'!$A$19)), (--(INT('Data Sheet'!$A$19) &amp; "." &amp; BO95)&lt;=--('Data Sheet'!$B$19))),
            --(INT('Data Sheet'!$A$19) &amp; "." &amp; BO95),
            --(INT('Data Sheet'!$B$19) &amp; "." &amp; BO95)
        )
    ),
    IF(BN95&lt;&gt;"",
        IF(INT('Data Sheet'!$A$19)=INT('Data Sheet'!$B$19),
            --(INT('Data Sheet'!$A$19) &amp; "." &amp; LEFT(BN95,3)),
            IF(AND((--(INT('Data Sheet'!$A$19) &amp; "." &amp; LEFT(BN95,3))&gt;=--('Data Sheet'!$A$19)), (--(INT('Data Sheet'!$A$19) &amp; "." &amp; LEFT(BN95,3))&lt;=--('Data Sheet'!$B$19))),
                --(INT('Data Sheet'!$A$19) &amp; "." &amp; LEFT(BN95,3)),
                --(INT('Data Sheet'!$B$19) &amp; "." &amp; LEFT(BN95,3))
            )
        ),
        "OK"
    )
)</f>
        <v>OK</v>
      </c>
      <c r="O95" s="23" t="str">
        <f>IF(BP95&lt;&gt;"",
    IF(INT('Data Sheet'!$A$19)=INT('Data Sheet'!$B$19),
        --(INT('Data Sheet'!$A$19) &amp; "." &amp; BP95),
        IF(AND((--(INT('Data Sheet'!$A$19) &amp; "." &amp; BP95)&gt;=--('Data Sheet'!$A$19)), (--(INT('Data Sheet'!$A$19) &amp; "." &amp; BP95)&lt;=--('Data Sheet'!$B$19))),
            --(INT('Data Sheet'!$A$19) &amp; "." &amp; BP95),
            --(INT('Data Sheet'!$B$19) &amp; "." &amp; BP95)
        )
    ),
    IF(BN95&lt;&gt;"",
        IF(INT('Data Sheet'!$A$19)=INT('Data Sheet'!$B$19),
            --(INT('Data Sheet'!$A$19) &amp; "." &amp; RIGHT(BN95,3)),
            IF(AND((--(INT('Data Sheet'!$A$19) &amp; "." &amp; RIGHT(BN95,3))&gt;=--('Data Sheet'!$A$19)), (--(INT('Data Sheet'!$A$19) &amp; "." &amp; RIGHT(BN95,3))&lt;=--('Data Sheet'!$B$19))),
                --(INT('Data Sheet'!$A$19) &amp; "." &amp; RIGHT(BN95,3)),
                --(INT('Data Sheet'!$B$19) &amp; "." &amp; RIGHT(BN95,3))
            )
        ),
        "OK"
    )
)</f>
        <v>OK</v>
      </c>
      <c r="P95" s="23" t="str">
        <f>IF(BR95&lt;&gt;"",
    IF(INT('Data Sheet'!$A$19)=INT('Data Sheet'!$B$15),
        --(INT('Data Sheet'!$A$15) &amp; "." &amp; BR95),
        IF(AND((--(INT('Data Sheet'!$A$15) &amp; "." &amp; BR95)&gt;=--('Data Sheet'!$A$15)), (--(INT('Data Sheet'!$A$15) &amp; "." &amp; BR95)&lt;=--('Data Sheet'!$B$15))),
            --(INT('Data Sheet'!$A$15) &amp; "." &amp; BR95),
            --(INT('Data Sheet'!$B$15) &amp; "." &amp; BR95)
        )
    ),
    IF(BQ95&lt;&gt;"",
        IF(INT('Data Sheet'!$A$15)=INT('Data Sheet'!$B$15),
            --(INT('Data Sheet'!$A$15) &amp; "." &amp; LEFT(BQ95,3)),
            IF(AND((--(INT('Data Sheet'!$A$15) &amp; "." &amp; LEFT(BQ95,3))&gt;=--('Data Sheet'!$A$15)), (--(INT('Data Sheet'!$A$15) &amp; "." &amp; LEFT(BQ95,3))&lt;=--('Data Sheet'!$B$15))),
                --(INT('Data Sheet'!$A$15) &amp; "." &amp; LEFT(BQ95,3)),
                --(INT('Data Sheet'!$B$15) &amp; "." &amp; LEFT(BQ95,3))
            )
        ),
        "OK"
    )
)</f>
        <v>OK</v>
      </c>
      <c r="Q95" s="23" t="str">
        <f>IF(BS95&lt;&gt;"",
    IF(INT('Data Sheet'!$A$19)=INT('Data Sheet'!$B$15),
        --(INT('Data Sheet'!$A$15) &amp; "." &amp; BS95),
        IF(AND((--(INT('Data Sheet'!$A$15) &amp; "." &amp; BS95)&gt;=--('Data Sheet'!$A$15)), (--(INT('Data Sheet'!$A$15) &amp; "." &amp; BS95)&lt;=--('Data Sheet'!$B$15))),
            --(INT('Data Sheet'!$A$15) &amp; "." &amp; BS95),
            --(INT('Data Sheet'!$B$15) &amp; "." &amp; BS95)
        )
    ),
    IF(BQ95&lt;&gt;"",
        IF(INT('Data Sheet'!$A$15)=INT('Data Sheet'!$B$15),
            --(INT('Data Sheet'!$A$15) &amp; "." &amp; RIGHT(BQ95,3)),
            IF(AND((--(INT('Data Sheet'!$A$15) &amp; "." &amp; RIGHT(BQ95,3))&gt;=--('Data Sheet'!$A$15)), (--(INT('Data Sheet'!$A$15) &amp; "." &amp; RIGHT(BQ95,3))&lt;=--('Data Sheet'!$B$15))),
                --(INT('Data Sheet'!$A$15) &amp; "." &amp; RIGHT(BQ95,3)),
                --(INT('Data Sheet'!$B$15) &amp; "." &amp; RIGHT(BQ95,3))
            )
        ),
        "OK"
    )
)</f>
        <v>OK</v>
      </c>
      <c r="R95" s="20"/>
      <c r="S95" s="20"/>
      <c r="T95" s="20"/>
      <c r="U95" s="20"/>
      <c r="V95" s="20"/>
      <c r="W95" s="20"/>
      <c r="X95" s="20"/>
      <c r="Y95" s="20"/>
      <c r="Z95" s="20"/>
      <c r="AA95" s="55"/>
      <c r="AB95" s="55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1"/>
      <c r="AR95" s="21"/>
      <c r="AS95" s="21"/>
      <c r="AT95" s="21"/>
      <c r="AU95" s="21"/>
      <c r="AV95" s="21"/>
      <c r="AW95" s="22"/>
      <c r="AX95" s="99"/>
      <c r="AY95" s="20"/>
      <c r="AZ95" s="20"/>
      <c r="BA95" s="22"/>
      <c r="BC95" s="80"/>
      <c r="BD95" s="80"/>
      <c r="BE95" s="80"/>
      <c r="BF95" s="80"/>
      <c r="BG95" s="2" t="str">
        <f t="shared" si="11"/>
        <v/>
      </c>
      <c r="BH95" s="78">
        <f t="shared" si="10"/>
        <v>0</v>
      </c>
    </row>
    <row r="96" spans="2:60" x14ac:dyDescent="0.2">
      <c r="B96" s="14">
        <f t="shared" si="4"/>
        <v>88</v>
      </c>
      <c r="C96" s="15" t="str">
        <f>CONCATENATE('Data Sheet'!$B$8,'Data Sheet'!$G$2)</f>
        <v>" HWDP</v>
      </c>
      <c r="D96" s="95" t="str">
        <f t="shared" si="12"/>
        <v/>
      </c>
      <c r="E96" s="15" t="str">
        <f>IF('Sum HWDP'!$D$10="TH-Hill DS-1 Vol 3 CAT 2: Clean and Visual Ends only","N/A","OK")</f>
        <v>OK</v>
      </c>
      <c r="F96" s="15" t="str">
        <f>IF('Sum HWDP'!$D$10="TH-Hill DS-1 Vol 3 CAT 2: Clean and Visual Ends only","N/A","OK")</f>
        <v>OK</v>
      </c>
      <c r="G96" s="17"/>
      <c r="H96" s="17"/>
      <c r="I96" s="17" t="s">
        <v>51</v>
      </c>
      <c r="J96" s="17" t="str">
        <f t="shared" si="13"/>
        <v>OK</v>
      </c>
      <c r="K96" s="17" t="str">
        <f t="shared" si="14"/>
        <v>OK</v>
      </c>
      <c r="L96" s="17" t="str">
        <f>IF('Data Sheet'!$B$9="NC-50","N/A","OK")</f>
        <v>OK</v>
      </c>
      <c r="M96" s="17" t="str">
        <f>IF('Data Sheet'!$B$9="NC-50","N/A","OK")</f>
        <v>OK</v>
      </c>
      <c r="N96" s="23" t="str">
        <f>IF(BO96&lt;&gt;"",
    IF(INT('Data Sheet'!$A$19)=INT('Data Sheet'!$B$19),
        --(INT('Data Sheet'!$A$19) &amp; "." &amp; BO96),
        IF(AND((--(INT('Data Sheet'!$A$19) &amp; "." &amp; BO96)&gt;=--('Data Sheet'!$A$19)), (--(INT('Data Sheet'!$A$19) &amp; "." &amp; BO96)&lt;=--('Data Sheet'!$B$19))),
            --(INT('Data Sheet'!$A$19) &amp; "." &amp; BO96),
            --(INT('Data Sheet'!$B$19) &amp; "." &amp; BO96)
        )
    ),
    IF(BN96&lt;&gt;"",
        IF(INT('Data Sheet'!$A$19)=INT('Data Sheet'!$B$19),
            --(INT('Data Sheet'!$A$19) &amp; "." &amp; LEFT(BN96,3)),
            IF(AND((--(INT('Data Sheet'!$A$19) &amp; "." &amp; LEFT(BN96,3))&gt;=--('Data Sheet'!$A$19)), (--(INT('Data Sheet'!$A$19) &amp; "." &amp; LEFT(BN96,3))&lt;=--('Data Sheet'!$B$19))),
                --(INT('Data Sheet'!$A$19) &amp; "." &amp; LEFT(BN96,3)),
                --(INT('Data Sheet'!$B$19) &amp; "." &amp; LEFT(BN96,3))
            )
        ),
        "OK"
    )
)</f>
        <v>OK</v>
      </c>
      <c r="O96" s="23" t="str">
        <f>IF(BP96&lt;&gt;"",
    IF(INT('Data Sheet'!$A$19)=INT('Data Sheet'!$B$19),
        --(INT('Data Sheet'!$A$19) &amp; "." &amp; BP96),
        IF(AND((--(INT('Data Sheet'!$A$19) &amp; "." &amp; BP96)&gt;=--('Data Sheet'!$A$19)), (--(INT('Data Sheet'!$A$19) &amp; "." &amp; BP96)&lt;=--('Data Sheet'!$B$19))),
            --(INT('Data Sheet'!$A$19) &amp; "." &amp; BP96),
            --(INT('Data Sheet'!$B$19) &amp; "." &amp; BP96)
        )
    ),
    IF(BN96&lt;&gt;"",
        IF(INT('Data Sheet'!$A$19)=INT('Data Sheet'!$B$19),
            --(INT('Data Sheet'!$A$19) &amp; "." &amp; RIGHT(BN96,3)),
            IF(AND((--(INT('Data Sheet'!$A$19) &amp; "." &amp; RIGHT(BN96,3))&gt;=--('Data Sheet'!$A$19)), (--(INT('Data Sheet'!$A$19) &amp; "." &amp; RIGHT(BN96,3))&lt;=--('Data Sheet'!$B$19))),
                --(INT('Data Sheet'!$A$19) &amp; "." &amp; RIGHT(BN96,3)),
                --(INT('Data Sheet'!$B$19) &amp; "." &amp; RIGHT(BN96,3))
            )
        ),
        "OK"
    )
)</f>
        <v>OK</v>
      </c>
      <c r="P96" s="23" t="str">
        <f>IF(BR96&lt;&gt;"",
    IF(INT('Data Sheet'!$A$19)=INT('Data Sheet'!$B$15),
        --(INT('Data Sheet'!$A$15) &amp; "." &amp; BR96),
        IF(AND((--(INT('Data Sheet'!$A$15) &amp; "." &amp; BR96)&gt;=--('Data Sheet'!$A$15)), (--(INT('Data Sheet'!$A$15) &amp; "." &amp; BR96)&lt;=--('Data Sheet'!$B$15))),
            --(INT('Data Sheet'!$A$15) &amp; "." &amp; BR96),
            --(INT('Data Sheet'!$B$15) &amp; "." &amp; BR96)
        )
    ),
    IF(BQ96&lt;&gt;"",
        IF(INT('Data Sheet'!$A$15)=INT('Data Sheet'!$B$15),
            --(INT('Data Sheet'!$A$15) &amp; "." &amp; LEFT(BQ96,3)),
            IF(AND((--(INT('Data Sheet'!$A$15) &amp; "." &amp; LEFT(BQ96,3))&gt;=--('Data Sheet'!$A$15)), (--(INT('Data Sheet'!$A$15) &amp; "." &amp; LEFT(BQ96,3))&lt;=--('Data Sheet'!$B$15))),
                --(INT('Data Sheet'!$A$15) &amp; "." &amp; LEFT(BQ96,3)),
                --(INT('Data Sheet'!$B$15) &amp; "." &amp; LEFT(BQ96,3))
            )
        ),
        "OK"
    )
)</f>
        <v>OK</v>
      </c>
      <c r="Q96" s="23" t="str">
        <f>IF(BS96&lt;&gt;"",
    IF(INT('Data Sheet'!$A$19)=INT('Data Sheet'!$B$15),
        --(INT('Data Sheet'!$A$15) &amp; "." &amp; BS96),
        IF(AND((--(INT('Data Sheet'!$A$15) &amp; "." &amp; BS96)&gt;=--('Data Sheet'!$A$15)), (--(INT('Data Sheet'!$A$15) &amp; "." &amp; BS96)&lt;=--('Data Sheet'!$B$15))),
            --(INT('Data Sheet'!$A$15) &amp; "." &amp; BS96),
            --(INT('Data Sheet'!$B$15) &amp; "." &amp; BS96)
        )
    ),
    IF(BQ96&lt;&gt;"",
        IF(INT('Data Sheet'!$A$15)=INT('Data Sheet'!$B$15),
            --(INT('Data Sheet'!$A$15) &amp; "." &amp; RIGHT(BQ96,3)),
            IF(AND((--(INT('Data Sheet'!$A$15) &amp; "." &amp; RIGHT(BQ96,3))&gt;=--('Data Sheet'!$A$15)), (--(INT('Data Sheet'!$A$15) &amp; "." &amp; RIGHT(BQ96,3))&lt;=--('Data Sheet'!$B$15))),
                --(INT('Data Sheet'!$A$15) &amp; "." &amp; RIGHT(BQ96,3)),
                --(INT('Data Sheet'!$B$15) &amp; "." &amp; RIGHT(BQ96,3))
            )
        ),
        "OK"
    )
)</f>
        <v>OK</v>
      </c>
      <c r="R96" s="20"/>
      <c r="S96" s="20"/>
      <c r="T96" s="20"/>
      <c r="U96" s="20"/>
      <c r="V96" s="20"/>
      <c r="W96" s="20"/>
      <c r="X96" s="20"/>
      <c r="Y96" s="20"/>
      <c r="Z96" s="20"/>
      <c r="AA96" s="55"/>
      <c r="AB96" s="55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1"/>
      <c r="AR96" s="21"/>
      <c r="AS96" s="21"/>
      <c r="AT96" s="21"/>
      <c r="AU96" s="21"/>
      <c r="AV96" s="21"/>
      <c r="AW96" s="22"/>
      <c r="AX96" s="99"/>
      <c r="AY96" s="20"/>
      <c r="AZ96" s="20"/>
      <c r="BA96" s="22"/>
      <c r="BC96" s="80"/>
      <c r="BD96" s="80"/>
      <c r="BE96" s="80"/>
      <c r="BF96" s="80"/>
      <c r="BG96" s="2" t="str">
        <f t="shared" si="11"/>
        <v/>
      </c>
      <c r="BH96" s="78">
        <f t="shared" si="10"/>
        <v>0</v>
      </c>
    </row>
    <row r="97" spans="2:60" x14ac:dyDescent="0.2">
      <c r="B97" s="14">
        <f t="shared" si="4"/>
        <v>89</v>
      </c>
      <c r="C97" s="15" t="str">
        <f>CONCATENATE('Data Sheet'!$B$8,'Data Sheet'!$G$2)</f>
        <v>" HWDP</v>
      </c>
      <c r="D97" s="95" t="str">
        <f t="shared" si="12"/>
        <v/>
      </c>
      <c r="E97" s="15" t="str">
        <f>IF('Sum HWDP'!$D$10="TH-Hill DS-1 Vol 3 CAT 2: Clean and Visual Ends only","N/A","OK")</f>
        <v>OK</v>
      </c>
      <c r="F97" s="15" t="str">
        <f>IF('Sum HWDP'!$D$10="TH-Hill DS-1 Vol 3 CAT 2: Clean and Visual Ends only","N/A","OK")</f>
        <v>OK</v>
      </c>
      <c r="G97" s="17"/>
      <c r="H97" s="17"/>
      <c r="I97" s="17" t="s">
        <v>51</v>
      </c>
      <c r="J97" s="17" t="str">
        <f t="shared" si="13"/>
        <v>OK</v>
      </c>
      <c r="K97" s="17" t="str">
        <f t="shared" si="14"/>
        <v>OK</v>
      </c>
      <c r="L97" s="17" t="str">
        <f>IF('Data Sheet'!$B$9="NC-50","N/A","OK")</f>
        <v>OK</v>
      </c>
      <c r="M97" s="17" t="str">
        <f>IF('Data Sheet'!$B$9="NC-50","N/A","OK")</f>
        <v>OK</v>
      </c>
      <c r="N97" s="23" t="str">
        <f>IF(BO97&lt;&gt;"",
    IF(INT('Data Sheet'!$A$19)=INT('Data Sheet'!$B$19),
        --(INT('Data Sheet'!$A$19) &amp; "." &amp; BO97),
        IF(AND((--(INT('Data Sheet'!$A$19) &amp; "." &amp; BO97)&gt;=--('Data Sheet'!$A$19)), (--(INT('Data Sheet'!$A$19) &amp; "." &amp; BO97)&lt;=--('Data Sheet'!$B$19))),
            --(INT('Data Sheet'!$A$19) &amp; "." &amp; BO97),
            --(INT('Data Sheet'!$B$19) &amp; "." &amp; BO97)
        )
    ),
    IF(BN97&lt;&gt;"",
        IF(INT('Data Sheet'!$A$19)=INT('Data Sheet'!$B$19),
            --(INT('Data Sheet'!$A$19) &amp; "." &amp; LEFT(BN97,3)),
            IF(AND((--(INT('Data Sheet'!$A$19) &amp; "." &amp; LEFT(BN97,3))&gt;=--('Data Sheet'!$A$19)), (--(INT('Data Sheet'!$A$19) &amp; "." &amp; LEFT(BN97,3))&lt;=--('Data Sheet'!$B$19))),
                --(INT('Data Sheet'!$A$19) &amp; "." &amp; LEFT(BN97,3)),
                --(INT('Data Sheet'!$B$19) &amp; "." &amp; LEFT(BN97,3))
            )
        ),
        "OK"
    )
)</f>
        <v>OK</v>
      </c>
      <c r="O97" s="23" t="str">
        <f>IF(BP97&lt;&gt;"",
    IF(INT('Data Sheet'!$A$19)=INT('Data Sheet'!$B$19),
        --(INT('Data Sheet'!$A$19) &amp; "." &amp; BP97),
        IF(AND((--(INT('Data Sheet'!$A$19) &amp; "." &amp; BP97)&gt;=--('Data Sheet'!$A$19)), (--(INT('Data Sheet'!$A$19) &amp; "." &amp; BP97)&lt;=--('Data Sheet'!$B$19))),
            --(INT('Data Sheet'!$A$19) &amp; "." &amp; BP97),
            --(INT('Data Sheet'!$B$19) &amp; "." &amp; BP97)
        )
    ),
    IF(BN97&lt;&gt;"",
        IF(INT('Data Sheet'!$A$19)=INT('Data Sheet'!$B$19),
            --(INT('Data Sheet'!$A$19) &amp; "." &amp; RIGHT(BN97,3)),
            IF(AND((--(INT('Data Sheet'!$A$19) &amp; "." &amp; RIGHT(BN97,3))&gt;=--('Data Sheet'!$A$19)), (--(INT('Data Sheet'!$A$19) &amp; "." &amp; RIGHT(BN97,3))&lt;=--('Data Sheet'!$B$19))),
                --(INT('Data Sheet'!$A$19) &amp; "." &amp; RIGHT(BN97,3)),
                --(INT('Data Sheet'!$B$19) &amp; "." &amp; RIGHT(BN97,3))
            )
        ),
        "OK"
    )
)</f>
        <v>OK</v>
      </c>
      <c r="P97" s="23" t="str">
        <f>IF(BR97&lt;&gt;"",
    IF(INT('Data Sheet'!$A$19)=INT('Data Sheet'!$B$15),
        --(INT('Data Sheet'!$A$15) &amp; "." &amp; BR97),
        IF(AND((--(INT('Data Sheet'!$A$15) &amp; "." &amp; BR97)&gt;=--('Data Sheet'!$A$15)), (--(INT('Data Sheet'!$A$15) &amp; "." &amp; BR97)&lt;=--('Data Sheet'!$B$15))),
            --(INT('Data Sheet'!$A$15) &amp; "." &amp; BR97),
            --(INT('Data Sheet'!$B$15) &amp; "." &amp; BR97)
        )
    ),
    IF(BQ97&lt;&gt;"",
        IF(INT('Data Sheet'!$A$15)=INT('Data Sheet'!$B$15),
            --(INT('Data Sheet'!$A$15) &amp; "." &amp; LEFT(BQ97,3)),
            IF(AND((--(INT('Data Sheet'!$A$15) &amp; "." &amp; LEFT(BQ97,3))&gt;=--('Data Sheet'!$A$15)), (--(INT('Data Sheet'!$A$15) &amp; "." &amp; LEFT(BQ97,3))&lt;=--('Data Sheet'!$B$15))),
                --(INT('Data Sheet'!$A$15) &amp; "." &amp; LEFT(BQ97,3)),
                --(INT('Data Sheet'!$B$15) &amp; "." &amp; LEFT(BQ97,3))
            )
        ),
        "OK"
    )
)</f>
        <v>OK</v>
      </c>
      <c r="Q97" s="23" t="str">
        <f>IF(BS97&lt;&gt;"",
    IF(INT('Data Sheet'!$A$19)=INT('Data Sheet'!$B$15),
        --(INT('Data Sheet'!$A$15) &amp; "." &amp; BS97),
        IF(AND((--(INT('Data Sheet'!$A$15) &amp; "." &amp; BS97)&gt;=--('Data Sheet'!$A$15)), (--(INT('Data Sheet'!$A$15) &amp; "." &amp; BS97)&lt;=--('Data Sheet'!$B$15))),
            --(INT('Data Sheet'!$A$15) &amp; "." &amp; BS97),
            --(INT('Data Sheet'!$B$15) &amp; "." &amp; BS97)
        )
    ),
    IF(BQ97&lt;&gt;"",
        IF(INT('Data Sheet'!$A$15)=INT('Data Sheet'!$B$15),
            --(INT('Data Sheet'!$A$15) &amp; "." &amp; RIGHT(BQ97,3)),
            IF(AND((--(INT('Data Sheet'!$A$15) &amp; "." &amp; RIGHT(BQ97,3))&gt;=--('Data Sheet'!$A$15)), (--(INT('Data Sheet'!$A$15) &amp; "." &amp; RIGHT(BQ97,3))&lt;=--('Data Sheet'!$B$15))),
                --(INT('Data Sheet'!$A$15) &amp; "." &amp; RIGHT(BQ97,3)),
                --(INT('Data Sheet'!$B$15) &amp; "." &amp; RIGHT(BQ97,3))
            )
        ),
        "OK"
    )
)</f>
        <v>OK</v>
      </c>
      <c r="R97" s="20"/>
      <c r="S97" s="20"/>
      <c r="T97" s="20"/>
      <c r="U97" s="20"/>
      <c r="V97" s="20"/>
      <c r="W97" s="20"/>
      <c r="X97" s="20"/>
      <c r="Y97" s="20"/>
      <c r="Z97" s="20"/>
      <c r="AA97" s="55"/>
      <c r="AB97" s="55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1"/>
      <c r="AR97" s="21"/>
      <c r="AS97" s="21"/>
      <c r="AT97" s="21"/>
      <c r="AU97" s="21"/>
      <c r="AV97" s="21"/>
      <c r="AW97" s="22"/>
      <c r="AX97" s="99"/>
      <c r="AY97" s="20"/>
      <c r="AZ97" s="20"/>
      <c r="BA97" s="22"/>
      <c r="BC97" s="80"/>
      <c r="BD97" s="80"/>
      <c r="BE97" s="80"/>
      <c r="BF97" s="80"/>
      <c r="BG97" s="2" t="str">
        <f t="shared" si="11"/>
        <v/>
      </c>
      <c r="BH97" s="78">
        <f t="shared" si="10"/>
        <v>0</v>
      </c>
    </row>
    <row r="98" spans="2:60" x14ac:dyDescent="0.2">
      <c r="B98" s="14">
        <f t="shared" si="4"/>
        <v>90</v>
      </c>
      <c r="C98" s="15" t="str">
        <f>CONCATENATE('Data Sheet'!$B$8,'Data Sheet'!$G$2)</f>
        <v>" HWDP</v>
      </c>
      <c r="D98" s="95" t="str">
        <f t="shared" si="12"/>
        <v/>
      </c>
      <c r="E98" s="15" t="str">
        <f>IF('Sum HWDP'!$D$10="TH-Hill DS-1 Vol 3 CAT 2: Clean and Visual Ends only","N/A","OK")</f>
        <v>OK</v>
      </c>
      <c r="F98" s="15" t="str">
        <f>IF('Sum HWDP'!$D$10="TH-Hill DS-1 Vol 3 CAT 2: Clean and Visual Ends only","N/A","OK")</f>
        <v>OK</v>
      </c>
      <c r="G98" s="17"/>
      <c r="H98" s="17"/>
      <c r="I98" s="17" t="s">
        <v>51</v>
      </c>
      <c r="J98" s="17" t="str">
        <f t="shared" si="13"/>
        <v>OK</v>
      </c>
      <c r="K98" s="17" t="str">
        <f t="shared" si="14"/>
        <v>OK</v>
      </c>
      <c r="L98" s="17" t="str">
        <f>IF('Data Sheet'!$B$9="NC-50","N/A","OK")</f>
        <v>OK</v>
      </c>
      <c r="M98" s="17" t="str">
        <f>IF('Data Sheet'!$B$9="NC-50","N/A","OK")</f>
        <v>OK</v>
      </c>
      <c r="N98" s="23" t="str">
        <f>IF(BO98&lt;&gt;"",
    IF(INT('Data Sheet'!$A$19)=INT('Data Sheet'!$B$19),
        --(INT('Data Sheet'!$A$19) &amp; "." &amp; BO98),
        IF(AND((--(INT('Data Sheet'!$A$19) &amp; "." &amp; BO98)&gt;=--('Data Sheet'!$A$19)), (--(INT('Data Sheet'!$A$19) &amp; "." &amp; BO98)&lt;=--('Data Sheet'!$B$19))),
            --(INT('Data Sheet'!$A$19) &amp; "." &amp; BO98),
            --(INT('Data Sheet'!$B$19) &amp; "." &amp; BO98)
        )
    ),
    IF(BN98&lt;&gt;"",
        IF(INT('Data Sheet'!$A$19)=INT('Data Sheet'!$B$19),
            --(INT('Data Sheet'!$A$19) &amp; "." &amp; LEFT(BN98,3)),
            IF(AND((--(INT('Data Sheet'!$A$19) &amp; "." &amp; LEFT(BN98,3))&gt;=--('Data Sheet'!$A$19)), (--(INT('Data Sheet'!$A$19) &amp; "." &amp; LEFT(BN98,3))&lt;=--('Data Sheet'!$B$19))),
                --(INT('Data Sheet'!$A$19) &amp; "." &amp; LEFT(BN98,3)),
                --(INT('Data Sheet'!$B$19) &amp; "." &amp; LEFT(BN98,3))
            )
        ),
        "OK"
    )
)</f>
        <v>OK</v>
      </c>
      <c r="O98" s="23" t="str">
        <f>IF(BP98&lt;&gt;"",
    IF(INT('Data Sheet'!$A$19)=INT('Data Sheet'!$B$19),
        --(INT('Data Sheet'!$A$19) &amp; "." &amp; BP98),
        IF(AND((--(INT('Data Sheet'!$A$19) &amp; "." &amp; BP98)&gt;=--('Data Sheet'!$A$19)), (--(INT('Data Sheet'!$A$19) &amp; "." &amp; BP98)&lt;=--('Data Sheet'!$B$19))),
            --(INT('Data Sheet'!$A$19) &amp; "." &amp; BP98),
            --(INT('Data Sheet'!$B$19) &amp; "." &amp; BP98)
        )
    ),
    IF(BN98&lt;&gt;"",
        IF(INT('Data Sheet'!$A$19)=INT('Data Sheet'!$B$19),
            --(INT('Data Sheet'!$A$19) &amp; "." &amp; RIGHT(BN98,3)),
            IF(AND((--(INT('Data Sheet'!$A$19) &amp; "." &amp; RIGHT(BN98,3))&gt;=--('Data Sheet'!$A$19)), (--(INT('Data Sheet'!$A$19) &amp; "." &amp; RIGHT(BN98,3))&lt;=--('Data Sheet'!$B$19))),
                --(INT('Data Sheet'!$A$19) &amp; "." &amp; RIGHT(BN98,3)),
                --(INT('Data Sheet'!$B$19) &amp; "." &amp; RIGHT(BN98,3))
            )
        ),
        "OK"
    )
)</f>
        <v>OK</v>
      </c>
      <c r="P98" s="23" t="str">
        <f>IF(BR98&lt;&gt;"",
    IF(INT('Data Sheet'!$A$19)=INT('Data Sheet'!$B$15),
        --(INT('Data Sheet'!$A$15) &amp; "." &amp; BR98),
        IF(AND((--(INT('Data Sheet'!$A$15) &amp; "." &amp; BR98)&gt;=--('Data Sheet'!$A$15)), (--(INT('Data Sheet'!$A$15) &amp; "." &amp; BR98)&lt;=--('Data Sheet'!$B$15))),
            --(INT('Data Sheet'!$A$15) &amp; "." &amp; BR98),
            --(INT('Data Sheet'!$B$15) &amp; "." &amp; BR98)
        )
    ),
    IF(BQ98&lt;&gt;"",
        IF(INT('Data Sheet'!$A$15)=INT('Data Sheet'!$B$15),
            --(INT('Data Sheet'!$A$15) &amp; "." &amp; LEFT(BQ98,3)),
            IF(AND((--(INT('Data Sheet'!$A$15) &amp; "." &amp; LEFT(BQ98,3))&gt;=--('Data Sheet'!$A$15)), (--(INT('Data Sheet'!$A$15) &amp; "." &amp; LEFT(BQ98,3))&lt;=--('Data Sheet'!$B$15))),
                --(INT('Data Sheet'!$A$15) &amp; "." &amp; LEFT(BQ98,3)),
                --(INT('Data Sheet'!$B$15) &amp; "." &amp; LEFT(BQ98,3))
            )
        ),
        "OK"
    )
)</f>
        <v>OK</v>
      </c>
      <c r="Q98" s="23" t="str">
        <f>IF(BS98&lt;&gt;"",
    IF(INT('Data Sheet'!$A$19)=INT('Data Sheet'!$B$15),
        --(INT('Data Sheet'!$A$15) &amp; "." &amp; BS98),
        IF(AND((--(INT('Data Sheet'!$A$15) &amp; "." &amp; BS98)&gt;=--('Data Sheet'!$A$15)), (--(INT('Data Sheet'!$A$15) &amp; "." &amp; BS98)&lt;=--('Data Sheet'!$B$15))),
            --(INT('Data Sheet'!$A$15) &amp; "." &amp; BS98),
            --(INT('Data Sheet'!$B$15) &amp; "." &amp; BS98)
        )
    ),
    IF(BQ98&lt;&gt;"",
        IF(INT('Data Sheet'!$A$15)=INT('Data Sheet'!$B$15),
            --(INT('Data Sheet'!$A$15) &amp; "." &amp; RIGHT(BQ98,3)),
            IF(AND((--(INT('Data Sheet'!$A$15) &amp; "." &amp; RIGHT(BQ98,3))&gt;=--('Data Sheet'!$A$15)), (--(INT('Data Sheet'!$A$15) &amp; "." &amp; RIGHT(BQ98,3))&lt;=--('Data Sheet'!$B$15))),
                --(INT('Data Sheet'!$A$15) &amp; "." &amp; RIGHT(BQ98,3)),
                --(INT('Data Sheet'!$B$15) &amp; "." &amp; RIGHT(BQ98,3))
            )
        ),
        "OK"
    )
)</f>
        <v>OK</v>
      </c>
      <c r="R98" s="20"/>
      <c r="S98" s="20"/>
      <c r="T98" s="20"/>
      <c r="U98" s="20"/>
      <c r="V98" s="20"/>
      <c r="W98" s="20"/>
      <c r="X98" s="20"/>
      <c r="Y98" s="20"/>
      <c r="Z98" s="20"/>
      <c r="AA98" s="55"/>
      <c r="AB98" s="55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1"/>
      <c r="AR98" s="21"/>
      <c r="AS98" s="21"/>
      <c r="AT98" s="21"/>
      <c r="AU98" s="21"/>
      <c r="AV98" s="21"/>
      <c r="AW98" s="22"/>
      <c r="AX98" s="99"/>
      <c r="AY98" s="20"/>
      <c r="AZ98" s="20"/>
      <c r="BA98" s="22"/>
      <c r="BC98" s="80"/>
      <c r="BD98" s="80"/>
      <c r="BE98" s="80"/>
      <c r="BF98" s="80"/>
      <c r="BG98" s="2" t="str">
        <f t="shared" si="11"/>
        <v/>
      </c>
      <c r="BH98" s="78">
        <f t="shared" si="10"/>
        <v>0</v>
      </c>
    </row>
    <row r="99" spans="2:60" x14ac:dyDescent="0.2">
      <c r="B99" s="14">
        <f t="shared" si="4"/>
        <v>91</v>
      </c>
      <c r="C99" s="15" t="str">
        <f>CONCATENATE('Data Sheet'!$B$8,'Data Sheet'!$G$2)</f>
        <v>" HWDP</v>
      </c>
      <c r="D99" s="95" t="str">
        <f t="shared" si="12"/>
        <v/>
      </c>
      <c r="E99" s="15" t="str">
        <f>IF('Sum HWDP'!$D$10="TH-Hill DS-1 Vol 3 CAT 2: Clean and Visual Ends only","N/A","OK")</f>
        <v>OK</v>
      </c>
      <c r="F99" s="15" t="str">
        <f>IF('Sum HWDP'!$D$10="TH-Hill DS-1 Vol 3 CAT 2: Clean and Visual Ends only","N/A","OK")</f>
        <v>OK</v>
      </c>
      <c r="G99" s="17"/>
      <c r="H99" s="17"/>
      <c r="I99" s="17" t="s">
        <v>51</v>
      </c>
      <c r="J99" s="17" t="str">
        <f t="shared" si="13"/>
        <v>OK</v>
      </c>
      <c r="K99" s="17" t="str">
        <f t="shared" si="14"/>
        <v>OK</v>
      </c>
      <c r="L99" s="17" t="str">
        <f>IF('Data Sheet'!$B$9="NC-50","N/A","OK")</f>
        <v>OK</v>
      </c>
      <c r="M99" s="17" t="str">
        <f>IF('Data Sheet'!$B$9="NC-50","N/A","OK")</f>
        <v>OK</v>
      </c>
      <c r="N99" s="23" t="str">
        <f>IF(BO99&lt;&gt;"",
    IF(INT('Data Sheet'!$A$19)=INT('Data Sheet'!$B$19),
        --(INT('Data Sheet'!$A$19) &amp; "." &amp; BO99),
        IF(AND((--(INT('Data Sheet'!$A$19) &amp; "." &amp; BO99)&gt;=--('Data Sheet'!$A$19)), (--(INT('Data Sheet'!$A$19) &amp; "." &amp; BO99)&lt;=--('Data Sheet'!$B$19))),
            --(INT('Data Sheet'!$A$19) &amp; "." &amp; BO99),
            --(INT('Data Sheet'!$B$19) &amp; "." &amp; BO99)
        )
    ),
    IF(BN99&lt;&gt;"",
        IF(INT('Data Sheet'!$A$19)=INT('Data Sheet'!$B$19),
            --(INT('Data Sheet'!$A$19) &amp; "." &amp; LEFT(BN99,3)),
            IF(AND((--(INT('Data Sheet'!$A$19) &amp; "." &amp; LEFT(BN99,3))&gt;=--('Data Sheet'!$A$19)), (--(INT('Data Sheet'!$A$19) &amp; "." &amp; LEFT(BN99,3))&lt;=--('Data Sheet'!$B$19))),
                --(INT('Data Sheet'!$A$19) &amp; "." &amp; LEFT(BN99,3)),
                --(INT('Data Sheet'!$B$19) &amp; "." &amp; LEFT(BN99,3))
            )
        ),
        "OK"
    )
)</f>
        <v>OK</v>
      </c>
      <c r="O99" s="23" t="str">
        <f>IF(BP99&lt;&gt;"",
    IF(INT('Data Sheet'!$A$19)=INT('Data Sheet'!$B$19),
        --(INT('Data Sheet'!$A$19) &amp; "." &amp; BP99),
        IF(AND((--(INT('Data Sheet'!$A$19) &amp; "." &amp; BP99)&gt;=--('Data Sheet'!$A$19)), (--(INT('Data Sheet'!$A$19) &amp; "." &amp; BP99)&lt;=--('Data Sheet'!$B$19))),
            --(INT('Data Sheet'!$A$19) &amp; "." &amp; BP99),
            --(INT('Data Sheet'!$B$19) &amp; "." &amp; BP99)
        )
    ),
    IF(BN99&lt;&gt;"",
        IF(INT('Data Sheet'!$A$19)=INT('Data Sheet'!$B$19),
            --(INT('Data Sheet'!$A$19) &amp; "." &amp; RIGHT(BN99,3)),
            IF(AND((--(INT('Data Sheet'!$A$19) &amp; "." &amp; RIGHT(BN99,3))&gt;=--('Data Sheet'!$A$19)), (--(INT('Data Sheet'!$A$19) &amp; "." &amp; RIGHT(BN99,3))&lt;=--('Data Sheet'!$B$19))),
                --(INT('Data Sheet'!$A$19) &amp; "." &amp; RIGHT(BN99,3)),
                --(INT('Data Sheet'!$B$19) &amp; "." &amp; RIGHT(BN99,3))
            )
        ),
        "OK"
    )
)</f>
        <v>OK</v>
      </c>
      <c r="P99" s="23" t="str">
        <f>IF(BR99&lt;&gt;"",
    IF(INT('Data Sheet'!$A$19)=INT('Data Sheet'!$B$15),
        --(INT('Data Sheet'!$A$15) &amp; "." &amp; BR99),
        IF(AND((--(INT('Data Sheet'!$A$15) &amp; "." &amp; BR99)&gt;=--('Data Sheet'!$A$15)), (--(INT('Data Sheet'!$A$15) &amp; "." &amp; BR99)&lt;=--('Data Sheet'!$B$15))),
            --(INT('Data Sheet'!$A$15) &amp; "." &amp; BR99),
            --(INT('Data Sheet'!$B$15) &amp; "." &amp; BR99)
        )
    ),
    IF(BQ99&lt;&gt;"",
        IF(INT('Data Sheet'!$A$15)=INT('Data Sheet'!$B$15),
            --(INT('Data Sheet'!$A$15) &amp; "." &amp; LEFT(BQ99,3)),
            IF(AND((--(INT('Data Sheet'!$A$15) &amp; "." &amp; LEFT(BQ99,3))&gt;=--('Data Sheet'!$A$15)), (--(INT('Data Sheet'!$A$15) &amp; "." &amp; LEFT(BQ99,3))&lt;=--('Data Sheet'!$B$15))),
                --(INT('Data Sheet'!$A$15) &amp; "." &amp; LEFT(BQ99,3)),
                --(INT('Data Sheet'!$B$15) &amp; "." &amp; LEFT(BQ99,3))
            )
        ),
        "OK"
    )
)</f>
        <v>OK</v>
      </c>
      <c r="Q99" s="23" t="str">
        <f>IF(BS99&lt;&gt;"",
    IF(INT('Data Sheet'!$A$19)=INT('Data Sheet'!$B$15),
        --(INT('Data Sheet'!$A$15) &amp; "." &amp; BS99),
        IF(AND((--(INT('Data Sheet'!$A$15) &amp; "." &amp; BS99)&gt;=--('Data Sheet'!$A$15)), (--(INT('Data Sheet'!$A$15) &amp; "." &amp; BS99)&lt;=--('Data Sheet'!$B$15))),
            --(INT('Data Sheet'!$A$15) &amp; "." &amp; BS99),
            --(INT('Data Sheet'!$B$15) &amp; "." &amp; BS99)
        )
    ),
    IF(BQ99&lt;&gt;"",
        IF(INT('Data Sheet'!$A$15)=INT('Data Sheet'!$B$15),
            --(INT('Data Sheet'!$A$15) &amp; "." &amp; RIGHT(BQ99,3)),
            IF(AND((--(INT('Data Sheet'!$A$15) &amp; "." &amp; RIGHT(BQ99,3))&gt;=--('Data Sheet'!$A$15)), (--(INT('Data Sheet'!$A$15) &amp; "." &amp; RIGHT(BQ99,3))&lt;=--('Data Sheet'!$B$15))),
                --(INT('Data Sheet'!$A$15) &amp; "." &amp; RIGHT(BQ99,3)),
                --(INT('Data Sheet'!$B$15) &amp; "." &amp; RIGHT(BQ99,3))
            )
        ),
        "OK"
    )
)</f>
        <v>OK</v>
      </c>
      <c r="R99" s="20"/>
      <c r="S99" s="20"/>
      <c r="T99" s="20"/>
      <c r="U99" s="20"/>
      <c r="V99" s="20"/>
      <c r="W99" s="20"/>
      <c r="X99" s="20"/>
      <c r="Y99" s="20"/>
      <c r="Z99" s="20"/>
      <c r="AA99" s="55"/>
      <c r="AB99" s="55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1"/>
      <c r="AR99" s="21"/>
      <c r="AS99" s="21"/>
      <c r="AT99" s="21"/>
      <c r="AU99" s="21"/>
      <c r="AV99" s="21"/>
      <c r="AW99" s="22"/>
      <c r="AX99" s="99"/>
      <c r="AY99" s="20"/>
      <c r="AZ99" s="20"/>
      <c r="BA99" s="22"/>
      <c r="BC99" s="80"/>
      <c r="BD99" s="80"/>
      <c r="BE99" s="80"/>
      <c r="BF99" s="80"/>
      <c r="BG99" s="2" t="str">
        <f t="shared" si="11"/>
        <v/>
      </c>
      <c r="BH99" s="78">
        <f t="shared" si="10"/>
        <v>0</v>
      </c>
    </row>
    <row r="100" spans="2:60" x14ac:dyDescent="0.2">
      <c r="B100" s="14">
        <f t="shared" si="4"/>
        <v>92</v>
      </c>
      <c r="C100" s="15" t="str">
        <f>CONCATENATE('Data Sheet'!$B$8,'Data Sheet'!$G$2)</f>
        <v>" HWDP</v>
      </c>
      <c r="D100" s="95" t="str">
        <f t="shared" si="12"/>
        <v/>
      </c>
      <c r="E100" s="15" t="str">
        <f>IF('Sum HWDP'!$D$10="TH-Hill DS-1 Vol 3 CAT 2: Clean and Visual Ends only","N/A","OK")</f>
        <v>OK</v>
      </c>
      <c r="F100" s="15" t="str">
        <f>IF('Sum HWDP'!$D$10="TH-Hill DS-1 Vol 3 CAT 2: Clean and Visual Ends only","N/A","OK")</f>
        <v>OK</v>
      </c>
      <c r="G100" s="17"/>
      <c r="H100" s="17"/>
      <c r="I100" s="17" t="s">
        <v>51</v>
      </c>
      <c r="J100" s="17" t="str">
        <f t="shared" si="13"/>
        <v>OK</v>
      </c>
      <c r="K100" s="17" t="str">
        <f t="shared" si="14"/>
        <v>OK</v>
      </c>
      <c r="L100" s="17" t="str">
        <f>IF('Data Sheet'!$B$9="NC-50","N/A","OK")</f>
        <v>OK</v>
      </c>
      <c r="M100" s="17" t="str">
        <f>IF('Data Sheet'!$B$9="NC-50","N/A","OK")</f>
        <v>OK</v>
      </c>
      <c r="N100" s="23" t="str">
        <f>IF(BO100&lt;&gt;"",
    IF(INT('Data Sheet'!$A$19)=INT('Data Sheet'!$B$19),
        --(INT('Data Sheet'!$A$19) &amp; "." &amp; BO100),
        IF(AND((--(INT('Data Sheet'!$A$19) &amp; "." &amp; BO100)&gt;=--('Data Sheet'!$A$19)), (--(INT('Data Sheet'!$A$19) &amp; "." &amp; BO100)&lt;=--('Data Sheet'!$B$19))),
            --(INT('Data Sheet'!$A$19) &amp; "." &amp; BO100),
            --(INT('Data Sheet'!$B$19) &amp; "." &amp; BO100)
        )
    ),
    IF(BN100&lt;&gt;"",
        IF(INT('Data Sheet'!$A$19)=INT('Data Sheet'!$B$19),
            --(INT('Data Sheet'!$A$19) &amp; "." &amp; LEFT(BN100,3)),
            IF(AND((--(INT('Data Sheet'!$A$19) &amp; "." &amp; LEFT(BN100,3))&gt;=--('Data Sheet'!$A$19)), (--(INT('Data Sheet'!$A$19) &amp; "." &amp; LEFT(BN100,3))&lt;=--('Data Sheet'!$B$19))),
                --(INT('Data Sheet'!$A$19) &amp; "." &amp; LEFT(BN100,3)),
                --(INT('Data Sheet'!$B$19) &amp; "." &amp; LEFT(BN100,3))
            )
        ),
        "OK"
    )
)</f>
        <v>OK</v>
      </c>
      <c r="O100" s="23" t="str">
        <f>IF(BP100&lt;&gt;"",
    IF(INT('Data Sheet'!$A$19)=INT('Data Sheet'!$B$19),
        --(INT('Data Sheet'!$A$19) &amp; "." &amp; BP100),
        IF(AND((--(INT('Data Sheet'!$A$19) &amp; "." &amp; BP100)&gt;=--('Data Sheet'!$A$19)), (--(INT('Data Sheet'!$A$19) &amp; "." &amp; BP100)&lt;=--('Data Sheet'!$B$19))),
            --(INT('Data Sheet'!$A$19) &amp; "." &amp; BP100),
            --(INT('Data Sheet'!$B$19) &amp; "." &amp; BP100)
        )
    ),
    IF(BN100&lt;&gt;"",
        IF(INT('Data Sheet'!$A$19)=INT('Data Sheet'!$B$19),
            --(INT('Data Sheet'!$A$19) &amp; "." &amp; RIGHT(BN100,3)),
            IF(AND((--(INT('Data Sheet'!$A$19) &amp; "." &amp; RIGHT(BN100,3))&gt;=--('Data Sheet'!$A$19)), (--(INT('Data Sheet'!$A$19) &amp; "." &amp; RIGHT(BN100,3))&lt;=--('Data Sheet'!$B$19))),
                --(INT('Data Sheet'!$A$19) &amp; "." &amp; RIGHT(BN100,3)),
                --(INT('Data Sheet'!$B$19) &amp; "." &amp; RIGHT(BN100,3))
            )
        ),
        "OK"
    )
)</f>
        <v>OK</v>
      </c>
      <c r="P100" s="23" t="str">
        <f>IF(BR100&lt;&gt;"",
    IF(INT('Data Sheet'!$A$19)=INT('Data Sheet'!$B$15),
        --(INT('Data Sheet'!$A$15) &amp; "." &amp; BR100),
        IF(AND((--(INT('Data Sheet'!$A$15) &amp; "." &amp; BR100)&gt;=--('Data Sheet'!$A$15)), (--(INT('Data Sheet'!$A$15) &amp; "." &amp; BR100)&lt;=--('Data Sheet'!$B$15))),
            --(INT('Data Sheet'!$A$15) &amp; "." &amp; BR100),
            --(INT('Data Sheet'!$B$15) &amp; "." &amp; BR100)
        )
    ),
    IF(BQ100&lt;&gt;"",
        IF(INT('Data Sheet'!$A$15)=INT('Data Sheet'!$B$15),
            --(INT('Data Sheet'!$A$15) &amp; "." &amp; LEFT(BQ100,3)),
            IF(AND((--(INT('Data Sheet'!$A$15) &amp; "." &amp; LEFT(BQ100,3))&gt;=--('Data Sheet'!$A$15)), (--(INT('Data Sheet'!$A$15) &amp; "." &amp; LEFT(BQ100,3))&lt;=--('Data Sheet'!$B$15))),
                --(INT('Data Sheet'!$A$15) &amp; "." &amp; LEFT(BQ100,3)),
                --(INT('Data Sheet'!$B$15) &amp; "." &amp; LEFT(BQ100,3))
            )
        ),
        "OK"
    )
)</f>
        <v>OK</v>
      </c>
      <c r="Q100" s="23" t="str">
        <f>IF(BS100&lt;&gt;"",
    IF(INT('Data Sheet'!$A$19)=INT('Data Sheet'!$B$15),
        --(INT('Data Sheet'!$A$15) &amp; "." &amp; BS100),
        IF(AND((--(INT('Data Sheet'!$A$15) &amp; "." &amp; BS100)&gt;=--('Data Sheet'!$A$15)), (--(INT('Data Sheet'!$A$15) &amp; "." &amp; BS100)&lt;=--('Data Sheet'!$B$15))),
            --(INT('Data Sheet'!$A$15) &amp; "." &amp; BS100),
            --(INT('Data Sheet'!$B$15) &amp; "." &amp; BS100)
        )
    ),
    IF(BQ100&lt;&gt;"",
        IF(INT('Data Sheet'!$A$15)=INT('Data Sheet'!$B$15),
            --(INT('Data Sheet'!$A$15) &amp; "." &amp; RIGHT(BQ100,3)),
            IF(AND((--(INT('Data Sheet'!$A$15) &amp; "." &amp; RIGHT(BQ100,3))&gt;=--('Data Sheet'!$A$15)), (--(INT('Data Sheet'!$A$15) &amp; "." &amp; RIGHT(BQ100,3))&lt;=--('Data Sheet'!$B$15))),
                --(INT('Data Sheet'!$A$15) &amp; "." &amp; RIGHT(BQ100,3)),
                --(INT('Data Sheet'!$B$15) &amp; "." &amp; RIGHT(BQ100,3))
            )
        ),
        "OK"
    )
)</f>
        <v>OK</v>
      </c>
      <c r="R100" s="20"/>
      <c r="S100" s="20"/>
      <c r="T100" s="20"/>
      <c r="U100" s="20"/>
      <c r="V100" s="20"/>
      <c r="W100" s="20"/>
      <c r="X100" s="20"/>
      <c r="Y100" s="20"/>
      <c r="Z100" s="20"/>
      <c r="AA100" s="55"/>
      <c r="AB100" s="55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1"/>
      <c r="AR100" s="21"/>
      <c r="AS100" s="21"/>
      <c r="AT100" s="21"/>
      <c r="AU100" s="21"/>
      <c r="AV100" s="21"/>
      <c r="AW100" s="22"/>
      <c r="AX100" s="99"/>
      <c r="AY100" s="20"/>
      <c r="AZ100" s="20"/>
      <c r="BA100" s="22"/>
      <c r="BC100" s="80"/>
      <c r="BD100" s="80"/>
      <c r="BE100" s="80"/>
      <c r="BF100" s="80"/>
      <c r="BG100" s="2" t="str">
        <f t="shared" si="11"/>
        <v/>
      </c>
      <c r="BH100" s="78">
        <f t="shared" si="10"/>
        <v>0</v>
      </c>
    </row>
    <row r="101" spans="2:60" x14ac:dyDescent="0.2">
      <c r="B101" s="14">
        <f t="shared" si="4"/>
        <v>93</v>
      </c>
      <c r="C101" s="15" t="str">
        <f>CONCATENATE('Data Sheet'!$B$8,'Data Sheet'!$G$2)</f>
        <v>" HWDP</v>
      </c>
      <c r="D101" s="95" t="str">
        <f t="shared" si="12"/>
        <v/>
      </c>
      <c r="E101" s="15" t="str">
        <f>IF('Sum HWDP'!$D$10="TH-Hill DS-1 Vol 3 CAT 2: Clean and Visual Ends only","N/A","OK")</f>
        <v>OK</v>
      </c>
      <c r="F101" s="15" t="str">
        <f>IF('Sum HWDP'!$D$10="TH-Hill DS-1 Vol 3 CAT 2: Clean and Visual Ends only","N/A","OK")</f>
        <v>OK</v>
      </c>
      <c r="G101" s="17"/>
      <c r="H101" s="17"/>
      <c r="I101" s="17" t="s">
        <v>51</v>
      </c>
      <c r="J101" s="17" t="str">
        <f t="shared" si="13"/>
        <v>OK</v>
      </c>
      <c r="K101" s="17" t="str">
        <f t="shared" si="14"/>
        <v>OK</v>
      </c>
      <c r="L101" s="17" t="str">
        <f>IF('Data Sheet'!$B$9="NC-50","N/A","OK")</f>
        <v>OK</v>
      </c>
      <c r="M101" s="17" t="str">
        <f>IF('Data Sheet'!$B$9="NC-50","N/A","OK")</f>
        <v>OK</v>
      </c>
      <c r="N101" s="23" t="str">
        <f>IF(BO101&lt;&gt;"",
    IF(INT('Data Sheet'!$A$19)=INT('Data Sheet'!$B$19),
        --(INT('Data Sheet'!$A$19) &amp; "." &amp; BO101),
        IF(AND((--(INT('Data Sheet'!$A$19) &amp; "." &amp; BO101)&gt;=--('Data Sheet'!$A$19)), (--(INT('Data Sheet'!$A$19) &amp; "." &amp; BO101)&lt;=--('Data Sheet'!$B$19))),
            --(INT('Data Sheet'!$A$19) &amp; "." &amp; BO101),
            --(INT('Data Sheet'!$B$19) &amp; "." &amp; BO101)
        )
    ),
    IF(BN101&lt;&gt;"",
        IF(INT('Data Sheet'!$A$19)=INT('Data Sheet'!$B$19),
            --(INT('Data Sheet'!$A$19) &amp; "." &amp; LEFT(BN101,3)),
            IF(AND((--(INT('Data Sheet'!$A$19) &amp; "." &amp; LEFT(BN101,3))&gt;=--('Data Sheet'!$A$19)), (--(INT('Data Sheet'!$A$19) &amp; "." &amp; LEFT(BN101,3))&lt;=--('Data Sheet'!$B$19))),
                --(INT('Data Sheet'!$A$19) &amp; "." &amp; LEFT(BN101,3)),
                --(INT('Data Sheet'!$B$19) &amp; "." &amp; LEFT(BN101,3))
            )
        ),
        "OK"
    )
)</f>
        <v>OK</v>
      </c>
      <c r="O101" s="23" t="str">
        <f>IF(BP101&lt;&gt;"",
    IF(INT('Data Sheet'!$A$19)=INT('Data Sheet'!$B$19),
        --(INT('Data Sheet'!$A$19) &amp; "." &amp; BP101),
        IF(AND((--(INT('Data Sheet'!$A$19) &amp; "." &amp; BP101)&gt;=--('Data Sheet'!$A$19)), (--(INT('Data Sheet'!$A$19) &amp; "." &amp; BP101)&lt;=--('Data Sheet'!$B$19))),
            --(INT('Data Sheet'!$A$19) &amp; "." &amp; BP101),
            --(INT('Data Sheet'!$B$19) &amp; "." &amp; BP101)
        )
    ),
    IF(BN101&lt;&gt;"",
        IF(INT('Data Sheet'!$A$19)=INT('Data Sheet'!$B$19),
            --(INT('Data Sheet'!$A$19) &amp; "." &amp; RIGHT(BN101,3)),
            IF(AND((--(INT('Data Sheet'!$A$19) &amp; "." &amp; RIGHT(BN101,3))&gt;=--('Data Sheet'!$A$19)), (--(INT('Data Sheet'!$A$19) &amp; "." &amp; RIGHT(BN101,3))&lt;=--('Data Sheet'!$B$19))),
                --(INT('Data Sheet'!$A$19) &amp; "." &amp; RIGHT(BN101,3)),
                --(INT('Data Sheet'!$B$19) &amp; "." &amp; RIGHT(BN101,3))
            )
        ),
        "OK"
    )
)</f>
        <v>OK</v>
      </c>
      <c r="P101" s="23" t="str">
        <f>IF(BR101&lt;&gt;"",
    IF(INT('Data Sheet'!$A$19)=INT('Data Sheet'!$B$15),
        --(INT('Data Sheet'!$A$15) &amp; "." &amp; BR101),
        IF(AND((--(INT('Data Sheet'!$A$15) &amp; "." &amp; BR101)&gt;=--('Data Sheet'!$A$15)), (--(INT('Data Sheet'!$A$15) &amp; "." &amp; BR101)&lt;=--('Data Sheet'!$B$15))),
            --(INT('Data Sheet'!$A$15) &amp; "." &amp; BR101),
            --(INT('Data Sheet'!$B$15) &amp; "." &amp; BR101)
        )
    ),
    IF(BQ101&lt;&gt;"",
        IF(INT('Data Sheet'!$A$15)=INT('Data Sheet'!$B$15),
            --(INT('Data Sheet'!$A$15) &amp; "." &amp; LEFT(BQ101,3)),
            IF(AND((--(INT('Data Sheet'!$A$15) &amp; "." &amp; LEFT(BQ101,3))&gt;=--('Data Sheet'!$A$15)), (--(INT('Data Sheet'!$A$15) &amp; "." &amp; LEFT(BQ101,3))&lt;=--('Data Sheet'!$B$15))),
                --(INT('Data Sheet'!$A$15) &amp; "." &amp; LEFT(BQ101,3)),
                --(INT('Data Sheet'!$B$15) &amp; "." &amp; LEFT(BQ101,3))
            )
        ),
        "OK"
    )
)</f>
        <v>OK</v>
      </c>
      <c r="Q101" s="23" t="str">
        <f>IF(BS101&lt;&gt;"",
    IF(INT('Data Sheet'!$A$19)=INT('Data Sheet'!$B$15),
        --(INT('Data Sheet'!$A$15) &amp; "." &amp; BS101),
        IF(AND((--(INT('Data Sheet'!$A$15) &amp; "." &amp; BS101)&gt;=--('Data Sheet'!$A$15)), (--(INT('Data Sheet'!$A$15) &amp; "." &amp; BS101)&lt;=--('Data Sheet'!$B$15))),
            --(INT('Data Sheet'!$A$15) &amp; "." &amp; BS101),
            --(INT('Data Sheet'!$B$15) &amp; "." &amp; BS101)
        )
    ),
    IF(BQ101&lt;&gt;"",
        IF(INT('Data Sheet'!$A$15)=INT('Data Sheet'!$B$15),
            --(INT('Data Sheet'!$A$15) &amp; "." &amp; RIGHT(BQ101,3)),
            IF(AND((--(INT('Data Sheet'!$A$15) &amp; "." &amp; RIGHT(BQ101,3))&gt;=--('Data Sheet'!$A$15)), (--(INT('Data Sheet'!$A$15) &amp; "." &amp; RIGHT(BQ101,3))&lt;=--('Data Sheet'!$B$15))),
                --(INT('Data Sheet'!$A$15) &amp; "." &amp; RIGHT(BQ101,3)),
                --(INT('Data Sheet'!$B$15) &amp; "." &amp; RIGHT(BQ101,3))
            )
        ),
        "OK"
    )
)</f>
        <v>OK</v>
      </c>
      <c r="R101" s="20"/>
      <c r="S101" s="20"/>
      <c r="T101" s="20"/>
      <c r="U101" s="20"/>
      <c r="V101" s="20"/>
      <c r="W101" s="20"/>
      <c r="X101" s="20"/>
      <c r="Y101" s="20"/>
      <c r="Z101" s="20"/>
      <c r="AA101" s="55"/>
      <c r="AB101" s="55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1"/>
      <c r="AR101" s="21"/>
      <c r="AS101" s="21"/>
      <c r="AT101" s="21"/>
      <c r="AU101" s="21"/>
      <c r="AV101" s="21"/>
      <c r="AW101" s="22"/>
      <c r="AX101" s="99"/>
      <c r="AY101" s="20"/>
      <c r="AZ101" s="20"/>
      <c r="BA101" s="22"/>
      <c r="BC101" s="80"/>
      <c r="BD101" s="80"/>
      <c r="BE101" s="80"/>
      <c r="BF101" s="80"/>
      <c r="BG101" s="2" t="str">
        <f t="shared" si="11"/>
        <v/>
      </c>
      <c r="BH101" s="78">
        <f t="shared" si="10"/>
        <v>0</v>
      </c>
    </row>
    <row r="102" spans="2:60" x14ac:dyDescent="0.2">
      <c r="B102" s="14">
        <f t="shared" si="4"/>
        <v>94</v>
      </c>
      <c r="C102" s="15" t="str">
        <f>CONCATENATE('Data Sheet'!$B$8,'Data Sheet'!$G$2)</f>
        <v>" HWDP</v>
      </c>
      <c r="D102" s="95" t="str">
        <f t="shared" si="12"/>
        <v/>
      </c>
      <c r="E102" s="15" t="str">
        <f>IF('Sum HWDP'!$D$10="TH-Hill DS-1 Vol 3 CAT 2: Clean and Visual Ends only","N/A","OK")</f>
        <v>OK</v>
      </c>
      <c r="F102" s="15" t="str">
        <f>IF('Sum HWDP'!$D$10="TH-Hill DS-1 Vol 3 CAT 2: Clean and Visual Ends only","N/A","OK")</f>
        <v>OK</v>
      </c>
      <c r="G102" s="17"/>
      <c r="H102" s="17"/>
      <c r="I102" s="17" t="s">
        <v>51</v>
      </c>
      <c r="J102" s="17" t="str">
        <f t="shared" si="13"/>
        <v>OK</v>
      </c>
      <c r="K102" s="17" t="str">
        <f t="shared" si="14"/>
        <v>OK</v>
      </c>
      <c r="L102" s="17" t="str">
        <f>IF('Data Sheet'!$B$9="NC-50","N/A","OK")</f>
        <v>OK</v>
      </c>
      <c r="M102" s="17" t="str">
        <f>IF('Data Sheet'!$B$9="NC-50","N/A","OK")</f>
        <v>OK</v>
      </c>
      <c r="N102" s="23" t="str">
        <f>IF(BO102&lt;&gt;"",
    IF(INT('Data Sheet'!$A$19)=INT('Data Sheet'!$B$19),
        --(INT('Data Sheet'!$A$19) &amp; "." &amp; BO102),
        IF(AND((--(INT('Data Sheet'!$A$19) &amp; "." &amp; BO102)&gt;=--('Data Sheet'!$A$19)), (--(INT('Data Sheet'!$A$19) &amp; "." &amp; BO102)&lt;=--('Data Sheet'!$B$19))),
            --(INT('Data Sheet'!$A$19) &amp; "." &amp; BO102),
            --(INT('Data Sheet'!$B$19) &amp; "." &amp; BO102)
        )
    ),
    IF(BN102&lt;&gt;"",
        IF(INT('Data Sheet'!$A$19)=INT('Data Sheet'!$B$19),
            --(INT('Data Sheet'!$A$19) &amp; "." &amp; LEFT(BN102,3)),
            IF(AND((--(INT('Data Sheet'!$A$19) &amp; "." &amp; LEFT(BN102,3))&gt;=--('Data Sheet'!$A$19)), (--(INT('Data Sheet'!$A$19) &amp; "." &amp; LEFT(BN102,3))&lt;=--('Data Sheet'!$B$19))),
                --(INT('Data Sheet'!$A$19) &amp; "." &amp; LEFT(BN102,3)),
                --(INT('Data Sheet'!$B$19) &amp; "." &amp; LEFT(BN102,3))
            )
        ),
        "OK"
    )
)</f>
        <v>OK</v>
      </c>
      <c r="O102" s="23" t="str">
        <f>IF(BP102&lt;&gt;"",
    IF(INT('Data Sheet'!$A$19)=INT('Data Sheet'!$B$19),
        --(INT('Data Sheet'!$A$19) &amp; "." &amp; BP102),
        IF(AND((--(INT('Data Sheet'!$A$19) &amp; "." &amp; BP102)&gt;=--('Data Sheet'!$A$19)), (--(INT('Data Sheet'!$A$19) &amp; "." &amp; BP102)&lt;=--('Data Sheet'!$B$19))),
            --(INT('Data Sheet'!$A$19) &amp; "." &amp; BP102),
            --(INT('Data Sheet'!$B$19) &amp; "." &amp; BP102)
        )
    ),
    IF(BN102&lt;&gt;"",
        IF(INT('Data Sheet'!$A$19)=INT('Data Sheet'!$B$19),
            --(INT('Data Sheet'!$A$19) &amp; "." &amp; RIGHT(BN102,3)),
            IF(AND((--(INT('Data Sheet'!$A$19) &amp; "." &amp; RIGHT(BN102,3))&gt;=--('Data Sheet'!$A$19)), (--(INT('Data Sheet'!$A$19) &amp; "." &amp; RIGHT(BN102,3))&lt;=--('Data Sheet'!$B$19))),
                --(INT('Data Sheet'!$A$19) &amp; "." &amp; RIGHT(BN102,3)),
                --(INT('Data Sheet'!$B$19) &amp; "." &amp; RIGHT(BN102,3))
            )
        ),
        "OK"
    )
)</f>
        <v>OK</v>
      </c>
      <c r="P102" s="23" t="str">
        <f>IF(BR102&lt;&gt;"",
    IF(INT('Data Sheet'!$A$19)=INT('Data Sheet'!$B$15),
        --(INT('Data Sheet'!$A$15) &amp; "." &amp; BR102),
        IF(AND((--(INT('Data Sheet'!$A$15) &amp; "." &amp; BR102)&gt;=--('Data Sheet'!$A$15)), (--(INT('Data Sheet'!$A$15) &amp; "." &amp; BR102)&lt;=--('Data Sheet'!$B$15))),
            --(INT('Data Sheet'!$A$15) &amp; "." &amp; BR102),
            --(INT('Data Sheet'!$B$15) &amp; "." &amp; BR102)
        )
    ),
    IF(BQ102&lt;&gt;"",
        IF(INT('Data Sheet'!$A$15)=INT('Data Sheet'!$B$15),
            --(INT('Data Sheet'!$A$15) &amp; "." &amp; LEFT(BQ102,3)),
            IF(AND((--(INT('Data Sheet'!$A$15) &amp; "." &amp; LEFT(BQ102,3))&gt;=--('Data Sheet'!$A$15)), (--(INT('Data Sheet'!$A$15) &amp; "." &amp; LEFT(BQ102,3))&lt;=--('Data Sheet'!$B$15))),
                --(INT('Data Sheet'!$A$15) &amp; "." &amp; LEFT(BQ102,3)),
                --(INT('Data Sheet'!$B$15) &amp; "." &amp; LEFT(BQ102,3))
            )
        ),
        "OK"
    )
)</f>
        <v>OK</v>
      </c>
      <c r="Q102" s="23" t="str">
        <f>IF(BS102&lt;&gt;"",
    IF(INT('Data Sheet'!$A$19)=INT('Data Sheet'!$B$15),
        --(INT('Data Sheet'!$A$15) &amp; "." &amp; BS102),
        IF(AND((--(INT('Data Sheet'!$A$15) &amp; "." &amp; BS102)&gt;=--('Data Sheet'!$A$15)), (--(INT('Data Sheet'!$A$15) &amp; "." &amp; BS102)&lt;=--('Data Sheet'!$B$15))),
            --(INT('Data Sheet'!$A$15) &amp; "." &amp; BS102),
            --(INT('Data Sheet'!$B$15) &amp; "." &amp; BS102)
        )
    ),
    IF(BQ102&lt;&gt;"",
        IF(INT('Data Sheet'!$A$15)=INT('Data Sheet'!$B$15),
            --(INT('Data Sheet'!$A$15) &amp; "." &amp; RIGHT(BQ102,3)),
            IF(AND((--(INT('Data Sheet'!$A$15) &amp; "." &amp; RIGHT(BQ102,3))&gt;=--('Data Sheet'!$A$15)), (--(INT('Data Sheet'!$A$15) &amp; "." &amp; RIGHT(BQ102,3))&lt;=--('Data Sheet'!$B$15))),
                --(INT('Data Sheet'!$A$15) &amp; "." &amp; RIGHT(BQ102,3)),
                --(INT('Data Sheet'!$B$15) &amp; "." &amp; RIGHT(BQ102,3))
            )
        ),
        "OK"
    )
)</f>
        <v>OK</v>
      </c>
      <c r="R102" s="20"/>
      <c r="S102" s="20"/>
      <c r="T102" s="20"/>
      <c r="U102" s="20"/>
      <c r="V102" s="20"/>
      <c r="W102" s="20"/>
      <c r="X102" s="20"/>
      <c r="Y102" s="20"/>
      <c r="Z102" s="20"/>
      <c r="AA102" s="55"/>
      <c r="AB102" s="55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1"/>
      <c r="AR102" s="21"/>
      <c r="AS102" s="21"/>
      <c r="AT102" s="21"/>
      <c r="AU102" s="21"/>
      <c r="AV102" s="21"/>
      <c r="AW102" s="22"/>
      <c r="AX102" s="99"/>
      <c r="AY102" s="20"/>
      <c r="AZ102" s="20"/>
      <c r="BA102" s="22"/>
      <c r="BC102" s="80"/>
      <c r="BD102" s="80"/>
      <c r="BE102" s="80"/>
      <c r="BF102" s="80"/>
      <c r="BG102" s="2" t="str">
        <f t="shared" si="11"/>
        <v/>
      </c>
      <c r="BH102" s="78">
        <f t="shared" si="10"/>
        <v>0</v>
      </c>
    </row>
    <row r="103" spans="2:60" x14ac:dyDescent="0.2">
      <c r="B103" s="14">
        <f t="shared" si="4"/>
        <v>95</v>
      </c>
      <c r="C103" s="15" t="str">
        <f>CONCATENATE('Data Sheet'!$B$8,'Data Sheet'!$G$2)</f>
        <v>" HWDP</v>
      </c>
      <c r="D103" s="95" t="str">
        <f t="shared" si="12"/>
        <v/>
      </c>
      <c r="E103" s="15" t="str">
        <f>IF('Sum HWDP'!$D$10="TH-Hill DS-1 Vol 3 CAT 2: Clean and Visual Ends only","N/A","OK")</f>
        <v>OK</v>
      </c>
      <c r="F103" s="15" t="str">
        <f>IF('Sum HWDP'!$D$10="TH-Hill DS-1 Vol 3 CAT 2: Clean and Visual Ends only","N/A","OK")</f>
        <v>OK</v>
      </c>
      <c r="G103" s="17"/>
      <c r="H103" s="17"/>
      <c r="I103" s="17" t="s">
        <v>51</v>
      </c>
      <c r="J103" s="17" t="str">
        <f t="shared" si="13"/>
        <v>OK</v>
      </c>
      <c r="K103" s="17" t="str">
        <f t="shared" si="14"/>
        <v>OK</v>
      </c>
      <c r="L103" s="17" t="str">
        <f>IF('Data Sheet'!$B$9="NC-50","N/A","OK")</f>
        <v>OK</v>
      </c>
      <c r="M103" s="17" t="str">
        <f>IF('Data Sheet'!$B$9="NC-50","N/A","OK")</f>
        <v>OK</v>
      </c>
      <c r="N103" s="23" t="str">
        <f>IF(BO103&lt;&gt;"",
    IF(INT('Data Sheet'!$A$19)=INT('Data Sheet'!$B$19),
        --(INT('Data Sheet'!$A$19) &amp; "." &amp; BO103),
        IF(AND((--(INT('Data Sheet'!$A$19) &amp; "." &amp; BO103)&gt;=--('Data Sheet'!$A$19)), (--(INT('Data Sheet'!$A$19) &amp; "." &amp; BO103)&lt;=--('Data Sheet'!$B$19))),
            --(INT('Data Sheet'!$A$19) &amp; "." &amp; BO103),
            --(INT('Data Sheet'!$B$19) &amp; "." &amp; BO103)
        )
    ),
    IF(BN103&lt;&gt;"",
        IF(INT('Data Sheet'!$A$19)=INT('Data Sheet'!$B$19),
            --(INT('Data Sheet'!$A$19) &amp; "." &amp; LEFT(BN103,3)),
            IF(AND((--(INT('Data Sheet'!$A$19) &amp; "." &amp; LEFT(BN103,3))&gt;=--('Data Sheet'!$A$19)), (--(INT('Data Sheet'!$A$19) &amp; "." &amp; LEFT(BN103,3))&lt;=--('Data Sheet'!$B$19))),
                --(INT('Data Sheet'!$A$19) &amp; "." &amp; LEFT(BN103,3)),
                --(INT('Data Sheet'!$B$19) &amp; "." &amp; LEFT(BN103,3))
            )
        ),
        "OK"
    )
)</f>
        <v>OK</v>
      </c>
      <c r="O103" s="23" t="str">
        <f>IF(BP103&lt;&gt;"",
    IF(INT('Data Sheet'!$A$19)=INT('Data Sheet'!$B$19),
        --(INT('Data Sheet'!$A$19) &amp; "." &amp; BP103),
        IF(AND((--(INT('Data Sheet'!$A$19) &amp; "." &amp; BP103)&gt;=--('Data Sheet'!$A$19)), (--(INT('Data Sheet'!$A$19) &amp; "." &amp; BP103)&lt;=--('Data Sheet'!$B$19))),
            --(INT('Data Sheet'!$A$19) &amp; "." &amp; BP103),
            --(INT('Data Sheet'!$B$19) &amp; "." &amp; BP103)
        )
    ),
    IF(BN103&lt;&gt;"",
        IF(INT('Data Sheet'!$A$19)=INT('Data Sheet'!$B$19),
            --(INT('Data Sheet'!$A$19) &amp; "." &amp; RIGHT(BN103,3)),
            IF(AND((--(INT('Data Sheet'!$A$19) &amp; "." &amp; RIGHT(BN103,3))&gt;=--('Data Sheet'!$A$19)), (--(INT('Data Sheet'!$A$19) &amp; "." &amp; RIGHT(BN103,3))&lt;=--('Data Sheet'!$B$19))),
                --(INT('Data Sheet'!$A$19) &amp; "." &amp; RIGHT(BN103,3)),
                --(INT('Data Sheet'!$B$19) &amp; "." &amp; RIGHT(BN103,3))
            )
        ),
        "OK"
    )
)</f>
        <v>OK</v>
      </c>
      <c r="P103" s="23" t="str">
        <f>IF(BR103&lt;&gt;"",
    IF(INT('Data Sheet'!$A$19)=INT('Data Sheet'!$B$15),
        --(INT('Data Sheet'!$A$15) &amp; "." &amp; BR103),
        IF(AND((--(INT('Data Sheet'!$A$15) &amp; "." &amp; BR103)&gt;=--('Data Sheet'!$A$15)), (--(INT('Data Sheet'!$A$15) &amp; "." &amp; BR103)&lt;=--('Data Sheet'!$B$15))),
            --(INT('Data Sheet'!$A$15) &amp; "." &amp; BR103),
            --(INT('Data Sheet'!$B$15) &amp; "." &amp; BR103)
        )
    ),
    IF(BQ103&lt;&gt;"",
        IF(INT('Data Sheet'!$A$15)=INT('Data Sheet'!$B$15),
            --(INT('Data Sheet'!$A$15) &amp; "." &amp; LEFT(BQ103,3)),
            IF(AND((--(INT('Data Sheet'!$A$15) &amp; "." &amp; LEFT(BQ103,3))&gt;=--('Data Sheet'!$A$15)), (--(INT('Data Sheet'!$A$15) &amp; "." &amp; LEFT(BQ103,3))&lt;=--('Data Sheet'!$B$15))),
                --(INT('Data Sheet'!$A$15) &amp; "." &amp; LEFT(BQ103,3)),
                --(INT('Data Sheet'!$B$15) &amp; "." &amp; LEFT(BQ103,3))
            )
        ),
        "OK"
    )
)</f>
        <v>OK</v>
      </c>
      <c r="Q103" s="23" t="str">
        <f>IF(BS103&lt;&gt;"",
    IF(INT('Data Sheet'!$A$19)=INT('Data Sheet'!$B$15),
        --(INT('Data Sheet'!$A$15) &amp; "." &amp; BS103),
        IF(AND((--(INT('Data Sheet'!$A$15) &amp; "." &amp; BS103)&gt;=--('Data Sheet'!$A$15)), (--(INT('Data Sheet'!$A$15) &amp; "." &amp; BS103)&lt;=--('Data Sheet'!$B$15))),
            --(INT('Data Sheet'!$A$15) &amp; "." &amp; BS103),
            --(INT('Data Sheet'!$B$15) &amp; "." &amp; BS103)
        )
    ),
    IF(BQ103&lt;&gt;"",
        IF(INT('Data Sheet'!$A$15)=INT('Data Sheet'!$B$15),
            --(INT('Data Sheet'!$A$15) &amp; "." &amp; RIGHT(BQ103,3)),
            IF(AND((--(INT('Data Sheet'!$A$15) &amp; "." &amp; RIGHT(BQ103,3))&gt;=--('Data Sheet'!$A$15)), (--(INT('Data Sheet'!$A$15) &amp; "." &amp; RIGHT(BQ103,3))&lt;=--('Data Sheet'!$B$15))),
                --(INT('Data Sheet'!$A$15) &amp; "." &amp; RIGHT(BQ103,3)),
                --(INT('Data Sheet'!$B$15) &amp; "." &amp; RIGHT(BQ103,3))
            )
        ),
        "OK"
    )
)</f>
        <v>OK</v>
      </c>
      <c r="R103" s="20"/>
      <c r="S103" s="20"/>
      <c r="T103" s="20"/>
      <c r="U103" s="20"/>
      <c r="V103" s="20"/>
      <c r="W103" s="20"/>
      <c r="X103" s="20"/>
      <c r="Y103" s="20"/>
      <c r="Z103" s="20"/>
      <c r="AA103" s="55"/>
      <c r="AB103" s="55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1"/>
      <c r="AR103" s="21"/>
      <c r="AS103" s="21"/>
      <c r="AT103" s="21"/>
      <c r="AU103" s="21"/>
      <c r="AV103" s="21"/>
      <c r="AW103" s="22"/>
      <c r="AX103" s="99"/>
      <c r="AY103" s="20"/>
      <c r="AZ103" s="20"/>
      <c r="BA103" s="22"/>
      <c r="BC103" s="80"/>
      <c r="BD103" s="80"/>
      <c r="BE103" s="80"/>
      <c r="BF103" s="80"/>
      <c r="BG103" s="2" t="str">
        <f t="shared" si="11"/>
        <v/>
      </c>
      <c r="BH103" s="78">
        <f t="shared" si="10"/>
        <v>0</v>
      </c>
    </row>
    <row r="104" spans="2:60" x14ac:dyDescent="0.2">
      <c r="B104" s="14">
        <f t="shared" si="4"/>
        <v>96</v>
      </c>
      <c r="C104" s="15" t="str">
        <f>CONCATENATE('Data Sheet'!$B$8,'Data Sheet'!$G$2)</f>
        <v>" HWDP</v>
      </c>
      <c r="D104" s="95" t="str">
        <f t="shared" si="12"/>
        <v/>
      </c>
      <c r="E104" s="15" t="str">
        <f>IF('Sum HWDP'!$D$10="TH-Hill DS-1 Vol 3 CAT 2: Clean and Visual Ends only","N/A","OK")</f>
        <v>OK</v>
      </c>
      <c r="F104" s="15" t="str">
        <f>IF('Sum HWDP'!$D$10="TH-Hill DS-1 Vol 3 CAT 2: Clean and Visual Ends only","N/A","OK")</f>
        <v>OK</v>
      </c>
      <c r="G104" s="17"/>
      <c r="H104" s="17"/>
      <c r="I104" s="17" t="s">
        <v>51</v>
      </c>
      <c r="J104" s="17" t="str">
        <f t="shared" si="13"/>
        <v>OK</v>
      </c>
      <c r="K104" s="17" t="str">
        <f t="shared" si="14"/>
        <v>OK</v>
      </c>
      <c r="L104" s="17" t="str">
        <f>IF('Data Sheet'!$B$9="NC-50","N/A","OK")</f>
        <v>OK</v>
      </c>
      <c r="M104" s="17" t="str">
        <f>IF('Data Sheet'!$B$9="NC-50","N/A","OK")</f>
        <v>OK</v>
      </c>
      <c r="N104" s="23" t="str">
        <f>IF(BO104&lt;&gt;"",
    IF(INT('Data Sheet'!$A$19)=INT('Data Sheet'!$B$19),
        --(INT('Data Sheet'!$A$19) &amp; "." &amp; BO104),
        IF(AND((--(INT('Data Sheet'!$A$19) &amp; "." &amp; BO104)&gt;=--('Data Sheet'!$A$19)), (--(INT('Data Sheet'!$A$19) &amp; "." &amp; BO104)&lt;=--('Data Sheet'!$B$19))),
            --(INT('Data Sheet'!$A$19) &amp; "." &amp; BO104),
            --(INT('Data Sheet'!$B$19) &amp; "." &amp; BO104)
        )
    ),
    IF(BN104&lt;&gt;"",
        IF(INT('Data Sheet'!$A$19)=INT('Data Sheet'!$B$19),
            --(INT('Data Sheet'!$A$19) &amp; "." &amp; LEFT(BN104,3)),
            IF(AND((--(INT('Data Sheet'!$A$19) &amp; "." &amp; LEFT(BN104,3))&gt;=--('Data Sheet'!$A$19)), (--(INT('Data Sheet'!$A$19) &amp; "." &amp; LEFT(BN104,3))&lt;=--('Data Sheet'!$B$19))),
                --(INT('Data Sheet'!$A$19) &amp; "." &amp; LEFT(BN104,3)),
                --(INT('Data Sheet'!$B$19) &amp; "." &amp; LEFT(BN104,3))
            )
        ),
        "OK"
    )
)</f>
        <v>OK</v>
      </c>
      <c r="O104" s="23" t="str">
        <f>IF(BP104&lt;&gt;"",
    IF(INT('Data Sheet'!$A$19)=INT('Data Sheet'!$B$19),
        --(INT('Data Sheet'!$A$19) &amp; "." &amp; BP104),
        IF(AND((--(INT('Data Sheet'!$A$19) &amp; "." &amp; BP104)&gt;=--('Data Sheet'!$A$19)), (--(INT('Data Sheet'!$A$19) &amp; "." &amp; BP104)&lt;=--('Data Sheet'!$B$19))),
            --(INT('Data Sheet'!$A$19) &amp; "." &amp; BP104),
            --(INT('Data Sheet'!$B$19) &amp; "." &amp; BP104)
        )
    ),
    IF(BN104&lt;&gt;"",
        IF(INT('Data Sheet'!$A$19)=INT('Data Sheet'!$B$19),
            --(INT('Data Sheet'!$A$19) &amp; "." &amp; RIGHT(BN104,3)),
            IF(AND((--(INT('Data Sheet'!$A$19) &amp; "." &amp; RIGHT(BN104,3))&gt;=--('Data Sheet'!$A$19)), (--(INT('Data Sheet'!$A$19) &amp; "." &amp; RIGHT(BN104,3))&lt;=--('Data Sheet'!$B$19))),
                --(INT('Data Sheet'!$A$19) &amp; "." &amp; RIGHT(BN104,3)),
                --(INT('Data Sheet'!$B$19) &amp; "." &amp; RIGHT(BN104,3))
            )
        ),
        "OK"
    )
)</f>
        <v>OK</v>
      </c>
      <c r="P104" s="23" t="str">
        <f>IF(BR104&lt;&gt;"",
    IF(INT('Data Sheet'!$A$19)=INT('Data Sheet'!$B$15),
        --(INT('Data Sheet'!$A$15) &amp; "." &amp; BR104),
        IF(AND((--(INT('Data Sheet'!$A$15) &amp; "." &amp; BR104)&gt;=--('Data Sheet'!$A$15)), (--(INT('Data Sheet'!$A$15) &amp; "." &amp; BR104)&lt;=--('Data Sheet'!$B$15))),
            --(INT('Data Sheet'!$A$15) &amp; "." &amp; BR104),
            --(INT('Data Sheet'!$B$15) &amp; "." &amp; BR104)
        )
    ),
    IF(BQ104&lt;&gt;"",
        IF(INT('Data Sheet'!$A$15)=INT('Data Sheet'!$B$15),
            --(INT('Data Sheet'!$A$15) &amp; "." &amp; LEFT(BQ104,3)),
            IF(AND((--(INT('Data Sheet'!$A$15) &amp; "." &amp; LEFT(BQ104,3))&gt;=--('Data Sheet'!$A$15)), (--(INT('Data Sheet'!$A$15) &amp; "." &amp; LEFT(BQ104,3))&lt;=--('Data Sheet'!$B$15))),
                --(INT('Data Sheet'!$A$15) &amp; "." &amp; LEFT(BQ104,3)),
                --(INT('Data Sheet'!$B$15) &amp; "." &amp; LEFT(BQ104,3))
            )
        ),
        "OK"
    )
)</f>
        <v>OK</v>
      </c>
      <c r="Q104" s="23" t="str">
        <f>IF(BS104&lt;&gt;"",
    IF(INT('Data Sheet'!$A$19)=INT('Data Sheet'!$B$15),
        --(INT('Data Sheet'!$A$15) &amp; "." &amp; BS104),
        IF(AND((--(INT('Data Sheet'!$A$15) &amp; "." &amp; BS104)&gt;=--('Data Sheet'!$A$15)), (--(INT('Data Sheet'!$A$15) &amp; "." &amp; BS104)&lt;=--('Data Sheet'!$B$15))),
            --(INT('Data Sheet'!$A$15) &amp; "." &amp; BS104),
            --(INT('Data Sheet'!$B$15) &amp; "." &amp; BS104)
        )
    ),
    IF(BQ104&lt;&gt;"",
        IF(INT('Data Sheet'!$A$15)=INT('Data Sheet'!$B$15),
            --(INT('Data Sheet'!$A$15) &amp; "." &amp; RIGHT(BQ104,3)),
            IF(AND((--(INT('Data Sheet'!$A$15) &amp; "." &amp; RIGHT(BQ104,3))&gt;=--('Data Sheet'!$A$15)), (--(INT('Data Sheet'!$A$15) &amp; "." &amp; RIGHT(BQ104,3))&lt;=--('Data Sheet'!$B$15))),
                --(INT('Data Sheet'!$A$15) &amp; "." &amp; RIGHT(BQ104,3)),
                --(INT('Data Sheet'!$B$15) &amp; "." &amp; RIGHT(BQ104,3))
            )
        ),
        "OK"
    )
)</f>
        <v>OK</v>
      </c>
      <c r="R104" s="20"/>
      <c r="S104" s="20"/>
      <c r="T104" s="20"/>
      <c r="U104" s="20"/>
      <c r="V104" s="20"/>
      <c r="W104" s="20"/>
      <c r="X104" s="20"/>
      <c r="Y104" s="20"/>
      <c r="Z104" s="20"/>
      <c r="AA104" s="55"/>
      <c r="AB104" s="55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1"/>
      <c r="AR104" s="21"/>
      <c r="AS104" s="21"/>
      <c r="AT104" s="21"/>
      <c r="AU104" s="21"/>
      <c r="AV104" s="21"/>
      <c r="AW104" s="22"/>
      <c r="AX104" s="99"/>
      <c r="AY104" s="20"/>
      <c r="AZ104" s="20"/>
      <c r="BA104" s="22"/>
      <c r="BC104" s="80"/>
      <c r="BD104" s="80"/>
      <c r="BE104" s="80"/>
      <c r="BF104" s="80"/>
      <c r="BG104" s="2" t="str">
        <f t="shared" si="11"/>
        <v/>
      </c>
      <c r="BH104" s="78">
        <f t="shared" si="10"/>
        <v>0</v>
      </c>
    </row>
    <row r="105" spans="2:60" x14ac:dyDescent="0.2">
      <c r="B105" s="14">
        <f t="shared" si="4"/>
        <v>97</v>
      </c>
      <c r="C105" s="15" t="str">
        <f>CONCATENATE('Data Sheet'!$B$8,'Data Sheet'!$G$2)</f>
        <v>" HWDP</v>
      </c>
      <c r="D105" s="95" t="str">
        <f t="shared" si="12"/>
        <v/>
      </c>
      <c r="E105" s="15" t="str">
        <f>IF('Sum HWDP'!$D$10="TH-Hill DS-1 Vol 3 CAT 2: Clean and Visual Ends only","N/A","OK")</f>
        <v>OK</v>
      </c>
      <c r="F105" s="15" t="str">
        <f>IF('Sum HWDP'!$D$10="TH-Hill DS-1 Vol 3 CAT 2: Clean and Visual Ends only","N/A","OK")</f>
        <v>OK</v>
      </c>
      <c r="G105" s="17"/>
      <c r="H105" s="17"/>
      <c r="I105" s="17" t="s">
        <v>51</v>
      </c>
      <c r="J105" s="17" t="str">
        <f t="shared" si="13"/>
        <v>OK</v>
      </c>
      <c r="K105" s="17" t="str">
        <f t="shared" si="14"/>
        <v>OK</v>
      </c>
      <c r="L105" s="17" t="str">
        <f>IF('Data Sheet'!$B$9="NC-50","N/A","OK")</f>
        <v>OK</v>
      </c>
      <c r="M105" s="17" t="str">
        <f>IF('Data Sheet'!$B$9="NC-50","N/A","OK")</f>
        <v>OK</v>
      </c>
      <c r="N105" s="23" t="str">
        <f>IF(BO105&lt;&gt;"",
    IF(INT('Data Sheet'!$A$19)=INT('Data Sheet'!$B$19),
        --(INT('Data Sheet'!$A$19) &amp; "." &amp; BO105),
        IF(AND((--(INT('Data Sheet'!$A$19) &amp; "." &amp; BO105)&gt;=--('Data Sheet'!$A$19)), (--(INT('Data Sheet'!$A$19) &amp; "." &amp; BO105)&lt;=--('Data Sheet'!$B$19))),
            --(INT('Data Sheet'!$A$19) &amp; "." &amp; BO105),
            --(INT('Data Sheet'!$B$19) &amp; "." &amp; BO105)
        )
    ),
    IF(BN105&lt;&gt;"",
        IF(INT('Data Sheet'!$A$19)=INT('Data Sheet'!$B$19),
            --(INT('Data Sheet'!$A$19) &amp; "." &amp; LEFT(BN105,3)),
            IF(AND((--(INT('Data Sheet'!$A$19) &amp; "." &amp; LEFT(BN105,3))&gt;=--('Data Sheet'!$A$19)), (--(INT('Data Sheet'!$A$19) &amp; "." &amp; LEFT(BN105,3))&lt;=--('Data Sheet'!$B$19))),
                --(INT('Data Sheet'!$A$19) &amp; "." &amp; LEFT(BN105,3)),
                --(INT('Data Sheet'!$B$19) &amp; "." &amp; LEFT(BN105,3))
            )
        ),
        "OK"
    )
)</f>
        <v>OK</v>
      </c>
      <c r="O105" s="23" t="str">
        <f>IF(BP105&lt;&gt;"",
    IF(INT('Data Sheet'!$A$19)=INT('Data Sheet'!$B$19),
        --(INT('Data Sheet'!$A$19) &amp; "." &amp; BP105),
        IF(AND((--(INT('Data Sheet'!$A$19) &amp; "." &amp; BP105)&gt;=--('Data Sheet'!$A$19)), (--(INT('Data Sheet'!$A$19) &amp; "." &amp; BP105)&lt;=--('Data Sheet'!$B$19))),
            --(INT('Data Sheet'!$A$19) &amp; "." &amp; BP105),
            --(INT('Data Sheet'!$B$19) &amp; "." &amp; BP105)
        )
    ),
    IF(BN105&lt;&gt;"",
        IF(INT('Data Sheet'!$A$19)=INT('Data Sheet'!$B$19),
            --(INT('Data Sheet'!$A$19) &amp; "." &amp; RIGHT(BN105,3)),
            IF(AND((--(INT('Data Sheet'!$A$19) &amp; "." &amp; RIGHT(BN105,3))&gt;=--('Data Sheet'!$A$19)), (--(INT('Data Sheet'!$A$19) &amp; "." &amp; RIGHT(BN105,3))&lt;=--('Data Sheet'!$B$19))),
                --(INT('Data Sheet'!$A$19) &amp; "." &amp; RIGHT(BN105,3)),
                --(INT('Data Sheet'!$B$19) &amp; "." &amp; RIGHT(BN105,3))
            )
        ),
        "OK"
    )
)</f>
        <v>OK</v>
      </c>
      <c r="P105" s="23" t="str">
        <f>IF(BR105&lt;&gt;"",
    IF(INT('Data Sheet'!$A$19)=INT('Data Sheet'!$B$15),
        --(INT('Data Sheet'!$A$15) &amp; "." &amp; BR105),
        IF(AND((--(INT('Data Sheet'!$A$15) &amp; "." &amp; BR105)&gt;=--('Data Sheet'!$A$15)), (--(INT('Data Sheet'!$A$15) &amp; "." &amp; BR105)&lt;=--('Data Sheet'!$B$15))),
            --(INT('Data Sheet'!$A$15) &amp; "." &amp; BR105),
            --(INT('Data Sheet'!$B$15) &amp; "." &amp; BR105)
        )
    ),
    IF(BQ105&lt;&gt;"",
        IF(INT('Data Sheet'!$A$15)=INT('Data Sheet'!$B$15),
            --(INT('Data Sheet'!$A$15) &amp; "." &amp; LEFT(BQ105,3)),
            IF(AND((--(INT('Data Sheet'!$A$15) &amp; "." &amp; LEFT(BQ105,3))&gt;=--('Data Sheet'!$A$15)), (--(INT('Data Sheet'!$A$15) &amp; "." &amp; LEFT(BQ105,3))&lt;=--('Data Sheet'!$B$15))),
                --(INT('Data Sheet'!$A$15) &amp; "." &amp; LEFT(BQ105,3)),
                --(INT('Data Sheet'!$B$15) &amp; "." &amp; LEFT(BQ105,3))
            )
        ),
        "OK"
    )
)</f>
        <v>OK</v>
      </c>
      <c r="Q105" s="23" t="str">
        <f>IF(BS105&lt;&gt;"",
    IF(INT('Data Sheet'!$A$19)=INT('Data Sheet'!$B$15),
        --(INT('Data Sheet'!$A$15) &amp; "." &amp; BS105),
        IF(AND((--(INT('Data Sheet'!$A$15) &amp; "." &amp; BS105)&gt;=--('Data Sheet'!$A$15)), (--(INT('Data Sheet'!$A$15) &amp; "." &amp; BS105)&lt;=--('Data Sheet'!$B$15))),
            --(INT('Data Sheet'!$A$15) &amp; "." &amp; BS105),
            --(INT('Data Sheet'!$B$15) &amp; "." &amp; BS105)
        )
    ),
    IF(BQ105&lt;&gt;"",
        IF(INT('Data Sheet'!$A$15)=INT('Data Sheet'!$B$15),
            --(INT('Data Sheet'!$A$15) &amp; "." &amp; RIGHT(BQ105,3)),
            IF(AND((--(INT('Data Sheet'!$A$15) &amp; "." &amp; RIGHT(BQ105,3))&gt;=--('Data Sheet'!$A$15)), (--(INT('Data Sheet'!$A$15) &amp; "." &amp; RIGHT(BQ105,3))&lt;=--('Data Sheet'!$B$15))),
                --(INT('Data Sheet'!$A$15) &amp; "." &amp; RIGHT(BQ105,3)),
                --(INT('Data Sheet'!$B$15) &amp; "." &amp; RIGHT(BQ105,3))
            )
        ),
        "OK"
    )
)</f>
        <v>OK</v>
      </c>
      <c r="R105" s="20"/>
      <c r="S105" s="20"/>
      <c r="T105" s="20"/>
      <c r="U105" s="20"/>
      <c r="V105" s="20"/>
      <c r="W105" s="20"/>
      <c r="X105" s="20"/>
      <c r="Y105" s="20"/>
      <c r="Z105" s="20"/>
      <c r="AA105" s="55"/>
      <c r="AB105" s="55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1"/>
      <c r="AR105" s="21"/>
      <c r="AS105" s="21"/>
      <c r="AT105" s="21"/>
      <c r="AU105" s="21"/>
      <c r="AV105" s="21"/>
      <c r="AW105" s="22"/>
      <c r="AX105" s="99"/>
      <c r="AY105" s="20"/>
      <c r="AZ105" s="20"/>
      <c r="BA105" s="22"/>
      <c r="BC105" s="80"/>
      <c r="BD105" s="80"/>
      <c r="BE105" s="80"/>
      <c r="BF105" s="80"/>
      <c r="BG105" s="2" t="str">
        <f t="shared" si="11"/>
        <v/>
      </c>
      <c r="BH105" s="78">
        <f t="shared" si="10"/>
        <v>0</v>
      </c>
    </row>
    <row r="106" spans="2:60" x14ac:dyDescent="0.2">
      <c r="B106" s="14">
        <f t="shared" si="4"/>
        <v>98</v>
      </c>
      <c r="C106" s="15" t="str">
        <f>CONCATENATE('Data Sheet'!$B$8,'Data Sheet'!$G$2)</f>
        <v>" HWDP</v>
      </c>
      <c r="D106" s="95" t="str">
        <f t="shared" si="12"/>
        <v/>
      </c>
      <c r="E106" s="15" t="str">
        <f>IF('Sum HWDP'!$D$10="TH-Hill DS-1 Vol 3 CAT 2: Clean and Visual Ends only","N/A","OK")</f>
        <v>OK</v>
      </c>
      <c r="F106" s="15" t="str">
        <f>IF('Sum HWDP'!$D$10="TH-Hill DS-1 Vol 3 CAT 2: Clean and Visual Ends only","N/A","OK")</f>
        <v>OK</v>
      </c>
      <c r="G106" s="17"/>
      <c r="H106" s="17"/>
      <c r="I106" s="17" t="s">
        <v>51</v>
      </c>
      <c r="J106" s="17" t="str">
        <f t="shared" si="13"/>
        <v>OK</v>
      </c>
      <c r="K106" s="17" t="str">
        <f t="shared" si="14"/>
        <v>OK</v>
      </c>
      <c r="L106" s="17" t="str">
        <f>IF('Data Sheet'!$B$9="NC-50","N/A","OK")</f>
        <v>OK</v>
      </c>
      <c r="M106" s="17" t="str">
        <f>IF('Data Sheet'!$B$9="NC-50","N/A","OK")</f>
        <v>OK</v>
      </c>
      <c r="N106" s="23" t="str">
        <f>IF(BO106&lt;&gt;"",
    IF(INT('Data Sheet'!$A$19)=INT('Data Sheet'!$B$19),
        --(INT('Data Sheet'!$A$19) &amp; "." &amp; BO106),
        IF(AND((--(INT('Data Sheet'!$A$19) &amp; "." &amp; BO106)&gt;=--('Data Sheet'!$A$19)), (--(INT('Data Sheet'!$A$19) &amp; "." &amp; BO106)&lt;=--('Data Sheet'!$B$19))),
            --(INT('Data Sheet'!$A$19) &amp; "." &amp; BO106),
            --(INT('Data Sheet'!$B$19) &amp; "." &amp; BO106)
        )
    ),
    IF(BN106&lt;&gt;"",
        IF(INT('Data Sheet'!$A$19)=INT('Data Sheet'!$B$19),
            --(INT('Data Sheet'!$A$19) &amp; "." &amp; LEFT(BN106,3)),
            IF(AND((--(INT('Data Sheet'!$A$19) &amp; "." &amp; LEFT(BN106,3))&gt;=--('Data Sheet'!$A$19)), (--(INT('Data Sheet'!$A$19) &amp; "." &amp; LEFT(BN106,3))&lt;=--('Data Sheet'!$B$19))),
                --(INT('Data Sheet'!$A$19) &amp; "." &amp; LEFT(BN106,3)),
                --(INT('Data Sheet'!$B$19) &amp; "." &amp; LEFT(BN106,3))
            )
        ),
        "OK"
    )
)</f>
        <v>OK</v>
      </c>
      <c r="O106" s="23" t="str">
        <f>IF(BP106&lt;&gt;"",
    IF(INT('Data Sheet'!$A$19)=INT('Data Sheet'!$B$19),
        --(INT('Data Sheet'!$A$19) &amp; "." &amp; BP106),
        IF(AND((--(INT('Data Sheet'!$A$19) &amp; "." &amp; BP106)&gt;=--('Data Sheet'!$A$19)), (--(INT('Data Sheet'!$A$19) &amp; "." &amp; BP106)&lt;=--('Data Sheet'!$B$19))),
            --(INT('Data Sheet'!$A$19) &amp; "." &amp; BP106),
            --(INT('Data Sheet'!$B$19) &amp; "." &amp; BP106)
        )
    ),
    IF(BN106&lt;&gt;"",
        IF(INT('Data Sheet'!$A$19)=INT('Data Sheet'!$B$19),
            --(INT('Data Sheet'!$A$19) &amp; "." &amp; RIGHT(BN106,3)),
            IF(AND((--(INT('Data Sheet'!$A$19) &amp; "." &amp; RIGHT(BN106,3))&gt;=--('Data Sheet'!$A$19)), (--(INT('Data Sheet'!$A$19) &amp; "." &amp; RIGHT(BN106,3))&lt;=--('Data Sheet'!$B$19))),
                --(INT('Data Sheet'!$A$19) &amp; "." &amp; RIGHT(BN106,3)),
                --(INT('Data Sheet'!$B$19) &amp; "." &amp; RIGHT(BN106,3))
            )
        ),
        "OK"
    )
)</f>
        <v>OK</v>
      </c>
      <c r="P106" s="23" t="str">
        <f>IF(BR106&lt;&gt;"",
    IF(INT('Data Sheet'!$A$19)=INT('Data Sheet'!$B$15),
        --(INT('Data Sheet'!$A$15) &amp; "." &amp; BR106),
        IF(AND((--(INT('Data Sheet'!$A$15) &amp; "." &amp; BR106)&gt;=--('Data Sheet'!$A$15)), (--(INT('Data Sheet'!$A$15) &amp; "." &amp; BR106)&lt;=--('Data Sheet'!$B$15))),
            --(INT('Data Sheet'!$A$15) &amp; "." &amp; BR106),
            --(INT('Data Sheet'!$B$15) &amp; "." &amp; BR106)
        )
    ),
    IF(BQ106&lt;&gt;"",
        IF(INT('Data Sheet'!$A$15)=INT('Data Sheet'!$B$15),
            --(INT('Data Sheet'!$A$15) &amp; "." &amp; LEFT(BQ106,3)),
            IF(AND((--(INT('Data Sheet'!$A$15) &amp; "." &amp; LEFT(BQ106,3))&gt;=--('Data Sheet'!$A$15)), (--(INT('Data Sheet'!$A$15) &amp; "." &amp; LEFT(BQ106,3))&lt;=--('Data Sheet'!$B$15))),
                --(INT('Data Sheet'!$A$15) &amp; "." &amp; LEFT(BQ106,3)),
                --(INT('Data Sheet'!$B$15) &amp; "." &amp; LEFT(BQ106,3))
            )
        ),
        "OK"
    )
)</f>
        <v>OK</v>
      </c>
      <c r="Q106" s="23" t="str">
        <f>IF(BS106&lt;&gt;"",
    IF(INT('Data Sheet'!$A$19)=INT('Data Sheet'!$B$15),
        --(INT('Data Sheet'!$A$15) &amp; "." &amp; BS106),
        IF(AND((--(INT('Data Sheet'!$A$15) &amp; "." &amp; BS106)&gt;=--('Data Sheet'!$A$15)), (--(INT('Data Sheet'!$A$15) &amp; "." &amp; BS106)&lt;=--('Data Sheet'!$B$15))),
            --(INT('Data Sheet'!$A$15) &amp; "." &amp; BS106),
            --(INT('Data Sheet'!$B$15) &amp; "." &amp; BS106)
        )
    ),
    IF(BQ106&lt;&gt;"",
        IF(INT('Data Sheet'!$A$15)=INT('Data Sheet'!$B$15),
            --(INT('Data Sheet'!$A$15) &amp; "." &amp; RIGHT(BQ106,3)),
            IF(AND((--(INT('Data Sheet'!$A$15) &amp; "." &amp; RIGHT(BQ106,3))&gt;=--('Data Sheet'!$A$15)), (--(INT('Data Sheet'!$A$15) &amp; "." &amp; RIGHT(BQ106,3))&lt;=--('Data Sheet'!$B$15))),
                --(INT('Data Sheet'!$A$15) &amp; "." &amp; RIGHT(BQ106,3)),
                --(INT('Data Sheet'!$B$15) &amp; "." &amp; RIGHT(BQ106,3))
            )
        ),
        "OK"
    )
)</f>
        <v>OK</v>
      </c>
      <c r="R106" s="20"/>
      <c r="S106" s="20"/>
      <c r="T106" s="20"/>
      <c r="U106" s="20"/>
      <c r="V106" s="20"/>
      <c r="W106" s="20"/>
      <c r="X106" s="20"/>
      <c r="Y106" s="20"/>
      <c r="Z106" s="20"/>
      <c r="AA106" s="55"/>
      <c r="AB106" s="55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1"/>
      <c r="AR106" s="21"/>
      <c r="AS106" s="21"/>
      <c r="AT106" s="21"/>
      <c r="AU106" s="21"/>
      <c r="AV106" s="21"/>
      <c r="AW106" s="22"/>
      <c r="AX106" s="99"/>
      <c r="AY106" s="20"/>
      <c r="AZ106" s="20"/>
      <c r="BA106" s="22"/>
      <c r="BC106" s="80"/>
      <c r="BD106" s="80"/>
      <c r="BE106" s="80"/>
      <c r="BF106" s="80"/>
      <c r="BG106" s="2" t="str">
        <f t="shared" si="11"/>
        <v/>
      </c>
      <c r="BH106" s="78">
        <f t="shared" si="10"/>
        <v>0</v>
      </c>
    </row>
    <row r="107" spans="2:60" x14ac:dyDescent="0.2">
      <c r="B107" s="14">
        <f t="shared" si="4"/>
        <v>99</v>
      </c>
      <c r="C107" s="15" t="str">
        <f>CONCATENATE('Data Sheet'!$B$8,'Data Sheet'!$G$2)</f>
        <v>" HWDP</v>
      </c>
      <c r="D107" s="95" t="str">
        <f t="shared" si="12"/>
        <v/>
      </c>
      <c r="E107" s="15" t="str">
        <f>IF('Sum HWDP'!$D$10="TH-Hill DS-1 Vol 3 CAT 2: Clean and Visual Ends only","N/A","OK")</f>
        <v>OK</v>
      </c>
      <c r="F107" s="15" t="str">
        <f>IF('Sum HWDP'!$D$10="TH-Hill DS-1 Vol 3 CAT 2: Clean and Visual Ends only","N/A","OK")</f>
        <v>OK</v>
      </c>
      <c r="G107" s="17"/>
      <c r="H107" s="17"/>
      <c r="I107" s="17" t="s">
        <v>51</v>
      </c>
      <c r="J107" s="17" t="str">
        <f t="shared" si="13"/>
        <v>OK</v>
      </c>
      <c r="K107" s="17" t="str">
        <f t="shared" si="14"/>
        <v>OK</v>
      </c>
      <c r="L107" s="17" t="str">
        <f>IF('Data Sheet'!$B$9="NC-50","N/A","OK")</f>
        <v>OK</v>
      </c>
      <c r="M107" s="17" t="str">
        <f>IF('Data Sheet'!$B$9="NC-50","N/A","OK")</f>
        <v>OK</v>
      </c>
      <c r="N107" s="23" t="str">
        <f>IF(BO107&lt;&gt;"",
    IF(INT('Data Sheet'!$A$19)=INT('Data Sheet'!$B$19),
        --(INT('Data Sheet'!$A$19) &amp; "." &amp; BO107),
        IF(AND((--(INT('Data Sheet'!$A$19) &amp; "." &amp; BO107)&gt;=--('Data Sheet'!$A$19)), (--(INT('Data Sheet'!$A$19) &amp; "." &amp; BO107)&lt;=--('Data Sheet'!$B$19))),
            --(INT('Data Sheet'!$A$19) &amp; "." &amp; BO107),
            --(INT('Data Sheet'!$B$19) &amp; "." &amp; BO107)
        )
    ),
    IF(BN107&lt;&gt;"",
        IF(INT('Data Sheet'!$A$19)=INT('Data Sheet'!$B$19),
            --(INT('Data Sheet'!$A$19) &amp; "." &amp; LEFT(BN107,3)),
            IF(AND((--(INT('Data Sheet'!$A$19) &amp; "." &amp; LEFT(BN107,3))&gt;=--('Data Sheet'!$A$19)), (--(INT('Data Sheet'!$A$19) &amp; "." &amp; LEFT(BN107,3))&lt;=--('Data Sheet'!$B$19))),
                --(INT('Data Sheet'!$A$19) &amp; "." &amp; LEFT(BN107,3)),
                --(INT('Data Sheet'!$B$19) &amp; "." &amp; LEFT(BN107,3))
            )
        ),
        "OK"
    )
)</f>
        <v>OK</v>
      </c>
      <c r="O107" s="23" t="str">
        <f>IF(BP107&lt;&gt;"",
    IF(INT('Data Sheet'!$A$19)=INT('Data Sheet'!$B$19),
        --(INT('Data Sheet'!$A$19) &amp; "." &amp; BP107),
        IF(AND((--(INT('Data Sheet'!$A$19) &amp; "." &amp; BP107)&gt;=--('Data Sheet'!$A$19)), (--(INT('Data Sheet'!$A$19) &amp; "." &amp; BP107)&lt;=--('Data Sheet'!$B$19))),
            --(INT('Data Sheet'!$A$19) &amp; "." &amp; BP107),
            --(INT('Data Sheet'!$B$19) &amp; "." &amp; BP107)
        )
    ),
    IF(BN107&lt;&gt;"",
        IF(INT('Data Sheet'!$A$19)=INT('Data Sheet'!$B$19),
            --(INT('Data Sheet'!$A$19) &amp; "." &amp; RIGHT(BN107,3)),
            IF(AND((--(INT('Data Sheet'!$A$19) &amp; "." &amp; RIGHT(BN107,3))&gt;=--('Data Sheet'!$A$19)), (--(INT('Data Sheet'!$A$19) &amp; "." &amp; RIGHT(BN107,3))&lt;=--('Data Sheet'!$B$19))),
                --(INT('Data Sheet'!$A$19) &amp; "." &amp; RIGHT(BN107,3)),
                --(INT('Data Sheet'!$B$19) &amp; "." &amp; RIGHT(BN107,3))
            )
        ),
        "OK"
    )
)</f>
        <v>OK</v>
      </c>
      <c r="P107" s="23" t="str">
        <f>IF(BR107&lt;&gt;"",
    IF(INT('Data Sheet'!$A$19)=INT('Data Sheet'!$B$15),
        --(INT('Data Sheet'!$A$15) &amp; "." &amp; BR107),
        IF(AND((--(INT('Data Sheet'!$A$15) &amp; "." &amp; BR107)&gt;=--('Data Sheet'!$A$15)), (--(INT('Data Sheet'!$A$15) &amp; "." &amp; BR107)&lt;=--('Data Sheet'!$B$15))),
            --(INT('Data Sheet'!$A$15) &amp; "." &amp; BR107),
            --(INT('Data Sheet'!$B$15) &amp; "." &amp; BR107)
        )
    ),
    IF(BQ107&lt;&gt;"",
        IF(INT('Data Sheet'!$A$15)=INT('Data Sheet'!$B$15),
            --(INT('Data Sheet'!$A$15) &amp; "." &amp; LEFT(BQ107,3)),
            IF(AND((--(INT('Data Sheet'!$A$15) &amp; "." &amp; LEFT(BQ107,3))&gt;=--('Data Sheet'!$A$15)), (--(INT('Data Sheet'!$A$15) &amp; "." &amp; LEFT(BQ107,3))&lt;=--('Data Sheet'!$B$15))),
                --(INT('Data Sheet'!$A$15) &amp; "." &amp; LEFT(BQ107,3)),
                --(INT('Data Sheet'!$B$15) &amp; "." &amp; LEFT(BQ107,3))
            )
        ),
        "OK"
    )
)</f>
        <v>OK</v>
      </c>
      <c r="Q107" s="23" t="str">
        <f>IF(BS107&lt;&gt;"",
    IF(INT('Data Sheet'!$A$19)=INT('Data Sheet'!$B$15),
        --(INT('Data Sheet'!$A$15) &amp; "." &amp; BS107),
        IF(AND((--(INT('Data Sheet'!$A$15) &amp; "." &amp; BS107)&gt;=--('Data Sheet'!$A$15)), (--(INT('Data Sheet'!$A$15) &amp; "." &amp; BS107)&lt;=--('Data Sheet'!$B$15))),
            --(INT('Data Sheet'!$A$15) &amp; "." &amp; BS107),
            --(INT('Data Sheet'!$B$15) &amp; "." &amp; BS107)
        )
    ),
    IF(BQ107&lt;&gt;"",
        IF(INT('Data Sheet'!$A$15)=INT('Data Sheet'!$B$15),
            --(INT('Data Sheet'!$A$15) &amp; "." &amp; RIGHT(BQ107,3)),
            IF(AND((--(INT('Data Sheet'!$A$15) &amp; "." &amp; RIGHT(BQ107,3))&gt;=--('Data Sheet'!$A$15)), (--(INT('Data Sheet'!$A$15) &amp; "." &amp; RIGHT(BQ107,3))&lt;=--('Data Sheet'!$B$15))),
                --(INT('Data Sheet'!$A$15) &amp; "." &amp; RIGHT(BQ107,3)),
                --(INT('Data Sheet'!$B$15) &amp; "." &amp; RIGHT(BQ107,3))
            )
        ),
        "OK"
    )
)</f>
        <v>OK</v>
      </c>
      <c r="R107" s="20"/>
      <c r="S107" s="20"/>
      <c r="T107" s="20"/>
      <c r="U107" s="20"/>
      <c r="V107" s="20"/>
      <c r="W107" s="20"/>
      <c r="X107" s="20"/>
      <c r="Y107" s="20"/>
      <c r="Z107" s="20"/>
      <c r="AA107" s="55"/>
      <c r="AB107" s="55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1"/>
      <c r="AR107" s="21"/>
      <c r="AS107" s="21"/>
      <c r="AT107" s="21"/>
      <c r="AU107" s="21"/>
      <c r="AV107" s="21"/>
      <c r="AW107" s="22"/>
      <c r="AX107" s="99"/>
      <c r="AY107" s="20"/>
      <c r="AZ107" s="20"/>
      <c r="BA107" s="22"/>
      <c r="BC107" s="80"/>
      <c r="BD107" s="80"/>
      <c r="BE107" s="80"/>
      <c r="BF107" s="80"/>
      <c r="BG107" s="2" t="str">
        <f t="shared" si="11"/>
        <v/>
      </c>
      <c r="BH107" s="78">
        <f t="shared" si="10"/>
        <v>0</v>
      </c>
    </row>
    <row r="108" spans="2:60" x14ac:dyDescent="0.2">
      <c r="B108" s="14">
        <f t="shared" si="4"/>
        <v>100</v>
      </c>
      <c r="C108" s="15" t="str">
        <f>CONCATENATE('Data Sheet'!$B$8,'Data Sheet'!$G$2)</f>
        <v>" HWDP</v>
      </c>
      <c r="D108" s="95" t="str">
        <f t="shared" si="12"/>
        <v/>
      </c>
      <c r="E108" s="15" t="str">
        <f>IF('Sum HWDP'!$D$10="TH-Hill DS-1 Vol 3 CAT 2: Clean and Visual Ends only","N/A","OK")</f>
        <v>OK</v>
      </c>
      <c r="F108" s="15" t="str">
        <f>IF('Sum HWDP'!$D$10="TH-Hill DS-1 Vol 3 CAT 2: Clean and Visual Ends only","N/A","OK")</f>
        <v>OK</v>
      </c>
      <c r="G108" s="17"/>
      <c r="H108" s="17"/>
      <c r="I108" s="17" t="s">
        <v>51</v>
      </c>
      <c r="J108" s="17" t="str">
        <f t="shared" si="13"/>
        <v>OK</v>
      </c>
      <c r="K108" s="17" t="str">
        <f t="shared" si="14"/>
        <v>OK</v>
      </c>
      <c r="L108" s="17" t="str">
        <f>IF('Data Sheet'!$B$9="NC-50","N/A","OK")</f>
        <v>OK</v>
      </c>
      <c r="M108" s="17" t="str">
        <f>IF('Data Sheet'!$B$9="NC-50","N/A","OK")</f>
        <v>OK</v>
      </c>
      <c r="N108" s="23" t="str">
        <f>IF(BO108&lt;&gt;"",
    IF(INT('Data Sheet'!$A$19)=INT('Data Sheet'!$B$19),
        --(INT('Data Sheet'!$A$19) &amp; "." &amp; BO108),
        IF(AND((--(INT('Data Sheet'!$A$19) &amp; "." &amp; BO108)&gt;=--('Data Sheet'!$A$19)), (--(INT('Data Sheet'!$A$19) &amp; "." &amp; BO108)&lt;=--('Data Sheet'!$B$19))),
            --(INT('Data Sheet'!$A$19) &amp; "." &amp; BO108),
            --(INT('Data Sheet'!$B$19) &amp; "." &amp; BO108)
        )
    ),
    IF(BN108&lt;&gt;"",
        IF(INT('Data Sheet'!$A$19)=INT('Data Sheet'!$B$19),
            --(INT('Data Sheet'!$A$19) &amp; "." &amp; LEFT(BN108,3)),
            IF(AND((--(INT('Data Sheet'!$A$19) &amp; "." &amp; LEFT(BN108,3))&gt;=--('Data Sheet'!$A$19)), (--(INT('Data Sheet'!$A$19) &amp; "." &amp; LEFT(BN108,3))&lt;=--('Data Sheet'!$B$19))),
                --(INT('Data Sheet'!$A$19) &amp; "." &amp; LEFT(BN108,3)),
                --(INT('Data Sheet'!$B$19) &amp; "." &amp; LEFT(BN108,3))
            )
        ),
        "OK"
    )
)</f>
        <v>OK</v>
      </c>
      <c r="O108" s="23" t="str">
        <f>IF(BP108&lt;&gt;"",
    IF(INT('Data Sheet'!$A$19)=INT('Data Sheet'!$B$19),
        --(INT('Data Sheet'!$A$19) &amp; "." &amp; BP108),
        IF(AND((--(INT('Data Sheet'!$A$19) &amp; "." &amp; BP108)&gt;=--('Data Sheet'!$A$19)), (--(INT('Data Sheet'!$A$19) &amp; "." &amp; BP108)&lt;=--('Data Sheet'!$B$19))),
            --(INT('Data Sheet'!$A$19) &amp; "." &amp; BP108),
            --(INT('Data Sheet'!$B$19) &amp; "." &amp; BP108)
        )
    ),
    IF(BN108&lt;&gt;"",
        IF(INT('Data Sheet'!$A$19)=INT('Data Sheet'!$B$19),
            --(INT('Data Sheet'!$A$19) &amp; "." &amp; RIGHT(BN108,3)),
            IF(AND((--(INT('Data Sheet'!$A$19) &amp; "." &amp; RIGHT(BN108,3))&gt;=--('Data Sheet'!$A$19)), (--(INT('Data Sheet'!$A$19) &amp; "." &amp; RIGHT(BN108,3))&lt;=--('Data Sheet'!$B$19))),
                --(INT('Data Sheet'!$A$19) &amp; "." &amp; RIGHT(BN108,3)),
                --(INT('Data Sheet'!$B$19) &amp; "." &amp; RIGHT(BN108,3))
            )
        ),
        "OK"
    )
)</f>
        <v>OK</v>
      </c>
      <c r="P108" s="23" t="str">
        <f>IF(BR108&lt;&gt;"",
    IF(INT('Data Sheet'!$A$19)=INT('Data Sheet'!$B$15),
        --(INT('Data Sheet'!$A$15) &amp; "." &amp; BR108),
        IF(AND((--(INT('Data Sheet'!$A$15) &amp; "." &amp; BR108)&gt;=--('Data Sheet'!$A$15)), (--(INT('Data Sheet'!$A$15) &amp; "." &amp; BR108)&lt;=--('Data Sheet'!$B$15))),
            --(INT('Data Sheet'!$A$15) &amp; "." &amp; BR108),
            --(INT('Data Sheet'!$B$15) &amp; "." &amp; BR108)
        )
    ),
    IF(BQ108&lt;&gt;"",
        IF(INT('Data Sheet'!$A$15)=INT('Data Sheet'!$B$15),
            --(INT('Data Sheet'!$A$15) &amp; "." &amp; LEFT(BQ108,3)),
            IF(AND((--(INT('Data Sheet'!$A$15) &amp; "." &amp; LEFT(BQ108,3))&gt;=--('Data Sheet'!$A$15)), (--(INT('Data Sheet'!$A$15) &amp; "." &amp; LEFT(BQ108,3))&lt;=--('Data Sheet'!$B$15))),
                --(INT('Data Sheet'!$A$15) &amp; "." &amp; LEFT(BQ108,3)),
                --(INT('Data Sheet'!$B$15) &amp; "." &amp; LEFT(BQ108,3))
            )
        ),
        "OK"
    )
)</f>
        <v>OK</v>
      </c>
      <c r="Q108" s="23" t="str">
        <f>IF(BS108&lt;&gt;"",
    IF(INT('Data Sheet'!$A$19)=INT('Data Sheet'!$B$15),
        --(INT('Data Sheet'!$A$15) &amp; "." &amp; BS108),
        IF(AND((--(INT('Data Sheet'!$A$15) &amp; "." &amp; BS108)&gt;=--('Data Sheet'!$A$15)), (--(INT('Data Sheet'!$A$15) &amp; "." &amp; BS108)&lt;=--('Data Sheet'!$B$15))),
            --(INT('Data Sheet'!$A$15) &amp; "." &amp; BS108),
            --(INT('Data Sheet'!$B$15) &amp; "." &amp; BS108)
        )
    ),
    IF(BQ108&lt;&gt;"",
        IF(INT('Data Sheet'!$A$15)=INT('Data Sheet'!$B$15),
            --(INT('Data Sheet'!$A$15) &amp; "." &amp; RIGHT(BQ108,3)),
            IF(AND((--(INT('Data Sheet'!$A$15) &amp; "." &amp; RIGHT(BQ108,3))&gt;=--('Data Sheet'!$A$15)), (--(INT('Data Sheet'!$A$15) &amp; "." &amp; RIGHT(BQ108,3))&lt;=--('Data Sheet'!$B$15))),
                --(INT('Data Sheet'!$A$15) &amp; "." &amp; RIGHT(BQ108,3)),
                --(INT('Data Sheet'!$B$15) &amp; "." &amp; RIGHT(BQ108,3))
            )
        ),
        "OK"
    )
)</f>
        <v>OK</v>
      </c>
      <c r="R108" s="20"/>
      <c r="S108" s="20"/>
      <c r="T108" s="20"/>
      <c r="U108" s="20"/>
      <c r="V108" s="20"/>
      <c r="W108" s="20"/>
      <c r="X108" s="20"/>
      <c r="Y108" s="20"/>
      <c r="Z108" s="20"/>
      <c r="AA108" s="55"/>
      <c r="AB108" s="55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1"/>
      <c r="AR108" s="21"/>
      <c r="AS108" s="21"/>
      <c r="AT108" s="21"/>
      <c r="AU108" s="21"/>
      <c r="AV108" s="21"/>
      <c r="AW108" s="22"/>
      <c r="AX108" s="99"/>
      <c r="AY108" s="20"/>
      <c r="AZ108" s="20"/>
      <c r="BA108" s="22"/>
      <c r="BC108" s="80"/>
      <c r="BD108" s="80"/>
      <c r="BE108" s="80"/>
      <c r="BF108" s="80"/>
      <c r="BG108" s="2" t="str">
        <f t="shared" si="11"/>
        <v/>
      </c>
      <c r="BH108" s="78">
        <f t="shared" si="10"/>
        <v>0</v>
      </c>
    </row>
    <row r="109" spans="2:60" x14ac:dyDescent="0.2">
      <c r="B109" s="14">
        <f t="shared" si="4"/>
        <v>101</v>
      </c>
      <c r="C109" s="15" t="str">
        <f>CONCATENATE('Data Sheet'!$B$8,'Data Sheet'!$G$2)</f>
        <v>" HWDP</v>
      </c>
      <c r="D109" s="95" t="str">
        <f t="shared" si="12"/>
        <v/>
      </c>
      <c r="E109" s="15" t="str">
        <f>IF('Sum HWDP'!$D$10="TH-Hill DS-1 Vol 3 CAT 2: Clean and Visual Ends only","N/A","OK")</f>
        <v>OK</v>
      </c>
      <c r="F109" s="15" t="str">
        <f>IF('Sum HWDP'!$D$10="TH-Hill DS-1 Vol 3 CAT 2: Clean and Visual Ends only","N/A","OK")</f>
        <v>OK</v>
      </c>
      <c r="G109" s="17"/>
      <c r="H109" s="17"/>
      <c r="I109" s="17" t="s">
        <v>51</v>
      </c>
      <c r="J109" s="17" t="str">
        <f t="shared" si="13"/>
        <v>OK</v>
      </c>
      <c r="K109" s="17" t="str">
        <f t="shared" si="14"/>
        <v>OK</v>
      </c>
      <c r="L109" s="17" t="str">
        <f>IF('Data Sheet'!$B$9="NC-50","N/A","OK")</f>
        <v>OK</v>
      </c>
      <c r="M109" s="17" t="str">
        <f>IF('Data Sheet'!$B$9="NC-50","N/A","OK")</f>
        <v>OK</v>
      </c>
      <c r="N109" s="23" t="str">
        <f>IF(BO109&lt;&gt;"",
    IF(INT('Data Sheet'!$A$19)=INT('Data Sheet'!$B$19),
        --(INT('Data Sheet'!$A$19) &amp; "." &amp; BO109),
        IF(AND((--(INT('Data Sheet'!$A$19) &amp; "." &amp; BO109)&gt;=--('Data Sheet'!$A$19)), (--(INT('Data Sheet'!$A$19) &amp; "." &amp; BO109)&lt;=--('Data Sheet'!$B$19))),
            --(INT('Data Sheet'!$A$19) &amp; "." &amp; BO109),
            --(INT('Data Sheet'!$B$19) &amp; "." &amp; BO109)
        )
    ),
    IF(BN109&lt;&gt;"",
        IF(INT('Data Sheet'!$A$19)=INT('Data Sheet'!$B$19),
            --(INT('Data Sheet'!$A$19) &amp; "." &amp; LEFT(BN109,3)),
            IF(AND((--(INT('Data Sheet'!$A$19) &amp; "." &amp; LEFT(BN109,3))&gt;=--('Data Sheet'!$A$19)), (--(INT('Data Sheet'!$A$19) &amp; "." &amp; LEFT(BN109,3))&lt;=--('Data Sheet'!$B$19))),
                --(INT('Data Sheet'!$A$19) &amp; "." &amp; LEFT(BN109,3)),
                --(INT('Data Sheet'!$B$19) &amp; "." &amp; LEFT(BN109,3))
            )
        ),
        "OK"
    )
)</f>
        <v>OK</v>
      </c>
      <c r="O109" s="23" t="str">
        <f>IF(BP109&lt;&gt;"",
    IF(INT('Data Sheet'!$A$19)=INT('Data Sheet'!$B$19),
        --(INT('Data Sheet'!$A$19) &amp; "." &amp; BP109),
        IF(AND((--(INT('Data Sheet'!$A$19) &amp; "." &amp; BP109)&gt;=--('Data Sheet'!$A$19)), (--(INT('Data Sheet'!$A$19) &amp; "." &amp; BP109)&lt;=--('Data Sheet'!$B$19))),
            --(INT('Data Sheet'!$A$19) &amp; "." &amp; BP109),
            --(INT('Data Sheet'!$B$19) &amp; "." &amp; BP109)
        )
    ),
    IF(BN109&lt;&gt;"",
        IF(INT('Data Sheet'!$A$19)=INT('Data Sheet'!$B$19),
            --(INT('Data Sheet'!$A$19) &amp; "." &amp; RIGHT(BN109,3)),
            IF(AND((--(INT('Data Sheet'!$A$19) &amp; "." &amp; RIGHT(BN109,3))&gt;=--('Data Sheet'!$A$19)), (--(INT('Data Sheet'!$A$19) &amp; "." &amp; RIGHT(BN109,3))&lt;=--('Data Sheet'!$B$19))),
                --(INT('Data Sheet'!$A$19) &amp; "." &amp; RIGHT(BN109,3)),
                --(INT('Data Sheet'!$B$19) &amp; "." &amp; RIGHT(BN109,3))
            )
        ),
        "OK"
    )
)</f>
        <v>OK</v>
      </c>
      <c r="P109" s="23" t="str">
        <f>IF(BR109&lt;&gt;"",
    IF(INT('Data Sheet'!$A$19)=INT('Data Sheet'!$B$15),
        --(INT('Data Sheet'!$A$15) &amp; "." &amp; BR109),
        IF(AND((--(INT('Data Sheet'!$A$15) &amp; "." &amp; BR109)&gt;=--('Data Sheet'!$A$15)), (--(INT('Data Sheet'!$A$15) &amp; "." &amp; BR109)&lt;=--('Data Sheet'!$B$15))),
            --(INT('Data Sheet'!$A$15) &amp; "." &amp; BR109),
            --(INT('Data Sheet'!$B$15) &amp; "." &amp; BR109)
        )
    ),
    IF(BQ109&lt;&gt;"",
        IF(INT('Data Sheet'!$A$15)=INT('Data Sheet'!$B$15),
            --(INT('Data Sheet'!$A$15) &amp; "." &amp; LEFT(BQ109,3)),
            IF(AND((--(INT('Data Sheet'!$A$15) &amp; "." &amp; LEFT(BQ109,3))&gt;=--('Data Sheet'!$A$15)), (--(INT('Data Sheet'!$A$15) &amp; "." &amp; LEFT(BQ109,3))&lt;=--('Data Sheet'!$B$15))),
                --(INT('Data Sheet'!$A$15) &amp; "." &amp; LEFT(BQ109,3)),
                --(INT('Data Sheet'!$B$15) &amp; "." &amp; LEFT(BQ109,3))
            )
        ),
        "OK"
    )
)</f>
        <v>OK</v>
      </c>
      <c r="Q109" s="23" t="str">
        <f>IF(BS109&lt;&gt;"",
    IF(INT('Data Sheet'!$A$19)=INT('Data Sheet'!$B$15),
        --(INT('Data Sheet'!$A$15) &amp; "." &amp; BS109),
        IF(AND((--(INT('Data Sheet'!$A$15) &amp; "." &amp; BS109)&gt;=--('Data Sheet'!$A$15)), (--(INT('Data Sheet'!$A$15) &amp; "." &amp; BS109)&lt;=--('Data Sheet'!$B$15))),
            --(INT('Data Sheet'!$A$15) &amp; "." &amp; BS109),
            --(INT('Data Sheet'!$B$15) &amp; "." &amp; BS109)
        )
    ),
    IF(BQ109&lt;&gt;"",
        IF(INT('Data Sheet'!$A$15)=INT('Data Sheet'!$B$15),
            --(INT('Data Sheet'!$A$15) &amp; "." &amp; RIGHT(BQ109,3)),
            IF(AND((--(INT('Data Sheet'!$A$15) &amp; "." &amp; RIGHT(BQ109,3))&gt;=--('Data Sheet'!$A$15)), (--(INT('Data Sheet'!$A$15) &amp; "." &amp; RIGHT(BQ109,3))&lt;=--('Data Sheet'!$B$15))),
                --(INT('Data Sheet'!$A$15) &amp; "." &amp; RIGHT(BQ109,3)),
                --(INT('Data Sheet'!$B$15) &amp; "." &amp; RIGHT(BQ109,3))
            )
        ),
        "OK"
    )
)</f>
        <v>OK</v>
      </c>
      <c r="R109" s="20"/>
      <c r="S109" s="20"/>
      <c r="T109" s="20"/>
      <c r="U109" s="20"/>
      <c r="V109" s="20"/>
      <c r="W109" s="20"/>
      <c r="X109" s="20"/>
      <c r="Y109" s="20"/>
      <c r="Z109" s="20"/>
      <c r="AA109" s="55"/>
      <c r="AB109" s="55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1"/>
      <c r="AR109" s="21"/>
      <c r="AS109" s="21"/>
      <c r="AT109" s="21"/>
      <c r="AU109" s="21"/>
      <c r="AV109" s="21"/>
      <c r="AW109" s="22"/>
      <c r="AX109" s="99"/>
      <c r="AY109" s="20"/>
      <c r="AZ109" s="20"/>
      <c r="BA109" s="22"/>
      <c r="BC109" s="80"/>
      <c r="BD109" s="80"/>
      <c r="BE109" s="80"/>
      <c r="BF109" s="80"/>
      <c r="BG109" s="2" t="str">
        <f t="shared" si="11"/>
        <v/>
      </c>
      <c r="BH109" s="78">
        <f t="shared" si="10"/>
        <v>0</v>
      </c>
    </row>
    <row r="110" spans="2:60" x14ac:dyDescent="0.2">
      <c r="B110" s="14">
        <f t="shared" si="4"/>
        <v>102</v>
      </c>
      <c r="C110" s="15" t="str">
        <f>CONCATENATE('Data Sheet'!$B$8,'Data Sheet'!$G$2)</f>
        <v>" HWDP</v>
      </c>
      <c r="D110" s="95" t="str">
        <f t="shared" si="12"/>
        <v/>
      </c>
      <c r="E110" s="15" t="str">
        <f>IF('Sum HWDP'!$D$10="TH-Hill DS-1 Vol 3 CAT 2: Clean and Visual Ends only","N/A","OK")</f>
        <v>OK</v>
      </c>
      <c r="F110" s="15" t="str">
        <f>IF('Sum HWDP'!$D$10="TH-Hill DS-1 Vol 3 CAT 2: Clean and Visual Ends only","N/A","OK")</f>
        <v>OK</v>
      </c>
      <c r="G110" s="17"/>
      <c r="H110" s="17"/>
      <c r="I110" s="17" t="s">
        <v>51</v>
      </c>
      <c r="J110" s="17" t="str">
        <f t="shared" si="13"/>
        <v>OK</v>
      </c>
      <c r="K110" s="17" t="str">
        <f t="shared" si="14"/>
        <v>OK</v>
      </c>
      <c r="L110" s="17" t="str">
        <f>IF('Data Sheet'!$B$9="NC-50","N/A","OK")</f>
        <v>OK</v>
      </c>
      <c r="M110" s="17" t="str">
        <f>IF('Data Sheet'!$B$9="NC-50","N/A","OK")</f>
        <v>OK</v>
      </c>
      <c r="N110" s="23" t="str">
        <f>IF(BO110&lt;&gt;"",
    IF(INT('Data Sheet'!$A$19)=INT('Data Sheet'!$B$19),
        --(INT('Data Sheet'!$A$19) &amp; "." &amp; BO110),
        IF(AND((--(INT('Data Sheet'!$A$19) &amp; "." &amp; BO110)&gt;=--('Data Sheet'!$A$19)), (--(INT('Data Sheet'!$A$19) &amp; "." &amp; BO110)&lt;=--('Data Sheet'!$B$19))),
            --(INT('Data Sheet'!$A$19) &amp; "." &amp; BO110),
            --(INT('Data Sheet'!$B$19) &amp; "." &amp; BO110)
        )
    ),
    IF(BN110&lt;&gt;"",
        IF(INT('Data Sheet'!$A$19)=INT('Data Sheet'!$B$19),
            --(INT('Data Sheet'!$A$19) &amp; "." &amp; LEFT(BN110,3)),
            IF(AND((--(INT('Data Sheet'!$A$19) &amp; "." &amp; LEFT(BN110,3))&gt;=--('Data Sheet'!$A$19)), (--(INT('Data Sheet'!$A$19) &amp; "." &amp; LEFT(BN110,3))&lt;=--('Data Sheet'!$B$19))),
                --(INT('Data Sheet'!$A$19) &amp; "." &amp; LEFT(BN110,3)),
                --(INT('Data Sheet'!$B$19) &amp; "." &amp; LEFT(BN110,3))
            )
        ),
        "OK"
    )
)</f>
        <v>OK</v>
      </c>
      <c r="O110" s="23" t="str">
        <f>IF(BP110&lt;&gt;"",
    IF(INT('Data Sheet'!$A$19)=INT('Data Sheet'!$B$19),
        --(INT('Data Sheet'!$A$19) &amp; "." &amp; BP110),
        IF(AND((--(INT('Data Sheet'!$A$19) &amp; "." &amp; BP110)&gt;=--('Data Sheet'!$A$19)), (--(INT('Data Sheet'!$A$19) &amp; "." &amp; BP110)&lt;=--('Data Sheet'!$B$19))),
            --(INT('Data Sheet'!$A$19) &amp; "." &amp; BP110),
            --(INT('Data Sheet'!$B$19) &amp; "." &amp; BP110)
        )
    ),
    IF(BN110&lt;&gt;"",
        IF(INT('Data Sheet'!$A$19)=INT('Data Sheet'!$B$19),
            --(INT('Data Sheet'!$A$19) &amp; "." &amp; RIGHT(BN110,3)),
            IF(AND((--(INT('Data Sheet'!$A$19) &amp; "." &amp; RIGHT(BN110,3))&gt;=--('Data Sheet'!$A$19)), (--(INT('Data Sheet'!$A$19) &amp; "." &amp; RIGHT(BN110,3))&lt;=--('Data Sheet'!$B$19))),
                --(INT('Data Sheet'!$A$19) &amp; "." &amp; RIGHT(BN110,3)),
                --(INT('Data Sheet'!$B$19) &amp; "." &amp; RIGHT(BN110,3))
            )
        ),
        "OK"
    )
)</f>
        <v>OK</v>
      </c>
      <c r="P110" s="23" t="str">
        <f>IF(BR110&lt;&gt;"",
    IF(INT('Data Sheet'!$A$19)=INT('Data Sheet'!$B$15),
        --(INT('Data Sheet'!$A$15) &amp; "." &amp; BR110),
        IF(AND((--(INT('Data Sheet'!$A$15) &amp; "." &amp; BR110)&gt;=--('Data Sheet'!$A$15)), (--(INT('Data Sheet'!$A$15) &amp; "." &amp; BR110)&lt;=--('Data Sheet'!$B$15))),
            --(INT('Data Sheet'!$A$15) &amp; "." &amp; BR110),
            --(INT('Data Sheet'!$B$15) &amp; "." &amp; BR110)
        )
    ),
    IF(BQ110&lt;&gt;"",
        IF(INT('Data Sheet'!$A$15)=INT('Data Sheet'!$B$15),
            --(INT('Data Sheet'!$A$15) &amp; "." &amp; LEFT(BQ110,3)),
            IF(AND((--(INT('Data Sheet'!$A$15) &amp; "." &amp; LEFT(BQ110,3))&gt;=--('Data Sheet'!$A$15)), (--(INT('Data Sheet'!$A$15) &amp; "." &amp; LEFT(BQ110,3))&lt;=--('Data Sheet'!$B$15))),
                --(INT('Data Sheet'!$A$15) &amp; "." &amp; LEFT(BQ110,3)),
                --(INT('Data Sheet'!$B$15) &amp; "." &amp; LEFT(BQ110,3))
            )
        ),
        "OK"
    )
)</f>
        <v>OK</v>
      </c>
      <c r="Q110" s="23" t="str">
        <f>IF(BS110&lt;&gt;"",
    IF(INT('Data Sheet'!$A$19)=INT('Data Sheet'!$B$15),
        --(INT('Data Sheet'!$A$15) &amp; "." &amp; BS110),
        IF(AND((--(INT('Data Sheet'!$A$15) &amp; "." &amp; BS110)&gt;=--('Data Sheet'!$A$15)), (--(INT('Data Sheet'!$A$15) &amp; "." &amp; BS110)&lt;=--('Data Sheet'!$B$15))),
            --(INT('Data Sheet'!$A$15) &amp; "." &amp; BS110),
            --(INT('Data Sheet'!$B$15) &amp; "." &amp; BS110)
        )
    ),
    IF(BQ110&lt;&gt;"",
        IF(INT('Data Sheet'!$A$15)=INT('Data Sheet'!$B$15),
            --(INT('Data Sheet'!$A$15) &amp; "." &amp; RIGHT(BQ110,3)),
            IF(AND((--(INT('Data Sheet'!$A$15) &amp; "." &amp; RIGHT(BQ110,3))&gt;=--('Data Sheet'!$A$15)), (--(INT('Data Sheet'!$A$15) &amp; "." &amp; RIGHT(BQ110,3))&lt;=--('Data Sheet'!$B$15))),
                --(INT('Data Sheet'!$A$15) &amp; "." &amp; RIGHT(BQ110,3)),
                --(INT('Data Sheet'!$B$15) &amp; "." &amp; RIGHT(BQ110,3))
            )
        ),
        "OK"
    )
)</f>
        <v>OK</v>
      </c>
      <c r="R110" s="20"/>
      <c r="S110" s="20"/>
      <c r="T110" s="20"/>
      <c r="U110" s="20"/>
      <c r="V110" s="20"/>
      <c r="W110" s="20"/>
      <c r="X110" s="20"/>
      <c r="Y110" s="20"/>
      <c r="Z110" s="20"/>
      <c r="AA110" s="55"/>
      <c r="AB110" s="55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1"/>
      <c r="AR110" s="21"/>
      <c r="AS110" s="21"/>
      <c r="AT110" s="21"/>
      <c r="AU110" s="21"/>
      <c r="AV110" s="21"/>
      <c r="AW110" s="22"/>
      <c r="AX110" s="99"/>
      <c r="AY110" s="20"/>
      <c r="AZ110" s="20"/>
      <c r="BA110" s="22"/>
      <c r="BC110" s="80"/>
      <c r="BD110" s="80"/>
      <c r="BE110" s="80"/>
      <c r="BF110" s="80"/>
      <c r="BG110" s="2" t="str">
        <f t="shared" si="11"/>
        <v/>
      </c>
      <c r="BH110" s="78">
        <f t="shared" si="10"/>
        <v>0</v>
      </c>
    </row>
    <row r="111" spans="2:60" x14ac:dyDescent="0.2">
      <c r="B111" s="14">
        <f t="shared" si="4"/>
        <v>103</v>
      </c>
      <c r="C111" s="15" t="str">
        <f>CONCATENATE('Data Sheet'!$B$8,'Data Sheet'!$G$2)</f>
        <v>" HWDP</v>
      </c>
      <c r="D111" s="95" t="str">
        <f t="shared" si="12"/>
        <v/>
      </c>
      <c r="E111" s="15" t="str">
        <f>IF('Sum HWDP'!$D$10="TH-Hill DS-1 Vol 3 CAT 2: Clean and Visual Ends only","N/A","OK")</f>
        <v>OK</v>
      </c>
      <c r="F111" s="15" t="str">
        <f>IF('Sum HWDP'!$D$10="TH-Hill DS-1 Vol 3 CAT 2: Clean and Visual Ends only","N/A","OK")</f>
        <v>OK</v>
      </c>
      <c r="G111" s="17"/>
      <c r="H111" s="17"/>
      <c r="I111" s="17" t="s">
        <v>51</v>
      </c>
      <c r="J111" s="17" t="str">
        <f t="shared" si="13"/>
        <v>OK</v>
      </c>
      <c r="K111" s="17" t="str">
        <f t="shared" si="14"/>
        <v>OK</v>
      </c>
      <c r="L111" s="17" t="str">
        <f>IF('Data Sheet'!$B$9="NC-50","N/A","OK")</f>
        <v>OK</v>
      </c>
      <c r="M111" s="17" t="str">
        <f>IF('Data Sheet'!$B$9="NC-50","N/A","OK")</f>
        <v>OK</v>
      </c>
      <c r="N111" s="23" t="str">
        <f>IF(BO111&lt;&gt;"",
    IF(INT('Data Sheet'!$A$19)=INT('Data Sheet'!$B$19),
        --(INT('Data Sheet'!$A$19) &amp; "." &amp; BO111),
        IF(AND((--(INT('Data Sheet'!$A$19) &amp; "." &amp; BO111)&gt;=--('Data Sheet'!$A$19)), (--(INT('Data Sheet'!$A$19) &amp; "." &amp; BO111)&lt;=--('Data Sheet'!$B$19))),
            --(INT('Data Sheet'!$A$19) &amp; "." &amp; BO111),
            --(INT('Data Sheet'!$B$19) &amp; "." &amp; BO111)
        )
    ),
    IF(BN111&lt;&gt;"",
        IF(INT('Data Sheet'!$A$19)=INT('Data Sheet'!$B$19),
            --(INT('Data Sheet'!$A$19) &amp; "." &amp; LEFT(BN111,3)),
            IF(AND((--(INT('Data Sheet'!$A$19) &amp; "." &amp; LEFT(BN111,3))&gt;=--('Data Sheet'!$A$19)), (--(INT('Data Sheet'!$A$19) &amp; "." &amp; LEFT(BN111,3))&lt;=--('Data Sheet'!$B$19))),
                --(INT('Data Sheet'!$A$19) &amp; "." &amp; LEFT(BN111,3)),
                --(INT('Data Sheet'!$B$19) &amp; "." &amp; LEFT(BN111,3))
            )
        ),
        "OK"
    )
)</f>
        <v>OK</v>
      </c>
      <c r="O111" s="23" t="str">
        <f>IF(BP111&lt;&gt;"",
    IF(INT('Data Sheet'!$A$19)=INT('Data Sheet'!$B$19),
        --(INT('Data Sheet'!$A$19) &amp; "." &amp; BP111),
        IF(AND((--(INT('Data Sheet'!$A$19) &amp; "." &amp; BP111)&gt;=--('Data Sheet'!$A$19)), (--(INT('Data Sheet'!$A$19) &amp; "." &amp; BP111)&lt;=--('Data Sheet'!$B$19))),
            --(INT('Data Sheet'!$A$19) &amp; "." &amp; BP111),
            --(INT('Data Sheet'!$B$19) &amp; "." &amp; BP111)
        )
    ),
    IF(BN111&lt;&gt;"",
        IF(INT('Data Sheet'!$A$19)=INT('Data Sheet'!$B$19),
            --(INT('Data Sheet'!$A$19) &amp; "." &amp; RIGHT(BN111,3)),
            IF(AND((--(INT('Data Sheet'!$A$19) &amp; "." &amp; RIGHT(BN111,3))&gt;=--('Data Sheet'!$A$19)), (--(INT('Data Sheet'!$A$19) &amp; "." &amp; RIGHT(BN111,3))&lt;=--('Data Sheet'!$B$19))),
                --(INT('Data Sheet'!$A$19) &amp; "." &amp; RIGHT(BN111,3)),
                --(INT('Data Sheet'!$B$19) &amp; "." &amp; RIGHT(BN111,3))
            )
        ),
        "OK"
    )
)</f>
        <v>OK</v>
      </c>
      <c r="P111" s="23" t="str">
        <f>IF(BR111&lt;&gt;"",
    IF(INT('Data Sheet'!$A$19)=INT('Data Sheet'!$B$15),
        --(INT('Data Sheet'!$A$15) &amp; "." &amp; BR111),
        IF(AND((--(INT('Data Sheet'!$A$15) &amp; "." &amp; BR111)&gt;=--('Data Sheet'!$A$15)), (--(INT('Data Sheet'!$A$15) &amp; "." &amp; BR111)&lt;=--('Data Sheet'!$B$15))),
            --(INT('Data Sheet'!$A$15) &amp; "." &amp; BR111),
            --(INT('Data Sheet'!$B$15) &amp; "." &amp; BR111)
        )
    ),
    IF(BQ111&lt;&gt;"",
        IF(INT('Data Sheet'!$A$15)=INT('Data Sheet'!$B$15),
            --(INT('Data Sheet'!$A$15) &amp; "." &amp; LEFT(BQ111,3)),
            IF(AND((--(INT('Data Sheet'!$A$15) &amp; "." &amp; LEFT(BQ111,3))&gt;=--('Data Sheet'!$A$15)), (--(INT('Data Sheet'!$A$15) &amp; "." &amp; LEFT(BQ111,3))&lt;=--('Data Sheet'!$B$15))),
                --(INT('Data Sheet'!$A$15) &amp; "." &amp; LEFT(BQ111,3)),
                --(INT('Data Sheet'!$B$15) &amp; "." &amp; LEFT(BQ111,3))
            )
        ),
        "OK"
    )
)</f>
        <v>OK</v>
      </c>
      <c r="Q111" s="23" t="str">
        <f>IF(BS111&lt;&gt;"",
    IF(INT('Data Sheet'!$A$19)=INT('Data Sheet'!$B$15),
        --(INT('Data Sheet'!$A$15) &amp; "." &amp; BS111),
        IF(AND((--(INT('Data Sheet'!$A$15) &amp; "." &amp; BS111)&gt;=--('Data Sheet'!$A$15)), (--(INT('Data Sheet'!$A$15) &amp; "." &amp; BS111)&lt;=--('Data Sheet'!$B$15))),
            --(INT('Data Sheet'!$A$15) &amp; "." &amp; BS111),
            --(INT('Data Sheet'!$B$15) &amp; "." &amp; BS111)
        )
    ),
    IF(BQ111&lt;&gt;"",
        IF(INT('Data Sheet'!$A$15)=INT('Data Sheet'!$B$15),
            --(INT('Data Sheet'!$A$15) &amp; "." &amp; RIGHT(BQ111,3)),
            IF(AND((--(INT('Data Sheet'!$A$15) &amp; "." &amp; RIGHT(BQ111,3))&gt;=--('Data Sheet'!$A$15)), (--(INT('Data Sheet'!$A$15) &amp; "." &amp; RIGHT(BQ111,3))&lt;=--('Data Sheet'!$B$15))),
                --(INT('Data Sheet'!$A$15) &amp; "." &amp; RIGHT(BQ111,3)),
                --(INT('Data Sheet'!$B$15) &amp; "." &amp; RIGHT(BQ111,3))
            )
        ),
        "OK"
    )
)</f>
        <v>OK</v>
      </c>
      <c r="R111" s="20"/>
      <c r="S111" s="20"/>
      <c r="T111" s="20"/>
      <c r="U111" s="20"/>
      <c r="V111" s="20"/>
      <c r="W111" s="20"/>
      <c r="X111" s="20"/>
      <c r="Y111" s="20"/>
      <c r="Z111" s="20"/>
      <c r="AA111" s="55"/>
      <c r="AB111" s="55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1"/>
      <c r="AR111" s="21"/>
      <c r="AS111" s="21"/>
      <c r="AT111" s="21"/>
      <c r="AU111" s="21"/>
      <c r="AV111" s="21"/>
      <c r="AW111" s="22"/>
      <c r="AX111" s="99"/>
      <c r="AY111" s="20"/>
      <c r="AZ111" s="20"/>
      <c r="BA111" s="22"/>
      <c r="BC111" s="80"/>
      <c r="BD111" s="80"/>
      <c r="BE111" s="80"/>
      <c r="BF111" s="80"/>
      <c r="BG111" s="2" t="str">
        <f t="shared" si="11"/>
        <v/>
      </c>
      <c r="BH111" s="78">
        <f t="shared" si="10"/>
        <v>0</v>
      </c>
    </row>
    <row r="112" spans="2:60" x14ac:dyDescent="0.2">
      <c r="B112" s="14">
        <f t="shared" si="4"/>
        <v>104</v>
      </c>
      <c r="C112" s="15" t="str">
        <f>CONCATENATE('Data Sheet'!$B$8,'Data Sheet'!$G$2)</f>
        <v>" HWDP</v>
      </c>
      <c r="D112" s="95" t="str">
        <f t="shared" si="12"/>
        <v/>
      </c>
      <c r="E112" s="15" t="str">
        <f>IF('Sum HWDP'!$D$10="TH-Hill DS-1 Vol 3 CAT 2: Clean and Visual Ends only","N/A","OK")</f>
        <v>OK</v>
      </c>
      <c r="F112" s="15" t="str">
        <f>IF('Sum HWDP'!$D$10="TH-Hill DS-1 Vol 3 CAT 2: Clean and Visual Ends only","N/A","OK")</f>
        <v>OK</v>
      </c>
      <c r="G112" s="17"/>
      <c r="H112" s="17"/>
      <c r="I112" s="17" t="s">
        <v>51</v>
      </c>
      <c r="J112" s="17" t="str">
        <f t="shared" si="13"/>
        <v>OK</v>
      </c>
      <c r="K112" s="17" t="str">
        <f t="shared" si="14"/>
        <v>OK</v>
      </c>
      <c r="L112" s="17" t="str">
        <f>IF('Data Sheet'!$B$9="NC-50","N/A","OK")</f>
        <v>OK</v>
      </c>
      <c r="M112" s="17" t="str">
        <f>IF('Data Sheet'!$B$9="NC-50","N/A","OK")</f>
        <v>OK</v>
      </c>
      <c r="N112" s="23" t="str">
        <f>IF(BO112&lt;&gt;"",
    IF(INT('Data Sheet'!$A$19)=INT('Data Sheet'!$B$19),
        --(INT('Data Sheet'!$A$19) &amp; "." &amp; BO112),
        IF(AND((--(INT('Data Sheet'!$A$19) &amp; "." &amp; BO112)&gt;=--('Data Sheet'!$A$19)), (--(INT('Data Sheet'!$A$19) &amp; "." &amp; BO112)&lt;=--('Data Sheet'!$B$19))),
            --(INT('Data Sheet'!$A$19) &amp; "." &amp; BO112),
            --(INT('Data Sheet'!$B$19) &amp; "." &amp; BO112)
        )
    ),
    IF(BN112&lt;&gt;"",
        IF(INT('Data Sheet'!$A$19)=INT('Data Sheet'!$B$19),
            --(INT('Data Sheet'!$A$19) &amp; "." &amp; LEFT(BN112,3)),
            IF(AND((--(INT('Data Sheet'!$A$19) &amp; "." &amp; LEFT(BN112,3))&gt;=--('Data Sheet'!$A$19)), (--(INT('Data Sheet'!$A$19) &amp; "." &amp; LEFT(BN112,3))&lt;=--('Data Sheet'!$B$19))),
                --(INT('Data Sheet'!$A$19) &amp; "." &amp; LEFT(BN112,3)),
                --(INT('Data Sheet'!$B$19) &amp; "." &amp; LEFT(BN112,3))
            )
        ),
        "OK"
    )
)</f>
        <v>OK</v>
      </c>
      <c r="O112" s="23" t="str">
        <f>IF(BP112&lt;&gt;"",
    IF(INT('Data Sheet'!$A$19)=INT('Data Sheet'!$B$19),
        --(INT('Data Sheet'!$A$19) &amp; "." &amp; BP112),
        IF(AND((--(INT('Data Sheet'!$A$19) &amp; "." &amp; BP112)&gt;=--('Data Sheet'!$A$19)), (--(INT('Data Sheet'!$A$19) &amp; "." &amp; BP112)&lt;=--('Data Sheet'!$B$19))),
            --(INT('Data Sheet'!$A$19) &amp; "." &amp; BP112),
            --(INT('Data Sheet'!$B$19) &amp; "." &amp; BP112)
        )
    ),
    IF(BN112&lt;&gt;"",
        IF(INT('Data Sheet'!$A$19)=INT('Data Sheet'!$B$19),
            --(INT('Data Sheet'!$A$19) &amp; "." &amp; RIGHT(BN112,3)),
            IF(AND((--(INT('Data Sheet'!$A$19) &amp; "." &amp; RIGHT(BN112,3))&gt;=--('Data Sheet'!$A$19)), (--(INT('Data Sheet'!$A$19) &amp; "." &amp; RIGHT(BN112,3))&lt;=--('Data Sheet'!$B$19))),
                --(INT('Data Sheet'!$A$19) &amp; "." &amp; RIGHT(BN112,3)),
                --(INT('Data Sheet'!$B$19) &amp; "." &amp; RIGHT(BN112,3))
            )
        ),
        "OK"
    )
)</f>
        <v>OK</v>
      </c>
      <c r="P112" s="23" t="str">
        <f>IF(BR112&lt;&gt;"",
    IF(INT('Data Sheet'!$A$19)=INT('Data Sheet'!$B$15),
        --(INT('Data Sheet'!$A$15) &amp; "." &amp; BR112),
        IF(AND((--(INT('Data Sheet'!$A$15) &amp; "." &amp; BR112)&gt;=--('Data Sheet'!$A$15)), (--(INT('Data Sheet'!$A$15) &amp; "." &amp; BR112)&lt;=--('Data Sheet'!$B$15))),
            --(INT('Data Sheet'!$A$15) &amp; "." &amp; BR112),
            --(INT('Data Sheet'!$B$15) &amp; "." &amp; BR112)
        )
    ),
    IF(BQ112&lt;&gt;"",
        IF(INT('Data Sheet'!$A$15)=INT('Data Sheet'!$B$15),
            --(INT('Data Sheet'!$A$15) &amp; "." &amp; LEFT(BQ112,3)),
            IF(AND((--(INT('Data Sheet'!$A$15) &amp; "." &amp; LEFT(BQ112,3))&gt;=--('Data Sheet'!$A$15)), (--(INT('Data Sheet'!$A$15) &amp; "." &amp; LEFT(BQ112,3))&lt;=--('Data Sheet'!$B$15))),
                --(INT('Data Sheet'!$A$15) &amp; "." &amp; LEFT(BQ112,3)),
                --(INT('Data Sheet'!$B$15) &amp; "." &amp; LEFT(BQ112,3))
            )
        ),
        "OK"
    )
)</f>
        <v>OK</v>
      </c>
      <c r="Q112" s="23" t="str">
        <f>IF(BS112&lt;&gt;"",
    IF(INT('Data Sheet'!$A$19)=INT('Data Sheet'!$B$15),
        --(INT('Data Sheet'!$A$15) &amp; "." &amp; BS112),
        IF(AND((--(INT('Data Sheet'!$A$15) &amp; "." &amp; BS112)&gt;=--('Data Sheet'!$A$15)), (--(INT('Data Sheet'!$A$15) &amp; "." &amp; BS112)&lt;=--('Data Sheet'!$B$15))),
            --(INT('Data Sheet'!$A$15) &amp; "." &amp; BS112),
            --(INT('Data Sheet'!$B$15) &amp; "." &amp; BS112)
        )
    ),
    IF(BQ112&lt;&gt;"",
        IF(INT('Data Sheet'!$A$15)=INT('Data Sheet'!$B$15),
            --(INT('Data Sheet'!$A$15) &amp; "." &amp; RIGHT(BQ112,3)),
            IF(AND((--(INT('Data Sheet'!$A$15) &amp; "." &amp; RIGHT(BQ112,3))&gt;=--('Data Sheet'!$A$15)), (--(INT('Data Sheet'!$A$15) &amp; "." &amp; RIGHT(BQ112,3))&lt;=--('Data Sheet'!$B$15))),
                --(INT('Data Sheet'!$A$15) &amp; "." &amp; RIGHT(BQ112,3)),
                --(INT('Data Sheet'!$B$15) &amp; "." &amp; RIGHT(BQ112,3))
            )
        ),
        "OK"
    )
)</f>
        <v>OK</v>
      </c>
      <c r="R112" s="20"/>
      <c r="S112" s="20"/>
      <c r="T112" s="20"/>
      <c r="U112" s="20"/>
      <c r="V112" s="20"/>
      <c r="W112" s="20"/>
      <c r="X112" s="20"/>
      <c r="Y112" s="20"/>
      <c r="Z112" s="20"/>
      <c r="AA112" s="55"/>
      <c r="AB112" s="55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1"/>
      <c r="AR112" s="21"/>
      <c r="AS112" s="21"/>
      <c r="AT112" s="21"/>
      <c r="AU112" s="21"/>
      <c r="AV112" s="21"/>
      <c r="AW112" s="22"/>
      <c r="AX112" s="99"/>
      <c r="AY112" s="20"/>
      <c r="AZ112" s="20"/>
      <c r="BA112" s="22"/>
      <c r="BC112" s="80"/>
      <c r="BD112" s="80"/>
      <c r="BE112" s="80"/>
      <c r="BF112" s="80"/>
      <c r="BG112" s="2" t="str">
        <f t="shared" si="11"/>
        <v/>
      </c>
      <c r="BH112" s="78">
        <f t="shared" si="10"/>
        <v>0</v>
      </c>
    </row>
    <row r="113" spans="2:60" x14ac:dyDescent="0.2">
      <c r="B113" s="14">
        <f t="shared" si="4"/>
        <v>105</v>
      </c>
      <c r="C113" s="15" t="str">
        <f>CONCATENATE('Data Sheet'!$B$8,'Data Sheet'!$G$2)</f>
        <v>" HWDP</v>
      </c>
      <c r="D113" s="95" t="str">
        <f t="shared" si="12"/>
        <v/>
      </c>
      <c r="E113" s="15" t="str">
        <f>IF('Sum HWDP'!$D$10="TH-Hill DS-1 Vol 3 CAT 2: Clean and Visual Ends only","N/A","OK")</f>
        <v>OK</v>
      </c>
      <c r="F113" s="15" t="str">
        <f>IF('Sum HWDP'!$D$10="TH-Hill DS-1 Vol 3 CAT 2: Clean and Visual Ends only","N/A","OK")</f>
        <v>OK</v>
      </c>
      <c r="G113" s="17"/>
      <c r="H113" s="17"/>
      <c r="I113" s="17" t="s">
        <v>51</v>
      </c>
      <c r="J113" s="17" t="str">
        <f t="shared" si="13"/>
        <v>OK</v>
      </c>
      <c r="K113" s="17" t="str">
        <f t="shared" si="14"/>
        <v>OK</v>
      </c>
      <c r="L113" s="17" t="str">
        <f>IF('Data Sheet'!$B$9="NC-50","N/A","OK")</f>
        <v>OK</v>
      </c>
      <c r="M113" s="17" t="str">
        <f>IF('Data Sheet'!$B$9="NC-50","N/A","OK")</f>
        <v>OK</v>
      </c>
      <c r="N113" s="23" t="str">
        <f>IF(BO113&lt;&gt;"",
    IF(INT('Data Sheet'!$A$19)=INT('Data Sheet'!$B$19),
        --(INT('Data Sheet'!$A$19) &amp; "." &amp; BO113),
        IF(AND((--(INT('Data Sheet'!$A$19) &amp; "." &amp; BO113)&gt;=--('Data Sheet'!$A$19)), (--(INT('Data Sheet'!$A$19) &amp; "." &amp; BO113)&lt;=--('Data Sheet'!$B$19))),
            --(INT('Data Sheet'!$A$19) &amp; "." &amp; BO113),
            --(INT('Data Sheet'!$B$19) &amp; "." &amp; BO113)
        )
    ),
    IF(BN113&lt;&gt;"",
        IF(INT('Data Sheet'!$A$19)=INT('Data Sheet'!$B$19),
            --(INT('Data Sheet'!$A$19) &amp; "." &amp; LEFT(BN113,3)),
            IF(AND((--(INT('Data Sheet'!$A$19) &amp; "." &amp; LEFT(BN113,3))&gt;=--('Data Sheet'!$A$19)), (--(INT('Data Sheet'!$A$19) &amp; "." &amp; LEFT(BN113,3))&lt;=--('Data Sheet'!$B$19))),
                --(INT('Data Sheet'!$A$19) &amp; "." &amp; LEFT(BN113,3)),
                --(INT('Data Sheet'!$B$19) &amp; "." &amp; LEFT(BN113,3))
            )
        ),
        "OK"
    )
)</f>
        <v>OK</v>
      </c>
      <c r="O113" s="23" t="str">
        <f>IF(BP113&lt;&gt;"",
    IF(INT('Data Sheet'!$A$19)=INT('Data Sheet'!$B$19),
        --(INT('Data Sheet'!$A$19) &amp; "." &amp; BP113),
        IF(AND((--(INT('Data Sheet'!$A$19) &amp; "." &amp; BP113)&gt;=--('Data Sheet'!$A$19)), (--(INT('Data Sheet'!$A$19) &amp; "." &amp; BP113)&lt;=--('Data Sheet'!$B$19))),
            --(INT('Data Sheet'!$A$19) &amp; "." &amp; BP113),
            --(INT('Data Sheet'!$B$19) &amp; "." &amp; BP113)
        )
    ),
    IF(BN113&lt;&gt;"",
        IF(INT('Data Sheet'!$A$19)=INT('Data Sheet'!$B$19),
            --(INT('Data Sheet'!$A$19) &amp; "." &amp; RIGHT(BN113,3)),
            IF(AND((--(INT('Data Sheet'!$A$19) &amp; "." &amp; RIGHT(BN113,3))&gt;=--('Data Sheet'!$A$19)), (--(INT('Data Sheet'!$A$19) &amp; "." &amp; RIGHT(BN113,3))&lt;=--('Data Sheet'!$B$19))),
                --(INT('Data Sheet'!$A$19) &amp; "." &amp; RIGHT(BN113,3)),
                --(INT('Data Sheet'!$B$19) &amp; "." &amp; RIGHT(BN113,3))
            )
        ),
        "OK"
    )
)</f>
        <v>OK</v>
      </c>
      <c r="P113" s="23" t="str">
        <f>IF(BR113&lt;&gt;"",
    IF(INT('Data Sheet'!$A$19)=INT('Data Sheet'!$B$15),
        --(INT('Data Sheet'!$A$15) &amp; "." &amp; BR113),
        IF(AND((--(INT('Data Sheet'!$A$15) &amp; "." &amp; BR113)&gt;=--('Data Sheet'!$A$15)), (--(INT('Data Sheet'!$A$15) &amp; "." &amp; BR113)&lt;=--('Data Sheet'!$B$15))),
            --(INT('Data Sheet'!$A$15) &amp; "." &amp; BR113),
            --(INT('Data Sheet'!$B$15) &amp; "." &amp; BR113)
        )
    ),
    IF(BQ113&lt;&gt;"",
        IF(INT('Data Sheet'!$A$15)=INT('Data Sheet'!$B$15),
            --(INT('Data Sheet'!$A$15) &amp; "." &amp; LEFT(BQ113,3)),
            IF(AND((--(INT('Data Sheet'!$A$15) &amp; "." &amp; LEFT(BQ113,3))&gt;=--('Data Sheet'!$A$15)), (--(INT('Data Sheet'!$A$15) &amp; "." &amp; LEFT(BQ113,3))&lt;=--('Data Sheet'!$B$15))),
                --(INT('Data Sheet'!$A$15) &amp; "." &amp; LEFT(BQ113,3)),
                --(INT('Data Sheet'!$B$15) &amp; "." &amp; LEFT(BQ113,3))
            )
        ),
        "OK"
    )
)</f>
        <v>OK</v>
      </c>
      <c r="Q113" s="23" t="str">
        <f>IF(BS113&lt;&gt;"",
    IF(INT('Data Sheet'!$A$19)=INT('Data Sheet'!$B$15),
        --(INT('Data Sheet'!$A$15) &amp; "." &amp; BS113),
        IF(AND((--(INT('Data Sheet'!$A$15) &amp; "." &amp; BS113)&gt;=--('Data Sheet'!$A$15)), (--(INT('Data Sheet'!$A$15) &amp; "." &amp; BS113)&lt;=--('Data Sheet'!$B$15))),
            --(INT('Data Sheet'!$A$15) &amp; "." &amp; BS113),
            --(INT('Data Sheet'!$B$15) &amp; "." &amp; BS113)
        )
    ),
    IF(BQ113&lt;&gt;"",
        IF(INT('Data Sheet'!$A$15)=INT('Data Sheet'!$B$15),
            --(INT('Data Sheet'!$A$15) &amp; "." &amp; RIGHT(BQ113,3)),
            IF(AND((--(INT('Data Sheet'!$A$15) &amp; "." &amp; RIGHT(BQ113,3))&gt;=--('Data Sheet'!$A$15)), (--(INT('Data Sheet'!$A$15) &amp; "." &amp; RIGHT(BQ113,3))&lt;=--('Data Sheet'!$B$15))),
                --(INT('Data Sheet'!$A$15) &amp; "." &amp; RIGHT(BQ113,3)),
                --(INT('Data Sheet'!$B$15) &amp; "." &amp; RIGHT(BQ113,3))
            )
        ),
        "OK"
    )
)</f>
        <v>OK</v>
      </c>
      <c r="R113" s="20"/>
      <c r="S113" s="20"/>
      <c r="T113" s="20"/>
      <c r="U113" s="20"/>
      <c r="V113" s="20"/>
      <c r="W113" s="20"/>
      <c r="X113" s="20"/>
      <c r="Y113" s="20"/>
      <c r="Z113" s="20"/>
      <c r="AA113" s="55"/>
      <c r="AB113" s="55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1"/>
      <c r="AR113" s="21"/>
      <c r="AS113" s="21"/>
      <c r="AT113" s="21"/>
      <c r="AU113" s="21"/>
      <c r="AV113" s="21"/>
      <c r="AW113" s="22"/>
      <c r="AX113" s="99"/>
      <c r="AY113" s="20"/>
      <c r="AZ113" s="20"/>
      <c r="BA113" s="22"/>
      <c r="BC113" s="80"/>
      <c r="BD113" s="80"/>
      <c r="BE113" s="80"/>
      <c r="BF113" s="80"/>
      <c r="BG113" s="2" t="str">
        <f t="shared" si="11"/>
        <v/>
      </c>
      <c r="BH113" s="78">
        <f t="shared" si="10"/>
        <v>0</v>
      </c>
    </row>
    <row r="114" spans="2:60" x14ac:dyDescent="0.2">
      <c r="B114" s="14">
        <f t="shared" si="4"/>
        <v>106</v>
      </c>
      <c r="C114" s="15" t="str">
        <f>CONCATENATE('Data Sheet'!$B$8,'Data Sheet'!$G$2)</f>
        <v>" HWDP</v>
      </c>
      <c r="D114" s="95" t="str">
        <f t="shared" si="12"/>
        <v/>
      </c>
      <c r="E114" s="15" t="str">
        <f>IF('Sum HWDP'!$D$10="TH-Hill DS-1 Vol 3 CAT 2: Clean and Visual Ends only","N/A","OK")</f>
        <v>OK</v>
      </c>
      <c r="F114" s="15" t="str">
        <f>IF('Sum HWDP'!$D$10="TH-Hill DS-1 Vol 3 CAT 2: Clean and Visual Ends only","N/A","OK")</f>
        <v>OK</v>
      </c>
      <c r="G114" s="17"/>
      <c r="H114" s="17"/>
      <c r="I114" s="17" t="s">
        <v>51</v>
      </c>
      <c r="J114" s="17" t="str">
        <f t="shared" si="13"/>
        <v>OK</v>
      </c>
      <c r="K114" s="17" t="str">
        <f t="shared" si="14"/>
        <v>OK</v>
      </c>
      <c r="L114" s="17" t="str">
        <f>IF('Data Sheet'!$B$9="NC-50","N/A","OK")</f>
        <v>OK</v>
      </c>
      <c r="M114" s="17" t="str">
        <f>IF('Data Sheet'!$B$9="NC-50","N/A","OK")</f>
        <v>OK</v>
      </c>
      <c r="N114" s="23" t="str">
        <f>IF(BO114&lt;&gt;"",
    IF(INT('Data Sheet'!$A$19)=INT('Data Sheet'!$B$19),
        --(INT('Data Sheet'!$A$19) &amp; "." &amp; BO114),
        IF(AND((--(INT('Data Sheet'!$A$19) &amp; "." &amp; BO114)&gt;=--('Data Sheet'!$A$19)), (--(INT('Data Sheet'!$A$19) &amp; "." &amp; BO114)&lt;=--('Data Sheet'!$B$19))),
            --(INT('Data Sheet'!$A$19) &amp; "." &amp; BO114),
            --(INT('Data Sheet'!$B$19) &amp; "." &amp; BO114)
        )
    ),
    IF(BN114&lt;&gt;"",
        IF(INT('Data Sheet'!$A$19)=INT('Data Sheet'!$B$19),
            --(INT('Data Sheet'!$A$19) &amp; "." &amp; LEFT(BN114,3)),
            IF(AND((--(INT('Data Sheet'!$A$19) &amp; "." &amp; LEFT(BN114,3))&gt;=--('Data Sheet'!$A$19)), (--(INT('Data Sheet'!$A$19) &amp; "." &amp; LEFT(BN114,3))&lt;=--('Data Sheet'!$B$19))),
                --(INT('Data Sheet'!$A$19) &amp; "." &amp; LEFT(BN114,3)),
                --(INT('Data Sheet'!$B$19) &amp; "." &amp; LEFT(BN114,3))
            )
        ),
        "OK"
    )
)</f>
        <v>OK</v>
      </c>
      <c r="O114" s="23" t="str">
        <f>IF(BP114&lt;&gt;"",
    IF(INT('Data Sheet'!$A$19)=INT('Data Sheet'!$B$19),
        --(INT('Data Sheet'!$A$19) &amp; "." &amp; BP114),
        IF(AND((--(INT('Data Sheet'!$A$19) &amp; "." &amp; BP114)&gt;=--('Data Sheet'!$A$19)), (--(INT('Data Sheet'!$A$19) &amp; "." &amp; BP114)&lt;=--('Data Sheet'!$B$19))),
            --(INT('Data Sheet'!$A$19) &amp; "." &amp; BP114),
            --(INT('Data Sheet'!$B$19) &amp; "." &amp; BP114)
        )
    ),
    IF(BN114&lt;&gt;"",
        IF(INT('Data Sheet'!$A$19)=INT('Data Sheet'!$B$19),
            --(INT('Data Sheet'!$A$19) &amp; "." &amp; RIGHT(BN114,3)),
            IF(AND((--(INT('Data Sheet'!$A$19) &amp; "." &amp; RIGHT(BN114,3))&gt;=--('Data Sheet'!$A$19)), (--(INT('Data Sheet'!$A$19) &amp; "." &amp; RIGHT(BN114,3))&lt;=--('Data Sheet'!$B$19))),
                --(INT('Data Sheet'!$A$19) &amp; "." &amp; RIGHT(BN114,3)),
                --(INT('Data Sheet'!$B$19) &amp; "." &amp; RIGHT(BN114,3))
            )
        ),
        "OK"
    )
)</f>
        <v>OK</v>
      </c>
      <c r="P114" s="23" t="str">
        <f>IF(BR114&lt;&gt;"",
    IF(INT('Data Sheet'!$A$19)=INT('Data Sheet'!$B$15),
        --(INT('Data Sheet'!$A$15) &amp; "." &amp; BR114),
        IF(AND((--(INT('Data Sheet'!$A$15) &amp; "." &amp; BR114)&gt;=--('Data Sheet'!$A$15)), (--(INT('Data Sheet'!$A$15) &amp; "." &amp; BR114)&lt;=--('Data Sheet'!$B$15))),
            --(INT('Data Sheet'!$A$15) &amp; "." &amp; BR114),
            --(INT('Data Sheet'!$B$15) &amp; "." &amp; BR114)
        )
    ),
    IF(BQ114&lt;&gt;"",
        IF(INT('Data Sheet'!$A$15)=INT('Data Sheet'!$B$15),
            --(INT('Data Sheet'!$A$15) &amp; "." &amp; LEFT(BQ114,3)),
            IF(AND((--(INT('Data Sheet'!$A$15) &amp; "." &amp; LEFT(BQ114,3))&gt;=--('Data Sheet'!$A$15)), (--(INT('Data Sheet'!$A$15) &amp; "." &amp; LEFT(BQ114,3))&lt;=--('Data Sheet'!$B$15))),
                --(INT('Data Sheet'!$A$15) &amp; "." &amp; LEFT(BQ114,3)),
                --(INT('Data Sheet'!$B$15) &amp; "." &amp; LEFT(BQ114,3))
            )
        ),
        "OK"
    )
)</f>
        <v>OK</v>
      </c>
      <c r="Q114" s="23" t="str">
        <f>IF(BS114&lt;&gt;"",
    IF(INT('Data Sheet'!$A$19)=INT('Data Sheet'!$B$15),
        --(INT('Data Sheet'!$A$15) &amp; "." &amp; BS114),
        IF(AND((--(INT('Data Sheet'!$A$15) &amp; "." &amp; BS114)&gt;=--('Data Sheet'!$A$15)), (--(INT('Data Sheet'!$A$15) &amp; "." &amp; BS114)&lt;=--('Data Sheet'!$B$15))),
            --(INT('Data Sheet'!$A$15) &amp; "." &amp; BS114),
            --(INT('Data Sheet'!$B$15) &amp; "." &amp; BS114)
        )
    ),
    IF(BQ114&lt;&gt;"",
        IF(INT('Data Sheet'!$A$15)=INT('Data Sheet'!$B$15),
            --(INT('Data Sheet'!$A$15) &amp; "." &amp; RIGHT(BQ114,3)),
            IF(AND((--(INT('Data Sheet'!$A$15) &amp; "." &amp; RIGHT(BQ114,3))&gt;=--('Data Sheet'!$A$15)), (--(INT('Data Sheet'!$A$15) &amp; "." &amp; RIGHT(BQ114,3))&lt;=--('Data Sheet'!$B$15))),
                --(INT('Data Sheet'!$A$15) &amp; "." &amp; RIGHT(BQ114,3)),
                --(INT('Data Sheet'!$B$15) &amp; "." &amp; RIGHT(BQ114,3))
            )
        ),
        "OK"
    )
)</f>
        <v>OK</v>
      </c>
      <c r="R114" s="20"/>
      <c r="S114" s="20"/>
      <c r="T114" s="20"/>
      <c r="U114" s="20"/>
      <c r="V114" s="20"/>
      <c r="W114" s="20"/>
      <c r="X114" s="20"/>
      <c r="Y114" s="20"/>
      <c r="Z114" s="20"/>
      <c r="AA114" s="55"/>
      <c r="AB114" s="55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1"/>
      <c r="AR114" s="21"/>
      <c r="AS114" s="21"/>
      <c r="AT114" s="21"/>
      <c r="AU114" s="21"/>
      <c r="AV114" s="21"/>
      <c r="AW114" s="22"/>
      <c r="AX114" s="99"/>
      <c r="AY114" s="20"/>
      <c r="AZ114" s="20"/>
      <c r="BA114" s="22"/>
      <c r="BC114" s="80"/>
      <c r="BD114" s="80"/>
      <c r="BE114" s="80"/>
      <c r="BF114" s="80"/>
      <c r="BG114" s="2" t="str">
        <f t="shared" si="11"/>
        <v/>
      </c>
      <c r="BH114" s="78">
        <f t="shared" si="10"/>
        <v>0</v>
      </c>
    </row>
    <row r="115" spans="2:60" x14ac:dyDescent="0.2">
      <c r="B115" s="14">
        <f t="shared" si="4"/>
        <v>107</v>
      </c>
      <c r="C115" s="15" t="str">
        <f>CONCATENATE('Data Sheet'!$B$8,'Data Sheet'!$G$2)</f>
        <v>" HWDP</v>
      </c>
      <c r="D115" s="95" t="str">
        <f t="shared" si="12"/>
        <v/>
      </c>
      <c r="E115" s="15" t="str">
        <f>IF('Sum HWDP'!$D$10="TH-Hill DS-1 Vol 3 CAT 2: Clean and Visual Ends only","N/A","OK")</f>
        <v>OK</v>
      </c>
      <c r="F115" s="15" t="str">
        <f>IF('Sum HWDP'!$D$10="TH-Hill DS-1 Vol 3 CAT 2: Clean and Visual Ends only","N/A","OK")</f>
        <v>OK</v>
      </c>
      <c r="G115" s="17"/>
      <c r="H115" s="17"/>
      <c r="I115" s="17" t="s">
        <v>51</v>
      </c>
      <c r="J115" s="17" t="str">
        <f t="shared" si="13"/>
        <v>OK</v>
      </c>
      <c r="K115" s="17" t="str">
        <f t="shared" si="14"/>
        <v>OK</v>
      </c>
      <c r="L115" s="17" t="str">
        <f>IF('Data Sheet'!$B$9="NC-50","N/A","OK")</f>
        <v>OK</v>
      </c>
      <c r="M115" s="17" t="str">
        <f>IF('Data Sheet'!$B$9="NC-50","N/A","OK")</f>
        <v>OK</v>
      </c>
      <c r="N115" s="23" t="str">
        <f>IF(BO115&lt;&gt;"",
    IF(INT('Data Sheet'!$A$19)=INT('Data Sheet'!$B$19),
        --(INT('Data Sheet'!$A$19) &amp; "." &amp; BO115),
        IF(AND((--(INT('Data Sheet'!$A$19) &amp; "." &amp; BO115)&gt;=--('Data Sheet'!$A$19)), (--(INT('Data Sheet'!$A$19) &amp; "." &amp; BO115)&lt;=--('Data Sheet'!$B$19))),
            --(INT('Data Sheet'!$A$19) &amp; "." &amp; BO115),
            --(INT('Data Sheet'!$B$19) &amp; "." &amp; BO115)
        )
    ),
    IF(BN115&lt;&gt;"",
        IF(INT('Data Sheet'!$A$19)=INT('Data Sheet'!$B$19),
            --(INT('Data Sheet'!$A$19) &amp; "." &amp; LEFT(BN115,3)),
            IF(AND((--(INT('Data Sheet'!$A$19) &amp; "." &amp; LEFT(BN115,3))&gt;=--('Data Sheet'!$A$19)), (--(INT('Data Sheet'!$A$19) &amp; "." &amp; LEFT(BN115,3))&lt;=--('Data Sheet'!$B$19))),
                --(INT('Data Sheet'!$A$19) &amp; "." &amp; LEFT(BN115,3)),
                --(INT('Data Sheet'!$B$19) &amp; "." &amp; LEFT(BN115,3))
            )
        ),
        "OK"
    )
)</f>
        <v>OK</v>
      </c>
      <c r="O115" s="23" t="str">
        <f>IF(BP115&lt;&gt;"",
    IF(INT('Data Sheet'!$A$19)=INT('Data Sheet'!$B$19),
        --(INT('Data Sheet'!$A$19) &amp; "." &amp; BP115),
        IF(AND((--(INT('Data Sheet'!$A$19) &amp; "." &amp; BP115)&gt;=--('Data Sheet'!$A$19)), (--(INT('Data Sheet'!$A$19) &amp; "." &amp; BP115)&lt;=--('Data Sheet'!$B$19))),
            --(INT('Data Sheet'!$A$19) &amp; "." &amp; BP115),
            --(INT('Data Sheet'!$B$19) &amp; "." &amp; BP115)
        )
    ),
    IF(BN115&lt;&gt;"",
        IF(INT('Data Sheet'!$A$19)=INT('Data Sheet'!$B$19),
            --(INT('Data Sheet'!$A$19) &amp; "." &amp; RIGHT(BN115,3)),
            IF(AND((--(INT('Data Sheet'!$A$19) &amp; "." &amp; RIGHT(BN115,3))&gt;=--('Data Sheet'!$A$19)), (--(INT('Data Sheet'!$A$19) &amp; "." &amp; RIGHT(BN115,3))&lt;=--('Data Sheet'!$B$19))),
                --(INT('Data Sheet'!$A$19) &amp; "." &amp; RIGHT(BN115,3)),
                --(INT('Data Sheet'!$B$19) &amp; "." &amp; RIGHT(BN115,3))
            )
        ),
        "OK"
    )
)</f>
        <v>OK</v>
      </c>
      <c r="P115" s="23" t="str">
        <f>IF(BR115&lt;&gt;"",
    IF(INT('Data Sheet'!$A$19)=INT('Data Sheet'!$B$15),
        --(INT('Data Sheet'!$A$15) &amp; "." &amp; BR115),
        IF(AND((--(INT('Data Sheet'!$A$15) &amp; "." &amp; BR115)&gt;=--('Data Sheet'!$A$15)), (--(INT('Data Sheet'!$A$15) &amp; "." &amp; BR115)&lt;=--('Data Sheet'!$B$15))),
            --(INT('Data Sheet'!$A$15) &amp; "." &amp; BR115),
            --(INT('Data Sheet'!$B$15) &amp; "." &amp; BR115)
        )
    ),
    IF(BQ115&lt;&gt;"",
        IF(INT('Data Sheet'!$A$15)=INT('Data Sheet'!$B$15),
            --(INT('Data Sheet'!$A$15) &amp; "." &amp; LEFT(BQ115,3)),
            IF(AND((--(INT('Data Sheet'!$A$15) &amp; "." &amp; LEFT(BQ115,3))&gt;=--('Data Sheet'!$A$15)), (--(INT('Data Sheet'!$A$15) &amp; "." &amp; LEFT(BQ115,3))&lt;=--('Data Sheet'!$B$15))),
                --(INT('Data Sheet'!$A$15) &amp; "." &amp; LEFT(BQ115,3)),
                --(INT('Data Sheet'!$B$15) &amp; "." &amp; LEFT(BQ115,3))
            )
        ),
        "OK"
    )
)</f>
        <v>OK</v>
      </c>
      <c r="Q115" s="23" t="str">
        <f>IF(BS115&lt;&gt;"",
    IF(INT('Data Sheet'!$A$19)=INT('Data Sheet'!$B$15),
        --(INT('Data Sheet'!$A$15) &amp; "." &amp; BS115),
        IF(AND((--(INT('Data Sheet'!$A$15) &amp; "." &amp; BS115)&gt;=--('Data Sheet'!$A$15)), (--(INT('Data Sheet'!$A$15) &amp; "." &amp; BS115)&lt;=--('Data Sheet'!$B$15))),
            --(INT('Data Sheet'!$A$15) &amp; "." &amp; BS115),
            --(INT('Data Sheet'!$B$15) &amp; "." &amp; BS115)
        )
    ),
    IF(BQ115&lt;&gt;"",
        IF(INT('Data Sheet'!$A$15)=INT('Data Sheet'!$B$15),
            --(INT('Data Sheet'!$A$15) &amp; "." &amp; RIGHT(BQ115,3)),
            IF(AND((--(INT('Data Sheet'!$A$15) &amp; "." &amp; RIGHT(BQ115,3))&gt;=--('Data Sheet'!$A$15)), (--(INT('Data Sheet'!$A$15) &amp; "." &amp; RIGHT(BQ115,3))&lt;=--('Data Sheet'!$B$15))),
                --(INT('Data Sheet'!$A$15) &amp; "." &amp; RIGHT(BQ115,3)),
                --(INT('Data Sheet'!$B$15) &amp; "." &amp; RIGHT(BQ115,3))
            )
        ),
        "OK"
    )
)</f>
        <v>OK</v>
      </c>
      <c r="R115" s="20"/>
      <c r="S115" s="20"/>
      <c r="T115" s="20"/>
      <c r="U115" s="20"/>
      <c r="V115" s="20"/>
      <c r="W115" s="20"/>
      <c r="X115" s="20"/>
      <c r="Y115" s="20"/>
      <c r="Z115" s="20"/>
      <c r="AA115" s="55"/>
      <c r="AB115" s="55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1"/>
      <c r="AR115" s="21"/>
      <c r="AS115" s="21"/>
      <c r="AT115" s="21"/>
      <c r="AU115" s="21"/>
      <c r="AV115" s="21"/>
      <c r="AW115" s="22"/>
      <c r="AX115" s="99"/>
      <c r="AY115" s="20"/>
      <c r="AZ115" s="20"/>
      <c r="BA115" s="22"/>
      <c r="BC115" s="80"/>
      <c r="BD115" s="80"/>
      <c r="BE115" s="80"/>
      <c r="BF115" s="80"/>
      <c r="BG115" s="2" t="str">
        <f t="shared" si="11"/>
        <v/>
      </c>
      <c r="BH115" s="78">
        <f t="shared" si="10"/>
        <v>0</v>
      </c>
    </row>
    <row r="116" spans="2:60" x14ac:dyDescent="0.2">
      <c r="B116" s="14">
        <f t="shared" si="4"/>
        <v>108</v>
      </c>
      <c r="C116" s="15" t="str">
        <f>CONCATENATE('Data Sheet'!$B$8,'Data Sheet'!$G$2)</f>
        <v>" HWDP</v>
      </c>
      <c r="D116" s="95" t="str">
        <f t="shared" si="12"/>
        <v/>
      </c>
      <c r="E116" s="15" t="str">
        <f>IF('Sum HWDP'!$D$10="TH-Hill DS-1 Vol 3 CAT 2: Clean and Visual Ends only","N/A","OK")</f>
        <v>OK</v>
      </c>
      <c r="F116" s="15" t="str">
        <f>IF('Sum HWDP'!$D$10="TH-Hill DS-1 Vol 3 CAT 2: Clean and Visual Ends only","N/A","OK")</f>
        <v>OK</v>
      </c>
      <c r="G116" s="17"/>
      <c r="H116" s="17"/>
      <c r="I116" s="17" t="s">
        <v>51</v>
      </c>
      <c r="J116" s="17" t="str">
        <f t="shared" si="13"/>
        <v>OK</v>
      </c>
      <c r="K116" s="17" t="str">
        <f t="shared" si="14"/>
        <v>OK</v>
      </c>
      <c r="L116" s="17" t="str">
        <f>IF('Data Sheet'!$B$9="NC-50","N/A","OK")</f>
        <v>OK</v>
      </c>
      <c r="M116" s="17" t="str">
        <f>IF('Data Sheet'!$B$9="NC-50","N/A","OK")</f>
        <v>OK</v>
      </c>
      <c r="N116" s="23" t="str">
        <f>IF(BO116&lt;&gt;"",
    IF(INT('Data Sheet'!$A$19)=INT('Data Sheet'!$B$19),
        --(INT('Data Sheet'!$A$19) &amp; "." &amp; BO116),
        IF(AND((--(INT('Data Sheet'!$A$19) &amp; "." &amp; BO116)&gt;=--('Data Sheet'!$A$19)), (--(INT('Data Sheet'!$A$19) &amp; "." &amp; BO116)&lt;=--('Data Sheet'!$B$19))),
            --(INT('Data Sheet'!$A$19) &amp; "." &amp; BO116),
            --(INT('Data Sheet'!$B$19) &amp; "." &amp; BO116)
        )
    ),
    IF(BN116&lt;&gt;"",
        IF(INT('Data Sheet'!$A$19)=INT('Data Sheet'!$B$19),
            --(INT('Data Sheet'!$A$19) &amp; "." &amp; LEFT(BN116,3)),
            IF(AND((--(INT('Data Sheet'!$A$19) &amp; "." &amp; LEFT(BN116,3))&gt;=--('Data Sheet'!$A$19)), (--(INT('Data Sheet'!$A$19) &amp; "." &amp; LEFT(BN116,3))&lt;=--('Data Sheet'!$B$19))),
                --(INT('Data Sheet'!$A$19) &amp; "." &amp; LEFT(BN116,3)),
                --(INT('Data Sheet'!$B$19) &amp; "." &amp; LEFT(BN116,3))
            )
        ),
        "OK"
    )
)</f>
        <v>OK</v>
      </c>
      <c r="O116" s="23" t="str">
        <f>IF(BP116&lt;&gt;"",
    IF(INT('Data Sheet'!$A$19)=INT('Data Sheet'!$B$19),
        --(INT('Data Sheet'!$A$19) &amp; "." &amp; BP116),
        IF(AND((--(INT('Data Sheet'!$A$19) &amp; "." &amp; BP116)&gt;=--('Data Sheet'!$A$19)), (--(INT('Data Sheet'!$A$19) &amp; "." &amp; BP116)&lt;=--('Data Sheet'!$B$19))),
            --(INT('Data Sheet'!$A$19) &amp; "." &amp; BP116),
            --(INT('Data Sheet'!$B$19) &amp; "." &amp; BP116)
        )
    ),
    IF(BN116&lt;&gt;"",
        IF(INT('Data Sheet'!$A$19)=INT('Data Sheet'!$B$19),
            --(INT('Data Sheet'!$A$19) &amp; "." &amp; RIGHT(BN116,3)),
            IF(AND((--(INT('Data Sheet'!$A$19) &amp; "." &amp; RIGHT(BN116,3))&gt;=--('Data Sheet'!$A$19)), (--(INT('Data Sheet'!$A$19) &amp; "." &amp; RIGHT(BN116,3))&lt;=--('Data Sheet'!$B$19))),
                --(INT('Data Sheet'!$A$19) &amp; "." &amp; RIGHT(BN116,3)),
                --(INT('Data Sheet'!$B$19) &amp; "." &amp; RIGHT(BN116,3))
            )
        ),
        "OK"
    )
)</f>
        <v>OK</v>
      </c>
      <c r="P116" s="23" t="str">
        <f>IF(BR116&lt;&gt;"",
    IF(INT('Data Sheet'!$A$19)=INT('Data Sheet'!$B$15),
        --(INT('Data Sheet'!$A$15) &amp; "." &amp; BR116),
        IF(AND((--(INT('Data Sheet'!$A$15) &amp; "." &amp; BR116)&gt;=--('Data Sheet'!$A$15)), (--(INT('Data Sheet'!$A$15) &amp; "." &amp; BR116)&lt;=--('Data Sheet'!$B$15))),
            --(INT('Data Sheet'!$A$15) &amp; "." &amp; BR116),
            --(INT('Data Sheet'!$B$15) &amp; "." &amp; BR116)
        )
    ),
    IF(BQ116&lt;&gt;"",
        IF(INT('Data Sheet'!$A$15)=INT('Data Sheet'!$B$15),
            --(INT('Data Sheet'!$A$15) &amp; "." &amp; LEFT(BQ116,3)),
            IF(AND((--(INT('Data Sheet'!$A$15) &amp; "." &amp; LEFT(BQ116,3))&gt;=--('Data Sheet'!$A$15)), (--(INT('Data Sheet'!$A$15) &amp; "." &amp; LEFT(BQ116,3))&lt;=--('Data Sheet'!$B$15))),
                --(INT('Data Sheet'!$A$15) &amp; "." &amp; LEFT(BQ116,3)),
                --(INT('Data Sheet'!$B$15) &amp; "." &amp; LEFT(BQ116,3))
            )
        ),
        "OK"
    )
)</f>
        <v>OK</v>
      </c>
      <c r="Q116" s="23" t="str">
        <f>IF(BS116&lt;&gt;"",
    IF(INT('Data Sheet'!$A$19)=INT('Data Sheet'!$B$15),
        --(INT('Data Sheet'!$A$15) &amp; "." &amp; BS116),
        IF(AND((--(INT('Data Sheet'!$A$15) &amp; "." &amp; BS116)&gt;=--('Data Sheet'!$A$15)), (--(INT('Data Sheet'!$A$15) &amp; "." &amp; BS116)&lt;=--('Data Sheet'!$B$15))),
            --(INT('Data Sheet'!$A$15) &amp; "." &amp; BS116),
            --(INT('Data Sheet'!$B$15) &amp; "." &amp; BS116)
        )
    ),
    IF(BQ116&lt;&gt;"",
        IF(INT('Data Sheet'!$A$15)=INT('Data Sheet'!$B$15),
            --(INT('Data Sheet'!$A$15) &amp; "." &amp; RIGHT(BQ116,3)),
            IF(AND((--(INT('Data Sheet'!$A$15) &amp; "." &amp; RIGHT(BQ116,3))&gt;=--('Data Sheet'!$A$15)), (--(INT('Data Sheet'!$A$15) &amp; "." &amp; RIGHT(BQ116,3))&lt;=--('Data Sheet'!$B$15))),
                --(INT('Data Sheet'!$A$15) &amp; "." &amp; RIGHT(BQ116,3)),
                --(INT('Data Sheet'!$B$15) &amp; "." &amp; RIGHT(BQ116,3))
            )
        ),
        "OK"
    )
)</f>
        <v>OK</v>
      </c>
      <c r="R116" s="20"/>
      <c r="S116" s="20"/>
      <c r="T116" s="20"/>
      <c r="U116" s="20"/>
      <c r="V116" s="20"/>
      <c r="W116" s="20"/>
      <c r="X116" s="20"/>
      <c r="Y116" s="20"/>
      <c r="Z116" s="20"/>
      <c r="AA116" s="55"/>
      <c r="AB116" s="55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1"/>
      <c r="AR116" s="21"/>
      <c r="AS116" s="21"/>
      <c r="AT116" s="21"/>
      <c r="AU116" s="21"/>
      <c r="AV116" s="21"/>
      <c r="AW116" s="22"/>
      <c r="AX116" s="99"/>
      <c r="AY116" s="20"/>
      <c r="AZ116" s="20"/>
      <c r="BA116" s="22"/>
      <c r="BC116" s="80"/>
      <c r="BD116" s="80"/>
      <c r="BE116" s="80"/>
      <c r="BF116" s="80"/>
      <c r="BG116" s="2" t="str">
        <f t="shared" si="11"/>
        <v/>
      </c>
      <c r="BH116" s="78">
        <f t="shared" si="10"/>
        <v>0</v>
      </c>
    </row>
    <row r="117" spans="2:60" x14ac:dyDescent="0.2">
      <c r="B117" s="14">
        <f t="shared" si="4"/>
        <v>109</v>
      </c>
      <c r="C117" s="15" t="str">
        <f>CONCATENATE('Data Sheet'!$B$8,'Data Sheet'!$G$2)</f>
        <v>" HWDP</v>
      </c>
      <c r="D117" s="95" t="str">
        <f t="shared" si="12"/>
        <v/>
      </c>
      <c r="E117" s="15" t="str">
        <f>IF('Sum HWDP'!$D$10="TH-Hill DS-1 Vol 3 CAT 2: Clean and Visual Ends only","N/A","OK")</f>
        <v>OK</v>
      </c>
      <c r="F117" s="15" t="str">
        <f>IF('Sum HWDP'!$D$10="TH-Hill DS-1 Vol 3 CAT 2: Clean and Visual Ends only","N/A","OK")</f>
        <v>OK</v>
      </c>
      <c r="G117" s="17"/>
      <c r="H117" s="17"/>
      <c r="I117" s="17" t="s">
        <v>51</v>
      </c>
      <c r="J117" s="17" t="str">
        <f t="shared" si="13"/>
        <v>OK</v>
      </c>
      <c r="K117" s="17" t="str">
        <f t="shared" si="14"/>
        <v>OK</v>
      </c>
      <c r="L117" s="17" t="str">
        <f>IF('Data Sheet'!$B$9="NC-50","N/A","OK")</f>
        <v>OK</v>
      </c>
      <c r="M117" s="17" t="str">
        <f>IF('Data Sheet'!$B$9="NC-50","N/A","OK")</f>
        <v>OK</v>
      </c>
      <c r="N117" s="23" t="str">
        <f>IF(BO117&lt;&gt;"",
    IF(INT('Data Sheet'!$A$19)=INT('Data Sheet'!$B$19),
        --(INT('Data Sheet'!$A$19) &amp; "." &amp; BO117),
        IF(AND((--(INT('Data Sheet'!$A$19) &amp; "." &amp; BO117)&gt;=--('Data Sheet'!$A$19)), (--(INT('Data Sheet'!$A$19) &amp; "." &amp; BO117)&lt;=--('Data Sheet'!$B$19))),
            --(INT('Data Sheet'!$A$19) &amp; "." &amp; BO117),
            --(INT('Data Sheet'!$B$19) &amp; "." &amp; BO117)
        )
    ),
    IF(BN117&lt;&gt;"",
        IF(INT('Data Sheet'!$A$19)=INT('Data Sheet'!$B$19),
            --(INT('Data Sheet'!$A$19) &amp; "." &amp; LEFT(BN117,3)),
            IF(AND((--(INT('Data Sheet'!$A$19) &amp; "." &amp; LEFT(BN117,3))&gt;=--('Data Sheet'!$A$19)), (--(INT('Data Sheet'!$A$19) &amp; "." &amp; LEFT(BN117,3))&lt;=--('Data Sheet'!$B$19))),
                --(INT('Data Sheet'!$A$19) &amp; "." &amp; LEFT(BN117,3)),
                --(INT('Data Sheet'!$B$19) &amp; "." &amp; LEFT(BN117,3))
            )
        ),
        "OK"
    )
)</f>
        <v>OK</v>
      </c>
      <c r="O117" s="23" t="str">
        <f>IF(BP117&lt;&gt;"",
    IF(INT('Data Sheet'!$A$19)=INT('Data Sheet'!$B$19),
        --(INT('Data Sheet'!$A$19) &amp; "." &amp; BP117),
        IF(AND((--(INT('Data Sheet'!$A$19) &amp; "." &amp; BP117)&gt;=--('Data Sheet'!$A$19)), (--(INT('Data Sheet'!$A$19) &amp; "." &amp; BP117)&lt;=--('Data Sheet'!$B$19))),
            --(INT('Data Sheet'!$A$19) &amp; "." &amp; BP117),
            --(INT('Data Sheet'!$B$19) &amp; "." &amp; BP117)
        )
    ),
    IF(BN117&lt;&gt;"",
        IF(INT('Data Sheet'!$A$19)=INT('Data Sheet'!$B$19),
            --(INT('Data Sheet'!$A$19) &amp; "." &amp; RIGHT(BN117,3)),
            IF(AND((--(INT('Data Sheet'!$A$19) &amp; "." &amp; RIGHT(BN117,3))&gt;=--('Data Sheet'!$A$19)), (--(INT('Data Sheet'!$A$19) &amp; "." &amp; RIGHT(BN117,3))&lt;=--('Data Sheet'!$B$19))),
                --(INT('Data Sheet'!$A$19) &amp; "." &amp; RIGHT(BN117,3)),
                --(INT('Data Sheet'!$B$19) &amp; "." &amp; RIGHT(BN117,3))
            )
        ),
        "OK"
    )
)</f>
        <v>OK</v>
      </c>
      <c r="P117" s="23" t="str">
        <f>IF(BR117&lt;&gt;"",
    IF(INT('Data Sheet'!$A$19)=INT('Data Sheet'!$B$15),
        --(INT('Data Sheet'!$A$15) &amp; "." &amp; BR117),
        IF(AND((--(INT('Data Sheet'!$A$15) &amp; "." &amp; BR117)&gt;=--('Data Sheet'!$A$15)), (--(INT('Data Sheet'!$A$15) &amp; "." &amp; BR117)&lt;=--('Data Sheet'!$B$15))),
            --(INT('Data Sheet'!$A$15) &amp; "." &amp; BR117),
            --(INT('Data Sheet'!$B$15) &amp; "." &amp; BR117)
        )
    ),
    IF(BQ117&lt;&gt;"",
        IF(INT('Data Sheet'!$A$15)=INT('Data Sheet'!$B$15),
            --(INT('Data Sheet'!$A$15) &amp; "." &amp; LEFT(BQ117,3)),
            IF(AND((--(INT('Data Sheet'!$A$15) &amp; "." &amp; LEFT(BQ117,3))&gt;=--('Data Sheet'!$A$15)), (--(INT('Data Sheet'!$A$15) &amp; "." &amp; LEFT(BQ117,3))&lt;=--('Data Sheet'!$B$15))),
                --(INT('Data Sheet'!$A$15) &amp; "." &amp; LEFT(BQ117,3)),
                --(INT('Data Sheet'!$B$15) &amp; "." &amp; LEFT(BQ117,3))
            )
        ),
        "OK"
    )
)</f>
        <v>OK</v>
      </c>
      <c r="Q117" s="23" t="str">
        <f>IF(BS117&lt;&gt;"",
    IF(INT('Data Sheet'!$A$19)=INT('Data Sheet'!$B$15),
        --(INT('Data Sheet'!$A$15) &amp; "." &amp; BS117),
        IF(AND((--(INT('Data Sheet'!$A$15) &amp; "." &amp; BS117)&gt;=--('Data Sheet'!$A$15)), (--(INT('Data Sheet'!$A$15) &amp; "." &amp; BS117)&lt;=--('Data Sheet'!$B$15))),
            --(INT('Data Sheet'!$A$15) &amp; "." &amp; BS117),
            --(INT('Data Sheet'!$B$15) &amp; "." &amp; BS117)
        )
    ),
    IF(BQ117&lt;&gt;"",
        IF(INT('Data Sheet'!$A$15)=INT('Data Sheet'!$B$15),
            --(INT('Data Sheet'!$A$15) &amp; "." &amp; RIGHT(BQ117,3)),
            IF(AND((--(INT('Data Sheet'!$A$15) &amp; "." &amp; RIGHT(BQ117,3))&gt;=--('Data Sheet'!$A$15)), (--(INT('Data Sheet'!$A$15) &amp; "." &amp; RIGHT(BQ117,3))&lt;=--('Data Sheet'!$B$15))),
                --(INT('Data Sheet'!$A$15) &amp; "." &amp; RIGHT(BQ117,3)),
                --(INT('Data Sheet'!$B$15) &amp; "." &amp; RIGHT(BQ117,3))
            )
        ),
        "OK"
    )
)</f>
        <v>OK</v>
      </c>
      <c r="R117" s="20"/>
      <c r="S117" s="20"/>
      <c r="T117" s="20"/>
      <c r="U117" s="20"/>
      <c r="V117" s="20"/>
      <c r="W117" s="20"/>
      <c r="X117" s="20"/>
      <c r="Y117" s="20"/>
      <c r="Z117" s="20"/>
      <c r="AA117" s="55"/>
      <c r="AB117" s="55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1"/>
      <c r="AR117" s="21"/>
      <c r="AS117" s="21"/>
      <c r="AT117" s="21"/>
      <c r="AU117" s="21"/>
      <c r="AV117" s="21"/>
      <c r="AW117" s="22"/>
      <c r="AX117" s="99"/>
      <c r="AY117" s="20"/>
      <c r="AZ117" s="20"/>
      <c r="BA117" s="22"/>
      <c r="BC117" s="80"/>
      <c r="BD117" s="80"/>
      <c r="BE117" s="80"/>
      <c r="BF117" s="80"/>
      <c r="BG117" s="2" t="str">
        <f t="shared" si="11"/>
        <v/>
      </c>
      <c r="BH117" s="78">
        <f t="shared" si="10"/>
        <v>0</v>
      </c>
    </row>
    <row r="118" spans="2:60" x14ac:dyDescent="0.2">
      <c r="B118" s="14">
        <f t="shared" si="4"/>
        <v>110</v>
      </c>
      <c r="C118" s="15" t="str">
        <f>CONCATENATE('Data Sheet'!$B$8,'Data Sheet'!$G$2)</f>
        <v>" HWDP</v>
      </c>
      <c r="D118" s="95" t="str">
        <f t="shared" si="12"/>
        <v/>
      </c>
      <c r="E118" s="15" t="str">
        <f>IF('Sum HWDP'!$D$10="TH-Hill DS-1 Vol 3 CAT 2: Clean and Visual Ends only","N/A","OK")</f>
        <v>OK</v>
      </c>
      <c r="F118" s="15" t="str">
        <f>IF('Sum HWDP'!$D$10="TH-Hill DS-1 Vol 3 CAT 2: Clean and Visual Ends only","N/A","OK")</f>
        <v>OK</v>
      </c>
      <c r="G118" s="17"/>
      <c r="H118" s="17"/>
      <c r="I118" s="17" t="s">
        <v>51</v>
      </c>
      <c r="J118" s="17" t="str">
        <f t="shared" si="13"/>
        <v>OK</v>
      </c>
      <c r="K118" s="17" t="str">
        <f t="shared" si="14"/>
        <v>OK</v>
      </c>
      <c r="L118" s="17" t="str">
        <f>IF('Data Sheet'!$B$9="NC-50","N/A","OK")</f>
        <v>OK</v>
      </c>
      <c r="M118" s="17" t="str">
        <f>IF('Data Sheet'!$B$9="NC-50","N/A","OK")</f>
        <v>OK</v>
      </c>
      <c r="N118" s="23" t="str">
        <f>IF(BO118&lt;&gt;"",
    IF(INT('Data Sheet'!$A$19)=INT('Data Sheet'!$B$19),
        --(INT('Data Sheet'!$A$19) &amp; "." &amp; BO118),
        IF(AND((--(INT('Data Sheet'!$A$19) &amp; "." &amp; BO118)&gt;=--('Data Sheet'!$A$19)), (--(INT('Data Sheet'!$A$19) &amp; "." &amp; BO118)&lt;=--('Data Sheet'!$B$19))),
            --(INT('Data Sheet'!$A$19) &amp; "." &amp; BO118),
            --(INT('Data Sheet'!$B$19) &amp; "." &amp; BO118)
        )
    ),
    IF(BN118&lt;&gt;"",
        IF(INT('Data Sheet'!$A$19)=INT('Data Sheet'!$B$19),
            --(INT('Data Sheet'!$A$19) &amp; "." &amp; LEFT(BN118,3)),
            IF(AND((--(INT('Data Sheet'!$A$19) &amp; "." &amp; LEFT(BN118,3))&gt;=--('Data Sheet'!$A$19)), (--(INT('Data Sheet'!$A$19) &amp; "." &amp; LEFT(BN118,3))&lt;=--('Data Sheet'!$B$19))),
                --(INT('Data Sheet'!$A$19) &amp; "." &amp; LEFT(BN118,3)),
                --(INT('Data Sheet'!$B$19) &amp; "." &amp; LEFT(BN118,3))
            )
        ),
        "OK"
    )
)</f>
        <v>OK</v>
      </c>
      <c r="O118" s="23" t="str">
        <f>IF(BP118&lt;&gt;"",
    IF(INT('Data Sheet'!$A$19)=INT('Data Sheet'!$B$19),
        --(INT('Data Sheet'!$A$19) &amp; "." &amp; BP118),
        IF(AND((--(INT('Data Sheet'!$A$19) &amp; "." &amp; BP118)&gt;=--('Data Sheet'!$A$19)), (--(INT('Data Sheet'!$A$19) &amp; "." &amp; BP118)&lt;=--('Data Sheet'!$B$19))),
            --(INT('Data Sheet'!$A$19) &amp; "." &amp; BP118),
            --(INT('Data Sheet'!$B$19) &amp; "." &amp; BP118)
        )
    ),
    IF(BN118&lt;&gt;"",
        IF(INT('Data Sheet'!$A$19)=INT('Data Sheet'!$B$19),
            --(INT('Data Sheet'!$A$19) &amp; "." &amp; RIGHT(BN118,3)),
            IF(AND((--(INT('Data Sheet'!$A$19) &amp; "." &amp; RIGHT(BN118,3))&gt;=--('Data Sheet'!$A$19)), (--(INT('Data Sheet'!$A$19) &amp; "." &amp; RIGHT(BN118,3))&lt;=--('Data Sheet'!$B$19))),
                --(INT('Data Sheet'!$A$19) &amp; "." &amp; RIGHT(BN118,3)),
                --(INT('Data Sheet'!$B$19) &amp; "." &amp; RIGHT(BN118,3))
            )
        ),
        "OK"
    )
)</f>
        <v>OK</v>
      </c>
      <c r="P118" s="23" t="str">
        <f>IF(BR118&lt;&gt;"",
    IF(INT('Data Sheet'!$A$19)=INT('Data Sheet'!$B$15),
        --(INT('Data Sheet'!$A$15) &amp; "." &amp; BR118),
        IF(AND((--(INT('Data Sheet'!$A$15) &amp; "." &amp; BR118)&gt;=--('Data Sheet'!$A$15)), (--(INT('Data Sheet'!$A$15) &amp; "." &amp; BR118)&lt;=--('Data Sheet'!$B$15))),
            --(INT('Data Sheet'!$A$15) &amp; "." &amp; BR118),
            --(INT('Data Sheet'!$B$15) &amp; "." &amp; BR118)
        )
    ),
    IF(BQ118&lt;&gt;"",
        IF(INT('Data Sheet'!$A$15)=INT('Data Sheet'!$B$15),
            --(INT('Data Sheet'!$A$15) &amp; "." &amp; LEFT(BQ118,3)),
            IF(AND((--(INT('Data Sheet'!$A$15) &amp; "." &amp; LEFT(BQ118,3))&gt;=--('Data Sheet'!$A$15)), (--(INT('Data Sheet'!$A$15) &amp; "." &amp; LEFT(BQ118,3))&lt;=--('Data Sheet'!$B$15))),
                --(INT('Data Sheet'!$A$15) &amp; "." &amp; LEFT(BQ118,3)),
                --(INT('Data Sheet'!$B$15) &amp; "." &amp; LEFT(BQ118,3))
            )
        ),
        "OK"
    )
)</f>
        <v>OK</v>
      </c>
      <c r="Q118" s="23" t="str">
        <f>IF(BS118&lt;&gt;"",
    IF(INT('Data Sheet'!$A$19)=INT('Data Sheet'!$B$15),
        --(INT('Data Sheet'!$A$15) &amp; "." &amp; BS118),
        IF(AND((--(INT('Data Sheet'!$A$15) &amp; "." &amp; BS118)&gt;=--('Data Sheet'!$A$15)), (--(INT('Data Sheet'!$A$15) &amp; "." &amp; BS118)&lt;=--('Data Sheet'!$B$15))),
            --(INT('Data Sheet'!$A$15) &amp; "." &amp; BS118),
            --(INT('Data Sheet'!$B$15) &amp; "." &amp; BS118)
        )
    ),
    IF(BQ118&lt;&gt;"",
        IF(INT('Data Sheet'!$A$15)=INT('Data Sheet'!$B$15),
            --(INT('Data Sheet'!$A$15) &amp; "." &amp; RIGHT(BQ118,3)),
            IF(AND((--(INT('Data Sheet'!$A$15) &amp; "." &amp; RIGHT(BQ118,3))&gt;=--('Data Sheet'!$A$15)), (--(INT('Data Sheet'!$A$15) &amp; "." &amp; RIGHT(BQ118,3))&lt;=--('Data Sheet'!$B$15))),
                --(INT('Data Sheet'!$A$15) &amp; "." &amp; RIGHT(BQ118,3)),
                --(INT('Data Sheet'!$B$15) &amp; "." &amp; RIGHT(BQ118,3))
            )
        ),
        "OK"
    )
)</f>
        <v>OK</v>
      </c>
      <c r="R118" s="20"/>
      <c r="S118" s="20"/>
      <c r="T118" s="20"/>
      <c r="U118" s="20"/>
      <c r="V118" s="20"/>
      <c r="W118" s="20"/>
      <c r="X118" s="20"/>
      <c r="Y118" s="20"/>
      <c r="Z118" s="20"/>
      <c r="AA118" s="55"/>
      <c r="AB118" s="55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1"/>
      <c r="AR118" s="21"/>
      <c r="AS118" s="21"/>
      <c r="AT118" s="21"/>
      <c r="AU118" s="21"/>
      <c r="AV118" s="21"/>
      <c r="AW118" s="22"/>
      <c r="AX118" s="99"/>
      <c r="AY118" s="20"/>
      <c r="AZ118" s="20"/>
      <c r="BA118" s="22"/>
      <c r="BC118" s="80"/>
      <c r="BD118" s="80"/>
      <c r="BE118" s="80"/>
      <c r="BF118" s="80"/>
      <c r="BG118" s="2" t="str">
        <f t="shared" si="11"/>
        <v/>
      </c>
      <c r="BH118" s="78">
        <f t="shared" si="10"/>
        <v>0</v>
      </c>
    </row>
    <row r="119" spans="2:60" x14ac:dyDescent="0.2">
      <c r="B119" s="14">
        <f t="shared" si="4"/>
        <v>111</v>
      </c>
      <c r="C119" s="15" t="str">
        <f>CONCATENATE('Data Sheet'!$B$8,'Data Sheet'!$G$2)</f>
        <v>" HWDP</v>
      </c>
      <c r="D119" s="95" t="str">
        <f t="shared" si="12"/>
        <v/>
      </c>
      <c r="E119" s="15" t="str">
        <f>IF('Sum HWDP'!$D$10="TH-Hill DS-1 Vol 3 CAT 2: Clean and Visual Ends only","N/A","OK")</f>
        <v>OK</v>
      </c>
      <c r="F119" s="15" t="str">
        <f>IF('Sum HWDP'!$D$10="TH-Hill DS-1 Vol 3 CAT 2: Clean and Visual Ends only","N/A","OK")</f>
        <v>OK</v>
      </c>
      <c r="G119" s="17"/>
      <c r="H119" s="17"/>
      <c r="I119" s="17" t="s">
        <v>51</v>
      </c>
      <c r="J119" s="17" t="str">
        <f t="shared" si="13"/>
        <v>OK</v>
      </c>
      <c r="K119" s="17" t="str">
        <f t="shared" si="14"/>
        <v>OK</v>
      </c>
      <c r="L119" s="17" t="str">
        <f>IF('Data Sheet'!$B$9="NC-50","N/A","OK")</f>
        <v>OK</v>
      </c>
      <c r="M119" s="17" t="str">
        <f>IF('Data Sheet'!$B$9="NC-50","N/A","OK")</f>
        <v>OK</v>
      </c>
      <c r="N119" s="23" t="str">
        <f>IF(BO119&lt;&gt;"",
    IF(INT('Data Sheet'!$A$19)=INT('Data Sheet'!$B$19),
        --(INT('Data Sheet'!$A$19) &amp; "." &amp; BO119),
        IF(AND((--(INT('Data Sheet'!$A$19) &amp; "." &amp; BO119)&gt;=--('Data Sheet'!$A$19)), (--(INT('Data Sheet'!$A$19) &amp; "." &amp; BO119)&lt;=--('Data Sheet'!$B$19))),
            --(INT('Data Sheet'!$A$19) &amp; "." &amp; BO119),
            --(INT('Data Sheet'!$B$19) &amp; "." &amp; BO119)
        )
    ),
    IF(BN119&lt;&gt;"",
        IF(INT('Data Sheet'!$A$19)=INT('Data Sheet'!$B$19),
            --(INT('Data Sheet'!$A$19) &amp; "." &amp; LEFT(BN119,3)),
            IF(AND((--(INT('Data Sheet'!$A$19) &amp; "." &amp; LEFT(BN119,3))&gt;=--('Data Sheet'!$A$19)), (--(INT('Data Sheet'!$A$19) &amp; "." &amp; LEFT(BN119,3))&lt;=--('Data Sheet'!$B$19))),
                --(INT('Data Sheet'!$A$19) &amp; "." &amp; LEFT(BN119,3)),
                --(INT('Data Sheet'!$B$19) &amp; "." &amp; LEFT(BN119,3))
            )
        ),
        "OK"
    )
)</f>
        <v>OK</v>
      </c>
      <c r="O119" s="23" t="str">
        <f>IF(BP119&lt;&gt;"",
    IF(INT('Data Sheet'!$A$19)=INT('Data Sheet'!$B$19),
        --(INT('Data Sheet'!$A$19) &amp; "." &amp; BP119),
        IF(AND((--(INT('Data Sheet'!$A$19) &amp; "." &amp; BP119)&gt;=--('Data Sheet'!$A$19)), (--(INT('Data Sheet'!$A$19) &amp; "." &amp; BP119)&lt;=--('Data Sheet'!$B$19))),
            --(INT('Data Sheet'!$A$19) &amp; "." &amp; BP119),
            --(INT('Data Sheet'!$B$19) &amp; "." &amp; BP119)
        )
    ),
    IF(BN119&lt;&gt;"",
        IF(INT('Data Sheet'!$A$19)=INT('Data Sheet'!$B$19),
            --(INT('Data Sheet'!$A$19) &amp; "." &amp; RIGHT(BN119,3)),
            IF(AND((--(INT('Data Sheet'!$A$19) &amp; "." &amp; RIGHT(BN119,3))&gt;=--('Data Sheet'!$A$19)), (--(INT('Data Sheet'!$A$19) &amp; "." &amp; RIGHT(BN119,3))&lt;=--('Data Sheet'!$B$19))),
                --(INT('Data Sheet'!$A$19) &amp; "." &amp; RIGHT(BN119,3)),
                --(INT('Data Sheet'!$B$19) &amp; "." &amp; RIGHT(BN119,3))
            )
        ),
        "OK"
    )
)</f>
        <v>OK</v>
      </c>
      <c r="P119" s="23" t="str">
        <f>IF(BR119&lt;&gt;"",
    IF(INT('Data Sheet'!$A$19)=INT('Data Sheet'!$B$15),
        --(INT('Data Sheet'!$A$15) &amp; "." &amp; BR119),
        IF(AND((--(INT('Data Sheet'!$A$15) &amp; "." &amp; BR119)&gt;=--('Data Sheet'!$A$15)), (--(INT('Data Sheet'!$A$15) &amp; "." &amp; BR119)&lt;=--('Data Sheet'!$B$15))),
            --(INT('Data Sheet'!$A$15) &amp; "." &amp; BR119),
            --(INT('Data Sheet'!$B$15) &amp; "." &amp; BR119)
        )
    ),
    IF(BQ119&lt;&gt;"",
        IF(INT('Data Sheet'!$A$15)=INT('Data Sheet'!$B$15),
            --(INT('Data Sheet'!$A$15) &amp; "." &amp; LEFT(BQ119,3)),
            IF(AND((--(INT('Data Sheet'!$A$15) &amp; "." &amp; LEFT(BQ119,3))&gt;=--('Data Sheet'!$A$15)), (--(INT('Data Sheet'!$A$15) &amp; "." &amp; LEFT(BQ119,3))&lt;=--('Data Sheet'!$B$15))),
                --(INT('Data Sheet'!$A$15) &amp; "." &amp; LEFT(BQ119,3)),
                --(INT('Data Sheet'!$B$15) &amp; "." &amp; LEFT(BQ119,3))
            )
        ),
        "OK"
    )
)</f>
        <v>OK</v>
      </c>
      <c r="Q119" s="23" t="str">
        <f>IF(BS119&lt;&gt;"",
    IF(INT('Data Sheet'!$A$19)=INT('Data Sheet'!$B$15),
        --(INT('Data Sheet'!$A$15) &amp; "." &amp; BS119),
        IF(AND((--(INT('Data Sheet'!$A$15) &amp; "." &amp; BS119)&gt;=--('Data Sheet'!$A$15)), (--(INT('Data Sheet'!$A$15) &amp; "." &amp; BS119)&lt;=--('Data Sheet'!$B$15))),
            --(INT('Data Sheet'!$A$15) &amp; "." &amp; BS119),
            --(INT('Data Sheet'!$B$15) &amp; "." &amp; BS119)
        )
    ),
    IF(BQ119&lt;&gt;"",
        IF(INT('Data Sheet'!$A$15)=INT('Data Sheet'!$B$15),
            --(INT('Data Sheet'!$A$15) &amp; "." &amp; RIGHT(BQ119,3)),
            IF(AND((--(INT('Data Sheet'!$A$15) &amp; "." &amp; RIGHT(BQ119,3))&gt;=--('Data Sheet'!$A$15)), (--(INT('Data Sheet'!$A$15) &amp; "." &amp; RIGHT(BQ119,3))&lt;=--('Data Sheet'!$B$15))),
                --(INT('Data Sheet'!$A$15) &amp; "." &amp; RIGHT(BQ119,3)),
                --(INT('Data Sheet'!$B$15) &amp; "." &amp; RIGHT(BQ119,3))
            )
        ),
        "OK"
    )
)</f>
        <v>OK</v>
      </c>
      <c r="R119" s="20"/>
      <c r="S119" s="20"/>
      <c r="T119" s="20"/>
      <c r="U119" s="20"/>
      <c r="V119" s="20"/>
      <c r="W119" s="20"/>
      <c r="X119" s="20"/>
      <c r="Y119" s="20"/>
      <c r="Z119" s="20"/>
      <c r="AA119" s="55"/>
      <c r="AB119" s="55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1"/>
      <c r="AR119" s="21"/>
      <c r="AS119" s="21"/>
      <c r="AT119" s="21"/>
      <c r="AU119" s="21"/>
      <c r="AV119" s="21"/>
      <c r="AW119" s="22"/>
      <c r="AX119" s="99"/>
      <c r="AY119" s="20"/>
      <c r="AZ119" s="20"/>
      <c r="BA119" s="22"/>
      <c r="BC119" s="80"/>
      <c r="BD119" s="80"/>
      <c r="BE119" s="80"/>
      <c r="BF119" s="80"/>
      <c r="BG119" s="2" t="str">
        <f t="shared" si="11"/>
        <v/>
      </c>
      <c r="BH119" s="78">
        <f t="shared" si="10"/>
        <v>0</v>
      </c>
    </row>
    <row r="120" spans="2:60" x14ac:dyDescent="0.2">
      <c r="B120" s="14">
        <f t="shared" si="4"/>
        <v>112</v>
      </c>
      <c r="C120" s="15" t="str">
        <f>CONCATENATE('Data Sheet'!$B$8,'Data Sheet'!$G$2)</f>
        <v>" HWDP</v>
      </c>
      <c r="D120" s="95" t="str">
        <f t="shared" si="12"/>
        <v/>
      </c>
      <c r="E120" s="15" t="str">
        <f>IF('Sum HWDP'!$D$10="TH-Hill DS-1 Vol 3 CAT 2: Clean and Visual Ends only","N/A","OK")</f>
        <v>OK</v>
      </c>
      <c r="F120" s="15" t="str">
        <f>IF('Sum HWDP'!$D$10="TH-Hill DS-1 Vol 3 CAT 2: Clean and Visual Ends only","N/A","OK")</f>
        <v>OK</v>
      </c>
      <c r="G120" s="17"/>
      <c r="H120" s="17"/>
      <c r="I120" s="17" t="s">
        <v>51</v>
      </c>
      <c r="J120" s="17" t="str">
        <f t="shared" si="13"/>
        <v>OK</v>
      </c>
      <c r="K120" s="17" t="str">
        <f t="shared" si="14"/>
        <v>OK</v>
      </c>
      <c r="L120" s="17" t="str">
        <f>IF('Data Sheet'!$B$9="NC-50","N/A","OK")</f>
        <v>OK</v>
      </c>
      <c r="M120" s="17" t="str">
        <f>IF('Data Sheet'!$B$9="NC-50","N/A","OK")</f>
        <v>OK</v>
      </c>
      <c r="N120" s="23" t="str">
        <f>IF(BO120&lt;&gt;"",
    IF(INT('Data Sheet'!$A$19)=INT('Data Sheet'!$B$19),
        --(INT('Data Sheet'!$A$19) &amp; "." &amp; BO120),
        IF(AND((--(INT('Data Sheet'!$A$19) &amp; "." &amp; BO120)&gt;=--('Data Sheet'!$A$19)), (--(INT('Data Sheet'!$A$19) &amp; "." &amp; BO120)&lt;=--('Data Sheet'!$B$19))),
            --(INT('Data Sheet'!$A$19) &amp; "." &amp; BO120),
            --(INT('Data Sheet'!$B$19) &amp; "." &amp; BO120)
        )
    ),
    IF(BN120&lt;&gt;"",
        IF(INT('Data Sheet'!$A$19)=INT('Data Sheet'!$B$19),
            --(INT('Data Sheet'!$A$19) &amp; "." &amp; LEFT(BN120,3)),
            IF(AND((--(INT('Data Sheet'!$A$19) &amp; "." &amp; LEFT(BN120,3))&gt;=--('Data Sheet'!$A$19)), (--(INT('Data Sheet'!$A$19) &amp; "." &amp; LEFT(BN120,3))&lt;=--('Data Sheet'!$B$19))),
                --(INT('Data Sheet'!$A$19) &amp; "." &amp; LEFT(BN120,3)),
                --(INT('Data Sheet'!$B$19) &amp; "." &amp; LEFT(BN120,3))
            )
        ),
        "OK"
    )
)</f>
        <v>OK</v>
      </c>
      <c r="O120" s="23" t="str">
        <f>IF(BP120&lt;&gt;"",
    IF(INT('Data Sheet'!$A$19)=INT('Data Sheet'!$B$19),
        --(INT('Data Sheet'!$A$19) &amp; "." &amp; BP120),
        IF(AND((--(INT('Data Sheet'!$A$19) &amp; "." &amp; BP120)&gt;=--('Data Sheet'!$A$19)), (--(INT('Data Sheet'!$A$19) &amp; "." &amp; BP120)&lt;=--('Data Sheet'!$B$19))),
            --(INT('Data Sheet'!$A$19) &amp; "." &amp; BP120),
            --(INT('Data Sheet'!$B$19) &amp; "." &amp; BP120)
        )
    ),
    IF(BN120&lt;&gt;"",
        IF(INT('Data Sheet'!$A$19)=INT('Data Sheet'!$B$19),
            --(INT('Data Sheet'!$A$19) &amp; "." &amp; RIGHT(BN120,3)),
            IF(AND((--(INT('Data Sheet'!$A$19) &amp; "." &amp; RIGHT(BN120,3))&gt;=--('Data Sheet'!$A$19)), (--(INT('Data Sheet'!$A$19) &amp; "." &amp; RIGHT(BN120,3))&lt;=--('Data Sheet'!$B$19))),
                --(INT('Data Sheet'!$A$19) &amp; "." &amp; RIGHT(BN120,3)),
                --(INT('Data Sheet'!$B$19) &amp; "." &amp; RIGHT(BN120,3))
            )
        ),
        "OK"
    )
)</f>
        <v>OK</v>
      </c>
      <c r="P120" s="23" t="str">
        <f>IF(BR120&lt;&gt;"",
    IF(INT('Data Sheet'!$A$19)=INT('Data Sheet'!$B$15),
        --(INT('Data Sheet'!$A$15) &amp; "." &amp; BR120),
        IF(AND((--(INT('Data Sheet'!$A$15) &amp; "." &amp; BR120)&gt;=--('Data Sheet'!$A$15)), (--(INT('Data Sheet'!$A$15) &amp; "." &amp; BR120)&lt;=--('Data Sheet'!$B$15))),
            --(INT('Data Sheet'!$A$15) &amp; "." &amp; BR120),
            --(INT('Data Sheet'!$B$15) &amp; "." &amp; BR120)
        )
    ),
    IF(BQ120&lt;&gt;"",
        IF(INT('Data Sheet'!$A$15)=INT('Data Sheet'!$B$15),
            --(INT('Data Sheet'!$A$15) &amp; "." &amp; LEFT(BQ120,3)),
            IF(AND((--(INT('Data Sheet'!$A$15) &amp; "." &amp; LEFT(BQ120,3))&gt;=--('Data Sheet'!$A$15)), (--(INT('Data Sheet'!$A$15) &amp; "." &amp; LEFT(BQ120,3))&lt;=--('Data Sheet'!$B$15))),
                --(INT('Data Sheet'!$A$15) &amp; "." &amp; LEFT(BQ120,3)),
                --(INT('Data Sheet'!$B$15) &amp; "." &amp; LEFT(BQ120,3))
            )
        ),
        "OK"
    )
)</f>
        <v>OK</v>
      </c>
      <c r="Q120" s="23" t="str">
        <f>IF(BS120&lt;&gt;"",
    IF(INT('Data Sheet'!$A$19)=INT('Data Sheet'!$B$15),
        --(INT('Data Sheet'!$A$15) &amp; "." &amp; BS120),
        IF(AND((--(INT('Data Sheet'!$A$15) &amp; "." &amp; BS120)&gt;=--('Data Sheet'!$A$15)), (--(INT('Data Sheet'!$A$15) &amp; "." &amp; BS120)&lt;=--('Data Sheet'!$B$15))),
            --(INT('Data Sheet'!$A$15) &amp; "." &amp; BS120),
            --(INT('Data Sheet'!$B$15) &amp; "." &amp; BS120)
        )
    ),
    IF(BQ120&lt;&gt;"",
        IF(INT('Data Sheet'!$A$15)=INT('Data Sheet'!$B$15),
            --(INT('Data Sheet'!$A$15) &amp; "." &amp; RIGHT(BQ120,3)),
            IF(AND((--(INT('Data Sheet'!$A$15) &amp; "." &amp; RIGHT(BQ120,3))&gt;=--('Data Sheet'!$A$15)), (--(INT('Data Sheet'!$A$15) &amp; "." &amp; RIGHT(BQ120,3))&lt;=--('Data Sheet'!$B$15))),
                --(INT('Data Sheet'!$A$15) &amp; "." &amp; RIGHT(BQ120,3)),
                --(INT('Data Sheet'!$B$15) &amp; "." &amp; RIGHT(BQ120,3))
            )
        ),
        "OK"
    )
)</f>
        <v>OK</v>
      </c>
      <c r="R120" s="20"/>
      <c r="S120" s="20"/>
      <c r="T120" s="20"/>
      <c r="U120" s="20"/>
      <c r="V120" s="20"/>
      <c r="W120" s="20"/>
      <c r="X120" s="20"/>
      <c r="Y120" s="20"/>
      <c r="Z120" s="20"/>
      <c r="AA120" s="55"/>
      <c r="AB120" s="55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1"/>
      <c r="AR120" s="21"/>
      <c r="AS120" s="21"/>
      <c r="AT120" s="21"/>
      <c r="AU120" s="21"/>
      <c r="AV120" s="21"/>
      <c r="AW120" s="22"/>
      <c r="AX120" s="99"/>
      <c r="AY120" s="20"/>
      <c r="AZ120" s="20"/>
      <c r="BA120" s="22"/>
      <c r="BC120" s="80"/>
      <c r="BD120" s="80"/>
      <c r="BE120" s="80"/>
      <c r="BF120" s="80"/>
      <c r="BG120" s="2" t="str">
        <f t="shared" si="11"/>
        <v/>
      </c>
      <c r="BH120" s="78">
        <f t="shared" si="10"/>
        <v>0</v>
      </c>
    </row>
    <row r="121" spans="2:60" x14ac:dyDescent="0.2">
      <c r="B121" s="14">
        <f t="shared" si="4"/>
        <v>113</v>
      </c>
      <c r="C121" s="15" t="str">
        <f>CONCATENATE('Data Sheet'!$B$8,'Data Sheet'!$G$2)</f>
        <v>" HWDP</v>
      </c>
      <c r="D121" s="95" t="str">
        <f t="shared" si="12"/>
        <v/>
      </c>
      <c r="E121" s="15" t="str">
        <f>IF('Sum HWDP'!$D$10="TH-Hill DS-1 Vol 3 CAT 2: Clean and Visual Ends only","N/A","OK")</f>
        <v>OK</v>
      </c>
      <c r="F121" s="15" t="str">
        <f>IF('Sum HWDP'!$D$10="TH-Hill DS-1 Vol 3 CAT 2: Clean and Visual Ends only","N/A","OK")</f>
        <v>OK</v>
      </c>
      <c r="G121" s="17"/>
      <c r="H121" s="17"/>
      <c r="I121" s="17" t="s">
        <v>51</v>
      </c>
      <c r="J121" s="17" t="str">
        <f t="shared" si="13"/>
        <v>OK</v>
      </c>
      <c r="K121" s="17" t="str">
        <f t="shared" si="14"/>
        <v>OK</v>
      </c>
      <c r="L121" s="17" t="str">
        <f>IF('Data Sheet'!$B$9="NC-50","N/A","OK")</f>
        <v>OK</v>
      </c>
      <c r="M121" s="17" t="str">
        <f>IF('Data Sheet'!$B$9="NC-50","N/A","OK")</f>
        <v>OK</v>
      </c>
      <c r="N121" s="23" t="str">
        <f>IF(BO121&lt;&gt;"",
    IF(INT('Data Sheet'!$A$19)=INT('Data Sheet'!$B$19),
        --(INT('Data Sheet'!$A$19) &amp; "." &amp; BO121),
        IF(AND((--(INT('Data Sheet'!$A$19) &amp; "." &amp; BO121)&gt;=--('Data Sheet'!$A$19)), (--(INT('Data Sheet'!$A$19) &amp; "." &amp; BO121)&lt;=--('Data Sheet'!$B$19))),
            --(INT('Data Sheet'!$A$19) &amp; "." &amp; BO121),
            --(INT('Data Sheet'!$B$19) &amp; "." &amp; BO121)
        )
    ),
    IF(BN121&lt;&gt;"",
        IF(INT('Data Sheet'!$A$19)=INT('Data Sheet'!$B$19),
            --(INT('Data Sheet'!$A$19) &amp; "." &amp; LEFT(BN121,3)),
            IF(AND((--(INT('Data Sheet'!$A$19) &amp; "." &amp; LEFT(BN121,3))&gt;=--('Data Sheet'!$A$19)), (--(INT('Data Sheet'!$A$19) &amp; "." &amp; LEFT(BN121,3))&lt;=--('Data Sheet'!$B$19))),
                --(INT('Data Sheet'!$A$19) &amp; "." &amp; LEFT(BN121,3)),
                --(INT('Data Sheet'!$B$19) &amp; "." &amp; LEFT(BN121,3))
            )
        ),
        "OK"
    )
)</f>
        <v>OK</v>
      </c>
      <c r="O121" s="23" t="str">
        <f>IF(BP121&lt;&gt;"",
    IF(INT('Data Sheet'!$A$19)=INT('Data Sheet'!$B$19),
        --(INT('Data Sheet'!$A$19) &amp; "." &amp; BP121),
        IF(AND((--(INT('Data Sheet'!$A$19) &amp; "." &amp; BP121)&gt;=--('Data Sheet'!$A$19)), (--(INT('Data Sheet'!$A$19) &amp; "." &amp; BP121)&lt;=--('Data Sheet'!$B$19))),
            --(INT('Data Sheet'!$A$19) &amp; "." &amp; BP121),
            --(INT('Data Sheet'!$B$19) &amp; "." &amp; BP121)
        )
    ),
    IF(BN121&lt;&gt;"",
        IF(INT('Data Sheet'!$A$19)=INT('Data Sheet'!$B$19),
            --(INT('Data Sheet'!$A$19) &amp; "." &amp; RIGHT(BN121,3)),
            IF(AND((--(INT('Data Sheet'!$A$19) &amp; "." &amp; RIGHT(BN121,3))&gt;=--('Data Sheet'!$A$19)), (--(INT('Data Sheet'!$A$19) &amp; "." &amp; RIGHT(BN121,3))&lt;=--('Data Sheet'!$B$19))),
                --(INT('Data Sheet'!$A$19) &amp; "." &amp; RIGHT(BN121,3)),
                --(INT('Data Sheet'!$B$19) &amp; "." &amp; RIGHT(BN121,3))
            )
        ),
        "OK"
    )
)</f>
        <v>OK</v>
      </c>
      <c r="P121" s="23" t="str">
        <f>IF(BR121&lt;&gt;"",
    IF(INT('Data Sheet'!$A$19)=INT('Data Sheet'!$B$15),
        --(INT('Data Sheet'!$A$15) &amp; "." &amp; BR121),
        IF(AND((--(INT('Data Sheet'!$A$15) &amp; "." &amp; BR121)&gt;=--('Data Sheet'!$A$15)), (--(INT('Data Sheet'!$A$15) &amp; "." &amp; BR121)&lt;=--('Data Sheet'!$B$15))),
            --(INT('Data Sheet'!$A$15) &amp; "." &amp; BR121),
            --(INT('Data Sheet'!$B$15) &amp; "." &amp; BR121)
        )
    ),
    IF(BQ121&lt;&gt;"",
        IF(INT('Data Sheet'!$A$15)=INT('Data Sheet'!$B$15),
            --(INT('Data Sheet'!$A$15) &amp; "." &amp; LEFT(BQ121,3)),
            IF(AND((--(INT('Data Sheet'!$A$15) &amp; "." &amp; LEFT(BQ121,3))&gt;=--('Data Sheet'!$A$15)), (--(INT('Data Sheet'!$A$15) &amp; "." &amp; LEFT(BQ121,3))&lt;=--('Data Sheet'!$B$15))),
                --(INT('Data Sheet'!$A$15) &amp; "." &amp; LEFT(BQ121,3)),
                --(INT('Data Sheet'!$B$15) &amp; "." &amp; LEFT(BQ121,3))
            )
        ),
        "OK"
    )
)</f>
        <v>OK</v>
      </c>
      <c r="Q121" s="23" t="str">
        <f>IF(BS121&lt;&gt;"",
    IF(INT('Data Sheet'!$A$19)=INT('Data Sheet'!$B$15),
        --(INT('Data Sheet'!$A$15) &amp; "." &amp; BS121),
        IF(AND((--(INT('Data Sheet'!$A$15) &amp; "." &amp; BS121)&gt;=--('Data Sheet'!$A$15)), (--(INT('Data Sheet'!$A$15) &amp; "." &amp; BS121)&lt;=--('Data Sheet'!$B$15))),
            --(INT('Data Sheet'!$A$15) &amp; "." &amp; BS121),
            --(INT('Data Sheet'!$B$15) &amp; "." &amp; BS121)
        )
    ),
    IF(BQ121&lt;&gt;"",
        IF(INT('Data Sheet'!$A$15)=INT('Data Sheet'!$B$15),
            --(INT('Data Sheet'!$A$15) &amp; "." &amp; RIGHT(BQ121,3)),
            IF(AND((--(INT('Data Sheet'!$A$15) &amp; "." &amp; RIGHT(BQ121,3))&gt;=--('Data Sheet'!$A$15)), (--(INT('Data Sheet'!$A$15) &amp; "." &amp; RIGHT(BQ121,3))&lt;=--('Data Sheet'!$B$15))),
                --(INT('Data Sheet'!$A$15) &amp; "." &amp; RIGHT(BQ121,3)),
                --(INT('Data Sheet'!$B$15) &amp; "." &amp; RIGHT(BQ121,3))
            )
        ),
        "OK"
    )
)</f>
        <v>OK</v>
      </c>
      <c r="R121" s="20"/>
      <c r="S121" s="20"/>
      <c r="T121" s="20"/>
      <c r="U121" s="20"/>
      <c r="V121" s="20"/>
      <c r="W121" s="20"/>
      <c r="X121" s="20"/>
      <c r="Y121" s="20"/>
      <c r="Z121" s="20"/>
      <c r="AA121" s="55"/>
      <c r="AB121" s="55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1"/>
      <c r="AR121" s="21"/>
      <c r="AS121" s="21"/>
      <c r="AT121" s="21"/>
      <c r="AU121" s="21"/>
      <c r="AV121" s="21"/>
      <c r="AW121" s="22"/>
      <c r="AX121" s="99"/>
      <c r="AY121" s="20"/>
      <c r="AZ121" s="20"/>
      <c r="BA121" s="22"/>
      <c r="BC121" s="80"/>
      <c r="BD121" s="80"/>
      <c r="BE121" s="80"/>
      <c r="BF121" s="80"/>
      <c r="BG121" s="2" t="str">
        <f t="shared" si="11"/>
        <v/>
      </c>
      <c r="BH121" s="78">
        <f t="shared" si="10"/>
        <v>0</v>
      </c>
    </row>
    <row r="122" spans="2:60" x14ac:dyDescent="0.2">
      <c r="B122" s="14">
        <f t="shared" si="4"/>
        <v>114</v>
      </c>
      <c r="C122" s="15" t="str">
        <f>CONCATENATE('Data Sheet'!$B$8,'Data Sheet'!$G$2)</f>
        <v>" HWDP</v>
      </c>
      <c r="D122" s="95" t="str">
        <f t="shared" si="12"/>
        <v/>
      </c>
      <c r="E122" s="15" t="str">
        <f>IF('Sum HWDP'!$D$10="TH-Hill DS-1 Vol 3 CAT 2: Clean and Visual Ends only","N/A","OK")</f>
        <v>OK</v>
      </c>
      <c r="F122" s="15" t="str">
        <f>IF('Sum HWDP'!$D$10="TH-Hill DS-1 Vol 3 CAT 2: Clean and Visual Ends only","N/A","OK")</f>
        <v>OK</v>
      </c>
      <c r="G122" s="17"/>
      <c r="H122" s="17"/>
      <c r="I122" s="17" t="s">
        <v>51</v>
      </c>
      <c r="J122" s="17" t="str">
        <f t="shared" si="13"/>
        <v>OK</v>
      </c>
      <c r="K122" s="17" t="str">
        <f t="shared" si="14"/>
        <v>OK</v>
      </c>
      <c r="L122" s="17" t="str">
        <f>IF('Data Sheet'!$B$9="NC-50","N/A","OK")</f>
        <v>OK</v>
      </c>
      <c r="M122" s="17" t="str">
        <f>IF('Data Sheet'!$B$9="NC-50","N/A","OK")</f>
        <v>OK</v>
      </c>
      <c r="N122" s="23" t="str">
        <f>IF(BO122&lt;&gt;"",
    IF(INT('Data Sheet'!$A$19)=INT('Data Sheet'!$B$19),
        --(INT('Data Sheet'!$A$19) &amp; "." &amp; BO122),
        IF(AND((--(INT('Data Sheet'!$A$19) &amp; "." &amp; BO122)&gt;=--('Data Sheet'!$A$19)), (--(INT('Data Sheet'!$A$19) &amp; "." &amp; BO122)&lt;=--('Data Sheet'!$B$19))),
            --(INT('Data Sheet'!$A$19) &amp; "." &amp; BO122),
            --(INT('Data Sheet'!$B$19) &amp; "." &amp; BO122)
        )
    ),
    IF(BN122&lt;&gt;"",
        IF(INT('Data Sheet'!$A$19)=INT('Data Sheet'!$B$19),
            --(INT('Data Sheet'!$A$19) &amp; "." &amp; LEFT(BN122,3)),
            IF(AND((--(INT('Data Sheet'!$A$19) &amp; "." &amp; LEFT(BN122,3))&gt;=--('Data Sheet'!$A$19)), (--(INT('Data Sheet'!$A$19) &amp; "." &amp; LEFT(BN122,3))&lt;=--('Data Sheet'!$B$19))),
                --(INT('Data Sheet'!$A$19) &amp; "." &amp; LEFT(BN122,3)),
                --(INT('Data Sheet'!$B$19) &amp; "." &amp; LEFT(BN122,3))
            )
        ),
        "OK"
    )
)</f>
        <v>OK</v>
      </c>
      <c r="O122" s="23" t="str">
        <f>IF(BP122&lt;&gt;"",
    IF(INT('Data Sheet'!$A$19)=INT('Data Sheet'!$B$19),
        --(INT('Data Sheet'!$A$19) &amp; "." &amp; BP122),
        IF(AND((--(INT('Data Sheet'!$A$19) &amp; "." &amp; BP122)&gt;=--('Data Sheet'!$A$19)), (--(INT('Data Sheet'!$A$19) &amp; "." &amp; BP122)&lt;=--('Data Sheet'!$B$19))),
            --(INT('Data Sheet'!$A$19) &amp; "." &amp; BP122),
            --(INT('Data Sheet'!$B$19) &amp; "." &amp; BP122)
        )
    ),
    IF(BN122&lt;&gt;"",
        IF(INT('Data Sheet'!$A$19)=INT('Data Sheet'!$B$19),
            --(INT('Data Sheet'!$A$19) &amp; "." &amp; RIGHT(BN122,3)),
            IF(AND((--(INT('Data Sheet'!$A$19) &amp; "." &amp; RIGHT(BN122,3))&gt;=--('Data Sheet'!$A$19)), (--(INT('Data Sheet'!$A$19) &amp; "." &amp; RIGHT(BN122,3))&lt;=--('Data Sheet'!$B$19))),
                --(INT('Data Sheet'!$A$19) &amp; "." &amp; RIGHT(BN122,3)),
                --(INT('Data Sheet'!$B$19) &amp; "." &amp; RIGHT(BN122,3))
            )
        ),
        "OK"
    )
)</f>
        <v>OK</v>
      </c>
      <c r="P122" s="23" t="str">
        <f>IF(BR122&lt;&gt;"",
    IF(INT('Data Sheet'!$A$19)=INT('Data Sheet'!$B$15),
        --(INT('Data Sheet'!$A$15) &amp; "." &amp; BR122),
        IF(AND((--(INT('Data Sheet'!$A$15) &amp; "." &amp; BR122)&gt;=--('Data Sheet'!$A$15)), (--(INT('Data Sheet'!$A$15) &amp; "." &amp; BR122)&lt;=--('Data Sheet'!$B$15))),
            --(INT('Data Sheet'!$A$15) &amp; "." &amp; BR122),
            --(INT('Data Sheet'!$B$15) &amp; "." &amp; BR122)
        )
    ),
    IF(BQ122&lt;&gt;"",
        IF(INT('Data Sheet'!$A$15)=INT('Data Sheet'!$B$15),
            --(INT('Data Sheet'!$A$15) &amp; "." &amp; LEFT(BQ122,3)),
            IF(AND((--(INT('Data Sheet'!$A$15) &amp; "." &amp; LEFT(BQ122,3))&gt;=--('Data Sheet'!$A$15)), (--(INT('Data Sheet'!$A$15) &amp; "." &amp; LEFT(BQ122,3))&lt;=--('Data Sheet'!$B$15))),
                --(INT('Data Sheet'!$A$15) &amp; "." &amp; LEFT(BQ122,3)),
                --(INT('Data Sheet'!$B$15) &amp; "." &amp; LEFT(BQ122,3))
            )
        ),
        "OK"
    )
)</f>
        <v>OK</v>
      </c>
      <c r="Q122" s="23" t="str">
        <f>IF(BS122&lt;&gt;"",
    IF(INT('Data Sheet'!$A$19)=INT('Data Sheet'!$B$15),
        --(INT('Data Sheet'!$A$15) &amp; "." &amp; BS122),
        IF(AND((--(INT('Data Sheet'!$A$15) &amp; "." &amp; BS122)&gt;=--('Data Sheet'!$A$15)), (--(INT('Data Sheet'!$A$15) &amp; "." &amp; BS122)&lt;=--('Data Sheet'!$B$15))),
            --(INT('Data Sheet'!$A$15) &amp; "." &amp; BS122),
            --(INT('Data Sheet'!$B$15) &amp; "." &amp; BS122)
        )
    ),
    IF(BQ122&lt;&gt;"",
        IF(INT('Data Sheet'!$A$15)=INT('Data Sheet'!$B$15),
            --(INT('Data Sheet'!$A$15) &amp; "." &amp; RIGHT(BQ122,3)),
            IF(AND((--(INT('Data Sheet'!$A$15) &amp; "." &amp; RIGHT(BQ122,3))&gt;=--('Data Sheet'!$A$15)), (--(INT('Data Sheet'!$A$15) &amp; "." &amp; RIGHT(BQ122,3))&lt;=--('Data Sheet'!$B$15))),
                --(INT('Data Sheet'!$A$15) &amp; "." &amp; RIGHT(BQ122,3)),
                --(INT('Data Sheet'!$B$15) &amp; "." &amp; RIGHT(BQ122,3))
            )
        ),
        "OK"
    )
)</f>
        <v>OK</v>
      </c>
      <c r="R122" s="20"/>
      <c r="S122" s="20"/>
      <c r="T122" s="20"/>
      <c r="U122" s="20"/>
      <c r="V122" s="20"/>
      <c r="W122" s="20"/>
      <c r="X122" s="20"/>
      <c r="Y122" s="20"/>
      <c r="Z122" s="20"/>
      <c r="AA122" s="55"/>
      <c r="AB122" s="55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1"/>
      <c r="AR122" s="21"/>
      <c r="AS122" s="21"/>
      <c r="AT122" s="21"/>
      <c r="AU122" s="21"/>
      <c r="AV122" s="21"/>
      <c r="AW122" s="22"/>
      <c r="AX122" s="99"/>
      <c r="AY122" s="20"/>
      <c r="AZ122" s="20"/>
      <c r="BA122" s="22"/>
      <c r="BC122" s="80"/>
      <c r="BD122" s="80"/>
      <c r="BE122" s="80"/>
      <c r="BF122" s="80"/>
      <c r="BG122" s="2" t="str">
        <f t="shared" si="11"/>
        <v/>
      </c>
      <c r="BH122" s="78">
        <f t="shared" si="10"/>
        <v>0</v>
      </c>
    </row>
    <row r="123" spans="2:60" x14ac:dyDescent="0.2">
      <c r="B123" s="14">
        <f t="shared" si="4"/>
        <v>115</v>
      </c>
      <c r="C123" s="15" t="str">
        <f>CONCATENATE('Data Sheet'!$B$8,'Data Sheet'!$G$2)</f>
        <v>" HWDP</v>
      </c>
      <c r="D123" s="95" t="str">
        <f t="shared" si="12"/>
        <v/>
      </c>
      <c r="E123" s="15" t="str">
        <f>IF('Sum HWDP'!$D$10="TH-Hill DS-1 Vol 3 CAT 2: Clean and Visual Ends only","N/A","OK")</f>
        <v>OK</v>
      </c>
      <c r="F123" s="15" t="str">
        <f>IF('Sum HWDP'!$D$10="TH-Hill DS-1 Vol 3 CAT 2: Clean and Visual Ends only","N/A","OK")</f>
        <v>OK</v>
      </c>
      <c r="G123" s="17"/>
      <c r="H123" s="17"/>
      <c r="I123" s="17" t="s">
        <v>51</v>
      </c>
      <c r="J123" s="17" t="str">
        <f t="shared" si="13"/>
        <v>OK</v>
      </c>
      <c r="K123" s="17" t="str">
        <f t="shared" si="14"/>
        <v>OK</v>
      </c>
      <c r="L123" s="17" t="str">
        <f>IF('Data Sheet'!$B$9="NC-50","N/A","OK")</f>
        <v>OK</v>
      </c>
      <c r="M123" s="17" t="str">
        <f>IF('Data Sheet'!$B$9="NC-50","N/A","OK")</f>
        <v>OK</v>
      </c>
      <c r="N123" s="23" t="str">
        <f>IF(BO123&lt;&gt;"",
    IF(INT('Data Sheet'!$A$19)=INT('Data Sheet'!$B$19),
        --(INT('Data Sheet'!$A$19) &amp; "." &amp; BO123),
        IF(AND((--(INT('Data Sheet'!$A$19) &amp; "." &amp; BO123)&gt;=--('Data Sheet'!$A$19)), (--(INT('Data Sheet'!$A$19) &amp; "." &amp; BO123)&lt;=--('Data Sheet'!$B$19))),
            --(INT('Data Sheet'!$A$19) &amp; "." &amp; BO123),
            --(INT('Data Sheet'!$B$19) &amp; "." &amp; BO123)
        )
    ),
    IF(BN123&lt;&gt;"",
        IF(INT('Data Sheet'!$A$19)=INT('Data Sheet'!$B$19),
            --(INT('Data Sheet'!$A$19) &amp; "." &amp; LEFT(BN123,3)),
            IF(AND((--(INT('Data Sheet'!$A$19) &amp; "." &amp; LEFT(BN123,3))&gt;=--('Data Sheet'!$A$19)), (--(INT('Data Sheet'!$A$19) &amp; "." &amp; LEFT(BN123,3))&lt;=--('Data Sheet'!$B$19))),
                --(INT('Data Sheet'!$A$19) &amp; "." &amp; LEFT(BN123,3)),
                --(INT('Data Sheet'!$B$19) &amp; "." &amp; LEFT(BN123,3))
            )
        ),
        "OK"
    )
)</f>
        <v>OK</v>
      </c>
      <c r="O123" s="23" t="str">
        <f>IF(BP123&lt;&gt;"",
    IF(INT('Data Sheet'!$A$19)=INT('Data Sheet'!$B$19),
        --(INT('Data Sheet'!$A$19) &amp; "." &amp; BP123),
        IF(AND((--(INT('Data Sheet'!$A$19) &amp; "." &amp; BP123)&gt;=--('Data Sheet'!$A$19)), (--(INT('Data Sheet'!$A$19) &amp; "." &amp; BP123)&lt;=--('Data Sheet'!$B$19))),
            --(INT('Data Sheet'!$A$19) &amp; "." &amp; BP123),
            --(INT('Data Sheet'!$B$19) &amp; "." &amp; BP123)
        )
    ),
    IF(BN123&lt;&gt;"",
        IF(INT('Data Sheet'!$A$19)=INT('Data Sheet'!$B$19),
            --(INT('Data Sheet'!$A$19) &amp; "." &amp; RIGHT(BN123,3)),
            IF(AND((--(INT('Data Sheet'!$A$19) &amp; "." &amp; RIGHT(BN123,3))&gt;=--('Data Sheet'!$A$19)), (--(INT('Data Sheet'!$A$19) &amp; "." &amp; RIGHT(BN123,3))&lt;=--('Data Sheet'!$B$19))),
                --(INT('Data Sheet'!$A$19) &amp; "." &amp; RIGHT(BN123,3)),
                --(INT('Data Sheet'!$B$19) &amp; "." &amp; RIGHT(BN123,3))
            )
        ),
        "OK"
    )
)</f>
        <v>OK</v>
      </c>
      <c r="P123" s="23" t="str">
        <f>IF(BR123&lt;&gt;"",
    IF(INT('Data Sheet'!$A$19)=INT('Data Sheet'!$B$15),
        --(INT('Data Sheet'!$A$15) &amp; "." &amp; BR123),
        IF(AND((--(INT('Data Sheet'!$A$15) &amp; "." &amp; BR123)&gt;=--('Data Sheet'!$A$15)), (--(INT('Data Sheet'!$A$15) &amp; "." &amp; BR123)&lt;=--('Data Sheet'!$B$15))),
            --(INT('Data Sheet'!$A$15) &amp; "." &amp; BR123),
            --(INT('Data Sheet'!$B$15) &amp; "." &amp; BR123)
        )
    ),
    IF(BQ123&lt;&gt;"",
        IF(INT('Data Sheet'!$A$15)=INT('Data Sheet'!$B$15),
            --(INT('Data Sheet'!$A$15) &amp; "." &amp; LEFT(BQ123,3)),
            IF(AND((--(INT('Data Sheet'!$A$15) &amp; "." &amp; LEFT(BQ123,3))&gt;=--('Data Sheet'!$A$15)), (--(INT('Data Sheet'!$A$15) &amp; "." &amp; LEFT(BQ123,3))&lt;=--('Data Sheet'!$B$15))),
                --(INT('Data Sheet'!$A$15) &amp; "." &amp; LEFT(BQ123,3)),
                --(INT('Data Sheet'!$B$15) &amp; "." &amp; LEFT(BQ123,3))
            )
        ),
        "OK"
    )
)</f>
        <v>OK</v>
      </c>
      <c r="Q123" s="23" t="str">
        <f>IF(BS123&lt;&gt;"",
    IF(INT('Data Sheet'!$A$19)=INT('Data Sheet'!$B$15),
        --(INT('Data Sheet'!$A$15) &amp; "." &amp; BS123),
        IF(AND((--(INT('Data Sheet'!$A$15) &amp; "." &amp; BS123)&gt;=--('Data Sheet'!$A$15)), (--(INT('Data Sheet'!$A$15) &amp; "." &amp; BS123)&lt;=--('Data Sheet'!$B$15))),
            --(INT('Data Sheet'!$A$15) &amp; "." &amp; BS123),
            --(INT('Data Sheet'!$B$15) &amp; "." &amp; BS123)
        )
    ),
    IF(BQ123&lt;&gt;"",
        IF(INT('Data Sheet'!$A$15)=INT('Data Sheet'!$B$15),
            --(INT('Data Sheet'!$A$15) &amp; "." &amp; RIGHT(BQ123,3)),
            IF(AND((--(INT('Data Sheet'!$A$15) &amp; "." &amp; RIGHT(BQ123,3))&gt;=--('Data Sheet'!$A$15)), (--(INT('Data Sheet'!$A$15) &amp; "." &amp; RIGHT(BQ123,3))&lt;=--('Data Sheet'!$B$15))),
                --(INT('Data Sheet'!$A$15) &amp; "." &amp; RIGHT(BQ123,3)),
                --(INT('Data Sheet'!$B$15) &amp; "." &amp; RIGHT(BQ123,3))
            )
        ),
        "OK"
    )
)</f>
        <v>OK</v>
      </c>
      <c r="R123" s="20"/>
      <c r="S123" s="20"/>
      <c r="T123" s="20"/>
      <c r="U123" s="20"/>
      <c r="V123" s="20"/>
      <c r="W123" s="20"/>
      <c r="X123" s="20"/>
      <c r="Y123" s="20"/>
      <c r="Z123" s="20"/>
      <c r="AA123" s="55"/>
      <c r="AB123" s="55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1"/>
      <c r="AR123" s="21"/>
      <c r="AS123" s="21"/>
      <c r="AT123" s="21"/>
      <c r="AU123" s="21"/>
      <c r="AV123" s="21"/>
      <c r="AW123" s="22"/>
      <c r="AX123" s="99"/>
      <c r="AY123" s="20"/>
      <c r="AZ123" s="20"/>
      <c r="BA123" s="22"/>
      <c r="BC123" s="80"/>
      <c r="BD123" s="80"/>
      <c r="BE123" s="80"/>
      <c r="BF123" s="80"/>
      <c r="BG123" s="2" t="str">
        <f t="shared" si="11"/>
        <v/>
      </c>
      <c r="BH123" s="78">
        <f t="shared" si="10"/>
        <v>0</v>
      </c>
    </row>
    <row r="124" spans="2:60" x14ac:dyDescent="0.2">
      <c r="B124" s="14">
        <f t="shared" si="4"/>
        <v>116</v>
      </c>
      <c r="C124" s="15" t="str">
        <f>CONCATENATE('Data Sheet'!$B$8,'Data Sheet'!$G$2)</f>
        <v>" HWDP</v>
      </c>
      <c r="D124" s="95" t="str">
        <f t="shared" si="12"/>
        <v/>
      </c>
      <c r="E124" s="15" t="str">
        <f>IF('Sum HWDP'!$D$10="TH-Hill DS-1 Vol 3 CAT 2: Clean and Visual Ends only","N/A","OK")</f>
        <v>OK</v>
      </c>
      <c r="F124" s="15" t="str">
        <f>IF('Sum HWDP'!$D$10="TH-Hill DS-1 Vol 3 CAT 2: Clean and Visual Ends only","N/A","OK")</f>
        <v>OK</v>
      </c>
      <c r="G124" s="17"/>
      <c r="H124" s="17"/>
      <c r="I124" s="17" t="s">
        <v>51</v>
      </c>
      <c r="J124" s="17" t="str">
        <f t="shared" si="13"/>
        <v>OK</v>
      </c>
      <c r="K124" s="17" t="str">
        <f t="shared" si="14"/>
        <v>OK</v>
      </c>
      <c r="L124" s="17" t="str">
        <f>IF('Data Sheet'!$B$9="NC-50","N/A","OK")</f>
        <v>OK</v>
      </c>
      <c r="M124" s="17" t="str">
        <f>IF('Data Sheet'!$B$9="NC-50","N/A","OK")</f>
        <v>OK</v>
      </c>
      <c r="N124" s="23" t="str">
        <f>IF(BO124&lt;&gt;"",
    IF(INT('Data Sheet'!$A$19)=INT('Data Sheet'!$B$19),
        --(INT('Data Sheet'!$A$19) &amp; "." &amp; BO124),
        IF(AND((--(INT('Data Sheet'!$A$19) &amp; "." &amp; BO124)&gt;=--('Data Sheet'!$A$19)), (--(INT('Data Sheet'!$A$19) &amp; "." &amp; BO124)&lt;=--('Data Sheet'!$B$19))),
            --(INT('Data Sheet'!$A$19) &amp; "." &amp; BO124),
            --(INT('Data Sheet'!$B$19) &amp; "." &amp; BO124)
        )
    ),
    IF(BN124&lt;&gt;"",
        IF(INT('Data Sheet'!$A$19)=INT('Data Sheet'!$B$19),
            --(INT('Data Sheet'!$A$19) &amp; "." &amp; LEFT(BN124,3)),
            IF(AND((--(INT('Data Sheet'!$A$19) &amp; "." &amp; LEFT(BN124,3))&gt;=--('Data Sheet'!$A$19)), (--(INT('Data Sheet'!$A$19) &amp; "." &amp; LEFT(BN124,3))&lt;=--('Data Sheet'!$B$19))),
                --(INT('Data Sheet'!$A$19) &amp; "." &amp; LEFT(BN124,3)),
                --(INT('Data Sheet'!$B$19) &amp; "." &amp; LEFT(BN124,3))
            )
        ),
        "OK"
    )
)</f>
        <v>OK</v>
      </c>
      <c r="O124" s="23" t="str">
        <f>IF(BP124&lt;&gt;"",
    IF(INT('Data Sheet'!$A$19)=INT('Data Sheet'!$B$19),
        --(INT('Data Sheet'!$A$19) &amp; "." &amp; BP124),
        IF(AND((--(INT('Data Sheet'!$A$19) &amp; "." &amp; BP124)&gt;=--('Data Sheet'!$A$19)), (--(INT('Data Sheet'!$A$19) &amp; "." &amp; BP124)&lt;=--('Data Sheet'!$B$19))),
            --(INT('Data Sheet'!$A$19) &amp; "." &amp; BP124),
            --(INT('Data Sheet'!$B$19) &amp; "." &amp; BP124)
        )
    ),
    IF(BN124&lt;&gt;"",
        IF(INT('Data Sheet'!$A$19)=INT('Data Sheet'!$B$19),
            --(INT('Data Sheet'!$A$19) &amp; "." &amp; RIGHT(BN124,3)),
            IF(AND((--(INT('Data Sheet'!$A$19) &amp; "." &amp; RIGHT(BN124,3))&gt;=--('Data Sheet'!$A$19)), (--(INT('Data Sheet'!$A$19) &amp; "." &amp; RIGHT(BN124,3))&lt;=--('Data Sheet'!$B$19))),
                --(INT('Data Sheet'!$A$19) &amp; "." &amp; RIGHT(BN124,3)),
                --(INT('Data Sheet'!$B$19) &amp; "." &amp; RIGHT(BN124,3))
            )
        ),
        "OK"
    )
)</f>
        <v>OK</v>
      </c>
      <c r="P124" s="23" t="str">
        <f>IF(BR124&lt;&gt;"",
    IF(INT('Data Sheet'!$A$19)=INT('Data Sheet'!$B$15),
        --(INT('Data Sheet'!$A$15) &amp; "." &amp; BR124),
        IF(AND((--(INT('Data Sheet'!$A$15) &amp; "." &amp; BR124)&gt;=--('Data Sheet'!$A$15)), (--(INT('Data Sheet'!$A$15) &amp; "." &amp; BR124)&lt;=--('Data Sheet'!$B$15))),
            --(INT('Data Sheet'!$A$15) &amp; "." &amp; BR124),
            --(INT('Data Sheet'!$B$15) &amp; "." &amp; BR124)
        )
    ),
    IF(BQ124&lt;&gt;"",
        IF(INT('Data Sheet'!$A$15)=INT('Data Sheet'!$B$15),
            --(INT('Data Sheet'!$A$15) &amp; "." &amp; LEFT(BQ124,3)),
            IF(AND((--(INT('Data Sheet'!$A$15) &amp; "." &amp; LEFT(BQ124,3))&gt;=--('Data Sheet'!$A$15)), (--(INT('Data Sheet'!$A$15) &amp; "." &amp; LEFT(BQ124,3))&lt;=--('Data Sheet'!$B$15))),
                --(INT('Data Sheet'!$A$15) &amp; "." &amp; LEFT(BQ124,3)),
                --(INT('Data Sheet'!$B$15) &amp; "." &amp; LEFT(BQ124,3))
            )
        ),
        "OK"
    )
)</f>
        <v>OK</v>
      </c>
      <c r="Q124" s="23" t="str">
        <f>IF(BS124&lt;&gt;"",
    IF(INT('Data Sheet'!$A$19)=INT('Data Sheet'!$B$15),
        --(INT('Data Sheet'!$A$15) &amp; "." &amp; BS124),
        IF(AND((--(INT('Data Sheet'!$A$15) &amp; "." &amp; BS124)&gt;=--('Data Sheet'!$A$15)), (--(INT('Data Sheet'!$A$15) &amp; "." &amp; BS124)&lt;=--('Data Sheet'!$B$15))),
            --(INT('Data Sheet'!$A$15) &amp; "." &amp; BS124),
            --(INT('Data Sheet'!$B$15) &amp; "." &amp; BS124)
        )
    ),
    IF(BQ124&lt;&gt;"",
        IF(INT('Data Sheet'!$A$15)=INT('Data Sheet'!$B$15),
            --(INT('Data Sheet'!$A$15) &amp; "." &amp; RIGHT(BQ124,3)),
            IF(AND((--(INT('Data Sheet'!$A$15) &amp; "." &amp; RIGHT(BQ124,3))&gt;=--('Data Sheet'!$A$15)), (--(INT('Data Sheet'!$A$15) &amp; "." &amp; RIGHT(BQ124,3))&lt;=--('Data Sheet'!$B$15))),
                --(INT('Data Sheet'!$A$15) &amp; "." &amp; RIGHT(BQ124,3)),
                --(INT('Data Sheet'!$B$15) &amp; "." &amp; RIGHT(BQ124,3))
            )
        ),
        "OK"
    )
)</f>
        <v>OK</v>
      </c>
      <c r="R124" s="20"/>
      <c r="S124" s="20"/>
      <c r="T124" s="20"/>
      <c r="U124" s="20"/>
      <c r="V124" s="20"/>
      <c r="W124" s="20"/>
      <c r="X124" s="20"/>
      <c r="Y124" s="20"/>
      <c r="Z124" s="20"/>
      <c r="AA124" s="55"/>
      <c r="AB124" s="55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1"/>
      <c r="AR124" s="21"/>
      <c r="AS124" s="21"/>
      <c r="AT124" s="21"/>
      <c r="AU124" s="21"/>
      <c r="AV124" s="21"/>
      <c r="AW124" s="22"/>
      <c r="AX124" s="99"/>
      <c r="AY124" s="20"/>
      <c r="AZ124" s="20"/>
      <c r="BA124" s="22"/>
      <c r="BC124" s="80"/>
      <c r="BD124" s="80"/>
      <c r="BE124" s="80"/>
      <c r="BF124" s="80"/>
      <c r="BG124" s="2" t="str">
        <f t="shared" si="11"/>
        <v/>
      </c>
      <c r="BH124" s="78">
        <f t="shared" si="10"/>
        <v>0</v>
      </c>
    </row>
    <row r="125" spans="2:60" x14ac:dyDescent="0.2">
      <c r="B125" s="14">
        <f t="shared" si="4"/>
        <v>117</v>
      </c>
      <c r="C125" s="15" t="str">
        <f>CONCATENATE('Data Sheet'!$B$8,'Data Sheet'!$G$2)</f>
        <v>" HWDP</v>
      </c>
      <c r="D125" s="95" t="str">
        <f t="shared" si="12"/>
        <v/>
      </c>
      <c r="E125" s="15" t="str">
        <f>IF('Sum HWDP'!$D$10="TH-Hill DS-1 Vol 3 CAT 2: Clean and Visual Ends only","N/A","OK")</f>
        <v>OK</v>
      </c>
      <c r="F125" s="15" t="str">
        <f>IF('Sum HWDP'!$D$10="TH-Hill DS-1 Vol 3 CAT 2: Clean and Visual Ends only","N/A","OK")</f>
        <v>OK</v>
      </c>
      <c r="G125" s="17"/>
      <c r="H125" s="17"/>
      <c r="I125" s="17" t="s">
        <v>51</v>
      </c>
      <c r="J125" s="17" t="str">
        <f t="shared" si="13"/>
        <v>OK</v>
      </c>
      <c r="K125" s="17" t="str">
        <f t="shared" si="14"/>
        <v>OK</v>
      </c>
      <c r="L125" s="17" t="str">
        <f>IF('Data Sheet'!$B$9="NC-50","N/A","OK")</f>
        <v>OK</v>
      </c>
      <c r="M125" s="17" t="str">
        <f>IF('Data Sheet'!$B$9="NC-50","N/A","OK")</f>
        <v>OK</v>
      </c>
      <c r="N125" s="23" t="str">
        <f>IF(BO125&lt;&gt;"",
    IF(INT('Data Sheet'!$A$19)=INT('Data Sheet'!$B$19),
        --(INT('Data Sheet'!$A$19) &amp; "." &amp; BO125),
        IF(AND((--(INT('Data Sheet'!$A$19) &amp; "." &amp; BO125)&gt;=--('Data Sheet'!$A$19)), (--(INT('Data Sheet'!$A$19) &amp; "." &amp; BO125)&lt;=--('Data Sheet'!$B$19))),
            --(INT('Data Sheet'!$A$19) &amp; "." &amp; BO125),
            --(INT('Data Sheet'!$B$19) &amp; "." &amp; BO125)
        )
    ),
    IF(BN125&lt;&gt;"",
        IF(INT('Data Sheet'!$A$19)=INT('Data Sheet'!$B$19),
            --(INT('Data Sheet'!$A$19) &amp; "." &amp; LEFT(BN125,3)),
            IF(AND((--(INT('Data Sheet'!$A$19) &amp; "." &amp; LEFT(BN125,3))&gt;=--('Data Sheet'!$A$19)), (--(INT('Data Sheet'!$A$19) &amp; "." &amp; LEFT(BN125,3))&lt;=--('Data Sheet'!$B$19))),
                --(INT('Data Sheet'!$A$19) &amp; "." &amp; LEFT(BN125,3)),
                --(INT('Data Sheet'!$B$19) &amp; "." &amp; LEFT(BN125,3))
            )
        ),
        "OK"
    )
)</f>
        <v>OK</v>
      </c>
      <c r="O125" s="23" t="str">
        <f>IF(BP125&lt;&gt;"",
    IF(INT('Data Sheet'!$A$19)=INT('Data Sheet'!$B$19),
        --(INT('Data Sheet'!$A$19) &amp; "." &amp; BP125),
        IF(AND((--(INT('Data Sheet'!$A$19) &amp; "." &amp; BP125)&gt;=--('Data Sheet'!$A$19)), (--(INT('Data Sheet'!$A$19) &amp; "." &amp; BP125)&lt;=--('Data Sheet'!$B$19))),
            --(INT('Data Sheet'!$A$19) &amp; "." &amp; BP125),
            --(INT('Data Sheet'!$B$19) &amp; "." &amp; BP125)
        )
    ),
    IF(BN125&lt;&gt;"",
        IF(INT('Data Sheet'!$A$19)=INT('Data Sheet'!$B$19),
            --(INT('Data Sheet'!$A$19) &amp; "." &amp; RIGHT(BN125,3)),
            IF(AND((--(INT('Data Sheet'!$A$19) &amp; "." &amp; RIGHT(BN125,3))&gt;=--('Data Sheet'!$A$19)), (--(INT('Data Sheet'!$A$19) &amp; "." &amp; RIGHT(BN125,3))&lt;=--('Data Sheet'!$B$19))),
                --(INT('Data Sheet'!$A$19) &amp; "." &amp; RIGHT(BN125,3)),
                --(INT('Data Sheet'!$B$19) &amp; "." &amp; RIGHT(BN125,3))
            )
        ),
        "OK"
    )
)</f>
        <v>OK</v>
      </c>
      <c r="P125" s="23" t="str">
        <f>IF(BR125&lt;&gt;"",
    IF(INT('Data Sheet'!$A$19)=INT('Data Sheet'!$B$15),
        --(INT('Data Sheet'!$A$15) &amp; "." &amp; BR125),
        IF(AND((--(INT('Data Sheet'!$A$15) &amp; "." &amp; BR125)&gt;=--('Data Sheet'!$A$15)), (--(INT('Data Sheet'!$A$15) &amp; "." &amp; BR125)&lt;=--('Data Sheet'!$B$15))),
            --(INT('Data Sheet'!$A$15) &amp; "." &amp; BR125),
            --(INT('Data Sheet'!$B$15) &amp; "." &amp; BR125)
        )
    ),
    IF(BQ125&lt;&gt;"",
        IF(INT('Data Sheet'!$A$15)=INT('Data Sheet'!$B$15),
            --(INT('Data Sheet'!$A$15) &amp; "." &amp; LEFT(BQ125,3)),
            IF(AND((--(INT('Data Sheet'!$A$15) &amp; "." &amp; LEFT(BQ125,3))&gt;=--('Data Sheet'!$A$15)), (--(INT('Data Sheet'!$A$15) &amp; "." &amp; LEFT(BQ125,3))&lt;=--('Data Sheet'!$B$15))),
                --(INT('Data Sheet'!$A$15) &amp; "." &amp; LEFT(BQ125,3)),
                --(INT('Data Sheet'!$B$15) &amp; "." &amp; LEFT(BQ125,3))
            )
        ),
        "OK"
    )
)</f>
        <v>OK</v>
      </c>
      <c r="Q125" s="23" t="str">
        <f>IF(BS125&lt;&gt;"",
    IF(INT('Data Sheet'!$A$19)=INT('Data Sheet'!$B$15),
        --(INT('Data Sheet'!$A$15) &amp; "." &amp; BS125),
        IF(AND((--(INT('Data Sheet'!$A$15) &amp; "." &amp; BS125)&gt;=--('Data Sheet'!$A$15)), (--(INT('Data Sheet'!$A$15) &amp; "." &amp; BS125)&lt;=--('Data Sheet'!$B$15))),
            --(INT('Data Sheet'!$A$15) &amp; "." &amp; BS125),
            --(INT('Data Sheet'!$B$15) &amp; "." &amp; BS125)
        )
    ),
    IF(BQ125&lt;&gt;"",
        IF(INT('Data Sheet'!$A$15)=INT('Data Sheet'!$B$15),
            --(INT('Data Sheet'!$A$15) &amp; "." &amp; RIGHT(BQ125,3)),
            IF(AND((--(INT('Data Sheet'!$A$15) &amp; "." &amp; RIGHT(BQ125,3))&gt;=--('Data Sheet'!$A$15)), (--(INT('Data Sheet'!$A$15) &amp; "." &amp; RIGHT(BQ125,3))&lt;=--('Data Sheet'!$B$15))),
                --(INT('Data Sheet'!$A$15) &amp; "." &amp; RIGHT(BQ125,3)),
                --(INT('Data Sheet'!$B$15) &amp; "." &amp; RIGHT(BQ125,3))
            )
        ),
        "OK"
    )
)</f>
        <v>OK</v>
      </c>
      <c r="R125" s="20"/>
      <c r="S125" s="20"/>
      <c r="T125" s="20"/>
      <c r="U125" s="20"/>
      <c r="V125" s="20"/>
      <c r="W125" s="20"/>
      <c r="X125" s="20"/>
      <c r="Y125" s="20"/>
      <c r="Z125" s="20"/>
      <c r="AA125" s="55"/>
      <c r="AB125" s="55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1"/>
      <c r="AR125" s="21"/>
      <c r="AS125" s="21"/>
      <c r="AT125" s="21"/>
      <c r="AU125" s="21"/>
      <c r="AV125" s="21"/>
      <c r="AW125" s="22"/>
      <c r="AX125" s="99"/>
      <c r="AY125" s="20"/>
      <c r="AZ125" s="20"/>
      <c r="BA125" s="22"/>
      <c r="BC125" s="80"/>
      <c r="BD125" s="80"/>
      <c r="BE125" s="80"/>
      <c r="BF125" s="80"/>
      <c r="BG125" s="2" t="str">
        <f t="shared" si="11"/>
        <v/>
      </c>
      <c r="BH125" s="78">
        <f t="shared" si="10"/>
        <v>0</v>
      </c>
    </row>
    <row r="126" spans="2:60" x14ac:dyDescent="0.2">
      <c r="B126" s="14">
        <f t="shared" si="4"/>
        <v>118</v>
      </c>
      <c r="C126" s="15" t="str">
        <f>CONCATENATE('Data Sheet'!$B$8,'Data Sheet'!$G$2)</f>
        <v>" HWDP</v>
      </c>
      <c r="D126" s="95" t="str">
        <f t="shared" si="12"/>
        <v/>
      </c>
      <c r="E126" s="15" t="str">
        <f>IF('Sum HWDP'!$D$10="TH-Hill DS-1 Vol 3 CAT 2: Clean and Visual Ends only","N/A","OK")</f>
        <v>OK</v>
      </c>
      <c r="F126" s="15" t="str">
        <f>IF('Sum HWDP'!$D$10="TH-Hill DS-1 Vol 3 CAT 2: Clean and Visual Ends only","N/A","OK")</f>
        <v>OK</v>
      </c>
      <c r="G126" s="17"/>
      <c r="H126" s="17"/>
      <c r="I126" s="17" t="s">
        <v>51</v>
      </c>
      <c r="J126" s="17" t="str">
        <f t="shared" si="13"/>
        <v>OK</v>
      </c>
      <c r="K126" s="17" t="str">
        <f t="shared" si="14"/>
        <v>OK</v>
      </c>
      <c r="L126" s="17" t="str">
        <f>IF('Data Sheet'!$B$9="NC-50","N/A","OK")</f>
        <v>OK</v>
      </c>
      <c r="M126" s="17" t="str">
        <f>IF('Data Sheet'!$B$9="NC-50","N/A","OK")</f>
        <v>OK</v>
      </c>
      <c r="N126" s="23" t="str">
        <f>IF(BO126&lt;&gt;"",
    IF(INT('Data Sheet'!$A$19)=INT('Data Sheet'!$B$19),
        --(INT('Data Sheet'!$A$19) &amp; "." &amp; BO126),
        IF(AND((--(INT('Data Sheet'!$A$19) &amp; "." &amp; BO126)&gt;=--('Data Sheet'!$A$19)), (--(INT('Data Sheet'!$A$19) &amp; "." &amp; BO126)&lt;=--('Data Sheet'!$B$19))),
            --(INT('Data Sheet'!$A$19) &amp; "." &amp; BO126),
            --(INT('Data Sheet'!$B$19) &amp; "." &amp; BO126)
        )
    ),
    IF(BN126&lt;&gt;"",
        IF(INT('Data Sheet'!$A$19)=INT('Data Sheet'!$B$19),
            --(INT('Data Sheet'!$A$19) &amp; "." &amp; LEFT(BN126,3)),
            IF(AND((--(INT('Data Sheet'!$A$19) &amp; "." &amp; LEFT(BN126,3))&gt;=--('Data Sheet'!$A$19)), (--(INT('Data Sheet'!$A$19) &amp; "." &amp; LEFT(BN126,3))&lt;=--('Data Sheet'!$B$19))),
                --(INT('Data Sheet'!$A$19) &amp; "." &amp; LEFT(BN126,3)),
                --(INT('Data Sheet'!$B$19) &amp; "." &amp; LEFT(BN126,3))
            )
        ),
        "OK"
    )
)</f>
        <v>OK</v>
      </c>
      <c r="O126" s="23" t="str">
        <f>IF(BP126&lt;&gt;"",
    IF(INT('Data Sheet'!$A$19)=INT('Data Sheet'!$B$19),
        --(INT('Data Sheet'!$A$19) &amp; "." &amp; BP126),
        IF(AND((--(INT('Data Sheet'!$A$19) &amp; "." &amp; BP126)&gt;=--('Data Sheet'!$A$19)), (--(INT('Data Sheet'!$A$19) &amp; "." &amp; BP126)&lt;=--('Data Sheet'!$B$19))),
            --(INT('Data Sheet'!$A$19) &amp; "." &amp; BP126),
            --(INT('Data Sheet'!$B$19) &amp; "." &amp; BP126)
        )
    ),
    IF(BN126&lt;&gt;"",
        IF(INT('Data Sheet'!$A$19)=INT('Data Sheet'!$B$19),
            --(INT('Data Sheet'!$A$19) &amp; "." &amp; RIGHT(BN126,3)),
            IF(AND((--(INT('Data Sheet'!$A$19) &amp; "." &amp; RIGHT(BN126,3))&gt;=--('Data Sheet'!$A$19)), (--(INT('Data Sheet'!$A$19) &amp; "." &amp; RIGHT(BN126,3))&lt;=--('Data Sheet'!$B$19))),
                --(INT('Data Sheet'!$A$19) &amp; "." &amp; RIGHT(BN126,3)),
                --(INT('Data Sheet'!$B$19) &amp; "." &amp; RIGHT(BN126,3))
            )
        ),
        "OK"
    )
)</f>
        <v>OK</v>
      </c>
      <c r="P126" s="23" t="str">
        <f>IF(BR126&lt;&gt;"",
    IF(INT('Data Sheet'!$A$19)=INT('Data Sheet'!$B$15),
        --(INT('Data Sheet'!$A$15) &amp; "." &amp; BR126),
        IF(AND((--(INT('Data Sheet'!$A$15) &amp; "." &amp; BR126)&gt;=--('Data Sheet'!$A$15)), (--(INT('Data Sheet'!$A$15) &amp; "." &amp; BR126)&lt;=--('Data Sheet'!$B$15))),
            --(INT('Data Sheet'!$A$15) &amp; "." &amp; BR126),
            --(INT('Data Sheet'!$B$15) &amp; "." &amp; BR126)
        )
    ),
    IF(BQ126&lt;&gt;"",
        IF(INT('Data Sheet'!$A$15)=INT('Data Sheet'!$B$15),
            --(INT('Data Sheet'!$A$15) &amp; "." &amp; LEFT(BQ126,3)),
            IF(AND((--(INT('Data Sheet'!$A$15) &amp; "." &amp; LEFT(BQ126,3))&gt;=--('Data Sheet'!$A$15)), (--(INT('Data Sheet'!$A$15) &amp; "." &amp; LEFT(BQ126,3))&lt;=--('Data Sheet'!$B$15))),
                --(INT('Data Sheet'!$A$15) &amp; "." &amp; LEFT(BQ126,3)),
                --(INT('Data Sheet'!$B$15) &amp; "." &amp; LEFT(BQ126,3))
            )
        ),
        "OK"
    )
)</f>
        <v>OK</v>
      </c>
      <c r="Q126" s="23" t="str">
        <f>IF(BS126&lt;&gt;"",
    IF(INT('Data Sheet'!$A$19)=INT('Data Sheet'!$B$15),
        --(INT('Data Sheet'!$A$15) &amp; "." &amp; BS126),
        IF(AND((--(INT('Data Sheet'!$A$15) &amp; "." &amp; BS126)&gt;=--('Data Sheet'!$A$15)), (--(INT('Data Sheet'!$A$15) &amp; "." &amp; BS126)&lt;=--('Data Sheet'!$B$15))),
            --(INT('Data Sheet'!$A$15) &amp; "." &amp; BS126),
            --(INT('Data Sheet'!$B$15) &amp; "." &amp; BS126)
        )
    ),
    IF(BQ126&lt;&gt;"",
        IF(INT('Data Sheet'!$A$15)=INT('Data Sheet'!$B$15),
            --(INT('Data Sheet'!$A$15) &amp; "." &amp; RIGHT(BQ126,3)),
            IF(AND((--(INT('Data Sheet'!$A$15) &amp; "." &amp; RIGHT(BQ126,3))&gt;=--('Data Sheet'!$A$15)), (--(INT('Data Sheet'!$A$15) &amp; "." &amp; RIGHT(BQ126,3))&lt;=--('Data Sheet'!$B$15))),
                --(INT('Data Sheet'!$A$15) &amp; "." &amp; RIGHT(BQ126,3)),
                --(INT('Data Sheet'!$B$15) &amp; "." &amp; RIGHT(BQ126,3))
            )
        ),
        "OK"
    )
)</f>
        <v>OK</v>
      </c>
      <c r="R126" s="20"/>
      <c r="S126" s="20"/>
      <c r="T126" s="20"/>
      <c r="U126" s="20"/>
      <c r="V126" s="20"/>
      <c r="W126" s="20"/>
      <c r="X126" s="20"/>
      <c r="Y126" s="20"/>
      <c r="Z126" s="20"/>
      <c r="AA126" s="55"/>
      <c r="AB126" s="55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1"/>
      <c r="AR126" s="21"/>
      <c r="AS126" s="21"/>
      <c r="AT126" s="21"/>
      <c r="AU126" s="21"/>
      <c r="AV126" s="21"/>
      <c r="AW126" s="22"/>
      <c r="AX126" s="99"/>
      <c r="AY126" s="20"/>
      <c r="AZ126" s="20"/>
      <c r="BA126" s="22"/>
      <c r="BC126" s="80"/>
      <c r="BD126" s="80"/>
      <c r="BE126" s="80"/>
      <c r="BF126" s="80"/>
      <c r="BG126" s="2" t="str">
        <f t="shared" si="11"/>
        <v/>
      </c>
      <c r="BH126" s="78">
        <f t="shared" si="10"/>
        <v>0</v>
      </c>
    </row>
    <row r="127" spans="2:60" x14ac:dyDescent="0.2">
      <c r="B127" s="14">
        <f t="shared" si="4"/>
        <v>119</v>
      </c>
      <c r="C127" s="15" t="str">
        <f>CONCATENATE('Data Sheet'!$B$8,'Data Sheet'!$G$2)</f>
        <v>" HWDP</v>
      </c>
      <c r="D127" s="95" t="str">
        <f t="shared" si="12"/>
        <v/>
      </c>
      <c r="E127" s="15" t="str">
        <f>IF('Sum HWDP'!$D$10="TH-Hill DS-1 Vol 3 CAT 2: Clean and Visual Ends only","N/A","OK")</f>
        <v>OK</v>
      </c>
      <c r="F127" s="15" t="str">
        <f>IF('Sum HWDP'!$D$10="TH-Hill DS-1 Vol 3 CAT 2: Clean and Visual Ends only","N/A","OK")</f>
        <v>OK</v>
      </c>
      <c r="G127" s="17"/>
      <c r="H127" s="17"/>
      <c r="I127" s="17" t="s">
        <v>51</v>
      </c>
      <c r="J127" s="17" t="str">
        <f t="shared" si="13"/>
        <v>OK</v>
      </c>
      <c r="K127" s="17" t="str">
        <f t="shared" si="14"/>
        <v>OK</v>
      </c>
      <c r="L127" s="17" t="str">
        <f>IF('Data Sheet'!$B$9="NC-50","N/A","OK")</f>
        <v>OK</v>
      </c>
      <c r="M127" s="17" t="str">
        <f>IF('Data Sheet'!$B$9="NC-50","N/A","OK")</f>
        <v>OK</v>
      </c>
      <c r="N127" s="23" t="str">
        <f>IF(BO127&lt;&gt;"",
    IF(INT('Data Sheet'!$A$19)=INT('Data Sheet'!$B$19),
        --(INT('Data Sheet'!$A$19) &amp; "." &amp; BO127),
        IF(AND((--(INT('Data Sheet'!$A$19) &amp; "." &amp; BO127)&gt;=--('Data Sheet'!$A$19)), (--(INT('Data Sheet'!$A$19) &amp; "." &amp; BO127)&lt;=--('Data Sheet'!$B$19))),
            --(INT('Data Sheet'!$A$19) &amp; "." &amp; BO127),
            --(INT('Data Sheet'!$B$19) &amp; "." &amp; BO127)
        )
    ),
    IF(BN127&lt;&gt;"",
        IF(INT('Data Sheet'!$A$19)=INT('Data Sheet'!$B$19),
            --(INT('Data Sheet'!$A$19) &amp; "." &amp; LEFT(BN127,3)),
            IF(AND((--(INT('Data Sheet'!$A$19) &amp; "." &amp; LEFT(BN127,3))&gt;=--('Data Sheet'!$A$19)), (--(INT('Data Sheet'!$A$19) &amp; "." &amp; LEFT(BN127,3))&lt;=--('Data Sheet'!$B$19))),
                --(INT('Data Sheet'!$A$19) &amp; "." &amp; LEFT(BN127,3)),
                --(INT('Data Sheet'!$B$19) &amp; "." &amp; LEFT(BN127,3))
            )
        ),
        "OK"
    )
)</f>
        <v>OK</v>
      </c>
      <c r="O127" s="23" t="str">
        <f>IF(BP127&lt;&gt;"",
    IF(INT('Data Sheet'!$A$19)=INT('Data Sheet'!$B$19),
        --(INT('Data Sheet'!$A$19) &amp; "." &amp; BP127),
        IF(AND((--(INT('Data Sheet'!$A$19) &amp; "." &amp; BP127)&gt;=--('Data Sheet'!$A$19)), (--(INT('Data Sheet'!$A$19) &amp; "." &amp; BP127)&lt;=--('Data Sheet'!$B$19))),
            --(INT('Data Sheet'!$A$19) &amp; "." &amp; BP127),
            --(INT('Data Sheet'!$B$19) &amp; "." &amp; BP127)
        )
    ),
    IF(BN127&lt;&gt;"",
        IF(INT('Data Sheet'!$A$19)=INT('Data Sheet'!$B$19),
            --(INT('Data Sheet'!$A$19) &amp; "." &amp; RIGHT(BN127,3)),
            IF(AND((--(INT('Data Sheet'!$A$19) &amp; "." &amp; RIGHT(BN127,3))&gt;=--('Data Sheet'!$A$19)), (--(INT('Data Sheet'!$A$19) &amp; "." &amp; RIGHT(BN127,3))&lt;=--('Data Sheet'!$B$19))),
                --(INT('Data Sheet'!$A$19) &amp; "." &amp; RIGHT(BN127,3)),
                --(INT('Data Sheet'!$B$19) &amp; "." &amp; RIGHT(BN127,3))
            )
        ),
        "OK"
    )
)</f>
        <v>OK</v>
      </c>
      <c r="P127" s="23" t="str">
        <f>IF(BR127&lt;&gt;"",
    IF(INT('Data Sheet'!$A$19)=INT('Data Sheet'!$B$15),
        --(INT('Data Sheet'!$A$15) &amp; "." &amp; BR127),
        IF(AND((--(INT('Data Sheet'!$A$15) &amp; "." &amp; BR127)&gt;=--('Data Sheet'!$A$15)), (--(INT('Data Sheet'!$A$15) &amp; "." &amp; BR127)&lt;=--('Data Sheet'!$B$15))),
            --(INT('Data Sheet'!$A$15) &amp; "." &amp; BR127),
            --(INT('Data Sheet'!$B$15) &amp; "." &amp; BR127)
        )
    ),
    IF(BQ127&lt;&gt;"",
        IF(INT('Data Sheet'!$A$15)=INT('Data Sheet'!$B$15),
            --(INT('Data Sheet'!$A$15) &amp; "." &amp; LEFT(BQ127,3)),
            IF(AND((--(INT('Data Sheet'!$A$15) &amp; "." &amp; LEFT(BQ127,3))&gt;=--('Data Sheet'!$A$15)), (--(INT('Data Sheet'!$A$15) &amp; "." &amp; LEFT(BQ127,3))&lt;=--('Data Sheet'!$B$15))),
                --(INT('Data Sheet'!$A$15) &amp; "." &amp; LEFT(BQ127,3)),
                --(INT('Data Sheet'!$B$15) &amp; "." &amp; LEFT(BQ127,3))
            )
        ),
        "OK"
    )
)</f>
        <v>OK</v>
      </c>
      <c r="Q127" s="23" t="str">
        <f>IF(BS127&lt;&gt;"",
    IF(INT('Data Sheet'!$A$19)=INT('Data Sheet'!$B$15),
        --(INT('Data Sheet'!$A$15) &amp; "." &amp; BS127),
        IF(AND((--(INT('Data Sheet'!$A$15) &amp; "." &amp; BS127)&gt;=--('Data Sheet'!$A$15)), (--(INT('Data Sheet'!$A$15) &amp; "." &amp; BS127)&lt;=--('Data Sheet'!$B$15))),
            --(INT('Data Sheet'!$A$15) &amp; "." &amp; BS127),
            --(INT('Data Sheet'!$B$15) &amp; "." &amp; BS127)
        )
    ),
    IF(BQ127&lt;&gt;"",
        IF(INT('Data Sheet'!$A$15)=INT('Data Sheet'!$B$15),
            --(INT('Data Sheet'!$A$15) &amp; "." &amp; RIGHT(BQ127,3)),
            IF(AND((--(INT('Data Sheet'!$A$15) &amp; "." &amp; RIGHT(BQ127,3))&gt;=--('Data Sheet'!$A$15)), (--(INT('Data Sheet'!$A$15) &amp; "." &amp; RIGHT(BQ127,3))&lt;=--('Data Sheet'!$B$15))),
                --(INT('Data Sheet'!$A$15) &amp; "." &amp; RIGHT(BQ127,3)),
                --(INT('Data Sheet'!$B$15) &amp; "." &amp; RIGHT(BQ127,3))
            )
        ),
        "OK"
    )
)</f>
        <v>OK</v>
      </c>
      <c r="R127" s="20"/>
      <c r="S127" s="20"/>
      <c r="T127" s="20"/>
      <c r="U127" s="20"/>
      <c r="V127" s="20"/>
      <c r="W127" s="20"/>
      <c r="X127" s="20"/>
      <c r="Y127" s="20"/>
      <c r="Z127" s="20"/>
      <c r="AA127" s="55"/>
      <c r="AB127" s="55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1"/>
      <c r="AR127" s="21"/>
      <c r="AS127" s="21"/>
      <c r="AT127" s="21"/>
      <c r="AU127" s="21"/>
      <c r="AV127" s="21"/>
      <c r="AW127" s="22"/>
      <c r="AX127" s="99"/>
      <c r="AY127" s="20"/>
      <c r="AZ127" s="20"/>
      <c r="BA127" s="22"/>
      <c r="BC127" s="80"/>
      <c r="BD127" s="80"/>
      <c r="BE127" s="80"/>
      <c r="BF127" s="80"/>
      <c r="BG127" s="2" t="str">
        <f t="shared" si="11"/>
        <v/>
      </c>
      <c r="BH127" s="78">
        <f t="shared" si="10"/>
        <v>0</v>
      </c>
    </row>
    <row r="128" spans="2:60" x14ac:dyDescent="0.2">
      <c r="B128" s="14">
        <f t="shared" si="4"/>
        <v>120</v>
      </c>
      <c r="C128" s="15" t="str">
        <f>CONCATENATE('Data Sheet'!$B$8,'Data Sheet'!$G$2)</f>
        <v>" HWDP</v>
      </c>
      <c r="D128" s="95" t="str">
        <f t="shared" si="12"/>
        <v/>
      </c>
      <c r="E128" s="15" t="str">
        <f>IF('Sum HWDP'!$D$10="TH-Hill DS-1 Vol 3 CAT 2: Clean and Visual Ends only","N/A","OK")</f>
        <v>OK</v>
      </c>
      <c r="F128" s="15" t="str">
        <f>IF('Sum HWDP'!$D$10="TH-Hill DS-1 Vol 3 CAT 2: Clean and Visual Ends only","N/A","OK")</f>
        <v>OK</v>
      </c>
      <c r="G128" s="17"/>
      <c r="H128" s="17"/>
      <c r="I128" s="17" t="s">
        <v>51</v>
      </c>
      <c r="J128" s="17" t="str">
        <f t="shared" si="13"/>
        <v>OK</v>
      </c>
      <c r="K128" s="17" t="str">
        <f t="shared" si="14"/>
        <v>OK</v>
      </c>
      <c r="L128" s="17" t="str">
        <f>IF('Data Sheet'!$B$9="NC-50","N/A","OK")</f>
        <v>OK</v>
      </c>
      <c r="M128" s="17" t="str">
        <f>IF('Data Sheet'!$B$9="NC-50","N/A","OK")</f>
        <v>OK</v>
      </c>
      <c r="N128" s="23" t="str">
        <f>IF(BO128&lt;&gt;"",
    IF(INT('Data Sheet'!$A$19)=INT('Data Sheet'!$B$19),
        --(INT('Data Sheet'!$A$19) &amp; "." &amp; BO128),
        IF(AND((--(INT('Data Sheet'!$A$19) &amp; "." &amp; BO128)&gt;=--('Data Sheet'!$A$19)), (--(INT('Data Sheet'!$A$19) &amp; "." &amp; BO128)&lt;=--('Data Sheet'!$B$19))),
            --(INT('Data Sheet'!$A$19) &amp; "." &amp; BO128),
            --(INT('Data Sheet'!$B$19) &amp; "." &amp; BO128)
        )
    ),
    IF(BN128&lt;&gt;"",
        IF(INT('Data Sheet'!$A$19)=INT('Data Sheet'!$B$19),
            --(INT('Data Sheet'!$A$19) &amp; "." &amp; LEFT(BN128,3)),
            IF(AND((--(INT('Data Sheet'!$A$19) &amp; "." &amp; LEFT(BN128,3))&gt;=--('Data Sheet'!$A$19)), (--(INT('Data Sheet'!$A$19) &amp; "." &amp; LEFT(BN128,3))&lt;=--('Data Sheet'!$B$19))),
                --(INT('Data Sheet'!$A$19) &amp; "." &amp; LEFT(BN128,3)),
                --(INT('Data Sheet'!$B$19) &amp; "." &amp; LEFT(BN128,3))
            )
        ),
        "OK"
    )
)</f>
        <v>OK</v>
      </c>
      <c r="O128" s="23" t="str">
        <f>IF(BP128&lt;&gt;"",
    IF(INT('Data Sheet'!$A$19)=INT('Data Sheet'!$B$19),
        --(INT('Data Sheet'!$A$19) &amp; "." &amp; BP128),
        IF(AND((--(INT('Data Sheet'!$A$19) &amp; "." &amp; BP128)&gt;=--('Data Sheet'!$A$19)), (--(INT('Data Sheet'!$A$19) &amp; "." &amp; BP128)&lt;=--('Data Sheet'!$B$19))),
            --(INT('Data Sheet'!$A$19) &amp; "." &amp; BP128),
            --(INT('Data Sheet'!$B$19) &amp; "." &amp; BP128)
        )
    ),
    IF(BN128&lt;&gt;"",
        IF(INT('Data Sheet'!$A$19)=INT('Data Sheet'!$B$19),
            --(INT('Data Sheet'!$A$19) &amp; "." &amp; RIGHT(BN128,3)),
            IF(AND((--(INT('Data Sheet'!$A$19) &amp; "." &amp; RIGHT(BN128,3))&gt;=--('Data Sheet'!$A$19)), (--(INT('Data Sheet'!$A$19) &amp; "." &amp; RIGHT(BN128,3))&lt;=--('Data Sheet'!$B$19))),
                --(INT('Data Sheet'!$A$19) &amp; "." &amp; RIGHT(BN128,3)),
                --(INT('Data Sheet'!$B$19) &amp; "." &amp; RIGHT(BN128,3))
            )
        ),
        "OK"
    )
)</f>
        <v>OK</v>
      </c>
      <c r="P128" s="23" t="str">
        <f>IF(BR128&lt;&gt;"",
    IF(INT('Data Sheet'!$A$19)=INT('Data Sheet'!$B$15),
        --(INT('Data Sheet'!$A$15) &amp; "." &amp; BR128),
        IF(AND((--(INT('Data Sheet'!$A$15) &amp; "." &amp; BR128)&gt;=--('Data Sheet'!$A$15)), (--(INT('Data Sheet'!$A$15) &amp; "." &amp; BR128)&lt;=--('Data Sheet'!$B$15))),
            --(INT('Data Sheet'!$A$15) &amp; "." &amp; BR128),
            --(INT('Data Sheet'!$B$15) &amp; "." &amp; BR128)
        )
    ),
    IF(BQ128&lt;&gt;"",
        IF(INT('Data Sheet'!$A$15)=INT('Data Sheet'!$B$15),
            --(INT('Data Sheet'!$A$15) &amp; "." &amp; LEFT(BQ128,3)),
            IF(AND((--(INT('Data Sheet'!$A$15) &amp; "." &amp; LEFT(BQ128,3))&gt;=--('Data Sheet'!$A$15)), (--(INT('Data Sheet'!$A$15) &amp; "." &amp; LEFT(BQ128,3))&lt;=--('Data Sheet'!$B$15))),
                --(INT('Data Sheet'!$A$15) &amp; "." &amp; LEFT(BQ128,3)),
                --(INT('Data Sheet'!$B$15) &amp; "." &amp; LEFT(BQ128,3))
            )
        ),
        "OK"
    )
)</f>
        <v>OK</v>
      </c>
      <c r="Q128" s="23" t="str">
        <f>IF(BS128&lt;&gt;"",
    IF(INT('Data Sheet'!$A$19)=INT('Data Sheet'!$B$15),
        --(INT('Data Sheet'!$A$15) &amp; "." &amp; BS128),
        IF(AND((--(INT('Data Sheet'!$A$15) &amp; "." &amp; BS128)&gt;=--('Data Sheet'!$A$15)), (--(INT('Data Sheet'!$A$15) &amp; "." &amp; BS128)&lt;=--('Data Sheet'!$B$15))),
            --(INT('Data Sheet'!$A$15) &amp; "." &amp; BS128),
            --(INT('Data Sheet'!$B$15) &amp; "." &amp; BS128)
        )
    ),
    IF(BQ128&lt;&gt;"",
        IF(INT('Data Sheet'!$A$15)=INT('Data Sheet'!$B$15),
            --(INT('Data Sheet'!$A$15) &amp; "." &amp; RIGHT(BQ128,3)),
            IF(AND((--(INT('Data Sheet'!$A$15) &amp; "." &amp; RIGHT(BQ128,3))&gt;=--('Data Sheet'!$A$15)), (--(INT('Data Sheet'!$A$15) &amp; "." &amp; RIGHT(BQ128,3))&lt;=--('Data Sheet'!$B$15))),
                --(INT('Data Sheet'!$A$15) &amp; "." &amp; RIGHT(BQ128,3)),
                --(INT('Data Sheet'!$B$15) &amp; "." &amp; RIGHT(BQ128,3))
            )
        ),
        "OK"
    )
)</f>
        <v>OK</v>
      </c>
      <c r="R128" s="20"/>
      <c r="S128" s="20"/>
      <c r="T128" s="20"/>
      <c r="U128" s="20"/>
      <c r="V128" s="20"/>
      <c r="W128" s="20"/>
      <c r="X128" s="20"/>
      <c r="Y128" s="20"/>
      <c r="Z128" s="20"/>
      <c r="AA128" s="55"/>
      <c r="AB128" s="55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1"/>
      <c r="AR128" s="21"/>
      <c r="AS128" s="21"/>
      <c r="AT128" s="21"/>
      <c r="AU128" s="21"/>
      <c r="AV128" s="21"/>
      <c r="AW128" s="22"/>
      <c r="AX128" s="99"/>
      <c r="AY128" s="20"/>
      <c r="AZ128" s="20"/>
      <c r="BA128" s="22"/>
      <c r="BC128" s="80"/>
      <c r="BD128" s="80"/>
      <c r="BE128" s="80"/>
      <c r="BF128" s="80"/>
      <c r="BG128" s="2" t="str">
        <f t="shared" si="11"/>
        <v/>
      </c>
      <c r="BH128" s="78">
        <f t="shared" si="10"/>
        <v>0</v>
      </c>
    </row>
    <row r="129" spans="2:60" x14ac:dyDescent="0.2">
      <c r="B129" s="14">
        <f t="shared" si="4"/>
        <v>121</v>
      </c>
      <c r="C129" s="15" t="str">
        <f>CONCATENATE('Data Sheet'!$B$8,'Data Sheet'!$G$2)</f>
        <v>" HWDP</v>
      </c>
      <c r="D129" s="95" t="str">
        <f t="shared" si="12"/>
        <v/>
      </c>
      <c r="E129" s="15" t="str">
        <f>IF('Sum HWDP'!$D$10="TH-Hill DS-1 Vol 3 CAT 2: Clean and Visual Ends only","N/A","OK")</f>
        <v>OK</v>
      </c>
      <c r="F129" s="15" t="str">
        <f>IF('Sum HWDP'!$D$10="TH-Hill DS-1 Vol 3 CAT 2: Clean and Visual Ends only","N/A","OK")</f>
        <v>OK</v>
      </c>
      <c r="G129" s="17"/>
      <c r="H129" s="17"/>
      <c r="I129" s="17" t="s">
        <v>51</v>
      </c>
      <c r="J129" s="17" t="str">
        <f t="shared" si="13"/>
        <v>OK</v>
      </c>
      <c r="K129" s="17" t="str">
        <f t="shared" si="14"/>
        <v>OK</v>
      </c>
      <c r="L129" s="17" t="str">
        <f>IF('Data Sheet'!$B$9="NC-50","N/A","OK")</f>
        <v>OK</v>
      </c>
      <c r="M129" s="17" t="str">
        <f>IF('Data Sheet'!$B$9="NC-50","N/A","OK")</f>
        <v>OK</v>
      </c>
      <c r="N129" s="23" t="str">
        <f>IF(BO129&lt;&gt;"",
    IF(INT('Data Sheet'!$A$19)=INT('Data Sheet'!$B$19),
        --(INT('Data Sheet'!$A$19) &amp; "." &amp; BO129),
        IF(AND((--(INT('Data Sheet'!$A$19) &amp; "." &amp; BO129)&gt;=--('Data Sheet'!$A$19)), (--(INT('Data Sheet'!$A$19) &amp; "." &amp; BO129)&lt;=--('Data Sheet'!$B$19))),
            --(INT('Data Sheet'!$A$19) &amp; "." &amp; BO129),
            --(INT('Data Sheet'!$B$19) &amp; "." &amp; BO129)
        )
    ),
    IF(BN129&lt;&gt;"",
        IF(INT('Data Sheet'!$A$19)=INT('Data Sheet'!$B$19),
            --(INT('Data Sheet'!$A$19) &amp; "." &amp; LEFT(BN129,3)),
            IF(AND((--(INT('Data Sheet'!$A$19) &amp; "." &amp; LEFT(BN129,3))&gt;=--('Data Sheet'!$A$19)), (--(INT('Data Sheet'!$A$19) &amp; "." &amp; LEFT(BN129,3))&lt;=--('Data Sheet'!$B$19))),
                --(INT('Data Sheet'!$A$19) &amp; "." &amp; LEFT(BN129,3)),
                --(INT('Data Sheet'!$B$19) &amp; "." &amp; LEFT(BN129,3))
            )
        ),
        "OK"
    )
)</f>
        <v>OK</v>
      </c>
      <c r="O129" s="23" t="str">
        <f>IF(BP129&lt;&gt;"",
    IF(INT('Data Sheet'!$A$19)=INT('Data Sheet'!$B$19),
        --(INT('Data Sheet'!$A$19) &amp; "." &amp; BP129),
        IF(AND((--(INT('Data Sheet'!$A$19) &amp; "." &amp; BP129)&gt;=--('Data Sheet'!$A$19)), (--(INT('Data Sheet'!$A$19) &amp; "." &amp; BP129)&lt;=--('Data Sheet'!$B$19))),
            --(INT('Data Sheet'!$A$19) &amp; "." &amp; BP129),
            --(INT('Data Sheet'!$B$19) &amp; "." &amp; BP129)
        )
    ),
    IF(BN129&lt;&gt;"",
        IF(INT('Data Sheet'!$A$19)=INT('Data Sheet'!$B$19),
            --(INT('Data Sheet'!$A$19) &amp; "." &amp; RIGHT(BN129,3)),
            IF(AND((--(INT('Data Sheet'!$A$19) &amp; "." &amp; RIGHT(BN129,3))&gt;=--('Data Sheet'!$A$19)), (--(INT('Data Sheet'!$A$19) &amp; "." &amp; RIGHT(BN129,3))&lt;=--('Data Sheet'!$B$19))),
                --(INT('Data Sheet'!$A$19) &amp; "." &amp; RIGHT(BN129,3)),
                --(INT('Data Sheet'!$B$19) &amp; "." &amp; RIGHT(BN129,3))
            )
        ),
        "OK"
    )
)</f>
        <v>OK</v>
      </c>
      <c r="P129" s="23" t="str">
        <f>IF(BR129&lt;&gt;"",
    IF(INT('Data Sheet'!$A$19)=INT('Data Sheet'!$B$15),
        --(INT('Data Sheet'!$A$15) &amp; "." &amp; BR129),
        IF(AND((--(INT('Data Sheet'!$A$15) &amp; "." &amp; BR129)&gt;=--('Data Sheet'!$A$15)), (--(INT('Data Sheet'!$A$15) &amp; "." &amp; BR129)&lt;=--('Data Sheet'!$B$15))),
            --(INT('Data Sheet'!$A$15) &amp; "." &amp; BR129),
            --(INT('Data Sheet'!$B$15) &amp; "." &amp; BR129)
        )
    ),
    IF(BQ129&lt;&gt;"",
        IF(INT('Data Sheet'!$A$15)=INT('Data Sheet'!$B$15),
            --(INT('Data Sheet'!$A$15) &amp; "." &amp; LEFT(BQ129,3)),
            IF(AND((--(INT('Data Sheet'!$A$15) &amp; "." &amp; LEFT(BQ129,3))&gt;=--('Data Sheet'!$A$15)), (--(INT('Data Sheet'!$A$15) &amp; "." &amp; LEFT(BQ129,3))&lt;=--('Data Sheet'!$B$15))),
                --(INT('Data Sheet'!$A$15) &amp; "." &amp; LEFT(BQ129,3)),
                --(INT('Data Sheet'!$B$15) &amp; "." &amp; LEFT(BQ129,3))
            )
        ),
        "OK"
    )
)</f>
        <v>OK</v>
      </c>
      <c r="Q129" s="23" t="str">
        <f>IF(BS129&lt;&gt;"",
    IF(INT('Data Sheet'!$A$19)=INT('Data Sheet'!$B$15),
        --(INT('Data Sheet'!$A$15) &amp; "." &amp; BS129),
        IF(AND((--(INT('Data Sheet'!$A$15) &amp; "." &amp; BS129)&gt;=--('Data Sheet'!$A$15)), (--(INT('Data Sheet'!$A$15) &amp; "." &amp; BS129)&lt;=--('Data Sheet'!$B$15))),
            --(INT('Data Sheet'!$A$15) &amp; "." &amp; BS129),
            --(INT('Data Sheet'!$B$15) &amp; "." &amp; BS129)
        )
    ),
    IF(BQ129&lt;&gt;"",
        IF(INT('Data Sheet'!$A$15)=INT('Data Sheet'!$B$15),
            --(INT('Data Sheet'!$A$15) &amp; "." &amp; RIGHT(BQ129,3)),
            IF(AND((--(INT('Data Sheet'!$A$15) &amp; "." &amp; RIGHT(BQ129,3))&gt;=--('Data Sheet'!$A$15)), (--(INT('Data Sheet'!$A$15) &amp; "." &amp; RIGHT(BQ129,3))&lt;=--('Data Sheet'!$B$15))),
                --(INT('Data Sheet'!$A$15) &amp; "." &amp; RIGHT(BQ129,3)),
                --(INT('Data Sheet'!$B$15) &amp; "." &amp; RIGHT(BQ129,3))
            )
        ),
        "OK"
    )
)</f>
        <v>OK</v>
      </c>
      <c r="R129" s="20"/>
      <c r="S129" s="20"/>
      <c r="T129" s="20"/>
      <c r="U129" s="20"/>
      <c r="V129" s="20"/>
      <c r="W129" s="20"/>
      <c r="X129" s="20"/>
      <c r="Y129" s="20"/>
      <c r="Z129" s="20"/>
      <c r="AA129" s="55"/>
      <c r="AB129" s="55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1"/>
      <c r="AR129" s="21"/>
      <c r="AS129" s="21"/>
      <c r="AT129" s="21"/>
      <c r="AU129" s="21"/>
      <c r="AV129" s="21"/>
      <c r="AW129" s="22"/>
      <c r="AX129" s="99"/>
      <c r="AY129" s="20"/>
      <c r="AZ129" s="20"/>
      <c r="BA129" s="22"/>
      <c r="BC129" s="80"/>
      <c r="BD129" s="80"/>
      <c r="BE129" s="80"/>
      <c r="BF129" s="80"/>
      <c r="BG129" s="2" t="str">
        <f t="shared" si="11"/>
        <v/>
      </c>
      <c r="BH129" s="78">
        <f t="shared" si="10"/>
        <v>0</v>
      </c>
    </row>
    <row r="130" spans="2:60" x14ac:dyDescent="0.2">
      <c r="B130" s="14">
        <f t="shared" si="4"/>
        <v>122</v>
      </c>
      <c r="C130" s="15" t="str">
        <f>CONCATENATE('Data Sheet'!$B$8,'Data Sheet'!$G$2)</f>
        <v>" HWDP</v>
      </c>
      <c r="D130" s="95" t="str">
        <f t="shared" si="12"/>
        <v/>
      </c>
      <c r="E130" s="15" t="str">
        <f>IF('Sum HWDP'!$D$10="TH-Hill DS-1 Vol 3 CAT 2: Clean and Visual Ends only","N/A","OK")</f>
        <v>OK</v>
      </c>
      <c r="F130" s="15" t="str">
        <f>IF('Sum HWDP'!$D$10="TH-Hill DS-1 Vol 3 CAT 2: Clean and Visual Ends only","N/A","OK")</f>
        <v>OK</v>
      </c>
      <c r="G130" s="17"/>
      <c r="H130" s="17"/>
      <c r="I130" s="17" t="s">
        <v>51</v>
      </c>
      <c r="J130" s="17" t="str">
        <f t="shared" si="13"/>
        <v>OK</v>
      </c>
      <c r="K130" s="17" t="str">
        <f t="shared" si="14"/>
        <v>OK</v>
      </c>
      <c r="L130" s="17" t="str">
        <f>IF('Data Sheet'!$B$9="NC-50","N/A","OK")</f>
        <v>OK</v>
      </c>
      <c r="M130" s="17" t="str">
        <f>IF('Data Sheet'!$B$9="NC-50","N/A","OK")</f>
        <v>OK</v>
      </c>
      <c r="N130" s="23" t="str">
        <f>IF(BO130&lt;&gt;"",
    IF(INT('Data Sheet'!$A$19)=INT('Data Sheet'!$B$19),
        --(INT('Data Sheet'!$A$19) &amp; "." &amp; BO130),
        IF(AND((--(INT('Data Sheet'!$A$19) &amp; "." &amp; BO130)&gt;=--('Data Sheet'!$A$19)), (--(INT('Data Sheet'!$A$19) &amp; "." &amp; BO130)&lt;=--('Data Sheet'!$B$19))),
            --(INT('Data Sheet'!$A$19) &amp; "." &amp; BO130),
            --(INT('Data Sheet'!$B$19) &amp; "." &amp; BO130)
        )
    ),
    IF(BN130&lt;&gt;"",
        IF(INT('Data Sheet'!$A$19)=INT('Data Sheet'!$B$19),
            --(INT('Data Sheet'!$A$19) &amp; "." &amp; LEFT(BN130,3)),
            IF(AND((--(INT('Data Sheet'!$A$19) &amp; "." &amp; LEFT(BN130,3))&gt;=--('Data Sheet'!$A$19)), (--(INT('Data Sheet'!$A$19) &amp; "." &amp; LEFT(BN130,3))&lt;=--('Data Sheet'!$B$19))),
                --(INT('Data Sheet'!$A$19) &amp; "." &amp; LEFT(BN130,3)),
                --(INT('Data Sheet'!$B$19) &amp; "." &amp; LEFT(BN130,3))
            )
        ),
        "OK"
    )
)</f>
        <v>OK</v>
      </c>
      <c r="O130" s="23" t="str">
        <f>IF(BP130&lt;&gt;"",
    IF(INT('Data Sheet'!$A$19)=INT('Data Sheet'!$B$19),
        --(INT('Data Sheet'!$A$19) &amp; "." &amp; BP130),
        IF(AND((--(INT('Data Sheet'!$A$19) &amp; "." &amp; BP130)&gt;=--('Data Sheet'!$A$19)), (--(INT('Data Sheet'!$A$19) &amp; "." &amp; BP130)&lt;=--('Data Sheet'!$B$19))),
            --(INT('Data Sheet'!$A$19) &amp; "." &amp; BP130),
            --(INT('Data Sheet'!$B$19) &amp; "." &amp; BP130)
        )
    ),
    IF(BN130&lt;&gt;"",
        IF(INT('Data Sheet'!$A$19)=INT('Data Sheet'!$B$19),
            --(INT('Data Sheet'!$A$19) &amp; "." &amp; RIGHT(BN130,3)),
            IF(AND((--(INT('Data Sheet'!$A$19) &amp; "." &amp; RIGHT(BN130,3))&gt;=--('Data Sheet'!$A$19)), (--(INT('Data Sheet'!$A$19) &amp; "." &amp; RIGHT(BN130,3))&lt;=--('Data Sheet'!$B$19))),
                --(INT('Data Sheet'!$A$19) &amp; "." &amp; RIGHT(BN130,3)),
                --(INT('Data Sheet'!$B$19) &amp; "." &amp; RIGHT(BN130,3))
            )
        ),
        "OK"
    )
)</f>
        <v>OK</v>
      </c>
      <c r="P130" s="23" t="str">
        <f>IF(BR130&lt;&gt;"",
    IF(INT('Data Sheet'!$A$19)=INT('Data Sheet'!$B$15),
        --(INT('Data Sheet'!$A$15) &amp; "." &amp; BR130),
        IF(AND((--(INT('Data Sheet'!$A$15) &amp; "." &amp; BR130)&gt;=--('Data Sheet'!$A$15)), (--(INT('Data Sheet'!$A$15) &amp; "." &amp; BR130)&lt;=--('Data Sheet'!$B$15))),
            --(INT('Data Sheet'!$A$15) &amp; "." &amp; BR130),
            --(INT('Data Sheet'!$B$15) &amp; "." &amp; BR130)
        )
    ),
    IF(BQ130&lt;&gt;"",
        IF(INT('Data Sheet'!$A$15)=INT('Data Sheet'!$B$15),
            --(INT('Data Sheet'!$A$15) &amp; "." &amp; LEFT(BQ130,3)),
            IF(AND((--(INT('Data Sheet'!$A$15) &amp; "." &amp; LEFT(BQ130,3))&gt;=--('Data Sheet'!$A$15)), (--(INT('Data Sheet'!$A$15) &amp; "." &amp; LEFT(BQ130,3))&lt;=--('Data Sheet'!$B$15))),
                --(INT('Data Sheet'!$A$15) &amp; "." &amp; LEFT(BQ130,3)),
                --(INT('Data Sheet'!$B$15) &amp; "." &amp; LEFT(BQ130,3))
            )
        ),
        "OK"
    )
)</f>
        <v>OK</v>
      </c>
      <c r="Q130" s="23" t="str">
        <f>IF(BS130&lt;&gt;"",
    IF(INT('Data Sheet'!$A$19)=INT('Data Sheet'!$B$15),
        --(INT('Data Sheet'!$A$15) &amp; "." &amp; BS130),
        IF(AND((--(INT('Data Sheet'!$A$15) &amp; "." &amp; BS130)&gt;=--('Data Sheet'!$A$15)), (--(INT('Data Sheet'!$A$15) &amp; "." &amp; BS130)&lt;=--('Data Sheet'!$B$15))),
            --(INT('Data Sheet'!$A$15) &amp; "." &amp; BS130),
            --(INT('Data Sheet'!$B$15) &amp; "." &amp; BS130)
        )
    ),
    IF(BQ130&lt;&gt;"",
        IF(INT('Data Sheet'!$A$15)=INT('Data Sheet'!$B$15),
            --(INT('Data Sheet'!$A$15) &amp; "." &amp; RIGHT(BQ130,3)),
            IF(AND((--(INT('Data Sheet'!$A$15) &amp; "." &amp; RIGHT(BQ130,3))&gt;=--('Data Sheet'!$A$15)), (--(INT('Data Sheet'!$A$15) &amp; "." &amp; RIGHT(BQ130,3))&lt;=--('Data Sheet'!$B$15))),
                --(INT('Data Sheet'!$A$15) &amp; "." &amp; RIGHT(BQ130,3)),
                --(INT('Data Sheet'!$B$15) &amp; "." &amp; RIGHT(BQ130,3))
            )
        ),
        "OK"
    )
)</f>
        <v>OK</v>
      </c>
      <c r="R130" s="20"/>
      <c r="S130" s="20"/>
      <c r="T130" s="20"/>
      <c r="U130" s="20"/>
      <c r="V130" s="20"/>
      <c r="W130" s="20"/>
      <c r="X130" s="20"/>
      <c r="Y130" s="20"/>
      <c r="Z130" s="20"/>
      <c r="AA130" s="55"/>
      <c r="AB130" s="55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1"/>
      <c r="AR130" s="21"/>
      <c r="AS130" s="21"/>
      <c r="AT130" s="21"/>
      <c r="AU130" s="21"/>
      <c r="AV130" s="21"/>
      <c r="AW130" s="22"/>
      <c r="AX130" s="99"/>
      <c r="AY130" s="20"/>
      <c r="AZ130" s="20"/>
      <c r="BA130" s="22"/>
      <c r="BC130" s="80"/>
      <c r="BD130" s="80"/>
      <c r="BE130" s="80"/>
      <c r="BF130" s="80"/>
      <c r="BG130" s="2" t="str">
        <f t="shared" si="11"/>
        <v/>
      </c>
      <c r="BH130" s="78">
        <f t="shared" si="10"/>
        <v>0</v>
      </c>
    </row>
    <row r="131" spans="2:60" x14ac:dyDescent="0.2">
      <c r="B131" s="14">
        <f t="shared" si="4"/>
        <v>123</v>
      </c>
      <c r="C131" s="15" t="str">
        <f>CONCATENATE('Data Sheet'!$B$8,'Data Sheet'!$G$2)</f>
        <v>" HWDP</v>
      </c>
      <c r="D131" s="95" t="str">
        <f t="shared" si="12"/>
        <v/>
      </c>
      <c r="E131" s="15" t="str">
        <f>IF('Sum HWDP'!$D$10="TH-Hill DS-1 Vol 3 CAT 2: Clean and Visual Ends only","N/A","OK")</f>
        <v>OK</v>
      </c>
      <c r="F131" s="15" t="str">
        <f>IF('Sum HWDP'!$D$10="TH-Hill DS-1 Vol 3 CAT 2: Clean and Visual Ends only","N/A","OK")</f>
        <v>OK</v>
      </c>
      <c r="G131" s="17"/>
      <c r="H131" s="17"/>
      <c r="I131" s="17" t="s">
        <v>51</v>
      </c>
      <c r="J131" s="17" t="str">
        <f t="shared" si="13"/>
        <v>OK</v>
      </c>
      <c r="K131" s="17" t="str">
        <f t="shared" si="14"/>
        <v>OK</v>
      </c>
      <c r="L131" s="17" t="str">
        <f>IF('Data Sheet'!$B$9="NC-50","N/A","OK")</f>
        <v>OK</v>
      </c>
      <c r="M131" s="17" t="str">
        <f>IF('Data Sheet'!$B$9="NC-50","N/A","OK")</f>
        <v>OK</v>
      </c>
      <c r="N131" s="23" t="str">
        <f>IF(BO131&lt;&gt;"",
    IF(INT('Data Sheet'!$A$19)=INT('Data Sheet'!$B$19),
        --(INT('Data Sheet'!$A$19) &amp; "." &amp; BO131),
        IF(AND((--(INT('Data Sheet'!$A$19) &amp; "." &amp; BO131)&gt;=--('Data Sheet'!$A$19)), (--(INT('Data Sheet'!$A$19) &amp; "." &amp; BO131)&lt;=--('Data Sheet'!$B$19))),
            --(INT('Data Sheet'!$A$19) &amp; "." &amp; BO131),
            --(INT('Data Sheet'!$B$19) &amp; "." &amp; BO131)
        )
    ),
    IF(BN131&lt;&gt;"",
        IF(INT('Data Sheet'!$A$19)=INT('Data Sheet'!$B$19),
            --(INT('Data Sheet'!$A$19) &amp; "." &amp; LEFT(BN131,3)),
            IF(AND((--(INT('Data Sheet'!$A$19) &amp; "." &amp; LEFT(BN131,3))&gt;=--('Data Sheet'!$A$19)), (--(INT('Data Sheet'!$A$19) &amp; "." &amp; LEFT(BN131,3))&lt;=--('Data Sheet'!$B$19))),
                --(INT('Data Sheet'!$A$19) &amp; "." &amp; LEFT(BN131,3)),
                --(INT('Data Sheet'!$B$19) &amp; "." &amp; LEFT(BN131,3))
            )
        ),
        "OK"
    )
)</f>
        <v>OK</v>
      </c>
      <c r="O131" s="23" t="str">
        <f>IF(BP131&lt;&gt;"",
    IF(INT('Data Sheet'!$A$19)=INT('Data Sheet'!$B$19),
        --(INT('Data Sheet'!$A$19) &amp; "." &amp; BP131),
        IF(AND((--(INT('Data Sheet'!$A$19) &amp; "." &amp; BP131)&gt;=--('Data Sheet'!$A$19)), (--(INT('Data Sheet'!$A$19) &amp; "." &amp; BP131)&lt;=--('Data Sheet'!$B$19))),
            --(INT('Data Sheet'!$A$19) &amp; "." &amp; BP131),
            --(INT('Data Sheet'!$B$19) &amp; "." &amp; BP131)
        )
    ),
    IF(BN131&lt;&gt;"",
        IF(INT('Data Sheet'!$A$19)=INT('Data Sheet'!$B$19),
            --(INT('Data Sheet'!$A$19) &amp; "." &amp; RIGHT(BN131,3)),
            IF(AND((--(INT('Data Sheet'!$A$19) &amp; "." &amp; RIGHT(BN131,3))&gt;=--('Data Sheet'!$A$19)), (--(INT('Data Sheet'!$A$19) &amp; "." &amp; RIGHT(BN131,3))&lt;=--('Data Sheet'!$B$19))),
                --(INT('Data Sheet'!$A$19) &amp; "." &amp; RIGHT(BN131,3)),
                --(INT('Data Sheet'!$B$19) &amp; "." &amp; RIGHT(BN131,3))
            )
        ),
        "OK"
    )
)</f>
        <v>OK</v>
      </c>
      <c r="P131" s="23" t="str">
        <f>IF(BR131&lt;&gt;"",
    IF(INT('Data Sheet'!$A$19)=INT('Data Sheet'!$B$15),
        --(INT('Data Sheet'!$A$15) &amp; "." &amp; BR131),
        IF(AND((--(INT('Data Sheet'!$A$15) &amp; "." &amp; BR131)&gt;=--('Data Sheet'!$A$15)), (--(INT('Data Sheet'!$A$15) &amp; "." &amp; BR131)&lt;=--('Data Sheet'!$B$15))),
            --(INT('Data Sheet'!$A$15) &amp; "." &amp; BR131),
            --(INT('Data Sheet'!$B$15) &amp; "." &amp; BR131)
        )
    ),
    IF(BQ131&lt;&gt;"",
        IF(INT('Data Sheet'!$A$15)=INT('Data Sheet'!$B$15),
            --(INT('Data Sheet'!$A$15) &amp; "." &amp; LEFT(BQ131,3)),
            IF(AND((--(INT('Data Sheet'!$A$15) &amp; "." &amp; LEFT(BQ131,3))&gt;=--('Data Sheet'!$A$15)), (--(INT('Data Sheet'!$A$15) &amp; "." &amp; LEFT(BQ131,3))&lt;=--('Data Sheet'!$B$15))),
                --(INT('Data Sheet'!$A$15) &amp; "." &amp; LEFT(BQ131,3)),
                --(INT('Data Sheet'!$B$15) &amp; "." &amp; LEFT(BQ131,3))
            )
        ),
        "OK"
    )
)</f>
        <v>OK</v>
      </c>
      <c r="Q131" s="23" t="str">
        <f>IF(BS131&lt;&gt;"",
    IF(INT('Data Sheet'!$A$19)=INT('Data Sheet'!$B$15),
        --(INT('Data Sheet'!$A$15) &amp; "." &amp; BS131),
        IF(AND((--(INT('Data Sheet'!$A$15) &amp; "." &amp; BS131)&gt;=--('Data Sheet'!$A$15)), (--(INT('Data Sheet'!$A$15) &amp; "." &amp; BS131)&lt;=--('Data Sheet'!$B$15))),
            --(INT('Data Sheet'!$A$15) &amp; "." &amp; BS131),
            --(INT('Data Sheet'!$B$15) &amp; "." &amp; BS131)
        )
    ),
    IF(BQ131&lt;&gt;"",
        IF(INT('Data Sheet'!$A$15)=INT('Data Sheet'!$B$15),
            --(INT('Data Sheet'!$A$15) &amp; "." &amp; RIGHT(BQ131,3)),
            IF(AND((--(INT('Data Sheet'!$A$15) &amp; "." &amp; RIGHT(BQ131,3))&gt;=--('Data Sheet'!$A$15)), (--(INT('Data Sheet'!$A$15) &amp; "." &amp; RIGHT(BQ131,3))&lt;=--('Data Sheet'!$B$15))),
                --(INT('Data Sheet'!$A$15) &amp; "." &amp; RIGHT(BQ131,3)),
                --(INT('Data Sheet'!$B$15) &amp; "." &amp; RIGHT(BQ131,3))
            )
        ),
        "OK"
    )
)</f>
        <v>OK</v>
      </c>
      <c r="R131" s="20"/>
      <c r="S131" s="20"/>
      <c r="T131" s="20"/>
      <c r="U131" s="20"/>
      <c r="V131" s="20"/>
      <c r="W131" s="20"/>
      <c r="X131" s="20"/>
      <c r="Y131" s="20"/>
      <c r="Z131" s="20"/>
      <c r="AA131" s="55"/>
      <c r="AB131" s="55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1"/>
      <c r="AR131" s="21"/>
      <c r="AS131" s="21"/>
      <c r="AT131" s="21"/>
      <c r="AU131" s="21"/>
      <c r="AV131" s="21"/>
      <c r="AW131" s="22"/>
      <c r="AX131" s="99"/>
      <c r="AY131" s="20"/>
      <c r="AZ131" s="20"/>
      <c r="BA131" s="22"/>
      <c r="BC131" s="80"/>
      <c r="BD131" s="80"/>
      <c r="BE131" s="80"/>
      <c r="BF131" s="80"/>
      <c r="BG131" s="2" t="str">
        <f t="shared" si="11"/>
        <v/>
      </c>
      <c r="BH131" s="78">
        <f t="shared" si="10"/>
        <v>0</v>
      </c>
    </row>
    <row r="132" spans="2:60" x14ac:dyDescent="0.2">
      <c r="B132" s="14">
        <f t="shared" si="4"/>
        <v>124</v>
      </c>
      <c r="C132" s="15" t="str">
        <f>CONCATENATE('Data Sheet'!$B$8,'Data Sheet'!$G$2)</f>
        <v>" HWDP</v>
      </c>
      <c r="D132" s="95" t="str">
        <f t="shared" si="12"/>
        <v/>
      </c>
      <c r="E132" s="15" t="str">
        <f>IF('Sum HWDP'!$D$10="TH-Hill DS-1 Vol 3 CAT 2: Clean and Visual Ends only","N/A","OK")</f>
        <v>OK</v>
      </c>
      <c r="F132" s="15" t="str">
        <f>IF('Sum HWDP'!$D$10="TH-Hill DS-1 Vol 3 CAT 2: Clean and Visual Ends only","N/A","OK")</f>
        <v>OK</v>
      </c>
      <c r="G132" s="17"/>
      <c r="H132" s="17"/>
      <c r="I132" s="17" t="s">
        <v>51</v>
      </c>
      <c r="J132" s="17" t="str">
        <f t="shared" si="13"/>
        <v>OK</v>
      </c>
      <c r="K132" s="17" t="str">
        <f t="shared" si="14"/>
        <v>OK</v>
      </c>
      <c r="L132" s="17" t="str">
        <f>IF('Data Sheet'!$B$9="NC-50","N/A","OK")</f>
        <v>OK</v>
      </c>
      <c r="M132" s="17" t="str">
        <f>IF('Data Sheet'!$B$9="NC-50","N/A","OK")</f>
        <v>OK</v>
      </c>
      <c r="N132" s="23" t="str">
        <f>IF(BO132&lt;&gt;"",
    IF(INT('Data Sheet'!$A$19)=INT('Data Sheet'!$B$19),
        --(INT('Data Sheet'!$A$19) &amp; "." &amp; BO132),
        IF(AND((--(INT('Data Sheet'!$A$19) &amp; "." &amp; BO132)&gt;=--('Data Sheet'!$A$19)), (--(INT('Data Sheet'!$A$19) &amp; "." &amp; BO132)&lt;=--('Data Sheet'!$B$19))),
            --(INT('Data Sheet'!$A$19) &amp; "." &amp; BO132),
            --(INT('Data Sheet'!$B$19) &amp; "." &amp; BO132)
        )
    ),
    IF(BN132&lt;&gt;"",
        IF(INT('Data Sheet'!$A$19)=INT('Data Sheet'!$B$19),
            --(INT('Data Sheet'!$A$19) &amp; "." &amp; LEFT(BN132,3)),
            IF(AND((--(INT('Data Sheet'!$A$19) &amp; "." &amp; LEFT(BN132,3))&gt;=--('Data Sheet'!$A$19)), (--(INT('Data Sheet'!$A$19) &amp; "." &amp; LEFT(BN132,3))&lt;=--('Data Sheet'!$B$19))),
                --(INT('Data Sheet'!$A$19) &amp; "." &amp; LEFT(BN132,3)),
                --(INT('Data Sheet'!$B$19) &amp; "." &amp; LEFT(BN132,3))
            )
        ),
        "OK"
    )
)</f>
        <v>OK</v>
      </c>
      <c r="O132" s="23" t="str">
        <f>IF(BP132&lt;&gt;"",
    IF(INT('Data Sheet'!$A$19)=INT('Data Sheet'!$B$19),
        --(INT('Data Sheet'!$A$19) &amp; "." &amp; BP132),
        IF(AND((--(INT('Data Sheet'!$A$19) &amp; "." &amp; BP132)&gt;=--('Data Sheet'!$A$19)), (--(INT('Data Sheet'!$A$19) &amp; "." &amp; BP132)&lt;=--('Data Sheet'!$B$19))),
            --(INT('Data Sheet'!$A$19) &amp; "." &amp; BP132),
            --(INT('Data Sheet'!$B$19) &amp; "." &amp; BP132)
        )
    ),
    IF(BN132&lt;&gt;"",
        IF(INT('Data Sheet'!$A$19)=INT('Data Sheet'!$B$19),
            --(INT('Data Sheet'!$A$19) &amp; "." &amp; RIGHT(BN132,3)),
            IF(AND((--(INT('Data Sheet'!$A$19) &amp; "." &amp; RIGHT(BN132,3))&gt;=--('Data Sheet'!$A$19)), (--(INT('Data Sheet'!$A$19) &amp; "." &amp; RIGHT(BN132,3))&lt;=--('Data Sheet'!$B$19))),
                --(INT('Data Sheet'!$A$19) &amp; "." &amp; RIGHT(BN132,3)),
                --(INT('Data Sheet'!$B$19) &amp; "." &amp; RIGHT(BN132,3))
            )
        ),
        "OK"
    )
)</f>
        <v>OK</v>
      </c>
      <c r="P132" s="23" t="str">
        <f>IF(BR132&lt;&gt;"",
    IF(INT('Data Sheet'!$A$19)=INT('Data Sheet'!$B$15),
        --(INT('Data Sheet'!$A$15) &amp; "." &amp; BR132),
        IF(AND((--(INT('Data Sheet'!$A$15) &amp; "." &amp; BR132)&gt;=--('Data Sheet'!$A$15)), (--(INT('Data Sheet'!$A$15) &amp; "." &amp; BR132)&lt;=--('Data Sheet'!$B$15))),
            --(INT('Data Sheet'!$A$15) &amp; "." &amp; BR132),
            --(INT('Data Sheet'!$B$15) &amp; "." &amp; BR132)
        )
    ),
    IF(BQ132&lt;&gt;"",
        IF(INT('Data Sheet'!$A$15)=INT('Data Sheet'!$B$15),
            --(INT('Data Sheet'!$A$15) &amp; "." &amp; LEFT(BQ132,3)),
            IF(AND((--(INT('Data Sheet'!$A$15) &amp; "." &amp; LEFT(BQ132,3))&gt;=--('Data Sheet'!$A$15)), (--(INT('Data Sheet'!$A$15) &amp; "." &amp; LEFT(BQ132,3))&lt;=--('Data Sheet'!$B$15))),
                --(INT('Data Sheet'!$A$15) &amp; "." &amp; LEFT(BQ132,3)),
                --(INT('Data Sheet'!$B$15) &amp; "." &amp; LEFT(BQ132,3))
            )
        ),
        "OK"
    )
)</f>
        <v>OK</v>
      </c>
      <c r="Q132" s="23" t="str">
        <f>IF(BS132&lt;&gt;"",
    IF(INT('Data Sheet'!$A$19)=INT('Data Sheet'!$B$15),
        --(INT('Data Sheet'!$A$15) &amp; "." &amp; BS132),
        IF(AND((--(INT('Data Sheet'!$A$15) &amp; "." &amp; BS132)&gt;=--('Data Sheet'!$A$15)), (--(INT('Data Sheet'!$A$15) &amp; "." &amp; BS132)&lt;=--('Data Sheet'!$B$15))),
            --(INT('Data Sheet'!$A$15) &amp; "." &amp; BS132),
            --(INT('Data Sheet'!$B$15) &amp; "." &amp; BS132)
        )
    ),
    IF(BQ132&lt;&gt;"",
        IF(INT('Data Sheet'!$A$15)=INT('Data Sheet'!$B$15),
            --(INT('Data Sheet'!$A$15) &amp; "." &amp; RIGHT(BQ132,3)),
            IF(AND((--(INT('Data Sheet'!$A$15) &amp; "." &amp; RIGHT(BQ132,3))&gt;=--('Data Sheet'!$A$15)), (--(INT('Data Sheet'!$A$15) &amp; "." &amp; RIGHT(BQ132,3))&lt;=--('Data Sheet'!$B$15))),
                --(INT('Data Sheet'!$A$15) &amp; "." &amp; RIGHT(BQ132,3)),
                --(INT('Data Sheet'!$B$15) &amp; "." &amp; RIGHT(BQ132,3))
            )
        ),
        "OK"
    )
)</f>
        <v>OK</v>
      </c>
      <c r="R132" s="20"/>
      <c r="S132" s="20"/>
      <c r="T132" s="20"/>
      <c r="U132" s="20"/>
      <c r="V132" s="20"/>
      <c r="W132" s="20"/>
      <c r="X132" s="20"/>
      <c r="Y132" s="20"/>
      <c r="Z132" s="20"/>
      <c r="AA132" s="55"/>
      <c r="AB132" s="55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1"/>
      <c r="AR132" s="21"/>
      <c r="AS132" s="21"/>
      <c r="AT132" s="21"/>
      <c r="AU132" s="21"/>
      <c r="AV132" s="21"/>
      <c r="AW132" s="22"/>
      <c r="AX132" s="99"/>
      <c r="AY132" s="20"/>
      <c r="AZ132" s="20"/>
      <c r="BA132" s="22"/>
      <c r="BC132" s="80"/>
      <c r="BD132" s="80"/>
      <c r="BE132" s="80"/>
      <c r="BF132" s="80"/>
      <c r="BG132" s="2" t="str">
        <f t="shared" si="11"/>
        <v/>
      </c>
      <c r="BH132" s="78">
        <f t="shared" si="10"/>
        <v>0</v>
      </c>
    </row>
    <row r="133" spans="2:60" x14ac:dyDescent="0.2">
      <c r="B133" s="14">
        <f t="shared" si="4"/>
        <v>125</v>
      </c>
      <c r="C133" s="15" t="str">
        <f>CONCATENATE('Data Sheet'!$B$8,'Data Sheet'!$G$2)</f>
        <v>" HWDP</v>
      </c>
      <c r="D133" s="95" t="str">
        <f t="shared" si="12"/>
        <v/>
      </c>
      <c r="E133" s="15" t="str">
        <f>IF('Sum HWDP'!$D$10="TH-Hill DS-1 Vol 3 CAT 2: Clean and Visual Ends only","N/A","OK")</f>
        <v>OK</v>
      </c>
      <c r="F133" s="15" t="str">
        <f>IF('Sum HWDP'!$D$10="TH-Hill DS-1 Vol 3 CAT 2: Clean and Visual Ends only","N/A","OK")</f>
        <v>OK</v>
      </c>
      <c r="G133" s="17"/>
      <c r="H133" s="17"/>
      <c r="I133" s="17" t="s">
        <v>51</v>
      </c>
      <c r="J133" s="17" t="str">
        <f t="shared" si="13"/>
        <v>OK</v>
      </c>
      <c r="K133" s="17" t="str">
        <f t="shared" si="14"/>
        <v>OK</v>
      </c>
      <c r="L133" s="17" t="str">
        <f>IF('Data Sheet'!$B$9="NC-50","N/A","OK")</f>
        <v>OK</v>
      </c>
      <c r="M133" s="17" t="str">
        <f>IF('Data Sheet'!$B$9="NC-50","N/A","OK")</f>
        <v>OK</v>
      </c>
      <c r="N133" s="23" t="str">
        <f>IF(BO133&lt;&gt;"",
    IF(INT('Data Sheet'!$A$19)=INT('Data Sheet'!$B$19),
        --(INT('Data Sheet'!$A$19) &amp; "." &amp; BO133),
        IF(AND((--(INT('Data Sheet'!$A$19) &amp; "." &amp; BO133)&gt;=--('Data Sheet'!$A$19)), (--(INT('Data Sheet'!$A$19) &amp; "." &amp; BO133)&lt;=--('Data Sheet'!$B$19))),
            --(INT('Data Sheet'!$A$19) &amp; "." &amp; BO133),
            --(INT('Data Sheet'!$B$19) &amp; "." &amp; BO133)
        )
    ),
    IF(BN133&lt;&gt;"",
        IF(INT('Data Sheet'!$A$19)=INT('Data Sheet'!$B$19),
            --(INT('Data Sheet'!$A$19) &amp; "." &amp; LEFT(BN133,3)),
            IF(AND((--(INT('Data Sheet'!$A$19) &amp; "." &amp; LEFT(BN133,3))&gt;=--('Data Sheet'!$A$19)), (--(INT('Data Sheet'!$A$19) &amp; "." &amp; LEFT(BN133,3))&lt;=--('Data Sheet'!$B$19))),
                --(INT('Data Sheet'!$A$19) &amp; "." &amp; LEFT(BN133,3)),
                --(INT('Data Sheet'!$B$19) &amp; "." &amp; LEFT(BN133,3))
            )
        ),
        "OK"
    )
)</f>
        <v>OK</v>
      </c>
      <c r="O133" s="23" t="str">
        <f>IF(BP133&lt;&gt;"",
    IF(INT('Data Sheet'!$A$19)=INT('Data Sheet'!$B$19),
        --(INT('Data Sheet'!$A$19) &amp; "." &amp; BP133),
        IF(AND((--(INT('Data Sheet'!$A$19) &amp; "." &amp; BP133)&gt;=--('Data Sheet'!$A$19)), (--(INT('Data Sheet'!$A$19) &amp; "." &amp; BP133)&lt;=--('Data Sheet'!$B$19))),
            --(INT('Data Sheet'!$A$19) &amp; "." &amp; BP133),
            --(INT('Data Sheet'!$B$19) &amp; "." &amp; BP133)
        )
    ),
    IF(BN133&lt;&gt;"",
        IF(INT('Data Sheet'!$A$19)=INT('Data Sheet'!$B$19),
            --(INT('Data Sheet'!$A$19) &amp; "." &amp; RIGHT(BN133,3)),
            IF(AND((--(INT('Data Sheet'!$A$19) &amp; "." &amp; RIGHT(BN133,3))&gt;=--('Data Sheet'!$A$19)), (--(INT('Data Sheet'!$A$19) &amp; "." &amp; RIGHT(BN133,3))&lt;=--('Data Sheet'!$B$19))),
                --(INT('Data Sheet'!$A$19) &amp; "." &amp; RIGHT(BN133,3)),
                --(INT('Data Sheet'!$B$19) &amp; "." &amp; RIGHT(BN133,3))
            )
        ),
        "OK"
    )
)</f>
        <v>OK</v>
      </c>
      <c r="P133" s="23" t="str">
        <f>IF(BR133&lt;&gt;"",
    IF(INT('Data Sheet'!$A$19)=INT('Data Sheet'!$B$15),
        --(INT('Data Sheet'!$A$15) &amp; "." &amp; BR133),
        IF(AND((--(INT('Data Sheet'!$A$15) &amp; "." &amp; BR133)&gt;=--('Data Sheet'!$A$15)), (--(INT('Data Sheet'!$A$15) &amp; "." &amp; BR133)&lt;=--('Data Sheet'!$B$15))),
            --(INT('Data Sheet'!$A$15) &amp; "." &amp; BR133),
            --(INT('Data Sheet'!$B$15) &amp; "." &amp; BR133)
        )
    ),
    IF(BQ133&lt;&gt;"",
        IF(INT('Data Sheet'!$A$15)=INT('Data Sheet'!$B$15),
            --(INT('Data Sheet'!$A$15) &amp; "." &amp; LEFT(BQ133,3)),
            IF(AND((--(INT('Data Sheet'!$A$15) &amp; "." &amp; LEFT(BQ133,3))&gt;=--('Data Sheet'!$A$15)), (--(INT('Data Sheet'!$A$15) &amp; "." &amp; LEFT(BQ133,3))&lt;=--('Data Sheet'!$B$15))),
                --(INT('Data Sheet'!$A$15) &amp; "." &amp; LEFT(BQ133,3)),
                --(INT('Data Sheet'!$B$15) &amp; "." &amp; LEFT(BQ133,3))
            )
        ),
        "OK"
    )
)</f>
        <v>OK</v>
      </c>
      <c r="Q133" s="23" t="str">
        <f>IF(BS133&lt;&gt;"",
    IF(INT('Data Sheet'!$A$19)=INT('Data Sheet'!$B$15),
        --(INT('Data Sheet'!$A$15) &amp; "." &amp; BS133),
        IF(AND((--(INT('Data Sheet'!$A$15) &amp; "." &amp; BS133)&gt;=--('Data Sheet'!$A$15)), (--(INT('Data Sheet'!$A$15) &amp; "." &amp; BS133)&lt;=--('Data Sheet'!$B$15))),
            --(INT('Data Sheet'!$A$15) &amp; "." &amp; BS133),
            --(INT('Data Sheet'!$B$15) &amp; "." &amp; BS133)
        )
    ),
    IF(BQ133&lt;&gt;"",
        IF(INT('Data Sheet'!$A$15)=INT('Data Sheet'!$B$15),
            --(INT('Data Sheet'!$A$15) &amp; "." &amp; RIGHT(BQ133,3)),
            IF(AND((--(INT('Data Sheet'!$A$15) &amp; "." &amp; RIGHT(BQ133,3))&gt;=--('Data Sheet'!$A$15)), (--(INT('Data Sheet'!$A$15) &amp; "." &amp; RIGHT(BQ133,3))&lt;=--('Data Sheet'!$B$15))),
                --(INT('Data Sheet'!$A$15) &amp; "." &amp; RIGHT(BQ133,3)),
                --(INT('Data Sheet'!$B$15) &amp; "." &amp; RIGHT(BQ133,3))
            )
        ),
        "OK"
    )
)</f>
        <v>OK</v>
      </c>
      <c r="R133" s="20"/>
      <c r="S133" s="20"/>
      <c r="T133" s="20"/>
      <c r="U133" s="20"/>
      <c r="V133" s="20"/>
      <c r="W133" s="20"/>
      <c r="X133" s="20"/>
      <c r="Y133" s="20"/>
      <c r="Z133" s="20"/>
      <c r="AA133" s="55"/>
      <c r="AB133" s="55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1"/>
      <c r="AR133" s="21"/>
      <c r="AS133" s="21"/>
      <c r="AT133" s="21"/>
      <c r="AU133" s="21"/>
      <c r="AV133" s="21"/>
      <c r="AW133" s="22"/>
      <c r="AX133" s="99"/>
      <c r="AY133" s="20"/>
      <c r="AZ133" s="20"/>
      <c r="BA133" s="22"/>
      <c r="BC133" s="80"/>
      <c r="BD133" s="80"/>
      <c r="BE133" s="80"/>
      <c r="BF133" s="80"/>
      <c r="BG133" s="2" t="str">
        <f t="shared" si="11"/>
        <v/>
      </c>
      <c r="BH133" s="78">
        <f t="shared" si="10"/>
        <v>0</v>
      </c>
    </row>
    <row r="134" spans="2:60" x14ac:dyDescent="0.2">
      <c r="B134" s="14">
        <f t="shared" si="4"/>
        <v>126</v>
      </c>
      <c r="C134" s="15" t="str">
        <f>CONCATENATE('Data Sheet'!$B$8,'Data Sheet'!$G$2)</f>
        <v>" HWDP</v>
      </c>
      <c r="D134" s="95" t="str">
        <f t="shared" si="12"/>
        <v/>
      </c>
      <c r="E134" s="15" t="str">
        <f>IF('Sum HWDP'!$D$10="TH-Hill DS-1 Vol 3 CAT 2: Clean and Visual Ends only","N/A","OK")</f>
        <v>OK</v>
      </c>
      <c r="F134" s="15" t="str">
        <f>IF('Sum HWDP'!$D$10="TH-Hill DS-1 Vol 3 CAT 2: Clean and Visual Ends only","N/A","OK")</f>
        <v>OK</v>
      </c>
      <c r="G134" s="17"/>
      <c r="H134" s="17"/>
      <c r="I134" s="17" t="s">
        <v>51</v>
      </c>
      <c r="J134" s="17" t="str">
        <f t="shared" si="13"/>
        <v>OK</v>
      </c>
      <c r="K134" s="17" t="str">
        <f t="shared" si="14"/>
        <v>OK</v>
      </c>
      <c r="L134" s="17" t="str">
        <f>IF('Data Sheet'!$B$9="NC-50","N/A","OK")</f>
        <v>OK</v>
      </c>
      <c r="M134" s="17" t="str">
        <f>IF('Data Sheet'!$B$9="NC-50","N/A","OK")</f>
        <v>OK</v>
      </c>
      <c r="N134" s="23" t="str">
        <f>IF(BO134&lt;&gt;"",
    IF(INT('Data Sheet'!$A$19)=INT('Data Sheet'!$B$19),
        --(INT('Data Sheet'!$A$19) &amp; "." &amp; BO134),
        IF(AND((--(INT('Data Sheet'!$A$19) &amp; "." &amp; BO134)&gt;=--('Data Sheet'!$A$19)), (--(INT('Data Sheet'!$A$19) &amp; "." &amp; BO134)&lt;=--('Data Sheet'!$B$19))),
            --(INT('Data Sheet'!$A$19) &amp; "." &amp; BO134),
            --(INT('Data Sheet'!$B$19) &amp; "." &amp; BO134)
        )
    ),
    IF(BN134&lt;&gt;"",
        IF(INT('Data Sheet'!$A$19)=INT('Data Sheet'!$B$19),
            --(INT('Data Sheet'!$A$19) &amp; "." &amp; LEFT(BN134,3)),
            IF(AND((--(INT('Data Sheet'!$A$19) &amp; "." &amp; LEFT(BN134,3))&gt;=--('Data Sheet'!$A$19)), (--(INT('Data Sheet'!$A$19) &amp; "." &amp; LEFT(BN134,3))&lt;=--('Data Sheet'!$B$19))),
                --(INT('Data Sheet'!$A$19) &amp; "." &amp; LEFT(BN134,3)),
                --(INT('Data Sheet'!$B$19) &amp; "." &amp; LEFT(BN134,3))
            )
        ),
        "OK"
    )
)</f>
        <v>OK</v>
      </c>
      <c r="O134" s="23" t="str">
        <f>IF(BP134&lt;&gt;"",
    IF(INT('Data Sheet'!$A$19)=INT('Data Sheet'!$B$19),
        --(INT('Data Sheet'!$A$19) &amp; "." &amp; BP134),
        IF(AND((--(INT('Data Sheet'!$A$19) &amp; "." &amp; BP134)&gt;=--('Data Sheet'!$A$19)), (--(INT('Data Sheet'!$A$19) &amp; "." &amp; BP134)&lt;=--('Data Sheet'!$B$19))),
            --(INT('Data Sheet'!$A$19) &amp; "." &amp; BP134),
            --(INT('Data Sheet'!$B$19) &amp; "." &amp; BP134)
        )
    ),
    IF(BN134&lt;&gt;"",
        IF(INT('Data Sheet'!$A$19)=INT('Data Sheet'!$B$19),
            --(INT('Data Sheet'!$A$19) &amp; "." &amp; RIGHT(BN134,3)),
            IF(AND((--(INT('Data Sheet'!$A$19) &amp; "." &amp; RIGHT(BN134,3))&gt;=--('Data Sheet'!$A$19)), (--(INT('Data Sheet'!$A$19) &amp; "." &amp; RIGHT(BN134,3))&lt;=--('Data Sheet'!$B$19))),
                --(INT('Data Sheet'!$A$19) &amp; "." &amp; RIGHT(BN134,3)),
                --(INT('Data Sheet'!$B$19) &amp; "." &amp; RIGHT(BN134,3))
            )
        ),
        "OK"
    )
)</f>
        <v>OK</v>
      </c>
      <c r="P134" s="23" t="str">
        <f>IF(BR134&lt;&gt;"",
    IF(INT('Data Sheet'!$A$19)=INT('Data Sheet'!$B$15),
        --(INT('Data Sheet'!$A$15) &amp; "." &amp; BR134),
        IF(AND((--(INT('Data Sheet'!$A$15) &amp; "." &amp; BR134)&gt;=--('Data Sheet'!$A$15)), (--(INT('Data Sheet'!$A$15) &amp; "." &amp; BR134)&lt;=--('Data Sheet'!$B$15))),
            --(INT('Data Sheet'!$A$15) &amp; "." &amp; BR134),
            --(INT('Data Sheet'!$B$15) &amp; "." &amp; BR134)
        )
    ),
    IF(BQ134&lt;&gt;"",
        IF(INT('Data Sheet'!$A$15)=INT('Data Sheet'!$B$15),
            --(INT('Data Sheet'!$A$15) &amp; "." &amp; LEFT(BQ134,3)),
            IF(AND((--(INT('Data Sheet'!$A$15) &amp; "." &amp; LEFT(BQ134,3))&gt;=--('Data Sheet'!$A$15)), (--(INT('Data Sheet'!$A$15) &amp; "." &amp; LEFT(BQ134,3))&lt;=--('Data Sheet'!$B$15))),
                --(INT('Data Sheet'!$A$15) &amp; "." &amp; LEFT(BQ134,3)),
                --(INT('Data Sheet'!$B$15) &amp; "." &amp; LEFT(BQ134,3))
            )
        ),
        "OK"
    )
)</f>
        <v>OK</v>
      </c>
      <c r="Q134" s="23" t="str">
        <f>IF(BS134&lt;&gt;"",
    IF(INT('Data Sheet'!$A$19)=INT('Data Sheet'!$B$15),
        --(INT('Data Sheet'!$A$15) &amp; "." &amp; BS134),
        IF(AND((--(INT('Data Sheet'!$A$15) &amp; "." &amp; BS134)&gt;=--('Data Sheet'!$A$15)), (--(INT('Data Sheet'!$A$15) &amp; "." &amp; BS134)&lt;=--('Data Sheet'!$B$15))),
            --(INT('Data Sheet'!$A$15) &amp; "." &amp; BS134),
            --(INT('Data Sheet'!$B$15) &amp; "." &amp; BS134)
        )
    ),
    IF(BQ134&lt;&gt;"",
        IF(INT('Data Sheet'!$A$15)=INT('Data Sheet'!$B$15),
            --(INT('Data Sheet'!$A$15) &amp; "." &amp; RIGHT(BQ134,3)),
            IF(AND((--(INT('Data Sheet'!$A$15) &amp; "." &amp; RIGHT(BQ134,3))&gt;=--('Data Sheet'!$A$15)), (--(INT('Data Sheet'!$A$15) &amp; "." &amp; RIGHT(BQ134,3))&lt;=--('Data Sheet'!$B$15))),
                --(INT('Data Sheet'!$A$15) &amp; "." &amp; RIGHT(BQ134,3)),
                --(INT('Data Sheet'!$B$15) &amp; "." &amp; RIGHT(BQ134,3))
            )
        ),
        "OK"
    )
)</f>
        <v>OK</v>
      </c>
      <c r="R134" s="20"/>
      <c r="S134" s="20"/>
      <c r="T134" s="20"/>
      <c r="U134" s="20"/>
      <c r="V134" s="20"/>
      <c r="W134" s="20"/>
      <c r="X134" s="20"/>
      <c r="Y134" s="20"/>
      <c r="Z134" s="20"/>
      <c r="AA134" s="55"/>
      <c r="AB134" s="55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1"/>
      <c r="AR134" s="21"/>
      <c r="AS134" s="21"/>
      <c r="AT134" s="21"/>
      <c r="AU134" s="21"/>
      <c r="AV134" s="21"/>
      <c r="AW134" s="22"/>
      <c r="AX134" s="99"/>
      <c r="AY134" s="20"/>
      <c r="AZ134" s="20"/>
      <c r="BA134" s="22"/>
      <c r="BC134" s="80"/>
      <c r="BD134" s="80"/>
      <c r="BE134" s="80"/>
      <c r="BF134" s="80"/>
      <c r="BG134" s="2" t="str">
        <f t="shared" si="11"/>
        <v/>
      </c>
      <c r="BH134" s="78">
        <f t="shared" si="10"/>
        <v>0</v>
      </c>
    </row>
    <row r="135" spans="2:60" x14ac:dyDescent="0.2">
      <c r="B135" s="14">
        <f t="shared" si="4"/>
        <v>127</v>
      </c>
      <c r="C135" s="15" t="str">
        <f>CONCATENATE('Data Sheet'!$B$8,'Data Sheet'!$G$2)</f>
        <v>" HWDP</v>
      </c>
      <c r="D135" s="95" t="str">
        <f t="shared" si="12"/>
        <v/>
      </c>
      <c r="E135" s="15" t="str">
        <f>IF('Sum HWDP'!$D$10="TH-Hill DS-1 Vol 3 CAT 2: Clean and Visual Ends only","N/A","OK")</f>
        <v>OK</v>
      </c>
      <c r="F135" s="15" t="str">
        <f>IF('Sum HWDP'!$D$10="TH-Hill DS-1 Vol 3 CAT 2: Clean and Visual Ends only","N/A","OK")</f>
        <v>OK</v>
      </c>
      <c r="G135" s="17"/>
      <c r="H135" s="17"/>
      <c r="I135" s="17" t="s">
        <v>51</v>
      </c>
      <c r="J135" s="17" t="str">
        <f t="shared" si="13"/>
        <v>OK</v>
      </c>
      <c r="K135" s="17" t="str">
        <f t="shared" si="14"/>
        <v>OK</v>
      </c>
      <c r="L135" s="17" t="str">
        <f>IF('Data Sheet'!$B$9="NC-50","N/A","OK")</f>
        <v>OK</v>
      </c>
      <c r="M135" s="17" t="str">
        <f>IF('Data Sheet'!$B$9="NC-50","N/A","OK")</f>
        <v>OK</v>
      </c>
      <c r="N135" s="23" t="str">
        <f>IF(BO135&lt;&gt;"",
    IF(INT('Data Sheet'!$A$19)=INT('Data Sheet'!$B$19),
        --(INT('Data Sheet'!$A$19) &amp; "." &amp; BO135),
        IF(AND((--(INT('Data Sheet'!$A$19) &amp; "." &amp; BO135)&gt;=--('Data Sheet'!$A$19)), (--(INT('Data Sheet'!$A$19) &amp; "." &amp; BO135)&lt;=--('Data Sheet'!$B$19))),
            --(INT('Data Sheet'!$A$19) &amp; "." &amp; BO135),
            --(INT('Data Sheet'!$B$19) &amp; "." &amp; BO135)
        )
    ),
    IF(BN135&lt;&gt;"",
        IF(INT('Data Sheet'!$A$19)=INT('Data Sheet'!$B$19),
            --(INT('Data Sheet'!$A$19) &amp; "." &amp; LEFT(BN135,3)),
            IF(AND((--(INT('Data Sheet'!$A$19) &amp; "." &amp; LEFT(BN135,3))&gt;=--('Data Sheet'!$A$19)), (--(INT('Data Sheet'!$A$19) &amp; "." &amp; LEFT(BN135,3))&lt;=--('Data Sheet'!$B$19))),
                --(INT('Data Sheet'!$A$19) &amp; "." &amp; LEFT(BN135,3)),
                --(INT('Data Sheet'!$B$19) &amp; "." &amp; LEFT(BN135,3))
            )
        ),
        "OK"
    )
)</f>
        <v>OK</v>
      </c>
      <c r="O135" s="23" t="str">
        <f>IF(BP135&lt;&gt;"",
    IF(INT('Data Sheet'!$A$19)=INT('Data Sheet'!$B$19),
        --(INT('Data Sheet'!$A$19) &amp; "." &amp; BP135),
        IF(AND((--(INT('Data Sheet'!$A$19) &amp; "." &amp; BP135)&gt;=--('Data Sheet'!$A$19)), (--(INT('Data Sheet'!$A$19) &amp; "." &amp; BP135)&lt;=--('Data Sheet'!$B$19))),
            --(INT('Data Sheet'!$A$19) &amp; "." &amp; BP135),
            --(INT('Data Sheet'!$B$19) &amp; "." &amp; BP135)
        )
    ),
    IF(BN135&lt;&gt;"",
        IF(INT('Data Sheet'!$A$19)=INT('Data Sheet'!$B$19),
            --(INT('Data Sheet'!$A$19) &amp; "." &amp; RIGHT(BN135,3)),
            IF(AND((--(INT('Data Sheet'!$A$19) &amp; "." &amp; RIGHT(BN135,3))&gt;=--('Data Sheet'!$A$19)), (--(INT('Data Sheet'!$A$19) &amp; "." &amp; RIGHT(BN135,3))&lt;=--('Data Sheet'!$B$19))),
                --(INT('Data Sheet'!$A$19) &amp; "." &amp; RIGHT(BN135,3)),
                --(INT('Data Sheet'!$B$19) &amp; "." &amp; RIGHT(BN135,3))
            )
        ),
        "OK"
    )
)</f>
        <v>OK</v>
      </c>
      <c r="P135" s="23" t="str">
        <f>IF(BR135&lt;&gt;"",
    IF(INT('Data Sheet'!$A$19)=INT('Data Sheet'!$B$15),
        --(INT('Data Sheet'!$A$15) &amp; "." &amp; BR135),
        IF(AND((--(INT('Data Sheet'!$A$15) &amp; "." &amp; BR135)&gt;=--('Data Sheet'!$A$15)), (--(INT('Data Sheet'!$A$15) &amp; "." &amp; BR135)&lt;=--('Data Sheet'!$B$15))),
            --(INT('Data Sheet'!$A$15) &amp; "." &amp; BR135),
            --(INT('Data Sheet'!$B$15) &amp; "." &amp; BR135)
        )
    ),
    IF(BQ135&lt;&gt;"",
        IF(INT('Data Sheet'!$A$15)=INT('Data Sheet'!$B$15),
            --(INT('Data Sheet'!$A$15) &amp; "." &amp; LEFT(BQ135,3)),
            IF(AND((--(INT('Data Sheet'!$A$15) &amp; "." &amp; LEFT(BQ135,3))&gt;=--('Data Sheet'!$A$15)), (--(INT('Data Sheet'!$A$15) &amp; "." &amp; LEFT(BQ135,3))&lt;=--('Data Sheet'!$B$15))),
                --(INT('Data Sheet'!$A$15) &amp; "." &amp; LEFT(BQ135,3)),
                --(INT('Data Sheet'!$B$15) &amp; "." &amp; LEFT(BQ135,3))
            )
        ),
        "OK"
    )
)</f>
        <v>OK</v>
      </c>
      <c r="Q135" s="23" t="str">
        <f>IF(BS135&lt;&gt;"",
    IF(INT('Data Sheet'!$A$19)=INT('Data Sheet'!$B$15),
        --(INT('Data Sheet'!$A$15) &amp; "." &amp; BS135),
        IF(AND((--(INT('Data Sheet'!$A$15) &amp; "." &amp; BS135)&gt;=--('Data Sheet'!$A$15)), (--(INT('Data Sheet'!$A$15) &amp; "." &amp; BS135)&lt;=--('Data Sheet'!$B$15))),
            --(INT('Data Sheet'!$A$15) &amp; "." &amp; BS135),
            --(INT('Data Sheet'!$B$15) &amp; "." &amp; BS135)
        )
    ),
    IF(BQ135&lt;&gt;"",
        IF(INT('Data Sheet'!$A$15)=INT('Data Sheet'!$B$15),
            --(INT('Data Sheet'!$A$15) &amp; "." &amp; RIGHT(BQ135,3)),
            IF(AND((--(INT('Data Sheet'!$A$15) &amp; "." &amp; RIGHT(BQ135,3))&gt;=--('Data Sheet'!$A$15)), (--(INT('Data Sheet'!$A$15) &amp; "." &amp; RIGHT(BQ135,3))&lt;=--('Data Sheet'!$B$15))),
                --(INT('Data Sheet'!$A$15) &amp; "." &amp; RIGHT(BQ135,3)),
                --(INT('Data Sheet'!$B$15) &amp; "." &amp; RIGHT(BQ135,3))
            )
        ),
        "OK"
    )
)</f>
        <v>OK</v>
      </c>
      <c r="R135" s="20"/>
      <c r="S135" s="20"/>
      <c r="T135" s="20"/>
      <c r="U135" s="20"/>
      <c r="V135" s="20"/>
      <c r="W135" s="20"/>
      <c r="X135" s="20"/>
      <c r="Y135" s="20"/>
      <c r="Z135" s="20"/>
      <c r="AA135" s="55"/>
      <c r="AB135" s="55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1"/>
      <c r="AR135" s="21"/>
      <c r="AS135" s="21"/>
      <c r="AT135" s="21"/>
      <c r="AU135" s="21"/>
      <c r="AV135" s="21"/>
      <c r="AW135" s="22"/>
      <c r="AX135" s="99"/>
      <c r="AY135" s="20"/>
      <c r="AZ135" s="20"/>
      <c r="BA135" s="22"/>
      <c r="BC135" s="80"/>
      <c r="BD135" s="80"/>
      <c r="BE135" s="80"/>
      <c r="BF135" s="80"/>
      <c r="BG135" s="2" t="str">
        <f t="shared" si="11"/>
        <v/>
      </c>
      <c r="BH135" s="78">
        <f t="shared" si="10"/>
        <v>0</v>
      </c>
    </row>
    <row r="136" spans="2:60" x14ac:dyDescent="0.2">
      <c r="B136" s="14">
        <f t="shared" si="4"/>
        <v>128</v>
      </c>
      <c r="C136" s="15" t="str">
        <f>CONCATENATE('Data Sheet'!$B$8,'Data Sheet'!$G$2)</f>
        <v>" HWDP</v>
      </c>
      <c r="D136" s="95" t="str">
        <f t="shared" si="12"/>
        <v/>
      </c>
      <c r="E136" s="15" t="str">
        <f>IF('Sum HWDP'!$D$10="TH-Hill DS-1 Vol 3 CAT 2: Clean and Visual Ends only","N/A","OK")</f>
        <v>OK</v>
      </c>
      <c r="F136" s="15" t="str">
        <f>IF('Sum HWDP'!$D$10="TH-Hill DS-1 Vol 3 CAT 2: Clean and Visual Ends only","N/A","OK")</f>
        <v>OK</v>
      </c>
      <c r="G136" s="17"/>
      <c r="H136" s="17"/>
      <c r="I136" s="17" t="s">
        <v>51</v>
      </c>
      <c r="J136" s="17" t="str">
        <f t="shared" si="13"/>
        <v>OK</v>
      </c>
      <c r="K136" s="17" t="str">
        <f t="shared" si="14"/>
        <v>OK</v>
      </c>
      <c r="L136" s="17" t="str">
        <f>IF('Data Sheet'!$B$9="NC-50","N/A","OK")</f>
        <v>OK</v>
      </c>
      <c r="M136" s="17" t="str">
        <f>IF('Data Sheet'!$B$9="NC-50","N/A","OK")</f>
        <v>OK</v>
      </c>
      <c r="N136" s="23" t="str">
        <f>IF(BO136&lt;&gt;"",
    IF(INT('Data Sheet'!$A$19)=INT('Data Sheet'!$B$19),
        --(INT('Data Sheet'!$A$19) &amp; "." &amp; BO136),
        IF(AND((--(INT('Data Sheet'!$A$19) &amp; "." &amp; BO136)&gt;=--('Data Sheet'!$A$19)), (--(INT('Data Sheet'!$A$19) &amp; "." &amp; BO136)&lt;=--('Data Sheet'!$B$19))),
            --(INT('Data Sheet'!$A$19) &amp; "." &amp; BO136),
            --(INT('Data Sheet'!$B$19) &amp; "." &amp; BO136)
        )
    ),
    IF(BN136&lt;&gt;"",
        IF(INT('Data Sheet'!$A$19)=INT('Data Sheet'!$B$19),
            --(INT('Data Sheet'!$A$19) &amp; "." &amp; LEFT(BN136,3)),
            IF(AND((--(INT('Data Sheet'!$A$19) &amp; "." &amp; LEFT(BN136,3))&gt;=--('Data Sheet'!$A$19)), (--(INT('Data Sheet'!$A$19) &amp; "." &amp; LEFT(BN136,3))&lt;=--('Data Sheet'!$B$19))),
                --(INT('Data Sheet'!$A$19) &amp; "." &amp; LEFT(BN136,3)),
                --(INT('Data Sheet'!$B$19) &amp; "." &amp; LEFT(BN136,3))
            )
        ),
        "OK"
    )
)</f>
        <v>OK</v>
      </c>
      <c r="O136" s="23" t="str">
        <f>IF(BP136&lt;&gt;"",
    IF(INT('Data Sheet'!$A$19)=INT('Data Sheet'!$B$19),
        --(INT('Data Sheet'!$A$19) &amp; "." &amp; BP136),
        IF(AND((--(INT('Data Sheet'!$A$19) &amp; "." &amp; BP136)&gt;=--('Data Sheet'!$A$19)), (--(INT('Data Sheet'!$A$19) &amp; "." &amp; BP136)&lt;=--('Data Sheet'!$B$19))),
            --(INT('Data Sheet'!$A$19) &amp; "." &amp; BP136),
            --(INT('Data Sheet'!$B$19) &amp; "." &amp; BP136)
        )
    ),
    IF(BN136&lt;&gt;"",
        IF(INT('Data Sheet'!$A$19)=INT('Data Sheet'!$B$19),
            --(INT('Data Sheet'!$A$19) &amp; "." &amp; RIGHT(BN136,3)),
            IF(AND((--(INT('Data Sheet'!$A$19) &amp; "." &amp; RIGHT(BN136,3))&gt;=--('Data Sheet'!$A$19)), (--(INT('Data Sheet'!$A$19) &amp; "." &amp; RIGHT(BN136,3))&lt;=--('Data Sheet'!$B$19))),
                --(INT('Data Sheet'!$A$19) &amp; "." &amp; RIGHT(BN136,3)),
                --(INT('Data Sheet'!$B$19) &amp; "." &amp; RIGHT(BN136,3))
            )
        ),
        "OK"
    )
)</f>
        <v>OK</v>
      </c>
      <c r="P136" s="23" t="str">
        <f>IF(BR136&lt;&gt;"",
    IF(INT('Data Sheet'!$A$19)=INT('Data Sheet'!$B$15),
        --(INT('Data Sheet'!$A$15) &amp; "." &amp; BR136),
        IF(AND((--(INT('Data Sheet'!$A$15) &amp; "." &amp; BR136)&gt;=--('Data Sheet'!$A$15)), (--(INT('Data Sheet'!$A$15) &amp; "." &amp; BR136)&lt;=--('Data Sheet'!$B$15))),
            --(INT('Data Sheet'!$A$15) &amp; "." &amp; BR136),
            --(INT('Data Sheet'!$B$15) &amp; "." &amp; BR136)
        )
    ),
    IF(BQ136&lt;&gt;"",
        IF(INT('Data Sheet'!$A$15)=INT('Data Sheet'!$B$15),
            --(INT('Data Sheet'!$A$15) &amp; "." &amp; LEFT(BQ136,3)),
            IF(AND((--(INT('Data Sheet'!$A$15) &amp; "." &amp; LEFT(BQ136,3))&gt;=--('Data Sheet'!$A$15)), (--(INT('Data Sheet'!$A$15) &amp; "." &amp; LEFT(BQ136,3))&lt;=--('Data Sheet'!$B$15))),
                --(INT('Data Sheet'!$A$15) &amp; "." &amp; LEFT(BQ136,3)),
                --(INT('Data Sheet'!$B$15) &amp; "." &amp; LEFT(BQ136,3))
            )
        ),
        "OK"
    )
)</f>
        <v>OK</v>
      </c>
      <c r="Q136" s="23" t="str">
        <f>IF(BS136&lt;&gt;"",
    IF(INT('Data Sheet'!$A$19)=INT('Data Sheet'!$B$15),
        --(INT('Data Sheet'!$A$15) &amp; "." &amp; BS136),
        IF(AND((--(INT('Data Sheet'!$A$15) &amp; "." &amp; BS136)&gt;=--('Data Sheet'!$A$15)), (--(INT('Data Sheet'!$A$15) &amp; "." &amp; BS136)&lt;=--('Data Sheet'!$B$15))),
            --(INT('Data Sheet'!$A$15) &amp; "." &amp; BS136),
            --(INT('Data Sheet'!$B$15) &amp; "." &amp; BS136)
        )
    ),
    IF(BQ136&lt;&gt;"",
        IF(INT('Data Sheet'!$A$15)=INT('Data Sheet'!$B$15),
            --(INT('Data Sheet'!$A$15) &amp; "." &amp; RIGHT(BQ136,3)),
            IF(AND((--(INT('Data Sheet'!$A$15) &amp; "." &amp; RIGHT(BQ136,3))&gt;=--('Data Sheet'!$A$15)), (--(INT('Data Sheet'!$A$15) &amp; "." &amp; RIGHT(BQ136,3))&lt;=--('Data Sheet'!$B$15))),
                --(INT('Data Sheet'!$A$15) &amp; "." &amp; RIGHT(BQ136,3)),
                --(INT('Data Sheet'!$B$15) &amp; "." &amp; RIGHT(BQ136,3))
            )
        ),
        "OK"
    )
)</f>
        <v>OK</v>
      </c>
      <c r="R136" s="20"/>
      <c r="S136" s="20"/>
      <c r="T136" s="20"/>
      <c r="U136" s="20"/>
      <c r="V136" s="20"/>
      <c r="W136" s="20"/>
      <c r="X136" s="20"/>
      <c r="Y136" s="20"/>
      <c r="Z136" s="20"/>
      <c r="AA136" s="55"/>
      <c r="AB136" s="55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1"/>
      <c r="AR136" s="21"/>
      <c r="AS136" s="21"/>
      <c r="AT136" s="21"/>
      <c r="AU136" s="21"/>
      <c r="AV136" s="21"/>
      <c r="AW136" s="22"/>
      <c r="AX136" s="99"/>
      <c r="AY136" s="20"/>
      <c r="AZ136" s="20"/>
      <c r="BA136" s="22"/>
      <c r="BC136" s="80"/>
      <c r="BD136" s="80"/>
      <c r="BE136" s="80"/>
      <c r="BF136" s="80"/>
      <c r="BG136" s="2" t="str">
        <f t="shared" si="11"/>
        <v/>
      </c>
      <c r="BH136" s="78">
        <f t="shared" si="10"/>
        <v>0</v>
      </c>
    </row>
    <row r="137" spans="2:60" x14ac:dyDescent="0.2">
      <c r="B137" s="14">
        <f t="shared" si="4"/>
        <v>129</v>
      </c>
      <c r="C137" s="15" t="str">
        <f>CONCATENATE('Data Sheet'!$B$8,'Data Sheet'!$G$2)</f>
        <v>" HWDP</v>
      </c>
      <c r="D137" s="95" t="str">
        <f t="shared" si="12"/>
        <v/>
      </c>
      <c r="E137" s="15" t="str">
        <f>IF('Sum HWDP'!$D$10="TH-Hill DS-1 Vol 3 CAT 2: Clean and Visual Ends only","N/A","OK")</f>
        <v>OK</v>
      </c>
      <c r="F137" s="15" t="str">
        <f>IF('Sum HWDP'!$D$10="TH-Hill DS-1 Vol 3 CAT 2: Clean and Visual Ends only","N/A","OK")</f>
        <v>OK</v>
      </c>
      <c r="G137" s="17"/>
      <c r="H137" s="17"/>
      <c r="I137" s="17" t="s">
        <v>51</v>
      </c>
      <c r="J137" s="17" t="str">
        <f t="shared" si="13"/>
        <v>OK</v>
      </c>
      <c r="K137" s="17" t="str">
        <f t="shared" si="14"/>
        <v>OK</v>
      </c>
      <c r="L137" s="17" t="str">
        <f>IF('Data Sheet'!$B$9="NC-50","N/A","OK")</f>
        <v>OK</v>
      </c>
      <c r="M137" s="17" t="str">
        <f>IF('Data Sheet'!$B$9="NC-50","N/A","OK")</f>
        <v>OK</v>
      </c>
      <c r="N137" s="23" t="str">
        <f>IF(BO137&lt;&gt;"",
    IF(INT('Data Sheet'!$A$19)=INT('Data Sheet'!$B$19),
        --(INT('Data Sheet'!$A$19) &amp; "." &amp; BO137),
        IF(AND((--(INT('Data Sheet'!$A$19) &amp; "." &amp; BO137)&gt;=--('Data Sheet'!$A$19)), (--(INT('Data Sheet'!$A$19) &amp; "." &amp; BO137)&lt;=--('Data Sheet'!$B$19))),
            --(INT('Data Sheet'!$A$19) &amp; "." &amp; BO137),
            --(INT('Data Sheet'!$B$19) &amp; "." &amp; BO137)
        )
    ),
    IF(BN137&lt;&gt;"",
        IF(INT('Data Sheet'!$A$19)=INT('Data Sheet'!$B$19),
            --(INT('Data Sheet'!$A$19) &amp; "." &amp; LEFT(BN137,3)),
            IF(AND((--(INT('Data Sheet'!$A$19) &amp; "." &amp; LEFT(BN137,3))&gt;=--('Data Sheet'!$A$19)), (--(INT('Data Sheet'!$A$19) &amp; "." &amp; LEFT(BN137,3))&lt;=--('Data Sheet'!$B$19))),
                --(INT('Data Sheet'!$A$19) &amp; "." &amp; LEFT(BN137,3)),
                --(INT('Data Sheet'!$B$19) &amp; "." &amp; LEFT(BN137,3))
            )
        ),
        "OK"
    )
)</f>
        <v>OK</v>
      </c>
      <c r="O137" s="23" t="str">
        <f>IF(BP137&lt;&gt;"",
    IF(INT('Data Sheet'!$A$19)=INT('Data Sheet'!$B$19),
        --(INT('Data Sheet'!$A$19) &amp; "." &amp; BP137),
        IF(AND((--(INT('Data Sheet'!$A$19) &amp; "." &amp; BP137)&gt;=--('Data Sheet'!$A$19)), (--(INT('Data Sheet'!$A$19) &amp; "." &amp; BP137)&lt;=--('Data Sheet'!$B$19))),
            --(INT('Data Sheet'!$A$19) &amp; "." &amp; BP137),
            --(INT('Data Sheet'!$B$19) &amp; "." &amp; BP137)
        )
    ),
    IF(BN137&lt;&gt;"",
        IF(INT('Data Sheet'!$A$19)=INT('Data Sheet'!$B$19),
            --(INT('Data Sheet'!$A$19) &amp; "." &amp; RIGHT(BN137,3)),
            IF(AND((--(INT('Data Sheet'!$A$19) &amp; "." &amp; RIGHT(BN137,3))&gt;=--('Data Sheet'!$A$19)), (--(INT('Data Sheet'!$A$19) &amp; "." &amp; RIGHT(BN137,3))&lt;=--('Data Sheet'!$B$19))),
                --(INT('Data Sheet'!$A$19) &amp; "." &amp; RIGHT(BN137,3)),
                --(INT('Data Sheet'!$B$19) &amp; "." &amp; RIGHT(BN137,3))
            )
        ),
        "OK"
    )
)</f>
        <v>OK</v>
      </c>
      <c r="P137" s="23" t="str">
        <f>IF(BR137&lt;&gt;"",
    IF(INT('Data Sheet'!$A$19)=INT('Data Sheet'!$B$15),
        --(INT('Data Sheet'!$A$15) &amp; "." &amp; BR137),
        IF(AND((--(INT('Data Sheet'!$A$15) &amp; "." &amp; BR137)&gt;=--('Data Sheet'!$A$15)), (--(INT('Data Sheet'!$A$15) &amp; "." &amp; BR137)&lt;=--('Data Sheet'!$B$15))),
            --(INT('Data Sheet'!$A$15) &amp; "." &amp; BR137),
            --(INT('Data Sheet'!$B$15) &amp; "." &amp; BR137)
        )
    ),
    IF(BQ137&lt;&gt;"",
        IF(INT('Data Sheet'!$A$15)=INT('Data Sheet'!$B$15),
            --(INT('Data Sheet'!$A$15) &amp; "." &amp; LEFT(BQ137,3)),
            IF(AND((--(INT('Data Sheet'!$A$15) &amp; "." &amp; LEFT(BQ137,3))&gt;=--('Data Sheet'!$A$15)), (--(INT('Data Sheet'!$A$15) &amp; "." &amp; LEFT(BQ137,3))&lt;=--('Data Sheet'!$B$15))),
                --(INT('Data Sheet'!$A$15) &amp; "." &amp; LEFT(BQ137,3)),
                --(INT('Data Sheet'!$B$15) &amp; "." &amp; LEFT(BQ137,3))
            )
        ),
        "OK"
    )
)</f>
        <v>OK</v>
      </c>
      <c r="Q137" s="23" t="str">
        <f>IF(BS137&lt;&gt;"",
    IF(INT('Data Sheet'!$A$19)=INT('Data Sheet'!$B$15),
        --(INT('Data Sheet'!$A$15) &amp; "." &amp; BS137),
        IF(AND((--(INT('Data Sheet'!$A$15) &amp; "." &amp; BS137)&gt;=--('Data Sheet'!$A$15)), (--(INT('Data Sheet'!$A$15) &amp; "." &amp; BS137)&lt;=--('Data Sheet'!$B$15))),
            --(INT('Data Sheet'!$A$15) &amp; "." &amp; BS137),
            --(INT('Data Sheet'!$B$15) &amp; "." &amp; BS137)
        )
    ),
    IF(BQ137&lt;&gt;"",
        IF(INT('Data Sheet'!$A$15)=INT('Data Sheet'!$B$15),
            --(INT('Data Sheet'!$A$15) &amp; "." &amp; RIGHT(BQ137,3)),
            IF(AND((--(INT('Data Sheet'!$A$15) &amp; "." &amp; RIGHT(BQ137,3))&gt;=--('Data Sheet'!$A$15)), (--(INT('Data Sheet'!$A$15) &amp; "." &amp; RIGHT(BQ137,3))&lt;=--('Data Sheet'!$B$15))),
                --(INT('Data Sheet'!$A$15) &amp; "." &amp; RIGHT(BQ137,3)),
                --(INT('Data Sheet'!$B$15) &amp; "." &amp; RIGHT(BQ137,3))
            )
        ),
        "OK"
    )
)</f>
        <v>OK</v>
      </c>
      <c r="R137" s="20"/>
      <c r="S137" s="20"/>
      <c r="T137" s="20"/>
      <c r="U137" s="20"/>
      <c r="V137" s="20"/>
      <c r="W137" s="20"/>
      <c r="X137" s="20"/>
      <c r="Y137" s="20"/>
      <c r="Z137" s="20"/>
      <c r="AA137" s="55"/>
      <c r="AB137" s="55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1"/>
      <c r="AR137" s="21"/>
      <c r="AS137" s="21"/>
      <c r="AT137" s="21"/>
      <c r="AU137" s="21"/>
      <c r="AV137" s="21"/>
      <c r="AW137" s="22"/>
      <c r="AX137" s="99"/>
      <c r="AY137" s="20"/>
      <c r="AZ137" s="20"/>
      <c r="BA137" s="22"/>
      <c r="BC137" s="80"/>
      <c r="BD137" s="80"/>
      <c r="BE137" s="80"/>
      <c r="BF137" s="80"/>
      <c r="BG137" s="2" t="str">
        <f t="shared" si="11"/>
        <v/>
      </c>
      <c r="BH137" s="78">
        <f t="shared" ref="BH137:BH200" si="15">COUNTA(T137:AF137)</f>
        <v>0</v>
      </c>
    </row>
    <row r="138" spans="2:60" x14ac:dyDescent="0.2">
      <c r="B138" s="14">
        <f t="shared" si="4"/>
        <v>130</v>
      </c>
      <c r="C138" s="15" t="str">
        <f>CONCATENATE('Data Sheet'!$B$8,'Data Sheet'!$G$2)</f>
        <v>" HWDP</v>
      </c>
      <c r="D138" s="95" t="str">
        <f t="shared" si="12"/>
        <v/>
      </c>
      <c r="E138" s="15" t="str">
        <f>IF('Sum HWDP'!$D$10="TH-Hill DS-1 Vol 3 CAT 2: Clean and Visual Ends only","N/A","OK")</f>
        <v>OK</v>
      </c>
      <c r="F138" s="15" t="str">
        <f>IF('Sum HWDP'!$D$10="TH-Hill DS-1 Vol 3 CAT 2: Clean and Visual Ends only","N/A","OK")</f>
        <v>OK</v>
      </c>
      <c r="G138" s="17"/>
      <c r="H138" s="17"/>
      <c r="I138" s="17" t="s">
        <v>51</v>
      </c>
      <c r="J138" s="17" t="str">
        <f t="shared" si="13"/>
        <v>OK</v>
      </c>
      <c r="K138" s="17" t="str">
        <f t="shared" si="14"/>
        <v>OK</v>
      </c>
      <c r="L138" s="17" t="str">
        <f>IF('Data Sheet'!$B$9="NC-50","N/A","OK")</f>
        <v>OK</v>
      </c>
      <c r="M138" s="17" t="str">
        <f>IF('Data Sheet'!$B$9="NC-50","N/A","OK")</f>
        <v>OK</v>
      </c>
      <c r="N138" s="23" t="str">
        <f>IF(BO138&lt;&gt;"",
    IF(INT('Data Sheet'!$A$19)=INT('Data Sheet'!$B$19),
        --(INT('Data Sheet'!$A$19) &amp; "." &amp; BO138),
        IF(AND((--(INT('Data Sheet'!$A$19) &amp; "." &amp; BO138)&gt;=--('Data Sheet'!$A$19)), (--(INT('Data Sheet'!$A$19) &amp; "." &amp; BO138)&lt;=--('Data Sheet'!$B$19))),
            --(INT('Data Sheet'!$A$19) &amp; "." &amp; BO138),
            --(INT('Data Sheet'!$B$19) &amp; "." &amp; BO138)
        )
    ),
    IF(BN138&lt;&gt;"",
        IF(INT('Data Sheet'!$A$19)=INT('Data Sheet'!$B$19),
            --(INT('Data Sheet'!$A$19) &amp; "." &amp; LEFT(BN138,3)),
            IF(AND((--(INT('Data Sheet'!$A$19) &amp; "." &amp; LEFT(BN138,3))&gt;=--('Data Sheet'!$A$19)), (--(INT('Data Sheet'!$A$19) &amp; "." &amp; LEFT(BN138,3))&lt;=--('Data Sheet'!$B$19))),
                --(INT('Data Sheet'!$A$19) &amp; "." &amp; LEFT(BN138,3)),
                --(INT('Data Sheet'!$B$19) &amp; "." &amp; LEFT(BN138,3))
            )
        ),
        "OK"
    )
)</f>
        <v>OK</v>
      </c>
      <c r="O138" s="23" t="str">
        <f>IF(BP138&lt;&gt;"",
    IF(INT('Data Sheet'!$A$19)=INT('Data Sheet'!$B$19),
        --(INT('Data Sheet'!$A$19) &amp; "." &amp; BP138),
        IF(AND((--(INT('Data Sheet'!$A$19) &amp; "." &amp; BP138)&gt;=--('Data Sheet'!$A$19)), (--(INT('Data Sheet'!$A$19) &amp; "." &amp; BP138)&lt;=--('Data Sheet'!$B$19))),
            --(INT('Data Sheet'!$A$19) &amp; "." &amp; BP138),
            --(INT('Data Sheet'!$B$19) &amp; "." &amp; BP138)
        )
    ),
    IF(BN138&lt;&gt;"",
        IF(INT('Data Sheet'!$A$19)=INT('Data Sheet'!$B$19),
            --(INT('Data Sheet'!$A$19) &amp; "." &amp; RIGHT(BN138,3)),
            IF(AND((--(INT('Data Sheet'!$A$19) &amp; "." &amp; RIGHT(BN138,3))&gt;=--('Data Sheet'!$A$19)), (--(INT('Data Sheet'!$A$19) &amp; "." &amp; RIGHT(BN138,3))&lt;=--('Data Sheet'!$B$19))),
                --(INT('Data Sheet'!$A$19) &amp; "." &amp; RIGHT(BN138,3)),
                --(INT('Data Sheet'!$B$19) &amp; "." &amp; RIGHT(BN138,3))
            )
        ),
        "OK"
    )
)</f>
        <v>OK</v>
      </c>
      <c r="P138" s="23" t="str">
        <f>IF(BR138&lt;&gt;"",
    IF(INT('Data Sheet'!$A$19)=INT('Data Sheet'!$B$15),
        --(INT('Data Sheet'!$A$15) &amp; "." &amp; BR138),
        IF(AND((--(INT('Data Sheet'!$A$15) &amp; "." &amp; BR138)&gt;=--('Data Sheet'!$A$15)), (--(INT('Data Sheet'!$A$15) &amp; "." &amp; BR138)&lt;=--('Data Sheet'!$B$15))),
            --(INT('Data Sheet'!$A$15) &amp; "." &amp; BR138),
            --(INT('Data Sheet'!$B$15) &amp; "." &amp; BR138)
        )
    ),
    IF(BQ138&lt;&gt;"",
        IF(INT('Data Sheet'!$A$15)=INT('Data Sheet'!$B$15),
            --(INT('Data Sheet'!$A$15) &amp; "." &amp; LEFT(BQ138,3)),
            IF(AND((--(INT('Data Sheet'!$A$15) &amp; "." &amp; LEFT(BQ138,3))&gt;=--('Data Sheet'!$A$15)), (--(INT('Data Sheet'!$A$15) &amp; "." &amp; LEFT(BQ138,3))&lt;=--('Data Sheet'!$B$15))),
                --(INT('Data Sheet'!$A$15) &amp; "." &amp; LEFT(BQ138,3)),
                --(INT('Data Sheet'!$B$15) &amp; "." &amp; LEFT(BQ138,3))
            )
        ),
        "OK"
    )
)</f>
        <v>OK</v>
      </c>
      <c r="Q138" s="23" t="str">
        <f>IF(BS138&lt;&gt;"",
    IF(INT('Data Sheet'!$A$19)=INT('Data Sheet'!$B$15),
        --(INT('Data Sheet'!$A$15) &amp; "." &amp; BS138),
        IF(AND((--(INT('Data Sheet'!$A$15) &amp; "." &amp; BS138)&gt;=--('Data Sheet'!$A$15)), (--(INT('Data Sheet'!$A$15) &amp; "." &amp; BS138)&lt;=--('Data Sheet'!$B$15))),
            --(INT('Data Sheet'!$A$15) &amp; "." &amp; BS138),
            --(INT('Data Sheet'!$B$15) &amp; "." &amp; BS138)
        )
    ),
    IF(BQ138&lt;&gt;"",
        IF(INT('Data Sheet'!$A$15)=INT('Data Sheet'!$B$15),
            --(INT('Data Sheet'!$A$15) &amp; "." &amp; RIGHT(BQ138,3)),
            IF(AND((--(INT('Data Sheet'!$A$15) &amp; "." &amp; RIGHT(BQ138,3))&gt;=--('Data Sheet'!$A$15)), (--(INT('Data Sheet'!$A$15) &amp; "." &amp; RIGHT(BQ138,3))&lt;=--('Data Sheet'!$B$15))),
                --(INT('Data Sheet'!$A$15) &amp; "." &amp; RIGHT(BQ138,3)),
                --(INT('Data Sheet'!$B$15) &amp; "." &amp; RIGHT(BQ138,3))
            )
        ),
        "OK"
    )
)</f>
        <v>OK</v>
      </c>
      <c r="R138" s="20"/>
      <c r="S138" s="20"/>
      <c r="T138" s="20"/>
      <c r="U138" s="20"/>
      <c r="V138" s="20"/>
      <c r="W138" s="20"/>
      <c r="X138" s="20"/>
      <c r="Y138" s="20"/>
      <c r="Z138" s="20"/>
      <c r="AA138" s="55"/>
      <c r="AB138" s="55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1"/>
      <c r="AR138" s="21"/>
      <c r="AS138" s="21"/>
      <c r="AT138" s="21"/>
      <c r="AU138" s="21"/>
      <c r="AV138" s="21"/>
      <c r="AW138" s="22"/>
      <c r="AX138" s="99"/>
      <c r="AY138" s="20"/>
      <c r="AZ138" s="20"/>
      <c r="BA138" s="22"/>
      <c r="BC138" s="80"/>
      <c r="BD138" s="80"/>
      <c r="BE138" s="80"/>
      <c r="BF138" s="80"/>
      <c r="BG138" s="2" t="str">
        <f t="shared" ref="BG138:BG201" si="16">CONCATENATE(BC138,BD138,BE138,BF138)</f>
        <v/>
      </c>
      <c r="BH138" s="78">
        <f t="shared" si="15"/>
        <v>0</v>
      </c>
    </row>
    <row r="139" spans="2:60" x14ac:dyDescent="0.2">
      <c r="B139" s="14">
        <f t="shared" si="4"/>
        <v>131</v>
      </c>
      <c r="C139" s="15" t="str">
        <f>CONCATENATE('Data Sheet'!$B$8,'Data Sheet'!$G$2)</f>
        <v>" HWDP</v>
      </c>
      <c r="D139" s="95" t="str">
        <f t="shared" ref="D139:D202" si="17">BG139</f>
        <v/>
      </c>
      <c r="E139" s="15" t="str">
        <f>IF('Sum HWDP'!$D$10="TH-Hill DS-1 Vol 3 CAT 2: Clean and Visual Ends only","N/A","OK")</f>
        <v>OK</v>
      </c>
      <c r="F139" s="15" t="str">
        <f>IF('Sum HWDP'!$D$10="TH-Hill DS-1 Vol 3 CAT 2: Clean and Visual Ends only","N/A","OK")</f>
        <v>OK</v>
      </c>
      <c r="G139" s="17"/>
      <c r="H139" s="17"/>
      <c r="I139" s="17" t="s">
        <v>51</v>
      </c>
      <c r="J139" s="17" t="str">
        <f t="shared" si="13"/>
        <v>OK</v>
      </c>
      <c r="K139" s="17" t="str">
        <f t="shared" si="14"/>
        <v>OK</v>
      </c>
      <c r="L139" s="17" t="str">
        <f>IF('Data Sheet'!$B$9="NC-50","N/A","OK")</f>
        <v>OK</v>
      </c>
      <c r="M139" s="17" t="str">
        <f>IF('Data Sheet'!$B$9="NC-50","N/A","OK")</f>
        <v>OK</v>
      </c>
      <c r="N139" s="23" t="str">
        <f>IF(BO139&lt;&gt;"",
    IF(INT('Data Sheet'!$A$19)=INT('Data Sheet'!$B$19),
        --(INT('Data Sheet'!$A$19) &amp; "." &amp; BO139),
        IF(AND((--(INT('Data Sheet'!$A$19) &amp; "." &amp; BO139)&gt;=--('Data Sheet'!$A$19)), (--(INT('Data Sheet'!$A$19) &amp; "." &amp; BO139)&lt;=--('Data Sheet'!$B$19))),
            --(INT('Data Sheet'!$A$19) &amp; "." &amp; BO139),
            --(INT('Data Sheet'!$B$19) &amp; "." &amp; BO139)
        )
    ),
    IF(BN139&lt;&gt;"",
        IF(INT('Data Sheet'!$A$19)=INT('Data Sheet'!$B$19),
            --(INT('Data Sheet'!$A$19) &amp; "." &amp; LEFT(BN139,3)),
            IF(AND((--(INT('Data Sheet'!$A$19) &amp; "." &amp; LEFT(BN139,3))&gt;=--('Data Sheet'!$A$19)), (--(INT('Data Sheet'!$A$19) &amp; "." &amp; LEFT(BN139,3))&lt;=--('Data Sheet'!$B$19))),
                --(INT('Data Sheet'!$A$19) &amp; "." &amp; LEFT(BN139,3)),
                --(INT('Data Sheet'!$B$19) &amp; "." &amp; LEFT(BN139,3))
            )
        ),
        "OK"
    )
)</f>
        <v>OK</v>
      </c>
      <c r="O139" s="23" t="str">
        <f>IF(BP139&lt;&gt;"",
    IF(INT('Data Sheet'!$A$19)=INT('Data Sheet'!$B$19),
        --(INT('Data Sheet'!$A$19) &amp; "." &amp; BP139),
        IF(AND((--(INT('Data Sheet'!$A$19) &amp; "." &amp; BP139)&gt;=--('Data Sheet'!$A$19)), (--(INT('Data Sheet'!$A$19) &amp; "." &amp; BP139)&lt;=--('Data Sheet'!$B$19))),
            --(INT('Data Sheet'!$A$19) &amp; "." &amp; BP139),
            --(INT('Data Sheet'!$B$19) &amp; "." &amp; BP139)
        )
    ),
    IF(BN139&lt;&gt;"",
        IF(INT('Data Sheet'!$A$19)=INT('Data Sheet'!$B$19),
            --(INT('Data Sheet'!$A$19) &amp; "." &amp; RIGHT(BN139,3)),
            IF(AND((--(INT('Data Sheet'!$A$19) &amp; "." &amp; RIGHT(BN139,3))&gt;=--('Data Sheet'!$A$19)), (--(INT('Data Sheet'!$A$19) &amp; "." &amp; RIGHT(BN139,3))&lt;=--('Data Sheet'!$B$19))),
                --(INT('Data Sheet'!$A$19) &amp; "." &amp; RIGHT(BN139,3)),
                --(INT('Data Sheet'!$B$19) &amp; "." &amp; RIGHT(BN139,3))
            )
        ),
        "OK"
    )
)</f>
        <v>OK</v>
      </c>
      <c r="P139" s="23" t="str">
        <f>IF(BR139&lt;&gt;"",
    IF(INT('Data Sheet'!$A$19)=INT('Data Sheet'!$B$15),
        --(INT('Data Sheet'!$A$15) &amp; "." &amp; BR139),
        IF(AND((--(INT('Data Sheet'!$A$15) &amp; "." &amp; BR139)&gt;=--('Data Sheet'!$A$15)), (--(INT('Data Sheet'!$A$15) &amp; "." &amp; BR139)&lt;=--('Data Sheet'!$B$15))),
            --(INT('Data Sheet'!$A$15) &amp; "." &amp; BR139),
            --(INT('Data Sheet'!$B$15) &amp; "." &amp; BR139)
        )
    ),
    IF(BQ139&lt;&gt;"",
        IF(INT('Data Sheet'!$A$15)=INT('Data Sheet'!$B$15),
            --(INT('Data Sheet'!$A$15) &amp; "." &amp; LEFT(BQ139,3)),
            IF(AND((--(INT('Data Sheet'!$A$15) &amp; "." &amp; LEFT(BQ139,3))&gt;=--('Data Sheet'!$A$15)), (--(INT('Data Sheet'!$A$15) &amp; "." &amp; LEFT(BQ139,3))&lt;=--('Data Sheet'!$B$15))),
                --(INT('Data Sheet'!$A$15) &amp; "." &amp; LEFT(BQ139,3)),
                --(INT('Data Sheet'!$B$15) &amp; "." &amp; LEFT(BQ139,3))
            )
        ),
        "OK"
    )
)</f>
        <v>OK</v>
      </c>
      <c r="Q139" s="23" t="str">
        <f>IF(BS139&lt;&gt;"",
    IF(INT('Data Sheet'!$A$19)=INT('Data Sheet'!$B$15),
        --(INT('Data Sheet'!$A$15) &amp; "." &amp; BS139),
        IF(AND((--(INT('Data Sheet'!$A$15) &amp; "." &amp; BS139)&gt;=--('Data Sheet'!$A$15)), (--(INT('Data Sheet'!$A$15) &amp; "." &amp; BS139)&lt;=--('Data Sheet'!$B$15))),
            --(INT('Data Sheet'!$A$15) &amp; "." &amp; BS139),
            --(INT('Data Sheet'!$B$15) &amp; "." &amp; BS139)
        )
    ),
    IF(BQ139&lt;&gt;"",
        IF(INT('Data Sheet'!$A$15)=INT('Data Sheet'!$B$15),
            --(INT('Data Sheet'!$A$15) &amp; "." &amp; RIGHT(BQ139,3)),
            IF(AND((--(INT('Data Sheet'!$A$15) &amp; "." &amp; RIGHT(BQ139,3))&gt;=--('Data Sheet'!$A$15)), (--(INT('Data Sheet'!$A$15) &amp; "." &amp; RIGHT(BQ139,3))&lt;=--('Data Sheet'!$B$15))),
                --(INT('Data Sheet'!$A$15) &amp; "." &amp; RIGHT(BQ139,3)),
                --(INT('Data Sheet'!$B$15) &amp; "." &amp; RIGHT(BQ139,3))
            )
        ),
        "OK"
    )
)</f>
        <v>OK</v>
      </c>
      <c r="R139" s="20"/>
      <c r="S139" s="20"/>
      <c r="T139" s="20"/>
      <c r="U139" s="20"/>
      <c r="V139" s="20"/>
      <c r="W139" s="20"/>
      <c r="X139" s="20"/>
      <c r="Y139" s="20"/>
      <c r="Z139" s="20"/>
      <c r="AA139" s="55"/>
      <c r="AB139" s="55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1"/>
      <c r="AR139" s="21"/>
      <c r="AS139" s="21"/>
      <c r="AT139" s="21"/>
      <c r="AU139" s="21"/>
      <c r="AV139" s="21"/>
      <c r="AW139" s="22"/>
      <c r="AX139" s="99"/>
      <c r="AY139" s="20"/>
      <c r="AZ139" s="20"/>
      <c r="BA139" s="22"/>
      <c r="BC139" s="80"/>
      <c r="BD139" s="80"/>
      <c r="BE139" s="80"/>
      <c r="BF139" s="80"/>
      <c r="BG139" s="2" t="str">
        <f t="shared" si="16"/>
        <v/>
      </c>
      <c r="BH139" s="78">
        <f t="shared" si="15"/>
        <v>0</v>
      </c>
    </row>
    <row r="140" spans="2:60" x14ac:dyDescent="0.2">
      <c r="B140" s="14">
        <f t="shared" si="4"/>
        <v>132</v>
      </c>
      <c r="C140" s="15" t="str">
        <f>CONCATENATE('Data Sheet'!$B$8,'Data Sheet'!$G$2)</f>
        <v>" HWDP</v>
      </c>
      <c r="D140" s="95" t="str">
        <f t="shared" si="17"/>
        <v/>
      </c>
      <c r="E140" s="15" t="str">
        <f>IF('Sum HWDP'!$D$10="TH-Hill DS-1 Vol 3 CAT 2: Clean and Visual Ends only","N/A","OK")</f>
        <v>OK</v>
      </c>
      <c r="F140" s="15" t="str">
        <f>IF('Sum HWDP'!$D$10="TH-Hill DS-1 Vol 3 CAT 2: Clean and Visual Ends only","N/A","OK")</f>
        <v>OK</v>
      </c>
      <c r="G140" s="17"/>
      <c r="H140" s="17"/>
      <c r="I140" s="17" t="s">
        <v>51</v>
      </c>
      <c r="J140" s="17" t="str">
        <f t="shared" si="13"/>
        <v>OK</v>
      </c>
      <c r="K140" s="17" t="str">
        <f t="shared" si="14"/>
        <v>OK</v>
      </c>
      <c r="L140" s="17" t="str">
        <f>IF('Data Sheet'!$B$9="NC-50","N/A","OK")</f>
        <v>OK</v>
      </c>
      <c r="M140" s="17" t="str">
        <f>IF('Data Sheet'!$B$9="NC-50","N/A","OK")</f>
        <v>OK</v>
      </c>
      <c r="N140" s="23" t="str">
        <f>IF(BO140&lt;&gt;"",
    IF(INT('Data Sheet'!$A$19)=INT('Data Sheet'!$B$19),
        --(INT('Data Sheet'!$A$19) &amp; "." &amp; BO140),
        IF(AND((--(INT('Data Sheet'!$A$19) &amp; "." &amp; BO140)&gt;=--('Data Sheet'!$A$19)), (--(INT('Data Sheet'!$A$19) &amp; "." &amp; BO140)&lt;=--('Data Sheet'!$B$19))),
            --(INT('Data Sheet'!$A$19) &amp; "." &amp; BO140),
            --(INT('Data Sheet'!$B$19) &amp; "." &amp; BO140)
        )
    ),
    IF(BN140&lt;&gt;"",
        IF(INT('Data Sheet'!$A$19)=INT('Data Sheet'!$B$19),
            --(INT('Data Sheet'!$A$19) &amp; "." &amp; LEFT(BN140,3)),
            IF(AND((--(INT('Data Sheet'!$A$19) &amp; "." &amp; LEFT(BN140,3))&gt;=--('Data Sheet'!$A$19)), (--(INT('Data Sheet'!$A$19) &amp; "." &amp; LEFT(BN140,3))&lt;=--('Data Sheet'!$B$19))),
                --(INT('Data Sheet'!$A$19) &amp; "." &amp; LEFT(BN140,3)),
                --(INT('Data Sheet'!$B$19) &amp; "." &amp; LEFT(BN140,3))
            )
        ),
        "OK"
    )
)</f>
        <v>OK</v>
      </c>
      <c r="O140" s="23" t="str">
        <f>IF(BP140&lt;&gt;"",
    IF(INT('Data Sheet'!$A$19)=INT('Data Sheet'!$B$19),
        --(INT('Data Sheet'!$A$19) &amp; "." &amp; BP140),
        IF(AND((--(INT('Data Sheet'!$A$19) &amp; "." &amp; BP140)&gt;=--('Data Sheet'!$A$19)), (--(INT('Data Sheet'!$A$19) &amp; "." &amp; BP140)&lt;=--('Data Sheet'!$B$19))),
            --(INT('Data Sheet'!$A$19) &amp; "." &amp; BP140),
            --(INT('Data Sheet'!$B$19) &amp; "." &amp; BP140)
        )
    ),
    IF(BN140&lt;&gt;"",
        IF(INT('Data Sheet'!$A$19)=INT('Data Sheet'!$B$19),
            --(INT('Data Sheet'!$A$19) &amp; "." &amp; RIGHT(BN140,3)),
            IF(AND((--(INT('Data Sheet'!$A$19) &amp; "." &amp; RIGHT(BN140,3))&gt;=--('Data Sheet'!$A$19)), (--(INT('Data Sheet'!$A$19) &amp; "." &amp; RIGHT(BN140,3))&lt;=--('Data Sheet'!$B$19))),
                --(INT('Data Sheet'!$A$19) &amp; "." &amp; RIGHT(BN140,3)),
                --(INT('Data Sheet'!$B$19) &amp; "." &amp; RIGHT(BN140,3))
            )
        ),
        "OK"
    )
)</f>
        <v>OK</v>
      </c>
      <c r="P140" s="23" t="str">
        <f>IF(BR140&lt;&gt;"",
    IF(INT('Data Sheet'!$A$19)=INT('Data Sheet'!$B$15),
        --(INT('Data Sheet'!$A$15) &amp; "." &amp; BR140),
        IF(AND((--(INT('Data Sheet'!$A$15) &amp; "." &amp; BR140)&gt;=--('Data Sheet'!$A$15)), (--(INT('Data Sheet'!$A$15) &amp; "." &amp; BR140)&lt;=--('Data Sheet'!$B$15))),
            --(INT('Data Sheet'!$A$15) &amp; "." &amp; BR140),
            --(INT('Data Sheet'!$B$15) &amp; "." &amp; BR140)
        )
    ),
    IF(BQ140&lt;&gt;"",
        IF(INT('Data Sheet'!$A$15)=INT('Data Sheet'!$B$15),
            --(INT('Data Sheet'!$A$15) &amp; "." &amp; LEFT(BQ140,3)),
            IF(AND((--(INT('Data Sheet'!$A$15) &amp; "." &amp; LEFT(BQ140,3))&gt;=--('Data Sheet'!$A$15)), (--(INT('Data Sheet'!$A$15) &amp; "." &amp; LEFT(BQ140,3))&lt;=--('Data Sheet'!$B$15))),
                --(INT('Data Sheet'!$A$15) &amp; "." &amp; LEFT(BQ140,3)),
                --(INT('Data Sheet'!$B$15) &amp; "." &amp; LEFT(BQ140,3))
            )
        ),
        "OK"
    )
)</f>
        <v>OK</v>
      </c>
      <c r="Q140" s="23" t="str">
        <f>IF(BS140&lt;&gt;"",
    IF(INT('Data Sheet'!$A$19)=INT('Data Sheet'!$B$15),
        --(INT('Data Sheet'!$A$15) &amp; "." &amp; BS140),
        IF(AND((--(INT('Data Sheet'!$A$15) &amp; "." &amp; BS140)&gt;=--('Data Sheet'!$A$15)), (--(INT('Data Sheet'!$A$15) &amp; "." &amp; BS140)&lt;=--('Data Sheet'!$B$15))),
            --(INT('Data Sheet'!$A$15) &amp; "." &amp; BS140),
            --(INT('Data Sheet'!$B$15) &amp; "." &amp; BS140)
        )
    ),
    IF(BQ140&lt;&gt;"",
        IF(INT('Data Sheet'!$A$15)=INT('Data Sheet'!$B$15),
            --(INT('Data Sheet'!$A$15) &amp; "." &amp; RIGHT(BQ140,3)),
            IF(AND((--(INT('Data Sheet'!$A$15) &amp; "." &amp; RIGHT(BQ140,3))&gt;=--('Data Sheet'!$A$15)), (--(INT('Data Sheet'!$A$15) &amp; "." &amp; RIGHT(BQ140,3))&lt;=--('Data Sheet'!$B$15))),
                --(INT('Data Sheet'!$A$15) &amp; "." &amp; RIGHT(BQ140,3)),
                --(INT('Data Sheet'!$B$15) &amp; "." &amp; RIGHT(BQ140,3))
            )
        ),
        "OK"
    )
)</f>
        <v>OK</v>
      </c>
      <c r="R140" s="20"/>
      <c r="S140" s="20"/>
      <c r="T140" s="20"/>
      <c r="U140" s="20"/>
      <c r="V140" s="20"/>
      <c r="W140" s="20"/>
      <c r="X140" s="20"/>
      <c r="Y140" s="20"/>
      <c r="Z140" s="20"/>
      <c r="AA140" s="55"/>
      <c r="AB140" s="55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1"/>
      <c r="AR140" s="21"/>
      <c r="AS140" s="21"/>
      <c r="AT140" s="21"/>
      <c r="AU140" s="21"/>
      <c r="AV140" s="21"/>
      <c r="AW140" s="22"/>
      <c r="AX140" s="99"/>
      <c r="AY140" s="20"/>
      <c r="AZ140" s="20"/>
      <c r="BA140" s="22"/>
      <c r="BC140" s="80"/>
      <c r="BD140" s="80"/>
      <c r="BE140" s="80"/>
      <c r="BF140" s="80"/>
      <c r="BG140" s="2" t="str">
        <f t="shared" si="16"/>
        <v/>
      </c>
      <c r="BH140" s="78">
        <f t="shared" si="15"/>
        <v>0</v>
      </c>
    </row>
    <row r="141" spans="2:60" x14ac:dyDescent="0.2">
      <c r="B141" s="14">
        <f t="shared" si="4"/>
        <v>133</v>
      </c>
      <c r="C141" s="15" t="str">
        <f>CONCATENATE('Data Sheet'!$B$8,'Data Sheet'!$G$2)</f>
        <v>" HWDP</v>
      </c>
      <c r="D141" s="95" t="str">
        <f t="shared" si="17"/>
        <v/>
      </c>
      <c r="E141" s="15" t="str">
        <f>IF('Sum HWDP'!$D$10="TH-Hill DS-1 Vol 3 CAT 2: Clean and Visual Ends only","N/A","OK")</f>
        <v>OK</v>
      </c>
      <c r="F141" s="15" t="str">
        <f>IF('Sum HWDP'!$D$10="TH-Hill DS-1 Vol 3 CAT 2: Clean and Visual Ends only","N/A","OK")</f>
        <v>OK</v>
      </c>
      <c r="G141" s="17"/>
      <c r="H141" s="17"/>
      <c r="I141" s="17" t="s">
        <v>51</v>
      </c>
      <c r="J141" s="17" t="str">
        <f t="shared" ref="J141:J204" si="18">IF(AP141="X", "MIN", "OK")</f>
        <v>OK</v>
      </c>
      <c r="K141" s="17" t="str">
        <f t="shared" ref="K141:K204" si="19">IF(AQ141="X", "MIN", "OK")</f>
        <v>OK</v>
      </c>
      <c r="L141" s="17" t="str">
        <f>IF('Data Sheet'!$B$9="NC-50","N/A","OK")</f>
        <v>OK</v>
      </c>
      <c r="M141" s="17" t="str">
        <f>IF('Data Sheet'!$B$9="NC-50","N/A","OK")</f>
        <v>OK</v>
      </c>
      <c r="N141" s="23" t="str">
        <f>IF(BO141&lt;&gt;"",
    IF(INT('Data Sheet'!$A$19)=INT('Data Sheet'!$B$19),
        --(INT('Data Sheet'!$A$19) &amp; "." &amp; BO141),
        IF(AND((--(INT('Data Sheet'!$A$19) &amp; "." &amp; BO141)&gt;=--('Data Sheet'!$A$19)), (--(INT('Data Sheet'!$A$19) &amp; "." &amp; BO141)&lt;=--('Data Sheet'!$B$19))),
            --(INT('Data Sheet'!$A$19) &amp; "." &amp; BO141),
            --(INT('Data Sheet'!$B$19) &amp; "." &amp; BO141)
        )
    ),
    IF(BN141&lt;&gt;"",
        IF(INT('Data Sheet'!$A$19)=INT('Data Sheet'!$B$19),
            --(INT('Data Sheet'!$A$19) &amp; "." &amp; LEFT(BN141,3)),
            IF(AND((--(INT('Data Sheet'!$A$19) &amp; "." &amp; LEFT(BN141,3))&gt;=--('Data Sheet'!$A$19)), (--(INT('Data Sheet'!$A$19) &amp; "." &amp; LEFT(BN141,3))&lt;=--('Data Sheet'!$B$19))),
                --(INT('Data Sheet'!$A$19) &amp; "." &amp; LEFT(BN141,3)),
                --(INT('Data Sheet'!$B$19) &amp; "." &amp; LEFT(BN141,3))
            )
        ),
        "OK"
    )
)</f>
        <v>OK</v>
      </c>
      <c r="O141" s="23" t="str">
        <f>IF(BP141&lt;&gt;"",
    IF(INT('Data Sheet'!$A$19)=INT('Data Sheet'!$B$19),
        --(INT('Data Sheet'!$A$19) &amp; "." &amp; BP141),
        IF(AND((--(INT('Data Sheet'!$A$19) &amp; "." &amp; BP141)&gt;=--('Data Sheet'!$A$19)), (--(INT('Data Sheet'!$A$19) &amp; "." &amp; BP141)&lt;=--('Data Sheet'!$B$19))),
            --(INT('Data Sheet'!$A$19) &amp; "." &amp; BP141),
            --(INT('Data Sheet'!$B$19) &amp; "." &amp; BP141)
        )
    ),
    IF(BN141&lt;&gt;"",
        IF(INT('Data Sheet'!$A$19)=INT('Data Sheet'!$B$19),
            --(INT('Data Sheet'!$A$19) &amp; "." &amp; RIGHT(BN141,3)),
            IF(AND((--(INT('Data Sheet'!$A$19) &amp; "." &amp; RIGHT(BN141,3))&gt;=--('Data Sheet'!$A$19)), (--(INT('Data Sheet'!$A$19) &amp; "." &amp; RIGHT(BN141,3))&lt;=--('Data Sheet'!$B$19))),
                --(INT('Data Sheet'!$A$19) &amp; "." &amp; RIGHT(BN141,3)),
                --(INT('Data Sheet'!$B$19) &amp; "." &amp; RIGHT(BN141,3))
            )
        ),
        "OK"
    )
)</f>
        <v>OK</v>
      </c>
      <c r="P141" s="23" t="str">
        <f>IF(BR141&lt;&gt;"",
    IF(INT('Data Sheet'!$A$19)=INT('Data Sheet'!$B$15),
        --(INT('Data Sheet'!$A$15) &amp; "." &amp; BR141),
        IF(AND((--(INT('Data Sheet'!$A$15) &amp; "." &amp; BR141)&gt;=--('Data Sheet'!$A$15)), (--(INT('Data Sheet'!$A$15) &amp; "." &amp; BR141)&lt;=--('Data Sheet'!$B$15))),
            --(INT('Data Sheet'!$A$15) &amp; "." &amp; BR141),
            --(INT('Data Sheet'!$B$15) &amp; "." &amp; BR141)
        )
    ),
    IF(BQ141&lt;&gt;"",
        IF(INT('Data Sheet'!$A$15)=INT('Data Sheet'!$B$15),
            --(INT('Data Sheet'!$A$15) &amp; "." &amp; LEFT(BQ141,3)),
            IF(AND((--(INT('Data Sheet'!$A$15) &amp; "." &amp; LEFT(BQ141,3))&gt;=--('Data Sheet'!$A$15)), (--(INT('Data Sheet'!$A$15) &amp; "." &amp; LEFT(BQ141,3))&lt;=--('Data Sheet'!$B$15))),
                --(INT('Data Sheet'!$A$15) &amp; "." &amp; LEFT(BQ141,3)),
                --(INT('Data Sheet'!$B$15) &amp; "." &amp; LEFT(BQ141,3))
            )
        ),
        "OK"
    )
)</f>
        <v>OK</v>
      </c>
      <c r="Q141" s="23" t="str">
        <f>IF(BS141&lt;&gt;"",
    IF(INT('Data Sheet'!$A$19)=INT('Data Sheet'!$B$15),
        --(INT('Data Sheet'!$A$15) &amp; "." &amp; BS141),
        IF(AND((--(INT('Data Sheet'!$A$15) &amp; "." &amp; BS141)&gt;=--('Data Sheet'!$A$15)), (--(INT('Data Sheet'!$A$15) &amp; "." &amp; BS141)&lt;=--('Data Sheet'!$B$15))),
            --(INT('Data Sheet'!$A$15) &amp; "." &amp; BS141),
            --(INT('Data Sheet'!$B$15) &amp; "." &amp; BS141)
        )
    ),
    IF(BQ141&lt;&gt;"",
        IF(INT('Data Sheet'!$A$15)=INT('Data Sheet'!$B$15),
            --(INT('Data Sheet'!$A$15) &amp; "." &amp; RIGHT(BQ141,3)),
            IF(AND((--(INT('Data Sheet'!$A$15) &amp; "." &amp; RIGHT(BQ141,3))&gt;=--('Data Sheet'!$A$15)), (--(INT('Data Sheet'!$A$15) &amp; "." &amp; RIGHT(BQ141,3))&lt;=--('Data Sheet'!$B$15))),
                --(INT('Data Sheet'!$A$15) &amp; "." &amp; RIGHT(BQ141,3)),
                --(INT('Data Sheet'!$B$15) &amp; "." &amp; RIGHT(BQ141,3))
            )
        ),
        "OK"
    )
)</f>
        <v>OK</v>
      </c>
      <c r="R141" s="20"/>
      <c r="S141" s="20"/>
      <c r="T141" s="20"/>
      <c r="U141" s="20"/>
      <c r="V141" s="20"/>
      <c r="W141" s="20"/>
      <c r="X141" s="20"/>
      <c r="Y141" s="20"/>
      <c r="Z141" s="20"/>
      <c r="AA141" s="55"/>
      <c r="AB141" s="55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1"/>
      <c r="AR141" s="21"/>
      <c r="AS141" s="21"/>
      <c r="AT141" s="21"/>
      <c r="AU141" s="21"/>
      <c r="AV141" s="21"/>
      <c r="AW141" s="22"/>
      <c r="AX141" s="99"/>
      <c r="AY141" s="20"/>
      <c r="AZ141" s="20"/>
      <c r="BA141" s="22"/>
      <c r="BC141" s="80"/>
      <c r="BD141" s="80"/>
      <c r="BE141" s="80"/>
      <c r="BF141" s="80"/>
      <c r="BG141" s="2" t="str">
        <f t="shared" si="16"/>
        <v/>
      </c>
      <c r="BH141" s="78">
        <f t="shared" si="15"/>
        <v>0</v>
      </c>
    </row>
    <row r="142" spans="2:60" x14ac:dyDescent="0.2">
      <c r="B142" s="14">
        <f t="shared" si="4"/>
        <v>134</v>
      </c>
      <c r="C142" s="15" t="str">
        <f>CONCATENATE('Data Sheet'!$B$8,'Data Sheet'!$G$2)</f>
        <v>" HWDP</v>
      </c>
      <c r="D142" s="95" t="str">
        <f t="shared" si="17"/>
        <v/>
      </c>
      <c r="E142" s="15" t="str">
        <f>IF('Sum HWDP'!$D$10="TH-Hill DS-1 Vol 3 CAT 2: Clean and Visual Ends only","N/A","OK")</f>
        <v>OK</v>
      </c>
      <c r="F142" s="15" t="str">
        <f>IF('Sum HWDP'!$D$10="TH-Hill DS-1 Vol 3 CAT 2: Clean and Visual Ends only","N/A","OK")</f>
        <v>OK</v>
      </c>
      <c r="G142" s="17"/>
      <c r="H142" s="17"/>
      <c r="I142" s="17" t="s">
        <v>51</v>
      </c>
      <c r="J142" s="17" t="str">
        <f t="shared" si="18"/>
        <v>OK</v>
      </c>
      <c r="K142" s="17" t="str">
        <f t="shared" si="19"/>
        <v>OK</v>
      </c>
      <c r="L142" s="17" t="str">
        <f>IF('Data Sheet'!$B$9="NC-50","N/A","OK")</f>
        <v>OK</v>
      </c>
      <c r="M142" s="17" t="str">
        <f>IF('Data Sheet'!$B$9="NC-50","N/A","OK")</f>
        <v>OK</v>
      </c>
      <c r="N142" s="23" t="str">
        <f>IF(BO142&lt;&gt;"",
    IF(INT('Data Sheet'!$A$19)=INT('Data Sheet'!$B$19),
        --(INT('Data Sheet'!$A$19) &amp; "." &amp; BO142),
        IF(AND((--(INT('Data Sheet'!$A$19) &amp; "." &amp; BO142)&gt;=--('Data Sheet'!$A$19)), (--(INT('Data Sheet'!$A$19) &amp; "." &amp; BO142)&lt;=--('Data Sheet'!$B$19))),
            --(INT('Data Sheet'!$A$19) &amp; "." &amp; BO142),
            --(INT('Data Sheet'!$B$19) &amp; "." &amp; BO142)
        )
    ),
    IF(BN142&lt;&gt;"",
        IF(INT('Data Sheet'!$A$19)=INT('Data Sheet'!$B$19),
            --(INT('Data Sheet'!$A$19) &amp; "." &amp; LEFT(BN142,3)),
            IF(AND((--(INT('Data Sheet'!$A$19) &amp; "." &amp; LEFT(BN142,3))&gt;=--('Data Sheet'!$A$19)), (--(INT('Data Sheet'!$A$19) &amp; "." &amp; LEFT(BN142,3))&lt;=--('Data Sheet'!$B$19))),
                --(INT('Data Sheet'!$A$19) &amp; "." &amp; LEFT(BN142,3)),
                --(INT('Data Sheet'!$B$19) &amp; "." &amp; LEFT(BN142,3))
            )
        ),
        "OK"
    )
)</f>
        <v>OK</v>
      </c>
      <c r="O142" s="23" t="str">
        <f>IF(BP142&lt;&gt;"",
    IF(INT('Data Sheet'!$A$19)=INT('Data Sheet'!$B$19),
        --(INT('Data Sheet'!$A$19) &amp; "." &amp; BP142),
        IF(AND((--(INT('Data Sheet'!$A$19) &amp; "." &amp; BP142)&gt;=--('Data Sheet'!$A$19)), (--(INT('Data Sheet'!$A$19) &amp; "." &amp; BP142)&lt;=--('Data Sheet'!$B$19))),
            --(INT('Data Sheet'!$A$19) &amp; "." &amp; BP142),
            --(INT('Data Sheet'!$B$19) &amp; "." &amp; BP142)
        )
    ),
    IF(BN142&lt;&gt;"",
        IF(INT('Data Sheet'!$A$19)=INT('Data Sheet'!$B$19),
            --(INT('Data Sheet'!$A$19) &amp; "." &amp; RIGHT(BN142,3)),
            IF(AND((--(INT('Data Sheet'!$A$19) &amp; "." &amp; RIGHT(BN142,3))&gt;=--('Data Sheet'!$A$19)), (--(INT('Data Sheet'!$A$19) &amp; "." &amp; RIGHT(BN142,3))&lt;=--('Data Sheet'!$B$19))),
                --(INT('Data Sheet'!$A$19) &amp; "." &amp; RIGHT(BN142,3)),
                --(INT('Data Sheet'!$B$19) &amp; "." &amp; RIGHT(BN142,3))
            )
        ),
        "OK"
    )
)</f>
        <v>OK</v>
      </c>
      <c r="P142" s="23" t="str">
        <f>IF(BR142&lt;&gt;"",
    IF(INT('Data Sheet'!$A$19)=INT('Data Sheet'!$B$15),
        --(INT('Data Sheet'!$A$15) &amp; "." &amp; BR142),
        IF(AND((--(INT('Data Sheet'!$A$15) &amp; "." &amp; BR142)&gt;=--('Data Sheet'!$A$15)), (--(INT('Data Sheet'!$A$15) &amp; "." &amp; BR142)&lt;=--('Data Sheet'!$B$15))),
            --(INT('Data Sheet'!$A$15) &amp; "." &amp; BR142),
            --(INT('Data Sheet'!$B$15) &amp; "." &amp; BR142)
        )
    ),
    IF(BQ142&lt;&gt;"",
        IF(INT('Data Sheet'!$A$15)=INT('Data Sheet'!$B$15),
            --(INT('Data Sheet'!$A$15) &amp; "." &amp; LEFT(BQ142,3)),
            IF(AND((--(INT('Data Sheet'!$A$15) &amp; "." &amp; LEFT(BQ142,3))&gt;=--('Data Sheet'!$A$15)), (--(INT('Data Sheet'!$A$15) &amp; "." &amp; LEFT(BQ142,3))&lt;=--('Data Sheet'!$B$15))),
                --(INT('Data Sheet'!$A$15) &amp; "." &amp; LEFT(BQ142,3)),
                --(INT('Data Sheet'!$B$15) &amp; "." &amp; LEFT(BQ142,3))
            )
        ),
        "OK"
    )
)</f>
        <v>OK</v>
      </c>
      <c r="Q142" s="23" t="str">
        <f>IF(BS142&lt;&gt;"",
    IF(INT('Data Sheet'!$A$19)=INT('Data Sheet'!$B$15),
        --(INT('Data Sheet'!$A$15) &amp; "." &amp; BS142),
        IF(AND((--(INT('Data Sheet'!$A$15) &amp; "." &amp; BS142)&gt;=--('Data Sheet'!$A$15)), (--(INT('Data Sheet'!$A$15) &amp; "." &amp; BS142)&lt;=--('Data Sheet'!$B$15))),
            --(INT('Data Sheet'!$A$15) &amp; "." &amp; BS142),
            --(INT('Data Sheet'!$B$15) &amp; "." &amp; BS142)
        )
    ),
    IF(BQ142&lt;&gt;"",
        IF(INT('Data Sheet'!$A$15)=INT('Data Sheet'!$B$15),
            --(INT('Data Sheet'!$A$15) &amp; "." &amp; RIGHT(BQ142,3)),
            IF(AND((--(INT('Data Sheet'!$A$15) &amp; "." &amp; RIGHT(BQ142,3))&gt;=--('Data Sheet'!$A$15)), (--(INT('Data Sheet'!$A$15) &amp; "." &amp; RIGHT(BQ142,3))&lt;=--('Data Sheet'!$B$15))),
                --(INT('Data Sheet'!$A$15) &amp; "." &amp; RIGHT(BQ142,3)),
                --(INT('Data Sheet'!$B$15) &amp; "." &amp; RIGHT(BQ142,3))
            )
        ),
        "OK"
    )
)</f>
        <v>OK</v>
      </c>
      <c r="R142" s="20"/>
      <c r="S142" s="20"/>
      <c r="T142" s="20"/>
      <c r="U142" s="20"/>
      <c r="V142" s="20"/>
      <c r="W142" s="20"/>
      <c r="X142" s="20"/>
      <c r="Y142" s="20"/>
      <c r="Z142" s="20"/>
      <c r="AA142" s="55"/>
      <c r="AB142" s="55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1"/>
      <c r="AR142" s="21"/>
      <c r="AS142" s="21"/>
      <c r="AT142" s="21"/>
      <c r="AU142" s="21"/>
      <c r="AV142" s="21"/>
      <c r="AW142" s="22"/>
      <c r="AX142" s="99"/>
      <c r="AY142" s="20"/>
      <c r="AZ142" s="20"/>
      <c r="BA142" s="22"/>
      <c r="BC142" s="80"/>
      <c r="BD142" s="80"/>
      <c r="BE142" s="80"/>
      <c r="BF142" s="80"/>
      <c r="BG142" s="2" t="str">
        <f t="shared" si="16"/>
        <v/>
      </c>
      <c r="BH142" s="78">
        <f t="shared" si="15"/>
        <v>0</v>
      </c>
    </row>
    <row r="143" spans="2:60" x14ac:dyDescent="0.2">
      <c r="B143" s="14">
        <f t="shared" si="4"/>
        <v>135</v>
      </c>
      <c r="C143" s="15" t="str">
        <f>CONCATENATE('Data Sheet'!$B$8,'Data Sheet'!$G$2)</f>
        <v>" HWDP</v>
      </c>
      <c r="D143" s="95" t="str">
        <f t="shared" si="17"/>
        <v/>
      </c>
      <c r="E143" s="15" t="str">
        <f>IF('Sum HWDP'!$D$10="TH-Hill DS-1 Vol 3 CAT 2: Clean and Visual Ends only","N/A","OK")</f>
        <v>OK</v>
      </c>
      <c r="F143" s="15" t="str">
        <f>IF('Sum HWDP'!$D$10="TH-Hill DS-1 Vol 3 CAT 2: Clean and Visual Ends only","N/A","OK")</f>
        <v>OK</v>
      </c>
      <c r="G143" s="17"/>
      <c r="H143" s="17"/>
      <c r="I143" s="17" t="s">
        <v>51</v>
      </c>
      <c r="J143" s="17" t="str">
        <f t="shared" si="18"/>
        <v>OK</v>
      </c>
      <c r="K143" s="17" t="str">
        <f t="shared" si="19"/>
        <v>OK</v>
      </c>
      <c r="L143" s="17" t="str">
        <f>IF('Data Sheet'!$B$9="NC-50","N/A","OK")</f>
        <v>OK</v>
      </c>
      <c r="M143" s="17" t="str">
        <f>IF('Data Sheet'!$B$9="NC-50","N/A","OK")</f>
        <v>OK</v>
      </c>
      <c r="N143" s="23" t="str">
        <f>IF(BO143&lt;&gt;"",
    IF(INT('Data Sheet'!$A$19)=INT('Data Sheet'!$B$19),
        --(INT('Data Sheet'!$A$19) &amp; "." &amp; BO143),
        IF(AND((--(INT('Data Sheet'!$A$19) &amp; "." &amp; BO143)&gt;=--('Data Sheet'!$A$19)), (--(INT('Data Sheet'!$A$19) &amp; "." &amp; BO143)&lt;=--('Data Sheet'!$B$19))),
            --(INT('Data Sheet'!$A$19) &amp; "." &amp; BO143),
            --(INT('Data Sheet'!$B$19) &amp; "." &amp; BO143)
        )
    ),
    IF(BN143&lt;&gt;"",
        IF(INT('Data Sheet'!$A$19)=INT('Data Sheet'!$B$19),
            --(INT('Data Sheet'!$A$19) &amp; "." &amp; LEFT(BN143,3)),
            IF(AND((--(INT('Data Sheet'!$A$19) &amp; "." &amp; LEFT(BN143,3))&gt;=--('Data Sheet'!$A$19)), (--(INT('Data Sheet'!$A$19) &amp; "." &amp; LEFT(BN143,3))&lt;=--('Data Sheet'!$B$19))),
                --(INT('Data Sheet'!$A$19) &amp; "." &amp; LEFT(BN143,3)),
                --(INT('Data Sheet'!$B$19) &amp; "." &amp; LEFT(BN143,3))
            )
        ),
        "OK"
    )
)</f>
        <v>OK</v>
      </c>
      <c r="O143" s="23" t="str">
        <f>IF(BP143&lt;&gt;"",
    IF(INT('Data Sheet'!$A$19)=INT('Data Sheet'!$B$19),
        --(INT('Data Sheet'!$A$19) &amp; "." &amp; BP143),
        IF(AND((--(INT('Data Sheet'!$A$19) &amp; "." &amp; BP143)&gt;=--('Data Sheet'!$A$19)), (--(INT('Data Sheet'!$A$19) &amp; "." &amp; BP143)&lt;=--('Data Sheet'!$B$19))),
            --(INT('Data Sheet'!$A$19) &amp; "." &amp; BP143),
            --(INT('Data Sheet'!$B$19) &amp; "." &amp; BP143)
        )
    ),
    IF(BN143&lt;&gt;"",
        IF(INT('Data Sheet'!$A$19)=INT('Data Sheet'!$B$19),
            --(INT('Data Sheet'!$A$19) &amp; "." &amp; RIGHT(BN143,3)),
            IF(AND((--(INT('Data Sheet'!$A$19) &amp; "." &amp; RIGHT(BN143,3))&gt;=--('Data Sheet'!$A$19)), (--(INT('Data Sheet'!$A$19) &amp; "." &amp; RIGHT(BN143,3))&lt;=--('Data Sheet'!$B$19))),
                --(INT('Data Sheet'!$A$19) &amp; "." &amp; RIGHT(BN143,3)),
                --(INT('Data Sheet'!$B$19) &amp; "." &amp; RIGHT(BN143,3))
            )
        ),
        "OK"
    )
)</f>
        <v>OK</v>
      </c>
      <c r="P143" s="23" t="str">
        <f>IF(BR143&lt;&gt;"",
    IF(INT('Data Sheet'!$A$19)=INT('Data Sheet'!$B$15),
        --(INT('Data Sheet'!$A$15) &amp; "." &amp; BR143),
        IF(AND((--(INT('Data Sheet'!$A$15) &amp; "." &amp; BR143)&gt;=--('Data Sheet'!$A$15)), (--(INT('Data Sheet'!$A$15) &amp; "." &amp; BR143)&lt;=--('Data Sheet'!$B$15))),
            --(INT('Data Sheet'!$A$15) &amp; "." &amp; BR143),
            --(INT('Data Sheet'!$B$15) &amp; "." &amp; BR143)
        )
    ),
    IF(BQ143&lt;&gt;"",
        IF(INT('Data Sheet'!$A$15)=INT('Data Sheet'!$B$15),
            --(INT('Data Sheet'!$A$15) &amp; "." &amp; LEFT(BQ143,3)),
            IF(AND((--(INT('Data Sheet'!$A$15) &amp; "." &amp; LEFT(BQ143,3))&gt;=--('Data Sheet'!$A$15)), (--(INT('Data Sheet'!$A$15) &amp; "." &amp; LEFT(BQ143,3))&lt;=--('Data Sheet'!$B$15))),
                --(INT('Data Sheet'!$A$15) &amp; "." &amp; LEFT(BQ143,3)),
                --(INT('Data Sheet'!$B$15) &amp; "." &amp; LEFT(BQ143,3))
            )
        ),
        "OK"
    )
)</f>
        <v>OK</v>
      </c>
      <c r="Q143" s="23" t="str">
        <f>IF(BS143&lt;&gt;"",
    IF(INT('Data Sheet'!$A$19)=INT('Data Sheet'!$B$15),
        --(INT('Data Sheet'!$A$15) &amp; "." &amp; BS143),
        IF(AND((--(INT('Data Sheet'!$A$15) &amp; "." &amp; BS143)&gt;=--('Data Sheet'!$A$15)), (--(INT('Data Sheet'!$A$15) &amp; "." &amp; BS143)&lt;=--('Data Sheet'!$B$15))),
            --(INT('Data Sheet'!$A$15) &amp; "." &amp; BS143),
            --(INT('Data Sheet'!$B$15) &amp; "." &amp; BS143)
        )
    ),
    IF(BQ143&lt;&gt;"",
        IF(INT('Data Sheet'!$A$15)=INT('Data Sheet'!$B$15),
            --(INT('Data Sheet'!$A$15) &amp; "." &amp; RIGHT(BQ143,3)),
            IF(AND((--(INT('Data Sheet'!$A$15) &amp; "." &amp; RIGHT(BQ143,3))&gt;=--('Data Sheet'!$A$15)), (--(INT('Data Sheet'!$A$15) &amp; "." &amp; RIGHT(BQ143,3))&lt;=--('Data Sheet'!$B$15))),
                --(INT('Data Sheet'!$A$15) &amp; "." &amp; RIGHT(BQ143,3)),
                --(INT('Data Sheet'!$B$15) &amp; "." &amp; RIGHT(BQ143,3))
            )
        ),
        "OK"
    )
)</f>
        <v>OK</v>
      </c>
      <c r="R143" s="20"/>
      <c r="S143" s="20"/>
      <c r="T143" s="20"/>
      <c r="U143" s="20"/>
      <c r="V143" s="20"/>
      <c r="W143" s="20"/>
      <c r="X143" s="20"/>
      <c r="Y143" s="20"/>
      <c r="Z143" s="20"/>
      <c r="AA143" s="55"/>
      <c r="AB143" s="55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1"/>
      <c r="AR143" s="21"/>
      <c r="AS143" s="21"/>
      <c r="AT143" s="21"/>
      <c r="AU143" s="21"/>
      <c r="AV143" s="21"/>
      <c r="AW143" s="22"/>
      <c r="AX143" s="99"/>
      <c r="AY143" s="20"/>
      <c r="AZ143" s="20"/>
      <c r="BA143" s="22"/>
      <c r="BC143" s="80"/>
      <c r="BD143" s="80"/>
      <c r="BE143" s="80"/>
      <c r="BF143" s="80"/>
      <c r="BG143" s="2" t="str">
        <f t="shared" si="16"/>
        <v/>
      </c>
      <c r="BH143" s="78">
        <f t="shared" si="15"/>
        <v>0</v>
      </c>
    </row>
    <row r="144" spans="2:60" x14ac:dyDescent="0.2">
      <c r="B144" s="14">
        <f t="shared" si="4"/>
        <v>136</v>
      </c>
      <c r="C144" s="15" t="str">
        <f>CONCATENATE('Data Sheet'!$B$8,'Data Sheet'!$G$2)</f>
        <v>" HWDP</v>
      </c>
      <c r="D144" s="95" t="str">
        <f t="shared" si="17"/>
        <v/>
      </c>
      <c r="E144" s="15" t="str">
        <f>IF('Sum HWDP'!$D$10="TH-Hill DS-1 Vol 3 CAT 2: Clean and Visual Ends only","N/A","OK")</f>
        <v>OK</v>
      </c>
      <c r="F144" s="15" t="str">
        <f>IF('Sum HWDP'!$D$10="TH-Hill DS-1 Vol 3 CAT 2: Clean and Visual Ends only","N/A","OK")</f>
        <v>OK</v>
      </c>
      <c r="G144" s="17"/>
      <c r="H144" s="17"/>
      <c r="I144" s="17" t="s">
        <v>51</v>
      </c>
      <c r="J144" s="17" t="str">
        <f t="shared" si="18"/>
        <v>OK</v>
      </c>
      <c r="K144" s="17" t="str">
        <f t="shared" si="19"/>
        <v>OK</v>
      </c>
      <c r="L144" s="17" t="str">
        <f>IF('Data Sheet'!$B$9="NC-50","N/A","OK")</f>
        <v>OK</v>
      </c>
      <c r="M144" s="17" t="str">
        <f>IF('Data Sheet'!$B$9="NC-50","N/A","OK")</f>
        <v>OK</v>
      </c>
      <c r="N144" s="23" t="str">
        <f>IF(BO144&lt;&gt;"",
    IF(INT('Data Sheet'!$A$19)=INT('Data Sheet'!$B$19),
        --(INT('Data Sheet'!$A$19) &amp; "." &amp; BO144),
        IF(AND((--(INT('Data Sheet'!$A$19) &amp; "." &amp; BO144)&gt;=--('Data Sheet'!$A$19)), (--(INT('Data Sheet'!$A$19) &amp; "." &amp; BO144)&lt;=--('Data Sheet'!$B$19))),
            --(INT('Data Sheet'!$A$19) &amp; "." &amp; BO144),
            --(INT('Data Sheet'!$B$19) &amp; "." &amp; BO144)
        )
    ),
    IF(BN144&lt;&gt;"",
        IF(INT('Data Sheet'!$A$19)=INT('Data Sheet'!$B$19),
            --(INT('Data Sheet'!$A$19) &amp; "." &amp; LEFT(BN144,3)),
            IF(AND((--(INT('Data Sheet'!$A$19) &amp; "." &amp; LEFT(BN144,3))&gt;=--('Data Sheet'!$A$19)), (--(INT('Data Sheet'!$A$19) &amp; "." &amp; LEFT(BN144,3))&lt;=--('Data Sheet'!$B$19))),
                --(INT('Data Sheet'!$A$19) &amp; "." &amp; LEFT(BN144,3)),
                --(INT('Data Sheet'!$B$19) &amp; "." &amp; LEFT(BN144,3))
            )
        ),
        "OK"
    )
)</f>
        <v>OK</v>
      </c>
      <c r="O144" s="23" t="str">
        <f>IF(BP144&lt;&gt;"",
    IF(INT('Data Sheet'!$A$19)=INT('Data Sheet'!$B$19),
        --(INT('Data Sheet'!$A$19) &amp; "." &amp; BP144),
        IF(AND((--(INT('Data Sheet'!$A$19) &amp; "." &amp; BP144)&gt;=--('Data Sheet'!$A$19)), (--(INT('Data Sheet'!$A$19) &amp; "." &amp; BP144)&lt;=--('Data Sheet'!$B$19))),
            --(INT('Data Sheet'!$A$19) &amp; "." &amp; BP144),
            --(INT('Data Sheet'!$B$19) &amp; "." &amp; BP144)
        )
    ),
    IF(BN144&lt;&gt;"",
        IF(INT('Data Sheet'!$A$19)=INT('Data Sheet'!$B$19),
            --(INT('Data Sheet'!$A$19) &amp; "." &amp; RIGHT(BN144,3)),
            IF(AND((--(INT('Data Sheet'!$A$19) &amp; "." &amp; RIGHT(BN144,3))&gt;=--('Data Sheet'!$A$19)), (--(INT('Data Sheet'!$A$19) &amp; "." &amp; RIGHT(BN144,3))&lt;=--('Data Sheet'!$B$19))),
                --(INT('Data Sheet'!$A$19) &amp; "." &amp; RIGHT(BN144,3)),
                --(INT('Data Sheet'!$B$19) &amp; "." &amp; RIGHT(BN144,3))
            )
        ),
        "OK"
    )
)</f>
        <v>OK</v>
      </c>
      <c r="P144" s="23" t="str">
        <f>IF(BR144&lt;&gt;"",
    IF(INT('Data Sheet'!$A$19)=INT('Data Sheet'!$B$15),
        --(INT('Data Sheet'!$A$15) &amp; "." &amp; BR144),
        IF(AND((--(INT('Data Sheet'!$A$15) &amp; "." &amp; BR144)&gt;=--('Data Sheet'!$A$15)), (--(INT('Data Sheet'!$A$15) &amp; "." &amp; BR144)&lt;=--('Data Sheet'!$B$15))),
            --(INT('Data Sheet'!$A$15) &amp; "." &amp; BR144),
            --(INT('Data Sheet'!$B$15) &amp; "." &amp; BR144)
        )
    ),
    IF(BQ144&lt;&gt;"",
        IF(INT('Data Sheet'!$A$15)=INT('Data Sheet'!$B$15),
            --(INT('Data Sheet'!$A$15) &amp; "." &amp; LEFT(BQ144,3)),
            IF(AND((--(INT('Data Sheet'!$A$15) &amp; "." &amp; LEFT(BQ144,3))&gt;=--('Data Sheet'!$A$15)), (--(INT('Data Sheet'!$A$15) &amp; "." &amp; LEFT(BQ144,3))&lt;=--('Data Sheet'!$B$15))),
                --(INT('Data Sheet'!$A$15) &amp; "." &amp; LEFT(BQ144,3)),
                --(INT('Data Sheet'!$B$15) &amp; "." &amp; LEFT(BQ144,3))
            )
        ),
        "OK"
    )
)</f>
        <v>OK</v>
      </c>
      <c r="Q144" s="23" t="str">
        <f>IF(BS144&lt;&gt;"",
    IF(INT('Data Sheet'!$A$19)=INT('Data Sheet'!$B$15),
        --(INT('Data Sheet'!$A$15) &amp; "." &amp; BS144),
        IF(AND((--(INT('Data Sheet'!$A$15) &amp; "." &amp; BS144)&gt;=--('Data Sheet'!$A$15)), (--(INT('Data Sheet'!$A$15) &amp; "." &amp; BS144)&lt;=--('Data Sheet'!$B$15))),
            --(INT('Data Sheet'!$A$15) &amp; "." &amp; BS144),
            --(INT('Data Sheet'!$B$15) &amp; "." &amp; BS144)
        )
    ),
    IF(BQ144&lt;&gt;"",
        IF(INT('Data Sheet'!$A$15)=INT('Data Sheet'!$B$15),
            --(INT('Data Sheet'!$A$15) &amp; "." &amp; RIGHT(BQ144,3)),
            IF(AND((--(INT('Data Sheet'!$A$15) &amp; "." &amp; RIGHT(BQ144,3))&gt;=--('Data Sheet'!$A$15)), (--(INT('Data Sheet'!$A$15) &amp; "." &amp; RIGHT(BQ144,3))&lt;=--('Data Sheet'!$B$15))),
                --(INT('Data Sheet'!$A$15) &amp; "." &amp; RIGHT(BQ144,3)),
                --(INT('Data Sheet'!$B$15) &amp; "." &amp; RIGHT(BQ144,3))
            )
        ),
        "OK"
    )
)</f>
        <v>OK</v>
      </c>
      <c r="R144" s="20"/>
      <c r="S144" s="20"/>
      <c r="T144" s="20"/>
      <c r="U144" s="20"/>
      <c r="V144" s="20"/>
      <c r="W144" s="20"/>
      <c r="X144" s="20"/>
      <c r="Y144" s="20"/>
      <c r="Z144" s="20"/>
      <c r="AA144" s="55"/>
      <c r="AB144" s="55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1"/>
      <c r="AR144" s="21"/>
      <c r="AS144" s="21"/>
      <c r="AT144" s="21"/>
      <c r="AU144" s="21"/>
      <c r="AV144" s="21"/>
      <c r="AW144" s="22"/>
      <c r="AX144" s="99"/>
      <c r="AY144" s="20"/>
      <c r="AZ144" s="20"/>
      <c r="BA144" s="22"/>
      <c r="BC144" s="80"/>
      <c r="BD144" s="80"/>
      <c r="BE144" s="80"/>
      <c r="BF144" s="80"/>
      <c r="BG144" s="2" t="str">
        <f t="shared" si="16"/>
        <v/>
      </c>
      <c r="BH144" s="78">
        <f t="shared" si="15"/>
        <v>0</v>
      </c>
    </row>
    <row r="145" spans="2:60" x14ac:dyDescent="0.2">
      <c r="B145" s="14">
        <f t="shared" si="4"/>
        <v>137</v>
      </c>
      <c r="C145" s="15" t="str">
        <f>CONCATENATE('Data Sheet'!$B$8,'Data Sheet'!$G$2)</f>
        <v>" HWDP</v>
      </c>
      <c r="D145" s="95" t="str">
        <f t="shared" si="17"/>
        <v/>
      </c>
      <c r="E145" s="15" t="str">
        <f>IF('Sum HWDP'!$D$10="TH-Hill DS-1 Vol 3 CAT 2: Clean and Visual Ends only","N/A","OK")</f>
        <v>OK</v>
      </c>
      <c r="F145" s="15" t="str">
        <f>IF('Sum HWDP'!$D$10="TH-Hill DS-1 Vol 3 CAT 2: Clean and Visual Ends only","N/A","OK")</f>
        <v>OK</v>
      </c>
      <c r="G145" s="17"/>
      <c r="H145" s="17"/>
      <c r="I145" s="17" t="s">
        <v>51</v>
      </c>
      <c r="J145" s="17" t="str">
        <f t="shared" si="18"/>
        <v>OK</v>
      </c>
      <c r="K145" s="17" t="str">
        <f t="shared" si="19"/>
        <v>OK</v>
      </c>
      <c r="L145" s="17" t="str">
        <f>IF('Data Sheet'!$B$9="NC-50","N/A","OK")</f>
        <v>OK</v>
      </c>
      <c r="M145" s="17" t="str">
        <f>IF('Data Sheet'!$B$9="NC-50","N/A","OK")</f>
        <v>OK</v>
      </c>
      <c r="N145" s="23" t="str">
        <f>IF(BO145&lt;&gt;"",
    IF(INT('Data Sheet'!$A$19)=INT('Data Sheet'!$B$19),
        --(INT('Data Sheet'!$A$19) &amp; "." &amp; BO145),
        IF(AND((--(INT('Data Sheet'!$A$19) &amp; "." &amp; BO145)&gt;=--('Data Sheet'!$A$19)), (--(INT('Data Sheet'!$A$19) &amp; "." &amp; BO145)&lt;=--('Data Sheet'!$B$19))),
            --(INT('Data Sheet'!$A$19) &amp; "." &amp; BO145),
            --(INT('Data Sheet'!$B$19) &amp; "." &amp; BO145)
        )
    ),
    IF(BN145&lt;&gt;"",
        IF(INT('Data Sheet'!$A$19)=INT('Data Sheet'!$B$19),
            --(INT('Data Sheet'!$A$19) &amp; "." &amp; LEFT(BN145,3)),
            IF(AND((--(INT('Data Sheet'!$A$19) &amp; "." &amp; LEFT(BN145,3))&gt;=--('Data Sheet'!$A$19)), (--(INT('Data Sheet'!$A$19) &amp; "." &amp; LEFT(BN145,3))&lt;=--('Data Sheet'!$B$19))),
                --(INT('Data Sheet'!$A$19) &amp; "." &amp; LEFT(BN145,3)),
                --(INT('Data Sheet'!$B$19) &amp; "." &amp; LEFT(BN145,3))
            )
        ),
        "OK"
    )
)</f>
        <v>OK</v>
      </c>
      <c r="O145" s="23" t="str">
        <f>IF(BP145&lt;&gt;"",
    IF(INT('Data Sheet'!$A$19)=INT('Data Sheet'!$B$19),
        --(INT('Data Sheet'!$A$19) &amp; "." &amp; BP145),
        IF(AND((--(INT('Data Sheet'!$A$19) &amp; "." &amp; BP145)&gt;=--('Data Sheet'!$A$19)), (--(INT('Data Sheet'!$A$19) &amp; "." &amp; BP145)&lt;=--('Data Sheet'!$B$19))),
            --(INT('Data Sheet'!$A$19) &amp; "." &amp; BP145),
            --(INT('Data Sheet'!$B$19) &amp; "." &amp; BP145)
        )
    ),
    IF(BN145&lt;&gt;"",
        IF(INT('Data Sheet'!$A$19)=INT('Data Sheet'!$B$19),
            --(INT('Data Sheet'!$A$19) &amp; "." &amp; RIGHT(BN145,3)),
            IF(AND((--(INT('Data Sheet'!$A$19) &amp; "." &amp; RIGHT(BN145,3))&gt;=--('Data Sheet'!$A$19)), (--(INT('Data Sheet'!$A$19) &amp; "." &amp; RIGHT(BN145,3))&lt;=--('Data Sheet'!$B$19))),
                --(INT('Data Sheet'!$A$19) &amp; "." &amp; RIGHT(BN145,3)),
                --(INT('Data Sheet'!$B$19) &amp; "." &amp; RIGHT(BN145,3))
            )
        ),
        "OK"
    )
)</f>
        <v>OK</v>
      </c>
      <c r="P145" s="23" t="str">
        <f>IF(BR145&lt;&gt;"",
    IF(INT('Data Sheet'!$A$19)=INT('Data Sheet'!$B$15),
        --(INT('Data Sheet'!$A$15) &amp; "." &amp; BR145),
        IF(AND((--(INT('Data Sheet'!$A$15) &amp; "." &amp; BR145)&gt;=--('Data Sheet'!$A$15)), (--(INT('Data Sheet'!$A$15) &amp; "." &amp; BR145)&lt;=--('Data Sheet'!$B$15))),
            --(INT('Data Sheet'!$A$15) &amp; "." &amp; BR145),
            --(INT('Data Sheet'!$B$15) &amp; "." &amp; BR145)
        )
    ),
    IF(BQ145&lt;&gt;"",
        IF(INT('Data Sheet'!$A$15)=INT('Data Sheet'!$B$15),
            --(INT('Data Sheet'!$A$15) &amp; "." &amp; LEFT(BQ145,3)),
            IF(AND((--(INT('Data Sheet'!$A$15) &amp; "." &amp; LEFT(BQ145,3))&gt;=--('Data Sheet'!$A$15)), (--(INT('Data Sheet'!$A$15) &amp; "." &amp; LEFT(BQ145,3))&lt;=--('Data Sheet'!$B$15))),
                --(INT('Data Sheet'!$A$15) &amp; "." &amp; LEFT(BQ145,3)),
                --(INT('Data Sheet'!$B$15) &amp; "." &amp; LEFT(BQ145,3))
            )
        ),
        "OK"
    )
)</f>
        <v>OK</v>
      </c>
      <c r="Q145" s="23" t="str">
        <f>IF(BS145&lt;&gt;"",
    IF(INT('Data Sheet'!$A$19)=INT('Data Sheet'!$B$15),
        --(INT('Data Sheet'!$A$15) &amp; "." &amp; BS145),
        IF(AND((--(INT('Data Sheet'!$A$15) &amp; "." &amp; BS145)&gt;=--('Data Sheet'!$A$15)), (--(INT('Data Sheet'!$A$15) &amp; "." &amp; BS145)&lt;=--('Data Sheet'!$B$15))),
            --(INT('Data Sheet'!$A$15) &amp; "." &amp; BS145),
            --(INT('Data Sheet'!$B$15) &amp; "." &amp; BS145)
        )
    ),
    IF(BQ145&lt;&gt;"",
        IF(INT('Data Sheet'!$A$15)=INT('Data Sheet'!$B$15),
            --(INT('Data Sheet'!$A$15) &amp; "." &amp; RIGHT(BQ145,3)),
            IF(AND((--(INT('Data Sheet'!$A$15) &amp; "." &amp; RIGHT(BQ145,3))&gt;=--('Data Sheet'!$A$15)), (--(INT('Data Sheet'!$A$15) &amp; "." &amp; RIGHT(BQ145,3))&lt;=--('Data Sheet'!$B$15))),
                --(INT('Data Sheet'!$A$15) &amp; "." &amp; RIGHT(BQ145,3)),
                --(INT('Data Sheet'!$B$15) &amp; "." &amp; RIGHT(BQ145,3))
            )
        ),
        "OK"
    )
)</f>
        <v>OK</v>
      </c>
      <c r="R145" s="20"/>
      <c r="S145" s="20"/>
      <c r="T145" s="20"/>
      <c r="U145" s="20"/>
      <c r="V145" s="20"/>
      <c r="W145" s="20"/>
      <c r="X145" s="20"/>
      <c r="Y145" s="20"/>
      <c r="Z145" s="20"/>
      <c r="AA145" s="55"/>
      <c r="AB145" s="55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1"/>
      <c r="AR145" s="21"/>
      <c r="AS145" s="21"/>
      <c r="AT145" s="21"/>
      <c r="AU145" s="21"/>
      <c r="AV145" s="21"/>
      <c r="AW145" s="22"/>
      <c r="AX145" s="99"/>
      <c r="AY145" s="20"/>
      <c r="AZ145" s="20"/>
      <c r="BA145" s="22"/>
      <c r="BC145" s="80"/>
      <c r="BD145" s="80"/>
      <c r="BE145" s="80"/>
      <c r="BF145" s="80"/>
      <c r="BG145" s="2" t="str">
        <f t="shared" si="16"/>
        <v/>
      </c>
      <c r="BH145" s="78">
        <f t="shared" si="15"/>
        <v>0</v>
      </c>
    </row>
    <row r="146" spans="2:60" x14ac:dyDescent="0.2">
      <c r="B146" s="14">
        <f t="shared" si="4"/>
        <v>138</v>
      </c>
      <c r="C146" s="15" t="str">
        <f>CONCATENATE('Data Sheet'!$B$8,'Data Sheet'!$G$2)</f>
        <v>" HWDP</v>
      </c>
      <c r="D146" s="95" t="str">
        <f t="shared" si="17"/>
        <v/>
      </c>
      <c r="E146" s="15" t="str">
        <f>IF('Sum HWDP'!$D$10="TH-Hill DS-1 Vol 3 CAT 2: Clean and Visual Ends only","N/A","OK")</f>
        <v>OK</v>
      </c>
      <c r="F146" s="15" t="str">
        <f>IF('Sum HWDP'!$D$10="TH-Hill DS-1 Vol 3 CAT 2: Clean and Visual Ends only","N/A","OK")</f>
        <v>OK</v>
      </c>
      <c r="G146" s="17"/>
      <c r="H146" s="17"/>
      <c r="I146" s="17" t="s">
        <v>51</v>
      </c>
      <c r="J146" s="17" t="str">
        <f t="shared" si="18"/>
        <v>OK</v>
      </c>
      <c r="K146" s="17" t="str">
        <f t="shared" si="19"/>
        <v>OK</v>
      </c>
      <c r="L146" s="17" t="str">
        <f>IF('Data Sheet'!$B$9="NC-50","N/A","OK")</f>
        <v>OK</v>
      </c>
      <c r="M146" s="17" t="str">
        <f>IF('Data Sheet'!$B$9="NC-50","N/A","OK")</f>
        <v>OK</v>
      </c>
      <c r="N146" s="23" t="str">
        <f>IF(BO146&lt;&gt;"",
    IF(INT('Data Sheet'!$A$19)=INT('Data Sheet'!$B$19),
        --(INT('Data Sheet'!$A$19) &amp; "." &amp; BO146),
        IF(AND((--(INT('Data Sheet'!$A$19) &amp; "." &amp; BO146)&gt;=--('Data Sheet'!$A$19)), (--(INT('Data Sheet'!$A$19) &amp; "." &amp; BO146)&lt;=--('Data Sheet'!$B$19))),
            --(INT('Data Sheet'!$A$19) &amp; "." &amp; BO146),
            --(INT('Data Sheet'!$B$19) &amp; "." &amp; BO146)
        )
    ),
    IF(BN146&lt;&gt;"",
        IF(INT('Data Sheet'!$A$19)=INT('Data Sheet'!$B$19),
            --(INT('Data Sheet'!$A$19) &amp; "." &amp; LEFT(BN146,3)),
            IF(AND((--(INT('Data Sheet'!$A$19) &amp; "." &amp; LEFT(BN146,3))&gt;=--('Data Sheet'!$A$19)), (--(INT('Data Sheet'!$A$19) &amp; "." &amp; LEFT(BN146,3))&lt;=--('Data Sheet'!$B$19))),
                --(INT('Data Sheet'!$A$19) &amp; "." &amp; LEFT(BN146,3)),
                --(INT('Data Sheet'!$B$19) &amp; "." &amp; LEFT(BN146,3))
            )
        ),
        "OK"
    )
)</f>
        <v>OK</v>
      </c>
      <c r="O146" s="23" t="str">
        <f>IF(BP146&lt;&gt;"",
    IF(INT('Data Sheet'!$A$19)=INT('Data Sheet'!$B$19),
        --(INT('Data Sheet'!$A$19) &amp; "." &amp; BP146),
        IF(AND((--(INT('Data Sheet'!$A$19) &amp; "." &amp; BP146)&gt;=--('Data Sheet'!$A$19)), (--(INT('Data Sheet'!$A$19) &amp; "." &amp; BP146)&lt;=--('Data Sheet'!$B$19))),
            --(INT('Data Sheet'!$A$19) &amp; "." &amp; BP146),
            --(INT('Data Sheet'!$B$19) &amp; "." &amp; BP146)
        )
    ),
    IF(BN146&lt;&gt;"",
        IF(INT('Data Sheet'!$A$19)=INT('Data Sheet'!$B$19),
            --(INT('Data Sheet'!$A$19) &amp; "." &amp; RIGHT(BN146,3)),
            IF(AND((--(INT('Data Sheet'!$A$19) &amp; "." &amp; RIGHT(BN146,3))&gt;=--('Data Sheet'!$A$19)), (--(INT('Data Sheet'!$A$19) &amp; "." &amp; RIGHT(BN146,3))&lt;=--('Data Sheet'!$B$19))),
                --(INT('Data Sheet'!$A$19) &amp; "." &amp; RIGHT(BN146,3)),
                --(INT('Data Sheet'!$B$19) &amp; "." &amp; RIGHT(BN146,3))
            )
        ),
        "OK"
    )
)</f>
        <v>OK</v>
      </c>
      <c r="P146" s="23" t="str">
        <f>IF(BR146&lt;&gt;"",
    IF(INT('Data Sheet'!$A$19)=INT('Data Sheet'!$B$15),
        --(INT('Data Sheet'!$A$15) &amp; "." &amp; BR146),
        IF(AND((--(INT('Data Sheet'!$A$15) &amp; "." &amp; BR146)&gt;=--('Data Sheet'!$A$15)), (--(INT('Data Sheet'!$A$15) &amp; "." &amp; BR146)&lt;=--('Data Sheet'!$B$15))),
            --(INT('Data Sheet'!$A$15) &amp; "." &amp; BR146),
            --(INT('Data Sheet'!$B$15) &amp; "." &amp; BR146)
        )
    ),
    IF(BQ146&lt;&gt;"",
        IF(INT('Data Sheet'!$A$15)=INT('Data Sheet'!$B$15),
            --(INT('Data Sheet'!$A$15) &amp; "." &amp; LEFT(BQ146,3)),
            IF(AND((--(INT('Data Sheet'!$A$15) &amp; "." &amp; LEFT(BQ146,3))&gt;=--('Data Sheet'!$A$15)), (--(INT('Data Sheet'!$A$15) &amp; "." &amp; LEFT(BQ146,3))&lt;=--('Data Sheet'!$B$15))),
                --(INT('Data Sheet'!$A$15) &amp; "." &amp; LEFT(BQ146,3)),
                --(INT('Data Sheet'!$B$15) &amp; "." &amp; LEFT(BQ146,3))
            )
        ),
        "OK"
    )
)</f>
        <v>OK</v>
      </c>
      <c r="Q146" s="23" t="str">
        <f>IF(BS146&lt;&gt;"",
    IF(INT('Data Sheet'!$A$19)=INT('Data Sheet'!$B$15),
        --(INT('Data Sheet'!$A$15) &amp; "." &amp; BS146),
        IF(AND((--(INT('Data Sheet'!$A$15) &amp; "." &amp; BS146)&gt;=--('Data Sheet'!$A$15)), (--(INT('Data Sheet'!$A$15) &amp; "." &amp; BS146)&lt;=--('Data Sheet'!$B$15))),
            --(INT('Data Sheet'!$A$15) &amp; "." &amp; BS146),
            --(INT('Data Sheet'!$B$15) &amp; "." &amp; BS146)
        )
    ),
    IF(BQ146&lt;&gt;"",
        IF(INT('Data Sheet'!$A$15)=INT('Data Sheet'!$B$15),
            --(INT('Data Sheet'!$A$15) &amp; "." &amp; RIGHT(BQ146,3)),
            IF(AND((--(INT('Data Sheet'!$A$15) &amp; "." &amp; RIGHT(BQ146,3))&gt;=--('Data Sheet'!$A$15)), (--(INT('Data Sheet'!$A$15) &amp; "." &amp; RIGHT(BQ146,3))&lt;=--('Data Sheet'!$B$15))),
                --(INT('Data Sheet'!$A$15) &amp; "." &amp; RIGHT(BQ146,3)),
                --(INT('Data Sheet'!$B$15) &amp; "." &amp; RIGHT(BQ146,3))
            )
        ),
        "OK"
    )
)</f>
        <v>OK</v>
      </c>
      <c r="R146" s="20"/>
      <c r="S146" s="20"/>
      <c r="T146" s="20"/>
      <c r="U146" s="20"/>
      <c r="V146" s="20"/>
      <c r="W146" s="20"/>
      <c r="X146" s="20"/>
      <c r="Y146" s="20"/>
      <c r="Z146" s="20"/>
      <c r="AA146" s="55"/>
      <c r="AB146" s="55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1"/>
      <c r="AR146" s="21"/>
      <c r="AS146" s="21"/>
      <c r="AT146" s="21"/>
      <c r="AU146" s="21"/>
      <c r="AV146" s="21"/>
      <c r="AW146" s="22"/>
      <c r="AX146" s="99"/>
      <c r="AY146" s="20"/>
      <c r="AZ146" s="20"/>
      <c r="BA146" s="22"/>
      <c r="BC146" s="80"/>
      <c r="BD146" s="80"/>
      <c r="BE146" s="80"/>
      <c r="BF146" s="80"/>
      <c r="BG146" s="2" t="str">
        <f t="shared" si="16"/>
        <v/>
      </c>
      <c r="BH146" s="78">
        <f t="shared" si="15"/>
        <v>0</v>
      </c>
    </row>
    <row r="147" spans="2:60" x14ac:dyDescent="0.2">
      <c r="B147" s="14">
        <f t="shared" si="4"/>
        <v>139</v>
      </c>
      <c r="C147" s="15" t="str">
        <f>CONCATENATE('Data Sheet'!$B$8,'Data Sheet'!$G$2)</f>
        <v>" HWDP</v>
      </c>
      <c r="D147" s="95" t="str">
        <f t="shared" si="17"/>
        <v/>
      </c>
      <c r="E147" s="15" t="str">
        <f>IF('Sum HWDP'!$D$10="TH-Hill DS-1 Vol 3 CAT 2: Clean and Visual Ends only","N/A","OK")</f>
        <v>OK</v>
      </c>
      <c r="F147" s="15" t="str">
        <f>IF('Sum HWDP'!$D$10="TH-Hill DS-1 Vol 3 CAT 2: Clean and Visual Ends only","N/A","OK")</f>
        <v>OK</v>
      </c>
      <c r="G147" s="17"/>
      <c r="H147" s="17"/>
      <c r="I147" s="17" t="s">
        <v>51</v>
      </c>
      <c r="J147" s="17" t="str">
        <f t="shared" si="18"/>
        <v>OK</v>
      </c>
      <c r="K147" s="17" t="str">
        <f t="shared" si="19"/>
        <v>OK</v>
      </c>
      <c r="L147" s="17" t="str">
        <f>IF('Data Sheet'!$B$9="NC-50","N/A","OK")</f>
        <v>OK</v>
      </c>
      <c r="M147" s="17" t="str">
        <f>IF('Data Sheet'!$B$9="NC-50","N/A","OK")</f>
        <v>OK</v>
      </c>
      <c r="N147" s="23" t="str">
        <f>IF(BO147&lt;&gt;"",
    IF(INT('Data Sheet'!$A$19)=INT('Data Sheet'!$B$19),
        --(INT('Data Sheet'!$A$19) &amp; "." &amp; BO147),
        IF(AND((--(INT('Data Sheet'!$A$19) &amp; "." &amp; BO147)&gt;=--('Data Sheet'!$A$19)), (--(INT('Data Sheet'!$A$19) &amp; "." &amp; BO147)&lt;=--('Data Sheet'!$B$19))),
            --(INT('Data Sheet'!$A$19) &amp; "." &amp; BO147),
            --(INT('Data Sheet'!$B$19) &amp; "." &amp; BO147)
        )
    ),
    IF(BN147&lt;&gt;"",
        IF(INT('Data Sheet'!$A$19)=INT('Data Sheet'!$B$19),
            --(INT('Data Sheet'!$A$19) &amp; "." &amp; LEFT(BN147,3)),
            IF(AND((--(INT('Data Sheet'!$A$19) &amp; "." &amp; LEFT(BN147,3))&gt;=--('Data Sheet'!$A$19)), (--(INT('Data Sheet'!$A$19) &amp; "." &amp; LEFT(BN147,3))&lt;=--('Data Sheet'!$B$19))),
                --(INT('Data Sheet'!$A$19) &amp; "." &amp; LEFT(BN147,3)),
                --(INT('Data Sheet'!$B$19) &amp; "." &amp; LEFT(BN147,3))
            )
        ),
        "OK"
    )
)</f>
        <v>OK</v>
      </c>
      <c r="O147" s="23" t="str">
        <f>IF(BP147&lt;&gt;"",
    IF(INT('Data Sheet'!$A$19)=INT('Data Sheet'!$B$19),
        --(INT('Data Sheet'!$A$19) &amp; "." &amp; BP147),
        IF(AND((--(INT('Data Sheet'!$A$19) &amp; "." &amp; BP147)&gt;=--('Data Sheet'!$A$19)), (--(INT('Data Sheet'!$A$19) &amp; "." &amp; BP147)&lt;=--('Data Sheet'!$B$19))),
            --(INT('Data Sheet'!$A$19) &amp; "." &amp; BP147),
            --(INT('Data Sheet'!$B$19) &amp; "." &amp; BP147)
        )
    ),
    IF(BN147&lt;&gt;"",
        IF(INT('Data Sheet'!$A$19)=INT('Data Sheet'!$B$19),
            --(INT('Data Sheet'!$A$19) &amp; "." &amp; RIGHT(BN147,3)),
            IF(AND((--(INT('Data Sheet'!$A$19) &amp; "." &amp; RIGHT(BN147,3))&gt;=--('Data Sheet'!$A$19)), (--(INT('Data Sheet'!$A$19) &amp; "." &amp; RIGHT(BN147,3))&lt;=--('Data Sheet'!$B$19))),
                --(INT('Data Sheet'!$A$19) &amp; "." &amp; RIGHT(BN147,3)),
                --(INT('Data Sheet'!$B$19) &amp; "." &amp; RIGHT(BN147,3))
            )
        ),
        "OK"
    )
)</f>
        <v>OK</v>
      </c>
      <c r="P147" s="23" t="str">
        <f>IF(BR147&lt;&gt;"",
    IF(INT('Data Sheet'!$A$19)=INT('Data Sheet'!$B$15),
        --(INT('Data Sheet'!$A$15) &amp; "." &amp; BR147),
        IF(AND((--(INT('Data Sheet'!$A$15) &amp; "." &amp; BR147)&gt;=--('Data Sheet'!$A$15)), (--(INT('Data Sheet'!$A$15) &amp; "." &amp; BR147)&lt;=--('Data Sheet'!$B$15))),
            --(INT('Data Sheet'!$A$15) &amp; "." &amp; BR147),
            --(INT('Data Sheet'!$B$15) &amp; "." &amp; BR147)
        )
    ),
    IF(BQ147&lt;&gt;"",
        IF(INT('Data Sheet'!$A$15)=INT('Data Sheet'!$B$15),
            --(INT('Data Sheet'!$A$15) &amp; "." &amp; LEFT(BQ147,3)),
            IF(AND((--(INT('Data Sheet'!$A$15) &amp; "." &amp; LEFT(BQ147,3))&gt;=--('Data Sheet'!$A$15)), (--(INT('Data Sheet'!$A$15) &amp; "." &amp; LEFT(BQ147,3))&lt;=--('Data Sheet'!$B$15))),
                --(INT('Data Sheet'!$A$15) &amp; "." &amp; LEFT(BQ147,3)),
                --(INT('Data Sheet'!$B$15) &amp; "." &amp; LEFT(BQ147,3))
            )
        ),
        "OK"
    )
)</f>
        <v>OK</v>
      </c>
      <c r="Q147" s="23" t="str">
        <f>IF(BS147&lt;&gt;"",
    IF(INT('Data Sheet'!$A$19)=INT('Data Sheet'!$B$15),
        --(INT('Data Sheet'!$A$15) &amp; "." &amp; BS147),
        IF(AND((--(INT('Data Sheet'!$A$15) &amp; "." &amp; BS147)&gt;=--('Data Sheet'!$A$15)), (--(INT('Data Sheet'!$A$15) &amp; "." &amp; BS147)&lt;=--('Data Sheet'!$B$15))),
            --(INT('Data Sheet'!$A$15) &amp; "." &amp; BS147),
            --(INT('Data Sheet'!$B$15) &amp; "." &amp; BS147)
        )
    ),
    IF(BQ147&lt;&gt;"",
        IF(INT('Data Sheet'!$A$15)=INT('Data Sheet'!$B$15),
            --(INT('Data Sheet'!$A$15) &amp; "." &amp; RIGHT(BQ147,3)),
            IF(AND((--(INT('Data Sheet'!$A$15) &amp; "." &amp; RIGHT(BQ147,3))&gt;=--('Data Sheet'!$A$15)), (--(INT('Data Sheet'!$A$15) &amp; "." &amp; RIGHT(BQ147,3))&lt;=--('Data Sheet'!$B$15))),
                --(INT('Data Sheet'!$A$15) &amp; "." &amp; RIGHT(BQ147,3)),
                --(INT('Data Sheet'!$B$15) &amp; "." &amp; RIGHT(BQ147,3))
            )
        ),
        "OK"
    )
)</f>
        <v>OK</v>
      </c>
      <c r="R147" s="20"/>
      <c r="S147" s="20"/>
      <c r="T147" s="20"/>
      <c r="U147" s="20"/>
      <c r="V147" s="20"/>
      <c r="W147" s="20"/>
      <c r="X147" s="20"/>
      <c r="Y147" s="20"/>
      <c r="Z147" s="20"/>
      <c r="AA147" s="55"/>
      <c r="AB147" s="55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1"/>
      <c r="AR147" s="21"/>
      <c r="AS147" s="21"/>
      <c r="AT147" s="21"/>
      <c r="AU147" s="21"/>
      <c r="AV147" s="21"/>
      <c r="AW147" s="22"/>
      <c r="AX147" s="99"/>
      <c r="AY147" s="20"/>
      <c r="AZ147" s="20"/>
      <c r="BA147" s="22"/>
      <c r="BC147" s="80"/>
      <c r="BD147" s="80"/>
      <c r="BE147" s="80"/>
      <c r="BF147" s="80"/>
      <c r="BG147" s="2" t="str">
        <f t="shared" si="16"/>
        <v/>
      </c>
      <c r="BH147" s="78">
        <f t="shared" si="15"/>
        <v>0</v>
      </c>
    </row>
    <row r="148" spans="2:60" x14ac:dyDescent="0.2">
      <c r="B148" s="14">
        <f t="shared" si="4"/>
        <v>140</v>
      </c>
      <c r="C148" s="15" t="str">
        <f>CONCATENATE('Data Sheet'!$B$8,'Data Sheet'!$G$2)</f>
        <v>" HWDP</v>
      </c>
      <c r="D148" s="95" t="str">
        <f t="shared" si="17"/>
        <v/>
      </c>
      <c r="E148" s="15" t="str">
        <f>IF('Sum HWDP'!$D$10="TH-Hill DS-1 Vol 3 CAT 2: Clean and Visual Ends only","N/A","OK")</f>
        <v>OK</v>
      </c>
      <c r="F148" s="15" t="str">
        <f>IF('Sum HWDP'!$D$10="TH-Hill DS-1 Vol 3 CAT 2: Clean and Visual Ends only","N/A","OK")</f>
        <v>OK</v>
      </c>
      <c r="G148" s="17"/>
      <c r="H148" s="17"/>
      <c r="I148" s="17" t="s">
        <v>51</v>
      </c>
      <c r="J148" s="17" t="str">
        <f t="shared" si="18"/>
        <v>OK</v>
      </c>
      <c r="K148" s="17" t="str">
        <f t="shared" si="19"/>
        <v>OK</v>
      </c>
      <c r="L148" s="17" t="str">
        <f>IF('Data Sheet'!$B$9="NC-50","N/A","OK")</f>
        <v>OK</v>
      </c>
      <c r="M148" s="17" t="str">
        <f>IF('Data Sheet'!$B$9="NC-50","N/A","OK")</f>
        <v>OK</v>
      </c>
      <c r="N148" s="23" t="str">
        <f>IF(BO148&lt;&gt;"",
    IF(INT('Data Sheet'!$A$19)=INT('Data Sheet'!$B$19),
        --(INT('Data Sheet'!$A$19) &amp; "." &amp; BO148),
        IF(AND((--(INT('Data Sheet'!$A$19) &amp; "." &amp; BO148)&gt;=--('Data Sheet'!$A$19)), (--(INT('Data Sheet'!$A$19) &amp; "." &amp; BO148)&lt;=--('Data Sheet'!$B$19))),
            --(INT('Data Sheet'!$A$19) &amp; "." &amp; BO148),
            --(INT('Data Sheet'!$B$19) &amp; "." &amp; BO148)
        )
    ),
    IF(BN148&lt;&gt;"",
        IF(INT('Data Sheet'!$A$19)=INT('Data Sheet'!$B$19),
            --(INT('Data Sheet'!$A$19) &amp; "." &amp; LEFT(BN148,3)),
            IF(AND((--(INT('Data Sheet'!$A$19) &amp; "." &amp; LEFT(BN148,3))&gt;=--('Data Sheet'!$A$19)), (--(INT('Data Sheet'!$A$19) &amp; "." &amp; LEFT(BN148,3))&lt;=--('Data Sheet'!$B$19))),
                --(INT('Data Sheet'!$A$19) &amp; "." &amp; LEFT(BN148,3)),
                --(INT('Data Sheet'!$B$19) &amp; "." &amp; LEFT(BN148,3))
            )
        ),
        "OK"
    )
)</f>
        <v>OK</v>
      </c>
      <c r="O148" s="23" t="str">
        <f>IF(BP148&lt;&gt;"",
    IF(INT('Data Sheet'!$A$19)=INT('Data Sheet'!$B$19),
        --(INT('Data Sheet'!$A$19) &amp; "." &amp; BP148),
        IF(AND((--(INT('Data Sheet'!$A$19) &amp; "." &amp; BP148)&gt;=--('Data Sheet'!$A$19)), (--(INT('Data Sheet'!$A$19) &amp; "." &amp; BP148)&lt;=--('Data Sheet'!$B$19))),
            --(INT('Data Sheet'!$A$19) &amp; "." &amp; BP148),
            --(INT('Data Sheet'!$B$19) &amp; "." &amp; BP148)
        )
    ),
    IF(BN148&lt;&gt;"",
        IF(INT('Data Sheet'!$A$19)=INT('Data Sheet'!$B$19),
            --(INT('Data Sheet'!$A$19) &amp; "." &amp; RIGHT(BN148,3)),
            IF(AND((--(INT('Data Sheet'!$A$19) &amp; "." &amp; RIGHT(BN148,3))&gt;=--('Data Sheet'!$A$19)), (--(INT('Data Sheet'!$A$19) &amp; "." &amp; RIGHT(BN148,3))&lt;=--('Data Sheet'!$B$19))),
                --(INT('Data Sheet'!$A$19) &amp; "." &amp; RIGHT(BN148,3)),
                --(INT('Data Sheet'!$B$19) &amp; "." &amp; RIGHT(BN148,3))
            )
        ),
        "OK"
    )
)</f>
        <v>OK</v>
      </c>
      <c r="P148" s="23" t="str">
        <f>IF(BR148&lt;&gt;"",
    IF(INT('Data Sheet'!$A$19)=INT('Data Sheet'!$B$15),
        --(INT('Data Sheet'!$A$15) &amp; "." &amp; BR148),
        IF(AND((--(INT('Data Sheet'!$A$15) &amp; "." &amp; BR148)&gt;=--('Data Sheet'!$A$15)), (--(INT('Data Sheet'!$A$15) &amp; "." &amp; BR148)&lt;=--('Data Sheet'!$B$15))),
            --(INT('Data Sheet'!$A$15) &amp; "." &amp; BR148),
            --(INT('Data Sheet'!$B$15) &amp; "." &amp; BR148)
        )
    ),
    IF(BQ148&lt;&gt;"",
        IF(INT('Data Sheet'!$A$15)=INT('Data Sheet'!$B$15),
            --(INT('Data Sheet'!$A$15) &amp; "." &amp; LEFT(BQ148,3)),
            IF(AND((--(INT('Data Sheet'!$A$15) &amp; "." &amp; LEFT(BQ148,3))&gt;=--('Data Sheet'!$A$15)), (--(INT('Data Sheet'!$A$15) &amp; "." &amp; LEFT(BQ148,3))&lt;=--('Data Sheet'!$B$15))),
                --(INT('Data Sheet'!$A$15) &amp; "." &amp; LEFT(BQ148,3)),
                --(INT('Data Sheet'!$B$15) &amp; "." &amp; LEFT(BQ148,3))
            )
        ),
        "OK"
    )
)</f>
        <v>OK</v>
      </c>
      <c r="Q148" s="23" t="str">
        <f>IF(BS148&lt;&gt;"",
    IF(INT('Data Sheet'!$A$19)=INT('Data Sheet'!$B$15),
        --(INT('Data Sheet'!$A$15) &amp; "." &amp; BS148),
        IF(AND((--(INT('Data Sheet'!$A$15) &amp; "." &amp; BS148)&gt;=--('Data Sheet'!$A$15)), (--(INT('Data Sheet'!$A$15) &amp; "." &amp; BS148)&lt;=--('Data Sheet'!$B$15))),
            --(INT('Data Sheet'!$A$15) &amp; "." &amp; BS148),
            --(INT('Data Sheet'!$B$15) &amp; "." &amp; BS148)
        )
    ),
    IF(BQ148&lt;&gt;"",
        IF(INT('Data Sheet'!$A$15)=INT('Data Sheet'!$B$15),
            --(INT('Data Sheet'!$A$15) &amp; "." &amp; RIGHT(BQ148,3)),
            IF(AND((--(INT('Data Sheet'!$A$15) &amp; "." &amp; RIGHT(BQ148,3))&gt;=--('Data Sheet'!$A$15)), (--(INT('Data Sheet'!$A$15) &amp; "." &amp; RIGHT(BQ148,3))&lt;=--('Data Sheet'!$B$15))),
                --(INT('Data Sheet'!$A$15) &amp; "." &amp; RIGHT(BQ148,3)),
                --(INT('Data Sheet'!$B$15) &amp; "." &amp; RIGHT(BQ148,3))
            )
        ),
        "OK"
    )
)</f>
        <v>OK</v>
      </c>
      <c r="R148" s="20"/>
      <c r="S148" s="20"/>
      <c r="T148" s="20"/>
      <c r="U148" s="20"/>
      <c r="V148" s="20"/>
      <c r="W148" s="20"/>
      <c r="X148" s="20"/>
      <c r="Y148" s="20"/>
      <c r="Z148" s="20"/>
      <c r="AA148" s="55"/>
      <c r="AB148" s="55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1"/>
      <c r="AR148" s="21"/>
      <c r="AS148" s="21"/>
      <c r="AT148" s="21"/>
      <c r="AU148" s="21"/>
      <c r="AV148" s="21"/>
      <c r="AW148" s="22"/>
      <c r="AX148" s="99"/>
      <c r="AY148" s="20"/>
      <c r="AZ148" s="20"/>
      <c r="BA148" s="22"/>
      <c r="BC148" s="80"/>
      <c r="BD148" s="80"/>
      <c r="BE148" s="80"/>
      <c r="BF148" s="80"/>
      <c r="BG148" s="2" t="str">
        <f t="shared" si="16"/>
        <v/>
      </c>
      <c r="BH148" s="78">
        <f t="shared" si="15"/>
        <v>0</v>
      </c>
    </row>
    <row r="149" spans="2:60" x14ac:dyDescent="0.2">
      <c r="B149" s="14">
        <f t="shared" si="4"/>
        <v>141</v>
      </c>
      <c r="C149" s="15" t="str">
        <f>CONCATENATE('Data Sheet'!$B$8,'Data Sheet'!$G$2)</f>
        <v>" HWDP</v>
      </c>
      <c r="D149" s="95" t="str">
        <f t="shared" si="17"/>
        <v/>
      </c>
      <c r="E149" s="15" t="str">
        <f>IF('Sum HWDP'!$D$10="TH-Hill DS-1 Vol 3 CAT 2: Clean and Visual Ends only","N/A","OK")</f>
        <v>OK</v>
      </c>
      <c r="F149" s="15" t="str">
        <f>IF('Sum HWDP'!$D$10="TH-Hill DS-1 Vol 3 CAT 2: Clean and Visual Ends only","N/A","OK")</f>
        <v>OK</v>
      </c>
      <c r="G149" s="17"/>
      <c r="H149" s="17"/>
      <c r="I149" s="17" t="s">
        <v>51</v>
      </c>
      <c r="J149" s="17" t="str">
        <f t="shared" si="18"/>
        <v>OK</v>
      </c>
      <c r="K149" s="17" t="str">
        <f t="shared" si="19"/>
        <v>OK</v>
      </c>
      <c r="L149" s="17" t="str">
        <f>IF('Data Sheet'!$B$9="NC-50","N/A","OK")</f>
        <v>OK</v>
      </c>
      <c r="M149" s="17" t="str">
        <f>IF('Data Sheet'!$B$9="NC-50","N/A","OK")</f>
        <v>OK</v>
      </c>
      <c r="N149" s="23" t="str">
        <f>IF(BO149&lt;&gt;"",
    IF(INT('Data Sheet'!$A$19)=INT('Data Sheet'!$B$19),
        --(INT('Data Sheet'!$A$19) &amp; "." &amp; BO149),
        IF(AND((--(INT('Data Sheet'!$A$19) &amp; "." &amp; BO149)&gt;=--('Data Sheet'!$A$19)), (--(INT('Data Sheet'!$A$19) &amp; "." &amp; BO149)&lt;=--('Data Sheet'!$B$19))),
            --(INT('Data Sheet'!$A$19) &amp; "." &amp; BO149),
            --(INT('Data Sheet'!$B$19) &amp; "." &amp; BO149)
        )
    ),
    IF(BN149&lt;&gt;"",
        IF(INT('Data Sheet'!$A$19)=INT('Data Sheet'!$B$19),
            --(INT('Data Sheet'!$A$19) &amp; "." &amp; LEFT(BN149,3)),
            IF(AND((--(INT('Data Sheet'!$A$19) &amp; "." &amp; LEFT(BN149,3))&gt;=--('Data Sheet'!$A$19)), (--(INT('Data Sheet'!$A$19) &amp; "." &amp; LEFT(BN149,3))&lt;=--('Data Sheet'!$B$19))),
                --(INT('Data Sheet'!$A$19) &amp; "." &amp; LEFT(BN149,3)),
                --(INT('Data Sheet'!$B$19) &amp; "." &amp; LEFT(BN149,3))
            )
        ),
        "OK"
    )
)</f>
        <v>OK</v>
      </c>
      <c r="O149" s="23" t="str">
        <f>IF(BP149&lt;&gt;"",
    IF(INT('Data Sheet'!$A$19)=INT('Data Sheet'!$B$19),
        --(INT('Data Sheet'!$A$19) &amp; "." &amp; BP149),
        IF(AND((--(INT('Data Sheet'!$A$19) &amp; "." &amp; BP149)&gt;=--('Data Sheet'!$A$19)), (--(INT('Data Sheet'!$A$19) &amp; "." &amp; BP149)&lt;=--('Data Sheet'!$B$19))),
            --(INT('Data Sheet'!$A$19) &amp; "." &amp; BP149),
            --(INT('Data Sheet'!$B$19) &amp; "." &amp; BP149)
        )
    ),
    IF(BN149&lt;&gt;"",
        IF(INT('Data Sheet'!$A$19)=INT('Data Sheet'!$B$19),
            --(INT('Data Sheet'!$A$19) &amp; "." &amp; RIGHT(BN149,3)),
            IF(AND((--(INT('Data Sheet'!$A$19) &amp; "." &amp; RIGHT(BN149,3))&gt;=--('Data Sheet'!$A$19)), (--(INT('Data Sheet'!$A$19) &amp; "." &amp; RIGHT(BN149,3))&lt;=--('Data Sheet'!$B$19))),
                --(INT('Data Sheet'!$A$19) &amp; "." &amp; RIGHT(BN149,3)),
                --(INT('Data Sheet'!$B$19) &amp; "." &amp; RIGHT(BN149,3))
            )
        ),
        "OK"
    )
)</f>
        <v>OK</v>
      </c>
      <c r="P149" s="23" t="str">
        <f>IF(BR149&lt;&gt;"",
    IF(INT('Data Sheet'!$A$19)=INT('Data Sheet'!$B$15),
        --(INT('Data Sheet'!$A$15) &amp; "." &amp; BR149),
        IF(AND((--(INT('Data Sheet'!$A$15) &amp; "." &amp; BR149)&gt;=--('Data Sheet'!$A$15)), (--(INT('Data Sheet'!$A$15) &amp; "." &amp; BR149)&lt;=--('Data Sheet'!$B$15))),
            --(INT('Data Sheet'!$A$15) &amp; "." &amp; BR149),
            --(INT('Data Sheet'!$B$15) &amp; "." &amp; BR149)
        )
    ),
    IF(BQ149&lt;&gt;"",
        IF(INT('Data Sheet'!$A$15)=INT('Data Sheet'!$B$15),
            --(INT('Data Sheet'!$A$15) &amp; "." &amp; LEFT(BQ149,3)),
            IF(AND((--(INT('Data Sheet'!$A$15) &amp; "." &amp; LEFT(BQ149,3))&gt;=--('Data Sheet'!$A$15)), (--(INT('Data Sheet'!$A$15) &amp; "." &amp; LEFT(BQ149,3))&lt;=--('Data Sheet'!$B$15))),
                --(INT('Data Sheet'!$A$15) &amp; "." &amp; LEFT(BQ149,3)),
                --(INT('Data Sheet'!$B$15) &amp; "." &amp; LEFT(BQ149,3))
            )
        ),
        "OK"
    )
)</f>
        <v>OK</v>
      </c>
      <c r="Q149" s="23" t="str">
        <f>IF(BS149&lt;&gt;"",
    IF(INT('Data Sheet'!$A$19)=INT('Data Sheet'!$B$15),
        --(INT('Data Sheet'!$A$15) &amp; "." &amp; BS149),
        IF(AND((--(INT('Data Sheet'!$A$15) &amp; "." &amp; BS149)&gt;=--('Data Sheet'!$A$15)), (--(INT('Data Sheet'!$A$15) &amp; "." &amp; BS149)&lt;=--('Data Sheet'!$B$15))),
            --(INT('Data Sheet'!$A$15) &amp; "." &amp; BS149),
            --(INT('Data Sheet'!$B$15) &amp; "." &amp; BS149)
        )
    ),
    IF(BQ149&lt;&gt;"",
        IF(INT('Data Sheet'!$A$15)=INT('Data Sheet'!$B$15),
            --(INT('Data Sheet'!$A$15) &amp; "." &amp; RIGHT(BQ149,3)),
            IF(AND((--(INT('Data Sheet'!$A$15) &amp; "." &amp; RIGHT(BQ149,3))&gt;=--('Data Sheet'!$A$15)), (--(INT('Data Sheet'!$A$15) &amp; "." &amp; RIGHT(BQ149,3))&lt;=--('Data Sheet'!$B$15))),
                --(INT('Data Sheet'!$A$15) &amp; "." &amp; RIGHT(BQ149,3)),
                --(INT('Data Sheet'!$B$15) &amp; "." &amp; RIGHT(BQ149,3))
            )
        ),
        "OK"
    )
)</f>
        <v>OK</v>
      </c>
      <c r="R149" s="20"/>
      <c r="S149" s="20"/>
      <c r="T149" s="20"/>
      <c r="U149" s="20"/>
      <c r="V149" s="20"/>
      <c r="W149" s="20"/>
      <c r="X149" s="20"/>
      <c r="Y149" s="20"/>
      <c r="Z149" s="20"/>
      <c r="AA149" s="55"/>
      <c r="AB149" s="55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1"/>
      <c r="AR149" s="21"/>
      <c r="AS149" s="21"/>
      <c r="AT149" s="21"/>
      <c r="AU149" s="21"/>
      <c r="AV149" s="21"/>
      <c r="AW149" s="22"/>
      <c r="AX149" s="99"/>
      <c r="AY149" s="20"/>
      <c r="AZ149" s="20"/>
      <c r="BA149" s="22"/>
      <c r="BC149" s="80"/>
      <c r="BD149" s="80"/>
      <c r="BE149" s="80"/>
      <c r="BF149" s="80"/>
      <c r="BG149" s="2" t="str">
        <f t="shared" si="16"/>
        <v/>
      </c>
      <c r="BH149" s="78">
        <f t="shared" si="15"/>
        <v>0</v>
      </c>
    </row>
    <row r="150" spans="2:60" x14ac:dyDescent="0.2">
      <c r="B150" s="14">
        <f t="shared" si="4"/>
        <v>142</v>
      </c>
      <c r="C150" s="15" t="str">
        <f>CONCATENATE('Data Sheet'!$B$8,'Data Sheet'!$G$2)</f>
        <v>" HWDP</v>
      </c>
      <c r="D150" s="95" t="str">
        <f t="shared" si="17"/>
        <v/>
      </c>
      <c r="E150" s="15" t="str">
        <f>IF('Sum HWDP'!$D$10="TH-Hill DS-1 Vol 3 CAT 2: Clean and Visual Ends only","N/A","OK")</f>
        <v>OK</v>
      </c>
      <c r="F150" s="15" t="str">
        <f>IF('Sum HWDP'!$D$10="TH-Hill DS-1 Vol 3 CAT 2: Clean and Visual Ends only","N/A","OK")</f>
        <v>OK</v>
      </c>
      <c r="G150" s="17"/>
      <c r="H150" s="17"/>
      <c r="I150" s="17" t="s">
        <v>51</v>
      </c>
      <c r="J150" s="17" t="str">
        <f t="shared" si="18"/>
        <v>OK</v>
      </c>
      <c r="K150" s="17" t="str">
        <f t="shared" si="19"/>
        <v>OK</v>
      </c>
      <c r="L150" s="17" t="str">
        <f>IF('Data Sheet'!$B$9="NC-50","N/A","OK")</f>
        <v>OK</v>
      </c>
      <c r="M150" s="17" t="str">
        <f>IF('Data Sheet'!$B$9="NC-50","N/A","OK")</f>
        <v>OK</v>
      </c>
      <c r="N150" s="23" t="str">
        <f>IF(BO150&lt;&gt;"",
    IF(INT('Data Sheet'!$A$19)=INT('Data Sheet'!$B$19),
        --(INT('Data Sheet'!$A$19) &amp; "." &amp; BO150),
        IF(AND((--(INT('Data Sheet'!$A$19) &amp; "." &amp; BO150)&gt;=--('Data Sheet'!$A$19)), (--(INT('Data Sheet'!$A$19) &amp; "." &amp; BO150)&lt;=--('Data Sheet'!$B$19))),
            --(INT('Data Sheet'!$A$19) &amp; "." &amp; BO150),
            --(INT('Data Sheet'!$B$19) &amp; "." &amp; BO150)
        )
    ),
    IF(BN150&lt;&gt;"",
        IF(INT('Data Sheet'!$A$19)=INT('Data Sheet'!$B$19),
            --(INT('Data Sheet'!$A$19) &amp; "." &amp; LEFT(BN150,3)),
            IF(AND((--(INT('Data Sheet'!$A$19) &amp; "." &amp; LEFT(BN150,3))&gt;=--('Data Sheet'!$A$19)), (--(INT('Data Sheet'!$A$19) &amp; "." &amp; LEFT(BN150,3))&lt;=--('Data Sheet'!$B$19))),
                --(INT('Data Sheet'!$A$19) &amp; "." &amp; LEFT(BN150,3)),
                --(INT('Data Sheet'!$B$19) &amp; "." &amp; LEFT(BN150,3))
            )
        ),
        "OK"
    )
)</f>
        <v>OK</v>
      </c>
      <c r="O150" s="23" t="str">
        <f>IF(BP150&lt;&gt;"",
    IF(INT('Data Sheet'!$A$19)=INT('Data Sheet'!$B$19),
        --(INT('Data Sheet'!$A$19) &amp; "." &amp; BP150),
        IF(AND((--(INT('Data Sheet'!$A$19) &amp; "." &amp; BP150)&gt;=--('Data Sheet'!$A$19)), (--(INT('Data Sheet'!$A$19) &amp; "." &amp; BP150)&lt;=--('Data Sheet'!$B$19))),
            --(INT('Data Sheet'!$A$19) &amp; "." &amp; BP150),
            --(INT('Data Sheet'!$B$19) &amp; "." &amp; BP150)
        )
    ),
    IF(BN150&lt;&gt;"",
        IF(INT('Data Sheet'!$A$19)=INT('Data Sheet'!$B$19),
            --(INT('Data Sheet'!$A$19) &amp; "." &amp; RIGHT(BN150,3)),
            IF(AND((--(INT('Data Sheet'!$A$19) &amp; "." &amp; RIGHT(BN150,3))&gt;=--('Data Sheet'!$A$19)), (--(INT('Data Sheet'!$A$19) &amp; "." &amp; RIGHT(BN150,3))&lt;=--('Data Sheet'!$B$19))),
                --(INT('Data Sheet'!$A$19) &amp; "." &amp; RIGHT(BN150,3)),
                --(INT('Data Sheet'!$B$19) &amp; "." &amp; RIGHT(BN150,3))
            )
        ),
        "OK"
    )
)</f>
        <v>OK</v>
      </c>
      <c r="P150" s="23" t="str">
        <f>IF(BR150&lt;&gt;"",
    IF(INT('Data Sheet'!$A$19)=INT('Data Sheet'!$B$15),
        --(INT('Data Sheet'!$A$15) &amp; "." &amp; BR150),
        IF(AND((--(INT('Data Sheet'!$A$15) &amp; "." &amp; BR150)&gt;=--('Data Sheet'!$A$15)), (--(INT('Data Sheet'!$A$15) &amp; "." &amp; BR150)&lt;=--('Data Sheet'!$B$15))),
            --(INT('Data Sheet'!$A$15) &amp; "." &amp; BR150),
            --(INT('Data Sheet'!$B$15) &amp; "." &amp; BR150)
        )
    ),
    IF(BQ150&lt;&gt;"",
        IF(INT('Data Sheet'!$A$15)=INT('Data Sheet'!$B$15),
            --(INT('Data Sheet'!$A$15) &amp; "." &amp; LEFT(BQ150,3)),
            IF(AND((--(INT('Data Sheet'!$A$15) &amp; "." &amp; LEFT(BQ150,3))&gt;=--('Data Sheet'!$A$15)), (--(INT('Data Sheet'!$A$15) &amp; "." &amp; LEFT(BQ150,3))&lt;=--('Data Sheet'!$B$15))),
                --(INT('Data Sheet'!$A$15) &amp; "." &amp; LEFT(BQ150,3)),
                --(INT('Data Sheet'!$B$15) &amp; "." &amp; LEFT(BQ150,3))
            )
        ),
        "OK"
    )
)</f>
        <v>OK</v>
      </c>
      <c r="Q150" s="23" t="str">
        <f>IF(BS150&lt;&gt;"",
    IF(INT('Data Sheet'!$A$19)=INT('Data Sheet'!$B$15),
        --(INT('Data Sheet'!$A$15) &amp; "." &amp; BS150),
        IF(AND((--(INT('Data Sheet'!$A$15) &amp; "." &amp; BS150)&gt;=--('Data Sheet'!$A$15)), (--(INT('Data Sheet'!$A$15) &amp; "." &amp; BS150)&lt;=--('Data Sheet'!$B$15))),
            --(INT('Data Sheet'!$A$15) &amp; "." &amp; BS150),
            --(INT('Data Sheet'!$B$15) &amp; "." &amp; BS150)
        )
    ),
    IF(BQ150&lt;&gt;"",
        IF(INT('Data Sheet'!$A$15)=INT('Data Sheet'!$B$15),
            --(INT('Data Sheet'!$A$15) &amp; "." &amp; RIGHT(BQ150,3)),
            IF(AND((--(INT('Data Sheet'!$A$15) &amp; "." &amp; RIGHT(BQ150,3))&gt;=--('Data Sheet'!$A$15)), (--(INT('Data Sheet'!$A$15) &amp; "." &amp; RIGHT(BQ150,3))&lt;=--('Data Sheet'!$B$15))),
                --(INT('Data Sheet'!$A$15) &amp; "." &amp; RIGHT(BQ150,3)),
                --(INT('Data Sheet'!$B$15) &amp; "." &amp; RIGHT(BQ150,3))
            )
        ),
        "OK"
    )
)</f>
        <v>OK</v>
      </c>
      <c r="R150" s="20"/>
      <c r="S150" s="20"/>
      <c r="T150" s="20"/>
      <c r="U150" s="20"/>
      <c r="V150" s="20"/>
      <c r="W150" s="20"/>
      <c r="X150" s="20"/>
      <c r="Y150" s="20"/>
      <c r="Z150" s="20"/>
      <c r="AA150" s="55"/>
      <c r="AB150" s="55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1"/>
      <c r="AR150" s="21"/>
      <c r="AS150" s="21"/>
      <c r="AT150" s="21"/>
      <c r="AU150" s="21"/>
      <c r="AV150" s="21"/>
      <c r="AW150" s="22"/>
      <c r="AX150" s="99"/>
      <c r="AY150" s="20"/>
      <c r="AZ150" s="20"/>
      <c r="BA150" s="22"/>
      <c r="BC150" s="80"/>
      <c r="BD150" s="80"/>
      <c r="BE150" s="80"/>
      <c r="BF150" s="80"/>
      <c r="BG150" s="2" t="str">
        <f t="shared" si="16"/>
        <v/>
      </c>
      <c r="BH150" s="78">
        <f t="shared" si="15"/>
        <v>0</v>
      </c>
    </row>
    <row r="151" spans="2:60" x14ac:dyDescent="0.2">
      <c r="B151" s="14">
        <f t="shared" si="4"/>
        <v>143</v>
      </c>
      <c r="C151" s="15" t="str">
        <f>CONCATENATE('Data Sheet'!$B$8,'Data Sheet'!$G$2)</f>
        <v>" HWDP</v>
      </c>
      <c r="D151" s="95" t="str">
        <f t="shared" si="17"/>
        <v/>
      </c>
      <c r="E151" s="15" t="str">
        <f>IF('Sum HWDP'!$D$10="TH-Hill DS-1 Vol 3 CAT 2: Clean and Visual Ends only","N/A","OK")</f>
        <v>OK</v>
      </c>
      <c r="F151" s="15" t="str">
        <f>IF('Sum HWDP'!$D$10="TH-Hill DS-1 Vol 3 CAT 2: Clean and Visual Ends only","N/A","OK")</f>
        <v>OK</v>
      </c>
      <c r="G151" s="17"/>
      <c r="H151" s="17"/>
      <c r="I151" s="17" t="s">
        <v>51</v>
      </c>
      <c r="J151" s="17" t="str">
        <f t="shared" si="18"/>
        <v>OK</v>
      </c>
      <c r="K151" s="17" t="str">
        <f t="shared" si="19"/>
        <v>OK</v>
      </c>
      <c r="L151" s="17" t="str">
        <f>IF('Data Sheet'!$B$9="NC-50","N/A","OK")</f>
        <v>OK</v>
      </c>
      <c r="M151" s="17" t="str">
        <f>IF('Data Sheet'!$B$9="NC-50","N/A","OK")</f>
        <v>OK</v>
      </c>
      <c r="N151" s="23" t="str">
        <f>IF(BO151&lt;&gt;"",
    IF(INT('Data Sheet'!$A$19)=INT('Data Sheet'!$B$19),
        --(INT('Data Sheet'!$A$19) &amp; "." &amp; BO151),
        IF(AND((--(INT('Data Sheet'!$A$19) &amp; "." &amp; BO151)&gt;=--('Data Sheet'!$A$19)), (--(INT('Data Sheet'!$A$19) &amp; "." &amp; BO151)&lt;=--('Data Sheet'!$B$19))),
            --(INT('Data Sheet'!$A$19) &amp; "." &amp; BO151),
            --(INT('Data Sheet'!$B$19) &amp; "." &amp; BO151)
        )
    ),
    IF(BN151&lt;&gt;"",
        IF(INT('Data Sheet'!$A$19)=INT('Data Sheet'!$B$19),
            --(INT('Data Sheet'!$A$19) &amp; "." &amp; LEFT(BN151,3)),
            IF(AND((--(INT('Data Sheet'!$A$19) &amp; "." &amp; LEFT(BN151,3))&gt;=--('Data Sheet'!$A$19)), (--(INT('Data Sheet'!$A$19) &amp; "." &amp; LEFT(BN151,3))&lt;=--('Data Sheet'!$B$19))),
                --(INT('Data Sheet'!$A$19) &amp; "." &amp; LEFT(BN151,3)),
                --(INT('Data Sheet'!$B$19) &amp; "." &amp; LEFT(BN151,3))
            )
        ),
        "OK"
    )
)</f>
        <v>OK</v>
      </c>
      <c r="O151" s="23" t="str">
        <f>IF(BP151&lt;&gt;"",
    IF(INT('Data Sheet'!$A$19)=INT('Data Sheet'!$B$19),
        --(INT('Data Sheet'!$A$19) &amp; "." &amp; BP151),
        IF(AND((--(INT('Data Sheet'!$A$19) &amp; "." &amp; BP151)&gt;=--('Data Sheet'!$A$19)), (--(INT('Data Sheet'!$A$19) &amp; "." &amp; BP151)&lt;=--('Data Sheet'!$B$19))),
            --(INT('Data Sheet'!$A$19) &amp; "." &amp; BP151),
            --(INT('Data Sheet'!$B$19) &amp; "." &amp; BP151)
        )
    ),
    IF(BN151&lt;&gt;"",
        IF(INT('Data Sheet'!$A$19)=INT('Data Sheet'!$B$19),
            --(INT('Data Sheet'!$A$19) &amp; "." &amp; RIGHT(BN151,3)),
            IF(AND((--(INT('Data Sheet'!$A$19) &amp; "." &amp; RIGHT(BN151,3))&gt;=--('Data Sheet'!$A$19)), (--(INT('Data Sheet'!$A$19) &amp; "." &amp; RIGHT(BN151,3))&lt;=--('Data Sheet'!$B$19))),
                --(INT('Data Sheet'!$A$19) &amp; "." &amp; RIGHT(BN151,3)),
                --(INT('Data Sheet'!$B$19) &amp; "." &amp; RIGHT(BN151,3))
            )
        ),
        "OK"
    )
)</f>
        <v>OK</v>
      </c>
      <c r="P151" s="23" t="str">
        <f>IF(BR151&lt;&gt;"",
    IF(INT('Data Sheet'!$A$19)=INT('Data Sheet'!$B$15),
        --(INT('Data Sheet'!$A$15) &amp; "." &amp; BR151),
        IF(AND((--(INT('Data Sheet'!$A$15) &amp; "." &amp; BR151)&gt;=--('Data Sheet'!$A$15)), (--(INT('Data Sheet'!$A$15) &amp; "." &amp; BR151)&lt;=--('Data Sheet'!$B$15))),
            --(INT('Data Sheet'!$A$15) &amp; "." &amp; BR151),
            --(INT('Data Sheet'!$B$15) &amp; "." &amp; BR151)
        )
    ),
    IF(BQ151&lt;&gt;"",
        IF(INT('Data Sheet'!$A$15)=INT('Data Sheet'!$B$15),
            --(INT('Data Sheet'!$A$15) &amp; "." &amp; LEFT(BQ151,3)),
            IF(AND((--(INT('Data Sheet'!$A$15) &amp; "." &amp; LEFT(BQ151,3))&gt;=--('Data Sheet'!$A$15)), (--(INT('Data Sheet'!$A$15) &amp; "." &amp; LEFT(BQ151,3))&lt;=--('Data Sheet'!$B$15))),
                --(INT('Data Sheet'!$A$15) &amp; "." &amp; LEFT(BQ151,3)),
                --(INT('Data Sheet'!$B$15) &amp; "." &amp; LEFT(BQ151,3))
            )
        ),
        "OK"
    )
)</f>
        <v>OK</v>
      </c>
      <c r="Q151" s="23" t="str">
        <f>IF(BS151&lt;&gt;"",
    IF(INT('Data Sheet'!$A$19)=INT('Data Sheet'!$B$15),
        --(INT('Data Sheet'!$A$15) &amp; "." &amp; BS151),
        IF(AND((--(INT('Data Sheet'!$A$15) &amp; "." &amp; BS151)&gt;=--('Data Sheet'!$A$15)), (--(INT('Data Sheet'!$A$15) &amp; "." &amp; BS151)&lt;=--('Data Sheet'!$B$15))),
            --(INT('Data Sheet'!$A$15) &amp; "." &amp; BS151),
            --(INT('Data Sheet'!$B$15) &amp; "." &amp; BS151)
        )
    ),
    IF(BQ151&lt;&gt;"",
        IF(INT('Data Sheet'!$A$15)=INT('Data Sheet'!$B$15),
            --(INT('Data Sheet'!$A$15) &amp; "." &amp; RIGHT(BQ151,3)),
            IF(AND((--(INT('Data Sheet'!$A$15) &amp; "." &amp; RIGHT(BQ151,3))&gt;=--('Data Sheet'!$A$15)), (--(INT('Data Sheet'!$A$15) &amp; "." &amp; RIGHT(BQ151,3))&lt;=--('Data Sheet'!$B$15))),
                --(INT('Data Sheet'!$A$15) &amp; "." &amp; RIGHT(BQ151,3)),
                --(INT('Data Sheet'!$B$15) &amp; "." &amp; RIGHT(BQ151,3))
            )
        ),
        "OK"
    )
)</f>
        <v>OK</v>
      </c>
      <c r="R151" s="20"/>
      <c r="S151" s="20"/>
      <c r="T151" s="20"/>
      <c r="U151" s="20"/>
      <c r="V151" s="20"/>
      <c r="W151" s="20"/>
      <c r="X151" s="20"/>
      <c r="Y151" s="20"/>
      <c r="Z151" s="20"/>
      <c r="AA151" s="55"/>
      <c r="AB151" s="55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1"/>
      <c r="AR151" s="21"/>
      <c r="AS151" s="21"/>
      <c r="AT151" s="21"/>
      <c r="AU151" s="21"/>
      <c r="AV151" s="21"/>
      <c r="AW151" s="22"/>
      <c r="AX151" s="99"/>
      <c r="AY151" s="20"/>
      <c r="AZ151" s="20"/>
      <c r="BA151" s="22"/>
      <c r="BC151" s="80"/>
      <c r="BD151" s="80"/>
      <c r="BE151" s="80"/>
      <c r="BF151" s="80"/>
      <c r="BG151" s="2" t="str">
        <f t="shared" si="16"/>
        <v/>
      </c>
      <c r="BH151" s="78">
        <f t="shared" si="15"/>
        <v>0</v>
      </c>
    </row>
    <row r="152" spans="2:60" x14ac:dyDescent="0.2">
      <c r="B152" s="14">
        <f t="shared" si="4"/>
        <v>144</v>
      </c>
      <c r="C152" s="15" t="str">
        <f>CONCATENATE('Data Sheet'!$B$8,'Data Sheet'!$G$2)</f>
        <v>" HWDP</v>
      </c>
      <c r="D152" s="95" t="str">
        <f t="shared" si="17"/>
        <v/>
      </c>
      <c r="E152" s="15" t="str">
        <f>IF('Sum HWDP'!$D$10="TH-Hill DS-1 Vol 3 CAT 2: Clean and Visual Ends only","N/A","OK")</f>
        <v>OK</v>
      </c>
      <c r="F152" s="15" t="str">
        <f>IF('Sum HWDP'!$D$10="TH-Hill DS-1 Vol 3 CAT 2: Clean and Visual Ends only","N/A","OK")</f>
        <v>OK</v>
      </c>
      <c r="G152" s="17"/>
      <c r="H152" s="17"/>
      <c r="I152" s="17" t="s">
        <v>51</v>
      </c>
      <c r="J152" s="17" t="str">
        <f t="shared" si="18"/>
        <v>OK</v>
      </c>
      <c r="K152" s="17" t="str">
        <f t="shared" si="19"/>
        <v>OK</v>
      </c>
      <c r="L152" s="17" t="str">
        <f>IF('Data Sheet'!$B$9="NC-50","N/A","OK")</f>
        <v>OK</v>
      </c>
      <c r="M152" s="17" t="str">
        <f>IF('Data Sheet'!$B$9="NC-50","N/A","OK")</f>
        <v>OK</v>
      </c>
      <c r="N152" s="23" t="str">
        <f>IF(BO152&lt;&gt;"",
    IF(INT('Data Sheet'!$A$19)=INT('Data Sheet'!$B$19),
        --(INT('Data Sheet'!$A$19) &amp; "." &amp; BO152),
        IF(AND((--(INT('Data Sheet'!$A$19) &amp; "." &amp; BO152)&gt;=--('Data Sheet'!$A$19)), (--(INT('Data Sheet'!$A$19) &amp; "." &amp; BO152)&lt;=--('Data Sheet'!$B$19))),
            --(INT('Data Sheet'!$A$19) &amp; "." &amp; BO152),
            --(INT('Data Sheet'!$B$19) &amp; "." &amp; BO152)
        )
    ),
    IF(BN152&lt;&gt;"",
        IF(INT('Data Sheet'!$A$19)=INT('Data Sheet'!$B$19),
            --(INT('Data Sheet'!$A$19) &amp; "." &amp; LEFT(BN152,3)),
            IF(AND((--(INT('Data Sheet'!$A$19) &amp; "." &amp; LEFT(BN152,3))&gt;=--('Data Sheet'!$A$19)), (--(INT('Data Sheet'!$A$19) &amp; "." &amp; LEFT(BN152,3))&lt;=--('Data Sheet'!$B$19))),
                --(INT('Data Sheet'!$A$19) &amp; "." &amp; LEFT(BN152,3)),
                --(INT('Data Sheet'!$B$19) &amp; "." &amp; LEFT(BN152,3))
            )
        ),
        "OK"
    )
)</f>
        <v>OK</v>
      </c>
      <c r="O152" s="23" t="str">
        <f>IF(BP152&lt;&gt;"",
    IF(INT('Data Sheet'!$A$19)=INT('Data Sheet'!$B$19),
        --(INT('Data Sheet'!$A$19) &amp; "." &amp; BP152),
        IF(AND((--(INT('Data Sheet'!$A$19) &amp; "." &amp; BP152)&gt;=--('Data Sheet'!$A$19)), (--(INT('Data Sheet'!$A$19) &amp; "." &amp; BP152)&lt;=--('Data Sheet'!$B$19))),
            --(INT('Data Sheet'!$A$19) &amp; "." &amp; BP152),
            --(INT('Data Sheet'!$B$19) &amp; "." &amp; BP152)
        )
    ),
    IF(BN152&lt;&gt;"",
        IF(INT('Data Sheet'!$A$19)=INT('Data Sheet'!$B$19),
            --(INT('Data Sheet'!$A$19) &amp; "." &amp; RIGHT(BN152,3)),
            IF(AND((--(INT('Data Sheet'!$A$19) &amp; "." &amp; RIGHT(BN152,3))&gt;=--('Data Sheet'!$A$19)), (--(INT('Data Sheet'!$A$19) &amp; "." &amp; RIGHT(BN152,3))&lt;=--('Data Sheet'!$B$19))),
                --(INT('Data Sheet'!$A$19) &amp; "." &amp; RIGHT(BN152,3)),
                --(INT('Data Sheet'!$B$19) &amp; "." &amp; RIGHT(BN152,3))
            )
        ),
        "OK"
    )
)</f>
        <v>OK</v>
      </c>
      <c r="P152" s="23" t="str">
        <f>IF(BR152&lt;&gt;"",
    IF(INT('Data Sheet'!$A$19)=INT('Data Sheet'!$B$15),
        --(INT('Data Sheet'!$A$15) &amp; "." &amp; BR152),
        IF(AND((--(INT('Data Sheet'!$A$15) &amp; "." &amp; BR152)&gt;=--('Data Sheet'!$A$15)), (--(INT('Data Sheet'!$A$15) &amp; "." &amp; BR152)&lt;=--('Data Sheet'!$B$15))),
            --(INT('Data Sheet'!$A$15) &amp; "." &amp; BR152),
            --(INT('Data Sheet'!$B$15) &amp; "." &amp; BR152)
        )
    ),
    IF(BQ152&lt;&gt;"",
        IF(INT('Data Sheet'!$A$15)=INT('Data Sheet'!$B$15),
            --(INT('Data Sheet'!$A$15) &amp; "." &amp; LEFT(BQ152,3)),
            IF(AND((--(INT('Data Sheet'!$A$15) &amp; "." &amp; LEFT(BQ152,3))&gt;=--('Data Sheet'!$A$15)), (--(INT('Data Sheet'!$A$15) &amp; "." &amp; LEFT(BQ152,3))&lt;=--('Data Sheet'!$B$15))),
                --(INT('Data Sheet'!$A$15) &amp; "." &amp; LEFT(BQ152,3)),
                --(INT('Data Sheet'!$B$15) &amp; "." &amp; LEFT(BQ152,3))
            )
        ),
        "OK"
    )
)</f>
        <v>OK</v>
      </c>
      <c r="Q152" s="23" t="str">
        <f>IF(BS152&lt;&gt;"",
    IF(INT('Data Sheet'!$A$19)=INT('Data Sheet'!$B$15),
        --(INT('Data Sheet'!$A$15) &amp; "." &amp; BS152),
        IF(AND((--(INT('Data Sheet'!$A$15) &amp; "." &amp; BS152)&gt;=--('Data Sheet'!$A$15)), (--(INT('Data Sheet'!$A$15) &amp; "." &amp; BS152)&lt;=--('Data Sheet'!$B$15))),
            --(INT('Data Sheet'!$A$15) &amp; "." &amp; BS152),
            --(INT('Data Sheet'!$B$15) &amp; "." &amp; BS152)
        )
    ),
    IF(BQ152&lt;&gt;"",
        IF(INT('Data Sheet'!$A$15)=INT('Data Sheet'!$B$15),
            --(INT('Data Sheet'!$A$15) &amp; "." &amp; RIGHT(BQ152,3)),
            IF(AND((--(INT('Data Sheet'!$A$15) &amp; "." &amp; RIGHT(BQ152,3))&gt;=--('Data Sheet'!$A$15)), (--(INT('Data Sheet'!$A$15) &amp; "." &amp; RIGHT(BQ152,3))&lt;=--('Data Sheet'!$B$15))),
                --(INT('Data Sheet'!$A$15) &amp; "." &amp; RIGHT(BQ152,3)),
                --(INT('Data Sheet'!$B$15) &amp; "." &amp; RIGHT(BQ152,3))
            )
        ),
        "OK"
    )
)</f>
        <v>OK</v>
      </c>
      <c r="R152" s="20"/>
      <c r="S152" s="20"/>
      <c r="T152" s="20"/>
      <c r="U152" s="20"/>
      <c r="V152" s="20"/>
      <c r="W152" s="20"/>
      <c r="X152" s="20"/>
      <c r="Y152" s="20"/>
      <c r="Z152" s="20"/>
      <c r="AA152" s="55"/>
      <c r="AB152" s="55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1"/>
      <c r="AR152" s="21"/>
      <c r="AS152" s="21"/>
      <c r="AT152" s="21"/>
      <c r="AU152" s="21"/>
      <c r="AV152" s="21"/>
      <c r="AW152" s="22"/>
      <c r="AX152" s="99"/>
      <c r="AY152" s="20"/>
      <c r="AZ152" s="20"/>
      <c r="BA152" s="22"/>
      <c r="BC152" s="80"/>
      <c r="BD152" s="80"/>
      <c r="BE152" s="80"/>
      <c r="BF152" s="80"/>
      <c r="BG152" s="2" t="str">
        <f t="shared" si="16"/>
        <v/>
      </c>
      <c r="BH152" s="78">
        <f t="shared" si="15"/>
        <v>0</v>
      </c>
    </row>
    <row r="153" spans="2:60" x14ac:dyDescent="0.2">
      <c r="B153" s="14">
        <f t="shared" si="4"/>
        <v>145</v>
      </c>
      <c r="C153" s="15" t="str">
        <f>CONCATENATE('Data Sheet'!$B$8,'Data Sheet'!$G$2)</f>
        <v>" HWDP</v>
      </c>
      <c r="D153" s="95" t="str">
        <f t="shared" si="17"/>
        <v/>
      </c>
      <c r="E153" s="15" t="str">
        <f>IF('Sum HWDP'!$D$10="TH-Hill DS-1 Vol 3 CAT 2: Clean and Visual Ends only","N/A","OK")</f>
        <v>OK</v>
      </c>
      <c r="F153" s="15" t="str">
        <f>IF('Sum HWDP'!$D$10="TH-Hill DS-1 Vol 3 CAT 2: Clean and Visual Ends only","N/A","OK")</f>
        <v>OK</v>
      </c>
      <c r="G153" s="17"/>
      <c r="H153" s="17"/>
      <c r="I153" s="17" t="s">
        <v>51</v>
      </c>
      <c r="J153" s="17" t="str">
        <f t="shared" si="18"/>
        <v>OK</v>
      </c>
      <c r="K153" s="17" t="str">
        <f t="shared" si="19"/>
        <v>OK</v>
      </c>
      <c r="L153" s="17" t="str">
        <f>IF('Data Sheet'!$B$9="NC-50","N/A","OK")</f>
        <v>OK</v>
      </c>
      <c r="M153" s="17" t="str">
        <f>IF('Data Sheet'!$B$9="NC-50","N/A","OK")</f>
        <v>OK</v>
      </c>
      <c r="N153" s="23" t="str">
        <f>IF(BO153&lt;&gt;"",
    IF(INT('Data Sheet'!$A$19)=INT('Data Sheet'!$B$19),
        --(INT('Data Sheet'!$A$19) &amp; "." &amp; BO153),
        IF(AND((--(INT('Data Sheet'!$A$19) &amp; "." &amp; BO153)&gt;=--('Data Sheet'!$A$19)), (--(INT('Data Sheet'!$A$19) &amp; "." &amp; BO153)&lt;=--('Data Sheet'!$B$19))),
            --(INT('Data Sheet'!$A$19) &amp; "." &amp; BO153),
            --(INT('Data Sheet'!$B$19) &amp; "." &amp; BO153)
        )
    ),
    IF(BN153&lt;&gt;"",
        IF(INT('Data Sheet'!$A$19)=INT('Data Sheet'!$B$19),
            --(INT('Data Sheet'!$A$19) &amp; "." &amp; LEFT(BN153,3)),
            IF(AND((--(INT('Data Sheet'!$A$19) &amp; "." &amp; LEFT(BN153,3))&gt;=--('Data Sheet'!$A$19)), (--(INT('Data Sheet'!$A$19) &amp; "." &amp; LEFT(BN153,3))&lt;=--('Data Sheet'!$B$19))),
                --(INT('Data Sheet'!$A$19) &amp; "." &amp; LEFT(BN153,3)),
                --(INT('Data Sheet'!$B$19) &amp; "." &amp; LEFT(BN153,3))
            )
        ),
        "OK"
    )
)</f>
        <v>OK</v>
      </c>
      <c r="O153" s="23" t="str">
        <f>IF(BP153&lt;&gt;"",
    IF(INT('Data Sheet'!$A$19)=INT('Data Sheet'!$B$19),
        --(INT('Data Sheet'!$A$19) &amp; "." &amp; BP153),
        IF(AND((--(INT('Data Sheet'!$A$19) &amp; "." &amp; BP153)&gt;=--('Data Sheet'!$A$19)), (--(INT('Data Sheet'!$A$19) &amp; "." &amp; BP153)&lt;=--('Data Sheet'!$B$19))),
            --(INT('Data Sheet'!$A$19) &amp; "." &amp; BP153),
            --(INT('Data Sheet'!$B$19) &amp; "." &amp; BP153)
        )
    ),
    IF(BN153&lt;&gt;"",
        IF(INT('Data Sheet'!$A$19)=INT('Data Sheet'!$B$19),
            --(INT('Data Sheet'!$A$19) &amp; "." &amp; RIGHT(BN153,3)),
            IF(AND((--(INT('Data Sheet'!$A$19) &amp; "." &amp; RIGHT(BN153,3))&gt;=--('Data Sheet'!$A$19)), (--(INT('Data Sheet'!$A$19) &amp; "." &amp; RIGHT(BN153,3))&lt;=--('Data Sheet'!$B$19))),
                --(INT('Data Sheet'!$A$19) &amp; "." &amp; RIGHT(BN153,3)),
                --(INT('Data Sheet'!$B$19) &amp; "." &amp; RIGHT(BN153,3))
            )
        ),
        "OK"
    )
)</f>
        <v>OK</v>
      </c>
      <c r="P153" s="23" t="str">
        <f>IF(BR153&lt;&gt;"",
    IF(INT('Data Sheet'!$A$19)=INT('Data Sheet'!$B$15),
        --(INT('Data Sheet'!$A$15) &amp; "." &amp; BR153),
        IF(AND((--(INT('Data Sheet'!$A$15) &amp; "." &amp; BR153)&gt;=--('Data Sheet'!$A$15)), (--(INT('Data Sheet'!$A$15) &amp; "." &amp; BR153)&lt;=--('Data Sheet'!$B$15))),
            --(INT('Data Sheet'!$A$15) &amp; "." &amp; BR153),
            --(INT('Data Sheet'!$B$15) &amp; "." &amp; BR153)
        )
    ),
    IF(BQ153&lt;&gt;"",
        IF(INT('Data Sheet'!$A$15)=INT('Data Sheet'!$B$15),
            --(INT('Data Sheet'!$A$15) &amp; "." &amp; LEFT(BQ153,3)),
            IF(AND((--(INT('Data Sheet'!$A$15) &amp; "." &amp; LEFT(BQ153,3))&gt;=--('Data Sheet'!$A$15)), (--(INT('Data Sheet'!$A$15) &amp; "." &amp; LEFT(BQ153,3))&lt;=--('Data Sheet'!$B$15))),
                --(INT('Data Sheet'!$A$15) &amp; "." &amp; LEFT(BQ153,3)),
                --(INT('Data Sheet'!$B$15) &amp; "." &amp; LEFT(BQ153,3))
            )
        ),
        "OK"
    )
)</f>
        <v>OK</v>
      </c>
      <c r="Q153" s="23" t="str">
        <f>IF(BS153&lt;&gt;"",
    IF(INT('Data Sheet'!$A$19)=INT('Data Sheet'!$B$15),
        --(INT('Data Sheet'!$A$15) &amp; "." &amp; BS153),
        IF(AND((--(INT('Data Sheet'!$A$15) &amp; "." &amp; BS153)&gt;=--('Data Sheet'!$A$15)), (--(INT('Data Sheet'!$A$15) &amp; "." &amp; BS153)&lt;=--('Data Sheet'!$B$15))),
            --(INT('Data Sheet'!$A$15) &amp; "." &amp; BS153),
            --(INT('Data Sheet'!$B$15) &amp; "." &amp; BS153)
        )
    ),
    IF(BQ153&lt;&gt;"",
        IF(INT('Data Sheet'!$A$15)=INT('Data Sheet'!$B$15),
            --(INT('Data Sheet'!$A$15) &amp; "." &amp; RIGHT(BQ153,3)),
            IF(AND((--(INT('Data Sheet'!$A$15) &amp; "." &amp; RIGHT(BQ153,3))&gt;=--('Data Sheet'!$A$15)), (--(INT('Data Sheet'!$A$15) &amp; "." &amp; RIGHT(BQ153,3))&lt;=--('Data Sheet'!$B$15))),
                --(INT('Data Sheet'!$A$15) &amp; "." &amp; RIGHT(BQ153,3)),
                --(INT('Data Sheet'!$B$15) &amp; "." &amp; RIGHT(BQ153,3))
            )
        ),
        "OK"
    )
)</f>
        <v>OK</v>
      </c>
      <c r="R153" s="20"/>
      <c r="S153" s="20"/>
      <c r="T153" s="20"/>
      <c r="U153" s="20"/>
      <c r="V153" s="20"/>
      <c r="W153" s="20"/>
      <c r="X153" s="20"/>
      <c r="Y153" s="20"/>
      <c r="Z153" s="20"/>
      <c r="AA153" s="55"/>
      <c r="AB153" s="55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1"/>
      <c r="AR153" s="21"/>
      <c r="AS153" s="21"/>
      <c r="AT153" s="21"/>
      <c r="AU153" s="21"/>
      <c r="AV153" s="21"/>
      <c r="AW153" s="22"/>
      <c r="AX153" s="99"/>
      <c r="AY153" s="20"/>
      <c r="AZ153" s="20"/>
      <c r="BA153" s="22"/>
      <c r="BC153" s="80"/>
      <c r="BD153" s="80"/>
      <c r="BE153" s="80"/>
      <c r="BF153" s="80"/>
      <c r="BG153" s="2" t="str">
        <f t="shared" si="16"/>
        <v/>
      </c>
      <c r="BH153" s="78">
        <f t="shared" si="15"/>
        <v>0</v>
      </c>
    </row>
    <row r="154" spans="2:60" x14ac:dyDescent="0.2">
      <c r="B154" s="14">
        <f t="shared" si="4"/>
        <v>146</v>
      </c>
      <c r="C154" s="15" t="str">
        <f>CONCATENATE('Data Sheet'!$B$8,'Data Sheet'!$G$2)</f>
        <v>" HWDP</v>
      </c>
      <c r="D154" s="95" t="str">
        <f t="shared" si="17"/>
        <v/>
      </c>
      <c r="E154" s="15" t="str">
        <f>IF('Sum HWDP'!$D$10="TH-Hill DS-1 Vol 3 CAT 2: Clean and Visual Ends only","N/A","OK")</f>
        <v>OK</v>
      </c>
      <c r="F154" s="15" t="str">
        <f>IF('Sum HWDP'!$D$10="TH-Hill DS-1 Vol 3 CAT 2: Clean and Visual Ends only","N/A","OK")</f>
        <v>OK</v>
      </c>
      <c r="G154" s="17"/>
      <c r="H154" s="17"/>
      <c r="I154" s="17" t="s">
        <v>51</v>
      </c>
      <c r="J154" s="17" t="str">
        <f t="shared" si="18"/>
        <v>OK</v>
      </c>
      <c r="K154" s="17" t="str">
        <f t="shared" si="19"/>
        <v>OK</v>
      </c>
      <c r="L154" s="17" t="str">
        <f>IF('Data Sheet'!$B$9="NC-50","N/A","OK")</f>
        <v>OK</v>
      </c>
      <c r="M154" s="17" t="str">
        <f>IF('Data Sheet'!$B$9="NC-50","N/A","OK")</f>
        <v>OK</v>
      </c>
      <c r="N154" s="23" t="str">
        <f>IF(BO154&lt;&gt;"",
    IF(INT('Data Sheet'!$A$19)=INT('Data Sheet'!$B$19),
        --(INT('Data Sheet'!$A$19) &amp; "." &amp; BO154),
        IF(AND((--(INT('Data Sheet'!$A$19) &amp; "." &amp; BO154)&gt;=--('Data Sheet'!$A$19)), (--(INT('Data Sheet'!$A$19) &amp; "." &amp; BO154)&lt;=--('Data Sheet'!$B$19))),
            --(INT('Data Sheet'!$A$19) &amp; "." &amp; BO154),
            --(INT('Data Sheet'!$B$19) &amp; "." &amp; BO154)
        )
    ),
    IF(BN154&lt;&gt;"",
        IF(INT('Data Sheet'!$A$19)=INT('Data Sheet'!$B$19),
            --(INT('Data Sheet'!$A$19) &amp; "." &amp; LEFT(BN154,3)),
            IF(AND((--(INT('Data Sheet'!$A$19) &amp; "." &amp; LEFT(BN154,3))&gt;=--('Data Sheet'!$A$19)), (--(INT('Data Sheet'!$A$19) &amp; "." &amp; LEFT(BN154,3))&lt;=--('Data Sheet'!$B$19))),
                --(INT('Data Sheet'!$A$19) &amp; "." &amp; LEFT(BN154,3)),
                --(INT('Data Sheet'!$B$19) &amp; "." &amp; LEFT(BN154,3))
            )
        ),
        "OK"
    )
)</f>
        <v>OK</v>
      </c>
      <c r="O154" s="23" t="str">
        <f>IF(BP154&lt;&gt;"",
    IF(INT('Data Sheet'!$A$19)=INT('Data Sheet'!$B$19),
        --(INT('Data Sheet'!$A$19) &amp; "." &amp; BP154),
        IF(AND((--(INT('Data Sheet'!$A$19) &amp; "." &amp; BP154)&gt;=--('Data Sheet'!$A$19)), (--(INT('Data Sheet'!$A$19) &amp; "." &amp; BP154)&lt;=--('Data Sheet'!$B$19))),
            --(INT('Data Sheet'!$A$19) &amp; "." &amp; BP154),
            --(INT('Data Sheet'!$B$19) &amp; "." &amp; BP154)
        )
    ),
    IF(BN154&lt;&gt;"",
        IF(INT('Data Sheet'!$A$19)=INT('Data Sheet'!$B$19),
            --(INT('Data Sheet'!$A$19) &amp; "." &amp; RIGHT(BN154,3)),
            IF(AND((--(INT('Data Sheet'!$A$19) &amp; "." &amp; RIGHT(BN154,3))&gt;=--('Data Sheet'!$A$19)), (--(INT('Data Sheet'!$A$19) &amp; "." &amp; RIGHT(BN154,3))&lt;=--('Data Sheet'!$B$19))),
                --(INT('Data Sheet'!$A$19) &amp; "." &amp; RIGHT(BN154,3)),
                --(INT('Data Sheet'!$B$19) &amp; "." &amp; RIGHT(BN154,3))
            )
        ),
        "OK"
    )
)</f>
        <v>OK</v>
      </c>
      <c r="P154" s="23" t="str">
        <f>IF(BR154&lt;&gt;"",
    IF(INT('Data Sheet'!$A$19)=INT('Data Sheet'!$B$15),
        --(INT('Data Sheet'!$A$15) &amp; "." &amp; BR154),
        IF(AND((--(INT('Data Sheet'!$A$15) &amp; "." &amp; BR154)&gt;=--('Data Sheet'!$A$15)), (--(INT('Data Sheet'!$A$15) &amp; "." &amp; BR154)&lt;=--('Data Sheet'!$B$15))),
            --(INT('Data Sheet'!$A$15) &amp; "." &amp; BR154),
            --(INT('Data Sheet'!$B$15) &amp; "." &amp; BR154)
        )
    ),
    IF(BQ154&lt;&gt;"",
        IF(INT('Data Sheet'!$A$15)=INT('Data Sheet'!$B$15),
            --(INT('Data Sheet'!$A$15) &amp; "." &amp; LEFT(BQ154,3)),
            IF(AND((--(INT('Data Sheet'!$A$15) &amp; "." &amp; LEFT(BQ154,3))&gt;=--('Data Sheet'!$A$15)), (--(INT('Data Sheet'!$A$15) &amp; "." &amp; LEFT(BQ154,3))&lt;=--('Data Sheet'!$B$15))),
                --(INT('Data Sheet'!$A$15) &amp; "." &amp; LEFT(BQ154,3)),
                --(INT('Data Sheet'!$B$15) &amp; "." &amp; LEFT(BQ154,3))
            )
        ),
        "OK"
    )
)</f>
        <v>OK</v>
      </c>
      <c r="Q154" s="23" t="str">
        <f>IF(BS154&lt;&gt;"",
    IF(INT('Data Sheet'!$A$19)=INT('Data Sheet'!$B$15),
        --(INT('Data Sheet'!$A$15) &amp; "." &amp; BS154),
        IF(AND((--(INT('Data Sheet'!$A$15) &amp; "." &amp; BS154)&gt;=--('Data Sheet'!$A$15)), (--(INT('Data Sheet'!$A$15) &amp; "." &amp; BS154)&lt;=--('Data Sheet'!$B$15))),
            --(INT('Data Sheet'!$A$15) &amp; "." &amp; BS154),
            --(INT('Data Sheet'!$B$15) &amp; "." &amp; BS154)
        )
    ),
    IF(BQ154&lt;&gt;"",
        IF(INT('Data Sheet'!$A$15)=INT('Data Sheet'!$B$15),
            --(INT('Data Sheet'!$A$15) &amp; "." &amp; RIGHT(BQ154,3)),
            IF(AND((--(INT('Data Sheet'!$A$15) &amp; "." &amp; RIGHT(BQ154,3))&gt;=--('Data Sheet'!$A$15)), (--(INT('Data Sheet'!$A$15) &amp; "." &amp; RIGHT(BQ154,3))&lt;=--('Data Sheet'!$B$15))),
                --(INT('Data Sheet'!$A$15) &amp; "." &amp; RIGHT(BQ154,3)),
                --(INT('Data Sheet'!$B$15) &amp; "." &amp; RIGHT(BQ154,3))
            )
        ),
        "OK"
    )
)</f>
        <v>OK</v>
      </c>
      <c r="R154" s="20"/>
      <c r="S154" s="20"/>
      <c r="T154" s="20"/>
      <c r="U154" s="20"/>
      <c r="V154" s="20"/>
      <c r="W154" s="20"/>
      <c r="X154" s="20"/>
      <c r="Y154" s="20"/>
      <c r="Z154" s="20"/>
      <c r="AA154" s="55"/>
      <c r="AB154" s="55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1"/>
      <c r="AR154" s="21"/>
      <c r="AS154" s="21"/>
      <c r="AT154" s="21"/>
      <c r="AU154" s="21"/>
      <c r="AV154" s="21"/>
      <c r="AW154" s="22"/>
      <c r="AX154" s="99"/>
      <c r="AY154" s="20"/>
      <c r="AZ154" s="20"/>
      <c r="BA154" s="22"/>
      <c r="BC154" s="80"/>
      <c r="BD154" s="80"/>
      <c r="BE154" s="80"/>
      <c r="BF154" s="80"/>
      <c r="BG154" s="2" t="str">
        <f t="shared" si="16"/>
        <v/>
      </c>
      <c r="BH154" s="78">
        <f t="shared" si="15"/>
        <v>0</v>
      </c>
    </row>
    <row r="155" spans="2:60" x14ac:dyDescent="0.2">
      <c r="B155" s="14">
        <f t="shared" si="4"/>
        <v>147</v>
      </c>
      <c r="C155" s="15" t="str">
        <f>CONCATENATE('Data Sheet'!$B$8,'Data Sheet'!$G$2)</f>
        <v>" HWDP</v>
      </c>
      <c r="D155" s="95" t="str">
        <f t="shared" si="17"/>
        <v/>
      </c>
      <c r="E155" s="15" t="str">
        <f>IF('Sum HWDP'!$D$10="TH-Hill DS-1 Vol 3 CAT 2: Clean and Visual Ends only","N/A","OK")</f>
        <v>OK</v>
      </c>
      <c r="F155" s="15" t="str">
        <f>IF('Sum HWDP'!$D$10="TH-Hill DS-1 Vol 3 CAT 2: Clean and Visual Ends only","N/A","OK")</f>
        <v>OK</v>
      </c>
      <c r="G155" s="17"/>
      <c r="H155" s="17"/>
      <c r="I155" s="17" t="s">
        <v>51</v>
      </c>
      <c r="J155" s="17" t="str">
        <f t="shared" si="18"/>
        <v>OK</v>
      </c>
      <c r="K155" s="17" t="str">
        <f t="shared" si="19"/>
        <v>OK</v>
      </c>
      <c r="L155" s="17" t="str">
        <f>IF('Data Sheet'!$B$9="NC-50","N/A","OK")</f>
        <v>OK</v>
      </c>
      <c r="M155" s="17" t="str">
        <f>IF('Data Sheet'!$B$9="NC-50","N/A","OK")</f>
        <v>OK</v>
      </c>
      <c r="N155" s="23" t="str">
        <f>IF(BO155&lt;&gt;"",
    IF(INT('Data Sheet'!$A$19)=INT('Data Sheet'!$B$19),
        --(INT('Data Sheet'!$A$19) &amp; "." &amp; BO155),
        IF(AND((--(INT('Data Sheet'!$A$19) &amp; "." &amp; BO155)&gt;=--('Data Sheet'!$A$19)), (--(INT('Data Sheet'!$A$19) &amp; "." &amp; BO155)&lt;=--('Data Sheet'!$B$19))),
            --(INT('Data Sheet'!$A$19) &amp; "." &amp; BO155),
            --(INT('Data Sheet'!$B$19) &amp; "." &amp; BO155)
        )
    ),
    IF(BN155&lt;&gt;"",
        IF(INT('Data Sheet'!$A$19)=INT('Data Sheet'!$B$19),
            --(INT('Data Sheet'!$A$19) &amp; "." &amp; LEFT(BN155,3)),
            IF(AND((--(INT('Data Sheet'!$A$19) &amp; "." &amp; LEFT(BN155,3))&gt;=--('Data Sheet'!$A$19)), (--(INT('Data Sheet'!$A$19) &amp; "." &amp; LEFT(BN155,3))&lt;=--('Data Sheet'!$B$19))),
                --(INT('Data Sheet'!$A$19) &amp; "." &amp; LEFT(BN155,3)),
                --(INT('Data Sheet'!$B$19) &amp; "." &amp; LEFT(BN155,3))
            )
        ),
        "OK"
    )
)</f>
        <v>OK</v>
      </c>
      <c r="O155" s="23" t="str">
        <f>IF(BP155&lt;&gt;"",
    IF(INT('Data Sheet'!$A$19)=INT('Data Sheet'!$B$19),
        --(INT('Data Sheet'!$A$19) &amp; "." &amp; BP155),
        IF(AND((--(INT('Data Sheet'!$A$19) &amp; "." &amp; BP155)&gt;=--('Data Sheet'!$A$19)), (--(INT('Data Sheet'!$A$19) &amp; "." &amp; BP155)&lt;=--('Data Sheet'!$B$19))),
            --(INT('Data Sheet'!$A$19) &amp; "." &amp; BP155),
            --(INT('Data Sheet'!$B$19) &amp; "." &amp; BP155)
        )
    ),
    IF(BN155&lt;&gt;"",
        IF(INT('Data Sheet'!$A$19)=INT('Data Sheet'!$B$19),
            --(INT('Data Sheet'!$A$19) &amp; "." &amp; RIGHT(BN155,3)),
            IF(AND((--(INT('Data Sheet'!$A$19) &amp; "." &amp; RIGHT(BN155,3))&gt;=--('Data Sheet'!$A$19)), (--(INT('Data Sheet'!$A$19) &amp; "." &amp; RIGHT(BN155,3))&lt;=--('Data Sheet'!$B$19))),
                --(INT('Data Sheet'!$A$19) &amp; "." &amp; RIGHT(BN155,3)),
                --(INT('Data Sheet'!$B$19) &amp; "." &amp; RIGHT(BN155,3))
            )
        ),
        "OK"
    )
)</f>
        <v>OK</v>
      </c>
      <c r="P155" s="23" t="str">
        <f>IF(BR155&lt;&gt;"",
    IF(INT('Data Sheet'!$A$19)=INT('Data Sheet'!$B$15),
        --(INT('Data Sheet'!$A$15) &amp; "." &amp; BR155),
        IF(AND((--(INT('Data Sheet'!$A$15) &amp; "." &amp; BR155)&gt;=--('Data Sheet'!$A$15)), (--(INT('Data Sheet'!$A$15) &amp; "." &amp; BR155)&lt;=--('Data Sheet'!$B$15))),
            --(INT('Data Sheet'!$A$15) &amp; "." &amp; BR155),
            --(INT('Data Sheet'!$B$15) &amp; "." &amp; BR155)
        )
    ),
    IF(BQ155&lt;&gt;"",
        IF(INT('Data Sheet'!$A$15)=INT('Data Sheet'!$B$15),
            --(INT('Data Sheet'!$A$15) &amp; "." &amp; LEFT(BQ155,3)),
            IF(AND((--(INT('Data Sheet'!$A$15) &amp; "." &amp; LEFT(BQ155,3))&gt;=--('Data Sheet'!$A$15)), (--(INT('Data Sheet'!$A$15) &amp; "." &amp; LEFT(BQ155,3))&lt;=--('Data Sheet'!$B$15))),
                --(INT('Data Sheet'!$A$15) &amp; "." &amp; LEFT(BQ155,3)),
                --(INT('Data Sheet'!$B$15) &amp; "." &amp; LEFT(BQ155,3))
            )
        ),
        "OK"
    )
)</f>
        <v>OK</v>
      </c>
      <c r="Q155" s="23" t="str">
        <f>IF(BS155&lt;&gt;"",
    IF(INT('Data Sheet'!$A$19)=INT('Data Sheet'!$B$15),
        --(INT('Data Sheet'!$A$15) &amp; "." &amp; BS155),
        IF(AND((--(INT('Data Sheet'!$A$15) &amp; "." &amp; BS155)&gt;=--('Data Sheet'!$A$15)), (--(INT('Data Sheet'!$A$15) &amp; "." &amp; BS155)&lt;=--('Data Sheet'!$B$15))),
            --(INT('Data Sheet'!$A$15) &amp; "." &amp; BS155),
            --(INT('Data Sheet'!$B$15) &amp; "." &amp; BS155)
        )
    ),
    IF(BQ155&lt;&gt;"",
        IF(INT('Data Sheet'!$A$15)=INT('Data Sheet'!$B$15),
            --(INT('Data Sheet'!$A$15) &amp; "." &amp; RIGHT(BQ155,3)),
            IF(AND((--(INT('Data Sheet'!$A$15) &amp; "." &amp; RIGHT(BQ155,3))&gt;=--('Data Sheet'!$A$15)), (--(INT('Data Sheet'!$A$15) &amp; "." &amp; RIGHT(BQ155,3))&lt;=--('Data Sheet'!$B$15))),
                --(INT('Data Sheet'!$A$15) &amp; "." &amp; RIGHT(BQ155,3)),
                --(INT('Data Sheet'!$B$15) &amp; "." &amp; RIGHT(BQ155,3))
            )
        ),
        "OK"
    )
)</f>
        <v>OK</v>
      </c>
      <c r="R155" s="20"/>
      <c r="S155" s="20"/>
      <c r="T155" s="20"/>
      <c r="U155" s="20"/>
      <c r="V155" s="20"/>
      <c r="W155" s="20"/>
      <c r="X155" s="20"/>
      <c r="Y155" s="20"/>
      <c r="Z155" s="20"/>
      <c r="AA155" s="55"/>
      <c r="AB155" s="55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1"/>
      <c r="AR155" s="21"/>
      <c r="AS155" s="21"/>
      <c r="AT155" s="21"/>
      <c r="AU155" s="21"/>
      <c r="AV155" s="21"/>
      <c r="AW155" s="22"/>
      <c r="AX155" s="99"/>
      <c r="AY155" s="20"/>
      <c r="AZ155" s="20"/>
      <c r="BA155" s="22"/>
      <c r="BC155" s="80"/>
      <c r="BD155" s="80"/>
      <c r="BE155" s="80"/>
      <c r="BF155" s="80"/>
      <c r="BG155" s="2" t="str">
        <f t="shared" si="16"/>
        <v/>
      </c>
      <c r="BH155" s="78">
        <f t="shared" si="15"/>
        <v>0</v>
      </c>
    </row>
    <row r="156" spans="2:60" x14ac:dyDescent="0.2">
      <c r="B156" s="14">
        <f t="shared" si="4"/>
        <v>148</v>
      </c>
      <c r="C156" s="15" t="str">
        <f>CONCATENATE('Data Sheet'!$B$8,'Data Sheet'!$G$2)</f>
        <v>" HWDP</v>
      </c>
      <c r="D156" s="95" t="str">
        <f t="shared" si="17"/>
        <v/>
      </c>
      <c r="E156" s="15" t="str">
        <f>IF('Sum HWDP'!$D$10="TH-Hill DS-1 Vol 3 CAT 2: Clean and Visual Ends only","N/A","OK")</f>
        <v>OK</v>
      </c>
      <c r="F156" s="15" t="str">
        <f>IF('Sum HWDP'!$D$10="TH-Hill DS-1 Vol 3 CAT 2: Clean and Visual Ends only","N/A","OK")</f>
        <v>OK</v>
      </c>
      <c r="G156" s="17"/>
      <c r="H156" s="17"/>
      <c r="I156" s="17" t="s">
        <v>51</v>
      </c>
      <c r="J156" s="17" t="str">
        <f t="shared" si="18"/>
        <v>OK</v>
      </c>
      <c r="K156" s="17" t="str">
        <f t="shared" si="19"/>
        <v>OK</v>
      </c>
      <c r="L156" s="17" t="str">
        <f>IF('Data Sheet'!$B$9="NC-50","N/A","OK")</f>
        <v>OK</v>
      </c>
      <c r="M156" s="17" t="str">
        <f>IF('Data Sheet'!$B$9="NC-50","N/A","OK")</f>
        <v>OK</v>
      </c>
      <c r="N156" s="23" t="str">
        <f>IF(BO156&lt;&gt;"",
    IF(INT('Data Sheet'!$A$19)=INT('Data Sheet'!$B$19),
        --(INT('Data Sheet'!$A$19) &amp; "." &amp; BO156),
        IF(AND((--(INT('Data Sheet'!$A$19) &amp; "." &amp; BO156)&gt;=--('Data Sheet'!$A$19)), (--(INT('Data Sheet'!$A$19) &amp; "." &amp; BO156)&lt;=--('Data Sheet'!$B$19))),
            --(INT('Data Sheet'!$A$19) &amp; "." &amp; BO156),
            --(INT('Data Sheet'!$B$19) &amp; "." &amp; BO156)
        )
    ),
    IF(BN156&lt;&gt;"",
        IF(INT('Data Sheet'!$A$19)=INT('Data Sheet'!$B$19),
            --(INT('Data Sheet'!$A$19) &amp; "." &amp; LEFT(BN156,3)),
            IF(AND((--(INT('Data Sheet'!$A$19) &amp; "." &amp; LEFT(BN156,3))&gt;=--('Data Sheet'!$A$19)), (--(INT('Data Sheet'!$A$19) &amp; "." &amp; LEFT(BN156,3))&lt;=--('Data Sheet'!$B$19))),
                --(INT('Data Sheet'!$A$19) &amp; "." &amp; LEFT(BN156,3)),
                --(INT('Data Sheet'!$B$19) &amp; "." &amp; LEFT(BN156,3))
            )
        ),
        "OK"
    )
)</f>
        <v>OK</v>
      </c>
      <c r="O156" s="23" t="str">
        <f>IF(BP156&lt;&gt;"",
    IF(INT('Data Sheet'!$A$19)=INT('Data Sheet'!$B$19),
        --(INT('Data Sheet'!$A$19) &amp; "." &amp; BP156),
        IF(AND((--(INT('Data Sheet'!$A$19) &amp; "." &amp; BP156)&gt;=--('Data Sheet'!$A$19)), (--(INT('Data Sheet'!$A$19) &amp; "." &amp; BP156)&lt;=--('Data Sheet'!$B$19))),
            --(INT('Data Sheet'!$A$19) &amp; "." &amp; BP156),
            --(INT('Data Sheet'!$B$19) &amp; "." &amp; BP156)
        )
    ),
    IF(BN156&lt;&gt;"",
        IF(INT('Data Sheet'!$A$19)=INT('Data Sheet'!$B$19),
            --(INT('Data Sheet'!$A$19) &amp; "." &amp; RIGHT(BN156,3)),
            IF(AND((--(INT('Data Sheet'!$A$19) &amp; "." &amp; RIGHT(BN156,3))&gt;=--('Data Sheet'!$A$19)), (--(INT('Data Sheet'!$A$19) &amp; "." &amp; RIGHT(BN156,3))&lt;=--('Data Sheet'!$B$19))),
                --(INT('Data Sheet'!$A$19) &amp; "." &amp; RIGHT(BN156,3)),
                --(INT('Data Sheet'!$B$19) &amp; "." &amp; RIGHT(BN156,3))
            )
        ),
        "OK"
    )
)</f>
        <v>OK</v>
      </c>
      <c r="P156" s="23" t="str">
        <f>IF(BR156&lt;&gt;"",
    IF(INT('Data Sheet'!$A$19)=INT('Data Sheet'!$B$15),
        --(INT('Data Sheet'!$A$15) &amp; "." &amp; BR156),
        IF(AND((--(INT('Data Sheet'!$A$15) &amp; "." &amp; BR156)&gt;=--('Data Sheet'!$A$15)), (--(INT('Data Sheet'!$A$15) &amp; "." &amp; BR156)&lt;=--('Data Sheet'!$B$15))),
            --(INT('Data Sheet'!$A$15) &amp; "." &amp; BR156),
            --(INT('Data Sheet'!$B$15) &amp; "." &amp; BR156)
        )
    ),
    IF(BQ156&lt;&gt;"",
        IF(INT('Data Sheet'!$A$15)=INT('Data Sheet'!$B$15),
            --(INT('Data Sheet'!$A$15) &amp; "." &amp; LEFT(BQ156,3)),
            IF(AND((--(INT('Data Sheet'!$A$15) &amp; "." &amp; LEFT(BQ156,3))&gt;=--('Data Sheet'!$A$15)), (--(INT('Data Sheet'!$A$15) &amp; "." &amp; LEFT(BQ156,3))&lt;=--('Data Sheet'!$B$15))),
                --(INT('Data Sheet'!$A$15) &amp; "." &amp; LEFT(BQ156,3)),
                --(INT('Data Sheet'!$B$15) &amp; "." &amp; LEFT(BQ156,3))
            )
        ),
        "OK"
    )
)</f>
        <v>OK</v>
      </c>
      <c r="Q156" s="23" t="str">
        <f>IF(BS156&lt;&gt;"",
    IF(INT('Data Sheet'!$A$19)=INT('Data Sheet'!$B$15),
        --(INT('Data Sheet'!$A$15) &amp; "." &amp; BS156),
        IF(AND((--(INT('Data Sheet'!$A$15) &amp; "." &amp; BS156)&gt;=--('Data Sheet'!$A$15)), (--(INT('Data Sheet'!$A$15) &amp; "." &amp; BS156)&lt;=--('Data Sheet'!$B$15))),
            --(INT('Data Sheet'!$A$15) &amp; "." &amp; BS156),
            --(INT('Data Sheet'!$B$15) &amp; "." &amp; BS156)
        )
    ),
    IF(BQ156&lt;&gt;"",
        IF(INT('Data Sheet'!$A$15)=INT('Data Sheet'!$B$15),
            --(INT('Data Sheet'!$A$15) &amp; "." &amp; RIGHT(BQ156,3)),
            IF(AND((--(INT('Data Sheet'!$A$15) &amp; "." &amp; RIGHT(BQ156,3))&gt;=--('Data Sheet'!$A$15)), (--(INT('Data Sheet'!$A$15) &amp; "." &amp; RIGHT(BQ156,3))&lt;=--('Data Sheet'!$B$15))),
                --(INT('Data Sheet'!$A$15) &amp; "." &amp; RIGHT(BQ156,3)),
                --(INT('Data Sheet'!$B$15) &amp; "." &amp; RIGHT(BQ156,3))
            )
        ),
        "OK"
    )
)</f>
        <v>OK</v>
      </c>
      <c r="R156" s="20"/>
      <c r="S156" s="20"/>
      <c r="T156" s="20"/>
      <c r="U156" s="20"/>
      <c r="V156" s="20"/>
      <c r="W156" s="20"/>
      <c r="X156" s="20"/>
      <c r="Y156" s="20"/>
      <c r="Z156" s="20"/>
      <c r="AA156" s="55"/>
      <c r="AB156" s="55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1"/>
      <c r="AR156" s="21"/>
      <c r="AS156" s="21"/>
      <c r="AT156" s="21"/>
      <c r="AU156" s="21"/>
      <c r="AV156" s="21"/>
      <c r="AW156" s="22"/>
      <c r="AX156" s="99"/>
      <c r="AY156" s="20"/>
      <c r="AZ156" s="20"/>
      <c r="BA156" s="22"/>
      <c r="BC156" s="80"/>
      <c r="BD156" s="80"/>
      <c r="BE156" s="80"/>
      <c r="BF156" s="80"/>
      <c r="BG156" s="2" t="str">
        <f t="shared" si="16"/>
        <v/>
      </c>
      <c r="BH156" s="78">
        <f t="shared" si="15"/>
        <v>0</v>
      </c>
    </row>
    <row r="157" spans="2:60" x14ac:dyDescent="0.2">
      <c r="B157" s="14">
        <f t="shared" si="4"/>
        <v>149</v>
      </c>
      <c r="C157" s="15" t="str">
        <f>CONCATENATE('Data Sheet'!$B$8,'Data Sheet'!$G$2)</f>
        <v>" HWDP</v>
      </c>
      <c r="D157" s="95" t="str">
        <f t="shared" si="17"/>
        <v/>
      </c>
      <c r="E157" s="15" t="str">
        <f>IF('Sum HWDP'!$D$10="TH-Hill DS-1 Vol 3 CAT 2: Clean and Visual Ends only","N/A","OK")</f>
        <v>OK</v>
      </c>
      <c r="F157" s="15" t="str">
        <f>IF('Sum HWDP'!$D$10="TH-Hill DS-1 Vol 3 CAT 2: Clean and Visual Ends only","N/A","OK")</f>
        <v>OK</v>
      </c>
      <c r="G157" s="17"/>
      <c r="H157" s="17"/>
      <c r="I157" s="17" t="s">
        <v>51</v>
      </c>
      <c r="J157" s="17" t="str">
        <f t="shared" si="18"/>
        <v>OK</v>
      </c>
      <c r="K157" s="17" t="str">
        <f t="shared" si="19"/>
        <v>OK</v>
      </c>
      <c r="L157" s="17" t="str">
        <f>IF('Data Sheet'!$B$9="NC-50","N/A","OK")</f>
        <v>OK</v>
      </c>
      <c r="M157" s="17" t="str">
        <f>IF('Data Sheet'!$B$9="NC-50","N/A","OK")</f>
        <v>OK</v>
      </c>
      <c r="N157" s="23" t="str">
        <f>IF(BO157&lt;&gt;"",
    IF(INT('Data Sheet'!$A$19)=INT('Data Sheet'!$B$19),
        --(INT('Data Sheet'!$A$19) &amp; "." &amp; BO157),
        IF(AND((--(INT('Data Sheet'!$A$19) &amp; "." &amp; BO157)&gt;=--('Data Sheet'!$A$19)), (--(INT('Data Sheet'!$A$19) &amp; "." &amp; BO157)&lt;=--('Data Sheet'!$B$19))),
            --(INT('Data Sheet'!$A$19) &amp; "." &amp; BO157),
            --(INT('Data Sheet'!$B$19) &amp; "." &amp; BO157)
        )
    ),
    IF(BN157&lt;&gt;"",
        IF(INT('Data Sheet'!$A$19)=INT('Data Sheet'!$B$19),
            --(INT('Data Sheet'!$A$19) &amp; "." &amp; LEFT(BN157,3)),
            IF(AND((--(INT('Data Sheet'!$A$19) &amp; "." &amp; LEFT(BN157,3))&gt;=--('Data Sheet'!$A$19)), (--(INT('Data Sheet'!$A$19) &amp; "." &amp; LEFT(BN157,3))&lt;=--('Data Sheet'!$B$19))),
                --(INT('Data Sheet'!$A$19) &amp; "." &amp; LEFT(BN157,3)),
                --(INT('Data Sheet'!$B$19) &amp; "." &amp; LEFT(BN157,3))
            )
        ),
        "OK"
    )
)</f>
        <v>OK</v>
      </c>
      <c r="O157" s="23" t="str">
        <f>IF(BP157&lt;&gt;"",
    IF(INT('Data Sheet'!$A$19)=INT('Data Sheet'!$B$19),
        --(INT('Data Sheet'!$A$19) &amp; "." &amp; BP157),
        IF(AND((--(INT('Data Sheet'!$A$19) &amp; "." &amp; BP157)&gt;=--('Data Sheet'!$A$19)), (--(INT('Data Sheet'!$A$19) &amp; "." &amp; BP157)&lt;=--('Data Sheet'!$B$19))),
            --(INT('Data Sheet'!$A$19) &amp; "." &amp; BP157),
            --(INT('Data Sheet'!$B$19) &amp; "." &amp; BP157)
        )
    ),
    IF(BN157&lt;&gt;"",
        IF(INT('Data Sheet'!$A$19)=INT('Data Sheet'!$B$19),
            --(INT('Data Sheet'!$A$19) &amp; "." &amp; RIGHT(BN157,3)),
            IF(AND((--(INT('Data Sheet'!$A$19) &amp; "." &amp; RIGHT(BN157,3))&gt;=--('Data Sheet'!$A$19)), (--(INT('Data Sheet'!$A$19) &amp; "." &amp; RIGHT(BN157,3))&lt;=--('Data Sheet'!$B$19))),
                --(INT('Data Sheet'!$A$19) &amp; "." &amp; RIGHT(BN157,3)),
                --(INT('Data Sheet'!$B$19) &amp; "." &amp; RIGHT(BN157,3))
            )
        ),
        "OK"
    )
)</f>
        <v>OK</v>
      </c>
      <c r="P157" s="23" t="str">
        <f>IF(BR157&lt;&gt;"",
    IF(INT('Data Sheet'!$A$19)=INT('Data Sheet'!$B$15),
        --(INT('Data Sheet'!$A$15) &amp; "." &amp; BR157),
        IF(AND((--(INT('Data Sheet'!$A$15) &amp; "." &amp; BR157)&gt;=--('Data Sheet'!$A$15)), (--(INT('Data Sheet'!$A$15) &amp; "." &amp; BR157)&lt;=--('Data Sheet'!$B$15))),
            --(INT('Data Sheet'!$A$15) &amp; "." &amp; BR157),
            --(INT('Data Sheet'!$B$15) &amp; "." &amp; BR157)
        )
    ),
    IF(BQ157&lt;&gt;"",
        IF(INT('Data Sheet'!$A$15)=INT('Data Sheet'!$B$15),
            --(INT('Data Sheet'!$A$15) &amp; "." &amp; LEFT(BQ157,3)),
            IF(AND((--(INT('Data Sheet'!$A$15) &amp; "." &amp; LEFT(BQ157,3))&gt;=--('Data Sheet'!$A$15)), (--(INT('Data Sheet'!$A$15) &amp; "." &amp; LEFT(BQ157,3))&lt;=--('Data Sheet'!$B$15))),
                --(INT('Data Sheet'!$A$15) &amp; "." &amp; LEFT(BQ157,3)),
                --(INT('Data Sheet'!$B$15) &amp; "." &amp; LEFT(BQ157,3))
            )
        ),
        "OK"
    )
)</f>
        <v>OK</v>
      </c>
      <c r="Q157" s="23" t="str">
        <f>IF(BS157&lt;&gt;"",
    IF(INT('Data Sheet'!$A$19)=INT('Data Sheet'!$B$15),
        --(INT('Data Sheet'!$A$15) &amp; "." &amp; BS157),
        IF(AND((--(INT('Data Sheet'!$A$15) &amp; "." &amp; BS157)&gt;=--('Data Sheet'!$A$15)), (--(INT('Data Sheet'!$A$15) &amp; "." &amp; BS157)&lt;=--('Data Sheet'!$B$15))),
            --(INT('Data Sheet'!$A$15) &amp; "." &amp; BS157),
            --(INT('Data Sheet'!$B$15) &amp; "." &amp; BS157)
        )
    ),
    IF(BQ157&lt;&gt;"",
        IF(INT('Data Sheet'!$A$15)=INT('Data Sheet'!$B$15),
            --(INT('Data Sheet'!$A$15) &amp; "." &amp; RIGHT(BQ157,3)),
            IF(AND((--(INT('Data Sheet'!$A$15) &amp; "." &amp; RIGHT(BQ157,3))&gt;=--('Data Sheet'!$A$15)), (--(INT('Data Sheet'!$A$15) &amp; "." &amp; RIGHT(BQ157,3))&lt;=--('Data Sheet'!$B$15))),
                --(INT('Data Sheet'!$A$15) &amp; "." &amp; RIGHT(BQ157,3)),
                --(INT('Data Sheet'!$B$15) &amp; "." &amp; RIGHT(BQ157,3))
            )
        ),
        "OK"
    )
)</f>
        <v>OK</v>
      </c>
      <c r="R157" s="20"/>
      <c r="S157" s="20"/>
      <c r="T157" s="20"/>
      <c r="U157" s="20"/>
      <c r="V157" s="20"/>
      <c r="W157" s="20"/>
      <c r="X157" s="20"/>
      <c r="Y157" s="20"/>
      <c r="Z157" s="20"/>
      <c r="AA157" s="55"/>
      <c r="AB157" s="55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1"/>
      <c r="AR157" s="21"/>
      <c r="AS157" s="21"/>
      <c r="AT157" s="21"/>
      <c r="AU157" s="21"/>
      <c r="AV157" s="21"/>
      <c r="AW157" s="22"/>
      <c r="AX157" s="99"/>
      <c r="AY157" s="20"/>
      <c r="AZ157" s="20"/>
      <c r="BA157" s="22"/>
      <c r="BC157" s="80"/>
      <c r="BD157" s="80"/>
      <c r="BE157" s="80"/>
      <c r="BF157" s="80"/>
      <c r="BG157" s="2" t="str">
        <f t="shared" si="16"/>
        <v/>
      </c>
      <c r="BH157" s="78">
        <f t="shared" si="15"/>
        <v>0</v>
      </c>
    </row>
    <row r="158" spans="2:60" x14ac:dyDescent="0.2">
      <c r="B158" s="14">
        <f t="shared" si="4"/>
        <v>150</v>
      </c>
      <c r="C158" s="15" t="str">
        <f>CONCATENATE('Data Sheet'!$B$8,'Data Sheet'!$G$2)</f>
        <v>" HWDP</v>
      </c>
      <c r="D158" s="95" t="str">
        <f t="shared" si="17"/>
        <v/>
      </c>
      <c r="E158" s="15" t="str">
        <f>IF('Sum HWDP'!$D$10="TH-Hill DS-1 Vol 3 CAT 2: Clean and Visual Ends only","N/A","OK")</f>
        <v>OK</v>
      </c>
      <c r="F158" s="15" t="str">
        <f>IF('Sum HWDP'!$D$10="TH-Hill DS-1 Vol 3 CAT 2: Clean and Visual Ends only","N/A","OK")</f>
        <v>OK</v>
      </c>
      <c r="G158" s="17"/>
      <c r="H158" s="17"/>
      <c r="I158" s="17" t="s">
        <v>51</v>
      </c>
      <c r="J158" s="17" t="str">
        <f t="shared" si="18"/>
        <v>OK</v>
      </c>
      <c r="K158" s="17" t="str">
        <f t="shared" si="19"/>
        <v>OK</v>
      </c>
      <c r="L158" s="17" t="str">
        <f>IF('Data Sheet'!$B$9="NC-50","N/A","OK")</f>
        <v>OK</v>
      </c>
      <c r="M158" s="17" t="str">
        <f>IF('Data Sheet'!$B$9="NC-50","N/A","OK")</f>
        <v>OK</v>
      </c>
      <c r="N158" s="23" t="str">
        <f>IF(BO158&lt;&gt;"",
    IF(INT('Data Sheet'!$A$19)=INT('Data Sheet'!$B$19),
        --(INT('Data Sheet'!$A$19) &amp; "." &amp; BO158),
        IF(AND((--(INT('Data Sheet'!$A$19) &amp; "." &amp; BO158)&gt;=--('Data Sheet'!$A$19)), (--(INT('Data Sheet'!$A$19) &amp; "." &amp; BO158)&lt;=--('Data Sheet'!$B$19))),
            --(INT('Data Sheet'!$A$19) &amp; "." &amp; BO158),
            --(INT('Data Sheet'!$B$19) &amp; "." &amp; BO158)
        )
    ),
    IF(BN158&lt;&gt;"",
        IF(INT('Data Sheet'!$A$19)=INT('Data Sheet'!$B$19),
            --(INT('Data Sheet'!$A$19) &amp; "." &amp; LEFT(BN158,3)),
            IF(AND((--(INT('Data Sheet'!$A$19) &amp; "." &amp; LEFT(BN158,3))&gt;=--('Data Sheet'!$A$19)), (--(INT('Data Sheet'!$A$19) &amp; "." &amp; LEFT(BN158,3))&lt;=--('Data Sheet'!$B$19))),
                --(INT('Data Sheet'!$A$19) &amp; "." &amp; LEFT(BN158,3)),
                --(INT('Data Sheet'!$B$19) &amp; "." &amp; LEFT(BN158,3))
            )
        ),
        "OK"
    )
)</f>
        <v>OK</v>
      </c>
      <c r="O158" s="23" t="str">
        <f>IF(BP158&lt;&gt;"",
    IF(INT('Data Sheet'!$A$19)=INT('Data Sheet'!$B$19),
        --(INT('Data Sheet'!$A$19) &amp; "." &amp; BP158),
        IF(AND((--(INT('Data Sheet'!$A$19) &amp; "." &amp; BP158)&gt;=--('Data Sheet'!$A$19)), (--(INT('Data Sheet'!$A$19) &amp; "." &amp; BP158)&lt;=--('Data Sheet'!$B$19))),
            --(INT('Data Sheet'!$A$19) &amp; "." &amp; BP158),
            --(INT('Data Sheet'!$B$19) &amp; "." &amp; BP158)
        )
    ),
    IF(BN158&lt;&gt;"",
        IF(INT('Data Sheet'!$A$19)=INT('Data Sheet'!$B$19),
            --(INT('Data Sheet'!$A$19) &amp; "." &amp; RIGHT(BN158,3)),
            IF(AND((--(INT('Data Sheet'!$A$19) &amp; "." &amp; RIGHT(BN158,3))&gt;=--('Data Sheet'!$A$19)), (--(INT('Data Sheet'!$A$19) &amp; "." &amp; RIGHT(BN158,3))&lt;=--('Data Sheet'!$B$19))),
                --(INT('Data Sheet'!$A$19) &amp; "." &amp; RIGHT(BN158,3)),
                --(INT('Data Sheet'!$B$19) &amp; "." &amp; RIGHT(BN158,3))
            )
        ),
        "OK"
    )
)</f>
        <v>OK</v>
      </c>
      <c r="P158" s="23" t="str">
        <f>IF(BR158&lt;&gt;"",
    IF(INT('Data Sheet'!$A$19)=INT('Data Sheet'!$B$15),
        --(INT('Data Sheet'!$A$15) &amp; "." &amp; BR158),
        IF(AND((--(INT('Data Sheet'!$A$15) &amp; "." &amp; BR158)&gt;=--('Data Sheet'!$A$15)), (--(INT('Data Sheet'!$A$15) &amp; "." &amp; BR158)&lt;=--('Data Sheet'!$B$15))),
            --(INT('Data Sheet'!$A$15) &amp; "." &amp; BR158),
            --(INT('Data Sheet'!$B$15) &amp; "." &amp; BR158)
        )
    ),
    IF(BQ158&lt;&gt;"",
        IF(INT('Data Sheet'!$A$15)=INT('Data Sheet'!$B$15),
            --(INT('Data Sheet'!$A$15) &amp; "." &amp; LEFT(BQ158,3)),
            IF(AND((--(INT('Data Sheet'!$A$15) &amp; "." &amp; LEFT(BQ158,3))&gt;=--('Data Sheet'!$A$15)), (--(INT('Data Sheet'!$A$15) &amp; "." &amp; LEFT(BQ158,3))&lt;=--('Data Sheet'!$B$15))),
                --(INT('Data Sheet'!$A$15) &amp; "." &amp; LEFT(BQ158,3)),
                --(INT('Data Sheet'!$B$15) &amp; "." &amp; LEFT(BQ158,3))
            )
        ),
        "OK"
    )
)</f>
        <v>OK</v>
      </c>
      <c r="Q158" s="23" t="str">
        <f>IF(BS158&lt;&gt;"",
    IF(INT('Data Sheet'!$A$19)=INT('Data Sheet'!$B$15),
        --(INT('Data Sheet'!$A$15) &amp; "." &amp; BS158),
        IF(AND((--(INT('Data Sheet'!$A$15) &amp; "." &amp; BS158)&gt;=--('Data Sheet'!$A$15)), (--(INT('Data Sheet'!$A$15) &amp; "." &amp; BS158)&lt;=--('Data Sheet'!$B$15))),
            --(INT('Data Sheet'!$A$15) &amp; "." &amp; BS158),
            --(INT('Data Sheet'!$B$15) &amp; "." &amp; BS158)
        )
    ),
    IF(BQ158&lt;&gt;"",
        IF(INT('Data Sheet'!$A$15)=INT('Data Sheet'!$B$15),
            --(INT('Data Sheet'!$A$15) &amp; "." &amp; RIGHT(BQ158,3)),
            IF(AND((--(INT('Data Sheet'!$A$15) &amp; "." &amp; RIGHT(BQ158,3))&gt;=--('Data Sheet'!$A$15)), (--(INT('Data Sheet'!$A$15) &amp; "." &amp; RIGHT(BQ158,3))&lt;=--('Data Sheet'!$B$15))),
                --(INT('Data Sheet'!$A$15) &amp; "." &amp; RIGHT(BQ158,3)),
                --(INT('Data Sheet'!$B$15) &amp; "." &amp; RIGHT(BQ158,3))
            )
        ),
        "OK"
    )
)</f>
        <v>OK</v>
      </c>
      <c r="R158" s="20"/>
      <c r="S158" s="20"/>
      <c r="T158" s="20"/>
      <c r="U158" s="20"/>
      <c r="V158" s="20"/>
      <c r="W158" s="20"/>
      <c r="X158" s="20"/>
      <c r="Y158" s="20"/>
      <c r="Z158" s="20"/>
      <c r="AA158" s="55"/>
      <c r="AB158" s="55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1"/>
      <c r="AR158" s="21"/>
      <c r="AS158" s="21"/>
      <c r="AT158" s="21"/>
      <c r="AU158" s="21"/>
      <c r="AV158" s="21"/>
      <c r="AW158" s="22"/>
      <c r="AX158" s="99"/>
      <c r="AY158" s="20"/>
      <c r="AZ158" s="20"/>
      <c r="BA158" s="22"/>
      <c r="BC158" s="80"/>
      <c r="BD158" s="80"/>
      <c r="BE158" s="80"/>
      <c r="BF158" s="80"/>
      <c r="BG158" s="2" t="str">
        <f t="shared" si="16"/>
        <v/>
      </c>
      <c r="BH158" s="78">
        <f t="shared" si="15"/>
        <v>0</v>
      </c>
    </row>
    <row r="159" spans="2:60" x14ac:dyDescent="0.2">
      <c r="B159" s="14">
        <f t="shared" si="4"/>
        <v>151</v>
      </c>
      <c r="C159" s="15" t="str">
        <f>CONCATENATE('Data Sheet'!$B$8,'Data Sheet'!$G$2)</f>
        <v>" HWDP</v>
      </c>
      <c r="D159" s="95" t="str">
        <f t="shared" si="17"/>
        <v/>
      </c>
      <c r="E159" s="15" t="str">
        <f>IF('Sum HWDP'!$D$10="TH-Hill DS-1 Vol 3 CAT 2: Clean and Visual Ends only","N/A","OK")</f>
        <v>OK</v>
      </c>
      <c r="F159" s="15" t="str">
        <f>IF('Sum HWDP'!$D$10="TH-Hill DS-1 Vol 3 CAT 2: Clean and Visual Ends only","N/A","OK")</f>
        <v>OK</v>
      </c>
      <c r="G159" s="17"/>
      <c r="H159" s="17"/>
      <c r="I159" s="17" t="s">
        <v>51</v>
      </c>
      <c r="J159" s="17" t="str">
        <f t="shared" si="18"/>
        <v>OK</v>
      </c>
      <c r="K159" s="17" t="str">
        <f t="shared" si="19"/>
        <v>OK</v>
      </c>
      <c r="L159" s="17" t="str">
        <f>IF('Data Sheet'!$B$9="NC-50","N/A","OK")</f>
        <v>OK</v>
      </c>
      <c r="M159" s="17" t="str">
        <f>IF('Data Sheet'!$B$9="NC-50","N/A","OK")</f>
        <v>OK</v>
      </c>
      <c r="N159" s="23" t="str">
        <f>IF(BO159&lt;&gt;"",
    IF(INT('Data Sheet'!$A$19)=INT('Data Sheet'!$B$19),
        --(INT('Data Sheet'!$A$19) &amp; "." &amp; BO159),
        IF(AND((--(INT('Data Sheet'!$A$19) &amp; "." &amp; BO159)&gt;=--('Data Sheet'!$A$19)), (--(INT('Data Sheet'!$A$19) &amp; "." &amp; BO159)&lt;=--('Data Sheet'!$B$19))),
            --(INT('Data Sheet'!$A$19) &amp; "." &amp; BO159),
            --(INT('Data Sheet'!$B$19) &amp; "." &amp; BO159)
        )
    ),
    IF(BN159&lt;&gt;"",
        IF(INT('Data Sheet'!$A$19)=INT('Data Sheet'!$B$19),
            --(INT('Data Sheet'!$A$19) &amp; "." &amp; LEFT(BN159,3)),
            IF(AND((--(INT('Data Sheet'!$A$19) &amp; "." &amp; LEFT(BN159,3))&gt;=--('Data Sheet'!$A$19)), (--(INT('Data Sheet'!$A$19) &amp; "." &amp; LEFT(BN159,3))&lt;=--('Data Sheet'!$B$19))),
                --(INT('Data Sheet'!$A$19) &amp; "." &amp; LEFT(BN159,3)),
                --(INT('Data Sheet'!$B$19) &amp; "." &amp; LEFT(BN159,3))
            )
        ),
        "OK"
    )
)</f>
        <v>OK</v>
      </c>
      <c r="O159" s="23" t="str">
        <f>IF(BP159&lt;&gt;"",
    IF(INT('Data Sheet'!$A$19)=INT('Data Sheet'!$B$19),
        --(INT('Data Sheet'!$A$19) &amp; "." &amp; BP159),
        IF(AND((--(INT('Data Sheet'!$A$19) &amp; "." &amp; BP159)&gt;=--('Data Sheet'!$A$19)), (--(INT('Data Sheet'!$A$19) &amp; "." &amp; BP159)&lt;=--('Data Sheet'!$B$19))),
            --(INT('Data Sheet'!$A$19) &amp; "." &amp; BP159),
            --(INT('Data Sheet'!$B$19) &amp; "." &amp; BP159)
        )
    ),
    IF(BN159&lt;&gt;"",
        IF(INT('Data Sheet'!$A$19)=INT('Data Sheet'!$B$19),
            --(INT('Data Sheet'!$A$19) &amp; "." &amp; RIGHT(BN159,3)),
            IF(AND((--(INT('Data Sheet'!$A$19) &amp; "." &amp; RIGHT(BN159,3))&gt;=--('Data Sheet'!$A$19)), (--(INT('Data Sheet'!$A$19) &amp; "." &amp; RIGHT(BN159,3))&lt;=--('Data Sheet'!$B$19))),
                --(INT('Data Sheet'!$A$19) &amp; "." &amp; RIGHT(BN159,3)),
                --(INT('Data Sheet'!$B$19) &amp; "." &amp; RIGHT(BN159,3))
            )
        ),
        "OK"
    )
)</f>
        <v>OK</v>
      </c>
      <c r="P159" s="23" t="str">
        <f>IF(BR159&lt;&gt;"",
    IF(INT('Data Sheet'!$A$19)=INT('Data Sheet'!$B$15),
        --(INT('Data Sheet'!$A$15) &amp; "." &amp; BR159),
        IF(AND((--(INT('Data Sheet'!$A$15) &amp; "." &amp; BR159)&gt;=--('Data Sheet'!$A$15)), (--(INT('Data Sheet'!$A$15) &amp; "." &amp; BR159)&lt;=--('Data Sheet'!$B$15))),
            --(INT('Data Sheet'!$A$15) &amp; "." &amp; BR159),
            --(INT('Data Sheet'!$B$15) &amp; "." &amp; BR159)
        )
    ),
    IF(BQ159&lt;&gt;"",
        IF(INT('Data Sheet'!$A$15)=INT('Data Sheet'!$B$15),
            --(INT('Data Sheet'!$A$15) &amp; "." &amp; LEFT(BQ159,3)),
            IF(AND((--(INT('Data Sheet'!$A$15) &amp; "." &amp; LEFT(BQ159,3))&gt;=--('Data Sheet'!$A$15)), (--(INT('Data Sheet'!$A$15) &amp; "." &amp; LEFT(BQ159,3))&lt;=--('Data Sheet'!$B$15))),
                --(INT('Data Sheet'!$A$15) &amp; "." &amp; LEFT(BQ159,3)),
                --(INT('Data Sheet'!$B$15) &amp; "." &amp; LEFT(BQ159,3))
            )
        ),
        "OK"
    )
)</f>
        <v>OK</v>
      </c>
      <c r="Q159" s="23" t="str">
        <f>IF(BS159&lt;&gt;"",
    IF(INT('Data Sheet'!$A$19)=INT('Data Sheet'!$B$15),
        --(INT('Data Sheet'!$A$15) &amp; "." &amp; BS159),
        IF(AND((--(INT('Data Sheet'!$A$15) &amp; "." &amp; BS159)&gt;=--('Data Sheet'!$A$15)), (--(INT('Data Sheet'!$A$15) &amp; "." &amp; BS159)&lt;=--('Data Sheet'!$B$15))),
            --(INT('Data Sheet'!$A$15) &amp; "." &amp; BS159),
            --(INT('Data Sheet'!$B$15) &amp; "." &amp; BS159)
        )
    ),
    IF(BQ159&lt;&gt;"",
        IF(INT('Data Sheet'!$A$15)=INT('Data Sheet'!$B$15),
            --(INT('Data Sheet'!$A$15) &amp; "." &amp; RIGHT(BQ159,3)),
            IF(AND((--(INT('Data Sheet'!$A$15) &amp; "." &amp; RIGHT(BQ159,3))&gt;=--('Data Sheet'!$A$15)), (--(INT('Data Sheet'!$A$15) &amp; "." &amp; RIGHT(BQ159,3))&lt;=--('Data Sheet'!$B$15))),
                --(INT('Data Sheet'!$A$15) &amp; "." &amp; RIGHT(BQ159,3)),
                --(INT('Data Sheet'!$B$15) &amp; "." &amp; RIGHT(BQ159,3))
            )
        ),
        "OK"
    )
)</f>
        <v>OK</v>
      </c>
      <c r="R159" s="20"/>
      <c r="S159" s="20"/>
      <c r="T159" s="20"/>
      <c r="U159" s="20"/>
      <c r="V159" s="20"/>
      <c r="W159" s="20"/>
      <c r="X159" s="20"/>
      <c r="Y159" s="20"/>
      <c r="Z159" s="20"/>
      <c r="AA159" s="55"/>
      <c r="AB159" s="55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1"/>
      <c r="AR159" s="21"/>
      <c r="AS159" s="21"/>
      <c r="AT159" s="21"/>
      <c r="AU159" s="21"/>
      <c r="AV159" s="21"/>
      <c r="AW159" s="22"/>
      <c r="AX159" s="99"/>
      <c r="AY159" s="20"/>
      <c r="AZ159" s="20"/>
      <c r="BA159" s="22"/>
      <c r="BC159" s="80"/>
      <c r="BD159" s="80"/>
      <c r="BE159" s="80"/>
      <c r="BF159" s="80"/>
      <c r="BG159" s="2" t="str">
        <f t="shared" si="16"/>
        <v/>
      </c>
      <c r="BH159" s="78">
        <f t="shared" si="15"/>
        <v>0</v>
      </c>
    </row>
    <row r="160" spans="2:60" x14ac:dyDescent="0.2">
      <c r="B160" s="14">
        <f t="shared" si="4"/>
        <v>152</v>
      </c>
      <c r="C160" s="15" t="str">
        <f>CONCATENATE('Data Sheet'!$B$8,'Data Sheet'!$G$2)</f>
        <v>" HWDP</v>
      </c>
      <c r="D160" s="95" t="str">
        <f t="shared" si="17"/>
        <v/>
      </c>
      <c r="E160" s="15" t="str">
        <f>IF('Sum HWDP'!$D$10="TH-Hill DS-1 Vol 3 CAT 2: Clean and Visual Ends only","N/A","OK")</f>
        <v>OK</v>
      </c>
      <c r="F160" s="15" t="str">
        <f>IF('Sum HWDP'!$D$10="TH-Hill DS-1 Vol 3 CAT 2: Clean and Visual Ends only","N/A","OK")</f>
        <v>OK</v>
      </c>
      <c r="G160" s="17"/>
      <c r="H160" s="17"/>
      <c r="I160" s="17" t="s">
        <v>51</v>
      </c>
      <c r="J160" s="17" t="str">
        <f t="shared" si="18"/>
        <v>OK</v>
      </c>
      <c r="K160" s="17" t="str">
        <f t="shared" si="19"/>
        <v>OK</v>
      </c>
      <c r="L160" s="17" t="str">
        <f>IF('Data Sheet'!$B$9="NC-50","N/A","OK")</f>
        <v>OK</v>
      </c>
      <c r="M160" s="17" t="str">
        <f>IF('Data Sheet'!$B$9="NC-50","N/A","OK")</f>
        <v>OK</v>
      </c>
      <c r="N160" s="23" t="str">
        <f>IF(BO160&lt;&gt;"",
    IF(INT('Data Sheet'!$A$19)=INT('Data Sheet'!$B$19),
        --(INT('Data Sheet'!$A$19) &amp; "." &amp; BO160),
        IF(AND((--(INT('Data Sheet'!$A$19) &amp; "." &amp; BO160)&gt;=--('Data Sheet'!$A$19)), (--(INT('Data Sheet'!$A$19) &amp; "." &amp; BO160)&lt;=--('Data Sheet'!$B$19))),
            --(INT('Data Sheet'!$A$19) &amp; "." &amp; BO160),
            --(INT('Data Sheet'!$B$19) &amp; "." &amp; BO160)
        )
    ),
    IF(BN160&lt;&gt;"",
        IF(INT('Data Sheet'!$A$19)=INT('Data Sheet'!$B$19),
            --(INT('Data Sheet'!$A$19) &amp; "." &amp; LEFT(BN160,3)),
            IF(AND((--(INT('Data Sheet'!$A$19) &amp; "." &amp; LEFT(BN160,3))&gt;=--('Data Sheet'!$A$19)), (--(INT('Data Sheet'!$A$19) &amp; "." &amp; LEFT(BN160,3))&lt;=--('Data Sheet'!$B$19))),
                --(INT('Data Sheet'!$A$19) &amp; "." &amp; LEFT(BN160,3)),
                --(INT('Data Sheet'!$B$19) &amp; "." &amp; LEFT(BN160,3))
            )
        ),
        "OK"
    )
)</f>
        <v>OK</v>
      </c>
      <c r="O160" s="23" t="str">
        <f>IF(BP160&lt;&gt;"",
    IF(INT('Data Sheet'!$A$19)=INT('Data Sheet'!$B$19),
        --(INT('Data Sheet'!$A$19) &amp; "." &amp; BP160),
        IF(AND((--(INT('Data Sheet'!$A$19) &amp; "." &amp; BP160)&gt;=--('Data Sheet'!$A$19)), (--(INT('Data Sheet'!$A$19) &amp; "." &amp; BP160)&lt;=--('Data Sheet'!$B$19))),
            --(INT('Data Sheet'!$A$19) &amp; "." &amp; BP160),
            --(INT('Data Sheet'!$B$19) &amp; "." &amp; BP160)
        )
    ),
    IF(BN160&lt;&gt;"",
        IF(INT('Data Sheet'!$A$19)=INT('Data Sheet'!$B$19),
            --(INT('Data Sheet'!$A$19) &amp; "." &amp; RIGHT(BN160,3)),
            IF(AND((--(INT('Data Sheet'!$A$19) &amp; "." &amp; RIGHT(BN160,3))&gt;=--('Data Sheet'!$A$19)), (--(INT('Data Sheet'!$A$19) &amp; "." &amp; RIGHT(BN160,3))&lt;=--('Data Sheet'!$B$19))),
                --(INT('Data Sheet'!$A$19) &amp; "." &amp; RIGHT(BN160,3)),
                --(INT('Data Sheet'!$B$19) &amp; "." &amp; RIGHT(BN160,3))
            )
        ),
        "OK"
    )
)</f>
        <v>OK</v>
      </c>
      <c r="P160" s="23" t="str">
        <f>IF(BR160&lt;&gt;"",
    IF(INT('Data Sheet'!$A$19)=INT('Data Sheet'!$B$15),
        --(INT('Data Sheet'!$A$15) &amp; "." &amp; BR160),
        IF(AND((--(INT('Data Sheet'!$A$15) &amp; "." &amp; BR160)&gt;=--('Data Sheet'!$A$15)), (--(INT('Data Sheet'!$A$15) &amp; "." &amp; BR160)&lt;=--('Data Sheet'!$B$15))),
            --(INT('Data Sheet'!$A$15) &amp; "." &amp; BR160),
            --(INT('Data Sheet'!$B$15) &amp; "." &amp; BR160)
        )
    ),
    IF(BQ160&lt;&gt;"",
        IF(INT('Data Sheet'!$A$15)=INT('Data Sheet'!$B$15),
            --(INT('Data Sheet'!$A$15) &amp; "." &amp; LEFT(BQ160,3)),
            IF(AND((--(INT('Data Sheet'!$A$15) &amp; "." &amp; LEFT(BQ160,3))&gt;=--('Data Sheet'!$A$15)), (--(INT('Data Sheet'!$A$15) &amp; "." &amp; LEFT(BQ160,3))&lt;=--('Data Sheet'!$B$15))),
                --(INT('Data Sheet'!$A$15) &amp; "." &amp; LEFT(BQ160,3)),
                --(INT('Data Sheet'!$B$15) &amp; "." &amp; LEFT(BQ160,3))
            )
        ),
        "OK"
    )
)</f>
        <v>OK</v>
      </c>
      <c r="Q160" s="23" t="str">
        <f>IF(BS160&lt;&gt;"",
    IF(INT('Data Sheet'!$A$19)=INT('Data Sheet'!$B$15),
        --(INT('Data Sheet'!$A$15) &amp; "." &amp; BS160),
        IF(AND((--(INT('Data Sheet'!$A$15) &amp; "." &amp; BS160)&gt;=--('Data Sheet'!$A$15)), (--(INT('Data Sheet'!$A$15) &amp; "." &amp; BS160)&lt;=--('Data Sheet'!$B$15))),
            --(INT('Data Sheet'!$A$15) &amp; "." &amp; BS160),
            --(INT('Data Sheet'!$B$15) &amp; "." &amp; BS160)
        )
    ),
    IF(BQ160&lt;&gt;"",
        IF(INT('Data Sheet'!$A$15)=INT('Data Sheet'!$B$15),
            --(INT('Data Sheet'!$A$15) &amp; "." &amp; RIGHT(BQ160,3)),
            IF(AND((--(INT('Data Sheet'!$A$15) &amp; "." &amp; RIGHT(BQ160,3))&gt;=--('Data Sheet'!$A$15)), (--(INT('Data Sheet'!$A$15) &amp; "." &amp; RIGHT(BQ160,3))&lt;=--('Data Sheet'!$B$15))),
                --(INT('Data Sheet'!$A$15) &amp; "." &amp; RIGHT(BQ160,3)),
                --(INT('Data Sheet'!$B$15) &amp; "." &amp; RIGHT(BQ160,3))
            )
        ),
        "OK"
    )
)</f>
        <v>OK</v>
      </c>
      <c r="R160" s="20"/>
      <c r="S160" s="20"/>
      <c r="T160" s="20"/>
      <c r="U160" s="20"/>
      <c r="V160" s="20"/>
      <c r="W160" s="20"/>
      <c r="X160" s="20"/>
      <c r="Y160" s="20"/>
      <c r="Z160" s="20"/>
      <c r="AA160" s="55"/>
      <c r="AB160" s="55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1"/>
      <c r="AR160" s="21"/>
      <c r="AS160" s="21"/>
      <c r="AT160" s="21"/>
      <c r="AU160" s="21"/>
      <c r="AV160" s="21"/>
      <c r="AW160" s="22"/>
      <c r="AX160" s="99"/>
      <c r="AY160" s="20"/>
      <c r="AZ160" s="20"/>
      <c r="BA160" s="22"/>
      <c r="BC160" s="80"/>
      <c r="BD160" s="80"/>
      <c r="BE160" s="80"/>
      <c r="BF160" s="80"/>
      <c r="BG160" s="2" t="str">
        <f t="shared" si="16"/>
        <v/>
      </c>
      <c r="BH160" s="78">
        <f t="shared" si="15"/>
        <v>0</v>
      </c>
    </row>
    <row r="161" spans="2:60" x14ac:dyDescent="0.2">
      <c r="B161" s="14">
        <f t="shared" si="4"/>
        <v>153</v>
      </c>
      <c r="C161" s="15" t="str">
        <f>CONCATENATE('Data Sheet'!$B$8,'Data Sheet'!$G$2)</f>
        <v>" HWDP</v>
      </c>
      <c r="D161" s="95" t="str">
        <f t="shared" si="17"/>
        <v/>
      </c>
      <c r="E161" s="15" t="str">
        <f>IF('Sum HWDP'!$D$10="TH-Hill DS-1 Vol 3 CAT 2: Clean and Visual Ends only","N/A","OK")</f>
        <v>OK</v>
      </c>
      <c r="F161" s="15" t="str">
        <f>IF('Sum HWDP'!$D$10="TH-Hill DS-1 Vol 3 CAT 2: Clean and Visual Ends only","N/A","OK")</f>
        <v>OK</v>
      </c>
      <c r="G161" s="17"/>
      <c r="H161" s="17"/>
      <c r="I161" s="17" t="s">
        <v>51</v>
      </c>
      <c r="J161" s="17" t="str">
        <f t="shared" si="18"/>
        <v>OK</v>
      </c>
      <c r="K161" s="17" t="str">
        <f t="shared" si="19"/>
        <v>OK</v>
      </c>
      <c r="L161" s="17" t="str">
        <f>IF('Data Sheet'!$B$9="NC-50","N/A","OK")</f>
        <v>OK</v>
      </c>
      <c r="M161" s="17" t="str">
        <f>IF('Data Sheet'!$B$9="NC-50","N/A","OK")</f>
        <v>OK</v>
      </c>
      <c r="N161" s="23" t="str">
        <f>IF(BO161&lt;&gt;"",
    IF(INT('Data Sheet'!$A$19)=INT('Data Sheet'!$B$19),
        --(INT('Data Sheet'!$A$19) &amp; "." &amp; BO161),
        IF(AND((--(INT('Data Sheet'!$A$19) &amp; "." &amp; BO161)&gt;=--('Data Sheet'!$A$19)), (--(INT('Data Sheet'!$A$19) &amp; "." &amp; BO161)&lt;=--('Data Sheet'!$B$19))),
            --(INT('Data Sheet'!$A$19) &amp; "." &amp; BO161),
            --(INT('Data Sheet'!$B$19) &amp; "." &amp; BO161)
        )
    ),
    IF(BN161&lt;&gt;"",
        IF(INT('Data Sheet'!$A$19)=INT('Data Sheet'!$B$19),
            --(INT('Data Sheet'!$A$19) &amp; "." &amp; LEFT(BN161,3)),
            IF(AND((--(INT('Data Sheet'!$A$19) &amp; "." &amp; LEFT(BN161,3))&gt;=--('Data Sheet'!$A$19)), (--(INT('Data Sheet'!$A$19) &amp; "." &amp; LEFT(BN161,3))&lt;=--('Data Sheet'!$B$19))),
                --(INT('Data Sheet'!$A$19) &amp; "." &amp; LEFT(BN161,3)),
                --(INT('Data Sheet'!$B$19) &amp; "." &amp; LEFT(BN161,3))
            )
        ),
        "OK"
    )
)</f>
        <v>OK</v>
      </c>
      <c r="O161" s="23" t="str">
        <f>IF(BP161&lt;&gt;"",
    IF(INT('Data Sheet'!$A$19)=INT('Data Sheet'!$B$19),
        --(INT('Data Sheet'!$A$19) &amp; "." &amp; BP161),
        IF(AND((--(INT('Data Sheet'!$A$19) &amp; "." &amp; BP161)&gt;=--('Data Sheet'!$A$19)), (--(INT('Data Sheet'!$A$19) &amp; "." &amp; BP161)&lt;=--('Data Sheet'!$B$19))),
            --(INT('Data Sheet'!$A$19) &amp; "." &amp; BP161),
            --(INT('Data Sheet'!$B$19) &amp; "." &amp; BP161)
        )
    ),
    IF(BN161&lt;&gt;"",
        IF(INT('Data Sheet'!$A$19)=INT('Data Sheet'!$B$19),
            --(INT('Data Sheet'!$A$19) &amp; "." &amp; RIGHT(BN161,3)),
            IF(AND((--(INT('Data Sheet'!$A$19) &amp; "." &amp; RIGHT(BN161,3))&gt;=--('Data Sheet'!$A$19)), (--(INT('Data Sheet'!$A$19) &amp; "." &amp; RIGHT(BN161,3))&lt;=--('Data Sheet'!$B$19))),
                --(INT('Data Sheet'!$A$19) &amp; "." &amp; RIGHT(BN161,3)),
                --(INT('Data Sheet'!$B$19) &amp; "." &amp; RIGHT(BN161,3))
            )
        ),
        "OK"
    )
)</f>
        <v>OK</v>
      </c>
      <c r="P161" s="23" t="str">
        <f>IF(BR161&lt;&gt;"",
    IF(INT('Data Sheet'!$A$19)=INT('Data Sheet'!$B$15),
        --(INT('Data Sheet'!$A$15) &amp; "." &amp; BR161),
        IF(AND((--(INT('Data Sheet'!$A$15) &amp; "." &amp; BR161)&gt;=--('Data Sheet'!$A$15)), (--(INT('Data Sheet'!$A$15) &amp; "." &amp; BR161)&lt;=--('Data Sheet'!$B$15))),
            --(INT('Data Sheet'!$A$15) &amp; "." &amp; BR161),
            --(INT('Data Sheet'!$B$15) &amp; "." &amp; BR161)
        )
    ),
    IF(BQ161&lt;&gt;"",
        IF(INT('Data Sheet'!$A$15)=INT('Data Sheet'!$B$15),
            --(INT('Data Sheet'!$A$15) &amp; "." &amp; LEFT(BQ161,3)),
            IF(AND((--(INT('Data Sheet'!$A$15) &amp; "." &amp; LEFT(BQ161,3))&gt;=--('Data Sheet'!$A$15)), (--(INT('Data Sheet'!$A$15) &amp; "." &amp; LEFT(BQ161,3))&lt;=--('Data Sheet'!$B$15))),
                --(INT('Data Sheet'!$A$15) &amp; "." &amp; LEFT(BQ161,3)),
                --(INT('Data Sheet'!$B$15) &amp; "." &amp; LEFT(BQ161,3))
            )
        ),
        "OK"
    )
)</f>
        <v>OK</v>
      </c>
      <c r="Q161" s="23" t="str">
        <f>IF(BS161&lt;&gt;"",
    IF(INT('Data Sheet'!$A$19)=INT('Data Sheet'!$B$15),
        --(INT('Data Sheet'!$A$15) &amp; "." &amp; BS161),
        IF(AND((--(INT('Data Sheet'!$A$15) &amp; "." &amp; BS161)&gt;=--('Data Sheet'!$A$15)), (--(INT('Data Sheet'!$A$15) &amp; "." &amp; BS161)&lt;=--('Data Sheet'!$B$15))),
            --(INT('Data Sheet'!$A$15) &amp; "." &amp; BS161),
            --(INT('Data Sheet'!$B$15) &amp; "." &amp; BS161)
        )
    ),
    IF(BQ161&lt;&gt;"",
        IF(INT('Data Sheet'!$A$15)=INT('Data Sheet'!$B$15),
            --(INT('Data Sheet'!$A$15) &amp; "." &amp; RIGHT(BQ161,3)),
            IF(AND((--(INT('Data Sheet'!$A$15) &amp; "." &amp; RIGHT(BQ161,3))&gt;=--('Data Sheet'!$A$15)), (--(INT('Data Sheet'!$A$15) &amp; "." &amp; RIGHT(BQ161,3))&lt;=--('Data Sheet'!$B$15))),
                --(INT('Data Sheet'!$A$15) &amp; "." &amp; RIGHT(BQ161,3)),
                --(INT('Data Sheet'!$B$15) &amp; "." &amp; RIGHT(BQ161,3))
            )
        ),
        "OK"
    )
)</f>
        <v>OK</v>
      </c>
      <c r="R161" s="20"/>
      <c r="S161" s="20"/>
      <c r="T161" s="20"/>
      <c r="U161" s="20"/>
      <c r="V161" s="20"/>
      <c r="W161" s="20"/>
      <c r="X161" s="20"/>
      <c r="Y161" s="20"/>
      <c r="Z161" s="20"/>
      <c r="AA161" s="55"/>
      <c r="AB161" s="55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1"/>
      <c r="AR161" s="21"/>
      <c r="AS161" s="21"/>
      <c r="AT161" s="21"/>
      <c r="AU161" s="21"/>
      <c r="AV161" s="21"/>
      <c r="AW161" s="22"/>
      <c r="AX161" s="99"/>
      <c r="AY161" s="20"/>
      <c r="AZ161" s="20"/>
      <c r="BA161" s="22"/>
      <c r="BC161" s="80"/>
      <c r="BD161" s="80"/>
      <c r="BE161" s="80"/>
      <c r="BF161" s="80"/>
      <c r="BG161" s="2" t="str">
        <f t="shared" si="16"/>
        <v/>
      </c>
      <c r="BH161" s="78">
        <f t="shared" si="15"/>
        <v>0</v>
      </c>
    </row>
    <row r="162" spans="2:60" x14ac:dyDescent="0.2">
      <c r="B162" s="14">
        <f t="shared" si="4"/>
        <v>154</v>
      </c>
      <c r="C162" s="15" t="str">
        <f>CONCATENATE('Data Sheet'!$B$8,'Data Sheet'!$G$2)</f>
        <v>" HWDP</v>
      </c>
      <c r="D162" s="95" t="str">
        <f t="shared" si="17"/>
        <v/>
      </c>
      <c r="E162" s="15" t="str">
        <f>IF('Sum HWDP'!$D$10="TH-Hill DS-1 Vol 3 CAT 2: Clean and Visual Ends only","N/A","OK")</f>
        <v>OK</v>
      </c>
      <c r="F162" s="15" t="str">
        <f>IF('Sum HWDP'!$D$10="TH-Hill DS-1 Vol 3 CAT 2: Clean and Visual Ends only","N/A","OK")</f>
        <v>OK</v>
      </c>
      <c r="G162" s="17"/>
      <c r="H162" s="17"/>
      <c r="I162" s="17" t="s">
        <v>51</v>
      </c>
      <c r="J162" s="17" t="str">
        <f t="shared" si="18"/>
        <v>OK</v>
      </c>
      <c r="K162" s="17" t="str">
        <f t="shared" si="19"/>
        <v>OK</v>
      </c>
      <c r="L162" s="17" t="str">
        <f>IF('Data Sheet'!$B$9="NC-50","N/A","OK")</f>
        <v>OK</v>
      </c>
      <c r="M162" s="17" t="str">
        <f>IF('Data Sheet'!$B$9="NC-50","N/A","OK")</f>
        <v>OK</v>
      </c>
      <c r="N162" s="23" t="str">
        <f>IF(BO162&lt;&gt;"",
    IF(INT('Data Sheet'!$A$19)=INT('Data Sheet'!$B$19),
        --(INT('Data Sheet'!$A$19) &amp; "." &amp; BO162),
        IF(AND((--(INT('Data Sheet'!$A$19) &amp; "." &amp; BO162)&gt;=--('Data Sheet'!$A$19)), (--(INT('Data Sheet'!$A$19) &amp; "." &amp; BO162)&lt;=--('Data Sheet'!$B$19))),
            --(INT('Data Sheet'!$A$19) &amp; "." &amp; BO162),
            --(INT('Data Sheet'!$B$19) &amp; "." &amp; BO162)
        )
    ),
    IF(BN162&lt;&gt;"",
        IF(INT('Data Sheet'!$A$19)=INT('Data Sheet'!$B$19),
            --(INT('Data Sheet'!$A$19) &amp; "." &amp; LEFT(BN162,3)),
            IF(AND((--(INT('Data Sheet'!$A$19) &amp; "." &amp; LEFT(BN162,3))&gt;=--('Data Sheet'!$A$19)), (--(INT('Data Sheet'!$A$19) &amp; "." &amp; LEFT(BN162,3))&lt;=--('Data Sheet'!$B$19))),
                --(INT('Data Sheet'!$A$19) &amp; "." &amp; LEFT(BN162,3)),
                --(INT('Data Sheet'!$B$19) &amp; "." &amp; LEFT(BN162,3))
            )
        ),
        "OK"
    )
)</f>
        <v>OK</v>
      </c>
      <c r="O162" s="23" t="str">
        <f>IF(BP162&lt;&gt;"",
    IF(INT('Data Sheet'!$A$19)=INT('Data Sheet'!$B$19),
        --(INT('Data Sheet'!$A$19) &amp; "." &amp; BP162),
        IF(AND((--(INT('Data Sheet'!$A$19) &amp; "." &amp; BP162)&gt;=--('Data Sheet'!$A$19)), (--(INT('Data Sheet'!$A$19) &amp; "." &amp; BP162)&lt;=--('Data Sheet'!$B$19))),
            --(INT('Data Sheet'!$A$19) &amp; "." &amp; BP162),
            --(INT('Data Sheet'!$B$19) &amp; "." &amp; BP162)
        )
    ),
    IF(BN162&lt;&gt;"",
        IF(INT('Data Sheet'!$A$19)=INT('Data Sheet'!$B$19),
            --(INT('Data Sheet'!$A$19) &amp; "." &amp; RIGHT(BN162,3)),
            IF(AND((--(INT('Data Sheet'!$A$19) &amp; "." &amp; RIGHT(BN162,3))&gt;=--('Data Sheet'!$A$19)), (--(INT('Data Sheet'!$A$19) &amp; "." &amp; RIGHT(BN162,3))&lt;=--('Data Sheet'!$B$19))),
                --(INT('Data Sheet'!$A$19) &amp; "." &amp; RIGHT(BN162,3)),
                --(INT('Data Sheet'!$B$19) &amp; "." &amp; RIGHT(BN162,3))
            )
        ),
        "OK"
    )
)</f>
        <v>OK</v>
      </c>
      <c r="P162" s="23" t="str">
        <f>IF(BR162&lt;&gt;"",
    IF(INT('Data Sheet'!$A$19)=INT('Data Sheet'!$B$15),
        --(INT('Data Sheet'!$A$15) &amp; "." &amp; BR162),
        IF(AND((--(INT('Data Sheet'!$A$15) &amp; "." &amp; BR162)&gt;=--('Data Sheet'!$A$15)), (--(INT('Data Sheet'!$A$15) &amp; "." &amp; BR162)&lt;=--('Data Sheet'!$B$15))),
            --(INT('Data Sheet'!$A$15) &amp; "." &amp; BR162),
            --(INT('Data Sheet'!$B$15) &amp; "." &amp; BR162)
        )
    ),
    IF(BQ162&lt;&gt;"",
        IF(INT('Data Sheet'!$A$15)=INT('Data Sheet'!$B$15),
            --(INT('Data Sheet'!$A$15) &amp; "." &amp; LEFT(BQ162,3)),
            IF(AND((--(INT('Data Sheet'!$A$15) &amp; "." &amp; LEFT(BQ162,3))&gt;=--('Data Sheet'!$A$15)), (--(INT('Data Sheet'!$A$15) &amp; "." &amp; LEFT(BQ162,3))&lt;=--('Data Sheet'!$B$15))),
                --(INT('Data Sheet'!$A$15) &amp; "." &amp; LEFT(BQ162,3)),
                --(INT('Data Sheet'!$B$15) &amp; "." &amp; LEFT(BQ162,3))
            )
        ),
        "OK"
    )
)</f>
        <v>OK</v>
      </c>
      <c r="Q162" s="23" t="str">
        <f>IF(BS162&lt;&gt;"",
    IF(INT('Data Sheet'!$A$19)=INT('Data Sheet'!$B$15),
        --(INT('Data Sheet'!$A$15) &amp; "." &amp; BS162),
        IF(AND((--(INT('Data Sheet'!$A$15) &amp; "." &amp; BS162)&gt;=--('Data Sheet'!$A$15)), (--(INT('Data Sheet'!$A$15) &amp; "." &amp; BS162)&lt;=--('Data Sheet'!$B$15))),
            --(INT('Data Sheet'!$A$15) &amp; "." &amp; BS162),
            --(INT('Data Sheet'!$B$15) &amp; "." &amp; BS162)
        )
    ),
    IF(BQ162&lt;&gt;"",
        IF(INT('Data Sheet'!$A$15)=INT('Data Sheet'!$B$15),
            --(INT('Data Sheet'!$A$15) &amp; "." &amp; RIGHT(BQ162,3)),
            IF(AND((--(INT('Data Sheet'!$A$15) &amp; "." &amp; RIGHT(BQ162,3))&gt;=--('Data Sheet'!$A$15)), (--(INT('Data Sheet'!$A$15) &amp; "." &amp; RIGHT(BQ162,3))&lt;=--('Data Sheet'!$B$15))),
                --(INT('Data Sheet'!$A$15) &amp; "." &amp; RIGHT(BQ162,3)),
                --(INT('Data Sheet'!$B$15) &amp; "." &amp; RIGHT(BQ162,3))
            )
        ),
        "OK"
    )
)</f>
        <v>OK</v>
      </c>
      <c r="R162" s="20"/>
      <c r="S162" s="20"/>
      <c r="T162" s="20"/>
      <c r="U162" s="20"/>
      <c r="V162" s="20"/>
      <c r="W162" s="20"/>
      <c r="X162" s="20"/>
      <c r="Y162" s="20"/>
      <c r="Z162" s="20"/>
      <c r="AA162" s="55"/>
      <c r="AB162" s="55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1"/>
      <c r="AR162" s="21"/>
      <c r="AS162" s="21"/>
      <c r="AT162" s="21"/>
      <c r="AU162" s="21"/>
      <c r="AV162" s="21"/>
      <c r="AW162" s="22"/>
      <c r="AX162" s="99"/>
      <c r="AY162" s="20"/>
      <c r="AZ162" s="20"/>
      <c r="BA162" s="22"/>
      <c r="BC162" s="80"/>
      <c r="BD162" s="80"/>
      <c r="BE162" s="80"/>
      <c r="BF162" s="80"/>
      <c r="BG162" s="2" t="str">
        <f t="shared" si="16"/>
        <v/>
      </c>
      <c r="BH162" s="78">
        <f t="shared" si="15"/>
        <v>0</v>
      </c>
    </row>
    <row r="163" spans="2:60" x14ac:dyDescent="0.2">
      <c r="B163" s="14">
        <f t="shared" si="4"/>
        <v>155</v>
      </c>
      <c r="C163" s="15" t="str">
        <f>CONCATENATE('Data Sheet'!$B$8,'Data Sheet'!$G$2)</f>
        <v>" HWDP</v>
      </c>
      <c r="D163" s="95" t="str">
        <f t="shared" si="17"/>
        <v/>
      </c>
      <c r="E163" s="15" t="str">
        <f>IF('Sum HWDP'!$D$10="TH-Hill DS-1 Vol 3 CAT 2: Clean and Visual Ends only","N/A","OK")</f>
        <v>OK</v>
      </c>
      <c r="F163" s="15" t="str">
        <f>IF('Sum HWDP'!$D$10="TH-Hill DS-1 Vol 3 CAT 2: Clean and Visual Ends only","N/A","OK")</f>
        <v>OK</v>
      </c>
      <c r="G163" s="17"/>
      <c r="H163" s="17"/>
      <c r="I163" s="17" t="s">
        <v>51</v>
      </c>
      <c r="J163" s="17" t="str">
        <f t="shared" si="18"/>
        <v>OK</v>
      </c>
      <c r="K163" s="17" t="str">
        <f t="shared" si="19"/>
        <v>OK</v>
      </c>
      <c r="L163" s="17" t="str">
        <f>IF('Data Sheet'!$B$9="NC-50","N/A","OK")</f>
        <v>OK</v>
      </c>
      <c r="M163" s="17" t="str">
        <f>IF('Data Sheet'!$B$9="NC-50","N/A","OK")</f>
        <v>OK</v>
      </c>
      <c r="N163" s="23" t="str">
        <f>IF(BO163&lt;&gt;"",
    IF(INT('Data Sheet'!$A$19)=INT('Data Sheet'!$B$19),
        --(INT('Data Sheet'!$A$19) &amp; "." &amp; BO163),
        IF(AND((--(INT('Data Sheet'!$A$19) &amp; "." &amp; BO163)&gt;=--('Data Sheet'!$A$19)), (--(INT('Data Sheet'!$A$19) &amp; "." &amp; BO163)&lt;=--('Data Sheet'!$B$19))),
            --(INT('Data Sheet'!$A$19) &amp; "." &amp; BO163),
            --(INT('Data Sheet'!$B$19) &amp; "." &amp; BO163)
        )
    ),
    IF(BN163&lt;&gt;"",
        IF(INT('Data Sheet'!$A$19)=INT('Data Sheet'!$B$19),
            --(INT('Data Sheet'!$A$19) &amp; "." &amp; LEFT(BN163,3)),
            IF(AND((--(INT('Data Sheet'!$A$19) &amp; "." &amp; LEFT(BN163,3))&gt;=--('Data Sheet'!$A$19)), (--(INT('Data Sheet'!$A$19) &amp; "." &amp; LEFT(BN163,3))&lt;=--('Data Sheet'!$B$19))),
                --(INT('Data Sheet'!$A$19) &amp; "." &amp; LEFT(BN163,3)),
                --(INT('Data Sheet'!$B$19) &amp; "." &amp; LEFT(BN163,3))
            )
        ),
        "OK"
    )
)</f>
        <v>OK</v>
      </c>
      <c r="O163" s="23" t="str">
        <f>IF(BP163&lt;&gt;"",
    IF(INT('Data Sheet'!$A$19)=INT('Data Sheet'!$B$19),
        --(INT('Data Sheet'!$A$19) &amp; "." &amp; BP163),
        IF(AND((--(INT('Data Sheet'!$A$19) &amp; "." &amp; BP163)&gt;=--('Data Sheet'!$A$19)), (--(INT('Data Sheet'!$A$19) &amp; "." &amp; BP163)&lt;=--('Data Sheet'!$B$19))),
            --(INT('Data Sheet'!$A$19) &amp; "." &amp; BP163),
            --(INT('Data Sheet'!$B$19) &amp; "." &amp; BP163)
        )
    ),
    IF(BN163&lt;&gt;"",
        IF(INT('Data Sheet'!$A$19)=INT('Data Sheet'!$B$19),
            --(INT('Data Sheet'!$A$19) &amp; "." &amp; RIGHT(BN163,3)),
            IF(AND((--(INT('Data Sheet'!$A$19) &amp; "." &amp; RIGHT(BN163,3))&gt;=--('Data Sheet'!$A$19)), (--(INT('Data Sheet'!$A$19) &amp; "." &amp; RIGHT(BN163,3))&lt;=--('Data Sheet'!$B$19))),
                --(INT('Data Sheet'!$A$19) &amp; "." &amp; RIGHT(BN163,3)),
                --(INT('Data Sheet'!$B$19) &amp; "." &amp; RIGHT(BN163,3))
            )
        ),
        "OK"
    )
)</f>
        <v>OK</v>
      </c>
      <c r="P163" s="23" t="str">
        <f>IF(BR163&lt;&gt;"",
    IF(INT('Data Sheet'!$A$19)=INT('Data Sheet'!$B$15),
        --(INT('Data Sheet'!$A$15) &amp; "." &amp; BR163),
        IF(AND((--(INT('Data Sheet'!$A$15) &amp; "." &amp; BR163)&gt;=--('Data Sheet'!$A$15)), (--(INT('Data Sheet'!$A$15) &amp; "." &amp; BR163)&lt;=--('Data Sheet'!$B$15))),
            --(INT('Data Sheet'!$A$15) &amp; "." &amp; BR163),
            --(INT('Data Sheet'!$B$15) &amp; "." &amp; BR163)
        )
    ),
    IF(BQ163&lt;&gt;"",
        IF(INT('Data Sheet'!$A$15)=INT('Data Sheet'!$B$15),
            --(INT('Data Sheet'!$A$15) &amp; "." &amp; LEFT(BQ163,3)),
            IF(AND((--(INT('Data Sheet'!$A$15) &amp; "." &amp; LEFT(BQ163,3))&gt;=--('Data Sheet'!$A$15)), (--(INT('Data Sheet'!$A$15) &amp; "." &amp; LEFT(BQ163,3))&lt;=--('Data Sheet'!$B$15))),
                --(INT('Data Sheet'!$A$15) &amp; "." &amp; LEFT(BQ163,3)),
                --(INT('Data Sheet'!$B$15) &amp; "." &amp; LEFT(BQ163,3))
            )
        ),
        "OK"
    )
)</f>
        <v>OK</v>
      </c>
      <c r="Q163" s="23" t="str">
        <f>IF(BS163&lt;&gt;"",
    IF(INT('Data Sheet'!$A$19)=INT('Data Sheet'!$B$15),
        --(INT('Data Sheet'!$A$15) &amp; "." &amp; BS163),
        IF(AND((--(INT('Data Sheet'!$A$15) &amp; "." &amp; BS163)&gt;=--('Data Sheet'!$A$15)), (--(INT('Data Sheet'!$A$15) &amp; "." &amp; BS163)&lt;=--('Data Sheet'!$B$15))),
            --(INT('Data Sheet'!$A$15) &amp; "." &amp; BS163),
            --(INT('Data Sheet'!$B$15) &amp; "." &amp; BS163)
        )
    ),
    IF(BQ163&lt;&gt;"",
        IF(INT('Data Sheet'!$A$15)=INT('Data Sheet'!$B$15),
            --(INT('Data Sheet'!$A$15) &amp; "." &amp; RIGHT(BQ163,3)),
            IF(AND((--(INT('Data Sheet'!$A$15) &amp; "." &amp; RIGHT(BQ163,3))&gt;=--('Data Sheet'!$A$15)), (--(INT('Data Sheet'!$A$15) &amp; "." &amp; RIGHT(BQ163,3))&lt;=--('Data Sheet'!$B$15))),
                --(INT('Data Sheet'!$A$15) &amp; "." &amp; RIGHT(BQ163,3)),
                --(INT('Data Sheet'!$B$15) &amp; "." &amp; RIGHT(BQ163,3))
            )
        ),
        "OK"
    )
)</f>
        <v>OK</v>
      </c>
      <c r="R163" s="20"/>
      <c r="S163" s="20"/>
      <c r="T163" s="20"/>
      <c r="U163" s="20"/>
      <c r="V163" s="20"/>
      <c r="W163" s="20"/>
      <c r="X163" s="20"/>
      <c r="Y163" s="20"/>
      <c r="Z163" s="20"/>
      <c r="AA163" s="55"/>
      <c r="AB163" s="55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1"/>
      <c r="AR163" s="21"/>
      <c r="AS163" s="21"/>
      <c r="AT163" s="21"/>
      <c r="AU163" s="21"/>
      <c r="AV163" s="21"/>
      <c r="AW163" s="22"/>
      <c r="AX163" s="99"/>
      <c r="AY163" s="20"/>
      <c r="AZ163" s="20"/>
      <c r="BA163" s="22"/>
      <c r="BC163" s="80"/>
      <c r="BD163" s="80"/>
      <c r="BE163" s="80"/>
      <c r="BF163" s="80"/>
      <c r="BG163" s="2" t="str">
        <f t="shared" si="16"/>
        <v/>
      </c>
      <c r="BH163" s="78">
        <f t="shared" si="15"/>
        <v>0</v>
      </c>
    </row>
    <row r="164" spans="2:60" x14ac:dyDescent="0.2">
      <c r="B164" s="14">
        <f t="shared" si="4"/>
        <v>156</v>
      </c>
      <c r="C164" s="15" t="str">
        <f>CONCATENATE('Data Sheet'!$B$8,'Data Sheet'!$G$2)</f>
        <v>" HWDP</v>
      </c>
      <c r="D164" s="95" t="str">
        <f t="shared" si="17"/>
        <v/>
      </c>
      <c r="E164" s="15" t="str">
        <f>IF('Sum HWDP'!$D$10="TH-Hill DS-1 Vol 3 CAT 2: Clean and Visual Ends only","N/A","OK")</f>
        <v>OK</v>
      </c>
      <c r="F164" s="15" t="str">
        <f>IF('Sum HWDP'!$D$10="TH-Hill DS-1 Vol 3 CAT 2: Clean and Visual Ends only","N/A","OK")</f>
        <v>OK</v>
      </c>
      <c r="G164" s="17"/>
      <c r="H164" s="17"/>
      <c r="I164" s="17" t="s">
        <v>51</v>
      </c>
      <c r="J164" s="17" t="str">
        <f t="shared" si="18"/>
        <v>OK</v>
      </c>
      <c r="K164" s="17" t="str">
        <f t="shared" si="19"/>
        <v>OK</v>
      </c>
      <c r="L164" s="17" t="str">
        <f>IF('Data Sheet'!$B$9="NC-50","N/A","OK")</f>
        <v>OK</v>
      </c>
      <c r="M164" s="17" t="str">
        <f>IF('Data Sheet'!$B$9="NC-50","N/A","OK")</f>
        <v>OK</v>
      </c>
      <c r="N164" s="23" t="str">
        <f>IF(BO164&lt;&gt;"",
    IF(INT('Data Sheet'!$A$19)=INT('Data Sheet'!$B$19),
        --(INT('Data Sheet'!$A$19) &amp; "." &amp; BO164),
        IF(AND((--(INT('Data Sheet'!$A$19) &amp; "." &amp; BO164)&gt;=--('Data Sheet'!$A$19)), (--(INT('Data Sheet'!$A$19) &amp; "." &amp; BO164)&lt;=--('Data Sheet'!$B$19))),
            --(INT('Data Sheet'!$A$19) &amp; "." &amp; BO164),
            --(INT('Data Sheet'!$B$19) &amp; "." &amp; BO164)
        )
    ),
    IF(BN164&lt;&gt;"",
        IF(INT('Data Sheet'!$A$19)=INT('Data Sheet'!$B$19),
            --(INT('Data Sheet'!$A$19) &amp; "." &amp; LEFT(BN164,3)),
            IF(AND((--(INT('Data Sheet'!$A$19) &amp; "." &amp; LEFT(BN164,3))&gt;=--('Data Sheet'!$A$19)), (--(INT('Data Sheet'!$A$19) &amp; "." &amp; LEFT(BN164,3))&lt;=--('Data Sheet'!$B$19))),
                --(INT('Data Sheet'!$A$19) &amp; "." &amp; LEFT(BN164,3)),
                --(INT('Data Sheet'!$B$19) &amp; "." &amp; LEFT(BN164,3))
            )
        ),
        "OK"
    )
)</f>
        <v>OK</v>
      </c>
      <c r="O164" s="23" t="str">
        <f>IF(BP164&lt;&gt;"",
    IF(INT('Data Sheet'!$A$19)=INT('Data Sheet'!$B$19),
        --(INT('Data Sheet'!$A$19) &amp; "." &amp; BP164),
        IF(AND((--(INT('Data Sheet'!$A$19) &amp; "." &amp; BP164)&gt;=--('Data Sheet'!$A$19)), (--(INT('Data Sheet'!$A$19) &amp; "." &amp; BP164)&lt;=--('Data Sheet'!$B$19))),
            --(INT('Data Sheet'!$A$19) &amp; "." &amp; BP164),
            --(INT('Data Sheet'!$B$19) &amp; "." &amp; BP164)
        )
    ),
    IF(BN164&lt;&gt;"",
        IF(INT('Data Sheet'!$A$19)=INT('Data Sheet'!$B$19),
            --(INT('Data Sheet'!$A$19) &amp; "." &amp; RIGHT(BN164,3)),
            IF(AND((--(INT('Data Sheet'!$A$19) &amp; "." &amp; RIGHT(BN164,3))&gt;=--('Data Sheet'!$A$19)), (--(INT('Data Sheet'!$A$19) &amp; "." &amp; RIGHT(BN164,3))&lt;=--('Data Sheet'!$B$19))),
                --(INT('Data Sheet'!$A$19) &amp; "." &amp; RIGHT(BN164,3)),
                --(INT('Data Sheet'!$B$19) &amp; "." &amp; RIGHT(BN164,3))
            )
        ),
        "OK"
    )
)</f>
        <v>OK</v>
      </c>
      <c r="P164" s="23" t="str">
        <f>IF(BR164&lt;&gt;"",
    IF(INT('Data Sheet'!$A$19)=INT('Data Sheet'!$B$15),
        --(INT('Data Sheet'!$A$15) &amp; "." &amp; BR164),
        IF(AND((--(INT('Data Sheet'!$A$15) &amp; "." &amp; BR164)&gt;=--('Data Sheet'!$A$15)), (--(INT('Data Sheet'!$A$15) &amp; "." &amp; BR164)&lt;=--('Data Sheet'!$B$15))),
            --(INT('Data Sheet'!$A$15) &amp; "." &amp; BR164),
            --(INT('Data Sheet'!$B$15) &amp; "." &amp; BR164)
        )
    ),
    IF(BQ164&lt;&gt;"",
        IF(INT('Data Sheet'!$A$15)=INT('Data Sheet'!$B$15),
            --(INT('Data Sheet'!$A$15) &amp; "." &amp; LEFT(BQ164,3)),
            IF(AND((--(INT('Data Sheet'!$A$15) &amp; "." &amp; LEFT(BQ164,3))&gt;=--('Data Sheet'!$A$15)), (--(INT('Data Sheet'!$A$15) &amp; "." &amp; LEFT(BQ164,3))&lt;=--('Data Sheet'!$B$15))),
                --(INT('Data Sheet'!$A$15) &amp; "." &amp; LEFT(BQ164,3)),
                --(INT('Data Sheet'!$B$15) &amp; "." &amp; LEFT(BQ164,3))
            )
        ),
        "OK"
    )
)</f>
        <v>OK</v>
      </c>
      <c r="Q164" s="23" t="str">
        <f>IF(BS164&lt;&gt;"",
    IF(INT('Data Sheet'!$A$19)=INT('Data Sheet'!$B$15),
        --(INT('Data Sheet'!$A$15) &amp; "." &amp; BS164),
        IF(AND((--(INT('Data Sheet'!$A$15) &amp; "." &amp; BS164)&gt;=--('Data Sheet'!$A$15)), (--(INT('Data Sheet'!$A$15) &amp; "." &amp; BS164)&lt;=--('Data Sheet'!$B$15))),
            --(INT('Data Sheet'!$A$15) &amp; "." &amp; BS164),
            --(INT('Data Sheet'!$B$15) &amp; "." &amp; BS164)
        )
    ),
    IF(BQ164&lt;&gt;"",
        IF(INT('Data Sheet'!$A$15)=INT('Data Sheet'!$B$15),
            --(INT('Data Sheet'!$A$15) &amp; "." &amp; RIGHT(BQ164,3)),
            IF(AND((--(INT('Data Sheet'!$A$15) &amp; "." &amp; RIGHT(BQ164,3))&gt;=--('Data Sheet'!$A$15)), (--(INT('Data Sheet'!$A$15) &amp; "." &amp; RIGHT(BQ164,3))&lt;=--('Data Sheet'!$B$15))),
                --(INT('Data Sheet'!$A$15) &amp; "." &amp; RIGHT(BQ164,3)),
                --(INT('Data Sheet'!$B$15) &amp; "." &amp; RIGHT(BQ164,3))
            )
        ),
        "OK"
    )
)</f>
        <v>OK</v>
      </c>
      <c r="R164" s="20"/>
      <c r="S164" s="20"/>
      <c r="T164" s="20"/>
      <c r="U164" s="20"/>
      <c r="V164" s="20"/>
      <c r="W164" s="20"/>
      <c r="X164" s="20"/>
      <c r="Y164" s="20"/>
      <c r="Z164" s="20"/>
      <c r="AA164" s="55"/>
      <c r="AB164" s="55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1"/>
      <c r="AR164" s="21"/>
      <c r="AS164" s="21"/>
      <c r="AT164" s="21"/>
      <c r="AU164" s="21"/>
      <c r="AV164" s="21"/>
      <c r="AW164" s="22"/>
      <c r="AX164" s="99"/>
      <c r="AY164" s="20"/>
      <c r="AZ164" s="20"/>
      <c r="BA164" s="22"/>
      <c r="BC164" s="80"/>
      <c r="BD164" s="80"/>
      <c r="BE164" s="80"/>
      <c r="BF164" s="80"/>
      <c r="BG164" s="2" t="str">
        <f t="shared" si="16"/>
        <v/>
      </c>
      <c r="BH164" s="78">
        <f t="shared" si="15"/>
        <v>0</v>
      </c>
    </row>
    <row r="165" spans="2:60" x14ac:dyDescent="0.2">
      <c r="B165" s="14">
        <f t="shared" si="4"/>
        <v>157</v>
      </c>
      <c r="C165" s="15" t="str">
        <f>CONCATENATE('Data Sheet'!$B$8,'Data Sheet'!$G$2)</f>
        <v>" HWDP</v>
      </c>
      <c r="D165" s="95" t="str">
        <f t="shared" si="17"/>
        <v/>
      </c>
      <c r="E165" s="15" t="str">
        <f>IF('Sum HWDP'!$D$10="TH-Hill DS-1 Vol 3 CAT 2: Clean and Visual Ends only","N/A","OK")</f>
        <v>OK</v>
      </c>
      <c r="F165" s="15" t="str">
        <f>IF('Sum HWDP'!$D$10="TH-Hill DS-1 Vol 3 CAT 2: Clean and Visual Ends only","N/A","OK")</f>
        <v>OK</v>
      </c>
      <c r="G165" s="17"/>
      <c r="H165" s="17"/>
      <c r="I165" s="17" t="s">
        <v>51</v>
      </c>
      <c r="J165" s="17" t="str">
        <f t="shared" si="18"/>
        <v>OK</v>
      </c>
      <c r="K165" s="17" t="str">
        <f t="shared" si="19"/>
        <v>OK</v>
      </c>
      <c r="L165" s="17" t="str">
        <f>IF('Data Sheet'!$B$9="NC-50","N/A","OK")</f>
        <v>OK</v>
      </c>
      <c r="M165" s="17" t="str">
        <f>IF('Data Sheet'!$B$9="NC-50","N/A","OK")</f>
        <v>OK</v>
      </c>
      <c r="N165" s="23" t="str">
        <f>IF(BO165&lt;&gt;"",
    IF(INT('Data Sheet'!$A$19)=INT('Data Sheet'!$B$19),
        --(INT('Data Sheet'!$A$19) &amp; "." &amp; BO165),
        IF(AND((--(INT('Data Sheet'!$A$19) &amp; "." &amp; BO165)&gt;=--('Data Sheet'!$A$19)), (--(INT('Data Sheet'!$A$19) &amp; "." &amp; BO165)&lt;=--('Data Sheet'!$B$19))),
            --(INT('Data Sheet'!$A$19) &amp; "." &amp; BO165),
            --(INT('Data Sheet'!$B$19) &amp; "." &amp; BO165)
        )
    ),
    IF(BN165&lt;&gt;"",
        IF(INT('Data Sheet'!$A$19)=INT('Data Sheet'!$B$19),
            --(INT('Data Sheet'!$A$19) &amp; "." &amp; LEFT(BN165,3)),
            IF(AND((--(INT('Data Sheet'!$A$19) &amp; "." &amp; LEFT(BN165,3))&gt;=--('Data Sheet'!$A$19)), (--(INT('Data Sheet'!$A$19) &amp; "." &amp; LEFT(BN165,3))&lt;=--('Data Sheet'!$B$19))),
                --(INT('Data Sheet'!$A$19) &amp; "." &amp; LEFT(BN165,3)),
                --(INT('Data Sheet'!$B$19) &amp; "." &amp; LEFT(BN165,3))
            )
        ),
        "OK"
    )
)</f>
        <v>OK</v>
      </c>
      <c r="O165" s="23" t="str">
        <f>IF(BP165&lt;&gt;"",
    IF(INT('Data Sheet'!$A$19)=INT('Data Sheet'!$B$19),
        --(INT('Data Sheet'!$A$19) &amp; "." &amp; BP165),
        IF(AND((--(INT('Data Sheet'!$A$19) &amp; "." &amp; BP165)&gt;=--('Data Sheet'!$A$19)), (--(INT('Data Sheet'!$A$19) &amp; "." &amp; BP165)&lt;=--('Data Sheet'!$B$19))),
            --(INT('Data Sheet'!$A$19) &amp; "." &amp; BP165),
            --(INT('Data Sheet'!$B$19) &amp; "." &amp; BP165)
        )
    ),
    IF(BN165&lt;&gt;"",
        IF(INT('Data Sheet'!$A$19)=INT('Data Sheet'!$B$19),
            --(INT('Data Sheet'!$A$19) &amp; "." &amp; RIGHT(BN165,3)),
            IF(AND((--(INT('Data Sheet'!$A$19) &amp; "." &amp; RIGHT(BN165,3))&gt;=--('Data Sheet'!$A$19)), (--(INT('Data Sheet'!$A$19) &amp; "." &amp; RIGHT(BN165,3))&lt;=--('Data Sheet'!$B$19))),
                --(INT('Data Sheet'!$A$19) &amp; "." &amp; RIGHT(BN165,3)),
                --(INT('Data Sheet'!$B$19) &amp; "." &amp; RIGHT(BN165,3))
            )
        ),
        "OK"
    )
)</f>
        <v>OK</v>
      </c>
      <c r="P165" s="23" t="str">
        <f>IF(BR165&lt;&gt;"",
    IF(INT('Data Sheet'!$A$19)=INT('Data Sheet'!$B$15),
        --(INT('Data Sheet'!$A$15) &amp; "." &amp; BR165),
        IF(AND((--(INT('Data Sheet'!$A$15) &amp; "." &amp; BR165)&gt;=--('Data Sheet'!$A$15)), (--(INT('Data Sheet'!$A$15) &amp; "." &amp; BR165)&lt;=--('Data Sheet'!$B$15))),
            --(INT('Data Sheet'!$A$15) &amp; "." &amp; BR165),
            --(INT('Data Sheet'!$B$15) &amp; "." &amp; BR165)
        )
    ),
    IF(BQ165&lt;&gt;"",
        IF(INT('Data Sheet'!$A$15)=INT('Data Sheet'!$B$15),
            --(INT('Data Sheet'!$A$15) &amp; "." &amp; LEFT(BQ165,3)),
            IF(AND((--(INT('Data Sheet'!$A$15) &amp; "." &amp; LEFT(BQ165,3))&gt;=--('Data Sheet'!$A$15)), (--(INT('Data Sheet'!$A$15) &amp; "." &amp; LEFT(BQ165,3))&lt;=--('Data Sheet'!$B$15))),
                --(INT('Data Sheet'!$A$15) &amp; "." &amp; LEFT(BQ165,3)),
                --(INT('Data Sheet'!$B$15) &amp; "." &amp; LEFT(BQ165,3))
            )
        ),
        "OK"
    )
)</f>
        <v>OK</v>
      </c>
      <c r="Q165" s="23" t="str">
        <f>IF(BS165&lt;&gt;"",
    IF(INT('Data Sheet'!$A$19)=INT('Data Sheet'!$B$15),
        --(INT('Data Sheet'!$A$15) &amp; "." &amp; BS165),
        IF(AND((--(INT('Data Sheet'!$A$15) &amp; "." &amp; BS165)&gt;=--('Data Sheet'!$A$15)), (--(INT('Data Sheet'!$A$15) &amp; "." &amp; BS165)&lt;=--('Data Sheet'!$B$15))),
            --(INT('Data Sheet'!$A$15) &amp; "." &amp; BS165),
            --(INT('Data Sheet'!$B$15) &amp; "." &amp; BS165)
        )
    ),
    IF(BQ165&lt;&gt;"",
        IF(INT('Data Sheet'!$A$15)=INT('Data Sheet'!$B$15),
            --(INT('Data Sheet'!$A$15) &amp; "." &amp; RIGHT(BQ165,3)),
            IF(AND((--(INT('Data Sheet'!$A$15) &amp; "." &amp; RIGHT(BQ165,3))&gt;=--('Data Sheet'!$A$15)), (--(INT('Data Sheet'!$A$15) &amp; "." &amp; RIGHT(BQ165,3))&lt;=--('Data Sheet'!$B$15))),
                --(INT('Data Sheet'!$A$15) &amp; "." &amp; RIGHT(BQ165,3)),
                --(INT('Data Sheet'!$B$15) &amp; "." &amp; RIGHT(BQ165,3))
            )
        ),
        "OK"
    )
)</f>
        <v>OK</v>
      </c>
      <c r="R165" s="20"/>
      <c r="S165" s="20"/>
      <c r="T165" s="20"/>
      <c r="U165" s="20"/>
      <c r="V165" s="20"/>
      <c r="W165" s="20"/>
      <c r="X165" s="20"/>
      <c r="Y165" s="20"/>
      <c r="Z165" s="20"/>
      <c r="AA165" s="55"/>
      <c r="AB165" s="55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1"/>
      <c r="AR165" s="21"/>
      <c r="AS165" s="21"/>
      <c r="AT165" s="21"/>
      <c r="AU165" s="21"/>
      <c r="AV165" s="21"/>
      <c r="AW165" s="22"/>
      <c r="AX165" s="99"/>
      <c r="AY165" s="20"/>
      <c r="AZ165" s="20"/>
      <c r="BA165" s="22"/>
      <c r="BC165" s="80"/>
      <c r="BD165" s="80"/>
      <c r="BE165" s="80"/>
      <c r="BF165" s="80"/>
      <c r="BG165" s="2" t="str">
        <f t="shared" si="16"/>
        <v/>
      </c>
      <c r="BH165" s="78">
        <f t="shared" si="15"/>
        <v>0</v>
      </c>
    </row>
    <row r="166" spans="2:60" x14ac:dyDescent="0.2">
      <c r="B166" s="14">
        <f t="shared" si="4"/>
        <v>158</v>
      </c>
      <c r="C166" s="15" t="str">
        <f>CONCATENATE('Data Sheet'!$B$8,'Data Sheet'!$G$2)</f>
        <v>" HWDP</v>
      </c>
      <c r="D166" s="95" t="str">
        <f t="shared" si="17"/>
        <v/>
      </c>
      <c r="E166" s="15" t="str">
        <f>IF('Sum HWDP'!$D$10="TH-Hill DS-1 Vol 3 CAT 2: Clean and Visual Ends only","N/A","OK")</f>
        <v>OK</v>
      </c>
      <c r="F166" s="15" t="str">
        <f>IF('Sum HWDP'!$D$10="TH-Hill DS-1 Vol 3 CAT 2: Clean and Visual Ends only","N/A","OK")</f>
        <v>OK</v>
      </c>
      <c r="G166" s="17"/>
      <c r="H166" s="17"/>
      <c r="I166" s="17" t="s">
        <v>51</v>
      </c>
      <c r="J166" s="17" t="str">
        <f t="shared" si="18"/>
        <v>OK</v>
      </c>
      <c r="K166" s="17" t="str">
        <f t="shared" si="19"/>
        <v>OK</v>
      </c>
      <c r="L166" s="17" t="str">
        <f>IF('Data Sheet'!$B$9="NC-50","N/A","OK")</f>
        <v>OK</v>
      </c>
      <c r="M166" s="17" t="str">
        <f>IF('Data Sheet'!$B$9="NC-50","N/A","OK")</f>
        <v>OK</v>
      </c>
      <c r="N166" s="23" t="str">
        <f>IF(BO166&lt;&gt;"",
    IF(INT('Data Sheet'!$A$19)=INT('Data Sheet'!$B$19),
        --(INT('Data Sheet'!$A$19) &amp; "." &amp; BO166),
        IF(AND((--(INT('Data Sheet'!$A$19) &amp; "." &amp; BO166)&gt;=--('Data Sheet'!$A$19)), (--(INT('Data Sheet'!$A$19) &amp; "." &amp; BO166)&lt;=--('Data Sheet'!$B$19))),
            --(INT('Data Sheet'!$A$19) &amp; "." &amp; BO166),
            --(INT('Data Sheet'!$B$19) &amp; "." &amp; BO166)
        )
    ),
    IF(BN166&lt;&gt;"",
        IF(INT('Data Sheet'!$A$19)=INT('Data Sheet'!$B$19),
            --(INT('Data Sheet'!$A$19) &amp; "." &amp; LEFT(BN166,3)),
            IF(AND((--(INT('Data Sheet'!$A$19) &amp; "." &amp; LEFT(BN166,3))&gt;=--('Data Sheet'!$A$19)), (--(INT('Data Sheet'!$A$19) &amp; "." &amp; LEFT(BN166,3))&lt;=--('Data Sheet'!$B$19))),
                --(INT('Data Sheet'!$A$19) &amp; "." &amp; LEFT(BN166,3)),
                --(INT('Data Sheet'!$B$19) &amp; "." &amp; LEFT(BN166,3))
            )
        ),
        "OK"
    )
)</f>
        <v>OK</v>
      </c>
      <c r="O166" s="23" t="str">
        <f>IF(BP166&lt;&gt;"",
    IF(INT('Data Sheet'!$A$19)=INT('Data Sheet'!$B$19),
        --(INT('Data Sheet'!$A$19) &amp; "." &amp; BP166),
        IF(AND((--(INT('Data Sheet'!$A$19) &amp; "." &amp; BP166)&gt;=--('Data Sheet'!$A$19)), (--(INT('Data Sheet'!$A$19) &amp; "." &amp; BP166)&lt;=--('Data Sheet'!$B$19))),
            --(INT('Data Sheet'!$A$19) &amp; "." &amp; BP166),
            --(INT('Data Sheet'!$B$19) &amp; "." &amp; BP166)
        )
    ),
    IF(BN166&lt;&gt;"",
        IF(INT('Data Sheet'!$A$19)=INT('Data Sheet'!$B$19),
            --(INT('Data Sheet'!$A$19) &amp; "." &amp; RIGHT(BN166,3)),
            IF(AND((--(INT('Data Sheet'!$A$19) &amp; "." &amp; RIGHT(BN166,3))&gt;=--('Data Sheet'!$A$19)), (--(INT('Data Sheet'!$A$19) &amp; "." &amp; RIGHT(BN166,3))&lt;=--('Data Sheet'!$B$19))),
                --(INT('Data Sheet'!$A$19) &amp; "." &amp; RIGHT(BN166,3)),
                --(INT('Data Sheet'!$B$19) &amp; "." &amp; RIGHT(BN166,3))
            )
        ),
        "OK"
    )
)</f>
        <v>OK</v>
      </c>
      <c r="P166" s="23" t="str">
        <f>IF(BR166&lt;&gt;"",
    IF(INT('Data Sheet'!$A$19)=INT('Data Sheet'!$B$15),
        --(INT('Data Sheet'!$A$15) &amp; "." &amp; BR166),
        IF(AND((--(INT('Data Sheet'!$A$15) &amp; "." &amp; BR166)&gt;=--('Data Sheet'!$A$15)), (--(INT('Data Sheet'!$A$15) &amp; "." &amp; BR166)&lt;=--('Data Sheet'!$B$15))),
            --(INT('Data Sheet'!$A$15) &amp; "." &amp; BR166),
            --(INT('Data Sheet'!$B$15) &amp; "." &amp; BR166)
        )
    ),
    IF(BQ166&lt;&gt;"",
        IF(INT('Data Sheet'!$A$15)=INT('Data Sheet'!$B$15),
            --(INT('Data Sheet'!$A$15) &amp; "." &amp; LEFT(BQ166,3)),
            IF(AND((--(INT('Data Sheet'!$A$15) &amp; "." &amp; LEFT(BQ166,3))&gt;=--('Data Sheet'!$A$15)), (--(INT('Data Sheet'!$A$15) &amp; "." &amp; LEFT(BQ166,3))&lt;=--('Data Sheet'!$B$15))),
                --(INT('Data Sheet'!$A$15) &amp; "." &amp; LEFT(BQ166,3)),
                --(INT('Data Sheet'!$B$15) &amp; "." &amp; LEFT(BQ166,3))
            )
        ),
        "OK"
    )
)</f>
        <v>OK</v>
      </c>
      <c r="Q166" s="23" t="str">
        <f>IF(BS166&lt;&gt;"",
    IF(INT('Data Sheet'!$A$19)=INT('Data Sheet'!$B$15),
        --(INT('Data Sheet'!$A$15) &amp; "." &amp; BS166),
        IF(AND((--(INT('Data Sheet'!$A$15) &amp; "." &amp; BS166)&gt;=--('Data Sheet'!$A$15)), (--(INT('Data Sheet'!$A$15) &amp; "." &amp; BS166)&lt;=--('Data Sheet'!$B$15))),
            --(INT('Data Sheet'!$A$15) &amp; "." &amp; BS166),
            --(INT('Data Sheet'!$B$15) &amp; "." &amp; BS166)
        )
    ),
    IF(BQ166&lt;&gt;"",
        IF(INT('Data Sheet'!$A$15)=INT('Data Sheet'!$B$15),
            --(INT('Data Sheet'!$A$15) &amp; "." &amp; RIGHT(BQ166,3)),
            IF(AND((--(INT('Data Sheet'!$A$15) &amp; "." &amp; RIGHT(BQ166,3))&gt;=--('Data Sheet'!$A$15)), (--(INT('Data Sheet'!$A$15) &amp; "." &amp; RIGHT(BQ166,3))&lt;=--('Data Sheet'!$B$15))),
                --(INT('Data Sheet'!$A$15) &amp; "." &amp; RIGHT(BQ166,3)),
                --(INT('Data Sheet'!$B$15) &amp; "." &amp; RIGHT(BQ166,3))
            )
        ),
        "OK"
    )
)</f>
        <v>OK</v>
      </c>
      <c r="R166" s="20"/>
      <c r="S166" s="20"/>
      <c r="T166" s="20"/>
      <c r="U166" s="20"/>
      <c r="V166" s="20"/>
      <c r="W166" s="20"/>
      <c r="X166" s="20"/>
      <c r="Y166" s="20"/>
      <c r="Z166" s="20"/>
      <c r="AA166" s="55"/>
      <c r="AB166" s="55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1"/>
      <c r="AR166" s="21"/>
      <c r="AS166" s="21"/>
      <c r="AT166" s="21"/>
      <c r="AU166" s="21"/>
      <c r="AV166" s="21"/>
      <c r="AW166" s="22"/>
      <c r="AX166" s="99"/>
      <c r="AY166" s="20"/>
      <c r="AZ166" s="20"/>
      <c r="BA166" s="22"/>
      <c r="BC166" s="80"/>
      <c r="BD166" s="80"/>
      <c r="BE166" s="80"/>
      <c r="BF166" s="80"/>
      <c r="BG166" s="2" t="str">
        <f t="shared" si="16"/>
        <v/>
      </c>
      <c r="BH166" s="78">
        <f t="shared" si="15"/>
        <v>0</v>
      </c>
    </row>
    <row r="167" spans="2:60" x14ac:dyDescent="0.2">
      <c r="B167" s="14">
        <f t="shared" si="4"/>
        <v>159</v>
      </c>
      <c r="C167" s="15" t="str">
        <f>CONCATENATE('Data Sheet'!$B$8,'Data Sheet'!$G$2)</f>
        <v>" HWDP</v>
      </c>
      <c r="D167" s="95" t="str">
        <f t="shared" si="17"/>
        <v/>
      </c>
      <c r="E167" s="15" t="str">
        <f>IF('Sum HWDP'!$D$10="TH-Hill DS-1 Vol 3 CAT 2: Clean and Visual Ends only","N/A","OK")</f>
        <v>OK</v>
      </c>
      <c r="F167" s="15" t="str">
        <f>IF('Sum HWDP'!$D$10="TH-Hill DS-1 Vol 3 CAT 2: Clean and Visual Ends only","N/A","OK")</f>
        <v>OK</v>
      </c>
      <c r="G167" s="17"/>
      <c r="H167" s="17"/>
      <c r="I167" s="17" t="s">
        <v>51</v>
      </c>
      <c r="J167" s="17" t="str">
        <f t="shared" si="18"/>
        <v>OK</v>
      </c>
      <c r="K167" s="17" t="str">
        <f t="shared" si="19"/>
        <v>OK</v>
      </c>
      <c r="L167" s="17" t="str">
        <f>IF('Data Sheet'!$B$9="NC-50","N/A","OK")</f>
        <v>OK</v>
      </c>
      <c r="M167" s="17" t="str">
        <f>IF('Data Sheet'!$B$9="NC-50","N/A","OK")</f>
        <v>OK</v>
      </c>
      <c r="N167" s="23" t="str">
        <f>IF(BO167&lt;&gt;"",
    IF(INT('Data Sheet'!$A$19)=INT('Data Sheet'!$B$19),
        --(INT('Data Sheet'!$A$19) &amp; "." &amp; BO167),
        IF(AND((--(INT('Data Sheet'!$A$19) &amp; "." &amp; BO167)&gt;=--('Data Sheet'!$A$19)), (--(INT('Data Sheet'!$A$19) &amp; "." &amp; BO167)&lt;=--('Data Sheet'!$B$19))),
            --(INT('Data Sheet'!$A$19) &amp; "." &amp; BO167),
            --(INT('Data Sheet'!$B$19) &amp; "." &amp; BO167)
        )
    ),
    IF(BN167&lt;&gt;"",
        IF(INT('Data Sheet'!$A$19)=INT('Data Sheet'!$B$19),
            --(INT('Data Sheet'!$A$19) &amp; "." &amp; LEFT(BN167,3)),
            IF(AND((--(INT('Data Sheet'!$A$19) &amp; "." &amp; LEFT(BN167,3))&gt;=--('Data Sheet'!$A$19)), (--(INT('Data Sheet'!$A$19) &amp; "." &amp; LEFT(BN167,3))&lt;=--('Data Sheet'!$B$19))),
                --(INT('Data Sheet'!$A$19) &amp; "." &amp; LEFT(BN167,3)),
                --(INT('Data Sheet'!$B$19) &amp; "." &amp; LEFT(BN167,3))
            )
        ),
        "OK"
    )
)</f>
        <v>OK</v>
      </c>
      <c r="O167" s="23" t="str">
        <f>IF(BP167&lt;&gt;"",
    IF(INT('Data Sheet'!$A$19)=INT('Data Sheet'!$B$19),
        --(INT('Data Sheet'!$A$19) &amp; "." &amp; BP167),
        IF(AND((--(INT('Data Sheet'!$A$19) &amp; "." &amp; BP167)&gt;=--('Data Sheet'!$A$19)), (--(INT('Data Sheet'!$A$19) &amp; "." &amp; BP167)&lt;=--('Data Sheet'!$B$19))),
            --(INT('Data Sheet'!$A$19) &amp; "." &amp; BP167),
            --(INT('Data Sheet'!$B$19) &amp; "." &amp; BP167)
        )
    ),
    IF(BN167&lt;&gt;"",
        IF(INT('Data Sheet'!$A$19)=INT('Data Sheet'!$B$19),
            --(INT('Data Sheet'!$A$19) &amp; "." &amp; RIGHT(BN167,3)),
            IF(AND((--(INT('Data Sheet'!$A$19) &amp; "." &amp; RIGHT(BN167,3))&gt;=--('Data Sheet'!$A$19)), (--(INT('Data Sheet'!$A$19) &amp; "." &amp; RIGHT(BN167,3))&lt;=--('Data Sheet'!$B$19))),
                --(INT('Data Sheet'!$A$19) &amp; "." &amp; RIGHT(BN167,3)),
                --(INT('Data Sheet'!$B$19) &amp; "." &amp; RIGHT(BN167,3))
            )
        ),
        "OK"
    )
)</f>
        <v>OK</v>
      </c>
      <c r="P167" s="23" t="str">
        <f>IF(BR167&lt;&gt;"",
    IF(INT('Data Sheet'!$A$19)=INT('Data Sheet'!$B$15),
        --(INT('Data Sheet'!$A$15) &amp; "." &amp; BR167),
        IF(AND((--(INT('Data Sheet'!$A$15) &amp; "." &amp; BR167)&gt;=--('Data Sheet'!$A$15)), (--(INT('Data Sheet'!$A$15) &amp; "." &amp; BR167)&lt;=--('Data Sheet'!$B$15))),
            --(INT('Data Sheet'!$A$15) &amp; "." &amp; BR167),
            --(INT('Data Sheet'!$B$15) &amp; "." &amp; BR167)
        )
    ),
    IF(BQ167&lt;&gt;"",
        IF(INT('Data Sheet'!$A$15)=INT('Data Sheet'!$B$15),
            --(INT('Data Sheet'!$A$15) &amp; "." &amp; LEFT(BQ167,3)),
            IF(AND((--(INT('Data Sheet'!$A$15) &amp; "." &amp; LEFT(BQ167,3))&gt;=--('Data Sheet'!$A$15)), (--(INT('Data Sheet'!$A$15) &amp; "." &amp; LEFT(BQ167,3))&lt;=--('Data Sheet'!$B$15))),
                --(INT('Data Sheet'!$A$15) &amp; "." &amp; LEFT(BQ167,3)),
                --(INT('Data Sheet'!$B$15) &amp; "." &amp; LEFT(BQ167,3))
            )
        ),
        "OK"
    )
)</f>
        <v>OK</v>
      </c>
      <c r="Q167" s="23" t="str">
        <f>IF(BS167&lt;&gt;"",
    IF(INT('Data Sheet'!$A$19)=INT('Data Sheet'!$B$15),
        --(INT('Data Sheet'!$A$15) &amp; "." &amp; BS167),
        IF(AND((--(INT('Data Sheet'!$A$15) &amp; "." &amp; BS167)&gt;=--('Data Sheet'!$A$15)), (--(INT('Data Sheet'!$A$15) &amp; "." &amp; BS167)&lt;=--('Data Sheet'!$B$15))),
            --(INT('Data Sheet'!$A$15) &amp; "." &amp; BS167),
            --(INT('Data Sheet'!$B$15) &amp; "." &amp; BS167)
        )
    ),
    IF(BQ167&lt;&gt;"",
        IF(INT('Data Sheet'!$A$15)=INT('Data Sheet'!$B$15),
            --(INT('Data Sheet'!$A$15) &amp; "." &amp; RIGHT(BQ167,3)),
            IF(AND((--(INT('Data Sheet'!$A$15) &amp; "." &amp; RIGHT(BQ167,3))&gt;=--('Data Sheet'!$A$15)), (--(INT('Data Sheet'!$A$15) &amp; "." &amp; RIGHT(BQ167,3))&lt;=--('Data Sheet'!$B$15))),
                --(INT('Data Sheet'!$A$15) &amp; "." &amp; RIGHT(BQ167,3)),
                --(INT('Data Sheet'!$B$15) &amp; "." &amp; RIGHT(BQ167,3))
            )
        ),
        "OK"
    )
)</f>
        <v>OK</v>
      </c>
      <c r="R167" s="20"/>
      <c r="S167" s="20"/>
      <c r="T167" s="20"/>
      <c r="U167" s="20"/>
      <c r="V167" s="20"/>
      <c r="W167" s="20"/>
      <c r="X167" s="20"/>
      <c r="Y167" s="20"/>
      <c r="Z167" s="20"/>
      <c r="AA167" s="55"/>
      <c r="AB167" s="55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1"/>
      <c r="AR167" s="21"/>
      <c r="AS167" s="21"/>
      <c r="AT167" s="21"/>
      <c r="AU167" s="21"/>
      <c r="AV167" s="21"/>
      <c r="AW167" s="22"/>
      <c r="AX167" s="99"/>
      <c r="AY167" s="20"/>
      <c r="AZ167" s="20"/>
      <c r="BA167" s="22"/>
      <c r="BC167" s="80"/>
      <c r="BD167" s="80"/>
      <c r="BE167" s="80"/>
      <c r="BF167" s="80"/>
      <c r="BG167" s="2" t="str">
        <f t="shared" si="16"/>
        <v/>
      </c>
      <c r="BH167" s="78">
        <f t="shared" si="15"/>
        <v>0</v>
      </c>
    </row>
    <row r="168" spans="2:60" x14ac:dyDescent="0.2">
      <c r="B168" s="14">
        <f t="shared" si="4"/>
        <v>160</v>
      </c>
      <c r="C168" s="15" t="str">
        <f>CONCATENATE('Data Sheet'!$B$8,'Data Sheet'!$G$2)</f>
        <v>" HWDP</v>
      </c>
      <c r="D168" s="95" t="str">
        <f t="shared" si="17"/>
        <v/>
      </c>
      <c r="E168" s="15" t="str">
        <f>IF('Sum HWDP'!$D$10="TH-Hill DS-1 Vol 3 CAT 2: Clean and Visual Ends only","N/A","OK")</f>
        <v>OK</v>
      </c>
      <c r="F168" s="15" t="str">
        <f>IF('Sum HWDP'!$D$10="TH-Hill DS-1 Vol 3 CAT 2: Clean and Visual Ends only","N/A","OK")</f>
        <v>OK</v>
      </c>
      <c r="G168" s="17"/>
      <c r="H168" s="17"/>
      <c r="I168" s="17" t="s">
        <v>51</v>
      </c>
      <c r="J168" s="17" t="str">
        <f t="shared" si="18"/>
        <v>OK</v>
      </c>
      <c r="K168" s="17" t="str">
        <f t="shared" si="19"/>
        <v>OK</v>
      </c>
      <c r="L168" s="17" t="str">
        <f>IF('Data Sheet'!$B$9="NC-50","N/A","OK")</f>
        <v>OK</v>
      </c>
      <c r="M168" s="17" t="str">
        <f>IF('Data Sheet'!$B$9="NC-50","N/A","OK")</f>
        <v>OK</v>
      </c>
      <c r="N168" s="23" t="str">
        <f>IF(BO168&lt;&gt;"",
    IF(INT('Data Sheet'!$A$19)=INT('Data Sheet'!$B$19),
        --(INT('Data Sheet'!$A$19) &amp; "." &amp; BO168),
        IF(AND((--(INT('Data Sheet'!$A$19) &amp; "." &amp; BO168)&gt;=--('Data Sheet'!$A$19)), (--(INT('Data Sheet'!$A$19) &amp; "." &amp; BO168)&lt;=--('Data Sheet'!$B$19))),
            --(INT('Data Sheet'!$A$19) &amp; "." &amp; BO168),
            --(INT('Data Sheet'!$B$19) &amp; "." &amp; BO168)
        )
    ),
    IF(BN168&lt;&gt;"",
        IF(INT('Data Sheet'!$A$19)=INT('Data Sheet'!$B$19),
            --(INT('Data Sheet'!$A$19) &amp; "." &amp; LEFT(BN168,3)),
            IF(AND((--(INT('Data Sheet'!$A$19) &amp; "." &amp; LEFT(BN168,3))&gt;=--('Data Sheet'!$A$19)), (--(INT('Data Sheet'!$A$19) &amp; "." &amp; LEFT(BN168,3))&lt;=--('Data Sheet'!$B$19))),
                --(INT('Data Sheet'!$A$19) &amp; "." &amp; LEFT(BN168,3)),
                --(INT('Data Sheet'!$B$19) &amp; "." &amp; LEFT(BN168,3))
            )
        ),
        "OK"
    )
)</f>
        <v>OK</v>
      </c>
      <c r="O168" s="23" t="str">
        <f>IF(BP168&lt;&gt;"",
    IF(INT('Data Sheet'!$A$19)=INT('Data Sheet'!$B$19),
        --(INT('Data Sheet'!$A$19) &amp; "." &amp; BP168),
        IF(AND((--(INT('Data Sheet'!$A$19) &amp; "." &amp; BP168)&gt;=--('Data Sheet'!$A$19)), (--(INT('Data Sheet'!$A$19) &amp; "." &amp; BP168)&lt;=--('Data Sheet'!$B$19))),
            --(INT('Data Sheet'!$A$19) &amp; "." &amp; BP168),
            --(INT('Data Sheet'!$B$19) &amp; "." &amp; BP168)
        )
    ),
    IF(BN168&lt;&gt;"",
        IF(INT('Data Sheet'!$A$19)=INT('Data Sheet'!$B$19),
            --(INT('Data Sheet'!$A$19) &amp; "." &amp; RIGHT(BN168,3)),
            IF(AND((--(INT('Data Sheet'!$A$19) &amp; "." &amp; RIGHT(BN168,3))&gt;=--('Data Sheet'!$A$19)), (--(INT('Data Sheet'!$A$19) &amp; "." &amp; RIGHT(BN168,3))&lt;=--('Data Sheet'!$B$19))),
                --(INT('Data Sheet'!$A$19) &amp; "." &amp; RIGHT(BN168,3)),
                --(INT('Data Sheet'!$B$19) &amp; "." &amp; RIGHT(BN168,3))
            )
        ),
        "OK"
    )
)</f>
        <v>OK</v>
      </c>
      <c r="P168" s="23" t="str">
        <f>IF(BR168&lt;&gt;"",
    IF(INT('Data Sheet'!$A$19)=INT('Data Sheet'!$B$15),
        --(INT('Data Sheet'!$A$15) &amp; "." &amp; BR168),
        IF(AND((--(INT('Data Sheet'!$A$15) &amp; "." &amp; BR168)&gt;=--('Data Sheet'!$A$15)), (--(INT('Data Sheet'!$A$15) &amp; "." &amp; BR168)&lt;=--('Data Sheet'!$B$15))),
            --(INT('Data Sheet'!$A$15) &amp; "." &amp; BR168),
            --(INT('Data Sheet'!$B$15) &amp; "." &amp; BR168)
        )
    ),
    IF(BQ168&lt;&gt;"",
        IF(INT('Data Sheet'!$A$15)=INT('Data Sheet'!$B$15),
            --(INT('Data Sheet'!$A$15) &amp; "." &amp; LEFT(BQ168,3)),
            IF(AND((--(INT('Data Sheet'!$A$15) &amp; "." &amp; LEFT(BQ168,3))&gt;=--('Data Sheet'!$A$15)), (--(INT('Data Sheet'!$A$15) &amp; "." &amp; LEFT(BQ168,3))&lt;=--('Data Sheet'!$B$15))),
                --(INT('Data Sheet'!$A$15) &amp; "." &amp; LEFT(BQ168,3)),
                --(INT('Data Sheet'!$B$15) &amp; "." &amp; LEFT(BQ168,3))
            )
        ),
        "OK"
    )
)</f>
        <v>OK</v>
      </c>
      <c r="Q168" s="23" t="str">
        <f>IF(BS168&lt;&gt;"",
    IF(INT('Data Sheet'!$A$19)=INT('Data Sheet'!$B$15),
        --(INT('Data Sheet'!$A$15) &amp; "." &amp; BS168),
        IF(AND((--(INT('Data Sheet'!$A$15) &amp; "." &amp; BS168)&gt;=--('Data Sheet'!$A$15)), (--(INT('Data Sheet'!$A$15) &amp; "." &amp; BS168)&lt;=--('Data Sheet'!$B$15))),
            --(INT('Data Sheet'!$A$15) &amp; "." &amp; BS168),
            --(INT('Data Sheet'!$B$15) &amp; "." &amp; BS168)
        )
    ),
    IF(BQ168&lt;&gt;"",
        IF(INT('Data Sheet'!$A$15)=INT('Data Sheet'!$B$15),
            --(INT('Data Sheet'!$A$15) &amp; "." &amp; RIGHT(BQ168,3)),
            IF(AND((--(INT('Data Sheet'!$A$15) &amp; "." &amp; RIGHT(BQ168,3))&gt;=--('Data Sheet'!$A$15)), (--(INT('Data Sheet'!$A$15) &amp; "." &amp; RIGHT(BQ168,3))&lt;=--('Data Sheet'!$B$15))),
                --(INT('Data Sheet'!$A$15) &amp; "." &amp; RIGHT(BQ168,3)),
                --(INT('Data Sheet'!$B$15) &amp; "." &amp; RIGHT(BQ168,3))
            )
        ),
        "OK"
    )
)</f>
        <v>OK</v>
      </c>
      <c r="R168" s="20"/>
      <c r="S168" s="20"/>
      <c r="T168" s="20"/>
      <c r="U168" s="20"/>
      <c r="V168" s="20"/>
      <c r="W168" s="20"/>
      <c r="X168" s="20"/>
      <c r="Y168" s="20"/>
      <c r="Z168" s="20"/>
      <c r="AA168" s="55"/>
      <c r="AB168" s="55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1"/>
      <c r="AR168" s="21"/>
      <c r="AS168" s="21"/>
      <c r="AT168" s="21"/>
      <c r="AU168" s="21"/>
      <c r="AV168" s="21"/>
      <c r="AW168" s="22"/>
      <c r="AX168" s="99"/>
      <c r="AY168" s="20"/>
      <c r="AZ168" s="20"/>
      <c r="BA168" s="22"/>
      <c r="BC168" s="80"/>
      <c r="BD168" s="80"/>
      <c r="BE168" s="80"/>
      <c r="BF168" s="80"/>
      <c r="BG168" s="2" t="str">
        <f t="shared" si="16"/>
        <v/>
      </c>
      <c r="BH168" s="78">
        <f t="shared" si="15"/>
        <v>0</v>
      </c>
    </row>
    <row r="169" spans="2:60" x14ac:dyDescent="0.2">
      <c r="B169" s="14">
        <f t="shared" si="4"/>
        <v>161</v>
      </c>
      <c r="C169" s="15" t="str">
        <f>CONCATENATE('Data Sheet'!$B$8,'Data Sheet'!$G$2)</f>
        <v>" HWDP</v>
      </c>
      <c r="D169" s="95" t="str">
        <f t="shared" si="17"/>
        <v/>
      </c>
      <c r="E169" s="15" t="str">
        <f>IF('Sum HWDP'!$D$10="TH-Hill DS-1 Vol 3 CAT 2: Clean and Visual Ends only","N/A","OK")</f>
        <v>OK</v>
      </c>
      <c r="F169" s="15" t="str">
        <f>IF('Sum HWDP'!$D$10="TH-Hill DS-1 Vol 3 CAT 2: Clean and Visual Ends only","N/A","OK")</f>
        <v>OK</v>
      </c>
      <c r="G169" s="17"/>
      <c r="H169" s="17"/>
      <c r="I169" s="17" t="s">
        <v>51</v>
      </c>
      <c r="J169" s="17" t="str">
        <f t="shared" si="18"/>
        <v>OK</v>
      </c>
      <c r="K169" s="17" t="str">
        <f t="shared" si="19"/>
        <v>OK</v>
      </c>
      <c r="L169" s="17" t="str">
        <f>IF('Data Sheet'!$B$9="NC-50","N/A","OK")</f>
        <v>OK</v>
      </c>
      <c r="M169" s="17" t="str">
        <f>IF('Data Sheet'!$B$9="NC-50","N/A","OK")</f>
        <v>OK</v>
      </c>
      <c r="N169" s="23" t="str">
        <f>IF(BO169&lt;&gt;"",
    IF(INT('Data Sheet'!$A$19)=INT('Data Sheet'!$B$19),
        --(INT('Data Sheet'!$A$19) &amp; "." &amp; BO169),
        IF(AND((--(INT('Data Sheet'!$A$19) &amp; "." &amp; BO169)&gt;=--('Data Sheet'!$A$19)), (--(INT('Data Sheet'!$A$19) &amp; "." &amp; BO169)&lt;=--('Data Sheet'!$B$19))),
            --(INT('Data Sheet'!$A$19) &amp; "." &amp; BO169),
            --(INT('Data Sheet'!$B$19) &amp; "." &amp; BO169)
        )
    ),
    IF(BN169&lt;&gt;"",
        IF(INT('Data Sheet'!$A$19)=INT('Data Sheet'!$B$19),
            --(INT('Data Sheet'!$A$19) &amp; "." &amp; LEFT(BN169,3)),
            IF(AND((--(INT('Data Sheet'!$A$19) &amp; "." &amp; LEFT(BN169,3))&gt;=--('Data Sheet'!$A$19)), (--(INT('Data Sheet'!$A$19) &amp; "." &amp; LEFT(BN169,3))&lt;=--('Data Sheet'!$B$19))),
                --(INT('Data Sheet'!$A$19) &amp; "." &amp; LEFT(BN169,3)),
                --(INT('Data Sheet'!$B$19) &amp; "." &amp; LEFT(BN169,3))
            )
        ),
        "OK"
    )
)</f>
        <v>OK</v>
      </c>
      <c r="O169" s="23" t="str">
        <f>IF(BP169&lt;&gt;"",
    IF(INT('Data Sheet'!$A$19)=INT('Data Sheet'!$B$19),
        --(INT('Data Sheet'!$A$19) &amp; "." &amp; BP169),
        IF(AND((--(INT('Data Sheet'!$A$19) &amp; "." &amp; BP169)&gt;=--('Data Sheet'!$A$19)), (--(INT('Data Sheet'!$A$19) &amp; "." &amp; BP169)&lt;=--('Data Sheet'!$B$19))),
            --(INT('Data Sheet'!$A$19) &amp; "." &amp; BP169),
            --(INT('Data Sheet'!$B$19) &amp; "." &amp; BP169)
        )
    ),
    IF(BN169&lt;&gt;"",
        IF(INT('Data Sheet'!$A$19)=INT('Data Sheet'!$B$19),
            --(INT('Data Sheet'!$A$19) &amp; "." &amp; RIGHT(BN169,3)),
            IF(AND((--(INT('Data Sheet'!$A$19) &amp; "." &amp; RIGHT(BN169,3))&gt;=--('Data Sheet'!$A$19)), (--(INT('Data Sheet'!$A$19) &amp; "." &amp; RIGHT(BN169,3))&lt;=--('Data Sheet'!$B$19))),
                --(INT('Data Sheet'!$A$19) &amp; "." &amp; RIGHT(BN169,3)),
                --(INT('Data Sheet'!$B$19) &amp; "." &amp; RIGHT(BN169,3))
            )
        ),
        "OK"
    )
)</f>
        <v>OK</v>
      </c>
      <c r="P169" s="23" t="str">
        <f>IF(BR169&lt;&gt;"",
    IF(INT('Data Sheet'!$A$19)=INT('Data Sheet'!$B$15),
        --(INT('Data Sheet'!$A$15) &amp; "." &amp; BR169),
        IF(AND((--(INT('Data Sheet'!$A$15) &amp; "." &amp; BR169)&gt;=--('Data Sheet'!$A$15)), (--(INT('Data Sheet'!$A$15) &amp; "." &amp; BR169)&lt;=--('Data Sheet'!$B$15))),
            --(INT('Data Sheet'!$A$15) &amp; "." &amp; BR169),
            --(INT('Data Sheet'!$B$15) &amp; "." &amp; BR169)
        )
    ),
    IF(BQ169&lt;&gt;"",
        IF(INT('Data Sheet'!$A$15)=INT('Data Sheet'!$B$15),
            --(INT('Data Sheet'!$A$15) &amp; "." &amp; LEFT(BQ169,3)),
            IF(AND((--(INT('Data Sheet'!$A$15) &amp; "." &amp; LEFT(BQ169,3))&gt;=--('Data Sheet'!$A$15)), (--(INT('Data Sheet'!$A$15) &amp; "." &amp; LEFT(BQ169,3))&lt;=--('Data Sheet'!$B$15))),
                --(INT('Data Sheet'!$A$15) &amp; "." &amp; LEFT(BQ169,3)),
                --(INT('Data Sheet'!$B$15) &amp; "." &amp; LEFT(BQ169,3))
            )
        ),
        "OK"
    )
)</f>
        <v>OK</v>
      </c>
      <c r="Q169" s="23" t="str">
        <f>IF(BS169&lt;&gt;"",
    IF(INT('Data Sheet'!$A$19)=INT('Data Sheet'!$B$15),
        --(INT('Data Sheet'!$A$15) &amp; "." &amp; BS169),
        IF(AND((--(INT('Data Sheet'!$A$15) &amp; "." &amp; BS169)&gt;=--('Data Sheet'!$A$15)), (--(INT('Data Sheet'!$A$15) &amp; "." &amp; BS169)&lt;=--('Data Sheet'!$B$15))),
            --(INT('Data Sheet'!$A$15) &amp; "." &amp; BS169),
            --(INT('Data Sheet'!$B$15) &amp; "." &amp; BS169)
        )
    ),
    IF(BQ169&lt;&gt;"",
        IF(INT('Data Sheet'!$A$15)=INT('Data Sheet'!$B$15),
            --(INT('Data Sheet'!$A$15) &amp; "." &amp; RIGHT(BQ169,3)),
            IF(AND((--(INT('Data Sheet'!$A$15) &amp; "." &amp; RIGHT(BQ169,3))&gt;=--('Data Sheet'!$A$15)), (--(INT('Data Sheet'!$A$15) &amp; "." &amp; RIGHT(BQ169,3))&lt;=--('Data Sheet'!$B$15))),
                --(INT('Data Sheet'!$A$15) &amp; "." &amp; RIGHT(BQ169,3)),
                --(INT('Data Sheet'!$B$15) &amp; "." &amp; RIGHT(BQ169,3))
            )
        ),
        "OK"
    )
)</f>
        <v>OK</v>
      </c>
      <c r="R169" s="20"/>
      <c r="S169" s="20"/>
      <c r="T169" s="20"/>
      <c r="U169" s="20"/>
      <c r="V169" s="20"/>
      <c r="W169" s="20"/>
      <c r="X169" s="20"/>
      <c r="Y169" s="20"/>
      <c r="Z169" s="20"/>
      <c r="AA169" s="55"/>
      <c r="AB169" s="55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1"/>
      <c r="AR169" s="21"/>
      <c r="AS169" s="21"/>
      <c r="AT169" s="21"/>
      <c r="AU169" s="21"/>
      <c r="AV169" s="21"/>
      <c r="AW169" s="22"/>
      <c r="AX169" s="99"/>
      <c r="AY169" s="20"/>
      <c r="AZ169" s="20"/>
      <c r="BA169" s="22"/>
      <c r="BC169" s="80"/>
      <c r="BD169" s="80"/>
      <c r="BE169" s="80"/>
      <c r="BF169" s="80"/>
      <c r="BG169" s="2" t="str">
        <f t="shared" si="16"/>
        <v/>
      </c>
      <c r="BH169" s="78">
        <f t="shared" si="15"/>
        <v>0</v>
      </c>
    </row>
    <row r="170" spans="2:60" x14ac:dyDescent="0.2">
      <c r="B170" s="14">
        <f t="shared" si="4"/>
        <v>162</v>
      </c>
      <c r="C170" s="15" t="str">
        <f>CONCATENATE('Data Sheet'!$B$8,'Data Sheet'!$G$2)</f>
        <v>" HWDP</v>
      </c>
      <c r="D170" s="95" t="str">
        <f t="shared" si="17"/>
        <v/>
      </c>
      <c r="E170" s="15" t="str">
        <f>IF('Sum HWDP'!$D$10="TH-Hill DS-1 Vol 3 CAT 2: Clean and Visual Ends only","N/A","OK")</f>
        <v>OK</v>
      </c>
      <c r="F170" s="15" t="str">
        <f>IF('Sum HWDP'!$D$10="TH-Hill DS-1 Vol 3 CAT 2: Clean and Visual Ends only","N/A","OK")</f>
        <v>OK</v>
      </c>
      <c r="G170" s="17"/>
      <c r="H170" s="17"/>
      <c r="I170" s="17" t="s">
        <v>51</v>
      </c>
      <c r="J170" s="17" t="str">
        <f t="shared" si="18"/>
        <v>OK</v>
      </c>
      <c r="K170" s="17" t="str">
        <f t="shared" si="19"/>
        <v>OK</v>
      </c>
      <c r="L170" s="17" t="str">
        <f>IF('Data Sheet'!$B$9="NC-50","N/A","OK")</f>
        <v>OK</v>
      </c>
      <c r="M170" s="17" t="str">
        <f>IF('Data Sheet'!$B$9="NC-50","N/A","OK")</f>
        <v>OK</v>
      </c>
      <c r="N170" s="23" t="str">
        <f>IF(BO170&lt;&gt;"",
    IF(INT('Data Sheet'!$A$19)=INT('Data Sheet'!$B$19),
        --(INT('Data Sheet'!$A$19) &amp; "." &amp; BO170),
        IF(AND((--(INT('Data Sheet'!$A$19) &amp; "." &amp; BO170)&gt;=--('Data Sheet'!$A$19)), (--(INT('Data Sheet'!$A$19) &amp; "." &amp; BO170)&lt;=--('Data Sheet'!$B$19))),
            --(INT('Data Sheet'!$A$19) &amp; "." &amp; BO170),
            --(INT('Data Sheet'!$B$19) &amp; "." &amp; BO170)
        )
    ),
    IF(BN170&lt;&gt;"",
        IF(INT('Data Sheet'!$A$19)=INT('Data Sheet'!$B$19),
            --(INT('Data Sheet'!$A$19) &amp; "." &amp; LEFT(BN170,3)),
            IF(AND((--(INT('Data Sheet'!$A$19) &amp; "." &amp; LEFT(BN170,3))&gt;=--('Data Sheet'!$A$19)), (--(INT('Data Sheet'!$A$19) &amp; "." &amp; LEFT(BN170,3))&lt;=--('Data Sheet'!$B$19))),
                --(INT('Data Sheet'!$A$19) &amp; "." &amp; LEFT(BN170,3)),
                --(INT('Data Sheet'!$B$19) &amp; "." &amp; LEFT(BN170,3))
            )
        ),
        "OK"
    )
)</f>
        <v>OK</v>
      </c>
      <c r="O170" s="23" t="str">
        <f>IF(BP170&lt;&gt;"",
    IF(INT('Data Sheet'!$A$19)=INT('Data Sheet'!$B$19),
        --(INT('Data Sheet'!$A$19) &amp; "." &amp; BP170),
        IF(AND((--(INT('Data Sheet'!$A$19) &amp; "." &amp; BP170)&gt;=--('Data Sheet'!$A$19)), (--(INT('Data Sheet'!$A$19) &amp; "." &amp; BP170)&lt;=--('Data Sheet'!$B$19))),
            --(INT('Data Sheet'!$A$19) &amp; "." &amp; BP170),
            --(INT('Data Sheet'!$B$19) &amp; "." &amp; BP170)
        )
    ),
    IF(BN170&lt;&gt;"",
        IF(INT('Data Sheet'!$A$19)=INT('Data Sheet'!$B$19),
            --(INT('Data Sheet'!$A$19) &amp; "." &amp; RIGHT(BN170,3)),
            IF(AND((--(INT('Data Sheet'!$A$19) &amp; "." &amp; RIGHT(BN170,3))&gt;=--('Data Sheet'!$A$19)), (--(INT('Data Sheet'!$A$19) &amp; "." &amp; RIGHT(BN170,3))&lt;=--('Data Sheet'!$B$19))),
                --(INT('Data Sheet'!$A$19) &amp; "." &amp; RIGHT(BN170,3)),
                --(INT('Data Sheet'!$B$19) &amp; "." &amp; RIGHT(BN170,3))
            )
        ),
        "OK"
    )
)</f>
        <v>OK</v>
      </c>
      <c r="P170" s="23" t="str">
        <f>IF(BR170&lt;&gt;"",
    IF(INT('Data Sheet'!$A$19)=INT('Data Sheet'!$B$15),
        --(INT('Data Sheet'!$A$15) &amp; "." &amp; BR170),
        IF(AND((--(INT('Data Sheet'!$A$15) &amp; "." &amp; BR170)&gt;=--('Data Sheet'!$A$15)), (--(INT('Data Sheet'!$A$15) &amp; "." &amp; BR170)&lt;=--('Data Sheet'!$B$15))),
            --(INT('Data Sheet'!$A$15) &amp; "." &amp; BR170),
            --(INT('Data Sheet'!$B$15) &amp; "." &amp; BR170)
        )
    ),
    IF(BQ170&lt;&gt;"",
        IF(INT('Data Sheet'!$A$15)=INT('Data Sheet'!$B$15),
            --(INT('Data Sheet'!$A$15) &amp; "." &amp; LEFT(BQ170,3)),
            IF(AND((--(INT('Data Sheet'!$A$15) &amp; "." &amp; LEFT(BQ170,3))&gt;=--('Data Sheet'!$A$15)), (--(INT('Data Sheet'!$A$15) &amp; "." &amp; LEFT(BQ170,3))&lt;=--('Data Sheet'!$B$15))),
                --(INT('Data Sheet'!$A$15) &amp; "." &amp; LEFT(BQ170,3)),
                --(INT('Data Sheet'!$B$15) &amp; "." &amp; LEFT(BQ170,3))
            )
        ),
        "OK"
    )
)</f>
        <v>OK</v>
      </c>
      <c r="Q170" s="23" t="str">
        <f>IF(BS170&lt;&gt;"",
    IF(INT('Data Sheet'!$A$19)=INT('Data Sheet'!$B$15),
        --(INT('Data Sheet'!$A$15) &amp; "." &amp; BS170),
        IF(AND((--(INT('Data Sheet'!$A$15) &amp; "." &amp; BS170)&gt;=--('Data Sheet'!$A$15)), (--(INT('Data Sheet'!$A$15) &amp; "." &amp; BS170)&lt;=--('Data Sheet'!$B$15))),
            --(INT('Data Sheet'!$A$15) &amp; "." &amp; BS170),
            --(INT('Data Sheet'!$B$15) &amp; "." &amp; BS170)
        )
    ),
    IF(BQ170&lt;&gt;"",
        IF(INT('Data Sheet'!$A$15)=INT('Data Sheet'!$B$15),
            --(INT('Data Sheet'!$A$15) &amp; "." &amp; RIGHT(BQ170,3)),
            IF(AND((--(INT('Data Sheet'!$A$15) &amp; "." &amp; RIGHT(BQ170,3))&gt;=--('Data Sheet'!$A$15)), (--(INT('Data Sheet'!$A$15) &amp; "." &amp; RIGHT(BQ170,3))&lt;=--('Data Sheet'!$B$15))),
                --(INT('Data Sheet'!$A$15) &amp; "." &amp; RIGHT(BQ170,3)),
                --(INT('Data Sheet'!$B$15) &amp; "." &amp; RIGHT(BQ170,3))
            )
        ),
        "OK"
    )
)</f>
        <v>OK</v>
      </c>
      <c r="R170" s="20"/>
      <c r="S170" s="20"/>
      <c r="T170" s="20"/>
      <c r="U170" s="20"/>
      <c r="V170" s="20"/>
      <c r="W170" s="20"/>
      <c r="X170" s="20"/>
      <c r="Y170" s="20"/>
      <c r="Z170" s="20"/>
      <c r="AA170" s="55"/>
      <c r="AB170" s="55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1"/>
      <c r="AR170" s="21"/>
      <c r="AS170" s="21"/>
      <c r="AT170" s="21"/>
      <c r="AU170" s="21"/>
      <c r="AV170" s="21"/>
      <c r="AW170" s="22"/>
      <c r="AX170" s="99"/>
      <c r="AY170" s="20"/>
      <c r="AZ170" s="20"/>
      <c r="BA170" s="22"/>
      <c r="BC170" s="80"/>
      <c r="BD170" s="80"/>
      <c r="BE170" s="80"/>
      <c r="BF170" s="80"/>
      <c r="BG170" s="2" t="str">
        <f t="shared" si="16"/>
        <v/>
      </c>
      <c r="BH170" s="78">
        <f t="shared" si="15"/>
        <v>0</v>
      </c>
    </row>
    <row r="171" spans="2:60" x14ac:dyDescent="0.2">
      <c r="B171" s="14">
        <f t="shared" si="4"/>
        <v>163</v>
      </c>
      <c r="C171" s="15" t="str">
        <f>CONCATENATE('Data Sheet'!$B$8,'Data Sheet'!$G$2)</f>
        <v>" HWDP</v>
      </c>
      <c r="D171" s="95" t="str">
        <f t="shared" si="17"/>
        <v/>
      </c>
      <c r="E171" s="15" t="str">
        <f>IF('Sum HWDP'!$D$10="TH-Hill DS-1 Vol 3 CAT 2: Clean and Visual Ends only","N/A","OK")</f>
        <v>OK</v>
      </c>
      <c r="F171" s="15" t="str">
        <f>IF('Sum HWDP'!$D$10="TH-Hill DS-1 Vol 3 CAT 2: Clean and Visual Ends only","N/A","OK")</f>
        <v>OK</v>
      </c>
      <c r="G171" s="17"/>
      <c r="H171" s="17"/>
      <c r="I171" s="17" t="s">
        <v>51</v>
      </c>
      <c r="J171" s="17" t="str">
        <f t="shared" si="18"/>
        <v>OK</v>
      </c>
      <c r="K171" s="17" t="str">
        <f t="shared" si="19"/>
        <v>OK</v>
      </c>
      <c r="L171" s="17" t="str">
        <f>IF('Data Sheet'!$B$9="NC-50","N/A","OK")</f>
        <v>OK</v>
      </c>
      <c r="M171" s="17" t="str">
        <f>IF('Data Sheet'!$B$9="NC-50","N/A","OK")</f>
        <v>OK</v>
      </c>
      <c r="N171" s="23" t="str">
        <f>IF(BO171&lt;&gt;"",
    IF(INT('Data Sheet'!$A$19)=INT('Data Sheet'!$B$19),
        --(INT('Data Sheet'!$A$19) &amp; "." &amp; BO171),
        IF(AND((--(INT('Data Sheet'!$A$19) &amp; "." &amp; BO171)&gt;=--('Data Sheet'!$A$19)), (--(INT('Data Sheet'!$A$19) &amp; "." &amp; BO171)&lt;=--('Data Sheet'!$B$19))),
            --(INT('Data Sheet'!$A$19) &amp; "." &amp; BO171),
            --(INT('Data Sheet'!$B$19) &amp; "." &amp; BO171)
        )
    ),
    IF(BN171&lt;&gt;"",
        IF(INT('Data Sheet'!$A$19)=INT('Data Sheet'!$B$19),
            --(INT('Data Sheet'!$A$19) &amp; "." &amp; LEFT(BN171,3)),
            IF(AND((--(INT('Data Sheet'!$A$19) &amp; "." &amp; LEFT(BN171,3))&gt;=--('Data Sheet'!$A$19)), (--(INT('Data Sheet'!$A$19) &amp; "." &amp; LEFT(BN171,3))&lt;=--('Data Sheet'!$B$19))),
                --(INT('Data Sheet'!$A$19) &amp; "." &amp; LEFT(BN171,3)),
                --(INT('Data Sheet'!$B$19) &amp; "." &amp; LEFT(BN171,3))
            )
        ),
        "OK"
    )
)</f>
        <v>OK</v>
      </c>
      <c r="O171" s="23" t="str">
        <f>IF(BP171&lt;&gt;"",
    IF(INT('Data Sheet'!$A$19)=INT('Data Sheet'!$B$19),
        --(INT('Data Sheet'!$A$19) &amp; "." &amp; BP171),
        IF(AND((--(INT('Data Sheet'!$A$19) &amp; "." &amp; BP171)&gt;=--('Data Sheet'!$A$19)), (--(INT('Data Sheet'!$A$19) &amp; "." &amp; BP171)&lt;=--('Data Sheet'!$B$19))),
            --(INT('Data Sheet'!$A$19) &amp; "." &amp; BP171),
            --(INT('Data Sheet'!$B$19) &amp; "." &amp; BP171)
        )
    ),
    IF(BN171&lt;&gt;"",
        IF(INT('Data Sheet'!$A$19)=INT('Data Sheet'!$B$19),
            --(INT('Data Sheet'!$A$19) &amp; "." &amp; RIGHT(BN171,3)),
            IF(AND((--(INT('Data Sheet'!$A$19) &amp; "." &amp; RIGHT(BN171,3))&gt;=--('Data Sheet'!$A$19)), (--(INT('Data Sheet'!$A$19) &amp; "." &amp; RIGHT(BN171,3))&lt;=--('Data Sheet'!$B$19))),
                --(INT('Data Sheet'!$A$19) &amp; "." &amp; RIGHT(BN171,3)),
                --(INT('Data Sheet'!$B$19) &amp; "." &amp; RIGHT(BN171,3))
            )
        ),
        "OK"
    )
)</f>
        <v>OK</v>
      </c>
      <c r="P171" s="23" t="str">
        <f>IF(BR171&lt;&gt;"",
    IF(INT('Data Sheet'!$A$19)=INT('Data Sheet'!$B$15),
        --(INT('Data Sheet'!$A$15) &amp; "." &amp; BR171),
        IF(AND((--(INT('Data Sheet'!$A$15) &amp; "." &amp; BR171)&gt;=--('Data Sheet'!$A$15)), (--(INT('Data Sheet'!$A$15) &amp; "." &amp; BR171)&lt;=--('Data Sheet'!$B$15))),
            --(INT('Data Sheet'!$A$15) &amp; "." &amp; BR171),
            --(INT('Data Sheet'!$B$15) &amp; "." &amp; BR171)
        )
    ),
    IF(BQ171&lt;&gt;"",
        IF(INT('Data Sheet'!$A$15)=INT('Data Sheet'!$B$15),
            --(INT('Data Sheet'!$A$15) &amp; "." &amp; LEFT(BQ171,3)),
            IF(AND((--(INT('Data Sheet'!$A$15) &amp; "." &amp; LEFT(BQ171,3))&gt;=--('Data Sheet'!$A$15)), (--(INT('Data Sheet'!$A$15) &amp; "." &amp; LEFT(BQ171,3))&lt;=--('Data Sheet'!$B$15))),
                --(INT('Data Sheet'!$A$15) &amp; "." &amp; LEFT(BQ171,3)),
                --(INT('Data Sheet'!$B$15) &amp; "." &amp; LEFT(BQ171,3))
            )
        ),
        "OK"
    )
)</f>
        <v>OK</v>
      </c>
      <c r="Q171" s="23" t="str">
        <f>IF(BS171&lt;&gt;"",
    IF(INT('Data Sheet'!$A$19)=INT('Data Sheet'!$B$15),
        --(INT('Data Sheet'!$A$15) &amp; "." &amp; BS171),
        IF(AND((--(INT('Data Sheet'!$A$15) &amp; "." &amp; BS171)&gt;=--('Data Sheet'!$A$15)), (--(INT('Data Sheet'!$A$15) &amp; "." &amp; BS171)&lt;=--('Data Sheet'!$B$15))),
            --(INT('Data Sheet'!$A$15) &amp; "." &amp; BS171),
            --(INT('Data Sheet'!$B$15) &amp; "." &amp; BS171)
        )
    ),
    IF(BQ171&lt;&gt;"",
        IF(INT('Data Sheet'!$A$15)=INT('Data Sheet'!$B$15),
            --(INT('Data Sheet'!$A$15) &amp; "." &amp; RIGHT(BQ171,3)),
            IF(AND((--(INT('Data Sheet'!$A$15) &amp; "." &amp; RIGHT(BQ171,3))&gt;=--('Data Sheet'!$A$15)), (--(INT('Data Sheet'!$A$15) &amp; "." &amp; RIGHT(BQ171,3))&lt;=--('Data Sheet'!$B$15))),
                --(INT('Data Sheet'!$A$15) &amp; "." &amp; RIGHT(BQ171,3)),
                --(INT('Data Sheet'!$B$15) &amp; "." &amp; RIGHT(BQ171,3))
            )
        ),
        "OK"
    )
)</f>
        <v>OK</v>
      </c>
      <c r="R171" s="20"/>
      <c r="S171" s="20"/>
      <c r="T171" s="20"/>
      <c r="U171" s="20"/>
      <c r="V171" s="20"/>
      <c r="W171" s="20"/>
      <c r="X171" s="20"/>
      <c r="Y171" s="20"/>
      <c r="Z171" s="20"/>
      <c r="AA171" s="55"/>
      <c r="AB171" s="55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1"/>
      <c r="AR171" s="21"/>
      <c r="AS171" s="21"/>
      <c r="AT171" s="21"/>
      <c r="AU171" s="21"/>
      <c r="AV171" s="21"/>
      <c r="AW171" s="22"/>
      <c r="AX171" s="99"/>
      <c r="AY171" s="20"/>
      <c r="AZ171" s="20"/>
      <c r="BA171" s="22"/>
      <c r="BC171" s="80"/>
      <c r="BD171" s="80"/>
      <c r="BE171" s="80"/>
      <c r="BF171" s="80"/>
      <c r="BG171" s="2" t="str">
        <f t="shared" si="16"/>
        <v/>
      </c>
      <c r="BH171" s="78">
        <f t="shared" si="15"/>
        <v>0</v>
      </c>
    </row>
    <row r="172" spans="2:60" x14ac:dyDescent="0.2">
      <c r="B172" s="14">
        <f t="shared" si="4"/>
        <v>164</v>
      </c>
      <c r="C172" s="15" t="str">
        <f>CONCATENATE('Data Sheet'!$B$8,'Data Sheet'!$G$2)</f>
        <v>" HWDP</v>
      </c>
      <c r="D172" s="95" t="str">
        <f t="shared" si="17"/>
        <v/>
      </c>
      <c r="E172" s="15" t="str">
        <f>IF('Sum HWDP'!$D$10="TH-Hill DS-1 Vol 3 CAT 2: Clean and Visual Ends only","N/A","OK")</f>
        <v>OK</v>
      </c>
      <c r="F172" s="15" t="str">
        <f>IF('Sum HWDP'!$D$10="TH-Hill DS-1 Vol 3 CAT 2: Clean and Visual Ends only","N/A","OK")</f>
        <v>OK</v>
      </c>
      <c r="G172" s="17"/>
      <c r="H172" s="17"/>
      <c r="I172" s="17" t="s">
        <v>51</v>
      </c>
      <c r="J172" s="17" t="str">
        <f t="shared" si="18"/>
        <v>OK</v>
      </c>
      <c r="K172" s="17" t="str">
        <f t="shared" si="19"/>
        <v>OK</v>
      </c>
      <c r="L172" s="17" t="str">
        <f>IF('Data Sheet'!$B$9="NC-50","N/A","OK")</f>
        <v>OK</v>
      </c>
      <c r="M172" s="17" t="str">
        <f>IF('Data Sheet'!$B$9="NC-50","N/A","OK")</f>
        <v>OK</v>
      </c>
      <c r="N172" s="23" t="str">
        <f>IF(BO172&lt;&gt;"",
    IF(INT('Data Sheet'!$A$19)=INT('Data Sheet'!$B$19),
        --(INT('Data Sheet'!$A$19) &amp; "." &amp; BO172),
        IF(AND((--(INT('Data Sheet'!$A$19) &amp; "." &amp; BO172)&gt;=--('Data Sheet'!$A$19)), (--(INT('Data Sheet'!$A$19) &amp; "." &amp; BO172)&lt;=--('Data Sheet'!$B$19))),
            --(INT('Data Sheet'!$A$19) &amp; "." &amp; BO172),
            --(INT('Data Sheet'!$B$19) &amp; "." &amp; BO172)
        )
    ),
    IF(BN172&lt;&gt;"",
        IF(INT('Data Sheet'!$A$19)=INT('Data Sheet'!$B$19),
            --(INT('Data Sheet'!$A$19) &amp; "." &amp; LEFT(BN172,3)),
            IF(AND((--(INT('Data Sheet'!$A$19) &amp; "." &amp; LEFT(BN172,3))&gt;=--('Data Sheet'!$A$19)), (--(INT('Data Sheet'!$A$19) &amp; "." &amp; LEFT(BN172,3))&lt;=--('Data Sheet'!$B$19))),
                --(INT('Data Sheet'!$A$19) &amp; "." &amp; LEFT(BN172,3)),
                --(INT('Data Sheet'!$B$19) &amp; "." &amp; LEFT(BN172,3))
            )
        ),
        "OK"
    )
)</f>
        <v>OK</v>
      </c>
      <c r="O172" s="23" t="str">
        <f>IF(BP172&lt;&gt;"",
    IF(INT('Data Sheet'!$A$19)=INT('Data Sheet'!$B$19),
        --(INT('Data Sheet'!$A$19) &amp; "." &amp; BP172),
        IF(AND((--(INT('Data Sheet'!$A$19) &amp; "." &amp; BP172)&gt;=--('Data Sheet'!$A$19)), (--(INT('Data Sheet'!$A$19) &amp; "." &amp; BP172)&lt;=--('Data Sheet'!$B$19))),
            --(INT('Data Sheet'!$A$19) &amp; "." &amp; BP172),
            --(INT('Data Sheet'!$B$19) &amp; "." &amp; BP172)
        )
    ),
    IF(BN172&lt;&gt;"",
        IF(INT('Data Sheet'!$A$19)=INT('Data Sheet'!$B$19),
            --(INT('Data Sheet'!$A$19) &amp; "." &amp; RIGHT(BN172,3)),
            IF(AND((--(INT('Data Sheet'!$A$19) &amp; "." &amp; RIGHT(BN172,3))&gt;=--('Data Sheet'!$A$19)), (--(INT('Data Sheet'!$A$19) &amp; "." &amp; RIGHT(BN172,3))&lt;=--('Data Sheet'!$B$19))),
                --(INT('Data Sheet'!$A$19) &amp; "." &amp; RIGHT(BN172,3)),
                --(INT('Data Sheet'!$B$19) &amp; "." &amp; RIGHT(BN172,3))
            )
        ),
        "OK"
    )
)</f>
        <v>OK</v>
      </c>
      <c r="P172" s="23" t="str">
        <f>IF(BR172&lt;&gt;"",
    IF(INT('Data Sheet'!$A$19)=INT('Data Sheet'!$B$15),
        --(INT('Data Sheet'!$A$15) &amp; "." &amp; BR172),
        IF(AND((--(INT('Data Sheet'!$A$15) &amp; "." &amp; BR172)&gt;=--('Data Sheet'!$A$15)), (--(INT('Data Sheet'!$A$15) &amp; "." &amp; BR172)&lt;=--('Data Sheet'!$B$15))),
            --(INT('Data Sheet'!$A$15) &amp; "." &amp; BR172),
            --(INT('Data Sheet'!$B$15) &amp; "." &amp; BR172)
        )
    ),
    IF(BQ172&lt;&gt;"",
        IF(INT('Data Sheet'!$A$15)=INT('Data Sheet'!$B$15),
            --(INT('Data Sheet'!$A$15) &amp; "." &amp; LEFT(BQ172,3)),
            IF(AND((--(INT('Data Sheet'!$A$15) &amp; "." &amp; LEFT(BQ172,3))&gt;=--('Data Sheet'!$A$15)), (--(INT('Data Sheet'!$A$15) &amp; "." &amp; LEFT(BQ172,3))&lt;=--('Data Sheet'!$B$15))),
                --(INT('Data Sheet'!$A$15) &amp; "." &amp; LEFT(BQ172,3)),
                --(INT('Data Sheet'!$B$15) &amp; "." &amp; LEFT(BQ172,3))
            )
        ),
        "OK"
    )
)</f>
        <v>OK</v>
      </c>
      <c r="Q172" s="23" t="str">
        <f>IF(BS172&lt;&gt;"",
    IF(INT('Data Sheet'!$A$19)=INT('Data Sheet'!$B$15),
        --(INT('Data Sheet'!$A$15) &amp; "." &amp; BS172),
        IF(AND((--(INT('Data Sheet'!$A$15) &amp; "." &amp; BS172)&gt;=--('Data Sheet'!$A$15)), (--(INT('Data Sheet'!$A$15) &amp; "." &amp; BS172)&lt;=--('Data Sheet'!$B$15))),
            --(INT('Data Sheet'!$A$15) &amp; "." &amp; BS172),
            --(INT('Data Sheet'!$B$15) &amp; "." &amp; BS172)
        )
    ),
    IF(BQ172&lt;&gt;"",
        IF(INT('Data Sheet'!$A$15)=INT('Data Sheet'!$B$15),
            --(INT('Data Sheet'!$A$15) &amp; "." &amp; RIGHT(BQ172,3)),
            IF(AND((--(INT('Data Sheet'!$A$15) &amp; "." &amp; RIGHT(BQ172,3))&gt;=--('Data Sheet'!$A$15)), (--(INT('Data Sheet'!$A$15) &amp; "." &amp; RIGHT(BQ172,3))&lt;=--('Data Sheet'!$B$15))),
                --(INT('Data Sheet'!$A$15) &amp; "." &amp; RIGHT(BQ172,3)),
                --(INT('Data Sheet'!$B$15) &amp; "." &amp; RIGHT(BQ172,3))
            )
        ),
        "OK"
    )
)</f>
        <v>OK</v>
      </c>
      <c r="R172" s="20"/>
      <c r="S172" s="20"/>
      <c r="T172" s="20"/>
      <c r="U172" s="20"/>
      <c r="V172" s="20"/>
      <c r="W172" s="20"/>
      <c r="X172" s="20"/>
      <c r="Y172" s="20"/>
      <c r="Z172" s="20"/>
      <c r="AA172" s="55"/>
      <c r="AB172" s="55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1"/>
      <c r="AR172" s="21"/>
      <c r="AS172" s="21"/>
      <c r="AT172" s="21"/>
      <c r="AU172" s="21"/>
      <c r="AV172" s="21"/>
      <c r="AW172" s="22"/>
      <c r="AX172" s="99"/>
      <c r="AY172" s="20"/>
      <c r="AZ172" s="20"/>
      <c r="BA172" s="22"/>
      <c r="BC172" s="80"/>
      <c r="BD172" s="80"/>
      <c r="BE172" s="80"/>
      <c r="BF172" s="80"/>
      <c r="BG172" s="2" t="str">
        <f t="shared" si="16"/>
        <v/>
      </c>
      <c r="BH172" s="78">
        <f t="shared" si="15"/>
        <v>0</v>
      </c>
    </row>
    <row r="173" spans="2:60" x14ac:dyDescent="0.2">
      <c r="B173" s="14">
        <f t="shared" si="4"/>
        <v>165</v>
      </c>
      <c r="C173" s="15" t="str">
        <f>CONCATENATE('Data Sheet'!$B$8,'Data Sheet'!$G$2)</f>
        <v>" HWDP</v>
      </c>
      <c r="D173" s="95" t="str">
        <f t="shared" si="17"/>
        <v/>
      </c>
      <c r="E173" s="15" t="str">
        <f>IF('Sum HWDP'!$D$10="TH-Hill DS-1 Vol 3 CAT 2: Clean and Visual Ends only","N/A","OK")</f>
        <v>OK</v>
      </c>
      <c r="F173" s="15" t="str">
        <f>IF('Sum HWDP'!$D$10="TH-Hill DS-1 Vol 3 CAT 2: Clean and Visual Ends only","N/A","OK")</f>
        <v>OK</v>
      </c>
      <c r="G173" s="17"/>
      <c r="H173" s="17"/>
      <c r="I173" s="17" t="s">
        <v>51</v>
      </c>
      <c r="J173" s="17" t="str">
        <f t="shared" si="18"/>
        <v>OK</v>
      </c>
      <c r="K173" s="17" t="str">
        <f t="shared" si="19"/>
        <v>OK</v>
      </c>
      <c r="L173" s="17" t="str">
        <f>IF('Data Sheet'!$B$9="NC-50","N/A","OK")</f>
        <v>OK</v>
      </c>
      <c r="M173" s="17" t="str">
        <f>IF('Data Sheet'!$B$9="NC-50","N/A","OK")</f>
        <v>OK</v>
      </c>
      <c r="N173" s="23" t="str">
        <f>IF(BO173&lt;&gt;"",
    IF(INT('Data Sheet'!$A$19)=INT('Data Sheet'!$B$19),
        --(INT('Data Sheet'!$A$19) &amp; "." &amp; BO173),
        IF(AND((--(INT('Data Sheet'!$A$19) &amp; "." &amp; BO173)&gt;=--('Data Sheet'!$A$19)), (--(INT('Data Sheet'!$A$19) &amp; "." &amp; BO173)&lt;=--('Data Sheet'!$B$19))),
            --(INT('Data Sheet'!$A$19) &amp; "." &amp; BO173),
            --(INT('Data Sheet'!$B$19) &amp; "." &amp; BO173)
        )
    ),
    IF(BN173&lt;&gt;"",
        IF(INT('Data Sheet'!$A$19)=INT('Data Sheet'!$B$19),
            --(INT('Data Sheet'!$A$19) &amp; "." &amp; LEFT(BN173,3)),
            IF(AND((--(INT('Data Sheet'!$A$19) &amp; "." &amp; LEFT(BN173,3))&gt;=--('Data Sheet'!$A$19)), (--(INT('Data Sheet'!$A$19) &amp; "." &amp; LEFT(BN173,3))&lt;=--('Data Sheet'!$B$19))),
                --(INT('Data Sheet'!$A$19) &amp; "." &amp; LEFT(BN173,3)),
                --(INT('Data Sheet'!$B$19) &amp; "." &amp; LEFT(BN173,3))
            )
        ),
        "OK"
    )
)</f>
        <v>OK</v>
      </c>
      <c r="O173" s="23" t="str">
        <f>IF(BP173&lt;&gt;"",
    IF(INT('Data Sheet'!$A$19)=INT('Data Sheet'!$B$19),
        --(INT('Data Sheet'!$A$19) &amp; "." &amp; BP173),
        IF(AND((--(INT('Data Sheet'!$A$19) &amp; "." &amp; BP173)&gt;=--('Data Sheet'!$A$19)), (--(INT('Data Sheet'!$A$19) &amp; "." &amp; BP173)&lt;=--('Data Sheet'!$B$19))),
            --(INT('Data Sheet'!$A$19) &amp; "." &amp; BP173),
            --(INT('Data Sheet'!$B$19) &amp; "." &amp; BP173)
        )
    ),
    IF(BN173&lt;&gt;"",
        IF(INT('Data Sheet'!$A$19)=INT('Data Sheet'!$B$19),
            --(INT('Data Sheet'!$A$19) &amp; "." &amp; RIGHT(BN173,3)),
            IF(AND((--(INT('Data Sheet'!$A$19) &amp; "." &amp; RIGHT(BN173,3))&gt;=--('Data Sheet'!$A$19)), (--(INT('Data Sheet'!$A$19) &amp; "." &amp; RIGHT(BN173,3))&lt;=--('Data Sheet'!$B$19))),
                --(INT('Data Sheet'!$A$19) &amp; "." &amp; RIGHT(BN173,3)),
                --(INT('Data Sheet'!$B$19) &amp; "." &amp; RIGHT(BN173,3))
            )
        ),
        "OK"
    )
)</f>
        <v>OK</v>
      </c>
      <c r="P173" s="23" t="str">
        <f>IF(BR173&lt;&gt;"",
    IF(INT('Data Sheet'!$A$19)=INT('Data Sheet'!$B$15),
        --(INT('Data Sheet'!$A$15) &amp; "." &amp; BR173),
        IF(AND((--(INT('Data Sheet'!$A$15) &amp; "." &amp; BR173)&gt;=--('Data Sheet'!$A$15)), (--(INT('Data Sheet'!$A$15) &amp; "." &amp; BR173)&lt;=--('Data Sheet'!$B$15))),
            --(INT('Data Sheet'!$A$15) &amp; "." &amp; BR173),
            --(INT('Data Sheet'!$B$15) &amp; "." &amp; BR173)
        )
    ),
    IF(BQ173&lt;&gt;"",
        IF(INT('Data Sheet'!$A$15)=INT('Data Sheet'!$B$15),
            --(INT('Data Sheet'!$A$15) &amp; "." &amp; LEFT(BQ173,3)),
            IF(AND((--(INT('Data Sheet'!$A$15) &amp; "." &amp; LEFT(BQ173,3))&gt;=--('Data Sheet'!$A$15)), (--(INT('Data Sheet'!$A$15) &amp; "." &amp; LEFT(BQ173,3))&lt;=--('Data Sheet'!$B$15))),
                --(INT('Data Sheet'!$A$15) &amp; "." &amp; LEFT(BQ173,3)),
                --(INT('Data Sheet'!$B$15) &amp; "." &amp; LEFT(BQ173,3))
            )
        ),
        "OK"
    )
)</f>
        <v>OK</v>
      </c>
      <c r="Q173" s="23" t="str">
        <f>IF(BS173&lt;&gt;"",
    IF(INT('Data Sheet'!$A$19)=INT('Data Sheet'!$B$15),
        --(INT('Data Sheet'!$A$15) &amp; "." &amp; BS173),
        IF(AND((--(INT('Data Sheet'!$A$15) &amp; "." &amp; BS173)&gt;=--('Data Sheet'!$A$15)), (--(INT('Data Sheet'!$A$15) &amp; "." &amp; BS173)&lt;=--('Data Sheet'!$B$15))),
            --(INT('Data Sheet'!$A$15) &amp; "." &amp; BS173),
            --(INT('Data Sheet'!$B$15) &amp; "." &amp; BS173)
        )
    ),
    IF(BQ173&lt;&gt;"",
        IF(INT('Data Sheet'!$A$15)=INT('Data Sheet'!$B$15),
            --(INT('Data Sheet'!$A$15) &amp; "." &amp; RIGHT(BQ173,3)),
            IF(AND((--(INT('Data Sheet'!$A$15) &amp; "." &amp; RIGHT(BQ173,3))&gt;=--('Data Sheet'!$A$15)), (--(INT('Data Sheet'!$A$15) &amp; "." &amp; RIGHT(BQ173,3))&lt;=--('Data Sheet'!$B$15))),
                --(INT('Data Sheet'!$A$15) &amp; "." &amp; RIGHT(BQ173,3)),
                --(INT('Data Sheet'!$B$15) &amp; "." &amp; RIGHT(BQ173,3))
            )
        ),
        "OK"
    )
)</f>
        <v>OK</v>
      </c>
      <c r="R173" s="20"/>
      <c r="S173" s="20"/>
      <c r="T173" s="20"/>
      <c r="U173" s="20"/>
      <c r="V173" s="20"/>
      <c r="W173" s="20"/>
      <c r="X173" s="20"/>
      <c r="Y173" s="20"/>
      <c r="Z173" s="20"/>
      <c r="AA173" s="55"/>
      <c r="AB173" s="55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1"/>
      <c r="AR173" s="21"/>
      <c r="AS173" s="21"/>
      <c r="AT173" s="21"/>
      <c r="AU173" s="21"/>
      <c r="AV173" s="21"/>
      <c r="AW173" s="22"/>
      <c r="AX173" s="99"/>
      <c r="AY173" s="20"/>
      <c r="AZ173" s="20"/>
      <c r="BA173" s="22"/>
      <c r="BC173" s="80"/>
      <c r="BD173" s="80"/>
      <c r="BE173" s="80"/>
      <c r="BF173" s="80"/>
      <c r="BG173" s="2" t="str">
        <f t="shared" si="16"/>
        <v/>
      </c>
      <c r="BH173" s="78">
        <f t="shared" si="15"/>
        <v>0</v>
      </c>
    </row>
    <row r="174" spans="2:60" x14ac:dyDescent="0.2">
      <c r="B174" s="14">
        <f t="shared" si="4"/>
        <v>166</v>
      </c>
      <c r="C174" s="15" t="str">
        <f>CONCATENATE('Data Sheet'!$B$8,'Data Sheet'!$G$2)</f>
        <v>" HWDP</v>
      </c>
      <c r="D174" s="95" t="str">
        <f t="shared" si="17"/>
        <v/>
      </c>
      <c r="E174" s="15" t="str">
        <f>IF('Sum HWDP'!$D$10="TH-Hill DS-1 Vol 3 CAT 2: Clean and Visual Ends only","N/A","OK")</f>
        <v>OK</v>
      </c>
      <c r="F174" s="15" t="str">
        <f>IF('Sum HWDP'!$D$10="TH-Hill DS-1 Vol 3 CAT 2: Clean and Visual Ends only","N/A","OK")</f>
        <v>OK</v>
      </c>
      <c r="G174" s="17"/>
      <c r="H174" s="17"/>
      <c r="I174" s="17" t="s">
        <v>51</v>
      </c>
      <c r="J174" s="17" t="str">
        <f t="shared" si="18"/>
        <v>OK</v>
      </c>
      <c r="K174" s="17" t="str">
        <f t="shared" si="19"/>
        <v>OK</v>
      </c>
      <c r="L174" s="17" t="str">
        <f>IF('Data Sheet'!$B$9="NC-50","N/A","OK")</f>
        <v>OK</v>
      </c>
      <c r="M174" s="17" t="str">
        <f>IF('Data Sheet'!$B$9="NC-50","N/A","OK")</f>
        <v>OK</v>
      </c>
      <c r="N174" s="23" t="str">
        <f>IF(BO174&lt;&gt;"",
    IF(INT('Data Sheet'!$A$19)=INT('Data Sheet'!$B$19),
        --(INT('Data Sheet'!$A$19) &amp; "." &amp; BO174),
        IF(AND((--(INT('Data Sheet'!$A$19) &amp; "." &amp; BO174)&gt;=--('Data Sheet'!$A$19)), (--(INT('Data Sheet'!$A$19) &amp; "." &amp; BO174)&lt;=--('Data Sheet'!$B$19))),
            --(INT('Data Sheet'!$A$19) &amp; "." &amp; BO174),
            --(INT('Data Sheet'!$B$19) &amp; "." &amp; BO174)
        )
    ),
    IF(BN174&lt;&gt;"",
        IF(INT('Data Sheet'!$A$19)=INT('Data Sheet'!$B$19),
            --(INT('Data Sheet'!$A$19) &amp; "." &amp; LEFT(BN174,3)),
            IF(AND((--(INT('Data Sheet'!$A$19) &amp; "." &amp; LEFT(BN174,3))&gt;=--('Data Sheet'!$A$19)), (--(INT('Data Sheet'!$A$19) &amp; "." &amp; LEFT(BN174,3))&lt;=--('Data Sheet'!$B$19))),
                --(INT('Data Sheet'!$A$19) &amp; "." &amp; LEFT(BN174,3)),
                --(INT('Data Sheet'!$B$19) &amp; "." &amp; LEFT(BN174,3))
            )
        ),
        "OK"
    )
)</f>
        <v>OK</v>
      </c>
      <c r="O174" s="23" t="str">
        <f>IF(BP174&lt;&gt;"",
    IF(INT('Data Sheet'!$A$19)=INT('Data Sheet'!$B$19),
        --(INT('Data Sheet'!$A$19) &amp; "." &amp; BP174),
        IF(AND((--(INT('Data Sheet'!$A$19) &amp; "." &amp; BP174)&gt;=--('Data Sheet'!$A$19)), (--(INT('Data Sheet'!$A$19) &amp; "." &amp; BP174)&lt;=--('Data Sheet'!$B$19))),
            --(INT('Data Sheet'!$A$19) &amp; "." &amp; BP174),
            --(INT('Data Sheet'!$B$19) &amp; "." &amp; BP174)
        )
    ),
    IF(BN174&lt;&gt;"",
        IF(INT('Data Sheet'!$A$19)=INT('Data Sheet'!$B$19),
            --(INT('Data Sheet'!$A$19) &amp; "." &amp; RIGHT(BN174,3)),
            IF(AND((--(INT('Data Sheet'!$A$19) &amp; "." &amp; RIGHT(BN174,3))&gt;=--('Data Sheet'!$A$19)), (--(INT('Data Sheet'!$A$19) &amp; "." &amp; RIGHT(BN174,3))&lt;=--('Data Sheet'!$B$19))),
                --(INT('Data Sheet'!$A$19) &amp; "." &amp; RIGHT(BN174,3)),
                --(INT('Data Sheet'!$B$19) &amp; "." &amp; RIGHT(BN174,3))
            )
        ),
        "OK"
    )
)</f>
        <v>OK</v>
      </c>
      <c r="P174" s="23" t="str">
        <f>IF(BR174&lt;&gt;"",
    IF(INT('Data Sheet'!$A$19)=INT('Data Sheet'!$B$15),
        --(INT('Data Sheet'!$A$15) &amp; "." &amp; BR174),
        IF(AND((--(INT('Data Sheet'!$A$15) &amp; "." &amp; BR174)&gt;=--('Data Sheet'!$A$15)), (--(INT('Data Sheet'!$A$15) &amp; "." &amp; BR174)&lt;=--('Data Sheet'!$B$15))),
            --(INT('Data Sheet'!$A$15) &amp; "." &amp; BR174),
            --(INT('Data Sheet'!$B$15) &amp; "." &amp; BR174)
        )
    ),
    IF(BQ174&lt;&gt;"",
        IF(INT('Data Sheet'!$A$15)=INT('Data Sheet'!$B$15),
            --(INT('Data Sheet'!$A$15) &amp; "." &amp; LEFT(BQ174,3)),
            IF(AND((--(INT('Data Sheet'!$A$15) &amp; "." &amp; LEFT(BQ174,3))&gt;=--('Data Sheet'!$A$15)), (--(INT('Data Sheet'!$A$15) &amp; "." &amp; LEFT(BQ174,3))&lt;=--('Data Sheet'!$B$15))),
                --(INT('Data Sheet'!$A$15) &amp; "." &amp; LEFT(BQ174,3)),
                --(INT('Data Sheet'!$B$15) &amp; "." &amp; LEFT(BQ174,3))
            )
        ),
        "OK"
    )
)</f>
        <v>OK</v>
      </c>
      <c r="Q174" s="23" t="str">
        <f>IF(BS174&lt;&gt;"",
    IF(INT('Data Sheet'!$A$19)=INT('Data Sheet'!$B$15),
        --(INT('Data Sheet'!$A$15) &amp; "." &amp; BS174),
        IF(AND((--(INT('Data Sheet'!$A$15) &amp; "." &amp; BS174)&gt;=--('Data Sheet'!$A$15)), (--(INT('Data Sheet'!$A$15) &amp; "." &amp; BS174)&lt;=--('Data Sheet'!$B$15))),
            --(INT('Data Sheet'!$A$15) &amp; "." &amp; BS174),
            --(INT('Data Sheet'!$B$15) &amp; "." &amp; BS174)
        )
    ),
    IF(BQ174&lt;&gt;"",
        IF(INT('Data Sheet'!$A$15)=INT('Data Sheet'!$B$15),
            --(INT('Data Sheet'!$A$15) &amp; "." &amp; RIGHT(BQ174,3)),
            IF(AND((--(INT('Data Sheet'!$A$15) &amp; "." &amp; RIGHT(BQ174,3))&gt;=--('Data Sheet'!$A$15)), (--(INT('Data Sheet'!$A$15) &amp; "." &amp; RIGHT(BQ174,3))&lt;=--('Data Sheet'!$B$15))),
                --(INT('Data Sheet'!$A$15) &amp; "." &amp; RIGHT(BQ174,3)),
                --(INT('Data Sheet'!$B$15) &amp; "." &amp; RIGHT(BQ174,3))
            )
        ),
        "OK"
    )
)</f>
        <v>OK</v>
      </c>
      <c r="R174" s="20"/>
      <c r="S174" s="20"/>
      <c r="T174" s="20"/>
      <c r="U174" s="20"/>
      <c r="V174" s="20"/>
      <c r="W174" s="20"/>
      <c r="X174" s="20"/>
      <c r="Y174" s="20"/>
      <c r="Z174" s="20"/>
      <c r="AA174" s="55"/>
      <c r="AB174" s="55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1"/>
      <c r="AR174" s="21"/>
      <c r="AS174" s="21"/>
      <c r="AT174" s="21"/>
      <c r="AU174" s="21"/>
      <c r="AV174" s="21"/>
      <c r="AW174" s="22"/>
      <c r="AX174" s="99"/>
      <c r="AY174" s="20"/>
      <c r="AZ174" s="20"/>
      <c r="BA174" s="22"/>
      <c r="BC174" s="80"/>
      <c r="BD174" s="80"/>
      <c r="BE174" s="80"/>
      <c r="BF174" s="80"/>
      <c r="BG174" s="2" t="str">
        <f t="shared" si="16"/>
        <v/>
      </c>
      <c r="BH174" s="78">
        <f t="shared" si="15"/>
        <v>0</v>
      </c>
    </row>
    <row r="175" spans="2:60" x14ac:dyDescent="0.2">
      <c r="B175" s="14">
        <f t="shared" si="4"/>
        <v>167</v>
      </c>
      <c r="C175" s="15" t="str">
        <f>CONCATENATE('Data Sheet'!$B$8,'Data Sheet'!$G$2)</f>
        <v>" HWDP</v>
      </c>
      <c r="D175" s="95" t="str">
        <f t="shared" si="17"/>
        <v/>
      </c>
      <c r="E175" s="15" t="str">
        <f>IF('Sum HWDP'!$D$10="TH-Hill DS-1 Vol 3 CAT 2: Clean and Visual Ends only","N/A","OK")</f>
        <v>OK</v>
      </c>
      <c r="F175" s="15" t="str">
        <f>IF('Sum HWDP'!$D$10="TH-Hill DS-1 Vol 3 CAT 2: Clean and Visual Ends only","N/A","OK")</f>
        <v>OK</v>
      </c>
      <c r="G175" s="17"/>
      <c r="H175" s="17"/>
      <c r="I175" s="17" t="s">
        <v>51</v>
      </c>
      <c r="J175" s="17" t="str">
        <f t="shared" si="18"/>
        <v>OK</v>
      </c>
      <c r="K175" s="17" t="str">
        <f t="shared" si="19"/>
        <v>OK</v>
      </c>
      <c r="L175" s="17" t="str">
        <f>IF('Data Sheet'!$B$9="NC-50","N/A","OK")</f>
        <v>OK</v>
      </c>
      <c r="M175" s="17" t="str">
        <f>IF('Data Sheet'!$B$9="NC-50","N/A","OK")</f>
        <v>OK</v>
      </c>
      <c r="N175" s="23" t="str">
        <f>IF(BO175&lt;&gt;"",
    IF(INT('Data Sheet'!$A$19)=INT('Data Sheet'!$B$19),
        --(INT('Data Sheet'!$A$19) &amp; "." &amp; BO175),
        IF(AND((--(INT('Data Sheet'!$A$19) &amp; "." &amp; BO175)&gt;=--('Data Sheet'!$A$19)), (--(INT('Data Sheet'!$A$19) &amp; "." &amp; BO175)&lt;=--('Data Sheet'!$B$19))),
            --(INT('Data Sheet'!$A$19) &amp; "." &amp; BO175),
            --(INT('Data Sheet'!$B$19) &amp; "." &amp; BO175)
        )
    ),
    IF(BN175&lt;&gt;"",
        IF(INT('Data Sheet'!$A$19)=INT('Data Sheet'!$B$19),
            --(INT('Data Sheet'!$A$19) &amp; "." &amp; LEFT(BN175,3)),
            IF(AND((--(INT('Data Sheet'!$A$19) &amp; "." &amp; LEFT(BN175,3))&gt;=--('Data Sheet'!$A$19)), (--(INT('Data Sheet'!$A$19) &amp; "." &amp; LEFT(BN175,3))&lt;=--('Data Sheet'!$B$19))),
                --(INT('Data Sheet'!$A$19) &amp; "." &amp; LEFT(BN175,3)),
                --(INT('Data Sheet'!$B$19) &amp; "." &amp; LEFT(BN175,3))
            )
        ),
        "OK"
    )
)</f>
        <v>OK</v>
      </c>
      <c r="O175" s="23" t="str">
        <f>IF(BP175&lt;&gt;"",
    IF(INT('Data Sheet'!$A$19)=INT('Data Sheet'!$B$19),
        --(INT('Data Sheet'!$A$19) &amp; "." &amp; BP175),
        IF(AND((--(INT('Data Sheet'!$A$19) &amp; "." &amp; BP175)&gt;=--('Data Sheet'!$A$19)), (--(INT('Data Sheet'!$A$19) &amp; "." &amp; BP175)&lt;=--('Data Sheet'!$B$19))),
            --(INT('Data Sheet'!$A$19) &amp; "." &amp; BP175),
            --(INT('Data Sheet'!$B$19) &amp; "." &amp; BP175)
        )
    ),
    IF(BN175&lt;&gt;"",
        IF(INT('Data Sheet'!$A$19)=INT('Data Sheet'!$B$19),
            --(INT('Data Sheet'!$A$19) &amp; "." &amp; RIGHT(BN175,3)),
            IF(AND((--(INT('Data Sheet'!$A$19) &amp; "." &amp; RIGHT(BN175,3))&gt;=--('Data Sheet'!$A$19)), (--(INT('Data Sheet'!$A$19) &amp; "." &amp; RIGHT(BN175,3))&lt;=--('Data Sheet'!$B$19))),
                --(INT('Data Sheet'!$A$19) &amp; "." &amp; RIGHT(BN175,3)),
                --(INT('Data Sheet'!$B$19) &amp; "." &amp; RIGHT(BN175,3))
            )
        ),
        "OK"
    )
)</f>
        <v>OK</v>
      </c>
      <c r="P175" s="23" t="str">
        <f>IF(BR175&lt;&gt;"",
    IF(INT('Data Sheet'!$A$19)=INT('Data Sheet'!$B$15),
        --(INT('Data Sheet'!$A$15) &amp; "." &amp; BR175),
        IF(AND((--(INT('Data Sheet'!$A$15) &amp; "." &amp; BR175)&gt;=--('Data Sheet'!$A$15)), (--(INT('Data Sheet'!$A$15) &amp; "." &amp; BR175)&lt;=--('Data Sheet'!$B$15))),
            --(INT('Data Sheet'!$A$15) &amp; "." &amp; BR175),
            --(INT('Data Sheet'!$B$15) &amp; "." &amp; BR175)
        )
    ),
    IF(BQ175&lt;&gt;"",
        IF(INT('Data Sheet'!$A$15)=INT('Data Sheet'!$B$15),
            --(INT('Data Sheet'!$A$15) &amp; "." &amp; LEFT(BQ175,3)),
            IF(AND((--(INT('Data Sheet'!$A$15) &amp; "." &amp; LEFT(BQ175,3))&gt;=--('Data Sheet'!$A$15)), (--(INT('Data Sheet'!$A$15) &amp; "." &amp; LEFT(BQ175,3))&lt;=--('Data Sheet'!$B$15))),
                --(INT('Data Sheet'!$A$15) &amp; "." &amp; LEFT(BQ175,3)),
                --(INT('Data Sheet'!$B$15) &amp; "." &amp; LEFT(BQ175,3))
            )
        ),
        "OK"
    )
)</f>
        <v>OK</v>
      </c>
      <c r="Q175" s="23" t="str">
        <f>IF(BS175&lt;&gt;"",
    IF(INT('Data Sheet'!$A$19)=INT('Data Sheet'!$B$15),
        --(INT('Data Sheet'!$A$15) &amp; "." &amp; BS175),
        IF(AND((--(INT('Data Sheet'!$A$15) &amp; "." &amp; BS175)&gt;=--('Data Sheet'!$A$15)), (--(INT('Data Sheet'!$A$15) &amp; "." &amp; BS175)&lt;=--('Data Sheet'!$B$15))),
            --(INT('Data Sheet'!$A$15) &amp; "." &amp; BS175),
            --(INT('Data Sheet'!$B$15) &amp; "." &amp; BS175)
        )
    ),
    IF(BQ175&lt;&gt;"",
        IF(INT('Data Sheet'!$A$15)=INT('Data Sheet'!$B$15),
            --(INT('Data Sheet'!$A$15) &amp; "." &amp; RIGHT(BQ175,3)),
            IF(AND((--(INT('Data Sheet'!$A$15) &amp; "." &amp; RIGHT(BQ175,3))&gt;=--('Data Sheet'!$A$15)), (--(INT('Data Sheet'!$A$15) &amp; "." &amp; RIGHT(BQ175,3))&lt;=--('Data Sheet'!$B$15))),
                --(INT('Data Sheet'!$A$15) &amp; "." &amp; RIGHT(BQ175,3)),
                --(INT('Data Sheet'!$B$15) &amp; "." &amp; RIGHT(BQ175,3))
            )
        ),
        "OK"
    )
)</f>
        <v>OK</v>
      </c>
      <c r="R175" s="20"/>
      <c r="S175" s="20"/>
      <c r="T175" s="20"/>
      <c r="U175" s="20"/>
      <c r="V175" s="20"/>
      <c r="W175" s="20"/>
      <c r="X175" s="20"/>
      <c r="Y175" s="20"/>
      <c r="Z175" s="20"/>
      <c r="AA175" s="55"/>
      <c r="AB175" s="55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1"/>
      <c r="AR175" s="21"/>
      <c r="AS175" s="21"/>
      <c r="AT175" s="21"/>
      <c r="AU175" s="21"/>
      <c r="AV175" s="21"/>
      <c r="AW175" s="22"/>
      <c r="AX175" s="99"/>
      <c r="AY175" s="20"/>
      <c r="AZ175" s="20"/>
      <c r="BA175" s="22"/>
      <c r="BC175" s="80"/>
      <c r="BD175" s="80"/>
      <c r="BE175" s="80"/>
      <c r="BF175" s="80"/>
      <c r="BG175" s="2" t="str">
        <f t="shared" si="16"/>
        <v/>
      </c>
      <c r="BH175" s="78">
        <f t="shared" si="15"/>
        <v>0</v>
      </c>
    </row>
    <row r="176" spans="2:60" x14ac:dyDescent="0.2">
      <c r="B176" s="14">
        <f t="shared" si="4"/>
        <v>168</v>
      </c>
      <c r="C176" s="15" t="str">
        <f>CONCATENATE('Data Sheet'!$B$8,'Data Sheet'!$G$2)</f>
        <v>" HWDP</v>
      </c>
      <c r="D176" s="95" t="str">
        <f t="shared" si="17"/>
        <v/>
      </c>
      <c r="E176" s="15" t="str">
        <f>IF('Sum HWDP'!$D$10="TH-Hill DS-1 Vol 3 CAT 2: Clean and Visual Ends only","N/A","OK")</f>
        <v>OK</v>
      </c>
      <c r="F176" s="15" t="str">
        <f>IF('Sum HWDP'!$D$10="TH-Hill DS-1 Vol 3 CAT 2: Clean and Visual Ends only","N/A","OK")</f>
        <v>OK</v>
      </c>
      <c r="G176" s="17"/>
      <c r="H176" s="17"/>
      <c r="I176" s="17" t="s">
        <v>51</v>
      </c>
      <c r="J176" s="17" t="str">
        <f t="shared" si="18"/>
        <v>OK</v>
      </c>
      <c r="K176" s="17" t="str">
        <f t="shared" si="19"/>
        <v>OK</v>
      </c>
      <c r="L176" s="17" t="str">
        <f>IF('Data Sheet'!$B$9="NC-50","N/A","OK")</f>
        <v>OK</v>
      </c>
      <c r="M176" s="17" t="str">
        <f>IF('Data Sheet'!$B$9="NC-50","N/A","OK")</f>
        <v>OK</v>
      </c>
      <c r="N176" s="23" t="str">
        <f>IF(BO176&lt;&gt;"",
    IF(INT('Data Sheet'!$A$19)=INT('Data Sheet'!$B$19),
        --(INT('Data Sheet'!$A$19) &amp; "." &amp; BO176),
        IF(AND((--(INT('Data Sheet'!$A$19) &amp; "." &amp; BO176)&gt;=--('Data Sheet'!$A$19)), (--(INT('Data Sheet'!$A$19) &amp; "." &amp; BO176)&lt;=--('Data Sheet'!$B$19))),
            --(INT('Data Sheet'!$A$19) &amp; "." &amp; BO176),
            --(INT('Data Sheet'!$B$19) &amp; "." &amp; BO176)
        )
    ),
    IF(BN176&lt;&gt;"",
        IF(INT('Data Sheet'!$A$19)=INT('Data Sheet'!$B$19),
            --(INT('Data Sheet'!$A$19) &amp; "." &amp; LEFT(BN176,3)),
            IF(AND((--(INT('Data Sheet'!$A$19) &amp; "." &amp; LEFT(BN176,3))&gt;=--('Data Sheet'!$A$19)), (--(INT('Data Sheet'!$A$19) &amp; "." &amp; LEFT(BN176,3))&lt;=--('Data Sheet'!$B$19))),
                --(INT('Data Sheet'!$A$19) &amp; "." &amp; LEFT(BN176,3)),
                --(INT('Data Sheet'!$B$19) &amp; "." &amp; LEFT(BN176,3))
            )
        ),
        "OK"
    )
)</f>
        <v>OK</v>
      </c>
      <c r="O176" s="23" t="str">
        <f>IF(BP176&lt;&gt;"",
    IF(INT('Data Sheet'!$A$19)=INT('Data Sheet'!$B$19),
        --(INT('Data Sheet'!$A$19) &amp; "." &amp; BP176),
        IF(AND((--(INT('Data Sheet'!$A$19) &amp; "." &amp; BP176)&gt;=--('Data Sheet'!$A$19)), (--(INT('Data Sheet'!$A$19) &amp; "." &amp; BP176)&lt;=--('Data Sheet'!$B$19))),
            --(INT('Data Sheet'!$A$19) &amp; "." &amp; BP176),
            --(INT('Data Sheet'!$B$19) &amp; "." &amp; BP176)
        )
    ),
    IF(BN176&lt;&gt;"",
        IF(INT('Data Sheet'!$A$19)=INT('Data Sheet'!$B$19),
            --(INT('Data Sheet'!$A$19) &amp; "." &amp; RIGHT(BN176,3)),
            IF(AND((--(INT('Data Sheet'!$A$19) &amp; "." &amp; RIGHT(BN176,3))&gt;=--('Data Sheet'!$A$19)), (--(INT('Data Sheet'!$A$19) &amp; "." &amp; RIGHT(BN176,3))&lt;=--('Data Sheet'!$B$19))),
                --(INT('Data Sheet'!$A$19) &amp; "." &amp; RIGHT(BN176,3)),
                --(INT('Data Sheet'!$B$19) &amp; "." &amp; RIGHT(BN176,3))
            )
        ),
        "OK"
    )
)</f>
        <v>OK</v>
      </c>
      <c r="P176" s="23" t="str">
        <f>IF(BR176&lt;&gt;"",
    IF(INT('Data Sheet'!$A$19)=INT('Data Sheet'!$B$15),
        --(INT('Data Sheet'!$A$15) &amp; "." &amp; BR176),
        IF(AND((--(INT('Data Sheet'!$A$15) &amp; "." &amp; BR176)&gt;=--('Data Sheet'!$A$15)), (--(INT('Data Sheet'!$A$15) &amp; "." &amp; BR176)&lt;=--('Data Sheet'!$B$15))),
            --(INT('Data Sheet'!$A$15) &amp; "." &amp; BR176),
            --(INT('Data Sheet'!$B$15) &amp; "." &amp; BR176)
        )
    ),
    IF(BQ176&lt;&gt;"",
        IF(INT('Data Sheet'!$A$15)=INT('Data Sheet'!$B$15),
            --(INT('Data Sheet'!$A$15) &amp; "." &amp; LEFT(BQ176,3)),
            IF(AND((--(INT('Data Sheet'!$A$15) &amp; "." &amp; LEFT(BQ176,3))&gt;=--('Data Sheet'!$A$15)), (--(INT('Data Sheet'!$A$15) &amp; "." &amp; LEFT(BQ176,3))&lt;=--('Data Sheet'!$B$15))),
                --(INT('Data Sheet'!$A$15) &amp; "." &amp; LEFT(BQ176,3)),
                --(INT('Data Sheet'!$B$15) &amp; "." &amp; LEFT(BQ176,3))
            )
        ),
        "OK"
    )
)</f>
        <v>OK</v>
      </c>
      <c r="Q176" s="23" t="str">
        <f>IF(BS176&lt;&gt;"",
    IF(INT('Data Sheet'!$A$19)=INT('Data Sheet'!$B$15),
        --(INT('Data Sheet'!$A$15) &amp; "." &amp; BS176),
        IF(AND((--(INT('Data Sheet'!$A$15) &amp; "." &amp; BS176)&gt;=--('Data Sheet'!$A$15)), (--(INT('Data Sheet'!$A$15) &amp; "." &amp; BS176)&lt;=--('Data Sheet'!$B$15))),
            --(INT('Data Sheet'!$A$15) &amp; "." &amp; BS176),
            --(INT('Data Sheet'!$B$15) &amp; "." &amp; BS176)
        )
    ),
    IF(BQ176&lt;&gt;"",
        IF(INT('Data Sheet'!$A$15)=INT('Data Sheet'!$B$15),
            --(INT('Data Sheet'!$A$15) &amp; "." &amp; RIGHT(BQ176,3)),
            IF(AND((--(INT('Data Sheet'!$A$15) &amp; "." &amp; RIGHT(BQ176,3))&gt;=--('Data Sheet'!$A$15)), (--(INT('Data Sheet'!$A$15) &amp; "." &amp; RIGHT(BQ176,3))&lt;=--('Data Sheet'!$B$15))),
                --(INT('Data Sheet'!$A$15) &amp; "." &amp; RIGHT(BQ176,3)),
                --(INT('Data Sheet'!$B$15) &amp; "." &amp; RIGHT(BQ176,3))
            )
        ),
        "OK"
    )
)</f>
        <v>OK</v>
      </c>
      <c r="R176" s="20"/>
      <c r="S176" s="20"/>
      <c r="T176" s="20"/>
      <c r="U176" s="20"/>
      <c r="V176" s="20"/>
      <c r="W176" s="20"/>
      <c r="X176" s="20"/>
      <c r="Y176" s="20"/>
      <c r="Z176" s="20"/>
      <c r="AA176" s="55"/>
      <c r="AB176" s="55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1"/>
      <c r="AR176" s="21"/>
      <c r="AS176" s="21"/>
      <c r="AT176" s="21"/>
      <c r="AU176" s="21"/>
      <c r="AV176" s="21"/>
      <c r="AW176" s="22"/>
      <c r="AX176" s="99"/>
      <c r="AY176" s="20"/>
      <c r="AZ176" s="20"/>
      <c r="BA176" s="22"/>
      <c r="BC176" s="80"/>
      <c r="BD176" s="80"/>
      <c r="BE176" s="80"/>
      <c r="BF176" s="80"/>
      <c r="BG176" s="2" t="str">
        <f t="shared" si="16"/>
        <v/>
      </c>
      <c r="BH176" s="78">
        <f t="shared" si="15"/>
        <v>0</v>
      </c>
    </row>
    <row r="177" spans="2:60" x14ac:dyDescent="0.2">
      <c r="B177" s="14">
        <f t="shared" si="4"/>
        <v>169</v>
      </c>
      <c r="C177" s="15" t="str">
        <f>CONCATENATE('Data Sheet'!$B$8,'Data Sheet'!$G$2)</f>
        <v>" HWDP</v>
      </c>
      <c r="D177" s="95" t="str">
        <f t="shared" si="17"/>
        <v/>
      </c>
      <c r="E177" s="15" t="str">
        <f>IF('Sum HWDP'!$D$10="TH-Hill DS-1 Vol 3 CAT 2: Clean and Visual Ends only","N/A","OK")</f>
        <v>OK</v>
      </c>
      <c r="F177" s="15" t="str">
        <f>IF('Sum HWDP'!$D$10="TH-Hill DS-1 Vol 3 CAT 2: Clean and Visual Ends only","N/A","OK")</f>
        <v>OK</v>
      </c>
      <c r="G177" s="17"/>
      <c r="H177" s="17"/>
      <c r="I177" s="17" t="s">
        <v>51</v>
      </c>
      <c r="J177" s="17" t="str">
        <f t="shared" si="18"/>
        <v>OK</v>
      </c>
      <c r="K177" s="17" t="str">
        <f t="shared" si="19"/>
        <v>OK</v>
      </c>
      <c r="L177" s="17" t="str">
        <f>IF('Data Sheet'!$B$9="NC-50","N/A","OK")</f>
        <v>OK</v>
      </c>
      <c r="M177" s="17" t="str">
        <f>IF('Data Sheet'!$B$9="NC-50","N/A","OK")</f>
        <v>OK</v>
      </c>
      <c r="N177" s="23" t="str">
        <f>IF(BO177&lt;&gt;"",
    IF(INT('Data Sheet'!$A$19)=INT('Data Sheet'!$B$19),
        --(INT('Data Sheet'!$A$19) &amp; "." &amp; BO177),
        IF(AND((--(INT('Data Sheet'!$A$19) &amp; "." &amp; BO177)&gt;=--('Data Sheet'!$A$19)), (--(INT('Data Sheet'!$A$19) &amp; "." &amp; BO177)&lt;=--('Data Sheet'!$B$19))),
            --(INT('Data Sheet'!$A$19) &amp; "." &amp; BO177),
            --(INT('Data Sheet'!$B$19) &amp; "." &amp; BO177)
        )
    ),
    IF(BN177&lt;&gt;"",
        IF(INT('Data Sheet'!$A$19)=INT('Data Sheet'!$B$19),
            --(INT('Data Sheet'!$A$19) &amp; "." &amp; LEFT(BN177,3)),
            IF(AND((--(INT('Data Sheet'!$A$19) &amp; "." &amp; LEFT(BN177,3))&gt;=--('Data Sheet'!$A$19)), (--(INT('Data Sheet'!$A$19) &amp; "." &amp; LEFT(BN177,3))&lt;=--('Data Sheet'!$B$19))),
                --(INT('Data Sheet'!$A$19) &amp; "." &amp; LEFT(BN177,3)),
                --(INT('Data Sheet'!$B$19) &amp; "." &amp; LEFT(BN177,3))
            )
        ),
        "OK"
    )
)</f>
        <v>OK</v>
      </c>
      <c r="O177" s="23" t="str">
        <f>IF(BP177&lt;&gt;"",
    IF(INT('Data Sheet'!$A$19)=INT('Data Sheet'!$B$19),
        --(INT('Data Sheet'!$A$19) &amp; "." &amp; BP177),
        IF(AND((--(INT('Data Sheet'!$A$19) &amp; "." &amp; BP177)&gt;=--('Data Sheet'!$A$19)), (--(INT('Data Sheet'!$A$19) &amp; "." &amp; BP177)&lt;=--('Data Sheet'!$B$19))),
            --(INT('Data Sheet'!$A$19) &amp; "." &amp; BP177),
            --(INT('Data Sheet'!$B$19) &amp; "." &amp; BP177)
        )
    ),
    IF(BN177&lt;&gt;"",
        IF(INT('Data Sheet'!$A$19)=INT('Data Sheet'!$B$19),
            --(INT('Data Sheet'!$A$19) &amp; "." &amp; RIGHT(BN177,3)),
            IF(AND((--(INT('Data Sheet'!$A$19) &amp; "." &amp; RIGHT(BN177,3))&gt;=--('Data Sheet'!$A$19)), (--(INT('Data Sheet'!$A$19) &amp; "." &amp; RIGHT(BN177,3))&lt;=--('Data Sheet'!$B$19))),
                --(INT('Data Sheet'!$A$19) &amp; "." &amp; RIGHT(BN177,3)),
                --(INT('Data Sheet'!$B$19) &amp; "." &amp; RIGHT(BN177,3))
            )
        ),
        "OK"
    )
)</f>
        <v>OK</v>
      </c>
      <c r="P177" s="23" t="str">
        <f>IF(BR177&lt;&gt;"",
    IF(INT('Data Sheet'!$A$19)=INT('Data Sheet'!$B$15),
        --(INT('Data Sheet'!$A$15) &amp; "." &amp; BR177),
        IF(AND((--(INT('Data Sheet'!$A$15) &amp; "." &amp; BR177)&gt;=--('Data Sheet'!$A$15)), (--(INT('Data Sheet'!$A$15) &amp; "." &amp; BR177)&lt;=--('Data Sheet'!$B$15))),
            --(INT('Data Sheet'!$A$15) &amp; "." &amp; BR177),
            --(INT('Data Sheet'!$B$15) &amp; "." &amp; BR177)
        )
    ),
    IF(BQ177&lt;&gt;"",
        IF(INT('Data Sheet'!$A$15)=INT('Data Sheet'!$B$15),
            --(INT('Data Sheet'!$A$15) &amp; "." &amp; LEFT(BQ177,3)),
            IF(AND((--(INT('Data Sheet'!$A$15) &amp; "." &amp; LEFT(BQ177,3))&gt;=--('Data Sheet'!$A$15)), (--(INT('Data Sheet'!$A$15) &amp; "." &amp; LEFT(BQ177,3))&lt;=--('Data Sheet'!$B$15))),
                --(INT('Data Sheet'!$A$15) &amp; "." &amp; LEFT(BQ177,3)),
                --(INT('Data Sheet'!$B$15) &amp; "." &amp; LEFT(BQ177,3))
            )
        ),
        "OK"
    )
)</f>
        <v>OK</v>
      </c>
      <c r="Q177" s="23" t="str">
        <f>IF(BS177&lt;&gt;"",
    IF(INT('Data Sheet'!$A$19)=INT('Data Sheet'!$B$15),
        --(INT('Data Sheet'!$A$15) &amp; "." &amp; BS177),
        IF(AND((--(INT('Data Sheet'!$A$15) &amp; "." &amp; BS177)&gt;=--('Data Sheet'!$A$15)), (--(INT('Data Sheet'!$A$15) &amp; "." &amp; BS177)&lt;=--('Data Sheet'!$B$15))),
            --(INT('Data Sheet'!$A$15) &amp; "." &amp; BS177),
            --(INT('Data Sheet'!$B$15) &amp; "." &amp; BS177)
        )
    ),
    IF(BQ177&lt;&gt;"",
        IF(INT('Data Sheet'!$A$15)=INT('Data Sheet'!$B$15),
            --(INT('Data Sheet'!$A$15) &amp; "." &amp; RIGHT(BQ177,3)),
            IF(AND((--(INT('Data Sheet'!$A$15) &amp; "." &amp; RIGHT(BQ177,3))&gt;=--('Data Sheet'!$A$15)), (--(INT('Data Sheet'!$A$15) &amp; "." &amp; RIGHT(BQ177,3))&lt;=--('Data Sheet'!$B$15))),
                --(INT('Data Sheet'!$A$15) &amp; "." &amp; RIGHT(BQ177,3)),
                --(INT('Data Sheet'!$B$15) &amp; "." &amp; RIGHT(BQ177,3))
            )
        ),
        "OK"
    )
)</f>
        <v>OK</v>
      </c>
      <c r="R177" s="20"/>
      <c r="S177" s="20"/>
      <c r="T177" s="20"/>
      <c r="U177" s="20"/>
      <c r="V177" s="20"/>
      <c r="W177" s="20"/>
      <c r="X177" s="20"/>
      <c r="Y177" s="20"/>
      <c r="Z177" s="20"/>
      <c r="AA177" s="55"/>
      <c r="AB177" s="55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1"/>
      <c r="AR177" s="21"/>
      <c r="AS177" s="21"/>
      <c r="AT177" s="21"/>
      <c r="AU177" s="21"/>
      <c r="AV177" s="21"/>
      <c r="AW177" s="22"/>
      <c r="AX177" s="99"/>
      <c r="AY177" s="20"/>
      <c r="AZ177" s="20"/>
      <c r="BA177" s="22"/>
      <c r="BC177" s="80"/>
      <c r="BD177" s="80"/>
      <c r="BE177" s="80"/>
      <c r="BF177" s="80"/>
      <c r="BG177" s="2" t="str">
        <f t="shared" si="16"/>
        <v/>
      </c>
      <c r="BH177" s="78">
        <f t="shared" si="15"/>
        <v>0</v>
      </c>
    </row>
    <row r="178" spans="2:60" x14ac:dyDescent="0.2">
      <c r="B178" s="14">
        <f t="shared" si="4"/>
        <v>170</v>
      </c>
      <c r="C178" s="15" t="str">
        <f>CONCATENATE('Data Sheet'!$B$8,'Data Sheet'!$G$2)</f>
        <v>" HWDP</v>
      </c>
      <c r="D178" s="95" t="str">
        <f t="shared" si="17"/>
        <v/>
      </c>
      <c r="E178" s="15" t="str">
        <f>IF('Sum HWDP'!$D$10="TH-Hill DS-1 Vol 3 CAT 2: Clean and Visual Ends only","N/A","OK")</f>
        <v>OK</v>
      </c>
      <c r="F178" s="15" t="str">
        <f>IF('Sum HWDP'!$D$10="TH-Hill DS-1 Vol 3 CAT 2: Clean and Visual Ends only","N/A","OK")</f>
        <v>OK</v>
      </c>
      <c r="G178" s="17"/>
      <c r="H178" s="17"/>
      <c r="I178" s="17" t="s">
        <v>51</v>
      </c>
      <c r="J178" s="17" t="str">
        <f t="shared" si="18"/>
        <v>OK</v>
      </c>
      <c r="K178" s="17" t="str">
        <f t="shared" si="19"/>
        <v>OK</v>
      </c>
      <c r="L178" s="17" t="str">
        <f>IF('Data Sheet'!$B$9="NC-50","N/A","OK")</f>
        <v>OK</v>
      </c>
      <c r="M178" s="17" t="str">
        <f>IF('Data Sheet'!$B$9="NC-50","N/A","OK")</f>
        <v>OK</v>
      </c>
      <c r="N178" s="23" t="str">
        <f>IF(BO178&lt;&gt;"",
    IF(INT('Data Sheet'!$A$19)=INT('Data Sheet'!$B$19),
        --(INT('Data Sheet'!$A$19) &amp; "." &amp; BO178),
        IF(AND((--(INT('Data Sheet'!$A$19) &amp; "." &amp; BO178)&gt;=--('Data Sheet'!$A$19)), (--(INT('Data Sheet'!$A$19) &amp; "." &amp; BO178)&lt;=--('Data Sheet'!$B$19))),
            --(INT('Data Sheet'!$A$19) &amp; "." &amp; BO178),
            --(INT('Data Sheet'!$B$19) &amp; "." &amp; BO178)
        )
    ),
    IF(BN178&lt;&gt;"",
        IF(INT('Data Sheet'!$A$19)=INT('Data Sheet'!$B$19),
            --(INT('Data Sheet'!$A$19) &amp; "." &amp; LEFT(BN178,3)),
            IF(AND((--(INT('Data Sheet'!$A$19) &amp; "." &amp; LEFT(BN178,3))&gt;=--('Data Sheet'!$A$19)), (--(INT('Data Sheet'!$A$19) &amp; "." &amp; LEFT(BN178,3))&lt;=--('Data Sheet'!$B$19))),
                --(INT('Data Sheet'!$A$19) &amp; "." &amp; LEFT(BN178,3)),
                --(INT('Data Sheet'!$B$19) &amp; "." &amp; LEFT(BN178,3))
            )
        ),
        "OK"
    )
)</f>
        <v>OK</v>
      </c>
      <c r="O178" s="23" t="str">
        <f>IF(BP178&lt;&gt;"",
    IF(INT('Data Sheet'!$A$19)=INT('Data Sheet'!$B$19),
        --(INT('Data Sheet'!$A$19) &amp; "." &amp; BP178),
        IF(AND((--(INT('Data Sheet'!$A$19) &amp; "." &amp; BP178)&gt;=--('Data Sheet'!$A$19)), (--(INT('Data Sheet'!$A$19) &amp; "." &amp; BP178)&lt;=--('Data Sheet'!$B$19))),
            --(INT('Data Sheet'!$A$19) &amp; "." &amp; BP178),
            --(INT('Data Sheet'!$B$19) &amp; "." &amp; BP178)
        )
    ),
    IF(BN178&lt;&gt;"",
        IF(INT('Data Sheet'!$A$19)=INT('Data Sheet'!$B$19),
            --(INT('Data Sheet'!$A$19) &amp; "." &amp; RIGHT(BN178,3)),
            IF(AND((--(INT('Data Sheet'!$A$19) &amp; "." &amp; RIGHT(BN178,3))&gt;=--('Data Sheet'!$A$19)), (--(INT('Data Sheet'!$A$19) &amp; "." &amp; RIGHT(BN178,3))&lt;=--('Data Sheet'!$B$19))),
                --(INT('Data Sheet'!$A$19) &amp; "." &amp; RIGHT(BN178,3)),
                --(INT('Data Sheet'!$B$19) &amp; "." &amp; RIGHT(BN178,3))
            )
        ),
        "OK"
    )
)</f>
        <v>OK</v>
      </c>
      <c r="P178" s="23" t="str">
        <f>IF(BR178&lt;&gt;"",
    IF(INT('Data Sheet'!$A$19)=INT('Data Sheet'!$B$15),
        --(INT('Data Sheet'!$A$15) &amp; "." &amp; BR178),
        IF(AND((--(INT('Data Sheet'!$A$15) &amp; "." &amp; BR178)&gt;=--('Data Sheet'!$A$15)), (--(INT('Data Sheet'!$A$15) &amp; "." &amp; BR178)&lt;=--('Data Sheet'!$B$15))),
            --(INT('Data Sheet'!$A$15) &amp; "." &amp; BR178),
            --(INT('Data Sheet'!$B$15) &amp; "." &amp; BR178)
        )
    ),
    IF(BQ178&lt;&gt;"",
        IF(INT('Data Sheet'!$A$15)=INT('Data Sheet'!$B$15),
            --(INT('Data Sheet'!$A$15) &amp; "." &amp; LEFT(BQ178,3)),
            IF(AND((--(INT('Data Sheet'!$A$15) &amp; "." &amp; LEFT(BQ178,3))&gt;=--('Data Sheet'!$A$15)), (--(INT('Data Sheet'!$A$15) &amp; "." &amp; LEFT(BQ178,3))&lt;=--('Data Sheet'!$B$15))),
                --(INT('Data Sheet'!$A$15) &amp; "." &amp; LEFT(BQ178,3)),
                --(INT('Data Sheet'!$B$15) &amp; "." &amp; LEFT(BQ178,3))
            )
        ),
        "OK"
    )
)</f>
        <v>OK</v>
      </c>
      <c r="Q178" s="23" t="str">
        <f>IF(BS178&lt;&gt;"",
    IF(INT('Data Sheet'!$A$19)=INT('Data Sheet'!$B$15),
        --(INT('Data Sheet'!$A$15) &amp; "." &amp; BS178),
        IF(AND((--(INT('Data Sheet'!$A$15) &amp; "." &amp; BS178)&gt;=--('Data Sheet'!$A$15)), (--(INT('Data Sheet'!$A$15) &amp; "." &amp; BS178)&lt;=--('Data Sheet'!$B$15))),
            --(INT('Data Sheet'!$A$15) &amp; "." &amp; BS178),
            --(INT('Data Sheet'!$B$15) &amp; "." &amp; BS178)
        )
    ),
    IF(BQ178&lt;&gt;"",
        IF(INT('Data Sheet'!$A$15)=INT('Data Sheet'!$B$15),
            --(INT('Data Sheet'!$A$15) &amp; "." &amp; RIGHT(BQ178,3)),
            IF(AND((--(INT('Data Sheet'!$A$15) &amp; "." &amp; RIGHT(BQ178,3))&gt;=--('Data Sheet'!$A$15)), (--(INT('Data Sheet'!$A$15) &amp; "." &amp; RIGHT(BQ178,3))&lt;=--('Data Sheet'!$B$15))),
                --(INT('Data Sheet'!$A$15) &amp; "." &amp; RIGHT(BQ178,3)),
                --(INT('Data Sheet'!$B$15) &amp; "." &amp; RIGHT(BQ178,3))
            )
        ),
        "OK"
    )
)</f>
        <v>OK</v>
      </c>
      <c r="R178" s="20"/>
      <c r="S178" s="20"/>
      <c r="T178" s="20"/>
      <c r="U178" s="20"/>
      <c r="V178" s="20"/>
      <c r="W178" s="20"/>
      <c r="X178" s="20"/>
      <c r="Y178" s="20"/>
      <c r="Z178" s="20"/>
      <c r="AA178" s="55"/>
      <c r="AB178" s="55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1"/>
      <c r="AR178" s="21"/>
      <c r="AS178" s="21"/>
      <c r="AT178" s="21"/>
      <c r="AU178" s="21"/>
      <c r="AV178" s="21"/>
      <c r="AW178" s="22"/>
      <c r="AX178" s="99"/>
      <c r="AY178" s="20"/>
      <c r="AZ178" s="20"/>
      <c r="BA178" s="22"/>
      <c r="BC178" s="80"/>
      <c r="BD178" s="80"/>
      <c r="BE178" s="80"/>
      <c r="BF178" s="80"/>
      <c r="BG178" s="2" t="str">
        <f t="shared" si="16"/>
        <v/>
      </c>
      <c r="BH178" s="78">
        <f t="shared" si="15"/>
        <v>0</v>
      </c>
    </row>
    <row r="179" spans="2:60" x14ac:dyDescent="0.2">
      <c r="B179" s="14">
        <f t="shared" si="4"/>
        <v>171</v>
      </c>
      <c r="C179" s="15" t="str">
        <f>CONCATENATE('Data Sheet'!$B$8,'Data Sheet'!$G$2)</f>
        <v>" HWDP</v>
      </c>
      <c r="D179" s="95" t="str">
        <f t="shared" si="17"/>
        <v/>
      </c>
      <c r="E179" s="15" t="str">
        <f>IF('Sum HWDP'!$D$10="TH-Hill DS-1 Vol 3 CAT 2: Clean and Visual Ends only","N/A","OK")</f>
        <v>OK</v>
      </c>
      <c r="F179" s="15" t="str">
        <f>IF('Sum HWDP'!$D$10="TH-Hill DS-1 Vol 3 CAT 2: Clean and Visual Ends only","N/A","OK")</f>
        <v>OK</v>
      </c>
      <c r="G179" s="17"/>
      <c r="H179" s="17"/>
      <c r="I179" s="17" t="s">
        <v>51</v>
      </c>
      <c r="J179" s="17" t="str">
        <f t="shared" si="18"/>
        <v>OK</v>
      </c>
      <c r="K179" s="17" t="str">
        <f t="shared" si="19"/>
        <v>OK</v>
      </c>
      <c r="L179" s="17" t="str">
        <f>IF('Data Sheet'!$B$9="NC-50","N/A","OK")</f>
        <v>OK</v>
      </c>
      <c r="M179" s="17" t="str">
        <f>IF('Data Sheet'!$B$9="NC-50","N/A","OK")</f>
        <v>OK</v>
      </c>
      <c r="N179" s="23" t="str">
        <f>IF(BO179&lt;&gt;"",
    IF(INT('Data Sheet'!$A$19)=INT('Data Sheet'!$B$19),
        --(INT('Data Sheet'!$A$19) &amp; "." &amp; BO179),
        IF(AND((--(INT('Data Sheet'!$A$19) &amp; "." &amp; BO179)&gt;=--('Data Sheet'!$A$19)), (--(INT('Data Sheet'!$A$19) &amp; "." &amp; BO179)&lt;=--('Data Sheet'!$B$19))),
            --(INT('Data Sheet'!$A$19) &amp; "." &amp; BO179),
            --(INT('Data Sheet'!$B$19) &amp; "." &amp; BO179)
        )
    ),
    IF(BN179&lt;&gt;"",
        IF(INT('Data Sheet'!$A$19)=INT('Data Sheet'!$B$19),
            --(INT('Data Sheet'!$A$19) &amp; "." &amp; LEFT(BN179,3)),
            IF(AND((--(INT('Data Sheet'!$A$19) &amp; "." &amp; LEFT(BN179,3))&gt;=--('Data Sheet'!$A$19)), (--(INT('Data Sheet'!$A$19) &amp; "." &amp; LEFT(BN179,3))&lt;=--('Data Sheet'!$B$19))),
                --(INT('Data Sheet'!$A$19) &amp; "." &amp; LEFT(BN179,3)),
                --(INT('Data Sheet'!$B$19) &amp; "." &amp; LEFT(BN179,3))
            )
        ),
        "OK"
    )
)</f>
        <v>OK</v>
      </c>
      <c r="O179" s="23" t="str">
        <f>IF(BP179&lt;&gt;"",
    IF(INT('Data Sheet'!$A$19)=INT('Data Sheet'!$B$19),
        --(INT('Data Sheet'!$A$19) &amp; "." &amp; BP179),
        IF(AND((--(INT('Data Sheet'!$A$19) &amp; "." &amp; BP179)&gt;=--('Data Sheet'!$A$19)), (--(INT('Data Sheet'!$A$19) &amp; "." &amp; BP179)&lt;=--('Data Sheet'!$B$19))),
            --(INT('Data Sheet'!$A$19) &amp; "." &amp; BP179),
            --(INT('Data Sheet'!$B$19) &amp; "." &amp; BP179)
        )
    ),
    IF(BN179&lt;&gt;"",
        IF(INT('Data Sheet'!$A$19)=INT('Data Sheet'!$B$19),
            --(INT('Data Sheet'!$A$19) &amp; "." &amp; RIGHT(BN179,3)),
            IF(AND((--(INT('Data Sheet'!$A$19) &amp; "." &amp; RIGHT(BN179,3))&gt;=--('Data Sheet'!$A$19)), (--(INT('Data Sheet'!$A$19) &amp; "." &amp; RIGHT(BN179,3))&lt;=--('Data Sheet'!$B$19))),
                --(INT('Data Sheet'!$A$19) &amp; "." &amp; RIGHT(BN179,3)),
                --(INT('Data Sheet'!$B$19) &amp; "." &amp; RIGHT(BN179,3))
            )
        ),
        "OK"
    )
)</f>
        <v>OK</v>
      </c>
      <c r="P179" s="23" t="str">
        <f>IF(BR179&lt;&gt;"",
    IF(INT('Data Sheet'!$A$19)=INT('Data Sheet'!$B$15),
        --(INT('Data Sheet'!$A$15) &amp; "." &amp; BR179),
        IF(AND((--(INT('Data Sheet'!$A$15) &amp; "." &amp; BR179)&gt;=--('Data Sheet'!$A$15)), (--(INT('Data Sheet'!$A$15) &amp; "." &amp; BR179)&lt;=--('Data Sheet'!$B$15))),
            --(INT('Data Sheet'!$A$15) &amp; "." &amp; BR179),
            --(INT('Data Sheet'!$B$15) &amp; "." &amp; BR179)
        )
    ),
    IF(BQ179&lt;&gt;"",
        IF(INT('Data Sheet'!$A$15)=INT('Data Sheet'!$B$15),
            --(INT('Data Sheet'!$A$15) &amp; "." &amp; LEFT(BQ179,3)),
            IF(AND((--(INT('Data Sheet'!$A$15) &amp; "." &amp; LEFT(BQ179,3))&gt;=--('Data Sheet'!$A$15)), (--(INT('Data Sheet'!$A$15) &amp; "." &amp; LEFT(BQ179,3))&lt;=--('Data Sheet'!$B$15))),
                --(INT('Data Sheet'!$A$15) &amp; "." &amp; LEFT(BQ179,3)),
                --(INT('Data Sheet'!$B$15) &amp; "." &amp; LEFT(BQ179,3))
            )
        ),
        "OK"
    )
)</f>
        <v>OK</v>
      </c>
      <c r="Q179" s="23" t="str">
        <f>IF(BS179&lt;&gt;"",
    IF(INT('Data Sheet'!$A$19)=INT('Data Sheet'!$B$15),
        --(INT('Data Sheet'!$A$15) &amp; "." &amp; BS179),
        IF(AND((--(INT('Data Sheet'!$A$15) &amp; "." &amp; BS179)&gt;=--('Data Sheet'!$A$15)), (--(INT('Data Sheet'!$A$15) &amp; "." &amp; BS179)&lt;=--('Data Sheet'!$B$15))),
            --(INT('Data Sheet'!$A$15) &amp; "." &amp; BS179),
            --(INT('Data Sheet'!$B$15) &amp; "." &amp; BS179)
        )
    ),
    IF(BQ179&lt;&gt;"",
        IF(INT('Data Sheet'!$A$15)=INT('Data Sheet'!$B$15),
            --(INT('Data Sheet'!$A$15) &amp; "." &amp; RIGHT(BQ179,3)),
            IF(AND((--(INT('Data Sheet'!$A$15) &amp; "." &amp; RIGHT(BQ179,3))&gt;=--('Data Sheet'!$A$15)), (--(INT('Data Sheet'!$A$15) &amp; "." &amp; RIGHT(BQ179,3))&lt;=--('Data Sheet'!$B$15))),
                --(INT('Data Sheet'!$A$15) &amp; "." &amp; RIGHT(BQ179,3)),
                --(INT('Data Sheet'!$B$15) &amp; "." &amp; RIGHT(BQ179,3))
            )
        ),
        "OK"
    )
)</f>
        <v>OK</v>
      </c>
      <c r="R179" s="20"/>
      <c r="S179" s="20"/>
      <c r="T179" s="20"/>
      <c r="U179" s="20"/>
      <c r="V179" s="20"/>
      <c r="W179" s="20"/>
      <c r="X179" s="20"/>
      <c r="Y179" s="20"/>
      <c r="Z179" s="20"/>
      <c r="AA179" s="55"/>
      <c r="AB179" s="55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1"/>
      <c r="AR179" s="21"/>
      <c r="AS179" s="21"/>
      <c r="AT179" s="21"/>
      <c r="AU179" s="21"/>
      <c r="AV179" s="21"/>
      <c r="AW179" s="22"/>
      <c r="AX179" s="99"/>
      <c r="AY179" s="20"/>
      <c r="AZ179" s="20"/>
      <c r="BA179" s="22"/>
      <c r="BC179" s="80"/>
      <c r="BD179" s="80"/>
      <c r="BE179" s="80"/>
      <c r="BF179" s="80"/>
      <c r="BG179" s="2" t="str">
        <f t="shared" si="16"/>
        <v/>
      </c>
      <c r="BH179" s="78">
        <f t="shared" si="15"/>
        <v>0</v>
      </c>
    </row>
    <row r="180" spans="2:60" x14ac:dyDescent="0.2">
      <c r="B180" s="14">
        <f t="shared" si="4"/>
        <v>172</v>
      </c>
      <c r="C180" s="15" t="str">
        <f>CONCATENATE('Data Sheet'!$B$8,'Data Sheet'!$G$2)</f>
        <v>" HWDP</v>
      </c>
      <c r="D180" s="95" t="str">
        <f t="shared" si="17"/>
        <v/>
      </c>
      <c r="E180" s="15" t="str">
        <f>IF('Sum HWDP'!$D$10="TH-Hill DS-1 Vol 3 CAT 2: Clean and Visual Ends only","N/A","OK")</f>
        <v>OK</v>
      </c>
      <c r="F180" s="15" t="str">
        <f>IF('Sum HWDP'!$D$10="TH-Hill DS-1 Vol 3 CAT 2: Clean and Visual Ends only","N/A","OK")</f>
        <v>OK</v>
      </c>
      <c r="G180" s="17"/>
      <c r="H180" s="17"/>
      <c r="I180" s="17" t="s">
        <v>51</v>
      </c>
      <c r="J180" s="17" t="str">
        <f t="shared" si="18"/>
        <v>OK</v>
      </c>
      <c r="K180" s="17" t="str">
        <f t="shared" si="19"/>
        <v>OK</v>
      </c>
      <c r="L180" s="17" t="str">
        <f>IF('Data Sheet'!$B$9="NC-50","N/A","OK")</f>
        <v>OK</v>
      </c>
      <c r="M180" s="17" t="str">
        <f>IF('Data Sheet'!$B$9="NC-50","N/A","OK")</f>
        <v>OK</v>
      </c>
      <c r="N180" s="23" t="str">
        <f>IF(BO180&lt;&gt;"",
    IF(INT('Data Sheet'!$A$19)=INT('Data Sheet'!$B$19),
        --(INT('Data Sheet'!$A$19) &amp; "." &amp; BO180),
        IF(AND((--(INT('Data Sheet'!$A$19) &amp; "." &amp; BO180)&gt;=--('Data Sheet'!$A$19)), (--(INT('Data Sheet'!$A$19) &amp; "." &amp; BO180)&lt;=--('Data Sheet'!$B$19))),
            --(INT('Data Sheet'!$A$19) &amp; "." &amp; BO180),
            --(INT('Data Sheet'!$B$19) &amp; "." &amp; BO180)
        )
    ),
    IF(BN180&lt;&gt;"",
        IF(INT('Data Sheet'!$A$19)=INT('Data Sheet'!$B$19),
            --(INT('Data Sheet'!$A$19) &amp; "." &amp; LEFT(BN180,3)),
            IF(AND((--(INT('Data Sheet'!$A$19) &amp; "." &amp; LEFT(BN180,3))&gt;=--('Data Sheet'!$A$19)), (--(INT('Data Sheet'!$A$19) &amp; "." &amp; LEFT(BN180,3))&lt;=--('Data Sheet'!$B$19))),
                --(INT('Data Sheet'!$A$19) &amp; "." &amp; LEFT(BN180,3)),
                --(INT('Data Sheet'!$B$19) &amp; "." &amp; LEFT(BN180,3))
            )
        ),
        "OK"
    )
)</f>
        <v>OK</v>
      </c>
      <c r="O180" s="23" t="str">
        <f>IF(BP180&lt;&gt;"",
    IF(INT('Data Sheet'!$A$19)=INT('Data Sheet'!$B$19),
        --(INT('Data Sheet'!$A$19) &amp; "." &amp; BP180),
        IF(AND((--(INT('Data Sheet'!$A$19) &amp; "." &amp; BP180)&gt;=--('Data Sheet'!$A$19)), (--(INT('Data Sheet'!$A$19) &amp; "." &amp; BP180)&lt;=--('Data Sheet'!$B$19))),
            --(INT('Data Sheet'!$A$19) &amp; "." &amp; BP180),
            --(INT('Data Sheet'!$B$19) &amp; "." &amp; BP180)
        )
    ),
    IF(BN180&lt;&gt;"",
        IF(INT('Data Sheet'!$A$19)=INT('Data Sheet'!$B$19),
            --(INT('Data Sheet'!$A$19) &amp; "." &amp; RIGHT(BN180,3)),
            IF(AND((--(INT('Data Sheet'!$A$19) &amp; "." &amp; RIGHT(BN180,3))&gt;=--('Data Sheet'!$A$19)), (--(INT('Data Sheet'!$A$19) &amp; "." &amp; RIGHT(BN180,3))&lt;=--('Data Sheet'!$B$19))),
                --(INT('Data Sheet'!$A$19) &amp; "." &amp; RIGHT(BN180,3)),
                --(INT('Data Sheet'!$B$19) &amp; "." &amp; RIGHT(BN180,3))
            )
        ),
        "OK"
    )
)</f>
        <v>OK</v>
      </c>
      <c r="P180" s="23" t="str">
        <f>IF(BR180&lt;&gt;"",
    IF(INT('Data Sheet'!$A$19)=INT('Data Sheet'!$B$15),
        --(INT('Data Sheet'!$A$15) &amp; "." &amp; BR180),
        IF(AND((--(INT('Data Sheet'!$A$15) &amp; "." &amp; BR180)&gt;=--('Data Sheet'!$A$15)), (--(INT('Data Sheet'!$A$15) &amp; "." &amp; BR180)&lt;=--('Data Sheet'!$B$15))),
            --(INT('Data Sheet'!$A$15) &amp; "." &amp; BR180),
            --(INT('Data Sheet'!$B$15) &amp; "." &amp; BR180)
        )
    ),
    IF(BQ180&lt;&gt;"",
        IF(INT('Data Sheet'!$A$15)=INT('Data Sheet'!$B$15),
            --(INT('Data Sheet'!$A$15) &amp; "." &amp; LEFT(BQ180,3)),
            IF(AND((--(INT('Data Sheet'!$A$15) &amp; "." &amp; LEFT(BQ180,3))&gt;=--('Data Sheet'!$A$15)), (--(INT('Data Sheet'!$A$15) &amp; "." &amp; LEFT(BQ180,3))&lt;=--('Data Sheet'!$B$15))),
                --(INT('Data Sheet'!$A$15) &amp; "." &amp; LEFT(BQ180,3)),
                --(INT('Data Sheet'!$B$15) &amp; "." &amp; LEFT(BQ180,3))
            )
        ),
        "OK"
    )
)</f>
        <v>OK</v>
      </c>
      <c r="Q180" s="23" t="str">
        <f>IF(BS180&lt;&gt;"",
    IF(INT('Data Sheet'!$A$19)=INT('Data Sheet'!$B$15),
        --(INT('Data Sheet'!$A$15) &amp; "." &amp; BS180),
        IF(AND((--(INT('Data Sheet'!$A$15) &amp; "." &amp; BS180)&gt;=--('Data Sheet'!$A$15)), (--(INT('Data Sheet'!$A$15) &amp; "." &amp; BS180)&lt;=--('Data Sheet'!$B$15))),
            --(INT('Data Sheet'!$A$15) &amp; "." &amp; BS180),
            --(INT('Data Sheet'!$B$15) &amp; "." &amp; BS180)
        )
    ),
    IF(BQ180&lt;&gt;"",
        IF(INT('Data Sheet'!$A$15)=INT('Data Sheet'!$B$15),
            --(INT('Data Sheet'!$A$15) &amp; "." &amp; RIGHT(BQ180,3)),
            IF(AND((--(INT('Data Sheet'!$A$15) &amp; "." &amp; RIGHT(BQ180,3))&gt;=--('Data Sheet'!$A$15)), (--(INT('Data Sheet'!$A$15) &amp; "." &amp; RIGHT(BQ180,3))&lt;=--('Data Sheet'!$B$15))),
                --(INT('Data Sheet'!$A$15) &amp; "." &amp; RIGHT(BQ180,3)),
                --(INT('Data Sheet'!$B$15) &amp; "." &amp; RIGHT(BQ180,3))
            )
        ),
        "OK"
    )
)</f>
        <v>OK</v>
      </c>
      <c r="R180" s="20"/>
      <c r="S180" s="20"/>
      <c r="T180" s="20"/>
      <c r="U180" s="20"/>
      <c r="V180" s="20"/>
      <c r="W180" s="20"/>
      <c r="X180" s="20"/>
      <c r="Y180" s="20"/>
      <c r="Z180" s="20"/>
      <c r="AA180" s="55"/>
      <c r="AB180" s="55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1"/>
      <c r="AR180" s="21"/>
      <c r="AS180" s="21"/>
      <c r="AT180" s="21"/>
      <c r="AU180" s="21"/>
      <c r="AV180" s="21"/>
      <c r="AW180" s="22"/>
      <c r="AX180" s="99"/>
      <c r="AY180" s="20"/>
      <c r="AZ180" s="20"/>
      <c r="BA180" s="22"/>
      <c r="BC180" s="80"/>
      <c r="BD180" s="80"/>
      <c r="BE180" s="80"/>
      <c r="BF180" s="80"/>
      <c r="BG180" s="2" t="str">
        <f t="shared" si="16"/>
        <v/>
      </c>
      <c r="BH180" s="78">
        <f t="shared" si="15"/>
        <v>0</v>
      </c>
    </row>
    <row r="181" spans="2:60" x14ac:dyDescent="0.2">
      <c r="B181" s="14">
        <f t="shared" si="4"/>
        <v>173</v>
      </c>
      <c r="C181" s="15" t="str">
        <f>CONCATENATE('Data Sheet'!$B$8,'Data Sheet'!$G$2)</f>
        <v>" HWDP</v>
      </c>
      <c r="D181" s="95" t="str">
        <f t="shared" si="17"/>
        <v/>
      </c>
      <c r="E181" s="15" t="str">
        <f>IF('Sum HWDP'!$D$10="TH-Hill DS-1 Vol 3 CAT 2: Clean and Visual Ends only","N/A","OK")</f>
        <v>OK</v>
      </c>
      <c r="F181" s="15" t="str">
        <f>IF('Sum HWDP'!$D$10="TH-Hill DS-1 Vol 3 CAT 2: Clean and Visual Ends only","N/A","OK")</f>
        <v>OK</v>
      </c>
      <c r="G181" s="17"/>
      <c r="H181" s="17"/>
      <c r="I181" s="17" t="s">
        <v>51</v>
      </c>
      <c r="J181" s="17" t="str">
        <f t="shared" si="18"/>
        <v>OK</v>
      </c>
      <c r="K181" s="17" t="str">
        <f t="shared" si="19"/>
        <v>OK</v>
      </c>
      <c r="L181" s="17" t="str">
        <f>IF('Data Sheet'!$B$9="NC-50","N/A","OK")</f>
        <v>OK</v>
      </c>
      <c r="M181" s="17" t="str">
        <f>IF('Data Sheet'!$B$9="NC-50","N/A","OK")</f>
        <v>OK</v>
      </c>
      <c r="N181" s="23" t="str">
        <f>IF(BO181&lt;&gt;"",
    IF(INT('Data Sheet'!$A$19)=INT('Data Sheet'!$B$19),
        --(INT('Data Sheet'!$A$19) &amp; "." &amp; BO181),
        IF(AND((--(INT('Data Sheet'!$A$19) &amp; "." &amp; BO181)&gt;=--('Data Sheet'!$A$19)), (--(INT('Data Sheet'!$A$19) &amp; "." &amp; BO181)&lt;=--('Data Sheet'!$B$19))),
            --(INT('Data Sheet'!$A$19) &amp; "." &amp; BO181),
            --(INT('Data Sheet'!$B$19) &amp; "." &amp; BO181)
        )
    ),
    IF(BN181&lt;&gt;"",
        IF(INT('Data Sheet'!$A$19)=INT('Data Sheet'!$B$19),
            --(INT('Data Sheet'!$A$19) &amp; "." &amp; LEFT(BN181,3)),
            IF(AND((--(INT('Data Sheet'!$A$19) &amp; "." &amp; LEFT(BN181,3))&gt;=--('Data Sheet'!$A$19)), (--(INT('Data Sheet'!$A$19) &amp; "." &amp; LEFT(BN181,3))&lt;=--('Data Sheet'!$B$19))),
                --(INT('Data Sheet'!$A$19) &amp; "." &amp; LEFT(BN181,3)),
                --(INT('Data Sheet'!$B$19) &amp; "." &amp; LEFT(BN181,3))
            )
        ),
        "OK"
    )
)</f>
        <v>OK</v>
      </c>
      <c r="O181" s="23" t="str">
        <f>IF(BP181&lt;&gt;"",
    IF(INT('Data Sheet'!$A$19)=INT('Data Sheet'!$B$19),
        --(INT('Data Sheet'!$A$19) &amp; "." &amp; BP181),
        IF(AND((--(INT('Data Sheet'!$A$19) &amp; "." &amp; BP181)&gt;=--('Data Sheet'!$A$19)), (--(INT('Data Sheet'!$A$19) &amp; "." &amp; BP181)&lt;=--('Data Sheet'!$B$19))),
            --(INT('Data Sheet'!$A$19) &amp; "." &amp; BP181),
            --(INT('Data Sheet'!$B$19) &amp; "." &amp; BP181)
        )
    ),
    IF(BN181&lt;&gt;"",
        IF(INT('Data Sheet'!$A$19)=INT('Data Sheet'!$B$19),
            --(INT('Data Sheet'!$A$19) &amp; "." &amp; RIGHT(BN181,3)),
            IF(AND((--(INT('Data Sheet'!$A$19) &amp; "." &amp; RIGHT(BN181,3))&gt;=--('Data Sheet'!$A$19)), (--(INT('Data Sheet'!$A$19) &amp; "." &amp; RIGHT(BN181,3))&lt;=--('Data Sheet'!$B$19))),
                --(INT('Data Sheet'!$A$19) &amp; "." &amp; RIGHT(BN181,3)),
                --(INT('Data Sheet'!$B$19) &amp; "." &amp; RIGHT(BN181,3))
            )
        ),
        "OK"
    )
)</f>
        <v>OK</v>
      </c>
      <c r="P181" s="23" t="str">
        <f>IF(BR181&lt;&gt;"",
    IF(INT('Data Sheet'!$A$19)=INT('Data Sheet'!$B$15),
        --(INT('Data Sheet'!$A$15) &amp; "." &amp; BR181),
        IF(AND((--(INT('Data Sheet'!$A$15) &amp; "." &amp; BR181)&gt;=--('Data Sheet'!$A$15)), (--(INT('Data Sheet'!$A$15) &amp; "." &amp; BR181)&lt;=--('Data Sheet'!$B$15))),
            --(INT('Data Sheet'!$A$15) &amp; "." &amp; BR181),
            --(INT('Data Sheet'!$B$15) &amp; "." &amp; BR181)
        )
    ),
    IF(BQ181&lt;&gt;"",
        IF(INT('Data Sheet'!$A$15)=INT('Data Sheet'!$B$15),
            --(INT('Data Sheet'!$A$15) &amp; "." &amp; LEFT(BQ181,3)),
            IF(AND((--(INT('Data Sheet'!$A$15) &amp; "." &amp; LEFT(BQ181,3))&gt;=--('Data Sheet'!$A$15)), (--(INT('Data Sheet'!$A$15) &amp; "." &amp; LEFT(BQ181,3))&lt;=--('Data Sheet'!$B$15))),
                --(INT('Data Sheet'!$A$15) &amp; "." &amp; LEFT(BQ181,3)),
                --(INT('Data Sheet'!$B$15) &amp; "." &amp; LEFT(BQ181,3))
            )
        ),
        "OK"
    )
)</f>
        <v>OK</v>
      </c>
      <c r="Q181" s="23" t="str">
        <f>IF(BS181&lt;&gt;"",
    IF(INT('Data Sheet'!$A$19)=INT('Data Sheet'!$B$15),
        --(INT('Data Sheet'!$A$15) &amp; "." &amp; BS181),
        IF(AND((--(INT('Data Sheet'!$A$15) &amp; "." &amp; BS181)&gt;=--('Data Sheet'!$A$15)), (--(INT('Data Sheet'!$A$15) &amp; "." &amp; BS181)&lt;=--('Data Sheet'!$B$15))),
            --(INT('Data Sheet'!$A$15) &amp; "." &amp; BS181),
            --(INT('Data Sheet'!$B$15) &amp; "." &amp; BS181)
        )
    ),
    IF(BQ181&lt;&gt;"",
        IF(INT('Data Sheet'!$A$15)=INT('Data Sheet'!$B$15),
            --(INT('Data Sheet'!$A$15) &amp; "." &amp; RIGHT(BQ181,3)),
            IF(AND((--(INT('Data Sheet'!$A$15) &amp; "." &amp; RIGHT(BQ181,3))&gt;=--('Data Sheet'!$A$15)), (--(INT('Data Sheet'!$A$15) &amp; "." &amp; RIGHT(BQ181,3))&lt;=--('Data Sheet'!$B$15))),
                --(INT('Data Sheet'!$A$15) &amp; "." &amp; RIGHT(BQ181,3)),
                --(INT('Data Sheet'!$B$15) &amp; "." &amp; RIGHT(BQ181,3))
            )
        ),
        "OK"
    )
)</f>
        <v>OK</v>
      </c>
      <c r="R181" s="20"/>
      <c r="S181" s="20"/>
      <c r="T181" s="20"/>
      <c r="U181" s="20"/>
      <c r="V181" s="20"/>
      <c r="W181" s="20"/>
      <c r="X181" s="20"/>
      <c r="Y181" s="20"/>
      <c r="Z181" s="20"/>
      <c r="AA181" s="55"/>
      <c r="AB181" s="55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1"/>
      <c r="AR181" s="21"/>
      <c r="AS181" s="21"/>
      <c r="AT181" s="21"/>
      <c r="AU181" s="21"/>
      <c r="AV181" s="21"/>
      <c r="AW181" s="22"/>
      <c r="AX181" s="99"/>
      <c r="AY181" s="20"/>
      <c r="AZ181" s="20"/>
      <c r="BA181" s="22"/>
      <c r="BC181" s="80"/>
      <c r="BD181" s="80"/>
      <c r="BE181" s="80"/>
      <c r="BF181" s="80"/>
      <c r="BG181" s="2" t="str">
        <f t="shared" si="16"/>
        <v/>
      </c>
      <c r="BH181" s="78">
        <f t="shared" si="15"/>
        <v>0</v>
      </c>
    </row>
    <row r="182" spans="2:60" x14ac:dyDescent="0.2">
      <c r="B182" s="14">
        <f t="shared" si="4"/>
        <v>174</v>
      </c>
      <c r="C182" s="15" t="str">
        <f>CONCATENATE('Data Sheet'!$B$8,'Data Sheet'!$G$2)</f>
        <v>" HWDP</v>
      </c>
      <c r="D182" s="95" t="str">
        <f t="shared" si="17"/>
        <v/>
      </c>
      <c r="E182" s="15" t="str">
        <f>IF('Sum HWDP'!$D$10="TH-Hill DS-1 Vol 3 CAT 2: Clean and Visual Ends only","N/A","OK")</f>
        <v>OK</v>
      </c>
      <c r="F182" s="15" t="str">
        <f>IF('Sum HWDP'!$D$10="TH-Hill DS-1 Vol 3 CAT 2: Clean and Visual Ends only","N/A","OK")</f>
        <v>OK</v>
      </c>
      <c r="G182" s="17"/>
      <c r="H182" s="17"/>
      <c r="I182" s="17" t="s">
        <v>51</v>
      </c>
      <c r="J182" s="17" t="str">
        <f t="shared" si="18"/>
        <v>OK</v>
      </c>
      <c r="K182" s="17" t="str">
        <f t="shared" si="19"/>
        <v>OK</v>
      </c>
      <c r="L182" s="17" t="str">
        <f>IF('Data Sheet'!$B$9="NC-50","N/A","OK")</f>
        <v>OK</v>
      </c>
      <c r="M182" s="17" t="str">
        <f>IF('Data Sheet'!$B$9="NC-50","N/A","OK")</f>
        <v>OK</v>
      </c>
      <c r="N182" s="23" t="str">
        <f>IF(BO182&lt;&gt;"",
    IF(INT('Data Sheet'!$A$19)=INT('Data Sheet'!$B$19),
        --(INT('Data Sheet'!$A$19) &amp; "." &amp; BO182),
        IF(AND((--(INT('Data Sheet'!$A$19) &amp; "." &amp; BO182)&gt;=--('Data Sheet'!$A$19)), (--(INT('Data Sheet'!$A$19) &amp; "." &amp; BO182)&lt;=--('Data Sheet'!$B$19))),
            --(INT('Data Sheet'!$A$19) &amp; "." &amp; BO182),
            --(INT('Data Sheet'!$B$19) &amp; "." &amp; BO182)
        )
    ),
    IF(BN182&lt;&gt;"",
        IF(INT('Data Sheet'!$A$19)=INT('Data Sheet'!$B$19),
            --(INT('Data Sheet'!$A$19) &amp; "." &amp; LEFT(BN182,3)),
            IF(AND((--(INT('Data Sheet'!$A$19) &amp; "." &amp; LEFT(BN182,3))&gt;=--('Data Sheet'!$A$19)), (--(INT('Data Sheet'!$A$19) &amp; "." &amp; LEFT(BN182,3))&lt;=--('Data Sheet'!$B$19))),
                --(INT('Data Sheet'!$A$19) &amp; "." &amp; LEFT(BN182,3)),
                --(INT('Data Sheet'!$B$19) &amp; "." &amp; LEFT(BN182,3))
            )
        ),
        "OK"
    )
)</f>
        <v>OK</v>
      </c>
      <c r="O182" s="23" t="str">
        <f>IF(BP182&lt;&gt;"",
    IF(INT('Data Sheet'!$A$19)=INT('Data Sheet'!$B$19),
        --(INT('Data Sheet'!$A$19) &amp; "." &amp; BP182),
        IF(AND((--(INT('Data Sheet'!$A$19) &amp; "." &amp; BP182)&gt;=--('Data Sheet'!$A$19)), (--(INT('Data Sheet'!$A$19) &amp; "." &amp; BP182)&lt;=--('Data Sheet'!$B$19))),
            --(INT('Data Sheet'!$A$19) &amp; "." &amp; BP182),
            --(INT('Data Sheet'!$B$19) &amp; "." &amp; BP182)
        )
    ),
    IF(BN182&lt;&gt;"",
        IF(INT('Data Sheet'!$A$19)=INT('Data Sheet'!$B$19),
            --(INT('Data Sheet'!$A$19) &amp; "." &amp; RIGHT(BN182,3)),
            IF(AND((--(INT('Data Sheet'!$A$19) &amp; "." &amp; RIGHT(BN182,3))&gt;=--('Data Sheet'!$A$19)), (--(INT('Data Sheet'!$A$19) &amp; "." &amp; RIGHT(BN182,3))&lt;=--('Data Sheet'!$B$19))),
                --(INT('Data Sheet'!$A$19) &amp; "." &amp; RIGHT(BN182,3)),
                --(INT('Data Sheet'!$B$19) &amp; "." &amp; RIGHT(BN182,3))
            )
        ),
        "OK"
    )
)</f>
        <v>OK</v>
      </c>
      <c r="P182" s="23" t="str">
        <f>IF(BR182&lt;&gt;"",
    IF(INT('Data Sheet'!$A$19)=INT('Data Sheet'!$B$15),
        --(INT('Data Sheet'!$A$15) &amp; "." &amp; BR182),
        IF(AND((--(INT('Data Sheet'!$A$15) &amp; "." &amp; BR182)&gt;=--('Data Sheet'!$A$15)), (--(INT('Data Sheet'!$A$15) &amp; "." &amp; BR182)&lt;=--('Data Sheet'!$B$15))),
            --(INT('Data Sheet'!$A$15) &amp; "." &amp; BR182),
            --(INT('Data Sheet'!$B$15) &amp; "." &amp; BR182)
        )
    ),
    IF(BQ182&lt;&gt;"",
        IF(INT('Data Sheet'!$A$15)=INT('Data Sheet'!$B$15),
            --(INT('Data Sheet'!$A$15) &amp; "." &amp; LEFT(BQ182,3)),
            IF(AND((--(INT('Data Sheet'!$A$15) &amp; "." &amp; LEFT(BQ182,3))&gt;=--('Data Sheet'!$A$15)), (--(INT('Data Sheet'!$A$15) &amp; "." &amp; LEFT(BQ182,3))&lt;=--('Data Sheet'!$B$15))),
                --(INT('Data Sheet'!$A$15) &amp; "." &amp; LEFT(BQ182,3)),
                --(INT('Data Sheet'!$B$15) &amp; "." &amp; LEFT(BQ182,3))
            )
        ),
        "OK"
    )
)</f>
        <v>OK</v>
      </c>
      <c r="Q182" s="23" t="str">
        <f>IF(BS182&lt;&gt;"",
    IF(INT('Data Sheet'!$A$19)=INT('Data Sheet'!$B$15),
        --(INT('Data Sheet'!$A$15) &amp; "." &amp; BS182),
        IF(AND((--(INT('Data Sheet'!$A$15) &amp; "." &amp; BS182)&gt;=--('Data Sheet'!$A$15)), (--(INT('Data Sheet'!$A$15) &amp; "." &amp; BS182)&lt;=--('Data Sheet'!$B$15))),
            --(INT('Data Sheet'!$A$15) &amp; "." &amp; BS182),
            --(INT('Data Sheet'!$B$15) &amp; "." &amp; BS182)
        )
    ),
    IF(BQ182&lt;&gt;"",
        IF(INT('Data Sheet'!$A$15)=INT('Data Sheet'!$B$15),
            --(INT('Data Sheet'!$A$15) &amp; "." &amp; RIGHT(BQ182,3)),
            IF(AND((--(INT('Data Sheet'!$A$15) &amp; "." &amp; RIGHT(BQ182,3))&gt;=--('Data Sheet'!$A$15)), (--(INT('Data Sheet'!$A$15) &amp; "." &amp; RIGHT(BQ182,3))&lt;=--('Data Sheet'!$B$15))),
                --(INT('Data Sheet'!$A$15) &amp; "." &amp; RIGHT(BQ182,3)),
                --(INT('Data Sheet'!$B$15) &amp; "." &amp; RIGHT(BQ182,3))
            )
        ),
        "OK"
    )
)</f>
        <v>OK</v>
      </c>
      <c r="R182" s="20"/>
      <c r="S182" s="20"/>
      <c r="T182" s="20"/>
      <c r="U182" s="20"/>
      <c r="V182" s="20"/>
      <c r="W182" s="20"/>
      <c r="X182" s="20"/>
      <c r="Y182" s="20"/>
      <c r="Z182" s="20"/>
      <c r="AA182" s="55"/>
      <c r="AB182" s="55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1"/>
      <c r="AR182" s="21"/>
      <c r="AS182" s="21"/>
      <c r="AT182" s="21"/>
      <c r="AU182" s="21"/>
      <c r="AV182" s="21"/>
      <c r="AW182" s="22"/>
      <c r="AX182" s="99"/>
      <c r="AY182" s="20"/>
      <c r="AZ182" s="20"/>
      <c r="BA182" s="22"/>
      <c r="BC182" s="80"/>
      <c r="BD182" s="80"/>
      <c r="BE182" s="80"/>
      <c r="BF182" s="80"/>
      <c r="BG182" s="2" t="str">
        <f t="shared" si="16"/>
        <v/>
      </c>
      <c r="BH182" s="78">
        <f t="shared" si="15"/>
        <v>0</v>
      </c>
    </row>
    <row r="183" spans="2:60" x14ac:dyDescent="0.2">
      <c r="B183" s="14">
        <f t="shared" si="4"/>
        <v>175</v>
      </c>
      <c r="C183" s="15" t="str">
        <f>CONCATENATE('Data Sheet'!$B$8,'Data Sheet'!$G$2)</f>
        <v>" HWDP</v>
      </c>
      <c r="D183" s="95" t="str">
        <f t="shared" si="17"/>
        <v/>
      </c>
      <c r="E183" s="15" t="str">
        <f>IF('Sum HWDP'!$D$10="TH-Hill DS-1 Vol 3 CAT 2: Clean and Visual Ends only","N/A","OK")</f>
        <v>OK</v>
      </c>
      <c r="F183" s="15" t="str">
        <f>IF('Sum HWDP'!$D$10="TH-Hill DS-1 Vol 3 CAT 2: Clean and Visual Ends only","N/A","OK")</f>
        <v>OK</v>
      </c>
      <c r="G183" s="17"/>
      <c r="H183" s="17"/>
      <c r="I183" s="17" t="s">
        <v>51</v>
      </c>
      <c r="J183" s="17" t="str">
        <f t="shared" si="18"/>
        <v>OK</v>
      </c>
      <c r="K183" s="17" t="str">
        <f t="shared" si="19"/>
        <v>OK</v>
      </c>
      <c r="L183" s="17" t="str">
        <f>IF('Data Sheet'!$B$9="NC-50","N/A","OK")</f>
        <v>OK</v>
      </c>
      <c r="M183" s="17" t="str">
        <f>IF('Data Sheet'!$B$9="NC-50","N/A","OK")</f>
        <v>OK</v>
      </c>
      <c r="N183" s="23" t="str">
        <f>IF(BO183&lt;&gt;"",
    IF(INT('Data Sheet'!$A$19)=INT('Data Sheet'!$B$19),
        --(INT('Data Sheet'!$A$19) &amp; "." &amp; BO183),
        IF(AND((--(INT('Data Sheet'!$A$19) &amp; "." &amp; BO183)&gt;=--('Data Sheet'!$A$19)), (--(INT('Data Sheet'!$A$19) &amp; "." &amp; BO183)&lt;=--('Data Sheet'!$B$19))),
            --(INT('Data Sheet'!$A$19) &amp; "." &amp; BO183),
            --(INT('Data Sheet'!$B$19) &amp; "." &amp; BO183)
        )
    ),
    IF(BN183&lt;&gt;"",
        IF(INT('Data Sheet'!$A$19)=INT('Data Sheet'!$B$19),
            --(INT('Data Sheet'!$A$19) &amp; "." &amp; LEFT(BN183,3)),
            IF(AND((--(INT('Data Sheet'!$A$19) &amp; "." &amp; LEFT(BN183,3))&gt;=--('Data Sheet'!$A$19)), (--(INT('Data Sheet'!$A$19) &amp; "." &amp; LEFT(BN183,3))&lt;=--('Data Sheet'!$B$19))),
                --(INT('Data Sheet'!$A$19) &amp; "." &amp; LEFT(BN183,3)),
                --(INT('Data Sheet'!$B$19) &amp; "." &amp; LEFT(BN183,3))
            )
        ),
        "OK"
    )
)</f>
        <v>OK</v>
      </c>
      <c r="O183" s="23" t="str">
        <f>IF(BP183&lt;&gt;"",
    IF(INT('Data Sheet'!$A$19)=INT('Data Sheet'!$B$19),
        --(INT('Data Sheet'!$A$19) &amp; "." &amp; BP183),
        IF(AND((--(INT('Data Sheet'!$A$19) &amp; "." &amp; BP183)&gt;=--('Data Sheet'!$A$19)), (--(INT('Data Sheet'!$A$19) &amp; "." &amp; BP183)&lt;=--('Data Sheet'!$B$19))),
            --(INT('Data Sheet'!$A$19) &amp; "." &amp; BP183),
            --(INT('Data Sheet'!$B$19) &amp; "." &amp; BP183)
        )
    ),
    IF(BN183&lt;&gt;"",
        IF(INT('Data Sheet'!$A$19)=INT('Data Sheet'!$B$19),
            --(INT('Data Sheet'!$A$19) &amp; "." &amp; RIGHT(BN183,3)),
            IF(AND((--(INT('Data Sheet'!$A$19) &amp; "." &amp; RIGHT(BN183,3))&gt;=--('Data Sheet'!$A$19)), (--(INT('Data Sheet'!$A$19) &amp; "." &amp; RIGHT(BN183,3))&lt;=--('Data Sheet'!$B$19))),
                --(INT('Data Sheet'!$A$19) &amp; "." &amp; RIGHT(BN183,3)),
                --(INT('Data Sheet'!$B$19) &amp; "." &amp; RIGHT(BN183,3))
            )
        ),
        "OK"
    )
)</f>
        <v>OK</v>
      </c>
      <c r="P183" s="23" t="str">
        <f>IF(BR183&lt;&gt;"",
    IF(INT('Data Sheet'!$A$19)=INT('Data Sheet'!$B$15),
        --(INT('Data Sheet'!$A$15) &amp; "." &amp; BR183),
        IF(AND((--(INT('Data Sheet'!$A$15) &amp; "." &amp; BR183)&gt;=--('Data Sheet'!$A$15)), (--(INT('Data Sheet'!$A$15) &amp; "." &amp; BR183)&lt;=--('Data Sheet'!$B$15))),
            --(INT('Data Sheet'!$A$15) &amp; "." &amp; BR183),
            --(INT('Data Sheet'!$B$15) &amp; "." &amp; BR183)
        )
    ),
    IF(BQ183&lt;&gt;"",
        IF(INT('Data Sheet'!$A$15)=INT('Data Sheet'!$B$15),
            --(INT('Data Sheet'!$A$15) &amp; "." &amp; LEFT(BQ183,3)),
            IF(AND((--(INT('Data Sheet'!$A$15) &amp; "." &amp; LEFT(BQ183,3))&gt;=--('Data Sheet'!$A$15)), (--(INT('Data Sheet'!$A$15) &amp; "." &amp; LEFT(BQ183,3))&lt;=--('Data Sheet'!$B$15))),
                --(INT('Data Sheet'!$A$15) &amp; "." &amp; LEFT(BQ183,3)),
                --(INT('Data Sheet'!$B$15) &amp; "." &amp; LEFT(BQ183,3))
            )
        ),
        "OK"
    )
)</f>
        <v>OK</v>
      </c>
      <c r="Q183" s="23" t="str">
        <f>IF(BS183&lt;&gt;"",
    IF(INT('Data Sheet'!$A$19)=INT('Data Sheet'!$B$15),
        --(INT('Data Sheet'!$A$15) &amp; "." &amp; BS183),
        IF(AND((--(INT('Data Sheet'!$A$15) &amp; "." &amp; BS183)&gt;=--('Data Sheet'!$A$15)), (--(INT('Data Sheet'!$A$15) &amp; "." &amp; BS183)&lt;=--('Data Sheet'!$B$15))),
            --(INT('Data Sheet'!$A$15) &amp; "." &amp; BS183),
            --(INT('Data Sheet'!$B$15) &amp; "." &amp; BS183)
        )
    ),
    IF(BQ183&lt;&gt;"",
        IF(INT('Data Sheet'!$A$15)=INT('Data Sheet'!$B$15),
            --(INT('Data Sheet'!$A$15) &amp; "." &amp; RIGHT(BQ183,3)),
            IF(AND((--(INT('Data Sheet'!$A$15) &amp; "." &amp; RIGHT(BQ183,3))&gt;=--('Data Sheet'!$A$15)), (--(INT('Data Sheet'!$A$15) &amp; "." &amp; RIGHT(BQ183,3))&lt;=--('Data Sheet'!$B$15))),
                --(INT('Data Sheet'!$A$15) &amp; "." &amp; RIGHT(BQ183,3)),
                --(INT('Data Sheet'!$B$15) &amp; "." &amp; RIGHT(BQ183,3))
            )
        ),
        "OK"
    )
)</f>
        <v>OK</v>
      </c>
      <c r="R183" s="20"/>
      <c r="S183" s="20"/>
      <c r="T183" s="20"/>
      <c r="U183" s="20"/>
      <c r="V183" s="20"/>
      <c r="W183" s="20"/>
      <c r="X183" s="20"/>
      <c r="Y183" s="20"/>
      <c r="Z183" s="20"/>
      <c r="AA183" s="55"/>
      <c r="AB183" s="55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1"/>
      <c r="AR183" s="21"/>
      <c r="AS183" s="21"/>
      <c r="AT183" s="21"/>
      <c r="AU183" s="21"/>
      <c r="AV183" s="21"/>
      <c r="AW183" s="22"/>
      <c r="AX183" s="99"/>
      <c r="AY183" s="20"/>
      <c r="AZ183" s="20"/>
      <c r="BA183" s="22"/>
      <c r="BC183" s="80"/>
      <c r="BD183" s="80"/>
      <c r="BE183" s="80"/>
      <c r="BF183" s="80"/>
      <c r="BG183" s="2" t="str">
        <f t="shared" si="16"/>
        <v/>
      </c>
      <c r="BH183" s="78">
        <f t="shared" si="15"/>
        <v>0</v>
      </c>
    </row>
    <row r="184" spans="2:60" x14ac:dyDescent="0.2">
      <c r="B184" s="14">
        <f t="shared" si="4"/>
        <v>176</v>
      </c>
      <c r="C184" s="15" t="str">
        <f>CONCATENATE('Data Sheet'!$B$8,'Data Sheet'!$G$2)</f>
        <v>" HWDP</v>
      </c>
      <c r="D184" s="95" t="str">
        <f t="shared" si="17"/>
        <v/>
      </c>
      <c r="E184" s="15" t="str">
        <f>IF('Sum HWDP'!$D$10="TH-Hill DS-1 Vol 3 CAT 2: Clean and Visual Ends only","N/A","OK")</f>
        <v>OK</v>
      </c>
      <c r="F184" s="15" t="str">
        <f>IF('Sum HWDP'!$D$10="TH-Hill DS-1 Vol 3 CAT 2: Clean and Visual Ends only","N/A","OK")</f>
        <v>OK</v>
      </c>
      <c r="G184" s="17"/>
      <c r="H184" s="17"/>
      <c r="I184" s="17" t="s">
        <v>51</v>
      </c>
      <c r="J184" s="17" t="str">
        <f t="shared" si="18"/>
        <v>OK</v>
      </c>
      <c r="K184" s="17" t="str">
        <f t="shared" si="19"/>
        <v>OK</v>
      </c>
      <c r="L184" s="17" t="str">
        <f>IF('Data Sheet'!$B$9="NC-50","N/A","OK")</f>
        <v>OK</v>
      </c>
      <c r="M184" s="17" t="str">
        <f>IF('Data Sheet'!$B$9="NC-50","N/A","OK")</f>
        <v>OK</v>
      </c>
      <c r="N184" s="23" t="str">
        <f>IF(BO184&lt;&gt;"",
    IF(INT('Data Sheet'!$A$19)=INT('Data Sheet'!$B$19),
        --(INT('Data Sheet'!$A$19) &amp; "." &amp; BO184),
        IF(AND((--(INT('Data Sheet'!$A$19) &amp; "." &amp; BO184)&gt;=--('Data Sheet'!$A$19)), (--(INT('Data Sheet'!$A$19) &amp; "." &amp; BO184)&lt;=--('Data Sheet'!$B$19))),
            --(INT('Data Sheet'!$A$19) &amp; "." &amp; BO184),
            --(INT('Data Sheet'!$B$19) &amp; "." &amp; BO184)
        )
    ),
    IF(BN184&lt;&gt;"",
        IF(INT('Data Sheet'!$A$19)=INT('Data Sheet'!$B$19),
            --(INT('Data Sheet'!$A$19) &amp; "." &amp; LEFT(BN184,3)),
            IF(AND((--(INT('Data Sheet'!$A$19) &amp; "." &amp; LEFT(BN184,3))&gt;=--('Data Sheet'!$A$19)), (--(INT('Data Sheet'!$A$19) &amp; "." &amp; LEFT(BN184,3))&lt;=--('Data Sheet'!$B$19))),
                --(INT('Data Sheet'!$A$19) &amp; "." &amp; LEFT(BN184,3)),
                --(INT('Data Sheet'!$B$19) &amp; "." &amp; LEFT(BN184,3))
            )
        ),
        "OK"
    )
)</f>
        <v>OK</v>
      </c>
      <c r="O184" s="23" t="str">
        <f>IF(BP184&lt;&gt;"",
    IF(INT('Data Sheet'!$A$19)=INT('Data Sheet'!$B$19),
        --(INT('Data Sheet'!$A$19) &amp; "." &amp; BP184),
        IF(AND((--(INT('Data Sheet'!$A$19) &amp; "." &amp; BP184)&gt;=--('Data Sheet'!$A$19)), (--(INT('Data Sheet'!$A$19) &amp; "." &amp; BP184)&lt;=--('Data Sheet'!$B$19))),
            --(INT('Data Sheet'!$A$19) &amp; "." &amp; BP184),
            --(INT('Data Sheet'!$B$19) &amp; "." &amp; BP184)
        )
    ),
    IF(BN184&lt;&gt;"",
        IF(INT('Data Sheet'!$A$19)=INT('Data Sheet'!$B$19),
            --(INT('Data Sheet'!$A$19) &amp; "." &amp; RIGHT(BN184,3)),
            IF(AND((--(INT('Data Sheet'!$A$19) &amp; "." &amp; RIGHT(BN184,3))&gt;=--('Data Sheet'!$A$19)), (--(INT('Data Sheet'!$A$19) &amp; "." &amp; RIGHT(BN184,3))&lt;=--('Data Sheet'!$B$19))),
                --(INT('Data Sheet'!$A$19) &amp; "." &amp; RIGHT(BN184,3)),
                --(INT('Data Sheet'!$B$19) &amp; "." &amp; RIGHT(BN184,3))
            )
        ),
        "OK"
    )
)</f>
        <v>OK</v>
      </c>
      <c r="P184" s="23" t="str">
        <f>IF(BR184&lt;&gt;"",
    IF(INT('Data Sheet'!$A$19)=INT('Data Sheet'!$B$15),
        --(INT('Data Sheet'!$A$15) &amp; "." &amp; BR184),
        IF(AND((--(INT('Data Sheet'!$A$15) &amp; "." &amp; BR184)&gt;=--('Data Sheet'!$A$15)), (--(INT('Data Sheet'!$A$15) &amp; "." &amp; BR184)&lt;=--('Data Sheet'!$B$15))),
            --(INT('Data Sheet'!$A$15) &amp; "." &amp; BR184),
            --(INT('Data Sheet'!$B$15) &amp; "." &amp; BR184)
        )
    ),
    IF(BQ184&lt;&gt;"",
        IF(INT('Data Sheet'!$A$15)=INT('Data Sheet'!$B$15),
            --(INT('Data Sheet'!$A$15) &amp; "." &amp; LEFT(BQ184,3)),
            IF(AND((--(INT('Data Sheet'!$A$15) &amp; "." &amp; LEFT(BQ184,3))&gt;=--('Data Sheet'!$A$15)), (--(INT('Data Sheet'!$A$15) &amp; "." &amp; LEFT(BQ184,3))&lt;=--('Data Sheet'!$B$15))),
                --(INT('Data Sheet'!$A$15) &amp; "." &amp; LEFT(BQ184,3)),
                --(INT('Data Sheet'!$B$15) &amp; "." &amp; LEFT(BQ184,3))
            )
        ),
        "OK"
    )
)</f>
        <v>OK</v>
      </c>
      <c r="Q184" s="23" t="str">
        <f>IF(BS184&lt;&gt;"",
    IF(INT('Data Sheet'!$A$19)=INT('Data Sheet'!$B$15),
        --(INT('Data Sheet'!$A$15) &amp; "." &amp; BS184),
        IF(AND((--(INT('Data Sheet'!$A$15) &amp; "." &amp; BS184)&gt;=--('Data Sheet'!$A$15)), (--(INT('Data Sheet'!$A$15) &amp; "." &amp; BS184)&lt;=--('Data Sheet'!$B$15))),
            --(INT('Data Sheet'!$A$15) &amp; "." &amp; BS184),
            --(INT('Data Sheet'!$B$15) &amp; "." &amp; BS184)
        )
    ),
    IF(BQ184&lt;&gt;"",
        IF(INT('Data Sheet'!$A$15)=INT('Data Sheet'!$B$15),
            --(INT('Data Sheet'!$A$15) &amp; "." &amp; RIGHT(BQ184,3)),
            IF(AND((--(INT('Data Sheet'!$A$15) &amp; "." &amp; RIGHT(BQ184,3))&gt;=--('Data Sheet'!$A$15)), (--(INT('Data Sheet'!$A$15) &amp; "." &amp; RIGHT(BQ184,3))&lt;=--('Data Sheet'!$B$15))),
                --(INT('Data Sheet'!$A$15) &amp; "." &amp; RIGHT(BQ184,3)),
                --(INT('Data Sheet'!$B$15) &amp; "." &amp; RIGHT(BQ184,3))
            )
        ),
        "OK"
    )
)</f>
        <v>OK</v>
      </c>
      <c r="R184" s="20"/>
      <c r="S184" s="20"/>
      <c r="T184" s="20"/>
      <c r="U184" s="20"/>
      <c r="V184" s="20"/>
      <c r="W184" s="20"/>
      <c r="X184" s="20"/>
      <c r="Y184" s="20"/>
      <c r="Z184" s="20"/>
      <c r="AA184" s="55"/>
      <c r="AB184" s="55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1"/>
      <c r="AR184" s="21"/>
      <c r="AS184" s="21"/>
      <c r="AT184" s="21"/>
      <c r="AU184" s="21"/>
      <c r="AV184" s="21"/>
      <c r="AW184" s="22"/>
      <c r="AX184" s="99"/>
      <c r="AY184" s="20"/>
      <c r="AZ184" s="20"/>
      <c r="BA184" s="22"/>
      <c r="BC184" s="80"/>
      <c r="BD184" s="80"/>
      <c r="BE184" s="80"/>
      <c r="BF184" s="80"/>
      <c r="BG184" s="2" t="str">
        <f t="shared" si="16"/>
        <v/>
      </c>
      <c r="BH184" s="78">
        <f t="shared" si="15"/>
        <v>0</v>
      </c>
    </row>
    <row r="185" spans="2:60" x14ac:dyDescent="0.2">
      <c r="B185" s="14">
        <f t="shared" si="4"/>
        <v>177</v>
      </c>
      <c r="C185" s="15" t="str">
        <f>CONCATENATE('Data Sheet'!$B$8,'Data Sheet'!$G$2)</f>
        <v>" HWDP</v>
      </c>
      <c r="D185" s="95" t="str">
        <f t="shared" si="17"/>
        <v/>
      </c>
      <c r="E185" s="15" t="str">
        <f>IF('Sum HWDP'!$D$10="TH-Hill DS-1 Vol 3 CAT 2: Clean and Visual Ends only","N/A","OK")</f>
        <v>OK</v>
      </c>
      <c r="F185" s="15" t="str">
        <f>IF('Sum HWDP'!$D$10="TH-Hill DS-1 Vol 3 CAT 2: Clean and Visual Ends only","N/A","OK")</f>
        <v>OK</v>
      </c>
      <c r="G185" s="17"/>
      <c r="H185" s="17"/>
      <c r="I185" s="17" t="s">
        <v>51</v>
      </c>
      <c r="J185" s="17" t="str">
        <f t="shared" si="18"/>
        <v>OK</v>
      </c>
      <c r="K185" s="17" t="str">
        <f t="shared" si="19"/>
        <v>OK</v>
      </c>
      <c r="L185" s="17" t="str">
        <f>IF('Data Sheet'!$B$9="NC-50","N/A","OK")</f>
        <v>OK</v>
      </c>
      <c r="M185" s="17" t="str">
        <f>IF('Data Sheet'!$B$9="NC-50","N/A","OK")</f>
        <v>OK</v>
      </c>
      <c r="N185" s="23" t="str">
        <f>IF(BO185&lt;&gt;"",
    IF(INT('Data Sheet'!$A$19)=INT('Data Sheet'!$B$19),
        --(INT('Data Sheet'!$A$19) &amp; "." &amp; BO185),
        IF(AND((--(INT('Data Sheet'!$A$19) &amp; "." &amp; BO185)&gt;=--('Data Sheet'!$A$19)), (--(INT('Data Sheet'!$A$19) &amp; "." &amp; BO185)&lt;=--('Data Sheet'!$B$19))),
            --(INT('Data Sheet'!$A$19) &amp; "." &amp; BO185),
            --(INT('Data Sheet'!$B$19) &amp; "." &amp; BO185)
        )
    ),
    IF(BN185&lt;&gt;"",
        IF(INT('Data Sheet'!$A$19)=INT('Data Sheet'!$B$19),
            --(INT('Data Sheet'!$A$19) &amp; "." &amp; LEFT(BN185,3)),
            IF(AND((--(INT('Data Sheet'!$A$19) &amp; "." &amp; LEFT(BN185,3))&gt;=--('Data Sheet'!$A$19)), (--(INT('Data Sheet'!$A$19) &amp; "." &amp; LEFT(BN185,3))&lt;=--('Data Sheet'!$B$19))),
                --(INT('Data Sheet'!$A$19) &amp; "." &amp; LEFT(BN185,3)),
                --(INT('Data Sheet'!$B$19) &amp; "." &amp; LEFT(BN185,3))
            )
        ),
        "OK"
    )
)</f>
        <v>OK</v>
      </c>
      <c r="O185" s="23" t="str">
        <f>IF(BP185&lt;&gt;"",
    IF(INT('Data Sheet'!$A$19)=INT('Data Sheet'!$B$19),
        --(INT('Data Sheet'!$A$19) &amp; "." &amp; BP185),
        IF(AND((--(INT('Data Sheet'!$A$19) &amp; "." &amp; BP185)&gt;=--('Data Sheet'!$A$19)), (--(INT('Data Sheet'!$A$19) &amp; "." &amp; BP185)&lt;=--('Data Sheet'!$B$19))),
            --(INT('Data Sheet'!$A$19) &amp; "." &amp; BP185),
            --(INT('Data Sheet'!$B$19) &amp; "." &amp; BP185)
        )
    ),
    IF(BN185&lt;&gt;"",
        IF(INT('Data Sheet'!$A$19)=INT('Data Sheet'!$B$19),
            --(INT('Data Sheet'!$A$19) &amp; "." &amp; RIGHT(BN185,3)),
            IF(AND((--(INT('Data Sheet'!$A$19) &amp; "." &amp; RIGHT(BN185,3))&gt;=--('Data Sheet'!$A$19)), (--(INT('Data Sheet'!$A$19) &amp; "." &amp; RIGHT(BN185,3))&lt;=--('Data Sheet'!$B$19))),
                --(INT('Data Sheet'!$A$19) &amp; "." &amp; RIGHT(BN185,3)),
                --(INT('Data Sheet'!$B$19) &amp; "." &amp; RIGHT(BN185,3))
            )
        ),
        "OK"
    )
)</f>
        <v>OK</v>
      </c>
      <c r="P185" s="23" t="str">
        <f>IF(BR185&lt;&gt;"",
    IF(INT('Data Sheet'!$A$19)=INT('Data Sheet'!$B$15),
        --(INT('Data Sheet'!$A$15) &amp; "." &amp; BR185),
        IF(AND((--(INT('Data Sheet'!$A$15) &amp; "." &amp; BR185)&gt;=--('Data Sheet'!$A$15)), (--(INT('Data Sheet'!$A$15) &amp; "." &amp; BR185)&lt;=--('Data Sheet'!$B$15))),
            --(INT('Data Sheet'!$A$15) &amp; "." &amp; BR185),
            --(INT('Data Sheet'!$B$15) &amp; "." &amp; BR185)
        )
    ),
    IF(BQ185&lt;&gt;"",
        IF(INT('Data Sheet'!$A$15)=INT('Data Sheet'!$B$15),
            --(INT('Data Sheet'!$A$15) &amp; "." &amp; LEFT(BQ185,3)),
            IF(AND((--(INT('Data Sheet'!$A$15) &amp; "." &amp; LEFT(BQ185,3))&gt;=--('Data Sheet'!$A$15)), (--(INT('Data Sheet'!$A$15) &amp; "." &amp; LEFT(BQ185,3))&lt;=--('Data Sheet'!$B$15))),
                --(INT('Data Sheet'!$A$15) &amp; "." &amp; LEFT(BQ185,3)),
                --(INT('Data Sheet'!$B$15) &amp; "." &amp; LEFT(BQ185,3))
            )
        ),
        "OK"
    )
)</f>
        <v>OK</v>
      </c>
      <c r="Q185" s="23" t="str">
        <f>IF(BS185&lt;&gt;"",
    IF(INT('Data Sheet'!$A$19)=INT('Data Sheet'!$B$15),
        --(INT('Data Sheet'!$A$15) &amp; "." &amp; BS185),
        IF(AND((--(INT('Data Sheet'!$A$15) &amp; "." &amp; BS185)&gt;=--('Data Sheet'!$A$15)), (--(INT('Data Sheet'!$A$15) &amp; "." &amp; BS185)&lt;=--('Data Sheet'!$B$15))),
            --(INT('Data Sheet'!$A$15) &amp; "." &amp; BS185),
            --(INT('Data Sheet'!$B$15) &amp; "." &amp; BS185)
        )
    ),
    IF(BQ185&lt;&gt;"",
        IF(INT('Data Sheet'!$A$15)=INT('Data Sheet'!$B$15),
            --(INT('Data Sheet'!$A$15) &amp; "." &amp; RIGHT(BQ185,3)),
            IF(AND((--(INT('Data Sheet'!$A$15) &amp; "." &amp; RIGHT(BQ185,3))&gt;=--('Data Sheet'!$A$15)), (--(INT('Data Sheet'!$A$15) &amp; "." &amp; RIGHT(BQ185,3))&lt;=--('Data Sheet'!$B$15))),
                --(INT('Data Sheet'!$A$15) &amp; "." &amp; RIGHT(BQ185,3)),
                --(INT('Data Sheet'!$B$15) &amp; "." &amp; RIGHT(BQ185,3))
            )
        ),
        "OK"
    )
)</f>
        <v>OK</v>
      </c>
      <c r="R185" s="20"/>
      <c r="S185" s="20"/>
      <c r="T185" s="20"/>
      <c r="U185" s="20"/>
      <c r="V185" s="20"/>
      <c r="W185" s="20"/>
      <c r="X185" s="20"/>
      <c r="Y185" s="20"/>
      <c r="Z185" s="20"/>
      <c r="AA185" s="55"/>
      <c r="AB185" s="55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1"/>
      <c r="AR185" s="21"/>
      <c r="AS185" s="21"/>
      <c r="AT185" s="21"/>
      <c r="AU185" s="21"/>
      <c r="AV185" s="21"/>
      <c r="AW185" s="22"/>
      <c r="AX185" s="99"/>
      <c r="AY185" s="20"/>
      <c r="AZ185" s="20"/>
      <c r="BA185" s="22"/>
      <c r="BC185" s="80"/>
      <c r="BD185" s="80"/>
      <c r="BE185" s="80"/>
      <c r="BF185" s="80"/>
      <c r="BG185" s="2" t="str">
        <f t="shared" si="16"/>
        <v/>
      </c>
      <c r="BH185" s="78">
        <f t="shared" si="15"/>
        <v>0</v>
      </c>
    </row>
    <row r="186" spans="2:60" x14ac:dyDescent="0.2">
      <c r="B186" s="14">
        <f t="shared" si="4"/>
        <v>178</v>
      </c>
      <c r="C186" s="15" t="str">
        <f>CONCATENATE('Data Sheet'!$B$8,'Data Sheet'!$G$2)</f>
        <v>" HWDP</v>
      </c>
      <c r="D186" s="95" t="str">
        <f t="shared" si="17"/>
        <v/>
      </c>
      <c r="E186" s="15" t="str">
        <f>IF('Sum HWDP'!$D$10="TH-Hill DS-1 Vol 3 CAT 2: Clean and Visual Ends only","N/A","OK")</f>
        <v>OK</v>
      </c>
      <c r="F186" s="15" t="str">
        <f>IF('Sum HWDP'!$D$10="TH-Hill DS-1 Vol 3 CAT 2: Clean and Visual Ends only","N/A","OK")</f>
        <v>OK</v>
      </c>
      <c r="G186" s="17"/>
      <c r="H186" s="17"/>
      <c r="I186" s="17" t="s">
        <v>51</v>
      </c>
      <c r="J186" s="17" t="str">
        <f t="shared" si="18"/>
        <v>OK</v>
      </c>
      <c r="K186" s="17" t="str">
        <f t="shared" si="19"/>
        <v>OK</v>
      </c>
      <c r="L186" s="17" t="str">
        <f>IF('Data Sheet'!$B$9="NC-50","N/A","OK")</f>
        <v>OK</v>
      </c>
      <c r="M186" s="17" t="str">
        <f>IF('Data Sheet'!$B$9="NC-50","N/A","OK")</f>
        <v>OK</v>
      </c>
      <c r="N186" s="23" t="str">
        <f>IF(BO186&lt;&gt;"",
    IF(INT('Data Sheet'!$A$19)=INT('Data Sheet'!$B$19),
        --(INT('Data Sheet'!$A$19) &amp; "." &amp; BO186),
        IF(AND((--(INT('Data Sheet'!$A$19) &amp; "." &amp; BO186)&gt;=--('Data Sheet'!$A$19)), (--(INT('Data Sheet'!$A$19) &amp; "." &amp; BO186)&lt;=--('Data Sheet'!$B$19))),
            --(INT('Data Sheet'!$A$19) &amp; "." &amp; BO186),
            --(INT('Data Sheet'!$B$19) &amp; "." &amp; BO186)
        )
    ),
    IF(BN186&lt;&gt;"",
        IF(INT('Data Sheet'!$A$19)=INT('Data Sheet'!$B$19),
            --(INT('Data Sheet'!$A$19) &amp; "." &amp; LEFT(BN186,3)),
            IF(AND((--(INT('Data Sheet'!$A$19) &amp; "." &amp; LEFT(BN186,3))&gt;=--('Data Sheet'!$A$19)), (--(INT('Data Sheet'!$A$19) &amp; "." &amp; LEFT(BN186,3))&lt;=--('Data Sheet'!$B$19))),
                --(INT('Data Sheet'!$A$19) &amp; "." &amp; LEFT(BN186,3)),
                --(INT('Data Sheet'!$B$19) &amp; "." &amp; LEFT(BN186,3))
            )
        ),
        "OK"
    )
)</f>
        <v>OK</v>
      </c>
      <c r="O186" s="23" t="str">
        <f>IF(BP186&lt;&gt;"",
    IF(INT('Data Sheet'!$A$19)=INT('Data Sheet'!$B$19),
        --(INT('Data Sheet'!$A$19) &amp; "." &amp; BP186),
        IF(AND((--(INT('Data Sheet'!$A$19) &amp; "." &amp; BP186)&gt;=--('Data Sheet'!$A$19)), (--(INT('Data Sheet'!$A$19) &amp; "." &amp; BP186)&lt;=--('Data Sheet'!$B$19))),
            --(INT('Data Sheet'!$A$19) &amp; "." &amp; BP186),
            --(INT('Data Sheet'!$B$19) &amp; "." &amp; BP186)
        )
    ),
    IF(BN186&lt;&gt;"",
        IF(INT('Data Sheet'!$A$19)=INT('Data Sheet'!$B$19),
            --(INT('Data Sheet'!$A$19) &amp; "." &amp; RIGHT(BN186,3)),
            IF(AND((--(INT('Data Sheet'!$A$19) &amp; "." &amp; RIGHT(BN186,3))&gt;=--('Data Sheet'!$A$19)), (--(INT('Data Sheet'!$A$19) &amp; "." &amp; RIGHT(BN186,3))&lt;=--('Data Sheet'!$B$19))),
                --(INT('Data Sheet'!$A$19) &amp; "." &amp; RIGHT(BN186,3)),
                --(INT('Data Sheet'!$B$19) &amp; "." &amp; RIGHT(BN186,3))
            )
        ),
        "OK"
    )
)</f>
        <v>OK</v>
      </c>
      <c r="P186" s="23" t="str">
        <f>IF(BR186&lt;&gt;"",
    IF(INT('Data Sheet'!$A$19)=INT('Data Sheet'!$B$15),
        --(INT('Data Sheet'!$A$15) &amp; "." &amp; BR186),
        IF(AND((--(INT('Data Sheet'!$A$15) &amp; "." &amp; BR186)&gt;=--('Data Sheet'!$A$15)), (--(INT('Data Sheet'!$A$15) &amp; "." &amp; BR186)&lt;=--('Data Sheet'!$B$15))),
            --(INT('Data Sheet'!$A$15) &amp; "." &amp; BR186),
            --(INT('Data Sheet'!$B$15) &amp; "." &amp; BR186)
        )
    ),
    IF(BQ186&lt;&gt;"",
        IF(INT('Data Sheet'!$A$15)=INT('Data Sheet'!$B$15),
            --(INT('Data Sheet'!$A$15) &amp; "." &amp; LEFT(BQ186,3)),
            IF(AND((--(INT('Data Sheet'!$A$15) &amp; "." &amp; LEFT(BQ186,3))&gt;=--('Data Sheet'!$A$15)), (--(INT('Data Sheet'!$A$15) &amp; "." &amp; LEFT(BQ186,3))&lt;=--('Data Sheet'!$B$15))),
                --(INT('Data Sheet'!$A$15) &amp; "." &amp; LEFT(BQ186,3)),
                --(INT('Data Sheet'!$B$15) &amp; "." &amp; LEFT(BQ186,3))
            )
        ),
        "OK"
    )
)</f>
        <v>OK</v>
      </c>
      <c r="Q186" s="23" t="str">
        <f>IF(BS186&lt;&gt;"",
    IF(INT('Data Sheet'!$A$19)=INT('Data Sheet'!$B$15),
        --(INT('Data Sheet'!$A$15) &amp; "." &amp; BS186),
        IF(AND((--(INT('Data Sheet'!$A$15) &amp; "." &amp; BS186)&gt;=--('Data Sheet'!$A$15)), (--(INT('Data Sheet'!$A$15) &amp; "." &amp; BS186)&lt;=--('Data Sheet'!$B$15))),
            --(INT('Data Sheet'!$A$15) &amp; "." &amp; BS186),
            --(INT('Data Sheet'!$B$15) &amp; "." &amp; BS186)
        )
    ),
    IF(BQ186&lt;&gt;"",
        IF(INT('Data Sheet'!$A$15)=INT('Data Sheet'!$B$15),
            --(INT('Data Sheet'!$A$15) &amp; "." &amp; RIGHT(BQ186,3)),
            IF(AND((--(INT('Data Sheet'!$A$15) &amp; "." &amp; RIGHT(BQ186,3))&gt;=--('Data Sheet'!$A$15)), (--(INT('Data Sheet'!$A$15) &amp; "." &amp; RIGHT(BQ186,3))&lt;=--('Data Sheet'!$B$15))),
                --(INT('Data Sheet'!$A$15) &amp; "." &amp; RIGHT(BQ186,3)),
                --(INT('Data Sheet'!$B$15) &amp; "." &amp; RIGHT(BQ186,3))
            )
        ),
        "OK"
    )
)</f>
        <v>OK</v>
      </c>
      <c r="R186" s="20"/>
      <c r="S186" s="20"/>
      <c r="T186" s="20"/>
      <c r="U186" s="20"/>
      <c r="V186" s="20"/>
      <c r="W186" s="20"/>
      <c r="X186" s="20"/>
      <c r="Y186" s="20"/>
      <c r="Z186" s="20"/>
      <c r="AA186" s="55"/>
      <c r="AB186" s="55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1"/>
      <c r="AR186" s="21"/>
      <c r="AS186" s="21"/>
      <c r="AT186" s="21"/>
      <c r="AU186" s="21"/>
      <c r="AV186" s="21"/>
      <c r="AW186" s="22"/>
      <c r="AX186" s="99"/>
      <c r="AY186" s="20"/>
      <c r="AZ186" s="20"/>
      <c r="BA186" s="22"/>
      <c r="BC186" s="80"/>
      <c r="BD186" s="80"/>
      <c r="BE186" s="80"/>
      <c r="BF186" s="80"/>
      <c r="BG186" s="2" t="str">
        <f t="shared" si="16"/>
        <v/>
      </c>
      <c r="BH186" s="78">
        <f t="shared" si="15"/>
        <v>0</v>
      </c>
    </row>
    <row r="187" spans="2:60" x14ac:dyDescent="0.2">
      <c r="B187" s="14">
        <f t="shared" si="4"/>
        <v>179</v>
      </c>
      <c r="C187" s="15" t="str">
        <f>CONCATENATE('Data Sheet'!$B$8,'Data Sheet'!$G$2)</f>
        <v>" HWDP</v>
      </c>
      <c r="D187" s="95" t="str">
        <f t="shared" si="17"/>
        <v/>
      </c>
      <c r="E187" s="15" t="str">
        <f>IF('Sum HWDP'!$D$10="TH-Hill DS-1 Vol 3 CAT 2: Clean and Visual Ends only","N/A","OK")</f>
        <v>OK</v>
      </c>
      <c r="F187" s="15" t="str">
        <f>IF('Sum HWDP'!$D$10="TH-Hill DS-1 Vol 3 CAT 2: Clean and Visual Ends only","N/A","OK")</f>
        <v>OK</v>
      </c>
      <c r="G187" s="17"/>
      <c r="H187" s="17"/>
      <c r="I187" s="17" t="s">
        <v>51</v>
      </c>
      <c r="J187" s="17" t="str">
        <f t="shared" si="18"/>
        <v>OK</v>
      </c>
      <c r="K187" s="17" t="str">
        <f t="shared" si="19"/>
        <v>OK</v>
      </c>
      <c r="L187" s="17" t="str">
        <f>IF('Data Sheet'!$B$9="NC-50","N/A","OK")</f>
        <v>OK</v>
      </c>
      <c r="M187" s="17" t="str">
        <f>IF('Data Sheet'!$B$9="NC-50","N/A","OK")</f>
        <v>OK</v>
      </c>
      <c r="N187" s="23" t="str">
        <f>IF(BO187&lt;&gt;"",
    IF(INT('Data Sheet'!$A$19)=INT('Data Sheet'!$B$19),
        --(INT('Data Sheet'!$A$19) &amp; "." &amp; BO187),
        IF(AND((--(INT('Data Sheet'!$A$19) &amp; "." &amp; BO187)&gt;=--('Data Sheet'!$A$19)), (--(INT('Data Sheet'!$A$19) &amp; "." &amp; BO187)&lt;=--('Data Sheet'!$B$19))),
            --(INT('Data Sheet'!$A$19) &amp; "." &amp; BO187),
            --(INT('Data Sheet'!$B$19) &amp; "." &amp; BO187)
        )
    ),
    IF(BN187&lt;&gt;"",
        IF(INT('Data Sheet'!$A$19)=INT('Data Sheet'!$B$19),
            --(INT('Data Sheet'!$A$19) &amp; "." &amp; LEFT(BN187,3)),
            IF(AND((--(INT('Data Sheet'!$A$19) &amp; "." &amp; LEFT(BN187,3))&gt;=--('Data Sheet'!$A$19)), (--(INT('Data Sheet'!$A$19) &amp; "." &amp; LEFT(BN187,3))&lt;=--('Data Sheet'!$B$19))),
                --(INT('Data Sheet'!$A$19) &amp; "." &amp; LEFT(BN187,3)),
                --(INT('Data Sheet'!$B$19) &amp; "." &amp; LEFT(BN187,3))
            )
        ),
        "OK"
    )
)</f>
        <v>OK</v>
      </c>
      <c r="O187" s="23" t="str">
        <f>IF(BP187&lt;&gt;"",
    IF(INT('Data Sheet'!$A$19)=INT('Data Sheet'!$B$19),
        --(INT('Data Sheet'!$A$19) &amp; "." &amp; BP187),
        IF(AND((--(INT('Data Sheet'!$A$19) &amp; "." &amp; BP187)&gt;=--('Data Sheet'!$A$19)), (--(INT('Data Sheet'!$A$19) &amp; "." &amp; BP187)&lt;=--('Data Sheet'!$B$19))),
            --(INT('Data Sheet'!$A$19) &amp; "." &amp; BP187),
            --(INT('Data Sheet'!$B$19) &amp; "." &amp; BP187)
        )
    ),
    IF(BN187&lt;&gt;"",
        IF(INT('Data Sheet'!$A$19)=INT('Data Sheet'!$B$19),
            --(INT('Data Sheet'!$A$19) &amp; "." &amp; RIGHT(BN187,3)),
            IF(AND((--(INT('Data Sheet'!$A$19) &amp; "." &amp; RIGHT(BN187,3))&gt;=--('Data Sheet'!$A$19)), (--(INT('Data Sheet'!$A$19) &amp; "." &amp; RIGHT(BN187,3))&lt;=--('Data Sheet'!$B$19))),
                --(INT('Data Sheet'!$A$19) &amp; "." &amp; RIGHT(BN187,3)),
                --(INT('Data Sheet'!$B$19) &amp; "." &amp; RIGHT(BN187,3))
            )
        ),
        "OK"
    )
)</f>
        <v>OK</v>
      </c>
      <c r="P187" s="23" t="str">
        <f>IF(BR187&lt;&gt;"",
    IF(INT('Data Sheet'!$A$19)=INT('Data Sheet'!$B$15),
        --(INT('Data Sheet'!$A$15) &amp; "." &amp; BR187),
        IF(AND((--(INT('Data Sheet'!$A$15) &amp; "." &amp; BR187)&gt;=--('Data Sheet'!$A$15)), (--(INT('Data Sheet'!$A$15) &amp; "." &amp; BR187)&lt;=--('Data Sheet'!$B$15))),
            --(INT('Data Sheet'!$A$15) &amp; "." &amp; BR187),
            --(INT('Data Sheet'!$B$15) &amp; "." &amp; BR187)
        )
    ),
    IF(BQ187&lt;&gt;"",
        IF(INT('Data Sheet'!$A$15)=INT('Data Sheet'!$B$15),
            --(INT('Data Sheet'!$A$15) &amp; "." &amp; LEFT(BQ187,3)),
            IF(AND((--(INT('Data Sheet'!$A$15) &amp; "." &amp; LEFT(BQ187,3))&gt;=--('Data Sheet'!$A$15)), (--(INT('Data Sheet'!$A$15) &amp; "." &amp; LEFT(BQ187,3))&lt;=--('Data Sheet'!$B$15))),
                --(INT('Data Sheet'!$A$15) &amp; "." &amp; LEFT(BQ187,3)),
                --(INT('Data Sheet'!$B$15) &amp; "." &amp; LEFT(BQ187,3))
            )
        ),
        "OK"
    )
)</f>
        <v>OK</v>
      </c>
      <c r="Q187" s="23" t="str">
        <f>IF(BS187&lt;&gt;"",
    IF(INT('Data Sheet'!$A$19)=INT('Data Sheet'!$B$15),
        --(INT('Data Sheet'!$A$15) &amp; "." &amp; BS187),
        IF(AND((--(INT('Data Sheet'!$A$15) &amp; "." &amp; BS187)&gt;=--('Data Sheet'!$A$15)), (--(INT('Data Sheet'!$A$15) &amp; "." &amp; BS187)&lt;=--('Data Sheet'!$B$15))),
            --(INT('Data Sheet'!$A$15) &amp; "." &amp; BS187),
            --(INT('Data Sheet'!$B$15) &amp; "." &amp; BS187)
        )
    ),
    IF(BQ187&lt;&gt;"",
        IF(INT('Data Sheet'!$A$15)=INT('Data Sheet'!$B$15),
            --(INT('Data Sheet'!$A$15) &amp; "." &amp; RIGHT(BQ187,3)),
            IF(AND((--(INT('Data Sheet'!$A$15) &amp; "." &amp; RIGHT(BQ187,3))&gt;=--('Data Sheet'!$A$15)), (--(INT('Data Sheet'!$A$15) &amp; "." &amp; RIGHT(BQ187,3))&lt;=--('Data Sheet'!$B$15))),
                --(INT('Data Sheet'!$A$15) &amp; "." &amp; RIGHT(BQ187,3)),
                --(INT('Data Sheet'!$B$15) &amp; "." &amp; RIGHT(BQ187,3))
            )
        ),
        "OK"
    )
)</f>
        <v>OK</v>
      </c>
      <c r="R187" s="20"/>
      <c r="S187" s="20"/>
      <c r="T187" s="20"/>
      <c r="U187" s="20"/>
      <c r="V187" s="20"/>
      <c r="W187" s="20"/>
      <c r="X187" s="20"/>
      <c r="Y187" s="20"/>
      <c r="Z187" s="20"/>
      <c r="AA187" s="55"/>
      <c r="AB187" s="55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1"/>
      <c r="AR187" s="21"/>
      <c r="AS187" s="21"/>
      <c r="AT187" s="21"/>
      <c r="AU187" s="21"/>
      <c r="AV187" s="21"/>
      <c r="AW187" s="22"/>
      <c r="AX187" s="99"/>
      <c r="AY187" s="20"/>
      <c r="AZ187" s="20"/>
      <c r="BA187" s="22"/>
      <c r="BC187" s="80"/>
      <c r="BD187" s="80"/>
      <c r="BE187" s="80"/>
      <c r="BF187" s="80"/>
      <c r="BG187" s="2" t="str">
        <f t="shared" si="16"/>
        <v/>
      </c>
      <c r="BH187" s="78">
        <f t="shared" si="15"/>
        <v>0</v>
      </c>
    </row>
    <row r="188" spans="2:60" x14ac:dyDescent="0.2">
      <c r="B188" s="14">
        <f t="shared" si="4"/>
        <v>180</v>
      </c>
      <c r="C188" s="15" t="str">
        <f>CONCATENATE('Data Sheet'!$B$8,'Data Sheet'!$G$2)</f>
        <v>" HWDP</v>
      </c>
      <c r="D188" s="95" t="str">
        <f t="shared" si="17"/>
        <v/>
      </c>
      <c r="E188" s="15" t="str">
        <f>IF('Sum HWDP'!$D$10="TH-Hill DS-1 Vol 3 CAT 2: Clean and Visual Ends only","N/A","OK")</f>
        <v>OK</v>
      </c>
      <c r="F188" s="15" t="str">
        <f>IF('Sum HWDP'!$D$10="TH-Hill DS-1 Vol 3 CAT 2: Clean and Visual Ends only","N/A","OK")</f>
        <v>OK</v>
      </c>
      <c r="G188" s="17"/>
      <c r="H188" s="17"/>
      <c r="I188" s="17" t="s">
        <v>51</v>
      </c>
      <c r="J188" s="17" t="str">
        <f t="shared" si="18"/>
        <v>OK</v>
      </c>
      <c r="K188" s="17" t="str">
        <f t="shared" si="19"/>
        <v>OK</v>
      </c>
      <c r="L188" s="17" t="str">
        <f>IF('Data Sheet'!$B$9="NC-50","N/A","OK")</f>
        <v>OK</v>
      </c>
      <c r="M188" s="17" t="str">
        <f>IF('Data Sheet'!$B$9="NC-50","N/A","OK")</f>
        <v>OK</v>
      </c>
      <c r="N188" s="23" t="str">
        <f>IF(BO188&lt;&gt;"",
    IF(INT('Data Sheet'!$A$19)=INT('Data Sheet'!$B$19),
        --(INT('Data Sheet'!$A$19) &amp; "." &amp; BO188),
        IF(AND((--(INT('Data Sheet'!$A$19) &amp; "." &amp; BO188)&gt;=--('Data Sheet'!$A$19)), (--(INT('Data Sheet'!$A$19) &amp; "." &amp; BO188)&lt;=--('Data Sheet'!$B$19))),
            --(INT('Data Sheet'!$A$19) &amp; "." &amp; BO188),
            --(INT('Data Sheet'!$B$19) &amp; "." &amp; BO188)
        )
    ),
    IF(BN188&lt;&gt;"",
        IF(INT('Data Sheet'!$A$19)=INT('Data Sheet'!$B$19),
            --(INT('Data Sheet'!$A$19) &amp; "." &amp; LEFT(BN188,3)),
            IF(AND((--(INT('Data Sheet'!$A$19) &amp; "." &amp; LEFT(BN188,3))&gt;=--('Data Sheet'!$A$19)), (--(INT('Data Sheet'!$A$19) &amp; "." &amp; LEFT(BN188,3))&lt;=--('Data Sheet'!$B$19))),
                --(INT('Data Sheet'!$A$19) &amp; "." &amp; LEFT(BN188,3)),
                --(INT('Data Sheet'!$B$19) &amp; "." &amp; LEFT(BN188,3))
            )
        ),
        "OK"
    )
)</f>
        <v>OK</v>
      </c>
      <c r="O188" s="23" t="str">
        <f>IF(BP188&lt;&gt;"",
    IF(INT('Data Sheet'!$A$19)=INT('Data Sheet'!$B$19),
        --(INT('Data Sheet'!$A$19) &amp; "." &amp; BP188),
        IF(AND((--(INT('Data Sheet'!$A$19) &amp; "." &amp; BP188)&gt;=--('Data Sheet'!$A$19)), (--(INT('Data Sheet'!$A$19) &amp; "." &amp; BP188)&lt;=--('Data Sheet'!$B$19))),
            --(INT('Data Sheet'!$A$19) &amp; "." &amp; BP188),
            --(INT('Data Sheet'!$B$19) &amp; "." &amp; BP188)
        )
    ),
    IF(BN188&lt;&gt;"",
        IF(INT('Data Sheet'!$A$19)=INT('Data Sheet'!$B$19),
            --(INT('Data Sheet'!$A$19) &amp; "." &amp; RIGHT(BN188,3)),
            IF(AND((--(INT('Data Sheet'!$A$19) &amp; "." &amp; RIGHT(BN188,3))&gt;=--('Data Sheet'!$A$19)), (--(INT('Data Sheet'!$A$19) &amp; "." &amp; RIGHT(BN188,3))&lt;=--('Data Sheet'!$B$19))),
                --(INT('Data Sheet'!$A$19) &amp; "." &amp; RIGHT(BN188,3)),
                --(INT('Data Sheet'!$B$19) &amp; "." &amp; RIGHT(BN188,3))
            )
        ),
        "OK"
    )
)</f>
        <v>OK</v>
      </c>
      <c r="P188" s="23" t="str">
        <f>IF(BR188&lt;&gt;"",
    IF(INT('Data Sheet'!$A$19)=INT('Data Sheet'!$B$15),
        --(INT('Data Sheet'!$A$15) &amp; "." &amp; BR188),
        IF(AND((--(INT('Data Sheet'!$A$15) &amp; "." &amp; BR188)&gt;=--('Data Sheet'!$A$15)), (--(INT('Data Sheet'!$A$15) &amp; "." &amp; BR188)&lt;=--('Data Sheet'!$B$15))),
            --(INT('Data Sheet'!$A$15) &amp; "." &amp; BR188),
            --(INT('Data Sheet'!$B$15) &amp; "." &amp; BR188)
        )
    ),
    IF(BQ188&lt;&gt;"",
        IF(INT('Data Sheet'!$A$15)=INT('Data Sheet'!$B$15),
            --(INT('Data Sheet'!$A$15) &amp; "." &amp; LEFT(BQ188,3)),
            IF(AND((--(INT('Data Sheet'!$A$15) &amp; "." &amp; LEFT(BQ188,3))&gt;=--('Data Sheet'!$A$15)), (--(INT('Data Sheet'!$A$15) &amp; "." &amp; LEFT(BQ188,3))&lt;=--('Data Sheet'!$B$15))),
                --(INT('Data Sheet'!$A$15) &amp; "." &amp; LEFT(BQ188,3)),
                --(INT('Data Sheet'!$B$15) &amp; "." &amp; LEFT(BQ188,3))
            )
        ),
        "OK"
    )
)</f>
        <v>OK</v>
      </c>
      <c r="Q188" s="23" t="str">
        <f>IF(BS188&lt;&gt;"",
    IF(INT('Data Sheet'!$A$19)=INT('Data Sheet'!$B$15),
        --(INT('Data Sheet'!$A$15) &amp; "." &amp; BS188),
        IF(AND((--(INT('Data Sheet'!$A$15) &amp; "." &amp; BS188)&gt;=--('Data Sheet'!$A$15)), (--(INT('Data Sheet'!$A$15) &amp; "." &amp; BS188)&lt;=--('Data Sheet'!$B$15))),
            --(INT('Data Sheet'!$A$15) &amp; "." &amp; BS188),
            --(INT('Data Sheet'!$B$15) &amp; "." &amp; BS188)
        )
    ),
    IF(BQ188&lt;&gt;"",
        IF(INT('Data Sheet'!$A$15)=INT('Data Sheet'!$B$15),
            --(INT('Data Sheet'!$A$15) &amp; "." &amp; RIGHT(BQ188,3)),
            IF(AND((--(INT('Data Sheet'!$A$15) &amp; "." &amp; RIGHT(BQ188,3))&gt;=--('Data Sheet'!$A$15)), (--(INT('Data Sheet'!$A$15) &amp; "." &amp; RIGHT(BQ188,3))&lt;=--('Data Sheet'!$B$15))),
                --(INT('Data Sheet'!$A$15) &amp; "." &amp; RIGHT(BQ188,3)),
                --(INT('Data Sheet'!$B$15) &amp; "." &amp; RIGHT(BQ188,3))
            )
        ),
        "OK"
    )
)</f>
        <v>OK</v>
      </c>
      <c r="R188" s="20"/>
      <c r="S188" s="20"/>
      <c r="T188" s="20"/>
      <c r="U188" s="20"/>
      <c r="V188" s="20"/>
      <c r="W188" s="20"/>
      <c r="X188" s="20"/>
      <c r="Y188" s="20"/>
      <c r="Z188" s="20"/>
      <c r="AA188" s="55"/>
      <c r="AB188" s="55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1"/>
      <c r="AR188" s="21"/>
      <c r="AS188" s="21"/>
      <c r="AT188" s="21"/>
      <c r="AU188" s="21"/>
      <c r="AV188" s="21"/>
      <c r="AW188" s="22"/>
      <c r="AX188" s="99"/>
      <c r="AY188" s="20"/>
      <c r="AZ188" s="20"/>
      <c r="BA188" s="22"/>
      <c r="BC188" s="80"/>
      <c r="BD188" s="80"/>
      <c r="BE188" s="80"/>
      <c r="BF188" s="80"/>
      <c r="BG188" s="2" t="str">
        <f t="shared" si="16"/>
        <v/>
      </c>
      <c r="BH188" s="78">
        <f t="shared" si="15"/>
        <v>0</v>
      </c>
    </row>
    <row r="189" spans="2:60" x14ac:dyDescent="0.2">
      <c r="B189" s="14">
        <f t="shared" si="4"/>
        <v>181</v>
      </c>
      <c r="C189" s="15" t="str">
        <f>CONCATENATE('Data Sheet'!$B$8,'Data Sheet'!$G$2)</f>
        <v>" HWDP</v>
      </c>
      <c r="D189" s="95" t="str">
        <f t="shared" si="17"/>
        <v/>
      </c>
      <c r="E189" s="15" t="str">
        <f>IF('Sum HWDP'!$D$10="TH-Hill DS-1 Vol 3 CAT 2: Clean and Visual Ends only","N/A","OK")</f>
        <v>OK</v>
      </c>
      <c r="F189" s="15" t="str">
        <f>IF('Sum HWDP'!$D$10="TH-Hill DS-1 Vol 3 CAT 2: Clean and Visual Ends only","N/A","OK")</f>
        <v>OK</v>
      </c>
      <c r="G189" s="17"/>
      <c r="H189" s="17"/>
      <c r="I189" s="17" t="s">
        <v>51</v>
      </c>
      <c r="J189" s="17" t="str">
        <f t="shared" si="18"/>
        <v>OK</v>
      </c>
      <c r="K189" s="17" t="str">
        <f t="shared" si="19"/>
        <v>OK</v>
      </c>
      <c r="L189" s="17" t="str">
        <f>IF('Data Sheet'!$B$9="NC-50","N/A","OK")</f>
        <v>OK</v>
      </c>
      <c r="M189" s="17" t="str">
        <f>IF('Data Sheet'!$B$9="NC-50","N/A","OK")</f>
        <v>OK</v>
      </c>
      <c r="N189" s="23" t="str">
        <f>IF(BO189&lt;&gt;"",
    IF(INT('Data Sheet'!$A$19)=INT('Data Sheet'!$B$19),
        --(INT('Data Sheet'!$A$19) &amp; "." &amp; BO189),
        IF(AND((--(INT('Data Sheet'!$A$19) &amp; "." &amp; BO189)&gt;=--('Data Sheet'!$A$19)), (--(INT('Data Sheet'!$A$19) &amp; "." &amp; BO189)&lt;=--('Data Sheet'!$B$19))),
            --(INT('Data Sheet'!$A$19) &amp; "." &amp; BO189),
            --(INT('Data Sheet'!$B$19) &amp; "." &amp; BO189)
        )
    ),
    IF(BN189&lt;&gt;"",
        IF(INT('Data Sheet'!$A$19)=INT('Data Sheet'!$B$19),
            --(INT('Data Sheet'!$A$19) &amp; "." &amp; LEFT(BN189,3)),
            IF(AND((--(INT('Data Sheet'!$A$19) &amp; "." &amp; LEFT(BN189,3))&gt;=--('Data Sheet'!$A$19)), (--(INT('Data Sheet'!$A$19) &amp; "." &amp; LEFT(BN189,3))&lt;=--('Data Sheet'!$B$19))),
                --(INT('Data Sheet'!$A$19) &amp; "." &amp; LEFT(BN189,3)),
                --(INT('Data Sheet'!$B$19) &amp; "." &amp; LEFT(BN189,3))
            )
        ),
        "OK"
    )
)</f>
        <v>OK</v>
      </c>
      <c r="O189" s="23" t="str">
        <f>IF(BP189&lt;&gt;"",
    IF(INT('Data Sheet'!$A$19)=INT('Data Sheet'!$B$19),
        --(INT('Data Sheet'!$A$19) &amp; "." &amp; BP189),
        IF(AND((--(INT('Data Sheet'!$A$19) &amp; "." &amp; BP189)&gt;=--('Data Sheet'!$A$19)), (--(INT('Data Sheet'!$A$19) &amp; "." &amp; BP189)&lt;=--('Data Sheet'!$B$19))),
            --(INT('Data Sheet'!$A$19) &amp; "." &amp; BP189),
            --(INT('Data Sheet'!$B$19) &amp; "." &amp; BP189)
        )
    ),
    IF(BN189&lt;&gt;"",
        IF(INT('Data Sheet'!$A$19)=INT('Data Sheet'!$B$19),
            --(INT('Data Sheet'!$A$19) &amp; "." &amp; RIGHT(BN189,3)),
            IF(AND((--(INT('Data Sheet'!$A$19) &amp; "." &amp; RIGHT(BN189,3))&gt;=--('Data Sheet'!$A$19)), (--(INT('Data Sheet'!$A$19) &amp; "." &amp; RIGHT(BN189,3))&lt;=--('Data Sheet'!$B$19))),
                --(INT('Data Sheet'!$A$19) &amp; "." &amp; RIGHT(BN189,3)),
                --(INT('Data Sheet'!$B$19) &amp; "." &amp; RIGHT(BN189,3))
            )
        ),
        "OK"
    )
)</f>
        <v>OK</v>
      </c>
      <c r="P189" s="23" t="str">
        <f>IF(BR189&lt;&gt;"",
    IF(INT('Data Sheet'!$A$19)=INT('Data Sheet'!$B$15),
        --(INT('Data Sheet'!$A$15) &amp; "." &amp; BR189),
        IF(AND((--(INT('Data Sheet'!$A$15) &amp; "." &amp; BR189)&gt;=--('Data Sheet'!$A$15)), (--(INT('Data Sheet'!$A$15) &amp; "." &amp; BR189)&lt;=--('Data Sheet'!$B$15))),
            --(INT('Data Sheet'!$A$15) &amp; "." &amp; BR189),
            --(INT('Data Sheet'!$B$15) &amp; "." &amp; BR189)
        )
    ),
    IF(BQ189&lt;&gt;"",
        IF(INT('Data Sheet'!$A$15)=INT('Data Sheet'!$B$15),
            --(INT('Data Sheet'!$A$15) &amp; "." &amp; LEFT(BQ189,3)),
            IF(AND((--(INT('Data Sheet'!$A$15) &amp; "." &amp; LEFT(BQ189,3))&gt;=--('Data Sheet'!$A$15)), (--(INT('Data Sheet'!$A$15) &amp; "." &amp; LEFT(BQ189,3))&lt;=--('Data Sheet'!$B$15))),
                --(INT('Data Sheet'!$A$15) &amp; "." &amp; LEFT(BQ189,3)),
                --(INT('Data Sheet'!$B$15) &amp; "." &amp; LEFT(BQ189,3))
            )
        ),
        "OK"
    )
)</f>
        <v>OK</v>
      </c>
      <c r="Q189" s="23" t="str">
        <f>IF(BS189&lt;&gt;"",
    IF(INT('Data Sheet'!$A$19)=INT('Data Sheet'!$B$15),
        --(INT('Data Sheet'!$A$15) &amp; "." &amp; BS189),
        IF(AND((--(INT('Data Sheet'!$A$15) &amp; "." &amp; BS189)&gt;=--('Data Sheet'!$A$15)), (--(INT('Data Sheet'!$A$15) &amp; "." &amp; BS189)&lt;=--('Data Sheet'!$B$15))),
            --(INT('Data Sheet'!$A$15) &amp; "." &amp; BS189),
            --(INT('Data Sheet'!$B$15) &amp; "." &amp; BS189)
        )
    ),
    IF(BQ189&lt;&gt;"",
        IF(INT('Data Sheet'!$A$15)=INT('Data Sheet'!$B$15),
            --(INT('Data Sheet'!$A$15) &amp; "." &amp; RIGHT(BQ189,3)),
            IF(AND((--(INT('Data Sheet'!$A$15) &amp; "." &amp; RIGHT(BQ189,3))&gt;=--('Data Sheet'!$A$15)), (--(INT('Data Sheet'!$A$15) &amp; "." &amp; RIGHT(BQ189,3))&lt;=--('Data Sheet'!$B$15))),
                --(INT('Data Sheet'!$A$15) &amp; "." &amp; RIGHT(BQ189,3)),
                --(INT('Data Sheet'!$B$15) &amp; "." &amp; RIGHT(BQ189,3))
            )
        ),
        "OK"
    )
)</f>
        <v>OK</v>
      </c>
      <c r="R189" s="20"/>
      <c r="S189" s="20"/>
      <c r="T189" s="20"/>
      <c r="U189" s="20"/>
      <c r="V189" s="20"/>
      <c r="W189" s="20"/>
      <c r="X189" s="20"/>
      <c r="Y189" s="20"/>
      <c r="Z189" s="20"/>
      <c r="AA189" s="55"/>
      <c r="AB189" s="55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1"/>
      <c r="AR189" s="21"/>
      <c r="AS189" s="21"/>
      <c r="AT189" s="21"/>
      <c r="AU189" s="21"/>
      <c r="AV189" s="21"/>
      <c r="AW189" s="22"/>
      <c r="AX189" s="99"/>
      <c r="AY189" s="20"/>
      <c r="AZ189" s="20"/>
      <c r="BA189" s="22"/>
      <c r="BC189" s="80"/>
      <c r="BD189" s="80"/>
      <c r="BE189" s="80"/>
      <c r="BF189" s="80"/>
      <c r="BG189" s="2" t="str">
        <f t="shared" si="16"/>
        <v/>
      </c>
      <c r="BH189" s="78">
        <f t="shared" si="15"/>
        <v>0</v>
      </c>
    </row>
    <row r="190" spans="2:60" x14ac:dyDescent="0.2">
      <c r="B190" s="14">
        <f t="shared" si="4"/>
        <v>182</v>
      </c>
      <c r="C190" s="15" t="str">
        <f>CONCATENATE('Data Sheet'!$B$8,'Data Sheet'!$G$2)</f>
        <v>" HWDP</v>
      </c>
      <c r="D190" s="95" t="str">
        <f t="shared" si="17"/>
        <v/>
      </c>
      <c r="E190" s="15" t="str">
        <f>IF('Sum HWDP'!$D$10="TH-Hill DS-1 Vol 3 CAT 2: Clean and Visual Ends only","N/A","OK")</f>
        <v>OK</v>
      </c>
      <c r="F190" s="15" t="str">
        <f>IF('Sum HWDP'!$D$10="TH-Hill DS-1 Vol 3 CAT 2: Clean and Visual Ends only","N/A","OK")</f>
        <v>OK</v>
      </c>
      <c r="G190" s="17"/>
      <c r="H190" s="17"/>
      <c r="I190" s="17" t="s">
        <v>51</v>
      </c>
      <c r="J190" s="17" t="str">
        <f t="shared" si="18"/>
        <v>OK</v>
      </c>
      <c r="K190" s="17" t="str">
        <f t="shared" si="19"/>
        <v>OK</v>
      </c>
      <c r="L190" s="17" t="str">
        <f>IF('Data Sheet'!$B$9="NC-50","N/A","OK")</f>
        <v>OK</v>
      </c>
      <c r="M190" s="17" t="str">
        <f>IF('Data Sheet'!$B$9="NC-50","N/A","OK")</f>
        <v>OK</v>
      </c>
      <c r="N190" s="23" t="str">
        <f>IF(BO190&lt;&gt;"",
    IF(INT('Data Sheet'!$A$19)=INT('Data Sheet'!$B$19),
        --(INT('Data Sheet'!$A$19) &amp; "." &amp; BO190),
        IF(AND((--(INT('Data Sheet'!$A$19) &amp; "." &amp; BO190)&gt;=--('Data Sheet'!$A$19)), (--(INT('Data Sheet'!$A$19) &amp; "." &amp; BO190)&lt;=--('Data Sheet'!$B$19))),
            --(INT('Data Sheet'!$A$19) &amp; "." &amp; BO190),
            --(INT('Data Sheet'!$B$19) &amp; "." &amp; BO190)
        )
    ),
    IF(BN190&lt;&gt;"",
        IF(INT('Data Sheet'!$A$19)=INT('Data Sheet'!$B$19),
            --(INT('Data Sheet'!$A$19) &amp; "." &amp; LEFT(BN190,3)),
            IF(AND((--(INT('Data Sheet'!$A$19) &amp; "." &amp; LEFT(BN190,3))&gt;=--('Data Sheet'!$A$19)), (--(INT('Data Sheet'!$A$19) &amp; "." &amp; LEFT(BN190,3))&lt;=--('Data Sheet'!$B$19))),
                --(INT('Data Sheet'!$A$19) &amp; "." &amp; LEFT(BN190,3)),
                --(INT('Data Sheet'!$B$19) &amp; "." &amp; LEFT(BN190,3))
            )
        ),
        "OK"
    )
)</f>
        <v>OK</v>
      </c>
      <c r="O190" s="23" t="str">
        <f>IF(BP190&lt;&gt;"",
    IF(INT('Data Sheet'!$A$19)=INT('Data Sheet'!$B$19),
        --(INT('Data Sheet'!$A$19) &amp; "." &amp; BP190),
        IF(AND((--(INT('Data Sheet'!$A$19) &amp; "." &amp; BP190)&gt;=--('Data Sheet'!$A$19)), (--(INT('Data Sheet'!$A$19) &amp; "." &amp; BP190)&lt;=--('Data Sheet'!$B$19))),
            --(INT('Data Sheet'!$A$19) &amp; "." &amp; BP190),
            --(INT('Data Sheet'!$B$19) &amp; "." &amp; BP190)
        )
    ),
    IF(BN190&lt;&gt;"",
        IF(INT('Data Sheet'!$A$19)=INT('Data Sheet'!$B$19),
            --(INT('Data Sheet'!$A$19) &amp; "." &amp; RIGHT(BN190,3)),
            IF(AND((--(INT('Data Sheet'!$A$19) &amp; "." &amp; RIGHT(BN190,3))&gt;=--('Data Sheet'!$A$19)), (--(INT('Data Sheet'!$A$19) &amp; "." &amp; RIGHT(BN190,3))&lt;=--('Data Sheet'!$B$19))),
                --(INT('Data Sheet'!$A$19) &amp; "." &amp; RIGHT(BN190,3)),
                --(INT('Data Sheet'!$B$19) &amp; "." &amp; RIGHT(BN190,3))
            )
        ),
        "OK"
    )
)</f>
        <v>OK</v>
      </c>
      <c r="P190" s="23" t="str">
        <f>IF(BR190&lt;&gt;"",
    IF(INT('Data Sheet'!$A$19)=INT('Data Sheet'!$B$15),
        --(INT('Data Sheet'!$A$15) &amp; "." &amp; BR190),
        IF(AND((--(INT('Data Sheet'!$A$15) &amp; "." &amp; BR190)&gt;=--('Data Sheet'!$A$15)), (--(INT('Data Sheet'!$A$15) &amp; "." &amp; BR190)&lt;=--('Data Sheet'!$B$15))),
            --(INT('Data Sheet'!$A$15) &amp; "." &amp; BR190),
            --(INT('Data Sheet'!$B$15) &amp; "." &amp; BR190)
        )
    ),
    IF(BQ190&lt;&gt;"",
        IF(INT('Data Sheet'!$A$15)=INT('Data Sheet'!$B$15),
            --(INT('Data Sheet'!$A$15) &amp; "." &amp; LEFT(BQ190,3)),
            IF(AND((--(INT('Data Sheet'!$A$15) &amp; "." &amp; LEFT(BQ190,3))&gt;=--('Data Sheet'!$A$15)), (--(INT('Data Sheet'!$A$15) &amp; "." &amp; LEFT(BQ190,3))&lt;=--('Data Sheet'!$B$15))),
                --(INT('Data Sheet'!$A$15) &amp; "." &amp; LEFT(BQ190,3)),
                --(INT('Data Sheet'!$B$15) &amp; "." &amp; LEFT(BQ190,3))
            )
        ),
        "OK"
    )
)</f>
        <v>OK</v>
      </c>
      <c r="Q190" s="23" t="str">
        <f>IF(BS190&lt;&gt;"",
    IF(INT('Data Sheet'!$A$19)=INT('Data Sheet'!$B$15),
        --(INT('Data Sheet'!$A$15) &amp; "." &amp; BS190),
        IF(AND((--(INT('Data Sheet'!$A$15) &amp; "." &amp; BS190)&gt;=--('Data Sheet'!$A$15)), (--(INT('Data Sheet'!$A$15) &amp; "." &amp; BS190)&lt;=--('Data Sheet'!$B$15))),
            --(INT('Data Sheet'!$A$15) &amp; "." &amp; BS190),
            --(INT('Data Sheet'!$B$15) &amp; "." &amp; BS190)
        )
    ),
    IF(BQ190&lt;&gt;"",
        IF(INT('Data Sheet'!$A$15)=INT('Data Sheet'!$B$15),
            --(INT('Data Sheet'!$A$15) &amp; "." &amp; RIGHT(BQ190,3)),
            IF(AND((--(INT('Data Sheet'!$A$15) &amp; "." &amp; RIGHT(BQ190,3))&gt;=--('Data Sheet'!$A$15)), (--(INT('Data Sheet'!$A$15) &amp; "." &amp; RIGHT(BQ190,3))&lt;=--('Data Sheet'!$B$15))),
                --(INT('Data Sheet'!$A$15) &amp; "." &amp; RIGHT(BQ190,3)),
                --(INT('Data Sheet'!$B$15) &amp; "." &amp; RIGHT(BQ190,3))
            )
        ),
        "OK"
    )
)</f>
        <v>OK</v>
      </c>
      <c r="R190" s="20"/>
      <c r="S190" s="20"/>
      <c r="T190" s="20"/>
      <c r="U190" s="20"/>
      <c r="V190" s="20"/>
      <c r="W190" s="20"/>
      <c r="X190" s="20"/>
      <c r="Y190" s="20"/>
      <c r="Z190" s="20"/>
      <c r="AA190" s="55"/>
      <c r="AB190" s="55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1"/>
      <c r="AR190" s="21"/>
      <c r="AS190" s="21"/>
      <c r="AT190" s="21"/>
      <c r="AU190" s="21"/>
      <c r="AV190" s="21"/>
      <c r="AW190" s="22"/>
      <c r="AX190" s="99"/>
      <c r="AY190" s="20"/>
      <c r="AZ190" s="20"/>
      <c r="BA190" s="22"/>
      <c r="BC190" s="80"/>
      <c r="BD190" s="80"/>
      <c r="BE190" s="80"/>
      <c r="BF190" s="80"/>
      <c r="BG190" s="2" t="str">
        <f t="shared" si="16"/>
        <v/>
      </c>
      <c r="BH190" s="78">
        <f t="shared" si="15"/>
        <v>0</v>
      </c>
    </row>
    <row r="191" spans="2:60" x14ac:dyDescent="0.2">
      <c r="B191" s="14">
        <f t="shared" si="4"/>
        <v>183</v>
      </c>
      <c r="C191" s="15" t="str">
        <f>CONCATENATE('Data Sheet'!$B$8,'Data Sheet'!$G$2)</f>
        <v>" HWDP</v>
      </c>
      <c r="D191" s="95" t="str">
        <f t="shared" si="17"/>
        <v/>
      </c>
      <c r="E191" s="15" t="str">
        <f>IF('Sum HWDP'!$D$10="TH-Hill DS-1 Vol 3 CAT 2: Clean and Visual Ends only","N/A","OK")</f>
        <v>OK</v>
      </c>
      <c r="F191" s="15" t="str">
        <f>IF('Sum HWDP'!$D$10="TH-Hill DS-1 Vol 3 CAT 2: Clean and Visual Ends only","N/A","OK")</f>
        <v>OK</v>
      </c>
      <c r="G191" s="17"/>
      <c r="H191" s="17"/>
      <c r="I191" s="17" t="s">
        <v>51</v>
      </c>
      <c r="J191" s="17" t="str">
        <f t="shared" si="18"/>
        <v>OK</v>
      </c>
      <c r="K191" s="17" t="str">
        <f t="shared" si="19"/>
        <v>OK</v>
      </c>
      <c r="L191" s="17" t="str">
        <f>IF('Data Sheet'!$B$9="NC-50","N/A","OK")</f>
        <v>OK</v>
      </c>
      <c r="M191" s="17" t="str">
        <f>IF('Data Sheet'!$B$9="NC-50","N/A","OK")</f>
        <v>OK</v>
      </c>
      <c r="N191" s="23" t="str">
        <f>IF(BO191&lt;&gt;"",
    IF(INT('Data Sheet'!$A$19)=INT('Data Sheet'!$B$19),
        --(INT('Data Sheet'!$A$19) &amp; "." &amp; BO191),
        IF(AND((--(INT('Data Sheet'!$A$19) &amp; "." &amp; BO191)&gt;=--('Data Sheet'!$A$19)), (--(INT('Data Sheet'!$A$19) &amp; "." &amp; BO191)&lt;=--('Data Sheet'!$B$19))),
            --(INT('Data Sheet'!$A$19) &amp; "." &amp; BO191),
            --(INT('Data Sheet'!$B$19) &amp; "." &amp; BO191)
        )
    ),
    IF(BN191&lt;&gt;"",
        IF(INT('Data Sheet'!$A$19)=INT('Data Sheet'!$B$19),
            --(INT('Data Sheet'!$A$19) &amp; "." &amp; LEFT(BN191,3)),
            IF(AND((--(INT('Data Sheet'!$A$19) &amp; "." &amp; LEFT(BN191,3))&gt;=--('Data Sheet'!$A$19)), (--(INT('Data Sheet'!$A$19) &amp; "." &amp; LEFT(BN191,3))&lt;=--('Data Sheet'!$B$19))),
                --(INT('Data Sheet'!$A$19) &amp; "." &amp; LEFT(BN191,3)),
                --(INT('Data Sheet'!$B$19) &amp; "." &amp; LEFT(BN191,3))
            )
        ),
        "OK"
    )
)</f>
        <v>OK</v>
      </c>
      <c r="O191" s="23" t="str">
        <f>IF(BP191&lt;&gt;"",
    IF(INT('Data Sheet'!$A$19)=INT('Data Sheet'!$B$19),
        --(INT('Data Sheet'!$A$19) &amp; "." &amp; BP191),
        IF(AND((--(INT('Data Sheet'!$A$19) &amp; "." &amp; BP191)&gt;=--('Data Sheet'!$A$19)), (--(INT('Data Sheet'!$A$19) &amp; "." &amp; BP191)&lt;=--('Data Sheet'!$B$19))),
            --(INT('Data Sheet'!$A$19) &amp; "." &amp; BP191),
            --(INT('Data Sheet'!$B$19) &amp; "." &amp; BP191)
        )
    ),
    IF(BN191&lt;&gt;"",
        IF(INT('Data Sheet'!$A$19)=INT('Data Sheet'!$B$19),
            --(INT('Data Sheet'!$A$19) &amp; "." &amp; RIGHT(BN191,3)),
            IF(AND((--(INT('Data Sheet'!$A$19) &amp; "." &amp; RIGHT(BN191,3))&gt;=--('Data Sheet'!$A$19)), (--(INT('Data Sheet'!$A$19) &amp; "." &amp; RIGHT(BN191,3))&lt;=--('Data Sheet'!$B$19))),
                --(INT('Data Sheet'!$A$19) &amp; "." &amp; RIGHT(BN191,3)),
                --(INT('Data Sheet'!$B$19) &amp; "." &amp; RIGHT(BN191,3))
            )
        ),
        "OK"
    )
)</f>
        <v>OK</v>
      </c>
      <c r="P191" s="23" t="str">
        <f>IF(BR191&lt;&gt;"",
    IF(INT('Data Sheet'!$A$19)=INT('Data Sheet'!$B$15),
        --(INT('Data Sheet'!$A$15) &amp; "." &amp; BR191),
        IF(AND((--(INT('Data Sheet'!$A$15) &amp; "." &amp; BR191)&gt;=--('Data Sheet'!$A$15)), (--(INT('Data Sheet'!$A$15) &amp; "." &amp; BR191)&lt;=--('Data Sheet'!$B$15))),
            --(INT('Data Sheet'!$A$15) &amp; "." &amp; BR191),
            --(INT('Data Sheet'!$B$15) &amp; "." &amp; BR191)
        )
    ),
    IF(BQ191&lt;&gt;"",
        IF(INT('Data Sheet'!$A$15)=INT('Data Sheet'!$B$15),
            --(INT('Data Sheet'!$A$15) &amp; "." &amp; LEFT(BQ191,3)),
            IF(AND((--(INT('Data Sheet'!$A$15) &amp; "." &amp; LEFT(BQ191,3))&gt;=--('Data Sheet'!$A$15)), (--(INT('Data Sheet'!$A$15) &amp; "." &amp; LEFT(BQ191,3))&lt;=--('Data Sheet'!$B$15))),
                --(INT('Data Sheet'!$A$15) &amp; "." &amp; LEFT(BQ191,3)),
                --(INT('Data Sheet'!$B$15) &amp; "." &amp; LEFT(BQ191,3))
            )
        ),
        "OK"
    )
)</f>
        <v>OK</v>
      </c>
      <c r="Q191" s="23" t="str">
        <f>IF(BS191&lt;&gt;"",
    IF(INT('Data Sheet'!$A$19)=INT('Data Sheet'!$B$15),
        --(INT('Data Sheet'!$A$15) &amp; "." &amp; BS191),
        IF(AND((--(INT('Data Sheet'!$A$15) &amp; "." &amp; BS191)&gt;=--('Data Sheet'!$A$15)), (--(INT('Data Sheet'!$A$15) &amp; "." &amp; BS191)&lt;=--('Data Sheet'!$B$15))),
            --(INT('Data Sheet'!$A$15) &amp; "." &amp; BS191),
            --(INT('Data Sheet'!$B$15) &amp; "." &amp; BS191)
        )
    ),
    IF(BQ191&lt;&gt;"",
        IF(INT('Data Sheet'!$A$15)=INT('Data Sheet'!$B$15),
            --(INT('Data Sheet'!$A$15) &amp; "." &amp; RIGHT(BQ191,3)),
            IF(AND((--(INT('Data Sheet'!$A$15) &amp; "." &amp; RIGHT(BQ191,3))&gt;=--('Data Sheet'!$A$15)), (--(INT('Data Sheet'!$A$15) &amp; "." &amp; RIGHT(BQ191,3))&lt;=--('Data Sheet'!$B$15))),
                --(INT('Data Sheet'!$A$15) &amp; "." &amp; RIGHT(BQ191,3)),
                --(INT('Data Sheet'!$B$15) &amp; "." &amp; RIGHT(BQ191,3))
            )
        ),
        "OK"
    )
)</f>
        <v>OK</v>
      </c>
      <c r="R191" s="20"/>
      <c r="S191" s="20"/>
      <c r="T191" s="20"/>
      <c r="U191" s="20"/>
      <c r="V191" s="20"/>
      <c r="W191" s="20"/>
      <c r="X191" s="20"/>
      <c r="Y191" s="20"/>
      <c r="Z191" s="20"/>
      <c r="AA191" s="55"/>
      <c r="AB191" s="55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1"/>
      <c r="AR191" s="21"/>
      <c r="AS191" s="21"/>
      <c r="AT191" s="21"/>
      <c r="AU191" s="21"/>
      <c r="AV191" s="21"/>
      <c r="AW191" s="22"/>
      <c r="AX191" s="99"/>
      <c r="AY191" s="20"/>
      <c r="AZ191" s="20"/>
      <c r="BA191" s="22"/>
      <c r="BC191" s="80"/>
      <c r="BD191" s="80"/>
      <c r="BE191" s="80"/>
      <c r="BF191" s="80"/>
      <c r="BG191" s="2" t="str">
        <f t="shared" si="16"/>
        <v/>
      </c>
      <c r="BH191" s="78">
        <f t="shared" si="15"/>
        <v>0</v>
      </c>
    </row>
    <row r="192" spans="2:60" x14ac:dyDescent="0.2">
      <c r="B192" s="14">
        <f t="shared" si="4"/>
        <v>184</v>
      </c>
      <c r="C192" s="15" t="str">
        <f>CONCATENATE('Data Sheet'!$B$8,'Data Sheet'!$G$2)</f>
        <v>" HWDP</v>
      </c>
      <c r="D192" s="95" t="str">
        <f t="shared" si="17"/>
        <v/>
      </c>
      <c r="E192" s="15" t="str">
        <f>IF('Sum HWDP'!$D$10="TH-Hill DS-1 Vol 3 CAT 2: Clean and Visual Ends only","N/A","OK")</f>
        <v>OK</v>
      </c>
      <c r="F192" s="15" t="str">
        <f>IF('Sum HWDP'!$D$10="TH-Hill DS-1 Vol 3 CAT 2: Clean and Visual Ends only","N/A","OK")</f>
        <v>OK</v>
      </c>
      <c r="G192" s="17"/>
      <c r="H192" s="17"/>
      <c r="I192" s="17" t="s">
        <v>51</v>
      </c>
      <c r="J192" s="17" t="str">
        <f t="shared" si="18"/>
        <v>OK</v>
      </c>
      <c r="K192" s="17" t="str">
        <f t="shared" si="19"/>
        <v>OK</v>
      </c>
      <c r="L192" s="17" t="str">
        <f>IF('Data Sheet'!$B$9="NC-50","N/A","OK")</f>
        <v>OK</v>
      </c>
      <c r="M192" s="17" t="str">
        <f>IF('Data Sheet'!$B$9="NC-50","N/A","OK")</f>
        <v>OK</v>
      </c>
      <c r="N192" s="23" t="str">
        <f>IF(BO192&lt;&gt;"",
    IF(INT('Data Sheet'!$A$19)=INT('Data Sheet'!$B$19),
        --(INT('Data Sheet'!$A$19) &amp; "." &amp; BO192),
        IF(AND((--(INT('Data Sheet'!$A$19) &amp; "." &amp; BO192)&gt;=--('Data Sheet'!$A$19)), (--(INT('Data Sheet'!$A$19) &amp; "." &amp; BO192)&lt;=--('Data Sheet'!$B$19))),
            --(INT('Data Sheet'!$A$19) &amp; "." &amp; BO192),
            --(INT('Data Sheet'!$B$19) &amp; "." &amp; BO192)
        )
    ),
    IF(BN192&lt;&gt;"",
        IF(INT('Data Sheet'!$A$19)=INT('Data Sheet'!$B$19),
            --(INT('Data Sheet'!$A$19) &amp; "." &amp; LEFT(BN192,3)),
            IF(AND((--(INT('Data Sheet'!$A$19) &amp; "." &amp; LEFT(BN192,3))&gt;=--('Data Sheet'!$A$19)), (--(INT('Data Sheet'!$A$19) &amp; "." &amp; LEFT(BN192,3))&lt;=--('Data Sheet'!$B$19))),
                --(INT('Data Sheet'!$A$19) &amp; "." &amp; LEFT(BN192,3)),
                --(INT('Data Sheet'!$B$19) &amp; "." &amp; LEFT(BN192,3))
            )
        ),
        "OK"
    )
)</f>
        <v>OK</v>
      </c>
      <c r="O192" s="23" t="str">
        <f>IF(BP192&lt;&gt;"",
    IF(INT('Data Sheet'!$A$19)=INT('Data Sheet'!$B$19),
        --(INT('Data Sheet'!$A$19) &amp; "." &amp; BP192),
        IF(AND((--(INT('Data Sheet'!$A$19) &amp; "." &amp; BP192)&gt;=--('Data Sheet'!$A$19)), (--(INT('Data Sheet'!$A$19) &amp; "." &amp; BP192)&lt;=--('Data Sheet'!$B$19))),
            --(INT('Data Sheet'!$A$19) &amp; "." &amp; BP192),
            --(INT('Data Sheet'!$B$19) &amp; "." &amp; BP192)
        )
    ),
    IF(BN192&lt;&gt;"",
        IF(INT('Data Sheet'!$A$19)=INT('Data Sheet'!$B$19),
            --(INT('Data Sheet'!$A$19) &amp; "." &amp; RIGHT(BN192,3)),
            IF(AND((--(INT('Data Sheet'!$A$19) &amp; "." &amp; RIGHT(BN192,3))&gt;=--('Data Sheet'!$A$19)), (--(INT('Data Sheet'!$A$19) &amp; "." &amp; RIGHT(BN192,3))&lt;=--('Data Sheet'!$B$19))),
                --(INT('Data Sheet'!$A$19) &amp; "." &amp; RIGHT(BN192,3)),
                --(INT('Data Sheet'!$B$19) &amp; "." &amp; RIGHT(BN192,3))
            )
        ),
        "OK"
    )
)</f>
        <v>OK</v>
      </c>
      <c r="P192" s="23" t="str">
        <f>IF(BR192&lt;&gt;"",
    IF(INT('Data Sheet'!$A$19)=INT('Data Sheet'!$B$15),
        --(INT('Data Sheet'!$A$15) &amp; "." &amp; BR192),
        IF(AND((--(INT('Data Sheet'!$A$15) &amp; "." &amp; BR192)&gt;=--('Data Sheet'!$A$15)), (--(INT('Data Sheet'!$A$15) &amp; "." &amp; BR192)&lt;=--('Data Sheet'!$B$15))),
            --(INT('Data Sheet'!$A$15) &amp; "." &amp; BR192),
            --(INT('Data Sheet'!$B$15) &amp; "." &amp; BR192)
        )
    ),
    IF(BQ192&lt;&gt;"",
        IF(INT('Data Sheet'!$A$15)=INT('Data Sheet'!$B$15),
            --(INT('Data Sheet'!$A$15) &amp; "." &amp; LEFT(BQ192,3)),
            IF(AND((--(INT('Data Sheet'!$A$15) &amp; "." &amp; LEFT(BQ192,3))&gt;=--('Data Sheet'!$A$15)), (--(INT('Data Sheet'!$A$15) &amp; "." &amp; LEFT(BQ192,3))&lt;=--('Data Sheet'!$B$15))),
                --(INT('Data Sheet'!$A$15) &amp; "." &amp; LEFT(BQ192,3)),
                --(INT('Data Sheet'!$B$15) &amp; "." &amp; LEFT(BQ192,3))
            )
        ),
        "OK"
    )
)</f>
        <v>OK</v>
      </c>
      <c r="Q192" s="23" t="str">
        <f>IF(BS192&lt;&gt;"",
    IF(INT('Data Sheet'!$A$19)=INT('Data Sheet'!$B$15),
        --(INT('Data Sheet'!$A$15) &amp; "." &amp; BS192),
        IF(AND((--(INT('Data Sheet'!$A$15) &amp; "." &amp; BS192)&gt;=--('Data Sheet'!$A$15)), (--(INT('Data Sheet'!$A$15) &amp; "." &amp; BS192)&lt;=--('Data Sheet'!$B$15))),
            --(INT('Data Sheet'!$A$15) &amp; "." &amp; BS192),
            --(INT('Data Sheet'!$B$15) &amp; "." &amp; BS192)
        )
    ),
    IF(BQ192&lt;&gt;"",
        IF(INT('Data Sheet'!$A$15)=INT('Data Sheet'!$B$15),
            --(INT('Data Sheet'!$A$15) &amp; "." &amp; RIGHT(BQ192,3)),
            IF(AND((--(INT('Data Sheet'!$A$15) &amp; "." &amp; RIGHT(BQ192,3))&gt;=--('Data Sheet'!$A$15)), (--(INT('Data Sheet'!$A$15) &amp; "." &amp; RIGHT(BQ192,3))&lt;=--('Data Sheet'!$B$15))),
                --(INT('Data Sheet'!$A$15) &amp; "." &amp; RIGHT(BQ192,3)),
                --(INT('Data Sheet'!$B$15) &amp; "." &amp; RIGHT(BQ192,3))
            )
        ),
        "OK"
    )
)</f>
        <v>OK</v>
      </c>
      <c r="R192" s="20"/>
      <c r="S192" s="20"/>
      <c r="T192" s="20"/>
      <c r="U192" s="20"/>
      <c r="V192" s="20"/>
      <c r="W192" s="20"/>
      <c r="X192" s="20"/>
      <c r="Y192" s="20"/>
      <c r="Z192" s="20"/>
      <c r="AA192" s="55"/>
      <c r="AB192" s="55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1"/>
      <c r="AR192" s="21"/>
      <c r="AS192" s="21"/>
      <c r="AT192" s="21"/>
      <c r="AU192" s="21"/>
      <c r="AV192" s="21"/>
      <c r="AW192" s="22"/>
      <c r="AX192" s="99"/>
      <c r="AY192" s="20"/>
      <c r="AZ192" s="20"/>
      <c r="BA192" s="22"/>
      <c r="BC192" s="80"/>
      <c r="BD192" s="80"/>
      <c r="BE192" s="80"/>
      <c r="BF192" s="80"/>
      <c r="BG192" s="2" t="str">
        <f t="shared" si="16"/>
        <v/>
      </c>
      <c r="BH192" s="78">
        <f t="shared" si="15"/>
        <v>0</v>
      </c>
    </row>
    <row r="193" spans="2:60" x14ac:dyDescent="0.2">
      <c r="B193" s="14">
        <f t="shared" si="4"/>
        <v>185</v>
      </c>
      <c r="C193" s="15" t="str">
        <f>CONCATENATE('Data Sheet'!$B$8,'Data Sheet'!$G$2)</f>
        <v>" HWDP</v>
      </c>
      <c r="D193" s="95" t="str">
        <f t="shared" si="17"/>
        <v/>
      </c>
      <c r="E193" s="15" t="str">
        <f>IF('Sum HWDP'!$D$10="TH-Hill DS-1 Vol 3 CAT 2: Clean and Visual Ends only","N/A","OK")</f>
        <v>OK</v>
      </c>
      <c r="F193" s="15" t="str">
        <f>IF('Sum HWDP'!$D$10="TH-Hill DS-1 Vol 3 CAT 2: Clean and Visual Ends only","N/A","OK")</f>
        <v>OK</v>
      </c>
      <c r="G193" s="17"/>
      <c r="H193" s="17"/>
      <c r="I193" s="17" t="s">
        <v>51</v>
      </c>
      <c r="J193" s="17" t="str">
        <f t="shared" si="18"/>
        <v>OK</v>
      </c>
      <c r="K193" s="17" t="str">
        <f t="shared" si="19"/>
        <v>OK</v>
      </c>
      <c r="L193" s="17" t="str">
        <f>IF('Data Sheet'!$B$9="NC-50","N/A","OK")</f>
        <v>OK</v>
      </c>
      <c r="M193" s="17" t="str">
        <f>IF('Data Sheet'!$B$9="NC-50","N/A","OK")</f>
        <v>OK</v>
      </c>
      <c r="N193" s="23" t="str">
        <f>IF(BO193&lt;&gt;"",
    IF(INT('Data Sheet'!$A$19)=INT('Data Sheet'!$B$19),
        --(INT('Data Sheet'!$A$19) &amp; "." &amp; BO193),
        IF(AND((--(INT('Data Sheet'!$A$19) &amp; "." &amp; BO193)&gt;=--('Data Sheet'!$A$19)), (--(INT('Data Sheet'!$A$19) &amp; "." &amp; BO193)&lt;=--('Data Sheet'!$B$19))),
            --(INT('Data Sheet'!$A$19) &amp; "." &amp; BO193),
            --(INT('Data Sheet'!$B$19) &amp; "." &amp; BO193)
        )
    ),
    IF(BN193&lt;&gt;"",
        IF(INT('Data Sheet'!$A$19)=INT('Data Sheet'!$B$19),
            --(INT('Data Sheet'!$A$19) &amp; "." &amp; LEFT(BN193,3)),
            IF(AND((--(INT('Data Sheet'!$A$19) &amp; "." &amp; LEFT(BN193,3))&gt;=--('Data Sheet'!$A$19)), (--(INT('Data Sheet'!$A$19) &amp; "." &amp; LEFT(BN193,3))&lt;=--('Data Sheet'!$B$19))),
                --(INT('Data Sheet'!$A$19) &amp; "." &amp; LEFT(BN193,3)),
                --(INT('Data Sheet'!$B$19) &amp; "." &amp; LEFT(BN193,3))
            )
        ),
        "OK"
    )
)</f>
        <v>OK</v>
      </c>
      <c r="O193" s="23" t="str">
        <f>IF(BP193&lt;&gt;"",
    IF(INT('Data Sheet'!$A$19)=INT('Data Sheet'!$B$19),
        --(INT('Data Sheet'!$A$19) &amp; "." &amp; BP193),
        IF(AND((--(INT('Data Sheet'!$A$19) &amp; "." &amp; BP193)&gt;=--('Data Sheet'!$A$19)), (--(INT('Data Sheet'!$A$19) &amp; "." &amp; BP193)&lt;=--('Data Sheet'!$B$19))),
            --(INT('Data Sheet'!$A$19) &amp; "." &amp; BP193),
            --(INT('Data Sheet'!$B$19) &amp; "." &amp; BP193)
        )
    ),
    IF(BN193&lt;&gt;"",
        IF(INT('Data Sheet'!$A$19)=INT('Data Sheet'!$B$19),
            --(INT('Data Sheet'!$A$19) &amp; "." &amp; RIGHT(BN193,3)),
            IF(AND((--(INT('Data Sheet'!$A$19) &amp; "." &amp; RIGHT(BN193,3))&gt;=--('Data Sheet'!$A$19)), (--(INT('Data Sheet'!$A$19) &amp; "." &amp; RIGHT(BN193,3))&lt;=--('Data Sheet'!$B$19))),
                --(INT('Data Sheet'!$A$19) &amp; "." &amp; RIGHT(BN193,3)),
                --(INT('Data Sheet'!$B$19) &amp; "." &amp; RIGHT(BN193,3))
            )
        ),
        "OK"
    )
)</f>
        <v>OK</v>
      </c>
      <c r="P193" s="23" t="str">
        <f>IF(BR193&lt;&gt;"",
    IF(INT('Data Sheet'!$A$19)=INT('Data Sheet'!$B$15),
        --(INT('Data Sheet'!$A$15) &amp; "." &amp; BR193),
        IF(AND((--(INT('Data Sheet'!$A$15) &amp; "." &amp; BR193)&gt;=--('Data Sheet'!$A$15)), (--(INT('Data Sheet'!$A$15) &amp; "." &amp; BR193)&lt;=--('Data Sheet'!$B$15))),
            --(INT('Data Sheet'!$A$15) &amp; "." &amp; BR193),
            --(INT('Data Sheet'!$B$15) &amp; "." &amp; BR193)
        )
    ),
    IF(BQ193&lt;&gt;"",
        IF(INT('Data Sheet'!$A$15)=INT('Data Sheet'!$B$15),
            --(INT('Data Sheet'!$A$15) &amp; "." &amp; LEFT(BQ193,3)),
            IF(AND((--(INT('Data Sheet'!$A$15) &amp; "." &amp; LEFT(BQ193,3))&gt;=--('Data Sheet'!$A$15)), (--(INT('Data Sheet'!$A$15) &amp; "." &amp; LEFT(BQ193,3))&lt;=--('Data Sheet'!$B$15))),
                --(INT('Data Sheet'!$A$15) &amp; "." &amp; LEFT(BQ193,3)),
                --(INT('Data Sheet'!$B$15) &amp; "." &amp; LEFT(BQ193,3))
            )
        ),
        "OK"
    )
)</f>
        <v>OK</v>
      </c>
      <c r="Q193" s="23" t="str">
        <f>IF(BS193&lt;&gt;"",
    IF(INT('Data Sheet'!$A$19)=INT('Data Sheet'!$B$15),
        --(INT('Data Sheet'!$A$15) &amp; "." &amp; BS193),
        IF(AND((--(INT('Data Sheet'!$A$15) &amp; "." &amp; BS193)&gt;=--('Data Sheet'!$A$15)), (--(INT('Data Sheet'!$A$15) &amp; "." &amp; BS193)&lt;=--('Data Sheet'!$B$15))),
            --(INT('Data Sheet'!$A$15) &amp; "." &amp; BS193),
            --(INT('Data Sheet'!$B$15) &amp; "." &amp; BS193)
        )
    ),
    IF(BQ193&lt;&gt;"",
        IF(INT('Data Sheet'!$A$15)=INT('Data Sheet'!$B$15),
            --(INT('Data Sheet'!$A$15) &amp; "." &amp; RIGHT(BQ193,3)),
            IF(AND((--(INT('Data Sheet'!$A$15) &amp; "." &amp; RIGHT(BQ193,3))&gt;=--('Data Sheet'!$A$15)), (--(INT('Data Sheet'!$A$15) &amp; "." &amp; RIGHT(BQ193,3))&lt;=--('Data Sheet'!$B$15))),
                --(INT('Data Sheet'!$A$15) &amp; "." &amp; RIGHT(BQ193,3)),
                --(INT('Data Sheet'!$B$15) &amp; "." &amp; RIGHT(BQ193,3))
            )
        ),
        "OK"
    )
)</f>
        <v>OK</v>
      </c>
      <c r="R193" s="20"/>
      <c r="S193" s="20"/>
      <c r="T193" s="20"/>
      <c r="U193" s="20"/>
      <c r="V193" s="20"/>
      <c r="W193" s="20"/>
      <c r="X193" s="20"/>
      <c r="Y193" s="20"/>
      <c r="Z193" s="20"/>
      <c r="AA193" s="55"/>
      <c r="AB193" s="55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1"/>
      <c r="AR193" s="21"/>
      <c r="AS193" s="21"/>
      <c r="AT193" s="21"/>
      <c r="AU193" s="21"/>
      <c r="AV193" s="21"/>
      <c r="AW193" s="22"/>
      <c r="AX193" s="99"/>
      <c r="AY193" s="20"/>
      <c r="AZ193" s="20"/>
      <c r="BA193" s="22"/>
      <c r="BC193" s="80"/>
      <c r="BD193" s="80"/>
      <c r="BE193" s="80"/>
      <c r="BF193" s="80"/>
      <c r="BG193" s="2" t="str">
        <f t="shared" si="16"/>
        <v/>
      </c>
      <c r="BH193" s="78">
        <f t="shared" si="15"/>
        <v>0</v>
      </c>
    </row>
    <row r="194" spans="2:60" x14ac:dyDescent="0.2">
      <c r="B194" s="14">
        <f t="shared" si="4"/>
        <v>186</v>
      </c>
      <c r="C194" s="15" t="str">
        <f>CONCATENATE('Data Sheet'!$B$8,'Data Sheet'!$G$2)</f>
        <v>" HWDP</v>
      </c>
      <c r="D194" s="95" t="str">
        <f t="shared" si="17"/>
        <v/>
      </c>
      <c r="E194" s="15" t="str">
        <f>IF('Sum HWDP'!$D$10="TH-Hill DS-1 Vol 3 CAT 2: Clean and Visual Ends only","N/A","OK")</f>
        <v>OK</v>
      </c>
      <c r="F194" s="15" t="str">
        <f>IF('Sum HWDP'!$D$10="TH-Hill DS-1 Vol 3 CAT 2: Clean and Visual Ends only","N/A","OK")</f>
        <v>OK</v>
      </c>
      <c r="G194" s="17"/>
      <c r="H194" s="17"/>
      <c r="I194" s="17" t="s">
        <v>51</v>
      </c>
      <c r="J194" s="17" t="str">
        <f t="shared" si="18"/>
        <v>OK</v>
      </c>
      <c r="K194" s="17" t="str">
        <f t="shared" si="19"/>
        <v>OK</v>
      </c>
      <c r="L194" s="17" t="str">
        <f>IF('Data Sheet'!$B$9="NC-50","N/A","OK")</f>
        <v>OK</v>
      </c>
      <c r="M194" s="17" t="str">
        <f>IF('Data Sheet'!$B$9="NC-50","N/A","OK")</f>
        <v>OK</v>
      </c>
      <c r="N194" s="23" t="str">
        <f>IF(BO194&lt;&gt;"",
    IF(INT('Data Sheet'!$A$19)=INT('Data Sheet'!$B$19),
        --(INT('Data Sheet'!$A$19) &amp; "." &amp; BO194),
        IF(AND((--(INT('Data Sheet'!$A$19) &amp; "." &amp; BO194)&gt;=--('Data Sheet'!$A$19)), (--(INT('Data Sheet'!$A$19) &amp; "." &amp; BO194)&lt;=--('Data Sheet'!$B$19))),
            --(INT('Data Sheet'!$A$19) &amp; "." &amp; BO194),
            --(INT('Data Sheet'!$B$19) &amp; "." &amp; BO194)
        )
    ),
    IF(BN194&lt;&gt;"",
        IF(INT('Data Sheet'!$A$19)=INT('Data Sheet'!$B$19),
            --(INT('Data Sheet'!$A$19) &amp; "." &amp; LEFT(BN194,3)),
            IF(AND((--(INT('Data Sheet'!$A$19) &amp; "." &amp; LEFT(BN194,3))&gt;=--('Data Sheet'!$A$19)), (--(INT('Data Sheet'!$A$19) &amp; "." &amp; LEFT(BN194,3))&lt;=--('Data Sheet'!$B$19))),
                --(INT('Data Sheet'!$A$19) &amp; "." &amp; LEFT(BN194,3)),
                --(INT('Data Sheet'!$B$19) &amp; "." &amp; LEFT(BN194,3))
            )
        ),
        "OK"
    )
)</f>
        <v>OK</v>
      </c>
      <c r="O194" s="23" t="str">
        <f>IF(BP194&lt;&gt;"",
    IF(INT('Data Sheet'!$A$19)=INT('Data Sheet'!$B$19),
        --(INT('Data Sheet'!$A$19) &amp; "." &amp; BP194),
        IF(AND((--(INT('Data Sheet'!$A$19) &amp; "." &amp; BP194)&gt;=--('Data Sheet'!$A$19)), (--(INT('Data Sheet'!$A$19) &amp; "." &amp; BP194)&lt;=--('Data Sheet'!$B$19))),
            --(INT('Data Sheet'!$A$19) &amp; "." &amp; BP194),
            --(INT('Data Sheet'!$B$19) &amp; "." &amp; BP194)
        )
    ),
    IF(BN194&lt;&gt;"",
        IF(INT('Data Sheet'!$A$19)=INT('Data Sheet'!$B$19),
            --(INT('Data Sheet'!$A$19) &amp; "." &amp; RIGHT(BN194,3)),
            IF(AND((--(INT('Data Sheet'!$A$19) &amp; "." &amp; RIGHT(BN194,3))&gt;=--('Data Sheet'!$A$19)), (--(INT('Data Sheet'!$A$19) &amp; "." &amp; RIGHT(BN194,3))&lt;=--('Data Sheet'!$B$19))),
                --(INT('Data Sheet'!$A$19) &amp; "." &amp; RIGHT(BN194,3)),
                --(INT('Data Sheet'!$B$19) &amp; "." &amp; RIGHT(BN194,3))
            )
        ),
        "OK"
    )
)</f>
        <v>OK</v>
      </c>
      <c r="P194" s="23" t="str">
        <f>IF(BR194&lt;&gt;"",
    IF(INT('Data Sheet'!$A$19)=INT('Data Sheet'!$B$15),
        --(INT('Data Sheet'!$A$15) &amp; "." &amp; BR194),
        IF(AND((--(INT('Data Sheet'!$A$15) &amp; "." &amp; BR194)&gt;=--('Data Sheet'!$A$15)), (--(INT('Data Sheet'!$A$15) &amp; "." &amp; BR194)&lt;=--('Data Sheet'!$B$15))),
            --(INT('Data Sheet'!$A$15) &amp; "." &amp; BR194),
            --(INT('Data Sheet'!$B$15) &amp; "." &amp; BR194)
        )
    ),
    IF(BQ194&lt;&gt;"",
        IF(INT('Data Sheet'!$A$15)=INT('Data Sheet'!$B$15),
            --(INT('Data Sheet'!$A$15) &amp; "." &amp; LEFT(BQ194,3)),
            IF(AND((--(INT('Data Sheet'!$A$15) &amp; "." &amp; LEFT(BQ194,3))&gt;=--('Data Sheet'!$A$15)), (--(INT('Data Sheet'!$A$15) &amp; "." &amp; LEFT(BQ194,3))&lt;=--('Data Sheet'!$B$15))),
                --(INT('Data Sheet'!$A$15) &amp; "." &amp; LEFT(BQ194,3)),
                --(INT('Data Sheet'!$B$15) &amp; "." &amp; LEFT(BQ194,3))
            )
        ),
        "OK"
    )
)</f>
        <v>OK</v>
      </c>
      <c r="Q194" s="23" t="str">
        <f>IF(BS194&lt;&gt;"",
    IF(INT('Data Sheet'!$A$19)=INT('Data Sheet'!$B$15),
        --(INT('Data Sheet'!$A$15) &amp; "." &amp; BS194),
        IF(AND((--(INT('Data Sheet'!$A$15) &amp; "." &amp; BS194)&gt;=--('Data Sheet'!$A$15)), (--(INT('Data Sheet'!$A$15) &amp; "." &amp; BS194)&lt;=--('Data Sheet'!$B$15))),
            --(INT('Data Sheet'!$A$15) &amp; "." &amp; BS194),
            --(INT('Data Sheet'!$B$15) &amp; "." &amp; BS194)
        )
    ),
    IF(BQ194&lt;&gt;"",
        IF(INT('Data Sheet'!$A$15)=INT('Data Sheet'!$B$15),
            --(INT('Data Sheet'!$A$15) &amp; "." &amp; RIGHT(BQ194,3)),
            IF(AND((--(INT('Data Sheet'!$A$15) &amp; "." &amp; RIGHT(BQ194,3))&gt;=--('Data Sheet'!$A$15)), (--(INT('Data Sheet'!$A$15) &amp; "." &amp; RIGHT(BQ194,3))&lt;=--('Data Sheet'!$B$15))),
                --(INT('Data Sheet'!$A$15) &amp; "." &amp; RIGHT(BQ194,3)),
                --(INT('Data Sheet'!$B$15) &amp; "." &amp; RIGHT(BQ194,3))
            )
        ),
        "OK"
    )
)</f>
        <v>OK</v>
      </c>
      <c r="R194" s="20"/>
      <c r="S194" s="20"/>
      <c r="T194" s="20"/>
      <c r="U194" s="20"/>
      <c r="V194" s="20"/>
      <c r="W194" s="20"/>
      <c r="X194" s="20"/>
      <c r="Y194" s="20"/>
      <c r="Z194" s="20"/>
      <c r="AA194" s="55"/>
      <c r="AB194" s="55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1"/>
      <c r="AR194" s="21"/>
      <c r="AS194" s="21"/>
      <c r="AT194" s="21"/>
      <c r="AU194" s="21"/>
      <c r="AV194" s="21"/>
      <c r="AW194" s="22"/>
      <c r="AX194" s="99"/>
      <c r="AY194" s="20"/>
      <c r="AZ194" s="20"/>
      <c r="BA194" s="22"/>
      <c r="BC194" s="80"/>
      <c r="BD194" s="80"/>
      <c r="BE194" s="80"/>
      <c r="BF194" s="80"/>
      <c r="BG194" s="2" t="str">
        <f t="shared" si="16"/>
        <v/>
      </c>
      <c r="BH194" s="78">
        <f t="shared" si="15"/>
        <v>0</v>
      </c>
    </row>
    <row r="195" spans="2:60" x14ac:dyDescent="0.2">
      <c r="B195" s="14">
        <f t="shared" si="4"/>
        <v>187</v>
      </c>
      <c r="C195" s="15" t="str">
        <f>CONCATENATE('Data Sheet'!$B$8,'Data Sheet'!$G$2)</f>
        <v>" HWDP</v>
      </c>
      <c r="D195" s="95" t="str">
        <f t="shared" si="17"/>
        <v/>
      </c>
      <c r="E195" s="15" t="str">
        <f>IF('Sum HWDP'!$D$10="TH-Hill DS-1 Vol 3 CAT 2: Clean and Visual Ends only","N/A","OK")</f>
        <v>OK</v>
      </c>
      <c r="F195" s="15" t="str">
        <f>IF('Sum HWDP'!$D$10="TH-Hill DS-1 Vol 3 CAT 2: Clean and Visual Ends only","N/A","OK")</f>
        <v>OK</v>
      </c>
      <c r="G195" s="17"/>
      <c r="H195" s="17"/>
      <c r="I195" s="17" t="s">
        <v>51</v>
      </c>
      <c r="J195" s="17" t="str">
        <f t="shared" si="18"/>
        <v>OK</v>
      </c>
      <c r="K195" s="17" t="str">
        <f t="shared" si="19"/>
        <v>OK</v>
      </c>
      <c r="L195" s="17" t="str">
        <f>IF('Data Sheet'!$B$9="NC-50","N/A","OK")</f>
        <v>OK</v>
      </c>
      <c r="M195" s="17" t="str">
        <f>IF('Data Sheet'!$B$9="NC-50","N/A","OK")</f>
        <v>OK</v>
      </c>
      <c r="N195" s="23" t="str">
        <f>IF(BO195&lt;&gt;"",
    IF(INT('Data Sheet'!$A$19)=INT('Data Sheet'!$B$19),
        --(INT('Data Sheet'!$A$19) &amp; "." &amp; BO195),
        IF(AND((--(INT('Data Sheet'!$A$19) &amp; "." &amp; BO195)&gt;=--('Data Sheet'!$A$19)), (--(INT('Data Sheet'!$A$19) &amp; "." &amp; BO195)&lt;=--('Data Sheet'!$B$19))),
            --(INT('Data Sheet'!$A$19) &amp; "." &amp; BO195),
            --(INT('Data Sheet'!$B$19) &amp; "." &amp; BO195)
        )
    ),
    IF(BN195&lt;&gt;"",
        IF(INT('Data Sheet'!$A$19)=INT('Data Sheet'!$B$19),
            --(INT('Data Sheet'!$A$19) &amp; "." &amp; LEFT(BN195,3)),
            IF(AND((--(INT('Data Sheet'!$A$19) &amp; "." &amp; LEFT(BN195,3))&gt;=--('Data Sheet'!$A$19)), (--(INT('Data Sheet'!$A$19) &amp; "." &amp; LEFT(BN195,3))&lt;=--('Data Sheet'!$B$19))),
                --(INT('Data Sheet'!$A$19) &amp; "." &amp; LEFT(BN195,3)),
                --(INT('Data Sheet'!$B$19) &amp; "." &amp; LEFT(BN195,3))
            )
        ),
        "OK"
    )
)</f>
        <v>OK</v>
      </c>
      <c r="O195" s="23" t="str">
        <f>IF(BP195&lt;&gt;"",
    IF(INT('Data Sheet'!$A$19)=INT('Data Sheet'!$B$19),
        --(INT('Data Sheet'!$A$19) &amp; "." &amp; BP195),
        IF(AND((--(INT('Data Sheet'!$A$19) &amp; "." &amp; BP195)&gt;=--('Data Sheet'!$A$19)), (--(INT('Data Sheet'!$A$19) &amp; "." &amp; BP195)&lt;=--('Data Sheet'!$B$19))),
            --(INT('Data Sheet'!$A$19) &amp; "." &amp; BP195),
            --(INT('Data Sheet'!$B$19) &amp; "." &amp; BP195)
        )
    ),
    IF(BN195&lt;&gt;"",
        IF(INT('Data Sheet'!$A$19)=INT('Data Sheet'!$B$19),
            --(INT('Data Sheet'!$A$19) &amp; "." &amp; RIGHT(BN195,3)),
            IF(AND((--(INT('Data Sheet'!$A$19) &amp; "." &amp; RIGHT(BN195,3))&gt;=--('Data Sheet'!$A$19)), (--(INT('Data Sheet'!$A$19) &amp; "." &amp; RIGHT(BN195,3))&lt;=--('Data Sheet'!$B$19))),
                --(INT('Data Sheet'!$A$19) &amp; "." &amp; RIGHT(BN195,3)),
                --(INT('Data Sheet'!$B$19) &amp; "." &amp; RIGHT(BN195,3))
            )
        ),
        "OK"
    )
)</f>
        <v>OK</v>
      </c>
      <c r="P195" s="23" t="str">
        <f>IF(BR195&lt;&gt;"",
    IF(INT('Data Sheet'!$A$19)=INT('Data Sheet'!$B$15),
        --(INT('Data Sheet'!$A$15) &amp; "." &amp; BR195),
        IF(AND((--(INT('Data Sheet'!$A$15) &amp; "." &amp; BR195)&gt;=--('Data Sheet'!$A$15)), (--(INT('Data Sheet'!$A$15) &amp; "." &amp; BR195)&lt;=--('Data Sheet'!$B$15))),
            --(INT('Data Sheet'!$A$15) &amp; "." &amp; BR195),
            --(INT('Data Sheet'!$B$15) &amp; "." &amp; BR195)
        )
    ),
    IF(BQ195&lt;&gt;"",
        IF(INT('Data Sheet'!$A$15)=INT('Data Sheet'!$B$15),
            --(INT('Data Sheet'!$A$15) &amp; "." &amp; LEFT(BQ195,3)),
            IF(AND((--(INT('Data Sheet'!$A$15) &amp; "." &amp; LEFT(BQ195,3))&gt;=--('Data Sheet'!$A$15)), (--(INT('Data Sheet'!$A$15) &amp; "." &amp; LEFT(BQ195,3))&lt;=--('Data Sheet'!$B$15))),
                --(INT('Data Sheet'!$A$15) &amp; "." &amp; LEFT(BQ195,3)),
                --(INT('Data Sheet'!$B$15) &amp; "." &amp; LEFT(BQ195,3))
            )
        ),
        "OK"
    )
)</f>
        <v>OK</v>
      </c>
      <c r="Q195" s="23" t="str">
        <f>IF(BS195&lt;&gt;"",
    IF(INT('Data Sheet'!$A$19)=INT('Data Sheet'!$B$15),
        --(INT('Data Sheet'!$A$15) &amp; "." &amp; BS195),
        IF(AND((--(INT('Data Sheet'!$A$15) &amp; "." &amp; BS195)&gt;=--('Data Sheet'!$A$15)), (--(INT('Data Sheet'!$A$15) &amp; "." &amp; BS195)&lt;=--('Data Sheet'!$B$15))),
            --(INT('Data Sheet'!$A$15) &amp; "." &amp; BS195),
            --(INT('Data Sheet'!$B$15) &amp; "." &amp; BS195)
        )
    ),
    IF(BQ195&lt;&gt;"",
        IF(INT('Data Sheet'!$A$15)=INT('Data Sheet'!$B$15),
            --(INT('Data Sheet'!$A$15) &amp; "." &amp; RIGHT(BQ195,3)),
            IF(AND((--(INT('Data Sheet'!$A$15) &amp; "." &amp; RIGHT(BQ195,3))&gt;=--('Data Sheet'!$A$15)), (--(INT('Data Sheet'!$A$15) &amp; "." &amp; RIGHT(BQ195,3))&lt;=--('Data Sheet'!$B$15))),
                --(INT('Data Sheet'!$A$15) &amp; "." &amp; RIGHT(BQ195,3)),
                --(INT('Data Sheet'!$B$15) &amp; "." &amp; RIGHT(BQ195,3))
            )
        ),
        "OK"
    )
)</f>
        <v>OK</v>
      </c>
      <c r="R195" s="20"/>
      <c r="S195" s="20"/>
      <c r="T195" s="20"/>
      <c r="U195" s="20"/>
      <c r="V195" s="20"/>
      <c r="W195" s="20"/>
      <c r="X195" s="20"/>
      <c r="Y195" s="20"/>
      <c r="Z195" s="20"/>
      <c r="AA195" s="55"/>
      <c r="AB195" s="55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1"/>
      <c r="AR195" s="21"/>
      <c r="AS195" s="21"/>
      <c r="AT195" s="21"/>
      <c r="AU195" s="21"/>
      <c r="AV195" s="21"/>
      <c r="AW195" s="22"/>
      <c r="AX195" s="99"/>
      <c r="AY195" s="20"/>
      <c r="AZ195" s="20"/>
      <c r="BA195" s="22"/>
      <c r="BC195" s="80"/>
      <c r="BD195" s="80"/>
      <c r="BE195" s="80"/>
      <c r="BF195" s="80"/>
      <c r="BG195" s="2" t="str">
        <f t="shared" si="16"/>
        <v/>
      </c>
      <c r="BH195" s="78">
        <f t="shared" si="15"/>
        <v>0</v>
      </c>
    </row>
    <row r="196" spans="2:60" x14ac:dyDescent="0.2">
      <c r="B196" s="14">
        <f t="shared" si="4"/>
        <v>188</v>
      </c>
      <c r="C196" s="15" t="str">
        <f>CONCATENATE('Data Sheet'!$B$8,'Data Sheet'!$G$2)</f>
        <v>" HWDP</v>
      </c>
      <c r="D196" s="95" t="str">
        <f t="shared" si="17"/>
        <v/>
      </c>
      <c r="E196" s="15" t="str">
        <f>IF('Sum HWDP'!$D$10="TH-Hill DS-1 Vol 3 CAT 2: Clean and Visual Ends only","N/A","OK")</f>
        <v>OK</v>
      </c>
      <c r="F196" s="15" t="str">
        <f>IF('Sum HWDP'!$D$10="TH-Hill DS-1 Vol 3 CAT 2: Clean and Visual Ends only","N/A","OK")</f>
        <v>OK</v>
      </c>
      <c r="G196" s="17"/>
      <c r="H196" s="17"/>
      <c r="I196" s="17" t="s">
        <v>51</v>
      </c>
      <c r="J196" s="17" t="str">
        <f t="shared" si="18"/>
        <v>OK</v>
      </c>
      <c r="K196" s="17" t="str">
        <f t="shared" si="19"/>
        <v>OK</v>
      </c>
      <c r="L196" s="17" t="str">
        <f>IF('Data Sheet'!$B$9="NC-50","N/A","OK")</f>
        <v>OK</v>
      </c>
      <c r="M196" s="17" t="str">
        <f>IF('Data Sheet'!$B$9="NC-50","N/A","OK")</f>
        <v>OK</v>
      </c>
      <c r="N196" s="23" t="str">
        <f>IF(BO196&lt;&gt;"",
    IF(INT('Data Sheet'!$A$19)=INT('Data Sheet'!$B$19),
        --(INT('Data Sheet'!$A$19) &amp; "." &amp; BO196),
        IF(AND((--(INT('Data Sheet'!$A$19) &amp; "." &amp; BO196)&gt;=--('Data Sheet'!$A$19)), (--(INT('Data Sheet'!$A$19) &amp; "." &amp; BO196)&lt;=--('Data Sheet'!$B$19))),
            --(INT('Data Sheet'!$A$19) &amp; "." &amp; BO196),
            --(INT('Data Sheet'!$B$19) &amp; "." &amp; BO196)
        )
    ),
    IF(BN196&lt;&gt;"",
        IF(INT('Data Sheet'!$A$19)=INT('Data Sheet'!$B$19),
            --(INT('Data Sheet'!$A$19) &amp; "." &amp; LEFT(BN196,3)),
            IF(AND((--(INT('Data Sheet'!$A$19) &amp; "." &amp; LEFT(BN196,3))&gt;=--('Data Sheet'!$A$19)), (--(INT('Data Sheet'!$A$19) &amp; "." &amp; LEFT(BN196,3))&lt;=--('Data Sheet'!$B$19))),
                --(INT('Data Sheet'!$A$19) &amp; "." &amp; LEFT(BN196,3)),
                --(INT('Data Sheet'!$B$19) &amp; "." &amp; LEFT(BN196,3))
            )
        ),
        "OK"
    )
)</f>
        <v>OK</v>
      </c>
      <c r="O196" s="23" t="str">
        <f>IF(BP196&lt;&gt;"",
    IF(INT('Data Sheet'!$A$19)=INT('Data Sheet'!$B$19),
        --(INT('Data Sheet'!$A$19) &amp; "." &amp; BP196),
        IF(AND((--(INT('Data Sheet'!$A$19) &amp; "." &amp; BP196)&gt;=--('Data Sheet'!$A$19)), (--(INT('Data Sheet'!$A$19) &amp; "." &amp; BP196)&lt;=--('Data Sheet'!$B$19))),
            --(INT('Data Sheet'!$A$19) &amp; "." &amp; BP196),
            --(INT('Data Sheet'!$B$19) &amp; "." &amp; BP196)
        )
    ),
    IF(BN196&lt;&gt;"",
        IF(INT('Data Sheet'!$A$19)=INT('Data Sheet'!$B$19),
            --(INT('Data Sheet'!$A$19) &amp; "." &amp; RIGHT(BN196,3)),
            IF(AND((--(INT('Data Sheet'!$A$19) &amp; "." &amp; RIGHT(BN196,3))&gt;=--('Data Sheet'!$A$19)), (--(INT('Data Sheet'!$A$19) &amp; "." &amp; RIGHT(BN196,3))&lt;=--('Data Sheet'!$B$19))),
                --(INT('Data Sheet'!$A$19) &amp; "." &amp; RIGHT(BN196,3)),
                --(INT('Data Sheet'!$B$19) &amp; "." &amp; RIGHT(BN196,3))
            )
        ),
        "OK"
    )
)</f>
        <v>OK</v>
      </c>
      <c r="P196" s="23" t="str">
        <f>IF(BR196&lt;&gt;"",
    IF(INT('Data Sheet'!$A$19)=INT('Data Sheet'!$B$15),
        --(INT('Data Sheet'!$A$15) &amp; "." &amp; BR196),
        IF(AND((--(INT('Data Sheet'!$A$15) &amp; "." &amp; BR196)&gt;=--('Data Sheet'!$A$15)), (--(INT('Data Sheet'!$A$15) &amp; "." &amp; BR196)&lt;=--('Data Sheet'!$B$15))),
            --(INT('Data Sheet'!$A$15) &amp; "." &amp; BR196),
            --(INT('Data Sheet'!$B$15) &amp; "." &amp; BR196)
        )
    ),
    IF(BQ196&lt;&gt;"",
        IF(INT('Data Sheet'!$A$15)=INT('Data Sheet'!$B$15),
            --(INT('Data Sheet'!$A$15) &amp; "." &amp; LEFT(BQ196,3)),
            IF(AND((--(INT('Data Sheet'!$A$15) &amp; "." &amp; LEFT(BQ196,3))&gt;=--('Data Sheet'!$A$15)), (--(INT('Data Sheet'!$A$15) &amp; "." &amp; LEFT(BQ196,3))&lt;=--('Data Sheet'!$B$15))),
                --(INT('Data Sheet'!$A$15) &amp; "." &amp; LEFT(BQ196,3)),
                --(INT('Data Sheet'!$B$15) &amp; "." &amp; LEFT(BQ196,3))
            )
        ),
        "OK"
    )
)</f>
        <v>OK</v>
      </c>
      <c r="Q196" s="23" t="str">
        <f>IF(BS196&lt;&gt;"",
    IF(INT('Data Sheet'!$A$19)=INT('Data Sheet'!$B$15),
        --(INT('Data Sheet'!$A$15) &amp; "." &amp; BS196),
        IF(AND((--(INT('Data Sheet'!$A$15) &amp; "." &amp; BS196)&gt;=--('Data Sheet'!$A$15)), (--(INT('Data Sheet'!$A$15) &amp; "." &amp; BS196)&lt;=--('Data Sheet'!$B$15))),
            --(INT('Data Sheet'!$A$15) &amp; "." &amp; BS196),
            --(INT('Data Sheet'!$B$15) &amp; "." &amp; BS196)
        )
    ),
    IF(BQ196&lt;&gt;"",
        IF(INT('Data Sheet'!$A$15)=INT('Data Sheet'!$B$15),
            --(INT('Data Sheet'!$A$15) &amp; "." &amp; RIGHT(BQ196,3)),
            IF(AND((--(INT('Data Sheet'!$A$15) &amp; "." &amp; RIGHT(BQ196,3))&gt;=--('Data Sheet'!$A$15)), (--(INT('Data Sheet'!$A$15) &amp; "." &amp; RIGHT(BQ196,3))&lt;=--('Data Sheet'!$B$15))),
                --(INT('Data Sheet'!$A$15) &amp; "." &amp; RIGHT(BQ196,3)),
                --(INT('Data Sheet'!$B$15) &amp; "." &amp; RIGHT(BQ196,3))
            )
        ),
        "OK"
    )
)</f>
        <v>OK</v>
      </c>
      <c r="R196" s="20"/>
      <c r="S196" s="20"/>
      <c r="T196" s="20"/>
      <c r="U196" s="20"/>
      <c r="V196" s="20"/>
      <c r="W196" s="20"/>
      <c r="X196" s="20"/>
      <c r="Y196" s="20"/>
      <c r="Z196" s="20"/>
      <c r="AA196" s="55"/>
      <c r="AB196" s="55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1"/>
      <c r="AR196" s="21"/>
      <c r="AS196" s="21"/>
      <c r="AT196" s="21"/>
      <c r="AU196" s="21"/>
      <c r="AV196" s="21"/>
      <c r="AW196" s="22"/>
      <c r="AX196" s="99"/>
      <c r="AY196" s="20"/>
      <c r="AZ196" s="20"/>
      <c r="BA196" s="22"/>
      <c r="BC196" s="80"/>
      <c r="BD196" s="80"/>
      <c r="BE196" s="80"/>
      <c r="BF196" s="80"/>
      <c r="BG196" s="2" t="str">
        <f t="shared" si="16"/>
        <v/>
      </c>
      <c r="BH196" s="78">
        <f t="shared" si="15"/>
        <v>0</v>
      </c>
    </row>
    <row r="197" spans="2:60" x14ac:dyDescent="0.2">
      <c r="B197" s="14">
        <f t="shared" si="4"/>
        <v>189</v>
      </c>
      <c r="C197" s="15" t="str">
        <f>CONCATENATE('Data Sheet'!$B$8,'Data Sheet'!$G$2)</f>
        <v>" HWDP</v>
      </c>
      <c r="D197" s="95" t="str">
        <f t="shared" si="17"/>
        <v/>
      </c>
      <c r="E197" s="15" t="str">
        <f>IF('Sum HWDP'!$D$10="TH-Hill DS-1 Vol 3 CAT 2: Clean and Visual Ends only","N/A","OK")</f>
        <v>OK</v>
      </c>
      <c r="F197" s="15" t="str">
        <f>IF('Sum HWDP'!$D$10="TH-Hill DS-1 Vol 3 CAT 2: Clean and Visual Ends only","N/A","OK")</f>
        <v>OK</v>
      </c>
      <c r="G197" s="17"/>
      <c r="H197" s="17"/>
      <c r="I197" s="17" t="s">
        <v>51</v>
      </c>
      <c r="J197" s="17" t="str">
        <f t="shared" si="18"/>
        <v>OK</v>
      </c>
      <c r="K197" s="17" t="str">
        <f t="shared" si="19"/>
        <v>OK</v>
      </c>
      <c r="L197" s="17" t="str">
        <f>IF('Data Sheet'!$B$9="NC-50","N/A","OK")</f>
        <v>OK</v>
      </c>
      <c r="M197" s="17" t="str">
        <f>IF('Data Sheet'!$B$9="NC-50","N/A","OK")</f>
        <v>OK</v>
      </c>
      <c r="N197" s="23" t="str">
        <f>IF(BO197&lt;&gt;"",
    IF(INT('Data Sheet'!$A$19)=INT('Data Sheet'!$B$19),
        --(INT('Data Sheet'!$A$19) &amp; "." &amp; BO197),
        IF(AND((--(INT('Data Sheet'!$A$19) &amp; "." &amp; BO197)&gt;=--('Data Sheet'!$A$19)), (--(INT('Data Sheet'!$A$19) &amp; "." &amp; BO197)&lt;=--('Data Sheet'!$B$19))),
            --(INT('Data Sheet'!$A$19) &amp; "." &amp; BO197),
            --(INT('Data Sheet'!$B$19) &amp; "." &amp; BO197)
        )
    ),
    IF(BN197&lt;&gt;"",
        IF(INT('Data Sheet'!$A$19)=INT('Data Sheet'!$B$19),
            --(INT('Data Sheet'!$A$19) &amp; "." &amp; LEFT(BN197,3)),
            IF(AND((--(INT('Data Sheet'!$A$19) &amp; "." &amp; LEFT(BN197,3))&gt;=--('Data Sheet'!$A$19)), (--(INT('Data Sheet'!$A$19) &amp; "." &amp; LEFT(BN197,3))&lt;=--('Data Sheet'!$B$19))),
                --(INT('Data Sheet'!$A$19) &amp; "." &amp; LEFT(BN197,3)),
                --(INT('Data Sheet'!$B$19) &amp; "." &amp; LEFT(BN197,3))
            )
        ),
        "OK"
    )
)</f>
        <v>OK</v>
      </c>
      <c r="O197" s="23" t="str">
        <f>IF(BP197&lt;&gt;"",
    IF(INT('Data Sheet'!$A$19)=INT('Data Sheet'!$B$19),
        --(INT('Data Sheet'!$A$19) &amp; "." &amp; BP197),
        IF(AND((--(INT('Data Sheet'!$A$19) &amp; "." &amp; BP197)&gt;=--('Data Sheet'!$A$19)), (--(INT('Data Sheet'!$A$19) &amp; "." &amp; BP197)&lt;=--('Data Sheet'!$B$19))),
            --(INT('Data Sheet'!$A$19) &amp; "." &amp; BP197),
            --(INT('Data Sheet'!$B$19) &amp; "." &amp; BP197)
        )
    ),
    IF(BN197&lt;&gt;"",
        IF(INT('Data Sheet'!$A$19)=INT('Data Sheet'!$B$19),
            --(INT('Data Sheet'!$A$19) &amp; "." &amp; RIGHT(BN197,3)),
            IF(AND((--(INT('Data Sheet'!$A$19) &amp; "." &amp; RIGHT(BN197,3))&gt;=--('Data Sheet'!$A$19)), (--(INT('Data Sheet'!$A$19) &amp; "." &amp; RIGHT(BN197,3))&lt;=--('Data Sheet'!$B$19))),
                --(INT('Data Sheet'!$A$19) &amp; "." &amp; RIGHT(BN197,3)),
                --(INT('Data Sheet'!$B$19) &amp; "." &amp; RIGHT(BN197,3))
            )
        ),
        "OK"
    )
)</f>
        <v>OK</v>
      </c>
      <c r="P197" s="23" t="str">
        <f>IF(BR197&lt;&gt;"",
    IF(INT('Data Sheet'!$A$19)=INT('Data Sheet'!$B$15),
        --(INT('Data Sheet'!$A$15) &amp; "." &amp; BR197),
        IF(AND((--(INT('Data Sheet'!$A$15) &amp; "." &amp; BR197)&gt;=--('Data Sheet'!$A$15)), (--(INT('Data Sheet'!$A$15) &amp; "." &amp; BR197)&lt;=--('Data Sheet'!$B$15))),
            --(INT('Data Sheet'!$A$15) &amp; "." &amp; BR197),
            --(INT('Data Sheet'!$B$15) &amp; "." &amp; BR197)
        )
    ),
    IF(BQ197&lt;&gt;"",
        IF(INT('Data Sheet'!$A$15)=INT('Data Sheet'!$B$15),
            --(INT('Data Sheet'!$A$15) &amp; "." &amp; LEFT(BQ197,3)),
            IF(AND((--(INT('Data Sheet'!$A$15) &amp; "." &amp; LEFT(BQ197,3))&gt;=--('Data Sheet'!$A$15)), (--(INT('Data Sheet'!$A$15) &amp; "." &amp; LEFT(BQ197,3))&lt;=--('Data Sheet'!$B$15))),
                --(INT('Data Sheet'!$A$15) &amp; "." &amp; LEFT(BQ197,3)),
                --(INT('Data Sheet'!$B$15) &amp; "." &amp; LEFT(BQ197,3))
            )
        ),
        "OK"
    )
)</f>
        <v>OK</v>
      </c>
      <c r="Q197" s="23" t="str">
        <f>IF(BS197&lt;&gt;"",
    IF(INT('Data Sheet'!$A$19)=INT('Data Sheet'!$B$15),
        --(INT('Data Sheet'!$A$15) &amp; "." &amp; BS197),
        IF(AND((--(INT('Data Sheet'!$A$15) &amp; "." &amp; BS197)&gt;=--('Data Sheet'!$A$15)), (--(INT('Data Sheet'!$A$15) &amp; "." &amp; BS197)&lt;=--('Data Sheet'!$B$15))),
            --(INT('Data Sheet'!$A$15) &amp; "." &amp; BS197),
            --(INT('Data Sheet'!$B$15) &amp; "." &amp; BS197)
        )
    ),
    IF(BQ197&lt;&gt;"",
        IF(INT('Data Sheet'!$A$15)=INT('Data Sheet'!$B$15),
            --(INT('Data Sheet'!$A$15) &amp; "." &amp; RIGHT(BQ197,3)),
            IF(AND((--(INT('Data Sheet'!$A$15) &amp; "." &amp; RIGHT(BQ197,3))&gt;=--('Data Sheet'!$A$15)), (--(INT('Data Sheet'!$A$15) &amp; "." &amp; RIGHT(BQ197,3))&lt;=--('Data Sheet'!$B$15))),
                --(INT('Data Sheet'!$A$15) &amp; "." &amp; RIGHT(BQ197,3)),
                --(INT('Data Sheet'!$B$15) &amp; "." &amp; RIGHT(BQ197,3))
            )
        ),
        "OK"
    )
)</f>
        <v>OK</v>
      </c>
      <c r="R197" s="20"/>
      <c r="S197" s="20"/>
      <c r="T197" s="20"/>
      <c r="U197" s="20"/>
      <c r="V197" s="20"/>
      <c r="W197" s="20"/>
      <c r="X197" s="20"/>
      <c r="Y197" s="20"/>
      <c r="Z197" s="20"/>
      <c r="AA197" s="55"/>
      <c r="AB197" s="55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1"/>
      <c r="AR197" s="21"/>
      <c r="AS197" s="21"/>
      <c r="AT197" s="21"/>
      <c r="AU197" s="21"/>
      <c r="AV197" s="21"/>
      <c r="AW197" s="22"/>
      <c r="AX197" s="99"/>
      <c r="AY197" s="20"/>
      <c r="AZ197" s="20"/>
      <c r="BA197" s="22"/>
      <c r="BC197" s="80"/>
      <c r="BD197" s="80"/>
      <c r="BE197" s="80"/>
      <c r="BF197" s="80"/>
      <c r="BG197" s="2" t="str">
        <f t="shared" si="16"/>
        <v/>
      </c>
      <c r="BH197" s="78">
        <f t="shared" si="15"/>
        <v>0</v>
      </c>
    </row>
    <row r="198" spans="2:60" x14ac:dyDescent="0.2">
      <c r="B198" s="14">
        <f t="shared" si="4"/>
        <v>190</v>
      </c>
      <c r="C198" s="15" t="str">
        <f>CONCATENATE('Data Sheet'!$B$8,'Data Sheet'!$G$2)</f>
        <v>" HWDP</v>
      </c>
      <c r="D198" s="95" t="str">
        <f t="shared" si="17"/>
        <v/>
      </c>
      <c r="E198" s="15" t="str">
        <f>IF('Sum HWDP'!$D$10="TH-Hill DS-1 Vol 3 CAT 2: Clean and Visual Ends only","N/A","OK")</f>
        <v>OK</v>
      </c>
      <c r="F198" s="15" t="str">
        <f>IF('Sum HWDP'!$D$10="TH-Hill DS-1 Vol 3 CAT 2: Clean and Visual Ends only","N/A","OK")</f>
        <v>OK</v>
      </c>
      <c r="G198" s="17"/>
      <c r="H198" s="17"/>
      <c r="I198" s="17" t="s">
        <v>51</v>
      </c>
      <c r="J198" s="17" t="str">
        <f t="shared" si="18"/>
        <v>OK</v>
      </c>
      <c r="K198" s="17" t="str">
        <f t="shared" si="19"/>
        <v>OK</v>
      </c>
      <c r="L198" s="17" t="str">
        <f>IF('Data Sheet'!$B$9="NC-50","N/A","OK")</f>
        <v>OK</v>
      </c>
      <c r="M198" s="17" t="str">
        <f>IF('Data Sheet'!$B$9="NC-50","N/A","OK")</f>
        <v>OK</v>
      </c>
      <c r="N198" s="23" t="str">
        <f>IF(BO198&lt;&gt;"",
    IF(INT('Data Sheet'!$A$19)=INT('Data Sheet'!$B$19),
        --(INT('Data Sheet'!$A$19) &amp; "." &amp; BO198),
        IF(AND((--(INT('Data Sheet'!$A$19) &amp; "." &amp; BO198)&gt;=--('Data Sheet'!$A$19)), (--(INT('Data Sheet'!$A$19) &amp; "." &amp; BO198)&lt;=--('Data Sheet'!$B$19))),
            --(INT('Data Sheet'!$A$19) &amp; "." &amp; BO198),
            --(INT('Data Sheet'!$B$19) &amp; "." &amp; BO198)
        )
    ),
    IF(BN198&lt;&gt;"",
        IF(INT('Data Sheet'!$A$19)=INT('Data Sheet'!$B$19),
            --(INT('Data Sheet'!$A$19) &amp; "." &amp; LEFT(BN198,3)),
            IF(AND((--(INT('Data Sheet'!$A$19) &amp; "." &amp; LEFT(BN198,3))&gt;=--('Data Sheet'!$A$19)), (--(INT('Data Sheet'!$A$19) &amp; "." &amp; LEFT(BN198,3))&lt;=--('Data Sheet'!$B$19))),
                --(INT('Data Sheet'!$A$19) &amp; "." &amp; LEFT(BN198,3)),
                --(INT('Data Sheet'!$B$19) &amp; "." &amp; LEFT(BN198,3))
            )
        ),
        "OK"
    )
)</f>
        <v>OK</v>
      </c>
      <c r="O198" s="23" t="str">
        <f>IF(BP198&lt;&gt;"",
    IF(INT('Data Sheet'!$A$19)=INT('Data Sheet'!$B$19),
        --(INT('Data Sheet'!$A$19) &amp; "." &amp; BP198),
        IF(AND((--(INT('Data Sheet'!$A$19) &amp; "." &amp; BP198)&gt;=--('Data Sheet'!$A$19)), (--(INT('Data Sheet'!$A$19) &amp; "." &amp; BP198)&lt;=--('Data Sheet'!$B$19))),
            --(INT('Data Sheet'!$A$19) &amp; "." &amp; BP198),
            --(INT('Data Sheet'!$B$19) &amp; "." &amp; BP198)
        )
    ),
    IF(BN198&lt;&gt;"",
        IF(INT('Data Sheet'!$A$19)=INT('Data Sheet'!$B$19),
            --(INT('Data Sheet'!$A$19) &amp; "." &amp; RIGHT(BN198,3)),
            IF(AND((--(INT('Data Sheet'!$A$19) &amp; "." &amp; RIGHT(BN198,3))&gt;=--('Data Sheet'!$A$19)), (--(INT('Data Sheet'!$A$19) &amp; "." &amp; RIGHT(BN198,3))&lt;=--('Data Sheet'!$B$19))),
                --(INT('Data Sheet'!$A$19) &amp; "." &amp; RIGHT(BN198,3)),
                --(INT('Data Sheet'!$B$19) &amp; "." &amp; RIGHT(BN198,3))
            )
        ),
        "OK"
    )
)</f>
        <v>OK</v>
      </c>
      <c r="P198" s="23" t="str">
        <f>IF(BR198&lt;&gt;"",
    IF(INT('Data Sheet'!$A$19)=INT('Data Sheet'!$B$15),
        --(INT('Data Sheet'!$A$15) &amp; "." &amp; BR198),
        IF(AND((--(INT('Data Sheet'!$A$15) &amp; "." &amp; BR198)&gt;=--('Data Sheet'!$A$15)), (--(INT('Data Sheet'!$A$15) &amp; "." &amp; BR198)&lt;=--('Data Sheet'!$B$15))),
            --(INT('Data Sheet'!$A$15) &amp; "." &amp; BR198),
            --(INT('Data Sheet'!$B$15) &amp; "." &amp; BR198)
        )
    ),
    IF(BQ198&lt;&gt;"",
        IF(INT('Data Sheet'!$A$15)=INT('Data Sheet'!$B$15),
            --(INT('Data Sheet'!$A$15) &amp; "." &amp; LEFT(BQ198,3)),
            IF(AND((--(INT('Data Sheet'!$A$15) &amp; "." &amp; LEFT(BQ198,3))&gt;=--('Data Sheet'!$A$15)), (--(INT('Data Sheet'!$A$15) &amp; "." &amp; LEFT(BQ198,3))&lt;=--('Data Sheet'!$B$15))),
                --(INT('Data Sheet'!$A$15) &amp; "." &amp; LEFT(BQ198,3)),
                --(INT('Data Sheet'!$B$15) &amp; "." &amp; LEFT(BQ198,3))
            )
        ),
        "OK"
    )
)</f>
        <v>OK</v>
      </c>
      <c r="Q198" s="23" t="str">
        <f>IF(BS198&lt;&gt;"",
    IF(INT('Data Sheet'!$A$19)=INT('Data Sheet'!$B$15),
        --(INT('Data Sheet'!$A$15) &amp; "." &amp; BS198),
        IF(AND((--(INT('Data Sheet'!$A$15) &amp; "." &amp; BS198)&gt;=--('Data Sheet'!$A$15)), (--(INT('Data Sheet'!$A$15) &amp; "." &amp; BS198)&lt;=--('Data Sheet'!$B$15))),
            --(INT('Data Sheet'!$A$15) &amp; "." &amp; BS198),
            --(INT('Data Sheet'!$B$15) &amp; "." &amp; BS198)
        )
    ),
    IF(BQ198&lt;&gt;"",
        IF(INT('Data Sheet'!$A$15)=INT('Data Sheet'!$B$15),
            --(INT('Data Sheet'!$A$15) &amp; "." &amp; RIGHT(BQ198,3)),
            IF(AND((--(INT('Data Sheet'!$A$15) &amp; "." &amp; RIGHT(BQ198,3))&gt;=--('Data Sheet'!$A$15)), (--(INT('Data Sheet'!$A$15) &amp; "." &amp; RIGHT(BQ198,3))&lt;=--('Data Sheet'!$B$15))),
                --(INT('Data Sheet'!$A$15) &amp; "." &amp; RIGHT(BQ198,3)),
                --(INT('Data Sheet'!$B$15) &amp; "." &amp; RIGHT(BQ198,3))
            )
        ),
        "OK"
    )
)</f>
        <v>OK</v>
      </c>
      <c r="R198" s="20"/>
      <c r="S198" s="20"/>
      <c r="T198" s="20"/>
      <c r="U198" s="20"/>
      <c r="V198" s="20"/>
      <c r="W198" s="20"/>
      <c r="X198" s="20"/>
      <c r="Y198" s="20"/>
      <c r="Z198" s="20"/>
      <c r="AA198" s="55"/>
      <c r="AB198" s="55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1"/>
      <c r="AR198" s="21"/>
      <c r="AS198" s="21"/>
      <c r="AT198" s="21"/>
      <c r="AU198" s="21"/>
      <c r="AV198" s="21"/>
      <c r="AW198" s="22"/>
      <c r="AX198" s="99"/>
      <c r="AY198" s="20"/>
      <c r="AZ198" s="20"/>
      <c r="BA198" s="22"/>
      <c r="BC198" s="80"/>
      <c r="BD198" s="80"/>
      <c r="BE198" s="80"/>
      <c r="BF198" s="80"/>
      <c r="BG198" s="2" t="str">
        <f t="shared" si="16"/>
        <v/>
      </c>
      <c r="BH198" s="78">
        <f t="shared" si="15"/>
        <v>0</v>
      </c>
    </row>
    <row r="199" spans="2:60" x14ac:dyDescent="0.2">
      <c r="B199" s="14">
        <f t="shared" si="4"/>
        <v>191</v>
      </c>
      <c r="C199" s="15" t="str">
        <f>CONCATENATE('Data Sheet'!$B$8,'Data Sheet'!$G$2)</f>
        <v>" HWDP</v>
      </c>
      <c r="D199" s="95" t="str">
        <f t="shared" si="17"/>
        <v/>
      </c>
      <c r="E199" s="15" t="str">
        <f>IF('Sum HWDP'!$D$10="TH-Hill DS-1 Vol 3 CAT 2: Clean and Visual Ends only","N/A","OK")</f>
        <v>OK</v>
      </c>
      <c r="F199" s="15" t="str">
        <f>IF('Sum HWDP'!$D$10="TH-Hill DS-1 Vol 3 CAT 2: Clean and Visual Ends only","N/A","OK")</f>
        <v>OK</v>
      </c>
      <c r="G199" s="17"/>
      <c r="H199" s="17"/>
      <c r="I199" s="17" t="s">
        <v>51</v>
      </c>
      <c r="J199" s="17" t="str">
        <f t="shared" si="18"/>
        <v>OK</v>
      </c>
      <c r="K199" s="17" t="str">
        <f t="shared" si="19"/>
        <v>OK</v>
      </c>
      <c r="L199" s="17" t="str">
        <f>IF('Data Sheet'!$B$9="NC-50","N/A","OK")</f>
        <v>OK</v>
      </c>
      <c r="M199" s="17" t="str">
        <f>IF('Data Sheet'!$B$9="NC-50","N/A","OK")</f>
        <v>OK</v>
      </c>
      <c r="N199" s="23" t="str">
        <f>IF(BO199&lt;&gt;"",
    IF(INT('Data Sheet'!$A$19)=INT('Data Sheet'!$B$19),
        --(INT('Data Sheet'!$A$19) &amp; "." &amp; BO199),
        IF(AND((--(INT('Data Sheet'!$A$19) &amp; "." &amp; BO199)&gt;=--('Data Sheet'!$A$19)), (--(INT('Data Sheet'!$A$19) &amp; "." &amp; BO199)&lt;=--('Data Sheet'!$B$19))),
            --(INT('Data Sheet'!$A$19) &amp; "." &amp; BO199),
            --(INT('Data Sheet'!$B$19) &amp; "." &amp; BO199)
        )
    ),
    IF(BN199&lt;&gt;"",
        IF(INT('Data Sheet'!$A$19)=INT('Data Sheet'!$B$19),
            --(INT('Data Sheet'!$A$19) &amp; "." &amp; LEFT(BN199,3)),
            IF(AND((--(INT('Data Sheet'!$A$19) &amp; "." &amp; LEFT(BN199,3))&gt;=--('Data Sheet'!$A$19)), (--(INT('Data Sheet'!$A$19) &amp; "." &amp; LEFT(BN199,3))&lt;=--('Data Sheet'!$B$19))),
                --(INT('Data Sheet'!$A$19) &amp; "." &amp; LEFT(BN199,3)),
                --(INT('Data Sheet'!$B$19) &amp; "." &amp; LEFT(BN199,3))
            )
        ),
        "OK"
    )
)</f>
        <v>OK</v>
      </c>
      <c r="O199" s="23" t="str">
        <f>IF(BP199&lt;&gt;"",
    IF(INT('Data Sheet'!$A$19)=INT('Data Sheet'!$B$19),
        --(INT('Data Sheet'!$A$19) &amp; "." &amp; BP199),
        IF(AND((--(INT('Data Sheet'!$A$19) &amp; "." &amp; BP199)&gt;=--('Data Sheet'!$A$19)), (--(INT('Data Sheet'!$A$19) &amp; "." &amp; BP199)&lt;=--('Data Sheet'!$B$19))),
            --(INT('Data Sheet'!$A$19) &amp; "." &amp; BP199),
            --(INT('Data Sheet'!$B$19) &amp; "." &amp; BP199)
        )
    ),
    IF(BN199&lt;&gt;"",
        IF(INT('Data Sheet'!$A$19)=INT('Data Sheet'!$B$19),
            --(INT('Data Sheet'!$A$19) &amp; "." &amp; RIGHT(BN199,3)),
            IF(AND((--(INT('Data Sheet'!$A$19) &amp; "." &amp; RIGHT(BN199,3))&gt;=--('Data Sheet'!$A$19)), (--(INT('Data Sheet'!$A$19) &amp; "." &amp; RIGHT(BN199,3))&lt;=--('Data Sheet'!$B$19))),
                --(INT('Data Sheet'!$A$19) &amp; "." &amp; RIGHT(BN199,3)),
                --(INT('Data Sheet'!$B$19) &amp; "." &amp; RIGHT(BN199,3))
            )
        ),
        "OK"
    )
)</f>
        <v>OK</v>
      </c>
      <c r="P199" s="23" t="str">
        <f>IF(BR199&lt;&gt;"",
    IF(INT('Data Sheet'!$A$19)=INT('Data Sheet'!$B$15),
        --(INT('Data Sheet'!$A$15) &amp; "." &amp; BR199),
        IF(AND((--(INT('Data Sheet'!$A$15) &amp; "." &amp; BR199)&gt;=--('Data Sheet'!$A$15)), (--(INT('Data Sheet'!$A$15) &amp; "." &amp; BR199)&lt;=--('Data Sheet'!$B$15))),
            --(INT('Data Sheet'!$A$15) &amp; "." &amp; BR199),
            --(INT('Data Sheet'!$B$15) &amp; "." &amp; BR199)
        )
    ),
    IF(BQ199&lt;&gt;"",
        IF(INT('Data Sheet'!$A$15)=INT('Data Sheet'!$B$15),
            --(INT('Data Sheet'!$A$15) &amp; "." &amp; LEFT(BQ199,3)),
            IF(AND((--(INT('Data Sheet'!$A$15) &amp; "." &amp; LEFT(BQ199,3))&gt;=--('Data Sheet'!$A$15)), (--(INT('Data Sheet'!$A$15) &amp; "." &amp; LEFT(BQ199,3))&lt;=--('Data Sheet'!$B$15))),
                --(INT('Data Sheet'!$A$15) &amp; "." &amp; LEFT(BQ199,3)),
                --(INT('Data Sheet'!$B$15) &amp; "." &amp; LEFT(BQ199,3))
            )
        ),
        "OK"
    )
)</f>
        <v>OK</v>
      </c>
      <c r="Q199" s="23" t="str">
        <f>IF(BS199&lt;&gt;"",
    IF(INT('Data Sheet'!$A$19)=INT('Data Sheet'!$B$15),
        --(INT('Data Sheet'!$A$15) &amp; "." &amp; BS199),
        IF(AND((--(INT('Data Sheet'!$A$15) &amp; "." &amp; BS199)&gt;=--('Data Sheet'!$A$15)), (--(INT('Data Sheet'!$A$15) &amp; "." &amp; BS199)&lt;=--('Data Sheet'!$B$15))),
            --(INT('Data Sheet'!$A$15) &amp; "." &amp; BS199),
            --(INT('Data Sheet'!$B$15) &amp; "." &amp; BS199)
        )
    ),
    IF(BQ199&lt;&gt;"",
        IF(INT('Data Sheet'!$A$15)=INT('Data Sheet'!$B$15),
            --(INT('Data Sheet'!$A$15) &amp; "." &amp; RIGHT(BQ199,3)),
            IF(AND((--(INT('Data Sheet'!$A$15) &amp; "." &amp; RIGHT(BQ199,3))&gt;=--('Data Sheet'!$A$15)), (--(INT('Data Sheet'!$A$15) &amp; "." &amp; RIGHT(BQ199,3))&lt;=--('Data Sheet'!$B$15))),
                --(INT('Data Sheet'!$A$15) &amp; "." &amp; RIGHT(BQ199,3)),
                --(INT('Data Sheet'!$B$15) &amp; "." &amp; RIGHT(BQ199,3))
            )
        ),
        "OK"
    )
)</f>
        <v>OK</v>
      </c>
      <c r="R199" s="20"/>
      <c r="S199" s="20"/>
      <c r="T199" s="20"/>
      <c r="U199" s="20"/>
      <c r="V199" s="20"/>
      <c r="W199" s="20"/>
      <c r="X199" s="20"/>
      <c r="Y199" s="20"/>
      <c r="Z199" s="20"/>
      <c r="AA199" s="55"/>
      <c r="AB199" s="55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1"/>
      <c r="AR199" s="21"/>
      <c r="AS199" s="21"/>
      <c r="AT199" s="21"/>
      <c r="AU199" s="21"/>
      <c r="AV199" s="21"/>
      <c r="AW199" s="22"/>
      <c r="AX199" s="99"/>
      <c r="AY199" s="20"/>
      <c r="AZ199" s="20"/>
      <c r="BA199" s="22"/>
      <c r="BC199" s="80"/>
      <c r="BD199" s="80"/>
      <c r="BE199" s="80"/>
      <c r="BF199" s="80"/>
      <c r="BG199" s="2" t="str">
        <f t="shared" si="16"/>
        <v/>
      </c>
      <c r="BH199" s="78">
        <f t="shared" si="15"/>
        <v>0</v>
      </c>
    </row>
    <row r="200" spans="2:60" x14ac:dyDescent="0.2">
      <c r="B200" s="14">
        <f t="shared" si="4"/>
        <v>192</v>
      </c>
      <c r="C200" s="15" t="str">
        <f>CONCATENATE('Data Sheet'!$B$8,'Data Sheet'!$G$2)</f>
        <v>" HWDP</v>
      </c>
      <c r="D200" s="95" t="str">
        <f t="shared" si="17"/>
        <v/>
      </c>
      <c r="E200" s="15" t="str">
        <f>IF('Sum HWDP'!$D$10="TH-Hill DS-1 Vol 3 CAT 2: Clean and Visual Ends only","N/A","OK")</f>
        <v>OK</v>
      </c>
      <c r="F200" s="15" t="str">
        <f>IF('Sum HWDP'!$D$10="TH-Hill DS-1 Vol 3 CAT 2: Clean and Visual Ends only","N/A","OK")</f>
        <v>OK</v>
      </c>
      <c r="G200" s="17"/>
      <c r="H200" s="17"/>
      <c r="I200" s="17" t="s">
        <v>51</v>
      </c>
      <c r="J200" s="17" t="str">
        <f t="shared" si="18"/>
        <v>OK</v>
      </c>
      <c r="K200" s="17" t="str">
        <f t="shared" si="19"/>
        <v>OK</v>
      </c>
      <c r="L200" s="17" t="str">
        <f>IF('Data Sheet'!$B$9="NC-50","N/A","OK")</f>
        <v>OK</v>
      </c>
      <c r="M200" s="17" t="str">
        <f>IF('Data Sheet'!$B$9="NC-50","N/A","OK")</f>
        <v>OK</v>
      </c>
      <c r="N200" s="23" t="str">
        <f>IF(BO200&lt;&gt;"",
    IF(INT('Data Sheet'!$A$19)=INT('Data Sheet'!$B$19),
        --(INT('Data Sheet'!$A$19) &amp; "." &amp; BO200),
        IF(AND((--(INT('Data Sheet'!$A$19) &amp; "." &amp; BO200)&gt;=--('Data Sheet'!$A$19)), (--(INT('Data Sheet'!$A$19) &amp; "." &amp; BO200)&lt;=--('Data Sheet'!$B$19))),
            --(INT('Data Sheet'!$A$19) &amp; "." &amp; BO200),
            --(INT('Data Sheet'!$B$19) &amp; "." &amp; BO200)
        )
    ),
    IF(BN200&lt;&gt;"",
        IF(INT('Data Sheet'!$A$19)=INT('Data Sheet'!$B$19),
            --(INT('Data Sheet'!$A$19) &amp; "." &amp; LEFT(BN200,3)),
            IF(AND((--(INT('Data Sheet'!$A$19) &amp; "." &amp; LEFT(BN200,3))&gt;=--('Data Sheet'!$A$19)), (--(INT('Data Sheet'!$A$19) &amp; "." &amp; LEFT(BN200,3))&lt;=--('Data Sheet'!$B$19))),
                --(INT('Data Sheet'!$A$19) &amp; "." &amp; LEFT(BN200,3)),
                --(INT('Data Sheet'!$B$19) &amp; "." &amp; LEFT(BN200,3))
            )
        ),
        "OK"
    )
)</f>
        <v>OK</v>
      </c>
      <c r="O200" s="23" t="str">
        <f>IF(BP200&lt;&gt;"",
    IF(INT('Data Sheet'!$A$19)=INT('Data Sheet'!$B$19),
        --(INT('Data Sheet'!$A$19) &amp; "." &amp; BP200),
        IF(AND((--(INT('Data Sheet'!$A$19) &amp; "." &amp; BP200)&gt;=--('Data Sheet'!$A$19)), (--(INT('Data Sheet'!$A$19) &amp; "." &amp; BP200)&lt;=--('Data Sheet'!$B$19))),
            --(INT('Data Sheet'!$A$19) &amp; "." &amp; BP200),
            --(INT('Data Sheet'!$B$19) &amp; "." &amp; BP200)
        )
    ),
    IF(BN200&lt;&gt;"",
        IF(INT('Data Sheet'!$A$19)=INT('Data Sheet'!$B$19),
            --(INT('Data Sheet'!$A$19) &amp; "." &amp; RIGHT(BN200,3)),
            IF(AND((--(INT('Data Sheet'!$A$19) &amp; "." &amp; RIGHT(BN200,3))&gt;=--('Data Sheet'!$A$19)), (--(INT('Data Sheet'!$A$19) &amp; "." &amp; RIGHT(BN200,3))&lt;=--('Data Sheet'!$B$19))),
                --(INT('Data Sheet'!$A$19) &amp; "." &amp; RIGHT(BN200,3)),
                --(INT('Data Sheet'!$B$19) &amp; "." &amp; RIGHT(BN200,3))
            )
        ),
        "OK"
    )
)</f>
        <v>OK</v>
      </c>
      <c r="P200" s="23" t="str">
        <f>IF(BR200&lt;&gt;"",
    IF(INT('Data Sheet'!$A$19)=INT('Data Sheet'!$B$15),
        --(INT('Data Sheet'!$A$15) &amp; "." &amp; BR200),
        IF(AND((--(INT('Data Sheet'!$A$15) &amp; "." &amp; BR200)&gt;=--('Data Sheet'!$A$15)), (--(INT('Data Sheet'!$A$15) &amp; "." &amp; BR200)&lt;=--('Data Sheet'!$B$15))),
            --(INT('Data Sheet'!$A$15) &amp; "." &amp; BR200),
            --(INT('Data Sheet'!$B$15) &amp; "." &amp; BR200)
        )
    ),
    IF(BQ200&lt;&gt;"",
        IF(INT('Data Sheet'!$A$15)=INT('Data Sheet'!$B$15),
            --(INT('Data Sheet'!$A$15) &amp; "." &amp; LEFT(BQ200,3)),
            IF(AND((--(INT('Data Sheet'!$A$15) &amp; "." &amp; LEFT(BQ200,3))&gt;=--('Data Sheet'!$A$15)), (--(INT('Data Sheet'!$A$15) &amp; "." &amp; LEFT(BQ200,3))&lt;=--('Data Sheet'!$B$15))),
                --(INT('Data Sheet'!$A$15) &amp; "." &amp; LEFT(BQ200,3)),
                --(INT('Data Sheet'!$B$15) &amp; "." &amp; LEFT(BQ200,3))
            )
        ),
        "OK"
    )
)</f>
        <v>OK</v>
      </c>
      <c r="Q200" s="23" t="str">
        <f>IF(BS200&lt;&gt;"",
    IF(INT('Data Sheet'!$A$19)=INT('Data Sheet'!$B$15),
        --(INT('Data Sheet'!$A$15) &amp; "." &amp; BS200),
        IF(AND((--(INT('Data Sheet'!$A$15) &amp; "." &amp; BS200)&gt;=--('Data Sheet'!$A$15)), (--(INT('Data Sheet'!$A$15) &amp; "." &amp; BS200)&lt;=--('Data Sheet'!$B$15))),
            --(INT('Data Sheet'!$A$15) &amp; "." &amp; BS200),
            --(INT('Data Sheet'!$B$15) &amp; "." &amp; BS200)
        )
    ),
    IF(BQ200&lt;&gt;"",
        IF(INT('Data Sheet'!$A$15)=INT('Data Sheet'!$B$15),
            --(INT('Data Sheet'!$A$15) &amp; "." &amp; RIGHT(BQ200,3)),
            IF(AND((--(INT('Data Sheet'!$A$15) &amp; "." &amp; RIGHT(BQ200,3))&gt;=--('Data Sheet'!$A$15)), (--(INT('Data Sheet'!$A$15) &amp; "." &amp; RIGHT(BQ200,3))&lt;=--('Data Sheet'!$B$15))),
                --(INT('Data Sheet'!$A$15) &amp; "." &amp; RIGHT(BQ200,3)),
                --(INT('Data Sheet'!$B$15) &amp; "." &amp; RIGHT(BQ200,3))
            )
        ),
        "OK"
    )
)</f>
        <v>OK</v>
      </c>
      <c r="R200" s="20"/>
      <c r="S200" s="20"/>
      <c r="T200" s="20"/>
      <c r="U200" s="20"/>
      <c r="V200" s="20"/>
      <c r="W200" s="20"/>
      <c r="X200" s="20"/>
      <c r="Y200" s="20"/>
      <c r="Z200" s="20"/>
      <c r="AA200" s="55"/>
      <c r="AB200" s="55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1"/>
      <c r="AR200" s="21"/>
      <c r="AS200" s="21"/>
      <c r="AT200" s="21"/>
      <c r="AU200" s="21"/>
      <c r="AV200" s="21"/>
      <c r="AW200" s="22"/>
      <c r="AX200" s="99"/>
      <c r="AY200" s="20"/>
      <c r="AZ200" s="20"/>
      <c r="BA200" s="22"/>
      <c r="BC200" s="80"/>
      <c r="BD200" s="80"/>
      <c r="BE200" s="80"/>
      <c r="BF200" s="80"/>
      <c r="BG200" s="2" t="str">
        <f t="shared" si="16"/>
        <v/>
      </c>
      <c r="BH200" s="78">
        <f t="shared" si="15"/>
        <v>0</v>
      </c>
    </row>
    <row r="201" spans="2:60" x14ac:dyDescent="0.2">
      <c r="B201" s="14">
        <f t="shared" si="4"/>
        <v>193</v>
      </c>
      <c r="C201" s="15" t="str">
        <f>CONCATENATE('Data Sheet'!$B$8,'Data Sheet'!$G$2)</f>
        <v>" HWDP</v>
      </c>
      <c r="D201" s="95" t="str">
        <f t="shared" si="17"/>
        <v/>
      </c>
      <c r="E201" s="15" t="str">
        <f>IF('Sum HWDP'!$D$10="TH-Hill DS-1 Vol 3 CAT 2: Clean and Visual Ends only","N/A","OK")</f>
        <v>OK</v>
      </c>
      <c r="F201" s="15" t="str">
        <f>IF('Sum HWDP'!$D$10="TH-Hill DS-1 Vol 3 CAT 2: Clean and Visual Ends only","N/A","OK")</f>
        <v>OK</v>
      </c>
      <c r="G201" s="17"/>
      <c r="H201" s="17"/>
      <c r="I201" s="17" t="s">
        <v>51</v>
      </c>
      <c r="J201" s="17" t="str">
        <f t="shared" si="18"/>
        <v>OK</v>
      </c>
      <c r="K201" s="17" t="str">
        <f t="shared" si="19"/>
        <v>OK</v>
      </c>
      <c r="L201" s="17" t="str">
        <f>IF('Data Sheet'!$B$9="NC-50","N/A","OK")</f>
        <v>OK</v>
      </c>
      <c r="M201" s="17" t="str">
        <f>IF('Data Sheet'!$B$9="NC-50","N/A","OK")</f>
        <v>OK</v>
      </c>
      <c r="N201" s="23" t="str">
        <f>IF(BO201&lt;&gt;"",
    IF(INT('Data Sheet'!$A$19)=INT('Data Sheet'!$B$19),
        --(INT('Data Sheet'!$A$19) &amp; "." &amp; BO201),
        IF(AND((--(INT('Data Sheet'!$A$19) &amp; "." &amp; BO201)&gt;=--('Data Sheet'!$A$19)), (--(INT('Data Sheet'!$A$19) &amp; "." &amp; BO201)&lt;=--('Data Sheet'!$B$19))),
            --(INT('Data Sheet'!$A$19) &amp; "." &amp; BO201),
            --(INT('Data Sheet'!$B$19) &amp; "." &amp; BO201)
        )
    ),
    IF(BN201&lt;&gt;"",
        IF(INT('Data Sheet'!$A$19)=INT('Data Sheet'!$B$19),
            --(INT('Data Sheet'!$A$19) &amp; "." &amp; LEFT(BN201,3)),
            IF(AND((--(INT('Data Sheet'!$A$19) &amp; "." &amp; LEFT(BN201,3))&gt;=--('Data Sheet'!$A$19)), (--(INT('Data Sheet'!$A$19) &amp; "." &amp; LEFT(BN201,3))&lt;=--('Data Sheet'!$B$19))),
                --(INT('Data Sheet'!$A$19) &amp; "." &amp; LEFT(BN201,3)),
                --(INT('Data Sheet'!$B$19) &amp; "." &amp; LEFT(BN201,3))
            )
        ),
        "OK"
    )
)</f>
        <v>OK</v>
      </c>
      <c r="O201" s="23" t="str">
        <f>IF(BP201&lt;&gt;"",
    IF(INT('Data Sheet'!$A$19)=INT('Data Sheet'!$B$19),
        --(INT('Data Sheet'!$A$19) &amp; "." &amp; BP201),
        IF(AND((--(INT('Data Sheet'!$A$19) &amp; "." &amp; BP201)&gt;=--('Data Sheet'!$A$19)), (--(INT('Data Sheet'!$A$19) &amp; "." &amp; BP201)&lt;=--('Data Sheet'!$B$19))),
            --(INT('Data Sheet'!$A$19) &amp; "." &amp; BP201),
            --(INT('Data Sheet'!$B$19) &amp; "." &amp; BP201)
        )
    ),
    IF(BN201&lt;&gt;"",
        IF(INT('Data Sheet'!$A$19)=INT('Data Sheet'!$B$19),
            --(INT('Data Sheet'!$A$19) &amp; "." &amp; RIGHT(BN201,3)),
            IF(AND((--(INT('Data Sheet'!$A$19) &amp; "." &amp; RIGHT(BN201,3))&gt;=--('Data Sheet'!$A$19)), (--(INT('Data Sheet'!$A$19) &amp; "." &amp; RIGHT(BN201,3))&lt;=--('Data Sheet'!$B$19))),
                --(INT('Data Sheet'!$A$19) &amp; "." &amp; RIGHT(BN201,3)),
                --(INT('Data Sheet'!$B$19) &amp; "." &amp; RIGHT(BN201,3))
            )
        ),
        "OK"
    )
)</f>
        <v>OK</v>
      </c>
      <c r="P201" s="23" t="str">
        <f>IF(BR201&lt;&gt;"",
    IF(INT('Data Sheet'!$A$19)=INT('Data Sheet'!$B$15),
        --(INT('Data Sheet'!$A$15) &amp; "." &amp; BR201),
        IF(AND((--(INT('Data Sheet'!$A$15) &amp; "." &amp; BR201)&gt;=--('Data Sheet'!$A$15)), (--(INT('Data Sheet'!$A$15) &amp; "." &amp; BR201)&lt;=--('Data Sheet'!$B$15))),
            --(INT('Data Sheet'!$A$15) &amp; "." &amp; BR201),
            --(INT('Data Sheet'!$B$15) &amp; "." &amp; BR201)
        )
    ),
    IF(BQ201&lt;&gt;"",
        IF(INT('Data Sheet'!$A$15)=INT('Data Sheet'!$B$15),
            --(INT('Data Sheet'!$A$15) &amp; "." &amp; LEFT(BQ201,3)),
            IF(AND((--(INT('Data Sheet'!$A$15) &amp; "." &amp; LEFT(BQ201,3))&gt;=--('Data Sheet'!$A$15)), (--(INT('Data Sheet'!$A$15) &amp; "." &amp; LEFT(BQ201,3))&lt;=--('Data Sheet'!$B$15))),
                --(INT('Data Sheet'!$A$15) &amp; "." &amp; LEFT(BQ201,3)),
                --(INT('Data Sheet'!$B$15) &amp; "." &amp; LEFT(BQ201,3))
            )
        ),
        "OK"
    )
)</f>
        <v>OK</v>
      </c>
      <c r="Q201" s="23" t="str">
        <f>IF(BS201&lt;&gt;"",
    IF(INT('Data Sheet'!$A$19)=INT('Data Sheet'!$B$15),
        --(INT('Data Sheet'!$A$15) &amp; "." &amp; BS201),
        IF(AND((--(INT('Data Sheet'!$A$15) &amp; "." &amp; BS201)&gt;=--('Data Sheet'!$A$15)), (--(INT('Data Sheet'!$A$15) &amp; "." &amp; BS201)&lt;=--('Data Sheet'!$B$15))),
            --(INT('Data Sheet'!$A$15) &amp; "." &amp; BS201),
            --(INT('Data Sheet'!$B$15) &amp; "." &amp; BS201)
        )
    ),
    IF(BQ201&lt;&gt;"",
        IF(INT('Data Sheet'!$A$15)=INT('Data Sheet'!$B$15),
            --(INT('Data Sheet'!$A$15) &amp; "." &amp; RIGHT(BQ201,3)),
            IF(AND((--(INT('Data Sheet'!$A$15) &amp; "." &amp; RIGHT(BQ201,3))&gt;=--('Data Sheet'!$A$15)), (--(INT('Data Sheet'!$A$15) &amp; "." &amp; RIGHT(BQ201,3))&lt;=--('Data Sheet'!$B$15))),
                --(INT('Data Sheet'!$A$15) &amp; "." &amp; RIGHT(BQ201,3)),
                --(INT('Data Sheet'!$B$15) &amp; "." &amp; RIGHT(BQ201,3))
            )
        ),
        "OK"
    )
)</f>
        <v>OK</v>
      </c>
      <c r="R201" s="20"/>
      <c r="S201" s="20"/>
      <c r="T201" s="20"/>
      <c r="U201" s="20"/>
      <c r="V201" s="20"/>
      <c r="W201" s="20"/>
      <c r="X201" s="20"/>
      <c r="Y201" s="20"/>
      <c r="Z201" s="20"/>
      <c r="AA201" s="55"/>
      <c r="AB201" s="55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1"/>
      <c r="AR201" s="21"/>
      <c r="AS201" s="21"/>
      <c r="AT201" s="21"/>
      <c r="AU201" s="21"/>
      <c r="AV201" s="21"/>
      <c r="AW201" s="22"/>
      <c r="AX201" s="99"/>
      <c r="AY201" s="20"/>
      <c r="AZ201" s="20"/>
      <c r="BA201" s="22"/>
      <c r="BC201" s="80"/>
      <c r="BD201" s="80"/>
      <c r="BE201" s="80"/>
      <c r="BF201" s="80"/>
      <c r="BG201" s="2" t="str">
        <f t="shared" si="16"/>
        <v/>
      </c>
      <c r="BH201" s="78">
        <f t="shared" ref="BH201:BH264" si="20">COUNTA(T201:AF201)</f>
        <v>0</v>
      </c>
    </row>
    <row r="202" spans="2:60" x14ac:dyDescent="0.2">
      <c r="B202" s="14">
        <f t="shared" si="4"/>
        <v>194</v>
      </c>
      <c r="C202" s="15" t="str">
        <f>CONCATENATE('Data Sheet'!$B$8,'Data Sheet'!$G$2)</f>
        <v>" HWDP</v>
      </c>
      <c r="D202" s="95" t="str">
        <f t="shared" si="17"/>
        <v/>
      </c>
      <c r="E202" s="15" t="str">
        <f>IF('Sum HWDP'!$D$10="TH-Hill DS-1 Vol 3 CAT 2: Clean and Visual Ends only","N/A","OK")</f>
        <v>OK</v>
      </c>
      <c r="F202" s="15" t="str">
        <f>IF('Sum HWDP'!$D$10="TH-Hill DS-1 Vol 3 CAT 2: Clean and Visual Ends only","N/A","OK")</f>
        <v>OK</v>
      </c>
      <c r="G202" s="17"/>
      <c r="H202" s="17"/>
      <c r="I202" s="17" t="s">
        <v>51</v>
      </c>
      <c r="J202" s="17" t="str">
        <f t="shared" si="18"/>
        <v>OK</v>
      </c>
      <c r="K202" s="17" t="str">
        <f t="shared" si="19"/>
        <v>OK</v>
      </c>
      <c r="L202" s="17" t="str">
        <f>IF('Data Sheet'!$B$9="NC-50","N/A","OK")</f>
        <v>OK</v>
      </c>
      <c r="M202" s="17" t="str">
        <f>IF('Data Sheet'!$B$9="NC-50","N/A","OK")</f>
        <v>OK</v>
      </c>
      <c r="N202" s="23" t="str">
        <f>IF(BO202&lt;&gt;"",
    IF(INT('Data Sheet'!$A$19)=INT('Data Sheet'!$B$19),
        --(INT('Data Sheet'!$A$19) &amp; "." &amp; BO202),
        IF(AND((--(INT('Data Sheet'!$A$19) &amp; "." &amp; BO202)&gt;=--('Data Sheet'!$A$19)), (--(INT('Data Sheet'!$A$19) &amp; "." &amp; BO202)&lt;=--('Data Sheet'!$B$19))),
            --(INT('Data Sheet'!$A$19) &amp; "." &amp; BO202),
            --(INT('Data Sheet'!$B$19) &amp; "." &amp; BO202)
        )
    ),
    IF(BN202&lt;&gt;"",
        IF(INT('Data Sheet'!$A$19)=INT('Data Sheet'!$B$19),
            --(INT('Data Sheet'!$A$19) &amp; "." &amp; LEFT(BN202,3)),
            IF(AND((--(INT('Data Sheet'!$A$19) &amp; "." &amp; LEFT(BN202,3))&gt;=--('Data Sheet'!$A$19)), (--(INT('Data Sheet'!$A$19) &amp; "." &amp; LEFT(BN202,3))&lt;=--('Data Sheet'!$B$19))),
                --(INT('Data Sheet'!$A$19) &amp; "." &amp; LEFT(BN202,3)),
                --(INT('Data Sheet'!$B$19) &amp; "." &amp; LEFT(BN202,3))
            )
        ),
        "OK"
    )
)</f>
        <v>OK</v>
      </c>
      <c r="O202" s="23" t="str">
        <f>IF(BP202&lt;&gt;"",
    IF(INT('Data Sheet'!$A$19)=INT('Data Sheet'!$B$19),
        --(INT('Data Sheet'!$A$19) &amp; "." &amp; BP202),
        IF(AND((--(INT('Data Sheet'!$A$19) &amp; "." &amp; BP202)&gt;=--('Data Sheet'!$A$19)), (--(INT('Data Sheet'!$A$19) &amp; "." &amp; BP202)&lt;=--('Data Sheet'!$B$19))),
            --(INT('Data Sheet'!$A$19) &amp; "." &amp; BP202),
            --(INT('Data Sheet'!$B$19) &amp; "." &amp; BP202)
        )
    ),
    IF(BN202&lt;&gt;"",
        IF(INT('Data Sheet'!$A$19)=INT('Data Sheet'!$B$19),
            --(INT('Data Sheet'!$A$19) &amp; "." &amp; RIGHT(BN202,3)),
            IF(AND((--(INT('Data Sheet'!$A$19) &amp; "." &amp; RIGHT(BN202,3))&gt;=--('Data Sheet'!$A$19)), (--(INT('Data Sheet'!$A$19) &amp; "." &amp; RIGHT(BN202,3))&lt;=--('Data Sheet'!$B$19))),
                --(INT('Data Sheet'!$A$19) &amp; "." &amp; RIGHT(BN202,3)),
                --(INT('Data Sheet'!$B$19) &amp; "." &amp; RIGHT(BN202,3))
            )
        ),
        "OK"
    )
)</f>
        <v>OK</v>
      </c>
      <c r="P202" s="23" t="str">
        <f>IF(BR202&lt;&gt;"",
    IF(INT('Data Sheet'!$A$19)=INT('Data Sheet'!$B$15),
        --(INT('Data Sheet'!$A$15) &amp; "." &amp; BR202),
        IF(AND((--(INT('Data Sheet'!$A$15) &amp; "." &amp; BR202)&gt;=--('Data Sheet'!$A$15)), (--(INT('Data Sheet'!$A$15) &amp; "." &amp; BR202)&lt;=--('Data Sheet'!$B$15))),
            --(INT('Data Sheet'!$A$15) &amp; "." &amp; BR202),
            --(INT('Data Sheet'!$B$15) &amp; "." &amp; BR202)
        )
    ),
    IF(BQ202&lt;&gt;"",
        IF(INT('Data Sheet'!$A$15)=INT('Data Sheet'!$B$15),
            --(INT('Data Sheet'!$A$15) &amp; "." &amp; LEFT(BQ202,3)),
            IF(AND((--(INT('Data Sheet'!$A$15) &amp; "." &amp; LEFT(BQ202,3))&gt;=--('Data Sheet'!$A$15)), (--(INT('Data Sheet'!$A$15) &amp; "." &amp; LEFT(BQ202,3))&lt;=--('Data Sheet'!$B$15))),
                --(INT('Data Sheet'!$A$15) &amp; "." &amp; LEFT(BQ202,3)),
                --(INT('Data Sheet'!$B$15) &amp; "." &amp; LEFT(BQ202,3))
            )
        ),
        "OK"
    )
)</f>
        <v>OK</v>
      </c>
      <c r="Q202" s="23" t="str">
        <f>IF(BS202&lt;&gt;"",
    IF(INT('Data Sheet'!$A$19)=INT('Data Sheet'!$B$15),
        --(INT('Data Sheet'!$A$15) &amp; "." &amp; BS202),
        IF(AND((--(INT('Data Sheet'!$A$15) &amp; "." &amp; BS202)&gt;=--('Data Sheet'!$A$15)), (--(INT('Data Sheet'!$A$15) &amp; "." &amp; BS202)&lt;=--('Data Sheet'!$B$15))),
            --(INT('Data Sheet'!$A$15) &amp; "." &amp; BS202),
            --(INT('Data Sheet'!$B$15) &amp; "." &amp; BS202)
        )
    ),
    IF(BQ202&lt;&gt;"",
        IF(INT('Data Sheet'!$A$15)=INT('Data Sheet'!$B$15),
            --(INT('Data Sheet'!$A$15) &amp; "." &amp; RIGHT(BQ202,3)),
            IF(AND((--(INT('Data Sheet'!$A$15) &amp; "." &amp; RIGHT(BQ202,3))&gt;=--('Data Sheet'!$A$15)), (--(INT('Data Sheet'!$A$15) &amp; "." &amp; RIGHT(BQ202,3))&lt;=--('Data Sheet'!$B$15))),
                --(INT('Data Sheet'!$A$15) &amp; "." &amp; RIGHT(BQ202,3)),
                --(INT('Data Sheet'!$B$15) &amp; "." &amp; RIGHT(BQ202,3))
            )
        ),
        "OK"
    )
)</f>
        <v>OK</v>
      </c>
      <c r="R202" s="20"/>
      <c r="S202" s="20"/>
      <c r="T202" s="20"/>
      <c r="U202" s="20"/>
      <c r="V202" s="20"/>
      <c r="W202" s="20"/>
      <c r="X202" s="20"/>
      <c r="Y202" s="20"/>
      <c r="Z202" s="20"/>
      <c r="AA202" s="55"/>
      <c r="AB202" s="55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1"/>
      <c r="AR202" s="21"/>
      <c r="AS202" s="21"/>
      <c r="AT202" s="21"/>
      <c r="AU202" s="21"/>
      <c r="AV202" s="21"/>
      <c r="AW202" s="22"/>
      <c r="AX202" s="99"/>
      <c r="AY202" s="20"/>
      <c r="AZ202" s="20"/>
      <c r="BA202" s="22"/>
      <c r="BC202" s="80"/>
      <c r="BD202" s="80"/>
      <c r="BE202" s="80"/>
      <c r="BF202" s="80"/>
      <c r="BG202" s="2" t="str">
        <f t="shared" ref="BG202:BG265" si="21">CONCATENATE(BC202,BD202,BE202,BF202)</f>
        <v/>
      </c>
      <c r="BH202" s="78">
        <f t="shared" si="20"/>
        <v>0</v>
      </c>
    </row>
    <row r="203" spans="2:60" x14ac:dyDescent="0.2">
      <c r="B203" s="14">
        <f t="shared" si="4"/>
        <v>195</v>
      </c>
      <c r="C203" s="15" t="str">
        <f>CONCATENATE('Data Sheet'!$B$8,'Data Sheet'!$G$2)</f>
        <v>" HWDP</v>
      </c>
      <c r="D203" s="95" t="str">
        <f t="shared" ref="D203:D266" si="22">BG203</f>
        <v/>
      </c>
      <c r="E203" s="15" t="str">
        <f>IF('Sum HWDP'!$D$10="TH-Hill DS-1 Vol 3 CAT 2: Clean and Visual Ends only","N/A","OK")</f>
        <v>OK</v>
      </c>
      <c r="F203" s="15" t="str">
        <f>IF('Sum HWDP'!$D$10="TH-Hill DS-1 Vol 3 CAT 2: Clean and Visual Ends only","N/A","OK")</f>
        <v>OK</v>
      </c>
      <c r="G203" s="17"/>
      <c r="H203" s="17"/>
      <c r="I203" s="17" t="s">
        <v>51</v>
      </c>
      <c r="J203" s="17" t="str">
        <f t="shared" si="18"/>
        <v>OK</v>
      </c>
      <c r="K203" s="17" t="str">
        <f t="shared" si="19"/>
        <v>OK</v>
      </c>
      <c r="L203" s="17" t="str">
        <f>IF('Data Sheet'!$B$9="NC-50","N/A","OK")</f>
        <v>OK</v>
      </c>
      <c r="M203" s="17" t="str">
        <f>IF('Data Sheet'!$B$9="NC-50","N/A","OK")</f>
        <v>OK</v>
      </c>
      <c r="N203" s="23" t="str">
        <f>IF(BO203&lt;&gt;"",
    IF(INT('Data Sheet'!$A$19)=INT('Data Sheet'!$B$19),
        --(INT('Data Sheet'!$A$19) &amp; "." &amp; BO203),
        IF(AND((--(INT('Data Sheet'!$A$19) &amp; "." &amp; BO203)&gt;=--('Data Sheet'!$A$19)), (--(INT('Data Sheet'!$A$19) &amp; "." &amp; BO203)&lt;=--('Data Sheet'!$B$19))),
            --(INT('Data Sheet'!$A$19) &amp; "." &amp; BO203),
            --(INT('Data Sheet'!$B$19) &amp; "." &amp; BO203)
        )
    ),
    IF(BN203&lt;&gt;"",
        IF(INT('Data Sheet'!$A$19)=INT('Data Sheet'!$B$19),
            --(INT('Data Sheet'!$A$19) &amp; "." &amp; LEFT(BN203,3)),
            IF(AND((--(INT('Data Sheet'!$A$19) &amp; "." &amp; LEFT(BN203,3))&gt;=--('Data Sheet'!$A$19)), (--(INT('Data Sheet'!$A$19) &amp; "." &amp; LEFT(BN203,3))&lt;=--('Data Sheet'!$B$19))),
                --(INT('Data Sheet'!$A$19) &amp; "." &amp; LEFT(BN203,3)),
                --(INT('Data Sheet'!$B$19) &amp; "." &amp; LEFT(BN203,3))
            )
        ),
        "OK"
    )
)</f>
        <v>OK</v>
      </c>
      <c r="O203" s="23" t="str">
        <f>IF(BP203&lt;&gt;"",
    IF(INT('Data Sheet'!$A$19)=INT('Data Sheet'!$B$19),
        --(INT('Data Sheet'!$A$19) &amp; "." &amp; BP203),
        IF(AND((--(INT('Data Sheet'!$A$19) &amp; "." &amp; BP203)&gt;=--('Data Sheet'!$A$19)), (--(INT('Data Sheet'!$A$19) &amp; "." &amp; BP203)&lt;=--('Data Sheet'!$B$19))),
            --(INT('Data Sheet'!$A$19) &amp; "." &amp; BP203),
            --(INT('Data Sheet'!$B$19) &amp; "." &amp; BP203)
        )
    ),
    IF(BN203&lt;&gt;"",
        IF(INT('Data Sheet'!$A$19)=INT('Data Sheet'!$B$19),
            --(INT('Data Sheet'!$A$19) &amp; "." &amp; RIGHT(BN203,3)),
            IF(AND((--(INT('Data Sheet'!$A$19) &amp; "." &amp; RIGHT(BN203,3))&gt;=--('Data Sheet'!$A$19)), (--(INT('Data Sheet'!$A$19) &amp; "." &amp; RIGHT(BN203,3))&lt;=--('Data Sheet'!$B$19))),
                --(INT('Data Sheet'!$A$19) &amp; "." &amp; RIGHT(BN203,3)),
                --(INT('Data Sheet'!$B$19) &amp; "." &amp; RIGHT(BN203,3))
            )
        ),
        "OK"
    )
)</f>
        <v>OK</v>
      </c>
      <c r="P203" s="23" t="str">
        <f>IF(BR203&lt;&gt;"",
    IF(INT('Data Sheet'!$A$19)=INT('Data Sheet'!$B$15),
        --(INT('Data Sheet'!$A$15) &amp; "." &amp; BR203),
        IF(AND((--(INT('Data Sheet'!$A$15) &amp; "." &amp; BR203)&gt;=--('Data Sheet'!$A$15)), (--(INT('Data Sheet'!$A$15) &amp; "." &amp; BR203)&lt;=--('Data Sheet'!$B$15))),
            --(INT('Data Sheet'!$A$15) &amp; "." &amp; BR203),
            --(INT('Data Sheet'!$B$15) &amp; "." &amp; BR203)
        )
    ),
    IF(BQ203&lt;&gt;"",
        IF(INT('Data Sheet'!$A$15)=INT('Data Sheet'!$B$15),
            --(INT('Data Sheet'!$A$15) &amp; "." &amp; LEFT(BQ203,3)),
            IF(AND((--(INT('Data Sheet'!$A$15) &amp; "." &amp; LEFT(BQ203,3))&gt;=--('Data Sheet'!$A$15)), (--(INT('Data Sheet'!$A$15) &amp; "." &amp; LEFT(BQ203,3))&lt;=--('Data Sheet'!$B$15))),
                --(INT('Data Sheet'!$A$15) &amp; "." &amp; LEFT(BQ203,3)),
                --(INT('Data Sheet'!$B$15) &amp; "." &amp; LEFT(BQ203,3))
            )
        ),
        "OK"
    )
)</f>
        <v>OK</v>
      </c>
      <c r="Q203" s="23" t="str">
        <f>IF(BS203&lt;&gt;"",
    IF(INT('Data Sheet'!$A$19)=INT('Data Sheet'!$B$15),
        --(INT('Data Sheet'!$A$15) &amp; "." &amp; BS203),
        IF(AND((--(INT('Data Sheet'!$A$15) &amp; "." &amp; BS203)&gt;=--('Data Sheet'!$A$15)), (--(INT('Data Sheet'!$A$15) &amp; "." &amp; BS203)&lt;=--('Data Sheet'!$B$15))),
            --(INT('Data Sheet'!$A$15) &amp; "." &amp; BS203),
            --(INT('Data Sheet'!$B$15) &amp; "." &amp; BS203)
        )
    ),
    IF(BQ203&lt;&gt;"",
        IF(INT('Data Sheet'!$A$15)=INT('Data Sheet'!$B$15),
            --(INT('Data Sheet'!$A$15) &amp; "." &amp; RIGHT(BQ203,3)),
            IF(AND((--(INT('Data Sheet'!$A$15) &amp; "." &amp; RIGHT(BQ203,3))&gt;=--('Data Sheet'!$A$15)), (--(INT('Data Sheet'!$A$15) &amp; "." &amp; RIGHT(BQ203,3))&lt;=--('Data Sheet'!$B$15))),
                --(INT('Data Sheet'!$A$15) &amp; "." &amp; RIGHT(BQ203,3)),
                --(INT('Data Sheet'!$B$15) &amp; "." &amp; RIGHT(BQ203,3))
            )
        ),
        "OK"
    )
)</f>
        <v>OK</v>
      </c>
      <c r="R203" s="20"/>
      <c r="S203" s="20"/>
      <c r="T203" s="20"/>
      <c r="U203" s="20"/>
      <c r="V203" s="20"/>
      <c r="W203" s="20"/>
      <c r="X203" s="20"/>
      <c r="Y203" s="20"/>
      <c r="Z203" s="20"/>
      <c r="AA203" s="55"/>
      <c r="AB203" s="55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1"/>
      <c r="AR203" s="21"/>
      <c r="AS203" s="21"/>
      <c r="AT203" s="21"/>
      <c r="AU203" s="21"/>
      <c r="AV203" s="21"/>
      <c r="AW203" s="22"/>
      <c r="AX203" s="99"/>
      <c r="AY203" s="20"/>
      <c r="AZ203" s="20"/>
      <c r="BA203" s="22"/>
      <c r="BC203" s="80"/>
      <c r="BD203" s="80"/>
      <c r="BE203" s="80"/>
      <c r="BF203" s="80"/>
      <c r="BG203" s="2" t="str">
        <f t="shared" si="21"/>
        <v/>
      </c>
      <c r="BH203" s="78">
        <f t="shared" si="20"/>
        <v>0</v>
      </c>
    </row>
    <row r="204" spans="2:60" x14ac:dyDescent="0.2">
      <c r="B204" s="14">
        <f t="shared" si="4"/>
        <v>196</v>
      </c>
      <c r="C204" s="15" t="str">
        <f>CONCATENATE('Data Sheet'!$B$8,'Data Sheet'!$G$2)</f>
        <v>" HWDP</v>
      </c>
      <c r="D204" s="95" t="str">
        <f t="shared" si="22"/>
        <v/>
      </c>
      <c r="E204" s="15" t="str">
        <f>IF('Sum HWDP'!$D$10="TH-Hill DS-1 Vol 3 CAT 2: Clean and Visual Ends only","N/A","OK")</f>
        <v>OK</v>
      </c>
      <c r="F204" s="15" t="str">
        <f>IF('Sum HWDP'!$D$10="TH-Hill DS-1 Vol 3 CAT 2: Clean and Visual Ends only","N/A","OK")</f>
        <v>OK</v>
      </c>
      <c r="G204" s="17"/>
      <c r="H204" s="17"/>
      <c r="I204" s="17" t="s">
        <v>51</v>
      </c>
      <c r="J204" s="17" t="str">
        <f t="shared" si="18"/>
        <v>OK</v>
      </c>
      <c r="K204" s="17" t="str">
        <f t="shared" si="19"/>
        <v>OK</v>
      </c>
      <c r="L204" s="17" t="str">
        <f>IF('Data Sheet'!$B$9="NC-50","N/A","OK")</f>
        <v>OK</v>
      </c>
      <c r="M204" s="17" t="str">
        <f>IF('Data Sheet'!$B$9="NC-50","N/A","OK")</f>
        <v>OK</v>
      </c>
      <c r="N204" s="23" t="str">
        <f>IF(BO204&lt;&gt;"",
    IF(INT('Data Sheet'!$A$19)=INT('Data Sheet'!$B$19),
        --(INT('Data Sheet'!$A$19) &amp; "." &amp; BO204),
        IF(AND((--(INT('Data Sheet'!$A$19) &amp; "." &amp; BO204)&gt;=--('Data Sheet'!$A$19)), (--(INT('Data Sheet'!$A$19) &amp; "." &amp; BO204)&lt;=--('Data Sheet'!$B$19))),
            --(INT('Data Sheet'!$A$19) &amp; "." &amp; BO204),
            --(INT('Data Sheet'!$B$19) &amp; "." &amp; BO204)
        )
    ),
    IF(BN204&lt;&gt;"",
        IF(INT('Data Sheet'!$A$19)=INT('Data Sheet'!$B$19),
            --(INT('Data Sheet'!$A$19) &amp; "." &amp; LEFT(BN204,3)),
            IF(AND((--(INT('Data Sheet'!$A$19) &amp; "." &amp; LEFT(BN204,3))&gt;=--('Data Sheet'!$A$19)), (--(INT('Data Sheet'!$A$19) &amp; "." &amp; LEFT(BN204,3))&lt;=--('Data Sheet'!$B$19))),
                --(INT('Data Sheet'!$A$19) &amp; "." &amp; LEFT(BN204,3)),
                --(INT('Data Sheet'!$B$19) &amp; "." &amp; LEFT(BN204,3))
            )
        ),
        "OK"
    )
)</f>
        <v>OK</v>
      </c>
      <c r="O204" s="23" t="str">
        <f>IF(BP204&lt;&gt;"",
    IF(INT('Data Sheet'!$A$19)=INT('Data Sheet'!$B$19),
        --(INT('Data Sheet'!$A$19) &amp; "." &amp; BP204),
        IF(AND((--(INT('Data Sheet'!$A$19) &amp; "." &amp; BP204)&gt;=--('Data Sheet'!$A$19)), (--(INT('Data Sheet'!$A$19) &amp; "." &amp; BP204)&lt;=--('Data Sheet'!$B$19))),
            --(INT('Data Sheet'!$A$19) &amp; "." &amp; BP204),
            --(INT('Data Sheet'!$B$19) &amp; "." &amp; BP204)
        )
    ),
    IF(BN204&lt;&gt;"",
        IF(INT('Data Sheet'!$A$19)=INT('Data Sheet'!$B$19),
            --(INT('Data Sheet'!$A$19) &amp; "." &amp; RIGHT(BN204,3)),
            IF(AND((--(INT('Data Sheet'!$A$19) &amp; "." &amp; RIGHT(BN204,3))&gt;=--('Data Sheet'!$A$19)), (--(INT('Data Sheet'!$A$19) &amp; "." &amp; RIGHT(BN204,3))&lt;=--('Data Sheet'!$B$19))),
                --(INT('Data Sheet'!$A$19) &amp; "." &amp; RIGHT(BN204,3)),
                --(INT('Data Sheet'!$B$19) &amp; "." &amp; RIGHT(BN204,3))
            )
        ),
        "OK"
    )
)</f>
        <v>OK</v>
      </c>
      <c r="P204" s="23" t="str">
        <f>IF(BR204&lt;&gt;"",
    IF(INT('Data Sheet'!$A$19)=INT('Data Sheet'!$B$15),
        --(INT('Data Sheet'!$A$15) &amp; "." &amp; BR204),
        IF(AND((--(INT('Data Sheet'!$A$15) &amp; "." &amp; BR204)&gt;=--('Data Sheet'!$A$15)), (--(INT('Data Sheet'!$A$15) &amp; "." &amp; BR204)&lt;=--('Data Sheet'!$B$15))),
            --(INT('Data Sheet'!$A$15) &amp; "." &amp; BR204),
            --(INT('Data Sheet'!$B$15) &amp; "." &amp; BR204)
        )
    ),
    IF(BQ204&lt;&gt;"",
        IF(INT('Data Sheet'!$A$15)=INT('Data Sheet'!$B$15),
            --(INT('Data Sheet'!$A$15) &amp; "." &amp; LEFT(BQ204,3)),
            IF(AND((--(INT('Data Sheet'!$A$15) &amp; "." &amp; LEFT(BQ204,3))&gt;=--('Data Sheet'!$A$15)), (--(INT('Data Sheet'!$A$15) &amp; "." &amp; LEFT(BQ204,3))&lt;=--('Data Sheet'!$B$15))),
                --(INT('Data Sheet'!$A$15) &amp; "." &amp; LEFT(BQ204,3)),
                --(INT('Data Sheet'!$B$15) &amp; "." &amp; LEFT(BQ204,3))
            )
        ),
        "OK"
    )
)</f>
        <v>OK</v>
      </c>
      <c r="Q204" s="23" t="str">
        <f>IF(BS204&lt;&gt;"",
    IF(INT('Data Sheet'!$A$19)=INT('Data Sheet'!$B$15),
        --(INT('Data Sheet'!$A$15) &amp; "." &amp; BS204),
        IF(AND((--(INT('Data Sheet'!$A$15) &amp; "." &amp; BS204)&gt;=--('Data Sheet'!$A$15)), (--(INT('Data Sheet'!$A$15) &amp; "." &amp; BS204)&lt;=--('Data Sheet'!$B$15))),
            --(INT('Data Sheet'!$A$15) &amp; "." &amp; BS204),
            --(INT('Data Sheet'!$B$15) &amp; "." &amp; BS204)
        )
    ),
    IF(BQ204&lt;&gt;"",
        IF(INT('Data Sheet'!$A$15)=INT('Data Sheet'!$B$15),
            --(INT('Data Sheet'!$A$15) &amp; "." &amp; RIGHT(BQ204,3)),
            IF(AND((--(INT('Data Sheet'!$A$15) &amp; "." &amp; RIGHT(BQ204,3))&gt;=--('Data Sheet'!$A$15)), (--(INT('Data Sheet'!$A$15) &amp; "." &amp; RIGHT(BQ204,3))&lt;=--('Data Sheet'!$B$15))),
                --(INT('Data Sheet'!$A$15) &amp; "." &amp; RIGHT(BQ204,3)),
                --(INT('Data Sheet'!$B$15) &amp; "." &amp; RIGHT(BQ204,3))
            )
        ),
        "OK"
    )
)</f>
        <v>OK</v>
      </c>
      <c r="R204" s="20"/>
      <c r="S204" s="20"/>
      <c r="T204" s="20"/>
      <c r="U204" s="20"/>
      <c r="V204" s="20"/>
      <c r="W204" s="20"/>
      <c r="X204" s="20"/>
      <c r="Y204" s="20"/>
      <c r="Z204" s="20"/>
      <c r="AA204" s="55"/>
      <c r="AB204" s="55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1"/>
      <c r="AR204" s="21"/>
      <c r="AS204" s="21"/>
      <c r="AT204" s="21"/>
      <c r="AU204" s="21"/>
      <c r="AV204" s="21"/>
      <c r="AW204" s="22"/>
      <c r="AX204" s="99"/>
      <c r="AY204" s="20"/>
      <c r="AZ204" s="20"/>
      <c r="BA204" s="22"/>
      <c r="BC204" s="80"/>
      <c r="BD204" s="80"/>
      <c r="BE204" s="80"/>
      <c r="BF204" s="80"/>
      <c r="BG204" s="2" t="str">
        <f t="shared" si="21"/>
        <v/>
      </c>
      <c r="BH204" s="78">
        <f t="shared" si="20"/>
        <v>0</v>
      </c>
    </row>
    <row r="205" spans="2:60" x14ac:dyDescent="0.2">
      <c r="B205" s="14">
        <f t="shared" si="4"/>
        <v>197</v>
      </c>
      <c r="C205" s="15" t="str">
        <f>CONCATENATE('Data Sheet'!$B$8,'Data Sheet'!$G$2)</f>
        <v>" HWDP</v>
      </c>
      <c r="D205" s="95" t="str">
        <f t="shared" si="22"/>
        <v/>
      </c>
      <c r="E205" s="15" t="str">
        <f>IF('Sum HWDP'!$D$10="TH-Hill DS-1 Vol 3 CAT 2: Clean and Visual Ends only","N/A","OK")</f>
        <v>OK</v>
      </c>
      <c r="F205" s="15" t="str">
        <f>IF('Sum HWDP'!$D$10="TH-Hill DS-1 Vol 3 CAT 2: Clean and Visual Ends only","N/A","OK")</f>
        <v>OK</v>
      </c>
      <c r="G205" s="17"/>
      <c r="H205" s="17"/>
      <c r="I205" s="17" t="s">
        <v>51</v>
      </c>
      <c r="J205" s="17" t="str">
        <f t="shared" ref="J205:J268" si="23">IF(AP205="X", "MIN", "OK")</f>
        <v>OK</v>
      </c>
      <c r="K205" s="17" t="str">
        <f t="shared" ref="K205:K268" si="24">IF(AQ205="X", "MIN", "OK")</f>
        <v>OK</v>
      </c>
      <c r="L205" s="17" t="str">
        <f>IF('Data Sheet'!$B$9="NC-50","N/A","OK")</f>
        <v>OK</v>
      </c>
      <c r="M205" s="17" t="str">
        <f>IF('Data Sheet'!$B$9="NC-50","N/A","OK")</f>
        <v>OK</v>
      </c>
      <c r="N205" s="23" t="str">
        <f>IF(BO205&lt;&gt;"",
    IF(INT('Data Sheet'!$A$19)=INT('Data Sheet'!$B$19),
        --(INT('Data Sheet'!$A$19) &amp; "." &amp; BO205),
        IF(AND((--(INT('Data Sheet'!$A$19) &amp; "." &amp; BO205)&gt;=--('Data Sheet'!$A$19)), (--(INT('Data Sheet'!$A$19) &amp; "." &amp; BO205)&lt;=--('Data Sheet'!$B$19))),
            --(INT('Data Sheet'!$A$19) &amp; "." &amp; BO205),
            --(INT('Data Sheet'!$B$19) &amp; "." &amp; BO205)
        )
    ),
    IF(BN205&lt;&gt;"",
        IF(INT('Data Sheet'!$A$19)=INT('Data Sheet'!$B$19),
            --(INT('Data Sheet'!$A$19) &amp; "." &amp; LEFT(BN205,3)),
            IF(AND((--(INT('Data Sheet'!$A$19) &amp; "." &amp; LEFT(BN205,3))&gt;=--('Data Sheet'!$A$19)), (--(INT('Data Sheet'!$A$19) &amp; "." &amp; LEFT(BN205,3))&lt;=--('Data Sheet'!$B$19))),
                --(INT('Data Sheet'!$A$19) &amp; "." &amp; LEFT(BN205,3)),
                --(INT('Data Sheet'!$B$19) &amp; "." &amp; LEFT(BN205,3))
            )
        ),
        "OK"
    )
)</f>
        <v>OK</v>
      </c>
      <c r="O205" s="23" t="str">
        <f>IF(BP205&lt;&gt;"",
    IF(INT('Data Sheet'!$A$19)=INT('Data Sheet'!$B$19),
        --(INT('Data Sheet'!$A$19) &amp; "." &amp; BP205),
        IF(AND((--(INT('Data Sheet'!$A$19) &amp; "." &amp; BP205)&gt;=--('Data Sheet'!$A$19)), (--(INT('Data Sheet'!$A$19) &amp; "." &amp; BP205)&lt;=--('Data Sheet'!$B$19))),
            --(INT('Data Sheet'!$A$19) &amp; "." &amp; BP205),
            --(INT('Data Sheet'!$B$19) &amp; "." &amp; BP205)
        )
    ),
    IF(BN205&lt;&gt;"",
        IF(INT('Data Sheet'!$A$19)=INT('Data Sheet'!$B$19),
            --(INT('Data Sheet'!$A$19) &amp; "." &amp; RIGHT(BN205,3)),
            IF(AND((--(INT('Data Sheet'!$A$19) &amp; "." &amp; RIGHT(BN205,3))&gt;=--('Data Sheet'!$A$19)), (--(INT('Data Sheet'!$A$19) &amp; "." &amp; RIGHT(BN205,3))&lt;=--('Data Sheet'!$B$19))),
                --(INT('Data Sheet'!$A$19) &amp; "." &amp; RIGHT(BN205,3)),
                --(INT('Data Sheet'!$B$19) &amp; "." &amp; RIGHT(BN205,3))
            )
        ),
        "OK"
    )
)</f>
        <v>OK</v>
      </c>
      <c r="P205" s="23" t="str">
        <f>IF(BR205&lt;&gt;"",
    IF(INT('Data Sheet'!$A$19)=INT('Data Sheet'!$B$15),
        --(INT('Data Sheet'!$A$15) &amp; "." &amp; BR205),
        IF(AND((--(INT('Data Sheet'!$A$15) &amp; "." &amp; BR205)&gt;=--('Data Sheet'!$A$15)), (--(INT('Data Sheet'!$A$15) &amp; "." &amp; BR205)&lt;=--('Data Sheet'!$B$15))),
            --(INT('Data Sheet'!$A$15) &amp; "." &amp; BR205),
            --(INT('Data Sheet'!$B$15) &amp; "." &amp; BR205)
        )
    ),
    IF(BQ205&lt;&gt;"",
        IF(INT('Data Sheet'!$A$15)=INT('Data Sheet'!$B$15),
            --(INT('Data Sheet'!$A$15) &amp; "." &amp; LEFT(BQ205,3)),
            IF(AND((--(INT('Data Sheet'!$A$15) &amp; "." &amp; LEFT(BQ205,3))&gt;=--('Data Sheet'!$A$15)), (--(INT('Data Sheet'!$A$15) &amp; "." &amp; LEFT(BQ205,3))&lt;=--('Data Sheet'!$B$15))),
                --(INT('Data Sheet'!$A$15) &amp; "." &amp; LEFT(BQ205,3)),
                --(INT('Data Sheet'!$B$15) &amp; "." &amp; LEFT(BQ205,3))
            )
        ),
        "OK"
    )
)</f>
        <v>OK</v>
      </c>
      <c r="Q205" s="23" t="str">
        <f>IF(BS205&lt;&gt;"",
    IF(INT('Data Sheet'!$A$19)=INT('Data Sheet'!$B$15),
        --(INT('Data Sheet'!$A$15) &amp; "." &amp; BS205),
        IF(AND((--(INT('Data Sheet'!$A$15) &amp; "." &amp; BS205)&gt;=--('Data Sheet'!$A$15)), (--(INT('Data Sheet'!$A$15) &amp; "." &amp; BS205)&lt;=--('Data Sheet'!$B$15))),
            --(INT('Data Sheet'!$A$15) &amp; "." &amp; BS205),
            --(INT('Data Sheet'!$B$15) &amp; "." &amp; BS205)
        )
    ),
    IF(BQ205&lt;&gt;"",
        IF(INT('Data Sheet'!$A$15)=INT('Data Sheet'!$B$15),
            --(INT('Data Sheet'!$A$15) &amp; "." &amp; RIGHT(BQ205,3)),
            IF(AND((--(INT('Data Sheet'!$A$15) &amp; "." &amp; RIGHT(BQ205,3))&gt;=--('Data Sheet'!$A$15)), (--(INT('Data Sheet'!$A$15) &amp; "." &amp; RIGHT(BQ205,3))&lt;=--('Data Sheet'!$B$15))),
                --(INT('Data Sheet'!$A$15) &amp; "." &amp; RIGHT(BQ205,3)),
                --(INT('Data Sheet'!$B$15) &amp; "." &amp; RIGHT(BQ205,3))
            )
        ),
        "OK"
    )
)</f>
        <v>OK</v>
      </c>
      <c r="R205" s="20"/>
      <c r="S205" s="20"/>
      <c r="T205" s="20"/>
      <c r="U205" s="20"/>
      <c r="V205" s="20"/>
      <c r="W205" s="20"/>
      <c r="X205" s="20"/>
      <c r="Y205" s="20"/>
      <c r="Z205" s="20"/>
      <c r="AA205" s="55"/>
      <c r="AB205" s="55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1"/>
      <c r="AR205" s="21"/>
      <c r="AS205" s="21"/>
      <c r="AT205" s="21"/>
      <c r="AU205" s="21"/>
      <c r="AV205" s="21"/>
      <c r="AW205" s="22"/>
      <c r="AX205" s="99"/>
      <c r="AY205" s="20"/>
      <c r="AZ205" s="20"/>
      <c r="BA205" s="22"/>
      <c r="BC205" s="80"/>
      <c r="BD205" s="80"/>
      <c r="BE205" s="80"/>
      <c r="BF205" s="80"/>
      <c r="BG205" s="2" t="str">
        <f t="shared" si="21"/>
        <v/>
      </c>
      <c r="BH205" s="78">
        <f t="shared" si="20"/>
        <v>0</v>
      </c>
    </row>
    <row r="206" spans="2:60" x14ac:dyDescent="0.2">
      <c r="B206" s="14">
        <f t="shared" si="4"/>
        <v>198</v>
      </c>
      <c r="C206" s="15" t="str">
        <f>CONCATENATE('Data Sheet'!$B$8,'Data Sheet'!$G$2)</f>
        <v>" HWDP</v>
      </c>
      <c r="D206" s="95" t="str">
        <f t="shared" si="22"/>
        <v/>
      </c>
      <c r="E206" s="15" t="str">
        <f>IF('Sum HWDP'!$D$10="TH-Hill DS-1 Vol 3 CAT 2: Clean and Visual Ends only","N/A","OK")</f>
        <v>OK</v>
      </c>
      <c r="F206" s="15" t="str">
        <f>IF('Sum HWDP'!$D$10="TH-Hill DS-1 Vol 3 CAT 2: Clean and Visual Ends only","N/A","OK")</f>
        <v>OK</v>
      </c>
      <c r="G206" s="17"/>
      <c r="H206" s="17"/>
      <c r="I206" s="17" t="s">
        <v>51</v>
      </c>
      <c r="J206" s="17" t="str">
        <f t="shared" si="23"/>
        <v>OK</v>
      </c>
      <c r="K206" s="17" t="str">
        <f t="shared" si="24"/>
        <v>OK</v>
      </c>
      <c r="L206" s="17" t="str">
        <f>IF('Data Sheet'!$B$9="NC-50","N/A","OK")</f>
        <v>OK</v>
      </c>
      <c r="M206" s="17" t="str">
        <f>IF('Data Sheet'!$B$9="NC-50","N/A","OK")</f>
        <v>OK</v>
      </c>
      <c r="N206" s="23" t="str">
        <f>IF(BO206&lt;&gt;"",
    IF(INT('Data Sheet'!$A$19)=INT('Data Sheet'!$B$19),
        --(INT('Data Sheet'!$A$19) &amp; "." &amp; BO206),
        IF(AND((--(INT('Data Sheet'!$A$19) &amp; "." &amp; BO206)&gt;=--('Data Sheet'!$A$19)), (--(INT('Data Sheet'!$A$19) &amp; "." &amp; BO206)&lt;=--('Data Sheet'!$B$19))),
            --(INT('Data Sheet'!$A$19) &amp; "." &amp; BO206),
            --(INT('Data Sheet'!$B$19) &amp; "." &amp; BO206)
        )
    ),
    IF(BN206&lt;&gt;"",
        IF(INT('Data Sheet'!$A$19)=INT('Data Sheet'!$B$19),
            --(INT('Data Sheet'!$A$19) &amp; "." &amp; LEFT(BN206,3)),
            IF(AND((--(INT('Data Sheet'!$A$19) &amp; "." &amp; LEFT(BN206,3))&gt;=--('Data Sheet'!$A$19)), (--(INT('Data Sheet'!$A$19) &amp; "." &amp; LEFT(BN206,3))&lt;=--('Data Sheet'!$B$19))),
                --(INT('Data Sheet'!$A$19) &amp; "." &amp; LEFT(BN206,3)),
                --(INT('Data Sheet'!$B$19) &amp; "." &amp; LEFT(BN206,3))
            )
        ),
        "OK"
    )
)</f>
        <v>OK</v>
      </c>
      <c r="O206" s="23" t="str">
        <f>IF(BP206&lt;&gt;"",
    IF(INT('Data Sheet'!$A$19)=INT('Data Sheet'!$B$19),
        --(INT('Data Sheet'!$A$19) &amp; "." &amp; BP206),
        IF(AND((--(INT('Data Sheet'!$A$19) &amp; "." &amp; BP206)&gt;=--('Data Sheet'!$A$19)), (--(INT('Data Sheet'!$A$19) &amp; "." &amp; BP206)&lt;=--('Data Sheet'!$B$19))),
            --(INT('Data Sheet'!$A$19) &amp; "." &amp; BP206),
            --(INT('Data Sheet'!$B$19) &amp; "." &amp; BP206)
        )
    ),
    IF(BN206&lt;&gt;"",
        IF(INT('Data Sheet'!$A$19)=INT('Data Sheet'!$B$19),
            --(INT('Data Sheet'!$A$19) &amp; "." &amp; RIGHT(BN206,3)),
            IF(AND((--(INT('Data Sheet'!$A$19) &amp; "." &amp; RIGHT(BN206,3))&gt;=--('Data Sheet'!$A$19)), (--(INT('Data Sheet'!$A$19) &amp; "." &amp; RIGHT(BN206,3))&lt;=--('Data Sheet'!$B$19))),
                --(INT('Data Sheet'!$A$19) &amp; "." &amp; RIGHT(BN206,3)),
                --(INT('Data Sheet'!$B$19) &amp; "." &amp; RIGHT(BN206,3))
            )
        ),
        "OK"
    )
)</f>
        <v>OK</v>
      </c>
      <c r="P206" s="23" t="str">
        <f>IF(BR206&lt;&gt;"",
    IF(INT('Data Sheet'!$A$19)=INT('Data Sheet'!$B$15),
        --(INT('Data Sheet'!$A$15) &amp; "." &amp; BR206),
        IF(AND((--(INT('Data Sheet'!$A$15) &amp; "." &amp; BR206)&gt;=--('Data Sheet'!$A$15)), (--(INT('Data Sheet'!$A$15) &amp; "." &amp; BR206)&lt;=--('Data Sheet'!$B$15))),
            --(INT('Data Sheet'!$A$15) &amp; "." &amp; BR206),
            --(INT('Data Sheet'!$B$15) &amp; "." &amp; BR206)
        )
    ),
    IF(BQ206&lt;&gt;"",
        IF(INT('Data Sheet'!$A$15)=INT('Data Sheet'!$B$15),
            --(INT('Data Sheet'!$A$15) &amp; "." &amp; LEFT(BQ206,3)),
            IF(AND((--(INT('Data Sheet'!$A$15) &amp; "." &amp; LEFT(BQ206,3))&gt;=--('Data Sheet'!$A$15)), (--(INT('Data Sheet'!$A$15) &amp; "." &amp; LEFT(BQ206,3))&lt;=--('Data Sheet'!$B$15))),
                --(INT('Data Sheet'!$A$15) &amp; "." &amp; LEFT(BQ206,3)),
                --(INT('Data Sheet'!$B$15) &amp; "." &amp; LEFT(BQ206,3))
            )
        ),
        "OK"
    )
)</f>
        <v>OK</v>
      </c>
      <c r="Q206" s="23" t="str">
        <f>IF(BS206&lt;&gt;"",
    IF(INT('Data Sheet'!$A$19)=INT('Data Sheet'!$B$15),
        --(INT('Data Sheet'!$A$15) &amp; "." &amp; BS206),
        IF(AND((--(INT('Data Sheet'!$A$15) &amp; "." &amp; BS206)&gt;=--('Data Sheet'!$A$15)), (--(INT('Data Sheet'!$A$15) &amp; "." &amp; BS206)&lt;=--('Data Sheet'!$B$15))),
            --(INT('Data Sheet'!$A$15) &amp; "." &amp; BS206),
            --(INT('Data Sheet'!$B$15) &amp; "." &amp; BS206)
        )
    ),
    IF(BQ206&lt;&gt;"",
        IF(INT('Data Sheet'!$A$15)=INT('Data Sheet'!$B$15),
            --(INT('Data Sheet'!$A$15) &amp; "." &amp; RIGHT(BQ206,3)),
            IF(AND((--(INT('Data Sheet'!$A$15) &amp; "." &amp; RIGHT(BQ206,3))&gt;=--('Data Sheet'!$A$15)), (--(INT('Data Sheet'!$A$15) &amp; "." &amp; RIGHT(BQ206,3))&lt;=--('Data Sheet'!$B$15))),
                --(INT('Data Sheet'!$A$15) &amp; "." &amp; RIGHT(BQ206,3)),
                --(INT('Data Sheet'!$B$15) &amp; "." &amp; RIGHT(BQ206,3))
            )
        ),
        "OK"
    )
)</f>
        <v>OK</v>
      </c>
      <c r="R206" s="20"/>
      <c r="S206" s="20"/>
      <c r="T206" s="20"/>
      <c r="U206" s="20"/>
      <c r="V206" s="20"/>
      <c r="W206" s="20"/>
      <c r="X206" s="20"/>
      <c r="Y206" s="20"/>
      <c r="Z206" s="20"/>
      <c r="AA206" s="55"/>
      <c r="AB206" s="55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1"/>
      <c r="AR206" s="21"/>
      <c r="AS206" s="21"/>
      <c r="AT206" s="21"/>
      <c r="AU206" s="21"/>
      <c r="AV206" s="21"/>
      <c r="AW206" s="22"/>
      <c r="AX206" s="99"/>
      <c r="AY206" s="20"/>
      <c r="AZ206" s="20"/>
      <c r="BA206" s="22"/>
      <c r="BC206" s="80"/>
      <c r="BD206" s="80"/>
      <c r="BE206" s="80"/>
      <c r="BF206" s="80"/>
      <c r="BG206" s="2" t="str">
        <f t="shared" si="21"/>
        <v/>
      </c>
      <c r="BH206" s="78">
        <f t="shared" si="20"/>
        <v>0</v>
      </c>
    </row>
    <row r="207" spans="2:60" x14ac:dyDescent="0.2">
      <c r="B207" s="14">
        <f t="shared" ref="B207:B270" si="25">B206+1</f>
        <v>199</v>
      </c>
      <c r="C207" s="15" t="str">
        <f>CONCATENATE('Data Sheet'!$B$8,'Data Sheet'!$G$2)</f>
        <v>" HWDP</v>
      </c>
      <c r="D207" s="95" t="str">
        <f t="shared" si="22"/>
        <v/>
      </c>
      <c r="E207" s="15" t="str">
        <f>IF('Sum HWDP'!$D$10="TH-Hill DS-1 Vol 3 CAT 2: Clean and Visual Ends only","N/A","OK")</f>
        <v>OK</v>
      </c>
      <c r="F207" s="15" t="str">
        <f>IF('Sum HWDP'!$D$10="TH-Hill DS-1 Vol 3 CAT 2: Clean and Visual Ends only","N/A","OK")</f>
        <v>OK</v>
      </c>
      <c r="G207" s="17"/>
      <c r="H207" s="17"/>
      <c r="I207" s="17" t="s">
        <v>51</v>
      </c>
      <c r="J207" s="17" t="str">
        <f t="shared" si="23"/>
        <v>OK</v>
      </c>
      <c r="K207" s="17" t="str">
        <f t="shared" si="24"/>
        <v>OK</v>
      </c>
      <c r="L207" s="17" t="str">
        <f>IF('Data Sheet'!$B$9="NC-50","N/A","OK")</f>
        <v>OK</v>
      </c>
      <c r="M207" s="17" t="str">
        <f>IF('Data Sheet'!$B$9="NC-50","N/A","OK")</f>
        <v>OK</v>
      </c>
      <c r="N207" s="23" t="str">
        <f>IF(BO207&lt;&gt;"",
    IF(INT('Data Sheet'!$A$19)=INT('Data Sheet'!$B$19),
        --(INT('Data Sheet'!$A$19) &amp; "." &amp; BO207),
        IF(AND((--(INT('Data Sheet'!$A$19) &amp; "." &amp; BO207)&gt;=--('Data Sheet'!$A$19)), (--(INT('Data Sheet'!$A$19) &amp; "." &amp; BO207)&lt;=--('Data Sheet'!$B$19))),
            --(INT('Data Sheet'!$A$19) &amp; "." &amp; BO207),
            --(INT('Data Sheet'!$B$19) &amp; "." &amp; BO207)
        )
    ),
    IF(BN207&lt;&gt;"",
        IF(INT('Data Sheet'!$A$19)=INT('Data Sheet'!$B$19),
            --(INT('Data Sheet'!$A$19) &amp; "." &amp; LEFT(BN207,3)),
            IF(AND((--(INT('Data Sheet'!$A$19) &amp; "." &amp; LEFT(BN207,3))&gt;=--('Data Sheet'!$A$19)), (--(INT('Data Sheet'!$A$19) &amp; "." &amp; LEFT(BN207,3))&lt;=--('Data Sheet'!$B$19))),
                --(INT('Data Sheet'!$A$19) &amp; "." &amp; LEFT(BN207,3)),
                --(INT('Data Sheet'!$B$19) &amp; "." &amp; LEFT(BN207,3))
            )
        ),
        "OK"
    )
)</f>
        <v>OK</v>
      </c>
      <c r="O207" s="23" t="str">
        <f>IF(BP207&lt;&gt;"",
    IF(INT('Data Sheet'!$A$19)=INT('Data Sheet'!$B$19),
        --(INT('Data Sheet'!$A$19) &amp; "." &amp; BP207),
        IF(AND((--(INT('Data Sheet'!$A$19) &amp; "." &amp; BP207)&gt;=--('Data Sheet'!$A$19)), (--(INT('Data Sheet'!$A$19) &amp; "." &amp; BP207)&lt;=--('Data Sheet'!$B$19))),
            --(INT('Data Sheet'!$A$19) &amp; "." &amp; BP207),
            --(INT('Data Sheet'!$B$19) &amp; "." &amp; BP207)
        )
    ),
    IF(BN207&lt;&gt;"",
        IF(INT('Data Sheet'!$A$19)=INT('Data Sheet'!$B$19),
            --(INT('Data Sheet'!$A$19) &amp; "." &amp; RIGHT(BN207,3)),
            IF(AND((--(INT('Data Sheet'!$A$19) &amp; "." &amp; RIGHT(BN207,3))&gt;=--('Data Sheet'!$A$19)), (--(INT('Data Sheet'!$A$19) &amp; "." &amp; RIGHT(BN207,3))&lt;=--('Data Sheet'!$B$19))),
                --(INT('Data Sheet'!$A$19) &amp; "." &amp; RIGHT(BN207,3)),
                --(INT('Data Sheet'!$B$19) &amp; "." &amp; RIGHT(BN207,3))
            )
        ),
        "OK"
    )
)</f>
        <v>OK</v>
      </c>
      <c r="P207" s="23" t="str">
        <f>IF(BR207&lt;&gt;"",
    IF(INT('Data Sheet'!$A$19)=INT('Data Sheet'!$B$15),
        --(INT('Data Sheet'!$A$15) &amp; "." &amp; BR207),
        IF(AND((--(INT('Data Sheet'!$A$15) &amp; "." &amp; BR207)&gt;=--('Data Sheet'!$A$15)), (--(INT('Data Sheet'!$A$15) &amp; "." &amp; BR207)&lt;=--('Data Sheet'!$B$15))),
            --(INT('Data Sheet'!$A$15) &amp; "." &amp; BR207),
            --(INT('Data Sheet'!$B$15) &amp; "." &amp; BR207)
        )
    ),
    IF(BQ207&lt;&gt;"",
        IF(INT('Data Sheet'!$A$15)=INT('Data Sheet'!$B$15),
            --(INT('Data Sheet'!$A$15) &amp; "." &amp; LEFT(BQ207,3)),
            IF(AND((--(INT('Data Sheet'!$A$15) &amp; "." &amp; LEFT(BQ207,3))&gt;=--('Data Sheet'!$A$15)), (--(INT('Data Sheet'!$A$15) &amp; "." &amp; LEFT(BQ207,3))&lt;=--('Data Sheet'!$B$15))),
                --(INT('Data Sheet'!$A$15) &amp; "." &amp; LEFT(BQ207,3)),
                --(INT('Data Sheet'!$B$15) &amp; "." &amp; LEFT(BQ207,3))
            )
        ),
        "OK"
    )
)</f>
        <v>OK</v>
      </c>
      <c r="Q207" s="23" t="str">
        <f>IF(BS207&lt;&gt;"",
    IF(INT('Data Sheet'!$A$19)=INT('Data Sheet'!$B$15),
        --(INT('Data Sheet'!$A$15) &amp; "." &amp; BS207),
        IF(AND((--(INT('Data Sheet'!$A$15) &amp; "." &amp; BS207)&gt;=--('Data Sheet'!$A$15)), (--(INT('Data Sheet'!$A$15) &amp; "." &amp; BS207)&lt;=--('Data Sheet'!$B$15))),
            --(INT('Data Sheet'!$A$15) &amp; "." &amp; BS207),
            --(INT('Data Sheet'!$B$15) &amp; "." &amp; BS207)
        )
    ),
    IF(BQ207&lt;&gt;"",
        IF(INT('Data Sheet'!$A$15)=INT('Data Sheet'!$B$15),
            --(INT('Data Sheet'!$A$15) &amp; "." &amp; RIGHT(BQ207,3)),
            IF(AND((--(INT('Data Sheet'!$A$15) &amp; "." &amp; RIGHT(BQ207,3))&gt;=--('Data Sheet'!$A$15)), (--(INT('Data Sheet'!$A$15) &amp; "." &amp; RIGHT(BQ207,3))&lt;=--('Data Sheet'!$B$15))),
                --(INT('Data Sheet'!$A$15) &amp; "." &amp; RIGHT(BQ207,3)),
                --(INT('Data Sheet'!$B$15) &amp; "." &amp; RIGHT(BQ207,3))
            )
        ),
        "OK"
    )
)</f>
        <v>OK</v>
      </c>
      <c r="R207" s="20"/>
      <c r="S207" s="20"/>
      <c r="T207" s="20"/>
      <c r="U207" s="20"/>
      <c r="V207" s="20"/>
      <c r="W207" s="20"/>
      <c r="X207" s="20"/>
      <c r="Y207" s="20"/>
      <c r="Z207" s="20"/>
      <c r="AA207" s="55"/>
      <c r="AB207" s="55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1"/>
      <c r="AR207" s="21"/>
      <c r="AS207" s="21"/>
      <c r="AT207" s="21"/>
      <c r="AU207" s="21"/>
      <c r="AV207" s="21"/>
      <c r="AW207" s="22"/>
      <c r="AX207" s="99"/>
      <c r="AY207" s="20"/>
      <c r="AZ207" s="20"/>
      <c r="BA207" s="22"/>
      <c r="BC207" s="80"/>
      <c r="BD207" s="80"/>
      <c r="BE207" s="80"/>
      <c r="BF207" s="80"/>
      <c r="BG207" s="2" t="str">
        <f t="shared" si="21"/>
        <v/>
      </c>
      <c r="BH207" s="78">
        <f t="shared" si="20"/>
        <v>0</v>
      </c>
    </row>
    <row r="208" spans="2:60" x14ac:dyDescent="0.2">
      <c r="B208" s="14">
        <f t="shared" si="25"/>
        <v>200</v>
      </c>
      <c r="C208" s="15" t="str">
        <f>CONCATENATE('Data Sheet'!$B$8,'Data Sheet'!$G$2)</f>
        <v>" HWDP</v>
      </c>
      <c r="D208" s="95" t="str">
        <f t="shared" si="22"/>
        <v/>
      </c>
      <c r="E208" s="15" t="str">
        <f>IF('Sum HWDP'!$D$10="TH-Hill DS-1 Vol 3 CAT 2: Clean and Visual Ends only","N/A","OK")</f>
        <v>OK</v>
      </c>
      <c r="F208" s="15" t="str">
        <f>IF('Sum HWDP'!$D$10="TH-Hill DS-1 Vol 3 CAT 2: Clean and Visual Ends only","N/A","OK")</f>
        <v>OK</v>
      </c>
      <c r="G208" s="17"/>
      <c r="H208" s="17"/>
      <c r="I208" s="17" t="s">
        <v>51</v>
      </c>
      <c r="J208" s="17" t="str">
        <f t="shared" si="23"/>
        <v>OK</v>
      </c>
      <c r="K208" s="17" t="str">
        <f t="shared" si="24"/>
        <v>OK</v>
      </c>
      <c r="L208" s="17" t="str">
        <f>IF('Data Sheet'!$B$9="NC-50","N/A","OK")</f>
        <v>OK</v>
      </c>
      <c r="M208" s="17" t="str">
        <f>IF('Data Sheet'!$B$9="NC-50","N/A","OK")</f>
        <v>OK</v>
      </c>
      <c r="N208" s="23" t="str">
        <f>IF(BO208&lt;&gt;"",
    IF(INT('Data Sheet'!$A$19)=INT('Data Sheet'!$B$19),
        --(INT('Data Sheet'!$A$19) &amp; "." &amp; BO208),
        IF(AND((--(INT('Data Sheet'!$A$19) &amp; "." &amp; BO208)&gt;=--('Data Sheet'!$A$19)), (--(INT('Data Sheet'!$A$19) &amp; "." &amp; BO208)&lt;=--('Data Sheet'!$B$19))),
            --(INT('Data Sheet'!$A$19) &amp; "." &amp; BO208),
            --(INT('Data Sheet'!$B$19) &amp; "." &amp; BO208)
        )
    ),
    IF(BN208&lt;&gt;"",
        IF(INT('Data Sheet'!$A$19)=INT('Data Sheet'!$B$19),
            --(INT('Data Sheet'!$A$19) &amp; "." &amp; LEFT(BN208,3)),
            IF(AND((--(INT('Data Sheet'!$A$19) &amp; "." &amp; LEFT(BN208,3))&gt;=--('Data Sheet'!$A$19)), (--(INT('Data Sheet'!$A$19) &amp; "." &amp; LEFT(BN208,3))&lt;=--('Data Sheet'!$B$19))),
                --(INT('Data Sheet'!$A$19) &amp; "." &amp; LEFT(BN208,3)),
                --(INT('Data Sheet'!$B$19) &amp; "." &amp; LEFT(BN208,3))
            )
        ),
        "OK"
    )
)</f>
        <v>OK</v>
      </c>
      <c r="O208" s="23" t="str">
        <f>IF(BP208&lt;&gt;"",
    IF(INT('Data Sheet'!$A$19)=INT('Data Sheet'!$B$19),
        --(INT('Data Sheet'!$A$19) &amp; "." &amp; BP208),
        IF(AND((--(INT('Data Sheet'!$A$19) &amp; "." &amp; BP208)&gt;=--('Data Sheet'!$A$19)), (--(INT('Data Sheet'!$A$19) &amp; "." &amp; BP208)&lt;=--('Data Sheet'!$B$19))),
            --(INT('Data Sheet'!$A$19) &amp; "." &amp; BP208),
            --(INT('Data Sheet'!$B$19) &amp; "." &amp; BP208)
        )
    ),
    IF(BN208&lt;&gt;"",
        IF(INT('Data Sheet'!$A$19)=INT('Data Sheet'!$B$19),
            --(INT('Data Sheet'!$A$19) &amp; "." &amp; RIGHT(BN208,3)),
            IF(AND((--(INT('Data Sheet'!$A$19) &amp; "." &amp; RIGHT(BN208,3))&gt;=--('Data Sheet'!$A$19)), (--(INT('Data Sheet'!$A$19) &amp; "." &amp; RIGHT(BN208,3))&lt;=--('Data Sheet'!$B$19))),
                --(INT('Data Sheet'!$A$19) &amp; "." &amp; RIGHT(BN208,3)),
                --(INT('Data Sheet'!$B$19) &amp; "." &amp; RIGHT(BN208,3))
            )
        ),
        "OK"
    )
)</f>
        <v>OK</v>
      </c>
      <c r="P208" s="23" t="str">
        <f>IF(BR208&lt;&gt;"",
    IF(INT('Data Sheet'!$A$19)=INT('Data Sheet'!$B$15),
        --(INT('Data Sheet'!$A$15) &amp; "." &amp; BR208),
        IF(AND((--(INT('Data Sheet'!$A$15) &amp; "." &amp; BR208)&gt;=--('Data Sheet'!$A$15)), (--(INT('Data Sheet'!$A$15) &amp; "." &amp; BR208)&lt;=--('Data Sheet'!$B$15))),
            --(INT('Data Sheet'!$A$15) &amp; "." &amp; BR208),
            --(INT('Data Sheet'!$B$15) &amp; "." &amp; BR208)
        )
    ),
    IF(BQ208&lt;&gt;"",
        IF(INT('Data Sheet'!$A$15)=INT('Data Sheet'!$B$15),
            --(INT('Data Sheet'!$A$15) &amp; "." &amp; LEFT(BQ208,3)),
            IF(AND((--(INT('Data Sheet'!$A$15) &amp; "." &amp; LEFT(BQ208,3))&gt;=--('Data Sheet'!$A$15)), (--(INT('Data Sheet'!$A$15) &amp; "." &amp; LEFT(BQ208,3))&lt;=--('Data Sheet'!$B$15))),
                --(INT('Data Sheet'!$A$15) &amp; "." &amp; LEFT(BQ208,3)),
                --(INT('Data Sheet'!$B$15) &amp; "." &amp; LEFT(BQ208,3))
            )
        ),
        "OK"
    )
)</f>
        <v>OK</v>
      </c>
      <c r="Q208" s="23" t="str">
        <f>IF(BS208&lt;&gt;"",
    IF(INT('Data Sheet'!$A$19)=INT('Data Sheet'!$B$15),
        --(INT('Data Sheet'!$A$15) &amp; "." &amp; BS208),
        IF(AND((--(INT('Data Sheet'!$A$15) &amp; "." &amp; BS208)&gt;=--('Data Sheet'!$A$15)), (--(INT('Data Sheet'!$A$15) &amp; "." &amp; BS208)&lt;=--('Data Sheet'!$B$15))),
            --(INT('Data Sheet'!$A$15) &amp; "." &amp; BS208),
            --(INT('Data Sheet'!$B$15) &amp; "." &amp; BS208)
        )
    ),
    IF(BQ208&lt;&gt;"",
        IF(INT('Data Sheet'!$A$15)=INT('Data Sheet'!$B$15),
            --(INT('Data Sheet'!$A$15) &amp; "." &amp; RIGHT(BQ208,3)),
            IF(AND((--(INT('Data Sheet'!$A$15) &amp; "." &amp; RIGHT(BQ208,3))&gt;=--('Data Sheet'!$A$15)), (--(INT('Data Sheet'!$A$15) &amp; "." &amp; RIGHT(BQ208,3))&lt;=--('Data Sheet'!$B$15))),
                --(INT('Data Sheet'!$A$15) &amp; "." &amp; RIGHT(BQ208,3)),
                --(INT('Data Sheet'!$B$15) &amp; "." &amp; RIGHT(BQ208,3))
            )
        ),
        "OK"
    )
)</f>
        <v>OK</v>
      </c>
      <c r="R208" s="20"/>
      <c r="S208" s="20"/>
      <c r="T208" s="20"/>
      <c r="U208" s="20"/>
      <c r="V208" s="20"/>
      <c r="W208" s="20"/>
      <c r="X208" s="20"/>
      <c r="Y208" s="20"/>
      <c r="Z208" s="20"/>
      <c r="AA208" s="55"/>
      <c r="AB208" s="55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1"/>
      <c r="AR208" s="21"/>
      <c r="AS208" s="21"/>
      <c r="AT208" s="21"/>
      <c r="AU208" s="21"/>
      <c r="AV208" s="21"/>
      <c r="AW208" s="22"/>
      <c r="AX208" s="99"/>
      <c r="AY208" s="20"/>
      <c r="AZ208" s="20"/>
      <c r="BA208" s="22"/>
      <c r="BC208" s="80"/>
      <c r="BD208" s="80"/>
      <c r="BE208" s="80"/>
      <c r="BF208" s="80"/>
      <c r="BG208" s="2" t="str">
        <f t="shared" si="21"/>
        <v/>
      </c>
      <c r="BH208" s="78">
        <f t="shared" si="20"/>
        <v>0</v>
      </c>
    </row>
    <row r="209" spans="2:60" x14ac:dyDescent="0.2">
      <c r="B209" s="14">
        <f t="shared" si="25"/>
        <v>201</v>
      </c>
      <c r="C209" s="15" t="str">
        <f>CONCATENATE('Data Sheet'!$B$8,'Data Sheet'!$G$2)</f>
        <v>" HWDP</v>
      </c>
      <c r="D209" s="95" t="str">
        <f t="shared" si="22"/>
        <v/>
      </c>
      <c r="E209" s="15" t="str">
        <f>IF('Sum HWDP'!$D$10="TH-Hill DS-1 Vol 3 CAT 2: Clean and Visual Ends only","N/A","OK")</f>
        <v>OK</v>
      </c>
      <c r="F209" s="15" t="str">
        <f>IF('Sum HWDP'!$D$10="TH-Hill DS-1 Vol 3 CAT 2: Clean and Visual Ends only","N/A","OK")</f>
        <v>OK</v>
      </c>
      <c r="G209" s="17"/>
      <c r="H209" s="17"/>
      <c r="I209" s="17" t="s">
        <v>51</v>
      </c>
      <c r="J209" s="17" t="str">
        <f t="shared" si="23"/>
        <v>OK</v>
      </c>
      <c r="K209" s="17" t="str">
        <f t="shared" si="24"/>
        <v>OK</v>
      </c>
      <c r="L209" s="17" t="str">
        <f>IF('Data Sheet'!$B$9="NC-50","N/A","OK")</f>
        <v>OK</v>
      </c>
      <c r="M209" s="17" t="str">
        <f>IF('Data Sheet'!$B$9="NC-50","N/A","OK")</f>
        <v>OK</v>
      </c>
      <c r="N209" s="23" t="str">
        <f>IF(BO209&lt;&gt;"",
    IF(INT('Data Sheet'!$A$19)=INT('Data Sheet'!$B$19),
        --(INT('Data Sheet'!$A$19) &amp; "." &amp; BO209),
        IF(AND((--(INT('Data Sheet'!$A$19) &amp; "." &amp; BO209)&gt;=--('Data Sheet'!$A$19)), (--(INT('Data Sheet'!$A$19) &amp; "." &amp; BO209)&lt;=--('Data Sheet'!$B$19))),
            --(INT('Data Sheet'!$A$19) &amp; "." &amp; BO209),
            --(INT('Data Sheet'!$B$19) &amp; "." &amp; BO209)
        )
    ),
    IF(BN209&lt;&gt;"",
        IF(INT('Data Sheet'!$A$19)=INT('Data Sheet'!$B$19),
            --(INT('Data Sheet'!$A$19) &amp; "." &amp; LEFT(BN209,3)),
            IF(AND((--(INT('Data Sheet'!$A$19) &amp; "." &amp; LEFT(BN209,3))&gt;=--('Data Sheet'!$A$19)), (--(INT('Data Sheet'!$A$19) &amp; "." &amp; LEFT(BN209,3))&lt;=--('Data Sheet'!$B$19))),
                --(INT('Data Sheet'!$A$19) &amp; "." &amp; LEFT(BN209,3)),
                --(INT('Data Sheet'!$B$19) &amp; "." &amp; LEFT(BN209,3))
            )
        ),
        "OK"
    )
)</f>
        <v>OK</v>
      </c>
      <c r="O209" s="23" t="str">
        <f>IF(BP209&lt;&gt;"",
    IF(INT('Data Sheet'!$A$19)=INT('Data Sheet'!$B$19),
        --(INT('Data Sheet'!$A$19) &amp; "." &amp; BP209),
        IF(AND((--(INT('Data Sheet'!$A$19) &amp; "." &amp; BP209)&gt;=--('Data Sheet'!$A$19)), (--(INT('Data Sheet'!$A$19) &amp; "." &amp; BP209)&lt;=--('Data Sheet'!$B$19))),
            --(INT('Data Sheet'!$A$19) &amp; "." &amp; BP209),
            --(INT('Data Sheet'!$B$19) &amp; "." &amp; BP209)
        )
    ),
    IF(BN209&lt;&gt;"",
        IF(INT('Data Sheet'!$A$19)=INT('Data Sheet'!$B$19),
            --(INT('Data Sheet'!$A$19) &amp; "." &amp; RIGHT(BN209,3)),
            IF(AND((--(INT('Data Sheet'!$A$19) &amp; "." &amp; RIGHT(BN209,3))&gt;=--('Data Sheet'!$A$19)), (--(INT('Data Sheet'!$A$19) &amp; "." &amp; RIGHT(BN209,3))&lt;=--('Data Sheet'!$B$19))),
                --(INT('Data Sheet'!$A$19) &amp; "." &amp; RIGHT(BN209,3)),
                --(INT('Data Sheet'!$B$19) &amp; "." &amp; RIGHT(BN209,3))
            )
        ),
        "OK"
    )
)</f>
        <v>OK</v>
      </c>
      <c r="P209" s="23" t="str">
        <f>IF(BR209&lt;&gt;"",
    IF(INT('Data Sheet'!$A$19)=INT('Data Sheet'!$B$15),
        --(INT('Data Sheet'!$A$15) &amp; "." &amp; BR209),
        IF(AND((--(INT('Data Sheet'!$A$15) &amp; "." &amp; BR209)&gt;=--('Data Sheet'!$A$15)), (--(INT('Data Sheet'!$A$15) &amp; "." &amp; BR209)&lt;=--('Data Sheet'!$B$15))),
            --(INT('Data Sheet'!$A$15) &amp; "." &amp; BR209),
            --(INT('Data Sheet'!$B$15) &amp; "." &amp; BR209)
        )
    ),
    IF(BQ209&lt;&gt;"",
        IF(INT('Data Sheet'!$A$15)=INT('Data Sheet'!$B$15),
            --(INT('Data Sheet'!$A$15) &amp; "." &amp; LEFT(BQ209,3)),
            IF(AND((--(INT('Data Sheet'!$A$15) &amp; "." &amp; LEFT(BQ209,3))&gt;=--('Data Sheet'!$A$15)), (--(INT('Data Sheet'!$A$15) &amp; "." &amp; LEFT(BQ209,3))&lt;=--('Data Sheet'!$B$15))),
                --(INT('Data Sheet'!$A$15) &amp; "." &amp; LEFT(BQ209,3)),
                --(INT('Data Sheet'!$B$15) &amp; "." &amp; LEFT(BQ209,3))
            )
        ),
        "OK"
    )
)</f>
        <v>OK</v>
      </c>
      <c r="Q209" s="23" t="str">
        <f>IF(BS209&lt;&gt;"",
    IF(INT('Data Sheet'!$A$19)=INT('Data Sheet'!$B$15),
        --(INT('Data Sheet'!$A$15) &amp; "." &amp; BS209),
        IF(AND((--(INT('Data Sheet'!$A$15) &amp; "." &amp; BS209)&gt;=--('Data Sheet'!$A$15)), (--(INT('Data Sheet'!$A$15) &amp; "." &amp; BS209)&lt;=--('Data Sheet'!$B$15))),
            --(INT('Data Sheet'!$A$15) &amp; "." &amp; BS209),
            --(INT('Data Sheet'!$B$15) &amp; "." &amp; BS209)
        )
    ),
    IF(BQ209&lt;&gt;"",
        IF(INT('Data Sheet'!$A$15)=INT('Data Sheet'!$B$15),
            --(INT('Data Sheet'!$A$15) &amp; "." &amp; RIGHT(BQ209,3)),
            IF(AND((--(INT('Data Sheet'!$A$15) &amp; "." &amp; RIGHT(BQ209,3))&gt;=--('Data Sheet'!$A$15)), (--(INT('Data Sheet'!$A$15) &amp; "." &amp; RIGHT(BQ209,3))&lt;=--('Data Sheet'!$B$15))),
                --(INT('Data Sheet'!$A$15) &amp; "." &amp; RIGHT(BQ209,3)),
                --(INT('Data Sheet'!$B$15) &amp; "." &amp; RIGHT(BQ209,3))
            )
        ),
        "OK"
    )
)</f>
        <v>OK</v>
      </c>
      <c r="R209" s="20"/>
      <c r="S209" s="20"/>
      <c r="T209" s="20"/>
      <c r="U209" s="20"/>
      <c r="V209" s="20"/>
      <c r="W209" s="20"/>
      <c r="X209" s="20"/>
      <c r="Y209" s="20"/>
      <c r="Z209" s="20"/>
      <c r="AA209" s="55"/>
      <c r="AB209" s="55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1"/>
      <c r="AR209" s="21"/>
      <c r="AS209" s="21"/>
      <c r="AT209" s="21"/>
      <c r="AU209" s="21"/>
      <c r="AV209" s="21"/>
      <c r="AW209" s="22"/>
      <c r="AX209" s="99"/>
      <c r="AY209" s="20"/>
      <c r="AZ209" s="20"/>
      <c r="BA209" s="22"/>
      <c r="BC209" s="80"/>
      <c r="BD209" s="80"/>
      <c r="BE209" s="80"/>
      <c r="BF209" s="80"/>
      <c r="BG209" s="2" t="str">
        <f t="shared" si="21"/>
        <v/>
      </c>
      <c r="BH209" s="78">
        <f t="shared" si="20"/>
        <v>0</v>
      </c>
    </row>
    <row r="210" spans="2:60" x14ac:dyDescent="0.2">
      <c r="B210" s="14">
        <f t="shared" si="25"/>
        <v>202</v>
      </c>
      <c r="C210" s="15" t="str">
        <f>CONCATENATE('Data Sheet'!$B$8,'Data Sheet'!$G$2)</f>
        <v>" HWDP</v>
      </c>
      <c r="D210" s="95" t="str">
        <f t="shared" si="22"/>
        <v/>
      </c>
      <c r="E210" s="15" t="str">
        <f>IF('Sum HWDP'!$D$10="TH-Hill DS-1 Vol 3 CAT 2: Clean and Visual Ends only","N/A","OK")</f>
        <v>OK</v>
      </c>
      <c r="F210" s="15" t="str">
        <f>IF('Sum HWDP'!$D$10="TH-Hill DS-1 Vol 3 CAT 2: Clean and Visual Ends only","N/A","OK")</f>
        <v>OK</v>
      </c>
      <c r="G210" s="17"/>
      <c r="H210" s="17"/>
      <c r="I210" s="17" t="s">
        <v>51</v>
      </c>
      <c r="J210" s="17" t="str">
        <f t="shared" si="23"/>
        <v>OK</v>
      </c>
      <c r="K210" s="17" t="str">
        <f t="shared" si="24"/>
        <v>OK</v>
      </c>
      <c r="L210" s="17" t="str">
        <f>IF('Data Sheet'!$B$9="NC-50","N/A","OK")</f>
        <v>OK</v>
      </c>
      <c r="M210" s="17" t="str">
        <f>IF('Data Sheet'!$B$9="NC-50","N/A","OK")</f>
        <v>OK</v>
      </c>
      <c r="N210" s="23" t="str">
        <f>IF(BO210&lt;&gt;"",
    IF(INT('Data Sheet'!$A$19)=INT('Data Sheet'!$B$19),
        --(INT('Data Sheet'!$A$19) &amp; "." &amp; BO210),
        IF(AND((--(INT('Data Sheet'!$A$19) &amp; "." &amp; BO210)&gt;=--('Data Sheet'!$A$19)), (--(INT('Data Sheet'!$A$19) &amp; "." &amp; BO210)&lt;=--('Data Sheet'!$B$19))),
            --(INT('Data Sheet'!$A$19) &amp; "." &amp; BO210),
            --(INT('Data Sheet'!$B$19) &amp; "." &amp; BO210)
        )
    ),
    IF(BN210&lt;&gt;"",
        IF(INT('Data Sheet'!$A$19)=INT('Data Sheet'!$B$19),
            --(INT('Data Sheet'!$A$19) &amp; "." &amp; LEFT(BN210,3)),
            IF(AND((--(INT('Data Sheet'!$A$19) &amp; "." &amp; LEFT(BN210,3))&gt;=--('Data Sheet'!$A$19)), (--(INT('Data Sheet'!$A$19) &amp; "." &amp; LEFT(BN210,3))&lt;=--('Data Sheet'!$B$19))),
                --(INT('Data Sheet'!$A$19) &amp; "." &amp; LEFT(BN210,3)),
                --(INT('Data Sheet'!$B$19) &amp; "." &amp; LEFT(BN210,3))
            )
        ),
        "OK"
    )
)</f>
        <v>OK</v>
      </c>
      <c r="O210" s="23" t="str">
        <f>IF(BP210&lt;&gt;"",
    IF(INT('Data Sheet'!$A$19)=INT('Data Sheet'!$B$19),
        --(INT('Data Sheet'!$A$19) &amp; "." &amp; BP210),
        IF(AND((--(INT('Data Sheet'!$A$19) &amp; "." &amp; BP210)&gt;=--('Data Sheet'!$A$19)), (--(INT('Data Sheet'!$A$19) &amp; "." &amp; BP210)&lt;=--('Data Sheet'!$B$19))),
            --(INT('Data Sheet'!$A$19) &amp; "." &amp; BP210),
            --(INT('Data Sheet'!$B$19) &amp; "." &amp; BP210)
        )
    ),
    IF(BN210&lt;&gt;"",
        IF(INT('Data Sheet'!$A$19)=INT('Data Sheet'!$B$19),
            --(INT('Data Sheet'!$A$19) &amp; "." &amp; RIGHT(BN210,3)),
            IF(AND((--(INT('Data Sheet'!$A$19) &amp; "." &amp; RIGHT(BN210,3))&gt;=--('Data Sheet'!$A$19)), (--(INT('Data Sheet'!$A$19) &amp; "." &amp; RIGHT(BN210,3))&lt;=--('Data Sheet'!$B$19))),
                --(INT('Data Sheet'!$A$19) &amp; "." &amp; RIGHT(BN210,3)),
                --(INT('Data Sheet'!$B$19) &amp; "." &amp; RIGHT(BN210,3))
            )
        ),
        "OK"
    )
)</f>
        <v>OK</v>
      </c>
      <c r="P210" s="23" t="str">
        <f>IF(BR210&lt;&gt;"",
    IF(INT('Data Sheet'!$A$19)=INT('Data Sheet'!$B$15),
        --(INT('Data Sheet'!$A$15) &amp; "." &amp; BR210),
        IF(AND((--(INT('Data Sheet'!$A$15) &amp; "." &amp; BR210)&gt;=--('Data Sheet'!$A$15)), (--(INT('Data Sheet'!$A$15) &amp; "." &amp; BR210)&lt;=--('Data Sheet'!$B$15))),
            --(INT('Data Sheet'!$A$15) &amp; "." &amp; BR210),
            --(INT('Data Sheet'!$B$15) &amp; "." &amp; BR210)
        )
    ),
    IF(BQ210&lt;&gt;"",
        IF(INT('Data Sheet'!$A$15)=INT('Data Sheet'!$B$15),
            --(INT('Data Sheet'!$A$15) &amp; "." &amp; LEFT(BQ210,3)),
            IF(AND((--(INT('Data Sheet'!$A$15) &amp; "." &amp; LEFT(BQ210,3))&gt;=--('Data Sheet'!$A$15)), (--(INT('Data Sheet'!$A$15) &amp; "." &amp; LEFT(BQ210,3))&lt;=--('Data Sheet'!$B$15))),
                --(INT('Data Sheet'!$A$15) &amp; "." &amp; LEFT(BQ210,3)),
                --(INT('Data Sheet'!$B$15) &amp; "." &amp; LEFT(BQ210,3))
            )
        ),
        "OK"
    )
)</f>
        <v>OK</v>
      </c>
      <c r="Q210" s="23" t="str">
        <f>IF(BS210&lt;&gt;"",
    IF(INT('Data Sheet'!$A$19)=INT('Data Sheet'!$B$15),
        --(INT('Data Sheet'!$A$15) &amp; "." &amp; BS210),
        IF(AND((--(INT('Data Sheet'!$A$15) &amp; "." &amp; BS210)&gt;=--('Data Sheet'!$A$15)), (--(INT('Data Sheet'!$A$15) &amp; "." &amp; BS210)&lt;=--('Data Sheet'!$B$15))),
            --(INT('Data Sheet'!$A$15) &amp; "." &amp; BS210),
            --(INT('Data Sheet'!$B$15) &amp; "." &amp; BS210)
        )
    ),
    IF(BQ210&lt;&gt;"",
        IF(INT('Data Sheet'!$A$15)=INT('Data Sheet'!$B$15),
            --(INT('Data Sheet'!$A$15) &amp; "." &amp; RIGHT(BQ210,3)),
            IF(AND((--(INT('Data Sheet'!$A$15) &amp; "." &amp; RIGHT(BQ210,3))&gt;=--('Data Sheet'!$A$15)), (--(INT('Data Sheet'!$A$15) &amp; "." &amp; RIGHT(BQ210,3))&lt;=--('Data Sheet'!$B$15))),
                --(INT('Data Sheet'!$A$15) &amp; "." &amp; RIGHT(BQ210,3)),
                --(INT('Data Sheet'!$B$15) &amp; "." &amp; RIGHT(BQ210,3))
            )
        ),
        "OK"
    )
)</f>
        <v>OK</v>
      </c>
      <c r="R210" s="20"/>
      <c r="S210" s="20"/>
      <c r="T210" s="20"/>
      <c r="U210" s="20"/>
      <c r="V210" s="20"/>
      <c r="W210" s="20"/>
      <c r="X210" s="20"/>
      <c r="Y210" s="20"/>
      <c r="Z210" s="20"/>
      <c r="AA210" s="55"/>
      <c r="AB210" s="55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1"/>
      <c r="AR210" s="21"/>
      <c r="AS210" s="21"/>
      <c r="AT210" s="21"/>
      <c r="AU210" s="21"/>
      <c r="AV210" s="21"/>
      <c r="AW210" s="22"/>
      <c r="AX210" s="99"/>
      <c r="AY210" s="20"/>
      <c r="AZ210" s="20"/>
      <c r="BA210" s="22"/>
      <c r="BC210" s="80"/>
      <c r="BD210" s="80"/>
      <c r="BE210" s="80"/>
      <c r="BF210" s="80"/>
      <c r="BG210" s="2" t="str">
        <f t="shared" si="21"/>
        <v/>
      </c>
      <c r="BH210" s="78">
        <f t="shared" si="20"/>
        <v>0</v>
      </c>
    </row>
    <row r="211" spans="2:60" x14ac:dyDescent="0.2">
      <c r="B211" s="14">
        <f t="shared" si="25"/>
        <v>203</v>
      </c>
      <c r="C211" s="15" t="str">
        <f>CONCATENATE('Data Sheet'!$B$8,'Data Sheet'!$G$2)</f>
        <v>" HWDP</v>
      </c>
      <c r="D211" s="95" t="str">
        <f t="shared" si="22"/>
        <v/>
      </c>
      <c r="E211" s="15" t="str">
        <f>IF('Sum HWDP'!$D$10="TH-Hill DS-1 Vol 3 CAT 2: Clean and Visual Ends only","N/A","OK")</f>
        <v>OK</v>
      </c>
      <c r="F211" s="15" t="str">
        <f>IF('Sum HWDP'!$D$10="TH-Hill DS-1 Vol 3 CAT 2: Clean and Visual Ends only","N/A","OK")</f>
        <v>OK</v>
      </c>
      <c r="G211" s="17"/>
      <c r="H211" s="17"/>
      <c r="I211" s="17" t="s">
        <v>51</v>
      </c>
      <c r="J211" s="17" t="str">
        <f t="shared" si="23"/>
        <v>OK</v>
      </c>
      <c r="K211" s="17" t="str">
        <f t="shared" si="24"/>
        <v>OK</v>
      </c>
      <c r="L211" s="17" t="str">
        <f>IF('Data Sheet'!$B$9="NC-50","N/A","OK")</f>
        <v>OK</v>
      </c>
      <c r="M211" s="17" t="str">
        <f>IF('Data Sheet'!$B$9="NC-50","N/A","OK")</f>
        <v>OK</v>
      </c>
      <c r="N211" s="23" t="str">
        <f>IF(BO211&lt;&gt;"",
    IF(INT('Data Sheet'!$A$19)=INT('Data Sheet'!$B$19),
        --(INT('Data Sheet'!$A$19) &amp; "." &amp; BO211),
        IF(AND((--(INT('Data Sheet'!$A$19) &amp; "." &amp; BO211)&gt;=--('Data Sheet'!$A$19)), (--(INT('Data Sheet'!$A$19) &amp; "." &amp; BO211)&lt;=--('Data Sheet'!$B$19))),
            --(INT('Data Sheet'!$A$19) &amp; "." &amp; BO211),
            --(INT('Data Sheet'!$B$19) &amp; "." &amp; BO211)
        )
    ),
    IF(BN211&lt;&gt;"",
        IF(INT('Data Sheet'!$A$19)=INT('Data Sheet'!$B$19),
            --(INT('Data Sheet'!$A$19) &amp; "." &amp; LEFT(BN211,3)),
            IF(AND((--(INT('Data Sheet'!$A$19) &amp; "." &amp; LEFT(BN211,3))&gt;=--('Data Sheet'!$A$19)), (--(INT('Data Sheet'!$A$19) &amp; "." &amp; LEFT(BN211,3))&lt;=--('Data Sheet'!$B$19))),
                --(INT('Data Sheet'!$A$19) &amp; "." &amp; LEFT(BN211,3)),
                --(INT('Data Sheet'!$B$19) &amp; "." &amp; LEFT(BN211,3))
            )
        ),
        "OK"
    )
)</f>
        <v>OK</v>
      </c>
      <c r="O211" s="23" t="str">
        <f>IF(BP211&lt;&gt;"",
    IF(INT('Data Sheet'!$A$19)=INT('Data Sheet'!$B$19),
        --(INT('Data Sheet'!$A$19) &amp; "." &amp; BP211),
        IF(AND((--(INT('Data Sheet'!$A$19) &amp; "." &amp; BP211)&gt;=--('Data Sheet'!$A$19)), (--(INT('Data Sheet'!$A$19) &amp; "." &amp; BP211)&lt;=--('Data Sheet'!$B$19))),
            --(INT('Data Sheet'!$A$19) &amp; "." &amp; BP211),
            --(INT('Data Sheet'!$B$19) &amp; "." &amp; BP211)
        )
    ),
    IF(BN211&lt;&gt;"",
        IF(INT('Data Sheet'!$A$19)=INT('Data Sheet'!$B$19),
            --(INT('Data Sheet'!$A$19) &amp; "." &amp; RIGHT(BN211,3)),
            IF(AND((--(INT('Data Sheet'!$A$19) &amp; "." &amp; RIGHT(BN211,3))&gt;=--('Data Sheet'!$A$19)), (--(INT('Data Sheet'!$A$19) &amp; "." &amp; RIGHT(BN211,3))&lt;=--('Data Sheet'!$B$19))),
                --(INT('Data Sheet'!$A$19) &amp; "." &amp; RIGHT(BN211,3)),
                --(INT('Data Sheet'!$B$19) &amp; "." &amp; RIGHT(BN211,3))
            )
        ),
        "OK"
    )
)</f>
        <v>OK</v>
      </c>
      <c r="P211" s="23" t="str">
        <f>IF(BR211&lt;&gt;"",
    IF(INT('Data Sheet'!$A$19)=INT('Data Sheet'!$B$15),
        --(INT('Data Sheet'!$A$15) &amp; "." &amp; BR211),
        IF(AND((--(INT('Data Sheet'!$A$15) &amp; "." &amp; BR211)&gt;=--('Data Sheet'!$A$15)), (--(INT('Data Sheet'!$A$15) &amp; "." &amp; BR211)&lt;=--('Data Sheet'!$B$15))),
            --(INT('Data Sheet'!$A$15) &amp; "." &amp; BR211),
            --(INT('Data Sheet'!$B$15) &amp; "." &amp; BR211)
        )
    ),
    IF(BQ211&lt;&gt;"",
        IF(INT('Data Sheet'!$A$15)=INT('Data Sheet'!$B$15),
            --(INT('Data Sheet'!$A$15) &amp; "." &amp; LEFT(BQ211,3)),
            IF(AND((--(INT('Data Sheet'!$A$15) &amp; "." &amp; LEFT(BQ211,3))&gt;=--('Data Sheet'!$A$15)), (--(INT('Data Sheet'!$A$15) &amp; "." &amp; LEFT(BQ211,3))&lt;=--('Data Sheet'!$B$15))),
                --(INT('Data Sheet'!$A$15) &amp; "." &amp; LEFT(BQ211,3)),
                --(INT('Data Sheet'!$B$15) &amp; "." &amp; LEFT(BQ211,3))
            )
        ),
        "OK"
    )
)</f>
        <v>OK</v>
      </c>
      <c r="Q211" s="23" t="str">
        <f>IF(BS211&lt;&gt;"",
    IF(INT('Data Sheet'!$A$19)=INT('Data Sheet'!$B$15),
        --(INT('Data Sheet'!$A$15) &amp; "." &amp; BS211),
        IF(AND((--(INT('Data Sheet'!$A$15) &amp; "." &amp; BS211)&gt;=--('Data Sheet'!$A$15)), (--(INT('Data Sheet'!$A$15) &amp; "." &amp; BS211)&lt;=--('Data Sheet'!$B$15))),
            --(INT('Data Sheet'!$A$15) &amp; "." &amp; BS211),
            --(INT('Data Sheet'!$B$15) &amp; "." &amp; BS211)
        )
    ),
    IF(BQ211&lt;&gt;"",
        IF(INT('Data Sheet'!$A$15)=INT('Data Sheet'!$B$15),
            --(INT('Data Sheet'!$A$15) &amp; "." &amp; RIGHT(BQ211,3)),
            IF(AND((--(INT('Data Sheet'!$A$15) &amp; "." &amp; RIGHT(BQ211,3))&gt;=--('Data Sheet'!$A$15)), (--(INT('Data Sheet'!$A$15) &amp; "." &amp; RIGHT(BQ211,3))&lt;=--('Data Sheet'!$B$15))),
                --(INT('Data Sheet'!$A$15) &amp; "." &amp; RIGHT(BQ211,3)),
                --(INT('Data Sheet'!$B$15) &amp; "." &amp; RIGHT(BQ211,3))
            )
        ),
        "OK"
    )
)</f>
        <v>OK</v>
      </c>
      <c r="R211" s="20"/>
      <c r="S211" s="20"/>
      <c r="T211" s="20"/>
      <c r="U211" s="20"/>
      <c r="V211" s="20"/>
      <c r="W211" s="20"/>
      <c r="X211" s="20"/>
      <c r="Y211" s="20"/>
      <c r="Z211" s="20"/>
      <c r="AA211" s="55"/>
      <c r="AB211" s="55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1"/>
      <c r="AR211" s="21"/>
      <c r="AS211" s="21"/>
      <c r="AT211" s="21"/>
      <c r="AU211" s="21"/>
      <c r="AV211" s="21"/>
      <c r="AW211" s="22"/>
      <c r="AX211" s="99"/>
      <c r="AY211" s="20"/>
      <c r="AZ211" s="20"/>
      <c r="BA211" s="22"/>
      <c r="BC211" s="80"/>
      <c r="BD211" s="80"/>
      <c r="BE211" s="80"/>
      <c r="BF211" s="80"/>
      <c r="BG211" s="2" t="str">
        <f t="shared" si="21"/>
        <v/>
      </c>
      <c r="BH211" s="78">
        <f t="shared" si="20"/>
        <v>0</v>
      </c>
    </row>
    <row r="212" spans="2:60" x14ac:dyDescent="0.2">
      <c r="B212" s="14">
        <f t="shared" si="25"/>
        <v>204</v>
      </c>
      <c r="C212" s="15" t="str">
        <f>CONCATENATE('Data Sheet'!$B$8,'Data Sheet'!$G$2)</f>
        <v>" HWDP</v>
      </c>
      <c r="D212" s="95" t="str">
        <f t="shared" si="22"/>
        <v/>
      </c>
      <c r="E212" s="15" t="str">
        <f>IF('Sum HWDP'!$D$10="TH-Hill DS-1 Vol 3 CAT 2: Clean and Visual Ends only","N/A","OK")</f>
        <v>OK</v>
      </c>
      <c r="F212" s="15" t="str">
        <f>IF('Sum HWDP'!$D$10="TH-Hill DS-1 Vol 3 CAT 2: Clean and Visual Ends only","N/A","OK")</f>
        <v>OK</v>
      </c>
      <c r="G212" s="17"/>
      <c r="H212" s="17"/>
      <c r="I212" s="17" t="s">
        <v>51</v>
      </c>
      <c r="J212" s="17" t="str">
        <f t="shared" si="23"/>
        <v>OK</v>
      </c>
      <c r="K212" s="17" t="str">
        <f t="shared" si="24"/>
        <v>OK</v>
      </c>
      <c r="L212" s="17" t="str">
        <f>IF('Data Sheet'!$B$9="NC-50","N/A","OK")</f>
        <v>OK</v>
      </c>
      <c r="M212" s="17" t="str">
        <f>IF('Data Sheet'!$B$9="NC-50","N/A","OK")</f>
        <v>OK</v>
      </c>
      <c r="N212" s="23" t="str">
        <f>IF(BO212&lt;&gt;"",
    IF(INT('Data Sheet'!$A$19)=INT('Data Sheet'!$B$19),
        --(INT('Data Sheet'!$A$19) &amp; "." &amp; BO212),
        IF(AND((--(INT('Data Sheet'!$A$19) &amp; "." &amp; BO212)&gt;=--('Data Sheet'!$A$19)), (--(INT('Data Sheet'!$A$19) &amp; "." &amp; BO212)&lt;=--('Data Sheet'!$B$19))),
            --(INT('Data Sheet'!$A$19) &amp; "." &amp; BO212),
            --(INT('Data Sheet'!$B$19) &amp; "." &amp; BO212)
        )
    ),
    IF(BN212&lt;&gt;"",
        IF(INT('Data Sheet'!$A$19)=INT('Data Sheet'!$B$19),
            --(INT('Data Sheet'!$A$19) &amp; "." &amp; LEFT(BN212,3)),
            IF(AND((--(INT('Data Sheet'!$A$19) &amp; "." &amp; LEFT(BN212,3))&gt;=--('Data Sheet'!$A$19)), (--(INT('Data Sheet'!$A$19) &amp; "." &amp; LEFT(BN212,3))&lt;=--('Data Sheet'!$B$19))),
                --(INT('Data Sheet'!$A$19) &amp; "." &amp; LEFT(BN212,3)),
                --(INT('Data Sheet'!$B$19) &amp; "." &amp; LEFT(BN212,3))
            )
        ),
        "OK"
    )
)</f>
        <v>OK</v>
      </c>
      <c r="O212" s="23" t="str">
        <f>IF(BP212&lt;&gt;"",
    IF(INT('Data Sheet'!$A$19)=INT('Data Sheet'!$B$19),
        --(INT('Data Sheet'!$A$19) &amp; "." &amp; BP212),
        IF(AND((--(INT('Data Sheet'!$A$19) &amp; "." &amp; BP212)&gt;=--('Data Sheet'!$A$19)), (--(INT('Data Sheet'!$A$19) &amp; "." &amp; BP212)&lt;=--('Data Sheet'!$B$19))),
            --(INT('Data Sheet'!$A$19) &amp; "." &amp; BP212),
            --(INT('Data Sheet'!$B$19) &amp; "." &amp; BP212)
        )
    ),
    IF(BN212&lt;&gt;"",
        IF(INT('Data Sheet'!$A$19)=INT('Data Sheet'!$B$19),
            --(INT('Data Sheet'!$A$19) &amp; "." &amp; RIGHT(BN212,3)),
            IF(AND((--(INT('Data Sheet'!$A$19) &amp; "." &amp; RIGHT(BN212,3))&gt;=--('Data Sheet'!$A$19)), (--(INT('Data Sheet'!$A$19) &amp; "." &amp; RIGHT(BN212,3))&lt;=--('Data Sheet'!$B$19))),
                --(INT('Data Sheet'!$A$19) &amp; "." &amp; RIGHT(BN212,3)),
                --(INT('Data Sheet'!$B$19) &amp; "." &amp; RIGHT(BN212,3))
            )
        ),
        "OK"
    )
)</f>
        <v>OK</v>
      </c>
      <c r="P212" s="23" t="str">
        <f>IF(BR212&lt;&gt;"",
    IF(INT('Data Sheet'!$A$19)=INT('Data Sheet'!$B$15),
        --(INT('Data Sheet'!$A$15) &amp; "." &amp; BR212),
        IF(AND((--(INT('Data Sheet'!$A$15) &amp; "." &amp; BR212)&gt;=--('Data Sheet'!$A$15)), (--(INT('Data Sheet'!$A$15) &amp; "." &amp; BR212)&lt;=--('Data Sheet'!$B$15))),
            --(INT('Data Sheet'!$A$15) &amp; "." &amp; BR212),
            --(INT('Data Sheet'!$B$15) &amp; "." &amp; BR212)
        )
    ),
    IF(BQ212&lt;&gt;"",
        IF(INT('Data Sheet'!$A$15)=INT('Data Sheet'!$B$15),
            --(INT('Data Sheet'!$A$15) &amp; "." &amp; LEFT(BQ212,3)),
            IF(AND((--(INT('Data Sheet'!$A$15) &amp; "." &amp; LEFT(BQ212,3))&gt;=--('Data Sheet'!$A$15)), (--(INT('Data Sheet'!$A$15) &amp; "." &amp; LEFT(BQ212,3))&lt;=--('Data Sheet'!$B$15))),
                --(INT('Data Sheet'!$A$15) &amp; "." &amp; LEFT(BQ212,3)),
                --(INT('Data Sheet'!$B$15) &amp; "." &amp; LEFT(BQ212,3))
            )
        ),
        "OK"
    )
)</f>
        <v>OK</v>
      </c>
      <c r="Q212" s="23" t="str">
        <f>IF(BS212&lt;&gt;"",
    IF(INT('Data Sheet'!$A$19)=INT('Data Sheet'!$B$15),
        --(INT('Data Sheet'!$A$15) &amp; "." &amp; BS212),
        IF(AND((--(INT('Data Sheet'!$A$15) &amp; "." &amp; BS212)&gt;=--('Data Sheet'!$A$15)), (--(INT('Data Sheet'!$A$15) &amp; "." &amp; BS212)&lt;=--('Data Sheet'!$B$15))),
            --(INT('Data Sheet'!$A$15) &amp; "." &amp; BS212),
            --(INT('Data Sheet'!$B$15) &amp; "." &amp; BS212)
        )
    ),
    IF(BQ212&lt;&gt;"",
        IF(INT('Data Sheet'!$A$15)=INT('Data Sheet'!$B$15),
            --(INT('Data Sheet'!$A$15) &amp; "." &amp; RIGHT(BQ212,3)),
            IF(AND((--(INT('Data Sheet'!$A$15) &amp; "." &amp; RIGHT(BQ212,3))&gt;=--('Data Sheet'!$A$15)), (--(INT('Data Sheet'!$A$15) &amp; "." &amp; RIGHT(BQ212,3))&lt;=--('Data Sheet'!$B$15))),
                --(INT('Data Sheet'!$A$15) &amp; "." &amp; RIGHT(BQ212,3)),
                --(INT('Data Sheet'!$B$15) &amp; "." &amp; RIGHT(BQ212,3))
            )
        ),
        "OK"
    )
)</f>
        <v>OK</v>
      </c>
      <c r="R212" s="20"/>
      <c r="S212" s="20"/>
      <c r="T212" s="20"/>
      <c r="U212" s="20"/>
      <c r="V212" s="20"/>
      <c r="W212" s="20"/>
      <c r="X212" s="20"/>
      <c r="Y212" s="20"/>
      <c r="Z212" s="20"/>
      <c r="AA212" s="55"/>
      <c r="AB212" s="55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1"/>
      <c r="AR212" s="21"/>
      <c r="AS212" s="21"/>
      <c r="AT212" s="21"/>
      <c r="AU212" s="21"/>
      <c r="AV212" s="21"/>
      <c r="AW212" s="22"/>
      <c r="AX212" s="99"/>
      <c r="AY212" s="20"/>
      <c r="AZ212" s="20"/>
      <c r="BA212" s="22"/>
      <c r="BC212" s="80"/>
      <c r="BD212" s="80"/>
      <c r="BE212" s="80"/>
      <c r="BF212" s="80"/>
      <c r="BG212" s="2" t="str">
        <f t="shared" si="21"/>
        <v/>
      </c>
      <c r="BH212" s="78">
        <f t="shared" si="20"/>
        <v>0</v>
      </c>
    </row>
    <row r="213" spans="2:60" x14ac:dyDescent="0.2">
      <c r="B213" s="14">
        <f t="shared" si="25"/>
        <v>205</v>
      </c>
      <c r="C213" s="15" t="str">
        <f>CONCATENATE('Data Sheet'!$B$8,'Data Sheet'!$G$2)</f>
        <v>" HWDP</v>
      </c>
      <c r="D213" s="95" t="str">
        <f t="shared" si="22"/>
        <v/>
      </c>
      <c r="E213" s="15" t="str">
        <f>IF('Sum HWDP'!$D$10="TH-Hill DS-1 Vol 3 CAT 2: Clean and Visual Ends only","N/A","OK")</f>
        <v>OK</v>
      </c>
      <c r="F213" s="15" t="str">
        <f>IF('Sum HWDP'!$D$10="TH-Hill DS-1 Vol 3 CAT 2: Clean and Visual Ends only","N/A","OK")</f>
        <v>OK</v>
      </c>
      <c r="G213" s="17"/>
      <c r="H213" s="17"/>
      <c r="I213" s="17" t="s">
        <v>51</v>
      </c>
      <c r="J213" s="17" t="str">
        <f t="shared" si="23"/>
        <v>OK</v>
      </c>
      <c r="K213" s="17" t="str">
        <f t="shared" si="24"/>
        <v>OK</v>
      </c>
      <c r="L213" s="17" t="str">
        <f>IF('Data Sheet'!$B$9="NC-50","N/A","OK")</f>
        <v>OK</v>
      </c>
      <c r="M213" s="17" t="str">
        <f>IF('Data Sheet'!$B$9="NC-50","N/A","OK")</f>
        <v>OK</v>
      </c>
      <c r="N213" s="23" t="str">
        <f>IF(BO213&lt;&gt;"",
    IF(INT('Data Sheet'!$A$19)=INT('Data Sheet'!$B$19),
        --(INT('Data Sheet'!$A$19) &amp; "." &amp; BO213),
        IF(AND((--(INT('Data Sheet'!$A$19) &amp; "." &amp; BO213)&gt;=--('Data Sheet'!$A$19)), (--(INT('Data Sheet'!$A$19) &amp; "." &amp; BO213)&lt;=--('Data Sheet'!$B$19))),
            --(INT('Data Sheet'!$A$19) &amp; "." &amp; BO213),
            --(INT('Data Sheet'!$B$19) &amp; "." &amp; BO213)
        )
    ),
    IF(BN213&lt;&gt;"",
        IF(INT('Data Sheet'!$A$19)=INT('Data Sheet'!$B$19),
            --(INT('Data Sheet'!$A$19) &amp; "." &amp; LEFT(BN213,3)),
            IF(AND((--(INT('Data Sheet'!$A$19) &amp; "." &amp; LEFT(BN213,3))&gt;=--('Data Sheet'!$A$19)), (--(INT('Data Sheet'!$A$19) &amp; "." &amp; LEFT(BN213,3))&lt;=--('Data Sheet'!$B$19))),
                --(INT('Data Sheet'!$A$19) &amp; "." &amp; LEFT(BN213,3)),
                --(INT('Data Sheet'!$B$19) &amp; "." &amp; LEFT(BN213,3))
            )
        ),
        "OK"
    )
)</f>
        <v>OK</v>
      </c>
      <c r="O213" s="23" t="str">
        <f>IF(BP213&lt;&gt;"",
    IF(INT('Data Sheet'!$A$19)=INT('Data Sheet'!$B$19),
        --(INT('Data Sheet'!$A$19) &amp; "." &amp; BP213),
        IF(AND((--(INT('Data Sheet'!$A$19) &amp; "." &amp; BP213)&gt;=--('Data Sheet'!$A$19)), (--(INT('Data Sheet'!$A$19) &amp; "." &amp; BP213)&lt;=--('Data Sheet'!$B$19))),
            --(INT('Data Sheet'!$A$19) &amp; "." &amp; BP213),
            --(INT('Data Sheet'!$B$19) &amp; "." &amp; BP213)
        )
    ),
    IF(BN213&lt;&gt;"",
        IF(INT('Data Sheet'!$A$19)=INT('Data Sheet'!$B$19),
            --(INT('Data Sheet'!$A$19) &amp; "." &amp; RIGHT(BN213,3)),
            IF(AND((--(INT('Data Sheet'!$A$19) &amp; "." &amp; RIGHT(BN213,3))&gt;=--('Data Sheet'!$A$19)), (--(INT('Data Sheet'!$A$19) &amp; "." &amp; RIGHT(BN213,3))&lt;=--('Data Sheet'!$B$19))),
                --(INT('Data Sheet'!$A$19) &amp; "." &amp; RIGHT(BN213,3)),
                --(INT('Data Sheet'!$B$19) &amp; "." &amp; RIGHT(BN213,3))
            )
        ),
        "OK"
    )
)</f>
        <v>OK</v>
      </c>
      <c r="P213" s="23" t="str">
        <f>IF(BR213&lt;&gt;"",
    IF(INT('Data Sheet'!$A$19)=INT('Data Sheet'!$B$15),
        --(INT('Data Sheet'!$A$15) &amp; "." &amp; BR213),
        IF(AND((--(INT('Data Sheet'!$A$15) &amp; "." &amp; BR213)&gt;=--('Data Sheet'!$A$15)), (--(INT('Data Sheet'!$A$15) &amp; "." &amp; BR213)&lt;=--('Data Sheet'!$B$15))),
            --(INT('Data Sheet'!$A$15) &amp; "." &amp; BR213),
            --(INT('Data Sheet'!$B$15) &amp; "." &amp; BR213)
        )
    ),
    IF(BQ213&lt;&gt;"",
        IF(INT('Data Sheet'!$A$15)=INT('Data Sheet'!$B$15),
            --(INT('Data Sheet'!$A$15) &amp; "." &amp; LEFT(BQ213,3)),
            IF(AND((--(INT('Data Sheet'!$A$15) &amp; "." &amp; LEFT(BQ213,3))&gt;=--('Data Sheet'!$A$15)), (--(INT('Data Sheet'!$A$15) &amp; "." &amp; LEFT(BQ213,3))&lt;=--('Data Sheet'!$B$15))),
                --(INT('Data Sheet'!$A$15) &amp; "." &amp; LEFT(BQ213,3)),
                --(INT('Data Sheet'!$B$15) &amp; "." &amp; LEFT(BQ213,3))
            )
        ),
        "OK"
    )
)</f>
        <v>OK</v>
      </c>
      <c r="Q213" s="23" t="str">
        <f>IF(BS213&lt;&gt;"",
    IF(INT('Data Sheet'!$A$19)=INT('Data Sheet'!$B$15),
        --(INT('Data Sheet'!$A$15) &amp; "." &amp; BS213),
        IF(AND((--(INT('Data Sheet'!$A$15) &amp; "." &amp; BS213)&gt;=--('Data Sheet'!$A$15)), (--(INT('Data Sheet'!$A$15) &amp; "." &amp; BS213)&lt;=--('Data Sheet'!$B$15))),
            --(INT('Data Sheet'!$A$15) &amp; "." &amp; BS213),
            --(INT('Data Sheet'!$B$15) &amp; "." &amp; BS213)
        )
    ),
    IF(BQ213&lt;&gt;"",
        IF(INT('Data Sheet'!$A$15)=INT('Data Sheet'!$B$15),
            --(INT('Data Sheet'!$A$15) &amp; "." &amp; RIGHT(BQ213,3)),
            IF(AND((--(INT('Data Sheet'!$A$15) &amp; "." &amp; RIGHT(BQ213,3))&gt;=--('Data Sheet'!$A$15)), (--(INT('Data Sheet'!$A$15) &amp; "." &amp; RIGHT(BQ213,3))&lt;=--('Data Sheet'!$B$15))),
                --(INT('Data Sheet'!$A$15) &amp; "." &amp; RIGHT(BQ213,3)),
                --(INT('Data Sheet'!$B$15) &amp; "." &amp; RIGHT(BQ213,3))
            )
        ),
        "OK"
    )
)</f>
        <v>OK</v>
      </c>
      <c r="R213" s="20"/>
      <c r="S213" s="20"/>
      <c r="T213" s="20"/>
      <c r="U213" s="20"/>
      <c r="V213" s="20"/>
      <c r="W213" s="20"/>
      <c r="X213" s="20"/>
      <c r="Y213" s="20"/>
      <c r="Z213" s="20"/>
      <c r="AA213" s="55"/>
      <c r="AB213" s="55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1"/>
      <c r="AR213" s="21"/>
      <c r="AS213" s="21"/>
      <c r="AT213" s="21"/>
      <c r="AU213" s="21"/>
      <c r="AV213" s="21"/>
      <c r="AW213" s="22"/>
      <c r="AX213" s="99"/>
      <c r="AY213" s="20"/>
      <c r="AZ213" s="20"/>
      <c r="BA213" s="22"/>
      <c r="BC213" s="80"/>
      <c r="BD213" s="80"/>
      <c r="BE213" s="80"/>
      <c r="BF213" s="80"/>
      <c r="BG213" s="2" t="str">
        <f t="shared" si="21"/>
        <v/>
      </c>
      <c r="BH213" s="78">
        <f t="shared" si="20"/>
        <v>0</v>
      </c>
    </row>
    <row r="214" spans="2:60" x14ac:dyDescent="0.2">
      <c r="B214" s="14">
        <f t="shared" si="25"/>
        <v>206</v>
      </c>
      <c r="C214" s="15" t="str">
        <f>CONCATENATE('Data Sheet'!$B$8,'Data Sheet'!$G$2)</f>
        <v>" HWDP</v>
      </c>
      <c r="D214" s="95" t="str">
        <f t="shared" si="22"/>
        <v/>
      </c>
      <c r="E214" s="15" t="str">
        <f>IF('Sum HWDP'!$D$10="TH-Hill DS-1 Vol 3 CAT 2: Clean and Visual Ends only","N/A","OK")</f>
        <v>OK</v>
      </c>
      <c r="F214" s="15" t="str">
        <f>IF('Sum HWDP'!$D$10="TH-Hill DS-1 Vol 3 CAT 2: Clean and Visual Ends only","N/A","OK")</f>
        <v>OK</v>
      </c>
      <c r="G214" s="17"/>
      <c r="H214" s="17"/>
      <c r="I214" s="17" t="s">
        <v>51</v>
      </c>
      <c r="J214" s="17" t="str">
        <f t="shared" si="23"/>
        <v>OK</v>
      </c>
      <c r="K214" s="17" t="str">
        <f t="shared" si="24"/>
        <v>OK</v>
      </c>
      <c r="L214" s="17" t="str">
        <f>IF('Data Sheet'!$B$9="NC-50","N/A","OK")</f>
        <v>OK</v>
      </c>
      <c r="M214" s="17" t="str">
        <f>IF('Data Sheet'!$B$9="NC-50","N/A","OK")</f>
        <v>OK</v>
      </c>
      <c r="N214" s="23" t="str">
        <f>IF(BO214&lt;&gt;"",
    IF(INT('Data Sheet'!$A$19)=INT('Data Sheet'!$B$19),
        --(INT('Data Sheet'!$A$19) &amp; "." &amp; BO214),
        IF(AND((--(INT('Data Sheet'!$A$19) &amp; "." &amp; BO214)&gt;=--('Data Sheet'!$A$19)), (--(INT('Data Sheet'!$A$19) &amp; "." &amp; BO214)&lt;=--('Data Sheet'!$B$19))),
            --(INT('Data Sheet'!$A$19) &amp; "." &amp; BO214),
            --(INT('Data Sheet'!$B$19) &amp; "." &amp; BO214)
        )
    ),
    IF(BN214&lt;&gt;"",
        IF(INT('Data Sheet'!$A$19)=INT('Data Sheet'!$B$19),
            --(INT('Data Sheet'!$A$19) &amp; "." &amp; LEFT(BN214,3)),
            IF(AND((--(INT('Data Sheet'!$A$19) &amp; "." &amp; LEFT(BN214,3))&gt;=--('Data Sheet'!$A$19)), (--(INT('Data Sheet'!$A$19) &amp; "." &amp; LEFT(BN214,3))&lt;=--('Data Sheet'!$B$19))),
                --(INT('Data Sheet'!$A$19) &amp; "." &amp; LEFT(BN214,3)),
                --(INT('Data Sheet'!$B$19) &amp; "." &amp; LEFT(BN214,3))
            )
        ),
        "OK"
    )
)</f>
        <v>OK</v>
      </c>
      <c r="O214" s="23" t="str">
        <f>IF(BP214&lt;&gt;"",
    IF(INT('Data Sheet'!$A$19)=INT('Data Sheet'!$B$19),
        --(INT('Data Sheet'!$A$19) &amp; "." &amp; BP214),
        IF(AND((--(INT('Data Sheet'!$A$19) &amp; "." &amp; BP214)&gt;=--('Data Sheet'!$A$19)), (--(INT('Data Sheet'!$A$19) &amp; "." &amp; BP214)&lt;=--('Data Sheet'!$B$19))),
            --(INT('Data Sheet'!$A$19) &amp; "." &amp; BP214),
            --(INT('Data Sheet'!$B$19) &amp; "." &amp; BP214)
        )
    ),
    IF(BN214&lt;&gt;"",
        IF(INT('Data Sheet'!$A$19)=INT('Data Sheet'!$B$19),
            --(INT('Data Sheet'!$A$19) &amp; "." &amp; RIGHT(BN214,3)),
            IF(AND((--(INT('Data Sheet'!$A$19) &amp; "." &amp; RIGHT(BN214,3))&gt;=--('Data Sheet'!$A$19)), (--(INT('Data Sheet'!$A$19) &amp; "." &amp; RIGHT(BN214,3))&lt;=--('Data Sheet'!$B$19))),
                --(INT('Data Sheet'!$A$19) &amp; "." &amp; RIGHT(BN214,3)),
                --(INT('Data Sheet'!$B$19) &amp; "." &amp; RIGHT(BN214,3))
            )
        ),
        "OK"
    )
)</f>
        <v>OK</v>
      </c>
      <c r="P214" s="23" t="str">
        <f>IF(BR214&lt;&gt;"",
    IF(INT('Data Sheet'!$A$19)=INT('Data Sheet'!$B$15),
        --(INT('Data Sheet'!$A$15) &amp; "." &amp; BR214),
        IF(AND((--(INT('Data Sheet'!$A$15) &amp; "." &amp; BR214)&gt;=--('Data Sheet'!$A$15)), (--(INT('Data Sheet'!$A$15) &amp; "." &amp; BR214)&lt;=--('Data Sheet'!$B$15))),
            --(INT('Data Sheet'!$A$15) &amp; "." &amp; BR214),
            --(INT('Data Sheet'!$B$15) &amp; "." &amp; BR214)
        )
    ),
    IF(BQ214&lt;&gt;"",
        IF(INT('Data Sheet'!$A$15)=INT('Data Sheet'!$B$15),
            --(INT('Data Sheet'!$A$15) &amp; "." &amp; LEFT(BQ214,3)),
            IF(AND((--(INT('Data Sheet'!$A$15) &amp; "." &amp; LEFT(BQ214,3))&gt;=--('Data Sheet'!$A$15)), (--(INT('Data Sheet'!$A$15) &amp; "." &amp; LEFT(BQ214,3))&lt;=--('Data Sheet'!$B$15))),
                --(INT('Data Sheet'!$A$15) &amp; "." &amp; LEFT(BQ214,3)),
                --(INT('Data Sheet'!$B$15) &amp; "." &amp; LEFT(BQ214,3))
            )
        ),
        "OK"
    )
)</f>
        <v>OK</v>
      </c>
      <c r="Q214" s="23" t="str">
        <f>IF(BS214&lt;&gt;"",
    IF(INT('Data Sheet'!$A$19)=INT('Data Sheet'!$B$15),
        --(INT('Data Sheet'!$A$15) &amp; "." &amp; BS214),
        IF(AND((--(INT('Data Sheet'!$A$15) &amp; "." &amp; BS214)&gt;=--('Data Sheet'!$A$15)), (--(INT('Data Sheet'!$A$15) &amp; "." &amp; BS214)&lt;=--('Data Sheet'!$B$15))),
            --(INT('Data Sheet'!$A$15) &amp; "." &amp; BS214),
            --(INT('Data Sheet'!$B$15) &amp; "." &amp; BS214)
        )
    ),
    IF(BQ214&lt;&gt;"",
        IF(INT('Data Sheet'!$A$15)=INT('Data Sheet'!$B$15),
            --(INT('Data Sheet'!$A$15) &amp; "." &amp; RIGHT(BQ214,3)),
            IF(AND((--(INT('Data Sheet'!$A$15) &amp; "." &amp; RIGHT(BQ214,3))&gt;=--('Data Sheet'!$A$15)), (--(INT('Data Sheet'!$A$15) &amp; "." &amp; RIGHT(BQ214,3))&lt;=--('Data Sheet'!$B$15))),
                --(INT('Data Sheet'!$A$15) &amp; "." &amp; RIGHT(BQ214,3)),
                --(INT('Data Sheet'!$B$15) &amp; "." &amp; RIGHT(BQ214,3))
            )
        ),
        "OK"
    )
)</f>
        <v>OK</v>
      </c>
      <c r="R214" s="20"/>
      <c r="S214" s="20"/>
      <c r="T214" s="20"/>
      <c r="U214" s="20"/>
      <c r="V214" s="20"/>
      <c r="W214" s="20"/>
      <c r="X214" s="20"/>
      <c r="Y214" s="20"/>
      <c r="Z214" s="20"/>
      <c r="AA214" s="55"/>
      <c r="AB214" s="55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1"/>
      <c r="AR214" s="21"/>
      <c r="AS214" s="21"/>
      <c r="AT214" s="21"/>
      <c r="AU214" s="21"/>
      <c r="AV214" s="21"/>
      <c r="AW214" s="22"/>
      <c r="AX214" s="99"/>
      <c r="AY214" s="20"/>
      <c r="AZ214" s="20"/>
      <c r="BA214" s="22"/>
      <c r="BC214" s="80"/>
      <c r="BD214" s="80"/>
      <c r="BE214" s="80"/>
      <c r="BF214" s="80"/>
      <c r="BG214" s="2" t="str">
        <f t="shared" si="21"/>
        <v/>
      </c>
      <c r="BH214" s="78">
        <f t="shared" si="20"/>
        <v>0</v>
      </c>
    </row>
    <row r="215" spans="2:60" x14ac:dyDescent="0.2">
      <c r="B215" s="14">
        <f t="shared" si="25"/>
        <v>207</v>
      </c>
      <c r="C215" s="15" t="str">
        <f>CONCATENATE('Data Sheet'!$B$8,'Data Sheet'!$G$2)</f>
        <v>" HWDP</v>
      </c>
      <c r="D215" s="95" t="str">
        <f t="shared" si="22"/>
        <v/>
      </c>
      <c r="E215" s="15" t="str">
        <f>IF('Sum HWDP'!$D$10="TH-Hill DS-1 Vol 3 CAT 2: Clean and Visual Ends only","N/A","OK")</f>
        <v>OK</v>
      </c>
      <c r="F215" s="15" t="str">
        <f>IF('Sum HWDP'!$D$10="TH-Hill DS-1 Vol 3 CAT 2: Clean and Visual Ends only","N/A","OK")</f>
        <v>OK</v>
      </c>
      <c r="G215" s="17"/>
      <c r="H215" s="17"/>
      <c r="I215" s="17" t="s">
        <v>51</v>
      </c>
      <c r="J215" s="17" t="str">
        <f t="shared" si="23"/>
        <v>OK</v>
      </c>
      <c r="K215" s="17" t="str">
        <f t="shared" si="24"/>
        <v>OK</v>
      </c>
      <c r="L215" s="17" t="str">
        <f>IF('Data Sheet'!$B$9="NC-50","N/A","OK")</f>
        <v>OK</v>
      </c>
      <c r="M215" s="17" t="str">
        <f>IF('Data Sheet'!$B$9="NC-50","N/A","OK")</f>
        <v>OK</v>
      </c>
      <c r="N215" s="23" t="str">
        <f>IF(BO215&lt;&gt;"",
    IF(INT('Data Sheet'!$A$19)=INT('Data Sheet'!$B$19),
        --(INT('Data Sheet'!$A$19) &amp; "." &amp; BO215),
        IF(AND((--(INT('Data Sheet'!$A$19) &amp; "." &amp; BO215)&gt;=--('Data Sheet'!$A$19)), (--(INT('Data Sheet'!$A$19) &amp; "." &amp; BO215)&lt;=--('Data Sheet'!$B$19))),
            --(INT('Data Sheet'!$A$19) &amp; "." &amp; BO215),
            --(INT('Data Sheet'!$B$19) &amp; "." &amp; BO215)
        )
    ),
    IF(BN215&lt;&gt;"",
        IF(INT('Data Sheet'!$A$19)=INT('Data Sheet'!$B$19),
            --(INT('Data Sheet'!$A$19) &amp; "." &amp; LEFT(BN215,3)),
            IF(AND((--(INT('Data Sheet'!$A$19) &amp; "." &amp; LEFT(BN215,3))&gt;=--('Data Sheet'!$A$19)), (--(INT('Data Sheet'!$A$19) &amp; "." &amp; LEFT(BN215,3))&lt;=--('Data Sheet'!$B$19))),
                --(INT('Data Sheet'!$A$19) &amp; "." &amp; LEFT(BN215,3)),
                --(INT('Data Sheet'!$B$19) &amp; "." &amp; LEFT(BN215,3))
            )
        ),
        "OK"
    )
)</f>
        <v>OK</v>
      </c>
      <c r="O215" s="23" t="str">
        <f>IF(BP215&lt;&gt;"",
    IF(INT('Data Sheet'!$A$19)=INT('Data Sheet'!$B$19),
        --(INT('Data Sheet'!$A$19) &amp; "." &amp; BP215),
        IF(AND((--(INT('Data Sheet'!$A$19) &amp; "." &amp; BP215)&gt;=--('Data Sheet'!$A$19)), (--(INT('Data Sheet'!$A$19) &amp; "." &amp; BP215)&lt;=--('Data Sheet'!$B$19))),
            --(INT('Data Sheet'!$A$19) &amp; "." &amp; BP215),
            --(INT('Data Sheet'!$B$19) &amp; "." &amp; BP215)
        )
    ),
    IF(BN215&lt;&gt;"",
        IF(INT('Data Sheet'!$A$19)=INT('Data Sheet'!$B$19),
            --(INT('Data Sheet'!$A$19) &amp; "." &amp; RIGHT(BN215,3)),
            IF(AND((--(INT('Data Sheet'!$A$19) &amp; "." &amp; RIGHT(BN215,3))&gt;=--('Data Sheet'!$A$19)), (--(INT('Data Sheet'!$A$19) &amp; "." &amp; RIGHT(BN215,3))&lt;=--('Data Sheet'!$B$19))),
                --(INT('Data Sheet'!$A$19) &amp; "." &amp; RIGHT(BN215,3)),
                --(INT('Data Sheet'!$B$19) &amp; "." &amp; RIGHT(BN215,3))
            )
        ),
        "OK"
    )
)</f>
        <v>OK</v>
      </c>
      <c r="P215" s="23" t="str">
        <f>IF(BR215&lt;&gt;"",
    IF(INT('Data Sheet'!$A$19)=INT('Data Sheet'!$B$15),
        --(INT('Data Sheet'!$A$15) &amp; "." &amp; BR215),
        IF(AND((--(INT('Data Sheet'!$A$15) &amp; "." &amp; BR215)&gt;=--('Data Sheet'!$A$15)), (--(INT('Data Sheet'!$A$15) &amp; "." &amp; BR215)&lt;=--('Data Sheet'!$B$15))),
            --(INT('Data Sheet'!$A$15) &amp; "." &amp; BR215),
            --(INT('Data Sheet'!$B$15) &amp; "." &amp; BR215)
        )
    ),
    IF(BQ215&lt;&gt;"",
        IF(INT('Data Sheet'!$A$15)=INT('Data Sheet'!$B$15),
            --(INT('Data Sheet'!$A$15) &amp; "." &amp; LEFT(BQ215,3)),
            IF(AND((--(INT('Data Sheet'!$A$15) &amp; "." &amp; LEFT(BQ215,3))&gt;=--('Data Sheet'!$A$15)), (--(INT('Data Sheet'!$A$15) &amp; "." &amp; LEFT(BQ215,3))&lt;=--('Data Sheet'!$B$15))),
                --(INT('Data Sheet'!$A$15) &amp; "." &amp; LEFT(BQ215,3)),
                --(INT('Data Sheet'!$B$15) &amp; "." &amp; LEFT(BQ215,3))
            )
        ),
        "OK"
    )
)</f>
        <v>OK</v>
      </c>
      <c r="Q215" s="23" t="str">
        <f>IF(BS215&lt;&gt;"",
    IF(INT('Data Sheet'!$A$19)=INT('Data Sheet'!$B$15),
        --(INT('Data Sheet'!$A$15) &amp; "." &amp; BS215),
        IF(AND((--(INT('Data Sheet'!$A$15) &amp; "." &amp; BS215)&gt;=--('Data Sheet'!$A$15)), (--(INT('Data Sheet'!$A$15) &amp; "." &amp; BS215)&lt;=--('Data Sheet'!$B$15))),
            --(INT('Data Sheet'!$A$15) &amp; "." &amp; BS215),
            --(INT('Data Sheet'!$B$15) &amp; "." &amp; BS215)
        )
    ),
    IF(BQ215&lt;&gt;"",
        IF(INT('Data Sheet'!$A$15)=INT('Data Sheet'!$B$15),
            --(INT('Data Sheet'!$A$15) &amp; "." &amp; RIGHT(BQ215,3)),
            IF(AND((--(INT('Data Sheet'!$A$15) &amp; "." &amp; RIGHT(BQ215,3))&gt;=--('Data Sheet'!$A$15)), (--(INT('Data Sheet'!$A$15) &amp; "." &amp; RIGHT(BQ215,3))&lt;=--('Data Sheet'!$B$15))),
                --(INT('Data Sheet'!$A$15) &amp; "." &amp; RIGHT(BQ215,3)),
                --(INT('Data Sheet'!$B$15) &amp; "." &amp; RIGHT(BQ215,3))
            )
        ),
        "OK"
    )
)</f>
        <v>OK</v>
      </c>
      <c r="R215" s="20"/>
      <c r="S215" s="20"/>
      <c r="T215" s="20"/>
      <c r="U215" s="20"/>
      <c r="V215" s="20"/>
      <c r="W215" s="20"/>
      <c r="X215" s="20"/>
      <c r="Y215" s="20"/>
      <c r="Z215" s="20"/>
      <c r="AA215" s="55"/>
      <c r="AB215" s="55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1"/>
      <c r="AR215" s="21"/>
      <c r="AS215" s="21"/>
      <c r="AT215" s="21"/>
      <c r="AU215" s="21"/>
      <c r="AV215" s="21"/>
      <c r="AW215" s="22"/>
      <c r="AX215" s="99"/>
      <c r="AY215" s="20"/>
      <c r="AZ215" s="20"/>
      <c r="BA215" s="22"/>
      <c r="BC215" s="80"/>
      <c r="BD215" s="80"/>
      <c r="BE215" s="80"/>
      <c r="BF215" s="80"/>
      <c r="BG215" s="2" t="str">
        <f t="shared" si="21"/>
        <v/>
      </c>
      <c r="BH215" s="78">
        <f t="shared" si="20"/>
        <v>0</v>
      </c>
    </row>
    <row r="216" spans="2:60" x14ac:dyDescent="0.2">
      <c r="B216" s="14">
        <f t="shared" si="25"/>
        <v>208</v>
      </c>
      <c r="C216" s="15" t="str">
        <f>CONCATENATE('Data Sheet'!$B$8,'Data Sheet'!$G$2)</f>
        <v>" HWDP</v>
      </c>
      <c r="D216" s="95" t="str">
        <f t="shared" si="22"/>
        <v/>
      </c>
      <c r="E216" s="15" t="str">
        <f>IF('Sum HWDP'!$D$10="TH-Hill DS-1 Vol 3 CAT 2: Clean and Visual Ends only","N/A","OK")</f>
        <v>OK</v>
      </c>
      <c r="F216" s="15" t="str">
        <f>IF('Sum HWDP'!$D$10="TH-Hill DS-1 Vol 3 CAT 2: Clean and Visual Ends only","N/A","OK")</f>
        <v>OK</v>
      </c>
      <c r="G216" s="17"/>
      <c r="H216" s="17"/>
      <c r="I216" s="17" t="s">
        <v>51</v>
      </c>
      <c r="J216" s="17" t="str">
        <f t="shared" si="23"/>
        <v>OK</v>
      </c>
      <c r="K216" s="17" t="str">
        <f t="shared" si="24"/>
        <v>OK</v>
      </c>
      <c r="L216" s="17" t="str">
        <f>IF('Data Sheet'!$B$9="NC-50","N/A","OK")</f>
        <v>OK</v>
      </c>
      <c r="M216" s="17" t="str">
        <f>IF('Data Sheet'!$B$9="NC-50","N/A","OK")</f>
        <v>OK</v>
      </c>
      <c r="N216" s="23" t="str">
        <f>IF(BO216&lt;&gt;"",
    IF(INT('Data Sheet'!$A$19)=INT('Data Sheet'!$B$19),
        --(INT('Data Sheet'!$A$19) &amp; "." &amp; BO216),
        IF(AND((--(INT('Data Sheet'!$A$19) &amp; "." &amp; BO216)&gt;=--('Data Sheet'!$A$19)), (--(INT('Data Sheet'!$A$19) &amp; "." &amp; BO216)&lt;=--('Data Sheet'!$B$19))),
            --(INT('Data Sheet'!$A$19) &amp; "." &amp; BO216),
            --(INT('Data Sheet'!$B$19) &amp; "." &amp; BO216)
        )
    ),
    IF(BN216&lt;&gt;"",
        IF(INT('Data Sheet'!$A$19)=INT('Data Sheet'!$B$19),
            --(INT('Data Sheet'!$A$19) &amp; "." &amp; LEFT(BN216,3)),
            IF(AND((--(INT('Data Sheet'!$A$19) &amp; "." &amp; LEFT(BN216,3))&gt;=--('Data Sheet'!$A$19)), (--(INT('Data Sheet'!$A$19) &amp; "." &amp; LEFT(BN216,3))&lt;=--('Data Sheet'!$B$19))),
                --(INT('Data Sheet'!$A$19) &amp; "." &amp; LEFT(BN216,3)),
                --(INT('Data Sheet'!$B$19) &amp; "." &amp; LEFT(BN216,3))
            )
        ),
        "OK"
    )
)</f>
        <v>OK</v>
      </c>
      <c r="O216" s="23" t="str">
        <f>IF(BP216&lt;&gt;"",
    IF(INT('Data Sheet'!$A$19)=INT('Data Sheet'!$B$19),
        --(INT('Data Sheet'!$A$19) &amp; "." &amp; BP216),
        IF(AND((--(INT('Data Sheet'!$A$19) &amp; "." &amp; BP216)&gt;=--('Data Sheet'!$A$19)), (--(INT('Data Sheet'!$A$19) &amp; "." &amp; BP216)&lt;=--('Data Sheet'!$B$19))),
            --(INT('Data Sheet'!$A$19) &amp; "." &amp; BP216),
            --(INT('Data Sheet'!$B$19) &amp; "." &amp; BP216)
        )
    ),
    IF(BN216&lt;&gt;"",
        IF(INT('Data Sheet'!$A$19)=INT('Data Sheet'!$B$19),
            --(INT('Data Sheet'!$A$19) &amp; "." &amp; RIGHT(BN216,3)),
            IF(AND((--(INT('Data Sheet'!$A$19) &amp; "." &amp; RIGHT(BN216,3))&gt;=--('Data Sheet'!$A$19)), (--(INT('Data Sheet'!$A$19) &amp; "." &amp; RIGHT(BN216,3))&lt;=--('Data Sheet'!$B$19))),
                --(INT('Data Sheet'!$A$19) &amp; "." &amp; RIGHT(BN216,3)),
                --(INT('Data Sheet'!$B$19) &amp; "." &amp; RIGHT(BN216,3))
            )
        ),
        "OK"
    )
)</f>
        <v>OK</v>
      </c>
      <c r="P216" s="23" t="str">
        <f>IF(BR216&lt;&gt;"",
    IF(INT('Data Sheet'!$A$19)=INT('Data Sheet'!$B$15),
        --(INT('Data Sheet'!$A$15) &amp; "." &amp; BR216),
        IF(AND((--(INT('Data Sheet'!$A$15) &amp; "." &amp; BR216)&gt;=--('Data Sheet'!$A$15)), (--(INT('Data Sheet'!$A$15) &amp; "." &amp; BR216)&lt;=--('Data Sheet'!$B$15))),
            --(INT('Data Sheet'!$A$15) &amp; "." &amp; BR216),
            --(INT('Data Sheet'!$B$15) &amp; "." &amp; BR216)
        )
    ),
    IF(BQ216&lt;&gt;"",
        IF(INT('Data Sheet'!$A$15)=INT('Data Sheet'!$B$15),
            --(INT('Data Sheet'!$A$15) &amp; "." &amp; LEFT(BQ216,3)),
            IF(AND((--(INT('Data Sheet'!$A$15) &amp; "." &amp; LEFT(BQ216,3))&gt;=--('Data Sheet'!$A$15)), (--(INT('Data Sheet'!$A$15) &amp; "." &amp; LEFT(BQ216,3))&lt;=--('Data Sheet'!$B$15))),
                --(INT('Data Sheet'!$A$15) &amp; "." &amp; LEFT(BQ216,3)),
                --(INT('Data Sheet'!$B$15) &amp; "." &amp; LEFT(BQ216,3))
            )
        ),
        "OK"
    )
)</f>
        <v>OK</v>
      </c>
      <c r="Q216" s="23" t="str">
        <f>IF(BS216&lt;&gt;"",
    IF(INT('Data Sheet'!$A$19)=INT('Data Sheet'!$B$15),
        --(INT('Data Sheet'!$A$15) &amp; "." &amp; BS216),
        IF(AND((--(INT('Data Sheet'!$A$15) &amp; "." &amp; BS216)&gt;=--('Data Sheet'!$A$15)), (--(INT('Data Sheet'!$A$15) &amp; "." &amp; BS216)&lt;=--('Data Sheet'!$B$15))),
            --(INT('Data Sheet'!$A$15) &amp; "." &amp; BS216),
            --(INT('Data Sheet'!$B$15) &amp; "." &amp; BS216)
        )
    ),
    IF(BQ216&lt;&gt;"",
        IF(INT('Data Sheet'!$A$15)=INT('Data Sheet'!$B$15),
            --(INT('Data Sheet'!$A$15) &amp; "." &amp; RIGHT(BQ216,3)),
            IF(AND((--(INT('Data Sheet'!$A$15) &amp; "." &amp; RIGHT(BQ216,3))&gt;=--('Data Sheet'!$A$15)), (--(INT('Data Sheet'!$A$15) &amp; "." &amp; RIGHT(BQ216,3))&lt;=--('Data Sheet'!$B$15))),
                --(INT('Data Sheet'!$A$15) &amp; "." &amp; RIGHT(BQ216,3)),
                --(INT('Data Sheet'!$B$15) &amp; "." &amp; RIGHT(BQ216,3))
            )
        ),
        "OK"
    )
)</f>
        <v>OK</v>
      </c>
      <c r="R216" s="20"/>
      <c r="S216" s="20"/>
      <c r="T216" s="20"/>
      <c r="U216" s="20"/>
      <c r="V216" s="20"/>
      <c r="W216" s="20"/>
      <c r="X216" s="20"/>
      <c r="Y216" s="20"/>
      <c r="Z216" s="20"/>
      <c r="AA216" s="55"/>
      <c r="AB216" s="55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1"/>
      <c r="AR216" s="21"/>
      <c r="AS216" s="21"/>
      <c r="AT216" s="21"/>
      <c r="AU216" s="21"/>
      <c r="AV216" s="21"/>
      <c r="AW216" s="22"/>
      <c r="AX216" s="99"/>
      <c r="AY216" s="20"/>
      <c r="AZ216" s="20"/>
      <c r="BA216" s="22"/>
      <c r="BC216" s="80"/>
      <c r="BD216" s="80"/>
      <c r="BE216" s="80"/>
      <c r="BF216" s="80"/>
      <c r="BG216" s="2" t="str">
        <f t="shared" si="21"/>
        <v/>
      </c>
      <c r="BH216" s="78">
        <f t="shared" si="20"/>
        <v>0</v>
      </c>
    </row>
    <row r="217" spans="2:60" x14ac:dyDescent="0.2">
      <c r="B217" s="14">
        <f t="shared" si="25"/>
        <v>209</v>
      </c>
      <c r="C217" s="15" t="str">
        <f>CONCATENATE('Data Sheet'!$B$8,'Data Sheet'!$G$2)</f>
        <v>" HWDP</v>
      </c>
      <c r="D217" s="95" t="str">
        <f t="shared" si="22"/>
        <v/>
      </c>
      <c r="E217" s="15" t="str">
        <f>IF('Sum HWDP'!$D$10="TH-Hill DS-1 Vol 3 CAT 2: Clean and Visual Ends only","N/A","OK")</f>
        <v>OK</v>
      </c>
      <c r="F217" s="15" t="str">
        <f>IF('Sum HWDP'!$D$10="TH-Hill DS-1 Vol 3 CAT 2: Clean and Visual Ends only","N/A","OK")</f>
        <v>OK</v>
      </c>
      <c r="G217" s="17"/>
      <c r="H217" s="17"/>
      <c r="I217" s="17" t="s">
        <v>51</v>
      </c>
      <c r="J217" s="17" t="str">
        <f t="shared" si="23"/>
        <v>OK</v>
      </c>
      <c r="K217" s="17" t="str">
        <f t="shared" si="24"/>
        <v>OK</v>
      </c>
      <c r="L217" s="17" t="str">
        <f>IF('Data Sheet'!$B$9="NC-50","N/A","OK")</f>
        <v>OK</v>
      </c>
      <c r="M217" s="17" t="str">
        <f>IF('Data Sheet'!$B$9="NC-50","N/A","OK")</f>
        <v>OK</v>
      </c>
      <c r="N217" s="23" t="str">
        <f>IF(BO217&lt;&gt;"",
    IF(INT('Data Sheet'!$A$19)=INT('Data Sheet'!$B$19),
        --(INT('Data Sheet'!$A$19) &amp; "." &amp; BO217),
        IF(AND((--(INT('Data Sheet'!$A$19) &amp; "." &amp; BO217)&gt;=--('Data Sheet'!$A$19)), (--(INT('Data Sheet'!$A$19) &amp; "." &amp; BO217)&lt;=--('Data Sheet'!$B$19))),
            --(INT('Data Sheet'!$A$19) &amp; "." &amp; BO217),
            --(INT('Data Sheet'!$B$19) &amp; "." &amp; BO217)
        )
    ),
    IF(BN217&lt;&gt;"",
        IF(INT('Data Sheet'!$A$19)=INT('Data Sheet'!$B$19),
            --(INT('Data Sheet'!$A$19) &amp; "." &amp; LEFT(BN217,3)),
            IF(AND((--(INT('Data Sheet'!$A$19) &amp; "." &amp; LEFT(BN217,3))&gt;=--('Data Sheet'!$A$19)), (--(INT('Data Sheet'!$A$19) &amp; "." &amp; LEFT(BN217,3))&lt;=--('Data Sheet'!$B$19))),
                --(INT('Data Sheet'!$A$19) &amp; "." &amp; LEFT(BN217,3)),
                --(INT('Data Sheet'!$B$19) &amp; "." &amp; LEFT(BN217,3))
            )
        ),
        "OK"
    )
)</f>
        <v>OK</v>
      </c>
      <c r="O217" s="23" t="str">
        <f>IF(BP217&lt;&gt;"",
    IF(INT('Data Sheet'!$A$19)=INT('Data Sheet'!$B$19),
        --(INT('Data Sheet'!$A$19) &amp; "." &amp; BP217),
        IF(AND((--(INT('Data Sheet'!$A$19) &amp; "." &amp; BP217)&gt;=--('Data Sheet'!$A$19)), (--(INT('Data Sheet'!$A$19) &amp; "." &amp; BP217)&lt;=--('Data Sheet'!$B$19))),
            --(INT('Data Sheet'!$A$19) &amp; "." &amp; BP217),
            --(INT('Data Sheet'!$B$19) &amp; "." &amp; BP217)
        )
    ),
    IF(BN217&lt;&gt;"",
        IF(INT('Data Sheet'!$A$19)=INT('Data Sheet'!$B$19),
            --(INT('Data Sheet'!$A$19) &amp; "." &amp; RIGHT(BN217,3)),
            IF(AND((--(INT('Data Sheet'!$A$19) &amp; "." &amp; RIGHT(BN217,3))&gt;=--('Data Sheet'!$A$19)), (--(INT('Data Sheet'!$A$19) &amp; "." &amp; RIGHT(BN217,3))&lt;=--('Data Sheet'!$B$19))),
                --(INT('Data Sheet'!$A$19) &amp; "." &amp; RIGHT(BN217,3)),
                --(INT('Data Sheet'!$B$19) &amp; "." &amp; RIGHT(BN217,3))
            )
        ),
        "OK"
    )
)</f>
        <v>OK</v>
      </c>
      <c r="P217" s="23" t="str">
        <f>IF(BR217&lt;&gt;"",
    IF(INT('Data Sheet'!$A$19)=INT('Data Sheet'!$B$15),
        --(INT('Data Sheet'!$A$15) &amp; "." &amp; BR217),
        IF(AND((--(INT('Data Sheet'!$A$15) &amp; "." &amp; BR217)&gt;=--('Data Sheet'!$A$15)), (--(INT('Data Sheet'!$A$15) &amp; "." &amp; BR217)&lt;=--('Data Sheet'!$B$15))),
            --(INT('Data Sheet'!$A$15) &amp; "." &amp; BR217),
            --(INT('Data Sheet'!$B$15) &amp; "." &amp; BR217)
        )
    ),
    IF(BQ217&lt;&gt;"",
        IF(INT('Data Sheet'!$A$15)=INT('Data Sheet'!$B$15),
            --(INT('Data Sheet'!$A$15) &amp; "." &amp; LEFT(BQ217,3)),
            IF(AND((--(INT('Data Sheet'!$A$15) &amp; "." &amp; LEFT(BQ217,3))&gt;=--('Data Sheet'!$A$15)), (--(INT('Data Sheet'!$A$15) &amp; "." &amp; LEFT(BQ217,3))&lt;=--('Data Sheet'!$B$15))),
                --(INT('Data Sheet'!$A$15) &amp; "." &amp; LEFT(BQ217,3)),
                --(INT('Data Sheet'!$B$15) &amp; "." &amp; LEFT(BQ217,3))
            )
        ),
        "OK"
    )
)</f>
        <v>OK</v>
      </c>
      <c r="Q217" s="23" t="str">
        <f>IF(BS217&lt;&gt;"",
    IF(INT('Data Sheet'!$A$19)=INT('Data Sheet'!$B$15),
        --(INT('Data Sheet'!$A$15) &amp; "." &amp; BS217),
        IF(AND((--(INT('Data Sheet'!$A$15) &amp; "." &amp; BS217)&gt;=--('Data Sheet'!$A$15)), (--(INT('Data Sheet'!$A$15) &amp; "." &amp; BS217)&lt;=--('Data Sheet'!$B$15))),
            --(INT('Data Sheet'!$A$15) &amp; "." &amp; BS217),
            --(INT('Data Sheet'!$B$15) &amp; "." &amp; BS217)
        )
    ),
    IF(BQ217&lt;&gt;"",
        IF(INT('Data Sheet'!$A$15)=INT('Data Sheet'!$B$15),
            --(INT('Data Sheet'!$A$15) &amp; "." &amp; RIGHT(BQ217,3)),
            IF(AND((--(INT('Data Sheet'!$A$15) &amp; "." &amp; RIGHT(BQ217,3))&gt;=--('Data Sheet'!$A$15)), (--(INT('Data Sheet'!$A$15) &amp; "." &amp; RIGHT(BQ217,3))&lt;=--('Data Sheet'!$B$15))),
                --(INT('Data Sheet'!$A$15) &amp; "." &amp; RIGHT(BQ217,3)),
                --(INT('Data Sheet'!$B$15) &amp; "." &amp; RIGHT(BQ217,3))
            )
        ),
        "OK"
    )
)</f>
        <v>OK</v>
      </c>
      <c r="R217" s="20"/>
      <c r="S217" s="20"/>
      <c r="T217" s="20"/>
      <c r="U217" s="20"/>
      <c r="V217" s="20"/>
      <c r="W217" s="20"/>
      <c r="X217" s="20"/>
      <c r="Y217" s="20"/>
      <c r="Z217" s="20"/>
      <c r="AA217" s="55"/>
      <c r="AB217" s="55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1"/>
      <c r="AR217" s="21"/>
      <c r="AS217" s="21"/>
      <c r="AT217" s="21"/>
      <c r="AU217" s="21"/>
      <c r="AV217" s="21"/>
      <c r="AW217" s="22"/>
      <c r="AX217" s="99"/>
      <c r="AY217" s="20"/>
      <c r="AZ217" s="20"/>
      <c r="BA217" s="22"/>
      <c r="BC217" s="80"/>
      <c r="BD217" s="80"/>
      <c r="BE217" s="80"/>
      <c r="BF217" s="80"/>
      <c r="BG217" s="2" t="str">
        <f t="shared" si="21"/>
        <v/>
      </c>
      <c r="BH217" s="78">
        <f t="shared" si="20"/>
        <v>0</v>
      </c>
    </row>
    <row r="218" spans="2:60" x14ac:dyDescent="0.2">
      <c r="B218" s="14">
        <f t="shared" si="25"/>
        <v>210</v>
      </c>
      <c r="C218" s="15" t="str">
        <f>CONCATENATE('Data Sheet'!$B$8,'Data Sheet'!$G$2)</f>
        <v>" HWDP</v>
      </c>
      <c r="D218" s="95" t="str">
        <f t="shared" si="22"/>
        <v/>
      </c>
      <c r="E218" s="15" t="str">
        <f>IF('Sum HWDP'!$D$10="TH-Hill DS-1 Vol 3 CAT 2: Clean and Visual Ends only","N/A","OK")</f>
        <v>OK</v>
      </c>
      <c r="F218" s="15" t="str">
        <f>IF('Sum HWDP'!$D$10="TH-Hill DS-1 Vol 3 CAT 2: Clean and Visual Ends only","N/A","OK")</f>
        <v>OK</v>
      </c>
      <c r="G218" s="17"/>
      <c r="H218" s="17"/>
      <c r="I218" s="17" t="s">
        <v>51</v>
      </c>
      <c r="J218" s="17" t="str">
        <f t="shared" si="23"/>
        <v>OK</v>
      </c>
      <c r="K218" s="17" t="str">
        <f t="shared" si="24"/>
        <v>OK</v>
      </c>
      <c r="L218" s="17" t="str">
        <f>IF('Data Sheet'!$B$9="NC-50","N/A","OK")</f>
        <v>OK</v>
      </c>
      <c r="M218" s="17" t="str">
        <f>IF('Data Sheet'!$B$9="NC-50","N/A","OK")</f>
        <v>OK</v>
      </c>
      <c r="N218" s="23" t="str">
        <f>IF(BO218&lt;&gt;"",
    IF(INT('Data Sheet'!$A$19)=INT('Data Sheet'!$B$19),
        --(INT('Data Sheet'!$A$19) &amp; "." &amp; BO218),
        IF(AND((--(INT('Data Sheet'!$A$19) &amp; "." &amp; BO218)&gt;=--('Data Sheet'!$A$19)), (--(INT('Data Sheet'!$A$19) &amp; "." &amp; BO218)&lt;=--('Data Sheet'!$B$19))),
            --(INT('Data Sheet'!$A$19) &amp; "." &amp; BO218),
            --(INT('Data Sheet'!$B$19) &amp; "." &amp; BO218)
        )
    ),
    IF(BN218&lt;&gt;"",
        IF(INT('Data Sheet'!$A$19)=INT('Data Sheet'!$B$19),
            --(INT('Data Sheet'!$A$19) &amp; "." &amp; LEFT(BN218,3)),
            IF(AND((--(INT('Data Sheet'!$A$19) &amp; "." &amp; LEFT(BN218,3))&gt;=--('Data Sheet'!$A$19)), (--(INT('Data Sheet'!$A$19) &amp; "." &amp; LEFT(BN218,3))&lt;=--('Data Sheet'!$B$19))),
                --(INT('Data Sheet'!$A$19) &amp; "." &amp; LEFT(BN218,3)),
                --(INT('Data Sheet'!$B$19) &amp; "." &amp; LEFT(BN218,3))
            )
        ),
        "OK"
    )
)</f>
        <v>OK</v>
      </c>
      <c r="O218" s="23" t="str">
        <f>IF(BP218&lt;&gt;"",
    IF(INT('Data Sheet'!$A$19)=INT('Data Sheet'!$B$19),
        --(INT('Data Sheet'!$A$19) &amp; "." &amp; BP218),
        IF(AND((--(INT('Data Sheet'!$A$19) &amp; "." &amp; BP218)&gt;=--('Data Sheet'!$A$19)), (--(INT('Data Sheet'!$A$19) &amp; "." &amp; BP218)&lt;=--('Data Sheet'!$B$19))),
            --(INT('Data Sheet'!$A$19) &amp; "." &amp; BP218),
            --(INT('Data Sheet'!$B$19) &amp; "." &amp; BP218)
        )
    ),
    IF(BN218&lt;&gt;"",
        IF(INT('Data Sheet'!$A$19)=INT('Data Sheet'!$B$19),
            --(INT('Data Sheet'!$A$19) &amp; "." &amp; RIGHT(BN218,3)),
            IF(AND((--(INT('Data Sheet'!$A$19) &amp; "." &amp; RIGHT(BN218,3))&gt;=--('Data Sheet'!$A$19)), (--(INT('Data Sheet'!$A$19) &amp; "." &amp; RIGHT(BN218,3))&lt;=--('Data Sheet'!$B$19))),
                --(INT('Data Sheet'!$A$19) &amp; "." &amp; RIGHT(BN218,3)),
                --(INT('Data Sheet'!$B$19) &amp; "." &amp; RIGHT(BN218,3))
            )
        ),
        "OK"
    )
)</f>
        <v>OK</v>
      </c>
      <c r="P218" s="23" t="str">
        <f>IF(BR218&lt;&gt;"",
    IF(INT('Data Sheet'!$A$19)=INT('Data Sheet'!$B$15),
        --(INT('Data Sheet'!$A$15) &amp; "." &amp; BR218),
        IF(AND((--(INT('Data Sheet'!$A$15) &amp; "." &amp; BR218)&gt;=--('Data Sheet'!$A$15)), (--(INT('Data Sheet'!$A$15) &amp; "." &amp; BR218)&lt;=--('Data Sheet'!$B$15))),
            --(INT('Data Sheet'!$A$15) &amp; "." &amp; BR218),
            --(INT('Data Sheet'!$B$15) &amp; "." &amp; BR218)
        )
    ),
    IF(BQ218&lt;&gt;"",
        IF(INT('Data Sheet'!$A$15)=INT('Data Sheet'!$B$15),
            --(INT('Data Sheet'!$A$15) &amp; "." &amp; LEFT(BQ218,3)),
            IF(AND((--(INT('Data Sheet'!$A$15) &amp; "." &amp; LEFT(BQ218,3))&gt;=--('Data Sheet'!$A$15)), (--(INT('Data Sheet'!$A$15) &amp; "." &amp; LEFT(BQ218,3))&lt;=--('Data Sheet'!$B$15))),
                --(INT('Data Sheet'!$A$15) &amp; "." &amp; LEFT(BQ218,3)),
                --(INT('Data Sheet'!$B$15) &amp; "." &amp; LEFT(BQ218,3))
            )
        ),
        "OK"
    )
)</f>
        <v>OK</v>
      </c>
      <c r="Q218" s="23" t="str">
        <f>IF(BS218&lt;&gt;"",
    IF(INT('Data Sheet'!$A$19)=INT('Data Sheet'!$B$15),
        --(INT('Data Sheet'!$A$15) &amp; "." &amp; BS218),
        IF(AND((--(INT('Data Sheet'!$A$15) &amp; "." &amp; BS218)&gt;=--('Data Sheet'!$A$15)), (--(INT('Data Sheet'!$A$15) &amp; "." &amp; BS218)&lt;=--('Data Sheet'!$B$15))),
            --(INT('Data Sheet'!$A$15) &amp; "." &amp; BS218),
            --(INT('Data Sheet'!$B$15) &amp; "." &amp; BS218)
        )
    ),
    IF(BQ218&lt;&gt;"",
        IF(INT('Data Sheet'!$A$15)=INT('Data Sheet'!$B$15),
            --(INT('Data Sheet'!$A$15) &amp; "." &amp; RIGHT(BQ218,3)),
            IF(AND((--(INT('Data Sheet'!$A$15) &amp; "." &amp; RIGHT(BQ218,3))&gt;=--('Data Sheet'!$A$15)), (--(INT('Data Sheet'!$A$15) &amp; "." &amp; RIGHT(BQ218,3))&lt;=--('Data Sheet'!$B$15))),
                --(INT('Data Sheet'!$A$15) &amp; "." &amp; RIGHT(BQ218,3)),
                --(INT('Data Sheet'!$B$15) &amp; "." &amp; RIGHT(BQ218,3))
            )
        ),
        "OK"
    )
)</f>
        <v>OK</v>
      </c>
      <c r="R218" s="20"/>
      <c r="S218" s="20"/>
      <c r="T218" s="20"/>
      <c r="U218" s="20"/>
      <c r="V218" s="20"/>
      <c r="W218" s="20"/>
      <c r="X218" s="20"/>
      <c r="Y218" s="20"/>
      <c r="Z218" s="20"/>
      <c r="AA218" s="55"/>
      <c r="AB218" s="55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1"/>
      <c r="AR218" s="21"/>
      <c r="AS218" s="21"/>
      <c r="AT218" s="21"/>
      <c r="AU218" s="21"/>
      <c r="AV218" s="21"/>
      <c r="AW218" s="22"/>
      <c r="AX218" s="99"/>
      <c r="AY218" s="20"/>
      <c r="AZ218" s="20"/>
      <c r="BA218" s="22"/>
      <c r="BC218" s="80"/>
      <c r="BD218" s="80"/>
      <c r="BE218" s="80"/>
      <c r="BF218" s="80"/>
      <c r="BG218" s="2" t="str">
        <f t="shared" si="21"/>
        <v/>
      </c>
      <c r="BH218" s="78">
        <f t="shared" si="20"/>
        <v>0</v>
      </c>
    </row>
    <row r="219" spans="2:60" x14ac:dyDescent="0.2">
      <c r="B219" s="14">
        <f t="shared" si="25"/>
        <v>211</v>
      </c>
      <c r="C219" s="15" t="str">
        <f>CONCATENATE('Data Sheet'!$B$8,'Data Sheet'!$G$2)</f>
        <v>" HWDP</v>
      </c>
      <c r="D219" s="95" t="str">
        <f t="shared" si="22"/>
        <v/>
      </c>
      <c r="E219" s="15" t="str">
        <f>IF('Sum HWDP'!$D$10="TH-Hill DS-1 Vol 3 CAT 2: Clean and Visual Ends only","N/A","OK")</f>
        <v>OK</v>
      </c>
      <c r="F219" s="15" t="str">
        <f>IF('Sum HWDP'!$D$10="TH-Hill DS-1 Vol 3 CAT 2: Clean and Visual Ends only","N/A","OK")</f>
        <v>OK</v>
      </c>
      <c r="G219" s="17"/>
      <c r="H219" s="17"/>
      <c r="I219" s="17" t="s">
        <v>51</v>
      </c>
      <c r="J219" s="17" t="str">
        <f t="shared" si="23"/>
        <v>OK</v>
      </c>
      <c r="K219" s="17" t="str">
        <f t="shared" si="24"/>
        <v>OK</v>
      </c>
      <c r="L219" s="17" t="str">
        <f>IF('Data Sheet'!$B$9="NC-50","N/A","OK")</f>
        <v>OK</v>
      </c>
      <c r="M219" s="17" t="str">
        <f>IF('Data Sheet'!$B$9="NC-50","N/A","OK")</f>
        <v>OK</v>
      </c>
      <c r="N219" s="23" t="str">
        <f>IF(BO219&lt;&gt;"",
    IF(INT('Data Sheet'!$A$19)=INT('Data Sheet'!$B$19),
        --(INT('Data Sheet'!$A$19) &amp; "." &amp; BO219),
        IF(AND((--(INT('Data Sheet'!$A$19) &amp; "." &amp; BO219)&gt;=--('Data Sheet'!$A$19)), (--(INT('Data Sheet'!$A$19) &amp; "." &amp; BO219)&lt;=--('Data Sheet'!$B$19))),
            --(INT('Data Sheet'!$A$19) &amp; "." &amp; BO219),
            --(INT('Data Sheet'!$B$19) &amp; "." &amp; BO219)
        )
    ),
    IF(BN219&lt;&gt;"",
        IF(INT('Data Sheet'!$A$19)=INT('Data Sheet'!$B$19),
            --(INT('Data Sheet'!$A$19) &amp; "." &amp; LEFT(BN219,3)),
            IF(AND((--(INT('Data Sheet'!$A$19) &amp; "." &amp; LEFT(BN219,3))&gt;=--('Data Sheet'!$A$19)), (--(INT('Data Sheet'!$A$19) &amp; "." &amp; LEFT(BN219,3))&lt;=--('Data Sheet'!$B$19))),
                --(INT('Data Sheet'!$A$19) &amp; "." &amp; LEFT(BN219,3)),
                --(INT('Data Sheet'!$B$19) &amp; "." &amp; LEFT(BN219,3))
            )
        ),
        "OK"
    )
)</f>
        <v>OK</v>
      </c>
      <c r="O219" s="23" t="str">
        <f>IF(BP219&lt;&gt;"",
    IF(INT('Data Sheet'!$A$19)=INT('Data Sheet'!$B$19),
        --(INT('Data Sheet'!$A$19) &amp; "." &amp; BP219),
        IF(AND((--(INT('Data Sheet'!$A$19) &amp; "." &amp; BP219)&gt;=--('Data Sheet'!$A$19)), (--(INT('Data Sheet'!$A$19) &amp; "." &amp; BP219)&lt;=--('Data Sheet'!$B$19))),
            --(INT('Data Sheet'!$A$19) &amp; "." &amp; BP219),
            --(INT('Data Sheet'!$B$19) &amp; "." &amp; BP219)
        )
    ),
    IF(BN219&lt;&gt;"",
        IF(INT('Data Sheet'!$A$19)=INT('Data Sheet'!$B$19),
            --(INT('Data Sheet'!$A$19) &amp; "." &amp; RIGHT(BN219,3)),
            IF(AND((--(INT('Data Sheet'!$A$19) &amp; "." &amp; RIGHT(BN219,3))&gt;=--('Data Sheet'!$A$19)), (--(INT('Data Sheet'!$A$19) &amp; "." &amp; RIGHT(BN219,3))&lt;=--('Data Sheet'!$B$19))),
                --(INT('Data Sheet'!$A$19) &amp; "." &amp; RIGHT(BN219,3)),
                --(INT('Data Sheet'!$B$19) &amp; "." &amp; RIGHT(BN219,3))
            )
        ),
        "OK"
    )
)</f>
        <v>OK</v>
      </c>
      <c r="P219" s="23" t="str">
        <f>IF(BR219&lt;&gt;"",
    IF(INT('Data Sheet'!$A$19)=INT('Data Sheet'!$B$15),
        --(INT('Data Sheet'!$A$15) &amp; "." &amp; BR219),
        IF(AND((--(INT('Data Sheet'!$A$15) &amp; "." &amp; BR219)&gt;=--('Data Sheet'!$A$15)), (--(INT('Data Sheet'!$A$15) &amp; "." &amp; BR219)&lt;=--('Data Sheet'!$B$15))),
            --(INT('Data Sheet'!$A$15) &amp; "." &amp; BR219),
            --(INT('Data Sheet'!$B$15) &amp; "." &amp; BR219)
        )
    ),
    IF(BQ219&lt;&gt;"",
        IF(INT('Data Sheet'!$A$15)=INT('Data Sheet'!$B$15),
            --(INT('Data Sheet'!$A$15) &amp; "." &amp; LEFT(BQ219,3)),
            IF(AND((--(INT('Data Sheet'!$A$15) &amp; "." &amp; LEFT(BQ219,3))&gt;=--('Data Sheet'!$A$15)), (--(INT('Data Sheet'!$A$15) &amp; "." &amp; LEFT(BQ219,3))&lt;=--('Data Sheet'!$B$15))),
                --(INT('Data Sheet'!$A$15) &amp; "." &amp; LEFT(BQ219,3)),
                --(INT('Data Sheet'!$B$15) &amp; "." &amp; LEFT(BQ219,3))
            )
        ),
        "OK"
    )
)</f>
        <v>OK</v>
      </c>
      <c r="Q219" s="23" t="str">
        <f>IF(BS219&lt;&gt;"",
    IF(INT('Data Sheet'!$A$19)=INT('Data Sheet'!$B$15),
        --(INT('Data Sheet'!$A$15) &amp; "." &amp; BS219),
        IF(AND((--(INT('Data Sheet'!$A$15) &amp; "." &amp; BS219)&gt;=--('Data Sheet'!$A$15)), (--(INT('Data Sheet'!$A$15) &amp; "." &amp; BS219)&lt;=--('Data Sheet'!$B$15))),
            --(INT('Data Sheet'!$A$15) &amp; "." &amp; BS219),
            --(INT('Data Sheet'!$B$15) &amp; "." &amp; BS219)
        )
    ),
    IF(BQ219&lt;&gt;"",
        IF(INT('Data Sheet'!$A$15)=INT('Data Sheet'!$B$15),
            --(INT('Data Sheet'!$A$15) &amp; "." &amp; RIGHT(BQ219,3)),
            IF(AND((--(INT('Data Sheet'!$A$15) &amp; "." &amp; RIGHT(BQ219,3))&gt;=--('Data Sheet'!$A$15)), (--(INT('Data Sheet'!$A$15) &amp; "." &amp; RIGHT(BQ219,3))&lt;=--('Data Sheet'!$B$15))),
                --(INT('Data Sheet'!$A$15) &amp; "." &amp; RIGHT(BQ219,3)),
                --(INT('Data Sheet'!$B$15) &amp; "." &amp; RIGHT(BQ219,3))
            )
        ),
        "OK"
    )
)</f>
        <v>OK</v>
      </c>
      <c r="R219" s="20"/>
      <c r="S219" s="20"/>
      <c r="T219" s="20"/>
      <c r="U219" s="20"/>
      <c r="V219" s="20"/>
      <c r="W219" s="20"/>
      <c r="X219" s="20"/>
      <c r="Y219" s="20"/>
      <c r="Z219" s="20"/>
      <c r="AA219" s="55"/>
      <c r="AB219" s="55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1"/>
      <c r="AR219" s="21"/>
      <c r="AS219" s="21"/>
      <c r="AT219" s="21"/>
      <c r="AU219" s="21"/>
      <c r="AV219" s="21"/>
      <c r="AW219" s="22"/>
      <c r="AX219" s="99"/>
      <c r="AY219" s="20"/>
      <c r="AZ219" s="20"/>
      <c r="BA219" s="22"/>
      <c r="BC219" s="80"/>
      <c r="BD219" s="80"/>
      <c r="BE219" s="80"/>
      <c r="BF219" s="80"/>
      <c r="BG219" s="2" t="str">
        <f t="shared" si="21"/>
        <v/>
      </c>
      <c r="BH219" s="78">
        <f t="shared" si="20"/>
        <v>0</v>
      </c>
    </row>
    <row r="220" spans="2:60" x14ac:dyDescent="0.2">
      <c r="B220" s="14">
        <f t="shared" si="25"/>
        <v>212</v>
      </c>
      <c r="C220" s="15" t="str">
        <f>CONCATENATE('Data Sheet'!$B$8,'Data Sheet'!$G$2)</f>
        <v>" HWDP</v>
      </c>
      <c r="D220" s="95" t="str">
        <f t="shared" si="22"/>
        <v/>
      </c>
      <c r="E220" s="15" t="str">
        <f>IF('Sum HWDP'!$D$10="TH-Hill DS-1 Vol 3 CAT 2: Clean and Visual Ends only","N/A","OK")</f>
        <v>OK</v>
      </c>
      <c r="F220" s="15" t="str">
        <f>IF('Sum HWDP'!$D$10="TH-Hill DS-1 Vol 3 CAT 2: Clean and Visual Ends only","N/A","OK")</f>
        <v>OK</v>
      </c>
      <c r="G220" s="17"/>
      <c r="H220" s="17"/>
      <c r="I220" s="17" t="s">
        <v>51</v>
      </c>
      <c r="J220" s="17" t="str">
        <f t="shared" si="23"/>
        <v>OK</v>
      </c>
      <c r="K220" s="17" t="str">
        <f t="shared" si="24"/>
        <v>OK</v>
      </c>
      <c r="L220" s="17" t="str">
        <f>IF('Data Sheet'!$B$9="NC-50","N/A","OK")</f>
        <v>OK</v>
      </c>
      <c r="M220" s="17" t="str">
        <f>IF('Data Sheet'!$B$9="NC-50","N/A","OK")</f>
        <v>OK</v>
      </c>
      <c r="N220" s="23" t="str">
        <f>IF(BO220&lt;&gt;"",
    IF(INT('Data Sheet'!$A$19)=INT('Data Sheet'!$B$19),
        --(INT('Data Sheet'!$A$19) &amp; "." &amp; BO220),
        IF(AND((--(INT('Data Sheet'!$A$19) &amp; "." &amp; BO220)&gt;=--('Data Sheet'!$A$19)), (--(INT('Data Sheet'!$A$19) &amp; "." &amp; BO220)&lt;=--('Data Sheet'!$B$19))),
            --(INT('Data Sheet'!$A$19) &amp; "." &amp; BO220),
            --(INT('Data Sheet'!$B$19) &amp; "." &amp; BO220)
        )
    ),
    IF(BN220&lt;&gt;"",
        IF(INT('Data Sheet'!$A$19)=INT('Data Sheet'!$B$19),
            --(INT('Data Sheet'!$A$19) &amp; "." &amp; LEFT(BN220,3)),
            IF(AND((--(INT('Data Sheet'!$A$19) &amp; "." &amp; LEFT(BN220,3))&gt;=--('Data Sheet'!$A$19)), (--(INT('Data Sheet'!$A$19) &amp; "." &amp; LEFT(BN220,3))&lt;=--('Data Sheet'!$B$19))),
                --(INT('Data Sheet'!$A$19) &amp; "." &amp; LEFT(BN220,3)),
                --(INT('Data Sheet'!$B$19) &amp; "." &amp; LEFT(BN220,3))
            )
        ),
        "OK"
    )
)</f>
        <v>OK</v>
      </c>
      <c r="O220" s="23" t="str">
        <f>IF(BP220&lt;&gt;"",
    IF(INT('Data Sheet'!$A$19)=INT('Data Sheet'!$B$19),
        --(INT('Data Sheet'!$A$19) &amp; "." &amp; BP220),
        IF(AND((--(INT('Data Sheet'!$A$19) &amp; "." &amp; BP220)&gt;=--('Data Sheet'!$A$19)), (--(INT('Data Sheet'!$A$19) &amp; "." &amp; BP220)&lt;=--('Data Sheet'!$B$19))),
            --(INT('Data Sheet'!$A$19) &amp; "." &amp; BP220),
            --(INT('Data Sheet'!$B$19) &amp; "." &amp; BP220)
        )
    ),
    IF(BN220&lt;&gt;"",
        IF(INT('Data Sheet'!$A$19)=INT('Data Sheet'!$B$19),
            --(INT('Data Sheet'!$A$19) &amp; "." &amp; RIGHT(BN220,3)),
            IF(AND((--(INT('Data Sheet'!$A$19) &amp; "." &amp; RIGHT(BN220,3))&gt;=--('Data Sheet'!$A$19)), (--(INT('Data Sheet'!$A$19) &amp; "." &amp; RIGHT(BN220,3))&lt;=--('Data Sheet'!$B$19))),
                --(INT('Data Sheet'!$A$19) &amp; "." &amp; RIGHT(BN220,3)),
                --(INT('Data Sheet'!$B$19) &amp; "." &amp; RIGHT(BN220,3))
            )
        ),
        "OK"
    )
)</f>
        <v>OK</v>
      </c>
      <c r="P220" s="23" t="str">
        <f>IF(BR220&lt;&gt;"",
    IF(INT('Data Sheet'!$A$19)=INT('Data Sheet'!$B$15),
        --(INT('Data Sheet'!$A$15) &amp; "." &amp; BR220),
        IF(AND((--(INT('Data Sheet'!$A$15) &amp; "." &amp; BR220)&gt;=--('Data Sheet'!$A$15)), (--(INT('Data Sheet'!$A$15) &amp; "." &amp; BR220)&lt;=--('Data Sheet'!$B$15))),
            --(INT('Data Sheet'!$A$15) &amp; "." &amp; BR220),
            --(INT('Data Sheet'!$B$15) &amp; "." &amp; BR220)
        )
    ),
    IF(BQ220&lt;&gt;"",
        IF(INT('Data Sheet'!$A$15)=INT('Data Sheet'!$B$15),
            --(INT('Data Sheet'!$A$15) &amp; "." &amp; LEFT(BQ220,3)),
            IF(AND((--(INT('Data Sheet'!$A$15) &amp; "." &amp; LEFT(BQ220,3))&gt;=--('Data Sheet'!$A$15)), (--(INT('Data Sheet'!$A$15) &amp; "." &amp; LEFT(BQ220,3))&lt;=--('Data Sheet'!$B$15))),
                --(INT('Data Sheet'!$A$15) &amp; "." &amp; LEFT(BQ220,3)),
                --(INT('Data Sheet'!$B$15) &amp; "." &amp; LEFT(BQ220,3))
            )
        ),
        "OK"
    )
)</f>
        <v>OK</v>
      </c>
      <c r="Q220" s="23" t="str">
        <f>IF(BS220&lt;&gt;"",
    IF(INT('Data Sheet'!$A$19)=INT('Data Sheet'!$B$15),
        --(INT('Data Sheet'!$A$15) &amp; "." &amp; BS220),
        IF(AND((--(INT('Data Sheet'!$A$15) &amp; "." &amp; BS220)&gt;=--('Data Sheet'!$A$15)), (--(INT('Data Sheet'!$A$15) &amp; "." &amp; BS220)&lt;=--('Data Sheet'!$B$15))),
            --(INT('Data Sheet'!$A$15) &amp; "." &amp; BS220),
            --(INT('Data Sheet'!$B$15) &amp; "." &amp; BS220)
        )
    ),
    IF(BQ220&lt;&gt;"",
        IF(INT('Data Sheet'!$A$15)=INT('Data Sheet'!$B$15),
            --(INT('Data Sheet'!$A$15) &amp; "." &amp; RIGHT(BQ220,3)),
            IF(AND((--(INT('Data Sheet'!$A$15) &amp; "." &amp; RIGHT(BQ220,3))&gt;=--('Data Sheet'!$A$15)), (--(INT('Data Sheet'!$A$15) &amp; "." &amp; RIGHT(BQ220,3))&lt;=--('Data Sheet'!$B$15))),
                --(INT('Data Sheet'!$A$15) &amp; "." &amp; RIGHT(BQ220,3)),
                --(INT('Data Sheet'!$B$15) &amp; "." &amp; RIGHT(BQ220,3))
            )
        ),
        "OK"
    )
)</f>
        <v>OK</v>
      </c>
      <c r="R220" s="20"/>
      <c r="S220" s="20"/>
      <c r="T220" s="20"/>
      <c r="U220" s="20"/>
      <c r="V220" s="20"/>
      <c r="W220" s="20"/>
      <c r="X220" s="20"/>
      <c r="Y220" s="20"/>
      <c r="Z220" s="20"/>
      <c r="AA220" s="55"/>
      <c r="AB220" s="55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1"/>
      <c r="AR220" s="21"/>
      <c r="AS220" s="21"/>
      <c r="AT220" s="21"/>
      <c r="AU220" s="21"/>
      <c r="AV220" s="21"/>
      <c r="AW220" s="22"/>
      <c r="AX220" s="99"/>
      <c r="AY220" s="20"/>
      <c r="AZ220" s="20"/>
      <c r="BA220" s="22"/>
      <c r="BC220" s="80"/>
      <c r="BD220" s="80"/>
      <c r="BE220" s="80"/>
      <c r="BF220" s="80"/>
      <c r="BG220" s="2" t="str">
        <f t="shared" si="21"/>
        <v/>
      </c>
      <c r="BH220" s="78">
        <f t="shared" si="20"/>
        <v>0</v>
      </c>
    </row>
    <row r="221" spans="2:60" x14ac:dyDescent="0.2">
      <c r="B221" s="14">
        <f t="shared" si="25"/>
        <v>213</v>
      </c>
      <c r="C221" s="15" t="str">
        <f>CONCATENATE('Data Sheet'!$B$8,'Data Sheet'!$G$2)</f>
        <v>" HWDP</v>
      </c>
      <c r="D221" s="95" t="str">
        <f t="shared" si="22"/>
        <v/>
      </c>
      <c r="E221" s="15" t="str">
        <f>IF('Sum HWDP'!$D$10="TH-Hill DS-1 Vol 3 CAT 2: Clean and Visual Ends only","N/A","OK")</f>
        <v>OK</v>
      </c>
      <c r="F221" s="15" t="str">
        <f>IF('Sum HWDP'!$D$10="TH-Hill DS-1 Vol 3 CAT 2: Clean and Visual Ends only","N/A","OK")</f>
        <v>OK</v>
      </c>
      <c r="G221" s="17"/>
      <c r="H221" s="17"/>
      <c r="I221" s="17" t="s">
        <v>51</v>
      </c>
      <c r="J221" s="17" t="str">
        <f t="shared" si="23"/>
        <v>OK</v>
      </c>
      <c r="K221" s="17" t="str">
        <f t="shared" si="24"/>
        <v>OK</v>
      </c>
      <c r="L221" s="17" t="str">
        <f>IF('Data Sheet'!$B$9="NC-50","N/A","OK")</f>
        <v>OK</v>
      </c>
      <c r="M221" s="17" t="str">
        <f>IF('Data Sheet'!$B$9="NC-50","N/A","OK")</f>
        <v>OK</v>
      </c>
      <c r="N221" s="23" t="str">
        <f>IF(BO221&lt;&gt;"",
    IF(INT('Data Sheet'!$A$19)=INT('Data Sheet'!$B$19),
        --(INT('Data Sheet'!$A$19) &amp; "." &amp; BO221),
        IF(AND((--(INT('Data Sheet'!$A$19) &amp; "." &amp; BO221)&gt;=--('Data Sheet'!$A$19)), (--(INT('Data Sheet'!$A$19) &amp; "." &amp; BO221)&lt;=--('Data Sheet'!$B$19))),
            --(INT('Data Sheet'!$A$19) &amp; "." &amp; BO221),
            --(INT('Data Sheet'!$B$19) &amp; "." &amp; BO221)
        )
    ),
    IF(BN221&lt;&gt;"",
        IF(INT('Data Sheet'!$A$19)=INT('Data Sheet'!$B$19),
            --(INT('Data Sheet'!$A$19) &amp; "." &amp; LEFT(BN221,3)),
            IF(AND((--(INT('Data Sheet'!$A$19) &amp; "." &amp; LEFT(BN221,3))&gt;=--('Data Sheet'!$A$19)), (--(INT('Data Sheet'!$A$19) &amp; "." &amp; LEFT(BN221,3))&lt;=--('Data Sheet'!$B$19))),
                --(INT('Data Sheet'!$A$19) &amp; "." &amp; LEFT(BN221,3)),
                --(INT('Data Sheet'!$B$19) &amp; "." &amp; LEFT(BN221,3))
            )
        ),
        "OK"
    )
)</f>
        <v>OK</v>
      </c>
      <c r="O221" s="23" t="str">
        <f>IF(BP221&lt;&gt;"",
    IF(INT('Data Sheet'!$A$19)=INT('Data Sheet'!$B$19),
        --(INT('Data Sheet'!$A$19) &amp; "." &amp; BP221),
        IF(AND((--(INT('Data Sheet'!$A$19) &amp; "." &amp; BP221)&gt;=--('Data Sheet'!$A$19)), (--(INT('Data Sheet'!$A$19) &amp; "." &amp; BP221)&lt;=--('Data Sheet'!$B$19))),
            --(INT('Data Sheet'!$A$19) &amp; "." &amp; BP221),
            --(INT('Data Sheet'!$B$19) &amp; "." &amp; BP221)
        )
    ),
    IF(BN221&lt;&gt;"",
        IF(INT('Data Sheet'!$A$19)=INT('Data Sheet'!$B$19),
            --(INT('Data Sheet'!$A$19) &amp; "." &amp; RIGHT(BN221,3)),
            IF(AND((--(INT('Data Sheet'!$A$19) &amp; "." &amp; RIGHT(BN221,3))&gt;=--('Data Sheet'!$A$19)), (--(INT('Data Sheet'!$A$19) &amp; "." &amp; RIGHT(BN221,3))&lt;=--('Data Sheet'!$B$19))),
                --(INT('Data Sheet'!$A$19) &amp; "." &amp; RIGHT(BN221,3)),
                --(INT('Data Sheet'!$B$19) &amp; "." &amp; RIGHT(BN221,3))
            )
        ),
        "OK"
    )
)</f>
        <v>OK</v>
      </c>
      <c r="P221" s="23" t="str">
        <f>IF(BR221&lt;&gt;"",
    IF(INT('Data Sheet'!$A$19)=INT('Data Sheet'!$B$15),
        --(INT('Data Sheet'!$A$15) &amp; "." &amp; BR221),
        IF(AND((--(INT('Data Sheet'!$A$15) &amp; "." &amp; BR221)&gt;=--('Data Sheet'!$A$15)), (--(INT('Data Sheet'!$A$15) &amp; "." &amp; BR221)&lt;=--('Data Sheet'!$B$15))),
            --(INT('Data Sheet'!$A$15) &amp; "." &amp; BR221),
            --(INT('Data Sheet'!$B$15) &amp; "." &amp; BR221)
        )
    ),
    IF(BQ221&lt;&gt;"",
        IF(INT('Data Sheet'!$A$15)=INT('Data Sheet'!$B$15),
            --(INT('Data Sheet'!$A$15) &amp; "." &amp; LEFT(BQ221,3)),
            IF(AND((--(INT('Data Sheet'!$A$15) &amp; "." &amp; LEFT(BQ221,3))&gt;=--('Data Sheet'!$A$15)), (--(INT('Data Sheet'!$A$15) &amp; "." &amp; LEFT(BQ221,3))&lt;=--('Data Sheet'!$B$15))),
                --(INT('Data Sheet'!$A$15) &amp; "." &amp; LEFT(BQ221,3)),
                --(INT('Data Sheet'!$B$15) &amp; "." &amp; LEFT(BQ221,3))
            )
        ),
        "OK"
    )
)</f>
        <v>OK</v>
      </c>
      <c r="Q221" s="23" t="str">
        <f>IF(BS221&lt;&gt;"",
    IF(INT('Data Sheet'!$A$19)=INT('Data Sheet'!$B$15),
        --(INT('Data Sheet'!$A$15) &amp; "." &amp; BS221),
        IF(AND((--(INT('Data Sheet'!$A$15) &amp; "." &amp; BS221)&gt;=--('Data Sheet'!$A$15)), (--(INT('Data Sheet'!$A$15) &amp; "." &amp; BS221)&lt;=--('Data Sheet'!$B$15))),
            --(INT('Data Sheet'!$A$15) &amp; "." &amp; BS221),
            --(INT('Data Sheet'!$B$15) &amp; "." &amp; BS221)
        )
    ),
    IF(BQ221&lt;&gt;"",
        IF(INT('Data Sheet'!$A$15)=INT('Data Sheet'!$B$15),
            --(INT('Data Sheet'!$A$15) &amp; "." &amp; RIGHT(BQ221,3)),
            IF(AND((--(INT('Data Sheet'!$A$15) &amp; "." &amp; RIGHT(BQ221,3))&gt;=--('Data Sheet'!$A$15)), (--(INT('Data Sheet'!$A$15) &amp; "." &amp; RIGHT(BQ221,3))&lt;=--('Data Sheet'!$B$15))),
                --(INT('Data Sheet'!$A$15) &amp; "." &amp; RIGHT(BQ221,3)),
                --(INT('Data Sheet'!$B$15) &amp; "." &amp; RIGHT(BQ221,3))
            )
        ),
        "OK"
    )
)</f>
        <v>OK</v>
      </c>
      <c r="R221" s="20"/>
      <c r="S221" s="20"/>
      <c r="T221" s="20"/>
      <c r="U221" s="20"/>
      <c r="V221" s="20"/>
      <c r="W221" s="20"/>
      <c r="X221" s="20"/>
      <c r="Y221" s="20"/>
      <c r="Z221" s="20"/>
      <c r="AA221" s="55"/>
      <c r="AB221" s="55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1"/>
      <c r="AR221" s="21"/>
      <c r="AS221" s="21"/>
      <c r="AT221" s="21"/>
      <c r="AU221" s="21"/>
      <c r="AV221" s="21"/>
      <c r="AW221" s="22"/>
      <c r="AX221" s="99"/>
      <c r="AY221" s="20"/>
      <c r="AZ221" s="20"/>
      <c r="BA221" s="22"/>
      <c r="BC221" s="80"/>
      <c r="BD221" s="80"/>
      <c r="BE221" s="80"/>
      <c r="BF221" s="80"/>
      <c r="BG221" s="2" t="str">
        <f t="shared" si="21"/>
        <v/>
      </c>
      <c r="BH221" s="78">
        <f t="shared" si="20"/>
        <v>0</v>
      </c>
    </row>
    <row r="222" spans="2:60" x14ac:dyDescent="0.2">
      <c r="B222" s="14">
        <f t="shared" si="25"/>
        <v>214</v>
      </c>
      <c r="C222" s="15" t="str">
        <f>CONCATENATE('Data Sheet'!$B$8,'Data Sheet'!$G$2)</f>
        <v>" HWDP</v>
      </c>
      <c r="D222" s="95" t="str">
        <f t="shared" si="22"/>
        <v/>
      </c>
      <c r="E222" s="15" t="str">
        <f>IF('Sum HWDP'!$D$10="TH-Hill DS-1 Vol 3 CAT 2: Clean and Visual Ends only","N/A","OK")</f>
        <v>OK</v>
      </c>
      <c r="F222" s="15" t="str">
        <f>IF('Sum HWDP'!$D$10="TH-Hill DS-1 Vol 3 CAT 2: Clean and Visual Ends only","N/A","OK")</f>
        <v>OK</v>
      </c>
      <c r="G222" s="17"/>
      <c r="H222" s="17"/>
      <c r="I222" s="17" t="s">
        <v>51</v>
      </c>
      <c r="J222" s="17" t="str">
        <f t="shared" si="23"/>
        <v>OK</v>
      </c>
      <c r="K222" s="17" t="str">
        <f t="shared" si="24"/>
        <v>OK</v>
      </c>
      <c r="L222" s="17" t="str">
        <f>IF('Data Sheet'!$B$9="NC-50","N/A","OK")</f>
        <v>OK</v>
      </c>
      <c r="M222" s="17" t="str">
        <f>IF('Data Sheet'!$B$9="NC-50","N/A","OK")</f>
        <v>OK</v>
      </c>
      <c r="N222" s="23" t="str">
        <f>IF(BO222&lt;&gt;"",
    IF(INT('Data Sheet'!$A$19)=INT('Data Sheet'!$B$19),
        --(INT('Data Sheet'!$A$19) &amp; "." &amp; BO222),
        IF(AND((--(INT('Data Sheet'!$A$19) &amp; "." &amp; BO222)&gt;=--('Data Sheet'!$A$19)), (--(INT('Data Sheet'!$A$19) &amp; "." &amp; BO222)&lt;=--('Data Sheet'!$B$19))),
            --(INT('Data Sheet'!$A$19) &amp; "." &amp; BO222),
            --(INT('Data Sheet'!$B$19) &amp; "." &amp; BO222)
        )
    ),
    IF(BN222&lt;&gt;"",
        IF(INT('Data Sheet'!$A$19)=INT('Data Sheet'!$B$19),
            --(INT('Data Sheet'!$A$19) &amp; "." &amp; LEFT(BN222,3)),
            IF(AND((--(INT('Data Sheet'!$A$19) &amp; "." &amp; LEFT(BN222,3))&gt;=--('Data Sheet'!$A$19)), (--(INT('Data Sheet'!$A$19) &amp; "." &amp; LEFT(BN222,3))&lt;=--('Data Sheet'!$B$19))),
                --(INT('Data Sheet'!$A$19) &amp; "." &amp; LEFT(BN222,3)),
                --(INT('Data Sheet'!$B$19) &amp; "." &amp; LEFT(BN222,3))
            )
        ),
        "OK"
    )
)</f>
        <v>OK</v>
      </c>
      <c r="O222" s="23" t="str">
        <f>IF(BP222&lt;&gt;"",
    IF(INT('Data Sheet'!$A$19)=INT('Data Sheet'!$B$19),
        --(INT('Data Sheet'!$A$19) &amp; "." &amp; BP222),
        IF(AND((--(INT('Data Sheet'!$A$19) &amp; "." &amp; BP222)&gt;=--('Data Sheet'!$A$19)), (--(INT('Data Sheet'!$A$19) &amp; "." &amp; BP222)&lt;=--('Data Sheet'!$B$19))),
            --(INT('Data Sheet'!$A$19) &amp; "." &amp; BP222),
            --(INT('Data Sheet'!$B$19) &amp; "." &amp; BP222)
        )
    ),
    IF(BN222&lt;&gt;"",
        IF(INT('Data Sheet'!$A$19)=INT('Data Sheet'!$B$19),
            --(INT('Data Sheet'!$A$19) &amp; "." &amp; RIGHT(BN222,3)),
            IF(AND((--(INT('Data Sheet'!$A$19) &amp; "." &amp; RIGHT(BN222,3))&gt;=--('Data Sheet'!$A$19)), (--(INT('Data Sheet'!$A$19) &amp; "." &amp; RIGHT(BN222,3))&lt;=--('Data Sheet'!$B$19))),
                --(INT('Data Sheet'!$A$19) &amp; "." &amp; RIGHT(BN222,3)),
                --(INT('Data Sheet'!$B$19) &amp; "." &amp; RIGHT(BN222,3))
            )
        ),
        "OK"
    )
)</f>
        <v>OK</v>
      </c>
      <c r="P222" s="23" t="str">
        <f>IF(BR222&lt;&gt;"",
    IF(INT('Data Sheet'!$A$19)=INT('Data Sheet'!$B$15),
        --(INT('Data Sheet'!$A$15) &amp; "." &amp; BR222),
        IF(AND((--(INT('Data Sheet'!$A$15) &amp; "." &amp; BR222)&gt;=--('Data Sheet'!$A$15)), (--(INT('Data Sheet'!$A$15) &amp; "." &amp; BR222)&lt;=--('Data Sheet'!$B$15))),
            --(INT('Data Sheet'!$A$15) &amp; "." &amp; BR222),
            --(INT('Data Sheet'!$B$15) &amp; "." &amp; BR222)
        )
    ),
    IF(BQ222&lt;&gt;"",
        IF(INT('Data Sheet'!$A$15)=INT('Data Sheet'!$B$15),
            --(INT('Data Sheet'!$A$15) &amp; "." &amp; LEFT(BQ222,3)),
            IF(AND((--(INT('Data Sheet'!$A$15) &amp; "." &amp; LEFT(BQ222,3))&gt;=--('Data Sheet'!$A$15)), (--(INT('Data Sheet'!$A$15) &amp; "." &amp; LEFT(BQ222,3))&lt;=--('Data Sheet'!$B$15))),
                --(INT('Data Sheet'!$A$15) &amp; "." &amp; LEFT(BQ222,3)),
                --(INT('Data Sheet'!$B$15) &amp; "." &amp; LEFT(BQ222,3))
            )
        ),
        "OK"
    )
)</f>
        <v>OK</v>
      </c>
      <c r="Q222" s="23" t="str">
        <f>IF(BS222&lt;&gt;"",
    IF(INT('Data Sheet'!$A$19)=INT('Data Sheet'!$B$15),
        --(INT('Data Sheet'!$A$15) &amp; "." &amp; BS222),
        IF(AND((--(INT('Data Sheet'!$A$15) &amp; "." &amp; BS222)&gt;=--('Data Sheet'!$A$15)), (--(INT('Data Sheet'!$A$15) &amp; "." &amp; BS222)&lt;=--('Data Sheet'!$B$15))),
            --(INT('Data Sheet'!$A$15) &amp; "." &amp; BS222),
            --(INT('Data Sheet'!$B$15) &amp; "." &amp; BS222)
        )
    ),
    IF(BQ222&lt;&gt;"",
        IF(INT('Data Sheet'!$A$15)=INT('Data Sheet'!$B$15),
            --(INT('Data Sheet'!$A$15) &amp; "." &amp; RIGHT(BQ222,3)),
            IF(AND((--(INT('Data Sheet'!$A$15) &amp; "." &amp; RIGHT(BQ222,3))&gt;=--('Data Sheet'!$A$15)), (--(INT('Data Sheet'!$A$15) &amp; "." &amp; RIGHT(BQ222,3))&lt;=--('Data Sheet'!$B$15))),
                --(INT('Data Sheet'!$A$15) &amp; "." &amp; RIGHT(BQ222,3)),
                --(INT('Data Sheet'!$B$15) &amp; "." &amp; RIGHT(BQ222,3))
            )
        ),
        "OK"
    )
)</f>
        <v>OK</v>
      </c>
      <c r="R222" s="20"/>
      <c r="S222" s="20"/>
      <c r="T222" s="20"/>
      <c r="U222" s="20"/>
      <c r="V222" s="20"/>
      <c r="W222" s="20"/>
      <c r="X222" s="20"/>
      <c r="Y222" s="20"/>
      <c r="Z222" s="20"/>
      <c r="AA222" s="55"/>
      <c r="AB222" s="55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1"/>
      <c r="AR222" s="21"/>
      <c r="AS222" s="21"/>
      <c r="AT222" s="21"/>
      <c r="AU222" s="21"/>
      <c r="AV222" s="21"/>
      <c r="AW222" s="22"/>
      <c r="AX222" s="99"/>
      <c r="AY222" s="20"/>
      <c r="AZ222" s="20"/>
      <c r="BA222" s="22"/>
      <c r="BC222" s="80"/>
      <c r="BD222" s="80"/>
      <c r="BE222" s="80"/>
      <c r="BF222" s="80"/>
      <c r="BG222" s="2" t="str">
        <f t="shared" si="21"/>
        <v/>
      </c>
      <c r="BH222" s="78">
        <f t="shared" si="20"/>
        <v>0</v>
      </c>
    </row>
    <row r="223" spans="2:60" x14ac:dyDescent="0.2">
      <c r="B223" s="14">
        <f t="shared" si="25"/>
        <v>215</v>
      </c>
      <c r="C223" s="15" t="str">
        <f>CONCATENATE('Data Sheet'!$B$8,'Data Sheet'!$G$2)</f>
        <v>" HWDP</v>
      </c>
      <c r="D223" s="95" t="str">
        <f t="shared" si="22"/>
        <v/>
      </c>
      <c r="E223" s="15" t="str">
        <f>IF('Sum HWDP'!$D$10="TH-Hill DS-1 Vol 3 CAT 2: Clean and Visual Ends only","N/A","OK")</f>
        <v>OK</v>
      </c>
      <c r="F223" s="15" t="str">
        <f>IF('Sum HWDP'!$D$10="TH-Hill DS-1 Vol 3 CAT 2: Clean and Visual Ends only","N/A","OK")</f>
        <v>OK</v>
      </c>
      <c r="G223" s="17"/>
      <c r="H223" s="17"/>
      <c r="I223" s="17" t="s">
        <v>51</v>
      </c>
      <c r="J223" s="17" t="str">
        <f t="shared" si="23"/>
        <v>OK</v>
      </c>
      <c r="K223" s="17" t="str">
        <f t="shared" si="24"/>
        <v>OK</v>
      </c>
      <c r="L223" s="17" t="str">
        <f>IF('Data Sheet'!$B$9="NC-50","N/A","OK")</f>
        <v>OK</v>
      </c>
      <c r="M223" s="17" t="str">
        <f>IF('Data Sheet'!$B$9="NC-50","N/A","OK")</f>
        <v>OK</v>
      </c>
      <c r="N223" s="23" t="str">
        <f>IF(BO223&lt;&gt;"",
    IF(INT('Data Sheet'!$A$19)=INT('Data Sheet'!$B$19),
        --(INT('Data Sheet'!$A$19) &amp; "." &amp; BO223),
        IF(AND((--(INT('Data Sheet'!$A$19) &amp; "." &amp; BO223)&gt;=--('Data Sheet'!$A$19)), (--(INT('Data Sheet'!$A$19) &amp; "." &amp; BO223)&lt;=--('Data Sheet'!$B$19))),
            --(INT('Data Sheet'!$A$19) &amp; "." &amp; BO223),
            --(INT('Data Sheet'!$B$19) &amp; "." &amp; BO223)
        )
    ),
    IF(BN223&lt;&gt;"",
        IF(INT('Data Sheet'!$A$19)=INT('Data Sheet'!$B$19),
            --(INT('Data Sheet'!$A$19) &amp; "." &amp; LEFT(BN223,3)),
            IF(AND((--(INT('Data Sheet'!$A$19) &amp; "." &amp; LEFT(BN223,3))&gt;=--('Data Sheet'!$A$19)), (--(INT('Data Sheet'!$A$19) &amp; "." &amp; LEFT(BN223,3))&lt;=--('Data Sheet'!$B$19))),
                --(INT('Data Sheet'!$A$19) &amp; "." &amp; LEFT(BN223,3)),
                --(INT('Data Sheet'!$B$19) &amp; "." &amp; LEFT(BN223,3))
            )
        ),
        "OK"
    )
)</f>
        <v>OK</v>
      </c>
      <c r="O223" s="23" t="str">
        <f>IF(BP223&lt;&gt;"",
    IF(INT('Data Sheet'!$A$19)=INT('Data Sheet'!$B$19),
        --(INT('Data Sheet'!$A$19) &amp; "." &amp; BP223),
        IF(AND((--(INT('Data Sheet'!$A$19) &amp; "." &amp; BP223)&gt;=--('Data Sheet'!$A$19)), (--(INT('Data Sheet'!$A$19) &amp; "." &amp; BP223)&lt;=--('Data Sheet'!$B$19))),
            --(INT('Data Sheet'!$A$19) &amp; "." &amp; BP223),
            --(INT('Data Sheet'!$B$19) &amp; "." &amp; BP223)
        )
    ),
    IF(BN223&lt;&gt;"",
        IF(INT('Data Sheet'!$A$19)=INT('Data Sheet'!$B$19),
            --(INT('Data Sheet'!$A$19) &amp; "." &amp; RIGHT(BN223,3)),
            IF(AND((--(INT('Data Sheet'!$A$19) &amp; "." &amp; RIGHT(BN223,3))&gt;=--('Data Sheet'!$A$19)), (--(INT('Data Sheet'!$A$19) &amp; "." &amp; RIGHT(BN223,3))&lt;=--('Data Sheet'!$B$19))),
                --(INT('Data Sheet'!$A$19) &amp; "." &amp; RIGHT(BN223,3)),
                --(INT('Data Sheet'!$B$19) &amp; "." &amp; RIGHT(BN223,3))
            )
        ),
        "OK"
    )
)</f>
        <v>OK</v>
      </c>
      <c r="P223" s="23" t="str">
        <f>IF(BR223&lt;&gt;"",
    IF(INT('Data Sheet'!$A$19)=INT('Data Sheet'!$B$15),
        --(INT('Data Sheet'!$A$15) &amp; "." &amp; BR223),
        IF(AND((--(INT('Data Sheet'!$A$15) &amp; "." &amp; BR223)&gt;=--('Data Sheet'!$A$15)), (--(INT('Data Sheet'!$A$15) &amp; "." &amp; BR223)&lt;=--('Data Sheet'!$B$15))),
            --(INT('Data Sheet'!$A$15) &amp; "." &amp; BR223),
            --(INT('Data Sheet'!$B$15) &amp; "." &amp; BR223)
        )
    ),
    IF(BQ223&lt;&gt;"",
        IF(INT('Data Sheet'!$A$15)=INT('Data Sheet'!$B$15),
            --(INT('Data Sheet'!$A$15) &amp; "." &amp; LEFT(BQ223,3)),
            IF(AND((--(INT('Data Sheet'!$A$15) &amp; "." &amp; LEFT(BQ223,3))&gt;=--('Data Sheet'!$A$15)), (--(INT('Data Sheet'!$A$15) &amp; "." &amp; LEFT(BQ223,3))&lt;=--('Data Sheet'!$B$15))),
                --(INT('Data Sheet'!$A$15) &amp; "." &amp; LEFT(BQ223,3)),
                --(INT('Data Sheet'!$B$15) &amp; "." &amp; LEFT(BQ223,3))
            )
        ),
        "OK"
    )
)</f>
        <v>OK</v>
      </c>
      <c r="Q223" s="23" t="str">
        <f>IF(BS223&lt;&gt;"",
    IF(INT('Data Sheet'!$A$19)=INT('Data Sheet'!$B$15),
        --(INT('Data Sheet'!$A$15) &amp; "." &amp; BS223),
        IF(AND((--(INT('Data Sheet'!$A$15) &amp; "." &amp; BS223)&gt;=--('Data Sheet'!$A$15)), (--(INT('Data Sheet'!$A$15) &amp; "." &amp; BS223)&lt;=--('Data Sheet'!$B$15))),
            --(INT('Data Sheet'!$A$15) &amp; "." &amp; BS223),
            --(INT('Data Sheet'!$B$15) &amp; "." &amp; BS223)
        )
    ),
    IF(BQ223&lt;&gt;"",
        IF(INT('Data Sheet'!$A$15)=INT('Data Sheet'!$B$15),
            --(INT('Data Sheet'!$A$15) &amp; "." &amp; RIGHT(BQ223,3)),
            IF(AND((--(INT('Data Sheet'!$A$15) &amp; "." &amp; RIGHT(BQ223,3))&gt;=--('Data Sheet'!$A$15)), (--(INT('Data Sheet'!$A$15) &amp; "." &amp; RIGHT(BQ223,3))&lt;=--('Data Sheet'!$B$15))),
                --(INT('Data Sheet'!$A$15) &amp; "." &amp; RIGHT(BQ223,3)),
                --(INT('Data Sheet'!$B$15) &amp; "." &amp; RIGHT(BQ223,3))
            )
        ),
        "OK"
    )
)</f>
        <v>OK</v>
      </c>
      <c r="R223" s="20"/>
      <c r="S223" s="20"/>
      <c r="T223" s="20"/>
      <c r="U223" s="20"/>
      <c r="V223" s="20"/>
      <c r="W223" s="20"/>
      <c r="X223" s="20"/>
      <c r="Y223" s="20"/>
      <c r="Z223" s="20"/>
      <c r="AA223" s="55"/>
      <c r="AB223" s="55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1"/>
      <c r="AR223" s="21"/>
      <c r="AS223" s="21"/>
      <c r="AT223" s="21"/>
      <c r="AU223" s="21"/>
      <c r="AV223" s="21"/>
      <c r="AW223" s="22"/>
      <c r="AX223" s="99"/>
      <c r="AY223" s="20"/>
      <c r="AZ223" s="20"/>
      <c r="BA223" s="22"/>
      <c r="BC223" s="80"/>
      <c r="BD223" s="80"/>
      <c r="BE223" s="80"/>
      <c r="BF223" s="80"/>
      <c r="BG223" s="2" t="str">
        <f t="shared" si="21"/>
        <v/>
      </c>
      <c r="BH223" s="78">
        <f t="shared" si="20"/>
        <v>0</v>
      </c>
    </row>
    <row r="224" spans="2:60" x14ac:dyDescent="0.2">
      <c r="B224" s="14">
        <f t="shared" si="25"/>
        <v>216</v>
      </c>
      <c r="C224" s="15" t="str">
        <f>CONCATENATE('Data Sheet'!$B$8,'Data Sheet'!$G$2)</f>
        <v>" HWDP</v>
      </c>
      <c r="D224" s="95" t="str">
        <f t="shared" si="22"/>
        <v/>
      </c>
      <c r="E224" s="15" t="str">
        <f>IF('Sum HWDP'!$D$10="TH-Hill DS-1 Vol 3 CAT 2: Clean and Visual Ends only","N/A","OK")</f>
        <v>OK</v>
      </c>
      <c r="F224" s="15" t="str">
        <f>IF('Sum HWDP'!$D$10="TH-Hill DS-1 Vol 3 CAT 2: Clean and Visual Ends only","N/A","OK")</f>
        <v>OK</v>
      </c>
      <c r="G224" s="17"/>
      <c r="H224" s="17"/>
      <c r="I224" s="17" t="s">
        <v>51</v>
      </c>
      <c r="J224" s="17" t="str">
        <f t="shared" si="23"/>
        <v>OK</v>
      </c>
      <c r="K224" s="17" t="str">
        <f t="shared" si="24"/>
        <v>OK</v>
      </c>
      <c r="L224" s="17" t="str">
        <f>IF('Data Sheet'!$B$9="NC-50","N/A","OK")</f>
        <v>OK</v>
      </c>
      <c r="M224" s="17" t="str">
        <f>IF('Data Sheet'!$B$9="NC-50","N/A","OK")</f>
        <v>OK</v>
      </c>
      <c r="N224" s="23" t="str">
        <f>IF(BO224&lt;&gt;"",
    IF(INT('Data Sheet'!$A$19)=INT('Data Sheet'!$B$19),
        --(INT('Data Sheet'!$A$19) &amp; "." &amp; BO224),
        IF(AND((--(INT('Data Sheet'!$A$19) &amp; "." &amp; BO224)&gt;=--('Data Sheet'!$A$19)), (--(INT('Data Sheet'!$A$19) &amp; "." &amp; BO224)&lt;=--('Data Sheet'!$B$19))),
            --(INT('Data Sheet'!$A$19) &amp; "." &amp; BO224),
            --(INT('Data Sheet'!$B$19) &amp; "." &amp; BO224)
        )
    ),
    IF(BN224&lt;&gt;"",
        IF(INT('Data Sheet'!$A$19)=INT('Data Sheet'!$B$19),
            --(INT('Data Sheet'!$A$19) &amp; "." &amp; LEFT(BN224,3)),
            IF(AND((--(INT('Data Sheet'!$A$19) &amp; "." &amp; LEFT(BN224,3))&gt;=--('Data Sheet'!$A$19)), (--(INT('Data Sheet'!$A$19) &amp; "." &amp; LEFT(BN224,3))&lt;=--('Data Sheet'!$B$19))),
                --(INT('Data Sheet'!$A$19) &amp; "." &amp; LEFT(BN224,3)),
                --(INT('Data Sheet'!$B$19) &amp; "." &amp; LEFT(BN224,3))
            )
        ),
        "OK"
    )
)</f>
        <v>OK</v>
      </c>
      <c r="O224" s="23" t="str">
        <f>IF(BP224&lt;&gt;"",
    IF(INT('Data Sheet'!$A$19)=INT('Data Sheet'!$B$19),
        --(INT('Data Sheet'!$A$19) &amp; "." &amp; BP224),
        IF(AND((--(INT('Data Sheet'!$A$19) &amp; "." &amp; BP224)&gt;=--('Data Sheet'!$A$19)), (--(INT('Data Sheet'!$A$19) &amp; "." &amp; BP224)&lt;=--('Data Sheet'!$B$19))),
            --(INT('Data Sheet'!$A$19) &amp; "." &amp; BP224),
            --(INT('Data Sheet'!$B$19) &amp; "." &amp; BP224)
        )
    ),
    IF(BN224&lt;&gt;"",
        IF(INT('Data Sheet'!$A$19)=INT('Data Sheet'!$B$19),
            --(INT('Data Sheet'!$A$19) &amp; "." &amp; RIGHT(BN224,3)),
            IF(AND((--(INT('Data Sheet'!$A$19) &amp; "." &amp; RIGHT(BN224,3))&gt;=--('Data Sheet'!$A$19)), (--(INT('Data Sheet'!$A$19) &amp; "." &amp; RIGHT(BN224,3))&lt;=--('Data Sheet'!$B$19))),
                --(INT('Data Sheet'!$A$19) &amp; "." &amp; RIGHT(BN224,3)),
                --(INT('Data Sheet'!$B$19) &amp; "." &amp; RIGHT(BN224,3))
            )
        ),
        "OK"
    )
)</f>
        <v>OK</v>
      </c>
      <c r="P224" s="23" t="str">
        <f>IF(BR224&lt;&gt;"",
    IF(INT('Data Sheet'!$A$19)=INT('Data Sheet'!$B$15),
        --(INT('Data Sheet'!$A$15) &amp; "." &amp; BR224),
        IF(AND((--(INT('Data Sheet'!$A$15) &amp; "." &amp; BR224)&gt;=--('Data Sheet'!$A$15)), (--(INT('Data Sheet'!$A$15) &amp; "." &amp; BR224)&lt;=--('Data Sheet'!$B$15))),
            --(INT('Data Sheet'!$A$15) &amp; "." &amp; BR224),
            --(INT('Data Sheet'!$B$15) &amp; "." &amp; BR224)
        )
    ),
    IF(BQ224&lt;&gt;"",
        IF(INT('Data Sheet'!$A$15)=INT('Data Sheet'!$B$15),
            --(INT('Data Sheet'!$A$15) &amp; "." &amp; LEFT(BQ224,3)),
            IF(AND((--(INT('Data Sheet'!$A$15) &amp; "." &amp; LEFT(BQ224,3))&gt;=--('Data Sheet'!$A$15)), (--(INT('Data Sheet'!$A$15) &amp; "." &amp; LEFT(BQ224,3))&lt;=--('Data Sheet'!$B$15))),
                --(INT('Data Sheet'!$A$15) &amp; "." &amp; LEFT(BQ224,3)),
                --(INT('Data Sheet'!$B$15) &amp; "." &amp; LEFT(BQ224,3))
            )
        ),
        "OK"
    )
)</f>
        <v>OK</v>
      </c>
      <c r="Q224" s="23" t="str">
        <f>IF(BS224&lt;&gt;"",
    IF(INT('Data Sheet'!$A$19)=INT('Data Sheet'!$B$15),
        --(INT('Data Sheet'!$A$15) &amp; "." &amp; BS224),
        IF(AND((--(INT('Data Sheet'!$A$15) &amp; "." &amp; BS224)&gt;=--('Data Sheet'!$A$15)), (--(INT('Data Sheet'!$A$15) &amp; "." &amp; BS224)&lt;=--('Data Sheet'!$B$15))),
            --(INT('Data Sheet'!$A$15) &amp; "." &amp; BS224),
            --(INT('Data Sheet'!$B$15) &amp; "." &amp; BS224)
        )
    ),
    IF(BQ224&lt;&gt;"",
        IF(INT('Data Sheet'!$A$15)=INT('Data Sheet'!$B$15),
            --(INT('Data Sheet'!$A$15) &amp; "." &amp; RIGHT(BQ224,3)),
            IF(AND((--(INT('Data Sheet'!$A$15) &amp; "." &amp; RIGHT(BQ224,3))&gt;=--('Data Sheet'!$A$15)), (--(INT('Data Sheet'!$A$15) &amp; "." &amp; RIGHT(BQ224,3))&lt;=--('Data Sheet'!$B$15))),
                --(INT('Data Sheet'!$A$15) &amp; "." &amp; RIGHT(BQ224,3)),
                --(INT('Data Sheet'!$B$15) &amp; "." &amp; RIGHT(BQ224,3))
            )
        ),
        "OK"
    )
)</f>
        <v>OK</v>
      </c>
      <c r="R224" s="20"/>
      <c r="S224" s="20"/>
      <c r="T224" s="20"/>
      <c r="U224" s="20"/>
      <c r="V224" s="20"/>
      <c r="W224" s="20"/>
      <c r="X224" s="20"/>
      <c r="Y224" s="20"/>
      <c r="Z224" s="20"/>
      <c r="AA224" s="55"/>
      <c r="AB224" s="55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1"/>
      <c r="AR224" s="21"/>
      <c r="AS224" s="21"/>
      <c r="AT224" s="21"/>
      <c r="AU224" s="21"/>
      <c r="AV224" s="21"/>
      <c r="AW224" s="22"/>
      <c r="AX224" s="99"/>
      <c r="AY224" s="20"/>
      <c r="AZ224" s="20"/>
      <c r="BA224" s="22"/>
      <c r="BC224" s="80"/>
      <c r="BD224" s="80"/>
      <c r="BE224" s="80"/>
      <c r="BF224" s="80"/>
      <c r="BG224" s="2" t="str">
        <f t="shared" si="21"/>
        <v/>
      </c>
      <c r="BH224" s="78">
        <f t="shared" si="20"/>
        <v>0</v>
      </c>
    </row>
    <row r="225" spans="2:60" x14ac:dyDescent="0.2">
      <c r="B225" s="14">
        <f t="shared" si="25"/>
        <v>217</v>
      </c>
      <c r="C225" s="15" t="str">
        <f>CONCATENATE('Data Sheet'!$B$8,'Data Sheet'!$G$2)</f>
        <v>" HWDP</v>
      </c>
      <c r="D225" s="95" t="str">
        <f t="shared" si="22"/>
        <v/>
      </c>
      <c r="E225" s="15" t="str">
        <f>IF('Sum HWDP'!$D$10="TH-Hill DS-1 Vol 3 CAT 2: Clean and Visual Ends only","N/A","OK")</f>
        <v>OK</v>
      </c>
      <c r="F225" s="15" t="str">
        <f>IF('Sum HWDP'!$D$10="TH-Hill DS-1 Vol 3 CAT 2: Clean and Visual Ends only","N/A","OK")</f>
        <v>OK</v>
      </c>
      <c r="G225" s="17"/>
      <c r="H225" s="17"/>
      <c r="I225" s="17" t="s">
        <v>51</v>
      </c>
      <c r="J225" s="17" t="str">
        <f t="shared" si="23"/>
        <v>OK</v>
      </c>
      <c r="K225" s="17" t="str">
        <f t="shared" si="24"/>
        <v>OK</v>
      </c>
      <c r="L225" s="17" t="str">
        <f>IF('Data Sheet'!$B$9="NC-50","N/A","OK")</f>
        <v>OK</v>
      </c>
      <c r="M225" s="17" t="str">
        <f>IF('Data Sheet'!$B$9="NC-50","N/A","OK")</f>
        <v>OK</v>
      </c>
      <c r="N225" s="23" t="str">
        <f>IF(BO225&lt;&gt;"",
    IF(INT('Data Sheet'!$A$19)=INT('Data Sheet'!$B$19),
        --(INT('Data Sheet'!$A$19) &amp; "." &amp; BO225),
        IF(AND((--(INT('Data Sheet'!$A$19) &amp; "." &amp; BO225)&gt;=--('Data Sheet'!$A$19)), (--(INT('Data Sheet'!$A$19) &amp; "." &amp; BO225)&lt;=--('Data Sheet'!$B$19))),
            --(INT('Data Sheet'!$A$19) &amp; "." &amp; BO225),
            --(INT('Data Sheet'!$B$19) &amp; "." &amp; BO225)
        )
    ),
    IF(BN225&lt;&gt;"",
        IF(INT('Data Sheet'!$A$19)=INT('Data Sheet'!$B$19),
            --(INT('Data Sheet'!$A$19) &amp; "." &amp; LEFT(BN225,3)),
            IF(AND((--(INT('Data Sheet'!$A$19) &amp; "." &amp; LEFT(BN225,3))&gt;=--('Data Sheet'!$A$19)), (--(INT('Data Sheet'!$A$19) &amp; "." &amp; LEFT(BN225,3))&lt;=--('Data Sheet'!$B$19))),
                --(INT('Data Sheet'!$A$19) &amp; "." &amp; LEFT(BN225,3)),
                --(INT('Data Sheet'!$B$19) &amp; "." &amp; LEFT(BN225,3))
            )
        ),
        "OK"
    )
)</f>
        <v>OK</v>
      </c>
      <c r="O225" s="23" t="str">
        <f>IF(BP225&lt;&gt;"",
    IF(INT('Data Sheet'!$A$19)=INT('Data Sheet'!$B$19),
        --(INT('Data Sheet'!$A$19) &amp; "." &amp; BP225),
        IF(AND((--(INT('Data Sheet'!$A$19) &amp; "." &amp; BP225)&gt;=--('Data Sheet'!$A$19)), (--(INT('Data Sheet'!$A$19) &amp; "." &amp; BP225)&lt;=--('Data Sheet'!$B$19))),
            --(INT('Data Sheet'!$A$19) &amp; "." &amp; BP225),
            --(INT('Data Sheet'!$B$19) &amp; "." &amp; BP225)
        )
    ),
    IF(BN225&lt;&gt;"",
        IF(INT('Data Sheet'!$A$19)=INT('Data Sheet'!$B$19),
            --(INT('Data Sheet'!$A$19) &amp; "." &amp; RIGHT(BN225,3)),
            IF(AND((--(INT('Data Sheet'!$A$19) &amp; "." &amp; RIGHT(BN225,3))&gt;=--('Data Sheet'!$A$19)), (--(INT('Data Sheet'!$A$19) &amp; "." &amp; RIGHT(BN225,3))&lt;=--('Data Sheet'!$B$19))),
                --(INT('Data Sheet'!$A$19) &amp; "." &amp; RIGHT(BN225,3)),
                --(INT('Data Sheet'!$B$19) &amp; "." &amp; RIGHT(BN225,3))
            )
        ),
        "OK"
    )
)</f>
        <v>OK</v>
      </c>
      <c r="P225" s="23" t="str">
        <f>IF(BR225&lt;&gt;"",
    IF(INT('Data Sheet'!$A$19)=INT('Data Sheet'!$B$15),
        --(INT('Data Sheet'!$A$15) &amp; "." &amp; BR225),
        IF(AND((--(INT('Data Sheet'!$A$15) &amp; "." &amp; BR225)&gt;=--('Data Sheet'!$A$15)), (--(INT('Data Sheet'!$A$15) &amp; "." &amp; BR225)&lt;=--('Data Sheet'!$B$15))),
            --(INT('Data Sheet'!$A$15) &amp; "." &amp; BR225),
            --(INT('Data Sheet'!$B$15) &amp; "." &amp; BR225)
        )
    ),
    IF(BQ225&lt;&gt;"",
        IF(INT('Data Sheet'!$A$15)=INT('Data Sheet'!$B$15),
            --(INT('Data Sheet'!$A$15) &amp; "." &amp; LEFT(BQ225,3)),
            IF(AND((--(INT('Data Sheet'!$A$15) &amp; "." &amp; LEFT(BQ225,3))&gt;=--('Data Sheet'!$A$15)), (--(INT('Data Sheet'!$A$15) &amp; "." &amp; LEFT(BQ225,3))&lt;=--('Data Sheet'!$B$15))),
                --(INT('Data Sheet'!$A$15) &amp; "." &amp; LEFT(BQ225,3)),
                --(INT('Data Sheet'!$B$15) &amp; "." &amp; LEFT(BQ225,3))
            )
        ),
        "OK"
    )
)</f>
        <v>OK</v>
      </c>
      <c r="Q225" s="23" t="str">
        <f>IF(BS225&lt;&gt;"",
    IF(INT('Data Sheet'!$A$19)=INT('Data Sheet'!$B$15),
        --(INT('Data Sheet'!$A$15) &amp; "." &amp; BS225),
        IF(AND((--(INT('Data Sheet'!$A$15) &amp; "." &amp; BS225)&gt;=--('Data Sheet'!$A$15)), (--(INT('Data Sheet'!$A$15) &amp; "." &amp; BS225)&lt;=--('Data Sheet'!$B$15))),
            --(INT('Data Sheet'!$A$15) &amp; "." &amp; BS225),
            --(INT('Data Sheet'!$B$15) &amp; "." &amp; BS225)
        )
    ),
    IF(BQ225&lt;&gt;"",
        IF(INT('Data Sheet'!$A$15)=INT('Data Sheet'!$B$15),
            --(INT('Data Sheet'!$A$15) &amp; "." &amp; RIGHT(BQ225,3)),
            IF(AND((--(INT('Data Sheet'!$A$15) &amp; "." &amp; RIGHT(BQ225,3))&gt;=--('Data Sheet'!$A$15)), (--(INT('Data Sheet'!$A$15) &amp; "." &amp; RIGHT(BQ225,3))&lt;=--('Data Sheet'!$B$15))),
                --(INT('Data Sheet'!$A$15) &amp; "." &amp; RIGHT(BQ225,3)),
                --(INT('Data Sheet'!$B$15) &amp; "." &amp; RIGHT(BQ225,3))
            )
        ),
        "OK"
    )
)</f>
        <v>OK</v>
      </c>
      <c r="R225" s="20"/>
      <c r="S225" s="20"/>
      <c r="T225" s="20"/>
      <c r="U225" s="20"/>
      <c r="V225" s="20"/>
      <c r="W225" s="20"/>
      <c r="X225" s="20"/>
      <c r="Y225" s="20"/>
      <c r="Z225" s="20"/>
      <c r="AA225" s="55"/>
      <c r="AB225" s="55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1"/>
      <c r="AR225" s="21"/>
      <c r="AS225" s="21"/>
      <c r="AT225" s="21"/>
      <c r="AU225" s="21"/>
      <c r="AV225" s="21"/>
      <c r="AW225" s="22"/>
      <c r="AX225" s="99"/>
      <c r="AY225" s="20"/>
      <c r="AZ225" s="20"/>
      <c r="BA225" s="22"/>
      <c r="BC225" s="80"/>
      <c r="BD225" s="80"/>
      <c r="BE225" s="80"/>
      <c r="BF225" s="80"/>
      <c r="BG225" s="2" t="str">
        <f t="shared" si="21"/>
        <v/>
      </c>
      <c r="BH225" s="78">
        <f t="shared" si="20"/>
        <v>0</v>
      </c>
    </row>
    <row r="226" spans="2:60" x14ac:dyDescent="0.2">
      <c r="B226" s="14">
        <f t="shared" si="25"/>
        <v>218</v>
      </c>
      <c r="C226" s="15" t="str">
        <f>CONCATENATE('Data Sheet'!$B$8,'Data Sheet'!$G$2)</f>
        <v>" HWDP</v>
      </c>
      <c r="D226" s="95" t="str">
        <f t="shared" si="22"/>
        <v/>
      </c>
      <c r="E226" s="15" t="str">
        <f>IF('Sum HWDP'!$D$10="TH-Hill DS-1 Vol 3 CAT 2: Clean and Visual Ends only","N/A","OK")</f>
        <v>OK</v>
      </c>
      <c r="F226" s="15" t="str">
        <f>IF('Sum HWDP'!$D$10="TH-Hill DS-1 Vol 3 CAT 2: Clean and Visual Ends only","N/A","OK")</f>
        <v>OK</v>
      </c>
      <c r="G226" s="17"/>
      <c r="H226" s="17"/>
      <c r="I226" s="17" t="s">
        <v>51</v>
      </c>
      <c r="J226" s="17" t="str">
        <f t="shared" si="23"/>
        <v>OK</v>
      </c>
      <c r="K226" s="17" t="str">
        <f t="shared" si="24"/>
        <v>OK</v>
      </c>
      <c r="L226" s="17" t="str">
        <f>IF('Data Sheet'!$B$9="NC-50","N/A","OK")</f>
        <v>OK</v>
      </c>
      <c r="M226" s="17" t="str">
        <f>IF('Data Sheet'!$B$9="NC-50","N/A","OK")</f>
        <v>OK</v>
      </c>
      <c r="N226" s="23" t="str">
        <f>IF(BO226&lt;&gt;"",
    IF(INT('Data Sheet'!$A$19)=INT('Data Sheet'!$B$19),
        --(INT('Data Sheet'!$A$19) &amp; "." &amp; BO226),
        IF(AND((--(INT('Data Sheet'!$A$19) &amp; "." &amp; BO226)&gt;=--('Data Sheet'!$A$19)), (--(INT('Data Sheet'!$A$19) &amp; "." &amp; BO226)&lt;=--('Data Sheet'!$B$19))),
            --(INT('Data Sheet'!$A$19) &amp; "." &amp; BO226),
            --(INT('Data Sheet'!$B$19) &amp; "." &amp; BO226)
        )
    ),
    IF(BN226&lt;&gt;"",
        IF(INT('Data Sheet'!$A$19)=INT('Data Sheet'!$B$19),
            --(INT('Data Sheet'!$A$19) &amp; "." &amp; LEFT(BN226,3)),
            IF(AND((--(INT('Data Sheet'!$A$19) &amp; "." &amp; LEFT(BN226,3))&gt;=--('Data Sheet'!$A$19)), (--(INT('Data Sheet'!$A$19) &amp; "." &amp; LEFT(BN226,3))&lt;=--('Data Sheet'!$B$19))),
                --(INT('Data Sheet'!$A$19) &amp; "." &amp; LEFT(BN226,3)),
                --(INT('Data Sheet'!$B$19) &amp; "." &amp; LEFT(BN226,3))
            )
        ),
        "OK"
    )
)</f>
        <v>OK</v>
      </c>
      <c r="O226" s="23" t="str">
        <f>IF(BP226&lt;&gt;"",
    IF(INT('Data Sheet'!$A$19)=INT('Data Sheet'!$B$19),
        --(INT('Data Sheet'!$A$19) &amp; "." &amp; BP226),
        IF(AND((--(INT('Data Sheet'!$A$19) &amp; "." &amp; BP226)&gt;=--('Data Sheet'!$A$19)), (--(INT('Data Sheet'!$A$19) &amp; "." &amp; BP226)&lt;=--('Data Sheet'!$B$19))),
            --(INT('Data Sheet'!$A$19) &amp; "." &amp; BP226),
            --(INT('Data Sheet'!$B$19) &amp; "." &amp; BP226)
        )
    ),
    IF(BN226&lt;&gt;"",
        IF(INT('Data Sheet'!$A$19)=INT('Data Sheet'!$B$19),
            --(INT('Data Sheet'!$A$19) &amp; "." &amp; RIGHT(BN226,3)),
            IF(AND((--(INT('Data Sheet'!$A$19) &amp; "." &amp; RIGHT(BN226,3))&gt;=--('Data Sheet'!$A$19)), (--(INT('Data Sheet'!$A$19) &amp; "." &amp; RIGHT(BN226,3))&lt;=--('Data Sheet'!$B$19))),
                --(INT('Data Sheet'!$A$19) &amp; "." &amp; RIGHT(BN226,3)),
                --(INT('Data Sheet'!$B$19) &amp; "." &amp; RIGHT(BN226,3))
            )
        ),
        "OK"
    )
)</f>
        <v>OK</v>
      </c>
      <c r="P226" s="23" t="str">
        <f>IF(BR226&lt;&gt;"",
    IF(INT('Data Sheet'!$A$19)=INT('Data Sheet'!$B$15),
        --(INT('Data Sheet'!$A$15) &amp; "." &amp; BR226),
        IF(AND((--(INT('Data Sheet'!$A$15) &amp; "." &amp; BR226)&gt;=--('Data Sheet'!$A$15)), (--(INT('Data Sheet'!$A$15) &amp; "." &amp; BR226)&lt;=--('Data Sheet'!$B$15))),
            --(INT('Data Sheet'!$A$15) &amp; "." &amp; BR226),
            --(INT('Data Sheet'!$B$15) &amp; "." &amp; BR226)
        )
    ),
    IF(BQ226&lt;&gt;"",
        IF(INT('Data Sheet'!$A$15)=INT('Data Sheet'!$B$15),
            --(INT('Data Sheet'!$A$15) &amp; "." &amp; LEFT(BQ226,3)),
            IF(AND((--(INT('Data Sheet'!$A$15) &amp; "." &amp; LEFT(BQ226,3))&gt;=--('Data Sheet'!$A$15)), (--(INT('Data Sheet'!$A$15) &amp; "." &amp; LEFT(BQ226,3))&lt;=--('Data Sheet'!$B$15))),
                --(INT('Data Sheet'!$A$15) &amp; "." &amp; LEFT(BQ226,3)),
                --(INT('Data Sheet'!$B$15) &amp; "." &amp; LEFT(BQ226,3))
            )
        ),
        "OK"
    )
)</f>
        <v>OK</v>
      </c>
      <c r="Q226" s="23" t="str">
        <f>IF(BS226&lt;&gt;"",
    IF(INT('Data Sheet'!$A$19)=INT('Data Sheet'!$B$15),
        --(INT('Data Sheet'!$A$15) &amp; "." &amp; BS226),
        IF(AND((--(INT('Data Sheet'!$A$15) &amp; "." &amp; BS226)&gt;=--('Data Sheet'!$A$15)), (--(INT('Data Sheet'!$A$15) &amp; "." &amp; BS226)&lt;=--('Data Sheet'!$B$15))),
            --(INT('Data Sheet'!$A$15) &amp; "." &amp; BS226),
            --(INT('Data Sheet'!$B$15) &amp; "." &amp; BS226)
        )
    ),
    IF(BQ226&lt;&gt;"",
        IF(INT('Data Sheet'!$A$15)=INT('Data Sheet'!$B$15),
            --(INT('Data Sheet'!$A$15) &amp; "." &amp; RIGHT(BQ226,3)),
            IF(AND((--(INT('Data Sheet'!$A$15) &amp; "." &amp; RIGHT(BQ226,3))&gt;=--('Data Sheet'!$A$15)), (--(INT('Data Sheet'!$A$15) &amp; "." &amp; RIGHT(BQ226,3))&lt;=--('Data Sheet'!$B$15))),
                --(INT('Data Sheet'!$A$15) &amp; "." &amp; RIGHT(BQ226,3)),
                --(INT('Data Sheet'!$B$15) &amp; "." &amp; RIGHT(BQ226,3))
            )
        ),
        "OK"
    )
)</f>
        <v>OK</v>
      </c>
      <c r="R226" s="20"/>
      <c r="S226" s="20"/>
      <c r="T226" s="20"/>
      <c r="U226" s="20"/>
      <c r="V226" s="20"/>
      <c r="W226" s="20"/>
      <c r="X226" s="20"/>
      <c r="Y226" s="20"/>
      <c r="Z226" s="20"/>
      <c r="AA226" s="55"/>
      <c r="AB226" s="55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1"/>
      <c r="AR226" s="21"/>
      <c r="AS226" s="21"/>
      <c r="AT226" s="21"/>
      <c r="AU226" s="21"/>
      <c r="AV226" s="21"/>
      <c r="AW226" s="22"/>
      <c r="AX226" s="99"/>
      <c r="AY226" s="20"/>
      <c r="AZ226" s="20"/>
      <c r="BA226" s="22"/>
      <c r="BC226" s="80"/>
      <c r="BD226" s="80"/>
      <c r="BE226" s="80"/>
      <c r="BF226" s="80"/>
      <c r="BG226" s="2" t="str">
        <f t="shared" si="21"/>
        <v/>
      </c>
      <c r="BH226" s="78">
        <f t="shared" si="20"/>
        <v>0</v>
      </c>
    </row>
    <row r="227" spans="2:60" x14ac:dyDescent="0.2">
      <c r="B227" s="14">
        <f t="shared" si="25"/>
        <v>219</v>
      </c>
      <c r="C227" s="15" t="str">
        <f>CONCATENATE('Data Sheet'!$B$8,'Data Sheet'!$G$2)</f>
        <v>" HWDP</v>
      </c>
      <c r="D227" s="95" t="str">
        <f t="shared" si="22"/>
        <v/>
      </c>
      <c r="E227" s="15" t="str">
        <f>IF('Sum HWDP'!$D$10="TH-Hill DS-1 Vol 3 CAT 2: Clean and Visual Ends only","N/A","OK")</f>
        <v>OK</v>
      </c>
      <c r="F227" s="15" t="str">
        <f>IF('Sum HWDP'!$D$10="TH-Hill DS-1 Vol 3 CAT 2: Clean and Visual Ends only","N/A","OK")</f>
        <v>OK</v>
      </c>
      <c r="G227" s="17"/>
      <c r="H227" s="17"/>
      <c r="I227" s="17" t="s">
        <v>51</v>
      </c>
      <c r="J227" s="17" t="str">
        <f t="shared" si="23"/>
        <v>OK</v>
      </c>
      <c r="K227" s="17" t="str">
        <f t="shared" si="24"/>
        <v>OK</v>
      </c>
      <c r="L227" s="17" t="str">
        <f>IF('Data Sheet'!$B$9="NC-50","N/A","OK")</f>
        <v>OK</v>
      </c>
      <c r="M227" s="17" t="str">
        <f>IF('Data Sheet'!$B$9="NC-50","N/A","OK")</f>
        <v>OK</v>
      </c>
      <c r="N227" s="23" t="str">
        <f>IF(BO227&lt;&gt;"",
    IF(INT('Data Sheet'!$A$19)=INT('Data Sheet'!$B$19),
        --(INT('Data Sheet'!$A$19) &amp; "." &amp; BO227),
        IF(AND((--(INT('Data Sheet'!$A$19) &amp; "." &amp; BO227)&gt;=--('Data Sheet'!$A$19)), (--(INT('Data Sheet'!$A$19) &amp; "." &amp; BO227)&lt;=--('Data Sheet'!$B$19))),
            --(INT('Data Sheet'!$A$19) &amp; "." &amp; BO227),
            --(INT('Data Sheet'!$B$19) &amp; "." &amp; BO227)
        )
    ),
    IF(BN227&lt;&gt;"",
        IF(INT('Data Sheet'!$A$19)=INT('Data Sheet'!$B$19),
            --(INT('Data Sheet'!$A$19) &amp; "." &amp; LEFT(BN227,3)),
            IF(AND((--(INT('Data Sheet'!$A$19) &amp; "." &amp; LEFT(BN227,3))&gt;=--('Data Sheet'!$A$19)), (--(INT('Data Sheet'!$A$19) &amp; "." &amp; LEFT(BN227,3))&lt;=--('Data Sheet'!$B$19))),
                --(INT('Data Sheet'!$A$19) &amp; "." &amp; LEFT(BN227,3)),
                --(INT('Data Sheet'!$B$19) &amp; "." &amp; LEFT(BN227,3))
            )
        ),
        "OK"
    )
)</f>
        <v>OK</v>
      </c>
      <c r="O227" s="23" t="str">
        <f>IF(BP227&lt;&gt;"",
    IF(INT('Data Sheet'!$A$19)=INT('Data Sheet'!$B$19),
        --(INT('Data Sheet'!$A$19) &amp; "." &amp; BP227),
        IF(AND((--(INT('Data Sheet'!$A$19) &amp; "." &amp; BP227)&gt;=--('Data Sheet'!$A$19)), (--(INT('Data Sheet'!$A$19) &amp; "." &amp; BP227)&lt;=--('Data Sheet'!$B$19))),
            --(INT('Data Sheet'!$A$19) &amp; "." &amp; BP227),
            --(INT('Data Sheet'!$B$19) &amp; "." &amp; BP227)
        )
    ),
    IF(BN227&lt;&gt;"",
        IF(INT('Data Sheet'!$A$19)=INT('Data Sheet'!$B$19),
            --(INT('Data Sheet'!$A$19) &amp; "." &amp; RIGHT(BN227,3)),
            IF(AND((--(INT('Data Sheet'!$A$19) &amp; "." &amp; RIGHT(BN227,3))&gt;=--('Data Sheet'!$A$19)), (--(INT('Data Sheet'!$A$19) &amp; "." &amp; RIGHT(BN227,3))&lt;=--('Data Sheet'!$B$19))),
                --(INT('Data Sheet'!$A$19) &amp; "." &amp; RIGHT(BN227,3)),
                --(INT('Data Sheet'!$B$19) &amp; "." &amp; RIGHT(BN227,3))
            )
        ),
        "OK"
    )
)</f>
        <v>OK</v>
      </c>
      <c r="P227" s="23" t="str">
        <f>IF(BR227&lt;&gt;"",
    IF(INT('Data Sheet'!$A$19)=INT('Data Sheet'!$B$15),
        --(INT('Data Sheet'!$A$15) &amp; "." &amp; BR227),
        IF(AND((--(INT('Data Sheet'!$A$15) &amp; "." &amp; BR227)&gt;=--('Data Sheet'!$A$15)), (--(INT('Data Sheet'!$A$15) &amp; "." &amp; BR227)&lt;=--('Data Sheet'!$B$15))),
            --(INT('Data Sheet'!$A$15) &amp; "." &amp; BR227),
            --(INT('Data Sheet'!$B$15) &amp; "." &amp; BR227)
        )
    ),
    IF(BQ227&lt;&gt;"",
        IF(INT('Data Sheet'!$A$15)=INT('Data Sheet'!$B$15),
            --(INT('Data Sheet'!$A$15) &amp; "." &amp; LEFT(BQ227,3)),
            IF(AND((--(INT('Data Sheet'!$A$15) &amp; "." &amp; LEFT(BQ227,3))&gt;=--('Data Sheet'!$A$15)), (--(INT('Data Sheet'!$A$15) &amp; "." &amp; LEFT(BQ227,3))&lt;=--('Data Sheet'!$B$15))),
                --(INT('Data Sheet'!$A$15) &amp; "." &amp; LEFT(BQ227,3)),
                --(INT('Data Sheet'!$B$15) &amp; "." &amp; LEFT(BQ227,3))
            )
        ),
        "OK"
    )
)</f>
        <v>OK</v>
      </c>
      <c r="Q227" s="23" t="str">
        <f>IF(BS227&lt;&gt;"",
    IF(INT('Data Sheet'!$A$19)=INT('Data Sheet'!$B$15),
        --(INT('Data Sheet'!$A$15) &amp; "." &amp; BS227),
        IF(AND((--(INT('Data Sheet'!$A$15) &amp; "." &amp; BS227)&gt;=--('Data Sheet'!$A$15)), (--(INT('Data Sheet'!$A$15) &amp; "." &amp; BS227)&lt;=--('Data Sheet'!$B$15))),
            --(INT('Data Sheet'!$A$15) &amp; "." &amp; BS227),
            --(INT('Data Sheet'!$B$15) &amp; "." &amp; BS227)
        )
    ),
    IF(BQ227&lt;&gt;"",
        IF(INT('Data Sheet'!$A$15)=INT('Data Sheet'!$B$15),
            --(INT('Data Sheet'!$A$15) &amp; "." &amp; RIGHT(BQ227,3)),
            IF(AND((--(INT('Data Sheet'!$A$15) &amp; "." &amp; RIGHT(BQ227,3))&gt;=--('Data Sheet'!$A$15)), (--(INT('Data Sheet'!$A$15) &amp; "." &amp; RIGHT(BQ227,3))&lt;=--('Data Sheet'!$B$15))),
                --(INT('Data Sheet'!$A$15) &amp; "." &amp; RIGHT(BQ227,3)),
                --(INT('Data Sheet'!$B$15) &amp; "." &amp; RIGHT(BQ227,3))
            )
        ),
        "OK"
    )
)</f>
        <v>OK</v>
      </c>
      <c r="R227" s="20"/>
      <c r="S227" s="20"/>
      <c r="T227" s="20"/>
      <c r="U227" s="20"/>
      <c r="V227" s="20"/>
      <c r="W227" s="20"/>
      <c r="X227" s="20"/>
      <c r="Y227" s="20"/>
      <c r="Z227" s="20"/>
      <c r="AA227" s="55"/>
      <c r="AB227" s="55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1"/>
      <c r="AR227" s="21"/>
      <c r="AS227" s="21"/>
      <c r="AT227" s="21"/>
      <c r="AU227" s="21"/>
      <c r="AV227" s="21"/>
      <c r="AW227" s="22"/>
      <c r="AX227" s="99"/>
      <c r="AY227" s="20"/>
      <c r="AZ227" s="20"/>
      <c r="BA227" s="22"/>
      <c r="BC227" s="80"/>
      <c r="BD227" s="80"/>
      <c r="BE227" s="80"/>
      <c r="BF227" s="80"/>
      <c r="BG227" s="2" t="str">
        <f t="shared" si="21"/>
        <v/>
      </c>
      <c r="BH227" s="78">
        <f t="shared" si="20"/>
        <v>0</v>
      </c>
    </row>
    <row r="228" spans="2:60" x14ac:dyDescent="0.2">
      <c r="B228" s="14">
        <f t="shared" si="25"/>
        <v>220</v>
      </c>
      <c r="C228" s="15" t="str">
        <f>CONCATENATE('Data Sheet'!$B$8,'Data Sheet'!$G$2)</f>
        <v>" HWDP</v>
      </c>
      <c r="D228" s="95" t="str">
        <f t="shared" si="22"/>
        <v/>
      </c>
      <c r="E228" s="15" t="str">
        <f>IF('Sum HWDP'!$D$10="TH-Hill DS-1 Vol 3 CAT 2: Clean and Visual Ends only","N/A","OK")</f>
        <v>OK</v>
      </c>
      <c r="F228" s="15" t="str">
        <f>IF('Sum HWDP'!$D$10="TH-Hill DS-1 Vol 3 CAT 2: Clean and Visual Ends only","N/A","OK")</f>
        <v>OK</v>
      </c>
      <c r="G228" s="17"/>
      <c r="H228" s="17"/>
      <c r="I228" s="17" t="s">
        <v>51</v>
      </c>
      <c r="J228" s="17" t="str">
        <f t="shared" si="23"/>
        <v>OK</v>
      </c>
      <c r="K228" s="17" t="str">
        <f t="shared" si="24"/>
        <v>OK</v>
      </c>
      <c r="L228" s="17" t="str">
        <f>IF('Data Sheet'!$B$9="NC-50","N/A","OK")</f>
        <v>OK</v>
      </c>
      <c r="M228" s="17" t="str">
        <f>IF('Data Sheet'!$B$9="NC-50","N/A","OK")</f>
        <v>OK</v>
      </c>
      <c r="N228" s="23" t="str">
        <f>IF(BO228&lt;&gt;"",
    IF(INT('Data Sheet'!$A$19)=INT('Data Sheet'!$B$19),
        --(INT('Data Sheet'!$A$19) &amp; "." &amp; BO228),
        IF(AND((--(INT('Data Sheet'!$A$19) &amp; "." &amp; BO228)&gt;=--('Data Sheet'!$A$19)), (--(INT('Data Sheet'!$A$19) &amp; "." &amp; BO228)&lt;=--('Data Sheet'!$B$19))),
            --(INT('Data Sheet'!$A$19) &amp; "." &amp; BO228),
            --(INT('Data Sheet'!$B$19) &amp; "." &amp; BO228)
        )
    ),
    IF(BN228&lt;&gt;"",
        IF(INT('Data Sheet'!$A$19)=INT('Data Sheet'!$B$19),
            --(INT('Data Sheet'!$A$19) &amp; "." &amp; LEFT(BN228,3)),
            IF(AND((--(INT('Data Sheet'!$A$19) &amp; "." &amp; LEFT(BN228,3))&gt;=--('Data Sheet'!$A$19)), (--(INT('Data Sheet'!$A$19) &amp; "." &amp; LEFT(BN228,3))&lt;=--('Data Sheet'!$B$19))),
                --(INT('Data Sheet'!$A$19) &amp; "." &amp; LEFT(BN228,3)),
                --(INT('Data Sheet'!$B$19) &amp; "." &amp; LEFT(BN228,3))
            )
        ),
        "OK"
    )
)</f>
        <v>OK</v>
      </c>
      <c r="O228" s="23" t="str">
        <f>IF(BP228&lt;&gt;"",
    IF(INT('Data Sheet'!$A$19)=INT('Data Sheet'!$B$19),
        --(INT('Data Sheet'!$A$19) &amp; "." &amp; BP228),
        IF(AND((--(INT('Data Sheet'!$A$19) &amp; "." &amp; BP228)&gt;=--('Data Sheet'!$A$19)), (--(INT('Data Sheet'!$A$19) &amp; "." &amp; BP228)&lt;=--('Data Sheet'!$B$19))),
            --(INT('Data Sheet'!$A$19) &amp; "." &amp; BP228),
            --(INT('Data Sheet'!$B$19) &amp; "." &amp; BP228)
        )
    ),
    IF(BN228&lt;&gt;"",
        IF(INT('Data Sheet'!$A$19)=INT('Data Sheet'!$B$19),
            --(INT('Data Sheet'!$A$19) &amp; "." &amp; RIGHT(BN228,3)),
            IF(AND((--(INT('Data Sheet'!$A$19) &amp; "." &amp; RIGHT(BN228,3))&gt;=--('Data Sheet'!$A$19)), (--(INT('Data Sheet'!$A$19) &amp; "." &amp; RIGHT(BN228,3))&lt;=--('Data Sheet'!$B$19))),
                --(INT('Data Sheet'!$A$19) &amp; "." &amp; RIGHT(BN228,3)),
                --(INT('Data Sheet'!$B$19) &amp; "." &amp; RIGHT(BN228,3))
            )
        ),
        "OK"
    )
)</f>
        <v>OK</v>
      </c>
      <c r="P228" s="23" t="str">
        <f>IF(BR228&lt;&gt;"",
    IF(INT('Data Sheet'!$A$19)=INT('Data Sheet'!$B$15),
        --(INT('Data Sheet'!$A$15) &amp; "." &amp; BR228),
        IF(AND((--(INT('Data Sheet'!$A$15) &amp; "." &amp; BR228)&gt;=--('Data Sheet'!$A$15)), (--(INT('Data Sheet'!$A$15) &amp; "." &amp; BR228)&lt;=--('Data Sheet'!$B$15))),
            --(INT('Data Sheet'!$A$15) &amp; "." &amp; BR228),
            --(INT('Data Sheet'!$B$15) &amp; "." &amp; BR228)
        )
    ),
    IF(BQ228&lt;&gt;"",
        IF(INT('Data Sheet'!$A$15)=INT('Data Sheet'!$B$15),
            --(INT('Data Sheet'!$A$15) &amp; "." &amp; LEFT(BQ228,3)),
            IF(AND((--(INT('Data Sheet'!$A$15) &amp; "." &amp; LEFT(BQ228,3))&gt;=--('Data Sheet'!$A$15)), (--(INT('Data Sheet'!$A$15) &amp; "." &amp; LEFT(BQ228,3))&lt;=--('Data Sheet'!$B$15))),
                --(INT('Data Sheet'!$A$15) &amp; "." &amp; LEFT(BQ228,3)),
                --(INT('Data Sheet'!$B$15) &amp; "." &amp; LEFT(BQ228,3))
            )
        ),
        "OK"
    )
)</f>
        <v>OK</v>
      </c>
      <c r="Q228" s="23" t="str">
        <f>IF(BS228&lt;&gt;"",
    IF(INT('Data Sheet'!$A$19)=INT('Data Sheet'!$B$15),
        --(INT('Data Sheet'!$A$15) &amp; "." &amp; BS228),
        IF(AND((--(INT('Data Sheet'!$A$15) &amp; "." &amp; BS228)&gt;=--('Data Sheet'!$A$15)), (--(INT('Data Sheet'!$A$15) &amp; "." &amp; BS228)&lt;=--('Data Sheet'!$B$15))),
            --(INT('Data Sheet'!$A$15) &amp; "." &amp; BS228),
            --(INT('Data Sheet'!$B$15) &amp; "." &amp; BS228)
        )
    ),
    IF(BQ228&lt;&gt;"",
        IF(INT('Data Sheet'!$A$15)=INT('Data Sheet'!$B$15),
            --(INT('Data Sheet'!$A$15) &amp; "." &amp; RIGHT(BQ228,3)),
            IF(AND((--(INT('Data Sheet'!$A$15) &amp; "." &amp; RIGHT(BQ228,3))&gt;=--('Data Sheet'!$A$15)), (--(INT('Data Sheet'!$A$15) &amp; "." &amp; RIGHT(BQ228,3))&lt;=--('Data Sheet'!$B$15))),
                --(INT('Data Sheet'!$A$15) &amp; "." &amp; RIGHT(BQ228,3)),
                --(INT('Data Sheet'!$B$15) &amp; "." &amp; RIGHT(BQ228,3))
            )
        ),
        "OK"
    )
)</f>
        <v>OK</v>
      </c>
      <c r="R228" s="20"/>
      <c r="S228" s="20"/>
      <c r="T228" s="20"/>
      <c r="U228" s="20"/>
      <c r="V228" s="20"/>
      <c r="W228" s="20"/>
      <c r="X228" s="20"/>
      <c r="Y228" s="20"/>
      <c r="Z228" s="20"/>
      <c r="AA228" s="55"/>
      <c r="AB228" s="55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1"/>
      <c r="AR228" s="21"/>
      <c r="AS228" s="21"/>
      <c r="AT228" s="21"/>
      <c r="AU228" s="21"/>
      <c r="AV228" s="21"/>
      <c r="AW228" s="22"/>
      <c r="AX228" s="99"/>
      <c r="AY228" s="20"/>
      <c r="AZ228" s="20"/>
      <c r="BA228" s="22"/>
      <c r="BC228" s="80"/>
      <c r="BD228" s="80"/>
      <c r="BE228" s="80"/>
      <c r="BF228" s="80"/>
      <c r="BG228" s="2" t="str">
        <f t="shared" si="21"/>
        <v/>
      </c>
      <c r="BH228" s="78">
        <f t="shared" si="20"/>
        <v>0</v>
      </c>
    </row>
    <row r="229" spans="2:60" x14ac:dyDescent="0.2">
      <c r="B229" s="14">
        <f t="shared" si="25"/>
        <v>221</v>
      </c>
      <c r="C229" s="15" t="str">
        <f>CONCATENATE('Data Sheet'!$B$8,'Data Sheet'!$G$2)</f>
        <v>" HWDP</v>
      </c>
      <c r="D229" s="95" t="str">
        <f t="shared" si="22"/>
        <v/>
      </c>
      <c r="E229" s="15" t="str">
        <f>IF('Sum HWDP'!$D$10="TH-Hill DS-1 Vol 3 CAT 2: Clean and Visual Ends only","N/A","OK")</f>
        <v>OK</v>
      </c>
      <c r="F229" s="15" t="str">
        <f>IF('Sum HWDP'!$D$10="TH-Hill DS-1 Vol 3 CAT 2: Clean and Visual Ends only","N/A","OK")</f>
        <v>OK</v>
      </c>
      <c r="G229" s="17"/>
      <c r="H229" s="17"/>
      <c r="I229" s="17" t="s">
        <v>51</v>
      </c>
      <c r="J229" s="17" t="str">
        <f t="shared" si="23"/>
        <v>OK</v>
      </c>
      <c r="K229" s="17" t="str">
        <f t="shared" si="24"/>
        <v>OK</v>
      </c>
      <c r="L229" s="17" t="str">
        <f>IF('Data Sheet'!$B$9="NC-50","N/A","OK")</f>
        <v>OK</v>
      </c>
      <c r="M229" s="17" t="str">
        <f>IF('Data Sheet'!$B$9="NC-50","N/A","OK")</f>
        <v>OK</v>
      </c>
      <c r="N229" s="23" t="str">
        <f>IF(BO229&lt;&gt;"",
    IF(INT('Data Sheet'!$A$19)=INT('Data Sheet'!$B$19),
        --(INT('Data Sheet'!$A$19) &amp; "." &amp; BO229),
        IF(AND((--(INT('Data Sheet'!$A$19) &amp; "." &amp; BO229)&gt;=--('Data Sheet'!$A$19)), (--(INT('Data Sheet'!$A$19) &amp; "." &amp; BO229)&lt;=--('Data Sheet'!$B$19))),
            --(INT('Data Sheet'!$A$19) &amp; "." &amp; BO229),
            --(INT('Data Sheet'!$B$19) &amp; "." &amp; BO229)
        )
    ),
    IF(BN229&lt;&gt;"",
        IF(INT('Data Sheet'!$A$19)=INT('Data Sheet'!$B$19),
            --(INT('Data Sheet'!$A$19) &amp; "." &amp; LEFT(BN229,3)),
            IF(AND((--(INT('Data Sheet'!$A$19) &amp; "." &amp; LEFT(BN229,3))&gt;=--('Data Sheet'!$A$19)), (--(INT('Data Sheet'!$A$19) &amp; "." &amp; LEFT(BN229,3))&lt;=--('Data Sheet'!$B$19))),
                --(INT('Data Sheet'!$A$19) &amp; "." &amp; LEFT(BN229,3)),
                --(INT('Data Sheet'!$B$19) &amp; "." &amp; LEFT(BN229,3))
            )
        ),
        "OK"
    )
)</f>
        <v>OK</v>
      </c>
      <c r="O229" s="23" t="str">
        <f>IF(BP229&lt;&gt;"",
    IF(INT('Data Sheet'!$A$19)=INT('Data Sheet'!$B$19),
        --(INT('Data Sheet'!$A$19) &amp; "." &amp; BP229),
        IF(AND((--(INT('Data Sheet'!$A$19) &amp; "." &amp; BP229)&gt;=--('Data Sheet'!$A$19)), (--(INT('Data Sheet'!$A$19) &amp; "." &amp; BP229)&lt;=--('Data Sheet'!$B$19))),
            --(INT('Data Sheet'!$A$19) &amp; "." &amp; BP229),
            --(INT('Data Sheet'!$B$19) &amp; "." &amp; BP229)
        )
    ),
    IF(BN229&lt;&gt;"",
        IF(INT('Data Sheet'!$A$19)=INT('Data Sheet'!$B$19),
            --(INT('Data Sheet'!$A$19) &amp; "." &amp; RIGHT(BN229,3)),
            IF(AND((--(INT('Data Sheet'!$A$19) &amp; "." &amp; RIGHT(BN229,3))&gt;=--('Data Sheet'!$A$19)), (--(INT('Data Sheet'!$A$19) &amp; "." &amp; RIGHT(BN229,3))&lt;=--('Data Sheet'!$B$19))),
                --(INT('Data Sheet'!$A$19) &amp; "." &amp; RIGHT(BN229,3)),
                --(INT('Data Sheet'!$B$19) &amp; "." &amp; RIGHT(BN229,3))
            )
        ),
        "OK"
    )
)</f>
        <v>OK</v>
      </c>
      <c r="P229" s="23" t="str">
        <f>IF(BR229&lt;&gt;"",
    IF(INT('Data Sheet'!$A$19)=INT('Data Sheet'!$B$15),
        --(INT('Data Sheet'!$A$15) &amp; "." &amp; BR229),
        IF(AND((--(INT('Data Sheet'!$A$15) &amp; "." &amp; BR229)&gt;=--('Data Sheet'!$A$15)), (--(INT('Data Sheet'!$A$15) &amp; "." &amp; BR229)&lt;=--('Data Sheet'!$B$15))),
            --(INT('Data Sheet'!$A$15) &amp; "." &amp; BR229),
            --(INT('Data Sheet'!$B$15) &amp; "." &amp; BR229)
        )
    ),
    IF(BQ229&lt;&gt;"",
        IF(INT('Data Sheet'!$A$15)=INT('Data Sheet'!$B$15),
            --(INT('Data Sheet'!$A$15) &amp; "." &amp; LEFT(BQ229,3)),
            IF(AND((--(INT('Data Sheet'!$A$15) &amp; "." &amp; LEFT(BQ229,3))&gt;=--('Data Sheet'!$A$15)), (--(INT('Data Sheet'!$A$15) &amp; "." &amp; LEFT(BQ229,3))&lt;=--('Data Sheet'!$B$15))),
                --(INT('Data Sheet'!$A$15) &amp; "." &amp; LEFT(BQ229,3)),
                --(INT('Data Sheet'!$B$15) &amp; "." &amp; LEFT(BQ229,3))
            )
        ),
        "OK"
    )
)</f>
        <v>OK</v>
      </c>
      <c r="Q229" s="23" t="str">
        <f>IF(BS229&lt;&gt;"",
    IF(INT('Data Sheet'!$A$19)=INT('Data Sheet'!$B$15),
        --(INT('Data Sheet'!$A$15) &amp; "." &amp; BS229),
        IF(AND((--(INT('Data Sheet'!$A$15) &amp; "." &amp; BS229)&gt;=--('Data Sheet'!$A$15)), (--(INT('Data Sheet'!$A$15) &amp; "." &amp; BS229)&lt;=--('Data Sheet'!$B$15))),
            --(INT('Data Sheet'!$A$15) &amp; "." &amp; BS229),
            --(INT('Data Sheet'!$B$15) &amp; "." &amp; BS229)
        )
    ),
    IF(BQ229&lt;&gt;"",
        IF(INT('Data Sheet'!$A$15)=INT('Data Sheet'!$B$15),
            --(INT('Data Sheet'!$A$15) &amp; "." &amp; RIGHT(BQ229,3)),
            IF(AND((--(INT('Data Sheet'!$A$15) &amp; "." &amp; RIGHT(BQ229,3))&gt;=--('Data Sheet'!$A$15)), (--(INT('Data Sheet'!$A$15) &amp; "." &amp; RIGHT(BQ229,3))&lt;=--('Data Sheet'!$B$15))),
                --(INT('Data Sheet'!$A$15) &amp; "." &amp; RIGHT(BQ229,3)),
                --(INT('Data Sheet'!$B$15) &amp; "." &amp; RIGHT(BQ229,3))
            )
        ),
        "OK"
    )
)</f>
        <v>OK</v>
      </c>
      <c r="R229" s="20"/>
      <c r="S229" s="20"/>
      <c r="T229" s="20"/>
      <c r="U229" s="20"/>
      <c r="V229" s="20"/>
      <c r="W229" s="20"/>
      <c r="X229" s="20"/>
      <c r="Y229" s="20"/>
      <c r="Z229" s="20"/>
      <c r="AA229" s="55"/>
      <c r="AB229" s="55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1"/>
      <c r="AR229" s="21"/>
      <c r="AS229" s="21"/>
      <c r="AT229" s="21"/>
      <c r="AU229" s="21"/>
      <c r="AV229" s="21"/>
      <c r="AW229" s="22"/>
      <c r="AX229" s="99"/>
      <c r="AY229" s="20"/>
      <c r="AZ229" s="20"/>
      <c r="BA229" s="22"/>
      <c r="BC229" s="80"/>
      <c r="BD229" s="80"/>
      <c r="BE229" s="80"/>
      <c r="BF229" s="80"/>
      <c r="BG229" s="2" t="str">
        <f t="shared" si="21"/>
        <v/>
      </c>
      <c r="BH229" s="78">
        <f t="shared" si="20"/>
        <v>0</v>
      </c>
    </row>
    <row r="230" spans="2:60" x14ac:dyDescent="0.2">
      <c r="B230" s="14">
        <f t="shared" si="25"/>
        <v>222</v>
      </c>
      <c r="C230" s="15" t="str">
        <f>CONCATENATE('Data Sheet'!$B$8,'Data Sheet'!$G$2)</f>
        <v>" HWDP</v>
      </c>
      <c r="D230" s="95" t="str">
        <f t="shared" si="22"/>
        <v/>
      </c>
      <c r="E230" s="15" t="str">
        <f>IF('Sum HWDP'!$D$10="TH-Hill DS-1 Vol 3 CAT 2: Clean and Visual Ends only","N/A","OK")</f>
        <v>OK</v>
      </c>
      <c r="F230" s="15" t="str">
        <f>IF('Sum HWDP'!$D$10="TH-Hill DS-1 Vol 3 CAT 2: Clean and Visual Ends only","N/A","OK")</f>
        <v>OK</v>
      </c>
      <c r="G230" s="17"/>
      <c r="H230" s="17"/>
      <c r="I230" s="17" t="s">
        <v>51</v>
      </c>
      <c r="J230" s="17" t="str">
        <f t="shared" si="23"/>
        <v>OK</v>
      </c>
      <c r="K230" s="17" t="str">
        <f t="shared" si="24"/>
        <v>OK</v>
      </c>
      <c r="L230" s="17" t="str">
        <f>IF('Data Sheet'!$B$9="NC-50","N/A","OK")</f>
        <v>OK</v>
      </c>
      <c r="M230" s="17" t="str">
        <f>IF('Data Sheet'!$B$9="NC-50","N/A","OK")</f>
        <v>OK</v>
      </c>
      <c r="N230" s="23" t="str">
        <f>IF(BO230&lt;&gt;"",
    IF(INT('Data Sheet'!$A$19)=INT('Data Sheet'!$B$19),
        --(INT('Data Sheet'!$A$19) &amp; "." &amp; BO230),
        IF(AND((--(INT('Data Sheet'!$A$19) &amp; "." &amp; BO230)&gt;=--('Data Sheet'!$A$19)), (--(INT('Data Sheet'!$A$19) &amp; "." &amp; BO230)&lt;=--('Data Sheet'!$B$19))),
            --(INT('Data Sheet'!$A$19) &amp; "." &amp; BO230),
            --(INT('Data Sheet'!$B$19) &amp; "." &amp; BO230)
        )
    ),
    IF(BN230&lt;&gt;"",
        IF(INT('Data Sheet'!$A$19)=INT('Data Sheet'!$B$19),
            --(INT('Data Sheet'!$A$19) &amp; "." &amp; LEFT(BN230,3)),
            IF(AND((--(INT('Data Sheet'!$A$19) &amp; "." &amp; LEFT(BN230,3))&gt;=--('Data Sheet'!$A$19)), (--(INT('Data Sheet'!$A$19) &amp; "." &amp; LEFT(BN230,3))&lt;=--('Data Sheet'!$B$19))),
                --(INT('Data Sheet'!$A$19) &amp; "." &amp; LEFT(BN230,3)),
                --(INT('Data Sheet'!$B$19) &amp; "." &amp; LEFT(BN230,3))
            )
        ),
        "OK"
    )
)</f>
        <v>OK</v>
      </c>
      <c r="O230" s="23" t="str">
        <f>IF(BP230&lt;&gt;"",
    IF(INT('Data Sheet'!$A$19)=INT('Data Sheet'!$B$19),
        --(INT('Data Sheet'!$A$19) &amp; "." &amp; BP230),
        IF(AND((--(INT('Data Sheet'!$A$19) &amp; "." &amp; BP230)&gt;=--('Data Sheet'!$A$19)), (--(INT('Data Sheet'!$A$19) &amp; "." &amp; BP230)&lt;=--('Data Sheet'!$B$19))),
            --(INT('Data Sheet'!$A$19) &amp; "." &amp; BP230),
            --(INT('Data Sheet'!$B$19) &amp; "." &amp; BP230)
        )
    ),
    IF(BN230&lt;&gt;"",
        IF(INT('Data Sheet'!$A$19)=INT('Data Sheet'!$B$19),
            --(INT('Data Sheet'!$A$19) &amp; "." &amp; RIGHT(BN230,3)),
            IF(AND((--(INT('Data Sheet'!$A$19) &amp; "." &amp; RIGHT(BN230,3))&gt;=--('Data Sheet'!$A$19)), (--(INT('Data Sheet'!$A$19) &amp; "." &amp; RIGHT(BN230,3))&lt;=--('Data Sheet'!$B$19))),
                --(INT('Data Sheet'!$A$19) &amp; "." &amp; RIGHT(BN230,3)),
                --(INT('Data Sheet'!$B$19) &amp; "." &amp; RIGHT(BN230,3))
            )
        ),
        "OK"
    )
)</f>
        <v>OK</v>
      </c>
      <c r="P230" s="23" t="str">
        <f>IF(BR230&lt;&gt;"",
    IF(INT('Data Sheet'!$A$19)=INT('Data Sheet'!$B$15),
        --(INT('Data Sheet'!$A$15) &amp; "." &amp; BR230),
        IF(AND((--(INT('Data Sheet'!$A$15) &amp; "." &amp; BR230)&gt;=--('Data Sheet'!$A$15)), (--(INT('Data Sheet'!$A$15) &amp; "." &amp; BR230)&lt;=--('Data Sheet'!$B$15))),
            --(INT('Data Sheet'!$A$15) &amp; "." &amp; BR230),
            --(INT('Data Sheet'!$B$15) &amp; "." &amp; BR230)
        )
    ),
    IF(BQ230&lt;&gt;"",
        IF(INT('Data Sheet'!$A$15)=INT('Data Sheet'!$B$15),
            --(INT('Data Sheet'!$A$15) &amp; "." &amp; LEFT(BQ230,3)),
            IF(AND((--(INT('Data Sheet'!$A$15) &amp; "." &amp; LEFT(BQ230,3))&gt;=--('Data Sheet'!$A$15)), (--(INT('Data Sheet'!$A$15) &amp; "." &amp; LEFT(BQ230,3))&lt;=--('Data Sheet'!$B$15))),
                --(INT('Data Sheet'!$A$15) &amp; "." &amp; LEFT(BQ230,3)),
                --(INT('Data Sheet'!$B$15) &amp; "." &amp; LEFT(BQ230,3))
            )
        ),
        "OK"
    )
)</f>
        <v>OK</v>
      </c>
      <c r="Q230" s="23" t="str">
        <f>IF(BS230&lt;&gt;"",
    IF(INT('Data Sheet'!$A$19)=INT('Data Sheet'!$B$15),
        --(INT('Data Sheet'!$A$15) &amp; "." &amp; BS230),
        IF(AND((--(INT('Data Sheet'!$A$15) &amp; "." &amp; BS230)&gt;=--('Data Sheet'!$A$15)), (--(INT('Data Sheet'!$A$15) &amp; "." &amp; BS230)&lt;=--('Data Sheet'!$B$15))),
            --(INT('Data Sheet'!$A$15) &amp; "." &amp; BS230),
            --(INT('Data Sheet'!$B$15) &amp; "." &amp; BS230)
        )
    ),
    IF(BQ230&lt;&gt;"",
        IF(INT('Data Sheet'!$A$15)=INT('Data Sheet'!$B$15),
            --(INT('Data Sheet'!$A$15) &amp; "." &amp; RIGHT(BQ230,3)),
            IF(AND((--(INT('Data Sheet'!$A$15) &amp; "." &amp; RIGHT(BQ230,3))&gt;=--('Data Sheet'!$A$15)), (--(INT('Data Sheet'!$A$15) &amp; "." &amp; RIGHT(BQ230,3))&lt;=--('Data Sheet'!$B$15))),
                --(INT('Data Sheet'!$A$15) &amp; "." &amp; RIGHT(BQ230,3)),
                --(INT('Data Sheet'!$B$15) &amp; "." &amp; RIGHT(BQ230,3))
            )
        ),
        "OK"
    )
)</f>
        <v>OK</v>
      </c>
      <c r="R230" s="20"/>
      <c r="S230" s="20"/>
      <c r="T230" s="20"/>
      <c r="U230" s="20"/>
      <c r="V230" s="20"/>
      <c r="W230" s="20"/>
      <c r="X230" s="20"/>
      <c r="Y230" s="20"/>
      <c r="Z230" s="20"/>
      <c r="AA230" s="55"/>
      <c r="AB230" s="55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1"/>
      <c r="AR230" s="21"/>
      <c r="AS230" s="21"/>
      <c r="AT230" s="21"/>
      <c r="AU230" s="21"/>
      <c r="AV230" s="21"/>
      <c r="AW230" s="22"/>
      <c r="AX230" s="99"/>
      <c r="AY230" s="20"/>
      <c r="AZ230" s="20"/>
      <c r="BA230" s="22"/>
      <c r="BC230" s="80"/>
      <c r="BD230" s="80"/>
      <c r="BE230" s="80"/>
      <c r="BF230" s="80"/>
      <c r="BG230" s="2" t="str">
        <f t="shared" si="21"/>
        <v/>
      </c>
      <c r="BH230" s="78">
        <f t="shared" si="20"/>
        <v>0</v>
      </c>
    </row>
    <row r="231" spans="2:60" x14ac:dyDescent="0.2">
      <c r="B231" s="14">
        <f t="shared" si="25"/>
        <v>223</v>
      </c>
      <c r="C231" s="15" t="str">
        <f>CONCATENATE('Data Sheet'!$B$8,'Data Sheet'!$G$2)</f>
        <v>" HWDP</v>
      </c>
      <c r="D231" s="95" t="str">
        <f t="shared" si="22"/>
        <v/>
      </c>
      <c r="E231" s="15" t="str">
        <f>IF('Sum HWDP'!$D$10="TH-Hill DS-1 Vol 3 CAT 2: Clean and Visual Ends only","N/A","OK")</f>
        <v>OK</v>
      </c>
      <c r="F231" s="15" t="str">
        <f>IF('Sum HWDP'!$D$10="TH-Hill DS-1 Vol 3 CAT 2: Clean and Visual Ends only","N/A","OK")</f>
        <v>OK</v>
      </c>
      <c r="G231" s="17"/>
      <c r="H231" s="17"/>
      <c r="I231" s="17" t="s">
        <v>51</v>
      </c>
      <c r="J231" s="17" t="str">
        <f t="shared" si="23"/>
        <v>OK</v>
      </c>
      <c r="K231" s="17" t="str">
        <f t="shared" si="24"/>
        <v>OK</v>
      </c>
      <c r="L231" s="17" t="str">
        <f>IF('Data Sheet'!$B$9="NC-50","N/A","OK")</f>
        <v>OK</v>
      </c>
      <c r="M231" s="17" t="str">
        <f>IF('Data Sheet'!$B$9="NC-50","N/A","OK")</f>
        <v>OK</v>
      </c>
      <c r="N231" s="23" t="str">
        <f>IF(BO231&lt;&gt;"",
    IF(INT('Data Sheet'!$A$19)=INT('Data Sheet'!$B$19),
        --(INT('Data Sheet'!$A$19) &amp; "." &amp; BO231),
        IF(AND((--(INT('Data Sheet'!$A$19) &amp; "." &amp; BO231)&gt;=--('Data Sheet'!$A$19)), (--(INT('Data Sheet'!$A$19) &amp; "." &amp; BO231)&lt;=--('Data Sheet'!$B$19))),
            --(INT('Data Sheet'!$A$19) &amp; "." &amp; BO231),
            --(INT('Data Sheet'!$B$19) &amp; "." &amp; BO231)
        )
    ),
    IF(BN231&lt;&gt;"",
        IF(INT('Data Sheet'!$A$19)=INT('Data Sheet'!$B$19),
            --(INT('Data Sheet'!$A$19) &amp; "." &amp; LEFT(BN231,3)),
            IF(AND((--(INT('Data Sheet'!$A$19) &amp; "." &amp; LEFT(BN231,3))&gt;=--('Data Sheet'!$A$19)), (--(INT('Data Sheet'!$A$19) &amp; "." &amp; LEFT(BN231,3))&lt;=--('Data Sheet'!$B$19))),
                --(INT('Data Sheet'!$A$19) &amp; "." &amp; LEFT(BN231,3)),
                --(INT('Data Sheet'!$B$19) &amp; "." &amp; LEFT(BN231,3))
            )
        ),
        "OK"
    )
)</f>
        <v>OK</v>
      </c>
      <c r="O231" s="23" t="str">
        <f>IF(BP231&lt;&gt;"",
    IF(INT('Data Sheet'!$A$19)=INT('Data Sheet'!$B$19),
        --(INT('Data Sheet'!$A$19) &amp; "." &amp; BP231),
        IF(AND((--(INT('Data Sheet'!$A$19) &amp; "." &amp; BP231)&gt;=--('Data Sheet'!$A$19)), (--(INT('Data Sheet'!$A$19) &amp; "." &amp; BP231)&lt;=--('Data Sheet'!$B$19))),
            --(INT('Data Sheet'!$A$19) &amp; "." &amp; BP231),
            --(INT('Data Sheet'!$B$19) &amp; "." &amp; BP231)
        )
    ),
    IF(BN231&lt;&gt;"",
        IF(INT('Data Sheet'!$A$19)=INT('Data Sheet'!$B$19),
            --(INT('Data Sheet'!$A$19) &amp; "." &amp; RIGHT(BN231,3)),
            IF(AND((--(INT('Data Sheet'!$A$19) &amp; "." &amp; RIGHT(BN231,3))&gt;=--('Data Sheet'!$A$19)), (--(INT('Data Sheet'!$A$19) &amp; "." &amp; RIGHT(BN231,3))&lt;=--('Data Sheet'!$B$19))),
                --(INT('Data Sheet'!$A$19) &amp; "." &amp; RIGHT(BN231,3)),
                --(INT('Data Sheet'!$B$19) &amp; "." &amp; RIGHT(BN231,3))
            )
        ),
        "OK"
    )
)</f>
        <v>OK</v>
      </c>
      <c r="P231" s="23" t="str">
        <f>IF(BR231&lt;&gt;"",
    IF(INT('Data Sheet'!$A$19)=INT('Data Sheet'!$B$15),
        --(INT('Data Sheet'!$A$15) &amp; "." &amp; BR231),
        IF(AND((--(INT('Data Sheet'!$A$15) &amp; "." &amp; BR231)&gt;=--('Data Sheet'!$A$15)), (--(INT('Data Sheet'!$A$15) &amp; "." &amp; BR231)&lt;=--('Data Sheet'!$B$15))),
            --(INT('Data Sheet'!$A$15) &amp; "." &amp; BR231),
            --(INT('Data Sheet'!$B$15) &amp; "." &amp; BR231)
        )
    ),
    IF(BQ231&lt;&gt;"",
        IF(INT('Data Sheet'!$A$15)=INT('Data Sheet'!$B$15),
            --(INT('Data Sheet'!$A$15) &amp; "." &amp; LEFT(BQ231,3)),
            IF(AND((--(INT('Data Sheet'!$A$15) &amp; "." &amp; LEFT(BQ231,3))&gt;=--('Data Sheet'!$A$15)), (--(INT('Data Sheet'!$A$15) &amp; "." &amp; LEFT(BQ231,3))&lt;=--('Data Sheet'!$B$15))),
                --(INT('Data Sheet'!$A$15) &amp; "." &amp; LEFT(BQ231,3)),
                --(INT('Data Sheet'!$B$15) &amp; "." &amp; LEFT(BQ231,3))
            )
        ),
        "OK"
    )
)</f>
        <v>OK</v>
      </c>
      <c r="Q231" s="23" t="str">
        <f>IF(BS231&lt;&gt;"",
    IF(INT('Data Sheet'!$A$19)=INT('Data Sheet'!$B$15),
        --(INT('Data Sheet'!$A$15) &amp; "." &amp; BS231),
        IF(AND((--(INT('Data Sheet'!$A$15) &amp; "." &amp; BS231)&gt;=--('Data Sheet'!$A$15)), (--(INT('Data Sheet'!$A$15) &amp; "." &amp; BS231)&lt;=--('Data Sheet'!$B$15))),
            --(INT('Data Sheet'!$A$15) &amp; "." &amp; BS231),
            --(INT('Data Sheet'!$B$15) &amp; "." &amp; BS231)
        )
    ),
    IF(BQ231&lt;&gt;"",
        IF(INT('Data Sheet'!$A$15)=INT('Data Sheet'!$B$15),
            --(INT('Data Sheet'!$A$15) &amp; "." &amp; RIGHT(BQ231,3)),
            IF(AND((--(INT('Data Sheet'!$A$15) &amp; "." &amp; RIGHT(BQ231,3))&gt;=--('Data Sheet'!$A$15)), (--(INT('Data Sheet'!$A$15) &amp; "." &amp; RIGHT(BQ231,3))&lt;=--('Data Sheet'!$B$15))),
                --(INT('Data Sheet'!$A$15) &amp; "." &amp; RIGHT(BQ231,3)),
                --(INT('Data Sheet'!$B$15) &amp; "." &amp; RIGHT(BQ231,3))
            )
        ),
        "OK"
    )
)</f>
        <v>OK</v>
      </c>
      <c r="R231" s="20"/>
      <c r="S231" s="20"/>
      <c r="T231" s="20"/>
      <c r="U231" s="20"/>
      <c r="V231" s="20"/>
      <c r="W231" s="20"/>
      <c r="X231" s="20"/>
      <c r="Y231" s="20"/>
      <c r="Z231" s="20"/>
      <c r="AA231" s="55"/>
      <c r="AB231" s="55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1"/>
      <c r="AR231" s="21"/>
      <c r="AS231" s="21"/>
      <c r="AT231" s="21"/>
      <c r="AU231" s="21"/>
      <c r="AV231" s="21"/>
      <c r="AW231" s="22"/>
      <c r="AX231" s="99"/>
      <c r="AY231" s="20"/>
      <c r="AZ231" s="20"/>
      <c r="BA231" s="22"/>
      <c r="BC231" s="80"/>
      <c r="BD231" s="80"/>
      <c r="BE231" s="80"/>
      <c r="BF231" s="80"/>
      <c r="BG231" s="2" t="str">
        <f t="shared" si="21"/>
        <v/>
      </c>
      <c r="BH231" s="78">
        <f t="shared" si="20"/>
        <v>0</v>
      </c>
    </row>
    <row r="232" spans="2:60" x14ac:dyDescent="0.2">
      <c r="B232" s="14">
        <f t="shared" si="25"/>
        <v>224</v>
      </c>
      <c r="C232" s="15" t="str">
        <f>CONCATENATE('Data Sheet'!$B$8,'Data Sheet'!$G$2)</f>
        <v>" HWDP</v>
      </c>
      <c r="D232" s="95" t="str">
        <f t="shared" si="22"/>
        <v/>
      </c>
      <c r="E232" s="15" t="str">
        <f>IF('Sum HWDP'!$D$10="TH-Hill DS-1 Vol 3 CAT 2: Clean and Visual Ends only","N/A","OK")</f>
        <v>OK</v>
      </c>
      <c r="F232" s="15" t="str">
        <f>IF('Sum HWDP'!$D$10="TH-Hill DS-1 Vol 3 CAT 2: Clean and Visual Ends only","N/A","OK")</f>
        <v>OK</v>
      </c>
      <c r="G232" s="17"/>
      <c r="H232" s="17"/>
      <c r="I232" s="17" t="s">
        <v>51</v>
      </c>
      <c r="J232" s="17" t="str">
        <f t="shared" si="23"/>
        <v>OK</v>
      </c>
      <c r="K232" s="17" t="str">
        <f t="shared" si="24"/>
        <v>OK</v>
      </c>
      <c r="L232" s="17" t="str">
        <f>IF('Data Sheet'!$B$9="NC-50","N/A","OK")</f>
        <v>OK</v>
      </c>
      <c r="M232" s="17" t="str">
        <f>IF('Data Sheet'!$B$9="NC-50","N/A","OK")</f>
        <v>OK</v>
      </c>
      <c r="N232" s="23" t="str">
        <f>IF(BO232&lt;&gt;"",
    IF(INT('Data Sheet'!$A$19)=INT('Data Sheet'!$B$19),
        --(INT('Data Sheet'!$A$19) &amp; "." &amp; BO232),
        IF(AND((--(INT('Data Sheet'!$A$19) &amp; "." &amp; BO232)&gt;=--('Data Sheet'!$A$19)), (--(INT('Data Sheet'!$A$19) &amp; "." &amp; BO232)&lt;=--('Data Sheet'!$B$19))),
            --(INT('Data Sheet'!$A$19) &amp; "." &amp; BO232),
            --(INT('Data Sheet'!$B$19) &amp; "." &amp; BO232)
        )
    ),
    IF(BN232&lt;&gt;"",
        IF(INT('Data Sheet'!$A$19)=INT('Data Sheet'!$B$19),
            --(INT('Data Sheet'!$A$19) &amp; "." &amp; LEFT(BN232,3)),
            IF(AND((--(INT('Data Sheet'!$A$19) &amp; "." &amp; LEFT(BN232,3))&gt;=--('Data Sheet'!$A$19)), (--(INT('Data Sheet'!$A$19) &amp; "." &amp; LEFT(BN232,3))&lt;=--('Data Sheet'!$B$19))),
                --(INT('Data Sheet'!$A$19) &amp; "." &amp; LEFT(BN232,3)),
                --(INT('Data Sheet'!$B$19) &amp; "." &amp; LEFT(BN232,3))
            )
        ),
        "OK"
    )
)</f>
        <v>OK</v>
      </c>
      <c r="O232" s="23" t="str">
        <f>IF(BP232&lt;&gt;"",
    IF(INT('Data Sheet'!$A$19)=INT('Data Sheet'!$B$19),
        --(INT('Data Sheet'!$A$19) &amp; "." &amp; BP232),
        IF(AND((--(INT('Data Sheet'!$A$19) &amp; "." &amp; BP232)&gt;=--('Data Sheet'!$A$19)), (--(INT('Data Sheet'!$A$19) &amp; "." &amp; BP232)&lt;=--('Data Sheet'!$B$19))),
            --(INT('Data Sheet'!$A$19) &amp; "." &amp; BP232),
            --(INT('Data Sheet'!$B$19) &amp; "." &amp; BP232)
        )
    ),
    IF(BN232&lt;&gt;"",
        IF(INT('Data Sheet'!$A$19)=INT('Data Sheet'!$B$19),
            --(INT('Data Sheet'!$A$19) &amp; "." &amp; RIGHT(BN232,3)),
            IF(AND((--(INT('Data Sheet'!$A$19) &amp; "." &amp; RIGHT(BN232,3))&gt;=--('Data Sheet'!$A$19)), (--(INT('Data Sheet'!$A$19) &amp; "." &amp; RIGHT(BN232,3))&lt;=--('Data Sheet'!$B$19))),
                --(INT('Data Sheet'!$A$19) &amp; "." &amp; RIGHT(BN232,3)),
                --(INT('Data Sheet'!$B$19) &amp; "." &amp; RIGHT(BN232,3))
            )
        ),
        "OK"
    )
)</f>
        <v>OK</v>
      </c>
      <c r="P232" s="23" t="str">
        <f>IF(BR232&lt;&gt;"",
    IF(INT('Data Sheet'!$A$19)=INT('Data Sheet'!$B$15),
        --(INT('Data Sheet'!$A$15) &amp; "." &amp; BR232),
        IF(AND((--(INT('Data Sheet'!$A$15) &amp; "." &amp; BR232)&gt;=--('Data Sheet'!$A$15)), (--(INT('Data Sheet'!$A$15) &amp; "." &amp; BR232)&lt;=--('Data Sheet'!$B$15))),
            --(INT('Data Sheet'!$A$15) &amp; "." &amp; BR232),
            --(INT('Data Sheet'!$B$15) &amp; "." &amp; BR232)
        )
    ),
    IF(BQ232&lt;&gt;"",
        IF(INT('Data Sheet'!$A$15)=INT('Data Sheet'!$B$15),
            --(INT('Data Sheet'!$A$15) &amp; "." &amp; LEFT(BQ232,3)),
            IF(AND((--(INT('Data Sheet'!$A$15) &amp; "." &amp; LEFT(BQ232,3))&gt;=--('Data Sheet'!$A$15)), (--(INT('Data Sheet'!$A$15) &amp; "." &amp; LEFT(BQ232,3))&lt;=--('Data Sheet'!$B$15))),
                --(INT('Data Sheet'!$A$15) &amp; "." &amp; LEFT(BQ232,3)),
                --(INT('Data Sheet'!$B$15) &amp; "." &amp; LEFT(BQ232,3))
            )
        ),
        "OK"
    )
)</f>
        <v>OK</v>
      </c>
      <c r="Q232" s="23" t="str">
        <f>IF(BS232&lt;&gt;"",
    IF(INT('Data Sheet'!$A$19)=INT('Data Sheet'!$B$15),
        --(INT('Data Sheet'!$A$15) &amp; "." &amp; BS232),
        IF(AND((--(INT('Data Sheet'!$A$15) &amp; "." &amp; BS232)&gt;=--('Data Sheet'!$A$15)), (--(INT('Data Sheet'!$A$15) &amp; "." &amp; BS232)&lt;=--('Data Sheet'!$B$15))),
            --(INT('Data Sheet'!$A$15) &amp; "." &amp; BS232),
            --(INT('Data Sheet'!$B$15) &amp; "." &amp; BS232)
        )
    ),
    IF(BQ232&lt;&gt;"",
        IF(INT('Data Sheet'!$A$15)=INT('Data Sheet'!$B$15),
            --(INT('Data Sheet'!$A$15) &amp; "." &amp; RIGHT(BQ232,3)),
            IF(AND((--(INT('Data Sheet'!$A$15) &amp; "." &amp; RIGHT(BQ232,3))&gt;=--('Data Sheet'!$A$15)), (--(INT('Data Sheet'!$A$15) &amp; "." &amp; RIGHT(BQ232,3))&lt;=--('Data Sheet'!$B$15))),
                --(INT('Data Sheet'!$A$15) &amp; "." &amp; RIGHT(BQ232,3)),
                --(INT('Data Sheet'!$B$15) &amp; "." &amp; RIGHT(BQ232,3))
            )
        ),
        "OK"
    )
)</f>
        <v>OK</v>
      </c>
      <c r="R232" s="20"/>
      <c r="S232" s="20"/>
      <c r="T232" s="20"/>
      <c r="U232" s="20"/>
      <c r="V232" s="20"/>
      <c r="W232" s="20"/>
      <c r="X232" s="20"/>
      <c r="Y232" s="20"/>
      <c r="Z232" s="20"/>
      <c r="AA232" s="55"/>
      <c r="AB232" s="55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1"/>
      <c r="AR232" s="21"/>
      <c r="AS232" s="21"/>
      <c r="AT232" s="21"/>
      <c r="AU232" s="21"/>
      <c r="AV232" s="21"/>
      <c r="AW232" s="22"/>
      <c r="AX232" s="99"/>
      <c r="AY232" s="20"/>
      <c r="AZ232" s="20"/>
      <c r="BA232" s="22"/>
      <c r="BC232" s="80"/>
      <c r="BD232" s="80"/>
      <c r="BE232" s="80"/>
      <c r="BF232" s="80"/>
      <c r="BG232" s="2" t="str">
        <f t="shared" si="21"/>
        <v/>
      </c>
      <c r="BH232" s="78">
        <f t="shared" si="20"/>
        <v>0</v>
      </c>
    </row>
    <row r="233" spans="2:60" x14ac:dyDescent="0.2">
      <c r="B233" s="14">
        <f t="shared" si="25"/>
        <v>225</v>
      </c>
      <c r="C233" s="15" t="str">
        <f>CONCATENATE('Data Sheet'!$B$8,'Data Sheet'!$G$2)</f>
        <v>" HWDP</v>
      </c>
      <c r="D233" s="95" t="str">
        <f t="shared" si="22"/>
        <v/>
      </c>
      <c r="E233" s="15" t="str">
        <f>IF('Sum HWDP'!$D$10="TH-Hill DS-1 Vol 3 CAT 2: Clean and Visual Ends only","N/A","OK")</f>
        <v>OK</v>
      </c>
      <c r="F233" s="15" t="str">
        <f>IF('Sum HWDP'!$D$10="TH-Hill DS-1 Vol 3 CAT 2: Clean and Visual Ends only","N/A","OK")</f>
        <v>OK</v>
      </c>
      <c r="G233" s="17"/>
      <c r="H233" s="17"/>
      <c r="I233" s="17" t="s">
        <v>51</v>
      </c>
      <c r="J233" s="17" t="str">
        <f t="shared" si="23"/>
        <v>OK</v>
      </c>
      <c r="K233" s="17" t="str">
        <f t="shared" si="24"/>
        <v>OK</v>
      </c>
      <c r="L233" s="17" t="str">
        <f>IF('Data Sheet'!$B$9="NC-50","N/A","OK")</f>
        <v>OK</v>
      </c>
      <c r="M233" s="17" t="str">
        <f>IF('Data Sheet'!$B$9="NC-50","N/A","OK")</f>
        <v>OK</v>
      </c>
      <c r="N233" s="23" t="str">
        <f>IF(BO233&lt;&gt;"",
    IF(INT('Data Sheet'!$A$19)=INT('Data Sheet'!$B$19),
        --(INT('Data Sheet'!$A$19) &amp; "." &amp; BO233),
        IF(AND((--(INT('Data Sheet'!$A$19) &amp; "." &amp; BO233)&gt;=--('Data Sheet'!$A$19)), (--(INT('Data Sheet'!$A$19) &amp; "." &amp; BO233)&lt;=--('Data Sheet'!$B$19))),
            --(INT('Data Sheet'!$A$19) &amp; "." &amp; BO233),
            --(INT('Data Sheet'!$B$19) &amp; "." &amp; BO233)
        )
    ),
    IF(BN233&lt;&gt;"",
        IF(INT('Data Sheet'!$A$19)=INT('Data Sheet'!$B$19),
            --(INT('Data Sheet'!$A$19) &amp; "." &amp; LEFT(BN233,3)),
            IF(AND((--(INT('Data Sheet'!$A$19) &amp; "." &amp; LEFT(BN233,3))&gt;=--('Data Sheet'!$A$19)), (--(INT('Data Sheet'!$A$19) &amp; "." &amp; LEFT(BN233,3))&lt;=--('Data Sheet'!$B$19))),
                --(INT('Data Sheet'!$A$19) &amp; "." &amp; LEFT(BN233,3)),
                --(INT('Data Sheet'!$B$19) &amp; "." &amp; LEFT(BN233,3))
            )
        ),
        "OK"
    )
)</f>
        <v>OK</v>
      </c>
      <c r="O233" s="23" t="str">
        <f>IF(BP233&lt;&gt;"",
    IF(INT('Data Sheet'!$A$19)=INT('Data Sheet'!$B$19),
        --(INT('Data Sheet'!$A$19) &amp; "." &amp; BP233),
        IF(AND((--(INT('Data Sheet'!$A$19) &amp; "." &amp; BP233)&gt;=--('Data Sheet'!$A$19)), (--(INT('Data Sheet'!$A$19) &amp; "." &amp; BP233)&lt;=--('Data Sheet'!$B$19))),
            --(INT('Data Sheet'!$A$19) &amp; "." &amp; BP233),
            --(INT('Data Sheet'!$B$19) &amp; "." &amp; BP233)
        )
    ),
    IF(BN233&lt;&gt;"",
        IF(INT('Data Sheet'!$A$19)=INT('Data Sheet'!$B$19),
            --(INT('Data Sheet'!$A$19) &amp; "." &amp; RIGHT(BN233,3)),
            IF(AND((--(INT('Data Sheet'!$A$19) &amp; "." &amp; RIGHT(BN233,3))&gt;=--('Data Sheet'!$A$19)), (--(INT('Data Sheet'!$A$19) &amp; "." &amp; RIGHT(BN233,3))&lt;=--('Data Sheet'!$B$19))),
                --(INT('Data Sheet'!$A$19) &amp; "." &amp; RIGHT(BN233,3)),
                --(INT('Data Sheet'!$B$19) &amp; "." &amp; RIGHT(BN233,3))
            )
        ),
        "OK"
    )
)</f>
        <v>OK</v>
      </c>
      <c r="P233" s="23" t="str">
        <f>IF(BR233&lt;&gt;"",
    IF(INT('Data Sheet'!$A$19)=INT('Data Sheet'!$B$15),
        --(INT('Data Sheet'!$A$15) &amp; "." &amp; BR233),
        IF(AND((--(INT('Data Sheet'!$A$15) &amp; "." &amp; BR233)&gt;=--('Data Sheet'!$A$15)), (--(INT('Data Sheet'!$A$15) &amp; "." &amp; BR233)&lt;=--('Data Sheet'!$B$15))),
            --(INT('Data Sheet'!$A$15) &amp; "." &amp; BR233),
            --(INT('Data Sheet'!$B$15) &amp; "." &amp; BR233)
        )
    ),
    IF(BQ233&lt;&gt;"",
        IF(INT('Data Sheet'!$A$15)=INT('Data Sheet'!$B$15),
            --(INT('Data Sheet'!$A$15) &amp; "." &amp; LEFT(BQ233,3)),
            IF(AND((--(INT('Data Sheet'!$A$15) &amp; "." &amp; LEFT(BQ233,3))&gt;=--('Data Sheet'!$A$15)), (--(INT('Data Sheet'!$A$15) &amp; "." &amp; LEFT(BQ233,3))&lt;=--('Data Sheet'!$B$15))),
                --(INT('Data Sheet'!$A$15) &amp; "." &amp; LEFT(BQ233,3)),
                --(INT('Data Sheet'!$B$15) &amp; "." &amp; LEFT(BQ233,3))
            )
        ),
        "OK"
    )
)</f>
        <v>OK</v>
      </c>
      <c r="Q233" s="23" t="str">
        <f>IF(BS233&lt;&gt;"",
    IF(INT('Data Sheet'!$A$19)=INT('Data Sheet'!$B$15),
        --(INT('Data Sheet'!$A$15) &amp; "." &amp; BS233),
        IF(AND((--(INT('Data Sheet'!$A$15) &amp; "." &amp; BS233)&gt;=--('Data Sheet'!$A$15)), (--(INT('Data Sheet'!$A$15) &amp; "." &amp; BS233)&lt;=--('Data Sheet'!$B$15))),
            --(INT('Data Sheet'!$A$15) &amp; "." &amp; BS233),
            --(INT('Data Sheet'!$B$15) &amp; "." &amp; BS233)
        )
    ),
    IF(BQ233&lt;&gt;"",
        IF(INT('Data Sheet'!$A$15)=INT('Data Sheet'!$B$15),
            --(INT('Data Sheet'!$A$15) &amp; "." &amp; RIGHT(BQ233,3)),
            IF(AND((--(INT('Data Sheet'!$A$15) &amp; "." &amp; RIGHT(BQ233,3))&gt;=--('Data Sheet'!$A$15)), (--(INT('Data Sheet'!$A$15) &amp; "." &amp; RIGHT(BQ233,3))&lt;=--('Data Sheet'!$B$15))),
                --(INT('Data Sheet'!$A$15) &amp; "." &amp; RIGHT(BQ233,3)),
                --(INT('Data Sheet'!$B$15) &amp; "." &amp; RIGHT(BQ233,3))
            )
        ),
        "OK"
    )
)</f>
        <v>OK</v>
      </c>
      <c r="R233" s="20"/>
      <c r="S233" s="20"/>
      <c r="T233" s="20"/>
      <c r="U233" s="20"/>
      <c r="V233" s="20"/>
      <c r="W233" s="20"/>
      <c r="X233" s="20"/>
      <c r="Y233" s="20"/>
      <c r="Z233" s="20"/>
      <c r="AA233" s="55"/>
      <c r="AB233" s="55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1"/>
      <c r="AR233" s="21"/>
      <c r="AS233" s="21"/>
      <c r="AT233" s="21"/>
      <c r="AU233" s="21"/>
      <c r="AV233" s="21"/>
      <c r="AW233" s="22"/>
      <c r="AX233" s="99"/>
      <c r="AY233" s="20"/>
      <c r="AZ233" s="20"/>
      <c r="BA233" s="22"/>
      <c r="BC233" s="80"/>
      <c r="BD233" s="80"/>
      <c r="BE233" s="80"/>
      <c r="BF233" s="80"/>
      <c r="BG233" s="2" t="str">
        <f t="shared" si="21"/>
        <v/>
      </c>
      <c r="BH233" s="78">
        <f t="shared" si="20"/>
        <v>0</v>
      </c>
    </row>
    <row r="234" spans="2:60" x14ac:dyDescent="0.2">
      <c r="B234" s="14">
        <f t="shared" si="25"/>
        <v>226</v>
      </c>
      <c r="C234" s="15" t="str">
        <f>CONCATENATE('Data Sheet'!$B$8,'Data Sheet'!$G$2)</f>
        <v>" HWDP</v>
      </c>
      <c r="D234" s="95" t="str">
        <f t="shared" si="22"/>
        <v/>
      </c>
      <c r="E234" s="15" t="str">
        <f>IF('Sum HWDP'!$D$10="TH-Hill DS-1 Vol 3 CAT 2: Clean and Visual Ends only","N/A","OK")</f>
        <v>OK</v>
      </c>
      <c r="F234" s="15" t="str">
        <f>IF('Sum HWDP'!$D$10="TH-Hill DS-1 Vol 3 CAT 2: Clean and Visual Ends only","N/A","OK")</f>
        <v>OK</v>
      </c>
      <c r="G234" s="17"/>
      <c r="H234" s="17"/>
      <c r="I234" s="17" t="s">
        <v>51</v>
      </c>
      <c r="J234" s="17" t="str">
        <f t="shared" si="23"/>
        <v>OK</v>
      </c>
      <c r="K234" s="17" t="str">
        <f t="shared" si="24"/>
        <v>OK</v>
      </c>
      <c r="L234" s="17" t="str">
        <f>IF('Data Sheet'!$B$9="NC-50","N/A","OK")</f>
        <v>OK</v>
      </c>
      <c r="M234" s="17" t="str">
        <f>IF('Data Sheet'!$B$9="NC-50","N/A","OK")</f>
        <v>OK</v>
      </c>
      <c r="N234" s="23" t="str">
        <f>IF(BO234&lt;&gt;"",
    IF(INT('Data Sheet'!$A$19)=INT('Data Sheet'!$B$19),
        --(INT('Data Sheet'!$A$19) &amp; "." &amp; BO234),
        IF(AND((--(INT('Data Sheet'!$A$19) &amp; "." &amp; BO234)&gt;=--('Data Sheet'!$A$19)), (--(INT('Data Sheet'!$A$19) &amp; "." &amp; BO234)&lt;=--('Data Sheet'!$B$19))),
            --(INT('Data Sheet'!$A$19) &amp; "." &amp; BO234),
            --(INT('Data Sheet'!$B$19) &amp; "." &amp; BO234)
        )
    ),
    IF(BN234&lt;&gt;"",
        IF(INT('Data Sheet'!$A$19)=INT('Data Sheet'!$B$19),
            --(INT('Data Sheet'!$A$19) &amp; "." &amp; LEFT(BN234,3)),
            IF(AND((--(INT('Data Sheet'!$A$19) &amp; "." &amp; LEFT(BN234,3))&gt;=--('Data Sheet'!$A$19)), (--(INT('Data Sheet'!$A$19) &amp; "." &amp; LEFT(BN234,3))&lt;=--('Data Sheet'!$B$19))),
                --(INT('Data Sheet'!$A$19) &amp; "." &amp; LEFT(BN234,3)),
                --(INT('Data Sheet'!$B$19) &amp; "." &amp; LEFT(BN234,3))
            )
        ),
        "OK"
    )
)</f>
        <v>OK</v>
      </c>
      <c r="O234" s="23" t="str">
        <f>IF(BP234&lt;&gt;"",
    IF(INT('Data Sheet'!$A$19)=INT('Data Sheet'!$B$19),
        --(INT('Data Sheet'!$A$19) &amp; "." &amp; BP234),
        IF(AND((--(INT('Data Sheet'!$A$19) &amp; "." &amp; BP234)&gt;=--('Data Sheet'!$A$19)), (--(INT('Data Sheet'!$A$19) &amp; "." &amp; BP234)&lt;=--('Data Sheet'!$B$19))),
            --(INT('Data Sheet'!$A$19) &amp; "." &amp; BP234),
            --(INT('Data Sheet'!$B$19) &amp; "." &amp; BP234)
        )
    ),
    IF(BN234&lt;&gt;"",
        IF(INT('Data Sheet'!$A$19)=INT('Data Sheet'!$B$19),
            --(INT('Data Sheet'!$A$19) &amp; "." &amp; RIGHT(BN234,3)),
            IF(AND((--(INT('Data Sheet'!$A$19) &amp; "." &amp; RIGHT(BN234,3))&gt;=--('Data Sheet'!$A$19)), (--(INT('Data Sheet'!$A$19) &amp; "." &amp; RIGHT(BN234,3))&lt;=--('Data Sheet'!$B$19))),
                --(INT('Data Sheet'!$A$19) &amp; "." &amp; RIGHT(BN234,3)),
                --(INT('Data Sheet'!$B$19) &amp; "." &amp; RIGHT(BN234,3))
            )
        ),
        "OK"
    )
)</f>
        <v>OK</v>
      </c>
      <c r="P234" s="23" t="str">
        <f>IF(BR234&lt;&gt;"",
    IF(INT('Data Sheet'!$A$19)=INT('Data Sheet'!$B$15),
        --(INT('Data Sheet'!$A$15) &amp; "." &amp; BR234),
        IF(AND((--(INT('Data Sheet'!$A$15) &amp; "." &amp; BR234)&gt;=--('Data Sheet'!$A$15)), (--(INT('Data Sheet'!$A$15) &amp; "." &amp; BR234)&lt;=--('Data Sheet'!$B$15))),
            --(INT('Data Sheet'!$A$15) &amp; "." &amp; BR234),
            --(INT('Data Sheet'!$B$15) &amp; "." &amp; BR234)
        )
    ),
    IF(BQ234&lt;&gt;"",
        IF(INT('Data Sheet'!$A$15)=INT('Data Sheet'!$B$15),
            --(INT('Data Sheet'!$A$15) &amp; "." &amp; LEFT(BQ234,3)),
            IF(AND((--(INT('Data Sheet'!$A$15) &amp; "." &amp; LEFT(BQ234,3))&gt;=--('Data Sheet'!$A$15)), (--(INT('Data Sheet'!$A$15) &amp; "." &amp; LEFT(BQ234,3))&lt;=--('Data Sheet'!$B$15))),
                --(INT('Data Sheet'!$A$15) &amp; "." &amp; LEFT(BQ234,3)),
                --(INT('Data Sheet'!$B$15) &amp; "." &amp; LEFT(BQ234,3))
            )
        ),
        "OK"
    )
)</f>
        <v>OK</v>
      </c>
      <c r="Q234" s="23" t="str">
        <f>IF(BS234&lt;&gt;"",
    IF(INT('Data Sheet'!$A$19)=INT('Data Sheet'!$B$15),
        --(INT('Data Sheet'!$A$15) &amp; "." &amp; BS234),
        IF(AND((--(INT('Data Sheet'!$A$15) &amp; "." &amp; BS234)&gt;=--('Data Sheet'!$A$15)), (--(INT('Data Sheet'!$A$15) &amp; "." &amp; BS234)&lt;=--('Data Sheet'!$B$15))),
            --(INT('Data Sheet'!$A$15) &amp; "." &amp; BS234),
            --(INT('Data Sheet'!$B$15) &amp; "." &amp; BS234)
        )
    ),
    IF(BQ234&lt;&gt;"",
        IF(INT('Data Sheet'!$A$15)=INT('Data Sheet'!$B$15),
            --(INT('Data Sheet'!$A$15) &amp; "." &amp; RIGHT(BQ234,3)),
            IF(AND((--(INT('Data Sheet'!$A$15) &amp; "." &amp; RIGHT(BQ234,3))&gt;=--('Data Sheet'!$A$15)), (--(INT('Data Sheet'!$A$15) &amp; "." &amp; RIGHT(BQ234,3))&lt;=--('Data Sheet'!$B$15))),
                --(INT('Data Sheet'!$A$15) &amp; "." &amp; RIGHT(BQ234,3)),
                --(INT('Data Sheet'!$B$15) &amp; "." &amp; RIGHT(BQ234,3))
            )
        ),
        "OK"
    )
)</f>
        <v>OK</v>
      </c>
      <c r="R234" s="20"/>
      <c r="S234" s="20"/>
      <c r="T234" s="20"/>
      <c r="U234" s="20"/>
      <c r="V234" s="20"/>
      <c r="W234" s="20"/>
      <c r="X234" s="20"/>
      <c r="Y234" s="20"/>
      <c r="Z234" s="20"/>
      <c r="AA234" s="55"/>
      <c r="AB234" s="55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1"/>
      <c r="AR234" s="21"/>
      <c r="AS234" s="21"/>
      <c r="AT234" s="21"/>
      <c r="AU234" s="21"/>
      <c r="AV234" s="21"/>
      <c r="AW234" s="22"/>
      <c r="AX234" s="99"/>
      <c r="AY234" s="20"/>
      <c r="AZ234" s="20"/>
      <c r="BA234" s="22"/>
      <c r="BC234" s="80"/>
      <c r="BD234" s="80"/>
      <c r="BE234" s="80"/>
      <c r="BF234" s="80"/>
      <c r="BG234" s="2" t="str">
        <f t="shared" si="21"/>
        <v/>
      </c>
      <c r="BH234" s="78">
        <f t="shared" si="20"/>
        <v>0</v>
      </c>
    </row>
    <row r="235" spans="2:60" x14ac:dyDescent="0.2">
      <c r="B235" s="14">
        <f t="shared" si="25"/>
        <v>227</v>
      </c>
      <c r="C235" s="15" t="str">
        <f>CONCATENATE('Data Sheet'!$B$8,'Data Sheet'!$G$2)</f>
        <v>" HWDP</v>
      </c>
      <c r="D235" s="95" t="str">
        <f t="shared" si="22"/>
        <v/>
      </c>
      <c r="E235" s="15" t="str">
        <f>IF('Sum HWDP'!$D$10="TH-Hill DS-1 Vol 3 CAT 2: Clean and Visual Ends only","N/A","OK")</f>
        <v>OK</v>
      </c>
      <c r="F235" s="15" t="str">
        <f>IF('Sum HWDP'!$D$10="TH-Hill DS-1 Vol 3 CAT 2: Clean and Visual Ends only","N/A","OK")</f>
        <v>OK</v>
      </c>
      <c r="G235" s="17"/>
      <c r="H235" s="17"/>
      <c r="I235" s="17" t="s">
        <v>51</v>
      </c>
      <c r="J235" s="17" t="str">
        <f t="shared" si="23"/>
        <v>OK</v>
      </c>
      <c r="K235" s="17" t="str">
        <f t="shared" si="24"/>
        <v>OK</v>
      </c>
      <c r="L235" s="17" t="str">
        <f>IF('Data Sheet'!$B$9="NC-50","N/A","OK")</f>
        <v>OK</v>
      </c>
      <c r="M235" s="17" t="str">
        <f>IF('Data Sheet'!$B$9="NC-50","N/A","OK")</f>
        <v>OK</v>
      </c>
      <c r="N235" s="23" t="str">
        <f>IF(BO235&lt;&gt;"",
    IF(INT('Data Sheet'!$A$19)=INT('Data Sheet'!$B$19),
        --(INT('Data Sheet'!$A$19) &amp; "." &amp; BO235),
        IF(AND((--(INT('Data Sheet'!$A$19) &amp; "." &amp; BO235)&gt;=--('Data Sheet'!$A$19)), (--(INT('Data Sheet'!$A$19) &amp; "." &amp; BO235)&lt;=--('Data Sheet'!$B$19))),
            --(INT('Data Sheet'!$A$19) &amp; "." &amp; BO235),
            --(INT('Data Sheet'!$B$19) &amp; "." &amp; BO235)
        )
    ),
    IF(BN235&lt;&gt;"",
        IF(INT('Data Sheet'!$A$19)=INT('Data Sheet'!$B$19),
            --(INT('Data Sheet'!$A$19) &amp; "." &amp; LEFT(BN235,3)),
            IF(AND((--(INT('Data Sheet'!$A$19) &amp; "." &amp; LEFT(BN235,3))&gt;=--('Data Sheet'!$A$19)), (--(INT('Data Sheet'!$A$19) &amp; "." &amp; LEFT(BN235,3))&lt;=--('Data Sheet'!$B$19))),
                --(INT('Data Sheet'!$A$19) &amp; "." &amp; LEFT(BN235,3)),
                --(INT('Data Sheet'!$B$19) &amp; "." &amp; LEFT(BN235,3))
            )
        ),
        "OK"
    )
)</f>
        <v>OK</v>
      </c>
      <c r="O235" s="23" t="str">
        <f>IF(BP235&lt;&gt;"",
    IF(INT('Data Sheet'!$A$19)=INT('Data Sheet'!$B$19),
        --(INT('Data Sheet'!$A$19) &amp; "." &amp; BP235),
        IF(AND((--(INT('Data Sheet'!$A$19) &amp; "." &amp; BP235)&gt;=--('Data Sheet'!$A$19)), (--(INT('Data Sheet'!$A$19) &amp; "." &amp; BP235)&lt;=--('Data Sheet'!$B$19))),
            --(INT('Data Sheet'!$A$19) &amp; "." &amp; BP235),
            --(INT('Data Sheet'!$B$19) &amp; "." &amp; BP235)
        )
    ),
    IF(BN235&lt;&gt;"",
        IF(INT('Data Sheet'!$A$19)=INT('Data Sheet'!$B$19),
            --(INT('Data Sheet'!$A$19) &amp; "." &amp; RIGHT(BN235,3)),
            IF(AND((--(INT('Data Sheet'!$A$19) &amp; "." &amp; RIGHT(BN235,3))&gt;=--('Data Sheet'!$A$19)), (--(INT('Data Sheet'!$A$19) &amp; "." &amp; RIGHT(BN235,3))&lt;=--('Data Sheet'!$B$19))),
                --(INT('Data Sheet'!$A$19) &amp; "." &amp; RIGHT(BN235,3)),
                --(INT('Data Sheet'!$B$19) &amp; "." &amp; RIGHT(BN235,3))
            )
        ),
        "OK"
    )
)</f>
        <v>OK</v>
      </c>
      <c r="P235" s="23" t="str">
        <f>IF(BR235&lt;&gt;"",
    IF(INT('Data Sheet'!$A$19)=INT('Data Sheet'!$B$15),
        --(INT('Data Sheet'!$A$15) &amp; "." &amp; BR235),
        IF(AND((--(INT('Data Sheet'!$A$15) &amp; "." &amp; BR235)&gt;=--('Data Sheet'!$A$15)), (--(INT('Data Sheet'!$A$15) &amp; "." &amp; BR235)&lt;=--('Data Sheet'!$B$15))),
            --(INT('Data Sheet'!$A$15) &amp; "." &amp; BR235),
            --(INT('Data Sheet'!$B$15) &amp; "." &amp; BR235)
        )
    ),
    IF(BQ235&lt;&gt;"",
        IF(INT('Data Sheet'!$A$15)=INT('Data Sheet'!$B$15),
            --(INT('Data Sheet'!$A$15) &amp; "." &amp; LEFT(BQ235,3)),
            IF(AND((--(INT('Data Sheet'!$A$15) &amp; "." &amp; LEFT(BQ235,3))&gt;=--('Data Sheet'!$A$15)), (--(INT('Data Sheet'!$A$15) &amp; "." &amp; LEFT(BQ235,3))&lt;=--('Data Sheet'!$B$15))),
                --(INT('Data Sheet'!$A$15) &amp; "." &amp; LEFT(BQ235,3)),
                --(INT('Data Sheet'!$B$15) &amp; "." &amp; LEFT(BQ235,3))
            )
        ),
        "OK"
    )
)</f>
        <v>OK</v>
      </c>
      <c r="Q235" s="23" t="str">
        <f>IF(BS235&lt;&gt;"",
    IF(INT('Data Sheet'!$A$19)=INT('Data Sheet'!$B$15),
        --(INT('Data Sheet'!$A$15) &amp; "." &amp; BS235),
        IF(AND((--(INT('Data Sheet'!$A$15) &amp; "." &amp; BS235)&gt;=--('Data Sheet'!$A$15)), (--(INT('Data Sheet'!$A$15) &amp; "." &amp; BS235)&lt;=--('Data Sheet'!$B$15))),
            --(INT('Data Sheet'!$A$15) &amp; "." &amp; BS235),
            --(INT('Data Sheet'!$B$15) &amp; "." &amp; BS235)
        )
    ),
    IF(BQ235&lt;&gt;"",
        IF(INT('Data Sheet'!$A$15)=INT('Data Sheet'!$B$15),
            --(INT('Data Sheet'!$A$15) &amp; "." &amp; RIGHT(BQ235,3)),
            IF(AND((--(INT('Data Sheet'!$A$15) &amp; "." &amp; RIGHT(BQ235,3))&gt;=--('Data Sheet'!$A$15)), (--(INT('Data Sheet'!$A$15) &amp; "." &amp; RIGHT(BQ235,3))&lt;=--('Data Sheet'!$B$15))),
                --(INT('Data Sheet'!$A$15) &amp; "." &amp; RIGHT(BQ235,3)),
                --(INT('Data Sheet'!$B$15) &amp; "." &amp; RIGHT(BQ235,3))
            )
        ),
        "OK"
    )
)</f>
        <v>OK</v>
      </c>
      <c r="R235" s="20"/>
      <c r="S235" s="20"/>
      <c r="T235" s="20"/>
      <c r="U235" s="20"/>
      <c r="V235" s="20"/>
      <c r="W235" s="20"/>
      <c r="X235" s="20"/>
      <c r="Y235" s="20"/>
      <c r="Z235" s="20"/>
      <c r="AA235" s="55"/>
      <c r="AB235" s="55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1"/>
      <c r="AR235" s="21"/>
      <c r="AS235" s="21"/>
      <c r="AT235" s="21"/>
      <c r="AU235" s="21"/>
      <c r="AV235" s="21"/>
      <c r="AW235" s="22"/>
      <c r="AX235" s="99"/>
      <c r="AY235" s="20"/>
      <c r="AZ235" s="20"/>
      <c r="BA235" s="22"/>
      <c r="BC235" s="80"/>
      <c r="BD235" s="80"/>
      <c r="BE235" s="80"/>
      <c r="BF235" s="80"/>
      <c r="BG235" s="2" t="str">
        <f t="shared" si="21"/>
        <v/>
      </c>
      <c r="BH235" s="78">
        <f t="shared" si="20"/>
        <v>0</v>
      </c>
    </row>
    <row r="236" spans="2:60" x14ac:dyDescent="0.2">
      <c r="B236" s="14">
        <f t="shared" si="25"/>
        <v>228</v>
      </c>
      <c r="C236" s="15" t="str">
        <f>CONCATENATE('Data Sheet'!$B$8,'Data Sheet'!$G$2)</f>
        <v>" HWDP</v>
      </c>
      <c r="D236" s="95" t="str">
        <f t="shared" si="22"/>
        <v/>
      </c>
      <c r="E236" s="15" t="str">
        <f>IF('Sum HWDP'!$D$10="TH-Hill DS-1 Vol 3 CAT 2: Clean and Visual Ends only","N/A","OK")</f>
        <v>OK</v>
      </c>
      <c r="F236" s="15" t="str">
        <f>IF('Sum HWDP'!$D$10="TH-Hill DS-1 Vol 3 CAT 2: Clean and Visual Ends only","N/A","OK")</f>
        <v>OK</v>
      </c>
      <c r="G236" s="17"/>
      <c r="H236" s="17"/>
      <c r="I236" s="17" t="s">
        <v>51</v>
      </c>
      <c r="J236" s="17" t="str">
        <f t="shared" si="23"/>
        <v>OK</v>
      </c>
      <c r="K236" s="17" t="str">
        <f t="shared" si="24"/>
        <v>OK</v>
      </c>
      <c r="L236" s="17" t="str">
        <f>IF('Data Sheet'!$B$9="NC-50","N/A","OK")</f>
        <v>OK</v>
      </c>
      <c r="M236" s="17" t="str">
        <f>IF('Data Sheet'!$B$9="NC-50","N/A","OK")</f>
        <v>OK</v>
      </c>
      <c r="N236" s="23" t="str">
        <f>IF(BO236&lt;&gt;"",
    IF(INT('Data Sheet'!$A$19)=INT('Data Sheet'!$B$19),
        --(INT('Data Sheet'!$A$19) &amp; "." &amp; BO236),
        IF(AND((--(INT('Data Sheet'!$A$19) &amp; "." &amp; BO236)&gt;=--('Data Sheet'!$A$19)), (--(INT('Data Sheet'!$A$19) &amp; "." &amp; BO236)&lt;=--('Data Sheet'!$B$19))),
            --(INT('Data Sheet'!$A$19) &amp; "." &amp; BO236),
            --(INT('Data Sheet'!$B$19) &amp; "." &amp; BO236)
        )
    ),
    IF(BN236&lt;&gt;"",
        IF(INT('Data Sheet'!$A$19)=INT('Data Sheet'!$B$19),
            --(INT('Data Sheet'!$A$19) &amp; "." &amp; LEFT(BN236,3)),
            IF(AND((--(INT('Data Sheet'!$A$19) &amp; "." &amp; LEFT(BN236,3))&gt;=--('Data Sheet'!$A$19)), (--(INT('Data Sheet'!$A$19) &amp; "." &amp; LEFT(BN236,3))&lt;=--('Data Sheet'!$B$19))),
                --(INT('Data Sheet'!$A$19) &amp; "." &amp; LEFT(BN236,3)),
                --(INT('Data Sheet'!$B$19) &amp; "." &amp; LEFT(BN236,3))
            )
        ),
        "OK"
    )
)</f>
        <v>OK</v>
      </c>
      <c r="O236" s="23" t="str">
        <f>IF(BP236&lt;&gt;"",
    IF(INT('Data Sheet'!$A$19)=INT('Data Sheet'!$B$19),
        --(INT('Data Sheet'!$A$19) &amp; "." &amp; BP236),
        IF(AND((--(INT('Data Sheet'!$A$19) &amp; "." &amp; BP236)&gt;=--('Data Sheet'!$A$19)), (--(INT('Data Sheet'!$A$19) &amp; "." &amp; BP236)&lt;=--('Data Sheet'!$B$19))),
            --(INT('Data Sheet'!$A$19) &amp; "." &amp; BP236),
            --(INT('Data Sheet'!$B$19) &amp; "." &amp; BP236)
        )
    ),
    IF(BN236&lt;&gt;"",
        IF(INT('Data Sheet'!$A$19)=INT('Data Sheet'!$B$19),
            --(INT('Data Sheet'!$A$19) &amp; "." &amp; RIGHT(BN236,3)),
            IF(AND((--(INT('Data Sheet'!$A$19) &amp; "." &amp; RIGHT(BN236,3))&gt;=--('Data Sheet'!$A$19)), (--(INT('Data Sheet'!$A$19) &amp; "." &amp; RIGHT(BN236,3))&lt;=--('Data Sheet'!$B$19))),
                --(INT('Data Sheet'!$A$19) &amp; "." &amp; RIGHT(BN236,3)),
                --(INT('Data Sheet'!$B$19) &amp; "." &amp; RIGHT(BN236,3))
            )
        ),
        "OK"
    )
)</f>
        <v>OK</v>
      </c>
      <c r="P236" s="23" t="str">
        <f>IF(BR236&lt;&gt;"",
    IF(INT('Data Sheet'!$A$19)=INT('Data Sheet'!$B$15),
        --(INT('Data Sheet'!$A$15) &amp; "." &amp; BR236),
        IF(AND((--(INT('Data Sheet'!$A$15) &amp; "." &amp; BR236)&gt;=--('Data Sheet'!$A$15)), (--(INT('Data Sheet'!$A$15) &amp; "." &amp; BR236)&lt;=--('Data Sheet'!$B$15))),
            --(INT('Data Sheet'!$A$15) &amp; "." &amp; BR236),
            --(INT('Data Sheet'!$B$15) &amp; "." &amp; BR236)
        )
    ),
    IF(BQ236&lt;&gt;"",
        IF(INT('Data Sheet'!$A$15)=INT('Data Sheet'!$B$15),
            --(INT('Data Sheet'!$A$15) &amp; "." &amp; LEFT(BQ236,3)),
            IF(AND((--(INT('Data Sheet'!$A$15) &amp; "." &amp; LEFT(BQ236,3))&gt;=--('Data Sheet'!$A$15)), (--(INT('Data Sheet'!$A$15) &amp; "." &amp; LEFT(BQ236,3))&lt;=--('Data Sheet'!$B$15))),
                --(INT('Data Sheet'!$A$15) &amp; "." &amp; LEFT(BQ236,3)),
                --(INT('Data Sheet'!$B$15) &amp; "." &amp; LEFT(BQ236,3))
            )
        ),
        "OK"
    )
)</f>
        <v>OK</v>
      </c>
      <c r="Q236" s="23" t="str">
        <f>IF(BS236&lt;&gt;"",
    IF(INT('Data Sheet'!$A$19)=INT('Data Sheet'!$B$15),
        --(INT('Data Sheet'!$A$15) &amp; "." &amp; BS236),
        IF(AND((--(INT('Data Sheet'!$A$15) &amp; "." &amp; BS236)&gt;=--('Data Sheet'!$A$15)), (--(INT('Data Sheet'!$A$15) &amp; "." &amp; BS236)&lt;=--('Data Sheet'!$B$15))),
            --(INT('Data Sheet'!$A$15) &amp; "." &amp; BS236),
            --(INT('Data Sheet'!$B$15) &amp; "." &amp; BS236)
        )
    ),
    IF(BQ236&lt;&gt;"",
        IF(INT('Data Sheet'!$A$15)=INT('Data Sheet'!$B$15),
            --(INT('Data Sheet'!$A$15) &amp; "." &amp; RIGHT(BQ236,3)),
            IF(AND((--(INT('Data Sheet'!$A$15) &amp; "." &amp; RIGHT(BQ236,3))&gt;=--('Data Sheet'!$A$15)), (--(INT('Data Sheet'!$A$15) &amp; "." &amp; RIGHT(BQ236,3))&lt;=--('Data Sheet'!$B$15))),
                --(INT('Data Sheet'!$A$15) &amp; "." &amp; RIGHT(BQ236,3)),
                --(INT('Data Sheet'!$B$15) &amp; "." &amp; RIGHT(BQ236,3))
            )
        ),
        "OK"
    )
)</f>
        <v>OK</v>
      </c>
      <c r="R236" s="20"/>
      <c r="S236" s="20"/>
      <c r="T236" s="20"/>
      <c r="U236" s="20"/>
      <c r="V236" s="20"/>
      <c r="W236" s="20"/>
      <c r="X236" s="20"/>
      <c r="Y236" s="20"/>
      <c r="Z236" s="20"/>
      <c r="AA236" s="55"/>
      <c r="AB236" s="55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1"/>
      <c r="AR236" s="21"/>
      <c r="AS236" s="21"/>
      <c r="AT236" s="21"/>
      <c r="AU236" s="21"/>
      <c r="AV236" s="21"/>
      <c r="AW236" s="22"/>
      <c r="AX236" s="99"/>
      <c r="AY236" s="20"/>
      <c r="AZ236" s="20"/>
      <c r="BA236" s="22"/>
      <c r="BC236" s="80"/>
      <c r="BD236" s="80"/>
      <c r="BE236" s="80"/>
      <c r="BF236" s="80"/>
      <c r="BG236" s="2" t="str">
        <f t="shared" si="21"/>
        <v/>
      </c>
      <c r="BH236" s="78">
        <f t="shared" si="20"/>
        <v>0</v>
      </c>
    </row>
    <row r="237" spans="2:60" x14ac:dyDescent="0.2">
      <c r="B237" s="14">
        <f t="shared" si="25"/>
        <v>229</v>
      </c>
      <c r="C237" s="15" t="str">
        <f>CONCATENATE('Data Sheet'!$B$8,'Data Sheet'!$G$2)</f>
        <v>" HWDP</v>
      </c>
      <c r="D237" s="95" t="str">
        <f t="shared" si="22"/>
        <v/>
      </c>
      <c r="E237" s="15" t="str">
        <f>IF('Sum HWDP'!$D$10="TH-Hill DS-1 Vol 3 CAT 2: Clean and Visual Ends only","N/A","OK")</f>
        <v>OK</v>
      </c>
      <c r="F237" s="15" t="str">
        <f>IF('Sum HWDP'!$D$10="TH-Hill DS-1 Vol 3 CAT 2: Clean and Visual Ends only","N/A","OK")</f>
        <v>OK</v>
      </c>
      <c r="G237" s="17"/>
      <c r="H237" s="17"/>
      <c r="I237" s="17" t="s">
        <v>51</v>
      </c>
      <c r="J237" s="17" t="str">
        <f t="shared" si="23"/>
        <v>OK</v>
      </c>
      <c r="K237" s="17" t="str">
        <f t="shared" si="24"/>
        <v>OK</v>
      </c>
      <c r="L237" s="17" t="str">
        <f>IF('Data Sheet'!$B$9="NC-50","N/A","OK")</f>
        <v>OK</v>
      </c>
      <c r="M237" s="17" t="str">
        <f>IF('Data Sheet'!$B$9="NC-50","N/A","OK")</f>
        <v>OK</v>
      </c>
      <c r="N237" s="23" t="str">
        <f>IF(BO237&lt;&gt;"",
    IF(INT('Data Sheet'!$A$19)=INT('Data Sheet'!$B$19),
        --(INT('Data Sheet'!$A$19) &amp; "." &amp; BO237),
        IF(AND((--(INT('Data Sheet'!$A$19) &amp; "." &amp; BO237)&gt;=--('Data Sheet'!$A$19)), (--(INT('Data Sheet'!$A$19) &amp; "." &amp; BO237)&lt;=--('Data Sheet'!$B$19))),
            --(INT('Data Sheet'!$A$19) &amp; "." &amp; BO237),
            --(INT('Data Sheet'!$B$19) &amp; "." &amp; BO237)
        )
    ),
    IF(BN237&lt;&gt;"",
        IF(INT('Data Sheet'!$A$19)=INT('Data Sheet'!$B$19),
            --(INT('Data Sheet'!$A$19) &amp; "." &amp; LEFT(BN237,3)),
            IF(AND((--(INT('Data Sheet'!$A$19) &amp; "." &amp; LEFT(BN237,3))&gt;=--('Data Sheet'!$A$19)), (--(INT('Data Sheet'!$A$19) &amp; "." &amp; LEFT(BN237,3))&lt;=--('Data Sheet'!$B$19))),
                --(INT('Data Sheet'!$A$19) &amp; "." &amp; LEFT(BN237,3)),
                --(INT('Data Sheet'!$B$19) &amp; "." &amp; LEFT(BN237,3))
            )
        ),
        "OK"
    )
)</f>
        <v>OK</v>
      </c>
      <c r="O237" s="23" t="str">
        <f>IF(BP237&lt;&gt;"",
    IF(INT('Data Sheet'!$A$19)=INT('Data Sheet'!$B$19),
        --(INT('Data Sheet'!$A$19) &amp; "." &amp; BP237),
        IF(AND((--(INT('Data Sheet'!$A$19) &amp; "." &amp; BP237)&gt;=--('Data Sheet'!$A$19)), (--(INT('Data Sheet'!$A$19) &amp; "." &amp; BP237)&lt;=--('Data Sheet'!$B$19))),
            --(INT('Data Sheet'!$A$19) &amp; "." &amp; BP237),
            --(INT('Data Sheet'!$B$19) &amp; "." &amp; BP237)
        )
    ),
    IF(BN237&lt;&gt;"",
        IF(INT('Data Sheet'!$A$19)=INT('Data Sheet'!$B$19),
            --(INT('Data Sheet'!$A$19) &amp; "." &amp; RIGHT(BN237,3)),
            IF(AND((--(INT('Data Sheet'!$A$19) &amp; "." &amp; RIGHT(BN237,3))&gt;=--('Data Sheet'!$A$19)), (--(INT('Data Sheet'!$A$19) &amp; "." &amp; RIGHT(BN237,3))&lt;=--('Data Sheet'!$B$19))),
                --(INT('Data Sheet'!$A$19) &amp; "." &amp; RIGHT(BN237,3)),
                --(INT('Data Sheet'!$B$19) &amp; "." &amp; RIGHT(BN237,3))
            )
        ),
        "OK"
    )
)</f>
        <v>OK</v>
      </c>
      <c r="P237" s="23" t="str">
        <f>IF(BR237&lt;&gt;"",
    IF(INT('Data Sheet'!$A$19)=INT('Data Sheet'!$B$15),
        --(INT('Data Sheet'!$A$15) &amp; "." &amp; BR237),
        IF(AND((--(INT('Data Sheet'!$A$15) &amp; "." &amp; BR237)&gt;=--('Data Sheet'!$A$15)), (--(INT('Data Sheet'!$A$15) &amp; "." &amp; BR237)&lt;=--('Data Sheet'!$B$15))),
            --(INT('Data Sheet'!$A$15) &amp; "." &amp; BR237),
            --(INT('Data Sheet'!$B$15) &amp; "." &amp; BR237)
        )
    ),
    IF(BQ237&lt;&gt;"",
        IF(INT('Data Sheet'!$A$15)=INT('Data Sheet'!$B$15),
            --(INT('Data Sheet'!$A$15) &amp; "." &amp; LEFT(BQ237,3)),
            IF(AND((--(INT('Data Sheet'!$A$15) &amp; "." &amp; LEFT(BQ237,3))&gt;=--('Data Sheet'!$A$15)), (--(INT('Data Sheet'!$A$15) &amp; "." &amp; LEFT(BQ237,3))&lt;=--('Data Sheet'!$B$15))),
                --(INT('Data Sheet'!$A$15) &amp; "." &amp; LEFT(BQ237,3)),
                --(INT('Data Sheet'!$B$15) &amp; "." &amp; LEFT(BQ237,3))
            )
        ),
        "OK"
    )
)</f>
        <v>OK</v>
      </c>
      <c r="Q237" s="23" t="str">
        <f>IF(BS237&lt;&gt;"",
    IF(INT('Data Sheet'!$A$19)=INT('Data Sheet'!$B$15),
        --(INT('Data Sheet'!$A$15) &amp; "." &amp; BS237),
        IF(AND((--(INT('Data Sheet'!$A$15) &amp; "." &amp; BS237)&gt;=--('Data Sheet'!$A$15)), (--(INT('Data Sheet'!$A$15) &amp; "." &amp; BS237)&lt;=--('Data Sheet'!$B$15))),
            --(INT('Data Sheet'!$A$15) &amp; "." &amp; BS237),
            --(INT('Data Sheet'!$B$15) &amp; "." &amp; BS237)
        )
    ),
    IF(BQ237&lt;&gt;"",
        IF(INT('Data Sheet'!$A$15)=INT('Data Sheet'!$B$15),
            --(INT('Data Sheet'!$A$15) &amp; "." &amp; RIGHT(BQ237,3)),
            IF(AND((--(INT('Data Sheet'!$A$15) &amp; "." &amp; RIGHT(BQ237,3))&gt;=--('Data Sheet'!$A$15)), (--(INT('Data Sheet'!$A$15) &amp; "." &amp; RIGHT(BQ237,3))&lt;=--('Data Sheet'!$B$15))),
                --(INT('Data Sheet'!$A$15) &amp; "." &amp; RIGHT(BQ237,3)),
                --(INT('Data Sheet'!$B$15) &amp; "." &amp; RIGHT(BQ237,3))
            )
        ),
        "OK"
    )
)</f>
        <v>OK</v>
      </c>
      <c r="R237" s="20"/>
      <c r="S237" s="20"/>
      <c r="T237" s="20"/>
      <c r="U237" s="20"/>
      <c r="V237" s="20"/>
      <c r="W237" s="20"/>
      <c r="X237" s="20"/>
      <c r="Y237" s="20"/>
      <c r="Z237" s="20"/>
      <c r="AA237" s="55"/>
      <c r="AB237" s="55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1"/>
      <c r="AR237" s="21"/>
      <c r="AS237" s="21"/>
      <c r="AT237" s="21"/>
      <c r="AU237" s="21"/>
      <c r="AV237" s="21"/>
      <c r="AW237" s="22"/>
      <c r="AX237" s="99"/>
      <c r="AY237" s="20"/>
      <c r="AZ237" s="20"/>
      <c r="BA237" s="22"/>
      <c r="BC237" s="80"/>
      <c r="BD237" s="80"/>
      <c r="BE237" s="80"/>
      <c r="BF237" s="80"/>
      <c r="BG237" s="2" t="str">
        <f t="shared" si="21"/>
        <v/>
      </c>
      <c r="BH237" s="78">
        <f t="shared" si="20"/>
        <v>0</v>
      </c>
    </row>
    <row r="238" spans="2:60" x14ac:dyDescent="0.2">
      <c r="B238" s="14">
        <f t="shared" si="25"/>
        <v>230</v>
      </c>
      <c r="C238" s="15" t="str">
        <f>CONCATENATE('Data Sheet'!$B$8,'Data Sheet'!$G$2)</f>
        <v>" HWDP</v>
      </c>
      <c r="D238" s="95" t="str">
        <f t="shared" si="22"/>
        <v/>
      </c>
      <c r="E238" s="15" t="str">
        <f>IF('Sum HWDP'!$D$10="TH-Hill DS-1 Vol 3 CAT 2: Clean and Visual Ends only","N/A","OK")</f>
        <v>OK</v>
      </c>
      <c r="F238" s="15" t="str">
        <f>IF('Sum HWDP'!$D$10="TH-Hill DS-1 Vol 3 CAT 2: Clean and Visual Ends only","N/A","OK")</f>
        <v>OK</v>
      </c>
      <c r="G238" s="17"/>
      <c r="H238" s="17"/>
      <c r="I238" s="17" t="s">
        <v>51</v>
      </c>
      <c r="J238" s="17" t="str">
        <f t="shared" si="23"/>
        <v>OK</v>
      </c>
      <c r="K238" s="17" t="str">
        <f t="shared" si="24"/>
        <v>OK</v>
      </c>
      <c r="L238" s="17" t="str">
        <f>IF('Data Sheet'!$B$9="NC-50","N/A","OK")</f>
        <v>OK</v>
      </c>
      <c r="M238" s="17" t="str">
        <f>IF('Data Sheet'!$B$9="NC-50","N/A","OK")</f>
        <v>OK</v>
      </c>
      <c r="N238" s="23" t="str">
        <f>IF(BO238&lt;&gt;"",
    IF(INT('Data Sheet'!$A$19)=INT('Data Sheet'!$B$19),
        --(INT('Data Sheet'!$A$19) &amp; "." &amp; BO238),
        IF(AND((--(INT('Data Sheet'!$A$19) &amp; "." &amp; BO238)&gt;=--('Data Sheet'!$A$19)), (--(INT('Data Sheet'!$A$19) &amp; "." &amp; BO238)&lt;=--('Data Sheet'!$B$19))),
            --(INT('Data Sheet'!$A$19) &amp; "." &amp; BO238),
            --(INT('Data Sheet'!$B$19) &amp; "." &amp; BO238)
        )
    ),
    IF(BN238&lt;&gt;"",
        IF(INT('Data Sheet'!$A$19)=INT('Data Sheet'!$B$19),
            --(INT('Data Sheet'!$A$19) &amp; "." &amp; LEFT(BN238,3)),
            IF(AND((--(INT('Data Sheet'!$A$19) &amp; "." &amp; LEFT(BN238,3))&gt;=--('Data Sheet'!$A$19)), (--(INT('Data Sheet'!$A$19) &amp; "." &amp; LEFT(BN238,3))&lt;=--('Data Sheet'!$B$19))),
                --(INT('Data Sheet'!$A$19) &amp; "." &amp; LEFT(BN238,3)),
                --(INT('Data Sheet'!$B$19) &amp; "." &amp; LEFT(BN238,3))
            )
        ),
        "OK"
    )
)</f>
        <v>OK</v>
      </c>
      <c r="O238" s="23" t="str">
        <f>IF(BP238&lt;&gt;"",
    IF(INT('Data Sheet'!$A$19)=INT('Data Sheet'!$B$19),
        --(INT('Data Sheet'!$A$19) &amp; "." &amp; BP238),
        IF(AND((--(INT('Data Sheet'!$A$19) &amp; "." &amp; BP238)&gt;=--('Data Sheet'!$A$19)), (--(INT('Data Sheet'!$A$19) &amp; "." &amp; BP238)&lt;=--('Data Sheet'!$B$19))),
            --(INT('Data Sheet'!$A$19) &amp; "." &amp; BP238),
            --(INT('Data Sheet'!$B$19) &amp; "." &amp; BP238)
        )
    ),
    IF(BN238&lt;&gt;"",
        IF(INT('Data Sheet'!$A$19)=INT('Data Sheet'!$B$19),
            --(INT('Data Sheet'!$A$19) &amp; "." &amp; RIGHT(BN238,3)),
            IF(AND((--(INT('Data Sheet'!$A$19) &amp; "." &amp; RIGHT(BN238,3))&gt;=--('Data Sheet'!$A$19)), (--(INT('Data Sheet'!$A$19) &amp; "." &amp; RIGHT(BN238,3))&lt;=--('Data Sheet'!$B$19))),
                --(INT('Data Sheet'!$A$19) &amp; "." &amp; RIGHT(BN238,3)),
                --(INT('Data Sheet'!$B$19) &amp; "." &amp; RIGHT(BN238,3))
            )
        ),
        "OK"
    )
)</f>
        <v>OK</v>
      </c>
      <c r="P238" s="23" t="str">
        <f>IF(BR238&lt;&gt;"",
    IF(INT('Data Sheet'!$A$19)=INT('Data Sheet'!$B$15),
        --(INT('Data Sheet'!$A$15) &amp; "." &amp; BR238),
        IF(AND((--(INT('Data Sheet'!$A$15) &amp; "." &amp; BR238)&gt;=--('Data Sheet'!$A$15)), (--(INT('Data Sheet'!$A$15) &amp; "." &amp; BR238)&lt;=--('Data Sheet'!$B$15))),
            --(INT('Data Sheet'!$A$15) &amp; "." &amp; BR238),
            --(INT('Data Sheet'!$B$15) &amp; "." &amp; BR238)
        )
    ),
    IF(BQ238&lt;&gt;"",
        IF(INT('Data Sheet'!$A$15)=INT('Data Sheet'!$B$15),
            --(INT('Data Sheet'!$A$15) &amp; "." &amp; LEFT(BQ238,3)),
            IF(AND((--(INT('Data Sheet'!$A$15) &amp; "." &amp; LEFT(BQ238,3))&gt;=--('Data Sheet'!$A$15)), (--(INT('Data Sheet'!$A$15) &amp; "." &amp; LEFT(BQ238,3))&lt;=--('Data Sheet'!$B$15))),
                --(INT('Data Sheet'!$A$15) &amp; "." &amp; LEFT(BQ238,3)),
                --(INT('Data Sheet'!$B$15) &amp; "." &amp; LEFT(BQ238,3))
            )
        ),
        "OK"
    )
)</f>
        <v>OK</v>
      </c>
      <c r="Q238" s="23" t="str">
        <f>IF(BS238&lt;&gt;"",
    IF(INT('Data Sheet'!$A$19)=INT('Data Sheet'!$B$15),
        --(INT('Data Sheet'!$A$15) &amp; "." &amp; BS238),
        IF(AND((--(INT('Data Sheet'!$A$15) &amp; "." &amp; BS238)&gt;=--('Data Sheet'!$A$15)), (--(INT('Data Sheet'!$A$15) &amp; "." &amp; BS238)&lt;=--('Data Sheet'!$B$15))),
            --(INT('Data Sheet'!$A$15) &amp; "." &amp; BS238),
            --(INT('Data Sheet'!$B$15) &amp; "." &amp; BS238)
        )
    ),
    IF(BQ238&lt;&gt;"",
        IF(INT('Data Sheet'!$A$15)=INT('Data Sheet'!$B$15),
            --(INT('Data Sheet'!$A$15) &amp; "." &amp; RIGHT(BQ238,3)),
            IF(AND((--(INT('Data Sheet'!$A$15) &amp; "." &amp; RIGHT(BQ238,3))&gt;=--('Data Sheet'!$A$15)), (--(INT('Data Sheet'!$A$15) &amp; "." &amp; RIGHT(BQ238,3))&lt;=--('Data Sheet'!$B$15))),
                --(INT('Data Sheet'!$A$15) &amp; "." &amp; RIGHT(BQ238,3)),
                --(INT('Data Sheet'!$B$15) &amp; "." &amp; RIGHT(BQ238,3))
            )
        ),
        "OK"
    )
)</f>
        <v>OK</v>
      </c>
      <c r="R238" s="20"/>
      <c r="S238" s="20"/>
      <c r="T238" s="20"/>
      <c r="U238" s="20"/>
      <c r="V238" s="20"/>
      <c r="W238" s="20"/>
      <c r="X238" s="20"/>
      <c r="Y238" s="20"/>
      <c r="Z238" s="20"/>
      <c r="AA238" s="55"/>
      <c r="AB238" s="55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1"/>
      <c r="AR238" s="21"/>
      <c r="AS238" s="21"/>
      <c r="AT238" s="21"/>
      <c r="AU238" s="21"/>
      <c r="AV238" s="21"/>
      <c r="AW238" s="22"/>
      <c r="AX238" s="99"/>
      <c r="AY238" s="20"/>
      <c r="AZ238" s="20"/>
      <c r="BA238" s="22"/>
      <c r="BC238" s="80"/>
      <c r="BD238" s="80"/>
      <c r="BE238" s="80"/>
      <c r="BF238" s="80"/>
      <c r="BG238" s="2" t="str">
        <f t="shared" si="21"/>
        <v/>
      </c>
      <c r="BH238" s="78">
        <f t="shared" si="20"/>
        <v>0</v>
      </c>
    </row>
    <row r="239" spans="2:60" x14ac:dyDescent="0.2">
      <c r="B239" s="14">
        <f t="shared" si="25"/>
        <v>231</v>
      </c>
      <c r="C239" s="15" t="str">
        <f>CONCATENATE('Data Sheet'!$B$8,'Data Sheet'!$G$2)</f>
        <v>" HWDP</v>
      </c>
      <c r="D239" s="95" t="str">
        <f t="shared" si="22"/>
        <v/>
      </c>
      <c r="E239" s="15" t="str">
        <f>IF('Sum HWDP'!$D$10="TH-Hill DS-1 Vol 3 CAT 2: Clean and Visual Ends only","N/A","OK")</f>
        <v>OK</v>
      </c>
      <c r="F239" s="15" t="str">
        <f>IF('Sum HWDP'!$D$10="TH-Hill DS-1 Vol 3 CAT 2: Clean and Visual Ends only","N/A","OK")</f>
        <v>OK</v>
      </c>
      <c r="G239" s="17"/>
      <c r="H239" s="17"/>
      <c r="I239" s="17" t="s">
        <v>51</v>
      </c>
      <c r="J239" s="17" t="str">
        <f t="shared" si="23"/>
        <v>OK</v>
      </c>
      <c r="K239" s="17" t="str">
        <f t="shared" si="24"/>
        <v>OK</v>
      </c>
      <c r="L239" s="17" t="str">
        <f>IF('Data Sheet'!$B$9="NC-50","N/A","OK")</f>
        <v>OK</v>
      </c>
      <c r="M239" s="17" t="str">
        <f>IF('Data Sheet'!$B$9="NC-50","N/A","OK")</f>
        <v>OK</v>
      </c>
      <c r="N239" s="23" t="str">
        <f>IF(BO239&lt;&gt;"",
    IF(INT('Data Sheet'!$A$19)=INT('Data Sheet'!$B$19),
        --(INT('Data Sheet'!$A$19) &amp; "." &amp; BO239),
        IF(AND((--(INT('Data Sheet'!$A$19) &amp; "." &amp; BO239)&gt;=--('Data Sheet'!$A$19)), (--(INT('Data Sheet'!$A$19) &amp; "." &amp; BO239)&lt;=--('Data Sheet'!$B$19))),
            --(INT('Data Sheet'!$A$19) &amp; "." &amp; BO239),
            --(INT('Data Sheet'!$B$19) &amp; "." &amp; BO239)
        )
    ),
    IF(BN239&lt;&gt;"",
        IF(INT('Data Sheet'!$A$19)=INT('Data Sheet'!$B$19),
            --(INT('Data Sheet'!$A$19) &amp; "." &amp; LEFT(BN239,3)),
            IF(AND((--(INT('Data Sheet'!$A$19) &amp; "." &amp; LEFT(BN239,3))&gt;=--('Data Sheet'!$A$19)), (--(INT('Data Sheet'!$A$19) &amp; "." &amp; LEFT(BN239,3))&lt;=--('Data Sheet'!$B$19))),
                --(INT('Data Sheet'!$A$19) &amp; "." &amp; LEFT(BN239,3)),
                --(INT('Data Sheet'!$B$19) &amp; "." &amp; LEFT(BN239,3))
            )
        ),
        "OK"
    )
)</f>
        <v>OK</v>
      </c>
      <c r="O239" s="23" t="str">
        <f>IF(BP239&lt;&gt;"",
    IF(INT('Data Sheet'!$A$19)=INT('Data Sheet'!$B$19),
        --(INT('Data Sheet'!$A$19) &amp; "." &amp; BP239),
        IF(AND((--(INT('Data Sheet'!$A$19) &amp; "." &amp; BP239)&gt;=--('Data Sheet'!$A$19)), (--(INT('Data Sheet'!$A$19) &amp; "." &amp; BP239)&lt;=--('Data Sheet'!$B$19))),
            --(INT('Data Sheet'!$A$19) &amp; "." &amp; BP239),
            --(INT('Data Sheet'!$B$19) &amp; "." &amp; BP239)
        )
    ),
    IF(BN239&lt;&gt;"",
        IF(INT('Data Sheet'!$A$19)=INT('Data Sheet'!$B$19),
            --(INT('Data Sheet'!$A$19) &amp; "." &amp; RIGHT(BN239,3)),
            IF(AND((--(INT('Data Sheet'!$A$19) &amp; "." &amp; RIGHT(BN239,3))&gt;=--('Data Sheet'!$A$19)), (--(INT('Data Sheet'!$A$19) &amp; "." &amp; RIGHT(BN239,3))&lt;=--('Data Sheet'!$B$19))),
                --(INT('Data Sheet'!$A$19) &amp; "." &amp; RIGHT(BN239,3)),
                --(INT('Data Sheet'!$B$19) &amp; "." &amp; RIGHT(BN239,3))
            )
        ),
        "OK"
    )
)</f>
        <v>OK</v>
      </c>
      <c r="P239" s="23" t="str">
        <f>IF(BR239&lt;&gt;"",
    IF(INT('Data Sheet'!$A$19)=INT('Data Sheet'!$B$15),
        --(INT('Data Sheet'!$A$15) &amp; "." &amp; BR239),
        IF(AND((--(INT('Data Sheet'!$A$15) &amp; "." &amp; BR239)&gt;=--('Data Sheet'!$A$15)), (--(INT('Data Sheet'!$A$15) &amp; "." &amp; BR239)&lt;=--('Data Sheet'!$B$15))),
            --(INT('Data Sheet'!$A$15) &amp; "." &amp; BR239),
            --(INT('Data Sheet'!$B$15) &amp; "." &amp; BR239)
        )
    ),
    IF(BQ239&lt;&gt;"",
        IF(INT('Data Sheet'!$A$15)=INT('Data Sheet'!$B$15),
            --(INT('Data Sheet'!$A$15) &amp; "." &amp; LEFT(BQ239,3)),
            IF(AND((--(INT('Data Sheet'!$A$15) &amp; "." &amp; LEFT(BQ239,3))&gt;=--('Data Sheet'!$A$15)), (--(INT('Data Sheet'!$A$15) &amp; "." &amp; LEFT(BQ239,3))&lt;=--('Data Sheet'!$B$15))),
                --(INT('Data Sheet'!$A$15) &amp; "." &amp; LEFT(BQ239,3)),
                --(INT('Data Sheet'!$B$15) &amp; "." &amp; LEFT(BQ239,3))
            )
        ),
        "OK"
    )
)</f>
        <v>OK</v>
      </c>
      <c r="Q239" s="23" t="str">
        <f>IF(BS239&lt;&gt;"",
    IF(INT('Data Sheet'!$A$19)=INT('Data Sheet'!$B$15),
        --(INT('Data Sheet'!$A$15) &amp; "." &amp; BS239),
        IF(AND((--(INT('Data Sheet'!$A$15) &amp; "." &amp; BS239)&gt;=--('Data Sheet'!$A$15)), (--(INT('Data Sheet'!$A$15) &amp; "." &amp; BS239)&lt;=--('Data Sheet'!$B$15))),
            --(INT('Data Sheet'!$A$15) &amp; "." &amp; BS239),
            --(INT('Data Sheet'!$B$15) &amp; "." &amp; BS239)
        )
    ),
    IF(BQ239&lt;&gt;"",
        IF(INT('Data Sheet'!$A$15)=INT('Data Sheet'!$B$15),
            --(INT('Data Sheet'!$A$15) &amp; "." &amp; RIGHT(BQ239,3)),
            IF(AND((--(INT('Data Sheet'!$A$15) &amp; "." &amp; RIGHT(BQ239,3))&gt;=--('Data Sheet'!$A$15)), (--(INT('Data Sheet'!$A$15) &amp; "." &amp; RIGHT(BQ239,3))&lt;=--('Data Sheet'!$B$15))),
                --(INT('Data Sheet'!$A$15) &amp; "." &amp; RIGHT(BQ239,3)),
                --(INT('Data Sheet'!$B$15) &amp; "." &amp; RIGHT(BQ239,3))
            )
        ),
        "OK"
    )
)</f>
        <v>OK</v>
      </c>
      <c r="R239" s="20"/>
      <c r="S239" s="20"/>
      <c r="T239" s="20"/>
      <c r="U239" s="20"/>
      <c r="V239" s="20"/>
      <c r="W239" s="20"/>
      <c r="X239" s="20"/>
      <c r="Y239" s="20"/>
      <c r="Z239" s="20"/>
      <c r="AA239" s="55"/>
      <c r="AB239" s="55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1"/>
      <c r="AR239" s="21"/>
      <c r="AS239" s="21"/>
      <c r="AT239" s="21"/>
      <c r="AU239" s="21"/>
      <c r="AV239" s="21"/>
      <c r="AW239" s="22"/>
      <c r="AX239" s="99"/>
      <c r="AY239" s="20"/>
      <c r="AZ239" s="20"/>
      <c r="BA239" s="22"/>
      <c r="BC239" s="80"/>
      <c r="BD239" s="80"/>
      <c r="BE239" s="80"/>
      <c r="BF239" s="80"/>
      <c r="BG239" s="2" t="str">
        <f t="shared" si="21"/>
        <v/>
      </c>
      <c r="BH239" s="78">
        <f t="shared" si="20"/>
        <v>0</v>
      </c>
    </row>
    <row r="240" spans="2:60" x14ac:dyDescent="0.2">
      <c r="B240" s="14">
        <f t="shared" si="25"/>
        <v>232</v>
      </c>
      <c r="C240" s="15" t="str">
        <f>CONCATENATE('Data Sheet'!$B$8,'Data Sheet'!$G$2)</f>
        <v>" HWDP</v>
      </c>
      <c r="D240" s="95" t="str">
        <f t="shared" si="22"/>
        <v/>
      </c>
      <c r="E240" s="15" t="str">
        <f>IF('Sum HWDP'!$D$10="TH-Hill DS-1 Vol 3 CAT 2: Clean and Visual Ends only","N/A","OK")</f>
        <v>OK</v>
      </c>
      <c r="F240" s="15" t="str">
        <f>IF('Sum HWDP'!$D$10="TH-Hill DS-1 Vol 3 CAT 2: Clean and Visual Ends only","N/A","OK")</f>
        <v>OK</v>
      </c>
      <c r="G240" s="17"/>
      <c r="H240" s="17"/>
      <c r="I240" s="17" t="s">
        <v>51</v>
      </c>
      <c r="J240" s="17" t="str">
        <f t="shared" si="23"/>
        <v>OK</v>
      </c>
      <c r="K240" s="17" t="str">
        <f t="shared" si="24"/>
        <v>OK</v>
      </c>
      <c r="L240" s="17" t="str">
        <f>IF('Data Sheet'!$B$9="NC-50","N/A","OK")</f>
        <v>OK</v>
      </c>
      <c r="M240" s="17" t="str">
        <f>IF('Data Sheet'!$B$9="NC-50","N/A","OK")</f>
        <v>OK</v>
      </c>
      <c r="N240" s="23" t="str">
        <f>IF(BO240&lt;&gt;"",
    IF(INT('Data Sheet'!$A$19)=INT('Data Sheet'!$B$19),
        --(INT('Data Sheet'!$A$19) &amp; "." &amp; BO240),
        IF(AND((--(INT('Data Sheet'!$A$19) &amp; "." &amp; BO240)&gt;=--('Data Sheet'!$A$19)), (--(INT('Data Sheet'!$A$19) &amp; "." &amp; BO240)&lt;=--('Data Sheet'!$B$19))),
            --(INT('Data Sheet'!$A$19) &amp; "." &amp; BO240),
            --(INT('Data Sheet'!$B$19) &amp; "." &amp; BO240)
        )
    ),
    IF(BN240&lt;&gt;"",
        IF(INT('Data Sheet'!$A$19)=INT('Data Sheet'!$B$19),
            --(INT('Data Sheet'!$A$19) &amp; "." &amp; LEFT(BN240,3)),
            IF(AND((--(INT('Data Sheet'!$A$19) &amp; "." &amp; LEFT(BN240,3))&gt;=--('Data Sheet'!$A$19)), (--(INT('Data Sheet'!$A$19) &amp; "." &amp; LEFT(BN240,3))&lt;=--('Data Sheet'!$B$19))),
                --(INT('Data Sheet'!$A$19) &amp; "." &amp; LEFT(BN240,3)),
                --(INT('Data Sheet'!$B$19) &amp; "." &amp; LEFT(BN240,3))
            )
        ),
        "OK"
    )
)</f>
        <v>OK</v>
      </c>
      <c r="O240" s="23" t="str">
        <f>IF(BP240&lt;&gt;"",
    IF(INT('Data Sheet'!$A$19)=INT('Data Sheet'!$B$19),
        --(INT('Data Sheet'!$A$19) &amp; "." &amp; BP240),
        IF(AND((--(INT('Data Sheet'!$A$19) &amp; "." &amp; BP240)&gt;=--('Data Sheet'!$A$19)), (--(INT('Data Sheet'!$A$19) &amp; "." &amp; BP240)&lt;=--('Data Sheet'!$B$19))),
            --(INT('Data Sheet'!$A$19) &amp; "." &amp; BP240),
            --(INT('Data Sheet'!$B$19) &amp; "." &amp; BP240)
        )
    ),
    IF(BN240&lt;&gt;"",
        IF(INT('Data Sheet'!$A$19)=INT('Data Sheet'!$B$19),
            --(INT('Data Sheet'!$A$19) &amp; "." &amp; RIGHT(BN240,3)),
            IF(AND((--(INT('Data Sheet'!$A$19) &amp; "." &amp; RIGHT(BN240,3))&gt;=--('Data Sheet'!$A$19)), (--(INT('Data Sheet'!$A$19) &amp; "." &amp; RIGHT(BN240,3))&lt;=--('Data Sheet'!$B$19))),
                --(INT('Data Sheet'!$A$19) &amp; "." &amp; RIGHT(BN240,3)),
                --(INT('Data Sheet'!$B$19) &amp; "." &amp; RIGHT(BN240,3))
            )
        ),
        "OK"
    )
)</f>
        <v>OK</v>
      </c>
      <c r="P240" s="23" t="str">
        <f>IF(BR240&lt;&gt;"",
    IF(INT('Data Sheet'!$A$19)=INT('Data Sheet'!$B$15),
        --(INT('Data Sheet'!$A$15) &amp; "." &amp; BR240),
        IF(AND((--(INT('Data Sheet'!$A$15) &amp; "." &amp; BR240)&gt;=--('Data Sheet'!$A$15)), (--(INT('Data Sheet'!$A$15) &amp; "." &amp; BR240)&lt;=--('Data Sheet'!$B$15))),
            --(INT('Data Sheet'!$A$15) &amp; "." &amp; BR240),
            --(INT('Data Sheet'!$B$15) &amp; "." &amp; BR240)
        )
    ),
    IF(BQ240&lt;&gt;"",
        IF(INT('Data Sheet'!$A$15)=INT('Data Sheet'!$B$15),
            --(INT('Data Sheet'!$A$15) &amp; "." &amp; LEFT(BQ240,3)),
            IF(AND((--(INT('Data Sheet'!$A$15) &amp; "." &amp; LEFT(BQ240,3))&gt;=--('Data Sheet'!$A$15)), (--(INT('Data Sheet'!$A$15) &amp; "." &amp; LEFT(BQ240,3))&lt;=--('Data Sheet'!$B$15))),
                --(INT('Data Sheet'!$A$15) &amp; "." &amp; LEFT(BQ240,3)),
                --(INT('Data Sheet'!$B$15) &amp; "." &amp; LEFT(BQ240,3))
            )
        ),
        "OK"
    )
)</f>
        <v>OK</v>
      </c>
      <c r="Q240" s="23" t="str">
        <f>IF(BS240&lt;&gt;"",
    IF(INT('Data Sheet'!$A$19)=INT('Data Sheet'!$B$15),
        --(INT('Data Sheet'!$A$15) &amp; "." &amp; BS240),
        IF(AND((--(INT('Data Sheet'!$A$15) &amp; "." &amp; BS240)&gt;=--('Data Sheet'!$A$15)), (--(INT('Data Sheet'!$A$15) &amp; "." &amp; BS240)&lt;=--('Data Sheet'!$B$15))),
            --(INT('Data Sheet'!$A$15) &amp; "." &amp; BS240),
            --(INT('Data Sheet'!$B$15) &amp; "." &amp; BS240)
        )
    ),
    IF(BQ240&lt;&gt;"",
        IF(INT('Data Sheet'!$A$15)=INT('Data Sheet'!$B$15),
            --(INT('Data Sheet'!$A$15) &amp; "." &amp; RIGHT(BQ240,3)),
            IF(AND((--(INT('Data Sheet'!$A$15) &amp; "." &amp; RIGHT(BQ240,3))&gt;=--('Data Sheet'!$A$15)), (--(INT('Data Sheet'!$A$15) &amp; "." &amp; RIGHT(BQ240,3))&lt;=--('Data Sheet'!$B$15))),
                --(INT('Data Sheet'!$A$15) &amp; "." &amp; RIGHT(BQ240,3)),
                --(INT('Data Sheet'!$B$15) &amp; "." &amp; RIGHT(BQ240,3))
            )
        ),
        "OK"
    )
)</f>
        <v>OK</v>
      </c>
      <c r="R240" s="20"/>
      <c r="S240" s="20"/>
      <c r="T240" s="20"/>
      <c r="U240" s="20"/>
      <c r="V240" s="20"/>
      <c r="W240" s="20"/>
      <c r="X240" s="20"/>
      <c r="Y240" s="20"/>
      <c r="Z240" s="20"/>
      <c r="AA240" s="55"/>
      <c r="AB240" s="55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1"/>
      <c r="AR240" s="21"/>
      <c r="AS240" s="21"/>
      <c r="AT240" s="21"/>
      <c r="AU240" s="21"/>
      <c r="AV240" s="21"/>
      <c r="AW240" s="22"/>
      <c r="AX240" s="99"/>
      <c r="AY240" s="20"/>
      <c r="AZ240" s="20"/>
      <c r="BA240" s="22"/>
      <c r="BC240" s="80"/>
      <c r="BD240" s="80"/>
      <c r="BE240" s="80"/>
      <c r="BF240" s="80"/>
      <c r="BG240" s="2" t="str">
        <f t="shared" si="21"/>
        <v/>
      </c>
      <c r="BH240" s="78">
        <f t="shared" si="20"/>
        <v>0</v>
      </c>
    </row>
    <row r="241" spans="2:60" x14ac:dyDescent="0.2">
      <c r="B241" s="14">
        <f t="shared" si="25"/>
        <v>233</v>
      </c>
      <c r="C241" s="15" t="str">
        <f>CONCATENATE('Data Sheet'!$B$8,'Data Sheet'!$G$2)</f>
        <v>" HWDP</v>
      </c>
      <c r="D241" s="95" t="str">
        <f t="shared" si="22"/>
        <v/>
      </c>
      <c r="E241" s="15" t="str">
        <f>IF('Sum HWDP'!$D$10="TH-Hill DS-1 Vol 3 CAT 2: Clean and Visual Ends only","N/A","OK")</f>
        <v>OK</v>
      </c>
      <c r="F241" s="15" t="str">
        <f>IF('Sum HWDP'!$D$10="TH-Hill DS-1 Vol 3 CAT 2: Clean and Visual Ends only","N/A","OK")</f>
        <v>OK</v>
      </c>
      <c r="G241" s="17"/>
      <c r="H241" s="17"/>
      <c r="I241" s="17" t="s">
        <v>51</v>
      </c>
      <c r="J241" s="17" t="str">
        <f t="shared" si="23"/>
        <v>OK</v>
      </c>
      <c r="K241" s="17" t="str">
        <f t="shared" si="24"/>
        <v>OK</v>
      </c>
      <c r="L241" s="17" t="str">
        <f>IF('Data Sheet'!$B$9="NC-50","N/A","OK")</f>
        <v>OK</v>
      </c>
      <c r="M241" s="17" t="str">
        <f>IF('Data Sheet'!$B$9="NC-50","N/A","OK")</f>
        <v>OK</v>
      </c>
      <c r="N241" s="23" t="str">
        <f>IF(BO241&lt;&gt;"",
    IF(INT('Data Sheet'!$A$19)=INT('Data Sheet'!$B$19),
        --(INT('Data Sheet'!$A$19) &amp; "." &amp; BO241),
        IF(AND((--(INT('Data Sheet'!$A$19) &amp; "." &amp; BO241)&gt;=--('Data Sheet'!$A$19)), (--(INT('Data Sheet'!$A$19) &amp; "." &amp; BO241)&lt;=--('Data Sheet'!$B$19))),
            --(INT('Data Sheet'!$A$19) &amp; "." &amp; BO241),
            --(INT('Data Sheet'!$B$19) &amp; "." &amp; BO241)
        )
    ),
    IF(BN241&lt;&gt;"",
        IF(INT('Data Sheet'!$A$19)=INT('Data Sheet'!$B$19),
            --(INT('Data Sheet'!$A$19) &amp; "." &amp; LEFT(BN241,3)),
            IF(AND((--(INT('Data Sheet'!$A$19) &amp; "." &amp; LEFT(BN241,3))&gt;=--('Data Sheet'!$A$19)), (--(INT('Data Sheet'!$A$19) &amp; "." &amp; LEFT(BN241,3))&lt;=--('Data Sheet'!$B$19))),
                --(INT('Data Sheet'!$A$19) &amp; "." &amp; LEFT(BN241,3)),
                --(INT('Data Sheet'!$B$19) &amp; "." &amp; LEFT(BN241,3))
            )
        ),
        "OK"
    )
)</f>
        <v>OK</v>
      </c>
      <c r="O241" s="23" t="str">
        <f>IF(BP241&lt;&gt;"",
    IF(INT('Data Sheet'!$A$19)=INT('Data Sheet'!$B$19),
        --(INT('Data Sheet'!$A$19) &amp; "." &amp; BP241),
        IF(AND((--(INT('Data Sheet'!$A$19) &amp; "." &amp; BP241)&gt;=--('Data Sheet'!$A$19)), (--(INT('Data Sheet'!$A$19) &amp; "." &amp; BP241)&lt;=--('Data Sheet'!$B$19))),
            --(INT('Data Sheet'!$A$19) &amp; "." &amp; BP241),
            --(INT('Data Sheet'!$B$19) &amp; "." &amp; BP241)
        )
    ),
    IF(BN241&lt;&gt;"",
        IF(INT('Data Sheet'!$A$19)=INT('Data Sheet'!$B$19),
            --(INT('Data Sheet'!$A$19) &amp; "." &amp; RIGHT(BN241,3)),
            IF(AND((--(INT('Data Sheet'!$A$19) &amp; "." &amp; RIGHT(BN241,3))&gt;=--('Data Sheet'!$A$19)), (--(INT('Data Sheet'!$A$19) &amp; "." &amp; RIGHT(BN241,3))&lt;=--('Data Sheet'!$B$19))),
                --(INT('Data Sheet'!$A$19) &amp; "." &amp; RIGHT(BN241,3)),
                --(INT('Data Sheet'!$B$19) &amp; "." &amp; RIGHT(BN241,3))
            )
        ),
        "OK"
    )
)</f>
        <v>OK</v>
      </c>
      <c r="P241" s="23" t="str">
        <f>IF(BR241&lt;&gt;"",
    IF(INT('Data Sheet'!$A$19)=INT('Data Sheet'!$B$15),
        --(INT('Data Sheet'!$A$15) &amp; "." &amp; BR241),
        IF(AND((--(INT('Data Sheet'!$A$15) &amp; "." &amp; BR241)&gt;=--('Data Sheet'!$A$15)), (--(INT('Data Sheet'!$A$15) &amp; "." &amp; BR241)&lt;=--('Data Sheet'!$B$15))),
            --(INT('Data Sheet'!$A$15) &amp; "." &amp; BR241),
            --(INT('Data Sheet'!$B$15) &amp; "." &amp; BR241)
        )
    ),
    IF(BQ241&lt;&gt;"",
        IF(INT('Data Sheet'!$A$15)=INT('Data Sheet'!$B$15),
            --(INT('Data Sheet'!$A$15) &amp; "." &amp; LEFT(BQ241,3)),
            IF(AND((--(INT('Data Sheet'!$A$15) &amp; "." &amp; LEFT(BQ241,3))&gt;=--('Data Sheet'!$A$15)), (--(INT('Data Sheet'!$A$15) &amp; "." &amp; LEFT(BQ241,3))&lt;=--('Data Sheet'!$B$15))),
                --(INT('Data Sheet'!$A$15) &amp; "." &amp; LEFT(BQ241,3)),
                --(INT('Data Sheet'!$B$15) &amp; "." &amp; LEFT(BQ241,3))
            )
        ),
        "OK"
    )
)</f>
        <v>OK</v>
      </c>
      <c r="Q241" s="23" t="str">
        <f>IF(BS241&lt;&gt;"",
    IF(INT('Data Sheet'!$A$19)=INT('Data Sheet'!$B$15),
        --(INT('Data Sheet'!$A$15) &amp; "." &amp; BS241),
        IF(AND((--(INT('Data Sheet'!$A$15) &amp; "." &amp; BS241)&gt;=--('Data Sheet'!$A$15)), (--(INT('Data Sheet'!$A$15) &amp; "." &amp; BS241)&lt;=--('Data Sheet'!$B$15))),
            --(INT('Data Sheet'!$A$15) &amp; "." &amp; BS241),
            --(INT('Data Sheet'!$B$15) &amp; "." &amp; BS241)
        )
    ),
    IF(BQ241&lt;&gt;"",
        IF(INT('Data Sheet'!$A$15)=INT('Data Sheet'!$B$15),
            --(INT('Data Sheet'!$A$15) &amp; "." &amp; RIGHT(BQ241,3)),
            IF(AND((--(INT('Data Sheet'!$A$15) &amp; "." &amp; RIGHT(BQ241,3))&gt;=--('Data Sheet'!$A$15)), (--(INT('Data Sheet'!$A$15) &amp; "." &amp; RIGHT(BQ241,3))&lt;=--('Data Sheet'!$B$15))),
                --(INT('Data Sheet'!$A$15) &amp; "." &amp; RIGHT(BQ241,3)),
                --(INT('Data Sheet'!$B$15) &amp; "." &amp; RIGHT(BQ241,3))
            )
        ),
        "OK"
    )
)</f>
        <v>OK</v>
      </c>
      <c r="R241" s="20"/>
      <c r="S241" s="20"/>
      <c r="T241" s="20"/>
      <c r="U241" s="20"/>
      <c r="V241" s="20"/>
      <c r="W241" s="20"/>
      <c r="X241" s="20"/>
      <c r="Y241" s="20"/>
      <c r="Z241" s="20"/>
      <c r="AA241" s="55"/>
      <c r="AB241" s="55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1"/>
      <c r="AR241" s="21"/>
      <c r="AS241" s="21"/>
      <c r="AT241" s="21"/>
      <c r="AU241" s="21"/>
      <c r="AV241" s="21"/>
      <c r="AW241" s="22"/>
      <c r="AX241" s="99"/>
      <c r="AY241" s="20"/>
      <c r="AZ241" s="20"/>
      <c r="BA241" s="22"/>
      <c r="BC241" s="80"/>
      <c r="BD241" s="80"/>
      <c r="BE241" s="80"/>
      <c r="BF241" s="80"/>
      <c r="BG241" s="2" t="str">
        <f t="shared" si="21"/>
        <v/>
      </c>
      <c r="BH241" s="78">
        <f t="shared" si="20"/>
        <v>0</v>
      </c>
    </row>
    <row r="242" spans="2:60" x14ac:dyDescent="0.2">
      <c r="B242" s="14">
        <f t="shared" si="25"/>
        <v>234</v>
      </c>
      <c r="C242" s="15" t="str">
        <f>CONCATENATE('Data Sheet'!$B$8,'Data Sheet'!$G$2)</f>
        <v>" HWDP</v>
      </c>
      <c r="D242" s="95" t="str">
        <f t="shared" si="22"/>
        <v/>
      </c>
      <c r="E242" s="15" t="str">
        <f>IF('Sum HWDP'!$D$10="TH-Hill DS-1 Vol 3 CAT 2: Clean and Visual Ends only","N/A","OK")</f>
        <v>OK</v>
      </c>
      <c r="F242" s="15" t="str">
        <f>IF('Sum HWDP'!$D$10="TH-Hill DS-1 Vol 3 CAT 2: Clean and Visual Ends only","N/A","OK")</f>
        <v>OK</v>
      </c>
      <c r="G242" s="17"/>
      <c r="H242" s="17"/>
      <c r="I242" s="17" t="s">
        <v>51</v>
      </c>
      <c r="J242" s="17" t="str">
        <f t="shared" si="23"/>
        <v>OK</v>
      </c>
      <c r="K242" s="17" t="str">
        <f t="shared" si="24"/>
        <v>OK</v>
      </c>
      <c r="L242" s="17" t="str">
        <f>IF('Data Sheet'!$B$9="NC-50","N/A","OK")</f>
        <v>OK</v>
      </c>
      <c r="M242" s="17" t="str">
        <f>IF('Data Sheet'!$B$9="NC-50","N/A","OK")</f>
        <v>OK</v>
      </c>
      <c r="N242" s="23" t="str">
        <f>IF(BO242&lt;&gt;"",
    IF(INT('Data Sheet'!$A$19)=INT('Data Sheet'!$B$19),
        --(INT('Data Sheet'!$A$19) &amp; "." &amp; BO242),
        IF(AND((--(INT('Data Sheet'!$A$19) &amp; "." &amp; BO242)&gt;=--('Data Sheet'!$A$19)), (--(INT('Data Sheet'!$A$19) &amp; "." &amp; BO242)&lt;=--('Data Sheet'!$B$19))),
            --(INT('Data Sheet'!$A$19) &amp; "." &amp; BO242),
            --(INT('Data Sheet'!$B$19) &amp; "." &amp; BO242)
        )
    ),
    IF(BN242&lt;&gt;"",
        IF(INT('Data Sheet'!$A$19)=INT('Data Sheet'!$B$19),
            --(INT('Data Sheet'!$A$19) &amp; "." &amp; LEFT(BN242,3)),
            IF(AND((--(INT('Data Sheet'!$A$19) &amp; "." &amp; LEFT(BN242,3))&gt;=--('Data Sheet'!$A$19)), (--(INT('Data Sheet'!$A$19) &amp; "." &amp; LEFT(BN242,3))&lt;=--('Data Sheet'!$B$19))),
                --(INT('Data Sheet'!$A$19) &amp; "." &amp; LEFT(BN242,3)),
                --(INT('Data Sheet'!$B$19) &amp; "." &amp; LEFT(BN242,3))
            )
        ),
        "OK"
    )
)</f>
        <v>OK</v>
      </c>
      <c r="O242" s="23" t="str">
        <f>IF(BP242&lt;&gt;"",
    IF(INT('Data Sheet'!$A$19)=INT('Data Sheet'!$B$19),
        --(INT('Data Sheet'!$A$19) &amp; "." &amp; BP242),
        IF(AND((--(INT('Data Sheet'!$A$19) &amp; "." &amp; BP242)&gt;=--('Data Sheet'!$A$19)), (--(INT('Data Sheet'!$A$19) &amp; "." &amp; BP242)&lt;=--('Data Sheet'!$B$19))),
            --(INT('Data Sheet'!$A$19) &amp; "." &amp; BP242),
            --(INT('Data Sheet'!$B$19) &amp; "." &amp; BP242)
        )
    ),
    IF(BN242&lt;&gt;"",
        IF(INT('Data Sheet'!$A$19)=INT('Data Sheet'!$B$19),
            --(INT('Data Sheet'!$A$19) &amp; "." &amp; RIGHT(BN242,3)),
            IF(AND((--(INT('Data Sheet'!$A$19) &amp; "." &amp; RIGHT(BN242,3))&gt;=--('Data Sheet'!$A$19)), (--(INT('Data Sheet'!$A$19) &amp; "." &amp; RIGHT(BN242,3))&lt;=--('Data Sheet'!$B$19))),
                --(INT('Data Sheet'!$A$19) &amp; "." &amp; RIGHT(BN242,3)),
                --(INT('Data Sheet'!$B$19) &amp; "." &amp; RIGHT(BN242,3))
            )
        ),
        "OK"
    )
)</f>
        <v>OK</v>
      </c>
      <c r="P242" s="23" t="str">
        <f>IF(BR242&lt;&gt;"",
    IF(INT('Data Sheet'!$A$19)=INT('Data Sheet'!$B$15),
        --(INT('Data Sheet'!$A$15) &amp; "." &amp; BR242),
        IF(AND((--(INT('Data Sheet'!$A$15) &amp; "." &amp; BR242)&gt;=--('Data Sheet'!$A$15)), (--(INT('Data Sheet'!$A$15) &amp; "." &amp; BR242)&lt;=--('Data Sheet'!$B$15))),
            --(INT('Data Sheet'!$A$15) &amp; "." &amp; BR242),
            --(INT('Data Sheet'!$B$15) &amp; "." &amp; BR242)
        )
    ),
    IF(BQ242&lt;&gt;"",
        IF(INT('Data Sheet'!$A$15)=INT('Data Sheet'!$B$15),
            --(INT('Data Sheet'!$A$15) &amp; "." &amp; LEFT(BQ242,3)),
            IF(AND((--(INT('Data Sheet'!$A$15) &amp; "." &amp; LEFT(BQ242,3))&gt;=--('Data Sheet'!$A$15)), (--(INT('Data Sheet'!$A$15) &amp; "." &amp; LEFT(BQ242,3))&lt;=--('Data Sheet'!$B$15))),
                --(INT('Data Sheet'!$A$15) &amp; "." &amp; LEFT(BQ242,3)),
                --(INT('Data Sheet'!$B$15) &amp; "." &amp; LEFT(BQ242,3))
            )
        ),
        "OK"
    )
)</f>
        <v>OK</v>
      </c>
      <c r="Q242" s="23" t="str">
        <f>IF(BS242&lt;&gt;"",
    IF(INT('Data Sheet'!$A$19)=INT('Data Sheet'!$B$15),
        --(INT('Data Sheet'!$A$15) &amp; "." &amp; BS242),
        IF(AND((--(INT('Data Sheet'!$A$15) &amp; "." &amp; BS242)&gt;=--('Data Sheet'!$A$15)), (--(INT('Data Sheet'!$A$15) &amp; "." &amp; BS242)&lt;=--('Data Sheet'!$B$15))),
            --(INT('Data Sheet'!$A$15) &amp; "." &amp; BS242),
            --(INT('Data Sheet'!$B$15) &amp; "." &amp; BS242)
        )
    ),
    IF(BQ242&lt;&gt;"",
        IF(INT('Data Sheet'!$A$15)=INT('Data Sheet'!$B$15),
            --(INT('Data Sheet'!$A$15) &amp; "." &amp; RIGHT(BQ242,3)),
            IF(AND((--(INT('Data Sheet'!$A$15) &amp; "." &amp; RIGHT(BQ242,3))&gt;=--('Data Sheet'!$A$15)), (--(INT('Data Sheet'!$A$15) &amp; "." &amp; RIGHT(BQ242,3))&lt;=--('Data Sheet'!$B$15))),
                --(INT('Data Sheet'!$A$15) &amp; "." &amp; RIGHT(BQ242,3)),
                --(INT('Data Sheet'!$B$15) &amp; "." &amp; RIGHT(BQ242,3))
            )
        ),
        "OK"
    )
)</f>
        <v>OK</v>
      </c>
      <c r="R242" s="20"/>
      <c r="S242" s="20"/>
      <c r="T242" s="20"/>
      <c r="U242" s="20"/>
      <c r="V242" s="20"/>
      <c r="W242" s="20"/>
      <c r="X242" s="20"/>
      <c r="Y242" s="20"/>
      <c r="Z242" s="20"/>
      <c r="AA242" s="55"/>
      <c r="AB242" s="55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1"/>
      <c r="AR242" s="21"/>
      <c r="AS242" s="21"/>
      <c r="AT242" s="21"/>
      <c r="AU242" s="21"/>
      <c r="AV242" s="21"/>
      <c r="AW242" s="22"/>
      <c r="AX242" s="99"/>
      <c r="AY242" s="20"/>
      <c r="AZ242" s="20"/>
      <c r="BA242" s="22"/>
      <c r="BC242" s="80"/>
      <c r="BD242" s="80"/>
      <c r="BE242" s="80"/>
      <c r="BF242" s="80"/>
      <c r="BG242" s="2" t="str">
        <f t="shared" si="21"/>
        <v/>
      </c>
      <c r="BH242" s="78">
        <f t="shared" si="20"/>
        <v>0</v>
      </c>
    </row>
    <row r="243" spans="2:60" x14ac:dyDescent="0.2">
      <c r="B243" s="14">
        <f t="shared" si="25"/>
        <v>235</v>
      </c>
      <c r="C243" s="15" t="str">
        <f>CONCATENATE('Data Sheet'!$B$8,'Data Sheet'!$G$2)</f>
        <v>" HWDP</v>
      </c>
      <c r="D243" s="95" t="str">
        <f t="shared" si="22"/>
        <v/>
      </c>
      <c r="E243" s="15" t="str">
        <f>IF('Sum HWDP'!$D$10="TH-Hill DS-1 Vol 3 CAT 2: Clean and Visual Ends only","N/A","OK")</f>
        <v>OK</v>
      </c>
      <c r="F243" s="15" t="str">
        <f>IF('Sum HWDP'!$D$10="TH-Hill DS-1 Vol 3 CAT 2: Clean and Visual Ends only","N/A","OK")</f>
        <v>OK</v>
      </c>
      <c r="G243" s="17"/>
      <c r="H243" s="17"/>
      <c r="I243" s="17" t="s">
        <v>51</v>
      </c>
      <c r="J243" s="17" t="str">
        <f t="shared" si="23"/>
        <v>OK</v>
      </c>
      <c r="K243" s="17" t="str">
        <f t="shared" si="24"/>
        <v>OK</v>
      </c>
      <c r="L243" s="17" t="str">
        <f>IF('Data Sheet'!$B$9="NC-50","N/A","OK")</f>
        <v>OK</v>
      </c>
      <c r="M243" s="17" t="str">
        <f>IF('Data Sheet'!$B$9="NC-50","N/A","OK")</f>
        <v>OK</v>
      </c>
      <c r="N243" s="23" t="str">
        <f>IF(BO243&lt;&gt;"",
    IF(INT('Data Sheet'!$A$19)=INT('Data Sheet'!$B$19),
        --(INT('Data Sheet'!$A$19) &amp; "." &amp; BO243),
        IF(AND((--(INT('Data Sheet'!$A$19) &amp; "." &amp; BO243)&gt;=--('Data Sheet'!$A$19)), (--(INT('Data Sheet'!$A$19) &amp; "." &amp; BO243)&lt;=--('Data Sheet'!$B$19))),
            --(INT('Data Sheet'!$A$19) &amp; "." &amp; BO243),
            --(INT('Data Sheet'!$B$19) &amp; "." &amp; BO243)
        )
    ),
    IF(BN243&lt;&gt;"",
        IF(INT('Data Sheet'!$A$19)=INT('Data Sheet'!$B$19),
            --(INT('Data Sheet'!$A$19) &amp; "." &amp; LEFT(BN243,3)),
            IF(AND((--(INT('Data Sheet'!$A$19) &amp; "." &amp; LEFT(BN243,3))&gt;=--('Data Sheet'!$A$19)), (--(INT('Data Sheet'!$A$19) &amp; "." &amp; LEFT(BN243,3))&lt;=--('Data Sheet'!$B$19))),
                --(INT('Data Sheet'!$A$19) &amp; "." &amp; LEFT(BN243,3)),
                --(INT('Data Sheet'!$B$19) &amp; "." &amp; LEFT(BN243,3))
            )
        ),
        "OK"
    )
)</f>
        <v>OK</v>
      </c>
      <c r="O243" s="23" t="str">
        <f>IF(BP243&lt;&gt;"",
    IF(INT('Data Sheet'!$A$19)=INT('Data Sheet'!$B$19),
        --(INT('Data Sheet'!$A$19) &amp; "." &amp; BP243),
        IF(AND((--(INT('Data Sheet'!$A$19) &amp; "." &amp; BP243)&gt;=--('Data Sheet'!$A$19)), (--(INT('Data Sheet'!$A$19) &amp; "." &amp; BP243)&lt;=--('Data Sheet'!$B$19))),
            --(INT('Data Sheet'!$A$19) &amp; "." &amp; BP243),
            --(INT('Data Sheet'!$B$19) &amp; "." &amp; BP243)
        )
    ),
    IF(BN243&lt;&gt;"",
        IF(INT('Data Sheet'!$A$19)=INT('Data Sheet'!$B$19),
            --(INT('Data Sheet'!$A$19) &amp; "." &amp; RIGHT(BN243,3)),
            IF(AND((--(INT('Data Sheet'!$A$19) &amp; "." &amp; RIGHT(BN243,3))&gt;=--('Data Sheet'!$A$19)), (--(INT('Data Sheet'!$A$19) &amp; "." &amp; RIGHT(BN243,3))&lt;=--('Data Sheet'!$B$19))),
                --(INT('Data Sheet'!$A$19) &amp; "." &amp; RIGHT(BN243,3)),
                --(INT('Data Sheet'!$B$19) &amp; "." &amp; RIGHT(BN243,3))
            )
        ),
        "OK"
    )
)</f>
        <v>OK</v>
      </c>
      <c r="P243" s="23" t="str">
        <f>IF(BR243&lt;&gt;"",
    IF(INT('Data Sheet'!$A$19)=INT('Data Sheet'!$B$15),
        --(INT('Data Sheet'!$A$15) &amp; "." &amp; BR243),
        IF(AND((--(INT('Data Sheet'!$A$15) &amp; "." &amp; BR243)&gt;=--('Data Sheet'!$A$15)), (--(INT('Data Sheet'!$A$15) &amp; "." &amp; BR243)&lt;=--('Data Sheet'!$B$15))),
            --(INT('Data Sheet'!$A$15) &amp; "." &amp; BR243),
            --(INT('Data Sheet'!$B$15) &amp; "." &amp; BR243)
        )
    ),
    IF(BQ243&lt;&gt;"",
        IF(INT('Data Sheet'!$A$15)=INT('Data Sheet'!$B$15),
            --(INT('Data Sheet'!$A$15) &amp; "." &amp; LEFT(BQ243,3)),
            IF(AND((--(INT('Data Sheet'!$A$15) &amp; "." &amp; LEFT(BQ243,3))&gt;=--('Data Sheet'!$A$15)), (--(INT('Data Sheet'!$A$15) &amp; "." &amp; LEFT(BQ243,3))&lt;=--('Data Sheet'!$B$15))),
                --(INT('Data Sheet'!$A$15) &amp; "." &amp; LEFT(BQ243,3)),
                --(INT('Data Sheet'!$B$15) &amp; "." &amp; LEFT(BQ243,3))
            )
        ),
        "OK"
    )
)</f>
        <v>OK</v>
      </c>
      <c r="Q243" s="23" t="str">
        <f>IF(BS243&lt;&gt;"",
    IF(INT('Data Sheet'!$A$19)=INT('Data Sheet'!$B$15),
        --(INT('Data Sheet'!$A$15) &amp; "." &amp; BS243),
        IF(AND((--(INT('Data Sheet'!$A$15) &amp; "." &amp; BS243)&gt;=--('Data Sheet'!$A$15)), (--(INT('Data Sheet'!$A$15) &amp; "." &amp; BS243)&lt;=--('Data Sheet'!$B$15))),
            --(INT('Data Sheet'!$A$15) &amp; "." &amp; BS243),
            --(INT('Data Sheet'!$B$15) &amp; "." &amp; BS243)
        )
    ),
    IF(BQ243&lt;&gt;"",
        IF(INT('Data Sheet'!$A$15)=INT('Data Sheet'!$B$15),
            --(INT('Data Sheet'!$A$15) &amp; "." &amp; RIGHT(BQ243,3)),
            IF(AND((--(INT('Data Sheet'!$A$15) &amp; "." &amp; RIGHT(BQ243,3))&gt;=--('Data Sheet'!$A$15)), (--(INT('Data Sheet'!$A$15) &amp; "." &amp; RIGHT(BQ243,3))&lt;=--('Data Sheet'!$B$15))),
                --(INT('Data Sheet'!$A$15) &amp; "." &amp; RIGHT(BQ243,3)),
                --(INT('Data Sheet'!$B$15) &amp; "." &amp; RIGHT(BQ243,3))
            )
        ),
        "OK"
    )
)</f>
        <v>OK</v>
      </c>
      <c r="R243" s="20"/>
      <c r="S243" s="20"/>
      <c r="T243" s="20"/>
      <c r="U243" s="20"/>
      <c r="V243" s="20"/>
      <c r="W243" s="20"/>
      <c r="X243" s="20"/>
      <c r="Y243" s="20"/>
      <c r="Z243" s="20"/>
      <c r="AA243" s="55"/>
      <c r="AB243" s="55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1"/>
      <c r="AR243" s="21"/>
      <c r="AS243" s="21"/>
      <c r="AT243" s="21"/>
      <c r="AU243" s="21"/>
      <c r="AV243" s="21"/>
      <c r="AW243" s="22"/>
      <c r="AX243" s="99"/>
      <c r="AY243" s="20"/>
      <c r="AZ243" s="20"/>
      <c r="BA243" s="22"/>
      <c r="BC243" s="80"/>
      <c r="BD243" s="80"/>
      <c r="BE243" s="80"/>
      <c r="BF243" s="80"/>
      <c r="BG243" s="2" t="str">
        <f t="shared" si="21"/>
        <v/>
      </c>
      <c r="BH243" s="78">
        <f t="shared" si="20"/>
        <v>0</v>
      </c>
    </row>
    <row r="244" spans="2:60" x14ac:dyDescent="0.2">
      <c r="B244" s="14">
        <f t="shared" si="25"/>
        <v>236</v>
      </c>
      <c r="C244" s="15" t="str">
        <f>CONCATENATE('Data Sheet'!$B$8,'Data Sheet'!$G$2)</f>
        <v>" HWDP</v>
      </c>
      <c r="D244" s="95" t="str">
        <f t="shared" si="22"/>
        <v/>
      </c>
      <c r="E244" s="15" t="str">
        <f>IF('Sum HWDP'!$D$10="TH-Hill DS-1 Vol 3 CAT 2: Clean and Visual Ends only","N/A","OK")</f>
        <v>OK</v>
      </c>
      <c r="F244" s="15" t="str">
        <f>IF('Sum HWDP'!$D$10="TH-Hill DS-1 Vol 3 CAT 2: Clean and Visual Ends only","N/A","OK")</f>
        <v>OK</v>
      </c>
      <c r="G244" s="17"/>
      <c r="H244" s="17"/>
      <c r="I244" s="17" t="s">
        <v>51</v>
      </c>
      <c r="J244" s="17" t="str">
        <f t="shared" si="23"/>
        <v>OK</v>
      </c>
      <c r="K244" s="17" t="str">
        <f t="shared" si="24"/>
        <v>OK</v>
      </c>
      <c r="L244" s="17" t="str">
        <f>IF('Data Sheet'!$B$9="NC-50","N/A","OK")</f>
        <v>OK</v>
      </c>
      <c r="M244" s="17" t="str">
        <f>IF('Data Sheet'!$B$9="NC-50","N/A","OK")</f>
        <v>OK</v>
      </c>
      <c r="N244" s="23" t="str">
        <f>IF(BO244&lt;&gt;"",
    IF(INT('Data Sheet'!$A$19)=INT('Data Sheet'!$B$19),
        --(INT('Data Sheet'!$A$19) &amp; "." &amp; BO244),
        IF(AND((--(INT('Data Sheet'!$A$19) &amp; "." &amp; BO244)&gt;=--('Data Sheet'!$A$19)), (--(INT('Data Sheet'!$A$19) &amp; "." &amp; BO244)&lt;=--('Data Sheet'!$B$19))),
            --(INT('Data Sheet'!$A$19) &amp; "." &amp; BO244),
            --(INT('Data Sheet'!$B$19) &amp; "." &amp; BO244)
        )
    ),
    IF(BN244&lt;&gt;"",
        IF(INT('Data Sheet'!$A$19)=INT('Data Sheet'!$B$19),
            --(INT('Data Sheet'!$A$19) &amp; "." &amp; LEFT(BN244,3)),
            IF(AND((--(INT('Data Sheet'!$A$19) &amp; "." &amp; LEFT(BN244,3))&gt;=--('Data Sheet'!$A$19)), (--(INT('Data Sheet'!$A$19) &amp; "." &amp; LEFT(BN244,3))&lt;=--('Data Sheet'!$B$19))),
                --(INT('Data Sheet'!$A$19) &amp; "." &amp; LEFT(BN244,3)),
                --(INT('Data Sheet'!$B$19) &amp; "." &amp; LEFT(BN244,3))
            )
        ),
        "OK"
    )
)</f>
        <v>OK</v>
      </c>
      <c r="O244" s="23" t="str">
        <f>IF(BP244&lt;&gt;"",
    IF(INT('Data Sheet'!$A$19)=INT('Data Sheet'!$B$19),
        --(INT('Data Sheet'!$A$19) &amp; "." &amp; BP244),
        IF(AND((--(INT('Data Sheet'!$A$19) &amp; "." &amp; BP244)&gt;=--('Data Sheet'!$A$19)), (--(INT('Data Sheet'!$A$19) &amp; "." &amp; BP244)&lt;=--('Data Sheet'!$B$19))),
            --(INT('Data Sheet'!$A$19) &amp; "." &amp; BP244),
            --(INT('Data Sheet'!$B$19) &amp; "." &amp; BP244)
        )
    ),
    IF(BN244&lt;&gt;"",
        IF(INT('Data Sheet'!$A$19)=INT('Data Sheet'!$B$19),
            --(INT('Data Sheet'!$A$19) &amp; "." &amp; RIGHT(BN244,3)),
            IF(AND((--(INT('Data Sheet'!$A$19) &amp; "." &amp; RIGHT(BN244,3))&gt;=--('Data Sheet'!$A$19)), (--(INT('Data Sheet'!$A$19) &amp; "." &amp; RIGHT(BN244,3))&lt;=--('Data Sheet'!$B$19))),
                --(INT('Data Sheet'!$A$19) &amp; "." &amp; RIGHT(BN244,3)),
                --(INT('Data Sheet'!$B$19) &amp; "." &amp; RIGHT(BN244,3))
            )
        ),
        "OK"
    )
)</f>
        <v>OK</v>
      </c>
      <c r="P244" s="23" t="str">
        <f>IF(BR244&lt;&gt;"",
    IF(INT('Data Sheet'!$A$19)=INT('Data Sheet'!$B$15),
        --(INT('Data Sheet'!$A$15) &amp; "." &amp; BR244),
        IF(AND((--(INT('Data Sheet'!$A$15) &amp; "." &amp; BR244)&gt;=--('Data Sheet'!$A$15)), (--(INT('Data Sheet'!$A$15) &amp; "." &amp; BR244)&lt;=--('Data Sheet'!$B$15))),
            --(INT('Data Sheet'!$A$15) &amp; "." &amp; BR244),
            --(INT('Data Sheet'!$B$15) &amp; "." &amp; BR244)
        )
    ),
    IF(BQ244&lt;&gt;"",
        IF(INT('Data Sheet'!$A$15)=INT('Data Sheet'!$B$15),
            --(INT('Data Sheet'!$A$15) &amp; "." &amp; LEFT(BQ244,3)),
            IF(AND((--(INT('Data Sheet'!$A$15) &amp; "." &amp; LEFT(BQ244,3))&gt;=--('Data Sheet'!$A$15)), (--(INT('Data Sheet'!$A$15) &amp; "." &amp; LEFT(BQ244,3))&lt;=--('Data Sheet'!$B$15))),
                --(INT('Data Sheet'!$A$15) &amp; "." &amp; LEFT(BQ244,3)),
                --(INT('Data Sheet'!$B$15) &amp; "." &amp; LEFT(BQ244,3))
            )
        ),
        "OK"
    )
)</f>
        <v>OK</v>
      </c>
      <c r="Q244" s="23" t="str">
        <f>IF(BS244&lt;&gt;"",
    IF(INT('Data Sheet'!$A$19)=INT('Data Sheet'!$B$15),
        --(INT('Data Sheet'!$A$15) &amp; "." &amp; BS244),
        IF(AND((--(INT('Data Sheet'!$A$15) &amp; "." &amp; BS244)&gt;=--('Data Sheet'!$A$15)), (--(INT('Data Sheet'!$A$15) &amp; "." &amp; BS244)&lt;=--('Data Sheet'!$B$15))),
            --(INT('Data Sheet'!$A$15) &amp; "." &amp; BS244),
            --(INT('Data Sheet'!$B$15) &amp; "." &amp; BS244)
        )
    ),
    IF(BQ244&lt;&gt;"",
        IF(INT('Data Sheet'!$A$15)=INT('Data Sheet'!$B$15),
            --(INT('Data Sheet'!$A$15) &amp; "." &amp; RIGHT(BQ244,3)),
            IF(AND((--(INT('Data Sheet'!$A$15) &amp; "." &amp; RIGHT(BQ244,3))&gt;=--('Data Sheet'!$A$15)), (--(INT('Data Sheet'!$A$15) &amp; "." &amp; RIGHT(BQ244,3))&lt;=--('Data Sheet'!$B$15))),
                --(INT('Data Sheet'!$A$15) &amp; "." &amp; RIGHT(BQ244,3)),
                --(INT('Data Sheet'!$B$15) &amp; "." &amp; RIGHT(BQ244,3))
            )
        ),
        "OK"
    )
)</f>
        <v>OK</v>
      </c>
      <c r="R244" s="20"/>
      <c r="S244" s="20"/>
      <c r="T244" s="20"/>
      <c r="U244" s="20"/>
      <c r="V244" s="20"/>
      <c r="W244" s="20"/>
      <c r="X244" s="20"/>
      <c r="Y244" s="20"/>
      <c r="Z244" s="20"/>
      <c r="AA244" s="55"/>
      <c r="AB244" s="55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1"/>
      <c r="AR244" s="21"/>
      <c r="AS244" s="21"/>
      <c r="AT244" s="21"/>
      <c r="AU244" s="21"/>
      <c r="AV244" s="21"/>
      <c r="AW244" s="22"/>
      <c r="AX244" s="99"/>
      <c r="AY244" s="20"/>
      <c r="AZ244" s="20"/>
      <c r="BA244" s="22"/>
      <c r="BC244" s="80"/>
      <c r="BD244" s="80"/>
      <c r="BE244" s="80"/>
      <c r="BF244" s="80"/>
      <c r="BG244" s="2" t="str">
        <f t="shared" si="21"/>
        <v/>
      </c>
      <c r="BH244" s="78">
        <f t="shared" si="20"/>
        <v>0</v>
      </c>
    </row>
    <row r="245" spans="2:60" x14ac:dyDescent="0.2">
      <c r="B245" s="14">
        <f t="shared" si="25"/>
        <v>237</v>
      </c>
      <c r="C245" s="15" t="str">
        <f>CONCATENATE('Data Sheet'!$B$8,'Data Sheet'!$G$2)</f>
        <v>" HWDP</v>
      </c>
      <c r="D245" s="95" t="str">
        <f t="shared" si="22"/>
        <v/>
      </c>
      <c r="E245" s="15" t="str">
        <f>IF('Sum HWDP'!$D$10="TH-Hill DS-1 Vol 3 CAT 2: Clean and Visual Ends only","N/A","OK")</f>
        <v>OK</v>
      </c>
      <c r="F245" s="15" t="str">
        <f>IF('Sum HWDP'!$D$10="TH-Hill DS-1 Vol 3 CAT 2: Clean and Visual Ends only","N/A","OK")</f>
        <v>OK</v>
      </c>
      <c r="G245" s="17"/>
      <c r="H245" s="17"/>
      <c r="I245" s="17" t="s">
        <v>51</v>
      </c>
      <c r="J245" s="17" t="str">
        <f t="shared" si="23"/>
        <v>OK</v>
      </c>
      <c r="K245" s="17" t="str">
        <f t="shared" si="24"/>
        <v>OK</v>
      </c>
      <c r="L245" s="17" t="str">
        <f>IF('Data Sheet'!$B$9="NC-50","N/A","OK")</f>
        <v>OK</v>
      </c>
      <c r="M245" s="17" t="str">
        <f>IF('Data Sheet'!$B$9="NC-50","N/A","OK")</f>
        <v>OK</v>
      </c>
      <c r="N245" s="23" t="str">
        <f>IF(BO245&lt;&gt;"",
    IF(INT('Data Sheet'!$A$19)=INT('Data Sheet'!$B$19),
        --(INT('Data Sheet'!$A$19) &amp; "." &amp; BO245),
        IF(AND((--(INT('Data Sheet'!$A$19) &amp; "." &amp; BO245)&gt;=--('Data Sheet'!$A$19)), (--(INT('Data Sheet'!$A$19) &amp; "." &amp; BO245)&lt;=--('Data Sheet'!$B$19))),
            --(INT('Data Sheet'!$A$19) &amp; "." &amp; BO245),
            --(INT('Data Sheet'!$B$19) &amp; "." &amp; BO245)
        )
    ),
    IF(BN245&lt;&gt;"",
        IF(INT('Data Sheet'!$A$19)=INT('Data Sheet'!$B$19),
            --(INT('Data Sheet'!$A$19) &amp; "." &amp; LEFT(BN245,3)),
            IF(AND((--(INT('Data Sheet'!$A$19) &amp; "." &amp; LEFT(BN245,3))&gt;=--('Data Sheet'!$A$19)), (--(INT('Data Sheet'!$A$19) &amp; "." &amp; LEFT(BN245,3))&lt;=--('Data Sheet'!$B$19))),
                --(INT('Data Sheet'!$A$19) &amp; "." &amp; LEFT(BN245,3)),
                --(INT('Data Sheet'!$B$19) &amp; "." &amp; LEFT(BN245,3))
            )
        ),
        "OK"
    )
)</f>
        <v>OK</v>
      </c>
      <c r="O245" s="23" t="str">
        <f>IF(BP245&lt;&gt;"",
    IF(INT('Data Sheet'!$A$19)=INT('Data Sheet'!$B$19),
        --(INT('Data Sheet'!$A$19) &amp; "." &amp; BP245),
        IF(AND((--(INT('Data Sheet'!$A$19) &amp; "." &amp; BP245)&gt;=--('Data Sheet'!$A$19)), (--(INT('Data Sheet'!$A$19) &amp; "." &amp; BP245)&lt;=--('Data Sheet'!$B$19))),
            --(INT('Data Sheet'!$A$19) &amp; "." &amp; BP245),
            --(INT('Data Sheet'!$B$19) &amp; "." &amp; BP245)
        )
    ),
    IF(BN245&lt;&gt;"",
        IF(INT('Data Sheet'!$A$19)=INT('Data Sheet'!$B$19),
            --(INT('Data Sheet'!$A$19) &amp; "." &amp; RIGHT(BN245,3)),
            IF(AND((--(INT('Data Sheet'!$A$19) &amp; "." &amp; RIGHT(BN245,3))&gt;=--('Data Sheet'!$A$19)), (--(INT('Data Sheet'!$A$19) &amp; "." &amp; RIGHT(BN245,3))&lt;=--('Data Sheet'!$B$19))),
                --(INT('Data Sheet'!$A$19) &amp; "." &amp; RIGHT(BN245,3)),
                --(INT('Data Sheet'!$B$19) &amp; "." &amp; RIGHT(BN245,3))
            )
        ),
        "OK"
    )
)</f>
        <v>OK</v>
      </c>
      <c r="P245" s="23" t="str">
        <f>IF(BR245&lt;&gt;"",
    IF(INT('Data Sheet'!$A$19)=INT('Data Sheet'!$B$15),
        --(INT('Data Sheet'!$A$15) &amp; "." &amp; BR245),
        IF(AND((--(INT('Data Sheet'!$A$15) &amp; "." &amp; BR245)&gt;=--('Data Sheet'!$A$15)), (--(INT('Data Sheet'!$A$15) &amp; "." &amp; BR245)&lt;=--('Data Sheet'!$B$15))),
            --(INT('Data Sheet'!$A$15) &amp; "." &amp; BR245),
            --(INT('Data Sheet'!$B$15) &amp; "." &amp; BR245)
        )
    ),
    IF(BQ245&lt;&gt;"",
        IF(INT('Data Sheet'!$A$15)=INT('Data Sheet'!$B$15),
            --(INT('Data Sheet'!$A$15) &amp; "." &amp; LEFT(BQ245,3)),
            IF(AND((--(INT('Data Sheet'!$A$15) &amp; "." &amp; LEFT(BQ245,3))&gt;=--('Data Sheet'!$A$15)), (--(INT('Data Sheet'!$A$15) &amp; "." &amp; LEFT(BQ245,3))&lt;=--('Data Sheet'!$B$15))),
                --(INT('Data Sheet'!$A$15) &amp; "." &amp; LEFT(BQ245,3)),
                --(INT('Data Sheet'!$B$15) &amp; "." &amp; LEFT(BQ245,3))
            )
        ),
        "OK"
    )
)</f>
        <v>OK</v>
      </c>
      <c r="Q245" s="23" t="str">
        <f>IF(BS245&lt;&gt;"",
    IF(INT('Data Sheet'!$A$19)=INT('Data Sheet'!$B$15),
        --(INT('Data Sheet'!$A$15) &amp; "." &amp; BS245),
        IF(AND((--(INT('Data Sheet'!$A$15) &amp; "." &amp; BS245)&gt;=--('Data Sheet'!$A$15)), (--(INT('Data Sheet'!$A$15) &amp; "." &amp; BS245)&lt;=--('Data Sheet'!$B$15))),
            --(INT('Data Sheet'!$A$15) &amp; "." &amp; BS245),
            --(INT('Data Sheet'!$B$15) &amp; "." &amp; BS245)
        )
    ),
    IF(BQ245&lt;&gt;"",
        IF(INT('Data Sheet'!$A$15)=INT('Data Sheet'!$B$15),
            --(INT('Data Sheet'!$A$15) &amp; "." &amp; RIGHT(BQ245,3)),
            IF(AND((--(INT('Data Sheet'!$A$15) &amp; "." &amp; RIGHT(BQ245,3))&gt;=--('Data Sheet'!$A$15)), (--(INT('Data Sheet'!$A$15) &amp; "." &amp; RIGHT(BQ245,3))&lt;=--('Data Sheet'!$B$15))),
                --(INT('Data Sheet'!$A$15) &amp; "." &amp; RIGHT(BQ245,3)),
                --(INT('Data Sheet'!$B$15) &amp; "." &amp; RIGHT(BQ245,3))
            )
        ),
        "OK"
    )
)</f>
        <v>OK</v>
      </c>
      <c r="R245" s="20"/>
      <c r="S245" s="20"/>
      <c r="T245" s="20"/>
      <c r="U245" s="20"/>
      <c r="V245" s="20"/>
      <c r="W245" s="20"/>
      <c r="X245" s="20"/>
      <c r="Y245" s="20"/>
      <c r="Z245" s="20"/>
      <c r="AA245" s="55"/>
      <c r="AB245" s="55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1"/>
      <c r="AR245" s="21"/>
      <c r="AS245" s="21"/>
      <c r="AT245" s="21"/>
      <c r="AU245" s="21"/>
      <c r="AV245" s="21"/>
      <c r="AW245" s="22"/>
      <c r="AX245" s="99"/>
      <c r="AY245" s="20"/>
      <c r="AZ245" s="20"/>
      <c r="BA245" s="22"/>
      <c r="BC245" s="80"/>
      <c r="BD245" s="80"/>
      <c r="BE245" s="80"/>
      <c r="BF245" s="80"/>
      <c r="BG245" s="2" t="str">
        <f t="shared" si="21"/>
        <v/>
      </c>
      <c r="BH245" s="78">
        <f t="shared" si="20"/>
        <v>0</v>
      </c>
    </row>
    <row r="246" spans="2:60" x14ac:dyDescent="0.2">
      <c r="B246" s="14">
        <f t="shared" si="25"/>
        <v>238</v>
      </c>
      <c r="C246" s="15" t="str">
        <f>CONCATENATE('Data Sheet'!$B$8,'Data Sheet'!$G$2)</f>
        <v>" HWDP</v>
      </c>
      <c r="D246" s="95" t="str">
        <f t="shared" si="22"/>
        <v/>
      </c>
      <c r="E246" s="15" t="str">
        <f>IF('Sum HWDP'!$D$10="TH-Hill DS-1 Vol 3 CAT 2: Clean and Visual Ends only","N/A","OK")</f>
        <v>OK</v>
      </c>
      <c r="F246" s="15" t="str">
        <f>IF('Sum HWDP'!$D$10="TH-Hill DS-1 Vol 3 CAT 2: Clean and Visual Ends only","N/A","OK")</f>
        <v>OK</v>
      </c>
      <c r="G246" s="17"/>
      <c r="H246" s="17"/>
      <c r="I246" s="17" t="s">
        <v>51</v>
      </c>
      <c r="J246" s="17" t="str">
        <f t="shared" si="23"/>
        <v>OK</v>
      </c>
      <c r="K246" s="17" t="str">
        <f t="shared" si="24"/>
        <v>OK</v>
      </c>
      <c r="L246" s="17" t="str">
        <f>IF('Data Sheet'!$B$9="NC-50","N/A","OK")</f>
        <v>OK</v>
      </c>
      <c r="M246" s="17" t="str">
        <f>IF('Data Sheet'!$B$9="NC-50","N/A","OK")</f>
        <v>OK</v>
      </c>
      <c r="N246" s="23" t="str">
        <f>IF(BO246&lt;&gt;"",
    IF(INT('Data Sheet'!$A$19)=INT('Data Sheet'!$B$19),
        --(INT('Data Sheet'!$A$19) &amp; "." &amp; BO246),
        IF(AND((--(INT('Data Sheet'!$A$19) &amp; "." &amp; BO246)&gt;=--('Data Sheet'!$A$19)), (--(INT('Data Sheet'!$A$19) &amp; "." &amp; BO246)&lt;=--('Data Sheet'!$B$19))),
            --(INT('Data Sheet'!$A$19) &amp; "." &amp; BO246),
            --(INT('Data Sheet'!$B$19) &amp; "." &amp; BO246)
        )
    ),
    IF(BN246&lt;&gt;"",
        IF(INT('Data Sheet'!$A$19)=INT('Data Sheet'!$B$19),
            --(INT('Data Sheet'!$A$19) &amp; "." &amp; LEFT(BN246,3)),
            IF(AND((--(INT('Data Sheet'!$A$19) &amp; "." &amp; LEFT(BN246,3))&gt;=--('Data Sheet'!$A$19)), (--(INT('Data Sheet'!$A$19) &amp; "." &amp; LEFT(BN246,3))&lt;=--('Data Sheet'!$B$19))),
                --(INT('Data Sheet'!$A$19) &amp; "." &amp; LEFT(BN246,3)),
                --(INT('Data Sheet'!$B$19) &amp; "." &amp; LEFT(BN246,3))
            )
        ),
        "OK"
    )
)</f>
        <v>OK</v>
      </c>
      <c r="O246" s="23" t="str">
        <f>IF(BP246&lt;&gt;"",
    IF(INT('Data Sheet'!$A$19)=INT('Data Sheet'!$B$19),
        --(INT('Data Sheet'!$A$19) &amp; "." &amp; BP246),
        IF(AND((--(INT('Data Sheet'!$A$19) &amp; "." &amp; BP246)&gt;=--('Data Sheet'!$A$19)), (--(INT('Data Sheet'!$A$19) &amp; "." &amp; BP246)&lt;=--('Data Sheet'!$B$19))),
            --(INT('Data Sheet'!$A$19) &amp; "." &amp; BP246),
            --(INT('Data Sheet'!$B$19) &amp; "." &amp; BP246)
        )
    ),
    IF(BN246&lt;&gt;"",
        IF(INT('Data Sheet'!$A$19)=INT('Data Sheet'!$B$19),
            --(INT('Data Sheet'!$A$19) &amp; "." &amp; RIGHT(BN246,3)),
            IF(AND((--(INT('Data Sheet'!$A$19) &amp; "." &amp; RIGHT(BN246,3))&gt;=--('Data Sheet'!$A$19)), (--(INT('Data Sheet'!$A$19) &amp; "." &amp; RIGHT(BN246,3))&lt;=--('Data Sheet'!$B$19))),
                --(INT('Data Sheet'!$A$19) &amp; "." &amp; RIGHT(BN246,3)),
                --(INT('Data Sheet'!$B$19) &amp; "." &amp; RIGHT(BN246,3))
            )
        ),
        "OK"
    )
)</f>
        <v>OK</v>
      </c>
      <c r="P246" s="23" t="str">
        <f>IF(BR246&lt;&gt;"",
    IF(INT('Data Sheet'!$A$19)=INT('Data Sheet'!$B$15),
        --(INT('Data Sheet'!$A$15) &amp; "." &amp; BR246),
        IF(AND((--(INT('Data Sheet'!$A$15) &amp; "." &amp; BR246)&gt;=--('Data Sheet'!$A$15)), (--(INT('Data Sheet'!$A$15) &amp; "." &amp; BR246)&lt;=--('Data Sheet'!$B$15))),
            --(INT('Data Sheet'!$A$15) &amp; "." &amp; BR246),
            --(INT('Data Sheet'!$B$15) &amp; "." &amp; BR246)
        )
    ),
    IF(BQ246&lt;&gt;"",
        IF(INT('Data Sheet'!$A$15)=INT('Data Sheet'!$B$15),
            --(INT('Data Sheet'!$A$15) &amp; "." &amp; LEFT(BQ246,3)),
            IF(AND((--(INT('Data Sheet'!$A$15) &amp; "." &amp; LEFT(BQ246,3))&gt;=--('Data Sheet'!$A$15)), (--(INT('Data Sheet'!$A$15) &amp; "." &amp; LEFT(BQ246,3))&lt;=--('Data Sheet'!$B$15))),
                --(INT('Data Sheet'!$A$15) &amp; "." &amp; LEFT(BQ246,3)),
                --(INT('Data Sheet'!$B$15) &amp; "." &amp; LEFT(BQ246,3))
            )
        ),
        "OK"
    )
)</f>
        <v>OK</v>
      </c>
      <c r="Q246" s="23" t="str">
        <f>IF(BS246&lt;&gt;"",
    IF(INT('Data Sheet'!$A$19)=INT('Data Sheet'!$B$15),
        --(INT('Data Sheet'!$A$15) &amp; "." &amp; BS246),
        IF(AND((--(INT('Data Sheet'!$A$15) &amp; "." &amp; BS246)&gt;=--('Data Sheet'!$A$15)), (--(INT('Data Sheet'!$A$15) &amp; "." &amp; BS246)&lt;=--('Data Sheet'!$B$15))),
            --(INT('Data Sheet'!$A$15) &amp; "." &amp; BS246),
            --(INT('Data Sheet'!$B$15) &amp; "." &amp; BS246)
        )
    ),
    IF(BQ246&lt;&gt;"",
        IF(INT('Data Sheet'!$A$15)=INT('Data Sheet'!$B$15),
            --(INT('Data Sheet'!$A$15) &amp; "." &amp; RIGHT(BQ246,3)),
            IF(AND((--(INT('Data Sheet'!$A$15) &amp; "." &amp; RIGHT(BQ246,3))&gt;=--('Data Sheet'!$A$15)), (--(INT('Data Sheet'!$A$15) &amp; "." &amp; RIGHT(BQ246,3))&lt;=--('Data Sheet'!$B$15))),
                --(INT('Data Sheet'!$A$15) &amp; "." &amp; RIGHT(BQ246,3)),
                --(INT('Data Sheet'!$B$15) &amp; "." &amp; RIGHT(BQ246,3))
            )
        ),
        "OK"
    )
)</f>
        <v>OK</v>
      </c>
      <c r="R246" s="20"/>
      <c r="S246" s="20"/>
      <c r="T246" s="20"/>
      <c r="U246" s="20"/>
      <c r="V246" s="20"/>
      <c r="W246" s="20"/>
      <c r="X246" s="20"/>
      <c r="Y246" s="20"/>
      <c r="Z246" s="20"/>
      <c r="AA246" s="55"/>
      <c r="AB246" s="55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1"/>
      <c r="AR246" s="21"/>
      <c r="AS246" s="21"/>
      <c r="AT246" s="21"/>
      <c r="AU246" s="21"/>
      <c r="AV246" s="21"/>
      <c r="AW246" s="22"/>
      <c r="AX246" s="99"/>
      <c r="AY246" s="20"/>
      <c r="AZ246" s="20"/>
      <c r="BA246" s="22"/>
      <c r="BC246" s="80"/>
      <c r="BD246" s="80"/>
      <c r="BE246" s="80"/>
      <c r="BF246" s="80"/>
      <c r="BG246" s="2" t="str">
        <f t="shared" si="21"/>
        <v/>
      </c>
      <c r="BH246" s="78">
        <f t="shared" si="20"/>
        <v>0</v>
      </c>
    </row>
    <row r="247" spans="2:60" x14ac:dyDescent="0.2">
      <c r="B247" s="14">
        <f t="shared" si="25"/>
        <v>239</v>
      </c>
      <c r="C247" s="15" t="str">
        <f>CONCATENATE('Data Sheet'!$B$8,'Data Sheet'!$G$2)</f>
        <v>" HWDP</v>
      </c>
      <c r="D247" s="95" t="str">
        <f t="shared" si="22"/>
        <v/>
      </c>
      <c r="E247" s="15" t="str">
        <f>IF('Sum HWDP'!$D$10="TH-Hill DS-1 Vol 3 CAT 2: Clean and Visual Ends only","N/A","OK")</f>
        <v>OK</v>
      </c>
      <c r="F247" s="15" t="str">
        <f>IF('Sum HWDP'!$D$10="TH-Hill DS-1 Vol 3 CAT 2: Clean and Visual Ends only","N/A","OK")</f>
        <v>OK</v>
      </c>
      <c r="G247" s="17"/>
      <c r="H247" s="17"/>
      <c r="I247" s="17" t="s">
        <v>51</v>
      </c>
      <c r="J247" s="17" t="str">
        <f t="shared" si="23"/>
        <v>OK</v>
      </c>
      <c r="K247" s="17" t="str">
        <f t="shared" si="24"/>
        <v>OK</v>
      </c>
      <c r="L247" s="17" t="str">
        <f>IF('Data Sheet'!$B$9="NC-50","N/A","OK")</f>
        <v>OK</v>
      </c>
      <c r="M247" s="17" t="str">
        <f>IF('Data Sheet'!$B$9="NC-50","N/A","OK")</f>
        <v>OK</v>
      </c>
      <c r="N247" s="23" t="str">
        <f>IF(BO247&lt;&gt;"",
    IF(INT('Data Sheet'!$A$19)=INT('Data Sheet'!$B$19),
        --(INT('Data Sheet'!$A$19) &amp; "." &amp; BO247),
        IF(AND((--(INT('Data Sheet'!$A$19) &amp; "." &amp; BO247)&gt;=--('Data Sheet'!$A$19)), (--(INT('Data Sheet'!$A$19) &amp; "." &amp; BO247)&lt;=--('Data Sheet'!$B$19))),
            --(INT('Data Sheet'!$A$19) &amp; "." &amp; BO247),
            --(INT('Data Sheet'!$B$19) &amp; "." &amp; BO247)
        )
    ),
    IF(BN247&lt;&gt;"",
        IF(INT('Data Sheet'!$A$19)=INT('Data Sheet'!$B$19),
            --(INT('Data Sheet'!$A$19) &amp; "." &amp; LEFT(BN247,3)),
            IF(AND((--(INT('Data Sheet'!$A$19) &amp; "." &amp; LEFT(BN247,3))&gt;=--('Data Sheet'!$A$19)), (--(INT('Data Sheet'!$A$19) &amp; "." &amp; LEFT(BN247,3))&lt;=--('Data Sheet'!$B$19))),
                --(INT('Data Sheet'!$A$19) &amp; "." &amp; LEFT(BN247,3)),
                --(INT('Data Sheet'!$B$19) &amp; "." &amp; LEFT(BN247,3))
            )
        ),
        "OK"
    )
)</f>
        <v>OK</v>
      </c>
      <c r="O247" s="23" t="str">
        <f>IF(BP247&lt;&gt;"",
    IF(INT('Data Sheet'!$A$19)=INT('Data Sheet'!$B$19),
        --(INT('Data Sheet'!$A$19) &amp; "." &amp; BP247),
        IF(AND((--(INT('Data Sheet'!$A$19) &amp; "." &amp; BP247)&gt;=--('Data Sheet'!$A$19)), (--(INT('Data Sheet'!$A$19) &amp; "." &amp; BP247)&lt;=--('Data Sheet'!$B$19))),
            --(INT('Data Sheet'!$A$19) &amp; "." &amp; BP247),
            --(INT('Data Sheet'!$B$19) &amp; "." &amp; BP247)
        )
    ),
    IF(BN247&lt;&gt;"",
        IF(INT('Data Sheet'!$A$19)=INT('Data Sheet'!$B$19),
            --(INT('Data Sheet'!$A$19) &amp; "." &amp; RIGHT(BN247,3)),
            IF(AND((--(INT('Data Sheet'!$A$19) &amp; "." &amp; RIGHT(BN247,3))&gt;=--('Data Sheet'!$A$19)), (--(INT('Data Sheet'!$A$19) &amp; "." &amp; RIGHT(BN247,3))&lt;=--('Data Sheet'!$B$19))),
                --(INT('Data Sheet'!$A$19) &amp; "." &amp; RIGHT(BN247,3)),
                --(INT('Data Sheet'!$B$19) &amp; "." &amp; RIGHT(BN247,3))
            )
        ),
        "OK"
    )
)</f>
        <v>OK</v>
      </c>
      <c r="P247" s="23" t="str">
        <f>IF(BR247&lt;&gt;"",
    IF(INT('Data Sheet'!$A$19)=INT('Data Sheet'!$B$15),
        --(INT('Data Sheet'!$A$15) &amp; "." &amp; BR247),
        IF(AND((--(INT('Data Sheet'!$A$15) &amp; "." &amp; BR247)&gt;=--('Data Sheet'!$A$15)), (--(INT('Data Sheet'!$A$15) &amp; "." &amp; BR247)&lt;=--('Data Sheet'!$B$15))),
            --(INT('Data Sheet'!$A$15) &amp; "." &amp; BR247),
            --(INT('Data Sheet'!$B$15) &amp; "." &amp; BR247)
        )
    ),
    IF(BQ247&lt;&gt;"",
        IF(INT('Data Sheet'!$A$15)=INT('Data Sheet'!$B$15),
            --(INT('Data Sheet'!$A$15) &amp; "." &amp; LEFT(BQ247,3)),
            IF(AND((--(INT('Data Sheet'!$A$15) &amp; "." &amp; LEFT(BQ247,3))&gt;=--('Data Sheet'!$A$15)), (--(INT('Data Sheet'!$A$15) &amp; "." &amp; LEFT(BQ247,3))&lt;=--('Data Sheet'!$B$15))),
                --(INT('Data Sheet'!$A$15) &amp; "." &amp; LEFT(BQ247,3)),
                --(INT('Data Sheet'!$B$15) &amp; "." &amp; LEFT(BQ247,3))
            )
        ),
        "OK"
    )
)</f>
        <v>OK</v>
      </c>
      <c r="Q247" s="23" t="str">
        <f>IF(BS247&lt;&gt;"",
    IF(INT('Data Sheet'!$A$19)=INT('Data Sheet'!$B$15),
        --(INT('Data Sheet'!$A$15) &amp; "." &amp; BS247),
        IF(AND((--(INT('Data Sheet'!$A$15) &amp; "." &amp; BS247)&gt;=--('Data Sheet'!$A$15)), (--(INT('Data Sheet'!$A$15) &amp; "." &amp; BS247)&lt;=--('Data Sheet'!$B$15))),
            --(INT('Data Sheet'!$A$15) &amp; "." &amp; BS247),
            --(INT('Data Sheet'!$B$15) &amp; "." &amp; BS247)
        )
    ),
    IF(BQ247&lt;&gt;"",
        IF(INT('Data Sheet'!$A$15)=INT('Data Sheet'!$B$15),
            --(INT('Data Sheet'!$A$15) &amp; "." &amp; RIGHT(BQ247,3)),
            IF(AND((--(INT('Data Sheet'!$A$15) &amp; "." &amp; RIGHT(BQ247,3))&gt;=--('Data Sheet'!$A$15)), (--(INT('Data Sheet'!$A$15) &amp; "." &amp; RIGHT(BQ247,3))&lt;=--('Data Sheet'!$B$15))),
                --(INT('Data Sheet'!$A$15) &amp; "." &amp; RIGHT(BQ247,3)),
                --(INT('Data Sheet'!$B$15) &amp; "." &amp; RIGHT(BQ247,3))
            )
        ),
        "OK"
    )
)</f>
        <v>OK</v>
      </c>
      <c r="R247" s="20"/>
      <c r="S247" s="20"/>
      <c r="T247" s="20"/>
      <c r="U247" s="20"/>
      <c r="V247" s="20"/>
      <c r="W247" s="20"/>
      <c r="X247" s="20"/>
      <c r="Y247" s="20"/>
      <c r="Z247" s="20"/>
      <c r="AA247" s="55"/>
      <c r="AB247" s="55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1"/>
      <c r="AR247" s="21"/>
      <c r="AS247" s="21"/>
      <c r="AT247" s="21"/>
      <c r="AU247" s="21"/>
      <c r="AV247" s="21"/>
      <c r="AW247" s="22"/>
      <c r="AX247" s="99"/>
      <c r="AY247" s="20"/>
      <c r="AZ247" s="20"/>
      <c r="BA247" s="22"/>
      <c r="BC247" s="80"/>
      <c r="BD247" s="80"/>
      <c r="BE247" s="80"/>
      <c r="BF247" s="80"/>
      <c r="BG247" s="2" t="str">
        <f t="shared" si="21"/>
        <v/>
      </c>
      <c r="BH247" s="78">
        <f t="shared" si="20"/>
        <v>0</v>
      </c>
    </row>
    <row r="248" spans="2:60" x14ac:dyDescent="0.2">
      <c r="B248" s="14">
        <f t="shared" si="25"/>
        <v>240</v>
      </c>
      <c r="C248" s="15" t="str">
        <f>CONCATENATE('Data Sheet'!$B$8,'Data Sheet'!$G$2)</f>
        <v>" HWDP</v>
      </c>
      <c r="D248" s="95" t="str">
        <f t="shared" si="22"/>
        <v/>
      </c>
      <c r="E248" s="15" t="str">
        <f>IF('Sum HWDP'!$D$10="TH-Hill DS-1 Vol 3 CAT 2: Clean and Visual Ends only","N/A","OK")</f>
        <v>OK</v>
      </c>
      <c r="F248" s="15" t="str">
        <f>IF('Sum HWDP'!$D$10="TH-Hill DS-1 Vol 3 CAT 2: Clean and Visual Ends only","N/A","OK")</f>
        <v>OK</v>
      </c>
      <c r="G248" s="17"/>
      <c r="H248" s="17"/>
      <c r="I248" s="17" t="s">
        <v>51</v>
      </c>
      <c r="J248" s="17" t="str">
        <f t="shared" si="23"/>
        <v>OK</v>
      </c>
      <c r="K248" s="17" t="str">
        <f t="shared" si="24"/>
        <v>OK</v>
      </c>
      <c r="L248" s="17" t="str">
        <f>IF('Data Sheet'!$B$9="NC-50","N/A","OK")</f>
        <v>OK</v>
      </c>
      <c r="M248" s="17" t="str">
        <f>IF('Data Sheet'!$B$9="NC-50","N/A","OK")</f>
        <v>OK</v>
      </c>
      <c r="N248" s="23" t="str">
        <f>IF(BO248&lt;&gt;"",
    IF(INT('Data Sheet'!$A$19)=INT('Data Sheet'!$B$19),
        --(INT('Data Sheet'!$A$19) &amp; "." &amp; BO248),
        IF(AND((--(INT('Data Sheet'!$A$19) &amp; "." &amp; BO248)&gt;=--('Data Sheet'!$A$19)), (--(INT('Data Sheet'!$A$19) &amp; "." &amp; BO248)&lt;=--('Data Sheet'!$B$19))),
            --(INT('Data Sheet'!$A$19) &amp; "." &amp; BO248),
            --(INT('Data Sheet'!$B$19) &amp; "." &amp; BO248)
        )
    ),
    IF(BN248&lt;&gt;"",
        IF(INT('Data Sheet'!$A$19)=INT('Data Sheet'!$B$19),
            --(INT('Data Sheet'!$A$19) &amp; "." &amp; LEFT(BN248,3)),
            IF(AND((--(INT('Data Sheet'!$A$19) &amp; "." &amp; LEFT(BN248,3))&gt;=--('Data Sheet'!$A$19)), (--(INT('Data Sheet'!$A$19) &amp; "." &amp; LEFT(BN248,3))&lt;=--('Data Sheet'!$B$19))),
                --(INT('Data Sheet'!$A$19) &amp; "." &amp; LEFT(BN248,3)),
                --(INT('Data Sheet'!$B$19) &amp; "." &amp; LEFT(BN248,3))
            )
        ),
        "OK"
    )
)</f>
        <v>OK</v>
      </c>
      <c r="O248" s="23" t="str">
        <f>IF(BP248&lt;&gt;"",
    IF(INT('Data Sheet'!$A$19)=INT('Data Sheet'!$B$19),
        --(INT('Data Sheet'!$A$19) &amp; "." &amp; BP248),
        IF(AND((--(INT('Data Sheet'!$A$19) &amp; "." &amp; BP248)&gt;=--('Data Sheet'!$A$19)), (--(INT('Data Sheet'!$A$19) &amp; "." &amp; BP248)&lt;=--('Data Sheet'!$B$19))),
            --(INT('Data Sheet'!$A$19) &amp; "." &amp; BP248),
            --(INT('Data Sheet'!$B$19) &amp; "." &amp; BP248)
        )
    ),
    IF(BN248&lt;&gt;"",
        IF(INT('Data Sheet'!$A$19)=INT('Data Sheet'!$B$19),
            --(INT('Data Sheet'!$A$19) &amp; "." &amp; RIGHT(BN248,3)),
            IF(AND((--(INT('Data Sheet'!$A$19) &amp; "." &amp; RIGHT(BN248,3))&gt;=--('Data Sheet'!$A$19)), (--(INT('Data Sheet'!$A$19) &amp; "." &amp; RIGHT(BN248,3))&lt;=--('Data Sheet'!$B$19))),
                --(INT('Data Sheet'!$A$19) &amp; "." &amp; RIGHT(BN248,3)),
                --(INT('Data Sheet'!$B$19) &amp; "." &amp; RIGHT(BN248,3))
            )
        ),
        "OK"
    )
)</f>
        <v>OK</v>
      </c>
      <c r="P248" s="23" t="str">
        <f>IF(BR248&lt;&gt;"",
    IF(INT('Data Sheet'!$A$19)=INT('Data Sheet'!$B$15),
        --(INT('Data Sheet'!$A$15) &amp; "." &amp; BR248),
        IF(AND((--(INT('Data Sheet'!$A$15) &amp; "." &amp; BR248)&gt;=--('Data Sheet'!$A$15)), (--(INT('Data Sheet'!$A$15) &amp; "." &amp; BR248)&lt;=--('Data Sheet'!$B$15))),
            --(INT('Data Sheet'!$A$15) &amp; "." &amp; BR248),
            --(INT('Data Sheet'!$B$15) &amp; "." &amp; BR248)
        )
    ),
    IF(BQ248&lt;&gt;"",
        IF(INT('Data Sheet'!$A$15)=INT('Data Sheet'!$B$15),
            --(INT('Data Sheet'!$A$15) &amp; "." &amp; LEFT(BQ248,3)),
            IF(AND((--(INT('Data Sheet'!$A$15) &amp; "." &amp; LEFT(BQ248,3))&gt;=--('Data Sheet'!$A$15)), (--(INT('Data Sheet'!$A$15) &amp; "." &amp; LEFT(BQ248,3))&lt;=--('Data Sheet'!$B$15))),
                --(INT('Data Sheet'!$A$15) &amp; "." &amp; LEFT(BQ248,3)),
                --(INT('Data Sheet'!$B$15) &amp; "." &amp; LEFT(BQ248,3))
            )
        ),
        "OK"
    )
)</f>
        <v>OK</v>
      </c>
      <c r="Q248" s="23" t="str">
        <f>IF(BS248&lt;&gt;"",
    IF(INT('Data Sheet'!$A$19)=INT('Data Sheet'!$B$15),
        --(INT('Data Sheet'!$A$15) &amp; "." &amp; BS248),
        IF(AND((--(INT('Data Sheet'!$A$15) &amp; "." &amp; BS248)&gt;=--('Data Sheet'!$A$15)), (--(INT('Data Sheet'!$A$15) &amp; "." &amp; BS248)&lt;=--('Data Sheet'!$B$15))),
            --(INT('Data Sheet'!$A$15) &amp; "." &amp; BS248),
            --(INT('Data Sheet'!$B$15) &amp; "." &amp; BS248)
        )
    ),
    IF(BQ248&lt;&gt;"",
        IF(INT('Data Sheet'!$A$15)=INT('Data Sheet'!$B$15),
            --(INT('Data Sheet'!$A$15) &amp; "." &amp; RIGHT(BQ248,3)),
            IF(AND((--(INT('Data Sheet'!$A$15) &amp; "." &amp; RIGHT(BQ248,3))&gt;=--('Data Sheet'!$A$15)), (--(INT('Data Sheet'!$A$15) &amp; "." &amp; RIGHT(BQ248,3))&lt;=--('Data Sheet'!$B$15))),
                --(INT('Data Sheet'!$A$15) &amp; "." &amp; RIGHT(BQ248,3)),
                --(INT('Data Sheet'!$B$15) &amp; "." &amp; RIGHT(BQ248,3))
            )
        ),
        "OK"
    )
)</f>
        <v>OK</v>
      </c>
      <c r="R248" s="20"/>
      <c r="S248" s="20"/>
      <c r="T248" s="20"/>
      <c r="U248" s="20"/>
      <c r="V248" s="20"/>
      <c r="W248" s="20"/>
      <c r="X248" s="20"/>
      <c r="Y248" s="20"/>
      <c r="Z248" s="20"/>
      <c r="AA248" s="55"/>
      <c r="AB248" s="55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1"/>
      <c r="AR248" s="21"/>
      <c r="AS248" s="21"/>
      <c r="AT248" s="21"/>
      <c r="AU248" s="21"/>
      <c r="AV248" s="21"/>
      <c r="AW248" s="22"/>
      <c r="AX248" s="99"/>
      <c r="AY248" s="20"/>
      <c r="AZ248" s="20"/>
      <c r="BA248" s="22"/>
      <c r="BC248" s="80"/>
      <c r="BD248" s="80"/>
      <c r="BE248" s="80"/>
      <c r="BF248" s="80"/>
      <c r="BG248" s="2" t="str">
        <f t="shared" si="21"/>
        <v/>
      </c>
      <c r="BH248" s="78">
        <f t="shared" si="20"/>
        <v>0</v>
      </c>
    </row>
    <row r="249" spans="2:60" x14ac:dyDescent="0.2">
      <c r="B249" s="14">
        <f t="shared" si="25"/>
        <v>241</v>
      </c>
      <c r="C249" s="15" t="str">
        <f>CONCATENATE('Data Sheet'!$B$8,'Data Sheet'!$G$2)</f>
        <v>" HWDP</v>
      </c>
      <c r="D249" s="95" t="str">
        <f t="shared" si="22"/>
        <v/>
      </c>
      <c r="E249" s="15" t="str">
        <f>IF('Sum HWDP'!$D$10="TH-Hill DS-1 Vol 3 CAT 2: Clean and Visual Ends only","N/A","OK")</f>
        <v>OK</v>
      </c>
      <c r="F249" s="15" t="str">
        <f>IF('Sum HWDP'!$D$10="TH-Hill DS-1 Vol 3 CAT 2: Clean and Visual Ends only","N/A","OK")</f>
        <v>OK</v>
      </c>
      <c r="G249" s="17"/>
      <c r="H249" s="17"/>
      <c r="I249" s="17" t="s">
        <v>51</v>
      </c>
      <c r="J249" s="17" t="str">
        <f t="shared" si="23"/>
        <v>OK</v>
      </c>
      <c r="K249" s="17" t="str">
        <f t="shared" si="24"/>
        <v>OK</v>
      </c>
      <c r="L249" s="17" t="str">
        <f>IF('Data Sheet'!$B$9="NC-50","N/A","OK")</f>
        <v>OK</v>
      </c>
      <c r="M249" s="17" t="str">
        <f>IF('Data Sheet'!$B$9="NC-50","N/A","OK")</f>
        <v>OK</v>
      </c>
      <c r="N249" s="23" t="str">
        <f>IF(BO249&lt;&gt;"",
    IF(INT('Data Sheet'!$A$19)=INT('Data Sheet'!$B$19),
        --(INT('Data Sheet'!$A$19) &amp; "." &amp; BO249),
        IF(AND((--(INT('Data Sheet'!$A$19) &amp; "." &amp; BO249)&gt;=--('Data Sheet'!$A$19)), (--(INT('Data Sheet'!$A$19) &amp; "." &amp; BO249)&lt;=--('Data Sheet'!$B$19))),
            --(INT('Data Sheet'!$A$19) &amp; "." &amp; BO249),
            --(INT('Data Sheet'!$B$19) &amp; "." &amp; BO249)
        )
    ),
    IF(BN249&lt;&gt;"",
        IF(INT('Data Sheet'!$A$19)=INT('Data Sheet'!$B$19),
            --(INT('Data Sheet'!$A$19) &amp; "." &amp; LEFT(BN249,3)),
            IF(AND((--(INT('Data Sheet'!$A$19) &amp; "." &amp; LEFT(BN249,3))&gt;=--('Data Sheet'!$A$19)), (--(INT('Data Sheet'!$A$19) &amp; "." &amp; LEFT(BN249,3))&lt;=--('Data Sheet'!$B$19))),
                --(INT('Data Sheet'!$A$19) &amp; "." &amp; LEFT(BN249,3)),
                --(INT('Data Sheet'!$B$19) &amp; "." &amp; LEFT(BN249,3))
            )
        ),
        "OK"
    )
)</f>
        <v>OK</v>
      </c>
      <c r="O249" s="23" t="str">
        <f>IF(BP249&lt;&gt;"",
    IF(INT('Data Sheet'!$A$19)=INT('Data Sheet'!$B$19),
        --(INT('Data Sheet'!$A$19) &amp; "." &amp; BP249),
        IF(AND((--(INT('Data Sheet'!$A$19) &amp; "." &amp; BP249)&gt;=--('Data Sheet'!$A$19)), (--(INT('Data Sheet'!$A$19) &amp; "." &amp; BP249)&lt;=--('Data Sheet'!$B$19))),
            --(INT('Data Sheet'!$A$19) &amp; "." &amp; BP249),
            --(INT('Data Sheet'!$B$19) &amp; "." &amp; BP249)
        )
    ),
    IF(BN249&lt;&gt;"",
        IF(INT('Data Sheet'!$A$19)=INT('Data Sheet'!$B$19),
            --(INT('Data Sheet'!$A$19) &amp; "." &amp; RIGHT(BN249,3)),
            IF(AND((--(INT('Data Sheet'!$A$19) &amp; "." &amp; RIGHT(BN249,3))&gt;=--('Data Sheet'!$A$19)), (--(INT('Data Sheet'!$A$19) &amp; "." &amp; RIGHT(BN249,3))&lt;=--('Data Sheet'!$B$19))),
                --(INT('Data Sheet'!$A$19) &amp; "." &amp; RIGHT(BN249,3)),
                --(INT('Data Sheet'!$B$19) &amp; "." &amp; RIGHT(BN249,3))
            )
        ),
        "OK"
    )
)</f>
        <v>OK</v>
      </c>
      <c r="P249" s="23" t="str">
        <f>IF(BR249&lt;&gt;"",
    IF(INT('Data Sheet'!$A$19)=INT('Data Sheet'!$B$15),
        --(INT('Data Sheet'!$A$15) &amp; "." &amp; BR249),
        IF(AND((--(INT('Data Sheet'!$A$15) &amp; "." &amp; BR249)&gt;=--('Data Sheet'!$A$15)), (--(INT('Data Sheet'!$A$15) &amp; "." &amp; BR249)&lt;=--('Data Sheet'!$B$15))),
            --(INT('Data Sheet'!$A$15) &amp; "." &amp; BR249),
            --(INT('Data Sheet'!$B$15) &amp; "." &amp; BR249)
        )
    ),
    IF(BQ249&lt;&gt;"",
        IF(INT('Data Sheet'!$A$15)=INT('Data Sheet'!$B$15),
            --(INT('Data Sheet'!$A$15) &amp; "." &amp; LEFT(BQ249,3)),
            IF(AND((--(INT('Data Sheet'!$A$15) &amp; "." &amp; LEFT(BQ249,3))&gt;=--('Data Sheet'!$A$15)), (--(INT('Data Sheet'!$A$15) &amp; "." &amp; LEFT(BQ249,3))&lt;=--('Data Sheet'!$B$15))),
                --(INT('Data Sheet'!$A$15) &amp; "." &amp; LEFT(BQ249,3)),
                --(INT('Data Sheet'!$B$15) &amp; "." &amp; LEFT(BQ249,3))
            )
        ),
        "OK"
    )
)</f>
        <v>OK</v>
      </c>
      <c r="Q249" s="23" t="str">
        <f>IF(BS249&lt;&gt;"",
    IF(INT('Data Sheet'!$A$19)=INT('Data Sheet'!$B$15),
        --(INT('Data Sheet'!$A$15) &amp; "." &amp; BS249),
        IF(AND((--(INT('Data Sheet'!$A$15) &amp; "." &amp; BS249)&gt;=--('Data Sheet'!$A$15)), (--(INT('Data Sheet'!$A$15) &amp; "." &amp; BS249)&lt;=--('Data Sheet'!$B$15))),
            --(INT('Data Sheet'!$A$15) &amp; "." &amp; BS249),
            --(INT('Data Sheet'!$B$15) &amp; "." &amp; BS249)
        )
    ),
    IF(BQ249&lt;&gt;"",
        IF(INT('Data Sheet'!$A$15)=INT('Data Sheet'!$B$15),
            --(INT('Data Sheet'!$A$15) &amp; "." &amp; RIGHT(BQ249,3)),
            IF(AND((--(INT('Data Sheet'!$A$15) &amp; "." &amp; RIGHT(BQ249,3))&gt;=--('Data Sheet'!$A$15)), (--(INT('Data Sheet'!$A$15) &amp; "." &amp; RIGHT(BQ249,3))&lt;=--('Data Sheet'!$B$15))),
                --(INT('Data Sheet'!$A$15) &amp; "." &amp; RIGHT(BQ249,3)),
                --(INT('Data Sheet'!$B$15) &amp; "." &amp; RIGHT(BQ249,3))
            )
        ),
        "OK"
    )
)</f>
        <v>OK</v>
      </c>
      <c r="R249" s="20"/>
      <c r="S249" s="20"/>
      <c r="T249" s="20"/>
      <c r="U249" s="20"/>
      <c r="V249" s="20"/>
      <c r="W249" s="20"/>
      <c r="X249" s="20"/>
      <c r="Y249" s="20"/>
      <c r="Z249" s="20"/>
      <c r="AA249" s="55"/>
      <c r="AB249" s="55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1"/>
      <c r="AR249" s="21"/>
      <c r="AS249" s="21"/>
      <c r="AT249" s="21"/>
      <c r="AU249" s="21"/>
      <c r="AV249" s="21"/>
      <c r="AW249" s="22"/>
      <c r="AX249" s="99"/>
      <c r="AY249" s="20"/>
      <c r="AZ249" s="20"/>
      <c r="BA249" s="22"/>
      <c r="BC249" s="80"/>
      <c r="BD249" s="80"/>
      <c r="BE249" s="80"/>
      <c r="BF249" s="80"/>
      <c r="BG249" s="2" t="str">
        <f t="shared" si="21"/>
        <v/>
      </c>
      <c r="BH249" s="78">
        <f t="shared" si="20"/>
        <v>0</v>
      </c>
    </row>
    <row r="250" spans="2:60" x14ac:dyDescent="0.2">
      <c r="B250" s="14">
        <f t="shared" si="25"/>
        <v>242</v>
      </c>
      <c r="C250" s="15" t="str">
        <f>CONCATENATE('Data Sheet'!$B$8,'Data Sheet'!$G$2)</f>
        <v>" HWDP</v>
      </c>
      <c r="D250" s="95" t="str">
        <f t="shared" si="22"/>
        <v/>
      </c>
      <c r="E250" s="15" t="str">
        <f>IF('Sum HWDP'!$D$10="TH-Hill DS-1 Vol 3 CAT 2: Clean and Visual Ends only","N/A","OK")</f>
        <v>OK</v>
      </c>
      <c r="F250" s="15" t="str">
        <f>IF('Sum HWDP'!$D$10="TH-Hill DS-1 Vol 3 CAT 2: Clean and Visual Ends only","N/A","OK")</f>
        <v>OK</v>
      </c>
      <c r="G250" s="17"/>
      <c r="H250" s="17"/>
      <c r="I250" s="17" t="s">
        <v>51</v>
      </c>
      <c r="J250" s="17" t="str">
        <f t="shared" si="23"/>
        <v>OK</v>
      </c>
      <c r="K250" s="17" t="str">
        <f t="shared" si="24"/>
        <v>OK</v>
      </c>
      <c r="L250" s="17" t="str">
        <f>IF('Data Sheet'!$B$9="NC-50","N/A","OK")</f>
        <v>OK</v>
      </c>
      <c r="M250" s="17" t="str">
        <f>IF('Data Sheet'!$B$9="NC-50","N/A","OK")</f>
        <v>OK</v>
      </c>
      <c r="N250" s="23" t="str">
        <f>IF(BO250&lt;&gt;"",
    IF(INT('Data Sheet'!$A$19)=INT('Data Sheet'!$B$19),
        --(INT('Data Sheet'!$A$19) &amp; "." &amp; BO250),
        IF(AND((--(INT('Data Sheet'!$A$19) &amp; "." &amp; BO250)&gt;=--('Data Sheet'!$A$19)), (--(INT('Data Sheet'!$A$19) &amp; "." &amp; BO250)&lt;=--('Data Sheet'!$B$19))),
            --(INT('Data Sheet'!$A$19) &amp; "." &amp; BO250),
            --(INT('Data Sheet'!$B$19) &amp; "." &amp; BO250)
        )
    ),
    IF(BN250&lt;&gt;"",
        IF(INT('Data Sheet'!$A$19)=INT('Data Sheet'!$B$19),
            --(INT('Data Sheet'!$A$19) &amp; "." &amp; LEFT(BN250,3)),
            IF(AND((--(INT('Data Sheet'!$A$19) &amp; "." &amp; LEFT(BN250,3))&gt;=--('Data Sheet'!$A$19)), (--(INT('Data Sheet'!$A$19) &amp; "." &amp; LEFT(BN250,3))&lt;=--('Data Sheet'!$B$19))),
                --(INT('Data Sheet'!$A$19) &amp; "." &amp; LEFT(BN250,3)),
                --(INT('Data Sheet'!$B$19) &amp; "." &amp; LEFT(BN250,3))
            )
        ),
        "OK"
    )
)</f>
        <v>OK</v>
      </c>
      <c r="O250" s="23" t="str">
        <f>IF(BP250&lt;&gt;"",
    IF(INT('Data Sheet'!$A$19)=INT('Data Sheet'!$B$19),
        --(INT('Data Sheet'!$A$19) &amp; "." &amp; BP250),
        IF(AND((--(INT('Data Sheet'!$A$19) &amp; "." &amp; BP250)&gt;=--('Data Sheet'!$A$19)), (--(INT('Data Sheet'!$A$19) &amp; "." &amp; BP250)&lt;=--('Data Sheet'!$B$19))),
            --(INT('Data Sheet'!$A$19) &amp; "." &amp; BP250),
            --(INT('Data Sheet'!$B$19) &amp; "." &amp; BP250)
        )
    ),
    IF(BN250&lt;&gt;"",
        IF(INT('Data Sheet'!$A$19)=INT('Data Sheet'!$B$19),
            --(INT('Data Sheet'!$A$19) &amp; "." &amp; RIGHT(BN250,3)),
            IF(AND((--(INT('Data Sheet'!$A$19) &amp; "." &amp; RIGHT(BN250,3))&gt;=--('Data Sheet'!$A$19)), (--(INT('Data Sheet'!$A$19) &amp; "." &amp; RIGHT(BN250,3))&lt;=--('Data Sheet'!$B$19))),
                --(INT('Data Sheet'!$A$19) &amp; "." &amp; RIGHT(BN250,3)),
                --(INT('Data Sheet'!$B$19) &amp; "." &amp; RIGHT(BN250,3))
            )
        ),
        "OK"
    )
)</f>
        <v>OK</v>
      </c>
      <c r="P250" s="23" t="str">
        <f>IF(BR250&lt;&gt;"",
    IF(INT('Data Sheet'!$A$19)=INT('Data Sheet'!$B$15),
        --(INT('Data Sheet'!$A$15) &amp; "." &amp; BR250),
        IF(AND((--(INT('Data Sheet'!$A$15) &amp; "." &amp; BR250)&gt;=--('Data Sheet'!$A$15)), (--(INT('Data Sheet'!$A$15) &amp; "." &amp; BR250)&lt;=--('Data Sheet'!$B$15))),
            --(INT('Data Sheet'!$A$15) &amp; "." &amp; BR250),
            --(INT('Data Sheet'!$B$15) &amp; "." &amp; BR250)
        )
    ),
    IF(BQ250&lt;&gt;"",
        IF(INT('Data Sheet'!$A$15)=INT('Data Sheet'!$B$15),
            --(INT('Data Sheet'!$A$15) &amp; "." &amp; LEFT(BQ250,3)),
            IF(AND((--(INT('Data Sheet'!$A$15) &amp; "." &amp; LEFT(BQ250,3))&gt;=--('Data Sheet'!$A$15)), (--(INT('Data Sheet'!$A$15) &amp; "." &amp; LEFT(BQ250,3))&lt;=--('Data Sheet'!$B$15))),
                --(INT('Data Sheet'!$A$15) &amp; "." &amp; LEFT(BQ250,3)),
                --(INT('Data Sheet'!$B$15) &amp; "." &amp; LEFT(BQ250,3))
            )
        ),
        "OK"
    )
)</f>
        <v>OK</v>
      </c>
      <c r="Q250" s="23" t="str">
        <f>IF(BS250&lt;&gt;"",
    IF(INT('Data Sheet'!$A$19)=INT('Data Sheet'!$B$15),
        --(INT('Data Sheet'!$A$15) &amp; "." &amp; BS250),
        IF(AND((--(INT('Data Sheet'!$A$15) &amp; "." &amp; BS250)&gt;=--('Data Sheet'!$A$15)), (--(INT('Data Sheet'!$A$15) &amp; "." &amp; BS250)&lt;=--('Data Sheet'!$B$15))),
            --(INT('Data Sheet'!$A$15) &amp; "." &amp; BS250),
            --(INT('Data Sheet'!$B$15) &amp; "." &amp; BS250)
        )
    ),
    IF(BQ250&lt;&gt;"",
        IF(INT('Data Sheet'!$A$15)=INT('Data Sheet'!$B$15),
            --(INT('Data Sheet'!$A$15) &amp; "." &amp; RIGHT(BQ250,3)),
            IF(AND((--(INT('Data Sheet'!$A$15) &amp; "." &amp; RIGHT(BQ250,3))&gt;=--('Data Sheet'!$A$15)), (--(INT('Data Sheet'!$A$15) &amp; "." &amp; RIGHT(BQ250,3))&lt;=--('Data Sheet'!$B$15))),
                --(INT('Data Sheet'!$A$15) &amp; "." &amp; RIGHT(BQ250,3)),
                --(INT('Data Sheet'!$B$15) &amp; "." &amp; RIGHT(BQ250,3))
            )
        ),
        "OK"
    )
)</f>
        <v>OK</v>
      </c>
      <c r="R250" s="20"/>
      <c r="S250" s="20"/>
      <c r="T250" s="20"/>
      <c r="U250" s="20"/>
      <c r="V250" s="20"/>
      <c r="W250" s="20"/>
      <c r="X250" s="20"/>
      <c r="Y250" s="20"/>
      <c r="Z250" s="20"/>
      <c r="AA250" s="55"/>
      <c r="AB250" s="55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1"/>
      <c r="AR250" s="21"/>
      <c r="AS250" s="21"/>
      <c r="AT250" s="21"/>
      <c r="AU250" s="21"/>
      <c r="AV250" s="21"/>
      <c r="AW250" s="22"/>
      <c r="AX250" s="99"/>
      <c r="AY250" s="20"/>
      <c r="AZ250" s="20"/>
      <c r="BA250" s="22"/>
      <c r="BC250" s="80"/>
      <c r="BD250" s="80"/>
      <c r="BE250" s="80"/>
      <c r="BF250" s="80"/>
      <c r="BG250" s="2" t="str">
        <f t="shared" si="21"/>
        <v/>
      </c>
      <c r="BH250" s="78">
        <f t="shared" si="20"/>
        <v>0</v>
      </c>
    </row>
    <row r="251" spans="2:60" x14ac:dyDescent="0.2">
      <c r="B251" s="14">
        <f t="shared" si="25"/>
        <v>243</v>
      </c>
      <c r="C251" s="15" t="str">
        <f>CONCATENATE('Data Sheet'!$B$8,'Data Sheet'!$G$2)</f>
        <v>" HWDP</v>
      </c>
      <c r="D251" s="95" t="str">
        <f t="shared" si="22"/>
        <v/>
      </c>
      <c r="E251" s="15" t="str">
        <f>IF('Sum HWDP'!$D$10="TH-Hill DS-1 Vol 3 CAT 2: Clean and Visual Ends only","N/A","OK")</f>
        <v>OK</v>
      </c>
      <c r="F251" s="15" t="str">
        <f>IF('Sum HWDP'!$D$10="TH-Hill DS-1 Vol 3 CAT 2: Clean and Visual Ends only","N/A","OK")</f>
        <v>OK</v>
      </c>
      <c r="G251" s="17"/>
      <c r="H251" s="17"/>
      <c r="I251" s="17" t="s">
        <v>51</v>
      </c>
      <c r="J251" s="17" t="str">
        <f t="shared" si="23"/>
        <v>OK</v>
      </c>
      <c r="K251" s="17" t="str">
        <f t="shared" si="24"/>
        <v>OK</v>
      </c>
      <c r="L251" s="17" t="str">
        <f>IF('Data Sheet'!$B$9="NC-50","N/A","OK")</f>
        <v>OK</v>
      </c>
      <c r="M251" s="17" t="str">
        <f>IF('Data Sheet'!$B$9="NC-50","N/A","OK")</f>
        <v>OK</v>
      </c>
      <c r="N251" s="23" t="str">
        <f>IF(BO251&lt;&gt;"",
    IF(INT('Data Sheet'!$A$19)=INT('Data Sheet'!$B$19),
        --(INT('Data Sheet'!$A$19) &amp; "." &amp; BO251),
        IF(AND((--(INT('Data Sheet'!$A$19) &amp; "." &amp; BO251)&gt;=--('Data Sheet'!$A$19)), (--(INT('Data Sheet'!$A$19) &amp; "." &amp; BO251)&lt;=--('Data Sheet'!$B$19))),
            --(INT('Data Sheet'!$A$19) &amp; "." &amp; BO251),
            --(INT('Data Sheet'!$B$19) &amp; "." &amp; BO251)
        )
    ),
    IF(BN251&lt;&gt;"",
        IF(INT('Data Sheet'!$A$19)=INT('Data Sheet'!$B$19),
            --(INT('Data Sheet'!$A$19) &amp; "." &amp; LEFT(BN251,3)),
            IF(AND((--(INT('Data Sheet'!$A$19) &amp; "." &amp; LEFT(BN251,3))&gt;=--('Data Sheet'!$A$19)), (--(INT('Data Sheet'!$A$19) &amp; "." &amp; LEFT(BN251,3))&lt;=--('Data Sheet'!$B$19))),
                --(INT('Data Sheet'!$A$19) &amp; "." &amp; LEFT(BN251,3)),
                --(INT('Data Sheet'!$B$19) &amp; "." &amp; LEFT(BN251,3))
            )
        ),
        "OK"
    )
)</f>
        <v>OK</v>
      </c>
      <c r="O251" s="23" t="str">
        <f>IF(BP251&lt;&gt;"",
    IF(INT('Data Sheet'!$A$19)=INT('Data Sheet'!$B$19),
        --(INT('Data Sheet'!$A$19) &amp; "." &amp; BP251),
        IF(AND((--(INT('Data Sheet'!$A$19) &amp; "." &amp; BP251)&gt;=--('Data Sheet'!$A$19)), (--(INT('Data Sheet'!$A$19) &amp; "." &amp; BP251)&lt;=--('Data Sheet'!$B$19))),
            --(INT('Data Sheet'!$A$19) &amp; "." &amp; BP251),
            --(INT('Data Sheet'!$B$19) &amp; "." &amp; BP251)
        )
    ),
    IF(BN251&lt;&gt;"",
        IF(INT('Data Sheet'!$A$19)=INT('Data Sheet'!$B$19),
            --(INT('Data Sheet'!$A$19) &amp; "." &amp; RIGHT(BN251,3)),
            IF(AND((--(INT('Data Sheet'!$A$19) &amp; "." &amp; RIGHT(BN251,3))&gt;=--('Data Sheet'!$A$19)), (--(INT('Data Sheet'!$A$19) &amp; "." &amp; RIGHT(BN251,3))&lt;=--('Data Sheet'!$B$19))),
                --(INT('Data Sheet'!$A$19) &amp; "." &amp; RIGHT(BN251,3)),
                --(INT('Data Sheet'!$B$19) &amp; "." &amp; RIGHT(BN251,3))
            )
        ),
        "OK"
    )
)</f>
        <v>OK</v>
      </c>
      <c r="P251" s="23" t="str">
        <f>IF(BR251&lt;&gt;"",
    IF(INT('Data Sheet'!$A$19)=INT('Data Sheet'!$B$15),
        --(INT('Data Sheet'!$A$15) &amp; "." &amp; BR251),
        IF(AND((--(INT('Data Sheet'!$A$15) &amp; "." &amp; BR251)&gt;=--('Data Sheet'!$A$15)), (--(INT('Data Sheet'!$A$15) &amp; "." &amp; BR251)&lt;=--('Data Sheet'!$B$15))),
            --(INT('Data Sheet'!$A$15) &amp; "." &amp; BR251),
            --(INT('Data Sheet'!$B$15) &amp; "." &amp; BR251)
        )
    ),
    IF(BQ251&lt;&gt;"",
        IF(INT('Data Sheet'!$A$15)=INT('Data Sheet'!$B$15),
            --(INT('Data Sheet'!$A$15) &amp; "." &amp; LEFT(BQ251,3)),
            IF(AND((--(INT('Data Sheet'!$A$15) &amp; "." &amp; LEFT(BQ251,3))&gt;=--('Data Sheet'!$A$15)), (--(INT('Data Sheet'!$A$15) &amp; "." &amp; LEFT(BQ251,3))&lt;=--('Data Sheet'!$B$15))),
                --(INT('Data Sheet'!$A$15) &amp; "." &amp; LEFT(BQ251,3)),
                --(INT('Data Sheet'!$B$15) &amp; "." &amp; LEFT(BQ251,3))
            )
        ),
        "OK"
    )
)</f>
        <v>OK</v>
      </c>
      <c r="Q251" s="23" t="str">
        <f>IF(BS251&lt;&gt;"",
    IF(INT('Data Sheet'!$A$19)=INT('Data Sheet'!$B$15),
        --(INT('Data Sheet'!$A$15) &amp; "." &amp; BS251),
        IF(AND((--(INT('Data Sheet'!$A$15) &amp; "." &amp; BS251)&gt;=--('Data Sheet'!$A$15)), (--(INT('Data Sheet'!$A$15) &amp; "." &amp; BS251)&lt;=--('Data Sheet'!$B$15))),
            --(INT('Data Sheet'!$A$15) &amp; "." &amp; BS251),
            --(INT('Data Sheet'!$B$15) &amp; "." &amp; BS251)
        )
    ),
    IF(BQ251&lt;&gt;"",
        IF(INT('Data Sheet'!$A$15)=INT('Data Sheet'!$B$15),
            --(INT('Data Sheet'!$A$15) &amp; "." &amp; RIGHT(BQ251,3)),
            IF(AND((--(INT('Data Sheet'!$A$15) &amp; "." &amp; RIGHT(BQ251,3))&gt;=--('Data Sheet'!$A$15)), (--(INT('Data Sheet'!$A$15) &amp; "." &amp; RIGHT(BQ251,3))&lt;=--('Data Sheet'!$B$15))),
                --(INT('Data Sheet'!$A$15) &amp; "." &amp; RIGHT(BQ251,3)),
                --(INT('Data Sheet'!$B$15) &amp; "." &amp; RIGHT(BQ251,3))
            )
        ),
        "OK"
    )
)</f>
        <v>OK</v>
      </c>
      <c r="R251" s="20"/>
      <c r="S251" s="20"/>
      <c r="T251" s="20"/>
      <c r="U251" s="20"/>
      <c r="V251" s="20"/>
      <c r="W251" s="20"/>
      <c r="X251" s="20"/>
      <c r="Y251" s="20"/>
      <c r="Z251" s="20"/>
      <c r="AA251" s="55"/>
      <c r="AB251" s="55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1"/>
      <c r="AR251" s="21"/>
      <c r="AS251" s="21"/>
      <c r="AT251" s="21"/>
      <c r="AU251" s="21"/>
      <c r="AV251" s="21"/>
      <c r="AW251" s="22"/>
      <c r="AX251" s="99"/>
      <c r="AY251" s="20"/>
      <c r="AZ251" s="20"/>
      <c r="BA251" s="22"/>
      <c r="BC251" s="80"/>
      <c r="BD251" s="80"/>
      <c r="BE251" s="80"/>
      <c r="BF251" s="80"/>
      <c r="BG251" s="2" t="str">
        <f t="shared" si="21"/>
        <v/>
      </c>
      <c r="BH251" s="78">
        <f t="shared" si="20"/>
        <v>0</v>
      </c>
    </row>
    <row r="252" spans="2:60" x14ac:dyDescent="0.2">
      <c r="B252" s="14">
        <f t="shared" si="25"/>
        <v>244</v>
      </c>
      <c r="C252" s="15" t="str">
        <f>CONCATENATE('Data Sheet'!$B$8,'Data Sheet'!$G$2)</f>
        <v>" HWDP</v>
      </c>
      <c r="D252" s="95" t="str">
        <f t="shared" si="22"/>
        <v/>
      </c>
      <c r="E252" s="15" t="str">
        <f>IF('Sum HWDP'!$D$10="TH-Hill DS-1 Vol 3 CAT 2: Clean and Visual Ends only","N/A","OK")</f>
        <v>OK</v>
      </c>
      <c r="F252" s="15" t="str">
        <f>IF('Sum HWDP'!$D$10="TH-Hill DS-1 Vol 3 CAT 2: Clean and Visual Ends only","N/A","OK")</f>
        <v>OK</v>
      </c>
      <c r="G252" s="17"/>
      <c r="H252" s="17"/>
      <c r="I252" s="17" t="s">
        <v>51</v>
      </c>
      <c r="J252" s="17" t="str">
        <f t="shared" si="23"/>
        <v>OK</v>
      </c>
      <c r="K252" s="17" t="str">
        <f t="shared" si="24"/>
        <v>OK</v>
      </c>
      <c r="L252" s="17" t="str">
        <f>IF('Data Sheet'!$B$9="NC-50","N/A","OK")</f>
        <v>OK</v>
      </c>
      <c r="M252" s="17" t="str">
        <f>IF('Data Sheet'!$B$9="NC-50","N/A","OK")</f>
        <v>OK</v>
      </c>
      <c r="N252" s="23" t="str">
        <f>IF(BO252&lt;&gt;"",
    IF(INT('Data Sheet'!$A$19)=INT('Data Sheet'!$B$19),
        --(INT('Data Sheet'!$A$19) &amp; "." &amp; BO252),
        IF(AND((--(INT('Data Sheet'!$A$19) &amp; "." &amp; BO252)&gt;=--('Data Sheet'!$A$19)), (--(INT('Data Sheet'!$A$19) &amp; "." &amp; BO252)&lt;=--('Data Sheet'!$B$19))),
            --(INT('Data Sheet'!$A$19) &amp; "." &amp; BO252),
            --(INT('Data Sheet'!$B$19) &amp; "." &amp; BO252)
        )
    ),
    IF(BN252&lt;&gt;"",
        IF(INT('Data Sheet'!$A$19)=INT('Data Sheet'!$B$19),
            --(INT('Data Sheet'!$A$19) &amp; "." &amp; LEFT(BN252,3)),
            IF(AND((--(INT('Data Sheet'!$A$19) &amp; "." &amp; LEFT(BN252,3))&gt;=--('Data Sheet'!$A$19)), (--(INT('Data Sheet'!$A$19) &amp; "." &amp; LEFT(BN252,3))&lt;=--('Data Sheet'!$B$19))),
                --(INT('Data Sheet'!$A$19) &amp; "." &amp; LEFT(BN252,3)),
                --(INT('Data Sheet'!$B$19) &amp; "." &amp; LEFT(BN252,3))
            )
        ),
        "OK"
    )
)</f>
        <v>OK</v>
      </c>
      <c r="O252" s="23" t="str">
        <f>IF(BP252&lt;&gt;"",
    IF(INT('Data Sheet'!$A$19)=INT('Data Sheet'!$B$19),
        --(INT('Data Sheet'!$A$19) &amp; "." &amp; BP252),
        IF(AND((--(INT('Data Sheet'!$A$19) &amp; "." &amp; BP252)&gt;=--('Data Sheet'!$A$19)), (--(INT('Data Sheet'!$A$19) &amp; "." &amp; BP252)&lt;=--('Data Sheet'!$B$19))),
            --(INT('Data Sheet'!$A$19) &amp; "." &amp; BP252),
            --(INT('Data Sheet'!$B$19) &amp; "." &amp; BP252)
        )
    ),
    IF(BN252&lt;&gt;"",
        IF(INT('Data Sheet'!$A$19)=INT('Data Sheet'!$B$19),
            --(INT('Data Sheet'!$A$19) &amp; "." &amp; RIGHT(BN252,3)),
            IF(AND((--(INT('Data Sheet'!$A$19) &amp; "." &amp; RIGHT(BN252,3))&gt;=--('Data Sheet'!$A$19)), (--(INT('Data Sheet'!$A$19) &amp; "." &amp; RIGHT(BN252,3))&lt;=--('Data Sheet'!$B$19))),
                --(INT('Data Sheet'!$A$19) &amp; "." &amp; RIGHT(BN252,3)),
                --(INT('Data Sheet'!$B$19) &amp; "." &amp; RIGHT(BN252,3))
            )
        ),
        "OK"
    )
)</f>
        <v>OK</v>
      </c>
      <c r="P252" s="23" t="str">
        <f>IF(BR252&lt;&gt;"",
    IF(INT('Data Sheet'!$A$19)=INT('Data Sheet'!$B$15),
        --(INT('Data Sheet'!$A$15) &amp; "." &amp; BR252),
        IF(AND((--(INT('Data Sheet'!$A$15) &amp; "." &amp; BR252)&gt;=--('Data Sheet'!$A$15)), (--(INT('Data Sheet'!$A$15) &amp; "." &amp; BR252)&lt;=--('Data Sheet'!$B$15))),
            --(INT('Data Sheet'!$A$15) &amp; "." &amp; BR252),
            --(INT('Data Sheet'!$B$15) &amp; "." &amp; BR252)
        )
    ),
    IF(BQ252&lt;&gt;"",
        IF(INT('Data Sheet'!$A$15)=INT('Data Sheet'!$B$15),
            --(INT('Data Sheet'!$A$15) &amp; "." &amp; LEFT(BQ252,3)),
            IF(AND((--(INT('Data Sheet'!$A$15) &amp; "." &amp; LEFT(BQ252,3))&gt;=--('Data Sheet'!$A$15)), (--(INT('Data Sheet'!$A$15) &amp; "." &amp; LEFT(BQ252,3))&lt;=--('Data Sheet'!$B$15))),
                --(INT('Data Sheet'!$A$15) &amp; "." &amp; LEFT(BQ252,3)),
                --(INT('Data Sheet'!$B$15) &amp; "." &amp; LEFT(BQ252,3))
            )
        ),
        "OK"
    )
)</f>
        <v>OK</v>
      </c>
      <c r="Q252" s="23" t="str">
        <f>IF(BS252&lt;&gt;"",
    IF(INT('Data Sheet'!$A$19)=INT('Data Sheet'!$B$15),
        --(INT('Data Sheet'!$A$15) &amp; "." &amp; BS252),
        IF(AND((--(INT('Data Sheet'!$A$15) &amp; "." &amp; BS252)&gt;=--('Data Sheet'!$A$15)), (--(INT('Data Sheet'!$A$15) &amp; "." &amp; BS252)&lt;=--('Data Sheet'!$B$15))),
            --(INT('Data Sheet'!$A$15) &amp; "." &amp; BS252),
            --(INT('Data Sheet'!$B$15) &amp; "." &amp; BS252)
        )
    ),
    IF(BQ252&lt;&gt;"",
        IF(INT('Data Sheet'!$A$15)=INT('Data Sheet'!$B$15),
            --(INT('Data Sheet'!$A$15) &amp; "." &amp; RIGHT(BQ252,3)),
            IF(AND((--(INT('Data Sheet'!$A$15) &amp; "." &amp; RIGHT(BQ252,3))&gt;=--('Data Sheet'!$A$15)), (--(INT('Data Sheet'!$A$15) &amp; "." &amp; RIGHT(BQ252,3))&lt;=--('Data Sheet'!$B$15))),
                --(INT('Data Sheet'!$A$15) &amp; "." &amp; RIGHT(BQ252,3)),
                --(INT('Data Sheet'!$B$15) &amp; "." &amp; RIGHT(BQ252,3))
            )
        ),
        "OK"
    )
)</f>
        <v>OK</v>
      </c>
      <c r="R252" s="20"/>
      <c r="S252" s="20"/>
      <c r="T252" s="20"/>
      <c r="U252" s="20"/>
      <c r="V252" s="20"/>
      <c r="W252" s="20"/>
      <c r="X252" s="20"/>
      <c r="Y252" s="20"/>
      <c r="Z252" s="20"/>
      <c r="AA252" s="55"/>
      <c r="AB252" s="55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1"/>
      <c r="AR252" s="21"/>
      <c r="AS252" s="21"/>
      <c r="AT252" s="21"/>
      <c r="AU252" s="21"/>
      <c r="AV252" s="21"/>
      <c r="AW252" s="22"/>
      <c r="AX252" s="99"/>
      <c r="AY252" s="20"/>
      <c r="AZ252" s="20"/>
      <c r="BA252" s="22"/>
      <c r="BC252" s="80"/>
      <c r="BD252" s="80"/>
      <c r="BE252" s="80"/>
      <c r="BF252" s="80"/>
      <c r="BG252" s="2" t="str">
        <f t="shared" si="21"/>
        <v/>
      </c>
      <c r="BH252" s="78">
        <f t="shared" si="20"/>
        <v>0</v>
      </c>
    </row>
    <row r="253" spans="2:60" x14ac:dyDescent="0.2">
      <c r="B253" s="14">
        <f t="shared" si="25"/>
        <v>245</v>
      </c>
      <c r="C253" s="15" t="str">
        <f>CONCATENATE('Data Sheet'!$B$8,'Data Sheet'!$G$2)</f>
        <v>" HWDP</v>
      </c>
      <c r="D253" s="95" t="str">
        <f t="shared" si="22"/>
        <v/>
      </c>
      <c r="E253" s="15" t="str">
        <f>IF('Sum HWDP'!$D$10="TH-Hill DS-1 Vol 3 CAT 2: Clean and Visual Ends only","N/A","OK")</f>
        <v>OK</v>
      </c>
      <c r="F253" s="15" t="str">
        <f>IF('Sum HWDP'!$D$10="TH-Hill DS-1 Vol 3 CAT 2: Clean and Visual Ends only","N/A","OK")</f>
        <v>OK</v>
      </c>
      <c r="G253" s="17"/>
      <c r="H253" s="17"/>
      <c r="I253" s="17" t="s">
        <v>51</v>
      </c>
      <c r="J253" s="17" t="str">
        <f t="shared" si="23"/>
        <v>OK</v>
      </c>
      <c r="K253" s="17" t="str">
        <f t="shared" si="24"/>
        <v>OK</v>
      </c>
      <c r="L253" s="17" t="str">
        <f>IF('Data Sheet'!$B$9="NC-50","N/A","OK")</f>
        <v>OK</v>
      </c>
      <c r="M253" s="17" t="str">
        <f>IF('Data Sheet'!$B$9="NC-50","N/A","OK")</f>
        <v>OK</v>
      </c>
      <c r="N253" s="23" t="str">
        <f>IF(BO253&lt;&gt;"",
    IF(INT('Data Sheet'!$A$19)=INT('Data Sheet'!$B$19),
        --(INT('Data Sheet'!$A$19) &amp; "." &amp; BO253),
        IF(AND((--(INT('Data Sheet'!$A$19) &amp; "." &amp; BO253)&gt;=--('Data Sheet'!$A$19)), (--(INT('Data Sheet'!$A$19) &amp; "." &amp; BO253)&lt;=--('Data Sheet'!$B$19))),
            --(INT('Data Sheet'!$A$19) &amp; "." &amp; BO253),
            --(INT('Data Sheet'!$B$19) &amp; "." &amp; BO253)
        )
    ),
    IF(BN253&lt;&gt;"",
        IF(INT('Data Sheet'!$A$19)=INT('Data Sheet'!$B$19),
            --(INT('Data Sheet'!$A$19) &amp; "." &amp; LEFT(BN253,3)),
            IF(AND((--(INT('Data Sheet'!$A$19) &amp; "." &amp; LEFT(BN253,3))&gt;=--('Data Sheet'!$A$19)), (--(INT('Data Sheet'!$A$19) &amp; "." &amp; LEFT(BN253,3))&lt;=--('Data Sheet'!$B$19))),
                --(INT('Data Sheet'!$A$19) &amp; "." &amp; LEFT(BN253,3)),
                --(INT('Data Sheet'!$B$19) &amp; "." &amp; LEFT(BN253,3))
            )
        ),
        "OK"
    )
)</f>
        <v>OK</v>
      </c>
      <c r="O253" s="23" t="str">
        <f>IF(BP253&lt;&gt;"",
    IF(INT('Data Sheet'!$A$19)=INT('Data Sheet'!$B$19),
        --(INT('Data Sheet'!$A$19) &amp; "." &amp; BP253),
        IF(AND((--(INT('Data Sheet'!$A$19) &amp; "." &amp; BP253)&gt;=--('Data Sheet'!$A$19)), (--(INT('Data Sheet'!$A$19) &amp; "." &amp; BP253)&lt;=--('Data Sheet'!$B$19))),
            --(INT('Data Sheet'!$A$19) &amp; "." &amp; BP253),
            --(INT('Data Sheet'!$B$19) &amp; "." &amp; BP253)
        )
    ),
    IF(BN253&lt;&gt;"",
        IF(INT('Data Sheet'!$A$19)=INT('Data Sheet'!$B$19),
            --(INT('Data Sheet'!$A$19) &amp; "." &amp; RIGHT(BN253,3)),
            IF(AND((--(INT('Data Sheet'!$A$19) &amp; "." &amp; RIGHT(BN253,3))&gt;=--('Data Sheet'!$A$19)), (--(INT('Data Sheet'!$A$19) &amp; "." &amp; RIGHT(BN253,3))&lt;=--('Data Sheet'!$B$19))),
                --(INT('Data Sheet'!$A$19) &amp; "." &amp; RIGHT(BN253,3)),
                --(INT('Data Sheet'!$B$19) &amp; "." &amp; RIGHT(BN253,3))
            )
        ),
        "OK"
    )
)</f>
        <v>OK</v>
      </c>
      <c r="P253" s="23" t="str">
        <f>IF(BR253&lt;&gt;"",
    IF(INT('Data Sheet'!$A$19)=INT('Data Sheet'!$B$15),
        --(INT('Data Sheet'!$A$15) &amp; "." &amp; BR253),
        IF(AND((--(INT('Data Sheet'!$A$15) &amp; "." &amp; BR253)&gt;=--('Data Sheet'!$A$15)), (--(INT('Data Sheet'!$A$15) &amp; "." &amp; BR253)&lt;=--('Data Sheet'!$B$15))),
            --(INT('Data Sheet'!$A$15) &amp; "." &amp; BR253),
            --(INT('Data Sheet'!$B$15) &amp; "." &amp; BR253)
        )
    ),
    IF(BQ253&lt;&gt;"",
        IF(INT('Data Sheet'!$A$15)=INT('Data Sheet'!$B$15),
            --(INT('Data Sheet'!$A$15) &amp; "." &amp; LEFT(BQ253,3)),
            IF(AND((--(INT('Data Sheet'!$A$15) &amp; "." &amp; LEFT(BQ253,3))&gt;=--('Data Sheet'!$A$15)), (--(INT('Data Sheet'!$A$15) &amp; "." &amp; LEFT(BQ253,3))&lt;=--('Data Sheet'!$B$15))),
                --(INT('Data Sheet'!$A$15) &amp; "." &amp; LEFT(BQ253,3)),
                --(INT('Data Sheet'!$B$15) &amp; "." &amp; LEFT(BQ253,3))
            )
        ),
        "OK"
    )
)</f>
        <v>OK</v>
      </c>
      <c r="Q253" s="23" t="str">
        <f>IF(BS253&lt;&gt;"",
    IF(INT('Data Sheet'!$A$19)=INT('Data Sheet'!$B$15),
        --(INT('Data Sheet'!$A$15) &amp; "." &amp; BS253),
        IF(AND((--(INT('Data Sheet'!$A$15) &amp; "." &amp; BS253)&gt;=--('Data Sheet'!$A$15)), (--(INT('Data Sheet'!$A$15) &amp; "." &amp; BS253)&lt;=--('Data Sheet'!$B$15))),
            --(INT('Data Sheet'!$A$15) &amp; "." &amp; BS253),
            --(INT('Data Sheet'!$B$15) &amp; "." &amp; BS253)
        )
    ),
    IF(BQ253&lt;&gt;"",
        IF(INT('Data Sheet'!$A$15)=INT('Data Sheet'!$B$15),
            --(INT('Data Sheet'!$A$15) &amp; "." &amp; RIGHT(BQ253,3)),
            IF(AND((--(INT('Data Sheet'!$A$15) &amp; "." &amp; RIGHT(BQ253,3))&gt;=--('Data Sheet'!$A$15)), (--(INT('Data Sheet'!$A$15) &amp; "." &amp; RIGHT(BQ253,3))&lt;=--('Data Sheet'!$B$15))),
                --(INT('Data Sheet'!$A$15) &amp; "." &amp; RIGHT(BQ253,3)),
                --(INT('Data Sheet'!$B$15) &amp; "." &amp; RIGHT(BQ253,3))
            )
        ),
        "OK"
    )
)</f>
        <v>OK</v>
      </c>
      <c r="R253" s="20"/>
      <c r="S253" s="20"/>
      <c r="T253" s="20"/>
      <c r="U253" s="20"/>
      <c r="V253" s="20"/>
      <c r="W253" s="20"/>
      <c r="X253" s="20"/>
      <c r="Y253" s="20"/>
      <c r="Z253" s="20"/>
      <c r="AA253" s="55"/>
      <c r="AB253" s="55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1"/>
      <c r="AR253" s="21"/>
      <c r="AS253" s="21"/>
      <c r="AT253" s="21"/>
      <c r="AU253" s="21"/>
      <c r="AV253" s="21"/>
      <c r="AW253" s="22"/>
      <c r="AX253" s="99"/>
      <c r="AY253" s="20"/>
      <c r="AZ253" s="20"/>
      <c r="BA253" s="22"/>
      <c r="BC253" s="80"/>
      <c r="BD253" s="80"/>
      <c r="BE253" s="80"/>
      <c r="BF253" s="80"/>
      <c r="BG253" s="2" t="str">
        <f t="shared" si="21"/>
        <v/>
      </c>
      <c r="BH253" s="78">
        <f t="shared" si="20"/>
        <v>0</v>
      </c>
    </row>
    <row r="254" spans="2:60" x14ac:dyDescent="0.2">
      <c r="B254" s="14">
        <f t="shared" si="25"/>
        <v>246</v>
      </c>
      <c r="C254" s="15" t="str">
        <f>CONCATENATE('Data Sheet'!$B$8,'Data Sheet'!$G$2)</f>
        <v>" HWDP</v>
      </c>
      <c r="D254" s="95" t="str">
        <f t="shared" si="22"/>
        <v/>
      </c>
      <c r="E254" s="15" t="str">
        <f>IF('Sum HWDP'!$D$10="TH-Hill DS-1 Vol 3 CAT 2: Clean and Visual Ends only","N/A","OK")</f>
        <v>OK</v>
      </c>
      <c r="F254" s="15" t="str">
        <f>IF('Sum HWDP'!$D$10="TH-Hill DS-1 Vol 3 CAT 2: Clean and Visual Ends only","N/A","OK")</f>
        <v>OK</v>
      </c>
      <c r="G254" s="17"/>
      <c r="H254" s="17"/>
      <c r="I254" s="17" t="s">
        <v>51</v>
      </c>
      <c r="J254" s="17" t="str">
        <f t="shared" si="23"/>
        <v>OK</v>
      </c>
      <c r="K254" s="17" t="str">
        <f t="shared" si="24"/>
        <v>OK</v>
      </c>
      <c r="L254" s="17" t="str">
        <f>IF('Data Sheet'!$B$9="NC-50","N/A","OK")</f>
        <v>OK</v>
      </c>
      <c r="M254" s="17" t="str">
        <f>IF('Data Sheet'!$B$9="NC-50","N/A","OK")</f>
        <v>OK</v>
      </c>
      <c r="N254" s="23" t="str">
        <f>IF(BO254&lt;&gt;"",
    IF(INT('Data Sheet'!$A$19)=INT('Data Sheet'!$B$19),
        --(INT('Data Sheet'!$A$19) &amp; "." &amp; BO254),
        IF(AND((--(INT('Data Sheet'!$A$19) &amp; "." &amp; BO254)&gt;=--('Data Sheet'!$A$19)), (--(INT('Data Sheet'!$A$19) &amp; "." &amp; BO254)&lt;=--('Data Sheet'!$B$19))),
            --(INT('Data Sheet'!$A$19) &amp; "." &amp; BO254),
            --(INT('Data Sheet'!$B$19) &amp; "." &amp; BO254)
        )
    ),
    IF(BN254&lt;&gt;"",
        IF(INT('Data Sheet'!$A$19)=INT('Data Sheet'!$B$19),
            --(INT('Data Sheet'!$A$19) &amp; "." &amp; LEFT(BN254,3)),
            IF(AND((--(INT('Data Sheet'!$A$19) &amp; "." &amp; LEFT(BN254,3))&gt;=--('Data Sheet'!$A$19)), (--(INT('Data Sheet'!$A$19) &amp; "." &amp; LEFT(BN254,3))&lt;=--('Data Sheet'!$B$19))),
                --(INT('Data Sheet'!$A$19) &amp; "." &amp; LEFT(BN254,3)),
                --(INT('Data Sheet'!$B$19) &amp; "." &amp; LEFT(BN254,3))
            )
        ),
        "OK"
    )
)</f>
        <v>OK</v>
      </c>
      <c r="O254" s="23" t="str">
        <f>IF(BP254&lt;&gt;"",
    IF(INT('Data Sheet'!$A$19)=INT('Data Sheet'!$B$19),
        --(INT('Data Sheet'!$A$19) &amp; "." &amp; BP254),
        IF(AND((--(INT('Data Sheet'!$A$19) &amp; "." &amp; BP254)&gt;=--('Data Sheet'!$A$19)), (--(INT('Data Sheet'!$A$19) &amp; "." &amp; BP254)&lt;=--('Data Sheet'!$B$19))),
            --(INT('Data Sheet'!$A$19) &amp; "." &amp; BP254),
            --(INT('Data Sheet'!$B$19) &amp; "." &amp; BP254)
        )
    ),
    IF(BN254&lt;&gt;"",
        IF(INT('Data Sheet'!$A$19)=INT('Data Sheet'!$B$19),
            --(INT('Data Sheet'!$A$19) &amp; "." &amp; RIGHT(BN254,3)),
            IF(AND((--(INT('Data Sheet'!$A$19) &amp; "." &amp; RIGHT(BN254,3))&gt;=--('Data Sheet'!$A$19)), (--(INT('Data Sheet'!$A$19) &amp; "." &amp; RIGHT(BN254,3))&lt;=--('Data Sheet'!$B$19))),
                --(INT('Data Sheet'!$A$19) &amp; "." &amp; RIGHT(BN254,3)),
                --(INT('Data Sheet'!$B$19) &amp; "." &amp; RIGHT(BN254,3))
            )
        ),
        "OK"
    )
)</f>
        <v>OK</v>
      </c>
      <c r="P254" s="23" t="str">
        <f>IF(BR254&lt;&gt;"",
    IF(INT('Data Sheet'!$A$19)=INT('Data Sheet'!$B$15),
        --(INT('Data Sheet'!$A$15) &amp; "." &amp; BR254),
        IF(AND((--(INT('Data Sheet'!$A$15) &amp; "." &amp; BR254)&gt;=--('Data Sheet'!$A$15)), (--(INT('Data Sheet'!$A$15) &amp; "." &amp; BR254)&lt;=--('Data Sheet'!$B$15))),
            --(INT('Data Sheet'!$A$15) &amp; "." &amp; BR254),
            --(INT('Data Sheet'!$B$15) &amp; "." &amp; BR254)
        )
    ),
    IF(BQ254&lt;&gt;"",
        IF(INT('Data Sheet'!$A$15)=INT('Data Sheet'!$B$15),
            --(INT('Data Sheet'!$A$15) &amp; "." &amp; LEFT(BQ254,3)),
            IF(AND((--(INT('Data Sheet'!$A$15) &amp; "." &amp; LEFT(BQ254,3))&gt;=--('Data Sheet'!$A$15)), (--(INT('Data Sheet'!$A$15) &amp; "." &amp; LEFT(BQ254,3))&lt;=--('Data Sheet'!$B$15))),
                --(INT('Data Sheet'!$A$15) &amp; "." &amp; LEFT(BQ254,3)),
                --(INT('Data Sheet'!$B$15) &amp; "." &amp; LEFT(BQ254,3))
            )
        ),
        "OK"
    )
)</f>
        <v>OK</v>
      </c>
      <c r="Q254" s="23" t="str">
        <f>IF(BS254&lt;&gt;"",
    IF(INT('Data Sheet'!$A$19)=INT('Data Sheet'!$B$15),
        --(INT('Data Sheet'!$A$15) &amp; "." &amp; BS254),
        IF(AND((--(INT('Data Sheet'!$A$15) &amp; "." &amp; BS254)&gt;=--('Data Sheet'!$A$15)), (--(INT('Data Sheet'!$A$15) &amp; "." &amp; BS254)&lt;=--('Data Sheet'!$B$15))),
            --(INT('Data Sheet'!$A$15) &amp; "." &amp; BS254),
            --(INT('Data Sheet'!$B$15) &amp; "." &amp; BS254)
        )
    ),
    IF(BQ254&lt;&gt;"",
        IF(INT('Data Sheet'!$A$15)=INT('Data Sheet'!$B$15),
            --(INT('Data Sheet'!$A$15) &amp; "." &amp; RIGHT(BQ254,3)),
            IF(AND((--(INT('Data Sheet'!$A$15) &amp; "." &amp; RIGHT(BQ254,3))&gt;=--('Data Sheet'!$A$15)), (--(INT('Data Sheet'!$A$15) &amp; "." &amp; RIGHT(BQ254,3))&lt;=--('Data Sheet'!$B$15))),
                --(INT('Data Sheet'!$A$15) &amp; "." &amp; RIGHT(BQ254,3)),
                --(INT('Data Sheet'!$B$15) &amp; "." &amp; RIGHT(BQ254,3))
            )
        ),
        "OK"
    )
)</f>
        <v>OK</v>
      </c>
      <c r="R254" s="20"/>
      <c r="S254" s="20"/>
      <c r="T254" s="20"/>
      <c r="U254" s="20"/>
      <c r="V254" s="20"/>
      <c r="W254" s="20"/>
      <c r="X254" s="20"/>
      <c r="Y254" s="20"/>
      <c r="Z254" s="20"/>
      <c r="AA254" s="55"/>
      <c r="AB254" s="55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1"/>
      <c r="AR254" s="21"/>
      <c r="AS254" s="21"/>
      <c r="AT254" s="21"/>
      <c r="AU254" s="21"/>
      <c r="AV254" s="21"/>
      <c r="AW254" s="22"/>
      <c r="AX254" s="99"/>
      <c r="AY254" s="20"/>
      <c r="AZ254" s="20"/>
      <c r="BA254" s="22"/>
      <c r="BC254" s="80"/>
      <c r="BD254" s="80"/>
      <c r="BE254" s="80"/>
      <c r="BF254" s="80"/>
      <c r="BG254" s="2" t="str">
        <f t="shared" si="21"/>
        <v/>
      </c>
      <c r="BH254" s="78">
        <f t="shared" si="20"/>
        <v>0</v>
      </c>
    </row>
    <row r="255" spans="2:60" x14ac:dyDescent="0.2">
      <c r="B255" s="14">
        <f t="shared" si="25"/>
        <v>247</v>
      </c>
      <c r="C255" s="15" t="str">
        <f>CONCATENATE('Data Sheet'!$B$8,'Data Sheet'!$G$2)</f>
        <v>" HWDP</v>
      </c>
      <c r="D255" s="95" t="str">
        <f t="shared" si="22"/>
        <v/>
      </c>
      <c r="E255" s="15" t="str">
        <f>IF('Sum HWDP'!$D$10="TH-Hill DS-1 Vol 3 CAT 2: Clean and Visual Ends only","N/A","OK")</f>
        <v>OK</v>
      </c>
      <c r="F255" s="15" t="str">
        <f>IF('Sum HWDP'!$D$10="TH-Hill DS-1 Vol 3 CAT 2: Clean and Visual Ends only","N/A","OK")</f>
        <v>OK</v>
      </c>
      <c r="G255" s="17"/>
      <c r="H255" s="17"/>
      <c r="I255" s="17" t="s">
        <v>51</v>
      </c>
      <c r="J255" s="17" t="str">
        <f t="shared" si="23"/>
        <v>OK</v>
      </c>
      <c r="K255" s="17" t="str">
        <f t="shared" si="24"/>
        <v>OK</v>
      </c>
      <c r="L255" s="17" t="str">
        <f>IF('Data Sheet'!$B$9="NC-50","N/A","OK")</f>
        <v>OK</v>
      </c>
      <c r="M255" s="17" t="str">
        <f>IF('Data Sheet'!$B$9="NC-50","N/A","OK")</f>
        <v>OK</v>
      </c>
      <c r="N255" s="23" t="str">
        <f>IF(BO255&lt;&gt;"",
    IF(INT('Data Sheet'!$A$19)=INT('Data Sheet'!$B$19),
        --(INT('Data Sheet'!$A$19) &amp; "." &amp; BO255),
        IF(AND((--(INT('Data Sheet'!$A$19) &amp; "." &amp; BO255)&gt;=--('Data Sheet'!$A$19)), (--(INT('Data Sheet'!$A$19) &amp; "." &amp; BO255)&lt;=--('Data Sheet'!$B$19))),
            --(INT('Data Sheet'!$A$19) &amp; "." &amp; BO255),
            --(INT('Data Sheet'!$B$19) &amp; "." &amp; BO255)
        )
    ),
    IF(BN255&lt;&gt;"",
        IF(INT('Data Sheet'!$A$19)=INT('Data Sheet'!$B$19),
            --(INT('Data Sheet'!$A$19) &amp; "." &amp; LEFT(BN255,3)),
            IF(AND((--(INT('Data Sheet'!$A$19) &amp; "." &amp; LEFT(BN255,3))&gt;=--('Data Sheet'!$A$19)), (--(INT('Data Sheet'!$A$19) &amp; "." &amp; LEFT(BN255,3))&lt;=--('Data Sheet'!$B$19))),
                --(INT('Data Sheet'!$A$19) &amp; "." &amp; LEFT(BN255,3)),
                --(INT('Data Sheet'!$B$19) &amp; "." &amp; LEFT(BN255,3))
            )
        ),
        "OK"
    )
)</f>
        <v>OK</v>
      </c>
      <c r="O255" s="23" t="str">
        <f>IF(BP255&lt;&gt;"",
    IF(INT('Data Sheet'!$A$19)=INT('Data Sheet'!$B$19),
        --(INT('Data Sheet'!$A$19) &amp; "." &amp; BP255),
        IF(AND((--(INT('Data Sheet'!$A$19) &amp; "." &amp; BP255)&gt;=--('Data Sheet'!$A$19)), (--(INT('Data Sheet'!$A$19) &amp; "." &amp; BP255)&lt;=--('Data Sheet'!$B$19))),
            --(INT('Data Sheet'!$A$19) &amp; "." &amp; BP255),
            --(INT('Data Sheet'!$B$19) &amp; "." &amp; BP255)
        )
    ),
    IF(BN255&lt;&gt;"",
        IF(INT('Data Sheet'!$A$19)=INT('Data Sheet'!$B$19),
            --(INT('Data Sheet'!$A$19) &amp; "." &amp; RIGHT(BN255,3)),
            IF(AND((--(INT('Data Sheet'!$A$19) &amp; "." &amp; RIGHT(BN255,3))&gt;=--('Data Sheet'!$A$19)), (--(INT('Data Sheet'!$A$19) &amp; "." &amp; RIGHT(BN255,3))&lt;=--('Data Sheet'!$B$19))),
                --(INT('Data Sheet'!$A$19) &amp; "." &amp; RIGHT(BN255,3)),
                --(INT('Data Sheet'!$B$19) &amp; "." &amp; RIGHT(BN255,3))
            )
        ),
        "OK"
    )
)</f>
        <v>OK</v>
      </c>
      <c r="P255" s="23" t="str">
        <f>IF(BR255&lt;&gt;"",
    IF(INT('Data Sheet'!$A$19)=INT('Data Sheet'!$B$15),
        --(INT('Data Sheet'!$A$15) &amp; "." &amp; BR255),
        IF(AND((--(INT('Data Sheet'!$A$15) &amp; "." &amp; BR255)&gt;=--('Data Sheet'!$A$15)), (--(INT('Data Sheet'!$A$15) &amp; "." &amp; BR255)&lt;=--('Data Sheet'!$B$15))),
            --(INT('Data Sheet'!$A$15) &amp; "." &amp; BR255),
            --(INT('Data Sheet'!$B$15) &amp; "." &amp; BR255)
        )
    ),
    IF(BQ255&lt;&gt;"",
        IF(INT('Data Sheet'!$A$15)=INT('Data Sheet'!$B$15),
            --(INT('Data Sheet'!$A$15) &amp; "." &amp; LEFT(BQ255,3)),
            IF(AND((--(INT('Data Sheet'!$A$15) &amp; "." &amp; LEFT(BQ255,3))&gt;=--('Data Sheet'!$A$15)), (--(INT('Data Sheet'!$A$15) &amp; "." &amp; LEFT(BQ255,3))&lt;=--('Data Sheet'!$B$15))),
                --(INT('Data Sheet'!$A$15) &amp; "." &amp; LEFT(BQ255,3)),
                --(INT('Data Sheet'!$B$15) &amp; "." &amp; LEFT(BQ255,3))
            )
        ),
        "OK"
    )
)</f>
        <v>OK</v>
      </c>
      <c r="Q255" s="23" t="str">
        <f>IF(BS255&lt;&gt;"",
    IF(INT('Data Sheet'!$A$19)=INT('Data Sheet'!$B$15),
        --(INT('Data Sheet'!$A$15) &amp; "." &amp; BS255),
        IF(AND((--(INT('Data Sheet'!$A$15) &amp; "." &amp; BS255)&gt;=--('Data Sheet'!$A$15)), (--(INT('Data Sheet'!$A$15) &amp; "." &amp; BS255)&lt;=--('Data Sheet'!$B$15))),
            --(INT('Data Sheet'!$A$15) &amp; "." &amp; BS255),
            --(INT('Data Sheet'!$B$15) &amp; "." &amp; BS255)
        )
    ),
    IF(BQ255&lt;&gt;"",
        IF(INT('Data Sheet'!$A$15)=INT('Data Sheet'!$B$15),
            --(INT('Data Sheet'!$A$15) &amp; "." &amp; RIGHT(BQ255,3)),
            IF(AND((--(INT('Data Sheet'!$A$15) &amp; "." &amp; RIGHT(BQ255,3))&gt;=--('Data Sheet'!$A$15)), (--(INT('Data Sheet'!$A$15) &amp; "." &amp; RIGHT(BQ255,3))&lt;=--('Data Sheet'!$B$15))),
                --(INT('Data Sheet'!$A$15) &amp; "." &amp; RIGHT(BQ255,3)),
                --(INT('Data Sheet'!$B$15) &amp; "." &amp; RIGHT(BQ255,3))
            )
        ),
        "OK"
    )
)</f>
        <v>OK</v>
      </c>
      <c r="R255" s="20"/>
      <c r="S255" s="20"/>
      <c r="T255" s="20"/>
      <c r="U255" s="20"/>
      <c r="V255" s="20"/>
      <c r="W255" s="20"/>
      <c r="X255" s="20"/>
      <c r="Y255" s="20"/>
      <c r="Z255" s="20"/>
      <c r="AA255" s="55"/>
      <c r="AB255" s="55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1"/>
      <c r="AR255" s="21"/>
      <c r="AS255" s="21"/>
      <c r="AT255" s="21"/>
      <c r="AU255" s="21"/>
      <c r="AV255" s="21"/>
      <c r="AW255" s="22"/>
      <c r="AX255" s="99"/>
      <c r="AY255" s="20"/>
      <c r="AZ255" s="20"/>
      <c r="BA255" s="22"/>
      <c r="BC255" s="80"/>
      <c r="BD255" s="80"/>
      <c r="BE255" s="80"/>
      <c r="BF255" s="80"/>
      <c r="BG255" s="2" t="str">
        <f t="shared" si="21"/>
        <v/>
      </c>
      <c r="BH255" s="78">
        <f t="shared" si="20"/>
        <v>0</v>
      </c>
    </row>
    <row r="256" spans="2:60" x14ac:dyDescent="0.2">
      <c r="B256" s="14">
        <f t="shared" si="25"/>
        <v>248</v>
      </c>
      <c r="C256" s="15" t="str">
        <f>CONCATENATE('Data Sheet'!$B$8,'Data Sheet'!$G$2)</f>
        <v>" HWDP</v>
      </c>
      <c r="D256" s="95" t="str">
        <f t="shared" si="22"/>
        <v/>
      </c>
      <c r="E256" s="15" t="str">
        <f>IF('Sum HWDP'!$D$10="TH-Hill DS-1 Vol 3 CAT 2: Clean and Visual Ends only","N/A","OK")</f>
        <v>OK</v>
      </c>
      <c r="F256" s="15" t="str">
        <f>IF('Sum HWDP'!$D$10="TH-Hill DS-1 Vol 3 CAT 2: Clean and Visual Ends only","N/A","OK")</f>
        <v>OK</v>
      </c>
      <c r="G256" s="17"/>
      <c r="H256" s="17"/>
      <c r="I256" s="17" t="s">
        <v>51</v>
      </c>
      <c r="J256" s="17" t="str">
        <f t="shared" si="23"/>
        <v>OK</v>
      </c>
      <c r="K256" s="17" t="str">
        <f t="shared" si="24"/>
        <v>OK</v>
      </c>
      <c r="L256" s="17" t="str">
        <f>IF('Data Sheet'!$B$9="NC-50","N/A","OK")</f>
        <v>OK</v>
      </c>
      <c r="M256" s="17" t="str">
        <f>IF('Data Sheet'!$B$9="NC-50","N/A","OK")</f>
        <v>OK</v>
      </c>
      <c r="N256" s="23" t="str">
        <f>IF(BO256&lt;&gt;"",
    IF(INT('Data Sheet'!$A$19)=INT('Data Sheet'!$B$19),
        --(INT('Data Sheet'!$A$19) &amp; "." &amp; BO256),
        IF(AND((--(INT('Data Sheet'!$A$19) &amp; "." &amp; BO256)&gt;=--('Data Sheet'!$A$19)), (--(INT('Data Sheet'!$A$19) &amp; "." &amp; BO256)&lt;=--('Data Sheet'!$B$19))),
            --(INT('Data Sheet'!$A$19) &amp; "." &amp; BO256),
            --(INT('Data Sheet'!$B$19) &amp; "." &amp; BO256)
        )
    ),
    IF(BN256&lt;&gt;"",
        IF(INT('Data Sheet'!$A$19)=INT('Data Sheet'!$B$19),
            --(INT('Data Sheet'!$A$19) &amp; "." &amp; LEFT(BN256,3)),
            IF(AND((--(INT('Data Sheet'!$A$19) &amp; "." &amp; LEFT(BN256,3))&gt;=--('Data Sheet'!$A$19)), (--(INT('Data Sheet'!$A$19) &amp; "." &amp; LEFT(BN256,3))&lt;=--('Data Sheet'!$B$19))),
                --(INT('Data Sheet'!$A$19) &amp; "." &amp; LEFT(BN256,3)),
                --(INT('Data Sheet'!$B$19) &amp; "." &amp; LEFT(BN256,3))
            )
        ),
        "OK"
    )
)</f>
        <v>OK</v>
      </c>
      <c r="O256" s="23" t="str">
        <f>IF(BP256&lt;&gt;"",
    IF(INT('Data Sheet'!$A$19)=INT('Data Sheet'!$B$19),
        --(INT('Data Sheet'!$A$19) &amp; "." &amp; BP256),
        IF(AND((--(INT('Data Sheet'!$A$19) &amp; "." &amp; BP256)&gt;=--('Data Sheet'!$A$19)), (--(INT('Data Sheet'!$A$19) &amp; "." &amp; BP256)&lt;=--('Data Sheet'!$B$19))),
            --(INT('Data Sheet'!$A$19) &amp; "." &amp; BP256),
            --(INT('Data Sheet'!$B$19) &amp; "." &amp; BP256)
        )
    ),
    IF(BN256&lt;&gt;"",
        IF(INT('Data Sheet'!$A$19)=INT('Data Sheet'!$B$19),
            --(INT('Data Sheet'!$A$19) &amp; "." &amp; RIGHT(BN256,3)),
            IF(AND((--(INT('Data Sheet'!$A$19) &amp; "." &amp; RIGHT(BN256,3))&gt;=--('Data Sheet'!$A$19)), (--(INT('Data Sheet'!$A$19) &amp; "." &amp; RIGHT(BN256,3))&lt;=--('Data Sheet'!$B$19))),
                --(INT('Data Sheet'!$A$19) &amp; "." &amp; RIGHT(BN256,3)),
                --(INT('Data Sheet'!$B$19) &amp; "." &amp; RIGHT(BN256,3))
            )
        ),
        "OK"
    )
)</f>
        <v>OK</v>
      </c>
      <c r="P256" s="23" t="str">
        <f>IF(BR256&lt;&gt;"",
    IF(INT('Data Sheet'!$A$19)=INT('Data Sheet'!$B$15),
        --(INT('Data Sheet'!$A$15) &amp; "." &amp; BR256),
        IF(AND((--(INT('Data Sheet'!$A$15) &amp; "." &amp; BR256)&gt;=--('Data Sheet'!$A$15)), (--(INT('Data Sheet'!$A$15) &amp; "." &amp; BR256)&lt;=--('Data Sheet'!$B$15))),
            --(INT('Data Sheet'!$A$15) &amp; "." &amp; BR256),
            --(INT('Data Sheet'!$B$15) &amp; "." &amp; BR256)
        )
    ),
    IF(BQ256&lt;&gt;"",
        IF(INT('Data Sheet'!$A$15)=INT('Data Sheet'!$B$15),
            --(INT('Data Sheet'!$A$15) &amp; "." &amp; LEFT(BQ256,3)),
            IF(AND((--(INT('Data Sheet'!$A$15) &amp; "." &amp; LEFT(BQ256,3))&gt;=--('Data Sheet'!$A$15)), (--(INT('Data Sheet'!$A$15) &amp; "." &amp; LEFT(BQ256,3))&lt;=--('Data Sheet'!$B$15))),
                --(INT('Data Sheet'!$A$15) &amp; "." &amp; LEFT(BQ256,3)),
                --(INT('Data Sheet'!$B$15) &amp; "." &amp; LEFT(BQ256,3))
            )
        ),
        "OK"
    )
)</f>
        <v>OK</v>
      </c>
      <c r="Q256" s="23" t="str">
        <f>IF(BS256&lt;&gt;"",
    IF(INT('Data Sheet'!$A$19)=INT('Data Sheet'!$B$15),
        --(INT('Data Sheet'!$A$15) &amp; "." &amp; BS256),
        IF(AND((--(INT('Data Sheet'!$A$15) &amp; "." &amp; BS256)&gt;=--('Data Sheet'!$A$15)), (--(INT('Data Sheet'!$A$15) &amp; "." &amp; BS256)&lt;=--('Data Sheet'!$B$15))),
            --(INT('Data Sheet'!$A$15) &amp; "." &amp; BS256),
            --(INT('Data Sheet'!$B$15) &amp; "." &amp; BS256)
        )
    ),
    IF(BQ256&lt;&gt;"",
        IF(INT('Data Sheet'!$A$15)=INT('Data Sheet'!$B$15),
            --(INT('Data Sheet'!$A$15) &amp; "." &amp; RIGHT(BQ256,3)),
            IF(AND((--(INT('Data Sheet'!$A$15) &amp; "." &amp; RIGHT(BQ256,3))&gt;=--('Data Sheet'!$A$15)), (--(INT('Data Sheet'!$A$15) &amp; "." &amp; RIGHT(BQ256,3))&lt;=--('Data Sheet'!$B$15))),
                --(INT('Data Sheet'!$A$15) &amp; "." &amp; RIGHT(BQ256,3)),
                --(INT('Data Sheet'!$B$15) &amp; "." &amp; RIGHT(BQ256,3))
            )
        ),
        "OK"
    )
)</f>
        <v>OK</v>
      </c>
      <c r="R256" s="20"/>
      <c r="S256" s="20"/>
      <c r="T256" s="20"/>
      <c r="U256" s="20"/>
      <c r="V256" s="20"/>
      <c r="W256" s="20"/>
      <c r="X256" s="20"/>
      <c r="Y256" s="20"/>
      <c r="Z256" s="20"/>
      <c r="AA256" s="55"/>
      <c r="AB256" s="55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1"/>
      <c r="AR256" s="21"/>
      <c r="AS256" s="21"/>
      <c r="AT256" s="21"/>
      <c r="AU256" s="21"/>
      <c r="AV256" s="21"/>
      <c r="AW256" s="22"/>
      <c r="AX256" s="99"/>
      <c r="AY256" s="20"/>
      <c r="AZ256" s="20"/>
      <c r="BA256" s="22"/>
      <c r="BC256" s="80"/>
      <c r="BD256" s="80"/>
      <c r="BE256" s="80"/>
      <c r="BF256" s="80"/>
      <c r="BG256" s="2" t="str">
        <f t="shared" si="21"/>
        <v/>
      </c>
      <c r="BH256" s="78">
        <f t="shared" si="20"/>
        <v>0</v>
      </c>
    </row>
    <row r="257" spans="2:60" x14ac:dyDescent="0.2">
      <c r="B257" s="14">
        <f t="shared" si="25"/>
        <v>249</v>
      </c>
      <c r="C257" s="15" t="str">
        <f>CONCATENATE('Data Sheet'!$B$8,'Data Sheet'!$G$2)</f>
        <v>" HWDP</v>
      </c>
      <c r="D257" s="95" t="str">
        <f t="shared" si="22"/>
        <v/>
      </c>
      <c r="E257" s="15" t="str">
        <f>IF('Sum HWDP'!$D$10="TH-Hill DS-1 Vol 3 CAT 2: Clean and Visual Ends only","N/A","OK")</f>
        <v>OK</v>
      </c>
      <c r="F257" s="15" t="str">
        <f>IF('Sum HWDP'!$D$10="TH-Hill DS-1 Vol 3 CAT 2: Clean and Visual Ends only","N/A","OK")</f>
        <v>OK</v>
      </c>
      <c r="G257" s="17"/>
      <c r="H257" s="17"/>
      <c r="I257" s="17" t="s">
        <v>51</v>
      </c>
      <c r="J257" s="17" t="str">
        <f t="shared" si="23"/>
        <v>OK</v>
      </c>
      <c r="K257" s="17" t="str">
        <f t="shared" si="24"/>
        <v>OK</v>
      </c>
      <c r="L257" s="17" t="str">
        <f>IF('Data Sheet'!$B$9="NC-50","N/A","OK")</f>
        <v>OK</v>
      </c>
      <c r="M257" s="17" t="str">
        <f>IF('Data Sheet'!$B$9="NC-50","N/A","OK")</f>
        <v>OK</v>
      </c>
      <c r="N257" s="23" t="str">
        <f>IF(BO257&lt;&gt;"",
    IF(INT('Data Sheet'!$A$19)=INT('Data Sheet'!$B$19),
        --(INT('Data Sheet'!$A$19) &amp; "." &amp; BO257),
        IF(AND((--(INT('Data Sheet'!$A$19) &amp; "." &amp; BO257)&gt;=--('Data Sheet'!$A$19)), (--(INT('Data Sheet'!$A$19) &amp; "." &amp; BO257)&lt;=--('Data Sheet'!$B$19))),
            --(INT('Data Sheet'!$A$19) &amp; "." &amp; BO257),
            --(INT('Data Sheet'!$B$19) &amp; "." &amp; BO257)
        )
    ),
    IF(BN257&lt;&gt;"",
        IF(INT('Data Sheet'!$A$19)=INT('Data Sheet'!$B$19),
            --(INT('Data Sheet'!$A$19) &amp; "." &amp; LEFT(BN257,3)),
            IF(AND((--(INT('Data Sheet'!$A$19) &amp; "." &amp; LEFT(BN257,3))&gt;=--('Data Sheet'!$A$19)), (--(INT('Data Sheet'!$A$19) &amp; "." &amp; LEFT(BN257,3))&lt;=--('Data Sheet'!$B$19))),
                --(INT('Data Sheet'!$A$19) &amp; "." &amp; LEFT(BN257,3)),
                --(INT('Data Sheet'!$B$19) &amp; "." &amp; LEFT(BN257,3))
            )
        ),
        "OK"
    )
)</f>
        <v>OK</v>
      </c>
      <c r="O257" s="23" t="str">
        <f>IF(BP257&lt;&gt;"",
    IF(INT('Data Sheet'!$A$19)=INT('Data Sheet'!$B$19),
        --(INT('Data Sheet'!$A$19) &amp; "." &amp; BP257),
        IF(AND((--(INT('Data Sheet'!$A$19) &amp; "." &amp; BP257)&gt;=--('Data Sheet'!$A$19)), (--(INT('Data Sheet'!$A$19) &amp; "." &amp; BP257)&lt;=--('Data Sheet'!$B$19))),
            --(INT('Data Sheet'!$A$19) &amp; "." &amp; BP257),
            --(INT('Data Sheet'!$B$19) &amp; "." &amp; BP257)
        )
    ),
    IF(BN257&lt;&gt;"",
        IF(INT('Data Sheet'!$A$19)=INT('Data Sheet'!$B$19),
            --(INT('Data Sheet'!$A$19) &amp; "." &amp; RIGHT(BN257,3)),
            IF(AND((--(INT('Data Sheet'!$A$19) &amp; "." &amp; RIGHT(BN257,3))&gt;=--('Data Sheet'!$A$19)), (--(INT('Data Sheet'!$A$19) &amp; "." &amp; RIGHT(BN257,3))&lt;=--('Data Sheet'!$B$19))),
                --(INT('Data Sheet'!$A$19) &amp; "." &amp; RIGHT(BN257,3)),
                --(INT('Data Sheet'!$B$19) &amp; "." &amp; RIGHT(BN257,3))
            )
        ),
        "OK"
    )
)</f>
        <v>OK</v>
      </c>
      <c r="P257" s="23" t="str">
        <f>IF(BR257&lt;&gt;"",
    IF(INT('Data Sheet'!$A$19)=INT('Data Sheet'!$B$15),
        --(INT('Data Sheet'!$A$15) &amp; "." &amp; BR257),
        IF(AND((--(INT('Data Sheet'!$A$15) &amp; "." &amp; BR257)&gt;=--('Data Sheet'!$A$15)), (--(INT('Data Sheet'!$A$15) &amp; "." &amp; BR257)&lt;=--('Data Sheet'!$B$15))),
            --(INT('Data Sheet'!$A$15) &amp; "." &amp; BR257),
            --(INT('Data Sheet'!$B$15) &amp; "." &amp; BR257)
        )
    ),
    IF(BQ257&lt;&gt;"",
        IF(INT('Data Sheet'!$A$15)=INT('Data Sheet'!$B$15),
            --(INT('Data Sheet'!$A$15) &amp; "." &amp; LEFT(BQ257,3)),
            IF(AND((--(INT('Data Sheet'!$A$15) &amp; "." &amp; LEFT(BQ257,3))&gt;=--('Data Sheet'!$A$15)), (--(INT('Data Sheet'!$A$15) &amp; "." &amp; LEFT(BQ257,3))&lt;=--('Data Sheet'!$B$15))),
                --(INT('Data Sheet'!$A$15) &amp; "." &amp; LEFT(BQ257,3)),
                --(INT('Data Sheet'!$B$15) &amp; "." &amp; LEFT(BQ257,3))
            )
        ),
        "OK"
    )
)</f>
        <v>OK</v>
      </c>
      <c r="Q257" s="23" t="str">
        <f>IF(BS257&lt;&gt;"",
    IF(INT('Data Sheet'!$A$19)=INT('Data Sheet'!$B$15),
        --(INT('Data Sheet'!$A$15) &amp; "." &amp; BS257),
        IF(AND((--(INT('Data Sheet'!$A$15) &amp; "." &amp; BS257)&gt;=--('Data Sheet'!$A$15)), (--(INT('Data Sheet'!$A$15) &amp; "." &amp; BS257)&lt;=--('Data Sheet'!$B$15))),
            --(INT('Data Sheet'!$A$15) &amp; "." &amp; BS257),
            --(INT('Data Sheet'!$B$15) &amp; "." &amp; BS257)
        )
    ),
    IF(BQ257&lt;&gt;"",
        IF(INT('Data Sheet'!$A$15)=INT('Data Sheet'!$B$15),
            --(INT('Data Sheet'!$A$15) &amp; "." &amp; RIGHT(BQ257,3)),
            IF(AND((--(INT('Data Sheet'!$A$15) &amp; "." &amp; RIGHT(BQ257,3))&gt;=--('Data Sheet'!$A$15)), (--(INT('Data Sheet'!$A$15) &amp; "." &amp; RIGHT(BQ257,3))&lt;=--('Data Sheet'!$B$15))),
                --(INT('Data Sheet'!$A$15) &amp; "." &amp; RIGHT(BQ257,3)),
                --(INT('Data Sheet'!$B$15) &amp; "." &amp; RIGHT(BQ257,3))
            )
        ),
        "OK"
    )
)</f>
        <v>OK</v>
      </c>
      <c r="R257" s="20"/>
      <c r="S257" s="20"/>
      <c r="T257" s="20"/>
      <c r="U257" s="20"/>
      <c r="V257" s="20"/>
      <c r="W257" s="20"/>
      <c r="X257" s="20"/>
      <c r="Y257" s="20"/>
      <c r="Z257" s="20"/>
      <c r="AA257" s="55"/>
      <c r="AB257" s="55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1"/>
      <c r="AR257" s="21"/>
      <c r="AS257" s="21"/>
      <c r="AT257" s="21"/>
      <c r="AU257" s="21"/>
      <c r="AV257" s="21"/>
      <c r="AW257" s="22"/>
      <c r="AX257" s="99"/>
      <c r="AY257" s="20"/>
      <c r="AZ257" s="20"/>
      <c r="BA257" s="22"/>
      <c r="BC257" s="80"/>
      <c r="BD257" s="80"/>
      <c r="BE257" s="80"/>
      <c r="BF257" s="80"/>
      <c r="BG257" s="2" t="str">
        <f t="shared" si="21"/>
        <v/>
      </c>
      <c r="BH257" s="78">
        <f t="shared" si="20"/>
        <v>0</v>
      </c>
    </row>
    <row r="258" spans="2:60" x14ac:dyDescent="0.2">
      <c r="B258" s="14">
        <f t="shared" si="25"/>
        <v>250</v>
      </c>
      <c r="C258" s="15" t="str">
        <f>CONCATENATE('Data Sheet'!$B$8,'Data Sheet'!$G$2)</f>
        <v>" HWDP</v>
      </c>
      <c r="D258" s="95" t="str">
        <f t="shared" si="22"/>
        <v/>
      </c>
      <c r="E258" s="15" t="str">
        <f>IF('Sum HWDP'!$D$10="TH-Hill DS-1 Vol 3 CAT 2: Clean and Visual Ends only","N/A","OK")</f>
        <v>OK</v>
      </c>
      <c r="F258" s="15" t="str">
        <f>IF('Sum HWDP'!$D$10="TH-Hill DS-1 Vol 3 CAT 2: Clean and Visual Ends only","N/A","OK")</f>
        <v>OK</v>
      </c>
      <c r="G258" s="17"/>
      <c r="H258" s="17"/>
      <c r="I258" s="17" t="s">
        <v>51</v>
      </c>
      <c r="J258" s="17" t="str">
        <f t="shared" si="23"/>
        <v>OK</v>
      </c>
      <c r="K258" s="17" t="str">
        <f t="shared" si="24"/>
        <v>OK</v>
      </c>
      <c r="L258" s="17" t="str">
        <f>IF('Data Sheet'!$B$9="NC-50","N/A","OK")</f>
        <v>OK</v>
      </c>
      <c r="M258" s="17" t="str">
        <f>IF('Data Sheet'!$B$9="NC-50","N/A","OK")</f>
        <v>OK</v>
      </c>
      <c r="N258" s="23" t="str">
        <f>IF(BO258&lt;&gt;"",
    IF(INT('Data Sheet'!$A$19)=INT('Data Sheet'!$B$19),
        --(INT('Data Sheet'!$A$19) &amp; "." &amp; BO258),
        IF(AND((--(INT('Data Sheet'!$A$19) &amp; "." &amp; BO258)&gt;=--('Data Sheet'!$A$19)), (--(INT('Data Sheet'!$A$19) &amp; "." &amp; BO258)&lt;=--('Data Sheet'!$B$19))),
            --(INT('Data Sheet'!$A$19) &amp; "." &amp; BO258),
            --(INT('Data Sheet'!$B$19) &amp; "." &amp; BO258)
        )
    ),
    IF(BN258&lt;&gt;"",
        IF(INT('Data Sheet'!$A$19)=INT('Data Sheet'!$B$19),
            --(INT('Data Sheet'!$A$19) &amp; "." &amp; LEFT(BN258,3)),
            IF(AND((--(INT('Data Sheet'!$A$19) &amp; "." &amp; LEFT(BN258,3))&gt;=--('Data Sheet'!$A$19)), (--(INT('Data Sheet'!$A$19) &amp; "." &amp; LEFT(BN258,3))&lt;=--('Data Sheet'!$B$19))),
                --(INT('Data Sheet'!$A$19) &amp; "." &amp; LEFT(BN258,3)),
                --(INT('Data Sheet'!$B$19) &amp; "." &amp; LEFT(BN258,3))
            )
        ),
        "OK"
    )
)</f>
        <v>OK</v>
      </c>
      <c r="O258" s="23" t="str">
        <f>IF(BP258&lt;&gt;"",
    IF(INT('Data Sheet'!$A$19)=INT('Data Sheet'!$B$19),
        --(INT('Data Sheet'!$A$19) &amp; "." &amp; BP258),
        IF(AND((--(INT('Data Sheet'!$A$19) &amp; "." &amp; BP258)&gt;=--('Data Sheet'!$A$19)), (--(INT('Data Sheet'!$A$19) &amp; "." &amp; BP258)&lt;=--('Data Sheet'!$B$19))),
            --(INT('Data Sheet'!$A$19) &amp; "." &amp; BP258),
            --(INT('Data Sheet'!$B$19) &amp; "." &amp; BP258)
        )
    ),
    IF(BN258&lt;&gt;"",
        IF(INT('Data Sheet'!$A$19)=INT('Data Sheet'!$B$19),
            --(INT('Data Sheet'!$A$19) &amp; "." &amp; RIGHT(BN258,3)),
            IF(AND((--(INT('Data Sheet'!$A$19) &amp; "." &amp; RIGHT(BN258,3))&gt;=--('Data Sheet'!$A$19)), (--(INT('Data Sheet'!$A$19) &amp; "." &amp; RIGHT(BN258,3))&lt;=--('Data Sheet'!$B$19))),
                --(INT('Data Sheet'!$A$19) &amp; "." &amp; RIGHT(BN258,3)),
                --(INT('Data Sheet'!$B$19) &amp; "." &amp; RIGHT(BN258,3))
            )
        ),
        "OK"
    )
)</f>
        <v>OK</v>
      </c>
      <c r="P258" s="23" t="str">
        <f>IF(BR258&lt;&gt;"",
    IF(INT('Data Sheet'!$A$19)=INT('Data Sheet'!$B$15),
        --(INT('Data Sheet'!$A$15) &amp; "." &amp; BR258),
        IF(AND((--(INT('Data Sheet'!$A$15) &amp; "." &amp; BR258)&gt;=--('Data Sheet'!$A$15)), (--(INT('Data Sheet'!$A$15) &amp; "." &amp; BR258)&lt;=--('Data Sheet'!$B$15))),
            --(INT('Data Sheet'!$A$15) &amp; "." &amp; BR258),
            --(INT('Data Sheet'!$B$15) &amp; "." &amp; BR258)
        )
    ),
    IF(BQ258&lt;&gt;"",
        IF(INT('Data Sheet'!$A$15)=INT('Data Sheet'!$B$15),
            --(INT('Data Sheet'!$A$15) &amp; "." &amp; LEFT(BQ258,3)),
            IF(AND((--(INT('Data Sheet'!$A$15) &amp; "." &amp; LEFT(BQ258,3))&gt;=--('Data Sheet'!$A$15)), (--(INT('Data Sheet'!$A$15) &amp; "." &amp; LEFT(BQ258,3))&lt;=--('Data Sheet'!$B$15))),
                --(INT('Data Sheet'!$A$15) &amp; "." &amp; LEFT(BQ258,3)),
                --(INT('Data Sheet'!$B$15) &amp; "." &amp; LEFT(BQ258,3))
            )
        ),
        "OK"
    )
)</f>
        <v>OK</v>
      </c>
      <c r="Q258" s="23" t="str">
        <f>IF(BS258&lt;&gt;"",
    IF(INT('Data Sheet'!$A$19)=INT('Data Sheet'!$B$15),
        --(INT('Data Sheet'!$A$15) &amp; "." &amp; BS258),
        IF(AND((--(INT('Data Sheet'!$A$15) &amp; "." &amp; BS258)&gt;=--('Data Sheet'!$A$15)), (--(INT('Data Sheet'!$A$15) &amp; "." &amp; BS258)&lt;=--('Data Sheet'!$B$15))),
            --(INT('Data Sheet'!$A$15) &amp; "." &amp; BS258),
            --(INT('Data Sheet'!$B$15) &amp; "." &amp; BS258)
        )
    ),
    IF(BQ258&lt;&gt;"",
        IF(INT('Data Sheet'!$A$15)=INT('Data Sheet'!$B$15),
            --(INT('Data Sheet'!$A$15) &amp; "." &amp; RIGHT(BQ258,3)),
            IF(AND((--(INT('Data Sheet'!$A$15) &amp; "." &amp; RIGHT(BQ258,3))&gt;=--('Data Sheet'!$A$15)), (--(INT('Data Sheet'!$A$15) &amp; "." &amp; RIGHT(BQ258,3))&lt;=--('Data Sheet'!$B$15))),
                --(INT('Data Sheet'!$A$15) &amp; "." &amp; RIGHT(BQ258,3)),
                --(INT('Data Sheet'!$B$15) &amp; "." &amp; RIGHT(BQ258,3))
            )
        ),
        "OK"
    )
)</f>
        <v>OK</v>
      </c>
      <c r="R258" s="20"/>
      <c r="S258" s="20"/>
      <c r="T258" s="20"/>
      <c r="U258" s="20"/>
      <c r="V258" s="20"/>
      <c r="W258" s="20"/>
      <c r="X258" s="20"/>
      <c r="Y258" s="20"/>
      <c r="Z258" s="20"/>
      <c r="AA258" s="55"/>
      <c r="AB258" s="55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1"/>
      <c r="AR258" s="21"/>
      <c r="AS258" s="21"/>
      <c r="AT258" s="21"/>
      <c r="AU258" s="21"/>
      <c r="AV258" s="21"/>
      <c r="AW258" s="22"/>
      <c r="AX258" s="99"/>
      <c r="AY258" s="20"/>
      <c r="AZ258" s="20"/>
      <c r="BA258" s="22"/>
      <c r="BC258" s="80"/>
      <c r="BD258" s="80"/>
      <c r="BE258" s="80"/>
      <c r="BF258" s="80"/>
      <c r="BG258" s="2" t="str">
        <f t="shared" si="21"/>
        <v/>
      </c>
      <c r="BH258" s="78">
        <f t="shared" si="20"/>
        <v>0</v>
      </c>
    </row>
    <row r="259" spans="2:60" x14ac:dyDescent="0.2">
      <c r="B259" s="14">
        <f t="shared" si="25"/>
        <v>251</v>
      </c>
      <c r="C259" s="15" t="str">
        <f>CONCATENATE('Data Sheet'!$B$8,'Data Sheet'!$G$2)</f>
        <v>" HWDP</v>
      </c>
      <c r="D259" s="95" t="str">
        <f t="shared" si="22"/>
        <v/>
      </c>
      <c r="E259" s="15" t="str">
        <f>IF('Sum HWDP'!$D$10="TH-Hill DS-1 Vol 3 CAT 2: Clean and Visual Ends only","N/A","OK")</f>
        <v>OK</v>
      </c>
      <c r="F259" s="15" t="str">
        <f>IF('Sum HWDP'!$D$10="TH-Hill DS-1 Vol 3 CAT 2: Clean and Visual Ends only","N/A","OK")</f>
        <v>OK</v>
      </c>
      <c r="G259" s="17"/>
      <c r="H259" s="17"/>
      <c r="I259" s="17" t="s">
        <v>51</v>
      </c>
      <c r="J259" s="17" t="str">
        <f t="shared" si="23"/>
        <v>OK</v>
      </c>
      <c r="K259" s="17" t="str">
        <f t="shared" si="24"/>
        <v>OK</v>
      </c>
      <c r="L259" s="17" t="str">
        <f>IF('Data Sheet'!$B$9="NC-50","N/A","OK")</f>
        <v>OK</v>
      </c>
      <c r="M259" s="17" t="str">
        <f>IF('Data Sheet'!$B$9="NC-50","N/A","OK")</f>
        <v>OK</v>
      </c>
      <c r="N259" s="23" t="str">
        <f>IF(BO259&lt;&gt;"",
    IF(INT('Data Sheet'!$A$19)=INT('Data Sheet'!$B$19),
        --(INT('Data Sheet'!$A$19) &amp; "." &amp; BO259),
        IF(AND((--(INT('Data Sheet'!$A$19) &amp; "." &amp; BO259)&gt;=--('Data Sheet'!$A$19)), (--(INT('Data Sheet'!$A$19) &amp; "." &amp; BO259)&lt;=--('Data Sheet'!$B$19))),
            --(INT('Data Sheet'!$A$19) &amp; "." &amp; BO259),
            --(INT('Data Sheet'!$B$19) &amp; "." &amp; BO259)
        )
    ),
    IF(BN259&lt;&gt;"",
        IF(INT('Data Sheet'!$A$19)=INT('Data Sheet'!$B$19),
            --(INT('Data Sheet'!$A$19) &amp; "." &amp; LEFT(BN259,3)),
            IF(AND((--(INT('Data Sheet'!$A$19) &amp; "." &amp; LEFT(BN259,3))&gt;=--('Data Sheet'!$A$19)), (--(INT('Data Sheet'!$A$19) &amp; "." &amp; LEFT(BN259,3))&lt;=--('Data Sheet'!$B$19))),
                --(INT('Data Sheet'!$A$19) &amp; "." &amp; LEFT(BN259,3)),
                --(INT('Data Sheet'!$B$19) &amp; "." &amp; LEFT(BN259,3))
            )
        ),
        "OK"
    )
)</f>
        <v>OK</v>
      </c>
      <c r="O259" s="23" t="str">
        <f>IF(BP259&lt;&gt;"",
    IF(INT('Data Sheet'!$A$19)=INT('Data Sheet'!$B$19),
        --(INT('Data Sheet'!$A$19) &amp; "." &amp; BP259),
        IF(AND((--(INT('Data Sheet'!$A$19) &amp; "." &amp; BP259)&gt;=--('Data Sheet'!$A$19)), (--(INT('Data Sheet'!$A$19) &amp; "." &amp; BP259)&lt;=--('Data Sheet'!$B$19))),
            --(INT('Data Sheet'!$A$19) &amp; "." &amp; BP259),
            --(INT('Data Sheet'!$B$19) &amp; "." &amp; BP259)
        )
    ),
    IF(BN259&lt;&gt;"",
        IF(INT('Data Sheet'!$A$19)=INT('Data Sheet'!$B$19),
            --(INT('Data Sheet'!$A$19) &amp; "." &amp; RIGHT(BN259,3)),
            IF(AND((--(INT('Data Sheet'!$A$19) &amp; "." &amp; RIGHT(BN259,3))&gt;=--('Data Sheet'!$A$19)), (--(INT('Data Sheet'!$A$19) &amp; "." &amp; RIGHT(BN259,3))&lt;=--('Data Sheet'!$B$19))),
                --(INT('Data Sheet'!$A$19) &amp; "." &amp; RIGHT(BN259,3)),
                --(INT('Data Sheet'!$B$19) &amp; "." &amp; RIGHT(BN259,3))
            )
        ),
        "OK"
    )
)</f>
        <v>OK</v>
      </c>
      <c r="P259" s="23" t="str">
        <f>IF(BR259&lt;&gt;"",
    IF(INT('Data Sheet'!$A$19)=INT('Data Sheet'!$B$15),
        --(INT('Data Sheet'!$A$15) &amp; "." &amp; BR259),
        IF(AND((--(INT('Data Sheet'!$A$15) &amp; "." &amp; BR259)&gt;=--('Data Sheet'!$A$15)), (--(INT('Data Sheet'!$A$15) &amp; "." &amp; BR259)&lt;=--('Data Sheet'!$B$15))),
            --(INT('Data Sheet'!$A$15) &amp; "." &amp; BR259),
            --(INT('Data Sheet'!$B$15) &amp; "." &amp; BR259)
        )
    ),
    IF(BQ259&lt;&gt;"",
        IF(INT('Data Sheet'!$A$15)=INT('Data Sheet'!$B$15),
            --(INT('Data Sheet'!$A$15) &amp; "." &amp; LEFT(BQ259,3)),
            IF(AND((--(INT('Data Sheet'!$A$15) &amp; "." &amp; LEFT(BQ259,3))&gt;=--('Data Sheet'!$A$15)), (--(INT('Data Sheet'!$A$15) &amp; "." &amp; LEFT(BQ259,3))&lt;=--('Data Sheet'!$B$15))),
                --(INT('Data Sheet'!$A$15) &amp; "." &amp; LEFT(BQ259,3)),
                --(INT('Data Sheet'!$B$15) &amp; "." &amp; LEFT(BQ259,3))
            )
        ),
        "OK"
    )
)</f>
        <v>OK</v>
      </c>
      <c r="Q259" s="23" t="str">
        <f>IF(BS259&lt;&gt;"",
    IF(INT('Data Sheet'!$A$19)=INT('Data Sheet'!$B$15),
        --(INT('Data Sheet'!$A$15) &amp; "." &amp; BS259),
        IF(AND((--(INT('Data Sheet'!$A$15) &amp; "." &amp; BS259)&gt;=--('Data Sheet'!$A$15)), (--(INT('Data Sheet'!$A$15) &amp; "." &amp; BS259)&lt;=--('Data Sheet'!$B$15))),
            --(INT('Data Sheet'!$A$15) &amp; "." &amp; BS259),
            --(INT('Data Sheet'!$B$15) &amp; "." &amp; BS259)
        )
    ),
    IF(BQ259&lt;&gt;"",
        IF(INT('Data Sheet'!$A$15)=INT('Data Sheet'!$B$15),
            --(INT('Data Sheet'!$A$15) &amp; "." &amp; RIGHT(BQ259,3)),
            IF(AND((--(INT('Data Sheet'!$A$15) &amp; "." &amp; RIGHT(BQ259,3))&gt;=--('Data Sheet'!$A$15)), (--(INT('Data Sheet'!$A$15) &amp; "." &amp; RIGHT(BQ259,3))&lt;=--('Data Sheet'!$B$15))),
                --(INT('Data Sheet'!$A$15) &amp; "." &amp; RIGHT(BQ259,3)),
                --(INT('Data Sheet'!$B$15) &amp; "." &amp; RIGHT(BQ259,3))
            )
        ),
        "OK"
    )
)</f>
        <v>OK</v>
      </c>
      <c r="R259" s="20"/>
      <c r="S259" s="20"/>
      <c r="T259" s="20"/>
      <c r="U259" s="20"/>
      <c r="V259" s="20"/>
      <c r="W259" s="20"/>
      <c r="X259" s="20"/>
      <c r="Y259" s="20"/>
      <c r="Z259" s="20"/>
      <c r="AA259" s="55"/>
      <c r="AB259" s="55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1"/>
      <c r="AR259" s="21"/>
      <c r="AS259" s="21"/>
      <c r="AT259" s="21"/>
      <c r="AU259" s="21"/>
      <c r="AV259" s="21"/>
      <c r="AW259" s="22"/>
      <c r="AX259" s="99"/>
      <c r="AY259" s="20"/>
      <c r="AZ259" s="20"/>
      <c r="BA259" s="22"/>
      <c r="BC259" s="80"/>
      <c r="BD259" s="80"/>
      <c r="BE259" s="80"/>
      <c r="BF259" s="80"/>
      <c r="BG259" s="2" t="str">
        <f t="shared" si="21"/>
        <v/>
      </c>
      <c r="BH259" s="78">
        <f t="shared" si="20"/>
        <v>0</v>
      </c>
    </row>
    <row r="260" spans="2:60" x14ac:dyDescent="0.2">
      <c r="B260" s="14">
        <f t="shared" si="25"/>
        <v>252</v>
      </c>
      <c r="C260" s="15" t="str">
        <f>CONCATENATE('Data Sheet'!$B$8,'Data Sheet'!$G$2)</f>
        <v>" HWDP</v>
      </c>
      <c r="D260" s="95" t="str">
        <f t="shared" si="22"/>
        <v/>
      </c>
      <c r="E260" s="15" t="str">
        <f>IF('Sum HWDP'!$D$10="TH-Hill DS-1 Vol 3 CAT 2: Clean and Visual Ends only","N/A","OK")</f>
        <v>OK</v>
      </c>
      <c r="F260" s="15" t="str">
        <f>IF('Sum HWDP'!$D$10="TH-Hill DS-1 Vol 3 CAT 2: Clean and Visual Ends only","N/A","OK")</f>
        <v>OK</v>
      </c>
      <c r="G260" s="17"/>
      <c r="H260" s="17"/>
      <c r="I260" s="17" t="s">
        <v>51</v>
      </c>
      <c r="J260" s="17" t="str">
        <f t="shared" si="23"/>
        <v>OK</v>
      </c>
      <c r="K260" s="17" t="str">
        <f t="shared" si="24"/>
        <v>OK</v>
      </c>
      <c r="L260" s="17" t="str">
        <f>IF('Data Sheet'!$B$9="NC-50","N/A","OK")</f>
        <v>OK</v>
      </c>
      <c r="M260" s="17" t="str">
        <f>IF('Data Sheet'!$B$9="NC-50","N/A","OK")</f>
        <v>OK</v>
      </c>
      <c r="N260" s="23" t="str">
        <f>IF(BO260&lt;&gt;"",
    IF(INT('Data Sheet'!$A$19)=INT('Data Sheet'!$B$19),
        --(INT('Data Sheet'!$A$19) &amp; "." &amp; BO260),
        IF(AND((--(INT('Data Sheet'!$A$19) &amp; "." &amp; BO260)&gt;=--('Data Sheet'!$A$19)), (--(INT('Data Sheet'!$A$19) &amp; "." &amp; BO260)&lt;=--('Data Sheet'!$B$19))),
            --(INT('Data Sheet'!$A$19) &amp; "." &amp; BO260),
            --(INT('Data Sheet'!$B$19) &amp; "." &amp; BO260)
        )
    ),
    IF(BN260&lt;&gt;"",
        IF(INT('Data Sheet'!$A$19)=INT('Data Sheet'!$B$19),
            --(INT('Data Sheet'!$A$19) &amp; "." &amp; LEFT(BN260,3)),
            IF(AND((--(INT('Data Sheet'!$A$19) &amp; "." &amp; LEFT(BN260,3))&gt;=--('Data Sheet'!$A$19)), (--(INT('Data Sheet'!$A$19) &amp; "." &amp; LEFT(BN260,3))&lt;=--('Data Sheet'!$B$19))),
                --(INT('Data Sheet'!$A$19) &amp; "." &amp; LEFT(BN260,3)),
                --(INT('Data Sheet'!$B$19) &amp; "." &amp; LEFT(BN260,3))
            )
        ),
        "OK"
    )
)</f>
        <v>OK</v>
      </c>
      <c r="O260" s="23" t="str">
        <f>IF(BP260&lt;&gt;"",
    IF(INT('Data Sheet'!$A$19)=INT('Data Sheet'!$B$19),
        --(INT('Data Sheet'!$A$19) &amp; "." &amp; BP260),
        IF(AND((--(INT('Data Sheet'!$A$19) &amp; "." &amp; BP260)&gt;=--('Data Sheet'!$A$19)), (--(INT('Data Sheet'!$A$19) &amp; "." &amp; BP260)&lt;=--('Data Sheet'!$B$19))),
            --(INT('Data Sheet'!$A$19) &amp; "." &amp; BP260),
            --(INT('Data Sheet'!$B$19) &amp; "." &amp; BP260)
        )
    ),
    IF(BN260&lt;&gt;"",
        IF(INT('Data Sheet'!$A$19)=INT('Data Sheet'!$B$19),
            --(INT('Data Sheet'!$A$19) &amp; "." &amp; RIGHT(BN260,3)),
            IF(AND((--(INT('Data Sheet'!$A$19) &amp; "." &amp; RIGHT(BN260,3))&gt;=--('Data Sheet'!$A$19)), (--(INT('Data Sheet'!$A$19) &amp; "." &amp; RIGHT(BN260,3))&lt;=--('Data Sheet'!$B$19))),
                --(INT('Data Sheet'!$A$19) &amp; "." &amp; RIGHT(BN260,3)),
                --(INT('Data Sheet'!$B$19) &amp; "." &amp; RIGHT(BN260,3))
            )
        ),
        "OK"
    )
)</f>
        <v>OK</v>
      </c>
      <c r="P260" s="23" t="str">
        <f>IF(BR260&lt;&gt;"",
    IF(INT('Data Sheet'!$A$19)=INT('Data Sheet'!$B$15),
        --(INT('Data Sheet'!$A$15) &amp; "." &amp; BR260),
        IF(AND((--(INT('Data Sheet'!$A$15) &amp; "." &amp; BR260)&gt;=--('Data Sheet'!$A$15)), (--(INT('Data Sheet'!$A$15) &amp; "." &amp; BR260)&lt;=--('Data Sheet'!$B$15))),
            --(INT('Data Sheet'!$A$15) &amp; "." &amp; BR260),
            --(INT('Data Sheet'!$B$15) &amp; "." &amp; BR260)
        )
    ),
    IF(BQ260&lt;&gt;"",
        IF(INT('Data Sheet'!$A$15)=INT('Data Sheet'!$B$15),
            --(INT('Data Sheet'!$A$15) &amp; "." &amp; LEFT(BQ260,3)),
            IF(AND((--(INT('Data Sheet'!$A$15) &amp; "." &amp; LEFT(BQ260,3))&gt;=--('Data Sheet'!$A$15)), (--(INT('Data Sheet'!$A$15) &amp; "." &amp; LEFT(BQ260,3))&lt;=--('Data Sheet'!$B$15))),
                --(INT('Data Sheet'!$A$15) &amp; "." &amp; LEFT(BQ260,3)),
                --(INT('Data Sheet'!$B$15) &amp; "." &amp; LEFT(BQ260,3))
            )
        ),
        "OK"
    )
)</f>
        <v>OK</v>
      </c>
      <c r="Q260" s="23" t="str">
        <f>IF(BS260&lt;&gt;"",
    IF(INT('Data Sheet'!$A$19)=INT('Data Sheet'!$B$15),
        --(INT('Data Sheet'!$A$15) &amp; "." &amp; BS260),
        IF(AND((--(INT('Data Sheet'!$A$15) &amp; "." &amp; BS260)&gt;=--('Data Sheet'!$A$15)), (--(INT('Data Sheet'!$A$15) &amp; "." &amp; BS260)&lt;=--('Data Sheet'!$B$15))),
            --(INT('Data Sheet'!$A$15) &amp; "." &amp; BS260),
            --(INT('Data Sheet'!$B$15) &amp; "." &amp; BS260)
        )
    ),
    IF(BQ260&lt;&gt;"",
        IF(INT('Data Sheet'!$A$15)=INT('Data Sheet'!$B$15),
            --(INT('Data Sheet'!$A$15) &amp; "." &amp; RIGHT(BQ260,3)),
            IF(AND((--(INT('Data Sheet'!$A$15) &amp; "." &amp; RIGHT(BQ260,3))&gt;=--('Data Sheet'!$A$15)), (--(INT('Data Sheet'!$A$15) &amp; "." &amp; RIGHT(BQ260,3))&lt;=--('Data Sheet'!$B$15))),
                --(INT('Data Sheet'!$A$15) &amp; "." &amp; RIGHT(BQ260,3)),
                --(INT('Data Sheet'!$B$15) &amp; "." &amp; RIGHT(BQ260,3))
            )
        ),
        "OK"
    )
)</f>
        <v>OK</v>
      </c>
      <c r="R260" s="20"/>
      <c r="S260" s="20"/>
      <c r="T260" s="20"/>
      <c r="U260" s="20"/>
      <c r="V260" s="20"/>
      <c r="W260" s="20"/>
      <c r="X260" s="20"/>
      <c r="Y260" s="20"/>
      <c r="Z260" s="20"/>
      <c r="AA260" s="55"/>
      <c r="AB260" s="55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1"/>
      <c r="AR260" s="21"/>
      <c r="AS260" s="21"/>
      <c r="AT260" s="21"/>
      <c r="AU260" s="21"/>
      <c r="AV260" s="21"/>
      <c r="AW260" s="22"/>
      <c r="AX260" s="99"/>
      <c r="AY260" s="20"/>
      <c r="AZ260" s="20"/>
      <c r="BA260" s="22"/>
      <c r="BC260" s="80"/>
      <c r="BD260" s="80"/>
      <c r="BE260" s="80"/>
      <c r="BF260" s="80"/>
      <c r="BG260" s="2" t="str">
        <f t="shared" si="21"/>
        <v/>
      </c>
      <c r="BH260" s="78">
        <f t="shared" si="20"/>
        <v>0</v>
      </c>
    </row>
    <row r="261" spans="2:60" x14ac:dyDescent="0.2">
      <c r="B261" s="14">
        <f t="shared" si="25"/>
        <v>253</v>
      </c>
      <c r="C261" s="15" t="str">
        <f>CONCATENATE('Data Sheet'!$B$8,'Data Sheet'!$G$2)</f>
        <v>" HWDP</v>
      </c>
      <c r="D261" s="95" t="str">
        <f t="shared" si="22"/>
        <v/>
      </c>
      <c r="E261" s="15" t="str">
        <f>IF('Sum HWDP'!$D$10="TH-Hill DS-1 Vol 3 CAT 2: Clean and Visual Ends only","N/A","OK")</f>
        <v>OK</v>
      </c>
      <c r="F261" s="15" t="str">
        <f>IF('Sum HWDP'!$D$10="TH-Hill DS-1 Vol 3 CAT 2: Clean and Visual Ends only","N/A","OK")</f>
        <v>OK</v>
      </c>
      <c r="G261" s="17"/>
      <c r="H261" s="17"/>
      <c r="I261" s="17" t="s">
        <v>51</v>
      </c>
      <c r="J261" s="17" t="str">
        <f t="shared" si="23"/>
        <v>OK</v>
      </c>
      <c r="K261" s="17" t="str">
        <f t="shared" si="24"/>
        <v>OK</v>
      </c>
      <c r="L261" s="17" t="str">
        <f>IF('Data Sheet'!$B$9="NC-50","N/A","OK")</f>
        <v>OK</v>
      </c>
      <c r="M261" s="17" t="str">
        <f>IF('Data Sheet'!$B$9="NC-50","N/A","OK")</f>
        <v>OK</v>
      </c>
      <c r="N261" s="23" t="str">
        <f>IF(BO261&lt;&gt;"",
    IF(INT('Data Sheet'!$A$19)=INT('Data Sheet'!$B$19),
        --(INT('Data Sheet'!$A$19) &amp; "." &amp; BO261),
        IF(AND((--(INT('Data Sheet'!$A$19) &amp; "." &amp; BO261)&gt;=--('Data Sheet'!$A$19)), (--(INT('Data Sheet'!$A$19) &amp; "." &amp; BO261)&lt;=--('Data Sheet'!$B$19))),
            --(INT('Data Sheet'!$A$19) &amp; "." &amp; BO261),
            --(INT('Data Sheet'!$B$19) &amp; "." &amp; BO261)
        )
    ),
    IF(BN261&lt;&gt;"",
        IF(INT('Data Sheet'!$A$19)=INT('Data Sheet'!$B$19),
            --(INT('Data Sheet'!$A$19) &amp; "." &amp; LEFT(BN261,3)),
            IF(AND((--(INT('Data Sheet'!$A$19) &amp; "." &amp; LEFT(BN261,3))&gt;=--('Data Sheet'!$A$19)), (--(INT('Data Sheet'!$A$19) &amp; "." &amp; LEFT(BN261,3))&lt;=--('Data Sheet'!$B$19))),
                --(INT('Data Sheet'!$A$19) &amp; "." &amp; LEFT(BN261,3)),
                --(INT('Data Sheet'!$B$19) &amp; "." &amp; LEFT(BN261,3))
            )
        ),
        "OK"
    )
)</f>
        <v>OK</v>
      </c>
      <c r="O261" s="23" t="str">
        <f>IF(BP261&lt;&gt;"",
    IF(INT('Data Sheet'!$A$19)=INT('Data Sheet'!$B$19),
        --(INT('Data Sheet'!$A$19) &amp; "." &amp; BP261),
        IF(AND((--(INT('Data Sheet'!$A$19) &amp; "." &amp; BP261)&gt;=--('Data Sheet'!$A$19)), (--(INT('Data Sheet'!$A$19) &amp; "." &amp; BP261)&lt;=--('Data Sheet'!$B$19))),
            --(INT('Data Sheet'!$A$19) &amp; "." &amp; BP261),
            --(INT('Data Sheet'!$B$19) &amp; "." &amp; BP261)
        )
    ),
    IF(BN261&lt;&gt;"",
        IF(INT('Data Sheet'!$A$19)=INT('Data Sheet'!$B$19),
            --(INT('Data Sheet'!$A$19) &amp; "." &amp; RIGHT(BN261,3)),
            IF(AND((--(INT('Data Sheet'!$A$19) &amp; "." &amp; RIGHT(BN261,3))&gt;=--('Data Sheet'!$A$19)), (--(INT('Data Sheet'!$A$19) &amp; "." &amp; RIGHT(BN261,3))&lt;=--('Data Sheet'!$B$19))),
                --(INT('Data Sheet'!$A$19) &amp; "." &amp; RIGHT(BN261,3)),
                --(INT('Data Sheet'!$B$19) &amp; "." &amp; RIGHT(BN261,3))
            )
        ),
        "OK"
    )
)</f>
        <v>OK</v>
      </c>
      <c r="P261" s="23" t="str">
        <f>IF(BR261&lt;&gt;"",
    IF(INT('Data Sheet'!$A$19)=INT('Data Sheet'!$B$15),
        --(INT('Data Sheet'!$A$15) &amp; "." &amp; BR261),
        IF(AND((--(INT('Data Sheet'!$A$15) &amp; "." &amp; BR261)&gt;=--('Data Sheet'!$A$15)), (--(INT('Data Sheet'!$A$15) &amp; "." &amp; BR261)&lt;=--('Data Sheet'!$B$15))),
            --(INT('Data Sheet'!$A$15) &amp; "." &amp; BR261),
            --(INT('Data Sheet'!$B$15) &amp; "." &amp; BR261)
        )
    ),
    IF(BQ261&lt;&gt;"",
        IF(INT('Data Sheet'!$A$15)=INT('Data Sheet'!$B$15),
            --(INT('Data Sheet'!$A$15) &amp; "." &amp; LEFT(BQ261,3)),
            IF(AND((--(INT('Data Sheet'!$A$15) &amp; "." &amp; LEFT(BQ261,3))&gt;=--('Data Sheet'!$A$15)), (--(INT('Data Sheet'!$A$15) &amp; "." &amp; LEFT(BQ261,3))&lt;=--('Data Sheet'!$B$15))),
                --(INT('Data Sheet'!$A$15) &amp; "." &amp; LEFT(BQ261,3)),
                --(INT('Data Sheet'!$B$15) &amp; "." &amp; LEFT(BQ261,3))
            )
        ),
        "OK"
    )
)</f>
        <v>OK</v>
      </c>
      <c r="Q261" s="23" t="str">
        <f>IF(BS261&lt;&gt;"",
    IF(INT('Data Sheet'!$A$19)=INT('Data Sheet'!$B$15),
        --(INT('Data Sheet'!$A$15) &amp; "." &amp; BS261),
        IF(AND((--(INT('Data Sheet'!$A$15) &amp; "." &amp; BS261)&gt;=--('Data Sheet'!$A$15)), (--(INT('Data Sheet'!$A$15) &amp; "." &amp; BS261)&lt;=--('Data Sheet'!$B$15))),
            --(INT('Data Sheet'!$A$15) &amp; "." &amp; BS261),
            --(INT('Data Sheet'!$B$15) &amp; "." &amp; BS261)
        )
    ),
    IF(BQ261&lt;&gt;"",
        IF(INT('Data Sheet'!$A$15)=INT('Data Sheet'!$B$15),
            --(INT('Data Sheet'!$A$15) &amp; "." &amp; RIGHT(BQ261,3)),
            IF(AND((--(INT('Data Sheet'!$A$15) &amp; "." &amp; RIGHT(BQ261,3))&gt;=--('Data Sheet'!$A$15)), (--(INT('Data Sheet'!$A$15) &amp; "." &amp; RIGHT(BQ261,3))&lt;=--('Data Sheet'!$B$15))),
                --(INT('Data Sheet'!$A$15) &amp; "." &amp; RIGHT(BQ261,3)),
                --(INT('Data Sheet'!$B$15) &amp; "." &amp; RIGHT(BQ261,3))
            )
        ),
        "OK"
    )
)</f>
        <v>OK</v>
      </c>
      <c r="R261" s="20"/>
      <c r="S261" s="20"/>
      <c r="T261" s="20"/>
      <c r="U261" s="20"/>
      <c r="V261" s="20"/>
      <c r="W261" s="20"/>
      <c r="X261" s="20"/>
      <c r="Y261" s="20"/>
      <c r="Z261" s="20"/>
      <c r="AA261" s="55"/>
      <c r="AB261" s="55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1"/>
      <c r="AR261" s="21"/>
      <c r="AS261" s="21"/>
      <c r="AT261" s="21"/>
      <c r="AU261" s="21"/>
      <c r="AV261" s="21"/>
      <c r="AW261" s="22"/>
      <c r="AX261" s="99"/>
      <c r="AY261" s="20"/>
      <c r="AZ261" s="20"/>
      <c r="BA261" s="22"/>
      <c r="BC261" s="80"/>
      <c r="BD261" s="80"/>
      <c r="BE261" s="80"/>
      <c r="BF261" s="80"/>
      <c r="BG261" s="2" t="str">
        <f t="shared" si="21"/>
        <v/>
      </c>
      <c r="BH261" s="78">
        <f t="shared" si="20"/>
        <v>0</v>
      </c>
    </row>
    <row r="262" spans="2:60" x14ac:dyDescent="0.2">
      <c r="B262" s="14">
        <f t="shared" si="25"/>
        <v>254</v>
      </c>
      <c r="C262" s="15" t="str">
        <f>CONCATENATE('Data Sheet'!$B$8,'Data Sheet'!$G$2)</f>
        <v>" HWDP</v>
      </c>
      <c r="D262" s="95" t="str">
        <f t="shared" si="22"/>
        <v/>
      </c>
      <c r="E262" s="15" t="str">
        <f>IF('Sum HWDP'!$D$10="TH-Hill DS-1 Vol 3 CAT 2: Clean and Visual Ends only","N/A","OK")</f>
        <v>OK</v>
      </c>
      <c r="F262" s="15" t="str">
        <f>IF('Sum HWDP'!$D$10="TH-Hill DS-1 Vol 3 CAT 2: Clean and Visual Ends only","N/A","OK")</f>
        <v>OK</v>
      </c>
      <c r="G262" s="17"/>
      <c r="H262" s="17"/>
      <c r="I262" s="17" t="s">
        <v>51</v>
      </c>
      <c r="J262" s="17" t="str">
        <f t="shared" si="23"/>
        <v>OK</v>
      </c>
      <c r="K262" s="17" t="str">
        <f t="shared" si="24"/>
        <v>OK</v>
      </c>
      <c r="L262" s="17" t="str">
        <f>IF('Data Sheet'!$B$9="NC-50","N/A","OK")</f>
        <v>OK</v>
      </c>
      <c r="M262" s="17" t="str">
        <f>IF('Data Sheet'!$B$9="NC-50","N/A","OK")</f>
        <v>OK</v>
      </c>
      <c r="N262" s="23" t="str">
        <f>IF(BO262&lt;&gt;"",
    IF(INT('Data Sheet'!$A$19)=INT('Data Sheet'!$B$19),
        --(INT('Data Sheet'!$A$19) &amp; "." &amp; BO262),
        IF(AND((--(INT('Data Sheet'!$A$19) &amp; "." &amp; BO262)&gt;=--('Data Sheet'!$A$19)), (--(INT('Data Sheet'!$A$19) &amp; "." &amp; BO262)&lt;=--('Data Sheet'!$B$19))),
            --(INT('Data Sheet'!$A$19) &amp; "." &amp; BO262),
            --(INT('Data Sheet'!$B$19) &amp; "." &amp; BO262)
        )
    ),
    IF(BN262&lt;&gt;"",
        IF(INT('Data Sheet'!$A$19)=INT('Data Sheet'!$B$19),
            --(INT('Data Sheet'!$A$19) &amp; "." &amp; LEFT(BN262,3)),
            IF(AND((--(INT('Data Sheet'!$A$19) &amp; "." &amp; LEFT(BN262,3))&gt;=--('Data Sheet'!$A$19)), (--(INT('Data Sheet'!$A$19) &amp; "." &amp; LEFT(BN262,3))&lt;=--('Data Sheet'!$B$19))),
                --(INT('Data Sheet'!$A$19) &amp; "." &amp; LEFT(BN262,3)),
                --(INT('Data Sheet'!$B$19) &amp; "." &amp; LEFT(BN262,3))
            )
        ),
        "OK"
    )
)</f>
        <v>OK</v>
      </c>
      <c r="O262" s="23" t="str">
        <f>IF(BP262&lt;&gt;"",
    IF(INT('Data Sheet'!$A$19)=INT('Data Sheet'!$B$19),
        --(INT('Data Sheet'!$A$19) &amp; "." &amp; BP262),
        IF(AND((--(INT('Data Sheet'!$A$19) &amp; "." &amp; BP262)&gt;=--('Data Sheet'!$A$19)), (--(INT('Data Sheet'!$A$19) &amp; "." &amp; BP262)&lt;=--('Data Sheet'!$B$19))),
            --(INT('Data Sheet'!$A$19) &amp; "." &amp; BP262),
            --(INT('Data Sheet'!$B$19) &amp; "." &amp; BP262)
        )
    ),
    IF(BN262&lt;&gt;"",
        IF(INT('Data Sheet'!$A$19)=INT('Data Sheet'!$B$19),
            --(INT('Data Sheet'!$A$19) &amp; "." &amp; RIGHT(BN262,3)),
            IF(AND((--(INT('Data Sheet'!$A$19) &amp; "." &amp; RIGHT(BN262,3))&gt;=--('Data Sheet'!$A$19)), (--(INT('Data Sheet'!$A$19) &amp; "." &amp; RIGHT(BN262,3))&lt;=--('Data Sheet'!$B$19))),
                --(INT('Data Sheet'!$A$19) &amp; "." &amp; RIGHT(BN262,3)),
                --(INT('Data Sheet'!$B$19) &amp; "." &amp; RIGHT(BN262,3))
            )
        ),
        "OK"
    )
)</f>
        <v>OK</v>
      </c>
      <c r="P262" s="23" t="str">
        <f>IF(BR262&lt;&gt;"",
    IF(INT('Data Sheet'!$A$19)=INT('Data Sheet'!$B$15),
        --(INT('Data Sheet'!$A$15) &amp; "." &amp; BR262),
        IF(AND((--(INT('Data Sheet'!$A$15) &amp; "." &amp; BR262)&gt;=--('Data Sheet'!$A$15)), (--(INT('Data Sheet'!$A$15) &amp; "." &amp; BR262)&lt;=--('Data Sheet'!$B$15))),
            --(INT('Data Sheet'!$A$15) &amp; "." &amp; BR262),
            --(INT('Data Sheet'!$B$15) &amp; "." &amp; BR262)
        )
    ),
    IF(BQ262&lt;&gt;"",
        IF(INT('Data Sheet'!$A$15)=INT('Data Sheet'!$B$15),
            --(INT('Data Sheet'!$A$15) &amp; "." &amp; LEFT(BQ262,3)),
            IF(AND((--(INT('Data Sheet'!$A$15) &amp; "." &amp; LEFT(BQ262,3))&gt;=--('Data Sheet'!$A$15)), (--(INT('Data Sheet'!$A$15) &amp; "." &amp; LEFT(BQ262,3))&lt;=--('Data Sheet'!$B$15))),
                --(INT('Data Sheet'!$A$15) &amp; "." &amp; LEFT(BQ262,3)),
                --(INT('Data Sheet'!$B$15) &amp; "." &amp; LEFT(BQ262,3))
            )
        ),
        "OK"
    )
)</f>
        <v>OK</v>
      </c>
      <c r="Q262" s="23" t="str">
        <f>IF(BS262&lt;&gt;"",
    IF(INT('Data Sheet'!$A$19)=INT('Data Sheet'!$B$15),
        --(INT('Data Sheet'!$A$15) &amp; "." &amp; BS262),
        IF(AND((--(INT('Data Sheet'!$A$15) &amp; "." &amp; BS262)&gt;=--('Data Sheet'!$A$15)), (--(INT('Data Sheet'!$A$15) &amp; "." &amp; BS262)&lt;=--('Data Sheet'!$B$15))),
            --(INT('Data Sheet'!$A$15) &amp; "." &amp; BS262),
            --(INT('Data Sheet'!$B$15) &amp; "." &amp; BS262)
        )
    ),
    IF(BQ262&lt;&gt;"",
        IF(INT('Data Sheet'!$A$15)=INT('Data Sheet'!$B$15),
            --(INT('Data Sheet'!$A$15) &amp; "." &amp; RIGHT(BQ262,3)),
            IF(AND((--(INT('Data Sheet'!$A$15) &amp; "." &amp; RIGHT(BQ262,3))&gt;=--('Data Sheet'!$A$15)), (--(INT('Data Sheet'!$A$15) &amp; "." &amp; RIGHT(BQ262,3))&lt;=--('Data Sheet'!$B$15))),
                --(INT('Data Sheet'!$A$15) &amp; "." &amp; RIGHT(BQ262,3)),
                --(INT('Data Sheet'!$B$15) &amp; "." &amp; RIGHT(BQ262,3))
            )
        ),
        "OK"
    )
)</f>
        <v>OK</v>
      </c>
      <c r="R262" s="20"/>
      <c r="S262" s="20"/>
      <c r="T262" s="20"/>
      <c r="U262" s="20"/>
      <c r="V262" s="20"/>
      <c r="W262" s="20"/>
      <c r="X262" s="20"/>
      <c r="Y262" s="20"/>
      <c r="Z262" s="20"/>
      <c r="AA262" s="55"/>
      <c r="AB262" s="55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1"/>
      <c r="AR262" s="21"/>
      <c r="AS262" s="21"/>
      <c r="AT262" s="21"/>
      <c r="AU262" s="21"/>
      <c r="AV262" s="21"/>
      <c r="AW262" s="22"/>
      <c r="AX262" s="99"/>
      <c r="AY262" s="20"/>
      <c r="AZ262" s="20"/>
      <c r="BA262" s="22"/>
      <c r="BC262" s="80"/>
      <c r="BD262" s="80"/>
      <c r="BE262" s="80"/>
      <c r="BF262" s="80"/>
      <c r="BG262" s="2" t="str">
        <f t="shared" si="21"/>
        <v/>
      </c>
      <c r="BH262" s="78">
        <f t="shared" si="20"/>
        <v>0</v>
      </c>
    </row>
    <row r="263" spans="2:60" x14ac:dyDescent="0.2">
      <c r="B263" s="14">
        <f t="shared" si="25"/>
        <v>255</v>
      </c>
      <c r="C263" s="15" t="str">
        <f>CONCATENATE('Data Sheet'!$B$8,'Data Sheet'!$G$2)</f>
        <v>" HWDP</v>
      </c>
      <c r="D263" s="95" t="str">
        <f t="shared" si="22"/>
        <v/>
      </c>
      <c r="E263" s="15" t="str">
        <f>IF('Sum HWDP'!$D$10="TH-Hill DS-1 Vol 3 CAT 2: Clean and Visual Ends only","N/A","OK")</f>
        <v>OK</v>
      </c>
      <c r="F263" s="15" t="str">
        <f>IF('Sum HWDP'!$D$10="TH-Hill DS-1 Vol 3 CAT 2: Clean and Visual Ends only","N/A","OK")</f>
        <v>OK</v>
      </c>
      <c r="G263" s="17"/>
      <c r="H263" s="17"/>
      <c r="I263" s="17" t="s">
        <v>51</v>
      </c>
      <c r="J263" s="17" t="str">
        <f t="shared" si="23"/>
        <v>OK</v>
      </c>
      <c r="K263" s="17" t="str">
        <f t="shared" si="24"/>
        <v>OK</v>
      </c>
      <c r="L263" s="17" t="str">
        <f>IF('Data Sheet'!$B$9="NC-50","N/A","OK")</f>
        <v>OK</v>
      </c>
      <c r="M263" s="17" t="str">
        <f>IF('Data Sheet'!$B$9="NC-50","N/A","OK")</f>
        <v>OK</v>
      </c>
      <c r="N263" s="23" t="str">
        <f>IF(BO263&lt;&gt;"",
    IF(INT('Data Sheet'!$A$19)=INT('Data Sheet'!$B$19),
        --(INT('Data Sheet'!$A$19) &amp; "." &amp; BO263),
        IF(AND((--(INT('Data Sheet'!$A$19) &amp; "." &amp; BO263)&gt;=--('Data Sheet'!$A$19)), (--(INT('Data Sheet'!$A$19) &amp; "." &amp; BO263)&lt;=--('Data Sheet'!$B$19))),
            --(INT('Data Sheet'!$A$19) &amp; "." &amp; BO263),
            --(INT('Data Sheet'!$B$19) &amp; "." &amp; BO263)
        )
    ),
    IF(BN263&lt;&gt;"",
        IF(INT('Data Sheet'!$A$19)=INT('Data Sheet'!$B$19),
            --(INT('Data Sheet'!$A$19) &amp; "." &amp; LEFT(BN263,3)),
            IF(AND((--(INT('Data Sheet'!$A$19) &amp; "." &amp; LEFT(BN263,3))&gt;=--('Data Sheet'!$A$19)), (--(INT('Data Sheet'!$A$19) &amp; "." &amp; LEFT(BN263,3))&lt;=--('Data Sheet'!$B$19))),
                --(INT('Data Sheet'!$A$19) &amp; "." &amp; LEFT(BN263,3)),
                --(INT('Data Sheet'!$B$19) &amp; "." &amp; LEFT(BN263,3))
            )
        ),
        "OK"
    )
)</f>
        <v>OK</v>
      </c>
      <c r="O263" s="23" t="str">
        <f>IF(BP263&lt;&gt;"",
    IF(INT('Data Sheet'!$A$19)=INT('Data Sheet'!$B$19),
        --(INT('Data Sheet'!$A$19) &amp; "." &amp; BP263),
        IF(AND((--(INT('Data Sheet'!$A$19) &amp; "." &amp; BP263)&gt;=--('Data Sheet'!$A$19)), (--(INT('Data Sheet'!$A$19) &amp; "." &amp; BP263)&lt;=--('Data Sheet'!$B$19))),
            --(INT('Data Sheet'!$A$19) &amp; "." &amp; BP263),
            --(INT('Data Sheet'!$B$19) &amp; "." &amp; BP263)
        )
    ),
    IF(BN263&lt;&gt;"",
        IF(INT('Data Sheet'!$A$19)=INT('Data Sheet'!$B$19),
            --(INT('Data Sheet'!$A$19) &amp; "." &amp; RIGHT(BN263,3)),
            IF(AND((--(INT('Data Sheet'!$A$19) &amp; "." &amp; RIGHT(BN263,3))&gt;=--('Data Sheet'!$A$19)), (--(INT('Data Sheet'!$A$19) &amp; "." &amp; RIGHT(BN263,3))&lt;=--('Data Sheet'!$B$19))),
                --(INT('Data Sheet'!$A$19) &amp; "." &amp; RIGHT(BN263,3)),
                --(INT('Data Sheet'!$B$19) &amp; "." &amp; RIGHT(BN263,3))
            )
        ),
        "OK"
    )
)</f>
        <v>OK</v>
      </c>
      <c r="P263" s="23" t="str">
        <f>IF(BR263&lt;&gt;"",
    IF(INT('Data Sheet'!$A$19)=INT('Data Sheet'!$B$15),
        --(INT('Data Sheet'!$A$15) &amp; "." &amp; BR263),
        IF(AND((--(INT('Data Sheet'!$A$15) &amp; "." &amp; BR263)&gt;=--('Data Sheet'!$A$15)), (--(INT('Data Sheet'!$A$15) &amp; "." &amp; BR263)&lt;=--('Data Sheet'!$B$15))),
            --(INT('Data Sheet'!$A$15) &amp; "." &amp; BR263),
            --(INT('Data Sheet'!$B$15) &amp; "." &amp; BR263)
        )
    ),
    IF(BQ263&lt;&gt;"",
        IF(INT('Data Sheet'!$A$15)=INT('Data Sheet'!$B$15),
            --(INT('Data Sheet'!$A$15) &amp; "." &amp; LEFT(BQ263,3)),
            IF(AND((--(INT('Data Sheet'!$A$15) &amp; "." &amp; LEFT(BQ263,3))&gt;=--('Data Sheet'!$A$15)), (--(INT('Data Sheet'!$A$15) &amp; "." &amp; LEFT(BQ263,3))&lt;=--('Data Sheet'!$B$15))),
                --(INT('Data Sheet'!$A$15) &amp; "." &amp; LEFT(BQ263,3)),
                --(INT('Data Sheet'!$B$15) &amp; "." &amp; LEFT(BQ263,3))
            )
        ),
        "OK"
    )
)</f>
        <v>OK</v>
      </c>
      <c r="Q263" s="23" t="str">
        <f>IF(BS263&lt;&gt;"",
    IF(INT('Data Sheet'!$A$19)=INT('Data Sheet'!$B$15),
        --(INT('Data Sheet'!$A$15) &amp; "." &amp; BS263),
        IF(AND((--(INT('Data Sheet'!$A$15) &amp; "." &amp; BS263)&gt;=--('Data Sheet'!$A$15)), (--(INT('Data Sheet'!$A$15) &amp; "." &amp; BS263)&lt;=--('Data Sheet'!$B$15))),
            --(INT('Data Sheet'!$A$15) &amp; "." &amp; BS263),
            --(INT('Data Sheet'!$B$15) &amp; "." &amp; BS263)
        )
    ),
    IF(BQ263&lt;&gt;"",
        IF(INT('Data Sheet'!$A$15)=INT('Data Sheet'!$B$15),
            --(INT('Data Sheet'!$A$15) &amp; "." &amp; RIGHT(BQ263,3)),
            IF(AND((--(INT('Data Sheet'!$A$15) &amp; "." &amp; RIGHT(BQ263,3))&gt;=--('Data Sheet'!$A$15)), (--(INT('Data Sheet'!$A$15) &amp; "." &amp; RIGHT(BQ263,3))&lt;=--('Data Sheet'!$B$15))),
                --(INT('Data Sheet'!$A$15) &amp; "." &amp; RIGHT(BQ263,3)),
                --(INT('Data Sheet'!$B$15) &amp; "." &amp; RIGHT(BQ263,3))
            )
        ),
        "OK"
    )
)</f>
        <v>OK</v>
      </c>
      <c r="R263" s="20"/>
      <c r="S263" s="20"/>
      <c r="T263" s="20"/>
      <c r="U263" s="20"/>
      <c r="V263" s="20"/>
      <c r="W263" s="20"/>
      <c r="X263" s="20"/>
      <c r="Y263" s="20"/>
      <c r="Z263" s="20"/>
      <c r="AA263" s="55"/>
      <c r="AB263" s="55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1"/>
      <c r="AR263" s="21"/>
      <c r="AS263" s="21"/>
      <c r="AT263" s="21"/>
      <c r="AU263" s="21"/>
      <c r="AV263" s="21"/>
      <c r="AW263" s="22"/>
      <c r="AX263" s="99"/>
      <c r="AY263" s="20"/>
      <c r="AZ263" s="20"/>
      <c r="BA263" s="22"/>
      <c r="BC263" s="80"/>
      <c r="BD263" s="80"/>
      <c r="BE263" s="80"/>
      <c r="BF263" s="80"/>
      <c r="BG263" s="2" t="str">
        <f t="shared" si="21"/>
        <v/>
      </c>
      <c r="BH263" s="78">
        <f t="shared" si="20"/>
        <v>0</v>
      </c>
    </row>
    <row r="264" spans="2:60" x14ac:dyDescent="0.2">
      <c r="B264" s="14">
        <f t="shared" si="25"/>
        <v>256</v>
      </c>
      <c r="C264" s="15" t="str">
        <f>CONCATENATE('Data Sheet'!$B$8,'Data Sheet'!$G$2)</f>
        <v>" HWDP</v>
      </c>
      <c r="D264" s="95" t="str">
        <f t="shared" si="22"/>
        <v/>
      </c>
      <c r="E264" s="15" t="str">
        <f>IF('Sum HWDP'!$D$10="TH-Hill DS-1 Vol 3 CAT 2: Clean and Visual Ends only","N/A","OK")</f>
        <v>OK</v>
      </c>
      <c r="F264" s="15" t="str">
        <f>IF('Sum HWDP'!$D$10="TH-Hill DS-1 Vol 3 CAT 2: Clean and Visual Ends only","N/A","OK")</f>
        <v>OK</v>
      </c>
      <c r="G264" s="17"/>
      <c r="H264" s="17"/>
      <c r="I264" s="17" t="s">
        <v>51</v>
      </c>
      <c r="J264" s="17" t="str">
        <f t="shared" si="23"/>
        <v>OK</v>
      </c>
      <c r="K264" s="17" t="str">
        <f t="shared" si="24"/>
        <v>OK</v>
      </c>
      <c r="L264" s="17" t="str">
        <f>IF('Data Sheet'!$B$9="NC-50","N/A","OK")</f>
        <v>OK</v>
      </c>
      <c r="M264" s="17" t="str">
        <f>IF('Data Sheet'!$B$9="NC-50","N/A","OK")</f>
        <v>OK</v>
      </c>
      <c r="N264" s="23" t="str">
        <f>IF(BO264&lt;&gt;"",
    IF(INT('Data Sheet'!$A$19)=INT('Data Sheet'!$B$19),
        --(INT('Data Sheet'!$A$19) &amp; "." &amp; BO264),
        IF(AND((--(INT('Data Sheet'!$A$19) &amp; "." &amp; BO264)&gt;=--('Data Sheet'!$A$19)), (--(INT('Data Sheet'!$A$19) &amp; "." &amp; BO264)&lt;=--('Data Sheet'!$B$19))),
            --(INT('Data Sheet'!$A$19) &amp; "." &amp; BO264),
            --(INT('Data Sheet'!$B$19) &amp; "." &amp; BO264)
        )
    ),
    IF(BN264&lt;&gt;"",
        IF(INT('Data Sheet'!$A$19)=INT('Data Sheet'!$B$19),
            --(INT('Data Sheet'!$A$19) &amp; "." &amp; LEFT(BN264,3)),
            IF(AND((--(INT('Data Sheet'!$A$19) &amp; "." &amp; LEFT(BN264,3))&gt;=--('Data Sheet'!$A$19)), (--(INT('Data Sheet'!$A$19) &amp; "." &amp; LEFT(BN264,3))&lt;=--('Data Sheet'!$B$19))),
                --(INT('Data Sheet'!$A$19) &amp; "." &amp; LEFT(BN264,3)),
                --(INT('Data Sheet'!$B$19) &amp; "." &amp; LEFT(BN264,3))
            )
        ),
        "OK"
    )
)</f>
        <v>OK</v>
      </c>
      <c r="O264" s="23" t="str">
        <f>IF(BP264&lt;&gt;"",
    IF(INT('Data Sheet'!$A$19)=INT('Data Sheet'!$B$19),
        --(INT('Data Sheet'!$A$19) &amp; "." &amp; BP264),
        IF(AND((--(INT('Data Sheet'!$A$19) &amp; "." &amp; BP264)&gt;=--('Data Sheet'!$A$19)), (--(INT('Data Sheet'!$A$19) &amp; "." &amp; BP264)&lt;=--('Data Sheet'!$B$19))),
            --(INT('Data Sheet'!$A$19) &amp; "." &amp; BP264),
            --(INT('Data Sheet'!$B$19) &amp; "." &amp; BP264)
        )
    ),
    IF(BN264&lt;&gt;"",
        IF(INT('Data Sheet'!$A$19)=INT('Data Sheet'!$B$19),
            --(INT('Data Sheet'!$A$19) &amp; "." &amp; RIGHT(BN264,3)),
            IF(AND((--(INT('Data Sheet'!$A$19) &amp; "." &amp; RIGHT(BN264,3))&gt;=--('Data Sheet'!$A$19)), (--(INT('Data Sheet'!$A$19) &amp; "." &amp; RIGHT(BN264,3))&lt;=--('Data Sheet'!$B$19))),
                --(INT('Data Sheet'!$A$19) &amp; "." &amp; RIGHT(BN264,3)),
                --(INT('Data Sheet'!$B$19) &amp; "." &amp; RIGHT(BN264,3))
            )
        ),
        "OK"
    )
)</f>
        <v>OK</v>
      </c>
      <c r="P264" s="23" t="str">
        <f>IF(BR264&lt;&gt;"",
    IF(INT('Data Sheet'!$A$19)=INT('Data Sheet'!$B$15),
        --(INT('Data Sheet'!$A$15) &amp; "." &amp; BR264),
        IF(AND((--(INT('Data Sheet'!$A$15) &amp; "." &amp; BR264)&gt;=--('Data Sheet'!$A$15)), (--(INT('Data Sheet'!$A$15) &amp; "." &amp; BR264)&lt;=--('Data Sheet'!$B$15))),
            --(INT('Data Sheet'!$A$15) &amp; "." &amp; BR264),
            --(INT('Data Sheet'!$B$15) &amp; "." &amp; BR264)
        )
    ),
    IF(BQ264&lt;&gt;"",
        IF(INT('Data Sheet'!$A$15)=INT('Data Sheet'!$B$15),
            --(INT('Data Sheet'!$A$15) &amp; "." &amp; LEFT(BQ264,3)),
            IF(AND((--(INT('Data Sheet'!$A$15) &amp; "." &amp; LEFT(BQ264,3))&gt;=--('Data Sheet'!$A$15)), (--(INT('Data Sheet'!$A$15) &amp; "." &amp; LEFT(BQ264,3))&lt;=--('Data Sheet'!$B$15))),
                --(INT('Data Sheet'!$A$15) &amp; "." &amp; LEFT(BQ264,3)),
                --(INT('Data Sheet'!$B$15) &amp; "." &amp; LEFT(BQ264,3))
            )
        ),
        "OK"
    )
)</f>
        <v>OK</v>
      </c>
      <c r="Q264" s="23" t="str">
        <f>IF(BS264&lt;&gt;"",
    IF(INT('Data Sheet'!$A$19)=INT('Data Sheet'!$B$15),
        --(INT('Data Sheet'!$A$15) &amp; "." &amp; BS264),
        IF(AND((--(INT('Data Sheet'!$A$15) &amp; "." &amp; BS264)&gt;=--('Data Sheet'!$A$15)), (--(INT('Data Sheet'!$A$15) &amp; "." &amp; BS264)&lt;=--('Data Sheet'!$B$15))),
            --(INT('Data Sheet'!$A$15) &amp; "." &amp; BS264),
            --(INT('Data Sheet'!$B$15) &amp; "." &amp; BS264)
        )
    ),
    IF(BQ264&lt;&gt;"",
        IF(INT('Data Sheet'!$A$15)=INT('Data Sheet'!$B$15),
            --(INT('Data Sheet'!$A$15) &amp; "." &amp; RIGHT(BQ264,3)),
            IF(AND((--(INT('Data Sheet'!$A$15) &amp; "." &amp; RIGHT(BQ264,3))&gt;=--('Data Sheet'!$A$15)), (--(INT('Data Sheet'!$A$15) &amp; "." &amp; RIGHT(BQ264,3))&lt;=--('Data Sheet'!$B$15))),
                --(INT('Data Sheet'!$A$15) &amp; "." &amp; RIGHT(BQ264,3)),
                --(INT('Data Sheet'!$B$15) &amp; "." &amp; RIGHT(BQ264,3))
            )
        ),
        "OK"
    )
)</f>
        <v>OK</v>
      </c>
      <c r="R264" s="20"/>
      <c r="S264" s="20"/>
      <c r="T264" s="20"/>
      <c r="U264" s="20"/>
      <c r="V264" s="20"/>
      <c r="W264" s="20"/>
      <c r="X264" s="20"/>
      <c r="Y264" s="20"/>
      <c r="Z264" s="20"/>
      <c r="AA264" s="55"/>
      <c r="AB264" s="55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1"/>
      <c r="AR264" s="21"/>
      <c r="AS264" s="21"/>
      <c r="AT264" s="21"/>
      <c r="AU264" s="21"/>
      <c r="AV264" s="21"/>
      <c r="AW264" s="22"/>
      <c r="AX264" s="99"/>
      <c r="AY264" s="20"/>
      <c r="AZ264" s="20"/>
      <c r="BA264" s="22"/>
      <c r="BC264" s="80"/>
      <c r="BD264" s="80"/>
      <c r="BE264" s="80"/>
      <c r="BF264" s="80"/>
      <c r="BG264" s="2" t="str">
        <f t="shared" si="21"/>
        <v/>
      </c>
      <c r="BH264" s="78">
        <f t="shared" si="20"/>
        <v>0</v>
      </c>
    </row>
    <row r="265" spans="2:60" x14ac:dyDescent="0.2">
      <c r="B265" s="14">
        <f t="shared" si="25"/>
        <v>257</v>
      </c>
      <c r="C265" s="15" t="str">
        <f>CONCATENATE('Data Sheet'!$B$8,'Data Sheet'!$G$2)</f>
        <v>" HWDP</v>
      </c>
      <c r="D265" s="95" t="str">
        <f t="shared" si="22"/>
        <v/>
      </c>
      <c r="E265" s="15" t="str">
        <f>IF('Sum HWDP'!$D$10="TH-Hill DS-1 Vol 3 CAT 2: Clean and Visual Ends only","N/A","OK")</f>
        <v>OK</v>
      </c>
      <c r="F265" s="15" t="str">
        <f>IF('Sum HWDP'!$D$10="TH-Hill DS-1 Vol 3 CAT 2: Clean and Visual Ends only","N/A","OK")</f>
        <v>OK</v>
      </c>
      <c r="G265" s="17"/>
      <c r="H265" s="17"/>
      <c r="I265" s="17" t="s">
        <v>51</v>
      </c>
      <c r="J265" s="17" t="str">
        <f t="shared" si="23"/>
        <v>OK</v>
      </c>
      <c r="K265" s="17" t="str">
        <f t="shared" si="24"/>
        <v>OK</v>
      </c>
      <c r="L265" s="17" t="str">
        <f>IF('Data Sheet'!$B$9="NC-50","N/A","OK")</f>
        <v>OK</v>
      </c>
      <c r="M265" s="17" t="str">
        <f>IF('Data Sheet'!$B$9="NC-50","N/A","OK")</f>
        <v>OK</v>
      </c>
      <c r="N265" s="23" t="str">
        <f>IF(BO265&lt;&gt;"",
    IF(INT('Data Sheet'!$A$19)=INT('Data Sheet'!$B$19),
        --(INT('Data Sheet'!$A$19) &amp; "." &amp; BO265),
        IF(AND((--(INT('Data Sheet'!$A$19) &amp; "." &amp; BO265)&gt;=--('Data Sheet'!$A$19)), (--(INT('Data Sheet'!$A$19) &amp; "." &amp; BO265)&lt;=--('Data Sheet'!$B$19))),
            --(INT('Data Sheet'!$A$19) &amp; "." &amp; BO265),
            --(INT('Data Sheet'!$B$19) &amp; "." &amp; BO265)
        )
    ),
    IF(BN265&lt;&gt;"",
        IF(INT('Data Sheet'!$A$19)=INT('Data Sheet'!$B$19),
            --(INT('Data Sheet'!$A$19) &amp; "." &amp; LEFT(BN265,3)),
            IF(AND((--(INT('Data Sheet'!$A$19) &amp; "." &amp; LEFT(BN265,3))&gt;=--('Data Sheet'!$A$19)), (--(INT('Data Sheet'!$A$19) &amp; "." &amp; LEFT(BN265,3))&lt;=--('Data Sheet'!$B$19))),
                --(INT('Data Sheet'!$A$19) &amp; "." &amp; LEFT(BN265,3)),
                --(INT('Data Sheet'!$B$19) &amp; "." &amp; LEFT(BN265,3))
            )
        ),
        "OK"
    )
)</f>
        <v>OK</v>
      </c>
      <c r="O265" s="23" t="str">
        <f>IF(BP265&lt;&gt;"",
    IF(INT('Data Sheet'!$A$19)=INT('Data Sheet'!$B$19),
        --(INT('Data Sheet'!$A$19) &amp; "." &amp; BP265),
        IF(AND((--(INT('Data Sheet'!$A$19) &amp; "." &amp; BP265)&gt;=--('Data Sheet'!$A$19)), (--(INT('Data Sheet'!$A$19) &amp; "." &amp; BP265)&lt;=--('Data Sheet'!$B$19))),
            --(INT('Data Sheet'!$A$19) &amp; "." &amp; BP265),
            --(INT('Data Sheet'!$B$19) &amp; "." &amp; BP265)
        )
    ),
    IF(BN265&lt;&gt;"",
        IF(INT('Data Sheet'!$A$19)=INT('Data Sheet'!$B$19),
            --(INT('Data Sheet'!$A$19) &amp; "." &amp; RIGHT(BN265,3)),
            IF(AND((--(INT('Data Sheet'!$A$19) &amp; "." &amp; RIGHT(BN265,3))&gt;=--('Data Sheet'!$A$19)), (--(INT('Data Sheet'!$A$19) &amp; "." &amp; RIGHT(BN265,3))&lt;=--('Data Sheet'!$B$19))),
                --(INT('Data Sheet'!$A$19) &amp; "." &amp; RIGHT(BN265,3)),
                --(INT('Data Sheet'!$B$19) &amp; "." &amp; RIGHT(BN265,3))
            )
        ),
        "OK"
    )
)</f>
        <v>OK</v>
      </c>
      <c r="P265" s="23" t="str">
        <f>IF(BR265&lt;&gt;"",
    IF(INT('Data Sheet'!$A$19)=INT('Data Sheet'!$B$15),
        --(INT('Data Sheet'!$A$15) &amp; "." &amp; BR265),
        IF(AND((--(INT('Data Sheet'!$A$15) &amp; "." &amp; BR265)&gt;=--('Data Sheet'!$A$15)), (--(INT('Data Sheet'!$A$15) &amp; "." &amp; BR265)&lt;=--('Data Sheet'!$B$15))),
            --(INT('Data Sheet'!$A$15) &amp; "." &amp; BR265),
            --(INT('Data Sheet'!$B$15) &amp; "." &amp; BR265)
        )
    ),
    IF(BQ265&lt;&gt;"",
        IF(INT('Data Sheet'!$A$15)=INT('Data Sheet'!$B$15),
            --(INT('Data Sheet'!$A$15) &amp; "." &amp; LEFT(BQ265,3)),
            IF(AND((--(INT('Data Sheet'!$A$15) &amp; "." &amp; LEFT(BQ265,3))&gt;=--('Data Sheet'!$A$15)), (--(INT('Data Sheet'!$A$15) &amp; "." &amp; LEFT(BQ265,3))&lt;=--('Data Sheet'!$B$15))),
                --(INT('Data Sheet'!$A$15) &amp; "." &amp; LEFT(BQ265,3)),
                --(INT('Data Sheet'!$B$15) &amp; "." &amp; LEFT(BQ265,3))
            )
        ),
        "OK"
    )
)</f>
        <v>OK</v>
      </c>
      <c r="Q265" s="23" t="str">
        <f>IF(BS265&lt;&gt;"",
    IF(INT('Data Sheet'!$A$19)=INT('Data Sheet'!$B$15),
        --(INT('Data Sheet'!$A$15) &amp; "." &amp; BS265),
        IF(AND((--(INT('Data Sheet'!$A$15) &amp; "." &amp; BS265)&gt;=--('Data Sheet'!$A$15)), (--(INT('Data Sheet'!$A$15) &amp; "." &amp; BS265)&lt;=--('Data Sheet'!$B$15))),
            --(INT('Data Sheet'!$A$15) &amp; "." &amp; BS265),
            --(INT('Data Sheet'!$B$15) &amp; "." &amp; BS265)
        )
    ),
    IF(BQ265&lt;&gt;"",
        IF(INT('Data Sheet'!$A$15)=INT('Data Sheet'!$B$15),
            --(INT('Data Sheet'!$A$15) &amp; "." &amp; RIGHT(BQ265,3)),
            IF(AND((--(INT('Data Sheet'!$A$15) &amp; "." &amp; RIGHT(BQ265,3))&gt;=--('Data Sheet'!$A$15)), (--(INT('Data Sheet'!$A$15) &amp; "." &amp; RIGHT(BQ265,3))&lt;=--('Data Sheet'!$B$15))),
                --(INT('Data Sheet'!$A$15) &amp; "." &amp; RIGHT(BQ265,3)),
                --(INT('Data Sheet'!$B$15) &amp; "." &amp; RIGHT(BQ265,3))
            )
        ),
        "OK"
    )
)</f>
        <v>OK</v>
      </c>
      <c r="R265" s="20"/>
      <c r="S265" s="20"/>
      <c r="T265" s="20"/>
      <c r="U265" s="20"/>
      <c r="V265" s="20"/>
      <c r="W265" s="20"/>
      <c r="X265" s="20"/>
      <c r="Y265" s="20"/>
      <c r="Z265" s="20"/>
      <c r="AA265" s="55"/>
      <c r="AB265" s="55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1"/>
      <c r="AR265" s="21"/>
      <c r="AS265" s="21"/>
      <c r="AT265" s="21"/>
      <c r="AU265" s="21"/>
      <c r="AV265" s="21"/>
      <c r="AW265" s="22"/>
      <c r="AX265" s="99"/>
      <c r="AY265" s="20"/>
      <c r="AZ265" s="20"/>
      <c r="BA265" s="22"/>
      <c r="BC265" s="80"/>
      <c r="BD265" s="80"/>
      <c r="BE265" s="80"/>
      <c r="BF265" s="80"/>
      <c r="BG265" s="2" t="str">
        <f t="shared" si="21"/>
        <v/>
      </c>
      <c r="BH265" s="78">
        <f t="shared" ref="BH265:BH328" si="26">COUNTA(T265:AF265)</f>
        <v>0</v>
      </c>
    </row>
    <row r="266" spans="2:60" x14ac:dyDescent="0.2">
      <c r="B266" s="14">
        <f t="shared" si="25"/>
        <v>258</v>
      </c>
      <c r="C266" s="15" t="str">
        <f>CONCATENATE('Data Sheet'!$B$8,'Data Sheet'!$G$2)</f>
        <v>" HWDP</v>
      </c>
      <c r="D266" s="95" t="str">
        <f t="shared" si="22"/>
        <v/>
      </c>
      <c r="E266" s="15" t="str">
        <f>IF('Sum HWDP'!$D$10="TH-Hill DS-1 Vol 3 CAT 2: Clean and Visual Ends only","N/A","OK")</f>
        <v>OK</v>
      </c>
      <c r="F266" s="15" t="str">
        <f>IF('Sum HWDP'!$D$10="TH-Hill DS-1 Vol 3 CAT 2: Clean and Visual Ends only","N/A","OK")</f>
        <v>OK</v>
      </c>
      <c r="G266" s="17"/>
      <c r="H266" s="17"/>
      <c r="I266" s="17" t="s">
        <v>51</v>
      </c>
      <c r="J266" s="17" t="str">
        <f t="shared" si="23"/>
        <v>OK</v>
      </c>
      <c r="K266" s="17" t="str">
        <f t="shared" si="24"/>
        <v>OK</v>
      </c>
      <c r="L266" s="17" t="str">
        <f>IF('Data Sheet'!$B$9="NC-50","N/A","OK")</f>
        <v>OK</v>
      </c>
      <c r="M266" s="17" t="str">
        <f>IF('Data Sheet'!$B$9="NC-50","N/A","OK")</f>
        <v>OK</v>
      </c>
      <c r="N266" s="23" t="str">
        <f>IF(BO266&lt;&gt;"",
    IF(INT('Data Sheet'!$A$19)=INT('Data Sheet'!$B$19),
        --(INT('Data Sheet'!$A$19) &amp; "." &amp; BO266),
        IF(AND((--(INT('Data Sheet'!$A$19) &amp; "." &amp; BO266)&gt;=--('Data Sheet'!$A$19)), (--(INT('Data Sheet'!$A$19) &amp; "." &amp; BO266)&lt;=--('Data Sheet'!$B$19))),
            --(INT('Data Sheet'!$A$19) &amp; "." &amp; BO266),
            --(INT('Data Sheet'!$B$19) &amp; "." &amp; BO266)
        )
    ),
    IF(BN266&lt;&gt;"",
        IF(INT('Data Sheet'!$A$19)=INT('Data Sheet'!$B$19),
            --(INT('Data Sheet'!$A$19) &amp; "." &amp; LEFT(BN266,3)),
            IF(AND((--(INT('Data Sheet'!$A$19) &amp; "." &amp; LEFT(BN266,3))&gt;=--('Data Sheet'!$A$19)), (--(INT('Data Sheet'!$A$19) &amp; "." &amp; LEFT(BN266,3))&lt;=--('Data Sheet'!$B$19))),
                --(INT('Data Sheet'!$A$19) &amp; "." &amp; LEFT(BN266,3)),
                --(INT('Data Sheet'!$B$19) &amp; "." &amp; LEFT(BN266,3))
            )
        ),
        "OK"
    )
)</f>
        <v>OK</v>
      </c>
      <c r="O266" s="23" t="str">
        <f>IF(BP266&lt;&gt;"",
    IF(INT('Data Sheet'!$A$19)=INT('Data Sheet'!$B$19),
        --(INT('Data Sheet'!$A$19) &amp; "." &amp; BP266),
        IF(AND((--(INT('Data Sheet'!$A$19) &amp; "." &amp; BP266)&gt;=--('Data Sheet'!$A$19)), (--(INT('Data Sheet'!$A$19) &amp; "." &amp; BP266)&lt;=--('Data Sheet'!$B$19))),
            --(INT('Data Sheet'!$A$19) &amp; "." &amp; BP266),
            --(INT('Data Sheet'!$B$19) &amp; "." &amp; BP266)
        )
    ),
    IF(BN266&lt;&gt;"",
        IF(INT('Data Sheet'!$A$19)=INT('Data Sheet'!$B$19),
            --(INT('Data Sheet'!$A$19) &amp; "." &amp; RIGHT(BN266,3)),
            IF(AND((--(INT('Data Sheet'!$A$19) &amp; "." &amp; RIGHT(BN266,3))&gt;=--('Data Sheet'!$A$19)), (--(INT('Data Sheet'!$A$19) &amp; "." &amp; RIGHT(BN266,3))&lt;=--('Data Sheet'!$B$19))),
                --(INT('Data Sheet'!$A$19) &amp; "." &amp; RIGHT(BN266,3)),
                --(INT('Data Sheet'!$B$19) &amp; "." &amp; RIGHT(BN266,3))
            )
        ),
        "OK"
    )
)</f>
        <v>OK</v>
      </c>
      <c r="P266" s="23" t="str">
        <f>IF(BR266&lt;&gt;"",
    IF(INT('Data Sheet'!$A$19)=INT('Data Sheet'!$B$15),
        --(INT('Data Sheet'!$A$15) &amp; "." &amp; BR266),
        IF(AND((--(INT('Data Sheet'!$A$15) &amp; "." &amp; BR266)&gt;=--('Data Sheet'!$A$15)), (--(INT('Data Sheet'!$A$15) &amp; "." &amp; BR266)&lt;=--('Data Sheet'!$B$15))),
            --(INT('Data Sheet'!$A$15) &amp; "." &amp; BR266),
            --(INT('Data Sheet'!$B$15) &amp; "." &amp; BR266)
        )
    ),
    IF(BQ266&lt;&gt;"",
        IF(INT('Data Sheet'!$A$15)=INT('Data Sheet'!$B$15),
            --(INT('Data Sheet'!$A$15) &amp; "." &amp; LEFT(BQ266,3)),
            IF(AND((--(INT('Data Sheet'!$A$15) &amp; "." &amp; LEFT(BQ266,3))&gt;=--('Data Sheet'!$A$15)), (--(INT('Data Sheet'!$A$15) &amp; "." &amp; LEFT(BQ266,3))&lt;=--('Data Sheet'!$B$15))),
                --(INT('Data Sheet'!$A$15) &amp; "." &amp; LEFT(BQ266,3)),
                --(INT('Data Sheet'!$B$15) &amp; "." &amp; LEFT(BQ266,3))
            )
        ),
        "OK"
    )
)</f>
        <v>OK</v>
      </c>
      <c r="Q266" s="23" t="str">
        <f>IF(BS266&lt;&gt;"",
    IF(INT('Data Sheet'!$A$19)=INT('Data Sheet'!$B$15),
        --(INT('Data Sheet'!$A$15) &amp; "." &amp; BS266),
        IF(AND((--(INT('Data Sheet'!$A$15) &amp; "." &amp; BS266)&gt;=--('Data Sheet'!$A$15)), (--(INT('Data Sheet'!$A$15) &amp; "." &amp; BS266)&lt;=--('Data Sheet'!$B$15))),
            --(INT('Data Sheet'!$A$15) &amp; "." &amp; BS266),
            --(INT('Data Sheet'!$B$15) &amp; "." &amp; BS266)
        )
    ),
    IF(BQ266&lt;&gt;"",
        IF(INT('Data Sheet'!$A$15)=INT('Data Sheet'!$B$15),
            --(INT('Data Sheet'!$A$15) &amp; "." &amp; RIGHT(BQ266,3)),
            IF(AND((--(INT('Data Sheet'!$A$15) &amp; "." &amp; RIGHT(BQ266,3))&gt;=--('Data Sheet'!$A$15)), (--(INT('Data Sheet'!$A$15) &amp; "." &amp; RIGHT(BQ266,3))&lt;=--('Data Sheet'!$B$15))),
                --(INT('Data Sheet'!$A$15) &amp; "." &amp; RIGHT(BQ266,3)),
                --(INT('Data Sheet'!$B$15) &amp; "." &amp; RIGHT(BQ266,3))
            )
        ),
        "OK"
    )
)</f>
        <v>OK</v>
      </c>
      <c r="R266" s="20"/>
      <c r="S266" s="20"/>
      <c r="T266" s="20"/>
      <c r="U266" s="20"/>
      <c r="V266" s="20"/>
      <c r="W266" s="20"/>
      <c r="X266" s="20"/>
      <c r="Y266" s="20"/>
      <c r="Z266" s="20"/>
      <c r="AA266" s="55"/>
      <c r="AB266" s="55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1"/>
      <c r="AR266" s="21"/>
      <c r="AS266" s="21"/>
      <c r="AT266" s="21"/>
      <c r="AU266" s="21"/>
      <c r="AV266" s="21"/>
      <c r="AW266" s="22"/>
      <c r="AX266" s="99"/>
      <c r="AY266" s="20"/>
      <c r="AZ266" s="20"/>
      <c r="BA266" s="22"/>
      <c r="BC266" s="80"/>
      <c r="BD266" s="80"/>
      <c r="BE266" s="80"/>
      <c r="BF266" s="80"/>
      <c r="BG266" s="2" t="str">
        <f t="shared" ref="BG266:BG329" si="27">CONCATENATE(BC266,BD266,BE266,BF266)</f>
        <v/>
      </c>
      <c r="BH266" s="78">
        <f t="shared" si="26"/>
        <v>0</v>
      </c>
    </row>
    <row r="267" spans="2:60" x14ac:dyDescent="0.2">
      <c r="B267" s="14">
        <f t="shared" si="25"/>
        <v>259</v>
      </c>
      <c r="C267" s="15" t="str">
        <f>CONCATENATE('Data Sheet'!$B$8,'Data Sheet'!$G$2)</f>
        <v>" HWDP</v>
      </c>
      <c r="D267" s="95" t="str">
        <f t="shared" ref="D267:D330" si="28">BG267</f>
        <v/>
      </c>
      <c r="E267" s="15" t="str">
        <f>IF('Sum HWDP'!$D$10="TH-Hill DS-1 Vol 3 CAT 2: Clean and Visual Ends only","N/A","OK")</f>
        <v>OK</v>
      </c>
      <c r="F267" s="15" t="str">
        <f>IF('Sum HWDP'!$D$10="TH-Hill DS-1 Vol 3 CAT 2: Clean and Visual Ends only","N/A","OK")</f>
        <v>OK</v>
      </c>
      <c r="G267" s="17"/>
      <c r="H267" s="17"/>
      <c r="I267" s="17" t="s">
        <v>51</v>
      </c>
      <c r="J267" s="17" t="str">
        <f t="shared" si="23"/>
        <v>OK</v>
      </c>
      <c r="K267" s="17" t="str">
        <f t="shared" si="24"/>
        <v>OK</v>
      </c>
      <c r="L267" s="17" t="str">
        <f>IF('Data Sheet'!$B$9="NC-50","N/A","OK")</f>
        <v>OK</v>
      </c>
      <c r="M267" s="17" t="str">
        <f>IF('Data Sheet'!$B$9="NC-50","N/A","OK")</f>
        <v>OK</v>
      </c>
      <c r="N267" s="23" t="str">
        <f>IF(BO267&lt;&gt;"",
    IF(INT('Data Sheet'!$A$19)=INT('Data Sheet'!$B$19),
        --(INT('Data Sheet'!$A$19) &amp; "." &amp; BO267),
        IF(AND((--(INT('Data Sheet'!$A$19) &amp; "." &amp; BO267)&gt;=--('Data Sheet'!$A$19)), (--(INT('Data Sheet'!$A$19) &amp; "." &amp; BO267)&lt;=--('Data Sheet'!$B$19))),
            --(INT('Data Sheet'!$A$19) &amp; "." &amp; BO267),
            --(INT('Data Sheet'!$B$19) &amp; "." &amp; BO267)
        )
    ),
    IF(BN267&lt;&gt;"",
        IF(INT('Data Sheet'!$A$19)=INT('Data Sheet'!$B$19),
            --(INT('Data Sheet'!$A$19) &amp; "." &amp; LEFT(BN267,3)),
            IF(AND((--(INT('Data Sheet'!$A$19) &amp; "." &amp; LEFT(BN267,3))&gt;=--('Data Sheet'!$A$19)), (--(INT('Data Sheet'!$A$19) &amp; "." &amp; LEFT(BN267,3))&lt;=--('Data Sheet'!$B$19))),
                --(INT('Data Sheet'!$A$19) &amp; "." &amp; LEFT(BN267,3)),
                --(INT('Data Sheet'!$B$19) &amp; "." &amp; LEFT(BN267,3))
            )
        ),
        "OK"
    )
)</f>
        <v>OK</v>
      </c>
      <c r="O267" s="23" t="str">
        <f>IF(BP267&lt;&gt;"",
    IF(INT('Data Sheet'!$A$19)=INT('Data Sheet'!$B$19),
        --(INT('Data Sheet'!$A$19) &amp; "." &amp; BP267),
        IF(AND((--(INT('Data Sheet'!$A$19) &amp; "." &amp; BP267)&gt;=--('Data Sheet'!$A$19)), (--(INT('Data Sheet'!$A$19) &amp; "." &amp; BP267)&lt;=--('Data Sheet'!$B$19))),
            --(INT('Data Sheet'!$A$19) &amp; "." &amp; BP267),
            --(INT('Data Sheet'!$B$19) &amp; "." &amp; BP267)
        )
    ),
    IF(BN267&lt;&gt;"",
        IF(INT('Data Sheet'!$A$19)=INT('Data Sheet'!$B$19),
            --(INT('Data Sheet'!$A$19) &amp; "." &amp; RIGHT(BN267,3)),
            IF(AND((--(INT('Data Sheet'!$A$19) &amp; "." &amp; RIGHT(BN267,3))&gt;=--('Data Sheet'!$A$19)), (--(INT('Data Sheet'!$A$19) &amp; "." &amp; RIGHT(BN267,3))&lt;=--('Data Sheet'!$B$19))),
                --(INT('Data Sheet'!$A$19) &amp; "." &amp; RIGHT(BN267,3)),
                --(INT('Data Sheet'!$B$19) &amp; "." &amp; RIGHT(BN267,3))
            )
        ),
        "OK"
    )
)</f>
        <v>OK</v>
      </c>
      <c r="P267" s="23" t="str">
        <f>IF(BR267&lt;&gt;"",
    IF(INT('Data Sheet'!$A$19)=INT('Data Sheet'!$B$15),
        --(INT('Data Sheet'!$A$15) &amp; "." &amp; BR267),
        IF(AND((--(INT('Data Sheet'!$A$15) &amp; "." &amp; BR267)&gt;=--('Data Sheet'!$A$15)), (--(INT('Data Sheet'!$A$15) &amp; "." &amp; BR267)&lt;=--('Data Sheet'!$B$15))),
            --(INT('Data Sheet'!$A$15) &amp; "." &amp; BR267),
            --(INT('Data Sheet'!$B$15) &amp; "." &amp; BR267)
        )
    ),
    IF(BQ267&lt;&gt;"",
        IF(INT('Data Sheet'!$A$15)=INT('Data Sheet'!$B$15),
            --(INT('Data Sheet'!$A$15) &amp; "." &amp; LEFT(BQ267,3)),
            IF(AND((--(INT('Data Sheet'!$A$15) &amp; "." &amp; LEFT(BQ267,3))&gt;=--('Data Sheet'!$A$15)), (--(INT('Data Sheet'!$A$15) &amp; "." &amp; LEFT(BQ267,3))&lt;=--('Data Sheet'!$B$15))),
                --(INT('Data Sheet'!$A$15) &amp; "." &amp; LEFT(BQ267,3)),
                --(INT('Data Sheet'!$B$15) &amp; "." &amp; LEFT(BQ267,3))
            )
        ),
        "OK"
    )
)</f>
        <v>OK</v>
      </c>
      <c r="Q267" s="23" t="str">
        <f>IF(BS267&lt;&gt;"",
    IF(INT('Data Sheet'!$A$19)=INT('Data Sheet'!$B$15),
        --(INT('Data Sheet'!$A$15) &amp; "." &amp; BS267),
        IF(AND((--(INT('Data Sheet'!$A$15) &amp; "." &amp; BS267)&gt;=--('Data Sheet'!$A$15)), (--(INT('Data Sheet'!$A$15) &amp; "." &amp; BS267)&lt;=--('Data Sheet'!$B$15))),
            --(INT('Data Sheet'!$A$15) &amp; "." &amp; BS267),
            --(INT('Data Sheet'!$B$15) &amp; "." &amp; BS267)
        )
    ),
    IF(BQ267&lt;&gt;"",
        IF(INT('Data Sheet'!$A$15)=INT('Data Sheet'!$B$15),
            --(INT('Data Sheet'!$A$15) &amp; "." &amp; RIGHT(BQ267,3)),
            IF(AND((--(INT('Data Sheet'!$A$15) &amp; "." &amp; RIGHT(BQ267,3))&gt;=--('Data Sheet'!$A$15)), (--(INT('Data Sheet'!$A$15) &amp; "." &amp; RIGHT(BQ267,3))&lt;=--('Data Sheet'!$B$15))),
                --(INT('Data Sheet'!$A$15) &amp; "." &amp; RIGHT(BQ267,3)),
                --(INT('Data Sheet'!$B$15) &amp; "." &amp; RIGHT(BQ267,3))
            )
        ),
        "OK"
    )
)</f>
        <v>OK</v>
      </c>
      <c r="R267" s="20"/>
      <c r="S267" s="20"/>
      <c r="T267" s="20"/>
      <c r="U267" s="20"/>
      <c r="V267" s="20"/>
      <c r="W267" s="20"/>
      <c r="X267" s="20"/>
      <c r="Y267" s="20"/>
      <c r="Z267" s="20"/>
      <c r="AA267" s="55"/>
      <c r="AB267" s="55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1"/>
      <c r="AR267" s="21"/>
      <c r="AS267" s="21"/>
      <c r="AT267" s="21"/>
      <c r="AU267" s="21"/>
      <c r="AV267" s="21"/>
      <c r="AW267" s="22"/>
      <c r="AX267" s="99"/>
      <c r="AY267" s="20"/>
      <c r="AZ267" s="20"/>
      <c r="BA267" s="22"/>
      <c r="BC267" s="80"/>
      <c r="BD267" s="80"/>
      <c r="BE267" s="80"/>
      <c r="BF267" s="80"/>
      <c r="BG267" s="2" t="str">
        <f t="shared" si="27"/>
        <v/>
      </c>
      <c r="BH267" s="78">
        <f t="shared" si="26"/>
        <v>0</v>
      </c>
    </row>
    <row r="268" spans="2:60" x14ac:dyDescent="0.2">
      <c r="B268" s="14">
        <f t="shared" si="25"/>
        <v>260</v>
      </c>
      <c r="C268" s="15" t="str">
        <f>CONCATENATE('Data Sheet'!$B$8,'Data Sheet'!$G$2)</f>
        <v>" HWDP</v>
      </c>
      <c r="D268" s="95" t="str">
        <f t="shared" si="28"/>
        <v/>
      </c>
      <c r="E268" s="15" t="str">
        <f>IF('Sum HWDP'!$D$10="TH-Hill DS-1 Vol 3 CAT 2: Clean and Visual Ends only","N/A","OK")</f>
        <v>OK</v>
      </c>
      <c r="F268" s="15" t="str">
        <f>IF('Sum HWDP'!$D$10="TH-Hill DS-1 Vol 3 CAT 2: Clean and Visual Ends only","N/A","OK")</f>
        <v>OK</v>
      </c>
      <c r="G268" s="17"/>
      <c r="H268" s="17"/>
      <c r="I268" s="17" t="s">
        <v>51</v>
      </c>
      <c r="J268" s="17" t="str">
        <f t="shared" si="23"/>
        <v>OK</v>
      </c>
      <c r="K268" s="17" t="str">
        <f t="shared" si="24"/>
        <v>OK</v>
      </c>
      <c r="L268" s="17" t="str">
        <f>IF('Data Sheet'!$B$9="NC-50","N/A","OK")</f>
        <v>OK</v>
      </c>
      <c r="M268" s="17" t="str">
        <f>IF('Data Sheet'!$B$9="NC-50","N/A","OK")</f>
        <v>OK</v>
      </c>
      <c r="N268" s="23" t="str">
        <f>IF(BO268&lt;&gt;"",
    IF(INT('Data Sheet'!$A$19)=INT('Data Sheet'!$B$19),
        --(INT('Data Sheet'!$A$19) &amp; "." &amp; BO268),
        IF(AND((--(INT('Data Sheet'!$A$19) &amp; "." &amp; BO268)&gt;=--('Data Sheet'!$A$19)), (--(INT('Data Sheet'!$A$19) &amp; "." &amp; BO268)&lt;=--('Data Sheet'!$B$19))),
            --(INT('Data Sheet'!$A$19) &amp; "." &amp; BO268),
            --(INT('Data Sheet'!$B$19) &amp; "." &amp; BO268)
        )
    ),
    IF(BN268&lt;&gt;"",
        IF(INT('Data Sheet'!$A$19)=INT('Data Sheet'!$B$19),
            --(INT('Data Sheet'!$A$19) &amp; "." &amp; LEFT(BN268,3)),
            IF(AND((--(INT('Data Sheet'!$A$19) &amp; "." &amp; LEFT(BN268,3))&gt;=--('Data Sheet'!$A$19)), (--(INT('Data Sheet'!$A$19) &amp; "." &amp; LEFT(BN268,3))&lt;=--('Data Sheet'!$B$19))),
                --(INT('Data Sheet'!$A$19) &amp; "." &amp; LEFT(BN268,3)),
                --(INT('Data Sheet'!$B$19) &amp; "." &amp; LEFT(BN268,3))
            )
        ),
        "OK"
    )
)</f>
        <v>OK</v>
      </c>
      <c r="O268" s="23" t="str">
        <f>IF(BP268&lt;&gt;"",
    IF(INT('Data Sheet'!$A$19)=INT('Data Sheet'!$B$19),
        --(INT('Data Sheet'!$A$19) &amp; "." &amp; BP268),
        IF(AND((--(INT('Data Sheet'!$A$19) &amp; "." &amp; BP268)&gt;=--('Data Sheet'!$A$19)), (--(INT('Data Sheet'!$A$19) &amp; "." &amp; BP268)&lt;=--('Data Sheet'!$B$19))),
            --(INT('Data Sheet'!$A$19) &amp; "." &amp; BP268),
            --(INT('Data Sheet'!$B$19) &amp; "." &amp; BP268)
        )
    ),
    IF(BN268&lt;&gt;"",
        IF(INT('Data Sheet'!$A$19)=INT('Data Sheet'!$B$19),
            --(INT('Data Sheet'!$A$19) &amp; "." &amp; RIGHT(BN268,3)),
            IF(AND((--(INT('Data Sheet'!$A$19) &amp; "." &amp; RIGHT(BN268,3))&gt;=--('Data Sheet'!$A$19)), (--(INT('Data Sheet'!$A$19) &amp; "." &amp; RIGHT(BN268,3))&lt;=--('Data Sheet'!$B$19))),
                --(INT('Data Sheet'!$A$19) &amp; "." &amp; RIGHT(BN268,3)),
                --(INT('Data Sheet'!$B$19) &amp; "." &amp; RIGHT(BN268,3))
            )
        ),
        "OK"
    )
)</f>
        <v>OK</v>
      </c>
      <c r="P268" s="23" t="str">
        <f>IF(BR268&lt;&gt;"",
    IF(INT('Data Sheet'!$A$19)=INT('Data Sheet'!$B$15),
        --(INT('Data Sheet'!$A$15) &amp; "." &amp; BR268),
        IF(AND((--(INT('Data Sheet'!$A$15) &amp; "." &amp; BR268)&gt;=--('Data Sheet'!$A$15)), (--(INT('Data Sheet'!$A$15) &amp; "." &amp; BR268)&lt;=--('Data Sheet'!$B$15))),
            --(INT('Data Sheet'!$A$15) &amp; "." &amp; BR268),
            --(INT('Data Sheet'!$B$15) &amp; "." &amp; BR268)
        )
    ),
    IF(BQ268&lt;&gt;"",
        IF(INT('Data Sheet'!$A$15)=INT('Data Sheet'!$B$15),
            --(INT('Data Sheet'!$A$15) &amp; "." &amp; LEFT(BQ268,3)),
            IF(AND((--(INT('Data Sheet'!$A$15) &amp; "." &amp; LEFT(BQ268,3))&gt;=--('Data Sheet'!$A$15)), (--(INT('Data Sheet'!$A$15) &amp; "." &amp; LEFT(BQ268,3))&lt;=--('Data Sheet'!$B$15))),
                --(INT('Data Sheet'!$A$15) &amp; "." &amp; LEFT(BQ268,3)),
                --(INT('Data Sheet'!$B$15) &amp; "." &amp; LEFT(BQ268,3))
            )
        ),
        "OK"
    )
)</f>
        <v>OK</v>
      </c>
      <c r="Q268" s="23" t="str">
        <f>IF(BS268&lt;&gt;"",
    IF(INT('Data Sheet'!$A$19)=INT('Data Sheet'!$B$15),
        --(INT('Data Sheet'!$A$15) &amp; "." &amp; BS268),
        IF(AND((--(INT('Data Sheet'!$A$15) &amp; "." &amp; BS268)&gt;=--('Data Sheet'!$A$15)), (--(INT('Data Sheet'!$A$15) &amp; "." &amp; BS268)&lt;=--('Data Sheet'!$B$15))),
            --(INT('Data Sheet'!$A$15) &amp; "." &amp; BS268),
            --(INT('Data Sheet'!$B$15) &amp; "." &amp; BS268)
        )
    ),
    IF(BQ268&lt;&gt;"",
        IF(INT('Data Sheet'!$A$15)=INT('Data Sheet'!$B$15),
            --(INT('Data Sheet'!$A$15) &amp; "." &amp; RIGHT(BQ268,3)),
            IF(AND((--(INT('Data Sheet'!$A$15) &amp; "." &amp; RIGHT(BQ268,3))&gt;=--('Data Sheet'!$A$15)), (--(INT('Data Sheet'!$A$15) &amp; "." &amp; RIGHT(BQ268,3))&lt;=--('Data Sheet'!$B$15))),
                --(INT('Data Sheet'!$A$15) &amp; "." &amp; RIGHT(BQ268,3)),
                --(INT('Data Sheet'!$B$15) &amp; "." &amp; RIGHT(BQ268,3))
            )
        ),
        "OK"
    )
)</f>
        <v>OK</v>
      </c>
      <c r="R268" s="20"/>
      <c r="S268" s="20"/>
      <c r="T268" s="20"/>
      <c r="U268" s="20"/>
      <c r="V268" s="20"/>
      <c r="W268" s="20"/>
      <c r="X268" s="20"/>
      <c r="Y268" s="20"/>
      <c r="Z268" s="20"/>
      <c r="AA268" s="55"/>
      <c r="AB268" s="55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1"/>
      <c r="AR268" s="21"/>
      <c r="AS268" s="21"/>
      <c r="AT268" s="21"/>
      <c r="AU268" s="21"/>
      <c r="AV268" s="21"/>
      <c r="AW268" s="22"/>
      <c r="AX268" s="99"/>
      <c r="AY268" s="20"/>
      <c r="AZ268" s="20"/>
      <c r="BA268" s="22"/>
      <c r="BC268" s="80"/>
      <c r="BD268" s="80"/>
      <c r="BE268" s="80"/>
      <c r="BF268" s="80"/>
      <c r="BG268" s="2" t="str">
        <f t="shared" si="27"/>
        <v/>
      </c>
      <c r="BH268" s="78">
        <f t="shared" si="26"/>
        <v>0</v>
      </c>
    </row>
    <row r="269" spans="2:60" x14ac:dyDescent="0.2">
      <c r="B269" s="14">
        <f t="shared" si="25"/>
        <v>261</v>
      </c>
      <c r="C269" s="15" t="str">
        <f>CONCATENATE('Data Sheet'!$B$8,'Data Sheet'!$G$2)</f>
        <v>" HWDP</v>
      </c>
      <c r="D269" s="95" t="str">
        <f t="shared" si="28"/>
        <v/>
      </c>
      <c r="E269" s="15" t="str">
        <f>IF('Sum HWDP'!$D$10="TH-Hill DS-1 Vol 3 CAT 2: Clean and Visual Ends only","N/A","OK")</f>
        <v>OK</v>
      </c>
      <c r="F269" s="15" t="str">
        <f>IF('Sum HWDP'!$D$10="TH-Hill DS-1 Vol 3 CAT 2: Clean and Visual Ends only","N/A","OK")</f>
        <v>OK</v>
      </c>
      <c r="G269" s="17"/>
      <c r="H269" s="17"/>
      <c r="I269" s="17" t="s">
        <v>51</v>
      </c>
      <c r="J269" s="17" t="str">
        <f t="shared" ref="J269:J332" si="29">IF(AP269="X", "MIN", "OK")</f>
        <v>OK</v>
      </c>
      <c r="K269" s="17" t="str">
        <f t="shared" ref="K269:K332" si="30">IF(AQ269="X", "MIN", "OK")</f>
        <v>OK</v>
      </c>
      <c r="L269" s="17" t="str">
        <f>IF('Data Sheet'!$B$9="NC-50","N/A","OK")</f>
        <v>OK</v>
      </c>
      <c r="M269" s="17" t="str">
        <f>IF('Data Sheet'!$B$9="NC-50","N/A","OK")</f>
        <v>OK</v>
      </c>
      <c r="N269" s="23" t="str">
        <f>IF(BO269&lt;&gt;"",
    IF(INT('Data Sheet'!$A$19)=INT('Data Sheet'!$B$19),
        --(INT('Data Sheet'!$A$19) &amp; "." &amp; BO269),
        IF(AND((--(INT('Data Sheet'!$A$19) &amp; "." &amp; BO269)&gt;=--('Data Sheet'!$A$19)), (--(INT('Data Sheet'!$A$19) &amp; "." &amp; BO269)&lt;=--('Data Sheet'!$B$19))),
            --(INT('Data Sheet'!$A$19) &amp; "." &amp; BO269),
            --(INT('Data Sheet'!$B$19) &amp; "." &amp; BO269)
        )
    ),
    IF(BN269&lt;&gt;"",
        IF(INT('Data Sheet'!$A$19)=INT('Data Sheet'!$B$19),
            --(INT('Data Sheet'!$A$19) &amp; "." &amp; LEFT(BN269,3)),
            IF(AND((--(INT('Data Sheet'!$A$19) &amp; "." &amp; LEFT(BN269,3))&gt;=--('Data Sheet'!$A$19)), (--(INT('Data Sheet'!$A$19) &amp; "." &amp; LEFT(BN269,3))&lt;=--('Data Sheet'!$B$19))),
                --(INT('Data Sheet'!$A$19) &amp; "." &amp; LEFT(BN269,3)),
                --(INT('Data Sheet'!$B$19) &amp; "." &amp; LEFT(BN269,3))
            )
        ),
        "OK"
    )
)</f>
        <v>OK</v>
      </c>
      <c r="O269" s="23" t="str">
        <f>IF(BP269&lt;&gt;"",
    IF(INT('Data Sheet'!$A$19)=INT('Data Sheet'!$B$19),
        --(INT('Data Sheet'!$A$19) &amp; "." &amp; BP269),
        IF(AND((--(INT('Data Sheet'!$A$19) &amp; "." &amp; BP269)&gt;=--('Data Sheet'!$A$19)), (--(INT('Data Sheet'!$A$19) &amp; "." &amp; BP269)&lt;=--('Data Sheet'!$B$19))),
            --(INT('Data Sheet'!$A$19) &amp; "." &amp; BP269),
            --(INT('Data Sheet'!$B$19) &amp; "." &amp; BP269)
        )
    ),
    IF(BN269&lt;&gt;"",
        IF(INT('Data Sheet'!$A$19)=INT('Data Sheet'!$B$19),
            --(INT('Data Sheet'!$A$19) &amp; "." &amp; RIGHT(BN269,3)),
            IF(AND((--(INT('Data Sheet'!$A$19) &amp; "." &amp; RIGHT(BN269,3))&gt;=--('Data Sheet'!$A$19)), (--(INT('Data Sheet'!$A$19) &amp; "." &amp; RIGHT(BN269,3))&lt;=--('Data Sheet'!$B$19))),
                --(INT('Data Sheet'!$A$19) &amp; "." &amp; RIGHT(BN269,3)),
                --(INT('Data Sheet'!$B$19) &amp; "." &amp; RIGHT(BN269,3))
            )
        ),
        "OK"
    )
)</f>
        <v>OK</v>
      </c>
      <c r="P269" s="23" t="str">
        <f>IF(BR269&lt;&gt;"",
    IF(INT('Data Sheet'!$A$19)=INT('Data Sheet'!$B$15),
        --(INT('Data Sheet'!$A$15) &amp; "." &amp; BR269),
        IF(AND((--(INT('Data Sheet'!$A$15) &amp; "." &amp; BR269)&gt;=--('Data Sheet'!$A$15)), (--(INT('Data Sheet'!$A$15) &amp; "." &amp; BR269)&lt;=--('Data Sheet'!$B$15))),
            --(INT('Data Sheet'!$A$15) &amp; "." &amp; BR269),
            --(INT('Data Sheet'!$B$15) &amp; "." &amp; BR269)
        )
    ),
    IF(BQ269&lt;&gt;"",
        IF(INT('Data Sheet'!$A$15)=INT('Data Sheet'!$B$15),
            --(INT('Data Sheet'!$A$15) &amp; "." &amp; LEFT(BQ269,3)),
            IF(AND((--(INT('Data Sheet'!$A$15) &amp; "." &amp; LEFT(BQ269,3))&gt;=--('Data Sheet'!$A$15)), (--(INT('Data Sheet'!$A$15) &amp; "." &amp; LEFT(BQ269,3))&lt;=--('Data Sheet'!$B$15))),
                --(INT('Data Sheet'!$A$15) &amp; "." &amp; LEFT(BQ269,3)),
                --(INT('Data Sheet'!$B$15) &amp; "." &amp; LEFT(BQ269,3))
            )
        ),
        "OK"
    )
)</f>
        <v>OK</v>
      </c>
      <c r="Q269" s="23" t="str">
        <f>IF(BS269&lt;&gt;"",
    IF(INT('Data Sheet'!$A$19)=INT('Data Sheet'!$B$15),
        --(INT('Data Sheet'!$A$15) &amp; "." &amp; BS269),
        IF(AND((--(INT('Data Sheet'!$A$15) &amp; "." &amp; BS269)&gt;=--('Data Sheet'!$A$15)), (--(INT('Data Sheet'!$A$15) &amp; "." &amp; BS269)&lt;=--('Data Sheet'!$B$15))),
            --(INT('Data Sheet'!$A$15) &amp; "." &amp; BS269),
            --(INT('Data Sheet'!$B$15) &amp; "." &amp; BS269)
        )
    ),
    IF(BQ269&lt;&gt;"",
        IF(INT('Data Sheet'!$A$15)=INT('Data Sheet'!$B$15),
            --(INT('Data Sheet'!$A$15) &amp; "." &amp; RIGHT(BQ269,3)),
            IF(AND((--(INT('Data Sheet'!$A$15) &amp; "." &amp; RIGHT(BQ269,3))&gt;=--('Data Sheet'!$A$15)), (--(INT('Data Sheet'!$A$15) &amp; "." &amp; RIGHT(BQ269,3))&lt;=--('Data Sheet'!$B$15))),
                --(INT('Data Sheet'!$A$15) &amp; "." &amp; RIGHT(BQ269,3)),
                --(INT('Data Sheet'!$B$15) &amp; "." &amp; RIGHT(BQ269,3))
            )
        ),
        "OK"
    )
)</f>
        <v>OK</v>
      </c>
      <c r="R269" s="20"/>
      <c r="S269" s="20"/>
      <c r="T269" s="20"/>
      <c r="U269" s="20"/>
      <c r="V269" s="20"/>
      <c r="W269" s="20"/>
      <c r="X269" s="20"/>
      <c r="Y269" s="20"/>
      <c r="Z269" s="20"/>
      <c r="AA269" s="55"/>
      <c r="AB269" s="55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1"/>
      <c r="AR269" s="21"/>
      <c r="AS269" s="21"/>
      <c r="AT269" s="21"/>
      <c r="AU269" s="21"/>
      <c r="AV269" s="21"/>
      <c r="AW269" s="22"/>
      <c r="AX269" s="99"/>
      <c r="AY269" s="20"/>
      <c r="AZ269" s="20"/>
      <c r="BA269" s="22"/>
      <c r="BC269" s="80"/>
      <c r="BD269" s="80"/>
      <c r="BE269" s="80"/>
      <c r="BF269" s="80"/>
      <c r="BG269" s="2" t="str">
        <f t="shared" si="27"/>
        <v/>
      </c>
      <c r="BH269" s="78">
        <f t="shared" si="26"/>
        <v>0</v>
      </c>
    </row>
    <row r="270" spans="2:60" x14ac:dyDescent="0.2">
      <c r="B270" s="14">
        <f t="shared" si="25"/>
        <v>262</v>
      </c>
      <c r="C270" s="15" t="str">
        <f>CONCATENATE('Data Sheet'!$B$8,'Data Sheet'!$G$2)</f>
        <v>" HWDP</v>
      </c>
      <c r="D270" s="95" t="str">
        <f t="shared" si="28"/>
        <v/>
      </c>
      <c r="E270" s="15" t="str">
        <f>IF('Sum HWDP'!$D$10="TH-Hill DS-1 Vol 3 CAT 2: Clean and Visual Ends only","N/A","OK")</f>
        <v>OK</v>
      </c>
      <c r="F270" s="15" t="str">
        <f>IF('Sum HWDP'!$D$10="TH-Hill DS-1 Vol 3 CAT 2: Clean and Visual Ends only","N/A","OK")</f>
        <v>OK</v>
      </c>
      <c r="G270" s="17"/>
      <c r="H270" s="17"/>
      <c r="I270" s="17" t="s">
        <v>51</v>
      </c>
      <c r="J270" s="17" t="str">
        <f t="shared" si="29"/>
        <v>OK</v>
      </c>
      <c r="K270" s="17" t="str">
        <f t="shared" si="30"/>
        <v>OK</v>
      </c>
      <c r="L270" s="17" t="str">
        <f>IF('Data Sheet'!$B$9="NC-50","N/A","OK")</f>
        <v>OK</v>
      </c>
      <c r="M270" s="17" t="str">
        <f>IF('Data Sheet'!$B$9="NC-50","N/A","OK")</f>
        <v>OK</v>
      </c>
      <c r="N270" s="23" t="str">
        <f>IF(BO270&lt;&gt;"",
    IF(INT('Data Sheet'!$A$19)=INT('Data Sheet'!$B$19),
        --(INT('Data Sheet'!$A$19) &amp; "." &amp; BO270),
        IF(AND((--(INT('Data Sheet'!$A$19) &amp; "." &amp; BO270)&gt;=--('Data Sheet'!$A$19)), (--(INT('Data Sheet'!$A$19) &amp; "." &amp; BO270)&lt;=--('Data Sheet'!$B$19))),
            --(INT('Data Sheet'!$A$19) &amp; "." &amp; BO270),
            --(INT('Data Sheet'!$B$19) &amp; "." &amp; BO270)
        )
    ),
    IF(BN270&lt;&gt;"",
        IF(INT('Data Sheet'!$A$19)=INT('Data Sheet'!$B$19),
            --(INT('Data Sheet'!$A$19) &amp; "." &amp; LEFT(BN270,3)),
            IF(AND((--(INT('Data Sheet'!$A$19) &amp; "." &amp; LEFT(BN270,3))&gt;=--('Data Sheet'!$A$19)), (--(INT('Data Sheet'!$A$19) &amp; "." &amp; LEFT(BN270,3))&lt;=--('Data Sheet'!$B$19))),
                --(INT('Data Sheet'!$A$19) &amp; "." &amp; LEFT(BN270,3)),
                --(INT('Data Sheet'!$B$19) &amp; "." &amp; LEFT(BN270,3))
            )
        ),
        "OK"
    )
)</f>
        <v>OK</v>
      </c>
      <c r="O270" s="23" t="str">
        <f>IF(BP270&lt;&gt;"",
    IF(INT('Data Sheet'!$A$19)=INT('Data Sheet'!$B$19),
        --(INT('Data Sheet'!$A$19) &amp; "." &amp; BP270),
        IF(AND((--(INT('Data Sheet'!$A$19) &amp; "." &amp; BP270)&gt;=--('Data Sheet'!$A$19)), (--(INT('Data Sheet'!$A$19) &amp; "." &amp; BP270)&lt;=--('Data Sheet'!$B$19))),
            --(INT('Data Sheet'!$A$19) &amp; "." &amp; BP270),
            --(INT('Data Sheet'!$B$19) &amp; "." &amp; BP270)
        )
    ),
    IF(BN270&lt;&gt;"",
        IF(INT('Data Sheet'!$A$19)=INT('Data Sheet'!$B$19),
            --(INT('Data Sheet'!$A$19) &amp; "." &amp; RIGHT(BN270,3)),
            IF(AND((--(INT('Data Sheet'!$A$19) &amp; "." &amp; RIGHT(BN270,3))&gt;=--('Data Sheet'!$A$19)), (--(INT('Data Sheet'!$A$19) &amp; "." &amp; RIGHT(BN270,3))&lt;=--('Data Sheet'!$B$19))),
                --(INT('Data Sheet'!$A$19) &amp; "." &amp; RIGHT(BN270,3)),
                --(INT('Data Sheet'!$B$19) &amp; "." &amp; RIGHT(BN270,3))
            )
        ),
        "OK"
    )
)</f>
        <v>OK</v>
      </c>
      <c r="P270" s="23" t="str">
        <f>IF(BR270&lt;&gt;"",
    IF(INT('Data Sheet'!$A$19)=INT('Data Sheet'!$B$15),
        --(INT('Data Sheet'!$A$15) &amp; "." &amp; BR270),
        IF(AND((--(INT('Data Sheet'!$A$15) &amp; "." &amp; BR270)&gt;=--('Data Sheet'!$A$15)), (--(INT('Data Sheet'!$A$15) &amp; "." &amp; BR270)&lt;=--('Data Sheet'!$B$15))),
            --(INT('Data Sheet'!$A$15) &amp; "." &amp; BR270),
            --(INT('Data Sheet'!$B$15) &amp; "." &amp; BR270)
        )
    ),
    IF(BQ270&lt;&gt;"",
        IF(INT('Data Sheet'!$A$15)=INT('Data Sheet'!$B$15),
            --(INT('Data Sheet'!$A$15) &amp; "." &amp; LEFT(BQ270,3)),
            IF(AND((--(INT('Data Sheet'!$A$15) &amp; "." &amp; LEFT(BQ270,3))&gt;=--('Data Sheet'!$A$15)), (--(INT('Data Sheet'!$A$15) &amp; "." &amp; LEFT(BQ270,3))&lt;=--('Data Sheet'!$B$15))),
                --(INT('Data Sheet'!$A$15) &amp; "." &amp; LEFT(BQ270,3)),
                --(INT('Data Sheet'!$B$15) &amp; "." &amp; LEFT(BQ270,3))
            )
        ),
        "OK"
    )
)</f>
        <v>OK</v>
      </c>
      <c r="Q270" s="23" t="str">
        <f>IF(BS270&lt;&gt;"",
    IF(INT('Data Sheet'!$A$19)=INT('Data Sheet'!$B$15),
        --(INT('Data Sheet'!$A$15) &amp; "." &amp; BS270),
        IF(AND((--(INT('Data Sheet'!$A$15) &amp; "." &amp; BS270)&gt;=--('Data Sheet'!$A$15)), (--(INT('Data Sheet'!$A$15) &amp; "." &amp; BS270)&lt;=--('Data Sheet'!$B$15))),
            --(INT('Data Sheet'!$A$15) &amp; "." &amp; BS270),
            --(INT('Data Sheet'!$B$15) &amp; "." &amp; BS270)
        )
    ),
    IF(BQ270&lt;&gt;"",
        IF(INT('Data Sheet'!$A$15)=INT('Data Sheet'!$B$15),
            --(INT('Data Sheet'!$A$15) &amp; "." &amp; RIGHT(BQ270,3)),
            IF(AND((--(INT('Data Sheet'!$A$15) &amp; "." &amp; RIGHT(BQ270,3))&gt;=--('Data Sheet'!$A$15)), (--(INT('Data Sheet'!$A$15) &amp; "." &amp; RIGHT(BQ270,3))&lt;=--('Data Sheet'!$B$15))),
                --(INT('Data Sheet'!$A$15) &amp; "." &amp; RIGHT(BQ270,3)),
                --(INT('Data Sheet'!$B$15) &amp; "." &amp; RIGHT(BQ270,3))
            )
        ),
        "OK"
    )
)</f>
        <v>OK</v>
      </c>
      <c r="R270" s="20"/>
      <c r="S270" s="20"/>
      <c r="T270" s="20"/>
      <c r="U270" s="20"/>
      <c r="V270" s="20"/>
      <c r="W270" s="20"/>
      <c r="X270" s="20"/>
      <c r="Y270" s="20"/>
      <c r="Z270" s="20"/>
      <c r="AA270" s="55"/>
      <c r="AB270" s="55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1"/>
      <c r="AR270" s="21"/>
      <c r="AS270" s="21"/>
      <c r="AT270" s="21"/>
      <c r="AU270" s="21"/>
      <c r="AV270" s="21"/>
      <c r="AW270" s="22"/>
      <c r="AX270" s="99"/>
      <c r="AY270" s="20"/>
      <c r="AZ270" s="20"/>
      <c r="BA270" s="22"/>
      <c r="BC270" s="80"/>
      <c r="BD270" s="80"/>
      <c r="BE270" s="80"/>
      <c r="BF270" s="80"/>
      <c r="BG270" s="2" t="str">
        <f t="shared" si="27"/>
        <v/>
      </c>
      <c r="BH270" s="78">
        <f t="shared" si="26"/>
        <v>0</v>
      </c>
    </row>
    <row r="271" spans="2:60" x14ac:dyDescent="0.2">
      <c r="B271" s="14">
        <f t="shared" ref="B271:B334" si="31">B270+1</f>
        <v>263</v>
      </c>
      <c r="C271" s="15" t="str">
        <f>CONCATENATE('Data Sheet'!$B$8,'Data Sheet'!$G$2)</f>
        <v>" HWDP</v>
      </c>
      <c r="D271" s="95" t="str">
        <f t="shared" si="28"/>
        <v/>
      </c>
      <c r="E271" s="15" t="str">
        <f>IF('Sum HWDP'!$D$10="TH-Hill DS-1 Vol 3 CAT 2: Clean and Visual Ends only","N/A","OK")</f>
        <v>OK</v>
      </c>
      <c r="F271" s="15" t="str">
        <f>IF('Sum HWDP'!$D$10="TH-Hill DS-1 Vol 3 CAT 2: Clean and Visual Ends only","N/A","OK")</f>
        <v>OK</v>
      </c>
      <c r="G271" s="17"/>
      <c r="H271" s="17"/>
      <c r="I271" s="17" t="s">
        <v>51</v>
      </c>
      <c r="J271" s="17" t="str">
        <f t="shared" si="29"/>
        <v>OK</v>
      </c>
      <c r="K271" s="17" t="str">
        <f t="shared" si="30"/>
        <v>OK</v>
      </c>
      <c r="L271" s="17" t="str">
        <f>IF('Data Sheet'!$B$9="NC-50","N/A","OK")</f>
        <v>OK</v>
      </c>
      <c r="M271" s="17" t="str">
        <f>IF('Data Sheet'!$B$9="NC-50","N/A","OK")</f>
        <v>OK</v>
      </c>
      <c r="N271" s="23" t="str">
        <f>IF(BO271&lt;&gt;"",
    IF(INT('Data Sheet'!$A$19)=INT('Data Sheet'!$B$19),
        --(INT('Data Sheet'!$A$19) &amp; "." &amp; BO271),
        IF(AND((--(INT('Data Sheet'!$A$19) &amp; "." &amp; BO271)&gt;=--('Data Sheet'!$A$19)), (--(INT('Data Sheet'!$A$19) &amp; "." &amp; BO271)&lt;=--('Data Sheet'!$B$19))),
            --(INT('Data Sheet'!$A$19) &amp; "." &amp; BO271),
            --(INT('Data Sheet'!$B$19) &amp; "." &amp; BO271)
        )
    ),
    IF(BN271&lt;&gt;"",
        IF(INT('Data Sheet'!$A$19)=INT('Data Sheet'!$B$19),
            --(INT('Data Sheet'!$A$19) &amp; "." &amp; LEFT(BN271,3)),
            IF(AND((--(INT('Data Sheet'!$A$19) &amp; "." &amp; LEFT(BN271,3))&gt;=--('Data Sheet'!$A$19)), (--(INT('Data Sheet'!$A$19) &amp; "." &amp; LEFT(BN271,3))&lt;=--('Data Sheet'!$B$19))),
                --(INT('Data Sheet'!$A$19) &amp; "." &amp; LEFT(BN271,3)),
                --(INT('Data Sheet'!$B$19) &amp; "." &amp; LEFT(BN271,3))
            )
        ),
        "OK"
    )
)</f>
        <v>OK</v>
      </c>
      <c r="O271" s="23" t="str">
        <f>IF(BP271&lt;&gt;"",
    IF(INT('Data Sheet'!$A$19)=INT('Data Sheet'!$B$19),
        --(INT('Data Sheet'!$A$19) &amp; "." &amp; BP271),
        IF(AND((--(INT('Data Sheet'!$A$19) &amp; "." &amp; BP271)&gt;=--('Data Sheet'!$A$19)), (--(INT('Data Sheet'!$A$19) &amp; "." &amp; BP271)&lt;=--('Data Sheet'!$B$19))),
            --(INT('Data Sheet'!$A$19) &amp; "." &amp; BP271),
            --(INT('Data Sheet'!$B$19) &amp; "." &amp; BP271)
        )
    ),
    IF(BN271&lt;&gt;"",
        IF(INT('Data Sheet'!$A$19)=INT('Data Sheet'!$B$19),
            --(INT('Data Sheet'!$A$19) &amp; "." &amp; RIGHT(BN271,3)),
            IF(AND((--(INT('Data Sheet'!$A$19) &amp; "." &amp; RIGHT(BN271,3))&gt;=--('Data Sheet'!$A$19)), (--(INT('Data Sheet'!$A$19) &amp; "." &amp; RIGHT(BN271,3))&lt;=--('Data Sheet'!$B$19))),
                --(INT('Data Sheet'!$A$19) &amp; "." &amp; RIGHT(BN271,3)),
                --(INT('Data Sheet'!$B$19) &amp; "." &amp; RIGHT(BN271,3))
            )
        ),
        "OK"
    )
)</f>
        <v>OK</v>
      </c>
      <c r="P271" s="23" t="str">
        <f>IF(BR271&lt;&gt;"",
    IF(INT('Data Sheet'!$A$19)=INT('Data Sheet'!$B$15),
        --(INT('Data Sheet'!$A$15) &amp; "." &amp; BR271),
        IF(AND((--(INT('Data Sheet'!$A$15) &amp; "." &amp; BR271)&gt;=--('Data Sheet'!$A$15)), (--(INT('Data Sheet'!$A$15) &amp; "." &amp; BR271)&lt;=--('Data Sheet'!$B$15))),
            --(INT('Data Sheet'!$A$15) &amp; "." &amp; BR271),
            --(INT('Data Sheet'!$B$15) &amp; "." &amp; BR271)
        )
    ),
    IF(BQ271&lt;&gt;"",
        IF(INT('Data Sheet'!$A$15)=INT('Data Sheet'!$B$15),
            --(INT('Data Sheet'!$A$15) &amp; "." &amp; LEFT(BQ271,3)),
            IF(AND((--(INT('Data Sheet'!$A$15) &amp; "." &amp; LEFT(BQ271,3))&gt;=--('Data Sheet'!$A$15)), (--(INT('Data Sheet'!$A$15) &amp; "." &amp; LEFT(BQ271,3))&lt;=--('Data Sheet'!$B$15))),
                --(INT('Data Sheet'!$A$15) &amp; "." &amp; LEFT(BQ271,3)),
                --(INT('Data Sheet'!$B$15) &amp; "." &amp; LEFT(BQ271,3))
            )
        ),
        "OK"
    )
)</f>
        <v>OK</v>
      </c>
      <c r="Q271" s="23" t="str">
        <f>IF(BS271&lt;&gt;"",
    IF(INT('Data Sheet'!$A$19)=INT('Data Sheet'!$B$15),
        --(INT('Data Sheet'!$A$15) &amp; "." &amp; BS271),
        IF(AND((--(INT('Data Sheet'!$A$15) &amp; "." &amp; BS271)&gt;=--('Data Sheet'!$A$15)), (--(INT('Data Sheet'!$A$15) &amp; "." &amp; BS271)&lt;=--('Data Sheet'!$B$15))),
            --(INT('Data Sheet'!$A$15) &amp; "." &amp; BS271),
            --(INT('Data Sheet'!$B$15) &amp; "." &amp; BS271)
        )
    ),
    IF(BQ271&lt;&gt;"",
        IF(INT('Data Sheet'!$A$15)=INT('Data Sheet'!$B$15),
            --(INT('Data Sheet'!$A$15) &amp; "." &amp; RIGHT(BQ271,3)),
            IF(AND((--(INT('Data Sheet'!$A$15) &amp; "." &amp; RIGHT(BQ271,3))&gt;=--('Data Sheet'!$A$15)), (--(INT('Data Sheet'!$A$15) &amp; "." &amp; RIGHT(BQ271,3))&lt;=--('Data Sheet'!$B$15))),
                --(INT('Data Sheet'!$A$15) &amp; "." &amp; RIGHT(BQ271,3)),
                --(INT('Data Sheet'!$B$15) &amp; "." &amp; RIGHT(BQ271,3))
            )
        ),
        "OK"
    )
)</f>
        <v>OK</v>
      </c>
      <c r="R271" s="20"/>
      <c r="S271" s="20"/>
      <c r="T271" s="20"/>
      <c r="U271" s="20"/>
      <c r="V271" s="20"/>
      <c r="W271" s="20"/>
      <c r="X271" s="20"/>
      <c r="Y271" s="20"/>
      <c r="Z271" s="20"/>
      <c r="AA271" s="55"/>
      <c r="AB271" s="55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1"/>
      <c r="AR271" s="21"/>
      <c r="AS271" s="21"/>
      <c r="AT271" s="21"/>
      <c r="AU271" s="21"/>
      <c r="AV271" s="21"/>
      <c r="AW271" s="22"/>
      <c r="AX271" s="99"/>
      <c r="AY271" s="20"/>
      <c r="AZ271" s="20"/>
      <c r="BA271" s="22"/>
      <c r="BC271" s="80"/>
      <c r="BD271" s="80"/>
      <c r="BE271" s="80"/>
      <c r="BF271" s="80"/>
      <c r="BG271" s="2" t="str">
        <f t="shared" si="27"/>
        <v/>
      </c>
      <c r="BH271" s="78">
        <f t="shared" si="26"/>
        <v>0</v>
      </c>
    </row>
    <row r="272" spans="2:60" x14ac:dyDescent="0.2">
      <c r="B272" s="14">
        <f t="shared" si="31"/>
        <v>264</v>
      </c>
      <c r="C272" s="15" t="str">
        <f>CONCATENATE('Data Sheet'!$B$8,'Data Sheet'!$G$2)</f>
        <v>" HWDP</v>
      </c>
      <c r="D272" s="95" t="str">
        <f t="shared" si="28"/>
        <v/>
      </c>
      <c r="E272" s="15" t="str">
        <f>IF('Sum HWDP'!$D$10="TH-Hill DS-1 Vol 3 CAT 2: Clean and Visual Ends only","N/A","OK")</f>
        <v>OK</v>
      </c>
      <c r="F272" s="15" t="str">
        <f>IF('Sum HWDP'!$D$10="TH-Hill DS-1 Vol 3 CAT 2: Clean and Visual Ends only","N/A","OK")</f>
        <v>OK</v>
      </c>
      <c r="G272" s="17"/>
      <c r="H272" s="17"/>
      <c r="I272" s="17" t="s">
        <v>51</v>
      </c>
      <c r="J272" s="17" t="str">
        <f t="shared" si="29"/>
        <v>OK</v>
      </c>
      <c r="K272" s="17" t="str">
        <f t="shared" si="30"/>
        <v>OK</v>
      </c>
      <c r="L272" s="17" t="str">
        <f>IF('Data Sheet'!$B$9="NC-50","N/A","OK")</f>
        <v>OK</v>
      </c>
      <c r="M272" s="17" t="str">
        <f>IF('Data Sheet'!$B$9="NC-50","N/A","OK")</f>
        <v>OK</v>
      </c>
      <c r="N272" s="23" t="str">
        <f>IF(BO272&lt;&gt;"",
    IF(INT('Data Sheet'!$A$19)=INT('Data Sheet'!$B$19),
        --(INT('Data Sheet'!$A$19) &amp; "." &amp; BO272),
        IF(AND((--(INT('Data Sheet'!$A$19) &amp; "." &amp; BO272)&gt;=--('Data Sheet'!$A$19)), (--(INT('Data Sheet'!$A$19) &amp; "." &amp; BO272)&lt;=--('Data Sheet'!$B$19))),
            --(INT('Data Sheet'!$A$19) &amp; "." &amp; BO272),
            --(INT('Data Sheet'!$B$19) &amp; "." &amp; BO272)
        )
    ),
    IF(BN272&lt;&gt;"",
        IF(INT('Data Sheet'!$A$19)=INT('Data Sheet'!$B$19),
            --(INT('Data Sheet'!$A$19) &amp; "." &amp; LEFT(BN272,3)),
            IF(AND((--(INT('Data Sheet'!$A$19) &amp; "." &amp; LEFT(BN272,3))&gt;=--('Data Sheet'!$A$19)), (--(INT('Data Sheet'!$A$19) &amp; "." &amp; LEFT(BN272,3))&lt;=--('Data Sheet'!$B$19))),
                --(INT('Data Sheet'!$A$19) &amp; "." &amp; LEFT(BN272,3)),
                --(INT('Data Sheet'!$B$19) &amp; "." &amp; LEFT(BN272,3))
            )
        ),
        "OK"
    )
)</f>
        <v>OK</v>
      </c>
      <c r="O272" s="23" t="str">
        <f>IF(BP272&lt;&gt;"",
    IF(INT('Data Sheet'!$A$19)=INT('Data Sheet'!$B$19),
        --(INT('Data Sheet'!$A$19) &amp; "." &amp; BP272),
        IF(AND((--(INT('Data Sheet'!$A$19) &amp; "." &amp; BP272)&gt;=--('Data Sheet'!$A$19)), (--(INT('Data Sheet'!$A$19) &amp; "." &amp; BP272)&lt;=--('Data Sheet'!$B$19))),
            --(INT('Data Sheet'!$A$19) &amp; "." &amp; BP272),
            --(INT('Data Sheet'!$B$19) &amp; "." &amp; BP272)
        )
    ),
    IF(BN272&lt;&gt;"",
        IF(INT('Data Sheet'!$A$19)=INT('Data Sheet'!$B$19),
            --(INT('Data Sheet'!$A$19) &amp; "." &amp; RIGHT(BN272,3)),
            IF(AND((--(INT('Data Sheet'!$A$19) &amp; "." &amp; RIGHT(BN272,3))&gt;=--('Data Sheet'!$A$19)), (--(INT('Data Sheet'!$A$19) &amp; "." &amp; RIGHT(BN272,3))&lt;=--('Data Sheet'!$B$19))),
                --(INT('Data Sheet'!$A$19) &amp; "." &amp; RIGHT(BN272,3)),
                --(INT('Data Sheet'!$B$19) &amp; "." &amp; RIGHT(BN272,3))
            )
        ),
        "OK"
    )
)</f>
        <v>OK</v>
      </c>
      <c r="P272" s="23" t="str">
        <f>IF(BR272&lt;&gt;"",
    IF(INT('Data Sheet'!$A$19)=INT('Data Sheet'!$B$15),
        --(INT('Data Sheet'!$A$15) &amp; "." &amp; BR272),
        IF(AND((--(INT('Data Sheet'!$A$15) &amp; "." &amp; BR272)&gt;=--('Data Sheet'!$A$15)), (--(INT('Data Sheet'!$A$15) &amp; "." &amp; BR272)&lt;=--('Data Sheet'!$B$15))),
            --(INT('Data Sheet'!$A$15) &amp; "." &amp; BR272),
            --(INT('Data Sheet'!$B$15) &amp; "." &amp; BR272)
        )
    ),
    IF(BQ272&lt;&gt;"",
        IF(INT('Data Sheet'!$A$15)=INT('Data Sheet'!$B$15),
            --(INT('Data Sheet'!$A$15) &amp; "." &amp; LEFT(BQ272,3)),
            IF(AND((--(INT('Data Sheet'!$A$15) &amp; "." &amp; LEFT(BQ272,3))&gt;=--('Data Sheet'!$A$15)), (--(INT('Data Sheet'!$A$15) &amp; "." &amp; LEFT(BQ272,3))&lt;=--('Data Sheet'!$B$15))),
                --(INT('Data Sheet'!$A$15) &amp; "." &amp; LEFT(BQ272,3)),
                --(INT('Data Sheet'!$B$15) &amp; "." &amp; LEFT(BQ272,3))
            )
        ),
        "OK"
    )
)</f>
        <v>OK</v>
      </c>
      <c r="Q272" s="23" t="str">
        <f>IF(BS272&lt;&gt;"",
    IF(INT('Data Sheet'!$A$19)=INT('Data Sheet'!$B$15),
        --(INT('Data Sheet'!$A$15) &amp; "." &amp; BS272),
        IF(AND((--(INT('Data Sheet'!$A$15) &amp; "." &amp; BS272)&gt;=--('Data Sheet'!$A$15)), (--(INT('Data Sheet'!$A$15) &amp; "." &amp; BS272)&lt;=--('Data Sheet'!$B$15))),
            --(INT('Data Sheet'!$A$15) &amp; "." &amp; BS272),
            --(INT('Data Sheet'!$B$15) &amp; "." &amp; BS272)
        )
    ),
    IF(BQ272&lt;&gt;"",
        IF(INT('Data Sheet'!$A$15)=INT('Data Sheet'!$B$15),
            --(INT('Data Sheet'!$A$15) &amp; "." &amp; RIGHT(BQ272,3)),
            IF(AND((--(INT('Data Sheet'!$A$15) &amp; "." &amp; RIGHT(BQ272,3))&gt;=--('Data Sheet'!$A$15)), (--(INT('Data Sheet'!$A$15) &amp; "." &amp; RIGHT(BQ272,3))&lt;=--('Data Sheet'!$B$15))),
                --(INT('Data Sheet'!$A$15) &amp; "." &amp; RIGHT(BQ272,3)),
                --(INT('Data Sheet'!$B$15) &amp; "." &amp; RIGHT(BQ272,3))
            )
        ),
        "OK"
    )
)</f>
        <v>OK</v>
      </c>
      <c r="R272" s="20"/>
      <c r="S272" s="20"/>
      <c r="T272" s="20"/>
      <c r="U272" s="20"/>
      <c r="V272" s="20"/>
      <c r="W272" s="20"/>
      <c r="X272" s="20"/>
      <c r="Y272" s="20"/>
      <c r="Z272" s="20"/>
      <c r="AA272" s="55"/>
      <c r="AB272" s="55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1"/>
      <c r="AR272" s="21"/>
      <c r="AS272" s="21"/>
      <c r="AT272" s="21"/>
      <c r="AU272" s="21"/>
      <c r="AV272" s="21"/>
      <c r="AW272" s="22"/>
      <c r="AX272" s="99"/>
      <c r="AY272" s="20"/>
      <c r="AZ272" s="20"/>
      <c r="BA272" s="22"/>
      <c r="BC272" s="80"/>
      <c r="BD272" s="80"/>
      <c r="BE272" s="80"/>
      <c r="BF272" s="80"/>
      <c r="BG272" s="2" t="str">
        <f t="shared" si="27"/>
        <v/>
      </c>
      <c r="BH272" s="78">
        <f t="shared" si="26"/>
        <v>0</v>
      </c>
    </row>
    <row r="273" spans="2:60" x14ac:dyDescent="0.2">
      <c r="B273" s="14">
        <f t="shared" si="31"/>
        <v>265</v>
      </c>
      <c r="C273" s="15" t="str">
        <f>CONCATENATE('Data Sheet'!$B$8,'Data Sheet'!$G$2)</f>
        <v>" HWDP</v>
      </c>
      <c r="D273" s="95" t="str">
        <f t="shared" si="28"/>
        <v/>
      </c>
      <c r="E273" s="15" t="str">
        <f>IF('Sum HWDP'!$D$10="TH-Hill DS-1 Vol 3 CAT 2: Clean and Visual Ends only","N/A","OK")</f>
        <v>OK</v>
      </c>
      <c r="F273" s="15" t="str">
        <f>IF('Sum HWDP'!$D$10="TH-Hill DS-1 Vol 3 CAT 2: Clean and Visual Ends only","N/A","OK")</f>
        <v>OK</v>
      </c>
      <c r="G273" s="17"/>
      <c r="H273" s="17"/>
      <c r="I273" s="17" t="s">
        <v>51</v>
      </c>
      <c r="J273" s="17" t="str">
        <f t="shared" si="29"/>
        <v>OK</v>
      </c>
      <c r="K273" s="17" t="str">
        <f t="shared" si="30"/>
        <v>OK</v>
      </c>
      <c r="L273" s="17" t="str">
        <f>IF('Data Sheet'!$B$9="NC-50","N/A","OK")</f>
        <v>OK</v>
      </c>
      <c r="M273" s="17" t="str">
        <f>IF('Data Sheet'!$B$9="NC-50","N/A","OK")</f>
        <v>OK</v>
      </c>
      <c r="N273" s="23" t="str">
        <f>IF(BO273&lt;&gt;"",
    IF(INT('Data Sheet'!$A$19)=INT('Data Sheet'!$B$19),
        --(INT('Data Sheet'!$A$19) &amp; "." &amp; BO273),
        IF(AND((--(INT('Data Sheet'!$A$19) &amp; "." &amp; BO273)&gt;=--('Data Sheet'!$A$19)), (--(INT('Data Sheet'!$A$19) &amp; "." &amp; BO273)&lt;=--('Data Sheet'!$B$19))),
            --(INT('Data Sheet'!$A$19) &amp; "." &amp; BO273),
            --(INT('Data Sheet'!$B$19) &amp; "." &amp; BO273)
        )
    ),
    IF(BN273&lt;&gt;"",
        IF(INT('Data Sheet'!$A$19)=INT('Data Sheet'!$B$19),
            --(INT('Data Sheet'!$A$19) &amp; "." &amp; LEFT(BN273,3)),
            IF(AND((--(INT('Data Sheet'!$A$19) &amp; "." &amp; LEFT(BN273,3))&gt;=--('Data Sheet'!$A$19)), (--(INT('Data Sheet'!$A$19) &amp; "." &amp; LEFT(BN273,3))&lt;=--('Data Sheet'!$B$19))),
                --(INT('Data Sheet'!$A$19) &amp; "." &amp; LEFT(BN273,3)),
                --(INT('Data Sheet'!$B$19) &amp; "." &amp; LEFT(BN273,3))
            )
        ),
        "OK"
    )
)</f>
        <v>OK</v>
      </c>
      <c r="O273" s="23" t="str">
        <f>IF(BP273&lt;&gt;"",
    IF(INT('Data Sheet'!$A$19)=INT('Data Sheet'!$B$19),
        --(INT('Data Sheet'!$A$19) &amp; "." &amp; BP273),
        IF(AND((--(INT('Data Sheet'!$A$19) &amp; "." &amp; BP273)&gt;=--('Data Sheet'!$A$19)), (--(INT('Data Sheet'!$A$19) &amp; "." &amp; BP273)&lt;=--('Data Sheet'!$B$19))),
            --(INT('Data Sheet'!$A$19) &amp; "." &amp; BP273),
            --(INT('Data Sheet'!$B$19) &amp; "." &amp; BP273)
        )
    ),
    IF(BN273&lt;&gt;"",
        IF(INT('Data Sheet'!$A$19)=INT('Data Sheet'!$B$19),
            --(INT('Data Sheet'!$A$19) &amp; "." &amp; RIGHT(BN273,3)),
            IF(AND((--(INT('Data Sheet'!$A$19) &amp; "." &amp; RIGHT(BN273,3))&gt;=--('Data Sheet'!$A$19)), (--(INT('Data Sheet'!$A$19) &amp; "." &amp; RIGHT(BN273,3))&lt;=--('Data Sheet'!$B$19))),
                --(INT('Data Sheet'!$A$19) &amp; "." &amp; RIGHT(BN273,3)),
                --(INT('Data Sheet'!$B$19) &amp; "." &amp; RIGHT(BN273,3))
            )
        ),
        "OK"
    )
)</f>
        <v>OK</v>
      </c>
      <c r="P273" s="23" t="str">
        <f>IF(BR273&lt;&gt;"",
    IF(INT('Data Sheet'!$A$19)=INT('Data Sheet'!$B$15),
        --(INT('Data Sheet'!$A$15) &amp; "." &amp; BR273),
        IF(AND((--(INT('Data Sheet'!$A$15) &amp; "." &amp; BR273)&gt;=--('Data Sheet'!$A$15)), (--(INT('Data Sheet'!$A$15) &amp; "." &amp; BR273)&lt;=--('Data Sheet'!$B$15))),
            --(INT('Data Sheet'!$A$15) &amp; "." &amp; BR273),
            --(INT('Data Sheet'!$B$15) &amp; "." &amp; BR273)
        )
    ),
    IF(BQ273&lt;&gt;"",
        IF(INT('Data Sheet'!$A$15)=INT('Data Sheet'!$B$15),
            --(INT('Data Sheet'!$A$15) &amp; "." &amp; LEFT(BQ273,3)),
            IF(AND((--(INT('Data Sheet'!$A$15) &amp; "." &amp; LEFT(BQ273,3))&gt;=--('Data Sheet'!$A$15)), (--(INT('Data Sheet'!$A$15) &amp; "." &amp; LEFT(BQ273,3))&lt;=--('Data Sheet'!$B$15))),
                --(INT('Data Sheet'!$A$15) &amp; "." &amp; LEFT(BQ273,3)),
                --(INT('Data Sheet'!$B$15) &amp; "." &amp; LEFT(BQ273,3))
            )
        ),
        "OK"
    )
)</f>
        <v>OK</v>
      </c>
      <c r="Q273" s="23" t="str">
        <f>IF(BS273&lt;&gt;"",
    IF(INT('Data Sheet'!$A$19)=INT('Data Sheet'!$B$15),
        --(INT('Data Sheet'!$A$15) &amp; "." &amp; BS273),
        IF(AND((--(INT('Data Sheet'!$A$15) &amp; "." &amp; BS273)&gt;=--('Data Sheet'!$A$15)), (--(INT('Data Sheet'!$A$15) &amp; "." &amp; BS273)&lt;=--('Data Sheet'!$B$15))),
            --(INT('Data Sheet'!$A$15) &amp; "." &amp; BS273),
            --(INT('Data Sheet'!$B$15) &amp; "." &amp; BS273)
        )
    ),
    IF(BQ273&lt;&gt;"",
        IF(INT('Data Sheet'!$A$15)=INT('Data Sheet'!$B$15),
            --(INT('Data Sheet'!$A$15) &amp; "." &amp; RIGHT(BQ273,3)),
            IF(AND((--(INT('Data Sheet'!$A$15) &amp; "." &amp; RIGHT(BQ273,3))&gt;=--('Data Sheet'!$A$15)), (--(INT('Data Sheet'!$A$15) &amp; "." &amp; RIGHT(BQ273,3))&lt;=--('Data Sheet'!$B$15))),
                --(INT('Data Sheet'!$A$15) &amp; "." &amp; RIGHT(BQ273,3)),
                --(INT('Data Sheet'!$B$15) &amp; "." &amp; RIGHT(BQ273,3))
            )
        ),
        "OK"
    )
)</f>
        <v>OK</v>
      </c>
      <c r="R273" s="20"/>
      <c r="S273" s="20"/>
      <c r="T273" s="20"/>
      <c r="U273" s="20"/>
      <c r="V273" s="20"/>
      <c r="W273" s="20"/>
      <c r="X273" s="20"/>
      <c r="Y273" s="20"/>
      <c r="Z273" s="20"/>
      <c r="AA273" s="55"/>
      <c r="AB273" s="55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1"/>
      <c r="AR273" s="21"/>
      <c r="AS273" s="21"/>
      <c r="AT273" s="21"/>
      <c r="AU273" s="21"/>
      <c r="AV273" s="21"/>
      <c r="AW273" s="22"/>
      <c r="AX273" s="99"/>
      <c r="AY273" s="20"/>
      <c r="AZ273" s="20"/>
      <c r="BA273" s="22"/>
      <c r="BC273" s="80"/>
      <c r="BD273" s="80"/>
      <c r="BE273" s="80"/>
      <c r="BF273" s="80"/>
      <c r="BG273" s="2" t="str">
        <f t="shared" si="27"/>
        <v/>
      </c>
      <c r="BH273" s="78">
        <f t="shared" si="26"/>
        <v>0</v>
      </c>
    </row>
    <row r="274" spans="2:60" x14ac:dyDescent="0.2">
      <c r="B274" s="14">
        <f t="shared" si="31"/>
        <v>266</v>
      </c>
      <c r="C274" s="15" t="str">
        <f>CONCATENATE('Data Sheet'!$B$8,'Data Sheet'!$G$2)</f>
        <v>" HWDP</v>
      </c>
      <c r="D274" s="95" t="str">
        <f t="shared" si="28"/>
        <v/>
      </c>
      <c r="E274" s="15" t="str">
        <f>IF('Sum HWDP'!$D$10="TH-Hill DS-1 Vol 3 CAT 2: Clean and Visual Ends only","N/A","OK")</f>
        <v>OK</v>
      </c>
      <c r="F274" s="15" t="str">
        <f>IF('Sum HWDP'!$D$10="TH-Hill DS-1 Vol 3 CAT 2: Clean and Visual Ends only","N/A","OK")</f>
        <v>OK</v>
      </c>
      <c r="G274" s="17"/>
      <c r="H274" s="17"/>
      <c r="I274" s="17" t="s">
        <v>51</v>
      </c>
      <c r="J274" s="17" t="str">
        <f t="shared" si="29"/>
        <v>OK</v>
      </c>
      <c r="K274" s="17" t="str">
        <f t="shared" si="30"/>
        <v>OK</v>
      </c>
      <c r="L274" s="17" t="str">
        <f>IF('Data Sheet'!$B$9="NC-50","N/A","OK")</f>
        <v>OK</v>
      </c>
      <c r="M274" s="17" t="str">
        <f>IF('Data Sheet'!$B$9="NC-50","N/A","OK")</f>
        <v>OK</v>
      </c>
      <c r="N274" s="23" t="str">
        <f>IF(BO274&lt;&gt;"",
    IF(INT('Data Sheet'!$A$19)=INT('Data Sheet'!$B$19),
        --(INT('Data Sheet'!$A$19) &amp; "." &amp; BO274),
        IF(AND((--(INT('Data Sheet'!$A$19) &amp; "." &amp; BO274)&gt;=--('Data Sheet'!$A$19)), (--(INT('Data Sheet'!$A$19) &amp; "." &amp; BO274)&lt;=--('Data Sheet'!$B$19))),
            --(INT('Data Sheet'!$A$19) &amp; "." &amp; BO274),
            --(INT('Data Sheet'!$B$19) &amp; "." &amp; BO274)
        )
    ),
    IF(BN274&lt;&gt;"",
        IF(INT('Data Sheet'!$A$19)=INT('Data Sheet'!$B$19),
            --(INT('Data Sheet'!$A$19) &amp; "." &amp; LEFT(BN274,3)),
            IF(AND((--(INT('Data Sheet'!$A$19) &amp; "." &amp; LEFT(BN274,3))&gt;=--('Data Sheet'!$A$19)), (--(INT('Data Sheet'!$A$19) &amp; "." &amp; LEFT(BN274,3))&lt;=--('Data Sheet'!$B$19))),
                --(INT('Data Sheet'!$A$19) &amp; "." &amp; LEFT(BN274,3)),
                --(INT('Data Sheet'!$B$19) &amp; "." &amp; LEFT(BN274,3))
            )
        ),
        "OK"
    )
)</f>
        <v>OK</v>
      </c>
      <c r="O274" s="23" t="str">
        <f>IF(BP274&lt;&gt;"",
    IF(INT('Data Sheet'!$A$19)=INT('Data Sheet'!$B$19),
        --(INT('Data Sheet'!$A$19) &amp; "." &amp; BP274),
        IF(AND((--(INT('Data Sheet'!$A$19) &amp; "." &amp; BP274)&gt;=--('Data Sheet'!$A$19)), (--(INT('Data Sheet'!$A$19) &amp; "." &amp; BP274)&lt;=--('Data Sheet'!$B$19))),
            --(INT('Data Sheet'!$A$19) &amp; "." &amp; BP274),
            --(INT('Data Sheet'!$B$19) &amp; "." &amp; BP274)
        )
    ),
    IF(BN274&lt;&gt;"",
        IF(INT('Data Sheet'!$A$19)=INT('Data Sheet'!$B$19),
            --(INT('Data Sheet'!$A$19) &amp; "." &amp; RIGHT(BN274,3)),
            IF(AND((--(INT('Data Sheet'!$A$19) &amp; "." &amp; RIGHT(BN274,3))&gt;=--('Data Sheet'!$A$19)), (--(INT('Data Sheet'!$A$19) &amp; "." &amp; RIGHT(BN274,3))&lt;=--('Data Sheet'!$B$19))),
                --(INT('Data Sheet'!$A$19) &amp; "." &amp; RIGHT(BN274,3)),
                --(INT('Data Sheet'!$B$19) &amp; "." &amp; RIGHT(BN274,3))
            )
        ),
        "OK"
    )
)</f>
        <v>OK</v>
      </c>
      <c r="P274" s="23" t="str">
        <f>IF(BR274&lt;&gt;"",
    IF(INT('Data Sheet'!$A$19)=INT('Data Sheet'!$B$15),
        --(INT('Data Sheet'!$A$15) &amp; "." &amp; BR274),
        IF(AND((--(INT('Data Sheet'!$A$15) &amp; "." &amp; BR274)&gt;=--('Data Sheet'!$A$15)), (--(INT('Data Sheet'!$A$15) &amp; "." &amp; BR274)&lt;=--('Data Sheet'!$B$15))),
            --(INT('Data Sheet'!$A$15) &amp; "." &amp; BR274),
            --(INT('Data Sheet'!$B$15) &amp; "." &amp; BR274)
        )
    ),
    IF(BQ274&lt;&gt;"",
        IF(INT('Data Sheet'!$A$15)=INT('Data Sheet'!$B$15),
            --(INT('Data Sheet'!$A$15) &amp; "." &amp; LEFT(BQ274,3)),
            IF(AND((--(INT('Data Sheet'!$A$15) &amp; "." &amp; LEFT(BQ274,3))&gt;=--('Data Sheet'!$A$15)), (--(INT('Data Sheet'!$A$15) &amp; "." &amp; LEFT(BQ274,3))&lt;=--('Data Sheet'!$B$15))),
                --(INT('Data Sheet'!$A$15) &amp; "." &amp; LEFT(BQ274,3)),
                --(INT('Data Sheet'!$B$15) &amp; "." &amp; LEFT(BQ274,3))
            )
        ),
        "OK"
    )
)</f>
        <v>OK</v>
      </c>
      <c r="Q274" s="23" t="str">
        <f>IF(BS274&lt;&gt;"",
    IF(INT('Data Sheet'!$A$19)=INT('Data Sheet'!$B$15),
        --(INT('Data Sheet'!$A$15) &amp; "." &amp; BS274),
        IF(AND((--(INT('Data Sheet'!$A$15) &amp; "." &amp; BS274)&gt;=--('Data Sheet'!$A$15)), (--(INT('Data Sheet'!$A$15) &amp; "." &amp; BS274)&lt;=--('Data Sheet'!$B$15))),
            --(INT('Data Sheet'!$A$15) &amp; "." &amp; BS274),
            --(INT('Data Sheet'!$B$15) &amp; "." &amp; BS274)
        )
    ),
    IF(BQ274&lt;&gt;"",
        IF(INT('Data Sheet'!$A$15)=INT('Data Sheet'!$B$15),
            --(INT('Data Sheet'!$A$15) &amp; "." &amp; RIGHT(BQ274,3)),
            IF(AND((--(INT('Data Sheet'!$A$15) &amp; "." &amp; RIGHT(BQ274,3))&gt;=--('Data Sheet'!$A$15)), (--(INT('Data Sheet'!$A$15) &amp; "." &amp; RIGHT(BQ274,3))&lt;=--('Data Sheet'!$B$15))),
                --(INT('Data Sheet'!$A$15) &amp; "." &amp; RIGHT(BQ274,3)),
                --(INT('Data Sheet'!$B$15) &amp; "." &amp; RIGHT(BQ274,3))
            )
        ),
        "OK"
    )
)</f>
        <v>OK</v>
      </c>
      <c r="R274" s="20"/>
      <c r="S274" s="20"/>
      <c r="T274" s="20"/>
      <c r="U274" s="20"/>
      <c r="V274" s="20"/>
      <c r="W274" s="20"/>
      <c r="X274" s="20"/>
      <c r="Y274" s="20"/>
      <c r="Z274" s="20"/>
      <c r="AA274" s="55"/>
      <c r="AB274" s="55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1"/>
      <c r="AR274" s="21"/>
      <c r="AS274" s="21"/>
      <c r="AT274" s="21"/>
      <c r="AU274" s="21"/>
      <c r="AV274" s="21"/>
      <c r="AW274" s="22"/>
      <c r="AX274" s="99"/>
      <c r="AY274" s="20"/>
      <c r="AZ274" s="20"/>
      <c r="BA274" s="22"/>
      <c r="BC274" s="80"/>
      <c r="BD274" s="80"/>
      <c r="BE274" s="80"/>
      <c r="BF274" s="80"/>
      <c r="BG274" s="2" t="str">
        <f t="shared" si="27"/>
        <v/>
      </c>
      <c r="BH274" s="78">
        <f t="shared" si="26"/>
        <v>0</v>
      </c>
    </row>
    <row r="275" spans="2:60" x14ac:dyDescent="0.2">
      <c r="B275" s="14">
        <f t="shared" si="31"/>
        <v>267</v>
      </c>
      <c r="C275" s="15" t="str">
        <f>CONCATENATE('Data Sheet'!$B$8,'Data Sheet'!$G$2)</f>
        <v>" HWDP</v>
      </c>
      <c r="D275" s="95" t="str">
        <f t="shared" si="28"/>
        <v/>
      </c>
      <c r="E275" s="15" t="str">
        <f>IF('Sum HWDP'!$D$10="TH-Hill DS-1 Vol 3 CAT 2: Clean and Visual Ends only","N/A","OK")</f>
        <v>OK</v>
      </c>
      <c r="F275" s="15" t="str">
        <f>IF('Sum HWDP'!$D$10="TH-Hill DS-1 Vol 3 CAT 2: Clean and Visual Ends only","N/A","OK")</f>
        <v>OK</v>
      </c>
      <c r="G275" s="17"/>
      <c r="H275" s="17"/>
      <c r="I275" s="17" t="s">
        <v>51</v>
      </c>
      <c r="J275" s="17" t="str">
        <f t="shared" si="29"/>
        <v>OK</v>
      </c>
      <c r="K275" s="17" t="str">
        <f t="shared" si="30"/>
        <v>OK</v>
      </c>
      <c r="L275" s="17" t="str">
        <f>IF('Data Sheet'!$B$9="NC-50","N/A","OK")</f>
        <v>OK</v>
      </c>
      <c r="M275" s="17" t="str">
        <f>IF('Data Sheet'!$B$9="NC-50","N/A","OK")</f>
        <v>OK</v>
      </c>
      <c r="N275" s="23" t="str">
        <f>IF(BO275&lt;&gt;"",
    IF(INT('Data Sheet'!$A$19)=INT('Data Sheet'!$B$19),
        --(INT('Data Sheet'!$A$19) &amp; "." &amp; BO275),
        IF(AND((--(INT('Data Sheet'!$A$19) &amp; "." &amp; BO275)&gt;=--('Data Sheet'!$A$19)), (--(INT('Data Sheet'!$A$19) &amp; "." &amp; BO275)&lt;=--('Data Sheet'!$B$19))),
            --(INT('Data Sheet'!$A$19) &amp; "." &amp; BO275),
            --(INT('Data Sheet'!$B$19) &amp; "." &amp; BO275)
        )
    ),
    IF(BN275&lt;&gt;"",
        IF(INT('Data Sheet'!$A$19)=INT('Data Sheet'!$B$19),
            --(INT('Data Sheet'!$A$19) &amp; "." &amp; LEFT(BN275,3)),
            IF(AND((--(INT('Data Sheet'!$A$19) &amp; "." &amp; LEFT(BN275,3))&gt;=--('Data Sheet'!$A$19)), (--(INT('Data Sheet'!$A$19) &amp; "." &amp; LEFT(BN275,3))&lt;=--('Data Sheet'!$B$19))),
                --(INT('Data Sheet'!$A$19) &amp; "." &amp; LEFT(BN275,3)),
                --(INT('Data Sheet'!$B$19) &amp; "." &amp; LEFT(BN275,3))
            )
        ),
        "OK"
    )
)</f>
        <v>OK</v>
      </c>
      <c r="O275" s="23" t="str">
        <f>IF(BP275&lt;&gt;"",
    IF(INT('Data Sheet'!$A$19)=INT('Data Sheet'!$B$19),
        --(INT('Data Sheet'!$A$19) &amp; "." &amp; BP275),
        IF(AND((--(INT('Data Sheet'!$A$19) &amp; "." &amp; BP275)&gt;=--('Data Sheet'!$A$19)), (--(INT('Data Sheet'!$A$19) &amp; "." &amp; BP275)&lt;=--('Data Sheet'!$B$19))),
            --(INT('Data Sheet'!$A$19) &amp; "." &amp; BP275),
            --(INT('Data Sheet'!$B$19) &amp; "." &amp; BP275)
        )
    ),
    IF(BN275&lt;&gt;"",
        IF(INT('Data Sheet'!$A$19)=INT('Data Sheet'!$B$19),
            --(INT('Data Sheet'!$A$19) &amp; "." &amp; RIGHT(BN275,3)),
            IF(AND((--(INT('Data Sheet'!$A$19) &amp; "." &amp; RIGHT(BN275,3))&gt;=--('Data Sheet'!$A$19)), (--(INT('Data Sheet'!$A$19) &amp; "." &amp; RIGHT(BN275,3))&lt;=--('Data Sheet'!$B$19))),
                --(INT('Data Sheet'!$A$19) &amp; "." &amp; RIGHT(BN275,3)),
                --(INT('Data Sheet'!$B$19) &amp; "." &amp; RIGHT(BN275,3))
            )
        ),
        "OK"
    )
)</f>
        <v>OK</v>
      </c>
      <c r="P275" s="23" t="str">
        <f>IF(BR275&lt;&gt;"",
    IF(INT('Data Sheet'!$A$19)=INT('Data Sheet'!$B$15),
        --(INT('Data Sheet'!$A$15) &amp; "." &amp; BR275),
        IF(AND((--(INT('Data Sheet'!$A$15) &amp; "." &amp; BR275)&gt;=--('Data Sheet'!$A$15)), (--(INT('Data Sheet'!$A$15) &amp; "." &amp; BR275)&lt;=--('Data Sheet'!$B$15))),
            --(INT('Data Sheet'!$A$15) &amp; "." &amp; BR275),
            --(INT('Data Sheet'!$B$15) &amp; "." &amp; BR275)
        )
    ),
    IF(BQ275&lt;&gt;"",
        IF(INT('Data Sheet'!$A$15)=INT('Data Sheet'!$B$15),
            --(INT('Data Sheet'!$A$15) &amp; "." &amp; LEFT(BQ275,3)),
            IF(AND((--(INT('Data Sheet'!$A$15) &amp; "." &amp; LEFT(BQ275,3))&gt;=--('Data Sheet'!$A$15)), (--(INT('Data Sheet'!$A$15) &amp; "." &amp; LEFT(BQ275,3))&lt;=--('Data Sheet'!$B$15))),
                --(INT('Data Sheet'!$A$15) &amp; "." &amp; LEFT(BQ275,3)),
                --(INT('Data Sheet'!$B$15) &amp; "." &amp; LEFT(BQ275,3))
            )
        ),
        "OK"
    )
)</f>
        <v>OK</v>
      </c>
      <c r="Q275" s="23" t="str">
        <f>IF(BS275&lt;&gt;"",
    IF(INT('Data Sheet'!$A$19)=INT('Data Sheet'!$B$15),
        --(INT('Data Sheet'!$A$15) &amp; "." &amp; BS275),
        IF(AND((--(INT('Data Sheet'!$A$15) &amp; "." &amp; BS275)&gt;=--('Data Sheet'!$A$15)), (--(INT('Data Sheet'!$A$15) &amp; "." &amp; BS275)&lt;=--('Data Sheet'!$B$15))),
            --(INT('Data Sheet'!$A$15) &amp; "." &amp; BS275),
            --(INT('Data Sheet'!$B$15) &amp; "." &amp; BS275)
        )
    ),
    IF(BQ275&lt;&gt;"",
        IF(INT('Data Sheet'!$A$15)=INT('Data Sheet'!$B$15),
            --(INT('Data Sheet'!$A$15) &amp; "." &amp; RIGHT(BQ275,3)),
            IF(AND((--(INT('Data Sheet'!$A$15) &amp; "." &amp; RIGHT(BQ275,3))&gt;=--('Data Sheet'!$A$15)), (--(INT('Data Sheet'!$A$15) &amp; "." &amp; RIGHT(BQ275,3))&lt;=--('Data Sheet'!$B$15))),
                --(INT('Data Sheet'!$A$15) &amp; "." &amp; RIGHT(BQ275,3)),
                --(INT('Data Sheet'!$B$15) &amp; "." &amp; RIGHT(BQ275,3))
            )
        ),
        "OK"
    )
)</f>
        <v>OK</v>
      </c>
      <c r="R275" s="20"/>
      <c r="S275" s="20"/>
      <c r="T275" s="20"/>
      <c r="U275" s="20"/>
      <c r="V275" s="20"/>
      <c r="W275" s="20"/>
      <c r="X275" s="20"/>
      <c r="Y275" s="20"/>
      <c r="Z275" s="20"/>
      <c r="AA275" s="55"/>
      <c r="AB275" s="55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1"/>
      <c r="AR275" s="21"/>
      <c r="AS275" s="21"/>
      <c r="AT275" s="21"/>
      <c r="AU275" s="21"/>
      <c r="AV275" s="21"/>
      <c r="AW275" s="22"/>
      <c r="AX275" s="99"/>
      <c r="AY275" s="20"/>
      <c r="AZ275" s="20"/>
      <c r="BA275" s="22"/>
      <c r="BC275" s="80"/>
      <c r="BD275" s="80"/>
      <c r="BE275" s="80"/>
      <c r="BF275" s="80"/>
      <c r="BG275" s="2" t="str">
        <f t="shared" si="27"/>
        <v/>
      </c>
      <c r="BH275" s="78">
        <f t="shared" si="26"/>
        <v>0</v>
      </c>
    </row>
    <row r="276" spans="2:60" x14ac:dyDescent="0.2">
      <c r="B276" s="14">
        <f t="shared" si="31"/>
        <v>268</v>
      </c>
      <c r="C276" s="15" t="str">
        <f>CONCATENATE('Data Sheet'!$B$8,'Data Sheet'!$G$2)</f>
        <v>" HWDP</v>
      </c>
      <c r="D276" s="95" t="str">
        <f t="shared" si="28"/>
        <v/>
      </c>
      <c r="E276" s="15" t="str">
        <f>IF('Sum HWDP'!$D$10="TH-Hill DS-1 Vol 3 CAT 2: Clean and Visual Ends only","N/A","OK")</f>
        <v>OK</v>
      </c>
      <c r="F276" s="15" t="str">
        <f>IF('Sum HWDP'!$D$10="TH-Hill DS-1 Vol 3 CAT 2: Clean and Visual Ends only","N/A","OK")</f>
        <v>OK</v>
      </c>
      <c r="G276" s="17"/>
      <c r="H276" s="17"/>
      <c r="I276" s="17" t="s">
        <v>51</v>
      </c>
      <c r="J276" s="17" t="str">
        <f t="shared" si="29"/>
        <v>OK</v>
      </c>
      <c r="K276" s="17" t="str">
        <f t="shared" si="30"/>
        <v>OK</v>
      </c>
      <c r="L276" s="17" t="str">
        <f>IF('Data Sheet'!$B$9="NC-50","N/A","OK")</f>
        <v>OK</v>
      </c>
      <c r="M276" s="17" t="str">
        <f>IF('Data Sheet'!$B$9="NC-50","N/A","OK")</f>
        <v>OK</v>
      </c>
      <c r="N276" s="23" t="str">
        <f>IF(BO276&lt;&gt;"",
    IF(INT('Data Sheet'!$A$19)=INT('Data Sheet'!$B$19),
        --(INT('Data Sheet'!$A$19) &amp; "." &amp; BO276),
        IF(AND((--(INT('Data Sheet'!$A$19) &amp; "." &amp; BO276)&gt;=--('Data Sheet'!$A$19)), (--(INT('Data Sheet'!$A$19) &amp; "." &amp; BO276)&lt;=--('Data Sheet'!$B$19))),
            --(INT('Data Sheet'!$A$19) &amp; "." &amp; BO276),
            --(INT('Data Sheet'!$B$19) &amp; "." &amp; BO276)
        )
    ),
    IF(BN276&lt;&gt;"",
        IF(INT('Data Sheet'!$A$19)=INT('Data Sheet'!$B$19),
            --(INT('Data Sheet'!$A$19) &amp; "." &amp; LEFT(BN276,3)),
            IF(AND((--(INT('Data Sheet'!$A$19) &amp; "." &amp; LEFT(BN276,3))&gt;=--('Data Sheet'!$A$19)), (--(INT('Data Sheet'!$A$19) &amp; "." &amp; LEFT(BN276,3))&lt;=--('Data Sheet'!$B$19))),
                --(INT('Data Sheet'!$A$19) &amp; "." &amp; LEFT(BN276,3)),
                --(INT('Data Sheet'!$B$19) &amp; "." &amp; LEFT(BN276,3))
            )
        ),
        "OK"
    )
)</f>
        <v>OK</v>
      </c>
      <c r="O276" s="23" t="str">
        <f>IF(BP276&lt;&gt;"",
    IF(INT('Data Sheet'!$A$19)=INT('Data Sheet'!$B$19),
        --(INT('Data Sheet'!$A$19) &amp; "." &amp; BP276),
        IF(AND((--(INT('Data Sheet'!$A$19) &amp; "." &amp; BP276)&gt;=--('Data Sheet'!$A$19)), (--(INT('Data Sheet'!$A$19) &amp; "." &amp; BP276)&lt;=--('Data Sheet'!$B$19))),
            --(INT('Data Sheet'!$A$19) &amp; "." &amp; BP276),
            --(INT('Data Sheet'!$B$19) &amp; "." &amp; BP276)
        )
    ),
    IF(BN276&lt;&gt;"",
        IF(INT('Data Sheet'!$A$19)=INT('Data Sheet'!$B$19),
            --(INT('Data Sheet'!$A$19) &amp; "." &amp; RIGHT(BN276,3)),
            IF(AND((--(INT('Data Sheet'!$A$19) &amp; "." &amp; RIGHT(BN276,3))&gt;=--('Data Sheet'!$A$19)), (--(INT('Data Sheet'!$A$19) &amp; "." &amp; RIGHT(BN276,3))&lt;=--('Data Sheet'!$B$19))),
                --(INT('Data Sheet'!$A$19) &amp; "." &amp; RIGHT(BN276,3)),
                --(INT('Data Sheet'!$B$19) &amp; "." &amp; RIGHT(BN276,3))
            )
        ),
        "OK"
    )
)</f>
        <v>OK</v>
      </c>
      <c r="P276" s="23" t="str">
        <f>IF(BR276&lt;&gt;"",
    IF(INT('Data Sheet'!$A$19)=INT('Data Sheet'!$B$15),
        --(INT('Data Sheet'!$A$15) &amp; "." &amp; BR276),
        IF(AND((--(INT('Data Sheet'!$A$15) &amp; "." &amp; BR276)&gt;=--('Data Sheet'!$A$15)), (--(INT('Data Sheet'!$A$15) &amp; "." &amp; BR276)&lt;=--('Data Sheet'!$B$15))),
            --(INT('Data Sheet'!$A$15) &amp; "." &amp; BR276),
            --(INT('Data Sheet'!$B$15) &amp; "." &amp; BR276)
        )
    ),
    IF(BQ276&lt;&gt;"",
        IF(INT('Data Sheet'!$A$15)=INT('Data Sheet'!$B$15),
            --(INT('Data Sheet'!$A$15) &amp; "." &amp; LEFT(BQ276,3)),
            IF(AND((--(INT('Data Sheet'!$A$15) &amp; "." &amp; LEFT(BQ276,3))&gt;=--('Data Sheet'!$A$15)), (--(INT('Data Sheet'!$A$15) &amp; "." &amp; LEFT(BQ276,3))&lt;=--('Data Sheet'!$B$15))),
                --(INT('Data Sheet'!$A$15) &amp; "." &amp; LEFT(BQ276,3)),
                --(INT('Data Sheet'!$B$15) &amp; "." &amp; LEFT(BQ276,3))
            )
        ),
        "OK"
    )
)</f>
        <v>OK</v>
      </c>
      <c r="Q276" s="23" t="str">
        <f>IF(BS276&lt;&gt;"",
    IF(INT('Data Sheet'!$A$19)=INT('Data Sheet'!$B$15),
        --(INT('Data Sheet'!$A$15) &amp; "." &amp; BS276),
        IF(AND((--(INT('Data Sheet'!$A$15) &amp; "." &amp; BS276)&gt;=--('Data Sheet'!$A$15)), (--(INT('Data Sheet'!$A$15) &amp; "." &amp; BS276)&lt;=--('Data Sheet'!$B$15))),
            --(INT('Data Sheet'!$A$15) &amp; "." &amp; BS276),
            --(INT('Data Sheet'!$B$15) &amp; "." &amp; BS276)
        )
    ),
    IF(BQ276&lt;&gt;"",
        IF(INT('Data Sheet'!$A$15)=INT('Data Sheet'!$B$15),
            --(INT('Data Sheet'!$A$15) &amp; "." &amp; RIGHT(BQ276,3)),
            IF(AND((--(INT('Data Sheet'!$A$15) &amp; "." &amp; RIGHT(BQ276,3))&gt;=--('Data Sheet'!$A$15)), (--(INT('Data Sheet'!$A$15) &amp; "." &amp; RIGHT(BQ276,3))&lt;=--('Data Sheet'!$B$15))),
                --(INT('Data Sheet'!$A$15) &amp; "." &amp; RIGHT(BQ276,3)),
                --(INT('Data Sheet'!$B$15) &amp; "." &amp; RIGHT(BQ276,3))
            )
        ),
        "OK"
    )
)</f>
        <v>OK</v>
      </c>
      <c r="R276" s="20"/>
      <c r="S276" s="20"/>
      <c r="T276" s="20"/>
      <c r="U276" s="20"/>
      <c r="V276" s="20"/>
      <c r="W276" s="20"/>
      <c r="X276" s="20"/>
      <c r="Y276" s="20"/>
      <c r="Z276" s="20"/>
      <c r="AA276" s="55"/>
      <c r="AB276" s="55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1"/>
      <c r="AR276" s="21"/>
      <c r="AS276" s="21"/>
      <c r="AT276" s="21"/>
      <c r="AU276" s="21"/>
      <c r="AV276" s="21"/>
      <c r="AW276" s="22"/>
      <c r="AX276" s="99"/>
      <c r="AY276" s="20"/>
      <c r="AZ276" s="20"/>
      <c r="BA276" s="22"/>
      <c r="BC276" s="80"/>
      <c r="BD276" s="80"/>
      <c r="BE276" s="80"/>
      <c r="BF276" s="80"/>
      <c r="BG276" s="2" t="str">
        <f t="shared" si="27"/>
        <v/>
      </c>
      <c r="BH276" s="78">
        <f t="shared" si="26"/>
        <v>0</v>
      </c>
    </row>
    <row r="277" spans="2:60" x14ac:dyDescent="0.2">
      <c r="B277" s="14">
        <f t="shared" si="31"/>
        <v>269</v>
      </c>
      <c r="C277" s="15" t="str">
        <f>CONCATENATE('Data Sheet'!$B$8,'Data Sheet'!$G$2)</f>
        <v>" HWDP</v>
      </c>
      <c r="D277" s="95" t="str">
        <f t="shared" si="28"/>
        <v/>
      </c>
      <c r="E277" s="15" t="str">
        <f>IF('Sum HWDP'!$D$10="TH-Hill DS-1 Vol 3 CAT 2: Clean and Visual Ends only","N/A","OK")</f>
        <v>OK</v>
      </c>
      <c r="F277" s="15" t="str">
        <f>IF('Sum HWDP'!$D$10="TH-Hill DS-1 Vol 3 CAT 2: Clean and Visual Ends only","N/A","OK")</f>
        <v>OK</v>
      </c>
      <c r="G277" s="17"/>
      <c r="H277" s="17"/>
      <c r="I277" s="17" t="s">
        <v>51</v>
      </c>
      <c r="J277" s="17" t="str">
        <f t="shared" si="29"/>
        <v>OK</v>
      </c>
      <c r="K277" s="17" t="str">
        <f t="shared" si="30"/>
        <v>OK</v>
      </c>
      <c r="L277" s="17" t="str">
        <f>IF('Data Sheet'!$B$9="NC-50","N/A","OK")</f>
        <v>OK</v>
      </c>
      <c r="M277" s="17" t="str">
        <f>IF('Data Sheet'!$B$9="NC-50","N/A","OK")</f>
        <v>OK</v>
      </c>
      <c r="N277" s="23" t="str">
        <f>IF(BO277&lt;&gt;"",
    IF(INT('Data Sheet'!$A$19)=INT('Data Sheet'!$B$19),
        --(INT('Data Sheet'!$A$19) &amp; "." &amp; BO277),
        IF(AND((--(INT('Data Sheet'!$A$19) &amp; "." &amp; BO277)&gt;=--('Data Sheet'!$A$19)), (--(INT('Data Sheet'!$A$19) &amp; "." &amp; BO277)&lt;=--('Data Sheet'!$B$19))),
            --(INT('Data Sheet'!$A$19) &amp; "." &amp; BO277),
            --(INT('Data Sheet'!$B$19) &amp; "." &amp; BO277)
        )
    ),
    IF(BN277&lt;&gt;"",
        IF(INT('Data Sheet'!$A$19)=INT('Data Sheet'!$B$19),
            --(INT('Data Sheet'!$A$19) &amp; "." &amp; LEFT(BN277,3)),
            IF(AND((--(INT('Data Sheet'!$A$19) &amp; "." &amp; LEFT(BN277,3))&gt;=--('Data Sheet'!$A$19)), (--(INT('Data Sheet'!$A$19) &amp; "." &amp; LEFT(BN277,3))&lt;=--('Data Sheet'!$B$19))),
                --(INT('Data Sheet'!$A$19) &amp; "." &amp; LEFT(BN277,3)),
                --(INT('Data Sheet'!$B$19) &amp; "." &amp; LEFT(BN277,3))
            )
        ),
        "OK"
    )
)</f>
        <v>OK</v>
      </c>
      <c r="O277" s="23" t="str">
        <f>IF(BP277&lt;&gt;"",
    IF(INT('Data Sheet'!$A$19)=INT('Data Sheet'!$B$19),
        --(INT('Data Sheet'!$A$19) &amp; "." &amp; BP277),
        IF(AND((--(INT('Data Sheet'!$A$19) &amp; "." &amp; BP277)&gt;=--('Data Sheet'!$A$19)), (--(INT('Data Sheet'!$A$19) &amp; "." &amp; BP277)&lt;=--('Data Sheet'!$B$19))),
            --(INT('Data Sheet'!$A$19) &amp; "." &amp; BP277),
            --(INT('Data Sheet'!$B$19) &amp; "." &amp; BP277)
        )
    ),
    IF(BN277&lt;&gt;"",
        IF(INT('Data Sheet'!$A$19)=INT('Data Sheet'!$B$19),
            --(INT('Data Sheet'!$A$19) &amp; "." &amp; RIGHT(BN277,3)),
            IF(AND((--(INT('Data Sheet'!$A$19) &amp; "." &amp; RIGHT(BN277,3))&gt;=--('Data Sheet'!$A$19)), (--(INT('Data Sheet'!$A$19) &amp; "." &amp; RIGHT(BN277,3))&lt;=--('Data Sheet'!$B$19))),
                --(INT('Data Sheet'!$A$19) &amp; "." &amp; RIGHT(BN277,3)),
                --(INT('Data Sheet'!$B$19) &amp; "." &amp; RIGHT(BN277,3))
            )
        ),
        "OK"
    )
)</f>
        <v>OK</v>
      </c>
      <c r="P277" s="23" t="str">
        <f>IF(BR277&lt;&gt;"",
    IF(INT('Data Sheet'!$A$19)=INT('Data Sheet'!$B$15),
        --(INT('Data Sheet'!$A$15) &amp; "." &amp; BR277),
        IF(AND((--(INT('Data Sheet'!$A$15) &amp; "." &amp; BR277)&gt;=--('Data Sheet'!$A$15)), (--(INT('Data Sheet'!$A$15) &amp; "." &amp; BR277)&lt;=--('Data Sheet'!$B$15))),
            --(INT('Data Sheet'!$A$15) &amp; "." &amp; BR277),
            --(INT('Data Sheet'!$B$15) &amp; "." &amp; BR277)
        )
    ),
    IF(BQ277&lt;&gt;"",
        IF(INT('Data Sheet'!$A$15)=INT('Data Sheet'!$B$15),
            --(INT('Data Sheet'!$A$15) &amp; "." &amp; LEFT(BQ277,3)),
            IF(AND((--(INT('Data Sheet'!$A$15) &amp; "." &amp; LEFT(BQ277,3))&gt;=--('Data Sheet'!$A$15)), (--(INT('Data Sheet'!$A$15) &amp; "." &amp; LEFT(BQ277,3))&lt;=--('Data Sheet'!$B$15))),
                --(INT('Data Sheet'!$A$15) &amp; "." &amp; LEFT(BQ277,3)),
                --(INT('Data Sheet'!$B$15) &amp; "." &amp; LEFT(BQ277,3))
            )
        ),
        "OK"
    )
)</f>
        <v>OK</v>
      </c>
      <c r="Q277" s="23" t="str">
        <f>IF(BS277&lt;&gt;"",
    IF(INT('Data Sheet'!$A$19)=INT('Data Sheet'!$B$15),
        --(INT('Data Sheet'!$A$15) &amp; "." &amp; BS277),
        IF(AND((--(INT('Data Sheet'!$A$15) &amp; "." &amp; BS277)&gt;=--('Data Sheet'!$A$15)), (--(INT('Data Sheet'!$A$15) &amp; "." &amp; BS277)&lt;=--('Data Sheet'!$B$15))),
            --(INT('Data Sheet'!$A$15) &amp; "." &amp; BS277),
            --(INT('Data Sheet'!$B$15) &amp; "." &amp; BS277)
        )
    ),
    IF(BQ277&lt;&gt;"",
        IF(INT('Data Sheet'!$A$15)=INT('Data Sheet'!$B$15),
            --(INT('Data Sheet'!$A$15) &amp; "." &amp; RIGHT(BQ277,3)),
            IF(AND((--(INT('Data Sheet'!$A$15) &amp; "." &amp; RIGHT(BQ277,3))&gt;=--('Data Sheet'!$A$15)), (--(INT('Data Sheet'!$A$15) &amp; "." &amp; RIGHT(BQ277,3))&lt;=--('Data Sheet'!$B$15))),
                --(INT('Data Sheet'!$A$15) &amp; "." &amp; RIGHT(BQ277,3)),
                --(INT('Data Sheet'!$B$15) &amp; "." &amp; RIGHT(BQ277,3))
            )
        ),
        "OK"
    )
)</f>
        <v>OK</v>
      </c>
      <c r="R277" s="20"/>
      <c r="S277" s="20"/>
      <c r="T277" s="20"/>
      <c r="U277" s="20"/>
      <c r="V277" s="20"/>
      <c r="W277" s="20"/>
      <c r="X277" s="20"/>
      <c r="Y277" s="20"/>
      <c r="Z277" s="20"/>
      <c r="AA277" s="55"/>
      <c r="AB277" s="55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1"/>
      <c r="AR277" s="21"/>
      <c r="AS277" s="21"/>
      <c r="AT277" s="21"/>
      <c r="AU277" s="21"/>
      <c r="AV277" s="21"/>
      <c r="AW277" s="22"/>
      <c r="AX277" s="99"/>
      <c r="AY277" s="20"/>
      <c r="AZ277" s="20"/>
      <c r="BA277" s="22"/>
      <c r="BC277" s="80"/>
      <c r="BD277" s="80"/>
      <c r="BE277" s="80"/>
      <c r="BF277" s="80"/>
      <c r="BG277" s="2" t="str">
        <f t="shared" si="27"/>
        <v/>
      </c>
      <c r="BH277" s="78">
        <f t="shared" si="26"/>
        <v>0</v>
      </c>
    </row>
    <row r="278" spans="2:60" x14ac:dyDescent="0.2">
      <c r="B278" s="14">
        <f t="shared" si="31"/>
        <v>270</v>
      </c>
      <c r="C278" s="15" t="str">
        <f>CONCATENATE('Data Sheet'!$B$8,'Data Sheet'!$G$2)</f>
        <v>" HWDP</v>
      </c>
      <c r="D278" s="95" t="str">
        <f t="shared" si="28"/>
        <v/>
      </c>
      <c r="E278" s="15" t="str">
        <f>IF('Sum HWDP'!$D$10="TH-Hill DS-1 Vol 3 CAT 2: Clean and Visual Ends only","N/A","OK")</f>
        <v>OK</v>
      </c>
      <c r="F278" s="15" t="str">
        <f>IF('Sum HWDP'!$D$10="TH-Hill DS-1 Vol 3 CAT 2: Clean and Visual Ends only","N/A","OK")</f>
        <v>OK</v>
      </c>
      <c r="G278" s="17"/>
      <c r="H278" s="17"/>
      <c r="I278" s="17" t="s">
        <v>51</v>
      </c>
      <c r="J278" s="17" t="str">
        <f t="shared" si="29"/>
        <v>OK</v>
      </c>
      <c r="K278" s="17" t="str">
        <f t="shared" si="30"/>
        <v>OK</v>
      </c>
      <c r="L278" s="17" t="str">
        <f>IF('Data Sheet'!$B$9="NC-50","N/A","OK")</f>
        <v>OK</v>
      </c>
      <c r="M278" s="17" t="str">
        <f>IF('Data Sheet'!$B$9="NC-50","N/A","OK")</f>
        <v>OK</v>
      </c>
      <c r="N278" s="23" t="str">
        <f>IF(BO278&lt;&gt;"",
    IF(INT('Data Sheet'!$A$19)=INT('Data Sheet'!$B$19),
        --(INT('Data Sheet'!$A$19) &amp; "." &amp; BO278),
        IF(AND((--(INT('Data Sheet'!$A$19) &amp; "." &amp; BO278)&gt;=--('Data Sheet'!$A$19)), (--(INT('Data Sheet'!$A$19) &amp; "." &amp; BO278)&lt;=--('Data Sheet'!$B$19))),
            --(INT('Data Sheet'!$A$19) &amp; "." &amp; BO278),
            --(INT('Data Sheet'!$B$19) &amp; "." &amp; BO278)
        )
    ),
    IF(BN278&lt;&gt;"",
        IF(INT('Data Sheet'!$A$19)=INT('Data Sheet'!$B$19),
            --(INT('Data Sheet'!$A$19) &amp; "." &amp; LEFT(BN278,3)),
            IF(AND((--(INT('Data Sheet'!$A$19) &amp; "." &amp; LEFT(BN278,3))&gt;=--('Data Sheet'!$A$19)), (--(INT('Data Sheet'!$A$19) &amp; "." &amp; LEFT(BN278,3))&lt;=--('Data Sheet'!$B$19))),
                --(INT('Data Sheet'!$A$19) &amp; "." &amp; LEFT(BN278,3)),
                --(INT('Data Sheet'!$B$19) &amp; "." &amp; LEFT(BN278,3))
            )
        ),
        "OK"
    )
)</f>
        <v>OK</v>
      </c>
      <c r="O278" s="23" t="str">
        <f>IF(BP278&lt;&gt;"",
    IF(INT('Data Sheet'!$A$19)=INT('Data Sheet'!$B$19),
        --(INT('Data Sheet'!$A$19) &amp; "." &amp; BP278),
        IF(AND((--(INT('Data Sheet'!$A$19) &amp; "." &amp; BP278)&gt;=--('Data Sheet'!$A$19)), (--(INT('Data Sheet'!$A$19) &amp; "." &amp; BP278)&lt;=--('Data Sheet'!$B$19))),
            --(INT('Data Sheet'!$A$19) &amp; "." &amp; BP278),
            --(INT('Data Sheet'!$B$19) &amp; "." &amp; BP278)
        )
    ),
    IF(BN278&lt;&gt;"",
        IF(INT('Data Sheet'!$A$19)=INT('Data Sheet'!$B$19),
            --(INT('Data Sheet'!$A$19) &amp; "." &amp; RIGHT(BN278,3)),
            IF(AND((--(INT('Data Sheet'!$A$19) &amp; "." &amp; RIGHT(BN278,3))&gt;=--('Data Sheet'!$A$19)), (--(INT('Data Sheet'!$A$19) &amp; "." &amp; RIGHT(BN278,3))&lt;=--('Data Sheet'!$B$19))),
                --(INT('Data Sheet'!$A$19) &amp; "." &amp; RIGHT(BN278,3)),
                --(INT('Data Sheet'!$B$19) &amp; "." &amp; RIGHT(BN278,3))
            )
        ),
        "OK"
    )
)</f>
        <v>OK</v>
      </c>
      <c r="P278" s="23" t="str">
        <f>IF(BR278&lt;&gt;"",
    IF(INT('Data Sheet'!$A$19)=INT('Data Sheet'!$B$15),
        --(INT('Data Sheet'!$A$15) &amp; "." &amp; BR278),
        IF(AND((--(INT('Data Sheet'!$A$15) &amp; "." &amp; BR278)&gt;=--('Data Sheet'!$A$15)), (--(INT('Data Sheet'!$A$15) &amp; "." &amp; BR278)&lt;=--('Data Sheet'!$B$15))),
            --(INT('Data Sheet'!$A$15) &amp; "." &amp; BR278),
            --(INT('Data Sheet'!$B$15) &amp; "." &amp; BR278)
        )
    ),
    IF(BQ278&lt;&gt;"",
        IF(INT('Data Sheet'!$A$15)=INT('Data Sheet'!$B$15),
            --(INT('Data Sheet'!$A$15) &amp; "." &amp; LEFT(BQ278,3)),
            IF(AND((--(INT('Data Sheet'!$A$15) &amp; "." &amp; LEFT(BQ278,3))&gt;=--('Data Sheet'!$A$15)), (--(INT('Data Sheet'!$A$15) &amp; "." &amp; LEFT(BQ278,3))&lt;=--('Data Sheet'!$B$15))),
                --(INT('Data Sheet'!$A$15) &amp; "." &amp; LEFT(BQ278,3)),
                --(INT('Data Sheet'!$B$15) &amp; "." &amp; LEFT(BQ278,3))
            )
        ),
        "OK"
    )
)</f>
        <v>OK</v>
      </c>
      <c r="Q278" s="23" t="str">
        <f>IF(BS278&lt;&gt;"",
    IF(INT('Data Sheet'!$A$19)=INT('Data Sheet'!$B$15),
        --(INT('Data Sheet'!$A$15) &amp; "." &amp; BS278),
        IF(AND((--(INT('Data Sheet'!$A$15) &amp; "." &amp; BS278)&gt;=--('Data Sheet'!$A$15)), (--(INT('Data Sheet'!$A$15) &amp; "." &amp; BS278)&lt;=--('Data Sheet'!$B$15))),
            --(INT('Data Sheet'!$A$15) &amp; "." &amp; BS278),
            --(INT('Data Sheet'!$B$15) &amp; "." &amp; BS278)
        )
    ),
    IF(BQ278&lt;&gt;"",
        IF(INT('Data Sheet'!$A$15)=INT('Data Sheet'!$B$15),
            --(INT('Data Sheet'!$A$15) &amp; "." &amp; RIGHT(BQ278,3)),
            IF(AND((--(INT('Data Sheet'!$A$15) &amp; "." &amp; RIGHT(BQ278,3))&gt;=--('Data Sheet'!$A$15)), (--(INT('Data Sheet'!$A$15) &amp; "." &amp; RIGHT(BQ278,3))&lt;=--('Data Sheet'!$B$15))),
                --(INT('Data Sheet'!$A$15) &amp; "." &amp; RIGHT(BQ278,3)),
                --(INT('Data Sheet'!$B$15) &amp; "." &amp; RIGHT(BQ278,3))
            )
        ),
        "OK"
    )
)</f>
        <v>OK</v>
      </c>
      <c r="R278" s="20"/>
      <c r="S278" s="20"/>
      <c r="T278" s="20"/>
      <c r="U278" s="20"/>
      <c r="V278" s="20"/>
      <c r="W278" s="20"/>
      <c r="X278" s="20"/>
      <c r="Y278" s="20"/>
      <c r="Z278" s="20"/>
      <c r="AA278" s="55"/>
      <c r="AB278" s="55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1"/>
      <c r="AR278" s="21"/>
      <c r="AS278" s="21"/>
      <c r="AT278" s="21"/>
      <c r="AU278" s="21"/>
      <c r="AV278" s="21"/>
      <c r="AW278" s="22"/>
      <c r="AX278" s="99"/>
      <c r="AY278" s="20"/>
      <c r="AZ278" s="20"/>
      <c r="BA278" s="22"/>
      <c r="BC278" s="80"/>
      <c r="BD278" s="80"/>
      <c r="BE278" s="80"/>
      <c r="BF278" s="80"/>
      <c r="BG278" s="2" t="str">
        <f t="shared" si="27"/>
        <v/>
      </c>
      <c r="BH278" s="78">
        <f t="shared" si="26"/>
        <v>0</v>
      </c>
    </row>
    <row r="279" spans="2:60" x14ac:dyDescent="0.2">
      <c r="B279" s="14">
        <f t="shared" si="31"/>
        <v>271</v>
      </c>
      <c r="C279" s="15" t="str">
        <f>CONCATENATE('Data Sheet'!$B$8,'Data Sheet'!$G$2)</f>
        <v>" HWDP</v>
      </c>
      <c r="D279" s="95" t="str">
        <f t="shared" si="28"/>
        <v/>
      </c>
      <c r="E279" s="15" t="str">
        <f>IF('Sum HWDP'!$D$10="TH-Hill DS-1 Vol 3 CAT 2: Clean and Visual Ends only","N/A","OK")</f>
        <v>OK</v>
      </c>
      <c r="F279" s="15" t="str">
        <f>IF('Sum HWDP'!$D$10="TH-Hill DS-1 Vol 3 CAT 2: Clean and Visual Ends only","N/A","OK")</f>
        <v>OK</v>
      </c>
      <c r="G279" s="17"/>
      <c r="H279" s="17"/>
      <c r="I279" s="17" t="s">
        <v>51</v>
      </c>
      <c r="J279" s="17" t="str">
        <f t="shared" si="29"/>
        <v>OK</v>
      </c>
      <c r="K279" s="17" t="str">
        <f t="shared" si="30"/>
        <v>OK</v>
      </c>
      <c r="L279" s="17" t="str">
        <f>IF('Data Sheet'!$B$9="NC-50","N/A","OK")</f>
        <v>OK</v>
      </c>
      <c r="M279" s="17" t="str">
        <f>IF('Data Sheet'!$B$9="NC-50","N/A","OK")</f>
        <v>OK</v>
      </c>
      <c r="N279" s="23" t="str">
        <f>IF(BO279&lt;&gt;"",
    IF(INT('Data Sheet'!$A$19)=INT('Data Sheet'!$B$19),
        --(INT('Data Sheet'!$A$19) &amp; "." &amp; BO279),
        IF(AND((--(INT('Data Sheet'!$A$19) &amp; "." &amp; BO279)&gt;=--('Data Sheet'!$A$19)), (--(INT('Data Sheet'!$A$19) &amp; "." &amp; BO279)&lt;=--('Data Sheet'!$B$19))),
            --(INT('Data Sheet'!$A$19) &amp; "." &amp; BO279),
            --(INT('Data Sheet'!$B$19) &amp; "." &amp; BO279)
        )
    ),
    IF(BN279&lt;&gt;"",
        IF(INT('Data Sheet'!$A$19)=INT('Data Sheet'!$B$19),
            --(INT('Data Sheet'!$A$19) &amp; "." &amp; LEFT(BN279,3)),
            IF(AND((--(INT('Data Sheet'!$A$19) &amp; "." &amp; LEFT(BN279,3))&gt;=--('Data Sheet'!$A$19)), (--(INT('Data Sheet'!$A$19) &amp; "." &amp; LEFT(BN279,3))&lt;=--('Data Sheet'!$B$19))),
                --(INT('Data Sheet'!$A$19) &amp; "." &amp; LEFT(BN279,3)),
                --(INT('Data Sheet'!$B$19) &amp; "." &amp; LEFT(BN279,3))
            )
        ),
        "OK"
    )
)</f>
        <v>OK</v>
      </c>
      <c r="O279" s="23" t="str">
        <f>IF(BP279&lt;&gt;"",
    IF(INT('Data Sheet'!$A$19)=INT('Data Sheet'!$B$19),
        --(INT('Data Sheet'!$A$19) &amp; "." &amp; BP279),
        IF(AND((--(INT('Data Sheet'!$A$19) &amp; "." &amp; BP279)&gt;=--('Data Sheet'!$A$19)), (--(INT('Data Sheet'!$A$19) &amp; "." &amp; BP279)&lt;=--('Data Sheet'!$B$19))),
            --(INT('Data Sheet'!$A$19) &amp; "." &amp; BP279),
            --(INT('Data Sheet'!$B$19) &amp; "." &amp; BP279)
        )
    ),
    IF(BN279&lt;&gt;"",
        IF(INT('Data Sheet'!$A$19)=INT('Data Sheet'!$B$19),
            --(INT('Data Sheet'!$A$19) &amp; "." &amp; RIGHT(BN279,3)),
            IF(AND((--(INT('Data Sheet'!$A$19) &amp; "." &amp; RIGHT(BN279,3))&gt;=--('Data Sheet'!$A$19)), (--(INT('Data Sheet'!$A$19) &amp; "." &amp; RIGHT(BN279,3))&lt;=--('Data Sheet'!$B$19))),
                --(INT('Data Sheet'!$A$19) &amp; "." &amp; RIGHT(BN279,3)),
                --(INT('Data Sheet'!$B$19) &amp; "." &amp; RIGHT(BN279,3))
            )
        ),
        "OK"
    )
)</f>
        <v>OK</v>
      </c>
      <c r="P279" s="23" t="str">
        <f>IF(BR279&lt;&gt;"",
    IF(INT('Data Sheet'!$A$19)=INT('Data Sheet'!$B$15),
        --(INT('Data Sheet'!$A$15) &amp; "." &amp; BR279),
        IF(AND((--(INT('Data Sheet'!$A$15) &amp; "." &amp; BR279)&gt;=--('Data Sheet'!$A$15)), (--(INT('Data Sheet'!$A$15) &amp; "." &amp; BR279)&lt;=--('Data Sheet'!$B$15))),
            --(INT('Data Sheet'!$A$15) &amp; "." &amp; BR279),
            --(INT('Data Sheet'!$B$15) &amp; "." &amp; BR279)
        )
    ),
    IF(BQ279&lt;&gt;"",
        IF(INT('Data Sheet'!$A$15)=INT('Data Sheet'!$B$15),
            --(INT('Data Sheet'!$A$15) &amp; "." &amp; LEFT(BQ279,3)),
            IF(AND((--(INT('Data Sheet'!$A$15) &amp; "." &amp; LEFT(BQ279,3))&gt;=--('Data Sheet'!$A$15)), (--(INT('Data Sheet'!$A$15) &amp; "." &amp; LEFT(BQ279,3))&lt;=--('Data Sheet'!$B$15))),
                --(INT('Data Sheet'!$A$15) &amp; "." &amp; LEFT(BQ279,3)),
                --(INT('Data Sheet'!$B$15) &amp; "." &amp; LEFT(BQ279,3))
            )
        ),
        "OK"
    )
)</f>
        <v>OK</v>
      </c>
      <c r="Q279" s="23" t="str">
        <f>IF(BS279&lt;&gt;"",
    IF(INT('Data Sheet'!$A$19)=INT('Data Sheet'!$B$15),
        --(INT('Data Sheet'!$A$15) &amp; "." &amp; BS279),
        IF(AND((--(INT('Data Sheet'!$A$15) &amp; "." &amp; BS279)&gt;=--('Data Sheet'!$A$15)), (--(INT('Data Sheet'!$A$15) &amp; "." &amp; BS279)&lt;=--('Data Sheet'!$B$15))),
            --(INT('Data Sheet'!$A$15) &amp; "." &amp; BS279),
            --(INT('Data Sheet'!$B$15) &amp; "." &amp; BS279)
        )
    ),
    IF(BQ279&lt;&gt;"",
        IF(INT('Data Sheet'!$A$15)=INT('Data Sheet'!$B$15),
            --(INT('Data Sheet'!$A$15) &amp; "." &amp; RIGHT(BQ279,3)),
            IF(AND((--(INT('Data Sheet'!$A$15) &amp; "." &amp; RIGHT(BQ279,3))&gt;=--('Data Sheet'!$A$15)), (--(INT('Data Sheet'!$A$15) &amp; "." &amp; RIGHT(BQ279,3))&lt;=--('Data Sheet'!$B$15))),
                --(INT('Data Sheet'!$A$15) &amp; "." &amp; RIGHT(BQ279,3)),
                --(INT('Data Sheet'!$B$15) &amp; "." &amp; RIGHT(BQ279,3))
            )
        ),
        "OK"
    )
)</f>
        <v>OK</v>
      </c>
      <c r="R279" s="20"/>
      <c r="S279" s="20"/>
      <c r="T279" s="20"/>
      <c r="U279" s="20"/>
      <c r="V279" s="20"/>
      <c r="W279" s="20"/>
      <c r="X279" s="20"/>
      <c r="Y279" s="20"/>
      <c r="Z279" s="20"/>
      <c r="AA279" s="55"/>
      <c r="AB279" s="55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1"/>
      <c r="AR279" s="21"/>
      <c r="AS279" s="21"/>
      <c r="AT279" s="21"/>
      <c r="AU279" s="21"/>
      <c r="AV279" s="21"/>
      <c r="AW279" s="22"/>
      <c r="AX279" s="99"/>
      <c r="AY279" s="20"/>
      <c r="AZ279" s="20"/>
      <c r="BA279" s="22"/>
      <c r="BC279" s="80"/>
      <c r="BD279" s="80"/>
      <c r="BE279" s="80"/>
      <c r="BF279" s="80"/>
      <c r="BG279" s="2" t="str">
        <f t="shared" si="27"/>
        <v/>
      </c>
      <c r="BH279" s="78">
        <f t="shared" si="26"/>
        <v>0</v>
      </c>
    </row>
    <row r="280" spans="2:60" x14ac:dyDescent="0.2">
      <c r="B280" s="14">
        <f t="shared" si="31"/>
        <v>272</v>
      </c>
      <c r="C280" s="15" t="str">
        <f>CONCATENATE('Data Sheet'!$B$8,'Data Sheet'!$G$2)</f>
        <v>" HWDP</v>
      </c>
      <c r="D280" s="95" t="str">
        <f t="shared" si="28"/>
        <v/>
      </c>
      <c r="E280" s="15" t="str">
        <f>IF('Sum HWDP'!$D$10="TH-Hill DS-1 Vol 3 CAT 2: Clean and Visual Ends only","N/A","OK")</f>
        <v>OK</v>
      </c>
      <c r="F280" s="15" t="str">
        <f>IF('Sum HWDP'!$D$10="TH-Hill DS-1 Vol 3 CAT 2: Clean and Visual Ends only","N/A","OK")</f>
        <v>OK</v>
      </c>
      <c r="G280" s="17"/>
      <c r="H280" s="17"/>
      <c r="I280" s="17" t="s">
        <v>51</v>
      </c>
      <c r="J280" s="17" t="str">
        <f t="shared" si="29"/>
        <v>OK</v>
      </c>
      <c r="K280" s="17" t="str">
        <f t="shared" si="30"/>
        <v>OK</v>
      </c>
      <c r="L280" s="17" t="str">
        <f>IF('Data Sheet'!$B$9="NC-50","N/A","OK")</f>
        <v>OK</v>
      </c>
      <c r="M280" s="17" t="str">
        <f>IF('Data Sheet'!$B$9="NC-50","N/A","OK")</f>
        <v>OK</v>
      </c>
      <c r="N280" s="23" t="str">
        <f>IF(BO280&lt;&gt;"",
    IF(INT('Data Sheet'!$A$19)=INT('Data Sheet'!$B$19),
        --(INT('Data Sheet'!$A$19) &amp; "." &amp; BO280),
        IF(AND((--(INT('Data Sheet'!$A$19) &amp; "." &amp; BO280)&gt;=--('Data Sheet'!$A$19)), (--(INT('Data Sheet'!$A$19) &amp; "." &amp; BO280)&lt;=--('Data Sheet'!$B$19))),
            --(INT('Data Sheet'!$A$19) &amp; "." &amp; BO280),
            --(INT('Data Sheet'!$B$19) &amp; "." &amp; BO280)
        )
    ),
    IF(BN280&lt;&gt;"",
        IF(INT('Data Sheet'!$A$19)=INT('Data Sheet'!$B$19),
            --(INT('Data Sheet'!$A$19) &amp; "." &amp; LEFT(BN280,3)),
            IF(AND((--(INT('Data Sheet'!$A$19) &amp; "." &amp; LEFT(BN280,3))&gt;=--('Data Sheet'!$A$19)), (--(INT('Data Sheet'!$A$19) &amp; "." &amp; LEFT(BN280,3))&lt;=--('Data Sheet'!$B$19))),
                --(INT('Data Sheet'!$A$19) &amp; "." &amp; LEFT(BN280,3)),
                --(INT('Data Sheet'!$B$19) &amp; "." &amp; LEFT(BN280,3))
            )
        ),
        "OK"
    )
)</f>
        <v>OK</v>
      </c>
      <c r="O280" s="23" t="str">
        <f>IF(BP280&lt;&gt;"",
    IF(INT('Data Sheet'!$A$19)=INT('Data Sheet'!$B$19),
        --(INT('Data Sheet'!$A$19) &amp; "." &amp; BP280),
        IF(AND((--(INT('Data Sheet'!$A$19) &amp; "." &amp; BP280)&gt;=--('Data Sheet'!$A$19)), (--(INT('Data Sheet'!$A$19) &amp; "." &amp; BP280)&lt;=--('Data Sheet'!$B$19))),
            --(INT('Data Sheet'!$A$19) &amp; "." &amp; BP280),
            --(INT('Data Sheet'!$B$19) &amp; "." &amp; BP280)
        )
    ),
    IF(BN280&lt;&gt;"",
        IF(INT('Data Sheet'!$A$19)=INT('Data Sheet'!$B$19),
            --(INT('Data Sheet'!$A$19) &amp; "." &amp; RIGHT(BN280,3)),
            IF(AND((--(INT('Data Sheet'!$A$19) &amp; "." &amp; RIGHT(BN280,3))&gt;=--('Data Sheet'!$A$19)), (--(INT('Data Sheet'!$A$19) &amp; "." &amp; RIGHT(BN280,3))&lt;=--('Data Sheet'!$B$19))),
                --(INT('Data Sheet'!$A$19) &amp; "." &amp; RIGHT(BN280,3)),
                --(INT('Data Sheet'!$B$19) &amp; "." &amp; RIGHT(BN280,3))
            )
        ),
        "OK"
    )
)</f>
        <v>OK</v>
      </c>
      <c r="P280" s="23" t="str">
        <f>IF(BR280&lt;&gt;"",
    IF(INT('Data Sheet'!$A$19)=INT('Data Sheet'!$B$15),
        --(INT('Data Sheet'!$A$15) &amp; "." &amp; BR280),
        IF(AND((--(INT('Data Sheet'!$A$15) &amp; "." &amp; BR280)&gt;=--('Data Sheet'!$A$15)), (--(INT('Data Sheet'!$A$15) &amp; "." &amp; BR280)&lt;=--('Data Sheet'!$B$15))),
            --(INT('Data Sheet'!$A$15) &amp; "." &amp; BR280),
            --(INT('Data Sheet'!$B$15) &amp; "." &amp; BR280)
        )
    ),
    IF(BQ280&lt;&gt;"",
        IF(INT('Data Sheet'!$A$15)=INT('Data Sheet'!$B$15),
            --(INT('Data Sheet'!$A$15) &amp; "." &amp; LEFT(BQ280,3)),
            IF(AND((--(INT('Data Sheet'!$A$15) &amp; "." &amp; LEFT(BQ280,3))&gt;=--('Data Sheet'!$A$15)), (--(INT('Data Sheet'!$A$15) &amp; "." &amp; LEFT(BQ280,3))&lt;=--('Data Sheet'!$B$15))),
                --(INT('Data Sheet'!$A$15) &amp; "." &amp; LEFT(BQ280,3)),
                --(INT('Data Sheet'!$B$15) &amp; "." &amp; LEFT(BQ280,3))
            )
        ),
        "OK"
    )
)</f>
        <v>OK</v>
      </c>
      <c r="Q280" s="23" t="str">
        <f>IF(BS280&lt;&gt;"",
    IF(INT('Data Sheet'!$A$19)=INT('Data Sheet'!$B$15),
        --(INT('Data Sheet'!$A$15) &amp; "." &amp; BS280),
        IF(AND((--(INT('Data Sheet'!$A$15) &amp; "." &amp; BS280)&gt;=--('Data Sheet'!$A$15)), (--(INT('Data Sheet'!$A$15) &amp; "." &amp; BS280)&lt;=--('Data Sheet'!$B$15))),
            --(INT('Data Sheet'!$A$15) &amp; "." &amp; BS280),
            --(INT('Data Sheet'!$B$15) &amp; "." &amp; BS280)
        )
    ),
    IF(BQ280&lt;&gt;"",
        IF(INT('Data Sheet'!$A$15)=INT('Data Sheet'!$B$15),
            --(INT('Data Sheet'!$A$15) &amp; "." &amp; RIGHT(BQ280,3)),
            IF(AND((--(INT('Data Sheet'!$A$15) &amp; "." &amp; RIGHT(BQ280,3))&gt;=--('Data Sheet'!$A$15)), (--(INT('Data Sheet'!$A$15) &amp; "." &amp; RIGHT(BQ280,3))&lt;=--('Data Sheet'!$B$15))),
                --(INT('Data Sheet'!$A$15) &amp; "." &amp; RIGHT(BQ280,3)),
                --(INT('Data Sheet'!$B$15) &amp; "." &amp; RIGHT(BQ280,3))
            )
        ),
        "OK"
    )
)</f>
        <v>OK</v>
      </c>
      <c r="R280" s="20"/>
      <c r="S280" s="20"/>
      <c r="T280" s="20"/>
      <c r="U280" s="20"/>
      <c r="V280" s="20"/>
      <c r="W280" s="20"/>
      <c r="X280" s="20"/>
      <c r="Y280" s="20"/>
      <c r="Z280" s="20"/>
      <c r="AA280" s="55"/>
      <c r="AB280" s="55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1"/>
      <c r="AR280" s="21"/>
      <c r="AS280" s="21"/>
      <c r="AT280" s="21"/>
      <c r="AU280" s="21"/>
      <c r="AV280" s="21"/>
      <c r="AW280" s="22"/>
      <c r="AX280" s="99"/>
      <c r="AY280" s="20"/>
      <c r="AZ280" s="20"/>
      <c r="BA280" s="22"/>
      <c r="BC280" s="80"/>
      <c r="BD280" s="80"/>
      <c r="BE280" s="80"/>
      <c r="BF280" s="80"/>
      <c r="BG280" s="2" t="str">
        <f t="shared" si="27"/>
        <v/>
      </c>
      <c r="BH280" s="78">
        <f t="shared" si="26"/>
        <v>0</v>
      </c>
    </row>
    <row r="281" spans="2:60" x14ac:dyDescent="0.2">
      <c r="B281" s="14">
        <f t="shared" si="31"/>
        <v>273</v>
      </c>
      <c r="C281" s="15" t="str">
        <f>CONCATENATE('Data Sheet'!$B$8,'Data Sheet'!$G$2)</f>
        <v>" HWDP</v>
      </c>
      <c r="D281" s="95" t="str">
        <f t="shared" si="28"/>
        <v/>
      </c>
      <c r="E281" s="15" t="str">
        <f>IF('Sum HWDP'!$D$10="TH-Hill DS-1 Vol 3 CAT 2: Clean and Visual Ends only","N/A","OK")</f>
        <v>OK</v>
      </c>
      <c r="F281" s="15" t="str">
        <f>IF('Sum HWDP'!$D$10="TH-Hill DS-1 Vol 3 CAT 2: Clean and Visual Ends only","N/A","OK")</f>
        <v>OK</v>
      </c>
      <c r="G281" s="17"/>
      <c r="H281" s="17"/>
      <c r="I281" s="17" t="s">
        <v>51</v>
      </c>
      <c r="J281" s="17" t="str">
        <f t="shared" si="29"/>
        <v>OK</v>
      </c>
      <c r="K281" s="17" t="str">
        <f t="shared" si="30"/>
        <v>OK</v>
      </c>
      <c r="L281" s="17" t="str">
        <f>IF('Data Sheet'!$B$9="NC-50","N/A","OK")</f>
        <v>OK</v>
      </c>
      <c r="M281" s="17" t="str">
        <f>IF('Data Sheet'!$B$9="NC-50","N/A","OK")</f>
        <v>OK</v>
      </c>
      <c r="N281" s="23" t="str">
        <f>IF(BO281&lt;&gt;"",
    IF(INT('Data Sheet'!$A$19)=INT('Data Sheet'!$B$19),
        --(INT('Data Sheet'!$A$19) &amp; "." &amp; BO281),
        IF(AND((--(INT('Data Sheet'!$A$19) &amp; "." &amp; BO281)&gt;=--('Data Sheet'!$A$19)), (--(INT('Data Sheet'!$A$19) &amp; "." &amp; BO281)&lt;=--('Data Sheet'!$B$19))),
            --(INT('Data Sheet'!$A$19) &amp; "." &amp; BO281),
            --(INT('Data Sheet'!$B$19) &amp; "." &amp; BO281)
        )
    ),
    IF(BN281&lt;&gt;"",
        IF(INT('Data Sheet'!$A$19)=INT('Data Sheet'!$B$19),
            --(INT('Data Sheet'!$A$19) &amp; "." &amp; LEFT(BN281,3)),
            IF(AND((--(INT('Data Sheet'!$A$19) &amp; "." &amp; LEFT(BN281,3))&gt;=--('Data Sheet'!$A$19)), (--(INT('Data Sheet'!$A$19) &amp; "." &amp; LEFT(BN281,3))&lt;=--('Data Sheet'!$B$19))),
                --(INT('Data Sheet'!$A$19) &amp; "." &amp; LEFT(BN281,3)),
                --(INT('Data Sheet'!$B$19) &amp; "." &amp; LEFT(BN281,3))
            )
        ),
        "OK"
    )
)</f>
        <v>OK</v>
      </c>
      <c r="O281" s="23" t="str">
        <f>IF(BP281&lt;&gt;"",
    IF(INT('Data Sheet'!$A$19)=INT('Data Sheet'!$B$19),
        --(INT('Data Sheet'!$A$19) &amp; "." &amp; BP281),
        IF(AND((--(INT('Data Sheet'!$A$19) &amp; "." &amp; BP281)&gt;=--('Data Sheet'!$A$19)), (--(INT('Data Sheet'!$A$19) &amp; "." &amp; BP281)&lt;=--('Data Sheet'!$B$19))),
            --(INT('Data Sheet'!$A$19) &amp; "." &amp; BP281),
            --(INT('Data Sheet'!$B$19) &amp; "." &amp; BP281)
        )
    ),
    IF(BN281&lt;&gt;"",
        IF(INT('Data Sheet'!$A$19)=INT('Data Sheet'!$B$19),
            --(INT('Data Sheet'!$A$19) &amp; "." &amp; RIGHT(BN281,3)),
            IF(AND((--(INT('Data Sheet'!$A$19) &amp; "." &amp; RIGHT(BN281,3))&gt;=--('Data Sheet'!$A$19)), (--(INT('Data Sheet'!$A$19) &amp; "." &amp; RIGHT(BN281,3))&lt;=--('Data Sheet'!$B$19))),
                --(INT('Data Sheet'!$A$19) &amp; "." &amp; RIGHT(BN281,3)),
                --(INT('Data Sheet'!$B$19) &amp; "." &amp; RIGHT(BN281,3))
            )
        ),
        "OK"
    )
)</f>
        <v>OK</v>
      </c>
      <c r="P281" s="23" t="str">
        <f>IF(BR281&lt;&gt;"",
    IF(INT('Data Sheet'!$A$19)=INT('Data Sheet'!$B$15),
        --(INT('Data Sheet'!$A$15) &amp; "." &amp; BR281),
        IF(AND((--(INT('Data Sheet'!$A$15) &amp; "." &amp; BR281)&gt;=--('Data Sheet'!$A$15)), (--(INT('Data Sheet'!$A$15) &amp; "." &amp; BR281)&lt;=--('Data Sheet'!$B$15))),
            --(INT('Data Sheet'!$A$15) &amp; "." &amp; BR281),
            --(INT('Data Sheet'!$B$15) &amp; "." &amp; BR281)
        )
    ),
    IF(BQ281&lt;&gt;"",
        IF(INT('Data Sheet'!$A$15)=INT('Data Sheet'!$B$15),
            --(INT('Data Sheet'!$A$15) &amp; "." &amp; LEFT(BQ281,3)),
            IF(AND((--(INT('Data Sheet'!$A$15) &amp; "." &amp; LEFT(BQ281,3))&gt;=--('Data Sheet'!$A$15)), (--(INT('Data Sheet'!$A$15) &amp; "." &amp; LEFT(BQ281,3))&lt;=--('Data Sheet'!$B$15))),
                --(INT('Data Sheet'!$A$15) &amp; "." &amp; LEFT(BQ281,3)),
                --(INT('Data Sheet'!$B$15) &amp; "." &amp; LEFT(BQ281,3))
            )
        ),
        "OK"
    )
)</f>
        <v>OK</v>
      </c>
      <c r="Q281" s="23" t="str">
        <f>IF(BS281&lt;&gt;"",
    IF(INT('Data Sheet'!$A$19)=INT('Data Sheet'!$B$15),
        --(INT('Data Sheet'!$A$15) &amp; "." &amp; BS281),
        IF(AND((--(INT('Data Sheet'!$A$15) &amp; "." &amp; BS281)&gt;=--('Data Sheet'!$A$15)), (--(INT('Data Sheet'!$A$15) &amp; "." &amp; BS281)&lt;=--('Data Sheet'!$B$15))),
            --(INT('Data Sheet'!$A$15) &amp; "." &amp; BS281),
            --(INT('Data Sheet'!$B$15) &amp; "." &amp; BS281)
        )
    ),
    IF(BQ281&lt;&gt;"",
        IF(INT('Data Sheet'!$A$15)=INT('Data Sheet'!$B$15),
            --(INT('Data Sheet'!$A$15) &amp; "." &amp; RIGHT(BQ281,3)),
            IF(AND((--(INT('Data Sheet'!$A$15) &amp; "." &amp; RIGHT(BQ281,3))&gt;=--('Data Sheet'!$A$15)), (--(INT('Data Sheet'!$A$15) &amp; "." &amp; RIGHT(BQ281,3))&lt;=--('Data Sheet'!$B$15))),
                --(INT('Data Sheet'!$A$15) &amp; "." &amp; RIGHT(BQ281,3)),
                --(INT('Data Sheet'!$B$15) &amp; "." &amp; RIGHT(BQ281,3))
            )
        ),
        "OK"
    )
)</f>
        <v>OK</v>
      </c>
      <c r="R281" s="20"/>
      <c r="S281" s="20"/>
      <c r="T281" s="20"/>
      <c r="U281" s="20"/>
      <c r="V281" s="20"/>
      <c r="W281" s="20"/>
      <c r="X281" s="20"/>
      <c r="Y281" s="20"/>
      <c r="Z281" s="20"/>
      <c r="AA281" s="55"/>
      <c r="AB281" s="55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1"/>
      <c r="AR281" s="21"/>
      <c r="AS281" s="21"/>
      <c r="AT281" s="21"/>
      <c r="AU281" s="21"/>
      <c r="AV281" s="21"/>
      <c r="AW281" s="22"/>
      <c r="AX281" s="99"/>
      <c r="AY281" s="20"/>
      <c r="AZ281" s="20"/>
      <c r="BA281" s="22"/>
      <c r="BC281" s="80"/>
      <c r="BD281" s="80"/>
      <c r="BE281" s="80"/>
      <c r="BF281" s="80"/>
      <c r="BG281" s="2" t="str">
        <f t="shared" si="27"/>
        <v/>
      </c>
      <c r="BH281" s="78">
        <f t="shared" si="26"/>
        <v>0</v>
      </c>
    </row>
    <row r="282" spans="2:60" x14ac:dyDescent="0.2">
      <c r="B282" s="14">
        <f t="shared" si="31"/>
        <v>274</v>
      </c>
      <c r="C282" s="15" t="str">
        <f>CONCATENATE('Data Sheet'!$B$8,'Data Sheet'!$G$2)</f>
        <v>" HWDP</v>
      </c>
      <c r="D282" s="95" t="str">
        <f t="shared" si="28"/>
        <v/>
      </c>
      <c r="E282" s="15" t="str">
        <f>IF('Sum HWDP'!$D$10="TH-Hill DS-1 Vol 3 CAT 2: Clean and Visual Ends only","N/A","OK")</f>
        <v>OK</v>
      </c>
      <c r="F282" s="15" t="str">
        <f>IF('Sum HWDP'!$D$10="TH-Hill DS-1 Vol 3 CAT 2: Clean and Visual Ends only","N/A","OK")</f>
        <v>OK</v>
      </c>
      <c r="G282" s="17"/>
      <c r="H282" s="17"/>
      <c r="I282" s="17" t="s">
        <v>51</v>
      </c>
      <c r="J282" s="17" t="str">
        <f t="shared" si="29"/>
        <v>OK</v>
      </c>
      <c r="K282" s="17" t="str">
        <f t="shared" si="30"/>
        <v>OK</v>
      </c>
      <c r="L282" s="17" t="str">
        <f>IF('Data Sheet'!$B$9="NC-50","N/A","OK")</f>
        <v>OK</v>
      </c>
      <c r="M282" s="17" t="str">
        <f>IF('Data Sheet'!$B$9="NC-50","N/A","OK")</f>
        <v>OK</v>
      </c>
      <c r="N282" s="23" t="str">
        <f>IF(BO282&lt;&gt;"",
    IF(INT('Data Sheet'!$A$19)=INT('Data Sheet'!$B$19),
        --(INT('Data Sheet'!$A$19) &amp; "." &amp; BO282),
        IF(AND((--(INT('Data Sheet'!$A$19) &amp; "." &amp; BO282)&gt;=--('Data Sheet'!$A$19)), (--(INT('Data Sheet'!$A$19) &amp; "." &amp; BO282)&lt;=--('Data Sheet'!$B$19))),
            --(INT('Data Sheet'!$A$19) &amp; "." &amp; BO282),
            --(INT('Data Sheet'!$B$19) &amp; "." &amp; BO282)
        )
    ),
    IF(BN282&lt;&gt;"",
        IF(INT('Data Sheet'!$A$19)=INT('Data Sheet'!$B$19),
            --(INT('Data Sheet'!$A$19) &amp; "." &amp; LEFT(BN282,3)),
            IF(AND((--(INT('Data Sheet'!$A$19) &amp; "." &amp; LEFT(BN282,3))&gt;=--('Data Sheet'!$A$19)), (--(INT('Data Sheet'!$A$19) &amp; "." &amp; LEFT(BN282,3))&lt;=--('Data Sheet'!$B$19))),
                --(INT('Data Sheet'!$A$19) &amp; "." &amp; LEFT(BN282,3)),
                --(INT('Data Sheet'!$B$19) &amp; "." &amp; LEFT(BN282,3))
            )
        ),
        "OK"
    )
)</f>
        <v>OK</v>
      </c>
      <c r="O282" s="23" t="str">
        <f>IF(BP282&lt;&gt;"",
    IF(INT('Data Sheet'!$A$19)=INT('Data Sheet'!$B$19),
        --(INT('Data Sheet'!$A$19) &amp; "." &amp; BP282),
        IF(AND((--(INT('Data Sheet'!$A$19) &amp; "." &amp; BP282)&gt;=--('Data Sheet'!$A$19)), (--(INT('Data Sheet'!$A$19) &amp; "." &amp; BP282)&lt;=--('Data Sheet'!$B$19))),
            --(INT('Data Sheet'!$A$19) &amp; "." &amp; BP282),
            --(INT('Data Sheet'!$B$19) &amp; "." &amp; BP282)
        )
    ),
    IF(BN282&lt;&gt;"",
        IF(INT('Data Sheet'!$A$19)=INT('Data Sheet'!$B$19),
            --(INT('Data Sheet'!$A$19) &amp; "." &amp; RIGHT(BN282,3)),
            IF(AND((--(INT('Data Sheet'!$A$19) &amp; "." &amp; RIGHT(BN282,3))&gt;=--('Data Sheet'!$A$19)), (--(INT('Data Sheet'!$A$19) &amp; "." &amp; RIGHT(BN282,3))&lt;=--('Data Sheet'!$B$19))),
                --(INT('Data Sheet'!$A$19) &amp; "." &amp; RIGHT(BN282,3)),
                --(INT('Data Sheet'!$B$19) &amp; "." &amp; RIGHT(BN282,3))
            )
        ),
        "OK"
    )
)</f>
        <v>OK</v>
      </c>
      <c r="P282" s="23" t="str">
        <f>IF(BR282&lt;&gt;"",
    IF(INT('Data Sheet'!$A$19)=INT('Data Sheet'!$B$15),
        --(INT('Data Sheet'!$A$15) &amp; "." &amp; BR282),
        IF(AND((--(INT('Data Sheet'!$A$15) &amp; "." &amp; BR282)&gt;=--('Data Sheet'!$A$15)), (--(INT('Data Sheet'!$A$15) &amp; "." &amp; BR282)&lt;=--('Data Sheet'!$B$15))),
            --(INT('Data Sheet'!$A$15) &amp; "." &amp; BR282),
            --(INT('Data Sheet'!$B$15) &amp; "." &amp; BR282)
        )
    ),
    IF(BQ282&lt;&gt;"",
        IF(INT('Data Sheet'!$A$15)=INT('Data Sheet'!$B$15),
            --(INT('Data Sheet'!$A$15) &amp; "." &amp; LEFT(BQ282,3)),
            IF(AND((--(INT('Data Sheet'!$A$15) &amp; "." &amp; LEFT(BQ282,3))&gt;=--('Data Sheet'!$A$15)), (--(INT('Data Sheet'!$A$15) &amp; "." &amp; LEFT(BQ282,3))&lt;=--('Data Sheet'!$B$15))),
                --(INT('Data Sheet'!$A$15) &amp; "." &amp; LEFT(BQ282,3)),
                --(INT('Data Sheet'!$B$15) &amp; "." &amp; LEFT(BQ282,3))
            )
        ),
        "OK"
    )
)</f>
        <v>OK</v>
      </c>
      <c r="Q282" s="23" t="str">
        <f>IF(BS282&lt;&gt;"",
    IF(INT('Data Sheet'!$A$19)=INT('Data Sheet'!$B$15),
        --(INT('Data Sheet'!$A$15) &amp; "." &amp; BS282),
        IF(AND((--(INT('Data Sheet'!$A$15) &amp; "." &amp; BS282)&gt;=--('Data Sheet'!$A$15)), (--(INT('Data Sheet'!$A$15) &amp; "." &amp; BS282)&lt;=--('Data Sheet'!$B$15))),
            --(INT('Data Sheet'!$A$15) &amp; "." &amp; BS282),
            --(INT('Data Sheet'!$B$15) &amp; "." &amp; BS282)
        )
    ),
    IF(BQ282&lt;&gt;"",
        IF(INT('Data Sheet'!$A$15)=INT('Data Sheet'!$B$15),
            --(INT('Data Sheet'!$A$15) &amp; "." &amp; RIGHT(BQ282,3)),
            IF(AND((--(INT('Data Sheet'!$A$15) &amp; "." &amp; RIGHT(BQ282,3))&gt;=--('Data Sheet'!$A$15)), (--(INT('Data Sheet'!$A$15) &amp; "." &amp; RIGHT(BQ282,3))&lt;=--('Data Sheet'!$B$15))),
                --(INT('Data Sheet'!$A$15) &amp; "." &amp; RIGHT(BQ282,3)),
                --(INT('Data Sheet'!$B$15) &amp; "." &amp; RIGHT(BQ282,3))
            )
        ),
        "OK"
    )
)</f>
        <v>OK</v>
      </c>
      <c r="R282" s="20"/>
      <c r="S282" s="20"/>
      <c r="T282" s="20"/>
      <c r="U282" s="20"/>
      <c r="V282" s="20"/>
      <c r="W282" s="20"/>
      <c r="X282" s="20"/>
      <c r="Y282" s="20"/>
      <c r="Z282" s="20"/>
      <c r="AA282" s="55"/>
      <c r="AB282" s="55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1"/>
      <c r="AR282" s="21"/>
      <c r="AS282" s="21"/>
      <c r="AT282" s="21"/>
      <c r="AU282" s="21"/>
      <c r="AV282" s="21"/>
      <c r="AW282" s="22"/>
      <c r="AX282" s="99"/>
      <c r="AY282" s="20"/>
      <c r="AZ282" s="20"/>
      <c r="BA282" s="22"/>
      <c r="BC282" s="80"/>
      <c r="BD282" s="80"/>
      <c r="BE282" s="80"/>
      <c r="BF282" s="80"/>
      <c r="BG282" s="2" t="str">
        <f t="shared" si="27"/>
        <v/>
      </c>
      <c r="BH282" s="78">
        <f t="shared" si="26"/>
        <v>0</v>
      </c>
    </row>
    <row r="283" spans="2:60" x14ac:dyDescent="0.2">
      <c r="B283" s="14">
        <f t="shared" si="31"/>
        <v>275</v>
      </c>
      <c r="C283" s="15" t="str">
        <f>CONCATENATE('Data Sheet'!$B$8,'Data Sheet'!$G$2)</f>
        <v>" HWDP</v>
      </c>
      <c r="D283" s="95" t="str">
        <f t="shared" si="28"/>
        <v/>
      </c>
      <c r="E283" s="15" t="str">
        <f>IF('Sum HWDP'!$D$10="TH-Hill DS-1 Vol 3 CAT 2: Clean and Visual Ends only","N/A","OK")</f>
        <v>OK</v>
      </c>
      <c r="F283" s="15" t="str">
        <f>IF('Sum HWDP'!$D$10="TH-Hill DS-1 Vol 3 CAT 2: Clean and Visual Ends only","N/A","OK")</f>
        <v>OK</v>
      </c>
      <c r="G283" s="17"/>
      <c r="H283" s="17"/>
      <c r="I283" s="17" t="s">
        <v>51</v>
      </c>
      <c r="J283" s="17" t="str">
        <f t="shared" si="29"/>
        <v>OK</v>
      </c>
      <c r="K283" s="17" t="str">
        <f t="shared" si="30"/>
        <v>OK</v>
      </c>
      <c r="L283" s="17" t="str">
        <f>IF('Data Sheet'!$B$9="NC-50","N/A","OK")</f>
        <v>OK</v>
      </c>
      <c r="M283" s="17" t="str">
        <f>IF('Data Sheet'!$B$9="NC-50","N/A","OK")</f>
        <v>OK</v>
      </c>
      <c r="N283" s="23" t="str">
        <f>IF(BO283&lt;&gt;"",
    IF(INT('Data Sheet'!$A$19)=INT('Data Sheet'!$B$19),
        --(INT('Data Sheet'!$A$19) &amp; "." &amp; BO283),
        IF(AND((--(INT('Data Sheet'!$A$19) &amp; "." &amp; BO283)&gt;=--('Data Sheet'!$A$19)), (--(INT('Data Sheet'!$A$19) &amp; "." &amp; BO283)&lt;=--('Data Sheet'!$B$19))),
            --(INT('Data Sheet'!$A$19) &amp; "." &amp; BO283),
            --(INT('Data Sheet'!$B$19) &amp; "." &amp; BO283)
        )
    ),
    IF(BN283&lt;&gt;"",
        IF(INT('Data Sheet'!$A$19)=INT('Data Sheet'!$B$19),
            --(INT('Data Sheet'!$A$19) &amp; "." &amp; LEFT(BN283,3)),
            IF(AND((--(INT('Data Sheet'!$A$19) &amp; "." &amp; LEFT(BN283,3))&gt;=--('Data Sheet'!$A$19)), (--(INT('Data Sheet'!$A$19) &amp; "." &amp; LEFT(BN283,3))&lt;=--('Data Sheet'!$B$19))),
                --(INT('Data Sheet'!$A$19) &amp; "." &amp; LEFT(BN283,3)),
                --(INT('Data Sheet'!$B$19) &amp; "." &amp; LEFT(BN283,3))
            )
        ),
        "OK"
    )
)</f>
        <v>OK</v>
      </c>
      <c r="O283" s="23" t="str">
        <f>IF(BP283&lt;&gt;"",
    IF(INT('Data Sheet'!$A$19)=INT('Data Sheet'!$B$19),
        --(INT('Data Sheet'!$A$19) &amp; "." &amp; BP283),
        IF(AND((--(INT('Data Sheet'!$A$19) &amp; "." &amp; BP283)&gt;=--('Data Sheet'!$A$19)), (--(INT('Data Sheet'!$A$19) &amp; "." &amp; BP283)&lt;=--('Data Sheet'!$B$19))),
            --(INT('Data Sheet'!$A$19) &amp; "." &amp; BP283),
            --(INT('Data Sheet'!$B$19) &amp; "." &amp; BP283)
        )
    ),
    IF(BN283&lt;&gt;"",
        IF(INT('Data Sheet'!$A$19)=INT('Data Sheet'!$B$19),
            --(INT('Data Sheet'!$A$19) &amp; "." &amp; RIGHT(BN283,3)),
            IF(AND((--(INT('Data Sheet'!$A$19) &amp; "." &amp; RIGHT(BN283,3))&gt;=--('Data Sheet'!$A$19)), (--(INT('Data Sheet'!$A$19) &amp; "." &amp; RIGHT(BN283,3))&lt;=--('Data Sheet'!$B$19))),
                --(INT('Data Sheet'!$A$19) &amp; "." &amp; RIGHT(BN283,3)),
                --(INT('Data Sheet'!$B$19) &amp; "." &amp; RIGHT(BN283,3))
            )
        ),
        "OK"
    )
)</f>
        <v>OK</v>
      </c>
      <c r="P283" s="23" t="str">
        <f>IF(BR283&lt;&gt;"",
    IF(INT('Data Sheet'!$A$19)=INT('Data Sheet'!$B$15),
        --(INT('Data Sheet'!$A$15) &amp; "." &amp; BR283),
        IF(AND((--(INT('Data Sheet'!$A$15) &amp; "." &amp; BR283)&gt;=--('Data Sheet'!$A$15)), (--(INT('Data Sheet'!$A$15) &amp; "." &amp; BR283)&lt;=--('Data Sheet'!$B$15))),
            --(INT('Data Sheet'!$A$15) &amp; "." &amp; BR283),
            --(INT('Data Sheet'!$B$15) &amp; "." &amp; BR283)
        )
    ),
    IF(BQ283&lt;&gt;"",
        IF(INT('Data Sheet'!$A$15)=INT('Data Sheet'!$B$15),
            --(INT('Data Sheet'!$A$15) &amp; "." &amp; LEFT(BQ283,3)),
            IF(AND((--(INT('Data Sheet'!$A$15) &amp; "." &amp; LEFT(BQ283,3))&gt;=--('Data Sheet'!$A$15)), (--(INT('Data Sheet'!$A$15) &amp; "." &amp; LEFT(BQ283,3))&lt;=--('Data Sheet'!$B$15))),
                --(INT('Data Sheet'!$A$15) &amp; "." &amp; LEFT(BQ283,3)),
                --(INT('Data Sheet'!$B$15) &amp; "." &amp; LEFT(BQ283,3))
            )
        ),
        "OK"
    )
)</f>
        <v>OK</v>
      </c>
      <c r="Q283" s="23" t="str">
        <f>IF(BS283&lt;&gt;"",
    IF(INT('Data Sheet'!$A$19)=INT('Data Sheet'!$B$15),
        --(INT('Data Sheet'!$A$15) &amp; "." &amp; BS283),
        IF(AND((--(INT('Data Sheet'!$A$15) &amp; "." &amp; BS283)&gt;=--('Data Sheet'!$A$15)), (--(INT('Data Sheet'!$A$15) &amp; "." &amp; BS283)&lt;=--('Data Sheet'!$B$15))),
            --(INT('Data Sheet'!$A$15) &amp; "." &amp; BS283),
            --(INT('Data Sheet'!$B$15) &amp; "." &amp; BS283)
        )
    ),
    IF(BQ283&lt;&gt;"",
        IF(INT('Data Sheet'!$A$15)=INT('Data Sheet'!$B$15),
            --(INT('Data Sheet'!$A$15) &amp; "." &amp; RIGHT(BQ283,3)),
            IF(AND((--(INT('Data Sheet'!$A$15) &amp; "." &amp; RIGHT(BQ283,3))&gt;=--('Data Sheet'!$A$15)), (--(INT('Data Sheet'!$A$15) &amp; "." &amp; RIGHT(BQ283,3))&lt;=--('Data Sheet'!$B$15))),
                --(INT('Data Sheet'!$A$15) &amp; "." &amp; RIGHT(BQ283,3)),
                --(INT('Data Sheet'!$B$15) &amp; "." &amp; RIGHT(BQ283,3))
            )
        ),
        "OK"
    )
)</f>
        <v>OK</v>
      </c>
      <c r="R283" s="20"/>
      <c r="S283" s="20"/>
      <c r="T283" s="20"/>
      <c r="U283" s="20"/>
      <c r="V283" s="20"/>
      <c r="W283" s="20"/>
      <c r="X283" s="20"/>
      <c r="Y283" s="20"/>
      <c r="Z283" s="20"/>
      <c r="AA283" s="55"/>
      <c r="AB283" s="55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1"/>
      <c r="AR283" s="21"/>
      <c r="AS283" s="21"/>
      <c r="AT283" s="21"/>
      <c r="AU283" s="21"/>
      <c r="AV283" s="21"/>
      <c r="AW283" s="22"/>
      <c r="AX283" s="99"/>
      <c r="AY283" s="20"/>
      <c r="AZ283" s="20"/>
      <c r="BA283" s="22"/>
      <c r="BC283" s="80"/>
      <c r="BD283" s="80"/>
      <c r="BE283" s="80"/>
      <c r="BF283" s="80"/>
      <c r="BG283" s="2" t="str">
        <f t="shared" si="27"/>
        <v/>
      </c>
      <c r="BH283" s="78">
        <f t="shared" si="26"/>
        <v>0</v>
      </c>
    </row>
    <row r="284" spans="2:60" x14ac:dyDescent="0.2">
      <c r="B284" s="14">
        <f t="shared" si="31"/>
        <v>276</v>
      </c>
      <c r="C284" s="15" t="str">
        <f>CONCATENATE('Data Sheet'!$B$8,'Data Sheet'!$G$2)</f>
        <v>" HWDP</v>
      </c>
      <c r="D284" s="95" t="str">
        <f t="shared" si="28"/>
        <v/>
      </c>
      <c r="E284" s="15" t="str">
        <f>IF('Sum HWDP'!$D$10="TH-Hill DS-1 Vol 3 CAT 2: Clean and Visual Ends only","N/A","OK")</f>
        <v>OK</v>
      </c>
      <c r="F284" s="15" t="str">
        <f>IF('Sum HWDP'!$D$10="TH-Hill DS-1 Vol 3 CAT 2: Clean and Visual Ends only","N/A","OK")</f>
        <v>OK</v>
      </c>
      <c r="G284" s="17"/>
      <c r="H284" s="17"/>
      <c r="I284" s="17" t="s">
        <v>51</v>
      </c>
      <c r="J284" s="17" t="str">
        <f t="shared" si="29"/>
        <v>OK</v>
      </c>
      <c r="K284" s="17" t="str">
        <f t="shared" si="30"/>
        <v>OK</v>
      </c>
      <c r="L284" s="17" t="str">
        <f>IF('Data Sheet'!$B$9="NC-50","N/A","OK")</f>
        <v>OK</v>
      </c>
      <c r="M284" s="17" t="str">
        <f>IF('Data Sheet'!$B$9="NC-50","N/A","OK")</f>
        <v>OK</v>
      </c>
      <c r="N284" s="23" t="str">
        <f>IF(BO284&lt;&gt;"",
    IF(INT('Data Sheet'!$A$19)=INT('Data Sheet'!$B$19),
        --(INT('Data Sheet'!$A$19) &amp; "." &amp; BO284),
        IF(AND((--(INT('Data Sheet'!$A$19) &amp; "." &amp; BO284)&gt;=--('Data Sheet'!$A$19)), (--(INT('Data Sheet'!$A$19) &amp; "." &amp; BO284)&lt;=--('Data Sheet'!$B$19))),
            --(INT('Data Sheet'!$A$19) &amp; "." &amp; BO284),
            --(INT('Data Sheet'!$B$19) &amp; "." &amp; BO284)
        )
    ),
    IF(BN284&lt;&gt;"",
        IF(INT('Data Sheet'!$A$19)=INT('Data Sheet'!$B$19),
            --(INT('Data Sheet'!$A$19) &amp; "." &amp; LEFT(BN284,3)),
            IF(AND((--(INT('Data Sheet'!$A$19) &amp; "." &amp; LEFT(BN284,3))&gt;=--('Data Sheet'!$A$19)), (--(INT('Data Sheet'!$A$19) &amp; "." &amp; LEFT(BN284,3))&lt;=--('Data Sheet'!$B$19))),
                --(INT('Data Sheet'!$A$19) &amp; "." &amp; LEFT(BN284,3)),
                --(INT('Data Sheet'!$B$19) &amp; "." &amp; LEFT(BN284,3))
            )
        ),
        "OK"
    )
)</f>
        <v>OK</v>
      </c>
      <c r="O284" s="23" t="str">
        <f>IF(BP284&lt;&gt;"",
    IF(INT('Data Sheet'!$A$19)=INT('Data Sheet'!$B$19),
        --(INT('Data Sheet'!$A$19) &amp; "." &amp; BP284),
        IF(AND((--(INT('Data Sheet'!$A$19) &amp; "." &amp; BP284)&gt;=--('Data Sheet'!$A$19)), (--(INT('Data Sheet'!$A$19) &amp; "." &amp; BP284)&lt;=--('Data Sheet'!$B$19))),
            --(INT('Data Sheet'!$A$19) &amp; "." &amp; BP284),
            --(INT('Data Sheet'!$B$19) &amp; "." &amp; BP284)
        )
    ),
    IF(BN284&lt;&gt;"",
        IF(INT('Data Sheet'!$A$19)=INT('Data Sheet'!$B$19),
            --(INT('Data Sheet'!$A$19) &amp; "." &amp; RIGHT(BN284,3)),
            IF(AND((--(INT('Data Sheet'!$A$19) &amp; "." &amp; RIGHT(BN284,3))&gt;=--('Data Sheet'!$A$19)), (--(INT('Data Sheet'!$A$19) &amp; "." &amp; RIGHT(BN284,3))&lt;=--('Data Sheet'!$B$19))),
                --(INT('Data Sheet'!$A$19) &amp; "." &amp; RIGHT(BN284,3)),
                --(INT('Data Sheet'!$B$19) &amp; "." &amp; RIGHT(BN284,3))
            )
        ),
        "OK"
    )
)</f>
        <v>OK</v>
      </c>
      <c r="P284" s="23" t="str">
        <f>IF(BR284&lt;&gt;"",
    IF(INT('Data Sheet'!$A$19)=INT('Data Sheet'!$B$15),
        --(INT('Data Sheet'!$A$15) &amp; "." &amp; BR284),
        IF(AND((--(INT('Data Sheet'!$A$15) &amp; "." &amp; BR284)&gt;=--('Data Sheet'!$A$15)), (--(INT('Data Sheet'!$A$15) &amp; "." &amp; BR284)&lt;=--('Data Sheet'!$B$15))),
            --(INT('Data Sheet'!$A$15) &amp; "." &amp; BR284),
            --(INT('Data Sheet'!$B$15) &amp; "." &amp; BR284)
        )
    ),
    IF(BQ284&lt;&gt;"",
        IF(INT('Data Sheet'!$A$15)=INT('Data Sheet'!$B$15),
            --(INT('Data Sheet'!$A$15) &amp; "." &amp; LEFT(BQ284,3)),
            IF(AND((--(INT('Data Sheet'!$A$15) &amp; "." &amp; LEFT(BQ284,3))&gt;=--('Data Sheet'!$A$15)), (--(INT('Data Sheet'!$A$15) &amp; "." &amp; LEFT(BQ284,3))&lt;=--('Data Sheet'!$B$15))),
                --(INT('Data Sheet'!$A$15) &amp; "." &amp; LEFT(BQ284,3)),
                --(INT('Data Sheet'!$B$15) &amp; "." &amp; LEFT(BQ284,3))
            )
        ),
        "OK"
    )
)</f>
        <v>OK</v>
      </c>
      <c r="Q284" s="23" t="str">
        <f>IF(BS284&lt;&gt;"",
    IF(INT('Data Sheet'!$A$19)=INT('Data Sheet'!$B$15),
        --(INT('Data Sheet'!$A$15) &amp; "." &amp; BS284),
        IF(AND((--(INT('Data Sheet'!$A$15) &amp; "." &amp; BS284)&gt;=--('Data Sheet'!$A$15)), (--(INT('Data Sheet'!$A$15) &amp; "." &amp; BS284)&lt;=--('Data Sheet'!$B$15))),
            --(INT('Data Sheet'!$A$15) &amp; "." &amp; BS284),
            --(INT('Data Sheet'!$B$15) &amp; "." &amp; BS284)
        )
    ),
    IF(BQ284&lt;&gt;"",
        IF(INT('Data Sheet'!$A$15)=INT('Data Sheet'!$B$15),
            --(INT('Data Sheet'!$A$15) &amp; "." &amp; RIGHT(BQ284,3)),
            IF(AND((--(INT('Data Sheet'!$A$15) &amp; "." &amp; RIGHT(BQ284,3))&gt;=--('Data Sheet'!$A$15)), (--(INT('Data Sheet'!$A$15) &amp; "." &amp; RIGHT(BQ284,3))&lt;=--('Data Sheet'!$B$15))),
                --(INT('Data Sheet'!$A$15) &amp; "." &amp; RIGHT(BQ284,3)),
                --(INT('Data Sheet'!$B$15) &amp; "." &amp; RIGHT(BQ284,3))
            )
        ),
        "OK"
    )
)</f>
        <v>OK</v>
      </c>
      <c r="R284" s="20"/>
      <c r="S284" s="20"/>
      <c r="T284" s="20"/>
      <c r="U284" s="20"/>
      <c r="V284" s="20"/>
      <c r="W284" s="20"/>
      <c r="X284" s="20"/>
      <c r="Y284" s="20"/>
      <c r="Z284" s="20"/>
      <c r="AA284" s="55"/>
      <c r="AB284" s="55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1"/>
      <c r="AR284" s="21"/>
      <c r="AS284" s="21"/>
      <c r="AT284" s="21"/>
      <c r="AU284" s="21"/>
      <c r="AV284" s="21"/>
      <c r="AW284" s="22"/>
      <c r="AX284" s="99"/>
      <c r="AY284" s="20"/>
      <c r="AZ284" s="20"/>
      <c r="BA284" s="22"/>
      <c r="BC284" s="80"/>
      <c r="BD284" s="80"/>
      <c r="BE284" s="80"/>
      <c r="BF284" s="80"/>
      <c r="BG284" s="2" t="str">
        <f t="shared" si="27"/>
        <v/>
      </c>
      <c r="BH284" s="78">
        <f t="shared" si="26"/>
        <v>0</v>
      </c>
    </row>
    <row r="285" spans="2:60" x14ac:dyDescent="0.2">
      <c r="B285" s="14">
        <f t="shared" si="31"/>
        <v>277</v>
      </c>
      <c r="C285" s="15" t="str">
        <f>CONCATENATE('Data Sheet'!$B$8,'Data Sheet'!$G$2)</f>
        <v>" HWDP</v>
      </c>
      <c r="D285" s="95" t="str">
        <f t="shared" si="28"/>
        <v/>
      </c>
      <c r="E285" s="15" t="str">
        <f>IF('Sum HWDP'!$D$10="TH-Hill DS-1 Vol 3 CAT 2: Clean and Visual Ends only","N/A","OK")</f>
        <v>OK</v>
      </c>
      <c r="F285" s="15" t="str">
        <f>IF('Sum HWDP'!$D$10="TH-Hill DS-1 Vol 3 CAT 2: Clean and Visual Ends only","N/A","OK")</f>
        <v>OK</v>
      </c>
      <c r="G285" s="17"/>
      <c r="H285" s="17"/>
      <c r="I285" s="17" t="s">
        <v>51</v>
      </c>
      <c r="J285" s="17" t="str">
        <f t="shared" si="29"/>
        <v>OK</v>
      </c>
      <c r="K285" s="17" t="str">
        <f t="shared" si="30"/>
        <v>OK</v>
      </c>
      <c r="L285" s="17" t="str">
        <f>IF('Data Sheet'!$B$9="NC-50","N/A","OK")</f>
        <v>OK</v>
      </c>
      <c r="M285" s="17" t="str">
        <f>IF('Data Sheet'!$B$9="NC-50","N/A","OK")</f>
        <v>OK</v>
      </c>
      <c r="N285" s="23" t="str">
        <f>IF(BO285&lt;&gt;"",
    IF(INT('Data Sheet'!$A$19)=INT('Data Sheet'!$B$19),
        --(INT('Data Sheet'!$A$19) &amp; "." &amp; BO285),
        IF(AND((--(INT('Data Sheet'!$A$19) &amp; "." &amp; BO285)&gt;=--('Data Sheet'!$A$19)), (--(INT('Data Sheet'!$A$19) &amp; "." &amp; BO285)&lt;=--('Data Sheet'!$B$19))),
            --(INT('Data Sheet'!$A$19) &amp; "." &amp; BO285),
            --(INT('Data Sheet'!$B$19) &amp; "." &amp; BO285)
        )
    ),
    IF(BN285&lt;&gt;"",
        IF(INT('Data Sheet'!$A$19)=INT('Data Sheet'!$B$19),
            --(INT('Data Sheet'!$A$19) &amp; "." &amp; LEFT(BN285,3)),
            IF(AND((--(INT('Data Sheet'!$A$19) &amp; "." &amp; LEFT(BN285,3))&gt;=--('Data Sheet'!$A$19)), (--(INT('Data Sheet'!$A$19) &amp; "." &amp; LEFT(BN285,3))&lt;=--('Data Sheet'!$B$19))),
                --(INT('Data Sheet'!$A$19) &amp; "." &amp; LEFT(BN285,3)),
                --(INT('Data Sheet'!$B$19) &amp; "." &amp; LEFT(BN285,3))
            )
        ),
        "OK"
    )
)</f>
        <v>OK</v>
      </c>
      <c r="O285" s="23" t="str">
        <f>IF(BP285&lt;&gt;"",
    IF(INT('Data Sheet'!$A$19)=INT('Data Sheet'!$B$19),
        --(INT('Data Sheet'!$A$19) &amp; "." &amp; BP285),
        IF(AND((--(INT('Data Sheet'!$A$19) &amp; "." &amp; BP285)&gt;=--('Data Sheet'!$A$19)), (--(INT('Data Sheet'!$A$19) &amp; "." &amp; BP285)&lt;=--('Data Sheet'!$B$19))),
            --(INT('Data Sheet'!$A$19) &amp; "." &amp; BP285),
            --(INT('Data Sheet'!$B$19) &amp; "." &amp; BP285)
        )
    ),
    IF(BN285&lt;&gt;"",
        IF(INT('Data Sheet'!$A$19)=INT('Data Sheet'!$B$19),
            --(INT('Data Sheet'!$A$19) &amp; "." &amp; RIGHT(BN285,3)),
            IF(AND((--(INT('Data Sheet'!$A$19) &amp; "." &amp; RIGHT(BN285,3))&gt;=--('Data Sheet'!$A$19)), (--(INT('Data Sheet'!$A$19) &amp; "." &amp; RIGHT(BN285,3))&lt;=--('Data Sheet'!$B$19))),
                --(INT('Data Sheet'!$A$19) &amp; "." &amp; RIGHT(BN285,3)),
                --(INT('Data Sheet'!$B$19) &amp; "." &amp; RIGHT(BN285,3))
            )
        ),
        "OK"
    )
)</f>
        <v>OK</v>
      </c>
      <c r="P285" s="23" t="str">
        <f>IF(BR285&lt;&gt;"",
    IF(INT('Data Sheet'!$A$19)=INT('Data Sheet'!$B$15),
        --(INT('Data Sheet'!$A$15) &amp; "." &amp; BR285),
        IF(AND((--(INT('Data Sheet'!$A$15) &amp; "." &amp; BR285)&gt;=--('Data Sheet'!$A$15)), (--(INT('Data Sheet'!$A$15) &amp; "." &amp; BR285)&lt;=--('Data Sheet'!$B$15))),
            --(INT('Data Sheet'!$A$15) &amp; "." &amp; BR285),
            --(INT('Data Sheet'!$B$15) &amp; "." &amp; BR285)
        )
    ),
    IF(BQ285&lt;&gt;"",
        IF(INT('Data Sheet'!$A$15)=INT('Data Sheet'!$B$15),
            --(INT('Data Sheet'!$A$15) &amp; "." &amp; LEFT(BQ285,3)),
            IF(AND((--(INT('Data Sheet'!$A$15) &amp; "." &amp; LEFT(BQ285,3))&gt;=--('Data Sheet'!$A$15)), (--(INT('Data Sheet'!$A$15) &amp; "." &amp; LEFT(BQ285,3))&lt;=--('Data Sheet'!$B$15))),
                --(INT('Data Sheet'!$A$15) &amp; "." &amp; LEFT(BQ285,3)),
                --(INT('Data Sheet'!$B$15) &amp; "." &amp; LEFT(BQ285,3))
            )
        ),
        "OK"
    )
)</f>
        <v>OK</v>
      </c>
      <c r="Q285" s="23" t="str">
        <f>IF(BS285&lt;&gt;"",
    IF(INT('Data Sheet'!$A$19)=INT('Data Sheet'!$B$15),
        --(INT('Data Sheet'!$A$15) &amp; "." &amp; BS285),
        IF(AND((--(INT('Data Sheet'!$A$15) &amp; "." &amp; BS285)&gt;=--('Data Sheet'!$A$15)), (--(INT('Data Sheet'!$A$15) &amp; "." &amp; BS285)&lt;=--('Data Sheet'!$B$15))),
            --(INT('Data Sheet'!$A$15) &amp; "." &amp; BS285),
            --(INT('Data Sheet'!$B$15) &amp; "." &amp; BS285)
        )
    ),
    IF(BQ285&lt;&gt;"",
        IF(INT('Data Sheet'!$A$15)=INT('Data Sheet'!$B$15),
            --(INT('Data Sheet'!$A$15) &amp; "." &amp; RIGHT(BQ285,3)),
            IF(AND((--(INT('Data Sheet'!$A$15) &amp; "." &amp; RIGHT(BQ285,3))&gt;=--('Data Sheet'!$A$15)), (--(INT('Data Sheet'!$A$15) &amp; "." &amp; RIGHT(BQ285,3))&lt;=--('Data Sheet'!$B$15))),
                --(INT('Data Sheet'!$A$15) &amp; "." &amp; RIGHT(BQ285,3)),
                --(INT('Data Sheet'!$B$15) &amp; "." &amp; RIGHT(BQ285,3))
            )
        ),
        "OK"
    )
)</f>
        <v>OK</v>
      </c>
      <c r="R285" s="20"/>
      <c r="S285" s="20"/>
      <c r="T285" s="20"/>
      <c r="U285" s="20"/>
      <c r="V285" s="20"/>
      <c r="W285" s="20"/>
      <c r="X285" s="20"/>
      <c r="Y285" s="20"/>
      <c r="Z285" s="20"/>
      <c r="AA285" s="55"/>
      <c r="AB285" s="55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1"/>
      <c r="AR285" s="21"/>
      <c r="AS285" s="21"/>
      <c r="AT285" s="21"/>
      <c r="AU285" s="21"/>
      <c r="AV285" s="21"/>
      <c r="AW285" s="22"/>
      <c r="AX285" s="99"/>
      <c r="AY285" s="20"/>
      <c r="AZ285" s="20"/>
      <c r="BA285" s="22"/>
      <c r="BC285" s="80"/>
      <c r="BD285" s="80"/>
      <c r="BE285" s="80"/>
      <c r="BF285" s="80"/>
      <c r="BG285" s="2" t="str">
        <f t="shared" si="27"/>
        <v/>
      </c>
      <c r="BH285" s="78">
        <f t="shared" si="26"/>
        <v>0</v>
      </c>
    </row>
    <row r="286" spans="2:60" x14ac:dyDescent="0.2">
      <c r="B286" s="14">
        <f t="shared" si="31"/>
        <v>278</v>
      </c>
      <c r="C286" s="15" t="str">
        <f>CONCATENATE('Data Sheet'!$B$8,'Data Sheet'!$G$2)</f>
        <v>" HWDP</v>
      </c>
      <c r="D286" s="95" t="str">
        <f t="shared" si="28"/>
        <v/>
      </c>
      <c r="E286" s="15" t="str">
        <f>IF('Sum HWDP'!$D$10="TH-Hill DS-1 Vol 3 CAT 2: Clean and Visual Ends only","N/A","OK")</f>
        <v>OK</v>
      </c>
      <c r="F286" s="15" t="str">
        <f>IF('Sum HWDP'!$D$10="TH-Hill DS-1 Vol 3 CAT 2: Clean and Visual Ends only","N/A","OK")</f>
        <v>OK</v>
      </c>
      <c r="G286" s="17"/>
      <c r="H286" s="17"/>
      <c r="I286" s="17" t="s">
        <v>51</v>
      </c>
      <c r="J286" s="17" t="str">
        <f t="shared" si="29"/>
        <v>OK</v>
      </c>
      <c r="K286" s="17" t="str">
        <f t="shared" si="30"/>
        <v>OK</v>
      </c>
      <c r="L286" s="17" t="str">
        <f>IF('Data Sheet'!$B$9="NC-50","N/A","OK")</f>
        <v>OK</v>
      </c>
      <c r="M286" s="17" t="str">
        <f>IF('Data Sheet'!$B$9="NC-50","N/A","OK")</f>
        <v>OK</v>
      </c>
      <c r="N286" s="23" t="str">
        <f>IF(BO286&lt;&gt;"",
    IF(INT('Data Sheet'!$A$19)=INT('Data Sheet'!$B$19),
        --(INT('Data Sheet'!$A$19) &amp; "." &amp; BO286),
        IF(AND((--(INT('Data Sheet'!$A$19) &amp; "." &amp; BO286)&gt;=--('Data Sheet'!$A$19)), (--(INT('Data Sheet'!$A$19) &amp; "." &amp; BO286)&lt;=--('Data Sheet'!$B$19))),
            --(INT('Data Sheet'!$A$19) &amp; "." &amp; BO286),
            --(INT('Data Sheet'!$B$19) &amp; "." &amp; BO286)
        )
    ),
    IF(BN286&lt;&gt;"",
        IF(INT('Data Sheet'!$A$19)=INT('Data Sheet'!$B$19),
            --(INT('Data Sheet'!$A$19) &amp; "." &amp; LEFT(BN286,3)),
            IF(AND((--(INT('Data Sheet'!$A$19) &amp; "." &amp; LEFT(BN286,3))&gt;=--('Data Sheet'!$A$19)), (--(INT('Data Sheet'!$A$19) &amp; "." &amp; LEFT(BN286,3))&lt;=--('Data Sheet'!$B$19))),
                --(INT('Data Sheet'!$A$19) &amp; "." &amp; LEFT(BN286,3)),
                --(INT('Data Sheet'!$B$19) &amp; "." &amp; LEFT(BN286,3))
            )
        ),
        "OK"
    )
)</f>
        <v>OK</v>
      </c>
      <c r="O286" s="23" t="str">
        <f>IF(BP286&lt;&gt;"",
    IF(INT('Data Sheet'!$A$19)=INT('Data Sheet'!$B$19),
        --(INT('Data Sheet'!$A$19) &amp; "." &amp; BP286),
        IF(AND((--(INT('Data Sheet'!$A$19) &amp; "." &amp; BP286)&gt;=--('Data Sheet'!$A$19)), (--(INT('Data Sheet'!$A$19) &amp; "." &amp; BP286)&lt;=--('Data Sheet'!$B$19))),
            --(INT('Data Sheet'!$A$19) &amp; "." &amp; BP286),
            --(INT('Data Sheet'!$B$19) &amp; "." &amp; BP286)
        )
    ),
    IF(BN286&lt;&gt;"",
        IF(INT('Data Sheet'!$A$19)=INT('Data Sheet'!$B$19),
            --(INT('Data Sheet'!$A$19) &amp; "." &amp; RIGHT(BN286,3)),
            IF(AND((--(INT('Data Sheet'!$A$19) &amp; "." &amp; RIGHT(BN286,3))&gt;=--('Data Sheet'!$A$19)), (--(INT('Data Sheet'!$A$19) &amp; "." &amp; RIGHT(BN286,3))&lt;=--('Data Sheet'!$B$19))),
                --(INT('Data Sheet'!$A$19) &amp; "." &amp; RIGHT(BN286,3)),
                --(INT('Data Sheet'!$B$19) &amp; "." &amp; RIGHT(BN286,3))
            )
        ),
        "OK"
    )
)</f>
        <v>OK</v>
      </c>
      <c r="P286" s="23" t="str">
        <f>IF(BR286&lt;&gt;"",
    IF(INT('Data Sheet'!$A$19)=INT('Data Sheet'!$B$15),
        --(INT('Data Sheet'!$A$15) &amp; "." &amp; BR286),
        IF(AND((--(INT('Data Sheet'!$A$15) &amp; "." &amp; BR286)&gt;=--('Data Sheet'!$A$15)), (--(INT('Data Sheet'!$A$15) &amp; "." &amp; BR286)&lt;=--('Data Sheet'!$B$15))),
            --(INT('Data Sheet'!$A$15) &amp; "." &amp; BR286),
            --(INT('Data Sheet'!$B$15) &amp; "." &amp; BR286)
        )
    ),
    IF(BQ286&lt;&gt;"",
        IF(INT('Data Sheet'!$A$15)=INT('Data Sheet'!$B$15),
            --(INT('Data Sheet'!$A$15) &amp; "." &amp; LEFT(BQ286,3)),
            IF(AND((--(INT('Data Sheet'!$A$15) &amp; "." &amp; LEFT(BQ286,3))&gt;=--('Data Sheet'!$A$15)), (--(INT('Data Sheet'!$A$15) &amp; "." &amp; LEFT(BQ286,3))&lt;=--('Data Sheet'!$B$15))),
                --(INT('Data Sheet'!$A$15) &amp; "." &amp; LEFT(BQ286,3)),
                --(INT('Data Sheet'!$B$15) &amp; "." &amp; LEFT(BQ286,3))
            )
        ),
        "OK"
    )
)</f>
        <v>OK</v>
      </c>
      <c r="Q286" s="23" t="str">
        <f>IF(BS286&lt;&gt;"",
    IF(INT('Data Sheet'!$A$19)=INT('Data Sheet'!$B$15),
        --(INT('Data Sheet'!$A$15) &amp; "." &amp; BS286),
        IF(AND((--(INT('Data Sheet'!$A$15) &amp; "." &amp; BS286)&gt;=--('Data Sheet'!$A$15)), (--(INT('Data Sheet'!$A$15) &amp; "." &amp; BS286)&lt;=--('Data Sheet'!$B$15))),
            --(INT('Data Sheet'!$A$15) &amp; "." &amp; BS286),
            --(INT('Data Sheet'!$B$15) &amp; "." &amp; BS286)
        )
    ),
    IF(BQ286&lt;&gt;"",
        IF(INT('Data Sheet'!$A$15)=INT('Data Sheet'!$B$15),
            --(INT('Data Sheet'!$A$15) &amp; "." &amp; RIGHT(BQ286,3)),
            IF(AND((--(INT('Data Sheet'!$A$15) &amp; "." &amp; RIGHT(BQ286,3))&gt;=--('Data Sheet'!$A$15)), (--(INT('Data Sheet'!$A$15) &amp; "." &amp; RIGHT(BQ286,3))&lt;=--('Data Sheet'!$B$15))),
                --(INT('Data Sheet'!$A$15) &amp; "." &amp; RIGHT(BQ286,3)),
                --(INT('Data Sheet'!$B$15) &amp; "." &amp; RIGHT(BQ286,3))
            )
        ),
        "OK"
    )
)</f>
        <v>OK</v>
      </c>
      <c r="R286" s="20"/>
      <c r="S286" s="20"/>
      <c r="T286" s="20"/>
      <c r="U286" s="20"/>
      <c r="V286" s="20"/>
      <c r="W286" s="20"/>
      <c r="X286" s="20"/>
      <c r="Y286" s="20"/>
      <c r="Z286" s="20"/>
      <c r="AA286" s="55"/>
      <c r="AB286" s="55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1"/>
      <c r="AR286" s="21"/>
      <c r="AS286" s="21"/>
      <c r="AT286" s="21"/>
      <c r="AU286" s="21"/>
      <c r="AV286" s="21"/>
      <c r="AW286" s="22"/>
      <c r="AX286" s="99"/>
      <c r="AY286" s="20"/>
      <c r="AZ286" s="20"/>
      <c r="BA286" s="22"/>
      <c r="BC286" s="80"/>
      <c r="BD286" s="80"/>
      <c r="BE286" s="80"/>
      <c r="BF286" s="80"/>
      <c r="BG286" s="2" t="str">
        <f t="shared" si="27"/>
        <v/>
      </c>
      <c r="BH286" s="78">
        <f t="shared" si="26"/>
        <v>0</v>
      </c>
    </row>
    <row r="287" spans="2:60" x14ac:dyDescent="0.2">
      <c r="B287" s="14">
        <f t="shared" si="31"/>
        <v>279</v>
      </c>
      <c r="C287" s="15" t="str">
        <f>CONCATENATE('Data Sheet'!$B$8,'Data Sheet'!$G$2)</f>
        <v>" HWDP</v>
      </c>
      <c r="D287" s="95" t="str">
        <f t="shared" si="28"/>
        <v/>
      </c>
      <c r="E287" s="15" t="str">
        <f>IF('Sum HWDP'!$D$10="TH-Hill DS-1 Vol 3 CAT 2: Clean and Visual Ends only","N/A","OK")</f>
        <v>OK</v>
      </c>
      <c r="F287" s="15" t="str">
        <f>IF('Sum HWDP'!$D$10="TH-Hill DS-1 Vol 3 CAT 2: Clean and Visual Ends only","N/A","OK")</f>
        <v>OK</v>
      </c>
      <c r="G287" s="17"/>
      <c r="H287" s="17"/>
      <c r="I287" s="17" t="s">
        <v>51</v>
      </c>
      <c r="J287" s="17" t="str">
        <f t="shared" si="29"/>
        <v>OK</v>
      </c>
      <c r="K287" s="17" t="str">
        <f t="shared" si="30"/>
        <v>OK</v>
      </c>
      <c r="L287" s="17" t="str">
        <f>IF('Data Sheet'!$B$9="NC-50","N/A","OK")</f>
        <v>OK</v>
      </c>
      <c r="M287" s="17" t="str">
        <f>IF('Data Sheet'!$B$9="NC-50","N/A","OK")</f>
        <v>OK</v>
      </c>
      <c r="N287" s="23" t="str">
        <f>IF(BO287&lt;&gt;"",
    IF(INT('Data Sheet'!$A$19)=INT('Data Sheet'!$B$19),
        --(INT('Data Sheet'!$A$19) &amp; "." &amp; BO287),
        IF(AND((--(INT('Data Sheet'!$A$19) &amp; "." &amp; BO287)&gt;=--('Data Sheet'!$A$19)), (--(INT('Data Sheet'!$A$19) &amp; "." &amp; BO287)&lt;=--('Data Sheet'!$B$19))),
            --(INT('Data Sheet'!$A$19) &amp; "." &amp; BO287),
            --(INT('Data Sheet'!$B$19) &amp; "." &amp; BO287)
        )
    ),
    IF(BN287&lt;&gt;"",
        IF(INT('Data Sheet'!$A$19)=INT('Data Sheet'!$B$19),
            --(INT('Data Sheet'!$A$19) &amp; "." &amp; LEFT(BN287,3)),
            IF(AND((--(INT('Data Sheet'!$A$19) &amp; "." &amp; LEFT(BN287,3))&gt;=--('Data Sheet'!$A$19)), (--(INT('Data Sheet'!$A$19) &amp; "." &amp; LEFT(BN287,3))&lt;=--('Data Sheet'!$B$19))),
                --(INT('Data Sheet'!$A$19) &amp; "." &amp; LEFT(BN287,3)),
                --(INT('Data Sheet'!$B$19) &amp; "." &amp; LEFT(BN287,3))
            )
        ),
        "OK"
    )
)</f>
        <v>OK</v>
      </c>
      <c r="O287" s="23" t="str">
        <f>IF(BP287&lt;&gt;"",
    IF(INT('Data Sheet'!$A$19)=INT('Data Sheet'!$B$19),
        --(INT('Data Sheet'!$A$19) &amp; "." &amp; BP287),
        IF(AND((--(INT('Data Sheet'!$A$19) &amp; "." &amp; BP287)&gt;=--('Data Sheet'!$A$19)), (--(INT('Data Sheet'!$A$19) &amp; "." &amp; BP287)&lt;=--('Data Sheet'!$B$19))),
            --(INT('Data Sheet'!$A$19) &amp; "." &amp; BP287),
            --(INT('Data Sheet'!$B$19) &amp; "." &amp; BP287)
        )
    ),
    IF(BN287&lt;&gt;"",
        IF(INT('Data Sheet'!$A$19)=INT('Data Sheet'!$B$19),
            --(INT('Data Sheet'!$A$19) &amp; "." &amp; RIGHT(BN287,3)),
            IF(AND((--(INT('Data Sheet'!$A$19) &amp; "." &amp; RIGHT(BN287,3))&gt;=--('Data Sheet'!$A$19)), (--(INT('Data Sheet'!$A$19) &amp; "." &amp; RIGHT(BN287,3))&lt;=--('Data Sheet'!$B$19))),
                --(INT('Data Sheet'!$A$19) &amp; "." &amp; RIGHT(BN287,3)),
                --(INT('Data Sheet'!$B$19) &amp; "." &amp; RIGHT(BN287,3))
            )
        ),
        "OK"
    )
)</f>
        <v>OK</v>
      </c>
      <c r="P287" s="23" t="str">
        <f>IF(BR287&lt;&gt;"",
    IF(INT('Data Sheet'!$A$19)=INT('Data Sheet'!$B$15),
        --(INT('Data Sheet'!$A$15) &amp; "." &amp; BR287),
        IF(AND((--(INT('Data Sheet'!$A$15) &amp; "." &amp; BR287)&gt;=--('Data Sheet'!$A$15)), (--(INT('Data Sheet'!$A$15) &amp; "." &amp; BR287)&lt;=--('Data Sheet'!$B$15))),
            --(INT('Data Sheet'!$A$15) &amp; "." &amp; BR287),
            --(INT('Data Sheet'!$B$15) &amp; "." &amp; BR287)
        )
    ),
    IF(BQ287&lt;&gt;"",
        IF(INT('Data Sheet'!$A$15)=INT('Data Sheet'!$B$15),
            --(INT('Data Sheet'!$A$15) &amp; "." &amp; LEFT(BQ287,3)),
            IF(AND((--(INT('Data Sheet'!$A$15) &amp; "." &amp; LEFT(BQ287,3))&gt;=--('Data Sheet'!$A$15)), (--(INT('Data Sheet'!$A$15) &amp; "." &amp; LEFT(BQ287,3))&lt;=--('Data Sheet'!$B$15))),
                --(INT('Data Sheet'!$A$15) &amp; "." &amp; LEFT(BQ287,3)),
                --(INT('Data Sheet'!$B$15) &amp; "." &amp; LEFT(BQ287,3))
            )
        ),
        "OK"
    )
)</f>
        <v>OK</v>
      </c>
      <c r="Q287" s="23" t="str">
        <f>IF(BS287&lt;&gt;"",
    IF(INT('Data Sheet'!$A$19)=INT('Data Sheet'!$B$15),
        --(INT('Data Sheet'!$A$15) &amp; "." &amp; BS287),
        IF(AND((--(INT('Data Sheet'!$A$15) &amp; "." &amp; BS287)&gt;=--('Data Sheet'!$A$15)), (--(INT('Data Sheet'!$A$15) &amp; "." &amp; BS287)&lt;=--('Data Sheet'!$B$15))),
            --(INT('Data Sheet'!$A$15) &amp; "." &amp; BS287),
            --(INT('Data Sheet'!$B$15) &amp; "." &amp; BS287)
        )
    ),
    IF(BQ287&lt;&gt;"",
        IF(INT('Data Sheet'!$A$15)=INT('Data Sheet'!$B$15),
            --(INT('Data Sheet'!$A$15) &amp; "." &amp; RIGHT(BQ287,3)),
            IF(AND((--(INT('Data Sheet'!$A$15) &amp; "." &amp; RIGHT(BQ287,3))&gt;=--('Data Sheet'!$A$15)), (--(INT('Data Sheet'!$A$15) &amp; "." &amp; RIGHT(BQ287,3))&lt;=--('Data Sheet'!$B$15))),
                --(INT('Data Sheet'!$A$15) &amp; "." &amp; RIGHT(BQ287,3)),
                --(INT('Data Sheet'!$B$15) &amp; "." &amp; RIGHT(BQ287,3))
            )
        ),
        "OK"
    )
)</f>
        <v>OK</v>
      </c>
      <c r="R287" s="20"/>
      <c r="S287" s="20"/>
      <c r="T287" s="20"/>
      <c r="U287" s="20"/>
      <c r="V287" s="20"/>
      <c r="W287" s="20"/>
      <c r="X287" s="20"/>
      <c r="Y287" s="20"/>
      <c r="Z287" s="20"/>
      <c r="AA287" s="55"/>
      <c r="AB287" s="55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1"/>
      <c r="AR287" s="21"/>
      <c r="AS287" s="21"/>
      <c r="AT287" s="21"/>
      <c r="AU287" s="21"/>
      <c r="AV287" s="21"/>
      <c r="AW287" s="22"/>
      <c r="AX287" s="99"/>
      <c r="AY287" s="20"/>
      <c r="AZ287" s="20"/>
      <c r="BA287" s="22"/>
      <c r="BC287" s="80"/>
      <c r="BD287" s="80"/>
      <c r="BE287" s="80"/>
      <c r="BF287" s="80"/>
      <c r="BG287" s="2" t="str">
        <f t="shared" si="27"/>
        <v/>
      </c>
      <c r="BH287" s="78">
        <f t="shared" si="26"/>
        <v>0</v>
      </c>
    </row>
    <row r="288" spans="2:60" x14ac:dyDescent="0.2">
      <c r="B288" s="14">
        <f t="shared" si="31"/>
        <v>280</v>
      </c>
      <c r="C288" s="15" t="str">
        <f>CONCATENATE('Data Sheet'!$B$8,'Data Sheet'!$G$2)</f>
        <v>" HWDP</v>
      </c>
      <c r="D288" s="95" t="str">
        <f t="shared" si="28"/>
        <v/>
      </c>
      <c r="E288" s="15" t="str">
        <f>IF('Sum HWDP'!$D$10="TH-Hill DS-1 Vol 3 CAT 2: Clean and Visual Ends only","N/A","OK")</f>
        <v>OK</v>
      </c>
      <c r="F288" s="15" t="str">
        <f>IF('Sum HWDP'!$D$10="TH-Hill DS-1 Vol 3 CAT 2: Clean and Visual Ends only","N/A","OK")</f>
        <v>OK</v>
      </c>
      <c r="G288" s="17"/>
      <c r="H288" s="17"/>
      <c r="I288" s="17" t="s">
        <v>51</v>
      </c>
      <c r="J288" s="17" t="str">
        <f t="shared" si="29"/>
        <v>OK</v>
      </c>
      <c r="K288" s="17" t="str">
        <f t="shared" si="30"/>
        <v>OK</v>
      </c>
      <c r="L288" s="17" t="str">
        <f>IF('Data Sheet'!$B$9="NC-50","N/A","OK")</f>
        <v>OK</v>
      </c>
      <c r="M288" s="17" t="str">
        <f>IF('Data Sheet'!$B$9="NC-50","N/A","OK")</f>
        <v>OK</v>
      </c>
      <c r="N288" s="23" t="str">
        <f>IF(BO288&lt;&gt;"",
    IF(INT('Data Sheet'!$A$19)=INT('Data Sheet'!$B$19),
        --(INT('Data Sheet'!$A$19) &amp; "." &amp; BO288),
        IF(AND((--(INT('Data Sheet'!$A$19) &amp; "." &amp; BO288)&gt;=--('Data Sheet'!$A$19)), (--(INT('Data Sheet'!$A$19) &amp; "." &amp; BO288)&lt;=--('Data Sheet'!$B$19))),
            --(INT('Data Sheet'!$A$19) &amp; "." &amp; BO288),
            --(INT('Data Sheet'!$B$19) &amp; "." &amp; BO288)
        )
    ),
    IF(BN288&lt;&gt;"",
        IF(INT('Data Sheet'!$A$19)=INT('Data Sheet'!$B$19),
            --(INT('Data Sheet'!$A$19) &amp; "." &amp; LEFT(BN288,3)),
            IF(AND((--(INT('Data Sheet'!$A$19) &amp; "." &amp; LEFT(BN288,3))&gt;=--('Data Sheet'!$A$19)), (--(INT('Data Sheet'!$A$19) &amp; "." &amp; LEFT(BN288,3))&lt;=--('Data Sheet'!$B$19))),
                --(INT('Data Sheet'!$A$19) &amp; "." &amp; LEFT(BN288,3)),
                --(INT('Data Sheet'!$B$19) &amp; "." &amp; LEFT(BN288,3))
            )
        ),
        "OK"
    )
)</f>
        <v>OK</v>
      </c>
      <c r="O288" s="23" t="str">
        <f>IF(BP288&lt;&gt;"",
    IF(INT('Data Sheet'!$A$19)=INT('Data Sheet'!$B$19),
        --(INT('Data Sheet'!$A$19) &amp; "." &amp; BP288),
        IF(AND((--(INT('Data Sheet'!$A$19) &amp; "." &amp; BP288)&gt;=--('Data Sheet'!$A$19)), (--(INT('Data Sheet'!$A$19) &amp; "." &amp; BP288)&lt;=--('Data Sheet'!$B$19))),
            --(INT('Data Sheet'!$A$19) &amp; "." &amp; BP288),
            --(INT('Data Sheet'!$B$19) &amp; "." &amp; BP288)
        )
    ),
    IF(BN288&lt;&gt;"",
        IF(INT('Data Sheet'!$A$19)=INT('Data Sheet'!$B$19),
            --(INT('Data Sheet'!$A$19) &amp; "." &amp; RIGHT(BN288,3)),
            IF(AND((--(INT('Data Sheet'!$A$19) &amp; "." &amp; RIGHT(BN288,3))&gt;=--('Data Sheet'!$A$19)), (--(INT('Data Sheet'!$A$19) &amp; "." &amp; RIGHT(BN288,3))&lt;=--('Data Sheet'!$B$19))),
                --(INT('Data Sheet'!$A$19) &amp; "." &amp; RIGHT(BN288,3)),
                --(INT('Data Sheet'!$B$19) &amp; "." &amp; RIGHT(BN288,3))
            )
        ),
        "OK"
    )
)</f>
        <v>OK</v>
      </c>
      <c r="P288" s="23" t="str">
        <f>IF(BR288&lt;&gt;"",
    IF(INT('Data Sheet'!$A$19)=INT('Data Sheet'!$B$15),
        --(INT('Data Sheet'!$A$15) &amp; "." &amp; BR288),
        IF(AND((--(INT('Data Sheet'!$A$15) &amp; "." &amp; BR288)&gt;=--('Data Sheet'!$A$15)), (--(INT('Data Sheet'!$A$15) &amp; "." &amp; BR288)&lt;=--('Data Sheet'!$B$15))),
            --(INT('Data Sheet'!$A$15) &amp; "." &amp; BR288),
            --(INT('Data Sheet'!$B$15) &amp; "." &amp; BR288)
        )
    ),
    IF(BQ288&lt;&gt;"",
        IF(INT('Data Sheet'!$A$15)=INT('Data Sheet'!$B$15),
            --(INT('Data Sheet'!$A$15) &amp; "." &amp; LEFT(BQ288,3)),
            IF(AND((--(INT('Data Sheet'!$A$15) &amp; "." &amp; LEFT(BQ288,3))&gt;=--('Data Sheet'!$A$15)), (--(INT('Data Sheet'!$A$15) &amp; "." &amp; LEFT(BQ288,3))&lt;=--('Data Sheet'!$B$15))),
                --(INT('Data Sheet'!$A$15) &amp; "." &amp; LEFT(BQ288,3)),
                --(INT('Data Sheet'!$B$15) &amp; "." &amp; LEFT(BQ288,3))
            )
        ),
        "OK"
    )
)</f>
        <v>OK</v>
      </c>
      <c r="Q288" s="23" t="str">
        <f>IF(BS288&lt;&gt;"",
    IF(INT('Data Sheet'!$A$19)=INT('Data Sheet'!$B$15),
        --(INT('Data Sheet'!$A$15) &amp; "." &amp; BS288),
        IF(AND((--(INT('Data Sheet'!$A$15) &amp; "." &amp; BS288)&gt;=--('Data Sheet'!$A$15)), (--(INT('Data Sheet'!$A$15) &amp; "." &amp; BS288)&lt;=--('Data Sheet'!$B$15))),
            --(INT('Data Sheet'!$A$15) &amp; "." &amp; BS288),
            --(INT('Data Sheet'!$B$15) &amp; "." &amp; BS288)
        )
    ),
    IF(BQ288&lt;&gt;"",
        IF(INT('Data Sheet'!$A$15)=INT('Data Sheet'!$B$15),
            --(INT('Data Sheet'!$A$15) &amp; "." &amp; RIGHT(BQ288,3)),
            IF(AND((--(INT('Data Sheet'!$A$15) &amp; "." &amp; RIGHT(BQ288,3))&gt;=--('Data Sheet'!$A$15)), (--(INT('Data Sheet'!$A$15) &amp; "." &amp; RIGHT(BQ288,3))&lt;=--('Data Sheet'!$B$15))),
                --(INT('Data Sheet'!$A$15) &amp; "." &amp; RIGHT(BQ288,3)),
                --(INT('Data Sheet'!$B$15) &amp; "." &amp; RIGHT(BQ288,3))
            )
        ),
        "OK"
    )
)</f>
        <v>OK</v>
      </c>
      <c r="R288" s="20"/>
      <c r="S288" s="20"/>
      <c r="T288" s="20"/>
      <c r="U288" s="20"/>
      <c r="V288" s="20"/>
      <c r="W288" s="20"/>
      <c r="X288" s="20"/>
      <c r="Y288" s="20"/>
      <c r="Z288" s="20"/>
      <c r="AA288" s="55"/>
      <c r="AB288" s="55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1"/>
      <c r="AR288" s="21"/>
      <c r="AS288" s="21"/>
      <c r="AT288" s="21"/>
      <c r="AU288" s="21"/>
      <c r="AV288" s="21"/>
      <c r="AW288" s="22"/>
      <c r="AX288" s="99"/>
      <c r="AY288" s="20"/>
      <c r="AZ288" s="20"/>
      <c r="BA288" s="22"/>
      <c r="BC288" s="80"/>
      <c r="BD288" s="80"/>
      <c r="BE288" s="80"/>
      <c r="BF288" s="80"/>
      <c r="BG288" s="2" t="str">
        <f t="shared" si="27"/>
        <v/>
      </c>
      <c r="BH288" s="78">
        <f t="shared" si="26"/>
        <v>0</v>
      </c>
    </row>
    <row r="289" spans="2:60" x14ac:dyDescent="0.2">
      <c r="B289" s="14">
        <f t="shared" si="31"/>
        <v>281</v>
      </c>
      <c r="C289" s="15" t="str">
        <f>CONCATENATE('Data Sheet'!$B$8,'Data Sheet'!$G$2)</f>
        <v>" HWDP</v>
      </c>
      <c r="D289" s="95" t="str">
        <f t="shared" si="28"/>
        <v/>
      </c>
      <c r="E289" s="15" t="str">
        <f>IF('Sum HWDP'!$D$10="TH-Hill DS-1 Vol 3 CAT 2: Clean and Visual Ends only","N/A","OK")</f>
        <v>OK</v>
      </c>
      <c r="F289" s="15" t="str">
        <f>IF('Sum HWDP'!$D$10="TH-Hill DS-1 Vol 3 CAT 2: Clean and Visual Ends only","N/A","OK")</f>
        <v>OK</v>
      </c>
      <c r="G289" s="17"/>
      <c r="H289" s="17"/>
      <c r="I289" s="17" t="s">
        <v>51</v>
      </c>
      <c r="J289" s="17" t="str">
        <f t="shared" si="29"/>
        <v>OK</v>
      </c>
      <c r="K289" s="17" t="str">
        <f t="shared" si="30"/>
        <v>OK</v>
      </c>
      <c r="L289" s="17" t="str">
        <f>IF('Data Sheet'!$B$9="NC-50","N/A","OK")</f>
        <v>OK</v>
      </c>
      <c r="M289" s="17" t="str">
        <f>IF('Data Sheet'!$B$9="NC-50","N/A","OK")</f>
        <v>OK</v>
      </c>
      <c r="N289" s="23" t="str">
        <f>IF(BO289&lt;&gt;"",
    IF(INT('Data Sheet'!$A$19)=INT('Data Sheet'!$B$19),
        --(INT('Data Sheet'!$A$19) &amp; "." &amp; BO289),
        IF(AND((--(INT('Data Sheet'!$A$19) &amp; "." &amp; BO289)&gt;=--('Data Sheet'!$A$19)), (--(INT('Data Sheet'!$A$19) &amp; "." &amp; BO289)&lt;=--('Data Sheet'!$B$19))),
            --(INT('Data Sheet'!$A$19) &amp; "." &amp; BO289),
            --(INT('Data Sheet'!$B$19) &amp; "." &amp; BO289)
        )
    ),
    IF(BN289&lt;&gt;"",
        IF(INT('Data Sheet'!$A$19)=INT('Data Sheet'!$B$19),
            --(INT('Data Sheet'!$A$19) &amp; "." &amp; LEFT(BN289,3)),
            IF(AND((--(INT('Data Sheet'!$A$19) &amp; "." &amp; LEFT(BN289,3))&gt;=--('Data Sheet'!$A$19)), (--(INT('Data Sheet'!$A$19) &amp; "." &amp; LEFT(BN289,3))&lt;=--('Data Sheet'!$B$19))),
                --(INT('Data Sheet'!$A$19) &amp; "." &amp; LEFT(BN289,3)),
                --(INT('Data Sheet'!$B$19) &amp; "." &amp; LEFT(BN289,3))
            )
        ),
        "OK"
    )
)</f>
        <v>OK</v>
      </c>
      <c r="O289" s="23" t="str">
        <f>IF(BP289&lt;&gt;"",
    IF(INT('Data Sheet'!$A$19)=INT('Data Sheet'!$B$19),
        --(INT('Data Sheet'!$A$19) &amp; "." &amp; BP289),
        IF(AND((--(INT('Data Sheet'!$A$19) &amp; "." &amp; BP289)&gt;=--('Data Sheet'!$A$19)), (--(INT('Data Sheet'!$A$19) &amp; "." &amp; BP289)&lt;=--('Data Sheet'!$B$19))),
            --(INT('Data Sheet'!$A$19) &amp; "." &amp; BP289),
            --(INT('Data Sheet'!$B$19) &amp; "." &amp; BP289)
        )
    ),
    IF(BN289&lt;&gt;"",
        IF(INT('Data Sheet'!$A$19)=INT('Data Sheet'!$B$19),
            --(INT('Data Sheet'!$A$19) &amp; "." &amp; RIGHT(BN289,3)),
            IF(AND((--(INT('Data Sheet'!$A$19) &amp; "." &amp; RIGHT(BN289,3))&gt;=--('Data Sheet'!$A$19)), (--(INT('Data Sheet'!$A$19) &amp; "." &amp; RIGHT(BN289,3))&lt;=--('Data Sheet'!$B$19))),
                --(INT('Data Sheet'!$A$19) &amp; "." &amp; RIGHT(BN289,3)),
                --(INT('Data Sheet'!$B$19) &amp; "." &amp; RIGHT(BN289,3))
            )
        ),
        "OK"
    )
)</f>
        <v>OK</v>
      </c>
      <c r="P289" s="23" t="str">
        <f>IF(BR289&lt;&gt;"",
    IF(INT('Data Sheet'!$A$19)=INT('Data Sheet'!$B$15),
        --(INT('Data Sheet'!$A$15) &amp; "." &amp; BR289),
        IF(AND((--(INT('Data Sheet'!$A$15) &amp; "." &amp; BR289)&gt;=--('Data Sheet'!$A$15)), (--(INT('Data Sheet'!$A$15) &amp; "." &amp; BR289)&lt;=--('Data Sheet'!$B$15))),
            --(INT('Data Sheet'!$A$15) &amp; "." &amp; BR289),
            --(INT('Data Sheet'!$B$15) &amp; "." &amp; BR289)
        )
    ),
    IF(BQ289&lt;&gt;"",
        IF(INT('Data Sheet'!$A$15)=INT('Data Sheet'!$B$15),
            --(INT('Data Sheet'!$A$15) &amp; "." &amp; LEFT(BQ289,3)),
            IF(AND((--(INT('Data Sheet'!$A$15) &amp; "." &amp; LEFT(BQ289,3))&gt;=--('Data Sheet'!$A$15)), (--(INT('Data Sheet'!$A$15) &amp; "." &amp; LEFT(BQ289,3))&lt;=--('Data Sheet'!$B$15))),
                --(INT('Data Sheet'!$A$15) &amp; "." &amp; LEFT(BQ289,3)),
                --(INT('Data Sheet'!$B$15) &amp; "." &amp; LEFT(BQ289,3))
            )
        ),
        "OK"
    )
)</f>
        <v>OK</v>
      </c>
      <c r="Q289" s="23" t="str">
        <f>IF(BS289&lt;&gt;"",
    IF(INT('Data Sheet'!$A$19)=INT('Data Sheet'!$B$15),
        --(INT('Data Sheet'!$A$15) &amp; "." &amp; BS289),
        IF(AND((--(INT('Data Sheet'!$A$15) &amp; "." &amp; BS289)&gt;=--('Data Sheet'!$A$15)), (--(INT('Data Sheet'!$A$15) &amp; "." &amp; BS289)&lt;=--('Data Sheet'!$B$15))),
            --(INT('Data Sheet'!$A$15) &amp; "." &amp; BS289),
            --(INT('Data Sheet'!$B$15) &amp; "." &amp; BS289)
        )
    ),
    IF(BQ289&lt;&gt;"",
        IF(INT('Data Sheet'!$A$15)=INT('Data Sheet'!$B$15),
            --(INT('Data Sheet'!$A$15) &amp; "." &amp; RIGHT(BQ289,3)),
            IF(AND((--(INT('Data Sheet'!$A$15) &amp; "." &amp; RIGHT(BQ289,3))&gt;=--('Data Sheet'!$A$15)), (--(INT('Data Sheet'!$A$15) &amp; "." &amp; RIGHT(BQ289,3))&lt;=--('Data Sheet'!$B$15))),
                --(INT('Data Sheet'!$A$15) &amp; "." &amp; RIGHT(BQ289,3)),
                --(INT('Data Sheet'!$B$15) &amp; "." &amp; RIGHT(BQ289,3))
            )
        ),
        "OK"
    )
)</f>
        <v>OK</v>
      </c>
      <c r="R289" s="20"/>
      <c r="S289" s="20"/>
      <c r="T289" s="20"/>
      <c r="U289" s="20"/>
      <c r="V289" s="20"/>
      <c r="W289" s="20"/>
      <c r="X289" s="20"/>
      <c r="Y289" s="20"/>
      <c r="Z289" s="20"/>
      <c r="AA289" s="55"/>
      <c r="AB289" s="55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1"/>
      <c r="AR289" s="21"/>
      <c r="AS289" s="21"/>
      <c r="AT289" s="21"/>
      <c r="AU289" s="21"/>
      <c r="AV289" s="21"/>
      <c r="AW289" s="22"/>
      <c r="AX289" s="99"/>
      <c r="AY289" s="20"/>
      <c r="AZ289" s="20"/>
      <c r="BA289" s="22"/>
      <c r="BC289" s="80"/>
      <c r="BD289" s="80"/>
      <c r="BE289" s="80"/>
      <c r="BF289" s="80"/>
      <c r="BG289" s="2" t="str">
        <f t="shared" si="27"/>
        <v/>
      </c>
      <c r="BH289" s="78">
        <f t="shared" si="26"/>
        <v>0</v>
      </c>
    </row>
    <row r="290" spans="2:60" x14ac:dyDescent="0.2">
      <c r="B290" s="14">
        <f t="shared" si="31"/>
        <v>282</v>
      </c>
      <c r="C290" s="15" t="str">
        <f>CONCATENATE('Data Sheet'!$B$8,'Data Sheet'!$G$2)</f>
        <v>" HWDP</v>
      </c>
      <c r="D290" s="95" t="str">
        <f t="shared" si="28"/>
        <v/>
      </c>
      <c r="E290" s="15" t="str">
        <f>IF('Sum HWDP'!$D$10="TH-Hill DS-1 Vol 3 CAT 2: Clean and Visual Ends only","N/A","OK")</f>
        <v>OK</v>
      </c>
      <c r="F290" s="15" t="str">
        <f>IF('Sum HWDP'!$D$10="TH-Hill DS-1 Vol 3 CAT 2: Clean and Visual Ends only","N/A","OK")</f>
        <v>OK</v>
      </c>
      <c r="G290" s="17"/>
      <c r="H290" s="17"/>
      <c r="I290" s="17" t="s">
        <v>51</v>
      </c>
      <c r="J290" s="17" t="str">
        <f t="shared" si="29"/>
        <v>OK</v>
      </c>
      <c r="K290" s="17" t="str">
        <f t="shared" si="30"/>
        <v>OK</v>
      </c>
      <c r="L290" s="17" t="str">
        <f>IF('Data Sheet'!$B$9="NC-50","N/A","OK")</f>
        <v>OK</v>
      </c>
      <c r="M290" s="17" t="str">
        <f>IF('Data Sheet'!$B$9="NC-50","N/A","OK")</f>
        <v>OK</v>
      </c>
      <c r="N290" s="23" t="str">
        <f>IF(BO290&lt;&gt;"",
    IF(INT('Data Sheet'!$A$19)=INT('Data Sheet'!$B$19),
        --(INT('Data Sheet'!$A$19) &amp; "." &amp; BO290),
        IF(AND((--(INT('Data Sheet'!$A$19) &amp; "." &amp; BO290)&gt;=--('Data Sheet'!$A$19)), (--(INT('Data Sheet'!$A$19) &amp; "." &amp; BO290)&lt;=--('Data Sheet'!$B$19))),
            --(INT('Data Sheet'!$A$19) &amp; "." &amp; BO290),
            --(INT('Data Sheet'!$B$19) &amp; "." &amp; BO290)
        )
    ),
    IF(BN290&lt;&gt;"",
        IF(INT('Data Sheet'!$A$19)=INT('Data Sheet'!$B$19),
            --(INT('Data Sheet'!$A$19) &amp; "." &amp; LEFT(BN290,3)),
            IF(AND((--(INT('Data Sheet'!$A$19) &amp; "." &amp; LEFT(BN290,3))&gt;=--('Data Sheet'!$A$19)), (--(INT('Data Sheet'!$A$19) &amp; "." &amp; LEFT(BN290,3))&lt;=--('Data Sheet'!$B$19))),
                --(INT('Data Sheet'!$A$19) &amp; "." &amp; LEFT(BN290,3)),
                --(INT('Data Sheet'!$B$19) &amp; "." &amp; LEFT(BN290,3))
            )
        ),
        "OK"
    )
)</f>
        <v>OK</v>
      </c>
      <c r="O290" s="23" t="str">
        <f>IF(BP290&lt;&gt;"",
    IF(INT('Data Sheet'!$A$19)=INT('Data Sheet'!$B$19),
        --(INT('Data Sheet'!$A$19) &amp; "." &amp; BP290),
        IF(AND((--(INT('Data Sheet'!$A$19) &amp; "." &amp; BP290)&gt;=--('Data Sheet'!$A$19)), (--(INT('Data Sheet'!$A$19) &amp; "." &amp; BP290)&lt;=--('Data Sheet'!$B$19))),
            --(INT('Data Sheet'!$A$19) &amp; "." &amp; BP290),
            --(INT('Data Sheet'!$B$19) &amp; "." &amp; BP290)
        )
    ),
    IF(BN290&lt;&gt;"",
        IF(INT('Data Sheet'!$A$19)=INT('Data Sheet'!$B$19),
            --(INT('Data Sheet'!$A$19) &amp; "." &amp; RIGHT(BN290,3)),
            IF(AND((--(INT('Data Sheet'!$A$19) &amp; "." &amp; RIGHT(BN290,3))&gt;=--('Data Sheet'!$A$19)), (--(INT('Data Sheet'!$A$19) &amp; "." &amp; RIGHT(BN290,3))&lt;=--('Data Sheet'!$B$19))),
                --(INT('Data Sheet'!$A$19) &amp; "." &amp; RIGHT(BN290,3)),
                --(INT('Data Sheet'!$B$19) &amp; "." &amp; RIGHT(BN290,3))
            )
        ),
        "OK"
    )
)</f>
        <v>OK</v>
      </c>
      <c r="P290" s="23" t="str">
        <f>IF(BR290&lt;&gt;"",
    IF(INT('Data Sheet'!$A$19)=INT('Data Sheet'!$B$15),
        --(INT('Data Sheet'!$A$15) &amp; "." &amp; BR290),
        IF(AND((--(INT('Data Sheet'!$A$15) &amp; "." &amp; BR290)&gt;=--('Data Sheet'!$A$15)), (--(INT('Data Sheet'!$A$15) &amp; "." &amp; BR290)&lt;=--('Data Sheet'!$B$15))),
            --(INT('Data Sheet'!$A$15) &amp; "." &amp; BR290),
            --(INT('Data Sheet'!$B$15) &amp; "." &amp; BR290)
        )
    ),
    IF(BQ290&lt;&gt;"",
        IF(INT('Data Sheet'!$A$15)=INT('Data Sheet'!$B$15),
            --(INT('Data Sheet'!$A$15) &amp; "." &amp; LEFT(BQ290,3)),
            IF(AND((--(INT('Data Sheet'!$A$15) &amp; "." &amp; LEFT(BQ290,3))&gt;=--('Data Sheet'!$A$15)), (--(INT('Data Sheet'!$A$15) &amp; "." &amp; LEFT(BQ290,3))&lt;=--('Data Sheet'!$B$15))),
                --(INT('Data Sheet'!$A$15) &amp; "." &amp; LEFT(BQ290,3)),
                --(INT('Data Sheet'!$B$15) &amp; "." &amp; LEFT(BQ290,3))
            )
        ),
        "OK"
    )
)</f>
        <v>OK</v>
      </c>
      <c r="Q290" s="23" t="str">
        <f>IF(BS290&lt;&gt;"",
    IF(INT('Data Sheet'!$A$19)=INT('Data Sheet'!$B$15),
        --(INT('Data Sheet'!$A$15) &amp; "." &amp; BS290),
        IF(AND((--(INT('Data Sheet'!$A$15) &amp; "." &amp; BS290)&gt;=--('Data Sheet'!$A$15)), (--(INT('Data Sheet'!$A$15) &amp; "." &amp; BS290)&lt;=--('Data Sheet'!$B$15))),
            --(INT('Data Sheet'!$A$15) &amp; "." &amp; BS290),
            --(INT('Data Sheet'!$B$15) &amp; "." &amp; BS290)
        )
    ),
    IF(BQ290&lt;&gt;"",
        IF(INT('Data Sheet'!$A$15)=INT('Data Sheet'!$B$15),
            --(INT('Data Sheet'!$A$15) &amp; "." &amp; RIGHT(BQ290,3)),
            IF(AND((--(INT('Data Sheet'!$A$15) &amp; "." &amp; RIGHT(BQ290,3))&gt;=--('Data Sheet'!$A$15)), (--(INT('Data Sheet'!$A$15) &amp; "." &amp; RIGHT(BQ290,3))&lt;=--('Data Sheet'!$B$15))),
                --(INT('Data Sheet'!$A$15) &amp; "." &amp; RIGHT(BQ290,3)),
                --(INT('Data Sheet'!$B$15) &amp; "." &amp; RIGHT(BQ290,3))
            )
        ),
        "OK"
    )
)</f>
        <v>OK</v>
      </c>
      <c r="R290" s="20"/>
      <c r="S290" s="20"/>
      <c r="T290" s="20"/>
      <c r="U290" s="20"/>
      <c r="V290" s="20"/>
      <c r="W290" s="20"/>
      <c r="X290" s="20"/>
      <c r="Y290" s="20"/>
      <c r="Z290" s="20"/>
      <c r="AA290" s="55"/>
      <c r="AB290" s="55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1"/>
      <c r="AR290" s="21"/>
      <c r="AS290" s="21"/>
      <c r="AT290" s="21"/>
      <c r="AU290" s="21"/>
      <c r="AV290" s="21"/>
      <c r="AW290" s="22"/>
      <c r="AX290" s="99"/>
      <c r="AY290" s="20"/>
      <c r="AZ290" s="20"/>
      <c r="BA290" s="22"/>
      <c r="BC290" s="80"/>
      <c r="BD290" s="80"/>
      <c r="BE290" s="80"/>
      <c r="BF290" s="80"/>
      <c r="BG290" s="2" t="str">
        <f t="shared" si="27"/>
        <v/>
      </c>
      <c r="BH290" s="78">
        <f t="shared" si="26"/>
        <v>0</v>
      </c>
    </row>
    <row r="291" spans="2:60" x14ac:dyDescent="0.2">
      <c r="B291" s="14">
        <f t="shared" si="31"/>
        <v>283</v>
      </c>
      <c r="C291" s="15" t="str">
        <f>CONCATENATE('Data Sheet'!$B$8,'Data Sheet'!$G$2)</f>
        <v>" HWDP</v>
      </c>
      <c r="D291" s="95" t="str">
        <f t="shared" si="28"/>
        <v/>
      </c>
      <c r="E291" s="15" t="str">
        <f>IF('Sum HWDP'!$D$10="TH-Hill DS-1 Vol 3 CAT 2: Clean and Visual Ends only","N/A","OK")</f>
        <v>OK</v>
      </c>
      <c r="F291" s="15" t="str">
        <f>IF('Sum HWDP'!$D$10="TH-Hill DS-1 Vol 3 CAT 2: Clean and Visual Ends only","N/A","OK")</f>
        <v>OK</v>
      </c>
      <c r="G291" s="17"/>
      <c r="H291" s="17"/>
      <c r="I291" s="17" t="s">
        <v>51</v>
      </c>
      <c r="J291" s="17" t="str">
        <f t="shared" si="29"/>
        <v>OK</v>
      </c>
      <c r="K291" s="17" t="str">
        <f t="shared" si="30"/>
        <v>OK</v>
      </c>
      <c r="L291" s="17" t="str">
        <f>IF('Data Sheet'!$B$9="NC-50","N/A","OK")</f>
        <v>OK</v>
      </c>
      <c r="M291" s="17" t="str">
        <f>IF('Data Sheet'!$B$9="NC-50","N/A","OK")</f>
        <v>OK</v>
      </c>
      <c r="N291" s="23" t="str">
        <f>IF(BO291&lt;&gt;"",
    IF(INT('Data Sheet'!$A$19)=INT('Data Sheet'!$B$19),
        --(INT('Data Sheet'!$A$19) &amp; "." &amp; BO291),
        IF(AND((--(INT('Data Sheet'!$A$19) &amp; "." &amp; BO291)&gt;=--('Data Sheet'!$A$19)), (--(INT('Data Sheet'!$A$19) &amp; "." &amp; BO291)&lt;=--('Data Sheet'!$B$19))),
            --(INT('Data Sheet'!$A$19) &amp; "." &amp; BO291),
            --(INT('Data Sheet'!$B$19) &amp; "." &amp; BO291)
        )
    ),
    IF(BN291&lt;&gt;"",
        IF(INT('Data Sheet'!$A$19)=INT('Data Sheet'!$B$19),
            --(INT('Data Sheet'!$A$19) &amp; "." &amp; LEFT(BN291,3)),
            IF(AND((--(INT('Data Sheet'!$A$19) &amp; "." &amp; LEFT(BN291,3))&gt;=--('Data Sheet'!$A$19)), (--(INT('Data Sheet'!$A$19) &amp; "." &amp; LEFT(BN291,3))&lt;=--('Data Sheet'!$B$19))),
                --(INT('Data Sheet'!$A$19) &amp; "." &amp; LEFT(BN291,3)),
                --(INT('Data Sheet'!$B$19) &amp; "." &amp; LEFT(BN291,3))
            )
        ),
        "OK"
    )
)</f>
        <v>OK</v>
      </c>
      <c r="O291" s="23" t="str">
        <f>IF(BP291&lt;&gt;"",
    IF(INT('Data Sheet'!$A$19)=INT('Data Sheet'!$B$19),
        --(INT('Data Sheet'!$A$19) &amp; "." &amp; BP291),
        IF(AND((--(INT('Data Sheet'!$A$19) &amp; "." &amp; BP291)&gt;=--('Data Sheet'!$A$19)), (--(INT('Data Sheet'!$A$19) &amp; "." &amp; BP291)&lt;=--('Data Sheet'!$B$19))),
            --(INT('Data Sheet'!$A$19) &amp; "." &amp; BP291),
            --(INT('Data Sheet'!$B$19) &amp; "." &amp; BP291)
        )
    ),
    IF(BN291&lt;&gt;"",
        IF(INT('Data Sheet'!$A$19)=INT('Data Sheet'!$B$19),
            --(INT('Data Sheet'!$A$19) &amp; "." &amp; RIGHT(BN291,3)),
            IF(AND((--(INT('Data Sheet'!$A$19) &amp; "." &amp; RIGHT(BN291,3))&gt;=--('Data Sheet'!$A$19)), (--(INT('Data Sheet'!$A$19) &amp; "." &amp; RIGHT(BN291,3))&lt;=--('Data Sheet'!$B$19))),
                --(INT('Data Sheet'!$A$19) &amp; "." &amp; RIGHT(BN291,3)),
                --(INT('Data Sheet'!$B$19) &amp; "." &amp; RIGHT(BN291,3))
            )
        ),
        "OK"
    )
)</f>
        <v>OK</v>
      </c>
      <c r="P291" s="23" t="str">
        <f>IF(BR291&lt;&gt;"",
    IF(INT('Data Sheet'!$A$19)=INT('Data Sheet'!$B$15),
        --(INT('Data Sheet'!$A$15) &amp; "." &amp; BR291),
        IF(AND((--(INT('Data Sheet'!$A$15) &amp; "." &amp; BR291)&gt;=--('Data Sheet'!$A$15)), (--(INT('Data Sheet'!$A$15) &amp; "." &amp; BR291)&lt;=--('Data Sheet'!$B$15))),
            --(INT('Data Sheet'!$A$15) &amp; "." &amp; BR291),
            --(INT('Data Sheet'!$B$15) &amp; "." &amp; BR291)
        )
    ),
    IF(BQ291&lt;&gt;"",
        IF(INT('Data Sheet'!$A$15)=INT('Data Sheet'!$B$15),
            --(INT('Data Sheet'!$A$15) &amp; "." &amp; LEFT(BQ291,3)),
            IF(AND((--(INT('Data Sheet'!$A$15) &amp; "." &amp; LEFT(BQ291,3))&gt;=--('Data Sheet'!$A$15)), (--(INT('Data Sheet'!$A$15) &amp; "." &amp; LEFT(BQ291,3))&lt;=--('Data Sheet'!$B$15))),
                --(INT('Data Sheet'!$A$15) &amp; "." &amp; LEFT(BQ291,3)),
                --(INT('Data Sheet'!$B$15) &amp; "." &amp; LEFT(BQ291,3))
            )
        ),
        "OK"
    )
)</f>
        <v>OK</v>
      </c>
      <c r="Q291" s="23" t="str">
        <f>IF(BS291&lt;&gt;"",
    IF(INT('Data Sheet'!$A$19)=INT('Data Sheet'!$B$15),
        --(INT('Data Sheet'!$A$15) &amp; "." &amp; BS291),
        IF(AND((--(INT('Data Sheet'!$A$15) &amp; "." &amp; BS291)&gt;=--('Data Sheet'!$A$15)), (--(INT('Data Sheet'!$A$15) &amp; "." &amp; BS291)&lt;=--('Data Sheet'!$B$15))),
            --(INT('Data Sheet'!$A$15) &amp; "." &amp; BS291),
            --(INT('Data Sheet'!$B$15) &amp; "." &amp; BS291)
        )
    ),
    IF(BQ291&lt;&gt;"",
        IF(INT('Data Sheet'!$A$15)=INT('Data Sheet'!$B$15),
            --(INT('Data Sheet'!$A$15) &amp; "." &amp; RIGHT(BQ291,3)),
            IF(AND((--(INT('Data Sheet'!$A$15) &amp; "." &amp; RIGHT(BQ291,3))&gt;=--('Data Sheet'!$A$15)), (--(INT('Data Sheet'!$A$15) &amp; "." &amp; RIGHT(BQ291,3))&lt;=--('Data Sheet'!$B$15))),
                --(INT('Data Sheet'!$A$15) &amp; "." &amp; RIGHT(BQ291,3)),
                --(INT('Data Sheet'!$B$15) &amp; "." &amp; RIGHT(BQ291,3))
            )
        ),
        "OK"
    )
)</f>
        <v>OK</v>
      </c>
      <c r="R291" s="20"/>
      <c r="S291" s="20"/>
      <c r="T291" s="20"/>
      <c r="U291" s="20"/>
      <c r="V291" s="20"/>
      <c r="W291" s="20"/>
      <c r="X291" s="20"/>
      <c r="Y291" s="20"/>
      <c r="Z291" s="20"/>
      <c r="AA291" s="55"/>
      <c r="AB291" s="55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1"/>
      <c r="AR291" s="21"/>
      <c r="AS291" s="21"/>
      <c r="AT291" s="21"/>
      <c r="AU291" s="21"/>
      <c r="AV291" s="21"/>
      <c r="AW291" s="22"/>
      <c r="AX291" s="99"/>
      <c r="AY291" s="20"/>
      <c r="AZ291" s="20"/>
      <c r="BA291" s="22"/>
      <c r="BC291" s="80"/>
      <c r="BD291" s="80"/>
      <c r="BE291" s="80"/>
      <c r="BF291" s="80"/>
      <c r="BG291" s="2" t="str">
        <f t="shared" si="27"/>
        <v/>
      </c>
      <c r="BH291" s="78">
        <f t="shared" si="26"/>
        <v>0</v>
      </c>
    </row>
    <row r="292" spans="2:60" x14ac:dyDescent="0.2">
      <c r="B292" s="14">
        <f t="shared" si="31"/>
        <v>284</v>
      </c>
      <c r="C292" s="15" t="str">
        <f>CONCATENATE('Data Sheet'!$B$8,'Data Sheet'!$G$2)</f>
        <v>" HWDP</v>
      </c>
      <c r="D292" s="95" t="str">
        <f t="shared" si="28"/>
        <v/>
      </c>
      <c r="E292" s="15" t="str">
        <f>IF('Sum HWDP'!$D$10="TH-Hill DS-1 Vol 3 CAT 2: Clean and Visual Ends only","N/A","OK")</f>
        <v>OK</v>
      </c>
      <c r="F292" s="15" t="str">
        <f>IF('Sum HWDP'!$D$10="TH-Hill DS-1 Vol 3 CAT 2: Clean and Visual Ends only","N/A","OK")</f>
        <v>OK</v>
      </c>
      <c r="G292" s="17"/>
      <c r="H292" s="17"/>
      <c r="I292" s="17" t="s">
        <v>51</v>
      </c>
      <c r="J292" s="17" t="str">
        <f t="shared" si="29"/>
        <v>OK</v>
      </c>
      <c r="K292" s="17" t="str">
        <f t="shared" si="30"/>
        <v>OK</v>
      </c>
      <c r="L292" s="17" t="str">
        <f>IF('Data Sheet'!$B$9="NC-50","N/A","OK")</f>
        <v>OK</v>
      </c>
      <c r="M292" s="17" t="str">
        <f>IF('Data Sheet'!$B$9="NC-50","N/A","OK")</f>
        <v>OK</v>
      </c>
      <c r="N292" s="23" t="str">
        <f>IF(BO292&lt;&gt;"",
    IF(INT('Data Sheet'!$A$19)=INT('Data Sheet'!$B$19),
        --(INT('Data Sheet'!$A$19) &amp; "." &amp; BO292),
        IF(AND((--(INT('Data Sheet'!$A$19) &amp; "." &amp; BO292)&gt;=--('Data Sheet'!$A$19)), (--(INT('Data Sheet'!$A$19) &amp; "." &amp; BO292)&lt;=--('Data Sheet'!$B$19))),
            --(INT('Data Sheet'!$A$19) &amp; "." &amp; BO292),
            --(INT('Data Sheet'!$B$19) &amp; "." &amp; BO292)
        )
    ),
    IF(BN292&lt;&gt;"",
        IF(INT('Data Sheet'!$A$19)=INT('Data Sheet'!$B$19),
            --(INT('Data Sheet'!$A$19) &amp; "." &amp; LEFT(BN292,3)),
            IF(AND((--(INT('Data Sheet'!$A$19) &amp; "." &amp; LEFT(BN292,3))&gt;=--('Data Sheet'!$A$19)), (--(INT('Data Sheet'!$A$19) &amp; "." &amp; LEFT(BN292,3))&lt;=--('Data Sheet'!$B$19))),
                --(INT('Data Sheet'!$A$19) &amp; "." &amp; LEFT(BN292,3)),
                --(INT('Data Sheet'!$B$19) &amp; "." &amp; LEFT(BN292,3))
            )
        ),
        "OK"
    )
)</f>
        <v>OK</v>
      </c>
      <c r="O292" s="23" t="str">
        <f>IF(BP292&lt;&gt;"",
    IF(INT('Data Sheet'!$A$19)=INT('Data Sheet'!$B$19),
        --(INT('Data Sheet'!$A$19) &amp; "." &amp; BP292),
        IF(AND((--(INT('Data Sheet'!$A$19) &amp; "." &amp; BP292)&gt;=--('Data Sheet'!$A$19)), (--(INT('Data Sheet'!$A$19) &amp; "." &amp; BP292)&lt;=--('Data Sheet'!$B$19))),
            --(INT('Data Sheet'!$A$19) &amp; "." &amp; BP292),
            --(INT('Data Sheet'!$B$19) &amp; "." &amp; BP292)
        )
    ),
    IF(BN292&lt;&gt;"",
        IF(INT('Data Sheet'!$A$19)=INT('Data Sheet'!$B$19),
            --(INT('Data Sheet'!$A$19) &amp; "." &amp; RIGHT(BN292,3)),
            IF(AND((--(INT('Data Sheet'!$A$19) &amp; "." &amp; RIGHT(BN292,3))&gt;=--('Data Sheet'!$A$19)), (--(INT('Data Sheet'!$A$19) &amp; "." &amp; RIGHT(BN292,3))&lt;=--('Data Sheet'!$B$19))),
                --(INT('Data Sheet'!$A$19) &amp; "." &amp; RIGHT(BN292,3)),
                --(INT('Data Sheet'!$B$19) &amp; "." &amp; RIGHT(BN292,3))
            )
        ),
        "OK"
    )
)</f>
        <v>OK</v>
      </c>
      <c r="P292" s="23" t="str">
        <f>IF(BR292&lt;&gt;"",
    IF(INT('Data Sheet'!$A$19)=INT('Data Sheet'!$B$15),
        --(INT('Data Sheet'!$A$15) &amp; "." &amp; BR292),
        IF(AND((--(INT('Data Sheet'!$A$15) &amp; "." &amp; BR292)&gt;=--('Data Sheet'!$A$15)), (--(INT('Data Sheet'!$A$15) &amp; "." &amp; BR292)&lt;=--('Data Sheet'!$B$15))),
            --(INT('Data Sheet'!$A$15) &amp; "." &amp; BR292),
            --(INT('Data Sheet'!$B$15) &amp; "." &amp; BR292)
        )
    ),
    IF(BQ292&lt;&gt;"",
        IF(INT('Data Sheet'!$A$15)=INT('Data Sheet'!$B$15),
            --(INT('Data Sheet'!$A$15) &amp; "." &amp; LEFT(BQ292,3)),
            IF(AND((--(INT('Data Sheet'!$A$15) &amp; "." &amp; LEFT(BQ292,3))&gt;=--('Data Sheet'!$A$15)), (--(INT('Data Sheet'!$A$15) &amp; "." &amp; LEFT(BQ292,3))&lt;=--('Data Sheet'!$B$15))),
                --(INT('Data Sheet'!$A$15) &amp; "." &amp; LEFT(BQ292,3)),
                --(INT('Data Sheet'!$B$15) &amp; "." &amp; LEFT(BQ292,3))
            )
        ),
        "OK"
    )
)</f>
        <v>OK</v>
      </c>
      <c r="Q292" s="23" t="str">
        <f>IF(BS292&lt;&gt;"",
    IF(INT('Data Sheet'!$A$19)=INT('Data Sheet'!$B$15),
        --(INT('Data Sheet'!$A$15) &amp; "." &amp; BS292),
        IF(AND((--(INT('Data Sheet'!$A$15) &amp; "." &amp; BS292)&gt;=--('Data Sheet'!$A$15)), (--(INT('Data Sheet'!$A$15) &amp; "." &amp; BS292)&lt;=--('Data Sheet'!$B$15))),
            --(INT('Data Sheet'!$A$15) &amp; "." &amp; BS292),
            --(INT('Data Sheet'!$B$15) &amp; "." &amp; BS292)
        )
    ),
    IF(BQ292&lt;&gt;"",
        IF(INT('Data Sheet'!$A$15)=INT('Data Sheet'!$B$15),
            --(INT('Data Sheet'!$A$15) &amp; "." &amp; RIGHT(BQ292,3)),
            IF(AND((--(INT('Data Sheet'!$A$15) &amp; "." &amp; RIGHT(BQ292,3))&gt;=--('Data Sheet'!$A$15)), (--(INT('Data Sheet'!$A$15) &amp; "." &amp; RIGHT(BQ292,3))&lt;=--('Data Sheet'!$B$15))),
                --(INT('Data Sheet'!$A$15) &amp; "." &amp; RIGHT(BQ292,3)),
                --(INT('Data Sheet'!$B$15) &amp; "." &amp; RIGHT(BQ292,3))
            )
        ),
        "OK"
    )
)</f>
        <v>OK</v>
      </c>
      <c r="R292" s="20"/>
      <c r="S292" s="20"/>
      <c r="T292" s="20"/>
      <c r="U292" s="20"/>
      <c r="V292" s="20"/>
      <c r="W292" s="20"/>
      <c r="X292" s="20"/>
      <c r="Y292" s="20"/>
      <c r="Z292" s="20"/>
      <c r="AA292" s="55"/>
      <c r="AB292" s="55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1"/>
      <c r="AR292" s="21"/>
      <c r="AS292" s="21"/>
      <c r="AT292" s="21"/>
      <c r="AU292" s="21"/>
      <c r="AV292" s="21"/>
      <c r="AW292" s="22"/>
      <c r="AX292" s="99"/>
      <c r="AY292" s="20"/>
      <c r="AZ292" s="20"/>
      <c r="BA292" s="22"/>
      <c r="BC292" s="80"/>
      <c r="BD292" s="80"/>
      <c r="BE292" s="80"/>
      <c r="BF292" s="80"/>
      <c r="BG292" s="2" t="str">
        <f t="shared" si="27"/>
        <v/>
      </c>
      <c r="BH292" s="78">
        <f t="shared" si="26"/>
        <v>0</v>
      </c>
    </row>
    <row r="293" spans="2:60" x14ac:dyDescent="0.2">
      <c r="B293" s="14">
        <f t="shared" si="31"/>
        <v>285</v>
      </c>
      <c r="C293" s="15" t="str">
        <f>CONCATENATE('Data Sheet'!$B$8,'Data Sheet'!$G$2)</f>
        <v>" HWDP</v>
      </c>
      <c r="D293" s="95" t="str">
        <f t="shared" si="28"/>
        <v/>
      </c>
      <c r="E293" s="15" t="str">
        <f>IF('Sum HWDP'!$D$10="TH-Hill DS-1 Vol 3 CAT 2: Clean and Visual Ends only","N/A","OK")</f>
        <v>OK</v>
      </c>
      <c r="F293" s="15" t="str">
        <f>IF('Sum HWDP'!$D$10="TH-Hill DS-1 Vol 3 CAT 2: Clean and Visual Ends only","N/A","OK")</f>
        <v>OK</v>
      </c>
      <c r="G293" s="17"/>
      <c r="H293" s="17"/>
      <c r="I293" s="17" t="s">
        <v>51</v>
      </c>
      <c r="J293" s="17" t="str">
        <f t="shared" si="29"/>
        <v>OK</v>
      </c>
      <c r="K293" s="17" t="str">
        <f t="shared" si="30"/>
        <v>OK</v>
      </c>
      <c r="L293" s="17" t="str">
        <f>IF('Data Sheet'!$B$9="NC-50","N/A","OK")</f>
        <v>OK</v>
      </c>
      <c r="M293" s="17" t="str">
        <f>IF('Data Sheet'!$B$9="NC-50","N/A","OK")</f>
        <v>OK</v>
      </c>
      <c r="N293" s="23" t="str">
        <f>IF(BO293&lt;&gt;"",
    IF(INT('Data Sheet'!$A$19)=INT('Data Sheet'!$B$19),
        --(INT('Data Sheet'!$A$19) &amp; "." &amp; BO293),
        IF(AND((--(INT('Data Sheet'!$A$19) &amp; "." &amp; BO293)&gt;=--('Data Sheet'!$A$19)), (--(INT('Data Sheet'!$A$19) &amp; "." &amp; BO293)&lt;=--('Data Sheet'!$B$19))),
            --(INT('Data Sheet'!$A$19) &amp; "." &amp; BO293),
            --(INT('Data Sheet'!$B$19) &amp; "." &amp; BO293)
        )
    ),
    IF(BN293&lt;&gt;"",
        IF(INT('Data Sheet'!$A$19)=INT('Data Sheet'!$B$19),
            --(INT('Data Sheet'!$A$19) &amp; "." &amp; LEFT(BN293,3)),
            IF(AND((--(INT('Data Sheet'!$A$19) &amp; "." &amp; LEFT(BN293,3))&gt;=--('Data Sheet'!$A$19)), (--(INT('Data Sheet'!$A$19) &amp; "." &amp; LEFT(BN293,3))&lt;=--('Data Sheet'!$B$19))),
                --(INT('Data Sheet'!$A$19) &amp; "." &amp; LEFT(BN293,3)),
                --(INT('Data Sheet'!$B$19) &amp; "." &amp; LEFT(BN293,3))
            )
        ),
        "OK"
    )
)</f>
        <v>OK</v>
      </c>
      <c r="O293" s="23" t="str">
        <f>IF(BP293&lt;&gt;"",
    IF(INT('Data Sheet'!$A$19)=INT('Data Sheet'!$B$19),
        --(INT('Data Sheet'!$A$19) &amp; "." &amp; BP293),
        IF(AND((--(INT('Data Sheet'!$A$19) &amp; "." &amp; BP293)&gt;=--('Data Sheet'!$A$19)), (--(INT('Data Sheet'!$A$19) &amp; "." &amp; BP293)&lt;=--('Data Sheet'!$B$19))),
            --(INT('Data Sheet'!$A$19) &amp; "." &amp; BP293),
            --(INT('Data Sheet'!$B$19) &amp; "." &amp; BP293)
        )
    ),
    IF(BN293&lt;&gt;"",
        IF(INT('Data Sheet'!$A$19)=INT('Data Sheet'!$B$19),
            --(INT('Data Sheet'!$A$19) &amp; "." &amp; RIGHT(BN293,3)),
            IF(AND((--(INT('Data Sheet'!$A$19) &amp; "." &amp; RIGHT(BN293,3))&gt;=--('Data Sheet'!$A$19)), (--(INT('Data Sheet'!$A$19) &amp; "." &amp; RIGHT(BN293,3))&lt;=--('Data Sheet'!$B$19))),
                --(INT('Data Sheet'!$A$19) &amp; "." &amp; RIGHT(BN293,3)),
                --(INT('Data Sheet'!$B$19) &amp; "." &amp; RIGHT(BN293,3))
            )
        ),
        "OK"
    )
)</f>
        <v>OK</v>
      </c>
      <c r="P293" s="23" t="str">
        <f>IF(BR293&lt;&gt;"",
    IF(INT('Data Sheet'!$A$19)=INT('Data Sheet'!$B$15),
        --(INT('Data Sheet'!$A$15) &amp; "." &amp; BR293),
        IF(AND((--(INT('Data Sheet'!$A$15) &amp; "." &amp; BR293)&gt;=--('Data Sheet'!$A$15)), (--(INT('Data Sheet'!$A$15) &amp; "." &amp; BR293)&lt;=--('Data Sheet'!$B$15))),
            --(INT('Data Sheet'!$A$15) &amp; "." &amp; BR293),
            --(INT('Data Sheet'!$B$15) &amp; "." &amp; BR293)
        )
    ),
    IF(BQ293&lt;&gt;"",
        IF(INT('Data Sheet'!$A$15)=INT('Data Sheet'!$B$15),
            --(INT('Data Sheet'!$A$15) &amp; "." &amp; LEFT(BQ293,3)),
            IF(AND((--(INT('Data Sheet'!$A$15) &amp; "." &amp; LEFT(BQ293,3))&gt;=--('Data Sheet'!$A$15)), (--(INT('Data Sheet'!$A$15) &amp; "." &amp; LEFT(BQ293,3))&lt;=--('Data Sheet'!$B$15))),
                --(INT('Data Sheet'!$A$15) &amp; "." &amp; LEFT(BQ293,3)),
                --(INT('Data Sheet'!$B$15) &amp; "." &amp; LEFT(BQ293,3))
            )
        ),
        "OK"
    )
)</f>
        <v>OK</v>
      </c>
      <c r="Q293" s="23" t="str">
        <f>IF(BS293&lt;&gt;"",
    IF(INT('Data Sheet'!$A$19)=INT('Data Sheet'!$B$15),
        --(INT('Data Sheet'!$A$15) &amp; "." &amp; BS293),
        IF(AND((--(INT('Data Sheet'!$A$15) &amp; "." &amp; BS293)&gt;=--('Data Sheet'!$A$15)), (--(INT('Data Sheet'!$A$15) &amp; "." &amp; BS293)&lt;=--('Data Sheet'!$B$15))),
            --(INT('Data Sheet'!$A$15) &amp; "." &amp; BS293),
            --(INT('Data Sheet'!$B$15) &amp; "." &amp; BS293)
        )
    ),
    IF(BQ293&lt;&gt;"",
        IF(INT('Data Sheet'!$A$15)=INT('Data Sheet'!$B$15),
            --(INT('Data Sheet'!$A$15) &amp; "." &amp; RIGHT(BQ293,3)),
            IF(AND((--(INT('Data Sheet'!$A$15) &amp; "." &amp; RIGHT(BQ293,3))&gt;=--('Data Sheet'!$A$15)), (--(INT('Data Sheet'!$A$15) &amp; "." &amp; RIGHT(BQ293,3))&lt;=--('Data Sheet'!$B$15))),
                --(INT('Data Sheet'!$A$15) &amp; "." &amp; RIGHT(BQ293,3)),
                --(INT('Data Sheet'!$B$15) &amp; "." &amp; RIGHT(BQ293,3))
            )
        ),
        "OK"
    )
)</f>
        <v>OK</v>
      </c>
      <c r="R293" s="20"/>
      <c r="S293" s="20"/>
      <c r="T293" s="20"/>
      <c r="U293" s="20"/>
      <c r="V293" s="20"/>
      <c r="W293" s="20"/>
      <c r="X293" s="20"/>
      <c r="Y293" s="20"/>
      <c r="Z293" s="20"/>
      <c r="AA293" s="55"/>
      <c r="AB293" s="55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1"/>
      <c r="AR293" s="21"/>
      <c r="AS293" s="21"/>
      <c r="AT293" s="21"/>
      <c r="AU293" s="21"/>
      <c r="AV293" s="21"/>
      <c r="AW293" s="22"/>
      <c r="AX293" s="99"/>
      <c r="AY293" s="20"/>
      <c r="AZ293" s="20"/>
      <c r="BA293" s="22"/>
      <c r="BC293" s="80"/>
      <c r="BD293" s="80"/>
      <c r="BE293" s="80"/>
      <c r="BF293" s="80"/>
      <c r="BG293" s="2" t="str">
        <f t="shared" si="27"/>
        <v/>
      </c>
      <c r="BH293" s="78">
        <f t="shared" si="26"/>
        <v>0</v>
      </c>
    </row>
    <row r="294" spans="2:60" x14ac:dyDescent="0.2">
      <c r="B294" s="14">
        <f t="shared" si="31"/>
        <v>286</v>
      </c>
      <c r="C294" s="15" t="str">
        <f>CONCATENATE('Data Sheet'!$B$8,'Data Sheet'!$G$2)</f>
        <v>" HWDP</v>
      </c>
      <c r="D294" s="95" t="str">
        <f t="shared" si="28"/>
        <v/>
      </c>
      <c r="E294" s="15" t="str">
        <f>IF('Sum HWDP'!$D$10="TH-Hill DS-1 Vol 3 CAT 2: Clean and Visual Ends only","N/A","OK")</f>
        <v>OK</v>
      </c>
      <c r="F294" s="15" t="str">
        <f>IF('Sum HWDP'!$D$10="TH-Hill DS-1 Vol 3 CAT 2: Clean and Visual Ends only","N/A","OK")</f>
        <v>OK</v>
      </c>
      <c r="G294" s="17"/>
      <c r="H294" s="17"/>
      <c r="I294" s="17" t="s">
        <v>51</v>
      </c>
      <c r="J294" s="17" t="str">
        <f t="shared" si="29"/>
        <v>OK</v>
      </c>
      <c r="K294" s="17" t="str">
        <f t="shared" si="30"/>
        <v>OK</v>
      </c>
      <c r="L294" s="17" t="str">
        <f>IF('Data Sheet'!$B$9="NC-50","N/A","OK")</f>
        <v>OK</v>
      </c>
      <c r="M294" s="17" t="str">
        <f>IF('Data Sheet'!$B$9="NC-50","N/A","OK")</f>
        <v>OK</v>
      </c>
      <c r="N294" s="23" t="str">
        <f>IF(BO294&lt;&gt;"",
    IF(INT('Data Sheet'!$A$19)=INT('Data Sheet'!$B$19),
        --(INT('Data Sheet'!$A$19) &amp; "." &amp; BO294),
        IF(AND((--(INT('Data Sheet'!$A$19) &amp; "." &amp; BO294)&gt;=--('Data Sheet'!$A$19)), (--(INT('Data Sheet'!$A$19) &amp; "." &amp; BO294)&lt;=--('Data Sheet'!$B$19))),
            --(INT('Data Sheet'!$A$19) &amp; "." &amp; BO294),
            --(INT('Data Sheet'!$B$19) &amp; "." &amp; BO294)
        )
    ),
    IF(BN294&lt;&gt;"",
        IF(INT('Data Sheet'!$A$19)=INT('Data Sheet'!$B$19),
            --(INT('Data Sheet'!$A$19) &amp; "." &amp; LEFT(BN294,3)),
            IF(AND((--(INT('Data Sheet'!$A$19) &amp; "." &amp; LEFT(BN294,3))&gt;=--('Data Sheet'!$A$19)), (--(INT('Data Sheet'!$A$19) &amp; "." &amp; LEFT(BN294,3))&lt;=--('Data Sheet'!$B$19))),
                --(INT('Data Sheet'!$A$19) &amp; "." &amp; LEFT(BN294,3)),
                --(INT('Data Sheet'!$B$19) &amp; "." &amp; LEFT(BN294,3))
            )
        ),
        "OK"
    )
)</f>
        <v>OK</v>
      </c>
      <c r="O294" s="23" t="str">
        <f>IF(BP294&lt;&gt;"",
    IF(INT('Data Sheet'!$A$19)=INT('Data Sheet'!$B$19),
        --(INT('Data Sheet'!$A$19) &amp; "." &amp; BP294),
        IF(AND((--(INT('Data Sheet'!$A$19) &amp; "." &amp; BP294)&gt;=--('Data Sheet'!$A$19)), (--(INT('Data Sheet'!$A$19) &amp; "." &amp; BP294)&lt;=--('Data Sheet'!$B$19))),
            --(INT('Data Sheet'!$A$19) &amp; "." &amp; BP294),
            --(INT('Data Sheet'!$B$19) &amp; "." &amp; BP294)
        )
    ),
    IF(BN294&lt;&gt;"",
        IF(INT('Data Sheet'!$A$19)=INT('Data Sheet'!$B$19),
            --(INT('Data Sheet'!$A$19) &amp; "." &amp; RIGHT(BN294,3)),
            IF(AND((--(INT('Data Sheet'!$A$19) &amp; "." &amp; RIGHT(BN294,3))&gt;=--('Data Sheet'!$A$19)), (--(INT('Data Sheet'!$A$19) &amp; "." &amp; RIGHT(BN294,3))&lt;=--('Data Sheet'!$B$19))),
                --(INT('Data Sheet'!$A$19) &amp; "." &amp; RIGHT(BN294,3)),
                --(INT('Data Sheet'!$B$19) &amp; "." &amp; RIGHT(BN294,3))
            )
        ),
        "OK"
    )
)</f>
        <v>OK</v>
      </c>
      <c r="P294" s="23" t="str">
        <f>IF(BR294&lt;&gt;"",
    IF(INT('Data Sheet'!$A$19)=INT('Data Sheet'!$B$15),
        --(INT('Data Sheet'!$A$15) &amp; "." &amp; BR294),
        IF(AND((--(INT('Data Sheet'!$A$15) &amp; "." &amp; BR294)&gt;=--('Data Sheet'!$A$15)), (--(INT('Data Sheet'!$A$15) &amp; "." &amp; BR294)&lt;=--('Data Sheet'!$B$15))),
            --(INT('Data Sheet'!$A$15) &amp; "." &amp; BR294),
            --(INT('Data Sheet'!$B$15) &amp; "." &amp; BR294)
        )
    ),
    IF(BQ294&lt;&gt;"",
        IF(INT('Data Sheet'!$A$15)=INT('Data Sheet'!$B$15),
            --(INT('Data Sheet'!$A$15) &amp; "." &amp; LEFT(BQ294,3)),
            IF(AND((--(INT('Data Sheet'!$A$15) &amp; "." &amp; LEFT(BQ294,3))&gt;=--('Data Sheet'!$A$15)), (--(INT('Data Sheet'!$A$15) &amp; "." &amp; LEFT(BQ294,3))&lt;=--('Data Sheet'!$B$15))),
                --(INT('Data Sheet'!$A$15) &amp; "." &amp; LEFT(BQ294,3)),
                --(INT('Data Sheet'!$B$15) &amp; "." &amp; LEFT(BQ294,3))
            )
        ),
        "OK"
    )
)</f>
        <v>OK</v>
      </c>
      <c r="Q294" s="23" t="str">
        <f>IF(BS294&lt;&gt;"",
    IF(INT('Data Sheet'!$A$19)=INT('Data Sheet'!$B$15),
        --(INT('Data Sheet'!$A$15) &amp; "." &amp; BS294),
        IF(AND((--(INT('Data Sheet'!$A$15) &amp; "." &amp; BS294)&gt;=--('Data Sheet'!$A$15)), (--(INT('Data Sheet'!$A$15) &amp; "." &amp; BS294)&lt;=--('Data Sheet'!$B$15))),
            --(INT('Data Sheet'!$A$15) &amp; "." &amp; BS294),
            --(INT('Data Sheet'!$B$15) &amp; "." &amp; BS294)
        )
    ),
    IF(BQ294&lt;&gt;"",
        IF(INT('Data Sheet'!$A$15)=INT('Data Sheet'!$B$15),
            --(INT('Data Sheet'!$A$15) &amp; "." &amp; RIGHT(BQ294,3)),
            IF(AND((--(INT('Data Sheet'!$A$15) &amp; "." &amp; RIGHT(BQ294,3))&gt;=--('Data Sheet'!$A$15)), (--(INT('Data Sheet'!$A$15) &amp; "." &amp; RIGHT(BQ294,3))&lt;=--('Data Sheet'!$B$15))),
                --(INT('Data Sheet'!$A$15) &amp; "." &amp; RIGHT(BQ294,3)),
                --(INT('Data Sheet'!$B$15) &amp; "." &amp; RIGHT(BQ294,3))
            )
        ),
        "OK"
    )
)</f>
        <v>OK</v>
      </c>
      <c r="R294" s="20"/>
      <c r="S294" s="20"/>
      <c r="T294" s="20"/>
      <c r="U294" s="20"/>
      <c r="V294" s="20"/>
      <c r="W294" s="20"/>
      <c r="X294" s="20"/>
      <c r="Y294" s="20"/>
      <c r="Z294" s="20"/>
      <c r="AA294" s="55"/>
      <c r="AB294" s="55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1"/>
      <c r="AR294" s="21"/>
      <c r="AS294" s="21"/>
      <c r="AT294" s="21"/>
      <c r="AU294" s="21"/>
      <c r="AV294" s="21"/>
      <c r="AW294" s="22"/>
      <c r="AX294" s="99"/>
      <c r="AY294" s="20"/>
      <c r="AZ294" s="20"/>
      <c r="BA294" s="22"/>
      <c r="BC294" s="80"/>
      <c r="BD294" s="80"/>
      <c r="BE294" s="80"/>
      <c r="BF294" s="80"/>
      <c r="BG294" s="2" t="str">
        <f t="shared" si="27"/>
        <v/>
      </c>
      <c r="BH294" s="78">
        <f t="shared" si="26"/>
        <v>0</v>
      </c>
    </row>
    <row r="295" spans="2:60" x14ac:dyDescent="0.2">
      <c r="B295" s="14">
        <f t="shared" si="31"/>
        <v>287</v>
      </c>
      <c r="C295" s="15" t="str">
        <f>CONCATENATE('Data Sheet'!$B$8,'Data Sheet'!$G$2)</f>
        <v>" HWDP</v>
      </c>
      <c r="D295" s="95" t="str">
        <f t="shared" si="28"/>
        <v/>
      </c>
      <c r="E295" s="15" t="str">
        <f>IF('Sum HWDP'!$D$10="TH-Hill DS-1 Vol 3 CAT 2: Clean and Visual Ends only","N/A","OK")</f>
        <v>OK</v>
      </c>
      <c r="F295" s="15" t="str">
        <f>IF('Sum HWDP'!$D$10="TH-Hill DS-1 Vol 3 CAT 2: Clean and Visual Ends only","N/A","OK")</f>
        <v>OK</v>
      </c>
      <c r="G295" s="17"/>
      <c r="H295" s="17"/>
      <c r="I295" s="17" t="s">
        <v>51</v>
      </c>
      <c r="J295" s="17" t="str">
        <f t="shared" si="29"/>
        <v>OK</v>
      </c>
      <c r="K295" s="17" t="str">
        <f t="shared" si="30"/>
        <v>OK</v>
      </c>
      <c r="L295" s="17" t="str">
        <f>IF('Data Sheet'!$B$9="NC-50","N/A","OK")</f>
        <v>OK</v>
      </c>
      <c r="M295" s="17" t="str">
        <f>IF('Data Sheet'!$B$9="NC-50","N/A","OK")</f>
        <v>OK</v>
      </c>
      <c r="N295" s="23" t="str">
        <f>IF(BO295&lt;&gt;"",
    IF(INT('Data Sheet'!$A$19)=INT('Data Sheet'!$B$19),
        --(INT('Data Sheet'!$A$19) &amp; "." &amp; BO295),
        IF(AND((--(INT('Data Sheet'!$A$19) &amp; "." &amp; BO295)&gt;=--('Data Sheet'!$A$19)), (--(INT('Data Sheet'!$A$19) &amp; "." &amp; BO295)&lt;=--('Data Sheet'!$B$19))),
            --(INT('Data Sheet'!$A$19) &amp; "." &amp; BO295),
            --(INT('Data Sheet'!$B$19) &amp; "." &amp; BO295)
        )
    ),
    IF(BN295&lt;&gt;"",
        IF(INT('Data Sheet'!$A$19)=INT('Data Sheet'!$B$19),
            --(INT('Data Sheet'!$A$19) &amp; "." &amp; LEFT(BN295,3)),
            IF(AND((--(INT('Data Sheet'!$A$19) &amp; "." &amp; LEFT(BN295,3))&gt;=--('Data Sheet'!$A$19)), (--(INT('Data Sheet'!$A$19) &amp; "." &amp; LEFT(BN295,3))&lt;=--('Data Sheet'!$B$19))),
                --(INT('Data Sheet'!$A$19) &amp; "." &amp; LEFT(BN295,3)),
                --(INT('Data Sheet'!$B$19) &amp; "." &amp; LEFT(BN295,3))
            )
        ),
        "OK"
    )
)</f>
        <v>OK</v>
      </c>
      <c r="O295" s="23" t="str">
        <f>IF(BP295&lt;&gt;"",
    IF(INT('Data Sheet'!$A$19)=INT('Data Sheet'!$B$19),
        --(INT('Data Sheet'!$A$19) &amp; "." &amp; BP295),
        IF(AND((--(INT('Data Sheet'!$A$19) &amp; "." &amp; BP295)&gt;=--('Data Sheet'!$A$19)), (--(INT('Data Sheet'!$A$19) &amp; "." &amp; BP295)&lt;=--('Data Sheet'!$B$19))),
            --(INT('Data Sheet'!$A$19) &amp; "." &amp; BP295),
            --(INT('Data Sheet'!$B$19) &amp; "." &amp; BP295)
        )
    ),
    IF(BN295&lt;&gt;"",
        IF(INT('Data Sheet'!$A$19)=INT('Data Sheet'!$B$19),
            --(INT('Data Sheet'!$A$19) &amp; "." &amp; RIGHT(BN295,3)),
            IF(AND((--(INT('Data Sheet'!$A$19) &amp; "." &amp; RIGHT(BN295,3))&gt;=--('Data Sheet'!$A$19)), (--(INT('Data Sheet'!$A$19) &amp; "." &amp; RIGHT(BN295,3))&lt;=--('Data Sheet'!$B$19))),
                --(INT('Data Sheet'!$A$19) &amp; "." &amp; RIGHT(BN295,3)),
                --(INT('Data Sheet'!$B$19) &amp; "." &amp; RIGHT(BN295,3))
            )
        ),
        "OK"
    )
)</f>
        <v>OK</v>
      </c>
      <c r="P295" s="23" t="str">
        <f>IF(BR295&lt;&gt;"",
    IF(INT('Data Sheet'!$A$19)=INT('Data Sheet'!$B$15),
        --(INT('Data Sheet'!$A$15) &amp; "." &amp; BR295),
        IF(AND((--(INT('Data Sheet'!$A$15) &amp; "." &amp; BR295)&gt;=--('Data Sheet'!$A$15)), (--(INT('Data Sheet'!$A$15) &amp; "." &amp; BR295)&lt;=--('Data Sheet'!$B$15))),
            --(INT('Data Sheet'!$A$15) &amp; "." &amp; BR295),
            --(INT('Data Sheet'!$B$15) &amp; "." &amp; BR295)
        )
    ),
    IF(BQ295&lt;&gt;"",
        IF(INT('Data Sheet'!$A$15)=INT('Data Sheet'!$B$15),
            --(INT('Data Sheet'!$A$15) &amp; "." &amp; LEFT(BQ295,3)),
            IF(AND((--(INT('Data Sheet'!$A$15) &amp; "." &amp; LEFT(BQ295,3))&gt;=--('Data Sheet'!$A$15)), (--(INT('Data Sheet'!$A$15) &amp; "." &amp; LEFT(BQ295,3))&lt;=--('Data Sheet'!$B$15))),
                --(INT('Data Sheet'!$A$15) &amp; "." &amp; LEFT(BQ295,3)),
                --(INT('Data Sheet'!$B$15) &amp; "." &amp; LEFT(BQ295,3))
            )
        ),
        "OK"
    )
)</f>
        <v>OK</v>
      </c>
      <c r="Q295" s="23" t="str">
        <f>IF(BS295&lt;&gt;"",
    IF(INT('Data Sheet'!$A$19)=INT('Data Sheet'!$B$15),
        --(INT('Data Sheet'!$A$15) &amp; "." &amp; BS295),
        IF(AND((--(INT('Data Sheet'!$A$15) &amp; "." &amp; BS295)&gt;=--('Data Sheet'!$A$15)), (--(INT('Data Sheet'!$A$15) &amp; "." &amp; BS295)&lt;=--('Data Sheet'!$B$15))),
            --(INT('Data Sheet'!$A$15) &amp; "." &amp; BS295),
            --(INT('Data Sheet'!$B$15) &amp; "." &amp; BS295)
        )
    ),
    IF(BQ295&lt;&gt;"",
        IF(INT('Data Sheet'!$A$15)=INT('Data Sheet'!$B$15),
            --(INT('Data Sheet'!$A$15) &amp; "." &amp; RIGHT(BQ295,3)),
            IF(AND((--(INT('Data Sheet'!$A$15) &amp; "." &amp; RIGHT(BQ295,3))&gt;=--('Data Sheet'!$A$15)), (--(INT('Data Sheet'!$A$15) &amp; "." &amp; RIGHT(BQ295,3))&lt;=--('Data Sheet'!$B$15))),
                --(INT('Data Sheet'!$A$15) &amp; "." &amp; RIGHT(BQ295,3)),
                --(INT('Data Sheet'!$B$15) &amp; "." &amp; RIGHT(BQ295,3))
            )
        ),
        "OK"
    )
)</f>
        <v>OK</v>
      </c>
      <c r="R295" s="20"/>
      <c r="S295" s="20"/>
      <c r="T295" s="20"/>
      <c r="U295" s="20"/>
      <c r="V295" s="20"/>
      <c r="W295" s="20"/>
      <c r="X295" s="20"/>
      <c r="Y295" s="20"/>
      <c r="Z295" s="20"/>
      <c r="AA295" s="55"/>
      <c r="AB295" s="55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1"/>
      <c r="AR295" s="21"/>
      <c r="AS295" s="21"/>
      <c r="AT295" s="21"/>
      <c r="AU295" s="21"/>
      <c r="AV295" s="21"/>
      <c r="AW295" s="22"/>
      <c r="AX295" s="99"/>
      <c r="AY295" s="20"/>
      <c r="AZ295" s="20"/>
      <c r="BA295" s="22"/>
      <c r="BC295" s="80"/>
      <c r="BD295" s="80"/>
      <c r="BE295" s="80"/>
      <c r="BF295" s="80"/>
      <c r="BG295" s="2" t="str">
        <f t="shared" si="27"/>
        <v/>
      </c>
      <c r="BH295" s="78">
        <f t="shared" si="26"/>
        <v>0</v>
      </c>
    </row>
    <row r="296" spans="2:60" x14ac:dyDescent="0.2">
      <c r="B296" s="14">
        <f t="shared" si="31"/>
        <v>288</v>
      </c>
      <c r="C296" s="15" t="str">
        <f>CONCATENATE('Data Sheet'!$B$8,'Data Sheet'!$G$2)</f>
        <v>" HWDP</v>
      </c>
      <c r="D296" s="95" t="str">
        <f t="shared" si="28"/>
        <v/>
      </c>
      <c r="E296" s="15" t="str">
        <f>IF('Sum HWDP'!$D$10="TH-Hill DS-1 Vol 3 CAT 2: Clean and Visual Ends only","N/A","OK")</f>
        <v>OK</v>
      </c>
      <c r="F296" s="15" t="str">
        <f>IF('Sum HWDP'!$D$10="TH-Hill DS-1 Vol 3 CAT 2: Clean and Visual Ends only","N/A","OK")</f>
        <v>OK</v>
      </c>
      <c r="G296" s="17"/>
      <c r="H296" s="17"/>
      <c r="I296" s="17" t="s">
        <v>51</v>
      </c>
      <c r="J296" s="17" t="str">
        <f t="shared" si="29"/>
        <v>OK</v>
      </c>
      <c r="K296" s="17" t="str">
        <f t="shared" si="30"/>
        <v>OK</v>
      </c>
      <c r="L296" s="17" t="str">
        <f>IF('Data Sheet'!$B$9="NC-50","N/A","OK")</f>
        <v>OK</v>
      </c>
      <c r="M296" s="17" t="str">
        <f>IF('Data Sheet'!$B$9="NC-50","N/A","OK")</f>
        <v>OK</v>
      </c>
      <c r="N296" s="23" t="str">
        <f>IF(BO296&lt;&gt;"",
    IF(INT('Data Sheet'!$A$19)=INT('Data Sheet'!$B$19),
        --(INT('Data Sheet'!$A$19) &amp; "." &amp; BO296),
        IF(AND((--(INT('Data Sheet'!$A$19) &amp; "." &amp; BO296)&gt;=--('Data Sheet'!$A$19)), (--(INT('Data Sheet'!$A$19) &amp; "." &amp; BO296)&lt;=--('Data Sheet'!$B$19))),
            --(INT('Data Sheet'!$A$19) &amp; "." &amp; BO296),
            --(INT('Data Sheet'!$B$19) &amp; "." &amp; BO296)
        )
    ),
    IF(BN296&lt;&gt;"",
        IF(INT('Data Sheet'!$A$19)=INT('Data Sheet'!$B$19),
            --(INT('Data Sheet'!$A$19) &amp; "." &amp; LEFT(BN296,3)),
            IF(AND((--(INT('Data Sheet'!$A$19) &amp; "." &amp; LEFT(BN296,3))&gt;=--('Data Sheet'!$A$19)), (--(INT('Data Sheet'!$A$19) &amp; "." &amp; LEFT(BN296,3))&lt;=--('Data Sheet'!$B$19))),
                --(INT('Data Sheet'!$A$19) &amp; "." &amp; LEFT(BN296,3)),
                --(INT('Data Sheet'!$B$19) &amp; "." &amp; LEFT(BN296,3))
            )
        ),
        "OK"
    )
)</f>
        <v>OK</v>
      </c>
      <c r="O296" s="23" t="str">
        <f>IF(BP296&lt;&gt;"",
    IF(INT('Data Sheet'!$A$19)=INT('Data Sheet'!$B$19),
        --(INT('Data Sheet'!$A$19) &amp; "." &amp; BP296),
        IF(AND((--(INT('Data Sheet'!$A$19) &amp; "." &amp; BP296)&gt;=--('Data Sheet'!$A$19)), (--(INT('Data Sheet'!$A$19) &amp; "." &amp; BP296)&lt;=--('Data Sheet'!$B$19))),
            --(INT('Data Sheet'!$A$19) &amp; "." &amp; BP296),
            --(INT('Data Sheet'!$B$19) &amp; "." &amp; BP296)
        )
    ),
    IF(BN296&lt;&gt;"",
        IF(INT('Data Sheet'!$A$19)=INT('Data Sheet'!$B$19),
            --(INT('Data Sheet'!$A$19) &amp; "." &amp; RIGHT(BN296,3)),
            IF(AND((--(INT('Data Sheet'!$A$19) &amp; "." &amp; RIGHT(BN296,3))&gt;=--('Data Sheet'!$A$19)), (--(INT('Data Sheet'!$A$19) &amp; "." &amp; RIGHT(BN296,3))&lt;=--('Data Sheet'!$B$19))),
                --(INT('Data Sheet'!$A$19) &amp; "." &amp; RIGHT(BN296,3)),
                --(INT('Data Sheet'!$B$19) &amp; "." &amp; RIGHT(BN296,3))
            )
        ),
        "OK"
    )
)</f>
        <v>OK</v>
      </c>
      <c r="P296" s="23" t="str">
        <f>IF(BR296&lt;&gt;"",
    IF(INT('Data Sheet'!$A$19)=INT('Data Sheet'!$B$15),
        --(INT('Data Sheet'!$A$15) &amp; "." &amp; BR296),
        IF(AND((--(INT('Data Sheet'!$A$15) &amp; "." &amp; BR296)&gt;=--('Data Sheet'!$A$15)), (--(INT('Data Sheet'!$A$15) &amp; "." &amp; BR296)&lt;=--('Data Sheet'!$B$15))),
            --(INT('Data Sheet'!$A$15) &amp; "." &amp; BR296),
            --(INT('Data Sheet'!$B$15) &amp; "." &amp; BR296)
        )
    ),
    IF(BQ296&lt;&gt;"",
        IF(INT('Data Sheet'!$A$15)=INT('Data Sheet'!$B$15),
            --(INT('Data Sheet'!$A$15) &amp; "." &amp; LEFT(BQ296,3)),
            IF(AND((--(INT('Data Sheet'!$A$15) &amp; "." &amp; LEFT(BQ296,3))&gt;=--('Data Sheet'!$A$15)), (--(INT('Data Sheet'!$A$15) &amp; "." &amp; LEFT(BQ296,3))&lt;=--('Data Sheet'!$B$15))),
                --(INT('Data Sheet'!$A$15) &amp; "." &amp; LEFT(BQ296,3)),
                --(INT('Data Sheet'!$B$15) &amp; "." &amp; LEFT(BQ296,3))
            )
        ),
        "OK"
    )
)</f>
        <v>OK</v>
      </c>
      <c r="Q296" s="23" t="str">
        <f>IF(BS296&lt;&gt;"",
    IF(INT('Data Sheet'!$A$19)=INT('Data Sheet'!$B$15),
        --(INT('Data Sheet'!$A$15) &amp; "." &amp; BS296),
        IF(AND((--(INT('Data Sheet'!$A$15) &amp; "." &amp; BS296)&gt;=--('Data Sheet'!$A$15)), (--(INT('Data Sheet'!$A$15) &amp; "." &amp; BS296)&lt;=--('Data Sheet'!$B$15))),
            --(INT('Data Sheet'!$A$15) &amp; "." &amp; BS296),
            --(INT('Data Sheet'!$B$15) &amp; "." &amp; BS296)
        )
    ),
    IF(BQ296&lt;&gt;"",
        IF(INT('Data Sheet'!$A$15)=INT('Data Sheet'!$B$15),
            --(INT('Data Sheet'!$A$15) &amp; "." &amp; RIGHT(BQ296,3)),
            IF(AND((--(INT('Data Sheet'!$A$15) &amp; "." &amp; RIGHT(BQ296,3))&gt;=--('Data Sheet'!$A$15)), (--(INT('Data Sheet'!$A$15) &amp; "." &amp; RIGHT(BQ296,3))&lt;=--('Data Sheet'!$B$15))),
                --(INT('Data Sheet'!$A$15) &amp; "." &amp; RIGHT(BQ296,3)),
                --(INT('Data Sheet'!$B$15) &amp; "." &amp; RIGHT(BQ296,3))
            )
        ),
        "OK"
    )
)</f>
        <v>OK</v>
      </c>
      <c r="R296" s="20"/>
      <c r="S296" s="20"/>
      <c r="T296" s="20"/>
      <c r="U296" s="20"/>
      <c r="V296" s="20"/>
      <c r="W296" s="20"/>
      <c r="X296" s="20"/>
      <c r="Y296" s="20"/>
      <c r="Z296" s="20"/>
      <c r="AA296" s="55"/>
      <c r="AB296" s="55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1"/>
      <c r="AR296" s="21"/>
      <c r="AS296" s="21"/>
      <c r="AT296" s="21"/>
      <c r="AU296" s="21"/>
      <c r="AV296" s="21"/>
      <c r="AW296" s="22"/>
      <c r="AX296" s="99"/>
      <c r="AY296" s="20"/>
      <c r="AZ296" s="20"/>
      <c r="BA296" s="22"/>
      <c r="BC296" s="80"/>
      <c r="BD296" s="80"/>
      <c r="BE296" s="80"/>
      <c r="BF296" s="80"/>
      <c r="BG296" s="2" t="str">
        <f t="shared" si="27"/>
        <v/>
      </c>
      <c r="BH296" s="78">
        <f t="shared" si="26"/>
        <v>0</v>
      </c>
    </row>
    <row r="297" spans="2:60" x14ac:dyDescent="0.2">
      <c r="B297" s="14">
        <f t="shared" si="31"/>
        <v>289</v>
      </c>
      <c r="C297" s="15" t="str">
        <f>CONCATENATE('Data Sheet'!$B$8,'Data Sheet'!$G$2)</f>
        <v>" HWDP</v>
      </c>
      <c r="D297" s="95" t="str">
        <f t="shared" si="28"/>
        <v/>
      </c>
      <c r="E297" s="15" t="str">
        <f>IF('Sum HWDP'!$D$10="TH-Hill DS-1 Vol 3 CAT 2: Clean and Visual Ends only","N/A","OK")</f>
        <v>OK</v>
      </c>
      <c r="F297" s="15" t="str">
        <f>IF('Sum HWDP'!$D$10="TH-Hill DS-1 Vol 3 CAT 2: Clean and Visual Ends only","N/A","OK")</f>
        <v>OK</v>
      </c>
      <c r="G297" s="17"/>
      <c r="H297" s="17"/>
      <c r="I297" s="17" t="s">
        <v>51</v>
      </c>
      <c r="J297" s="17" t="str">
        <f t="shared" si="29"/>
        <v>OK</v>
      </c>
      <c r="K297" s="17" t="str">
        <f t="shared" si="30"/>
        <v>OK</v>
      </c>
      <c r="L297" s="17" t="str">
        <f>IF('Data Sheet'!$B$9="NC-50","N/A","OK")</f>
        <v>OK</v>
      </c>
      <c r="M297" s="17" t="str">
        <f>IF('Data Sheet'!$B$9="NC-50","N/A","OK")</f>
        <v>OK</v>
      </c>
      <c r="N297" s="23" t="str">
        <f>IF(BO297&lt;&gt;"",
    IF(INT('Data Sheet'!$A$19)=INT('Data Sheet'!$B$19),
        --(INT('Data Sheet'!$A$19) &amp; "." &amp; BO297),
        IF(AND((--(INT('Data Sheet'!$A$19) &amp; "." &amp; BO297)&gt;=--('Data Sheet'!$A$19)), (--(INT('Data Sheet'!$A$19) &amp; "." &amp; BO297)&lt;=--('Data Sheet'!$B$19))),
            --(INT('Data Sheet'!$A$19) &amp; "." &amp; BO297),
            --(INT('Data Sheet'!$B$19) &amp; "." &amp; BO297)
        )
    ),
    IF(BN297&lt;&gt;"",
        IF(INT('Data Sheet'!$A$19)=INT('Data Sheet'!$B$19),
            --(INT('Data Sheet'!$A$19) &amp; "." &amp; LEFT(BN297,3)),
            IF(AND((--(INT('Data Sheet'!$A$19) &amp; "." &amp; LEFT(BN297,3))&gt;=--('Data Sheet'!$A$19)), (--(INT('Data Sheet'!$A$19) &amp; "." &amp; LEFT(BN297,3))&lt;=--('Data Sheet'!$B$19))),
                --(INT('Data Sheet'!$A$19) &amp; "." &amp; LEFT(BN297,3)),
                --(INT('Data Sheet'!$B$19) &amp; "." &amp; LEFT(BN297,3))
            )
        ),
        "OK"
    )
)</f>
        <v>OK</v>
      </c>
      <c r="O297" s="23" t="str">
        <f>IF(BP297&lt;&gt;"",
    IF(INT('Data Sheet'!$A$19)=INT('Data Sheet'!$B$19),
        --(INT('Data Sheet'!$A$19) &amp; "." &amp; BP297),
        IF(AND((--(INT('Data Sheet'!$A$19) &amp; "." &amp; BP297)&gt;=--('Data Sheet'!$A$19)), (--(INT('Data Sheet'!$A$19) &amp; "." &amp; BP297)&lt;=--('Data Sheet'!$B$19))),
            --(INT('Data Sheet'!$A$19) &amp; "." &amp; BP297),
            --(INT('Data Sheet'!$B$19) &amp; "." &amp; BP297)
        )
    ),
    IF(BN297&lt;&gt;"",
        IF(INT('Data Sheet'!$A$19)=INT('Data Sheet'!$B$19),
            --(INT('Data Sheet'!$A$19) &amp; "." &amp; RIGHT(BN297,3)),
            IF(AND((--(INT('Data Sheet'!$A$19) &amp; "." &amp; RIGHT(BN297,3))&gt;=--('Data Sheet'!$A$19)), (--(INT('Data Sheet'!$A$19) &amp; "." &amp; RIGHT(BN297,3))&lt;=--('Data Sheet'!$B$19))),
                --(INT('Data Sheet'!$A$19) &amp; "." &amp; RIGHT(BN297,3)),
                --(INT('Data Sheet'!$B$19) &amp; "." &amp; RIGHT(BN297,3))
            )
        ),
        "OK"
    )
)</f>
        <v>OK</v>
      </c>
      <c r="P297" s="23" t="str">
        <f>IF(BR297&lt;&gt;"",
    IF(INT('Data Sheet'!$A$19)=INT('Data Sheet'!$B$15),
        --(INT('Data Sheet'!$A$15) &amp; "." &amp; BR297),
        IF(AND((--(INT('Data Sheet'!$A$15) &amp; "." &amp; BR297)&gt;=--('Data Sheet'!$A$15)), (--(INT('Data Sheet'!$A$15) &amp; "." &amp; BR297)&lt;=--('Data Sheet'!$B$15))),
            --(INT('Data Sheet'!$A$15) &amp; "." &amp; BR297),
            --(INT('Data Sheet'!$B$15) &amp; "." &amp; BR297)
        )
    ),
    IF(BQ297&lt;&gt;"",
        IF(INT('Data Sheet'!$A$15)=INT('Data Sheet'!$B$15),
            --(INT('Data Sheet'!$A$15) &amp; "." &amp; LEFT(BQ297,3)),
            IF(AND((--(INT('Data Sheet'!$A$15) &amp; "." &amp; LEFT(BQ297,3))&gt;=--('Data Sheet'!$A$15)), (--(INT('Data Sheet'!$A$15) &amp; "." &amp; LEFT(BQ297,3))&lt;=--('Data Sheet'!$B$15))),
                --(INT('Data Sheet'!$A$15) &amp; "." &amp; LEFT(BQ297,3)),
                --(INT('Data Sheet'!$B$15) &amp; "." &amp; LEFT(BQ297,3))
            )
        ),
        "OK"
    )
)</f>
        <v>OK</v>
      </c>
      <c r="Q297" s="23" t="str">
        <f>IF(BS297&lt;&gt;"",
    IF(INT('Data Sheet'!$A$19)=INT('Data Sheet'!$B$15),
        --(INT('Data Sheet'!$A$15) &amp; "." &amp; BS297),
        IF(AND((--(INT('Data Sheet'!$A$15) &amp; "." &amp; BS297)&gt;=--('Data Sheet'!$A$15)), (--(INT('Data Sheet'!$A$15) &amp; "." &amp; BS297)&lt;=--('Data Sheet'!$B$15))),
            --(INT('Data Sheet'!$A$15) &amp; "." &amp; BS297),
            --(INT('Data Sheet'!$B$15) &amp; "." &amp; BS297)
        )
    ),
    IF(BQ297&lt;&gt;"",
        IF(INT('Data Sheet'!$A$15)=INT('Data Sheet'!$B$15),
            --(INT('Data Sheet'!$A$15) &amp; "." &amp; RIGHT(BQ297,3)),
            IF(AND((--(INT('Data Sheet'!$A$15) &amp; "." &amp; RIGHT(BQ297,3))&gt;=--('Data Sheet'!$A$15)), (--(INT('Data Sheet'!$A$15) &amp; "." &amp; RIGHT(BQ297,3))&lt;=--('Data Sheet'!$B$15))),
                --(INT('Data Sheet'!$A$15) &amp; "." &amp; RIGHT(BQ297,3)),
                --(INT('Data Sheet'!$B$15) &amp; "." &amp; RIGHT(BQ297,3))
            )
        ),
        "OK"
    )
)</f>
        <v>OK</v>
      </c>
      <c r="R297" s="20"/>
      <c r="S297" s="20"/>
      <c r="T297" s="20"/>
      <c r="U297" s="20"/>
      <c r="V297" s="20"/>
      <c r="W297" s="20"/>
      <c r="X297" s="20"/>
      <c r="Y297" s="20"/>
      <c r="Z297" s="20"/>
      <c r="AA297" s="55"/>
      <c r="AB297" s="55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1"/>
      <c r="AR297" s="21"/>
      <c r="AS297" s="21"/>
      <c r="AT297" s="21"/>
      <c r="AU297" s="21"/>
      <c r="AV297" s="21"/>
      <c r="AW297" s="22"/>
      <c r="AX297" s="99"/>
      <c r="AY297" s="20"/>
      <c r="AZ297" s="20"/>
      <c r="BA297" s="22"/>
      <c r="BC297" s="80"/>
      <c r="BD297" s="80"/>
      <c r="BE297" s="80"/>
      <c r="BF297" s="80"/>
      <c r="BG297" s="2" t="str">
        <f t="shared" si="27"/>
        <v/>
      </c>
      <c r="BH297" s="78">
        <f t="shared" si="26"/>
        <v>0</v>
      </c>
    </row>
    <row r="298" spans="2:60" x14ac:dyDescent="0.2">
      <c r="B298" s="14">
        <f t="shared" si="31"/>
        <v>290</v>
      </c>
      <c r="C298" s="15" t="str">
        <f>CONCATENATE('Data Sheet'!$B$8,'Data Sheet'!$G$2)</f>
        <v>" HWDP</v>
      </c>
      <c r="D298" s="95" t="str">
        <f t="shared" si="28"/>
        <v/>
      </c>
      <c r="E298" s="15" t="str">
        <f>IF('Sum HWDP'!$D$10="TH-Hill DS-1 Vol 3 CAT 2: Clean and Visual Ends only","N/A","OK")</f>
        <v>OK</v>
      </c>
      <c r="F298" s="15" t="str">
        <f>IF('Sum HWDP'!$D$10="TH-Hill DS-1 Vol 3 CAT 2: Clean and Visual Ends only","N/A","OK")</f>
        <v>OK</v>
      </c>
      <c r="G298" s="17"/>
      <c r="H298" s="17"/>
      <c r="I298" s="17" t="s">
        <v>51</v>
      </c>
      <c r="J298" s="17" t="str">
        <f t="shared" si="29"/>
        <v>OK</v>
      </c>
      <c r="K298" s="17" t="str">
        <f t="shared" si="30"/>
        <v>OK</v>
      </c>
      <c r="L298" s="17" t="str">
        <f>IF('Data Sheet'!$B$9="NC-50","N/A","OK")</f>
        <v>OK</v>
      </c>
      <c r="M298" s="17" t="str">
        <f>IF('Data Sheet'!$B$9="NC-50","N/A","OK")</f>
        <v>OK</v>
      </c>
      <c r="N298" s="23" t="str">
        <f>IF(BO298&lt;&gt;"",
    IF(INT('Data Sheet'!$A$19)=INT('Data Sheet'!$B$19),
        --(INT('Data Sheet'!$A$19) &amp; "." &amp; BO298),
        IF(AND((--(INT('Data Sheet'!$A$19) &amp; "." &amp; BO298)&gt;=--('Data Sheet'!$A$19)), (--(INT('Data Sheet'!$A$19) &amp; "." &amp; BO298)&lt;=--('Data Sheet'!$B$19))),
            --(INT('Data Sheet'!$A$19) &amp; "." &amp; BO298),
            --(INT('Data Sheet'!$B$19) &amp; "." &amp; BO298)
        )
    ),
    IF(BN298&lt;&gt;"",
        IF(INT('Data Sheet'!$A$19)=INT('Data Sheet'!$B$19),
            --(INT('Data Sheet'!$A$19) &amp; "." &amp; LEFT(BN298,3)),
            IF(AND((--(INT('Data Sheet'!$A$19) &amp; "." &amp; LEFT(BN298,3))&gt;=--('Data Sheet'!$A$19)), (--(INT('Data Sheet'!$A$19) &amp; "." &amp; LEFT(BN298,3))&lt;=--('Data Sheet'!$B$19))),
                --(INT('Data Sheet'!$A$19) &amp; "." &amp; LEFT(BN298,3)),
                --(INT('Data Sheet'!$B$19) &amp; "." &amp; LEFT(BN298,3))
            )
        ),
        "OK"
    )
)</f>
        <v>OK</v>
      </c>
      <c r="O298" s="23" t="str">
        <f>IF(BP298&lt;&gt;"",
    IF(INT('Data Sheet'!$A$19)=INT('Data Sheet'!$B$19),
        --(INT('Data Sheet'!$A$19) &amp; "." &amp; BP298),
        IF(AND((--(INT('Data Sheet'!$A$19) &amp; "." &amp; BP298)&gt;=--('Data Sheet'!$A$19)), (--(INT('Data Sheet'!$A$19) &amp; "." &amp; BP298)&lt;=--('Data Sheet'!$B$19))),
            --(INT('Data Sheet'!$A$19) &amp; "." &amp; BP298),
            --(INT('Data Sheet'!$B$19) &amp; "." &amp; BP298)
        )
    ),
    IF(BN298&lt;&gt;"",
        IF(INT('Data Sheet'!$A$19)=INT('Data Sheet'!$B$19),
            --(INT('Data Sheet'!$A$19) &amp; "." &amp; RIGHT(BN298,3)),
            IF(AND((--(INT('Data Sheet'!$A$19) &amp; "." &amp; RIGHT(BN298,3))&gt;=--('Data Sheet'!$A$19)), (--(INT('Data Sheet'!$A$19) &amp; "." &amp; RIGHT(BN298,3))&lt;=--('Data Sheet'!$B$19))),
                --(INT('Data Sheet'!$A$19) &amp; "." &amp; RIGHT(BN298,3)),
                --(INT('Data Sheet'!$B$19) &amp; "." &amp; RIGHT(BN298,3))
            )
        ),
        "OK"
    )
)</f>
        <v>OK</v>
      </c>
      <c r="P298" s="23" t="str">
        <f>IF(BR298&lt;&gt;"",
    IF(INT('Data Sheet'!$A$19)=INT('Data Sheet'!$B$15),
        --(INT('Data Sheet'!$A$15) &amp; "." &amp; BR298),
        IF(AND((--(INT('Data Sheet'!$A$15) &amp; "." &amp; BR298)&gt;=--('Data Sheet'!$A$15)), (--(INT('Data Sheet'!$A$15) &amp; "." &amp; BR298)&lt;=--('Data Sheet'!$B$15))),
            --(INT('Data Sheet'!$A$15) &amp; "." &amp; BR298),
            --(INT('Data Sheet'!$B$15) &amp; "." &amp; BR298)
        )
    ),
    IF(BQ298&lt;&gt;"",
        IF(INT('Data Sheet'!$A$15)=INT('Data Sheet'!$B$15),
            --(INT('Data Sheet'!$A$15) &amp; "." &amp; LEFT(BQ298,3)),
            IF(AND((--(INT('Data Sheet'!$A$15) &amp; "." &amp; LEFT(BQ298,3))&gt;=--('Data Sheet'!$A$15)), (--(INT('Data Sheet'!$A$15) &amp; "." &amp; LEFT(BQ298,3))&lt;=--('Data Sheet'!$B$15))),
                --(INT('Data Sheet'!$A$15) &amp; "." &amp; LEFT(BQ298,3)),
                --(INT('Data Sheet'!$B$15) &amp; "." &amp; LEFT(BQ298,3))
            )
        ),
        "OK"
    )
)</f>
        <v>OK</v>
      </c>
      <c r="Q298" s="23" t="str">
        <f>IF(BS298&lt;&gt;"",
    IF(INT('Data Sheet'!$A$19)=INT('Data Sheet'!$B$15),
        --(INT('Data Sheet'!$A$15) &amp; "." &amp; BS298),
        IF(AND((--(INT('Data Sheet'!$A$15) &amp; "." &amp; BS298)&gt;=--('Data Sheet'!$A$15)), (--(INT('Data Sheet'!$A$15) &amp; "." &amp; BS298)&lt;=--('Data Sheet'!$B$15))),
            --(INT('Data Sheet'!$A$15) &amp; "." &amp; BS298),
            --(INT('Data Sheet'!$B$15) &amp; "." &amp; BS298)
        )
    ),
    IF(BQ298&lt;&gt;"",
        IF(INT('Data Sheet'!$A$15)=INT('Data Sheet'!$B$15),
            --(INT('Data Sheet'!$A$15) &amp; "." &amp; RIGHT(BQ298,3)),
            IF(AND((--(INT('Data Sheet'!$A$15) &amp; "." &amp; RIGHT(BQ298,3))&gt;=--('Data Sheet'!$A$15)), (--(INT('Data Sheet'!$A$15) &amp; "." &amp; RIGHT(BQ298,3))&lt;=--('Data Sheet'!$B$15))),
                --(INT('Data Sheet'!$A$15) &amp; "." &amp; RIGHT(BQ298,3)),
                --(INT('Data Sheet'!$B$15) &amp; "." &amp; RIGHT(BQ298,3))
            )
        ),
        "OK"
    )
)</f>
        <v>OK</v>
      </c>
      <c r="R298" s="20"/>
      <c r="S298" s="20"/>
      <c r="T298" s="20"/>
      <c r="U298" s="20"/>
      <c r="V298" s="20"/>
      <c r="W298" s="20"/>
      <c r="X298" s="20"/>
      <c r="Y298" s="20"/>
      <c r="Z298" s="20"/>
      <c r="AA298" s="55"/>
      <c r="AB298" s="55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1"/>
      <c r="AR298" s="21"/>
      <c r="AS298" s="21"/>
      <c r="AT298" s="21"/>
      <c r="AU298" s="21"/>
      <c r="AV298" s="21"/>
      <c r="AW298" s="22"/>
      <c r="AX298" s="99"/>
      <c r="AY298" s="20"/>
      <c r="AZ298" s="20"/>
      <c r="BA298" s="22"/>
      <c r="BC298" s="80"/>
      <c r="BD298" s="80"/>
      <c r="BE298" s="80"/>
      <c r="BF298" s="80"/>
      <c r="BG298" s="2" t="str">
        <f t="shared" si="27"/>
        <v/>
      </c>
      <c r="BH298" s="78">
        <f t="shared" si="26"/>
        <v>0</v>
      </c>
    </row>
    <row r="299" spans="2:60" x14ac:dyDescent="0.2">
      <c r="B299" s="14">
        <f t="shared" si="31"/>
        <v>291</v>
      </c>
      <c r="C299" s="15" t="str">
        <f>CONCATENATE('Data Sheet'!$B$8,'Data Sheet'!$G$2)</f>
        <v>" HWDP</v>
      </c>
      <c r="D299" s="95" t="str">
        <f t="shared" si="28"/>
        <v/>
      </c>
      <c r="E299" s="15" t="str">
        <f>IF('Sum HWDP'!$D$10="TH-Hill DS-1 Vol 3 CAT 2: Clean and Visual Ends only","N/A","OK")</f>
        <v>OK</v>
      </c>
      <c r="F299" s="15" t="str">
        <f>IF('Sum HWDP'!$D$10="TH-Hill DS-1 Vol 3 CAT 2: Clean and Visual Ends only","N/A","OK")</f>
        <v>OK</v>
      </c>
      <c r="G299" s="17"/>
      <c r="H299" s="17"/>
      <c r="I299" s="17" t="s">
        <v>51</v>
      </c>
      <c r="J299" s="17" t="str">
        <f t="shared" si="29"/>
        <v>OK</v>
      </c>
      <c r="K299" s="17" t="str">
        <f t="shared" si="30"/>
        <v>OK</v>
      </c>
      <c r="L299" s="17" t="str">
        <f>IF('Data Sheet'!$B$9="NC-50","N/A","OK")</f>
        <v>OK</v>
      </c>
      <c r="M299" s="17" t="str">
        <f>IF('Data Sheet'!$B$9="NC-50","N/A","OK")</f>
        <v>OK</v>
      </c>
      <c r="N299" s="23" t="str">
        <f>IF(BO299&lt;&gt;"",
    IF(INT('Data Sheet'!$A$19)=INT('Data Sheet'!$B$19),
        --(INT('Data Sheet'!$A$19) &amp; "." &amp; BO299),
        IF(AND((--(INT('Data Sheet'!$A$19) &amp; "." &amp; BO299)&gt;=--('Data Sheet'!$A$19)), (--(INT('Data Sheet'!$A$19) &amp; "." &amp; BO299)&lt;=--('Data Sheet'!$B$19))),
            --(INT('Data Sheet'!$A$19) &amp; "." &amp; BO299),
            --(INT('Data Sheet'!$B$19) &amp; "." &amp; BO299)
        )
    ),
    IF(BN299&lt;&gt;"",
        IF(INT('Data Sheet'!$A$19)=INT('Data Sheet'!$B$19),
            --(INT('Data Sheet'!$A$19) &amp; "." &amp; LEFT(BN299,3)),
            IF(AND((--(INT('Data Sheet'!$A$19) &amp; "." &amp; LEFT(BN299,3))&gt;=--('Data Sheet'!$A$19)), (--(INT('Data Sheet'!$A$19) &amp; "." &amp; LEFT(BN299,3))&lt;=--('Data Sheet'!$B$19))),
                --(INT('Data Sheet'!$A$19) &amp; "." &amp; LEFT(BN299,3)),
                --(INT('Data Sheet'!$B$19) &amp; "." &amp; LEFT(BN299,3))
            )
        ),
        "OK"
    )
)</f>
        <v>OK</v>
      </c>
      <c r="O299" s="23" t="str">
        <f>IF(BP299&lt;&gt;"",
    IF(INT('Data Sheet'!$A$19)=INT('Data Sheet'!$B$19),
        --(INT('Data Sheet'!$A$19) &amp; "." &amp; BP299),
        IF(AND((--(INT('Data Sheet'!$A$19) &amp; "." &amp; BP299)&gt;=--('Data Sheet'!$A$19)), (--(INT('Data Sheet'!$A$19) &amp; "." &amp; BP299)&lt;=--('Data Sheet'!$B$19))),
            --(INT('Data Sheet'!$A$19) &amp; "." &amp; BP299),
            --(INT('Data Sheet'!$B$19) &amp; "." &amp; BP299)
        )
    ),
    IF(BN299&lt;&gt;"",
        IF(INT('Data Sheet'!$A$19)=INT('Data Sheet'!$B$19),
            --(INT('Data Sheet'!$A$19) &amp; "." &amp; RIGHT(BN299,3)),
            IF(AND((--(INT('Data Sheet'!$A$19) &amp; "." &amp; RIGHT(BN299,3))&gt;=--('Data Sheet'!$A$19)), (--(INT('Data Sheet'!$A$19) &amp; "." &amp; RIGHT(BN299,3))&lt;=--('Data Sheet'!$B$19))),
                --(INT('Data Sheet'!$A$19) &amp; "." &amp; RIGHT(BN299,3)),
                --(INT('Data Sheet'!$B$19) &amp; "." &amp; RIGHT(BN299,3))
            )
        ),
        "OK"
    )
)</f>
        <v>OK</v>
      </c>
      <c r="P299" s="23" t="str">
        <f>IF(BR299&lt;&gt;"",
    IF(INT('Data Sheet'!$A$19)=INT('Data Sheet'!$B$15),
        --(INT('Data Sheet'!$A$15) &amp; "." &amp; BR299),
        IF(AND((--(INT('Data Sheet'!$A$15) &amp; "." &amp; BR299)&gt;=--('Data Sheet'!$A$15)), (--(INT('Data Sheet'!$A$15) &amp; "." &amp; BR299)&lt;=--('Data Sheet'!$B$15))),
            --(INT('Data Sheet'!$A$15) &amp; "." &amp; BR299),
            --(INT('Data Sheet'!$B$15) &amp; "." &amp; BR299)
        )
    ),
    IF(BQ299&lt;&gt;"",
        IF(INT('Data Sheet'!$A$15)=INT('Data Sheet'!$B$15),
            --(INT('Data Sheet'!$A$15) &amp; "." &amp; LEFT(BQ299,3)),
            IF(AND((--(INT('Data Sheet'!$A$15) &amp; "." &amp; LEFT(BQ299,3))&gt;=--('Data Sheet'!$A$15)), (--(INT('Data Sheet'!$A$15) &amp; "." &amp; LEFT(BQ299,3))&lt;=--('Data Sheet'!$B$15))),
                --(INT('Data Sheet'!$A$15) &amp; "." &amp; LEFT(BQ299,3)),
                --(INT('Data Sheet'!$B$15) &amp; "." &amp; LEFT(BQ299,3))
            )
        ),
        "OK"
    )
)</f>
        <v>OK</v>
      </c>
      <c r="Q299" s="23" t="str">
        <f>IF(BS299&lt;&gt;"",
    IF(INT('Data Sheet'!$A$19)=INT('Data Sheet'!$B$15),
        --(INT('Data Sheet'!$A$15) &amp; "." &amp; BS299),
        IF(AND((--(INT('Data Sheet'!$A$15) &amp; "." &amp; BS299)&gt;=--('Data Sheet'!$A$15)), (--(INT('Data Sheet'!$A$15) &amp; "." &amp; BS299)&lt;=--('Data Sheet'!$B$15))),
            --(INT('Data Sheet'!$A$15) &amp; "." &amp; BS299),
            --(INT('Data Sheet'!$B$15) &amp; "." &amp; BS299)
        )
    ),
    IF(BQ299&lt;&gt;"",
        IF(INT('Data Sheet'!$A$15)=INT('Data Sheet'!$B$15),
            --(INT('Data Sheet'!$A$15) &amp; "." &amp; RIGHT(BQ299,3)),
            IF(AND((--(INT('Data Sheet'!$A$15) &amp; "." &amp; RIGHT(BQ299,3))&gt;=--('Data Sheet'!$A$15)), (--(INT('Data Sheet'!$A$15) &amp; "." &amp; RIGHT(BQ299,3))&lt;=--('Data Sheet'!$B$15))),
                --(INT('Data Sheet'!$A$15) &amp; "." &amp; RIGHT(BQ299,3)),
                --(INT('Data Sheet'!$B$15) &amp; "." &amp; RIGHT(BQ299,3))
            )
        ),
        "OK"
    )
)</f>
        <v>OK</v>
      </c>
      <c r="R299" s="20"/>
      <c r="S299" s="20"/>
      <c r="T299" s="20"/>
      <c r="U299" s="20"/>
      <c r="V299" s="20"/>
      <c r="W299" s="20"/>
      <c r="X299" s="20"/>
      <c r="Y299" s="20"/>
      <c r="Z299" s="20"/>
      <c r="AA299" s="55"/>
      <c r="AB299" s="55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1"/>
      <c r="AR299" s="21"/>
      <c r="AS299" s="21"/>
      <c r="AT299" s="21"/>
      <c r="AU299" s="21"/>
      <c r="AV299" s="21"/>
      <c r="AW299" s="22"/>
      <c r="AX299" s="99"/>
      <c r="AY299" s="20"/>
      <c r="AZ299" s="20"/>
      <c r="BA299" s="22"/>
      <c r="BC299" s="80"/>
      <c r="BD299" s="80"/>
      <c r="BE299" s="80"/>
      <c r="BF299" s="80"/>
      <c r="BG299" s="2" t="str">
        <f t="shared" si="27"/>
        <v/>
      </c>
      <c r="BH299" s="78">
        <f t="shared" si="26"/>
        <v>0</v>
      </c>
    </row>
    <row r="300" spans="2:60" x14ac:dyDescent="0.2">
      <c r="B300" s="14">
        <f t="shared" si="31"/>
        <v>292</v>
      </c>
      <c r="C300" s="15" t="str">
        <f>CONCATENATE('Data Sheet'!$B$8,'Data Sheet'!$G$2)</f>
        <v>" HWDP</v>
      </c>
      <c r="D300" s="95" t="str">
        <f t="shared" si="28"/>
        <v/>
      </c>
      <c r="E300" s="15" t="str">
        <f>IF('Sum HWDP'!$D$10="TH-Hill DS-1 Vol 3 CAT 2: Clean and Visual Ends only","N/A","OK")</f>
        <v>OK</v>
      </c>
      <c r="F300" s="15" t="str">
        <f>IF('Sum HWDP'!$D$10="TH-Hill DS-1 Vol 3 CAT 2: Clean and Visual Ends only","N/A","OK")</f>
        <v>OK</v>
      </c>
      <c r="G300" s="17"/>
      <c r="H300" s="17"/>
      <c r="I300" s="17" t="s">
        <v>51</v>
      </c>
      <c r="J300" s="17" t="str">
        <f t="shared" si="29"/>
        <v>OK</v>
      </c>
      <c r="K300" s="17" t="str">
        <f t="shared" si="30"/>
        <v>OK</v>
      </c>
      <c r="L300" s="17" t="str">
        <f>IF('Data Sheet'!$B$9="NC-50","N/A","OK")</f>
        <v>OK</v>
      </c>
      <c r="M300" s="17" t="str">
        <f>IF('Data Sheet'!$B$9="NC-50","N/A","OK")</f>
        <v>OK</v>
      </c>
      <c r="N300" s="23" t="str">
        <f>IF(BO300&lt;&gt;"",
    IF(INT('Data Sheet'!$A$19)=INT('Data Sheet'!$B$19),
        --(INT('Data Sheet'!$A$19) &amp; "." &amp; BO300),
        IF(AND((--(INT('Data Sheet'!$A$19) &amp; "." &amp; BO300)&gt;=--('Data Sheet'!$A$19)), (--(INT('Data Sheet'!$A$19) &amp; "." &amp; BO300)&lt;=--('Data Sheet'!$B$19))),
            --(INT('Data Sheet'!$A$19) &amp; "." &amp; BO300),
            --(INT('Data Sheet'!$B$19) &amp; "." &amp; BO300)
        )
    ),
    IF(BN300&lt;&gt;"",
        IF(INT('Data Sheet'!$A$19)=INT('Data Sheet'!$B$19),
            --(INT('Data Sheet'!$A$19) &amp; "." &amp; LEFT(BN300,3)),
            IF(AND((--(INT('Data Sheet'!$A$19) &amp; "." &amp; LEFT(BN300,3))&gt;=--('Data Sheet'!$A$19)), (--(INT('Data Sheet'!$A$19) &amp; "." &amp; LEFT(BN300,3))&lt;=--('Data Sheet'!$B$19))),
                --(INT('Data Sheet'!$A$19) &amp; "." &amp; LEFT(BN300,3)),
                --(INT('Data Sheet'!$B$19) &amp; "." &amp; LEFT(BN300,3))
            )
        ),
        "OK"
    )
)</f>
        <v>OK</v>
      </c>
      <c r="O300" s="23" t="str">
        <f>IF(BP300&lt;&gt;"",
    IF(INT('Data Sheet'!$A$19)=INT('Data Sheet'!$B$19),
        --(INT('Data Sheet'!$A$19) &amp; "." &amp; BP300),
        IF(AND((--(INT('Data Sheet'!$A$19) &amp; "." &amp; BP300)&gt;=--('Data Sheet'!$A$19)), (--(INT('Data Sheet'!$A$19) &amp; "." &amp; BP300)&lt;=--('Data Sheet'!$B$19))),
            --(INT('Data Sheet'!$A$19) &amp; "." &amp; BP300),
            --(INT('Data Sheet'!$B$19) &amp; "." &amp; BP300)
        )
    ),
    IF(BN300&lt;&gt;"",
        IF(INT('Data Sheet'!$A$19)=INT('Data Sheet'!$B$19),
            --(INT('Data Sheet'!$A$19) &amp; "." &amp; RIGHT(BN300,3)),
            IF(AND((--(INT('Data Sheet'!$A$19) &amp; "." &amp; RIGHT(BN300,3))&gt;=--('Data Sheet'!$A$19)), (--(INT('Data Sheet'!$A$19) &amp; "." &amp; RIGHT(BN300,3))&lt;=--('Data Sheet'!$B$19))),
                --(INT('Data Sheet'!$A$19) &amp; "." &amp; RIGHT(BN300,3)),
                --(INT('Data Sheet'!$B$19) &amp; "." &amp; RIGHT(BN300,3))
            )
        ),
        "OK"
    )
)</f>
        <v>OK</v>
      </c>
      <c r="P300" s="23" t="str">
        <f>IF(BR300&lt;&gt;"",
    IF(INT('Data Sheet'!$A$19)=INT('Data Sheet'!$B$15),
        --(INT('Data Sheet'!$A$15) &amp; "." &amp; BR300),
        IF(AND((--(INT('Data Sheet'!$A$15) &amp; "." &amp; BR300)&gt;=--('Data Sheet'!$A$15)), (--(INT('Data Sheet'!$A$15) &amp; "." &amp; BR300)&lt;=--('Data Sheet'!$B$15))),
            --(INT('Data Sheet'!$A$15) &amp; "." &amp; BR300),
            --(INT('Data Sheet'!$B$15) &amp; "." &amp; BR300)
        )
    ),
    IF(BQ300&lt;&gt;"",
        IF(INT('Data Sheet'!$A$15)=INT('Data Sheet'!$B$15),
            --(INT('Data Sheet'!$A$15) &amp; "." &amp; LEFT(BQ300,3)),
            IF(AND((--(INT('Data Sheet'!$A$15) &amp; "." &amp; LEFT(BQ300,3))&gt;=--('Data Sheet'!$A$15)), (--(INT('Data Sheet'!$A$15) &amp; "." &amp; LEFT(BQ300,3))&lt;=--('Data Sheet'!$B$15))),
                --(INT('Data Sheet'!$A$15) &amp; "." &amp; LEFT(BQ300,3)),
                --(INT('Data Sheet'!$B$15) &amp; "." &amp; LEFT(BQ300,3))
            )
        ),
        "OK"
    )
)</f>
        <v>OK</v>
      </c>
      <c r="Q300" s="23" t="str">
        <f>IF(BS300&lt;&gt;"",
    IF(INT('Data Sheet'!$A$19)=INT('Data Sheet'!$B$15),
        --(INT('Data Sheet'!$A$15) &amp; "." &amp; BS300),
        IF(AND((--(INT('Data Sheet'!$A$15) &amp; "." &amp; BS300)&gt;=--('Data Sheet'!$A$15)), (--(INT('Data Sheet'!$A$15) &amp; "." &amp; BS300)&lt;=--('Data Sheet'!$B$15))),
            --(INT('Data Sheet'!$A$15) &amp; "." &amp; BS300),
            --(INT('Data Sheet'!$B$15) &amp; "." &amp; BS300)
        )
    ),
    IF(BQ300&lt;&gt;"",
        IF(INT('Data Sheet'!$A$15)=INT('Data Sheet'!$B$15),
            --(INT('Data Sheet'!$A$15) &amp; "." &amp; RIGHT(BQ300,3)),
            IF(AND((--(INT('Data Sheet'!$A$15) &amp; "." &amp; RIGHT(BQ300,3))&gt;=--('Data Sheet'!$A$15)), (--(INT('Data Sheet'!$A$15) &amp; "." &amp; RIGHT(BQ300,3))&lt;=--('Data Sheet'!$B$15))),
                --(INT('Data Sheet'!$A$15) &amp; "." &amp; RIGHT(BQ300,3)),
                --(INT('Data Sheet'!$B$15) &amp; "." &amp; RIGHT(BQ300,3))
            )
        ),
        "OK"
    )
)</f>
        <v>OK</v>
      </c>
      <c r="R300" s="20"/>
      <c r="S300" s="20"/>
      <c r="T300" s="20"/>
      <c r="U300" s="20"/>
      <c r="V300" s="20"/>
      <c r="W300" s="20"/>
      <c r="X300" s="20"/>
      <c r="Y300" s="20"/>
      <c r="Z300" s="20"/>
      <c r="AA300" s="55"/>
      <c r="AB300" s="55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1"/>
      <c r="AR300" s="21"/>
      <c r="AS300" s="21"/>
      <c r="AT300" s="21"/>
      <c r="AU300" s="21"/>
      <c r="AV300" s="21"/>
      <c r="AW300" s="22"/>
      <c r="AX300" s="99"/>
      <c r="AY300" s="20"/>
      <c r="AZ300" s="20"/>
      <c r="BA300" s="22"/>
      <c r="BC300" s="80"/>
      <c r="BD300" s="80"/>
      <c r="BE300" s="80"/>
      <c r="BF300" s="80"/>
      <c r="BG300" s="2" t="str">
        <f t="shared" si="27"/>
        <v/>
      </c>
      <c r="BH300" s="78">
        <f t="shared" si="26"/>
        <v>0</v>
      </c>
    </row>
    <row r="301" spans="2:60" x14ac:dyDescent="0.2">
      <c r="B301" s="14">
        <f t="shared" si="31"/>
        <v>293</v>
      </c>
      <c r="C301" s="15" t="str">
        <f>CONCATENATE('Data Sheet'!$B$8,'Data Sheet'!$G$2)</f>
        <v>" HWDP</v>
      </c>
      <c r="D301" s="95" t="str">
        <f t="shared" si="28"/>
        <v/>
      </c>
      <c r="E301" s="15" t="str">
        <f>IF('Sum HWDP'!$D$10="TH-Hill DS-1 Vol 3 CAT 2: Clean and Visual Ends only","N/A","OK")</f>
        <v>OK</v>
      </c>
      <c r="F301" s="15" t="str">
        <f>IF('Sum HWDP'!$D$10="TH-Hill DS-1 Vol 3 CAT 2: Clean and Visual Ends only","N/A","OK")</f>
        <v>OK</v>
      </c>
      <c r="G301" s="17"/>
      <c r="H301" s="17"/>
      <c r="I301" s="17" t="s">
        <v>51</v>
      </c>
      <c r="J301" s="17" t="str">
        <f t="shared" si="29"/>
        <v>OK</v>
      </c>
      <c r="K301" s="17" t="str">
        <f t="shared" si="30"/>
        <v>OK</v>
      </c>
      <c r="L301" s="17" t="str">
        <f>IF('Data Sheet'!$B$9="NC-50","N/A","OK")</f>
        <v>OK</v>
      </c>
      <c r="M301" s="17" t="str">
        <f>IF('Data Sheet'!$B$9="NC-50","N/A","OK")</f>
        <v>OK</v>
      </c>
      <c r="N301" s="23" t="str">
        <f>IF(BO301&lt;&gt;"",
    IF(INT('Data Sheet'!$A$19)=INT('Data Sheet'!$B$19),
        --(INT('Data Sheet'!$A$19) &amp; "." &amp; BO301),
        IF(AND((--(INT('Data Sheet'!$A$19) &amp; "." &amp; BO301)&gt;=--('Data Sheet'!$A$19)), (--(INT('Data Sheet'!$A$19) &amp; "." &amp; BO301)&lt;=--('Data Sheet'!$B$19))),
            --(INT('Data Sheet'!$A$19) &amp; "." &amp; BO301),
            --(INT('Data Sheet'!$B$19) &amp; "." &amp; BO301)
        )
    ),
    IF(BN301&lt;&gt;"",
        IF(INT('Data Sheet'!$A$19)=INT('Data Sheet'!$B$19),
            --(INT('Data Sheet'!$A$19) &amp; "." &amp; LEFT(BN301,3)),
            IF(AND((--(INT('Data Sheet'!$A$19) &amp; "." &amp; LEFT(BN301,3))&gt;=--('Data Sheet'!$A$19)), (--(INT('Data Sheet'!$A$19) &amp; "." &amp; LEFT(BN301,3))&lt;=--('Data Sheet'!$B$19))),
                --(INT('Data Sheet'!$A$19) &amp; "." &amp; LEFT(BN301,3)),
                --(INT('Data Sheet'!$B$19) &amp; "." &amp; LEFT(BN301,3))
            )
        ),
        "OK"
    )
)</f>
        <v>OK</v>
      </c>
      <c r="O301" s="23" t="str">
        <f>IF(BP301&lt;&gt;"",
    IF(INT('Data Sheet'!$A$19)=INT('Data Sheet'!$B$19),
        --(INT('Data Sheet'!$A$19) &amp; "." &amp; BP301),
        IF(AND((--(INT('Data Sheet'!$A$19) &amp; "." &amp; BP301)&gt;=--('Data Sheet'!$A$19)), (--(INT('Data Sheet'!$A$19) &amp; "." &amp; BP301)&lt;=--('Data Sheet'!$B$19))),
            --(INT('Data Sheet'!$A$19) &amp; "." &amp; BP301),
            --(INT('Data Sheet'!$B$19) &amp; "." &amp; BP301)
        )
    ),
    IF(BN301&lt;&gt;"",
        IF(INT('Data Sheet'!$A$19)=INT('Data Sheet'!$B$19),
            --(INT('Data Sheet'!$A$19) &amp; "." &amp; RIGHT(BN301,3)),
            IF(AND((--(INT('Data Sheet'!$A$19) &amp; "." &amp; RIGHT(BN301,3))&gt;=--('Data Sheet'!$A$19)), (--(INT('Data Sheet'!$A$19) &amp; "." &amp; RIGHT(BN301,3))&lt;=--('Data Sheet'!$B$19))),
                --(INT('Data Sheet'!$A$19) &amp; "." &amp; RIGHT(BN301,3)),
                --(INT('Data Sheet'!$B$19) &amp; "." &amp; RIGHT(BN301,3))
            )
        ),
        "OK"
    )
)</f>
        <v>OK</v>
      </c>
      <c r="P301" s="23" t="str">
        <f>IF(BR301&lt;&gt;"",
    IF(INT('Data Sheet'!$A$19)=INT('Data Sheet'!$B$15),
        --(INT('Data Sheet'!$A$15) &amp; "." &amp; BR301),
        IF(AND((--(INT('Data Sheet'!$A$15) &amp; "." &amp; BR301)&gt;=--('Data Sheet'!$A$15)), (--(INT('Data Sheet'!$A$15) &amp; "." &amp; BR301)&lt;=--('Data Sheet'!$B$15))),
            --(INT('Data Sheet'!$A$15) &amp; "." &amp; BR301),
            --(INT('Data Sheet'!$B$15) &amp; "." &amp; BR301)
        )
    ),
    IF(BQ301&lt;&gt;"",
        IF(INT('Data Sheet'!$A$15)=INT('Data Sheet'!$B$15),
            --(INT('Data Sheet'!$A$15) &amp; "." &amp; LEFT(BQ301,3)),
            IF(AND((--(INT('Data Sheet'!$A$15) &amp; "." &amp; LEFT(BQ301,3))&gt;=--('Data Sheet'!$A$15)), (--(INT('Data Sheet'!$A$15) &amp; "." &amp; LEFT(BQ301,3))&lt;=--('Data Sheet'!$B$15))),
                --(INT('Data Sheet'!$A$15) &amp; "." &amp; LEFT(BQ301,3)),
                --(INT('Data Sheet'!$B$15) &amp; "." &amp; LEFT(BQ301,3))
            )
        ),
        "OK"
    )
)</f>
        <v>OK</v>
      </c>
      <c r="Q301" s="23" t="str">
        <f>IF(BS301&lt;&gt;"",
    IF(INT('Data Sheet'!$A$19)=INT('Data Sheet'!$B$15),
        --(INT('Data Sheet'!$A$15) &amp; "." &amp; BS301),
        IF(AND((--(INT('Data Sheet'!$A$15) &amp; "." &amp; BS301)&gt;=--('Data Sheet'!$A$15)), (--(INT('Data Sheet'!$A$15) &amp; "." &amp; BS301)&lt;=--('Data Sheet'!$B$15))),
            --(INT('Data Sheet'!$A$15) &amp; "." &amp; BS301),
            --(INT('Data Sheet'!$B$15) &amp; "." &amp; BS301)
        )
    ),
    IF(BQ301&lt;&gt;"",
        IF(INT('Data Sheet'!$A$15)=INT('Data Sheet'!$B$15),
            --(INT('Data Sheet'!$A$15) &amp; "." &amp; RIGHT(BQ301,3)),
            IF(AND((--(INT('Data Sheet'!$A$15) &amp; "." &amp; RIGHT(BQ301,3))&gt;=--('Data Sheet'!$A$15)), (--(INT('Data Sheet'!$A$15) &amp; "." &amp; RIGHT(BQ301,3))&lt;=--('Data Sheet'!$B$15))),
                --(INT('Data Sheet'!$A$15) &amp; "." &amp; RIGHT(BQ301,3)),
                --(INT('Data Sheet'!$B$15) &amp; "." &amp; RIGHT(BQ301,3))
            )
        ),
        "OK"
    )
)</f>
        <v>OK</v>
      </c>
      <c r="R301" s="20"/>
      <c r="S301" s="20"/>
      <c r="T301" s="20"/>
      <c r="U301" s="20"/>
      <c r="V301" s="20"/>
      <c r="W301" s="20"/>
      <c r="X301" s="20"/>
      <c r="Y301" s="20"/>
      <c r="Z301" s="20"/>
      <c r="AA301" s="55"/>
      <c r="AB301" s="55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1"/>
      <c r="AR301" s="21"/>
      <c r="AS301" s="21"/>
      <c r="AT301" s="21"/>
      <c r="AU301" s="21"/>
      <c r="AV301" s="21"/>
      <c r="AW301" s="22"/>
      <c r="AX301" s="99"/>
      <c r="AY301" s="20"/>
      <c r="AZ301" s="20"/>
      <c r="BA301" s="22"/>
      <c r="BC301" s="80"/>
      <c r="BD301" s="80"/>
      <c r="BE301" s="80"/>
      <c r="BF301" s="80"/>
      <c r="BG301" s="2" t="str">
        <f t="shared" si="27"/>
        <v/>
      </c>
      <c r="BH301" s="78">
        <f t="shared" si="26"/>
        <v>0</v>
      </c>
    </row>
    <row r="302" spans="2:60" x14ac:dyDescent="0.2">
      <c r="B302" s="14">
        <f t="shared" si="31"/>
        <v>294</v>
      </c>
      <c r="C302" s="15" t="str">
        <f>CONCATENATE('Data Sheet'!$B$8,'Data Sheet'!$G$2)</f>
        <v>" HWDP</v>
      </c>
      <c r="D302" s="95" t="str">
        <f t="shared" si="28"/>
        <v/>
      </c>
      <c r="E302" s="15" t="str">
        <f>IF('Sum HWDP'!$D$10="TH-Hill DS-1 Vol 3 CAT 2: Clean and Visual Ends only","N/A","OK")</f>
        <v>OK</v>
      </c>
      <c r="F302" s="15" t="str">
        <f>IF('Sum HWDP'!$D$10="TH-Hill DS-1 Vol 3 CAT 2: Clean and Visual Ends only","N/A","OK")</f>
        <v>OK</v>
      </c>
      <c r="G302" s="17"/>
      <c r="H302" s="17"/>
      <c r="I302" s="17" t="s">
        <v>51</v>
      </c>
      <c r="J302" s="17" t="str">
        <f t="shared" si="29"/>
        <v>OK</v>
      </c>
      <c r="K302" s="17" t="str">
        <f t="shared" si="30"/>
        <v>OK</v>
      </c>
      <c r="L302" s="17" t="str">
        <f>IF('Data Sheet'!$B$9="NC-50","N/A","OK")</f>
        <v>OK</v>
      </c>
      <c r="M302" s="17" t="str">
        <f>IF('Data Sheet'!$B$9="NC-50","N/A","OK")</f>
        <v>OK</v>
      </c>
      <c r="N302" s="23" t="str">
        <f>IF(BO302&lt;&gt;"",
    IF(INT('Data Sheet'!$A$19)=INT('Data Sheet'!$B$19),
        --(INT('Data Sheet'!$A$19) &amp; "." &amp; BO302),
        IF(AND((--(INT('Data Sheet'!$A$19) &amp; "." &amp; BO302)&gt;=--('Data Sheet'!$A$19)), (--(INT('Data Sheet'!$A$19) &amp; "." &amp; BO302)&lt;=--('Data Sheet'!$B$19))),
            --(INT('Data Sheet'!$A$19) &amp; "." &amp; BO302),
            --(INT('Data Sheet'!$B$19) &amp; "." &amp; BO302)
        )
    ),
    IF(BN302&lt;&gt;"",
        IF(INT('Data Sheet'!$A$19)=INT('Data Sheet'!$B$19),
            --(INT('Data Sheet'!$A$19) &amp; "." &amp; LEFT(BN302,3)),
            IF(AND((--(INT('Data Sheet'!$A$19) &amp; "." &amp; LEFT(BN302,3))&gt;=--('Data Sheet'!$A$19)), (--(INT('Data Sheet'!$A$19) &amp; "." &amp; LEFT(BN302,3))&lt;=--('Data Sheet'!$B$19))),
                --(INT('Data Sheet'!$A$19) &amp; "." &amp; LEFT(BN302,3)),
                --(INT('Data Sheet'!$B$19) &amp; "." &amp; LEFT(BN302,3))
            )
        ),
        "OK"
    )
)</f>
        <v>OK</v>
      </c>
      <c r="O302" s="23" t="str">
        <f>IF(BP302&lt;&gt;"",
    IF(INT('Data Sheet'!$A$19)=INT('Data Sheet'!$B$19),
        --(INT('Data Sheet'!$A$19) &amp; "." &amp; BP302),
        IF(AND((--(INT('Data Sheet'!$A$19) &amp; "." &amp; BP302)&gt;=--('Data Sheet'!$A$19)), (--(INT('Data Sheet'!$A$19) &amp; "." &amp; BP302)&lt;=--('Data Sheet'!$B$19))),
            --(INT('Data Sheet'!$A$19) &amp; "." &amp; BP302),
            --(INT('Data Sheet'!$B$19) &amp; "." &amp; BP302)
        )
    ),
    IF(BN302&lt;&gt;"",
        IF(INT('Data Sheet'!$A$19)=INT('Data Sheet'!$B$19),
            --(INT('Data Sheet'!$A$19) &amp; "." &amp; RIGHT(BN302,3)),
            IF(AND((--(INT('Data Sheet'!$A$19) &amp; "." &amp; RIGHT(BN302,3))&gt;=--('Data Sheet'!$A$19)), (--(INT('Data Sheet'!$A$19) &amp; "." &amp; RIGHT(BN302,3))&lt;=--('Data Sheet'!$B$19))),
                --(INT('Data Sheet'!$A$19) &amp; "." &amp; RIGHT(BN302,3)),
                --(INT('Data Sheet'!$B$19) &amp; "." &amp; RIGHT(BN302,3))
            )
        ),
        "OK"
    )
)</f>
        <v>OK</v>
      </c>
      <c r="P302" s="23" t="str">
        <f>IF(BR302&lt;&gt;"",
    IF(INT('Data Sheet'!$A$19)=INT('Data Sheet'!$B$15),
        --(INT('Data Sheet'!$A$15) &amp; "." &amp; BR302),
        IF(AND((--(INT('Data Sheet'!$A$15) &amp; "." &amp; BR302)&gt;=--('Data Sheet'!$A$15)), (--(INT('Data Sheet'!$A$15) &amp; "." &amp; BR302)&lt;=--('Data Sheet'!$B$15))),
            --(INT('Data Sheet'!$A$15) &amp; "." &amp; BR302),
            --(INT('Data Sheet'!$B$15) &amp; "." &amp; BR302)
        )
    ),
    IF(BQ302&lt;&gt;"",
        IF(INT('Data Sheet'!$A$15)=INT('Data Sheet'!$B$15),
            --(INT('Data Sheet'!$A$15) &amp; "." &amp; LEFT(BQ302,3)),
            IF(AND((--(INT('Data Sheet'!$A$15) &amp; "." &amp; LEFT(BQ302,3))&gt;=--('Data Sheet'!$A$15)), (--(INT('Data Sheet'!$A$15) &amp; "." &amp; LEFT(BQ302,3))&lt;=--('Data Sheet'!$B$15))),
                --(INT('Data Sheet'!$A$15) &amp; "." &amp; LEFT(BQ302,3)),
                --(INT('Data Sheet'!$B$15) &amp; "." &amp; LEFT(BQ302,3))
            )
        ),
        "OK"
    )
)</f>
        <v>OK</v>
      </c>
      <c r="Q302" s="23" t="str">
        <f>IF(BS302&lt;&gt;"",
    IF(INT('Data Sheet'!$A$19)=INT('Data Sheet'!$B$15),
        --(INT('Data Sheet'!$A$15) &amp; "." &amp; BS302),
        IF(AND((--(INT('Data Sheet'!$A$15) &amp; "." &amp; BS302)&gt;=--('Data Sheet'!$A$15)), (--(INT('Data Sheet'!$A$15) &amp; "." &amp; BS302)&lt;=--('Data Sheet'!$B$15))),
            --(INT('Data Sheet'!$A$15) &amp; "." &amp; BS302),
            --(INT('Data Sheet'!$B$15) &amp; "." &amp; BS302)
        )
    ),
    IF(BQ302&lt;&gt;"",
        IF(INT('Data Sheet'!$A$15)=INT('Data Sheet'!$B$15),
            --(INT('Data Sheet'!$A$15) &amp; "." &amp; RIGHT(BQ302,3)),
            IF(AND((--(INT('Data Sheet'!$A$15) &amp; "." &amp; RIGHT(BQ302,3))&gt;=--('Data Sheet'!$A$15)), (--(INT('Data Sheet'!$A$15) &amp; "." &amp; RIGHT(BQ302,3))&lt;=--('Data Sheet'!$B$15))),
                --(INT('Data Sheet'!$A$15) &amp; "." &amp; RIGHT(BQ302,3)),
                --(INT('Data Sheet'!$B$15) &amp; "." &amp; RIGHT(BQ302,3))
            )
        ),
        "OK"
    )
)</f>
        <v>OK</v>
      </c>
      <c r="R302" s="20"/>
      <c r="S302" s="20"/>
      <c r="T302" s="20"/>
      <c r="U302" s="20"/>
      <c r="V302" s="20"/>
      <c r="W302" s="20"/>
      <c r="X302" s="20"/>
      <c r="Y302" s="20"/>
      <c r="Z302" s="20"/>
      <c r="AA302" s="55"/>
      <c r="AB302" s="55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1"/>
      <c r="AR302" s="21"/>
      <c r="AS302" s="21"/>
      <c r="AT302" s="21"/>
      <c r="AU302" s="21"/>
      <c r="AV302" s="21"/>
      <c r="AW302" s="22"/>
      <c r="AX302" s="99"/>
      <c r="AY302" s="20"/>
      <c r="AZ302" s="20"/>
      <c r="BA302" s="22"/>
      <c r="BC302" s="80"/>
      <c r="BD302" s="80"/>
      <c r="BE302" s="80"/>
      <c r="BF302" s="80"/>
      <c r="BG302" s="2" t="str">
        <f t="shared" si="27"/>
        <v/>
      </c>
      <c r="BH302" s="78">
        <f t="shared" si="26"/>
        <v>0</v>
      </c>
    </row>
    <row r="303" spans="2:60" x14ac:dyDescent="0.2">
      <c r="B303" s="14">
        <f t="shared" si="31"/>
        <v>295</v>
      </c>
      <c r="C303" s="15" t="str">
        <f>CONCATENATE('Data Sheet'!$B$8,'Data Sheet'!$G$2)</f>
        <v>" HWDP</v>
      </c>
      <c r="D303" s="95" t="str">
        <f t="shared" si="28"/>
        <v/>
      </c>
      <c r="E303" s="15" t="str">
        <f>IF('Sum HWDP'!$D$10="TH-Hill DS-1 Vol 3 CAT 2: Clean and Visual Ends only","N/A","OK")</f>
        <v>OK</v>
      </c>
      <c r="F303" s="15" t="str">
        <f>IF('Sum HWDP'!$D$10="TH-Hill DS-1 Vol 3 CAT 2: Clean and Visual Ends only","N/A","OK")</f>
        <v>OK</v>
      </c>
      <c r="G303" s="17"/>
      <c r="H303" s="17"/>
      <c r="I303" s="17" t="s">
        <v>51</v>
      </c>
      <c r="J303" s="17" t="str">
        <f t="shared" si="29"/>
        <v>OK</v>
      </c>
      <c r="K303" s="17" t="str">
        <f t="shared" si="30"/>
        <v>OK</v>
      </c>
      <c r="L303" s="17" t="str">
        <f>IF('Data Sheet'!$B$9="NC-50","N/A","OK")</f>
        <v>OK</v>
      </c>
      <c r="M303" s="17" t="str">
        <f>IF('Data Sheet'!$B$9="NC-50","N/A","OK")</f>
        <v>OK</v>
      </c>
      <c r="N303" s="23" t="str">
        <f>IF(BO303&lt;&gt;"",
    IF(INT('Data Sheet'!$A$19)=INT('Data Sheet'!$B$19),
        --(INT('Data Sheet'!$A$19) &amp; "." &amp; BO303),
        IF(AND((--(INT('Data Sheet'!$A$19) &amp; "." &amp; BO303)&gt;=--('Data Sheet'!$A$19)), (--(INT('Data Sheet'!$A$19) &amp; "." &amp; BO303)&lt;=--('Data Sheet'!$B$19))),
            --(INT('Data Sheet'!$A$19) &amp; "." &amp; BO303),
            --(INT('Data Sheet'!$B$19) &amp; "." &amp; BO303)
        )
    ),
    IF(BN303&lt;&gt;"",
        IF(INT('Data Sheet'!$A$19)=INT('Data Sheet'!$B$19),
            --(INT('Data Sheet'!$A$19) &amp; "." &amp; LEFT(BN303,3)),
            IF(AND((--(INT('Data Sheet'!$A$19) &amp; "." &amp; LEFT(BN303,3))&gt;=--('Data Sheet'!$A$19)), (--(INT('Data Sheet'!$A$19) &amp; "." &amp; LEFT(BN303,3))&lt;=--('Data Sheet'!$B$19))),
                --(INT('Data Sheet'!$A$19) &amp; "." &amp; LEFT(BN303,3)),
                --(INT('Data Sheet'!$B$19) &amp; "." &amp; LEFT(BN303,3))
            )
        ),
        "OK"
    )
)</f>
        <v>OK</v>
      </c>
      <c r="O303" s="23" t="str">
        <f>IF(BP303&lt;&gt;"",
    IF(INT('Data Sheet'!$A$19)=INT('Data Sheet'!$B$19),
        --(INT('Data Sheet'!$A$19) &amp; "." &amp; BP303),
        IF(AND((--(INT('Data Sheet'!$A$19) &amp; "." &amp; BP303)&gt;=--('Data Sheet'!$A$19)), (--(INT('Data Sheet'!$A$19) &amp; "." &amp; BP303)&lt;=--('Data Sheet'!$B$19))),
            --(INT('Data Sheet'!$A$19) &amp; "." &amp; BP303),
            --(INT('Data Sheet'!$B$19) &amp; "." &amp; BP303)
        )
    ),
    IF(BN303&lt;&gt;"",
        IF(INT('Data Sheet'!$A$19)=INT('Data Sheet'!$B$19),
            --(INT('Data Sheet'!$A$19) &amp; "." &amp; RIGHT(BN303,3)),
            IF(AND((--(INT('Data Sheet'!$A$19) &amp; "." &amp; RIGHT(BN303,3))&gt;=--('Data Sheet'!$A$19)), (--(INT('Data Sheet'!$A$19) &amp; "." &amp; RIGHT(BN303,3))&lt;=--('Data Sheet'!$B$19))),
                --(INT('Data Sheet'!$A$19) &amp; "." &amp; RIGHT(BN303,3)),
                --(INT('Data Sheet'!$B$19) &amp; "." &amp; RIGHT(BN303,3))
            )
        ),
        "OK"
    )
)</f>
        <v>OK</v>
      </c>
      <c r="P303" s="23" t="str">
        <f>IF(BR303&lt;&gt;"",
    IF(INT('Data Sheet'!$A$19)=INT('Data Sheet'!$B$15),
        --(INT('Data Sheet'!$A$15) &amp; "." &amp; BR303),
        IF(AND((--(INT('Data Sheet'!$A$15) &amp; "." &amp; BR303)&gt;=--('Data Sheet'!$A$15)), (--(INT('Data Sheet'!$A$15) &amp; "." &amp; BR303)&lt;=--('Data Sheet'!$B$15))),
            --(INT('Data Sheet'!$A$15) &amp; "." &amp; BR303),
            --(INT('Data Sheet'!$B$15) &amp; "." &amp; BR303)
        )
    ),
    IF(BQ303&lt;&gt;"",
        IF(INT('Data Sheet'!$A$15)=INT('Data Sheet'!$B$15),
            --(INT('Data Sheet'!$A$15) &amp; "." &amp; LEFT(BQ303,3)),
            IF(AND((--(INT('Data Sheet'!$A$15) &amp; "." &amp; LEFT(BQ303,3))&gt;=--('Data Sheet'!$A$15)), (--(INT('Data Sheet'!$A$15) &amp; "." &amp; LEFT(BQ303,3))&lt;=--('Data Sheet'!$B$15))),
                --(INT('Data Sheet'!$A$15) &amp; "." &amp; LEFT(BQ303,3)),
                --(INT('Data Sheet'!$B$15) &amp; "." &amp; LEFT(BQ303,3))
            )
        ),
        "OK"
    )
)</f>
        <v>OK</v>
      </c>
      <c r="Q303" s="23" t="str">
        <f>IF(BS303&lt;&gt;"",
    IF(INT('Data Sheet'!$A$19)=INT('Data Sheet'!$B$15),
        --(INT('Data Sheet'!$A$15) &amp; "." &amp; BS303),
        IF(AND((--(INT('Data Sheet'!$A$15) &amp; "." &amp; BS303)&gt;=--('Data Sheet'!$A$15)), (--(INT('Data Sheet'!$A$15) &amp; "." &amp; BS303)&lt;=--('Data Sheet'!$B$15))),
            --(INT('Data Sheet'!$A$15) &amp; "." &amp; BS303),
            --(INT('Data Sheet'!$B$15) &amp; "." &amp; BS303)
        )
    ),
    IF(BQ303&lt;&gt;"",
        IF(INT('Data Sheet'!$A$15)=INT('Data Sheet'!$B$15),
            --(INT('Data Sheet'!$A$15) &amp; "." &amp; RIGHT(BQ303,3)),
            IF(AND((--(INT('Data Sheet'!$A$15) &amp; "." &amp; RIGHT(BQ303,3))&gt;=--('Data Sheet'!$A$15)), (--(INT('Data Sheet'!$A$15) &amp; "." &amp; RIGHT(BQ303,3))&lt;=--('Data Sheet'!$B$15))),
                --(INT('Data Sheet'!$A$15) &amp; "." &amp; RIGHT(BQ303,3)),
                --(INT('Data Sheet'!$B$15) &amp; "." &amp; RIGHT(BQ303,3))
            )
        ),
        "OK"
    )
)</f>
        <v>OK</v>
      </c>
      <c r="R303" s="20"/>
      <c r="S303" s="20"/>
      <c r="T303" s="20"/>
      <c r="U303" s="20"/>
      <c r="V303" s="20"/>
      <c r="W303" s="20"/>
      <c r="X303" s="20"/>
      <c r="Y303" s="20"/>
      <c r="Z303" s="20"/>
      <c r="AA303" s="55"/>
      <c r="AB303" s="55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1"/>
      <c r="AR303" s="21"/>
      <c r="AS303" s="21"/>
      <c r="AT303" s="21"/>
      <c r="AU303" s="21"/>
      <c r="AV303" s="21"/>
      <c r="AW303" s="22"/>
      <c r="AX303" s="99"/>
      <c r="AY303" s="20"/>
      <c r="AZ303" s="20"/>
      <c r="BA303" s="22"/>
      <c r="BC303" s="80"/>
      <c r="BD303" s="80"/>
      <c r="BE303" s="80"/>
      <c r="BF303" s="80"/>
      <c r="BG303" s="2" t="str">
        <f t="shared" si="27"/>
        <v/>
      </c>
      <c r="BH303" s="78">
        <f t="shared" si="26"/>
        <v>0</v>
      </c>
    </row>
    <row r="304" spans="2:60" x14ac:dyDescent="0.2">
      <c r="B304" s="14">
        <f t="shared" si="31"/>
        <v>296</v>
      </c>
      <c r="C304" s="15" t="str">
        <f>CONCATENATE('Data Sheet'!$B$8,'Data Sheet'!$G$2)</f>
        <v>" HWDP</v>
      </c>
      <c r="D304" s="95" t="str">
        <f t="shared" si="28"/>
        <v/>
      </c>
      <c r="E304" s="15" t="str">
        <f>IF('Sum HWDP'!$D$10="TH-Hill DS-1 Vol 3 CAT 2: Clean and Visual Ends only","N/A","OK")</f>
        <v>OK</v>
      </c>
      <c r="F304" s="15" t="str">
        <f>IF('Sum HWDP'!$D$10="TH-Hill DS-1 Vol 3 CAT 2: Clean and Visual Ends only","N/A","OK")</f>
        <v>OK</v>
      </c>
      <c r="G304" s="17"/>
      <c r="H304" s="17"/>
      <c r="I304" s="17" t="s">
        <v>51</v>
      </c>
      <c r="J304" s="17" t="str">
        <f t="shared" si="29"/>
        <v>OK</v>
      </c>
      <c r="K304" s="17" t="str">
        <f t="shared" si="30"/>
        <v>OK</v>
      </c>
      <c r="L304" s="17" t="str">
        <f>IF('Data Sheet'!$B$9="NC-50","N/A","OK")</f>
        <v>OK</v>
      </c>
      <c r="M304" s="17" t="str">
        <f>IF('Data Sheet'!$B$9="NC-50","N/A","OK")</f>
        <v>OK</v>
      </c>
      <c r="N304" s="23" t="str">
        <f>IF(BO304&lt;&gt;"",
    IF(INT('Data Sheet'!$A$19)=INT('Data Sheet'!$B$19),
        --(INT('Data Sheet'!$A$19) &amp; "." &amp; BO304),
        IF(AND((--(INT('Data Sheet'!$A$19) &amp; "." &amp; BO304)&gt;=--('Data Sheet'!$A$19)), (--(INT('Data Sheet'!$A$19) &amp; "." &amp; BO304)&lt;=--('Data Sheet'!$B$19))),
            --(INT('Data Sheet'!$A$19) &amp; "." &amp; BO304),
            --(INT('Data Sheet'!$B$19) &amp; "." &amp; BO304)
        )
    ),
    IF(BN304&lt;&gt;"",
        IF(INT('Data Sheet'!$A$19)=INT('Data Sheet'!$B$19),
            --(INT('Data Sheet'!$A$19) &amp; "." &amp; LEFT(BN304,3)),
            IF(AND((--(INT('Data Sheet'!$A$19) &amp; "." &amp; LEFT(BN304,3))&gt;=--('Data Sheet'!$A$19)), (--(INT('Data Sheet'!$A$19) &amp; "." &amp; LEFT(BN304,3))&lt;=--('Data Sheet'!$B$19))),
                --(INT('Data Sheet'!$A$19) &amp; "." &amp; LEFT(BN304,3)),
                --(INT('Data Sheet'!$B$19) &amp; "." &amp; LEFT(BN304,3))
            )
        ),
        "OK"
    )
)</f>
        <v>OK</v>
      </c>
      <c r="O304" s="23" t="str">
        <f>IF(BP304&lt;&gt;"",
    IF(INT('Data Sheet'!$A$19)=INT('Data Sheet'!$B$19),
        --(INT('Data Sheet'!$A$19) &amp; "." &amp; BP304),
        IF(AND((--(INT('Data Sheet'!$A$19) &amp; "." &amp; BP304)&gt;=--('Data Sheet'!$A$19)), (--(INT('Data Sheet'!$A$19) &amp; "." &amp; BP304)&lt;=--('Data Sheet'!$B$19))),
            --(INT('Data Sheet'!$A$19) &amp; "." &amp; BP304),
            --(INT('Data Sheet'!$B$19) &amp; "." &amp; BP304)
        )
    ),
    IF(BN304&lt;&gt;"",
        IF(INT('Data Sheet'!$A$19)=INT('Data Sheet'!$B$19),
            --(INT('Data Sheet'!$A$19) &amp; "." &amp; RIGHT(BN304,3)),
            IF(AND((--(INT('Data Sheet'!$A$19) &amp; "." &amp; RIGHT(BN304,3))&gt;=--('Data Sheet'!$A$19)), (--(INT('Data Sheet'!$A$19) &amp; "." &amp; RIGHT(BN304,3))&lt;=--('Data Sheet'!$B$19))),
                --(INT('Data Sheet'!$A$19) &amp; "." &amp; RIGHT(BN304,3)),
                --(INT('Data Sheet'!$B$19) &amp; "." &amp; RIGHT(BN304,3))
            )
        ),
        "OK"
    )
)</f>
        <v>OK</v>
      </c>
      <c r="P304" s="23" t="str">
        <f>IF(BR304&lt;&gt;"",
    IF(INT('Data Sheet'!$A$19)=INT('Data Sheet'!$B$15),
        --(INT('Data Sheet'!$A$15) &amp; "." &amp; BR304),
        IF(AND((--(INT('Data Sheet'!$A$15) &amp; "." &amp; BR304)&gt;=--('Data Sheet'!$A$15)), (--(INT('Data Sheet'!$A$15) &amp; "." &amp; BR304)&lt;=--('Data Sheet'!$B$15))),
            --(INT('Data Sheet'!$A$15) &amp; "." &amp; BR304),
            --(INT('Data Sheet'!$B$15) &amp; "." &amp; BR304)
        )
    ),
    IF(BQ304&lt;&gt;"",
        IF(INT('Data Sheet'!$A$15)=INT('Data Sheet'!$B$15),
            --(INT('Data Sheet'!$A$15) &amp; "." &amp; LEFT(BQ304,3)),
            IF(AND((--(INT('Data Sheet'!$A$15) &amp; "." &amp; LEFT(BQ304,3))&gt;=--('Data Sheet'!$A$15)), (--(INT('Data Sheet'!$A$15) &amp; "." &amp; LEFT(BQ304,3))&lt;=--('Data Sheet'!$B$15))),
                --(INT('Data Sheet'!$A$15) &amp; "." &amp; LEFT(BQ304,3)),
                --(INT('Data Sheet'!$B$15) &amp; "." &amp; LEFT(BQ304,3))
            )
        ),
        "OK"
    )
)</f>
        <v>OK</v>
      </c>
      <c r="Q304" s="23" t="str">
        <f>IF(BS304&lt;&gt;"",
    IF(INT('Data Sheet'!$A$19)=INT('Data Sheet'!$B$15),
        --(INT('Data Sheet'!$A$15) &amp; "." &amp; BS304),
        IF(AND((--(INT('Data Sheet'!$A$15) &amp; "." &amp; BS304)&gt;=--('Data Sheet'!$A$15)), (--(INT('Data Sheet'!$A$15) &amp; "." &amp; BS304)&lt;=--('Data Sheet'!$B$15))),
            --(INT('Data Sheet'!$A$15) &amp; "." &amp; BS304),
            --(INT('Data Sheet'!$B$15) &amp; "." &amp; BS304)
        )
    ),
    IF(BQ304&lt;&gt;"",
        IF(INT('Data Sheet'!$A$15)=INT('Data Sheet'!$B$15),
            --(INT('Data Sheet'!$A$15) &amp; "." &amp; RIGHT(BQ304,3)),
            IF(AND((--(INT('Data Sheet'!$A$15) &amp; "." &amp; RIGHT(BQ304,3))&gt;=--('Data Sheet'!$A$15)), (--(INT('Data Sheet'!$A$15) &amp; "." &amp; RIGHT(BQ304,3))&lt;=--('Data Sheet'!$B$15))),
                --(INT('Data Sheet'!$A$15) &amp; "." &amp; RIGHT(BQ304,3)),
                --(INT('Data Sheet'!$B$15) &amp; "." &amp; RIGHT(BQ304,3))
            )
        ),
        "OK"
    )
)</f>
        <v>OK</v>
      </c>
      <c r="R304" s="20"/>
      <c r="S304" s="20"/>
      <c r="T304" s="20"/>
      <c r="U304" s="20"/>
      <c r="V304" s="20"/>
      <c r="W304" s="20"/>
      <c r="X304" s="20"/>
      <c r="Y304" s="20"/>
      <c r="Z304" s="20"/>
      <c r="AA304" s="55"/>
      <c r="AB304" s="55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1"/>
      <c r="AR304" s="21"/>
      <c r="AS304" s="21"/>
      <c r="AT304" s="21"/>
      <c r="AU304" s="21"/>
      <c r="AV304" s="21"/>
      <c r="AW304" s="22"/>
      <c r="AX304" s="99"/>
      <c r="AY304" s="20"/>
      <c r="AZ304" s="20"/>
      <c r="BA304" s="22"/>
      <c r="BC304" s="80"/>
      <c r="BD304" s="80"/>
      <c r="BE304" s="80"/>
      <c r="BF304" s="80"/>
      <c r="BG304" s="2" t="str">
        <f t="shared" si="27"/>
        <v/>
      </c>
      <c r="BH304" s="78">
        <f t="shared" si="26"/>
        <v>0</v>
      </c>
    </row>
    <row r="305" spans="2:60" x14ac:dyDescent="0.2">
      <c r="B305" s="14">
        <f t="shared" si="31"/>
        <v>297</v>
      </c>
      <c r="C305" s="15" t="str">
        <f>CONCATENATE('Data Sheet'!$B$8,'Data Sheet'!$G$2)</f>
        <v>" HWDP</v>
      </c>
      <c r="D305" s="95" t="str">
        <f t="shared" si="28"/>
        <v/>
      </c>
      <c r="E305" s="15" t="str">
        <f>IF('Sum HWDP'!$D$10="TH-Hill DS-1 Vol 3 CAT 2: Clean and Visual Ends only","N/A","OK")</f>
        <v>OK</v>
      </c>
      <c r="F305" s="15" t="str">
        <f>IF('Sum HWDP'!$D$10="TH-Hill DS-1 Vol 3 CAT 2: Clean and Visual Ends only","N/A","OK")</f>
        <v>OK</v>
      </c>
      <c r="G305" s="17"/>
      <c r="H305" s="17"/>
      <c r="I305" s="17" t="s">
        <v>51</v>
      </c>
      <c r="J305" s="17" t="str">
        <f t="shared" si="29"/>
        <v>OK</v>
      </c>
      <c r="K305" s="17" t="str">
        <f t="shared" si="30"/>
        <v>OK</v>
      </c>
      <c r="L305" s="17" t="str">
        <f>IF('Data Sheet'!$B$9="NC-50","N/A","OK")</f>
        <v>OK</v>
      </c>
      <c r="M305" s="17" t="str">
        <f>IF('Data Sheet'!$B$9="NC-50","N/A","OK")</f>
        <v>OK</v>
      </c>
      <c r="N305" s="23" t="str">
        <f>IF(BO305&lt;&gt;"",
    IF(INT('Data Sheet'!$A$19)=INT('Data Sheet'!$B$19),
        --(INT('Data Sheet'!$A$19) &amp; "." &amp; BO305),
        IF(AND((--(INT('Data Sheet'!$A$19) &amp; "." &amp; BO305)&gt;=--('Data Sheet'!$A$19)), (--(INT('Data Sheet'!$A$19) &amp; "." &amp; BO305)&lt;=--('Data Sheet'!$B$19))),
            --(INT('Data Sheet'!$A$19) &amp; "." &amp; BO305),
            --(INT('Data Sheet'!$B$19) &amp; "." &amp; BO305)
        )
    ),
    IF(BN305&lt;&gt;"",
        IF(INT('Data Sheet'!$A$19)=INT('Data Sheet'!$B$19),
            --(INT('Data Sheet'!$A$19) &amp; "." &amp; LEFT(BN305,3)),
            IF(AND((--(INT('Data Sheet'!$A$19) &amp; "." &amp; LEFT(BN305,3))&gt;=--('Data Sheet'!$A$19)), (--(INT('Data Sheet'!$A$19) &amp; "." &amp; LEFT(BN305,3))&lt;=--('Data Sheet'!$B$19))),
                --(INT('Data Sheet'!$A$19) &amp; "." &amp; LEFT(BN305,3)),
                --(INT('Data Sheet'!$B$19) &amp; "." &amp; LEFT(BN305,3))
            )
        ),
        "OK"
    )
)</f>
        <v>OK</v>
      </c>
      <c r="O305" s="23" t="str">
        <f>IF(BP305&lt;&gt;"",
    IF(INT('Data Sheet'!$A$19)=INT('Data Sheet'!$B$19),
        --(INT('Data Sheet'!$A$19) &amp; "." &amp; BP305),
        IF(AND((--(INT('Data Sheet'!$A$19) &amp; "." &amp; BP305)&gt;=--('Data Sheet'!$A$19)), (--(INT('Data Sheet'!$A$19) &amp; "." &amp; BP305)&lt;=--('Data Sheet'!$B$19))),
            --(INT('Data Sheet'!$A$19) &amp; "." &amp; BP305),
            --(INT('Data Sheet'!$B$19) &amp; "." &amp; BP305)
        )
    ),
    IF(BN305&lt;&gt;"",
        IF(INT('Data Sheet'!$A$19)=INT('Data Sheet'!$B$19),
            --(INT('Data Sheet'!$A$19) &amp; "." &amp; RIGHT(BN305,3)),
            IF(AND((--(INT('Data Sheet'!$A$19) &amp; "." &amp; RIGHT(BN305,3))&gt;=--('Data Sheet'!$A$19)), (--(INT('Data Sheet'!$A$19) &amp; "." &amp; RIGHT(BN305,3))&lt;=--('Data Sheet'!$B$19))),
                --(INT('Data Sheet'!$A$19) &amp; "." &amp; RIGHT(BN305,3)),
                --(INT('Data Sheet'!$B$19) &amp; "." &amp; RIGHT(BN305,3))
            )
        ),
        "OK"
    )
)</f>
        <v>OK</v>
      </c>
      <c r="P305" s="23" t="str">
        <f>IF(BR305&lt;&gt;"",
    IF(INT('Data Sheet'!$A$19)=INT('Data Sheet'!$B$15),
        --(INT('Data Sheet'!$A$15) &amp; "." &amp; BR305),
        IF(AND((--(INT('Data Sheet'!$A$15) &amp; "." &amp; BR305)&gt;=--('Data Sheet'!$A$15)), (--(INT('Data Sheet'!$A$15) &amp; "." &amp; BR305)&lt;=--('Data Sheet'!$B$15))),
            --(INT('Data Sheet'!$A$15) &amp; "." &amp; BR305),
            --(INT('Data Sheet'!$B$15) &amp; "." &amp; BR305)
        )
    ),
    IF(BQ305&lt;&gt;"",
        IF(INT('Data Sheet'!$A$15)=INT('Data Sheet'!$B$15),
            --(INT('Data Sheet'!$A$15) &amp; "." &amp; LEFT(BQ305,3)),
            IF(AND((--(INT('Data Sheet'!$A$15) &amp; "." &amp; LEFT(BQ305,3))&gt;=--('Data Sheet'!$A$15)), (--(INT('Data Sheet'!$A$15) &amp; "." &amp; LEFT(BQ305,3))&lt;=--('Data Sheet'!$B$15))),
                --(INT('Data Sheet'!$A$15) &amp; "." &amp; LEFT(BQ305,3)),
                --(INT('Data Sheet'!$B$15) &amp; "." &amp; LEFT(BQ305,3))
            )
        ),
        "OK"
    )
)</f>
        <v>OK</v>
      </c>
      <c r="Q305" s="23" t="str">
        <f>IF(BS305&lt;&gt;"",
    IF(INT('Data Sheet'!$A$19)=INT('Data Sheet'!$B$15),
        --(INT('Data Sheet'!$A$15) &amp; "." &amp; BS305),
        IF(AND((--(INT('Data Sheet'!$A$15) &amp; "." &amp; BS305)&gt;=--('Data Sheet'!$A$15)), (--(INT('Data Sheet'!$A$15) &amp; "." &amp; BS305)&lt;=--('Data Sheet'!$B$15))),
            --(INT('Data Sheet'!$A$15) &amp; "." &amp; BS305),
            --(INT('Data Sheet'!$B$15) &amp; "." &amp; BS305)
        )
    ),
    IF(BQ305&lt;&gt;"",
        IF(INT('Data Sheet'!$A$15)=INT('Data Sheet'!$B$15),
            --(INT('Data Sheet'!$A$15) &amp; "." &amp; RIGHT(BQ305,3)),
            IF(AND((--(INT('Data Sheet'!$A$15) &amp; "." &amp; RIGHT(BQ305,3))&gt;=--('Data Sheet'!$A$15)), (--(INT('Data Sheet'!$A$15) &amp; "." &amp; RIGHT(BQ305,3))&lt;=--('Data Sheet'!$B$15))),
                --(INT('Data Sheet'!$A$15) &amp; "." &amp; RIGHT(BQ305,3)),
                --(INT('Data Sheet'!$B$15) &amp; "." &amp; RIGHT(BQ305,3))
            )
        ),
        "OK"
    )
)</f>
        <v>OK</v>
      </c>
      <c r="R305" s="20"/>
      <c r="S305" s="20"/>
      <c r="T305" s="20"/>
      <c r="U305" s="20"/>
      <c r="V305" s="20"/>
      <c r="W305" s="20"/>
      <c r="X305" s="20"/>
      <c r="Y305" s="20"/>
      <c r="Z305" s="20"/>
      <c r="AA305" s="55"/>
      <c r="AB305" s="55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1"/>
      <c r="AR305" s="21"/>
      <c r="AS305" s="21"/>
      <c r="AT305" s="21"/>
      <c r="AU305" s="21"/>
      <c r="AV305" s="21"/>
      <c r="AW305" s="22"/>
      <c r="AX305" s="99"/>
      <c r="AY305" s="20"/>
      <c r="AZ305" s="20"/>
      <c r="BA305" s="22"/>
      <c r="BC305" s="80"/>
      <c r="BD305" s="80"/>
      <c r="BE305" s="80"/>
      <c r="BF305" s="80"/>
      <c r="BG305" s="2" t="str">
        <f t="shared" si="27"/>
        <v/>
      </c>
      <c r="BH305" s="78">
        <f t="shared" si="26"/>
        <v>0</v>
      </c>
    </row>
    <row r="306" spans="2:60" x14ac:dyDescent="0.2">
      <c r="B306" s="14">
        <f t="shared" si="31"/>
        <v>298</v>
      </c>
      <c r="C306" s="15" t="str">
        <f>CONCATENATE('Data Sheet'!$B$8,'Data Sheet'!$G$2)</f>
        <v>" HWDP</v>
      </c>
      <c r="D306" s="95" t="str">
        <f t="shared" si="28"/>
        <v/>
      </c>
      <c r="E306" s="15" t="str">
        <f>IF('Sum HWDP'!$D$10="TH-Hill DS-1 Vol 3 CAT 2: Clean and Visual Ends only","N/A","OK")</f>
        <v>OK</v>
      </c>
      <c r="F306" s="15" t="str">
        <f>IF('Sum HWDP'!$D$10="TH-Hill DS-1 Vol 3 CAT 2: Clean and Visual Ends only","N/A","OK")</f>
        <v>OK</v>
      </c>
      <c r="G306" s="17"/>
      <c r="H306" s="17"/>
      <c r="I306" s="17" t="s">
        <v>51</v>
      </c>
      <c r="J306" s="17" t="str">
        <f t="shared" si="29"/>
        <v>OK</v>
      </c>
      <c r="K306" s="17" t="str">
        <f t="shared" si="30"/>
        <v>OK</v>
      </c>
      <c r="L306" s="17" t="str">
        <f>IF('Data Sheet'!$B$9="NC-50","N/A","OK")</f>
        <v>OK</v>
      </c>
      <c r="M306" s="17" t="str">
        <f>IF('Data Sheet'!$B$9="NC-50","N/A","OK")</f>
        <v>OK</v>
      </c>
      <c r="N306" s="23" t="str">
        <f>IF(BO306&lt;&gt;"",
    IF(INT('Data Sheet'!$A$19)=INT('Data Sheet'!$B$19),
        --(INT('Data Sheet'!$A$19) &amp; "." &amp; BO306),
        IF(AND((--(INT('Data Sheet'!$A$19) &amp; "." &amp; BO306)&gt;=--('Data Sheet'!$A$19)), (--(INT('Data Sheet'!$A$19) &amp; "." &amp; BO306)&lt;=--('Data Sheet'!$B$19))),
            --(INT('Data Sheet'!$A$19) &amp; "." &amp; BO306),
            --(INT('Data Sheet'!$B$19) &amp; "." &amp; BO306)
        )
    ),
    IF(BN306&lt;&gt;"",
        IF(INT('Data Sheet'!$A$19)=INT('Data Sheet'!$B$19),
            --(INT('Data Sheet'!$A$19) &amp; "." &amp; LEFT(BN306,3)),
            IF(AND((--(INT('Data Sheet'!$A$19) &amp; "." &amp; LEFT(BN306,3))&gt;=--('Data Sheet'!$A$19)), (--(INT('Data Sheet'!$A$19) &amp; "." &amp; LEFT(BN306,3))&lt;=--('Data Sheet'!$B$19))),
                --(INT('Data Sheet'!$A$19) &amp; "." &amp; LEFT(BN306,3)),
                --(INT('Data Sheet'!$B$19) &amp; "." &amp; LEFT(BN306,3))
            )
        ),
        "OK"
    )
)</f>
        <v>OK</v>
      </c>
      <c r="O306" s="23" t="str">
        <f>IF(BP306&lt;&gt;"",
    IF(INT('Data Sheet'!$A$19)=INT('Data Sheet'!$B$19),
        --(INT('Data Sheet'!$A$19) &amp; "." &amp; BP306),
        IF(AND((--(INT('Data Sheet'!$A$19) &amp; "." &amp; BP306)&gt;=--('Data Sheet'!$A$19)), (--(INT('Data Sheet'!$A$19) &amp; "." &amp; BP306)&lt;=--('Data Sheet'!$B$19))),
            --(INT('Data Sheet'!$A$19) &amp; "." &amp; BP306),
            --(INT('Data Sheet'!$B$19) &amp; "." &amp; BP306)
        )
    ),
    IF(BN306&lt;&gt;"",
        IF(INT('Data Sheet'!$A$19)=INT('Data Sheet'!$B$19),
            --(INT('Data Sheet'!$A$19) &amp; "." &amp; RIGHT(BN306,3)),
            IF(AND((--(INT('Data Sheet'!$A$19) &amp; "." &amp; RIGHT(BN306,3))&gt;=--('Data Sheet'!$A$19)), (--(INT('Data Sheet'!$A$19) &amp; "." &amp; RIGHT(BN306,3))&lt;=--('Data Sheet'!$B$19))),
                --(INT('Data Sheet'!$A$19) &amp; "." &amp; RIGHT(BN306,3)),
                --(INT('Data Sheet'!$B$19) &amp; "." &amp; RIGHT(BN306,3))
            )
        ),
        "OK"
    )
)</f>
        <v>OK</v>
      </c>
      <c r="P306" s="23" t="str">
        <f>IF(BR306&lt;&gt;"",
    IF(INT('Data Sheet'!$A$19)=INT('Data Sheet'!$B$15),
        --(INT('Data Sheet'!$A$15) &amp; "." &amp; BR306),
        IF(AND((--(INT('Data Sheet'!$A$15) &amp; "." &amp; BR306)&gt;=--('Data Sheet'!$A$15)), (--(INT('Data Sheet'!$A$15) &amp; "." &amp; BR306)&lt;=--('Data Sheet'!$B$15))),
            --(INT('Data Sheet'!$A$15) &amp; "." &amp; BR306),
            --(INT('Data Sheet'!$B$15) &amp; "." &amp; BR306)
        )
    ),
    IF(BQ306&lt;&gt;"",
        IF(INT('Data Sheet'!$A$15)=INT('Data Sheet'!$B$15),
            --(INT('Data Sheet'!$A$15) &amp; "." &amp; LEFT(BQ306,3)),
            IF(AND((--(INT('Data Sheet'!$A$15) &amp; "." &amp; LEFT(BQ306,3))&gt;=--('Data Sheet'!$A$15)), (--(INT('Data Sheet'!$A$15) &amp; "." &amp; LEFT(BQ306,3))&lt;=--('Data Sheet'!$B$15))),
                --(INT('Data Sheet'!$A$15) &amp; "." &amp; LEFT(BQ306,3)),
                --(INT('Data Sheet'!$B$15) &amp; "." &amp; LEFT(BQ306,3))
            )
        ),
        "OK"
    )
)</f>
        <v>OK</v>
      </c>
      <c r="Q306" s="23" t="str">
        <f>IF(BS306&lt;&gt;"",
    IF(INT('Data Sheet'!$A$19)=INT('Data Sheet'!$B$15),
        --(INT('Data Sheet'!$A$15) &amp; "." &amp; BS306),
        IF(AND((--(INT('Data Sheet'!$A$15) &amp; "." &amp; BS306)&gt;=--('Data Sheet'!$A$15)), (--(INT('Data Sheet'!$A$15) &amp; "." &amp; BS306)&lt;=--('Data Sheet'!$B$15))),
            --(INT('Data Sheet'!$A$15) &amp; "." &amp; BS306),
            --(INT('Data Sheet'!$B$15) &amp; "." &amp; BS306)
        )
    ),
    IF(BQ306&lt;&gt;"",
        IF(INT('Data Sheet'!$A$15)=INT('Data Sheet'!$B$15),
            --(INT('Data Sheet'!$A$15) &amp; "." &amp; RIGHT(BQ306,3)),
            IF(AND((--(INT('Data Sheet'!$A$15) &amp; "." &amp; RIGHT(BQ306,3))&gt;=--('Data Sheet'!$A$15)), (--(INT('Data Sheet'!$A$15) &amp; "." &amp; RIGHT(BQ306,3))&lt;=--('Data Sheet'!$B$15))),
                --(INT('Data Sheet'!$A$15) &amp; "." &amp; RIGHT(BQ306,3)),
                --(INT('Data Sheet'!$B$15) &amp; "." &amp; RIGHT(BQ306,3))
            )
        ),
        "OK"
    )
)</f>
        <v>OK</v>
      </c>
      <c r="R306" s="20"/>
      <c r="S306" s="20"/>
      <c r="T306" s="20"/>
      <c r="U306" s="20"/>
      <c r="V306" s="20"/>
      <c r="W306" s="20"/>
      <c r="X306" s="20"/>
      <c r="Y306" s="20"/>
      <c r="Z306" s="20"/>
      <c r="AA306" s="55"/>
      <c r="AB306" s="55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1"/>
      <c r="AR306" s="21"/>
      <c r="AS306" s="21"/>
      <c r="AT306" s="21"/>
      <c r="AU306" s="21"/>
      <c r="AV306" s="21"/>
      <c r="AW306" s="22"/>
      <c r="AX306" s="99"/>
      <c r="AY306" s="20"/>
      <c r="AZ306" s="20"/>
      <c r="BA306" s="22"/>
      <c r="BC306" s="80"/>
      <c r="BD306" s="80"/>
      <c r="BE306" s="80"/>
      <c r="BF306" s="80"/>
      <c r="BG306" s="2" t="str">
        <f t="shared" si="27"/>
        <v/>
      </c>
      <c r="BH306" s="78">
        <f t="shared" si="26"/>
        <v>0</v>
      </c>
    </row>
    <row r="307" spans="2:60" x14ac:dyDescent="0.2">
      <c r="B307" s="14">
        <f t="shared" si="31"/>
        <v>299</v>
      </c>
      <c r="C307" s="15" t="str">
        <f>CONCATENATE('Data Sheet'!$B$8,'Data Sheet'!$G$2)</f>
        <v>" HWDP</v>
      </c>
      <c r="D307" s="95" t="str">
        <f t="shared" si="28"/>
        <v/>
      </c>
      <c r="E307" s="15" t="str">
        <f>IF('Sum HWDP'!$D$10="TH-Hill DS-1 Vol 3 CAT 2: Clean and Visual Ends only","N/A","OK")</f>
        <v>OK</v>
      </c>
      <c r="F307" s="15" t="str">
        <f>IF('Sum HWDP'!$D$10="TH-Hill DS-1 Vol 3 CAT 2: Clean and Visual Ends only","N/A","OK")</f>
        <v>OK</v>
      </c>
      <c r="G307" s="17"/>
      <c r="H307" s="17"/>
      <c r="I307" s="17" t="s">
        <v>51</v>
      </c>
      <c r="J307" s="17" t="str">
        <f t="shared" si="29"/>
        <v>OK</v>
      </c>
      <c r="K307" s="17" t="str">
        <f t="shared" si="30"/>
        <v>OK</v>
      </c>
      <c r="L307" s="17" t="str">
        <f>IF('Data Sheet'!$B$9="NC-50","N/A","OK")</f>
        <v>OK</v>
      </c>
      <c r="M307" s="17" t="str">
        <f>IF('Data Sheet'!$B$9="NC-50","N/A","OK")</f>
        <v>OK</v>
      </c>
      <c r="N307" s="23" t="str">
        <f>IF(BO307&lt;&gt;"",
    IF(INT('Data Sheet'!$A$19)=INT('Data Sheet'!$B$19),
        --(INT('Data Sheet'!$A$19) &amp; "." &amp; BO307),
        IF(AND((--(INT('Data Sheet'!$A$19) &amp; "." &amp; BO307)&gt;=--('Data Sheet'!$A$19)), (--(INT('Data Sheet'!$A$19) &amp; "." &amp; BO307)&lt;=--('Data Sheet'!$B$19))),
            --(INT('Data Sheet'!$A$19) &amp; "." &amp; BO307),
            --(INT('Data Sheet'!$B$19) &amp; "." &amp; BO307)
        )
    ),
    IF(BN307&lt;&gt;"",
        IF(INT('Data Sheet'!$A$19)=INT('Data Sheet'!$B$19),
            --(INT('Data Sheet'!$A$19) &amp; "." &amp; LEFT(BN307,3)),
            IF(AND((--(INT('Data Sheet'!$A$19) &amp; "." &amp; LEFT(BN307,3))&gt;=--('Data Sheet'!$A$19)), (--(INT('Data Sheet'!$A$19) &amp; "." &amp; LEFT(BN307,3))&lt;=--('Data Sheet'!$B$19))),
                --(INT('Data Sheet'!$A$19) &amp; "." &amp; LEFT(BN307,3)),
                --(INT('Data Sheet'!$B$19) &amp; "." &amp; LEFT(BN307,3))
            )
        ),
        "OK"
    )
)</f>
        <v>OK</v>
      </c>
      <c r="O307" s="23" t="str">
        <f>IF(BP307&lt;&gt;"",
    IF(INT('Data Sheet'!$A$19)=INT('Data Sheet'!$B$19),
        --(INT('Data Sheet'!$A$19) &amp; "." &amp; BP307),
        IF(AND((--(INT('Data Sheet'!$A$19) &amp; "." &amp; BP307)&gt;=--('Data Sheet'!$A$19)), (--(INT('Data Sheet'!$A$19) &amp; "." &amp; BP307)&lt;=--('Data Sheet'!$B$19))),
            --(INT('Data Sheet'!$A$19) &amp; "." &amp; BP307),
            --(INT('Data Sheet'!$B$19) &amp; "." &amp; BP307)
        )
    ),
    IF(BN307&lt;&gt;"",
        IF(INT('Data Sheet'!$A$19)=INT('Data Sheet'!$B$19),
            --(INT('Data Sheet'!$A$19) &amp; "." &amp; RIGHT(BN307,3)),
            IF(AND((--(INT('Data Sheet'!$A$19) &amp; "." &amp; RIGHT(BN307,3))&gt;=--('Data Sheet'!$A$19)), (--(INT('Data Sheet'!$A$19) &amp; "." &amp; RIGHT(BN307,3))&lt;=--('Data Sheet'!$B$19))),
                --(INT('Data Sheet'!$A$19) &amp; "." &amp; RIGHT(BN307,3)),
                --(INT('Data Sheet'!$B$19) &amp; "." &amp; RIGHT(BN307,3))
            )
        ),
        "OK"
    )
)</f>
        <v>OK</v>
      </c>
      <c r="P307" s="23" t="str">
        <f>IF(BR307&lt;&gt;"",
    IF(INT('Data Sheet'!$A$19)=INT('Data Sheet'!$B$15),
        --(INT('Data Sheet'!$A$15) &amp; "." &amp; BR307),
        IF(AND((--(INT('Data Sheet'!$A$15) &amp; "." &amp; BR307)&gt;=--('Data Sheet'!$A$15)), (--(INT('Data Sheet'!$A$15) &amp; "." &amp; BR307)&lt;=--('Data Sheet'!$B$15))),
            --(INT('Data Sheet'!$A$15) &amp; "." &amp; BR307),
            --(INT('Data Sheet'!$B$15) &amp; "." &amp; BR307)
        )
    ),
    IF(BQ307&lt;&gt;"",
        IF(INT('Data Sheet'!$A$15)=INT('Data Sheet'!$B$15),
            --(INT('Data Sheet'!$A$15) &amp; "." &amp; LEFT(BQ307,3)),
            IF(AND((--(INT('Data Sheet'!$A$15) &amp; "." &amp; LEFT(BQ307,3))&gt;=--('Data Sheet'!$A$15)), (--(INT('Data Sheet'!$A$15) &amp; "." &amp; LEFT(BQ307,3))&lt;=--('Data Sheet'!$B$15))),
                --(INT('Data Sheet'!$A$15) &amp; "." &amp; LEFT(BQ307,3)),
                --(INT('Data Sheet'!$B$15) &amp; "." &amp; LEFT(BQ307,3))
            )
        ),
        "OK"
    )
)</f>
        <v>OK</v>
      </c>
      <c r="Q307" s="23" t="str">
        <f>IF(BS307&lt;&gt;"",
    IF(INT('Data Sheet'!$A$19)=INT('Data Sheet'!$B$15),
        --(INT('Data Sheet'!$A$15) &amp; "." &amp; BS307),
        IF(AND((--(INT('Data Sheet'!$A$15) &amp; "." &amp; BS307)&gt;=--('Data Sheet'!$A$15)), (--(INT('Data Sheet'!$A$15) &amp; "." &amp; BS307)&lt;=--('Data Sheet'!$B$15))),
            --(INT('Data Sheet'!$A$15) &amp; "." &amp; BS307),
            --(INT('Data Sheet'!$B$15) &amp; "." &amp; BS307)
        )
    ),
    IF(BQ307&lt;&gt;"",
        IF(INT('Data Sheet'!$A$15)=INT('Data Sheet'!$B$15),
            --(INT('Data Sheet'!$A$15) &amp; "." &amp; RIGHT(BQ307,3)),
            IF(AND((--(INT('Data Sheet'!$A$15) &amp; "." &amp; RIGHT(BQ307,3))&gt;=--('Data Sheet'!$A$15)), (--(INT('Data Sheet'!$A$15) &amp; "." &amp; RIGHT(BQ307,3))&lt;=--('Data Sheet'!$B$15))),
                --(INT('Data Sheet'!$A$15) &amp; "." &amp; RIGHT(BQ307,3)),
                --(INT('Data Sheet'!$B$15) &amp; "." &amp; RIGHT(BQ307,3))
            )
        ),
        "OK"
    )
)</f>
        <v>OK</v>
      </c>
      <c r="R307" s="20"/>
      <c r="S307" s="20"/>
      <c r="T307" s="20"/>
      <c r="U307" s="20"/>
      <c r="V307" s="20"/>
      <c r="W307" s="20"/>
      <c r="X307" s="20"/>
      <c r="Y307" s="20"/>
      <c r="Z307" s="20"/>
      <c r="AA307" s="55"/>
      <c r="AB307" s="55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1"/>
      <c r="AR307" s="21"/>
      <c r="AS307" s="21"/>
      <c r="AT307" s="21"/>
      <c r="AU307" s="21"/>
      <c r="AV307" s="21"/>
      <c r="AW307" s="22"/>
      <c r="AX307" s="99"/>
      <c r="AY307" s="20"/>
      <c r="AZ307" s="20"/>
      <c r="BA307" s="22"/>
      <c r="BC307" s="80"/>
      <c r="BD307" s="80"/>
      <c r="BE307" s="80"/>
      <c r="BF307" s="80"/>
      <c r="BG307" s="2" t="str">
        <f t="shared" si="27"/>
        <v/>
      </c>
      <c r="BH307" s="78">
        <f t="shared" si="26"/>
        <v>0</v>
      </c>
    </row>
    <row r="308" spans="2:60" x14ac:dyDescent="0.2">
      <c r="B308" s="14">
        <f t="shared" si="31"/>
        <v>300</v>
      </c>
      <c r="C308" s="15" t="str">
        <f>CONCATENATE('Data Sheet'!$B$8,'Data Sheet'!$G$2)</f>
        <v>" HWDP</v>
      </c>
      <c r="D308" s="95" t="str">
        <f t="shared" si="28"/>
        <v/>
      </c>
      <c r="E308" s="15" t="str">
        <f>IF('Sum HWDP'!$D$10="TH-Hill DS-1 Vol 3 CAT 2: Clean and Visual Ends only","N/A","OK")</f>
        <v>OK</v>
      </c>
      <c r="F308" s="15" t="str">
        <f>IF('Sum HWDP'!$D$10="TH-Hill DS-1 Vol 3 CAT 2: Clean and Visual Ends only","N/A","OK")</f>
        <v>OK</v>
      </c>
      <c r="G308" s="17"/>
      <c r="H308" s="17"/>
      <c r="I308" s="17" t="s">
        <v>51</v>
      </c>
      <c r="J308" s="17" t="str">
        <f t="shared" si="29"/>
        <v>OK</v>
      </c>
      <c r="K308" s="17" t="str">
        <f t="shared" si="30"/>
        <v>OK</v>
      </c>
      <c r="L308" s="17" t="str">
        <f>IF('Data Sheet'!$B$9="NC-50","N/A","OK")</f>
        <v>OK</v>
      </c>
      <c r="M308" s="17" t="str">
        <f>IF('Data Sheet'!$B$9="NC-50","N/A","OK")</f>
        <v>OK</v>
      </c>
      <c r="N308" s="23" t="str">
        <f>IF(BO308&lt;&gt;"",
    IF(INT('Data Sheet'!$A$19)=INT('Data Sheet'!$B$19),
        --(INT('Data Sheet'!$A$19) &amp; "." &amp; BO308),
        IF(AND((--(INT('Data Sheet'!$A$19) &amp; "." &amp; BO308)&gt;=--('Data Sheet'!$A$19)), (--(INT('Data Sheet'!$A$19) &amp; "." &amp; BO308)&lt;=--('Data Sheet'!$B$19))),
            --(INT('Data Sheet'!$A$19) &amp; "." &amp; BO308),
            --(INT('Data Sheet'!$B$19) &amp; "." &amp; BO308)
        )
    ),
    IF(BN308&lt;&gt;"",
        IF(INT('Data Sheet'!$A$19)=INT('Data Sheet'!$B$19),
            --(INT('Data Sheet'!$A$19) &amp; "." &amp; LEFT(BN308,3)),
            IF(AND((--(INT('Data Sheet'!$A$19) &amp; "." &amp; LEFT(BN308,3))&gt;=--('Data Sheet'!$A$19)), (--(INT('Data Sheet'!$A$19) &amp; "." &amp; LEFT(BN308,3))&lt;=--('Data Sheet'!$B$19))),
                --(INT('Data Sheet'!$A$19) &amp; "." &amp; LEFT(BN308,3)),
                --(INT('Data Sheet'!$B$19) &amp; "." &amp; LEFT(BN308,3))
            )
        ),
        "OK"
    )
)</f>
        <v>OK</v>
      </c>
      <c r="O308" s="23" t="str">
        <f>IF(BP308&lt;&gt;"",
    IF(INT('Data Sheet'!$A$19)=INT('Data Sheet'!$B$19),
        --(INT('Data Sheet'!$A$19) &amp; "." &amp; BP308),
        IF(AND((--(INT('Data Sheet'!$A$19) &amp; "." &amp; BP308)&gt;=--('Data Sheet'!$A$19)), (--(INT('Data Sheet'!$A$19) &amp; "." &amp; BP308)&lt;=--('Data Sheet'!$B$19))),
            --(INT('Data Sheet'!$A$19) &amp; "." &amp; BP308),
            --(INT('Data Sheet'!$B$19) &amp; "." &amp; BP308)
        )
    ),
    IF(BN308&lt;&gt;"",
        IF(INT('Data Sheet'!$A$19)=INT('Data Sheet'!$B$19),
            --(INT('Data Sheet'!$A$19) &amp; "." &amp; RIGHT(BN308,3)),
            IF(AND((--(INT('Data Sheet'!$A$19) &amp; "." &amp; RIGHT(BN308,3))&gt;=--('Data Sheet'!$A$19)), (--(INT('Data Sheet'!$A$19) &amp; "." &amp; RIGHT(BN308,3))&lt;=--('Data Sheet'!$B$19))),
                --(INT('Data Sheet'!$A$19) &amp; "." &amp; RIGHT(BN308,3)),
                --(INT('Data Sheet'!$B$19) &amp; "." &amp; RIGHT(BN308,3))
            )
        ),
        "OK"
    )
)</f>
        <v>OK</v>
      </c>
      <c r="P308" s="23" t="str">
        <f>IF(BR308&lt;&gt;"",
    IF(INT('Data Sheet'!$A$19)=INT('Data Sheet'!$B$15),
        --(INT('Data Sheet'!$A$15) &amp; "." &amp; BR308),
        IF(AND((--(INT('Data Sheet'!$A$15) &amp; "." &amp; BR308)&gt;=--('Data Sheet'!$A$15)), (--(INT('Data Sheet'!$A$15) &amp; "." &amp; BR308)&lt;=--('Data Sheet'!$B$15))),
            --(INT('Data Sheet'!$A$15) &amp; "." &amp; BR308),
            --(INT('Data Sheet'!$B$15) &amp; "." &amp; BR308)
        )
    ),
    IF(BQ308&lt;&gt;"",
        IF(INT('Data Sheet'!$A$15)=INT('Data Sheet'!$B$15),
            --(INT('Data Sheet'!$A$15) &amp; "." &amp; LEFT(BQ308,3)),
            IF(AND((--(INT('Data Sheet'!$A$15) &amp; "." &amp; LEFT(BQ308,3))&gt;=--('Data Sheet'!$A$15)), (--(INT('Data Sheet'!$A$15) &amp; "." &amp; LEFT(BQ308,3))&lt;=--('Data Sheet'!$B$15))),
                --(INT('Data Sheet'!$A$15) &amp; "." &amp; LEFT(BQ308,3)),
                --(INT('Data Sheet'!$B$15) &amp; "." &amp; LEFT(BQ308,3))
            )
        ),
        "OK"
    )
)</f>
        <v>OK</v>
      </c>
      <c r="Q308" s="23" t="str">
        <f>IF(BS308&lt;&gt;"",
    IF(INT('Data Sheet'!$A$19)=INT('Data Sheet'!$B$15),
        --(INT('Data Sheet'!$A$15) &amp; "." &amp; BS308),
        IF(AND((--(INT('Data Sheet'!$A$15) &amp; "." &amp; BS308)&gt;=--('Data Sheet'!$A$15)), (--(INT('Data Sheet'!$A$15) &amp; "." &amp; BS308)&lt;=--('Data Sheet'!$B$15))),
            --(INT('Data Sheet'!$A$15) &amp; "." &amp; BS308),
            --(INT('Data Sheet'!$B$15) &amp; "." &amp; BS308)
        )
    ),
    IF(BQ308&lt;&gt;"",
        IF(INT('Data Sheet'!$A$15)=INT('Data Sheet'!$B$15),
            --(INT('Data Sheet'!$A$15) &amp; "." &amp; RIGHT(BQ308,3)),
            IF(AND((--(INT('Data Sheet'!$A$15) &amp; "." &amp; RIGHT(BQ308,3))&gt;=--('Data Sheet'!$A$15)), (--(INT('Data Sheet'!$A$15) &amp; "." &amp; RIGHT(BQ308,3))&lt;=--('Data Sheet'!$B$15))),
                --(INT('Data Sheet'!$A$15) &amp; "." &amp; RIGHT(BQ308,3)),
                --(INT('Data Sheet'!$B$15) &amp; "." &amp; RIGHT(BQ308,3))
            )
        ),
        "OK"
    )
)</f>
        <v>OK</v>
      </c>
      <c r="R308" s="20"/>
      <c r="S308" s="20"/>
      <c r="T308" s="20"/>
      <c r="U308" s="20"/>
      <c r="V308" s="20"/>
      <c r="W308" s="20"/>
      <c r="X308" s="20"/>
      <c r="Y308" s="20"/>
      <c r="Z308" s="20"/>
      <c r="AA308" s="55"/>
      <c r="AB308" s="55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1"/>
      <c r="AR308" s="21"/>
      <c r="AS308" s="21"/>
      <c r="AT308" s="21"/>
      <c r="AU308" s="21"/>
      <c r="AV308" s="21"/>
      <c r="AW308" s="22"/>
      <c r="AX308" s="99"/>
      <c r="AY308" s="20"/>
      <c r="AZ308" s="20"/>
      <c r="BA308" s="22"/>
      <c r="BC308" s="80"/>
      <c r="BD308" s="80"/>
      <c r="BE308" s="80"/>
      <c r="BF308" s="80"/>
      <c r="BG308" s="2" t="str">
        <f t="shared" si="27"/>
        <v/>
      </c>
      <c r="BH308" s="78">
        <f t="shared" si="26"/>
        <v>0</v>
      </c>
    </row>
    <row r="309" spans="2:60" x14ac:dyDescent="0.2">
      <c r="B309" s="14">
        <f t="shared" si="31"/>
        <v>301</v>
      </c>
      <c r="C309" s="15" t="str">
        <f>CONCATENATE('Data Sheet'!$B$8,'Data Sheet'!$G$2)</f>
        <v>" HWDP</v>
      </c>
      <c r="D309" s="95" t="str">
        <f t="shared" si="28"/>
        <v/>
      </c>
      <c r="E309" s="15" t="str">
        <f>IF('Sum HWDP'!$D$10="TH-Hill DS-1 Vol 3 CAT 2: Clean and Visual Ends only","N/A","OK")</f>
        <v>OK</v>
      </c>
      <c r="F309" s="15" t="str">
        <f>IF('Sum HWDP'!$D$10="TH-Hill DS-1 Vol 3 CAT 2: Clean and Visual Ends only","N/A","OK")</f>
        <v>OK</v>
      </c>
      <c r="G309" s="17"/>
      <c r="H309" s="17"/>
      <c r="I309" s="17" t="s">
        <v>51</v>
      </c>
      <c r="J309" s="17" t="str">
        <f t="shared" si="29"/>
        <v>OK</v>
      </c>
      <c r="K309" s="17" t="str">
        <f t="shared" si="30"/>
        <v>OK</v>
      </c>
      <c r="L309" s="17" t="str">
        <f>IF('Data Sheet'!$B$9="NC-50","N/A","OK")</f>
        <v>OK</v>
      </c>
      <c r="M309" s="17" t="str">
        <f>IF('Data Sheet'!$B$9="NC-50","N/A","OK")</f>
        <v>OK</v>
      </c>
      <c r="N309" s="23" t="str">
        <f>IF(BO309&lt;&gt;"",
    IF(INT('Data Sheet'!$A$19)=INT('Data Sheet'!$B$19),
        --(INT('Data Sheet'!$A$19) &amp; "." &amp; BO309),
        IF(AND((--(INT('Data Sheet'!$A$19) &amp; "." &amp; BO309)&gt;=--('Data Sheet'!$A$19)), (--(INT('Data Sheet'!$A$19) &amp; "." &amp; BO309)&lt;=--('Data Sheet'!$B$19))),
            --(INT('Data Sheet'!$A$19) &amp; "." &amp; BO309),
            --(INT('Data Sheet'!$B$19) &amp; "." &amp; BO309)
        )
    ),
    IF(BN309&lt;&gt;"",
        IF(INT('Data Sheet'!$A$19)=INT('Data Sheet'!$B$19),
            --(INT('Data Sheet'!$A$19) &amp; "." &amp; LEFT(BN309,3)),
            IF(AND((--(INT('Data Sheet'!$A$19) &amp; "." &amp; LEFT(BN309,3))&gt;=--('Data Sheet'!$A$19)), (--(INT('Data Sheet'!$A$19) &amp; "." &amp; LEFT(BN309,3))&lt;=--('Data Sheet'!$B$19))),
                --(INT('Data Sheet'!$A$19) &amp; "." &amp; LEFT(BN309,3)),
                --(INT('Data Sheet'!$B$19) &amp; "." &amp; LEFT(BN309,3))
            )
        ),
        "OK"
    )
)</f>
        <v>OK</v>
      </c>
      <c r="O309" s="23" t="str">
        <f>IF(BP309&lt;&gt;"",
    IF(INT('Data Sheet'!$A$19)=INT('Data Sheet'!$B$19),
        --(INT('Data Sheet'!$A$19) &amp; "." &amp; BP309),
        IF(AND((--(INT('Data Sheet'!$A$19) &amp; "." &amp; BP309)&gt;=--('Data Sheet'!$A$19)), (--(INT('Data Sheet'!$A$19) &amp; "." &amp; BP309)&lt;=--('Data Sheet'!$B$19))),
            --(INT('Data Sheet'!$A$19) &amp; "." &amp; BP309),
            --(INT('Data Sheet'!$B$19) &amp; "." &amp; BP309)
        )
    ),
    IF(BN309&lt;&gt;"",
        IF(INT('Data Sheet'!$A$19)=INT('Data Sheet'!$B$19),
            --(INT('Data Sheet'!$A$19) &amp; "." &amp; RIGHT(BN309,3)),
            IF(AND((--(INT('Data Sheet'!$A$19) &amp; "." &amp; RIGHT(BN309,3))&gt;=--('Data Sheet'!$A$19)), (--(INT('Data Sheet'!$A$19) &amp; "." &amp; RIGHT(BN309,3))&lt;=--('Data Sheet'!$B$19))),
                --(INT('Data Sheet'!$A$19) &amp; "." &amp; RIGHT(BN309,3)),
                --(INT('Data Sheet'!$B$19) &amp; "." &amp; RIGHT(BN309,3))
            )
        ),
        "OK"
    )
)</f>
        <v>OK</v>
      </c>
      <c r="P309" s="23" t="str">
        <f>IF(BR309&lt;&gt;"",
    IF(INT('Data Sheet'!$A$19)=INT('Data Sheet'!$B$15),
        --(INT('Data Sheet'!$A$15) &amp; "." &amp; BR309),
        IF(AND((--(INT('Data Sheet'!$A$15) &amp; "." &amp; BR309)&gt;=--('Data Sheet'!$A$15)), (--(INT('Data Sheet'!$A$15) &amp; "." &amp; BR309)&lt;=--('Data Sheet'!$B$15))),
            --(INT('Data Sheet'!$A$15) &amp; "." &amp; BR309),
            --(INT('Data Sheet'!$B$15) &amp; "." &amp; BR309)
        )
    ),
    IF(BQ309&lt;&gt;"",
        IF(INT('Data Sheet'!$A$15)=INT('Data Sheet'!$B$15),
            --(INT('Data Sheet'!$A$15) &amp; "." &amp; LEFT(BQ309,3)),
            IF(AND((--(INT('Data Sheet'!$A$15) &amp; "." &amp; LEFT(BQ309,3))&gt;=--('Data Sheet'!$A$15)), (--(INT('Data Sheet'!$A$15) &amp; "." &amp; LEFT(BQ309,3))&lt;=--('Data Sheet'!$B$15))),
                --(INT('Data Sheet'!$A$15) &amp; "." &amp; LEFT(BQ309,3)),
                --(INT('Data Sheet'!$B$15) &amp; "." &amp; LEFT(BQ309,3))
            )
        ),
        "OK"
    )
)</f>
        <v>OK</v>
      </c>
      <c r="Q309" s="23" t="str">
        <f>IF(BS309&lt;&gt;"",
    IF(INT('Data Sheet'!$A$19)=INT('Data Sheet'!$B$15),
        --(INT('Data Sheet'!$A$15) &amp; "." &amp; BS309),
        IF(AND((--(INT('Data Sheet'!$A$15) &amp; "." &amp; BS309)&gt;=--('Data Sheet'!$A$15)), (--(INT('Data Sheet'!$A$15) &amp; "." &amp; BS309)&lt;=--('Data Sheet'!$B$15))),
            --(INT('Data Sheet'!$A$15) &amp; "." &amp; BS309),
            --(INT('Data Sheet'!$B$15) &amp; "." &amp; BS309)
        )
    ),
    IF(BQ309&lt;&gt;"",
        IF(INT('Data Sheet'!$A$15)=INT('Data Sheet'!$B$15),
            --(INT('Data Sheet'!$A$15) &amp; "." &amp; RIGHT(BQ309,3)),
            IF(AND((--(INT('Data Sheet'!$A$15) &amp; "." &amp; RIGHT(BQ309,3))&gt;=--('Data Sheet'!$A$15)), (--(INT('Data Sheet'!$A$15) &amp; "." &amp; RIGHT(BQ309,3))&lt;=--('Data Sheet'!$B$15))),
                --(INT('Data Sheet'!$A$15) &amp; "." &amp; RIGHT(BQ309,3)),
                --(INT('Data Sheet'!$B$15) &amp; "." &amp; RIGHT(BQ309,3))
            )
        ),
        "OK"
    )
)</f>
        <v>OK</v>
      </c>
      <c r="R309" s="20"/>
      <c r="S309" s="20"/>
      <c r="T309" s="20"/>
      <c r="U309" s="20"/>
      <c r="V309" s="20"/>
      <c r="W309" s="20"/>
      <c r="X309" s="20"/>
      <c r="Y309" s="20"/>
      <c r="Z309" s="20"/>
      <c r="AA309" s="55"/>
      <c r="AB309" s="55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1"/>
      <c r="AR309" s="21"/>
      <c r="AS309" s="21"/>
      <c r="AT309" s="21"/>
      <c r="AU309" s="21"/>
      <c r="AV309" s="21"/>
      <c r="AW309" s="22"/>
      <c r="AX309" s="99"/>
      <c r="AY309" s="20"/>
      <c r="AZ309" s="20"/>
      <c r="BA309" s="22"/>
      <c r="BC309" s="80"/>
      <c r="BD309" s="80"/>
      <c r="BE309" s="80"/>
      <c r="BF309" s="80"/>
      <c r="BG309" s="2" t="str">
        <f t="shared" si="27"/>
        <v/>
      </c>
      <c r="BH309" s="78">
        <f t="shared" si="26"/>
        <v>0</v>
      </c>
    </row>
    <row r="310" spans="2:60" x14ac:dyDescent="0.2">
      <c r="B310" s="14">
        <f t="shared" si="31"/>
        <v>302</v>
      </c>
      <c r="C310" s="15" t="str">
        <f>CONCATENATE('Data Sheet'!$B$8,'Data Sheet'!$G$2)</f>
        <v>" HWDP</v>
      </c>
      <c r="D310" s="95" t="str">
        <f t="shared" si="28"/>
        <v/>
      </c>
      <c r="E310" s="15" t="str">
        <f>IF('Sum HWDP'!$D$10="TH-Hill DS-1 Vol 3 CAT 2: Clean and Visual Ends only","N/A","OK")</f>
        <v>OK</v>
      </c>
      <c r="F310" s="15" t="str">
        <f>IF('Sum HWDP'!$D$10="TH-Hill DS-1 Vol 3 CAT 2: Clean and Visual Ends only","N/A","OK")</f>
        <v>OK</v>
      </c>
      <c r="G310" s="17"/>
      <c r="H310" s="17"/>
      <c r="I310" s="17" t="s">
        <v>51</v>
      </c>
      <c r="J310" s="17" t="str">
        <f t="shared" si="29"/>
        <v>OK</v>
      </c>
      <c r="K310" s="17" t="str">
        <f t="shared" si="30"/>
        <v>OK</v>
      </c>
      <c r="L310" s="17" t="str">
        <f>IF('Data Sheet'!$B$9="NC-50","N/A","OK")</f>
        <v>OK</v>
      </c>
      <c r="M310" s="17" t="str">
        <f>IF('Data Sheet'!$B$9="NC-50","N/A","OK")</f>
        <v>OK</v>
      </c>
      <c r="N310" s="23" t="str">
        <f>IF(BO310&lt;&gt;"",
    IF(INT('Data Sheet'!$A$19)=INT('Data Sheet'!$B$19),
        --(INT('Data Sheet'!$A$19) &amp; "." &amp; BO310),
        IF(AND((--(INT('Data Sheet'!$A$19) &amp; "." &amp; BO310)&gt;=--('Data Sheet'!$A$19)), (--(INT('Data Sheet'!$A$19) &amp; "." &amp; BO310)&lt;=--('Data Sheet'!$B$19))),
            --(INT('Data Sheet'!$A$19) &amp; "." &amp; BO310),
            --(INT('Data Sheet'!$B$19) &amp; "." &amp; BO310)
        )
    ),
    IF(BN310&lt;&gt;"",
        IF(INT('Data Sheet'!$A$19)=INT('Data Sheet'!$B$19),
            --(INT('Data Sheet'!$A$19) &amp; "." &amp; LEFT(BN310,3)),
            IF(AND((--(INT('Data Sheet'!$A$19) &amp; "." &amp; LEFT(BN310,3))&gt;=--('Data Sheet'!$A$19)), (--(INT('Data Sheet'!$A$19) &amp; "." &amp; LEFT(BN310,3))&lt;=--('Data Sheet'!$B$19))),
                --(INT('Data Sheet'!$A$19) &amp; "." &amp; LEFT(BN310,3)),
                --(INT('Data Sheet'!$B$19) &amp; "." &amp; LEFT(BN310,3))
            )
        ),
        "OK"
    )
)</f>
        <v>OK</v>
      </c>
      <c r="O310" s="23" t="str">
        <f>IF(BP310&lt;&gt;"",
    IF(INT('Data Sheet'!$A$19)=INT('Data Sheet'!$B$19),
        --(INT('Data Sheet'!$A$19) &amp; "." &amp; BP310),
        IF(AND((--(INT('Data Sheet'!$A$19) &amp; "." &amp; BP310)&gt;=--('Data Sheet'!$A$19)), (--(INT('Data Sheet'!$A$19) &amp; "." &amp; BP310)&lt;=--('Data Sheet'!$B$19))),
            --(INT('Data Sheet'!$A$19) &amp; "." &amp; BP310),
            --(INT('Data Sheet'!$B$19) &amp; "." &amp; BP310)
        )
    ),
    IF(BN310&lt;&gt;"",
        IF(INT('Data Sheet'!$A$19)=INT('Data Sheet'!$B$19),
            --(INT('Data Sheet'!$A$19) &amp; "." &amp; RIGHT(BN310,3)),
            IF(AND((--(INT('Data Sheet'!$A$19) &amp; "." &amp; RIGHT(BN310,3))&gt;=--('Data Sheet'!$A$19)), (--(INT('Data Sheet'!$A$19) &amp; "." &amp; RIGHT(BN310,3))&lt;=--('Data Sheet'!$B$19))),
                --(INT('Data Sheet'!$A$19) &amp; "." &amp; RIGHT(BN310,3)),
                --(INT('Data Sheet'!$B$19) &amp; "." &amp; RIGHT(BN310,3))
            )
        ),
        "OK"
    )
)</f>
        <v>OK</v>
      </c>
      <c r="P310" s="23" t="str">
        <f>IF(BR310&lt;&gt;"",
    IF(INT('Data Sheet'!$A$19)=INT('Data Sheet'!$B$15),
        --(INT('Data Sheet'!$A$15) &amp; "." &amp; BR310),
        IF(AND((--(INT('Data Sheet'!$A$15) &amp; "." &amp; BR310)&gt;=--('Data Sheet'!$A$15)), (--(INT('Data Sheet'!$A$15) &amp; "." &amp; BR310)&lt;=--('Data Sheet'!$B$15))),
            --(INT('Data Sheet'!$A$15) &amp; "." &amp; BR310),
            --(INT('Data Sheet'!$B$15) &amp; "." &amp; BR310)
        )
    ),
    IF(BQ310&lt;&gt;"",
        IF(INT('Data Sheet'!$A$15)=INT('Data Sheet'!$B$15),
            --(INT('Data Sheet'!$A$15) &amp; "." &amp; LEFT(BQ310,3)),
            IF(AND((--(INT('Data Sheet'!$A$15) &amp; "." &amp; LEFT(BQ310,3))&gt;=--('Data Sheet'!$A$15)), (--(INT('Data Sheet'!$A$15) &amp; "." &amp; LEFT(BQ310,3))&lt;=--('Data Sheet'!$B$15))),
                --(INT('Data Sheet'!$A$15) &amp; "." &amp; LEFT(BQ310,3)),
                --(INT('Data Sheet'!$B$15) &amp; "." &amp; LEFT(BQ310,3))
            )
        ),
        "OK"
    )
)</f>
        <v>OK</v>
      </c>
      <c r="Q310" s="23" t="str">
        <f>IF(BS310&lt;&gt;"",
    IF(INT('Data Sheet'!$A$19)=INT('Data Sheet'!$B$15),
        --(INT('Data Sheet'!$A$15) &amp; "." &amp; BS310),
        IF(AND((--(INT('Data Sheet'!$A$15) &amp; "." &amp; BS310)&gt;=--('Data Sheet'!$A$15)), (--(INT('Data Sheet'!$A$15) &amp; "." &amp; BS310)&lt;=--('Data Sheet'!$B$15))),
            --(INT('Data Sheet'!$A$15) &amp; "." &amp; BS310),
            --(INT('Data Sheet'!$B$15) &amp; "." &amp; BS310)
        )
    ),
    IF(BQ310&lt;&gt;"",
        IF(INT('Data Sheet'!$A$15)=INT('Data Sheet'!$B$15),
            --(INT('Data Sheet'!$A$15) &amp; "." &amp; RIGHT(BQ310,3)),
            IF(AND((--(INT('Data Sheet'!$A$15) &amp; "." &amp; RIGHT(BQ310,3))&gt;=--('Data Sheet'!$A$15)), (--(INT('Data Sheet'!$A$15) &amp; "." &amp; RIGHT(BQ310,3))&lt;=--('Data Sheet'!$B$15))),
                --(INT('Data Sheet'!$A$15) &amp; "." &amp; RIGHT(BQ310,3)),
                --(INT('Data Sheet'!$B$15) &amp; "." &amp; RIGHT(BQ310,3))
            )
        ),
        "OK"
    )
)</f>
        <v>OK</v>
      </c>
      <c r="R310" s="20"/>
      <c r="S310" s="20"/>
      <c r="T310" s="20"/>
      <c r="U310" s="20"/>
      <c r="V310" s="20"/>
      <c r="W310" s="20"/>
      <c r="X310" s="20"/>
      <c r="Y310" s="20"/>
      <c r="Z310" s="20"/>
      <c r="AA310" s="55"/>
      <c r="AB310" s="55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1"/>
      <c r="AR310" s="21"/>
      <c r="AS310" s="21"/>
      <c r="AT310" s="21"/>
      <c r="AU310" s="21"/>
      <c r="AV310" s="21"/>
      <c r="AW310" s="22"/>
      <c r="AX310" s="99"/>
      <c r="AY310" s="20"/>
      <c r="AZ310" s="20"/>
      <c r="BA310" s="22"/>
      <c r="BC310" s="80"/>
      <c r="BD310" s="80"/>
      <c r="BE310" s="80"/>
      <c r="BF310" s="80"/>
      <c r="BG310" s="2" t="str">
        <f t="shared" si="27"/>
        <v/>
      </c>
      <c r="BH310" s="78">
        <f t="shared" si="26"/>
        <v>0</v>
      </c>
    </row>
    <row r="311" spans="2:60" x14ac:dyDescent="0.2">
      <c r="B311" s="14">
        <f t="shared" si="31"/>
        <v>303</v>
      </c>
      <c r="C311" s="15" t="str">
        <f>CONCATENATE('Data Sheet'!$B$8,'Data Sheet'!$G$2)</f>
        <v>" HWDP</v>
      </c>
      <c r="D311" s="95" t="str">
        <f t="shared" si="28"/>
        <v/>
      </c>
      <c r="E311" s="15" t="str">
        <f>IF('Sum HWDP'!$D$10="TH-Hill DS-1 Vol 3 CAT 2: Clean and Visual Ends only","N/A","OK")</f>
        <v>OK</v>
      </c>
      <c r="F311" s="15" t="str">
        <f>IF('Sum HWDP'!$D$10="TH-Hill DS-1 Vol 3 CAT 2: Clean and Visual Ends only","N/A","OK")</f>
        <v>OK</v>
      </c>
      <c r="G311" s="17"/>
      <c r="H311" s="17"/>
      <c r="I311" s="17" t="s">
        <v>51</v>
      </c>
      <c r="J311" s="17" t="str">
        <f t="shared" si="29"/>
        <v>OK</v>
      </c>
      <c r="K311" s="17" t="str">
        <f t="shared" si="30"/>
        <v>OK</v>
      </c>
      <c r="L311" s="17" t="str">
        <f>IF('Data Sheet'!$B$9="NC-50","N/A","OK")</f>
        <v>OK</v>
      </c>
      <c r="M311" s="17" t="str">
        <f>IF('Data Sheet'!$B$9="NC-50","N/A","OK")</f>
        <v>OK</v>
      </c>
      <c r="N311" s="23" t="str">
        <f>IF(BO311&lt;&gt;"",
    IF(INT('Data Sheet'!$A$19)=INT('Data Sheet'!$B$19),
        --(INT('Data Sheet'!$A$19) &amp; "." &amp; BO311),
        IF(AND((--(INT('Data Sheet'!$A$19) &amp; "." &amp; BO311)&gt;=--('Data Sheet'!$A$19)), (--(INT('Data Sheet'!$A$19) &amp; "." &amp; BO311)&lt;=--('Data Sheet'!$B$19))),
            --(INT('Data Sheet'!$A$19) &amp; "." &amp; BO311),
            --(INT('Data Sheet'!$B$19) &amp; "." &amp; BO311)
        )
    ),
    IF(BN311&lt;&gt;"",
        IF(INT('Data Sheet'!$A$19)=INT('Data Sheet'!$B$19),
            --(INT('Data Sheet'!$A$19) &amp; "." &amp; LEFT(BN311,3)),
            IF(AND((--(INT('Data Sheet'!$A$19) &amp; "." &amp; LEFT(BN311,3))&gt;=--('Data Sheet'!$A$19)), (--(INT('Data Sheet'!$A$19) &amp; "." &amp; LEFT(BN311,3))&lt;=--('Data Sheet'!$B$19))),
                --(INT('Data Sheet'!$A$19) &amp; "." &amp; LEFT(BN311,3)),
                --(INT('Data Sheet'!$B$19) &amp; "." &amp; LEFT(BN311,3))
            )
        ),
        "OK"
    )
)</f>
        <v>OK</v>
      </c>
      <c r="O311" s="23" t="str">
        <f>IF(BP311&lt;&gt;"",
    IF(INT('Data Sheet'!$A$19)=INT('Data Sheet'!$B$19),
        --(INT('Data Sheet'!$A$19) &amp; "." &amp; BP311),
        IF(AND((--(INT('Data Sheet'!$A$19) &amp; "." &amp; BP311)&gt;=--('Data Sheet'!$A$19)), (--(INT('Data Sheet'!$A$19) &amp; "." &amp; BP311)&lt;=--('Data Sheet'!$B$19))),
            --(INT('Data Sheet'!$A$19) &amp; "." &amp; BP311),
            --(INT('Data Sheet'!$B$19) &amp; "." &amp; BP311)
        )
    ),
    IF(BN311&lt;&gt;"",
        IF(INT('Data Sheet'!$A$19)=INT('Data Sheet'!$B$19),
            --(INT('Data Sheet'!$A$19) &amp; "." &amp; RIGHT(BN311,3)),
            IF(AND((--(INT('Data Sheet'!$A$19) &amp; "." &amp; RIGHT(BN311,3))&gt;=--('Data Sheet'!$A$19)), (--(INT('Data Sheet'!$A$19) &amp; "." &amp; RIGHT(BN311,3))&lt;=--('Data Sheet'!$B$19))),
                --(INT('Data Sheet'!$A$19) &amp; "." &amp; RIGHT(BN311,3)),
                --(INT('Data Sheet'!$B$19) &amp; "." &amp; RIGHT(BN311,3))
            )
        ),
        "OK"
    )
)</f>
        <v>OK</v>
      </c>
      <c r="P311" s="23" t="str">
        <f>IF(BR311&lt;&gt;"",
    IF(INT('Data Sheet'!$A$19)=INT('Data Sheet'!$B$15),
        --(INT('Data Sheet'!$A$15) &amp; "." &amp; BR311),
        IF(AND((--(INT('Data Sheet'!$A$15) &amp; "." &amp; BR311)&gt;=--('Data Sheet'!$A$15)), (--(INT('Data Sheet'!$A$15) &amp; "." &amp; BR311)&lt;=--('Data Sheet'!$B$15))),
            --(INT('Data Sheet'!$A$15) &amp; "." &amp; BR311),
            --(INT('Data Sheet'!$B$15) &amp; "." &amp; BR311)
        )
    ),
    IF(BQ311&lt;&gt;"",
        IF(INT('Data Sheet'!$A$15)=INT('Data Sheet'!$B$15),
            --(INT('Data Sheet'!$A$15) &amp; "." &amp; LEFT(BQ311,3)),
            IF(AND((--(INT('Data Sheet'!$A$15) &amp; "." &amp; LEFT(BQ311,3))&gt;=--('Data Sheet'!$A$15)), (--(INT('Data Sheet'!$A$15) &amp; "." &amp; LEFT(BQ311,3))&lt;=--('Data Sheet'!$B$15))),
                --(INT('Data Sheet'!$A$15) &amp; "." &amp; LEFT(BQ311,3)),
                --(INT('Data Sheet'!$B$15) &amp; "." &amp; LEFT(BQ311,3))
            )
        ),
        "OK"
    )
)</f>
        <v>OK</v>
      </c>
      <c r="Q311" s="23" t="str">
        <f>IF(BS311&lt;&gt;"",
    IF(INT('Data Sheet'!$A$19)=INT('Data Sheet'!$B$15),
        --(INT('Data Sheet'!$A$15) &amp; "." &amp; BS311),
        IF(AND((--(INT('Data Sheet'!$A$15) &amp; "." &amp; BS311)&gt;=--('Data Sheet'!$A$15)), (--(INT('Data Sheet'!$A$15) &amp; "." &amp; BS311)&lt;=--('Data Sheet'!$B$15))),
            --(INT('Data Sheet'!$A$15) &amp; "." &amp; BS311),
            --(INT('Data Sheet'!$B$15) &amp; "." &amp; BS311)
        )
    ),
    IF(BQ311&lt;&gt;"",
        IF(INT('Data Sheet'!$A$15)=INT('Data Sheet'!$B$15),
            --(INT('Data Sheet'!$A$15) &amp; "." &amp; RIGHT(BQ311,3)),
            IF(AND((--(INT('Data Sheet'!$A$15) &amp; "." &amp; RIGHT(BQ311,3))&gt;=--('Data Sheet'!$A$15)), (--(INT('Data Sheet'!$A$15) &amp; "." &amp; RIGHT(BQ311,3))&lt;=--('Data Sheet'!$B$15))),
                --(INT('Data Sheet'!$A$15) &amp; "." &amp; RIGHT(BQ311,3)),
                --(INT('Data Sheet'!$B$15) &amp; "." &amp; RIGHT(BQ311,3))
            )
        ),
        "OK"
    )
)</f>
        <v>OK</v>
      </c>
      <c r="R311" s="20"/>
      <c r="S311" s="20"/>
      <c r="T311" s="20"/>
      <c r="U311" s="20"/>
      <c r="V311" s="20"/>
      <c r="W311" s="20"/>
      <c r="X311" s="20"/>
      <c r="Y311" s="20"/>
      <c r="Z311" s="20"/>
      <c r="AA311" s="55"/>
      <c r="AB311" s="55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1"/>
      <c r="AR311" s="21"/>
      <c r="AS311" s="21"/>
      <c r="AT311" s="21"/>
      <c r="AU311" s="21"/>
      <c r="AV311" s="21"/>
      <c r="AW311" s="22"/>
      <c r="AX311" s="99"/>
      <c r="AY311" s="20"/>
      <c r="AZ311" s="20"/>
      <c r="BA311" s="22"/>
      <c r="BC311" s="80"/>
      <c r="BD311" s="80"/>
      <c r="BE311" s="80"/>
      <c r="BF311" s="80"/>
      <c r="BG311" s="2" t="str">
        <f t="shared" si="27"/>
        <v/>
      </c>
      <c r="BH311" s="78">
        <f t="shared" si="26"/>
        <v>0</v>
      </c>
    </row>
    <row r="312" spans="2:60" x14ac:dyDescent="0.2">
      <c r="B312" s="14">
        <f t="shared" si="31"/>
        <v>304</v>
      </c>
      <c r="C312" s="15" t="str">
        <f>CONCATENATE('Data Sheet'!$B$8,'Data Sheet'!$G$2)</f>
        <v>" HWDP</v>
      </c>
      <c r="D312" s="95" t="str">
        <f t="shared" si="28"/>
        <v/>
      </c>
      <c r="E312" s="15" t="str">
        <f>IF('Sum HWDP'!$D$10="TH-Hill DS-1 Vol 3 CAT 2: Clean and Visual Ends only","N/A","OK")</f>
        <v>OK</v>
      </c>
      <c r="F312" s="15" t="str">
        <f>IF('Sum HWDP'!$D$10="TH-Hill DS-1 Vol 3 CAT 2: Clean and Visual Ends only","N/A","OK")</f>
        <v>OK</v>
      </c>
      <c r="G312" s="17"/>
      <c r="H312" s="17"/>
      <c r="I312" s="17" t="s">
        <v>51</v>
      </c>
      <c r="J312" s="17" t="str">
        <f t="shared" si="29"/>
        <v>OK</v>
      </c>
      <c r="K312" s="17" t="str">
        <f t="shared" si="30"/>
        <v>OK</v>
      </c>
      <c r="L312" s="17" t="str">
        <f>IF('Data Sheet'!$B$9="NC-50","N/A","OK")</f>
        <v>OK</v>
      </c>
      <c r="M312" s="17" t="str">
        <f>IF('Data Sheet'!$B$9="NC-50","N/A","OK")</f>
        <v>OK</v>
      </c>
      <c r="N312" s="23" t="str">
        <f>IF(BO312&lt;&gt;"",
    IF(INT('Data Sheet'!$A$19)=INT('Data Sheet'!$B$19),
        --(INT('Data Sheet'!$A$19) &amp; "." &amp; BO312),
        IF(AND((--(INT('Data Sheet'!$A$19) &amp; "." &amp; BO312)&gt;=--('Data Sheet'!$A$19)), (--(INT('Data Sheet'!$A$19) &amp; "." &amp; BO312)&lt;=--('Data Sheet'!$B$19))),
            --(INT('Data Sheet'!$A$19) &amp; "." &amp; BO312),
            --(INT('Data Sheet'!$B$19) &amp; "." &amp; BO312)
        )
    ),
    IF(BN312&lt;&gt;"",
        IF(INT('Data Sheet'!$A$19)=INT('Data Sheet'!$B$19),
            --(INT('Data Sheet'!$A$19) &amp; "." &amp; LEFT(BN312,3)),
            IF(AND((--(INT('Data Sheet'!$A$19) &amp; "." &amp; LEFT(BN312,3))&gt;=--('Data Sheet'!$A$19)), (--(INT('Data Sheet'!$A$19) &amp; "." &amp; LEFT(BN312,3))&lt;=--('Data Sheet'!$B$19))),
                --(INT('Data Sheet'!$A$19) &amp; "." &amp; LEFT(BN312,3)),
                --(INT('Data Sheet'!$B$19) &amp; "." &amp; LEFT(BN312,3))
            )
        ),
        "OK"
    )
)</f>
        <v>OK</v>
      </c>
      <c r="O312" s="23" t="str">
        <f>IF(BP312&lt;&gt;"",
    IF(INT('Data Sheet'!$A$19)=INT('Data Sheet'!$B$19),
        --(INT('Data Sheet'!$A$19) &amp; "." &amp; BP312),
        IF(AND((--(INT('Data Sheet'!$A$19) &amp; "." &amp; BP312)&gt;=--('Data Sheet'!$A$19)), (--(INT('Data Sheet'!$A$19) &amp; "." &amp; BP312)&lt;=--('Data Sheet'!$B$19))),
            --(INT('Data Sheet'!$A$19) &amp; "." &amp; BP312),
            --(INT('Data Sheet'!$B$19) &amp; "." &amp; BP312)
        )
    ),
    IF(BN312&lt;&gt;"",
        IF(INT('Data Sheet'!$A$19)=INT('Data Sheet'!$B$19),
            --(INT('Data Sheet'!$A$19) &amp; "." &amp; RIGHT(BN312,3)),
            IF(AND((--(INT('Data Sheet'!$A$19) &amp; "." &amp; RIGHT(BN312,3))&gt;=--('Data Sheet'!$A$19)), (--(INT('Data Sheet'!$A$19) &amp; "." &amp; RIGHT(BN312,3))&lt;=--('Data Sheet'!$B$19))),
                --(INT('Data Sheet'!$A$19) &amp; "." &amp; RIGHT(BN312,3)),
                --(INT('Data Sheet'!$B$19) &amp; "." &amp; RIGHT(BN312,3))
            )
        ),
        "OK"
    )
)</f>
        <v>OK</v>
      </c>
      <c r="P312" s="23" t="str">
        <f>IF(BR312&lt;&gt;"",
    IF(INT('Data Sheet'!$A$19)=INT('Data Sheet'!$B$15),
        --(INT('Data Sheet'!$A$15) &amp; "." &amp; BR312),
        IF(AND((--(INT('Data Sheet'!$A$15) &amp; "." &amp; BR312)&gt;=--('Data Sheet'!$A$15)), (--(INT('Data Sheet'!$A$15) &amp; "." &amp; BR312)&lt;=--('Data Sheet'!$B$15))),
            --(INT('Data Sheet'!$A$15) &amp; "." &amp; BR312),
            --(INT('Data Sheet'!$B$15) &amp; "." &amp; BR312)
        )
    ),
    IF(BQ312&lt;&gt;"",
        IF(INT('Data Sheet'!$A$15)=INT('Data Sheet'!$B$15),
            --(INT('Data Sheet'!$A$15) &amp; "." &amp; LEFT(BQ312,3)),
            IF(AND((--(INT('Data Sheet'!$A$15) &amp; "." &amp; LEFT(BQ312,3))&gt;=--('Data Sheet'!$A$15)), (--(INT('Data Sheet'!$A$15) &amp; "." &amp; LEFT(BQ312,3))&lt;=--('Data Sheet'!$B$15))),
                --(INT('Data Sheet'!$A$15) &amp; "." &amp; LEFT(BQ312,3)),
                --(INT('Data Sheet'!$B$15) &amp; "." &amp; LEFT(BQ312,3))
            )
        ),
        "OK"
    )
)</f>
        <v>OK</v>
      </c>
      <c r="Q312" s="23" t="str">
        <f>IF(BS312&lt;&gt;"",
    IF(INT('Data Sheet'!$A$19)=INT('Data Sheet'!$B$15),
        --(INT('Data Sheet'!$A$15) &amp; "." &amp; BS312),
        IF(AND((--(INT('Data Sheet'!$A$15) &amp; "." &amp; BS312)&gt;=--('Data Sheet'!$A$15)), (--(INT('Data Sheet'!$A$15) &amp; "." &amp; BS312)&lt;=--('Data Sheet'!$B$15))),
            --(INT('Data Sheet'!$A$15) &amp; "." &amp; BS312),
            --(INT('Data Sheet'!$B$15) &amp; "." &amp; BS312)
        )
    ),
    IF(BQ312&lt;&gt;"",
        IF(INT('Data Sheet'!$A$15)=INT('Data Sheet'!$B$15),
            --(INT('Data Sheet'!$A$15) &amp; "." &amp; RIGHT(BQ312,3)),
            IF(AND((--(INT('Data Sheet'!$A$15) &amp; "." &amp; RIGHT(BQ312,3))&gt;=--('Data Sheet'!$A$15)), (--(INT('Data Sheet'!$A$15) &amp; "." &amp; RIGHT(BQ312,3))&lt;=--('Data Sheet'!$B$15))),
                --(INT('Data Sheet'!$A$15) &amp; "." &amp; RIGHT(BQ312,3)),
                --(INT('Data Sheet'!$B$15) &amp; "." &amp; RIGHT(BQ312,3))
            )
        ),
        "OK"
    )
)</f>
        <v>OK</v>
      </c>
      <c r="R312" s="20"/>
      <c r="S312" s="20"/>
      <c r="T312" s="20"/>
      <c r="U312" s="20"/>
      <c r="V312" s="20"/>
      <c r="W312" s="20"/>
      <c r="X312" s="20"/>
      <c r="Y312" s="20"/>
      <c r="Z312" s="20"/>
      <c r="AA312" s="55"/>
      <c r="AB312" s="55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1"/>
      <c r="AR312" s="21"/>
      <c r="AS312" s="21"/>
      <c r="AT312" s="21"/>
      <c r="AU312" s="21"/>
      <c r="AV312" s="21"/>
      <c r="AW312" s="22"/>
      <c r="AX312" s="99"/>
      <c r="AY312" s="20"/>
      <c r="AZ312" s="20"/>
      <c r="BA312" s="22"/>
      <c r="BC312" s="80"/>
      <c r="BD312" s="80"/>
      <c r="BE312" s="80"/>
      <c r="BF312" s="80"/>
      <c r="BG312" s="2" t="str">
        <f t="shared" si="27"/>
        <v/>
      </c>
      <c r="BH312" s="78">
        <f t="shared" si="26"/>
        <v>0</v>
      </c>
    </row>
    <row r="313" spans="2:60" x14ac:dyDescent="0.2">
      <c r="B313" s="14">
        <f t="shared" si="31"/>
        <v>305</v>
      </c>
      <c r="C313" s="15" t="str">
        <f>CONCATENATE('Data Sheet'!$B$8,'Data Sheet'!$G$2)</f>
        <v>" HWDP</v>
      </c>
      <c r="D313" s="95" t="str">
        <f t="shared" si="28"/>
        <v/>
      </c>
      <c r="E313" s="15" t="str">
        <f>IF('Sum HWDP'!$D$10="TH-Hill DS-1 Vol 3 CAT 2: Clean and Visual Ends only","N/A","OK")</f>
        <v>OK</v>
      </c>
      <c r="F313" s="15" t="str">
        <f>IF('Sum HWDP'!$D$10="TH-Hill DS-1 Vol 3 CAT 2: Clean and Visual Ends only","N/A","OK")</f>
        <v>OK</v>
      </c>
      <c r="G313" s="17"/>
      <c r="H313" s="17"/>
      <c r="I313" s="17" t="s">
        <v>51</v>
      </c>
      <c r="J313" s="17" t="str">
        <f t="shared" si="29"/>
        <v>OK</v>
      </c>
      <c r="K313" s="17" t="str">
        <f t="shared" si="30"/>
        <v>OK</v>
      </c>
      <c r="L313" s="17" t="str">
        <f>IF('Data Sheet'!$B$9="NC-50","N/A","OK")</f>
        <v>OK</v>
      </c>
      <c r="M313" s="17" t="str">
        <f>IF('Data Sheet'!$B$9="NC-50","N/A","OK")</f>
        <v>OK</v>
      </c>
      <c r="N313" s="23" t="str">
        <f>IF(BO313&lt;&gt;"",
    IF(INT('Data Sheet'!$A$19)=INT('Data Sheet'!$B$19),
        --(INT('Data Sheet'!$A$19) &amp; "." &amp; BO313),
        IF(AND((--(INT('Data Sheet'!$A$19) &amp; "." &amp; BO313)&gt;=--('Data Sheet'!$A$19)), (--(INT('Data Sheet'!$A$19) &amp; "." &amp; BO313)&lt;=--('Data Sheet'!$B$19))),
            --(INT('Data Sheet'!$A$19) &amp; "." &amp; BO313),
            --(INT('Data Sheet'!$B$19) &amp; "." &amp; BO313)
        )
    ),
    IF(BN313&lt;&gt;"",
        IF(INT('Data Sheet'!$A$19)=INT('Data Sheet'!$B$19),
            --(INT('Data Sheet'!$A$19) &amp; "." &amp; LEFT(BN313,3)),
            IF(AND((--(INT('Data Sheet'!$A$19) &amp; "." &amp; LEFT(BN313,3))&gt;=--('Data Sheet'!$A$19)), (--(INT('Data Sheet'!$A$19) &amp; "." &amp; LEFT(BN313,3))&lt;=--('Data Sheet'!$B$19))),
                --(INT('Data Sheet'!$A$19) &amp; "." &amp; LEFT(BN313,3)),
                --(INT('Data Sheet'!$B$19) &amp; "." &amp; LEFT(BN313,3))
            )
        ),
        "OK"
    )
)</f>
        <v>OK</v>
      </c>
      <c r="O313" s="23" t="str">
        <f>IF(BP313&lt;&gt;"",
    IF(INT('Data Sheet'!$A$19)=INT('Data Sheet'!$B$19),
        --(INT('Data Sheet'!$A$19) &amp; "." &amp; BP313),
        IF(AND((--(INT('Data Sheet'!$A$19) &amp; "." &amp; BP313)&gt;=--('Data Sheet'!$A$19)), (--(INT('Data Sheet'!$A$19) &amp; "." &amp; BP313)&lt;=--('Data Sheet'!$B$19))),
            --(INT('Data Sheet'!$A$19) &amp; "." &amp; BP313),
            --(INT('Data Sheet'!$B$19) &amp; "." &amp; BP313)
        )
    ),
    IF(BN313&lt;&gt;"",
        IF(INT('Data Sheet'!$A$19)=INT('Data Sheet'!$B$19),
            --(INT('Data Sheet'!$A$19) &amp; "." &amp; RIGHT(BN313,3)),
            IF(AND((--(INT('Data Sheet'!$A$19) &amp; "." &amp; RIGHT(BN313,3))&gt;=--('Data Sheet'!$A$19)), (--(INT('Data Sheet'!$A$19) &amp; "." &amp; RIGHT(BN313,3))&lt;=--('Data Sheet'!$B$19))),
                --(INT('Data Sheet'!$A$19) &amp; "." &amp; RIGHT(BN313,3)),
                --(INT('Data Sheet'!$B$19) &amp; "." &amp; RIGHT(BN313,3))
            )
        ),
        "OK"
    )
)</f>
        <v>OK</v>
      </c>
      <c r="P313" s="23" t="str">
        <f>IF(BR313&lt;&gt;"",
    IF(INT('Data Sheet'!$A$19)=INT('Data Sheet'!$B$15),
        --(INT('Data Sheet'!$A$15) &amp; "." &amp; BR313),
        IF(AND((--(INT('Data Sheet'!$A$15) &amp; "." &amp; BR313)&gt;=--('Data Sheet'!$A$15)), (--(INT('Data Sheet'!$A$15) &amp; "." &amp; BR313)&lt;=--('Data Sheet'!$B$15))),
            --(INT('Data Sheet'!$A$15) &amp; "." &amp; BR313),
            --(INT('Data Sheet'!$B$15) &amp; "." &amp; BR313)
        )
    ),
    IF(BQ313&lt;&gt;"",
        IF(INT('Data Sheet'!$A$15)=INT('Data Sheet'!$B$15),
            --(INT('Data Sheet'!$A$15) &amp; "." &amp; LEFT(BQ313,3)),
            IF(AND((--(INT('Data Sheet'!$A$15) &amp; "." &amp; LEFT(BQ313,3))&gt;=--('Data Sheet'!$A$15)), (--(INT('Data Sheet'!$A$15) &amp; "." &amp; LEFT(BQ313,3))&lt;=--('Data Sheet'!$B$15))),
                --(INT('Data Sheet'!$A$15) &amp; "." &amp; LEFT(BQ313,3)),
                --(INT('Data Sheet'!$B$15) &amp; "." &amp; LEFT(BQ313,3))
            )
        ),
        "OK"
    )
)</f>
        <v>OK</v>
      </c>
      <c r="Q313" s="23" t="str">
        <f>IF(BS313&lt;&gt;"",
    IF(INT('Data Sheet'!$A$19)=INT('Data Sheet'!$B$15),
        --(INT('Data Sheet'!$A$15) &amp; "." &amp; BS313),
        IF(AND((--(INT('Data Sheet'!$A$15) &amp; "." &amp; BS313)&gt;=--('Data Sheet'!$A$15)), (--(INT('Data Sheet'!$A$15) &amp; "." &amp; BS313)&lt;=--('Data Sheet'!$B$15))),
            --(INT('Data Sheet'!$A$15) &amp; "." &amp; BS313),
            --(INT('Data Sheet'!$B$15) &amp; "." &amp; BS313)
        )
    ),
    IF(BQ313&lt;&gt;"",
        IF(INT('Data Sheet'!$A$15)=INT('Data Sheet'!$B$15),
            --(INT('Data Sheet'!$A$15) &amp; "." &amp; RIGHT(BQ313,3)),
            IF(AND((--(INT('Data Sheet'!$A$15) &amp; "." &amp; RIGHT(BQ313,3))&gt;=--('Data Sheet'!$A$15)), (--(INT('Data Sheet'!$A$15) &amp; "." &amp; RIGHT(BQ313,3))&lt;=--('Data Sheet'!$B$15))),
                --(INT('Data Sheet'!$A$15) &amp; "." &amp; RIGHT(BQ313,3)),
                --(INT('Data Sheet'!$B$15) &amp; "." &amp; RIGHT(BQ313,3))
            )
        ),
        "OK"
    )
)</f>
        <v>OK</v>
      </c>
      <c r="R313" s="20"/>
      <c r="S313" s="20"/>
      <c r="T313" s="20"/>
      <c r="U313" s="20"/>
      <c r="V313" s="20"/>
      <c r="W313" s="20"/>
      <c r="X313" s="20"/>
      <c r="Y313" s="20"/>
      <c r="Z313" s="20"/>
      <c r="AA313" s="55"/>
      <c r="AB313" s="55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1"/>
      <c r="AR313" s="21"/>
      <c r="AS313" s="21"/>
      <c r="AT313" s="21"/>
      <c r="AU313" s="21"/>
      <c r="AV313" s="21"/>
      <c r="AW313" s="22"/>
      <c r="AX313" s="99"/>
      <c r="AY313" s="20"/>
      <c r="AZ313" s="20"/>
      <c r="BA313" s="22"/>
      <c r="BC313" s="80"/>
      <c r="BD313" s="80"/>
      <c r="BE313" s="80"/>
      <c r="BF313" s="80"/>
      <c r="BG313" s="2" t="str">
        <f t="shared" si="27"/>
        <v/>
      </c>
      <c r="BH313" s="78">
        <f t="shared" si="26"/>
        <v>0</v>
      </c>
    </row>
    <row r="314" spans="2:60" x14ac:dyDescent="0.2">
      <c r="B314" s="14">
        <f t="shared" si="31"/>
        <v>306</v>
      </c>
      <c r="C314" s="15" t="str">
        <f>CONCATENATE('Data Sheet'!$B$8,'Data Sheet'!$G$2)</f>
        <v>" HWDP</v>
      </c>
      <c r="D314" s="95" t="str">
        <f t="shared" si="28"/>
        <v/>
      </c>
      <c r="E314" s="15" t="str">
        <f>IF('Sum HWDP'!$D$10="TH-Hill DS-1 Vol 3 CAT 2: Clean and Visual Ends only","N/A","OK")</f>
        <v>OK</v>
      </c>
      <c r="F314" s="15" t="str">
        <f>IF('Sum HWDP'!$D$10="TH-Hill DS-1 Vol 3 CAT 2: Clean and Visual Ends only","N/A","OK")</f>
        <v>OK</v>
      </c>
      <c r="G314" s="17"/>
      <c r="H314" s="17"/>
      <c r="I314" s="17" t="s">
        <v>51</v>
      </c>
      <c r="J314" s="17" t="str">
        <f t="shared" si="29"/>
        <v>OK</v>
      </c>
      <c r="K314" s="17" t="str">
        <f t="shared" si="30"/>
        <v>OK</v>
      </c>
      <c r="L314" s="17" t="str">
        <f>IF('Data Sheet'!$B$9="NC-50","N/A","OK")</f>
        <v>OK</v>
      </c>
      <c r="M314" s="17" t="str">
        <f>IF('Data Sheet'!$B$9="NC-50","N/A","OK")</f>
        <v>OK</v>
      </c>
      <c r="N314" s="23" t="str">
        <f>IF(BO314&lt;&gt;"",
    IF(INT('Data Sheet'!$A$19)=INT('Data Sheet'!$B$19),
        --(INT('Data Sheet'!$A$19) &amp; "." &amp; BO314),
        IF(AND((--(INT('Data Sheet'!$A$19) &amp; "." &amp; BO314)&gt;=--('Data Sheet'!$A$19)), (--(INT('Data Sheet'!$A$19) &amp; "." &amp; BO314)&lt;=--('Data Sheet'!$B$19))),
            --(INT('Data Sheet'!$A$19) &amp; "." &amp; BO314),
            --(INT('Data Sheet'!$B$19) &amp; "." &amp; BO314)
        )
    ),
    IF(BN314&lt;&gt;"",
        IF(INT('Data Sheet'!$A$19)=INT('Data Sheet'!$B$19),
            --(INT('Data Sheet'!$A$19) &amp; "." &amp; LEFT(BN314,3)),
            IF(AND((--(INT('Data Sheet'!$A$19) &amp; "." &amp; LEFT(BN314,3))&gt;=--('Data Sheet'!$A$19)), (--(INT('Data Sheet'!$A$19) &amp; "." &amp; LEFT(BN314,3))&lt;=--('Data Sheet'!$B$19))),
                --(INT('Data Sheet'!$A$19) &amp; "." &amp; LEFT(BN314,3)),
                --(INT('Data Sheet'!$B$19) &amp; "." &amp; LEFT(BN314,3))
            )
        ),
        "OK"
    )
)</f>
        <v>OK</v>
      </c>
      <c r="O314" s="23" t="str">
        <f>IF(BP314&lt;&gt;"",
    IF(INT('Data Sheet'!$A$19)=INT('Data Sheet'!$B$19),
        --(INT('Data Sheet'!$A$19) &amp; "." &amp; BP314),
        IF(AND((--(INT('Data Sheet'!$A$19) &amp; "." &amp; BP314)&gt;=--('Data Sheet'!$A$19)), (--(INT('Data Sheet'!$A$19) &amp; "." &amp; BP314)&lt;=--('Data Sheet'!$B$19))),
            --(INT('Data Sheet'!$A$19) &amp; "." &amp; BP314),
            --(INT('Data Sheet'!$B$19) &amp; "." &amp; BP314)
        )
    ),
    IF(BN314&lt;&gt;"",
        IF(INT('Data Sheet'!$A$19)=INT('Data Sheet'!$B$19),
            --(INT('Data Sheet'!$A$19) &amp; "." &amp; RIGHT(BN314,3)),
            IF(AND((--(INT('Data Sheet'!$A$19) &amp; "." &amp; RIGHT(BN314,3))&gt;=--('Data Sheet'!$A$19)), (--(INT('Data Sheet'!$A$19) &amp; "." &amp; RIGHT(BN314,3))&lt;=--('Data Sheet'!$B$19))),
                --(INT('Data Sheet'!$A$19) &amp; "." &amp; RIGHT(BN314,3)),
                --(INT('Data Sheet'!$B$19) &amp; "." &amp; RIGHT(BN314,3))
            )
        ),
        "OK"
    )
)</f>
        <v>OK</v>
      </c>
      <c r="P314" s="23" t="str">
        <f>IF(BR314&lt;&gt;"",
    IF(INT('Data Sheet'!$A$19)=INT('Data Sheet'!$B$15),
        --(INT('Data Sheet'!$A$15) &amp; "." &amp; BR314),
        IF(AND((--(INT('Data Sheet'!$A$15) &amp; "." &amp; BR314)&gt;=--('Data Sheet'!$A$15)), (--(INT('Data Sheet'!$A$15) &amp; "." &amp; BR314)&lt;=--('Data Sheet'!$B$15))),
            --(INT('Data Sheet'!$A$15) &amp; "." &amp; BR314),
            --(INT('Data Sheet'!$B$15) &amp; "." &amp; BR314)
        )
    ),
    IF(BQ314&lt;&gt;"",
        IF(INT('Data Sheet'!$A$15)=INT('Data Sheet'!$B$15),
            --(INT('Data Sheet'!$A$15) &amp; "." &amp; LEFT(BQ314,3)),
            IF(AND((--(INT('Data Sheet'!$A$15) &amp; "." &amp; LEFT(BQ314,3))&gt;=--('Data Sheet'!$A$15)), (--(INT('Data Sheet'!$A$15) &amp; "." &amp; LEFT(BQ314,3))&lt;=--('Data Sheet'!$B$15))),
                --(INT('Data Sheet'!$A$15) &amp; "." &amp; LEFT(BQ314,3)),
                --(INT('Data Sheet'!$B$15) &amp; "." &amp; LEFT(BQ314,3))
            )
        ),
        "OK"
    )
)</f>
        <v>OK</v>
      </c>
      <c r="Q314" s="23" t="str">
        <f>IF(BS314&lt;&gt;"",
    IF(INT('Data Sheet'!$A$19)=INT('Data Sheet'!$B$15),
        --(INT('Data Sheet'!$A$15) &amp; "." &amp; BS314),
        IF(AND((--(INT('Data Sheet'!$A$15) &amp; "." &amp; BS314)&gt;=--('Data Sheet'!$A$15)), (--(INT('Data Sheet'!$A$15) &amp; "." &amp; BS314)&lt;=--('Data Sheet'!$B$15))),
            --(INT('Data Sheet'!$A$15) &amp; "." &amp; BS314),
            --(INT('Data Sheet'!$B$15) &amp; "." &amp; BS314)
        )
    ),
    IF(BQ314&lt;&gt;"",
        IF(INT('Data Sheet'!$A$15)=INT('Data Sheet'!$B$15),
            --(INT('Data Sheet'!$A$15) &amp; "." &amp; RIGHT(BQ314,3)),
            IF(AND((--(INT('Data Sheet'!$A$15) &amp; "." &amp; RIGHT(BQ314,3))&gt;=--('Data Sheet'!$A$15)), (--(INT('Data Sheet'!$A$15) &amp; "." &amp; RIGHT(BQ314,3))&lt;=--('Data Sheet'!$B$15))),
                --(INT('Data Sheet'!$A$15) &amp; "." &amp; RIGHT(BQ314,3)),
                --(INT('Data Sheet'!$B$15) &amp; "." &amp; RIGHT(BQ314,3))
            )
        ),
        "OK"
    )
)</f>
        <v>OK</v>
      </c>
      <c r="R314" s="20"/>
      <c r="S314" s="20"/>
      <c r="T314" s="20"/>
      <c r="U314" s="20"/>
      <c r="V314" s="20"/>
      <c r="W314" s="20"/>
      <c r="X314" s="20"/>
      <c r="Y314" s="20"/>
      <c r="Z314" s="20"/>
      <c r="AA314" s="55"/>
      <c r="AB314" s="55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1"/>
      <c r="AR314" s="21"/>
      <c r="AS314" s="21"/>
      <c r="AT314" s="21"/>
      <c r="AU314" s="21"/>
      <c r="AV314" s="21"/>
      <c r="AW314" s="22"/>
      <c r="AX314" s="99"/>
      <c r="AY314" s="20"/>
      <c r="AZ314" s="20"/>
      <c r="BA314" s="22"/>
      <c r="BC314" s="80"/>
      <c r="BD314" s="80"/>
      <c r="BE314" s="80"/>
      <c r="BF314" s="80"/>
      <c r="BG314" s="2" t="str">
        <f t="shared" si="27"/>
        <v/>
      </c>
      <c r="BH314" s="78">
        <f t="shared" si="26"/>
        <v>0</v>
      </c>
    </row>
    <row r="315" spans="2:60" x14ac:dyDescent="0.2">
      <c r="B315" s="14">
        <f t="shared" si="31"/>
        <v>307</v>
      </c>
      <c r="C315" s="15" t="str">
        <f>CONCATENATE('Data Sheet'!$B$8,'Data Sheet'!$G$2)</f>
        <v>" HWDP</v>
      </c>
      <c r="D315" s="95" t="str">
        <f t="shared" si="28"/>
        <v/>
      </c>
      <c r="E315" s="15" t="str">
        <f>IF('Sum HWDP'!$D$10="TH-Hill DS-1 Vol 3 CAT 2: Clean and Visual Ends only","N/A","OK")</f>
        <v>OK</v>
      </c>
      <c r="F315" s="15" t="str">
        <f>IF('Sum HWDP'!$D$10="TH-Hill DS-1 Vol 3 CAT 2: Clean and Visual Ends only","N/A","OK")</f>
        <v>OK</v>
      </c>
      <c r="G315" s="17"/>
      <c r="H315" s="17"/>
      <c r="I315" s="17" t="s">
        <v>51</v>
      </c>
      <c r="J315" s="17" t="str">
        <f t="shared" si="29"/>
        <v>OK</v>
      </c>
      <c r="K315" s="17" t="str">
        <f t="shared" si="30"/>
        <v>OK</v>
      </c>
      <c r="L315" s="17" t="str">
        <f>IF('Data Sheet'!$B$9="NC-50","N/A","OK")</f>
        <v>OK</v>
      </c>
      <c r="M315" s="17" t="str">
        <f>IF('Data Sheet'!$B$9="NC-50","N/A","OK")</f>
        <v>OK</v>
      </c>
      <c r="N315" s="23" t="str">
        <f>IF(BO315&lt;&gt;"",
    IF(INT('Data Sheet'!$A$19)=INT('Data Sheet'!$B$19),
        --(INT('Data Sheet'!$A$19) &amp; "." &amp; BO315),
        IF(AND((--(INT('Data Sheet'!$A$19) &amp; "." &amp; BO315)&gt;=--('Data Sheet'!$A$19)), (--(INT('Data Sheet'!$A$19) &amp; "." &amp; BO315)&lt;=--('Data Sheet'!$B$19))),
            --(INT('Data Sheet'!$A$19) &amp; "." &amp; BO315),
            --(INT('Data Sheet'!$B$19) &amp; "." &amp; BO315)
        )
    ),
    IF(BN315&lt;&gt;"",
        IF(INT('Data Sheet'!$A$19)=INT('Data Sheet'!$B$19),
            --(INT('Data Sheet'!$A$19) &amp; "." &amp; LEFT(BN315,3)),
            IF(AND((--(INT('Data Sheet'!$A$19) &amp; "." &amp; LEFT(BN315,3))&gt;=--('Data Sheet'!$A$19)), (--(INT('Data Sheet'!$A$19) &amp; "." &amp; LEFT(BN315,3))&lt;=--('Data Sheet'!$B$19))),
                --(INT('Data Sheet'!$A$19) &amp; "." &amp; LEFT(BN315,3)),
                --(INT('Data Sheet'!$B$19) &amp; "." &amp; LEFT(BN315,3))
            )
        ),
        "OK"
    )
)</f>
        <v>OK</v>
      </c>
      <c r="O315" s="23" t="str">
        <f>IF(BP315&lt;&gt;"",
    IF(INT('Data Sheet'!$A$19)=INT('Data Sheet'!$B$19),
        --(INT('Data Sheet'!$A$19) &amp; "." &amp; BP315),
        IF(AND((--(INT('Data Sheet'!$A$19) &amp; "." &amp; BP315)&gt;=--('Data Sheet'!$A$19)), (--(INT('Data Sheet'!$A$19) &amp; "." &amp; BP315)&lt;=--('Data Sheet'!$B$19))),
            --(INT('Data Sheet'!$A$19) &amp; "." &amp; BP315),
            --(INT('Data Sheet'!$B$19) &amp; "." &amp; BP315)
        )
    ),
    IF(BN315&lt;&gt;"",
        IF(INT('Data Sheet'!$A$19)=INT('Data Sheet'!$B$19),
            --(INT('Data Sheet'!$A$19) &amp; "." &amp; RIGHT(BN315,3)),
            IF(AND((--(INT('Data Sheet'!$A$19) &amp; "." &amp; RIGHT(BN315,3))&gt;=--('Data Sheet'!$A$19)), (--(INT('Data Sheet'!$A$19) &amp; "." &amp; RIGHT(BN315,3))&lt;=--('Data Sheet'!$B$19))),
                --(INT('Data Sheet'!$A$19) &amp; "." &amp; RIGHT(BN315,3)),
                --(INT('Data Sheet'!$B$19) &amp; "." &amp; RIGHT(BN315,3))
            )
        ),
        "OK"
    )
)</f>
        <v>OK</v>
      </c>
      <c r="P315" s="23" t="str">
        <f>IF(BR315&lt;&gt;"",
    IF(INT('Data Sheet'!$A$19)=INT('Data Sheet'!$B$15),
        --(INT('Data Sheet'!$A$15) &amp; "." &amp; BR315),
        IF(AND((--(INT('Data Sheet'!$A$15) &amp; "." &amp; BR315)&gt;=--('Data Sheet'!$A$15)), (--(INT('Data Sheet'!$A$15) &amp; "." &amp; BR315)&lt;=--('Data Sheet'!$B$15))),
            --(INT('Data Sheet'!$A$15) &amp; "." &amp; BR315),
            --(INT('Data Sheet'!$B$15) &amp; "." &amp; BR315)
        )
    ),
    IF(BQ315&lt;&gt;"",
        IF(INT('Data Sheet'!$A$15)=INT('Data Sheet'!$B$15),
            --(INT('Data Sheet'!$A$15) &amp; "." &amp; LEFT(BQ315,3)),
            IF(AND((--(INT('Data Sheet'!$A$15) &amp; "." &amp; LEFT(BQ315,3))&gt;=--('Data Sheet'!$A$15)), (--(INT('Data Sheet'!$A$15) &amp; "." &amp; LEFT(BQ315,3))&lt;=--('Data Sheet'!$B$15))),
                --(INT('Data Sheet'!$A$15) &amp; "." &amp; LEFT(BQ315,3)),
                --(INT('Data Sheet'!$B$15) &amp; "." &amp; LEFT(BQ315,3))
            )
        ),
        "OK"
    )
)</f>
        <v>OK</v>
      </c>
      <c r="Q315" s="23" t="str">
        <f>IF(BS315&lt;&gt;"",
    IF(INT('Data Sheet'!$A$19)=INT('Data Sheet'!$B$15),
        --(INT('Data Sheet'!$A$15) &amp; "." &amp; BS315),
        IF(AND((--(INT('Data Sheet'!$A$15) &amp; "." &amp; BS315)&gt;=--('Data Sheet'!$A$15)), (--(INT('Data Sheet'!$A$15) &amp; "." &amp; BS315)&lt;=--('Data Sheet'!$B$15))),
            --(INT('Data Sheet'!$A$15) &amp; "." &amp; BS315),
            --(INT('Data Sheet'!$B$15) &amp; "." &amp; BS315)
        )
    ),
    IF(BQ315&lt;&gt;"",
        IF(INT('Data Sheet'!$A$15)=INT('Data Sheet'!$B$15),
            --(INT('Data Sheet'!$A$15) &amp; "." &amp; RIGHT(BQ315,3)),
            IF(AND((--(INT('Data Sheet'!$A$15) &amp; "." &amp; RIGHT(BQ315,3))&gt;=--('Data Sheet'!$A$15)), (--(INT('Data Sheet'!$A$15) &amp; "." &amp; RIGHT(BQ315,3))&lt;=--('Data Sheet'!$B$15))),
                --(INT('Data Sheet'!$A$15) &amp; "." &amp; RIGHT(BQ315,3)),
                --(INT('Data Sheet'!$B$15) &amp; "." &amp; RIGHT(BQ315,3))
            )
        ),
        "OK"
    )
)</f>
        <v>OK</v>
      </c>
      <c r="R315" s="20"/>
      <c r="S315" s="20"/>
      <c r="T315" s="20"/>
      <c r="U315" s="20"/>
      <c r="V315" s="20"/>
      <c r="W315" s="20"/>
      <c r="X315" s="20"/>
      <c r="Y315" s="20"/>
      <c r="Z315" s="20"/>
      <c r="AA315" s="55"/>
      <c r="AB315" s="55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1"/>
      <c r="AR315" s="21"/>
      <c r="AS315" s="21"/>
      <c r="AT315" s="21"/>
      <c r="AU315" s="21"/>
      <c r="AV315" s="21"/>
      <c r="AW315" s="22"/>
      <c r="AX315" s="99"/>
      <c r="AY315" s="20"/>
      <c r="AZ315" s="20"/>
      <c r="BA315" s="22"/>
      <c r="BC315" s="80"/>
      <c r="BD315" s="80"/>
      <c r="BE315" s="80"/>
      <c r="BF315" s="80"/>
      <c r="BG315" s="2" t="str">
        <f t="shared" si="27"/>
        <v/>
      </c>
      <c r="BH315" s="78">
        <f t="shared" si="26"/>
        <v>0</v>
      </c>
    </row>
    <row r="316" spans="2:60" x14ac:dyDescent="0.2">
      <c r="B316" s="14">
        <f t="shared" si="31"/>
        <v>308</v>
      </c>
      <c r="C316" s="15" t="str">
        <f>CONCATENATE('Data Sheet'!$B$8,'Data Sheet'!$G$2)</f>
        <v>" HWDP</v>
      </c>
      <c r="D316" s="95" t="str">
        <f t="shared" si="28"/>
        <v/>
      </c>
      <c r="E316" s="15" t="str">
        <f>IF('Sum HWDP'!$D$10="TH-Hill DS-1 Vol 3 CAT 2: Clean and Visual Ends only","N/A","OK")</f>
        <v>OK</v>
      </c>
      <c r="F316" s="15" t="str">
        <f>IF('Sum HWDP'!$D$10="TH-Hill DS-1 Vol 3 CAT 2: Clean and Visual Ends only","N/A","OK")</f>
        <v>OK</v>
      </c>
      <c r="G316" s="17"/>
      <c r="H316" s="17"/>
      <c r="I316" s="17" t="s">
        <v>51</v>
      </c>
      <c r="J316" s="17" t="str">
        <f t="shared" si="29"/>
        <v>OK</v>
      </c>
      <c r="K316" s="17" t="str">
        <f t="shared" si="30"/>
        <v>OK</v>
      </c>
      <c r="L316" s="17" t="str">
        <f>IF('Data Sheet'!$B$9="NC-50","N/A","OK")</f>
        <v>OK</v>
      </c>
      <c r="M316" s="17" t="str">
        <f>IF('Data Sheet'!$B$9="NC-50","N/A","OK")</f>
        <v>OK</v>
      </c>
      <c r="N316" s="23" t="str">
        <f>IF(BO316&lt;&gt;"",
    IF(INT('Data Sheet'!$A$19)=INT('Data Sheet'!$B$19),
        --(INT('Data Sheet'!$A$19) &amp; "." &amp; BO316),
        IF(AND((--(INT('Data Sheet'!$A$19) &amp; "." &amp; BO316)&gt;=--('Data Sheet'!$A$19)), (--(INT('Data Sheet'!$A$19) &amp; "." &amp; BO316)&lt;=--('Data Sheet'!$B$19))),
            --(INT('Data Sheet'!$A$19) &amp; "." &amp; BO316),
            --(INT('Data Sheet'!$B$19) &amp; "." &amp; BO316)
        )
    ),
    IF(BN316&lt;&gt;"",
        IF(INT('Data Sheet'!$A$19)=INT('Data Sheet'!$B$19),
            --(INT('Data Sheet'!$A$19) &amp; "." &amp; LEFT(BN316,3)),
            IF(AND((--(INT('Data Sheet'!$A$19) &amp; "." &amp; LEFT(BN316,3))&gt;=--('Data Sheet'!$A$19)), (--(INT('Data Sheet'!$A$19) &amp; "." &amp; LEFT(BN316,3))&lt;=--('Data Sheet'!$B$19))),
                --(INT('Data Sheet'!$A$19) &amp; "." &amp; LEFT(BN316,3)),
                --(INT('Data Sheet'!$B$19) &amp; "." &amp; LEFT(BN316,3))
            )
        ),
        "OK"
    )
)</f>
        <v>OK</v>
      </c>
      <c r="O316" s="23" t="str">
        <f>IF(BP316&lt;&gt;"",
    IF(INT('Data Sheet'!$A$19)=INT('Data Sheet'!$B$19),
        --(INT('Data Sheet'!$A$19) &amp; "." &amp; BP316),
        IF(AND((--(INT('Data Sheet'!$A$19) &amp; "." &amp; BP316)&gt;=--('Data Sheet'!$A$19)), (--(INT('Data Sheet'!$A$19) &amp; "." &amp; BP316)&lt;=--('Data Sheet'!$B$19))),
            --(INT('Data Sheet'!$A$19) &amp; "." &amp; BP316),
            --(INT('Data Sheet'!$B$19) &amp; "." &amp; BP316)
        )
    ),
    IF(BN316&lt;&gt;"",
        IF(INT('Data Sheet'!$A$19)=INT('Data Sheet'!$B$19),
            --(INT('Data Sheet'!$A$19) &amp; "." &amp; RIGHT(BN316,3)),
            IF(AND((--(INT('Data Sheet'!$A$19) &amp; "." &amp; RIGHT(BN316,3))&gt;=--('Data Sheet'!$A$19)), (--(INT('Data Sheet'!$A$19) &amp; "." &amp; RIGHT(BN316,3))&lt;=--('Data Sheet'!$B$19))),
                --(INT('Data Sheet'!$A$19) &amp; "." &amp; RIGHT(BN316,3)),
                --(INT('Data Sheet'!$B$19) &amp; "." &amp; RIGHT(BN316,3))
            )
        ),
        "OK"
    )
)</f>
        <v>OK</v>
      </c>
      <c r="P316" s="23" t="str">
        <f>IF(BR316&lt;&gt;"",
    IF(INT('Data Sheet'!$A$19)=INT('Data Sheet'!$B$15),
        --(INT('Data Sheet'!$A$15) &amp; "." &amp; BR316),
        IF(AND((--(INT('Data Sheet'!$A$15) &amp; "." &amp; BR316)&gt;=--('Data Sheet'!$A$15)), (--(INT('Data Sheet'!$A$15) &amp; "." &amp; BR316)&lt;=--('Data Sheet'!$B$15))),
            --(INT('Data Sheet'!$A$15) &amp; "." &amp; BR316),
            --(INT('Data Sheet'!$B$15) &amp; "." &amp; BR316)
        )
    ),
    IF(BQ316&lt;&gt;"",
        IF(INT('Data Sheet'!$A$15)=INT('Data Sheet'!$B$15),
            --(INT('Data Sheet'!$A$15) &amp; "." &amp; LEFT(BQ316,3)),
            IF(AND((--(INT('Data Sheet'!$A$15) &amp; "." &amp; LEFT(BQ316,3))&gt;=--('Data Sheet'!$A$15)), (--(INT('Data Sheet'!$A$15) &amp; "." &amp; LEFT(BQ316,3))&lt;=--('Data Sheet'!$B$15))),
                --(INT('Data Sheet'!$A$15) &amp; "." &amp; LEFT(BQ316,3)),
                --(INT('Data Sheet'!$B$15) &amp; "." &amp; LEFT(BQ316,3))
            )
        ),
        "OK"
    )
)</f>
        <v>OK</v>
      </c>
      <c r="Q316" s="23" t="str">
        <f>IF(BS316&lt;&gt;"",
    IF(INT('Data Sheet'!$A$19)=INT('Data Sheet'!$B$15),
        --(INT('Data Sheet'!$A$15) &amp; "." &amp; BS316),
        IF(AND((--(INT('Data Sheet'!$A$15) &amp; "." &amp; BS316)&gt;=--('Data Sheet'!$A$15)), (--(INT('Data Sheet'!$A$15) &amp; "." &amp; BS316)&lt;=--('Data Sheet'!$B$15))),
            --(INT('Data Sheet'!$A$15) &amp; "." &amp; BS316),
            --(INT('Data Sheet'!$B$15) &amp; "." &amp; BS316)
        )
    ),
    IF(BQ316&lt;&gt;"",
        IF(INT('Data Sheet'!$A$15)=INT('Data Sheet'!$B$15),
            --(INT('Data Sheet'!$A$15) &amp; "." &amp; RIGHT(BQ316,3)),
            IF(AND((--(INT('Data Sheet'!$A$15) &amp; "." &amp; RIGHT(BQ316,3))&gt;=--('Data Sheet'!$A$15)), (--(INT('Data Sheet'!$A$15) &amp; "." &amp; RIGHT(BQ316,3))&lt;=--('Data Sheet'!$B$15))),
                --(INT('Data Sheet'!$A$15) &amp; "." &amp; RIGHT(BQ316,3)),
                --(INT('Data Sheet'!$B$15) &amp; "." &amp; RIGHT(BQ316,3))
            )
        ),
        "OK"
    )
)</f>
        <v>OK</v>
      </c>
      <c r="R316" s="20"/>
      <c r="S316" s="20"/>
      <c r="T316" s="20"/>
      <c r="U316" s="20"/>
      <c r="V316" s="20"/>
      <c r="W316" s="20"/>
      <c r="X316" s="20"/>
      <c r="Y316" s="20"/>
      <c r="Z316" s="20"/>
      <c r="AA316" s="55"/>
      <c r="AB316" s="55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1"/>
      <c r="AR316" s="21"/>
      <c r="AS316" s="21"/>
      <c r="AT316" s="21"/>
      <c r="AU316" s="21"/>
      <c r="AV316" s="21"/>
      <c r="AW316" s="22"/>
      <c r="AX316" s="99"/>
      <c r="AY316" s="20"/>
      <c r="AZ316" s="20"/>
      <c r="BA316" s="22"/>
      <c r="BC316" s="80"/>
      <c r="BD316" s="80"/>
      <c r="BE316" s="80"/>
      <c r="BF316" s="80"/>
      <c r="BG316" s="2" t="str">
        <f t="shared" si="27"/>
        <v/>
      </c>
      <c r="BH316" s="78">
        <f t="shared" si="26"/>
        <v>0</v>
      </c>
    </row>
    <row r="317" spans="2:60" x14ac:dyDescent="0.2">
      <c r="B317" s="14">
        <f t="shared" si="31"/>
        <v>309</v>
      </c>
      <c r="C317" s="15" t="str">
        <f>CONCATENATE('Data Sheet'!$B$8,'Data Sheet'!$G$2)</f>
        <v>" HWDP</v>
      </c>
      <c r="D317" s="95" t="str">
        <f t="shared" si="28"/>
        <v/>
      </c>
      <c r="E317" s="15" t="str">
        <f>IF('Sum HWDP'!$D$10="TH-Hill DS-1 Vol 3 CAT 2: Clean and Visual Ends only","N/A","OK")</f>
        <v>OK</v>
      </c>
      <c r="F317" s="15" t="str">
        <f>IF('Sum HWDP'!$D$10="TH-Hill DS-1 Vol 3 CAT 2: Clean and Visual Ends only","N/A","OK")</f>
        <v>OK</v>
      </c>
      <c r="G317" s="17"/>
      <c r="H317" s="17"/>
      <c r="I317" s="17" t="s">
        <v>51</v>
      </c>
      <c r="J317" s="17" t="str">
        <f t="shared" si="29"/>
        <v>OK</v>
      </c>
      <c r="K317" s="17" t="str">
        <f t="shared" si="30"/>
        <v>OK</v>
      </c>
      <c r="L317" s="17" t="str">
        <f>IF('Data Sheet'!$B$9="NC-50","N/A","OK")</f>
        <v>OK</v>
      </c>
      <c r="M317" s="17" t="str">
        <f>IF('Data Sheet'!$B$9="NC-50","N/A","OK")</f>
        <v>OK</v>
      </c>
      <c r="N317" s="23" t="str">
        <f>IF(BO317&lt;&gt;"",
    IF(INT('Data Sheet'!$A$19)=INT('Data Sheet'!$B$19),
        --(INT('Data Sheet'!$A$19) &amp; "." &amp; BO317),
        IF(AND((--(INT('Data Sheet'!$A$19) &amp; "." &amp; BO317)&gt;=--('Data Sheet'!$A$19)), (--(INT('Data Sheet'!$A$19) &amp; "." &amp; BO317)&lt;=--('Data Sheet'!$B$19))),
            --(INT('Data Sheet'!$A$19) &amp; "." &amp; BO317),
            --(INT('Data Sheet'!$B$19) &amp; "." &amp; BO317)
        )
    ),
    IF(BN317&lt;&gt;"",
        IF(INT('Data Sheet'!$A$19)=INT('Data Sheet'!$B$19),
            --(INT('Data Sheet'!$A$19) &amp; "." &amp; LEFT(BN317,3)),
            IF(AND((--(INT('Data Sheet'!$A$19) &amp; "." &amp; LEFT(BN317,3))&gt;=--('Data Sheet'!$A$19)), (--(INT('Data Sheet'!$A$19) &amp; "." &amp; LEFT(BN317,3))&lt;=--('Data Sheet'!$B$19))),
                --(INT('Data Sheet'!$A$19) &amp; "." &amp; LEFT(BN317,3)),
                --(INT('Data Sheet'!$B$19) &amp; "." &amp; LEFT(BN317,3))
            )
        ),
        "OK"
    )
)</f>
        <v>OK</v>
      </c>
      <c r="O317" s="23" t="str">
        <f>IF(BP317&lt;&gt;"",
    IF(INT('Data Sheet'!$A$19)=INT('Data Sheet'!$B$19),
        --(INT('Data Sheet'!$A$19) &amp; "." &amp; BP317),
        IF(AND((--(INT('Data Sheet'!$A$19) &amp; "." &amp; BP317)&gt;=--('Data Sheet'!$A$19)), (--(INT('Data Sheet'!$A$19) &amp; "." &amp; BP317)&lt;=--('Data Sheet'!$B$19))),
            --(INT('Data Sheet'!$A$19) &amp; "." &amp; BP317),
            --(INT('Data Sheet'!$B$19) &amp; "." &amp; BP317)
        )
    ),
    IF(BN317&lt;&gt;"",
        IF(INT('Data Sheet'!$A$19)=INT('Data Sheet'!$B$19),
            --(INT('Data Sheet'!$A$19) &amp; "." &amp; RIGHT(BN317,3)),
            IF(AND((--(INT('Data Sheet'!$A$19) &amp; "." &amp; RIGHT(BN317,3))&gt;=--('Data Sheet'!$A$19)), (--(INT('Data Sheet'!$A$19) &amp; "." &amp; RIGHT(BN317,3))&lt;=--('Data Sheet'!$B$19))),
                --(INT('Data Sheet'!$A$19) &amp; "." &amp; RIGHT(BN317,3)),
                --(INT('Data Sheet'!$B$19) &amp; "." &amp; RIGHT(BN317,3))
            )
        ),
        "OK"
    )
)</f>
        <v>OK</v>
      </c>
      <c r="P317" s="23" t="str">
        <f>IF(BR317&lt;&gt;"",
    IF(INT('Data Sheet'!$A$19)=INT('Data Sheet'!$B$15),
        --(INT('Data Sheet'!$A$15) &amp; "." &amp; BR317),
        IF(AND((--(INT('Data Sheet'!$A$15) &amp; "." &amp; BR317)&gt;=--('Data Sheet'!$A$15)), (--(INT('Data Sheet'!$A$15) &amp; "." &amp; BR317)&lt;=--('Data Sheet'!$B$15))),
            --(INT('Data Sheet'!$A$15) &amp; "." &amp; BR317),
            --(INT('Data Sheet'!$B$15) &amp; "." &amp; BR317)
        )
    ),
    IF(BQ317&lt;&gt;"",
        IF(INT('Data Sheet'!$A$15)=INT('Data Sheet'!$B$15),
            --(INT('Data Sheet'!$A$15) &amp; "." &amp; LEFT(BQ317,3)),
            IF(AND((--(INT('Data Sheet'!$A$15) &amp; "." &amp; LEFT(BQ317,3))&gt;=--('Data Sheet'!$A$15)), (--(INT('Data Sheet'!$A$15) &amp; "." &amp; LEFT(BQ317,3))&lt;=--('Data Sheet'!$B$15))),
                --(INT('Data Sheet'!$A$15) &amp; "." &amp; LEFT(BQ317,3)),
                --(INT('Data Sheet'!$B$15) &amp; "." &amp; LEFT(BQ317,3))
            )
        ),
        "OK"
    )
)</f>
        <v>OK</v>
      </c>
      <c r="Q317" s="23" t="str">
        <f>IF(BS317&lt;&gt;"",
    IF(INT('Data Sheet'!$A$19)=INT('Data Sheet'!$B$15),
        --(INT('Data Sheet'!$A$15) &amp; "." &amp; BS317),
        IF(AND((--(INT('Data Sheet'!$A$15) &amp; "." &amp; BS317)&gt;=--('Data Sheet'!$A$15)), (--(INT('Data Sheet'!$A$15) &amp; "." &amp; BS317)&lt;=--('Data Sheet'!$B$15))),
            --(INT('Data Sheet'!$A$15) &amp; "." &amp; BS317),
            --(INT('Data Sheet'!$B$15) &amp; "." &amp; BS317)
        )
    ),
    IF(BQ317&lt;&gt;"",
        IF(INT('Data Sheet'!$A$15)=INT('Data Sheet'!$B$15),
            --(INT('Data Sheet'!$A$15) &amp; "." &amp; RIGHT(BQ317,3)),
            IF(AND((--(INT('Data Sheet'!$A$15) &amp; "." &amp; RIGHT(BQ317,3))&gt;=--('Data Sheet'!$A$15)), (--(INT('Data Sheet'!$A$15) &amp; "." &amp; RIGHT(BQ317,3))&lt;=--('Data Sheet'!$B$15))),
                --(INT('Data Sheet'!$A$15) &amp; "." &amp; RIGHT(BQ317,3)),
                --(INT('Data Sheet'!$B$15) &amp; "." &amp; RIGHT(BQ317,3))
            )
        ),
        "OK"
    )
)</f>
        <v>OK</v>
      </c>
      <c r="R317" s="20"/>
      <c r="S317" s="20"/>
      <c r="T317" s="20"/>
      <c r="U317" s="20"/>
      <c r="V317" s="20"/>
      <c r="W317" s="20"/>
      <c r="X317" s="20"/>
      <c r="Y317" s="20"/>
      <c r="Z317" s="20"/>
      <c r="AA317" s="55"/>
      <c r="AB317" s="55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1"/>
      <c r="AR317" s="21"/>
      <c r="AS317" s="21"/>
      <c r="AT317" s="21"/>
      <c r="AU317" s="21"/>
      <c r="AV317" s="21"/>
      <c r="AW317" s="22"/>
      <c r="AX317" s="99"/>
      <c r="AY317" s="20"/>
      <c r="AZ317" s="20"/>
      <c r="BA317" s="22"/>
      <c r="BC317" s="80"/>
      <c r="BD317" s="80"/>
      <c r="BE317" s="80"/>
      <c r="BF317" s="80"/>
      <c r="BG317" s="2" t="str">
        <f t="shared" si="27"/>
        <v/>
      </c>
      <c r="BH317" s="78">
        <f t="shared" si="26"/>
        <v>0</v>
      </c>
    </row>
    <row r="318" spans="2:60" x14ac:dyDescent="0.2">
      <c r="B318" s="14">
        <f t="shared" si="31"/>
        <v>310</v>
      </c>
      <c r="C318" s="15" t="str">
        <f>CONCATENATE('Data Sheet'!$B$8,'Data Sheet'!$G$2)</f>
        <v>" HWDP</v>
      </c>
      <c r="D318" s="95" t="str">
        <f t="shared" si="28"/>
        <v/>
      </c>
      <c r="E318" s="15" t="str">
        <f>IF('Sum HWDP'!$D$10="TH-Hill DS-1 Vol 3 CAT 2: Clean and Visual Ends only","N/A","OK")</f>
        <v>OK</v>
      </c>
      <c r="F318" s="15" t="str">
        <f>IF('Sum HWDP'!$D$10="TH-Hill DS-1 Vol 3 CAT 2: Clean and Visual Ends only","N/A","OK")</f>
        <v>OK</v>
      </c>
      <c r="G318" s="17"/>
      <c r="H318" s="17"/>
      <c r="I318" s="17" t="s">
        <v>51</v>
      </c>
      <c r="J318" s="17" t="str">
        <f t="shared" si="29"/>
        <v>OK</v>
      </c>
      <c r="K318" s="17" t="str">
        <f t="shared" si="30"/>
        <v>OK</v>
      </c>
      <c r="L318" s="17" t="str">
        <f>IF('Data Sheet'!$B$9="NC-50","N/A","OK")</f>
        <v>OK</v>
      </c>
      <c r="M318" s="17" t="str">
        <f>IF('Data Sheet'!$B$9="NC-50","N/A","OK")</f>
        <v>OK</v>
      </c>
      <c r="N318" s="23" t="str">
        <f>IF(BO318&lt;&gt;"",
    IF(INT('Data Sheet'!$A$19)=INT('Data Sheet'!$B$19),
        --(INT('Data Sheet'!$A$19) &amp; "." &amp; BO318),
        IF(AND((--(INT('Data Sheet'!$A$19) &amp; "." &amp; BO318)&gt;=--('Data Sheet'!$A$19)), (--(INT('Data Sheet'!$A$19) &amp; "." &amp; BO318)&lt;=--('Data Sheet'!$B$19))),
            --(INT('Data Sheet'!$A$19) &amp; "." &amp; BO318),
            --(INT('Data Sheet'!$B$19) &amp; "." &amp; BO318)
        )
    ),
    IF(BN318&lt;&gt;"",
        IF(INT('Data Sheet'!$A$19)=INT('Data Sheet'!$B$19),
            --(INT('Data Sheet'!$A$19) &amp; "." &amp; LEFT(BN318,3)),
            IF(AND((--(INT('Data Sheet'!$A$19) &amp; "." &amp; LEFT(BN318,3))&gt;=--('Data Sheet'!$A$19)), (--(INT('Data Sheet'!$A$19) &amp; "." &amp; LEFT(BN318,3))&lt;=--('Data Sheet'!$B$19))),
                --(INT('Data Sheet'!$A$19) &amp; "." &amp; LEFT(BN318,3)),
                --(INT('Data Sheet'!$B$19) &amp; "." &amp; LEFT(BN318,3))
            )
        ),
        "OK"
    )
)</f>
        <v>OK</v>
      </c>
      <c r="O318" s="23" t="str">
        <f>IF(BP318&lt;&gt;"",
    IF(INT('Data Sheet'!$A$19)=INT('Data Sheet'!$B$19),
        --(INT('Data Sheet'!$A$19) &amp; "." &amp; BP318),
        IF(AND((--(INT('Data Sheet'!$A$19) &amp; "." &amp; BP318)&gt;=--('Data Sheet'!$A$19)), (--(INT('Data Sheet'!$A$19) &amp; "." &amp; BP318)&lt;=--('Data Sheet'!$B$19))),
            --(INT('Data Sheet'!$A$19) &amp; "." &amp; BP318),
            --(INT('Data Sheet'!$B$19) &amp; "." &amp; BP318)
        )
    ),
    IF(BN318&lt;&gt;"",
        IF(INT('Data Sheet'!$A$19)=INT('Data Sheet'!$B$19),
            --(INT('Data Sheet'!$A$19) &amp; "." &amp; RIGHT(BN318,3)),
            IF(AND((--(INT('Data Sheet'!$A$19) &amp; "." &amp; RIGHT(BN318,3))&gt;=--('Data Sheet'!$A$19)), (--(INT('Data Sheet'!$A$19) &amp; "." &amp; RIGHT(BN318,3))&lt;=--('Data Sheet'!$B$19))),
                --(INT('Data Sheet'!$A$19) &amp; "." &amp; RIGHT(BN318,3)),
                --(INT('Data Sheet'!$B$19) &amp; "." &amp; RIGHT(BN318,3))
            )
        ),
        "OK"
    )
)</f>
        <v>OK</v>
      </c>
      <c r="P318" s="23" t="str">
        <f>IF(BR318&lt;&gt;"",
    IF(INT('Data Sheet'!$A$19)=INT('Data Sheet'!$B$15),
        --(INT('Data Sheet'!$A$15) &amp; "." &amp; BR318),
        IF(AND((--(INT('Data Sheet'!$A$15) &amp; "." &amp; BR318)&gt;=--('Data Sheet'!$A$15)), (--(INT('Data Sheet'!$A$15) &amp; "." &amp; BR318)&lt;=--('Data Sheet'!$B$15))),
            --(INT('Data Sheet'!$A$15) &amp; "." &amp; BR318),
            --(INT('Data Sheet'!$B$15) &amp; "." &amp; BR318)
        )
    ),
    IF(BQ318&lt;&gt;"",
        IF(INT('Data Sheet'!$A$15)=INT('Data Sheet'!$B$15),
            --(INT('Data Sheet'!$A$15) &amp; "." &amp; LEFT(BQ318,3)),
            IF(AND((--(INT('Data Sheet'!$A$15) &amp; "." &amp; LEFT(BQ318,3))&gt;=--('Data Sheet'!$A$15)), (--(INT('Data Sheet'!$A$15) &amp; "." &amp; LEFT(BQ318,3))&lt;=--('Data Sheet'!$B$15))),
                --(INT('Data Sheet'!$A$15) &amp; "." &amp; LEFT(BQ318,3)),
                --(INT('Data Sheet'!$B$15) &amp; "." &amp; LEFT(BQ318,3))
            )
        ),
        "OK"
    )
)</f>
        <v>OK</v>
      </c>
      <c r="Q318" s="23" t="str">
        <f>IF(BS318&lt;&gt;"",
    IF(INT('Data Sheet'!$A$19)=INT('Data Sheet'!$B$15),
        --(INT('Data Sheet'!$A$15) &amp; "." &amp; BS318),
        IF(AND((--(INT('Data Sheet'!$A$15) &amp; "." &amp; BS318)&gt;=--('Data Sheet'!$A$15)), (--(INT('Data Sheet'!$A$15) &amp; "." &amp; BS318)&lt;=--('Data Sheet'!$B$15))),
            --(INT('Data Sheet'!$A$15) &amp; "." &amp; BS318),
            --(INT('Data Sheet'!$B$15) &amp; "." &amp; BS318)
        )
    ),
    IF(BQ318&lt;&gt;"",
        IF(INT('Data Sheet'!$A$15)=INT('Data Sheet'!$B$15),
            --(INT('Data Sheet'!$A$15) &amp; "." &amp; RIGHT(BQ318,3)),
            IF(AND((--(INT('Data Sheet'!$A$15) &amp; "." &amp; RIGHT(BQ318,3))&gt;=--('Data Sheet'!$A$15)), (--(INT('Data Sheet'!$A$15) &amp; "." &amp; RIGHT(BQ318,3))&lt;=--('Data Sheet'!$B$15))),
                --(INT('Data Sheet'!$A$15) &amp; "." &amp; RIGHT(BQ318,3)),
                --(INT('Data Sheet'!$B$15) &amp; "." &amp; RIGHT(BQ318,3))
            )
        ),
        "OK"
    )
)</f>
        <v>OK</v>
      </c>
      <c r="R318" s="20"/>
      <c r="S318" s="20"/>
      <c r="T318" s="20"/>
      <c r="U318" s="20"/>
      <c r="V318" s="20"/>
      <c r="W318" s="20"/>
      <c r="X318" s="20"/>
      <c r="Y318" s="20"/>
      <c r="Z318" s="20"/>
      <c r="AA318" s="55"/>
      <c r="AB318" s="55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1"/>
      <c r="AR318" s="21"/>
      <c r="AS318" s="21"/>
      <c r="AT318" s="21"/>
      <c r="AU318" s="21"/>
      <c r="AV318" s="21"/>
      <c r="AW318" s="22"/>
      <c r="AX318" s="99"/>
      <c r="AY318" s="20"/>
      <c r="AZ318" s="20"/>
      <c r="BA318" s="22"/>
      <c r="BC318" s="80"/>
      <c r="BD318" s="80"/>
      <c r="BE318" s="80"/>
      <c r="BF318" s="80"/>
      <c r="BG318" s="2" t="str">
        <f t="shared" si="27"/>
        <v/>
      </c>
      <c r="BH318" s="78">
        <f t="shared" si="26"/>
        <v>0</v>
      </c>
    </row>
    <row r="319" spans="2:60" x14ac:dyDescent="0.2">
      <c r="B319" s="14">
        <f t="shared" si="31"/>
        <v>311</v>
      </c>
      <c r="C319" s="15" t="str">
        <f>CONCATENATE('Data Sheet'!$B$8,'Data Sheet'!$G$2)</f>
        <v>" HWDP</v>
      </c>
      <c r="D319" s="95" t="str">
        <f t="shared" si="28"/>
        <v/>
      </c>
      <c r="E319" s="15" t="str">
        <f>IF('Sum HWDP'!$D$10="TH-Hill DS-1 Vol 3 CAT 2: Clean and Visual Ends only","N/A","OK")</f>
        <v>OK</v>
      </c>
      <c r="F319" s="15" t="str">
        <f>IF('Sum HWDP'!$D$10="TH-Hill DS-1 Vol 3 CAT 2: Clean and Visual Ends only","N/A","OK")</f>
        <v>OK</v>
      </c>
      <c r="G319" s="17"/>
      <c r="H319" s="17"/>
      <c r="I319" s="17" t="s">
        <v>51</v>
      </c>
      <c r="J319" s="17" t="str">
        <f t="shared" si="29"/>
        <v>OK</v>
      </c>
      <c r="K319" s="17" t="str">
        <f t="shared" si="30"/>
        <v>OK</v>
      </c>
      <c r="L319" s="17" t="str">
        <f>IF('Data Sheet'!$B$9="NC-50","N/A","OK")</f>
        <v>OK</v>
      </c>
      <c r="M319" s="17" t="str">
        <f>IF('Data Sheet'!$B$9="NC-50","N/A","OK")</f>
        <v>OK</v>
      </c>
      <c r="N319" s="23" t="str">
        <f>IF(BO319&lt;&gt;"",
    IF(INT('Data Sheet'!$A$19)=INT('Data Sheet'!$B$19),
        --(INT('Data Sheet'!$A$19) &amp; "." &amp; BO319),
        IF(AND((--(INT('Data Sheet'!$A$19) &amp; "." &amp; BO319)&gt;=--('Data Sheet'!$A$19)), (--(INT('Data Sheet'!$A$19) &amp; "." &amp; BO319)&lt;=--('Data Sheet'!$B$19))),
            --(INT('Data Sheet'!$A$19) &amp; "." &amp; BO319),
            --(INT('Data Sheet'!$B$19) &amp; "." &amp; BO319)
        )
    ),
    IF(BN319&lt;&gt;"",
        IF(INT('Data Sheet'!$A$19)=INT('Data Sheet'!$B$19),
            --(INT('Data Sheet'!$A$19) &amp; "." &amp; LEFT(BN319,3)),
            IF(AND((--(INT('Data Sheet'!$A$19) &amp; "." &amp; LEFT(BN319,3))&gt;=--('Data Sheet'!$A$19)), (--(INT('Data Sheet'!$A$19) &amp; "." &amp; LEFT(BN319,3))&lt;=--('Data Sheet'!$B$19))),
                --(INT('Data Sheet'!$A$19) &amp; "." &amp; LEFT(BN319,3)),
                --(INT('Data Sheet'!$B$19) &amp; "." &amp; LEFT(BN319,3))
            )
        ),
        "OK"
    )
)</f>
        <v>OK</v>
      </c>
      <c r="O319" s="23" t="str">
        <f>IF(BP319&lt;&gt;"",
    IF(INT('Data Sheet'!$A$19)=INT('Data Sheet'!$B$19),
        --(INT('Data Sheet'!$A$19) &amp; "." &amp; BP319),
        IF(AND((--(INT('Data Sheet'!$A$19) &amp; "." &amp; BP319)&gt;=--('Data Sheet'!$A$19)), (--(INT('Data Sheet'!$A$19) &amp; "." &amp; BP319)&lt;=--('Data Sheet'!$B$19))),
            --(INT('Data Sheet'!$A$19) &amp; "." &amp; BP319),
            --(INT('Data Sheet'!$B$19) &amp; "." &amp; BP319)
        )
    ),
    IF(BN319&lt;&gt;"",
        IF(INT('Data Sheet'!$A$19)=INT('Data Sheet'!$B$19),
            --(INT('Data Sheet'!$A$19) &amp; "." &amp; RIGHT(BN319,3)),
            IF(AND((--(INT('Data Sheet'!$A$19) &amp; "." &amp; RIGHT(BN319,3))&gt;=--('Data Sheet'!$A$19)), (--(INT('Data Sheet'!$A$19) &amp; "." &amp; RIGHT(BN319,3))&lt;=--('Data Sheet'!$B$19))),
                --(INT('Data Sheet'!$A$19) &amp; "." &amp; RIGHT(BN319,3)),
                --(INT('Data Sheet'!$B$19) &amp; "." &amp; RIGHT(BN319,3))
            )
        ),
        "OK"
    )
)</f>
        <v>OK</v>
      </c>
      <c r="P319" s="23" t="str">
        <f>IF(BR319&lt;&gt;"",
    IF(INT('Data Sheet'!$A$19)=INT('Data Sheet'!$B$15),
        --(INT('Data Sheet'!$A$15) &amp; "." &amp; BR319),
        IF(AND((--(INT('Data Sheet'!$A$15) &amp; "." &amp; BR319)&gt;=--('Data Sheet'!$A$15)), (--(INT('Data Sheet'!$A$15) &amp; "." &amp; BR319)&lt;=--('Data Sheet'!$B$15))),
            --(INT('Data Sheet'!$A$15) &amp; "." &amp; BR319),
            --(INT('Data Sheet'!$B$15) &amp; "." &amp; BR319)
        )
    ),
    IF(BQ319&lt;&gt;"",
        IF(INT('Data Sheet'!$A$15)=INT('Data Sheet'!$B$15),
            --(INT('Data Sheet'!$A$15) &amp; "." &amp; LEFT(BQ319,3)),
            IF(AND((--(INT('Data Sheet'!$A$15) &amp; "." &amp; LEFT(BQ319,3))&gt;=--('Data Sheet'!$A$15)), (--(INT('Data Sheet'!$A$15) &amp; "." &amp; LEFT(BQ319,3))&lt;=--('Data Sheet'!$B$15))),
                --(INT('Data Sheet'!$A$15) &amp; "." &amp; LEFT(BQ319,3)),
                --(INT('Data Sheet'!$B$15) &amp; "." &amp; LEFT(BQ319,3))
            )
        ),
        "OK"
    )
)</f>
        <v>OK</v>
      </c>
      <c r="Q319" s="23" t="str">
        <f>IF(BS319&lt;&gt;"",
    IF(INT('Data Sheet'!$A$19)=INT('Data Sheet'!$B$15),
        --(INT('Data Sheet'!$A$15) &amp; "." &amp; BS319),
        IF(AND((--(INT('Data Sheet'!$A$15) &amp; "." &amp; BS319)&gt;=--('Data Sheet'!$A$15)), (--(INT('Data Sheet'!$A$15) &amp; "." &amp; BS319)&lt;=--('Data Sheet'!$B$15))),
            --(INT('Data Sheet'!$A$15) &amp; "." &amp; BS319),
            --(INT('Data Sheet'!$B$15) &amp; "." &amp; BS319)
        )
    ),
    IF(BQ319&lt;&gt;"",
        IF(INT('Data Sheet'!$A$15)=INT('Data Sheet'!$B$15),
            --(INT('Data Sheet'!$A$15) &amp; "." &amp; RIGHT(BQ319,3)),
            IF(AND((--(INT('Data Sheet'!$A$15) &amp; "." &amp; RIGHT(BQ319,3))&gt;=--('Data Sheet'!$A$15)), (--(INT('Data Sheet'!$A$15) &amp; "." &amp; RIGHT(BQ319,3))&lt;=--('Data Sheet'!$B$15))),
                --(INT('Data Sheet'!$A$15) &amp; "." &amp; RIGHT(BQ319,3)),
                --(INT('Data Sheet'!$B$15) &amp; "." &amp; RIGHT(BQ319,3))
            )
        ),
        "OK"
    )
)</f>
        <v>OK</v>
      </c>
      <c r="R319" s="20"/>
      <c r="S319" s="20"/>
      <c r="T319" s="20"/>
      <c r="U319" s="20"/>
      <c r="V319" s="20"/>
      <c r="W319" s="20"/>
      <c r="X319" s="20"/>
      <c r="Y319" s="20"/>
      <c r="Z319" s="20"/>
      <c r="AA319" s="55"/>
      <c r="AB319" s="55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1"/>
      <c r="AR319" s="21"/>
      <c r="AS319" s="21"/>
      <c r="AT319" s="21"/>
      <c r="AU319" s="21"/>
      <c r="AV319" s="21"/>
      <c r="AW319" s="22"/>
      <c r="AX319" s="99"/>
      <c r="AY319" s="20"/>
      <c r="AZ319" s="20"/>
      <c r="BA319" s="22"/>
      <c r="BC319" s="80"/>
      <c r="BD319" s="80"/>
      <c r="BE319" s="80"/>
      <c r="BF319" s="80"/>
      <c r="BG319" s="2" t="str">
        <f t="shared" si="27"/>
        <v/>
      </c>
      <c r="BH319" s="78">
        <f t="shared" si="26"/>
        <v>0</v>
      </c>
    </row>
    <row r="320" spans="2:60" x14ac:dyDescent="0.2">
      <c r="B320" s="14">
        <f t="shared" si="31"/>
        <v>312</v>
      </c>
      <c r="C320" s="15" t="str">
        <f>CONCATENATE('Data Sheet'!$B$8,'Data Sheet'!$G$2)</f>
        <v>" HWDP</v>
      </c>
      <c r="D320" s="95" t="str">
        <f t="shared" si="28"/>
        <v/>
      </c>
      <c r="E320" s="15" t="str">
        <f>IF('Sum HWDP'!$D$10="TH-Hill DS-1 Vol 3 CAT 2: Clean and Visual Ends only","N/A","OK")</f>
        <v>OK</v>
      </c>
      <c r="F320" s="15" t="str">
        <f>IF('Sum HWDP'!$D$10="TH-Hill DS-1 Vol 3 CAT 2: Clean and Visual Ends only","N/A","OK")</f>
        <v>OK</v>
      </c>
      <c r="G320" s="17"/>
      <c r="H320" s="17"/>
      <c r="I320" s="17" t="s">
        <v>51</v>
      </c>
      <c r="J320" s="17" t="str">
        <f t="shared" si="29"/>
        <v>OK</v>
      </c>
      <c r="K320" s="17" t="str">
        <f t="shared" si="30"/>
        <v>OK</v>
      </c>
      <c r="L320" s="17" t="str">
        <f>IF('Data Sheet'!$B$9="NC-50","N/A","OK")</f>
        <v>OK</v>
      </c>
      <c r="M320" s="17" t="str">
        <f>IF('Data Sheet'!$B$9="NC-50","N/A","OK")</f>
        <v>OK</v>
      </c>
      <c r="N320" s="23" t="str">
        <f>IF(BO320&lt;&gt;"",
    IF(INT('Data Sheet'!$A$19)=INT('Data Sheet'!$B$19),
        --(INT('Data Sheet'!$A$19) &amp; "." &amp; BO320),
        IF(AND((--(INT('Data Sheet'!$A$19) &amp; "." &amp; BO320)&gt;=--('Data Sheet'!$A$19)), (--(INT('Data Sheet'!$A$19) &amp; "." &amp; BO320)&lt;=--('Data Sheet'!$B$19))),
            --(INT('Data Sheet'!$A$19) &amp; "." &amp; BO320),
            --(INT('Data Sheet'!$B$19) &amp; "." &amp; BO320)
        )
    ),
    IF(BN320&lt;&gt;"",
        IF(INT('Data Sheet'!$A$19)=INT('Data Sheet'!$B$19),
            --(INT('Data Sheet'!$A$19) &amp; "." &amp; LEFT(BN320,3)),
            IF(AND((--(INT('Data Sheet'!$A$19) &amp; "." &amp; LEFT(BN320,3))&gt;=--('Data Sheet'!$A$19)), (--(INT('Data Sheet'!$A$19) &amp; "." &amp; LEFT(BN320,3))&lt;=--('Data Sheet'!$B$19))),
                --(INT('Data Sheet'!$A$19) &amp; "." &amp; LEFT(BN320,3)),
                --(INT('Data Sheet'!$B$19) &amp; "." &amp; LEFT(BN320,3))
            )
        ),
        "OK"
    )
)</f>
        <v>OK</v>
      </c>
      <c r="O320" s="23" t="str">
        <f>IF(BP320&lt;&gt;"",
    IF(INT('Data Sheet'!$A$19)=INT('Data Sheet'!$B$19),
        --(INT('Data Sheet'!$A$19) &amp; "." &amp; BP320),
        IF(AND((--(INT('Data Sheet'!$A$19) &amp; "." &amp; BP320)&gt;=--('Data Sheet'!$A$19)), (--(INT('Data Sheet'!$A$19) &amp; "." &amp; BP320)&lt;=--('Data Sheet'!$B$19))),
            --(INT('Data Sheet'!$A$19) &amp; "." &amp; BP320),
            --(INT('Data Sheet'!$B$19) &amp; "." &amp; BP320)
        )
    ),
    IF(BN320&lt;&gt;"",
        IF(INT('Data Sheet'!$A$19)=INT('Data Sheet'!$B$19),
            --(INT('Data Sheet'!$A$19) &amp; "." &amp; RIGHT(BN320,3)),
            IF(AND((--(INT('Data Sheet'!$A$19) &amp; "." &amp; RIGHT(BN320,3))&gt;=--('Data Sheet'!$A$19)), (--(INT('Data Sheet'!$A$19) &amp; "." &amp; RIGHT(BN320,3))&lt;=--('Data Sheet'!$B$19))),
                --(INT('Data Sheet'!$A$19) &amp; "." &amp; RIGHT(BN320,3)),
                --(INT('Data Sheet'!$B$19) &amp; "." &amp; RIGHT(BN320,3))
            )
        ),
        "OK"
    )
)</f>
        <v>OK</v>
      </c>
      <c r="P320" s="23" t="str">
        <f>IF(BR320&lt;&gt;"",
    IF(INT('Data Sheet'!$A$19)=INT('Data Sheet'!$B$15),
        --(INT('Data Sheet'!$A$15) &amp; "." &amp; BR320),
        IF(AND((--(INT('Data Sheet'!$A$15) &amp; "." &amp; BR320)&gt;=--('Data Sheet'!$A$15)), (--(INT('Data Sheet'!$A$15) &amp; "." &amp; BR320)&lt;=--('Data Sheet'!$B$15))),
            --(INT('Data Sheet'!$A$15) &amp; "." &amp; BR320),
            --(INT('Data Sheet'!$B$15) &amp; "." &amp; BR320)
        )
    ),
    IF(BQ320&lt;&gt;"",
        IF(INT('Data Sheet'!$A$15)=INT('Data Sheet'!$B$15),
            --(INT('Data Sheet'!$A$15) &amp; "." &amp; LEFT(BQ320,3)),
            IF(AND((--(INT('Data Sheet'!$A$15) &amp; "." &amp; LEFT(BQ320,3))&gt;=--('Data Sheet'!$A$15)), (--(INT('Data Sheet'!$A$15) &amp; "." &amp; LEFT(BQ320,3))&lt;=--('Data Sheet'!$B$15))),
                --(INT('Data Sheet'!$A$15) &amp; "." &amp; LEFT(BQ320,3)),
                --(INT('Data Sheet'!$B$15) &amp; "." &amp; LEFT(BQ320,3))
            )
        ),
        "OK"
    )
)</f>
        <v>OK</v>
      </c>
      <c r="Q320" s="23" t="str">
        <f>IF(BS320&lt;&gt;"",
    IF(INT('Data Sheet'!$A$19)=INT('Data Sheet'!$B$15),
        --(INT('Data Sheet'!$A$15) &amp; "." &amp; BS320),
        IF(AND((--(INT('Data Sheet'!$A$15) &amp; "." &amp; BS320)&gt;=--('Data Sheet'!$A$15)), (--(INT('Data Sheet'!$A$15) &amp; "." &amp; BS320)&lt;=--('Data Sheet'!$B$15))),
            --(INT('Data Sheet'!$A$15) &amp; "." &amp; BS320),
            --(INT('Data Sheet'!$B$15) &amp; "." &amp; BS320)
        )
    ),
    IF(BQ320&lt;&gt;"",
        IF(INT('Data Sheet'!$A$15)=INT('Data Sheet'!$B$15),
            --(INT('Data Sheet'!$A$15) &amp; "." &amp; RIGHT(BQ320,3)),
            IF(AND((--(INT('Data Sheet'!$A$15) &amp; "." &amp; RIGHT(BQ320,3))&gt;=--('Data Sheet'!$A$15)), (--(INT('Data Sheet'!$A$15) &amp; "." &amp; RIGHT(BQ320,3))&lt;=--('Data Sheet'!$B$15))),
                --(INT('Data Sheet'!$A$15) &amp; "." &amp; RIGHT(BQ320,3)),
                --(INT('Data Sheet'!$B$15) &amp; "." &amp; RIGHT(BQ320,3))
            )
        ),
        "OK"
    )
)</f>
        <v>OK</v>
      </c>
      <c r="R320" s="20"/>
      <c r="S320" s="20"/>
      <c r="T320" s="20"/>
      <c r="U320" s="20"/>
      <c r="V320" s="20"/>
      <c r="W320" s="20"/>
      <c r="X320" s="20"/>
      <c r="Y320" s="20"/>
      <c r="Z320" s="20"/>
      <c r="AA320" s="55"/>
      <c r="AB320" s="55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1"/>
      <c r="AR320" s="21"/>
      <c r="AS320" s="21"/>
      <c r="AT320" s="21"/>
      <c r="AU320" s="21"/>
      <c r="AV320" s="21"/>
      <c r="AW320" s="22"/>
      <c r="AX320" s="99"/>
      <c r="AY320" s="20"/>
      <c r="AZ320" s="20"/>
      <c r="BA320" s="22"/>
      <c r="BC320" s="80"/>
      <c r="BD320" s="80"/>
      <c r="BE320" s="80"/>
      <c r="BF320" s="80"/>
      <c r="BG320" s="2" t="str">
        <f t="shared" si="27"/>
        <v/>
      </c>
      <c r="BH320" s="78">
        <f t="shared" si="26"/>
        <v>0</v>
      </c>
    </row>
    <row r="321" spans="2:60" x14ac:dyDescent="0.2">
      <c r="B321" s="14">
        <f t="shared" si="31"/>
        <v>313</v>
      </c>
      <c r="C321" s="15" t="str">
        <f>CONCATENATE('Data Sheet'!$B$8,'Data Sheet'!$G$2)</f>
        <v>" HWDP</v>
      </c>
      <c r="D321" s="95" t="str">
        <f t="shared" si="28"/>
        <v/>
      </c>
      <c r="E321" s="15" t="str">
        <f>IF('Sum HWDP'!$D$10="TH-Hill DS-1 Vol 3 CAT 2: Clean and Visual Ends only","N/A","OK")</f>
        <v>OK</v>
      </c>
      <c r="F321" s="15" t="str">
        <f>IF('Sum HWDP'!$D$10="TH-Hill DS-1 Vol 3 CAT 2: Clean and Visual Ends only","N/A","OK")</f>
        <v>OK</v>
      </c>
      <c r="G321" s="17"/>
      <c r="H321" s="17"/>
      <c r="I321" s="17" t="s">
        <v>51</v>
      </c>
      <c r="J321" s="17" t="str">
        <f t="shared" si="29"/>
        <v>OK</v>
      </c>
      <c r="K321" s="17" t="str">
        <f t="shared" si="30"/>
        <v>OK</v>
      </c>
      <c r="L321" s="17" t="str">
        <f>IF('Data Sheet'!$B$9="NC-50","N/A","OK")</f>
        <v>OK</v>
      </c>
      <c r="M321" s="17" t="str">
        <f>IF('Data Sheet'!$B$9="NC-50","N/A","OK")</f>
        <v>OK</v>
      </c>
      <c r="N321" s="23" t="str">
        <f>IF(BO321&lt;&gt;"",
    IF(INT('Data Sheet'!$A$19)=INT('Data Sheet'!$B$19),
        --(INT('Data Sheet'!$A$19) &amp; "." &amp; BO321),
        IF(AND((--(INT('Data Sheet'!$A$19) &amp; "." &amp; BO321)&gt;=--('Data Sheet'!$A$19)), (--(INT('Data Sheet'!$A$19) &amp; "." &amp; BO321)&lt;=--('Data Sheet'!$B$19))),
            --(INT('Data Sheet'!$A$19) &amp; "." &amp; BO321),
            --(INT('Data Sheet'!$B$19) &amp; "." &amp; BO321)
        )
    ),
    IF(BN321&lt;&gt;"",
        IF(INT('Data Sheet'!$A$19)=INT('Data Sheet'!$B$19),
            --(INT('Data Sheet'!$A$19) &amp; "." &amp; LEFT(BN321,3)),
            IF(AND((--(INT('Data Sheet'!$A$19) &amp; "." &amp; LEFT(BN321,3))&gt;=--('Data Sheet'!$A$19)), (--(INT('Data Sheet'!$A$19) &amp; "." &amp; LEFT(BN321,3))&lt;=--('Data Sheet'!$B$19))),
                --(INT('Data Sheet'!$A$19) &amp; "." &amp; LEFT(BN321,3)),
                --(INT('Data Sheet'!$B$19) &amp; "." &amp; LEFT(BN321,3))
            )
        ),
        "OK"
    )
)</f>
        <v>OK</v>
      </c>
      <c r="O321" s="23" t="str">
        <f>IF(BP321&lt;&gt;"",
    IF(INT('Data Sheet'!$A$19)=INT('Data Sheet'!$B$19),
        --(INT('Data Sheet'!$A$19) &amp; "." &amp; BP321),
        IF(AND((--(INT('Data Sheet'!$A$19) &amp; "." &amp; BP321)&gt;=--('Data Sheet'!$A$19)), (--(INT('Data Sheet'!$A$19) &amp; "." &amp; BP321)&lt;=--('Data Sheet'!$B$19))),
            --(INT('Data Sheet'!$A$19) &amp; "." &amp; BP321),
            --(INT('Data Sheet'!$B$19) &amp; "." &amp; BP321)
        )
    ),
    IF(BN321&lt;&gt;"",
        IF(INT('Data Sheet'!$A$19)=INT('Data Sheet'!$B$19),
            --(INT('Data Sheet'!$A$19) &amp; "." &amp; RIGHT(BN321,3)),
            IF(AND((--(INT('Data Sheet'!$A$19) &amp; "." &amp; RIGHT(BN321,3))&gt;=--('Data Sheet'!$A$19)), (--(INT('Data Sheet'!$A$19) &amp; "." &amp; RIGHT(BN321,3))&lt;=--('Data Sheet'!$B$19))),
                --(INT('Data Sheet'!$A$19) &amp; "." &amp; RIGHT(BN321,3)),
                --(INT('Data Sheet'!$B$19) &amp; "." &amp; RIGHT(BN321,3))
            )
        ),
        "OK"
    )
)</f>
        <v>OK</v>
      </c>
      <c r="P321" s="23" t="str">
        <f>IF(BR321&lt;&gt;"",
    IF(INT('Data Sheet'!$A$19)=INT('Data Sheet'!$B$15),
        --(INT('Data Sheet'!$A$15) &amp; "." &amp; BR321),
        IF(AND((--(INT('Data Sheet'!$A$15) &amp; "." &amp; BR321)&gt;=--('Data Sheet'!$A$15)), (--(INT('Data Sheet'!$A$15) &amp; "." &amp; BR321)&lt;=--('Data Sheet'!$B$15))),
            --(INT('Data Sheet'!$A$15) &amp; "." &amp; BR321),
            --(INT('Data Sheet'!$B$15) &amp; "." &amp; BR321)
        )
    ),
    IF(BQ321&lt;&gt;"",
        IF(INT('Data Sheet'!$A$15)=INT('Data Sheet'!$B$15),
            --(INT('Data Sheet'!$A$15) &amp; "." &amp; LEFT(BQ321,3)),
            IF(AND((--(INT('Data Sheet'!$A$15) &amp; "." &amp; LEFT(BQ321,3))&gt;=--('Data Sheet'!$A$15)), (--(INT('Data Sheet'!$A$15) &amp; "." &amp; LEFT(BQ321,3))&lt;=--('Data Sheet'!$B$15))),
                --(INT('Data Sheet'!$A$15) &amp; "." &amp; LEFT(BQ321,3)),
                --(INT('Data Sheet'!$B$15) &amp; "." &amp; LEFT(BQ321,3))
            )
        ),
        "OK"
    )
)</f>
        <v>OK</v>
      </c>
      <c r="Q321" s="23" t="str">
        <f>IF(BS321&lt;&gt;"",
    IF(INT('Data Sheet'!$A$19)=INT('Data Sheet'!$B$15),
        --(INT('Data Sheet'!$A$15) &amp; "." &amp; BS321),
        IF(AND((--(INT('Data Sheet'!$A$15) &amp; "." &amp; BS321)&gt;=--('Data Sheet'!$A$15)), (--(INT('Data Sheet'!$A$15) &amp; "." &amp; BS321)&lt;=--('Data Sheet'!$B$15))),
            --(INT('Data Sheet'!$A$15) &amp; "." &amp; BS321),
            --(INT('Data Sheet'!$B$15) &amp; "." &amp; BS321)
        )
    ),
    IF(BQ321&lt;&gt;"",
        IF(INT('Data Sheet'!$A$15)=INT('Data Sheet'!$B$15),
            --(INT('Data Sheet'!$A$15) &amp; "." &amp; RIGHT(BQ321,3)),
            IF(AND((--(INT('Data Sheet'!$A$15) &amp; "." &amp; RIGHT(BQ321,3))&gt;=--('Data Sheet'!$A$15)), (--(INT('Data Sheet'!$A$15) &amp; "." &amp; RIGHT(BQ321,3))&lt;=--('Data Sheet'!$B$15))),
                --(INT('Data Sheet'!$A$15) &amp; "." &amp; RIGHT(BQ321,3)),
                --(INT('Data Sheet'!$B$15) &amp; "." &amp; RIGHT(BQ321,3))
            )
        ),
        "OK"
    )
)</f>
        <v>OK</v>
      </c>
      <c r="R321" s="20"/>
      <c r="S321" s="20"/>
      <c r="T321" s="20"/>
      <c r="U321" s="20"/>
      <c r="V321" s="20"/>
      <c r="W321" s="20"/>
      <c r="X321" s="20"/>
      <c r="Y321" s="20"/>
      <c r="Z321" s="20"/>
      <c r="AA321" s="55"/>
      <c r="AB321" s="55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1"/>
      <c r="AR321" s="21"/>
      <c r="AS321" s="21"/>
      <c r="AT321" s="21"/>
      <c r="AU321" s="21"/>
      <c r="AV321" s="21"/>
      <c r="AW321" s="22"/>
      <c r="AX321" s="99"/>
      <c r="AY321" s="20"/>
      <c r="AZ321" s="20"/>
      <c r="BA321" s="22"/>
      <c r="BC321" s="80"/>
      <c r="BD321" s="80"/>
      <c r="BE321" s="80"/>
      <c r="BF321" s="80"/>
      <c r="BG321" s="2" t="str">
        <f t="shared" si="27"/>
        <v/>
      </c>
      <c r="BH321" s="78">
        <f t="shared" si="26"/>
        <v>0</v>
      </c>
    </row>
    <row r="322" spans="2:60" x14ac:dyDescent="0.2">
      <c r="B322" s="14">
        <f t="shared" si="31"/>
        <v>314</v>
      </c>
      <c r="C322" s="15" t="str">
        <f>CONCATENATE('Data Sheet'!$B$8,'Data Sheet'!$G$2)</f>
        <v>" HWDP</v>
      </c>
      <c r="D322" s="95" t="str">
        <f t="shared" si="28"/>
        <v/>
      </c>
      <c r="E322" s="15" t="str">
        <f>IF('Sum HWDP'!$D$10="TH-Hill DS-1 Vol 3 CAT 2: Clean and Visual Ends only","N/A","OK")</f>
        <v>OK</v>
      </c>
      <c r="F322" s="15" t="str">
        <f>IF('Sum HWDP'!$D$10="TH-Hill DS-1 Vol 3 CAT 2: Clean and Visual Ends only","N/A","OK")</f>
        <v>OK</v>
      </c>
      <c r="G322" s="17"/>
      <c r="H322" s="17"/>
      <c r="I322" s="17" t="s">
        <v>51</v>
      </c>
      <c r="J322" s="17" t="str">
        <f t="shared" si="29"/>
        <v>OK</v>
      </c>
      <c r="K322" s="17" t="str">
        <f t="shared" si="30"/>
        <v>OK</v>
      </c>
      <c r="L322" s="17" t="str">
        <f>IF('Data Sheet'!$B$9="NC-50","N/A","OK")</f>
        <v>OK</v>
      </c>
      <c r="M322" s="17" t="str">
        <f>IF('Data Sheet'!$B$9="NC-50","N/A","OK")</f>
        <v>OK</v>
      </c>
      <c r="N322" s="23" t="str">
        <f>IF(BO322&lt;&gt;"",
    IF(INT('Data Sheet'!$A$19)=INT('Data Sheet'!$B$19),
        --(INT('Data Sheet'!$A$19) &amp; "." &amp; BO322),
        IF(AND((--(INT('Data Sheet'!$A$19) &amp; "." &amp; BO322)&gt;=--('Data Sheet'!$A$19)), (--(INT('Data Sheet'!$A$19) &amp; "." &amp; BO322)&lt;=--('Data Sheet'!$B$19))),
            --(INT('Data Sheet'!$A$19) &amp; "." &amp; BO322),
            --(INT('Data Sheet'!$B$19) &amp; "." &amp; BO322)
        )
    ),
    IF(BN322&lt;&gt;"",
        IF(INT('Data Sheet'!$A$19)=INT('Data Sheet'!$B$19),
            --(INT('Data Sheet'!$A$19) &amp; "." &amp; LEFT(BN322,3)),
            IF(AND((--(INT('Data Sheet'!$A$19) &amp; "." &amp; LEFT(BN322,3))&gt;=--('Data Sheet'!$A$19)), (--(INT('Data Sheet'!$A$19) &amp; "." &amp; LEFT(BN322,3))&lt;=--('Data Sheet'!$B$19))),
                --(INT('Data Sheet'!$A$19) &amp; "." &amp; LEFT(BN322,3)),
                --(INT('Data Sheet'!$B$19) &amp; "." &amp; LEFT(BN322,3))
            )
        ),
        "OK"
    )
)</f>
        <v>OK</v>
      </c>
      <c r="O322" s="23" t="str">
        <f>IF(BP322&lt;&gt;"",
    IF(INT('Data Sheet'!$A$19)=INT('Data Sheet'!$B$19),
        --(INT('Data Sheet'!$A$19) &amp; "." &amp; BP322),
        IF(AND((--(INT('Data Sheet'!$A$19) &amp; "." &amp; BP322)&gt;=--('Data Sheet'!$A$19)), (--(INT('Data Sheet'!$A$19) &amp; "." &amp; BP322)&lt;=--('Data Sheet'!$B$19))),
            --(INT('Data Sheet'!$A$19) &amp; "." &amp; BP322),
            --(INT('Data Sheet'!$B$19) &amp; "." &amp; BP322)
        )
    ),
    IF(BN322&lt;&gt;"",
        IF(INT('Data Sheet'!$A$19)=INT('Data Sheet'!$B$19),
            --(INT('Data Sheet'!$A$19) &amp; "." &amp; RIGHT(BN322,3)),
            IF(AND((--(INT('Data Sheet'!$A$19) &amp; "." &amp; RIGHT(BN322,3))&gt;=--('Data Sheet'!$A$19)), (--(INT('Data Sheet'!$A$19) &amp; "." &amp; RIGHT(BN322,3))&lt;=--('Data Sheet'!$B$19))),
                --(INT('Data Sheet'!$A$19) &amp; "." &amp; RIGHT(BN322,3)),
                --(INT('Data Sheet'!$B$19) &amp; "." &amp; RIGHT(BN322,3))
            )
        ),
        "OK"
    )
)</f>
        <v>OK</v>
      </c>
      <c r="P322" s="23" t="str">
        <f>IF(BR322&lt;&gt;"",
    IF(INT('Data Sheet'!$A$19)=INT('Data Sheet'!$B$15),
        --(INT('Data Sheet'!$A$15) &amp; "." &amp; BR322),
        IF(AND((--(INT('Data Sheet'!$A$15) &amp; "." &amp; BR322)&gt;=--('Data Sheet'!$A$15)), (--(INT('Data Sheet'!$A$15) &amp; "." &amp; BR322)&lt;=--('Data Sheet'!$B$15))),
            --(INT('Data Sheet'!$A$15) &amp; "." &amp; BR322),
            --(INT('Data Sheet'!$B$15) &amp; "." &amp; BR322)
        )
    ),
    IF(BQ322&lt;&gt;"",
        IF(INT('Data Sheet'!$A$15)=INT('Data Sheet'!$B$15),
            --(INT('Data Sheet'!$A$15) &amp; "." &amp; LEFT(BQ322,3)),
            IF(AND((--(INT('Data Sheet'!$A$15) &amp; "." &amp; LEFT(BQ322,3))&gt;=--('Data Sheet'!$A$15)), (--(INT('Data Sheet'!$A$15) &amp; "." &amp; LEFT(BQ322,3))&lt;=--('Data Sheet'!$B$15))),
                --(INT('Data Sheet'!$A$15) &amp; "." &amp; LEFT(BQ322,3)),
                --(INT('Data Sheet'!$B$15) &amp; "." &amp; LEFT(BQ322,3))
            )
        ),
        "OK"
    )
)</f>
        <v>OK</v>
      </c>
      <c r="Q322" s="23" t="str">
        <f>IF(BS322&lt;&gt;"",
    IF(INT('Data Sheet'!$A$19)=INT('Data Sheet'!$B$15),
        --(INT('Data Sheet'!$A$15) &amp; "." &amp; BS322),
        IF(AND((--(INT('Data Sheet'!$A$15) &amp; "." &amp; BS322)&gt;=--('Data Sheet'!$A$15)), (--(INT('Data Sheet'!$A$15) &amp; "." &amp; BS322)&lt;=--('Data Sheet'!$B$15))),
            --(INT('Data Sheet'!$A$15) &amp; "." &amp; BS322),
            --(INT('Data Sheet'!$B$15) &amp; "." &amp; BS322)
        )
    ),
    IF(BQ322&lt;&gt;"",
        IF(INT('Data Sheet'!$A$15)=INT('Data Sheet'!$B$15),
            --(INT('Data Sheet'!$A$15) &amp; "." &amp; RIGHT(BQ322,3)),
            IF(AND((--(INT('Data Sheet'!$A$15) &amp; "." &amp; RIGHT(BQ322,3))&gt;=--('Data Sheet'!$A$15)), (--(INT('Data Sheet'!$A$15) &amp; "." &amp; RIGHT(BQ322,3))&lt;=--('Data Sheet'!$B$15))),
                --(INT('Data Sheet'!$A$15) &amp; "." &amp; RIGHT(BQ322,3)),
                --(INT('Data Sheet'!$B$15) &amp; "." &amp; RIGHT(BQ322,3))
            )
        ),
        "OK"
    )
)</f>
        <v>OK</v>
      </c>
      <c r="R322" s="20"/>
      <c r="S322" s="20"/>
      <c r="T322" s="20"/>
      <c r="U322" s="20"/>
      <c r="V322" s="20"/>
      <c r="W322" s="20"/>
      <c r="X322" s="20"/>
      <c r="Y322" s="20"/>
      <c r="Z322" s="20"/>
      <c r="AA322" s="55"/>
      <c r="AB322" s="55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1"/>
      <c r="AR322" s="21"/>
      <c r="AS322" s="21"/>
      <c r="AT322" s="21"/>
      <c r="AU322" s="21"/>
      <c r="AV322" s="21"/>
      <c r="AW322" s="22"/>
      <c r="AX322" s="99"/>
      <c r="AY322" s="20"/>
      <c r="AZ322" s="20"/>
      <c r="BA322" s="22"/>
      <c r="BC322" s="80"/>
      <c r="BD322" s="80"/>
      <c r="BE322" s="80"/>
      <c r="BF322" s="80"/>
      <c r="BG322" s="2" t="str">
        <f t="shared" si="27"/>
        <v/>
      </c>
      <c r="BH322" s="78">
        <f t="shared" si="26"/>
        <v>0</v>
      </c>
    </row>
    <row r="323" spans="2:60" x14ac:dyDescent="0.2">
      <c r="B323" s="14">
        <f t="shared" si="31"/>
        <v>315</v>
      </c>
      <c r="C323" s="15" t="str">
        <f>CONCATENATE('Data Sheet'!$B$8,'Data Sheet'!$G$2)</f>
        <v>" HWDP</v>
      </c>
      <c r="D323" s="95" t="str">
        <f t="shared" si="28"/>
        <v/>
      </c>
      <c r="E323" s="15" t="str">
        <f>IF('Sum HWDP'!$D$10="TH-Hill DS-1 Vol 3 CAT 2: Clean and Visual Ends only","N/A","OK")</f>
        <v>OK</v>
      </c>
      <c r="F323" s="15" t="str">
        <f>IF('Sum HWDP'!$D$10="TH-Hill DS-1 Vol 3 CAT 2: Clean and Visual Ends only","N/A","OK")</f>
        <v>OK</v>
      </c>
      <c r="G323" s="17"/>
      <c r="H323" s="17"/>
      <c r="I323" s="17" t="s">
        <v>51</v>
      </c>
      <c r="J323" s="17" t="str">
        <f t="shared" si="29"/>
        <v>OK</v>
      </c>
      <c r="K323" s="17" t="str">
        <f t="shared" si="30"/>
        <v>OK</v>
      </c>
      <c r="L323" s="17" t="str">
        <f>IF('Data Sheet'!$B$9="NC-50","N/A","OK")</f>
        <v>OK</v>
      </c>
      <c r="M323" s="17" t="str">
        <f>IF('Data Sheet'!$B$9="NC-50","N/A","OK")</f>
        <v>OK</v>
      </c>
      <c r="N323" s="23" t="str">
        <f>IF(BO323&lt;&gt;"",
    IF(INT('Data Sheet'!$A$19)=INT('Data Sheet'!$B$19),
        --(INT('Data Sheet'!$A$19) &amp; "." &amp; BO323),
        IF(AND((--(INT('Data Sheet'!$A$19) &amp; "." &amp; BO323)&gt;=--('Data Sheet'!$A$19)), (--(INT('Data Sheet'!$A$19) &amp; "." &amp; BO323)&lt;=--('Data Sheet'!$B$19))),
            --(INT('Data Sheet'!$A$19) &amp; "." &amp; BO323),
            --(INT('Data Sheet'!$B$19) &amp; "." &amp; BO323)
        )
    ),
    IF(BN323&lt;&gt;"",
        IF(INT('Data Sheet'!$A$19)=INT('Data Sheet'!$B$19),
            --(INT('Data Sheet'!$A$19) &amp; "." &amp; LEFT(BN323,3)),
            IF(AND((--(INT('Data Sheet'!$A$19) &amp; "." &amp; LEFT(BN323,3))&gt;=--('Data Sheet'!$A$19)), (--(INT('Data Sheet'!$A$19) &amp; "." &amp; LEFT(BN323,3))&lt;=--('Data Sheet'!$B$19))),
                --(INT('Data Sheet'!$A$19) &amp; "." &amp; LEFT(BN323,3)),
                --(INT('Data Sheet'!$B$19) &amp; "." &amp; LEFT(BN323,3))
            )
        ),
        "OK"
    )
)</f>
        <v>OK</v>
      </c>
      <c r="O323" s="23" t="str">
        <f>IF(BP323&lt;&gt;"",
    IF(INT('Data Sheet'!$A$19)=INT('Data Sheet'!$B$19),
        --(INT('Data Sheet'!$A$19) &amp; "." &amp; BP323),
        IF(AND((--(INT('Data Sheet'!$A$19) &amp; "." &amp; BP323)&gt;=--('Data Sheet'!$A$19)), (--(INT('Data Sheet'!$A$19) &amp; "." &amp; BP323)&lt;=--('Data Sheet'!$B$19))),
            --(INT('Data Sheet'!$A$19) &amp; "." &amp; BP323),
            --(INT('Data Sheet'!$B$19) &amp; "." &amp; BP323)
        )
    ),
    IF(BN323&lt;&gt;"",
        IF(INT('Data Sheet'!$A$19)=INT('Data Sheet'!$B$19),
            --(INT('Data Sheet'!$A$19) &amp; "." &amp; RIGHT(BN323,3)),
            IF(AND((--(INT('Data Sheet'!$A$19) &amp; "." &amp; RIGHT(BN323,3))&gt;=--('Data Sheet'!$A$19)), (--(INT('Data Sheet'!$A$19) &amp; "." &amp; RIGHT(BN323,3))&lt;=--('Data Sheet'!$B$19))),
                --(INT('Data Sheet'!$A$19) &amp; "." &amp; RIGHT(BN323,3)),
                --(INT('Data Sheet'!$B$19) &amp; "." &amp; RIGHT(BN323,3))
            )
        ),
        "OK"
    )
)</f>
        <v>OK</v>
      </c>
      <c r="P323" s="23" t="str">
        <f>IF(BR323&lt;&gt;"",
    IF(INT('Data Sheet'!$A$19)=INT('Data Sheet'!$B$15),
        --(INT('Data Sheet'!$A$15) &amp; "." &amp; BR323),
        IF(AND((--(INT('Data Sheet'!$A$15) &amp; "." &amp; BR323)&gt;=--('Data Sheet'!$A$15)), (--(INT('Data Sheet'!$A$15) &amp; "." &amp; BR323)&lt;=--('Data Sheet'!$B$15))),
            --(INT('Data Sheet'!$A$15) &amp; "." &amp; BR323),
            --(INT('Data Sheet'!$B$15) &amp; "." &amp; BR323)
        )
    ),
    IF(BQ323&lt;&gt;"",
        IF(INT('Data Sheet'!$A$15)=INT('Data Sheet'!$B$15),
            --(INT('Data Sheet'!$A$15) &amp; "." &amp; LEFT(BQ323,3)),
            IF(AND((--(INT('Data Sheet'!$A$15) &amp; "." &amp; LEFT(BQ323,3))&gt;=--('Data Sheet'!$A$15)), (--(INT('Data Sheet'!$A$15) &amp; "." &amp; LEFT(BQ323,3))&lt;=--('Data Sheet'!$B$15))),
                --(INT('Data Sheet'!$A$15) &amp; "." &amp; LEFT(BQ323,3)),
                --(INT('Data Sheet'!$B$15) &amp; "." &amp; LEFT(BQ323,3))
            )
        ),
        "OK"
    )
)</f>
        <v>OK</v>
      </c>
      <c r="Q323" s="23" t="str">
        <f>IF(BS323&lt;&gt;"",
    IF(INT('Data Sheet'!$A$19)=INT('Data Sheet'!$B$15),
        --(INT('Data Sheet'!$A$15) &amp; "." &amp; BS323),
        IF(AND((--(INT('Data Sheet'!$A$15) &amp; "." &amp; BS323)&gt;=--('Data Sheet'!$A$15)), (--(INT('Data Sheet'!$A$15) &amp; "." &amp; BS323)&lt;=--('Data Sheet'!$B$15))),
            --(INT('Data Sheet'!$A$15) &amp; "." &amp; BS323),
            --(INT('Data Sheet'!$B$15) &amp; "." &amp; BS323)
        )
    ),
    IF(BQ323&lt;&gt;"",
        IF(INT('Data Sheet'!$A$15)=INT('Data Sheet'!$B$15),
            --(INT('Data Sheet'!$A$15) &amp; "." &amp; RIGHT(BQ323,3)),
            IF(AND((--(INT('Data Sheet'!$A$15) &amp; "." &amp; RIGHT(BQ323,3))&gt;=--('Data Sheet'!$A$15)), (--(INT('Data Sheet'!$A$15) &amp; "." &amp; RIGHT(BQ323,3))&lt;=--('Data Sheet'!$B$15))),
                --(INT('Data Sheet'!$A$15) &amp; "." &amp; RIGHT(BQ323,3)),
                --(INT('Data Sheet'!$B$15) &amp; "." &amp; RIGHT(BQ323,3))
            )
        ),
        "OK"
    )
)</f>
        <v>OK</v>
      </c>
      <c r="R323" s="20"/>
      <c r="S323" s="20"/>
      <c r="T323" s="20"/>
      <c r="U323" s="20"/>
      <c r="V323" s="20"/>
      <c r="W323" s="20"/>
      <c r="X323" s="20"/>
      <c r="Y323" s="20"/>
      <c r="Z323" s="20"/>
      <c r="AA323" s="55"/>
      <c r="AB323" s="55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1"/>
      <c r="AR323" s="21"/>
      <c r="AS323" s="21"/>
      <c r="AT323" s="21"/>
      <c r="AU323" s="21"/>
      <c r="AV323" s="21"/>
      <c r="AW323" s="22"/>
      <c r="AX323" s="99"/>
      <c r="AY323" s="20"/>
      <c r="AZ323" s="20"/>
      <c r="BA323" s="22"/>
      <c r="BC323" s="80"/>
      <c r="BD323" s="80"/>
      <c r="BE323" s="80"/>
      <c r="BF323" s="80"/>
      <c r="BG323" s="2" t="str">
        <f t="shared" si="27"/>
        <v/>
      </c>
      <c r="BH323" s="78">
        <f t="shared" si="26"/>
        <v>0</v>
      </c>
    </row>
    <row r="324" spans="2:60" x14ac:dyDescent="0.2">
      <c r="B324" s="14">
        <f t="shared" si="31"/>
        <v>316</v>
      </c>
      <c r="C324" s="15" t="str">
        <f>CONCATENATE('Data Sheet'!$B$8,'Data Sheet'!$G$2)</f>
        <v>" HWDP</v>
      </c>
      <c r="D324" s="95" t="str">
        <f t="shared" si="28"/>
        <v/>
      </c>
      <c r="E324" s="15" t="str">
        <f>IF('Sum HWDP'!$D$10="TH-Hill DS-1 Vol 3 CAT 2: Clean and Visual Ends only","N/A","OK")</f>
        <v>OK</v>
      </c>
      <c r="F324" s="15" t="str">
        <f>IF('Sum HWDP'!$D$10="TH-Hill DS-1 Vol 3 CAT 2: Clean and Visual Ends only","N/A","OK")</f>
        <v>OK</v>
      </c>
      <c r="G324" s="17"/>
      <c r="H324" s="17"/>
      <c r="I324" s="17" t="s">
        <v>51</v>
      </c>
      <c r="J324" s="17" t="str">
        <f t="shared" si="29"/>
        <v>OK</v>
      </c>
      <c r="K324" s="17" t="str">
        <f t="shared" si="30"/>
        <v>OK</v>
      </c>
      <c r="L324" s="17" t="str">
        <f>IF('Data Sheet'!$B$9="NC-50","N/A","OK")</f>
        <v>OK</v>
      </c>
      <c r="M324" s="17" t="str">
        <f>IF('Data Sheet'!$B$9="NC-50","N/A","OK")</f>
        <v>OK</v>
      </c>
      <c r="N324" s="23" t="str">
        <f>IF(BO324&lt;&gt;"",
    IF(INT('Data Sheet'!$A$19)=INT('Data Sheet'!$B$19),
        --(INT('Data Sheet'!$A$19) &amp; "." &amp; BO324),
        IF(AND((--(INT('Data Sheet'!$A$19) &amp; "." &amp; BO324)&gt;=--('Data Sheet'!$A$19)), (--(INT('Data Sheet'!$A$19) &amp; "." &amp; BO324)&lt;=--('Data Sheet'!$B$19))),
            --(INT('Data Sheet'!$A$19) &amp; "." &amp; BO324),
            --(INT('Data Sheet'!$B$19) &amp; "." &amp; BO324)
        )
    ),
    IF(BN324&lt;&gt;"",
        IF(INT('Data Sheet'!$A$19)=INT('Data Sheet'!$B$19),
            --(INT('Data Sheet'!$A$19) &amp; "." &amp; LEFT(BN324,3)),
            IF(AND((--(INT('Data Sheet'!$A$19) &amp; "." &amp; LEFT(BN324,3))&gt;=--('Data Sheet'!$A$19)), (--(INT('Data Sheet'!$A$19) &amp; "." &amp; LEFT(BN324,3))&lt;=--('Data Sheet'!$B$19))),
                --(INT('Data Sheet'!$A$19) &amp; "." &amp; LEFT(BN324,3)),
                --(INT('Data Sheet'!$B$19) &amp; "." &amp; LEFT(BN324,3))
            )
        ),
        "OK"
    )
)</f>
        <v>OK</v>
      </c>
      <c r="O324" s="23" t="str">
        <f>IF(BP324&lt;&gt;"",
    IF(INT('Data Sheet'!$A$19)=INT('Data Sheet'!$B$19),
        --(INT('Data Sheet'!$A$19) &amp; "." &amp; BP324),
        IF(AND((--(INT('Data Sheet'!$A$19) &amp; "." &amp; BP324)&gt;=--('Data Sheet'!$A$19)), (--(INT('Data Sheet'!$A$19) &amp; "." &amp; BP324)&lt;=--('Data Sheet'!$B$19))),
            --(INT('Data Sheet'!$A$19) &amp; "." &amp; BP324),
            --(INT('Data Sheet'!$B$19) &amp; "." &amp; BP324)
        )
    ),
    IF(BN324&lt;&gt;"",
        IF(INT('Data Sheet'!$A$19)=INT('Data Sheet'!$B$19),
            --(INT('Data Sheet'!$A$19) &amp; "." &amp; RIGHT(BN324,3)),
            IF(AND((--(INT('Data Sheet'!$A$19) &amp; "." &amp; RIGHT(BN324,3))&gt;=--('Data Sheet'!$A$19)), (--(INT('Data Sheet'!$A$19) &amp; "." &amp; RIGHT(BN324,3))&lt;=--('Data Sheet'!$B$19))),
                --(INT('Data Sheet'!$A$19) &amp; "." &amp; RIGHT(BN324,3)),
                --(INT('Data Sheet'!$B$19) &amp; "." &amp; RIGHT(BN324,3))
            )
        ),
        "OK"
    )
)</f>
        <v>OK</v>
      </c>
      <c r="P324" s="23" t="str">
        <f>IF(BR324&lt;&gt;"",
    IF(INT('Data Sheet'!$A$19)=INT('Data Sheet'!$B$15),
        --(INT('Data Sheet'!$A$15) &amp; "." &amp; BR324),
        IF(AND((--(INT('Data Sheet'!$A$15) &amp; "." &amp; BR324)&gt;=--('Data Sheet'!$A$15)), (--(INT('Data Sheet'!$A$15) &amp; "." &amp; BR324)&lt;=--('Data Sheet'!$B$15))),
            --(INT('Data Sheet'!$A$15) &amp; "." &amp; BR324),
            --(INT('Data Sheet'!$B$15) &amp; "." &amp; BR324)
        )
    ),
    IF(BQ324&lt;&gt;"",
        IF(INT('Data Sheet'!$A$15)=INT('Data Sheet'!$B$15),
            --(INT('Data Sheet'!$A$15) &amp; "." &amp; LEFT(BQ324,3)),
            IF(AND((--(INT('Data Sheet'!$A$15) &amp; "." &amp; LEFT(BQ324,3))&gt;=--('Data Sheet'!$A$15)), (--(INT('Data Sheet'!$A$15) &amp; "." &amp; LEFT(BQ324,3))&lt;=--('Data Sheet'!$B$15))),
                --(INT('Data Sheet'!$A$15) &amp; "." &amp; LEFT(BQ324,3)),
                --(INT('Data Sheet'!$B$15) &amp; "." &amp; LEFT(BQ324,3))
            )
        ),
        "OK"
    )
)</f>
        <v>OK</v>
      </c>
      <c r="Q324" s="23" t="str">
        <f>IF(BS324&lt;&gt;"",
    IF(INT('Data Sheet'!$A$19)=INT('Data Sheet'!$B$15),
        --(INT('Data Sheet'!$A$15) &amp; "." &amp; BS324),
        IF(AND((--(INT('Data Sheet'!$A$15) &amp; "." &amp; BS324)&gt;=--('Data Sheet'!$A$15)), (--(INT('Data Sheet'!$A$15) &amp; "." &amp; BS324)&lt;=--('Data Sheet'!$B$15))),
            --(INT('Data Sheet'!$A$15) &amp; "." &amp; BS324),
            --(INT('Data Sheet'!$B$15) &amp; "." &amp; BS324)
        )
    ),
    IF(BQ324&lt;&gt;"",
        IF(INT('Data Sheet'!$A$15)=INT('Data Sheet'!$B$15),
            --(INT('Data Sheet'!$A$15) &amp; "." &amp; RIGHT(BQ324,3)),
            IF(AND((--(INT('Data Sheet'!$A$15) &amp; "." &amp; RIGHT(BQ324,3))&gt;=--('Data Sheet'!$A$15)), (--(INT('Data Sheet'!$A$15) &amp; "." &amp; RIGHT(BQ324,3))&lt;=--('Data Sheet'!$B$15))),
                --(INT('Data Sheet'!$A$15) &amp; "." &amp; RIGHT(BQ324,3)),
                --(INT('Data Sheet'!$B$15) &amp; "." &amp; RIGHT(BQ324,3))
            )
        ),
        "OK"
    )
)</f>
        <v>OK</v>
      </c>
      <c r="R324" s="20"/>
      <c r="S324" s="20"/>
      <c r="T324" s="20"/>
      <c r="U324" s="20"/>
      <c r="V324" s="20"/>
      <c r="W324" s="20"/>
      <c r="X324" s="20"/>
      <c r="Y324" s="20"/>
      <c r="Z324" s="20"/>
      <c r="AA324" s="55"/>
      <c r="AB324" s="55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1"/>
      <c r="AR324" s="21"/>
      <c r="AS324" s="21"/>
      <c r="AT324" s="21"/>
      <c r="AU324" s="21"/>
      <c r="AV324" s="21"/>
      <c r="AW324" s="22"/>
      <c r="AX324" s="99"/>
      <c r="AY324" s="20"/>
      <c r="AZ324" s="20"/>
      <c r="BA324" s="22"/>
      <c r="BC324" s="80"/>
      <c r="BD324" s="80"/>
      <c r="BE324" s="80"/>
      <c r="BF324" s="80"/>
      <c r="BG324" s="2" t="str">
        <f t="shared" si="27"/>
        <v/>
      </c>
      <c r="BH324" s="78">
        <f t="shared" si="26"/>
        <v>0</v>
      </c>
    </row>
    <row r="325" spans="2:60" x14ac:dyDescent="0.2">
      <c r="B325" s="14">
        <f t="shared" si="31"/>
        <v>317</v>
      </c>
      <c r="C325" s="15" t="str">
        <f>CONCATENATE('Data Sheet'!$B$8,'Data Sheet'!$G$2)</f>
        <v>" HWDP</v>
      </c>
      <c r="D325" s="95" t="str">
        <f t="shared" si="28"/>
        <v/>
      </c>
      <c r="E325" s="15" t="str">
        <f>IF('Sum HWDP'!$D$10="TH-Hill DS-1 Vol 3 CAT 2: Clean and Visual Ends only","N/A","OK")</f>
        <v>OK</v>
      </c>
      <c r="F325" s="15" t="str">
        <f>IF('Sum HWDP'!$D$10="TH-Hill DS-1 Vol 3 CAT 2: Clean and Visual Ends only","N/A","OK")</f>
        <v>OK</v>
      </c>
      <c r="G325" s="17"/>
      <c r="H325" s="17"/>
      <c r="I325" s="17" t="s">
        <v>51</v>
      </c>
      <c r="J325" s="17" t="str">
        <f t="shared" si="29"/>
        <v>OK</v>
      </c>
      <c r="K325" s="17" t="str">
        <f t="shared" si="30"/>
        <v>OK</v>
      </c>
      <c r="L325" s="17" t="str">
        <f>IF('Data Sheet'!$B$9="NC-50","N/A","OK")</f>
        <v>OK</v>
      </c>
      <c r="M325" s="17" t="str">
        <f>IF('Data Sheet'!$B$9="NC-50","N/A","OK")</f>
        <v>OK</v>
      </c>
      <c r="N325" s="23" t="str">
        <f>IF(BO325&lt;&gt;"",
    IF(INT('Data Sheet'!$A$19)=INT('Data Sheet'!$B$19),
        --(INT('Data Sheet'!$A$19) &amp; "." &amp; BO325),
        IF(AND((--(INT('Data Sheet'!$A$19) &amp; "." &amp; BO325)&gt;=--('Data Sheet'!$A$19)), (--(INT('Data Sheet'!$A$19) &amp; "." &amp; BO325)&lt;=--('Data Sheet'!$B$19))),
            --(INT('Data Sheet'!$A$19) &amp; "." &amp; BO325),
            --(INT('Data Sheet'!$B$19) &amp; "." &amp; BO325)
        )
    ),
    IF(BN325&lt;&gt;"",
        IF(INT('Data Sheet'!$A$19)=INT('Data Sheet'!$B$19),
            --(INT('Data Sheet'!$A$19) &amp; "." &amp; LEFT(BN325,3)),
            IF(AND((--(INT('Data Sheet'!$A$19) &amp; "." &amp; LEFT(BN325,3))&gt;=--('Data Sheet'!$A$19)), (--(INT('Data Sheet'!$A$19) &amp; "." &amp; LEFT(BN325,3))&lt;=--('Data Sheet'!$B$19))),
                --(INT('Data Sheet'!$A$19) &amp; "." &amp; LEFT(BN325,3)),
                --(INT('Data Sheet'!$B$19) &amp; "." &amp; LEFT(BN325,3))
            )
        ),
        "OK"
    )
)</f>
        <v>OK</v>
      </c>
      <c r="O325" s="23" t="str">
        <f>IF(BP325&lt;&gt;"",
    IF(INT('Data Sheet'!$A$19)=INT('Data Sheet'!$B$19),
        --(INT('Data Sheet'!$A$19) &amp; "." &amp; BP325),
        IF(AND((--(INT('Data Sheet'!$A$19) &amp; "." &amp; BP325)&gt;=--('Data Sheet'!$A$19)), (--(INT('Data Sheet'!$A$19) &amp; "." &amp; BP325)&lt;=--('Data Sheet'!$B$19))),
            --(INT('Data Sheet'!$A$19) &amp; "." &amp; BP325),
            --(INT('Data Sheet'!$B$19) &amp; "." &amp; BP325)
        )
    ),
    IF(BN325&lt;&gt;"",
        IF(INT('Data Sheet'!$A$19)=INT('Data Sheet'!$B$19),
            --(INT('Data Sheet'!$A$19) &amp; "." &amp; RIGHT(BN325,3)),
            IF(AND((--(INT('Data Sheet'!$A$19) &amp; "." &amp; RIGHT(BN325,3))&gt;=--('Data Sheet'!$A$19)), (--(INT('Data Sheet'!$A$19) &amp; "." &amp; RIGHT(BN325,3))&lt;=--('Data Sheet'!$B$19))),
                --(INT('Data Sheet'!$A$19) &amp; "." &amp; RIGHT(BN325,3)),
                --(INT('Data Sheet'!$B$19) &amp; "." &amp; RIGHT(BN325,3))
            )
        ),
        "OK"
    )
)</f>
        <v>OK</v>
      </c>
      <c r="P325" s="23" t="str">
        <f>IF(BR325&lt;&gt;"",
    IF(INT('Data Sheet'!$A$19)=INT('Data Sheet'!$B$15),
        --(INT('Data Sheet'!$A$15) &amp; "." &amp; BR325),
        IF(AND((--(INT('Data Sheet'!$A$15) &amp; "." &amp; BR325)&gt;=--('Data Sheet'!$A$15)), (--(INT('Data Sheet'!$A$15) &amp; "." &amp; BR325)&lt;=--('Data Sheet'!$B$15))),
            --(INT('Data Sheet'!$A$15) &amp; "." &amp; BR325),
            --(INT('Data Sheet'!$B$15) &amp; "." &amp; BR325)
        )
    ),
    IF(BQ325&lt;&gt;"",
        IF(INT('Data Sheet'!$A$15)=INT('Data Sheet'!$B$15),
            --(INT('Data Sheet'!$A$15) &amp; "." &amp; LEFT(BQ325,3)),
            IF(AND((--(INT('Data Sheet'!$A$15) &amp; "." &amp; LEFT(BQ325,3))&gt;=--('Data Sheet'!$A$15)), (--(INT('Data Sheet'!$A$15) &amp; "." &amp; LEFT(BQ325,3))&lt;=--('Data Sheet'!$B$15))),
                --(INT('Data Sheet'!$A$15) &amp; "." &amp; LEFT(BQ325,3)),
                --(INT('Data Sheet'!$B$15) &amp; "." &amp; LEFT(BQ325,3))
            )
        ),
        "OK"
    )
)</f>
        <v>OK</v>
      </c>
      <c r="Q325" s="23" t="str">
        <f>IF(BS325&lt;&gt;"",
    IF(INT('Data Sheet'!$A$19)=INT('Data Sheet'!$B$15),
        --(INT('Data Sheet'!$A$15) &amp; "." &amp; BS325),
        IF(AND((--(INT('Data Sheet'!$A$15) &amp; "." &amp; BS325)&gt;=--('Data Sheet'!$A$15)), (--(INT('Data Sheet'!$A$15) &amp; "." &amp; BS325)&lt;=--('Data Sheet'!$B$15))),
            --(INT('Data Sheet'!$A$15) &amp; "." &amp; BS325),
            --(INT('Data Sheet'!$B$15) &amp; "." &amp; BS325)
        )
    ),
    IF(BQ325&lt;&gt;"",
        IF(INT('Data Sheet'!$A$15)=INT('Data Sheet'!$B$15),
            --(INT('Data Sheet'!$A$15) &amp; "." &amp; RIGHT(BQ325,3)),
            IF(AND((--(INT('Data Sheet'!$A$15) &amp; "." &amp; RIGHT(BQ325,3))&gt;=--('Data Sheet'!$A$15)), (--(INT('Data Sheet'!$A$15) &amp; "." &amp; RIGHT(BQ325,3))&lt;=--('Data Sheet'!$B$15))),
                --(INT('Data Sheet'!$A$15) &amp; "." &amp; RIGHT(BQ325,3)),
                --(INT('Data Sheet'!$B$15) &amp; "." &amp; RIGHT(BQ325,3))
            )
        ),
        "OK"
    )
)</f>
        <v>OK</v>
      </c>
      <c r="R325" s="20"/>
      <c r="S325" s="20"/>
      <c r="T325" s="20"/>
      <c r="U325" s="20"/>
      <c r="V325" s="20"/>
      <c r="W325" s="20"/>
      <c r="X325" s="20"/>
      <c r="Y325" s="20"/>
      <c r="Z325" s="20"/>
      <c r="AA325" s="55"/>
      <c r="AB325" s="55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1"/>
      <c r="AR325" s="21"/>
      <c r="AS325" s="21"/>
      <c r="AT325" s="21"/>
      <c r="AU325" s="21"/>
      <c r="AV325" s="21"/>
      <c r="AW325" s="22"/>
      <c r="AX325" s="99"/>
      <c r="AY325" s="20"/>
      <c r="AZ325" s="20"/>
      <c r="BA325" s="22"/>
      <c r="BC325" s="80"/>
      <c r="BD325" s="80"/>
      <c r="BE325" s="80"/>
      <c r="BF325" s="80"/>
      <c r="BG325" s="2" t="str">
        <f t="shared" si="27"/>
        <v/>
      </c>
      <c r="BH325" s="78">
        <f t="shared" si="26"/>
        <v>0</v>
      </c>
    </row>
    <row r="326" spans="2:60" x14ac:dyDescent="0.2">
      <c r="B326" s="14">
        <f t="shared" si="31"/>
        <v>318</v>
      </c>
      <c r="C326" s="15" t="str">
        <f>CONCATENATE('Data Sheet'!$B$8,'Data Sheet'!$G$2)</f>
        <v>" HWDP</v>
      </c>
      <c r="D326" s="95" t="str">
        <f t="shared" si="28"/>
        <v/>
      </c>
      <c r="E326" s="15" t="str">
        <f>IF('Sum HWDP'!$D$10="TH-Hill DS-1 Vol 3 CAT 2: Clean and Visual Ends only","N/A","OK")</f>
        <v>OK</v>
      </c>
      <c r="F326" s="15" t="str">
        <f>IF('Sum HWDP'!$D$10="TH-Hill DS-1 Vol 3 CAT 2: Clean and Visual Ends only","N/A","OK")</f>
        <v>OK</v>
      </c>
      <c r="G326" s="17"/>
      <c r="H326" s="17"/>
      <c r="I326" s="17" t="s">
        <v>51</v>
      </c>
      <c r="J326" s="17" t="str">
        <f t="shared" si="29"/>
        <v>OK</v>
      </c>
      <c r="K326" s="17" t="str">
        <f t="shared" si="30"/>
        <v>OK</v>
      </c>
      <c r="L326" s="17" t="str">
        <f>IF('Data Sheet'!$B$9="NC-50","N/A","OK")</f>
        <v>OK</v>
      </c>
      <c r="M326" s="17" t="str">
        <f>IF('Data Sheet'!$B$9="NC-50","N/A","OK")</f>
        <v>OK</v>
      </c>
      <c r="N326" s="23" t="str">
        <f>IF(BO326&lt;&gt;"",
    IF(INT('Data Sheet'!$A$19)=INT('Data Sheet'!$B$19),
        --(INT('Data Sheet'!$A$19) &amp; "." &amp; BO326),
        IF(AND((--(INT('Data Sheet'!$A$19) &amp; "." &amp; BO326)&gt;=--('Data Sheet'!$A$19)), (--(INT('Data Sheet'!$A$19) &amp; "." &amp; BO326)&lt;=--('Data Sheet'!$B$19))),
            --(INT('Data Sheet'!$A$19) &amp; "." &amp; BO326),
            --(INT('Data Sheet'!$B$19) &amp; "." &amp; BO326)
        )
    ),
    IF(BN326&lt;&gt;"",
        IF(INT('Data Sheet'!$A$19)=INT('Data Sheet'!$B$19),
            --(INT('Data Sheet'!$A$19) &amp; "." &amp; LEFT(BN326,3)),
            IF(AND((--(INT('Data Sheet'!$A$19) &amp; "." &amp; LEFT(BN326,3))&gt;=--('Data Sheet'!$A$19)), (--(INT('Data Sheet'!$A$19) &amp; "." &amp; LEFT(BN326,3))&lt;=--('Data Sheet'!$B$19))),
                --(INT('Data Sheet'!$A$19) &amp; "." &amp; LEFT(BN326,3)),
                --(INT('Data Sheet'!$B$19) &amp; "." &amp; LEFT(BN326,3))
            )
        ),
        "OK"
    )
)</f>
        <v>OK</v>
      </c>
      <c r="O326" s="23" t="str">
        <f>IF(BP326&lt;&gt;"",
    IF(INT('Data Sheet'!$A$19)=INT('Data Sheet'!$B$19),
        --(INT('Data Sheet'!$A$19) &amp; "." &amp; BP326),
        IF(AND((--(INT('Data Sheet'!$A$19) &amp; "." &amp; BP326)&gt;=--('Data Sheet'!$A$19)), (--(INT('Data Sheet'!$A$19) &amp; "." &amp; BP326)&lt;=--('Data Sheet'!$B$19))),
            --(INT('Data Sheet'!$A$19) &amp; "." &amp; BP326),
            --(INT('Data Sheet'!$B$19) &amp; "." &amp; BP326)
        )
    ),
    IF(BN326&lt;&gt;"",
        IF(INT('Data Sheet'!$A$19)=INT('Data Sheet'!$B$19),
            --(INT('Data Sheet'!$A$19) &amp; "." &amp; RIGHT(BN326,3)),
            IF(AND((--(INT('Data Sheet'!$A$19) &amp; "." &amp; RIGHT(BN326,3))&gt;=--('Data Sheet'!$A$19)), (--(INT('Data Sheet'!$A$19) &amp; "." &amp; RIGHT(BN326,3))&lt;=--('Data Sheet'!$B$19))),
                --(INT('Data Sheet'!$A$19) &amp; "." &amp; RIGHT(BN326,3)),
                --(INT('Data Sheet'!$B$19) &amp; "." &amp; RIGHT(BN326,3))
            )
        ),
        "OK"
    )
)</f>
        <v>OK</v>
      </c>
      <c r="P326" s="23" t="str">
        <f>IF(BR326&lt;&gt;"",
    IF(INT('Data Sheet'!$A$19)=INT('Data Sheet'!$B$15),
        --(INT('Data Sheet'!$A$15) &amp; "." &amp; BR326),
        IF(AND((--(INT('Data Sheet'!$A$15) &amp; "." &amp; BR326)&gt;=--('Data Sheet'!$A$15)), (--(INT('Data Sheet'!$A$15) &amp; "." &amp; BR326)&lt;=--('Data Sheet'!$B$15))),
            --(INT('Data Sheet'!$A$15) &amp; "." &amp; BR326),
            --(INT('Data Sheet'!$B$15) &amp; "." &amp; BR326)
        )
    ),
    IF(BQ326&lt;&gt;"",
        IF(INT('Data Sheet'!$A$15)=INT('Data Sheet'!$B$15),
            --(INT('Data Sheet'!$A$15) &amp; "." &amp; LEFT(BQ326,3)),
            IF(AND((--(INT('Data Sheet'!$A$15) &amp; "." &amp; LEFT(BQ326,3))&gt;=--('Data Sheet'!$A$15)), (--(INT('Data Sheet'!$A$15) &amp; "." &amp; LEFT(BQ326,3))&lt;=--('Data Sheet'!$B$15))),
                --(INT('Data Sheet'!$A$15) &amp; "." &amp; LEFT(BQ326,3)),
                --(INT('Data Sheet'!$B$15) &amp; "." &amp; LEFT(BQ326,3))
            )
        ),
        "OK"
    )
)</f>
        <v>OK</v>
      </c>
      <c r="Q326" s="23" t="str">
        <f>IF(BS326&lt;&gt;"",
    IF(INT('Data Sheet'!$A$19)=INT('Data Sheet'!$B$15),
        --(INT('Data Sheet'!$A$15) &amp; "." &amp; BS326),
        IF(AND((--(INT('Data Sheet'!$A$15) &amp; "." &amp; BS326)&gt;=--('Data Sheet'!$A$15)), (--(INT('Data Sheet'!$A$15) &amp; "." &amp; BS326)&lt;=--('Data Sheet'!$B$15))),
            --(INT('Data Sheet'!$A$15) &amp; "." &amp; BS326),
            --(INT('Data Sheet'!$B$15) &amp; "." &amp; BS326)
        )
    ),
    IF(BQ326&lt;&gt;"",
        IF(INT('Data Sheet'!$A$15)=INT('Data Sheet'!$B$15),
            --(INT('Data Sheet'!$A$15) &amp; "." &amp; RIGHT(BQ326,3)),
            IF(AND((--(INT('Data Sheet'!$A$15) &amp; "." &amp; RIGHT(BQ326,3))&gt;=--('Data Sheet'!$A$15)), (--(INT('Data Sheet'!$A$15) &amp; "." &amp; RIGHT(BQ326,3))&lt;=--('Data Sheet'!$B$15))),
                --(INT('Data Sheet'!$A$15) &amp; "." &amp; RIGHT(BQ326,3)),
                --(INT('Data Sheet'!$B$15) &amp; "." &amp; RIGHT(BQ326,3))
            )
        ),
        "OK"
    )
)</f>
        <v>OK</v>
      </c>
      <c r="R326" s="20"/>
      <c r="S326" s="20"/>
      <c r="T326" s="20"/>
      <c r="U326" s="20"/>
      <c r="V326" s="20"/>
      <c r="W326" s="20"/>
      <c r="X326" s="20"/>
      <c r="Y326" s="20"/>
      <c r="Z326" s="20"/>
      <c r="AA326" s="55"/>
      <c r="AB326" s="55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1"/>
      <c r="AR326" s="21"/>
      <c r="AS326" s="21"/>
      <c r="AT326" s="21"/>
      <c r="AU326" s="21"/>
      <c r="AV326" s="21"/>
      <c r="AW326" s="22"/>
      <c r="AX326" s="99"/>
      <c r="AY326" s="20"/>
      <c r="AZ326" s="20"/>
      <c r="BA326" s="22"/>
      <c r="BC326" s="80"/>
      <c r="BD326" s="80"/>
      <c r="BE326" s="80"/>
      <c r="BF326" s="80"/>
      <c r="BG326" s="2" t="str">
        <f t="shared" si="27"/>
        <v/>
      </c>
      <c r="BH326" s="78">
        <f t="shared" si="26"/>
        <v>0</v>
      </c>
    </row>
    <row r="327" spans="2:60" x14ac:dyDescent="0.2">
      <c r="B327" s="14">
        <f t="shared" si="31"/>
        <v>319</v>
      </c>
      <c r="C327" s="15" t="str">
        <f>CONCATENATE('Data Sheet'!$B$8,'Data Sheet'!$G$2)</f>
        <v>" HWDP</v>
      </c>
      <c r="D327" s="95" t="str">
        <f t="shared" si="28"/>
        <v/>
      </c>
      <c r="E327" s="15" t="str">
        <f>IF('Sum HWDP'!$D$10="TH-Hill DS-1 Vol 3 CAT 2: Clean and Visual Ends only","N/A","OK")</f>
        <v>OK</v>
      </c>
      <c r="F327" s="15" t="str">
        <f>IF('Sum HWDP'!$D$10="TH-Hill DS-1 Vol 3 CAT 2: Clean and Visual Ends only","N/A","OK")</f>
        <v>OK</v>
      </c>
      <c r="G327" s="17"/>
      <c r="H327" s="17"/>
      <c r="I327" s="17" t="s">
        <v>51</v>
      </c>
      <c r="J327" s="17" t="str">
        <f t="shared" si="29"/>
        <v>OK</v>
      </c>
      <c r="K327" s="17" t="str">
        <f t="shared" si="30"/>
        <v>OK</v>
      </c>
      <c r="L327" s="17" t="str">
        <f>IF('Data Sheet'!$B$9="NC-50","N/A","OK")</f>
        <v>OK</v>
      </c>
      <c r="M327" s="17" t="str">
        <f>IF('Data Sheet'!$B$9="NC-50","N/A","OK")</f>
        <v>OK</v>
      </c>
      <c r="N327" s="23" t="str">
        <f>IF(BO327&lt;&gt;"",
    IF(INT('Data Sheet'!$A$19)=INT('Data Sheet'!$B$19),
        --(INT('Data Sheet'!$A$19) &amp; "." &amp; BO327),
        IF(AND((--(INT('Data Sheet'!$A$19) &amp; "." &amp; BO327)&gt;=--('Data Sheet'!$A$19)), (--(INT('Data Sheet'!$A$19) &amp; "." &amp; BO327)&lt;=--('Data Sheet'!$B$19))),
            --(INT('Data Sheet'!$A$19) &amp; "." &amp; BO327),
            --(INT('Data Sheet'!$B$19) &amp; "." &amp; BO327)
        )
    ),
    IF(BN327&lt;&gt;"",
        IF(INT('Data Sheet'!$A$19)=INT('Data Sheet'!$B$19),
            --(INT('Data Sheet'!$A$19) &amp; "." &amp; LEFT(BN327,3)),
            IF(AND((--(INT('Data Sheet'!$A$19) &amp; "." &amp; LEFT(BN327,3))&gt;=--('Data Sheet'!$A$19)), (--(INT('Data Sheet'!$A$19) &amp; "." &amp; LEFT(BN327,3))&lt;=--('Data Sheet'!$B$19))),
                --(INT('Data Sheet'!$A$19) &amp; "." &amp; LEFT(BN327,3)),
                --(INT('Data Sheet'!$B$19) &amp; "." &amp; LEFT(BN327,3))
            )
        ),
        "OK"
    )
)</f>
        <v>OK</v>
      </c>
      <c r="O327" s="23" t="str">
        <f>IF(BP327&lt;&gt;"",
    IF(INT('Data Sheet'!$A$19)=INT('Data Sheet'!$B$19),
        --(INT('Data Sheet'!$A$19) &amp; "." &amp; BP327),
        IF(AND((--(INT('Data Sheet'!$A$19) &amp; "." &amp; BP327)&gt;=--('Data Sheet'!$A$19)), (--(INT('Data Sheet'!$A$19) &amp; "." &amp; BP327)&lt;=--('Data Sheet'!$B$19))),
            --(INT('Data Sheet'!$A$19) &amp; "." &amp; BP327),
            --(INT('Data Sheet'!$B$19) &amp; "." &amp; BP327)
        )
    ),
    IF(BN327&lt;&gt;"",
        IF(INT('Data Sheet'!$A$19)=INT('Data Sheet'!$B$19),
            --(INT('Data Sheet'!$A$19) &amp; "." &amp; RIGHT(BN327,3)),
            IF(AND((--(INT('Data Sheet'!$A$19) &amp; "." &amp; RIGHT(BN327,3))&gt;=--('Data Sheet'!$A$19)), (--(INT('Data Sheet'!$A$19) &amp; "." &amp; RIGHT(BN327,3))&lt;=--('Data Sheet'!$B$19))),
                --(INT('Data Sheet'!$A$19) &amp; "." &amp; RIGHT(BN327,3)),
                --(INT('Data Sheet'!$B$19) &amp; "." &amp; RIGHT(BN327,3))
            )
        ),
        "OK"
    )
)</f>
        <v>OK</v>
      </c>
      <c r="P327" s="23" t="str">
        <f>IF(BR327&lt;&gt;"",
    IF(INT('Data Sheet'!$A$19)=INT('Data Sheet'!$B$15),
        --(INT('Data Sheet'!$A$15) &amp; "." &amp; BR327),
        IF(AND((--(INT('Data Sheet'!$A$15) &amp; "." &amp; BR327)&gt;=--('Data Sheet'!$A$15)), (--(INT('Data Sheet'!$A$15) &amp; "." &amp; BR327)&lt;=--('Data Sheet'!$B$15))),
            --(INT('Data Sheet'!$A$15) &amp; "." &amp; BR327),
            --(INT('Data Sheet'!$B$15) &amp; "." &amp; BR327)
        )
    ),
    IF(BQ327&lt;&gt;"",
        IF(INT('Data Sheet'!$A$15)=INT('Data Sheet'!$B$15),
            --(INT('Data Sheet'!$A$15) &amp; "." &amp; LEFT(BQ327,3)),
            IF(AND((--(INT('Data Sheet'!$A$15) &amp; "." &amp; LEFT(BQ327,3))&gt;=--('Data Sheet'!$A$15)), (--(INT('Data Sheet'!$A$15) &amp; "." &amp; LEFT(BQ327,3))&lt;=--('Data Sheet'!$B$15))),
                --(INT('Data Sheet'!$A$15) &amp; "." &amp; LEFT(BQ327,3)),
                --(INT('Data Sheet'!$B$15) &amp; "." &amp; LEFT(BQ327,3))
            )
        ),
        "OK"
    )
)</f>
        <v>OK</v>
      </c>
      <c r="Q327" s="23" t="str">
        <f>IF(BS327&lt;&gt;"",
    IF(INT('Data Sheet'!$A$19)=INT('Data Sheet'!$B$15),
        --(INT('Data Sheet'!$A$15) &amp; "." &amp; BS327),
        IF(AND((--(INT('Data Sheet'!$A$15) &amp; "." &amp; BS327)&gt;=--('Data Sheet'!$A$15)), (--(INT('Data Sheet'!$A$15) &amp; "." &amp; BS327)&lt;=--('Data Sheet'!$B$15))),
            --(INT('Data Sheet'!$A$15) &amp; "." &amp; BS327),
            --(INT('Data Sheet'!$B$15) &amp; "." &amp; BS327)
        )
    ),
    IF(BQ327&lt;&gt;"",
        IF(INT('Data Sheet'!$A$15)=INT('Data Sheet'!$B$15),
            --(INT('Data Sheet'!$A$15) &amp; "." &amp; RIGHT(BQ327,3)),
            IF(AND((--(INT('Data Sheet'!$A$15) &amp; "." &amp; RIGHT(BQ327,3))&gt;=--('Data Sheet'!$A$15)), (--(INT('Data Sheet'!$A$15) &amp; "." &amp; RIGHT(BQ327,3))&lt;=--('Data Sheet'!$B$15))),
                --(INT('Data Sheet'!$A$15) &amp; "." &amp; RIGHT(BQ327,3)),
                --(INT('Data Sheet'!$B$15) &amp; "." &amp; RIGHT(BQ327,3))
            )
        ),
        "OK"
    )
)</f>
        <v>OK</v>
      </c>
      <c r="R327" s="20"/>
      <c r="S327" s="20"/>
      <c r="T327" s="20"/>
      <c r="U327" s="20"/>
      <c r="V327" s="20"/>
      <c r="W327" s="20"/>
      <c r="X327" s="20"/>
      <c r="Y327" s="20"/>
      <c r="Z327" s="20"/>
      <c r="AA327" s="55"/>
      <c r="AB327" s="55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1"/>
      <c r="AR327" s="21"/>
      <c r="AS327" s="21"/>
      <c r="AT327" s="21"/>
      <c r="AU327" s="21"/>
      <c r="AV327" s="21"/>
      <c r="AW327" s="22"/>
      <c r="AX327" s="99"/>
      <c r="AY327" s="20"/>
      <c r="AZ327" s="20"/>
      <c r="BA327" s="22"/>
      <c r="BC327" s="80"/>
      <c r="BD327" s="80"/>
      <c r="BE327" s="80"/>
      <c r="BF327" s="80"/>
      <c r="BG327" s="2" t="str">
        <f t="shared" si="27"/>
        <v/>
      </c>
      <c r="BH327" s="78">
        <f t="shared" si="26"/>
        <v>0</v>
      </c>
    </row>
    <row r="328" spans="2:60" x14ac:dyDescent="0.2">
      <c r="B328" s="14">
        <f t="shared" si="31"/>
        <v>320</v>
      </c>
      <c r="C328" s="15" t="str">
        <f>CONCATENATE('Data Sheet'!$B$8,'Data Sheet'!$G$2)</f>
        <v>" HWDP</v>
      </c>
      <c r="D328" s="95" t="str">
        <f t="shared" si="28"/>
        <v/>
      </c>
      <c r="E328" s="15" t="str">
        <f>IF('Sum HWDP'!$D$10="TH-Hill DS-1 Vol 3 CAT 2: Clean and Visual Ends only","N/A","OK")</f>
        <v>OK</v>
      </c>
      <c r="F328" s="15" t="str">
        <f>IF('Sum HWDP'!$D$10="TH-Hill DS-1 Vol 3 CAT 2: Clean and Visual Ends only","N/A","OK")</f>
        <v>OK</v>
      </c>
      <c r="G328" s="17"/>
      <c r="H328" s="17"/>
      <c r="I328" s="17" t="s">
        <v>51</v>
      </c>
      <c r="J328" s="17" t="str">
        <f t="shared" si="29"/>
        <v>OK</v>
      </c>
      <c r="K328" s="17" t="str">
        <f t="shared" si="30"/>
        <v>OK</v>
      </c>
      <c r="L328" s="17" t="str">
        <f>IF('Data Sheet'!$B$9="NC-50","N/A","OK")</f>
        <v>OK</v>
      </c>
      <c r="M328" s="17" t="str">
        <f>IF('Data Sheet'!$B$9="NC-50","N/A","OK")</f>
        <v>OK</v>
      </c>
      <c r="N328" s="23" t="str">
        <f>IF(BO328&lt;&gt;"",
    IF(INT('Data Sheet'!$A$19)=INT('Data Sheet'!$B$19),
        --(INT('Data Sheet'!$A$19) &amp; "." &amp; BO328),
        IF(AND((--(INT('Data Sheet'!$A$19) &amp; "." &amp; BO328)&gt;=--('Data Sheet'!$A$19)), (--(INT('Data Sheet'!$A$19) &amp; "." &amp; BO328)&lt;=--('Data Sheet'!$B$19))),
            --(INT('Data Sheet'!$A$19) &amp; "." &amp; BO328),
            --(INT('Data Sheet'!$B$19) &amp; "." &amp; BO328)
        )
    ),
    IF(BN328&lt;&gt;"",
        IF(INT('Data Sheet'!$A$19)=INT('Data Sheet'!$B$19),
            --(INT('Data Sheet'!$A$19) &amp; "." &amp; LEFT(BN328,3)),
            IF(AND((--(INT('Data Sheet'!$A$19) &amp; "." &amp; LEFT(BN328,3))&gt;=--('Data Sheet'!$A$19)), (--(INT('Data Sheet'!$A$19) &amp; "." &amp; LEFT(BN328,3))&lt;=--('Data Sheet'!$B$19))),
                --(INT('Data Sheet'!$A$19) &amp; "." &amp; LEFT(BN328,3)),
                --(INT('Data Sheet'!$B$19) &amp; "." &amp; LEFT(BN328,3))
            )
        ),
        "OK"
    )
)</f>
        <v>OK</v>
      </c>
      <c r="O328" s="23" t="str">
        <f>IF(BP328&lt;&gt;"",
    IF(INT('Data Sheet'!$A$19)=INT('Data Sheet'!$B$19),
        --(INT('Data Sheet'!$A$19) &amp; "." &amp; BP328),
        IF(AND((--(INT('Data Sheet'!$A$19) &amp; "." &amp; BP328)&gt;=--('Data Sheet'!$A$19)), (--(INT('Data Sheet'!$A$19) &amp; "." &amp; BP328)&lt;=--('Data Sheet'!$B$19))),
            --(INT('Data Sheet'!$A$19) &amp; "." &amp; BP328),
            --(INT('Data Sheet'!$B$19) &amp; "." &amp; BP328)
        )
    ),
    IF(BN328&lt;&gt;"",
        IF(INT('Data Sheet'!$A$19)=INT('Data Sheet'!$B$19),
            --(INT('Data Sheet'!$A$19) &amp; "." &amp; RIGHT(BN328,3)),
            IF(AND((--(INT('Data Sheet'!$A$19) &amp; "." &amp; RIGHT(BN328,3))&gt;=--('Data Sheet'!$A$19)), (--(INT('Data Sheet'!$A$19) &amp; "." &amp; RIGHT(BN328,3))&lt;=--('Data Sheet'!$B$19))),
                --(INT('Data Sheet'!$A$19) &amp; "." &amp; RIGHT(BN328,3)),
                --(INT('Data Sheet'!$B$19) &amp; "." &amp; RIGHT(BN328,3))
            )
        ),
        "OK"
    )
)</f>
        <v>OK</v>
      </c>
      <c r="P328" s="23" t="str">
        <f>IF(BR328&lt;&gt;"",
    IF(INT('Data Sheet'!$A$19)=INT('Data Sheet'!$B$15),
        --(INT('Data Sheet'!$A$15) &amp; "." &amp; BR328),
        IF(AND((--(INT('Data Sheet'!$A$15) &amp; "." &amp; BR328)&gt;=--('Data Sheet'!$A$15)), (--(INT('Data Sheet'!$A$15) &amp; "." &amp; BR328)&lt;=--('Data Sheet'!$B$15))),
            --(INT('Data Sheet'!$A$15) &amp; "." &amp; BR328),
            --(INT('Data Sheet'!$B$15) &amp; "." &amp; BR328)
        )
    ),
    IF(BQ328&lt;&gt;"",
        IF(INT('Data Sheet'!$A$15)=INT('Data Sheet'!$B$15),
            --(INT('Data Sheet'!$A$15) &amp; "." &amp; LEFT(BQ328,3)),
            IF(AND((--(INT('Data Sheet'!$A$15) &amp; "." &amp; LEFT(BQ328,3))&gt;=--('Data Sheet'!$A$15)), (--(INT('Data Sheet'!$A$15) &amp; "." &amp; LEFT(BQ328,3))&lt;=--('Data Sheet'!$B$15))),
                --(INT('Data Sheet'!$A$15) &amp; "." &amp; LEFT(BQ328,3)),
                --(INT('Data Sheet'!$B$15) &amp; "." &amp; LEFT(BQ328,3))
            )
        ),
        "OK"
    )
)</f>
        <v>OK</v>
      </c>
      <c r="Q328" s="23" t="str">
        <f>IF(BS328&lt;&gt;"",
    IF(INT('Data Sheet'!$A$19)=INT('Data Sheet'!$B$15),
        --(INT('Data Sheet'!$A$15) &amp; "." &amp; BS328),
        IF(AND((--(INT('Data Sheet'!$A$15) &amp; "." &amp; BS328)&gt;=--('Data Sheet'!$A$15)), (--(INT('Data Sheet'!$A$15) &amp; "." &amp; BS328)&lt;=--('Data Sheet'!$B$15))),
            --(INT('Data Sheet'!$A$15) &amp; "." &amp; BS328),
            --(INT('Data Sheet'!$B$15) &amp; "." &amp; BS328)
        )
    ),
    IF(BQ328&lt;&gt;"",
        IF(INT('Data Sheet'!$A$15)=INT('Data Sheet'!$B$15),
            --(INT('Data Sheet'!$A$15) &amp; "." &amp; RIGHT(BQ328,3)),
            IF(AND((--(INT('Data Sheet'!$A$15) &amp; "." &amp; RIGHT(BQ328,3))&gt;=--('Data Sheet'!$A$15)), (--(INT('Data Sheet'!$A$15) &amp; "." &amp; RIGHT(BQ328,3))&lt;=--('Data Sheet'!$B$15))),
                --(INT('Data Sheet'!$A$15) &amp; "." &amp; RIGHT(BQ328,3)),
                --(INT('Data Sheet'!$B$15) &amp; "." &amp; RIGHT(BQ328,3))
            )
        ),
        "OK"
    )
)</f>
        <v>OK</v>
      </c>
      <c r="R328" s="20"/>
      <c r="S328" s="20"/>
      <c r="T328" s="20"/>
      <c r="U328" s="20"/>
      <c r="V328" s="20"/>
      <c r="W328" s="20"/>
      <c r="X328" s="20"/>
      <c r="Y328" s="20"/>
      <c r="Z328" s="20"/>
      <c r="AA328" s="55"/>
      <c r="AB328" s="55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1"/>
      <c r="AR328" s="21"/>
      <c r="AS328" s="21"/>
      <c r="AT328" s="21"/>
      <c r="AU328" s="21"/>
      <c r="AV328" s="21"/>
      <c r="AW328" s="22"/>
      <c r="AX328" s="99"/>
      <c r="AY328" s="20"/>
      <c r="AZ328" s="20"/>
      <c r="BA328" s="22"/>
      <c r="BC328" s="80"/>
      <c r="BD328" s="80"/>
      <c r="BE328" s="80"/>
      <c r="BF328" s="80"/>
      <c r="BG328" s="2" t="str">
        <f t="shared" si="27"/>
        <v/>
      </c>
      <c r="BH328" s="78">
        <f t="shared" si="26"/>
        <v>0</v>
      </c>
    </row>
    <row r="329" spans="2:60" x14ac:dyDescent="0.2">
      <c r="B329" s="14">
        <f t="shared" si="31"/>
        <v>321</v>
      </c>
      <c r="C329" s="15" t="str">
        <f>CONCATENATE('Data Sheet'!$B$8,'Data Sheet'!$G$2)</f>
        <v>" HWDP</v>
      </c>
      <c r="D329" s="95" t="str">
        <f t="shared" si="28"/>
        <v/>
      </c>
      <c r="E329" s="15" t="str">
        <f>IF('Sum HWDP'!$D$10="TH-Hill DS-1 Vol 3 CAT 2: Clean and Visual Ends only","N/A","OK")</f>
        <v>OK</v>
      </c>
      <c r="F329" s="15" t="str">
        <f>IF('Sum HWDP'!$D$10="TH-Hill DS-1 Vol 3 CAT 2: Clean and Visual Ends only","N/A","OK")</f>
        <v>OK</v>
      </c>
      <c r="G329" s="17"/>
      <c r="H329" s="17"/>
      <c r="I329" s="17" t="s">
        <v>51</v>
      </c>
      <c r="J329" s="17" t="str">
        <f t="shared" si="29"/>
        <v>OK</v>
      </c>
      <c r="K329" s="17" t="str">
        <f t="shared" si="30"/>
        <v>OK</v>
      </c>
      <c r="L329" s="17" t="str">
        <f>IF('Data Sheet'!$B$9="NC-50","N/A","OK")</f>
        <v>OK</v>
      </c>
      <c r="M329" s="17" t="str">
        <f>IF('Data Sheet'!$B$9="NC-50","N/A","OK")</f>
        <v>OK</v>
      </c>
      <c r="N329" s="23" t="str">
        <f>IF(BO329&lt;&gt;"",
    IF(INT('Data Sheet'!$A$19)=INT('Data Sheet'!$B$19),
        --(INT('Data Sheet'!$A$19) &amp; "." &amp; BO329),
        IF(AND((--(INT('Data Sheet'!$A$19) &amp; "." &amp; BO329)&gt;=--('Data Sheet'!$A$19)), (--(INT('Data Sheet'!$A$19) &amp; "." &amp; BO329)&lt;=--('Data Sheet'!$B$19))),
            --(INT('Data Sheet'!$A$19) &amp; "." &amp; BO329),
            --(INT('Data Sheet'!$B$19) &amp; "." &amp; BO329)
        )
    ),
    IF(BN329&lt;&gt;"",
        IF(INT('Data Sheet'!$A$19)=INT('Data Sheet'!$B$19),
            --(INT('Data Sheet'!$A$19) &amp; "." &amp; LEFT(BN329,3)),
            IF(AND((--(INT('Data Sheet'!$A$19) &amp; "." &amp; LEFT(BN329,3))&gt;=--('Data Sheet'!$A$19)), (--(INT('Data Sheet'!$A$19) &amp; "." &amp; LEFT(BN329,3))&lt;=--('Data Sheet'!$B$19))),
                --(INT('Data Sheet'!$A$19) &amp; "." &amp; LEFT(BN329,3)),
                --(INT('Data Sheet'!$B$19) &amp; "." &amp; LEFT(BN329,3))
            )
        ),
        "OK"
    )
)</f>
        <v>OK</v>
      </c>
      <c r="O329" s="23" t="str">
        <f>IF(BP329&lt;&gt;"",
    IF(INT('Data Sheet'!$A$19)=INT('Data Sheet'!$B$19),
        --(INT('Data Sheet'!$A$19) &amp; "." &amp; BP329),
        IF(AND((--(INT('Data Sheet'!$A$19) &amp; "." &amp; BP329)&gt;=--('Data Sheet'!$A$19)), (--(INT('Data Sheet'!$A$19) &amp; "." &amp; BP329)&lt;=--('Data Sheet'!$B$19))),
            --(INT('Data Sheet'!$A$19) &amp; "." &amp; BP329),
            --(INT('Data Sheet'!$B$19) &amp; "." &amp; BP329)
        )
    ),
    IF(BN329&lt;&gt;"",
        IF(INT('Data Sheet'!$A$19)=INT('Data Sheet'!$B$19),
            --(INT('Data Sheet'!$A$19) &amp; "." &amp; RIGHT(BN329,3)),
            IF(AND((--(INT('Data Sheet'!$A$19) &amp; "." &amp; RIGHT(BN329,3))&gt;=--('Data Sheet'!$A$19)), (--(INT('Data Sheet'!$A$19) &amp; "." &amp; RIGHT(BN329,3))&lt;=--('Data Sheet'!$B$19))),
                --(INT('Data Sheet'!$A$19) &amp; "." &amp; RIGHT(BN329,3)),
                --(INT('Data Sheet'!$B$19) &amp; "." &amp; RIGHT(BN329,3))
            )
        ),
        "OK"
    )
)</f>
        <v>OK</v>
      </c>
      <c r="P329" s="23" t="str">
        <f>IF(BR329&lt;&gt;"",
    IF(INT('Data Sheet'!$A$19)=INT('Data Sheet'!$B$15),
        --(INT('Data Sheet'!$A$15) &amp; "." &amp; BR329),
        IF(AND((--(INT('Data Sheet'!$A$15) &amp; "." &amp; BR329)&gt;=--('Data Sheet'!$A$15)), (--(INT('Data Sheet'!$A$15) &amp; "." &amp; BR329)&lt;=--('Data Sheet'!$B$15))),
            --(INT('Data Sheet'!$A$15) &amp; "." &amp; BR329),
            --(INT('Data Sheet'!$B$15) &amp; "." &amp; BR329)
        )
    ),
    IF(BQ329&lt;&gt;"",
        IF(INT('Data Sheet'!$A$15)=INT('Data Sheet'!$B$15),
            --(INT('Data Sheet'!$A$15) &amp; "." &amp; LEFT(BQ329,3)),
            IF(AND((--(INT('Data Sheet'!$A$15) &amp; "." &amp; LEFT(BQ329,3))&gt;=--('Data Sheet'!$A$15)), (--(INT('Data Sheet'!$A$15) &amp; "." &amp; LEFT(BQ329,3))&lt;=--('Data Sheet'!$B$15))),
                --(INT('Data Sheet'!$A$15) &amp; "." &amp; LEFT(BQ329,3)),
                --(INT('Data Sheet'!$B$15) &amp; "." &amp; LEFT(BQ329,3))
            )
        ),
        "OK"
    )
)</f>
        <v>OK</v>
      </c>
      <c r="Q329" s="23" t="str">
        <f>IF(BS329&lt;&gt;"",
    IF(INT('Data Sheet'!$A$19)=INT('Data Sheet'!$B$15),
        --(INT('Data Sheet'!$A$15) &amp; "." &amp; BS329),
        IF(AND((--(INT('Data Sheet'!$A$15) &amp; "." &amp; BS329)&gt;=--('Data Sheet'!$A$15)), (--(INT('Data Sheet'!$A$15) &amp; "." &amp; BS329)&lt;=--('Data Sheet'!$B$15))),
            --(INT('Data Sheet'!$A$15) &amp; "." &amp; BS329),
            --(INT('Data Sheet'!$B$15) &amp; "." &amp; BS329)
        )
    ),
    IF(BQ329&lt;&gt;"",
        IF(INT('Data Sheet'!$A$15)=INT('Data Sheet'!$B$15),
            --(INT('Data Sheet'!$A$15) &amp; "." &amp; RIGHT(BQ329,3)),
            IF(AND((--(INT('Data Sheet'!$A$15) &amp; "." &amp; RIGHT(BQ329,3))&gt;=--('Data Sheet'!$A$15)), (--(INT('Data Sheet'!$A$15) &amp; "." &amp; RIGHT(BQ329,3))&lt;=--('Data Sheet'!$B$15))),
                --(INT('Data Sheet'!$A$15) &amp; "." &amp; RIGHT(BQ329,3)),
                --(INT('Data Sheet'!$B$15) &amp; "." &amp; RIGHT(BQ329,3))
            )
        ),
        "OK"
    )
)</f>
        <v>OK</v>
      </c>
      <c r="R329" s="20"/>
      <c r="S329" s="20"/>
      <c r="T329" s="20"/>
      <c r="U329" s="20"/>
      <c r="V329" s="20"/>
      <c r="W329" s="20"/>
      <c r="X329" s="20"/>
      <c r="Y329" s="20"/>
      <c r="Z329" s="20"/>
      <c r="AA329" s="55"/>
      <c r="AB329" s="55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1"/>
      <c r="AR329" s="21"/>
      <c r="AS329" s="21"/>
      <c r="AT329" s="21"/>
      <c r="AU329" s="21"/>
      <c r="AV329" s="21"/>
      <c r="AW329" s="22"/>
      <c r="AX329" s="99"/>
      <c r="AY329" s="20"/>
      <c r="AZ329" s="20"/>
      <c r="BA329" s="22"/>
      <c r="BC329" s="80"/>
      <c r="BD329" s="80"/>
      <c r="BE329" s="80"/>
      <c r="BF329" s="80"/>
      <c r="BG329" s="2" t="str">
        <f t="shared" si="27"/>
        <v/>
      </c>
      <c r="BH329" s="78">
        <f t="shared" ref="BH329:BH392" si="32">COUNTA(T329:AF329)</f>
        <v>0</v>
      </c>
    </row>
    <row r="330" spans="2:60" x14ac:dyDescent="0.2">
      <c r="B330" s="14">
        <f t="shared" si="31"/>
        <v>322</v>
      </c>
      <c r="C330" s="15" t="str">
        <f>CONCATENATE('Data Sheet'!$B$8,'Data Sheet'!$G$2)</f>
        <v>" HWDP</v>
      </c>
      <c r="D330" s="95" t="str">
        <f t="shared" si="28"/>
        <v/>
      </c>
      <c r="E330" s="15" t="str">
        <f>IF('Sum HWDP'!$D$10="TH-Hill DS-1 Vol 3 CAT 2: Clean and Visual Ends only","N/A","OK")</f>
        <v>OK</v>
      </c>
      <c r="F330" s="15" t="str">
        <f>IF('Sum HWDP'!$D$10="TH-Hill DS-1 Vol 3 CAT 2: Clean and Visual Ends only","N/A","OK")</f>
        <v>OK</v>
      </c>
      <c r="G330" s="17"/>
      <c r="H330" s="17"/>
      <c r="I330" s="17" t="s">
        <v>51</v>
      </c>
      <c r="J330" s="17" t="str">
        <f t="shared" si="29"/>
        <v>OK</v>
      </c>
      <c r="K330" s="17" t="str">
        <f t="shared" si="30"/>
        <v>OK</v>
      </c>
      <c r="L330" s="17" t="str">
        <f>IF('Data Sheet'!$B$9="NC-50","N/A","OK")</f>
        <v>OK</v>
      </c>
      <c r="M330" s="17" t="str">
        <f>IF('Data Sheet'!$B$9="NC-50","N/A","OK")</f>
        <v>OK</v>
      </c>
      <c r="N330" s="23" t="str">
        <f>IF(BO330&lt;&gt;"",
    IF(INT('Data Sheet'!$A$19)=INT('Data Sheet'!$B$19),
        --(INT('Data Sheet'!$A$19) &amp; "." &amp; BO330),
        IF(AND((--(INT('Data Sheet'!$A$19) &amp; "." &amp; BO330)&gt;=--('Data Sheet'!$A$19)), (--(INT('Data Sheet'!$A$19) &amp; "." &amp; BO330)&lt;=--('Data Sheet'!$B$19))),
            --(INT('Data Sheet'!$A$19) &amp; "." &amp; BO330),
            --(INT('Data Sheet'!$B$19) &amp; "." &amp; BO330)
        )
    ),
    IF(BN330&lt;&gt;"",
        IF(INT('Data Sheet'!$A$19)=INT('Data Sheet'!$B$19),
            --(INT('Data Sheet'!$A$19) &amp; "." &amp; LEFT(BN330,3)),
            IF(AND((--(INT('Data Sheet'!$A$19) &amp; "." &amp; LEFT(BN330,3))&gt;=--('Data Sheet'!$A$19)), (--(INT('Data Sheet'!$A$19) &amp; "." &amp; LEFT(BN330,3))&lt;=--('Data Sheet'!$B$19))),
                --(INT('Data Sheet'!$A$19) &amp; "." &amp; LEFT(BN330,3)),
                --(INT('Data Sheet'!$B$19) &amp; "." &amp; LEFT(BN330,3))
            )
        ),
        "OK"
    )
)</f>
        <v>OK</v>
      </c>
      <c r="O330" s="23" t="str">
        <f>IF(BP330&lt;&gt;"",
    IF(INT('Data Sheet'!$A$19)=INT('Data Sheet'!$B$19),
        --(INT('Data Sheet'!$A$19) &amp; "." &amp; BP330),
        IF(AND((--(INT('Data Sheet'!$A$19) &amp; "." &amp; BP330)&gt;=--('Data Sheet'!$A$19)), (--(INT('Data Sheet'!$A$19) &amp; "." &amp; BP330)&lt;=--('Data Sheet'!$B$19))),
            --(INT('Data Sheet'!$A$19) &amp; "." &amp; BP330),
            --(INT('Data Sheet'!$B$19) &amp; "." &amp; BP330)
        )
    ),
    IF(BN330&lt;&gt;"",
        IF(INT('Data Sheet'!$A$19)=INT('Data Sheet'!$B$19),
            --(INT('Data Sheet'!$A$19) &amp; "." &amp; RIGHT(BN330,3)),
            IF(AND((--(INT('Data Sheet'!$A$19) &amp; "." &amp; RIGHT(BN330,3))&gt;=--('Data Sheet'!$A$19)), (--(INT('Data Sheet'!$A$19) &amp; "." &amp; RIGHT(BN330,3))&lt;=--('Data Sheet'!$B$19))),
                --(INT('Data Sheet'!$A$19) &amp; "." &amp; RIGHT(BN330,3)),
                --(INT('Data Sheet'!$B$19) &amp; "." &amp; RIGHT(BN330,3))
            )
        ),
        "OK"
    )
)</f>
        <v>OK</v>
      </c>
      <c r="P330" s="23" t="str">
        <f>IF(BR330&lt;&gt;"",
    IF(INT('Data Sheet'!$A$19)=INT('Data Sheet'!$B$15),
        --(INT('Data Sheet'!$A$15) &amp; "." &amp; BR330),
        IF(AND((--(INT('Data Sheet'!$A$15) &amp; "." &amp; BR330)&gt;=--('Data Sheet'!$A$15)), (--(INT('Data Sheet'!$A$15) &amp; "." &amp; BR330)&lt;=--('Data Sheet'!$B$15))),
            --(INT('Data Sheet'!$A$15) &amp; "." &amp; BR330),
            --(INT('Data Sheet'!$B$15) &amp; "." &amp; BR330)
        )
    ),
    IF(BQ330&lt;&gt;"",
        IF(INT('Data Sheet'!$A$15)=INT('Data Sheet'!$B$15),
            --(INT('Data Sheet'!$A$15) &amp; "." &amp; LEFT(BQ330,3)),
            IF(AND((--(INT('Data Sheet'!$A$15) &amp; "." &amp; LEFT(BQ330,3))&gt;=--('Data Sheet'!$A$15)), (--(INT('Data Sheet'!$A$15) &amp; "." &amp; LEFT(BQ330,3))&lt;=--('Data Sheet'!$B$15))),
                --(INT('Data Sheet'!$A$15) &amp; "." &amp; LEFT(BQ330,3)),
                --(INT('Data Sheet'!$B$15) &amp; "." &amp; LEFT(BQ330,3))
            )
        ),
        "OK"
    )
)</f>
        <v>OK</v>
      </c>
      <c r="Q330" s="23" t="str">
        <f>IF(BS330&lt;&gt;"",
    IF(INT('Data Sheet'!$A$19)=INT('Data Sheet'!$B$15),
        --(INT('Data Sheet'!$A$15) &amp; "." &amp; BS330),
        IF(AND((--(INT('Data Sheet'!$A$15) &amp; "." &amp; BS330)&gt;=--('Data Sheet'!$A$15)), (--(INT('Data Sheet'!$A$15) &amp; "." &amp; BS330)&lt;=--('Data Sheet'!$B$15))),
            --(INT('Data Sheet'!$A$15) &amp; "." &amp; BS330),
            --(INT('Data Sheet'!$B$15) &amp; "." &amp; BS330)
        )
    ),
    IF(BQ330&lt;&gt;"",
        IF(INT('Data Sheet'!$A$15)=INT('Data Sheet'!$B$15),
            --(INT('Data Sheet'!$A$15) &amp; "." &amp; RIGHT(BQ330,3)),
            IF(AND((--(INT('Data Sheet'!$A$15) &amp; "." &amp; RIGHT(BQ330,3))&gt;=--('Data Sheet'!$A$15)), (--(INT('Data Sheet'!$A$15) &amp; "." &amp; RIGHT(BQ330,3))&lt;=--('Data Sheet'!$B$15))),
                --(INT('Data Sheet'!$A$15) &amp; "." &amp; RIGHT(BQ330,3)),
                --(INT('Data Sheet'!$B$15) &amp; "." &amp; RIGHT(BQ330,3))
            )
        ),
        "OK"
    )
)</f>
        <v>OK</v>
      </c>
      <c r="R330" s="20"/>
      <c r="S330" s="20"/>
      <c r="T330" s="20"/>
      <c r="U330" s="20"/>
      <c r="V330" s="20"/>
      <c r="W330" s="20"/>
      <c r="X330" s="20"/>
      <c r="Y330" s="20"/>
      <c r="Z330" s="20"/>
      <c r="AA330" s="55"/>
      <c r="AB330" s="55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1"/>
      <c r="AR330" s="21"/>
      <c r="AS330" s="21"/>
      <c r="AT330" s="21"/>
      <c r="AU330" s="21"/>
      <c r="AV330" s="21"/>
      <c r="AW330" s="22"/>
      <c r="AX330" s="99"/>
      <c r="AY330" s="20"/>
      <c r="AZ330" s="20"/>
      <c r="BA330" s="22"/>
      <c r="BC330" s="80"/>
      <c r="BD330" s="80"/>
      <c r="BE330" s="80"/>
      <c r="BF330" s="80"/>
      <c r="BG330" s="2" t="str">
        <f t="shared" ref="BG330:BG393" si="33">CONCATENATE(BC330,BD330,BE330,BF330)</f>
        <v/>
      </c>
      <c r="BH330" s="78">
        <f t="shared" si="32"/>
        <v>0</v>
      </c>
    </row>
    <row r="331" spans="2:60" x14ac:dyDescent="0.2">
      <c r="B331" s="14">
        <f t="shared" si="31"/>
        <v>323</v>
      </c>
      <c r="C331" s="15" t="str">
        <f>CONCATENATE('Data Sheet'!$B$8,'Data Sheet'!$G$2)</f>
        <v>" HWDP</v>
      </c>
      <c r="D331" s="95" t="str">
        <f t="shared" ref="D331:D394" si="34">BG331</f>
        <v/>
      </c>
      <c r="E331" s="15" t="str">
        <f>IF('Sum HWDP'!$D$10="TH-Hill DS-1 Vol 3 CAT 2: Clean and Visual Ends only","N/A","OK")</f>
        <v>OK</v>
      </c>
      <c r="F331" s="15" t="str">
        <f>IF('Sum HWDP'!$D$10="TH-Hill DS-1 Vol 3 CAT 2: Clean and Visual Ends only","N/A","OK")</f>
        <v>OK</v>
      </c>
      <c r="G331" s="17"/>
      <c r="H331" s="17"/>
      <c r="I331" s="17" t="s">
        <v>51</v>
      </c>
      <c r="J331" s="17" t="str">
        <f t="shared" si="29"/>
        <v>OK</v>
      </c>
      <c r="K331" s="17" t="str">
        <f t="shared" si="30"/>
        <v>OK</v>
      </c>
      <c r="L331" s="17" t="str">
        <f>IF('Data Sheet'!$B$9="NC-50","N/A","OK")</f>
        <v>OK</v>
      </c>
      <c r="M331" s="17" t="str">
        <f>IF('Data Sheet'!$B$9="NC-50","N/A","OK")</f>
        <v>OK</v>
      </c>
      <c r="N331" s="23" t="str">
        <f>IF(BO331&lt;&gt;"",
    IF(INT('Data Sheet'!$A$19)=INT('Data Sheet'!$B$19),
        --(INT('Data Sheet'!$A$19) &amp; "." &amp; BO331),
        IF(AND((--(INT('Data Sheet'!$A$19) &amp; "." &amp; BO331)&gt;=--('Data Sheet'!$A$19)), (--(INT('Data Sheet'!$A$19) &amp; "." &amp; BO331)&lt;=--('Data Sheet'!$B$19))),
            --(INT('Data Sheet'!$A$19) &amp; "." &amp; BO331),
            --(INT('Data Sheet'!$B$19) &amp; "." &amp; BO331)
        )
    ),
    IF(BN331&lt;&gt;"",
        IF(INT('Data Sheet'!$A$19)=INT('Data Sheet'!$B$19),
            --(INT('Data Sheet'!$A$19) &amp; "." &amp; LEFT(BN331,3)),
            IF(AND((--(INT('Data Sheet'!$A$19) &amp; "." &amp; LEFT(BN331,3))&gt;=--('Data Sheet'!$A$19)), (--(INT('Data Sheet'!$A$19) &amp; "." &amp; LEFT(BN331,3))&lt;=--('Data Sheet'!$B$19))),
                --(INT('Data Sheet'!$A$19) &amp; "." &amp; LEFT(BN331,3)),
                --(INT('Data Sheet'!$B$19) &amp; "." &amp; LEFT(BN331,3))
            )
        ),
        "OK"
    )
)</f>
        <v>OK</v>
      </c>
      <c r="O331" s="23" t="str">
        <f>IF(BP331&lt;&gt;"",
    IF(INT('Data Sheet'!$A$19)=INT('Data Sheet'!$B$19),
        --(INT('Data Sheet'!$A$19) &amp; "." &amp; BP331),
        IF(AND((--(INT('Data Sheet'!$A$19) &amp; "." &amp; BP331)&gt;=--('Data Sheet'!$A$19)), (--(INT('Data Sheet'!$A$19) &amp; "." &amp; BP331)&lt;=--('Data Sheet'!$B$19))),
            --(INT('Data Sheet'!$A$19) &amp; "." &amp; BP331),
            --(INT('Data Sheet'!$B$19) &amp; "." &amp; BP331)
        )
    ),
    IF(BN331&lt;&gt;"",
        IF(INT('Data Sheet'!$A$19)=INT('Data Sheet'!$B$19),
            --(INT('Data Sheet'!$A$19) &amp; "." &amp; RIGHT(BN331,3)),
            IF(AND((--(INT('Data Sheet'!$A$19) &amp; "." &amp; RIGHT(BN331,3))&gt;=--('Data Sheet'!$A$19)), (--(INT('Data Sheet'!$A$19) &amp; "." &amp; RIGHT(BN331,3))&lt;=--('Data Sheet'!$B$19))),
                --(INT('Data Sheet'!$A$19) &amp; "." &amp; RIGHT(BN331,3)),
                --(INT('Data Sheet'!$B$19) &amp; "." &amp; RIGHT(BN331,3))
            )
        ),
        "OK"
    )
)</f>
        <v>OK</v>
      </c>
      <c r="P331" s="23" t="str">
        <f>IF(BR331&lt;&gt;"",
    IF(INT('Data Sheet'!$A$19)=INT('Data Sheet'!$B$15),
        --(INT('Data Sheet'!$A$15) &amp; "." &amp; BR331),
        IF(AND((--(INT('Data Sheet'!$A$15) &amp; "." &amp; BR331)&gt;=--('Data Sheet'!$A$15)), (--(INT('Data Sheet'!$A$15) &amp; "." &amp; BR331)&lt;=--('Data Sheet'!$B$15))),
            --(INT('Data Sheet'!$A$15) &amp; "." &amp; BR331),
            --(INT('Data Sheet'!$B$15) &amp; "." &amp; BR331)
        )
    ),
    IF(BQ331&lt;&gt;"",
        IF(INT('Data Sheet'!$A$15)=INT('Data Sheet'!$B$15),
            --(INT('Data Sheet'!$A$15) &amp; "." &amp; LEFT(BQ331,3)),
            IF(AND((--(INT('Data Sheet'!$A$15) &amp; "." &amp; LEFT(BQ331,3))&gt;=--('Data Sheet'!$A$15)), (--(INT('Data Sheet'!$A$15) &amp; "." &amp; LEFT(BQ331,3))&lt;=--('Data Sheet'!$B$15))),
                --(INT('Data Sheet'!$A$15) &amp; "." &amp; LEFT(BQ331,3)),
                --(INT('Data Sheet'!$B$15) &amp; "." &amp; LEFT(BQ331,3))
            )
        ),
        "OK"
    )
)</f>
        <v>OK</v>
      </c>
      <c r="Q331" s="23" t="str">
        <f>IF(BS331&lt;&gt;"",
    IF(INT('Data Sheet'!$A$19)=INT('Data Sheet'!$B$15),
        --(INT('Data Sheet'!$A$15) &amp; "." &amp; BS331),
        IF(AND((--(INT('Data Sheet'!$A$15) &amp; "." &amp; BS331)&gt;=--('Data Sheet'!$A$15)), (--(INT('Data Sheet'!$A$15) &amp; "." &amp; BS331)&lt;=--('Data Sheet'!$B$15))),
            --(INT('Data Sheet'!$A$15) &amp; "." &amp; BS331),
            --(INT('Data Sheet'!$B$15) &amp; "." &amp; BS331)
        )
    ),
    IF(BQ331&lt;&gt;"",
        IF(INT('Data Sheet'!$A$15)=INT('Data Sheet'!$B$15),
            --(INT('Data Sheet'!$A$15) &amp; "." &amp; RIGHT(BQ331,3)),
            IF(AND((--(INT('Data Sheet'!$A$15) &amp; "." &amp; RIGHT(BQ331,3))&gt;=--('Data Sheet'!$A$15)), (--(INT('Data Sheet'!$A$15) &amp; "." &amp; RIGHT(BQ331,3))&lt;=--('Data Sheet'!$B$15))),
                --(INT('Data Sheet'!$A$15) &amp; "." &amp; RIGHT(BQ331,3)),
                --(INT('Data Sheet'!$B$15) &amp; "." &amp; RIGHT(BQ331,3))
            )
        ),
        "OK"
    )
)</f>
        <v>OK</v>
      </c>
      <c r="R331" s="20"/>
      <c r="S331" s="20"/>
      <c r="T331" s="20"/>
      <c r="U331" s="20"/>
      <c r="V331" s="20"/>
      <c r="W331" s="20"/>
      <c r="X331" s="20"/>
      <c r="Y331" s="20"/>
      <c r="Z331" s="20"/>
      <c r="AA331" s="55"/>
      <c r="AB331" s="55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1"/>
      <c r="AR331" s="21"/>
      <c r="AS331" s="21"/>
      <c r="AT331" s="21"/>
      <c r="AU331" s="21"/>
      <c r="AV331" s="21"/>
      <c r="AW331" s="22"/>
      <c r="AX331" s="99"/>
      <c r="AY331" s="20"/>
      <c r="AZ331" s="20"/>
      <c r="BA331" s="22"/>
      <c r="BC331" s="80"/>
      <c r="BD331" s="80"/>
      <c r="BE331" s="80"/>
      <c r="BF331" s="80"/>
      <c r="BG331" s="2" t="str">
        <f t="shared" si="33"/>
        <v/>
      </c>
      <c r="BH331" s="78">
        <f t="shared" si="32"/>
        <v>0</v>
      </c>
    </row>
    <row r="332" spans="2:60" x14ac:dyDescent="0.2">
      <c r="B332" s="14">
        <f t="shared" si="31"/>
        <v>324</v>
      </c>
      <c r="C332" s="15" t="str">
        <f>CONCATENATE('Data Sheet'!$B$8,'Data Sheet'!$G$2)</f>
        <v>" HWDP</v>
      </c>
      <c r="D332" s="95" t="str">
        <f t="shared" si="34"/>
        <v/>
      </c>
      <c r="E332" s="15" t="str">
        <f>IF('Sum HWDP'!$D$10="TH-Hill DS-1 Vol 3 CAT 2: Clean and Visual Ends only","N/A","OK")</f>
        <v>OK</v>
      </c>
      <c r="F332" s="15" t="str">
        <f>IF('Sum HWDP'!$D$10="TH-Hill DS-1 Vol 3 CAT 2: Clean and Visual Ends only","N/A","OK")</f>
        <v>OK</v>
      </c>
      <c r="G332" s="17"/>
      <c r="H332" s="17"/>
      <c r="I332" s="17" t="s">
        <v>51</v>
      </c>
      <c r="J332" s="17" t="str">
        <f t="shared" si="29"/>
        <v>OK</v>
      </c>
      <c r="K332" s="17" t="str">
        <f t="shared" si="30"/>
        <v>OK</v>
      </c>
      <c r="L332" s="17" t="str">
        <f>IF('Data Sheet'!$B$9="NC-50","N/A","OK")</f>
        <v>OK</v>
      </c>
      <c r="M332" s="17" t="str">
        <f>IF('Data Sheet'!$B$9="NC-50","N/A","OK")</f>
        <v>OK</v>
      </c>
      <c r="N332" s="23" t="str">
        <f>IF(BO332&lt;&gt;"",
    IF(INT('Data Sheet'!$A$19)=INT('Data Sheet'!$B$19),
        --(INT('Data Sheet'!$A$19) &amp; "." &amp; BO332),
        IF(AND((--(INT('Data Sheet'!$A$19) &amp; "." &amp; BO332)&gt;=--('Data Sheet'!$A$19)), (--(INT('Data Sheet'!$A$19) &amp; "." &amp; BO332)&lt;=--('Data Sheet'!$B$19))),
            --(INT('Data Sheet'!$A$19) &amp; "." &amp; BO332),
            --(INT('Data Sheet'!$B$19) &amp; "." &amp; BO332)
        )
    ),
    IF(BN332&lt;&gt;"",
        IF(INT('Data Sheet'!$A$19)=INT('Data Sheet'!$B$19),
            --(INT('Data Sheet'!$A$19) &amp; "." &amp; LEFT(BN332,3)),
            IF(AND((--(INT('Data Sheet'!$A$19) &amp; "." &amp; LEFT(BN332,3))&gt;=--('Data Sheet'!$A$19)), (--(INT('Data Sheet'!$A$19) &amp; "." &amp; LEFT(BN332,3))&lt;=--('Data Sheet'!$B$19))),
                --(INT('Data Sheet'!$A$19) &amp; "." &amp; LEFT(BN332,3)),
                --(INT('Data Sheet'!$B$19) &amp; "." &amp; LEFT(BN332,3))
            )
        ),
        "OK"
    )
)</f>
        <v>OK</v>
      </c>
      <c r="O332" s="23" t="str">
        <f>IF(BP332&lt;&gt;"",
    IF(INT('Data Sheet'!$A$19)=INT('Data Sheet'!$B$19),
        --(INT('Data Sheet'!$A$19) &amp; "." &amp; BP332),
        IF(AND((--(INT('Data Sheet'!$A$19) &amp; "." &amp; BP332)&gt;=--('Data Sheet'!$A$19)), (--(INT('Data Sheet'!$A$19) &amp; "." &amp; BP332)&lt;=--('Data Sheet'!$B$19))),
            --(INT('Data Sheet'!$A$19) &amp; "." &amp; BP332),
            --(INT('Data Sheet'!$B$19) &amp; "." &amp; BP332)
        )
    ),
    IF(BN332&lt;&gt;"",
        IF(INT('Data Sheet'!$A$19)=INT('Data Sheet'!$B$19),
            --(INT('Data Sheet'!$A$19) &amp; "." &amp; RIGHT(BN332,3)),
            IF(AND((--(INT('Data Sheet'!$A$19) &amp; "." &amp; RIGHT(BN332,3))&gt;=--('Data Sheet'!$A$19)), (--(INT('Data Sheet'!$A$19) &amp; "." &amp; RIGHT(BN332,3))&lt;=--('Data Sheet'!$B$19))),
                --(INT('Data Sheet'!$A$19) &amp; "." &amp; RIGHT(BN332,3)),
                --(INT('Data Sheet'!$B$19) &amp; "." &amp; RIGHT(BN332,3))
            )
        ),
        "OK"
    )
)</f>
        <v>OK</v>
      </c>
      <c r="P332" s="23" t="str">
        <f>IF(BR332&lt;&gt;"",
    IF(INT('Data Sheet'!$A$19)=INT('Data Sheet'!$B$15),
        --(INT('Data Sheet'!$A$15) &amp; "." &amp; BR332),
        IF(AND((--(INT('Data Sheet'!$A$15) &amp; "." &amp; BR332)&gt;=--('Data Sheet'!$A$15)), (--(INT('Data Sheet'!$A$15) &amp; "." &amp; BR332)&lt;=--('Data Sheet'!$B$15))),
            --(INT('Data Sheet'!$A$15) &amp; "." &amp; BR332),
            --(INT('Data Sheet'!$B$15) &amp; "." &amp; BR332)
        )
    ),
    IF(BQ332&lt;&gt;"",
        IF(INT('Data Sheet'!$A$15)=INT('Data Sheet'!$B$15),
            --(INT('Data Sheet'!$A$15) &amp; "." &amp; LEFT(BQ332,3)),
            IF(AND((--(INT('Data Sheet'!$A$15) &amp; "." &amp; LEFT(BQ332,3))&gt;=--('Data Sheet'!$A$15)), (--(INT('Data Sheet'!$A$15) &amp; "." &amp; LEFT(BQ332,3))&lt;=--('Data Sheet'!$B$15))),
                --(INT('Data Sheet'!$A$15) &amp; "." &amp; LEFT(BQ332,3)),
                --(INT('Data Sheet'!$B$15) &amp; "." &amp; LEFT(BQ332,3))
            )
        ),
        "OK"
    )
)</f>
        <v>OK</v>
      </c>
      <c r="Q332" s="23" t="str">
        <f>IF(BS332&lt;&gt;"",
    IF(INT('Data Sheet'!$A$19)=INT('Data Sheet'!$B$15),
        --(INT('Data Sheet'!$A$15) &amp; "." &amp; BS332),
        IF(AND((--(INT('Data Sheet'!$A$15) &amp; "." &amp; BS332)&gt;=--('Data Sheet'!$A$15)), (--(INT('Data Sheet'!$A$15) &amp; "." &amp; BS332)&lt;=--('Data Sheet'!$B$15))),
            --(INT('Data Sheet'!$A$15) &amp; "." &amp; BS332),
            --(INT('Data Sheet'!$B$15) &amp; "." &amp; BS332)
        )
    ),
    IF(BQ332&lt;&gt;"",
        IF(INT('Data Sheet'!$A$15)=INT('Data Sheet'!$B$15),
            --(INT('Data Sheet'!$A$15) &amp; "." &amp; RIGHT(BQ332,3)),
            IF(AND((--(INT('Data Sheet'!$A$15) &amp; "." &amp; RIGHT(BQ332,3))&gt;=--('Data Sheet'!$A$15)), (--(INT('Data Sheet'!$A$15) &amp; "." &amp; RIGHT(BQ332,3))&lt;=--('Data Sheet'!$B$15))),
                --(INT('Data Sheet'!$A$15) &amp; "." &amp; RIGHT(BQ332,3)),
                --(INT('Data Sheet'!$B$15) &amp; "." &amp; RIGHT(BQ332,3))
            )
        ),
        "OK"
    )
)</f>
        <v>OK</v>
      </c>
      <c r="R332" s="20"/>
      <c r="S332" s="20"/>
      <c r="T332" s="20"/>
      <c r="U332" s="20"/>
      <c r="V332" s="20"/>
      <c r="W332" s="20"/>
      <c r="X332" s="20"/>
      <c r="Y332" s="20"/>
      <c r="Z332" s="20"/>
      <c r="AA332" s="55"/>
      <c r="AB332" s="55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1"/>
      <c r="AR332" s="21"/>
      <c r="AS332" s="21"/>
      <c r="AT332" s="21"/>
      <c r="AU332" s="21"/>
      <c r="AV332" s="21"/>
      <c r="AW332" s="22"/>
      <c r="AX332" s="99"/>
      <c r="AY332" s="20"/>
      <c r="AZ332" s="20"/>
      <c r="BA332" s="22"/>
      <c r="BC332" s="80"/>
      <c r="BD332" s="80"/>
      <c r="BE332" s="80"/>
      <c r="BF332" s="80"/>
      <c r="BG332" s="2" t="str">
        <f t="shared" si="33"/>
        <v/>
      </c>
      <c r="BH332" s="78">
        <f t="shared" si="32"/>
        <v>0</v>
      </c>
    </row>
    <row r="333" spans="2:60" x14ac:dyDescent="0.2">
      <c r="B333" s="14">
        <f t="shared" si="31"/>
        <v>325</v>
      </c>
      <c r="C333" s="15" t="str">
        <f>CONCATENATE('Data Sheet'!$B$8,'Data Sheet'!$G$2)</f>
        <v>" HWDP</v>
      </c>
      <c r="D333" s="95" t="str">
        <f t="shared" si="34"/>
        <v/>
      </c>
      <c r="E333" s="15" t="str">
        <f>IF('Sum HWDP'!$D$10="TH-Hill DS-1 Vol 3 CAT 2: Clean and Visual Ends only","N/A","OK")</f>
        <v>OK</v>
      </c>
      <c r="F333" s="15" t="str">
        <f>IF('Sum HWDP'!$D$10="TH-Hill DS-1 Vol 3 CAT 2: Clean and Visual Ends only","N/A","OK")</f>
        <v>OK</v>
      </c>
      <c r="G333" s="17"/>
      <c r="H333" s="17"/>
      <c r="I333" s="17" t="s">
        <v>51</v>
      </c>
      <c r="J333" s="17" t="str">
        <f t="shared" ref="J333:J396" si="35">IF(AP333="X", "MIN", "OK")</f>
        <v>OK</v>
      </c>
      <c r="K333" s="17" t="str">
        <f t="shared" ref="K333:K396" si="36">IF(AQ333="X", "MIN", "OK")</f>
        <v>OK</v>
      </c>
      <c r="L333" s="17" t="str">
        <f>IF('Data Sheet'!$B$9="NC-50","N/A","OK")</f>
        <v>OK</v>
      </c>
      <c r="M333" s="17" t="str">
        <f>IF('Data Sheet'!$B$9="NC-50","N/A","OK")</f>
        <v>OK</v>
      </c>
      <c r="N333" s="23" t="str">
        <f>IF(BO333&lt;&gt;"",
    IF(INT('Data Sheet'!$A$19)=INT('Data Sheet'!$B$19),
        --(INT('Data Sheet'!$A$19) &amp; "." &amp; BO333),
        IF(AND((--(INT('Data Sheet'!$A$19) &amp; "." &amp; BO333)&gt;=--('Data Sheet'!$A$19)), (--(INT('Data Sheet'!$A$19) &amp; "." &amp; BO333)&lt;=--('Data Sheet'!$B$19))),
            --(INT('Data Sheet'!$A$19) &amp; "." &amp; BO333),
            --(INT('Data Sheet'!$B$19) &amp; "." &amp; BO333)
        )
    ),
    IF(BN333&lt;&gt;"",
        IF(INT('Data Sheet'!$A$19)=INT('Data Sheet'!$B$19),
            --(INT('Data Sheet'!$A$19) &amp; "." &amp; LEFT(BN333,3)),
            IF(AND((--(INT('Data Sheet'!$A$19) &amp; "." &amp; LEFT(BN333,3))&gt;=--('Data Sheet'!$A$19)), (--(INT('Data Sheet'!$A$19) &amp; "." &amp; LEFT(BN333,3))&lt;=--('Data Sheet'!$B$19))),
                --(INT('Data Sheet'!$A$19) &amp; "." &amp; LEFT(BN333,3)),
                --(INT('Data Sheet'!$B$19) &amp; "." &amp; LEFT(BN333,3))
            )
        ),
        "OK"
    )
)</f>
        <v>OK</v>
      </c>
      <c r="O333" s="23" t="str">
        <f>IF(BP333&lt;&gt;"",
    IF(INT('Data Sheet'!$A$19)=INT('Data Sheet'!$B$19),
        --(INT('Data Sheet'!$A$19) &amp; "." &amp; BP333),
        IF(AND((--(INT('Data Sheet'!$A$19) &amp; "." &amp; BP333)&gt;=--('Data Sheet'!$A$19)), (--(INT('Data Sheet'!$A$19) &amp; "." &amp; BP333)&lt;=--('Data Sheet'!$B$19))),
            --(INT('Data Sheet'!$A$19) &amp; "." &amp; BP333),
            --(INT('Data Sheet'!$B$19) &amp; "." &amp; BP333)
        )
    ),
    IF(BN333&lt;&gt;"",
        IF(INT('Data Sheet'!$A$19)=INT('Data Sheet'!$B$19),
            --(INT('Data Sheet'!$A$19) &amp; "." &amp; RIGHT(BN333,3)),
            IF(AND((--(INT('Data Sheet'!$A$19) &amp; "." &amp; RIGHT(BN333,3))&gt;=--('Data Sheet'!$A$19)), (--(INT('Data Sheet'!$A$19) &amp; "." &amp; RIGHT(BN333,3))&lt;=--('Data Sheet'!$B$19))),
                --(INT('Data Sheet'!$A$19) &amp; "." &amp; RIGHT(BN333,3)),
                --(INT('Data Sheet'!$B$19) &amp; "." &amp; RIGHT(BN333,3))
            )
        ),
        "OK"
    )
)</f>
        <v>OK</v>
      </c>
      <c r="P333" s="23" t="str">
        <f>IF(BR333&lt;&gt;"",
    IF(INT('Data Sheet'!$A$19)=INT('Data Sheet'!$B$15),
        --(INT('Data Sheet'!$A$15) &amp; "." &amp; BR333),
        IF(AND((--(INT('Data Sheet'!$A$15) &amp; "." &amp; BR333)&gt;=--('Data Sheet'!$A$15)), (--(INT('Data Sheet'!$A$15) &amp; "." &amp; BR333)&lt;=--('Data Sheet'!$B$15))),
            --(INT('Data Sheet'!$A$15) &amp; "." &amp; BR333),
            --(INT('Data Sheet'!$B$15) &amp; "." &amp; BR333)
        )
    ),
    IF(BQ333&lt;&gt;"",
        IF(INT('Data Sheet'!$A$15)=INT('Data Sheet'!$B$15),
            --(INT('Data Sheet'!$A$15) &amp; "." &amp; LEFT(BQ333,3)),
            IF(AND((--(INT('Data Sheet'!$A$15) &amp; "." &amp; LEFT(BQ333,3))&gt;=--('Data Sheet'!$A$15)), (--(INT('Data Sheet'!$A$15) &amp; "." &amp; LEFT(BQ333,3))&lt;=--('Data Sheet'!$B$15))),
                --(INT('Data Sheet'!$A$15) &amp; "." &amp; LEFT(BQ333,3)),
                --(INT('Data Sheet'!$B$15) &amp; "." &amp; LEFT(BQ333,3))
            )
        ),
        "OK"
    )
)</f>
        <v>OK</v>
      </c>
      <c r="Q333" s="23" t="str">
        <f>IF(BS333&lt;&gt;"",
    IF(INT('Data Sheet'!$A$19)=INT('Data Sheet'!$B$15),
        --(INT('Data Sheet'!$A$15) &amp; "." &amp; BS333),
        IF(AND((--(INT('Data Sheet'!$A$15) &amp; "." &amp; BS333)&gt;=--('Data Sheet'!$A$15)), (--(INT('Data Sheet'!$A$15) &amp; "." &amp; BS333)&lt;=--('Data Sheet'!$B$15))),
            --(INT('Data Sheet'!$A$15) &amp; "." &amp; BS333),
            --(INT('Data Sheet'!$B$15) &amp; "." &amp; BS333)
        )
    ),
    IF(BQ333&lt;&gt;"",
        IF(INT('Data Sheet'!$A$15)=INT('Data Sheet'!$B$15),
            --(INT('Data Sheet'!$A$15) &amp; "." &amp; RIGHT(BQ333,3)),
            IF(AND((--(INT('Data Sheet'!$A$15) &amp; "." &amp; RIGHT(BQ333,3))&gt;=--('Data Sheet'!$A$15)), (--(INT('Data Sheet'!$A$15) &amp; "." &amp; RIGHT(BQ333,3))&lt;=--('Data Sheet'!$B$15))),
                --(INT('Data Sheet'!$A$15) &amp; "." &amp; RIGHT(BQ333,3)),
                --(INT('Data Sheet'!$B$15) &amp; "." &amp; RIGHT(BQ333,3))
            )
        ),
        "OK"
    )
)</f>
        <v>OK</v>
      </c>
      <c r="R333" s="20"/>
      <c r="S333" s="20"/>
      <c r="T333" s="20"/>
      <c r="U333" s="20"/>
      <c r="V333" s="20"/>
      <c r="W333" s="20"/>
      <c r="X333" s="20"/>
      <c r="Y333" s="20"/>
      <c r="Z333" s="20"/>
      <c r="AA333" s="55"/>
      <c r="AB333" s="55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1"/>
      <c r="AR333" s="21"/>
      <c r="AS333" s="21"/>
      <c r="AT333" s="21"/>
      <c r="AU333" s="21"/>
      <c r="AV333" s="21"/>
      <c r="AW333" s="22"/>
      <c r="AX333" s="99"/>
      <c r="AY333" s="20"/>
      <c r="AZ333" s="20"/>
      <c r="BA333" s="22"/>
      <c r="BC333" s="80"/>
      <c r="BD333" s="80"/>
      <c r="BE333" s="80"/>
      <c r="BF333" s="80"/>
      <c r="BG333" s="2" t="str">
        <f t="shared" si="33"/>
        <v/>
      </c>
      <c r="BH333" s="78">
        <f t="shared" si="32"/>
        <v>0</v>
      </c>
    </row>
    <row r="334" spans="2:60" x14ac:dyDescent="0.2">
      <c r="B334" s="14">
        <f t="shared" si="31"/>
        <v>326</v>
      </c>
      <c r="C334" s="15" t="str">
        <f>CONCATENATE('Data Sheet'!$B$8,'Data Sheet'!$G$2)</f>
        <v>" HWDP</v>
      </c>
      <c r="D334" s="95" t="str">
        <f t="shared" si="34"/>
        <v/>
      </c>
      <c r="E334" s="15" t="str">
        <f>IF('Sum HWDP'!$D$10="TH-Hill DS-1 Vol 3 CAT 2: Clean and Visual Ends only","N/A","OK")</f>
        <v>OK</v>
      </c>
      <c r="F334" s="15" t="str">
        <f>IF('Sum HWDP'!$D$10="TH-Hill DS-1 Vol 3 CAT 2: Clean and Visual Ends only","N/A","OK")</f>
        <v>OK</v>
      </c>
      <c r="G334" s="17"/>
      <c r="H334" s="17"/>
      <c r="I334" s="17" t="s">
        <v>51</v>
      </c>
      <c r="J334" s="17" t="str">
        <f t="shared" si="35"/>
        <v>OK</v>
      </c>
      <c r="K334" s="17" t="str">
        <f t="shared" si="36"/>
        <v>OK</v>
      </c>
      <c r="L334" s="17" t="str">
        <f>IF('Data Sheet'!$B$9="NC-50","N/A","OK")</f>
        <v>OK</v>
      </c>
      <c r="M334" s="17" t="str">
        <f>IF('Data Sheet'!$B$9="NC-50","N/A","OK")</f>
        <v>OK</v>
      </c>
      <c r="N334" s="23" t="str">
        <f>IF(BO334&lt;&gt;"",
    IF(INT('Data Sheet'!$A$19)=INT('Data Sheet'!$B$19),
        --(INT('Data Sheet'!$A$19) &amp; "." &amp; BO334),
        IF(AND((--(INT('Data Sheet'!$A$19) &amp; "." &amp; BO334)&gt;=--('Data Sheet'!$A$19)), (--(INT('Data Sheet'!$A$19) &amp; "." &amp; BO334)&lt;=--('Data Sheet'!$B$19))),
            --(INT('Data Sheet'!$A$19) &amp; "." &amp; BO334),
            --(INT('Data Sheet'!$B$19) &amp; "." &amp; BO334)
        )
    ),
    IF(BN334&lt;&gt;"",
        IF(INT('Data Sheet'!$A$19)=INT('Data Sheet'!$B$19),
            --(INT('Data Sheet'!$A$19) &amp; "." &amp; LEFT(BN334,3)),
            IF(AND((--(INT('Data Sheet'!$A$19) &amp; "." &amp; LEFT(BN334,3))&gt;=--('Data Sheet'!$A$19)), (--(INT('Data Sheet'!$A$19) &amp; "." &amp; LEFT(BN334,3))&lt;=--('Data Sheet'!$B$19))),
                --(INT('Data Sheet'!$A$19) &amp; "." &amp; LEFT(BN334,3)),
                --(INT('Data Sheet'!$B$19) &amp; "." &amp; LEFT(BN334,3))
            )
        ),
        "OK"
    )
)</f>
        <v>OK</v>
      </c>
      <c r="O334" s="23" t="str">
        <f>IF(BP334&lt;&gt;"",
    IF(INT('Data Sheet'!$A$19)=INT('Data Sheet'!$B$19),
        --(INT('Data Sheet'!$A$19) &amp; "." &amp; BP334),
        IF(AND((--(INT('Data Sheet'!$A$19) &amp; "." &amp; BP334)&gt;=--('Data Sheet'!$A$19)), (--(INT('Data Sheet'!$A$19) &amp; "." &amp; BP334)&lt;=--('Data Sheet'!$B$19))),
            --(INT('Data Sheet'!$A$19) &amp; "." &amp; BP334),
            --(INT('Data Sheet'!$B$19) &amp; "." &amp; BP334)
        )
    ),
    IF(BN334&lt;&gt;"",
        IF(INT('Data Sheet'!$A$19)=INT('Data Sheet'!$B$19),
            --(INT('Data Sheet'!$A$19) &amp; "." &amp; RIGHT(BN334,3)),
            IF(AND((--(INT('Data Sheet'!$A$19) &amp; "." &amp; RIGHT(BN334,3))&gt;=--('Data Sheet'!$A$19)), (--(INT('Data Sheet'!$A$19) &amp; "." &amp; RIGHT(BN334,3))&lt;=--('Data Sheet'!$B$19))),
                --(INT('Data Sheet'!$A$19) &amp; "." &amp; RIGHT(BN334,3)),
                --(INT('Data Sheet'!$B$19) &amp; "." &amp; RIGHT(BN334,3))
            )
        ),
        "OK"
    )
)</f>
        <v>OK</v>
      </c>
      <c r="P334" s="23" t="str">
        <f>IF(BR334&lt;&gt;"",
    IF(INT('Data Sheet'!$A$19)=INT('Data Sheet'!$B$15),
        --(INT('Data Sheet'!$A$15) &amp; "." &amp; BR334),
        IF(AND((--(INT('Data Sheet'!$A$15) &amp; "." &amp; BR334)&gt;=--('Data Sheet'!$A$15)), (--(INT('Data Sheet'!$A$15) &amp; "." &amp; BR334)&lt;=--('Data Sheet'!$B$15))),
            --(INT('Data Sheet'!$A$15) &amp; "." &amp; BR334),
            --(INT('Data Sheet'!$B$15) &amp; "." &amp; BR334)
        )
    ),
    IF(BQ334&lt;&gt;"",
        IF(INT('Data Sheet'!$A$15)=INT('Data Sheet'!$B$15),
            --(INT('Data Sheet'!$A$15) &amp; "." &amp; LEFT(BQ334,3)),
            IF(AND((--(INT('Data Sheet'!$A$15) &amp; "." &amp; LEFT(BQ334,3))&gt;=--('Data Sheet'!$A$15)), (--(INT('Data Sheet'!$A$15) &amp; "." &amp; LEFT(BQ334,3))&lt;=--('Data Sheet'!$B$15))),
                --(INT('Data Sheet'!$A$15) &amp; "." &amp; LEFT(BQ334,3)),
                --(INT('Data Sheet'!$B$15) &amp; "." &amp; LEFT(BQ334,3))
            )
        ),
        "OK"
    )
)</f>
        <v>OK</v>
      </c>
      <c r="Q334" s="23" t="str">
        <f>IF(BS334&lt;&gt;"",
    IF(INT('Data Sheet'!$A$19)=INT('Data Sheet'!$B$15),
        --(INT('Data Sheet'!$A$15) &amp; "." &amp; BS334),
        IF(AND((--(INT('Data Sheet'!$A$15) &amp; "." &amp; BS334)&gt;=--('Data Sheet'!$A$15)), (--(INT('Data Sheet'!$A$15) &amp; "." &amp; BS334)&lt;=--('Data Sheet'!$B$15))),
            --(INT('Data Sheet'!$A$15) &amp; "." &amp; BS334),
            --(INT('Data Sheet'!$B$15) &amp; "." &amp; BS334)
        )
    ),
    IF(BQ334&lt;&gt;"",
        IF(INT('Data Sheet'!$A$15)=INT('Data Sheet'!$B$15),
            --(INT('Data Sheet'!$A$15) &amp; "." &amp; RIGHT(BQ334,3)),
            IF(AND((--(INT('Data Sheet'!$A$15) &amp; "." &amp; RIGHT(BQ334,3))&gt;=--('Data Sheet'!$A$15)), (--(INT('Data Sheet'!$A$15) &amp; "." &amp; RIGHT(BQ334,3))&lt;=--('Data Sheet'!$B$15))),
                --(INT('Data Sheet'!$A$15) &amp; "." &amp; RIGHT(BQ334,3)),
                --(INT('Data Sheet'!$B$15) &amp; "." &amp; RIGHT(BQ334,3))
            )
        ),
        "OK"
    )
)</f>
        <v>OK</v>
      </c>
      <c r="R334" s="20"/>
      <c r="S334" s="20"/>
      <c r="T334" s="20"/>
      <c r="U334" s="20"/>
      <c r="V334" s="20"/>
      <c r="W334" s="20"/>
      <c r="X334" s="20"/>
      <c r="Y334" s="20"/>
      <c r="Z334" s="20"/>
      <c r="AA334" s="55"/>
      <c r="AB334" s="55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1"/>
      <c r="AR334" s="21"/>
      <c r="AS334" s="21"/>
      <c r="AT334" s="21"/>
      <c r="AU334" s="21"/>
      <c r="AV334" s="21"/>
      <c r="AW334" s="22"/>
      <c r="AX334" s="99"/>
      <c r="AY334" s="20"/>
      <c r="AZ334" s="20"/>
      <c r="BA334" s="22"/>
      <c r="BC334" s="80"/>
      <c r="BD334" s="80"/>
      <c r="BE334" s="80"/>
      <c r="BF334" s="80"/>
      <c r="BG334" s="2" t="str">
        <f t="shared" si="33"/>
        <v/>
      </c>
      <c r="BH334" s="78">
        <f t="shared" si="32"/>
        <v>0</v>
      </c>
    </row>
    <row r="335" spans="2:60" x14ac:dyDescent="0.2">
      <c r="B335" s="14">
        <f t="shared" ref="B335:B398" si="37">B334+1</f>
        <v>327</v>
      </c>
      <c r="C335" s="15" t="str">
        <f>CONCATENATE('Data Sheet'!$B$8,'Data Sheet'!$G$2)</f>
        <v>" HWDP</v>
      </c>
      <c r="D335" s="95" t="str">
        <f t="shared" si="34"/>
        <v/>
      </c>
      <c r="E335" s="15" t="str">
        <f>IF('Sum HWDP'!$D$10="TH-Hill DS-1 Vol 3 CAT 2: Clean and Visual Ends only","N/A","OK")</f>
        <v>OK</v>
      </c>
      <c r="F335" s="15" t="str">
        <f>IF('Sum HWDP'!$D$10="TH-Hill DS-1 Vol 3 CAT 2: Clean and Visual Ends only","N/A","OK")</f>
        <v>OK</v>
      </c>
      <c r="G335" s="17"/>
      <c r="H335" s="17"/>
      <c r="I335" s="17" t="s">
        <v>51</v>
      </c>
      <c r="J335" s="17" t="str">
        <f t="shared" si="35"/>
        <v>OK</v>
      </c>
      <c r="K335" s="17" t="str">
        <f t="shared" si="36"/>
        <v>OK</v>
      </c>
      <c r="L335" s="17" t="str">
        <f>IF('Data Sheet'!$B$9="NC-50","N/A","OK")</f>
        <v>OK</v>
      </c>
      <c r="M335" s="17" t="str">
        <f>IF('Data Sheet'!$B$9="NC-50","N/A","OK")</f>
        <v>OK</v>
      </c>
      <c r="N335" s="23" t="str">
        <f>IF(BO335&lt;&gt;"",
    IF(INT('Data Sheet'!$A$19)=INT('Data Sheet'!$B$19),
        --(INT('Data Sheet'!$A$19) &amp; "." &amp; BO335),
        IF(AND((--(INT('Data Sheet'!$A$19) &amp; "." &amp; BO335)&gt;=--('Data Sheet'!$A$19)), (--(INT('Data Sheet'!$A$19) &amp; "." &amp; BO335)&lt;=--('Data Sheet'!$B$19))),
            --(INT('Data Sheet'!$A$19) &amp; "." &amp; BO335),
            --(INT('Data Sheet'!$B$19) &amp; "." &amp; BO335)
        )
    ),
    IF(BN335&lt;&gt;"",
        IF(INT('Data Sheet'!$A$19)=INT('Data Sheet'!$B$19),
            --(INT('Data Sheet'!$A$19) &amp; "." &amp; LEFT(BN335,3)),
            IF(AND((--(INT('Data Sheet'!$A$19) &amp; "." &amp; LEFT(BN335,3))&gt;=--('Data Sheet'!$A$19)), (--(INT('Data Sheet'!$A$19) &amp; "." &amp; LEFT(BN335,3))&lt;=--('Data Sheet'!$B$19))),
                --(INT('Data Sheet'!$A$19) &amp; "." &amp; LEFT(BN335,3)),
                --(INT('Data Sheet'!$B$19) &amp; "." &amp; LEFT(BN335,3))
            )
        ),
        "OK"
    )
)</f>
        <v>OK</v>
      </c>
      <c r="O335" s="23" t="str">
        <f>IF(BP335&lt;&gt;"",
    IF(INT('Data Sheet'!$A$19)=INT('Data Sheet'!$B$19),
        --(INT('Data Sheet'!$A$19) &amp; "." &amp; BP335),
        IF(AND((--(INT('Data Sheet'!$A$19) &amp; "." &amp; BP335)&gt;=--('Data Sheet'!$A$19)), (--(INT('Data Sheet'!$A$19) &amp; "." &amp; BP335)&lt;=--('Data Sheet'!$B$19))),
            --(INT('Data Sheet'!$A$19) &amp; "." &amp; BP335),
            --(INT('Data Sheet'!$B$19) &amp; "." &amp; BP335)
        )
    ),
    IF(BN335&lt;&gt;"",
        IF(INT('Data Sheet'!$A$19)=INT('Data Sheet'!$B$19),
            --(INT('Data Sheet'!$A$19) &amp; "." &amp; RIGHT(BN335,3)),
            IF(AND((--(INT('Data Sheet'!$A$19) &amp; "." &amp; RIGHT(BN335,3))&gt;=--('Data Sheet'!$A$19)), (--(INT('Data Sheet'!$A$19) &amp; "." &amp; RIGHT(BN335,3))&lt;=--('Data Sheet'!$B$19))),
                --(INT('Data Sheet'!$A$19) &amp; "." &amp; RIGHT(BN335,3)),
                --(INT('Data Sheet'!$B$19) &amp; "." &amp; RIGHT(BN335,3))
            )
        ),
        "OK"
    )
)</f>
        <v>OK</v>
      </c>
      <c r="P335" s="23" t="str">
        <f>IF(BR335&lt;&gt;"",
    IF(INT('Data Sheet'!$A$19)=INT('Data Sheet'!$B$15),
        --(INT('Data Sheet'!$A$15) &amp; "." &amp; BR335),
        IF(AND((--(INT('Data Sheet'!$A$15) &amp; "." &amp; BR335)&gt;=--('Data Sheet'!$A$15)), (--(INT('Data Sheet'!$A$15) &amp; "." &amp; BR335)&lt;=--('Data Sheet'!$B$15))),
            --(INT('Data Sheet'!$A$15) &amp; "." &amp; BR335),
            --(INT('Data Sheet'!$B$15) &amp; "." &amp; BR335)
        )
    ),
    IF(BQ335&lt;&gt;"",
        IF(INT('Data Sheet'!$A$15)=INT('Data Sheet'!$B$15),
            --(INT('Data Sheet'!$A$15) &amp; "." &amp; LEFT(BQ335,3)),
            IF(AND((--(INT('Data Sheet'!$A$15) &amp; "." &amp; LEFT(BQ335,3))&gt;=--('Data Sheet'!$A$15)), (--(INT('Data Sheet'!$A$15) &amp; "." &amp; LEFT(BQ335,3))&lt;=--('Data Sheet'!$B$15))),
                --(INT('Data Sheet'!$A$15) &amp; "." &amp; LEFT(BQ335,3)),
                --(INT('Data Sheet'!$B$15) &amp; "." &amp; LEFT(BQ335,3))
            )
        ),
        "OK"
    )
)</f>
        <v>OK</v>
      </c>
      <c r="Q335" s="23" t="str">
        <f>IF(BS335&lt;&gt;"",
    IF(INT('Data Sheet'!$A$19)=INT('Data Sheet'!$B$15),
        --(INT('Data Sheet'!$A$15) &amp; "." &amp; BS335),
        IF(AND((--(INT('Data Sheet'!$A$15) &amp; "." &amp; BS335)&gt;=--('Data Sheet'!$A$15)), (--(INT('Data Sheet'!$A$15) &amp; "." &amp; BS335)&lt;=--('Data Sheet'!$B$15))),
            --(INT('Data Sheet'!$A$15) &amp; "." &amp; BS335),
            --(INT('Data Sheet'!$B$15) &amp; "." &amp; BS335)
        )
    ),
    IF(BQ335&lt;&gt;"",
        IF(INT('Data Sheet'!$A$15)=INT('Data Sheet'!$B$15),
            --(INT('Data Sheet'!$A$15) &amp; "." &amp; RIGHT(BQ335,3)),
            IF(AND((--(INT('Data Sheet'!$A$15) &amp; "." &amp; RIGHT(BQ335,3))&gt;=--('Data Sheet'!$A$15)), (--(INT('Data Sheet'!$A$15) &amp; "." &amp; RIGHT(BQ335,3))&lt;=--('Data Sheet'!$B$15))),
                --(INT('Data Sheet'!$A$15) &amp; "." &amp; RIGHT(BQ335,3)),
                --(INT('Data Sheet'!$B$15) &amp; "." &amp; RIGHT(BQ335,3))
            )
        ),
        "OK"
    )
)</f>
        <v>OK</v>
      </c>
      <c r="R335" s="20"/>
      <c r="S335" s="20"/>
      <c r="T335" s="20"/>
      <c r="U335" s="20"/>
      <c r="V335" s="20"/>
      <c r="W335" s="20"/>
      <c r="X335" s="20"/>
      <c r="Y335" s="20"/>
      <c r="Z335" s="20"/>
      <c r="AA335" s="55"/>
      <c r="AB335" s="55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1"/>
      <c r="AR335" s="21"/>
      <c r="AS335" s="21"/>
      <c r="AT335" s="21"/>
      <c r="AU335" s="21"/>
      <c r="AV335" s="21"/>
      <c r="AW335" s="22"/>
      <c r="AX335" s="99"/>
      <c r="AY335" s="20"/>
      <c r="AZ335" s="20"/>
      <c r="BA335" s="22"/>
      <c r="BC335" s="80"/>
      <c r="BD335" s="80"/>
      <c r="BE335" s="80"/>
      <c r="BF335" s="80"/>
      <c r="BG335" s="2" t="str">
        <f t="shared" si="33"/>
        <v/>
      </c>
      <c r="BH335" s="78">
        <f t="shared" si="32"/>
        <v>0</v>
      </c>
    </row>
    <row r="336" spans="2:60" x14ac:dyDescent="0.2">
      <c r="B336" s="14">
        <f t="shared" si="37"/>
        <v>328</v>
      </c>
      <c r="C336" s="15" t="str">
        <f>CONCATENATE('Data Sheet'!$B$8,'Data Sheet'!$G$2)</f>
        <v>" HWDP</v>
      </c>
      <c r="D336" s="95" t="str">
        <f t="shared" si="34"/>
        <v/>
      </c>
      <c r="E336" s="15" t="str">
        <f>IF('Sum HWDP'!$D$10="TH-Hill DS-1 Vol 3 CAT 2: Clean and Visual Ends only","N/A","OK")</f>
        <v>OK</v>
      </c>
      <c r="F336" s="15" t="str">
        <f>IF('Sum HWDP'!$D$10="TH-Hill DS-1 Vol 3 CAT 2: Clean and Visual Ends only","N/A","OK")</f>
        <v>OK</v>
      </c>
      <c r="G336" s="17"/>
      <c r="H336" s="17"/>
      <c r="I336" s="17" t="s">
        <v>51</v>
      </c>
      <c r="J336" s="17" t="str">
        <f t="shared" si="35"/>
        <v>OK</v>
      </c>
      <c r="K336" s="17" t="str">
        <f t="shared" si="36"/>
        <v>OK</v>
      </c>
      <c r="L336" s="17" t="str">
        <f>IF('Data Sheet'!$B$9="NC-50","N/A","OK")</f>
        <v>OK</v>
      </c>
      <c r="M336" s="17" t="str">
        <f>IF('Data Sheet'!$B$9="NC-50","N/A","OK")</f>
        <v>OK</v>
      </c>
      <c r="N336" s="23" t="str">
        <f>IF(BO336&lt;&gt;"",
    IF(INT('Data Sheet'!$A$19)=INT('Data Sheet'!$B$19),
        --(INT('Data Sheet'!$A$19) &amp; "." &amp; BO336),
        IF(AND((--(INT('Data Sheet'!$A$19) &amp; "." &amp; BO336)&gt;=--('Data Sheet'!$A$19)), (--(INT('Data Sheet'!$A$19) &amp; "." &amp; BO336)&lt;=--('Data Sheet'!$B$19))),
            --(INT('Data Sheet'!$A$19) &amp; "." &amp; BO336),
            --(INT('Data Sheet'!$B$19) &amp; "." &amp; BO336)
        )
    ),
    IF(BN336&lt;&gt;"",
        IF(INT('Data Sheet'!$A$19)=INT('Data Sheet'!$B$19),
            --(INT('Data Sheet'!$A$19) &amp; "." &amp; LEFT(BN336,3)),
            IF(AND((--(INT('Data Sheet'!$A$19) &amp; "." &amp; LEFT(BN336,3))&gt;=--('Data Sheet'!$A$19)), (--(INT('Data Sheet'!$A$19) &amp; "." &amp; LEFT(BN336,3))&lt;=--('Data Sheet'!$B$19))),
                --(INT('Data Sheet'!$A$19) &amp; "." &amp; LEFT(BN336,3)),
                --(INT('Data Sheet'!$B$19) &amp; "." &amp; LEFT(BN336,3))
            )
        ),
        "OK"
    )
)</f>
        <v>OK</v>
      </c>
      <c r="O336" s="23" t="str">
        <f>IF(BP336&lt;&gt;"",
    IF(INT('Data Sheet'!$A$19)=INT('Data Sheet'!$B$19),
        --(INT('Data Sheet'!$A$19) &amp; "." &amp; BP336),
        IF(AND((--(INT('Data Sheet'!$A$19) &amp; "." &amp; BP336)&gt;=--('Data Sheet'!$A$19)), (--(INT('Data Sheet'!$A$19) &amp; "." &amp; BP336)&lt;=--('Data Sheet'!$B$19))),
            --(INT('Data Sheet'!$A$19) &amp; "." &amp; BP336),
            --(INT('Data Sheet'!$B$19) &amp; "." &amp; BP336)
        )
    ),
    IF(BN336&lt;&gt;"",
        IF(INT('Data Sheet'!$A$19)=INT('Data Sheet'!$B$19),
            --(INT('Data Sheet'!$A$19) &amp; "." &amp; RIGHT(BN336,3)),
            IF(AND((--(INT('Data Sheet'!$A$19) &amp; "." &amp; RIGHT(BN336,3))&gt;=--('Data Sheet'!$A$19)), (--(INT('Data Sheet'!$A$19) &amp; "." &amp; RIGHT(BN336,3))&lt;=--('Data Sheet'!$B$19))),
                --(INT('Data Sheet'!$A$19) &amp; "." &amp; RIGHT(BN336,3)),
                --(INT('Data Sheet'!$B$19) &amp; "." &amp; RIGHT(BN336,3))
            )
        ),
        "OK"
    )
)</f>
        <v>OK</v>
      </c>
      <c r="P336" s="23" t="str">
        <f>IF(BR336&lt;&gt;"",
    IF(INT('Data Sheet'!$A$19)=INT('Data Sheet'!$B$15),
        --(INT('Data Sheet'!$A$15) &amp; "." &amp; BR336),
        IF(AND((--(INT('Data Sheet'!$A$15) &amp; "." &amp; BR336)&gt;=--('Data Sheet'!$A$15)), (--(INT('Data Sheet'!$A$15) &amp; "." &amp; BR336)&lt;=--('Data Sheet'!$B$15))),
            --(INT('Data Sheet'!$A$15) &amp; "." &amp; BR336),
            --(INT('Data Sheet'!$B$15) &amp; "." &amp; BR336)
        )
    ),
    IF(BQ336&lt;&gt;"",
        IF(INT('Data Sheet'!$A$15)=INT('Data Sheet'!$B$15),
            --(INT('Data Sheet'!$A$15) &amp; "." &amp; LEFT(BQ336,3)),
            IF(AND((--(INT('Data Sheet'!$A$15) &amp; "." &amp; LEFT(BQ336,3))&gt;=--('Data Sheet'!$A$15)), (--(INT('Data Sheet'!$A$15) &amp; "." &amp; LEFT(BQ336,3))&lt;=--('Data Sheet'!$B$15))),
                --(INT('Data Sheet'!$A$15) &amp; "." &amp; LEFT(BQ336,3)),
                --(INT('Data Sheet'!$B$15) &amp; "." &amp; LEFT(BQ336,3))
            )
        ),
        "OK"
    )
)</f>
        <v>OK</v>
      </c>
      <c r="Q336" s="23" t="str">
        <f>IF(BS336&lt;&gt;"",
    IF(INT('Data Sheet'!$A$19)=INT('Data Sheet'!$B$15),
        --(INT('Data Sheet'!$A$15) &amp; "." &amp; BS336),
        IF(AND((--(INT('Data Sheet'!$A$15) &amp; "." &amp; BS336)&gt;=--('Data Sheet'!$A$15)), (--(INT('Data Sheet'!$A$15) &amp; "." &amp; BS336)&lt;=--('Data Sheet'!$B$15))),
            --(INT('Data Sheet'!$A$15) &amp; "." &amp; BS336),
            --(INT('Data Sheet'!$B$15) &amp; "." &amp; BS336)
        )
    ),
    IF(BQ336&lt;&gt;"",
        IF(INT('Data Sheet'!$A$15)=INT('Data Sheet'!$B$15),
            --(INT('Data Sheet'!$A$15) &amp; "." &amp; RIGHT(BQ336,3)),
            IF(AND((--(INT('Data Sheet'!$A$15) &amp; "." &amp; RIGHT(BQ336,3))&gt;=--('Data Sheet'!$A$15)), (--(INT('Data Sheet'!$A$15) &amp; "." &amp; RIGHT(BQ336,3))&lt;=--('Data Sheet'!$B$15))),
                --(INT('Data Sheet'!$A$15) &amp; "." &amp; RIGHT(BQ336,3)),
                --(INT('Data Sheet'!$B$15) &amp; "." &amp; RIGHT(BQ336,3))
            )
        ),
        "OK"
    )
)</f>
        <v>OK</v>
      </c>
      <c r="R336" s="20"/>
      <c r="S336" s="20"/>
      <c r="T336" s="20"/>
      <c r="U336" s="20"/>
      <c r="V336" s="20"/>
      <c r="W336" s="20"/>
      <c r="X336" s="20"/>
      <c r="Y336" s="20"/>
      <c r="Z336" s="20"/>
      <c r="AA336" s="55"/>
      <c r="AB336" s="55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1"/>
      <c r="AR336" s="21"/>
      <c r="AS336" s="21"/>
      <c r="AT336" s="21"/>
      <c r="AU336" s="21"/>
      <c r="AV336" s="21"/>
      <c r="AW336" s="22"/>
      <c r="AX336" s="99"/>
      <c r="AY336" s="20"/>
      <c r="AZ336" s="20"/>
      <c r="BA336" s="22"/>
      <c r="BC336" s="80"/>
      <c r="BD336" s="80"/>
      <c r="BE336" s="80"/>
      <c r="BF336" s="80"/>
      <c r="BG336" s="2" t="str">
        <f t="shared" si="33"/>
        <v/>
      </c>
      <c r="BH336" s="78">
        <f t="shared" si="32"/>
        <v>0</v>
      </c>
    </row>
    <row r="337" spans="2:60" x14ac:dyDescent="0.2">
      <c r="B337" s="14">
        <f t="shared" si="37"/>
        <v>329</v>
      </c>
      <c r="C337" s="15" t="str">
        <f>CONCATENATE('Data Sheet'!$B$8,'Data Sheet'!$G$2)</f>
        <v>" HWDP</v>
      </c>
      <c r="D337" s="95" t="str">
        <f t="shared" si="34"/>
        <v/>
      </c>
      <c r="E337" s="15" t="str">
        <f>IF('Sum HWDP'!$D$10="TH-Hill DS-1 Vol 3 CAT 2: Clean and Visual Ends only","N/A","OK")</f>
        <v>OK</v>
      </c>
      <c r="F337" s="15" t="str">
        <f>IF('Sum HWDP'!$D$10="TH-Hill DS-1 Vol 3 CAT 2: Clean and Visual Ends only","N/A","OK")</f>
        <v>OK</v>
      </c>
      <c r="G337" s="17"/>
      <c r="H337" s="17"/>
      <c r="I337" s="17" t="s">
        <v>51</v>
      </c>
      <c r="J337" s="17" t="str">
        <f t="shared" si="35"/>
        <v>OK</v>
      </c>
      <c r="K337" s="17" t="str">
        <f t="shared" si="36"/>
        <v>OK</v>
      </c>
      <c r="L337" s="17" t="str">
        <f>IF('Data Sheet'!$B$9="NC-50","N/A","OK")</f>
        <v>OK</v>
      </c>
      <c r="M337" s="17" t="str">
        <f>IF('Data Sheet'!$B$9="NC-50","N/A","OK")</f>
        <v>OK</v>
      </c>
      <c r="N337" s="23" t="str">
        <f>IF(BO337&lt;&gt;"",
    IF(INT('Data Sheet'!$A$19)=INT('Data Sheet'!$B$19),
        --(INT('Data Sheet'!$A$19) &amp; "." &amp; BO337),
        IF(AND((--(INT('Data Sheet'!$A$19) &amp; "." &amp; BO337)&gt;=--('Data Sheet'!$A$19)), (--(INT('Data Sheet'!$A$19) &amp; "." &amp; BO337)&lt;=--('Data Sheet'!$B$19))),
            --(INT('Data Sheet'!$A$19) &amp; "." &amp; BO337),
            --(INT('Data Sheet'!$B$19) &amp; "." &amp; BO337)
        )
    ),
    IF(BN337&lt;&gt;"",
        IF(INT('Data Sheet'!$A$19)=INT('Data Sheet'!$B$19),
            --(INT('Data Sheet'!$A$19) &amp; "." &amp; LEFT(BN337,3)),
            IF(AND((--(INT('Data Sheet'!$A$19) &amp; "." &amp; LEFT(BN337,3))&gt;=--('Data Sheet'!$A$19)), (--(INT('Data Sheet'!$A$19) &amp; "." &amp; LEFT(BN337,3))&lt;=--('Data Sheet'!$B$19))),
                --(INT('Data Sheet'!$A$19) &amp; "." &amp; LEFT(BN337,3)),
                --(INT('Data Sheet'!$B$19) &amp; "." &amp; LEFT(BN337,3))
            )
        ),
        "OK"
    )
)</f>
        <v>OK</v>
      </c>
      <c r="O337" s="23" t="str">
        <f>IF(BP337&lt;&gt;"",
    IF(INT('Data Sheet'!$A$19)=INT('Data Sheet'!$B$19),
        --(INT('Data Sheet'!$A$19) &amp; "." &amp; BP337),
        IF(AND((--(INT('Data Sheet'!$A$19) &amp; "." &amp; BP337)&gt;=--('Data Sheet'!$A$19)), (--(INT('Data Sheet'!$A$19) &amp; "." &amp; BP337)&lt;=--('Data Sheet'!$B$19))),
            --(INT('Data Sheet'!$A$19) &amp; "." &amp; BP337),
            --(INT('Data Sheet'!$B$19) &amp; "." &amp; BP337)
        )
    ),
    IF(BN337&lt;&gt;"",
        IF(INT('Data Sheet'!$A$19)=INT('Data Sheet'!$B$19),
            --(INT('Data Sheet'!$A$19) &amp; "." &amp; RIGHT(BN337,3)),
            IF(AND((--(INT('Data Sheet'!$A$19) &amp; "." &amp; RIGHT(BN337,3))&gt;=--('Data Sheet'!$A$19)), (--(INT('Data Sheet'!$A$19) &amp; "." &amp; RIGHT(BN337,3))&lt;=--('Data Sheet'!$B$19))),
                --(INT('Data Sheet'!$A$19) &amp; "." &amp; RIGHT(BN337,3)),
                --(INT('Data Sheet'!$B$19) &amp; "." &amp; RIGHT(BN337,3))
            )
        ),
        "OK"
    )
)</f>
        <v>OK</v>
      </c>
      <c r="P337" s="23" t="str">
        <f>IF(BR337&lt;&gt;"",
    IF(INT('Data Sheet'!$A$19)=INT('Data Sheet'!$B$15),
        --(INT('Data Sheet'!$A$15) &amp; "." &amp; BR337),
        IF(AND((--(INT('Data Sheet'!$A$15) &amp; "." &amp; BR337)&gt;=--('Data Sheet'!$A$15)), (--(INT('Data Sheet'!$A$15) &amp; "." &amp; BR337)&lt;=--('Data Sheet'!$B$15))),
            --(INT('Data Sheet'!$A$15) &amp; "." &amp; BR337),
            --(INT('Data Sheet'!$B$15) &amp; "." &amp; BR337)
        )
    ),
    IF(BQ337&lt;&gt;"",
        IF(INT('Data Sheet'!$A$15)=INT('Data Sheet'!$B$15),
            --(INT('Data Sheet'!$A$15) &amp; "." &amp; LEFT(BQ337,3)),
            IF(AND((--(INT('Data Sheet'!$A$15) &amp; "." &amp; LEFT(BQ337,3))&gt;=--('Data Sheet'!$A$15)), (--(INT('Data Sheet'!$A$15) &amp; "." &amp; LEFT(BQ337,3))&lt;=--('Data Sheet'!$B$15))),
                --(INT('Data Sheet'!$A$15) &amp; "." &amp; LEFT(BQ337,3)),
                --(INT('Data Sheet'!$B$15) &amp; "." &amp; LEFT(BQ337,3))
            )
        ),
        "OK"
    )
)</f>
        <v>OK</v>
      </c>
      <c r="Q337" s="23" t="str">
        <f>IF(BS337&lt;&gt;"",
    IF(INT('Data Sheet'!$A$19)=INT('Data Sheet'!$B$15),
        --(INT('Data Sheet'!$A$15) &amp; "." &amp; BS337),
        IF(AND((--(INT('Data Sheet'!$A$15) &amp; "." &amp; BS337)&gt;=--('Data Sheet'!$A$15)), (--(INT('Data Sheet'!$A$15) &amp; "." &amp; BS337)&lt;=--('Data Sheet'!$B$15))),
            --(INT('Data Sheet'!$A$15) &amp; "." &amp; BS337),
            --(INT('Data Sheet'!$B$15) &amp; "." &amp; BS337)
        )
    ),
    IF(BQ337&lt;&gt;"",
        IF(INT('Data Sheet'!$A$15)=INT('Data Sheet'!$B$15),
            --(INT('Data Sheet'!$A$15) &amp; "." &amp; RIGHT(BQ337,3)),
            IF(AND((--(INT('Data Sheet'!$A$15) &amp; "." &amp; RIGHT(BQ337,3))&gt;=--('Data Sheet'!$A$15)), (--(INT('Data Sheet'!$A$15) &amp; "." &amp; RIGHT(BQ337,3))&lt;=--('Data Sheet'!$B$15))),
                --(INT('Data Sheet'!$A$15) &amp; "." &amp; RIGHT(BQ337,3)),
                --(INT('Data Sheet'!$B$15) &amp; "." &amp; RIGHT(BQ337,3))
            )
        ),
        "OK"
    )
)</f>
        <v>OK</v>
      </c>
      <c r="R337" s="20"/>
      <c r="S337" s="20"/>
      <c r="T337" s="20"/>
      <c r="U337" s="20"/>
      <c r="V337" s="20"/>
      <c r="W337" s="20"/>
      <c r="X337" s="20"/>
      <c r="Y337" s="20"/>
      <c r="Z337" s="20"/>
      <c r="AA337" s="55"/>
      <c r="AB337" s="55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1"/>
      <c r="AR337" s="21"/>
      <c r="AS337" s="21"/>
      <c r="AT337" s="21"/>
      <c r="AU337" s="21"/>
      <c r="AV337" s="21"/>
      <c r="AW337" s="22"/>
      <c r="AX337" s="99"/>
      <c r="AY337" s="20"/>
      <c r="AZ337" s="20"/>
      <c r="BA337" s="22"/>
      <c r="BC337" s="80"/>
      <c r="BD337" s="80"/>
      <c r="BE337" s="80"/>
      <c r="BF337" s="80"/>
      <c r="BG337" s="2" t="str">
        <f t="shared" si="33"/>
        <v/>
      </c>
      <c r="BH337" s="78">
        <f t="shared" si="32"/>
        <v>0</v>
      </c>
    </row>
    <row r="338" spans="2:60" x14ac:dyDescent="0.2">
      <c r="B338" s="14">
        <f t="shared" si="37"/>
        <v>330</v>
      </c>
      <c r="C338" s="15" t="str">
        <f>CONCATENATE('Data Sheet'!$B$8,'Data Sheet'!$G$2)</f>
        <v>" HWDP</v>
      </c>
      <c r="D338" s="95" t="str">
        <f t="shared" si="34"/>
        <v/>
      </c>
      <c r="E338" s="15" t="str">
        <f>IF('Sum HWDP'!$D$10="TH-Hill DS-1 Vol 3 CAT 2: Clean and Visual Ends only","N/A","OK")</f>
        <v>OK</v>
      </c>
      <c r="F338" s="15" t="str">
        <f>IF('Sum HWDP'!$D$10="TH-Hill DS-1 Vol 3 CAT 2: Clean and Visual Ends only","N/A","OK")</f>
        <v>OK</v>
      </c>
      <c r="G338" s="17"/>
      <c r="H338" s="17"/>
      <c r="I338" s="17" t="s">
        <v>51</v>
      </c>
      <c r="J338" s="17" t="str">
        <f t="shared" si="35"/>
        <v>OK</v>
      </c>
      <c r="K338" s="17" t="str">
        <f t="shared" si="36"/>
        <v>OK</v>
      </c>
      <c r="L338" s="17" t="str">
        <f>IF('Data Sheet'!$B$9="NC-50","N/A","OK")</f>
        <v>OK</v>
      </c>
      <c r="M338" s="17" t="str">
        <f>IF('Data Sheet'!$B$9="NC-50","N/A","OK")</f>
        <v>OK</v>
      </c>
      <c r="N338" s="23" t="str">
        <f>IF(BO338&lt;&gt;"",
    IF(INT('Data Sheet'!$A$19)=INT('Data Sheet'!$B$19),
        --(INT('Data Sheet'!$A$19) &amp; "." &amp; BO338),
        IF(AND((--(INT('Data Sheet'!$A$19) &amp; "." &amp; BO338)&gt;=--('Data Sheet'!$A$19)), (--(INT('Data Sheet'!$A$19) &amp; "." &amp; BO338)&lt;=--('Data Sheet'!$B$19))),
            --(INT('Data Sheet'!$A$19) &amp; "." &amp; BO338),
            --(INT('Data Sheet'!$B$19) &amp; "." &amp; BO338)
        )
    ),
    IF(BN338&lt;&gt;"",
        IF(INT('Data Sheet'!$A$19)=INT('Data Sheet'!$B$19),
            --(INT('Data Sheet'!$A$19) &amp; "." &amp; LEFT(BN338,3)),
            IF(AND((--(INT('Data Sheet'!$A$19) &amp; "." &amp; LEFT(BN338,3))&gt;=--('Data Sheet'!$A$19)), (--(INT('Data Sheet'!$A$19) &amp; "." &amp; LEFT(BN338,3))&lt;=--('Data Sheet'!$B$19))),
                --(INT('Data Sheet'!$A$19) &amp; "." &amp; LEFT(BN338,3)),
                --(INT('Data Sheet'!$B$19) &amp; "." &amp; LEFT(BN338,3))
            )
        ),
        "OK"
    )
)</f>
        <v>OK</v>
      </c>
      <c r="O338" s="23" t="str">
        <f>IF(BP338&lt;&gt;"",
    IF(INT('Data Sheet'!$A$19)=INT('Data Sheet'!$B$19),
        --(INT('Data Sheet'!$A$19) &amp; "." &amp; BP338),
        IF(AND((--(INT('Data Sheet'!$A$19) &amp; "." &amp; BP338)&gt;=--('Data Sheet'!$A$19)), (--(INT('Data Sheet'!$A$19) &amp; "." &amp; BP338)&lt;=--('Data Sheet'!$B$19))),
            --(INT('Data Sheet'!$A$19) &amp; "." &amp; BP338),
            --(INT('Data Sheet'!$B$19) &amp; "." &amp; BP338)
        )
    ),
    IF(BN338&lt;&gt;"",
        IF(INT('Data Sheet'!$A$19)=INT('Data Sheet'!$B$19),
            --(INT('Data Sheet'!$A$19) &amp; "." &amp; RIGHT(BN338,3)),
            IF(AND((--(INT('Data Sheet'!$A$19) &amp; "." &amp; RIGHT(BN338,3))&gt;=--('Data Sheet'!$A$19)), (--(INT('Data Sheet'!$A$19) &amp; "." &amp; RIGHT(BN338,3))&lt;=--('Data Sheet'!$B$19))),
                --(INT('Data Sheet'!$A$19) &amp; "." &amp; RIGHT(BN338,3)),
                --(INT('Data Sheet'!$B$19) &amp; "." &amp; RIGHT(BN338,3))
            )
        ),
        "OK"
    )
)</f>
        <v>OK</v>
      </c>
      <c r="P338" s="23" t="str">
        <f>IF(BR338&lt;&gt;"",
    IF(INT('Data Sheet'!$A$19)=INT('Data Sheet'!$B$15),
        --(INT('Data Sheet'!$A$15) &amp; "." &amp; BR338),
        IF(AND((--(INT('Data Sheet'!$A$15) &amp; "." &amp; BR338)&gt;=--('Data Sheet'!$A$15)), (--(INT('Data Sheet'!$A$15) &amp; "." &amp; BR338)&lt;=--('Data Sheet'!$B$15))),
            --(INT('Data Sheet'!$A$15) &amp; "." &amp; BR338),
            --(INT('Data Sheet'!$B$15) &amp; "." &amp; BR338)
        )
    ),
    IF(BQ338&lt;&gt;"",
        IF(INT('Data Sheet'!$A$15)=INT('Data Sheet'!$B$15),
            --(INT('Data Sheet'!$A$15) &amp; "." &amp; LEFT(BQ338,3)),
            IF(AND((--(INT('Data Sheet'!$A$15) &amp; "." &amp; LEFT(BQ338,3))&gt;=--('Data Sheet'!$A$15)), (--(INT('Data Sheet'!$A$15) &amp; "." &amp; LEFT(BQ338,3))&lt;=--('Data Sheet'!$B$15))),
                --(INT('Data Sheet'!$A$15) &amp; "." &amp; LEFT(BQ338,3)),
                --(INT('Data Sheet'!$B$15) &amp; "." &amp; LEFT(BQ338,3))
            )
        ),
        "OK"
    )
)</f>
        <v>OK</v>
      </c>
      <c r="Q338" s="23" t="str">
        <f>IF(BS338&lt;&gt;"",
    IF(INT('Data Sheet'!$A$19)=INT('Data Sheet'!$B$15),
        --(INT('Data Sheet'!$A$15) &amp; "." &amp; BS338),
        IF(AND((--(INT('Data Sheet'!$A$15) &amp; "." &amp; BS338)&gt;=--('Data Sheet'!$A$15)), (--(INT('Data Sheet'!$A$15) &amp; "." &amp; BS338)&lt;=--('Data Sheet'!$B$15))),
            --(INT('Data Sheet'!$A$15) &amp; "." &amp; BS338),
            --(INT('Data Sheet'!$B$15) &amp; "." &amp; BS338)
        )
    ),
    IF(BQ338&lt;&gt;"",
        IF(INT('Data Sheet'!$A$15)=INT('Data Sheet'!$B$15),
            --(INT('Data Sheet'!$A$15) &amp; "." &amp; RIGHT(BQ338,3)),
            IF(AND((--(INT('Data Sheet'!$A$15) &amp; "." &amp; RIGHT(BQ338,3))&gt;=--('Data Sheet'!$A$15)), (--(INT('Data Sheet'!$A$15) &amp; "." &amp; RIGHT(BQ338,3))&lt;=--('Data Sheet'!$B$15))),
                --(INT('Data Sheet'!$A$15) &amp; "." &amp; RIGHT(BQ338,3)),
                --(INT('Data Sheet'!$B$15) &amp; "." &amp; RIGHT(BQ338,3))
            )
        ),
        "OK"
    )
)</f>
        <v>OK</v>
      </c>
      <c r="R338" s="20"/>
      <c r="S338" s="20"/>
      <c r="T338" s="20"/>
      <c r="U338" s="20"/>
      <c r="V338" s="20"/>
      <c r="W338" s="20"/>
      <c r="X338" s="20"/>
      <c r="Y338" s="20"/>
      <c r="Z338" s="20"/>
      <c r="AA338" s="55"/>
      <c r="AB338" s="55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1"/>
      <c r="AR338" s="21"/>
      <c r="AS338" s="21"/>
      <c r="AT338" s="21"/>
      <c r="AU338" s="21"/>
      <c r="AV338" s="21"/>
      <c r="AW338" s="22"/>
      <c r="AX338" s="99"/>
      <c r="AY338" s="20"/>
      <c r="AZ338" s="20"/>
      <c r="BA338" s="22"/>
      <c r="BC338" s="80"/>
      <c r="BD338" s="80"/>
      <c r="BE338" s="80"/>
      <c r="BF338" s="80"/>
      <c r="BG338" s="2" t="str">
        <f t="shared" si="33"/>
        <v/>
      </c>
      <c r="BH338" s="78">
        <f t="shared" si="32"/>
        <v>0</v>
      </c>
    </row>
    <row r="339" spans="2:60" x14ac:dyDescent="0.2">
      <c r="B339" s="14">
        <f t="shared" si="37"/>
        <v>331</v>
      </c>
      <c r="C339" s="15" t="str">
        <f>CONCATENATE('Data Sheet'!$B$8,'Data Sheet'!$G$2)</f>
        <v>" HWDP</v>
      </c>
      <c r="D339" s="95" t="str">
        <f t="shared" si="34"/>
        <v/>
      </c>
      <c r="E339" s="15" t="str">
        <f>IF('Sum HWDP'!$D$10="TH-Hill DS-1 Vol 3 CAT 2: Clean and Visual Ends only","N/A","OK")</f>
        <v>OK</v>
      </c>
      <c r="F339" s="15" t="str">
        <f>IF('Sum HWDP'!$D$10="TH-Hill DS-1 Vol 3 CAT 2: Clean and Visual Ends only","N/A","OK")</f>
        <v>OK</v>
      </c>
      <c r="G339" s="17"/>
      <c r="H339" s="17"/>
      <c r="I339" s="17" t="s">
        <v>51</v>
      </c>
      <c r="J339" s="17" t="str">
        <f t="shared" si="35"/>
        <v>OK</v>
      </c>
      <c r="K339" s="17" t="str">
        <f t="shared" si="36"/>
        <v>OK</v>
      </c>
      <c r="L339" s="17" t="str">
        <f>IF('Data Sheet'!$B$9="NC-50","N/A","OK")</f>
        <v>OK</v>
      </c>
      <c r="M339" s="17" t="str">
        <f>IF('Data Sheet'!$B$9="NC-50","N/A","OK")</f>
        <v>OK</v>
      </c>
      <c r="N339" s="23" t="str">
        <f>IF(BO339&lt;&gt;"",
    IF(INT('Data Sheet'!$A$19)=INT('Data Sheet'!$B$19),
        --(INT('Data Sheet'!$A$19) &amp; "." &amp; BO339),
        IF(AND((--(INT('Data Sheet'!$A$19) &amp; "." &amp; BO339)&gt;=--('Data Sheet'!$A$19)), (--(INT('Data Sheet'!$A$19) &amp; "." &amp; BO339)&lt;=--('Data Sheet'!$B$19))),
            --(INT('Data Sheet'!$A$19) &amp; "." &amp; BO339),
            --(INT('Data Sheet'!$B$19) &amp; "." &amp; BO339)
        )
    ),
    IF(BN339&lt;&gt;"",
        IF(INT('Data Sheet'!$A$19)=INT('Data Sheet'!$B$19),
            --(INT('Data Sheet'!$A$19) &amp; "." &amp; LEFT(BN339,3)),
            IF(AND((--(INT('Data Sheet'!$A$19) &amp; "." &amp; LEFT(BN339,3))&gt;=--('Data Sheet'!$A$19)), (--(INT('Data Sheet'!$A$19) &amp; "." &amp; LEFT(BN339,3))&lt;=--('Data Sheet'!$B$19))),
                --(INT('Data Sheet'!$A$19) &amp; "." &amp; LEFT(BN339,3)),
                --(INT('Data Sheet'!$B$19) &amp; "." &amp; LEFT(BN339,3))
            )
        ),
        "OK"
    )
)</f>
        <v>OK</v>
      </c>
      <c r="O339" s="23" t="str">
        <f>IF(BP339&lt;&gt;"",
    IF(INT('Data Sheet'!$A$19)=INT('Data Sheet'!$B$19),
        --(INT('Data Sheet'!$A$19) &amp; "." &amp; BP339),
        IF(AND((--(INT('Data Sheet'!$A$19) &amp; "." &amp; BP339)&gt;=--('Data Sheet'!$A$19)), (--(INT('Data Sheet'!$A$19) &amp; "." &amp; BP339)&lt;=--('Data Sheet'!$B$19))),
            --(INT('Data Sheet'!$A$19) &amp; "." &amp; BP339),
            --(INT('Data Sheet'!$B$19) &amp; "." &amp; BP339)
        )
    ),
    IF(BN339&lt;&gt;"",
        IF(INT('Data Sheet'!$A$19)=INT('Data Sheet'!$B$19),
            --(INT('Data Sheet'!$A$19) &amp; "." &amp; RIGHT(BN339,3)),
            IF(AND((--(INT('Data Sheet'!$A$19) &amp; "." &amp; RIGHT(BN339,3))&gt;=--('Data Sheet'!$A$19)), (--(INT('Data Sheet'!$A$19) &amp; "." &amp; RIGHT(BN339,3))&lt;=--('Data Sheet'!$B$19))),
                --(INT('Data Sheet'!$A$19) &amp; "." &amp; RIGHT(BN339,3)),
                --(INT('Data Sheet'!$B$19) &amp; "." &amp; RIGHT(BN339,3))
            )
        ),
        "OK"
    )
)</f>
        <v>OK</v>
      </c>
      <c r="P339" s="23" t="str">
        <f>IF(BR339&lt;&gt;"",
    IF(INT('Data Sheet'!$A$19)=INT('Data Sheet'!$B$15),
        --(INT('Data Sheet'!$A$15) &amp; "." &amp; BR339),
        IF(AND((--(INT('Data Sheet'!$A$15) &amp; "." &amp; BR339)&gt;=--('Data Sheet'!$A$15)), (--(INT('Data Sheet'!$A$15) &amp; "." &amp; BR339)&lt;=--('Data Sheet'!$B$15))),
            --(INT('Data Sheet'!$A$15) &amp; "." &amp; BR339),
            --(INT('Data Sheet'!$B$15) &amp; "." &amp; BR339)
        )
    ),
    IF(BQ339&lt;&gt;"",
        IF(INT('Data Sheet'!$A$15)=INT('Data Sheet'!$B$15),
            --(INT('Data Sheet'!$A$15) &amp; "." &amp; LEFT(BQ339,3)),
            IF(AND((--(INT('Data Sheet'!$A$15) &amp; "." &amp; LEFT(BQ339,3))&gt;=--('Data Sheet'!$A$15)), (--(INT('Data Sheet'!$A$15) &amp; "." &amp; LEFT(BQ339,3))&lt;=--('Data Sheet'!$B$15))),
                --(INT('Data Sheet'!$A$15) &amp; "." &amp; LEFT(BQ339,3)),
                --(INT('Data Sheet'!$B$15) &amp; "." &amp; LEFT(BQ339,3))
            )
        ),
        "OK"
    )
)</f>
        <v>OK</v>
      </c>
      <c r="Q339" s="23" t="str">
        <f>IF(BS339&lt;&gt;"",
    IF(INT('Data Sheet'!$A$19)=INT('Data Sheet'!$B$15),
        --(INT('Data Sheet'!$A$15) &amp; "." &amp; BS339),
        IF(AND((--(INT('Data Sheet'!$A$15) &amp; "." &amp; BS339)&gt;=--('Data Sheet'!$A$15)), (--(INT('Data Sheet'!$A$15) &amp; "." &amp; BS339)&lt;=--('Data Sheet'!$B$15))),
            --(INT('Data Sheet'!$A$15) &amp; "." &amp; BS339),
            --(INT('Data Sheet'!$B$15) &amp; "." &amp; BS339)
        )
    ),
    IF(BQ339&lt;&gt;"",
        IF(INT('Data Sheet'!$A$15)=INT('Data Sheet'!$B$15),
            --(INT('Data Sheet'!$A$15) &amp; "." &amp; RIGHT(BQ339,3)),
            IF(AND((--(INT('Data Sheet'!$A$15) &amp; "." &amp; RIGHT(BQ339,3))&gt;=--('Data Sheet'!$A$15)), (--(INT('Data Sheet'!$A$15) &amp; "." &amp; RIGHT(BQ339,3))&lt;=--('Data Sheet'!$B$15))),
                --(INT('Data Sheet'!$A$15) &amp; "." &amp; RIGHT(BQ339,3)),
                --(INT('Data Sheet'!$B$15) &amp; "." &amp; RIGHT(BQ339,3))
            )
        ),
        "OK"
    )
)</f>
        <v>OK</v>
      </c>
      <c r="R339" s="20"/>
      <c r="S339" s="20"/>
      <c r="T339" s="20"/>
      <c r="U339" s="20"/>
      <c r="V339" s="20"/>
      <c r="W339" s="20"/>
      <c r="X339" s="20"/>
      <c r="Y339" s="20"/>
      <c r="Z339" s="20"/>
      <c r="AA339" s="55"/>
      <c r="AB339" s="55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1"/>
      <c r="AR339" s="21"/>
      <c r="AS339" s="21"/>
      <c r="AT339" s="21"/>
      <c r="AU339" s="21"/>
      <c r="AV339" s="21"/>
      <c r="AW339" s="22"/>
      <c r="AX339" s="99"/>
      <c r="AY339" s="20"/>
      <c r="AZ339" s="20"/>
      <c r="BA339" s="22"/>
      <c r="BC339" s="80"/>
      <c r="BD339" s="80"/>
      <c r="BE339" s="80"/>
      <c r="BF339" s="80"/>
      <c r="BG339" s="2" t="str">
        <f t="shared" si="33"/>
        <v/>
      </c>
      <c r="BH339" s="78">
        <f t="shared" si="32"/>
        <v>0</v>
      </c>
    </row>
    <row r="340" spans="2:60" x14ac:dyDescent="0.2">
      <c r="B340" s="14">
        <f t="shared" si="37"/>
        <v>332</v>
      </c>
      <c r="C340" s="15" t="str">
        <f>CONCATENATE('Data Sheet'!$B$8,'Data Sheet'!$G$2)</f>
        <v>" HWDP</v>
      </c>
      <c r="D340" s="95" t="str">
        <f t="shared" si="34"/>
        <v/>
      </c>
      <c r="E340" s="15" t="str">
        <f>IF('Sum HWDP'!$D$10="TH-Hill DS-1 Vol 3 CAT 2: Clean and Visual Ends only","N/A","OK")</f>
        <v>OK</v>
      </c>
      <c r="F340" s="15" t="str">
        <f>IF('Sum HWDP'!$D$10="TH-Hill DS-1 Vol 3 CAT 2: Clean and Visual Ends only","N/A","OK")</f>
        <v>OK</v>
      </c>
      <c r="G340" s="17"/>
      <c r="H340" s="17"/>
      <c r="I340" s="17" t="s">
        <v>51</v>
      </c>
      <c r="J340" s="17" t="str">
        <f t="shared" si="35"/>
        <v>OK</v>
      </c>
      <c r="K340" s="17" t="str">
        <f t="shared" si="36"/>
        <v>OK</v>
      </c>
      <c r="L340" s="17" t="str">
        <f>IF('Data Sheet'!$B$9="NC-50","N/A","OK")</f>
        <v>OK</v>
      </c>
      <c r="M340" s="17" t="str">
        <f>IF('Data Sheet'!$B$9="NC-50","N/A","OK")</f>
        <v>OK</v>
      </c>
      <c r="N340" s="23" t="str">
        <f>IF(BO340&lt;&gt;"",
    IF(INT('Data Sheet'!$A$19)=INT('Data Sheet'!$B$19),
        --(INT('Data Sheet'!$A$19) &amp; "." &amp; BO340),
        IF(AND((--(INT('Data Sheet'!$A$19) &amp; "." &amp; BO340)&gt;=--('Data Sheet'!$A$19)), (--(INT('Data Sheet'!$A$19) &amp; "." &amp; BO340)&lt;=--('Data Sheet'!$B$19))),
            --(INT('Data Sheet'!$A$19) &amp; "." &amp; BO340),
            --(INT('Data Sheet'!$B$19) &amp; "." &amp; BO340)
        )
    ),
    IF(BN340&lt;&gt;"",
        IF(INT('Data Sheet'!$A$19)=INT('Data Sheet'!$B$19),
            --(INT('Data Sheet'!$A$19) &amp; "." &amp; LEFT(BN340,3)),
            IF(AND((--(INT('Data Sheet'!$A$19) &amp; "." &amp; LEFT(BN340,3))&gt;=--('Data Sheet'!$A$19)), (--(INT('Data Sheet'!$A$19) &amp; "." &amp; LEFT(BN340,3))&lt;=--('Data Sheet'!$B$19))),
                --(INT('Data Sheet'!$A$19) &amp; "." &amp; LEFT(BN340,3)),
                --(INT('Data Sheet'!$B$19) &amp; "." &amp; LEFT(BN340,3))
            )
        ),
        "OK"
    )
)</f>
        <v>OK</v>
      </c>
      <c r="O340" s="23" t="str">
        <f>IF(BP340&lt;&gt;"",
    IF(INT('Data Sheet'!$A$19)=INT('Data Sheet'!$B$19),
        --(INT('Data Sheet'!$A$19) &amp; "." &amp; BP340),
        IF(AND((--(INT('Data Sheet'!$A$19) &amp; "." &amp; BP340)&gt;=--('Data Sheet'!$A$19)), (--(INT('Data Sheet'!$A$19) &amp; "." &amp; BP340)&lt;=--('Data Sheet'!$B$19))),
            --(INT('Data Sheet'!$A$19) &amp; "." &amp; BP340),
            --(INT('Data Sheet'!$B$19) &amp; "." &amp; BP340)
        )
    ),
    IF(BN340&lt;&gt;"",
        IF(INT('Data Sheet'!$A$19)=INT('Data Sheet'!$B$19),
            --(INT('Data Sheet'!$A$19) &amp; "." &amp; RIGHT(BN340,3)),
            IF(AND((--(INT('Data Sheet'!$A$19) &amp; "." &amp; RIGHT(BN340,3))&gt;=--('Data Sheet'!$A$19)), (--(INT('Data Sheet'!$A$19) &amp; "." &amp; RIGHT(BN340,3))&lt;=--('Data Sheet'!$B$19))),
                --(INT('Data Sheet'!$A$19) &amp; "." &amp; RIGHT(BN340,3)),
                --(INT('Data Sheet'!$B$19) &amp; "." &amp; RIGHT(BN340,3))
            )
        ),
        "OK"
    )
)</f>
        <v>OK</v>
      </c>
      <c r="P340" s="23" t="str">
        <f>IF(BR340&lt;&gt;"",
    IF(INT('Data Sheet'!$A$19)=INT('Data Sheet'!$B$15),
        --(INT('Data Sheet'!$A$15) &amp; "." &amp; BR340),
        IF(AND((--(INT('Data Sheet'!$A$15) &amp; "." &amp; BR340)&gt;=--('Data Sheet'!$A$15)), (--(INT('Data Sheet'!$A$15) &amp; "." &amp; BR340)&lt;=--('Data Sheet'!$B$15))),
            --(INT('Data Sheet'!$A$15) &amp; "." &amp; BR340),
            --(INT('Data Sheet'!$B$15) &amp; "." &amp; BR340)
        )
    ),
    IF(BQ340&lt;&gt;"",
        IF(INT('Data Sheet'!$A$15)=INT('Data Sheet'!$B$15),
            --(INT('Data Sheet'!$A$15) &amp; "." &amp; LEFT(BQ340,3)),
            IF(AND((--(INT('Data Sheet'!$A$15) &amp; "." &amp; LEFT(BQ340,3))&gt;=--('Data Sheet'!$A$15)), (--(INT('Data Sheet'!$A$15) &amp; "." &amp; LEFT(BQ340,3))&lt;=--('Data Sheet'!$B$15))),
                --(INT('Data Sheet'!$A$15) &amp; "." &amp; LEFT(BQ340,3)),
                --(INT('Data Sheet'!$B$15) &amp; "." &amp; LEFT(BQ340,3))
            )
        ),
        "OK"
    )
)</f>
        <v>OK</v>
      </c>
      <c r="Q340" s="23" t="str">
        <f>IF(BS340&lt;&gt;"",
    IF(INT('Data Sheet'!$A$19)=INT('Data Sheet'!$B$15),
        --(INT('Data Sheet'!$A$15) &amp; "." &amp; BS340),
        IF(AND((--(INT('Data Sheet'!$A$15) &amp; "." &amp; BS340)&gt;=--('Data Sheet'!$A$15)), (--(INT('Data Sheet'!$A$15) &amp; "." &amp; BS340)&lt;=--('Data Sheet'!$B$15))),
            --(INT('Data Sheet'!$A$15) &amp; "." &amp; BS340),
            --(INT('Data Sheet'!$B$15) &amp; "." &amp; BS340)
        )
    ),
    IF(BQ340&lt;&gt;"",
        IF(INT('Data Sheet'!$A$15)=INT('Data Sheet'!$B$15),
            --(INT('Data Sheet'!$A$15) &amp; "." &amp; RIGHT(BQ340,3)),
            IF(AND((--(INT('Data Sheet'!$A$15) &amp; "." &amp; RIGHT(BQ340,3))&gt;=--('Data Sheet'!$A$15)), (--(INT('Data Sheet'!$A$15) &amp; "." &amp; RIGHT(BQ340,3))&lt;=--('Data Sheet'!$B$15))),
                --(INT('Data Sheet'!$A$15) &amp; "." &amp; RIGHT(BQ340,3)),
                --(INT('Data Sheet'!$B$15) &amp; "." &amp; RIGHT(BQ340,3))
            )
        ),
        "OK"
    )
)</f>
        <v>OK</v>
      </c>
      <c r="R340" s="20"/>
      <c r="S340" s="20"/>
      <c r="T340" s="20"/>
      <c r="U340" s="20"/>
      <c r="V340" s="20"/>
      <c r="W340" s="20"/>
      <c r="X340" s="20"/>
      <c r="Y340" s="20"/>
      <c r="Z340" s="20"/>
      <c r="AA340" s="55"/>
      <c r="AB340" s="55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1"/>
      <c r="AR340" s="21"/>
      <c r="AS340" s="21"/>
      <c r="AT340" s="21"/>
      <c r="AU340" s="21"/>
      <c r="AV340" s="21"/>
      <c r="AW340" s="22"/>
      <c r="AX340" s="99"/>
      <c r="AY340" s="20"/>
      <c r="AZ340" s="20"/>
      <c r="BA340" s="22"/>
      <c r="BC340" s="80"/>
      <c r="BD340" s="80"/>
      <c r="BE340" s="80"/>
      <c r="BF340" s="80"/>
      <c r="BG340" s="2" t="str">
        <f t="shared" si="33"/>
        <v/>
      </c>
      <c r="BH340" s="78">
        <f t="shared" si="32"/>
        <v>0</v>
      </c>
    </row>
    <row r="341" spans="2:60" x14ac:dyDescent="0.2">
      <c r="B341" s="14">
        <f t="shared" si="37"/>
        <v>333</v>
      </c>
      <c r="C341" s="15" t="str">
        <f>CONCATENATE('Data Sheet'!$B$8,'Data Sheet'!$G$2)</f>
        <v>" HWDP</v>
      </c>
      <c r="D341" s="95" t="str">
        <f t="shared" si="34"/>
        <v/>
      </c>
      <c r="E341" s="15" t="str">
        <f>IF('Sum HWDP'!$D$10="TH-Hill DS-1 Vol 3 CAT 2: Clean and Visual Ends only","N/A","OK")</f>
        <v>OK</v>
      </c>
      <c r="F341" s="15" t="str">
        <f>IF('Sum HWDP'!$D$10="TH-Hill DS-1 Vol 3 CAT 2: Clean and Visual Ends only","N/A","OK")</f>
        <v>OK</v>
      </c>
      <c r="G341" s="17"/>
      <c r="H341" s="17"/>
      <c r="I341" s="17" t="s">
        <v>51</v>
      </c>
      <c r="J341" s="17" t="str">
        <f t="shared" si="35"/>
        <v>OK</v>
      </c>
      <c r="K341" s="17" t="str">
        <f t="shared" si="36"/>
        <v>OK</v>
      </c>
      <c r="L341" s="17" t="str">
        <f>IF('Data Sheet'!$B$9="NC-50","N/A","OK")</f>
        <v>OK</v>
      </c>
      <c r="M341" s="17" t="str">
        <f>IF('Data Sheet'!$B$9="NC-50","N/A","OK")</f>
        <v>OK</v>
      </c>
      <c r="N341" s="23" t="str">
        <f>IF(BO341&lt;&gt;"",
    IF(INT('Data Sheet'!$A$19)=INT('Data Sheet'!$B$19),
        --(INT('Data Sheet'!$A$19) &amp; "." &amp; BO341),
        IF(AND((--(INT('Data Sheet'!$A$19) &amp; "." &amp; BO341)&gt;=--('Data Sheet'!$A$19)), (--(INT('Data Sheet'!$A$19) &amp; "." &amp; BO341)&lt;=--('Data Sheet'!$B$19))),
            --(INT('Data Sheet'!$A$19) &amp; "." &amp; BO341),
            --(INT('Data Sheet'!$B$19) &amp; "." &amp; BO341)
        )
    ),
    IF(BN341&lt;&gt;"",
        IF(INT('Data Sheet'!$A$19)=INT('Data Sheet'!$B$19),
            --(INT('Data Sheet'!$A$19) &amp; "." &amp; LEFT(BN341,3)),
            IF(AND((--(INT('Data Sheet'!$A$19) &amp; "." &amp; LEFT(BN341,3))&gt;=--('Data Sheet'!$A$19)), (--(INT('Data Sheet'!$A$19) &amp; "." &amp; LEFT(BN341,3))&lt;=--('Data Sheet'!$B$19))),
                --(INT('Data Sheet'!$A$19) &amp; "." &amp; LEFT(BN341,3)),
                --(INT('Data Sheet'!$B$19) &amp; "." &amp; LEFT(BN341,3))
            )
        ),
        "OK"
    )
)</f>
        <v>OK</v>
      </c>
      <c r="O341" s="23" t="str">
        <f>IF(BP341&lt;&gt;"",
    IF(INT('Data Sheet'!$A$19)=INT('Data Sheet'!$B$19),
        --(INT('Data Sheet'!$A$19) &amp; "." &amp; BP341),
        IF(AND((--(INT('Data Sheet'!$A$19) &amp; "." &amp; BP341)&gt;=--('Data Sheet'!$A$19)), (--(INT('Data Sheet'!$A$19) &amp; "." &amp; BP341)&lt;=--('Data Sheet'!$B$19))),
            --(INT('Data Sheet'!$A$19) &amp; "." &amp; BP341),
            --(INT('Data Sheet'!$B$19) &amp; "." &amp; BP341)
        )
    ),
    IF(BN341&lt;&gt;"",
        IF(INT('Data Sheet'!$A$19)=INT('Data Sheet'!$B$19),
            --(INT('Data Sheet'!$A$19) &amp; "." &amp; RIGHT(BN341,3)),
            IF(AND((--(INT('Data Sheet'!$A$19) &amp; "." &amp; RIGHT(BN341,3))&gt;=--('Data Sheet'!$A$19)), (--(INT('Data Sheet'!$A$19) &amp; "." &amp; RIGHT(BN341,3))&lt;=--('Data Sheet'!$B$19))),
                --(INT('Data Sheet'!$A$19) &amp; "." &amp; RIGHT(BN341,3)),
                --(INT('Data Sheet'!$B$19) &amp; "." &amp; RIGHT(BN341,3))
            )
        ),
        "OK"
    )
)</f>
        <v>OK</v>
      </c>
      <c r="P341" s="23" t="str">
        <f>IF(BR341&lt;&gt;"",
    IF(INT('Data Sheet'!$A$19)=INT('Data Sheet'!$B$15),
        --(INT('Data Sheet'!$A$15) &amp; "." &amp; BR341),
        IF(AND((--(INT('Data Sheet'!$A$15) &amp; "." &amp; BR341)&gt;=--('Data Sheet'!$A$15)), (--(INT('Data Sheet'!$A$15) &amp; "." &amp; BR341)&lt;=--('Data Sheet'!$B$15))),
            --(INT('Data Sheet'!$A$15) &amp; "." &amp; BR341),
            --(INT('Data Sheet'!$B$15) &amp; "." &amp; BR341)
        )
    ),
    IF(BQ341&lt;&gt;"",
        IF(INT('Data Sheet'!$A$15)=INT('Data Sheet'!$B$15),
            --(INT('Data Sheet'!$A$15) &amp; "." &amp; LEFT(BQ341,3)),
            IF(AND((--(INT('Data Sheet'!$A$15) &amp; "." &amp; LEFT(BQ341,3))&gt;=--('Data Sheet'!$A$15)), (--(INT('Data Sheet'!$A$15) &amp; "." &amp; LEFT(BQ341,3))&lt;=--('Data Sheet'!$B$15))),
                --(INT('Data Sheet'!$A$15) &amp; "." &amp; LEFT(BQ341,3)),
                --(INT('Data Sheet'!$B$15) &amp; "." &amp; LEFT(BQ341,3))
            )
        ),
        "OK"
    )
)</f>
        <v>OK</v>
      </c>
      <c r="Q341" s="23" t="str">
        <f>IF(BS341&lt;&gt;"",
    IF(INT('Data Sheet'!$A$19)=INT('Data Sheet'!$B$15),
        --(INT('Data Sheet'!$A$15) &amp; "." &amp; BS341),
        IF(AND((--(INT('Data Sheet'!$A$15) &amp; "." &amp; BS341)&gt;=--('Data Sheet'!$A$15)), (--(INT('Data Sheet'!$A$15) &amp; "." &amp; BS341)&lt;=--('Data Sheet'!$B$15))),
            --(INT('Data Sheet'!$A$15) &amp; "." &amp; BS341),
            --(INT('Data Sheet'!$B$15) &amp; "." &amp; BS341)
        )
    ),
    IF(BQ341&lt;&gt;"",
        IF(INT('Data Sheet'!$A$15)=INT('Data Sheet'!$B$15),
            --(INT('Data Sheet'!$A$15) &amp; "." &amp; RIGHT(BQ341,3)),
            IF(AND((--(INT('Data Sheet'!$A$15) &amp; "." &amp; RIGHT(BQ341,3))&gt;=--('Data Sheet'!$A$15)), (--(INT('Data Sheet'!$A$15) &amp; "." &amp; RIGHT(BQ341,3))&lt;=--('Data Sheet'!$B$15))),
                --(INT('Data Sheet'!$A$15) &amp; "." &amp; RIGHT(BQ341,3)),
                --(INT('Data Sheet'!$B$15) &amp; "." &amp; RIGHT(BQ341,3))
            )
        ),
        "OK"
    )
)</f>
        <v>OK</v>
      </c>
      <c r="R341" s="20"/>
      <c r="S341" s="20"/>
      <c r="T341" s="20"/>
      <c r="U341" s="20"/>
      <c r="V341" s="20"/>
      <c r="W341" s="20"/>
      <c r="X341" s="20"/>
      <c r="Y341" s="20"/>
      <c r="Z341" s="20"/>
      <c r="AA341" s="55"/>
      <c r="AB341" s="55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1"/>
      <c r="AR341" s="21"/>
      <c r="AS341" s="21"/>
      <c r="AT341" s="21"/>
      <c r="AU341" s="21"/>
      <c r="AV341" s="21"/>
      <c r="AW341" s="22"/>
      <c r="AX341" s="99"/>
      <c r="AY341" s="20"/>
      <c r="AZ341" s="20"/>
      <c r="BA341" s="22"/>
      <c r="BC341" s="80"/>
      <c r="BD341" s="80"/>
      <c r="BE341" s="80"/>
      <c r="BF341" s="80"/>
      <c r="BG341" s="2" t="str">
        <f t="shared" si="33"/>
        <v/>
      </c>
      <c r="BH341" s="78">
        <f t="shared" si="32"/>
        <v>0</v>
      </c>
    </row>
    <row r="342" spans="2:60" x14ac:dyDescent="0.2">
      <c r="B342" s="14">
        <f t="shared" si="37"/>
        <v>334</v>
      </c>
      <c r="C342" s="15" t="str">
        <f>CONCATENATE('Data Sheet'!$B$8,'Data Sheet'!$G$2)</f>
        <v>" HWDP</v>
      </c>
      <c r="D342" s="95" t="str">
        <f t="shared" si="34"/>
        <v/>
      </c>
      <c r="E342" s="15" t="str">
        <f>IF('Sum HWDP'!$D$10="TH-Hill DS-1 Vol 3 CAT 2: Clean and Visual Ends only","N/A","OK")</f>
        <v>OK</v>
      </c>
      <c r="F342" s="15" t="str">
        <f>IF('Sum HWDP'!$D$10="TH-Hill DS-1 Vol 3 CAT 2: Clean and Visual Ends only","N/A","OK")</f>
        <v>OK</v>
      </c>
      <c r="G342" s="17"/>
      <c r="H342" s="17"/>
      <c r="I342" s="17" t="s">
        <v>51</v>
      </c>
      <c r="J342" s="17" t="str">
        <f t="shared" si="35"/>
        <v>OK</v>
      </c>
      <c r="K342" s="17" t="str">
        <f t="shared" si="36"/>
        <v>OK</v>
      </c>
      <c r="L342" s="17" t="str">
        <f>IF('Data Sheet'!$B$9="NC-50","N/A","OK")</f>
        <v>OK</v>
      </c>
      <c r="M342" s="17" t="str">
        <f>IF('Data Sheet'!$B$9="NC-50","N/A","OK")</f>
        <v>OK</v>
      </c>
      <c r="N342" s="23" t="str">
        <f>IF(BO342&lt;&gt;"",
    IF(INT('Data Sheet'!$A$19)=INT('Data Sheet'!$B$19),
        --(INT('Data Sheet'!$A$19) &amp; "." &amp; BO342),
        IF(AND((--(INT('Data Sheet'!$A$19) &amp; "." &amp; BO342)&gt;=--('Data Sheet'!$A$19)), (--(INT('Data Sheet'!$A$19) &amp; "." &amp; BO342)&lt;=--('Data Sheet'!$B$19))),
            --(INT('Data Sheet'!$A$19) &amp; "." &amp; BO342),
            --(INT('Data Sheet'!$B$19) &amp; "." &amp; BO342)
        )
    ),
    IF(BN342&lt;&gt;"",
        IF(INT('Data Sheet'!$A$19)=INT('Data Sheet'!$B$19),
            --(INT('Data Sheet'!$A$19) &amp; "." &amp; LEFT(BN342,3)),
            IF(AND((--(INT('Data Sheet'!$A$19) &amp; "." &amp; LEFT(BN342,3))&gt;=--('Data Sheet'!$A$19)), (--(INT('Data Sheet'!$A$19) &amp; "." &amp; LEFT(BN342,3))&lt;=--('Data Sheet'!$B$19))),
                --(INT('Data Sheet'!$A$19) &amp; "." &amp; LEFT(BN342,3)),
                --(INT('Data Sheet'!$B$19) &amp; "." &amp; LEFT(BN342,3))
            )
        ),
        "OK"
    )
)</f>
        <v>OK</v>
      </c>
      <c r="O342" s="23" t="str">
        <f>IF(BP342&lt;&gt;"",
    IF(INT('Data Sheet'!$A$19)=INT('Data Sheet'!$B$19),
        --(INT('Data Sheet'!$A$19) &amp; "." &amp; BP342),
        IF(AND((--(INT('Data Sheet'!$A$19) &amp; "." &amp; BP342)&gt;=--('Data Sheet'!$A$19)), (--(INT('Data Sheet'!$A$19) &amp; "." &amp; BP342)&lt;=--('Data Sheet'!$B$19))),
            --(INT('Data Sheet'!$A$19) &amp; "." &amp; BP342),
            --(INT('Data Sheet'!$B$19) &amp; "." &amp; BP342)
        )
    ),
    IF(BN342&lt;&gt;"",
        IF(INT('Data Sheet'!$A$19)=INT('Data Sheet'!$B$19),
            --(INT('Data Sheet'!$A$19) &amp; "." &amp; RIGHT(BN342,3)),
            IF(AND((--(INT('Data Sheet'!$A$19) &amp; "." &amp; RIGHT(BN342,3))&gt;=--('Data Sheet'!$A$19)), (--(INT('Data Sheet'!$A$19) &amp; "." &amp; RIGHT(BN342,3))&lt;=--('Data Sheet'!$B$19))),
                --(INT('Data Sheet'!$A$19) &amp; "." &amp; RIGHT(BN342,3)),
                --(INT('Data Sheet'!$B$19) &amp; "." &amp; RIGHT(BN342,3))
            )
        ),
        "OK"
    )
)</f>
        <v>OK</v>
      </c>
      <c r="P342" s="23" t="str">
        <f>IF(BR342&lt;&gt;"",
    IF(INT('Data Sheet'!$A$19)=INT('Data Sheet'!$B$15),
        --(INT('Data Sheet'!$A$15) &amp; "." &amp; BR342),
        IF(AND((--(INT('Data Sheet'!$A$15) &amp; "." &amp; BR342)&gt;=--('Data Sheet'!$A$15)), (--(INT('Data Sheet'!$A$15) &amp; "." &amp; BR342)&lt;=--('Data Sheet'!$B$15))),
            --(INT('Data Sheet'!$A$15) &amp; "." &amp; BR342),
            --(INT('Data Sheet'!$B$15) &amp; "." &amp; BR342)
        )
    ),
    IF(BQ342&lt;&gt;"",
        IF(INT('Data Sheet'!$A$15)=INT('Data Sheet'!$B$15),
            --(INT('Data Sheet'!$A$15) &amp; "." &amp; LEFT(BQ342,3)),
            IF(AND((--(INT('Data Sheet'!$A$15) &amp; "." &amp; LEFT(BQ342,3))&gt;=--('Data Sheet'!$A$15)), (--(INT('Data Sheet'!$A$15) &amp; "." &amp; LEFT(BQ342,3))&lt;=--('Data Sheet'!$B$15))),
                --(INT('Data Sheet'!$A$15) &amp; "." &amp; LEFT(BQ342,3)),
                --(INT('Data Sheet'!$B$15) &amp; "." &amp; LEFT(BQ342,3))
            )
        ),
        "OK"
    )
)</f>
        <v>OK</v>
      </c>
      <c r="Q342" s="23" t="str">
        <f>IF(BS342&lt;&gt;"",
    IF(INT('Data Sheet'!$A$19)=INT('Data Sheet'!$B$15),
        --(INT('Data Sheet'!$A$15) &amp; "." &amp; BS342),
        IF(AND((--(INT('Data Sheet'!$A$15) &amp; "." &amp; BS342)&gt;=--('Data Sheet'!$A$15)), (--(INT('Data Sheet'!$A$15) &amp; "." &amp; BS342)&lt;=--('Data Sheet'!$B$15))),
            --(INT('Data Sheet'!$A$15) &amp; "." &amp; BS342),
            --(INT('Data Sheet'!$B$15) &amp; "." &amp; BS342)
        )
    ),
    IF(BQ342&lt;&gt;"",
        IF(INT('Data Sheet'!$A$15)=INT('Data Sheet'!$B$15),
            --(INT('Data Sheet'!$A$15) &amp; "." &amp; RIGHT(BQ342,3)),
            IF(AND((--(INT('Data Sheet'!$A$15) &amp; "." &amp; RIGHT(BQ342,3))&gt;=--('Data Sheet'!$A$15)), (--(INT('Data Sheet'!$A$15) &amp; "." &amp; RIGHT(BQ342,3))&lt;=--('Data Sheet'!$B$15))),
                --(INT('Data Sheet'!$A$15) &amp; "." &amp; RIGHT(BQ342,3)),
                --(INT('Data Sheet'!$B$15) &amp; "." &amp; RIGHT(BQ342,3))
            )
        ),
        "OK"
    )
)</f>
        <v>OK</v>
      </c>
      <c r="R342" s="20"/>
      <c r="S342" s="20"/>
      <c r="T342" s="20"/>
      <c r="U342" s="20"/>
      <c r="V342" s="20"/>
      <c r="W342" s="20"/>
      <c r="X342" s="20"/>
      <c r="Y342" s="20"/>
      <c r="Z342" s="20"/>
      <c r="AA342" s="55"/>
      <c r="AB342" s="55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1"/>
      <c r="AR342" s="21"/>
      <c r="AS342" s="21"/>
      <c r="AT342" s="21"/>
      <c r="AU342" s="21"/>
      <c r="AV342" s="21"/>
      <c r="AW342" s="22"/>
      <c r="AX342" s="99"/>
      <c r="AY342" s="20"/>
      <c r="AZ342" s="20"/>
      <c r="BA342" s="22"/>
      <c r="BC342" s="80"/>
      <c r="BD342" s="80"/>
      <c r="BE342" s="80"/>
      <c r="BF342" s="80"/>
      <c r="BG342" s="2" t="str">
        <f t="shared" si="33"/>
        <v/>
      </c>
      <c r="BH342" s="78">
        <f t="shared" si="32"/>
        <v>0</v>
      </c>
    </row>
    <row r="343" spans="2:60" x14ac:dyDescent="0.2">
      <c r="B343" s="14">
        <f t="shared" si="37"/>
        <v>335</v>
      </c>
      <c r="C343" s="15" t="str">
        <f>CONCATENATE('Data Sheet'!$B$8,'Data Sheet'!$G$2)</f>
        <v>" HWDP</v>
      </c>
      <c r="D343" s="95" t="str">
        <f t="shared" si="34"/>
        <v/>
      </c>
      <c r="E343" s="15" t="str">
        <f>IF('Sum HWDP'!$D$10="TH-Hill DS-1 Vol 3 CAT 2: Clean and Visual Ends only","N/A","OK")</f>
        <v>OK</v>
      </c>
      <c r="F343" s="15" t="str">
        <f>IF('Sum HWDP'!$D$10="TH-Hill DS-1 Vol 3 CAT 2: Clean and Visual Ends only","N/A","OK")</f>
        <v>OK</v>
      </c>
      <c r="G343" s="17"/>
      <c r="H343" s="17"/>
      <c r="I343" s="17" t="s">
        <v>51</v>
      </c>
      <c r="J343" s="17" t="str">
        <f t="shared" si="35"/>
        <v>OK</v>
      </c>
      <c r="K343" s="17" t="str">
        <f t="shared" si="36"/>
        <v>OK</v>
      </c>
      <c r="L343" s="17" t="str">
        <f>IF('Data Sheet'!$B$9="NC-50","N/A","OK")</f>
        <v>OK</v>
      </c>
      <c r="M343" s="17" t="str">
        <f>IF('Data Sheet'!$B$9="NC-50","N/A","OK")</f>
        <v>OK</v>
      </c>
      <c r="N343" s="23" t="str">
        <f>IF(BO343&lt;&gt;"",
    IF(INT('Data Sheet'!$A$19)=INT('Data Sheet'!$B$19),
        --(INT('Data Sheet'!$A$19) &amp; "." &amp; BO343),
        IF(AND((--(INT('Data Sheet'!$A$19) &amp; "." &amp; BO343)&gt;=--('Data Sheet'!$A$19)), (--(INT('Data Sheet'!$A$19) &amp; "." &amp; BO343)&lt;=--('Data Sheet'!$B$19))),
            --(INT('Data Sheet'!$A$19) &amp; "." &amp; BO343),
            --(INT('Data Sheet'!$B$19) &amp; "." &amp; BO343)
        )
    ),
    IF(BN343&lt;&gt;"",
        IF(INT('Data Sheet'!$A$19)=INT('Data Sheet'!$B$19),
            --(INT('Data Sheet'!$A$19) &amp; "." &amp; LEFT(BN343,3)),
            IF(AND((--(INT('Data Sheet'!$A$19) &amp; "." &amp; LEFT(BN343,3))&gt;=--('Data Sheet'!$A$19)), (--(INT('Data Sheet'!$A$19) &amp; "." &amp; LEFT(BN343,3))&lt;=--('Data Sheet'!$B$19))),
                --(INT('Data Sheet'!$A$19) &amp; "." &amp; LEFT(BN343,3)),
                --(INT('Data Sheet'!$B$19) &amp; "." &amp; LEFT(BN343,3))
            )
        ),
        "OK"
    )
)</f>
        <v>OK</v>
      </c>
      <c r="O343" s="23" t="str">
        <f>IF(BP343&lt;&gt;"",
    IF(INT('Data Sheet'!$A$19)=INT('Data Sheet'!$B$19),
        --(INT('Data Sheet'!$A$19) &amp; "." &amp; BP343),
        IF(AND((--(INT('Data Sheet'!$A$19) &amp; "." &amp; BP343)&gt;=--('Data Sheet'!$A$19)), (--(INT('Data Sheet'!$A$19) &amp; "." &amp; BP343)&lt;=--('Data Sheet'!$B$19))),
            --(INT('Data Sheet'!$A$19) &amp; "." &amp; BP343),
            --(INT('Data Sheet'!$B$19) &amp; "." &amp; BP343)
        )
    ),
    IF(BN343&lt;&gt;"",
        IF(INT('Data Sheet'!$A$19)=INT('Data Sheet'!$B$19),
            --(INT('Data Sheet'!$A$19) &amp; "." &amp; RIGHT(BN343,3)),
            IF(AND((--(INT('Data Sheet'!$A$19) &amp; "." &amp; RIGHT(BN343,3))&gt;=--('Data Sheet'!$A$19)), (--(INT('Data Sheet'!$A$19) &amp; "." &amp; RIGHT(BN343,3))&lt;=--('Data Sheet'!$B$19))),
                --(INT('Data Sheet'!$A$19) &amp; "." &amp; RIGHT(BN343,3)),
                --(INT('Data Sheet'!$B$19) &amp; "." &amp; RIGHT(BN343,3))
            )
        ),
        "OK"
    )
)</f>
        <v>OK</v>
      </c>
      <c r="P343" s="23" t="str">
        <f>IF(BR343&lt;&gt;"",
    IF(INT('Data Sheet'!$A$19)=INT('Data Sheet'!$B$15),
        --(INT('Data Sheet'!$A$15) &amp; "." &amp; BR343),
        IF(AND((--(INT('Data Sheet'!$A$15) &amp; "." &amp; BR343)&gt;=--('Data Sheet'!$A$15)), (--(INT('Data Sheet'!$A$15) &amp; "." &amp; BR343)&lt;=--('Data Sheet'!$B$15))),
            --(INT('Data Sheet'!$A$15) &amp; "." &amp; BR343),
            --(INT('Data Sheet'!$B$15) &amp; "." &amp; BR343)
        )
    ),
    IF(BQ343&lt;&gt;"",
        IF(INT('Data Sheet'!$A$15)=INT('Data Sheet'!$B$15),
            --(INT('Data Sheet'!$A$15) &amp; "." &amp; LEFT(BQ343,3)),
            IF(AND((--(INT('Data Sheet'!$A$15) &amp; "." &amp; LEFT(BQ343,3))&gt;=--('Data Sheet'!$A$15)), (--(INT('Data Sheet'!$A$15) &amp; "." &amp; LEFT(BQ343,3))&lt;=--('Data Sheet'!$B$15))),
                --(INT('Data Sheet'!$A$15) &amp; "." &amp; LEFT(BQ343,3)),
                --(INT('Data Sheet'!$B$15) &amp; "." &amp; LEFT(BQ343,3))
            )
        ),
        "OK"
    )
)</f>
        <v>OK</v>
      </c>
      <c r="Q343" s="23" t="str">
        <f>IF(BS343&lt;&gt;"",
    IF(INT('Data Sheet'!$A$19)=INT('Data Sheet'!$B$15),
        --(INT('Data Sheet'!$A$15) &amp; "." &amp; BS343),
        IF(AND((--(INT('Data Sheet'!$A$15) &amp; "." &amp; BS343)&gt;=--('Data Sheet'!$A$15)), (--(INT('Data Sheet'!$A$15) &amp; "." &amp; BS343)&lt;=--('Data Sheet'!$B$15))),
            --(INT('Data Sheet'!$A$15) &amp; "." &amp; BS343),
            --(INT('Data Sheet'!$B$15) &amp; "." &amp; BS343)
        )
    ),
    IF(BQ343&lt;&gt;"",
        IF(INT('Data Sheet'!$A$15)=INT('Data Sheet'!$B$15),
            --(INT('Data Sheet'!$A$15) &amp; "." &amp; RIGHT(BQ343,3)),
            IF(AND((--(INT('Data Sheet'!$A$15) &amp; "." &amp; RIGHT(BQ343,3))&gt;=--('Data Sheet'!$A$15)), (--(INT('Data Sheet'!$A$15) &amp; "." &amp; RIGHT(BQ343,3))&lt;=--('Data Sheet'!$B$15))),
                --(INT('Data Sheet'!$A$15) &amp; "." &amp; RIGHT(BQ343,3)),
                --(INT('Data Sheet'!$B$15) &amp; "." &amp; RIGHT(BQ343,3))
            )
        ),
        "OK"
    )
)</f>
        <v>OK</v>
      </c>
      <c r="R343" s="20"/>
      <c r="S343" s="20"/>
      <c r="T343" s="20"/>
      <c r="U343" s="20"/>
      <c r="V343" s="20"/>
      <c r="W343" s="20"/>
      <c r="X343" s="20"/>
      <c r="Y343" s="20"/>
      <c r="Z343" s="20"/>
      <c r="AA343" s="55"/>
      <c r="AB343" s="55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1"/>
      <c r="AR343" s="21"/>
      <c r="AS343" s="21"/>
      <c r="AT343" s="21"/>
      <c r="AU343" s="21"/>
      <c r="AV343" s="21"/>
      <c r="AW343" s="22"/>
      <c r="AX343" s="99"/>
      <c r="AY343" s="20"/>
      <c r="AZ343" s="20"/>
      <c r="BA343" s="22"/>
      <c r="BC343" s="80"/>
      <c r="BD343" s="80"/>
      <c r="BE343" s="80"/>
      <c r="BF343" s="80"/>
      <c r="BG343" s="2" t="str">
        <f t="shared" si="33"/>
        <v/>
      </c>
      <c r="BH343" s="78">
        <f t="shared" si="32"/>
        <v>0</v>
      </c>
    </row>
    <row r="344" spans="2:60" x14ac:dyDescent="0.2">
      <c r="B344" s="14">
        <f t="shared" si="37"/>
        <v>336</v>
      </c>
      <c r="C344" s="15" t="str">
        <f>CONCATENATE('Data Sheet'!$B$8,'Data Sheet'!$G$2)</f>
        <v>" HWDP</v>
      </c>
      <c r="D344" s="95" t="str">
        <f t="shared" si="34"/>
        <v/>
      </c>
      <c r="E344" s="15" t="str">
        <f>IF('Sum HWDP'!$D$10="TH-Hill DS-1 Vol 3 CAT 2: Clean and Visual Ends only","N/A","OK")</f>
        <v>OK</v>
      </c>
      <c r="F344" s="15" t="str">
        <f>IF('Sum HWDP'!$D$10="TH-Hill DS-1 Vol 3 CAT 2: Clean and Visual Ends only","N/A","OK")</f>
        <v>OK</v>
      </c>
      <c r="G344" s="17"/>
      <c r="H344" s="17"/>
      <c r="I344" s="17" t="s">
        <v>51</v>
      </c>
      <c r="J344" s="17" t="str">
        <f t="shared" si="35"/>
        <v>OK</v>
      </c>
      <c r="K344" s="17" t="str">
        <f t="shared" si="36"/>
        <v>OK</v>
      </c>
      <c r="L344" s="17" t="str">
        <f>IF('Data Sheet'!$B$9="NC-50","N/A","OK")</f>
        <v>OK</v>
      </c>
      <c r="M344" s="17" t="str">
        <f>IF('Data Sheet'!$B$9="NC-50","N/A","OK")</f>
        <v>OK</v>
      </c>
      <c r="N344" s="23" t="str">
        <f>IF(BO344&lt;&gt;"",
    IF(INT('Data Sheet'!$A$19)=INT('Data Sheet'!$B$19),
        --(INT('Data Sheet'!$A$19) &amp; "." &amp; BO344),
        IF(AND((--(INT('Data Sheet'!$A$19) &amp; "." &amp; BO344)&gt;=--('Data Sheet'!$A$19)), (--(INT('Data Sheet'!$A$19) &amp; "." &amp; BO344)&lt;=--('Data Sheet'!$B$19))),
            --(INT('Data Sheet'!$A$19) &amp; "." &amp; BO344),
            --(INT('Data Sheet'!$B$19) &amp; "." &amp; BO344)
        )
    ),
    IF(BN344&lt;&gt;"",
        IF(INT('Data Sheet'!$A$19)=INT('Data Sheet'!$B$19),
            --(INT('Data Sheet'!$A$19) &amp; "." &amp; LEFT(BN344,3)),
            IF(AND((--(INT('Data Sheet'!$A$19) &amp; "." &amp; LEFT(BN344,3))&gt;=--('Data Sheet'!$A$19)), (--(INT('Data Sheet'!$A$19) &amp; "." &amp; LEFT(BN344,3))&lt;=--('Data Sheet'!$B$19))),
                --(INT('Data Sheet'!$A$19) &amp; "." &amp; LEFT(BN344,3)),
                --(INT('Data Sheet'!$B$19) &amp; "." &amp; LEFT(BN344,3))
            )
        ),
        "OK"
    )
)</f>
        <v>OK</v>
      </c>
      <c r="O344" s="23" t="str">
        <f>IF(BP344&lt;&gt;"",
    IF(INT('Data Sheet'!$A$19)=INT('Data Sheet'!$B$19),
        --(INT('Data Sheet'!$A$19) &amp; "." &amp; BP344),
        IF(AND((--(INT('Data Sheet'!$A$19) &amp; "." &amp; BP344)&gt;=--('Data Sheet'!$A$19)), (--(INT('Data Sheet'!$A$19) &amp; "." &amp; BP344)&lt;=--('Data Sheet'!$B$19))),
            --(INT('Data Sheet'!$A$19) &amp; "." &amp; BP344),
            --(INT('Data Sheet'!$B$19) &amp; "." &amp; BP344)
        )
    ),
    IF(BN344&lt;&gt;"",
        IF(INT('Data Sheet'!$A$19)=INT('Data Sheet'!$B$19),
            --(INT('Data Sheet'!$A$19) &amp; "." &amp; RIGHT(BN344,3)),
            IF(AND((--(INT('Data Sheet'!$A$19) &amp; "." &amp; RIGHT(BN344,3))&gt;=--('Data Sheet'!$A$19)), (--(INT('Data Sheet'!$A$19) &amp; "." &amp; RIGHT(BN344,3))&lt;=--('Data Sheet'!$B$19))),
                --(INT('Data Sheet'!$A$19) &amp; "." &amp; RIGHT(BN344,3)),
                --(INT('Data Sheet'!$B$19) &amp; "." &amp; RIGHT(BN344,3))
            )
        ),
        "OK"
    )
)</f>
        <v>OK</v>
      </c>
      <c r="P344" s="23" t="str">
        <f>IF(BR344&lt;&gt;"",
    IF(INT('Data Sheet'!$A$19)=INT('Data Sheet'!$B$15),
        --(INT('Data Sheet'!$A$15) &amp; "." &amp; BR344),
        IF(AND((--(INT('Data Sheet'!$A$15) &amp; "." &amp; BR344)&gt;=--('Data Sheet'!$A$15)), (--(INT('Data Sheet'!$A$15) &amp; "." &amp; BR344)&lt;=--('Data Sheet'!$B$15))),
            --(INT('Data Sheet'!$A$15) &amp; "." &amp; BR344),
            --(INT('Data Sheet'!$B$15) &amp; "." &amp; BR344)
        )
    ),
    IF(BQ344&lt;&gt;"",
        IF(INT('Data Sheet'!$A$15)=INT('Data Sheet'!$B$15),
            --(INT('Data Sheet'!$A$15) &amp; "." &amp; LEFT(BQ344,3)),
            IF(AND((--(INT('Data Sheet'!$A$15) &amp; "." &amp; LEFT(BQ344,3))&gt;=--('Data Sheet'!$A$15)), (--(INT('Data Sheet'!$A$15) &amp; "." &amp; LEFT(BQ344,3))&lt;=--('Data Sheet'!$B$15))),
                --(INT('Data Sheet'!$A$15) &amp; "." &amp; LEFT(BQ344,3)),
                --(INT('Data Sheet'!$B$15) &amp; "." &amp; LEFT(BQ344,3))
            )
        ),
        "OK"
    )
)</f>
        <v>OK</v>
      </c>
      <c r="Q344" s="23" t="str">
        <f>IF(BS344&lt;&gt;"",
    IF(INT('Data Sheet'!$A$19)=INT('Data Sheet'!$B$15),
        --(INT('Data Sheet'!$A$15) &amp; "." &amp; BS344),
        IF(AND((--(INT('Data Sheet'!$A$15) &amp; "." &amp; BS344)&gt;=--('Data Sheet'!$A$15)), (--(INT('Data Sheet'!$A$15) &amp; "." &amp; BS344)&lt;=--('Data Sheet'!$B$15))),
            --(INT('Data Sheet'!$A$15) &amp; "." &amp; BS344),
            --(INT('Data Sheet'!$B$15) &amp; "." &amp; BS344)
        )
    ),
    IF(BQ344&lt;&gt;"",
        IF(INT('Data Sheet'!$A$15)=INT('Data Sheet'!$B$15),
            --(INT('Data Sheet'!$A$15) &amp; "." &amp; RIGHT(BQ344,3)),
            IF(AND((--(INT('Data Sheet'!$A$15) &amp; "." &amp; RIGHT(BQ344,3))&gt;=--('Data Sheet'!$A$15)), (--(INT('Data Sheet'!$A$15) &amp; "." &amp; RIGHT(BQ344,3))&lt;=--('Data Sheet'!$B$15))),
                --(INT('Data Sheet'!$A$15) &amp; "." &amp; RIGHT(BQ344,3)),
                --(INT('Data Sheet'!$B$15) &amp; "." &amp; RIGHT(BQ344,3))
            )
        ),
        "OK"
    )
)</f>
        <v>OK</v>
      </c>
      <c r="R344" s="20"/>
      <c r="S344" s="20"/>
      <c r="T344" s="20"/>
      <c r="U344" s="20"/>
      <c r="V344" s="20"/>
      <c r="W344" s="20"/>
      <c r="X344" s="20"/>
      <c r="Y344" s="20"/>
      <c r="Z344" s="20"/>
      <c r="AA344" s="55"/>
      <c r="AB344" s="55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1"/>
      <c r="AR344" s="21"/>
      <c r="AS344" s="21"/>
      <c r="AT344" s="21"/>
      <c r="AU344" s="21"/>
      <c r="AV344" s="21"/>
      <c r="AW344" s="22"/>
      <c r="AX344" s="99"/>
      <c r="AY344" s="20"/>
      <c r="AZ344" s="20"/>
      <c r="BA344" s="22"/>
      <c r="BC344" s="80"/>
      <c r="BD344" s="80"/>
      <c r="BE344" s="80"/>
      <c r="BF344" s="80"/>
      <c r="BG344" s="2" t="str">
        <f t="shared" si="33"/>
        <v/>
      </c>
      <c r="BH344" s="78">
        <f t="shared" si="32"/>
        <v>0</v>
      </c>
    </row>
    <row r="345" spans="2:60" x14ac:dyDescent="0.2">
      <c r="B345" s="14">
        <f t="shared" si="37"/>
        <v>337</v>
      </c>
      <c r="C345" s="15" t="str">
        <f>CONCATENATE('Data Sheet'!$B$8,'Data Sheet'!$G$2)</f>
        <v>" HWDP</v>
      </c>
      <c r="D345" s="95" t="str">
        <f t="shared" si="34"/>
        <v/>
      </c>
      <c r="E345" s="15" t="str">
        <f>IF('Sum HWDP'!$D$10="TH-Hill DS-1 Vol 3 CAT 2: Clean and Visual Ends only","N/A","OK")</f>
        <v>OK</v>
      </c>
      <c r="F345" s="15" t="str">
        <f>IF('Sum HWDP'!$D$10="TH-Hill DS-1 Vol 3 CAT 2: Clean and Visual Ends only","N/A","OK")</f>
        <v>OK</v>
      </c>
      <c r="G345" s="17"/>
      <c r="H345" s="17"/>
      <c r="I345" s="17" t="s">
        <v>51</v>
      </c>
      <c r="J345" s="17" t="str">
        <f t="shared" si="35"/>
        <v>OK</v>
      </c>
      <c r="K345" s="17" t="str">
        <f t="shared" si="36"/>
        <v>OK</v>
      </c>
      <c r="L345" s="17" t="str">
        <f>IF('Data Sheet'!$B$9="NC-50","N/A","OK")</f>
        <v>OK</v>
      </c>
      <c r="M345" s="17" t="str">
        <f>IF('Data Sheet'!$B$9="NC-50","N/A","OK")</f>
        <v>OK</v>
      </c>
      <c r="N345" s="23" t="str">
        <f>IF(BO345&lt;&gt;"",
    IF(INT('Data Sheet'!$A$19)=INT('Data Sheet'!$B$19),
        --(INT('Data Sheet'!$A$19) &amp; "." &amp; BO345),
        IF(AND((--(INT('Data Sheet'!$A$19) &amp; "." &amp; BO345)&gt;=--('Data Sheet'!$A$19)), (--(INT('Data Sheet'!$A$19) &amp; "." &amp; BO345)&lt;=--('Data Sheet'!$B$19))),
            --(INT('Data Sheet'!$A$19) &amp; "." &amp; BO345),
            --(INT('Data Sheet'!$B$19) &amp; "." &amp; BO345)
        )
    ),
    IF(BN345&lt;&gt;"",
        IF(INT('Data Sheet'!$A$19)=INT('Data Sheet'!$B$19),
            --(INT('Data Sheet'!$A$19) &amp; "." &amp; LEFT(BN345,3)),
            IF(AND((--(INT('Data Sheet'!$A$19) &amp; "." &amp; LEFT(BN345,3))&gt;=--('Data Sheet'!$A$19)), (--(INT('Data Sheet'!$A$19) &amp; "." &amp; LEFT(BN345,3))&lt;=--('Data Sheet'!$B$19))),
                --(INT('Data Sheet'!$A$19) &amp; "." &amp; LEFT(BN345,3)),
                --(INT('Data Sheet'!$B$19) &amp; "." &amp; LEFT(BN345,3))
            )
        ),
        "OK"
    )
)</f>
        <v>OK</v>
      </c>
      <c r="O345" s="23" t="str">
        <f>IF(BP345&lt;&gt;"",
    IF(INT('Data Sheet'!$A$19)=INT('Data Sheet'!$B$19),
        --(INT('Data Sheet'!$A$19) &amp; "." &amp; BP345),
        IF(AND((--(INT('Data Sheet'!$A$19) &amp; "." &amp; BP345)&gt;=--('Data Sheet'!$A$19)), (--(INT('Data Sheet'!$A$19) &amp; "." &amp; BP345)&lt;=--('Data Sheet'!$B$19))),
            --(INT('Data Sheet'!$A$19) &amp; "." &amp; BP345),
            --(INT('Data Sheet'!$B$19) &amp; "." &amp; BP345)
        )
    ),
    IF(BN345&lt;&gt;"",
        IF(INT('Data Sheet'!$A$19)=INT('Data Sheet'!$B$19),
            --(INT('Data Sheet'!$A$19) &amp; "." &amp; RIGHT(BN345,3)),
            IF(AND((--(INT('Data Sheet'!$A$19) &amp; "." &amp; RIGHT(BN345,3))&gt;=--('Data Sheet'!$A$19)), (--(INT('Data Sheet'!$A$19) &amp; "." &amp; RIGHT(BN345,3))&lt;=--('Data Sheet'!$B$19))),
                --(INT('Data Sheet'!$A$19) &amp; "." &amp; RIGHT(BN345,3)),
                --(INT('Data Sheet'!$B$19) &amp; "." &amp; RIGHT(BN345,3))
            )
        ),
        "OK"
    )
)</f>
        <v>OK</v>
      </c>
      <c r="P345" s="23" t="str">
        <f>IF(BR345&lt;&gt;"",
    IF(INT('Data Sheet'!$A$19)=INT('Data Sheet'!$B$15),
        --(INT('Data Sheet'!$A$15) &amp; "." &amp; BR345),
        IF(AND((--(INT('Data Sheet'!$A$15) &amp; "." &amp; BR345)&gt;=--('Data Sheet'!$A$15)), (--(INT('Data Sheet'!$A$15) &amp; "." &amp; BR345)&lt;=--('Data Sheet'!$B$15))),
            --(INT('Data Sheet'!$A$15) &amp; "." &amp; BR345),
            --(INT('Data Sheet'!$B$15) &amp; "." &amp; BR345)
        )
    ),
    IF(BQ345&lt;&gt;"",
        IF(INT('Data Sheet'!$A$15)=INT('Data Sheet'!$B$15),
            --(INT('Data Sheet'!$A$15) &amp; "." &amp; LEFT(BQ345,3)),
            IF(AND((--(INT('Data Sheet'!$A$15) &amp; "." &amp; LEFT(BQ345,3))&gt;=--('Data Sheet'!$A$15)), (--(INT('Data Sheet'!$A$15) &amp; "." &amp; LEFT(BQ345,3))&lt;=--('Data Sheet'!$B$15))),
                --(INT('Data Sheet'!$A$15) &amp; "." &amp; LEFT(BQ345,3)),
                --(INT('Data Sheet'!$B$15) &amp; "." &amp; LEFT(BQ345,3))
            )
        ),
        "OK"
    )
)</f>
        <v>OK</v>
      </c>
      <c r="Q345" s="23" t="str">
        <f>IF(BS345&lt;&gt;"",
    IF(INT('Data Sheet'!$A$19)=INT('Data Sheet'!$B$15),
        --(INT('Data Sheet'!$A$15) &amp; "." &amp; BS345),
        IF(AND((--(INT('Data Sheet'!$A$15) &amp; "." &amp; BS345)&gt;=--('Data Sheet'!$A$15)), (--(INT('Data Sheet'!$A$15) &amp; "." &amp; BS345)&lt;=--('Data Sheet'!$B$15))),
            --(INT('Data Sheet'!$A$15) &amp; "." &amp; BS345),
            --(INT('Data Sheet'!$B$15) &amp; "." &amp; BS345)
        )
    ),
    IF(BQ345&lt;&gt;"",
        IF(INT('Data Sheet'!$A$15)=INT('Data Sheet'!$B$15),
            --(INT('Data Sheet'!$A$15) &amp; "." &amp; RIGHT(BQ345,3)),
            IF(AND((--(INT('Data Sheet'!$A$15) &amp; "." &amp; RIGHT(BQ345,3))&gt;=--('Data Sheet'!$A$15)), (--(INT('Data Sheet'!$A$15) &amp; "." &amp; RIGHT(BQ345,3))&lt;=--('Data Sheet'!$B$15))),
                --(INT('Data Sheet'!$A$15) &amp; "." &amp; RIGHT(BQ345,3)),
                --(INT('Data Sheet'!$B$15) &amp; "." &amp; RIGHT(BQ345,3))
            )
        ),
        "OK"
    )
)</f>
        <v>OK</v>
      </c>
      <c r="R345" s="20"/>
      <c r="S345" s="20"/>
      <c r="T345" s="20"/>
      <c r="U345" s="20"/>
      <c r="V345" s="20"/>
      <c r="W345" s="20"/>
      <c r="X345" s="20"/>
      <c r="Y345" s="20"/>
      <c r="Z345" s="20"/>
      <c r="AA345" s="55"/>
      <c r="AB345" s="55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1"/>
      <c r="AR345" s="21"/>
      <c r="AS345" s="21"/>
      <c r="AT345" s="21"/>
      <c r="AU345" s="21"/>
      <c r="AV345" s="21"/>
      <c r="AW345" s="22"/>
      <c r="AX345" s="99"/>
      <c r="AY345" s="20"/>
      <c r="AZ345" s="20"/>
      <c r="BA345" s="22"/>
      <c r="BC345" s="80"/>
      <c r="BD345" s="80"/>
      <c r="BE345" s="80"/>
      <c r="BF345" s="80"/>
      <c r="BG345" s="2" t="str">
        <f t="shared" si="33"/>
        <v/>
      </c>
      <c r="BH345" s="78">
        <f t="shared" si="32"/>
        <v>0</v>
      </c>
    </row>
    <row r="346" spans="2:60" x14ac:dyDescent="0.2">
      <c r="B346" s="14">
        <f t="shared" si="37"/>
        <v>338</v>
      </c>
      <c r="C346" s="15" t="str">
        <f>CONCATENATE('Data Sheet'!$B$8,'Data Sheet'!$G$2)</f>
        <v>" HWDP</v>
      </c>
      <c r="D346" s="95" t="str">
        <f t="shared" si="34"/>
        <v/>
      </c>
      <c r="E346" s="15" t="str">
        <f>IF('Sum HWDP'!$D$10="TH-Hill DS-1 Vol 3 CAT 2: Clean and Visual Ends only","N/A","OK")</f>
        <v>OK</v>
      </c>
      <c r="F346" s="15" t="str">
        <f>IF('Sum HWDP'!$D$10="TH-Hill DS-1 Vol 3 CAT 2: Clean and Visual Ends only","N/A","OK")</f>
        <v>OK</v>
      </c>
      <c r="G346" s="17"/>
      <c r="H346" s="17"/>
      <c r="I346" s="17" t="s">
        <v>51</v>
      </c>
      <c r="J346" s="17" t="str">
        <f t="shared" si="35"/>
        <v>OK</v>
      </c>
      <c r="K346" s="17" t="str">
        <f t="shared" si="36"/>
        <v>OK</v>
      </c>
      <c r="L346" s="17" t="str">
        <f>IF('Data Sheet'!$B$9="NC-50","N/A","OK")</f>
        <v>OK</v>
      </c>
      <c r="M346" s="17" t="str">
        <f>IF('Data Sheet'!$B$9="NC-50","N/A","OK")</f>
        <v>OK</v>
      </c>
      <c r="N346" s="23" t="str">
        <f>IF(BO346&lt;&gt;"",
    IF(INT('Data Sheet'!$A$19)=INT('Data Sheet'!$B$19),
        --(INT('Data Sheet'!$A$19) &amp; "." &amp; BO346),
        IF(AND((--(INT('Data Sheet'!$A$19) &amp; "." &amp; BO346)&gt;=--('Data Sheet'!$A$19)), (--(INT('Data Sheet'!$A$19) &amp; "." &amp; BO346)&lt;=--('Data Sheet'!$B$19))),
            --(INT('Data Sheet'!$A$19) &amp; "." &amp; BO346),
            --(INT('Data Sheet'!$B$19) &amp; "." &amp; BO346)
        )
    ),
    IF(BN346&lt;&gt;"",
        IF(INT('Data Sheet'!$A$19)=INT('Data Sheet'!$B$19),
            --(INT('Data Sheet'!$A$19) &amp; "." &amp; LEFT(BN346,3)),
            IF(AND((--(INT('Data Sheet'!$A$19) &amp; "." &amp; LEFT(BN346,3))&gt;=--('Data Sheet'!$A$19)), (--(INT('Data Sheet'!$A$19) &amp; "." &amp; LEFT(BN346,3))&lt;=--('Data Sheet'!$B$19))),
                --(INT('Data Sheet'!$A$19) &amp; "." &amp; LEFT(BN346,3)),
                --(INT('Data Sheet'!$B$19) &amp; "." &amp; LEFT(BN346,3))
            )
        ),
        "OK"
    )
)</f>
        <v>OK</v>
      </c>
      <c r="O346" s="23" t="str">
        <f>IF(BP346&lt;&gt;"",
    IF(INT('Data Sheet'!$A$19)=INT('Data Sheet'!$B$19),
        --(INT('Data Sheet'!$A$19) &amp; "." &amp; BP346),
        IF(AND((--(INT('Data Sheet'!$A$19) &amp; "." &amp; BP346)&gt;=--('Data Sheet'!$A$19)), (--(INT('Data Sheet'!$A$19) &amp; "." &amp; BP346)&lt;=--('Data Sheet'!$B$19))),
            --(INT('Data Sheet'!$A$19) &amp; "." &amp; BP346),
            --(INT('Data Sheet'!$B$19) &amp; "." &amp; BP346)
        )
    ),
    IF(BN346&lt;&gt;"",
        IF(INT('Data Sheet'!$A$19)=INT('Data Sheet'!$B$19),
            --(INT('Data Sheet'!$A$19) &amp; "." &amp; RIGHT(BN346,3)),
            IF(AND((--(INT('Data Sheet'!$A$19) &amp; "." &amp; RIGHT(BN346,3))&gt;=--('Data Sheet'!$A$19)), (--(INT('Data Sheet'!$A$19) &amp; "." &amp; RIGHT(BN346,3))&lt;=--('Data Sheet'!$B$19))),
                --(INT('Data Sheet'!$A$19) &amp; "." &amp; RIGHT(BN346,3)),
                --(INT('Data Sheet'!$B$19) &amp; "." &amp; RIGHT(BN346,3))
            )
        ),
        "OK"
    )
)</f>
        <v>OK</v>
      </c>
      <c r="P346" s="23" t="str">
        <f>IF(BR346&lt;&gt;"",
    IF(INT('Data Sheet'!$A$19)=INT('Data Sheet'!$B$15),
        --(INT('Data Sheet'!$A$15) &amp; "." &amp; BR346),
        IF(AND((--(INT('Data Sheet'!$A$15) &amp; "." &amp; BR346)&gt;=--('Data Sheet'!$A$15)), (--(INT('Data Sheet'!$A$15) &amp; "." &amp; BR346)&lt;=--('Data Sheet'!$B$15))),
            --(INT('Data Sheet'!$A$15) &amp; "." &amp; BR346),
            --(INT('Data Sheet'!$B$15) &amp; "." &amp; BR346)
        )
    ),
    IF(BQ346&lt;&gt;"",
        IF(INT('Data Sheet'!$A$15)=INT('Data Sheet'!$B$15),
            --(INT('Data Sheet'!$A$15) &amp; "." &amp; LEFT(BQ346,3)),
            IF(AND((--(INT('Data Sheet'!$A$15) &amp; "." &amp; LEFT(BQ346,3))&gt;=--('Data Sheet'!$A$15)), (--(INT('Data Sheet'!$A$15) &amp; "." &amp; LEFT(BQ346,3))&lt;=--('Data Sheet'!$B$15))),
                --(INT('Data Sheet'!$A$15) &amp; "." &amp; LEFT(BQ346,3)),
                --(INT('Data Sheet'!$B$15) &amp; "." &amp; LEFT(BQ346,3))
            )
        ),
        "OK"
    )
)</f>
        <v>OK</v>
      </c>
      <c r="Q346" s="23" t="str">
        <f>IF(BS346&lt;&gt;"",
    IF(INT('Data Sheet'!$A$19)=INT('Data Sheet'!$B$15),
        --(INT('Data Sheet'!$A$15) &amp; "." &amp; BS346),
        IF(AND((--(INT('Data Sheet'!$A$15) &amp; "." &amp; BS346)&gt;=--('Data Sheet'!$A$15)), (--(INT('Data Sheet'!$A$15) &amp; "." &amp; BS346)&lt;=--('Data Sheet'!$B$15))),
            --(INT('Data Sheet'!$A$15) &amp; "." &amp; BS346),
            --(INT('Data Sheet'!$B$15) &amp; "." &amp; BS346)
        )
    ),
    IF(BQ346&lt;&gt;"",
        IF(INT('Data Sheet'!$A$15)=INT('Data Sheet'!$B$15),
            --(INT('Data Sheet'!$A$15) &amp; "." &amp; RIGHT(BQ346,3)),
            IF(AND((--(INT('Data Sheet'!$A$15) &amp; "." &amp; RIGHT(BQ346,3))&gt;=--('Data Sheet'!$A$15)), (--(INT('Data Sheet'!$A$15) &amp; "." &amp; RIGHT(BQ346,3))&lt;=--('Data Sheet'!$B$15))),
                --(INT('Data Sheet'!$A$15) &amp; "." &amp; RIGHT(BQ346,3)),
                --(INT('Data Sheet'!$B$15) &amp; "." &amp; RIGHT(BQ346,3))
            )
        ),
        "OK"
    )
)</f>
        <v>OK</v>
      </c>
      <c r="R346" s="20"/>
      <c r="S346" s="20"/>
      <c r="T346" s="20"/>
      <c r="U346" s="20"/>
      <c r="V346" s="20"/>
      <c r="W346" s="20"/>
      <c r="X346" s="20"/>
      <c r="Y346" s="20"/>
      <c r="Z346" s="20"/>
      <c r="AA346" s="55"/>
      <c r="AB346" s="55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1"/>
      <c r="AR346" s="21"/>
      <c r="AS346" s="21"/>
      <c r="AT346" s="21"/>
      <c r="AU346" s="21"/>
      <c r="AV346" s="21"/>
      <c r="AW346" s="22"/>
      <c r="AX346" s="99"/>
      <c r="AY346" s="20"/>
      <c r="AZ346" s="20"/>
      <c r="BA346" s="22"/>
      <c r="BC346" s="80"/>
      <c r="BD346" s="80"/>
      <c r="BE346" s="80"/>
      <c r="BF346" s="80"/>
      <c r="BG346" s="2" t="str">
        <f t="shared" si="33"/>
        <v/>
      </c>
      <c r="BH346" s="78">
        <f t="shared" si="32"/>
        <v>0</v>
      </c>
    </row>
    <row r="347" spans="2:60" x14ac:dyDescent="0.2">
      <c r="B347" s="14">
        <f t="shared" si="37"/>
        <v>339</v>
      </c>
      <c r="C347" s="15" t="str">
        <f>CONCATENATE('Data Sheet'!$B$8,'Data Sheet'!$G$2)</f>
        <v>" HWDP</v>
      </c>
      <c r="D347" s="95" t="str">
        <f t="shared" si="34"/>
        <v/>
      </c>
      <c r="E347" s="15" t="str">
        <f>IF('Sum HWDP'!$D$10="TH-Hill DS-1 Vol 3 CAT 2: Clean and Visual Ends only","N/A","OK")</f>
        <v>OK</v>
      </c>
      <c r="F347" s="15" t="str">
        <f>IF('Sum HWDP'!$D$10="TH-Hill DS-1 Vol 3 CAT 2: Clean and Visual Ends only","N/A","OK")</f>
        <v>OK</v>
      </c>
      <c r="G347" s="17"/>
      <c r="H347" s="17"/>
      <c r="I347" s="17" t="s">
        <v>51</v>
      </c>
      <c r="J347" s="17" t="str">
        <f t="shared" si="35"/>
        <v>OK</v>
      </c>
      <c r="K347" s="17" t="str">
        <f t="shared" si="36"/>
        <v>OK</v>
      </c>
      <c r="L347" s="17" t="str">
        <f>IF('Data Sheet'!$B$9="NC-50","N/A","OK")</f>
        <v>OK</v>
      </c>
      <c r="M347" s="17" t="str">
        <f>IF('Data Sheet'!$B$9="NC-50","N/A","OK")</f>
        <v>OK</v>
      </c>
      <c r="N347" s="23" t="str">
        <f>IF(BO347&lt;&gt;"",
    IF(INT('Data Sheet'!$A$19)=INT('Data Sheet'!$B$19),
        --(INT('Data Sheet'!$A$19) &amp; "." &amp; BO347),
        IF(AND((--(INT('Data Sheet'!$A$19) &amp; "." &amp; BO347)&gt;=--('Data Sheet'!$A$19)), (--(INT('Data Sheet'!$A$19) &amp; "." &amp; BO347)&lt;=--('Data Sheet'!$B$19))),
            --(INT('Data Sheet'!$A$19) &amp; "." &amp; BO347),
            --(INT('Data Sheet'!$B$19) &amp; "." &amp; BO347)
        )
    ),
    IF(BN347&lt;&gt;"",
        IF(INT('Data Sheet'!$A$19)=INT('Data Sheet'!$B$19),
            --(INT('Data Sheet'!$A$19) &amp; "." &amp; LEFT(BN347,3)),
            IF(AND((--(INT('Data Sheet'!$A$19) &amp; "." &amp; LEFT(BN347,3))&gt;=--('Data Sheet'!$A$19)), (--(INT('Data Sheet'!$A$19) &amp; "." &amp; LEFT(BN347,3))&lt;=--('Data Sheet'!$B$19))),
                --(INT('Data Sheet'!$A$19) &amp; "." &amp; LEFT(BN347,3)),
                --(INT('Data Sheet'!$B$19) &amp; "." &amp; LEFT(BN347,3))
            )
        ),
        "OK"
    )
)</f>
        <v>OK</v>
      </c>
      <c r="O347" s="23" t="str">
        <f>IF(BP347&lt;&gt;"",
    IF(INT('Data Sheet'!$A$19)=INT('Data Sheet'!$B$19),
        --(INT('Data Sheet'!$A$19) &amp; "." &amp; BP347),
        IF(AND((--(INT('Data Sheet'!$A$19) &amp; "." &amp; BP347)&gt;=--('Data Sheet'!$A$19)), (--(INT('Data Sheet'!$A$19) &amp; "." &amp; BP347)&lt;=--('Data Sheet'!$B$19))),
            --(INT('Data Sheet'!$A$19) &amp; "." &amp; BP347),
            --(INT('Data Sheet'!$B$19) &amp; "." &amp; BP347)
        )
    ),
    IF(BN347&lt;&gt;"",
        IF(INT('Data Sheet'!$A$19)=INT('Data Sheet'!$B$19),
            --(INT('Data Sheet'!$A$19) &amp; "." &amp; RIGHT(BN347,3)),
            IF(AND((--(INT('Data Sheet'!$A$19) &amp; "." &amp; RIGHT(BN347,3))&gt;=--('Data Sheet'!$A$19)), (--(INT('Data Sheet'!$A$19) &amp; "." &amp; RIGHT(BN347,3))&lt;=--('Data Sheet'!$B$19))),
                --(INT('Data Sheet'!$A$19) &amp; "." &amp; RIGHT(BN347,3)),
                --(INT('Data Sheet'!$B$19) &amp; "." &amp; RIGHT(BN347,3))
            )
        ),
        "OK"
    )
)</f>
        <v>OK</v>
      </c>
      <c r="P347" s="23" t="str">
        <f>IF(BR347&lt;&gt;"",
    IF(INT('Data Sheet'!$A$19)=INT('Data Sheet'!$B$15),
        --(INT('Data Sheet'!$A$15) &amp; "." &amp; BR347),
        IF(AND((--(INT('Data Sheet'!$A$15) &amp; "." &amp; BR347)&gt;=--('Data Sheet'!$A$15)), (--(INT('Data Sheet'!$A$15) &amp; "." &amp; BR347)&lt;=--('Data Sheet'!$B$15))),
            --(INT('Data Sheet'!$A$15) &amp; "." &amp; BR347),
            --(INT('Data Sheet'!$B$15) &amp; "." &amp; BR347)
        )
    ),
    IF(BQ347&lt;&gt;"",
        IF(INT('Data Sheet'!$A$15)=INT('Data Sheet'!$B$15),
            --(INT('Data Sheet'!$A$15) &amp; "." &amp; LEFT(BQ347,3)),
            IF(AND((--(INT('Data Sheet'!$A$15) &amp; "." &amp; LEFT(BQ347,3))&gt;=--('Data Sheet'!$A$15)), (--(INT('Data Sheet'!$A$15) &amp; "." &amp; LEFT(BQ347,3))&lt;=--('Data Sheet'!$B$15))),
                --(INT('Data Sheet'!$A$15) &amp; "." &amp; LEFT(BQ347,3)),
                --(INT('Data Sheet'!$B$15) &amp; "." &amp; LEFT(BQ347,3))
            )
        ),
        "OK"
    )
)</f>
        <v>OK</v>
      </c>
      <c r="Q347" s="23" t="str">
        <f>IF(BS347&lt;&gt;"",
    IF(INT('Data Sheet'!$A$19)=INT('Data Sheet'!$B$15),
        --(INT('Data Sheet'!$A$15) &amp; "." &amp; BS347),
        IF(AND((--(INT('Data Sheet'!$A$15) &amp; "." &amp; BS347)&gt;=--('Data Sheet'!$A$15)), (--(INT('Data Sheet'!$A$15) &amp; "." &amp; BS347)&lt;=--('Data Sheet'!$B$15))),
            --(INT('Data Sheet'!$A$15) &amp; "." &amp; BS347),
            --(INT('Data Sheet'!$B$15) &amp; "." &amp; BS347)
        )
    ),
    IF(BQ347&lt;&gt;"",
        IF(INT('Data Sheet'!$A$15)=INT('Data Sheet'!$B$15),
            --(INT('Data Sheet'!$A$15) &amp; "." &amp; RIGHT(BQ347,3)),
            IF(AND((--(INT('Data Sheet'!$A$15) &amp; "." &amp; RIGHT(BQ347,3))&gt;=--('Data Sheet'!$A$15)), (--(INT('Data Sheet'!$A$15) &amp; "." &amp; RIGHT(BQ347,3))&lt;=--('Data Sheet'!$B$15))),
                --(INT('Data Sheet'!$A$15) &amp; "." &amp; RIGHT(BQ347,3)),
                --(INT('Data Sheet'!$B$15) &amp; "." &amp; RIGHT(BQ347,3))
            )
        ),
        "OK"
    )
)</f>
        <v>OK</v>
      </c>
      <c r="R347" s="20"/>
      <c r="S347" s="20"/>
      <c r="T347" s="20"/>
      <c r="U347" s="20"/>
      <c r="V347" s="20"/>
      <c r="W347" s="20"/>
      <c r="X347" s="20"/>
      <c r="Y347" s="20"/>
      <c r="Z347" s="20"/>
      <c r="AA347" s="55"/>
      <c r="AB347" s="55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1"/>
      <c r="AR347" s="21"/>
      <c r="AS347" s="21"/>
      <c r="AT347" s="21"/>
      <c r="AU347" s="21"/>
      <c r="AV347" s="21"/>
      <c r="AW347" s="22"/>
      <c r="AX347" s="99"/>
      <c r="AY347" s="20"/>
      <c r="AZ347" s="20"/>
      <c r="BA347" s="22"/>
      <c r="BC347" s="80"/>
      <c r="BD347" s="80"/>
      <c r="BE347" s="80"/>
      <c r="BF347" s="80"/>
      <c r="BG347" s="2" t="str">
        <f t="shared" si="33"/>
        <v/>
      </c>
      <c r="BH347" s="78">
        <f t="shared" si="32"/>
        <v>0</v>
      </c>
    </row>
    <row r="348" spans="2:60" x14ac:dyDescent="0.2">
      <c r="B348" s="14">
        <f t="shared" si="37"/>
        <v>340</v>
      </c>
      <c r="C348" s="15" t="str">
        <f>CONCATENATE('Data Sheet'!$B$8,'Data Sheet'!$G$2)</f>
        <v>" HWDP</v>
      </c>
      <c r="D348" s="95" t="str">
        <f t="shared" si="34"/>
        <v/>
      </c>
      <c r="E348" s="15" t="str">
        <f>IF('Sum HWDP'!$D$10="TH-Hill DS-1 Vol 3 CAT 2: Clean and Visual Ends only","N/A","OK")</f>
        <v>OK</v>
      </c>
      <c r="F348" s="15" t="str">
        <f>IF('Sum HWDP'!$D$10="TH-Hill DS-1 Vol 3 CAT 2: Clean and Visual Ends only","N/A","OK")</f>
        <v>OK</v>
      </c>
      <c r="G348" s="17"/>
      <c r="H348" s="17"/>
      <c r="I348" s="17" t="s">
        <v>51</v>
      </c>
      <c r="J348" s="17" t="str">
        <f t="shared" si="35"/>
        <v>OK</v>
      </c>
      <c r="K348" s="17" t="str">
        <f t="shared" si="36"/>
        <v>OK</v>
      </c>
      <c r="L348" s="17" t="str">
        <f>IF('Data Sheet'!$B$9="NC-50","N/A","OK")</f>
        <v>OK</v>
      </c>
      <c r="M348" s="17" t="str">
        <f>IF('Data Sheet'!$B$9="NC-50","N/A","OK")</f>
        <v>OK</v>
      </c>
      <c r="N348" s="23" t="str">
        <f>IF(BO348&lt;&gt;"",
    IF(INT('Data Sheet'!$A$19)=INT('Data Sheet'!$B$19),
        --(INT('Data Sheet'!$A$19) &amp; "." &amp; BO348),
        IF(AND((--(INT('Data Sheet'!$A$19) &amp; "." &amp; BO348)&gt;=--('Data Sheet'!$A$19)), (--(INT('Data Sheet'!$A$19) &amp; "." &amp; BO348)&lt;=--('Data Sheet'!$B$19))),
            --(INT('Data Sheet'!$A$19) &amp; "." &amp; BO348),
            --(INT('Data Sheet'!$B$19) &amp; "." &amp; BO348)
        )
    ),
    IF(BN348&lt;&gt;"",
        IF(INT('Data Sheet'!$A$19)=INT('Data Sheet'!$B$19),
            --(INT('Data Sheet'!$A$19) &amp; "." &amp; LEFT(BN348,3)),
            IF(AND((--(INT('Data Sheet'!$A$19) &amp; "." &amp; LEFT(BN348,3))&gt;=--('Data Sheet'!$A$19)), (--(INT('Data Sheet'!$A$19) &amp; "." &amp; LEFT(BN348,3))&lt;=--('Data Sheet'!$B$19))),
                --(INT('Data Sheet'!$A$19) &amp; "." &amp; LEFT(BN348,3)),
                --(INT('Data Sheet'!$B$19) &amp; "." &amp; LEFT(BN348,3))
            )
        ),
        "OK"
    )
)</f>
        <v>OK</v>
      </c>
      <c r="O348" s="23" t="str">
        <f>IF(BP348&lt;&gt;"",
    IF(INT('Data Sheet'!$A$19)=INT('Data Sheet'!$B$19),
        --(INT('Data Sheet'!$A$19) &amp; "." &amp; BP348),
        IF(AND((--(INT('Data Sheet'!$A$19) &amp; "." &amp; BP348)&gt;=--('Data Sheet'!$A$19)), (--(INT('Data Sheet'!$A$19) &amp; "." &amp; BP348)&lt;=--('Data Sheet'!$B$19))),
            --(INT('Data Sheet'!$A$19) &amp; "." &amp; BP348),
            --(INT('Data Sheet'!$B$19) &amp; "." &amp; BP348)
        )
    ),
    IF(BN348&lt;&gt;"",
        IF(INT('Data Sheet'!$A$19)=INT('Data Sheet'!$B$19),
            --(INT('Data Sheet'!$A$19) &amp; "." &amp; RIGHT(BN348,3)),
            IF(AND((--(INT('Data Sheet'!$A$19) &amp; "." &amp; RIGHT(BN348,3))&gt;=--('Data Sheet'!$A$19)), (--(INT('Data Sheet'!$A$19) &amp; "." &amp; RIGHT(BN348,3))&lt;=--('Data Sheet'!$B$19))),
                --(INT('Data Sheet'!$A$19) &amp; "." &amp; RIGHT(BN348,3)),
                --(INT('Data Sheet'!$B$19) &amp; "." &amp; RIGHT(BN348,3))
            )
        ),
        "OK"
    )
)</f>
        <v>OK</v>
      </c>
      <c r="P348" s="23" t="str">
        <f>IF(BR348&lt;&gt;"",
    IF(INT('Data Sheet'!$A$19)=INT('Data Sheet'!$B$15),
        --(INT('Data Sheet'!$A$15) &amp; "." &amp; BR348),
        IF(AND((--(INT('Data Sheet'!$A$15) &amp; "." &amp; BR348)&gt;=--('Data Sheet'!$A$15)), (--(INT('Data Sheet'!$A$15) &amp; "." &amp; BR348)&lt;=--('Data Sheet'!$B$15))),
            --(INT('Data Sheet'!$A$15) &amp; "." &amp; BR348),
            --(INT('Data Sheet'!$B$15) &amp; "." &amp; BR348)
        )
    ),
    IF(BQ348&lt;&gt;"",
        IF(INT('Data Sheet'!$A$15)=INT('Data Sheet'!$B$15),
            --(INT('Data Sheet'!$A$15) &amp; "." &amp; LEFT(BQ348,3)),
            IF(AND((--(INT('Data Sheet'!$A$15) &amp; "." &amp; LEFT(BQ348,3))&gt;=--('Data Sheet'!$A$15)), (--(INT('Data Sheet'!$A$15) &amp; "." &amp; LEFT(BQ348,3))&lt;=--('Data Sheet'!$B$15))),
                --(INT('Data Sheet'!$A$15) &amp; "." &amp; LEFT(BQ348,3)),
                --(INT('Data Sheet'!$B$15) &amp; "." &amp; LEFT(BQ348,3))
            )
        ),
        "OK"
    )
)</f>
        <v>OK</v>
      </c>
      <c r="Q348" s="23" t="str">
        <f>IF(BS348&lt;&gt;"",
    IF(INT('Data Sheet'!$A$19)=INT('Data Sheet'!$B$15),
        --(INT('Data Sheet'!$A$15) &amp; "." &amp; BS348),
        IF(AND((--(INT('Data Sheet'!$A$15) &amp; "." &amp; BS348)&gt;=--('Data Sheet'!$A$15)), (--(INT('Data Sheet'!$A$15) &amp; "." &amp; BS348)&lt;=--('Data Sheet'!$B$15))),
            --(INT('Data Sheet'!$A$15) &amp; "." &amp; BS348),
            --(INT('Data Sheet'!$B$15) &amp; "." &amp; BS348)
        )
    ),
    IF(BQ348&lt;&gt;"",
        IF(INT('Data Sheet'!$A$15)=INT('Data Sheet'!$B$15),
            --(INT('Data Sheet'!$A$15) &amp; "." &amp; RIGHT(BQ348,3)),
            IF(AND((--(INT('Data Sheet'!$A$15) &amp; "." &amp; RIGHT(BQ348,3))&gt;=--('Data Sheet'!$A$15)), (--(INT('Data Sheet'!$A$15) &amp; "." &amp; RIGHT(BQ348,3))&lt;=--('Data Sheet'!$B$15))),
                --(INT('Data Sheet'!$A$15) &amp; "." &amp; RIGHT(BQ348,3)),
                --(INT('Data Sheet'!$B$15) &amp; "." &amp; RIGHT(BQ348,3))
            )
        ),
        "OK"
    )
)</f>
        <v>OK</v>
      </c>
      <c r="R348" s="20"/>
      <c r="S348" s="20"/>
      <c r="T348" s="20"/>
      <c r="U348" s="20"/>
      <c r="V348" s="20"/>
      <c r="W348" s="20"/>
      <c r="X348" s="20"/>
      <c r="Y348" s="20"/>
      <c r="Z348" s="20"/>
      <c r="AA348" s="55"/>
      <c r="AB348" s="55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1"/>
      <c r="AR348" s="21"/>
      <c r="AS348" s="21"/>
      <c r="AT348" s="21"/>
      <c r="AU348" s="21"/>
      <c r="AV348" s="21"/>
      <c r="AW348" s="22"/>
      <c r="AX348" s="99"/>
      <c r="AY348" s="20"/>
      <c r="AZ348" s="20"/>
      <c r="BA348" s="22"/>
      <c r="BC348" s="80"/>
      <c r="BD348" s="80"/>
      <c r="BE348" s="80"/>
      <c r="BF348" s="80"/>
      <c r="BG348" s="2" t="str">
        <f t="shared" si="33"/>
        <v/>
      </c>
      <c r="BH348" s="78">
        <f t="shared" si="32"/>
        <v>0</v>
      </c>
    </row>
    <row r="349" spans="2:60" x14ac:dyDescent="0.2">
      <c r="B349" s="14">
        <f t="shared" si="37"/>
        <v>341</v>
      </c>
      <c r="C349" s="15" t="str">
        <f>CONCATENATE('Data Sheet'!$B$8,'Data Sheet'!$G$2)</f>
        <v>" HWDP</v>
      </c>
      <c r="D349" s="95" t="str">
        <f t="shared" si="34"/>
        <v/>
      </c>
      <c r="E349" s="15" t="str">
        <f>IF('Sum HWDP'!$D$10="TH-Hill DS-1 Vol 3 CAT 2: Clean and Visual Ends only","N/A","OK")</f>
        <v>OK</v>
      </c>
      <c r="F349" s="15" t="str">
        <f>IF('Sum HWDP'!$D$10="TH-Hill DS-1 Vol 3 CAT 2: Clean and Visual Ends only","N/A","OK")</f>
        <v>OK</v>
      </c>
      <c r="G349" s="17"/>
      <c r="H349" s="17"/>
      <c r="I349" s="17" t="s">
        <v>51</v>
      </c>
      <c r="J349" s="17" t="str">
        <f t="shared" si="35"/>
        <v>OK</v>
      </c>
      <c r="K349" s="17" t="str">
        <f t="shared" si="36"/>
        <v>OK</v>
      </c>
      <c r="L349" s="17" t="str">
        <f>IF('Data Sheet'!$B$9="NC-50","N/A","OK")</f>
        <v>OK</v>
      </c>
      <c r="M349" s="17" t="str">
        <f>IF('Data Sheet'!$B$9="NC-50","N/A","OK")</f>
        <v>OK</v>
      </c>
      <c r="N349" s="23" t="str">
        <f>IF(BO349&lt;&gt;"",
    IF(INT('Data Sheet'!$A$19)=INT('Data Sheet'!$B$19),
        --(INT('Data Sheet'!$A$19) &amp; "." &amp; BO349),
        IF(AND((--(INT('Data Sheet'!$A$19) &amp; "." &amp; BO349)&gt;=--('Data Sheet'!$A$19)), (--(INT('Data Sheet'!$A$19) &amp; "." &amp; BO349)&lt;=--('Data Sheet'!$B$19))),
            --(INT('Data Sheet'!$A$19) &amp; "." &amp; BO349),
            --(INT('Data Sheet'!$B$19) &amp; "." &amp; BO349)
        )
    ),
    IF(BN349&lt;&gt;"",
        IF(INT('Data Sheet'!$A$19)=INT('Data Sheet'!$B$19),
            --(INT('Data Sheet'!$A$19) &amp; "." &amp; LEFT(BN349,3)),
            IF(AND((--(INT('Data Sheet'!$A$19) &amp; "." &amp; LEFT(BN349,3))&gt;=--('Data Sheet'!$A$19)), (--(INT('Data Sheet'!$A$19) &amp; "." &amp; LEFT(BN349,3))&lt;=--('Data Sheet'!$B$19))),
                --(INT('Data Sheet'!$A$19) &amp; "." &amp; LEFT(BN349,3)),
                --(INT('Data Sheet'!$B$19) &amp; "." &amp; LEFT(BN349,3))
            )
        ),
        "OK"
    )
)</f>
        <v>OK</v>
      </c>
      <c r="O349" s="23" t="str">
        <f>IF(BP349&lt;&gt;"",
    IF(INT('Data Sheet'!$A$19)=INT('Data Sheet'!$B$19),
        --(INT('Data Sheet'!$A$19) &amp; "." &amp; BP349),
        IF(AND((--(INT('Data Sheet'!$A$19) &amp; "." &amp; BP349)&gt;=--('Data Sheet'!$A$19)), (--(INT('Data Sheet'!$A$19) &amp; "." &amp; BP349)&lt;=--('Data Sheet'!$B$19))),
            --(INT('Data Sheet'!$A$19) &amp; "." &amp; BP349),
            --(INT('Data Sheet'!$B$19) &amp; "." &amp; BP349)
        )
    ),
    IF(BN349&lt;&gt;"",
        IF(INT('Data Sheet'!$A$19)=INT('Data Sheet'!$B$19),
            --(INT('Data Sheet'!$A$19) &amp; "." &amp; RIGHT(BN349,3)),
            IF(AND((--(INT('Data Sheet'!$A$19) &amp; "." &amp; RIGHT(BN349,3))&gt;=--('Data Sheet'!$A$19)), (--(INT('Data Sheet'!$A$19) &amp; "." &amp; RIGHT(BN349,3))&lt;=--('Data Sheet'!$B$19))),
                --(INT('Data Sheet'!$A$19) &amp; "." &amp; RIGHT(BN349,3)),
                --(INT('Data Sheet'!$B$19) &amp; "." &amp; RIGHT(BN349,3))
            )
        ),
        "OK"
    )
)</f>
        <v>OK</v>
      </c>
      <c r="P349" s="23" t="str">
        <f>IF(BR349&lt;&gt;"",
    IF(INT('Data Sheet'!$A$19)=INT('Data Sheet'!$B$15),
        --(INT('Data Sheet'!$A$15) &amp; "." &amp; BR349),
        IF(AND((--(INT('Data Sheet'!$A$15) &amp; "." &amp; BR349)&gt;=--('Data Sheet'!$A$15)), (--(INT('Data Sheet'!$A$15) &amp; "." &amp; BR349)&lt;=--('Data Sheet'!$B$15))),
            --(INT('Data Sheet'!$A$15) &amp; "." &amp; BR349),
            --(INT('Data Sheet'!$B$15) &amp; "." &amp; BR349)
        )
    ),
    IF(BQ349&lt;&gt;"",
        IF(INT('Data Sheet'!$A$15)=INT('Data Sheet'!$B$15),
            --(INT('Data Sheet'!$A$15) &amp; "." &amp; LEFT(BQ349,3)),
            IF(AND((--(INT('Data Sheet'!$A$15) &amp; "." &amp; LEFT(BQ349,3))&gt;=--('Data Sheet'!$A$15)), (--(INT('Data Sheet'!$A$15) &amp; "." &amp; LEFT(BQ349,3))&lt;=--('Data Sheet'!$B$15))),
                --(INT('Data Sheet'!$A$15) &amp; "." &amp; LEFT(BQ349,3)),
                --(INT('Data Sheet'!$B$15) &amp; "." &amp; LEFT(BQ349,3))
            )
        ),
        "OK"
    )
)</f>
        <v>OK</v>
      </c>
      <c r="Q349" s="23" t="str">
        <f>IF(BS349&lt;&gt;"",
    IF(INT('Data Sheet'!$A$19)=INT('Data Sheet'!$B$15),
        --(INT('Data Sheet'!$A$15) &amp; "." &amp; BS349),
        IF(AND((--(INT('Data Sheet'!$A$15) &amp; "." &amp; BS349)&gt;=--('Data Sheet'!$A$15)), (--(INT('Data Sheet'!$A$15) &amp; "." &amp; BS349)&lt;=--('Data Sheet'!$B$15))),
            --(INT('Data Sheet'!$A$15) &amp; "." &amp; BS349),
            --(INT('Data Sheet'!$B$15) &amp; "." &amp; BS349)
        )
    ),
    IF(BQ349&lt;&gt;"",
        IF(INT('Data Sheet'!$A$15)=INT('Data Sheet'!$B$15),
            --(INT('Data Sheet'!$A$15) &amp; "." &amp; RIGHT(BQ349,3)),
            IF(AND((--(INT('Data Sheet'!$A$15) &amp; "." &amp; RIGHT(BQ349,3))&gt;=--('Data Sheet'!$A$15)), (--(INT('Data Sheet'!$A$15) &amp; "." &amp; RIGHT(BQ349,3))&lt;=--('Data Sheet'!$B$15))),
                --(INT('Data Sheet'!$A$15) &amp; "." &amp; RIGHT(BQ349,3)),
                --(INT('Data Sheet'!$B$15) &amp; "." &amp; RIGHT(BQ349,3))
            )
        ),
        "OK"
    )
)</f>
        <v>OK</v>
      </c>
      <c r="R349" s="20"/>
      <c r="S349" s="20"/>
      <c r="T349" s="20"/>
      <c r="U349" s="20"/>
      <c r="V349" s="20"/>
      <c r="W349" s="20"/>
      <c r="X349" s="20"/>
      <c r="Y349" s="20"/>
      <c r="Z349" s="20"/>
      <c r="AA349" s="55"/>
      <c r="AB349" s="55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1"/>
      <c r="AR349" s="21"/>
      <c r="AS349" s="21"/>
      <c r="AT349" s="21"/>
      <c r="AU349" s="21"/>
      <c r="AV349" s="21"/>
      <c r="AW349" s="22"/>
      <c r="AX349" s="99"/>
      <c r="AY349" s="20"/>
      <c r="AZ349" s="20"/>
      <c r="BA349" s="22"/>
      <c r="BC349" s="80"/>
      <c r="BD349" s="80"/>
      <c r="BE349" s="80"/>
      <c r="BF349" s="80"/>
      <c r="BG349" s="2" t="str">
        <f t="shared" si="33"/>
        <v/>
      </c>
      <c r="BH349" s="78">
        <f t="shared" si="32"/>
        <v>0</v>
      </c>
    </row>
    <row r="350" spans="2:60" x14ac:dyDescent="0.2">
      <c r="B350" s="14">
        <f t="shared" si="37"/>
        <v>342</v>
      </c>
      <c r="C350" s="15" t="str">
        <f>CONCATENATE('Data Sheet'!$B$8,'Data Sheet'!$G$2)</f>
        <v>" HWDP</v>
      </c>
      <c r="D350" s="95" t="str">
        <f t="shared" si="34"/>
        <v/>
      </c>
      <c r="E350" s="15" t="str">
        <f>IF('Sum HWDP'!$D$10="TH-Hill DS-1 Vol 3 CAT 2: Clean and Visual Ends only","N/A","OK")</f>
        <v>OK</v>
      </c>
      <c r="F350" s="15" t="str">
        <f>IF('Sum HWDP'!$D$10="TH-Hill DS-1 Vol 3 CAT 2: Clean and Visual Ends only","N/A","OK")</f>
        <v>OK</v>
      </c>
      <c r="G350" s="17"/>
      <c r="H350" s="17"/>
      <c r="I350" s="17" t="s">
        <v>51</v>
      </c>
      <c r="J350" s="17" t="str">
        <f t="shared" si="35"/>
        <v>OK</v>
      </c>
      <c r="K350" s="17" t="str">
        <f t="shared" si="36"/>
        <v>OK</v>
      </c>
      <c r="L350" s="17" t="str">
        <f>IF('Data Sheet'!$B$9="NC-50","N/A","OK")</f>
        <v>OK</v>
      </c>
      <c r="M350" s="17" t="str">
        <f>IF('Data Sheet'!$B$9="NC-50","N/A","OK")</f>
        <v>OK</v>
      </c>
      <c r="N350" s="23" t="str">
        <f>IF(BO350&lt;&gt;"",
    IF(INT('Data Sheet'!$A$19)=INT('Data Sheet'!$B$19),
        --(INT('Data Sheet'!$A$19) &amp; "." &amp; BO350),
        IF(AND((--(INT('Data Sheet'!$A$19) &amp; "." &amp; BO350)&gt;=--('Data Sheet'!$A$19)), (--(INT('Data Sheet'!$A$19) &amp; "." &amp; BO350)&lt;=--('Data Sheet'!$B$19))),
            --(INT('Data Sheet'!$A$19) &amp; "." &amp; BO350),
            --(INT('Data Sheet'!$B$19) &amp; "." &amp; BO350)
        )
    ),
    IF(BN350&lt;&gt;"",
        IF(INT('Data Sheet'!$A$19)=INT('Data Sheet'!$B$19),
            --(INT('Data Sheet'!$A$19) &amp; "." &amp; LEFT(BN350,3)),
            IF(AND((--(INT('Data Sheet'!$A$19) &amp; "." &amp; LEFT(BN350,3))&gt;=--('Data Sheet'!$A$19)), (--(INT('Data Sheet'!$A$19) &amp; "." &amp; LEFT(BN350,3))&lt;=--('Data Sheet'!$B$19))),
                --(INT('Data Sheet'!$A$19) &amp; "." &amp; LEFT(BN350,3)),
                --(INT('Data Sheet'!$B$19) &amp; "." &amp; LEFT(BN350,3))
            )
        ),
        "OK"
    )
)</f>
        <v>OK</v>
      </c>
      <c r="O350" s="23" t="str">
        <f>IF(BP350&lt;&gt;"",
    IF(INT('Data Sheet'!$A$19)=INT('Data Sheet'!$B$19),
        --(INT('Data Sheet'!$A$19) &amp; "." &amp; BP350),
        IF(AND((--(INT('Data Sheet'!$A$19) &amp; "." &amp; BP350)&gt;=--('Data Sheet'!$A$19)), (--(INT('Data Sheet'!$A$19) &amp; "." &amp; BP350)&lt;=--('Data Sheet'!$B$19))),
            --(INT('Data Sheet'!$A$19) &amp; "." &amp; BP350),
            --(INT('Data Sheet'!$B$19) &amp; "." &amp; BP350)
        )
    ),
    IF(BN350&lt;&gt;"",
        IF(INT('Data Sheet'!$A$19)=INT('Data Sheet'!$B$19),
            --(INT('Data Sheet'!$A$19) &amp; "." &amp; RIGHT(BN350,3)),
            IF(AND((--(INT('Data Sheet'!$A$19) &amp; "." &amp; RIGHT(BN350,3))&gt;=--('Data Sheet'!$A$19)), (--(INT('Data Sheet'!$A$19) &amp; "." &amp; RIGHT(BN350,3))&lt;=--('Data Sheet'!$B$19))),
                --(INT('Data Sheet'!$A$19) &amp; "." &amp; RIGHT(BN350,3)),
                --(INT('Data Sheet'!$B$19) &amp; "." &amp; RIGHT(BN350,3))
            )
        ),
        "OK"
    )
)</f>
        <v>OK</v>
      </c>
      <c r="P350" s="23" t="str">
        <f>IF(BR350&lt;&gt;"",
    IF(INT('Data Sheet'!$A$19)=INT('Data Sheet'!$B$15),
        --(INT('Data Sheet'!$A$15) &amp; "." &amp; BR350),
        IF(AND((--(INT('Data Sheet'!$A$15) &amp; "." &amp; BR350)&gt;=--('Data Sheet'!$A$15)), (--(INT('Data Sheet'!$A$15) &amp; "." &amp; BR350)&lt;=--('Data Sheet'!$B$15))),
            --(INT('Data Sheet'!$A$15) &amp; "." &amp; BR350),
            --(INT('Data Sheet'!$B$15) &amp; "." &amp; BR350)
        )
    ),
    IF(BQ350&lt;&gt;"",
        IF(INT('Data Sheet'!$A$15)=INT('Data Sheet'!$B$15),
            --(INT('Data Sheet'!$A$15) &amp; "." &amp; LEFT(BQ350,3)),
            IF(AND((--(INT('Data Sheet'!$A$15) &amp; "." &amp; LEFT(BQ350,3))&gt;=--('Data Sheet'!$A$15)), (--(INT('Data Sheet'!$A$15) &amp; "." &amp; LEFT(BQ350,3))&lt;=--('Data Sheet'!$B$15))),
                --(INT('Data Sheet'!$A$15) &amp; "." &amp; LEFT(BQ350,3)),
                --(INT('Data Sheet'!$B$15) &amp; "." &amp; LEFT(BQ350,3))
            )
        ),
        "OK"
    )
)</f>
        <v>OK</v>
      </c>
      <c r="Q350" s="23" t="str">
        <f>IF(BS350&lt;&gt;"",
    IF(INT('Data Sheet'!$A$19)=INT('Data Sheet'!$B$15),
        --(INT('Data Sheet'!$A$15) &amp; "." &amp; BS350),
        IF(AND((--(INT('Data Sheet'!$A$15) &amp; "." &amp; BS350)&gt;=--('Data Sheet'!$A$15)), (--(INT('Data Sheet'!$A$15) &amp; "." &amp; BS350)&lt;=--('Data Sheet'!$B$15))),
            --(INT('Data Sheet'!$A$15) &amp; "." &amp; BS350),
            --(INT('Data Sheet'!$B$15) &amp; "." &amp; BS350)
        )
    ),
    IF(BQ350&lt;&gt;"",
        IF(INT('Data Sheet'!$A$15)=INT('Data Sheet'!$B$15),
            --(INT('Data Sheet'!$A$15) &amp; "." &amp; RIGHT(BQ350,3)),
            IF(AND((--(INT('Data Sheet'!$A$15) &amp; "." &amp; RIGHT(BQ350,3))&gt;=--('Data Sheet'!$A$15)), (--(INT('Data Sheet'!$A$15) &amp; "." &amp; RIGHT(BQ350,3))&lt;=--('Data Sheet'!$B$15))),
                --(INT('Data Sheet'!$A$15) &amp; "." &amp; RIGHT(BQ350,3)),
                --(INT('Data Sheet'!$B$15) &amp; "." &amp; RIGHT(BQ350,3))
            )
        ),
        "OK"
    )
)</f>
        <v>OK</v>
      </c>
      <c r="R350" s="20"/>
      <c r="S350" s="20"/>
      <c r="T350" s="20"/>
      <c r="U350" s="20"/>
      <c r="V350" s="20"/>
      <c r="W350" s="20"/>
      <c r="X350" s="20"/>
      <c r="Y350" s="20"/>
      <c r="Z350" s="20"/>
      <c r="AA350" s="55"/>
      <c r="AB350" s="55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1"/>
      <c r="AR350" s="21"/>
      <c r="AS350" s="21"/>
      <c r="AT350" s="21"/>
      <c r="AU350" s="21"/>
      <c r="AV350" s="21"/>
      <c r="AW350" s="22"/>
      <c r="AX350" s="99"/>
      <c r="AY350" s="20"/>
      <c r="AZ350" s="20"/>
      <c r="BA350" s="22"/>
      <c r="BC350" s="80"/>
      <c r="BD350" s="80"/>
      <c r="BE350" s="80"/>
      <c r="BF350" s="80"/>
      <c r="BG350" s="2" t="str">
        <f t="shared" si="33"/>
        <v/>
      </c>
      <c r="BH350" s="78">
        <f t="shared" si="32"/>
        <v>0</v>
      </c>
    </row>
    <row r="351" spans="2:60" x14ac:dyDescent="0.2">
      <c r="B351" s="14">
        <f t="shared" si="37"/>
        <v>343</v>
      </c>
      <c r="C351" s="15" t="str">
        <f>CONCATENATE('Data Sheet'!$B$8,'Data Sheet'!$G$2)</f>
        <v>" HWDP</v>
      </c>
      <c r="D351" s="95" t="str">
        <f t="shared" si="34"/>
        <v/>
      </c>
      <c r="E351" s="15" t="str">
        <f>IF('Sum HWDP'!$D$10="TH-Hill DS-1 Vol 3 CAT 2: Clean and Visual Ends only","N/A","OK")</f>
        <v>OK</v>
      </c>
      <c r="F351" s="15" t="str">
        <f>IF('Sum HWDP'!$D$10="TH-Hill DS-1 Vol 3 CAT 2: Clean and Visual Ends only","N/A","OK")</f>
        <v>OK</v>
      </c>
      <c r="G351" s="17"/>
      <c r="H351" s="17"/>
      <c r="I351" s="17" t="s">
        <v>51</v>
      </c>
      <c r="J351" s="17" t="str">
        <f t="shared" si="35"/>
        <v>OK</v>
      </c>
      <c r="K351" s="17" t="str">
        <f t="shared" si="36"/>
        <v>OK</v>
      </c>
      <c r="L351" s="17" t="str">
        <f>IF('Data Sheet'!$B$9="NC-50","N/A","OK")</f>
        <v>OK</v>
      </c>
      <c r="M351" s="17" t="str">
        <f>IF('Data Sheet'!$B$9="NC-50","N/A","OK")</f>
        <v>OK</v>
      </c>
      <c r="N351" s="23" t="str">
        <f>IF(BO351&lt;&gt;"",
    IF(INT('Data Sheet'!$A$19)=INT('Data Sheet'!$B$19),
        --(INT('Data Sheet'!$A$19) &amp; "." &amp; BO351),
        IF(AND((--(INT('Data Sheet'!$A$19) &amp; "." &amp; BO351)&gt;=--('Data Sheet'!$A$19)), (--(INT('Data Sheet'!$A$19) &amp; "." &amp; BO351)&lt;=--('Data Sheet'!$B$19))),
            --(INT('Data Sheet'!$A$19) &amp; "." &amp; BO351),
            --(INT('Data Sheet'!$B$19) &amp; "." &amp; BO351)
        )
    ),
    IF(BN351&lt;&gt;"",
        IF(INT('Data Sheet'!$A$19)=INT('Data Sheet'!$B$19),
            --(INT('Data Sheet'!$A$19) &amp; "." &amp; LEFT(BN351,3)),
            IF(AND((--(INT('Data Sheet'!$A$19) &amp; "." &amp; LEFT(BN351,3))&gt;=--('Data Sheet'!$A$19)), (--(INT('Data Sheet'!$A$19) &amp; "." &amp; LEFT(BN351,3))&lt;=--('Data Sheet'!$B$19))),
                --(INT('Data Sheet'!$A$19) &amp; "." &amp; LEFT(BN351,3)),
                --(INT('Data Sheet'!$B$19) &amp; "." &amp; LEFT(BN351,3))
            )
        ),
        "OK"
    )
)</f>
        <v>OK</v>
      </c>
      <c r="O351" s="23" t="str">
        <f>IF(BP351&lt;&gt;"",
    IF(INT('Data Sheet'!$A$19)=INT('Data Sheet'!$B$19),
        --(INT('Data Sheet'!$A$19) &amp; "." &amp; BP351),
        IF(AND((--(INT('Data Sheet'!$A$19) &amp; "." &amp; BP351)&gt;=--('Data Sheet'!$A$19)), (--(INT('Data Sheet'!$A$19) &amp; "." &amp; BP351)&lt;=--('Data Sheet'!$B$19))),
            --(INT('Data Sheet'!$A$19) &amp; "." &amp; BP351),
            --(INT('Data Sheet'!$B$19) &amp; "." &amp; BP351)
        )
    ),
    IF(BN351&lt;&gt;"",
        IF(INT('Data Sheet'!$A$19)=INT('Data Sheet'!$B$19),
            --(INT('Data Sheet'!$A$19) &amp; "." &amp; RIGHT(BN351,3)),
            IF(AND((--(INT('Data Sheet'!$A$19) &amp; "." &amp; RIGHT(BN351,3))&gt;=--('Data Sheet'!$A$19)), (--(INT('Data Sheet'!$A$19) &amp; "." &amp; RIGHT(BN351,3))&lt;=--('Data Sheet'!$B$19))),
                --(INT('Data Sheet'!$A$19) &amp; "." &amp; RIGHT(BN351,3)),
                --(INT('Data Sheet'!$B$19) &amp; "." &amp; RIGHT(BN351,3))
            )
        ),
        "OK"
    )
)</f>
        <v>OK</v>
      </c>
      <c r="P351" s="23" t="str">
        <f>IF(BR351&lt;&gt;"",
    IF(INT('Data Sheet'!$A$19)=INT('Data Sheet'!$B$15),
        --(INT('Data Sheet'!$A$15) &amp; "." &amp; BR351),
        IF(AND((--(INT('Data Sheet'!$A$15) &amp; "." &amp; BR351)&gt;=--('Data Sheet'!$A$15)), (--(INT('Data Sheet'!$A$15) &amp; "." &amp; BR351)&lt;=--('Data Sheet'!$B$15))),
            --(INT('Data Sheet'!$A$15) &amp; "." &amp; BR351),
            --(INT('Data Sheet'!$B$15) &amp; "." &amp; BR351)
        )
    ),
    IF(BQ351&lt;&gt;"",
        IF(INT('Data Sheet'!$A$15)=INT('Data Sheet'!$B$15),
            --(INT('Data Sheet'!$A$15) &amp; "." &amp; LEFT(BQ351,3)),
            IF(AND((--(INT('Data Sheet'!$A$15) &amp; "." &amp; LEFT(BQ351,3))&gt;=--('Data Sheet'!$A$15)), (--(INT('Data Sheet'!$A$15) &amp; "." &amp; LEFT(BQ351,3))&lt;=--('Data Sheet'!$B$15))),
                --(INT('Data Sheet'!$A$15) &amp; "." &amp; LEFT(BQ351,3)),
                --(INT('Data Sheet'!$B$15) &amp; "." &amp; LEFT(BQ351,3))
            )
        ),
        "OK"
    )
)</f>
        <v>OK</v>
      </c>
      <c r="Q351" s="23" t="str">
        <f>IF(BS351&lt;&gt;"",
    IF(INT('Data Sheet'!$A$19)=INT('Data Sheet'!$B$15),
        --(INT('Data Sheet'!$A$15) &amp; "." &amp; BS351),
        IF(AND((--(INT('Data Sheet'!$A$15) &amp; "." &amp; BS351)&gt;=--('Data Sheet'!$A$15)), (--(INT('Data Sheet'!$A$15) &amp; "." &amp; BS351)&lt;=--('Data Sheet'!$B$15))),
            --(INT('Data Sheet'!$A$15) &amp; "." &amp; BS351),
            --(INT('Data Sheet'!$B$15) &amp; "." &amp; BS351)
        )
    ),
    IF(BQ351&lt;&gt;"",
        IF(INT('Data Sheet'!$A$15)=INT('Data Sheet'!$B$15),
            --(INT('Data Sheet'!$A$15) &amp; "." &amp; RIGHT(BQ351,3)),
            IF(AND((--(INT('Data Sheet'!$A$15) &amp; "." &amp; RIGHT(BQ351,3))&gt;=--('Data Sheet'!$A$15)), (--(INT('Data Sheet'!$A$15) &amp; "." &amp; RIGHT(BQ351,3))&lt;=--('Data Sheet'!$B$15))),
                --(INT('Data Sheet'!$A$15) &amp; "." &amp; RIGHT(BQ351,3)),
                --(INT('Data Sheet'!$B$15) &amp; "." &amp; RIGHT(BQ351,3))
            )
        ),
        "OK"
    )
)</f>
        <v>OK</v>
      </c>
      <c r="R351" s="20"/>
      <c r="S351" s="20"/>
      <c r="T351" s="20"/>
      <c r="U351" s="20"/>
      <c r="V351" s="20"/>
      <c r="W351" s="20"/>
      <c r="X351" s="20"/>
      <c r="Y351" s="20"/>
      <c r="Z351" s="20"/>
      <c r="AA351" s="55"/>
      <c r="AB351" s="55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1"/>
      <c r="AR351" s="21"/>
      <c r="AS351" s="21"/>
      <c r="AT351" s="21"/>
      <c r="AU351" s="21"/>
      <c r="AV351" s="21"/>
      <c r="AW351" s="22"/>
      <c r="AX351" s="99"/>
      <c r="AY351" s="20"/>
      <c r="AZ351" s="20"/>
      <c r="BA351" s="22"/>
      <c r="BC351" s="80"/>
      <c r="BD351" s="80"/>
      <c r="BE351" s="80"/>
      <c r="BF351" s="80"/>
      <c r="BG351" s="2" t="str">
        <f t="shared" si="33"/>
        <v/>
      </c>
      <c r="BH351" s="78">
        <f t="shared" si="32"/>
        <v>0</v>
      </c>
    </row>
    <row r="352" spans="2:60" x14ac:dyDescent="0.2">
      <c r="B352" s="14">
        <f t="shared" si="37"/>
        <v>344</v>
      </c>
      <c r="C352" s="15" t="str">
        <f>CONCATENATE('Data Sheet'!$B$8,'Data Sheet'!$G$2)</f>
        <v>" HWDP</v>
      </c>
      <c r="D352" s="95" t="str">
        <f t="shared" si="34"/>
        <v/>
      </c>
      <c r="E352" s="15" t="str">
        <f>IF('Sum HWDP'!$D$10="TH-Hill DS-1 Vol 3 CAT 2: Clean and Visual Ends only","N/A","OK")</f>
        <v>OK</v>
      </c>
      <c r="F352" s="15" t="str">
        <f>IF('Sum HWDP'!$D$10="TH-Hill DS-1 Vol 3 CAT 2: Clean and Visual Ends only","N/A","OK")</f>
        <v>OK</v>
      </c>
      <c r="G352" s="17"/>
      <c r="H352" s="17"/>
      <c r="I352" s="17" t="s">
        <v>51</v>
      </c>
      <c r="J352" s="17" t="str">
        <f t="shared" si="35"/>
        <v>OK</v>
      </c>
      <c r="K352" s="17" t="str">
        <f t="shared" si="36"/>
        <v>OK</v>
      </c>
      <c r="L352" s="17" t="str">
        <f>IF('Data Sheet'!$B$9="NC-50","N/A","OK")</f>
        <v>OK</v>
      </c>
      <c r="M352" s="17" t="str">
        <f>IF('Data Sheet'!$B$9="NC-50","N/A","OK")</f>
        <v>OK</v>
      </c>
      <c r="N352" s="23" t="str">
        <f>IF(BO352&lt;&gt;"",
    IF(INT('Data Sheet'!$A$19)=INT('Data Sheet'!$B$19),
        --(INT('Data Sheet'!$A$19) &amp; "." &amp; BO352),
        IF(AND((--(INT('Data Sheet'!$A$19) &amp; "." &amp; BO352)&gt;=--('Data Sheet'!$A$19)), (--(INT('Data Sheet'!$A$19) &amp; "." &amp; BO352)&lt;=--('Data Sheet'!$B$19))),
            --(INT('Data Sheet'!$A$19) &amp; "." &amp; BO352),
            --(INT('Data Sheet'!$B$19) &amp; "." &amp; BO352)
        )
    ),
    IF(BN352&lt;&gt;"",
        IF(INT('Data Sheet'!$A$19)=INT('Data Sheet'!$B$19),
            --(INT('Data Sheet'!$A$19) &amp; "." &amp; LEFT(BN352,3)),
            IF(AND((--(INT('Data Sheet'!$A$19) &amp; "." &amp; LEFT(BN352,3))&gt;=--('Data Sheet'!$A$19)), (--(INT('Data Sheet'!$A$19) &amp; "." &amp; LEFT(BN352,3))&lt;=--('Data Sheet'!$B$19))),
                --(INT('Data Sheet'!$A$19) &amp; "." &amp; LEFT(BN352,3)),
                --(INT('Data Sheet'!$B$19) &amp; "." &amp; LEFT(BN352,3))
            )
        ),
        "OK"
    )
)</f>
        <v>OK</v>
      </c>
      <c r="O352" s="23" t="str">
        <f>IF(BP352&lt;&gt;"",
    IF(INT('Data Sheet'!$A$19)=INT('Data Sheet'!$B$19),
        --(INT('Data Sheet'!$A$19) &amp; "." &amp; BP352),
        IF(AND((--(INT('Data Sheet'!$A$19) &amp; "." &amp; BP352)&gt;=--('Data Sheet'!$A$19)), (--(INT('Data Sheet'!$A$19) &amp; "." &amp; BP352)&lt;=--('Data Sheet'!$B$19))),
            --(INT('Data Sheet'!$A$19) &amp; "." &amp; BP352),
            --(INT('Data Sheet'!$B$19) &amp; "." &amp; BP352)
        )
    ),
    IF(BN352&lt;&gt;"",
        IF(INT('Data Sheet'!$A$19)=INT('Data Sheet'!$B$19),
            --(INT('Data Sheet'!$A$19) &amp; "." &amp; RIGHT(BN352,3)),
            IF(AND((--(INT('Data Sheet'!$A$19) &amp; "." &amp; RIGHT(BN352,3))&gt;=--('Data Sheet'!$A$19)), (--(INT('Data Sheet'!$A$19) &amp; "." &amp; RIGHT(BN352,3))&lt;=--('Data Sheet'!$B$19))),
                --(INT('Data Sheet'!$A$19) &amp; "." &amp; RIGHT(BN352,3)),
                --(INT('Data Sheet'!$B$19) &amp; "." &amp; RIGHT(BN352,3))
            )
        ),
        "OK"
    )
)</f>
        <v>OK</v>
      </c>
      <c r="P352" s="23" t="str">
        <f>IF(BR352&lt;&gt;"",
    IF(INT('Data Sheet'!$A$19)=INT('Data Sheet'!$B$15),
        --(INT('Data Sheet'!$A$15) &amp; "." &amp; BR352),
        IF(AND((--(INT('Data Sheet'!$A$15) &amp; "." &amp; BR352)&gt;=--('Data Sheet'!$A$15)), (--(INT('Data Sheet'!$A$15) &amp; "." &amp; BR352)&lt;=--('Data Sheet'!$B$15))),
            --(INT('Data Sheet'!$A$15) &amp; "." &amp; BR352),
            --(INT('Data Sheet'!$B$15) &amp; "." &amp; BR352)
        )
    ),
    IF(BQ352&lt;&gt;"",
        IF(INT('Data Sheet'!$A$15)=INT('Data Sheet'!$B$15),
            --(INT('Data Sheet'!$A$15) &amp; "." &amp; LEFT(BQ352,3)),
            IF(AND((--(INT('Data Sheet'!$A$15) &amp; "." &amp; LEFT(BQ352,3))&gt;=--('Data Sheet'!$A$15)), (--(INT('Data Sheet'!$A$15) &amp; "." &amp; LEFT(BQ352,3))&lt;=--('Data Sheet'!$B$15))),
                --(INT('Data Sheet'!$A$15) &amp; "." &amp; LEFT(BQ352,3)),
                --(INT('Data Sheet'!$B$15) &amp; "." &amp; LEFT(BQ352,3))
            )
        ),
        "OK"
    )
)</f>
        <v>OK</v>
      </c>
      <c r="Q352" s="23" t="str">
        <f>IF(BS352&lt;&gt;"",
    IF(INT('Data Sheet'!$A$19)=INT('Data Sheet'!$B$15),
        --(INT('Data Sheet'!$A$15) &amp; "." &amp; BS352),
        IF(AND((--(INT('Data Sheet'!$A$15) &amp; "." &amp; BS352)&gt;=--('Data Sheet'!$A$15)), (--(INT('Data Sheet'!$A$15) &amp; "." &amp; BS352)&lt;=--('Data Sheet'!$B$15))),
            --(INT('Data Sheet'!$A$15) &amp; "." &amp; BS352),
            --(INT('Data Sheet'!$B$15) &amp; "." &amp; BS352)
        )
    ),
    IF(BQ352&lt;&gt;"",
        IF(INT('Data Sheet'!$A$15)=INT('Data Sheet'!$B$15),
            --(INT('Data Sheet'!$A$15) &amp; "." &amp; RIGHT(BQ352,3)),
            IF(AND((--(INT('Data Sheet'!$A$15) &amp; "." &amp; RIGHT(BQ352,3))&gt;=--('Data Sheet'!$A$15)), (--(INT('Data Sheet'!$A$15) &amp; "." &amp; RIGHT(BQ352,3))&lt;=--('Data Sheet'!$B$15))),
                --(INT('Data Sheet'!$A$15) &amp; "." &amp; RIGHT(BQ352,3)),
                --(INT('Data Sheet'!$B$15) &amp; "." &amp; RIGHT(BQ352,3))
            )
        ),
        "OK"
    )
)</f>
        <v>OK</v>
      </c>
      <c r="R352" s="20"/>
      <c r="S352" s="20"/>
      <c r="T352" s="20"/>
      <c r="U352" s="20"/>
      <c r="V352" s="20"/>
      <c r="W352" s="20"/>
      <c r="X352" s="20"/>
      <c r="Y352" s="20"/>
      <c r="Z352" s="20"/>
      <c r="AA352" s="55"/>
      <c r="AB352" s="55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1"/>
      <c r="AR352" s="21"/>
      <c r="AS352" s="21"/>
      <c r="AT352" s="21"/>
      <c r="AU352" s="21"/>
      <c r="AV352" s="21"/>
      <c r="AW352" s="22"/>
      <c r="AX352" s="99"/>
      <c r="AY352" s="20"/>
      <c r="AZ352" s="20"/>
      <c r="BA352" s="22"/>
      <c r="BC352" s="80"/>
      <c r="BD352" s="80"/>
      <c r="BE352" s="80"/>
      <c r="BF352" s="80"/>
      <c r="BG352" s="2" t="str">
        <f t="shared" si="33"/>
        <v/>
      </c>
      <c r="BH352" s="78">
        <f t="shared" si="32"/>
        <v>0</v>
      </c>
    </row>
    <row r="353" spans="2:60" x14ac:dyDescent="0.2">
      <c r="B353" s="14">
        <f t="shared" si="37"/>
        <v>345</v>
      </c>
      <c r="C353" s="15" t="str">
        <f>CONCATENATE('Data Sheet'!$B$8,'Data Sheet'!$G$2)</f>
        <v>" HWDP</v>
      </c>
      <c r="D353" s="95" t="str">
        <f t="shared" si="34"/>
        <v/>
      </c>
      <c r="E353" s="15" t="str">
        <f>IF('Sum HWDP'!$D$10="TH-Hill DS-1 Vol 3 CAT 2: Clean and Visual Ends only","N/A","OK")</f>
        <v>OK</v>
      </c>
      <c r="F353" s="15" t="str">
        <f>IF('Sum HWDP'!$D$10="TH-Hill DS-1 Vol 3 CAT 2: Clean and Visual Ends only","N/A","OK")</f>
        <v>OK</v>
      </c>
      <c r="G353" s="17"/>
      <c r="H353" s="17"/>
      <c r="I353" s="17" t="s">
        <v>51</v>
      </c>
      <c r="J353" s="17" t="str">
        <f t="shared" si="35"/>
        <v>OK</v>
      </c>
      <c r="K353" s="17" t="str">
        <f t="shared" si="36"/>
        <v>OK</v>
      </c>
      <c r="L353" s="17" t="str">
        <f>IF('Data Sheet'!$B$9="NC-50","N/A","OK")</f>
        <v>OK</v>
      </c>
      <c r="M353" s="17" t="str">
        <f>IF('Data Sheet'!$B$9="NC-50","N/A","OK")</f>
        <v>OK</v>
      </c>
      <c r="N353" s="23" t="str">
        <f>IF(BO353&lt;&gt;"",
    IF(INT('Data Sheet'!$A$19)=INT('Data Sheet'!$B$19),
        --(INT('Data Sheet'!$A$19) &amp; "." &amp; BO353),
        IF(AND((--(INT('Data Sheet'!$A$19) &amp; "." &amp; BO353)&gt;=--('Data Sheet'!$A$19)), (--(INT('Data Sheet'!$A$19) &amp; "." &amp; BO353)&lt;=--('Data Sheet'!$B$19))),
            --(INT('Data Sheet'!$A$19) &amp; "." &amp; BO353),
            --(INT('Data Sheet'!$B$19) &amp; "." &amp; BO353)
        )
    ),
    IF(BN353&lt;&gt;"",
        IF(INT('Data Sheet'!$A$19)=INT('Data Sheet'!$B$19),
            --(INT('Data Sheet'!$A$19) &amp; "." &amp; LEFT(BN353,3)),
            IF(AND((--(INT('Data Sheet'!$A$19) &amp; "." &amp; LEFT(BN353,3))&gt;=--('Data Sheet'!$A$19)), (--(INT('Data Sheet'!$A$19) &amp; "." &amp; LEFT(BN353,3))&lt;=--('Data Sheet'!$B$19))),
                --(INT('Data Sheet'!$A$19) &amp; "." &amp; LEFT(BN353,3)),
                --(INT('Data Sheet'!$B$19) &amp; "." &amp; LEFT(BN353,3))
            )
        ),
        "OK"
    )
)</f>
        <v>OK</v>
      </c>
      <c r="O353" s="23" t="str">
        <f>IF(BP353&lt;&gt;"",
    IF(INT('Data Sheet'!$A$19)=INT('Data Sheet'!$B$19),
        --(INT('Data Sheet'!$A$19) &amp; "." &amp; BP353),
        IF(AND((--(INT('Data Sheet'!$A$19) &amp; "." &amp; BP353)&gt;=--('Data Sheet'!$A$19)), (--(INT('Data Sheet'!$A$19) &amp; "." &amp; BP353)&lt;=--('Data Sheet'!$B$19))),
            --(INT('Data Sheet'!$A$19) &amp; "." &amp; BP353),
            --(INT('Data Sheet'!$B$19) &amp; "." &amp; BP353)
        )
    ),
    IF(BN353&lt;&gt;"",
        IF(INT('Data Sheet'!$A$19)=INT('Data Sheet'!$B$19),
            --(INT('Data Sheet'!$A$19) &amp; "." &amp; RIGHT(BN353,3)),
            IF(AND((--(INT('Data Sheet'!$A$19) &amp; "." &amp; RIGHT(BN353,3))&gt;=--('Data Sheet'!$A$19)), (--(INT('Data Sheet'!$A$19) &amp; "." &amp; RIGHT(BN353,3))&lt;=--('Data Sheet'!$B$19))),
                --(INT('Data Sheet'!$A$19) &amp; "." &amp; RIGHT(BN353,3)),
                --(INT('Data Sheet'!$B$19) &amp; "." &amp; RIGHT(BN353,3))
            )
        ),
        "OK"
    )
)</f>
        <v>OK</v>
      </c>
      <c r="P353" s="23" t="str">
        <f>IF(BR353&lt;&gt;"",
    IF(INT('Data Sheet'!$A$19)=INT('Data Sheet'!$B$15),
        --(INT('Data Sheet'!$A$15) &amp; "." &amp; BR353),
        IF(AND((--(INT('Data Sheet'!$A$15) &amp; "." &amp; BR353)&gt;=--('Data Sheet'!$A$15)), (--(INT('Data Sheet'!$A$15) &amp; "." &amp; BR353)&lt;=--('Data Sheet'!$B$15))),
            --(INT('Data Sheet'!$A$15) &amp; "." &amp; BR353),
            --(INT('Data Sheet'!$B$15) &amp; "." &amp; BR353)
        )
    ),
    IF(BQ353&lt;&gt;"",
        IF(INT('Data Sheet'!$A$15)=INT('Data Sheet'!$B$15),
            --(INT('Data Sheet'!$A$15) &amp; "." &amp; LEFT(BQ353,3)),
            IF(AND((--(INT('Data Sheet'!$A$15) &amp; "." &amp; LEFT(BQ353,3))&gt;=--('Data Sheet'!$A$15)), (--(INT('Data Sheet'!$A$15) &amp; "." &amp; LEFT(BQ353,3))&lt;=--('Data Sheet'!$B$15))),
                --(INT('Data Sheet'!$A$15) &amp; "." &amp; LEFT(BQ353,3)),
                --(INT('Data Sheet'!$B$15) &amp; "." &amp; LEFT(BQ353,3))
            )
        ),
        "OK"
    )
)</f>
        <v>OK</v>
      </c>
      <c r="Q353" s="23" t="str">
        <f>IF(BS353&lt;&gt;"",
    IF(INT('Data Sheet'!$A$19)=INT('Data Sheet'!$B$15),
        --(INT('Data Sheet'!$A$15) &amp; "." &amp; BS353),
        IF(AND((--(INT('Data Sheet'!$A$15) &amp; "." &amp; BS353)&gt;=--('Data Sheet'!$A$15)), (--(INT('Data Sheet'!$A$15) &amp; "." &amp; BS353)&lt;=--('Data Sheet'!$B$15))),
            --(INT('Data Sheet'!$A$15) &amp; "." &amp; BS353),
            --(INT('Data Sheet'!$B$15) &amp; "." &amp; BS353)
        )
    ),
    IF(BQ353&lt;&gt;"",
        IF(INT('Data Sheet'!$A$15)=INT('Data Sheet'!$B$15),
            --(INT('Data Sheet'!$A$15) &amp; "." &amp; RIGHT(BQ353,3)),
            IF(AND((--(INT('Data Sheet'!$A$15) &amp; "." &amp; RIGHT(BQ353,3))&gt;=--('Data Sheet'!$A$15)), (--(INT('Data Sheet'!$A$15) &amp; "." &amp; RIGHT(BQ353,3))&lt;=--('Data Sheet'!$B$15))),
                --(INT('Data Sheet'!$A$15) &amp; "." &amp; RIGHT(BQ353,3)),
                --(INT('Data Sheet'!$B$15) &amp; "." &amp; RIGHT(BQ353,3))
            )
        ),
        "OK"
    )
)</f>
        <v>OK</v>
      </c>
      <c r="R353" s="20"/>
      <c r="S353" s="20"/>
      <c r="T353" s="20"/>
      <c r="U353" s="20"/>
      <c r="V353" s="20"/>
      <c r="W353" s="20"/>
      <c r="X353" s="20"/>
      <c r="Y353" s="20"/>
      <c r="Z353" s="20"/>
      <c r="AA353" s="55"/>
      <c r="AB353" s="55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1"/>
      <c r="AR353" s="21"/>
      <c r="AS353" s="21"/>
      <c r="AT353" s="21"/>
      <c r="AU353" s="21"/>
      <c r="AV353" s="21"/>
      <c r="AW353" s="22"/>
      <c r="AX353" s="99"/>
      <c r="AY353" s="20"/>
      <c r="AZ353" s="20"/>
      <c r="BA353" s="22"/>
      <c r="BC353" s="80"/>
      <c r="BD353" s="80"/>
      <c r="BE353" s="80"/>
      <c r="BF353" s="80"/>
      <c r="BG353" s="2" t="str">
        <f t="shared" si="33"/>
        <v/>
      </c>
      <c r="BH353" s="78">
        <f t="shared" si="32"/>
        <v>0</v>
      </c>
    </row>
    <row r="354" spans="2:60" x14ac:dyDescent="0.2">
      <c r="B354" s="14">
        <f t="shared" si="37"/>
        <v>346</v>
      </c>
      <c r="C354" s="15" t="str">
        <f>CONCATENATE('Data Sheet'!$B$8,'Data Sheet'!$G$2)</f>
        <v>" HWDP</v>
      </c>
      <c r="D354" s="95" t="str">
        <f t="shared" si="34"/>
        <v/>
      </c>
      <c r="E354" s="15" t="str">
        <f>IF('Sum HWDP'!$D$10="TH-Hill DS-1 Vol 3 CAT 2: Clean and Visual Ends only","N/A","OK")</f>
        <v>OK</v>
      </c>
      <c r="F354" s="15" t="str">
        <f>IF('Sum HWDP'!$D$10="TH-Hill DS-1 Vol 3 CAT 2: Clean and Visual Ends only","N/A","OK")</f>
        <v>OK</v>
      </c>
      <c r="G354" s="17"/>
      <c r="H354" s="17"/>
      <c r="I354" s="17" t="s">
        <v>51</v>
      </c>
      <c r="J354" s="17" t="str">
        <f t="shared" si="35"/>
        <v>OK</v>
      </c>
      <c r="K354" s="17" t="str">
        <f t="shared" si="36"/>
        <v>OK</v>
      </c>
      <c r="L354" s="17" t="str">
        <f>IF('Data Sheet'!$B$9="NC-50","N/A","OK")</f>
        <v>OK</v>
      </c>
      <c r="M354" s="17" t="str">
        <f>IF('Data Sheet'!$B$9="NC-50","N/A","OK")</f>
        <v>OK</v>
      </c>
      <c r="N354" s="23" t="str">
        <f>IF(BO354&lt;&gt;"",
    IF(INT('Data Sheet'!$A$19)=INT('Data Sheet'!$B$19),
        --(INT('Data Sheet'!$A$19) &amp; "." &amp; BO354),
        IF(AND((--(INT('Data Sheet'!$A$19) &amp; "." &amp; BO354)&gt;=--('Data Sheet'!$A$19)), (--(INT('Data Sheet'!$A$19) &amp; "." &amp; BO354)&lt;=--('Data Sheet'!$B$19))),
            --(INT('Data Sheet'!$A$19) &amp; "." &amp; BO354),
            --(INT('Data Sheet'!$B$19) &amp; "." &amp; BO354)
        )
    ),
    IF(BN354&lt;&gt;"",
        IF(INT('Data Sheet'!$A$19)=INT('Data Sheet'!$B$19),
            --(INT('Data Sheet'!$A$19) &amp; "." &amp; LEFT(BN354,3)),
            IF(AND((--(INT('Data Sheet'!$A$19) &amp; "." &amp; LEFT(BN354,3))&gt;=--('Data Sheet'!$A$19)), (--(INT('Data Sheet'!$A$19) &amp; "." &amp; LEFT(BN354,3))&lt;=--('Data Sheet'!$B$19))),
                --(INT('Data Sheet'!$A$19) &amp; "." &amp; LEFT(BN354,3)),
                --(INT('Data Sheet'!$B$19) &amp; "." &amp; LEFT(BN354,3))
            )
        ),
        "OK"
    )
)</f>
        <v>OK</v>
      </c>
      <c r="O354" s="23" t="str">
        <f>IF(BP354&lt;&gt;"",
    IF(INT('Data Sheet'!$A$19)=INT('Data Sheet'!$B$19),
        --(INT('Data Sheet'!$A$19) &amp; "." &amp; BP354),
        IF(AND((--(INT('Data Sheet'!$A$19) &amp; "." &amp; BP354)&gt;=--('Data Sheet'!$A$19)), (--(INT('Data Sheet'!$A$19) &amp; "." &amp; BP354)&lt;=--('Data Sheet'!$B$19))),
            --(INT('Data Sheet'!$A$19) &amp; "." &amp; BP354),
            --(INT('Data Sheet'!$B$19) &amp; "." &amp; BP354)
        )
    ),
    IF(BN354&lt;&gt;"",
        IF(INT('Data Sheet'!$A$19)=INT('Data Sheet'!$B$19),
            --(INT('Data Sheet'!$A$19) &amp; "." &amp; RIGHT(BN354,3)),
            IF(AND((--(INT('Data Sheet'!$A$19) &amp; "." &amp; RIGHT(BN354,3))&gt;=--('Data Sheet'!$A$19)), (--(INT('Data Sheet'!$A$19) &amp; "." &amp; RIGHT(BN354,3))&lt;=--('Data Sheet'!$B$19))),
                --(INT('Data Sheet'!$A$19) &amp; "." &amp; RIGHT(BN354,3)),
                --(INT('Data Sheet'!$B$19) &amp; "." &amp; RIGHT(BN354,3))
            )
        ),
        "OK"
    )
)</f>
        <v>OK</v>
      </c>
      <c r="P354" s="23" t="str">
        <f>IF(BR354&lt;&gt;"",
    IF(INT('Data Sheet'!$A$19)=INT('Data Sheet'!$B$15),
        --(INT('Data Sheet'!$A$15) &amp; "." &amp; BR354),
        IF(AND((--(INT('Data Sheet'!$A$15) &amp; "." &amp; BR354)&gt;=--('Data Sheet'!$A$15)), (--(INT('Data Sheet'!$A$15) &amp; "." &amp; BR354)&lt;=--('Data Sheet'!$B$15))),
            --(INT('Data Sheet'!$A$15) &amp; "." &amp; BR354),
            --(INT('Data Sheet'!$B$15) &amp; "." &amp; BR354)
        )
    ),
    IF(BQ354&lt;&gt;"",
        IF(INT('Data Sheet'!$A$15)=INT('Data Sheet'!$B$15),
            --(INT('Data Sheet'!$A$15) &amp; "." &amp; LEFT(BQ354,3)),
            IF(AND((--(INT('Data Sheet'!$A$15) &amp; "." &amp; LEFT(BQ354,3))&gt;=--('Data Sheet'!$A$15)), (--(INT('Data Sheet'!$A$15) &amp; "." &amp; LEFT(BQ354,3))&lt;=--('Data Sheet'!$B$15))),
                --(INT('Data Sheet'!$A$15) &amp; "." &amp; LEFT(BQ354,3)),
                --(INT('Data Sheet'!$B$15) &amp; "." &amp; LEFT(BQ354,3))
            )
        ),
        "OK"
    )
)</f>
        <v>OK</v>
      </c>
      <c r="Q354" s="23" t="str">
        <f>IF(BS354&lt;&gt;"",
    IF(INT('Data Sheet'!$A$19)=INT('Data Sheet'!$B$15),
        --(INT('Data Sheet'!$A$15) &amp; "." &amp; BS354),
        IF(AND((--(INT('Data Sheet'!$A$15) &amp; "." &amp; BS354)&gt;=--('Data Sheet'!$A$15)), (--(INT('Data Sheet'!$A$15) &amp; "." &amp; BS354)&lt;=--('Data Sheet'!$B$15))),
            --(INT('Data Sheet'!$A$15) &amp; "." &amp; BS354),
            --(INT('Data Sheet'!$B$15) &amp; "." &amp; BS354)
        )
    ),
    IF(BQ354&lt;&gt;"",
        IF(INT('Data Sheet'!$A$15)=INT('Data Sheet'!$B$15),
            --(INT('Data Sheet'!$A$15) &amp; "." &amp; RIGHT(BQ354,3)),
            IF(AND((--(INT('Data Sheet'!$A$15) &amp; "." &amp; RIGHT(BQ354,3))&gt;=--('Data Sheet'!$A$15)), (--(INT('Data Sheet'!$A$15) &amp; "." &amp; RIGHT(BQ354,3))&lt;=--('Data Sheet'!$B$15))),
                --(INT('Data Sheet'!$A$15) &amp; "." &amp; RIGHT(BQ354,3)),
                --(INT('Data Sheet'!$B$15) &amp; "." &amp; RIGHT(BQ354,3))
            )
        ),
        "OK"
    )
)</f>
        <v>OK</v>
      </c>
      <c r="R354" s="20"/>
      <c r="S354" s="20"/>
      <c r="T354" s="20"/>
      <c r="U354" s="20"/>
      <c r="V354" s="20"/>
      <c r="W354" s="20"/>
      <c r="X354" s="20"/>
      <c r="Y354" s="20"/>
      <c r="Z354" s="20"/>
      <c r="AA354" s="55"/>
      <c r="AB354" s="55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1"/>
      <c r="AR354" s="21"/>
      <c r="AS354" s="21"/>
      <c r="AT354" s="21"/>
      <c r="AU354" s="21"/>
      <c r="AV354" s="21"/>
      <c r="AW354" s="22"/>
      <c r="AX354" s="99"/>
      <c r="AY354" s="20"/>
      <c r="AZ354" s="20"/>
      <c r="BA354" s="22"/>
      <c r="BC354" s="80"/>
      <c r="BD354" s="80"/>
      <c r="BE354" s="80"/>
      <c r="BF354" s="80"/>
      <c r="BG354" s="2" t="str">
        <f t="shared" si="33"/>
        <v/>
      </c>
      <c r="BH354" s="78">
        <f t="shared" si="32"/>
        <v>0</v>
      </c>
    </row>
    <row r="355" spans="2:60" x14ac:dyDescent="0.2">
      <c r="B355" s="14">
        <f t="shared" si="37"/>
        <v>347</v>
      </c>
      <c r="C355" s="15" t="str">
        <f>CONCATENATE('Data Sheet'!$B$8,'Data Sheet'!$G$2)</f>
        <v>" HWDP</v>
      </c>
      <c r="D355" s="95" t="str">
        <f t="shared" si="34"/>
        <v/>
      </c>
      <c r="E355" s="15" t="str">
        <f>IF('Sum HWDP'!$D$10="TH-Hill DS-1 Vol 3 CAT 2: Clean and Visual Ends only","N/A","OK")</f>
        <v>OK</v>
      </c>
      <c r="F355" s="15" t="str">
        <f>IF('Sum HWDP'!$D$10="TH-Hill DS-1 Vol 3 CAT 2: Clean and Visual Ends only","N/A","OK")</f>
        <v>OK</v>
      </c>
      <c r="G355" s="17"/>
      <c r="H355" s="17"/>
      <c r="I355" s="17" t="s">
        <v>51</v>
      </c>
      <c r="J355" s="17" t="str">
        <f t="shared" si="35"/>
        <v>OK</v>
      </c>
      <c r="K355" s="17" t="str">
        <f t="shared" si="36"/>
        <v>OK</v>
      </c>
      <c r="L355" s="17" t="str">
        <f>IF('Data Sheet'!$B$9="NC-50","N/A","OK")</f>
        <v>OK</v>
      </c>
      <c r="M355" s="17" t="str">
        <f>IF('Data Sheet'!$B$9="NC-50","N/A","OK")</f>
        <v>OK</v>
      </c>
      <c r="N355" s="23" t="str">
        <f>IF(BO355&lt;&gt;"",
    IF(INT('Data Sheet'!$A$19)=INT('Data Sheet'!$B$19),
        --(INT('Data Sheet'!$A$19) &amp; "." &amp; BO355),
        IF(AND((--(INT('Data Sheet'!$A$19) &amp; "." &amp; BO355)&gt;=--('Data Sheet'!$A$19)), (--(INT('Data Sheet'!$A$19) &amp; "." &amp; BO355)&lt;=--('Data Sheet'!$B$19))),
            --(INT('Data Sheet'!$A$19) &amp; "." &amp; BO355),
            --(INT('Data Sheet'!$B$19) &amp; "." &amp; BO355)
        )
    ),
    IF(BN355&lt;&gt;"",
        IF(INT('Data Sheet'!$A$19)=INT('Data Sheet'!$B$19),
            --(INT('Data Sheet'!$A$19) &amp; "." &amp; LEFT(BN355,3)),
            IF(AND((--(INT('Data Sheet'!$A$19) &amp; "." &amp; LEFT(BN355,3))&gt;=--('Data Sheet'!$A$19)), (--(INT('Data Sheet'!$A$19) &amp; "." &amp; LEFT(BN355,3))&lt;=--('Data Sheet'!$B$19))),
                --(INT('Data Sheet'!$A$19) &amp; "." &amp; LEFT(BN355,3)),
                --(INT('Data Sheet'!$B$19) &amp; "." &amp; LEFT(BN355,3))
            )
        ),
        "OK"
    )
)</f>
        <v>OK</v>
      </c>
      <c r="O355" s="23" t="str">
        <f>IF(BP355&lt;&gt;"",
    IF(INT('Data Sheet'!$A$19)=INT('Data Sheet'!$B$19),
        --(INT('Data Sheet'!$A$19) &amp; "." &amp; BP355),
        IF(AND((--(INT('Data Sheet'!$A$19) &amp; "." &amp; BP355)&gt;=--('Data Sheet'!$A$19)), (--(INT('Data Sheet'!$A$19) &amp; "." &amp; BP355)&lt;=--('Data Sheet'!$B$19))),
            --(INT('Data Sheet'!$A$19) &amp; "." &amp; BP355),
            --(INT('Data Sheet'!$B$19) &amp; "." &amp; BP355)
        )
    ),
    IF(BN355&lt;&gt;"",
        IF(INT('Data Sheet'!$A$19)=INT('Data Sheet'!$B$19),
            --(INT('Data Sheet'!$A$19) &amp; "." &amp; RIGHT(BN355,3)),
            IF(AND((--(INT('Data Sheet'!$A$19) &amp; "." &amp; RIGHT(BN355,3))&gt;=--('Data Sheet'!$A$19)), (--(INT('Data Sheet'!$A$19) &amp; "." &amp; RIGHT(BN355,3))&lt;=--('Data Sheet'!$B$19))),
                --(INT('Data Sheet'!$A$19) &amp; "." &amp; RIGHT(BN355,3)),
                --(INT('Data Sheet'!$B$19) &amp; "." &amp; RIGHT(BN355,3))
            )
        ),
        "OK"
    )
)</f>
        <v>OK</v>
      </c>
      <c r="P355" s="23" t="str">
        <f>IF(BR355&lt;&gt;"",
    IF(INT('Data Sheet'!$A$19)=INT('Data Sheet'!$B$15),
        --(INT('Data Sheet'!$A$15) &amp; "." &amp; BR355),
        IF(AND((--(INT('Data Sheet'!$A$15) &amp; "." &amp; BR355)&gt;=--('Data Sheet'!$A$15)), (--(INT('Data Sheet'!$A$15) &amp; "." &amp; BR355)&lt;=--('Data Sheet'!$B$15))),
            --(INT('Data Sheet'!$A$15) &amp; "." &amp; BR355),
            --(INT('Data Sheet'!$B$15) &amp; "." &amp; BR355)
        )
    ),
    IF(BQ355&lt;&gt;"",
        IF(INT('Data Sheet'!$A$15)=INT('Data Sheet'!$B$15),
            --(INT('Data Sheet'!$A$15) &amp; "." &amp; LEFT(BQ355,3)),
            IF(AND((--(INT('Data Sheet'!$A$15) &amp; "." &amp; LEFT(BQ355,3))&gt;=--('Data Sheet'!$A$15)), (--(INT('Data Sheet'!$A$15) &amp; "." &amp; LEFT(BQ355,3))&lt;=--('Data Sheet'!$B$15))),
                --(INT('Data Sheet'!$A$15) &amp; "." &amp; LEFT(BQ355,3)),
                --(INT('Data Sheet'!$B$15) &amp; "." &amp; LEFT(BQ355,3))
            )
        ),
        "OK"
    )
)</f>
        <v>OK</v>
      </c>
      <c r="Q355" s="23" t="str">
        <f>IF(BS355&lt;&gt;"",
    IF(INT('Data Sheet'!$A$19)=INT('Data Sheet'!$B$15),
        --(INT('Data Sheet'!$A$15) &amp; "." &amp; BS355),
        IF(AND((--(INT('Data Sheet'!$A$15) &amp; "." &amp; BS355)&gt;=--('Data Sheet'!$A$15)), (--(INT('Data Sheet'!$A$15) &amp; "." &amp; BS355)&lt;=--('Data Sheet'!$B$15))),
            --(INT('Data Sheet'!$A$15) &amp; "." &amp; BS355),
            --(INT('Data Sheet'!$B$15) &amp; "." &amp; BS355)
        )
    ),
    IF(BQ355&lt;&gt;"",
        IF(INT('Data Sheet'!$A$15)=INT('Data Sheet'!$B$15),
            --(INT('Data Sheet'!$A$15) &amp; "." &amp; RIGHT(BQ355,3)),
            IF(AND((--(INT('Data Sheet'!$A$15) &amp; "." &amp; RIGHT(BQ355,3))&gt;=--('Data Sheet'!$A$15)), (--(INT('Data Sheet'!$A$15) &amp; "." &amp; RIGHT(BQ355,3))&lt;=--('Data Sheet'!$B$15))),
                --(INT('Data Sheet'!$A$15) &amp; "." &amp; RIGHT(BQ355,3)),
                --(INT('Data Sheet'!$B$15) &amp; "." &amp; RIGHT(BQ355,3))
            )
        ),
        "OK"
    )
)</f>
        <v>OK</v>
      </c>
      <c r="R355" s="20"/>
      <c r="S355" s="20"/>
      <c r="T355" s="20"/>
      <c r="U355" s="20"/>
      <c r="V355" s="20"/>
      <c r="W355" s="20"/>
      <c r="X355" s="20"/>
      <c r="Y355" s="20"/>
      <c r="Z355" s="20"/>
      <c r="AA355" s="55"/>
      <c r="AB355" s="55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1"/>
      <c r="AR355" s="21"/>
      <c r="AS355" s="21"/>
      <c r="AT355" s="21"/>
      <c r="AU355" s="21"/>
      <c r="AV355" s="21"/>
      <c r="AW355" s="22"/>
      <c r="AX355" s="99"/>
      <c r="AY355" s="20"/>
      <c r="AZ355" s="20"/>
      <c r="BA355" s="22"/>
      <c r="BC355" s="80"/>
      <c r="BD355" s="80"/>
      <c r="BE355" s="80"/>
      <c r="BF355" s="80"/>
      <c r="BG355" s="2" t="str">
        <f t="shared" si="33"/>
        <v/>
      </c>
      <c r="BH355" s="78">
        <f t="shared" si="32"/>
        <v>0</v>
      </c>
    </row>
    <row r="356" spans="2:60" x14ac:dyDescent="0.2">
      <c r="B356" s="14">
        <f t="shared" si="37"/>
        <v>348</v>
      </c>
      <c r="C356" s="15" t="str">
        <f>CONCATENATE('Data Sheet'!$B$8,'Data Sheet'!$G$2)</f>
        <v>" HWDP</v>
      </c>
      <c r="D356" s="95" t="str">
        <f t="shared" si="34"/>
        <v/>
      </c>
      <c r="E356" s="15" t="str">
        <f>IF('Sum HWDP'!$D$10="TH-Hill DS-1 Vol 3 CAT 2: Clean and Visual Ends only","N/A","OK")</f>
        <v>OK</v>
      </c>
      <c r="F356" s="15" t="str">
        <f>IF('Sum HWDP'!$D$10="TH-Hill DS-1 Vol 3 CAT 2: Clean and Visual Ends only","N/A","OK")</f>
        <v>OK</v>
      </c>
      <c r="G356" s="17"/>
      <c r="H356" s="17"/>
      <c r="I356" s="17" t="s">
        <v>51</v>
      </c>
      <c r="J356" s="17" t="str">
        <f t="shared" si="35"/>
        <v>OK</v>
      </c>
      <c r="K356" s="17" t="str">
        <f t="shared" si="36"/>
        <v>OK</v>
      </c>
      <c r="L356" s="17" t="str">
        <f>IF('Data Sheet'!$B$9="NC-50","N/A","OK")</f>
        <v>OK</v>
      </c>
      <c r="M356" s="17" t="str">
        <f>IF('Data Sheet'!$B$9="NC-50","N/A","OK")</f>
        <v>OK</v>
      </c>
      <c r="N356" s="23" t="str">
        <f>IF(BO356&lt;&gt;"",
    IF(INT('Data Sheet'!$A$19)=INT('Data Sheet'!$B$19),
        --(INT('Data Sheet'!$A$19) &amp; "." &amp; BO356),
        IF(AND((--(INT('Data Sheet'!$A$19) &amp; "." &amp; BO356)&gt;=--('Data Sheet'!$A$19)), (--(INT('Data Sheet'!$A$19) &amp; "." &amp; BO356)&lt;=--('Data Sheet'!$B$19))),
            --(INT('Data Sheet'!$A$19) &amp; "." &amp; BO356),
            --(INT('Data Sheet'!$B$19) &amp; "." &amp; BO356)
        )
    ),
    IF(BN356&lt;&gt;"",
        IF(INT('Data Sheet'!$A$19)=INT('Data Sheet'!$B$19),
            --(INT('Data Sheet'!$A$19) &amp; "." &amp; LEFT(BN356,3)),
            IF(AND((--(INT('Data Sheet'!$A$19) &amp; "." &amp; LEFT(BN356,3))&gt;=--('Data Sheet'!$A$19)), (--(INT('Data Sheet'!$A$19) &amp; "." &amp; LEFT(BN356,3))&lt;=--('Data Sheet'!$B$19))),
                --(INT('Data Sheet'!$A$19) &amp; "." &amp; LEFT(BN356,3)),
                --(INT('Data Sheet'!$B$19) &amp; "." &amp; LEFT(BN356,3))
            )
        ),
        "OK"
    )
)</f>
        <v>OK</v>
      </c>
      <c r="O356" s="23" t="str">
        <f>IF(BP356&lt;&gt;"",
    IF(INT('Data Sheet'!$A$19)=INT('Data Sheet'!$B$19),
        --(INT('Data Sheet'!$A$19) &amp; "." &amp; BP356),
        IF(AND((--(INT('Data Sheet'!$A$19) &amp; "." &amp; BP356)&gt;=--('Data Sheet'!$A$19)), (--(INT('Data Sheet'!$A$19) &amp; "." &amp; BP356)&lt;=--('Data Sheet'!$B$19))),
            --(INT('Data Sheet'!$A$19) &amp; "." &amp; BP356),
            --(INT('Data Sheet'!$B$19) &amp; "." &amp; BP356)
        )
    ),
    IF(BN356&lt;&gt;"",
        IF(INT('Data Sheet'!$A$19)=INT('Data Sheet'!$B$19),
            --(INT('Data Sheet'!$A$19) &amp; "." &amp; RIGHT(BN356,3)),
            IF(AND((--(INT('Data Sheet'!$A$19) &amp; "." &amp; RIGHT(BN356,3))&gt;=--('Data Sheet'!$A$19)), (--(INT('Data Sheet'!$A$19) &amp; "." &amp; RIGHT(BN356,3))&lt;=--('Data Sheet'!$B$19))),
                --(INT('Data Sheet'!$A$19) &amp; "." &amp; RIGHT(BN356,3)),
                --(INT('Data Sheet'!$B$19) &amp; "." &amp; RIGHT(BN356,3))
            )
        ),
        "OK"
    )
)</f>
        <v>OK</v>
      </c>
      <c r="P356" s="23" t="str">
        <f>IF(BR356&lt;&gt;"",
    IF(INT('Data Sheet'!$A$19)=INT('Data Sheet'!$B$15),
        --(INT('Data Sheet'!$A$15) &amp; "." &amp; BR356),
        IF(AND((--(INT('Data Sheet'!$A$15) &amp; "." &amp; BR356)&gt;=--('Data Sheet'!$A$15)), (--(INT('Data Sheet'!$A$15) &amp; "." &amp; BR356)&lt;=--('Data Sheet'!$B$15))),
            --(INT('Data Sheet'!$A$15) &amp; "." &amp; BR356),
            --(INT('Data Sheet'!$B$15) &amp; "." &amp; BR356)
        )
    ),
    IF(BQ356&lt;&gt;"",
        IF(INT('Data Sheet'!$A$15)=INT('Data Sheet'!$B$15),
            --(INT('Data Sheet'!$A$15) &amp; "." &amp; LEFT(BQ356,3)),
            IF(AND((--(INT('Data Sheet'!$A$15) &amp; "." &amp; LEFT(BQ356,3))&gt;=--('Data Sheet'!$A$15)), (--(INT('Data Sheet'!$A$15) &amp; "." &amp; LEFT(BQ356,3))&lt;=--('Data Sheet'!$B$15))),
                --(INT('Data Sheet'!$A$15) &amp; "." &amp; LEFT(BQ356,3)),
                --(INT('Data Sheet'!$B$15) &amp; "." &amp; LEFT(BQ356,3))
            )
        ),
        "OK"
    )
)</f>
        <v>OK</v>
      </c>
      <c r="Q356" s="23" t="str">
        <f>IF(BS356&lt;&gt;"",
    IF(INT('Data Sheet'!$A$19)=INT('Data Sheet'!$B$15),
        --(INT('Data Sheet'!$A$15) &amp; "." &amp; BS356),
        IF(AND((--(INT('Data Sheet'!$A$15) &amp; "." &amp; BS356)&gt;=--('Data Sheet'!$A$15)), (--(INT('Data Sheet'!$A$15) &amp; "." &amp; BS356)&lt;=--('Data Sheet'!$B$15))),
            --(INT('Data Sheet'!$A$15) &amp; "." &amp; BS356),
            --(INT('Data Sheet'!$B$15) &amp; "." &amp; BS356)
        )
    ),
    IF(BQ356&lt;&gt;"",
        IF(INT('Data Sheet'!$A$15)=INT('Data Sheet'!$B$15),
            --(INT('Data Sheet'!$A$15) &amp; "." &amp; RIGHT(BQ356,3)),
            IF(AND((--(INT('Data Sheet'!$A$15) &amp; "." &amp; RIGHT(BQ356,3))&gt;=--('Data Sheet'!$A$15)), (--(INT('Data Sheet'!$A$15) &amp; "." &amp; RIGHT(BQ356,3))&lt;=--('Data Sheet'!$B$15))),
                --(INT('Data Sheet'!$A$15) &amp; "." &amp; RIGHT(BQ356,3)),
                --(INT('Data Sheet'!$B$15) &amp; "." &amp; RIGHT(BQ356,3))
            )
        ),
        "OK"
    )
)</f>
        <v>OK</v>
      </c>
      <c r="R356" s="20"/>
      <c r="S356" s="20"/>
      <c r="T356" s="20"/>
      <c r="U356" s="20"/>
      <c r="V356" s="20"/>
      <c r="W356" s="20"/>
      <c r="X356" s="20"/>
      <c r="Y356" s="20"/>
      <c r="Z356" s="20"/>
      <c r="AA356" s="55"/>
      <c r="AB356" s="55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1"/>
      <c r="AR356" s="21"/>
      <c r="AS356" s="21"/>
      <c r="AT356" s="21"/>
      <c r="AU356" s="21"/>
      <c r="AV356" s="21"/>
      <c r="AW356" s="22"/>
      <c r="AX356" s="99"/>
      <c r="AY356" s="20"/>
      <c r="AZ356" s="20"/>
      <c r="BA356" s="22"/>
      <c r="BC356" s="80"/>
      <c r="BD356" s="80"/>
      <c r="BE356" s="80"/>
      <c r="BF356" s="80"/>
      <c r="BG356" s="2" t="str">
        <f t="shared" si="33"/>
        <v/>
      </c>
      <c r="BH356" s="78">
        <f t="shared" si="32"/>
        <v>0</v>
      </c>
    </row>
    <row r="357" spans="2:60" x14ac:dyDescent="0.2">
      <c r="B357" s="14">
        <f t="shared" si="37"/>
        <v>349</v>
      </c>
      <c r="C357" s="15" t="str">
        <f>CONCATENATE('Data Sheet'!$B$8,'Data Sheet'!$G$2)</f>
        <v>" HWDP</v>
      </c>
      <c r="D357" s="95" t="str">
        <f t="shared" si="34"/>
        <v/>
      </c>
      <c r="E357" s="15" t="str">
        <f>IF('Sum HWDP'!$D$10="TH-Hill DS-1 Vol 3 CAT 2: Clean and Visual Ends only","N/A","OK")</f>
        <v>OK</v>
      </c>
      <c r="F357" s="15" t="str">
        <f>IF('Sum HWDP'!$D$10="TH-Hill DS-1 Vol 3 CAT 2: Clean and Visual Ends only","N/A","OK")</f>
        <v>OK</v>
      </c>
      <c r="G357" s="17"/>
      <c r="H357" s="17"/>
      <c r="I357" s="17" t="s">
        <v>51</v>
      </c>
      <c r="J357" s="17" t="str">
        <f t="shared" si="35"/>
        <v>OK</v>
      </c>
      <c r="K357" s="17" t="str">
        <f t="shared" si="36"/>
        <v>OK</v>
      </c>
      <c r="L357" s="17" t="str">
        <f>IF('Data Sheet'!$B$9="NC-50","N/A","OK")</f>
        <v>OK</v>
      </c>
      <c r="M357" s="17" t="str">
        <f>IF('Data Sheet'!$B$9="NC-50","N/A","OK")</f>
        <v>OK</v>
      </c>
      <c r="N357" s="23" t="str">
        <f>IF(BO357&lt;&gt;"",
    IF(INT('Data Sheet'!$A$19)=INT('Data Sheet'!$B$19),
        --(INT('Data Sheet'!$A$19) &amp; "." &amp; BO357),
        IF(AND((--(INT('Data Sheet'!$A$19) &amp; "." &amp; BO357)&gt;=--('Data Sheet'!$A$19)), (--(INT('Data Sheet'!$A$19) &amp; "." &amp; BO357)&lt;=--('Data Sheet'!$B$19))),
            --(INT('Data Sheet'!$A$19) &amp; "." &amp; BO357),
            --(INT('Data Sheet'!$B$19) &amp; "." &amp; BO357)
        )
    ),
    IF(BN357&lt;&gt;"",
        IF(INT('Data Sheet'!$A$19)=INT('Data Sheet'!$B$19),
            --(INT('Data Sheet'!$A$19) &amp; "." &amp; LEFT(BN357,3)),
            IF(AND((--(INT('Data Sheet'!$A$19) &amp; "." &amp; LEFT(BN357,3))&gt;=--('Data Sheet'!$A$19)), (--(INT('Data Sheet'!$A$19) &amp; "." &amp; LEFT(BN357,3))&lt;=--('Data Sheet'!$B$19))),
                --(INT('Data Sheet'!$A$19) &amp; "." &amp; LEFT(BN357,3)),
                --(INT('Data Sheet'!$B$19) &amp; "." &amp; LEFT(BN357,3))
            )
        ),
        "OK"
    )
)</f>
        <v>OK</v>
      </c>
      <c r="O357" s="23" t="str">
        <f>IF(BP357&lt;&gt;"",
    IF(INT('Data Sheet'!$A$19)=INT('Data Sheet'!$B$19),
        --(INT('Data Sheet'!$A$19) &amp; "." &amp; BP357),
        IF(AND((--(INT('Data Sheet'!$A$19) &amp; "." &amp; BP357)&gt;=--('Data Sheet'!$A$19)), (--(INT('Data Sheet'!$A$19) &amp; "." &amp; BP357)&lt;=--('Data Sheet'!$B$19))),
            --(INT('Data Sheet'!$A$19) &amp; "." &amp; BP357),
            --(INT('Data Sheet'!$B$19) &amp; "." &amp; BP357)
        )
    ),
    IF(BN357&lt;&gt;"",
        IF(INT('Data Sheet'!$A$19)=INT('Data Sheet'!$B$19),
            --(INT('Data Sheet'!$A$19) &amp; "." &amp; RIGHT(BN357,3)),
            IF(AND((--(INT('Data Sheet'!$A$19) &amp; "." &amp; RIGHT(BN357,3))&gt;=--('Data Sheet'!$A$19)), (--(INT('Data Sheet'!$A$19) &amp; "." &amp; RIGHT(BN357,3))&lt;=--('Data Sheet'!$B$19))),
                --(INT('Data Sheet'!$A$19) &amp; "." &amp; RIGHT(BN357,3)),
                --(INT('Data Sheet'!$B$19) &amp; "." &amp; RIGHT(BN357,3))
            )
        ),
        "OK"
    )
)</f>
        <v>OK</v>
      </c>
      <c r="P357" s="23" t="str">
        <f>IF(BR357&lt;&gt;"",
    IF(INT('Data Sheet'!$A$19)=INT('Data Sheet'!$B$15),
        --(INT('Data Sheet'!$A$15) &amp; "." &amp; BR357),
        IF(AND((--(INT('Data Sheet'!$A$15) &amp; "." &amp; BR357)&gt;=--('Data Sheet'!$A$15)), (--(INT('Data Sheet'!$A$15) &amp; "." &amp; BR357)&lt;=--('Data Sheet'!$B$15))),
            --(INT('Data Sheet'!$A$15) &amp; "." &amp; BR357),
            --(INT('Data Sheet'!$B$15) &amp; "." &amp; BR357)
        )
    ),
    IF(BQ357&lt;&gt;"",
        IF(INT('Data Sheet'!$A$15)=INT('Data Sheet'!$B$15),
            --(INT('Data Sheet'!$A$15) &amp; "." &amp; LEFT(BQ357,3)),
            IF(AND((--(INT('Data Sheet'!$A$15) &amp; "." &amp; LEFT(BQ357,3))&gt;=--('Data Sheet'!$A$15)), (--(INT('Data Sheet'!$A$15) &amp; "." &amp; LEFT(BQ357,3))&lt;=--('Data Sheet'!$B$15))),
                --(INT('Data Sheet'!$A$15) &amp; "." &amp; LEFT(BQ357,3)),
                --(INT('Data Sheet'!$B$15) &amp; "." &amp; LEFT(BQ357,3))
            )
        ),
        "OK"
    )
)</f>
        <v>OK</v>
      </c>
      <c r="Q357" s="23" t="str">
        <f>IF(BS357&lt;&gt;"",
    IF(INT('Data Sheet'!$A$19)=INT('Data Sheet'!$B$15),
        --(INT('Data Sheet'!$A$15) &amp; "." &amp; BS357),
        IF(AND((--(INT('Data Sheet'!$A$15) &amp; "." &amp; BS357)&gt;=--('Data Sheet'!$A$15)), (--(INT('Data Sheet'!$A$15) &amp; "." &amp; BS357)&lt;=--('Data Sheet'!$B$15))),
            --(INT('Data Sheet'!$A$15) &amp; "." &amp; BS357),
            --(INT('Data Sheet'!$B$15) &amp; "." &amp; BS357)
        )
    ),
    IF(BQ357&lt;&gt;"",
        IF(INT('Data Sheet'!$A$15)=INT('Data Sheet'!$B$15),
            --(INT('Data Sheet'!$A$15) &amp; "." &amp; RIGHT(BQ357,3)),
            IF(AND((--(INT('Data Sheet'!$A$15) &amp; "." &amp; RIGHT(BQ357,3))&gt;=--('Data Sheet'!$A$15)), (--(INT('Data Sheet'!$A$15) &amp; "." &amp; RIGHT(BQ357,3))&lt;=--('Data Sheet'!$B$15))),
                --(INT('Data Sheet'!$A$15) &amp; "." &amp; RIGHT(BQ357,3)),
                --(INT('Data Sheet'!$B$15) &amp; "." &amp; RIGHT(BQ357,3))
            )
        ),
        "OK"
    )
)</f>
        <v>OK</v>
      </c>
      <c r="R357" s="20"/>
      <c r="S357" s="20"/>
      <c r="T357" s="20"/>
      <c r="U357" s="20"/>
      <c r="V357" s="20"/>
      <c r="W357" s="20"/>
      <c r="X357" s="20"/>
      <c r="Y357" s="20"/>
      <c r="Z357" s="20"/>
      <c r="AA357" s="55"/>
      <c r="AB357" s="55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1"/>
      <c r="AR357" s="21"/>
      <c r="AS357" s="21"/>
      <c r="AT357" s="21"/>
      <c r="AU357" s="21"/>
      <c r="AV357" s="21"/>
      <c r="AW357" s="22"/>
      <c r="AX357" s="99"/>
      <c r="AY357" s="20"/>
      <c r="AZ357" s="20"/>
      <c r="BA357" s="22"/>
      <c r="BC357" s="80"/>
      <c r="BD357" s="80"/>
      <c r="BE357" s="80"/>
      <c r="BF357" s="80"/>
      <c r="BG357" s="2" t="str">
        <f t="shared" si="33"/>
        <v/>
      </c>
      <c r="BH357" s="78">
        <f t="shared" si="32"/>
        <v>0</v>
      </c>
    </row>
    <row r="358" spans="2:60" x14ac:dyDescent="0.2">
      <c r="B358" s="14">
        <f t="shared" si="37"/>
        <v>350</v>
      </c>
      <c r="C358" s="15" t="str">
        <f>CONCATENATE('Data Sheet'!$B$8,'Data Sheet'!$G$2)</f>
        <v>" HWDP</v>
      </c>
      <c r="D358" s="95" t="str">
        <f t="shared" si="34"/>
        <v/>
      </c>
      <c r="E358" s="15" t="str">
        <f>IF('Sum HWDP'!$D$10="TH-Hill DS-1 Vol 3 CAT 2: Clean and Visual Ends only","N/A","OK")</f>
        <v>OK</v>
      </c>
      <c r="F358" s="15" t="str">
        <f>IF('Sum HWDP'!$D$10="TH-Hill DS-1 Vol 3 CAT 2: Clean and Visual Ends only","N/A","OK")</f>
        <v>OK</v>
      </c>
      <c r="G358" s="17"/>
      <c r="H358" s="17"/>
      <c r="I358" s="17" t="s">
        <v>51</v>
      </c>
      <c r="J358" s="17" t="str">
        <f t="shared" si="35"/>
        <v>OK</v>
      </c>
      <c r="K358" s="17" t="str">
        <f t="shared" si="36"/>
        <v>OK</v>
      </c>
      <c r="L358" s="17" t="str">
        <f>IF('Data Sheet'!$B$9="NC-50","N/A","OK")</f>
        <v>OK</v>
      </c>
      <c r="M358" s="17" t="str">
        <f>IF('Data Sheet'!$B$9="NC-50","N/A","OK")</f>
        <v>OK</v>
      </c>
      <c r="N358" s="23" t="str">
        <f>IF(BO358&lt;&gt;"",
    IF(INT('Data Sheet'!$A$19)=INT('Data Sheet'!$B$19),
        --(INT('Data Sheet'!$A$19) &amp; "." &amp; BO358),
        IF(AND((--(INT('Data Sheet'!$A$19) &amp; "." &amp; BO358)&gt;=--('Data Sheet'!$A$19)), (--(INT('Data Sheet'!$A$19) &amp; "." &amp; BO358)&lt;=--('Data Sheet'!$B$19))),
            --(INT('Data Sheet'!$A$19) &amp; "." &amp; BO358),
            --(INT('Data Sheet'!$B$19) &amp; "." &amp; BO358)
        )
    ),
    IF(BN358&lt;&gt;"",
        IF(INT('Data Sheet'!$A$19)=INT('Data Sheet'!$B$19),
            --(INT('Data Sheet'!$A$19) &amp; "." &amp; LEFT(BN358,3)),
            IF(AND((--(INT('Data Sheet'!$A$19) &amp; "." &amp; LEFT(BN358,3))&gt;=--('Data Sheet'!$A$19)), (--(INT('Data Sheet'!$A$19) &amp; "." &amp; LEFT(BN358,3))&lt;=--('Data Sheet'!$B$19))),
                --(INT('Data Sheet'!$A$19) &amp; "." &amp; LEFT(BN358,3)),
                --(INT('Data Sheet'!$B$19) &amp; "." &amp; LEFT(BN358,3))
            )
        ),
        "OK"
    )
)</f>
        <v>OK</v>
      </c>
      <c r="O358" s="23" t="str">
        <f>IF(BP358&lt;&gt;"",
    IF(INT('Data Sheet'!$A$19)=INT('Data Sheet'!$B$19),
        --(INT('Data Sheet'!$A$19) &amp; "." &amp; BP358),
        IF(AND((--(INT('Data Sheet'!$A$19) &amp; "." &amp; BP358)&gt;=--('Data Sheet'!$A$19)), (--(INT('Data Sheet'!$A$19) &amp; "." &amp; BP358)&lt;=--('Data Sheet'!$B$19))),
            --(INT('Data Sheet'!$A$19) &amp; "." &amp; BP358),
            --(INT('Data Sheet'!$B$19) &amp; "." &amp; BP358)
        )
    ),
    IF(BN358&lt;&gt;"",
        IF(INT('Data Sheet'!$A$19)=INT('Data Sheet'!$B$19),
            --(INT('Data Sheet'!$A$19) &amp; "." &amp; RIGHT(BN358,3)),
            IF(AND((--(INT('Data Sheet'!$A$19) &amp; "." &amp; RIGHT(BN358,3))&gt;=--('Data Sheet'!$A$19)), (--(INT('Data Sheet'!$A$19) &amp; "." &amp; RIGHT(BN358,3))&lt;=--('Data Sheet'!$B$19))),
                --(INT('Data Sheet'!$A$19) &amp; "." &amp; RIGHT(BN358,3)),
                --(INT('Data Sheet'!$B$19) &amp; "." &amp; RIGHT(BN358,3))
            )
        ),
        "OK"
    )
)</f>
        <v>OK</v>
      </c>
      <c r="P358" s="23" t="str">
        <f>IF(BR358&lt;&gt;"",
    IF(INT('Data Sheet'!$A$19)=INT('Data Sheet'!$B$15),
        --(INT('Data Sheet'!$A$15) &amp; "." &amp; BR358),
        IF(AND((--(INT('Data Sheet'!$A$15) &amp; "." &amp; BR358)&gt;=--('Data Sheet'!$A$15)), (--(INT('Data Sheet'!$A$15) &amp; "." &amp; BR358)&lt;=--('Data Sheet'!$B$15))),
            --(INT('Data Sheet'!$A$15) &amp; "." &amp; BR358),
            --(INT('Data Sheet'!$B$15) &amp; "." &amp; BR358)
        )
    ),
    IF(BQ358&lt;&gt;"",
        IF(INT('Data Sheet'!$A$15)=INT('Data Sheet'!$B$15),
            --(INT('Data Sheet'!$A$15) &amp; "." &amp; LEFT(BQ358,3)),
            IF(AND((--(INT('Data Sheet'!$A$15) &amp; "." &amp; LEFT(BQ358,3))&gt;=--('Data Sheet'!$A$15)), (--(INT('Data Sheet'!$A$15) &amp; "." &amp; LEFT(BQ358,3))&lt;=--('Data Sheet'!$B$15))),
                --(INT('Data Sheet'!$A$15) &amp; "." &amp; LEFT(BQ358,3)),
                --(INT('Data Sheet'!$B$15) &amp; "." &amp; LEFT(BQ358,3))
            )
        ),
        "OK"
    )
)</f>
        <v>OK</v>
      </c>
      <c r="Q358" s="23" t="str">
        <f>IF(BS358&lt;&gt;"",
    IF(INT('Data Sheet'!$A$19)=INT('Data Sheet'!$B$15),
        --(INT('Data Sheet'!$A$15) &amp; "." &amp; BS358),
        IF(AND((--(INT('Data Sheet'!$A$15) &amp; "." &amp; BS358)&gt;=--('Data Sheet'!$A$15)), (--(INT('Data Sheet'!$A$15) &amp; "." &amp; BS358)&lt;=--('Data Sheet'!$B$15))),
            --(INT('Data Sheet'!$A$15) &amp; "." &amp; BS358),
            --(INT('Data Sheet'!$B$15) &amp; "." &amp; BS358)
        )
    ),
    IF(BQ358&lt;&gt;"",
        IF(INT('Data Sheet'!$A$15)=INT('Data Sheet'!$B$15),
            --(INT('Data Sheet'!$A$15) &amp; "." &amp; RIGHT(BQ358,3)),
            IF(AND((--(INT('Data Sheet'!$A$15) &amp; "." &amp; RIGHT(BQ358,3))&gt;=--('Data Sheet'!$A$15)), (--(INT('Data Sheet'!$A$15) &amp; "." &amp; RIGHT(BQ358,3))&lt;=--('Data Sheet'!$B$15))),
                --(INT('Data Sheet'!$A$15) &amp; "." &amp; RIGHT(BQ358,3)),
                --(INT('Data Sheet'!$B$15) &amp; "." &amp; RIGHT(BQ358,3))
            )
        ),
        "OK"
    )
)</f>
        <v>OK</v>
      </c>
      <c r="R358" s="20"/>
      <c r="S358" s="20"/>
      <c r="T358" s="20"/>
      <c r="U358" s="20"/>
      <c r="V358" s="20"/>
      <c r="W358" s="20"/>
      <c r="X358" s="20"/>
      <c r="Y358" s="20"/>
      <c r="Z358" s="20"/>
      <c r="AA358" s="55"/>
      <c r="AB358" s="55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1"/>
      <c r="AR358" s="21"/>
      <c r="AS358" s="21"/>
      <c r="AT358" s="21"/>
      <c r="AU358" s="21"/>
      <c r="AV358" s="21"/>
      <c r="AW358" s="22"/>
      <c r="AX358" s="99"/>
      <c r="AY358" s="20"/>
      <c r="AZ358" s="20"/>
      <c r="BA358" s="22"/>
      <c r="BC358" s="80"/>
      <c r="BD358" s="80"/>
      <c r="BE358" s="80"/>
      <c r="BF358" s="80"/>
      <c r="BG358" s="2" t="str">
        <f t="shared" si="33"/>
        <v/>
      </c>
      <c r="BH358" s="78">
        <f t="shared" si="32"/>
        <v>0</v>
      </c>
    </row>
    <row r="359" spans="2:60" x14ac:dyDescent="0.2">
      <c r="B359" s="14">
        <f t="shared" si="37"/>
        <v>351</v>
      </c>
      <c r="C359" s="15" t="str">
        <f>CONCATENATE('Data Sheet'!$B$8,'Data Sheet'!$G$2)</f>
        <v>" HWDP</v>
      </c>
      <c r="D359" s="95" t="str">
        <f t="shared" si="34"/>
        <v/>
      </c>
      <c r="E359" s="15" t="str">
        <f>IF('Sum HWDP'!$D$10="TH-Hill DS-1 Vol 3 CAT 2: Clean and Visual Ends only","N/A","OK")</f>
        <v>OK</v>
      </c>
      <c r="F359" s="15" t="str">
        <f>IF('Sum HWDP'!$D$10="TH-Hill DS-1 Vol 3 CAT 2: Clean and Visual Ends only","N/A","OK")</f>
        <v>OK</v>
      </c>
      <c r="G359" s="17"/>
      <c r="H359" s="17"/>
      <c r="I359" s="17" t="s">
        <v>51</v>
      </c>
      <c r="J359" s="17" t="str">
        <f t="shared" si="35"/>
        <v>OK</v>
      </c>
      <c r="K359" s="17" t="str">
        <f t="shared" si="36"/>
        <v>OK</v>
      </c>
      <c r="L359" s="17" t="str">
        <f>IF('Data Sheet'!$B$9="NC-50","N/A","OK")</f>
        <v>OK</v>
      </c>
      <c r="M359" s="17" t="str">
        <f>IF('Data Sheet'!$B$9="NC-50","N/A","OK")</f>
        <v>OK</v>
      </c>
      <c r="N359" s="23" t="str">
        <f>IF(BO359&lt;&gt;"",
    IF(INT('Data Sheet'!$A$19)=INT('Data Sheet'!$B$19),
        --(INT('Data Sheet'!$A$19) &amp; "." &amp; BO359),
        IF(AND((--(INT('Data Sheet'!$A$19) &amp; "." &amp; BO359)&gt;=--('Data Sheet'!$A$19)), (--(INT('Data Sheet'!$A$19) &amp; "." &amp; BO359)&lt;=--('Data Sheet'!$B$19))),
            --(INT('Data Sheet'!$A$19) &amp; "." &amp; BO359),
            --(INT('Data Sheet'!$B$19) &amp; "." &amp; BO359)
        )
    ),
    IF(BN359&lt;&gt;"",
        IF(INT('Data Sheet'!$A$19)=INT('Data Sheet'!$B$19),
            --(INT('Data Sheet'!$A$19) &amp; "." &amp; LEFT(BN359,3)),
            IF(AND((--(INT('Data Sheet'!$A$19) &amp; "." &amp; LEFT(BN359,3))&gt;=--('Data Sheet'!$A$19)), (--(INT('Data Sheet'!$A$19) &amp; "." &amp; LEFT(BN359,3))&lt;=--('Data Sheet'!$B$19))),
                --(INT('Data Sheet'!$A$19) &amp; "." &amp; LEFT(BN359,3)),
                --(INT('Data Sheet'!$B$19) &amp; "." &amp; LEFT(BN359,3))
            )
        ),
        "OK"
    )
)</f>
        <v>OK</v>
      </c>
      <c r="O359" s="23" t="str">
        <f>IF(BP359&lt;&gt;"",
    IF(INT('Data Sheet'!$A$19)=INT('Data Sheet'!$B$19),
        --(INT('Data Sheet'!$A$19) &amp; "." &amp; BP359),
        IF(AND((--(INT('Data Sheet'!$A$19) &amp; "." &amp; BP359)&gt;=--('Data Sheet'!$A$19)), (--(INT('Data Sheet'!$A$19) &amp; "." &amp; BP359)&lt;=--('Data Sheet'!$B$19))),
            --(INT('Data Sheet'!$A$19) &amp; "." &amp; BP359),
            --(INT('Data Sheet'!$B$19) &amp; "." &amp; BP359)
        )
    ),
    IF(BN359&lt;&gt;"",
        IF(INT('Data Sheet'!$A$19)=INT('Data Sheet'!$B$19),
            --(INT('Data Sheet'!$A$19) &amp; "." &amp; RIGHT(BN359,3)),
            IF(AND((--(INT('Data Sheet'!$A$19) &amp; "." &amp; RIGHT(BN359,3))&gt;=--('Data Sheet'!$A$19)), (--(INT('Data Sheet'!$A$19) &amp; "." &amp; RIGHT(BN359,3))&lt;=--('Data Sheet'!$B$19))),
                --(INT('Data Sheet'!$A$19) &amp; "." &amp; RIGHT(BN359,3)),
                --(INT('Data Sheet'!$B$19) &amp; "." &amp; RIGHT(BN359,3))
            )
        ),
        "OK"
    )
)</f>
        <v>OK</v>
      </c>
      <c r="P359" s="23" t="str">
        <f>IF(BR359&lt;&gt;"",
    IF(INT('Data Sheet'!$A$19)=INT('Data Sheet'!$B$15),
        --(INT('Data Sheet'!$A$15) &amp; "." &amp; BR359),
        IF(AND((--(INT('Data Sheet'!$A$15) &amp; "." &amp; BR359)&gt;=--('Data Sheet'!$A$15)), (--(INT('Data Sheet'!$A$15) &amp; "." &amp; BR359)&lt;=--('Data Sheet'!$B$15))),
            --(INT('Data Sheet'!$A$15) &amp; "." &amp; BR359),
            --(INT('Data Sheet'!$B$15) &amp; "." &amp; BR359)
        )
    ),
    IF(BQ359&lt;&gt;"",
        IF(INT('Data Sheet'!$A$15)=INT('Data Sheet'!$B$15),
            --(INT('Data Sheet'!$A$15) &amp; "." &amp; LEFT(BQ359,3)),
            IF(AND((--(INT('Data Sheet'!$A$15) &amp; "." &amp; LEFT(BQ359,3))&gt;=--('Data Sheet'!$A$15)), (--(INT('Data Sheet'!$A$15) &amp; "." &amp; LEFT(BQ359,3))&lt;=--('Data Sheet'!$B$15))),
                --(INT('Data Sheet'!$A$15) &amp; "." &amp; LEFT(BQ359,3)),
                --(INT('Data Sheet'!$B$15) &amp; "." &amp; LEFT(BQ359,3))
            )
        ),
        "OK"
    )
)</f>
        <v>OK</v>
      </c>
      <c r="Q359" s="23" t="str">
        <f>IF(BS359&lt;&gt;"",
    IF(INT('Data Sheet'!$A$19)=INT('Data Sheet'!$B$15),
        --(INT('Data Sheet'!$A$15) &amp; "." &amp; BS359),
        IF(AND((--(INT('Data Sheet'!$A$15) &amp; "." &amp; BS359)&gt;=--('Data Sheet'!$A$15)), (--(INT('Data Sheet'!$A$15) &amp; "." &amp; BS359)&lt;=--('Data Sheet'!$B$15))),
            --(INT('Data Sheet'!$A$15) &amp; "." &amp; BS359),
            --(INT('Data Sheet'!$B$15) &amp; "." &amp; BS359)
        )
    ),
    IF(BQ359&lt;&gt;"",
        IF(INT('Data Sheet'!$A$15)=INT('Data Sheet'!$B$15),
            --(INT('Data Sheet'!$A$15) &amp; "." &amp; RIGHT(BQ359,3)),
            IF(AND((--(INT('Data Sheet'!$A$15) &amp; "." &amp; RIGHT(BQ359,3))&gt;=--('Data Sheet'!$A$15)), (--(INT('Data Sheet'!$A$15) &amp; "." &amp; RIGHT(BQ359,3))&lt;=--('Data Sheet'!$B$15))),
                --(INT('Data Sheet'!$A$15) &amp; "." &amp; RIGHT(BQ359,3)),
                --(INT('Data Sheet'!$B$15) &amp; "." &amp; RIGHT(BQ359,3))
            )
        ),
        "OK"
    )
)</f>
        <v>OK</v>
      </c>
      <c r="R359" s="20"/>
      <c r="S359" s="20"/>
      <c r="T359" s="20"/>
      <c r="U359" s="20"/>
      <c r="V359" s="20"/>
      <c r="W359" s="20"/>
      <c r="X359" s="20"/>
      <c r="Y359" s="20"/>
      <c r="Z359" s="20"/>
      <c r="AA359" s="55"/>
      <c r="AB359" s="55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1"/>
      <c r="AR359" s="21"/>
      <c r="AS359" s="21"/>
      <c r="AT359" s="21"/>
      <c r="AU359" s="21"/>
      <c r="AV359" s="21"/>
      <c r="AW359" s="22"/>
      <c r="AX359" s="99"/>
      <c r="AY359" s="20"/>
      <c r="AZ359" s="20"/>
      <c r="BA359" s="22"/>
      <c r="BC359" s="80"/>
      <c r="BD359" s="80"/>
      <c r="BE359" s="80"/>
      <c r="BF359" s="80"/>
      <c r="BG359" s="2" t="str">
        <f t="shared" si="33"/>
        <v/>
      </c>
      <c r="BH359" s="78">
        <f t="shared" si="32"/>
        <v>0</v>
      </c>
    </row>
    <row r="360" spans="2:60" x14ac:dyDescent="0.2">
      <c r="B360" s="14">
        <f t="shared" si="37"/>
        <v>352</v>
      </c>
      <c r="C360" s="15" t="str">
        <f>CONCATENATE('Data Sheet'!$B$8,'Data Sheet'!$G$2)</f>
        <v>" HWDP</v>
      </c>
      <c r="D360" s="95" t="str">
        <f t="shared" si="34"/>
        <v/>
      </c>
      <c r="E360" s="15" t="str">
        <f>IF('Sum HWDP'!$D$10="TH-Hill DS-1 Vol 3 CAT 2: Clean and Visual Ends only","N/A","OK")</f>
        <v>OK</v>
      </c>
      <c r="F360" s="15" t="str">
        <f>IF('Sum HWDP'!$D$10="TH-Hill DS-1 Vol 3 CAT 2: Clean and Visual Ends only","N/A","OK")</f>
        <v>OK</v>
      </c>
      <c r="G360" s="17"/>
      <c r="H360" s="17"/>
      <c r="I360" s="17" t="s">
        <v>51</v>
      </c>
      <c r="J360" s="17" t="str">
        <f t="shared" si="35"/>
        <v>OK</v>
      </c>
      <c r="K360" s="17" t="str">
        <f t="shared" si="36"/>
        <v>OK</v>
      </c>
      <c r="L360" s="17" t="str">
        <f>IF('Data Sheet'!$B$9="NC-50","N/A","OK")</f>
        <v>OK</v>
      </c>
      <c r="M360" s="17" t="str">
        <f>IF('Data Sheet'!$B$9="NC-50","N/A","OK")</f>
        <v>OK</v>
      </c>
      <c r="N360" s="23" t="str">
        <f>IF(BO360&lt;&gt;"",
    IF(INT('Data Sheet'!$A$19)=INT('Data Sheet'!$B$19),
        --(INT('Data Sheet'!$A$19) &amp; "." &amp; BO360),
        IF(AND((--(INT('Data Sheet'!$A$19) &amp; "." &amp; BO360)&gt;=--('Data Sheet'!$A$19)), (--(INT('Data Sheet'!$A$19) &amp; "." &amp; BO360)&lt;=--('Data Sheet'!$B$19))),
            --(INT('Data Sheet'!$A$19) &amp; "." &amp; BO360),
            --(INT('Data Sheet'!$B$19) &amp; "." &amp; BO360)
        )
    ),
    IF(BN360&lt;&gt;"",
        IF(INT('Data Sheet'!$A$19)=INT('Data Sheet'!$B$19),
            --(INT('Data Sheet'!$A$19) &amp; "." &amp; LEFT(BN360,3)),
            IF(AND((--(INT('Data Sheet'!$A$19) &amp; "." &amp; LEFT(BN360,3))&gt;=--('Data Sheet'!$A$19)), (--(INT('Data Sheet'!$A$19) &amp; "." &amp; LEFT(BN360,3))&lt;=--('Data Sheet'!$B$19))),
                --(INT('Data Sheet'!$A$19) &amp; "." &amp; LEFT(BN360,3)),
                --(INT('Data Sheet'!$B$19) &amp; "." &amp; LEFT(BN360,3))
            )
        ),
        "OK"
    )
)</f>
        <v>OK</v>
      </c>
      <c r="O360" s="23" t="str">
        <f>IF(BP360&lt;&gt;"",
    IF(INT('Data Sheet'!$A$19)=INT('Data Sheet'!$B$19),
        --(INT('Data Sheet'!$A$19) &amp; "." &amp; BP360),
        IF(AND((--(INT('Data Sheet'!$A$19) &amp; "." &amp; BP360)&gt;=--('Data Sheet'!$A$19)), (--(INT('Data Sheet'!$A$19) &amp; "." &amp; BP360)&lt;=--('Data Sheet'!$B$19))),
            --(INT('Data Sheet'!$A$19) &amp; "." &amp; BP360),
            --(INT('Data Sheet'!$B$19) &amp; "." &amp; BP360)
        )
    ),
    IF(BN360&lt;&gt;"",
        IF(INT('Data Sheet'!$A$19)=INT('Data Sheet'!$B$19),
            --(INT('Data Sheet'!$A$19) &amp; "." &amp; RIGHT(BN360,3)),
            IF(AND((--(INT('Data Sheet'!$A$19) &amp; "." &amp; RIGHT(BN360,3))&gt;=--('Data Sheet'!$A$19)), (--(INT('Data Sheet'!$A$19) &amp; "." &amp; RIGHT(BN360,3))&lt;=--('Data Sheet'!$B$19))),
                --(INT('Data Sheet'!$A$19) &amp; "." &amp; RIGHT(BN360,3)),
                --(INT('Data Sheet'!$B$19) &amp; "." &amp; RIGHT(BN360,3))
            )
        ),
        "OK"
    )
)</f>
        <v>OK</v>
      </c>
      <c r="P360" s="23" t="str">
        <f>IF(BR360&lt;&gt;"",
    IF(INT('Data Sheet'!$A$19)=INT('Data Sheet'!$B$15),
        --(INT('Data Sheet'!$A$15) &amp; "." &amp; BR360),
        IF(AND((--(INT('Data Sheet'!$A$15) &amp; "." &amp; BR360)&gt;=--('Data Sheet'!$A$15)), (--(INT('Data Sheet'!$A$15) &amp; "." &amp; BR360)&lt;=--('Data Sheet'!$B$15))),
            --(INT('Data Sheet'!$A$15) &amp; "." &amp; BR360),
            --(INT('Data Sheet'!$B$15) &amp; "." &amp; BR360)
        )
    ),
    IF(BQ360&lt;&gt;"",
        IF(INT('Data Sheet'!$A$15)=INT('Data Sheet'!$B$15),
            --(INT('Data Sheet'!$A$15) &amp; "." &amp; LEFT(BQ360,3)),
            IF(AND((--(INT('Data Sheet'!$A$15) &amp; "." &amp; LEFT(BQ360,3))&gt;=--('Data Sheet'!$A$15)), (--(INT('Data Sheet'!$A$15) &amp; "." &amp; LEFT(BQ360,3))&lt;=--('Data Sheet'!$B$15))),
                --(INT('Data Sheet'!$A$15) &amp; "." &amp; LEFT(BQ360,3)),
                --(INT('Data Sheet'!$B$15) &amp; "." &amp; LEFT(BQ360,3))
            )
        ),
        "OK"
    )
)</f>
        <v>OK</v>
      </c>
      <c r="Q360" s="23" t="str">
        <f>IF(BS360&lt;&gt;"",
    IF(INT('Data Sheet'!$A$19)=INT('Data Sheet'!$B$15),
        --(INT('Data Sheet'!$A$15) &amp; "." &amp; BS360),
        IF(AND((--(INT('Data Sheet'!$A$15) &amp; "." &amp; BS360)&gt;=--('Data Sheet'!$A$15)), (--(INT('Data Sheet'!$A$15) &amp; "." &amp; BS360)&lt;=--('Data Sheet'!$B$15))),
            --(INT('Data Sheet'!$A$15) &amp; "." &amp; BS360),
            --(INT('Data Sheet'!$B$15) &amp; "." &amp; BS360)
        )
    ),
    IF(BQ360&lt;&gt;"",
        IF(INT('Data Sheet'!$A$15)=INT('Data Sheet'!$B$15),
            --(INT('Data Sheet'!$A$15) &amp; "." &amp; RIGHT(BQ360,3)),
            IF(AND((--(INT('Data Sheet'!$A$15) &amp; "." &amp; RIGHT(BQ360,3))&gt;=--('Data Sheet'!$A$15)), (--(INT('Data Sheet'!$A$15) &amp; "." &amp; RIGHT(BQ360,3))&lt;=--('Data Sheet'!$B$15))),
                --(INT('Data Sheet'!$A$15) &amp; "." &amp; RIGHT(BQ360,3)),
                --(INT('Data Sheet'!$B$15) &amp; "." &amp; RIGHT(BQ360,3))
            )
        ),
        "OK"
    )
)</f>
        <v>OK</v>
      </c>
      <c r="R360" s="20"/>
      <c r="S360" s="20"/>
      <c r="T360" s="20"/>
      <c r="U360" s="20"/>
      <c r="V360" s="20"/>
      <c r="W360" s="20"/>
      <c r="X360" s="20"/>
      <c r="Y360" s="20"/>
      <c r="Z360" s="20"/>
      <c r="AA360" s="55"/>
      <c r="AB360" s="55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1"/>
      <c r="AR360" s="21"/>
      <c r="AS360" s="21"/>
      <c r="AT360" s="21"/>
      <c r="AU360" s="21"/>
      <c r="AV360" s="21"/>
      <c r="AW360" s="22"/>
      <c r="AX360" s="99"/>
      <c r="AY360" s="20"/>
      <c r="AZ360" s="20"/>
      <c r="BA360" s="22"/>
      <c r="BC360" s="80"/>
      <c r="BD360" s="80"/>
      <c r="BE360" s="80"/>
      <c r="BF360" s="80"/>
      <c r="BG360" s="2" t="str">
        <f t="shared" si="33"/>
        <v/>
      </c>
      <c r="BH360" s="78">
        <f t="shared" si="32"/>
        <v>0</v>
      </c>
    </row>
    <row r="361" spans="2:60" x14ac:dyDescent="0.2">
      <c r="B361" s="14">
        <f t="shared" si="37"/>
        <v>353</v>
      </c>
      <c r="C361" s="15" t="str">
        <f>CONCATENATE('Data Sheet'!$B$8,'Data Sheet'!$G$2)</f>
        <v>" HWDP</v>
      </c>
      <c r="D361" s="95" t="str">
        <f t="shared" si="34"/>
        <v/>
      </c>
      <c r="E361" s="15" t="str">
        <f>IF('Sum HWDP'!$D$10="TH-Hill DS-1 Vol 3 CAT 2: Clean and Visual Ends only","N/A","OK")</f>
        <v>OK</v>
      </c>
      <c r="F361" s="15" t="str">
        <f>IF('Sum HWDP'!$D$10="TH-Hill DS-1 Vol 3 CAT 2: Clean and Visual Ends only","N/A","OK")</f>
        <v>OK</v>
      </c>
      <c r="G361" s="17"/>
      <c r="H361" s="17"/>
      <c r="I361" s="17" t="s">
        <v>51</v>
      </c>
      <c r="J361" s="17" t="str">
        <f t="shared" si="35"/>
        <v>OK</v>
      </c>
      <c r="K361" s="17" t="str">
        <f t="shared" si="36"/>
        <v>OK</v>
      </c>
      <c r="L361" s="17" t="str">
        <f>IF('Data Sheet'!$B$9="NC-50","N/A","OK")</f>
        <v>OK</v>
      </c>
      <c r="M361" s="17" t="str">
        <f>IF('Data Sheet'!$B$9="NC-50","N/A","OK")</f>
        <v>OK</v>
      </c>
      <c r="N361" s="23" t="str">
        <f>IF(BO361&lt;&gt;"",
    IF(INT('Data Sheet'!$A$19)=INT('Data Sheet'!$B$19),
        --(INT('Data Sheet'!$A$19) &amp; "." &amp; BO361),
        IF(AND((--(INT('Data Sheet'!$A$19) &amp; "." &amp; BO361)&gt;=--('Data Sheet'!$A$19)), (--(INT('Data Sheet'!$A$19) &amp; "." &amp; BO361)&lt;=--('Data Sheet'!$B$19))),
            --(INT('Data Sheet'!$A$19) &amp; "." &amp; BO361),
            --(INT('Data Sheet'!$B$19) &amp; "." &amp; BO361)
        )
    ),
    IF(BN361&lt;&gt;"",
        IF(INT('Data Sheet'!$A$19)=INT('Data Sheet'!$B$19),
            --(INT('Data Sheet'!$A$19) &amp; "." &amp; LEFT(BN361,3)),
            IF(AND((--(INT('Data Sheet'!$A$19) &amp; "." &amp; LEFT(BN361,3))&gt;=--('Data Sheet'!$A$19)), (--(INT('Data Sheet'!$A$19) &amp; "." &amp; LEFT(BN361,3))&lt;=--('Data Sheet'!$B$19))),
                --(INT('Data Sheet'!$A$19) &amp; "." &amp; LEFT(BN361,3)),
                --(INT('Data Sheet'!$B$19) &amp; "." &amp; LEFT(BN361,3))
            )
        ),
        "OK"
    )
)</f>
        <v>OK</v>
      </c>
      <c r="O361" s="23" t="str">
        <f>IF(BP361&lt;&gt;"",
    IF(INT('Data Sheet'!$A$19)=INT('Data Sheet'!$B$19),
        --(INT('Data Sheet'!$A$19) &amp; "." &amp; BP361),
        IF(AND((--(INT('Data Sheet'!$A$19) &amp; "." &amp; BP361)&gt;=--('Data Sheet'!$A$19)), (--(INT('Data Sheet'!$A$19) &amp; "." &amp; BP361)&lt;=--('Data Sheet'!$B$19))),
            --(INT('Data Sheet'!$A$19) &amp; "." &amp; BP361),
            --(INT('Data Sheet'!$B$19) &amp; "." &amp; BP361)
        )
    ),
    IF(BN361&lt;&gt;"",
        IF(INT('Data Sheet'!$A$19)=INT('Data Sheet'!$B$19),
            --(INT('Data Sheet'!$A$19) &amp; "." &amp; RIGHT(BN361,3)),
            IF(AND((--(INT('Data Sheet'!$A$19) &amp; "." &amp; RIGHT(BN361,3))&gt;=--('Data Sheet'!$A$19)), (--(INT('Data Sheet'!$A$19) &amp; "." &amp; RIGHT(BN361,3))&lt;=--('Data Sheet'!$B$19))),
                --(INT('Data Sheet'!$A$19) &amp; "." &amp; RIGHT(BN361,3)),
                --(INT('Data Sheet'!$B$19) &amp; "." &amp; RIGHT(BN361,3))
            )
        ),
        "OK"
    )
)</f>
        <v>OK</v>
      </c>
      <c r="P361" s="23" t="str">
        <f>IF(BR361&lt;&gt;"",
    IF(INT('Data Sheet'!$A$19)=INT('Data Sheet'!$B$15),
        --(INT('Data Sheet'!$A$15) &amp; "." &amp; BR361),
        IF(AND((--(INT('Data Sheet'!$A$15) &amp; "." &amp; BR361)&gt;=--('Data Sheet'!$A$15)), (--(INT('Data Sheet'!$A$15) &amp; "." &amp; BR361)&lt;=--('Data Sheet'!$B$15))),
            --(INT('Data Sheet'!$A$15) &amp; "." &amp; BR361),
            --(INT('Data Sheet'!$B$15) &amp; "." &amp; BR361)
        )
    ),
    IF(BQ361&lt;&gt;"",
        IF(INT('Data Sheet'!$A$15)=INT('Data Sheet'!$B$15),
            --(INT('Data Sheet'!$A$15) &amp; "." &amp; LEFT(BQ361,3)),
            IF(AND((--(INT('Data Sheet'!$A$15) &amp; "." &amp; LEFT(BQ361,3))&gt;=--('Data Sheet'!$A$15)), (--(INT('Data Sheet'!$A$15) &amp; "." &amp; LEFT(BQ361,3))&lt;=--('Data Sheet'!$B$15))),
                --(INT('Data Sheet'!$A$15) &amp; "." &amp; LEFT(BQ361,3)),
                --(INT('Data Sheet'!$B$15) &amp; "." &amp; LEFT(BQ361,3))
            )
        ),
        "OK"
    )
)</f>
        <v>OK</v>
      </c>
      <c r="Q361" s="23" t="str">
        <f>IF(BS361&lt;&gt;"",
    IF(INT('Data Sheet'!$A$19)=INT('Data Sheet'!$B$15),
        --(INT('Data Sheet'!$A$15) &amp; "." &amp; BS361),
        IF(AND((--(INT('Data Sheet'!$A$15) &amp; "." &amp; BS361)&gt;=--('Data Sheet'!$A$15)), (--(INT('Data Sheet'!$A$15) &amp; "." &amp; BS361)&lt;=--('Data Sheet'!$B$15))),
            --(INT('Data Sheet'!$A$15) &amp; "." &amp; BS361),
            --(INT('Data Sheet'!$B$15) &amp; "." &amp; BS361)
        )
    ),
    IF(BQ361&lt;&gt;"",
        IF(INT('Data Sheet'!$A$15)=INT('Data Sheet'!$B$15),
            --(INT('Data Sheet'!$A$15) &amp; "." &amp; RIGHT(BQ361,3)),
            IF(AND((--(INT('Data Sheet'!$A$15) &amp; "." &amp; RIGHT(BQ361,3))&gt;=--('Data Sheet'!$A$15)), (--(INT('Data Sheet'!$A$15) &amp; "." &amp; RIGHT(BQ361,3))&lt;=--('Data Sheet'!$B$15))),
                --(INT('Data Sheet'!$A$15) &amp; "." &amp; RIGHT(BQ361,3)),
                --(INT('Data Sheet'!$B$15) &amp; "." &amp; RIGHT(BQ361,3))
            )
        ),
        "OK"
    )
)</f>
        <v>OK</v>
      </c>
      <c r="R361" s="20"/>
      <c r="S361" s="20"/>
      <c r="T361" s="20"/>
      <c r="U361" s="20"/>
      <c r="V361" s="20"/>
      <c r="W361" s="20"/>
      <c r="X361" s="20"/>
      <c r="Y361" s="20"/>
      <c r="Z361" s="20"/>
      <c r="AA361" s="55"/>
      <c r="AB361" s="55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1"/>
      <c r="AR361" s="21"/>
      <c r="AS361" s="21"/>
      <c r="AT361" s="21"/>
      <c r="AU361" s="21"/>
      <c r="AV361" s="21"/>
      <c r="AW361" s="22"/>
      <c r="AX361" s="99"/>
      <c r="AY361" s="20"/>
      <c r="AZ361" s="20"/>
      <c r="BA361" s="22"/>
      <c r="BC361" s="80"/>
      <c r="BD361" s="80"/>
      <c r="BE361" s="80"/>
      <c r="BF361" s="80"/>
      <c r="BG361" s="2" t="str">
        <f t="shared" si="33"/>
        <v/>
      </c>
      <c r="BH361" s="78">
        <f t="shared" si="32"/>
        <v>0</v>
      </c>
    </row>
    <row r="362" spans="2:60" x14ac:dyDescent="0.2">
      <c r="B362" s="14">
        <f t="shared" si="37"/>
        <v>354</v>
      </c>
      <c r="C362" s="15" t="str">
        <f>CONCATENATE('Data Sheet'!$B$8,'Data Sheet'!$G$2)</f>
        <v>" HWDP</v>
      </c>
      <c r="D362" s="95" t="str">
        <f t="shared" si="34"/>
        <v/>
      </c>
      <c r="E362" s="15" t="str">
        <f>IF('Sum HWDP'!$D$10="TH-Hill DS-1 Vol 3 CAT 2: Clean and Visual Ends only","N/A","OK")</f>
        <v>OK</v>
      </c>
      <c r="F362" s="15" t="str">
        <f>IF('Sum HWDP'!$D$10="TH-Hill DS-1 Vol 3 CAT 2: Clean and Visual Ends only","N/A","OK")</f>
        <v>OK</v>
      </c>
      <c r="G362" s="17"/>
      <c r="H362" s="17"/>
      <c r="I362" s="17" t="s">
        <v>51</v>
      </c>
      <c r="J362" s="17" t="str">
        <f t="shared" si="35"/>
        <v>OK</v>
      </c>
      <c r="K362" s="17" t="str">
        <f t="shared" si="36"/>
        <v>OK</v>
      </c>
      <c r="L362" s="17" t="str">
        <f>IF('Data Sheet'!$B$9="NC-50","N/A","OK")</f>
        <v>OK</v>
      </c>
      <c r="M362" s="17" t="str">
        <f>IF('Data Sheet'!$B$9="NC-50","N/A","OK")</f>
        <v>OK</v>
      </c>
      <c r="N362" s="23" t="str">
        <f>IF(BO362&lt;&gt;"",
    IF(INT('Data Sheet'!$A$19)=INT('Data Sheet'!$B$19),
        --(INT('Data Sheet'!$A$19) &amp; "." &amp; BO362),
        IF(AND((--(INT('Data Sheet'!$A$19) &amp; "." &amp; BO362)&gt;=--('Data Sheet'!$A$19)), (--(INT('Data Sheet'!$A$19) &amp; "." &amp; BO362)&lt;=--('Data Sheet'!$B$19))),
            --(INT('Data Sheet'!$A$19) &amp; "." &amp; BO362),
            --(INT('Data Sheet'!$B$19) &amp; "." &amp; BO362)
        )
    ),
    IF(BN362&lt;&gt;"",
        IF(INT('Data Sheet'!$A$19)=INT('Data Sheet'!$B$19),
            --(INT('Data Sheet'!$A$19) &amp; "." &amp; LEFT(BN362,3)),
            IF(AND((--(INT('Data Sheet'!$A$19) &amp; "." &amp; LEFT(BN362,3))&gt;=--('Data Sheet'!$A$19)), (--(INT('Data Sheet'!$A$19) &amp; "." &amp; LEFT(BN362,3))&lt;=--('Data Sheet'!$B$19))),
                --(INT('Data Sheet'!$A$19) &amp; "." &amp; LEFT(BN362,3)),
                --(INT('Data Sheet'!$B$19) &amp; "." &amp; LEFT(BN362,3))
            )
        ),
        "OK"
    )
)</f>
        <v>OK</v>
      </c>
      <c r="O362" s="23" t="str">
        <f>IF(BP362&lt;&gt;"",
    IF(INT('Data Sheet'!$A$19)=INT('Data Sheet'!$B$19),
        --(INT('Data Sheet'!$A$19) &amp; "." &amp; BP362),
        IF(AND((--(INT('Data Sheet'!$A$19) &amp; "." &amp; BP362)&gt;=--('Data Sheet'!$A$19)), (--(INT('Data Sheet'!$A$19) &amp; "." &amp; BP362)&lt;=--('Data Sheet'!$B$19))),
            --(INT('Data Sheet'!$A$19) &amp; "." &amp; BP362),
            --(INT('Data Sheet'!$B$19) &amp; "." &amp; BP362)
        )
    ),
    IF(BN362&lt;&gt;"",
        IF(INT('Data Sheet'!$A$19)=INT('Data Sheet'!$B$19),
            --(INT('Data Sheet'!$A$19) &amp; "." &amp; RIGHT(BN362,3)),
            IF(AND((--(INT('Data Sheet'!$A$19) &amp; "." &amp; RIGHT(BN362,3))&gt;=--('Data Sheet'!$A$19)), (--(INT('Data Sheet'!$A$19) &amp; "." &amp; RIGHT(BN362,3))&lt;=--('Data Sheet'!$B$19))),
                --(INT('Data Sheet'!$A$19) &amp; "." &amp; RIGHT(BN362,3)),
                --(INT('Data Sheet'!$B$19) &amp; "." &amp; RIGHT(BN362,3))
            )
        ),
        "OK"
    )
)</f>
        <v>OK</v>
      </c>
      <c r="P362" s="23" t="str">
        <f>IF(BR362&lt;&gt;"",
    IF(INT('Data Sheet'!$A$19)=INT('Data Sheet'!$B$15),
        --(INT('Data Sheet'!$A$15) &amp; "." &amp; BR362),
        IF(AND((--(INT('Data Sheet'!$A$15) &amp; "." &amp; BR362)&gt;=--('Data Sheet'!$A$15)), (--(INT('Data Sheet'!$A$15) &amp; "." &amp; BR362)&lt;=--('Data Sheet'!$B$15))),
            --(INT('Data Sheet'!$A$15) &amp; "." &amp; BR362),
            --(INT('Data Sheet'!$B$15) &amp; "." &amp; BR362)
        )
    ),
    IF(BQ362&lt;&gt;"",
        IF(INT('Data Sheet'!$A$15)=INT('Data Sheet'!$B$15),
            --(INT('Data Sheet'!$A$15) &amp; "." &amp; LEFT(BQ362,3)),
            IF(AND((--(INT('Data Sheet'!$A$15) &amp; "." &amp; LEFT(BQ362,3))&gt;=--('Data Sheet'!$A$15)), (--(INT('Data Sheet'!$A$15) &amp; "." &amp; LEFT(BQ362,3))&lt;=--('Data Sheet'!$B$15))),
                --(INT('Data Sheet'!$A$15) &amp; "." &amp; LEFT(BQ362,3)),
                --(INT('Data Sheet'!$B$15) &amp; "." &amp; LEFT(BQ362,3))
            )
        ),
        "OK"
    )
)</f>
        <v>OK</v>
      </c>
      <c r="Q362" s="23" t="str">
        <f>IF(BS362&lt;&gt;"",
    IF(INT('Data Sheet'!$A$19)=INT('Data Sheet'!$B$15),
        --(INT('Data Sheet'!$A$15) &amp; "." &amp; BS362),
        IF(AND((--(INT('Data Sheet'!$A$15) &amp; "." &amp; BS362)&gt;=--('Data Sheet'!$A$15)), (--(INT('Data Sheet'!$A$15) &amp; "." &amp; BS362)&lt;=--('Data Sheet'!$B$15))),
            --(INT('Data Sheet'!$A$15) &amp; "." &amp; BS362),
            --(INT('Data Sheet'!$B$15) &amp; "." &amp; BS362)
        )
    ),
    IF(BQ362&lt;&gt;"",
        IF(INT('Data Sheet'!$A$15)=INT('Data Sheet'!$B$15),
            --(INT('Data Sheet'!$A$15) &amp; "." &amp; RIGHT(BQ362,3)),
            IF(AND((--(INT('Data Sheet'!$A$15) &amp; "." &amp; RIGHT(BQ362,3))&gt;=--('Data Sheet'!$A$15)), (--(INT('Data Sheet'!$A$15) &amp; "." &amp; RIGHT(BQ362,3))&lt;=--('Data Sheet'!$B$15))),
                --(INT('Data Sheet'!$A$15) &amp; "." &amp; RIGHT(BQ362,3)),
                --(INT('Data Sheet'!$B$15) &amp; "." &amp; RIGHT(BQ362,3))
            )
        ),
        "OK"
    )
)</f>
        <v>OK</v>
      </c>
      <c r="R362" s="20"/>
      <c r="S362" s="20"/>
      <c r="T362" s="20"/>
      <c r="U362" s="20"/>
      <c r="V362" s="20"/>
      <c r="W362" s="20"/>
      <c r="X362" s="20"/>
      <c r="Y362" s="20"/>
      <c r="Z362" s="20"/>
      <c r="AA362" s="55"/>
      <c r="AB362" s="55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1"/>
      <c r="AR362" s="21"/>
      <c r="AS362" s="21"/>
      <c r="AT362" s="21"/>
      <c r="AU362" s="21"/>
      <c r="AV362" s="21"/>
      <c r="AW362" s="22"/>
      <c r="AX362" s="99"/>
      <c r="AY362" s="20"/>
      <c r="AZ362" s="20"/>
      <c r="BA362" s="22"/>
      <c r="BC362" s="80"/>
      <c r="BD362" s="80"/>
      <c r="BE362" s="80"/>
      <c r="BF362" s="80"/>
      <c r="BG362" s="2" t="str">
        <f t="shared" si="33"/>
        <v/>
      </c>
      <c r="BH362" s="78">
        <f t="shared" si="32"/>
        <v>0</v>
      </c>
    </row>
    <row r="363" spans="2:60" x14ac:dyDescent="0.2">
      <c r="B363" s="14">
        <f t="shared" si="37"/>
        <v>355</v>
      </c>
      <c r="C363" s="15" t="str">
        <f>CONCATENATE('Data Sheet'!$B$8,'Data Sheet'!$G$2)</f>
        <v>" HWDP</v>
      </c>
      <c r="D363" s="95" t="str">
        <f t="shared" si="34"/>
        <v/>
      </c>
      <c r="E363" s="15" t="str">
        <f>IF('Sum HWDP'!$D$10="TH-Hill DS-1 Vol 3 CAT 2: Clean and Visual Ends only","N/A","OK")</f>
        <v>OK</v>
      </c>
      <c r="F363" s="15" t="str">
        <f>IF('Sum HWDP'!$D$10="TH-Hill DS-1 Vol 3 CAT 2: Clean and Visual Ends only","N/A","OK")</f>
        <v>OK</v>
      </c>
      <c r="G363" s="17"/>
      <c r="H363" s="17"/>
      <c r="I363" s="17" t="s">
        <v>51</v>
      </c>
      <c r="J363" s="17" t="str">
        <f t="shared" si="35"/>
        <v>OK</v>
      </c>
      <c r="K363" s="17" t="str">
        <f t="shared" si="36"/>
        <v>OK</v>
      </c>
      <c r="L363" s="17" t="str">
        <f>IF('Data Sheet'!$B$9="NC-50","N/A","OK")</f>
        <v>OK</v>
      </c>
      <c r="M363" s="17" t="str">
        <f>IF('Data Sheet'!$B$9="NC-50","N/A","OK")</f>
        <v>OK</v>
      </c>
      <c r="N363" s="23" t="str">
        <f>IF(BO363&lt;&gt;"",
    IF(INT('Data Sheet'!$A$19)=INT('Data Sheet'!$B$19),
        --(INT('Data Sheet'!$A$19) &amp; "." &amp; BO363),
        IF(AND((--(INT('Data Sheet'!$A$19) &amp; "." &amp; BO363)&gt;=--('Data Sheet'!$A$19)), (--(INT('Data Sheet'!$A$19) &amp; "." &amp; BO363)&lt;=--('Data Sheet'!$B$19))),
            --(INT('Data Sheet'!$A$19) &amp; "." &amp; BO363),
            --(INT('Data Sheet'!$B$19) &amp; "." &amp; BO363)
        )
    ),
    IF(BN363&lt;&gt;"",
        IF(INT('Data Sheet'!$A$19)=INT('Data Sheet'!$B$19),
            --(INT('Data Sheet'!$A$19) &amp; "." &amp; LEFT(BN363,3)),
            IF(AND((--(INT('Data Sheet'!$A$19) &amp; "." &amp; LEFT(BN363,3))&gt;=--('Data Sheet'!$A$19)), (--(INT('Data Sheet'!$A$19) &amp; "." &amp; LEFT(BN363,3))&lt;=--('Data Sheet'!$B$19))),
                --(INT('Data Sheet'!$A$19) &amp; "." &amp; LEFT(BN363,3)),
                --(INT('Data Sheet'!$B$19) &amp; "." &amp; LEFT(BN363,3))
            )
        ),
        "OK"
    )
)</f>
        <v>OK</v>
      </c>
      <c r="O363" s="23" t="str">
        <f>IF(BP363&lt;&gt;"",
    IF(INT('Data Sheet'!$A$19)=INT('Data Sheet'!$B$19),
        --(INT('Data Sheet'!$A$19) &amp; "." &amp; BP363),
        IF(AND((--(INT('Data Sheet'!$A$19) &amp; "." &amp; BP363)&gt;=--('Data Sheet'!$A$19)), (--(INT('Data Sheet'!$A$19) &amp; "." &amp; BP363)&lt;=--('Data Sheet'!$B$19))),
            --(INT('Data Sheet'!$A$19) &amp; "." &amp; BP363),
            --(INT('Data Sheet'!$B$19) &amp; "." &amp; BP363)
        )
    ),
    IF(BN363&lt;&gt;"",
        IF(INT('Data Sheet'!$A$19)=INT('Data Sheet'!$B$19),
            --(INT('Data Sheet'!$A$19) &amp; "." &amp; RIGHT(BN363,3)),
            IF(AND((--(INT('Data Sheet'!$A$19) &amp; "." &amp; RIGHT(BN363,3))&gt;=--('Data Sheet'!$A$19)), (--(INT('Data Sheet'!$A$19) &amp; "." &amp; RIGHT(BN363,3))&lt;=--('Data Sheet'!$B$19))),
                --(INT('Data Sheet'!$A$19) &amp; "." &amp; RIGHT(BN363,3)),
                --(INT('Data Sheet'!$B$19) &amp; "." &amp; RIGHT(BN363,3))
            )
        ),
        "OK"
    )
)</f>
        <v>OK</v>
      </c>
      <c r="P363" s="23" t="str">
        <f>IF(BR363&lt;&gt;"",
    IF(INT('Data Sheet'!$A$19)=INT('Data Sheet'!$B$15),
        --(INT('Data Sheet'!$A$15) &amp; "." &amp; BR363),
        IF(AND((--(INT('Data Sheet'!$A$15) &amp; "." &amp; BR363)&gt;=--('Data Sheet'!$A$15)), (--(INT('Data Sheet'!$A$15) &amp; "." &amp; BR363)&lt;=--('Data Sheet'!$B$15))),
            --(INT('Data Sheet'!$A$15) &amp; "." &amp; BR363),
            --(INT('Data Sheet'!$B$15) &amp; "." &amp; BR363)
        )
    ),
    IF(BQ363&lt;&gt;"",
        IF(INT('Data Sheet'!$A$15)=INT('Data Sheet'!$B$15),
            --(INT('Data Sheet'!$A$15) &amp; "." &amp; LEFT(BQ363,3)),
            IF(AND((--(INT('Data Sheet'!$A$15) &amp; "." &amp; LEFT(BQ363,3))&gt;=--('Data Sheet'!$A$15)), (--(INT('Data Sheet'!$A$15) &amp; "." &amp; LEFT(BQ363,3))&lt;=--('Data Sheet'!$B$15))),
                --(INT('Data Sheet'!$A$15) &amp; "." &amp; LEFT(BQ363,3)),
                --(INT('Data Sheet'!$B$15) &amp; "." &amp; LEFT(BQ363,3))
            )
        ),
        "OK"
    )
)</f>
        <v>OK</v>
      </c>
      <c r="Q363" s="23" t="str">
        <f>IF(BS363&lt;&gt;"",
    IF(INT('Data Sheet'!$A$19)=INT('Data Sheet'!$B$15),
        --(INT('Data Sheet'!$A$15) &amp; "." &amp; BS363),
        IF(AND((--(INT('Data Sheet'!$A$15) &amp; "." &amp; BS363)&gt;=--('Data Sheet'!$A$15)), (--(INT('Data Sheet'!$A$15) &amp; "." &amp; BS363)&lt;=--('Data Sheet'!$B$15))),
            --(INT('Data Sheet'!$A$15) &amp; "." &amp; BS363),
            --(INT('Data Sheet'!$B$15) &amp; "." &amp; BS363)
        )
    ),
    IF(BQ363&lt;&gt;"",
        IF(INT('Data Sheet'!$A$15)=INT('Data Sheet'!$B$15),
            --(INT('Data Sheet'!$A$15) &amp; "." &amp; RIGHT(BQ363,3)),
            IF(AND((--(INT('Data Sheet'!$A$15) &amp; "." &amp; RIGHT(BQ363,3))&gt;=--('Data Sheet'!$A$15)), (--(INT('Data Sheet'!$A$15) &amp; "." &amp; RIGHT(BQ363,3))&lt;=--('Data Sheet'!$B$15))),
                --(INT('Data Sheet'!$A$15) &amp; "." &amp; RIGHT(BQ363,3)),
                --(INT('Data Sheet'!$B$15) &amp; "." &amp; RIGHT(BQ363,3))
            )
        ),
        "OK"
    )
)</f>
        <v>OK</v>
      </c>
      <c r="R363" s="20"/>
      <c r="S363" s="20"/>
      <c r="T363" s="20"/>
      <c r="U363" s="20"/>
      <c r="V363" s="20"/>
      <c r="W363" s="20"/>
      <c r="X363" s="20"/>
      <c r="Y363" s="20"/>
      <c r="Z363" s="20"/>
      <c r="AA363" s="55"/>
      <c r="AB363" s="55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1"/>
      <c r="AR363" s="21"/>
      <c r="AS363" s="21"/>
      <c r="AT363" s="21"/>
      <c r="AU363" s="21"/>
      <c r="AV363" s="21"/>
      <c r="AW363" s="22"/>
      <c r="AX363" s="99"/>
      <c r="AY363" s="20"/>
      <c r="AZ363" s="20"/>
      <c r="BA363" s="22"/>
      <c r="BC363" s="80"/>
      <c r="BD363" s="80"/>
      <c r="BE363" s="80"/>
      <c r="BF363" s="80"/>
      <c r="BG363" s="2" t="str">
        <f t="shared" si="33"/>
        <v/>
      </c>
      <c r="BH363" s="78">
        <f t="shared" si="32"/>
        <v>0</v>
      </c>
    </row>
    <row r="364" spans="2:60" x14ac:dyDescent="0.2">
      <c r="B364" s="14">
        <f t="shared" si="37"/>
        <v>356</v>
      </c>
      <c r="C364" s="15" t="str">
        <f>CONCATENATE('Data Sheet'!$B$8,'Data Sheet'!$G$2)</f>
        <v>" HWDP</v>
      </c>
      <c r="D364" s="95" t="str">
        <f t="shared" si="34"/>
        <v/>
      </c>
      <c r="E364" s="15" t="str">
        <f>IF('Sum HWDP'!$D$10="TH-Hill DS-1 Vol 3 CAT 2: Clean and Visual Ends only","N/A","OK")</f>
        <v>OK</v>
      </c>
      <c r="F364" s="15" t="str">
        <f>IF('Sum HWDP'!$D$10="TH-Hill DS-1 Vol 3 CAT 2: Clean and Visual Ends only","N/A","OK")</f>
        <v>OK</v>
      </c>
      <c r="G364" s="17"/>
      <c r="H364" s="17"/>
      <c r="I364" s="17" t="s">
        <v>51</v>
      </c>
      <c r="J364" s="17" t="str">
        <f t="shared" si="35"/>
        <v>OK</v>
      </c>
      <c r="K364" s="17" t="str">
        <f t="shared" si="36"/>
        <v>OK</v>
      </c>
      <c r="L364" s="17" t="str">
        <f>IF('Data Sheet'!$B$9="NC-50","N/A","OK")</f>
        <v>OK</v>
      </c>
      <c r="M364" s="17" t="str">
        <f>IF('Data Sheet'!$B$9="NC-50","N/A","OK")</f>
        <v>OK</v>
      </c>
      <c r="N364" s="23" t="str">
        <f>IF(BO364&lt;&gt;"",
    IF(INT('Data Sheet'!$A$19)=INT('Data Sheet'!$B$19),
        --(INT('Data Sheet'!$A$19) &amp; "." &amp; BO364),
        IF(AND((--(INT('Data Sheet'!$A$19) &amp; "." &amp; BO364)&gt;=--('Data Sheet'!$A$19)), (--(INT('Data Sheet'!$A$19) &amp; "." &amp; BO364)&lt;=--('Data Sheet'!$B$19))),
            --(INT('Data Sheet'!$A$19) &amp; "." &amp; BO364),
            --(INT('Data Sheet'!$B$19) &amp; "." &amp; BO364)
        )
    ),
    IF(BN364&lt;&gt;"",
        IF(INT('Data Sheet'!$A$19)=INT('Data Sheet'!$B$19),
            --(INT('Data Sheet'!$A$19) &amp; "." &amp; LEFT(BN364,3)),
            IF(AND((--(INT('Data Sheet'!$A$19) &amp; "." &amp; LEFT(BN364,3))&gt;=--('Data Sheet'!$A$19)), (--(INT('Data Sheet'!$A$19) &amp; "." &amp; LEFT(BN364,3))&lt;=--('Data Sheet'!$B$19))),
                --(INT('Data Sheet'!$A$19) &amp; "." &amp; LEFT(BN364,3)),
                --(INT('Data Sheet'!$B$19) &amp; "." &amp; LEFT(BN364,3))
            )
        ),
        "OK"
    )
)</f>
        <v>OK</v>
      </c>
      <c r="O364" s="23" t="str">
        <f>IF(BP364&lt;&gt;"",
    IF(INT('Data Sheet'!$A$19)=INT('Data Sheet'!$B$19),
        --(INT('Data Sheet'!$A$19) &amp; "." &amp; BP364),
        IF(AND((--(INT('Data Sheet'!$A$19) &amp; "." &amp; BP364)&gt;=--('Data Sheet'!$A$19)), (--(INT('Data Sheet'!$A$19) &amp; "." &amp; BP364)&lt;=--('Data Sheet'!$B$19))),
            --(INT('Data Sheet'!$A$19) &amp; "." &amp; BP364),
            --(INT('Data Sheet'!$B$19) &amp; "." &amp; BP364)
        )
    ),
    IF(BN364&lt;&gt;"",
        IF(INT('Data Sheet'!$A$19)=INT('Data Sheet'!$B$19),
            --(INT('Data Sheet'!$A$19) &amp; "." &amp; RIGHT(BN364,3)),
            IF(AND((--(INT('Data Sheet'!$A$19) &amp; "." &amp; RIGHT(BN364,3))&gt;=--('Data Sheet'!$A$19)), (--(INT('Data Sheet'!$A$19) &amp; "." &amp; RIGHT(BN364,3))&lt;=--('Data Sheet'!$B$19))),
                --(INT('Data Sheet'!$A$19) &amp; "." &amp; RIGHT(BN364,3)),
                --(INT('Data Sheet'!$B$19) &amp; "." &amp; RIGHT(BN364,3))
            )
        ),
        "OK"
    )
)</f>
        <v>OK</v>
      </c>
      <c r="P364" s="23" t="str">
        <f>IF(BR364&lt;&gt;"",
    IF(INT('Data Sheet'!$A$19)=INT('Data Sheet'!$B$15),
        --(INT('Data Sheet'!$A$15) &amp; "." &amp; BR364),
        IF(AND((--(INT('Data Sheet'!$A$15) &amp; "." &amp; BR364)&gt;=--('Data Sheet'!$A$15)), (--(INT('Data Sheet'!$A$15) &amp; "." &amp; BR364)&lt;=--('Data Sheet'!$B$15))),
            --(INT('Data Sheet'!$A$15) &amp; "." &amp; BR364),
            --(INT('Data Sheet'!$B$15) &amp; "." &amp; BR364)
        )
    ),
    IF(BQ364&lt;&gt;"",
        IF(INT('Data Sheet'!$A$15)=INT('Data Sheet'!$B$15),
            --(INT('Data Sheet'!$A$15) &amp; "." &amp; LEFT(BQ364,3)),
            IF(AND((--(INT('Data Sheet'!$A$15) &amp; "." &amp; LEFT(BQ364,3))&gt;=--('Data Sheet'!$A$15)), (--(INT('Data Sheet'!$A$15) &amp; "." &amp; LEFT(BQ364,3))&lt;=--('Data Sheet'!$B$15))),
                --(INT('Data Sheet'!$A$15) &amp; "." &amp; LEFT(BQ364,3)),
                --(INT('Data Sheet'!$B$15) &amp; "." &amp; LEFT(BQ364,3))
            )
        ),
        "OK"
    )
)</f>
        <v>OK</v>
      </c>
      <c r="Q364" s="23" t="str">
        <f>IF(BS364&lt;&gt;"",
    IF(INT('Data Sheet'!$A$19)=INT('Data Sheet'!$B$15),
        --(INT('Data Sheet'!$A$15) &amp; "." &amp; BS364),
        IF(AND((--(INT('Data Sheet'!$A$15) &amp; "." &amp; BS364)&gt;=--('Data Sheet'!$A$15)), (--(INT('Data Sheet'!$A$15) &amp; "." &amp; BS364)&lt;=--('Data Sheet'!$B$15))),
            --(INT('Data Sheet'!$A$15) &amp; "." &amp; BS364),
            --(INT('Data Sheet'!$B$15) &amp; "." &amp; BS364)
        )
    ),
    IF(BQ364&lt;&gt;"",
        IF(INT('Data Sheet'!$A$15)=INT('Data Sheet'!$B$15),
            --(INT('Data Sheet'!$A$15) &amp; "." &amp; RIGHT(BQ364,3)),
            IF(AND((--(INT('Data Sheet'!$A$15) &amp; "." &amp; RIGHT(BQ364,3))&gt;=--('Data Sheet'!$A$15)), (--(INT('Data Sheet'!$A$15) &amp; "." &amp; RIGHT(BQ364,3))&lt;=--('Data Sheet'!$B$15))),
                --(INT('Data Sheet'!$A$15) &amp; "." &amp; RIGHT(BQ364,3)),
                --(INT('Data Sheet'!$B$15) &amp; "." &amp; RIGHT(BQ364,3))
            )
        ),
        "OK"
    )
)</f>
        <v>OK</v>
      </c>
      <c r="R364" s="20"/>
      <c r="S364" s="20"/>
      <c r="T364" s="20"/>
      <c r="U364" s="20"/>
      <c r="V364" s="20"/>
      <c r="W364" s="20"/>
      <c r="X364" s="20"/>
      <c r="Y364" s="20"/>
      <c r="Z364" s="20"/>
      <c r="AA364" s="55"/>
      <c r="AB364" s="55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1"/>
      <c r="AR364" s="21"/>
      <c r="AS364" s="21"/>
      <c r="AT364" s="21"/>
      <c r="AU364" s="21"/>
      <c r="AV364" s="21"/>
      <c r="AW364" s="22"/>
      <c r="AX364" s="99"/>
      <c r="AY364" s="20"/>
      <c r="AZ364" s="20"/>
      <c r="BA364" s="22"/>
      <c r="BC364" s="80"/>
      <c r="BD364" s="80"/>
      <c r="BE364" s="80"/>
      <c r="BF364" s="80"/>
      <c r="BG364" s="2" t="str">
        <f t="shared" si="33"/>
        <v/>
      </c>
      <c r="BH364" s="78">
        <f t="shared" si="32"/>
        <v>0</v>
      </c>
    </row>
    <row r="365" spans="2:60" x14ac:dyDescent="0.2">
      <c r="B365" s="14">
        <f t="shared" si="37"/>
        <v>357</v>
      </c>
      <c r="C365" s="15" t="str">
        <f>CONCATENATE('Data Sheet'!$B$8,'Data Sheet'!$G$2)</f>
        <v>" HWDP</v>
      </c>
      <c r="D365" s="95" t="str">
        <f t="shared" si="34"/>
        <v/>
      </c>
      <c r="E365" s="15" t="str">
        <f>IF('Sum HWDP'!$D$10="TH-Hill DS-1 Vol 3 CAT 2: Clean and Visual Ends only","N/A","OK")</f>
        <v>OK</v>
      </c>
      <c r="F365" s="15" t="str">
        <f>IF('Sum HWDP'!$D$10="TH-Hill DS-1 Vol 3 CAT 2: Clean and Visual Ends only","N/A","OK")</f>
        <v>OK</v>
      </c>
      <c r="G365" s="17"/>
      <c r="H365" s="17"/>
      <c r="I365" s="17" t="s">
        <v>51</v>
      </c>
      <c r="J365" s="17" t="str">
        <f t="shared" si="35"/>
        <v>OK</v>
      </c>
      <c r="K365" s="17" t="str">
        <f t="shared" si="36"/>
        <v>OK</v>
      </c>
      <c r="L365" s="17" t="str">
        <f>IF('Data Sheet'!$B$9="NC-50","N/A","OK")</f>
        <v>OK</v>
      </c>
      <c r="M365" s="17" t="str">
        <f>IF('Data Sheet'!$B$9="NC-50","N/A","OK")</f>
        <v>OK</v>
      </c>
      <c r="N365" s="23" t="str">
        <f>IF(BO365&lt;&gt;"",
    IF(INT('Data Sheet'!$A$19)=INT('Data Sheet'!$B$19),
        --(INT('Data Sheet'!$A$19) &amp; "." &amp; BO365),
        IF(AND((--(INT('Data Sheet'!$A$19) &amp; "." &amp; BO365)&gt;=--('Data Sheet'!$A$19)), (--(INT('Data Sheet'!$A$19) &amp; "." &amp; BO365)&lt;=--('Data Sheet'!$B$19))),
            --(INT('Data Sheet'!$A$19) &amp; "." &amp; BO365),
            --(INT('Data Sheet'!$B$19) &amp; "." &amp; BO365)
        )
    ),
    IF(BN365&lt;&gt;"",
        IF(INT('Data Sheet'!$A$19)=INT('Data Sheet'!$B$19),
            --(INT('Data Sheet'!$A$19) &amp; "." &amp; LEFT(BN365,3)),
            IF(AND((--(INT('Data Sheet'!$A$19) &amp; "." &amp; LEFT(BN365,3))&gt;=--('Data Sheet'!$A$19)), (--(INT('Data Sheet'!$A$19) &amp; "." &amp; LEFT(BN365,3))&lt;=--('Data Sheet'!$B$19))),
                --(INT('Data Sheet'!$A$19) &amp; "." &amp; LEFT(BN365,3)),
                --(INT('Data Sheet'!$B$19) &amp; "." &amp; LEFT(BN365,3))
            )
        ),
        "OK"
    )
)</f>
        <v>OK</v>
      </c>
      <c r="O365" s="23" t="str">
        <f>IF(BP365&lt;&gt;"",
    IF(INT('Data Sheet'!$A$19)=INT('Data Sheet'!$B$19),
        --(INT('Data Sheet'!$A$19) &amp; "." &amp; BP365),
        IF(AND((--(INT('Data Sheet'!$A$19) &amp; "." &amp; BP365)&gt;=--('Data Sheet'!$A$19)), (--(INT('Data Sheet'!$A$19) &amp; "." &amp; BP365)&lt;=--('Data Sheet'!$B$19))),
            --(INT('Data Sheet'!$A$19) &amp; "." &amp; BP365),
            --(INT('Data Sheet'!$B$19) &amp; "." &amp; BP365)
        )
    ),
    IF(BN365&lt;&gt;"",
        IF(INT('Data Sheet'!$A$19)=INT('Data Sheet'!$B$19),
            --(INT('Data Sheet'!$A$19) &amp; "." &amp; RIGHT(BN365,3)),
            IF(AND((--(INT('Data Sheet'!$A$19) &amp; "." &amp; RIGHT(BN365,3))&gt;=--('Data Sheet'!$A$19)), (--(INT('Data Sheet'!$A$19) &amp; "." &amp; RIGHT(BN365,3))&lt;=--('Data Sheet'!$B$19))),
                --(INT('Data Sheet'!$A$19) &amp; "." &amp; RIGHT(BN365,3)),
                --(INT('Data Sheet'!$B$19) &amp; "." &amp; RIGHT(BN365,3))
            )
        ),
        "OK"
    )
)</f>
        <v>OK</v>
      </c>
      <c r="P365" s="23" t="str">
        <f>IF(BR365&lt;&gt;"",
    IF(INT('Data Sheet'!$A$19)=INT('Data Sheet'!$B$15),
        --(INT('Data Sheet'!$A$15) &amp; "." &amp; BR365),
        IF(AND((--(INT('Data Sheet'!$A$15) &amp; "." &amp; BR365)&gt;=--('Data Sheet'!$A$15)), (--(INT('Data Sheet'!$A$15) &amp; "." &amp; BR365)&lt;=--('Data Sheet'!$B$15))),
            --(INT('Data Sheet'!$A$15) &amp; "." &amp; BR365),
            --(INT('Data Sheet'!$B$15) &amp; "." &amp; BR365)
        )
    ),
    IF(BQ365&lt;&gt;"",
        IF(INT('Data Sheet'!$A$15)=INT('Data Sheet'!$B$15),
            --(INT('Data Sheet'!$A$15) &amp; "." &amp; LEFT(BQ365,3)),
            IF(AND((--(INT('Data Sheet'!$A$15) &amp; "." &amp; LEFT(BQ365,3))&gt;=--('Data Sheet'!$A$15)), (--(INT('Data Sheet'!$A$15) &amp; "." &amp; LEFT(BQ365,3))&lt;=--('Data Sheet'!$B$15))),
                --(INT('Data Sheet'!$A$15) &amp; "." &amp; LEFT(BQ365,3)),
                --(INT('Data Sheet'!$B$15) &amp; "." &amp; LEFT(BQ365,3))
            )
        ),
        "OK"
    )
)</f>
        <v>OK</v>
      </c>
      <c r="Q365" s="23" t="str">
        <f>IF(BS365&lt;&gt;"",
    IF(INT('Data Sheet'!$A$19)=INT('Data Sheet'!$B$15),
        --(INT('Data Sheet'!$A$15) &amp; "." &amp; BS365),
        IF(AND((--(INT('Data Sheet'!$A$15) &amp; "." &amp; BS365)&gt;=--('Data Sheet'!$A$15)), (--(INT('Data Sheet'!$A$15) &amp; "." &amp; BS365)&lt;=--('Data Sheet'!$B$15))),
            --(INT('Data Sheet'!$A$15) &amp; "." &amp; BS365),
            --(INT('Data Sheet'!$B$15) &amp; "." &amp; BS365)
        )
    ),
    IF(BQ365&lt;&gt;"",
        IF(INT('Data Sheet'!$A$15)=INT('Data Sheet'!$B$15),
            --(INT('Data Sheet'!$A$15) &amp; "." &amp; RIGHT(BQ365,3)),
            IF(AND((--(INT('Data Sheet'!$A$15) &amp; "." &amp; RIGHT(BQ365,3))&gt;=--('Data Sheet'!$A$15)), (--(INT('Data Sheet'!$A$15) &amp; "." &amp; RIGHT(BQ365,3))&lt;=--('Data Sheet'!$B$15))),
                --(INT('Data Sheet'!$A$15) &amp; "." &amp; RIGHT(BQ365,3)),
                --(INT('Data Sheet'!$B$15) &amp; "." &amp; RIGHT(BQ365,3))
            )
        ),
        "OK"
    )
)</f>
        <v>OK</v>
      </c>
      <c r="R365" s="20"/>
      <c r="S365" s="20"/>
      <c r="T365" s="20"/>
      <c r="U365" s="20"/>
      <c r="V365" s="20"/>
      <c r="W365" s="20"/>
      <c r="X365" s="20"/>
      <c r="Y365" s="20"/>
      <c r="Z365" s="20"/>
      <c r="AA365" s="55"/>
      <c r="AB365" s="55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1"/>
      <c r="AR365" s="21"/>
      <c r="AS365" s="21"/>
      <c r="AT365" s="21"/>
      <c r="AU365" s="21"/>
      <c r="AV365" s="21"/>
      <c r="AW365" s="22"/>
      <c r="AX365" s="99"/>
      <c r="AY365" s="20"/>
      <c r="AZ365" s="20"/>
      <c r="BA365" s="22"/>
      <c r="BC365" s="80"/>
      <c r="BD365" s="80"/>
      <c r="BE365" s="80"/>
      <c r="BF365" s="80"/>
      <c r="BG365" s="2" t="str">
        <f t="shared" si="33"/>
        <v/>
      </c>
      <c r="BH365" s="78">
        <f t="shared" si="32"/>
        <v>0</v>
      </c>
    </row>
    <row r="366" spans="2:60" x14ac:dyDescent="0.2">
      <c r="B366" s="14">
        <f t="shared" si="37"/>
        <v>358</v>
      </c>
      <c r="C366" s="15" t="str">
        <f>CONCATENATE('Data Sheet'!$B$8,'Data Sheet'!$G$2)</f>
        <v>" HWDP</v>
      </c>
      <c r="D366" s="95" t="str">
        <f t="shared" si="34"/>
        <v/>
      </c>
      <c r="E366" s="15" t="str">
        <f>IF('Sum HWDP'!$D$10="TH-Hill DS-1 Vol 3 CAT 2: Clean and Visual Ends only","N/A","OK")</f>
        <v>OK</v>
      </c>
      <c r="F366" s="15" t="str">
        <f>IF('Sum HWDP'!$D$10="TH-Hill DS-1 Vol 3 CAT 2: Clean and Visual Ends only","N/A","OK")</f>
        <v>OK</v>
      </c>
      <c r="G366" s="17"/>
      <c r="H366" s="17"/>
      <c r="I366" s="17" t="s">
        <v>51</v>
      </c>
      <c r="J366" s="17" t="str">
        <f t="shared" si="35"/>
        <v>OK</v>
      </c>
      <c r="K366" s="17" t="str">
        <f t="shared" si="36"/>
        <v>OK</v>
      </c>
      <c r="L366" s="17" t="str">
        <f>IF('Data Sheet'!$B$9="NC-50","N/A","OK")</f>
        <v>OK</v>
      </c>
      <c r="M366" s="17" t="str">
        <f>IF('Data Sheet'!$B$9="NC-50","N/A","OK")</f>
        <v>OK</v>
      </c>
      <c r="N366" s="23" t="str">
        <f>IF(BO366&lt;&gt;"",
    IF(INT('Data Sheet'!$A$19)=INT('Data Sheet'!$B$19),
        --(INT('Data Sheet'!$A$19) &amp; "." &amp; BO366),
        IF(AND((--(INT('Data Sheet'!$A$19) &amp; "." &amp; BO366)&gt;=--('Data Sheet'!$A$19)), (--(INT('Data Sheet'!$A$19) &amp; "." &amp; BO366)&lt;=--('Data Sheet'!$B$19))),
            --(INT('Data Sheet'!$A$19) &amp; "." &amp; BO366),
            --(INT('Data Sheet'!$B$19) &amp; "." &amp; BO366)
        )
    ),
    IF(BN366&lt;&gt;"",
        IF(INT('Data Sheet'!$A$19)=INT('Data Sheet'!$B$19),
            --(INT('Data Sheet'!$A$19) &amp; "." &amp; LEFT(BN366,3)),
            IF(AND((--(INT('Data Sheet'!$A$19) &amp; "." &amp; LEFT(BN366,3))&gt;=--('Data Sheet'!$A$19)), (--(INT('Data Sheet'!$A$19) &amp; "." &amp; LEFT(BN366,3))&lt;=--('Data Sheet'!$B$19))),
                --(INT('Data Sheet'!$A$19) &amp; "." &amp; LEFT(BN366,3)),
                --(INT('Data Sheet'!$B$19) &amp; "." &amp; LEFT(BN366,3))
            )
        ),
        "OK"
    )
)</f>
        <v>OK</v>
      </c>
      <c r="O366" s="23" t="str">
        <f>IF(BP366&lt;&gt;"",
    IF(INT('Data Sheet'!$A$19)=INT('Data Sheet'!$B$19),
        --(INT('Data Sheet'!$A$19) &amp; "." &amp; BP366),
        IF(AND((--(INT('Data Sheet'!$A$19) &amp; "." &amp; BP366)&gt;=--('Data Sheet'!$A$19)), (--(INT('Data Sheet'!$A$19) &amp; "." &amp; BP366)&lt;=--('Data Sheet'!$B$19))),
            --(INT('Data Sheet'!$A$19) &amp; "." &amp; BP366),
            --(INT('Data Sheet'!$B$19) &amp; "." &amp; BP366)
        )
    ),
    IF(BN366&lt;&gt;"",
        IF(INT('Data Sheet'!$A$19)=INT('Data Sheet'!$B$19),
            --(INT('Data Sheet'!$A$19) &amp; "." &amp; RIGHT(BN366,3)),
            IF(AND((--(INT('Data Sheet'!$A$19) &amp; "." &amp; RIGHT(BN366,3))&gt;=--('Data Sheet'!$A$19)), (--(INT('Data Sheet'!$A$19) &amp; "." &amp; RIGHT(BN366,3))&lt;=--('Data Sheet'!$B$19))),
                --(INT('Data Sheet'!$A$19) &amp; "." &amp; RIGHT(BN366,3)),
                --(INT('Data Sheet'!$B$19) &amp; "." &amp; RIGHT(BN366,3))
            )
        ),
        "OK"
    )
)</f>
        <v>OK</v>
      </c>
      <c r="P366" s="23" t="str">
        <f>IF(BR366&lt;&gt;"",
    IF(INT('Data Sheet'!$A$19)=INT('Data Sheet'!$B$15),
        --(INT('Data Sheet'!$A$15) &amp; "." &amp; BR366),
        IF(AND((--(INT('Data Sheet'!$A$15) &amp; "." &amp; BR366)&gt;=--('Data Sheet'!$A$15)), (--(INT('Data Sheet'!$A$15) &amp; "." &amp; BR366)&lt;=--('Data Sheet'!$B$15))),
            --(INT('Data Sheet'!$A$15) &amp; "." &amp; BR366),
            --(INT('Data Sheet'!$B$15) &amp; "." &amp; BR366)
        )
    ),
    IF(BQ366&lt;&gt;"",
        IF(INT('Data Sheet'!$A$15)=INT('Data Sheet'!$B$15),
            --(INT('Data Sheet'!$A$15) &amp; "." &amp; LEFT(BQ366,3)),
            IF(AND((--(INT('Data Sheet'!$A$15) &amp; "." &amp; LEFT(BQ366,3))&gt;=--('Data Sheet'!$A$15)), (--(INT('Data Sheet'!$A$15) &amp; "." &amp; LEFT(BQ366,3))&lt;=--('Data Sheet'!$B$15))),
                --(INT('Data Sheet'!$A$15) &amp; "." &amp; LEFT(BQ366,3)),
                --(INT('Data Sheet'!$B$15) &amp; "." &amp; LEFT(BQ366,3))
            )
        ),
        "OK"
    )
)</f>
        <v>OK</v>
      </c>
      <c r="Q366" s="23" t="str">
        <f>IF(BS366&lt;&gt;"",
    IF(INT('Data Sheet'!$A$19)=INT('Data Sheet'!$B$15),
        --(INT('Data Sheet'!$A$15) &amp; "." &amp; BS366),
        IF(AND((--(INT('Data Sheet'!$A$15) &amp; "." &amp; BS366)&gt;=--('Data Sheet'!$A$15)), (--(INT('Data Sheet'!$A$15) &amp; "." &amp; BS366)&lt;=--('Data Sheet'!$B$15))),
            --(INT('Data Sheet'!$A$15) &amp; "." &amp; BS366),
            --(INT('Data Sheet'!$B$15) &amp; "." &amp; BS366)
        )
    ),
    IF(BQ366&lt;&gt;"",
        IF(INT('Data Sheet'!$A$15)=INT('Data Sheet'!$B$15),
            --(INT('Data Sheet'!$A$15) &amp; "." &amp; RIGHT(BQ366,3)),
            IF(AND((--(INT('Data Sheet'!$A$15) &amp; "." &amp; RIGHT(BQ366,3))&gt;=--('Data Sheet'!$A$15)), (--(INT('Data Sheet'!$A$15) &amp; "." &amp; RIGHT(BQ366,3))&lt;=--('Data Sheet'!$B$15))),
                --(INT('Data Sheet'!$A$15) &amp; "." &amp; RIGHT(BQ366,3)),
                --(INT('Data Sheet'!$B$15) &amp; "." &amp; RIGHT(BQ366,3))
            )
        ),
        "OK"
    )
)</f>
        <v>OK</v>
      </c>
      <c r="R366" s="20"/>
      <c r="S366" s="20"/>
      <c r="T366" s="20"/>
      <c r="U366" s="20"/>
      <c r="V366" s="20"/>
      <c r="W366" s="20"/>
      <c r="X366" s="20"/>
      <c r="Y366" s="20"/>
      <c r="Z366" s="20"/>
      <c r="AA366" s="55"/>
      <c r="AB366" s="55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1"/>
      <c r="AR366" s="21"/>
      <c r="AS366" s="21"/>
      <c r="AT366" s="21"/>
      <c r="AU366" s="21"/>
      <c r="AV366" s="21"/>
      <c r="AW366" s="22"/>
      <c r="AX366" s="99"/>
      <c r="AY366" s="20"/>
      <c r="AZ366" s="20"/>
      <c r="BA366" s="22"/>
      <c r="BC366" s="80"/>
      <c r="BD366" s="80"/>
      <c r="BE366" s="80"/>
      <c r="BF366" s="80"/>
      <c r="BG366" s="2" t="str">
        <f t="shared" si="33"/>
        <v/>
      </c>
      <c r="BH366" s="78">
        <f t="shared" si="32"/>
        <v>0</v>
      </c>
    </row>
    <row r="367" spans="2:60" x14ac:dyDescent="0.2">
      <c r="B367" s="14">
        <f t="shared" si="37"/>
        <v>359</v>
      </c>
      <c r="C367" s="15" t="str">
        <f>CONCATENATE('Data Sheet'!$B$8,'Data Sheet'!$G$2)</f>
        <v>" HWDP</v>
      </c>
      <c r="D367" s="95" t="str">
        <f t="shared" si="34"/>
        <v/>
      </c>
      <c r="E367" s="15" t="str">
        <f>IF('Sum HWDP'!$D$10="TH-Hill DS-1 Vol 3 CAT 2: Clean and Visual Ends only","N/A","OK")</f>
        <v>OK</v>
      </c>
      <c r="F367" s="15" t="str">
        <f>IF('Sum HWDP'!$D$10="TH-Hill DS-1 Vol 3 CAT 2: Clean and Visual Ends only","N/A","OK")</f>
        <v>OK</v>
      </c>
      <c r="G367" s="17"/>
      <c r="H367" s="17"/>
      <c r="I367" s="17" t="s">
        <v>51</v>
      </c>
      <c r="J367" s="17" t="str">
        <f t="shared" si="35"/>
        <v>OK</v>
      </c>
      <c r="K367" s="17" t="str">
        <f t="shared" si="36"/>
        <v>OK</v>
      </c>
      <c r="L367" s="17" t="str">
        <f>IF('Data Sheet'!$B$9="NC-50","N/A","OK")</f>
        <v>OK</v>
      </c>
      <c r="M367" s="17" t="str">
        <f>IF('Data Sheet'!$B$9="NC-50","N/A","OK")</f>
        <v>OK</v>
      </c>
      <c r="N367" s="23" t="str">
        <f>IF(BO367&lt;&gt;"",
    IF(INT('Data Sheet'!$A$19)=INT('Data Sheet'!$B$19),
        --(INT('Data Sheet'!$A$19) &amp; "." &amp; BO367),
        IF(AND((--(INT('Data Sheet'!$A$19) &amp; "." &amp; BO367)&gt;=--('Data Sheet'!$A$19)), (--(INT('Data Sheet'!$A$19) &amp; "." &amp; BO367)&lt;=--('Data Sheet'!$B$19))),
            --(INT('Data Sheet'!$A$19) &amp; "." &amp; BO367),
            --(INT('Data Sheet'!$B$19) &amp; "." &amp; BO367)
        )
    ),
    IF(BN367&lt;&gt;"",
        IF(INT('Data Sheet'!$A$19)=INT('Data Sheet'!$B$19),
            --(INT('Data Sheet'!$A$19) &amp; "." &amp; LEFT(BN367,3)),
            IF(AND((--(INT('Data Sheet'!$A$19) &amp; "." &amp; LEFT(BN367,3))&gt;=--('Data Sheet'!$A$19)), (--(INT('Data Sheet'!$A$19) &amp; "." &amp; LEFT(BN367,3))&lt;=--('Data Sheet'!$B$19))),
                --(INT('Data Sheet'!$A$19) &amp; "." &amp; LEFT(BN367,3)),
                --(INT('Data Sheet'!$B$19) &amp; "." &amp; LEFT(BN367,3))
            )
        ),
        "OK"
    )
)</f>
        <v>OK</v>
      </c>
      <c r="O367" s="23" t="str">
        <f>IF(BP367&lt;&gt;"",
    IF(INT('Data Sheet'!$A$19)=INT('Data Sheet'!$B$19),
        --(INT('Data Sheet'!$A$19) &amp; "." &amp; BP367),
        IF(AND((--(INT('Data Sheet'!$A$19) &amp; "." &amp; BP367)&gt;=--('Data Sheet'!$A$19)), (--(INT('Data Sheet'!$A$19) &amp; "." &amp; BP367)&lt;=--('Data Sheet'!$B$19))),
            --(INT('Data Sheet'!$A$19) &amp; "." &amp; BP367),
            --(INT('Data Sheet'!$B$19) &amp; "." &amp; BP367)
        )
    ),
    IF(BN367&lt;&gt;"",
        IF(INT('Data Sheet'!$A$19)=INT('Data Sheet'!$B$19),
            --(INT('Data Sheet'!$A$19) &amp; "." &amp; RIGHT(BN367,3)),
            IF(AND((--(INT('Data Sheet'!$A$19) &amp; "." &amp; RIGHT(BN367,3))&gt;=--('Data Sheet'!$A$19)), (--(INT('Data Sheet'!$A$19) &amp; "." &amp; RIGHT(BN367,3))&lt;=--('Data Sheet'!$B$19))),
                --(INT('Data Sheet'!$A$19) &amp; "." &amp; RIGHT(BN367,3)),
                --(INT('Data Sheet'!$B$19) &amp; "." &amp; RIGHT(BN367,3))
            )
        ),
        "OK"
    )
)</f>
        <v>OK</v>
      </c>
      <c r="P367" s="23" t="str">
        <f>IF(BR367&lt;&gt;"",
    IF(INT('Data Sheet'!$A$19)=INT('Data Sheet'!$B$15),
        --(INT('Data Sheet'!$A$15) &amp; "." &amp; BR367),
        IF(AND((--(INT('Data Sheet'!$A$15) &amp; "." &amp; BR367)&gt;=--('Data Sheet'!$A$15)), (--(INT('Data Sheet'!$A$15) &amp; "." &amp; BR367)&lt;=--('Data Sheet'!$B$15))),
            --(INT('Data Sheet'!$A$15) &amp; "." &amp; BR367),
            --(INT('Data Sheet'!$B$15) &amp; "." &amp; BR367)
        )
    ),
    IF(BQ367&lt;&gt;"",
        IF(INT('Data Sheet'!$A$15)=INT('Data Sheet'!$B$15),
            --(INT('Data Sheet'!$A$15) &amp; "." &amp; LEFT(BQ367,3)),
            IF(AND((--(INT('Data Sheet'!$A$15) &amp; "." &amp; LEFT(BQ367,3))&gt;=--('Data Sheet'!$A$15)), (--(INT('Data Sheet'!$A$15) &amp; "." &amp; LEFT(BQ367,3))&lt;=--('Data Sheet'!$B$15))),
                --(INT('Data Sheet'!$A$15) &amp; "." &amp; LEFT(BQ367,3)),
                --(INT('Data Sheet'!$B$15) &amp; "." &amp; LEFT(BQ367,3))
            )
        ),
        "OK"
    )
)</f>
        <v>OK</v>
      </c>
      <c r="Q367" s="23" t="str">
        <f>IF(BS367&lt;&gt;"",
    IF(INT('Data Sheet'!$A$19)=INT('Data Sheet'!$B$15),
        --(INT('Data Sheet'!$A$15) &amp; "." &amp; BS367),
        IF(AND((--(INT('Data Sheet'!$A$15) &amp; "." &amp; BS367)&gt;=--('Data Sheet'!$A$15)), (--(INT('Data Sheet'!$A$15) &amp; "." &amp; BS367)&lt;=--('Data Sheet'!$B$15))),
            --(INT('Data Sheet'!$A$15) &amp; "." &amp; BS367),
            --(INT('Data Sheet'!$B$15) &amp; "." &amp; BS367)
        )
    ),
    IF(BQ367&lt;&gt;"",
        IF(INT('Data Sheet'!$A$15)=INT('Data Sheet'!$B$15),
            --(INT('Data Sheet'!$A$15) &amp; "." &amp; RIGHT(BQ367,3)),
            IF(AND((--(INT('Data Sheet'!$A$15) &amp; "." &amp; RIGHT(BQ367,3))&gt;=--('Data Sheet'!$A$15)), (--(INT('Data Sheet'!$A$15) &amp; "." &amp; RIGHT(BQ367,3))&lt;=--('Data Sheet'!$B$15))),
                --(INT('Data Sheet'!$A$15) &amp; "." &amp; RIGHT(BQ367,3)),
                --(INT('Data Sheet'!$B$15) &amp; "." &amp; RIGHT(BQ367,3))
            )
        ),
        "OK"
    )
)</f>
        <v>OK</v>
      </c>
      <c r="R367" s="20"/>
      <c r="S367" s="20"/>
      <c r="T367" s="20"/>
      <c r="U367" s="20"/>
      <c r="V367" s="20"/>
      <c r="W367" s="20"/>
      <c r="X367" s="20"/>
      <c r="Y367" s="20"/>
      <c r="Z367" s="20"/>
      <c r="AA367" s="55"/>
      <c r="AB367" s="55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1"/>
      <c r="AR367" s="21"/>
      <c r="AS367" s="21"/>
      <c r="AT367" s="21"/>
      <c r="AU367" s="21"/>
      <c r="AV367" s="21"/>
      <c r="AW367" s="22"/>
      <c r="AX367" s="99"/>
      <c r="AY367" s="20"/>
      <c r="AZ367" s="20"/>
      <c r="BA367" s="22"/>
      <c r="BC367" s="80"/>
      <c r="BD367" s="80"/>
      <c r="BE367" s="80"/>
      <c r="BF367" s="80"/>
      <c r="BG367" s="2" t="str">
        <f t="shared" si="33"/>
        <v/>
      </c>
      <c r="BH367" s="78">
        <f t="shared" si="32"/>
        <v>0</v>
      </c>
    </row>
    <row r="368" spans="2:60" x14ac:dyDescent="0.2">
      <c r="B368" s="14">
        <f t="shared" si="37"/>
        <v>360</v>
      </c>
      <c r="C368" s="15" t="str">
        <f>CONCATENATE('Data Sheet'!$B$8,'Data Sheet'!$G$2)</f>
        <v>" HWDP</v>
      </c>
      <c r="D368" s="95" t="str">
        <f t="shared" si="34"/>
        <v/>
      </c>
      <c r="E368" s="15" t="str">
        <f>IF('Sum HWDP'!$D$10="TH-Hill DS-1 Vol 3 CAT 2: Clean and Visual Ends only","N/A","OK")</f>
        <v>OK</v>
      </c>
      <c r="F368" s="15" t="str">
        <f>IF('Sum HWDP'!$D$10="TH-Hill DS-1 Vol 3 CAT 2: Clean and Visual Ends only","N/A","OK")</f>
        <v>OK</v>
      </c>
      <c r="G368" s="17"/>
      <c r="H368" s="17"/>
      <c r="I368" s="17" t="s">
        <v>51</v>
      </c>
      <c r="J368" s="17" t="str">
        <f t="shared" si="35"/>
        <v>OK</v>
      </c>
      <c r="K368" s="17" t="str">
        <f t="shared" si="36"/>
        <v>OK</v>
      </c>
      <c r="L368" s="17" t="str">
        <f>IF('Data Sheet'!$B$9="NC-50","N/A","OK")</f>
        <v>OK</v>
      </c>
      <c r="M368" s="17" t="str">
        <f>IF('Data Sheet'!$B$9="NC-50","N/A","OK")</f>
        <v>OK</v>
      </c>
      <c r="N368" s="23" t="str">
        <f>IF(BO368&lt;&gt;"",
    IF(INT('Data Sheet'!$A$19)=INT('Data Sheet'!$B$19),
        --(INT('Data Sheet'!$A$19) &amp; "." &amp; BO368),
        IF(AND((--(INT('Data Sheet'!$A$19) &amp; "." &amp; BO368)&gt;=--('Data Sheet'!$A$19)), (--(INT('Data Sheet'!$A$19) &amp; "." &amp; BO368)&lt;=--('Data Sheet'!$B$19))),
            --(INT('Data Sheet'!$A$19) &amp; "." &amp; BO368),
            --(INT('Data Sheet'!$B$19) &amp; "." &amp; BO368)
        )
    ),
    IF(BN368&lt;&gt;"",
        IF(INT('Data Sheet'!$A$19)=INT('Data Sheet'!$B$19),
            --(INT('Data Sheet'!$A$19) &amp; "." &amp; LEFT(BN368,3)),
            IF(AND((--(INT('Data Sheet'!$A$19) &amp; "." &amp; LEFT(BN368,3))&gt;=--('Data Sheet'!$A$19)), (--(INT('Data Sheet'!$A$19) &amp; "." &amp; LEFT(BN368,3))&lt;=--('Data Sheet'!$B$19))),
                --(INT('Data Sheet'!$A$19) &amp; "." &amp; LEFT(BN368,3)),
                --(INT('Data Sheet'!$B$19) &amp; "." &amp; LEFT(BN368,3))
            )
        ),
        "OK"
    )
)</f>
        <v>OK</v>
      </c>
      <c r="O368" s="23" t="str">
        <f>IF(BP368&lt;&gt;"",
    IF(INT('Data Sheet'!$A$19)=INT('Data Sheet'!$B$19),
        --(INT('Data Sheet'!$A$19) &amp; "." &amp; BP368),
        IF(AND((--(INT('Data Sheet'!$A$19) &amp; "." &amp; BP368)&gt;=--('Data Sheet'!$A$19)), (--(INT('Data Sheet'!$A$19) &amp; "." &amp; BP368)&lt;=--('Data Sheet'!$B$19))),
            --(INT('Data Sheet'!$A$19) &amp; "." &amp; BP368),
            --(INT('Data Sheet'!$B$19) &amp; "." &amp; BP368)
        )
    ),
    IF(BN368&lt;&gt;"",
        IF(INT('Data Sheet'!$A$19)=INT('Data Sheet'!$B$19),
            --(INT('Data Sheet'!$A$19) &amp; "." &amp; RIGHT(BN368,3)),
            IF(AND((--(INT('Data Sheet'!$A$19) &amp; "." &amp; RIGHT(BN368,3))&gt;=--('Data Sheet'!$A$19)), (--(INT('Data Sheet'!$A$19) &amp; "." &amp; RIGHT(BN368,3))&lt;=--('Data Sheet'!$B$19))),
                --(INT('Data Sheet'!$A$19) &amp; "." &amp; RIGHT(BN368,3)),
                --(INT('Data Sheet'!$B$19) &amp; "." &amp; RIGHT(BN368,3))
            )
        ),
        "OK"
    )
)</f>
        <v>OK</v>
      </c>
      <c r="P368" s="23" t="str">
        <f>IF(BR368&lt;&gt;"",
    IF(INT('Data Sheet'!$A$19)=INT('Data Sheet'!$B$15),
        --(INT('Data Sheet'!$A$15) &amp; "." &amp; BR368),
        IF(AND((--(INT('Data Sheet'!$A$15) &amp; "." &amp; BR368)&gt;=--('Data Sheet'!$A$15)), (--(INT('Data Sheet'!$A$15) &amp; "." &amp; BR368)&lt;=--('Data Sheet'!$B$15))),
            --(INT('Data Sheet'!$A$15) &amp; "." &amp; BR368),
            --(INT('Data Sheet'!$B$15) &amp; "." &amp; BR368)
        )
    ),
    IF(BQ368&lt;&gt;"",
        IF(INT('Data Sheet'!$A$15)=INT('Data Sheet'!$B$15),
            --(INT('Data Sheet'!$A$15) &amp; "." &amp; LEFT(BQ368,3)),
            IF(AND((--(INT('Data Sheet'!$A$15) &amp; "." &amp; LEFT(BQ368,3))&gt;=--('Data Sheet'!$A$15)), (--(INT('Data Sheet'!$A$15) &amp; "." &amp; LEFT(BQ368,3))&lt;=--('Data Sheet'!$B$15))),
                --(INT('Data Sheet'!$A$15) &amp; "." &amp; LEFT(BQ368,3)),
                --(INT('Data Sheet'!$B$15) &amp; "." &amp; LEFT(BQ368,3))
            )
        ),
        "OK"
    )
)</f>
        <v>OK</v>
      </c>
      <c r="Q368" s="23" t="str">
        <f>IF(BS368&lt;&gt;"",
    IF(INT('Data Sheet'!$A$19)=INT('Data Sheet'!$B$15),
        --(INT('Data Sheet'!$A$15) &amp; "." &amp; BS368),
        IF(AND((--(INT('Data Sheet'!$A$15) &amp; "." &amp; BS368)&gt;=--('Data Sheet'!$A$15)), (--(INT('Data Sheet'!$A$15) &amp; "." &amp; BS368)&lt;=--('Data Sheet'!$B$15))),
            --(INT('Data Sheet'!$A$15) &amp; "." &amp; BS368),
            --(INT('Data Sheet'!$B$15) &amp; "." &amp; BS368)
        )
    ),
    IF(BQ368&lt;&gt;"",
        IF(INT('Data Sheet'!$A$15)=INT('Data Sheet'!$B$15),
            --(INT('Data Sheet'!$A$15) &amp; "." &amp; RIGHT(BQ368,3)),
            IF(AND((--(INT('Data Sheet'!$A$15) &amp; "." &amp; RIGHT(BQ368,3))&gt;=--('Data Sheet'!$A$15)), (--(INT('Data Sheet'!$A$15) &amp; "." &amp; RIGHT(BQ368,3))&lt;=--('Data Sheet'!$B$15))),
                --(INT('Data Sheet'!$A$15) &amp; "." &amp; RIGHT(BQ368,3)),
                --(INT('Data Sheet'!$B$15) &amp; "." &amp; RIGHT(BQ368,3))
            )
        ),
        "OK"
    )
)</f>
        <v>OK</v>
      </c>
      <c r="R368" s="20"/>
      <c r="S368" s="20"/>
      <c r="T368" s="20"/>
      <c r="U368" s="20"/>
      <c r="V368" s="20"/>
      <c r="W368" s="20"/>
      <c r="X368" s="20"/>
      <c r="Y368" s="20"/>
      <c r="Z368" s="20"/>
      <c r="AA368" s="55"/>
      <c r="AB368" s="55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1"/>
      <c r="AR368" s="21"/>
      <c r="AS368" s="21"/>
      <c r="AT368" s="21"/>
      <c r="AU368" s="21"/>
      <c r="AV368" s="21"/>
      <c r="AW368" s="22"/>
      <c r="AX368" s="99"/>
      <c r="AY368" s="20"/>
      <c r="AZ368" s="20"/>
      <c r="BA368" s="22"/>
      <c r="BC368" s="80"/>
      <c r="BD368" s="80"/>
      <c r="BE368" s="80"/>
      <c r="BF368" s="80"/>
      <c r="BG368" s="2" t="str">
        <f t="shared" si="33"/>
        <v/>
      </c>
      <c r="BH368" s="78">
        <f t="shared" si="32"/>
        <v>0</v>
      </c>
    </row>
    <row r="369" spans="2:60" x14ac:dyDescent="0.2">
      <c r="B369" s="14">
        <f t="shared" si="37"/>
        <v>361</v>
      </c>
      <c r="C369" s="15" t="str">
        <f>CONCATENATE('Data Sheet'!$B$8,'Data Sheet'!$G$2)</f>
        <v>" HWDP</v>
      </c>
      <c r="D369" s="95" t="str">
        <f t="shared" si="34"/>
        <v/>
      </c>
      <c r="E369" s="15" t="str">
        <f>IF('Sum HWDP'!$D$10="TH-Hill DS-1 Vol 3 CAT 2: Clean and Visual Ends only","N/A","OK")</f>
        <v>OK</v>
      </c>
      <c r="F369" s="15" t="str">
        <f>IF('Sum HWDP'!$D$10="TH-Hill DS-1 Vol 3 CAT 2: Clean and Visual Ends only","N/A","OK")</f>
        <v>OK</v>
      </c>
      <c r="G369" s="17"/>
      <c r="H369" s="17"/>
      <c r="I369" s="17" t="s">
        <v>51</v>
      </c>
      <c r="J369" s="17" t="str">
        <f t="shared" si="35"/>
        <v>OK</v>
      </c>
      <c r="K369" s="17" t="str">
        <f t="shared" si="36"/>
        <v>OK</v>
      </c>
      <c r="L369" s="17" t="str">
        <f>IF('Data Sheet'!$B$9="NC-50","N/A","OK")</f>
        <v>OK</v>
      </c>
      <c r="M369" s="17" t="str">
        <f>IF('Data Sheet'!$B$9="NC-50","N/A","OK")</f>
        <v>OK</v>
      </c>
      <c r="N369" s="23" t="str">
        <f>IF(BO369&lt;&gt;"",
    IF(INT('Data Sheet'!$A$19)=INT('Data Sheet'!$B$19),
        --(INT('Data Sheet'!$A$19) &amp; "." &amp; BO369),
        IF(AND((--(INT('Data Sheet'!$A$19) &amp; "." &amp; BO369)&gt;=--('Data Sheet'!$A$19)), (--(INT('Data Sheet'!$A$19) &amp; "." &amp; BO369)&lt;=--('Data Sheet'!$B$19))),
            --(INT('Data Sheet'!$A$19) &amp; "." &amp; BO369),
            --(INT('Data Sheet'!$B$19) &amp; "." &amp; BO369)
        )
    ),
    IF(BN369&lt;&gt;"",
        IF(INT('Data Sheet'!$A$19)=INT('Data Sheet'!$B$19),
            --(INT('Data Sheet'!$A$19) &amp; "." &amp; LEFT(BN369,3)),
            IF(AND((--(INT('Data Sheet'!$A$19) &amp; "." &amp; LEFT(BN369,3))&gt;=--('Data Sheet'!$A$19)), (--(INT('Data Sheet'!$A$19) &amp; "." &amp; LEFT(BN369,3))&lt;=--('Data Sheet'!$B$19))),
                --(INT('Data Sheet'!$A$19) &amp; "." &amp; LEFT(BN369,3)),
                --(INT('Data Sheet'!$B$19) &amp; "." &amp; LEFT(BN369,3))
            )
        ),
        "OK"
    )
)</f>
        <v>OK</v>
      </c>
      <c r="O369" s="23" t="str">
        <f>IF(BP369&lt;&gt;"",
    IF(INT('Data Sheet'!$A$19)=INT('Data Sheet'!$B$19),
        --(INT('Data Sheet'!$A$19) &amp; "." &amp; BP369),
        IF(AND((--(INT('Data Sheet'!$A$19) &amp; "." &amp; BP369)&gt;=--('Data Sheet'!$A$19)), (--(INT('Data Sheet'!$A$19) &amp; "." &amp; BP369)&lt;=--('Data Sheet'!$B$19))),
            --(INT('Data Sheet'!$A$19) &amp; "." &amp; BP369),
            --(INT('Data Sheet'!$B$19) &amp; "." &amp; BP369)
        )
    ),
    IF(BN369&lt;&gt;"",
        IF(INT('Data Sheet'!$A$19)=INT('Data Sheet'!$B$19),
            --(INT('Data Sheet'!$A$19) &amp; "." &amp; RIGHT(BN369,3)),
            IF(AND((--(INT('Data Sheet'!$A$19) &amp; "." &amp; RIGHT(BN369,3))&gt;=--('Data Sheet'!$A$19)), (--(INT('Data Sheet'!$A$19) &amp; "." &amp; RIGHT(BN369,3))&lt;=--('Data Sheet'!$B$19))),
                --(INT('Data Sheet'!$A$19) &amp; "." &amp; RIGHT(BN369,3)),
                --(INT('Data Sheet'!$B$19) &amp; "." &amp; RIGHT(BN369,3))
            )
        ),
        "OK"
    )
)</f>
        <v>OK</v>
      </c>
      <c r="P369" s="23" t="str">
        <f>IF(BR369&lt;&gt;"",
    IF(INT('Data Sheet'!$A$19)=INT('Data Sheet'!$B$15),
        --(INT('Data Sheet'!$A$15) &amp; "." &amp; BR369),
        IF(AND((--(INT('Data Sheet'!$A$15) &amp; "." &amp; BR369)&gt;=--('Data Sheet'!$A$15)), (--(INT('Data Sheet'!$A$15) &amp; "." &amp; BR369)&lt;=--('Data Sheet'!$B$15))),
            --(INT('Data Sheet'!$A$15) &amp; "." &amp; BR369),
            --(INT('Data Sheet'!$B$15) &amp; "." &amp; BR369)
        )
    ),
    IF(BQ369&lt;&gt;"",
        IF(INT('Data Sheet'!$A$15)=INT('Data Sheet'!$B$15),
            --(INT('Data Sheet'!$A$15) &amp; "." &amp; LEFT(BQ369,3)),
            IF(AND((--(INT('Data Sheet'!$A$15) &amp; "." &amp; LEFT(BQ369,3))&gt;=--('Data Sheet'!$A$15)), (--(INT('Data Sheet'!$A$15) &amp; "." &amp; LEFT(BQ369,3))&lt;=--('Data Sheet'!$B$15))),
                --(INT('Data Sheet'!$A$15) &amp; "." &amp; LEFT(BQ369,3)),
                --(INT('Data Sheet'!$B$15) &amp; "." &amp; LEFT(BQ369,3))
            )
        ),
        "OK"
    )
)</f>
        <v>OK</v>
      </c>
      <c r="Q369" s="23" t="str">
        <f>IF(BS369&lt;&gt;"",
    IF(INT('Data Sheet'!$A$19)=INT('Data Sheet'!$B$15),
        --(INT('Data Sheet'!$A$15) &amp; "." &amp; BS369),
        IF(AND((--(INT('Data Sheet'!$A$15) &amp; "." &amp; BS369)&gt;=--('Data Sheet'!$A$15)), (--(INT('Data Sheet'!$A$15) &amp; "." &amp; BS369)&lt;=--('Data Sheet'!$B$15))),
            --(INT('Data Sheet'!$A$15) &amp; "." &amp; BS369),
            --(INT('Data Sheet'!$B$15) &amp; "." &amp; BS369)
        )
    ),
    IF(BQ369&lt;&gt;"",
        IF(INT('Data Sheet'!$A$15)=INT('Data Sheet'!$B$15),
            --(INT('Data Sheet'!$A$15) &amp; "." &amp; RIGHT(BQ369,3)),
            IF(AND((--(INT('Data Sheet'!$A$15) &amp; "." &amp; RIGHT(BQ369,3))&gt;=--('Data Sheet'!$A$15)), (--(INT('Data Sheet'!$A$15) &amp; "." &amp; RIGHT(BQ369,3))&lt;=--('Data Sheet'!$B$15))),
                --(INT('Data Sheet'!$A$15) &amp; "." &amp; RIGHT(BQ369,3)),
                --(INT('Data Sheet'!$B$15) &amp; "." &amp; RIGHT(BQ369,3))
            )
        ),
        "OK"
    )
)</f>
        <v>OK</v>
      </c>
      <c r="R369" s="20"/>
      <c r="S369" s="20"/>
      <c r="T369" s="20"/>
      <c r="U369" s="20"/>
      <c r="V369" s="20"/>
      <c r="W369" s="20"/>
      <c r="X369" s="20"/>
      <c r="Y369" s="20"/>
      <c r="Z369" s="20"/>
      <c r="AA369" s="55"/>
      <c r="AB369" s="55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1"/>
      <c r="AR369" s="21"/>
      <c r="AS369" s="21"/>
      <c r="AT369" s="21"/>
      <c r="AU369" s="21"/>
      <c r="AV369" s="21"/>
      <c r="AW369" s="22"/>
      <c r="AX369" s="99"/>
      <c r="AY369" s="20"/>
      <c r="AZ369" s="20"/>
      <c r="BA369" s="22"/>
      <c r="BC369" s="80"/>
      <c r="BD369" s="80"/>
      <c r="BE369" s="80"/>
      <c r="BF369" s="80"/>
      <c r="BG369" s="2" t="str">
        <f t="shared" si="33"/>
        <v/>
      </c>
      <c r="BH369" s="78">
        <f t="shared" si="32"/>
        <v>0</v>
      </c>
    </row>
    <row r="370" spans="2:60" x14ac:dyDescent="0.2">
      <c r="B370" s="14">
        <f t="shared" si="37"/>
        <v>362</v>
      </c>
      <c r="C370" s="15" t="str">
        <f>CONCATENATE('Data Sheet'!$B$8,'Data Sheet'!$G$2)</f>
        <v>" HWDP</v>
      </c>
      <c r="D370" s="95" t="str">
        <f t="shared" si="34"/>
        <v/>
      </c>
      <c r="E370" s="15" t="str">
        <f>IF('Sum HWDP'!$D$10="TH-Hill DS-1 Vol 3 CAT 2: Clean and Visual Ends only","N/A","OK")</f>
        <v>OK</v>
      </c>
      <c r="F370" s="15" t="str">
        <f>IF('Sum HWDP'!$D$10="TH-Hill DS-1 Vol 3 CAT 2: Clean and Visual Ends only","N/A","OK")</f>
        <v>OK</v>
      </c>
      <c r="G370" s="17"/>
      <c r="H370" s="17"/>
      <c r="I370" s="17" t="s">
        <v>51</v>
      </c>
      <c r="J370" s="17" t="str">
        <f t="shared" si="35"/>
        <v>OK</v>
      </c>
      <c r="K370" s="17" t="str">
        <f t="shared" si="36"/>
        <v>OK</v>
      </c>
      <c r="L370" s="17" t="str">
        <f>IF('Data Sheet'!$B$9="NC-50","N/A","OK")</f>
        <v>OK</v>
      </c>
      <c r="M370" s="17" t="str">
        <f>IF('Data Sheet'!$B$9="NC-50","N/A","OK")</f>
        <v>OK</v>
      </c>
      <c r="N370" s="23" t="str">
        <f>IF(BO370&lt;&gt;"",
    IF(INT('Data Sheet'!$A$19)=INT('Data Sheet'!$B$19),
        --(INT('Data Sheet'!$A$19) &amp; "." &amp; BO370),
        IF(AND((--(INT('Data Sheet'!$A$19) &amp; "." &amp; BO370)&gt;=--('Data Sheet'!$A$19)), (--(INT('Data Sheet'!$A$19) &amp; "." &amp; BO370)&lt;=--('Data Sheet'!$B$19))),
            --(INT('Data Sheet'!$A$19) &amp; "." &amp; BO370),
            --(INT('Data Sheet'!$B$19) &amp; "." &amp; BO370)
        )
    ),
    IF(BN370&lt;&gt;"",
        IF(INT('Data Sheet'!$A$19)=INT('Data Sheet'!$B$19),
            --(INT('Data Sheet'!$A$19) &amp; "." &amp; LEFT(BN370,3)),
            IF(AND((--(INT('Data Sheet'!$A$19) &amp; "." &amp; LEFT(BN370,3))&gt;=--('Data Sheet'!$A$19)), (--(INT('Data Sheet'!$A$19) &amp; "." &amp; LEFT(BN370,3))&lt;=--('Data Sheet'!$B$19))),
                --(INT('Data Sheet'!$A$19) &amp; "." &amp; LEFT(BN370,3)),
                --(INT('Data Sheet'!$B$19) &amp; "." &amp; LEFT(BN370,3))
            )
        ),
        "OK"
    )
)</f>
        <v>OK</v>
      </c>
      <c r="O370" s="23" t="str">
        <f>IF(BP370&lt;&gt;"",
    IF(INT('Data Sheet'!$A$19)=INT('Data Sheet'!$B$19),
        --(INT('Data Sheet'!$A$19) &amp; "." &amp; BP370),
        IF(AND((--(INT('Data Sheet'!$A$19) &amp; "." &amp; BP370)&gt;=--('Data Sheet'!$A$19)), (--(INT('Data Sheet'!$A$19) &amp; "." &amp; BP370)&lt;=--('Data Sheet'!$B$19))),
            --(INT('Data Sheet'!$A$19) &amp; "." &amp; BP370),
            --(INT('Data Sheet'!$B$19) &amp; "." &amp; BP370)
        )
    ),
    IF(BN370&lt;&gt;"",
        IF(INT('Data Sheet'!$A$19)=INT('Data Sheet'!$B$19),
            --(INT('Data Sheet'!$A$19) &amp; "." &amp; RIGHT(BN370,3)),
            IF(AND((--(INT('Data Sheet'!$A$19) &amp; "." &amp; RIGHT(BN370,3))&gt;=--('Data Sheet'!$A$19)), (--(INT('Data Sheet'!$A$19) &amp; "." &amp; RIGHT(BN370,3))&lt;=--('Data Sheet'!$B$19))),
                --(INT('Data Sheet'!$A$19) &amp; "." &amp; RIGHT(BN370,3)),
                --(INT('Data Sheet'!$B$19) &amp; "." &amp; RIGHT(BN370,3))
            )
        ),
        "OK"
    )
)</f>
        <v>OK</v>
      </c>
      <c r="P370" s="23" t="str">
        <f>IF(BR370&lt;&gt;"",
    IF(INT('Data Sheet'!$A$19)=INT('Data Sheet'!$B$15),
        --(INT('Data Sheet'!$A$15) &amp; "." &amp; BR370),
        IF(AND((--(INT('Data Sheet'!$A$15) &amp; "." &amp; BR370)&gt;=--('Data Sheet'!$A$15)), (--(INT('Data Sheet'!$A$15) &amp; "." &amp; BR370)&lt;=--('Data Sheet'!$B$15))),
            --(INT('Data Sheet'!$A$15) &amp; "." &amp; BR370),
            --(INT('Data Sheet'!$B$15) &amp; "." &amp; BR370)
        )
    ),
    IF(BQ370&lt;&gt;"",
        IF(INT('Data Sheet'!$A$15)=INT('Data Sheet'!$B$15),
            --(INT('Data Sheet'!$A$15) &amp; "." &amp; LEFT(BQ370,3)),
            IF(AND((--(INT('Data Sheet'!$A$15) &amp; "." &amp; LEFT(BQ370,3))&gt;=--('Data Sheet'!$A$15)), (--(INT('Data Sheet'!$A$15) &amp; "." &amp; LEFT(BQ370,3))&lt;=--('Data Sheet'!$B$15))),
                --(INT('Data Sheet'!$A$15) &amp; "." &amp; LEFT(BQ370,3)),
                --(INT('Data Sheet'!$B$15) &amp; "." &amp; LEFT(BQ370,3))
            )
        ),
        "OK"
    )
)</f>
        <v>OK</v>
      </c>
      <c r="Q370" s="23" t="str">
        <f>IF(BS370&lt;&gt;"",
    IF(INT('Data Sheet'!$A$19)=INT('Data Sheet'!$B$15),
        --(INT('Data Sheet'!$A$15) &amp; "." &amp; BS370),
        IF(AND((--(INT('Data Sheet'!$A$15) &amp; "." &amp; BS370)&gt;=--('Data Sheet'!$A$15)), (--(INT('Data Sheet'!$A$15) &amp; "." &amp; BS370)&lt;=--('Data Sheet'!$B$15))),
            --(INT('Data Sheet'!$A$15) &amp; "." &amp; BS370),
            --(INT('Data Sheet'!$B$15) &amp; "." &amp; BS370)
        )
    ),
    IF(BQ370&lt;&gt;"",
        IF(INT('Data Sheet'!$A$15)=INT('Data Sheet'!$B$15),
            --(INT('Data Sheet'!$A$15) &amp; "." &amp; RIGHT(BQ370,3)),
            IF(AND((--(INT('Data Sheet'!$A$15) &amp; "." &amp; RIGHT(BQ370,3))&gt;=--('Data Sheet'!$A$15)), (--(INT('Data Sheet'!$A$15) &amp; "." &amp; RIGHT(BQ370,3))&lt;=--('Data Sheet'!$B$15))),
                --(INT('Data Sheet'!$A$15) &amp; "." &amp; RIGHT(BQ370,3)),
                --(INT('Data Sheet'!$B$15) &amp; "." &amp; RIGHT(BQ370,3))
            )
        ),
        "OK"
    )
)</f>
        <v>OK</v>
      </c>
      <c r="R370" s="20"/>
      <c r="S370" s="20"/>
      <c r="T370" s="20"/>
      <c r="U370" s="20"/>
      <c r="V370" s="20"/>
      <c r="W370" s="20"/>
      <c r="X370" s="20"/>
      <c r="Y370" s="20"/>
      <c r="Z370" s="20"/>
      <c r="AA370" s="55"/>
      <c r="AB370" s="55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1"/>
      <c r="AR370" s="21"/>
      <c r="AS370" s="21"/>
      <c r="AT370" s="21"/>
      <c r="AU370" s="21"/>
      <c r="AV370" s="21"/>
      <c r="AW370" s="22"/>
      <c r="AX370" s="99"/>
      <c r="AY370" s="20"/>
      <c r="AZ370" s="20"/>
      <c r="BA370" s="22"/>
      <c r="BC370" s="80"/>
      <c r="BD370" s="80"/>
      <c r="BE370" s="80"/>
      <c r="BF370" s="80"/>
      <c r="BG370" s="2" t="str">
        <f t="shared" si="33"/>
        <v/>
      </c>
      <c r="BH370" s="78">
        <f t="shared" si="32"/>
        <v>0</v>
      </c>
    </row>
    <row r="371" spans="2:60" x14ac:dyDescent="0.2">
      <c r="B371" s="14">
        <f t="shared" si="37"/>
        <v>363</v>
      </c>
      <c r="C371" s="15" t="str">
        <f>CONCATENATE('Data Sheet'!$B$8,'Data Sheet'!$G$2)</f>
        <v>" HWDP</v>
      </c>
      <c r="D371" s="95" t="str">
        <f t="shared" si="34"/>
        <v/>
      </c>
      <c r="E371" s="15" t="str">
        <f>IF('Sum HWDP'!$D$10="TH-Hill DS-1 Vol 3 CAT 2: Clean and Visual Ends only","N/A","OK")</f>
        <v>OK</v>
      </c>
      <c r="F371" s="15" t="str">
        <f>IF('Sum HWDP'!$D$10="TH-Hill DS-1 Vol 3 CAT 2: Clean and Visual Ends only","N/A","OK")</f>
        <v>OK</v>
      </c>
      <c r="G371" s="17"/>
      <c r="H371" s="17"/>
      <c r="I371" s="17" t="s">
        <v>51</v>
      </c>
      <c r="J371" s="17" t="str">
        <f t="shared" si="35"/>
        <v>OK</v>
      </c>
      <c r="K371" s="17" t="str">
        <f t="shared" si="36"/>
        <v>OK</v>
      </c>
      <c r="L371" s="17" t="str">
        <f>IF('Data Sheet'!$B$9="NC-50","N/A","OK")</f>
        <v>OK</v>
      </c>
      <c r="M371" s="17" t="str">
        <f>IF('Data Sheet'!$B$9="NC-50","N/A","OK")</f>
        <v>OK</v>
      </c>
      <c r="N371" s="23" t="str">
        <f>IF(BO371&lt;&gt;"",
    IF(INT('Data Sheet'!$A$19)=INT('Data Sheet'!$B$19),
        --(INT('Data Sheet'!$A$19) &amp; "." &amp; BO371),
        IF(AND((--(INT('Data Sheet'!$A$19) &amp; "." &amp; BO371)&gt;=--('Data Sheet'!$A$19)), (--(INT('Data Sheet'!$A$19) &amp; "." &amp; BO371)&lt;=--('Data Sheet'!$B$19))),
            --(INT('Data Sheet'!$A$19) &amp; "." &amp; BO371),
            --(INT('Data Sheet'!$B$19) &amp; "." &amp; BO371)
        )
    ),
    IF(BN371&lt;&gt;"",
        IF(INT('Data Sheet'!$A$19)=INT('Data Sheet'!$B$19),
            --(INT('Data Sheet'!$A$19) &amp; "." &amp; LEFT(BN371,3)),
            IF(AND((--(INT('Data Sheet'!$A$19) &amp; "." &amp; LEFT(BN371,3))&gt;=--('Data Sheet'!$A$19)), (--(INT('Data Sheet'!$A$19) &amp; "." &amp; LEFT(BN371,3))&lt;=--('Data Sheet'!$B$19))),
                --(INT('Data Sheet'!$A$19) &amp; "." &amp; LEFT(BN371,3)),
                --(INT('Data Sheet'!$B$19) &amp; "." &amp; LEFT(BN371,3))
            )
        ),
        "OK"
    )
)</f>
        <v>OK</v>
      </c>
      <c r="O371" s="23" t="str">
        <f>IF(BP371&lt;&gt;"",
    IF(INT('Data Sheet'!$A$19)=INT('Data Sheet'!$B$19),
        --(INT('Data Sheet'!$A$19) &amp; "." &amp; BP371),
        IF(AND((--(INT('Data Sheet'!$A$19) &amp; "." &amp; BP371)&gt;=--('Data Sheet'!$A$19)), (--(INT('Data Sheet'!$A$19) &amp; "." &amp; BP371)&lt;=--('Data Sheet'!$B$19))),
            --(INT('Data Sheet'!$A$19) &amp; "." &amp; BP371),
            --(INT('Data Sheet'!$B$19) &amp; "." &amp; BP371)
        )
    ),
    IF(BN371&lt;&gt;"",
        IF(INT('Data Sheet'!$A$19)=INT('Data Sheet'!$B$19),
            --(INT('Data Sheet'!$A$19) &amp; "." &amp; RIGHT(BN371,3)),
            IF(AND((--(INT('Data Sheet'!$A$19) &amp; "." &amp; RIGHT(BN371,3))&gt;=--('Data Sheet'!$A$19)), (--(INT('Data Sheet'!$A$19) &amp; "." &amp; RIGHT(BN371,3))&lt;=--('Data Sheet'!$B$19))),
                --(INT('Data Sheet'!$A$19) &amp; "." &amp; RIGHT(BN371,3)),
                --(INT('Data Sheet'!$B$19) &amp; "." &amp; RIGHT(BN371,3))
            )
        ),
        "OK"
    )
)</f>
        <v>OK</v>
      </c>
      <c r="P371" s="23" t="str">
        <f>IF(BR371&lt;&gt;"",
    IF(INT('Data Sheet'!$A$19)=INT('Data Sheet'!$B$15),
        --(INT('Data Sheet'!$A$15) &amp; "." &amp; BR371),
        IF(AND((--(INT('Data Sheet'!$A$15) &amp; "." &amp; BR371)&gt;=--('Data Sheet'!$A$15)), (--(INT('Data Sheet'!$A$15) &amp; "." &amp; BR371)&lt;=--('Data Sheet'!$B$15))),
            --(INT('Data Sheet'!$A$15) &amp; "." &amp; BR371),
            --(INT('Data Sheet'!$B$15) &amp; "." &amp; BR371)
        )
    ),
    IF(BQ371&lt;&gt;"",
        IF(INT('Data Sheet'!$A$15)=INT('Data Sheet'!$B$15),
            --(INT('Data Sheet'!$A$15) &amp; "." &amp; LEFT(BQ371,3)),
            IF(AND((--(INT('Data Sheet'!$A$15) &amp; "." &amp; LEFT(BQ371,3))&gt;=--('Data Sheet'!$A$15)), (--(INT('Data Sheet'!$A$15) &amp; "." &amp; LEFT(BQ371,3))&lt;=--('Data Sheet'!$B$15))),
                --(INT('Data Sheet'!$A$15) &amp; "." &amp; LEFT(BQ371,3)),
                --(INT('Data Sheet'!$B$15) &amp; "." &amp; LEFT(BQ371,3))
            )
        ),
        "OK"
    )
)</f>
        <v>OK</v>
      </c>
      <c r="Q371" s="23" t="str">
        <f>IF(BS371&lt;&gt;"",
    IF(INT('Data Sheet'!$A$19)=INT('Data Sheet'!$B$15),
        --(INT('Data Sheet'!$A$15) &amp; "." &amp; BS371),
        IF(AND((--(INT('Data Sheet'!$A$15) &amp; "." &amp; BS371)&gt;=--('Data Sheet'!$A$15)), (--(INT('Data Sheet'!$A$15) &amp; "." &amp; BS371)&lt;=--('Data Sheet'!$B$15))),
            --(INT('Data Sheet'!$A$15) &amp; "." &amp; BS371),
            --(INT('Data Sheet'!$B$15) &amp; "." &amp; BS371)
        )
    ),
    IF(BQ371&lt;&gt;"",
        IF(INT('Data Sheet'!$A$15)=INT('Data Sheet'!$B$15),
            --(INT('Data Sheet'!$A$15) &amp; "." &amp; RIGHT(BQ371,3)),
            IF(AND((--(INT('Data Sheet'!$A$15) &amp; "." &amp; RIGHT(BQ371,3))&gt;=--('Data Sheet'!$A$15)), (--(INT('Data Sheet'!$A$15) &amp; "." &amp; RIGHT(BQ371,3))&lt;=--('Data Sheet'!$B$15))),
                --(INT('Data Sheet'!$A$15) &amp; "." &amp; RIGHT(BQ371,3)),
                --(INT('Data Sheet'!$B$15) &amp; "." &amp; RIGHT(BQ371,3))
            )
        ),
        "OK"
    )
)</f>
        <v>OK</v>
      </c>
      <c r="R371" s="20"/>
      <c r="S371" s="20"/>
      <c r="T371" s="20"/>
      <c r="U371" s="20"/>
      <c r="V371" s="20"/>
      <c r="W371" s="20"/>
      <c r="X371" s="20"/>
      <c r="Y371" s="20"/>
      <c r="Z371" s="20"/>
      <c r="AA371" s="55"/>
      <c r="AB371" s="55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1"/>
      <c r="AR371" s="21"/>
      <c r="AS371" s="21"/>
      <c r="AT371" s="21"/>
      <c r="AU371" s="21"/>
      <c r="AV371" s="21"/>
      <c r="AW371" s="22"/>
      <c r="AX371" s="99"/>
      <c r="AY371" s="20"/>
      <c r="AZ371" s="20"/>
      <c r="BA371" s="22"/>
      <c r="BC371" s="80"/>
      <c r="BD371" s="80"/>
      <c r="BE371" s="80"/>
      <c r="BF371" s="80"/>
      <c r="BG371" s="2" t="str">
        <f t="shared" si="33"/>
        <v/>
      </c>
      <c r="BH371" s="78">
        <f t="shared" si="32"/>
        <v>0</v>
      </c>
    </row>
    <row r="372" spans="2:60" x14ac:dyDescent="0.2">
      <c r="B372" s="14">
        <f t="shared" si="37"/>
        <v>364</v>
      </c>
      <c r="C372" s="15" t="str">
        <f>CONCATENATE('Data Sheet'!$B$8,'Data Sheet'!$G$2)</f>
        <v>" HWDP</v>
      </c>
      <c r="D372" s="95" t="str">
        <f t="shared" si="34"/>
        <v/>
      </c>
      <c r="E372" s="15" t="str">
        <f>IF('Sum HWDP'!$D$10="TH-Hill DS-1 Vol 3 CAT 2: Clean and Visual Ends only","N/A","OK")</f>
        <v>OK</v>
      </c>
      <c r="F372" s="15" t="str">
        <f>IF('Sum HWDP'!$D$10="TH-Hill DS-1 Vol 3 CAT 2: Clean and Visual Ends only","N/A","OK")</f>
        <v>OK</v>
      </c>
      <c r="G372" s="17"/>
      <c r="H372" s="17"/>
      <c r="I372" s="17" t="s">
        <v>51</v>
      </c>
      <c r="J372" s="17" t="str">
        <f t="shared" si="35"/>
        <v>OK</v>
      </c>
      <c r="K372" s="17" t="str">
        <f t="shared" si="36"/>
        <v>OK</v>
      </c>
      <c r="L372" s="17" t="str">
        <f>IF('Data Sheet'!$B$9="NC-50","N/A","OK")</f>
        <v>OK</v>
      </c>
      <c r="M372" s="17" t="str">
        <f>IF('Data Sheet'!$B$9="NC-50","N/A","OK")</f>
        <v>OK</v>
      </c>
      <c r="N372" s="23" t="str">
        <f>IF(BO372&lt;&gt;"",
    IF(INT('Data Sheet'!$A$19)=INT('Data Sheet'!$B$19),
        --(INT('Data Sheet'!$A$19) &amp; "." &amp; BO372),
        IF(AND((--(INT('Data Sheet'!$A$19) &amp; "." &amp; BO372)&gt;=--('Data Sheet'!$A$19)), (--(INT('Data Sheet'!$A$19) &amp; "." &amp; BO372)&lt;=--('Data Sheet'!$B$19))),
            --(INT('Data Sheet'!$A$19) &amp; "." &amp; BO372),
            --(INT('Data Sheet'!$B$19) &amp; "." &amp; BO372)
        )
    ),
    IF(BN372&lt;&gt;"",
        IF(INT('Data Sheet'!$A$19)=INT('Data Sheet'!$B$19),
            --(INT('Data Sheet'!$A$19) &amp; "." &amp; LEFT(BN372,3)),
            IF(AND((--(INT('Data Sheet'!$A$19) &amp; "." &amp; LEFT(BN372,3))&gt;=--('Data Sheet'!$A$19)), (--(INT('Data Sheet'!$A$19) &amp; "." &amp; LEFT(BN372,3))&lt;=--('Data Sheet'!$B$19))),
                --(INT('Data Sheet'!$A$19) &amp; "." &amp; LEFT(BN372,3)),
                --(INT('Data Sheet'!$B$19) &amp; "." &amp; LEFT(BN372,3))
            )
        ),
        "OK"
    )
)</f>
        <v>OK</v>
      </c>
      <c r="O372" s="23" t="str">
        <f>IF(BP372&lt;&gt;"",
    IF(INT('Data Sheet'!$A$19)=INT('Data Sheet'!$B$19),
        --(INT('Data Sheet'!$A$19) &amp; "." &amp; BP372),
        IF(AND((--(INT('Data Sheet'!$A$19) &amp; "." &amp; BP372)&gt;=--('Data Sheet'!$A$19)), (--(INT('Data Sheet'!$A$19) &amp; "." &amp; BP372)&lt;=--('Data Sheet'!$B$19))),
            --(INT('Data Sheet'!$A$19) &amp; "." &amp; BP372),
            --(INT('Data Sheet'!$B$19) &amp; "." &amp; BP372)
        )
    ),
    IF(BN372&lt;&gt;"",
        IF(INT('Data Sheet'!$A$19)=INT('Data Sheet'!$B$19),
            --(INT('Data Sheet'!$A$19) &amp; "." &amp; RIGHT(BN372,3)),
            IF(AND((--(INT('Data Sheet'!$A$19) &amp; "." &amp; RIGHT(BN372,3))&gt;=--('Data Sheet'!$A$19)), (--(INT('Data Sheet'!$A$19) &amp; "." &amp; RIGHT(BN372,3))&lt;=--('Data Sheet'!$B$19))),
                --(INT('Data Sheet'!$A$19) &amp; "." &amp; RIGHT(BN372,3)),
                --(INT('Data Sheet'!$B$19) &amp; "." &amp; RIGHT(BN372,3))
            )
        ),
        "OK"
    )
)</f>
        <v>OK</v>
      </c>
      <c r="P372" s="23" t="str">
        <f>IF(BR372&lt;&gt;"",
    IF(INT('Data Sheet'!$A$19)=INT('Data Sheet'!$B$15),
        --(INT('Data Sheet'!$A$15) &amp; "." &amp; BR372),
        IF(AND((--(INT('Data Sheet'!$A$15) &amp; "." &amp; BR372)&gt;=--('Data Sheet'!$A$15)), (--(INT('Data Sheet'!$A$15) &amp; "." &amp; BR372)&lt;=--('Data Sheet'!$B$15))),
            --(INT('Data Sheet'!$A$15) &amp; "." &amp; BR372),
            --(INT('Data Sheet'!$B$15) &amp; "." &amp; BR372)
        )
    ),
    IF(BQ372&lt;&gt;"",
        IF(INT('Data Sheet'!$A$15)=INT('Data Sheet'!$B$15),
            --(INT('Data Sheet'!$A$15) &amp; "." &amp; LEFT(BQ372,3)),
            IF(AND((--(INT('Data Sheet'!$A$15) &amp; "." &amp; LEFT(BQ372,3))&gt;=--('Data Sheet'!$A$15)), (--(INT('Data Sheet'!$A$15) &amp; "." &amp; LEFT(BQ372,3))&lt;=--('Data Sheet'!$B$15))),
                --(INT('Data Sheet'!$A$15) &amp; "." &amp; LEFT(BQ372,3)),
                --(INT('Data Sheet'!$B$15) &amp; "." &amp; LEFT(BQ372,3))
            )
        ),
        "OK"
    )
)</f>
        <v>OK</v>
      </c>
      <c r="Q372" s="23" t="str">
        <f>IF(BS372&lt;&gt;"",
    IF(INT('Data Sheet'!$A$19)=INT('Data Sheet'!$B$15),
        --(INT('Data Sheet'!$A$15) &amp; "." &amp; BS372),
        IF(AND((--(INT('Data Sheet'!$A$15) &amp; "." &amp; BS372)&gt;=--('Data Sheet'!$A$15)), (--(INT('Data Sheet'!$A$15) &amp; "." &amp; BS372)&lt;=--('Data Sheet'!$B$15))),
            --(INT('Data Sheet'!$A$15) &amp; "." &amp; BS372),
            --(INT('Data Sheet'!$B$15) &amp; "." &amp; BS372)
        )
    ),
    IF(BQ372&lt;&gt;"",
        IF(INT('Data Sheet'!$A$15)=INT('Data Sheet'!$B$15),
            --(INT('Data Sheet'!$A$15) &amp; "." &amp; RIGHT(BQ372,3)),
            IF(AND((--(INT('Data Sheet'!$A$15) &amp; "." &amp; RIGHT(BQ372,3))&gt;=--('Data Sheet'!$A$15)), (--(INT('Data Sheet'!$A$15) &amp; "." &amp; RIGHT(BQ372,3))&lt;=--('Data Sheet'!$B$15))),
                --(INT('Data Sheet'!$A$15) &amp; "." &amp; RIGHT(BQ372,3)),
                --(INT('Data Sheet'!$B$15) &amp; "." &amp; RIGHT(BQ372,3))
            )
        ),
        "OK"
    )
)</f>
        <v>OK</v>
      </c>
      <c r="R372" s="20"/>
      <c r="S372" s="20"/>
      <c r="T372" s="20"/>
      <c r="U372" s="20"/>
      <c r="V372" s="20"/>
      <c r="W372" s="20"/>
      <c r="X372" s="20"/>
      <c r="Y372" s="20"/>
      <c r="Z372" s="20"/>
      <c r="AA372" s="55"/>
      <c r="AB372" s="55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1"/>
      <c r="AR372" s="21"/>
      <c r="AS372" s="21"/>
      <c r="AT372" s="21"/>
      <c r="AU372" s="21"/>
      <c r="AV372" s="21"/>
      <c r="AW372" s="22"/>
      <c r="AX372" s="99"/>
      <c r="AY372" s="20"/>
      <c r="AZ372" s="20"/>
      <c r="BA372" s="22"/>
      <c r="BC372" s="80"/>
      <c r="BD372" s="80"/>
      <c r="BE372" s="80"/>
      <c r="BF372" s="80"/>
      <c r="BG372" s="2" t="str">
        <f t="shared" si="33"/>
        <v/>
      </c>
      <c r="BH372" s="78">
        <f t="shared" si="32"/>
        <v>0</v>
      </c>
    </row>
    <row r="373" spans="2:60" x14ac:dyDescent="0.2">
      <c r="B373" s="14">
        <f t="shared" si="37"/>
        <v>365</v>
      </c>
      <c r="C373" s="15" t="str">
        <f>CONCATENATE('Data Sheet'!$B$8,'Data Sheet'!$G$2)</f>
        <v>" HWDP</v>
      </c>
      <c r="D373" s="95" t="str">
        <f t="shared" si="34"/>
        <v/>
      </c>
      <c r="E373" s="15" t="str">
        <f>IF('Sum HWDP'!$D$10="TH-Hill DS-1 Vol 3 CAT 2: Clean and Visual Ends only","N/A","OK")</f>
        <v>OK</v>
      </c>
      <c r="F373" s="15" t="str">
        <f>IF('Sum HWDP'!$D$10="TH-Hill DS-1 Vol 3 CAT 2: Clean and Visual Ends only","N/A","OK")</f>
        <v>OK</v>
      </c>
      <c r="G373" s="17"/>
      <c r="H373" s="17"/>
      <c r="I373" s="17" t="s">
        <v>51</v>
      </c>
      <c r="J373" s="17" t="str">
        <f t="shared" si="35"/>
        <v>OK</v>
      </c>
      <c r="K373" s="17" t="str">
        <f t="shared" si="36"/>
        <v>OK</v>
      </c>
      <c r="L373" s="17" t="str">
        <f>IF('Data Sheet'!$B$9="NC-50","N/A","OK")</f>
        <v>OK</v>
      </c>
      <c r="M373" s="17" t="str">
        <f>IF('Data Sheet'!$B$9="NC-50","N/A","OK")</f>
        <v>OK</v>
      </c>
      <c r="N373" s="23" t="str">
        <f>IF(BO373&lt;&gt;"",
    IF(INT('Data Sheet'!$A$19)=INT('Data Sheet'!$B$19),
        --(INT('Data Sheet'!$A$19) &amp; "." &amp; BO373),
        IF(AND((--(INT('Data Sheet'!$A$19) &amp; "." &amp; BO373)&gt;=--('Data Sheet'!$A$19)), (--(INT('Data Sheet'!$A$19) &amp; "." &amp; BO373)&lt;=--('Data Sheet'!$B$19))),
            --(INT('Data Sheet'!$A$19) &amp; "." &amp; BO373),
            --(INT('Data Sheet'!$B$19) &amp; "." &amp; BO373)
        )
    ),
    IF(BN373&lt;&gt;"",
        IF(INT('Data Sheet'!$A$19)=INT('Data Sheet'!$B$19),
            --(INT('Data Sheet'!$A$19) &amp; "." &amp; LEFT(BN373,3)),
            IF(AND((--(INT('Data Sheet'!$A$19) &amp; "." &amp; LEFT(BN373,3))&gt;=--('Data Sheet'!$A$19)), (--(INT('Data Sheet'!$A$19) &amp; "." &amp; LEFT(BN373,3))&lt;=--('Data Sheet'!$B$19))),
                --(INT('Data Sheet'!$A$19) &amp; "." &amp; LEFT(BN373,3)),
                --(INT('Data Sheet'!$B$19) &amp; "." &amp; LEFT(BN373,3))
            )
        ),
        "OK"
    )
)</f>
        <v>OK</v>
      </c>
      <c r="O373" s="23" t="str">
        <f>IF(BP373&lt;&gt;"",
    IF(INT('Data Sheet'!$A$19)=INT('Data Sheet'!$B$19),
        --(INT('Data Sheet'!$A$19) &amp; "." &amp; BP373),
        IF(AND((--(INT('Data Sheet'!$A$19) &amp; "." &amp; BP373)&gt;=--('Data Sheet'!$A$19)), (--(INT('Data Sheet'!$A$19) &amp; "." &amp; BP373)&lt;=--('Data Sheet'!$B$19))),
            --(INT('Data Sheet'!$A$19) &amp; "." &amp; BP373),
            --(INT('Data Sheet'!$B$19) &amp; "." &amp; BP373)
        )
    ),
    IF(BN373&lt;&gt;"",
        IF(INT('Data Sheet'!$A$19)=INT('Data Sheet'!$B$19),
            --(INT('Data Sheet'!$A$19) &amp; "." &amp; RIGHT(BN373,3)),
            IF(AND((--(INT('Data Sheet'!$A$19) &amp; "." &amp; RIGHT(BN373,3))&gt;=--('Data Sheet'!$A$19)), (--(INT('Data Sheet'!$A$19) &amp; "." &amp; RIGHT(BN373,3))&lt;=--('Data Sheet'!$B$19))),
                --(INT('Data Sheet'!$A$19) &amp; "." &amp; RIGHT(BN373,3)),
                --(INT('Data Sheet'!$B$19) &amp; "." &amp; RIGHT(BN373,3))
            )
        ),
        "OK"
    )
)</f>
        <v>OK</v>
      </c>
      <c r="P373" s="23" t="str">
        <f>IF(BR373&lt;&gt;"",
    IF(INT('Data Sheet'!$A$19)=INT('Data Sheet'!$B$15),
        --(INT('Data Sheet'!$A$15) &amp; "." &amp; BR373),
        IF(AND((--(INT('Data Sheet'!$A$15) &amp; "." &amp; BR373)&gt;=--('Data Sheet'!$A$15)), (--(INT('Data Sheet'!$A$15) &amp; "." &amp; BR373)&lt;=--('Data Sheet'!$B$15))),
            --(INT('Data Sheet'!$A$15) &amp; "." &amp; BR373),
            --(INT('Data Sheet'!$B$15) &amp; "." &amp; BR373)
        )
    ),
    IF(BQ373&lt;&gt;"",
        IF(INT('Data Sheet'!$A$15)=INT('Data Sheet'!$B$15),
            --(INT('Data Sheet'!$A$15) &amp; "." &amp; LEFT(BQ373,3)),
            IF(AND((--(INT('Data Sheet'!$A$15) &amp; "." &amp; LEFT(BQ373,3))&gt;=--('Data Sheet'!$A$15)), (--(INT('Data Sheet'!$A$15) &amp; "." &amp; LEFT(BQ373,3))&lt;=--('Data Sheet'!$B$15))),
                --(INT('Data Sheet'!$A$15) &amp; "." &amp; LEFT(BQ373,3)),
                --(INT('Data Sheet'!$B$15) &amp; "." &amp; LEFT(BQ373,3))
            )
        ),
        "OK"
    )
)</f>
        <v>OK</v>
      </c>
      <c r="Q373" s="23" t="str">
        <f>IF(BS373&lt;&gt;"",
    IF(INT('Data Sheet'!$A$19)=INT('Data Sheet'!$B$15),
        --(INT('Data Sheet'!$A$15) &amp; "." &amp; BS373),
        IF(AND((--(INT('Data Sheet'!$A$15) &amp; "." &amp; BS373)&gt;=--('Data Sheet'!$A$15)), (--(INT('Data Sheet'!$A$15) &amp; "." &amp; BS373)&lt;=--('Data Sheet'!$B$15))),
            --(INT('Data Sheet'!$A$15) &amp; "." &amp; BS373),
            --(INT('Data Sheet'!$B$15) &amp; "." &amp; BS373)
        )
    ),
    IF(BQ373&lt;&gt;"",
        IF(INT('Data Sheet'!$A$15)=INT('Data Sheet'!$B$15),
            --(INT('Data Sheet'!$A$15) &amp; "." &amp; RIGHT(BQ373,3)),
            IF(AND((--(INT('Data Sheet'!$A$15) &amp; "." &amp; RIGHT(BQ373,3))&gt;=--('Data Sheet'!$A$15)), (--(INT('Data Sheet'!$A$15) &amp; "." &amp; RIGHT(BQ373,3))&lt;=--('Data Sheet'!$B$15))),
                --(INT('Data Sheet'!$A$15) &amp; "." &amp; RIGHT(BQ373,3)),
                --(INT('Data Sheet'!$B$15) &amp; "." &amp; RIGHT(BQ373,3))
            )
        ),
        "OK"
    )
)</f>
        <v>OK</v>
      </c>
      <c r="R373" s="20"/>
      <c r="S373" s="20"/>
      <c r="T373" s="20"/>
      <c r="U373" s="20"/>
      <c r="V373" s="20"/>
      <c r="W373" s="20"/>
      <c r="X373" s="20"/>
      <c r="Y373" s="20"/>
      <c r="Z373" s="20"/>
      <c r="AA373" s="55"/>
      <c r="AB373" s="55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1"/>
      <c r="AR373" s="21"/>
      <c r="AS373" s="21"/>
      <c r="AT373" s="21"/>
      <c r="AU373" s="21"/>
      <c r="AV373" s="21"/>
      <c r="AW373" s="22"/>
      <c r="AX373" s="99"/>
      <c r="AY373" s="20"/>
      <c r="AZ373" s="20"/>
      <c r="BA373" s="22"/>
      <c r="BC373" s="80"/>
      <c r="BD373" s="80"/>
      <c r="BE373" s="80"/>
      <c r="BF373" s="80"/>
      <c r="BG373" s="2" t="str">
        <f t="shared" si="33"/>
        <v/>
      </c>
      <c r="BH373" s="78">
        <f t="shared" si="32"/>
        <v>0</v>
      </c>
    </row>
    <row r="374" spans="2:60" x14ac:dyDescent="0.2">
      <c r="B374" s="14">
        <f t="shared" si="37"/>
        <v>366</v>
      </c>
      <c r="C374" s="15" t="str">
        <f>CONCATENATE('Data Sheet'!$B$8,'Data Sheet'!$G$2)</f>
        <v>" HWDP</v>
      </c>
      <c r="D374" s="95" t="str">
        <f t="shared" si="34"/>
        <v/>
      </c>
      <c r="E374" s="15" t="str">
        <f>IF('Sum HWDP'!$D$10="TH-Hill DS-1 Vol 3 CAT 2: Clean and Visual Ends only","N/A","OK")</f>
        <v>OK</v>
      </c>
      <c r="F374" s="15" t="str">
        <f>IF('Sum HWDP'!$D$10="TH-Hill DS-1 Vol 3 CAT 2: Clean and Visual Ends only","N/A","OK")</f>
        <v>OK</v>
      </c>
      <c r="G374" s="17"/>
      <c r="H374" s="17"/>
      <c r="I374" s="17" t="s">
        <v>51</v>
      </c>
      <c r="J374" s="17" t="str">
        <f t="shared" si="35"/>
        <v>OK</v>
      </c>
      <c r="K374" s="17" t="str">
        <f t="shared" si="36"/>
        <v>OK</v>
      </c>
      <c r="L374" s="17" t="str">
        <f>IF('Data Sheet'!$B$9="NC-50","N/A","OK")</f>
        <v>OK</v>
      </c>
      <c r="M374" s="17" t="str">
        <f>IF('Data Sheet'!$B$9="NC-50","N/A","OK")</f>
        <v>OK</v>
      </c>
      <c r="N374" s="23" t="str">
        <f>IF(BO374&lt;&gt;"",
    IF(INT('Data Sheet'!$A$19)=INT('Data Sheet'!$B$19),
        --(INT('Data Sheet'!$A$19) &amp; "." &amp; BO374),
        IF(AND((--(INT('Data Sheet'!$A$19) &amp; "." &amp; BO374)&gt;=--('Data Sheet'!$A$19)), (--(INT('Data Sheet'!$A$19) &amp; "." &amp; BO374)&lt;=--('Data Sheet'!$B$19))),
            --(INT('Data Sheet'!$A$19) &amp; "." &amp; BO374),
            --(INT('Data Sheet'!$B$19) &amp; "." &amp; BO374)
        )
    ),
    IF(BN374&lt;&gt;"",
        IF(INT('Data Sheet'!$A$19)=INT('Data Sheet'!$B$19),
            --(INT('Data Sheet'!$A$19) &amp; "." &amp; LEFT(BN374,3)),
            IF(AND((--(INT('Data Sheet'!$A$19) &amp; "." &amp; LEFT(BN374,3))&gt;=--('Data Sheet'!$A$19)), (--(INT('Data Sheet'!$A$19) &amp; "." &amp; LEFT(BN374,3))&lt;=--('Data Sheet'!$B$19))),
                --(INT('Data Sheet'!$A$19) &amp; "." &amp; LEFT(BN374,3)),
                --(INT('Data Sheet'!$B$19) &amp; "." &amp; LEFT(BN374,3))
            )
        ),
        "OK"
    )
)</f>
        <v>OK</v>
      </c>
      <c r="O374" s="23" t="str">
        <f>IF(BP374&lt;&gt;"",
    IF(INT('Data Sheet'!$A$19)=INT('Data Sheet'!$B$19),
        --(INT('Data Sheet'!$A$19) &amp; "." &amp; BP374),
        IF(AND((--(INT('Data Sheet'!$A$19) &amp; "." &amp; BP374)&gt;=--('Data Sheet'!$A$19)), (--(INT('Data Sheet'!$A$19) &amp; "." &amp; BP374)&lt;=--('Data Sheet'!$B$19))),
            --(INT('Data Sheet'!$A$19) &amp; "." &amp; BP374),
            --(INT('Data Sheet'!$B$19) &amp; "." &amp; BP374)
        )
    ),
    IF(BN374&lt;&gt;"",
        IF(INT('Data Sheet'!$A$19)=INT('Data Sheet'!$B$19),
            --(INT('Data Sheet'!$A$19) &amp; "." &amp; RIGHT(BN374,3)),
            IF(AND((--(INT('Data Sheet'!$A$19) &amp; "." &amp; RIGHT(BN374,3))&gt;=--('Data Sheet'!$A$19)), (--(INT('Data Sheet'!$A$19) &amp; "." &amp; RIGHT(BN374,3))&lt;=--('Data Sheet'!$B$19))),
                --(INT('Data Sheet'!$A$19) &amp; "." &amp; RIGHT(BN374,3)),
                --(INT('Data Sheet'!$B$19) &amp; "." &amp; RIGHT(BN374,3))
            )
        ),
        "OK"
    )
)</f>
        <v>OK</v>
      </c>
      <c r="P374" s="23" t="str">
        <f>IF(BR374&lt;&gt;"",
    IF(INT('Data Sheet'!$A$19)=INT('Data Sheet'!$B$15),
        --(INT('Data Sheet'!$A$15) &amp; "." &amp; BR374),
        IF(AND((--(INT('Data Sheet'!$A$15) &amp; "." &amp; BR374)&gt;=--('Data Sheet'!$A$15)), (--(INT('Data Sheet'!$A$15) &amp; "." &amp; BR374)&lt;=--('Data Sheet'!$B$15))),
            --(INT('Data Sheet'!$A$15) &amp; "." &amp; BR374),
            --(INT('Data Sheet'!$B$15) &amp; "." &amp; BR374)
        )
    ),
    IF(BQ374&lt;&gt;"",
        IF(INT('Data Sheet'!$A$15)=INT('Data Sheet'!$B$15),
            --(INT('Data Sheet'!$A$15) &amp; "." &amp; LEFT(BQ374,3)),
            IF(AND((--(INT('Data Sheet'!$A$15) &amp; "." &amp; LEFT(BQ374,3))&gt;=--('Data Sheet'!$A$15)), (--(INT('Data Sheet'!$A$15) &amp; "." &amp; LEFT(BQ374,3))&lt;=--('Data Sheet'!$B$15))),
                --(INT('Data Sheet'!$A$15) &amp; "." &amp; LEFT(BQ374,3)),
                --(INT('Data Sheet'!$B$15) &amp; "." &amp; LEFT(BQ374,3))
            )
        ),
        "OK"
    )
)</f>
        <v>OK</v>
      </c>
      <c r="Q374" s="23" t="str">
        <f>IF(BS374&lt;&gt;"",
    IF(INT('Data Sheet'!$A$19)=INT('Data Sheet'!$B$15),
        --(INT('Data Sheet'!$A$15) &amp; "." &amp; BS374),
        IF(AND((--(INT('Data Sheet'!$A$15) &amp; "." &amp; BS374)&gt;=--('Data Sheet'!$A$15)), (--(INT('Data Sheet'!$A$15) &amp; "." &amp; BS374)&lt;=--('Data Sheet'!$B$15))),
            --(INT('Data Sheet'!$A$15) &amp; "." &amp; BS374),
            --(INT('Data Sheet'!$B$15) &amp; "." &amp; BS374)
        )
    ),
    IF(BQ374&lt;&gt;"",
        IF(INT('Data Sheet'!$A$15)=INT('Data Sheet'!$B$15),
            --(INT('Data Sheet'!$A$15) &amp; "." &amp; RIGHT(BQ374,3)),
            IF(AND((--(INT('Data Sheet'!$A$15) &amp; "." &amp; RIGHT(BQ374,3))&gt;=--('Data Sheet'!$A$15)), (--(INT('Data Sheet'!$A$15) &amp; "." &amp; RIGHT(BQ374,3))&lt;=--('Data Sheet'!$B$15))),
                --(INT('Data Sheet'!$A$15) &amp; "." &amp; RIGHT(BQ374,3)),
                --(INT('Data Sheet'!$B$15) &amp; "." &amp; RIGHT(BQ374,3))
            )
        ),
        "OK"
    )
)</f>
        <v>OK</v>
      </c>
      <c r="R374" s="20"/>
      <c r="S374" s="20"/>
      <c r="T374" s="20"/>
      <c r="U374" s="20"/>
      <c r="V374" s="20"/>
      <c r="W374" s="20"/>
      <c r="X374" s="20"/>
      <c r="Y374" s="20"/>
      <c r="Z374" s="20"/>
      <c r="AA374" s="55"/>
      <c r="AB374" s="55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1"/>
      <c r="AR374" s="21"/>
      <c r="AS374" s="21"/>
      <c r="AT374" s="21"/>
      <c r="AU374" s="21"/>
      <c r="AV374" s="21"/>
      <c r="AW374" s="22"/>
      <c r="AX374" s="99"/>
      <c r="AY374" s="20"/>
      <c r="AZ374" s="20"/>
      <c r="BA374" s="22"/>
      <c r="BC374" s="80"/>
      <c r="BD374" s="80"/>
      <c r="BE374" s="80"/>
      <c r="BF374" s="80"/>
      <c r="BG374" s="2" t="str">
        <f t="shared" si="33"/>
        <v/>
      </c>
      <c r="BH374" s="78">
        <f t="shared" si="32"/>
        <v>0</v>
      </c>
    </row>
    <row r="375" spans="2:60" x14ac:dyDescent="0.2">
      <c r="B375" s="14">
        <f t="shared" si="37"/>
        <v>367</v>
      </c>
      <c r="C375" s="15" t="str">
        <f>CONCATENATE('Data Sheet'!$B$8,'Data Sheet'!$G$2)</f>
        <v>" HWDP</v>
      </c>
      <c r="D375" s="95" t="str">
        <f t="shared" si="34"/>
        <v/>
      </c>
      <c r="E375" s="15" t="str">
        <f>IF('Sum HWDP'!$D$10="TH-Hill DS-1 Vol 3 CAT 2: Clean and Visual Ends only","N/A","OK")</f>
        <v>OK</v>
      </c>
      <c r="F375" s="15" t="str">
        <f>IF('Sum HWDP'!$D$10="TH-Hill DS-1 Vol 3 CAT 2: Clean and Visual Ends only","N/A","OK")</f>
        <v>OK</v>
      </c>
      <c r="G375" s="17"/>
      <c r="H375" s="17"/>
      <c r="I375" s="17" t="s">
        <v>51</v>
      </c>
      <c r="J375" s="17" t="str">
        <f t="shared" si="35"/>
        <v>OK</v>
      </c>
      <c r="K375" s="17" t="str">
        <f t="shared" si="36"/>
        <v>OK</v>
      </c>
      <c r="L375" s="17" t="str">
        <f>IF('Data Sheet'!$B$9="NC-50","N/A","OK")</f>
        <v>OK</v>
      </c>
      <c r="M375" s="17" t="str">
        <f>IF('Data Sheet'!$B$9="NC-50","N/A","OK")</f>
        <v>OK</v>
      </c>
      <c r="N375" s="23" t="str">
        <f>IF(BO375&lt;&gt;"",
    IF(INT('Data Sheet'!$A$19)=INT('Data Sheet'!$B$19),
        --(INT('Data Sheet'!$A$19) &amp; "." &amp; BO375),
        IF(AND((--(INT('Data Sheet'!$A$19) &amp; "." &amp; BO375)&gt;=--('Data Sheet'!$A$19)), (--(INT('Data Sheet'!$A$19) &amp; "." &amp; BO375)&lt;=--('Data Sheet'!$B$19))),
            --(INT('Data Sheet'!$A$19) &amp; "." &amp; BO375),
            --(INT('Data Sheet'!$B$19) &amp; "." &amp; BO375)
        )
    ),
    IF(BN375&lt;&gt;"",
        IF(INT('Data Sheet'!$A$19)=INT('Data Sheet'!$B$19),
            --(INT('Data Sheet'!$A$19) &amp; "." &amp; LEFT(BN375,3)),
            IF(AND((--(INT('Data Sheet'!$A$19) &amp; "." &amp; LEFT(BN375,3))&gt;=--('Data Sheet'!$A$19)), (--(INT('Data Sheet'!$A$19) &amp; "." &amp; LEFT(BN375,3))&lt;=--('Data Sheet'!$B$19))),
                --(INT('Data Sheet'!$A$19) &amp; "." &amp; LEFT(BN375,3)),
                --(INT('Data Sheet'!$B$19) &amp; "." &amp; LEFT(BN375,3))
            )
        ),
        "OK"
    )
)</f>
        <v>OK</v>
      </c>
      <c r="O375" s="23" t="str">
        <f>IF(BP375&lt;&gt;"",
    IF(INT('Data Sheet'!$A$19)=INT('Data Sheet'!$B$19),
        --(INT('Data Sheet'!$A$19) &amp; "." &amp; BP375),
        IF(AND((--(INT('Data Sheet'!$A$19) &amp; "." &amp; BP375)&gt;=--('Data Sheet'!$A$19)), (--(INT('Data Sheet'!$A$19) &amp; "." &amp; BP375)&lt;=--('Data Sheet'!$B$19))),
            --(INT('Data Sheet'!$A$19) &amp; "." &amp; BP375),
            --(INT('Data Sheet'!$B$19) &amp; "." &amp; BP375)
        )
    ),
    IF(BN375&lt;&gt;"",
        IF(INT('Data Sheet'!$A$19)=INT('Data Sheet'!$B$19),
            --(INT('Data Sheet'!$A$19) &amp; "." &amp; RIGHT(BN375,3)),
            IF(AND((--(INT('Data Sheet'!$A$19) &amp; "." &amp; RIGHT(BN375,3))&gt;=--('Data Sheet'!$A$19)), (--(INT('Data Sheet'!$A$19) &amp; "." &amp; RIGHT(BN375,3))&lt;=--('Data Sheet'!$B$19))),
                --(INT('Data Sheet'!$A$19) &amp; "." &amp; RIGHT(BN375,3)),
                --(INT('Data Sheet'!$B$19) &amp; "." &amp; RIGHT(BN375,3))
            )
        ),
        "OK"
    )
)</f>
        <v>OK</v>
      </c>
      <c r="P375" s="23" t="str">
        <f>IF(BR375&lt;&gt;"",
    IF(INT('Data Sheet'!$A$19)=INT('Data Sheet'!$B$15),
        --(INT('Data Sheet'!$A$15) &amp; "." &amp; BR375),
        IF(AND((--(INT('Data Sheet'!$A$15) &amp; "." &amp; BR375)&gt;=--('Data Sheet'!$A$15)), (--(INT('Data Sheet'!$A$15) &amp; "." &amp; BR375)&lt;=--('Data Sheet'!$B$15))),
            --(INT('Data Sheet'!$A$15) &amp; "." &amp; BR375),
            --(INT('Data Sheet'!$B$15) &amp; "." &amp; BR375)
        )
    ),
    IF(BQ375&lt;&gt;"",
        IF(INT('Data Sheet'!$A$15)=INT('Data Sheet'!$B$15),
            --(INT('Data Sheet'!$A$15) &amp; "." &amp; LEFT(BQ375,3)),
            IF(AND((--(INT('Data Sheet'!$A$15) &amp; "." &amp; LEFT(BQ375,3))&gt;=--('Data Sheet'!$A$15)), (--(INT('Data Sheet'!$A$15) &amp; "." &amp; LEFT(BQ375,3))&lt;=--('Data Sheet'!$B$15))),
                --(INT('Data Sheet'!$A$15) &amp; "." &amp; LEFT(BQ375,3)),
                --(INT('Data Sheet'!$B$15) &amp; "." &amp; LEFT(BQ375,3))
            )
        ),
        "OK"
    )
)</f>
        <v>OK</v>
      </c>
      <c r="Q375" s="23" t="str">
        <f>IF(BS375&lt;&gt;"",
    IF(INT('Data Sheet'!$A$19)=INT('Data Sheet'!$B$15),
        --(INT('Data Sheet'!$A$15) &amp; "." &amp; BS375),
        IF(AND((--(INT('Data Sheet'!$A$15) &amp; "." &amp; BS375)&gt;=--('Data Sheet'!$A$15)), (--(INT('Data Sheet'!$A$15) &amp; "." &amp; BS375)&lt;=--('Data Sheet'!$B$15))),
            --(INT('Data Sheet'!$A$15) &amp; "." &amp; BS375),
            --(INT('Data Sheet'!$B$15) &amp; "." &amp; BS375)
        )
    ),
    IF(BQ375&lt;&gt;"",
        IF(INT('Data Sheet'!$A$15)=INT('Data Sheet'!$B$15),
            --(INT('Data Sheet'!$A$15) &amp; "." &amp; RIGHT(BQ375,3)),
            IF(AND((--(INT('Data Sheet'!$A$15) &amp; "." &amp; RIGHT(BQ375,3))&gt;=--('Data Sheet'!$A$15)), (--(INT('Data Sheet'!$A$15) &amp; "." &amp; RIGHT(BQ375,3))&lt;=--('Data Sheet'!$B$15))),
                --(INT('Data Sheet'!$A$15) &amp; "." &amp; RIGHT(BQ375,3)),
                --(INT('Data Sheet'!$B$15) &amp; "." &amp; RIGHT(BQ375,3))
            )
        ),
        "OK"
    )
)</f>
        <v>OK</v>
      </c>
      <c r="R375" s="20"/>
      <c r="S375" s="20"/>
      <c r="T375" s="20"/>
      <c r="U375" s="20"/>
      <c r="V375" s="20"/>
      <c r="W375" s="20"/>
      <c r="X375" s="20"/>
      <c r="Y375" s="20"/>
      <c r="Z375" s="20"/>
      <c r="AA375" s="55"/>
      <c r="AB375" s="55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1"/>
      <c r="AR375" s="21"/>
      <c r="AS375" s="21"/>
      <c r="AT375" s="21"/>
      <c r="AU375" s="21"/>
      <c r="AV375" s="21"/>
      <c r="AW375" s="22"/>
      <c r="AX375" s="99"/>
      <c r="AY375" s="20"/>
      <c r="AZ375" s="20"/>
      <c r="BA375" s="22"/>
      <c r="BC375" s="80"/>
      <c r="BD375" s="80"/>
      <c r="BE375" s="80"/>
      <c r="BF375" s="80"/>
      <c r="BG375" s="2" t="str">
        <f t="shared" si="33"/>
        <v/>
      </c>
      <c r="BH375" s="78">
        <f t="shared" si="32"/>
        <v>0</v>
      </c>
    </row>
    <row r="376" spans="2:60" x14ac:dyDescent="0.2">
      <c r="B376" s="14">
        <f t="shared" si="37"/>
        <v>368</v>
      </c>
      <c r="C376" s="15" t="str">
        <f>CONCATENATE('Data Sheet'!$B$8,'Data Sheet'!$G$2)</f>
        <v>" HWDP</v>
      </c>
      <c r="D376" s="95" t="str">
        <f t="shared" si="34"/>
        <v/>
      </c>
      <c r="E376" s="15" t="str">
        <f>IF('Sum HWDP'!$D$10="TH-Hill DS-1 Vol 3 CAT 2: Clean and Visual Ends only","N/A","OK")</f>
        <v>OK</v>
      </c>
      <c r="F376" s="15" t="str">
        <f>IF('Sum HWDP'!$D$10="TH-Hill DS-1 Vol 3 CAT 2: Clean and Visual Ends only","N/A","OK")</f>
        <v>OK</v>
      </c>
      <c r="G376" s="17"/>
      <c r="H376" s="17"/>
      <c r="I376" s="17" t="s">
        <v>51</v>
      </c>
      <c r="J376" s="17" t="str">
        <f t="shared" si="35"/>
        <v>OK</v>
      </c>
      <c r="K376" s="17" t="str">
        <f t="shared" si="36"/>
        <v>OK</v>
      </c>
      <c r="L376" s="17" t="str">
        <f>IF('Data Sheet'!$B$9="NC-50","N/A","OK")</f>
        <v>OK</v>
      </c>
      <c r="M376" s="17" t="str">
        <f>IF('Data Sheet'!$B$9="NC-50","N/A","OK")</f>
        <v>OK</v>
      </c>
      <c r="N376" s="23" t="str">
        <f>IF(BO376&lt;&gt;"",
    IF(INT('Data Sheet'!$A$19)=INT('Data Sheet'!$B$19),
        --(INT('Data Sheet'!$A$19) &amp; "." &amp; BO376),
        IF(AND((--(INT('Data Sheet'!$A$19) &amp; "." &amp; BO376)&gt;=--('Data Sheet'!$A$19)), (--(INT('Data Sheet'!$A$19) &amp; "." &amp; BO376)&lt;=--('Data Sheet'!$B$19))),
            --(INT('Data Sheet'!$A$19) &amp; "." &amp; BO376),
            --(INT('Data Sheet'!$B$19) &amp; "." &amp; BO376)
        )
    ),
    IF(BN376&lt;&gt;"",
        IF(INT('Data Sheet'!$A$19)=INT('Data Sheet'!$B$19),
            --(INT('Data Sheet'!$A$19) &amp; "." &amp; LEFT(BN376,3)),
            IF(AND((--(INT('Data Sheet'!$A$19) &amp; "." &amp; LEFT(BN376,3))&gt;=--('Data Sheet'!$A$19)), (--(INT('Data Sheet'!$A$19) &amp; "." &amp; LEFT(BN376,3))&lt;=--('Data Sheet'!$B$19))),
                --(INT('Data Sheet'!$A$19) &amp; "." &amp; LEFT(BN376,3)),
                --(INT('Data Sheet'!$B$19) &amp; "." &amp; LEFT(BN376,3))
            )
        ),
        "OK"
    )
)</f>
        <v>OK</v>
      </c>
      <c r="O376" s="23" t="str">
        <f>IF(BP376&lt;&gt;"",
    IF(INT('Data Sheet'!$A$19)=INT('Data Sheet'!$B$19),
        --(INT('Data Sheet'!$A$19) &amp; "." &amp; BP376),
        IF(AND((--(INT('Data Sheet'!$A$19) &amp; "." &amp; BP376)&gt;=--('Data Sheet'!$A$19)), (--(INT('Data Sheet'!$A$19) &amp; "." &amp; BP376)&lt;=--('Data Sheet'!$B$19))),
            --(INT('Data Sheet'!$A$19) &amp; "." &amp; BP376),
            --(INT('Data Sheet'!$B$19) &amp; "." &amp; BP376)
        )
    ),
    IF(BN376&lt;&gt;"",
        IF(INT('Data Sheet'!$A$19)=INT('Data Sheet'!$B$19),
            --(INT('Data Sheet'!$A$19) &amp; "." &amp; RIGHT(BN376,3)),
            IF(AND((--(INT('Data Sheet'!$A$19) &amp; "." &amp; RIGHT(BN376,3))&gt;=--('Data Sheet'!$A$19)), (--(INT('Data Sheet'!$A$19) &amp; "." &amp; RIGHT(BN376,3))&lt;=--('Data Sheet'!$B$19))),
                --(INT('Data Sheet'!$A$19) &amp; "." &amp; RIGHT(BN376,3)),
                --(INT('Data Sheet'!$B$19) &amp; "." &amp; RIGHT(BN376,3))
            )
        ),
        "OK"
    )
)</f>
        <v>OK</v>
      </c>
      <c r="P376" s="23" t="str">
        <f>IF(BR376&lt;&gt;"",
    IF(INT('Data Sheet'!$A$19)=INT('Data Sheet'!$B$15),
        --(INT('Data Sheet'!$A$15) &amp; "." &amp; BR376),
        IF(AND((--(INT('Data Sheet'!$A$15) &amp; "." &amp; BR376)&gt;=--('Data Sheet'!$A$15)), (--(INT('Data Sheet'!$A$15) &amp; "." &amp; BR376)&lt;=--('Data Sheet'!$B$15))),
            --(INT('Data Sheet'!$A$15) &amp; "." &amp; BR376),
            --(INT('Data Sheet'!$B$15) &amp; "." &amp; BR376)
        )
    ),
    IF(BQ376&lt;&gt;"",
        IF(INT('Data Sheet'!$A$15)=INT('Data Sheet'!$B$15),
            --(INT('Data Sheet'!$A$15) &amp; "." &amp; LEFT(BQ376,3)),
            IF(AND((--(INT('Data Sheet'!$A$15) &amp; "." &amp; LEFT(BQ376,3))&gt;=--('Data Sheet'!$A$15)), (--(INT('Data Sheet'!$A$15) &amp; "." &amp; LEFT(BQ376,3))&lt;=--('Data Sheet'!$B$15))),
                --(INT('Data Sheet'!$A$15) &amp; "." &amp; LEFT(BQ376,3)),
                --(INT('Data Sheet'!$B$15) &amp; "." &amp; LEFT(BQ376,3))
            )
        ),
        "OK"
    )
)</f>
        <v>OK</v>
      </c>
      <c r="Q376" s="23" t="str">
        <f>IF(BS376&lt;&gt;"",
    IF(INT('Data Sheet'!$A$19)=INT('Data Sheet'!$B$15),
        --(INT('Data Sheet'!$A$15) &amp; "." &amp; BS376),
        IF(AND((--(INT('Data Sheet'!$A$15) &amp; "." &amp; BS376)&gt;=--('Data Sheet'!$A$15)), (--(INT('Data Sheet'!$A$15) &amp; "." &amp; BS376)&lt;=--('Data Sheet'!$B$15))),
            --(INT('Data Sheet'!$A$15) &amp; "." &amp; BS376),
            --(INT('Data Sheet'!$B$15) &amp; "." &amp; BS376)
        )
    ),
    IF(BQ376&lt;&gt;"",
        IF(INT('Data Sheet'!$A$15)=INT('Data Sheet'!$B$15),
            --(INT('Data Sheet'!$A$15) &amp; "." &amp; RIGHT(BQ376,3)),
            IF(AND((--(INT('Data Sheet'!$A$15) &amp; "." &amp; RIGHT(BQ376,3))&gt;=--('Data Sheet'!$A$15)), (--(INT('Data Sheet'!$A$15) &amp; "." &amp; RIGHT(BQ376,3))&lt;=--('Data Sheet'!$B$15))),
                --(INT('Data Sheet'!$A$15) &amp; "." &amp; RIGHT(BQ376,3)),
                --(INT('Data Sheet'!$B$15) &amp; "." &amp; RIGHT(BQ376,3))
            )
        ),
        "OK"
    )
)</f>
        <v>OK</v>
      </c>
      <c r="R376" s="20"/>
      <c r="S376" s="20"/>
      <c r="T376" s="20"/>
      <c r="U376" s="20"/>
      <c r="V376" s="20"/>
      <c r="W376" s="20"/>
      <c r="X376" s="20"/>
      <c r="Y376" s="20"/>
      <c r="Z376" s="20"/>
      <c r="AA376" s="55"/>
      <c r="AB376" s="55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1"/>
      <c r="AR376" s="21"/>
      <c r="AS376" s="21"/>
      <c r="AT376" s="21"/>
      <c r="AU376" s="21"/>
      <c r="AV376" s="21"/>
      <c r="AW376" s="22"/>
      <c r="AX376" s="99"/>
      <c r="AY376" s="20"/>
      <c r="AZ376" s="20"/>
      <c r="BA376" s="22"/>
      <c r="BC376" s="80"/>
      <c r="BD376" s="80"/>
      <c r="BE376" s="80"/>
      <c r="BF376" s="80"/>
      <c r="BG376" s="2" t="str">
        <f t="shared" si="33"/>
        <v/>
      </c>
      <c r="BH376" s="78">
        <f t="shared" si="32"/>
        <v>0</v>
      </c>
    </row>
    <row r="377" spans="2:60" x14ac:dyDescent="0.2">
      <c r="B377" s="14">
        <f t="shared" si="37"/>
        <v>369</v>
      </c>
      <c r="C377" s="15" t="str">
        <f>CONCATENATE('Data Sheet'!$B$8,'Data Sheet'!$G$2)</f>
        <v>" HWDP</v>
      </c>
      <c r="D377" s="95" t="str">
        <f t="shared" si="34"/>
        <v/>
      </c>
      <c r="E377" s="15" t="str">
        <f>IF('Sum HWDP'!$D$10="TH-Hill DS-1 Vol 3 CAT 2: Clean and Visual Ends only","N/A","OK")</f>
        <v>OK</v>
      </c>
      <c r="F377" s="15" t="str">
        <f>IF('Sum HWDP'!$D$10="TH-Hill DS-1 Vol 3 CAT 2: Clean and Visual Ends only","N/A","OK")</f>
        <v>OK</v>
      </c>
      <c r="G377" s="17"/>
      <c r="H377" s="17"/>
      <c r="I377" s="17" t="s">
        <v>51</v>
      </c>
      <c r="J377" s="17" t="str">
        <f t="shared" si="35"/>
        <v>OK</v>
      </c>
      <c r="K377" s="17" t="str">
        <f t="shared" si="36"/>
        <v>OK</v>
      </c>
      <c r="L377" s="17" t="str">
        <f>IF('Data Sheet'!$B$9="NC-50","N/A","OK")</f>
        <v>OK</v>
      </c>
      <c r="M377" s="17" t="str">
        <f>IF('Data Sheet'!$B$9="NC-50","N/A","OK")</f>
        <v>OK</v>
      </c>
      <c r="N377" s="23" t="str">
        <f>IF(BO377&lt;&gt;"",
    IF(INT('Data Sheet'!$A$19)=INT('Data Sheet'!$B$19),
        --(INT('Data Sheet'!$A$19) &amp; "." &amp; BO377),
        IF(AND((--(INT('Data Sheet'!$A$19) &amp; "." &amp; BO377)&gt;=--('Data Sheet'!$A$19)), (--(INT('Data Sheet'!$A$19) &amp; "." &amp; BO377)&lt;=--('Data Sheet'!$B$19))),
            --(INT('Data Sheet'!$A$19) &amp; "." &amp; BO377),
            --(INT('Data Sheet'!$B$19) &amp; "." &amp; BO377)
        )
    ),
    IF(BN377&lt;&gt;"",
        IF(INT('Data Sheet'!$A$19)=INT('Data Sheet'!$B$19),
            --(INT('Data Sheet'!$A$19) &amp; "." &amp; LEFT(BN377,3)),
            IF(AND((--(INT('Data Sheet'!$A$19) &amp; "." &amp; LEFT(BN377,3))&gt;=--('Data Sheet'!$A$19)), (--(INT('Data Sheet'!$A$19) &amp; "." &amp; LEFT(BN377,3))&lt;=--('Data Sheet'!$B$19))),
                --(INT('Data Sheet'!$A$19) &amp; "." &amp; LEFT(BN377,3)),
                --(INT('Data Sheet'!$B$19) &amp; "." &amp; LEFT(BN377,3))
            )
        ),
        "OK"
    )
)</f>
        <v>OK</v>
      </c>
      <c r="O377" s="23" t="str">
        <f>IF(BP377&lt;&gt;"",
    IF(INT('Data Sheet'!$A$19)=INT('Data Sheet'!$B$19),
        --(INT('Data Sheet'!$A$19) &amp; "." &amp; BP377),
        IF(AND((--(INT('Data Sheet'!$A$19) &amp; "." &amp; BP377)&gt;=--('Data Sheet'!$A$19)), (--(INT('Data Sheet'!$A$19) &amp; "." &amp; BP377)&lt;=--('Data Sheet'!$B$19))),
            --(INT('Data Sheet'!$A$19) &amp; "." &amp; BP377),
            --(INT('Data Sheet'!$B$19) &amp; "." &amp; BP377)
        )
    ),
    IF(BN377&lt;&gt;"",
        IF(INT('Data Sheet'!$A$19)=INT('Data Sheet'!$B$19),
            --(INT('Data Sheet'!$A$19) &amp; "." &amp; RIGHT(BN377,3)),
            IF(AND((--(INT('Data Sheet'!$A$19) &amp; "." &amp; RIGHT(BN377,3))&gt;=--('Data Sheet'!$A$19)), (--(INT('Data Sheet'!$A$19) &amp; "." &amp; RIGHT(BN377,3))&lt;=--('Data Sheet'!$B$19))),
                --(INT('Data Sheet'!$A$19) &amp; "." &amp; RIGHT(BN377,3)),
                --(INT('Data Sheet'!$B$19) &amp; "." &amp; RIGHT(BN377,3))
            )
        ),
        "OK"
    )
)</f>
        <v>OK</v>
      </c>
      <c r="P377" s="23" t="str">
        <f>IF(BR377&lt;&gt;"",
    IF(INT('Data Sheet'!$A$19)=INT('Data Sheet'!$B$15),
        --(INT('Data Sheet'!$A$15) &amp; "." &amp; BR377),
        IF(AND((--(INT('Data Sheet'!$A$15) &amp; "." &amp; BR377)&gt;=--('Data Sheet'!$A$15)), (--(INT('Data Sheet'!$A$15) &amp; "." &amp; BR377)&lt;=--('Data Sheet'!$B$15))),
            --(INT('Data Sheet'!$A$15) &amp; "." &amp; BR377),
            --(INT('Data Sheet'!$B$15) &amp; "." &amp; BR377)
        )
    ),
    IF(BQ377&lt;&gt;"",
        IF(INT('Data Sheet'!$A$15)=INT('Data Sheet'!$B$15),
            --(INT('Data Sheet'!$A$15) &amp; "." &amp; LEFT(BQ377,3)),
            IF(AND((--(INT('Data Sheet'!$A$15) &amp; "." &amp; LEFT(BQ377,3))&gt;=--('Data Sheet'!$A$15)), (--(INT('Data Sheet'!$A$15) &amp; "." &amp; LEFT(BQ377,3))&lt;=--('Data Sheet'!$B$15))),
                --(INT('Data Sheet'!$A$15) &amp; "." &amp; LEFT(BQ377,3)),
                --(INT('Data Sheet'!$B$15) &amp; "." &amp; LEFT(BQ377,3))
            )
        ),
        "OK"
    )
)</f>
        <v>OK</v>
      </c>
      <c r="Q377" s="23" t="str">
        <f>IF(BS377&lt;&gt;"",
    IF(INT('Data Sheet'!$A$19)=INT('Data Sheet'!$B$15),
        --(INT('Data Sheet'!$A$15) &amp; "." &amp; BS377),
        IF(AND((--(INT('Data Sheet'!$A$15) &amp; "." &amp; BS377)&gt;=--('Data Sheet'!$A$15)), (--(INT('Data Sheet'!$A$15) &amp; "." &amp; BS377)&lt;=--('Data Sheet'!$B$15))),
            --(INT('Data Sheet'!$A$15) &amp; "." &amp; BS377),
            --(INT('Data Sheet'!$B$15) &amp; "." &amp; BS377)
        )
    ),
    IF(BQ377&lt;&gt;"",
        IF(INT('Data Sheet'!$A$15)=INT('Data Sheet'!$B$15),
            --(INT('Data Sheet'!$A$15) &amp; "." &amp; RIGHT(BQ377,3)),
            IF(AND((--(INT('Data Sheet'!$A$15) &amp; "." &amp; RIGHT(BQ377,3))&gt;=--('Data Sheet'!$A$15)), (--(INT('Data Sheet'!$A$15) &amp; "." &amp; RIGHT(BQ377,3))&lt;=--('Data Sheet'!$B$15))),
                --(INT('Data Sheet'!$A$15) &amp; "." &amp; RIGHT(BQ377,3)),
                --(INT('Data Sheet'!$B$15) &amp; "." &amp; RIGHT(BQ377,3))
            )
        ),
        "OK"
    )
)</f>
        <v>OK</v>
      </c>
      <c r="R377" s="20"/>
      <c r="S377" s="20"/>
      <c r="T377" s="20"/>
      <c r="U377" s="20"/>
      <c r="V377" s="20"/>
      <c r="W377" s="20"/>
      <c r="X377" s="20"/>
      <c r="Y377" s="20"/>
      <c r="Z377" s="20"/>
      <c r="AA377" s="55"/>
      <c r="AB377" s="55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1"/>
      <c r="AR377" s="21"/>
      <c r="AS377" s="21"/>
      <c r="AT377" s="21"/>
      <c r="AU377" s="21"/>
      <c r="AV377" s="21"/>
      <c r="AW377" s="22"/>
      <c r="AX377" s="99"/>
      <c r="AY377" s="20"/>
      <c r="AZ377" s="20"/>
      <c r="BA377" s="22"/>
      <c r="BC377" s="80"/>
      <c r="BD377" s="80"/>
      <c r="BE377" s="80"/>
      <c r="BF377" s="80"/>
      <c r="BG377" s="2" t="str">
        <f t="shared" si="33"/>
        <v/>
      </c>
      <c r="BH377" s="78">
        <f t="shared" si="32"/>
        <v>0</v>
      </c>
    </row>
    <row r="378" spans="2:60" x14ac:dyDescent="0.2">
      <c r="B378" s="14">
        <f t="shared" si="37"/>
        <v>370</v>
      </c>
      <c r="C378" s="15" t="str">
        <f>CONCATENATE('Data Sheet'!$B$8,'Data Sheet'!$G$2)</f>
        <v>" HWDP</v>
      </c>
      <c r="D378" s="95" t="str">
        <f t="shared" si="34"/>
        <v/>
      </c>
      <c r="E378" s="15" t="str">
        <f>IF('Sum HWDP'!$D$10="TH-Hill DS-1 Vol 3 CAT 2: Clean and Visual Ends only","N/A","OK")</f>
        <v>OK</v>
      </c>
      <c r="F378" s="15" t="str">
        <f>IF('Sum HWDP'!$D$10="TH-Hill DS-1 Vol 3 CAT 2: Clean and Visual Ends only","N/A","OK")</f>
        <v>OK</v>
      </c>
      <c r="G378" s="17"/>
      <c r="H378" s="17"/>
      <c r="I378" s="17" t="s">
        <v>51</v>
      </c>
      <c r="J378" s="17" t="str">
        <f t="shared" si="35"/>
        <v>OK</v>
      </c>
      <c r="K378" s="17" t="str">
        <f t="shared" si="36"/>
        <v>OK</v>
      </c>
      <c r="L378" s="17" t="str">
        <f>IF('Data Sheet'!$B$9="NC-50","N/A","OK")</f>
        <v>OK</v>
      </c>
      <c r="M378" s="17" t="str">
        <f>IF('Data Sheet'!$B$9="NC-50","N/A","OK")</f>
        <v>OK</v>
      </c>
      <c r="N378" s="23" t="str">
        <f>IF(BO378&lt;&gt;"",
    IF(INT('Data Sheet'!$A$19)=INT('Data Sheet'!$B$19),
        --(INT('Data Sheet'!$A$19) &amp; "." &amp; BO378),
        IF(AND((--(INT('Data Sheet'!$A$19) &amp; "." &amp; BO378)&gt;=--('Data Sheet'!$A$19)), (--(INT('Data Sheet'!$A$19) &amp; "." &amp; BO378)&lt;=--('Data Sheet'!$B$19))),
            --(INT('Data Sheet'!$A$19) &amp; "." &amp; BO378),
            --(INT('Data Sheet'!$B$19) &amp; "." &amp; BO378)
        )
    ),
    IF(BN378&lt;&gt;"",
        IF(INT('Data Sheet'!$A$19)=INT('Data Sheet'!$B$19),
            --(INT('Data Sheet'!$A$19) &amp; "." &amp; LEFT(BN378,3)),
            IF(AND((--(INT('Data Sheet'!$A$19) &amp; "." &amp; LEFT(BN378,3))&gt;=--('Data Sheet'!$A$19)), (--(INT('Data Sheet'!$A$19) &amp; "." &amp; LEFT(BN378,3))&lt;=--('Data Sheet'!$B$19))),
                --(INT('Data Sheet'!$A$19) &amp; "." &amp; LEFT(BN378,3)),
                --(INT('Data Sheet'!$B$19) &amp; "." &amp; LEFT(BN378,3))
            )
        ),
        "OK"
    )
)</f>
        <v>OK</v>
      </c>
      <c r="O378" s="23" t="str">
        <f>IF(BP378&lt;&gt;"",
    IF(INT('Data Sheet'!$A$19)=INT('Data Sheet'!$B$19),
        --(INT('Data Sheet'!$A$19) &amp; "." &amp; BP378),
        IF(AND((--(INT('Data Sheet'!$A$19) &amp; "." &amp; BP378)&gt;=--('Data Sheet'!$A$19)), (--(INT('Data Sheet'!$A$19) &amp; "." &amp; BP378)&lt;=--('Data Sheet'!$B$19))),
            --(INT('Data Sheet'!$A$19) &amp; "." &amp; BP378),
            --(INT('Data Sheet'!$B$19) &amp; "." &amp; BP378)
        )
    ),
    IF(BN378&lt;&gt;"",
        IF(INT('Data Sheet'!$A$19)=INT('Data Sheet'!$B$19),
            --(INT('Data Sheet'!$A$19) &amp; "." &amp; RIGHT(BN378,3)),
            IF(AND((--(INT('Data Sheet'!$A$19) &amp; "." &amp; RIGHT(BN378,3))&gt;=--('Data Sheet'!$A$19)), (--(INT('Data Sheet'!$A$19) &amp; "." &amp; RIGHT(BN378,3))&lt;=--('Data Sheet'!$B$19))),
                --(INT('Data Sheet'!$A$19) &amp; "." &amp; RIGHT(BN378,3)),
                --(INT('Data Sheet'!$B$19) &amp; "." &amp; RIGHT(BN378,3))
            )
        ),
        "OK"
    )
)</f>
        <v>OK</v>
      </c>
      <c r="P378" s="23" t="str">
        <f>IF(BR378&lt;&gt;"",
    IF(INT('Data Sheet'!$A$19)=INT('Data Sheet'!$B$15),
        --(INT('Data Sheet'!$A$15) &amp; "." &amp; BR378),
        IF(AND((--(INT('Data Sheet'!$A$15) &amp; "." &amp; BR378)&gt;=--('Data Sheet'!$A$15)), (--(INT('Data Sheet'!$A$15) &amp; "." &amp; BR378)&lt;=--('Data Sheet'!$B$15))),
            --(INT('Data Sheet'!$A$15) &amp; "." &amp; BR378),
            --(INT('Data Sheet'!$B$15) &amp; "." &amp; BR378)
        )
    ),
    IF(BQ378&lt;&gt;"",
        IF(INT('Data Sheet'!$A$15)=INT('Data Sheet'!$B$15),
            --(INT('Data Sheet'!$A$15) &amp; "." &amp; LEFT(BQ378,3)),
            IF(AND((--(INT('Data Sheet'!$A$15) &amp; "." &amp; LEFT(BQ378,3))&gt;=--('Data Sheet'!$A$15)), (--(INT('Data Sheet'!$A$15) &amp; "." &amp; LEFT(BQ378,3))&lt;=--('Data Sheet'!$B$15))),
                --(INT('Data Sheet'!$A$15) &amp; "." &amp; LEFT(BQ378,3)),
                --(INT('Data Sheet'!$B$15) &amp; "." &amp; LEFT(BQ378,3))
            )
        ),
        "OK"
    )
)</f>
        <v>OK</v>
      </c>
      <c r="Q378" s="23" t="str">
        <f>IF(BS378&lt;&gt;"",
    IF(INT('Data Sheet'!$A$19)=INT('Data Sheet'!$B$15),
        --(INT('Data Sheet'!$A$15) &amp; "." &amp; BS378),
        IF(AND((--(INT('Data Sheet'!$A$15) &amp; "." &amp; BS378)&gt;=--('Data Sheet'!$A$15)), (--(INT('Data Sheet'!$A$15) &amp; "." &amp; BS378)&lt;=--('Data Sheet'!$B$15))),
            --(INT('Data Sheet'!$A$15) &amp; "." &amp; BS378),
            --(INT('Data Sheet'!$B$15) &amp; "." &amp; BS378)
        )
    ),
    IF(BQ378&lt;&gt;"",
        IF(INT('Data Sheet'!$A$15)=INT('Data Sheet'!$B$15),
            --(INT('Data Sheet'!$A$15) &amp; "." &amp; RIGHT(BQ378,3)),
            IF(AND((--(INT('Data Sheet'!$A$15) &amp; "." &amp; RIGHT(BQ378,3))&gt;=--('Data Sheet'!$A$15)), (--(INT('Data Sheet'!$A$15) &amp; "." &amp; RIGHT(BQ378,3))&lt;=--('Data Sheet'!$B$15))),
                --(INT('Data Sheet'!$A$15) &amp; "." &amp; RIGHT(BQ378,3)),
                --(INT('Data Sheet'!$B$15) &amp; "." &amp; RIGHT(BQ378,3))
            )
        ),
        "OK"
    )
)</f>
        <v>OK</v>
      </c>
      <c r="R378" s="20"/>
      <c r="S378" s="20"/>
      <c r="T378" s="20"/>
      <c r="U378" s="20"/>
      <c r="V378" s="20"/>
      <c r="W378" s="20"/>
      <c r="X378" s="20"/>
      <c r="Y378" s="20"/>
      <c r="Z378" s="20"/>
      <c r="AA378" s="55"/>
      <c r="AB378" s="55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1"/>
      <c r="AR378" s="21"/>
      <c r="AS378" s="21"/>
      <c r="AT378" s="21"/>
      <c r="AU378" s="21"/>
      <c r="AV378" s="21"/>
      <c r="AW378" s="22"/>
      <c r="AX378" s="99"/>
      <c r="AY378" s="20"/>
      <c r="AZ378" s="20"/>
      <c r="BA378" s="22"/>
      <c r="BC378" s="80"/>
      <c r="BD378" s="80"/>
      <c r="BE378" s="80"/>
      <c r="BF378" s="80"/>
      <c r="BG378" s="2" t="str">
        <f t="shared" si="33"/>
        <v/>
      </c>
      <c r="BH378" s="78">
        <f t="shared" si="32"/>
        <v>0</v>
      </c>
    </row>
    <row r="379" spans="2:60" x14ac:dyDescent="0.2">
      <c r="B379" s="14">
        <f t="shared" si="37"/>
        <v>371</v>
      </c>
      <c r="C379" s="15" t="str">
        <f>CONCATENATE('Data Sheet'!$B$8,'Data Sheet'!$G$2)</f>
        <v>" HWDP</v>
      </c>
      <c r="D379" s="95" t="str">
        <f t="shared" si="34"/>
        <v/>
      </c>
      <c r="E379" s="15" t="str">
        <f>IF('Sum HWDP'!$D$10="TH-Hill DS-1 Vol 3 CAT 2: Clean and Visual Ends only","N/A","OK")</f>
        <v>OK</v>
      </c>
      <c r="F379" s="15" t="str">
        <f>IF('Sum HWDP'!$D$10="TH-Hill DS-1 Vol 3 CAT 2: Clean and Visual Ends only","N/A","OK")</f>
        <v>OK</v>
      </c>
      <c r="G379" s="17"/>
      <c r="H379" s="17"/>
      <c r="I379" s="17" t="s">
        <v>51</v>
      </c>
      <c r="J379" s="17" t="str">
        <f t="shared" si="35"/>
        <v>OK</v>
      </c>
      <c r="K379" s="17" t="str">
        <f t="shared" si="36"/>
        <v>OK</v>
      </c>
      <c r="L379" s="17" t="str">
        <f>IF('Data Sheet'!$B$9="NC-50","N/A","OK")</f>
        <v>OK</v>
      </c>
      <c r="M379" s="17" t="str">
        <f>IF('Data Sheet'!$B$9="NC-50","N/A","OK")</f>
        <v>OK</v>
      </c>
      <c r="N379" s="23" t="str">
        <f>IF(BO379&lt;&gt;"",
    IF(INT('Data Sheet'!$A$19)=INT('Data Sheet'!$B$19),
        --(INT('Data Sheet'!$A$19) &amp; "." &amp; BO379),
        IF(AND((--(INT('Data Sheet'!$A$19) &amp; "." &amp; BO379)&gt;=--('Data Sheet'!$A$19)), (--(INT('Data Sheet'!$A$19) &amp; "." &amp; BO379)&lt;=--('Data Sheet'!$B$19))),
            --(INT('Data Sheet'!$A$19) &amp; "." &amp; BO379),
            --(INT('Data Sheet'!$B$19) &amp; "." &amp; BO379)
        )
    ),
    IF(BN379&lt;&gt;"",
        IF(INT('Data Sheet'!$A$19)=INT('Data Sheet'!$B$19),
            --(INT('Data Sheet'!$A$19) &amp; "." &amp; LEFT(BN379,3)),
            IF(AND((--(INT('Data Sheet'!$A$19) &amp; "." &amp; LEFT(BN379,3))&gt;=--('Data Sheet'!$A$19)), (--(INT('Data Sheet'!$A$19) &amp; "." &amp; LEFT(BN379,3))&lt;=--('Data Sheet'!$B$19))),
                --(INT('Data Sheet'!$A$19) &amp; "." &amp; LEFT(BN379,3)),
                --(INT('Data Sheet'!$B$19) &amp; "." &amp; LEFT(BN379,3))
            )
        ),
        "OK"
    )
)</f>
        <v>OK</v>
      </c>
      <c r="O379" s="23" t="str">
        <f>IF(BP379&lt;&gt;"",
    IF(INT('Data Sheet'!$A$19)=INT('Data Sheet'!$B$19),
        --(INT('Data Sheet'!$A$19) &amp; "." &amp; BP379),
        IF(AND((--(INT('Data Sheet'!$A$19) &amp; "." &amp; BP379)&gt;=--('Data Sheet'!$A$19)), (--(INT('Data Sheet'!$A$19) &amp; "." &amp; BP379)&lt;=--('Data Sheet'!$B$19))),
            --(INT('Data Sheet'!$A$19) &amp; "." &amp; BP379),
            --(INT('Data Sheet'!$B$19) &amp; "." &amp; BP379)
        )
    ),
    IF(BN379&lt;&gt;"",
        IF(INT('Data Sheet'!$A$19)=INT('Data Sheet'!$B$19),
            --(INT('Data Sheet'!$A$19) &amp; "." &amp; RIGHT(BN379,3)),
            IF(AND((--(INT('Data Sheet'!$A$19) &amp; "." &amp; RIGHT(BN379,3))&gt;=--('Data Sheet'!$A$19)), (--(INT('Data Sheet'!$A$19) &amp; "." &amp; RIGHT(BN379,3))&lt;=--('Data Sheet'!$B$19))),
                --(INT('Data Sheet'!$A$19) &amp; "." &amp; RIGHT(BN379,3)),
                --(INT('Data Sheet'!$B$19) &amp; "." &amp; RIGHT(BN379,3))
            )
        ),
        "OK"
    )
)</f>
        <v>OK</v>
      </c>
      <c r="P379" s="23" t="str">
        <f>IF(BR379&lt;&gt;"",
    IF(INT('Data Sheet'!$A$19)=INT('Data Sheet'!$B$15),
        --(INT('Data Sheet'!$A$15) &amp; "." &amp; BR379),
        IF(AND((--(INT('Data Sheet'!$A$15) &amp; "." &amp; BR379)&gt;=--('Data Sheet'!$A$15)), (--(INT('Data Sheet'!$A$15) &amp; "." &amp; BR379)&lt;=--('Data Sheet'!$B$15))),
            --(INT('Data Sheet'!$A$15) &amp; "." &amp; BR379),
            --(INT('Data Sheet'!$B$15) &amp; "." &amp; BR379)
        )
    ),
    IF(BQ379&lt;&gt;"",
        IF(INT('Data Sheet'!$A$15)=INT('Data Sheet'!$B$15),
            --(INT('Data Sheet'!$A$15) &amp; "." &amp; LEFT(BQ379,3)),
            IF(AND((--(INT('Data Sheet'!$A$15) &amp; "." &amp; LEFT(BQ379,3))&gt;=--('Data Sheet'!$A$15)), (--(INT('Data Sheet'!$A$15) &amp; "." &amp; LEFT(BQ379,3))&lt;=--('Data Sheet'!$B$15))),
                --(INT('Data Sheet'!$A$15) &amp; "." &amp; LEFT(BQ379,3)),
                --(INT('Data Sheet'!$B$15) &amp; "." &amp; LEFT(BQ379,3))
            )
        ),
        "OK"
    )
)</f>
        <v>OK</v>
      </c>
      <c r="Q379" s="23" t="str">
        <f>IF(BS379&lt;&gt;"",
    IF(INT('Data Sheet'!$A$19)=INT('Data Sheet'!$B$15),
        --(INT('Data Sheet'!$A$15) &amp; "." &amp; BS379),
        IF(AND((--(INT('Data Sheet'!$A$15) &amp; "." &amp; BS379)&gt;=--('Data Sheet'!$A$15)), (--(INT('Data Sheet'!$A$15) &amp; "." &amp; BS379)&lt;=--('Data Sheet'!$B$15))),
            --(INT('Data Sheet'!$A$15) &amp; "." &amp; BS379),
            --(INT('Data Sheet'!$B$15) &amp; "." &amp; BS379)
        )
    ),
    IF(BQ379&lt;&gt;"",
        IF(INT('Data Sheet'!$A$15)=INT('Data Sheet'!$B$15),
            --(INT('Data Sheet'!$A$15) &amp; "." &amp; RIGHT(BQ379,3)),
            IF(AND((--(INT('Data Sheet'!$A$15) &amp; "." &amp; RIGHT(BQ379,3))&gt;=--('Data Sheet'!$A$15)), (--(INT('Data Sheet'!$A$15) &amp; "." &amp; RIGHT(BQ379,3))&lt;=--('Data Sheet'!$B$15))),
                --(INT('Data Sheet'!$A$15) &amp; "." &amp; RIGHT(BQ379,3)),
                --(INT('Data Sheet'!$B$15) &amp; "." &amp; RIGHT(BQ379,3))
            )
        ),
        "OK"
    )
)</f>
        <v>OK</v>
      </c>
      <c r="R379" s="20"/>
      <c r="S379" s="20"/>
      <c r="T379" s="20"/>
      <c r="U379" s="20"/>
      <c r="V379" s="20"/>
      <c r="W379" s="20"/>
      <c r="X379" s="20"/>
      <c r="Y379" s="20"/>
      <c r="Z379" s="20"/>
      <c r="AA379" s="55"/>
      <c r="AB379" s="55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1"/>
      <c r="AR379" s="21"/>
      <c r="AS379" s="21"/>
      <c r="AT379" s="21"/>
      <c r="AU379" s="21"/>
      <c r="AV379" s="21"/>
      <c r="AW379" s="22"/>
      <c r="AX379" s="99"/>
      <c r="AY379" s="20"/>
      <c r="AZ379" s="20"/>
      <c r="BA379" s="22"/>
      <c r="BC379" s="80"/>
      <c r="BD379" s="80"/>
      <c r="BE379" s="80"/>
      <c r="BF379" s="80"/>
      <c r="BG379" s="2" t="str">
        <f t="shared" si="33"/>
        <v/>
      </c>
      <c r="BH379" s="78">
        <f t="shared" si="32"/>
        <v>0</v>
      </c>
    </row>
    <row r="380" spans="2:60" x14ac:dyDescent="0.2">
      <c r="B380" s="14">
        <f t="shared" si="37"/>
        <v>372</v>
      </c>
      <c r="C380" s="15" t="str">
        <f>CONCATENATE('Data Sheet'!$B$8,'Data Sheet'!$G$2)</f>
        <v>" HWDP</v>
      </c>
      <c r="D380" s="95" t="str">
        <f t="shared" si="34"/>
        <v/>
      </c>
      <c r="E380" s="15" t="str">
        <f>IF('Sum HWDP'!$D$10="TH-Hill DS-1 Vol 3 CAT 2: Clean and Visual Ends only","N/A","OK")</f>
        <v>OK</v>
      </c>
      <c r="F380" s="15" t="str">
        <f>IF('Sum HWDP'!$D$10="TH-Hill DS-1 Vol 3 CAT 2: Clean and Visual Ends only","N/A","OK")</f>
        <v>OK</v>
      </c>
      <c r="G380" s="17"/>
      <c r="H380" s="17"/>
      <c r="I380" s="17" t="s">
        <v>51</v>
      </c>
      <c r="J380" s="17" t="str">
        <f t="shared" si="35"/>
        <v>OK</v>
      </c>
      <c r="K380" s="17" t="str">
        <f t="shared" si="36"/>
        <v>OK</v>
      </c>
      <c r="L380" s="17" t="str">
        <f>IF('Data Sheet'!$B$9="NC-50","N/A","OK")</f>
        <v>OK</v>
      </c>
      <c r="M380" s="17" t="str">
        <f>IF('Data Sheet'!$B$9="NC-50","N/A","OK")</f>
        <v>OK</v>
      </c>
      <c r="N380" s="23" t="str">
        <f>IF(BO380&lt;&gt;"",
    IF(INT('Data Sheet'!$A$19)=INT('Data Sheet'!$B$19),
        --(INT('Data Sheet'!$A$19) &amp; "." &amp; BO380),
        IF(AND((--(INT('Data Sheet'!$A$19) &amp; "." &amp; BO380)&gt;=--('Data Sheet'!$A$19)), (--(INT('Data Sheet'!$A$19) &amp; "." &amp; BO380)&lt;=--('Data Sheet'!$B$19))),
            --(INT('Data Sheet'!$A$19) &amp; "." &amp; BO380),
            --(INT('Data Sheet'!$B$19) &amp; "." &amp; BO380)
        )
    ),
    IF(BN380&lt;&gt;"",
        IF(INT('Data Sheet'!$A$19)=INT('Data Sheet'!$B$19),
            --(INT('Data Sheet'!$A$19) &amp; "." &amp; LEFT(BN380,3)),
            IF(AND((--(INT('Data Sheet'!$A$19) &amp; "." &amp; LEFT(BN380,3))&gt;=--('Data Sheet'!$A$19)), (--(INT('Data Sheet'!$A$19) &amp; "." &amp; LEFT(BN380,3))&lt;=--('Data Sheet'!$B$19))),
                --(INT('Data Sheet'!$A$19) &amp; "." &amp; LEFT(BN380,3)),
                --(INT('Data Sheet'!$B$19) &amp; "." &amp; LEFT(BN380,3))
            )
        ),
        "OK"
    )
)</f>
        <v>OK</v>
      </c>
      <c r="O380" s="23" t="str">
        <f>IF(BP380&lt;&gt;"",
    IF(INT('Data Sheet'!$A$19)=INT('Data Sheet'!$B$19),
        --(INT('Data Sheet'!$A$19) &amp; "." &amp; BP380),
        IF(AND((--(INT('Data Sheet'!$A$19) &amp; "." &amp; BP380)&gt;=--('Data Sheet'!$A$19)), (--(INT('Data Sheet'!$A$19) &amp; "." &amp; BP380)&lt;=--('Data Sheet'!$B$19))),
            --(INT('Data Sheet'!$A$19) &amp; "." &amp; BP380),
            --(INT('Data Sheet'!$B$19) &amp; "." &amp; BP380)
        )
    ),
    IF(BN380&lt;&gt;"",
        IF(INT('Data Sheet'!$A$19)=INT('Data Sheet'!$B$19),
            --(INT('Data Sheet'!$A$19) &amp; "." &amp; RIGHT(BN380,3)),
            IF(AND((--(INT('Data Sheet'!$A$19) &amp; "." &amp; RIGHT(BN380,3))&gt;=--('Data Sheet'!$A$19)), (--(INT('Data Sheet'!$A$19) &amp; "." &amp; RIGHT(BN380,3))&lt;=--('Data Sheet'!$B$19))),
                --(INT('Data Sheet'!$A$19) &amp; "." &amp; RIGHT(BN380,3)),
                --(INT('Data Sheet'!$B$19) &amp; "." &amp; RIGHT(BN380,3))
            )
        ),
        "OK"
    )
)</f>
        <v>OK</v>
      </c>
      <c r="P380" s="23" t="str">
        <f>IF(BR380&lt;&gt;"",
    IF(INT('Data Sheet'!$A$19)=INT('Data Sheet'!$B$15),
        --(INT('Data Sheet'!$A$15) &amp; "." &amp; BR380),
        IF(AND((--(INT('Data Sheet'!$A$15) &amp; "." &amp; BR380)&gt;=--('Data Sheet'!$A$15)), (--(INT('Data Sheet'!$A$15) &amp; "." &amp; BR380)&lt;=--('Data Sheet'!$B$15))),
            --(INT('Data Sheet'!$A$15) &amp; "." &amp; BR380),
            --(INT('Data Sheet'!$B$15) &amp; "." &amp; BR380)
        )
    ),
    IF(BQ380&lt;&gt;"",
        IF(INT('Data Sheet'!$A$15)=INT('Data Sheet'!$B$15),
            --(INT('Data Sheet'!$A$15) &amp; "." &amp; LEFT(BQ380,3)),
            IF(AND((--(INT('Data Sheet'!$A$15) &amp; "." &amp; LEFT(BQ380,3))&gt;=--('Data Sheet'!$A$15)), (--(INT('Data Sheet'!$A$15) &amp; "." &amp; LEFT(BQ380,3))&lt;=--('Data Sheet'!$B$15))),
                --(INT('Data Sheet'!$A$15) &amp; "." &amp; LEFT(BQ380,3)),
                --(INT('Data Sheet'!$B$15) &amp; "." &amp; LEFT(BQ380,3))
            )
        ),
        "OK"
    )
)</f>
        <v>OK</v>
      </c>
      <c r="Q380" s="23" t="str">
        <f>IF(BS380&lt;&gt;"",
    IF(INT('Data Sheet'!$A$19)=INT('Data Sheet'!$B$15),
        --(INT('Data Sheet'!$A$15) &amp; "." &amp; BS380),
        IF(AND((--(INT('Data Sheet'!$A$15) &amp; "." &amp; BS380)&gt;=--('Data Sheet'!$A$15)), (--(INT('Data Sheet'!$A$15) &amp; "." &amp; BS380)&lt;=--('Data Sheet'!$B$15))),
            --(INT('Data Sheet'!$A$15) &amp; "." &amp; BS380),
            --(INT('Data Sheet'!$B$15) &amp; "." &amp; BS380)
        )
    ),
    IF(BQ380&lt;&gt;"",
        IF(INT('Data Sheet'!$A$15)=INT('Data Sheet'!$B$15),
            --(INT('Data Sheet'!$A$15) &amp; "." &amp; RIGHT(BQ380,3)),
            IF(AND((--(INT('Data Sheet'!$A$15) &amp; "." &amp; RIGHT(BQ380,3))&gt;=--('Data Sheet'!$A$15)), (--(INT('Data Sheet'!$A$15) &amp; "." &amp; RIGHT(BQ380,3))&lt;=--('Data Sheet'!$B$15))),
                --(INT('Data Sheet'!$A$15) &amp; "." &amp; RIGHT(BQ380,3)),
                --(INT('Data Sheet'!$B$15) &amp; "." &amp; RIGHT(BQ380,3))
            )
        ),
        "OK"
    )
)</f>
        <v>OK</v>
      </c>
      <c r="R380" s="20"/>
      <c r="S380" s="20"/>
      <c r="T380" s="20"/>
      <c r="U380" s="20"/>
      <c r="V380" s="20"/>
      <c r="W380" s="20"/>
      <c r="X380" s="20"/>
      <c r="Y380" s="20"/>
      <c r="Z380" s="20"/>
      <c r="AA380" s="55"/>
      <c r="AB380" s="55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1"/>
      <c r="AR380" s="21"/>
      <c r="AS380" s="21"/>
      <c r="AT380" s="21"/>
      <c r="AU380" s="21"/>
      <c r="AV380" s="21"/>
      <c r="AW380" s="22"/>
      <c r="AX380" s="99"/>
      <c r="AY380" s="20"/>
      <c r="AZ380" s="20"/>
      <c r="BA380" s="22"/>
      <c r="BC380" s="80"/>
      <c r="BD380" s="80"/>
      <c r="BE380" s="80"/>
      <c r="BF380" s="80"/>
      <c r="BG380" s="2" t="str">
        <f t="shared" si="33"/>
        <v/>
      </c>
      <c r="BH380" s="78">
        <f t="shared" si="32"/>
        <v>0</v>
      </c>
    </row>
    <row r="381" spans="2:60" x14ac:dyDescent="0.2">
      <c r="B381" s="14">
        <f t="shared" si="37"/>
        <v>373</v>
      </c>
      <c r="C381" s="15" t="str">
        <f>CONCATENATE('Data Sheet'!$B$8,'Data Sheet'!$G$2)</f>
        <v>" HWDP</v>
      </c>
      <c r="D381" s="95" t="str">
        <f t="shared" si="34"/>
        <v/>
      </c>
      <c r="E381" s="15" t="str">
        <f>IF('Sum HWDP'!$D$10="TH-Hill DS-1 Vol 3 CAT 2: Clean and Visual Ends only","N/A","OK")</f>
        <v>OK</v>
      </c>
      <c r="F381" s="15" t="str">
        <f>IF('Sum HWDP'!$D$10="TH-Hill DS-1 Vol 3 CAT 2: Clean and Visual Ends only","N/A","OK")</f>
        <v>OK</v>
      </c>
      <c r="G381" s="17"/>
      <c r="H381" s="17"/>
      <c r="I381" s="17" t="s">
        <v>51</v>
      </c>
      <c r="J381" s="17" t="str">
        <f t="shared" si="35"/>
        <v>OK</v>
      </c>
      <c r="K381" s="17" t="str">
        <f t="shared" si="36"/>
        <v>OK</v>
      </c>
      <c r="L381" s="17" t="str">
        <f>IF('Data Sheet'!$B$9="NC-50","N/A","OK")</f>
        <v>OK</v>
      </c>
      <c r="M381" s="17" t="str">
        <f>IF('Data Sheet'!$B$9="NC-50","N/A","OK")</f>
        <v>OK</v>
      </c>
      <c r="N381" s="23" t="str">
        <f>IF(BO381&lt;&gt;"",
    IF(INT('Data Sheet'!$A$19)=INT('Data Sheet'!$B$19),
        --(INT('Data Sheet'!$A$19) &amp; "." &amp; BO381),
        IF(AND((--(INT('Data Sheet'!$A$19) &amp; "." &amp; BO381)&gt;=--('Data Sheet'!$A$19)), (--(INT('Data Sheet'!$A$19) &amp; "." &amp; BO381)&lt;=--('Data Sheet'!$B$19))),
            --(INT('Data Sheet'!$A$19) &amp; "." &amp; BO381),
            --(INT('Data Sheet'!$B$19) &amp; "." &amp; BO381)
        )
    ),
    IF(BN381&lt;&gt;"",
        IF(INT('Data Sheet'!$A$19)=INT('Data Sheet'!$B$19),
            --(INT('Data Sheet'!$A$19) &amp; "." &amp; LEFT(BN381,3)),
            IF(AND((--(INT('Data Sheet'!$A$19) &amp; "." &amp; LEFT(BN381,3))&gt;=--('Data Sheet'!$A$19)), (--(INT('Data Sheet'!$A$19) &amp; "." &amp; LEFT(BN381,3))&lt;=--('Data Sheet'!$B$19))),
                --(INT('Data Sheet'!$A$19) &amp; "." &amp; LEFT(BN381,3)),
                --(INT('Data Sheet'!$B$19) &amp; "." &amp; LEFT(BN381,3))
            )
        ),
        "OK"
    )
)</f>
        <v>OK</v>
      </c>
      <c r="O381" s="23" t="str">
        <f>IF(BP381&lt;&gt;"",
    IF(INT('Data Sheet'!$A$19)=INT('Data Sheet'!$B$19),
        --(INT('Data Sheet'!$A$19) &amp; "." &amp; BP381),
        IF(AND((--(INT('Data Sheet'!$A$19) &amp; "." &amp; BP381)&gt;=--('Data Sheet'!$A$19)), (--(INT('Data Sheet'!$A$19) &amp; "." &amp; BP381)&lt;=--('Data Sheet'!$B$19))),
            --(INT('Data Sheet'!$A$19) &amp; "." &amp; BP381),
            --(INT('Data Sheet'!$B$19) &amp; "." &amp; BP381)
        )
    ),
    IF(BN381&lt;&gt;"",
        IF(INT('Data Sheet'!$A$19)=INT('Data Sheet'!$B$19),
            --(INT('Data Sheet'!$A$19) &amp; "." &amp; RIGHT(BN381,3)),
            IF(AND((--(INT('Data Sheet'!$A$19) &amp; "." &amp; RIGHT(BN381,3))&gt;=--('Data Sheet'!$A$19)), (--(INT('Data Sheet'!$A$19) &amp; "." &amp; RIGHT(BN381,3))&lt;=--('Data Sheet'!$B$19))),
                --(INT('Data Sheet'!$A$19) &amp; "." &amp; RIGHT(BN381,3)),
                --(INT('Data Sheet'!$B$19) &amp; "." &amp; RIGHT(BN381,3))
            )
        ),
        "OK"
    )
)</f>
        <v>OK</v>
      </c>
      <c r="P381" s="23" t="str">
        <f>IF(BR381&lt;&gt;"",
    IF(INT('Data Sheet'!$A$19)=INT('Data Sheet'!$B$15),
        --(INT('Data Sheet'!$A$15) &amp; "." &amp; BR381),
        IF(AND((--(INT('Data Sheet'!$A$15) &amp; "." &amp; BR381)&gt;=--('Data Sheet'!$A$15)), (--(INT('Data Sheet'!$A$15) &amp; "." &amp; BR381)&lt;=--('Data Sheet'!$B$15))),
            --(INT('Data Sheet'!$A$15) &amp; "." &amp; BR381),
            --(INT('Data Sheet'!$B$15) &amp; "." &amp; BR381)
        )
    ),
    IF(BQ381&lt;&gt;"",
        IF(INT('Data Sheet'!$A$15)=INT('Data Sheet'!$B$15),
            --(INT('Data Sheet'!$A$15) &amp; "." &amp; LEFT(BQ381,3)),
            IF(AND((--(INT('Data Sheet'!$A$15) &amp; "." &amp; LEFT(BQ381,3))&gt;=--('Data Sheet'!$A$15)), (--(INT('Data Sheet'!$A$15) &amp; "." &amp; LEFT(BQ381,3))&lt;=--('Data Sheet'!$B$15))),
                --(INT('Data Sheet'!$A$15) &amp; "." &amp; LEFT(BQ381,3)),
                --(INT('Data Sheet'!$B$15) &amp; "." &amp; LEFT(BQ381,3))
            )
        ),
        "OK"
    )
)</f>
        <v>OK</v>
      </c>
      <c r="Q381" s="23" t="str">
        <f>IF(BS381&lt;&gt;"",
    IF(INT('Data Sheet'!$A$19)=INT('Data Sheet'!$B$15),
        --(INT('Data Sheet'!$A$15) &amp; "." &amp; BS381),
        IF(AND((--(INT('Data Sheet'!$A$15) &amp; "." &amp; BS381)&gt;=--('Data Sheet'!$A$15)), (--(INT('Data Sheet'!$A$15) &amp; "." &amp; BS381)&lt;=--('Data Sheet'!$B$15))),
            --(INT('Data Sheet'!$A$15) &amp; "." &amp; BS381),
            --(INT('Data Sheet'!$B$15) &amp; "." &amp; BS381)
        )
    ),
    IF(BQ381&lt;&gt;"",
        IF(INT('Data Sheet'!$A$15)=INT('Data Sheet'!$B$15),
            --(INT('Data Sheet'!$A$15) &amp; "." &amp; RIGHT(BQ381,3)),
            IF(AND((--(INT('Data Sheet'!$A$15) &amp; "." &amp; RIGHT(BQ381,3))&gt;=--('Data Sheet'!$A$15)), (--(INT('Data Sheet'!$A$15) &amp; "." &amp; RIGHT(BQ381,3))&lt;=--('Data Sheet'!$B$15))),
                --(INT('Data Sheet'!$A$15) &amp; "." &amp; RIGHT(BQ381,3)),
                --(INT('Data Sheet'!$B$15) &amp; "." &amp; RIGHT(BQ381,3))
            )
        ),
        "OK"
    )
)</f>
        <v>OK</v>
      </c>
      <c r="R381" s="20"/>
      <c r="S381" s="20"/>
      <c r="T381" s="20"/>
      <c r="U381" s="20"/>
      <c r="V381" s="20"/>
      <c r="W381" s="20"/>
      <c r="X381" s="20"/>
      <c r="Y381" s="20"/>
      <c r="Z381" s="20"/>
      <c r="AA381" s="55"/>
      <c r="AB381" s="55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1"/>
      <c r="AR381" s="21"/>
      <c r="AS381" s="21"/>
      <c r="AT381" s="21"/>
      <c r="AU381" s="21"/>
      <c r="AV381" s="21"/>
      <c r="AW381" s="22"/>
      <c r="AX381" s="99"/>
      <c r="AY381" s="20"/>
      <c r="AZ381" s="20"/>
      <c r="BA381" s="22"/>
      <c r="BC381" s="80"/>
      <c r="BD381" s="80"/>
      <c r="BE381" s="80"/>
      <c r="BF381" s="80"/>
      <c r="BG381" s="2" t="str">
        <f t="shared" si="33"/>
        <v/>
      </c>
      <c r="BH381" s="78">
        <f t="shared" si="32"/>
        <v>0</v>
      </c>
    </row>
    <row r="382" spans="2:60" x14ac:dyDescent="0.2">
      <c r="B382" s="14">
        <f t="shared" si="37"/>
        <v>374</v>
      </c>
      <c r="C382" s="15" t="str">
        <f>CONCATENATE('Data Sheet'!$B$8,'Data Sheet'!$G$2)</f>
        <v>" HWDP</v>
      </c>
      <c r="D382" s="95" t="str">
        <f t="shared" si="34"/>
        <v/>
      </c>
      <c r="E382" s="15" t="str">
        <f>IF('Sum HWDP'!$D$10="TH-Hill DS-1 Vol 3 CAT 2: Clean and Visual Ends only","N/A","OK")</f>
        <v>OK</v>
      </c>
      <c r="F382" s="15" t="str">
        <f>IF('Sum HWDP'!$D$10="TH-Hill DS-1 Vol 3 CAT 2: Clean and Visual Ends only","N/A","OK")</f>
        <v>OK</v>
      </c>
      <c r="G382" s="17"/>
      <c r="H382" s="17"/>
      <c r="I382" s="17" t="s">
        <v>51</v>
      </c>
      <c r="J382" s="17" t="str">
        <f t="shared" si="35"/>
        <v>OK</v>
      </c>
      <c r="K382" s="17" t="str">
        <f t="shared" si="36"/>
        <v>OK</v>
      </c>
      <c r="L382" s="17" t="str">
        <f>IF('Data Sheet'!$B$9="NC-50","N/A","OK")</f>
        <v>OK</v>
      </c>
      <c r="M382" s="17" t="str">
        <f>IF('Data Sheet'!$B$9="NC-50","N/A","OK")</f>
        <v>OK</v>
      </c>
      <c r="N382" s="23" t="str">
        <f>IF(BO382&lt;&gt;"",
    IF(INT('Data Sheet'!$A$19)=INT('Data Sheet'!$B$19),
        --(INT('Data Sheet'!$A$19) &amp; "." &amp; BO382),
        IF(AND((--(INT('Data Sheet'!$A$19) &amp; "." &amp; BO382)&gt;=--('Data Sheet'!$A$19)), (--(INT('Data Sheet'!$A$19) &amp; "." &amp; BO382)&lt;=--('Data Sheet'!$B$19))),
            --(INT('Data Sheet'!$A$19) &amp; "." &amp; BO382),
            --(INT('Data Sheet'!$B$19) &amp; "." &amp; BO382)
        )
    ),
    IF(BN382&lt;&gt;"",
        IF(INT('Data Sheet'!$A$19)=INT('Data Sheet'!$B$19),
            --(INT('Data Sheet'!$A$19) &amp; "." &amp; LEFT(BN382,3)),
            IF(AND((--(INT('Data Sheet'!$A$19) &amp; "." &amp; LEFT(BN382,3))&gt;=--('Data Sheet'!$A$19)), (--(INT('Data Sheet'!$A$19) &amp; "." &amp; LEFT(BN382,3))&lt;=--('Data Sheet'!$B$19))),
                --(INT('Data Sheet'!$A$19) &amp; "." &amp; LEFT(BN382,3)),
                --(INT('Data Sheet'!$B$19) &amp; "." &amp; LEFT(BN382,3))
            )
        ),
        "OK"
    )
)</f>
        <v>OK</v>
      </c>
      <c r="O382" s="23" t="str">
        <f>IF(BP382&lt;&gt;"",
    IF(INT('Data Sheet'!$A$19)=INT('Data Sheet'!$B$19),
        --(INT('Data Sheet'!$A$19) &amp; "." &amp; BP382),
        IF(AND((--(INT('Data Sheet'!$A$19) &amp; "." &amp; BP382)&gt;=--('Data Sheet'!$A$19)), (--(INT('Data Sheet'!$A$19) &amp; "." &amp; BP382)&lt;=--('Data Sheet'!$B$19))),
            --(INT('Data Sheet'!$A$19) &amp; "." &amp; BP382),
            --(INT('Data Sheet'!$B$19) &amp; "." &amp; BP382)
        )
    ),
    IF(BN382&lt;&gt;"",
        IF(INT('Data Sheet'!$A$19)=INT('Data Sheet'!$B$19),
            --(INT('Data Sheet'!$A$19) &amp; "." &amp; RIGHT(BN382,3)),
            IF(AND((--(INT('Data Sheet'!$A$19) &amp; "." &amp; RIGHT(BN382,3))&gt;=--('Data Sheet'!$A$19)), (--(INT('Data Sheet'!$A$19) &amp; "." &amp; RIGHT(BN382,3))&lt;=--('Data Sheet'!$B$19))),
                --(INT('Data Sheet'!$A$19) &amp; "." &amp; RIGHT(BN382,3)),
                --(INT('Data Sheet'!$B$19) &amp; "." &amp; RIGHT(BN382,3))
            )
        ),
        "OK"
    )
)</f>
        <v>OK</v>
      </c>
      <c r="P382" s="23" t="str">
        <f>IF(BR382&lt;&gt;"",
    IF(INT('Data Sheet'!$A$19)=INT('Data Sheet'!$B$15),
        --(INT('Data Sheet'!$A$15) &amp; "." &amp; BR382),
        IF(AND((--(INT('Data Sheet'!$A$15) &amp; "." &amp; BR382)&gt;=--('Data Sheet'!$A$15)), (--(INT('Data Sheet'!$A$15) &amp; "." &amp; BR382)&lt;=--('Data Sheet'!$B$15))),
            --(INT('Data Sheet'!$A$15) &amp; "." &amp; BR382),
            --(INT('Data Sheet'!$B$15) &amp; "." &amp; BR382)
        )
    ),
    IF(BQ382&lt;&gt;"",
        IF(INT('Data Sheet'!$A$15)=INT('Data Sheet'!$B$15),
            --(INT('Data Sheet'!$A$15) &amp; "." &amp; LEFT(BQ382,3)),
            IF(AND((--(INT('Data Sheet'!$A$15) &amp; "." &amp; LEFT(BQ382,3))&gt;=--('Data Sheet'!$A$15)), (--(INT('Data Sheet'!$A$15) &amp; "." &amp; LEFT(BQ382,3))&lt;=--('Data Sheet'!$B$15))),
                --(INT('Data Sheet'!$A$15) &amp; "." &amp; LEFT(BQ382,3)),
                --(INT('Data Sheet'!$B$15) &amp; "." &amp; LEFT(BQ382,3))
            )
        ),
        "OK"
    )
)</f>
        <v>OK</v>
      </c>
      <c r="Q382" s="23" t="str">
        <f>IF(BS382&lt;&gt;"",
    IF(INT('Data Sheet'!$A$19)=INT('Data Sheet'!$B$15),
        --(INT('Data Sheet'!$A$15) &amp; "." &amp; BS382),
        IF(AND((--(INT('Data Sheet'!$A$15) &amp; "." &amp; BS382)&gt;=--('Data Sheet'!$A$15)), (--(INT('Data Sheet'!$A$15) &amp; "." &amp; BS382)&lt;=--('Data Sheet'!$B$15))),
            --(INT('Data Sheet'!$A$15) &amp; "." &amp; BS382),
            --(INT('Data Sheet'!$B$15) &amp; "." &amp; BS382)
        )
    ),
    IF(BQ382&lt;&gt;"",
        IF(INT('Data Sheet'!$A$15)=INT('Data Sheet'!$B$15),
            --(INT('Data Sheet'!$A$15) &amp; "." &amp; RIGHT(BQ382,3)),
            IF(AND((--(INT('Data Sheet'!$A$15) &amp; "." &amp; RIGHT(BQ382,3))&gt;=--('Data Sheet'!$A$15)), (--(INT('Data Sheet'!$A$15) &amp; "." &amp; RIGHT(BQ382,3))&lt;=--('Data Sheet'!$B$15))),
                --(INT('Data Sheet'!$A$15) &amp; "." &amp; RIGHT(BQ382,3)),
                --(INT('Data Sheet'!$B$15) &amp; "." &amp; RIGHT(BQ382,3))
            )
        ),
        "OK"
    )
)</f>
        <v>OK</v>
      </c>
      <c r="R382" s="20"/>
      <c r="S382" s="20"/>
      <c r="T382" s="20"/>
      <c r="U382" s="20"/>
      <c r="V382" s="20"/>
      <c r="W382" s="20"/>
      <c r="X382" s="20"/>
      <c r="Y382" s="20"/>
      <c r="Z382" s="20"/>
      <c r="AA382" s="55"/>
      <c r="AB382" s="55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1"/>
      <c r="AR382" s="21"/>
      <c r="AS382" s="21"/>
      <c r="AT382" s="21"/>
      <c r="AU382" s="21"/>
      <c r="AV382" s="21"/>
      <c r="AW382" s="22"/>
      <c r="AX382" s="99"/>
      <c r="AY382" s="20"/>
      <c r="AZ382" s="20"/>
      <c r="BA382" s="22"/>
      <c r="BC382" s="80"/>
      <c r="BD382" s="80"/>
      <c r="BE382" s="80"/>
      <c r="BF382" s="80"/>
      <c r="BG382" s="2" t="str">
        <f t="shared" si="33"/>
        <v/>
      </c>
      <c r="BH382" s="78">
        <f t="shared" si="32"/>
        <v>0</v>
      </c>
    </row>
    <row r="383" spans="2:60" x14ac:dyDescent="0.2">
      <c r="B383" s="14">
        <f t="shared" si="37"/>
        <v>375</v>
      </c>
      <c r="C383" s="15" t="str">
        <f>CONCATENATE('Data Sheet'!$B$8,'Data Sheet'!$G$2)</f>
        <v>" HWDP</v>
      </c>
      <c r="D383" s="95" t="str">
        <f t="shared" si="34"/>
        <v/>
      </c>
      <c r="E383" s="15" t="str">
        <f>IF('Sum HWDP'!$D$10="TH-Hill DS-1 Vol 3 CAT 2: Clean and Visual Ends only","N/A","OK")</f>
        <v>OK</v>
      </c>
      <c r="F383" s="15" t="str">
        <f>IF('Sum HWDP'!$D$10="TH-Hill DS-1 Vol 3 CAT 2: Clean and Visual Ends only","N/A","OK")</f>
        <v>OK</v>
      </c>
      <c r="G383" s="17"/>
      <c r="H383" s="17"/>
      <c r="I383" s="17" t="s">
        <v>51</v>
      </c>
      <c r="J383" s="17" t="str">
        <f t="shared" si="35"/>
        <v>OK</v>
      </c>
      <c r="K383" s="17" t="str">
        <f t="shared" si="36"/>
        <v>OK</v>
      </c>
      <c r="L383" s="17" t="str">
        <f>IF('Data Sheet'!$B$9="NC-50","N/A","OK")</f>
        <v>OK</v>
      </c>
      <c r="M383" s="17" t="str">
        <f>IF('Data Sheet'!$B$9="NC-50","N/A","OK")</f>
        <v>OK</v>
      </c>
      <c r="N383" s="23" t="str">
        <f>IF(BO383&lt;&gt;"",
    IF(INT('Data Sheet'!$A$19)=INT('Data Sheet'!$B$19),
        --(INT('Data Sheet'!$A$19) &amp; "." &amp; BO383),
        IF(AND((--(INT('Data Sheet'!$A$19) &amp; "." &amp; BO383)&gt;=--('Data Sheet'!$A$19)), (--(INT('Data Sheet'!$A$19) &amp; "." &amp; BO383)&lt;=--('Data Sheet'!$B$19))),
            --(INT('Data Sheet'!$A$19) &amp; "." &amp; BO383),
            --(INT('Data Sheet'!$B$19) &amp; "." &amp; BO383)
        )
    ),
    IF(BN383&lt;&gt;"",
        IF(INT('Data Sheet'!$A$19)=INT('Data Sheet'!$B$19),
            --(INT('Data Sheet'!$A$19) &amp; "." &amp; LEFT(BN383,3)),
            IF(AND((--(INT('Data Sheet'!$A$19) &amp; "." &amp; LEFT(BN383,3))&gt;=--('Data Sheet'!$A$19)), (--(INT('Data Sheet'!$A$19) &amp; "." &amp; LEFT(BN383,3))&lt;=--('Data Sheet'!$B$19))),
                --(INT('Data Sheet'!$A$19) &amp; "." &amp; LEFT(BN383,3)),
                --(INT('Data Sheet'!$B$19) &amp; "." &amp; LEFT(BN383,3))
            )
        ),
        "OK"
    )
)</f>
        <v>OK</v>
      </c>
      <c r="O383" s="23" t="str">
        <f>IF(BP383&lt;&gt;"",
    IF(INT('Data Sheet'!$A$19)=INT('Data Sheet'!$B$19),
        --(INT('Data Sheet'!$A$19) &amp; "." &amp; BP383),
        IF(AND((--(INT('Data Sheet'!$A$19) &amp; "." &amp; BP383)&gt;=--('Data Sheet'!$A$19)), (--(INT('Data Sheet'!$A$19) &amp; "." &amp; BP383)&lt;=--('Data Sheet'!$B$19))),
            --(INT('Data Sheet'!$A$19) &amp; "." &amp; BP383),
            --(INT('Data Sheet'!$B$19) &amp; "." &amp; BP383)
        )
    ),
    IF(BN383&lt;&gt;"",
        IF(INT('Data Sheet'!$A$19)=INT('Data Sheet'!$B$19),
            --(INT('Data Sheet'!$A$19) &amp; "." &amp; RIGHT(BN383,3)),
            IF(AND((--(INT('Data Sheet'!$A$19) &amp; "." &amp; RIGHT(BN383,3))&gt;=--('Data Sheet'!$A$19)), (--(INT('Data Sheet'!$A$19) &amp; "." &amp; RIGHT(BN383,3))&lt;=--('Data Sheet'!$B$19))),
                --(INT('Data Sheet'!$A$19) &amp; "." &amp; RIGHT(BN383,3)),
                --(INT('Data Sheet'!$B$19) &amp; "." &amp; RIGHT(BN383,3))
            )
        ),
        "OK"
    )
)</f>
        <v>OK</v>
      </c>
      <c r="P383" s="23" t="str">
        <f>IF(BR383&lt;&gt;"",
    IF(INT('Data Sheet'!$A$19)=INT('Data Sheet'!$B$15),
        --(INT('Data Sheet'!$A$15) &amp; "." &amp; BR383),
        IF(AND((--(INT('Data Sheet'!$A$15) &amp; "." &amp; BR383)&gt;=--('Data Sheet'!$A$15)), (--(INT('Data Sheet'!$A$15) &amp; "." &amp; BR383)&lt;=--('Data Sheet'!$B$15))),
            --(INT('Data Sheet'!$A$15) &amp; "." &amp; BR383),
            --(INT('Data Sheet'!$B$15) &amp; "." &amp; BR383)
        )
    ),
    IF(BQ383&lt;&gt;"",
        IF(INT('Data Sheet'!$A$15)=INT('Data Sheet'!$B$15),
            --(INT('Data Sheet'!$A$15) &amp; "." &amp; LEFT(BQ383,3)),
            IF(AND((--(INT('Data Sheet'!$A$15) &amp; "." &amp; LEFT(BQ383,3))&gt;=--('Data Sheet'!$A$15)), (--(INT('Data Sheet'!$A$15) &amp; "." &amp; LEFT(BQ383,3))&lt;=--('Data Sheet'!$B$15))),
                --(INT('Data Sheet'!$A$15) &amp; "." &amp; LEFT(BQ383,3)),
                --(INT('Data Sheet'!$B$15) &amp; "." &amp; LEFT(BQ383,3))
            )
        ),
        "OK"
    )
)</f>
        <v>OK</v>
      </c>
      <c r="Q383" s="23" t="str">
        <f>IF(BS383&lt;&gt;"",
    IF(INT('Data Sheet'!$A$19)=INT('Data Sheet'!$B$15),
        --(INT('Data Sheet'!$A$15) &amp; "." &amp; BS383),
        IF(AND((--(INT('Data Sheet'!$A$15) &amp; "." &amp; BS383)&gt;=--('Data Sheet'!$A$15)), (--(INT('Data Sheet'!$A$15) &amp; "." &amp; BS383)&lt;=--('Data Sheet'!$B$15))),
            --(INT('Data Sheet'!$A$15) &amp; "." &amp; BS383),
            --(INT('Data Sheet'!$B$15) &amp; "." &amp; BS383)
        )
    ),
    IF(BQ383&lt;&gt;"",
        IF(INT('Data Sheet'!$A$15)=INT('Data Sheet'!$B$15),
            --(INT('Data Sheet'!$A$15) &amp; "." &amp; RIGHT(BQ383,3)),
            IF(AND((--(INT('Data Sheet'!$A$15) &amp; "." &amp; RIGHT(BQ383,3))&gt;=--('Data Sheet'!$A$15)), (--(INT('Data Sheet'!$A$15) &amp; "." &amp; RIGHT(BQ383,3))&lt;=--('Data Sheet'!$B$15))),
                --(INT('Data Sheet'!$A$15) &amp; "." &amp; RIGHT(BQ383,3)),
                --(INT('Data Sheet'!$B$15) &amp; "." &amp; RIGHT(BQ383,3))
            )
        ),
        "OK"
    )
)</f>
        <v>OK</v>
      </c>
      <c r="R383" s="20"/>
      <c r="S383" s="20"/>
      <c r="T383" s="20"/>
      <c r="U383" s="20"/>
      <c r="V383" s="20"/>
      <c r="W383" s="20"/>
      <c r="X383" s="20"/>
      <c r="Y383" s="20"/>
      <c r="Z383" s="20"/>
      <c r="AA383" s="55"/>
      <c r="AB383" s="55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1"/>
      <c r="AR383" s="21"/>
      <c r="AS383" s="21"/>
      <c r="AT383" s="21"/>
      <c r="AU383" s="21"/>
      <c r="AV383" s="21"/>
      <c r="AW383" s="22"/>
      <c r="AX383" s="99"/>
      <c r="AY383" s="20"/>
      <c r="AZ383" s="20"/>
      <c r="BA383" s="22"/>
      <c r="BC383" s="80"/>
      <c r="BD383" s="80"/>
      <c r="BE383" s="80"/>
      <c r="BF383" s="80"/>
      <c r="BG383" s="2" t="str">
        <f t="shared" si="33"/>
        <v/>
      </c>
      <c r="BH383" s="78">
        <f t="shared" si="32"/>
        <v>0</v>
      </c>
    </row>
    <row r="384" spans="2:60" x14ac:dyDescent="0.2">
      <c r="B384" s="14">
        <f t="shared" si="37"/>
        <v>376</v>
      </c>
      <c r="C384" s="15" t="str">
        <f>CONCATENATE('Data Sheet'!$B$8,'Data Sheet'!$G$2)</f>
        <v>" HWDP</v>
      </c>
      <c r="D384" s="95" t="str">
        <f t="shared" si="34"/>
        <v/>
      </c>
      <c r="E384" s="15" t="str">
        <f>IF('Sum HWDP'!$D$10="TH-Hill DS-1 Vol 3 CAT 2: Clean and Visual Ends only","N/A","OK")</f>
        <v>OK</v>
      </c>
      <c r="F384" s="15" t="str">
        <f>IF('Sum HWDP'!$D$10="TH-Hill DS-1 Vol 3 CAT 2: Clean and Visual Ends only","N/A","OK")</f>
        <v>OK</v>
      </c>
      <c r="G384" s="17"/>
      <c r="H384" s="17"/>
      <c r="I384" s="17" t="s">
        <v>51</v>
      </c>
      <c r="J384" s="17" t="str">
        <f t="shared" si="35"/>
        <v>OK</v>
      </c>
      <c r="K384" s="17" t="str">
        <f t="shared" si="36"/>
        <v>OK</v>
      </c>
      <c r="L384" s="17" t="str">
        <f>IF('Data Sheet'!$B$9="NC-50","N/A","OK")</f>
        <v>OK</v>
      </c>
      <c r="M384" s="17" t="str">
        <f>IF('Data Sheet'!$B$9="NC-50","N/A","OK")</f>
        <v>OK</v>
      </c>
      <c r="N384" s="23" t="str">
        <f>IF(BO384&lt;&gt;"",
    IF(INT('Data Sheet'!$A$19)=INT('Data Sheet'!$B$19),
        --(INT('Data Sheet'!$A$19) &amp; "." &amp; BO384),
        IF(AND((--(INT('Data Sheet'!$A$19) &amp; "." &amp; BO384)&gt;=--('Data Sheet'!$A$19)), (--(INT('Data Sheet'!$A$19) &amp; "." &amp; BO384)&lt;=--('Data Sheet'!$B$19))),
            --(INT('Data Sheet'!$A$19) &amp; "." &amp; BO384),
            --(INT('Data Sheet'!$B$19) &amp; "." &amp; BO384)
        )
    ),
    IF(BN384&lt;&gt;"",
        IF(INT('Data Sheet'!$A$19)=INT('Data Sheet'!$B$19),
            --(INT('Data Sheet'!$A$19) &amp; "." &amp; LEFT(BN384,3)),
            IF(AND((--(INT('Data Sheet'!$A$19) &amp; "." &amp; LEFT(BN384,3))&gt;=--('Data Sheet'!$A$19)), (--(INT('Data Sheet'!$A$19) &amp; "." &amp; LEFT(BN384,3))&lt;=--('Data Sheet'!$B$19))),
                --(INT('Data Sheet'!$A$19) &amp; "." &amp; LEFT(BN384,3)),
                --(INT('Data Sheet'!$B$19) &amp; "." &amp; LEFT(BN384,3))
            )
        ),
        "OK"
    )
)</f>
        <v>OK</v>
      </c>
      <c r="O384" s="23" t="str">
        <f>IF(BP384&lt;&gt;"",
    IF(INT('Data Sheet'!$A$19)=INT('Data Sheet'!$B$19),
        --(INT('Data Sheet'!$A$19) &amp; "." &amp; BP384),
        IF(AND((--(INT('Data Sheet'!$A$19) &amp; "." &amp; BP384)&gt;=--('Data Sheet'!$A$19)), (--(INT('Data Sheet'!$A$19) &amp; "." &amp; BP384)&lt;=--('Data Sheet'!$B$19))),
            --(INT('Data Sheet'!$A$19) &amp; "." &amp; BP384),
            --(INT('Data Sheet'!$B$19) &amp; "." &amp; BP384)
        )
    ),
    IF(BN384&lt;&gt;"",
        IF(INT('Data Sheet'!$A$19)=INT('Data Sheet'!$B$19),
            --(INT('Data Sheet'!$A$19) &amp; "." &amp; RIGHT(BN384,3)),
            IF(AND((--(INT('Data Sheet'!$A$19) &amp; "." &amp; RIGHT(BN384,3))&gt;=--('Data Sheet'!$A$19)), (--(INT('Data Sheet'!$A$19) &amp; "." &amp; RIGHT(BN384,3))&lt;=--('Data Sheet'!$B$19))),
                --(INT('Data Sheet'!$A$19) &amp; "." &amp; RIGHT(BN384,3)),
                --(INT('Data Sheet'!$B$19) &amp; "." &amp; RIGHT(BN384,3))
            )
        ),
        "OK"
    )
)</f>
        <v>OK</v>
      </c>
      <c r="P384" s="23" t="str">
        <f>IF(BR384&lt;&gt;"",
    IF(INT('Data Sheet'!$A$19)=INT('Data Sheet'!$B$15),
        --(INT('Data Sheet'!$A$15) &amp; "." &amp; BR384),
        IF(AND((--(INT('Data Sheet'!$A$15) &amp; "." &amp; BR384)&gt;=--('Data Sheet'!$A$15)), (--(INT('Data Sheet'!$A$15) &amp; "." &amp; BR384)&lt;=--('Data Sheet'!$B$15))),
            --(INT('Data Sheet'!$A$15) &amp; "." &amp; BR384),
            --(INT('Data Sheet'!$B$15) &amp; "." &amp; BR384)
        )
    ),
    IF(BQ384&lt;&gt;"",
        IF(INT('Data Sheet'!$A$15)=INT('Data Sheet'!$B$15),
            --(INT('Data Sheet'!$A$15) &amp; "." &amp; LEFT(BQ384,3)),
            IF(AND((--(INT('Data Sheet'!$A$15) &amp; "." &amp; LEFT(BQ384,3))&gt;=--('Data Sheet'!$A$15)), (--(INT('Data Sheet'!$A$15) &amp; "." &amp; LEFT(BQ384,3))&lt;=--('Data Sheet'!$B$15))),
                --(INT('Data Sheet'!$A$15) &amp; "." &amp; LEFT(BQ384,3)),
                --(INT('Data Sheet'!$B$15) &amp; "." &amp; LEFT(BQ384,3))
            )
        ),
        "OK"
    )
)</f>
        <v>OK</v>
      </c>
      <c r="Q384" s="23" t="str">
        <f>IF(BS384&lt;&gt;"",
    IF(INT('Data Sheet'!$A$19)=INT('Data Sheet'!$B$15),
        --(INT('Data Sheet'!$A$15) &amp; "." &amp; BS384),
        IF(AND((--(INT('Data Sheet'!$A$15) &amp; "." &amp; BS384)&gt;=--('Data Sheet'!$A$15)), (--(INT('Data Sheet'!$A$15) &amp; "." &amp; BS384)&lt;=--('Data Sheet'!$B$15))),
            --(INT('Data Sheet'!$A$15) &amp; "." &amp; BS384),
            --(INT('Data Sheet'!$B$15) &amp; "." &amp; BS384)
        )
    ),
    IF(BQ384&lt;&gt;"",
        IF(INT('Data Sheet'!$A$15)=INT('Data Sheet'!$B$15),
            --(INT('Data Sheet'!$A$15) &amp; "." &amp; RIGHT(BQ384,3)),
            IF(AND((--(INT('Data Sheet'!$A$15) &amp; "." &amp; RIGHT(BQ384,3))&gt;=--('Data Sheet'!$A$15)), (--(INT('Data Sheet'!$A$15) &amp; "." &amp; RIGHT(BQ384,3))&lt;=--('Data Sheet'!$B$15))),
                --(INT('Data Sheet'!$A$15) &amp; "." &amp; RIGHT(BQ384,3)),
                --(INT('Data Sheet'!$B$15) &amp; "." &amp; RIGHT(BQ384,3))
            )
        ),
        "OK"
    )
)</f>
        <v>OK</v>
      </c>
      <c r="R384" s="20"/>
      <c r="S384" s="20"/>
      <c r="T384" s="20"/>
      <c r="U384" s="20"/>
      <c r="V384" s="20"/>
      <c r="W384" s="20"/>
      <c r="X384" s="20"/>
      <c r="Y384" s="20"/>
      <c r="Z384" s="20"/>
      <c r="AA384" s="55"/>
      <c r="AB384" s="55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1"/>
      <c r="AR384" s="21"/>
      <c r="AS384" s="21"/>
      <c r="AT384" s="21"/>
      <c r="AU384" s="21"/>
      <c r="AV384" s="21"/>
      <c r="AW384" s="22"/>
      <c r="AX384" s="99"/>
      <c r="AY384" s="20"/>
      <c r="AZ384" s="20"/>
      <c r="BA384" s="22"/>
      <c r="BC384" s="80"/>
      <c r="BD384" s="80"/>
      <c r="BE384" s="80"/>
      <c r="BF384" s="80"/>
      <c r="BG384" s="2" t="str">
        <f t="shared" si="33"/>
        <v/>
      </c>
      <c r="BH384" s="78">
        <f t="shared" si="32"/>
        <v>0</v>
      </c>
    </row>
    <row r="385" spans="2:60" x14ac:dyDescent="0.2">
      <c r="B385" s="14">
        <f t="shared" si="37"/>
        <v>377</v>
      </c>
      <c r="C385" s="15" t="str">
        <f>CONCATENATE('Data Sheet'!$B$8,'Data Sheet'!$G$2)</f>
        <v>" HWDP</v>
      </c>
      <c r="D385" s="95" t="str">
        <f t="shared" si="34"/>
        <v/>
      </c>
      <c r="E385" s="15" t="str">
        <f>IF('Sum HWDP'!$D$10="TH-Hill DS-1 Vol 3 CAT 2: Clean and Visual Ends only","N/A","OK")</f>
        <v>OK</v>
      </c>
      <c r="F385" s="15" t="str">
        <f>IF('Sum HWDP'!$D$10="TH-Hill DS-1 Vol 3 CAT 2: Clean and Visual Ends only","N/A","OK")</f>
        <v>OK</v>
      </c>
      <c r="G385" s="17"/>
      <c r="H385" s="17"/>
      <c r="I385" s="17" t="s">
        <v>51</v>
      </c>
      <c r="J385" s="17" t="str">
        <f t="shared" si="35"/>
        <v>OK</v>
      </c>
      <c r="K385" s="17" t="str">
        <f t="shared" si="36"/>
        <v>OK</v>
      </c>
      <c r="L385" s="17" t="str">
        <f>IF('Data Sheet'!$B$9="NC-50","N/A","OK")</f>
        <v>OK</v>
      </c>
      <c r="M385" s="17" t="str">
        <f>IF('Data Sheet'!$B$9="NC-50","N/A","OK")</f>
        <v>OK</v>
      </c>
      <c r="N385" s="23" t="str">
        <f>IF(BO385&lt;&gt;"",
    IF(INT('Data Sheet'!$A$19)=INT('Data Sheet'!$B$19),
        --(INT('Data Sheet'!$A$19) &amp; "." &amp; BO385),
        IF(AND((--(INT('Data Sheet'!$A$19) &amp; "." &amp; BO385)&gt;=--('Data Sheet'!$A$19)), (--(INT('Data Sheet'!$A$19) &amp; "." &amp; BO385)&lt;=--('Data Sheet'!$B$19))),
            --(INT('Data Sheet'!$A$19) &amp; "." &amp; BO385),
            --(INT('Data Sheet'!$B$19) &amp; "." &amp; BO385)
        )
    ),
    IF(BN385&lt;&gt;"",
        IF(INT('Data Sheet'!$A$19)=INT('Data Sheet'!$B$19),
            --(INT('Data Sheet'!$A$19) &amp; "." &amp; LEFT(BN385,3)),
            IF(AND((--(INT('Data Sheet'!$A$19) &amp; "." &amp; LEFT(BN385,3))&gt;=--('Data Sheet'!$A$19)), (--(INT('Data Sheet'!$A$19) &amp; "." &amp; LEFT(BN385,3))&lt;=--('Data Sheet'!$B$19))),
                --(INT('Data Sheet'!$A$19) &amp; "." &amp; LEFT(BN385,3)),
                --(INT('Data Sheet'!$B$19) &amp; "." &amp; LEFT(BN385,3))
            )
        ),
        "OK"
    )
)</f>
        <v>OK</v>
      </c>
      <c r="O385" s="23" t="str">
        <f>IF(BP385&lt;&gt;"",
    IF(INT('Data Sheet'!$A$19)=INT('Data Sheet'!$B$19),
        --(INT('Data Sheet'!$A$19) &amp; "." &amp; BP385),
        IF(AND((--(INT('Data Sheet'!$A$19) &amp; "." &amp; BP385)&gt;=--('Data Sheet'!$A$19)), (--(INT('Data Sheet'!$A$19) &amp; "." &amp; BP385)&lt;=--('Data Sheet'!$B$19))),
            --(INT('Data Sheet'!$A$19) &amp; "." &amp; BP385),
            --(INT('Data Sheet'!$B$19) &amp; "." &amp; BP385)
        )
    ),
    IF(BN385&lt;&gt;"",
        IF(INT('Data Sheet'!$A$19)=INT('Data Sheet'!$B$19),
            --(INT('Data Sheet'!$A$19) &amp; "." &amp; RIGHT(BN385,3)),
            IF(AND((--(INT('Data Sheet'!$A$19) &amp; "." &amp; RIGHT(BN385,3))&gt;=--('Data Sheet'!$A$19)), (--(INT('Data Sheet'!$A$19) &amp; "." &amp; RIGHT(BN385,3))&lt;=--('Data Sheet'!$B$19))),
                --(INT('Data Sheet'!$A$19) &amp; "." &amp; RIGHT(BN385,3)),
                --(INT('Data Sheet'!$B$19) &amp; "." &amp; RIGHT(BN385,3))
            )
        ),
        "OK"
    )
)</f>
        <v>OK</v>
      </c>
      <c r="P385" s="23" t="str">
        <f>IF(BR385&lt;&gt;"",
    IF(INT('Data Sheet'!$A$19)=INT('Data Sheet'!$B$15),
        --(INT('Data Sheet'!$A$15) &amp; "." &amp; BR385),
        IF(AND((--(INT('Data Sheet'!$A$15) &amp; "." &amp; BR385)&gt;=--('Data Sheet'!$A$15)), (--(INT('Data Sheet'!$A$15) &amp; "." &amp; BR385)&lt;=--('Data Sheet'!$B$15))),
            --(INT('Data Sheet'!$A$15) &amp; "." &amp; BR385),
            --(INT('Data Sheet'!$B$15) &amp; "." &amp; BR385)
        )
    ),
    IF(BQ385&lt;&gt;"",
        IF(INT('Data Sheet'!$A$15)=INT('Data Sheet'!$B$15),
            --(INT('Data Sheet'!$A$15) &amp; "." &amp; LEFT(BQ385,3)),
            IF(AND((--(INT('Data Sheet'!$A$15) &amp; "." &amp; LEFT(BQ385,3))&gt;=--('Data Sheet'!$A$15)), (--(INT('Data Sheet'!$A$15) &amp; "." &amp; LEFT(BQ385,3))&lt;=--('Data Sheet'!$B$15))),
                --(INT('Data Sheet'!$A$15) &amp; "." &amp; LEFT(BQ385,3)),
                --(INT('Data Sheet'!$B$15) &amp; "." &amp; LEFT(BQ385,3))
            )
        ),
        "OK"
    )
)</f>
        <v>OK</v>
      </c>
      <c r="Q385" s="23" t="str">
        <f>IF(BS385&lt;&gt;"",
    IF(INT('Data Sheet'!$A$19)=INT('Data Sheet'!$B$15),
        --(INT('Data Sheet'!$A$15) &amp; "." &amp; BS385),
        IF(AND((--(INT('Data Sheet'!$A$15) &amp; "." &amp; BS385)&gt;=--('Data Sheet'!$A$15)), (--(INT('Data Sheet'!$A$15) &amp; "." &amp; BS385)&lt;=--('Data Sheet'!$B$15))),
            --(INT('Data Sheet'!$A$15) &amp; "." &amp; BS385),
            --(INT('Data Sheet'!$B$15) &amp; "." &amp; BS385)
        )
    ),
    IF(BQ385&lt;&gt;"",
        IF(INT('Data Sheet'!$A$15)=INT('Data Sheet'!$B$15),
            --(INT('Data Sheet'!$A$15) &amp; "." &amp; RIGHT(BQ385,3)),
            IF(AND((--(INT('Data Sheet'!$A$15) &amp; "." &amp; RIGHT(BQ385,3))&gt;=--('Data Sheet'!$A$15)), (--(INT('Data Sheet'!$A$15) &amp; "." &amp; RIGHT(BQ385,3))&lt;=--('Data Sheet'!$B$15))),
                --(INT('Data Sheet'!$A$15) &amp; "." &amp; RIGHT(BQ385,3)),
                --(INT('Data Sheet'!$B$15) &amp; "." &amp; RIGHT(BQ385,3))
            )
        ),
        "OK"
    )
)</f>
        <v>OK</v>
      </c>
      <c r="R385" s="20"/>
      <c r="S385" s="20"/>
      <c r="T385" s="20"/>
      <c r="U385" s="20"/>
      <c r="V385" s="20"/>
      <c r="W385" s="20"/>
      <c r="X385" s="20"/>
      <c r="Y385" s="20"/>
      <c r="Z385" s="20"/>
      <c r="AA385" s="55"/>
      <c r="AB385" s="55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1"/>
      <c r="AR385" s="21"/>
      <c r="AS385" s="21"/>
      <c r="AT385" s="21"/>
      <c r="AU385" s="21"/>
      <c r="AV385" s="21"/>
      <c r="AW385" s="22"/>
      <c r="AX385" s="99"/>
      <c r="AY385" s="20"/>
      <c r="AZ385" s="20"/>
      <c r="BA385" s="22"/>
      <c r="BC385" s="80"/>
      <c r="BD385" s="80"/>
      <c r="BE385" s="80"/>
      <c r="BF385" s="80"/>
      <c r="BG385" s="2" t="str">
        <f t="shared" si="33"/>
        <v/>
      </c>
      <c r="BH385" s="78">
        <f t="shared" si="32"/>
        <v>0</v>
      </c>
    </row>
    <row r="386" spans="2:60" x14ac:dyDescent="0.2">
      <c r="B386" s="14">
        <f t="shared" si="37"/>
        <v>378</v>
      </c>
      <c r="C386" s="15" t="str">
        <f>CONCATENATE('Data Sheet'!$B$8,'Data Sheet'!$G$2)</f>
        <v>" HWDP</v>
      </c>
      <c r="D386" s="95" t="str">
        <f t="shared" si="34"/>
        <v/>
      </c>
      <c r="E386" s="15" t="str">
        <f>IF('Sum HWDP'!$D$10="TH-Hill DS-1 Vol 3 CAT 2: Clean and Visual Ends only","N/A","OK")</f>
        <v>OK</v>
      </c>
      <c r="F386" s="15" t="str">
        <f>IF('Sum HWDP'!$D$10="TH-Hill DS-1 Vol 3 CAT 2: Clean and Visual Ends only","N/A","OK")</f>
        <v>OK</v>
      </c>
      <c r="G386" s="17"/>
      <c r="H386" s="17"/>
      <c r="I386" s="17" t="s">
        <v>51</v>
      </c>
      <c r="J386" s="17" t="str">
        <f t="shared" si="35"/>
        <v>OK</v>
      </c>
      <c r="K386" s="17" t="str">
        <f t="shared" si="36"/>
        <v>OK</v>
      </c>
      <c r="L386" s="17" t="str">
        <f>IF('Data Sheet'!$B$9="NC-50","N/A","OK")</f>
        <v>OK</v>
      </c>
      <c r="M386" s="17" t="str">
        <f>IF('Data Sheet'!$B$9="NC-50","N/A","OK")</f>
        <v>OK</v>
      </c>
      <c r="N386" s="23" t="str">
        <f>IF(BO386&lt;&gt;"",
    IF(INT('Data Sheet'!$A$19)=INT('Data Sheet'!$B$19),
        --(INT('Data Sheet'!$A$19) &amp; "." &amp; BO386),
        IF(AND((--(INT('Data Sheet'!$A$19) &amp; "." &amp; BO386)&gt;=--('Data Sheet'!$A$19)), (--(INT('Data Sheet'!$A$19) &amp; "." &amp; BO386)&lt;=--('Data Sheet'!$B$19))),
            --(INT('Data Sheet'!$A$19) &amp; "." &amp; BO386),
            --(INT('Data Sheet'!$B$19) &amp; "." &amp; BO386)
        )
    ),
    IF(BN386&lt;&gt;"",
        IF(INT('Data Sheet'!$A$19)=INT('Data Sheet'!$B$19),
            --(INT('Data Sheet'!$A$19) &amp; "." &amp; LEFT(BN386,3)),
            IF(AND((--(INT('Data Sheet'!$A$19) &amp; "." &amp; LEFT(BN386,3))&gt;=--('Data Sheet'!$A$19)), (--(INT('Data Sheet'!$A$19) &amp; "." &amp; LEFT(BN386,3))&lt;=--('Data Sheet'!$B$19))),
                --(INT('Data Sheet'!$A$19) &amp; "." &amp; LEFT(BN386,3)),
                --(INT('Data Sheet'!$B$19) &amp; "." &amp; LEFT(BN386,3))
            )
        ),
        "OK"
    )
)</f>
        <v>OK</v>
      </c>
      <c r="O386" s="23" t="str">
        <f>IF(BP386&lt;&gt;"",
    IF(INT('Data Sheet'!$A$19)=INT('Data Sheet'!$B$19),
        --(INT('Data Sheet'!$A$19) &amp; "." &amp; BP386),
        IF(AND((--(INT('Data Sheet'!$A$19) &amp; "." &amp; BP386)&gt;=--('Data Sheet'!$A$19)), (--(INT('Data Sheet'!$A$19) &amp; "." &amp; BP386)&lt;=--('Data Sheet'!$B$19))),
            --(INT('Data Sheet'!$A$19) &amp; "." &amp; BP386),
            --(INT('Data Sheet'!$B$19) &amp; "." &amp; BP386)
        )
    ),
    IF(BN386&lt;&gt;"",
        IF(INT('Data Sheet'!$A$19)=INT('Data Sheet'!$B$19),
            --(INT('Data Sheet'!$A$19) &amp; "." &amp; RIGHT(BN386,3)),
            IF(AND((--(INT('Data Sheet'!$A$19) &amp; "." &amp; RIGHT(BN386,3))&gt;=--('Data Sheet'!$A$19)), (--(INT('Data Sheet'!$A$19) &amp; "." &amp; RIGHT(BN386,3))&lt;=--('Data Sheet'!$B$19))),
                --(INT('Data Sheet'!$A$19) &amp; "." &amp; RIGHT(BN386,3)),
                --(INT('Data Sheet'!$B$19) &amp; "." &amp; RIGHT(BN386,3))
            )
        ),
        "OK"
    )
)</f>
        <v>OK</v>
      </c>
      <c r="P386" s="23" t="str">
        <f>IF(BR386&lt;&gt;"",
    IF(INT('Data Sheet'!$A$19)=INT('Data Sheet'!$B$15),
        --(INT('Data Sheet'!$A$15) &amp; "." &amp; BR386),
        IF(AND((--(INT('Data Sheet'!$A$15) &amp; "." &amp; BR386)&gt;=--('Data Sheet'!$A$15)), (--(INT('Data Sheet'!$A$15) &amp; "." &amp; BR386)&lt;=--('Data Sheet'!$B$15))),
            --(INT('Data Sheet'!$A$15) &amp; "." &amp; BR386),
            --(INT('Data Sheet'!$B$15) &amp; "." &amp; BR386)
        )
    ),
    IF(BQ386&lt;&gt;"",
        IF(INT('Data Sheet'!$A$15)=INT('Data Sheet'!$B$15),
            --(INT('Data Sheet'!$A$15) &amp; "." &amp; LEFT(BQ386,3)),
            IF(AND((--(INT('Data Sheet'!$A$15) &amp; "." &amp; LEFT(BQ386,3))&gt;=--('Data Sheet'!$A$15)), (--(INT('Data Sheet'!$A$15) &amp; "." &amp; LEFT(BQ386,3))&lt;=--('Data Sheet'!$B$15))),
                --(INT('Data Sheet'!$A$15) &amp; "." &amp; LEFT(BQ386,3)),
                --(INT('Data Sheet'!$B$15) &amp; "." &amp; LEFT(BQ386,3))
            )
        ),
        "OK"
    )
)</f>
        <v>OK</v>
      </c>
      <c r="Q386" s="23" t="str">
        <f>IF(BS386&lt;&gt;"",
    IF(INT('Data Sheet'!$A$19)=INT('Data Sheet'!$B$15),
        --(INT('Data Sheet'!$A$15) &amp; "." &amp; BS386),
        IF(AND((--(INT('Data Sheet'!$A$15) &amp; "." &amp; BS386)&gt;=--('Data Sheet'!$A$15)), (--(INT('Data Sheet'!$A$15) &amp; "." &amp; BS386)&lt;=--('Data Sheet'!$B$15))),
            --(INT('Data Sheet'!$A$15) &amp; "." &amp; BS386),
            --(INT('Data Sheet'!$B$15) &amp; "." &amp; BS386)
        )
    ),
    IF(BQ386&lt;&gt;"",
        IF(INT('Data Sheet'!$A$15)=INT('Data Sheet'!$B$15),
            --(INT('Data Sheet'!$A$15) &amp; "." &amp; RIGHT(BQ386,3)),
            IF(AND((--(INT('Data Sheet'!$A$15) &amp; "." &amp; RIGHT(BQ386,3))&gt;=--('Data Sheet'!$A$15)), (--(INT('Data Sheet'!$A$15) &amp; "." &amp; RIGHT(BQ386,3))&lt;=--('Data Sheet'!$B$15))),
                --(INT('Data Sheet'!$A$15) &amp; "." &amp; RIGHT(BQ386,3)),
                --(INT('Data Sheet'!$B$15) &amp; "." &amp; RIGHT(BQ386,3))
            )
        ),
        "OK"
    )
)</f>
        <v>OK</v>
      </c>
      <c r="R386" s="20"/>
      <c r="S386" s="20"/>
      <c r="T386" s="20"/>
      <c r="U386" s="20"/>
      <c r="V386" s="20"/>
      <c r="W386" s="20"/>
      <c r="X386" s="20"/>
      <c r="Y386" s="20"/>
      <c r="Z386" s="20"/>
      <c r="AA386" s="55"/>
      <c r="AB386" s="55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1"/>
      <c r="AR386" s="21"/>
      <c r="AS386" s="21"/>
      <c r="AT386" s="21"/>
      <c r="AU386" s="21"/>
      <c r="AV386" s="21"/>
      <c r="AW386" s="22"/>
      <c r="AX386" s="99"/>
      <c r="AY386" s="20"/>
      <c r="AZ386" s="20"/>
      <c r="BA386" s="22"/>
      <c r="BC386" s="80"/>
      <c r="BD386" s="80"/>
      <c r="BE386" s="80"/>
      <c r="BF386" s="80"/>
      <c r="BG386" s="2" t="str">
        <f t="shared" si="33"/>
        <v/>
      </c>
      <c r="BH386" s="78">
        <f t="shared" si="32"/>
        <v>0</v>
      </c>
    </row>
    <row r="387" spans="2:60" x14ac:dyDescent="0.2">
      <c r="B387" s="14">
        <f t="shared" si="37"/>
        <v>379</v>
      </c>
      <c r="C387" s="15" t="str">
        <f>CONCATENATE('Data Sheet'!$B$8,'Data Sheet'!$G$2)</f>
        <v>" HWDP</v>
      </c>
      <c r="D387" s="95" t="str">
        <f t="shared" si="34"/>
        <v/>
      </c>
      <c r="E387" s="15" t="str">
        <f>IF('Sum HWDP'!$D$10="TH-Hill DS-1 Vol 3 CAT 2: Clean and Visual Ends only","N/A","OK")</f>
        <v>OK</v>
      </c>
      <c r="F387" s="15" t="str">
        <f>IF('Sum HWDP'!$D$10="TH-Hill DS-1 Vol 3 CAT 2: Clean and Visual Ends only","N/A","OK")</f>
        <v>OK</v>
      </c>
      <c r="G387" s="17"/>
      <c r="H387" s="17"/>
      <c r="I387" s="17" t="s">
        <v>51</v>
      </c>
      <c r="J387" s="17" t="str">
        <f t="shared" si="35"/>
        <v>OK</v>
      </c>
      <c r="K387" s="17" t="str">
        <f t="shared" si="36"/>
        <v>OK</v>
      </c>
      <c r="L387" s="17" t="str">
        <f>IF('Data Sheet'!$B$9="NC-50","N/A","OK")</f>
        <v>OK</v>
      </c>
      <c r="M387" s="17" t="str">
        <f>IF('Data Sheet'!$B$9="NC-50","N/A","OK")</f>
        <v>OK</v>
      </c>
      <c r="N387" s="23" t="str">
        <f>IF(BO387&lt;&gt;"",
    IF(INT('Data Sheet'!$A$19)=INT('Data Sheet'!$B$19),
        --(INT('Data Sheet'!$A$19) &amp; "." &amp; BO387),
        IF(AND((--(INT('Data Sheet'!$A$19) &amp; "." &amp; BO387)&gt;=--('Data Sheet'!$A$19)), (--(INT('Data Sheet'!$A$19) &amp; "." &amp; BO387)&lt;=--('Data Sheet'!$B$19))),
            --(INT('Data Sheet'!$A$19) &amp; "." &amp; BO387),
            --(INT('Data Sheet'!$B$19) &amp; "." &amp; BO387)
        )
    ),
    IF(BN387&lt;&gt;"",
        IF(INT('Data Sheet'!$A$19)=INT('Data Sheet'!$B$19),
            --(INT('Data Sheet'!$A$19) &amp; "." &amp; LEFT(BN387,3)),
            IF(AND((--(INT('Data Sheet'!$A$19) &amp; "." &amp; LEFT(BN387,3))&gt;=--('Data Sheet'!$A$19)), (--(INT('Data Sheet'!$A$19) &amp; "." &amp; LEFT(BN387,3))&lt;=--('Data Sheet'!$B$19))),
                --(INT('Data Sheet'!$A$19) &amp; "." &amp; LEFT(BN387,3)),
                --(INT('Data Sheet'!$B$19) &amp; "." &amp; LEFT(BN387,3))
            )
        ),
        "OK"
    )
)</f>
        <v>OK</v>
      </c>
      <c r="O387" s="23" t="str">
        <f>IF(BP387&lt;&gt;"",
    IF(INT('Data Sheet'!$A$19)=INT('Data Sheet'!$B$19),
        --(INT('Data Sheet'!$A$19) &amp; "." &amp; BP387),
        IF(AND((--(INT('Data Sheet'!$A$19) &amp; "." &amp; BP387)&gt;=--('Data Sheet'!$A$19)), (--(INT('Data Sheet'!$A$19) &amp; "." &amp; BP387)&lt;=--('Data Sheet'!$B$19))),
            --(INT('Data Sheet'!$A$19) &amp; "." &amp; BP387),
            --(INT('Data Sheet'!$B$19) &amp; "." &amp; BP387)
        )
    ),
    IF(BN387&lt;&gt;"",
        IF(INT('Data Sheet'!$A$19)=INT('Data Sheet'!$B$19),
            --(INT('Data Sheet'!$A$19) &amp; "." &amp; RIGHT(BN387,3)),
            IF(AND((--(INT('Data Sheet'!$A$19) &amp; "." &amp; RIGHT(BN387,3))&gt;=--('Data Sheet'!$A$19)), (--(INT('Data Sheet'!$A$19) &amp; "." &amp; RIGHT(BN387,3))&lt;=--('Data Sheet'!$B$19))),
                --(INT('Data Sheet'!$A$19) &amp; "." &amp; RIGHT(BN387,3)),
                --(INT('Data Sheet'!$B$19) &amp; "." &amp; RIGHT(BN387,3))
            )
        ),
        "OK"
    )
)</f>
        <v>OK</v>
      </c>
      <c r="P387" s="23" t="str">
        <f>IF(BR387&lt;&gt;"",
    IF(INT('Data Sheet'!$A$19)=INT('Data Sheet'!$B$15),
        --(INT('Data Sheet'!$A$15) &amp; "." &amp; BR387),
        IF(AND((--(INT('Data Sheet'!$A$15) &amp; "." &amp; BR387)&gt;=--('Data Sheet'!$A$15)), (--(INT('Data Sheet'!$A$15) &amp; "." &amp; BR387)&lt;=--('Data Sheet'!$B$15))),
            --(INT('Data Sheet'!$A$15) &amp; "." &amp; BR387),
            --(INT('Data Sheet'!$B$15) &amp; "." &amp; BR387)
        )
    ),
    IF(BQ387&lt;&gt;"",
        IF(INT('Data Sheet'!$A$15)=INT('Data Sheet'!$B$15),
            --(INT('Data Sheet'!$A$15) &amp; "." &amp; LEFT(BQ387,3)),
            IF(AND((--(INT('Data Sheet'!$A$15) &amp; "." &amp; LEFT(BQ387,3))&gt;=--('Data Sheet'!$A$15)), (--(INT('Data Sheet'!$A$15) &amp; "." &amp; LEFT(BQ387,3))&lt;=--('Data Sheet'!$B$15))),
                --(INT('Data Sheet'!$A$15) &amp; "." &amp; LEFT(BQ387,3)),
                --(INT('Data Sheet'!$B$15) &amp; "." &amp; LEFT(BQ387,3))
            )
        ),
        "OK"
    )
)</f>
        <v>OK</v>
      </c>
      <c r="Q387" s="23" t="str">
        <f>IF(BS387&lt;&gt;"",
    IF(INT('Data Sheet'!$A$19)=INT('Data Sheet'!$B$15),
        --(INT('Data Sheet'!$A$15) &amp; "." &amp; BS387),
        IF(AND((--(INT('Data Sheet'!$A$15) &amp; "." &amp; BS387)&gt;=--('Data Sheet'!$A$15)), (--(INT('Data Sheet'!$A$15) &amp; "." &amp; BS387)&lt;=--('Data Sheet'!$B$15))),
            --(INT('Data Sheet'!$A$15) &amp; "." &amp; BS387),
            --(INT('Data Sheet'!$B$15) &amp; "." &amp; BS387)
        )
    ),
    IF(BQ387&lt;&gt;"",
        IF(INT('Data Sheet'!$A$15)=INT('Data Sheet'!$B$15),
            --(INT('Data Sheet'!$A$15) &amp; "." &amp; RIGHT(BQ387,3)),
            IF(AND((--(INT('Data Sheet'!$A$15) &amp; "." &amp; RIGHT(BQ387,3))&gt;=--('Data Sheet'!$A$15)), (--(INT('Data Sheet'!$A$15) &amp; "." &amp; RIGHT(BQ387,3))&lt;=--('Data Sheet'!$B$15))),
                --(INT('Data Sheet'!$A$15) &amp; "." &amp; RIGHT(BQ387,3)),
                --(INT('Data Sheet'!$B$15) &amp; "." &amp; RIGHT(BQ387,3))
            )
        ),
        "OK"
    )
)</f>
        <v>OK</v>
      </c>
      <c r="R387" s="20"/>
      <c r="S387" s="20"/>
      <c r="T387" s="20"/>
      <c r="U387" s="20"/>
      <c r="V387" s="20"/>
      <c r="W387" s="20"/>
      <c r="X387" s="20"/>
      <c r="Y387" s="20"/>
      <c r="Z387" s="20"/>
      <c r="AA387" s="55"/>
      <c r="AB387" s="55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1"/>
      <c r="AR387" s="21"/>
      <c r="AS387" s="21"/>
      <c r="AT387" s="21"/>
      <c r="AU387" s="21"/>
      <c r="AV387" s="21"/>
      <c r="AW387" s="22"/>
      <c r="AX387" s="99"/>
      <c r="AY387" s="20"/>
      <c r="AZ387" s="20"/>
      <c r="BA387" s="22"/>
      <c r="BC387" s="80"/>
      <c r="BD387" s="80"/>
      <c r="BE387" s="80"/>
      <c r="BF387" s="80"/>
      <c r="BG387" s="2" t="str">
        <f t="shared" si="33"/>
        <v/>
      </c>
      <c r="BH387" s="78">
        <f t="shared" si="32"/>
        <v>0</v>
      </c>
    </row>
    <row r="388" spans="2:60" x14ac:dyDescent="0.2">
      <c r="B388" s="14">
        <f t="shared" si="37"/>
        <v>380</v>
      </c>
      <c r="C388" s="15" t="str">
        <f>CONCATENATE('Data Sheet'!$B$8,'Data Sheet'!$G$2)</f>
        <v>" HWDP</v>
      </c>
      <c r="D388" s="95" t="str">
        <f t="shared" si="34"/>
        <v/>
      </c>
      <c r="E388" s="15" t="str">
        <f>IF('Sum HWDP'!$D$10="TH-Hill DS-1 Vol 3 CAT 2: Clean and Visual Ends only","N/A","OK")</f>
        <v>OK</v>
      </c>
      <c r="F388" s="15" t="str">
        <f>IF('Sum HWDP'!$D$10="TH-Hill DS-1 Vol 3 CAT 2: Clean and Visual Ends only","N/A","OK")</f>
        <v>OK</v>
      </c>
      <c r="G388" s="17"/>
      <c r="H388" s="17"/>
      <c r="I388" s="17" t="s">
        <v>51</v>
      </c>
      <c r="J388" s="17" t="str">
        <f t="shared" si="35"/>
        <v>OK</v>
      </c>
      <c r="K388" s="17" t="str">
        <f t="shared" si="36"/>
        <v>OK</v>
      </c>
      <c r="L388" s="17" t="str">
        <f>IF('Data Sheet'!$B$9="NC-50","N/A","OK")</f>
        <v>OK</v>
      </c>
      <c r="M388" s="17" t="str">
        <f>IF('Data Sheet'!$B$9="NC-50","N/A","OK")</f>
        <v>OK</v>
      </c>
      <c r="N388" s="23" t="str">
        <f>IF(BO388&lt;&gt;"",
    IF(INT('Data Sheet'!$A$19)=INT('Data Sheet'!$B$19),
        --(INT('Data Sheet'!$A$19) &amp; "." &amp; BO388),
        IF(AND((--(INT('Data Sheet'!$A$19) &amp; "." &amp; BO388)&gt;=--('Data Sheet'!$A$19)), (--(INT('Data Sheet'!$A$19) &amp; "." &amp; BO388)&lt;=--('Data Sheet'!$B$19))),
            --(INT('Data Sheet'!$A$19) &amp; "." &amp; BO388),
            --(INT('Data Sheet'!$B$19) &amp; "." &amp; BO388)
        )
    ),
    IF(BN388&lt;&gt;"",
        IF(INT('Data Sheet'!$A$19)=INT('Data Sheet'!$B$19),
            --(INT('Data Sheet'!$A$19) &amp; "." &amp; LEFT(BN388,3)),
            IF(AND((--(INT('Data Sheet'!$A$19) &amp; "." &amp; LEFT(BN388,3))&gt;=--('Data Sheet'!$A$19)), (--(INT('Data Sheet'!$A$19) &amp; "." &amp; LEFT(BN388,3))&lt;=--('Data Sheet'!$B$19))),
                --(INT('Data Sheet'!$A$19) &amp; "." &amp; LEFT(BN388,3)),
                --(INT('Data Sheet'!$B$19) &amp; "." &amp; LEFT(BN388,3))
            )
        ),
        "OK"
    )
)</f>
        <v>OK</v>
      </c>
      <c r="O388" s="23" t="str">
        <f>IF(BP388&lt;&gt;"",
    IF(INT('Data Sheet'!$A$19)=INT('Data Sheet'!$B$19),
        --(INT('Data Sheet'!$A$19) &amp; "." &amp; BP388),
        IF(AND((--(INT('Data Sheet'!$A$19) &amp; "." &amp; BP388)&gt;=--('Data Sheet'!$A$19)), (--(INT('Data Sheet'!$A$19) &amp; "." &amp; BP388)&lt;=--('Data Sheet'!$B$19))),
            --(INT('Data Sheet'!$A$19) &amp; "." &amp; BP388),
            --(INT('Data Sheet'!$B$19) &amp; "." &amp; BP388)
        )
    ),
    IF(BN388&lt;&gt;"",
        IF(INT('Data Sheet'!$A$19)=INT('Data Sheet'!$B$19),
            --(INT('Data Sheet'!$A$19) &amp; "." &amp; RIGHT(BN388,3)),
            IF(AND((--(INT('Data Sheet'!$A$19) &amp; "." &amp; RIGHT(BN388,3))&gt;=--('Data Sheet'!$A$19)), (--(INT('Data Sheet'!$A$19) &amp; "." &amp; RIGHT(BN388,3))&lt;=--('Data Sheet'!$B$19))),
                --(INT('Data Sheet'!$A$19) &amp; "." &amp; RIGHT(BN388,3)),
                --(INT('Data Sheet'!$B$19) &amp; "." &amp; RIGHT(BN388,3))
            )
        ),
        "OK"
    )
)</f>
        <v>OK</v>
      </c>
      <c r="P388" s="23" t="str">
        <f>IF(BR388&lt;&gt;"",
    IF(INT('Data Sheet'!$A$19)=INT('Data Sheet'!$B$15),
        --(INT('Data Sheet'!$A$15) &amp; "." &amp; BR388),
        IF(AND((--(INT('Data Sheet'!$A$15) &amp; "." &amp; BR388)&gt;=--('Data Sheet'!$A$15)), (--(INT('Data Sheet'!$A$15) &amp; "." &amp; BR388)&lt;=--('Data Sheet'!$B$15))),
            --(INT('Data Sheet'!$A$15) &amp; "." &amp; BR388),
            --(INT('Data Sheet'!$B$15) &amp; "." &amp; BR388)
        )
    ),
    IF(BQ388&lt;&gt;"",
        IF(INT('Data Sheet'!$A$15)=INT('Data Sheet'!$B$15),
            --(INT('Data Sheet'!$A$15) &amp; "." &amp; LEFT(BQ388,3)),
            IF(AND((--(INT('Data Sheet'!$A$15) &amp; "." &amp; LEFT(BQ388,3))&gt;=--('Data Sheet'!$A$15)), (--(INT('Data Sheet'!$A$15) &amp; "." &amp; LEFT(BQ388,3))&lt;=--('Data Sheet'!$B$15))),
                --(INT('Data Sheet'!$A$15) &amp; "." &amp; LEFT(BQ388,3)),
                --(INT('Data Sheet'!$B$15) &amp; "." &amp; LEFT(BQ388,3))
            )
        ),
        "OK"
    )
)</f>
        <v>OK</v>
      </c>
      <c r="Q388" s="23" t="str">
        <f>IF(BS388&lt;&gt;"",
    IF(INT('Data Sheet'!$A$19)=INT('Data Sheet'!$B$15),
        --(INT('Data Sheet'!$A$15) &amp; "." &amp; BS388),
        IF(AND((--(INT('Data Sheet'!$A$15) &amp; "." &amp; BS388)&gt;=--('Data Sheet'!$A$15)), (--(INT('Data Sheet'!$A$15) &amp; "." &amp; BS388)&lt;=--('Data Sheet'!$B$15))),
            --(INT('Data Sheet'!$A$15) &amp; "." &amp; BS388),
            --(INT('Data Sheet'!$B$15) &amp; "." &amp; BS388)
        )
    ),
    IF(BQ388&lt;&gt;"",
        IF(INT('Data Sheet'!$A$15)=INT('Data Sheet'!$B$15),
            --(INT('Data Sheet'!$A$15) &amp; "." &amp; RIGHT(BQ388,3)),
            IF(AND((--(INT('Data Sheet'!$A$15) &amp; "." &amp; RIGHT(BQ388,3))&gt;=--('Data Sheet'!$A$15)), (--(INT('Data Sheet'!$A$15) &amp; "." &amp; RIGHT(BQ388,3))&lt;=--('Data Sheet'!$B$15))),
                --(INT('Data Sheet'!$A$15) &amp; "." &amp; RIGHT(BQ388,3)),
                --(INT('Data Sheet'!$B$15) &amp; "." &amp; RIGHT(BQ388,3))
            )
        ),
        "OK"
    )
)</f>
        <v>OK</v>
      </c>
      <c r="R388" s="20"/>
      <c r="S388" s="20"/>
      <c r="T388" s="20"/>
      <c r="U388" s="20"/>
      <c r="V388" s="20"/>
      <c r="W388" s="20"/>
      <c r="X388" s="20"/>
      <c r="Y388" s="20"/>
      <c r="Z388" s="20"/>
      <c r="AA388" s="55"/>
      <c r="AB388" s="55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1"/>
      <c r="AR388" s="21"/>
      <c r="AS388" s="21"/>
      <c r="AT388" s="21"/>
      <c r="AU388" s="21"/>
      <c r="AV388" s="21"/>
      <c r="AW388" s="22"/>
      <c r="AX388" s="99"/>
      <c r="AY388" s="20"/>
      <c r="AZ388" s="20"/>
      <c r="BA388" s="22"/>
      <c r="BC388" s="80"/>
      <c r="BD388" s="80"/>
      <c r="BE388" s="80"/>
      <c r="BF388" s="80"/>
      <c r="BG388" s="2" t="str">
        <f t="shared" si="33"/>
        <v/>
      </c>
      <c r="BH388" s="78">
        <f t="shared" si="32"/>
        <v>0</v>
      </c>
    </row>
    <row r="389" spans="2:60" x14ac:dyDescent="0.2">
      <c r="B389" s="14">
        <f t="shared" si="37"/>
        <v>381</v>
      </c>
      <c r="C389" s="15" t="str">
        <f>CONCATENATE('Data Sheet'!$B$8,'Data Sheet'!$G$2)</f>
        <v>" HWDP</v>
      </c>
      <c r="D389" s="95" t="str">
        <f t="shared" si="34"/>
        <v/>
      </c>
      <c r="E389" s="15" t="str">
        <f>IF('Sum HWDP'!$D$10="TH-Hill DS-1 Vol 3 CAT 2: Clean and Visual Ends only","N/A","OK")</f>
        <v>OK</v>
      </c>
      <c r="F389" s="15" t="str">
        <f>IF('Sum HWDP'!$D$10="TH-Hill DS-1 Vol 3 CAT 2: Clean and Visual Ends only","N/A","OK")</f>
        <v>OK</v>
      </c>
      <c r="G389" s="17"/>
      <c r="H389" s="17"/>
      <c r="I389" s="17" t="s">
        <v>51</v>
      </c>
      <c r="J389" s="17" t="str">
        <f t="shared" si="35"/>
        <v>OK</v>
      </c>
      <c r="K389" s="17" t="str">
        <f t="shared" si="36"/>
        <v>OK</v>
      </c>
      <c r="L389" s="17" t="str">
        <f>IF('Data Sheet'!$B$9="NC-50","N/A","OK")</f>
        <v>OK</v>
      </c>
      <c r="M389" s="17" t="str">
        <f>IF('Data Sheet'!$B$9="NC-50","N/A","OK")</f>
        <v>OK</v>
      </c>
      <c r="N389" s="23" t="str">
        <f>IF(BO389&lt;&gt;"",
    IF(INT('Data Sheet'!$A$19)=INT('Data Sheet'!$B$19),
        --(INT('Data Sheet'!$A$19) &amp; "." &amp; BO389),
        IF(AND((--(INT('Data Sheet'!$A$19) &amp; "." &amp; BO389)&gt;=--('Data Sheet'!$A$19)), (--(INT('Data Sheet'!$A$19) &amp; "." &amp; BO389)&lt;=--('Data Sheet'!$B$19))),
            --(INT('Data Sheet'!$A$19) &amp; "." &amp; BO389),
            --(INT('Data Sheet'!$B$19) &amp; "." &amp; BO389)
        )
    ),
    IF(BN389&lt;&gt;"",
        IF(INT('Data Sheet'!$A$19)=INT('Data Sheet'!$B$19),
            --(INT('Data Sheet'!$A$19) &amp; "." &amp; LEFT(BN389,3)),
            IF(AND((--(INT('Data Sheet'!$A$19) &amp; "." &amp; LEFT(BN389,3))&gt;=--('Data Sheet'!$A$19)), (--(INT('Data Sheet'!$A$19) &amp; "." &amp; LEFT(BN389,3))&lt;=--('Data Sheet'!$B$19))),
                --(INT('Data Sheet'!$A$19) &amp; "." &amp; LEFT(BN389,3)),
                --(INT('Data Sheet'!$B$19) &amp; "." &amp; LEFT(BN389,3))
            )
        ),
        "OK"
    )
)</f>
        <v>OK</v>
      </c>
      <c r="O389" s="23" t="str">
        <f>IF(BP389&lt;&gt;"",
    IF(INT('Data Sheet'!$A$19)=INT('Data Sheet'!$B$19),
        --(INT('Data Sheet'!$A$19) &amp; "." &amp; BP389),
        IF(AND((--(INT('Data Sheet'!$A$19) &amp; "." &amp; BP389)&gt;=--('Data Sheet'!$A$19)), (--(INT('Data Sheet'!$A$19) &amp; "." &amp; BP389)&lt;=--('Data Sheet'!$B$19))),
            --(INT('Data Sheet'!$A$19) &amp; "." &amp; BP389),
            --(INT('Data Sheet'!$B$19) &amp; "." &amp; BP389)
        )
    ),
    IF(BN389&lt;&gt;"",
        IF(INT('Data Sheet'!$A$19)=INT('Data Sheet'!$B$19),
            --(INT('Data Sheet'!$A$19) &amp; "." &amp; RIGHT(BN389,3)),
            IF(AND((--(INT('Data Sheet'!$A$19) &amp; "." &amp; RIGHT(BN389,3))&gt;=--('Data Sheet'!$A$19)), (--(INT('Data Sheet'!$A$19) &amp; "." &amp; RIGHT(BN389,3))&lt;=--('Data Sheet'!$B$19))),
                --(INT('Data Sheet'!$A$19) &amp; "." &amp; RIGHT(BN389,3)),
                --(INT('Data Sheet'!$B$19) &amp; "." &amp; RIGHT(BN389,3))
            )
        ),
        "OK"
    )
)</f>
        <v>OK</v>
      </c>
      <c r="P389" s="23" t="str">
        <f>IF(BR389&lt;&gt;"",
    IF(INT('Data Sheet'!$A$19)=INT('Data Sheet'!$B$15),
        --(INT('Data Sheet'!$A$15) &amp; "." &amp; BR389),
        IF(AND((--(INT('Data Sheet'!$A$15) &amp; "." &amp; BR389)&gt;=--('Data Sheet'!$A$15)), (--(INT('Data Sheet'!$A$15) &amp; "." &amp; BR389)&lt;=--('Data Sheet'!$B$15))),
            --(INT('Data Sheet'!$A$15) &amp; "." &amp; BR389),
            --(INT('Data Sheet'!$B$15) &amp; "." &amp; BR389)
        )
    ),
    IF(BQ389&lt;&gt;"",
        IF(INT('Data Sheet'!$A$15)=INT('Data Sheet'!$B$15),
            --(INT('Data Sheet'!$A$15) &amp; "." &amp; LEFT(BQ389,3)),
            IF(AND((--(INT('Data Sheet'!$A$15) &amp; "." &amp; LEFT(BQ389,3))&gt;=--('Data Sheet'!$A$15)), (--(INT('Data Sheet'!$A$15) &amp; "." &amp; LEFT(BQ389,3))&lt;=--('Data Sheet'!$B$15))),
                --(INT('Data Sheet'!$A$15) &amp; "." &amp; LEFT(BQ389,3)),
                --(INT('Data Sheet'!$B$15) &amp; "." &amp; LEFT(BQ389,3))
            )
        ),
        "OK"
    )
)</f>
        <v>OK</v>
      </c>
      <c r="Q389" s="23" t="str">
        <f>IF(BS389&lt;&gt;"",
    IF(INT('Data Sheet'!$A$19)=INT('Data Sheet'!$B$15),
        --(INT('Data Sheet'!$A$15) &amp; "." &amp; BS389),
        IF(AND((--(INT('Data Sheet'!$A$15) &amp; "." &amp; BS389)&gt;=--('Data Sheet'!$A$15)), (--(INT('Data Sheet'!$A$15) &amp; "." &amp; BS389)&lt;=--('Data Sheet'!$B$15))),
            --(INT('Data Sheet'!$A$15) &amp; "." &amp; BS389),
            --(INT('Data Sheet'!$B$15) &amp; "." &amp; BS389)
        )
    ),
    IF(BQ389&lt;&gt;"",
        IF(INT('Data Sheet'!$A$15)=INT('Data Sheet'!$B$15),
            --(INT('Data Sheet'!$A$15) &amp; "." &amp; RIGHT(BQ389,3)),
            IF(AND((--(INT('Data Sheet'!$A$15) &amp; "." &amp; RIGHT(BQ389,3))&gt;=--('Data Sheet'!$A$15)), (--(INT('Data Sheet'!$A$15) &amp; "." &amp; RIGHT(BQ389,3))&lt;=--('Data Sheet'!$B$15))),
                --(INT('Data Sheet'!$A$15) &amp; "." &amp; RIGHT(BQ389,3)),
                --(INT('Data Sheet'!$B$15) &amp; "." &amp; RIGHT(BQ389,3))
            )
        ),
        "OK"
    )
)</f>
        <v>OK</v>
      </c>
      <c r="R389" s="20"/>
      <c r="S389" s="20"/>
      <c r="T389" s="20"/>
      <c r="U389" s="20"/>
      <c r="V389" s="20"/>
      <c r="W389" s="20"/>
      <c r="X389" s="20"/>
      <c r="Y389" s="20"/>
      <c r="Z389" s="20"/>
      <c r="AA389" s="55"/>
      <c r="AB389" s="55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1"/>
      <c r="AR389" s="21"/>
      <c r="AS389" s="21"/>
      <c r="AT389" s="21"/>
      <c r="AU389" s="21"/>
      <c r="AV389" s="21"/>
      <c r="AW389" s="22"/>
      <c r="AX389" s="99"/>
      <c r="AY389" s="20"/>
      <c r="AZ389" s="20"/>
      <c r="BA389" s="22"/>
      <c r="BC389" s="80"/>
      <c r="BD389" s="80"/>
      <c r="BE389" s="80"/>
      <c r="BF389" s="80"/>
      <c r="BG389" s="2" t="str">
        <f t="shared" si="33"/>
        <v/>
      </c>
      <c r="BH389" s="78">
        <f t="shared" si="32"/>
        <v>0</v>
      </c>
    </row>
    <row r="390" spans="2:60" x14ac:dyDescent="0.2">
      <c r="B390" s="14">
        <f t="shared" si="37"/>
        <v>382</v>
      </c>
      <c r="C390" s="15" t="str">
        <f>CONCATENATE('Data Sheet'!$B$8,'Data Sheet'!$G$2)</f>
        <v>" HWDP</v>
      </c>
      <c r="D390" s="95" t="str">
        <f t="shared" si="34"/>
        <v/>
      </c>
      <c r="E390" s="15" t="str">
        <f>IF('Sum HWDP'!$D$10="TH-Hill DS-1 Vol 3 CAT 2: Clean and Visual Ends only","N/A","OK")</f>
        <v>OK</v>
      </c>
      <c r="F390" s="15" t="str">
        <f>IF('Sum HWDP'!$D$10="TH-Hill DS-1 Vol 3 CAT 2: Clean and Visual Ends only","N/A","OK")</f>
        <v>OK</v>
      </c>
      <c r="G390" s="17"/>
      <c r="H390" s="17"/>
      <c r="I390" s="17" t="s">
        <v>51</v>
      </c>
      <c r="J390" s="17" t="str">
        <f t="shared" si="35"/>
        <v>OK</v>
      </c>
      <c r="K390" s="17" t="str">
        <f t="shared" si="36"/>
        <v>OK</v>
      </c>
      <c r="L390" s="17" t="str">
        <f>IF('Data Sheet'!$B$9="NC-50","N/A","OK")</f>
        <v>OK</v>
      </c>
      <c r="M390" s="17" t="str">
        <f>IF('Data Sheet'!$B$9="NC-50","N/A","OK")</f>
        <v>OK</v>
      </c>
      <c r="N390" s="23" t="str">
        <f>IF(BO390&lt;&gt;"",
    IF(INT('Data Sheet'!$A$19)=INT('Data Sheet'!$B$19),
        --(INT('Data Sheet'!$A$19) &amp; "." &amp; BO390),
        IF(AND((--(INT('Data Sheet'!$A$19) &amp; "." &amp; BO390)&gt;=--('Data Sheet'!$A$19)), (--(INT('Data Sheet'!$A$19) &amp; "." &amp; BO390)&lt;=--('Data Sheet'!$B$19))),
            --(INT('Data Sheet'!$A$19) &amp; "." &amp; BO390),
            --(INT('Data Sheet'!$B$19) &amp; "." &amp; BO390)
        )
    ),
    IF(BN390&lt;&gt;"",
        IF(INT('Data Sheet'!$A$19)=INT('Data Sheet'!$B$19),
            --(INT('Data Sheet'!$A$19) &amp; "." &amp; LEFT(BN390,3)),
            IF(AND((--(INT('Data Sheet'!$A$19) &amp; "." &amp; LEFT(BN390,3))&gt;=--('Data Sheet'!$A$19)), (--(INT('Data Sheet'!$A$19) &amp; "." &amp; LEFT(BN390,3))&lt;=--('Data Sheet'!$B$19))),
                --(INT('Data Sheet'!$A$19) &amp; "." &amp; LEFT(BN390,3)),
                --(INT('Data Sheet'!$B$19) &amp; "." &amp; LEFT(BN390,3))
            )
        ),
        "OK"
    )
)</f>
        <v>OK</v>
      </c>
      <c r="O390" s="23" t="str">
        <f>IF(BP390&lt;&gt;"",
    IF(INT('Data Sheet'!$A$19)=INT('Data Sheet'!$B$19),
        --(INT('Data Sheet'!$A$19) &amp; "." &amp; BP390),
        IF(AND((--(INT('Data Sheet'!$A$19) &amp; "." &amp; BP390)&gt;=--('Data Sheet'!$A$19)), (--(INT('Data Sheet'!$A$19) &amp; "." &amp; BP390)&lt;=--('Data Sheet'!$B$19))),
            --(INT('Data Sheet'!$A$19) &amp; "." &amp; BP390),
            --(INT('Data Sheet'!$B$19) &amp; "." &amp; BP390)
        )
    ),
    IF(BN390&lt;&gt;"",
        IF(INT('Data Sheet'!$A$19)=INT('Data Sheet'!$B$19),
            --(INT('Data Sheet'!$A$19) &amp; "." &amp; RIGHT(BN390,3)),
            IF(AND((--(INT('Data Sheet'!$A$19) &amp; "." &amp; RIGHT(BN390,3))&gt;=--('Data Sheet'!$A$19)), (--(INT('Data Sheet'!$A$19) &amp; "." &amp; RIGHT(BN390,3))&lt;=--('Data Sheet'!$B$19))),
                --(INT('Data Sheet'!$A$19) &amp; "." &amp; RIGHT(BN390,3)),
                --(INT('Data Sheet'!$B$19) &amp; "." &amp; RIGHT(BN390,3))
            )
        ),
        "OK"
    )
)</f>
        <v>OK</v>
      </c>
      <c r="P390" s="23" t="str">
        <f>IF(BR390&lt;&gt;"",
    IF(INT('Data Sheet'!$A$19)=INT('Data Sheet'!$B$15),
        --(INT('Data Sheet'!$A$15) &amp; "." &amp; BR390),
        IF(AND((--(INT('Data Sheet'!$A$15) &amp; "." &amp; BR390)&gt;=--('Data Sheet'!$A$15)), (--(INT('Data Sheet'!$A$15) &amp; "." &amp; BR390)&lt;=--('Data Sheet'!$B$15))),
            --(INT('Data Sheet'!$A$15) &amp; "." &amp; BR390),
            --(INT('Data Sheet'!$B$15) &amp; "." &amp; BR390)
        )
    ),
    IF(BQ390&lt;&gt;"",
        IF(INT('Data Sheet'!$A$15)=INT('Data Sheet'!$B$15),
            --(INT('Data Sheet'!$A$15) &amp; "." &amp; LEFT(BQ390,3)),
            IF(AND((--(INT('Data Sheet'!$A$15) &amp; "." &amp; LEFT(BQ390,3))&gt;=--('Data Sheet'!$A$15)), (--(INT('Data Sheet'!$A$15) &amp; "." &amp; LEFT(BQ390,3))&lt;=--('Data Sheet'!$B$15))),
                --(INT('Data Sheet'!$A$15) &amp; "." &amp; LEFT(BQ390,3)),
                --(INT('Data Sheet'!$B$15) &amp; "." &amp; LEFT(BQ390,3))
            )
        ),
        "OK"
    )
)</f>
        <v>OK</v>
      </c>
      <c r="Q390" s="23" t="str">
        <f>IF(BS390&lt;&gt;"",
    IF(INT('Data Sheet'!$A$19)=INT('Data Sheet'!$B$15),
        --(INT('Data Sheet'!$A$15) &amp; "." &amp; BS390),
        IF(AND((--(INT('Data Sheet'!$A$15) &amp; "." &amp; BS390)&gt;=--('Data Sheet'!$A$15)), (--(INT('Data Sheet'!$A$15) &amp; "." &amp; BS390)&lt;=--('Data Sheet'!$B$15))),
            --(INT('Data Sheet'!$A$15) &amp; "." &amp; BS390),
            --(INT('Data Sheet'!$B$15) &amp; "." &amp; BS390)
        )
    ),
    IF(BQ390&lt;&gt;"",
        IF(INT('Data Sheet'!$A$15)=INT('Data Sheet'!$B$15),
            --(INT('Data Sheet'!$A$15) &amp; "." &amp; RIGHT(BQ390,3)),
            IF(AND((--(INT('Data Sheet'!$A$15) &amp; "." &amp; RIGHT(BQ390,3))&gt;=--('Data Sheet'!$A$15)), (--(INT('Data Sheet'!$A$15) &amp; "." &amp; RIGHT(BQ390,3))&lt;=--('Data Sheet'!$B$15))),
                --(INT('Data Sheet'!$A$15) &amp; "." &amp; RIGHT(BQ390,3)),
                --(INT('Data Sheet'!$B$15) &amp; "." &amp; RIGHT(BQ390,3))
            )
        ),
        "OK"
    )
)</f>
        <v>OK</v>
      </c>
      <c r="R390" s="20"/>
      <c r="S390" s="20"/>
      <c r="T390" s="20"/>
      <c r="U390" s="20"/>
      <c r="V390" s="20"/>
      <c r="W390" s="20"/>
      <c r="X390" s="20"/>
      <c r="Y390" s="20"/>
      <c r="Z390" s="20"/>
      <c r="AA390" s="55"/>
      <c r="AB390" s="55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1"/>
      <c r="AR390" s="21"/>
      <c r="AS390" s="21"/>
      <c r="AT390" s="21"/>
      <c r="AU390" s="21"/>
      <c r="AV390" s="21"/>
      <c r="AW390" s="22"/>
      <c r="AX390" s="99"/>
      <c r="AY390" s="20"/>
      <c r="AZ390" s="20"/>
      <c r="BA390" s="22"/>
      <c r="BC390" s="80"/>
      <c r="BD390" s="80"/>
      <c r="BE390" s="80"/>
      <c r="BF390" s="80"/>
      <c r="BG390" s="2" t="str">
        <f t="shared" si="33"/>
        <v/>
      </c>
      <c r="BH390" s="78">
        <f t="shared" si="32"/>
        <v>0</v>
      </c>
    </row>
    <row r="391" spans="2:60" x14ac:dyDescent="0.2">
      <c r="B391" s="14">
        <f t="shared" si="37"/>
        <v>383</v>
      </c>
      <c r="C391" s="15" t="str">
        <f>CONCATENATE('Data Sheet'!$B$8,'Data Sheet'!$G$2)</f>
        <v>" HWDP</v>
      </c>
      <c r="D391" s="95" t="str">
        <f t="shared" si="34"/>
        <v/>
      </c>
      <c r="E391" s="15" t="str">
        <f>IF('Sum HWDP'!$D$10="TH-Hill DS-1 Vol 3 CAT 2: Clean and Visual Ends only","N/A","OK")</f>
        <v>OK</v>
      </c>
      <c r="F391" s="15" t="str">
        <f>IF('Sum HWDP'!$D$10="TH-Hill DS-1 Vol 3 CAT 2: Clean and Visual Ends only","N/A","OK")</f>
        <v>OK</v>
      </c>
      <c r="G391" s="17"/>
      <c r="H391" s="17"/>
      <c r="I391" s="17" t="s">
        <v>51</v>
      </c>
      <c r="J391" s="17" t="str">
        <f t="shared" si="35"/>
        <v>OK</v>
      </c>
      <c r="K391" s="17" t="str">
        <f t="shared" si="36"/>
        <v>OK</v>
      </c>
      <c r="L391" s="17" t="str">
        <f>IF('Data Sheet'!$B$9="NC-50","N/A","OK")</f>
        <v>OK</v>
      </c>
      <c r="M391" s="17" t="str">
        <f>IF('Data Sheet'!$B$9="NC-50","N/A","OK")</f>
        <v>OK</v>
      </c>
      <c r="N391" s="23" t="str">
        <f>IF(BO391&lt;&gt;"",
    IF(INT('Data Sheet'!$A$19)=INT('Data Sheet'!$B$19),
        --(INT('Data Sheet'!$A$19) &amp; "." &amp; BO391),
        IF(AND((--(INT('Data Sheet'!$A$19) &amp; "." &amp; BO391)&gt;=--('Data Sheet'!$A$19)), (--(INT('Data Sheet'!$A$19) &amp; "." &amp; BO391)&lt;=--('Data Sheet'!$B$19))),
            --(INT('Data Sheet'!$A$19) &amp; "." &amp; BO391),
            --(INT('Data Sheet'!$B$19) &amp; "." &amp; BO391)
        )
    ),
    IF(BN391&lt;&gt;"",
        IF(INT('Data Sheet'!$A$19)=INT('Data Sheet'!$B$19),
            --(INT('Data Sheet'!$A$19) &amp; "." &amp; LEFT(BN391,3)),
            IF(AND((--(INT('Data Sheet'!$A$19) &amp; "." &amp; LEFT(BN391,3))&gt;=--('Data Sheet'!$A$19)), (--(INT('Data Sheet'!$A$19) &amp; "." &amp; LEFT(BN391,3))&lt;=--('Data Sheet'!$B$19))),
                --(INT('Data Sheet'!$A$19) &amp; "." &amp; LEFT(BN391,3)),
                --(INT('Data Sheet'!$B$19) &amp; "." &amp; LEFT(BN391,3))
            )
        ),
        "OK"
    )
)</f>
        <v>OK</v>
      </c>
      <c r="O391" s="23" t="str">
        <f>IF(BP391&lt;&gt;"",
    IF(INT('Data Sheet'!$A$19)=INT('Data Sheet'!$B$19),
        --(INT('Data Sheet'!$A$19) &amp; "." &amp; BP391),
        IF(AND((--(INT('Data Sheet'!$A$19) &amp; "." &amp; BP391)&gt;=--('Data Sheet'!$A$19)), (--(INT('Data Sheet'!$A$19) &amp; "." &amp; BP391)&lt;=--('Data Sheet'!$B$19))),
            --(INT('Data Sheet'!$A$19) &amp; "." &amp; BP391),
            --(INT('Data Sheet'!$B$19) &amp; "." &amp; BP391)
        )
    ),
    IF(BN391&lt;&gt;"",
        IF(INT('Data Sheet'!$A$19)=INT('Data Sheet'!$B$19),
            --(INT('Data Sheet'!$A$19) &amp; "." &amp; RIGHT(BN391,3)),
            IF(AND((--(INT('Data Sheet'!$A$19) &amp; "." &amp; RIGHT(BN391,3))&gt;=--('Data Sheet'!$A$19)), (--(INT('Data Sheet'!$A$19) &amp; "." &amp; RIGHT(BN391,3))&lt;=--('Data Sheet'!$B$19))),
                --(INT('Data Sheet'!$A$19) &amp; "." &amp; RIGHT(BN391,3)),
                --(INT('Data Sheet'!$B$19) &amp; "." &amp; RIGHT(BN391,3))
            )
        ),
        "OK"
    )
)</f>
        <v>OK</v>
      </c>
      <c r="P391" s="23" t="str">
        <f>IF(BR391&lt;&gt;"",
    IF(INT('Data Sheet'!$A$19)=INT('Data Sheet'!$B$15),
        --(INT('Data Sheet'!$A$15) &amp; "." &amp; BR391),
        IF(AND((--(INT('Data Sheet'!$A$15) &amp; "." &amp; BR391)&gt;=--('Data Sheet'!$A$15)), (--(INT('Data Sheet'!$A$15) &amp; "." &amp; BR391)&lt;=--('Data Sheet'!$B$15))),
            --(INT('Data Sheet'!$A$15) &amp; "." &amp; BR391),
            --(INT('Data Sheet'!$B$15) &amp; "." &amp; BR391)
        )
    ),
    IF(BQ391&lt;&gt;"",
        IF(INT('Data Sheet'!$A$15)=INT('Data Sheet'!$B$15),
            --(INT('Data Sheet'!$A$15) &amp; "." &amp; LEFT(BQ391,3)),
            IF(AND((--(INT('Data Sheet'!$A$15) &amp; "." &amp; LEFT(BQ391,3))&gt;=--('Data Sheet'!$A$15)), (--(INT('Data Sheet'!$A$15) &amp; "." &amp; LEFT(BQ391,3))&lt;=--('Data Sheet'!$B$15))),
                --(INT('Data Sheet'!$A$15) &amp; "." &amp; LEFT(BQ391,3)),
                --(INT('Data Sheet'!$B$15) &amp; "." &amp; LEFT(BQ391,3))
            )
        ),
        "OK"
    )
)</f>
        <v>OK</v>
      </c>
      <c r="Q391" s="23" t="str">
        <f>IF(BS391&lt;&gt;"",
    IF(INT('Data Sheet'!$A$19)=INT('Data Sheet'!$B$15),
        --(INT('Data Sheet'!$A$15) &amp; "." &amp; BS391),
        IF(AND((--(INT('Data Sheet'!$A$15) &amp; "." &amp; BS391)&gt;=--('Data Sheet'!$A$15)), (--(INT('Data Sheet'!$A$15) &amp; "." &amp; BS391)&lt;=--('Data Sheet'!$B$15))),
            --(INT('Data Sheet'!$A$15) &amp; "." &amp; BS391),
            --(INT('Data Sheet'!$B$15) &amp; "." &amp; BS391)
        )
    ),
    IF(BQ391&lt;&gt;"",
        IF(INT('Data Sheet'!$A$15)=INT('Data Sheet'!$B$15),
            --(INT('Data Sheet'!$A$15) &amp; "." &amp; RIGHT(BQ391,3)),
            IF(AND((--(INT('Data Sheet'!$A$15) &amp; "." &amp; RIGHT(BQ391,3))&gt;=--('Data Sheet'!$A$15)), (--(INT('Data Sheet'!$A$15) &amp; "." &amp; RIGHT(BQ391,3))&lt;=--('Data Sheet'!$B$15))),
                --(INT('Data Sheet'!$A$15) &amp; "." &amp; RIGHT(BQ391,3)),
                --(INT('Data Sheet'!$B$15) &amp; "." &amp; RIGHT(BQ391,3))
            )
        ),
        "OK"
    )
)</f>
        <v>OK</v>
      </c>
      <c r="R391" s="20"/>
      <c r="S391" s="20"/>
      <c r="T391" s="20"/>
      <c r="U391" s="20"/>
      <c r="V391" s="20"/>
      <c r="W391" s="20"/>
      <c r="X391" s="20"/>
      <c r="Y391" s="20"/>
      <c r="Z391" s="20"/>
      <c r="AA391" s="55"/>
      <c r="AB391" s="55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1"/>
      <c r="AR391" s="21"/>
      <c r="AS391" s="21"/>
      <c r="AT391" s="21"/>
      <c r="AU391" s="21"/>
      <c r="AV391" s="21"/>
      <c r="AW391" s="22"/>
      <c r="AX391" s="99"/>
      <c r="AY391" s="20"/>
      <c r="AZ391" s="20"/>
      <c r="BA391" s="22"/>
      <c r="BC391" s="80"/>
      <c r="BD391" s="80"/>
      <c r="BE391" s="80"/>
      <c r="BF391" s="80"/>
      <c r="BG391" s="2" t="str">
        <f t="shared" si="33"/>
        <v/>
      </c>
      <c r="BH391" s="78">
        <f t="shared" si="32"/>
        <v>0</v>
      </c>
    </row>
    <row r="392" spans="2:60" x14ac:dyDescent="0.2">
      <c r="B392" s="14">
        <f t="shared" si="37"/>
        <v>384</v>
      </c>
      <c r="C392" s="15" t="str">
        <f>CONCATENATE('Data Sheet'!$B$8,'Data Sheet'!$G$2)</f>
        <v>" HWDP</v>
      </c>
      <c r="D392" s="95" t="str">
        <f t="shared" si="34"/>
        <v/>
      </c>
      <c r="E392" s="15" t="str">
        <f>IF('Sum HWDP'!$D$10="TH-Hill DS-1 Vol 3 CAT 2: Clean and Visual Ends only","N/A","OK")</f>
        <v>OK</v>
      </c>
      <c r="F392" s="15" t="str">
        <f>IF('Sum HWDP'!$D$10="TH-Hill DS-1 Vol 3 CAT 2: Clean and Visual Ends only","N/A","OK")</f>
        <v>OK</v>
      </c>
      <c r="G392" s="17"/>
      <c r="H392" s="17"/>
      <c r="I392" s="17" t="s">
        <v>51</v>
      </c>
      <c r="J392" s="17" t="str">
        <f t="shared" si="35"/>
        <v>OK</v>
      </c>
      <c r="K392" s="17" t="str">
        <f t="shared" si="36"/>
        <v>OK</v>
      </c>
      <c r="L392" s="17" t="str">
        <f>IF('Data Sheet'!$B$9="NC-50","N/A","OK")</f>
        <v>OK</v>
      </c>
      <c r="M392" s="17" t="str">
        <f>IF('Data Sheet'!$B$9="NC-50","N/A","OK")</f>
        <v>OK</v>
      </c>
      <c r="N392" s="23" t="str">
        <f>IF(BO392&lt;&gt;"",
    IF(INT('Data Sheet'!$A$19)=INT('Data Sheet'!$B$19),
        --(INT('Data Sheet'!$A$19) &amp; "." &amp; BO392),
        IF(AND((--(INT('Data Sheet'!$A$19) &amp; "." &amp; BO392)&gt;=--('Data Sheet'!$A$19)), (--(INT('Data Sheet'!$A$19) &amp; "." &amp; BO392)&lt;=--('Data Sheet'!$B$19))),
            --(INT('Data Sheet'!$A$19) &amp; "." &amp; BO392),
            --(INT('Data Sheet'!$B$19) &amp; "." &amp; BO392)
        )
    ),
    IF(BN392&lt;&gt;"",
        IF(INT('Data Sheet'!$A$19)=INT('Data Sheet'!$B$19),
            --(INT('Data Sheet'!$A$19) &amp; "." &amp; LEFT(BN392,3)),
            IF(AND((--(INT('Data Sheet'!$A$19) &amp; "." &amp; LEFT(BN392,3))&gt;=--('Data Sheet'!$A$19)), (--(INT('Data Sheet'!$A$19) &amp; "." &amp; LEFT(BN392,3))&lt;=--('Data Sheet'!$B$19))),
                --(INT('Data Sheet'!$A$19) &amp; "." &amp; LEFT(BN392,3)),
                --(INT('Data Sheet'!$B$19) &amp; "." &amp; LEFT(BN392,3))
            )
        ),
        "OK"
    )
)</f>
        <v>OK</v>
      </c>
      <c r="O392" s="23" t="str">
        <f>IF(BP392&lt;&gt;"",
    IF(INT('Data Sheet'!$A$19)=INT('Data Sheet'!$B$19),
        --(INT('Data Sheet'!$A$19) &amp; "." &amp; BP392),
        IF(AND((--(INT('Data Sheet'!$A$19) &amp; "." &amp; BP392)&gt;=--('Data Sheet'!$A$19)), (--(INT('Data Sheet'!$A$19) &amp; "." &amp; BP392)&lt;=--('Data Sheet'!$B$19))),
            --(INT('Data Sheet'!$A$19) &amp; "." &amp; BP392),
            --(INT('Data Sheet'!$B$19) &amp; "." &amp; BP392)
        )
    ),
    IF(BN392&lt;&gt;"",
        IF(INT('Data Sheet'!$A$19)=INT('Data Sheet'!$B$19),
            --(INT('Data Sheet'!$A$19) &amp; "." &amp; RIGHT(BN392,3)),
            IF(AND((--(INT('Data Sheet'!$A$19) &amp; "." &amp; RIGHT(BN392,3))&gt;=--('Data Sheet'!$A$19)), (--(INT('Data Sheet'!$A$19) &amp; "." &amp; RIGHT(BN392,3))&lt;=--('Data Sheet'!$B$19))),
                --(INT('Data Sheet'!$A$19) &amp; "." &amp; RIGHT(BN392,3)),
                --(INT('Data Sheet'!$B$19) &amp; "." &amp; RIGHT(BN392,3))
            )
        ),
        "OK"
    )
)</f>
        <v>OK</v>
      </c>
      <c r="P392" s="23" t="str">
        <f>IF(BR392&lt;&gt;"",
    IF(INT('Data Sheet'!$A$19)=INT('Data Sheet'!$B$15),
        --(INT('Data Sheet'!$A$15) &amp; "." &amp; BR392),
        IF(AND((--(INT('Data Sheet'!$A$15) &amp; "." &amp; BR392)&gt;=--('Data Sheet'!$A$15)), (--(INT('Data Sheet'!$A$15) &amp; "." &amp; BR392)&lt;=--('Data Sheet'!$B$15))),
            --(INT('Data Sheet'!$A$15) &amp; "." &amp; BR392),
            --(INT('Data Sheet'!$B$15) &amp; "." &amp; BR392)
        )
    ),
    IF(BQ392&lt;&gt;"",
        IF(INT('Data Sheet'!$A$15)=INT('Data Sheet'!$B$15),
            --(INT('Data Sheet'!$A$15) &amp; "." &amp; LEFT(BQ392,3)),
            IF(AND((--(INT('Data Sheet'!$A$15) &amp; "." &amp; LEFT(BQ392,3))&gt;=--('Data Sheet'!$A$15)), (--(INT('Data Sheet'!$A$15) &amp; "." &amp; LEFT(BQ392,3))&lt;=--('Data Sheet'!$B$15))),
                --(INT('Data Sheet'!$A$15) &amp; "." &amp; LEFT(BQ392,3)),
                --(INT('Data Sheet'!$B$15) &amp; "." &amp; LEFT(BQ392,3))
            )
        ),
        "OK"
    )
)</f>
        <v>OK</v>
      </c>
      <c r="Q392" s="23" t="str">
        <f>IF(BS392&lt;&gt;"",
    IF(INT('Data Sheet'!$A$19)=INT('Data Sheet'!$B$15),
        --(INT('Data Sheet'!$A$15) &amp; "." &amp; BS392),
        IF(AND((--(INT('Data Sheet'!$A$15) &amp; "." &amp; BS392)&gt;=--('Data Sheet'!$A$15)), (--(INT('Data Sheet'!$A$15) &amp; "." &amp; BS392)&lt;=--('Data Sheet'!$B$15))),
            --(INT('Data Sheet'!$A$15) &amp; "." &amp; BS392),
            --(INT('Data Sheet'!$B$15) &amp; "." &amp; BS392)
        )
    ),
    IF(BQ392&lt;&gt;"",
        IF(INT('Data Sheet'!$A$15)=INT('Data Sheet'!$B$15),
            --(INT('Data Sheet'!$A$15) &amp; "." &amp; RIGHT(BQ392,3)),
            IF(AND((--(INT('Data Sheet'!$A$15) &amp; "." &amp; RIGHT(BQ392,3))&gt;=--('Data Sheet'!$A$15)), (--(INT('Data Sheet'!$A$15) &amp; "." &amp; RIGHT(BQ392,3))&lt;=--('Data Sheet'!$B$15))),
                --(INT('Data Sheet'!$A$15) &amp; "." &amp; RIGHT(BQ392,3)),
                --(INT('Data Sheet'!$B$15) &amp; "." &amp; RIGHT(BQ392,3))
            )
        ),
        "OK"
    )
)</f>
        <v>OK</v>
      </c>
      <c r="R392" s="20"/>
      <c r="S392" s="20"/>
      <c r="T392" s="20"/>
      <c r="U392" s="20"/>
      <c r="V392" s="20"/>
      <c r="W392" s="20"/>
      <c r="X392" s="20"/>
      <c r="Y392" s="20"/>
      <c r="Z392" s="20"/>
      <c r="AA392" s="55"/>
      <c r="AB392" s="55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1"/>
      <c r="AR392" s="21"/>
      <c r="AS392" s="21"/>
      <c r="AT392" s="21"/>
      <c r="AU392" s="21"/>
      <c r="AV392" s="21"/>
      <c r="AW392" s="22"/>
      <c r="AX392" s="99"/>
      <c r="AY392" s="20"/>
      <c r="AZ392" s="20"/>
      <c r="BA392" s="22"/>
      <c r="BC392" s="80"/>
      <c r="BD392" s="80"/>
      <c r="BE392" s="80"/>
      <c r="BF392" s="80"/>
      <c r="BG392" s="2" t="str">
        <f t="shared" si="33"/>
        <v/>
      </c>
      <c r="BH392" s="78">
        <f t="shared" si="32"/>
        <v>0</v>
      </c>
    </row>
    <row r="393" spans="2:60" x14ac:dyDescent="0.2">
      <c r="B393" s="14">
        <f t="shared" si="37"/>
        <v>385</v>
      </c>
      <c r="C393" s="15" t="str">
        <f>CONCATENATE('Data Sheet'!$B$8,'Data Sheet'!$G$2)</f>
        <v>" HWDP</v>
      </c>
      <c r="D393" s="95" t="str">
        <f t="shared" si="34"/>
        <v/>
      </c>
      <c r="E393" s="15" t="str">
        <f>IF('Sum HWDP'!$D$10="TH-Hill DS-1 Vol 3 CAT 2: Clean and Visual Ends only","N/A","OK")</f>
        <v>OK</v>
      </c>
      <c r="F393" s="15" t="str">
        <f>IF('Sum HWDP'!$D$10="TH-Hill DS-1 Vol 3 CAT 2: Clean and Visual Ends only","N/A","OK")</f>
        <v>OK</v>
      </c>
      <c r="G393" s="17"/>
      <c r="H393" s="17"/>
      <c r="I393" s="17" t="s">
        <v>51</v>
      </c>
      <c r="J393" s="17" t="str">
        <f t="shared" si="35"/>
        <v>OK</v>
      </c>
      <c r="K393" s="17" t="str">
        <f t="shared" si="36"/>
        <v>OK</v>
      </c>
      <c r="L393" s="17" t="str">
        <f>IF('Data Sheet'!$B$9="NC-50","N/A","OK")</f>
        <v>OK</v>
      </c>
      <c r="M393" s="17" t="str">
        <f>IF('Data Sheet'!$B$9="NC-50","N/A","OK")</f>
        <v>OK</v>
      </c>
      <c r="N393" s="23" t="str">
        <f>IF(BO393&lt;&gt;"",
    IF(INT('Data Sheet'!$A$19)=INT('Data Sheet'!$B$19),
        --(INT('Data Sheet'!$A$19) &amp; "." &amp; BO393),
        IF(AND((--(INT('Data Sheet'!$A$19) &amp; "." &amp; BO393)&gt;=--('Data Sheet'!$A$19)), (--(INT('Data Sheet'!$A$19) &amp; "." &amp; BO393)&lt;=--('Data Sheet'!$B$19))),
            --(INT('Data Sheet'!$A$19) &amp; "." &amp; BO393),
            --(INT('Data Sheet'!$B$19) &amp; "." &amp; BO393)
        )
    ),
    IF(BN393&lt;&gt;"",
        IF(INT('Data Sheet'!$A$19)=INT('Data Sheet'!$B$19),
            --(INT('Data Sheet'!$A$19) &amp; "." &amp; LEFT(BN393,3)),
            IF(AND((--(INT('Data Sheet'!$A$19) &amp; "." &amp; LEFT(BN393,3))&gt;=--('Data Sheet'!$A$19)), (--(INT('Data Sheet'!$A$19) &amp; "." &amp; LEFT(BN393,3))&lt;=--('Data Sheet'!$B$19))),
                --(INT('Data Sheet'!$A$19) &amp; "." &amp; LEFT(BN393,3)),
                --(INT('Data Sheet'!$B$19) &amp; "." &amp; LEFT(BN393,3))
            )
        ),
        "OK"
    )
)</f>
        <v>OK</v>
      </c>
      <c r="O393" s="23" t="str">
        <f>IF(BP393&lt;&gt;"",
    IF(INT('Data Sheet'!$A$19)=INT('Data Sheet'!$B$19),
        --(INT('Data Sheet'!$A$19) &amp; "." &amp; BP393),
        IF(AND((--(INT('Data Sheet'!$A$19) &amp; "." &amp; BP393)&gt;=--('Data Sheet'!$A$19)), (--(INT('Data Sheet'!$A$19) &amp; "." &amp; BP393)&lt;=--('Data Sheet'!$B$19))),
            --(INT('Data Sheet'!$A$19) &amp; "." &amp; BP393),
            --(INT('Data Sheet'!$B$19) &amp; "." &amp; BP393)
        )
    ),
    IF(BN393&lt;&gt;"",
        IF(INT('Data Sheet'!$A$19)=INT('Data Sheet'!$B$19),
            --(INT('Data Sheet'!$A$19) &amp; "." &amp; RIGHT(BN393,3)),
            IF(AND((--(INT('Data Sheet'!$A$19) &amp; "." &amp; RIGHT(BN393,3))&gt;=--('Data Sheet'!$A$19)), (--(INT('Data Sheet'!$A$19) &amp; "." &amp; RIGHT(BN393,3))&lt;=--('Data Sheet'!$B$19))),
                --(INT('Data Sheet'!$A$19) &amp; "." &amp; RIGHT(BN393,3)),
                --(INT('Data Sheet'!$B$19) &amp; "." &amp; RIGHT(BN393,3))
            )
        ),
        "OK"
    )
)</f>
        <v>OK</v>
      </c>
      <c r="P393" s="23" t="str">
        <f>IF(BR393&lt;&gt;"",
    IF(INT('Data Sheet'!$A$19)=INT('Data Sheet'!$B$15),
        --(INT('Data Sheet'!$A$15) &amp; "." &amp; BR393),
        IF(AND((--(INT('Data Sheet'!$A$15) &amp; "." &amp; BR393)&gt;=--('Data Sheet'!$A$15)), (--(INT('Data Sheet'!$A$15) &amp; "." &amp; BR393)&lt;=--('Data Sheet'!$B$15))),
            --(INT('Data Sheet'!$A$15) &amp; "." &amp; BR393),
            --(INT('Data Sheet'!$B$15) &amp; "." &amp; BR393)
        )
    ),
    IF(BQ393&lt;&gt;"",
        IF(INT('Data Sheet'!$A$15)=INT('Data Sheet'!$B$15),
            --(INT('Data Sheet'!$A$15) &amp; "." &amp; LEFT(BQ393,3)),
            IF(AND((--(INT('Data Sheet'!$A$15) &amp; "." &amp; LEFT(BQ393,3))&gt;=--('Data Sheet'!$A$15)), (--(INT('Data Sheet'!$A$15) &amp; "." &amp; LEFT(BQ393,3))&lt;=--('Data Sheet'!$B$15))),
                --(INT('Data Sheet'!$A$15) &amp; "." &amp; LEFT(BQ393,3)),
                --(INT('Data Sheet'!$B$15) &amp; "." &amp; LEFT(BQ393,3))
            )
        ),
        "OK"
    )
)</f>
        <v>OK</v>
      </c>
      <c r="Q393" s="23" t="str">
        <f>IF(BS393&lt;&gt;"",
    IF(INT('Data Sheet'!$A$19)=INT('Data Sheet'!$B$15),
        --(INT('Data Sheet'!$A$15) &amp; "." &amp; BS393),
        IF(AND((--(INT('Data Sheet'!$A$15) &amp; "." &amp; BS393)&gt;=--('Data Sheet'!$A$15)), (--(INT('Data Sheet'!$A$15) &amp; "." &amp; BS393)&lt;=--('Data Sheet'!$B$15))),
            --(INT('Data Sheet'!$A$15) &amp; "." &amp; BS393),
            --(INT('Data Sheet'!$B$15) &amp; "." &amp; BS393)
        )
    ),
    IF(BQ393&lt;&gt;"",
        IF(INT('Data Sheet'!$A$15)=INT('Data Sheet'!$B$15),
            --(INT('Data Sheet'!$A$15) &amp; "." &amp; RIGHT(BQ393,3)),
            IF(AND((--(INT('Data Sheet'!$A$15) &amp; "." &amp; RIGHT(BQ393,3))&gt;=--('Data Sheet'!$A$15)), (--(INT('Data Sheet'!$A$15) &amp; "." &amp; RIGHT(BQ393,3))&lt;=--('Data Sheet'!$B$15))),
                --(INT('Data Sheet'!$A$15) &amp; "." &amp; RIGHT(BQ393,3)),
                --(INT('Data Sheet'!$B$15) &amp; "." &amp; RIGHT(BQ393,3))
            )
        ),
        "OK"
    )
)</f>
        <v>OK</v>
      </c>
      <c r="R393" s="20"/>
      <c r="S393" s="20"/>
      <c r="T393" s="20"/>
      <c r="U393" s="20"/>
      <c r="V393" s="20"/>
      <c r="W393" s="20"/>
      <c r="X393" s="20"/>
      <c r="Y393" s="20"/>
      <c r="Z393" s="20"/>
      <c r="AA393" s="55"/>
      <c r="AB393" s="55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1"/>
      <c r="AR393" s="21"/>
      <c r="AS393" s="21"/>
      <c r="AT393" s="21"/>
      <c r="AU393" s="21"/>
      <c r="AV393" s="21"/>
      <c r="AW393" s="22"/>
      <c r="AX393" s="99"/>
      <c r="AY393" s="20"/>
      <c r="AZ393" s="20"/>
      <c r="BA393" s="22"/>
      <c r="BC393" s="80"/>
      <c r="BD393" s="80"/>
      <c r="BE393" s="80"/>
      <c r="BF393" s="80"/>
      <c r="BG393" s="2" t="str">
        <f t="shared" si="33"/>
        <v/>
      </c>
      <c r="BH393" s="78">
        <f t="shared" ref="BH393:BH456" si="38">COUNTA(T393:AF393)</f>
        <v>0</v>
      </c>
    </row>
    <row r="394" spans="2:60" x14ac:dyDescent="0.2">
      <c r="B394" s="14">
        <f t="shared" si="37"/>
        <v>386</v>
      </c>
      <c r="C394" s="15" t="str">
        <f>CONCATENATE('Data Sheet'!$B$8,'Data Sheet'!$G$2)</f>
        <v>" HWDP</v>
      </c>
      <c r="D394" s="95" t="str">
        <f t="shared" si="34"/>
        <v/>
      </c>
      <c r="E394" s="15" t="str">
        <f>IF('Sum HWDP'!$D$10="TH-Hill DS-1 Vol 3 CAT 2: Clean and Visual Ends only","N/A","OK")</f>
        <v>OK</v>
      </c>
      <c r="F394" s="15" t="str">
        <f>IF('Sum HWDP'!$D$10="TH-Hill DS-1 Vol 3 CAT 2: Clean and Visual Ends only","N/A","OK")</f>
        <v>OK</v>
      </c>
      <c r="G394" s="17"/>
      <c r="H394" s="17"/>
      <c r="I394" s="17" t="s">
        <v>51</v>
      </c>
      <c r="J394" s="17" t="str">
        <f t="shared" si="35"/>
        <v>OK</v>
      </c>
      <c r="K394" s="17" t="str">
        <f t="shared" si="36"/>
        <v>OK</v>
      </c>
      <c r="L394" s="17" t="str">
        <f>IF('Data Sheet'!$B$9="NC-50","N/A","OK")</f>
        <v>OK</v>
      </c>
      <c r="M394" s="17" t="str">
        <f>IF('Data Sheet'!$B$9="NC-50","N/A","OK")</f>
        <v>OK</v>
      </c>
      <c r="N394" s="23" t="str">
        <f>IF(BO394&lt;&gt;"",
    IF(INT('Data Sheet'!$A$19)=INT('Data Sheet'!$B$19),
        --(INT('Data Sheet'!$A$19) &amp; "." &amp; BO394),
        IF(AND((--(INT('Data Sheet'!$A$19) &amp; "." &amp; BO394)&gt;=--('Data Sheet'!$A$19)), (--(INT('Data Sheet'!$A$19) &amp; "." &amp; BO394)&lt;=--('Data Sheet'!$B$19))),
            --(INT('Data Sheet'!$A$19) &amp; "." &amp; BO394),
            --(INT('Data Sheet'!$B$19) &amp; "." &amp; BO394)
        )
    ),
    IF(BN394&lt;&gt;"",
        IF(INT('Data Sheet'!$A$19)=INT('Data Sheet'!$B$19),
            --(INT('Data Sheet'!$A$19) &amp; "." &amp; LEFT(BN394,3)),
            IF(AND((--(INT('Data Sheet'!$A$19) &amp; "." &amp; LEFT(BN394,3))&gt;=--('Data Sheet'!$A$19)), (--(INT('Data Sheet'!$A$19) &amp; "." &amp; LEFT(BN394,3))&lt;=--('Data Sheet'!$B$19))),
                --(INT('Data Sheet'!$A$19) &amp; "." &amp; LEFT(BN394,3)),
                --(INT('Data Sheet'!$B$19) &amp; "." &amp; LEFT(BN394,3))
            )
        ),
        "OK"
    )
)</f>
        <v>OK</v>
      </c>
      <c r="O394" s="23" t="str">
        <f>IF(BP394&lt;&gt;"",
    IF(INT('Data Sheet'!$A$19)=INT('Data Sheet'!$B$19),
        --(INT('Data Sheet'!$A$19) &amp; "." &amp; BP394),
        IF(AND((--(INT('Data Sheet'!$A$19) &amp; "." &amp; BP394)&gt;=--('Data Sheet'!$A$19)), (--(INT('Data Sheet'!$A$19) &amp; "." &amp; BP394)&lt;=--('Data Sheet'!$B$19))),
            --(INT('Data Sheet'!$A$19) &amp; "." &amp; BP394),
            --(INT('Data Sheet'!$B$19) &amp; "." &amp; BP394)
        )
    ),
    IF(BN394&lt;&gt;"",
        IF(INT('Data Sheet'!$A$19)=INT('Data Sheet'!$B$19),
            --(INT('Data Sheet'!$A$19) &amp; "." &amp; RIGHT(BN394,3)),
            IF(AND((--(INT('Data Sheet'!$A$19) &amp; "." &amp; RIGHT(BN394,3))&gt;=--('Data Sheet'!$A$19)), (--(INT('Data Sheet'!$A$19) &amp; "." &amp; RIGHT(BN394,3))&lt;=--('Data Sheet'!$B$19))),
                --(INT('Data Sheet'!$A$19) &amp; "." &amp; RIGHT(BN394,3)),
                --(INT('Data Sheet'!$B$19) &amp; "." &amp; RIGHT(BN394,3))
            )
        ),
        "OK"
    )
)</f>
        <v>OK</v>
      </c>
      <c r="P394" s="23" t="str">
        <f>IF(BR394&lt;&gt;"",
    IF(INT('Data Sheet'!$A$19)=INT('Data Sheet'!$B$15),
        --(INT('Data Sheet'!$A$15) &amp; "." &amp; BR394),
        IF(AND((--(INT('Data Sheet'!$A$15) &amp; "." &amp; BR394)&gt;=--('Data Sheet'!$A$15)), (--(INT('Data Sheet'!$A$15) &amp; "." &amp; BR394)&lt;=--('Data Sheet'!$B$15))),
            --(INT('Data Sheet'!$A$15) &amp; "." &amp; BR394),
            --(INT('Data Sheet'!$B$15) &amp; "." &amp; BR394)
        )
    ),
    IF(BQ394&lt;&gt;"",
        IF(INT('Data Sheet'!$A$15)=INT('Data Sheet'!$B$15),
            --(INT('Data Sheet'!$A$15) &amp; "." &amp; LEFT(BQ394,3)),
            IF(AND((--(INT('Data Sheet'!$A$15) &amp; "." &amp; LEFT(BQ394,3))&gt;=--('Data Sheet'!$A$15)), (--(INT('Data Sheet'!$A$15) &amp; "." &amp; LEFT(BQ394,3))&lt;=--('Data Sheet'!$B$15))),
                --(INT('Data Sheet'!$A$15) &amp; "." &amp; LEFT(BQ394,3)),
                --(INT('Data Sheet'!$B$15) &amp; "." &amp; LEFT(BQ394,3))
            )
        ),
        "OK"
    )
)</f>
        <v>OK</v>
      </c>
      <c r="Q394" s="23" t="str">
        <f>IF(BS394&lt;&gt;"",
    IF(INT('Data Sheet'!$A$19)=INT('Data Sheet'!$B$15),
        --(INT('Data Sheet'!$A$15) &amp; "." &amp; BS394),
        IF(AND((--(INT('Data Sheet'!$A$15) &amp; "." &amp; BS394)&gt;=--('Data Sheet'!$A$15)), (--(INT('Data Sheet'!$A$15) &amp; "." &amp; BS394)&lt;=--('Data Sheet'!$B$15))),
            --(INT('Data Sheet'!$A$15) &amp; "." &amp; BS394),
            --(INT('Data Sheet'!$B$15) &amp; "." &amp; BS394)
        )
    ),
    IF(BQ394&lt;&gt;"",
        IF(INT('Data Sheet'!$A$15)=INT('Data Sheet'!$B$15),
            --(INT('Data Sheet'!$A$15) &amp; "." &amp; RIGHT(BQ394,3)),
            IF(AND((--(INT('Data Sheet'!$A$15) &amp; "." &amp; RIGHT(BQ394,3))&gt;=--('Data Sheet'!$A$15)), (--(INT('Data Sheet'!$A$15) &amp; "." &amp; RIGHT(BQ394,3))&lt;=--('Data Sheet'!$B$15))),
                --(INT('Data Sheet'!$A$15) &amp; "." &amp; RIGHT(BQ394,3)),
                --(INT('Data Sheet'!$B$15) &amp; "." &amp; RIGHT(BQ394,3))
            )
        ),
        "OK"
    )
)</f>
        <v>OK</v>
      </c>
      <c r="R394" s="20"/>
      <c r="S394" s="20"/>
      <c r="T394" s="20"/>
      <c r="U394" s="20"/>
      <c r="V394" s="20"/>
      <c r="W394" s="20"/>
      <c r="X394" s="20"/>
      <c r="Y394" s="20"/>
      <c r="Z394" s="20"/>
      <c r="AA394" s="55"/>
      <c r="AB394" s="55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1"/>
      <c r="AR394" s="21"/>
      <c r="AS394" s="21"/>
      <c r="AT394" s="21"/>
      <c r="AU394" s="21"/>
      <c r="AV394" s="21"/>
      <c r="AW394" s="22"/>
      <c r="AX394" s="99"/>
      <c r="AY394" s="20"/>
      <c r="AZ394" s="20"/>
      <c r="BA394" s="22"/>
      <c r="BC394" s="80"/>
      <c r="BD394" s="80"/>
      <c r="BE394" s="80"/>
      <c r="BF394" s="80"/>
      <c r="BG394" s="2" t="str">
        <f t="shared" ref="BG394:BG457" si="39">CONCATENATE(BC394,BD394,BE394,BF394)</f>
        <v/>
      </c>
      <c r="BH394" s="78">
        <f t="shared" si="38"/>
        <v>0</v>
      </c>
    </row>
    <row r="395" spans="2:60" x14ac:dyDescent="0.2">
      <c r="B395" s="14">
        <f t="shared" si="37"/>
        <v>387</v>
      </c>
      <c r="C395" s="15" t="str">
        <f>CONCATENATE('Data Sheet'!$B$8,'Data Sheet'!$G$2)</f>
        <v>" HWDP</v>
      </c>
      <c r="D395" s="95" t="str">
        <f t="shared" ref="D395:D458" si="40">BG395</f>
        <v/>
      </c>
      <c r="E395" s="15" t="str">
        <f>IF('Sum HWDP'!$D$10="TH-Hill DS-1 Vol 3 CAT 2: Clean and Visual Ends only","N/A","OK")</f>
        <v>OK</v>
      </c>
      <c r="F395" s="15" t="str">
        <f>IF('Sum HWDP'!$D$10="TH-Hill DS-1 Vol 3 CAT 2: Clean and Visual Ends only","N/A","OK")</f>
        <v>OK</v>
      </c>
      <c r="G395" s="17"/>
      <c r="H395" s="17"/>
      <c r="I395" s="17" t="s">
        <v>51</v>
      </c>
      <c r="J395" s="17" t="str">
        <f t="shared" si="35"/>
        <v>OK</v>
      </c>
      <c r="K395" s="17" t="str">
        <f t="shared" si="36"/>
        <v>OK</v>
      </c>
      <c r="L395" s="17" t="str">
        <f>IF('Data Sheet'!$B$9="NC-50","N/A","OK")</f>
        <v>OK</v>
      </c>
      <c r="M395" s="17" t="str">
        <f>IF('Data Sheet'!$B$9="NC-50","N/A","OK")</f>
        <v>OK</v>
      </c>
      <c r="N395" s="23" t="str">
        <f>IF(BO395&lt;&gt;"",
    IF(INT('Data Sheet'!$A$19)=INT('Data Sheet'!$B$19),
        --(INT('Data Sheet'!$A$19) &amp; "." &amp; BO395),
        IF(AND((--(INT('Data Sheet'!$A$19) &amp; "." &amp; BO395)&gt;=--('Data Sheet'!$A$19)), (--(INT('Data Sheet'!$A$19) &amp; "." &amp; BO395)&lt;=--('Data Sheet'!$B$19))),
            --(INT('Data Sheet'!$A$19) &amp; "." &amp; BO395),
            --(INT('Data Sheet'!$B$19) &amp; "." &amp; BO395)
        )
    ),
    IF(BN395&lt;&gt;"",
        IF(INT('Data Sheet'!$A$19)=INT('Data Sheet'!$B$19),
            --(INT('Data Sheet'!$A$19) &amp; "." &amp; LEFT(BN395,3)),
            IF(AND((--(INT('Data Sheet'!$A$19) &amp; "." &amp; LEFT(BN395,3))&gt;=--('Data Sheet'!$A$19)), (--(INT('Data Sheet'!$A$19) &amp; "." &amp; LEFT(BN395,3))&lt;=--('Data Sheet'!$B$19))),
                --(INT('Data Sheet'!$A$19) &amp; "." &amp; LEFT(BN395,3)),
                --(INT('Data Sheet'!$B$19) &amp; "." &amp; LEFT(BN395,3))
            )
        ),
        "OK"
    )
)</f>
        <v>OK</v>
      </c>
      <c r="O395" s="23" t="str">
        <f>IF(BP395&lt;&gt;"",
    IF(INT('Data Sheet'!$A$19)=INT('Data Sheet'!$B$19),
        --(INT('Data Sheet'!$A$19) &amp; "." &amp; BP395),
        IF(AND((--(INT('Data Sheet'!$A$19) &amp; "." &amp; BP395)&gt;=--('Data Sheet'!$A$19)), (--(INT('Data Sheet'!$A$19) &amp; "." &amp; BP395)&lt;=--('Data Sheet'!$B$19))),
            --(INT('Data Sheet'!$A$19) &amp; "." &amp; BP395),
            --(INT('Data Sheet'!$B$19) &amp; "." &amp; BP395)
        )
    ),
    IF(BN395&lt;&gt;"",
        IF(INT('Data Sheet'!$A$19)=INT('Data Sheet'!$B$19),
            --(INT('Data Sheet'!$A$19) &amp; "." &amp; RIGHT(BN395,3)),
            IF(AND((--(INT('Data Sheet'!$A$19) &amp; "." &amp; RIGHT(BN395,3))&gt;=--('Data Sheet'!$A$19)), (--(INT('Data Sheet'!$A$19) &amp; "." &amp; RIGHT(BN395,3))&lt;=--('Data Sheet'!$B$19))),
                --(INT('Data Sheet'!$A$19) &amp; "." &amp; RIGHT(BN395,3)),
                --(INT('Data Sheet'!$B$19) &amp; "." &amp; RIGHT(BN395,3))
            )
        ),
        "OK"
    )
)</f>
        <v>OK</v>
      </c>
      <c r="P395" s="23" t="str">
        <f>IF(BR395&lt;&gt;"",
    IF(INT('Data Sheet'!$A$19)=INT('Data Sheet'!$B$15),
        --(INT('Data Sheet'!$A$15) &amp; "." &amp; BR395),
        IF(AND((--(INT('Data Sheet'!$A$15) &amp; "." &amp; BR395)&gt;=--('Data Sheet'!$A$15)), (--(INT('Data Sheet'!$A$15) &amp; "." &amp; BR395)&lt;=--('Data Sheet'!$B$15))),
            --(INT('Data Sheet'!$A$15) &amp; "." &amp; BR395),
            --(INT('Data Sheet'!$B$15) &amp; "." &amp; BR395)
        )
    ),
    IF(BQ395&lt;&gt;"",
        IF(INT('Data Sheet'!$A$15)=INT('Data Sheet'!$B$15),
            --(INT('Data Sheet'!$A$15) &amp; "." &amp; LEFT(BQ395,3)),
            IF(AND((--(INT('Data Sheet'!$A$15) &amp; "." &amp; LEFT(BQ395,3))&gt;=--('Data Sheet'!$A$15)), (--(INT('Data Sheet'!$A$15) &amp; "." &amp; LEFT(BQ395,3))&lt;=--('Data Sheet'!$B$15))),
                --(INT('Data Sheet'!$A$15) &amp; "." &amp; LEFT(BQ395,3)),
                --(INT('Data Sheet'!$B$15) &amp; "." &amp; LEFT(BQ395,3))
            )
        ),
        "OK"
    )
)</f>
        <v>OK</v>
      </c>
      <c r="Q395" s="23" t="str">
        <f>IF(BS395&lt;&gt;"",
    IF(INT('Data Sheet'!$A$19)=INT('Data Sheet'!$B$15),
        --(INT('Data Sheet'!$A$15) &amp; "." &amp; BS395),
        IF(AND((--(INT('Data Sheet'!$A$15) &amp; "." &amp; BS395)&gt;=--('Data Sheet'!$A$15)), (--(INT('Data Sheet'!$A$15) &amp; "." &amp; BS395)&lt;=--('Data Sheet'!$B$15))),
            --(INT('Data Sheet'!$A$15) &amp; "." &amp; BS395),
            --(INT('Data Sheet'!$B$15) &amp; "." &amp; BS395)
        )
    ),
    IF(BQ395&lt;&gt;"",
        IF(INT('Data Sheet'!$A$15)=INT('Data Sheet'!$B$15),
            --(INT('Data Sheet'!$A$15) &amp; "." &amp; RIGHT(BQ395,3)),
            IF(AND((--(INT('Data Sheet'!$A$15) &amp; "." &amp; RIGHT(BQ395,3))&gt;=--('Data Sheet'!$A$15)), (--(INT('Data Sheet'!$A$15) &amp; "." &amp; RIGHT(BQ395,3))&lt;=--('Data Sheet'!$B$15))),
                --(INT('Data Sheet'!$A$15) &amp; "." &amp; RIGHT(BQ395,3)),
                --(INT('Data Sheet'!$B$15) &amp; "." &amp; RIGHT(BQ395,3))
            )
        ),
        "OK"
    )
)</f>
        <v>OK</v>
      </c>
      <c r="R395" s="20"/>
      <c r="S395" s="20"/>
      <c r="T395" s="20"/>
      <c r="U395" s="20"/>
      <c r="V395" s="20"/>
      <c r="W395" s="20"/>
      <c r="X395" s="20"/>
      <c r="Y395" s="20"/>
      <c r="Z395" s="20"/>
      <c r="AA395" s="55"/>
      <c r="AB395" s="55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1"/>
      <c r="AR395" s="21"/>
      <c r="AS395" s="21"/>
      <c r="AT395" s="21"/>
      <c r="AU395" s="21"/>
      <c r="AV395" s="21"/>
      <c r="AW395" s="22"/>
      <c r="AX395" s="99"/>
      <c r="AY395" s="20"/>
      <c r="AZ395" s="20"/>
      <c r="BA395" s="22"/>
      <c r="BC395" s="80"/>
      <c r="BD395" s="80"/>
      <c r="BE395" s="80"/>
      <c r="BF395" s="80"/>
      <c r="BG395" s="2" t="str">
        <f t="shared" si="39"/>
        <v/>
      </c>
      <c r="BH395" s="78">
        <f t="shared" si="38"/>
        <v>0</v>
      </c>
    </row>
    <row r="396" spans="2:60" x14ac:dyDescent="0.2">
      <c r="B396" s="14">
        <f t="shared" si="37"/>
        <v>388</v>
      </c>
      <c r="C396" s="15" t="str">
        <f>CONCATENATE('Data Sheet'!$B$8,'Data Sheet'!$G$2)</f>
        <v>" HWDP</v>
      </c>
      <c r="D396" s="95" t="str">
        <f t="shared" si="40"/>
        <v/>
      </c>
      <c r="E396" s="15" t="str">
        <f>IF('Sum HWDP'!$D$10="TH-Hill DS-1 Vol 3 CAT 2: Clean and Visual Ends only","N/A","OK")</f>
        <v>OK</v>
      </c>
      <c r="F396" s="15" t="str">
        <f>IF('Sum HWDP'!$D$10="TH-Hill DS-1 Vol 3 CAT 2: Clean and Visual Ends only","N/A","OK")</f>
        <v>OK</v>
      </c>
      <c r="G396" s="17"/>
      <c r="H396" s="17"/>
      <c r="I396" s="17" t="s">
        <v>51</v>
      </c>
      <c r="J396" s="17" t="str">
        <f t="shared" si="35"/>
        <v>OK</v>
      </c>
      <c r="K396" s="17" t="str">
        <f t="shared" si="36"/>
        <v>OK</v>
      </c>
      <c r="L396" s="17" t="str">
        <f>IF('Data Sheet'!$B$9="NC-50","N/A","OK")</f>
        <v>OK</v>
      </c>
      <c r="M396" s="17" t="str">
        <f>IF('Data Sheet'!$B$9="NC-50","N/A","OK")</f>
        <v>OK</v>
      </c>
      <c r="N396" s="23" t="str">
        <f>IF(BO396&lt;&gt;"",
    IF(INT('Data Sheet'!$A$19)=INT('Data Sheet'!$B$19),
        --(INT('Data Sheet'!$A$19) &amp; "." &amp; BO396),
        IF(AND((--(INT('Data Sheet'!$A$19) &amp; "." &amp; BO396)&gt;=--('Data Sheet'!$A$19)), (--(INT('Data Sheet'!$A$19) &amp; "." &amp; BO396)&lt;=--('Data Sheet'!$B$19))),
            --(INT('Data Sheet'!$A$19) &amp; "." &amp; BO396),
            --(INT('Data Sheet'!$B$19) &amp; "." &amp; BO396)
        )
    ),
    IF(BN396&lt;&gt;"",
        IF(INT('Data Sheet'!$A$19)=INT('Data Sheet'!$B$19),
            --(INT('Data Sheet'!$A$19) &amp; "." &amp; LEFT(BN396,3)),
            IF(AND((--(INT('Data Sheet'!$A$19) &amp; "." &amp; LEFT(BN396,3))&gt;=--('Data Sheet'!$A$19)), (--(INT('Data Sheet'!$A$19) &amp; "." &amp; LEFT(BN396,3))&lt;=--('Data Sheet'!$B$19))),
                --(INT('Data Sheet'!$A$19) &amp; "." &amp; LEFT(BN396,3)),
                --(INT('Data Sheet'!$B$19) &amp; "." &amp; LEFT(BN396,3))
            )
        ),
        "OK"
    )
)</f>
        <v>OK</v>
      </c>
      <c r="O396" s="23" t="str">
        <f>IF(BP396&lt;&gt;"",
    IF(INT('Data Sheet'!$A$19)=INT('Data Sheet'!$B$19),
        --(INT('Data Sheet'!$A$19) &amp; "." &amp; BP396),
        IF(AND((--(INT('Data Sheet'!$A$19) &amp; "." &amp; BP396)&gt;=--('Data Sheet'!$A$19)), (--(INT('Data Sheet'!$A$19) &amp; "." &amp; BP396)&lt;=--('Data Sheet'!$B$19))),
            --(INT('Data Sheet'!$A$19) &amp; "." &amp; BP396),
            --(INT('Data Sheet'!$B$19) &amp; "." &amp; BP396)
        )
    ),
    IF(BN396&lt;&gt;"",
        IF(INT('Data Sheet'!$A$19)=INT('Data Sheet'!$B$19),
            --(INT('Data Sheet'!$A$19) &amp; "." &amp; RIGHT(BN396,3)),
            IF(AND((--(INT('Data Sheet'!$A$19) &amp; "." &amp; RIGHT(BN396,3))&gt;=--('Data Sheet'!$A$19)), (--(INT('Data Sheet'!$A$19) &amp; "." &amp; RIGHT(BN396,3))&lt;=--('Data Sheet'!$B$19))),
                --(INT('Data Sheet'!$A$19) &amp; "." &amp; RIGHT(BN396,3)),
                --(INT('Data Sheet'!$B$19) &amp; "." &amp; RIGHT(BN396,3))
            )
        ),
        "OK"
    )
)</f>
        <v>OK</v>
      </c>
      <c r="P396" s="23" t="str">
        <f>IF(BR396&lt;&gt;"",
    IF(INT('Data Sheet'!$A$19)=INT('Data Sheet'!$B$15),
        --(INT('Data Sheet'!$A$15) &amp; "." &amp; BR396),
        IF(AND((--(INT('Data Sheet'!$A$15) &amp; "." &amp; BR396)&gt;=--('Data Sheet'!$A$15)), (--(INT('Data Sheet'!$A$15) &amp; "." &amp; BR396)&lt;=--('Data Sheet'!$B$15))),
            --(INT('Data Sheet'!$A$15) &amp; "." &amp; BR396),
            --(INT('Data Sheet'!$B$15) &amp; "." &amp; BR396)
        )
    ),
    IF(BQ396&lt;&gt;"",
        IF(INT('Data Sheet'!$A$15)=INT('Data Sheet'!$B$15),
            --(INT('Data Sheet'!$A$15) &amp; "." &amp; LEFT(BQ396,3)),
            IF(AND((--(INT('Data Sheet'!$A$15) &amp; "." &amp; LEFT(BQ396,3))&gt;=--('Data Sheet'!$A$15)), (--(INT('Data Sheet'!$A$15) &amp; "." &amp; LEFT(BQ396,3))&lt;=--('Data Sheet'!$B$15))),
                --(INT('Data Sheet'!$A$15) &amp; "." &amp; LEFT(BQ396,3)),
                --(INT('Data Sheet'!$B$15) &amp; "." &amp; LEFT(BQ396,3))
            )
        ),
        "OK"
    )
)</f>
        <v>OK</v>
      </c>
      <c r="Q396" s="23" t="str">
        <f>IF(BS396&lt;&gt;"",
    IF(INT('Data Sheet'!$A$19)=INT('Data Sheet'!$B$15),
        --(INT('Data Sheet'!$A$15) &amp; "." &amp; BS396),
        IF(AND((--(INT('Data Sheet'!$A$15) &amp; "." &amp; BS396)&gt;=--('Data Sheet'!$A$15)), (--(INT('Data Sheet'!$A$15) &amp; "." &amp; BS396)&lt;=--('Data Sheet'!$B$15))),
            --(INT('Data Sheet'!$A$15) &amp; "." &amp; BS396),
            --(INT('Data Sheet'!$B$15) &amp; "." &amp; BS396)
        )
    ),
    IF(BQ396&lt;&gt;"",
        IF(INT('Data Sheet'!$A$15)=INT('Data Sheet'!$B$15),
            --(INT('Data Sheet'!$A$15) &amp; "." &amp; RIGHT(BQ396,3)),
            IF(AND((--(INT('Data Sheet'!$A$15) &amp; "." &amp; RIGHT(BQ396,3))&gt;=--('Data Sheet'!$A$15)), (--(INT('Data Sheet'!$A$15) &amp; "." &amp; RIGHT(BQ396,3))&lt;=--('Data Sheet'!$B$15))),
                --(INT('Data Sheet'!$A$15) &amp; "." &amp; RIGHT(BQ396,3)),
                --(INT('Data Sheet'!$B$15) &amp; "." &amp; RIGHT(BQ396,3))
            )
        ),
        "OK"
    )
)</f>
        <v>OK</v>
      </c>
      <c r="R396" s="20"/>
      <c r="S396" s="20"/>
      <c r="T396" s="20"/>
      <c r="U396" s="20"/>
      <c r="V396" s="20"/>
      <c r="W396" s="20"/>
      <c r="X396" s="20"/>
      <c r="Y396" s="20"/>
      <c r="Z396" s="20"/>
      <c r="AA396" s="55"/>
      <c r="AB396" s="55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1"/>
      <c r="AR396" s="21"/>
      <c r="AS396" s="21"/>
      <c r="AT396" s="21"/>
      <c r="AU396" s="21"/>
      <c r="AV396" s="21"/>
      <c r="AW396" s="22"/>
      <c r="AX396" s="99"/>
      <c r="AY396" s="20"/>
      <c r="AZ396" s="20"/>
      <c r="BA396" s="22"/>
      <c r="BC396" s="80"/>
      <c r="BD396" s="80"/>
      <c r="BE396" s="80"/>
      <c r="BF396" s="80"/>
      <c r="BG396" s="2" t="str">
        <f t="shared" si="39"/>
        <v/>
      </c>
      <c r="BH396" s="78">
        <f t="shared" si="38"/>
        <v>0</v>
      </c>
    </row>
    <row r="397" spans="2:60" x14ac:dyDescent="0.2">
      <c r="B397" s="14">
        <f t="shared" si="37"/>
        <v>389</v>
      </c>
      <c r="C397" s="15" t="str">
        <f>CONCATENATE('Data Sheet'!$B$8,'Data Sheet'!$G$2)</f>
        <v>" HWDP</v>
      </c>
      <c r="D397" s="95" t="str">
        <f t="shared" si="40"/>
        <v/>
      </c>
      <c r="E397" s="15" t="str">
        <f>IF('Sum HWDP'!$D$10="TH-Hill DS-1 Vol 3 CAT 2: Clean and Visual Ends only","N/A","OK")</f>
        <v>OK</v>
      </c>
      <c r="F397" s="15" t="str">
        <f>IF('Sum HWDP'!$D$10="TH-Hill DS-1 Vol 3 CAT 2: Clean and Visual Ends only","N/A","OK")</f>
        <v>OK</v>
      </c>
      <c r="G397" s="17"/>
      <c r="H397" s="17"/>
      <c r="I397" s="17" t="s">
        <v>51</v>
      </c>
      <c r="J397" s="17" t="str">
        <f t="shared" ref="J397:J460" si="41">IF(AP397="X", "MIN", "OK")</f>
        <v>OK</v>
      </c>
      <c r="K397" s="17" t="str">
        <f t="shared" ref="K397:K460" si="42">IF(AQ397="X", "MIN", "OK")</f>
        <v>OK</v>
      </c>
      <c r="L397" s="17" t="str">
        <f>IF('Data Sheet'!$B$9="NC-50","N/A","OK")</f>
        <v>OK</v>
      </c>
      <c r="M397" s="17" t="str">
        <f>IF('Data Sheet'!$B$9="NC-50","N/A","OK")</f>
        <v>OK</v>
      </c>
      <c r="N397" s="23" t="str">
        <f>IF(BO397&lt;&gt;"",
    IF(INT('Data Sheet'!$A$19)=INT('Data Sheet'!$B$19),
        --(INT('Data Sheet'!$A$19) &amp; "." &amp; BO397),
        IF(AND((--(INT('Data Sheet'!$A$19) &amp; "." &amp; BO397)&gt;=--('Data Sheet'!$A$19)), (--(INT('Data Sheet'!$A$19) &amp; "." &amp; BO397)&lt;=--('Data Sheet'!$B$19))),
            --(INT('Data Sheet'!$A$19) &amp; "." &amp; BO397),
            --(INT('Data Sheet'!$B$19) &amp; "." &amp; BO397)
        )
    ),
    IF(BN397&lt;&gt;"",
        IF(INT('Data Sheet'!$A$19)=INT('Data Sheet'!$B$19),
            --(INT('Data Sheet'!$A$19) &amp; "." &amp; LEFT(BN397,3)),
            IF(AND((--(INT('Data Sheet'!$A$19) &amp; "." &amp; LEFT(BN397,3))&gt;=--('Data Sheet'!$A$19)), (--(INT('Data Sheet'!$A$19) &amp; "." &amp; LEFT(BN397,3))&lt;=--('Data Sheet'!$B$19))),
                --(INT('Data Sheet'!$A$19) &amp; "." &amp; LEFT(BN397,3)),
                --(INT('Data Sheet'!$B$19) &amp; "." &amp; LEFT(BN397,3))
            )
        ),
        "OK"
    )
)</f>
        <v>OK</v>
      </c>
      <c r="O397" s="23" t="str">
        <f>IF(BP397&lt;&gt;"",
    IF(INT('Data Sheet'!$A$19)=INT('Data Sheet'!$B$19),
        --(INT('Data Sheet'!$A$19) &amp; "." &amp; BP397),
        IF(AND((--(INT('Data Sheet'!$A$19) &amp; "." &amp; BP397)&gt;=--('Data Sheet'!$A$19)), (--(INT('Data Sheet'!$A$19) &amp; "." &amp; BP397)&lt;=--('Data Sheet'!$B$19))),
            --(INT('Data Sheet'!$A$19) &amp; "." &amp; BP397),
            --(INT('Data Sheet'!$B$19) &amp; "." &amp; BP397)
        )
    ),
    IF(BN397&lt;&gt;"",
        IF(INT('Data Sheet'!$A$19)=INT('Data Sheet'!$B$19),
            --(INT('Data Sheet'!$A$19) &amp; "." &amp; RIGHT(BN397,3)),
            IF(AND((--(INT('Data Sheet'!$A$19) &amp; "." &amp; RIGHT(BN397,3))&gt;=--('Data Sheet'!$A$19)), (--(INT('Data Sheet'!$A$19) &amp; "." &amp; RIGHT(BN397,3))&lt;=--('Data Sheet'!$B$19))),
                --(INT('Data Sheet'!$A$19) &amp; "." &amp; RIGHT(BN397,3)),
                --(INT('Data Sheet'!$B$19) &amp; "." &amp; RIGHT(BN397,3))
            )
        ),
        "OK"
    )
)</f>
        <v>OK</v>
      </c>
      <c r="P397" s="23" t="str">
        <f>IF(BR397&lt;&gt;"",
    IF(INT('Data Sheet'!$A$19)=INT('Data Sheet'!$B$15),
        --(INT('Data Sheet'!$A$15) &amp; "." &amp; BR397),
        IF(AND((--(INT('Data Sheet'!$A$15) &amp; "." &amp; BR397)&gt;=--('Data Sheet'!$A$15)), (--(INT('Data Sheet'!$A$15) &amp; "." &amp; BR397)&lt;=--('Data Sheet'!$B$15))),
            --(INT('Data Sheet'!$A$15) &amp; "." &amp; BR397),
            --(INT('Data Sheet'!$B$15) &amp; "." &amp; BR397)
        )
    ),
    IF(BQ397&lt;&gt;"",
        IF(INT('Data Sheet'!$A$15)=INT('Data Sheet'!$B$15),
            --(INT('Data Sheet'!$A$15) &amp; "." &amp; LEFT(BQ397,3)),
            IF(AND((--(INT('Data Sheet'!$A$15) &amp; "." &amp; LEFT(BQ397,3))&gt;=--('Data Sheet'!$A$15)), (--(INT('Data Sheet'!$A$15) &amp; "." &amp; LEFT(BQ397,3))&lt;=--('Data Sheet'!$B$15))),
                --(INT('Data Sheet'!$A$15) &amp; "." &amp; LEFT(BQ397,3)),
                --(INT('Data Sheet'!$B$15) &amp; "." &amp; LEFT(BQ397,3))
            )
        ),
        "OK"
    )
)</f>
        <v>OK</v>
      </c>
      <c r="Q397" s="23" t="str">
        <f>IF(BS397&lt;&gt;"",
    IF(INT('Data Sheet'!$A$19)=INT('Data Sheet'!$B$15),
        --(INT('Data Sheet'!$A$15) &amp; "." &amp; BS397),
        IF(AND((--(INT('Data Sheet'!$A$15) &amp; "." &amp; BS397)&gt;=--('Data Sheet'!$A$15)), (--(INT('Data Sheet'!$A$15) &amp; "." &amp; BS397)&lt;=--('Data Sheet'!$B$15))),
            --(INT('Data Sheet'!$A$15) &amp; "." &amp; BS397),
            --(INT('Data Sheet'!$B$15) &amp; "." &amp; BS397)
        )
    ),
    IF(BQ397&lt;&gt;"",
        IF(INT('Data Sheet'!$A$15)=INT('Data Sheet'!$B$15),
            --(INT('Data Sheet'!$A$15) &amp; "." &amp; RIGHT(BQ397,3)),
            IF(AND((--(INT('Data Sheet'!$A$15) &amp; "." &amp; RIGHT(BQ397,3))&gt;=--('Data Sheet'!$A$15)), (--(INT('Data Sheet'!$A$15) &amp; "." &amp; RIGHT(BQ397,3))&lt;=--('Data Sheet'!$B$15))),
                --(INT('Data Sheet'!$A$15) &amp; "." &amp; RIGHT(BQ397,3)),
                --(INT('Data Sheet'!$B$15) &amp; "." &amp; RIGHT(BQ397,3))
            )
        ),
        "OK"
    )
)</f>
        <v>OK</v>
      </c>
      <c r="R397" s="20"/>
      <c r="S397" s="20"/>
      <c r="T397" s="20"/>
      <c r="U397" s="20"/>
      <c r="V397" s="20"/>
      <c r="W397" s="20"/>
      <c r="X397" s="20"/>
      <c r="Y397" s="20"/>
      <c r="Z397" s="20"/>
      <c r="AA397" s="55"/>
      <c r="AB397" s="55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1"/>
      <c r="AR397" s="21"/>
      <c r="AS397" s="21"/>
      <c r="AT397" s="21"/>
      <c r="AU397" s="21"/>
      <c r="AV397" s="21"/>
      <c r="AW397" s="22"/>
      <c r="AX397" s="99"/>
      <c r="AY397" s="20"/>
      <c r="AZ397" s="20"/>
      <c r="BA397" s="22"/>
      <c r="BC397" s="80"/>
      <c r="BD397" s="80"/>
      <c r="BE397" s="80"/>
      <c r="BF397" s="80"/>
      <c r="BG397" s="2" t="str">
        <f t="shared" si="39"/>
        <v/>
      </c>
      <c r="BH397" s="78">
        <f t="shared" si="38"/>
        <v>0</v>
      </c>
    </row>
    <row r="398" spans="2:60" x14ac:dyDescent="0.2">
      <c r="B398" s="14">
        <f t="shared" si="37"/>
        <v>390</v>
      </c>
      <c r="C398" s="15" t="str">
        <f>CONCATENATE('Data Sheet'!$B$8,'Data Sheet'!$G$2)</f>
        <v>" HWDP</v>
      </c>
      <c r="D398" s="95" t="str">
        <f t="shared" si="40"/>
        <v/>
      </c>
      <c r="E398" s="15" t="str">
        <f>IF('Sum HWDP'!$D$10="TH-Hill DS-1 Vol 3 CAT 2: Clean and Visual Ends only","N/A","OK")</f>
        <v>OK</v>
      </c>
      <c r="F398" s="15" t="str">
        <f>IF('Sum HWDP'!$D$10="TH-Hill DS-1 Vol 3 CAT 2: Clean and Visual Ends only","N/A","OK")</f>
        <v>OK</v>
      </c>
      <c r="G398" s="17"/>
      <c r="H398" s="17"/>
      <c r="I398" s="17" t="s">
        <v>51</v>
      </c>
      <c r="J398" s="17" t="str">
        <f t="shared" si="41"/>
        <v>OK</v>
      </c>
      <c r="K398" s="17" t="str">
        <f t="shared" si="42"/>
        <v>OK</v>
      </c>
      <c r="L398" s="17" t="str">
        <f>IF('Data Sheet'!$B$9="NC-50","N/A","OK")</f>
        <v>OK</v>
      </c>
      <c r="M398" s="17" t="str">
        <f>IF('Data Sheet'!$B$9="NC-50","N/A","OK")</f>
        <v>OK</v>
      </c>
      <c r="N398" s="23" t="str">
        <f>IF(BO398&lt;&gt;"",
    IF(INT('Data Sheet'!$A$19)=INT('Data Sheet'!$B$19),
        --(INT('Data Sheet'!$A$19) &amp; "." &amp; BO398),
        IF(AND((--(INT('Data Sheet'!$A$19) &amp; "." &amp; BO398)&gt;=--('Data Sheet'!$A$19)), (--(INT('Data Sheet'!$A$19) &amp; "." &amp; BO398)&lt;=--('Data Sheet'!$B$19))),
            --(INT('Data Sheet'!$A$19) &amp; "." &amp; BO398),
            --(INT('Data Sheet'!$B$19) &amp; "." &amp; BO398)
        )
    ),
    IF(BN398&lt;&gt;"",
        IF(INT('Data Sheet'!$A$19)=INT('Data Sheet'!$B$19),
            --(INT('Data Sheet'!$A$19) &amp; "." &amp; LEFT(BN398,3)),
            IF(AND((--(INT('Data Sheet'!$A$19) &amp; "." &amp; LEFT(BN398,3))&gt;=--('Data Sheet'!$A$19)), (--(INT('Data Sheet'!$A$19) &amp; "." &amp; LEFT(BN398,3))&lt;=--('Data Sheet'!$B$19))),
                --(INT('Data Sheet'!$A$19) &amp; "." &amp; LEFT(BN398,3)),
                --(INT('Data Sheet'!$B$19) &amp; "." &amp; LEFT(BN398,3))
            )
        ),
        "OK"
    )
)</f>
        <v>OK</v>
      </c>
      <c r="O398" s="23" t="str">
        <f>IF(BP398&lt;&gt;"",
    IF(INT('Data Sheet'!$A$19)=INT('Data Sheet'!$B$19),
        --(INT('Data Sheet'!$A$19) &amp; "." &amp; BP398),
        IF(AND((--(INT('Data Sheet'!$A$19) &amp; "." &amp; BP398)&gt;=--('Data Sheet'!$A$19)), (--(INT('Data Sheet'!$A$19) &amp; "." &amp; BP398)&lt;=--('Data Sheet'!$B$19))),
            --(INT('Data Sheet'!$A$19) &amp; "." &amp; BP398),
            --(INT('Data Sheet'!$B$19) &amp; "." &amp; BP398)
        )
    ),
    IF(BN398&lt;&gt;"",
        IF(INT('Data Sheet'!$A$19)=INT('Data Sheet'!$B$19),
            --(INT('Data Sheet'!$A$19) &amp; "." &amp; RIGHT(BN398,3)),
            IF(AND((--(INT('Data Sheet'!$A$19) &amp; "." &amp; RIGHT(BN398,3))&gt;=--('Data Sheet'!$A$19)), (--(INT('Data Sheet'!$A$19) &amp; "." &amp; RIGHT(BN398,3))&lt;=--('Data Sheet'!$B$19))),
                --(INT('Data Sheet'!$A$19) &amp; "." &amp; RIGHT(BN398,3)),
                --(INT('Data Sheet'!$B$19) &amp; "." &amp; RIGHT(BN398,3))
            )
        ),
        "OK"
    )
)</f>
        <v>OK</v>
      </c>
      <c r="P398" s="23" t="str">
        <f>IF(BR398&lt;&gt;"",
    IF(INT('Data Sheet'!$A$19)=INT('Data Sheet'!$B$15),
        --(INT('Data Sheet'!$A$15) &amp; "." &amp; BR398),
        IF(AND((--(INT('Data Sheet'!$A$15) &amp; "." &amp; BR398)&gt;=--('Data Sheet'!$A$15)), (--(INT('Data Sheet'!$A$15) &amp; "." &amp; BR398)&lt;=--('Data Sheet'!$B$15))),
            --(INT('Data Sheet'!$A$15) &amp; "." &amp; BR398),
            --(INT('Data Sheet'!$B$15) &amp; "." &amp; BR398)
        )
    ),
    IF(BQ398&lt;&gt;"",
        IF(INT('Data Sheet'!$A$15)=INT('Data Sheet'!$B$15),
            --(INT('Data Sheet'!$A$15) &amp; "." &amp; LEFT(BQ398,3)),
            IF(AND((--(INT('Data Sheet'!$A$15) &amp; "." &amp; LEFT(BQ398,3))&gt;=--('Data Sheet'!$A$15)), (--(INT('Data Sheet'!$A$15) &amp; "." &amp; LEFT(BQ398,3))&lt;=--('Data Sheet'!$B$15))),
                --(INT('Data Sheet'!$A$15) &amp; "." &amp; LEFT(BQ398,3)),
                --(INT('Data Sheet'!$B$15) &amp; "." &amp; LEFT(BQ398,3))
            )
        ),
        "OK"
    )
)</f>
        <v>OK</v>
      </c>
      <c r="Q398" s="23" t="str">
        <f>IF(BS398&lt;&gt;"",
    IF(INT('Data Sheet'!$A$19)=INT('Data Sheet'!$B$15),
        --(INT('Data Sheet'!$A$15) &amp; "." &amp; BS398),
        IF(AND((--(INT('Data Sheet'!$A$15) &amp; "." &amp; BS398)&gt;=--('Data Sheet'!$A$15)), (--(INT('Data Sheet'!$A$15) &amp; "." &amp; BS398)&lt;=--('Data Sheet'!$B$15))),
            --(INT('Data Sheet'!$A$15) &amp; "." &amp; BS398),
            --(INT('Data Sheet'!$B$15) &amp; "." &amp; BS398)
        )
    ),
    IF(BQ398&lt;&gt;"",
        IF(INT('Data Sheet'!$A$15)=INT('Data Sheet'!$B$15),
            --(INT('Data Sheet'!$A$15) &amp; "." &amp; RIGHT(BQ398,3)),
            IF(AND((--(INT('Data Sheet'!$A$15) &amp; "." &amp; RIGHT(BQ398,3))&gt;=--('Data Sheet'!$A$15)), (--(INT('Data Sheet'!$A$15) &amp; "." &amp; RIGHT(BQ398,3))&lt;=--('Data Sheet'!$B$15))),
                --(INT('Data Sheet'!$A$15) &amp; "." &amp; RIGHT(BQ398,3)),
                --(INT('Data Sheet'!$B$15) &amp; "." &amp; RIGHT(BQ398,3))
            )
        ),
        "OK"
    )
)</f>
        <v>OK</v>
      </c>
      <c r="R398" s="20"/>
      <c r="S398" s="20"/>
      <c r="T398" s="20"/>
      <c r="U398" s="20"/>
      <c r="V398" s="20"/>
      <c r="W398" s="20"/>
      <c r="X398" s="20"/>
      <c r="Y398" s="20"/>
      <c r="Z398" s="20"/>
      <c r="AA398" s="55"/>
      <c r="AB398" s="55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1"/>
      <c r="AR398" s="21"/>
      <c r="AS398" s="21"/>
      <c r="AT398" s="21"/>
      <c r="AU398" s="21"/>
      <c r="AV398" s="21"/>
      <c r="AW398" s="22"/>
      <c r="AX398" s="99"/>
      <c r="AY398" s="20"/>
      <c r="AZ398" s="20"/>
      <c r="BA398" s="22"/>
      <c r="BC398" s="80"/>
      <c r="BD398" s="80"/>
      <c r="BE398" s="80"/>
      <c r="BF398" s="80"/>
      <c r="BG398" s="2" t="str">
        <f t="shared" si="39"/>
        <v/>
      </c>
      <c r="BH398" s="78">
        <f t="shared" si="38"/>
        <v>0</v>
      </c>
    </row>
    <row r="399" spans="2:60" x14ac:dyDescent="0.2">
      <c r="B399" s="14">
        <f t="shared" ref="B399:B462" si="43">B398+1</f>
        <v>391</v>
      </c>
      <c r="C399" s="15" t="str">
        <f>CONCATENATE('Data Sheet'!$B$8,'Data Sheet'!$G$2)</f>
        <v>" HWDP</v>
      </c>
      <c r="D399" s="95" t="str">
        <f t="shared" si="40"/>
        <v/>
      </c>
      <c r="E399" s="15" t="str">
        <f>IF('Sum HWDP'!$D$10="TH-Hill DS-1 Vol 3 CAT 2: Clean and Visual Ends only","N/A","OK")</f>
        <v>OK</v>
      </c>
      <c r="F399" s="15" t="str">
        <f>IF('Sum HWDP'!$D$10="TH-Hill DS-1 Vol 3 CAT 2: Clean and Visual Ends only","N/A","OK")</f>
        <v>OK</v>
      </c>
      <c r="G399" s="17"/>
      <c r="H399" s="17"/>
      <c r="I399" s="17" t="s">
        <v>51</v>
      </c>
      <c r="J399" s="17" t="str">
        <f t="shared" si="41"/>
        <v>OK</v>
      </c>
      <c r="K399" s="17" t="str">
        <f t="shared" si="42"/>
        <v>OK</v>
      </c>
      <c r="L399" s="17" t="str">
        <f>IF('Data Sheet'!$B$9="NC-50","N/A","OK")</f>
        <v>OK</v>
      </c>
      <c r="M399" s="17" t="str">
        <f>IF('Data Sheet'!$B$9="NC-50","N/A","OK")</f>
        <v>OK</v>
      </c>
      <c r="N399" s="23" t="str">
        <f>IF(BO399&lt;&gt;"",
    IF(INT('Data Sheet'!$A$19)=INT('Data Sheet'!$B$19),
        --(INT('Data Sheet'!$A$19) &amp; "." &amp; BO399),
        IF(AND((--(INT('Data Sheet'!$A$19) &amp; "." &amp; BO399)&gt;=--('Data Sheet'!$A$19)), (--(INT('Data Sheet'!$A$19) &amp; "." &amp; BO399)&lt;=--('Data Sheet'!$B$19))),
            --(INT('Data Sheet'!$A$19) &amp; "." &amp; BO399),
            --(INT('Data Sheet'!$B$19) &amp; "." &amp; BO399)
        )
    ),
    IF(BN399&lt;&gt;"",
        IF(INT('Data Sheet'!$A$19)=INT('Data Sheet'!$B$19),
            --(INT('Data Sheet'!$A$19) &amp; "." &amp; LEFT(BN399,3)),
            IF(AND((--(INT('Data Sheet'!$A$19) &amp; "." &amp; LEFT(BN399,3))&gt;=--('Data Sheet'!$A$19)), (--(INT('Data Sheet'!$A$19) &amp; "." &amp; LEFT(BN399,3))&lt;=--('Data Sheet'!$B$19))),
                --(INT('Data Sheet'!$A$19) &amp; "." &amp; LEFT(BN399,3)),
                --(INT('Data Sheet'!$B$19) &amp; "." &amp; LEFT(BN399,3))
            )
        ),
        "OK"
    )
)</f>
        <v>OK</v>
      </c>
      <c r="O399" s="23" t="str">
        <f>IF(BP399&lt;&gt;"",
    IF(INT('Data Sheet'!$A$19)=INT('Data Sheet'!$B$19),
        --(INT('Data Sheet'!$A$19) &amp; "." &amp; BP399),
        IF(AND((--(INT('Data Sheet'!$A$19) &amp; "." &amp; BP399)&gt;=--('Data Sheet'!$A$19)), (--(INT('Data Sheet'!$A$19) &amp; "." &amp; BP399)&lt;=--('Data Sheet'!$B$19))),
            --(INT('Data Sheet'!$A$19) &amp; "." &amp; BP399),
            --(INT('Data Sheet'!$B$19) &amp; "." &amp; BP399)
        )
    ),
    IF(BN399&lt;&gt;"",
        IF(INT('Data Sheet'!$A$19)=INT('Data Sheet'!$B$19),
            --(INT('Data Sheet'!$A$19) &amp; "." &amp; RIGHT(BN399,3)),
            IF(AND((--(INT('Data Sheet'!$A$19) &amp; "." &amp; RIGHT(BN399,3))&gt;=--('Data Sheet'!$A$19)), (--(INT('Data Sheet'!$A$19) &amp; "." &amp; RIGHT(BN399,3))&lt;=--('Data Sheet'!$B$19))),
                --(INT('Data Sheet'!$A$19) &amp; "." &amp; RIGHT(BN399,3)),
                --(INT('Data Sheet'!$B$19) &amp; "." &amp; RIGHT(BN399,3))
            )
        ),
        "OK"
    )
)</f>
        <v>OK</v>
      </c>
      <c r="P399" s="23" t="str">
        <f>IF(BR399&lt;&gt;"",
    IF(INT('Data Sheet'!$A$19)=INT('Data Sheet'!$B$15),
        --(INT('Data Sheet'!$A$15) &amp; "." &amp; BR399),
        IF(AND((--(INT('Data Sheet'!$A$15) &amp; "." &amp; BR399)&gt;=--('Data Sheet'!$A$15)), (--(INT('Data Sheet'!$A$15) &amp; "." &amp; BR399)&lt;=--('Data Sheet'!$B$15))),
            --(INT('Data Sheet'!$A$15) &amp; "." &amp; BR399),
            --(INT('Data Sheet'!$B$15) &amp; "." &amp; BR399)
        )
    ),
    IF(BQ399&lt;&gt;"",
        IF(INT('Data Sheet'!$A$15)=INT('Data Sheet'!$B$15),
            --(INT('Data Sheet'!$A$15) &amp; "." &amp; LEFT(BQ399,3)),
            IF(AND((--(INT('Data Sheet'!$A$15) &amp; "." &amp; LEFT(BQ399,3))&gt;=--('Data Sheet'!$A$15)), (--(INT('Data Sheet'!$A$15) &amp; "." &amp; LEFT(BQ399,3))&lt;=--('Data Sheet'!$B$15))),
                --(INT('Data Sheet'!$A$15) &amp; "." &amp; LEFT(BQ399,3)),
                --(INT('Data Sheet'!$B$15) &amp; "." &amp; LEFT(BQ399,3))
            )
        ),
        "OK"
    )
)</f>
        <v>OK</v>
      </c>
      <c r="Q399" s="23" t="str">
        <f>IF(BS399&lt;&gt;"",
    IF(INT('Data Sheet'!$A$19)=INT('Data Sheet'!$B$15),
        --(INT('Data Sheet'!$A$15) &amp; "." &amp; BS399),
        IF(AND((--(INT('Data Sheet'!$A$15) &amp; "." &amp; BS399)&gt;=--('Data Sheet'!$A$15)), (--(INT('Data Sheet'!$A$15) &amp; "." &amp; BS399)&lt;=--('Data Sheet'!$B$15))),
            --(INT('Data Sheet'!$A$15) &amp; "." &amp; BS399),
            --(INT('Data Sheet'!$B$15) &amp; "." &amp; BS399)
        )
    ),
    IF(BQ399&lt;&gt;"",
        IF(INT('Data Sheet'!$A$15)=INT('Data Sheet'!$B$15),
            --(INT('Data Sheet'!$A$15) &amp; "." &amp; RIGHT(BQ399,3)),
            IF(AND((--(INT('Data Sheet'!$A$15) &amp; "." &amp; RIGHT(BQ399,3))&gt;=--('Data Sheet'!$A$15)), (--(INT('Data Sheet'!$A$15) &amp; "." &amp; RIGHT(BQ399,3))&lt;=--('Data Sheet'!$B$15))),
                --(INT('Data Sheet'!$A$15) &amp; "." &amp; RIGHT(BQ399,3)),
                --(INT('Data Sheet'!$B$15) &amp; "." &amp; RIGHT(BQ399,3))
            )
        ),
        "OK"
    )
)</f>
        <v>OK</v>
      </c>
      <c r="R399" s="20"/>
      <c r="S399" s="20"/>
      <c r="T399" s="20"/>
      <c r="U399" s="20"/>
      <c r="V399" s="20"/>
      <c r="W399" s="20"/>
      <c r="X399" s="20"/>
      <c r="Y399" s="20"/>
      <c r="Z399" s="20"/>
      <c r="AA399" s="55"/>
      <c r="AB399" s="55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1"/>
      <c r="AR399" s="21"/>
      <c r="AS399" s="21"/>
      <c r="AT399" s="21"/>
      <c r="AU399" s="21"/>
      <c r="AV399" s="21"/>
      <c r="AW399" s="22"/>
      <c r="AX399" s="99"/>
      <c r="AY399" s="20"/>
      <c r="AZ399" s="20"/>
      <c r="BA399" s="22"/>
      <c r="BC399" s="80"/>
      <c r="BD399" s="80"/>
      <c r="BE399" s="80"/>
      <c r="BF399" s="80"/>
      <c r="BG399" s="2" t="str">
        <f t="shared" si="39"/>
        <v/>
      </c>
      <c r="BH399" s="78">
        <f t="shared" si="38"/>
        <v>0</v>
      </c>
    </row>
    <row r="400" spans="2:60" x14ac:dyDescent="0.2">
      <c r="B400" s="14">
        <f t="shared" si="43"/>
        <v>392</v>
      </c>
      <c r="C400" s="15" t="str">
        <f>CONCATENATE('Data Sheet'!$B$8,'Data Sheet'!$G$2)</f>
        <v>" HWDP</v>
      </c>
      <c r="D400" s="95" t="str">
        <f t="shared" si="40"/>
        <v/>
      </c>
      <c r="E400" s="15" t="str">
        <f>IF('Sum HWDP'!$D$10="TH-Hill DS-1 Vol 3 CAT 2: Clean and Visual Ends only","N/A","OK")</f>
        <v>OK</v>
      </c>
      <c r="F400" s="15" t="str">
        <f>IF('Sum HWDP'!$D$10="TH-Hill DS-1 Vol 3 CAT 2: Clean and Visual Ends only","N/A","OK")</f>
        <v>OK</v>
      </c>
      <c r="G400" s="17"/>
      <c r="H400" s="17"/>
      <c r="I400" s="17" t="s">
        <v>51</v>
      </c>
      <c r="J400" s="17" t="str">
        <f t="shared" si="41"/>
        <v>OK</v>
      </c>
      <c r="K400" s="17" t="str">
        <f t="shared" si="42"/>
        <v>OK</v>
      </c>
      <c r="L400" s="17" t="str">
        <f>IF('Data Sheet'!$B$9="NC-50","N/A","OK")</f>
        <v>OK</v>
      </c>
      <c r="M400" s="17" t="str">
        <f>IF('Data Sheet'!$B$9="NC-50","N/A","OK")</f>
        <v>OK</v>
      </c>
      <c r="N400" s="23" t="str">
        <f>IF(BO400&lt;&gt;"",
    IF(INT('Data Sheet'!$A$19)=INT('Data Sheet'!$B$19),
        --(INT('Data Sheet'!$A$19) &amp; "." &amp; BO400),
        IF(AND((--(INT('Data Sheet'!$A$19) &amp; "." &amp; BO400)&gt;=--('Data Sheet'!$A$19)), (--(INT('Data Sheet'!$A$19) &amp; "." &amp; BO400)&lt;=--('Data Sheet'!$B$19))),
            --(INT('Data Sheet'!$A$19) &amp; "." &amp; BO400),
            --(INT('Data Sheet'!$B$19) &amp; "." &amp; BO400)
        )
    ),
    IF(BN400&lt;&gt;"",
        IF(INT('Data Sheet'!$A$19)=INT('Data Sheet'!$B$19),
            --(INT('Data Sheet'!$A$19) &amp; "." &amp; LEFT(BN400,3)),
            IF(AND((--(INT('Data Sheet'!$A$19) &amp; "." &amp; LEFT(BN400,3))&gt;=--('Data Sheet'!$A$19)), (--(INT('Data Sheet'!$A$19) &amp; "." &amp; LEFT(BN400,3))&lt;=--('Data Sheet'!$B$19))),
                --(INT('Data Sheet'!$A$19) &amp; "." &amp; LEFT(BN400,3)),
                --(INT('Data Sheet'!$B$19) &amp; "." &amp; LEFT(BN400,3))
            )
        ),
        "OK"
    )
)</f>
        <v>OK</v>
      </c>
      <c r="O400" s="23" t="str">
        <f>IF(BP400&lt;&gt;"",
    IF(INT('Data Sheet'!$A$19)=INT('Data Sheet'!$B$19),
        --(INT('Data Sheet'!$A$19) &amp; "." &amp; BP400),
        IF(AND((--(INT('Data Sheet'!$A$19) &amp; "." &amp; BP400)&gt;=--('Data Sheet'!$A$19)), (--(INT('Data Sheet'!$A$19) &amp; "." &amp; BP400)&lt;=--('Data Sheet'!$B$19))),
            --(INT('Data Sheet'!$A$19) &amp; "." &amp; BP400),
            --(INT('Data Sheet'!$B$19) &amp; "." &amp; BP400)
        )
    ),
    IF(BN400&lt;&gt;"",
        IF(INT('Data Sheet'!$A$19)=INT('Data Sheet'!$B$19),
            --(INT('Data Sheet'!$A$19) &amp; "." &amp; RIGHT(BN400,3)),
            IF(AND((--(INT('Data Sheet'!$A$19) &amp; "." &amp; RIGHT(BN400,3))&gt;=--('Data Sheet'!$A$19)), (--(INT('Data Sheet'!$A$19) &amp; "." &amp; RIGHT(BN400,3))&lt;=--('Data Sheet'!$B$19))),
                --(INT('Data Sheet'!$A$19) &amp; "." &amp; RIGHT(BN400,3)),
                --(INT('Data Sheet'!$B$19) &amp; "." &amp; RIGHT(BN400,3))
            )
        ),
        "OK"
    )
)</f>
        <v>OK</v>
      </c>
      <c r="P400" s="23" t="str">
        <f>IF(BR400&lt;&gt;"",
    IF(INT('Data Sheet'!$A$19)=INT('Data Sheet'!$B$15),
        --(INT('Data Sheet'!$A$15) &amp; "." &amp; BR400),
        IF(AND((--(INT('Data Sheet'!$A$15) &amp; "." &amp; BR400)&gt;=--('Data Sheet'!$A$15)), (--(INT('Data Sheet'!$A$15) &amp; "." &amp; BR400)&lt;=--('Data Sheet'!$B$15))),
            --(INT('Data Sheet'!$A$15) &amp; "." &amp; BR400),
            --(INT('Data Sheet'!$B$15) &amp; "." &amp; BR400)
        )
    ),
    IF(BQ400&lt;&gt;"",
        IF(INT('Data Sheet'!$A$15)=INT('Data Sheet'!$B$15),
            --(INT('Data Sheet'!$A$15) &amp; "." &amp; LEFT(BQ400,3)),
            IF(AND((--(INT('Data Sheet'!$A$15) &amp; "." &amp; LEFT(BQ400,3))&gt;=--('Data Sheet'!$A$15)), (--(INT('Data Sheet'!$A$15) &amp; "." &amp; LEFT(BQ400,3))&lt;=--('Data Sheet'!$B$15))),
                --(INT('Data Sheet'!$A$15) &amp; "." &amp; LEFT(BQ400,3)),
                --(INT('Data Sheet'!$B$15) &amp; "." &amp; LEFT(BQ400,3))
            )
        ),
        "OK"
    )
)</f>
        <v>OK</v>
      </c>
      <c r="Q400" s="23" t="str">
        <f>IF(BS400&lt;&gt;"",
    IF(INT('Data Sheet'!$A$19)=INT('Data Sheet'!$B$15),
        --(INT('Data Sheet'!$A$15) &amp; "." &amp; BS400),
        IF(AND((--(INT('Data Sheet'!$A$15) &amp; "." &amp; BS400)&gt;=--('Data Sheet'!$A$15)), (--(INT('Data Sheet'!$A$15) &amp; "." &amp; BS400)&lt;=--('Data Sheet'!$B$15))),
            --(INT('Data Sheet'!$A$15) &amp; "." &amp; BS400),
            --(INT('Data Sheet'!$B$15) &amp; "." &amp; BS400)
        )
    ),
    IF(BQ400&lt;&gt;"",
        IF(INT('Data Sheet'!$A$15)=INT('Data Sheet'!$B$15),
            --(INT('Data Sheet'!$A$15) &amp; "." &amp; RIGHT(BQ400,3)),
            IF(AND((--(INT('Data Sheet'!$A$15) &amp; "." &amp; RIGHT(BQ400,3))&gt;=--('Data Sheet'!$A$15)), (--(INT('Data Sheet'!$A$15) &amp; "." &amp; RIGHT(BQ400,3))&lt;=--('Data Sheet'!$B$15))),
                --(INT('Data Sheet'!$A$15) &amp; "." &amp; RIGHT(BQ400,3)),
                --(INT('Data Sheet'!$B$15) &amp; "." &amp; RIGHT(BQ400,3))
            )
        ),
        "OK"
    )
)</f>
        <v>OK</v>
      </c>
      <c r="R400" s="20"/>
      <c r="S400" s="20"/>
      <c r="T400" s="20"/>
      <c r="U400" s="20"/>
      <c r="V400" s="20"/>
      <c r="W400" s="20"/>
      <c r="X400" s="20"/>
      <c r="Y400" s="20"/>
      <c r="Z400" s="20"/>
      <c r="AA400" s="55"/>
      <c r="AB400" s="55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1"/>
      <c r="AR400" s="21"/>
      <c r="AS400" s="21"/>
      <c r="AT400" s="21"/>
      <c r="AU400" s="21"/>
      <c r="AV400" s="21"/>
      <c r="AW400" s="22"/>
      <c r="AX400" s="99"/>
      <c r="AY400" s="20"/>
      <c r="AZ400" s="20"/>
      <c r="BA400" s="22"/>
      <c r="BC400" s="80"/>
      <c r="BD400" s="80"/>
      <c r="BE400" s="80"/>
      <c r="BF400" s="80"/>
      <c r="BG400" s="2" t="str">
        <f t="shared" si="39"/>
        <v/>
      </c>
      <c r="BH400" s="78">
        <f t="shared" si="38"/>
        <v>0</v>
      </c>
    </row>
    <row r="401" spans="2:60" x14ac:dyDescent="0.2">
      <c r="B401" s="14">
        <f t="shared" si="43"/>
        <v>393</v>
      </c>
      <c r="C401" s="15" t="str">
        <f>CONCATENATE('Data Sheet'!$B$8,'Data Sheet'!$G$2)</f>
        <v>" HWDP</v>
      </c>
      <c r="D401" s="95" t="str">
        <f t="shared" si="40"/>
        <v/>
      </c>
      <c r="E401" s="15" t="str">
        <f>IF('Sum HWDP'!$D$10="TH-Hill DS-1 Vol 3 CAT 2: Clean and Visual Ends only","N/A","OK")</f>
        <v>OK</v>
      </c>
      <c r="F401" s="15" t="str">
        <f>IF('Sum HWDP'!$D$10="TH-Hill DS-1 Vol 3 CAT 2: Clean and Visual Ends only","N/A","OK")</f>
        <v>OK</v>
      </c>
      <c r="G401" s="17"/>
      <c r="H401" s="17"/>
      <c r="I401" s="17" t="s">
        <v>51</v>
      </c>
      <c r="J401" s="17" t="str">
        <f t="shared" si="41"/>
        <v>OK</v>
      </c>
      <c r="K401" s="17" t="str">
        <f t="shared" si="42"/>
        <v>OK</v>
      </c>
      <c r="L401" s="17" t="str">
        <f>IF('Data Sheet'!$B$9="NC-50","N/A","OK")</f>
        <v>OK</v>
      </c>
      <c r="M401" s="17" t="str">
        <f>IF('Data Sheet'!$B$9="NC-50","N/A","OK")</f>
        <v>OK</v>
      </c>
      <c r="N401" s="23" t="str">
        <f>IF(BO401&lt;&gt;"",
    IF(INT('Data Sheet'!$A$19)=INT('Data Sheet'!$B$19),
        --(INT('Data Sheet'!$A$19) &amp; "." &amp; BO401),
        IF(AND((--(INT('Data Sheet'!$A$19) &amp; "." &amp; BO401)&gt;=--('Data Sheet'!$A$19)), (--(INT('Data Sheet'!$A$19) &amp; "." &amp; BO401)&lt;=--('Data Sheet'!$B$19))),
            --(INT('Data Sheet'!$A$19) &amp; "." &amp; BO401),
            --(INT('Data Sheet'!$B$19) &amp; "." &amp; BO401)
        )
    ),
    IF(BN401&lt;&gt;"",
        IF(INT('Data Sheet'!$A$19)=INT('Data Sheet'!$B$19),
            --(INT('Data Sheet'!$A$19) &amp; "." &amp; LEFT(BN401,3)),
            IF(AND((--(INT('Data Sheet'!$A$19) &amp; "." &amp; LEFT(BN401,3))&gt;=--('Data Sheet'!$A$19)), (--(INT('Data Sheet'!$A$19) &amp; "." &amp; LEFT(BN401,3))&lt;=--('Data Sheet'!$B$19))),
                --(INT('Data Sheet'!$A$19) &amp; "." &amp; LEFT(BN401,3)),
                --(INT('Data Sheet'!$B$19) &amp; "." &amp; LEFT(BN401,3))
            )
        ),
        "OK"
    )
)</f>
        <v>OK</v>
      </c>
      <c r="O401" s="23" t="str">
        <f>IF(BP401&lt;&gt;"",
    IF(INT('Data Sheet'!$A$19)=INT('Data Sheet'!$B$19),
        --(INT('Data Sheet'!$A$19) &amp; "." &amp; BP401),
        IF(AND((--(INT('Data Sheet'!$A$19) &amp; "." &amp; BP401)&gt;=--('Data Sheet'!$A$19)), (--(INT('Data Sheet'!$A$19) &amp; "." &amp; BP401)&lt;=--('Data Sheet'!$B$19))),
            --(INT('Data Sheet'!$A$19) &amp; "." &amp; BP401),
            --(INT('Data Sheet'!$B$19) &amp; "." &amp; BP401)
        )
    ),
    IF(BN401&lt;&gt;"",
        IF(INT('Data Sheet'!$A$19)=INT('Data Sheet'!$B$19),
            --(INT('Data Sheet'!$A$19) &amp; "." &amp; RIGHT(BN401,3)),
            IF(AND((--(INT('Data Sheet'!$A$19) &amp; "." &amp; RIGHT(BN401,3))&gt;=--('Data Sheet'!$A$19)), (--(INT('Data Sheet'!$A$19) &amp; "." &amp; RIGHT(BN401,3))&lt;=--('Data Sheet'!$B$19))),
                --(INT('Data Sheet'!$A$19) &amp; "." &amp; RIGHT(BN401,3)),
                --(INT('Data Sheet'!$B$19) &amp; "." &amp; RIGHT(BN401,3))
            )
        ),
        "OK"
    )
)</f>
        <v>OK</v>
      </c>
      <c r="P401" s="23" t="str">
        <f>IF(BR401&lt;&gt;"",
    IF(INT('Data Sheet'!$A$19)=INT('Data Sheet'!$B$15),
        --(INT('Data Sheet'!$A$15) &amp; "." &amp; BR401),
        IF(AND((--(INT('Data Sheet'!$A$15) &amp; "." &amp; BR401)&gt;=--('Data Sheet'!$A$15)), (--(INT('Data Sheet'!$A$15) &amp; "." &amp; BR401)&lt;=--('Data Sheet'!$B$15))),
            --(INT('Data Sheet'!$A$15) &amp; "." &amp; BR401),
            --(INT('Data Sheet'!$B$15) &amp; "." &amp; BR401)
        )
    ),
    IF(BQ401&lt;&gt;"",
        IF(INT('Data Sheet'!$A$15)=INT('Data Sheet'!$B$15),
            --(INT('Data Sheet'!$A$15) &amp; "." &amp; LEFT(BQ401,3)),
            IF(AND((--(INT('Data Sheet'!$A$15) &amp; "." &amp; LEFT(BQ401,3))&gt;=--('Data Sheet'!$A$15)), (--(INT('Data Sheet'!$A$15) &amp; "." &amp; LEFT(BQ401,3))&lt;=--('Data Sheet'!$B$15))),
                --(INT('Data Sheet'!$A$15) &amp; "." &amp; LEFT(BQ401,3)),
                --(INT('Data Sheet'!$B$15) &amp; "." &amp; LEFT(BQ401,3))
            )
        ),
        "OK"
    )
)</f>
        <v>OK</v>
      </c>
      <c r="Q401" s="23" t="str">
        <f>IF(BS401&lt;&gt;"",
    IF(INT('Data Sheet'!$A$19)=INT('Data Sheet'!$B$15),
        --(INT('Data Sheet'!$A$15) &amp; "." &amp; BS401),
        IF(AND((--(INT('Data Sheet'!$A$15) &amp; "." &amp; BS401)&gt;=--('Data Sheet'!$A$15)), (--(INT('Data Sheet'!$A$15) &amp; "." &amp; BS401)&lt;=--('Data Sheet'!$B$15))),
            --(INT('Data Sheet'!$A$15) &amp; "." &amp; BS401),
            --(INT('Data Sheet'!$B$15) &amp; "." &amp; BS401)
        )
    ),
    IF(BQ401&lt;&gt;"",
        IF(INT('Data Sheet'!$A$15)=INT('Data Sheet'!$B$15),
            --(INT('Data Sheet'!$A$15) &amp; "." &amp; RIGHT(BQ401,3)),
            IF(AND((--(INT('Data Sheet'!$A$15) &amp; "." &amp; RIGHT(BQ401,3))&gt;=--('Data Sheet'!$A$15)), (--(INT('Data Sheet'!$A$15) &amp; "." &amp; RIGHT(BQ401,3))&lt;=--('Data Sheet'!$B$15))),
                --(INT('Data Sheet'!$A$15) &amp; "." &amp; RIGHT(BQ401,3)),
                --(INT('Data Sheet'!$B$15) &amp; "." &amp; RIGHT(BQ401,3))
            )
        ),
        "OK"
    )
)</f>
        <v>OK</v>
      </c>
      <c r="R401" s="20"/>
      <c r="S401" s="20"/>
      <c r="T401" s="20"/>
      <c r="U401" s="20"/>
      <c r="V401" s="20"/>
      <c r="W401" s="20"/>
      <c r="X401" s="20"/>
      <c r="Y401" s="20"/>
      <c r="Z401" s="20"/>
      <c r="AA401" s="55"/>
      <c r="AB401" s="55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1"/>
      <c r="AR401" s="21"/>
      <c r="AS401" s="21"/>
      <c r="AT401" s="21"/>
      <c r="AU401" s="21"/>
      <c r="AV401" s="21"/>
      <c r="AW401" s="22"/>
      <c r="AX401" s="99"/>
      <c r="AY401" s="20"/>
      <c r="AZ401" s="20"/>
      <c r="BA401" s="22"/>
      <c r="BC401" s="80"/>
      <c r="BD401" s="80"/>
      <c r="BE401" s="80"/>
      <c r="BF401" s="80"/>
      <c r="BG401" s="2" t="str">
        <f t="shared" si="39"/>
        <v/>
      </c>
      <c r="BH401" s="78">
        <f t="shared" si="38"/>
        <v>0</v>
      </c>
    </row>
    <row r="402" spans="2:60" x14ac:dyDescent="0.2">
      <c r="B402" s="14">
        <f t="shared" si="43"/>
        <v>394</v>
      </c>
      <c r="C402" s="15" t="str">
        <f>CONCATENATE('Data Sheet'!$B$8,'Data Sheet'!$G$2)</f>
        <v>" HWDP</v>
      </c>
      <c r="D402" s="95" t="str">
        <f t="shared" si="40"/>
        <v/>
      </c>
      <c r="E402" s="15" t="str">
        <f>IF('Sum HWDP'!$D$10="TH-Hill DS-1 Vol 3 CAT 2: Clean and Visual Ends only","N/A","OK")</f>
        <v>OK</v>
      </c>
      <c r="F402" s="15" t="str">
        <f>IF('Sum HWDP'!$D$10="TH-Hill DS-1 Vol 3 CAT 2: Clean and Visual Ends only","N/A","OK")</f>
        <v>OK</v>
      </c>
      <c r="G402" s="17"/>
      <c r="H402" s="17"/>
      <c r="I402" s="17" t="s">
        <v>51</v>
      </c>
      <c r="J402" s="17" t="str">
        <f t="shared" si="41"/>
        <v>OK</v>
      </c>
      <c r="K402" s="17" t="str">
        <f t="shared" si="42"/>
        <v>OK</v>
      </c>
      <c r="L402" s="17" t="str">
        <f>IF('Data Sheet'!$B$9="NC-50","N/A","OK")</f>
        <v>OK</v>
      </c>
      <c r="M402" s="17" t="str">
        <f>IF('Data Sheet'!$B$9="NC-50","N/A","OK")</f>
        <v>OK</v>
      </c>
      <c r="N402" s="23" t="str">
        <f>IF(BO402&lt;&gt;"",
    IF(INT('Data Sheet'!$A$19)=INT('Data Sheet'!$B$19),
        --(INT('Data Sheet'!$A$19) &amp; "." &amp; BO402),
        IF(AND((--(INT('Data Sheet'!$A$19) &amp; "." &amp; BO402)&gt;=--('Data Sheet'!$A$19)), (--(INT('Data Sheet'!$A$19) &amp; "." &amp; BO402)&lt;=--('Data Sheet'!$B$19))),
            --(INT('Data Sheet'!$A$19) &amp; "." &amp; BO402),
            --(INT('Data Sheet'!$B$19) &amp; "." &amp; BO402)
        )
    ),
    IF(BN402&lt;&gt;"",
        IF(INT('Data Sheet'!$A$19)=INT('Data Sheet'!$B$19),
            --(INT('Data Sheet'!$A$19) &amp; "." &amp; LEFT(BN402,3)),
            IF(AND((--(INT('Data Sheet'!$A$19) &amp; "." &amp; LEFT(BN402,3))&gt;=--('Data Sheet'!$A$19)), (--(INT('Data Sheet'!$A$19) &amp; "." &amp; LEFT(BN402,3))&lt;=--('Data Sheet'!$B$19))),
                --(INT('Data Sheet'!$A$19) &amp; "." &amp; LEFT(BN402,3)),
                --(INT('Data Sheet'!$B$19) &amp; "." &amp; LEFT(BN402,3))
            )
        ),
        "OK"
    )
)</f>
        <v>OK</v>
      </c>
      <c r="O402" s="23" t="str">
        <f>IF(BP402&lt;&gt;"",
    IF(INT('Data Sheet'!$A$19)=INT('Data Sheet'!$B$19),
        --(INT('Data Sheet'!$A$19) &amp; "." &amp; BP402),
        IF(AND((--(INT('Data Sheet'!$A$19) &amp; "." &amp; BP402)&gt;=--('Data Sheet'!$A$19)), (--(INT('Data Sheet'!$A$19) &amp; "." &amp; BP402)&lt;=--('Data Sheet'!$B$19))),
            --(INT('Data Sheet'!$A$19) &amp; "." &amp; BP402),
            --(INT('Data Sheet'!$B$19) &amp; "." &amp; BP402)
        )
    ),
    IF(BN402&lt;&gt;"",
        IF(INT('Data Sheet'!$A$19)=INT('Data Sheet'!$B$19),
            --(INT('Data Sheet'!$A$19) &amp; "." &amp; RIGHT(BN402,3)),
            IF(AND((--(INT('Data Sheet'!$A$19) &amp; "." &amp; RIGHT(BN402,3))&gt;=--('Data Sheet'!$A$19)), (--(INT('Data Sheet'!$A$19) &amp; "." &amp; RIGHT(BN402,3))&lt;=--('Data Sheet'!$B$19))),
                --(INT('Data Sheet'!$A$19) &amp; "." &amp; RIGHT(BN402,3)),
                --(INT('Data Sheet'!$B$19) &amp; "." &amp; RIGHT(BN402,3))
            )
        ),
        "OK"
    )
)</f>
        <v>OK</v>
      </c>
      <c r="P402" s="23" t="str">
        <f>IF(BR402&lt;&gt;"",
    IF(INT('Data Sheet'!$A$19)=INT('Data Sheet'!$B$15),
        --(INT('Data Sheet'!$A$15) &amp; "." &amp; BR402),
        IF(AND((--(INT('Data Sheet'!$A$15) &amp; "." &amp; BR402)&gt;=--('Data Sheet'!$A$15)), (--(INT('Data Sheet'!$A$15) &amp; "." &amp; BR402)&lt;=--('Data Sheet'!$B$15))),
            --(INT('Data Sheet'!$A$15) &amp; "." &amp; BR402),
            --(INT('Data Sheet'!$B$15) &amp; "." &amp; BR402)
        )
    ),
    IF(BQ402&lt;&gt;"",
        IF(INT('Data Sheet'!$A$15)=INT('Data Sheet'!$B$15),
            --(INT('Data Sheet'!$A$15) &amp; "." &amp; LEFT(BQ402,3)),
            IF(AND((--(INT('Data Sheet'!$A$15) &amp; "." &amp; LEFT(BQ402,3))&gt;=--('Data Sheet'!$A$15)), (--(INT('Data Sheet'!$A$15) &amp; "." &amp; LEFT(BQ402,3))&lt;=--('Data Sheet'!$B$15))),
                --(INT('Data Sheet'!$A$15) &amp; "." &amp; LEFT(BQ402,3)),
                --(INT('Data Sheet'!$B$15) &amp; "." &amp; LEFT(BQ402,3))
            )
        ),
        "OK"
    )
)</f>
        <v>OK</v>
      </c>
      <c r="Q402" s="23" t="str">
        <f>IF(BS402&lt;&gt;"",
    IF(INT('Data Sheet'!$A$19)=INT('Data Sheet'!$B$15),
        --(INT('Data Sheet'!$A$15) &amp; "." &amp; BS402),
        IF(AND((--(INT('Data Sheet'!$A$15) &amp; "." &amp; BS402)&gt;=--('Data Sheet'!$A$15)), (--(INT('Data Sheet'!$A$15) &amp; "." &amp; BS402)&lt;=--('Data Sheet'!$B$15))),
            --(INT('Data Sheet'!$A$15) &amp; "." &amp; BS402),
            --(INT('Data Sheet'!$B$15) &amp; "." &amp; BS402)
        )
    ),
    IF(BQ402&lt;&gt;"",
        IF(INT('Data Sheet'!$A$15)=INT('Data Sheet'!$B$15),
            --(INT('Data Sheet'!$A$15) &amp; "." &amp; RIGHT(BQ402,3)),
            IF(AND((--(INT('Data Sheet'!$A$15) &amp; "." &amp; RIGHT(BQ402,3))&gt;=--('Data Sheet'!$A$15)), (--(INT('Data Sheet'!$A$15) &amp; "." &amp; RIGHT(BQ402,3))&lt;=--('Data Sheet'!$B$15))),
                --(INT('Data Sheet'!$A$15) &amp; "." &amp; RIGHT(BQ402,3)),
                --(INT('Data Sheet'!$B$15) &amp; "." &amp; RIGHT(BQ402,3))
            )
        ),
        "OK"
    )
)</f>
        <v>OK</v>
      </c>
      <c r="R402" s="20"/>
      <c r="S402" s="20"/>
      <c r="T402" s="20"/>
      <c r="U402" s="20"/>
      <c r="V402" s="20"/>
      <c r="W402" s="20"/>
      <c r="X402" s="20"/>
      <c r="Y402" s="20"/>
      <c r="Z402" s="20"/>
      <c r="AA402" s="55"/>
      <c r="AB402" s="55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1"/>
      <c r="AR402" s="21"/>
      <c r="AS402" s="21"/>
      <c r="AT402" s="21"/>
      <c r="AU402" s="21"/>
      <c r="AV402" s="21"/>
      <c r="AW402" s="22"/>
      <c r="AX402" s="99"/>
      <c r="AY402" s="20"/>
      <c r="AZ402" s="20"/>
      <c r="BA402" s="22"/>
      <c r="BC402" s="80"/>
      <c r="BD402" s="80"/>
      <c r="BE402" s="80"/>
      <c r="BF402" s="80"/>
      <c r="BG402" s="2" t="str">
        <f t="shared" si="39"/>
        <v/>
      </c>
      <c r="BH402" s="78">
        <f t="shared" si="38"/>
        <v>0</v>
      </c>
    </row>
    <row r="403" spans="2:60" x14ac:dyDescent="0.2">
      <c r="B403" s="14">
        <f t="shared" si="43"/>
        <v>395</v>
      </c>
      <c r="C403" s="15" t="str">
        <f>CONCATENATE('Data Sheet'!$B$8,'Data Sheet'!$G$2)</f>
        <v>" HWDP</v>
      </c>
      <c r="D403" s="95" t="str">
        <f t="shared" si="40"/>
        <v/>
      </c>
      <c r="E403" s="15" t="str">
        <f>IF('Sum HWDP'!$D$10="TH-Hill DS-1 Vol 3 CAT 2: Clean and Visual Ends only","N/A","OK")</f>
        <v>OK</v>
      </c>
      <c r="F403" s="15" t="str">
        <f>IF('Sum HWDP'!$D$10="TH-Hill DS-1 Vol 3 CAT 2: Clean and Visual Ends only","N/A","OK")</f>
        <v>OK</v>
      </c>
      <c r="G403" s="17"/>
      <c r="H403" s="17"/>
      <c r="I403" s="17" t="s">
        <v>51</v>
      </c>
      <c r="J403" s="17" t="str">
        <f t="shared" si="41"/>
        <v>OK</v>
      </c>
      <c r="K403" s="17" t="str">
        <f t="shared" si="42"/>
        <v>OK</v>
      </c>
      <c r="L403" s="17" t="str">
        <f>IF('Data Sheet'!$B$9="NC-50","N/A","OK")</f>
        <v>OK</v>
      </c>
      <c r="M403" s="17" t="str">
        <f>IF('Data Sheet'!$B$9="NC-50","N/A","OK")</f>
        <v>OK</v>
      </c>
      <c r="N403" s="23" t="str">
        <f>IF(BO403&lt;&gt;"",
    IF(INT('Data Sheet'!$A$19)=INT('Data Sheet'!$B$19),
        --(INT('Data Sheet'!$A$19) &amp; "." &amp; BO403),
        IF(AND((--(INT('Data Sheet'!$A$19) &amp; "." &amp; BO403)&gt;=--('Data Sheet'!$A$19)), (--(INT('Data Sheet'!$A$19) &amp; "." &amp; BO403)&lt;=--('Data Sheet'!$B$19))),
            --(INT('Data Sheet'!$A$19) &amp; "." &amp; BO403),
            --(INT('Data Sheet'!$B$19) &amp; "." &amp; BO403)
        )
    ),
    IF(BN403&lt;&gt;"",
        IF(INT('Data Sheet'!$A$19)=INT('Data Sheet'!$B$19),
            --(INT('Data Sheet'!$A$19) &amp; "." &amp; LEFT(BN403,3)),
            IF(AND((--(INT('Data Sheet'!$A$19) &amp; "." &amp; LEFT(BN403,3))&gt;=--('Data Sheet'!$A$19)), (--(INT('Data Sheet'!$A$19) &amp; "." &amp; LEFT(BN403,3))&lt;=--('Data Sheet'!$B$19))),
                --(INT('Data Sheet'!$A$19) &amp; "." &amp; LEFT(BN403,3)),
                --(INT('Data Sheet'!$B$19) &amp; "." &amp; LEFT(BN403,3))
            )
        ),
        "OK"
    )
)</f>
        <v>OK</v>
      </c>
      <c r="O403" s="23" t="str">
        <f>IF(BP403&lt;&gt;"",
    IF(INT('Data Sheet'!$A$19)=INT('Data Sheet'!$B$19),
        --(INT('Data Sheet'!$A$19) &amp; "." &amp; BP403),
        IF(AND((--(INT('Data Sheet'!$A$19) &amp; "." &amp; BP403)&gt;=--('Data Sheet'!$A$19)), (--(INT('Data Sheet'!$A$19) &amp; "." &amp; BP403)&lt;=--('Data Sheet'!$B$19))),
            --(INT('Data Sheet'!$A$19) &amp; "." &amp; BP403),
            --(INT('Data Sheet'!$B$19) &amp; "." &amp; BP403)
        )
    ),
    IF(BN403&lt;&gt;"",
        IF(INT('Data Sheet'!$A$19)=INT('Data Sheet'!$B$19),
            --(INT('Data Sheet'!$A$19) &amp; "." &amp; RIGHT(BN403,3)),
            IF(AND((--(INT('Data Sheet'!$A$19) &amp; "." &amp; RIGHT(BN403,3))&gt;=--('Data Sheet'!$A$19)), (--(INT('Data Sheet'!$A$19) &amp; "." &amp; RIGHT(BN403,3))&lt;=--('Data Sheet'!$B$19))),
                --(INT('Data Sheet'!$A$19) &amp; "." &amp; RIGHT(BN403,3)),
                --(INT('Data Sheet'!$B$19) &amp; "." &amp; RIGHT(BN403,3))
            )
        ),
        "OK"
    )
)</f>
        <v>OK</v>
      </c>
      <c r="P403" s="23" t="str">
        <f>IF(BR403&lt;&gt;"",
    IF(INT('Data Sheet'!$A$19)=INT('Data Sheet'!$B$15),
        --(INT('Data Sheet'!$A$15) &amp; "." &amp; BR403),
        IF(AND((--(INT('Data Sheet'!$A$15) &amp; "." &amp; BR403)&gt;=--('Data Sheet'!$A$15)), (--(INT('Data Sheet'!$A$15) &amp; "." &amp; BR403)&lt;=--('Data Sheet'!$B$15))),
            --(INT('Data Sheet'!$A$15) &amp; "." &amp; BR403),
            --(INT('Data Sheet'!$B$15) &amp; "." &amp; BR403)
        )
    ),
    IF(BQ403&lt;&gt;"",
        IF(INT('Data Sheet'!$A$15)=INT('Data Sheet'!$B$15),
            --(INT('Data Sheet'!$A$15) &amp; "." &amp; LEFT(BQ403,3)),
            IF(AND((--(INT('Data Sheet'!$A$15) &amp; "." &amp; LEFT(BQ403,3))&gt;=--('Data Sheet'!$A$15)), (--(INT('Data Sheet'!$A$15) &amp; "." &amp; LEFT(BQ403,3))&lt;=--('Data Sheet'!$B$15))),
                --(INT('Data Sheet'!$A$15) &amp; "." &amp; LEFT(BQ403,3)),
                --(INT('Data Sheet'!$B$15) &amp; "." &amp; LEFT(BQ403,3))
            )
        ),
        "OK"
    )
)</f>
        <v>OK</v>
      </c>
      <c r="Q403" s="23" t="str">
        <f>IF(BS403&lt;&gt;"",
    IF(INT('Data Sheet'!$A$19)=INT('Data Sheet'!$B$15),
        --(INT('Data Sheet'!$A$15) &amp; "." &amp; BS403),
        IF(AND((--(INT('Data Sheet'!$A$15) &amp; "." &amp; BS403)&gt;=--('Data Sheet'!$A$15)), (--(INT('Data Sheet'!$A$15) &amp; "." &amp; BS403)&lt;=--('Data Sheet'!$B$15))),
            --(INT('Data Sheet'!$A$15) &amp; "." &amp; BS403),
            --(INT('Data Sheet'!$B$15) &amp; "." &amp; BS403)
        )
    ),
    IF(BQ403&lt;&gt;"",
        IF(INT('Data Sheet'!$A$15)=INT('Data Sheet'!$B$15),
            --(INT('Data Sheet'!$A$15) &amp; "." &amp; RIGHT(BQ403,3)),
            IF(AND((--(INT('Data Sheet'!$A$15) &amp; "." &amp; RIGHT(BQ403,3))&gt;=--('Data Sheet'!$A$15)), (--(INT('Data Sheet'!$A$15) &amp; "." &amp; RIGHT(BQ403,3))&lt;=--('Data Sheet'!$B$15))),
                --(INT('Data Sheet'!$A$15) &amp; "." &amp; RIGHT(BQ403,3)),
                --(INT('Data Sheet'!$B$15) &amp; "." &amp; RIGHT(BQ403,3))
            )
        ),
        "OK"
    )
)</f>
        <v>OK</v>
      </c>
      <c r="R403" s="20"/>
      <c r="S403" s="20"/>
      <c r="T403" s="20"/>
      <c r="U403" s="20"/>
      <c r="V403" s="20"/>
      <c r="W403" s="20"/>
      <c r="X403" s="20"/>
      <c r="Y403" s="20"/>
      <c r="Z403" s="20"/>
      <c r="AA403" s="55"/>
      <c r="AB403" s="55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1"/>
      <c r="AR403" s="21"/>
      <c r="AS403" s="21"/>
      <c r="AT403" s="21"/>
      <c r="AU403" s="21"/>
      <c r="AV403" s="21"/>
      <c r="AW403" s="22"/>
      <c r="AX403" s="99"/>
      <c r="AY403" s="20"/>
      <c r="AZ403" s="20"/>
      <c r="BA403" s="22"/>
      <c r="BC403" s="80"/>
      <c r="BD403" s="80"/>
      <c r="BE403" s="80"/>
      <c r="BF403" s="80"/>
      <c r="BG403" s="2" t="str">
        <f t="shared" si="39"/>
        <v/>
      </c>
      <c r="BH403" s="78">
        <f t="shared" si="38"/>
        <v>0</v>
      </c>
    </row>
    <row r="404" spans="2:60" x14ac:dyDescent="0.2">
      <c r="B404" s="14">
        <f t="shared" si="43"/>
        <v>396</v>
      </c>
      <c r="C404" s="15" t="str">
        <f>CONCATENATE('Data Sheet'!$B$8,'Data Sheet'!$G$2)</f>
        <v>" HWDP</v>
      </c>
      <c r="D404" s="95" t="str">
        <f t="shared" si="40"/>
        <v/>
      </c>
      <c r="E404" s="15" t="str">
        <f>IF('Sum HWDP'!$D$10="TH-Hill DS-1 Vol 3 CAT 2: Clean and Visual Ends only","N/A","OK")</f>
        <v>OK</v>
      </c>
      <c r="F404" s="15" t="str">
        <f>IF('Sum HWDP'!$D$10="TH-Hill DS-1 Vol 3 CAT 2: Clean and Visual Ends only","N/A","OK")</f>
        <v>OK</v>
      </c>
      <c r="G404" s="17"/>
      <c r="H404" s="17"/>
      <c r="I404" s="17" t="s">
        <v>51</v>
      </c>
      <c r="J404" s="17" t="str">
        <f t="shared" si="41"/>
        <v>OK</v>
      </c>
      <c r="K404" s="17" t="str">
        <f t="shared" si="42"/>
        <v>OK</v>
      </c>
      <c r="L404" s="17" t="str">
        <f>IF('Data Sheet'!$B$9="NC-50","N/A","OK")</f>
        <v>OK</v>
      </c>
      <c r="M404" s="17" t="str">
        <f>IF('Data Sheet'!$B$9="NC-50","N/A","OK")</f>
        <v>OK</v>
      </c>
      <c r="N404" s="23" t="str">
        <f>IF(BO404&lt;&gt;"",
    IF(INT('Data Sheet'!$A$19)=INT('Data Sheet'!$B$19),
        --(INT('Data Sheet'!$A$19) &amp; "." &amp; BO404),
        IF(AND((--(INT('Data Sheet'!$A$19) &amp; "." &amp; BO404)&gt;=--('Data Sheet'!$A$19)), (--(INT('Data Sheet'!$A$19) &amp; "." &amp; BO404)&lt;=--('Data Sheet'!$B$19))),
            --(INT('Data Sheet'!$A$19) &amp; "." &amp; BO404),
            --(INT('Data Sheet'!$B$19) &amp; "." &amp; BO404)
        )
    ),
    IF(BN404&lt;&gt;"",
        IF(INT('Data Sheet'!$A$19)=INT('Data Sheet'!$B$19),
            --(INT('Data Sheet'!$A$19) &amp; "." &amp; LEFT(BN404,3)),
            IF(AND((--(INT('Data Sheet'!$A$19) &amp; "." &amp; LEFT(BN404,3))&gt;=--('Data Sheet'!$A$19)), (--(INT('Data Sheet'!$A$19) &amp; "." &amp; LEFT(BN404,3))&lt;=--('Data Sheet'!$B$19))),
                --(INT('Data Sheet'!$A$19) &amp; "." &amp; LEFT(BN404,3)),
                --(INT('Data Sheet'!$B$19) &amp; "." &amp; LEFT(BN404,3))
            )
        ),
        "OK"
    )
)</f>
        <v>OK</v>
      </c>
      <c r="O404" s="23" t="str">
        <f>IF(BP404&lt;&gt;"",
    IF(INT('Data Sheet'!$A$19)=INT('Data Sheet'!$B$19),
        --(INT('Data Sheet'!$A$19) &amp; "." &amp; BP404),
        IF(AND((--(INT('Data Sheet'!$A$19) &amp; "." &amp; BP404)&gt;=--('Data Sheet'!$A$19)), (--(INT('Data Sheet'!$A$19) &amp; "." &amp; BP404)&lt;=--('Data Sheet'!$B$19))),
            --(INT('Data Sheet'!$A$19) &amp; "." &amp; BP404),
            --(INT('Data Sheet'!$B$19) &amp; "." &amp; BP404)
        )
    ),
    IF(BN404&lt;&gt;"",
        IF(INT('Data Sheet'!$A$19)=INT('Data Sheet'!$B$19),
            --(INT('Data Sheet'!$A$19) &amp; "." &amp; RIGHT(BN404,3)),
            IF(AND((--(INT('Data Sheet'!$A$19) &amp; "." &amp; RIGHT(BN404,3))&gt;=--('Data Sheet'!$A$19)), (--(INT('Data Sheet'!$A$19) &amp; "." &amp; RIGHT(BN404,3))&lt;=--('Data Sheet'!$B$19))),
                --(INT('Data Sheet'!$A$19) &amp; "." &amp; RIGHT(BN404,3)),
                --(INT('Data Sheet'!$B$19) &amp; "." &amp; RIGHT(BN404,3))
            )
        ),
        "OK"
    )
)</f>
        <v>OK</v>
      </c>
      <c r="P404" s="23" t="str">
        <f>IF(BR404&lt;&gt;"",
    IF(INT('Data Sheet'!$A$19)=INT('Data Sheet'!$B$15),
        --(INT('Data Sheet'!$A$15) &amp; "." &amp; BR404),
        IF(AND((--(INT('Data Sheet'!$A$15) &amp; "." &amp; BR404)&gt;=--('Data Sheet'!$A$15)), (--(INT('Data Sheet'!$A$15) &amp; "." &amp; BR404)&lt;=--('Data Sheet'!$B$15))),
            --(INT('Data Sheet'!$A$15) &amp; "." &amp; BR404),
            --(INT('Data Sheet'!$B$15) &amp; "." &amp; BR404)
        )
    ),
    IF(BQ404&lt;&gt;"",
        IF(INT('Data Sheet'!$A$15)=INT('Data Sheet'!$B$15),
            --(INT('Data Sheet'!$A$15) &amp; "." &amp; LEFT(BQ404,3)),
            IF(AND((--(INT('Data Sheet'!$A$15) &amp; "." &amp; LEFT(BQ404,3))&gt;=--('Data Sheet'!$A$15)), (--(INT('Data Sheet'!$A$15) &amp; "." &amp; LEFT(BQ404,3))&lt;=--('Data Sheet'!$B$15))),
                --(INT('Data Sheet'!$A$15) &amp; "." &amp; LEFT(BQ404,3)),
                --(INT('Data Sheet'!$B$15) &amp; "." &amp; LEFT(BQ404,3))
            )
        ),
        "OK"
    )
)</f>
        <v>OK</v>
      </c>
      <c r="Q404" s="23" t="str">
        <f>IF(BS404&lt;&gt;"",
    IF(INT('Data Sheet'!$A$19)=INT('Data Sheet'!$B$15),
        --(INT('Data Sheet'!$A$15) &amp; "." &amp; BS404),
        IF(AND((--(INT('Data Sheet'!$A$15) &amp; "." &amp; BS404)&gt;=--('Data Sheet'!$A$15)), (--(INT('Data Sheet'!$A$15) &amp; "." &amp; BS404)&lt;=--('Data Sheet'!$B$15))),
            --(INT('Data Sheet'!$A$15) &amp; "." &amp; BS404),
            --(INT('Data Sheet'!$B$15) &amp; "." &amp; BS404)
        )
    ),
    IF(BQ404&lt;&gt;"",
        IF(INT('Data Sheet'!$A$15)=INT('Data Sheet'!$B$15),
            --(INT('Data Sheet'!$A$15) &amp; "." &amp; RIGHT(BQ404,3)),
            IF(AND((--(INT('Data Sheet'!$A$15) &amp; "." &amp; RIGHT(BQ404,3))&gt;=--('Data Sheet'!$A$15)), (--(INT('Data Sheet'!$A$15) &amp; "." &amp; RIGHT(BQ404,3))&lt;=--('Data Sheet'!$B$15))),
                --(INT('Data Sheet'!$A$15) &amp; "." &amp; RIGHT(BQ404,3)),
                --(INT('Data Sheet'!$B$15) &amp; "." &amp; RIGHT(BQ404,3))
            )
        ),
        "OK"
    )
)</f>
        <v>OK</v>
      </c>
      <c r="R404" s="20"/>
      <c r="S404" s="20"/>
      <c r="T404" s="20"/>
      <c r="U404" s="20"/>
      <c r="V404" s="20"/>
      <c r="W404" s="20"/>
      <c r="X404" s="20"/>
      <c r="Y404" s="20"/>
      <c r="Z404" s="20"/>
      <c r="AA404" s="55"/>
      <c r="AB404" s="55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1"/>
      <c r="AR404" s="21"/>
      <c r="AS404" s="21"/>
      <c r="AT404" s="21"/>
      <c r="AU404" s="21"/>
      <c r="AV404" s="21"/>
      <c r="AW404" s="22"/>
      <c r="AX404" s="99"/>
      <c r="AY404" s="20"/>
      <c r="AZ404" s="20"/>
      <c r="BA404" s="22"/>
      <c r="BC404" s="80"/>
      <c r="BD404" s="80"/>
      <c r="BE404" s="80"/>
      <c r="BF404" s="80"/>
      <c r="BG404" s="2" t="str">
        <f t="shared" si="39"/>
        <v/>
      </c>
      <c r="BH404" s="78">
        <f t="shared" si="38"/>
        <v>0</v>
      </c>
    </row>
    <row r="405" spans="2:60" x14ac:dyDescent="0.2">
      <c r="B405" s="14">
        <f t="shared" si="43"/>
        <v>397</v>
      </c>
      <c r="C405" s="15" t="str">
        <f>CONCATENATE('Data Sheet'!$B$8,'Data Sheet'!$G$2)</f>
        <v>" HWDP</v>
      </c>
      <c r="D405" s="95" t="str">
        <f t="shared" si="40"/>
        <v/>
      </c>
      <c r="E405" s="15" t="str">
        <f>IF('Sum HWDP'!$D$10="TH-Hill DS-1 Vol 3 CAT 2: Clean and Visual Ends only","N/A","OK")</f>
        <v>OK</v>
      </c>
      <c r="F405" s="15" t="str">
        <f>IF('Sum HWDP'!$D$10="TH-Hill DS-1 Vol 3 CAT 2: Clean and Visual Ends only","N/A","OK")</f>
        <v>OK</v>
      </c>
      <c r="G405" s="17"/>
      <c r="H405" s="17"/>
      <c r="I405" s="17" t="s">
        <v>51</v>
      </c>
      <c r="J405" s="17" t="str">
        <f t="shared" si="41"/>
        <v>OK</v>
      </c>
      <c r="K405" s="17" t="str">
        <f t="shared" si="42"/>
        <v>OK</v>
      </c>
      <c r="L405" s="17" t="str">
        <f>IF('Data Sheet'!$B$9="NC-50","N/A","OK")</f>
        <v>OK</v>
      </c>
      <c r="M405" s="17" t="str">
        <f>IF('Data Sheet'!$B$9="NC-50","N/A","OK")</f>
        <v>OK</v>
      </c>
      <c r="N405" s="23" t="str">
        <f>IF(BO405&lt;&gt;"",
    IF(INT('Data Sheet'!$A$19)=INT('Data Sheet'!$B$19),
        --(INT('Data Sheet'!$A$19) &amp; "." &amp; BO405),
        IF(AND((--(INT('Data Sheet'!$A$19) &amp; "." &amp; BO405)&gt;=--('Data Sheet'!$A$19)), (--(INT('Data Sheet'!$A$19) &amp; "." &amp; BO405)&lt;=--('Data Sheet'!$B$19))),
            --(INT('Data Sheet'!$A$19) &amp; "." &amp; BO405),
            --(INT('Data Sheet'!$B$19) &amp; "." &amp; BO405)
        )
    ),
    IF(BN405&lt;&gt;"",
        IF(INT('Data Sheet'!$A$19)=INT('Data Sheet'!$B$19),
            --(INT('Data Sheet'!$A$19) &amp; "." &amp; LEFT(BN405,3)),
            IF(AND((--(INT('Data Sheet'!$A$19) &amp; "." &amp; LEFT(BN405,3))&gt;=--('Data Sheet'!$A$19)), (--(INT('Data Sheet'!$A$19) &amp; "." &amp; LEFT(BN405,3))&lt;=--('Data Sheet'!$B$19))),
                --(INT('Data Sheet'!$A$19) &amp; "." &amp; LEFT(BN405,3)),
                --(INT('Data Sheet'!$B$19) &amp; "." &amp; LEFT(BN405,3))
            )
        ),
        "OK"
    )
)</f>
        <v>OK</v>
      </c>
      <c r="O405" s="23" t="str">
        <f>IF(BP405&lt;&gt;"",
    IF(INT('Data Sheet'!$A$19)=INT('Data Sheet'!$B$19),
        --(INT('Data Sheet'!$A$19) &amp; "." &amp; BP405),
        IF(AND((--(INT('Data Sheet'!$A$19) &amp; "." &amp; BP405)&gt;=--('Data Sheet'!$A$19)), (--(INT('Data Sheet'!$A$19) &amp; "." &amp; BP405)&lt;=--('Data Sheet'!$B$19))),
            --(INT('Data Sheet'!$A$19) &amp; "." &amp; BP405),
            --(INT('Data Sheet'!$B$19) &amp; "." &amp; BP405)
        )
    ),
    IF(BN405&lt;&gt;"",
        IF(INT('Data Sheet'!$A$19)=INT('Data Sheet'!$B$19),
            --(INT('Data Sheet'!$A$19) &amp; "." &amp; RIGHT(BN405,3)),
            IF(AND((--(INT('Data Sheet'!$A$19) &amp; "." &amp; RIGHT(BN405,3))&gt;=--('Data Sheet'!$A$19)), (--(INT('Data Sheet'!$A$19) &amp; "." &amp; RIGHT(BN405,3))&lt;=--('Data Sheet'!$B$19))),
                --(INT('Data Sheet'!$A$19) &amp; "." &amp; RIGHT(BN405,3)),
                --(INT('Data Sheet'!$B$19) &amp; "." &amp; RIGHT(BN405,3))
            )
        ),
        "OK"
    )
)</f>
        <v>OK</v>
      </c>
      <c r="P405" s="23" t="str">
        <f>IF(BR405&lt;&gt;"",
    IF(INT('Data Sheet'!$A$19)=INT('Data Sheet'!$B$15),
        --(INT('Data Sheet'!$A$15) &amp; "." &amp; BR405),
        IF(AND((--(INT('Data Sheet'!$A$15) &amp; "." &amp; BR405)&gt;=--('Data Sheet'!$A$15)), (--(INT('Data Sheet'!$A$15) &amp; "." &amp; BR405)&lt;=--('Data Sheet'!$B$15))),
            --(INT('Data Sheet'!$A$15) &amp; "." &amp; BR405),
            --(INT('Data Sheet'!$B$15) &amp; "." &amp; BR405)
        )
    ),
    IF(BQ405&lt;&gt;"",
        IF(INT('Data Sheet'!$A$15)=INT('Data Sheet'!$B$15),
            --(INT('Data Sheet'!$A$15) &amp; "." &amp; LEFT(BQ405,3)),
            IF(AND((--(INT('Data Sheet'!$A$15) &amp; "." &amp; LEFT(BQ405,3))&gt;=--('Data Sheet'!$A$15)), (--(INT('Data Sheet'!$A$15) &amp; "." &amp; LEFT(BQ405,3))&lt;=--('Data Sheet'!$B$15))),
                --(INT('Data Sheet'!$A$15) &amp; "." &amp; LEFT(BQ405,3)),
                --(INT('Data Sheet'!$B$15) &amp; "." &amp; LEFT(BQ405,3))
            )
        ),
        "OK"
    )
)</f>
        <v>OK</v>
      </c>
      <c r="Q405" s="23" t="str">
        <f>IF(BS405&lt;&gt;"",
    IF(INT('Data Sheet'!$A$19)=INT('Data Sheet'!$B$15),
        --(INT('Data Sheet'!$A$15) &amp; "." &amp; BS405),
        IF(AND((--(INT('Data Sheet'!$A$15) &amp; "." &amp; BS405)&gt;=--('Data Sheet'!$A$15)), (--(INT('Data Sheet'!$A$15) &amp; "." &amp; BS405)&lt;=--('Data Sheet'!$B$15))),
            --(INT('Data Sheet'!$A$15) &amp; "." &amp; BS405),
            --(INT('Data Sheet'!$B$15) &amp; "." &amp; BS405)
        )
    ),
    IF(BQ405&lt;&gt;"",
        IF(INT('Data Sheet'!$A$15)=INT('Data Sheet'!$B$15),
            --(INT('Data Sheet'!$A$15) &amp; "." &amp; RIGHT(BQ405,3)),
            IF(AND((--(INT('Data Sheet'!$A$15) &amp; "." &amp; RIGHT(BQ405,3))&gt;=--('Data Sheet'!$A$15)), (--(INT('Data Sheet'!$A$15) &amp; "." &amp; RIGHT(BQ405,3))&lt;=--('Data Sheet'!$B$15))),
                --(INT('Data Sheet'!$A$15) &amp; "." &amp; RIGHT(BQ405,3)),
                --(INT('Data Sheet'!$B$15) &amp; "." &amp; RIGHT(BQ405,3))
            )
        ),
        "OK"
    )
)</f>
        <v>OK</v>
      </c>
      <c r="R405" s="20"/>
      <c r="S405" s="20"/>
      <c r="T405" s="20"/>
      <c r="U405" s="20"/>
      <c r="V405" s="20"/>
      <c r="W405" s="20"/>
      <c r="X405" s="20"/>
      <c r="Y405" s="20"/>
      <c r="Z405" s="20"/>
      <c r="AA405" s="55"/>
      <c r="AB405" s="55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1"/>
      <c r="AR405" s="21"/>
      <c r="AS405" s="21"/>
      <c r="AT405" s="21"/>
      <c r="AU405" s="21"/>
      <c r="AV405" s="21"/>
      <c r="AW405" s="22"/>
      <c r="AX405" s="99"/>
      <c r="AY405" s="20"/>
      <c r="AZ405" s="20"/>
      <c r="BA405" s="22"/>
      <c r="BC405" s="80"/>
      <c r="BD405" s="80"/>
      <c r="BE405" s="80"/>
      <c r="BF405" s="80"/>
      <c r="BG405" s="2" t="str">
        <f t="shared" si="39"/>
        <v/>
      </c>
      <c r="BH405" s="78">
        <f t="shared" si="38"/>
        <v>0</v>
      </c>
    </row>
    <row r="406" spans="2:60" x14ac:dyDescent="0.2">
      <c r="B406" s="14">
        <f t="shared" si="43"/>
        <v>398</v>
      </c>
      <c r="C406" s="15" t="str">
        <f>CONCATENATE('Data Sheet'!$B$8,'Data Sheet'!$G$2)</f>
        <v>" HWDP</v>
      </c>
      <c r="D406" s="95" t="str">
        <f t="shared" si="40"/>
        <v/>
      </c>
      <c r="E406" s="15" t="str">
        <f>IF('Sum HWDP'!$D$10="TH-Hill DS-1 Vol 3 CAT 2: Clean and Visual Ends only","N/A","OK")</f>
        <v>OK</v>
      </c>
      <c r="F406" s="15" t="str">
        <f>IF('Sum HWDP'!$D$10="TH-Hill DS-1 Vol 3 CAT 2: Clean and Visual Ends only","N/A","OK")</f>
        <v>OK</v>
      </c>
      <c r="G406" s="17"/>
      <c r="H406" s="17"/>
      <c r="I406" s="17" t="s">
        <v>51</v>
      </c>
      <c r="J406" s="17" t="str">
        <f t="shared" si="41"/>
        <v>OK</v>
      </c>
      <c r="K406" s="17" t="str">
        <f t="shared" si="42"/>
        <v>OK</v>
      </c>
      <c r="L406" s="17" t="str">
        <f>IF('Data Sheet'!$B$9="NC-50","N/A","OK")</f>
        <v>OK</v>
      </c>
      <c r="M406" s="17" t="str">
        <f>IF('Data Sheet'!$B$9="NC-50","N/A","OK")</f>
        <v>OK</v>
      </c>
      <c r="N406" s="23" t="str">
        <f>IF(BO406&lt;&gt;"",
    IF(INT('Data Sheet'!$A$19)=INT('Data Sheet'!$B$19),
        --(INT('Data Sheet'!$A$19) &amp; "." &amp; BO406),
        IF(AND((--(INT('Data Sheet'!$A$19) &amp; "." &amp; BO406)&gt;=--('Data Sheet'!$A$19)), (--(INT('Data Sheet'!$A$19) &amp; "." &amp; BO406)&lt;=--('Data Sheet'!$B$19))),
            --(INT('Data Sheet'!$A$19) &amp; "." &amp; BO406),
            --(INT('Data Sheet'!$B$19) &amp; "." &amp; BO406)
        )
    ),
    IF(BN406&lt;&gt;"",
        IF(INT('Data Sheet'!$A$19)=INT('Data Sheet'!$B$19),
            --(INT('Data Sheet'!$A$19) &amp; "." &amp; LEFT(BN406,3)),
            IF(AND((--(INT('Data Sheet'!$A$19) &amp; "." &amp; LEFT(BN406,3))&gt;=--('Data Sheet'!$A$19)), (--(INT('Data Sheet'!$A$19) &amp; "." &amp; LEFT(BN406,3))&lt;=--('Data Sheet'!$B$19))),
                --(INT('Data Sheet'!$A$19) &amp; "." &amp; LEFT(BN406,3)),
                --(INT('Data Sheet'!$B$19) &amp; "." &amp; LEFT(BN406,3))
            )
        ),
        "OK"
    )
)</f>
        <v>OK</v>
      </c>
      <c r="O406" s="23" t="str">
        <f>IF(BP406&lt;&gt;"",
    IF(INT('Data Sheet'!$A$19)=INT('Data Sheet'!$B$19),
        --(INT('Data Sheet'!$A$19) &amp; "." &amp; BP406),
        IF(AND((--(INT('Data Sheet'!$A$19) &amp; "." &amp; BP406)&gt;=--('Data Sheet'!$A$19)), (--(INT('Data Sheet'!$A$19) &amp; "." &amp; BP406)&lt;=--('Data Sheet'!$B$19))),
            --(INT('Data Sheet'!$A$19) &amp; "." &amp; BP406),
            --(INT('Data Sheet'!$B$19) &amp; "." &amp; BP406)
        )
    ),
    IF(BN406&lt;&gt;"",
        IF(INT('Data Sheet'!$A$19)=INT('Data Sheet'!$B$19),
            --(INT('Data Sheet'!$A$19) &amp; "." &amp; RIGHT(BN406,3)),
            IF(AND((--(INT('Data Sheet'!$A$19) &amp; "." &amp; RIGHT(BN406,3))&gt;=--('Data Sheet'!$A$19)), (--(INT('Data Sheet'!$A$19) &amp; "." &amp; RIGHT(BN406,3))&lt;=--('Data Sheet'!$B$19))),
                --(INT('Data Sheet'!$A$19) &amp; "." &amp; RIGHT(BN406,3)),
                --(INT('Data Sheet'!$B$19) &amp; "." &amp; RIGHT(BN406,3))
            )
        ),
        "OK"
    )
)</f>
        <v>OK</v>
      </c>
      <c r="P406" s="23" t="str">
        <f>IF(BR406&lt;&gt;"",
    IF(INT('Data Sheet'!$A$19)=INT('Data Sheet'!$B$15),
        --(INT('Data Sheet'!$A$15) &amp; "." &amp; BR406),
        IF(AND((--(INT('Data Sheet'!$A$15) &amp; "." &amp; BR406)&gt;=--('Data Sheet'!$A$15)), (--(INT('Data Sheet'!$A$15) &amp; "." &amp; BR406)&lt;=--('Data Sheet'!$B$15))),
            --(INT('Data Sheet'!$A$15) &amp; "." &amp; BR406),
            --(INT('Data Sheet'!$B$15) &amp; "." &amp; BR406)
        )
    ),
    IF(BQ406&lt;&gt;"",
        IF(INT('Data Sheet'!$A$15)=INT('Data Sheet'!$B$15),
            --(INT('Data Sheet'!$A$15) &amp; "." &amp; LEFT(BQ406,3)),
            IF(AND((--(INT('Data Sheet'!$A$15) &amp; "." &amp; LEFT(BQ406,3))&gt;=--('Data Sheet'!$A$15)), (--(INT('Data Sheet'!$A$15) &amp; "." &amp; LEFT(BQ406,3))&lt;=--('Data Sheet'!$B$15))),
                --(INT('Data Sheet'!$A$15) &amp; "." &amp; LEFT(BQ406,3)),
                --(INT('Data Sheet'!$B$15) &amp; "." &amp; LEFT(BQ406,3))
            )
        ),
        "OK"
    )
)</f>
        <v>OK</v>
      </c>
      <c r="Q406" s="23" t="str">
        <f>IF(BS406&lt;&gt;"",
    IF(INT('Data Sheet'!$A$19)=INT('Data Sheet'!$B$15),
        --(INT('Data Sheet'!$A$15) &amp; "." &amp; BS406),
        IF(AND((--(INT('Data Sheet'!$A$15) &amp; "." &amp; BS406)&gt;=--('Data Sheet'!$A$15)), (--(INT('Data Sheet'!$A$15) &amp; "." &amp; BS406)&lt;=--('Data Sheet'!$B$15))),
            --(INT('Data Sheet'!$A$15) &amp; "." &amp; BS406),
            --(INT('Data Sheet'!$B$15) &amp; "." &amp; BS406)
        )
    ),
    IF(BQ406&lt;&gt;"",
        IF(INT('Data Sheet'!$A$15)=INT('Data Sheet'!$B$15),
            --(INT('Data Sheet'!$A$15) &amp; "." &amp; RIGHT(BQ406,3)),
            IF(AND((--(INT('Data Sheet'!$A$15) &amp; "." &amp; RIGHT(BQ406,3))&gt;=--('Data Sheet'!$A$15)), (--(INT('Data Sheet'!$A$15) &amp; "." &amp; RIGHT(BQ406,3))&lt;=--('Data Sheet'!$B$15))),
                --(INT('Data Sheet'!$A$15) &amp; "." &amp; RIGHT(BQ406,3)),
                --(INT('Data Sheet'!$B$15) &amp; "." &amp; RIGHT(BQ406,3))
            )
        ),
        "OK"
    )
)</f>
        <v>OK</v>
      </c>
      <c r="R406" s="20"/>
      <c r="S406" s="20"/>
      <c r="T406" s="20"/>
      <c r="U406" s="20"/>
      <c r="V406" s="20"/>
      <c r="W406" s="20"/>
      <c r="X406" s="20"/>
      <c r="Y406" s="20"/>
      <c r="Z406" s="20"/>
      <c r="AA406" s="55"/>
      <c r="AB406" s="55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1"/>
      <c r="AR406" s="21"/>
      <c r="AS406" s="21"/>
      <c r="AT406" s="21"/>
      <c r="AU406" s="21"/>
      <c r="AV406" s="21"/>
      <c r="AW406" s="22"/>
      <c r="AX406" s="99"/>
      <c r="AY406" s="20"/>
      <c r="AZ406" s="20"/>
      <c r="BA406" s="22"/>
      <c r="BC406" s="80"/>
      <c r="BD406" s="80"/>
      <c r="BE406" s="80"/>
      <c r="BF406" s="80"/>
      <c r="BG406" s="2" t="str">
        <f t="shared" si="39"/>
        <v/>
      </c>
      <c r="BH406" s="78">
        <f t="shared" si="38"/>
        <v>0</v>
      </c>
    </row>
    <row r="407" spans="2:60" x14ac:dyDescent="0.2">
      <c r="B407" s="14">
        <f t="shared" si="43"/>
        <v>399</v>
      </c>
      <c r="C407" s="15" t="str">
        <f>CONCATENATE('Data Sheet'!$B$8,'Data Sheet'!$G$2)</f>
        <v>" HWDP</v>
      </c>
      <c r="D407" s="95" t="str">
        <f t="shared" si="40"/>
        <v/>
      </c>
      <c r="E407" s="15" t="str">
        <f>IF('Sum HWDP'!$D$10="TH-Hill DS-1 Vol 3 CAT 2: Clean and Visual Ends only","N/A","OK")</f>
        <v>OK</v>
      </c>
      <c r="F407" s="15" t="str">
        <f>IF('Sum HWDP'!$D$10="TH-Hill DS-1 Vol 3 CAT 2: Clean and Visual Ends only","N/A","OK")</f>
        <v>OK</v>
      </c>
      <c r="G407" s="17"/>
      <c r="H407" s="17"/>
      <c r="I407" s="17" t="s">
        <v>51</v>
      </c>
      <c r="J407" s="17" t="str">
        <f t="shared" si="41"/>
        <v>OK</v>
      </c>
      <c r="K407" s="17" t="str">
        <f t="shared" si="42"/>
        <v>OK</v>
      </c>
      <c r="L407" s="17" t="str">
        <f>IF('Data Sheet'!$B$9="NC-50","N/A","OK")</f>
        <v>OK</v>
      </c>
      <c r="M407" s="17" t="str">
        <f>IF('Data Sheet'!$B$9="NC-50","N/A","OK")</f>
        <v>OK</v>
      </c>
      <c r="N407" s="23" t="str">
        <f>IF(BO407&lt;&gt;"",
    IF(INT('Data Sheet'!$A$19)=INT('Data Sheet'!$B$19),
        --(INT('Data Sheet'!$A$19) &amp; "." &amp; BO407),
        IF(AND((--(INT('Data Sheet'!$A$19) &amp; "." &amp; BO407)&gt;=--('Data Sheet'!$A$19)), (--(INT('Data Sheet'!$A$19) &amp; "." &amp; BO407)&lt;=--('Data Sheet'!$B$19))),
            --(INT('Data Sheet'!$A$19) &amp; "." &amp; BO407),
            --(INT('Data Sheet'!$B$19) &amp; "." &amp; BO407)
        )
    ),
    IF(BN407&lt;&gt;"",
        IF(INT('Data Sheet'!$A$19)=INT('Data Sheet'!$B$19),
            --(INT('Data Sheet'!$A$19) &amp; "." &amp; LEFT(BN407,3)),
            IF(AND((--(INT('Data Sheet'!$A$19) &amp; "." &amp; LEFT(BN407,3))&gt;=--('Data Sheet'!$A$19)), (--(INT('Data Sheet'!$A$19) &amp; "." &amp; LEFT(BN407,3))&lt;=--('Data Sheet'!$B$19))),
                --(INT('Data Sheet'!$A$19) &amp; "." &amp; LEFT(BN407,3)),
                --(INT('Data Sheet'!$B$19) &amp; "." &amp; LEFT(BN407,3))
            )
        ),
        "OK"
    )
)</f>
        <v>OK</v>
      </c>
      <c r="O407" s="23" t="str">
        <f>IF(BP407&lt;&gt;"",
    IF(INT('Data Sheet'!$A$19)=INT('Data Sheet'!$B$19),
        --(INT('Data Sheet'!$A$19) &amp; "." &amp; BP407),
        IF(AND((--(INT('Data Sheet'!$A$19) &amp; "." &amp; BP407)&gt;=--('Data Sheet'!$A$19)), (--(INT('Data Sheet'!$A$19) &amp; "." &amp; BP407)&lt;=--('Data Sheet'!$B$19))),
            --(INT('Data Sheet'!$A$19) &amp; "." &amp; BP407),
            --(INT('Data Sheet'!$B$19) &amp; "." &amp; BP407)
        )
    ),
    IF(BN407&lt;&gt;"",
        IF(INT('Data Sheet'!$A$19)=INT('Data Sheet'!$B$19),
            --(INT('Data Sheet'!$A$19) &amp; "." &amp; RIGHT(BN407,3)),
            IF(AND((--(INT('Data Sheet'!$A$19) &amp; "." &amp; RIGHT(BN407,3))&gt;=--('Data Sheet'!$A$19)), (--(INT('Data Sheet'!$A$19) &amp; "." &amp; RIGHT(BN407,3))&lt;=--('Data Sheet'!$B$19))),
                --(INT('Data Sheet'!$A$19) &amp; "." &amp; RIGHT(BN407,3)),
                --(INT('Data Sheet'!$B$19) &amp; "." &amp; RIGHT(BN407,3))
            )
        ),
        "OK"
    )
)</f>
        <v>OK</v>
      </c>
      <c r="P407" s="23" t="str">
        <f>IF(BR407&lt;&gt;"",
    IF(INT('Data Sheet'!$A$19)=INT('Data Sheet'!$B$15),
        --(INT('Data Sheet'!$A$15) &amp; "." &amp; BR407),
        IF(AND((--(INT('Data Sheet'!$A$15) &amp; "." &amp; BR407)&gt;=--('Data Sheet'!$A$15)), (--(INT('Data Sheet'!$A$15) &amp; "." &amp; BR407)&lt;=--('Data Sheet'!$B$15))),
            --(INT('Data Sheet'!$A$15) &amp; "." &amp; BR407),
            --(INT('Data Sheet'!$B$15) &amp; "." &amp; BR407)
        )
    ),
    IF(BQ407&lt;&gt;"",
        IF(INT('Data Sheet'!$A$15)=INT('Data Sheet'!$B$15),
            --(INT('Data Sheet'!$A$15) &amp; "." &amp; LEFT(BQ407,3)),
            IF(AND((--(INT('Data Sheet'!$A$15) &amp; "." &amp; LEFT(BQ407,3))&gt;=--('Data Sheet'!$A$15)), (--(INT('Data Sheet'!$A$15) &amp; "." &amp; LEFT(BQ407,3))&lt;=--('Data Sheet'!$B$15))),
                --(INT('Data Sheet'!$A$15) &amp; "." &amp; LEFT(BQ407,3)),
                --(INT('Data Sheet'!$B$15) &amp; "." &amp; LEFT(BQ407,3))
            )
        ),
        "OK"
    )
)</f>
        <v>OK</v>
      </c>
      <c r="Q407" s="23" t="str">
        <f>IF(BS407&lt;&gt;"",
    IF(INT('Data Sheet'!$A$19)=INT('Data Sheet'!$B$15),
        --(INT('Data Sheet'!$A$15) &amp; "." &amp; BS407),
        IF(AND((--(INT('Data Sheet'!$A$15) &amp; "." &amp; BS407)&gt;=--('Data Sheet'!$A$15)), (--(INT('Data Sheet'!$A$15) &amp; "." &amp; BS407)&lt;=--('Data Sheet'!$B$15))),
            --(INT('Data Sheet'!$A$15) &amp; "." &amp; BS407),
            --(INT('Data Sheet'!$B$15) &amp; "." &amp; BS407)
        )
    ),
    IF(BQ407&lt;&gt;"",
        IF(INT('Data Sheet'!$A$15)=INT('Data Sheet'!$B$15),
            --(INT('Data Sheet'!$A$15) &amp; "." &amp; RIGHT(BQ407,3)),
            IF(AND((--(INT('Data Sheet'!$A$15) &amp; "." &amp; RIGHT(BQ407,3))&gt;=--('Data Sheet'!$A$15)), (--(INT('Data Sheet'!$A$15) &amp; "." &amp; RIGHT(BQ407,3))&lt;=--('Data Sheet'!$B$15))),
                --(INT('Data Sheet'!$A$15) &amp; "." &amp; RIGHT(BQ407,3)),
                --(INT('Data Sheet'!$B$15) &amp; "." &amp; RIGHT(BQ407,3))
            )
        ),
        "OK"
    )
)</f>
        <v>OK</v>
      </c>
      <c r="R407" s="20"/>
      <c r="S407" s="20"/>
      <c r="T407" s="20"/>
      <c r="U407" s="20"/>
      <c r="V407" s="20"/>
      <c r="W407" s="20"/>
      <c r="X407" s="20"/>
      <c r="Y407" s="20"/>
      <c r="Z407" s="20"/>
      <c r="AA407" s="55"/>
      <c r="AB407" s="55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1"/>
      <c r="AR407" s="21"/>
      <c r="AS407" s="21"/>
      <c r="AT407" s="21"/>
      <c r="AU407" s="21"/>
      <c r="AV407" s="21"/>
      <c r="AW407" s="22"/>
      <c r="AX407" s="99"/>
      <c r="AY407" s="20"/>
      <c r="AZ407" s="20"/>
      <c r="BA407" s="22"/>
      <c r="BC407" s="80"/>
      <c r="BD407" s="80"/>
      <c r="BE407" s="80"/>
      <c r="BF407" s="80"/>
      <c r="BG407" s="2" t="str">
        <f t="shared" si="39"/>
        <v/>
      </c>
      <c r="BH407" s="78">
        <f t="shared" si="38"/>
        <v>0</v>
      </c>
    </row>
    <row r="408" spans="2:60" x14ac:dyDescent="0.2">
      <c r="B408" s="14">
        <f t="shared" si="43"/>
        <v>400</v>
      </c>
      <c r="C408" s="15" t="str">
        <f>CONCATENATE('Data Sheet'!$B$8,'Data Sheet'!$G$2)</f>
        <v>" HWDP</v>
      </c>
      <c r="D408" s="95" t="str">
        <f t="shared" si="40"/>
        <v/>
      </c>
      <c r="E408" s="15" t="str">
        <f>IF('Sum HWDP'!$D$10="TH-Hill DS-1 Vol 3 CAT 2: Clean and Visual Ends only","N/A","OK")</f>
        <v>OK</v>
      </c>
      <c r="F408" s="15" t="str">
        <f>IF('Sum HWDP'!$D$10="TH-Hill DS-1 Vol 3 CAT 2: Clean and Visual Ends only","N/A","OK")</f>
        <v>OK</v>
      </c>
      <c r="G408" s="17"/>
      <c r="H408" s="17"/>
      <c r="I408" s="17" t="s">
        <v>51</v>
      </c>
      <c r="J408" s="17" t="str">
        <f t="shared" si="41"/>
        <v>OK</v>
      </c>
      <c r="K408" s="17" t="str">
        <f t="shared" si="42"/>
        <v>OK</v>
      </c>
      <c r="L408" s="17" t="str">
        <f>IF('Data Sheet'!$B$9="NC-50","N/A","OK")</f>
        <v>OK</v>
      </c>
      <c r="M408" s="17" t="str">
        <f>IF('Data Sheet'!$B$9="NC-50","N/A","OK")</f>
        <v>OK</v>
      </c>
      <c r="N408" s="23" t="str">
        <f>IF(BO408&lt;&gt;"",
    IF(INT('Data Sheet'!$A$19)=INT('Data Sheet'!$B$19),
        --(INT('Data Sheet'!$A$19) &amp; "." &amp; BO408),
        IF(AND((--(INT('Data Sheet'!$A$19) &amp; "." &amp; BO408)&gt;=--('Data Sheet'!$A$19)), (--(INT('Data Sheet'!$A$19) &amp; "." &amp; BO408)&lt;=--('Data Sheet'!$B$19))),
            --(INT('Data Sheet'!$A$19) &amp; "." &amp; BO408),
            --(INT('Data Sheet'!$B$19) &amp; "." &amp; BO408)
        )
    ),
    IF(BN408&lt;&gt;"",
        IF(INT('Data Sheet'!$A$19)=INT('Data Sheet'!$B$19),
            --(INT('Data Sheet'!$A$19) &amp; "." &amp; LEFT(BN408,3)),
            IF(AND((--(INT('Data Sheet'!$A$19) &amp; "." &amp; LEFT(BN408,3))&gt;=--('Data Sheet'!$A$19)), (--(INT('Data Sheet'!$A$19) &amp; "." &amp; LEFT(BN408,3))&lt;=--('Data Sheet'!$B$19))),
                --(INT('Data Sheet'!$A$19) &amp; "." &amp; LEFT(BN408,3)),
                --(INT('Data Sheet'!$B$19) &amp; "." &amp; LEFT(BN408,3))
            )
        ),
        "OK"
    )
)</f>
        <v>OK</v>
      </c>
      <c r="O408" s="23" t="str">
        <f>IF(BP408&lt;&gt;"",
    IF(INT('Data Sheet'!$A$19)=INT('Data Sheet'!$B$19),
        --(INT('Data Sheet'!$A$19) &amp; "." &amp; BP408),
        IF(AND((--(INT('Data Sheet'!$A$19) &amp; "." &amp; BP408)&gt;=--('Data Sheet'!$A$19)), (--(INT('Data Sheet'!$A$19) &amp; "." &amp; BP408)&lt;=--('Data Sheet'!$B$19))),
            --(INT('Data Sheet'!$A$19) &amp; "." &amp; BP408),
            --(INT('Data Sheet'!$B$19) &amp; "." &amp; BP408)
        )
    ),
    IF(BN408&lt;&gt;"",
        IF(INT('Data Sheet'!$A$19)=INT('Data Sheet'!$B$19),
            --(INT('Data Sheet'!$A$19) &amp; "." &amp; RIGHT(BN408,3)),
            IF(AND((--(INT('Data Sheet'!$A$19) &amp; "." &amp; RIGHT(BN408,3))&gt;=--('Data Sheet'!$A$19)), (--(INT('Data Sheet'!$A$19) &amp; "." &amp; RIGHT(BN408,3))&lt;=--('Data Sheet'!$B$19))),
                --(INT('Data Sheet'!$A$19) &amp; "." &amp; RIGHT(BN408,3)),
                --(INT('Data Sheet'!$B$19) &amp; "." &amp; RIGHT(BN408,3))
            )
        ),
        "OK"
    )
)</f>
        <v>OK</v>
      </c>
      <c r="P408" s="23" t="str">
        <f>IF(BR408&lt;&gt;"",
    IF(INT('Data Sheet'!$A$19)=INT('Data Sheet'!$B$15),
        --(INT('Data Sheet'!$A$15) &amp; "." &amp; BR408),
        IF(AND((--(INT('Data Sheet'!$A$15) &amp; "." &amp; BR408)&gt;=--('Data Sheet'!$A$15)), (--(INT('Data Sheet'!$A$15) &amp; "." &amp; BR408)&lt;=--('Data Sheet'!$B$15))),
            --(INT('Data Sheet'!$A$15) &amp; "." &amp; BR408),
            --(INT('Data Sheet'!$B$15) &amp; "." &amp; BR408)
        )
    ),
    IF(BQ408&lt;&gt;"",
        IF(INT('Data Sheet'!$A$15)=INT('Data Sheet'!$B$15),
            --(INT('Data Sheet'!$A$15) &amp; "." &amp; LEFT(BQ408,3)),
            IF(AND((--(INT('Data Sheet'!$A$15) &amp; "." &amp; LEFT(BQ408,3))&gt;=--('Data Sheet'!$A$15)), (--(INT('Data Sheet'!$A$15) &amp; "." &amp; LEFT(BQ408,3))&lt;=--('Data Sheet'!$B$15))),
                --(INT('Data Sheet'!$A$15) &amp; "." &amp; LEFT(BQ408,3)),
                --(INT('Data Sheet'!$B$15) &amp; "." &amp; LEFT(BQ408,3))
            )
        ),
        "OK"
    )
)</f>
        <v>OK</v>
      </c>
      <c r="Q408" s="23" t="str">
        <f>IF(BS408&lt;&gt;"",
    IF(INT('Data Sheet'!$A$19)=INT('Data Sheet'!$B$15),
        --(INT('Data Sheet'!$A$15) &amp; "." &amp; BS408),
        IF(AND((--(INT('Data Sheet'!$A$15) &amp; "." &amp; BS408)&gt;=--('Data Sheet'!$A$15)), (--(INT('Data Sheet'!$A$15) &amp; "." &amp; BS408)&lt;=--('Data Sheet'!$B$15))),
            --(INT('Data Sheet'!$A$15) &amp; "." &amp; BS408),
            --(INT('Data Sheet'!$B$15) &amp; "." &amp; BS408)
        )
    ),
    IF(BQ408&lt;&gt;"",
        IF(INT('Data Sheet'!$A$15)=INT('Data Sheet'!$B$15),
            --(INT('Data Sheet'!$A$15) &amp; "." &amp; RIGHT(BQ408,3)),
            IF(AND((--(INT('Data Sheet'!$A$15) &amp; "." &amp; RIGHT(BQ408,3))&gt;=--('Data Sheet'!$A$15)), (--(INT('Data Sheet'!$A$15) &amp; "." &amp; RIGHT(BQ408,3))&lt;=--('Data Sheet'!$B$15))),
                --(INT('Data Sheet'!$A$15) &amp; "." &amp; RIGHT(BQ408,3)),
                --(INT('Data Sheet'!$B$15) &amp; "." &amp; RIGHT(BQ408,3))
            )
        ),
        "OK"
    )
)</f>
        <v>OK</v>
      </c>
      <c r="R408" s="20"/>
      <c r="S408" s="20"/>
      <c r="T408" s="20"/>
      <c r="U408" s="20"/>
      <c r="V408" s="20"/>
      <c r="W408" s="20"/>
      <c r="X408" s="20"/>
      <c r="Y408" s="20"/>
      <c r="Z408" s="20"/>
      <c r="AA408" s="55"/>
      <c r="AB408" s="55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1"/>
      <c r="AR408" s="21"/>
      <c r="AS408" s="21"/>
      <c r="AT408" s="21"/>
      <c r="AU408" s="21"/>
      <c r="AV408" s="21"/>
      <c r="AW408" s="22"/>
      <c r="AX408" s="99"/>
      <c r="AY408" s="20"/>
      <c r="AZ408" s="20"/>
      <c r="BA408" s="22"/>
      <c r="BC408" s="80"/>
      <c r="BD408" s="80"/>
      <c r="BE408" s="80"/>
      <c r="BF408" s="80"/>
      <c r="BG408" s="2" t="str">
        <f t="shared" si="39"/>
        <v/>
      </c>
      <c r="BH408" s="78">
        <f t="shared" si="38"/>
        <v>0</v>
      </c>
    </row>
    <row r="409" spans="2:60" x14ac:dyDescent="0.2">
      <c r="B409" s="14">
        <f t="shared" si="43"/>
        <v>401</v>
      </c>
      <c r="C409" s="15" t="str">
        <f>CONCATENATE('Data Sheet'!$B$8,'Data Sheet'!$G$2)</f>
        <v>" HWDP</v>
      </c>
      <c r="D409" s="95" t="str">
        <f t="shared" si="40"/>
        <v/>
      </c>
      <c r="E409" s="15" t="str">
        <f>IF('Sum HWDP'!$D$10="TH-Hill DS-1 Vol 3 CAT 2: Clean and Visual Ends only","N/A","OK")</f>
        <v>OK</v>
      </c>
      <c r="F409" s="15" t="str">
        <f>IF('Sum HWDP'!$D$10="TH-Hill DS-1 Vol 3 CAT 2: Clean and Visual Ends only","N/A","OK")</f>
        <v>OK</v>
      </c>
      <c r="G409" s="17"/>
      <c r="H409" s="17"/>
      <c r="I409" s="17" t="s">
        <v>51</v>
      </c>
      <c r="J409" s="17" t="str">
        <f t="shared" si="41"/>
        <v>OK</v>
      </c>
      <c r="K409" s="17" t="str">
        <f t="shared" si="42"/>
        <v>OK</v>
      </c>
      <c r="L409" s="17" t="str">
        <f>IF('Data Sheet'!$B$9="NC-50","N/A","OK")</f>
        <v>OK</v>
      </c>
      <c r="M409" s="17" t="str">
        <f>IF('Data Sheet'!$B$9="NC-50","N/A","OK")</f>
        <v>OK</v>
      </c>
      <c r="N409" s="23" t="str">
        <f>IF(BO409&lt;&gt;"",
    IF(INT('Data Sheet'!$A$19)=INT('Data Sheet'!$B$19),
        --(INT('Data Sheet'!$A$19) &amp; "." &amp; BO409),
        IF(AND((--(INT('Data Sheet'!$A$19) &amp; "." &amp; BO409)&gt;=--('Data Sheet'!$A$19)), (--(INT('Data Sheet'!$A$19) &amp; "." &amp; BO409)&lt;=--('Data Sheet'!$B$19))),
            --(INT('Data Sheet'!$A$19) &amp; "." &amp; BO409),
            --(INT('Data Sheet'!$B$19) &amp; "." &amp; BO409)
        )
    ),
    IF(BN409&lt;&gt;"",
        IF(INT('Data Sheet'!$A$19)=INT('Data Sheet'!$B$19),
            --(INT('Data Sheet'!$A$19) &amp; "." &amp; LEFT(BN409,3)),
            IF(AND((--(INT('Data Sheet'!$A$19) &amp; "." &amp; LEFT(BN409,3))&gt;=--('Data Sheet'!$A$19)), (--(INT('Data Sheet'!$A$19) &amp; "." &amp; LEFT(BN409,3))&lt;=--('Data Sheet'!$B$19))),
                --(INT('Data Sheet'!$A$19) &amp; "." &amp; LEFT(BN409,3)),
                --(INT('Data Sheet'!$B$19) &amp; "." &amp; LEFT(BN409,3))
            )
        ),
        "OK"
    )
)</f>
        <v>OK</v>
      </c>
      <c r="O409" s="23" t="str">
        <f>IF(BP409&lt;&gt;"",
    IF(INT('Data Sheet'!$A$19)=INT('Data Sheet'!$B$19),
        --(INT('Data Sheet'!$A$19) &amp; "." &amp; BP409),
        IF(AND((--(INT('Data Sheet'!$A$19) &amp; "." &amp; BP409)&gt;=--('Data Sheet'!$A$19)), (--(INT('Data Sheet'!$A$19) &amp; "." &amp; BP409)&lt;=--('Data Sheet'!$B$19))),
            --(INT('Data Sheet'!$A$19) &amp; "." &amp; BP409),
            --(INT('Data Sheet'!$B$19) &amp; "." &amp; BP409)
        )
    ),
    IF(BN409&lt;&gt;"",
        IF(INT('Data Sheet'!$A$19)=INT('Data Sheet'!$B$19),
            --(INT('Data Sheet'!$A$19) &amp; "." &amp; RIGHT(BN409,3)),
            IF(AND((--(INT('Data Sheet'!$A$19) &amp; "." &amp; RIGHT(BN409,3))&gt;=--('Data Sheet'!$A$19)), (--(INT('Data Sheet'!$A$19) &amp; "." &amp; RIGHT(BN409,3))&lt;=--('Data Sheet'!$B$19))),
                --(INT('Data Sheet'!$A$19) &amp; "." &amp; RIGHT(BN409,3)),
                --(INT('Data Sheet'!$B$19) &amp; "." &amp; RIGHT(BN409,3))
            )
        ),
        "OK"
    )
)</f>
        <v>OK</v>
      </c>
      <c r="P409" s="23" t="str">
        <f>IF(BR409&lt;&gt;"",
    IF(INT('Data Sheet'!$A$19)=INT('Data Sheet'!$B$15),
        --(INT('Data Sheet'!$A$15) &amp; "." &amp; BR409),
        IF(AND((--(INT('Data Sheet'!$A$15) &amp; "." &amp; BR409)&gt;=--('Data Sheet'!$A$15)), (--(INT('Data Sheet'!$A$15) &amp; "." &amp; BR409)&lt;=--('Data Sheet'!$B$15))),
            --(INT('Data Sheet'!$A$15) &amp; "." &amp; BR409),
            --(INT('Data Sheet'!$B$15) &amp; "." &amp; BR409)
        )
    ),
    IF(BQ409&lt;&gt;"",
        IF(INT('Data Sheet'!$A$15)=INT('Data Sheet'!$B$15),
            --(INT('Data Sheet'!$A$15) &amp; "." &amp; LEFT(BQ409,3)),
            IF(AND((--(INT('Data Sheet'!$A$15) &amp; "." &amp; LEFT(BQ409,3))&gt;=--('Data Sheet'!$A$15)), (--(INT('Data Sheet'!$A$15) &amp; "." &amp; LEFT(BQ409,3))&lt;=--('Data Sheet'!$B$15))),
                --(INT('Data Sheet'!$A$15) &amp; "." &amp; LEFT(BQ409,3)),
                --(INT('Data Sheet'!$B$15) &amp; "." &amp; LEFT(BQ409,3))
            )
        ),
        "OK"
    )
)</f>
        <v>OK</v>
      </c>
      <c r="Q409" s="23" t="str">
        <f>IF(BS409&lt;&gt;"",
    IF(INT('Data Sheet'!$A$19)=INT('Data Sheet'!$B$15),
        --(INT('Data Sheet'!$A$15) &amp; "." &amp; BS409),
        IF(AND((--(INT('Data Sheet'!$A$15) &amp; "." &amp; BS409)&gt;=--('Data Sheet'!$A$15)), (--(INT('Data Sheet'!$A$15) &amp; "." &amp; BS409)&lt;=--('Data Sheet'!$B$15))),
            --(INT('Data Sheet'!$A$15) &amp; "." &amp; BS409),
            --(INT('Data Sheet'!$B$15) &amp; "." &amp; BS409)
        )
    ),
    IF(BQ409&lt;&gt;"",
        IF(INT('Data Sheet'!$A$15)=INT('Data Sheet'!$B$15),
            --(INT('Data Sheet'!$A$15) &amp; "." &amp; RIGHT(BQ409,3)),
            IF(AND((--(INT('Data Sheet'!$A$15) &amp; "." &amp; RIGHT(BQ409,3))&gt;=--('Data Sheet'!$A$15)), (--(INT('Data Sheet'!$A$15) &amp; "." &amp; RIGHT(BQ409,3))&lt;=--('Data Sheet'!$B$15))),
                --(INT('Data Sheet'!$A$15) &amp; "." &amp; RIGHT(BQ409,3)),
                --(INT('Data Sheet'!$B$15) &amp; "." &amp; RIGHT(BQ409,3))
            )
        ),
        "OK"
    )
)</f>
        <v>OK</v>
      </c>
      <c r="R409" s="20"/>
      <c r="S409" s="20"/>
      <c r="T409" s="20"/>
      <c r="U409" s="20"/>
      <c r="V409" s="20"/>
      <c r="W409" s="20"/>
      <c r="X409" s="20"/>
      <c r="Y409" s="20"/>
      <c r="Z409" s="20"/>
      <c r="AA409" s="55"/>
      <c r="AB409" s="55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1"/>
      <c r="AR409" s="21"/>
      <c r="AS409" s="21"/>
      <c r="AT409" s="21"/>
      <c r="AU409" s="21"/>
      <c r="AV409" s="21"/>
      <c r="AW409" s="22"/>
      <c r="AX409" s="99"/>
      <c r="AY409" s="20"/>
      <c r="AZ409" s="20"/>
      <c r="BA409" s="22"/>
      <c r="BC409" s="80"/>
      <c r="BD409" s="80"/>
      <c r="BE409" s="80"/>
      <c r="BF409" s="80"/>
      <c r="BG409" s="2" t="str">
        <f t="shared" si="39"/>
        <v/>
      </c>
      <c r="BH409" s="78">
        <f t="shared" si="38"/>
        <v>0</v>
      </c>
    </row>
    <row r="410" spans="2:60" x14ac:dyDescent="0.2">
      <c r="B410" s="14">
        <f t="shared" si="43"/>
        <v>402</v>
      </c>
      <c r="C410" s="15" t="str">
        <f>CONCATENATE('Data Sheet'!$B$8,'Data Sheet'!$G$2)</f>
        <v>" HWDP</v>
      </c>
      <c r="D410" s="95" t="str">
        <f t="shared" si="40"/>
        <v/>
      </c>
      <c r="E410" s="15" t="str">
        <f>IF('Sum HWDP'!$D$10="TH-Hill DS-1 Vol 3 CAT 2: Clean and Visual Ends only","N/A","OK")</f>
        <v>OK</v>
      </c>
      <c r="F410" s="15" t="str">
        <f>IF('Sum HWDP'!$D$10="TH-Hill DS-1 Vol 3 CAT 2: Clean and Visual Ends only","N/A","OK")</f>
        <v>OK</v>
      </c>
      <c r="G410" s="17"/>
      <c r="H410" s="17"/>
      <c r="I410" s="17" t="s">
        <v>51</v>
      </c>
      <c r="J410" s="17" t="str">
        <f t="shared" si="41"/>
        <v>OK</v>
      </c>
      <c r="K410" s="17" t="str">
        <f t="shared" si="42"/>
        <v>OK</v>
      </c>
      <c r="L410" s="17" t="str">
        <f>IF('Data Sheet'!$B$9="NC-50","N/A","OK")</f>
        <v>OK</v>
      </c>
      <c r="M410" s="17" t="str">
        <f>IF('Data Sheet'!$B$9="NC-50","N/A","OK")</f>
        <v>OK</v>
      </c>
      <c r="N410" s="23" t="str">
        <f>IF(BO410&lt;&gt;"",
    IF(INT('Data Sheet'!$A$19)=INT('Data Sheet'!$B$19),
        --(INT('Data Sheet'!$A$19) &amp; "." &amp; BO410),
        IF(AND((--(INT('Data Sheet'!$A$19) &amp; "." &amp; BO410)&gt;=--('Data Sheet'!$A$19)), (--(INT('Data Sheet'!$A$19) &amp; "." &amp; BO410)&lt;=--('Data Sheet'!$B$19))),
            --(INT('Data Sheet'!$A$19) &amp; "." &amp; BO410),
            --(INT('Data Sheet'!$B$19) &amp; "." &amp; BO410)
        )
    ),
    IF(BN410&lt;&gt;"",
        IF(INT('Data Sheet'!$A$19)=INT('Data Sheet'!$B$19),
            --(INT('Data Sheet'!$A$19) &amp; "." &amp; LEFT(BN410,3)),
            IF(AND((--(INT('Data Sheet'!$A$19) &amp; "." &amp; LEFT(BN410,3))&gt;=--('Data Sheet'!$A$19)), (--(INT('Data Sheet'!$A$19) &amp; "." &amp; LEFT(BN410,3))&lt;=--('Data Sheet'!$B$19))),
                --(INT('Data Sheet'!$A$19) &amp; "." &amp; LEFT(BN410,3)),
                --(INT('Data Sheet'!$B$19) &amp; "." &amp; LEFT(BN410,3))
            )
        ),
        "OK"
    )
)</f>
        <v>OK</v>
      </c>
      <c r="O410" s="23" t="str">
        <f>IF(BP410&lt;&gt;"",
    IF(INT('Data Sheet'!$A$19)=INT('Data Sheet'!$B$19),
        --(INT('Data Sheet'!$A$19) &amp; "." &amp; BP410),
        IF(AND((--(INT('Data Sheet'!$A$19) &amp; "." &amp; BP410)&gt;=--('Data Sheet'!$A$19)), (--(INT('Data Sheet'!$A$19) &amp; "." &amp; BP410)&lt;=--('Data Sheet'!$B$19))),
            --(INT('Data Sheet'!$A$19) &amp; "." &amp; BP410),
            --(INT('Data Sheet'!$B$19) &amp; "." &amp; BP410)
        )
    ),
    IF(BN410&lt;&gt;"",
        IF(INT('Data Sheet'!$A$19)=INT('Data Sheet'!$B$19),
            --(INT('Data Sheet'!$A$19) &amp; "." &amp; RIGHT(BN410,3)),
            IF(AND((--(INT('Data Sheet'!$A$19) &amp; "." &amp; RIGHT(BN410,3))&gt;=--('Data Sheet'!$A$19)), (--(INT('Data Sheet'!$A$19) &amp; "." &amp; RIGHT(BN410,3))&lt;=--('Data Sheet'!$B$19))),
                --(INT('Data Sheet'!$A$19) &amp; "." &amp; RIGHT(BN410,3)),
                --(INT('Data Sheet'!$B$19) &amp; "." &amp; RIGHT(BN410,3))
            )
        ),
        "OK"
    )
)</f>
        <v>OK</v>
      </c>
      <c r="P410" s="23" t="str">
        <f>IF(BR410&lt;&gt;"",
    IF(INT('Data Sheet'!$A$19)=INT('Data Sheet'!$B$15),
        --(INT('Data Sheet'!$A$15) &amp; "." &amp; BR410),
        IF(AND((--(INT('Data Sheet'!$A$15) &amp; "." &amp; BR410)&gt;=--('Data Sheet'!$A$15)), (--(INT('Data Sheet'!$A$15) &amp; "." &amp; BR410)&lt;=--('Data Sheet'!$B$15))),
            --(INT('Data Sheet'!$A$15) &amp; "." &amp; BR410),
            --(INT('Data Sheet'!$B$15) &amp; "." &amp; BR410)
        )
    ),
    IF(BQ410&lt;&gt;"",
        IF(INT('Data Sheet'!$A$15)=INT('Data Sheet'!$B$15),
            --(INT('Data Sheet'!$A$15) &amp; "." &amp; LEFT(BQ410,3)),
            IF(AND((--(INT('Data Sheet'!$A$15) &amp; "." &amp; LEFT(BQ410,3))&gt;=--('Data Sheet'!$A$15)), (--(INT('Data Sheet'!$A$15) &amp; "." &amp; LEFT(BQ410,3))&lt;=--('Data Sheet'!$B$15))),
                --(INT('Data Sheet'!$A$15) &amp; "." &amp; LEFT(BQ410,3)),
                --(INT('Data Sheet'!$B$15) &amp; "." &amp; LEFT(BQ410,3))
            )
        ),
        "OK"
    )
)</f>
        <v>OK</v>
      </c>
      <c r="Q410" s="23" t="str">
        <f>IF(BS410&lt;&gt;"",
    IF(INT('Data Sheet'!$A$19)=INT('Data Sheet'!$B$15),
        --(INT('Data Sheet'!$A$15) &amp; "." &amp; BS410),
        IF(AND((--(INT('Data Sheet'!$A$15) &amp; "." &amp; BS410)&gt;=--('Data Sheet'!$A$15)), (--(INT('Data Sheet'!$A$15) &amp; "." &amp; BS410)&lt;=--('Data Sheet'!$B$15))),
            --(INT('Data Sheet'!$A$15) &amp; "." &amp; BS410),
            --(INT('Data Sheet'!$B$15) &amp; "." &amp; BS410)
        )
    ),
    IF(BQ410&lt;&gt;"",
        IF(INT('Data Sheet'!$A$15)=INT('Data Sheet'!$B$15),
            --(INT('Data Sheet'!$A$15) &amp; "." &amp; RIGHT(BQ410,3)),
            IF(AND((--(INT('Data Sheet'!$A$15) &amp; "." &amp; RIGHT(BQ410,3))&gt;=--('Data Sheet'!$A$15)), (--(INT('Data Sheet'!$A$15) &amp; "." &amp; RIGHT(BQ410,3))&lt;=--('Data Sheet'!$B$15))),
                --(INT('Data Sheet'!$A$15) &amp; "." &amp; RIGHT(BQ410,3)),
                --(INT('Data Sheet'!$B$15) &amp; "." &amp; RIGHT(BQ410,3))
            )
        ),
        "OK"
    )
)</f>
        <v>OK</v>
      </c>
      <c r="R410" s="20"/>
      <c r="S410" s="20"/>
      <c r="T410" s="20"/>
      <c r="U410" s="20"/>
      <c r="V410" s="20"/>
      <c r="W410" s="20"/>
      <c r="X410" s="20"/>
      <c r="Y410" s="20"/>
      <c r="Z410" s="20"/>
      <c r="AA410" s="55"/>
      <c r="AB410" s="55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1"/>
      <c r="AR410" s="21"/>
      <c r="AS410" s="21"/>
      <c r="AT410" s="21"/>
      <c r="AU410" s="21"/>
      <c r="AV410" s="21"/>
      <c r="AW410" s="22"/>
      <c r="AX410" s="99"/>
      <c r="AY410" s="20"/>
      <c r="AZ410" s="20"/>
      <c r="BA410" s="22"/>
      <c r="BC410" s="80"/>
      <c r="BD410" s="80"/>
      <c r="BE410" s="80"/>
      <c r="BF410" s="80"/>
      <c r="BG410" s="2" t="str">
        <f t="shared" si="39"/>
        <v/>
      </c>
      <c r="BH410" s="78">
        <f t="shared" si="38"/>
        <v>0</v>
      </c>
    </row>
    <row r="411" spans="2:60" x14ac:dyDescent="0.2">
      <c r="B411" s="14">
        <f t="shared" si="43"/>
        <v>403</v>
      </c>
      <c r="C411" s="15" t="str">
        <f>CONCATENATE('Data Sheet'!$B$8,'Data Sheet'!$G$2)</f>
        <v>" HWDP</v>
      </c>
      <c r="D411" s="95" t="str">
        <f t="shared" si="40"/>
        <v/>
      </c>
      <c r="E411" s="15" t="str">
        <f>IF('Sum HWDP'!$D$10="TH-Hill DS-1 Vol 3 CAT 2: Clean and Visual Ends only","N/A","OK")</f>
        <v>OK</v>
      </c>
      <c r="F411" s="15" t="str">
        <f>IF('Sum HWDP'!$D$10="TH-Hill DS-1 Vol 3 CAT 2: Clean and Visual Ends only","N/A","OK")</f>
        <v>OK</v>
      </c>
      <c r="G411" s="17"/>
      <c r="H411" s="17"/>
      <c r="I411" s="17" t="s">
        <v>51</v>
      </c>
      <c r="J411" s="17" t="str">
        <f t="shared" si="41"/>
        <v>OK</v>
      </c>
      <c r="K411" s="17" t="str">
        <f t="shared" si="42"/>
        <v>OK</v>
      </c>
      <c r="L411" s="17" t="str">
        <f>IF('Data Sheet'!$B$9="NC-50","N/A","OK")</f>
        <v>OK</v>
      </c>
      <c r="M411" s="17" t="str">
        <f>IF('Data Sheet'!$B$9="NC-50","N/A","OK")</f>
        <v>OK</v>
      </c>
      <c r="N411" s="23" t="str">
        <f>IF(BO411&lt;&gt;"",
    IF(INT('Data Sheet'!$A$19)=INT('Data Sheet'!$B$19),
        --(INT('Data Sheet'!$A$19) &amp; "." &amp; BO411),
        IF(AND((--(INT('Data Sheet'!$A$19) &amp; "." &amp; BO411)&gt;=--('Data Sheet'!$A$19)), (--(INT('Data Sheet'!$A$19) &amp; "." &amp; BO411)&lt;=--('Data Sheet'!$B$19))),
            --(INT('Data Sheet'!$A$19) &amp; "." &amp; BO411),
            --(INT('Data Sheet'!$B$19) &amp; "." &amp; BO411)
        )
    ),
    IF(BN411&lt;&gt;"",
        IF(INT('Data Sheet'!$A$19)=INT('Data Sheet'!$B$19),
            --(INT('Data Sheet'!$A$19) &amp; "." &amp; LEFT(BN411,3)),
            IF(AND((--(INT('Data Sheet'!$A$19) &amp; "." &amp; LEFT(BN411,3))&gt;=--('Data Sheet'!$A$19)), (--(INT('Data Sheet'!$A$19) &amp; "." &amp; LEFT(BN411,3))&lt;=--('Data Sheet'!$B$19))),
                --(INT('Data Sheet'!$A$19) &amp; "." &amp; LEFT(BN411,3)),
                --(INT('Data Sheet'!$B$19) &amp; "." &amp; LEFT(BN411,3))
            )
        ),
        "OK"
    )
)</f>
        <v>OK</v>
      </c>
      <c r="O411" s="23" t="str">
        <f>IF(BP411&lt;&gt;"",
    IF(INT('Data Sheet'!$A$19)=INT('Data Sheet'!$B$19),
        --(INT('Data Sheet'!$A$19) &amp; "." &amp; BP411),
        IF(AND((--(INT('Data Sheet'!$A$19) &amp; "." &amp; BP411)&gt;=--('Data Sheet'!$A$19)), (--(INT('Data Sheet'!$A$19) &amp; "." &amp; BP411)&lt;=--('Data Sheet'!$B$19))),
            --(INT('Data Sheet'!$A$19) &amp; "." &amp; BP411),
            --(INT('Data Sheet'!$B$19) &amp; "." &amp; BP411)
        )
    ),
    IF(BN411&lt;&gt;"",
        IF(INT('Data Sheet'!$A$19)=INT('Data Sheet'!$B$19),
            --(INT('Data Sheet'!$A$19) &amp; "." &amp; RIGHT(BN411,3)),
            IF(AND((--(INT('Data Sheet'!$A$19) &amp; "." &amp; RIGHT(BN411,3))&gt;=--('Data Sheet'!$A$19)), (--(INT('Data Sheet'!$A$19) &amp; "." &amp; RIGHT(BN411,3))&lt;=--('Data Sheet'!$B$19))),
                --(INT('Data Sheet'!$A$19) &amp; "." &amp; RIGHT(BN411,3)),
                --(INT('Data Sheet'!$B$19) &amp; "." &amp; RIGHT(BN411,3))
            )
        ),
        "OK"
    )
)</f>
        <v>OK</v>
      </c>
      <c r="P411" s="23" t="str">
        <f>IF(BR411&lt;&gt;"",
    IF(INT('Data Sheet'!$A$19)=INT('Data Sheet'!$B$15),
        --(INT('Data Sheet'!$A$15) &amp; "." &amp; BR411),
        IF(AND((--(INT('Data Sheet'!$A$15) &amp; "." &amp; BR411)&gt;=--('Data Sheet'!$A$15)), (--(INT('Data Sheet'!$A$15) &amp; "." &amp; BR411)&lt;=--('Data Sheet'!$B$15))),
            --(INT('Data Sheet'!$A$15) &amp; "." &amp; BR411),
            --(INT('Data Sheet'!$B$15) &amp; "." &amp; BR411)
        )
    ),
    IF(BQ411&lt;&gt;"",
        IF(INT('Data Sheet'!$A$15)=INT('Data Sheet'!$B$15),
            --(INT('Data Sheet'!$A$15) &amp; "." &amp; LEFT(BQ411,3)),
            IF(AND((--(INT('Data Sheet'!$A$15) &amp; "." &amp; LEFT(BQ411,3))&gt;=--('Data Sheet'!$A$15)), (--(INT('Data Sheet'!$A$15) &amp; "." &amp; LEFT(BQ411,3))&lt;=--('Data Sheet'!$B$15))),
                --(INT('Data Sheet'!$A$15) &amp; "." &amp; LEFT(BQ411,3)),
                --(INT('Data Sheet'!$B$15) &amp; "." &amp; LEFT(BQ411,3))
            )
        ),
        "OK"
    )
)</f>
        <v>OK</v>
      </c>
      <c r="Q411" s="23" t="str">
        <f>IF(BS411&lt;&gt;"",
    IF(INT('Data Sheet'!$A$19)=INT('Data Sheet'!$B$15),
        --(INT('Data Sheet'!$A$15) &amp; "." &amp; BS411),
        IF(AND((--(INT('Data Sheet'!$A$15) &amp; "." &amp; BS411)&gt;=--('Data Sheet'!$A$15)), (--(INT('Data Sheet'!$A$15) &amp; "." &amp; BS411)&lt;=--('Data Sheet'!$B$15))),
            --(INT('Data Sheet'!$A$15) &amp; "." &amp; BS411),
            --(INT('Data Sheet'!$B$15) &amp; "." &amp; BS411)
        )
    ),
    IF(BQ411&lt;&gt;"",
        IF(INT('Data Sheet'!$A$15)=INT('Data Sheet'!$B$15),
            --(INT('Data Sheet'!$A$15) &amp; "." &amp; RIGHT(BQ411,3)),
            IF(AND((--(INT('Data Sheet'!$A$15) &amp; "." &amp; RIGHT(BQ411,3))&gt;=--('Data Sheet'!$A$15)), (--(INT('Data Sheet'!$A$15) &amp; "." &amp; RIGHT(BQ411,3))&lt;=--('Data Sheet'!$B$15))),
                --(INT('Data Sheet'!$A$15) &amp; "." &amp; RIGHT(BQ411,3)),
                --(INT('Data Sheet'!$B$15) &amp; "." &amp; RIGHT(BQ411,3))
            )
        ),
        "OK"
    )
)</f>
        <v>OK</v>
      </c>
      <c r="R411" s="20"/>
      <c r="S411" s="20"/>
      <c r="T411" s="20"/>
      <c r="U411" s="20"/>
      <c r="V411" s="20"/>
      <c r="W411" s="20"/>
      <c r="X411" s="20"/>
      <c r="Y411" s="20"/>
      <c r="Z411" s="20"/>
      <c r="AA411" s="55"/>
      <c r="AB411" s="55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1"/>
      <c r="AR411" s="21"/>
      <c r="AS411" s="21"/>
      <c r="AT411" s="21"/>
      <c r="AU411" s="21"/>
      <c r="AV411" s="21"/>
      <c r="AW411" s="22"/>
      <c r="AX411" s="99"/>
      <c r="AY411" s="20"/>
      <c r="AZ411" s="20"/>
      <c r="BA411" s="22"/>
      <c r="BC411" s="80"/>
      <c r="BD411" s="80"/>
      <c r="BE411" s="80"/>
      <c r="BF411" s="80"/>
      <c r="BG411" s="2" t="str">
        <f t="shared" si="39"/>
        <v/>
      </c>
      <c r="BH411" s="78">
        <f t="shared" si="38"/>
        <v>0</v>
      </c>
    </row>
    <row r="412" spans="2:60" x14ac:dyDescent="0.2">
      <c r="B412" s="14">
        <f t="shared" si="43"/>
        <v>404</v>
      </c>
      <c r="C412" s="15" t="str">
        <f>CONCATENATE('Data Sheet'!$B$8,'Data Sheet'!$G$2)</f>
        <v>" HWDP</v>
      </c>
      <c r="D412" s="95" t="str">
        <f t="shared" si="40"/>
        <v/>
      </c>
      <c r="E412" s="15" t="str">
        <f>IF('Sum HWDP'!$D$10="TH-Hill DS-1 Vol 3 CAT 2: Clean and Visual Ends only","N/A","OK")</f>
        <v>OK</v>
      </c>
      <c r="F412" s="15" t="str">
        <f>IF('Sum HWDP'!$D$10="TH-Hill DS-1 Vol 3 CAT 2: Clean and Visual Ends only","N/A","OK")</f>
        <v>OK</v>
      </c>
      <c r="G412" s="17"/>
      <c r="H412" s="17"/>
      <c r="I412" s="17" t="s">
        <v>51</v>
      </c>
      <c r="J412" s="17" t="str">
        <f t="shared" si="41"/>
        <v>OK</v>
      </c>
      <c r="K412" s="17" t="str">
        <f t="shared" si="42"/>
        <v>OK</v>
      </c>
      <c r="L412" s="17" t="str">
        <f>IF('Data Sheet'!$B$9="NC-50","N/A","OK")</f>
        <v>OK</v>
      </c>
      <c r="M412" s="17" t="str">
        <f>IF('Data Sheet'!$B$9="NC-50","N/A","OK")</f>
        <v>OK</v>
      </c>
      <c r="N412" s="23" t="str">
        <f>IF(BO412&lt;&gt;"",
    IF(INT('Data Sheet'!$A$19)=INT('Data Sheet'!$B$19),
        --(INT('Data Sheet'!$A$19) &amp; "." &amp; BO412),
        IF(AND((--(INT('Data Sheet'!$A$19) &amp; "." &amp; BO412)&gt;=--('Data Sheet'!$A$19)), (--(INT('Data Sheet'!$A$19) &amp; "." &amp; BO412)&lt;=--('Data Sheet'!$B$19))),
            --(INT('Data Sheet'!$A$19) &amp; "." &amp; BO412),
            --(INT('Data Sheet'!$B$19) &amp; "." &amp; BO412)
        )
    ),
    IF(BN412&lt;&gt;"",
        IF(INT('Data Sheet'!$A$19)=INT('Data Sheet'!$B$19),
            --(INT('Data Sheet'!$A$19) &amp; "." &amp; LEFT(BN412,3)),
            IF(AND((--(INT('Data Sheet'!$A$19) &amp; "." &amp; LEFT(BN412,3))&gt;=--('Data Sheet'!$A$19)), (--(INT('Data Sheet'!$A$19) &amp; "." &amp; LEFT(BN412,3))&lt;=--('Data Sheet'!$B$19))),
                --(INT('Data Sheet'!$A$19) &amp; "." &amp; LEFT(BN412,3)),
                --(INT('Data Sheet'!$B$19) &amp; "." &amp; LEFT(BN412,3))
            )
        ),
        "OK"
    )
)</f>
        <v>OK</v>
      </c>
      <c r="O412" s="23" t="str">
        <f>IF(BP412&lt;&gt;"",
    IF(INT('Data Sheet'!$A$19)=INT('Data Sheet'!$B$19),
        --(INT('Data Sheet'!$A$19) &amp; "." &amp; BP412),
        IF(AND((--(INT('Data Sheet'!$A$19) &amp; "." &amp; BP412)&gt;=--('Data Sheet'!$A$19)), (--(INT('Data Sheet'!$A$19) &amp; "." &amp; BP412)&lt;=--('Data Sheet'!$B$19))),
            --(INT('Data Sheet'!$A$19) &amp; "." &amp; BP412),
            --(INT('Data Sheet'!$B$19) &amp; "." &amp; BP412)
        )
    ),
    IF(BN412&lt;&gt;"",
        IF(INT('Data Sheet'!$A$19)=INT('Data Sheet'!$B$19),
            --(INT('Data Sheet'!$A$19) &amp; "." &amp; RIGHT(BN412,3)),
            IF(AND((--(INT('Data Sheet'!$A$19) &amp; "." &amp; RIGHT(BN412,3))&gt;=--('Data Sheet'!$A$19)), (--(INT('Data Sheet'!$A$19) &amp; "." &amp; RIGHT(BN412,3))&lt;=--('Data Sheet'!$B$19))),
                --(INT('Data Sheet'!$A$19) &amp; "." &amp; RIGHT(BN412,3)),
                --(INT('Data Sheet'!$B$19) &amp; "." &amp; RIGHT(BN412,3))
            )
        ),
        "OK"
    )
)</f>
        <v>OK</v>
      </c>
      <c r="P412" s="23" t="str">
        <f>IF(BR412&lt;&gt;"",
    IF(INT('Data Sheet'!$A$19)=INT('Data Sheet'!$B$15),
        --(INT('Data Sheet'!$A$15) &amp; "." &amp; BR412),
        IF(AND((--(INT('Data Sheet'!$A$15) &amp; "." &amp; BR412)&gt;=--('Data Sheet'!$A$15)), (--(INT('Data Sheet'!$A$15) &amp; "." &amp; BR412)&lt;=--('Data Sheet'!$B$15))),
            --(INT('Data Sheet'!$A$15) &amp; "." &amp; BR412),
            --(INT('Data Sheet'!$B$15) &amp; "." &amp; BR412)
        )
    ),
    IF(BQ412&lt;&gt;"",
        IF(INT('Data Sheet'!$A$15)=INT('Data Sheet'!$B$15),
            --(INT('Data Sheet'!$A$15) &amp; "." &amp; LEFT(BQ412,3)),
            IF(AND((--(INT('Data Sheet'!$A$15) &amp; "." &amp; LEFT(BQ412,3))&gt;=--('Data Sheet'!$A$15)), (--(INT('Data Sheet'!$A$15) &amp; "." &amp; LEFT(BQ412,3))&lt;=--('Data Sheet'!$B$15))),
                --(INT('Data Sheet'!$A$15) &amp; "." &amp; LEFT(BQ412,3)),
                --(INT('Data Sheet'!$B$15) &amp; "." &amp; LEFT(BQ412,3))
            )
        ),
        "OK"
    )
)</f>
        <v>OK</v>
      </c>
      <c r="Q412" s="23" t="str">
        <f>IF(BS412&lt;&gt;"",
    IF(INT('Data Sheet'!$A$19)=INT('Data Sheet'!$B$15),
        --(INT('Data Sheet'!$A$15) &amp; "." &amp; BS412),
        IF(AND((--(INT('Data Sheet'!$A$15) &amp; "." &amp; BS412)&gt;=--('Data Sheet'!$A$15)), (--(INT('Data Sheet'!$A$15) &amp; "." &amp; BS412)&lt;=--('Data Sheet'!$B$15))),
            --(INT('Data Sheet'!$A$15) &amp; "." &amp; BS412),
            --(INT('Data Sheet'!$B$15) &amp; "." &amp; BS412)
        )
    ),
    IF(BQ412&lt;&gt;"",
        IF(INT('Data Sheet'!$A$15)=INT('Data Sheet'!$B$15),
            --(INT('Data Sheet'!$A$15) &amp; "." &amp; RIGHT(BQ412,3)),
            IF(AND((--(INT('Data Sheet'!$A$15) &amp; "." &amp; RIGHT(BQ412,3))&gt;=--('Data Sheet'!$A$15)), (--(INT('Data Sheet'!$A$15) &amp; "." &amp; RIGHT(BQ412,3))&lt;=--('Data Sheet'!$B$15))),
                --(INT('Data Sheet'!$A$15) &amp; "." &amp; RIGHT(BQ412,3)),
                --(INT('Data Sheet'!$B$15) &amp; "." &amp; RIGHT(BQ412,3))
            )
        ),
        "OK"
    )
)</f>
        <v>OK</v>
      </c>
      <c r="R412" s="20"/>
      <c r="S412" s="20"/>
      <c r="T412" s="20"/>
      <c r="U412" s="20"/>
      <c r="V412" s="20"/>
      <c r="W412" s="20"/>
      <c r="X412" s="20"/>
      <c r="Y412" s="20"/>
      <c r="Z412" s="20"/>
      <c r="AA412" s="55"/>
      <c r="AB412" s="55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1"/>
      <c r="AR412" s="21"/>
      <c r="AS412" s="21"/>
      <c r="AT412" s="21"/>
      <c r="AU412" s="21"/>
      <c r="AV412" s="21"/>
      <c r="AW412" s="22"/>
      <c r="AX412" s="99"/>
      <c r="AY412" s="20"/>
      <c r="AZ412" s="20"/>
      <c r="BA412" s="22"/>
      <c r="BC412" s="80"/>
      <c r="BD412" s="80"/>
      <c r="BE412" s="80"/>
      <c r="BF412" s="80"/>
      <c r="BG412" s="2" t="str">
        <f t="shared" si="39"/>
        <v/>
      </c>
      <c r="BH412" s="78">
        <f t="shared" si="38"/>
        <v>0</v>
      </c>
    </row>
    <row r="413" spans="2:60" x14ac:dyDescent="0.2">
      <c r="B413" s="14">
        <f t="shared" si="43"/>
        <v>405</v>
      </c>
      <c r="C413" s="15" t="str">
        <f>CONCATENATE('Data Sheet'!$B$8,'Data Sheet'!$G$2)</f>
        <v>" HWDP</v>
      </c>
      <c r="D413" s="95" t="str">
        <f t="shared" si="40"/>
        <v/>
      </c>
      <c r="E413" s="15" t="str">
        <f>IF('Sum HWDP'!$D$10="TH-Hill DS-1 Vol 3 CAT 2: Clean and Visual Ends only","N/A","OK")</f>
        <v>OK</v>
      </c>
      <c r="F413" s="15" t="str">
        <f>IF('Sum HWDP'!$D$10="TH-Hill DS-1 Vol 3 CAT 2: Clean and Visual Ends only","N/A","OK")</f>
        <v>OK</v>
      </c>
      <c r="G413" s="17"/>
      <c r="H413" s="17"/>
      <c r="I413" s="17" t="s">
        <v>51</v>
      </c>
      <c r="J413" s="17" t="str">
        <f t="shared" si="41"/>
        <v>OK</v>
      </c>
      <c r="K413" s="17" t="str">
        <f t="shared" si="42"/>
        <v>OK</v>
      </c>
      <c r="L413" s="17" t="str">
        <f>IF('Data Sheet'!$B$9="NC-50","N/A","OK")</f>
        <v>OK</v>
      </c>
      <c r="M413" s="17" t="str">
        <f>IF('Data Sheet'!$B$9="NC-50","N/A","OK")</f>
        <v>OK</v>
      </c>
      <c r="N413" s="23" t="str">
        <f>IF(BO413&lt;&gt;"",
    IF(INT('Data Sheet'!$A$19)=INT('Data Sheet'!$B$19),
        --(INT('Data Sheet'!$A$19) &amp; "." &amp; BO413),
        IF(AND((--(INT('Data Sheet'!$A$19) &amp; "." &amp; BO413)&gt;=--('Data Sheet'!$A$19)), (--(INT('Data Sheet'!$A$19) &amp; "." &amp; BO413)&lt;=--('Data Sheet'!$B$19))),
            --(INT('Data Sheet'!$A$19) &amp; "." &amp; BO413),
            --(INT('Data Sheet'!$B$19) &amp; "." &amp; BO413)
        )
    ),
    IF(BN413&lt;&gt;"",
        IF(INT('Data Sheet'!$A$19)=INT('Data Sheet'!$B$19),
            --(INT('Data Sheet'!$A$19) &amp; "." &amp; LEFT(BN413,3)),
            IF(AND((--(INT('Data Sheet'!$A$19) &amp; "." &amp; LEFT(BN413,3))&gt;=--('Data Sheet'!$A$19)), (--(INT('Data Sheet'!$A$19) &amp; "." &amp; LEFT(BN413,3))&lt;=--('Data Sheet'!$B$19))),
                --(INT('Data Sheet'!$A$19) &amp; "." &amp; LEFT(BN413,3)),
                --(INT('Data Sheet'!$B$19) &amp; "." &amp; LEFT(BN413,3))
            )
        ),
        "OK"
    )
)</f>
        <v>OK</v>
      </c>
      <c r="O413" s="23" t="str">
        <f>IF(BP413&lt;&gt;"",
    IF(INT('Data Sheet'!$A$19)=INT('Data Sheet'!$B$19),
        --(INT('Data Sheet'!$A$19) &amp; "." &amp; BP413),
        IF(AND((--(INT('Data Sheet'!$A$19) &amp; "." &amp; BP413)&gt;=--('Data Sheet'!$A$19)), (--(INT('Data Sheet'!$A$19) &amp; "." &amp; BP413)&lt;=--('Data Sheet'!$B$19))),
            --(INT('Data Sheet'!$A$19) &amp; "." &amp; BP413),
            --(INT('Data Sheet'!$B$19) &amp; "." &amp; BP413)
        )
    ),
    IF(BN413&lt;&gt;"",
        IF(INT('Data Sheet'!$A$19)=INT('Data Sheet'!$B$19),
            --(INT('Data Sheet'!$A$19) &amp; "." &amp; RIGHT(BN413,3)),
            IF(AND((--(INT('Data Sheet'!$A$19) &amp; "." &amp; RIGHT(BN413,3))&gt;=--('Data Sheet'!$A$19)), (--(INT('Data Sheet'!$A$19) &amp; "." &amp; RIGHT(BN413,3))&lt;=--('Data Sheet'!$B$19))),
                --(INT('Data Sheet'!$A$19) &amp; "." &amp; RIGHT(BN413,3)),
                --(INT('Data Sheet'!$B$19) &amp; "." &amp; RIGHT(BN413,3))
            )
        ),
        "OK"
    )
)</f>
        <v>OK</v>
      </c>
      <c r="P413" s="23" t="str">
        <f>IF(BR413&lt;&gt;"",
    IF(INT('Data Sheet'!$A$19)=INT('Data Sheet'!$B$15),
        --(INT('Data Sheet'!$A$15) &amp; "." &amp; BR413),
        IF(AND((--(INT('Data Sheet'!$A$15) &amp; "." &amp; BR413)&gt;=--('Data Sheet'!$A$15)), (--(INT('Data Sheet'!$A$15) &amp; "." &amp; BR413)&lt;=--('Data Sheet'!$B$15))),
            --(INT('Data Sheet'!$A$15) &amp; "." &amp; BR413),
            --(INT('Data Sheet'!$B$15) &amp; "." &amp; BR413)
        )
    ),
    IF(BQ413&lt;&gt;"",
        IF(INT('Data Sheet'!$A$15)=INT('Data Sheet'!$B$15),
            --(INT('Data Sheet'!$A$15) &amp; "." &amp; LEFT(BQ413,3)),
            IF(AND((--(INT('Data Sheet'!$A$15) &amp; "." &amp; LEFT(BQ413,3))&gt;=--('Data Sheet'!$A$15)), (--(INT('Data Sheet'!$A$15) &amp; "." &amp; LEFT(BQ413,3))&lt;=--('Data Sheet'!$B$15))),
                --(INT('Data Sheet'!$A$15) &amp; "." &amp; LEFT(BQ413,3)),
                --(INT('Data Sheet'!$B$15) &amp; "." &amp; LEFT(BQ413,3))
            )
        ),
        "OK"
    )
)</f>
        <v>OK</v>
      </c>
      <c r="Q413" s="23" t="str">
        <f>IF(BS413&lt;&gt;"",
    IF(INT('Data Sheet'!$A$19)=INT('Data Sheet'!$B$15),
        --(INT('Data Sheet'!$A$15) &amp; "." &amp; BS413),
        IF(AND((--(INT('Data Sheet'!$A$15) &amp; "." &amp; BS413)&gt;=--('Data Sheet'!$A$15)), (--(INT('Data Sheet'!$A$15) &amp; "." &amp; BS413)&lt;=--('Data Sheet'!$B$15))),
            --(INT('Data Sheet'!$A$15) &amp; "." &amp; BS413),
            --(INT('Data Sheet'!$B$15) &amp; "." &amp; BS413)
        )
    ),
    IF(BQ413&lt;&gt;"",
        IF(INT('Data Sheet'!$A$15)=INT('Data Sheet'!$B$15),
            --(INT('Data Sheet'!$A$15) &amp; "." &amp; RIGHT(BQ413,3)),
            IF(AND((--(INT('Data Sheet'!$A$15) &amp; "." &amp; RIGHT(BQ413,3))&gt;=--('Data Sheet'!$A$15)), (--(INT('Data Sheet'!$A$15) &amp; "." &amp; RIGHT(BQ413,3))&lt;=--('Data Sheet'!$B$15))),
                --(INT('Data Sheet'!$A$15) &amp; "." &amp; RIGHT(BQ413,3)),
                --(INT('Data Sheet'!$B$15) &amp; "." &amp; RIGHT(BQ413,3))
            )
        ),
        "OK"
    )
)</f>
        <v>OK</v>
      </c>
      <c r="R413" s="20"/>
      <c r="S413" s="20"/>
      <c r="T413" s="20"/>
      <c r="U413" s="20"/>
      <c r="V413" s="20"/>
      <c r="W413" s="20"/>
      <c r="X413" s="20"/>
      <c r="Y413" s="20"/>
      <c r="Z413" s="20"/>
      <c r="AA413" s="55"/>
      <c r="AB413" s="55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1"/>
      <c r="AR413" s="21"/>
      <c r="AS413" s="21"/>
      <c r="AT413" s="21"/>
      <c r="AU413" s="21"/>
      <c r="AV413" s="21"/>
      <c r="AW413" s="22"/>
      <c r="AX413" s="99"/>
      <c r="AY413" s="20"/>
      <c r="AZ413" s="20"/>
      <c r="BA413" s="22"/>
      <c r="BC413" s="80"/>
      <c r="BD413" s="80"/>
      <c r="BE413" s="80"/>
      <c r="BF413" s="80"/>
      <c r="BG413" s="2" t="str">
        <f t="shared" si="39"/>
        <v/>
      </c>
      <c r="BH413" s="78">
        <f t="shared" si="38"/>
        <v>0</v>
      </c>
    </row>
    <row r="414" spans="2:60" x14ac:dyDescent="0.2">
      <c r="B414" s="14">
        <f t="shared" si="43"/>
        <v>406</v>
      </c>
      <c r="C414" s="15" t="str">
        <f>CONCATENATE('Data Sheet'!$B$8,'Data Sheet'!$G$2)</f>
        <v>" HWDP</v>
      </c>
      <c r="D414" s="95" t="str">
        <f t="shared" si="40"/>
        <v/>
      </c>
      <c r="E414" s="15" t="str">
        <f>IF('Sum HWDP'!$D$10="TH-Hill DS-1 Vol 3 CAT 2: Clean and Visual Ends only","N/A","OK")</f>
        <v>OK</v>
      </c>
      <c r="F414" s="15" t="str">
        <f>IF('Sum HWDP'!$D$10="TH-Hill DS-1 Vol 3 CAT 2: Clean and Visual Ends only","N/A","OK")</f>
        <v>OK</v>
      </c>
      <c r="G414" s="17"/>
      <c r="H414" s="17"/>
      <c r="I414" s="17" t="s">
        <v>51</v>
      </c>
      <c r="J414" s="17" t="str">
        <f t="shared" si="41"/>
        <v>OK</v>
      </c>
      <c r="K414" s="17" t="str">
        <f t="shared" si="42"/>
        <v>OK</v>
      </c>
      <c r="L414" s="17" t="str">
        <f>IF('Data Sheet'!$B$9="NC-50","N/A","OK")</f>
        <v>OK</v>
      </c>
      <c r="M414" s="17" t="str">
        <f>IF('Data Sheet'!$B$9="NC-50","N/A","OK")</f>
        <v>OK</v>
      </c>
      <c r="N414" s="23" t="str">
        <f>IF(BO414&lt;&gt;"",
    IF(INT('Data Sheet'!$A$19)=INT('Data Sheet'!$B$19),
        --(INT('Data Sheet'!$A$19) &amp; "." &amp; BO414),
        IF(AND((--(INT('Data Sheet'!$A$19) &amp; "." &amp; BO414)&gt;=--('Data Sheet'!$A$19)), (--(INT('Data Sheet'!$A$19) &amp; "." &amp; BO414)&lt;=--('Data Sheet'!$B$19))),
            --(INT('Data Sheet'!$A$19) &amp; "." &amp; BO414),
            --(INT('Data Sheet'!$B$19) &amp; "." &amp; BO414)
        )
    ),
    IF(BN414&lt;&gt;"",
        IF(INT('Data Sheet'!$A$19)=INT('Data Sheet'!$B$19),
            --(INT('Data Sheet'!$A$19) &amp; "." &amp; LEFT(BN414,3)),
            IF(AND((--(INT('Data Sheet'!$A$19) &amp; "." &amp; LEFT(BN414,3))&gt;=--('Data Sheet'!$A$19)), (--(INT('Data Sheet'!$A$19) &amp; "." &amp; LEFT(BN414,3))&lt;=--('Data Sheet'!$B$19))),
                --(INT('Data Sheet'!$A$19) &amp; "." &amp; LEFT(BN414,3)),
                --(INT('Data Sheet'!$B$19) &amp; "." &amp; LEFT(BN414,3))
            )
        ),
        "OK"
    )
)</f>
        <v>OK</v>
      </c>
      <c r="O414" s="23" t="str">
        <f>IF(BP414&lt;&gt;"",
    IF(INT('Data Sheet'!$A$19)=INT('Data Sheet'!$B$19),
        --(INT('Data Sheet'!$A$19) &amp; "." &amp; BP414),
        IF(AND((--(INT('Data Sheet'!$A$19) &amp; "." &amp; BP414)&gt;=--('Data Sheet'!$A$19)), (--(INT('Data Sheet'!$A$19) &amp; "." &amp; BP414)&lt;=--('Data Sheet'!$B$19))),
            --(INT('Data Sheet'!$A$19) &amp; "." &amp; BP414),
            --(INT('Data Sheet'!$B$19) &amp; "." &amp; BP414)
        )
    ),
    IF(BN414&lt;&gt;"",
        IF(INT('Data Sheet'!$A$19)=INT('Data Sheet'!$B$19),
            --(INT('Data Sheet'!$A$19) &amp; "." &amp; RIGHT(BN414,3)),
            IF(AND((--(INT('Data Sheet'!$A$19) &amp; "." &amp; RIGHT(BN414,3))&gt;=--('Data Sheet'!$A$19)), (--(INT('Data Sheet'!$A$19) &amp; "." &amp; RIGHT(BN414,3))&lt;=--('Data Sheet'!$B$19))),
                --(INT('Data Sheet'!$A$19) &amp; "." &amp; RIGHT(BN414,3)),
                --(INT('Data Sheet'!$B$19) &amp; "." &amp; RIGHT(BN414,3))
            )
        ),
        "OK"
    )
)</f>
        <v>OK</v>
      </c>
      <c r="P414" s="23" t="str">
        <f>IF(BR414&lt;&gt;"",
    IF(INT('Data Sheet'!$A$19)=INT('Data Sheet'!$B$15),
        --(INT('Data Sheet'!$A$15) &amp; "." &amp; BR414),
        IF(AND((--(INT('Data Sheet'!$A$15) &amp; "." &amp; BR414)&gt;=--('Data Sheet'!$A$15)), (--(INT('Data Sheet'!$A$15) &amp; "." &amp; BR414)&lt;=--('Data Sheet'!$B$15))),
            --(INT('Data Sheet'!$A$15) &amp; "." &amp; BR414),
            --(INT('Data Sheet'!$B$15) &amp; "." &amp; BR414)
        )
    ),
    IF(BQ414&lt;&gt;"",
        IF(INT('Data Sheet'!$A$15)=INT('Data Sheet'!$B$15),
            --(INT('Data Sheet'!$A$15) &amp; "." &amp; LEFT(BQ414,3)),
            IF(AND((--(INT('Data Sheet'!$A$15) &amp; "." &amp; LEFT(BQ414,3))&gt;=--('Data Sheet'!$A$15)), (--(INT('Data Sheet'!$A$15) &amp; "." &amp; LEFT(BQ414,3))&lt;=--('Data Sheet'!$B$15))),
                --(INT('Data Sheet'!$A$15) &amp; "." &amp; LEFT(BQ414,3)),
                --(INT('Data Sheet'!$B$15) &amp; "." &amp; LEFT(BQ414,3))
            )
        ),
        "OK"
    )
)</f>
        <v>OK</v>
      </c>
      <c r="Q414" s="23" t="str">
        <f>IF(BS414&lt;&gt;"",
    IF(INT('Data Sheet'!$A$19)=INT('Data Sheet'!$B$15),
        --(INT('Data Sheet'!$A$15) &amp; "." &amp; BS414),
        IF(AND((--(INT('Data Sheet'!$A$15) &amp; "." &amp; BS414)&gt;=--('Data Sheet'!$A$15)), (--(INT('Data Sheet'!$A$15) &amp; "." &amp; BS414)&lt;=--('Data Sheet'!$B$15))),
            --(INT('Data Sheet'!$A$15) &amp; "." &amp; BS414),
            --(INT('Data Sheet'!$B$15) &amp; "." &amp; BS414)
        )
    ),
    IF(BQ414&lt;&gt;"",
        IF(INT('Data Sheet'!$A$15)=INT('Data Sheet'!$B$15),
            --(INT('Data Sheet'!$A$15) &amp; "." &amp; RIGHT(BQ414,3)),
            IF(AND((--(INT('Data Sheet'!$A$15) &amp; "." &amp; RIGHT(BQ414,3))&gt;=--('Data Sheet'!$A$15)), (--(INT('Data Sheet'!$A$15) &amp; "." &amp; RIGHT(BQ414,3))&lt;=--('Data Sheet'!$B$15))),
                --(INT('Data Sheet'!$A$15) &amp; "." &amp; RIGHT(BQ414,3)),
                --(INT('Data Sheet'!$B$15) &amp; "." &amp; RIGHT(BQ414,3))
            )
        ),
        "OK"
    )
)</f>
        <v>OK</v>
      </c>
      <c r="R414" s="20"/>
      <c r="S414" s="20"/>
      <c r="T414" s="20"/>
      <c r="U414" s="20"/>
      <c r="V414" s="20"/>
      <c r="W414" s="20"/>
      <c r="X414" s="20"/>
      <c r="Y414" s="20"/>
      <c r="Z414" s="20"/>
      <c r="AA414" s="55"/>
      <c r="AB414" s="55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1"/>
      <c r="AR414" s="21"/>
      <c r="AS414" s="21"/>
      <c r="AT414" s="21"/>
      <c r="AU414" s="21"/>
      <c r="AV414" s="21"/>
      <c r="AW414" s="22"/>
      <c r="AX414" s="99"/>
      <c r="AY414" s="20"/>
      <c r="AZ414" s="20"/>
      <c r="BA414" s="22"/>
      <c r="BC414" s="80"/>
      <c r="BD414" s="80"/>
      <c r="BE414" s="80"/>
      <c r="BF414" s="80"/>
      <c r="BG414" s="2" t="str">
        <f t="shared" si="39"/>
        <v/>
      </c>
      <c r="BH414" s="78">
        <f t="shared" si="38"/>
        <v>0</v>
      </c>
    </row>
    <row r="415" spans="2:60" x14ac:dyDescent="0.2">
      <c r="B415" s="14">
        <f t="shared" si="43"/>
        <v>407</v>
      </c>
      <c r="C415" s="15" t="str">
        <f>CONCATENATE('Data Sheet'!$B$8,'Data Sheet'!$G$2)</f>
        <v>" HWDP</v>
      </c>
      <c r="D415" s="95" t="str">
        <f t="shared" si="40"/>
        <v/>
      </c>
      <c r="E415" s="15" t="str">
        <f>IF('Sum HWDP'!$D$10="TH-Hill DS-1 Vol 3 CAT 2: Clean and Visual Ends only","N/A","OK")</f>
        <v>OK</v>
      </c>
      <c r="F415" s="15" t="str">
        <f>IF('Sum HWDP'!$D$10="TH-Hill DS-1 Vol 3 CAT 2: Clean and Visual Ends only","N/A","OK")</f>
        <v>OK</v>
      </c>
      <c r="G415" s="17"/>
      <c r="H415" s="17"/>
      <c r="I415" s="17" t="s">
        <v>51</v>
      </c>
      <c r="J415" s="17" t="str">
        <f t="shared" si="41"/>
        <v>OK</v>
      </c>
      <c r="K415" s="17" t="str">
        <f t="shared" si="42"/>
        <v>OK</v>
      </c>
      <c r="L415" s="17" t="str">
        <f>IF('Data Sheet'!$B$9="NC-50","N/A","OK")</f>
        <v>OK</v>
      </c>
      <c r="M415" s="17" t="str">
        <f>IF('Data Sheet'!$B$9="NC-50","N/A","OK")</f>
        <v>OK</v>
      </c>
      <c r="N415" s="23" t="str">
        <f>IF(BO415&lt;&gt;"",
    IF(INT('Data Sheet'!$A$19)=INT('Data Sheet'!$B$19),
        --(INT('Data Sheet'!$A$19) &amp; "." &amp; BO415),
        IF(AND((--(INT('Data Sheet'!$A$19) &amp; "." &amp; BO415)&gt;=--('Data Sheet'!$A$19)), (--(INT('Data Sheet'!$A$19) &amp; "." &amp; BO415)&lt;=--('Data Sheet'!$B$19))),
            --(INT('Data Sheet'!$A$19) &amp; "." &amp; BO415),
            --(INT('Data Sheet'!$B$19) &amp; "." &amp; BO415)
        )
    ),
    IF(BN415&lt;&gt;"",
        IF(INT('Data Sheet'!$A$19)=INT('Data Sheet'!$B$19),
            --(INT('Data Sheet'!$A$19) &amp; "." &amp; LEFT(BN415,3)),
            IF(AND((--(INT('Data Sheet'!$A$19) &amp; "." &amp; LEFT(BN415,3))&gt;=--('Data Sheet'!$A$19)), (--(INT('Data Sheet'!$A$19) &amp; "." &amp; LEFT(BN415,3))&lt;=--('Data Sheet'!$B$19))),
                --(INT('Data Sheet'!$A$19) &amp; "." &amp; LEFT(BN415,3)),
                --(INT('Data Sheet'!$B$19) &amp; "." &amp; LEFT(BN415,3))
            )
        ),
        "OK"
    )
)</f>
        <v>OK</v>
      </c>
      <c r="O415" s="23" t="str">
        <f>IF(BP415&lt;&gt;"",
    IF(INT('Data Sheet'!$A$19)=INT('Data Sheet'!$B$19),
        --(INT('Data Sheet'!$A$19) &amp; "." &amp; BP415),
        IF(AND((--(INT('Data Sheet'!$A$19) &amp; "." &amp; BP415)&gt;=--('Data Sheet'!$A$19)), (--(INT('Data Sheet'!$A$19) &amp; "." &amp; BP415)&lt;=--('Data Sheet'!$B$19))),
            --(INT('Data Sheet'!$A$19) &amp; "." &amp; BP415),
            --(INT('Data Sheet'!$B$19) &amp; "." &amp; BP415)
        )
    ),
    IF(BN415&lt;&gt;"",
        IF(INT('Data Sheet'!$A$19)=INT('Data Sheet'!$B$19),
            --(INT('Data Sheet'!$A$19) &amp; "." &amp; RIGHT(BN415,3)),
            IF(AND((--(INT('Data Sheet'!$A$19) &amp; "." &amp; RIGHT(BN415,3))&gt;=--('Data Sheet'!$A$19)), (--(INT('Data Sheet'!$A$19) &amp; "." &amp; RIGHT(BN415,3))&lt;=--('Data Sheet'!$B$19))),
                --(INT('Data Sheet'!$A$19) &amp; "." &amp; RIGHT(BN415,3)),
                --(INT('Data Sheet'!$B$19) &amp; "." &amp; RIGHT(BN415,3))
            )
        ),
        "OK"
    )
)</f>
        <v>OK</v>
      </c>
      <c r="P415" s="23" t="str">
        <f>IF(BR415&lt;&gt;"",
    IF(INT('Data Sheet'!$A$19)=INT('Data Sheet'!$B$15),
        --(INT('Data Sheet'!$A$15) &amp; "." &amp; BR415),
        IF(AND((--(INT('Data Sheet'!$A$15) &amp; "." &amp; BR415)&gt;=--('Data Sheet'!$A$15)), (--(INT('Data Sheet'!$A$15) &amp; "." &amp; BR415)&lt;=--('Data Sheet'!$B$15))),
            --(INT('Data Sheet'!$A$15) &amp; "." &amp; BR415),
            --(INT('Data Sheet'!$B$15) &amp; "." &amp; BR415)
        )
    ),
    IF(BQ415&lt;&gt;"",
        IF(INT('Data Sheet'!$A$15)=INT('Data Sheet'!$B$15),
            --(INT('Data Sheet'!$A$15) &amp; "." &amp; LEFT(BQ415,3)),
            IF(AND((--(INT('Data Sheet'!$A$15) &amp; "." &amp; LEFT(BQ415,3))&gt;=--('Data Sheet'!$A$15)), (--(INT('Data Sheet'!$A$15) &amp; "." &amp; LEFT(BQ415,3))&lt;=--('Data Sheet'!$B$15))),
                --(INT('Data Sheet'!$A$15) &amp; "." &amp; LEFT(BQ415,3)),
                --(INT('Data Sheet'!$B$15) &amp; "." &amp; LEFT(BQ415,3))
            )
        ),
        "OK"
    )
)</f>
        <v>OK</v>
      </c>
      <c r="Q415" s="23" t="str">
        <f>IF(BS415&lt;&gt;"",
    IF(INT('Data Sheet'!$A$19)=INT('Data Sheet'!$B$15),
        --(INT('Data Sheet'!$A$15) &amp; "." &amp; BS415),
        IF(AND((--(INT('Data Sheet'!$A$15) &amp; "." &amp; BS415)&gt;=--('Data Sheet'!$A$15)), (--(INT('Data Sheet'!$A$15) &amp; "." &amp; BS415)&lt;=--('Data Sheet'!$B$15))),
            --(INT('Data Sheet'!$A$15) &amp; "." &amp; BS415),
            --(INT('Data Sheet'!$B$15) &amp; "." &amp; BS415)
        )
    ),
    IF(BQ415&lt;&gt;"",
        IF(INT('Data Sheet'!$A$15)=INT('Data Sheet'!$B$15),
            --(INT('Data Sheet'!$A$15) &amp; "." &amp; RIGHT(BQ415,3)),
            IF(AND((--(INT('Data Sheet'!$A$15) &amp; "." &amp; RIGHT(BQ415,3))&gt;=--('Data Sheet'!$A$15)), (--(INT('Data Sheet'!$A$15) &amp; "." &amp; RIGHT(BQ415,3))&lt;=--('Data Sheet'!$B$15))),
                --(INT('Data Sheet'!$A$15) &amp; "." &amp; RIGHT(BQ415,3)),
                --(INT('Data Sheet'!$B$15) &amp; "." &amp; RIGHT(BQ415,3))
            )
        ),
        "OK"
    )
)</f>
        <v>OK</v>
      </c>
      <c r="R415" s="20"/>
      <c r="S415" s="20"/>
      <c r="T415" s="20"/>
      <c r="U415" s="20"/>
      <c r="V415" s="20"/>
      <c r="W415" s="20"/>
      <c r="X415" s="20"/>
      <c r="Y415" s="20"/>
      <c r="Z415" s="20"/>
      <c r="AA415" s="55"/>
      <c r="AB415" s="55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1"/>
      <c r="AR415" s="21"/>
      <c r="AS415" s="21"/>
      <c r="AT415" s="21"/>
      <c r="AU415" s="21"/>
      <c r="AV415" s="21"/>
      <c r="AW415" s="22"/>
      <c r="AX415" s="99"/>
      <c r="AY415" s="20"/>
      <c r="AZ415" s="20"/>
      <c r="BA415" s="22"/>
      <c r="BC415" s="80"/>
      <c r="BD415" s="80"/>
      <c r="BE415" s="80"/>
      <c r="BF415" s="80"/>
      <c r="BG415" s="2" t="str">
        <f t="shared" si="39"/>
        <v/>
      </c>
      <c r="BH415" s="78">
        <f t="shared" si="38"/>
        <v>0</v>
      </c>
    </row>
    <row r="416" spans="2:60" x14ac:dyDescent="0.2">
      <c r="B416" s="14">
        <f t="shared" si="43"/>
        <v>408</v>
      </c>
      <c r="C416" s="15" t="str">
        <f>CONCATENATE('Data Sheet'!$B$8,'Data Sheet'!$G$2)</f>
        <v>" HWDP</v>
      </c>
      <c r="D416" s="95" t="str">
        <f t="shared" si="40"/>
        <v/>
      </c>
      <c r="E416" s="15" t="str">
        <f>IF('Sum HWDP'!$D$10="TH-Hill DS-1 Vol 3 CAT 2: Clean and Visual Ends only","N/A","OK")</f>
        <v>OK</v>
      </c>
      <c r="F416" s="15" t="str">
        <f>IF('Sum HWDP'!$D$10="TH-Hill DS-1 Vol 3 CAT 2: Clean and Visual Ends only","N/A","OK")</f>
        <v>OK</v>
      </c>
      <c r="G416" s="17"/>
      <c r="H416" s="17"/>
      <c r="I416" s="17" t="s">
        <v>51</v>
      </c>
      <c r="J416" s="17" t="str">
        <f t="shared" si="41"/>
        <v>OK</v>
      </c>
      <c r="K416" s="17" t="str">
        <f t="shared" si="42"/>
        <v>OK</v>
      </c>
      <c r="L416" s="17" t="str">
        <f>IF('Data Sheet'!$B$9="NC-50","N/A","OK")</f>
        <v>OK</v>
      </c>
      <c r="M416" s="17" t="str">
        <f>IF('Data Sheet'!$B$9="NC-50","N/A","OK")</f>
        <v>OK</v>
      </c>
      <c r="N416" s="23" t="str">
        <f>IF(BO416&lt;&gt;"",
    IF(INT('Data Sheet'!$A$19)=INT('Data Sheet'!$B$19),
        --(INT('Data Sheet'!$A$19) &amp; "." &amp; BO416),
        IF(AND((--(INT('Data Sheet'!$A$19) &amp; "." &amp; BO416)&gt;=--('Data Sheet'!$A$19)), (--(INT('Data Sheet'!$A$19) &amp; "." &amp; BO416)&lt;=--('Data Sheet'!$B$19))),
            --(INT('Data Sheet'!$A$19) &amp; "." &amp; BO416),
            --(INT('Data Sheet'!$B$19) &amp; "." &amp; BO416)
        )
    ),
    IF(BN416&lt;&gt;"",
        IF(INT('Data Sheet'!$A$19)=INT('Data Sheet'!$B$19),
            --(INT('Data Sheet'!$A$19) &amp; "." &amp; LEFT(BN416,3)),
            IF(AND((--(INT('Data Sheet'!$A$19) &amp; "." &amp; LEFT(BN416,3))&gt;=--('Data Sheet'!$A$19)), (--(INT('Data Sheet'!$A$19) &amp; "." &amp; LEFT(BN416,3))&lt;=--('Data Sheet'!$B$19))),
                --(INT('Data Sheet'!$A$19) &amp; "." &amp; LEFT(BN416,3)),
                --(INT('Data Sheet'!$B$19) &amp; "." &amp; LEFT(BN416,3))
            )
        ),
        "OK"
    )
)</f>
        <v>OK</v>
      </c>
      <c r="O416" s="23" t="str">
        <f>IF(BP416&lt;&gt;"",
    IF(INT('Data Sheet'!$A$19)=INT('Data Sheet'!$B$19),
        --(INT('Data Sheet'!$A$19) &amp; "." &amp; BP416),
        IF(AND((--(INT('Data Sheet'!$A$19) &amp; "." &amp; BP416)&gt;=--('Data Sheet'!$A$19)), (--(INT('Data Sheet'!$A$19) &amp; "." &amp; BP416)&lt;=--('Data Sheet'!$B$19))),
            --(INT('Data Sheet'!$A$19) &amp; "." &amp; BP416),
            --(INT('Data Sheet'!$B$19) &amp; "." &amp; BP416)
        )
    ),
    IF(BN416&lt;&gt;"",
        IF(INT('Data Sheet'!$A$19)=INT('Data Sheet'!$B$19),
            --(INT('Data Sheet'!$A$19) &amp; "." &amp; RIGHT(BN416,3)),
            IF(AND((--(INT('Data Sheet'!$A$19) &amp; "." &amp; RIGHT(BN416,3))&gt;=--('Data Sheet'!$A$19)), (--(INT('Data Sheet'!$A$19) &amp; "." &amp; RIGHT(BN416,3))&lt;=--('Data Sheet'!$B$19))),
                --(INT('Data Sheet'!$A$19) &amp; "." &amp; RIGHT(BN416,3)),
                --(INT('Data Sheet'!$B$19) &amp; "." &amp; RIGHT(BN416,3))
            )
        ),
        "OK"
    )
)</f>
        <v>OK</v>
      </c>
      <c r="P416" s="23" t="str">
        <f>IF(BR416&lt;&gt;"",
    IF(INT('Data Sheet'!$A$19)=INT('Data Sheet'!$B$15),
        --(INT('Data Sheet'!$A$15) &amp; "." &amp; BR416),
        IF(AND((--(INT('Data Sheet'!$A$15) &amp; "." &amp; BR416)&gt;=--('Data Sheet'!$A$15)), (--(INT('Data Sheet'!$A$15) &amp; "." &amp; BR416)&lt;=--('Data Sheet'!$B$15))),
            --(INT('Data Sheet'!$A$15) &amp; "." &amp; BR416),
            --(INT('Data Sheet'!$B$15) &amp; "." &amp; BR416)
        )
    ),
    IF(BQ416&lt;&gt;"",
        IF(INT('Data Sheet'!$A$15)=INT('Data Sheet'!$B$15),
            --(INT('Data Sheet'!$A$15) &amp; "." &amp; LEFT(BQ416,3)),
            IF(AND((--(INT('Data Sheet'!$A$15) &amp; "." &amp; LEFT(BQ416,3))&gt;=--('Data Sheet'!$A$15)), (--(INT('Data Sheet'!$A$15) &amp; "." &amp; LEFT(BQ416,3))&lt;=--('Data Sheet'!$B$15))),
                --(INT('Data Sheet'!$A$15) &amp; "." &amp; LEFT(BQ416,3)),
                --(INT('Data Sheet'!$B$15) &amp; "." &amp; LEFT(BQ416,3))
            )
        ),
        "OK"
    )
)</f>
        <v>OK</v>
      </c>
      <c r="Q416" s="23" t="str">
        <f>IF(BS416&lt;&gt;"",
    IF(INT('Data Sheet'!$A$19)=INT('Data Sheet'!$B$15),
        --(INT('Data Sheet'!$A$15) &amp; "." &amp; BS416),
        IF(AND((--(INT('Data Sheet'!$A$15) &amp; "." &amp; BS416)&gt;=--('Data Sheet'!$A$15)), (--(INT('Data Sheet'!$A$15) &amp; "." &amp; BS416)&lt;=--('Data Sheet'!$B$15))),
            --(INT('Data Sheet'!$A$15) &amp; "." &amp; BS416),
            --(INT('Data Sheet'!$B$15) &amp; "." &amp; BS416)
        )
    ),
    IF(BQ416&lt;&gt;"",
        IF(INT('Data Sheet'!$A$15)=INT('Data Sheet'!$B$15),
            --(INT('Data Sheet'!$A$15) &amp; "." &amp; RIGHT(BQ416,3)),
            IF(AND((--(INT('Data Sheet'!$A$15) &amp; "." &amp; RIGHT(BQ416,3))&gt;=--('Data Sheet'!$A$15)), (--(INT('Data Sheet'!$A$15) &amp; "." &amp; RIGHT(BQ416,3))&lt;=--('Data Sheet'!$B$15))),
                --(INT('Data Sheet'!$A$15) &amp; "." &amp; RIGHT(BQ416,3)),
                --(INT('Data Sheet'!$B$15) &amp; "." &amp; RIGHT(BQ416,3))
            )
        ),
        "OK"
    )
)</f>
        <v>OK</v>
      </c>
      <c r="R416" s="20"/>
      <c r="S416" s="20"/>
      <c r="T416" s="20"/>
      <c r="U416" s="20"/>
      <c r="V416" s="20"/>
      <c r="W416" s="20"/>
      <c r="X416" s="20"/>
      <c r="Y416" s="20"/>
      <c r="Z416" s="20"/>
      <c r="AA416" s="55"/>
      <c r="AB416" s="55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1"/>
      <c r="AR416" s="21"/>
      <c r="AS416" s="21"/>
      <c r="AT416" s="21"/>
      <c r="AU416" s="21"/>
      <c r="AV416" s="21"/>
      <c r="AW416" s="22"/>
      <c r="AX416" s="99"/>
      <c r="AY416" s="20"/>
      <c r="AZ416" s="20"/>
      <c r="BA416" s="22"/>
      <c r="BC416" s="80"/>
      <c r="BD416" s="80"/>
      <c r="BE416" s="80"/>
      <c r="BF416" s="80"/>
      <c r="BG416" s="2" t="str">
        <f t="shared" si="39"/>
        <v/>
      </c>
      <c r="BH416" s="78">
        <f t="shared" si="38"/>
        <v>0</v>
      </c>
    </row>
    <row r="417" spans="2:60" x14ac:dyDescent="0.2">
      <c r="B417" s="14">
        <f t="shared" si="43"/>
        <v>409</v>
      </c>
      <c r="C417" s="15" t="str">
        <f>CONCATENATE('Data Sheet'!$B$8,'Data Sheet'!$G$2)</f>
        <v>" HWDP</v>
      </c>
      <c r="D417" s="95" t="str">
        <f t="shared" si="40"/>
        <v/>
      </c>
      <c r="E417" s="15" t="str">
        <f>IF('Sum HWDP'!$D$10="TH-Hill DS-1 Vol 3 CAT 2: Clean and Visual Ends only","N/A","OK")</f>
        <v>OK</v>
      </c>
      <c r="F417" s="15" t="str">
        <f>IF('Sum HWDP'!$D$10="TH-Hill DS-1 Vol 3 CAT 2: Clean and Visual Ends only","N/A","OK")</f>
        <v>OK</v>
      </c>
      <c r="G417" s="17"/>
      <c r="H417" s="17"/>
      <c r="I417" s="17" t="s">
        <v>51</v>
      </c>
      <c r="J417" s="17" t="str">
        <f t="shared" si="41"/>
        <v>OK</v>
      </c>
      <c r="K417" s="17" t="str">
        <f t="shared" si="42"/>
        <v>OK</v>
      </c>
      <c r="L417" s="17" t="str">
        <f>IF('Data Sheet'!$B$9="NC-50","N/A","OK")</f>
        <v>OK</v>
      </c>
      <c r="M417" s="17" t="str">
        <f>IF('Data Sheet'!$B$9="NC-50","N/A","OK")</f>
        <v>OK</v>
      </c>
      <c r="N417" s="23" t="str">
        <f>IF(BO417&lt;&gt;"",
    IF(INT('Data Sheet'!$A$19)=INT('Data Sheet'!$B$19),
        --(INT('Data Sheet'!$A$19) &amp; "." &amp; BO417),
        IF(AND((--(INT('Data Sheet'!$A$19) &amp; "." &amp; BO417)&gt;=--('Data Sheet'!$A$19)), (--(INT('Data Sheet'!$A$19) &amp; "." &amp; BO417)&lt;=--('Data Sheet'!$B$19))),
            --(INT('Data Sheet'!$A$19) &amp; "." &amp; BO417),
            --(INT('Data Sheet'!$B$19) &amp; "." &amp; BO417)
        )
    ),
    IF(BN417&lt;&gt;"",
        IF(INT('Data Sheet'!$A$19)=INT('Data Sheet'!$B$19),
            --(INT('Data Sheet'!$A$19) &amp; "." &amp; LEFT(BN417,3)),
            IF(AND((--(INT('Data Sheet'!$A$19) &amp; "." &amp; LEFT(BN417,3))&gt;=--('Data Sheet'!$A$19)), (--(INT('Data Sheet'!$A$19) &amp; "." &amp; LEFT(BN417,3))&lt;=--('Data Sheet'!$B$19))),
                --(INT('Data Sheet'!$A$19) &amp; "." &amp; LEFT(BN417,3)),
                --(INT('Data Sheet'!$B$19) &amp; "." &amp; LEFT(BN417,3))
            )
        ),
        "OK"
    )
)</f>
        <v>OK</v>
      </c>
      <c r="O417" s="23" t="str">
        <f>IF(BP417&lt;&gt;"",
    IF(INT('Data Sheet'!$A$19)=INT('Data Sheet'!$B$19),
        --(INT('Data Sheet'!$A$19) &amp; "." &amp; BP417),
        IF(AND((--(INT('Data Sheet'!$A$19) &amp; "." &amp; BP417)&gt;=--('Data Sheet'!$A$19)), (--(INT('Data Sheet'!$A$19) &amp; "." &amp; BP417)&lt;=--('Data Sheet'!$B$19))),
            --(INT('Data Sheet'!$A$19) &amp; "." &amp; BP417),
            --(INT('Data Sheet'!$B$19) &amp; "." &amp; BP417)
        )
    ),
    IF(BN417&lt;&gt;"",
        IF(INT('Data Sheet'!$A$19)=INT('Data Sheet'!$B$19),
            --(INT('Data Sheet'!$A$19) &amp; "." &amp; RIGHT(BN417,3)),
            IF(AND((--(INT('Data Sheet'!$A$19) &amp; "." &amp; RIGHT(BN417,3))&gt;=--('Data Sheet'!$A$19)), (--(INT('Data Sheet'!$A$19) &amp; "." &amp; RIGHT(BN417,3))&lt;=--('Data Sheet'!$B$19))),
                --(INT('Data Sheet'!$A$19) &amp; "." &amp; RIGHT(BN417,3)),
                --(INT('Data Sheet'!$B$19) &amp; "." &amp; RIGHT(BN417,3))
            )
        ),
        "OK"
    )
)</f>
        <v>OK</v>
      </c>
      <c r="P417" s="23" t="str">
        <f>IF(BR417&lt;&gt;"",
    IF(INT('Data Sheet'!$A$19)=INT('Data Sheet'!$B$15),
        --(INT('Data Sheet'!$A$15) &amp; "." &amp; BR417),
        IF(AND((--(INT('Data Sheet'!$A$15) &amp; "." &amp; BR417)&gt;=--('Data Sheet'!$A$15)), (--(INT('Data Sheet'!$A$15) &amp; "." &amp; BR417)&lt;=--('Data Sheet'!$B$15))),
            --(INT('Data Sheet'!$A$15) &amp; "." &amp; BR417),
            --(INT('Data Sheet'!$B$15) &amp; "." &amp; BR417)
        )
    ),
    IF(BQ417&lt;&gt;"",
        IF(INT('Data Sheet'!$A$15)=INT('Data Sheet'!$B$15),
            --(INT('Data Sheet'!$A$15) &amp; "." &amp; LEFT(BQ417,3)),
            IF(AND((--(INT('Data Sheet'!$A$15) &amp; "." &amp; LEFT(BQ417,3))&gt;=--('Data Sheet'!$A$15)), (--(INT('Data Sheet'!$A$15) &amp; "." &amp; LEFT(BQ417,3))&lt;=--('Data Sheet'!$B$15))),
                --(INT('Data Sheet'!$A$15) &amp; "." &amp; LEFT(BQ417,3)),
                --(INT('Data Sheet'!$B$15) &amp; "." &amp; LEFT(BQ417,3))
            )
        ),
        "OK"
    )
)</f>
        <v>OK</v>
      </c>
      <c r="Q417" s="23" t="str">
        <f>IF(BS417&lt;&gt;"",
    IF(INT('Data Sheet'!$A$19)=INT('Data Sheet'!$B$15),
        --(INT('Data Sheet'!$A$15) &amp; "." &amp; BS417),
        IF(AND((--(INT('Data Sheet'!$A$15) &amp; "." &amp; BS417)&gt;=--('Data Sheet'!$A$15)), (--(INT('Data Sheet'!$A$15) &amp; "." &amp; BS417)&lt;=--('Data Sheet'!$B$15))),
            --(INT('Data Sheet'!$A$15) &amp; "." &amp; BS417),
            --(INT('Data Sheet'!$B$15) &amp; "." &amp; BS417)
        )
    ),
    IF(BQ417&lt;&gt;"",
        IF(INT('Data Sheet'!$A$15)=INT('Data Sheet'!$B$15),
            --(INT('Data Sheet'!$A$15) &amp; "." &amp; RIGHT(BQ417,3)),
            IF(AND((--(INT('Data Sheet'!$A$15) &amp; "." &amp; RIGHT(BQ417,3))&gt;=--('Data Sheet'!$A$15)), (--(INT('Data Sheet'!$A$15) &amp; "." &amp; RIGHT(BQ417,3))&lt;=--('Data Sheet'!$B$15))),
                --(INT('Data Sheet'!$A$15) &amp; "." &amp; RIGHT(BQ417,3)),
                --(INT('Data Sheet'!$B$15) &amp; "." &amp; RIGHT(BQ417,3))
            )
        ),
        "OK"
    )
)</f>
        <v>OK</v>
      </c>
      <c r="R417" s="20"/>
      <c r="S417" s="20"/>
      <c r="T417" s="20"/>
      <c r="U417" s="20"/>
      <c r="V417" s="20"/>
      <c r="W417" s="20"/>
      <c r="X417" s="20"/>
      <c r="Y417" s="20"/>
      <c r="Z417" s="20"/>
      <c r="AA417" s="55"/>
      <c r="AB417" s="55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1"/>
      <c r="AR417" s="21"/>
      <c r="AS417" s="21"/>
      <c r="AT417" s="21"/>
      <c r="AU417" s="21"/>
      <c r="AV417" s="21"/>
      <c r="AW417" s="22"/>
      <c r="AX417" s="99"/>
      <c r="AY417" s="20"/>
      <c r="AZ417" s="20"/>
      <c r="BA417" s="22"/>
      <c r="BC417" s="80"/>
      <c r="BD417" s="80"/>
      <c r="BE417" s="80"/>
      <c r="BF417" s="80"/>
      <c r="BG417" s="2" t="str">
        <f t="shared" si="39"/>
        <v/>
      </c>
      <c r="BH417" s="78">
        <f t="shared" si="38"/>
        <v>0</v>
      </c>
    </row>
    <row r="418" spans="2:60" x14ac:dyDescent="0.2">
      <c r="B418" s="14">
        <f t="shared" si="43"/>
        <v>410</v>
      </c>
      <c r="C418" s="15" t="str">
        <f>CONCATENATE('Data Sheet'!$B$8,'Data Sheet'!$G$2)</f>
        <v>" HWDP</v>
      </c>
      <c r="D418" s="95" t="str">
        <f t="shared" si="40"/>
        <v/>
      </c>
      <c r="E418" s="15" t="str">
        <f>IF('Sum HWDP'!$D$10="TH-Hill DS-1 Vol 3 CAT 2: Clean and Visual Ends only","N/A","OK")</f>
        <v>OK</v>
      </c>
      <c r="F418" s="15" t="str">
        <f>IF('Sum HWDP'!$D$10="TH-Hill DS-1 Vol 3 CAT 2: Clean and Visual Ends only","N/A","OK")</f>
        <v>OK</v>
      </c>
      <c r="G418" s="17"/>
      <c r="H418" s="17"/>
      <c r="I418" s="17" t="s">
        <v>51</v>
      </c>
      <c r="J418" s="17" t="str">
        <f t="shared" si="41"/>
        <v>OK</v>
      </c>
      <c r="K418" s="17" t="str">
        <f t="shared" si="42"/>
        <v>OK</v>
      </c>
      <c r="L418" s="17" t="str">
        <f>IF('Data Sheet'!$B$9="NC-50","N/A","OK")</f>
        <v>OK</v>
      </c>
      <c r="M418" s="17" t="str">
        <f>IF('Data Sheet'!$B$9="NC-50","N/A","OK")</f>
        <v>OK</v>
      </c>
      <c r="N418" s="23" t="str">
        <f>IF(BO418&lt;&gt;"",
    IF(INT('Data Sheet'!$A$19)=INT('Data Sheet'!$B$19),
        --(INT('Data Sheet'!$A$19) &amp; "." &amp; BO418),
        IF(AND((--(INT('Data Sheet'!$A$19) &amp; "." &amp; BO418)&gt;=--('Data Sheet'!$A$19)), (--(INT('Data Sheet'!$A$19) &amp; "." &amp; BO418)&lt;=--('Data Sheet'!$B$19))),
            --(INT('Data Sheet'!$A$19) &amp; "." &amp; BO418),
            --(INT('Data Sheet'!$B$19) &amp; "." &amp; BO418)
        )
    ),
    IF(BN418&lt;&gt;"",
        IF(INT('Data Sheet'!$A$19)=INT('Data Sheet'!$B$19),
            --(INT('Data Sheet'!$A$19) &amp; "." &amp; LEFT(BN418,3)),
            IF(AND((--(INT('Data Sheet'!$A$19) &amp; "." &amp; LEFT(BN418,3))&gt;=--('Data Sheet'!$A$19)), (--(INT('Data Sheet'!$A$19) &amp; "." &amp; LEFT(BN418,3))&lt;=--('Data Sheet'!$B$19))),
                --(INT('Data Sheet'!$A$19) &amp; "." &amp; LEFT(BN418,3)),
                --(INT('Data Sheet'!$B$19) &amp; "." &amp; LEFT(BN418,3))
            )
        ),
        "OK"
    )
)</f>
        <v>OK</v>
      </c>
      <c r="O418" s="23" t="str">
        <f>IF(BP418&lt;&gt;"",
    IF(INT('Data Sheet'!$A$19)=INT('Data Sheet'!$B$19),
        --(INT('Data Sheet'!$A$19) &amp; "." &amp; BP418),
        IF(AND((--(INT('Data Sheet'!$A$19) &amp; "." &amp; BP418)&gt;=--('Data Sheet'!$A$19)), (--(INT('Data Sheet'!$A$19) &amp; "." &amp; BP418)&lt;=--('Data Sheet'!$B$19))),
            --(INT('Data Sheet'!$A$19) &amp; "." &amp; BP418),
            --(INT('Data Sheet'!$B$19) &amp; "." &amp; BP418)
        )
    ),
    IF(BN418&lt;&gt;"",
        IF(INT('Data Sheet'!$A$19)=INT('Data Sheet'!$B$19),
            --(INT('Data Sheet'!$A$19) &amp; "." &amp; RIGHT(BN418,3)),
            IF(AND((--(INT('Data Sheet'!$A$19) &amp; "." &amp; RIGHT(BN418,3))&gt;=--('Data Sheet'!$A$19)), (--(INT('Data Sheet'!$A$19) &amp; "." &amp; RIGHT(BN418,3))&lt;=--('Data Sheet'!$B$19))),
                --(INT('Data Sheet'!$A$19) &amp; "." &amp; RIGHT(BN418,3)),
                --(INT('Data Sheet'!$B$19) &amp; "." &amp; RIGHT(BN418,3))
            )
        ),
        "OK"
    )
)</f>
        <v>OK</v>
      </c>
      <c r="P418" s="23" t="str">
        <f>IF(BR418&lt;&gt;"",
    IF(INT('Data Sheet'!$A$19)=INT('Data Sheet'!$B$15),
        --(INT('Data Sheet'!$A$15) &amp; "." &amp; BR418),
        IF(AND((--(INT('Data Sheet'!$A$15) &amp; "." &amp; BR418)&gt;=--('Data Sheet'!$A$15)), (--(INT('Data Sheet'!$A$15) &amp; "." &amp; BR418)&lt;=--('Data Sheet'!$B$15))),
            --(INT('Data Sheet'!$A$15) &amp; "." &amp; BR418),
            --(INT('Data Sheet'!$B$15) &amp; "." &amp; BR418)
        )
    ),
    IF(BQ418&lt;&gt;"",
        IF(INT('Data Sheet'!$A$15)=INT('Data Sheet'!$B$15),
            --(INT('Data Sheet'!$A$15) &amp; "." &amp; LEFT(BQ418,3)),
            IF(AND((--(INT('Data Sheet'!$A$15) &amp; "." &amp; LEFT(BQ418,3))&gt;=--('Data Sheet'!$A$15)), (--(INT('Data Sheet'!$A$15) &amp; "." &amp; LEFT(BQ418,3))&lt;=--('Data Sheet'!$B$15))),
                --(INT('Data Sheet'!$A$15) &amp; "." &amp; LEFT(BQ418,3)),
                --(INT('Data Sheet'!$B$15) &amp; "." &amp; LEFT(BQ418,3))
            )
        ),
        "OK"
    )
)</f>
        <v>OK</v>
      </c>
      <c r="Q418" s="23" t="str">
        <f>IF(BS418&lt;&gt;"",
    IF(INT('Data Sheet'!$A$19)=INT('Data Sheet'!$B$15),
        --(INT('Data Sheet'!$A$15) &amp; "." &amp; BS418),
        IF(AND((--(INT('Data Sheet'!$A$15) &amp; "." &amp; BS418)&gt;=--('Data Sheet'!$A$15)), (--(INT('Data Sheet'!$A$15) &amp; "." &amp; BS418)&lt;=--('Data Sheet'!$B$15))),
            --(INT('Data Sheet'!$A$15) &amp; "." &amp; BS418),
            --(INT('Data Sheet'!$B$15) &amp; "." &amp; BS418)
        )
    ),
    IF(BQ418&lt;&gt;"",
        IF(INT('Data Sheet'!$A$15)=INT('Data Sheet'!$B$15),
            --(INT('Data Sheet'!$A$15) &amp; "." &amp; RIGHT(BQ418,3)),
            IF(AND((--(INT('Data Sheet'!$A$15) &amp; "." &amp; RIGHT(BQ418,3))&gt;=--('Data Sheet'!$A$15)), (--(INT('Data Sheet'!$A$15) &amp; "." &amp; RIGHT(BQ418,3))&lt;=--('Data Sheet'!$B$15))),
                --(INT('Data Sheet'!$A$15) &amp; "." &amp; RIGHT(BQ418,3)),
                --(INT('Data Sheet'!$B$15) &amp; "." &amp; RIGHT(BQ418,3))
            )
        ),
        "OK"
    )
)</f>
        <v>OK</v>
      </c>
      <c r="R418" s="20"/>
      <c r="S418" s="20"/>
      <c r="T418" s="20"/>
      <c r="U418" s="20"/>
      <c r="V418" s="20"/>
      <c r="W418" s="20"/>
      <c r="X418" s="20"/>
      <c r="Y418" s="20"/>
      <c r="Z418" s="20"/>
      <c r="AA418" s="55"/>
      <c r="AB418" s="55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1"/>
      <c r="AR418" s="21"/>
      <c r="AS418" s="21"/>
      <c r="AT418" s="21"/>
      <c r="AU418" s="21"/>
      <c r="AV418" s="21"/>
      <c r="AW418" s="22"/>
      <c r="AX418" s="99"/>
      <c r="AY418" s="20"/>
      <c r="AZ418" s="20"/>
      <c r="BA418" s="22"/>
      <c r="BC418" s="80"/>
      <c r="BD418" s="80"/>
      <c r="BE418" s="80"/>
      <c r="BF418" s="80"/>
      <c r="BG418" s="2" t="str">
        <f t="shared" si="39"/>
        <v/>
      </c>
      <c r="BH418" s="78">
        <f t="shared" si="38"/>
        <v>0</v>
      </c>
    </row>
    <row r="419" spans="2:60" x14ac:dyDescent="0.2">
      <c r="B419" s="14">
        <f t="shared" si="43"/>
        <v>411</v>
      </c>
      <c r="C419" s="15" t="str">
        <f>CONCATENATE('Data Sheet'!$B$8,'Data Sheet'!$G$2)</f>
        <v>" HWDP</v>
      </c>
      <c r="D419" s="95" t="str">
        <f t="shared" si="40"/>
        <v/>
      </c>
      <c r="E419" s="15" t="str">
        <f>IF('Sum HWDP'!$D$10="TH-Hill DS-1 Vol 3 CAT 2: Clean and Visual Ends only","N/A","OK")</f>
        <v>OK</v>
      </c>
      <c r="F419" s="15" t="str">
        <f>IF('Sum HWDP'!$D$10="TH-Hill DS-1 Vol 3 CAT 2: Clean and Visual Ends only","N/A","OK")</f>
        <v>OK</v>
      </c>
      <c r="G419" s="17"/>
      <c r="H419" s="17"/>
      <c r="I419" s="17" t="s">
        <v>51</v>
      </c>
      <c r="J419" s="17" t="str">
        <f t="shared" si="41"/>
        <v>OK</v>
      </c>
      <c r="K419" s="17" t="str">
        <f t="shared" si="42"/>
        <v>OK</v>
      </c>
      <c r="L419" s="17" t="str">
        <f>IF('Data Sheet'!$B$9="NC-50","N/A","OK")</f>
        <v>OK</v>
      </c>
      <c r="M419" s="17" t="str">
        <f>IF('Data Sheet'!$B$9="NC-50","N/A","OK")</f>
        <v>OK</v>
      </c>
      <c r="N419" s="23" t="str">
        <f>IF(BO419&lt;&gt;"",
    IF(INT('Data Sheet'!$A$19)=INT('Data Sheet'!$B$19),
        --(INT('Data Sheet'!$A$19) &amp; "." &amp; BO419),
        IF(AND((--(INT('Data Sheet'!$A$19) &amp; "." &amp; BO419)&gt;=--('Data Sheet'!$A$19)), (--(INT('Data Sheet'!$A$19) &amp; "." &amp; BO419)&lt;=--('Data Sheet'!$B$19))),
            --(INT('Data Sheet'!$A$19) &amp; "." &amp; BO419),
            --(INT('Data Sheet'!$B$19) &amp; "." &amp; BO419)
        )
    ),
    IF(BN419&lt;&gt;"",
        IF(INT('Data Sheet'!$A$19)=INT('Data Sheet'!$B$19),
            --(INT('Data Sheet'!$A$19) &amp; "." &amp; LEFT(BN419,3)),
            IF(AND((--(INT('Data Sheet'!$A$19) &amp; "." &amp; LEFT(BN419,3))&gt;=--('Data Sheet'!$A$19)), (--(INT('Data Sheet'!$A$19) &amp; "." &amp; LEFT(BN419,3))&lt;=--('Data Sheet'!$B$19))),
                --(INT('Data Sheet'!$A$19) &amp; "." &amp; LEFT(BN419,3)),
                --(INT('Data Sheet'!$B$19) &amp; "." &amp; LEFT(BN419,3))
            )
        ),
        "OK"
    )
)</f>
        <v>OK</v>
      </c>
      <c r="O419" s="23" t="str">
        <f>IF(BP419&lt;&gt;"",
    IF(INT('Data Sheet'!$A$19)=INT('Data Sheet'!$B$19),
        --(INT('Data Sheet'!$A$19) &amp; "." &amp; BP419),
        IF(AND((--(INT('Data Sheet'!$A$19) &amp; "." &amp; BP419)&gt;=--('Data Sheet'!$A$19)), (--(INT('Data Sheet'!$A$19) &amp; "." &amp; BP419)&lt;=--('Data Sheet'!$B$19))),
            --(INT('Data Sheet'!$A$19) &amp; "." &amp; BP419),
            --(INT('Data Sheet'!$B$19) &amp; "." &amp; BP419)
        )
    ),
    IF(BN419&lt;&gt;"",
        IF(INT('Data Sheet'!$A$19)=INT('Data Sheet'!$B$19),
            --(INT('Data Sheet'!$A$19) &amp; "." &amp; RIGHT(BN419,3)),
            IF(AND((--(INT('Data Sheet'!$A$19) &amp; "." &amp; RIGHT(BN419,3))&gt;=--('Data Sheet'!$A$19)), (--(INT('Data Sheet'!$A$19) &amp; "." &amp; RIGHT(BN419,3))&lt;=--('Data Sheet'!$B$19))),
                --(INT('Data Sheet'!$A$19) &amp; "." &amp; RIGHT(BN419,3)),
                --(INT('Data Sheet'!$B$19) &amp; "." &amp; RIGHT(BN419,3))
            )
        ),
        "OK"
    )
)</f>
        <v>OK</v>
      </c>
      <c r="P419" s="23" t="str">
        <f>IF(BR419&lt;&gt;"",
    IF(INT('Data Sheet'!$A$19)=INT('Data Sheet'!$B$15),
        --(INT('Data Sheet'!$A$15) &amp; "." &amp; BR419),
        IF(AND((--(INT('Data Sheet'!$A$15) &amp; "." &amp; BR419)&gt;=--('Data Sheet'!$A$15)), (--(INT('Data Sheet'!$A$15) &amp; "." &amp; BR419)&lt;=--('Data Sheet'!$B$15))),
            --(INT('Data Sheet'!$A$15) &amp; "." &amp; BR419),
            --(INT('Data Sheet'!$B$15) &amp; "." &amp; BR419)
        )
    ),
    IF(BQ419&lt;&gt;"",
        IF(INT('Data Sheet'!$A$15)=INT('Data Sheet'!$B$15),
            --(INT('Data Sheet'!$A$15) &amp; "." &amp; LEFT(BQ419,3)),
            IF(AND((--(INT('Data Sheet'!$A$15) &amp; "." &amp; LEFT(BQ419,3))&gt;=--('Data Sheet'!$A$15)), (--(INT('Data Sheet'!$A$15) &amp; "." &amp; LEFT(BQ419,3))&lt;=--('Data Sheet'!$B$15))),
                --(INT('Data Sheet'!$A$15) &amp; "." &amp; LEFT(BQ419,3)),
                --(INT('Data Sheet'!$B$15) &amp; "." &amp; LEFT(BQ419,3))
            )
        ),
        "OK"
    )
)</f>
        <v>OK</v>
      </c>
      <c r="Q419" s="23" t="str">
        <f>IF(BS419&lt;&gt;"",
    IF(INT('Data Sheet'!$A$19)=INT('Data Sheet'!$B$15),
        --(INT('Data Sheet'!$A$15) &amp; "." &amp; BS419),
        IF(AND((--(INT('Data Sheet'!$A$15) &amp; "." &amp; BS419)&gt;=--('Data Sheet'!$A$15)), (--(INT('Data Sheet'!$A$15) &amp; "." &amp; BS419)&lt;=--('Data Sheet'!$B$15))),
            --(INT('Data Sheet'!$A$15) &amp; "." &amp; BS419),
            --(INT('Data Sheet'!$B$15) &amp; "." &amp; BS419)
        )
    ),
    IF(BQ419&lt;&gt;"",
        IF(INT('Data Sheet'!$A$15)=INT('Data Sheet'!$B$15),
            --(INT('Data Sheet'!$A$15) &amp; "." &amp; RIGHT(BQ419,3)),
            IF(AND((--(INT('Data Sheet'!$A$15) &amp; "." &amp; RIGHT(BQ419,3))&gt;=--('Data Sheet'!$A$15)), (--(INT('Data Sheet'!$A$15) &amp; "." &amp; RIGHT(BQ419,3))&lt;=--('Data Sheet'!$B$15))),
                --(INT('Data Sheet'!$A$15) &amp; "." &amp; RIGHT(BQ419,3)),
                --(INT('Data Sheet'!$B$15) &amp; "." &amp; RIGHT(BQ419,3))
            )
        ),
        "OK"
    )
)</f>
        <v>OK</v>
      </c>
      <c r="R419" s="20"/>
      <c r="S419" s="20"/>
      <c r="T419" s="20"/>
      <c r="U419" s="20"/>
      <c r="V419" s="20"/>
      <c r="W419" s="20"/>
      <c r="X419" s="20"/>
      <c r="Y419" s="20"/>
      <c r="Z419" s="20"/>
      <c r="AA419" s="55"/>
      <c r="AB419" s="55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1"/>
      <c r="AR419" s="21"/>
      <c r="AS419" s="21"/>
      <c r="AT419" s="21"/>
      <c r="AU419" s="21"/>
      <c r="AV419" s="21"/>
      <c r="AW419" s="22"/>
      <c r="AX419" s="99"/>
      <c r="AY419" s="20"/>
      <c r="AZ419" s="20"/>
      <c r="BA419" s="22"/>
      <c r="BC419" s="80"/>
      <c r="BD419" s="80"/>
      <c r="BE419" s="80"/>
      <c r="BF419" s="80"/>
      <c r="BG419" s="2" t="str">
        <f t="shared" si="39"/>
        <v/>
      </c>
      <c r="BH419" s="78">
        <f t="shared" si="38"/>
        <v>0</v>
      </c>
    </row>
    <row r="420" spans="2:60" x14ac:dyDescent="0.2">
      <c r="B420" s="14">
        <f t="shared" si="43"/>
        <v>412</v>
      </c>
      <c r="C420" s="15" t="str">
        <f>CONCATENATE('Data Sheet'!$B$8,'Data Sheet'!$G$2)</f>
        <v>" HWDP</v>
      </c>
      <c r="D420" s="95" t="str">
        <f t="shared" si="40"/>
        <v/>
      </c>
      <c r="E420" s="15" t="str">
        <f>IF('Sum HWDP'!$D$10="TH-Hill DS-1 Vol 3 CAT 2: Clean and Visual Ends only","N/A","OK")</f>
        <v>OK</v>
      </c>
      <c r="F420" s="15" t="str">
        <f>IF('Sum HWDP'!$D$10="TH-Hill DS-1 Vol 3 CAT 2: Clean and Visual Ends only","N/A","OK")</f>
        <v>OK</v>
      </c>
      <c r="G420" s="17"/>
      <c r="H420" s="17"/>
      <c r="I420" s="17" t="s">
        <v>51</v>
      </c>
      <c r="J420" s="17" t="str">
        <f t="shared" si="41"/>
        <v>OK</v>
      </c>
      <c r="K420" s="17" t="str">
        <f t="shared" si="42"/>
        <v>OK</v>
      </c>
      <c r="L420" s="17" t="str">
        <f>IF('Data Sheet'!$B$9="NC-50","N/A","OK")</f>
        <v>OK</v>
      </c>
      <c r="M420" s="17" t="str">
        <f>IF('Data Sheet'!$B$9="NC-50","N/A","OK")</f>
        <v>OK</v>
      </c>
      <c r="N420" s="23" t="str">
        <f>IF(BO420&lt;&gt;"",
    IF(INT('Data Sheet'!$A$19)=INT('Data Sheet'!$B$19),
        --(INT('Data Sheet'!$A$19) &amp; "." &amp; BO420),
        IF(AND((--(INT('Data Sheet'!$A$19) &amp; "." &amp; BO420)&gt;=--('Data Sheet'!$A$19)), (--(INT('Data Sheet'!$A$19) &amp; "." &amp; BO420)&lt;=--('Data Sheet'!$B$19))),
            --(INT('Data Sheet'!$A$19) &amp; "." &amp; BO420),
            --(INT('Data Sheet'!$B$19) &amp; "." &amp; BO420)
        )
    ),
    IF(BN420&lt;&gt;"",
        IF(INT('Data Sheet'!$A$19)=INT('Data Sheet'!$B$19),
            --(INT('Data Sheet'!$A$19) &amp; "." &amp; LEFT(BN420,3)),
            IF(AND((--(INT('Data Sheet'!$A$19) &amp; "." &amp; LEFT(BN420,3))&gt;=--('Data Sheet'!$A$19)), (--(INT('Data Sheet'!$A$19) &amp; "." &amp; LEFT(BN420,3))&lt;=--('Data Sheet'!$B$19))),
                --(INT('Data Sheet'!$A$19) &amp; "." &amp; LEFT(BN420,3)),
                --(INT('Data Sheet'!$B$19) &amp; "." &amp; LEFT(BN420,3))
            )
        ),
        "OK"
    )
)</f>
        <v>OK</v>
      </c>
      <c r="O420" s="23" t="str">
        <f>IF(BP420&lt;&gt;"",
    IF(INT('Data Sheet'!$A$19)=INT('Data Sheet'!$B$19),
        --(INT('Data Sheet'!$A$19) &amp; "." &amp; BP420),
        IF(AND((--(INT('Data Sheet'!$A$19) &amp; "." &amp; BP420)&gt;=--('Data Sheet'!$A$19)), (--(INT('Data Sheet'!$A$19) &amp; "." &amp; BP420)&lt;=--('Data Sheet'!$B$19))),
            --(INT('Data Sheet'!$A$19) &amp; "." &amp; BP420),
            --(INT('Data Sheet'!$B$19) &amp; "." &amp; BP420)
        )
    ),
    IF(BN420&lt;&gt;"",
        IF(INT('Data Sheet'!$A$19)=INT('Data Sheet'!$B$19),
            --(INT('Data Sheet'!$A$19) &amp; "." &amp; RIGHT(BN420,3)),
            IF(AND((--(INT('Data Sheet'!$A$19) &amp; "." &amp; RIGHT(BN420,3))&gt;=--('Data Sheet'!$A$19)), (--(INT('Data Sheet'!$A$19) &amp; "." &amp; RIGHT(BN420,3))&lt;=--('Data Sheet'!$B$19))),
                --(INT('Data Sheet'!$A$19) &amp; "." &amp; RIGHT(BN420,3)),
                --(INT('Data Sheet'!$B$19) &amp; "." &amp; RIGHT(BN420,3))
            )
        ),
        "OK"
    )
)</f>
        <v>OK</v>
      </c>
      <c r="P420" s="23" t="str">
        <f>IF(BR420&lt;&gt;"",
    IF(INT('Data Sheet'!$A$19)=INT('Data Sheet'!$B$15),
        --(INT('Data Sheet'!$A$15) &amp; "." &amp; BR420),
        IF(AND((--(INT('Data Sheet'!$A$15) &amp; "." &amp; BR420)&gt;=--('Data Sheet'!$A$15)), (--(INT('Data Sheet'!$A$15) &amp; "." &amp; BR420)&lt;=--('Data Sheet'!$B$15))),
            --(INT('Data Sheet'!$A$15) &amp; "." &amp; BR420),
            --(INT('Data Sheet'!$B$15) &amp; "." &amp; BR420)
        )
    ),
    IF(BQ420&lt;&gt;"",
        IF(INT('Data Sheet'!$A$15)=INT('Data Sheet'!$B$15),
            --(INT('Data Sheet'!$A$15) &amp; "." &amp; LEFT(BQ420,3)),
            IF(AND((--(INT('Data Sheet'!$A$15) &amp; "." &amp; LEFT(BQ420,3))&gt;=--('Data Sheet'!$A$15)), (--(INT('Data Sheet'!$A$15) &amp; "." &amp; LEFT(BQ420,3))&lt;=--('Data Sheet'!$B$15))),
                --(INT('Data Sheet'!$A$15) &amp; "." &amp; LEFT(BQ420,3)),
                --(INT('Data Sheet'!$B$15) &amp; "." &amp; LEFT(BQ420,3))
            )
        ),
        "OK"
    )
)</f>
        <v>OK</v>
      </c>
      <c r="Q420" s="23" t="str">
        <f>IF(BS420&lt;&gt;"",
    IF(INT('Data Sheet'!$A$19)=INT('Data Sheet'!$B$15),
        --(INT('Data Sheet'!$A$15) &amp; "." &amp; BS420),
        IF(AND((--(INT('Data Sheet'!$A$15) &amp; "." &amp; BS420)&gt;=--('Data Sheet'!$A$15)), (--(INT('Data Sheet'!$A$15) &amp; "." &amp; BS420)&lt;=--('Data Sheet'!$B$15))),
            --(INT('Data Sheet'!$A$15) &amp; "." &amp; BS420),
            --(INT('Data Sheet'!$B$15) &amp; "." &amp; BS420)
        )
    ),
    IF(BQ420&lt;&gt;"",
        IF(INT('Data Sheet'!$A$15)=INT('Data Sheet'!$B$15),
            --(INT('Data Sheet'!$A$15) &amp; "." &amp; RIGHT(BQ420,3)),
            IF(AND((--(INT('Data Sheet'!$A$15) &amp; "." &amp; RIGHT(BQ420,3))&gt;=--('Data Sheet'!$A$15)), (--(INT('Data Sheet'!$A$15) &amp; "." &amp; RIGHT(BQ420,3))&lt;=--('Data Sheet'!$B$15))),
                --(INT('Data Sheet'!$A$15) &amp; "." &amp; RIGHT(BQ420,3)),
                --(INT('Data Sheet'!$B$15) &amp; "." &amp; RIGHT(BQ420,3))
            )
        ),
        "OK"
    )
)</f>
        <v>OK</v>
      </c>
      <c r="R420" s="20"/>
      <c r="S420" s="20"/>
      <c r="T420" s="20"/>
      <c r="U420" s="20"/>
      <c r="V420" s="20"/>
      <c r="W420" s="20"/>
      <c r="X420" s="20"/>
      <c r="Y420" s="20"/>
      <c r="Z420" s="20"/>
      <c r="AA420" s="55"/>
      <c r="AB420" s="55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1"/>
      <c r="AR420" s="21"/>
      <c r="AS420" s="21"/>
      <c r="AT420" s="21"/>
      <c r="AU420" s="21"/>
      <c r="AV420" s="21"/>
      <c r="AW420" s="22"/>
      <c r="AX420" s="99"/>
      <c r="AY420" s="20"/>
      <c r="AZ420" s="20"/>
      <c r="BA420" s="22"/>
      <c r="BC420" s="80"/>
      <c r="BD420" s="80"/>
      <c r="BE420" s="80"/>
      <c r="BF420" s="80"/>
      <c r="BG420" s="2" t="str">
        <f t="shared" si="39"/>
        <v/>
      </c>
      <c r="BH420" s="78">
        <f t="shared" si="38"/>
        <v>0</v>
      </c>
    </row>
    <row r="421" spans="2:60" x14ac:dyDescent="0.2">
      <c r="B421" s="14">
        <f t="shared" si="43"/>
        <v>413</v>
      </c>
      <c r="C421" s="15" t="str">
        <f>CONCATENATE('Data Sheet'!$B$8,'Data Sheet'!$G$2)</f>
        <v>" HWDP</v>
      </c>
      <c r="D421" s="95" t="str">
        <f t="shared" si="40"/>
        <v/>
      </c>
      <c r="E421" s="15" t="str">
        <f>IF('Sum HWDP'!$D$10="TH-Hill DS-1 Vol 3 CAT 2: Clean and Visual Ends only","N/A","OK")</f>
        <v>OK</v>
      </c>
      <c r="F421" s="15" t="str">
        <f>IF('Sum HWDP'!$D$10="TH-Hill DS-1 Vol 3 CAT 2: Clean and Visual Ends only","N/A","OK")</f>
        <v>OK</v>
      </c>
      <c r="G421" s="17"/>
      <c r="H421" s="17"/>
      <c r="I421" s="17" t="s">
        <v>51</v>
      </c>
      <c r="J421" s="17" t="str">
        <f t="shared" si="41"/>
        <v>OK</v>
      </c>
      <c r="K421" s="17" t="str">
        <f t="shared" si="42"/>
        <v>OK</v>
      </c>
      <c r="L421" s="17" t="str">
        <f>IF('Data Sheet'!$B$9="NC-50","N/A","OK")</f>
        <v>OK</v>
      </c>
      <c r="M421" s="17" t="str">
        <f>IF('Data Sheet'!$B$9="NC-50","N/A","OK")</f>
        <v>OK</v>
      </c>
      <c r="N421" s="23" t="str">
        <f>IF(BO421&lt;&gt;"",
    IF(INT('Data Sheet'!$A$19)=INT('Data Sheet'!$B$19),
        --(INT('Data Sheet'!$A$19) &amp; "." &amp; BO421),
        IF(AND((--(INT('Data Sheet'!$A$19) &amp; "." &amp; BO421)&gt;=--('Data Sheet'!$A$19)), (--(INT('Data Sheet'!$A$19) &amp; "." &amp; BO421)&lt;=--('Data Sheet'!$B$19))),
            --(INT('Data Sheet'!$A$19) &amp; "." &amp; BO421),
            --(INT('Data Sheet'!$B$19) &amp; "." &amp; BO421)
        )
    ),
    IF(BN421&lt;&gt;"",
        IF(INT('Data Sheet'!$A$19)=INT('Data Sheet'!$B$19),
            --(INT('Data Sheet'!$A$19) &amp; "." &amp; LEFT(BN421,3)),
            IF(AND((--(INT('Data Sheet'!$A$19) &amp; "." &amp; LEFT(BN421,3))&gt;=--('Data Sheet'!$A$19)), (--(INT('Data Sheet'!$A$19) &amp; "." &amp; LEFT(BN421,3))&lt;=--('Data Sheet'!$B$19))),
                --(INT('Data Sheet'!$A$19) &amp; "." &amp; LEFT(BN421,3)),
                --(INT('Data Sheet'!$B$19) &amp; "." &amp; LEFT(BN421,3))
            )
        ),
        "OK"
    )
)</f>
        <v>OK</v>
      </c>
      <c r="O421" s="23" t="str">
        <f>IF(BP421&lt;&gt;"",
    IF(INT('Data Sheet'!$A$19)=INT('Data Sheet'!$B$19),
        --(INT('Data Sheet'!$A$19) &amp; "." &amp; BP421),
        IF(AND((--(INT('Data Sheet'!$A$19) &amp; "." &amp; BP421)&gt;=--('Data Sheet'!$A$19)), (--(INT('Data Sheet'!$A$19) &amp; "." &amp; BP421)&lt;=--('Data Sheet'!$B$19))),
            --(INT('Data Sheet'!$A$19) &amp; "." &amp; BP421),
            --(INT('Data Sheet'!$B$19) &amp; "." &amp; BP421)
        )
    ),
    IF(BN421&lt;&gt;"",
        IF(INT('Data Sheet'!$A$19)=INT('Data Sheet'!$B$19),
            --(INT('Data Sheet'!$A$19) &amp; "." &amp; RIGHT(BN421,3)),
            IF(AND((--(INT('Data Sheet'!$A$19) &amp; "." &amp; RIGHT(BN421,3))&gt;=--('Data Sheet'!$A$19)), (--(INT('Data Sheet'!$A$19) &amp; "." &amp; RIGHT(BN421,3))&lt;=--('Data Sheet'!$B$19))),
                --(INT('Data Sheet'!$A$19) &amp; "." &amp; RIGHT(BN421,3)),
                --(INT('Data Sheet'!$B$19) &amp; "." &amp; RIGHT(BN421,3))
            )
        ),
        "OK"
    )
)</f>
        <v>OK</v>
      </c>
      <c r="P421" s="23" t="str">
        <f>IF(BR421&lt;&gt;"",
    IF(INT('Data Sheet'!$A$19)=INT('Data Sheet'!$B$15),
        --(INT('Data Sheet'!$A$15) &amp; "." &amp; BR421),
        IF(AND((--(INT('Data Sheet'!$A$15) &amp; "." &amp; BR421)&gt;=--('Data Sheet'!$A$15)), (--(INT('Data Sheet'!$A$15) &amp; "." &amp; BR421)&lt;=--('Data Sheet'!$B$15))),
            --(INT('Data Sheet'!$A$15) &amp; "." &amp; BR421),
            --(INT('Data Sheet'!$B$15) &amp; "." &amp; BR421)
        )
    ),
    IF(BQ421&lt;&gt;"",
        IF(INT('Data Sheet'!$A$15)=INT('Data Sheet'!$B$15),
            --(INT('Data Sheet'!$A$15) &amp; "." &amp; LEFT(BQ421,3)),
            IF(AND((--(INT('Data Sheet'!$A$15) &amp; "." &amp; LEFT(BQ421,3))&gt;=--('Data Sheet'!$A$15)), (--(INT('Data Sheet'!$A$15) &amp; "." &amp; LEFT(BQ421,3))&lt;=--('Data Sheet'!$B$15))),
                --(INT('Data Sheet'!$A$15) &amp; "." &amp; LEFT(BQ421,3)),
                --(INT('Data Sheet'!$B$15) &amp; "." &amp; LEFT(BQ421,3))
            )
        ),
        "OK"
    )
)</f>
        <v>OK</v>
      </c>
      <c r="Q421" s="23" t="str">
        <f>IF(BS421&lt;&gt;"",
    IF(INT('Data Sheet'!$A$19)=INT('Data Sheet'!$B$15),
        --(INT('Data Sheet'!$A$15) &amp; "." &amp; BS421),
        IF(AND((--(INT('Data Sheet'!$A$15) &amp; "." &amp; BS421)&gt;=--('Data Sheet'!$A$15)), (--(INT('Data Sheet'!$A$15) &amp; "." &amp; BS421)&lt;=--('Data Sheet'!$B$15))),
            --(INT('Data Sheet'!$A$15) &amp; "." &amp; BS421),
            --(INT('Data Sheet'!$B$15) &amp; "." &amp; BS421)
        )
    ),
    IF(BQ421&lt;&gt;"",
        IF(INT('Data Sheet'!$A$15)=INT('Data Sheet'!$B$15),
            --(INT('Data Sheet'!$A$15) &amp; "." &amp; RIGHT(BQ421,3)),
            IF(AND((--(INT('Data Sheet'!$A$15) &amp; "." &amp; RIGHT(BQ421,3))&gt;=--('Data Sheet'!$A$15)), (--(INT('Data Sheet'!$A$15) &amp; "." &amp; RIGHT(BQ421,3))&lt;=--('Data Sheet'!$B$15))),
                --(INT('Data Sheet'!$A$15) &amp; "." &amp; RIGHT(BQ421,3)),
                --(INT('Data Sheet'!$B$15) &amp; "." &amp; RIGHT(BQ421,3))
            )
        ),
        "OK"
    )
)</f>
        <v>OK</v>
      </c>
      <c r="R421" s="20"/>
      <c r="S421" s="20"/>
      <c r="T421" s="20"/>
      <c r="U421" s="20"/>
      <c r="V421" s="20"/>
      <c r="W421" s="20"/>
      <c r="X421" s="20"/>
      <c r="Y421" s="20"/>
      <c r="Z421" s="20"/>
      <c r="AA421" s="55"/>
      <c r="AB421" s="55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1"/>
      <c r="AR421" s="21"/>
      <c r="AS421" s="21"/>
      <c r="AT421" s="21"/>
      <c r="AU421" s="21"/>
      <c r="AV421" s="21"/>
      <c r="AW421" s="22"/>
      <c r="AX421" s="99"/>
      <c r="AY421" s="20"/>
      <c r="AZ421" s="20"/>
      <c r="BA421" s="22"/>
      <c r="BC421" s="80"/>
      <c r="BD421" s="80"/>
      <c r="BE421" s="80"/>
      <c r="BF421" s="80"/>
      <c r="BG421" s="2" t="str">
        <f t="shared" si="39"/>
        <v/>
      </c>
      <c r="BH421" s="78">
        <f t="shared" si="38"/>
        <v>0</v>
      </c>
    </row>
    <row r="422" spans="2:60" x14ac:dyDescent="0.2">
      <c r="B422" s="14">
        <f t="shared" si="43"/>
        <v>414</v>
      </c>
      <c r="C422" s="15" t="str">
        <f>CONCATENATE('Data Sheet'!$B$8,'Data Sheet'!$G$2)</f>
        <v>" HWDP</v>
      </c>
      <c r="D422" s="95" t="str">
        <f t="shared" si="40"/>
        <v/>
      </c>
      <c r="E422" s="15" t="str">
        <f>IF('Sum HWDP'!$D$10="TH-Hill DS-1 Vol 3 CAT 2: Clean and Visual Ends only","N/A","OK")</f>
        <v>OK</v>
      </c>
      <c r="F422" s="15" t="str">
        <f>IF('Sum HWDP'!$D$10="TH-Hill DS-1 Vol 3 CAT 2: Clean and Visual Ends only","N/A","OK")</f>
        <v>OK</v>
      </c>
      <c r="G422" s="17"/>
      <c r="H422" s="17"/>
      <c r="I422" s="17" t="s">
        <v>51</v>
      </c>
      <c r="J422" s="17" t="str">
        <f t="shared" si="41"/>
        <v>OK</v>
      </c>
      <c r="K422" s="17" t="str">
        <f t="shared" si="42"/>
        <v>OK</v>
      </c>
      <c r="L422" s="17" t="str">
        <f>IF('Data Sheet'!$B$9="NC-50","N/A","OK")</f>
        <v>OK</v>
      </c>
      <c r="M422" s="17" t="str">
        <f>IF('Data Sheet'!$B$9="NC-50","N/A","OK")</f>
        <v>OK</v>
      </c>
      <c r="N422" s="23" t="str">
        <f>IF(BO422&lt;&gt;"",
    IF(INT('Data Sheet'!$A$19)=INT('Data Sheet'!$B$19),
        --(INT('Data Sheet'!$A$19) &amp; "." &amp; BO422),
        IF(AND((--(INT('Data Sheet'!$A$19) &amp; "." &amp; BO422)&gt;=--('Data Sheet'!$A$19)), (--(INT('Data Sheet'!$A$19) &amp; "." &amp; BO422)&lt;=--('Data Sheet'!$B$19))),
            --(INT('Data Sheet'!$A$19) &amp; "." &amp; BO422),
            --(INT('Data Sheet'!$B$19) &amp; "." &amp; BO422)
        )
    ),
    IF(BN422&lt;&gt;"",
        IF(INT('Data Sheet'!$A$19)=INT('Data Sheet'!$B$19),
            --(INT('Data Sheet'!$A$19) &amp; "." &amp; LEFT(BN422,3)),
            IF(AND((--(INT('Data Sheet'!$A$19) &amp; "." &amp; LEFT(BN422,3))&gt;=--('Data Sheet'!$A$19)), (--(INT('Data Sheet'!$A$19) &amp; "." &amp; LEFT(BN422,3))&lt;=--('Data Sheet'!$B$19))),
                --(INT('Data Sheet'!$A$19) &amp; "." &amp; LEFT(BN422,3)),
                --(INT('Data Sheet'!$B$19) &amp; "." &amp; LEFT(BN422,3))
            )
        ),
        "OK"
    )
)</f>
        <v>OK</v>
      </c>
      <c r="O422" s="23" t="str">
        <f>IF(BP422&lt;&gt;"",
    IF(INT('Data Sheet'!$A$19)=INT('Data Sheet'!$B$19),
        --(INT('Data Sheet'!$A$19) &amp; "." &amp; BP422),
        IF(AND((--(INT('Data Sheet'!$A$19) &amp; "." &amp; BP422)&gt;=--('Data Sheet'!$A$19)), (--(INT('Data Sheet'!$A$19) &amp; "." &amp; BP422)&lt;=--('Data Sheet'!$B$19))),
            --(INT('Data Sheet'!$A$19) &amp; "." &amp; BP422),
            --(INT('Data Sheet'!$B$19) &amp; "." &amp; BP422)
        )
    ),
    IF(BN422&lt;&gt;"",
        IF(INT('Data Sheet'!$A$19)=INT('Data Sheet'!$B$19),
            --(INT('Data Sheet'!$A$19) &amp; "." &amp; RIGHT(BN422,3)),
            IF(AND((--(INT('Data Sheet'!$A$19) &amp; "." &amp; RIGHT(BN422,3))&gt;=--('Data Sheet'!$A$19)), (--(INT('Data Sheet'!$A$19) &amp; "." &amp; RIGHT(BN422,3))&lt;=--('Data Sheet'!$B$19))),
                --(INT('Data Sheet'!$A$19) &amp; "." &amp; RIGHT(BN422,3)),
                --(INT('Data Sheet'!$B$19) &amp; "." &amp; RIGHT(BN422,3))
            )
        ),
        "OK"
    )
)</f>
        <v>OK</v>
      </c>
      <c r="P422" s="23" t="str">
        <f>IF(BR422&lt;&gt;"",
    IF(INT('Data Sheet'!$A$19)=INT('Data Sheet'!$B$15),
        --(INT('Data Sheet'!$A$15) &amp; "." &amp; BR422),
        IF(AND((--(INT('Data Sheet'!$A$15) &amp; "." &amp; BR422)&gt;=--('Data Sheet'!$A$15)), (--(INT('Data Sheet'!$A$15) &amp; "." &amp; BR422)&lt;=--('Data Sheet'!$B$15))),
            --(INT('Data Sheet'!$A$15) &amp; "." &amp; BR422),
            --(INT('Data Sheet'!$B$15) &amp; "." &amp; BR422)
        )
    ),
    IF(BQ422&lt;&gt;"",
        IF(INT('Data Sheet'!$A$15)=INT('Data Sheet'!$B$15),
            --(INT('Data Sheet'!$A$15) &amp; "." &amp; LEFT(BQ422,3)),
            IF(AND((--(INT('Data Sheet'!$A$15) &amp; "." &amp; LEFT(BQ422,3))&gt;=--('Data Sheet'!$A$15)), (--(INT('Data Sheet'!$A$15) &amp; "." &amp; LEFT(BQ422,3))&lt;=--('Data Sheet'!$B$15))),
                --(INT('Data Sheet'!$A$15) &amp; "." &amp; LEFT(BQ422,3)),
                --(INT('Data Sheet'!$B$15) &amp; "." &amp; LEFT(BQ422,3))
            )
        ),
        "OK"
    )
)</f>
        <v>OK</v>
      </c>
      <c r="Q422" s="23" t="str">
        <f>IF(BS422&lt;&gt;"",
    IF(INT('Data Sheet'!$A$19)=INT('Data Sheet'!$B$15),
        --(INT('Data Sheet'!$A$15) &amp; "." &amp; BS422),
        IF(AND((--(INT('Data Sheet'!$A$15) &amp; "." &amp; BS422)&gt;=--('Data Sheet'!$A$15)), (--(INT('Data Sheet'!$A$15) &amp; "." &amp; BS422)&lt;=--('Data Sheet'!$B$15))),
            --(INT('Data Sheet'!$A$15) &amp; "." &amp; BS422),
            --(INT('Data Sheet'!$B$15) &amp; "." &amp; BS422)
        )
    ),
    IF(BQ422&lt;&gt;"",
        IF(INT('Data Sheet'!$A$15)=INT('Data Sheet'!$B$15),
            --(INT('Data Sheet'!$A$15) &amp; "." &amp; RIGHT(BQ422,3)),
            IF(AND((--(INT('Data Sheet'!$A$15) &amp; "." &amp; RIGHT(BQ422,3))&gt;=--('Data Sheet'!$A$15)), (--(INT('Data Sheet'!$A$15) &amp; "." &amp; RIGHT(BQ422,3))&lt;=--('Data Sheet'!$B$15))),
                --(INT('Data Sheet'!$A$15) &amp; "." &amp; RIGHT(BQ422,3)),
                --(INT('Data Sheet'!$B$15) &amp; "." &amp; RIGHT(BQ422,3))
            )
        ),
        "OK"
    )
)</f>
        <v>OK</v>
      </c>
      <c r="R422" s="20"/>
      <c r="S422" s="20"/>
      <c r="T422" s="20"/>
      <c r="U422" s="20"/>
      <c r="V422" s="20"/>
      <c r="W422" s="20"/>
      <c r="X422" s="20"/>
      <c r="Y422" s="20"/>
      <c r="Z422" s="20"/>
      <c r="AA422" s="55"/>
      <c r="AB422" s="55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1"/>
      <c r="AR422" s="21"/>
      <c r="AS422" s="21"/>
      <c r="AT422" s="21"/>
      <c r="AU422" s="21"/>
      <c r="AV422" s="21"/>
      <c r="AW422" s="22"/>
      <c r="AX422" s="99"/>
      <c r="AY422" s="20"/>
      <c r="AZ422" s="20"/>
      <c r="BA422" s="22"/>
      <c r="BC422" s="80"/>
      <c r="BD422" s="80"/>
      <c r="BE422" s="80"/>
      <c r="BF422" s="80"/>
      <c r="BG422" s="2" t="str">
        <f t="shared" si="39"/>
        <v/>
      </c>
      <c r="BH422" s="78">
        <f t="shared" si="38"/>
        <v>0</v>
      </c>
    </row>
    <row r="423" spans="2:60" x14ac:dyDescent="0.2">
      <c r="B423" s="14">
        <f t="shared" si="43"/>
        <v>415</v>
      </c>
      <c r="C423" s="15" t="str">
        <f>CONCATENATE('Data Sheet'!$B$8,'Data Sheet'!$G$2)</f>
        <v>" HWDP</v>
      </c>
      <c r="D423" s="95" t="str">
        <f t="shared" si="40"/>
        <v/>
      </c>
      <c r="E423" s="15" t="str">
        <f>IF('Sum HWDP'!$D$10="TH-Hill DS-1 Vol 3 CAT 2: Clean and Visual Ends only","N/A","OK")</f>
        <v>OK</v>
      </c>
      <c r="F423" s="15" t="str">
        <f>IF('Sum HWDP'!$D$10="TH-Hill DS-1 Vol 3 CAT 2: Clean and Visual Ends only","N/A","OK")</f>
        <v>OK</v>
      </c>
      <c r="G423" s="17"/>
      <c r="H423" s="17"/>
      <c r="I423" s="17" t="s">
        <v>51</v>
      </c>
      <c r="J423" s="17" t="str">
        <f t="shared" si="41"/>
        <v>OK</v>
      </c>
      <c r="K423" s="17" t="str">
        <f t="shared" si="42"/>
        <v>OK</v>
      </c>
      <c r="L423" s="17" t="str">
        <f>IF('Data Sheet'!$B$9="NC-50","N/A","OK")</f>
        <v>OK</v>
      </c>
      <c r="M423" s="17" t="str">
        <f>IF('Data Sheet'!$B$9="NC-50","N/A","OK")</f>
        <v>OK</v>
      </c>
      <c r="N423" s="23" t="str">
        <f>IF(BO423&lt;&gt;"",
    IF(INT('Data Sheet'!$A$19)=INT('Data Sheet'!$B$19),
        --(INT('Data Sheet'!$A$19) &amp; "." &amp; BO423),
        IF(AND((--(INT('Data Sheet'!$A$19) &amp; "." &amp; BO423)&gt;=--('Data Sheet'!$A$19)), (--(INT('Data Sheet'!$A$19) &amp; "." &amp; BO423)&lt;=--('Data Sheet'!$B$19))),
            --(INT('Data Sheet'!$A$19) &amp; "." &amp; BO423),
            --(INT('Data Sheet'!$B$19) &amp; "." &amp; BO423)
        )
    ),
    IF(BN423&lt;&gt;"",
        IF(INT('Data Sheet'!$A$19)=INT('Data Sheet'!$B$19),
            --(INT('Data Sheet'!$A$19) &amp; "." &amp; LEFT(BN423,3)),
            IF(AND((--(INT('Data Sheet'!$A$19) &amp; "." &amp; LEFT(BN423,3))&gt;=--('Data Sheet'!$A$19)), (--(INT('Data Sheet'!$A$19) &amp; "." &amp; LEFT(BN423,3))&lt;=--('Data Sheet'!$B$19))),
                --(INT('Data Sheet'!$A$19) &amp; "." &amp; LEFT(BN423,3)),
                --(INT('Data Sheet'!$B$19) &amp; "." &amp; LEFT(BN423,3))
            )
        ),
        "OK"
    )
)</f>
        <v>OK</v>
      </c>
      <c r="O423" s="23" t="str">
        <f>IF(BP423&lt;&gt;"",
    IF(INT('Data Sheet'!$A$19)=INT('Data Sheet'!$B$19),
        --(INT('Data Sheet'!$A$19) &amp; "." &amp; BP423),
        IF(AND((--(INT('Data Sheet'!$A$19) &amp; "." &amp; BP423)&gt;=--('Data Sheet'!$A$19)), (--(INT('Data Sheet'!$A$19) &amp; "." &amp; BP423)&lt;=--('Data Sheet'!$B$19))),
            --(INT('Data Sheet'!$A$19) &amp; "." &amp; BP423),
            --(INT('Data Sheet'!$B$19) &amp; "." &amp; BP423)
        )
    ),
    IF(BN423&lt;&gt;"",
        IF(INT('Data Sheet'!$A$19)=INT('Data Sheet'!$B$19),
            --(INT('Data Sheet'!$A$19) &amp; "." &amp; RIGHT(BN423,3)),
            IF(AND((--(INT('Data Sheet'!$A$19) &amp; "." &amp; RIGHT(BN423,3))&gt;=--('Data Sheet'!$A$19)), (--(INT('Data Sheet'!$A$19) &amp; "." &amp; RIGHT(BN423,3))&lt;=--('Data Sheet'!$B$19))),
                --(INT('Data Sheet'!$A$19) &amp; "." &amp; RIGHT(BN423,3)),
                --(INT('Data Sheet'!$B$19) &amp; "." &amp; RIGHT(BN423,3))
            )
        ),
        "OK"
    )
)</f>
        <v>OK</v>
      </c>
      <c r="P423" s="23" t="str">
        <f>IF(BR423&lt;&gt;"",
    IF(INT('Data Sheet'!$A$19)=INT('Data Sheet'!$B$15),
        --(INT('Data Sheet'!$A$15) &amp; "." &amp; BR423),
        IF(AND((--(INT('Data Sheet'!$A$15) &amp; "." &amp; BR423)&gt;=--('Data Sheet'!$A$15)), (--(INT('Data Sheet'!$A$15) &amp; "." &amp; BR423)&lt;=--('Data Sheet'!$B$15))),
            --(INT('Data Sheet'!$A$15) &amp; "." &amp; BR423),
            --(INT('Data Sheet'!$B$15) &amp; "." &amp; BR423)
        )
    ),
    IF(BQ423&lt;&gt;"",
        IF(INT('Data Sheet'!$A$15)=INT('Data Sheet'!$B$15),
            --(INT('Data Sheet'!$A$15) &amp; "." &amp; LEFT(BQ423,3)),
            IF(AND((--(INT('Data Sheet'!$A$15) &amp; "." &amp; LEFT(BQ423,3))&gt;=--('Data Sheet'!$A$15)), (--(INT('Data Sheet'!$A$15) &amp; "." &amp; LEFT(BQ423,3))&lt;=--('Data Sheet'!$B$15))),
                --(INT('Data Sheet'!$A$15) &amp; "." &amp; LEFT(BQ423,3)),
                --(INT('Data Sheet'!$B$15) &amp; "." &amp; LEFT(BQ423,3))
            )
        ),
        "OK"
    )
)</f>
        <v>OK</v>
      </c>
      <c r="Q423" s="23" t="str">
        <f>IF(BS423&lt;&gt;"",
    IF(INT('Data Sheet'!$A$19)=INT('Data Sheet'!$B$15),
        --(INT('Data Sheet'!$A$15) &amp; "." &amp; BS423),
        IF(AND((--(INT('Data Sheet'!$A$15) &amp; "." &amp; BS423)&gt;=--('Data Sheet'!$A$15)), (--(INT('Data Sheet'!$A$15) &amp; "." &amp; BS423)&lt;=--('Data Sheet'!$B$15))),
            --(INT('Data Sheet'!$A$15) &amp; "." &amp; BS423),
            --(INT('Data Sheet'!$B$15) &amp; "." &amp; BS423)
        )
    ),
    IF(BQ423&lt;&gt;"",
        IF(INT('Data Sheet'!$A$15)=INT('Data Sheet'!$B$15),
            --(INT('Data Sheet'!$A$15) &amp; "." &amp; RIGHT(BQ423,3)),
            IF(AND((--(INT('Data Sheet'!$A$15) &amp; "." &amp; RIGHT(BQ423,3))&gt;=--('Data Sheet'!$A$15)), (--(INT('Data Sheet'!$A$15) &amp; "." &amp; RIGHT(BQ423,3))&lt;=--('Data Sheet'!$B$15))),
                --(INT('Data Sheet'!$A$15) &amp; "." &amp; RIGHT(BQ423,3)),
                --(INT('Data Sheet'!$B$15) &amp; "." &amp; RIGHT(BQ423,3))
            )
        ),
        "OK"
    )
)</f>
        <v>OK</v>
      </c>
      <c r="R423" s="20"/>
      <c r="S423" s="20"/>
      <c r="T423" s="20"/>
      <c r="U423" s="20"/>
      <c r="V423" s="20"/>
      <c r="W423" s="20"/>
      <c r="X423" s="20"/>
      <c r="Y423" s="20"/>
      <c r="Z423" s="20"/>
      <c r="AA423" s="55"/>
      <c r="AB423" s="55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1"/>
      <c r="AR423" s="21"/>
      <c r="AS423" s="21"/>
      <c r="AT423" s="21"/>
      <c r="AU423" s="21"/>
      <c r="AV423" s="21"/>
      <c r="AW423" s="22"/>
      <c r="AX423" s="99"/>
      <c r="AY423" s="20"/>
      <c r="AZ423" s="20"/>
      <c r="BA423" s="22"/>
      <c r="BC423" s="80"/>
      <c r="BD423" s="80"/>
      <c r="BE423" s="80"/>
      <c r="BF423" s="80"/>
      <c r="BG423" s="2" t="str">
        <f t="shared" si="39"/>
        <v/>
      </c>
      <c r="BH423" s="78">
        <f t="shared" si="38"/>
        <v>0</v>
      </c>
    </row>
    <row r="424" spans="2:60" x14ac:dyDescent="0.2">
      <c r="B424" s="14">
        <f t="shared" si="43"/>
        <v>416</v>
      </c>
      <c r="C424" s="15" t="str">
        <f>CONCATENATE('Data Sheet'!$B$8,'Data Sheet'!$G$2)</f>
        <v>" HWDP</v>
      </c>
      <c r="D424" s="95" t="str">
        <f t="shared" si="40"/>
        <v/>
      </c>
      <c r="E424" s="15" t="str">
        <f>IF('Sum HWDP'!$D$10="TH-Hill DS-1 Vol 3 CAT 2: Clean and Visual Ends only","N/A","OK")</f>
        <v>OK</v>
      </c>
      <c r="F424" s="15" t="str">
        <f>IF('Sum HWDP'!$D$10="TH-Hill DS-1 Vol 3 CAT 2: Clean and Visual Ends only","N/A","OK")</f>
        <v>OK</v>
      </c>
      <c r="G424" s="17"/>
      <c r="H424" s="17"/>
      <c r="I424" s="17" t="s">
        <v>51</v>
      </c>
      <c r="J424" s="17" t="str">
        <f t="shared" si="41"/>
        <v>OK</v>
      </c>
      <c r="K424" s="17" t="str">
        <f t="shared" si="42"/>
        <v>OK</v>
      </c>
      <c r="L424" s="17" t="str">
        <f>IF('Data Sheet'!$B$9="NC-50","N/A","OK")</f>
        <v>OK</v>
      </c>
      <c r="M424" s="17" t="str">
        <f>IF('Data Sheet'!$B$9="NC-50","N/A","OK")</f>
        <v>OK</v>
      </c>
      <c r="N424" s="23" t="str">
        <f>IF(BO424&lt;&gt;"",
    IF(INT('Data Sheet'!$A$19)=INT('Data Sheet'!$B$19),
        --(INT('Data Sheet'!$A$19) &amp; "." &amp; BO424),
        IF(AND((--(INT('Data Sheet'!$A$19) &amp; "." &amp; BO424)&gt;=--('Data Sheet'!$A$19)), (--(INT('Data Sheet'!$A$19) &amp; "." &amp; BO424)&lt;=--('Data Sheet'!$B$19))),
            --(INT('Data Sheet'!$A$19) &amp; "." &amp; BO424),
            --(INT('Data Sheet'!$B$19) &amp; "." &amp; BO424)
        )
    ),
    IF(BN424&lt;&gt;"",
        IF(INT('Data Sheet'!$A$19)=INT('Data Sheet'!$B$19),
            --(INT('Data Sheet'!$A$19) &amp; "." &amp; LEFT(BN424,3)),
            IF(AND((--(INT('Data Sheet'!$A$19) &amp; "." &amp; LEFT(BN424,3))&gt;=--('Data Sheet'!$A$19)), (--(INT('Data Sheet'!$A$19) &amp; "." &amp; LEFT(BN424,3))&lt;=--('Data Sheet'!$B$19))),
                --(INT('Data Sheet'!$A$19) &amp; "." &amp; LEFT(BN424,3)),
                --(INT('Data Sheet'!$B$19) &amp; "." &amp; LEFT(BN424,3))
            )
        ),
        "OK"
    )
)</f>
        <v>OK</v>
      </c>
      <c r="O424" s="23" t="str">
        <f>IF(BP424&lt;&gt;"",
    IF(INT('Data Sheet'!$A$19)=INT('Data Sheet'!$B$19),
        --(INT('Data Sheet'!$A$19) &amp; "." &amp; BP424),
        IF(AND((--(INT('Data Sheet'!$A$19) &amp; "." &amp; BP424)&gt;=--('Data Sheet'!$A$19)), (--(INT('Data Sheet'!$A$19) &amp; "." &amp; BP424)&lt;=--('Data Sheet'!$B$19))),
            --(INT('Data Sheet'!$A$19) &amp; "." &amp; BP424),
            --(INT('Data Sheet'!$B$19) &amp; "." &amp; BP424)
        )
    ),
    IF(BN424&lt;&gt;"",
        IF(INT('Data Sheet'!$A$19)=INT('Data Sheet'!$B$19),
            --(INT('Data Sheet'!$A$19) &amp; "." &amp; RIGHT(BN424,3)),
            IF(AND((--(INT('Data Sheet'!$A$19) &amp; "." &amp; RIGHT(BN424,3))&gt;=--('Data Sheet'!$A$19)), (--(INT('Data Sheet'!$A$19) &amp; "." &amp; RIGHT(BN424,3))&lt;=--('Data Sheet'!$B$19))),
                --(INT('Data Sheet'!$A$19) &amp; "." &amp; RIGHT(BN424,3)),
                --(INT('Data Sheet'!$B$19) &amp; "." &amp; RIGHT(BN424,3))
            )
        ),
        "OK"
    )
)</f>
        <v>OK</v>
      </c>
      <c r="P424" s="23" t="str">
        <f>IF(BR424&lt;&gt;"",
    IF(INT('Data Sheet'!$A$19)=INT('Data Sheet'!$B$15),
        --(INT('Data Sheet'!$A$15) &amp; "." &amp; BR424),
        IF(AND((--(INT('Data Sheet'!$A$15) &amp; "." &amp; BR424)&gt;=--('Data Sheet'!$A$15)), (--(INT('Data Sheet'!$A$15) &amp; "." &amp; BR424)&lt;=--('Data Sheet'!$B$15))),
            --(INT('Data Sheet'!$A$15) &amp; "." &amp; BR424),
            --(INT('Data Sheet'!$B$15) &amp; "." &amp; BR424)
        )
    ),
    IF(BQ424&lt;&gt;"",
        IF(INT('Data Sheet'!$A$15)=INT('Data Sheet'!$B$15),
            --(INT('Data Sheet'!$A$15) &amp; "." &amp; LEFT(BQ424,3)),
            IF(AND((--(INT('Data Sheet'!$A$15) &amp; "." &amp; LEFT(BQ424,3))&gt;=--('Data Sheet'!$A$15)), (--(INT('Data Sheet'!$A$15) &amp; "." &amp; LEFT(BQ424,3))&lt;=--('Data Sheet'!$B$15))),
                --(INT('Data Sheet'!$A$15) &amp; "." &amp; LEFT(BQ424,3)),
                --(INT('Data Sheet'!$B$15) &amp; "." &amp; LEFT(BQ424,3))
            )
        ),
        "OK"
    )
)</f>
        <v>OK</v>
      </c>
      <c r="Q424" s="23" t="str">
        <f>IF(BS424&lt;&gt;"",
    IF(INT('Data Sheet'!$A$19)=INT('Data Sheet'!$B$15),
        --(INT('Data Sheet'!$A$15) &amp; "." &amp; BS424),
        IF(AND((--(INT('Data Sheet'!$A$15) &amp; "." &amp; BS424)&gt;=--('Data Sheet'!$A$15)), (--(INT('Data Sheet'!$A$15) &amp; "." &amp; BS424)&lt;=--('Data Sheet'!$B$15))),
            --(INT('Data Sheet'!$A$15) &amp; "." &amp; BS424),
            --(INT('Data Sheet'!$B$15) &amp; "." &amp; BS424)
        )
    ),
    IF(BQ424&lt;&gt;"",
        IF(INT('Data Sheet'!$A$15)=INT('Data Sheet'!$B$15),
            --(INT('Data Sheet'!$A$15) &amp; "." &amp; RIGHT(BQ424,3)),
            IF(AND((--(INT('Data Sheet'!$A$15) &amp; "." &amp; RIGHT(BQ424,3))&gt;=--('Data Sheet'!$A$15)), (--(INT('Data Sheet'!$A$15) &amp; "." &amp; RIGHT(BQ424,3))&lt;=--('Data Sheet'!$B$15))),
                --(INT('Data Sheet'!$A$15) &amp; "." &amp; RIGHT(BQ424,3)),
                --(INT('Data Sheet'!$B$15) &amp; "." &amp; RIGHT(BQ424,3))
            )
        ),
        "OK"
    )
)</f>
        <v>OK</v>
      </c>
      <c r="R424" s="20"/>
      <c r="S424" s="20"/>
      <c r="T424" s="20"/>
      <c r="U424" s="20"/>
      <c r="V424" s="20"/>
      <c r="W424" s="20"/>
      <c r="X424" s="20"/>
      <c r="Y424" s="20"/>
      <c r="Z424" s="20"/>
      <c r="AA424" s="55"/>
      <c r="AB424" s="55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1"/>
      <c r="AR424" s="21"/>
      <c r="AS424" s="21"/>
      <c r="AT424" s="21"/>
      <c r="AU424" s="21"/>
      <c r="AV424" s="21"/>
      <c r="AW424" s="22"/>
      <c r="AX424" s="99"/>
      <c r="AY424" s="20"/>
      <c r="AZ424" s="20"/>
      <c r="BA424" s="22"/>
      <c r="BC424" s="80"/>
      <c r="BD424" s="80"/>
      <c r="BE424" s="80"/>
      <c r="BF424" s="80"/>
      <c r="BG424" s="2" t="str">
        <f t="shared" si="39"/>
        <v/>
      </c>
      <c r="BH424" s="78">
        <f t="shared" si="38"/>
        <v>0</v>
      </c>
    </row>
    <row r="425" spans="2:60" x14ac:dyDescent="0.2">
      <c r="B425" s="14">
        <f t="shared" si="43"/>
        <v>417</v>
      </c>
      <c r="C425" s="15" t="str">
        <f>CONCATENATE('Data Sheet'!$B$8,'Data Sheet'!$G$2)</f>
        <v>" HWDP</v>
      </c>
      <c r="D425" s="95" t="str">
        <f t="shared" si="40"/>
        <v/>
      </c>
      <c r="E425" s="15" t="str">
        <f>IF('Sum HWDP'!$D$10="TH-Hill DS-1 Vol 3 CAT 2: Clean and Visual Ends only","N/A","OK")</f>
        <v>OK</v>
      </c>
      <c r="F425" s="15" t="str">
        <f>IF('Sum HWDP'!$D$10="TH-Hill DS-1 Vol 3 CAT 2: Clean and Visual Ends only","N/A","OK")</f>
        <v>OK</v>
      </c>
      <c r="G425" s="17"/>
      <c r="H425" s="17"/>
      <c r="I425" s="17" t="s">
        <v>51</v>
      </c>
      <c r="J425" s="17" t="str">
        <f t="shared" si="41"/>
        <v>OK</v>
      </c>
      <c r="K425" s="17" t="str">
        <f t="shared" si="42"/>
        <v>OK</v>
      </c>
      <c r="L425" s="17" t="str">
        <f>IF('Data Sheet'!$B$9="NC-50","N/A","OK")</f>
        <v>OK</v>
      </c>
      <c r="M425" s="17" t="str">
        <f>IF('Data Sheet'!$B$9="NC-50","N/A","OK")</f>
        <v>OK</v>
      </c>
      <c r="N425" s="23" t="str">
        <f>IF(BO425&lt;&gt;"",
    IF(INT('Data Sheet'!$A$19)=INT('Data Sheet'!$B$19),
        --(INT('Data Sheet'!$A$19) &amp; "." &amp; BO425),
        IF(AND((--(INT('Data Sheet'!$A$19) &amp; "." &amp; BO425)&gt;=--('Data Sheet'!$A$19)), (--(INT('Data Sheet'!$A$19) &amp; "." &amp; BO425)&lt;=--('Data Sheet'!$B$19))),
            --(INT('Data Sheet'!$A$19) &amp; "." &amp; BO425),
            --(INT('Data Sheet'!$B$19) &amp; "." &amp; BO425)
        )
    ),
    IF(BN425&lt;&gt;"",
        IF(INT('Data Sheet'!$A$19)=INT('Data Sheet'!$B$19),
            --(INT('Data Sheet'!$A$19) &amp; "." &amp; LEFT(BN425,3)),
            IF(AND((--(INT('Data Sheet'!$A$19) &amp; "." &amp; LEFT(BN425,3))&gt;=--('Data Sheet'!$A$19)), (--(INT('Data Sheet'!$A$19) &amp; "." &amp; LEFT(BN425,3))&lt;=--('Data Sheet'!$B$19))),
                --(INT('Data Sheet'!$A$19) &amp; "." &amp; LEFT(BN425,3)),
                --(INT('Data Sheet'!$B$19) &amp; "." &amp; LEFT(BN425,3))
            )
        ),
        "OK"
    )
)</f>
        <v>OK</v>
      </c>
      <c r="O425" s="23" t="str">
        <f>IF(BP425&lt;&gt;"",
    IF(INT('Data Sheet'!$A$19)=INT('Data Sheet'!$B$19),
        --(INT('Data Sheet'!$A$19) &amp; "." &amp; BP425),
        IF(AND((--(INT('Data Sheet'!$A$19) &amp; "." &amp; BP425)&gt;=--('Data Sheet'!$A$19)), (--(INT('Data Sheet'!$A$19) &amp; "." &amp; BP425)&lt;=--('Data Sheet'!$B$19))),
            --(INT('Data Sheet'!$A$19) &amp; "." &amp; BP425),
            --(INT('Data Sheet'!$B$19) &amp; "." &amp; BP425)
        )
    ),
    IF(BN425&lt;&gt;"",
        IF(INT('Data Sheet'!$A$19)=INT('Data Sheet'!$B$19),
            --(INT('Data Sheet'!$A$19) &amp; "." &amp; RIGHT(BN425,3)),
            IF(AND((--(INT('Data Sheet'!$A$19) &amp; "." &amp; RIGHT(BN425,3))&gt;=--('Data Sheet'!$A$19)), (--(INT('Data Sheet'!$A$19) &amp; "." &amp; RIGHT(BN425,3))&lt;=--('Data Sheet'!$B$19))),
                --(INT('Data Sheet'!$A$19) &amp; "." &amp; RIGHT(BN425,3)),
                --(INT('Data Sheet'!$B$19) &amp; "." &amp; RIGHT(BN425,3))
            )
        ),
        "OK"
    )
)</f>
        <v>OK</v>
      </c>
      <c r="P425" s="23" t="str">
        <f>IF(BR425&lt;&gt;"",
    IF(INT('Data Sheet'!$A$19)=INT('Data Sheet'!$B$15),
        --(INT('Data Sheet'!$A$15) &amp; "." &amp; BR425),
        IF(AND((--(INT('Data Sheet'!$A$15) &amp; "." &amp; BR425)&gt;=--('Data Sheet'!$A$15)), (--(INT('Data Sheet'!$A$15) &amp; "." &amp; BR425)&lt;=--('Data Sheet'!$B$15))),
            --(INT('Data Sheet'!$A$15) &amp; "." &amp; BR425),
            --(INT('Data Sheet'!$B$15) &amp; "." &amp; BR425)
        )
    ),
    IF(BQ425&lt;&gt;"",
        IF(INT('Data Sheet'!$A$15)=INT('Data Sheet'!$B$15),
            --(INT('Data Sheet'!$A$15) &amp; "." &amp; LEFT(BQ425,3)),
            IF(AND((--(INT('Data Sheet'!$A$15) &amp; "." &amp; LEFT(BQ425,3))&gt;=--('Data Sheet'!$A$15)), (--(INT('Data Sheet'!$A$15) &amp; "." &amp; LEFT(BQ425,3))&lt;=--('Data Sheet'!$B$15))),
                --(INT('Data Sheet'!$A$15) &amp; "." &amp; LEFT(BQ425,3)),
                --(INT('Data Sheet'!$B$15) &amp; "." &amp; LEFT(BQ425,3))
            )
        ),
        "OK"
    )
)</f>
        <v>OK</v>
      </c>
      <c r="Q425" s="23" t="str">
        <f>IF(BS425&lt;&gt;"",
    IF(INT('Data Sheet'!$A$19)=INT('Data Sheet'!$B$15),
        --(INT('Data Sheet'!$A$15) &amp; "." &amp; BS425),
        IF(AND((--(INT('Data Sheet'!$A$15) &amp; "." &amp; BS425)&gt;=--('Data Sheet'!$A$15)), (--(INT('Data Sheet'!$A$15) &amp; "." &amp; BS425)&lt;=--('Data Sheet'!$B$15))),
            --(INT('Data Sheet'!$A$15) &amp; "." &amp; BS425),
            --(INT('Data Sheet'!$B$15) &amp; "." &amp; BS425)
        )
    ),
    IF(BQ425&lt;&gt;"",
        IF(INT('Data Sheet'!$A$15)=INT('Data Sheet'!$B$15),
            --(INT('Data Sheet'!$A$15) &amp; "." &amp; RIGHT(BQ425,3)),
            IF(AND((--(INT('Data Sheet'!$A$15) &amp; "." &amp; RIGHT(BQ425,3))&gt;=--('Data Sheet'!$A$15)), (--(INT('Data Sheet'!$A$15) &amp; "." &amp; RIGHT(BQ425,3))&lt;=--('Data Sheet'!$B$15))),
                --(INT('Data Sheet'!$A$15) &amp; "." &amp; RIGHT(BQ425,3)),
                --(INT('Data Sheet'!$B$15) &amp; "." &amp; RIGHT(BQ425,3))
            )
        ),
        "OK"
    )
)</f>
        <v>OK</v>
      </c>
      <c r="R425" s="20"/>
      <c r="S425" s="20"/>
      <c r="T425" s="20"/>
      <c r="U425" s="20"/>
      <c r="V425" s="20"/>
      <c r="W425" s="20"/>
      <c r="X425" s="20"/>
      <c r="Y425" s="20"/>
      <c r="Z425" s="20"/>
      <c r="AA425" s="55"/>
      <c r="AB425" s="55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1"/>
      <c r="AR425" s="21"/>
      <c r="AS425" s="21"/>
      <c r="AT425" s="21"/>
      <c r="AU425" s="21"/>
      <c r="AV425" s="21"/>
      <c r="AW425" s="22"/>
      <c r="AX425" s="99"/>
      <c r="AY425" s="20"/>
      <c r="AZ425" s="20"/>
      <c r="BA425" s="22"/>
      <c r="BC425" s="80"/>
      <c r="BD425" s="80"/>
      <c r="BE425" s="80"/>
      <c r="BF425" s="80"/>
      <c r="BG425" s="2" t="str">
        <f t="shared" si="39"/>
        <v/>
      </c>
      <c r="BH425" s="78">
        <f t="shared" si="38"/>
        <v>0</v>
      </c>
    </row>
    <row r="426" spans="2:60" x14ac:dyDescent="0.2">
      <c r="B426" s="14">
        <f t="shared" si="43"/>
        <v>418</v>
      </c>
      <c r="C426" s="15" t="str">
        <f>CONCATENATE('Data Sheet'!$B$8,'Data Sheet'!$G$2)</f>
        <v>" HWDP</v>
      </c>
      <c r="D426" s="95" t="str">
        <f t="shared" si="40"/>
        <v/>
      </c>
      <c r="E426" s="15" t="str">
        <f>IF('Sum HWDP'!$D$10="TH-Hill DS-1 Vol 3 CAT 2: Clean and Visual Ends only","N/A","OK")</f>
        <v>OK</v>
      </c>
      <c r="F426" s="15" t="str">
        <f>IF('Sum HWDP'!$D$10="TH-Hill DS-1 Vol 3 CAT 2: Clean and Visual Ends only","N/A","OK")</f>
        <v>OK</v>
      </c>
      <c r="G426" s="17"/>
      <c r="H426" s="17"/>
      <c r="I426" s="17" t="s">
        <v>51</v>
      </c>
      <c r="J426" s="17" t="str">
        <f t="shared" si="41"/>
        <v>OK</v>
      </c>
      <c r="K426" s="17" t="str">
        <f t="shared" si="42"/>
        <v>OK</v>
      </c>
      <c r="L426" s="17" t="str">
        <f>IF('Data Sheet'!$B$9="NC-50","N/A","OK")</f>
        <v>OK</v>
      </c>
      <c r="M426" s="17" t="str">
        <f>IF('Data Sheet'!$B$9="NC-50","N/A","OK")</f>
        <v>OK</v>
      </c>
      <c r="N426" s="23" t="str">
        <f>IF(BO426&lt;&gt;"",
    IF(INT('Data Sheet'!$A$19)=INT('Data Sheet'!$B$19),
        --(INT('Data Sheet'!$A$19) &amp; "." &amp; BO426),
        IF(AND((--(INT('Data Sheet'!$A$19) &amp; "." &amp; BO426)&gt;=--('Data Sheet'!$A$19)), (--(INT('Data Sheet'!$A$19) &amp; "." &amp; BO426)&lt;=--('Data Sheet'!$B$19))),
            --(INT('Data Sheet'!$A$19) &amp; "." &amp; BO426),
            --(INT('Data Sheet'!$B$19) &amp; "." &amp; BO426)
        )
    ),
    IF(BN426&lt;&gt;"",
        IF(INT('Data Sheet'!$A$19)=INT('Data Sheet'!$B$19),
            --(INT('Data Sheet'!$A$19) &amp; "." &amp; LEFT(BN426,3)),
            IF(AND((--(INT('Data Sheet'!$A$19) &amp; "." &amp; LEFT(BN426,3))&gt;=--('Data Sheet'!$A$19)), (--(INT('Data Sheet'!$A$19) &amp; "." &amp; LEFT(BN426,3))&lt;=--('Data Sheet'!$B$19))),
                --(INT('Data Sheet'!$A$19) &amp; "." &amp; LEFT(BN426,3)),
                --(INT('Data Sheet'!$B$19) &amp; "." &amp; LEFT(BN426,3))
            )
        ),
        "OK"
    )
)</f>
        <v>OK</v>
      </c>
      <c r="O426" s="23" t="str">
        <f>IF(BP426&lt;&gt;"",
    IF(INT('Data Sheet'!$A$19)=INT('Data Sheet'!$B$19),
        --(INT('Data Sheet'!$A$19) &amp; "." &amp; BP426),
        IF(AND((--(INT('Data Sheet'!$A$19) &amp; "." &amp; BP426)&gt;=--('Data Sheet'!$A$19)), (--(INT('Data Sheet'!$A$19) &amp; "." &amp; BP426)&lt;=--('Data Sheet'!$B$19))),
            --(INT('Data Sheet'!$A$19) &amp; "." &amp; BP426),
            --(INT('Data Sheet'!$B$19) &amp; "." &amp; BP426)
        )
    ),
    IF(BN426&lt;&gt;"",
        IF(INT('Data Sheet'!$A$19)=INT('Data Sheet'!$B$19),
            --(INT('Data Sheet'!$A$19) &amp; "." &amp; RIGHT(BN426,3)),
            IF(AND((--(INT('Data Sheet'!$A$19) &amp; "." &amp; RIGHT(BN426,3))&gt;=--('Data Sheet'!$A$19)), (--(INT('Data Sheet'!$A$19) &amp; "." &amp; RIGHT(BN426,3))&lt;=--('Data Sheet'!$B$19))),
                --(INT('Data Sheet'!$A$19) &amp; "." &amp; RIGHT(BN426,3)),
                --(INT('Data Sheet'!$B$19) &amp; "." &amp; RIGHT(BN426,3))
            )
        ),
        "OK"
    )
)</f>
        <v>OK</v>
      </c>
      <c r="P426" s="23" t="str">
        <f>IF(BR426&lt;&gt;"",
    IF(INT('Data Sheet'!$A$19)=INT('Data Sheet'!$B$15),
        --(INT('Data Sheet'!$A$15) &amp; "." &amp; BR426),
        IF(AND((--(INT('Data Sheet'!$A$15) &amp; "." &amp; BR426)&gt;=--('Data Sheet'!$A$15)), (--(INT('Data Sheet'!$A$15) &amp; "." &amp; BR426)&lt;=--('Data Sheet'!$B$15))),
            --(INT('Data Sheet'!$A$15) &amp; "." &amp; BR426),
            --(INT('Data Sheet'!$B$15) &amp; "." &amp; BR426)
        )
    ),
    IF(BQ426&lt;&gt;"",
        IF(INT('Data Sheet'!$A$15)=INT('Data Sheet'!$B$15),
            --(INT('Data Sheet'!$A$15) &amp; "." &amp; LEFT(BQ426,3)),
            IF(AND((--(INT('Data Sheet'!$A$15) &amp; "." &amp; LEFT(BQ426,3))&gt;=--('Data Sheet'!$A$15)), (--(INT('Data Sheet'!$A$15) &amp; "." &amp; LEFT(BQ426,3))&lt;=--('Data Sheet'!$B$15))),
                --(INT('Data Sheet'!$A$15) &amp; "." &amp; LEFT(BQ426,3)),
                --(INT('Data Sheet'!$B$15) &amp; "." &amp; LEFT(BQ426,3))
            )
        ),
        "OK"
    )
)</f>
        <v>OK</v>
      </c>
      <c r="Q426" s="23" t="str">
        <f>IF(BS426&lt;&gt;"",
    IF(INT('Data Sheet'!$A$19)=INT('Data Sheet'!$B$15),
        --(INT('Data Sheet'!$A$15) &amp; "." &amp; BS426),
        IF(AND((--(INT('Data Sheet'!$A$15) &amp; "." &amp; BS426)&gt;=--('Data Sheet'!$A$15)), (--(INT('Data Sheet'!$A$15) &amp; "." &amp; BS426)&lt;=--('Data Sheet'!$B$15))),
            --(INT('Data Sheet'!$A$15) &amp; "." &amp; BS426),
            --(INT('Data Sheet'!$B$15) &amp; "." &amp; BS426)
        )
    ),
    IF(BQ426&lt;&gt;"",
        IF(INT('Data Sheet'!$A$15)=INT('Data Sheet'!$B$15),
            --(INT('Data Sheet'!$A$15) &amp; "." &amp; RIGHT(BQ426,3)),
            IF(AND((--(INT('Data Sheet'!$A$15) &amp; "." &amp; RIGHT(BQ426,3))&gt;=--('Data Sheet'!$A$15)), (--(INT('Data Sheet'!$A$15) &amp; "." &amp; RIGHT(BQ426,3))&lt;=--('Data Sheet'!$B$15))),
                --(INT('Data Sheet'!$A$15) &amp; "." &amp; RIGHT(BQ426,3)),
                --(INT('Data Sheet'!$B$15) &amp; "." &amp; RIGHT(BQ426,3))
            )
        ),
        "OK"
    )
)</f>
        <v>OK</v>
      </c>
      <c r="R426" s="20"/>
      <c r="S426" s="20"/>
      <c r="T426" s="20"/>
      <c r="U426" s="20"/>
      <c r="V426" s="20"/>
      <c r="W426" s="20"/>
      <c r="X426" s="20"/>
      <c r="Y426" s="20"/>
      <c r="Z426" s="20"/>
      <c r="AA426" s="55"/>
      <c r="AB426" s="55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1"/>
      <c r="AR426" s="21"/>
      <c r="AS426" s="21"/>
      <c r="AT426" s="21"/>
      <c r="AU426" s="21"/>
      <c r="AV426" s="21"/>
      <c r="AW426" s="22"/>
      <c r="AX426" s="99"/>
      <c r="AY426" s="20"/>
      <c r="AZ426" s="20"/>
      <c r="BA426" s="22"/>
      <c r="BC426" s="80"/>
      <c r="BD426" s="80"/>
      <c r="BE426" s="80"/>
      <c r="BF426" s="80"/>
      <c r="BG426" s="2" t="str">
        <f t="shared" si="39"/>
        <v/>
      </c>
      <c r="BH426" s="78">
        <f t="shared" si="38"/>
        <v>0</v>
      </c>
    </row>
    <row r="427" spans="2:60" x14ac:dyDescent="0.2">
      <c r="B427" s="14">
        <f t="shared" si="43"/>
        <v>419</v>
      </c>
      <c r="C427" s="15" t="str">
        <f>CONCATENATE('Data Sheet'!$B$8,'Data Sheet'!$G$2)</f>
        <v>" HWDP</v>
      </c>
      <c r="D427" s="95" t="str">
        <f t="shared" si="40"/>
        <v/>
      </c>
      <c r="E427" s="15" t="str">
        <f>IF('Sum HWDP'!$D$10="TH-Hill DS-1 Vol 3 CAT 2: Clean and Visual Ends only","N/A","OK")</f>
        <v>OK</v>
      </c>
      <c r="F427" s="15" t="str">
        <f>IF('Sum HWDP'!$D$10="TH-Hill DS-1 Vol 3 CAT 2: Clean and Visual Ends only","N/A","OK")</f>
        <v>OK</v>
      </c>
      <c r="G427" s="17"/>
      <c r="H427" s="17"/>
      <c r="I427" s="17" t="s">
        <v>51</v>
      </c>
      <c r="J427" s="17" t="str">
        <f t="shared" si="41"/>
        <v>OK</v>
      </c>
      <c r="K427" s="17" t="str">
        <f t="shared" si="42"/>
        <v>OK</v>
      </c>
      <c r="L427" s="17" t="str">
        <f>IF('Data Sheet'!$B$9="NC-50","N/A","OK")</f>
        <v>OK</v>
      </c>
      <c r="M427" s="17" t="str">
        <f>IF('Data Sheet'!$B$9="NC-50","N/A","OK")</f>
        <v>OK</v>
      </c>
      <c r="N427" s="23" t="str">
        <f>IF(BO427&lt;&gt;"",
    IF(INT('Data Sheet'!$A$19)=INT('Data Sheet'!$B$19),
        --(INT('Data Sheet'!$A$19) &amp; "." &amp; BO427),
        IF(AND((--(INT('Data Sheet'!$A$19) &amp; "." &amp; BO427)&gt;=--('Data Sheet'!$A$19)), (--(INT('Data Sheet'!$A$19) &amp; "." &amp; BO427)&lt;=--('Data Sheet'!$B$19))),
            --(INT('Data Sheet'!$A$19) &amp; "." &amp; BO427),
            --(INT('Data Sheet'!$B$19) &amp; "." &amp; BO427)
        )
    ),
    IF(BN427&lt;&gt;"",
        IF(INT('Data Sheet'!$A$19)=INT('Data Sheet'!$B$19),
            --(INT('Data Sheet'!$A$19) &amp; "." &amp; LEFT(BN427,3)),
            IF(AND((--(INT('Data Sheet'!$A$19) &amp; "." &amp; LEFT(BN427,3))&gt;=--('Data Sheet'!$A$19)), (--(INT('Data Sheet'!$A$19) &amp; "." &amp; LEFT(BN427,3))&lt;=--('Data Sheet'!$B$19))),
                --(INT('Data Sheet'!$A$19) &amp; "." &amp; LEFT(BN427,3)),
                --(INT('Data Sheet'!$B$19) &amp; "." &amp; LEFT(BN427,3))
            )
        ),
        "OK"
    )
)</f>
        <v>OK</v>
      </c>
      <c r="O427" s="23" t="str">
        <f>IF(BP427&lt;&gt;"",
    IF(INT('Data Sheet'!$A$19)=INT('Data Sheet'!$B$19),
        --(INT('Data Sheet'!$A$19) &amp; "." &amp; BP427),
        IF(AND((--(INT('Data Sheet'!$A$19) &amp; "." &amp; BP427)&gt;=--('Data Sheet'!$A$19)), (--(INT('Data Sheet'!$A$19) &amp; "." &amp; BP427)&lt;=--('Data Sheet'!$B$19))),
            --(INT('Data Sheet'!$A$19) &amp; "." &amp; BP427),
            --(INT('Data Sheet'!$B$19) &amp; "." &amp; BP427)
        )
    ),
    IF(BN427&lt;&gt;"",
        IF(INT('Data Sheet'!$A$19)=INT('Data Sheet'!$B$19),
            --(INT('Data Sheet'!$A$19) &amp; "." &amp; RIGHT(BN427,3)),
            IF(AND((--(INT('Data Sheet'!$A$19) &amp; "." &amp; RIGHT(BN427,3))&gt;=--('Data Sheet'!$A$19)), (--(INT('Data Sheet'!$A$19) &amp; "." &amp; RIGHT(BN427,3))&lt;=--('Data Sheet'!$B$19))),
                --(INT('Data Sheet'!$A$19) &amp; "." &amp; RIGHT(BN427,3)),
                --(INT('Data Sheet'!$B$19) &amp; "." &amp; RIGHT(BN427,3))
            )
        ),
        "OK"
    )
)</f>
        <v>OK</v>
      </c>
      <c r="P427" s="23" t="str">
        <f>IF(BR427&lt;&gt;"",
    IF(INT('Data Sheet'!$A$19)=INT('Data Sheet'!$B$15),
        --(INT('Data Sheet'!$A$15) &amp; "." &amp; BR427),
        IF(AND((--(INT('Data Sheet'!$A$15) &amp; "." &amp; BR427)&gt;=--('Data Sheet'!$A$15)), (--(INT('Data Sheet'!$A$15) &amp; "." &amp; BR427)&lt;=--('Data Sheet'!$B$15))),
            --(INT('Data Sheet'!$A$15) &amp; "." &amp; BR427),
            --(INT('Data Sheet'!$B$15) &amp; "." &amp; BR427)
        )
    ),
    IF(BQ427&lt;&gt;"",
        IF(INT('Data Sheet'!$A$15)=INT('Data Sheet'!$B$15),
            --(INT('Data Sheet'!$A$15) &amp; "." &amp; LEFT(BQ427,3)),
            IF(AND((--(INT('Data Sheet'!$A$15) &amp; "." &amp; LEFT(BQ427,3))&gt;=--('Data Sheet'!$A$15)), (--(INT('Data Sheet'!$A$15) &amp; "." &amp; LEFT(BQ427,3))&lt;=--('Data Sheet'!$B$15))),
                --(INT('Data Sheet'!$A$15) &amp; "." &amp; LEFT(BQ427,3)),
                --(INT('Data Sheet'!$B$15) &amp; "." &amp; LEFT(BQ427,3))
            )
        ),
        "OK"
    )
)</f>
        <v>OK</v>
      </c>
      <c r="Q427" s="23" t="str">
        <f>IF(BS427&lt;&gt;"",
    IF(INT('Data Sheet'!$A$19)=INT('Data Sheet'!$B$15),
        --(INT('Data Sheet'!$A$15) &amp; "." &amp; BS427),
        IF(AND((--(INT('Data Sheet'!$A$15) &amp; "." &amp; BS427)&gt;=--('Data Sheet'!$A$15)), (--(INT('Data Sheet'!$A$15) &amp; "." &amp; BS427)&lt;=--('Data Sheet'!$B$15))),
            --(INT('Data Sheet'!$A$15) &amp; "." &amp; BS427),
            --(INT('Data Sheet'!$B$15) &amp; "." &amp; BS427)
        )
    ),
    IF(BQ427&lt;&gt;"",
        IF(INT('Data Sheet'!$A$15)=INT('Data Sheet'!$B$15),
            --(INT('Data Sheet'!$A$15) &amp; "." &amp; RIGHT(BQ427,3)),
            IF(AND((--(INT('Data Sheet'!$A$15) &amp; "." &amp; RIGHT(BQ427,3))&gt;=--('Data Sheet'!$A$15)), (--(INT('Data Sheet'!$A$15) &amp; "." &amp; RIGHT(BQ427,3))&lt;=--('Data Sheet'!$B$15))),
                --(INT('Data Sheet'!$A$15) &amp; "." &amp; RIGHT(BQ427,3)),
                --(INT('Data Sheet'!$B$15) &amp; "." &amp; RIGHT(BQ427,3))
            )
        ),
        "OK"
    )
)</f>
        <v>OK</v>
      </c>
      <c r="R427" s="20"/>
      <c r="S427" s="20"/>
      <c r="T427" s="20"/>
      <c r="U427" s="20"/>
      <c r="V427" s="20"/>
      <c r="W427" s="20"/>
      <c r="X427" s="20"/>
      <c r="Y427" s="20"/>
      <c r="Z427" s="20"/>
      <c r="AA427" s="55"/>
      <c r="AB427" s="55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1"/>
      <c r="AR427" s="21"/>
      <c r="AS427" s="21"/>
      <c r="AT427" s="21"/>
      <c r="AU427" s="21"/>
      <c r="AV427" s="21"/>
      <c r="AW427" s="22"/>
      <c r="AX427" s="99"/>
      <c r="AY427" s="20"/>
      <c r="AZ427" s="20"/>
      <c r="BA427" s="22"/>
      <c r="BC427" s="80"/>
      <c r="BD427" s="80"/>
      <c r="BE427" s="80"/>
      <c r="BF427" s="80"/>
      <c r="BG427" s="2" t="str">
        <f t="shared" si="39"/>
        <v/>
      </c>
      <c r="BH427" s="78">
        <f t="shared" si="38"/>
        <v>0</v>
      </c>
    </row>
    <row r="428" spans="2:60" x14ac:dyDescent="0.2">
      <c r="B428" s="14">
        <f t="shared" si="43"/>
        <v>420</v>
      </c>
      <c r="C428" s="15" t="str">
        <f>CONCATENATE('Data Sheet'!$B$8,'Data Sheet'!$G$2)</f>
        <v>" HWDP</v>
      </c>
      <c r="D428" s="95" t="str">
        <f t="shared" si="40"/>
        <v/>
      </c>
      <c r="E428" s="15" t="str">
        <f>IF('Sum HWDP'!$D$10="TH-Hill DS-1 Vol 3 CAT 2: Clean and Visual Ends only","N/A","OK")</f>
        <v>OK</v>
      </c>
      <c r="F428" s="15" t="str">
        <f>IF('Sum HWDP'!$D$10="TH-Hill DS-1 Vol 3 CAT 2: Clean and Visual Ends only","N/A","OK")</f>
        <v>OK</v>
      </c>
      <c r="G428" s="17"/>
      <c r="H428" s="17"/>
      <c r="I428" s="17" t="s">
        <v>51</v>
      </c>
      <c r="J428" s="17" t="str">
        <f t="shared" si="41"/>
        <v>OK</v>
      </c>
      <c r="K428" s="17" t="str">
        <f t="shared" si="42"/>
        <v>OK</v>
      </c>
      <c r="L428" s="17" t="str">
        <f>IF('Data Sheet'!$B$9="NC-50","N/A","OK")</f>
        <v>OK</v>
      </c>
      <c r="M428" s="17" t="str">
        <f>IF('Data Sheet'!$B$9="NC-50","N/A","OK")</f>
        <v>OK</v>
      </c>
      <c r="N428" s="23" t="str">
        <f>IF(BO428&lt;&gt;"",
    IF(INT('Data Sheet'!$A$19)=INT('Data Sheet'!$B$19),
        --(INT('Data Sheet'!$A$19) &amp; "." &amp; BO428),
        IF(AND((--(INT('Data Sheet'!$A$19) &amp; "." &amp; BO428)&gt;=--('Data Sheet'!$A$19)), (--(INT('Data Sheet'!$A$19) &amp; "." &amp; BO428)&lt;=--('Data Sheet'!$B$19))),
            --(INT('Data Sheet'!$A$19) &amp; "." &amp; BO428),
            --(INT('Data Sheet'!$B$19) &amp; "." &amp; BO428)
        )
    ),
    IF(BN428&lt;&gt;"",
        IF(INT('Data Sheet'!$A$19)=INT('Data Sheet'!$B$19),
            --(INT('Data Sheet'!$A$19) &amp; "." &amp; LEFT(BN428,3)),
            IF(AND((--(INT('Data Sheet'!$A$19) &amp; "." &amp; LEFT(BN428,3))&gt;=--('Data Sheet'!$A$19)), (--(INT('Data Sheet'!$A$19) &amp; "." &amp; LEFT(BN428,3))&lt;=--('Data Sheet'!$B$19))),
                --(INT('Data Sheet'!$A$19) &amp; "." &amp; LEFT(BN428,3)),
                --(INT('Data Sheet'!$B$19) &amp; "." &amp; LEFT(BN428,3))
            )
        ),
        "OK"
    )
)</f>
        <v>OK</v>
      </c>
      <c r="O428" s="23" t="str">
        <f>IF(BP428&lt;&gt;"",
    IF(INT('Data Sheet'!$A$19)=INT('Data Sheet'!$B$19),
        --(INT('Data Sheet'!$A$19) &amp; "." &amp; BP428),
        IF(AND((--(INT('Data Sheet'!$A$19) &amp; "." &amp; BP428)&gt;=--('Data Sheet'!$A$19)), (--(INT('Data Sheet'!$A$19) &amp; "." &amp; BP428)&lt;=--('Data Sheet'!$B$19))),
            --(INT('Data Sheet'!$A$19) &amp; "." &amp; BP428),
            --(INT('Data Sheet'!$B$19) &amp; "." &amp; BP428)
        )
    ),
    IF(BN428&lt;&gt;"",
        IF(INT('Data Sheet'!$A$19)=INT('Data Sheet'!$B$19),
            --(INT('Data Sheet'!$A$19) &amp; "." &amp; RIGHT(BN428,3)),
            IF(AND((--(INT('Data Sheet'!$A$19) &amp; "." &amp; RIGHT(BN428,3))&gt;=--('Data Sheet'!$A$19)), (--(INT('Data Sheet'!$A$19) &amp; "." &amp; RIGHT(BN428,3))&lt;=--('Data Sheet'!$B$19))),
                --(INT('Data Sheet'!$A$19) &amp; "." &amp; RIGHT(BN428,3)),
                --(INT('Data Sheet'!$B$19) &amp; "." &amp; RIGHT(BN428,3))
            )
        ),
        "OK"
    )
)</f>
        <v>OK</v>
      </c>
      <c r="P428" s="23" t="str">
        <f>IF(BR428&lt;&gt;"",
    IF(INT('Data Sheet'!$A$19)=INT('Data Sheet'!$B$15),
        --(INT('Data Sheet'!$A$15) &amp; "." &amp; BR428),
        IF(AND((--(INT('Data Sheet'!$A$15) &amp; "." &amp; BR428)&gt;=--('Data Sheet'!$A$15)), (--(INT('Data Sheet'!$A$15) &amp; "." &amp; BR428)&lt;=--('Data Sheet'!$B$15))),
            --(INT('Data Sheet'!$A$15) &amp; "." &amp; BR428),
            --(INT('Data Sheet'!$B$15) &amp; "." &amp; BR428)
        )
    ),
    IF(BQ428&lt;&gt;"",
        IF(INT('Data Sheet'!$A$15)=INT('Data Sheet'!$B$15),
            --(INT('Data Sheet'!$A$15) &amp; "." &amp; LEFT(BQ428,3)),
            IF(AND((--(INT('Data Sheet'!$A$15) &amp; "." &amp; LEFT(BQ428,3))&gt;=--('Data Sheet'!$A$15)), (--(INT('Data Sheet'!$A$15) &amp; "." &amp; LEFT(BQ428,3))&lt;=--('Data Sheet'!$B$15))),
                --(INT('Data Sheet'!$A$15) &amp; "." &amp; LEFT(BQ428,3)),
                --(INT('Data Sheet'!$B$15) &amp; "." &amp; LEFT(BQ428,3))
            )
        ),
        "OK"
    )
)</f>
        <v>OK</v>
      </c>
      <c r="Q428" s="23" t="str">
        <f>IF(BS428&lt;&gt;"",
    IF(INT('Data Sheet'!$A$19)=INT('Data Sheet'!$B$15),
        --(INT('Data Sheet'!$A$15) &amp; "." &amp; BS428),
        IF(AND((--(INT('Data Sheet'!$A$15) &amp; "." &amp; BS428)&gt;=--('Data Sheet'!$A$15)), (--(INT('Data Sheet'!$A$15) &amp; "." &amp; BS428)&lt;=--('Data Sheet'!$B$15))),
            --(INT('Data Sheet'!$A$15) &amp; "." &amp; BS428),
            --(INT('Data Sheet'!$B$15) &amp; "." &amp; BS428)
        )
    ),
    IF(BQ428&lt;&gt;"",
        IF(INT('Data Sheet'!$A$15)=INT('Data Sheet'!$B$15),
            --(INT('Data Sheet'!$A$15) &amp; "." &amp; RIGHT(BQ428,3)),
            IF(AND((--(INT('Data Sheet'!$A$15) &amp; "." &amp; RIGHT(BQ428,3))&gt;=--('Data Sheet'!$A$15)), (--(INT('Data Sheet'!$A$15) &amp; "." &amp; RIGHT(BQ428,3))&lt;=--('Data Sheet'!$B$15))),
                --(INT('Data Sheet'!$A$15) &amp; "." &amp; RIGHT(BQ428,3)),
                --(INT('Data Sheet'!$B$15) &amp; "." &amp; RIGHT(BQ428,3))
            )
        ),
        "OK"
    )
)</f>
        <v>OK</v>
      </c>
      <c r="R428" s="20"/>
      <c r="S428" s="20"/>
      <c r="T428" s="20"/>
      <c r="U428" s="20"/>
      <c r="V428" s="20"/>
      <c r="W428" s="20"/>
      <c r="X428" s="20"/>
      <c r="Y428" s="20"/>
      <c r="Z428" s="20"/>
      <c r="AA428" s="55"/>
      <c r="AB428" s="55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1"/>
      <c r="AR428" s="21"/>
      <c r="AS428" s="21"/>
      <c r="AT428" s="21"/>
      <c r="AU428" s="21"/>
      <c r="AV428" s="21"/>
      <c r="AW428" s="22"/>
      <c r="AX428" s="99"/>
      <c r="AY428" s="20"/>
      <c r="AZ428" s="20"/>
      <c r="BA428" s="22"/>
      <c r="BC428" s="80"/>
      <c r="BD428" s="80"/>
      <c r="BE428" s="80"/>
      <c r="BF428" s="80"/>
      <c r="BG428" s="2" t="str">
        <f t="shared" si="39"/>
        <v/>
      </c>
      <c r="BH428" s="78">
        <f t="shared" si="38"/>
        <v>0</v>
      </c>
    </row>
    <row r="429" spans="2:60" x14ac:dyDescent="0.2">
      <c r="B429" s="14">
        <f t="shared" si="43"/>
        <v>421</v>
      </c>
      <c r="C429" s="15" t="str">
        <f>CONCATENATE('Data Sheet'!$B$8,'Data Sheet'!$G$2)</f>
        <v>" HWDP</v>
      </c>
      <c r="D429" s="95" t="str">
        <f t="shared" si="40"/>
        <v/>
      </c>
      <c r="E429" s="15" t="str">
        <f>IF('Sum HWDP'!$D$10="TH-Hill DS-1 Vol 3 CAT 2: Clean and Visual Ends only","N/A","OK")</f>
        <v>OK</v>
      </c>
      <c r="F429" s="15" t="str">
        <f>IF('Sum HWDP'!$D$10="TH-Hill DS-1 Vol 3 CAT 2: Clean and Visual Ends only","N/A","OK")</f>
        <v>OK</v>
      </c>
      <c r="G429" s="17"/>
      <c r="H429" s="17"/>
      <c r="I429" s="17" t="s">
        <v>51</v>
      </c>
      <c r="J429" s="17" t="str">
        <f t="shared" si="41"/>
        <v>OK</v>
      </c>
      <c r="K429" s="17" t="str">
        <f t="shared" si="42"/>
        <v>OK</v>
      </c>
      <c r="L429" s="17" t="str">
        <f>IF('Data Sheet'!$B$9="NC-50","N/A","OK")</f>
        <v>OK</v>
      </c>
      <c r="M429" s="17" t="str">
        <f>IF('Data Sheet'!$B$9="NC-50","N/A","OK")</f>
        <v>OK</v>
      </c>
      <c r="N429" s="23" t="str">
        <f>IF(BO429&lt;&gt;"",
    IF(INT('Data Sheet'!$A$19)=INT('Data Sheet'!$B$19),
        --(INT('Data Sheet'!$A$19) &amp; "." &amp; BO429),
        IF(AND((--(INT('Data Sheet'!$A$19) &amp; "." &amp; BO429)&gt;=--('Data Sheet'!$A$19)), (--(INT('Data Sheet'!$A$19) &amp; "." &amp; BO429)&lt;=--('Data Sheet'!$B$19))),
            --(INT('Data Sheet'!$A$19) &amp; "." &amp; BO429),
            --(INT('Data Sheet'!$B$19) &amp; "." &amp; BO429)
        )
    ),
    IF(BN429&lt;&gt;"",
        IF(INT('Data Sheet'!$A$19)=INT('Data Sheet'!$B$19),
            --(INT('Data Sheet'!$A$19) &amp; "." &amp; LEFT(BN429,3)),
            IF(AND((--(INT('Data Sheet'!$A$19) &amp; "." &amp; LEFT(BN429,3))&gt;=--('Data Sheet'!$A$19)), (--(INT('Data Sheet'!$A$19) &amp; "." &amp; LEFT(BN429,3))&lt;=--('Data Sheet'!$B$19))),
                --(INT('Data Sheet'!$A$19) &amp; "." &amp; LEFT(BN429,3)),
                --(INT('Data Sheet'!$B$19) &amp; "." &amp; LEFT(BN429,3))
            )
        ),
        "OK"
    )
)</f>
        <v>OK</v>
      </c>
      <c r="O429" s="23" t="str">
        <f>IF(BP429&lt;&gt;"",
    IF(INT('Data Sheet'!$A$19)=INT('Data Sheet'!$B$19),
        --(INT('Data Sheet'!$A$19) &amp; "." &amp; BP429),
        IF(AND((--(INT('Data Sheet'!$A$19) &amp; "." &amp; BP429)&gt;=--('Data Sheet'!$A$19)), (--(INT('Data Sheet'!$A$19) &amp; "." &amp; BP429)&lt;=--('Data Sheet'!$B$19))),
            --(INT('Data Sheet'!$A$19) &amp; "." &amp; BP429),
            --(INT('Data Sheet'!$B$19) &amp; "." &amp; BP429)
        )
    ),
    IF(BN429&lt;&gt;"",
        IF(INT('Data Sheet'!$A$19)=INT('Data Sheet'!$B$19),
            --(INT('Data Sheet'!$A$19) &amp; "." &amp; RIGHT(BN429,3)),
            IF(AND((--(INT('Data Sheet'!$A$19) &amp; "." &amp; RIGHT(BN429,3))&gt;=--('Data Sheet'!$A$19)), (--(INT('Data Sheet'!$A$19) &amp; "." &amp; RIGHT(BN429,3))&lt;=--('Data Sheet'!$B$19))),
                --(INT('Data Sheet'!$A$19) &amp; "." &amp; RIGHT(BN429,3)),
                --(INT('Data Sheet'!$B$19) &amp; "." &amp; RIGHT(BN429,3))
            )
        ),
        "OK"
    )
)</f>
        <v>OK</v>
      </c>
      <c r="P429" s="23" t="str">
        <f>IF(BR429&lt;&gt;"",
    IF(INT('Data Sheet'!$A$19)=INT('Data Sheet'!$B$15),
        --(INT('Data Sheet'!$A$15) &amp; "." &amp; BR429),
        IF(AND((--(INT('Data Sheet'!$A$15) &amp; "." &amp; BR429)&gt;=--('Data Sheet'!$A$15)), (--(INT('Data Sheet'!$A$15) &amp; "." &amp; BR429)&lt;=--('Data Sheet'!$B$15))),
            --(INT('Data Sheet'!$A$15) &amp; "." &amp; BR429),
            --(INT('Data Sheet'!$B$15) &amp; "." &amp; BR429)
        )
    ),
    IF(BQ429&lt;&gt;"",
        IF(INT('Data Sheet'!$A$15)=INT('Data Sheet'!$B$15),
            --(INT('Data Sheet'!$A$15) &amp; "." &amp; LEFT(BQ429,3)),
            IF(AND((--(INT('Data Sheet'!$A$15) &amp; "." &amp; LEFT(BQ429,3))&gt;=--('Data Sheet'!$A$15)), (--(INT('Data Sheet'!$A$15) &amp; "." &amp; LEFT(BQ429,3))&lt;=--('Data Sheet'!$B$15))),
                --(INT('Data Sheet'!$A$15) &amp; "." &amp; LEFT(BQ429,3)),
                --(INT('Data Sheet'!$B$15) &amp; "." &amp; LEFT(BQ429,3))
            )
        ),
        "OK"
    )
)</f>
        <v>OK</v>
      </c>
      <c r="Q429" s="23" t="str">
        <f>IF(BS429&lt;&gt;"",
    IF(INT('Data Sheet'!$A$19)=INT('Data Sheet'!$B$15),
        --(INT('Data Sheet'!$A$15) &amp; "." &amp; BS429),
        IF(AND((--(INT('Data Sheet'!$A$15) &amp; "." &amp; BS429)&gt;=--('Data Sheet'!$A$15)), (--(INT('Data Sheet'!$A$15) &amp; "." &amp; BS429)&lt;=--('Data Sheet'!$B$15))),
            --(INT('Data Sheet'!$A$15) &amp; "." &amp; BS429),
            --(INT('Data Sheet'!$B$15) &amp; "." &amp; BS429)
        )
    ),
    IF(BQ429&lt;&gt;"",
        IF(INT('Data Sheet'!$A$15)=INT('Data Sheet'!$B$15),
            --(INT('Data Sheet'!$A$15) &amp; "." &amp; RIGHT(BQ429,3)),
            IF(AND((--(INT('Data Sheet'!$A$15) &amp; "." &amp; RIGHT(BQ429,3))&gt;=--('Data Sheet'!$A$15)), (--(INT('Data Sheet'!$A$15) &amp; "." &amp; RIGHT(BQ429,3))&lt;=--('Data Sheet'!$B$15))),
                --(INT('Data Sheet'!$A$15) &amp; "." &amp; RIGHT(BQ429,3)),
                --(INT('Data Sheet'!$B$15) &amp; "." &amp; RIGHT(BQ429,3))
            )
        ),
        "OK"
    )
)</f>
        <v>OK</v>
      </c>
      <c r="R429" s="20"/>
      <c r="S429" s="20"/>
      <c r="T429" s="20"/>
      <c r="U429" s="20"/>
      <c r="V429" s="20"/>
      <c r="W429" s="20"/>
      <c r="X429" s="20"/>
      <c r="Y429" s="20"/>
      <c r="Z429" s="20"/>
      <c r="AA429" s="55"/>
      <c r="AB429" s="55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1"/>
      <c r="AR429" s="21"/>
      <c r="AS429" s="21"/>
      <c r="AT429" s="21"/>
      <c r="AU429" s="21"/>
      <c r="AV429" s="21"/>
      <c r="AW429" s="22"/>
      <c r="AX429" s="99"/>
      <c r="AY429" s="20"/>
      <c r="AZ429" s="20"/>
      <c r="BA429" s="22"/>
      <c r="BC429" s="80"/>
      <c r="BD429" s="80"/>
      <c r="BE429" s="80"/>
      <c r="BF429" s="80"/>
      <c r="BG429" s="2" t="str">
        <f t="shared" si="39"/>
        <v/>
      </c>
      <c r="BH429" s="78">
        <f t="shared" si="38"/>
        <v>0</v>
      </c>
    </row>
    <row r="430" spans="2:60" x14ac:dyDescent="0.2">
      <c r="B430" s="14">
        <f t="shared" si="43"/>
        <v>422</v>
      </c>
      <c r="C430" s="15" t="str">
        <f>CONCATENATE('Data Sheet'!$B$8,'Data Sheet'!$G$2)</f>
        <v>" HWDP</v>
      </c>
      <c r="D430" s="95" t="str">
        <f t="shared" si="40"/>
        <v/>
      </c>
      <c r="E430" s="15" t="str">
        <f>IF('Sum HWDP'!$D$10="TH-Hill DS-1 Vol 3 CAT 2: Clean and Visual Ends only","N/A","OK")</f>
        <v>OK</v>
      </c>
      <c r="F430" s="15" t="str">
        <f>IF('Sum HWDP'!$D$10="TH-Hill DS-1 Vol 3 CAT 2: Clean and Visual Ends only","N/A","OK")</f>
        <v>OK</v>
      </c>
      <c r="G430" s="17"/>
      <c r="H430" s="17"/>
      <c r="I430" s="17" t="s">
        <v>51</v>
      </c>
      <c r="J430" s="17" t="str">
        <f t="shared" si="41"/>
        <v>OK</v>
      </c>
      <c r="K430" s="17" t="str">
        <f t="shared" si="42"/>
        <v>OK</v>
      </c>
      <c r="L430" s="17" t="str">
        <f>IF('Data Sheet'!$B$9="NC-50","N/A","OK")</f>
        <v>OK</v>
      </c>
      <c r="M430" s="17" t="str">
        <f>IF('Data Sheet'!$B$9="NC-50","N/A","OK")</f>
        <v>OK</v>
      </c>
      <c r="N430" s="23" t="str">
        <f>IF(BO430&lt;&gt;"",
    IF(INT('Data Sheet'!$A$19)=INT('Data Sheet'!$B$19),
        --(INT('Data Sheet'!$A$19) &amp; "." &amp; BO430),
        IF(AND((--(INT('Data Sheet'!$A$19) &amp; "." &amp; BO430)&gt;=--('Data Sheet'!$A$19)), (--(INT('Data Sheet'!$A$19) &amp; "." &amp; BO430)&lt;=--('Data Sheet'!$B$19))),
            --(INT('Data Sheet'!$A$19) &amp; "." &amp; BO430),
            --(INT('Data Sheet'!$B$19) &amp; "." &amp; BO430)
        )
    ),
    IF(BN430&lt;&gt;"",
        IF(INT('Data Sheet'!$A$19)=INT('Data Sheet'!$B$19),
            --(INT('Data Sheet'!$A$19) &amp; "." &amp; LEFT(BN430,3)),
            IF(AND((--(INT('Data Sheet'!$A$19) &amp; "." &amp; LEFT(BN430,3))&gt;=--('Data Sheet'!$A$19)), (--(INT('Data Sheet'!$A$19) &amp; "." &amp; LEFT(BN430,3))&lt;=--('Data Sheet'!$B$19))),
                --(INT('Data Sheet'!$A$19) &amp; "." &amp; LEFT(BN430,3)),
                --(INT('Data Sheet'!$B$19) &amp; "." &amp; LEFT(BN430,3))
            )
        ),
        "OK"
    )
)</f>
        <v>OK</v>
      </c>
      <c r="O430" s="23" t="str">
        <f>IF(BP430&lt;&gt;"",
    IF(INT('Data Sheet'!$A$19)=INT('Data Sheet'!$B$19),
        --(INT('Data Sheet'!$A$19) &amp; "." &amp; BP430),
        IF(AND((--(INT('Data Sheet'!$A$19) &amp; "." &amp; BP430)&gt;=--('Data Sheet'!$A$19)), (--(INT('Data Sheet'!$A$19) &amp; "." &amp; BP430)&lt;=--('Data Sheet'!$B$19))),
            --(INT('Data Sheet'!$A$19) &amp; "." &amp; BP430),
            --(INT('Data Sheet'!$B$19) &amp; "." &amp; BP430)
        )
    ),
    IF(BN430&lt;&gt;"",
        IF(INT('Data Sheet'!$A$19)=INT('Data Sheet'!$B$19),
            --(INT('Data Sheet'!$A$19) &amp; "." &amp; RIGHT(BN430,3)),
            IF(AND((--(INT('Data Sheet'!$A$19) &amp; "." &amp; RIGHT(BN430,3))&gt;=--('Data Sheet'!$A$19)), (--(INT('Data Sheet'!$A$19) &amp; "." &amp; RIGHT(BN430,3))&lt;=--('Data Sheet'!$B$19))),
                --(INT('Data Sheet'!$A$19) &amp; "." &amp; RIGHT(BN430,3)),
                --(INT('Data Sheet'!$B$19) &amp; "." &amp; RIGHT(BN430,3))
            )
        ),
        "OK"
    )
)</f>
        <v>OK</v>
      </c>
      <c r="P430" s="23" t="str">
        <f>IF(BR430&lt;&gt;"",
    IF(INT('Data Sheet'!$A$19)=INT('Data Sheet'!$B$15),
        --(INT('Data Sheet'!$A$15) &amp; "." &amp; BR430),
        IF(AND((--(INT('Data Sheet'!$A$15) &amp; "." &amp; BR430)&gt;=--('Data Sheet'!$A$15)), (--(INT('Data Sheet'!$A$15) &amp; "." &amp; BR430)&lt;=--('Data Sheet'!$B$15))),
            --(INT('Data Sheet'!$A$15) &amp; "." &amp; BR430),
            --(INT('Data Sheet'!$B$15) &amp; "." &amp; BR430)
        )
    ),
    IF(BQ430&lt;&gt;"",
        IF(INT('Data Sheet'!$A$15)=INT('Data Sheet'!$B$15),
            --(INT('Data Sheet'!$A$15) &amp; "." &amp; LEFT(BQ430,3)),
            IF(AND((--(INT('Data Sheet'!$A$15) &amp; "." &amp; LEFT(BQ430,3))&gt;=--('Data Sheet'!$A$15)), (--(INT('Data Sheet'!$A$15) &amp; "." &amp; LEFT(BQ430,3))&lt;=--('Data Sheet'!$B$15))),
                --(INT('Data Sheet'!$A$15) &amp; "." &amp; LEFT(BQ430,3)),
                --(INT('Data Sheet'!$B$15) &amp; "." &amp; LEFT(BQ430,3))
            )
        ),
        "OK"
    )
)</f>
        <v>OK</v>
      </c>
      <c r="Q430" s="23" t="str">
        <f>IF(BS430&lt;&gt;"",
    IF(INT('Data Sheet'!$A$19)=INT('Data Sheet'!$B$15),
        --(INT('Data Sheet'!$A$15) &amp; "." &amp; BS430),
        IF(AND((--(INT('Data Sheet'!$A$15) &amp; "." &amp; BS430)&gt;=--('Data Sheet'!$A$15)), (--(INT('Data Sheet'!$A$15) &amp; "." &amp; BS430)&lt;=--('Data Sheet'!$B$15))),
            --(INT('Data Sheet'!$A$15) &amp; "." &amp; BS430),
            --(INT('Data Sheet'!$B$15) &amp; "." &amp; BS430)
        )
    ),
    IF(BQ430&lt;&gt;"",
        IF(INT('Data Sheet'!$A$15)=INT('Data Sheet'!$B$15),
            --(INT('Data Sheet'!$A$15) &amp; "." &amp; RIGHT(BQ430,3)),
            IF(AND((--(INT('Data Sheet'!$A$15) &amp; "." &amp; RIGHT(BQ430,3))&gt;=--('Data Sheet'!$A$15)), (--(INT('Data Sheet'!$A$15) &amp; "." &amp; RIGHT(BQ430,3))&lt;=--('Data Sheet'!$B$15))),
                --(INT('Data Sheet'!$A$15) &amp; "." &amp; RIGHT(BQ430,3)),
                --(INT('Data Sheet'!$B$15) &amp; "." &amp; RIGHT(BQ430,3))
            )
        ),
        "OK"
    )
)</f>
        <v>OK</v>
      </c>
      <c r="R430" s="20"/>
      <c r="S430" s="20"/>
      <c r="T430" s="20"/>
      <c r="U430" s="20"/>
      <c r="V430" s="20"/>
      <c r="W430" s="20"/>
      <c r="X430" s="20"/>
      <c r="Y430" s="20"/>
      <c r="Z430" s="20"/>
      <c r="AA430" s="55"/>
      <c r="AB430" s="55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1"/>
      <c r="AR430" s="21"/>
      <c r="AS430" s="21"/>
      <c r="AT430" s="21"/>
      <c r="AU430" s="21"/>
      <c r="AV430" s="21"/>
      <c r="AW430" s="22"/>
      <c r="AX430" s="99"/>
      <c r="AY430" s="20"/>
      <c r="AZ430" s="20"/>
      <c r="BA430" s="22"/>
      <c r="BC430" s="80"/>
      <c r="BD430" s="80"/>
      <c r="BE430" s="80"/>
      <c r="BF430" s="80"/>
      <c r="BG430" s="2" t="str">
        <f t="shared" si="39"/>
        <v/>
      </c>
      <c r="BH430" s="78">
        <f t="shared" si="38"/>
        <v>0</v>
      </c>
    </row>
    <row r="431" spans="2:60" x14ac:dyDescent="0.2">
      <c r="B431" s="14">
        <f t="shared" si="43"/>
        <v>423</v>
      </c>
      <c r="C431" s="15" t="str">
        <f>CONCATENATE('Data Sheet'!$B$8,'Data Sheet'!$G$2)</f>
        <v>" HWDP</v>
      </c>
      <c r="D431" s="95" t="str">
        <f t="shared" si="40"/>
        <v/>
      </c>
      <c r="E431" s="15" t="str">
        <f>IF('Sum HWDP'!$D$10="TH-Hill DS-1 Vol 3 CAT 2: Clean and Visual Ends only","N/A","OK")</f>
        <v>OK</v>
      </c>
      <c r="F431" s="15" t="str">
        <f>IF('Sum HWDP'!$D$10="TH-Hill DS-1 Vol 3 CAT 2: Clean and Visual Ends only","N/A","OK")</f>
        <v>OK</v>
      </c>
      <c r="G431" s="17"/>
      <c r="H431" s="17"/>
      <c r="I431" s="17" t="s">
        <v>51</v>
      </c>
      <c r="J431" s="17" t="str">
        <f t="shared" si="41"/>
        <v>OK</v>
      </c>
      <c r="K431" s="17" t="str">
        <f t="shared" si="42"/>
        <v>OK</v>
      </c>
      <c r="L431" s="17" t="str">
        <f>IF('Data Sheet'!$B$9="NC-50","N/A","OK")</f>
        <v>OK</v>
      </c>
      <c r="M431" s="17" t="str">
        <f>IF('Data Sheet'!$B$9="NC-50","N/A","OK")</f>
        <v>OK</v>
      </c>
      <c r="N431" s="23" t="str">
        <f>IF(BO431&lt;&gt;"",
    IF(INT('Data Sheet'!$A$19)=INT('Data Sheet'!$B$19),
        --(INT('Data Sheet'!$A$19) &amp; "." &amp; BO431),
        IF(AND((--(INT('Data Sheet'!$A$19) &amp; "." &amp; BO431)&gt;=--('Data Sheet'!$A$19)), (--(INT('Data Sheet'!$A$19) &amp; "." &amp; BO431)&lt;=--('Data Sheet'!$B$19))),
            --(INT('Data Sheet'!$A$19) &amp; "." &amp; BO431),
            --(INT('Data Sheet'!$B$19) &amp; "." &amp; BO431)
        )
    ),
    IF(BN431&lt;&gt;"",
        IF(INT('Data Sheet'!$A$19)=INT('Data Sheet'!$B$19),
            --(INT('Data Sheet'!$A$19) &amp; "." &amp; LEFT(BN431,3)),
            IF(AND((--(INT('Data Sheet'!$A$19) &amp; "." &amp; LEFT(BN431,3))&gt;=--('Data Sheet'!$A$19)), (--(INT('Data Sheet'!$A$19) &amp; "." &amp; LEFT(BN431,3))&lt;=--('Data Sheet'!$B$19))),
                --(INT('Data Sheet'!$A$19) &amp; "." &amp; LEFT(BN431,3)),
                --(INT('Data Sheet'!$B$19) &amp; "." &amp; LEFT(BN431,3))
            )
        ),
        "OK"
    )
)</f>
        <v>OK</v>
      </c>
      <c r="O431" s="23" t="str">
        <f>IF(BP431&lt;&gt;"",
    IF(INT('Data Sheet'!$A$19)=INT('Data Sheet'!$B$19),
        --(INT('Data Sheet'!$A$19) &amp; "." &amp; BP431),
        IF(AND((--(INT('Data Sheet'!$A$19) &amp; "." &amp; BP431)&gt;=--('Data Sheet'!$A$19)), (--(INT('Data Sheet'!$A$19) &amp; "." &amp; BP431)&lt;=--('Data Sheet'!$B$19))),
            --(INT('Data Sheet'!$A$19) &amp; "." &amp; BP431),
            --(INT('Data Sheet'!$B$19) &amp; "." &amp; BP431)
        )
    ),
    IF(BN431&lt;&gt;"",
        IF(INT('Data Sheet'!$A$19)=INT('Data Sheet'!$B$19),
            --(INT('Data Sheet'!$A$19) &amp; "." &amp; RIGHT(BN431,3)),
            IF(AND((--(INT('Data Sheet'!$A$19) &amp; "." &amp; RIGHT(BN431,3))&gt;=--('Data Sheet'!$A$19)), (--(INT('Data Sheet'!$A$19) &amp; "." &amp; RIGHT(BN431,3))&lt;=--('Data Sheet'!$B$19))),
                --(INT('Data Sheet'!$A$19) &amp; "." &amp; RIGHT(BN431,3)),
                --(INT('Data Sheet'!$B$19) &amp; "." &amp; RIGHT(BN431,3))
            )
        ),
        "OK"
    )
)</f>
        <v>OK</v>
      </c>
      <c r="P431" s="23" t="str">
        <f>IF(BR431&lt;&gt;"",
    IF(INT('Data Sheet'!$A$19)=INT('Data Sheet'!$B$15),
        --(INT('Data Sheet'!$A$15) &amp; "." &amp; BR431),
        IF(AND((--(INT('Data Sheet'!$A$15) &amp; "." &amp; BR431)&gt;=--('Data Sheet'!$A$15)), (--(INT('Data Sheet'!$A$15) &amp; "." &amp; BR431)&lt;=--('Data Sheet'!$B$15))),
            --(INT('Data Sheet'!$A$15) &amp; "." &amp; BR431),
            --(INT('Data Sheet'!$B$15) &amp; "." &amp; BR431)
        )
    ),
    IF(BQ431&lt;&gt;"",
        IF(INT('Data Sheet'!$A$15)=INT('Data Sheet'!$B$15),
            --(INT('Data Sheet'!$A$15) &amp; "." &amp; LEFT(BQ431,3)),
            IF(AND((--(INT('Data Sheet'!$A$15) &amp; "." &amp; LEFT(BQ431,3))&gt;=--('Data Sheet'!$A$15)), (--(INT('Data Sheet'!$A$15) &amp; "." &amp; LEFT(BQ431,3))&lt;=--('Data Sheet'!$B$15))),
                --(INT('Data Sheet'!$A$15) &amp; "." &amp; LEFT(BQ431,3)),
                --(INT('Data Sheet'!$B$15) &amp; "." &amp; LEFT(BQ431,3))
            )
        ),
        "OK"
    )
)</f>
        <v>OK</v>
      </c>
      <c r="Q431" s="23" t="str">
        <f>IF(BS431&lt;&gt;"",
    IF(INT('Data Sheet'!$A$19)=INT('Data Sheet'!$B$15),
        --(INT('Data Sheet'!$A$15) &amp; "." &amp; BS431),
        IF(AND((--(INT('Data Sheet'!$A$15) &amp; "." &amp; BS431)&gt;=--('Data Sheet'!$A$15)), (--(INT('Data Sheet'!$A$15) &amp; "." &amp; BS431)&lt;=--('Data Sheet'!$B$15))),
            --(INT('Data Sheet'!$A$15) &amp; "." &amp; BS431),
            --(INT('Data Sheet'!$B$15) &amp; "." &amp; BS431)
        )
    ),
    IF(BQ431&lt;&gt;"",
        IF(INT('Data Sheet'!$A$15)=INT('Data Sheet'!$B$15),
            --(INT('Data Sheet'!$A$15) &amp; "." &amp; RIGHT(BQ431,3)),
            IF(AND((--(INT('Data Sheet'!$A$15) &amp; "." &amp; RIGHT(BQ431,3))&gt;=--('Data Sheet'!$A$15)), (--(INT('Data Sheet'!$A$15) &amp; "." &amp; RIGHT(BQ431,3))&lt;=--('Data Sheet'!$B$15))),
                --(INT('Data Sheet'!$A$15) &amp; "." &amp; RIGHT(BQ431,3)),
                --(INT('Data Sheet'!$B$15) &amp; "." &amp; RIGHT(BQ431,3))
            )
        ),
        "OK"
    )
)</f>
        <v>OK</v>
      </c>
      <c r="R431" s="20"/>
      <c r="S431" s="20"/>
      <c r="T431" s="20"/>
      <c r="U431" s="20"/>
      <c r="V431" s="20"/>
      <c r="W431" s="20"/>
      <c r="X431" s="20"/>
      <c r="Y431" s="20"/>
      <c r="Z431" s="20"/>
      <c r="AA431" s="55"/>
      <c r="AB431" s="55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1"/>
      <c r="AR431" s="21"/>
      <c r="AS431" s="21"/>
      <c r="AT431" s="21"/>
      <c r="AU431" s="21"/>
      <c r="AV431" s="21"/>
      <c r="AW431" s="22"/>
      <c r="AX431" s="99"/>
      <c r="AY431" s="20"/>
      <c r="AZ431" s="20"/>
      <c r="BA431" s="22"/>
      <c r="BC431" s="80"/>
      <c r="BD431" s="80"/>
      <c r="BE431" s="80"/>
      <c r="BF431" s="80"/>
      <c r="BG431" s="2" t="str">
        <f t="shared" si="39"/>
        <v/>
      </c>
      <c r="BH431" s="78">
        <f t="shared" si="38"/>
        <v>0</v>
      </c>
    </row>
    <row r="432" spans="2:60" x14ac:dyDescent="0.2">
      <c r="B432" s="14">
        <f t="shared" si="43"/>
        <v>424</v>
      </c>
      <c r="C432" s="15" t="str">
        <f>CONCATENATE('Data Sheet'!$B$8,'Data Sheet'!$G$2)</f>
        <v>" HWDP</v>
      </c>
      <c r="D432" s="95" t="str">
        <f t="shared" si="40"/>
        <v/>
      </c>
      <c r="E432" s="15" t="str">
        <f>IF('Sum HWDP'!$D$10="TH-Hill DS-1 Vol 3 CAT 2: Clean and Visual Ends only","N/A","OK")</f>
        <v>OK</v>
      </c>
      <c r="F432" s="15" t="str">
        <f>IF('Sum HWDP'!$D$10="TH-Hill DS-1 Vol 3 CAT 2: Clean and Visual Ends only","N/A","OK")</f>
        <v>OK</v>
      </c>
      <c r="G432" s="17"/>
      <c r="H432" s="17"/>
      <c r="I432" s="17" t="s">
        <v>51</v>
      </c>
      <c r="J432" s="17" t="str">
        <f t="shared" si="41"/>
        <v>OK</v>
      </c>
      <c r="K432" s="17" t="str">
        <f t="shared" si="42"/>
        <v>OK</v>
      </c>
      <c r="L432" s="17" t="str">
        <f>IF('Data Sheet'!$B$9="NC-50","N/A","OK")</f>
        <v>OK</v>
      </c>
      <c r="M432" s="17" t="str">
        <f>IF('Data Sheet'!$B$9="NC-50","N/A","OK")</f>
        <v>OK</v>
      </c>
      <c r="N432" s="23" t="str">
        <f>IF(BO432&lt;&gt;"",
    IF(INT('Data Sheet'!$A$19)=INT('Data Sheet'!$B$19),
        --(INT('Data Sheet'!$A$19) &amp; "." &amp; BO432),
        IF(AND((--(INT('Data Sheet'!$A$19) &amp; "." &amp; BO432)&gt;=--('Data Sheet'!$A$19)), (--(INT('Data Sheet'!$A$19) &amp; "." &amp; BO432)&lt;=--('Data Sheet'!$B$19))),
            --(INT('Data Sheet'!$A$19) &amp; "." &amp; BO432),
            --(INT('Data Sheet'!$B$19) &amp; "." &amp; BO432)
        )
    ),
    IF(BN432&lt;&gt;"",
        IF(INT('Data Sheet'!$A$19)=INT('Data Sheet'!$B$19),
            --(INT('Data Sheet'!$A$19) &amp; "." &amp; LEFT(BN432,3)),
            IF(AND((--(INT('Data Sheet'!$A$19) &amp; "." &amp; LEFT(BN432,3))&gt;=--('Data Sheet'!$A$19)), (--(INT('Data Sheet'!$A$19) &amp; "." &amp; LEFT(BN432,3))&lt;=--('Data Sheet'!$B$19))),
                --(INT('Data Sheet'!$A$19) &amp; "." &amp; LEFT(BN432,3)),
                --(INT('Data Sheet'!$B$19) &amp; "." &amp; LEFT(BN432,3))
            )
        ),
        "OK"
    )
)</f>
        <v>OK</v>
      </c>
      <c r="O432" s="23" t="str">
        <f>IF(BP432&lt;&gt;"",
    IF(INT('Data Sheet'!$A$19)=INT('Data Sheet'!$B$19),
        --(INT('Data Sheet'!$A$19) &amp; "." &amp; BP432),
        IF(AND((--(INT('Data Sheet'!$A$19) &amp; "." &amp; BP432)&gt;=--('Data Sheet'!$A$19)), (--(INT('Data Sheet'!$A$19) &amp; "." &amp; BP432)&lt;=--('Data Sheet'!$B$19))),
            --(INT('Data Sheet'!$A$19) &amp; "." &amp; BP432),
            --(INT('Data Sheet'!$B$19) &amp; "." &amp; BP432)
        )
    ),
    IF(BN432&lt;&gt;"",
        IF(INT('Data Sheet'!$A$19)=INT('Data Sheet'!$B$19),
            --(INT('Data Sheet'!$A$19) &amp; "." &amp; RIGHT(BN432,3)),
            IF(AND((--(INT('Data Sheet'!$A$19) &amp; "." &amp; RIGHT(BN432,3))&gt;=--('Data Sheet'!$A$19)), (--(INT('Data Sheet'!$A$19) &amp; "." &amp; RIGHT(BN432,3))&lt;=--('Data Sheet'!$B$19))),
                --(INT('Data Sheet'!$A$19) &amp; "." &amp; RIGHT(BN432,3)),
                --(INT('Data Sheet'!$B$19) &amp; "." &amp; RIGHT(BN432,3))
            )
        ),
        "OK"
    )
)</f>
        <v>OK</v>
      </c>
      <c r="P432" s="23" t="str">
        <f>IF(BR432&lt;&gt;"",
    IF(INT('Data Sheet'!$A$19)=INT('Data Sheet'!$B$15),
        --(INT('Data Sheet'!$A$15) &amp; "." &amp; BR432),
        IF(AND((--(INT('Data Sheet'!$A$15) &amp; "." &amp; BR432)&gt;=--('Data Sheet'!$A$15)), (--(INT('Data Sheet'!$A$15) &amp; "." &amp; BR432)&lt;=--('Data Sheet'!$B$15))),
            --(INT('Data Sheet'!$A$15) &amp; "." &amp; BR432),
            --(INT('Data Sheet'!$B$15) &amp; "." &amp; BR432)
        )
    ),
    IF(BQ432&lt;&gt;"",
        IF(INT('Data Sheet'!$A$15)=INT('Data Sheet'!$B$15),
            --(INT('Data Sheet'!$A$15) &amp; "." &amp; LEFT(BQ432,3)),
            IF(AND((--(INT('Data Sheet'!$A$15) &amp; "." &amp; LEFT(BQ432,3))&gt;=--('Data Sheet'!$A$15)), (--(INT('Data Sheet'!$A$15) &amp; "." &amp; LEFT(BQ432,3))&lt;=--('Data Sheet'!$B$15))),
                --(INT('Data Sheet'!$A$15) &amp; "." &amp; LEFT(BQ432,3)),
                --(INT('Data Sheet'!$B$15) &amp; "." &amp; LEFT(BQ432,3))
            )
        ),
        "OK"
    )
)</f>
        <v>OK</v>
      </c>
      <c r="Q432" s="23" t="str">
        <f>IF(BS432&lt;&gt;"",
    IF(INT('Data Sheet'!$A$19)=INT('Data Sheet'!$B$15),
        --(INT('Data Sheet'!$A$15) &amp; "." &amp; BS432),
        IF(AND((--(INT('Data Sheet'!$A$15) &amp; "." &amp; BS432)&gt;=--('Data Sheet'!$A$15)), (--(INT('Data Sheet'!$A$15) &amp; "." &amp; BS432)&lt;=--('Data Sheet'!$B$15))),
            --(INT('Data Sheet'!$A$15) &amp; "." &amp; BS432),
            --(INT('Data Sheet'!$B$15) &amp; "." &amp; BS432)
        )
    ),
    IF(BQ432&lt;&gt;"",
        IF(INT('Data Sheet'!$A$15)=INT('Data Sheet'!$B$15),
            --(INT('Data Sheet'!$A$15) &amp; "." &amp; RIGHT(BQ432,3)),
            IF(AND((--(INT('Data Sheet'!$A$15) &amp; "." &amp; RIGHT(BQ432,3))&gt;=--('Data Sheet'!$A$15)), (--(INT('Data Sheet'!$A$15) &amp; "." &amp; RIGHT(BQ432,3))&lt;=--('Data Sheet'!$B$15))),
                --(INT('Data Sheet'!$A$15) &amp; "." &amp; RIGHT(BQ432,3)),
                --(INT('Data Sheet'!$B$15) &amp; "." &amp; RIGHT(BQ432,3))
            )
        ),
        "OK"
    )
)</f>
        <v>OK</v>
      </c>
      <c r="R432" s="20"/>
      <c r="S432" s="20"/>
      <c r="T432" s="20"/>
      <c r="U432" s="20"/>
      <c r="V432" s="20"/>
      <c r="W432" s="20"/>
      <c r="X432" s="20"/>
      <c r="Y432" s="20"/>
      <c r="Z432" s="20"/>
      <c r="AA432" s="55"/>
      <c r="AB432" s="55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1"/>
      <c r="AR432" s="21"/>
      <c r="AS432" s="21"/>
      <c r="AT432" s="21"/>
      <c r="AU432" s="21"/>
      <c r="AV432" s="21"/>
      <c r="AW432" s="22"/>
      <c r="AX432" s="99"/>
      <c r="AY432" s="20"/>
      <c r="AZ432" s="20"/>
      <c r="BA432" s="22"/>
      <c r="BC432" s="80"/>
      <c r="BD432" s="80"/>
      <c r="BE432" s="80"/>
      <c r="BF432" s="80"/>
      <c r="BG432" s="2" t="str">
        <f t="shared" si="39"/>
        <v/>
      </c>
      <c r="BH432" s="78">
        <f t="shared" si="38"/>
        <v>0</v>
      </c>
    </row>
    <row r="433" spans="2:60" x14ac:dyDescent="0.2">
      <c r="B433" s="14">
        <f t="shared" si="43"/>
        <v>425</v>
      </c>
      <c r="C433" s="15" t="str">
        <f>CONCATENATE('Data Sheet'!$B$8,'Data Sheet'!$G$2)</f>
        <v>" HWDP</v>
      </c>
      <c r="D433" s="95" t="str">
        <f t="shared" si="40"/>
        <v/>
      </c>
      <c r="E433" s="15" t="str">
        <f>IF('Sum HWDP'!$D$10="TH-Hill DS-1 Vol 3 CAT 2: Clean and Visual Ends only","N/A","OK")</f>
        <v>OK</v>
      </c>
      <c r="F433" s="15" t="str">
        <f>IF('Sum HWDP'!$D$10="TH-Hill DS-1 Vol 3 CAT 2: Clean and Visual Ends only","N/A","OK")</f>
        <v>OK</v>
      </c>
      <c r="G433" s="17"/>
      <c r="H433" s="17"/>
      <c r="I433" s="17" t="s">
        <v>51</v>
      </c>
      <c r="J433" s="17" t="str">
        <f t="shared" si="41"/>
        <v>OK</v>
      </c>
      <c r="K433" s="17" t="str">
        <f t="shared" si="42"/>
        <v>OK</v>
      </c>
      <c r="L433" s="17" t="str">
        <f>IF('Data Sheet'!$B$9="NC-50","N/A","OK")</f>
        <v>OK</v>
      </c>
      <c r="M433" s="17" t="str">
        <f>IF('Data Sheet'!$B$9="NC-50","N/A","OK")</f>
        <v>OK</v>
      </c>
      <c r="N433" s="23" t="str">
        <f>IF(BO433&lt;&gt;"",
    IF(INT('Data Sheet'!$A$19)=INT('Data Sheet'!$B$19),
        --(INT('Data Sheet'!$A$19) &amp; "." &amp; BO433),
        IF(AND((--(INT('Data Sheet'!$A$19) &amp; "." &amp; BO433)&gt;=--('Data Sheet'!$A$19)), (--(INT('Data Sheet'!$A$19) &amp; "." &amp; BO433)&lt;=--('Data Sheet'!$B$19))),
            --(INT('Data Sheet'!$A$19) &amp; "." &amp; BO433),
            --(INT('Data Sheet'!$B$19) &amp; "." &amp; BO433)
        )
    ),
    IF(BN433&lt;&gt;"",
        IF(INT('Data Sheet'!$A$19)=INT('Data Sheet'!$B$19),
            --(INT('Data Sheet'!$A$19) &amp; "." &amp; LEFT(BN433,3)),
            IF(AND((--(INT('Data Sheet'!$A$19) &amp; "." &amp; LEFT(BN433,3))&gt;=--('Data Sheet'!$A$19)), (--(INT('Data Sheet'!$A$19) &amp; "." &amp; LEFT(BN433,3))&lt;=--('Data Sheet'!$B$19))),
                --(INT('Data Sheet'!$A$19) &amp; "." &amp; LEFT(BN433,3)),
                --(INT('Data Sheet'!$B$19) &amp; "." &amp; LEFT(BN433,3))
            )
        ),
        "OK"
    )
)</f>
        <v>OK</v>
      </c>
      <c r="O433" s="23" t="str">
        <f>IF(BP433&lt;&gt;"",
    IF(INT('Data Sheet'!$A$19)=INT('Data Sheet'!$B$19),
        --(INT('Data Sheet'!$A$19) &amp; "." &amp; BP433),
        IF(AND((--(INT('Data Sheet'!$A$19) &amp; "." &amp; BP433)&gt;=--('Data Sheet'!$A$19)), (--(INT('Data Sheet'!$A$19) &amp; "." &amp; BP433)&lt;=--('Data Sheet'!$B$19))),
            --(INT('Data Sheet'!$A$19) &amp; "." &amp; BP433),
            --(INT('Data Sheet'!$B$19) &amp; "." &amp; BP433)
        )
    ),
    IF(BN433&lt;&gt;"",
        IF(INT('Data Sheet'!$A$19)=INT('Data Sheet'!$B$19),
            --(INT('Data Sheet'!$A$19) &amp; "." &amp; RIGHT(BN433,3)),
            IF(AND((--(INT('Data Sheet'!$A$19) &amp; "." &amp; RIGHT(BN433,3))&gt;=--('Data Sheet'!$A$19)), (--(INT('Data Sheet'!$A$19) &amp; "." &amp; RIGHT(BN433,3))&lt;=--('Data Sheet'!$B$19))),
                --(INT('Data Sheet'!$A$19) &amp; "." &amp; RIGHT(BN433,3)),
                --(INT('Data Sheet'!$B$19) &amp; "." &amp; RIGHT(BN433,3))
            )
        ),
        "OK"
    )
)</f>
        <v>OK</v>
      </c>
      <c r="P433" s="23" t="str">
        <f>IF(BR433&lt;&gt;"",
    IF(INT('Data Sheet'!$A$19)=INT('Data Sheet'!$B$15),
        --(INT('Data Sheet'!$A$15) &amp; "." &amp; BR433),
        IF(AND((--(INT('Data Sheet'!$A$15) &amp; "." &amp; BR433)&gt;=--('Data Sheet'!$A$15)), (--(INT('Data Sheet'!$A$15) &amp; "." &amp; BR433)&lt;=--('Data Sheet'!$B$15))),
            --(INT('Data Sheet'!$A$15) &amp; "." &amp; BR433),
            --(INT('Data Sheet'!$B$15) &amp; "." &amp; BR433)
        )
    ),
    IF(BQ433&lt;&gt;"",
        IF(INT('Data Sheet'!$A$15)=INT('Data Sheet'!$B$15),
            --(INT('Data Sheet'!$A$15) &amp; "." &amp; LEFT(BQ433,3)),
            IF(AND((--(INT('Data Sheet'!$A$15) &amp; "." &amp; LEFT(BQ433,3))&gt;=--('Data Sheet'!$A$15)), (--(INT('Data Sheet'!$A$15) &amp; "." &amp; LEFT(BQ433,3))&lt;=--('Data Sheet'!$B$15))),
                --(INT('Data Sheet'!$A$15) &amp; "." &amp; LEFT(BQ433,3)),
                --(INT('Data Sheet'!$B$15) &amp; "." &amp; LEFT(BQ433,3))
            )
        ),
        "OK"
    )
)</f>
        <v>OK</v>
      </c>
      <c r="Q433" s="23" t="str">
        <f>IF(BS433&lt;&gt;"",
    IF(INT('Data Sheet'!$A$19)=INT('Data Sheet'!$B$15),
        --(INT('Data Sheet'!$A$15) &amp; "." &amp; BS433),
        IF(AND((--(INT('Data Sheet'!$A$15) &amp; "." &amp; BS433)&gt;=--('Data Sheet'!$A$15)), (--(INT('Data Sheet'!$A$15) &amp; "." &amp; BS433)&lt;=--('Data Sheet'!$B$15))),
            --(INT('Data Sheet'!$A$15) &amp; "." &amp; BS433),
            --(INT('Data Sheet'!$B$15) &amp; "." &amp; BS433)
        )
    ),
    IF(BQ433&lt;&gt;"",
        IF(INT('Data Sheet'!$A$15)=INT('Data Sheet'!$B$15),
            --(INT('Data Sheet'!$A$15) &amp; "." &amp; RIGHT(BQ433,3)),
            IF(AND((--(INT('Data Sheet'!$A$15) &amp; "." &amp; RIGHT(BQ433,3))&gt;=--('Data Sheet'!$A$15)), (--(INT('Data Sheet'!$A$15) &amp; "." &amp; RIGHT(BQ433,3))&lt;=--('Data Sheet'!$B$15))),
                --(INT('Data Sheet'!$A$15) &amp; "." &amp; RIGHT(BQ433,3)),
                --(INT('Data Sheet'!$B$15) &amp; "." &amp; RIGHT(BQ433,3))
            )
        ),
        "OK"
    )
)</f>
        <v>OK</v>
      </c>
      <c r="R433" s="20"/>
      <c r="S433" s="20"/>
      <c r="T433" s="20"/>
      <c r="U433" s="20"/>
      <c r="V433" s="20"/>
      <c r="W433" s="20"/>
      <c r="X433" s="20"/>
      <c r="Y433" s="20"/>
      <c r="Z433" s="20"/>
      <c r="AA433" s="55"/>
      <c r="AB433" s="55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1"/>
      <c r="AR433" s="21"/>
      <c r="AS433" s="21"/>
      <c r="AT433" s="21"/>
      <c r="AU433" s="21"/>
      <c r="AV433" s="21"/>
      <c r="AW433" s="22"/>
      <c r="AX433" s="99"/>
      <c r="AY433" s="20"/>
      <c r="AZ433" s="20"/>
      <c r="BA433" s="22"/>
      <c r="BC433" s="80"/>
      <c r="BD433" s="80"/>
      <c r="BE433" s="80"/>
      <c r="BF433" s="80"/>
      <c r="BG433" s="2" t="str">
        <f t="shared" si="39"/>
        <v/>
      </c>
      <c r="BH433" s="78">
        <f t="shared" si="38"/>
        <v>0</v>
      </c>
    </row>
    <row r="434" spans="2:60" x14ac:dyDescent="0.2">
      <c r="B434" s="14">
        <f t="shared" si="43"/>
        <v>426</v>
      </c>
      <c r="C434" s="15" t="str">
        <f>CONCATENATE('Data Sheet'!$B$8,'Data Sheet'!$G$2)</f>
        <v>" HWDP</v>
      </c>
      <c r="D434" s="95" t="str">
        <f t="shared" si="40"/>
        <v/>
      </c>
      <c r="E434" s="15" t="str">
        <f>IF('Sum HWDP'!$D$10="TH-Hill DS-1 Vol 3 CAT 2: Clean and Visual Ends only","N/A","OK")</f>
        <v>OK</v>
      </c>
      <c r="F434" s="15" t="str">
        <f>IF('Sum HWDP'!$D$10="TH-Hill DS-1 Vol 3 CAT 2: Clean and Visual Ends only","N/A","OK")</f>
        <v>OK</v>
      </c>
      <c r="G434" s="17"/>
      <c r="H434" s="17"/>
      <c r="I434" s="17" t="s">
        <v>51</v>
      </c>
      <c r="J434" s="17" t="str">
        <f t="shared" si="41"/>
        <v>OK</v>
      </c>
      <c r="K434" s="17" t="str">
        <f t="shared" si="42"/>
        <v>OK</v>
      </c>
      <c r="L434" s="17" t="str">
        <f>IF('Data Sheet'!$B$9="NC-50","N/A","OK")</f>
        <v>OK</v>
      </c>
      <c r="M434" s="17" t="str">
        <f>IF('Data Sheet'!$B$9="NC-50","N/A","OK")</f>
        <v>OK</v>
      </c>
      <c r="N434" s="23" t="str">
        <f>IF(BO434&lt;&gt;"",
    IF(INT('Data Sheet'!$A$19)=INT('Data Sheet'!$B$19),
        --(INT('Data Sheet'!$A$19) &amp; "." &amp; BO434),
        IF(AND((--(INT('Data Sheet'!$A$19) &amp; "." &amp; BO434)&gt;=--('Data Sheet'!$A$19)), (--(INT('Data Sheet'!$A$19) &amp; "." &amp; BO434)&lt;=--('Data Sheet'!$B$19))),
            --(INT('Data Sheet'!$A$19) &amp; "." &amp; BO434),
            --(INT('Data Sheet'!$B$19) &amp; "." &amp; BO434)
        )
    ),
    IF(BN434&lt;&gt;"",
        IF(INT('Data Sheet'!$A$19)=INT('Data Sheet'!$B$19),
            --(INT('Data Sheet'!$A$19) &amp; "." &amp; LEFT(BN434,3)),
            IF(AND((--(INT('Data Sheet'!$A$19) &amp; "." &amp; LEFT(BN434,3))&gt;=--('Data Sheet'!$A$19)), (--(INT('Data Sheet'!$A$19) &amp; "." &amp; LEFT(BN434,3))&lt;=--('Data Sheet'!$B$19))),
                --(INT('Data Sheet'!$A$19) &amp; "." &amp; LEFT(BN434,3)),
                --(INT('Data Sheet'!$B$19) &amp; "." &amp; LEFT(BN434,3))
            )
        ),
        "OK"
    )
)</f>
        <v>OK</v>
      </c>
      <c r="O434" s="23" t="str">
        <f>IF(BP434&lt;&gt;"",
    IF(INT('Data Sheet'!$A$19)=INT('Data Sheet'!$B$19),
        --(INT('Data Sheet'!$A$19) &amp; "." &amp; BP434),
        IF(AND((--(INT('Data Sheet'!$A$19) &amp; "." &amp; BP434)&gt;=--('Data Sheet'!$A$19)), (--(INT('Data Sheet'!$A$19) &amp; "." &amp; BP434)&lt;=--('Data Sheet'!$B$19))),
            --(INT('Data Sheet'!$A$19) &amp; "." &amp; BP434),
            --(INT('Data Sheet'!$B$19) &amp; "." &amp; BP434)
        )
    ),
    IF(BN434&lt;&gt;"",
        IF(INT('Data Sheet'!$A$19)=INT('Data Sheet'!$B$19),
            --(INT('Data Sheet'!$A$19) &amp; "." &amp; RIGHT(BN434,3)),
            IF(AND((--(INT('Data Sheet'!$A$19) &amp; "." &amp; RIGHT(BN434,3))&gt;=--('Data Sheet'!$A$19)), (--(INT('Data Sheet'!$A$19) &amp; "." &amp; RIGHT(BN434,3))&lt;=--('Data Sheet'!$B$19))),
                --(INT('Data Sheet'!$A$19) &amp; "." &amp; RIGHT(BN434,3)),
                --(INT('Data Sheet'!$B$19) &amp; "." &amp; RIGHT(BN434,3))
            )
        ),
        "OK"
    )
)</f>
        <v>OK</v>
      </c>
      <c r="P434" s="23" t="str">
        <f>IF(BR434&lt;&gt;"",
    IF(INT('Data Sheet'!$A$19)=INT('Data Sheet'!$B$15),
        --(INT('Data Sheet'!$A$15) &amp; "." &amp; BR434),
        IF(AND((--(INT('Data Sheet'!$A$15) &amp; "." &amp; BR434)&gt;=--('Data Sheet'!$A$15)), (--(INT('Data Sheet'!$A$15) &amp; "." &amp; BR434)&lt;=--('Data Sheet'!$B$15))),
            --(INT('Data Sheet'!$A$15) &amp; "." &amp; BR434),
            --(INT('Data Sheet'!$B$15) &amp; "." &amp; BR434)
        )
    ),
    IF(BQ434&lt;&gt;"",
        IF(INT('Data Sheet'!$A$15)=INT('Data Sheet'!$B$15),
            --(INT('Data Sheet'!$A$15) &amp; "." &amp; LEFT(BQ434,3)),
            IF(AND((--(INT('Data Sheet'!$A$15) &amp; "." &amp; LEFT(BQ434,3))&gt;=--('Data Sheet'!$A$15)), (--(INT('Data Sheet'!$A$15) &amp; "." &amp; LEFT(BQ434,3))&lt;=--('Data Sheet'!$B$15))),
                --(INT('Data Sheet'!$A$15) &amp; "." &amp; LEFT(BQ434,3)),
                --(INT('Data Sheet'!$B$15) &amp; "." &amp; LEFT(BQ434,3))
            )
        ),
        "OK"
    )
)</f>
        <v>OK</v>
      </c>
      <c r="Q434" s="23" t="str">
        <f>IF(BS434&lt;&gt;"",
    IF(INT('Data Sheet'!$A$19)=INT('Data Sheet'!$B$15),
        --(INT('Data Sheet'!$A$15) &amp; "." &amp; BS434),
        IF(AND((--(INT('Data Sheet'!$A$15) &amp; "." &amp; BS434)&gt;=--('Data Sheet'!$A$15)), (--(INT('Data Sheet'!$A$15) &amp; "." &amp; BS434)&lt;=--('Data Sheet'!$B$15))),
            --(INT('Data Sheet'!$A$15) &amp; "." &amp; BS434),
            --(INT('Data Sheet'!$B$15) &amp; "." &amp; BS434)
        )
    ),
    IF(BQ434&lt;&gt;"",
        IF(INT('Data Sheet'!$A$15)=INT('Data Sheet'!$B$15),
            --(INT('Data Sheet'!$A$15) &amp; "." &amp; RIGHT(BQ434,3)),
            IF(AND((--(INT('Data Sheet'!$A$15) &amp; "." &amp; RIGHT(BQ434,3))&gt;=--('Data Sheet'!$A$15)), (--(INT('Data Sheet'!$A$15) &amp; "." &amp; RIGHT(BQ434,3))&lt;=--('Data Sheet'!$B$15))),
                --(INT('Data Sheet'!$A$15) &amp; "." &amp; RIGHT(BQ434,3)),
                --(INT('Data Sheet'!$B$15) &amp; "." &amp; RIGHT(BQ434,3))
            )
        ),
        "OK"
    )
)</f>
        <v>OK</v>
      </c>
      <c r="R434" s="20"/>
      <c r="S434" s="20"/>
      <c r="T434" s="20"/>
      <c r="U434" s="20"/>
      <c r="V434" s="20"/>
      <c r="W434" s="20"/>
      <c r="X434" s="20"/>
      <c r="Y434" s="20"/>
      <c r="Z434" s="20"/>
      <c r="AA434" s="55"/>
      <c r="AB434" s="55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1"/>
      <c r="AR434" s="21"/>
      <c r="AS434" s="21"/>
      <c r="AT434" s="21"/>
      <c r="AU434" s="21"/>
      <c r="AV434" s="21"/>
      <c r="AW434" s="22"/>
      <c r="AX434" s="99"/>
      <c r="AY434" s="20"/>
      <c r="AZ434" s="20"/>
      <c r="BA434" s="22"/>
      <c r="BC434" s="80"/>
      <c r="BD434" s="80"/>
      <c r="BE434" s="80"/>
      <c r="BF434" s="80"/>
      <c r="BG434" s="2" t="str">
        <f t="shared" si="39"/>
        <v/>
      </c>
      <c r="BH434" s="78">
        <f t="shared" si="38"/>
        <v>0</v>
      </c>
    </row>
    <row r="435" spans="2:60" x14ac:dyDescent="0.2">
      <c r="B435" s="14">
        <f t="shared" si="43"/>
        <v>427</v>
      </c>
      <c r="C435" s="15" t="str">
        <f>CONCATENATE('Data Sheet'!$B$8,'Data Sheet'!$G$2)</f>
        <v>" HWDP</v>
      </c>
      <c r="D435" s="95" t="str">
        <f t="shared" si="40"/>
        <v/>
      </c>
      <c r="E435" s="15" t="str">
        <f>IF('Sum HWDP'!$D$10="TH-Hill DS-1 Vol 3 CAT 2: Clean and Visual Ends only","N/A","OK")</f>
        <v>OK</v>
      </c>
      <c r="F435" s="15" t="str">
        <f>IF('Sum HWDP'!$D$10="TH-Hill DS-1 Vol 3 CAT 2: Clean and Visual Ends only","N/A","OK")</f>
        <v>OK</v>
      </c>
      <c r="G435" s="17"/>
      <c r="H435" s="17"/>
      <c r="I435" s="17" t="s">
        <v>51</v>
      </c>
      <c r="J435" s="17" t="str">
        <f t="shared" si="41"/>
        <v>OK</v>
      </c>
      <c r="K435" s="17" t="str">
        <f t="shared" si="42"/>
        <v>OK</v>
      </c>
      <c r="L435" s="17" t="str">
        <f>IF('Data Sheet'!$B$9="NC-50","N/A","OK")</f>
        <v>OK</v>
      </c>
      <c r="M435" s="17" t="str">
        <f>IF('Data Sheet'!$B$9="NC-50","N/A","OK")</f>
        <v>OK</v>
      </c>
      <c r="N435" s="23" t="str">
        <f>IF(BO435&lt;&gt;"",
    IF(INT('Data Sheet'!$A$19)=INT('Data Sheet'!$B$19),
        --(INT('Data Sheet'!$A$19) &amp; "." &amp; BO435),
        IF(AND((--(INT('Data Sheet'!$A$19) &amp; "." &amp; BO435)&gt;=--('Data Sheet'!$A$19)), (--(INT('Data Sheet'!$A$19) &amp; "." &amp; BO435)&lt;=--('Data Sheet'!$B$19))),
            --(INT('Data Sheet'!$A$19) &amp; "." &amp; BO435),
            --(INT('Data Sheet'!$B$19) &amp; "." &amp; BO435)
        )
    ),
    IF(BN435&lt;&gt;"",
        IF(INT('Data Sheet'!$A$19)=INT('Data Sheet'!$B$19),
            --(INT('Data Sheet'!$A$19) &amp; "." &amp; LEFT(BN435,3)),
            IF(AND((--(INT('Data Sheet'!$A$19) &amp; "." &amp; LEFT(BN435,3))&gt;=--('Data Sheet'!$A$19)), (--(INT('Data Sheet'!$A$19) &amp; "." &amp; LEFT(BN435,3))&lt;=--('Data Sheet'!$B$19))),
                --(INT('Data Sheet'!$A$19) &amp; "." &amp; LEFT(BN435,3)),
                --(INT('Data Sheet'!$B$19) &amp; "." &amp; LEFT(BN435,3))
            )
        ),
        "OK"
    )
)</f>
        <v>OK</v>
      </c>
      <c r="O435" s="23" t="str">
        <f>IF(BP435&lt;&gt;"",
    IF(INT('Data Sheet'!$A$19)=INT('Data Sheet'!$B$19),
        --(INT('Data Sheet'!$A$19) &amp; "." &amp; BP435),
        IF(AND((--(INT('Data Sheet'!$A$19) &amp; "." &amp; BP435)&gt;=--('Data Sheet'!$A$19)), (--(INT('Data Sheet'!$A$19) &amp; "." &amp; BP435)&lt;=--('Data Sheet'!$B$19))),
            --(INT('Data Sheet'!$A$19) &amp; "." &amp; BP435),
            --(INT('Data Sheet'!$B$19) &amp; "." &amp; BP435)
        )
    ),
    IF(BN435&lt;&gt;"",
        IF(INT('Data Sheet'!$A$19)=INT('Data Sheet'!$B$19),
            --(INT('Data Sheet'!$A$19) &amp; "." &amp; RIGHT(BN435,3)),
            IF(AND((--(INT('Data Sheet'!$A$19) &amp; "." &amp; RIGHT(BN435,3))&gt;=--('Data Sheet'!$A$19)), (--(INT('Data Sheet'!$A$19) &amp; "." &amp; RIGHT(BN435,3))&lt;=--('Data Sheet'!$B$19))),
                --(INT('Data Sheet'!$A$19) &amp; "." &amp; RIGHT(BN435,3)),
                --(INT('Data Sheet'!$B$19) &amp; "." &amp; RIGHT(BN435,3))
            )
        ),
        "OK"
    )
)</f>
        <v>OK</v>
      </c>
      <c r="P435" s="23" t="str">
        <f>IF(BR435&lt;&gt;"",
    IF(INT('Data Sheet'!$A$19)=INT('Data Sheet'!$B$15),
        --(INT('Data Sheet'!$A$15) &amp; "." &amp; BR435),
        IF(AND((--(INT('Data Sheet'!$A$15) &amp; "." &amp; BR435)&gt;=--('Data Sheet'!$A$15)), (--(INT('Data Sheet'!$A$15) &amp; "." &amp; BR435)&lt;=--('Data Sheet'!$B$15))),
            --(INT('Data Sheet'!$A$15) &amp; "." &amp; BR435),
            --(INT('Data Sheet'!$B$15) &amp; "." &amp; BR435)
        )
    ),
    IF(BQ435&lt;&gt;"",
        IF(INT('Data Sheet'!$A$15)=INT('Data Sheet'!$B$15),
            --(INT('Data Sheet'!$A$15) &amp; "." &amp; LEFT(BQ435,3)),
            IF(AND((--(INT('Data Sheet'!$A$15) &amp; "." &amp; LEFT(BQ435,3))&gt;=--('Data Sheet'!$A$15)), (--(INT('Data Sheet'!$A$15) &amp; "." &amp; LEFT(BQ435,3))&lt;=--('Data Sheet'!$B$15))),
                --(INT('Data Sheet'!$A$15) &amp; "." &amp; LEFT(BQ435,3)),
                --(INT('Data Sheet'!$B$15) &amp; "." &amp; LEFT(BQ435,3))
            )
        ),
        "OK"
    )
)</f>
        <v>OK</v>
      </c>
      <c r="Q435" s="23" t="str">
        <f>IF(BS435&lt;&gt;"",
    IF(INT('Data Sheet'!$A$19)=INT('Data Sheet'!$B$15),
        --(INT('Data Sheet'!$A$15) &amp; "." &amp; BS435),
        IF(AND((--(INT('Data Sheet'!$A$15) &amp; "." &amp; BS435)&gt;=--('Data Sheet'!$A$15)), (--(INT('Data Sheet'!$A$15) &amp; "." &amp; BS435)&lt;=--('Data Sheet'!$B$15))),
            --(INT('Data Sheet'!$A$15) &amp; "." &amp; BS435),
            --(INT('Data Sheet'!$B$15) &amp; "." &amp; BS435)
        )
    ),
    IF(BQ435&lt;&gt;"",
        IF(INT('Data Sheet'!$A$15)=INT('Data Sheet'!$B$15),
            --(INT('Data Sheet'!$A$15) &amp; "." &amp; RIGHT(BQ435,3)),
            IF(AND((--(INT('Data Sheet'!$A$15) &amp; "." &amp; RIGHT(BQ435,3))&gt;=--('Data Sheet'!$A$15)), (--(INT('Data Sheet'!$A$15) &amp; "." &amp; RIGHT(BQ435,3))&lt;=--('Data Sheet'!$B$15))),
                --(INT('Data Sheet'!$A$15) &amp; "." &amp; RIGHT(BQ435,3)),
                --(INT('Data Sheet'!$B$15) &amp; "." &amp; RIGHT(BQ435,3))
            )
        ),
        "OK"
    )
)</f>
        <v>OK</v>
      </c>
      <c r="R435" s="20"/>
      <c r="S435" s="20"/>
      <c r="T435" s="20"/>
      <c r="U435" s="20"/>
      <c r="V435" s="20"/>
      <c r="W435" s="20"/>
      <c r="X435" s="20"/>
      <c r="Y435" s="20"/>
      <c r="Z435" s="20"/>
      <c r="AA435" s="55"/>
      <c r="AB435" s="55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1"/>
      <c r="AR435" s="21"/>
      <c r="AS435" s="21"/>
      <c r="AT435" s="21"/>
      <c r="AU435" s="21"/>
      <c r="AV435" s="21"/>
      <c r="AW435" s="22"/>
      <c r="AX435" s="99"/>
      <c r="AY435" s="20"/>
      <c r="AZ435" s="20"/>
      <c r="BA435" s="22"/>
      <c r="BC435" s="80"/>
      <c r="BD435" s="80"/>
      <c r="BE435" s="80"/>
      <c r="BF435" s="80"/>
      <c r="BG435" s="2" t="str">
        <f t="shared" si="39"/>
        <v/>
      </c>
      <c r="BH435" s="78">
        <f t="shared" si="38"/>
        <v>0</v>
      </c>
    </row>
    <row r="436" spans="2:60" x14ac:dyDescent="0.2">
      <c r="B436" s="14">
        <f t="shared" si="43"/>
        <v>428</v>
      </c>
      <c r="C436" s="15" t="str">
        <f>CONCATENATE('Data Sheet'!$B$8,'Data Sheet'!$G$2)</f>
        <v>" HWDP</v>
      </c>
      <c r="D436" s="95" t="str">
        <f t="shared" si="40"/>
        <v/>
      </c>
      <c r="E436" s="15" t="str">
        <f>IF('Sum HWDP'!$D$10="TH-Hill DS-1 Vol 3 CAT 2: Clean and Visual Ends only","N/A","OK")</f>
        <v>OK</v>
      </c>
      <c r="F436" s="15" t="str">
        <f>IF('Sum HWDP'!$D$10="TH-Hill DS-1 Vol 3 CAT 2: Clean and Visual Ends only","N/A","OK")</f>
        <v>OK</v>
      </c>
      <c r="G436" s="17"/>
      <c r="H436" s="17"/>
      <c r="I436" s="17" t="s">
        <v>51</v>
      </c>
      <c r="J436" s="17" t="str">
        <f t="shared" si="41"/>
        <v>OK</v>
      </c>
      <c r="K436" s="17" t="str">
        <f t="shared" si="42"/>
        <v>OK</v>
      </c>
      <c r="L436" s="17" t="str">
        <f>IF('Data Sheet'!$B$9="NC-50","N/A","OK")</f>
        <v>OK</v>
      </c>
      <c r="M436" s="17" t="str">
        <f>IF('Data Sheet'!$B$9="NC-50","N/A","OK")</f>
        <v>OK</v>
      </c>
      <c r="N436" s="23" t="str">
        <f>IF(BO436&lt;&gt;"",
    IF(INT('Data Sheet'!$A$19)=INT('Data Sheet'!$B$19),
        --(INT('Data Sheet'!$A$19) &amp; "." &amp; BO436),
        IF(AND((--(INT('Data Sheet'!$A$19) &amp; "." &amp; BO436)&gt;=--('Data Sheet'!$A$19)), (--(INT('Data Sheet'!$A$19) &amp; "." &amp; BO436)&lt;=--('Data Sheet'!$B$19))),
            --(INT('Data Sheet'!$A$19) &amp; "." &amp; BO436),
            --(INT('Data Sheet'!$B$19) &amp; "." &amp; BO436)
        )
    ),
    IF(BN436&lt;&gt;"",
        IF(INT('Data Sheet'!$A$19)=INT('Data Sheet'!$B$19),
            --(INT('Data Sheet'!$A$19) &amp; "." &amp; LEFT(BN436,3)),
            IF(AND((--(INT('Data Sheet'!$A$19) &amp; "." &amp; LEFT(BN436,3))&gt;=--('Data Sheet'!$A$19)), (--(INT('Data Sheet'!$A$19) &amp; "." &amp; LEFT(BN436,3))&lt;=--('Data Sheet'!$B$19))),
                --(INT('Data Sheet'!$A$19) &amp; "." &amp; LEFT(BN436,3)),
                --(INT('Data Sheet'!$B$19) &amp; "." &amp; LEFT(BN436,3))
            )
        ),
        "OK"
    )
)</f>
        <v>OK</v>
      </c>
      <c r="O436" s="23" t="str">
        <f>IF(BP436&lt;&gt;"",
    IF(INT('Data Sheet'!$A$19)=INT('Data Sheet'!$B$19),
        --(INT('Data Sheet'!$A$19) &amp; "." &amp; BP436),
        IF(AND((--(INT('Data Sheet'!$A$19) &amp; "." &amp; BP436)&gt;=--('Data Sheet'!$A$19)), (--(INT('Data Sheet'!$A$19) &amp; "." &amp; BP436)&lt;=--('Data Sheet'!$B$19))),
            --(INT('Data Sheet'!$A$19) &amp; "." &amp; BP436),
            --(INT('Data Sheet'!$B$19) &amp; "." &amp; BP436)
        )
    ),
    IF(BN436&lt;&gt;"",
        IF(INT('Data Sheet'!$A$19)=INT('Data Sheet'!$B$19),
            --(INT('Data Sheet'!$A$19) &amp; "." &amp; RIGHT(BN436,3)),
            IF(AND((--(INT('Data Sheet'!$A$19) &amp; "." &amp; RIGHT(BN436,3))&gt;=--('Data Sheet'!$A$19)), (--(INT('Data Sheet'!$A$19) &amp; "." &amp; RIGHT(BN436,3))&lt;=--('Data Sheet'!$B$19))),
                --(INT('Data Sheet'!$A$19) &amp; "." &amp; RIGHT(BN436,3)),
                --(INT('Data Sheet'!$B$19) &amp; "." &amp; RIGHT(BN436,3))
            )
        ),
        "OK"
    )
)</f>
        <v>OK</v>
      </c>
      <c r="P436" s="23" t="str">
        <f>IF(BR436&lt;&gt;"",
    IF(INT('Data Sheet'!$A$19)=INT('Data Sheet'!$B$15),
        --(INT('Data Sheet'!$A$15) &amp; "." &amp; BR436),
        IF(AND((--(INT('Data Sheet'!$A$15) &amp; "." &amp; BR436)&gt;=--('Data Sheet'!$A$15)), (--(INT('Data Sheet'!$A$15) &amp; "." &amp; BR436)&lt;=--('Data Sheet'!$B$15))),
            --(INT('Data Sheet'!$A$15) &amp; "." &amp; BR436),
            --(INT('Data Sheet'!$B$15) &amp; "." &amp; BR436)
        )
    ),
    IF(BQ436&lt;&gt;"",
        IF(INT('Data Sheet'!$A$15)=INT('Data Sheet'!$B$15),
            --(INT('Data Sheet'!$A$15) &amp; "." &amp; LEFT(BQ436,3)),
            IF(AND((--(INT('Data Sheet'!$A$15) &amp; "." &amp; LEFT(BQ436,3))&gt;=--('Data Sheet'!$A$15)), (--(INT('Data Sheet'!$A$15) &amp; "." &amp; LEFT(BQ436,3))&lt;=--('Data Sheet'!$B$15))),
                --(INT('Data Sheet'!$A$15) &amp; "." &amp; LEFT(BQ436,3)),
                --(INT('Data Sheet'!$B$15) &amp; "." &amp; LEFT(BQ436,3))
            )
        ),
        "OK"
    )
)</f>
        <v>OK</v>
      </c>
      <c r="Q436" s="23" t="str">
        <f>IF(BS436&lt;&gt;"",
    IF(INT('Data Sheet'!$A$19)=INT('Data Sheet'!$B$15),
        --(INT('Data Sheet'!$A$15) &amp; "." &amp; BS436),
        IF(AND((--(INT('Data Sheet'!$A$15) &amp; "." &amp; BS436)&gt;=--('Data Sheet'!$A$15)), (--(INT('Data Sheet'!$A$15) &amp; "." &amp; BS436)&lt;=--('Data Sheet'!$B$15))),
            --(INT('Data Sheet'!$A$15) &amp; "." &amp; BS436),
            --(INT('Data Sheet'!$B$15) &amp; "." &amp; BS436)
        )
    ),
    IF(BQ436&lt;&gt;"",
        IF(INT('Data Sheet'!$A$15)=INT('Data Sheet'!$B$15),
            --(INT('Data Sheet'!$A$15) &amp; "." &amp; RIGHT(BQ436,3)),
            IF(AND((--(INT('Data Sheet'!$A$15) &amp; "." &amp; RIGHT(BQ436,3))&gt;=--('Data Sheet'!$A$15)), (--(INT('Data Sheet'!$A$15) &amp; "." &amp; RIGHT(BQ436,3))&lt;=--('Data Sheet'!$B$15))),
                --(INT('Data Sheet'!$A$15) &amp; "." &amp; RIGHT(BQ436,3)),
                --(INT('Data Sheet'!$B$15) &amp; "." &amp; RIGHT(BQ436,3))
            )
        ),
        "OK"
    )
)</f>
        <v>OK</v>
      </c>
      <c r="R436" s="20"/>
      <c r="S436" s="20"/>
      <c r="T436" s="20"/>
      <c r="U436" s="20"/>
      <c r="V436" s="20"/>
      <c r="W436" s="20"/>
      <c r="X436" s="20"/>
      <c r="Y436" s="20"/>
      <c r="Z436" s="20"/>
      <c r="AA436" s="55"/>
      <c r="AB436" s="55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1"/>
      <c r="AR436" s="21"/>
      <c r="AS436" s="21"/>
      <c r="AT436" s="21"/>
      <c r="AU436" s="21"/>
      <c r="AV436" s="21"/>
      <c r="AW436" s="22"/>
      <c r="AX436" s="99"/>
      <c r="AY436" s="20"/>
      <c r="AZ436" s="20"/>
      <c r="BA436" s="22"/>
      <c r="BC436" s="80"/>
      <c r="BD436" s="80"/>
      <c r="BE436" s="80"/>
      <c r="BF436" s="80"/>
      <c r="BG436" s="2" t="str">
        <f t="shared" si="39"/>
        <v/>
      </c>
      <c r="BH436" s="78">
        <f t="shared" si="38"/>
        <v>0</v>
      </c>
    </row>
    <row r="437" spans="2:60" x14ac:dyDescent="0.2">
      <c r="B437" s="14">
        <f t="shared" si="43"/>
        <v>429</v>
      </c>
      <c r="C437" s="15" t="str">
        <f>CONCATENATE('Data Sheet'!$B$8,'Data Sheet'!$G$2)</f>
        <v>" HWDP</v>
      </c>
      <c r="D437" s="95" t="str">
        <f t="shared" si="40"/>
        <v/>
      </c>
      <c r="E437" s="15" t="str">
        <f>IF('Sum HWDP'!$D$10="TH-Hill DS-1 Vol 3 CAT 2: Clean and Visual Ends only","N/A","OK")</f>
        <v>OK</v>
      </c>
      <c r="F437" s="15" t="str">
        <f>IF('Sum HWDP'!$D$10="TH-Hill DS-1 Vol 3 CAT 2: Clean and Visual Ends only","N/A","OK")</f>
        <v>OK</v>
      </c>
      <c r="G437" s="17"/>
      <c r="H437" s="17"/>
      <c r="I437" s="17" t="s">
        <v>51</v>
      </c>
      <c r="J437" s="17" t="str">
        <f t="shared" si="41"/>
        <v>OK</v>
      </c>
      <c r="K437" s="17" t="str">
        <f t="shared" si="42"/>
        <v>OK</v>
      </c>
      <c r="L437" s="17" t="str">
        <f>IF('Data Sheet'!$B$9="NC-50","N/A","OK")</f>
        <v>OK</v>
      </c>
      <c r="M437" s="17" t="str">
        <f>IF('Data Sheet'!$B$9="NC-50","N/A","OK")</f>
        <v>OK</v>
      </c>
      <c r="N437" s="23" t="str">
        <f>IF(BO437&lt;&gt;"",
    IF(INT('Data Sheet'!$A$19)=INT('Data Sheet'!$B$19),
        --(INT('Data Sheet'!$A$19) &amp; "." &amp; BO437),
        IF(AND((--(INT('Data Sheet'!$A$19) &amp; "." &amp; BO437)&gt;=--('Data Sheet'!$A$19)), (--(INT('Data Sheet'!$A$19) &amp; "." &amp; BO437)&lt;=--('Data Sheet'!$B$19))),
            --(INT('Data Sheet'!$A$19) &amp; "." &amp; BO437),
            --(INT('Data Sheet'!$B$19) &amp; "." &amp; BO437)
        )
    ),
    IF(BN437&lt;&gt;"",
        IF(INT('Data Sheet'!$A$19)=INT('Data Sheet'!$B$19),
            --(INT('Data Sheet'!$A$19) &amp; "." &amp; LEFT(BN437,3)),
            IF(AND((--(INT('Data Sheet'!$A$19) &amp; "." &amp; LEFT(BN437,3))&gt;=--('Data Sheet'!$A$19)), (--(INT('Data Sheet'!$A$19) &amp; "." &amp; LEFT(BN437,3))&lt;=--('Data Sheet'!$B$19))),
                --(INT('Data Sheet'!$A$19) &amp; "." &amp; LEFT(BN437,3)),
                --(INT('Data Sheet'!$B$19) &amp; "." &amp; LEFT(BN437,3))
            )
        ),
        "OK"
    )
)</f>
        <v>OK</v>
      </c>
      <c r="O437" s="23" t="str">
        <f>IF(BP437&lt;&gt;"",
    IF(INT('Data Sheet'!$A$19)=INT('Data Sheet'!$B$19),
        --(INT('Data Sheet'!$A$19) &amp; "." &amp; BP437),
        IF(AND((--(INT('Data Sheet'!$A$19) &amp; "." &amp; BP437)&gt;=--('Data Sheet'!$A$19)), (--(INT('Data Sheet'!$A$19) &amp; "." &amp; BP437)&lt;=--('Data Sheet'!$B$19))),
            --(INT('Data Sheet'!$A$19) &amp; "." &amp; BP437),
            --(INT('Data Sheet'!$B$19) &amp; "." &amp; BP437)
        )
    ),
    IF(BN437&lt;&gt;"",
        IF(INT('Data Sheet'!$A$19)=INT('Data Sheet'!$B$19),
            --(INT('Data Sheet'!$A$19) &amp; "." &amp; RIGHT(BN437,3)),
            IF(AND((--(INT('Data Sheet'!$A$19) &amp; "." &amp; RIGHT(BN437,3))&gt;=--('Data Sheet'!$A$19)), (--(INT('Data Sheet'!$A$19) &amp; "." &amp; RIGHT(BN437,3))&lt;=--('Data Sheet'!$B$19))),
                --(INT('Data Sheet'!$A$19) &amp; "." &amp; RIGHT(BN437,3)),
                --(INT('Data Sheet'!$B$19) &amp; "." &amp; RIGHT(BN437,3))
            )
        ),
        "OK"
    )
)</f>
        <v>OK</v>
      </c>
      <c r="P437" s="23" t="str">
        <f>IF(BR437&lt;&gt;"",
    IF(INT('Data Sheet'!$A$19)=INT('Data Sheet'!$B$15),
        --(INT('Data Sheet'!$A$15) &amp; "." &amp; BR437),
        IF(AND((--(INT('Data Sheet'!$A$15) &amp; "." &amp; BR437)&gt;=--('Data Sheet'!$A$15)), (--(INT('Data Sheet'!$A$15) &amp; "." &amp; BR437)&lt;=--('Data Sheet'!$B$15))),
            --(INT('Data Sheet'!$A$15) &amp; "." &amp; BR437),
            --(INT('Data Sheet'!$B$15) &amp; "." &amp; BR437)
        )
    ),
    IF(BQ437&lt;&gt;"",
        IF(INT('Data Sheet'!$A$15)=INT('Data Sheet'!$B$15),
            --(INT('Data Sheet'!$A$15) &amp; "." &amp; LEFT(BQ437,3)),
            IF(AND((--(INT('Data Sheet'!$A$15) &amp; "." &amp; LEFT(BQ437,3))&gt;=--('Data Sheet'!$A$15)), (--(INT('Data Sheet'!$A$15) &amp; "." &amp; LEFT(BQ437,3))&lt;=--('Data Sheet'!$B$15))),
                --(INT('Data Sheet'!$A$15) &amp; "." &amp; LEFT(BQ437,3)),
                --(INT('Data Sheet'!$B$15) &amp; "." &amp; LEFT(BQ437,3))
            )
        ),
        "OK"
    )
)</f>
        <v>OK</v>
      </c>
      <c r="Q437" s="23" t="str">
        <f>IF(BS437&lt;&gt;"",
    IF(INT('Data Sheet'!$A$19)=INT('Data Sheet'!$B$15),
        --(INT('Data Sheet'!$A$15) &amp; "." &amp; BS437),
        IF(AND((--(INT('Data Sheet'!$A$15) &amp; "." &amp; BS437)&gt;=--('Data Sheet'!$A$15)), (--(INT('Data Sheet'!$A$15) &amp; "." &amp; BS437)&lt;=--('Data Sheet'!$B$15))),
            --(INT('Data Sheet'!$A$15) &amp; "." &amp; BS437),
            --(INT('Data Sheet'!$B$15) &amp; "." &amp; BS437)
        )
    ),
    IF(BQ437&lt;&gt;"",
        IF(INT('Data Sheet'!$A$15)=INT('Data Sheet'!$B$15),
            --(INT('Data Sheet'!$A$15) &amp; "." &amp; RIGHT(BQ437,3)),
            IF(AND((--(INT('Data Sheet'!$A$15) &amp; "." &amp; RIGHT(BQ437,3))&gt;=--('Data Sheet'!$A$15)), (--(INT('Data Sheet'!$A$15) &amp; "." &amp; RIGHT(BQ437,3))&lt;=--('Data Sheet'!$B$15))),
                --(INT('Data Sheet'!$A$15) &amp; "." &amp; RIGHT(BQ437,3)),
                --(INT('Data Sheet'!$B$15) &amp; "." &amp; RIGHT(BQ437,3))
            )
        ),
        "OK"
    )
)</f>
        <v>OK</v>
      </c>
      <c r="R437" s="20"/>
      <c r="S437" s="20"/>
      <c r="T437" s="20"/>
      <c r="U437" s="20"/>
      <c r="V437" s="20"/>
      <c r="W437" s="20"/>
      <c r="X437" s="20"/>
      <c r="Y437" s="20"/>
      <c r="Z437" s="20"/>
      <c r="AA437" s="55"/>
      <c r="AB437" s="55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1"/>
      <c r="AR437" s="21"/>
      <c r="AS437" s="21"/>
      <c r="AT437" s="21"/>
      <c r="AU437" s="21"/>
      <c r="AV437" s="21"/>
      <c r="AW437" s="22"/>
      <c r="AX437" s="99"/>
      <c r="AY437" s="20"/>
      <c r="AZ437" s="20"/>
      <c r="BA437" s="22"/>
      <c r="BC437" s="80"/>
      <c r="BD437" s="80"/>
      <c r="BE437" s="80"/>
      <c r="BF437" s="80"/>
      <c r="BG437" s="2" t="str">
        <f t="shared" si="39"/>
        <v/>
      </c>
      <c r="BH437" s="78">
        <f t="shared" si="38"/>
        <v>0</v>
      </c>
    </row>
    <row r="438" spans="2:60" x14ac:dyDescent="0.2">
      <c r="B438" s="14">
        <f t="shared" si="43"/>
        <v>430</v>
      </c>
      <c r="C438" s="15" t="str">
        <f>CONCATENATE('Data Sheet'!$B$8,'Data Sheet'!$G$2)</f>
        <v>" HWDP</v>
      </c>
      <c r="D438" s="95" t="str">
        <f t="shared" si="40"/>
        <v/>
      </c>
      <c r="E438" s="15" t="str">
        <f>IF('Sum HWDP'!$D$10="TH-Hill DS-1 Vol 3 CAT 2: Clean and Visual Ends only","N/A","OK")</f>
        <v>OK</v>
      </c>
      <c r="F438" s="15" t="str">
        <f>IF('Sum HWDP'!$D$10="TH-Hill DS-1 Vol 3 CAT 2: Clean and Visual Ends only","N/A","OK")</f>
        <v>OK</v>
      </c>
      <c r="G438" s="17"/>
      <c r="H438" s="17"/>
      <c r="I438" s="17" t="s">
        <v>51</v>
      </c>
      <c r="J438" s="17" t="str">
        <f t="shared" si="41"/>
        <v>OK</v>
      </c>
      <c r="K438" s="17" t="str">
        <f t="shared" si="42"/>
        <v>OK</v>
      </c>
      <c r="L438" s="17" t="str">
        <f>IF('Data Sheet'!$B$9="NC-50","N/A","OK")</f>
        <v>OK</v>
      </c>
      <c r="M438" s="17" t="str">
        <f>IF('Data Sheet'!$B$9="NC-50","N/A","OK")</f>
        <v>OK</v>
      </c>
      <c r="N438" s="23" t="str">
        <f>IF(BO438&lt;&gt;"",
    IF(INT('Data Sheet'!$A$19)=INT('Data Sheet'!$B$19),
        --(INT('Data Sheet'!$A$19) &amp; "." &amp; BO438),
        IF(AND((--(INT('Data Sheet'!$A$19) &amp; "." &amp; BO438)&gt;=--('Data Sheet'!$A$19)), (--(INT('Data Sheet'!$A$19) &amp; "." &amp; BO438)&lt;=--('Data Sheet'!$B$19))),
            --(INT('Data Sheet'!$A$19) &amp; "." &amp; BO438),
            --(INT('Data Sheet'!$B$19) &amp; "." &amp; BO438)
        )
    ),
    IF(BN438&lt;&gt;"",
        IF(INT('Data Sheet'!$A$19)=INT('Data Sheet'!$B$19),
            --(INT('Data Sheet'!$A$19) &amp; "." &amp; LEFT(BN438,3)),
            IF(AND((--(INT('Data Sheet'!$A$19) &amp; "." &amp; LEFT(BN438,3))&gt;=--('Data Sheet'!$A$19)), (--(INT('Data Sheet'!$A$19) &amp; "." &amp; LEFT(BN438,3))&lt;=--('Data Sheet'!$B$19))),
                --(INT('Data Sheet'!$A$19) &amp; "." &amp; LEFT(BN438,3)),
                --(INT('Data Sheet'!$B$19) &amp; "." &amp; LEFT(BN438,3))
            )
        ),
        "OK"
    )
)</f>
        <v>OK</v>
      </c>
      <c r="O438" s="23" t="str">
        <f>IF(BP438&lt;&gt;"",
    IF(INT('Data Sheet'!$A$19)=INT('Data Sheet'!$B$19),
        --(INT('Data Sheet'!$A$19) &amp; "." &amp; BP438),
        IF(AND((--(INT('Data Sheet'!$A$19) &amp; "." &amp; BP438)&gt;=--('Data Sheet'!$A$19)), (--(INT('Data Sheet'!$A$19) &amp; "." &amp; BP438)&lt;=--('Data Sheet'!$B$19))),
            --(INT('Data Sheet'!$A$19) &amp; "." &amp; BP438),
            --(INT('Data Sheet'!$B$19) &amp; "." &amp; BP438)
        )
    ),
    IF(BN438&lt;&gt;"",
        IF(INT('Data Sheet'!$A$19)=INT('Data Sheet'!$B$19),
            --(INT('Data Sheet'!$A$19) &amp; "." &amp; RIGHT(BN438,3)),
            IF(AND((--(INT('Data Sheet'!$A$19) &amp; "." &amp; RIGHT(BN438,3))&gt;=--('Data Sheet'!$A$19)), (--(INT('Data Sheet'!$A$19) &amp; "." &amp; RIGHT(BN438,3))&lt;=--('Data Sheet'!$B$19))),
                --(INT('Data Sheet'!$A$19) &amp; "." &amp; RIGHT(BN438,3)),
                --(INT('Data Sheet'!$B$19) &amp; "." &amp; RIGHT(BN438,3))
            )
        ),
        "OK"
    )
)</f>
        <v>OK</v>
      </c>
      <c r="P438" s="23" t="str">
        <f>IF(BR438&lt;&gt;"",
    IF(INT('Data Sheet'!$A$19)=INT('Data Sheet'!$B$15),
        --(INT('Data Sheet'!$A$15) &amp; "." &amp; BR438),
        IF(AND((--(INT('Data Sheet'!$A$15) &amp; "." &amp; BR438)&gt;=--('Data Sheet'!$A$15)), (--(INT('Data Sheet'!$A$15) &amp; "." &amp; BR438)&lt;=--('Data Sheet'!$B$15))),
            --(INT('Data Sheet'!$A$15) &amp; "." &amp; BR438),
            --(INT('Data Sheet'!$B$15) &amp; "." &amp; BR438)
        )
    ),
    IF(BQ438&lt;&gt;"",
        IF(INT('Data Sheet'!$A$15)=INT('Data Sheet'!$B$15),
            --(INT('Data Sheet'!$A$15) &amp; "." &amp; LEFT(BQ438,3)),
            IF(AND((--(INT('Data Sheet'!$A$15) &amp; "." &amp; LEFT(BQ438,3))&gt;=--('Data Sheet'!$A$15)), (--(INT('Data Sheet'!$A$15) &amp; "." &amp; LEFT(BQ438,3))&lt;=--('Data Sheet'!$B$15))),
                --(INT('Data Sheet'!$A$15) &amp; "." &amp; LEFT(BQ438,3)),
                --(INT('Data Sheet'!$B$15) &amp; "." &amp; LEFT(BQ438,3))
            )
        ),
        "OK"
    )
)</f>
        <v>OK</v>
      </c>
      <c r="Q438" s="23" t="str">
        <f>IF(BS438&lt;&gt;"",
    IF(INT('Data Sheet'!$A$19)=INT('Data Sheet'!$B$15),
        --(INT('Data Sheet'!$A$15) &amp; "." &amp; BS438),
        IF(AND((--(INT('Data Sheet'!$A$15) &amp; "." &amp; BS438)&gt;=--('Data Sheet'!$A$15)), (--(INT('Data Sheet'!$A$15) &amp; "." &amp; BS438)&lt;=--('Data Sheet'!$B$15))),
            --(INT('Data Sheet'!$A$15) &amp; "." &amp; BS438),
            --(INT('Data Sheet'!$B$15) &amp; "." &amp; BS438)
        )
    ),
    IF(BQ438&lt;&gt;"",
        IF(INT('Data Sheet'!$A$15)=INT('Data Sheet'!$B$15),
            --(INT('Data Sheet'!$A$15) &amp; "." &amp; RIGHT(BQ438,3)),
            IF(AND((--(INT('Data Sheet'!$A$15) &amp; "." &amp; RIGHT(BQ438,3))&gt;=--('Data Sheet'!$A$15)), (--(INT('Data Sheet'!$A$15) &amp; "." &amp; RIGHT(BQ438,3))&lt;=--('Data Sheet'!$B$15))),
                --(INT('Data Sheet'!$A$15) &amp; "." &amp; RIGHT(BQ438,3)),
                --(INT('Data Sheet'!$B$15) &amp; "." &amp; RIGHT(BQ438,3))
            )
        ),
        "OK"
    )
)</f>
        <v>OK</v>
      </c>
      <c r="R438" s="20"/>
      <c r="S438" s="20"/>
      <c r="T438" s="20"/>
      <c r="U438" s="20"/>
      <c r="V438" s="20"/>
      <c r="W438" s="20"/>
      <c r="X438" s="20"/>
      <c r="Y438" s="20"/>
      <c r="Z438" s="20"/>
      <c r="AA438" s="55"/>
      <c r="AB438" s="55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1"/>
      <c r="AR438" s="21"/>
      <c r="AS438" s="21"/>
      <c r="AT438" s="21"/>
      <c r="AU438" s="21"/>
      <c r="AV438" s="21"/>
      <c r="AW438" s="22"/>
      <c r="AX438" s="99"/>
      <c r="AY438" s="20"/>
      <c r="AZ438" s="20"/>
      <c r="BA438" s="22"/>
      <c r="BC438" s="80"/>
      <c r="BD438" s="80"/>
      <c r="BE438" s="80"/>
      <c r="BF438" s="80"/>
      <c r="BG438" s="2" t="str">
        <f t="shared" si="39"/>
        <v/>
      </c>
      <c r="BH438" s="78">
        <f t="shared" si="38"/>
        <v>0</v>
      </c>
    </row>
    <row r="439" spans="2:60" x14ac:dyDescent="0.2">
      <c r="B439" s="14">
        <f t="shared" si="43"/>
        <v>431</v>
      </c>
      <c r="C439" s="15" t="str">
        <f>CONCATENATE('Data Sheet'!$B$8,'Data Sheet'!$G$2)</f>
        <v>" HWDP</v>
      </c>
      <c r="D439" s="95" t="str">
        <f t="shared" si="40"/>
        <v/>
      </c>
      <c r="E439" s="15" t="str">
        <f>IF('Sum HWDP'!$D$10="TH-Hill DS-1 Vol 3 CAT 2: Clean and Visual Ends only","N/A","OK")</f>
        <v>OK</v>
      </c>
      <c r="F439" s="15" t="str">
        <f>IF('Sum HWDP'!$D$10="TH-Hill DS-1 Vol 3 CAT 2: Clean and Visual Ends only","N/A","OK")</f>
        <v>OK</v>
      </c>
      <c r="G439" s="17"/>
      <c r="H439" s="17"/>
      <c r="I439" s="17" t="s">
        <v>51</v>
      </c>
      <c r="J439" s="17" t="str">
        <f t="shared" si="41"/>
        <v>OK</v>
      </c>
      <c r="K439" s="17" t="str">
        <f t="shared" si="42"/>
        <v>OK</v>
      </c>
      <c r="L439" s="17" t="str">
        <f>IF('Data Sheet'!$B$9="NC-50","N/A","OK")</f>
        <v>OK</v>
      </c>
      <c r="M439" s="17" t="str">
        <f>IF('Data Sheet'!$B$9="NC-50","N/A","OK")</f>
        <v>OK</v>
      </c>
      <c r="N439" s="23" t="str">
        <f>IF(BO439&lt;&gt;"",
    IF(INT('Data Sheet'!$A$19)=INT('Data Sheet'!$B$19),
        --(INT('Data Sheet'!$A$19) &amp; "." &amp; BO439),
        IF(AND((--(INT('Data Sheet'!$A$19) &amp; "." &amp; BO439)&gt;=--('Data Sheet'!$A$19)), (--(INT('Data Sheet'!$A$19) &amp; "." &amp; BO439)&lt;=--('Data Sheet'!$B$19))),
            --(INT('Data Sheet'!$A$19) &amp; "." &amp; BO439),
            --(INT('Data Sheet'!$B$19) &amp; "." &amp; BO439)
        )
    ),
    IF(BN439&lt;&gt;"",
        IF(INT('Data Sheet'!$A$19)=INT('Data Sheet'!$B$19),
            --(INT('Data Sheet'!$A$19) &amp; "." &amp; LEFT(BN439,3)),
            IF(AND((--(INT('Data Sheet'!$A$19) &amp; "." &amp; LEFT(BN439,3))&gt;=--('Data Sheet'!$A$19)), (--(INT('Data Sheet'!$A$19) &amp; "." &amp; LEFT(BN439,3))&lt;=--('Data Sheet'!$B$19))),
                --(INT('Data Sheet'!$A$19) &amp; "." &amp; LEFT(BN439,3)),
                --(INT('Data Sheet'!$B$19) &amp; "." &amp; LEFT(BN439,3))
            )
        ),
        "OK"
    )
)</f>
        <v>OK</v>
      </c>
      <c r="O439" s="23" t="str">
        <f>IF(BP439&lt;&gt;"",
    IF(INT('Data Sheet'!$A$19)=INT('Data Sheet'!$B$19),
        --(INT('Data Sheet'!$A$19) &amp; "." &amp; BP439),
        IF(AND((--(INT('Data Sheet'!$A$19) &amp; "." &amp; BP439)&gt;=--('Data Sheet'!$A$19)), (--(INT('Data Sheet'!$A$19) &amp; "." &amp; BP439)&lt;=--('Data Sheet'!$B$19))),
            --(INT('Data Sheet'!$A$19) &amp; "." &amp; BP439),
            --(INT('Data Sheet'!$B$19) &amp; "." &amp; BP439)
        )
    ),
    IF(BN439&lt;&gt;"",
        IF(INT('Data Sheet'!$A$19)=INT('Data Sheet'!$B$19),
            --(INT('Data Sheet'!$A$19) &amp; "." &amp; RIGHT(BN439,3)),
            IF(AND((--(INT('Data Sheet'!$A$19) &amp; "." &amp; RIGHT(BN439,3))&gt;=--('Data Sheet'!$A$19)), (--(INT('Data Sheet'!$A$19) &amp; "." &amp; RIGHT(BN439,3))&lt;=--('Data Sheet'!$B$19))),
                --(INT('Data Sheet'!$A$19) &amp; "." &amp; RIGHT(BN439,3)),
                --(INT('Data Sheet'!$B$19) &amp; "." &amp; RIGHT(BN439,3))
            )
        ),
        "OK"
    )
)</f>
        <v>OK</v>
      </c>
      <c r="P439" s="23" t="str">
        <f>IF(BR439&lt;&gt;"",
    IF(INT('Data Sheet'!$A$19)=INT('Data Sheet'!$B$15),
        --(INT('Data Sheet'!$A$15) &amp; "." &amp; BR439),
        IF(AND((--(INT('Data Sheet'!$A$15) &amp; "." &amp; BR439)&gt;=--('Data Sheet'!$A$15)), (--(INT('Data Sheet'!$A$15) &amp; "." &amp; BR439)&lt;=--('Data Sheet'!$B$15))),
            --(INT('Data Sheet'!$A$15) &amp; "." &amp; BR439),
            --(INT('Data Sheet'!$B$15) &amp; "." &amp; BR439)
        )
    ),
    IF(BQ439&lt;&gt;"",
        IF(INT('Data Sheet'!$A$15)=INT('Data Sheet'!$B$15),
            --(INT('Data Sheet'!$A$15) &amp; "." &amp; LEFT(BQ439,3)),
            IF(AND((--(INT('Data Sheet'!$A$15) &amp; "." &amp; LEFT(BQ439,3))&gt;=--('Data Sheet'!$A$15)), (--(INT('Data Sheet'!$A$15) &amp; "." &amp; LEFT(BQ439,3))&lt;=--('Data Sheet'!$B$15))),
                --(INT('Data Sheet'!$A$15) &amp; "." &amp; LEFT(BQ439,3)),
                --(INT('Data Sheet'!$B$15) &amp; "." &amp; LEFT(BQ439,3))
            )
        ),
        "OK"
    )
)</f>
        <v>OK</v>
      </c>
      <c r="Q439" s="23" t="str">
        <f>IF(BS439&lt;&gt;"",
    IF(INT('Data Sheet'!$A$19)=INT('Data Sheet'!$B$15),
        --(INT('Data Sheet'!$A$15) &amp; "." &amp; BS439),
        IF(AND((--(INT('Data Sheet'!$A$15) &amp; "." &amp; BS439)&gt;=--('Data Sheet'!$A$15)), (--(INT('Data Sheet'!$A$15) &amp; "." &amp; BS439)&lt;=--('Data Sheet'!$B$15))),
            --(INT('Data Sheet'!$A$15) &amp; "." &amp; BS439),
            --(INT('Data Sheet'!$B$15) &amp; "." &amp; BS439)
        )
    ),
    IF(BQ439&lt;&gt;"",
        IF(INT('Data Sheet'!$A$15)=INT('Data Sheet'!$B$15),
            --(INT('Data Sheet'!$A$15) &amp; "." &amp; RIGHT(BQ439,3)),
            IF(AND((--(INT('Data Sheet'!$A$15) &amp; "." &amp; RIGHT(BQ439,3))&gt;=--('Data Sheet'!$A$15)), (--(INT('Data Sheet'!$A$15) &amp; "." &amp; RIGHT(BQ439,3))&lt;=--('Data Sheet'!$B$15))),
                --(INT('Data Sheet'!$A$15) &amp; "." &amp; RIGHT(BQ439,3)),
                --(INT('Data Sheet'!$B$15) &amp; "." &amp; RIGHT(BQ439,3))
            )
        ),
        "OK"
    )
)</f>
        <v>OK</v>
      </c>
      <c r="R439" s="20"/>
      <c r="S439" s="20"/>
      <c r="T439" s="20"/>
      <c r="U439" s="20"/>
      <c r="V439" s="20"/>
      <c r="W439" s="20"/>
      <c r="X439" s="20"/>
      <c r="Y439" s="20"/>
      <c r="Z439" s="20"/>
      <c r="AA439" s="55"/>
      <c r="AB439" s="55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1"/>
      <c r="AR439" s="21"/>
      <c r="AS439" s="21"/>
      <c r="AT439" s="21"/>
      <c r="AU439" s="21"/>
      <c r="AV439" s="21"/>
      <c r="AW439" s="22"/>
      <c r="AX439" s="99"/>
      <c r="AY439" s="20"/>
      <c r="AZ439" s="20"/>
      <c r="BA439" s="22"/>
      <c r="BC439" s="80"/>
      <c r="BD439" s="80"/>
      <c r="BE439" s="80"/>
      <c r="BF439" s="80"/>
      <c r="BG439" s="2" t="str">
        <f t="shared" si="39"/>
        <v/>
      </c>
      <c r="BH439" s="78">
        <f t="shared" si="38"/>
        <v>0</v>
      </c>
    </row>
    <row r="440" spans="2:60" x14ac:dyDescent="0.2">
      <c r="B440" s="14">
        <f t="shared" si="43"/>
        <v>432</v>
      </c>
      <c r="C440" s="15" t="str">
        <f>CONCATENATE('Data Sheet'!$B$8,'Data Sheet'!$G$2)</f>
        <v>" HWDP</v>
      </c>
      <c r="D440" s="95" t="str">
        <f t="shared" si="40"/>
        <v/>
      </c>
      <c r="E440" s="15" t="str">
        <f>IF('Sum HWDP'!$D$10="TH-Hill DS-1 Vol 3 CAT 2: Clean and Visual Ends only","N/A","OK")</f>
        <v>OK</v>
      </c>
      <c r="F440" s="15" t="str">
        <f>IF('Sum HWDP'!$D$10="TH-Hill DS-1 Vol 3 CAT 2: Clean and Visual Ends only","N/A","OK")</f>
        <v>OK</v>
      </c>
      <c r="G440" s="17"/>
      <c r="H440" s="17"/>
      <c r="I440" s="17" t="s">
        <v>51</v>
      </c>
      <c r="J440" s="17" t="str">
        <f t="shared" si="41"/>
        <v>OK</v>
      </c>
      <c r="K440" s="17" t="str">
        <f t="shared" si="42"/>
        <v>OK</v>
      </c>
      <c r="L440" s="17" t="str">
        <f>IF('Data Sheet'!$B$9="NC-50","N/A","OK")</f>
        <v>OK</v>
      </c>
      <c r="M440" s="17" t="str">
        <f>IF('Data Sheet'!$B$9="NC-50","N/A","OK")</f>
        <v>OK</v>
      </c>
      <c r="N440" s="23" t="str">
        <f>IF(BO440&lt;&gt;"",
    IF(INT('Data Sheet'!$A$19)=INT('Data Sheet'!$B$19),
        --(INT('Data Sheet'!$A$19) &amp; "." &amp; BO440),
        IF(AND((--(INT('Data Sheet'!$A$19) &amp; "." &amp; BO440)&gt;=--('Data Sheet'!$A$19)), (--(INT('Data Sheet'!$A$19) &amp; "." &amp; BO440)&lt;=--('Data Sheet'!$B$19))),
            --(INT('Data Sheet'!$A$19) &amp; "." &amp; BO440),
            --(INT('Data Sheet'!$B$19) &amp; "." &amp; BO440)
        )
    ),
    IF(BN440&lt;&gt;"",
        IF(INT('Data Sheet'!$A$19)=INT('Data Sheet'!$B$19),
            --(INT('Data Sheet'!$A$19) &amp; "." &amp; LEFT(BN440,3)),
            IF(AND((--(INT('Data Sheet'!$A$19) &amp; "." &amp; LEFT(BN440,3))&gt;=--('Data Sheet'!$A$19)), (--(INT('Data Sheet'!$A$19) &amp; "." &amp; LEFT(BN440,3))&lt;=--('Data Sheet'!$B$19))),
                --(INT('Data Sheet'!$A$19) &amp; "." &amp; LEFT(BN440,3)),
                --(INT('Data Sheet'!$B$19) &amp; "." &amp; LEFT(BN440,3))
            )
        ),
        "OK"
    )
)</f>
        <v>OK</v>
      </c>
      <c r="O440" s="23" t="str">
        <f>IF(BP440&lt;&gt;"",
    IF(INT('Data Sheet'!$A$19)=INT('Data Sheet'!$B$19),
        --(INT('Data Sheet'!$A$19) &amp; "." &amp; BP440),
        IF(AND((--(INT('Data Sheet'!$A$19) &amp; "." &amp; BP440)&gt;=--('Data Sheet'!$A$19)), (--(INT('Data Sheet'!$A$19) &amp; "." &amp; BP440)&lt;=--('Data Sheet'!$B$19))),
            --(INT('Data Sheet'!$A$19) &amp; "." &amp; BP440),
            --(INT('Data Sheet'!$B$19) &amp; "." &amp; BP440)
        )
    ),
    IF(BN440&lt;&gt;"",
        IF(INT('Data Sheet'!$A$19)=INT('Data Sheet'!$B$19),
            --(INT('Data Sheet'!$A$19) &amp; "." &amp; RIGHT(BN440,3)),
            IF(AND((--(INT('Data Sheet'!$A$19) &amp; "." &amp; RIGHT(BN440,3))&gt;=--('Data Sheet'!$A$19)), (--(INT('Data Sheet'!$A$19) &amp; "." &amp; RIGHT(BN440,3))&lt;=--('Data Sheet'!$B$19))),
                --(INT('Data Sheet'!$A$19) &amp; "." &amp; RIGHT(BN440,3)),
                --(INT('Data Sheet'!$B$19) &amp; "." &amp; RIGHT(BN440,3))
            )
        ),
        "OK"
    )
)</f>
        <v>OK</v>
      </c>
      <c r="P440" s="23" t="str">
        <f>IF(BR440&lt;&gt;"",
    IF(INT('Data Sheet'!$A$19)=INT('Data Sheet'!$B$15),
        --(INT('Data Sheet'!$A$15) &amp; "." &amp; BR440),
        IF(AND((--(INT('Data Sheet'!$A$15) &amp; "." &amp; BR440)&gt;=--('Data Sheet'!$A$15)), (--(INT('Data Sheet'!$A$15) &amp; "." &amp; BR440)&lt;=--('Data Sheet'!$B$15))),
            --(INT('Data Sheet'!$A$15) &amp; "." &amp; BR440),
            --(INT('Data Sheet'!$B$15) &amp; "." &amp; BR440)
        )
    ),
    IF(BQ440&lt;&gt;"",
        IF(INT('Data Sheet'!$A$15)=INT('Data Sheet'!$B$15),
            --(INT('Data Sheet'!$A$15) &amp; "." &amp; LEFT(BQ440,3)),
            IF(AND((--(INT('Data Sheet'!$A$15) &amp; "." &amp; LEFT(BQ440,3))&gt;=--('Data Sheet'!$A$15)), (--(INT('Data Sheet'!$A$15) &amp; "." &amp; LEFT(BQ440,3))&lt;=--('Data Sheet'!$B$15))),
                --(INT('Data Sheet'!$A$15) &amp; "." &amp; LEFT(BQ440,3)),
                --(INT('Data Sheet'!$B$15) &amp; "." &amp; LEFT(BQ440,3))
            )
        ),
        "OK"
    )
)</f>
        <v>OK</v>
      </c>
      <c r="Q440" s="23" t="str">
        <f>IF(BS440&lt;&gt;"",
    IF(INT('Data Sheet'!$A$19)=INT('Data Sheet'!$B$15),
        --(INT('Data Sheet'!$A$15) &amp; "." &amp; BS440),
        IF(AND((--(INT('Data Sheet'!$A$15) &amp; "." &amp; BS440)&gt;=--('Data Sheet'!$A$15)), (--(INT('Data Sheet'!$A$15) &amp; "." &amp; BS440)&lt;=--('Data Sheet'!$B$15))),
            --(INT('Data Sheet'!$A$15) &amp; "." &amp; BS440),
            --(INT('Data Sheet'!$B$15) &amp; "." &amp; BS440)
        )
    ),
    IF(BQ440&lt;&gt;"",
        IF(INT('Data Sheet'!$A$15)=INT('Data Sheet'!$B$15),
            --(INT('Data Sheet'!$A$15) &amp; "." &amp; RIGHT(BQ440,3)),
            IF(AND((--(INT('Data Sheet'!$A$15) &amp; "." &amp; RIGHT(BQ440,3))&gt;=--('Data Sheet'!$A$15)), (--(INT('Data Sheet'!$A$15) &amp; "." &amp; RIGHT(BQ440,3))&lt;=--('Data Sheet'!$B$15))),
                --(INT('Data Sheet'!$A$15) &amp; "." &amp; RIGHT(BQ440,3)),
                --(INT('Data Sheet'!$B$15) &amp; "." &amp; RIGHT(BQ440,3))
            )
        ),
        "OK"
    )
)</f>
        <v>OK</v>
      </c>
      <c r="R440" s="20"/>
      <c r="S440" s="20"/>
      <c r="T440" s="20"/>
      <c r="U440" s="20"/>
      <c r="V440" s="20"/>
      <c r="W440" s="20"/>
      <c r="X440" s="20"/>
      <c r="Y440" s="20"/>
      <c r="Z440" s="20"/>
      <c r="AA440" s="55"/>
      <c r="AB440" s="55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1"/>
      <c r="AR440" s="21"/>
      <c r="AS440" s="21"/>
      <c r="AT440" s="21"/>
      <c r="AU440" s="21"/>
      <c r="AV440" s="21"/>
      <c r="AW440" s="22"/>
      <c r="AX440" s="99"/>
      <c r="AY440" s="20"/>
      <c r="AZ440" s="20"/>
      <c r="BA440" s="22"/>
      <c r="BC440" s="80"/>
      <c r="BD440" s="80"/>
      <c r="BE440" s="80"/>
      <c r="BF440" s="80"/>
      <c r="BG440" s="2" t="str">
        <f t="shared" si="39"/>
        <v/>
      </c>
      <c r="BH440" s="78">
        <f t="shared" si="38"/>
        <v>0</v>
      </c>
    </row>
    <row r="441" spans="2:60" x14ac:dyDescent="0.2">
      <c r="B441" s="14">
        <f t="shared" si="43"/>
        <v>433</v>
      </c>
      <c r="C441" s="15" t="str">
        <f>CONCATENATE('Data Sheet'!$B$8,'Data Sheet'!$G$2)</f>
        <v>" HWDP</v>
      </c>
      <c r="D441" s="95" t="str">
        <f t="shared" si="40"/>
        <v/>
      </c>
      <c r="E441" s="15" t="str">
        <f>IF('Sum HWDP'!$D$10="TH-Hill DS-1 Vol 3 CAT 2: Clean and Visual Ends only","N/A","OK")</f>
        <v>OK</v>
      </c>
      <c r="F441" s="15" t="str">
        <f>IF('Sum HWDP'!$D$10="TH-Hill DS-1 Vol 3 CAT 2: Clean and Visual Ends only","N/A","OK")</f>
        <v>OK</v>
      </c>
      <c r="G441" s="17"/>
      <c r="H441" s="17"/>
      <c r="I441" s="17" t="s">
        <v>51</v>
      </c>
      <c r="J441" s="17" t="str">
        <f t="shared" si="41"/>
        <v>OK</v>
      </c>
      <c r="K441" s="17" t="str">
        <f t="shared" si="42"/>
        <v>OK</v>
      </c>
      <c r="L441" s="17" t="str">
        <f>IF('Data Sheet'!$B$9="NC-50","N/A","OK")</f>
        <v>OK</v>
      </c>
      <c r="M441" s="17" t="str">
        <f>IF('Data Sheet'!$B$9="NC-50","N/A","OK")</f>
        <v>OK</v>
      </c>
      <c r="N441" s="23" t="str">
        <f>IF(BO441&lt;&gt;"",
    IF(INT('Data Sheet'!$A$19)=INT('Data Sheet'!$B$19),
        --(INT('Data Sheet'!$A$19) &amp; "." &amp; BO441),
        IF(AND((--(INT('Data Sheet'!$A$19) &amp; "." &amp; BO441)&gt;=--('Data Sheet'!$A$19)), (--(INT('Data Sheet'!$A$19) &amp; "." &amp; BO441)&lt;=--('Data Sheet'!$B$19))),
            --(INT('Data Sheet'!$A$19) &amp; "." &amp; BO441),
            --(INT('Data Sheet'!$B$19) &amp; "." &amp; BO441)
        )
    ),
    IF(BN441&lt;&gt;"",
        IF(INT('Data Sheet'!$A$19)=INT('Data Sheet'!$B$19),
            --(INT('Data Sheet'!$A$19) &amp; "." &amp; LEFT(BN441,3)),
            IF(AND((--(INT('Data Sheet'!$A$19) &amp; "." &amp; LEFT(BN441,3))&gt;=--('Data Sheet'!$A$19)), (--(INT('Data Sheet'!$A$19) &amp; "." &amp; LEFT(BN441,3))&lt;=--('Data Sheet'!$B$19))),
                --(INT('Data Sheet'!$A$19) &amp; "." &amp; LEFT(BN441,3)),
                --(INT('Data Sheet'!$B$19) &amp; "." &amp; LEFT(BN441,3))
            )
        ),
        "OK"
    )
)</f>
        <v>OK</v>
      </c>
      <c r="O441" s="23" t="str">
        <f>IF(BP441&lt;&gt;"",
    IF(INT('Data Sheet'!$A$19)=INT('Data Sheet'!$B$19),
        --(INT('Data Sheet'!$A$19) &amp; "." &amp; BP441),
        IF(AND((--(INT('Data Sheet'!$A$19) &amp; "." &amp; BP441)&gt;=--('Data Sheet'!$A$19)), (--(INT('Data Sheet'!$A$19) &amp; "." &amp; BP441)&lt;=--('Data Sheet'!$B$19))),
            --(INT('Data Sheet'!$A$19) &amp; "." &amp; BP441),
            --(INT('Data Sheet'!$B$19) &amp; "." &amp; BP441)
        )
    ),
    IF(BN441&lt;&gt;"",
        IF(INT('Data Sheet'!$A$19)=INT('Data Sheet'!$B$19),
            --(INT('Data Sheet'!$A$19) &amp; "." &amp; RIGHT(BN441,3)),
            IF(AND((--(INT('Data Sheet'!$A$19) &amp; "." &amp; RIGHT(BN441,3))&gt;=--('Data Sheet'!$A$19)), (--(INT('Data Sheet'!$A$19) &amp; "." &amp; RIGHT(BN441,3))&lt;=--('Data Sheet'!$B$19))),
                --(INT('Data Sheet'!$A$19) &amp; "." &amp; RIGHT(BN441,3)),
                --(INT('Data Sheet'!$B$19) &amp; "." &amp; RIGHT(BN441,3))
            )
        ),
        "OK"
    )
)</f>
        <v>OK</v>
      </c>
      <c r="P441" s="23" t="str">
        <f>IF(BR441&lt;&gt;"",
    IF(INT('Data Sheet'!$A$19)=INT('Data Sheet'!$B$15),
        --(INT('Data Sheet'!$A$15) &amp; "." &amp; BR441),
        IF(AND((--(INT('Data Sheet'!$A$15) &amp; "." &amp; BR441)&gt;=--('Data Sheet'!$A$15)), (--(INT('Data Sheet'!$A$15) &amp; "." &amp; BR441)&lt;=--('Data Sheet'!$B$15))),
            --(INT('Data Sheet'!$A$15) &amp; "." &amp; BR441),
            --(INT('Data Sheet'!$B$15) &amp; "." &amp; BR441)
        )
    ),
    IF(BQ441&lt;&gt;"",
        IF(INT('Data Sheet'!$A$15)=INT('Data Sheet'!$B$15),
            --(INT('Data Sheet'!$A$15) &amp; "." &amp; LEFT(BQ441,3)),
            IF(AND((--(INT('Data Sheet'!$A$15) &amp; "." &amp; LEFT(BQ441,3))&gt;=--('Data Sheet'!$A$15)), (--(INT('Data Sheet'!$A$15) &amp; "." &amp; LEFT(BQ441,3))&lt;=--('Data Sheet'!$B$15))),
                --(INT('Data Sheet'!$A$15) &amp; "." &amp; LEFT(BQ441,3)),
                --(INT('Data Sheet'!$B$15) &amp; "." &amp; LEFT(BQ441,3))
            )
        ),
        "OK"
    )
)</f>
        <v>OK</v>
      </c>
      <c r="Q441" s="23" t="str">
        <f>IF(BS441&lt;&gt;"",
    IF(INT('Data Sheet'!$A$19)=INT('Data Sheet'!$B$15),
        --(INT('Data Sheet'!$A$15) &amp; "." &amp; BS441),
        IF(AND((--(INT('Data Sheet'!$A$15) &amp; "." &amp; BS441)&gt;=--('Data Sheet'!$A$15)), (--(INT('Data Sheet'!$A$15) &amp; "." &amp; BS441)&lt;=--('Data Sheet'!$B$15))),
            --(INT('Data Sheet'!$A$15) &amp; "." &amp; BS441),
            --(INT('Data Sheet'!$B$15) &amp; "." &amp; BS441)
        )
    ),
    IF(BQ441&lt;&gt;"",
        IF(INT('Data Sheet'!$A$15)=INT('Data Sheet'!$B$15),
            --(INT('Data Sheet'!$A$15) &amp; "." &amp; RIGHT(BQ441,3)),
            IF(AND((--(INT('Data Sheet'!$A$15) &amp; "." &amp; RIGHT(BQ441,3))&gt;=--('Data Sheet'!$A$15)), (--(INT('Data Sheet'!$A$15) &amp; "." &amp; RIGHT(BQ441,3))&lt;=--('Data Sheet'!$B$15))),
                --(INT('Data Sheet'!$A$15) &amp; "." &amp; RIGHT(BQ441,3)),
                --(INT('Data Sheet'!$B$15) &amp; "." &amp; RIGHT(BQ441,3))
            )
        ),
        "OK"
    )
)</f>
        <v>OK</v>
      </c>
      <c r="R441" s="20"/>
      <c r="S441" s="20"/>
      <c r="T441" s="20"/>
      <c r="U441" s="20"/>
      <c r="V441" s="20"/>
      <c r="W441" s="20"/>
      <c r="X441" s="20"/>
      <c r="Y441" s="20"/>
      <c r="Z441" s="20"/>
      <c r="AA441" s="55"/>
      <c r="AB441" s="55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1"/>
      <c r="AR441" s="21"/>
      <c r="AS441" s="21"/>
      <c r="AT441" s="21"/>
      <c r="AU441" s="21"/>
      <c r="AV441" s="21"/>
      <c r="AW441" s="22"/>
      <c r="AX441" s="99"/>
      <c r="AY441" s="20"/>
      <c r="AZ441" s="20"/>
      <c r="BA441" s="22"/>
      <c r="BC441" s="80"/>
      <c r="BD441" s="80"/>
      <c r="BE441" s="80"/>
      <c r="BF441" s="80"/>
      <c r="BG441" s="2" t="str">
        <f t="shared" si="39"/>
        <v/>
      </c>
      <c r="BH441" s="78">
        <f t="shared" si="38"/>
        <v>0</v>
      </c>
    </row>
    <row r="442" spans="2:60" x14ac:dyDescent="0.2">
      <c r="B442" s="14">
        <f t="shared" si="43"/>
        <v>434</v>
      </c>
      <c r="C442" s="15" t="str">
        <f>CONCATENATE('Data Sheet'!$B$8,'Data Sheet'!$G$2)</f>
        <v>" HWDP</v>
      </c>
      <c r="D442" s="95" t="str">
        <f t="shared" si="40"/>
        <v/>
      </c>
      <c r="E442" s="15" t="str">
        <f>IF('Sum HWDP'!$D$10="TH-Hill DS-1 Vol 3 CAT 2: Clean and Visual Ends only","N/A","OK")</f>
        <v>OK</v>
      </c>
      <c r="F442" s="15" t="str">
        <f>IF('Sum HWDP'!$D$10="TH-Hill DS-1 Vol 3 CAT 2: Clean and Visual Ends only","N/A","OK")</f>
        <v>OK</v>
      </c>
      <c r="G442" s="17"/>
      <c r="H442" s="17"/>
      <c r="I442" s="17" t="s">
        <v>51</v>
      </c>
      <c r="J442" s="17" t="str">
        <f t="shared" si="41"/>
        <v>OK</v>
      </c>
      <c r="K442" s="17" t="str">
        <f t="shared" si="42"/>
        <v>OK</v>
      </c>
      <c r="L442" s="17" t="str">
        <f>IF('Data Sheet'!$B$9="NC-50","N/A","OK")</f>
        <v>OK</v>
      </c>
      <c r="M442" s="17" t="str">
        <f>IF('Data Sheet'!$B$9="NC-50","N/A","OK")</f>
        <v>OK</v>
      </c>
      <c r="N442" s="23" t="str">
        <f>IF(BO442&lt;&gt;"",
    IF(INT('Data Sheet'!$A$19)=INT('Data Sheet'!$B$19),
        --(INT('Data Sheet'!$A$19) &amp; "." &amp; BO442),
        IF(AND((--(INT('Data Sheet'!$A$19) &amp; "." &amp; BO442)&gt;=--('Data Sheet'!$A$19)), (--(INT('Data Sheet'!$A$19) &amp; "." &amp; BO442)&lt;=--('Data Sheet'!$B$19))),
            --(INT('Data Sheet'!$A$19) &amp; "." &amp; BO442),
            --(INT('Data Sheet'!$B$19) &amp; "." &amp; BO442)
        )
    ),
    IF(BN442&lt;&gt;"",
        IF(INT('Data Sheet'!$A$19)=INT('Data Sheet'!$B$19),
            --(INT('Data Sheet'!$A$19) &amp; "." &amp; LEFT(BN442,3)),
            IF(AND((--(INT('Data Sheet'!$A$19) &amp; "." &amp; LEFT(BN442,3))&gt;=--('Data Sheet'!$A$19)), (--(INT('Data Sheet'!$A$19) &amp; "." &amp; LEFT(BN442,3))&lt;=--('Data Sheet'!$B$19))),
                --(INT('Data Sheet'!$A$19) &amp; "." &amp; LEFT(BN442,3)),
                --(INT('Data Sheet'!$B$19) &amp; "." &amp; LEFT(BN442,3))
            )
        ),
        "OK"
    )
)</f>
        <v>OK</v>
      </c>
      <c r="O442" s="23" t="str">
        <f>IF(BP442&lt;&gt;"",
    IF(INT('Data Sheet'!$A$19)=INT('Data Sheet'!$B$19),
        --(INT('Data Sheet'!$A$19) &amp; "." &amp; BP442),
        IF(AND((--(INT('Data Sheet'!$A$19) &amp; "." &amp; BP442)&gt;=--('Data Sheet'!$A$19)), (--(INT('Data Sheet'!$A$19) &amp; "." &amp; BP442)&lt;=--('Data Sheet'!$B$19))),
            --(INT('Data Sheet'!$A$19) &amp; "." &amp; BP442),
            --(INT('Data Sheet'!$B$19) &amp; "." &amp; BP442)
        )
    ),
    IF(BN442&lt;&gt;"",
        IF(INT('Data Sheet'!$A$19)=INT('Data Sheet'!$B$19),
            --(INT('Data Sheet'!$A$19) &amp; "." &amp; RIGHT(BN442,3)),
            IF(AND((--(INT('Data Sheet'!$A$19) &amp; "." &amp; RIGHT(BN442,3))&gt;=--('Data Sheet'!$A$19)), (--(INT('Data Sheet'!$A$19) &amp; "." &amp; RIGHT(BN442,3))&lt;=--('Data Sheet'!$B$19))),
                --(INT('Data Sheet'!$A$19) &amp; "." &amp; RIGHT(BN442,3)),
                --(INT('Data Sheet'!$B$19) &amp; "." &amp; RIGHT(BN442,3))
            )
        ),
        "OK"
    )
)</f>
        <v>OK</v>
      </c>
      <c r="P442" s="23" t="str">
        <f>IF(BR442&lt;&gt;"",
    IF(INT('Data Sheet'!$A$19)=INT('Data Sheet'!$B$15),
        --(INT('Data Sheet'!$A$15) &amp; "." &amp; BR442),
        IF(AND((--(INT('Data Sheet'!$A$15) &amp; "." &amp; BR442)&gt;=--('Data Sheet'!$A$15)), (--(INT('Data Sheet'!$A$15) &amp; "." &amp; BR442)&lt;=--('Data Sheet'!$B$15))),
            --(INT('Data Sheet'!$A$15) &amp; "." &amp; BR442),
            --(INT('Data Sheet'!$B$15) &amp; "." &amp; BR442)
        )
    ),
    IF(BQ442&lt;&gt;"",
        IF(INT('Data Sheet'!$A$15)=INT('Data Sheet'!$B$15),
            --(INT('Data Sheet'!$A$15) &amp; "." &amp; LEFT(BQ442,3)),
            IF(AND((--(INT('Data Sheet'!$A$15) &amp; "." &amp; LEFT(BQ442,3))&gt;=--('Data Sheet'!$A$15)), (--(INT('Data Sheet'!$A$15) &amp; "." &amp; LEFT(BQ442,3))&lt;=--('Data Sheet'!$B$15))),
                --(INT('Data Sheet'!$A$15) &amp; "." &amp; LEFT(BQ442,3)),
                --(INT('Data Sheet'!$B$15) &amp; "." &amp; LEFT(BQ442,3))
            )
        ),
        "OK"
    )
)</f>
        <v>OK</v>
      </c>
      <c r="Q442" s="23" t="str">
        <f>IF(BS442&lt;&gt;"",
    IF(INT('Data Sheet'!$A$19)=INT('Data Sheet'!$B$15),
        --(INT('Data Sheet'!$A$15) &amp; "." &amp; BS442),
        IF(AND((--(INT('Data Sheet'!$A$15) &amp; "." &amp; BS442)&gt;=--('Data Sheet'!$A$15)), (--(INT('Data Sheet'!$A$15) &amp; "." &amp; BS442)&lt;=--('Data Sheet'!$B$15))),
            --(INT('Data Sheet'!$A$15) &amp; "." &amp; BS442),
            --(INT('Data Sheet'!$B$15) &amp; "." &amp; BS442)
        )
    ),
    IF(BQ442&lt;&gt;"",
        IF(INT('Data Sheet'!$A$15)=INT('Data Sheet'!$B$15),
            --(INT('Data Sheet'!$A$15) &amp; "." &amp; RIGHT(BQ442,3)),
            IF(AND((--(INT('Data Sheet'!$A$15) &amp; "." &amp; RIGHT(BQ442,3))&gt;=--('Data Sheet'!$A$15)), (--(INT('Data Sheet'!$A$15) &amp; "." &amp; RIGHT(BQ442,3))&lt;=--('Data Sheet'!$B$15))),
                --(INT('Data Sheet'!$A$15) &amp; "." &amp; RIGHT(BQ442,3)),
                --(INT('Data Sheet'!$B$15) &amp; "." &amp; RIGHT(BQ442,3))
            )
        ),
        "OK"
    )
)</f>
        <v>OK</v>
      </c>
      <c r="R442" s="20"/>
      <c r="S442" s="20"/>
      <c r="T442" s="20"/>
      <c r="U442" s="20"/>
      <c r="V442" s="20"/>
      <c r="W442" s="20"/>
      <c r="X442" s="20"/>
      <c r="Y442" s="20"/>
      <c r="Z442" s="20"/>
      <c r="AA442" s="55"/>
      <c r="AB442" s="55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1"/>
      <c r="AR442" s="21"/>
      <c r="AS442" s="21"/>
      <c r="AT442" s="21"/>
      <c r="AU442" s="21"/>
      <c r="AV442" s="21"/>
      <c r="AW442" s="22"/>
      <c r="AX442" s="99"/>
      <c r="AY442" s="20"/>
      <c r="AZ442" s="20"/>
      <c r="BA442" s="22"/>
      <c r="BC442" s="80"/>
      <c r="BD442" s="80"/>
      <c r="BE442" s="80"/>
      <c r="BF442" s="80"/>
      <c r="BG442" s="2" t="str">
        <f t="shared" si="39"/>
        <v/>
      </c>
      <c r="BH442" s="78">
        <f t="shared" si="38"/>
        <v>0</v>
      </c>
    </row>
    <row r="443" spans="2:60" x14ac:dyDescent="0.2">
      <c r="B443" s="14">
        <f t="shared" si="43"/>
        <v>435</v>
      </c>
      <c r="C443" s="15" t="str">
        <f>CONCATENATE('Data Sheet'!$B$8,'Data Sheet'!$G$2)</f>
        <v>" HWDP</v>
      </c>
      <c r="D443" s="95" t="str">
        <f t="shared" si="40"/>
        <v/>
      </c>
      <c r="E443" s="15" t="str">
        <f>IF('Sum HWDP'!$D$10="TH-Hill DS-1 Vol 3 CAT 2: Clean and Visual Ends only","N/A","OK")</f>
        <v>OK</v>
      </c>
      <c r="F443" s="15" t="str">
        <f>IF('Sum HWDP'!$D$10="TH-Hill DS-1 Vol 3 CAT 2: Clean and Visual Ends only","N/A","OK")</f>
        <v>OK</v>
      </c>
      <c r="G443" s="17"/>
      <c r="H443" s="17"/>
      <c r="I443" s="17" t="s">
        <v>51</v>
      </c>
      <c r="J443" s="17" t="str">
        <f t="shared" si="41"/>
        <v>OK</v>
      </c>
      <c r="K443" s="17" t="str">
        <f t="shared" si="42"/>
        <v>OK</v>
      </c>
      <c r="L443" s="17" t="str">
        <f>IF('Data Sheet'!$B$9="NC-50","N/A","OK")</f>
        <v>OK</v>
      </c>
      <c r="M443" s="17" t="str">
        <f>IF('Data Sheet'!$B$9="NC-50","N/A","OK")</f>
        <v>OK</v>
      </c>
      <c r="N443" s="23" t="str">
        <f>IF(BO443&lt;&gt;"",
    IF(INT('Data Sheet'!$A$19)=INT('Data Sheet'!$B$19),
        --(INT('Data Sheet'!$A$19) &amp; "." &amp; BO443),
        IF(AND((--(INT('Data Sheet'!$A$19) &amp; "." &amp; BO443)&gt;=--('Data Sheet'!$A$19)), (--(INT('Data Sheet'!$A$19) &amp; "." &amp; BO443)&lt;=--('Data Sheet'!$B$19))),
            --(INT('Data Sheet'!$A$19) &amp; "." &amp; BO443),
            --(INT('Data Sheet'!$B$19) &amp; "." &amp; BO443)
        )
    ),
    IF(BN443&lt;&gt;"",
        IF(INT('Data Sheet'!$A$19)=INT('Data Sheet'!$B$19),
            --(INT('Data Sheet'!$A$19) &amp; "." &amp; LEFT(BN443,3)),
            IF(AND((--(INT('Data Sheet'!$A$19) &amp; "." &amp; LEFT(BN443,3))&gt;=--('Data Sheet'!$A$19)), (--(INT('Data Sheet'!$A$19) &amp; "." &amp; LEFT(BN443,3))&lt;=--('Data Sheet'!$B$19))),
                --(INT('Data Sheet'!$A$19) &amp; "." &amp; LEFT(BN443,3)),
                --(INT('Data Sheet'!$B$19) &amp; "." &amp; LEFT(BN443,3))
            )
        ),
        "OK"
    )
)</f>
        <v>OK</v>
      </c>
      <c r="O443" s="23" t="str">
        <f>IF(BP443&lt;&gt;"",
    IF(INT('Data Sheet'!$A$19)=INT('Data Sheet'!$B$19),
        --(INT('Data Sheet'!$A$19) &amp; "." &amp; BP443),
        IF(AND((--(INT('Data Sheet'!$A$19) &amp; "." &amp; BP443)&gt;=--('Data Sheet'!$A$19)), (--(INT('Data Sheet'!$A$19) &amp; "." &amp; BP443)&lt;=--('Data Sheet'!$B$19))),
            --(INT('Data Sheet'!$A$19) &amp; "." &amp; BP443),
            --(INT('Data Sheet'!$B$19) &amp; "." &amp; BP443)
        )
    ),
    IF(BN443&lt;&gt;"",
        IF(INT('Data Sheet'!$A$19)=INT('Data Sheet'!$B$19),
            --(INT('Data Sheet'!$A$19) &amp; "." &amp; RIGHT(BN443,3)),
            IF(AND((--(INT('Data Sheet'!$A$19) &amp; "." &amp; RIGHT(BN443,3))&gt;=--('Data Sheet'!$A$19)), (--(INT('Data Sheet'!$A$19) &amp; "." &amp; RIGHT(BN443,3))&lt;=--('Data Sheet'!$B$19))),
                --(INT('Data Sheet'!$A$19) &amp; "." &amp; RIGHT(BN443,3)),
                --(INT('Data Sheet'!$B$19) &amp; "." &amp; RIGHT(BN443,3))
            )
        ),
        "OK"
    )
)</f>
        <v>OK</v>
      </c>
      <c r="P443" s="23" t="str">
        <f>IF(BR443&lt;&gt;"",
    IF(INT('Data Sheet'!$A$19)=INT('Data Sheet'!$B$15),
        --(INT('Data Sheet'!$A$15) &amp; "." &amp; BR443),
        IF(AND((--(INT('Data Sheet'!$A$15) &amp; "." &amp; BR443)&gt;=--('Data Sheet'!$A$15)), (--(INT('Data Sheet'!$A$15) &amp; "." &amp; BR443)&lt;=--('Data Sheet'!$B$15))),
            --(INT('Data Sheet'!$A$15) &amp; "." &amp; BR443),
            --(INT('Data Sheet'!$B$15) &amp; "." &amp; BR443)
        )
    ),
    IF(BQ443&lt;&gt;"",
        IF(INT('Data Sheet'!$A$15)=INT('Data Sheet'!$B$15),
            --(INT('Data Sheet'!$A$15) &amp; "." &amp; LEFT(BQ443,3)),
            IF(AND((--(INT('Data Sheet'!$A$15) &amp; "." &amp; LEFT(BQ443,3))&gt;=--('Data Sheet'!$A$15)), (--(INT('Data Sheet'!$A$15) &amp; "." &amp; LEFT(BQ443,3))&lt;=--('Data Sheet'!$B$15))),
                --(INT('Data Sheet'!$A$15) &amp; "." &amp; LEFT(BQ443,3)),
                --(INT('Data Sheet'!$B$15) &amp; "." &amp; LEFT(BQ443,3))
            )
        ),
        "OK"
    )
)</f>
        <v>OK</v>
      </c>
      <c r="Q443" s="23" t="str">
        <f>IF(BS443&lt;&gt;"",
    IF(INT('Data Sheet'!$A$19)=INT('Data Sheet'!$B$15),
        --(INT('Data Sheet'!$A$15) &amp; "." &amp; BS443),
        IF(AND((--(INT('Data Sheet'!$A$15) &amp; "." &amp; BS443)&gt;=--('Data Sheet'!$A$15)), (--(INT('Data Sheet'!$A$15) &amp; "." &amp; BS443)&lt;=--('Data Sheet'!$B$15))),
            --(INT('Data Sheet'!$A$15) &amp; "." &amp; BS443),
            --(INT('Data Sheet'!$B$15) &amp; "." &amp; BS443)
        )
    ),
    IF(BQ443&lt;&gt;"",
        IF(INT('Data Sheet'!$A$15)=INT('Data Sheet'!$B$15),
            --(INT('Data Sheet'!$A$15) &amp; "." &amp; RIGHT(BQ443,3)),
            IF(AND((--(INT('Data Sheet'!$A$15) &amp; "." &amp; RIGHT(BQ443,3))&gt;=--('Data Sheet'!$A$15)), (--(INT('Data Sheet'!$A$15) &amp; "." &amp; RIGHT(BQ443,3))&lt;=--('Data Sheet'!$B$15))),
                --(INT('Data Sheet'!$A$15) &amp; "." &amp; RIGHT(BQ443,3)),
                --(INT('Data Sheet'!$B$15) &amp; "." &amp; RIGHT(BQ443,3))
            )
        ),
        "OK"
    )
)</f>
        <v>OK</v>
      </c>
      <c r="R443" s="20"/>
      <c r="S443" s="20"/>
      <c r="T443" s="20"/>
      <c r="U443" s="20"/>
      <c r="V443" s="20"/>
      <c r="W443" s="20"/>
      <c r="X443" s="20"/>
      <c r="Y443" s="20"/>
      <c r="Z443" s="20"/>
      <c r="AA443" s="55"/>
      <c r="AB443" s="55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1"/>
      <c r="AR443" s="21"/>
      <c r="AS443" s="21"/>
      <c r="AT443" s="21"/>
      <c r="AU443" s="21"/>
      <c r="AV443" s="21"/>
      <c r="AW443" s="22"/>
      <c r="AX443" s="99"/>
      <c r="AY443" s="20"/>
      <c r="AZ443" s="20"/>
      <c r="BA443" s="22"/>
      <c r="BC443" s="80"/>
      <c r="BD443" s="80"/>
      <c r="BE443" s="80"/>
      <c r="BF443" s="80"/>
      <c r="BG443" s="2" t="str">
        <f t="shared" si="39"/>
        <v/>
      </c>
      <c r="BH443" s="78">
        <f t="shared" si="38"/>
        <v>0</v>
      </c>
    </row>
    <row r="444" spans="2:60" x14ac:dyDescent="0.2">
      <c r="B444" s="14">
        <f t="shared" si="43"/>
        <v>436</v>
      </c>
      <c r="C444" s="15" t="str">
        <f>CONCATENATE('Data Sheet'!$B$8,'Data Sheet'!$G$2)</f>
        <v>" HWDP</v>
      </c>
      <c r="D444" s="95" t="str">
        <f t="shared" si="40"/>
        <v/>
      </c>
      <c r="E444" s="15" t="str">
        <f>IF('Sum HWDP'!$D$10="TH-Hill DS-1 Vol 3 CAT 2: Clean and Visual Ends only","N/A","OK")</f>
        <v>OK</v>
      </c>
      <c r="F444" s="15" t="str">
        <f>IF('Sum HWDP'!$D$10="TH-Hill DS-1 Vol 3 CAT 2: Clean and Visual Ends only","N/A","OK")</f>
        <v>OK</v>
      </c>
      <c r="G444" s="17"/>
      <c r="H444" s="17"/>
      <c r="I444" s="17" t="s">
        <v>51</v>
      </c>
      <c r="J444" s="17" t="str">
        <f t="shared" si="41"/>
        <v>OK</v>
      </c>
      <c r="K444" s="17" t="str">
        <f t="shared" si="42"/>
        <v>OK</v>
      </c>
      <c r="L444" s="17" t="str">
        <f>IF('Data Sheet'!$B$9="NC-50","N/A","OK")</f>
        <v>OK</v>
      </c>
      <c r="M444" s="17" t="str">
        <f>IF('Data Sheet'!$B$9="NC-50","N/A","OK")</f>
        <v>OK</v>
      </c>
      <c r="N444" s="23" t="str">
        <f>IF(BO444&lt;&gt;"",
    IF(INT('Data Sheet'!$A$19)=INT('Data Sheet'!$B$19),
        --(INT('Data Sheet'!$A$19) &amp; "." &amp; BO444),
        IF(AND((--(INT('Data Sheet'!$A$19) &amp; "." &amp; BO444)&gt;=--('Data Sheet'!$A$19)), (--(INT('Data Sheet'!$A$19) &amp; "." &amp; BO444)&lt;=--('Data Sheet'!$B$19))),
            --(INT('Data Sheet'!$A$19) &amp; "." &amp; BO444),
            --(INT('Data Sheet'!$B$19) &amp; "." &amp; BO444)
        )
    ),
    IF(BN444&lt;&gt;"",
        IF(INT('Data Sheet'!$A$19)=INT('Data Sheet'!$B$19),
            --(INT('Data Sheet'!$A$19) &amp; "." &amp; LEFT(BN444,3)),
            IF(AND((--(INT('Data Sheet'!$A$19) &amp; "." &amp; LEFT(BN444,3))&gt;=--('Data Sheet'!$A$19)), (--(INT('Data Sheet'!$A$19) &amp; "." &amp; LEFT(BN444,3))&lt;=--('Data Sheet'!$B$19))),
                --(INT('Data Sheet'!$A$19) &amp; "." &amp; LEFT(BN444,3)),
                --(INT('Data Sheet'!$B$19) &amp; "." &amp; LEFT(BN444,3))
            )
        ),
        "OK"
    )
)</f>
        <v>OK</v>
      </c>
      <c r="O444" s="23" t="str">
        <f>IF(BP444&lt;&gt;"",
    IF(INT('Data Sheet'!$A$19)=INT('Data Sheet'!$B$19),
        --(INT('Data Sheet'!$A$19) &amp; "." &amp; BP444),
        IF(AND((--(INT('Data Sheet'!$A$19) &amp; "." &amp; BP444)&gt;=--('Data Sheet'!$A$19)), (--(INT('Data Sheet'!$A$19) &amp; "." &amp; BP444)&lt;=--('Data Sheet'!$B$19))),
            --(INT('Data Sheet'!$A$19) &amp; "." &amp; BP444),
            --(INT('Data Sheet'!$B$19) &amp; "." &amp; BP444)
        )
    ),
    IF(BN444&lt;&gt;"",
        IF(INT('Data Sheet'!$A$19)=INT('Data Sheet'!$B$19),
            --(INT('Data Sheet'!$A$19) &amp; "." &amp; RIGHT(BN444,3)),
            IF(AND((--(INT('Data Sheet'!$A$19) &amp; "." &amp; RIGHT(BN444,3))&gt;=--('Data Sheet'!$A$19)), (--(INT('Data Sheet'!$A$19) &amp; "." &amp; RIGHT(BN444,3))&lt;=--('Data Sheet'!$B$19))),
                --(INT('Data Sheet'!$A$19) &amp; "." &amp; RIGHT(BN444,3)),
                --(INT('Data Sheet'!$B$19) &amp; "." &amp; RIGHT(BN444,3))
            )
        ),
        "OK"
    )
)</f>
        <v>OK</v>
      </c>
      <c r="P444" s="23" t="str">
        <f>IF(BR444&lt;&gt;"",
    IF(INT('Data Sheet'!$A$19)=INT('Data Sheet'!$B$15),
        --(INT('Data Sheet'!$A$15) &amp; "." &amp; BR444),
        IF(AND((--(INT('Data Sheet'!$A$15) &amp; "." &amp; BR444)&gt;=--('Data Sheet'!$A$15)), (--(INT('Data Sheet'!$A$15) &amp; "." &amp; BR444)&lt;=--('Data Sheet'!$B$15))),
            --(INT('Data Sheet'!$A$15) &amp; "." &amp; BR444),
            --(INT('Data Sheet'!$B$15) &amp; "." &amp; BR444)
        )
    ),
    IF(BQ444&lt;&gt;"",
        IF(INT('Data Sheet'!$A$15)=INT('Data Sheet'!$B$15),
            --(INT('Data Sheet'!$A$15) &amp; "." &amp; LEFT(BQ444,3)),
            IF(AND((--(INT('Data Sheet'!$A$15) &amp; "." &amp; LEFT(BQ444,3))&gt;=--('Data Sheet'!$A$15)), (--(INT('Data Sheet'!$A$15) &amp; "." &amp; LEFT(BQ444,3))&lt;=--('Data Sheet'!$B$15))),
                --(INT('Data Sheet'!$A$15) &amp; "." &amp; LEFT(BQ444,3)),
                --(INT('Data Sheet'!$B$15) &amp; "." &amp; LEFT(BQ444,3))
            )
        ),
        "OK"
    )
)</f>
        <v>OK</v>
      </c>
      <c r="Q444" s="23" t="str">
        <f>IF(BS444&lt;&gt;"",
    IF(INT('Data Sheet'!$A$19)=INT('Data Sheet'!$B$15),
        --(INT('Data Sheet'!$A$15) &amp; "." &amp; BS444),
        IF(AND((--(INT('Data Sheet'!$A$15) &amp; "." &amp; BS444)&gt;=--('Data Sheet'!$A$15)), (--(INT('Data Sheet'!$A$15) &amp; "." &amp; BS444)&lt;=--('Data Sheet'!$B$15))),
            --(INT('Data Sheet'!$A$15) &amp; "." &amp; BS444),
            --(INT('Data Sheet'!$B$15) &amp; "." &amp; BS444)
        )
    ),
    IF(BQ444&lt;&gt;"",
        IF(INT('Data Sheet'!$A$15)=INT('Data Sheet'!$B$15),
            --(INT('Data Sheet'!$A$15) &amp; "." &amp; RIGHT(BQ444,3)),
            IF(AND((--(INT('Data Sheet'!$A$15) &amp; "." &amp; RIGHT(BQ444,3))&gt;=--('Data Sheet'!$A$15)), (--(INT('Data Sheet'!$A$15) &amp; "." &amp; RIGHT(BQ444,3))&lt;=--('Data Sheet'!$B$15))),
                --(INT('Data Sheet'!$A$15) &amp; "." &amp; RIGHT(BQ444,3)),
                --(INT('Data Sheet'!$B$15) &amp; "." &amp; RIGHT(BQ444,3))
            )
        ),
        "OK"
    )
)</f>
        <v>OK</v>
      </c>
      <c r="R444" s="20"/>
      <c r="S444" s="20"/>
      <c r="T444" s="20"/>
      <c r="U444" s="20"/>
      <c r="V444" s="20"/>
      <c r="W444" s="20"/>
      <c r="X444" s="20"/>
      <c r="Y444" s="20"/>
      <c r="Z444" s="20"/>
      <c r="AA444" s="55"/>
      <c r="AB444" s="55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1"/>
      <c r="AR444" s="21"/>
      <c r="AS444" s="21"/>
      <c r="AT444" s="21"/>
      <c r="AU444" s="21"/>
      <c r="AV444" s="21"/>
      <c r="AW444" s="22"/>
      <c r="AX444" s="99"/>
      <c r="AY444" s="20"/>
      <c r="AZ444" s="20"/>
      <c r="BA444" s="22"/>
      <c r="BC444" s="80"/>
      <c r="BD444" s="80"/>
      <c r="BE444" s="80"/>
      <c r="BF444" s="80"/>
      <c r="BG444" s="2" t="str">
        <f t="shared" si="39"/>
        <v/>
      </c>
      <c r="BH444" s="78">
        <f t="shared" si="38"/>
        <v>0</v>
      </c>
    </row>
    <row r="445" spans="2:60" x14ac:dyDescent="0.2">
      <c r="B445" s="14">
        <f t="shared" si="43"/>
        <v>437</v>
      </c>
      <c r="C445" s="15" t="str">
        <f>CONCATENATE('Data Sheet'!$B$8,'Data Sheet'!$G$2)</f>
        <v>" HWDP</v>
      </c>
      <c r="D445" s="95" t="str">
        <f t="shared" si="40"/>
        <v/>
      </c>
      <c r="E445" s="15" t="str">
        <f>IF('Sum HWDP'!$D$10="TH-Hill DS-1 Vol 3 CAT 2: Clean and Visual Ends only","N/A","OK")</f>
        <v>OK</v>
      </c>
      <c r="F445" s="15" t="str">
        <f>IF('Sum HWDP'!$D$10="TH-Hill DS-1 Vol 3 CAT 2: Clean and Visual Ends only","N/A","OK")</f>
        <v>OK</v>
      </c>
      <c r="G445" s="17"/>
      <c r="H445" s="17"/>
      <c r="I445" s="17" t="s">
        <v>51</v>
      </c>
      <c r="J445" s="17" t="str">
        <f t="shared" si="41"/>
        <v>OK</v>
      </c>
      <c r="K445" s="17" t="str">
        <f t="shared" si="42"/>
        <v>OK</v>
      </c>
      <c r="L445" s="17" t="str">
        <f>IF('Data Sheet'!$B$9="NC-50","N/A","OK")</f>
        <v>OK</v>
      </c>
      <c r="M445" s="17" t="str">
        <f>IF('Data Sheet'!$B$9="NC-50","N/A","OK")</f>
        <v>OK</v>
      </c>
      <c r="N445" s="23" t="str">
        <f>IF(BO445&lt;&gt;"",
    IF(INT('Data Sheet'!$A$19)=INT('Data Sheet'!$B$19),
        --(INT('Data Sheet'!$A$19) &amp; "." &amp; BO445),
        IF(AND((--(INT('Data Sheet'!$A$19) &amp; "." &amp; BO445)&gt;=--('Data Sheet'!$A$19)), (--(INT('Data Sheet'!$A$19) &amp; "." &amp; BO445)&lt;=--('Data Sheet'!$B$19))),
            --(INT('Data Sheet'!$A$19) &amp; "." &amp; BO445),
            --(INT('Data Sheet'!$B$19) &amp; "." &amp; BO445)
        )
    ),
    IF(BN445&lt;&gt;"",
        IF(INT('Data Sheet'!$A$19)=INT('Data Sheet'!$B$19),
            --(INT('Data Sheet'!$A$19) &amp; "." &amp; LEFT(BN445,3)),
            IF(AND((--(INT('Data Sheet'!$A$19) &amp; "." &amp; LEFT(BN445,3))&gt;=--('Data Sheet'!$A$19)), (--(INT('Data Sheet'!$A$19) &amp; "." &amp; LEFT(BN445,3))&lt;=--('Data Sheet'!$B$19))),
                --(INT('Data Sheet'!$A$19) &amp; "." &amp; LEFT(BN445,3)),
                --(INT('Data Sheet'!$B$19) &amp; "." &amp; LEFT(BN445,3))
            )
        ),
        "OK"
    )
)</f>
        <v>OK</v>
      </c>
      <c r="O445" s="23" t="str">
        <f>IF(BP445&lt;&gt;"",
    IF(INT('Data Sheet'!$A$19)=INT('Data Sheet'!$B$19),
        --(INT('Data Sheet'!$A$19) &amp; "." &amp; BP445),
        IF(AND((--(INT('Data Sheet'!$A$19) &amp; "." &amp; BP445)&gt;=--('Data Sheet'!$A$19)), (--(INT('Data Sheet'!$A$19) &amp; "." &amp; BP445)&lt;=--('Data Sheet'!$B$19))),
            --(INT('Data Sheet'!$A$19) &amp; "." &amp; BP445),
            --(INT('Data Sheet'!$B$19) &amp; "." &amp; BP445)
        )
    ),
    IF(BN445&lt;&gt;"",
        IF(INT('Data Sheet'!$A$19)=INT('Data Sheet'!$B$19),
            --(INT('Data Sheet'!$A$19) &amp; "." &amp; RIGHT(BN445,3)),
            IF(AND((--(INT('Data Sheet'!$A$19) &amp; "." &amp; RIGHT(BN445,3))&gt;=--('Data Sheet'!$A$19)), (--(INT('Data Sheet'!$A$19) &amp; "." &amp; RIGHT(BN445,3))&lt;=--('Data Sheet'!$B$19))),
                --(INT('Data Sheet'!$A$19) &amp; "." &amp; RIGHT(BN445,3)),
                --(INT('Data Sheet'!$B$19) &amp; "." &amp; RIGHT(BN445,3))
            )
        ),
        "OK"
    )
)</f>
        <v>OK</v>
      </c>
      <c r="P445" s="23" t="str">
        <f>IF(BR445&lt;&gt;"",
    IF(INT('Data Sheet'!$A$19)=INT('Data Sheet'!$B$15),
        --(INT('Data Sheet'!$A$15) &amp; "." &amp; BR445),
        IF(AND((--(INT('Data Sheet'!$A$15) &amp; "." &amp; BR445)&gt;=--('Data Sheet'!$A$15)), (--(INT('Data Sheet'!$A$15) &amp; "." &amp; BR445)&lt;=--('Data Sheet'!$B$15))),
            --(INT('Data Sheet'!$A$15) &amp; "." &amp; BR445),
            --(INT('Data Sheet'!$B$15) &amp; "." &amp; BR445)
        )
    ),
    IF(BQ445&lt;&gt;"",
        IF(INT('Data Sheet'!$A$15)=INT('Data Sheet'!$B$15),
            --(INT('Data Sheet'!$A$15) &amp; "." &amp; LEFT(BQ445,3)),
            IF(AND((--(INT('Data Sheet'!$A$15) &amp; "." &amp; LEFT(BQ445,3))&gt;=--('Data Sheet'!$A$15)), (--(INT('Data Sheet'!$A$15) &amp; "." &amp; LEFT(BQ445,3))&lt;=--('Data Sheet'!$B$15))),
                --(INT('Data Sheet'!$A$15) &amp; "." &amp; LEFT(BQ445,3)),
                --(INT('Data Sheet'!$B$15) &amp; "." &amp; LEFT(BQ445,3))
            )
        ),
        "OK"
    )
)</f>
        <v>OK</v>
      </c>
      <c r="Q445" s="23" t="str">
        <f>IF(BS445&lt;&gt;"",
    IF(INT('Data Sheet'!$A$19)=INT('Data Sheet'!$B$15),
        --(INT('Data Sheet'!$A$15) &amp; "." &amp; BS445),
        IF(AND((--(INT('Data Sheet'!$A$15) &amp; "." &amp; BS445)&gt;=--('Data Sheet'!$A$15)), (--(INT('Data Sheet'!$A$15) &amp; "." &amp; BS445)&lt;=--('Data Sheet'!$B$15))),
            --(INT('Data Sheet'!$A$15) &amp; "." &amp; BS445),
            --(INT('Data Sheet'!$B$15) &amp; "." &amp; BS445)
        )
    ),
    IF(BQ445&lt;&gt;"",
        IF(INT('Data Sheet'!$A$15)=INT('Data Sheet'!$B$15),
            --(INT('Data Sheet'!$A$15) &amp; "." &amp; RIGHT(BQ445,3)),
            IF(AND((--(INT('Data Sheet'!$A$15) &amp; "." &amp; RIGHT(BQ445,3))&gt;=--('Data Sheet'!$A$15)), (--(INT('Data Sheet'!$A$15) &amp; "." &amp; RIGHT(BQ445,3))&lt;=--('Data Sheet'!$B$15))),
                --(INT('Data Sheet'!$A$15) &amp; "." &amp; RIGHT(BQ445,3)),
                --(INT('Data Sheet'!$B$15) &amp; "." &amp; RIGHT(BQ445,3))
            )
        ),
        "OK"
    )
)</f>
        <v>OK</v>
      </c>
      <c r="R445" s="20"/>
      <c r="S445" s="20"/>
      <c r="T445" s="20"/>
      <c r="U445" s="20"/>
      <c r="V445" s="20"/>
      <c r="W445" s="20"/>
      <c r="X445" s="20"/>
      <c r="Y445" s="20"/>
      <c r="Z445" s="20"/>
      <c r="AA445" s="55"/>
      <c r="AB445" s="55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1"/>
      <c r="AR445" s="21"/>
      <c r="AS445" s="21"/>
      <c r="AT445" s="21"/>
      <c r="AU445" s="21"/>
      <c r="AV445" s="21"/>
      <c r="AW445" s="22"/>
      <c r="AX445" s="99"/>
      <c r="AY445" s="20"/>
      <c r="AZ445" s="20"/>
      <c r="BA445" s="22"/>
      <c r="BC445" s="80"/>
      <c r="BD445" s="80"/>
      <c r="BE445" s="80"/>
      <c r="BF445" s="80"/>
      <c r="BG445" s="2" t="str">
        <f t="shared" si="39"/>
        <v/>
      </c>
      <c r="BH445" s="78">
        <f t="shared" si="38"/>
        <v>0</v>
      </c>
    </row>
    <row r="446" spans="2:60" x14ac:dyDescent="0.2">
      <c r="B446" s="14">
        <f t="shared" si="43"/>
        <v>438</v>
      </c>
      <c r="C446" s="15" t="str">
        <f>CONCATENATE('Data Sheet'!$B$8,'Data Sheet'!$G$2)</f>
        <v>" HWDP</v>
      </c>
      <c r="D446" s="95" t="str">
        <f t="shared" si="40"/>
        <v/>
      </c>
      <c r="E446" s="15" t="str">
        <f>IF('Sum HWDP'!$D$10="TH-Hill DS-1 Vol 3 CAT 2: Clean and Visual Ends only","N/A","OK")</f>
        <v>OK</v>
      </c>
      <c r="F446" s="15" t="str">
        <f>IF('Sum HWDP'!$D$10="TH-Hill DS-1 Vol 3 CAT 2: Clean and Visual Ends only","N/A","OK")</f>
        <v>OK</v>
      </c>
      <c r="G446" s="17"/>
      <c r="H446" s="17"/>
      <c r="I446" s="17" t="s">
        <v>51</v>
      </c>
      <c r="J446" s="17" t="str">
        <f t="shared" si="41"/>
        <v>OK</v>
      </c>
      <c r="K446" s="17" t="str">
        <f t="shared" si="42"/>
        <v>OK</v>
      </c>
      <c r="L446" s="17" t="str">
        <f>IF('Data Sheet'!$B$9="NC-50","N/A","OK")</f>
        <v>OK</v>
      </c>
      <c r="M446" s="17" t="str">
        <f>IF('Data Sheet'!$B$9="NC-50","N/A","OK")</f>
        <v>OK</v>
      </c>
      <c r="N446" s="23" t="str">
        <f>IF(BO446&lt;&gt;"",
    IF(INT('Data Sheet'!$A$19)=INT('Data Sheet'!$B$19),
        --(INT('Data Sheet'!$A$19) &amp; "." &amp; BO446),
        IF(AND((--(INT('Data Sheet'!$A$19) &amp; "." &amp; BO446)&gt;=--('Data Sheet'!$A$19)), (--(INT('Data Sheet'!$A$19) &amp; "." &amp; BO446)&lt;=--('Data Sheet'!$B$19))),
            --(INT('Data Sheet'!$A$19) &amp; "." &amp; BO446),
            --(INT('Data Sheet'!$B$19) &amp; "." &amp; BO446)
        )
    ),
    IF(BN446&lt;&gt;"",
        IF(INT('Data Sheet'!$A$19)=INT('Data Sheet'!$B$19),
            --(INT('Data Sheet'!$A$19) &amp; "." &amp; LEFT(BN446,3)),
            IF(AND((--(INT('Data Sheet'!$A$19) &amp; "." &amp; LEFT(BN446,3))&gt;=--('Data Sheet'!$A$19)), (--(INT('Data Sheet'!$A$19) &amp; "." &amp; LEFT(BN446,3))&lt;=--('Data Sheet'!$B$19))),
                --(INT('Data Sheet'!$A$19) &amp; "." &amp; LEFT(BN446,3)),
                --(INT('Data Sheet'!$B$19) &amp; "." &amp; LEFT(BN446,3))
            )
        ),
        "OK"
    )
)</f>
        <v>OK</v>
      </c>
      <c r="O446" s="23" t="str">
        <f>IF(BP446&lt;&gt;"",
    IF(INT('Data Sheet'!$A$19)=INT('Data Sheet'!$B$19),
        --(INT('Data Sheet'!$A$19) &amp; "." &amp; BP446),
        IF(AND((--(INT('Data Sheet'!$A$19) &amp; "." &amp; BP446)&gt;=--('Data Sheet'!$A$19)), (--(INT('Data Sheet'!$A$19) &amp; "." &amp; BP446)&lt;=--('Data Sheet'!$B$19))),
            --(INT('Data Sheet'!$A$19) &amp; "." &amp; BP446),
            --(INT('Data Sheet'!$B$19) &amp; "." &amp; BP446)
        )
    ),
    IF(BN446&lt;&gt;"",
        IF(INT('Data Sheet'!$A$19)=INT('Data Sheet'!$B$19),
            --(INT('Data Sheet'!$A$19) &amp; "." &amp; RIGHT(BN446,3)),
            IF(AND((--(INT('Data Sheet'!$A$19) &amp; "." &amp; RIGHT(BN446,3))&gt;=--('Data Sheet'!$A$19)), (--(INT('Data Sheet'!$A$19) &amp; "." &amp; RIGHT(BN446,3))&lt;=--('Data Sheet'!$B$19))),
                --(INT('Data Sheet'!$A$19) &amp; "." &amp; RIGHT(BN446,3)),
                --(INT('Data Sheet'!$B$19) &amp; "." &amp; RIGHT(BN446,3))
            )
        ),
        "OK"
    )
)</f>
        <v>OK</v>
      </c>
      <c r="P446" s="23" t="str">
        <f>IF(BR446&lt;&gt;"",
    IF(INT('Data Sheet'!$A$19)=INT('Data Sheet'!$B$15),
        --(INT('Data Sheet'!$A$15) &amp; "." &amp; BR446),
        IF(AND((--(INT('Data Sheet'!$A$15) &amp; "." &amp; BR446)&gt;=--('Data Sheet'!$A$15)), (--(INT('Data Sheet'!$A$15) &amp; "." &amp; BR446)&lt;=--('Data Sheet'!$B$15))),
            --(INT('Data Sheet'!$A$15) &amp; "." &amp; BR446),
            --(INT('Data Sheet'!$B$15) &amp; "." &amp; BR446)
        )
    ),
    IF(BQ446&lt;&gt;"",
        IF(INT('Data Sheet'!$A$15)=INT('Data Sheet'!$B$15),
            --(INT('Data Sheet'!$A$15) &amp; "." &amp; LEFT(BQ446,3)),
            IF(AND((--(INT('Data Sheet'!$A$15) &amp; "." &amp; LEFT(BQ446,3))&gt;=--('Data Sheet'!$A$15)), (--(INT('Data Sheet'!$A$15) &amp; "." &amp; LEFT(BQ446,3))&lt;=--('Data Sheet'!$B$15))),
                --(INT('Data Sheet'!$A$15) &amp; "." &amp; LEFT(BQ446,3)),
                --(INT('Data Sheet'!$B$15) &amp; "." &amp; LEFT(BQ446,3))
            )
        ),
        "OK"
    )
)</f>
        <v>OK</v>
      </c>
      <c r="Q446" s="23" t="str">
        <f>IF(BS446&lt;&gt;"",
    IF(INT('Data Sheet'!$A$19)=INT('Data Sheet'!$B$15),
        --(INT('Data Sheet'!$A$15) &amp; "." &amp; BS446),
        IF(AND((--(INT('Data Sheet'!$A$15) &amp; "." &amp; BS446)&gt;=--('Data Sheet'!$A$15)), (--(INT('Data Sheet'!$A$15) &amp; "." &amp; BS446)&lt;=--('Data Sheet'!$B$15))),
            --(INT('Data Sheet'!$A$15) &amp; "." &amp; BS446),
            --(INT('Data Sheet'!$B$15) &amp; "." &amp; BS446)
        )
    ),
    IF(BQ446&lt;&gt;"",
        IF(INT('Data Sheet'!$A$15)=INT('Data Sheet'!$B$15),
            --(INT('Data Sheet'!$A$15) &amp; "." &amp; RIGHT(BQ446,3)),
            IF(AND((--(INT('Data Sheet'!$A$15) &amp; "." &amp; RIGHT(BQ446,3))&gt;=--('Data Sheet'!$A$15)), (--(INT('Data Sheet'!$A$15) &amp; "." &amp; RIGHT(BQ446,3))&lt;=--('Data Sheet'!$B$15))),
                --(INT('Data Sheet'!$A$15) &amp; "." &amp; RIGHT(BQ446,3)),
                --(INT('Data Sheet'!$B$15) &amp; "." &amp; RIGHT(BQ446,3))
            )
        ),
        "OK"
    )
)</f>
        <v>OK</v>
      </c>
      <c r="R446" s="20"/>
      <c r="S446" s="20"/>
      <c r="T446" s="20"/>
      <c r="U446" s="20"/>
      <c r="V446" s="20"/>
      <c r="W446" s="20"/>
      <c r="X446" s="20"/>
      <c r="Y446" s="20"/>
      <c r="Z446" s="20"/>
      <c r="AA446" s="55"/>
      <c r="AB446" s="55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1"/>
      <c r="AR446" s="21"/>
      <c r="AS446" s="21"/>
      <c r="AT446" s="21"/>
      <c r="AU446" s="21"/>
      <c r="AV446" s="21"/>
      <c r="AW446" s="22"/>
      <c r="AX446" s="99"/>
      <c r="AY446" s="20"/>
      <c r="AZ446" s="20"/>
      <c r="BA446" s="22"/>
      <c r="BC446" s="80"/>
      <c r="BD446" s="80"/>
      <c r="BE446" s="80"/>
      <c r="BF446" s="80"/>
      <c r="BG446" s="2" t="str">
        <f t="shared" si="39"/>
        <v/>
      </c>
      <c r="BH446" s="78">
        <f t="shared" si="38"/>
        <v>0</v>
      </c>
    </row>
    <row r="447" spans="2:60" x14ac:dyDescent="0.2">
      <c r="B447" s="14">
        <f t="shared" si="43"/>
        <v>439</v>
      </c>
      <c r="C447" s="15" t="str">
        <f>CONCATENATE('Data Sheet'!$B$8,'Data Sheet'!$G$2)</f>
        <v>" HWDP</v>
      </c>
      <c r="D447" s="95" t="str">
        <f t="shared" si="40"/>
        <v/>
      </c>
      <c r="E447" s="15" t="str">
        <f>IF('Sum HWDP'!$D$10="TH-Hill DS-1 Vol 3 CAT 2: Clean and Visual Ends only","N/A","OK")</f>
        <v>OK</v>
      </c>
      <c r="F447" s="15" t="str">
        <f>IF('Sum HWDP'!$D$10="TH-Hill DS-1 Vol 3 CAT 2: Clean and Visual Ends only","N/A","OK")</f>
        <v>OK</v>
      </c>
      <c r="G447" s="17"/>
      <c r="H447" s="17"/>
      <c r="I447" s="17" t="s">
        <v>51</v>
      </c>
      <c r="J447" s="17" t="str">
        <f t="shared" si="41"/>
        <v>OK</v>
      </c>
      <c r="K447" s="17" t="str">
        <f t="shared" si="42"/>
        <v>OK</v>
      </c>
      <c r="L447" s="17" t="str">
        <f>IF('Data Sheet'!$B$9="NC-50","N/A","OK")</f>
        <v>OK</v>
      </c>
      <c r="M447" s="17" t="str">
        <f>IF('Data Sheet'!$B$9="NC-50","N/A","OK")</f>
        <v>OK</v>
      </c>
      <c r="N447" s="23" t="str">
        <f>IF(BO447&lt;&gt;"",
    IF(INT('Data Sheet'!$A$19)=INT('Data Sheet'!$B$19),
        --(INT('Data Sheet'!$A$19) &amp; "." &amp; BO447),
        IF(AND((--(INT('Data Sheet'!$A$19) &amp; "." &amp; BO447)&gt;=--('Data Sheet'!$A$19)), (--(INT('Data Sheet'!$A$19) &amp; "." &amp; BO447)&lt;=--('Data Sheet'!$B$19))),
            --(INT('Data Sheet'!$A$19) &amp; "." &amp; BO447),
            --(INT('Data Sheet'!$B$19) &amp; "." &amp; BO447)
        )
    ),
    IF(BN447&lt;&gt;"",
        IF(INT('Data Sheet'!$A$19)=INT('Data Sheet'!$B$19),
            --(INT('Data Sheet'!$A$19) &amp; "." &amp; LEFT(BN447,3)),
            IF(AND((--(INT('Data Sheet'!$A$19) &amp; "." &amp; LEFT(BN447,3))&gt;=--('Data Sheet'!$A$19)), (--(INT('Data Sheet'!$A$19) &amp; "." &amp; LEFT(BN447,3))&lt;=--('Data Sheet'!$B$19))),
                --(INT('Data Sheet'!$A$19) &amp; "." &amp; LEFT(BN447,3)),
                --(INT('Data Sheet'!$B$19) &amp; "." &amp; LEFT(BN447,3))
            )
        ),
        "OK"
    )
)</f>
        <v>OK</v>
      </c>
      <c r="O447" s="23" t="str">
        <f>IF(BP447&lt;&gt;"",
    IF(INT('Data Sheet'!$A$19)=INT('Data Sheet'!$B$19),
        --(INT('Data Sheet'!$A$19) &amp; "." &amp; BP447),
        IF(AND((--(INT('Data Sheet'!$A$19) &amp; "." &amp; BP447)&gt;=--('Data Sheet'!$A$19)), (--(INT('Data Sheet'!$A$19) &amp; "." &amp; BP447)&lt;=--('Data Sheet'!$B$19))),
            --(INT('Data Sheet'!$A$19) &amp; "." &amp; BP447),
            --(INT('Data Sheet'!$B$19) &amp; "." &amp; BP447)
        )
    ),
    IF(BN447&lt;&gt;"",
        IF(INT('Data Sheet'!$A$19)=INT('Data Sheet'!$B$19),
            --(INT('Data Sheet'!$A$19) &amp; "." &amp; RIGHT(BN447,3)),
            IF(AND((--(INT('Data Sheet'!$A$19) &amp; "." &amp; RIGHT(BN447,3))&gt;=--('Data Sheet'!$A$19)), (--(INT('Data Sheet'!$A$19) &amp; "." &amp; RIGHT(BN447,3))&lt;=--('Data Sheet'!$B$19))),
                --(INT('Data Sheet'!$A$19) &amp; "." &amp; RIGHT(BN447,3)),
                --(INT('Data Sheet'!$B$19) &amp; "." &amp; RIGHT(BN447,3))
            )
        ),
        "OK"
    )
)</f>
        <v>OK</v>
      </c>
      <c r="P447" s="23" t="str">
        <f>IF(BR447&lt;&gt;"",
    IF(INT('Data Sheet'!$A$19)=INT('Data Sheet'!$B$15),
        --(INT('Data Sheet'!$A$15) &amp; "." &amp; BR447),
        IF(AND((--(INT('Data Sheet'!$A$15) &amp; "." &amp; BR447)&gt;=--('Data Sheet'!$A$15)), (--(INT('Data Sheet'!$A$15) &amp; "." &amp; BR447)&lt;=--('Data Sheet'!$B$15))),
            --(INT('Data Sheet'!$A$15) &amp; "." &amp; BR447),
            --(INT('Data Sheet'!$B$15) &amp; "." &amp; BR447)
        )
    ),
    IF(BQ447&lt;&gt;"",
        IF(INT('Data Sheet'!$A$15)=INT('Data Sheet'!$B$15),
            --(INT('Data Sheet'!$A$15) &amp; "." &amp; LEFT(BQ447,3)),
            IF(AND((--(INT('Data Sheet'!$A$15) &amp; "." &amp; LEFT(BQ447,3))&gt;=--('Data Sheet'!$A$15)), (--(INT('Data Sheet'!$A$15) &amp; "." &amp; LEFT(BQ447,3))&lt;=--('Data Sheet'!$B$15))),
                --(INT('Data Sheet'!$A$15) &amp; "." &amp; LEFT(BQ447,3)),
                --(INT('Data Sheet'!$B$15) &amp; "." &amp; LEFT(BQ447,3))
            )
        ),
        "OK"
    )
)</f>
        <v>OK</v>
      </c>
      <c r="Q447" s="23" t="str">
        <f>IF(BS447&lt;&gt;"",
    IF(INT('Data Sheet'!$A$19)=INT('Data Sheet'!$B$15),
        --(INT('Data Sheet'!$A$15) &amp; "." &amp; BS447),
        IF(AND((--(INT('Data Sheet'!$A$15) &amp; "." &amp; BS447)&gt;=--('Data Sheet'!$A$15)), (--(INT('Data Sheet'!$A$15) &amp; "." &amp; BS447)&lt;=--('Data Sheet'!$B$15))),
            --(INT('Data Sheet'!$A$15) &amp; "." &amp; BS447),
            --(INT('Data Sheet'!$B$15) &amp; "." &amp; BS447)
        )
    ),
    IF(BQ447&lt;&gt;"",
        IF(INT('Data Sheet'!$A$15)=INT('Data Sheet'!$B$15),
            --(INT('Data Sheet'!$A$15) &amp; "." &amp; RIGHT(BQ447,3)),
            IF(AND((--(INT('Data Sheet'!$A$15) &amp; "." &amp; RIGHT(BQ447,3))&gt;=--('Data Sheet'!$A$15)), (--(INT('Data Sheet'!$A$15) &amp; "." &amp; RIGHT(BQ447,3))&lt;=--('Data Sheet'!$B$15))),
                --(INT('Data Sheet'!$A$15) &amp; "." &amp; RIGHT(BQ447,3)),
                --(INT('Data Sheet'!$B$15) &amp; "." &amp; RIGHT(BQ447,3))
            )
        ),
        "OK"
    )
)</f>
        <v>OK</v>
      </c>
      <c r="R447" s="20"/>
      <c r="S447" s="20"/>
      <c r="T447" s="20"/>
      <c r="U447" s="20"/>
      <c r="V447" s="20"/>
      <c r="W447" s="20"/>
      <c r="X447" s="20"/>
      <c r="Y447" s="20"/>
      <c r="Z447" s="20"/>
      <c r="AA447" s="55"/>
      <c r="AB447" s="55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1"/>
      <c r="AR447" s="21"/>
      <c r="AS447" s="21"/>
      <c r="AT447" s="21"/>
      <c r="AU447" s="21"/>
      <c r="AV447" s="21"/>
      <c r="AW447" s="22"/>
      <c r="AX447" s="99"/>
      <c r="AY447" s="20"/>
      <c r="AZ447" s="20"/>
      <c r="BA447" s="22"/>
      <c r="BC447" s="80"/>
      <c r="BD447" s="80"/>
      <c r="BE447" s="80"/>
      <c r="BF447" s="80"/>
      <c r="BG447" s="2" t="str">
        <f t="shared" si="39"/>
        <v/>
      </c>
      <c r="BH447" s="78">
        <f t="shared" si="38"/>
        <v>0</v>
      </c>
    </row>
    <row r="448" spans="2:60" x14ac:dyDescent="0.2">
      <c r="B448" s="14">
        <f t="shared" si="43"/>
        <v>440</v>
      </c>
      <c r="C448" s="15" t="str">
        <f>CONCATENATE('Data Sheet'!$B$8,'Data Sheet'!$G$2)</f>
        <v>" HWDP</v>
      </c>
      <c r="D448" s="95" t="str">
        <f t="shared" si="40"/>
        <v/>
      </c>
      <c r="E448" s="15" t="str">
        <f>IF('Sum HWDP'!$D$10="TH-Hill DS-1 Vol 3 CAT 2: Clean and Visual Ends only","N/A","OK")</f>
        <v>OK</v>
      </c>
      <c r="F448" s="15" t="str">
        <f>IF('Sum HWDP'!$D$10="TH-Hill DS-1 Vol 3 CAT 2: Clean and Visual Ends only","N/A","OK")</f>
        <v>OK</v>
      </c>
      <c r="G448" s="17"/>
      <c r="H448" s="17"/>
      <c r="I448" s="17" t="s">
        <v>51</v>
      </c>
      <c r="J448" s="17" t="str">
        <f t="shared" si="41"/>
        <v>OK</v>
      </c>
      <c r="K448" s="17" t="str">
        <f t="shared" si="42"/>
        <v>OK</v>
      </c>
      <c r="L448" s="17" t="str">
        <f>IF('Data Sheet'!$B$9="NC-50","N/A","OK")</f>
        <v>OK</v>
      </c>
      <c r="M448" s="17" t="str">
        <f>IF('Data Sheet'!$B$9="NC-50","N/A","OK")</f>
        <v>OK</v>
      </c>
      <c r="N448" s="23" t="str">
        <f>IF(BO448&lt;&gt;"",
    IF(INT('Data Sheet'!$A$19)=INT('Data Sheet'!$B$19),
        --(INT('Data Sheet'!$A$19) &amp; "." &amp; BO448),
        IF(AND((--(INT('Data Sheet'!$A$19) &amp; "." &amp; BO448)&gt;=--('Data Sheet'!$A$19)), (--(INT('Data Sheet'!$A$19) &amp; "." &amp; BO448)&lt;=--('Data Sheet'!$B$19))),
            --(INT('Data Sheet'!$A$19) &amp; "." &amp; BO448),
            --(INT('Data Sheet'!$B$19) &amp; "." &amp; BO448)
        )
    ),
    IF(BN448&lt;&gt;"",
        IF(INT('Data Sheet'!$A$19)=INT('Data Sheet'!$B$19),
            --(INT('Data Sheet'!$A$19) &amp; "." &amp; LEFT(BN448,3)),
            IF(AND((--(INT('Data Sheet'!$A$19) &amp; "." &amp; LEFT(BN448,3))&gt;=--('Data Sheet'!$A$19)), (--(INT('Data Sheet'!$A$19) &amp; "." &amp; LEFT(BN448,3))&lt;=--('Data Sheet'!$B$19))),
                --(INT('Data Sheet'!$A$19) &amp; "." &amp; LEFT(BN448,3)),
                --(INT('Data Sheet'!$B$19) &amp; "." &amp; LEFT(BN448,3))
            )
        ),
        "OK"
    )
)</f>
        <v>OK</v>
      </c>
      <c r="O448" s="23" t="str">
        <f>IF(BP448&lt;&gt;"",
    IF(INT('Data Sheet'!$A$19)=INT('Data Sheet'!$B$19),
        --(INT('Data Sheet'!$A$19) &amp; "." &amp; BP448),
        IF(AND((--(INT('Data Sheet'!$A$19) &amp; "." &amp; BP448)&gt;=--('Data Sheet'!$A$19)), (--(INT('Data Sheet'!$A$19) &amp; "." &amp; BP448)&lt;=--('Data Sheet'!$B$19))),
            --(INT('Data Sheet'!$A$19) &amp; "." &amp; BP448),
            --(INT('Data Sheet'!$B$19) &amp; "." &amp; BP448)
        )
    ),
    IF(BN448&lt;&gt;"",
        IF(INT('Data Sheet'!$A$19)=INT('Data Sheet'!$B$19),
            --(INT('Data Sheet'!$A$19) &amp; "." &amp; RIGHT(BN448,3)),
            IF(AND((--(INT('Data Sheet'!$A$19) &amp; "." &amp; RIGHT(BN448,3))&gt;=--('Data Sheet'!$A$19)), (--(INT('Data Sheet'!$A$19) &amp; "." &amp; RIGHT(BN448,3))&lt;=--('Data Sheet'!$B$19))),
                --(INT('Data Sheet'!$A$19) &amp; "." &amp; RIGHT(BN448,3)),
                --(INT('Data Sheet'!$B$19) &amp; "." &amp; RIGHT(BN448,3))
            )
        ),
        "OK"
    )
)</f>
        <v>OK</v>
      </c>
      <c r="P448" s="23" t="str">
        <f>IF(BR448&lt;&gt;"",
    IF(INT('Data Sheet'!$A$19)=INT('Data Sheet'!$B$15),
        --(INT('Data Sheet'!$A$15) &amp; "." &amp; BR448),
        IF(AND((--(INT('Data Sheet'!$A$15) &amp; "." &amp; BR448)&gt;=--('Data Sheet'!$A$15)), (--(INT('Data Sheet'!$A$15) &amp; "." &amp; BR448)&lt;=--('Data Sheet'!$B$15))),
            --(INT('Data Sheet'!$A$15) &amp; "." &amp; BR448),
            --(INT('Data Sheet'!$B$15) &amp; "." &amp; BR448)
        )
    ),
    IF(BQ448&lt;&gt;"",
        IF(INT('Data Sheet'!$A$15)=INT('Data Sheet'!$B$15),
            --(INT('Data Sheet'!$A$15) &amp; "." &amp; LEFT(BQ448,3)),
            IF(AND((--(INT('Data Sheet'!$A$15) &amp; "." &amp; LEFT(BQ448,3))&gt;=--('Data Sheet'!$A$15)), (--(INT('Data Sheet'!$A$15) &amp; "." &amp; LEFT(BQ448,3))&lt;=--('Data Sheet'!$B$15))),
                --(INT('Data Sheet'!$A$15) &amp; "." &amp; LEFT(BQ448,3)),
                --(INT('Data Sheet'!$B$15) &amp; "." &amp; LEFT(BQ448,3))
            )
        ),
        "OK"
    )
)</f>
        <v>OK</v>
      </c>
      <c r="Q448" s="23" t="str">
        <f>IF(BS448&lt;&gt;"",
    IF(INT('Data Sheet'!$A$19)=INT('Data Sheet'!$B$15),
        --(INT('Data Sheet'!$A$15) &amp; "." &amp; BS448),
        IF(AND((--(INT('Data Sheet'!$A$15) &amp; "." &amp; BS448)&gt;=--('Data Sheet'!$A$15)), (--(INT('Data Sheet'!$A$15) &amp; "." &amp; BS448)&lt;=--('Data Sheet'!$B$15))),
            --(INT('Data Sheet'!$A$15) &amp; "." &amp; BS448),
            --(INT('Data Sheet'!$B$15) &amp; "." &amp; BS448)
        )
    ),
    IF(BQ448&lt;&gt;"",
        IF(INT('Data Sheet'!$A$15)=INT('Data Sheet'!$B$15),
            --(INT('Data Sheet'!$A$15) &amp; "." &amp; RIGHT(BQ448,3)),
            IF(AND((--(INT('Data Sheet'!$A$15) &amp; "." &amp; RIGHT(BQ448,3))&gt;=--('Data Sheet'!$A$15)), (--(INT('Data Sheet'!$A$15) &amp; "." &amp; RIGHT(BQ448,3))&lt;=--('Data Sheet'!$B$15))),
                --(INT('Data Sheet'!$A$15) &amp; "." &amp; RIGHT(BQ448,3)),
                --(INT('Data Sheet'!$B$15) &amp; "." &amp; RIGHT(BQ448,3))
            )
        ),
        "OK"
    )
)</f>
        <v>OK</v>
      </c>
      <c r="R448" s="20"/>
      <c r="S448" s="20"/>
      <c r="T448" s="20"/>
      <c r="U448" s="20"/>
      <c r="V448" s="20"/>
      <c r="W448" s="20"/>
      <c r="X448" s="20"/>
      <c r="Y448" s="20"/>
      <c r="Z448" s="20"/>
      <c r="AA448" s="55"/>
      <c r="AB448" s="55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1"/>
      <c r="AR448" s="21"/>
      <c r="AS448" s="21"/>
      <c r="AT448" s="21"/>
      <c r="AU448" s="21"/>
      <c r="AV448" s="21"/>
      <c r="AW448" s="22"/>
      <c r="AX448" s="99"/>
      <c r="AY448" s="20"/>
      <c r="AZ448" s="20"/>
      <c r="BA448" s="22"/>
      <c r="BC448" s="80"/>
      <c r="BD448" s="80"/>
      <c r="BE448" s="80"/>
      <c r="BF448" s="80"/>
      <c r="BG448" s="2" t="str">
        <f t="shared" si="39"/>
        <v/>
      </c>
      <c r="BH448" s="78">
        <f t="shared" si="38"/>
        <v>0</v>
      </c>
    </row>
    <row r="449" spans="2:60" x14ac:dyDescent="0.2">
      <c r="B449" s="14">
        <f t="shared" si="43"/>
        <v>441</v>
      </c>
      <c r="C449" s="15" t="str">
        <f>CONCATENATE('Data Sheet'!$B$8,'Data Sheet'!$G$2)</f>
        <v>" HWDP</v>
      </c>
      <c r="D449" s="95" t="str">
        <f t="shared" si="40"/>
        <v/>
      </c>
      <c r="E449" s="15" t="str">
        <f>IF('Sum HWDP'!$D$10="TH-Hill DS-1 Vol 3 CAT 2: Clean and Visual Ends only","N/A","OK")</f>
        <v>OK</v>
      </c>
      <c r="F449" s="15" t="str">
        <f>IF('Sum HWDP'!$D$10="TH-Hill DS-1 Vol 3 CAT 2: Clean and Visual Ends only","N/A","OK")</f>
        <v>OK</v>
      </c>
      <c r="G449" s="17"/>
      <c r="H449" s="17"/>
      <c r="I449" s="17" t="s">
        <v>51</v>
      </c>
      <c r="J449" s="17" t="str">
        <f t="shared" si="41"/>
        <v>OK</v>
      </c>
      <c r="K449" s="17" t="str">
        <f t="shared" si="42"/>
        <v>OK</v>
      </c>
      <c r="L449" s="17" t="str">
        <f>IF('Data Sheet'!$B$9="NC-50","N/A","OK")</f>
        <v>OK</v>
      </c>
      <c r="M449" s="17" t="str">
        <f>IF('Data Sheet'!$B$9="NC-50","N/A","OK")</f>
        <v>OK</v>
      </c>
      <c r="N449" s="23" t="str">
        <f>IF(BO449&lt;&gt;"",
    IF(INT('Data Sheet'!$A$19)=INT('Data Sheet'!$B$19),
        --(INT('Data Sheet'!$A$19) &amp; "." &amp; BO449),
        IF(AND((--(INT('Data Sheet'!$A$19) &amp; "." &amp; BO449)&gt;=--('Data Sheet'!$A$19)), (--(INT('Data Sheet'!$A$19) &amp; "." &amp; BO449)&lt;=--('Data Sheet'!$B$19))),
            --(INT('Data Sheet'!$A$19) &amp; "." &amp; BO449),
            --(INT('Data Sheet'!$B$19) &amp; "." &amp; BO449)
        )
    ),
    IF(BN449&lt;&gt;"",
        IF(INT('Data Sheet'!$A$19)=INT('Data Sheet'!$B$19),
            --(INT('Data Sheet'!$A$19) &amp; "." &amp; LEFT(BN449,3)),
            IF(AND((--(INT('Data Sheet'!$A$19) &amp; "." &amp; LEFT(BN449,3))&gt;=--('Data Sheet'!$A$19)), (--(INT('Data Sheet'!$A$19) &amp; "." &amp; LEFT(BN449,3))&lt;=--('Data Sheet'!$B$19))),
                --(INT('Data Sheet'!$A$19) &amp; "." &amp; LEFT(BN449,3)),
                --(INT('Data Sheet'!$B$19) &amp; "." &amp; LEFT(BN449,3))
            )
        ),
        "OK"
    )
)</f>
        <v>OK</v>
      </c>
      <c r="O449" s="23" t="str">
        <f>IF(BP449&lt;&gt;"",
    IF(INT('Data Sheet'!$A$19)=INT('Data Sheet'!$B$19),
        --(INT('Data Sheet'!$A$19) &amp; "." &amp; BP449),
        IF(AND((--(INT('Data Sheet'!$A$19) &amp; "." &amp; BP449)&gt;=--('Data Sheet'!$A$19)), (--(INT('Data Sheet'!$A$19) &amp; "." &amp; BP449)&lt;=--('Data Sheet'!$B$19))),
            --(INT('Data Sheet'!$A$19) &amp; "." &amp; BP449),
            --(INT('Data Sheet'!$B$19) &amp; "." &amp; BP449)
        )
    ),
    IF(BN449&lt;&gt;"",
        IF(INT('Data Sheet'!$A$19)=INT('Data Sheet'!$B$19),
            --(INT('Data Sheet'!$A$19) &amp; "." &amp; RIGHT(BN449,3)),
            IF(AND((--(INT('Data Sheet'!$A$19) &amp; "." &amp; RIGHT(BN449,3))&gt;=--('Data Sheet'!$A$19)), (--(INT('Data Sheet'!$A$19) &amp; "." &amp; RIGHT(BN449,3))&lt;=--('Data Sheet'!$B$19))),
                --(INT('Data Sheet'!$A$19) &amp; "." &amp; RIGHT(BN449,3)),
                --(INT('Data Sheet'!$B$19) &amp; "." &amp; RIGHT(BN449,3))
            )
        ),
        "OK"
    )
)</f>
        <v>OK</v>
      </c>
      <c r="P449" s="23" t="str">
        <f>IF(BR449&lt;&gt;"",
    IF(INT('Data Sheet'!$A$19)=INT('Data Sheet'!$B$15),
        --(INT('Data Sheet'!$A$15) &amp; "." &amp; BR449),
        IF(AND((--(INT('Data Sheet'!$A$15) &amp; "." &amp; BR449)&gt;=--('Data Sheet'!$A$15)), (--(INT('Data Sheet'!$A$15) &amp; "." &amp; BR449)&lt;=--('Data Sheet'!$B$15))),
            --(INT('Data Sheet'!$A$15) &amp; "." &amp; BR449),
            --(INT('Data Sheet'!$B$15) &amp; "." &amp; BR449)
        )
    ),
    IF(BQ449&lt;&gt;"",
        IF(INT('Data Sheet'!$A$15)=INT('Data Sheet'!$B$15),
            --(INT('Data Sheet'!$A$15) &amp; "." &amp; LEFT(BQ449,3)),
            IF(AND((--(INT('Data Sheet'!$A$15) &amp; "." &amp; LEFT(BQ449,3))&gt;=--('Data Sheet'!$A$15)), (--(INT('Data Sheet'!$A$15) &amp; "." &amp; LEFT(BQ449,3))&lt;=--('Data Sheet'!$B$15))),
                --(INT('Data Sheet'!$A$15) &amp; "." &amp; LEFT(BQ449,3)),
                --(INT('Data Sheet'!$B$15) &amp; "." &amp; LEFT(BQ449,3))
            )
        ),
        "OK"
    )
)</f>
        <v>OK</v>
      </c>
      <c r="Q449" s="23" t="str">
        <f>IF(BS449&lt;&gt;"",
    IF(INT('Data Sheet'!$A$19)=INT('Data Sheet'!$B$15),
        --(INT('Data Sheet'!$A$15) &amp; "." &amp; BS449),
        IF(AND((--(INT('Data Sheet'!$A$15) &amp; "." &amp; BS449)&gt;=--('Data Sheet'!$A$15)), (--(INT('Data Sheet'!$A$15) &amp; "." &amp; BS449)&lt;=--('Data Sheet'!$B$15))),
            --(INT('Data Sheet'!$A$15) &amp; "." &amp; BS449),
            --(INT('Data Sheet'!$B$15) &amp; "." &amp; BS449)
        )
    ),
    IF(BQ449&lt;&gt;"",
        IF(INT('Data Sheet'!$A$15)=INT('Data Sheet'!$B$15),
            --(INT('Data Sheet'!$A$15) &amp; "." &amp; RIGHT(BQ449,3)),
            IF(AND((--(INT('Data Sheet'!$A$15) &amp; "." &amp; RIGHT(BQ449,3))&gt;=--('Data Sheet'!$A$15)), (--(INT('Data Sheet'!$A$15) &amp; "." &amp; RIGHT(BQ449,3))&lt;=--('Data Sheet'!$B$15))),
                --(INT('Data Sheet'!$A$15) &amp; "." &amp; RIGHT(BQ449,3)),
                --(INT('Data Sheet'!$B$15) &amp; "." &amp; RIGHT(BQ449,3))
            )
        ),
        "OK"
    )
)</f>
        <v>OK</v>
      </c>
      <c r="R449" s="20"/>
      <c r="S449" s="20"/>
      <c r="T449" s="20"/>
      <c r="U449" s="20"/>
      <c r="V449" s="20"/>
      <c r="W449" s="20"/>
      <c r="X449" s="20"/>
      <c r="Y449" s="20"/>
      <c r="Z449" s="20"/>
      <c r="AA449" s="55"/>
      <c r="AB449" s="55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1"/>
      <c r="AR449" s="21"/>
      <c r="AS449" s="21"/>
      <c r="AT449" s="21"/>
      <c r="AU449" s="21"/>
      <c r="AV449" s="21"/>
      <c r="AW449" s="22"/>
      <c r="AX449" s="99"/>
      <c r="AY449" s="20"/>
      <c r="AZ449" s="20"/>
      <c r="BA449" s="22"/>
      <c r="BC449" s="80"/>
      <c r="BD449" s="80"/>
      <c r="BE449" s="80"/>
      <c r="BF449" s="80"/>
      <c r="BG449" s="2" t="str">
        <f t="shared" si="39"/>
        <v/>
      </c>
      <c r="BH449" s="78">
        <f t="shared" si="38"/>
        <v>0</v>
      </c>
    </row>
    <row r="450" spans="2:60" x14ac:dyDescent="0.2">
      <c r="B450" s="14">
        <f t="shared" si="43"/>
        <v>442</v>
      </c>
      <c r="C450" s="15" t="str">
        <f>CONCATENATE('Data Sheet'!$B$8,'Data Sheet'!$G$2)</f>
        <v>" HWDP</v>
      </c>
      <c r="D450" s="95" t="str">
        <f t="shared" si="40"/>
        <v/>
      </c>
      <c r="E450" s="15" t="str">
        <f>IF('Sum HWDP'!$D$10="TH-Hill DS-1 Vol 3 CAT 2: Clean and Visual Ends only","N/A","OK")</f>
        <v>OK</v>
      </c>
      <c r="F450" s="15" t="str">
        <f>IF('Sum HWDP'!$D$10="TH-Hill DS-1 Vol 3 CAT 2: Clean and Visual Ends only","N/A","OK")</f>
        <v>OK</v>
      </c>
      <c r="G450" s="17"/>
      <c r="H450" s="17"/>
      <c r="I450" s="17" t="s">
        <v>51</v>
      </c>
      <c r="J450" s="17" t="str">
        <f t="shared" si="41"/>
        <v>OK</v>
      </c>
      <c r="K450" s="17" t="str">
        <f t="shared" si="42"/>
        <v>OK</v>
      </c>
      <c r="L450" s="17" t="str">
        <f>IF('Data Sheet'!$B$9="NC-50","N/A","OK")</f>
        <v>OK</v>
      </c>
      <c r="M450" s="17" t="str">
        <f>IF('Data Sheet'!$B$9="NC-50","N/A","OK")</f>
        <v>OK</v>
      </c>
      <c r="N450" s="23" t="str">
        <f>IF(BO450&lt;&gt;"",
    IF(INT('Data Sheet'!$A$19)=INT('Data Sheet'!$B$19),
        --(INT('Data Sheet'!$A$19) &amp; "." &amp; BO450),
        IF(AND((--(INT('Data Sheet'!$A$19) &amp; "." &amp; BO450)&gt;=--('Data Sheet'!$A$19)), (--(INT('Data Sheet'!$A$19) &amp; "." &amp; BO450)&lt;=--('Data Sheet'!$B$19))),
            --(INT('Data Sheet'!$A$19) &amp; "." &amp; BO450),
            --(INT('Data Sheet'!$B$19) &amp; "." &amp; BO450)
        )
    ),
    IF(BN450&lt;&gt;"",
        IF(INT('Data Sheet'!$A$19)=INT('Data Sheet'!$B$19),
            --(INT('Data Sheet'!$A$19) &amp; "." &amp; LEFT(BN450,3)),
            IF(AND((--(INT('Data Sheet'!$A$19) &amp; "." &amp; LEFT(BN450,3))&gt;=--('Data Sheet'!$A$19)), (--(INT('Data Sheet'!$A$19) &amp; "." &amp; LEFT(BN450,3))&lt;=--('Data Sheet'!$B$19))),
                --(INT('Data Sheet'!$A$19) &amp; "." &amp; LEFT(BN450,3)),
                --(INT('Data Sheet'!$B$19) &amp; "." &amp; LEFT(BN450,3))
            )
        ),
        "OK"
    )
)</f>
        <v>OK</v>
      </c>
      <c r="O450" s="23" t="str">
        <f>IF(BP450&lt;&gt;"",
    IF(INT('Data Sheet'!$A$19)=INT('Data Sheet'!$B$19),
        --(INT('Data Sheet'!$A$19) &amp; "." &amp; BP450),
        IF(AND((--(INT('Data Sheet'!$A$19) &amp; "." &amp; BP450)&gt;=--('Data Sheet'!$A$19)), (--(INT('Data Sheet'!$A$19) &amp; "." &amp; BP450)&lt;=--('Data Sheet'!$B$19))),
            --(INT('Data Sheet'!$A$19) &amp; "." &amp; BP450),
            --(INT('Data Sheet'!$B$19) &amp; "." &amp; BP450)
        )
    ),
    IF(BN450&lt;&gt;"",
        IF(INT('Data Sheet'!$A$19)=INT('Data Sheet'!$B$19),
            --(INT('Data Sheet'!$A$19) &amp; "." &amp; RIGHT(BN450,3)),
            IF(AND((--(INT('Data Sheet'!$A$19) &amp; "." &amp; RIGHT(BN450,3))&gt;=--('Data Sheet'!$A$19)), (--(INT('Data Sheet'!$A$19) &amp; "." &amp; RIGHT(BN450,3))&lt;=--('Data Sheet'!$B$19))),
                --(INT('Data Sheet'!$A$19) &amp; "." &amp; RIGHT(BN450,3)),
                --(INT('Data Sheet'!$B$19) &amp; "." &amp; RIGHT(BN450,3))
            )
        ),
        "OK"
    )
)</f>
        <v>OK</v>
      </c>
      <c r="P450" s="23" t="str">
        <f>IF(BR450&lt;&gt;"",
    IF(INT('Data Sheet'!$A$19)=INT('Data Sheet'!$B$15),
        --(INT('Data Sheet'!$A$15) &amp; "." &amp; BR450),
        IF(AND((--(INT('Data Sheet'!$A$15) &amp; "." &amp; BR450)&gt;=--('Data Sheet'!$A$15)), (--(INT('Data Sheet'!$A$15) &amp; "." &amp; BR450)&lt;=--('Data Sheet'!$B$15))),
            --(INT('Data Sheet'!$A$15) &amp; "." &amp; BR450),
            --(INT('Data Sheet'!$B$15) &amp; "." &amp; BR450)
        )
    ),
    IF(BQ450&lt;&gt;"",
        IF(INT('Data Sheet'!$A$15)=INT('Data Sheet'!$B$15),
            --(INT('Data Sheet'!$A$15) &amp; "." &amp; LEFT(BQ450,3)),
            IF(AND((--(INT('Data Sheet'!$A$15) &amp; "." &amp; LEFT(BQ450,3))&gt;=--('Data Sheet'!$A$15)), (--(INT('Data Sheet'!$A$15) &amp; "." &amp; LEFT(BQ450,3))&lt;=--('Data Sheet'!$B$15))),
                --(INT('Data Sheet'!$A$15) &amp; "." &amp; LEFT(BQ450,3)),
                --(INT('Data Sheet'!$B$15) &amp; "." &amp; LEFT(BQ450,3))
            )
        ),
        "OK"
    )
)</f>
        <v>OK</v>
      </c>
      <c r="Q450" s="23" t="str">
        <f>IF(BS450&lt;&gt;"",
    IF(INT('Data Sheet'!$A$19)=INT('Data Sheet'!$B$15),
        --(INT('Data Sheet'!$A$15) &amp; "." &amp; BS450),
        IF(AND((--(INT('Data Sheet'!$A$15) &amp; "." &amp; BS450)&gt;=--('Data Sheet'!$A$15)), (--(INT('Data Sheet'!$A$15) &amp; "." &amp; BS450)&lt;=--('Data Sheet'!$B$15))),
            --(INT('Data Sheet'!$A$15) &amp; "." &amp; BS450),
            --(INT('Data Sheet'!$B$15) &amp; "." &amp; BS450)
        )
    ),
    IF(BQ450&lt;&gt;"",
        IF(INT('Data Sheet'!$A$15)=INT('Data Sheet'!$B$15),
            --(INT('Data Sheet'!$A$15) &amp; "." &amp; RIGHT(BQ450,3)),
            IF(AND((--(INT('Data Sheet'!$A$15) &amp; "." &amp; RIGHT(BQ450,3))&gt;=--('Data Sheet'!$A$15)), (--(INT('Data Sheet'!$A$15) &amp; "." &amp; RIGHT(BQ450,3))&lt;=--('Data Sheet'!$B$15))),
                --(INT('Data Sheet'!$A$15) &amp; "." &amp; RIGHT(BQ450,3)),
                --(INT('Data Sheet'!$B$15) &amp; "." &amp; RIGHT(BQ450,3))
            )
        ),
        "OK"
    )
)</f>
        <v>OK</v>
      </c>
      <c r="R450" s="20"/>
      <c r="S450" s="20"/>
      <c r="T450" s="20"/>
      <c r="U450" s="20"/>
      <c r="V450" s="20"/>
      <c r="W450" s="20"/>
      <c r="X450" s="20"/>
      <c r="Y450" s="20"/>
      <c r="Z450" s="20"/>
      <c r="AA450" s="55"/>
      <c r="AB450" s="55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1"/>
      <c r="AR450" s="21"/>
      <c r="AS450" s="21"/>
      <c r="AT450" s="21"/>
      <c r="AU450" s="21"/>
      <c r="AV450" s="21"/>
      <c r="AW450" s="22"/>
      <c r="AX450" s="99"/>
      <c r="AY450" s="20"/>
      <c r="AZ450" s="20"/>
      <c r="BA450" s="22"/>
      <c r="BC450" s="80"/>
      <c r="BD450" s="80"/>
      <c r="BE450" s="80"/>
      <c r="BF450" s="80"/>
      <c r="BG450" s="2" t="str">
        <f t="shared" si="39"/>
        <v/>
      </c>
      <c r="BH450" s="78">
        <f t="shared" si="38"/>
        <v>0</v>
      </c>
    </row>
    <row r="451" spans="2:60" x14ac:dyDescent="0.2">
      <c r="B451" s="14">
        <f t="shared" si="43"/>
        <v>443</v>
      </c>
      <c r="C451" s="15" t="str">
        <f>CONCATENATE('Data Sheet'!$B$8,'Data Sheet'!$G$2)</f>
        <v>" HWDP</v>
      </c>
      <c r="D451" s="95" t="str">
        <f t="shared" si="40"/>
        <v/>
      </c>
      <c r="E451" s="15" t="str">
        <f>IF('Sum HWDP'!$D$10="TH-Hill DS-1 Vol 3 CAT 2: Clean and Visual Ends only","N/A","OK")</f>
        <v>OK</v>
      </c>
      <c r="F451" s="15" t="str">
        <f>IF('Sum HWDP'!$D$10="TH-Hill DS-1 Vol 3 CAT 2: Clean and Visual Ends only","N/A","OK")</f>
        <v>OK</v>
      </c>
      <c r="G451" s="17"/>
      <c r="H451" s="17"/>
      <c r="I451" s="17" t="s">
        <v>51</v>
      </c>
      <c r="J451" s="17" t="str">
        <f t="shared" si="41"/>
        <v>OK</v>
      </c>
      <c r="K451" s="17" t="str">
        <f t="shared" si="42"/>
        <v>OK</v>
      </c>
      <c r="L451" s="17" t="str">
        <f>IF('Data Sheet'!$B$9="NC-50","N/A","OK")</f>
        <v>OK</v>
      </c>
      <c r="M451" s="17" t="str">
        <f>IF('Data Sheet'!$B$9="NC-50","N/A","OK")</f>
        <v>OK</v>
      </c>
      <c r="N451" s="23" t="str">
        <f>IF(BO451&lt;&gt;"",
    IF(INT('Data Sheet'!$A$19)=INT('Data Sheet'!$B$19),
        --(INT('Data Sheet'!$A$19) &amp; "." &amp; BO451),
        IF(AND((--(INT('Data Sheet'!$A$19) &amp; "." &amp; BO451)&gt;=--('Data Sheet'!$A$19)), (--(INT('Data Sheet'!$A$19) &amp; "." &amp; BO451)&lt;=--('Data Sheet'!$B$19))),
            --(INT('Data Sheet'!$A$19) &amp; "." &amp; BO451),
            --(INT('Data Sheet'!$B$19) &amp; "." &amp; BO451)
        )
    ),
    IF(BN451&lt;&gt;"",
        IF(INT('Data Sheet'!$A$19)=INT('Data Sheet'!$B$19),
            --(INT('Data Sheet'!$A$19) &amp; "." &amp; LEFT(BN451,3)),
            IF(AND((--(INT('Data Sheet'!$A$19) &amp; "." &amp; LEFT(BN451,3))&gt;=--('Data Sheet'!$A$19)), (--(INT('Data Sheet'!$A$19) &amp; "." &amp; LEFT(BN451,3))&lt;=--('Data Sheet'!$B$19))),
                --(INT('Data Sheet'!$A$19) &amp; "." &amp; LEFT(BN451,3)),
                --(INT('Data Sheet'!$B$19) &amp; "." &amp; LEFT(BN451,3))
            )
        ),
        "OK"
    )
)</f>
        <v>OK</v>
      </c>
      <c r="O451" s="23" t="str">
        <f>IF(BP451&lt;&gt;"",
    IF(INT('Data Sheet'!$A$19)=INT('Data Sheet'!$B$19),
        --(INT('Data Sheet'!$A$19) &amp; "." &amp; BP451),
        IF(AND((--(INT('Data Sheet'!$A$19) &amp; "." &amp; BP451)&gt;=--('Data Sheet'!$A$19)), (--(INT('Data Sheet'!$A$19) &amp; "." &amp; BP451)&lt;=--('Data Sheet'!$B$19))),
            --(INT('Data Sheet'!$A$19) &amp; "." &amp; BP451),
            --(INT('Data Sheet'!$B$19) &amp; "." &amp; BP451)
        )
    ),
    IF(BN451&lt;&gt;"",
        IF(INT('Data Sheet'!$A$19)=INT('Data Sheet'!$B$19),
            --(INT('Data Sheet'!$A$19) &amp; "." &amp; RIGHT(BN451,3)),
            IF(AND((--(INT('Data Sheet'!$A$19) &amp; "." &amp; RIGHT(BN451,3))&gt;=--('Data Sheet'!$A$19)), (--(INT('Data Sheet'!$A$19) &amp; "." &amp; RIGHT(BN451,3))&lt;=--('Data Sheet'!$B$19))),
                --(INT('Data Sheet'!$A$19) &amp; "." &amp; RIGHT(BN451,3)),
                --(INT('Data Sheet'!$B$19) &amp; "." &amp; RIGHT(BN451,3))
            )
        ),
        "OK"
    )
)</f>
        <v>OK</v>
      </c>
      <c r="P451" s="23" t="str">
        <f>IF(BR451&lt;&gt;"",
    IF(INT('Data Sheet'!$A$19)=INT('Data Sheet'!$B$15),
        --(INT('Data Sheet'!$A$15) &amp; "." &amp; BR451),
        IF(AND((--(INT('Data Sheet'!$A$15) &amp; "." &amp; BR451)&gt;=--('Data Sheet'!$A$15)), (--(INT('Data Sheet'!$A$15) &amp; "." &amp; BR451)&lt;=--('Data Sheet'!$B$15))),
            --(INT('Data Sheet'!$A$15) &amp; "." &amp; BR451),
            --(INT('Data Sheet'!$B$15) &amp; "." &amp; BR451)
        )
    ),
    IF(BQ451&lt;&gt;"",
        IF(INT('Data Sheet'!$A$15)=INT('Data Sheet'!$B$15),
            --(INT('Data Sheet'!$A$15) &amp; "." &amp; LEFT(BQ451,3)),
            IF(AND((--(INT('Data Sheet'!$A$15) &amp; "." &amp; LEFT(BQ451,3))&gt;=--('Data Sheet'!$A$15)), (--(INT('Data Sheet'!$A$15) &amp; "." &amp; LEFT(BQ451,3))&lt;=--('Data Sheet'!$B$15))),
                --(INT('Data Sheet'!$A$15) &amp; "." &amp; LEFT(BQ451,3)),
                --(INT('Data Sheet'!$B$15) &amp; "." &amp; LEFT(BQ451,3))
            )
        ),
        "OK"
    )
)</f>
        <v>OK</v>
      </c>
      <c r="Q451" s="23" t="str">
        <f>IF(BS451&lt;&gt;"",
    IF(INT('Data Sheet'!$A$19)=INT('Data Sheet'!$B$15),
        --(INT('Data Sheet'!$A$15) &amp; "." &amp; BS451),
        IF(AND((--(INT('Data Sheet'!$A$15) &amp; "." &amp; BS451)&gt;=--('Data Sheet'!$A$15)), (--(INT('Data Sheet'!$A$15) &amp; "." &amp; BS451)&lt;=--('Data Sheet'!$B$15))),
            --(INT('Data Sheet'!$A$15) &amp; "." &amp; BS451),
            --(INT('Data Sheet'!$B$15) &amp; "." &amp; BS451)
        )
    ),
    IF(BQ451&lt;&gt;"",
        IF(INT('Data Sheet'!$A$15)=INT('Data Sheet'!$B$15),
            --(INT('Data Sheet'!$A$15) &amp; "." &amp; RIGHT(BQ451,3)),
            IF(AND((--(INT('Data Sheet'!$A$15) &amp; "." &amp; RIGHT(BQ451,3))&gt;=--('Data Sheet'!$A$15)), (--(INT('Data Sheet'!$A$15) &amp; "." &amp; RIGHT(BQ451,3))&lt;=--('Data Sheet'!$B$15))),
                --(INT('Data Sheet'!$A$15) &amp; "." &amp; RIGHT(BQ451,3)),
                --(INT('Data Sheet'!$B$15) &amp; "." &amp; RIGHT(BQ451,3))
            )
        ),
        "OK"
    )
)</f>
        <v>OK</v>
      </c>
      <c r="R451" s="20"/>
      <c r="S451" s="20"/>
      <c r="T451" s="20"/>
      <c r="U451" s="20"/>
      <c r="V451" s="20"/>
      <c r="W451" s="20"/>
      <c r="X451" s="20"/>
      <c r="Y451" s="20"/>
      <c r="Z451" s="20"/>
      <c r="AA451" s="55"/>
      <c r="AB451" s="55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1"/>
      <c r="AR451" s="21"/>
      <c r="AS451" s="21"/>
      <c r="AT451" s="21"/>
      <c r="AU451" s="21"/>
      <c r="AV451" s="21"/>
      <c r="AW451" s="22"/>
      <c r="AX451" s="99"/>
      <c r="AY451" s="20"/>
      <c r="AZ451" s="20"/>
      <c r="BA451" s="22"/>
      <c r="BC451" s="80"/>
      <c r="BD451" s="80"/>
      <c r="BE451" s="80"/>
      <c r="BF451" s="80"/>
      <c r="BG451" s="2" t="str">
        <f t="shared" si="39"/>
        <v/>
      </c>
      <c r="BH451" s="78">
        <f t="shared" si="38"/>
        <v>0</v>
      </c>
    </row>
    <row r="452" spans="2:60" x14ac:dyDescent="0.2">
      <c r="B452" s="14">
        <f t="shared" si="43"/>
        <v>444</v>
      </c>
      <c r="C452" s="15" t="str">
        <f>CONCATENATE('Data Sheet'!$B$8,'Data Sheet'!$G$2)</f>
        <v>" HWDP</v>
      </c>
      <c r="D452" s="95" t="str">
        <f t="shared" si="40"/>
        <v/>
      </c>
      <c r="E452" s="15" t="str">
        <f>IF('Sum HWDP'!$D$10="TH-Hill DS-1 Vol 3 CAT 2: Clean and Visual Ends only","N/A","OK")</f>
        <v>OK</v>
      </c>
      <c r="F452" s="15" t="str">
        <f>IF('Sum HWDP'!$D$10="TH-Hill DS-1 Vol 3 CAT 2: Clean and Visual Ends only","N/A","OK")</f>
        <v>OK</v>
      </c>
      <c r="G452" s="17"/>
      <c r="H452" s="17"/>
      <c r="I452" s="17" t="s">
        <v>51</v>
      </c>
      <c r="J452" s="17" t="str">
        <f t="shared" si="41"/>
        <v>OK</v>
      </c>
      <c r="K452" s="17" t="str">
        <f t="shared" si="42"/>
        <v>OK</v>
      </c>
      <c r="L452" s="17" t="str">
        <f>IF('Data Sheet'!$B$9="NC-50","N/A","OK")</f>
        <v>OK</v>
      </c>
      <c r="M452" s="17" t="str">
        <f>IF('Data Sheet'!$B$9="NC-50","N/A","OK")</f>
        <v>OK</v>
      </c>
      <c r="N452" s="23" t="str">
        <f>IF(BO452&lt;&gt;"",
    IF(INT('Data Sheet'!$A$19)=INT('Data Sheet'!$B$19),
        --(INT('Data Sheet'!$A$19) &amp; "." &amp; BO452),
        IF(AND((--(INT('Data Sheet'!$A$19) &amp; "." &amp; BO452)&gt;=--('Data Sheet'!$A$19)), (--(INT('Data Sheet'!$A$19) &amp; "." &amp; BO452)&lt;=--('Data Sheet'!$B$19))),
            --(INT('Data Sheet'!$A$19) &amp; "." &amp; BO452),
            --(INT('Data Sheet'!$B$19) &amp; "." &amp; BO452)
        )
    ),
    IF(BN452&lt;&gt;"",
        IF(INT('Data Sheet'!$A$19)=INT('Data Sheet'!$B$19),
            --(INT('Data Sheet'!$A$19) &amp; "." &amp; LEFT(BN452,3)),
            IF(AND((--(INT('Data Sheet'!$A$19) &amp; "." &amp; LEFT(BN452,3))&gt;=--('Data Sheet'!$A$19)), (--(INT('Data Sheet'!$A$19) &amp; "." &amp; LEFT(BN452,3))&lt;=--('Data Sheet'!$B$19))),
                --(INT('Data Sheet'!$A$19) &amp; "." &amp; LEFT(BN452,3)),
                --(INT('Data Sheet'!$B$19) &amp; "." &amp; LEFT(BN452,3))
            )
        ),
        "OK"
    )
)</f>
        <v>OK</v>
      </c>
      <c r="O452" s="23" t="str">
        <f>IF(BP452&lt;&gt;"",
    IF(INT('Data Sheet'!$A$19)=INT('Data Sheet'!$B$19),
        --(INT('Data Sheet'!$A$19) &amp; "." &amp; BP452),
        IF(AND((--(INT('Data Sheet'!$A$19) &amp; "." &amp; BP452)&gt;=--('Data Sheet'!$A$19)), (--(INT('Data Sheet'!$A$19) &amp; "." &amp; BP452)&lt;=--('Data Sheet'!$B$19))),
            --(INT('Data Sheet'!$A$19) &amp; "." &amp; BP452),
            --(INT('Data Sheet'!$B$19) &amp; "." &amp; BP452)
        )
    ),
    IF(BN452&lt;&gt;"",
        IF(INT('Data Sheet'!$A$19)=INT('Data Sheet'!$B$19),
            --(INT('Data Sheet'!$A$19) &amp; "." &amp; RIGHT(BN452,3)),
            IF(AND((--(INT('Data Sheet'!$A$19) &amp; "." &amp; RIGHT(BN452,3))&gt;=--('Data Sheet'!$A$19)), (--(INT('Data Sheet'!$A$19) &amp; "." &amp; RIGHT(BN452,3))&lt;=--('Data Sheet'!$B$19))),
                --(INT('Data Sheet'!$A$19) &amp; "." &amp; RIGHT(BN452,3)),
                --(INT('Data Sheet'!$B$19) &amp; "." &amp; RIGHT(BN452,3))
            )
        ),
        "OK"
    )
)</f>
        <v>OK</v>
      </c>
      <c r="P452" s="23" t="str">
        <f>IF(BR452&lt;&gt;"",
    IF(INT('Data Sheet'!$A$19)=INT('Data Sheet'!$B$15),
        --(INT('Data Sheet'!$A$15) &amp; "." &amp; BR452),
        IF(AND((--(INT('Data Sheet'!$A$15) &amp; "." &amp; BR452)&gt;=--('Data Sheet'!$A$15)), (--(INT('Data Sheet'!$A$15) &amp; "." &amp; BR452)&lt;=--('Data Sheet'!$B$15))),
            --(INT('Data Sheet'!$A$15) &amp; "." &amp; BR452),
            --(INT('Data Sheet'!$B$15) &amp; "." &amp; BR452)
        )
    ),
    IF(BQ452&lt;&gt;"",
        IF(INT('Data Sheet'!$A$15)=INT('Data Sheet'!$B$15),
            --(INT('Data Sheet'!$A$15) &amp; "." &amp; LEFT(BQ452,3)),
            IF(AND((--(INT('Data Sheet'!$A$15) &amp; "." &amp; LEFT(BQ452,3))&gt;=--('Data Sheet'!$A$15)), (--(INT('Data Sheet'!$A$15) &amp; "." &amp; LEFT(BQ452,3))&lt;=--('Data Sheet'!$B$15))),
                --(INT('Data Sheet'!$A$15) &amp; "." &amp; LEFT(BQ452,3)),
                --(INT('Data Sheet'!$B$15) &amp; "." &amp; LEFT(BQ452,3))
            )
        ),
        "OK"
    )
)</f>
        <v>OK</v>
      </c>
      <c r="Q452" s="23" t="str">
        <f>IF(BS452&lt;&gt;"",
    IF(INT('Data Sheet'!$A$19)=INT('Data Sheet'!$B$15),
        --(INT('Data Sheet'!$A$15) &amp; "." &amp; BS452),
        IF(AND((--(INT('Data Sheet'!$A$15) &amp; "." &amp; BS452)&gt;=--('Data Sheet'!$A$15)), (--(INT('Data Sheet'!$A$15) &amp; "." &amp; BS452)&lt;=--('Data Sheet'!$B$15))),
            --(INT('Data Sheet'!$A$15) &amp; "." &amp; BS452),
            --(INT('Data Sheet'!$B$15) &amp; "." &amp; BS452)
        )
    ),
    IF(BQ452&lt;&gt;"",
        IF(INT('Data Sheet'!$A$15)=INT('Data Sheet'!$B$15),
            --(INT('Data Sheet'!$A$15) &amp; "." &amp; RIGHT(BQ452,3)),
            IF(AND((--(INT('Data Sheet'!$A$15) &amp; "." &amp; RIGHT(BQ452,3))&gt;=--('Data Sheet'!$A$15)), (--(INT('Data Sheet'!$A$15) &amp; "." &amp; RIGHT(BQ452,3))&lt;=--('Data Sheet'!$B$15))),
                --(INT('Data Sheet'!$A$15) &amp; "." &amp; RIGHT(BQ452,3)),
                --(INT('Data Sheet'!$B$15) &amp; "." &amp; RIGHT(BQ452,3))
            )
        ),
        "OK"
    )
)</f>
        <v>OK</v>
      </c>
      <c r="R452" s="20"/>
      <c r="S452" s="20"/>
      <c r="T452" s="20"/>
      <c r="U452" s="20"/>
      <c r="V452" s="20"/>
      <c r="W452" s="20"/>
      <c r="X452" s="20"/>
      <c r="Y452" s="20"/>
      <c r="Z452" s="20"/>
      <c r="AA452" s="55"/>
      <c r="AB452" s="55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1"/>
      <c r="AR452" s="21"/>
      <c r="AS452" s="21"/>
      <c r="AT452" s="21"/>
      <c r="AU452" s="21"/>
      <c r="AV452" s="21"/>
      <c r="AW452" s="22"/>
      <c r="AX452" s="99"/>
      <c r="AY452" s="20"/>
      <c r="AZ452" s="20"/>
      <c r="BA452" s="22"/>
      <c r="BC452" s="80"/>
      <c r="BD452" s="80"/>
      <c r="BE452" s="80"/>
      <c r="BF452" s="80"/>
      <c r="BG452" s="2" t="str">
        <f t="shared" si="39"/>
        <v/>
      </c>
      <c r="BH452" s="78">
        <f t="shared" si="38"/>
        <v>0</v>
      </c>
    </row>
    <row r="453" spans="2:60" x14ac:dyDescent="0.2">
      <c r="B453" s="14">
        <f t="shared" si="43"/>
        <v>445</v>
      </c>
      <c r="C453" s="15" t="str">
        <f>CONCATENATE('Data Sheet'!$B$8,'Data Sheet'!$G$2)</f>
        <v>" HWDP</v>
      </c>
      <c r="D453" s="95" t="str">
        <f t="shared" si="40"/>
        <v/>
      </c>
      <c r="E453" s="15" t="str">
        <f>IF('Sum HWDP'!$D$10="TH-Hill DS-1 Vol 3 CAT 2: Clean and Visual Ends only","N/A","OK")</f>
        <v>OK</v>
      </c>
      <c r="F453" s="15" t="str">
        <f>IF('Sum HWDP'!$D$10="TH-Hill DS-1 Vol 3 CAT 2: Clean and Visual Ends only","N/A","OK")</f>
        <v>OK</v>
      </c>
      <c r="G453" s="17"/>
      <c r="H453" s="17"/>
      <c r="I453" s="17" t="s">
        <v>51</v>
      </c>
      <c r="J453" s="17" t="str">
        <f t="shared" si="41"/>
        <v>OK</v>
      </c>
      <c r="K453" s="17" t="str">
        <f t="shared" si="42"/>
        <v>OK</v>
      </c>
      <c r="L453" s="17" t="str">
        <f>IF('Data Sheet'!$B$9="NC-50","N/A","OK")</f>
        <v>OK</v>
      </c>
      <c r="M453" s="17" t="str">
        <f>IF('Data Sheet'!$B$9="NC-50","N/A","OK")</f>
        <v>OK</v>
      </c>
      <c r="N453" s="23" t="str">
        <f>IF(BO453&lt;&gt;"",
    IF(INT('Data Sheet'!$A$19)=INT('Data Sheet'!$B$19),
        --(INT('Data Sheet'!$A$19) &amp; "." &amp; BO453),
        IF(AND((--(INT('Data Sheet'!$A$19) &amp; "." &amp; BO453)&gt;=--('Data Sheet'!$A$19)), (--(INT('Data Sheet'!$A$19) &amp; "." &amp; BO453)&lt;=--('Data Sheet'!$B$19))),
            --(INT('Data Sheet'!$A$19) &amp; "." &amp; BO453),
            --(INT('Data Sheet'!$B$19) &amp; "." &amp; BO453)
        )
    ),
    IF(BN453&lt;&gt;"",
        IF(INT('Data Sheet'!$A$19)=INT('Data Sheet'!$B$19),
            --(INT('Data Sheet'!$A$19) &amp; "." &amp; LEFT(BN453,3)),
            IF(AND((--(INT('Data Sheet'!$A$19) &amp; "." &amp; LEFT(BN453,3))&gt;=--('Data Sheet'!$A$19)), (--(INT('Data Sheet'!$A$19) &amp; "." &amp; LEFT(BN453,3))&lt;=--('Data Sheet'!$B$19))),
                --(INT('Data Sheet'!$A$19) &amp; "." &amp; LEFT(BN453,3)),
                --(INT('Data Sheet'!$B$19) &amp; "." &amp; LEFT(BN453,3))
            )
        ),
        "OK"
    )
)</f>
        <v>OK</v>
      </c>
      <c r="O453" s="23" t="str">
        <f>IF(BP453&lt;&gt;"",
    IF(INT('Data Sheet'!$A$19)=INT('Data Sheet'!$B$19),
        --(INT('Data Sheet'!$A$19) &amp; "." &amp; BP453),
        IF(AND((--(INT('Data Sheet'!$A$19) &amp; "." &amp; BP453)&gt;=--('Data Sheet'!$A$19)), (--(INT('Data Sheet'!$A$19) &amp; "." &amp; BP453)&lt;=--('Data Sheet'!$B$19))),
            --(INT('Data Sheet'!$A$19) &amp; "." &amp; BP453),
            --(INT('Data Sheet'!$B$19) &amp; "." &amp; BP453)
        )
    ),
    IF(BN453&lt;&gt;"",
        IF(INT('Data Sheet'!$A$19)=INT('Data Sheet'!$B$19),
            --(INT('Data Sheet'!$A$19) &amp; "." &amp; RIGHT(BN453,3)),
            IF(AND((--(INT('Data Sheet'!$A$19) &amp; "." &amp; RIGHT(BN453,3))&gt;=--('Data Sheet'!$A$19)), (--(INT('Data Sheet'!$A$19) &amp; "." &amp; RIGHT(BN453,3))&lt;=--('Data Sheet'!$B$19))),
                --(INT('Data Sheet'!$A$19) &amp; "." &amp; RIGHT(BN453,3)),
                --(INT('Data Sheet'!$B$19) &amp; "." &amp; RIGHT(BN453,3))
            )
        ),
        "OK"
    )
)</f>
        <v>OK</v>
      </c>
      <c r="P453" s="23" t="str">
        <f>IF(BR453&lt;&gt;"",
    IF(INT('Data Sheet'!$A$19)=INT('Data Sheet'!$B$15),
        --(INT('Data Sheet'!$A$15) &amp; "." &amp; BR453),
        IF(AND((--(INT('Data Sheet'!$A$15) &amp; "." &amp; BR453)&gt;=--('Data Sheet'!$A$15)), (--(INT('Data Sheet'!$A$15) &amp; "." &amp; BR453)&lt;=--('Data Sheet'!$B$15))),
            --(INT('Data Sheet'!$A$15) &amp; "." &amp; BR453),
            --(INT('Data Sheet'!$B$15) &amp; "." &amp; BR453)
        )
    ),
    IF(BQ453&lt;&gt;"",
        IF(INT('Data Sheet'!$A$15)=INT('Data Sheet'!$B$15),
            --(INT('Data Sheet'!$A$15) &amp; "." &amp; LEFT(BQ453,3)),
            IF(AND((--(INT('Data Sheet'!$A$15) &amp; "." &amp; LEFT(BQ453,3))&gt;=--('Data Sheet'!$A$15)), (--(INT('Data Sheet'!$A$15) &amp; "." &amp; LEFT(BQ453,3))&lt;=--('Data Sheet'!$B$15))),
                --(INT('Data Sheet'!$A$15) &amp; "." &amp; LEFT(BQ453,3)),
                --(INT('Data Sheet'!$B$15) &amp; "." &amp; LEFT(BQ453,3))
            )
        ),
        "OK"
    )
)</f>
        <v>OK</v>
      </c>
      <c r="Q453" s="23" t="str">
        <f>IF(BS453&lt;&gt;"",
    IF(INT('Data Sheet'!$A$19)=INT('Data Sheet'!$B$15),
        --(INT('Data Sheet'!$A$15) &amp; "." &amp; BS453),
        IF(AND((--(INT('Data Sheet'!$A$15) &amp; "." &amp; BS453)&gt;=--('Data Sheet'!$A$15)), (--(INT('Data Sheet'!$A$15) &amp; "." &amp; BS453)&lt;=--('Data Sheet'!$B$15))),
            --(INT('Data Sheet'!$A$15) &amp; "." &amp; BS453),
            --(INT('Data Sheet'!$B$15) &amp; "." &amp; BS453)
        )
    ),
    IF(BQ453&lt;&gt;"",
        IF(INT('Data Sheet'!$A$15)=INT('Data Sheet'!$B$15),
            --(INT('Data Sheet'!$A$15) &amp; "." &amp; RIGHT(BQ453,3)),
            IF(AND((--(INT('Data Sheet'!$A$15) &amp; "." &amp; RIGHT(BQ453,3))&gt;=--('Data Sheet'!$A$15)), (--(INT('Data Sheet'!$A$15) &amp; "." &amp; RIGHT(BQ453,3))&lt;=--('Data Sheet'!$B$15))),
                --(INT('Data Sheet'!$A$15) &amp; "." &amp; RIGHT(BQ453,3)),
                --(INT('Data Sheet'!$B$15) &amp; "." &amp; RIGHT(BQ453,3))
            )
        ),
        "OK"
    )
)</f>
        <v>OK</v>
      </c>
      <c r="R453" s="20"/>
      <c r="S453" s="20"/>
      <c r="T453" s="20"/>
      <c r="U453" s="20"/>
      <c r="V453" s="20"/>
      <c r="W453" s="20"/>
      <c r="X453" s="20"/>
      <c r="Y453" s="20"/>
      <c r="Z453" s="20"/>
      <c r="AA453" s="55"/>
      <c r="AB453" s="55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1"/>
      <c r="AR453" s="21"/>
      <c r="AS453" s="21"/>
      <c r="AT453" s="21"/>
      <c r="AU453" s="21"/>
      <c r="AV453" s="21"/>
      <c r="AW453" s="22"/>
      <c r="AX453" s="99"/>
      <c r="AY453" s="20"/>
      <c r="AZ453" s="20"/>
      <c r="BA453" s="22"/>
      <c r="BC453" s="80"/>
      <c r="BD453" s="80"/>
      <c r="BE453" s="80"/>
      <c r="BF453" s="80"/>
      <c r="BG453" s="2" t="str">
        <f t="shared" si="39"/>
        <v/>
      </c>
      <c r="BH453" s="78">
        <f t="shared" si="38"/>
        <v>0</v>
      </c>
    </row>
    <row r="454" spans="2:60" x14ac:dyDescent="0.2">
      <c r="B454" s="14">
        <f t="shared" si="43"/>
        <v>446</v>
      </c>
      <c r="C454" s="15" t="str">
        <f>CONCATENATE('Data Sheet'!$B$8,'Data Sheet'!$G$2)</f>
        <v>" HWDP</v>
      </c>
      <c r="D454" s="95" t="str">
        <f t="shared" si="40"/>
        <v/>
      </c>
      <c r="E454" s="15" t="str">
        <f>IF('Sum HWDP'!$D$10="TH-Hill DS-1 Vol 3 CAT 2: Clean and Visual Ends only","N/A","OK")</f>
        <v>OK</v>
      </c>
      <c r="F454" s="15" t="str">
        <f>IF('Sum HWDP'!$D$10="TH-Hill DS-1 Vol 3 CAT 2: Clean and Visual Ends only","N/A","OK")</f>
        <v>OK</v>
      </c>
      <c r="G454" s="17"/>
      <c r="H454" s="17"/>
      <c r="I454" s="17" t="s">
        <v>51</v>
      </c>
      <c r="J454" s="17" t="str">
        <f t="shared" si="41"/>
        <v>OK</v>
      </c>
      <c r="K454" s="17" t="str">
        <f t="shared" si="42"/>
        <v>OK</v>
      </c>
      <c r="L454" s="17" t="str">
        <f>IF('Data Sheet'!$B$9="NC-50","N/A","OK")</f>
        <v>OK</v>
      </c>
      <c r="M454" s="17" t="str">
        <f>IF('Data Sheet'!$B$9="NC-50","N/A","OK")</f>
        <v>OK</v>
      </c>
      <c r="N454" s="23" t="str">
        <f>IF(BO454&lt;&gt;"",
    IF(INT('Data Sheet'!$A$19)=INT('Data Sheet'!$B$19),
        --(INT('Data Sheet'!$A$19) &amp; "." &amp; BO454),
        IF(AND((--(INT('Data Sheet'!$A$19) &amp; "." &amp; BO454)&gt;=--('Data Sheet'!$A$19)), (--(INT('Data Sheet'!$A$19) &amp; "." &amp; BO454)&lt;=--('Data Sheet'!$B$19))),
            --(INT('Data Sheet'!$A$19) &amp; "." &amp; BO454),
            --(INT('Data Sheet'!$B$19) &amp; "." &amp; BO454)
        )
    ),
    IF(BN454&lt;&gt;"",
        IF(INT('Data Sheet'!$A$19)=INT('Data Sheet'!$B$19),
            --(INT('Data Sheet'!$A$19) &amp; "." &amp; LEFT(BN454,3)),
            IF(AND((--(INT('Data Sheet'!$A$19) &amp; "." &amp; LEFT(BN454,3))&gt;=--('Data Sheet'!$A$19)), (--(INT('Data Sheet'!$A$19) &amp; "." &amp; LEFT(BN454,3))&lt;=--('Data Sheet'!$B$19))),
                --(INT('Data Sheet'!$A$19) &amp; "." &amp; LEFT(BN454,3)),
                --(INT('Data Sheet'!$B$19) &amp; "." &amp; LEFT(BN454,3))
            )
        ),
        "OK"
    )
)</f>
        <v>OK</v>
      </c>
      <c r="O454" s="23" t="str">
        <f>IF(BP454&lt;&gt;"",
    IF(INT('Data Sheet'!$A$19)=INT('Data Sheet'!$B$19),
        --(INT('Data Sheet'!$A$19) &amp; "." &amp; BP454),
        IF(AND((--(INT('Data Sheet'!$A$19) &amp; "." &amp; BP454)&gt;=--('Data Sheet'!$A$19)), (--(INT('Data Sheet'!$A$19) &amp; "." &amp; BP454)&lt;=--('Data Sheet'!$B$19))),
            --(INT('Data Sheet'!$A$19) &amp; "." &amp; BP454),
            --(INT('Data Sheet'!$B$19) &amp; "." &amp; BP454)
        )
    ),
    IF(BN454&lt;&gt;"",
        IF(INT('Data Sheet'!$A$19)=INT('Data Sheet'!$B$19),
            --(INT('Data Sheet'!$A$19) &amp; "." &amp; RIGHT(BN454,3)),
            IF(AND((--(INT('Data Sheet'!$A$19) &amp; "." &amp; RIGHT(BN454,3))&gt;=--('Data Sheet'!$A$19)), (--(INT('Data Sheet'!$A$19) &amp; "." &amp; RIGHT(BN454,3))&lt;=--('Data Sheet'!$B$19))),
                --(INT('Data Sheet'!$A$19) &amp; "." &amp; RIGHT(BN454,3)),
                --(INT('Data Sheet'!$B$19) &amp; "." &amp; RIGHT(BN454,3))
            )
        ),
        "OK"
    )
)</f>
        <v>OK</v>
      </c>
      <c r="P454" s="23" t="str">
        <f>IF(BR454&lt;&gt;"",
    IF(INT('Data Sheet'!$A$19)=INT('Data Sheet'!$B$15),
        --(INT('Data Sheet'!$A$15) &amp; "." &amp; BR454),
        IF(AND((--(INT('Data Sheet'!$A$15) &amp; "." &amp; BR454)&gt;=--('Data Sheet'!$A$15)), (--(INT('Data Sheet'!$A$15) &amp; "." &amp; BR454)&lt;=--('Data Sheet'!$B$15))),
            --(INT('Data Sheet'!$A$15) &amp; "." &amp; BR454),
            --(INT('Data Sheet'!$B$15) &amp; "." &amp; BR454)
        )
    ),
    IF(BQ454&lt;&gt;"",
        IF(INT('Data Sheet'!$A$15)=INT('Data Sheet'!$B$15),
            --(INT('Data Sheet'!$A$15) &amp; "." &amp; LEFT(BQ454,3)),
            IF(AND((--(INT('Data Sheet'!$A$15) &amp; "." &amp; LEFT(BQ454,3))&gt;=--('Data Sheet'!$A$15)), (--(INT('Data Sheet'!$A$15) &amp; "." &amp; LEFT(BQ454,3))&lt;=--('Data Sheet'!$B$15))),
                --(INT('Data Sheet'!$A$15) &amp; "." &amp; LEFT(BQ454,3)),
                --(INT('Data Sheet'!$B$15) &amp; "." &amp; LEFT(BQ454,3))
            )
        ),
        "OK"
    )
)</f>
        <v>OK</v>
      </c>
      <c r="Q454" s="23" t="str">
        <f>IF(BS454&lt;&gt;"",
    IF(INT('Data Sheet'!$A$19)=INT('Data Sheet'!$B$15),
        --(INT('Data Sheet'!$A$15) &amp; "." &amp; BS454),
        IF(AND((--(INT('Data Sheet'!$A$15) &amp; "." &amp; BS454)&gt;=--('Data Sheet'!$A$15)), (--(INT('Data Sheet'!$A$15) &amp; "." &amp; BS454)&lt;=--('Data Sheet'!$B$15))),
            --(INT('Data Sheet'!$A$15) &amp; "." &amp; BS454),
            --(INT('Data Sheet'!$B$15) &amp; "." &amp; BS454)
        )
    ),
    IF(BQ454&lt;&gt;"",
        IF(INT('Data Sheet'!$A$15)=INT('Data Sheet'!$B$15),
            --(INT('Data Sheet'!$A$15) &amp; "." &amp; RIGHT(BQ454,3)),
            IF(AND((--(INT('Data Sheet'!$A$15) &amp; "." &amp; RIGHT(BQ454,3))&gt;=--('Data Sheet'!$A$15)), (--(INT('Data Sheet'!$A$15) &amp; "." &amp; RIGHT(BQ454,3))&lt;=--('Data Sheet'!$B$15))),
                --(INT('Data Sheet'!$A$15) &amp; "." &amp; RIGHT(BQ454,3)),
                --(INT('Data Sheet'!$B$15) &amp; "." &amp; RIGHT(BQ454,3))
            )
        ),
        "OK"
    )
)</f>
        <v>OK</v>
      </c>
      <c r="R454" s="20"/>
      <c r="S454" s="20"/>
      <c r="T454" s="20"/>
      <c r="U454" s="20"/>
      <c r="V454" s="20"/>
      <c r="W454" s="20"/>
      <c r="X454" s="20"/>
      <c r="Y454" s="20"/>
      <c r="Z454" s="20"/>
      <c r="AA454" s="55"/>
      <c r="AB454" s="55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1"/>
      <c r="AR454" s="21"/>
      <c r="AS454" s="21"/>
      <c r="AT454" s="21"/>
      <c r="AU454" s="21"/>
      <c r="AV454" s="21"/>
      <c r="AW454" s="22"/>
      <c r="AX454" s="99"/>
      <c r="AY454" s="20"/>
      <c r="AZ454" s="20"/>
      <c r="BA454" s="22"/>
      <c r="BC454" s="80"/>
      <c r="BD454" s="80"/>
      <c r="BE454" s="80"/>
      <c r="BF454" s="80"/>
      <c r="BG454" s="2" t="str">
        <f t="shared" si="39"/>
        <v/>
      </c>
      <c r="BH454" s="78">
        <f t="shared" si="38"/>
        <v>0</v>
      </c>
    </row>
    <row r="455" spans="2:60" x14ac:dyDescent="0.2">
      <c r="B455" s="14">
        <f t="shared" si="43"/>
        <v>447</v>
      </c>
      <c r="C455" s="15" t="str">
        <f>CONCATENATE('Data Sheet'!$B$8,'Data Sheet'!$G$2)</f>
        <v>" HWDP</v>
      </c>
      <c r="D455" s="95" t="str">
        <f t="shared" si="40"/>
        <v/>
      </c>
      <c r="E455" s="15" t="str">
        <f>IF('Sum HWDP'!$D$10="TH-Hill DS-1 Vol 3 CAT 2: Clean and Visual Ends only","N/A","OK")</f>
        <v>OK</v>
      </c>
      <c r="F455" s="15" t="str">
        <f>IF('Sum HWDP'!$D$10="TH-Hill DS-1 Vol 3 CAT 2: Clean and Visual Ends only","N/A","OK")</f>
        <v>OK</v>
      </c>
      <c r="G455" s="17"/>
      <c r="H455" s="17"/>
      <c r="I455" s="17" t="s">
        <v>51</v>
      </c>
      <c r="J455" s="17" t="str">
        <f t="shared" si="41"/>
        <v>OK</v>
      </c>
      <c r="K455" s="17" t="str">
        <f t="shared" si="42"/>
        <v>OK</v>
      </c>
      <c r="L455" s="17" t="str">
        <f>IF('Data Sheet'!$B$9="NC-50","N/A","OK")</f>
        <v>OK</v>
      </c>
      <c r="M455" s="17" t="str">
        <f>IF('Data Sheet'!$B$9="NC-50","N/A","OK")</f>
        <v>OK</v>
      </c>
      <c r="N455" s="23" t="str">
        <f>IF(BO455&lt;&gt;"",
    IF(INT('Data Sheet'!$A$19)=INT('Data Sheet'!$B$19),
        --(INT('Data Sheet'!$A$19) &amp; "." &amp; BO455),
        IF(AND((--(INT('Data Sheet'!$A$19) &amp; "." &amp; BO455)&gt;=--('Data Sheet'!$A$19)), (--(INT('Data Sheet'!$A$19) &amp; "." &amp; BO455)&lt;=--('Data Sheet'!$B$19))),
            --(INT('Data Sheet'!$A$19) &amp; "." &amp; BO455),
            --(INT('Data Sheet'!$B$19) &amp; "." &amp; BO455)
        )
    ),
    IF(BN455&lt;&gt;"",
        IF(INT('Data Sheet'!$A$19)=INT('Data Sheet'!$B$19),
            --(INT('Data Sheet'!$A$19) &amp; "." &amp; LEFT(BN455,3)),
            IF(AND((--(INT('Data Sheet'!$A$19) &amp; "." &amp; LEFT(BN455,3))&gt;=--('Data Sheet'!$A$19)), (--(INT('Data Sheet'!$A$19) &amp; "." &amp; LEFT(BN455,3))&lt;=--('Data Sheet'!$B$19))),
                --(INT('Data Sheet'!$A$19) &amp; "." &amp; LEFT(BN455,3)),
                --(INT('Data Sheet'!$B$19) &amp; "." &amp; LEFT(BN455,3))
            )
        ),
        "OK"
    )
)</f>
        <v>OK</v>
      </c>
      <c r="O455" s="23" t="str">
        <f>IF(BP455&lt;&gt;"",
    IF(INT('Data Sheet'!$A$19)=INT('Data Sheet'!$B$19),
        --(INT('Data Sheet'!$A$19) &amp; "." &amp; BP455),
        IF(AND((--(INT('Data Sheet'!$A$19) &amp; "." &amp; BP455)&gt;=--('Data Sheet'!$A$19)), (--(INT('Data Sheet'!$A$19) &amp; "." &amp; BP455)&lt;=--('Data Sheet'!$B$19))),
            --(INT('Data Sheet'!$A$19) &amp; "." &amp; BP455),
            --(INT('Data Sheet'!$B$19) &amp; "." &amp; BP455)
        )
    ),
    IF(BN455&lt;&gt;"",
        IF(INT('Data Sheet'!$A$19)=INT('Data Sheet'!$B$19),
            --(INT('Data Sheet'!$A$19) &amp; "." &amp; RIGHT(BN455,3)),
            IF(AND((--(INT('Data Sheet'!$A$19) &amp; "." &amp; RIGHT(BN455,3))&gt;=--('Data Sheet'!$A$19)), (--(INT('Data Sheet'!$A$19) &amp; "." &amp; RIGHT(BN455,3))&lt;=--('Data Sheet'!$B$19))),
                --(INT('Data Sheet'!$A$19) &amp; "." &amp; RIGHT(BN455,3)),
                --(INT('Data Sheet'!$B$19) &amp; "." &amp; RIGHT(BN455,3))
            )
        ),
        "OK"
    )
)</f>
        <v>OK</v>
      </c>
      <c r="P455" s="23" t="str">
        <f>IF(BR455&lt;&gt;"",
    IF(INT('Data Sheet'!$A$19)=INT('Data Sheet'!$B$15),
        --(INT('Data Sheet'!$A$15) &amp; "." &amp; BR455),
        IF(AND((--(INT('Data Sheet'!$A$15) &amp; "." &amp; BR455)&gt;=--('Data Sheet'!$A$15)), (--(INT('Data Sheet'!$A$15) &amp; "." &amp; BR455)&lt;=--('Data Sheet'!$B$15))),
            --(INT('Data Sheet'!$A$15) &amp; "." &amp; BR455),
            --(INT('Data Sheet'!$B$15) &amp; "." &amp; BR455)
        )
    ),
    IF(BQ455&lt;&gt;"",
        IF(INT('Data Sheet'!$A$15)=INT('Data Sheet'!$B$15),
            --(INT('Data Sheet'!$A$15) &amp; "." &amp; LEFT(BQ455,3)),
            IF(AND((--(INT('Data Sheet'!$A$15) &amp; "." &amp; LEFT(BQ455,3))&gt;=--('Data Sheet'!$A$15)), (--(INT('Data Sheet'!$A$15) &amp; "." &amp; LEFT(BQ455,3))&lt;=--('Data Sheet'!$B$15))),
                --(INT('Data Sheet'!$A$15) &amp; "." &amp; LEFT(BQ455,3)),
                --(INT('Data Sheet'!$B$15) &amp; "." &amp; LEFT(BQ455,3))
            )
        ),
        "OK"
    )
)</f>
        <v>OK</v>
      </c>
      <c r="Q455" s="23" t="str">
        <f>IF(BS455&lt;&gt;"",
    IF(INT('Data Sheet'!$A$19)=INT('Data Sheet'!$B$15),
        --(INT('Data Sheet'!$A$15) &amp; "." &amp; BS455),
        IF(AND((--(INT('Data Sheet'!$A$15) &amp; "." &amp; BS455)&gt;=--('Data Sheet'!$A$15)), (--(INT('Data Sheet'!$A$15) &amp; "." &amp; BS455)&lt;=--('Data Sheet'!$B$15))),
            --(INT('Data Sheet'!$A$15) &amp; "." &amp; BS455),
            --(INT('Data Sheet'!$B$15) &amp; "." &amp; BS455)
        )
    ),
    IF(BQ455&lt;&gt;"",
        IF(INT('Data Sheet'!$A$15)=INT('Data Sheet'!$B$15),
            --(INT('Data Sheet'!$A$15) &amp; "." &amp; RIGHT(BQ455,3)),
            IF(AND((--(INT('Data Sheet'!$A$15) &amp; "." &amp; RIGHT(BQ455,3))&gt;=--('Data Sheet'!$A$15)), (--(INT('Data Sheet'!$A$15) &amp; "." &amp; RIGHT(BQ455,3))&lt;=--('Data Sheet'!$B$15))),
                --(INT('Data Sheet'!$A$15) &amp; "." &amp; RIGHT(BQ455,3)),
                --(INT('Data Sheet'!$B$15) &amp; "." &amp; RIGHT(BQ455,3))
            )
        ),
        "OK"
    )
)</f>
        <v>OK</v>
      </c>
      <c r="R455" s="20"/>
      <c r="S455" s="20"/>
      <c r="T455" s="20"/>
      <c r="U455" s="20"/>
      <c r="V455" s="20"/>
      <c r="W455" s="20"/>
      <c r="X455" s="20"/>
      <c r="Y455" s="20"/>
      <c r="Z455" s="20"/>
      <c r="AA455" s="55"/>
      <c r="AB455" s="55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1"/>
      <c r="AR455" s="21"/>
      <c r="AS455" s="21"/>
      <c r="AT455" s="21"/>
      <c r="AU455" s="21"/>
      <c r="AV455" s="21"/>
      <c r="AW455" s="22"/>
      <c r="AX455" s="99"/>
      <c r="AY455" s="20"/>
      <c r="AZ455" s="20"/>
      <c r="BA455" s="22"/>
      <c r="BC455" s="80"/>
      <c r="BD455" s="80"/>
      <c r="BE455" s="80"/>
      <c r="BF455" s="80"/>
      <c r="BG455" s="2" t="str">
        <f t="shared" si="39"/>
        <v/>
      </c>
      <c r="BH455" s="78">
        <f t="shared" si="38"/>
        <v>0</v>
      </c>
    </row>
    <row r="456" spans="2:60" x14ac:dyDescent="0.2">
      <c r="B456" s="14">
        <f t="shared" si="43"/>
        <v>448</v>
      </c>
      <c r="C456" s="15" t="str">
        <f>CONCATENATE('Data Sheet'!$B$8,'Data Sheet'!$G$2)</f>
        <v>" HWDP</v>
      </c>
      <c r="D456" s="95" t="str">
        <f t="shared" si="40"/>
        <v/>
      </c>
      <c r="E456" s="15" t="str">
        <f>IF('Sum HWDP'!$D$10="TH-Hill DS-1 Vol 3 CAT 2: Clean and Visual Ends only","N/A","OK")</f>
        <v>OK</v>
      </c>
      <c r="F456" s="15" t="str">
        <f>IF('Sum HWDP'!$D$10="TH-Hill DS-1 Vol 3 CAT 2: Clean and Visual Ends only","N/A","OK")</f>
        <v>OK</v>
      </c>
      <c r="G456" s="17"/>
      <c r="H456" s="17"/>
      <c r="I456" s="17" t="s">
        <v>51</v>
      </c>
      <c r="J456" s="17" t="str">
        <f t="shared" si="41"/>
        <v>OK</v>
      </c>
      <c r="K456" s="17" t="str">
        <f t="shared" si="42"/>
        <v>OK</v>
      </c>
      <c r="L456" s="17" t="str">
        <f>IF('Data Sheet'!$B$9="NC-50","N/A","OK")</f>
        <v>OK</v>
      </c>
      <c r="M456" s="17" t="str">
        <f>IF('Data Sheet'!$B$9="NC-50","N/A","OK")</f>
        <v>OK</v>
      </c>
      <c r="N456" s="23" t="str">
        <f>IF(BO456&lt;&gt;"",
    IF(INT('Data Sheet'!$A$19)=INT('Data Sheet'!$B$19),
        --(INT('Data Sheet'!$A$19) &amp; "." &amp; BO456),
        IF(AND((--(INT('Data Sheet'!$A$19) &amp; "." &amp; BO456)&gt;=--('Data Sheet'!$A$19)), (--(INT('Data Sheet'!$A$19) &amp; "." &amp; BO456)&lt;=--('Data Sheet'!$B$19))),
            --(INT('Data Sheet'!$A$19) &amp; "." &amp; BO456),
            --(INT('Data Sheet'!$B$19) &amp; "." &amp; BO456)
        )
    ),
    IF(BN456&lt;&gt;"",
        IF(INT('Data Sheet'!$A$19)=INT('Data Sheet'!$B$19),
            --(INT('Data Sheet'!$A$19) &amp; "." &amp; LEFT(BN456,3)),
            IF(AND((--(INT('Data Sheet'!$A$19) &amp; "." &amp; LEFT(BN456,3))&gt;=--('Data Sheet'!$A$19)), (--(INT('Data Sheet'!$A$19) &amp; "." &amp; LEFT(BN456,3))&lt;=--('Data Sheet'!$B$19))),
                --(INT('Data Sheet'!$A$19) &amp; "." &amp; LEFT(BN456,3)),
                --(INT('Data Sheet'!$B$19) &amp; "." &amp; LEFT(BN456,3))
            )
        ),
        "OK"
    )
)</f>
        <v>OK</v>
      </c>
      <c r="O456" s="23" t="str">
        <f>IF(BP456&lt;&gt;"",
    IF(INT('Data Sheet'!$A$19)=INT('Data Sheet'!$B$19),
        --(INT('Data Sheet'!$A$19) &amp; "." &amp; BP456),
        IF(AND((--(INT('Data Sheet'!$A$19) &amp; "." &amp; BP456)&gt;=--('Data Sheet'!$A$19)), (--(INT('Data Sheet'!$A$19) &amp; "." &amp; BP456)&lt;=--('Data Sheet'!$B$19))),
            --(INT('Data Sheet'!$A$19) &amp; "." &amp; BP456),
            --(INT('Data Sheet'!$B$19) &amp; "." &amp; BP456)
        )
    ),
    IF(BN456&lt;&gt;"",
        IF(INT('Data Sheet'!$A$19)=INT('Data Sheet'!$B$19),
            --(INT('Data Sheet'!$A$19) &amp; "." &amp; RIGHT(BN456,3)),
            IF(AND((--(INT('Data Sheet'!$A$19) &amp; "." &amp; RIGHT(BN456,3))&gt;=--('Data Sheet'!$A$19)), (--(INT('Data Sheet'!$A$19) &amp; "." &amp; RIGHT(BN456,3))&lt;=--('Data Sheet'!$B$19))),
                --(INT('Data Sheet'!$A$19) &amp; "." &amp; RIGHT(BN456,3)),
                --(INT('Data Sheet'!$B$19) &amp; "." &amp; RIGHT(BN456,3))
            )
        ),
        "OK"
    )
)</f>
        <v>OK</v>
      </c>
      <c r="P456" s="23" t="str">
        <f>IF(BR456&lt;&gt;"",
    IF(INT('Data Sheet'!$A$19)=INT('Data Sheet'!$B$15),
        --(INT('Data Sheet'!$A$15) &amp; "." &amp; BR456),
        IF(AND((--(INT('Data Sheet'!$A$15) &amp; "." &amp; BR456)&gt;=--('Data Sheet'!$A$15)), (--(INT('Data Sheet'!$A$15) &amp; "." &amp; BR456)&lt;=--('Data Sheet'!$B$15))),
            --(INT('Data Sheet'!$A$15) &amp; "." &amp; BR456),
            --(INT('Data Sheet'!$B$15) &amp; "." &amp; BR456)
        )
    ),
    IF(BQ456&lt;&gt;"",
        IF(INT('Data Sheet'!$A$15)=INT('Data Sheet'!$B$15),
            --(INT('Data Sheet'!$A$15) &amp; "." &amp; LEFT(BQ456,3)),
            IF(AND((--(INT('Data Sheet'!$A$15) &amp; "." &amp; LEFT(BQ456,3))&gt;=--('Data Sheet'!$A$15)), (--(INT('Data Sheet'!$A$15) &amp; "." &amp; LEFT(BQ456,3))&lt;=--('Data Sheet'!$B$15))),
                --(INT('Data Sheet'!$A$15) &amp; "." &amp; LEFT(BQ456,3)),
                --(INT('Data Sheet'!$B$15) &amp; "." &amp; LEFT(BQ456,3))
            )
        ),
        "OK"
    )
)</f>
        <v>OK</v>
      </c>
      <c r="Q456" s="23" t="str">
        <f>IF(BS456&lt;&gt;"",
    IF(INT('Data Sheet'!$A$19)=INT('Data Sheet'!$B$15),
        --(INT('Data Sheet'!$A$15) &amp; "." &amp; BS456),
        IF(AND((--(INT('Data Sheet'!$A$15) &amp; "." &amp; BS456)&gt;=--('Data Sheet'!$A$15)), (--(INT('Data Sheet'!$A$15) &amp; "." &amp; BS456)&lt;=--('Data Sheet'!$B$15))),
            --(INT('Data Sheet'!$A$15) &amp; "." &amp; BS456),
            --(INT('Data Sheet'!$B$15) &amp; "." &amp; BS456)
        )
    ),
    IF(BQ456&lt;&gt;"",
        IF(INT('Data Sheet'!$A$15)=INT('Data Sheet'!$B$15),
            --(INT('Data Sheet'!$A$15) &amp; "." &amp; RIGHT(BQ456,3)),
            IF(AND((--(INT('Data Sheet'!$A$15) &amp; "." &amp; RIGHT(BQ456,3))&gt;=--('Data Sheet'!$A$15)), (--(INT('Data Sheet'!$A$15) &amp; "." &amp; RIGHT(BQ456,3))&lt;=--('Data Sheet'!$B$15))),
                --(INT('Data Sheet'!$A$15) &amp; "." &amp; RIGHT(BQ456,3)),
                --(INT('Data Sheet'!$B$15) &amp; "." &amp; RIGHT(BQ456,3))
            )
        ),
        "OK"
    )
)</f>
        <v>OK</v>
      </c>
      <c r="R456" s="20"/>
      <c r="S456" s="20"/>
      <c r="T456" s="20"/>
      <c r="U456" s="20"/>
      <c r="V456" s="20"/>
      <c r="W456" s="20"/>
      <c r="X456" s="20"/>
      <c r="Y456" s="20"/>
      <c r="Z456" s="20"/>
      <c r="AA456" s="55"/>
      <c r="AB456" s="55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1"/>
      <c r="AR456" s="21"/>
      <c r="AS456" s="21"/>
      <c r="AT456" s="21"/>
      <c r="AU456" s="21"/>
      <c r="AV456" s="21"/>
      <c r="AW456" s="22"/>
      <c r="AX456" s="99"/>
      <c r="AY456" s="20"/>
      <c r="AZ456" s="20"/>
      <c r="BA456" s="22"/>
      <c r="BC456" s="80"/>
      <c r="BD456" s="80"/>
      <c r="BE456" s="80"/>
      <c r="BF456" s="80"/>
      <c r="BG456" s="2" t="str">
        <f t="shared" si="39"/>
        <v/>
      </c>
      <c r="BH456" s="78">
        <f t="shared" si="38"/>
        <v>0</v>
      </c>
    </row>
    <row r="457" spans="2:60" x14ac:dyDescent="0.2">
      <c r="B457" s="14">
        <f t="shared" si="43"/>
        <v>449</v>
      </c>
      <c r="C457" s="15" t="str">
        <f>CONCATENATE('Data Sheet'!$B$8,'Data Sheet'!$G$2)</f>
        <v>" HWDP</v>
      </c>
      <c r="D457" s="95" t="str">
        <f t="shared" si="40"/>
        <v/>
      </c>
      <c r="E457" s="15" t="str">
        <f>IF('Sum HWDP'!$D$10="TH-Hill DS-1 Vol 3 CAT 2: Clean and Visual Ends only","N/A","OK")</f>
        <v>OK</v>
      </c>
      <c r="F457" s="15" t="str">
        <f>IF('Sum HWDP'!$D$10="TH-Hill DS-1 Vol 3 CAT 2: Clean and Visual Ends only","N/A","OK")</f>
        <v>OK</v>
      </c>
      <c r="G457" s="17"/>
      <c r="H457" s="17"/>
      <c r="I457" s="17" t="s">
        <v>51</v>
      </c>
      <c r="J457" s="17" t="str">
        <f t="shared" si="41"/>
        <v>OK</v>
      </c>
      <c r="K457" s="17" t="str">
        <f t="shared" si="42"/>
        <v>OK</v>
      </c>
      <c r="L457" s="17" t="str">
        <f>IF('Data Sheet'!$B$9="NC-50","N/A","OK")</f>
        <v>OK</v>
      </c>
      <c r="M457" s="17" t="str">
        <f>IF('Data Sheet'!$B$9="NC-50","N/A","OK")</f>
        <v>OK</v>
      </c>
      <c r="N457" s="23" t="str">
        <f>IF(BO457&lt;&gt;"",
    IF(INT('Data Sheet'!$A$19)=INT('Data Sheet'!$B$19),
        --(INT('Data Sheet'!$A$19) &amp; "." &amp; BO457),
        IF(AND((--(INT('Data Sheet'!$A$19) &amp; "." &amp; BO457)&gt;=--('Data Sheet'!$A$19)), (--(INT('Data Sheet'!$A$19) &amp; "." &amp; BO457)&lt;=--('Data Sheet'!$B$19))),
            --(INT('Data Sheet'!$A$19) &amp; "." &amp; BO457),
            --(INT('Data Sheet'!$B$19) &amp; "." &amp; BO457)
        )
    ),
    IF(BN457&lt;&gt;"",
        IF(INT('Data Sheet'!$A$19)=INT('Data Sheet'!$B$19),
            --(INT('Data Sheet'!$A$19) &amp; "." &amp; LEFT(BN457,3)),
            IF(AND((--(INT('Data Sheet'!$A$19) &amp; "." &amp; LEFT(BN457,3))&gt;=--('Data Sheet'!$A$19)), (--(INT('Data Sheet'!$A$19) &amp; "." &amp; LEFT(BN457,3))&lt;=--('Data Sheet'!$B$19))),
                --(INT('Data Sheet'!$A$19) &amp; "." &amp; LEFT(BN457,3)),
                --(INT('Data Sheet'!$B$19) &amp; "." &amp; LEFT(BN457,3))
            )
        ),
        "OK"
    )
)</f>
        <v>OK</v>
      </c>
      <c r="O457" s="23" t="str">
        <f>IF(BP457&lt;&gt;"",
    IF(INT('Data Sheet'!$A$19)=INT('Data Sheet'!$B$19),
        --(INT('Data Sheet'!$A$19) &amp; "." &amp; BP457),
        IF(AND((--(INT('Data Sheet'!$A$19) &amp; "." &amp; BP457)&gt;=--('Data Sheet'!$A$19)), (--(INT('Data Sheet'!$A$19) &amp; "." &amp; BP457)&lt;=--('Data Sheet'!$B$19))),
            --(INT('Data Sheet'!$A$19) &amp; "." &amp; BP457),
            --(INT('Data Sheet'!$B$19) &amp; "." &amp; BP457)
        )
    ),
    IF(BN457&lt;&gt;"",
        IF(INT('Data Sheet'!$A$19)=INT('Data Sheet'!$B$19),
            --(INT('Data Sheet'!$A$19) &amp; "." &amp; RIGHT(BN457,3)),
            IF(AND((--(INT('Data Sheet'!$A$19) &amp; "." &amp; RIGHT(BN457,3))&gt;=--('Data Sheet'!$A$19)), (--(INT('Data Sheet'!$A$19) &amp; "." &amp; RIGHT(BN457,3))&lt;=--('Data Sheet'!$B$19))),
                --(INT('Data Sheet'!$A$19) &amp; "." &amp; RIGHT(BN457,3)),
                --(INT('Data Sheet'!$B$19) &amp; "." &amp; RIGHT(BN457,3))
            )
        ),
        "OK"
    )
)</f>
        <v>OK</v>
      </c>
      <c r="P457" s="23" t="str">
        <f>IF(BR457&lt;&gt;"",
    IF(INT('Data Sheet'!$A$19)=INT('Data Sheet'!$B$15),
        --(INT('Data Sheet'!$A$15) &amp; "." &amp; BR457),
        IF(AND((--(INT('Data Sheet'!$A$15) &amp; "." &amp; BR457)&gt;=--('Data Sheet'!$A$15)), (--(INT('Data Sheet'!$A$15) &amp; "." &amp; BR457)&lt;=--('Data Sheet'!$B$15))),
            --(INT('Data Sheet'!$A$15) &amp; "." &amp; BR457),
            --(INT('Data Sheet'!$B$15) &amp; "." &amp; BR457)
        )
    ),
    IF(BQ457&lt;&gt;"",
        IF(INT('Data Sheet'!$A$15)=INT('Data Sheet'!$B$15),
            --(INT('Data Sheet'!$A$15) &amp; "." &amp; LEFT(BQ457,3)),
            IF(AND((--(INT('Data Sheet'!$A$15) &amp; "." &amp; LEFT(BQ457,3))&gt;=--('Data Sheet'!$A$15)), (--(INT('Data Sheet'!$A$15) &amp; "." &amp; LEFT(BQ457,3))&lt;=--('Data Sheet'!$B$15))),
                --(INT('Data Sheet'!$A$15) &amp; "." &amp; LEFT(BQ457,3)),
                --(INT('Data Sheet'!$B$15) &amp; "." &amp; LEFT(BQ457,3))
            )
        ),
        "OK"
    )
)</f>
        <v>OK</v>
      </c>
      <c r="Q457" s="23" t="str">
        <f>IF(BS457&lt;&gt;"",
    IF(INT('Data Sheet'!$A$19)=INT('Data Sheet'!$B$15),
        --(INT('Data Sheet'!$A$15) &amp; "." &amp; BS457),
        IF(AND((--(INT('Data Sheet'!$A$15) &amp; "." &amp; BS457)&gt;=--('Data Sheet'!$A$15)), (--(INT('Data Sheet'!$A$15) &amp; "." &amp; BS457)&lt;=--('Data Sheet'!$B$15))),
            --(INT('Data Sheet'!$A$15) &amp; "." &amp; BS457),
            --(INT('Data Sheet'!$B$15) &amp; "." &amp; BS457)
        )
    ),
    IF(BQ457&lt;&gt;"",
        IF(INT('Data Sheet'!$A$15)=INT('Data Sheet'!$B$15),
            --(INT('Data Sheet'!$A$15) &amp; "." &amp; RIGHT(BQ457,3)),
            IF(AND((--(INT('Data Sheet'!$A$15) &amp; "." &amp; RIGHT(BQ457,3))&gt;=--('Data Sheet'!$A$15)), (--(INT('Data Sheet'!$A$15) &amp; "." &amp; RIGHT(BQ457,3))&lt;=--('Data Sheet'!$B$15))),
                --(INT('Data Sheet'!$A$15) &amp; "." &amp; RIGHT(BQ457,3)),
                --(INT('Data Sheet'!$B$15) &amp; "." &amp; RIGHT(BQ457,3))
            )
        ),
        "OK"
    )
)</f>
        <v>OK</v>
      </c>
      <c r="R457" s="20"/>
      <c r="S457" s="20"/>
      <c r="T457" s="20"/>
      <c r="U457" s="20"/>
      <c r="V457" s="20"/>
      <c r="W457" s="20"/>
      <c r="X457" s="20"/>
      <c r="Y457" s="20"/>
      <c r="Z457" s="20"/>
      <c r="AA457" s="55"/>
      <c r="AB457" s="55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1"/>
      <c r="AR457" s="21"/>
      <c r="AS457" s="21"/>
      <c r="AT457" s="21"/>
      <c r="AU457" s="21"/>
      <c r="AV457" s="21"/>
      <c r="AW457" s="22"/>
      <c r="AX457" s="99"/>
      <c r="AY457" s="20"/>
      <c r="AZ457" s="20"/>
      <c r="BA457" s="22"/>
      <c r="BC457" s="80"/>
      <c r="BD457" s="80"/>
      <c r="BE457" s="80"/>
      <c r="BF457" s="80"/>
      <c r="BG457" s="2" t="str">
        <f t="shared" si="39"/>
        <v/>
      </c>
      <c r="BH457" s="78">
        <f t="shared" ref="BH457:BH520" si="44">COUNTA(T457:AF457)</f>
        <v>0</v>
      </c>
    </row>
    <row r="458" spans="2:60" x14ac:dyDescent="0.2">
      <c r="B458" s="14">
        <f t="shared" si="43"/>
        <v>450</v>
      </c>
      <c r="C458" s="15" t="str">
        <f>CONCATENATE('Data Sheet'!$B$8,'Data Sheet'!$G$2)</f>
        <v>" HWDP</v>
      </c>
      <c r="D458" s="95" t="str">
        <f t="shared" si="40"/>
        <v/>
      </c>
      <c r="E458" s="15" t="str">
        <f>IF('Sum HWDP'!$D$10="TH-Hill DS-1 Vol 3 CAT 2: Clean and Visual Ends only","N/A","OK")</f>
        <v>OK</v>
      </c>
      <c r="F458" s="15" t="str">
        <f>IF('Sum HWDP'!$D$10="TH-Hill DS-1 Vol 3 CAT 2: Clean and Visual Ends only","N/A","OK")</f>
        <v>OK</v>
      </c>
      <c r="G458" s="17"/>
      <c r="H458" s="17"/>
      <c r="I458" s="17" t="s">
        <v>51</v>
      </c>
      <c r="J458" s="17" t="str">
        <f t="shared" si="41"/>
        <v>OK</v>
      </c>
      <c r="K458" s="17" t="str">
        <f t="shared" si="42"/>
        <v>OK</v>
      </c>
      <c r="L458" s="17" t="str">
        <f>IF('Data Sheet'!$B$9="NC-50","N/A","OK")</f>
        <v>OK</v>
      </c>
      <c r="M458" s="17" t="str">
        <f>IF('Data Sheet'!$B$9="NC-50","N/A","OK")</f>
        <v>OK</v>
      </c>
      <c r="N458" s="23" t="str">
        <f>IF(BO458&lt;&gt;"",
    IF(INT('Data Sheet'!$A$19)=INT('Data Sheet'!$B$19),
        --(INT('Data Sheet'!$A$19) &amp; "." &amp; BO458),
        IF(AND((--(INT('Data Sheet'!$A$19) &amp; "." &amp; BO458)&gt;=--('Data Sheet'!$A$19)), (--(INT('Data Sheet'!$A$19) &amp; "." &amp; BO458)&lt;=--('Data Sheet'!$B$19))),
            --(INT('Data Sheet'!$A$19) &amp; "." &amp; BO458),
            --(INT('Data Sheet'!$B$19) &amp; "." &amp; BO458)
        )
    ),
    IF(BN458&lt;&gt;"",
        IF(INT('Data Sheet'!$A$19)=INT('Data Sheet'!$B$19),
            --(INT('Data Sheet'!$A$19) &amp; "." &amp; LEFT(BN458,3)),
            IF(AND((--(INT('Data Sheet'!$A$19) &amp; "." &amp; LEFT(BN458,3))&gt;=--('Data Sheet'!$A$19)), (--(INT('Data Sheet'!$A$19) &amp; "." &amp; LEFT(BN458,3))&lt;=--('Data Sheet'!$B$19))),
                --(INT('Data Sheet'!$A$19) &amp; "." &amp; LEFT(BN458,3)),
                --(INT('Data Sheet'!$B$19) &amp; "." &amp; LEFT(BN458,3))
            )
        ),
        "OK"
    )
)</f>
        <v>OK</v>
      </c>
      <c r="O458" s="23" t="str">
        <f>IF(BP458&lt;&gt;"",
    IF(INT('Data Sheet'!$A$19)=INT('Data Sheet'!$B$19),
        --(INT('Data Sheet'!$A$19) &amp; "." &amp; BP458),
        IF(AND((--(INT('Data Sheet'!$A$19) &amp; "." &amp; BP458)&gt;=--('Data Sheet'!$A$19)), (--(INT('Data Sheet'!$A$19) &amp; "." &amp; BP458)&lt;=--('Data Sheet'!$B$19))),
            --(INT('Data Sheet'!$A$19) &amp; "." &amp; BP458),
            --(INT('Data Sheet'!$B$19) &amp; "." &amp; BP458)
        )
    ),
    IF(BN458&lt;&gt;"",
        IF(INT('Data Sheet'!$A$19)=INT('Data Sheet'!$B$19),
            --(INT('Data Sheet'!$A$19) &amp; "." &amp; RIGHT(BN458,3)),
            IF(AND((--(INT('Data Sheet'!$A$19) &amp; "." &amp; RIGHT(BN458,3))&gt;=--('Data Sheet'!$A$19)), (--(INT('Data Sheet'!$A$19) &amp; "." &amp; RIGHT(BN458,3))&lt;=--('Data Sheet'!$B$19))),
                --(INT('Data Sheet'!$A$19) &amp; "." &amp; RIGHT(BN458,3)),
                --(INT('Data Sheet'!$B$19) &amp; "." &amp; RIGHT(BN458,3))
            )
        ),
        "OK"
    )
)</f>
        <v>OK</v>
      </c>
      <c r="P458" s="23" t="str">
        <f>IF(BR458&lt;&gt;"",
    IF(INT('Data Sheet'!$A$19)=INT('Data Sheet'!$B$15),
        --(INT('Data Sheet'!$A$15) &amp; "." &amp; BR458),
        IF(AND((--(INT('Data Sheet'!$A$15) &amp; "." &amp; BR458)&gt;=--('Data Sheet'!$A$15)), (--(INT('Data Sheet'!$A$15) &amp; "." &amp; BR458)&lt;=--('Data Sheet'!$B$15))),
            --(INT('Data Sheet'!$A$15) &amp; "." &amp; BR458),
            --(INT('Data Sheet'!$B$15) &amp; "." &amp; BR458)
        )
    ),
    IF(BQ458&lt;&gt;"",
        IF(INT('Data Sheet'!$A$15)=INT('Data Sheet'!$B$15),
            --(INT('Data Sheet'!$A$15) &amp; "." &amp; LEFT(BQ458,3)),
            IF(AND((--(INT('Data Sheet'!$A$15) &amp; "." &amp; LEFT(BQ458,3))&gt;=--('Data Sheet'!$A$15)), (--(INT('Data Sheet'!$A$15) &amp; "." &amp; LEFT(BQ458,3))&lt;=--('Data Sheet'!$B$15))),
                --(INT('Data Sheet'!$A$15) &amp; "." &amp; LEFT(BQ458,3)),
                --(INT('Data Sheet'!$B$15) &amp; "." &amp; LEFT(BQ458,3))
            )
        ),
        "OK"
    )
)</f>
        <v>OK</v>
      </c>
      <c r="Q458" s="23" t="str">
        <f>IF(BS458&lt;&gt;"",
    IF(INT('Data Sheet'!$A$19)=INT('Data Sheet'!$B$15),
        --(INT('Data Sheet'!$A$15) &amp; "." &amp; BS458),
        IF(AND((--(INT('Data Sheet'!$A$15) &amp; "." &amp; BS458)&gt;=--('Data Sheet'!$A$15)), (--(INT('Data Sheet'!$A$15) &amp; "." &amp; BS458)&lt;=--('Data Sheet'!$B$15))),
            --(INT('Data Sheet'!$A$15) &amp; "." &amp; BS458),
            --(INT('Data Sheet'!$B$15) &amp; "." &amp; BS458)
        )
    ),
    IF(BQ458&lt;&gt;"",
        IF(INT('Data Sheet'!$A$15)=INT('Data Sheet'!$B$15),
            --(INT('Data Sheet'!$A$15) &amp; "." &amp; RIGHT(BQ458,3)),
            IF(AND((--(INT('Data Sheet'!$A$15) &amp; "." &amp; RIGHT(BQ458,3))&gt;=--('Data Sheet'!$A$15)), (--(INT('Data Sheet'!$A$15) &amp; "." &amp; RIGHT(BQ458,3))&lt;=--('Data Sheet'!$B$15))),
                --(INT('Data Sheet'!$A$15) &amp; "." &amp; RIGHT(BQ458,3)),
                --(INT('Data Sheet'!$B$15) &amp; "." &amp; RIGHT(BQ458,3))
            )
        ),
        "OK"
    )
)</f>
        <v>OK</v>
      </c>
      <c r="R458" s="20"/>
      <c r="S458" s="20"/>
      <c r="T458" s="20"/>
      <c r="U458" s="20"/>
      <c r="V458" s="20"/>
      <c r="W458" s="20"/>
      <c r="X458" s="20"/>
      <c r="Y458" s="20"/>
      <c r="Z458" s="20"/>
      <c r="AA458" s="55"/>
      <c r="AB458" s="55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1"/>
      <c r="AR458" s="21"/>
      <c r="AS458" s="21"/>
      <c r="AT458" s="21"/>
      <c r="AU458" s="21"/>
      <c r="AV458" s="21"/>
      <c r="AW458" s="22"/>
      <c r="AX458" s="99"/>
      <c r="AY458" s="20"/>
      <c r="AZ458" s="20"/>
      <c r="BA458" s="22"/>
      <c r="BC458" s="80"/>
      <c r="BD458" s="80"/>
      <c r="BE458" s="80"/>
      <c r="BF458" s="80"/>
      <c r="BG458" s="2" t="str">
        <f t="shared" ref="BG458:BG521" si="45">CONCATENATE(BC458,BD458,BE458,BF458)</f>
        <v/>
      </c>
      <c r="BH458" s="78">
        <f t="shared" si="44"/>
        <v>0</v>
      </c>
    </row>
    <row r="459" spans="2:60" x14ac:dyDescent="0.2">
      <c r="B459" s="14">
        <f t="shared" si="43"/>
        <v>451</v>
      </c>
      <c r="C459" s="15" t="str">
        <f>CONCATENATE('Data Sheet'!$B$8,'Data Sheet'!$G$2)</f>
        <v>" HWDP</v>
      </c>
      <c r="D459" s="95" t="str">
        <f t="shared" ref="D459:D522" si="46">BG459</f>
        <v/>
      </c>
      <c r="E459" s="15" t="str">
        <f>IF('Sum HWDP'!$D$10="TH-Hill DS-1 Vol 3 CAT 2: Clean and Visual Ends only","N/A","OK")</f>
        <v>OK</v>
      </c>
      <c r="F459" s="15" t="str">
        <f>IF('Sum HWDP'!$D$10="TH-Hill DS-1 Vol 3 CAT 2: Clean and Visual Ends only","N/A","OK")</f>
        <v>OK</v>
      </c>
      <c r="G459" s="17"/>
      <c r="H459" s="17"/>
      <c r="I459" s="17" t="s">
        <v>51</v>
      </c>
      <c r="J459" s="17" t="str">
        <f t="shared" si="41"/>
        <v>OK</v>
      </c>
      <c r="K459" s="17" t="str">
        <f t="shared" si="42"/>
        <v>OK</v>
      </c>
      <c r="L459" s="17" t="str">
        <f>IF('Data Sheet'!$B$9="NC-50","N/A","OK")</f>
        <v>OK</v>
      </c>
      <c r="M459" s="17" t="str">
        <f>IF('Data Sheet'!$B$9="NC-50","N/A","OK")</f>
        <v>OK</v>
      </c>
      <c r="N459" s="23" t="str">
        <f>IF(BO459&lt;&gt;"",
    IF(INT('Data Sheet'!$A$19)=INT('Data Sheet'!$B$19),
        --(INT('Data Sheet'!$A$19) &amp; "." &amp; BO459),
        IF(AND((--(INT('Data Sheet'!$A$19) &amp; "." &amp; BO459)&gt;=--('Data Sheet'!$A$19)), (--(INT('Data Sheet'!$A$19) &amp; "." &amp; BO459)&lt;=--('Data Sheet'!$B$19))),
            --(INT('Data Sheet'!$A$19) &amp; "." &amp; BO459),
            --(INT('Data Sheet'!$B$19) &amp; "." &amp; BO459)
        )
    ),
    IF(BN459&lt;&gt;"",
        IF(INT('Data Sheet'!$A$19)=INT('Data Sheet'!$B$19),
            --(INT('Data Sheet'!$A$19) &amp; "." &amp; LEFT(BN459,3)),
            IF(AND((--(INT('Data Sheet'!$A$19) &amp; "." &amp; LEFT(BN459,3))&gt;=--('Data Sheet'!$A$19)), (--(INT('Data Sheet'!$A$19) &amp; "." &amp; LEFT(BN459,3))&lt;=--('Data Sheet'!$B$19))),
                --(INT('Data Sheet'!$A$19) &amp; "." &amp; LEFT(BN459,3)),
                --(INT('Data Sheet'!$B$19) &amp; "." &amp; LEFT(BN459,3))
            )
        ),
        "OK"
    )
)</f>
        <v>OK</v>
      </c>
      <c r="O459" s="23" t="str">
        <f>IF(BP459&lt;&gt;"",
    IF(INT('Data Sheet'!$A$19)=INT('Data Sheet'!$B$19),
        --(INT('Data Sheet'!$A$19) &amp; "." &amp; BP459),
        IF(AND((--(INT('Data Sheet'!$A$19) &amp; "." &amp; BP459)&gt;=--('Data Sheet'!$A$19)), (--(INT('Data Sheet'!$A$19) &amp; "." &amp; BP459)&lt;=--('Data Sheet'!$B$19))),
            --(INT('Data Sheet'!$A$19) &amp; "." &amp; BP459),
            --(INT('Data Sheet'!$B$19) &amp; "." &amp; BP459)
        )
    ),
    IF(BN459&lt;&gt;"",
        IF(INT('Data Sheet'!$A$19)=INT('Data Sheet'!$B$19),
            --(INT('Data Sheet'!$A$19) &amp; "." &amp; RIGHT(BN459,3)),
            IF(AND((--(INT('Data Sheet'!$A$19) &amp; "." &amp; RIGHT(BN459,3))&gt;=--('Data Sheet'!$A$19)), (--(INT('Data Sheet'!$A$19) &amp; "." &amp; RIGHT(BN459,3))&lt;=--('Data Sheet'!$B$19))),
                --(INT('Data Sheet'!$A$19) &amp; "." &amp; RIGHT(BN459,3)),
                --(INT('Data Sheet'!$B$19) &amp; "." &amp; RIGHT(BN459,3))
            )
        ),
        "OK"
    )
)</f>
        <v>OK</v>
      </c>
      <c r="P459" s="23" t="str">
        <f>IF(BR459&lt;&gt;"",
    IF(INT('Data Sheet'!$A$19)=INT('Data Sheet'!$B$15),
        --(INT('Data Sheet'!$A$15) &amp; "." &amp; BR459),
        IF(AND((--(INT('Data Sheet'!$A$15) &amp; "." &amp; BR459)&gt;=--('Data Sheet'!$A$15)), (--(INT('Data Sheet'!$A$15) &amp; "." &amp; BR459)&lt;=--('Data Sheet'!$B$15))),
            --(INT('Data Sheet'!$A$15) &amp; "." &amp; BR459),
            --(INT('Data Sheet'!$B$15) &amp; "." &amp; BR459)
        )
    ),
    IF(BQ459&lt;&gt;"",
        IF(INT('Data Sheet'!$A$15)=INT('Data Sheet'!$B$15),
            --(INT('Data Sheet'!$A$15) &amp; "." &amp; LEFT(BQ459,3)),
            IF(AND((--(INT('Data Sheet'!$A$15) &amp; "." &amp; LEFT(BQ459,3))&gt;=--('Data Sheet'!$A$15)), (--(INT('Data Sheet'!$A$15) &amp; "." &amp; LEFT(BQ459,3))&lt;=--('Data Sheet'!$B$15))),
                --(INT('Data Sheet'!$A$15) &amp; "." &amp; LEFT(BQ459,3)),
                --(INT('Data Sheet'!$B$15) &amp; "." &amp; LEFT(BQ459,3))
            )
        ),
        "OK"
    )
)</f>
        <v>OK</v>
      </c>
      <c r="Q459" s="23" t="str">
        <f>IF(BS459&lt;&gt;"",
    IF(INT('Data Sheet'!$A$19)=INT('Data Sheet'!$B$15),
        --(INT('Data Sheet'!$A$15) &amp; "." &amp; BS459),
        IF(AND((--(INT('Data Sheet'!$A$15) &amp; "." &amp; BS459)&gt;=--('Data Sheet'!$A$15)), (--(INT('Data Sheet'!$A$15) &amp; "." &amp; BS459)&lt;=--('Data Sheet'!$B$15))),
            --(INT('Data Sheet'!$A$15) &amp; "." &amp; BS459),
            --(INT('Data Sheet'!$B$15) &amp; "." &amp; BS459)
        )
    ),
    IF(BQ459&lt;&gt;"",
        IF(INT('Data Sheet'!$A$15)=INT('Data Sheet'!$B$15),
            --(INT('Data Sheet'!$A$15) &amp; "." &amp; RIGHT(BQ459,3)),
            IF(AND((--(INT('Data Sheet'!$A$15) &amp; "." &amp; RIGHT(BQ459,3))&gt;=--('Data Sheet'!$A$15)), (--(INT('Data Sheet'!$A$15) &amp; "." &amp; RIGHT(BQ459,3))&lt;=--('Data Sheet'!$B$15))),
                --(INT('Data Sheet'!$A$15) &amp; "." &amp; RIGHT(BQ459,3)),
                --(INT('Data Sheet'!$B$15) &amp; "." &amp; RIGHT(BQ459,3))
            )
        ),
        "OK"
    )
)</f>
        <v>OK</v>
      </c>
      <c r="R459" s="20"/>
      <c r="S459" s="20"/>
      <c r="T459" s="20"/>
      <c r="U459" s="20"/>
      <c r="V459" s="20"/>
      <c r="W459" s="20"/>
      <c r="X459" s="20"/>
      <c r="Y459" s="20"/>
      <c r="Z459" s="20"/>
      <c r="AA459" s="55"/>
      <c r="AB459" s="55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1"/>
      <c r="AR459" s="21"/>
      <c r="AS459" s="21"/>
      <c r="AT459" s="21"/>
      <c r="AU459" s="21"/>
      <c r="AV459" s="21"/>
      <c r="AW459" s="22"/>
      <c r="AX459" s="99"/>
      <c r="AY459" s="20"/>
      <c r="AZ459" s="20"/>
      <c r="BA459" s="22"/>
      <c r="BC459" s="80"/>
      <c r="BD459" s="80"/>
      <c r="BE459" s="80"/>
      <c r="BF459" s="80"/>
      <c r="BG459" s="2" t="str">
        <f t="shared" si="45"/>
        <v/>
      </c>
      <c r="BH459" s="78">
        <f t="shared" si="44"/>
        <v>0</v>
      </c>
    </row>
    <row r="460" spans="2:60" x14ac:dyDescent="0.2">
      <c r="B460" s="14">
        <f t="shared" si="43"/>
        <v>452</v>
      </c>
      <c r="C460" s="15" t="str">
        <f>CONCATENATE('Data Sheet'!$B$8,'Data Sheet'!$G$2)</f>
        <v>" HWDP</v>
      </c>
      <c r="D460" s="95" t="str">
        <f t="shared" si="46"/>
        <v/>
      </c>
      <c r="E460" s="15" t="str">
        <f>IF('Sum HWDP'!$D$10="TH-Hill DS-1 Vol 3 CAT 2: Clean and Visual Ends only","N/A","OK")</f>
        <v>OK</v>
      </c>
      <c r="F460" s="15" t="str">
        <f>IF('Sum HWDP'!$D$10="TH-Hill DS-1 Vol 3 CAT 2: Clean and Visual Ends only","N/A","OK")</f>
        <v>OK</v>
      </c>
      <c r="G460" s="17"/>
      <c r="H460" s="17"/>
      <c r="I460" s="17" t="s">
        <v>51</v>
      </c>
      <c r="J460" s="17" t="str">
        <f t="shared" si="41"/>
        <v>OK</v>
      </c>
      <c r="K460" s="17" t="str">
        <f t="shared" si="42"/>
        <v>OK</v>
      </c>
      <c r="L460" s="17" t="str">
        <f>IF('Data Sheet'!$B$9="NC-50","N/A","OK")</f>
        <v>OK</v>
      </c>
      <c r="M460" s="17" t="str">
        <f>IF('Data Sheet'!$B$9="NC-50","N/A","OK")</f>
        <v>OK</v>
      </c>
      <c r="N460" s="23" t="str">
        <f>IF(BO460&lt;&gt;"",
    IF(INT('Data Sheet'!$A$19)=INT('Data Sheet'!$B$19),
        --(INT('Data Sheet'!$A$19) &amp; "." &amp; BO460),
        IF(AND((--(INT('Data Sheet'!$A$19) &amp; "." &amp; BO460)&gt;=--('Data Sheet'!$A$19)), (--(INT('Data Sheet'!$A$19) &amp; "." &amp; BO460)&lt;=--('Data Sheet'!$B$19))),
            --(INT('Data Sheet'!$A$19) &amp; "." &amp; BO460),
            --(INT('Data Sheet'!$B$19) &amp; "." &amp; BO460)
        )
    ),
    IF(BN460&lt;&gt;"",
        IF(INT('Data Sheet'!$A$19)=INT('Data Sheet'!$B$19),
            --(INT('Data Sheet'!$A$19) &amp; "." &amp; LEFT(BN460,3)),
            IF(AND((--(INT('Data Sheet'!$A$19) &amp; "." &amp; LEFT(BN460,3))&gt;=--('Data Sheet'!$A$19)), (--(INT('Data Sheet'!$A$19) &amp; "." &amp; LEFT(BN460,3))&lt;=--('Data Sheet'!$B$19))),
                --(INT('Data Sheet'!$A$19) &amp; "." &amp; LEFT(BN460,3)),
                --(INT('Data Sheet'!$B$19) &amp; "." &amp; LEFT(BN460,3))
            )
        ),
        "OK"
    )
)</f>
        <v>OK</v>
      </c>
      <c r="O460" s="23" t="str">
        <f>IF(BP460&lt;&gt;"",
    IF(INT('Data Sheet'!$A$19)=INT('Data Sheet'!$B$19),
        --(INT('Data Sheet'!$A$19) &amp; "." &amp; BP460),
        IF(AND((--(INT('Data Sheet'!$A$19) &amp; "." &amp; BP460)&gt;=--('Data Sheet'!$A$19)), (--(INT('Data Sheet'!$A$19) &amp; "." &amp; BP460)&lt;=--('Data Sheet'!$B$19))),
            --(INT('Data Sheet'!$A$19) &amp; "." &amp; BP460),
            --(INT('Data Sheet'!$B$19) &amp; "." &amp; BP460)
        )
    ),
    IF(BN460&lt;&gt;"",
        IF(INT('Data Sheet'!$A$19)=INT('Data Sheet'!$B$19),
            --(INT('Data Sheet'!$A$19) &amp; "." &amp; RIGHT(BN460,3)),
            IF(AND((--(INT('Data Sheet'!$A$19) &amp; "." &amp; RIGHT(BN460,3))&gt;=--('Data Sheet'!$A$19)), (--(INT('Data Sheet'!$A$19) &amp; "." &amp; RIGHT(BN460,3))&lt;=--('Data Sheet'!$B$19))),
                --(INT('Data Sheet'!$A$19) &amp; "." &amp; RIGHT(BN460,3)),
                --(INT('Data Sheet'!$B$19) &amp; "." &amp; RIGHT(BN460,3))
            )
        ),
        "OK"
    )
)</f>
        <v>OK</v>
      </c>
      <c r="P460" s="23" t="str">
        <f>IF(BR460&lt;&gt;"",
    IF(INT('Data Sheet'!$A$19)=INT('Data Sheet'!$B$15),
        --(INT('Data Sheet'!$A$15) &amp; "." &amp; BR460),
        IF(AND((--(INT('Data Sheet'!$A$15) &amp; "." &amp; BR460)&gt;=--('Data Sheet'!$A$15)), (--(INT('Data Sheet'!$A$15) &amp; "." &amp; BR460)&lt;=--('Data Sheet'!$B$15))),
            --(INT('Data Sheet'!$A$15) &amp; "." &amp; BR460),
            --(INT('Data Sheet'!$B$15) &amp; "." &amp; BR460)
        )
    ),
    IF(BQ460&lt;&gt;"",
        IF(INT('Data Sheet'!$A$15)=INT('Data Sheet'!$B$15),
            --(INT('Data Sheet'!$A$15) &amp; "." &amp; LEFT(BQ460,3)),
            IF(AND((--(INT('Data Sheet'!$A$15) &amp; "." &amp; LEFT(BQ460,3))&gt;=--('Data Sheet'!$A$15)), (--(INT('Data Sheet'!$A$15) &amp; "." &amp; LEFT(BQ460,3))&lt;=--('Data Sheet'!$B$15))),
                --(INT('Data Sheet'!$A$15) &amp; "." &amp; LEFT(BQ460,3)),
                --(INT('Data Sheet'!$B$15) &amp; "." &amp; LEFT(BQ460,3))
            )
        ),
        "OK"
    )
)</f>
        <v>OK</v>
      </c>
      <c r="Q460" s="23" t="str">
        <f>IF(BS460&lt;&gt;"",
    IF(INT('Data Sheet'!$A$19)=INT('Data Sheet'!$B$15),
        --(INT('Data Sheet'!$A$15) &amp; "." &amp; BS460),
        IF(AND((--(INT('Data Sheet'!$A$15) &amp; "." &amp; BS460)&gt;=--('Data Sheet'!$A$15)), (--(INT('Data Sheet'!$A$15) &amp; "." &amp; BS460)&lt;=--('Data Sheet'!$B$15))),
            --(INT('Data Sheet'!$A$15) &amp; "." &amp; BS460),
            --(INT('Data Sheet'!$B$15) &amp; "." &amp; BS460)
        )
    ),
    IF(BQ460&lt;&gt;"",
        IF(INT('Data Sheet'!$A$15)=INT('Data Sheet'!$B$15),
            --(INT('Data Sheet'!$A$15) &amp; "." &amp; RIGHT(BQ460,3)),
            IF(AND((--(INT('Data Sheet'!$A$15) &amp; "." &amp; RIGHT(BQ460,3))&gt;=--('Data Sheet'!$A$15)), (--(INT('Data Sheet'!$A$15) &amp; "." &amp; RIGHT(BQ460,3))&lt;=--('Data Sheet'!$B$15))),
                --(INT('Data Sheet'!$A$15) &amp; "." &amp; RIGHT(BQ460,3)),
                --(INT('Data Sheet'!$B$15) &amp; "." &amp; RIGHT(BQ460,3))
            )
        ),
        "OK"
    )
)</f>
        <v>OK</v>
      </c>
      <c r="R460" s="20"/>
      <c r="S460" s="20"/>
      <c r="T460" s="20"/>
      <c r="U460" s="20"/>
      <c r="V460" s="20"/>
      <c r="W460" s="20"/>
      <c r="X460" s="20"/>
      <c r="Y460" s="20"/>
      <c r="Z460" s="20"/>
      <c r="AA460" s="55"/>
      <c r="AB460" s="55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1"/>
      <c r="AR460" s="21"/>
      <c r="AS460" s="21"/>
      <c r="AT460" s="21"/>
      <c r="AU460" s="21"/>
      <c r="AV460" s="21"/>
      <c r="AW460" s="22"/>
      <c r="AX460" s="99"/>
      <c r="AY460" s="20"/>
      <c r="AZ460" s="20"/>
      <c r="BA460" s="22"/>
      <c r="BC460" s="80"/>
      <c r="BD460" s="80"/>
      <c r="BE460" s="80"/>
      <c r="BF460" s="80"/>
      <c r="BG460" s="2" t="str">
        <f t="shared" si="45"/>
        <v/>
      </c>
      <c r="BH460" s="78">
        <f t="shared" si="44"/>
        <v>0</v>
      </c>
    </row>
    <row r="461" spans="2:60" x14ac:dyDescent="0.2">
      <c r="B461" s="14">
        <f t="shared" si="43"/>
        <v>453</v>
      </c>
      <c r="C461" s="15" t="str">
        <f>CONCATENATE('Data Sheet'!$B$8,'Data Sheet'!$G$2)</f>
        <v>" HWDP</v>
      </c>
      <c r="D461" s="95" t="str">
        <f t="shared" si="46"/>
        <v/>
      </c>
      <c r="E461" s="15" t="str">
        <f>IF('Sum HWDP'!$D$10="TH-Hill DS-1 Vol 3 CAT 2: Clean and Visual Ends only","N/A","OK")</f>
        <v>OK</v>
      </c>
      <c r="F461" s="15" t="str">
        <f>IF('Sum HWDP'!$D$10="TH-Hill DS-1 Vol 3 CAT 2: Clean and Visual Ends only","N/A","OK")</f>
        <v>OK</v>
      </c>
      <c r="G461" s="17"/>
      <c r="H461" s="17"/>
      <c r="I461" s="17" t="s">
        <v>51</v>
      </c>
      <c r="J461" s="17" t="str">
        <f t="shared" ref="J461:J524" si="47">IF(AP461="X", "MIN", "OK")</f>
        <v>OK</v>
      </c>
      <c r="K461" s="17" t="str">
        <f t="shared" ref="K461:K524" si="48">IF(AQ461="X", "MIN", "OK")</f>
        <v>OK</v>
      </c>
      <c r="L461" s="17" t="str">
        <f>IF('Data Sheet'!$B$9="NC-50","N/A","OK")</f>
        <v>OK</v>
      </c>
      <c r="M461" s="17" t="str">
        <f>IF('Data Sheet'!$B$9="NC-50","N/A","OK")</f>
        <v>OK</v>
      </c>
      <c r="N461" s="23" t="str">
        <f>IF(BO461&lt;&gt;"",
    IF(INT('Data Sheet'!$A$19)=INT('Data Sheet'!$B$19),
        --(INT('Data Sheet'!$A$19) &amp; "." &amp; BO461),
        IF(AND((--(INT('Data Sheet'!$A$19) &amp; "." &amp; BO461)&gt;=--('Data Sheet'!$A$19)), (--(INT('Data Sheet'!$A$19) &amp; "." &amp; BO461)&lt;=--('Data Sheet'!$B$19))),
            --(INT('Data Sheet'!$A$19) &amp; "." &amp; BO461),
            --(INT('Data Sheet'!$B$19) &amp; "." &amp; BO461)
        )
    ),
    IF(BN461&lt;&gt;"",
        IF(INT('Data Sheet'!$A$19)=INT('Data Sheet'!$B$19),
            --(INT('Data Sheet'!$A$19) &amp; "." &amp; LEFT(BN461,3)),
            IF(AND((--(INT('Data Sheet'!$A$19) &amp; "." &amp; LEFT(BN461,3))&gt;=--('Data Sheet'!$A$19)), (--(INT('Data Sheet'!$A$19) &amp; "." &amp; LEFT(BN461,3))&lt;=--('Data Sheet'!$B$19))),
                --(INT('Data Sheet'!$A$19) &amp; "." &amp; LEFT(BN461,3)),
                --(INT('Data Sheet'!$B$19) &amp; "." &amp; LEFT(BN461,3))
            )
        ),
        "OK"
    )
)</f>
        <v>OK</v>
      </c>
      <c r="O461" s="23" t="str">
        <f>IF(BP461&lt;&gt;"",
    IF(INT('Data Sheet'!$A$19)=INT('Data Sheet'!$B$19),
        --(INT('Data Sheet'!$A$19) &amp; "." &amp; BP461),
        IF(AND((--(INT('Data Sheet'!$A$19) &amp; "." &amp; BP461)&gt;=--('Data Sheet'!$A$19)), (--(INT('Data Sheet'!$A$19) &amp; "." &amp; BP461)&lt;=--('Data Sheet'!$B$19))),
            --(INT('Data Sheet'!$A$19) &amp; "." &amp; BP461),
            --(INT('Data Sheet'!$B$19) &amp; "." &amp; BP461)
        )
    ),
    IF(BN461&lt;&gt;"",
        IF(INT('Data Sheet'!$A$19)=INT('Data Sheet'!$B$19),
            --(INT('Data Sheet'!$A$19) &amp; "." &amp; RIGHT(BN461,3)),
            IF(AND((--(INT('Data Sheet'!$A$19) &amp; "." &amp; RIGHT(BN461,3))&gt;=--('Data Sheet'!$A$19)), (--(INT('Data Sheet'!$A$19) &amp; "." &amp; RIGHT(BN461,3))&lt;=--('Data Sheet'!$B$19))),
                --(INT('Data Sheet'!$A$19) &amp; "." &amp; RIGHT(BN461,3)),
                --(INT('Data Sheet'!$B$19) &amp; "." &amp; RIGHT(BN461,3))
            )
        ),
        "OK"
    )
)</f>
        <v>OK</v>
      </c>
      <c r="P461" s="23" t="str">
        <f>IF(BR461&lt;&gt;"",
    IF(INT('Data Sheet'!$A$19)=INT('Data Sheet'!$B$15),
        --(INT('Data Sheet'!$A$15) &amp; "." &amp; BR461),
        IF(AND((--(INT('Data Sheet'!$A$15) &amp; "." &amp; BR461)&gt;=--('Data Sheet'!$A$15)), (--(INT('Data Sheet'!$A$15) &amp; "." &amp; BR461)&lt;=--('Data Sheet'!$B$15))),
            --(INT('Data Sheet'!$A$15) &amp; "." &amp; BR461),
            --(INT('Data Sheet'!$B$15) &amp; "." &amp; BR461)
        )
    ),
    IF(BQ461&lt;&gt;"",
        IF(INT('Data Sheet'!$A$15)=INT('Data Sheet'!$B$15),
            --(INT('Data Sheet'!$A$15) &amp; "." &amp; LEFT(BQ461,3)),
            IF(AND((--(INT('Data Sheet'!$A$15) &amp; "." &amp; LEFT(BQ461,3))&gt;=--('Data Sheet'!$A$15)), (--(INT('Data Sheet'!$A$15) &amp; "." &amp; LEFT(BQ461,3))&lt;=--('Data Sheet'!$B$15))),
                --(INT('Data Sheet'!$A$15) &amp; "." &amp; LEFT(BQ461,3)),
                --(INT('Data Sheet'!$B$15) &amp; "." &amp; LEFT(BQ461,3))
            )
        ),
        "OK"
    )
)</f>
        <v>OK</v>
      </c>
      <c r="Q461" s="23" t="str">
        <f>IF(BS461&lt;&gt;"",
    IF(INT('Data Sheet'!$A$19)=INT('Data Sheet'!$B$15),
        --(INT('Data Sheet'!$A$15) &amp; "." &amp; BS461),
        IF(AND((--(INT('Data Sheet'!$A$15) &amp; "." &amp; BS461)&gt;=--('Data Sheet'!$A$15)), (--(INT('Data Sheet'!$A$15) &amp; "." &amp; BS461)&lt;=--('Data Sheet'!$B$15))),
            --(INT('Data Sheet'!$A$15) &amp; "." &amp; BS461),
            --(INT('Data Sheet'!$B$15) &amp; "." &amp; BS461)
        )
    ),
    IF(BQ461&lt;&gt;"",
        IF(INT('Data Sheet'!$A$15)=INT('Data Sheet'!$B$15),
            --(INT('Data Sheet'!$A$15) &amp; "." &amp; RIGHT(BQ461,3)),
            IF(AND((--(INT('Data Sheet'!$A$15) &amp; "." &amp; RIGHT(BQ461,3))&gt;=--('Data Sheet'!$A$15)), (--(INT('Data Sheet'!$A$15) &amp; "." &amp; RIGHT(BQ461,3))&lt;=--('Data Sheet'!$B$15))),
                --(INT('Data Sheet'!$A$15) &amp; "." &amp; RIGHT(BQ461,3)),
                --(INT('Data Sheet'!$B$15) &amp; "." &amp; RIGHT(BQ461,3))
            )
        ),
        "OK"
    )
)</f>
        <v>OK</v>
      </c>
      <c r="R461" s="20"/>
      <c r="S461" s="20"/>
      <c r="T461" s="20"/>
      <c r="U461" s="20"/>
      <c r="V461" s="20"/>
      <c r="W461" s="20"/>
      <c r="X461" s="20"/>
      <c r="Y461" s="20"/>
      <c r="Z461" s="20"/>
      <c r="AA461" s="55"/>
      <c r="AB461" s="55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1"/>
      <c r="AR461" s="21"/>
      <c r="AS461" s="21"/>
      <c r="AT461" s="21"/>
      <c r="AU461" s="21"/>
      <c r="AV461" s="21"/>
      <c r="AW461" s="22"/>
      <c r="AX461" s="99"/>
      <c r="AY461" s="20"/>
      <c r="AZ461" s="20"/>
      <c r="BA461" s="22"/>
      <c r="BC461" s="80"/>
      <c r="BD461" s="80"/>
      <c r="BE461" s="80"/>
      <c r="BF461" s="80"/>
      <c r="BG461" s="2" t="str">
        <f t="shared" si="45"/>
        <v/>
      </c>
      <c r="BH461" s="78">
        <f t="shared" si="44"/>
        <v>0</v>
      </c>
    </row>
    <row r="462" spans="2:60" x14ac:dyDescent="0.2">
      <c r="B462" s="14">
        <f t="shared" si="43"/>
        <v>454</v>
      </c>
      <c r="C462" s="15" t="str">
        <f>CONCATENATE('Data Sheet'!$B$8,'Data Sheet'!$G$2)</f>
        <v>" HWDP</v>
      </c>
      <c r="D462" s="95" t="str">
        <f t="shared" si="46"/>
        <v/>
      </c>
      <c r="E462" s="15" t="str">
        <f>IF('Sum HWDP'!$D$10="TH-Hill DS-1 Vol 3 CAT 2: Clean and Visual Ends only","N/A","OK")</f>
        <v>OK</v>
      </c>
      <c r="F462" s="15" t="str">
        <f>IF('Sum HWDP'!$D$10="TH-Hill DS-1 Vol 3 CAT 2: Clean and Visual Ends only","N/A","OK")</f>
        <v>OK</v>
      </c>
      <c r="G462" s="17"/>
      <c r="H462" s="17"/>
      <c r="I462" s="17" t="s">
        <v>51</v>
      </c>
      <c r="J462" s="17" t="str">
        <f t="shared" si="47"/>
        <v>OK</v>
      </c>
      <c r="K462" s="17" t="str">
        <f t="shared" si="48"/>
        <v>OK</v>
      </c>
      <c r="L462" s="17" t="str">
        <f>IF('Data Sheet'!$B$9="NC-50","N/A","OK")</f>
        <v>OK</v>
      </c>
      <c r="M462" s="17" t="str">
        <f>IF('Data Sheet'!$B$9="NC-50","N/A","OK")</f>
        <v>OK</v>
      </c>
      <c r="N462" s="23" t="str">
        <f>IF(BO462&lt;&gt;"",
    IF(INT('Data Sheet'!$A$19)=INT('Data Sheet'!$B$19),
        --(INT('Data Sheet'!$A$19) &amp; "." &amp; BO462),
        IF(AND((--(INT('Data Sheet'!$A$19) &amp; "." &amp; BO462)&gt;=--('Data Sheet'!$A$19)), (--(INT('Data Sheet'!$A$19) &amp; "." &amp; BO462)&lt;=--('Data Sheet'!$B$19))),
            --(INT('Data Sheet'!$A$19) &amp; "." &amp; BO462),
            --(INT('Data Sheet'!$B$19) &amp; "." &amp; BO462)
        )
    ),
    IF(BN462&lt;&gt;"",
        IF(INT('Data Sheet'!$A$19)=INT('Data Sheet'!$B$19),
            --(INT('Data Sheet'!$A$19) &amp; "." &amp; LEFT(BN462,3)),
            IF(AND((--(INT('Data Sheet'!$A$19) &amp; "." &amp; LEFT(BN462,3))&gt;=--('Data Sheet'!$A$19)), (--(INT('Data Sheet'!$A$19) &amp; "." &amp; LEFT(BN462,3))&lt;=--('Data Sheet'!$B$19))),
                --(INT('Data Sheet'!$A$19) &amp; "." &amp; LEFT(BN462,3)),
                --(INT('Data Sheet'!$B$19) &amp; "." &amp; LEFT(BN462,3))
            )
        ),
        "OK"
    )
)</f>
        <v>OK</v>
      </c>
      <c r="O462" s="23" t="str">
        <f>IF(BP462&lt;&gt;"",
    IF(INT('Data Sheet'!$A$19)=INT('Data Sheet'!$B$19),
        --(INT('Data Sheet'!$A$19) &amp; "." &amp; BP462),
        IF(AND((--(INT('Data Sheet'!$A$19) &amp; "." &amp; BP462)&gt;=--('Data Sheet'!$A$19)), (--(INT('Data Sheet'!$A$19) &amp; "." &amp; BP462)&lt;=--('Data Sheet'!$B$19))),
            --(INT('Data Sheet'!$A$19) &amp; "." &amp; BP462),
            --(INT('Data Sheet'!$B$19) &amp; "." &amp; BP462)
        )
    ),
    IF(BN462&lt;&gt;"",
        IF(INT('Data Sheet'!$A$19)=INT('Data Sheet'!$B$19),
            --(INT('Data Sheet'!$A$19) &amp; "." &amp; RIGHT(BN462,3)),
            IF(AND((--(INT('Data Sheet'!$A$19) &amp; "." &amp; RIGHT(BN462,3))&gt;=--('Data Sheet'!$A$19)), (--(INT('Data Sheet'!$A$19) &amp; "." &amp; RIGHT(BN462,3))&lt;=--('Data Sheet'!$B$19))),
                --(INT('Data Sheet'!$A$19) &amp; "." &amp; RIGHT(BN462,3)),
                --(INT('Data Sheet'!$B$19) &amp; "." &amp; RIGHT(BN462,3))
            )
        ),
        "OK"
    )
)</f>
        <v>OK</v>
      </c>
      <c r="P462" s="23" t="str">
        <f>IF(BR462&lt;&gt;"",
    IF(INT('Data Sheet'!$A$19)=INT('Data Sheet'!$B$15),
        --(INT('Data Sheet'!$A$15) &amp; "." &amp; BR462),
        IF(AND((--(INT('Data Sheet'!$A$15) &amp; "." &amp; BR462)&gt;=--('Data Sheet'!$A$15)), (--(INT('Data Sheet'!$A$15) &amp; "." &amp; BR462)&lt;=--('Data Sheet'!$B$15))),
            --(INT('Data Sheet'!$A$15) &amp; "." &amp; BR462),
            --(INT('Data Sheet'!$B$15) &amp; "." &amp; BR462)
        )
    ),
    IF(BQ462&lt;&gt;"",
        IF(INT('Data Sheet'!$A$15)=INT('Data Sheet'!$B$15),
            --(INT('Data Sheet'!$A$15) &amp; "." &amp; LEFT(BQ462,3)),
            IF(AND((--(INT('Data Sheet'!$A$15) &amp; "." &amp; LEFT(BQ462,3))&gt;=--('Data Sheet'!$A$15)), (--(INT('Data Sheet'!$A$15) &amp; "." &amp; LEFT(BQ462,3))&lt;=--('Data Sheet'!$B$15))),
                --(INT('Data Sheet'!$A$15) &amp; "." &amp; LEFT(BQ462,3)),
                --(INT('Data Sheet'!$B$15) &amp; "." &amp; LEFT(BQ462,3))
            )
        ),
        "OK"
    )
)</f>
        <v>OK</v>
      </c>
      <c r="Q462" s="23" t="str">
        <f>IF(BS462&lt;&gt;"",
    IF(INT('Data Sheet'!$A$19)=INT('Data Sheet'!$B$15),
        --(INT('Data Sheet'!$A$15) &amp; "." &amp; BS462),
        IF(AND((--(INT('Data Sheet'!$A$15) &amp; "." &amp; BS462)&gt;=--('Data Sheet'!$A$15)), (--(INT('Data Sheet'!$A$15) &amp; "." &amp; BS462)&lt;=--('Data Sheet'!$B$15))),
            --(INT('Data Sheet'!$A$15) &amp; "." &amp; BS462),
            --(INT('Data Sheet'!$B$15) &amp; "." &amp; BS462)
        )
    ),
    IF(BQ462&lt;&gt;"",
        IF(INT('Data Sheet'!$A$15)=INT('Data Sheet'!$B$15),
            --(INT('Data Sheet'!$A$15) &amp; "." &amp; RIGHT(BQ462,3)),
            IF(AND((--(INT('Data Sheet'!$A$15) &amp; "." &amp; RIGHT(BQ462,3))&gt;=--('Data Sheet'!$A$15)), (--(INT('Data Sheet'!$A$15) &amp; "." &amp; RIGHT(BQ462,3))&lt;=--('Data Sheet'!$B$15))),
                --(INT('Data Sheet'!$A$15) &amp; "." &amp; RIGHT(BQ462,3)),
                --(INT('Data Sheet'!$B$15) &amp; "." &amp; RIGHT(BQ462,3))
            )
        ),
        "OK"
    )
)</f>
        <v>OK</v>
      </c>
      <c r="R462" s="20"/>
      <c r="S462" s="20"/>
      <c r="T462" s="20"/>
      <c r="U462" s="20"/>
      <c r="V462" s="20"/>
      <c r="W462" s="20"/>
      <c r="X462" s="20"/>
      <c r="Y462" s="20"/>
      <c r="Z462" s="20"/>
      <c r="AA462" s="55"/>
      <c r="AB462" s="55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1"/>
      <c r="AR462" s="21"/>
      <c r="AS462" s="21"/>
      <c r="AT462" s="21"/>
      <c r="AU462" s="21"/>
      <c r="AV462" s="21"/>
      <c r="AW462" s="22"/>
      <c r="AX462" s="99"/>
      <c r="AY462" s="20"/>
      <c r="AZ462" s="20"/>
      <c r="BA462" s="22"/>
      <c r="BC462" s="80"/>
      <c r="BD462" s="80"/>
      <c r="BE462" s="80"/>
      <c r="BF462" s="80"/>
      <c r="BG462" s="2" t="str">
        <f t="shared" si="45"/>
        <v/>
      </c>
      <c r="BH462" s="78">
        <f t="shared" si="44"/>
        <v>0</v>
      </c>
    </row>
    <row r="463" spans="2:60" x14ac:dyDescent="0.2">
      <c r="B463" s="14">
        <f t="shared" ref="B463:B526" si="49">B462+1</f>
        <v>455</v>
      </c>
      <c r="C463" s="15" t="str">
        <f>CONCATENATE('Data Sheet'!$B$8,'Data Sheet'!$G$2)</f>
        <v>" HWDP</v>
      </c>
      <c r="D463" s="95" t="str">
        <f t="shared" si="46"/>
        <v/>
      </c>
      <c r="E463" s="15" t="str">
        <f>IF('Sum HWDP'!$D$10="TH-Hill DS-1 Vol 3 CAT 2: Clean and Visual Ends only","N/A","OK")</f>
        <v>OK</v>
      </c>
      <c r="F463" s="15" t="str">
        <f>IF('Sum HWDP'!$D$10="TH-Hill DS-1 Vol 3 CAT 2: Clean and Visual Ends only","N/A","OK")</f>
        <v>OK</v>
      </c>
      <c r="G463" s="17"/>
      <c r="H463" s="17"/>
      <c r="I463" s="17" t="s">
        <v>51</v>
      </c>
      <c r="J463" s="17" t="str">
        <f t="shared" si="47"/>
        <v>OK</v>
      </c>
      <c r="K463" s="17" t="str">
        <f t="shared" si="48"/>
        <v>OK</v>
      </c>
      <c r="L463" s="17" t="str">
        <f>IF('Data Sheet'!$B$9="NC-50","N/A","OK")</f>
        <v>OK</v>
      </c>
      <c r="M463" s="17" t="str">
        <f>IF('Data Sheet'!$B$9="NC-50","N/A","OK")</f>
        <v>OK</v>
      </c>
      <c r="N463" s="23" t="str">
        <f>IF(BO463&lt;&gt;"",
    IF(INT('Data Sheet'!$A$19)=INT('Data Sheet'!$B$19),
        --(INT('Data Sheet'!$A$19) &amp; "." &amp; BO463),
        IF(AND((--(INT('Data Sheet'!$A$19) &amp; "." &amp; BO463)&gt;=--('Data Sheet'!$A$19)), (--(INT('Data Sheet'!$A$19) &amp; "." &amp; BO463)&lt;=--('Data Sheet'!$B$19))),
            --(INT('Data Sheet'!$A$19) &amp; "." &amp; BO463),
            --(INT('Data Sheet'!$B$19) &amp; "." &amp; BO463)
        )
    ),
    IF(BN463&lt;&gt;"",
        IF(INT('Data Sheet'!$A$19)=INT('Data Sheet'!$B$19),
            --(INT('Data Sheet'!$A$19) &amp; "." &amp; LEFT(BN463,3)),
            IF(AND((--(INT('Data Sheet'!$A$19) &amp; "." &amp; LEFT(BN463,3))&gt;=--('Data Sheet'!$A$19)), (--(INT('Data Sheet'!$A$19) &amp; "." &amp; LEFT(BN463,3))&lt;=--('Data Sheet'!$B$19))),
                --(INT('Data Sheet'!$A$19) &amp; "." &amp; LEFT(BN463,3)),
                --(INT('Data Sheet'!$B$19) &amp; "." &amp; LEFT(BN463,3))
            )
        ),
        "OK"
    )
)</f>
        <v>OK</v>
      </c>
      <c r="O463" s="23" t="str">
        <f>IF(BP463&lt;&gt;"",
    IF(INT('Data Sheet'!$A$19)=INT('Data Sheet'!$B$19),
        --(INT('Data Sheet'!$A$19) &amp; "." &amp; BP463),
        IF(AND((--(INT('Data Sheet'!$A$19) &amp; "." &amp; BP463)&gt;=--('Data Sheet'!$A$19)), (--(INT('Data Sheet'!$A$19) &amp; "." &amp; BP463)&lt;=--('Data Sheet'!$B$19))),
            --(INT('Data Sheet'!$A$19) &amp; "." &amp; BP463),
            --(INT('Data Sheet'!$B$19) &amp; "." &amp; BP463)
        )
    ),
    IF(BN463&lt;&gt;"",
        IF(INT('Data Sheet'!$A$19)=INT('Data Sheet'!$B$19),
            --(INT('Data Sheet'!$A$19) &amp; "." &amp; RIGHT(BN463,3)),
            IF(AND((--(INT('Data Sheet'!$A$19) &amp; "." &amp; RIGHT(BN463,3))&gt;=--('Data Sheet'!$A$19)), (--(INT('Data Sheet'!$A$19) &amp; "." &amp; RIGHT(BN463,3))&lt;=--('Data Sheet'!$B$19))),
                --(INT('Data Sheet'!$A$19) &amp; "." &amp; RIGHT(BN463,3)),
                --(INT('Data Sheet'!$B$19) &amp; "." &amp; RIGHT(BN463,3))
            )
        ),
        "OK"
    )
)</f>
        <v>OK</v>
      </c>
      <c r="P463" s="23" t="str">
        <f>IF(BR463&lt;&gt;"",
    IF(INT('Data Sheet'!$A$19)=INT('Data Sheet'!$B$15),
        --(INT('Data Sheet'!$A$15) &amp; "." &amp; BR463),
        IF(AND((--(INT('Data Sheet'!$A$15) &amp; "." &amp; BR463)&gt;=--('Data Sheet'!$A$15)), (--(INT('Data Sheet'!$A$15) &amp; "." &amp; BR463)&lt;=--('Data Sheet'!$B$15))),
            --(INT('Data Sheet'!$A$15) &amp; "." &amp; BR463),
            --(INT('Data Sheet'!$B$15) &amp; "." &amp; BR463)
        )
    ),
    IF(BQ463&lt;&gt;"",
        IF(INT('Data Sheet'!$A$15)=INT('Data Sheet'!$B$15),
            --(INT('Data Sheet'!$A$15) &amp; "." &amp; LEFT(BQ463,3)),
            IF(AND((--(INT('Data Sheet'!$A$15) &amp; "." &amp; LEFT(BQ463,3))&gt;=--('Data Sheet'!$A$15)), (--(INT('Data Sheet'!$A$15) &amp; "." &amp; LEFT(BQ463,3))&lt;=--('Data Sheet'!$B$15))),
                --(INT('Data Sheet'!$A$15) &amp; "." &amp; LEFT(BQ463,3)),
                --(INT('Data Sheet'!$B$15) &amp; "." &amp; LEFT(BQ463,3))
            )
        ),
        "OK"
    )
)</f>
        <v>OK</v>
      </c>
      <c r="Q463" s="23" t="str">
        <f>IF(BS463&lt;&gt;"",
    IF(INT('Data Sheet'!$A$19)=INT('Data Sheet'!$B$15),
        --(INT('Data Sheet'!$A$15) &amp; "." &amp; BS463),
        IF(AND((--(INT('Data Sheet'!$A$15) &amp; "." &amp; BS463)&gt;=--('Data Sheet'!$A$15)), (--(INT('Data Sheet'!$A$15) &amp; "." &amp; BS463)&lt;=--('Data Sheet'!$B$15))),
            --(INT('Data Sheet'!$A$15) &amp; "." &amp; BS463),
            --(INT('Data Sheet'!$B$15) &amp; "." &amp; BS463)
        )
    ),
    IF(BQ463&lt;&gt;"",
        IF(INT('Data Sheet'!$A$15)=INT('Data Sheet'!$B$15),
            --(INT('Data Sheet'!$A$15) &amp; "." &amp; RIGHT(BQ463,3)),
            IF(AND((--(INT('Data Sheet'!$A$15) &amp; "." &amp; RIGHT(BQ463,3))&gt;=--('Data Sheet'!$A$15)), (--(INT('Data Sheet'!$A$15) &amp; "." &amp; RIGHT(BQ463,3))&lt;=--('Data Sheet'!$B$15))),
                --(INT('Data Sheet'!$A$15) &amp; "." &amp; RIGHT(BQ463,3)),
                --(INT('Data Sheet'!$B$15) &amp; "." &amp; RIGHT(BQ463,3))
            )
        ),
        "OK"
    )
)</f>
        <v>OK</v>
      </c>
      <c r="R463" s="20"/>
      <c r="S463" s="20"/>
      <c r="T463" s="20"/>
      <c r="U463" s="20"/>
      <c r="V463" s="20"/>
      <c r="W463" s="20"/>
      <c r="X463" s="20"/>
      <c r="Y463" s="20"/>
      <c r="Z463" s="20"/>
      <c r="AA463" s="55"/>
      <c r="AB463" s="55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1"/>
      <c r="AR463" s="21"/>
      <c r="AS463" s="21"/>
      <c r="AT463" s="21"/>
      <c r="AU463" s="21"/>
      <c r="AV463" s="21"/>
      <c r="AW463" s="22"/>
      <c r="AX463" s="99"/>
      <c r="AY463" s="20"/>
      <c r="AZ463" s="20"/>
      <c r="BA463" s="22"/>
      <c r="BC463" s="80"/>
      <c r="BD463" s="80"/>
      <c r="BE463" s="80"/>
      <c r="BF463" s="80"/>
      <c r="BG463" s="2" t="str">
        <f t="shared" si="45"/>
        <v/>
      </c>
      <c r="BH463" s="78">
        <f t="shared" si="44"/>
        <v>0</v>
      </c>
    </row>
    <row r="464" spans="2:60" x14ac:dyDescent="0.2">
      <c r="B464" s="14">
        <f t="shared" si="49"/>
        <v>456</v>
      </c>
      <c r="C464" s="15" t="str">
        <f>CONCATENATE('Data Sheet'!$B$8,'Data Sheet'!$G$2)</f>
        <v>" HWDP</v>
      </c>
      <c r="D464" s="95" t="str">
        <f t="shared" si="46"/>
        <v/>
      </c>
      <c r="E464" s="15" t="str">
        <f>IF('Sum HWDP'!$D$10="TH-Hill DS-1 Vol 3 CAT 2: Clean and Visual Ends only","N/A","OK")</f>
        <v>OK</v>
      </c>
      <c r="F464" s="15" t="str">
        <f>IF('Sum HWDP'!$D$10="TH-Hill DS-1 Vol 3 CAT 2: Clean and Visual Ends only","N/A","OK")</f>
        <v>OK</v>
      </c>
      <c r="G464" s="17"/>
      <c r="H464" s="17"/>
      <c r="I464" s="17" t="s">
        <v>51</v>
      </c>
      <c r="J464" s="17" t="str">
        <f t="shared" si="47"/>
        <v>OK</v>
      </c>
      <c r="K464" s="17" t="str">
        <f t="shared" si="48"/>
        <v>OK</v>
      </c>
      <c r="L464" s="17" t="str">
        <f>IF('Data Sheet'!$B$9="NC-50","N/A","OK")</f>
        <v>OK</v>
      </c>
      <c r="M464" s="17" t="str">
        <f>IF('Data Sheet'!$B$9="NC-50","N/A","OK")</f>
        <v>OK</v>
      </c>
      <c r="N464" s="23" t="str">
        <f>IF(BO464&lt;&gt;"",
    IF(INT('Data Sheet'!$A$19)=INT('Data Sheet'!$B$19),
        --(INT('Data Sheet'!$A$19) &amp; "." &amp; BO464),
        IF(AND((--(INT('Data Sheet'!$A$19) &amp; "." &amp; BO464)&gt;=--('Data Sheet'!$A$19)), (--(INT('Data Sheet'!$A$19) &amp; "." &amp; BO464)&lt;=--('Data Sheet'!$B$19))),
            --(INT('Data Sheet'!$A$19) &amp; "." &amp; BO464),
            --(INT('Data Sheet'!$B$19) &amp; "." &amp; BO464)
        )
    ),
    IF(BN464&lt;&gt;"",
        IF(INT('Data Sheet'!$A$19)=INT('Data Sheet'!$B$19),
            --(INT('Data Sheet'!$A$19) &amp; "." &amp; LEFT(BN464,3)),
            IF(AND((--(INT('Data Sheet'!$A$19) &amp; "." &amp; LEFT(BN464,3))&gt;=--('Data Sheet'!$A$19)), (--(INT('Data Sheet'!$A$19) &amp; "." &amp; LEFT(BN464,3))&lt;=--('Data Sheet'!$B$19))),
                --(INT('Data Sheet'!$A$19) &amp; "." &amp; LEFT(BN464,3)),
                --(INT('Data Sheet'!$B$19) &amp; "." &amp; LEFT(BN464,3))
            )
        ),
        "OK"
    )
)</f>
        <v>OK</v>
      </c>
      <c r="O464" s="23" t="str">
        <f>IF(BP464&lt;&gt;"",
    IF(INT('Data Sheet'!$A$19)=INT('Data Sheet'!$B$19),
        --(INT('Data Sheet'!$A$19) &amp; "." &amp; BP464),
        IF(AND((--(INT('Data Sheet'!$A$19) &amp; "." &amp; BP464)&gt;=--('Data Sheet'!$A$19)), (--(INT('Data Sheet'!$A$19) &amp; "." &amp; BP464)&lt;=--('Data Sheet'!$B$19))),
            --(INT('Data Sheet'!$A$19) &amp; "." &amp; BP464),
            --(INT('Data Sheet'!$B$19) &amp; "." &amp; BP464)
        )
    ),
    IF(BN464&lt;&gt;"",
        IF(INT('Data Sheet'!$A$19)=INT('Data Sheet'!$B$19),
            --(INT('Data Sheet'!$A$19) &amp; "." &amp; RIGHT(BN464,3)),
            IF(AND((--(INT('Data Sheet'!$A$19) &amp; "." &amp; RIGHT(BN464,3))&gt;=--('Data Sheet'!$A$19)), (--(INT('Data Sheet'!$A$19) &amp; "." &amp; RIGHT(BN464,3))&lt;=--('Data Sheet'!$B$19))),
                --(INT('Data Sheet'!$A$19) &amp; "." &amp; RIGHT(BN464,3)),
                --(INT('Data Sheet'!$B$19) &amp; "." &amp; RIGHT(BN464,3))
            )
        ),
        "OK"
    )
)</f>
        <v>OK</v>
      </c>
      <c r="P464" s="23" t="str">
        <f>IF(BR464&lt;&gt;"",
    IF(INT('Data Sheet'!$A$19)=INT('Data Sheet'!$B$15),
        --(INT('Data Sheet'!$A$15) &amp; "." &amp; BR464),
        IF(AND((--(INT('Data Sheet'!$A$15) &amp; "." &amp; BR464)&gt;=--('Data Sheet'!$A$15)), (--(INT('Data Sheet'!$A$15) &amp; "." &amp; BR464)&lt;=--('Data Sheet'!$B$15))),
            --(INT('Data Sheet'!$A$15) &amp; "." &amp; BR464),
            --(INT('Data Sheet'!$B$15) &amp; "." &amp; BR464)
        )
    ),
    IF(BQ464&lt;&gt;"",
        IF(INT('Data Sheet'!$A$15)=INT('Data Sheet'!$B$15),
            --(INT('Data Sheet'!$A$15) &amp; "." &amp; LEFT(BQ464,3)),
            IF(AND((--(INT('Data Sheet'!$A$15) &amp; "." &amp; LEFT(BQ464,3))&gt;=--('Data Sheet'!$A$15)), (--(INT('Data Sheet'!$A$15) &amp; "." &amp; LEFT(BQ464,3))&lt;=--('Data Sheet'!$B$15))),
                --(INT('Data Sheet'!$A$15) &amp; "." &amp; LEFT(BQ464,3)),
                --(INT('Data Sheet'!$B$15) &amp; "." &amp; LEFT(BQ464,3))
            )
        ),
        "OK"
    )
)</f>
        <v>OK</v>
      </c>
      <c r="Q464" s="23" t="str">
        <f>IF(BS464&lt;&gt;"",
    IF(INT('Data Sheet'!$A$19)=INT('Data Sheet'!$B$15),
        --(INT('Data Sheet'!$A$15) &amp; "." &amp; BS464),
        IF(AND((--(INT('Data Sheet'!$A$15) &amp; "." &amp; BS464)&gt;=--('Data Sheet'!$A$15)), (--(INT('Data Sheet'!$A$15) &amp; "." &amp; BS464)&lt;=--('Data Sheet'!$B$15))),
            --(INT('Data Sheet'!$A$15) &amp; "." &amp; BS464),
            --(INT('Data Sheet'!$B$15) &amp; "." &amp; BS464)
        )
    ),
    IF(BQ464&lt;&gt;"",
        IF(INT('Data Sheet'!$A$15)=INT('Data Sheet'!$B$15),
            --(INT('Data Sheet'!$A$15) &amp; "." &amp; RIGHT(BQ464,3)),
            IF(AND((--(INT('Data Sheet'!$A$15) &amp; "." &amp; RIGHT(BQ464,3))&gt;=--('Data Sheet'!$A$15)), (--(INT('Data Sheet'!$A$15) &amp; "." &amp; RIGHT(BQ464,3))&lt;=--('Data Sheet'!$B$15))),
                --(INT('Data Sheet'!$A$15) &amp; "." &amp; RIGHT(BQ464,3)),
                --(INT('Data Sheet'!$B$15) &amp; "." &amp; RIGHT(BQ464,3))
            )
        ),
        "OK"
    )
)</f>
        <v>OK</v>
      </c>
      <c r="R464" s="20"/>
      <c r="S464" s="20"/>
      <c r="T464" s="20"/>
      <c r="U464" s="20"/>
      <c r="V464" s="20"/>
      <c r="W464" s="20"/>
      <c r="X464" s="20"/>
      <c r="Y464" s="20"/>
      <c r="Z464" s="20"/>
      <c r="AA464" s="55"/>
      <c r="AB464" s="55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1"/>
      <c r="AR464" s="21"/>
      <c r="AS464" s="21"/>
      <c r="AT464" s="21"/>
      <c r="AU464" s="21"/>
      <c r="AV464" s="21"/>
      <c r="AW464" s="22"/>
      <c r="AX464" s="99"/>
      <c r="AY464" s="20"/>
      <c r="AZ464" s="20"/>
      <c r="BA464" s="22"/>
      <c r="BC464" s="80"/>
      <c r="BD464" s="80"/>
      <c r="BE464" s="80"/>
      <c r="BF464" s="80"/>
      <c r="BG464" s="2" t="str">
        <f t="shared" si="45"/>
        <v/>
      </c>
      <c r="BH464" s="78">
        <f t="shared" si="44"/>
        <v>0</v>
      </c>
    </row>
    <row r="465" spans="2:60" x14ac:dyDescent="0.2">
      <c r="B465" s="14">
        <f t="shared" si="49"/>
        <v>457</v>
      </c>
      <c r="C465" s="15" t="str">
        <f>CONCATENATE('Data Sheet'!$B$8,'Data Sheet'!$G$2)</f>
        <v>" HWDP</v>
      </c>
      <c r="D465" s="95" t="str">
        <f t="shared" si="46"/>
        <v/>
      </c>
      <c r="E465" s="15" t="str">
        <f>IF('Sum HWDP'!$D$10="TH-Hill DS-1 Vol 3 CAT 2: Clean and Visual Ends only","N/A","OK")</f>
        <v>OK</v>
      </c>
      <c r="F465" s="15" t="str">
        <f>IF('Sum HWDP'!$D$10="TH-Hill DS-1 Vol 3 CAT 2: Clean and Visual Ends only","N/A","OK")</f>
        <v>OK</v>
      </c>
      <c r="G465" s="17"/>
      <c r="H465" s="17"/>
      <c r="I465" s="17" t="s">
        <v>51</v>
      </c>
      <c r="J465" s="17" t="str">
        <f t="shared" si="47"/>
        <v>OK</v>
      </c>
      <c r="K465" s="17" t="str">
        <f t="shared" si="48"/>
        <v>OK</v>
      </c>
      <c r="L465" s="17" t="str">
        <f>IF('Data Sheet'!$B$9="NC-50","N/A","OK")</f>
        <v>OK</v>
      </c>
      <c r="M465" s="17" t="str">
        <f>IF('Data Sheet'!$B$9="NC-50","N/A","OK")</f>
        <v>OK</v>
      </c>
      <c r="N465" s="23" t="str">
        <f>IF(BO465&lt;&gt;"",
    IF(INT('Data Sheet'!$A$19)=INT('Data Sheet'!$B$19),
        --(INT('Data Sheet'!$A$19) &amp; "." &amp; BO465),
        IF(AND((--(INT('Data Sheet'!$A$19) &amp; "." &amp; BO465)&gt;=--('Data Sheet'!$A$19)), (--(INT('Data Sheet'!$A$19) &amp; "." &amp; BO465)&lt;=--('Data Sheet'!$B$19))),
            --(INT('Data Sheet'!$A$19) &amp; "." &amp; BO465),
            --(INT('Data Sheet'!$B$19) &amp; "." &amp; BO465)
        )
    ),
    IF(BN465&lt;&gt;"",
        IF(INT('Data Sheet'!$A$19)=INT('Data Sheet'!$B$19),
            --(INT('Data Sheet'!$A$19) &amp; "." &amp; LEFT(BN465,3)),
            IF(AND((--(INT('Data Sheet'!$A$19) &amp; "." &amp; LEFT(BN465,3))&gt;=--('Data Sheet'!$A$19)), (--(INT('Data Sheet'!$A$19) &amp; "." &amp; LEFT(BN465,3))&lt;=--('Data Sheet'!$B$19))),
                --(INT('Data Sheet'!$A$19) &amp; "." &amp; LEFT(BN465,3)),
                --(INT('Data Sheet'!$B$19) &amp; "." &amp; LEFT(BN465,3))
            )
        ),
        "OK"
    )
)</f>
        <v>OK</v>
      </c>
      <c r="O465" s="23" t="str">
        <f>IF(BP465&lt;&gt;"",
    IF(INT('Data Sheet'!$A$19)=INT('Data Sheet'!$B$19),
        --(INT('Data Sheet'!$A$19) &amp; "." &amp; BP465),
        IF(AND((--(INT('Data Sheet'!$A$19) &amp; "." &amp; BP465)&gt;=--('Data Sheet'!$A$19)), (--(INT('Data Sheet'!$A$19) &amp; "." &amp; BP465)&lt;=--('Data Sheet'!$B$19))),
            --(INT('Data Sheet'!$A$19) &amp; "." &amp; BP465),
            --(INT('Data Sheet'!$B$19) &amp; "." &amp; BP465)
        )
    ),
    IF(BN465&lt;&gt;"",
        IF(INT('Data Sheet'!$A$19)=INT('Data Sheet'!$B$19),
            --(INT('Data Sheet'!$A$19) &amp; "." &amp; RIGHT(BN465,3)),
            IF(AND((--(INT('Data Sheet'!$A$19) &amp; "." &amp; RIGHT(BN465,3))&gt;=--('Data Sheet'!$A$19)), (--(INT('Data Sheet'!$A$19) &amp; "." &amp; RIGHT(BN465,3))&lt;=--('Data Sheet'!$B$19))),
                --(INT('Data Sheet'!$A$19) &amp; "." &amp; RIGHT(BN465,3)),
                --(INT('Data Sheet'!$B$19) &amp; "." &amp; RIGHT(BN465,3))
            )
        ),
        "OK"
    )
)</f>
        <v>OK</v>
      </c>
      <c r="P465" s="23" t="str">
        <f>IF(BR465&lt;&gt;"",
    IF(INT('Data Sheet'!$A$19)=INT('Data Sheet'!$B$15),
        --(INT('Data Sheet'!$A$15) &amp; "." &amp; BR465),
        IF(AND((--(INT('Data Sheet'!$A$15) &amp; "." &amp; BR465)&gt;=--('Data Sheet'!$A$15)), (--(INT('Data Sheet'!$A$15) &amp; "." &amp; BR465)&lt;=--('Data Sheet'!$B$15))),
            --(INT('Data Sheet'!$A$15) &amp; "." &amp; BR465),
            --(INT('Data Sheet'!$B$15) &amp; "." &amp; BR465)
        )
    ),
    IF(BQ465&lt;&gt;"",
        IF(INT('Data Sheet'!$A$15)=INT('Data Sheet'!$B$15),
            --(INT('Data Sheet'!$A$15) &amp; "." &amp; LEFT(BQ465,3)),
            IF(AND((--(INT('Data Sheet'!$A$15) &amp; "." &amp; LEFT(BQ465,3))&gt;=--('Data Sheet'!$A$15)), (--(INT('Data Sheet'!$A$15) &amp; "." &amp; LEFT(BQ465,3))&lt;=--('Data Sheet'!$B$15))),
                --(INT('Data Sheet'!$A$15) &amp; "." &amp; LEFT(BQ465,3)),
                --(INT('Data Sheet'!$B$15) &amp; "." &amp; LEFT(BQ465,3))
            )
        ),
        "OK"
    )
)</f>
        <v>OK</v>
      </c>
      <c r="Q465" s="23" t="str">
        <f>IF(BS465&lt;&gt;"",
    IF(INT('Data Sheet'!$A$19)=INT('Data Sheet'!$B$15),
        --(INT('Data Sheet'!$A$15) &amp; "." &amp; BS465),
        IF(AND((--(INT('Data Sheet'!$A$15) &amp; "." &amp; BS465)&gt;=--('Data Sheet'!$A$15)), (--(INT('Data Sheet'!$A$15) &amp; "." &amp; BS465)&lt;=--('Data Sheet'!$B$15))),
            --(INT('Data Sheet'!$A$15) &amp; "." &amp; BS465),
            --(INT('Data Sheet'!$B$15) &amp; "." &amp; BS465)
        )
    ),
    IF(BQ465&lt;&gt;"",
        IF(INT('Data Sheet'!$A$15)=INT('Data Sheet'!$B$15),
            --(INT('Data Sheet'!$A$15) &amp; "." &amp; RIGHT(BQ465,3)),
            IF(AND((--(INT('Data Sheet'!$A$15) &amp; "." &amp; RIGHT(BQ465,3))&gt;=--('Data Sheet'!$A$15)), (--(INT('Data Sheet'!$A$15) &amp; "." &amp; RIGHT(BQ465,3))&lt;=--('Data Sheet'!$B$15))),
                --(INT('Data Sheet'!$A$15) &amp; "." &amp; RIGHT(BQ465,3)),
                --(INT('Data Sheet'!$B$15) &amp; "." &amp; RIGHT(BQ465,3))
            )
        ),
        "OK"
    )
)</f>
        <v>OK</v>
      </c>
      <c r="R465" s="20"/>
      <c r="S465" s="20"/>
      <c r="T465" s="20"/>
      <c r="U465" s="20"/>
      <c r="V465" s="20"/>
      <c r="W465" s="20"/>
      <c r="X465" s="20"/>
      <c r="Y465" s="20"/>
      <c r="Z465" s="20"/>
      <c r="AA465" s="55"/>
      <c r="AB465" s="55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1"/>
      <c r="AR465" s="21"/>
      <c r="AS465" s="21"/>
      <c r="AT465" s="21"/>
      <c r="AU465" s="21"/>
      <c r="AV465" s="21"/>
      <c r="AW465" s="22"/>
      <c r="AX465" s="99"/>
      <c r="AY465" s="20"/>
      <c r="AZ465" s="20"/>
      <c r="BA465" s="22"/>
      <c r="BC465" s="80"/>
      <c r="BD465" s="80"/>
      <c r="BE465" s="80"/>
      <c r="BF465" s="80"/>
      <c r="BG465" s="2" t="str">
        <f t="shared" si="45"/>
        <v/>
      </c>
      <c r="BH465" s="78">
        <f t="shared" si="44"/>
        <v>0</v>
      </c>
    </row>
    <row r="466" spans="2:60" x14ac:dyDescent="0.2">
      <c r="B466" s="14">
        <f t="shared" si="49"/>
        <v>458</v>
      </c>
      <c r="C466" s="15" t="str">
        <f>CONCATENATE('Data Sheet'!$B$8,'Data Sheet'!$G$2)</f>
        <v>" HWDP</v>
      </c>
      <c r="D466" s="95" t="str">
        <f t="shared" si="46"/>
        <v/>
      </c>
      <c r="E466" s="15" t="str">
        <f>IF('Sum HWDP'!$D$10="TH-Hill DS-1 Vol 3 CAT 2: Clean and Visual Ends only","N/A","OK")</f>
        <v>OK</v>
      </c>
      <c r="F466" s="15" t="str">
        <f>IF('Sum HWDP'!$D$10="TH-Hill DS-1 Vol 3 CAT 2: Clean and Visual Ends only","N/A","OK")</f>
        <v>OK</v>
      </c>
      <c r="G466" s="17"/>
      <c r="H466" s="17"/>
      <c r="I466" s="17" t="s">
        <v>51</v>
      </c>
      <c r="J466" s="17" t="str">
        <f t="shared" si="47"/>
        <v>OK</v>
      </c>
      <c r="K466" s="17" t="str">
        <f t="shared" si="48"/>
        <v>OK</v>
      </c>
      <c r="L466" s="17" t="str">
        <f>IF('Data Sheet'!$B$9="NC-50","N/A","OK")</f>
        <v>OK</v>
      </c>
      <c r="M466" s="17" t="str">
        <f>IF('Data Sheet'!$B$9="NC-50","N/A","OK")</f>
        <v>OK</v>
      </c>
      <c r="N466" s="23" t="str">
        <f>IF(BO466&lt;&gt;"",
    IF(INT('Data Sheet'!$A$19)=INT('Data Sheet'!$B$19),
        --(INT('Data Sheet'!$A$19) &amp; "." &amp; BO466),
        IF(AND((--(INT('Data Sheet'!$A$19) &amp; "." &amp; BO466)&gt;=--('Data Sheet'!$A$19)), (--(INT('Data Sheet'!$A$19) &amp; "." &amp; BO466)&lt;=--('Data Sheet'!$B$19))),
            --(INT('Data Sheet'!$A$19) &amp; "." &amp; BO466),
            --(INT('Data Sheet'!$B$19) &amp; "." &amp; BO466)
        )
    ),
    IF(BN466&lt;&gt;"",
        IF(INT('Data Sheet'!$A$19)=INT('Data Sheet'!$B$19),
            --(INT('Data Sheet'!$A$19) &amp; "." &amp; LEFT(BN466,3)),
            IF(AND((--(INT('Data Sheet'!$A$19) &amp; "." &amp; LEFT(BN466,3))&gt;=--('Data Sheet'!$A$19)), (--(INT('Data Sheet'!$A$19) &amp; "." &amp; LEFT(BN466,3))&lt;=--('Data Sheet'!$B$19))),
                --(INT('Data Sheet'!$A$19) &amp; "." &amp; LEFT(BN466,3)),
                --(INT('Data Sheet'!$B$19) &amp; "." &amp; LEFT(BN466,3))
            )
        ),
        "OK"
    )
)</f>
        <v>OK</v>
      </c>
      <c r="O466" s="23" t="str">
        <f>IF(BP466&lt;&gt;"",
    IF(INT('Data Sheet'!$A$19)=INT('Data Sheet'!$B$19),
        --(INT('Data Sheet'!$A$19) &amp; "." &amp; BP466),
        IF(AND((--(INT('Data Sheet'!$A$19) &amp; "." &amp; BP466)&gt;=--('Data Sheet'!$A$19)), (--(INT('Data Sheet'!$A$19) &amp; "." &amp; BP466)&lt;=--('Data Sheet'!$B$19))),
            --(INT('Data Sheet'!$A$19) &amp; "." &amp; BP466),
            --(INT('Data Sheet'!$B$19) &amp; "." &amp; BP466)
        )
    ),
    IF(BN466&lt;&gt;"",
        IF(INT('Data Sheet'!$A$19)=INT('Data Sheet'!$B$19),
            --(INT('Data Sheet'!$A$19) &amp; "." &amp; RIGHT(BN466,3)),
            IF(AND((--(INT('Data Sheet'!$A$19) &amp; "." &amp; RIGHT(BN466,3))&gt;=--('Data Sheet'!$A$19)), (--(INT('Data Sheet'!$A$19) &amp; "." &amp; RIGHT(BN466,3))&lt;=--('Data Sheet'!$B$19))),
                --(INT('Data Sheet'!$A$19) &amp; "." &amp; RIGHT(BN466,3)),
                --(INT('Data Sheet'!$B$19) &amp; "." &amp; RIGHT(BN466,3))
            )
        ),
        "OK"
    )
)</f>
        <v>OK</v>
      </c>
      <c r="P466" s="23" t="str">
        <f>IF(BR466&lt;&gt;"",
    IF(INT('Data Sheet'!$A$19)=INT('Data Sheet'!$B$15),
        --(INT('Data Sheet'!$A$15) &amp; "." &amp; BR466),
        IF(AND((--(INT('Data Sheet'!$A$15) &amp; "." &amp; BR466)&gt;=--('Data Sheet'!$A$15)), (--(INT('Data Sheet'!$A$15) &amp; "." &amp; BR466)&lt;=--('Data Sheet'!$B$15))),
            --(INT('Data Sheet'!$A$15) &amp; "." &amp; BR466),
            --(INT('Data Sheet'!$B$15) &amp; "." &amp; BR466)
        )
    ),
    IF(BQ466&lt;&gt;"",
        IF(INT('Data Sheet'!$A$15)=INT('Data Sheet'!$B$15),
            --(INT('Data Sheet'!$A$15) &amp; "." &amp; LEFT(BQ466,3)),
            IF(AND((--(INT('Data Sheet'!$A$15) &amp; "." &amp; LEFT(BQ466,3))&gt;=--('Data Sheet'!$A$15)), (--(INT('Data Sheet'!$A$15) &amp; "." &amp; LEFT(BQ466,3))&lt;=--('Data Sheet'!$B$15))),
                --(INT('Data Sheet'!$A$15) &amp; "." &amp; LEFT(BQ466,3)),
                --(INT('Data Sheet'!$B$15) &amp; "." &amp; LEFT(BQ466,3))
            )
        ),
        "OK"
    )
)</f>
        <v>OK</v>
      </c>
      <c r="Q466" s="23" t="str">
        <f>IF(BS466&lt;&gt;"",
    IF(INT('Data Sheet'!$A$19)=INT('Data Sheet'!$B$15),
        --(INT('Data Sheet'!$A$15) &amp; "." &amp; BS466),
        IF(AND((--(INT('Data Sheet'!$A$15) &amp; "." &amp; BS466)&gt;=--('Data Sheet'!$A$15)), (--(INT('Data Sheet'!$A$15) &amp; "." &amp; BS466)&lt;=--('Data Sheet'!$B$15))),
            --(INT('Data Sheet'!$A$15) &amp; "." &amp; BS466),
            --(INT('Data Sheet'!$B$15) &amp; "." &amp; BS466)
        )
    ),
    IF(BQ466&lt;&gt;"",
        IF(INT('Data Sheet'!$A$15)=INT('Data Sheet'!$B$15),
            --(INT('Data Sheet'!$A$15) &amp; "." &amp; RIGHT(BQ466,3)),
            IF(AND((--(INT('Data Sheet'!$A$15) &amp; "." &amp; RIGHT(BQ466,3))&gt;=--('Data Sheet'!$A$15)), (--(INT('Data Sheet'!$A$15) &amp; "." &amp; RIGHT(BQ466,3))&lt;=--('Data Sheet'!$B$15))),
                --(INT('Data Sheet'!$A$15) &amp; "." &amp; RIGHT(BQ466,3)),
                --(INT('Data Sheet'!$B$15) &amp; "." &amp; RIGHT(BQ466,3))
            )
        ),
        "OK"
    )
)</f>
        <v>OK</v>
      </c>
      <c r="R466" s="20"/>
      <c r="S466" s="20"/>
      <c r="T466" s="20"/>
      <c r="U466" s="20"/>
      <c r="V466" s="20"/>
      <c r="W466" s="20"/>
      <c r="X466" s="20"/>
      <c r="Y466" s="20"/>
      <c r="Z466" s="20"/>
      <c r="AA466" s="55"/>
      <c r="AB466" s="55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1"/>
      <c r="AR466" s="21"/>
      <c r="AS466" s="21"/>
      <c r="AT466" s="21"/>
      <c r="AU466" s="21"/>
      <c r="AV466" s="21"/>
      <c r="AW466" s="22"/>
      <c r="AX466" s="99"/>
      <c r="AY466" s="20"/>
      <c r="AZ466" s="20"/>
      <c r="BA466" s="22"/>
      <c r="BC466" s="80"/>
      <c r="BD466" s="80"/>
      <c r="BE466" s="80"/>
      <c r="BF466" s="80"/>
      <c r="BG466" s="2" t="str">
        <f t="shared" si="45"/>
        <v/>
      </c>
      <c r="BH466" s="78">
        <f t="shared" si="44"/>
        <v>0</v>
      </c>
    </row>
    <row r="467" spans="2:60" x14ac:dyDescent="0.2">
      <c r="B467" s="14">
        <f t="shared" si="49"/>
        <v>459</v>
      </c>
      <c r="C467" s="15" t="str">
        <f>CONCATENATE('Data Sheet'!$B$8,'Data Sheet'!$G$2)</f>
        <v>" HWDP</v>
      </c>
      <c r="D467" s="95" t="str">
        <f t="shared" si="46"/>
        <v/>
      </c>
      <c r="E467" s="15" t="str">
        <f>IF('Sum HWDP'!$D$10="TH-Hill DS-1 Vol 3 CAT 2: Clean and Visual Ends only","N/A","OK")</f>
        <v>OK</v>
      </c>
      <c r="F467" s="15" t="str">
        <f>IF('Sum HWDP'!$D$10="TH-Hill DS-1 Vol 3 CAT 2: Clean and Visual Ends only","N/A","OK")</f>
        <v>OK</v>
      </c>
      <c r="G467" s="17"/>
      <c r="H467" s="17"/>
      <c r="I467" s="17" t="s">
        <v>51</v>
      </c>
      <c r="J467" s="17" t="str">
        <f t="shared" si="47"/>
        <v>OK</v>
      </c>
      <c r="K467" s="17" t="str">
        <f t="shared" si="48"/>
        <v>OK</v>
      </c>
      <c r="L467" s="17" t="str">
        <f>IF('Data Sheet'!$B$9="NC-50","N/A","OK")</f>
        <v>OK</v>
      </c>
      <c r="M467" s="17" t="str">
        <f>IF('Data Sheet'!$B$9="NC-50","N/A","OK")</f>
        <v>OK</v>
      </c>
      <c r="N467" s="23" t="str">
        <f>IF(BO467&lt;&gt;"",
    IF(INT('Data Sheet'!$A$19)=INT('Data Sheet'!$B$19),
        --(INT('Data Sheet'!$A$19) &amp; "." &amp; BO467),
        IF(AND((--(INT('Data Sheet'!$A$19) &amp; "." &amp; BO467)&gt;=--('Data Sheet'!$A$19)), (--(INT('Data Sheet'!$A$19) &amp; "." &amp; BO467)&lt;=--('Data Sheet'!$B$19))),
            --(INT('Data Sheet'!$A$19) &amp; "." &amp; BO467),
            --(INT('Data Sheet'!$B$19) &amp; "." &amp; BO467)
        )
    ),
    IF(BN467&lt;&gt;"",
        IF(INT('Data Sheet'!$A$19)=INT('Data Sheet'!$B$19),
            --(INT('Data Sheet'!$A$19) &amp; "." &amp; LEFT(BN467,3)),
            IF(AND((--(INT('Data Sheet'!$A$19) &amp; "." &amp; LEFT(BN467,3))&gt;=--('Data Sheet'!$A$19)), (--(INT('Data Sheet'!$A$19) &amp; "." &amp; LEFT(BN467,3))&lt;=--('Data Sheet'!$B$19))),
                --(INT('Data Sheet'!$A$19) &amp; "." &amp; LEFT(BN467,3)),
                --(INT('Data Sheet'!$B$19) &amp; "." &amp; LEFT(BN467,3))
            )
        ),
        "OK"
    )
)</f>
        <v>OK</v>
      </c>
      <c r="O467" s="23" t="str">
        <f>IF(BP467&lt;&gt;"",
    IF(INT('Data Sheet'!$A$19)=INT('Data Sheet'!$B$19),
        --(INT('Data Sheet'!$A$19) &amp; "." &amp; BP467),
        IF(AND((--(INT('Data Sheet'!$A$19) &amp; "." &amp; BP467)&gt;=--('Data Sheet'!$A$19)), (--(INT('Data Sheet'!$A$19) &amp; "." &amp; BP467)&lt;=--('Data Sheet'!$B$19))),
            --(INT('Data Sheet'!$A$19) &amp; "." &amp; BP467),
            --(INT('Data Sheet'!$B$19) &amp; "." &amp; BP467)
        )
    ),
    IF(BN467&lt;&gt;"",
        IF(INT('Data Sheet'!$A$19)=INT('Data Sheet'!$B$19),
            --(INT('Data Sheet'!$A$19) &amp; "." &amp; RIGHT(BN467,3)),
            IF(AND((--(INT('Data Sheet'!$A$19) &amp; "." &amp; RIGHT(BN467,3))&gt;=--('Data Sheet'!$A$19)), (--(INT('Data Sheet'!$A$19) &amp; "." &amp; RIGHT(BN467,3))&lt;=--('Data Sheet'!$B$19))),
                --(INT('Data Sheet'!$A$19) &amp; "." &amp; RIGHT(BN467,3)),
                --(INT('Data Sheet'!$B$19) &amp; "." &amp; RIGHT(BN467,3))
            )
        ),
        "OK"
    )
)</f>
        <v>OK</v>
      </c>
      <c r="P467" s="23" t="str">
        <f>IF(BR467&lt;&gt;"",
    IF(INT('Data Sheet'!$A$19)=INT('Data Sheet'!$B$15),
        --(INT('Data Sheet'!$A$15) &amp; "." &amp; BR467),
        IF(AND((--(INT('Data Sheet'!$A$15) &amp; "." &amp; BR467)&gt;=--('Data Sheet'!$A$15)), (--(INT('Data Sheet'!$A$15) &amp; "." &amp; BR467)&lt;=--('Data Sheet'!$B$15))),
            --(INT('Data Sheet'!$A$15) &amp; "." &amp; BR467),
            --(INT('Data Sheet'!$B$15) &amp; "." &amp; BR467)
        )
    ),
    IF(BQ467&lt;&gt;"",
        IF(INT('Data Sheet'!$A$15)=INT('Data Sheet'!$B$15),
            --(INT('Data Sheet'!$A$15) &amp; "." &amp; LEFT(BQ467,3)),
            IF(AND((--(INT('Data Sheet'!$A$15) &amp; "." &amp; LEFT(BQ467,3))&gt;=--('Data Sheet'!$A$15)), (--(INT('Data Sheet'!$A$15) &amp; "." &amp; LEFT(BQ467,3))&lt;=--('Data Sheet'!$B$15))),
                --(INT('Data Sheet'!$A$15) &amp; "." &amp; LEFT(BQ467,3)),
                --(INT('Data Sheet'!$B$15) &amp; "." &amp; LEFT(BQ467,3))
            )
        ),
        "OK"
    )
)</f>
        <v>OK</v>
      </c>
      <c r="Q467" s="23" t="str">
        <f>IF(BS467&lt;&gt;"",
    IF(INT('Data Sheet'!$A$19)=INT('Data Sheet'!$B$15),
        --(INT('Data Sheet'!$A$15) &amp; "." &amp; BS467),
        IF(AND((--(INT('Data Sheet'!$A$15) &amp; "." &amp; BS467)&gt;=--('Data Sheet'!$A$15)), (--(INT('Data Sheet'!$A$15) &amp; "." &amp; BS467)&lt;=--('Data Sheet'!$B$15))),
            --(INT('Data Sheet'!$A$15) &amp; "." &amp; BS467),
            --(INT('Data Sheet'!$B$15) &amp; "." &amp; BS467)
        )
    ),
    IF(BQ467&lt;&gt;"",
        IF(INT('Data Sheet'!$A$15)=INT('Data Sheet'!$B$15),
            --(INT('Data Sheet'!$A$15) &amp; "." &amp; RIGHT(BQ467,3)),
            IF(AND((--(INT('Data Sheet'!$A$15) &amp; "." &amp; RIGHT(BQ467,3))&gt;=--('Data Sheet'!$A$15)), (--(INT('Data Sheet'!$A$15) &amp; "." &amp; RIGHT(BQ467,3))&lt;=--('Data Sheet'!$B$15))),
                --(INT('Data Sheet'!$A$15) &amp; "." &amp; RIGHT(BQ467,3)),
                --(INT('Data Sheet'!$B$15) &amp; "." &amp; RIGHT(BQ467,3))
            )
        ),
        "OK"
    )
)</f>
        <v>OK</v>
      </c>
      <c r="R467" s="20"/>
      <c r="S467" s="20"/>
      <c r="T467" s="20"/>
      <c r="U467" s="20"/>
      <c r="V467" s="20"/>
      <c r="W467" s="20"/>
      <c r="X467" s="20"/>
      <c r="Y467" s="20"/>
      <c r="Z467" s="20"/>
      <c r="AA467" s="55"/>
      <c r="AB467" s="55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1"/>
      <c r="AR467" s="21"/>
      <c r="AS467" s="21"/>
      <c r="AT467" s="21"/>
      <c r="AU467" s="21"/>
      <c r="AV467" s="21"/>
      <c r="AW467" s="22"/>
      <c r="AX467" s="99"/>
      <c r="AY467" s="20"/>
      <c r="AZ467" s="20"/>
      <c r="BA467" s="22"/>
      <c r="BC467" s="80"/>
      <c r="BD467" s="80"/>
      <c r="BE467" s="80"/>
      <c r="BF467" s="80"/>
      <c r="BG467" s="2" t="str">
        <f t="shared" si="45"/>
        <v/>
      </c>
      <c r="BH467" s="78">
        <f t="shared" si="44"/>
        <v>0</v>
      </c>
    </row>
    <row r="468" spans="2:60" x14ac:dyDescent="0.2">
      <c r="B468" s="14">
        <f t="shared" si="49"/>
        <v>460</v>
      </c>
      <c r="C468" s="15" t="str">
        <f>CONCATENATE('Data Sheet'!$B$8,'Data Sheet'!$G$2)</f>
        <v>" HWDP</v>
      </c>
      <c r="D468" s="95" t="str">
        <f t="shared" si="46"/>
        <v/>
      </c>
      <c r="E468" s="15" t="str">
        <f>IF('Sum HWDP'!$D$10="TH-Hill DS-1 Vol 3 CAT 2: Clean and Visual Ends only","N/A","OK")</f>
        <v>OK</v>
      </c>
      <c r="F468" s="15" t="str">
        <f>IF('Sum HWDP'!$D$10="TH-Hill DS-1 Vol 3 CAT 2: Clean and Visual Ends only","N/A","OK")</f>
        <v>OK</v>
      </c>
      <c r="G468" s="17"/>
      <c r="H468" s="17"/>
      <c r="I468" s="17" t="s">
        <v>51</v>
      </c>
      <c r="J468" s="17" t="str">
        <f t="shared" si="47"/>
        <v>OK</v>
      </c>
      <c r="K468" s="17" t="str">
        <f t="shared" si="48"/>
        <v>OK</v>
      </c>
      <c r="L468" s="17" t="str">
        <f>IF('Data Sheet'!$B$9="NC-50","N/A","OK")</f>
        <v>OK</v>
      </c>
      <c r="M468" s="17" t="str">
        <f>IF('Data Sheet'!$B$9="NC-50","N/A","OK")</f>
        <v>OK</v>
      </c>
      <c r="N468" s="23" t="str">
        <f>IF(BO468&lt;&gt;"",
    IF(INT('Data Sheet'!$A$19)=INT('Data Sheet'!$B$19),
        --(INT('Data Sheet'!$A$19) &amp; "." &amp; BO468),
        IF(AND((--(INT('Data Sheet'!$A$19) &amp; "." &amp; BO468)&gt;=--('Data Sheet'!$A$19)), (--(INT('Data Sheet'!$A$19) &amp; "." &amp; BO468)&lt;=--('Data Sheet'!$B$19))),
            --(INT('Data Sheet'!$A$19) &amp; "." &amp; BO468),
            --(INT('Data Sheet'!$B$19) &amp; "." &amp; BO468)
        )
    ),
    IF(BN468&lt;&gt;"",
        IF(INT('Data Sheet'!$A$19)=INT('Data Sheet'!$B$19),
            --(INT('Data Sheet'!$A$19) &amp; "." &amp; LEFT(BN468,3)),
            IF(AND((--(INT('Data Sheet'!$A$19) &amp; "." &amp; LEFT(BN468,3))&gt;=--('Data Sheet'!$A$19)), (--(INT('Data Sheet'!$A$19) &amp; "." &amp; LEFT(BN468,3))&lt;=--('Data Sheet'!$B$19))),
                --(INT('Data Sheet'!$A$19) &amp; "." &amp; LEFT(BN468,3)),
                --(INT('Data Sheet'!$B$19) &amp; "." &amp; LEFT(BN468,3))
            )
        ),
        "OK"
    )
)</f>
        <v>OK</v>
      </c>
      <c r="O468" s="23" t="str">
        <f>IF(BP468&lt;&gt;"",
    IF(INT('Data Sheet'!$A$19)=INT('Data Sheet'!$B$19),
        --(INT('Data Sheet'!$A$19) &amp; "." &amp; BP468),
        IF(AND((--(INT('Data Sheet'!$A$19) &amp; "." &amp; BP468)&gt;=--('Data Sheet'!$A$19)), (--(INT('Data Sheet'!$A$19) &amp; "." &amp; BP468)&lt;=--('Data Sheet'!$B$19))),
            --(INT('Data Sheet'!$A$19) &amp; "." &amp; BP468),
            --(INT('Data Sheet'!$B$19) &amp; "." &amp; BP468)
        )
    ),
    IF(BN468&lt;&gt;"",
        IF(INT('Data Sheet'!$A$19)=INT('Data Sheet'!$B$19),
            --(INT('Data Sheet'!$A$19) &amp; "." &amp; RIGHT(BN468,3)),
            IF(AND((--(INT('Data Sheet'!$A$19) &amp; "." &amp; RIGHT(BN468,3))&gt;=--('Data Sheet'!$A$19)), (--(INT('Data Sheet'!$A$19) &amp; "." &amp; RIGHT(BN468,3))&lt;=--('Data Sheet'!$B$19))),
                --(INT('Data Sheet'!$A$19) &amp; "." &amp; RIGHT(BN468,3)),
                --(INT('Data Sheet'!$B$19) &amp; "." &amp; RIGHT(BN468,3))
            )
        ),
        "OK"
    )
)</f>
        <v>OK</v>
      </c>
      <c r="P468" s="23" t="str">
        <f>IF(BR468&lt;&gt;"",
    IF(INT('Data Sheet'!$A$19)=INT('Data Sheet'!$B$15),
        --(INT('Data Sheet'!$A$15) &amp; "." &amp; BR468),
        IF(AND((--(INT('Data Sheet'!$A$15) &amp; "." &amp; BR468)&gt;=--('Data Sheet'!$A$15)), (--(INT('Data Sheet'!$A$15) &amp; "." &amp; BR468)&lt;=--('Data Sheet'!$B$15))),
            --(INT('Data Sheet'!$A$15) &amp; "." &amp; BR468),
            --(INT('Data Sheet'!$B$15) &amp; "." &amp; BR468)
        )
    ),
    IF(BQ468&lt;&gt;"",
        IF(INT('Data Sheet'!$A$15)=INT('Data Sheet'!$B$15),
            --(INT('Data Sheet'!$A$15) &amp; "." &amp; LEFT(BQ468,3)),
            IF(AND((--(INT('Data Sheet'!$A$15) &amp; "." &amp; LEFT(BQ468,3))&gt;=--('Data Sheet'!$A$15)), (--(INT('Data Sheet'!$A$15) &amp; "." &amp; LEFT(BQ468,3))&lt;=--('Data Sheet'!$B$15))),
                --(INT('Data Sheet'!$A$15) &amp; "." &amp; LEFT(BQ468,3)),
                --(INT('Data Sheet'!$B$15) &amp; "." &amp; LEFT(BQ468,3))
            )
        ),
        "OK"
    )
)</f>
        <v>OK</v>
      </c>
      <c r="Q468" s="23" t="str">
        <f>IF(BS468&lt;&gt;"",
    IF(INT('Data Sheet'!$A$19)=INT('Data Sheet'!$B$15),
        --(INT('Data Sheet'!$A$15) &amp; "." &amp; BS468),
        IF(AND((--(INT('Data Sheet'!$A$15) &amp; "." &amp; BS468)&gt;=--('Data Sheet'!$A$15)), (--(INT('Data Sheet'!$A$15) &amp; "." &amp; BS468)&lt;=--('Data Sheet'!$B$15))),
            --(INT('Data Sheet'!$A$15) &amp; "." &amp; BS468),
            --(INT('Data Sheet'!$B$15) &amp; "." &amp; BS468)
        )
    ),
    IF(BQ468&lt;&gt;"",
        IF(INT('Data Sheet'!$A$15)=INT('Data Sheet'!$B$15),
            --(INT('Data Sheet'!$A$15) &amp; "." &amp; RIGHT(BQ468,3)),
            IF(AND((--(INT('Data Sheet'!$A$15) &amp; "." &amp; RIGHT(BQ468,3))&gt;=--('Data Sheet'!$A$15)), (--(INT('Data Sheet'!$A$15) &amp; "." &amp; RIGHT(BQ468,3))&lt;=--('Data Sheet'!$B$15))),
                --(INT('Data Sheet'!$A$15) &amp; "." &amp; RIGHT(BQ468,3)),
                --(INT('Data Sheet'!$B$15) &amp; "." &amp; RIGHT(BQ468,3))
            )
        ),
        "OK"
    )
)</f>
        <v>OK</v>
      </c>
      <c r="R468" s="20"/>
      <c r="S468" s="20"/>
      <c r="T468" s="20"/>
      <c r="U468" s="20"/>
      <c r="V468" s="20"/>
      <c r="W468" s="20"/>
      <c r="X468" s="20"/>
      <c r="Y468" s="20"/>
      <c r="Z468" s="20"/>
      <c r="AA468" s="55"/>
      <c r="AB468" s="55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1"/>
      <c r="AR468" s="21"/>
      <c r="AS468" s="21"/>
      <c r="AT468" s="21"/>
      <c r="AU468" s="21"/>
      <c r="AV468" s="21"/>
      <c r="AW468" s="22"/>
      <c r="AX468" s="99"/>
      <c r="AY468" s="20"/>
      <c r="AZ468" s="20"/>
      <c r="BA468" s="22"/>
      <c r="BC468" s="80"/>
      <c r="BD468" s="80"/>
      <c r="BE468" s="80"/>
      <c r="BF468" s="80"/>
      <c r="BG468" s="2" t="str">
        <f t="shared" si="45"/>
        <v/>
      </c>
      <c r="BH468" s="78">
        <f t="shared" si="44"/>
        <v>0</v>
      </c>
    </row>
    <row r="469" spans="2:60" x14ac:dyDescent="0.2">
      <c r="B469" s="14">
        <f t="shared" si="49"/>
        <v>461</v>
      </c>
      <c r="C469" s="15" t="str">
        <f>CONCATENATE('Data Sheet'!$B$8,'Data Sheet'!$G$2)</f>
        <v>" HWDP</v>
      </c>
      <c r="D469" s="95" t="str">
        <f t="shared" si="46"/>
        <v/>
      </c>
      <c r="E469" s="15" t="str">
        <f>IF('Sum HWDP'!$D$10="TH-Hill DS-1 Vol 3 CAT 2: Clean and Visual Ends only","N/A","OK")</f>
        <v>OK</v>
      </c>
      <c r="F469" s="15" t="str">
        <f>IF('Sum HWDP'!$D$10="TH-Hill DS-1 Vol 3 CAT 2: Clean and Visual Ends only","N/A","OK")</f>
        <v>OK</v>
      </c>
      <c r="G469" s="17"/>
      <c r="H469" s="17"/>
      <c r="I469" s="17" t="s">
        <v>51</v>
      </c>
      <c r="J469" s="17" t="str">
        <f t="shared" si="47"/>
        <v>OK</v>
      </c>
      <c r="K469" s="17" t="str">
        <f t="shared" si="48"/>
        <v>OK</v>
      </c>
      <c r="L469" s="17" t="str">
        <f>IF('Data Sheet'!$B$9="NC-50","N/A","OK")</f>
        <v>OK</v>
      </c>
      <c r="M469" s="17" t="str">
        <f>IF('Data Sheet'!$B$9="NC-50","N/A","OK")</f>
        <v>OK</v>
      </c>
      <c r="N469" s="23" t="str">
        <f>IF(BO469&lt;&gt;"",
    IF(INT('Data Sheet'!$A$19)=INT('Data Sheet'!$B$19),
        --(INT('Data Sheet'!$A$19) &amp; "." &amp; BO469),
        IF(AND((--(INT('Data Sheet'!$A$19) &amp; "." &amp; BO469)&gt;=--('Data Sheet'!$A$19)), (--(INT('Data Sheet'!$A$19) &amp; "." &amp; BO469)&lt;=--('Data Sheet'!$B$19))),
            --(INT('Data Sheet'!$A$19) &amp; "." &amp; BO469),
            --(INT('Data Sheet'!$B$19) &amp; "." &amp; BO469)
        )
    ),
    IF(BN469&lt;&gt;"",
        IF(INT('Data Sheet'!$A$19)=INT('Data Sheet'!$B$19),
            --(INT('Data Sheet'!$A$19) &amp; "." &amp; LEFT(BN469,3)),
            IF(AND((--(INT('Data Sheet'!$A$19) &amp; "." &amp; LEFT(BN469,3))&gt;=--('Data Sheet'!$A$19)), (--(INT('Data Sheet'!$A$19) &amp; "." &amp; LEFT(BN469,3))&lt;=--('Data Sheet'!$B$19))),
                --(INT('Data Sheet'!$A$19) &amp; "." &amp; LEFT(BN469,3)),
                --(INT('Data Sheet'!$B$19) &amp; "." &amp; LEFT(BN469,3))
            )
        ),
        "OK"
    )
)</f>
        <v>OK</v>
      </c>
      <c r="O469" s="23" t="str">
        <f>IF(BP469&lt;&gt;"",
    IF(INT('Data Sheet'!$A$19)=INT('Data Sheet'!$B$19),
        --(INT('Data Sheet'!$A$19) &amp; "." &amp; BP469),
        IF(AND((--(INT('Data Sheet'!$A$19) &amp; "." &amp; BP469)&gt;=--('Data Sheet'!$A$19)), (--(INT('Data Sheet'!$A$19) &amp; "." &amp; BP469)&lt;=--('Data Sheet'!$B$19))),
            --(INT('Data Sheet'!$A$19) &amp; "." &amp; BP469),
            --(INT('Data Sheet'!$B$19) &amp; "." &amp; BP469)
        )
    ),
    IF(BN469&lt;&gt;"",
        IF(INT('Data Sheet'!$A$19)=INT('Data Sheet'!$B$19),
            --(INT('Data Sheet'!$A$19) &amp; "." &amp; RIGHT(BN469,3)),
            IF(AND((--(INT('Data Sheet'!$A$19) &amp; "." &amp; RIGHT(BN469,3))&gt;=--('Data Sheet'!$A$19)), (--(INT('Data Sheet'!$A$19) &amp; "." &amp; RIGHT(BN469,3))&lt;=--('Data Sheet'!$B$19))),
                --(INT('Data Sheet'!$A$19) &amp; "." &amp; RIGHT(BN469,3)),
                --(INT('Data Sheet'!$B$19) &amp; "." &amp; RIGHT(BN469,3))
            )
        ),
        "OK"
    )
)</f>
        <v>OK</v>
      </c>
      <c r="P469" s="23" t="str">
        <f>IF(BR469&lt;&gt;"",
    IF(INT('Data Sheet'!$A$19)=INT('Data Sheet'!$B$15),
        --(INT('Data Sheet'!$A$15) &amp; "." &amp; BR469),
        IF(AND((--(INT('Data Sheet'!$A$15) &amp; "." &amp; BR469)&gt;=--('Data Sheet'!$A$15)), (--(INT('Data Sheet'!$A$15) &amp; "." &amp; BR469)&lt;=--('Data Sheet'!$B$15))),
            --(INT('Data Sheet'!$A$15) &amp; "." &amp; BR469),
            --(INT('Data Sheet'!$B$15) &amp; "." &amp; BR469)
        )
    ),
    IF(BQ469&lt;&gt;"",
        IF(INT('Data Sheet'!$A$15)=INT('Data Sheet'!$B$15),
            --(INT('Data Sheet'!$A$15) &amp; "." &amp; LEFT(BQ469,3)),
            IF(AND((--(INT('Data Sheet'!$A$15) &amp; "." &amp; LEFT(BQ469,3))&gt;=--('Data Sheet'!$A$15)), (--(INT('Data Sheet'!$A$15) &amp; "." &amp; LEFT(BQ469,3))&lt;=--('Data Sheet'!$B$15))),
                --(INT('Data Sheet'!$A$15) &amp; "." &amp; LEFT(BQ469,3)),
                --(INT('Data Sheet'!$B$15) &amp; "." &amp; LEFT(BQ469,3))
            )
        ),
        "OK"
    )
)</f>
        <v>OK</v>
      </c>
      <c r="Q469" s="23" t="str">
        <f>IF(BS469&lt;&gt;"",
    IF(INT('Data Sheet'!$A$19)=INT('Data Sheet'!$B$15),
        --(INT('Data Sheet'!$A$15) &amp; "." &amp; BS469),
        IF(AND((--(INT('Data Sheet'!$A$15) &amp; "." &amp; BS469)&gt;=--('Data Sheet'!$A$15)), (--(INT('Data Sheet'!$A$15) &amp; "." &amp; BS469)&lt;=--('Data Sheet'!$B$15))),
            --(INT('Data Sheet'!$A$15) &amp; "." &amp; BS469),
            --(INT('Data Sheet'!$B$15) &amp; "." &amp; BS469)
        )
    ),
    IF(BQ469&lt;&gt;"",
        IF(INT('Data Sheet'!$A$15)=INT('Data Sheet'!$B$15),
            --(INT('Data Sheet'!$A$15) &amp; "." &amp; RIGHT(BQ469,3)),
            IF(AND((--(INT('Data Sheet'!$A$15) &amp; "." &amp; RIGHT(BQ469,3))&gt;=--('Data Sheet'!$A$15)), (--(INT('Data Sheet'!$A$15) &amp; "." &amp; RIGHT(BQ469,3))&lt;=--('Data Sheet'!$B$15))),
                --(INT('Data Sheet'!$A$15) &amp; "." &amp; RIGHT(BQ469,3)),
                --(INT('Data Sheet'!$B$15) &amp; "." &amp; RIGHT(BQ469,3))
            )
        ),
        "OK"
    )
)</f>
        <v>OK</v>
      </c>
      <c r="R469" s="20"/>
      <c r="S469" s="20"/>
      <c r="T469" s="20"/>
      <c r="U469" s="20"/>
      <c r="V469" s="20"/>
      <c r="W469" s="20"/>
      <c r="X469" s="20"/>
      <c r="Y469" s="20"/>
      <c r="Z469" s="20"/>
      <c r="AA469" s="55"/>
      <c r="AB469" s="55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1"/>
      <c r="AR469" s="21"/>
      <c r="AS469" s="21"/>
      <c r="AT469" s="21"/>
      <c r="AU469" s="21"/>
      <c r="AV469" s="21"/>
      <c r="AW469" s="22"/>
      <c r="AX469" s="99"/>
      <c r="AY469" s="20"/>
      <c r="AZ469" s="20"/>
      <c r="BA469" s="22"/>
      <c r="BC469" s="80"/>
      <c r="BD469" s="80"/>
      <c r="BE469" s="80"/>
      <c r="BF469" s="80"/>
      <c r="BG469" s="2" t="str">
        <f t="shared" si="45"/>
        <v/>
      </c>
      <c r="BH469" s="78">
        <f t="shared" si="44"/>
        <v>0</v>
      </c>
    </row>
    <row r="470" spans="2:60" x14ac:dyDescent="0.2">
      <c r="B470" s="14">
        <f t="shared" si="49"/>
        <v>462</v>
      </c>
      <c r="C470" s="15" t="str">
        <f>CONCATENATE('Data Sheet'!$B$8,'Data Sheet'!$G$2)</f>
        <v>" HWDP</v>
      </c>
      <c r="D470" s="95" t="str">
        <f t="shared" si="46"/>
        <v/>
      </c>
      <c r="E470" s="15" t="str">
        <f>IF('Sum HWDP'!$D$10="TH-Hill DS-1 Vol 3 CAT 2: Clean and Visual Ends only","N/A","OK")</f>
        <v>OK</v>
      </c>
      <c r="F470" s="15" t="str">
        <f>IF('Sum HWDP'!$D$10="TH-Hill DS-1 Vol 3 CAT 2: Clean and Visual Ends only","N/A","OK")</f>
        <v>OK</v>
      </c>
      <c r="G470" s="17"/>
      <c r="H470" s="17"/>
      <c r="I470" s="17" t="s">
        <v>51</v>
      </c>
      <c r="J470" s="17" t="str">
        <f t="shared" si="47"/>
        <v>OK</v>
      </c>
      <c r="K470" s="17" t="str">
        <f t="shared" si="48"/>
        <v>OK</v>
      </c>
      <c r="L470" s="17" t="str">
        <f>IF('Data Sheet'!$B$9="NC-50","N/A","OK")</f>
        <v>OK</v>
      </c>
      <c r="M470" s="17" t="str">
        <f>IF('Data Sheet'!$B$9="NC-50","N/A","OK")</f>
        <v>OK</v>
      </c>
      <c r="N470" s="23" t="str">
        <f>IF(BO470&lt;&gt;"",
    IF(INT('Data Sheet'!$A$19)=INT('Data Sheet'!$B$19),
        --(INT('Data Sheet'!$A$19) &amp; "." &amp; BO470),
        IF(AND((--(INT('Data Sheet'!$A$19) &amp; "." &amp; BO470)&gt;=--('Data Sheet'!$A$19)), (--(INT('Data Sheet'!$A$19) &amp; "." &amp; BO470)&lt;=--('Data Sheet'!$B$19))),
            --(INT('Data Sheet'!$A$19) &amp; "." &amp; BO470),
            --(INT('Data Sheet'!$B$19) &amp; "." &amp; BO470)
        )
    ),
    IF(BN470&lt;&gt;"",
        IF(INT('Data Sheet'!$A$19)=INT('Data Sheet'!$B$19),
            --(INT('Data Sheet'!$A$19) &amp; "." &amp; LEFT(BN470,3)),
            IF(AND((--(INT('Data Sheet'!$A$19) &amp; "." &amp; LEFT(BN470,3))&gt;=--('Data Sheet'!$A$19)), (--(INT('Data Sheet'!$A$19) &amp; "." &amp; LEFT(BN470,3))&lt;=--('Data Sheet'!$B$19))),
                --(INT('Data Sheet'!$A$19) &amp; "." &amp; LEFT(BN470,3)),
                --(INT('Data Sheet'!$B$19) &amp; "." &amp; LEFT(BN470,3))
            )
        ),
        "OK"
    )
)</f>
        <v>OK</v>
      </c>
      <c r="O470" s="23" t="str">
        <f>IF(BP470&lt;&gt;"",
    IF(INT('Data Sheet'!$A$19)=INT('Data Sheet'!$B$19),
        --(INT('Data Sheet'!$A$19) &amp; "." &amp; BP470),
        IF(AND((--(INT('Data Sheet'!$A$19) &amp; "." &amp; BP470)&gt;=--('Data Sheet'!$A$19)), (--(INT('Data Sheet'!$A$19) &amp; "." &amp; BP470)&lt;=--('Data Sheet'!$B$19))),
            --(INT('Data Sheet'!$A$19) &amp; "." &amp; BP470),
            --(INT('Data Sheet'!$B$19) &amp; "." &amp; BP470)
        )
    ),
    IF(BN470&lt;&gt;"",
        IF(INT('Data Sheet'!$A$19)=INT('Data Sheet'!$B$19),
            --(INT('Data Sheet'!$A$19) &amp; "." &amp; RIGHT(BN470,3)),
            IF(AND((--(INT('Data Sheet'!$A$19) &amp; "." &amp; RIGHT(BN470,3))&gt;=--('Data Sheet'!$A$19)), (--(INT('Data Sheet'!$A$19) &amp; "." &amp; RIGHT(BN470,3))&lt;=--('Data Sheet'!$B$19))),
                --(INT('Data Sheet'!$A$19) &amp; "." &amp; RIGHT(BN470,3)),
                --(INT('Data Sheet'!$B$19) &amp; "." &amp; RIGHT(BN470,3))
            )
        ),
        "OK"
    )
)</f>
        <v>OK</v>
      </c>
      <c r="P470" s="23" t="str">
        <f>IF(BR470&lt;&gt;"",
    IF(INT('Data Sheet'!$A$19)=INT('Data Sheet'!$B$15),
        --(INT('Data Sheet'!$A$15) &amp; "." &amp; BR470),
        IF(AND((--(INT('Data Sheet'!$A$15) &amp; "." &amp; BR470)&gt;=--('Data Sheet'!$A$15)), (--(INT('Data Sheet'!$A$15) &amp; "." &amp; BR470)&lt;=--('Data Sheet'!$B$15))),
            --(INT('Data Sheet'!$A$15) &amp; "." &amp; BR470),
            --(INT('Data Sheet'!$B$15) &amp; "." &amp; BR470)
        )
    ),
    IF(BQ470&lt;&gt;"",
        IF(INT('Data Sheet'!$A$15)=INT('Data Sheet'!$B$15),
            --(INT('Data Sheet'!$A$15) &amp; "." &amp; LEFT(BQ470,3)),
            IF(AND((--(INT('Data Sheet'!$A$15) &amp; "." &amp; LEFT(BQ470,3))&gt;=--('Data Sheet'!$A$15)), (--(INT('Data Sheet'!$A$15) &amp; "." &amp; LEFT(BQ470,3))&lt;=--('Data Sheet'!$B$15))),
                --(INT('Data Sheet'!$A$15) &amp; "." &amp; LEFT(BQ470,3)),
                --(INT('Data Sheet'!$B$15) &amp; "." &amp; LEFT(BQ470,3))
            )
        ),
        "OK"
    )
)</f>
        <v>OK</v>
      </c>
      <c r="Q470" s="23" t="str">
        <f>IF(BS470&lt;&gt;"",
    IF(INT('Data Sheet'!$A$19)=INT('Data Sheet'!$B$15),
        --(INT('Data Sheet'!$A$15) &amp; "." &amp; BS470),
        IF(AND((--(INT('Data Sheet'!$A$15) &amp; "." &amp; BS470)&gt;=--('Data Sheet'!$A$15)), (--(INT('Data Sheet'!$A$15) &amp; "." &amp; BS470)&lt;=--('Data Sheet'!$B$15))),
            --(INT('Data Sheet'!$A$15) &amp; "." &amp; BS470),
            --(INT('Data Sheet'!$B$15) &amp; "." &amp; BS470)
        )
    ),
    IF(BQ470&lt;&gt;"",
        IF(INT('Data Sheet'!$A$15)=INT('Data Sheet'!$B$15),
            --(INT('Data Sheet'!$A$15) &amp; "." &amp; RIGHT(BQ470,3)),
            IF(AND((--(INT('Data Sheet'!$A$15) &amp; "." &amp; RIGHT(BQ470,3))&gt;=--('Data Sheet'!$A$15)), (--(INT('Data Sheet'!$A$15) &amp; "." &amp; RIGHT(BQ470,3))&lt;=--('Data Sheet'!$B$15))),
                --(INT('Data Sheet'!$A$15) &amp; "." &amp; RIGHT(BQ470,3)),
                --(INT('Data Sheet'!$B$15) &amp; "." &amp; RIGHT(BQ470,3))
            )
        ),
        "OK"
    )
)</f>
        <v>OK</v>
      </c>
      <c r="R470" s="20"/>
      <c r="S470" s="20"/>
      <c r="T470" s="20"/>
      <c r="U470" s="20"/>
      <c r="V470" s="20"/>
      <c r="W470" s="20"/>
      <c r="X470" s="20"/>
      <c r="Y470" s="20"/>
      <c r="Z470" s="20"/>
      <c r="AA470" s="55"/>
      <c r="AB470" s="55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1"/>
      <c r="AR470" s="21"/>
      <c r="AS470" s="21"/>
      <c r="AT470" s="21"/>
      <c r="AU470" s="21"/>
      <c r="AV470" s="21"/>
      <c r="AW470" s="22"/>
      <c r="AX470" s="99"/>
      <c r="AY470" s="20"/>
      <c r="AZ470" s="20"/>
      <c r="BA470" s="22"/>
      <c r="BC470" s="80"/>
      <c r="BD470" s="80"/>
      <c r="BE470" s="80"/>
      <c r="BF470" s="80"/>
      <c r="BG470" s="2" t="str">
        <f t="shared" si="45"/>
        <v/>
      </c>
      <c r="BH470" s="78">
        <f t="shared" si="44"/>
        <v>0</v>
      </c>
    </row>
    <row r="471" spans="2:60" x14ac:dyDescent="0.2">
      <c r="B471" s="14">
        <f t="shared" si="49"/>
        <v>463</v>
      </c>
      <c r="C471" s="15" t="str">
        <f>CONCATENATE('Data Sheet'!$B$8,'Data Sheet'!$G$2)</f>
        <v>" HWDP</v>
      </c>
      <c r="D471" s="95" t="str">
        <f t="shared" si="46"/>
        <v/>
      </c>
      <c r="E471" s="15" t="str">
        <f>IF('Sum HWDP'!$D$10="TH-Hill DS-1 Vol 3 CAT 2: Clean and Visual Ends only","N/A","OK")</f>
        <v>OK</v>
      </c>
      <c r="F471" s="15" t="str">
        <f>IF('Sum HWDP'!$D$10="TH-Hill DS-1 Vol 3 CAT 2: Clean and Visual Ends only","N/A","OK")</f>
        <v>OK</v>
      </c>
      <c r="G471" s="17"/>
      <c r="H471" s="17"/>
      <c r="I471" s="17" t="s">
        <v>51</v>
      </c>
      <c r="J471" s="17" t="str">
        <f t="shared" si="47"/>
        <v>OK</v>
      </c>
      <c r="K471" s="17" t="str">
        <f t="shared" si="48"/>
        <v>OK</v>
      </c>
      <c r="L471" s="17" t="str">
        <f>IF('Data Sheet'!$B$9="NC-50","N/A","OK")</f>
        <v>OK</v>
      </c>
      <c r="M471" s="17" t="str">
        <f>IF('Data Sheet'!$B$9="NC-50","N/A","OK")</f>
        <v>OK</v>
      </c>
      <c r="N471" s="23" t="str">
        <f>IF(BO471&lt;&gt;"",
    IF(INT('Data Sheet'!$A$19)=INT('Data Sheet'!$B$19),
        --(INT('Data Sheet'!$A$19) &amp; "." &amp; BO471),
        IF(AND((--(INT('Data Sheet'!$A$19) &amp; "." &amp; BO471)&gt;=--('Data Sheet'!$A$19)), (--(INT('Data Sheet'!$A$19) &amp; "." &amp; BO471)&lt;=--('Data Sheet'!$B$19))),
            --(INT('Data Sheet'!$A$19) &amp; "." &amp; BO471),
            --(INT('Data Sheet'!$B$19) &amp; "." &amp; BO471)
        )
    ),
    IF(BN471&lt;&gt;"",
        IF(INT('Data Sheet'!$A$19)=INT('Data Sheet'!$B$19),
            --(INT('Data Sheet'!$A$19) &amp; "." &amp; LEFT(BN471,3)),
            IF(AND((--(INT('Data Sheet'!$A$19) &amp; "." &amp; LEFT(BN471,3))&gt;=--('Data Sheet'!$A$19)), (--(INT('Data Sheet'!$A$19) &amp; "." &amp; LEFT(BN471,3))&lt;=--('Data Sheet'!$B$19))),
                --(INT('Data Sheet'!$A$19) &amp; "." &amp; LEFT(BN471,3)),
                --(INT('Data Sheet'!$B$19) &amp; "." &amp; LEFT(BN471,3))
            )
        ),
        "OK"
    )
)</f>
        <v>OK</v>
      </c>
      <c r="O471" s="23" t="str">
        <f>IF(BP471&lt;&gt;"",
    IF(INT('Data Sheet'!$A$19)=INT('Data Sheet'!$B$19),
        --(INT('Data Sheet'!$A$19) &amp; "." &amp; BP471),
        IF(AND((--(INT('Data Sheet'!$A$19) &amp; "." &amp; BP471)&gt;=--('Data Sheet'!$A$19)), (--(INT('Data Sheet'!$A$19) &amp; "." &amp; BP471)&lt;=--('Data Sheet'!$B$19))),
            --(INT('Data Sheet'!$A$19) &amp; "." &amp; BP471),
            --(INT('Data Sheet'!$B$19) &amp; "." &amp; BP471)
        )
    ),
    IF(BN471&lt;&gt;"",
        IF(INT('Data Sheet'!$A$19)=INT('Data Sheet'!$B$19),
            --(INT('Data Sheet'!$A$19) &amp; "." &amp; RIGHT(BN471,3)),
            IF(AND((--(INT('Data Sheet'!$A$19) &amp; "." &amp; RIGHT(BN471,3))&gt;=--('Data Sheet'!$A$19)), (--(INT('Data Sheet'!$A$19) &amp; "." &amp; RIGHT(BN471,3))&lt;=--('Data Sheet'!$B$19))),
                --(INT('Data Sheet'!$A$19) &amp; "." &amp; RIGHT(BN471,3)),
                --(INT('Data Sheet'!$B$19) &amp; "." &amp; RIGHT(BN471,3))
            )
        ),
        "OK"
    )
)</f>
        <v>OK</v>
      </c>
      <c r="P471" s="23" t="str">
        <f>IF(BR471&lt;&gt;"",
    IF(INT('Data Sheet'!$A$19)=INT('Data Sheet'!$B$15),
        --(INT('Data Sheet'!$A$15) &amp; "." &amp; BR471),
        IF(AND((--(INT('Data Sheet'!$A$15) &amp; "." &amp; BR471)&gt;=--('Data Sheet'!$A$15)), (--(INT('Data Sheet'!$A$15) &amp; "." &amp; BR471)&lt;=--('Data Sheet'!$B$15))),
            --(INT('Data Sheet'!$A$15) &amp; "." &amp; BR471),
            --(INT('Data Sheet'!$B$15) &amp; "." &amp; BR471)
        )
    ),
    IF(BQ471&lt;&gt;"",
        IF(INT('Data Sheet'!$A$15)=INT('Data Sheet'!$B$15),
            --(INT('Data Sheet'!$A$15) &amp; "." &amp; LEFT(BQ471,3)),
            IF(AND((--(INT('Data Sheet'!$A$15) &amp; "." &amp; LEFT(BQ471,3))&gt;=--('Data Sheet'!$A$15)), (--(INT('Data Sheet'!$A$15) &amp; "." &amp; LEFT(BQ471,3))&lt;=--('Data Sheet'!$B$15))),
                --(INT('Data Sheet'!$A$15) &amp; "." &amp; LEFT(BQ471,3)),
                --(INT('Data Sheet'!$B$15) &amp; "." &amp; LEFT(BQ471,3))
            )
        ),
        "OK"
    )
)</f>
        <v>OK</v>
      </c>
      <c r="Q471" s="23" t="str">
        <f>IF(BS471&lt;&gt;"",
    IF(INT('Data Sheet'!$A$19)=INT('Data Sheet'!$B$15),
        --(INT('Data Sheet'!$A$15) &amp; "." &amp; BS471),
        IF(AND((--(INT('Data Sheet'!$A$15) &amp; "." &amp; BS471)&gt;=--('Data Sheet'!$A$15)), (--(INT('Data Sheet'!$A$15) &amp; "." &amp; BS471)&lt;=--('Data Sheet'!$B$15))),
            --(INT('Data Sheet'!$A$15) &amp; "." &amp; BS471),
            --(INT('Data Sheet'!$B$15) &amp; "." &amp; BS471)
        )
    ),
    IF(BQ471&lt;&gt;"",
        IF(INT('Data Sheet'!$A$15)=INT('Data Sheet'!$B$15),
            --(INT('Data Sheet'!$A$15) &amp; "." &amp; RIGHT(BQ471,3)),
            IF(AND((--(INT('Data Sheet'!$A$15) &amp; "." &amp; RIGHT(BQ471,3))&gt;=--('Data Sheet'!$A$15)), (--(INT('Data Sheet'!$A$15) &amp; "." &amp; RIGHT(BQ471,3))&lt;=--('Data Sheet'!$B$15))),
                --(INT('Data Sheet'!$A$15) &amp; "." &amp; RIGHT(BQ471,3)),
                --(INT('Data Sheet'!$B$15) &amp; "." &amp; RIGHT(BQ471,3))
            )
        ),
        "OK"
    )
)</f>
        <v>OK</v>
      </c>
      <c r="R471" s="20"/>
      <c r="S471" s="20"/>
      <c r="T471" s="20"/>
      <c r="U471" s="20"/>
      <c r="V471" s="20"/>
      <c r="W471" s="20"/>
      <c r="X471" s="20"/>
      <c r="Y471" s="20"/>
      <c r="Z471" s="20"/>
      <c r="AA471" s="55"/>
      <c r="AB471" s="55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1"/>
      <c r="AR471" s="21"/>
      <c r="AS471" s="21"/>
      <c r="AT471" s="21"/>
      <c r="AU471" s="21"/>
      <c r="AV471" s="21"/>
      <c r="AW471" s="22"/>
      <c r="AX471" s="99"/>
      <c r="AY471" s="20"/>
      <c r="AZ471" s="20"/>
      <c r="BA471" s="22"/>
      <c r="BC471" s="80"/>
      <c r="BD471" s="80"/>
      <c r="BE471" s="80"/>
      <c r="BF471" s="80"/>
      <c r="BG471" s="2" t="str">
        <f t="shared" si="45"/>
        <v/>
      </c>
      <c r="BH471" s="78">
        <f t="shared" si="44"/>
        <v>0</v>
      </c>
    </row>
    <row r="472" spans="2:60" x14ac:dyDescent="0.2">
      <c r="B472" s="14">
        <f t="shared" si="49"/>
        <v>464</v>
      </c>
      <c r="C472" s="15" t="str">
        <f>CONCATENATE('Data Sheet'!$B$8,'Data Sheet'!$G$2)</f>
        <v>" HWDP</v>
      </c>
      <c r="D472" s="95" t="str">
        <f t="shared" si="46"/>
        <v/>
      </c>
      <c r="E472" s="15" t="str">
        <f>IF('Sum HWDP'!$D$10="TH-Hill DS-1 Vol 3 CAT 2: Clean and Visual Ends only","N/A","OK")</f>
        <v>OK</v>
      </c>
      <c r="F472" s="15" t="str">
        <f>IF('Sum HWDP'!$D$10="TH-Hill DS-1 Vol 3 CAT 2: Clean and Visual Ends only","N/A","OK")</f>
        <v>OK</v>
      </c>
      <c r="G472" s="17"/>
      <c r="H472" s="17"/>
      <c r="I472" s="17" t="s">
        <v>51</v>
      </c>
      <c r="J472" s="17" t="str">
        <f t="shared" si="47"/>
        <v>OK</v>
      </c>
      <c r="K472" s="17" t="str">
        <f t="shared" si="48"/>
        <v>OK</v>
      </c>
      <c r="L472" s="17" t="str">
        <f>IF('Data Sheet'!$B$9="NC-50","N/A","OK")</f>
        <v>OK</v>
      </c>
      <c r="M472" s="17" t="str">
        <f>IF('Data Sheet'!$B$9="NC-50","N/A","OK")</f>
        <v>OK</v>
      </c>
      <c r="N472" s="23" t="str">
        <f>IF(BO472&lt;&gt;"",
    IF(INT('Data Sheet'!$A$19)=INT('Data Sheet'!$B$19),
        --(INT('Data Sheet'!$A$19) &amp; "." &amp; BO472),
        IF(AND((--(INT('Data Sheet'!$A$19) &amp; "." &amp; BO472)&gt;=--('Data Sheet'!$A$19)), (--(INT('Data Sheet'!$A$19) &amp; "." &amp; BO472)&lt;=--('Data Sheet'!$B$19))),
            --(INT('Data Sheet'!$A$19) &amp; "." &amp; BO472),
            --(INT('Data Sheet'!$B$19) &amp; "." &amp; BO472)
        )
    ),
    IF(BN472&lt;&gt;"",
        IF(INT('Data Sheet'!$A$19)=INT('Data Sheet'!$B$19),
            --(INT('Data Sheet'!$A$19) &amp; "." &amp; LEFT(BN472,3)),
            IF(AND((--(INT('Data Sheet'!$A$19) &amp; "." &amp; LEFT(BN472,3))&gt;=--('Data Sheet'!$A$19)), (--(INT('Data Sheet'!$A$19) &amp; "." &amp; LEFT(BN472,3))&lt;=--('Data Sheet'!$B$19))),
                --(INT('Data Sheet'!$A$19) &amp; "." &amp; LEFT(BN472,3)),
                --(INT('Data Sheet'!$B$19) &amp; "." &amp; LEFT(BN472,3))
            )
        ),
        "OK"
    )
)</f>
        <v>OK</v>
      </c>
      <c r="O472" s="23" t="str">
        <f>IF(BP472&lt;&gt;"",
    IF(INT('Data Sheet'!$A$19)=INT('Data Sheet'!$B$19),
        --(INT('Data Sheet'!$A$19) &amp; "." &amp; BP472),
        IF(AND((--(INT('Data Sheet'!$A$19) &amp; "." &amp; BP472)&gt;=--('Data Sheet'!$A$19)), (--(INT('Data Sheet'!$A$19) &amp; "." &amp; BP472)&lt;=--('Data Sheet'!$B$19))),
            --(INT('Data Sheet'!$A$19) &amp; "." &amp; BP472),
            --(INT('Data Sheet'!$B$19) &amp; "." &amp; BP472)
        )
    ),
    IF(BN472&lt;&gt;"",
        IF(INT('Data Sheet'!$A$19)=INT('Data Sheet'!$B$19),
            --(INT('Data Sheet'!$A$19) &amp; "." &amp; RIGHT(BN472,3)),
            IF(AND((--(INT('Data Sheet'!$A$19) &amp; "." &amp; RIGHT(BN472,3))&gt;=--('Data Sheet'!$A$19)), (--(INT('Data Sheet'!$A$19) &amp; "." &amp; RIGHT(BN472,3))&lt;=--('Data Sheet'!$B$19))),
                --(INT('Data Sheet'!$A$19) &amp; "." &amp; RIGHT(BN472,3)),
                --(INT('Data Sheet'!$B$19) &amp; "." &amp; RIGHT(BN472,3))
            )
        ),
        "OK"
    )
)</f>
        <v>OK</v>
      </c>
      <c r="P472" s="23" t="str">
        <f>IF(BR472&lt;&gt;"",
    IF(INT('Data Sheet'!$A$19)=INT('Data Sheet'!$B$15),
        --(INT('Data Sheet'!$A$15) &amp; "." &amp; BR472),
        IF(AND((--(INT('Data Sheet'!$A$15) &amp; "." &amp; BR472)&gt;=--('Data Sheet'!$A$15)), (--(INT('Data Sheet'!$A$15) &amp; "." &amp; BR472)&lt;=--('Data Sheet'!$B$15))),
            --(INT('Data Sheet'!$A$15) &amp; "." &amp; BR472),
            --(INT('Data Sheet'!$B$15) &amp; "." &amp; BR472)
        )
    ),
    IF(BQ472&lt;&gt;"",
        IF(INT('Data Sheet'!$A$15)=INT('Data Sheet'!$B$15),
            --(INT('Data Sheet'!$A$15) &amp; "." &amp; LEFT(BQ472,3)),
            IF(AND((--(INT('Data Sheet'!$A$15) &amp; "." &amp; LEFT(BQ472,3))&gt;=--('Data Sheet'!$A$15)), (--(INT('Data Sheet'!$A$15) &amp; "." &amp; LEFT(BQ472,3))&lt;=--('Data Sheet'!$B$15))),
                --(INT('Data Sheet'!$A$15) &amp; "." &amp; LEFT(BQ472,3)),
                --(INT('Data Sheet'!$B$15) &amp; "." &amp; LEFT(BQ472,3))
            )
        ),
        "OK"
    )
)</f>
        <v>OK</v>
      </c>
      <c r="Q472" s="23" t="str">
        <f>IF(BS472&lt;&gt;"",
    IF(INT('Data Sheet'!$A$19)=INT('Data Sheet'!$B$15),
        --(INT('Data Sheet'!$A$15) &amp; "." &amp; BS472),
        IF(AND((--(INT('Data Sheet'!$A$15) &amp; "." &amp; BS472)&gt;=--('Data Sheet'!$A$15)), (--(INT('Data Sheet'!$A$15) &amp; "." &amp; BS472)&lt;=--('Data Sheet'!$B$15))),
            --(INT('Data Sheet'!$A$15) &amp; "." &amp; BS472),
            --(INT('Data Sheet'!$B$15) &amp; "." &amp; BS472)
        )
    ),
    IF(BQ472&lt;&gt;"",
        IF(INT('Data Sheet'!$A$15)=INT('Data Sheet'!$B$15),
            --(INT('Data Sheet'!$A$15) &amp; "." &amp; RIGHT(BQ472,3)),
            IF(AND((--(INT('Data Sheet'!$A$15) &amp; "." &amp; RIGHT(BQ472,3))&gt;=--('Data Sheet'!$A$15)), (--(INT('Data Sheet'!$A$15) &amp; "." &amp; RIGHT(BQ472,3))&lt;=--('Data Sheet'!$B$15))),
                --(INT('Data Sheet'!$A$15) &amp; "." &amp; RIGHT(BQ472,3)),
                --(INT('Data Sheet'!$B$15) &amp; "." &amp; RIGHT(BQ472,3))
            )
        ),
        "OK"
    )
)</f>
        <v>OK</v>
      </c>
      <c r="R472" s="20"/>
      <c r="S472" s="20"/>
      <c r="T472" s="20"/>
      <c r="U472" s="20"/>
      <c r="V472" s="20"/>
      <c r="W472" s="20"/>
      <c r="X472" s="20"/>
      <c r="Y472" s="20"/>
      <c r="Z472" s="20"/>
      <c r="AA472" s="55"/>
      <c r="AB472" s="55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1"/>
      <c r="AR472" s="21"/>
      <c r="AS472" s="21"/>
      <c r="AT472" s="21"/>
      <c r="AU472" s="21"/>
      <c r="AV472" s="21"/>
      <c r="AW472" s="22"/>
      <c r="AX472" s="99"/>
      <c r="AY472" s="20"/>
      <c r="AZ472" s="20"/>
      <c r="BA472" s="22"/>
      <c r="BC472" s="80"/>
      <c r="BD472" s="80"/>
      <c r="BE472" s="80"/>
      <c r="BF472" s="80"/>
      <c r="BG472" s="2" t="str">
        <f t="shared" si="45"/>
        <v/>
      </c>
      <c r="BH472" s="78">
        <f t="shared" si="44"/>
        <v>0</v>
      </c>
    </row>
    <row r="473" spans="2:60" x14ac:dyDescent="0.2">
      <c r="B473" s="14">
        <f t="shared" si="49"/>
        <v>465</v>
      </c>
      <c r="C473" s="15" t="str">
        <f>CONCATENATE('Data Sheet'!$B$8,'Data Sheet'!$G$2)</f>
        <v>" HWDP</v>
      </c>
      <c r="D473" s="95" t="str">
        <f t="shared" si="46"/>
        <v/>
      </c>
      <c r="E473" s="15" t="str">
        <f>IF('Sum HWDP'!$D$10="TH-Hill DS-1 Vol 3 CAT 2: Clean and Visual Ends only","N/A","OK")</f>
        <v>OK</v>
      </c>
      <c r="F473" s="15" t="str">
        <f>IF('Sum HWDP'!$D$10="TH-Hill DS-1 Vol 3 CAT 2: Clean and Visual Ends only","N/A","OK")</f>
        <v>OK</v>
      </c>
      <c r="G473" s="17"/>
      <c r="H473" s="17"/>
      <c r="I473" s="17" t="s">
        <v>51</v>
      </c>
      <c r="J473" s="17" t="str">
        <f t="shared" si="47"/>
        <v>OK</v>
      </c>
      <c r="K473" s="17" t="str">
        <f t="shared" si="48"/>
        <v>OK</v>
      </c>
      <c r="L473" s="17" t="str">
        <f>IF('Data Sheet'!$B$9="NC-50","N/A","OK")</f>
        <v>OK</v>
      </c>
      <c r="M473" s="17" t="str">
        <f>IF('Data Sheet'!$B$9="NC-50","N/A","OK")</f>
        <v>OK</v>
      </c>
      <c r="N473" s="23" t="str">
        <f>IF(BO473&lt;&gt;"",
    IF(INT('Data Sheet'!$A$19)=INT('Data Sheet'!$B$19),
        --(INT('Data Sheet'!$A$19) &amp; "." &amp; BO473),
        IF(AND((--(INT('Data Sheet'!$A$19) &amp; "." &amp; BO473)&gt;=--('Data Sheet'!$A$19)), (--(INT('Data Sheet'!$A$19) &amp; "." &amp; BO473)&lt;=--('Data Sheet'!$B$19))),
            --(INT('Data Sheet'!$A$19) &amp; "." &amp; BO473),
            --(INT('Data Sheet'!$B$19) &amp; "." &amp; BO473)
        )
    ),
    IF(BN473&lt;&gt;"",
        IF(INT('Data Sheet'!$A$19)=INT('Data Sheet'!$B$19),
            --(INT('Data Sheet'!$A$19) &amp; "." &amp; LEFT(BN473,3)),
            IF(AND((--(INT('Data Sheet'!$A$19) &amp; "." &amp; LEFT(BN473,3))&gt;=--('Data Sheet'!$A$19)), (--(INT('Data Sheet'!$A$19) &amp; "." &amp; LEFT(BN473,3))&lt;=--('Data Sheet'!$B$19))),
                --(INT('Data Sheet'!$A$19) &amp; "." &amp; LEFT(BN473,3)),
                --(INT('Data Sheet'!$B$19) &amp; "." &amp; LEFT(BN473,3))
            )
        ),
        "OK"
    )
)</f>
        <v>OK</v>
      </c>
      <c r="O473" s="23" t="str">
        <f>IF(BP473&lt;&gt;"",
    IF(INT('Data Sheet'!$A$19)=INT('Data Sheet'!$B$19),
        --(INT('Data Sheet'!$A$19) &amp; "." &amp; BP473),
        IF(AND((--(INT('Data Sheet'!$A$19) &amp; "." &amp; BP473)&gt;=--('Data Sheet'!$A$19)), (--(INT('Data Sheet'!$A$19) &amp; "." &amp; BP473)&lt;=--('Data Sheet'!$B$19))),
            --(INT('Data Sheet'!$A$19) &amp; "." &amp; BP473),
            --(INT('Data Sheet'!$B$19) &amp; "." &amp; BP473)
        )
    ),
    IF(BN473&lt;&gt;"",
        IF(INT('Data Sheet'!$A$19)=INT('Data Sheet'!$B$19),
            --(INT('Data Sheet'!$A$19) &amp; "." &amp; RIGHT(BN473,3)),
            IF(AND((--(INT('Data Sheet'!$A$19) &amp; "." &amp; RIGHT(BN473,3))&gt;=--('Data Sheet'!$A$19)), (--(INT('Data Sheet'!$A$19) &amp; "." &amp; RIGHT(BN473,3))&lt;=--('Data Sheet'!$B$19))),
                --(INT('Data Sheet'!$A$19) &amp; "." &amp; RIGHT(BN473,3)),
                --(INT('Data Sheet'!$B$19) &amp; "." &amp; RIGHT(BN473,3))
            )
        ),
        "OK"
    )
)</f>
        <v>OK</v>
      </c>
      <c r="P473" s="23" t="str">
        <f>IF(BR473&lt;&gt;"",
    IF(INT('Data Sheet'!$A$19)=INT('Data Sheet'!$B$15),
        --(INT('Data Sheet'!$A$15) &amp; "." &amp; BR473),
        IF(AND((--(INT('Data Sheet'!$A$15) &amp; "." &amp; BR473)&gt;=--('Data Sheet'!$A$15)), (--(INT('Data Sheet'!$A$15) &amp; "." &amp; BR473)&lt;=--('Data Sheet'!$B$15))),
            --(INT('Data Sheet'!$A$15) &amp; "." &amp; BR473),
            --(INT('Data Sheet'!$B$15) &amp; "." &amp; BR473)
        )
    ),
    IF(BQ473&lt;&gt;"",
        IF(INT('Data Sheet'!$A$15)=INT('Data Sheet'!$B$15),
            --(INT('Data Sheet'!$A$15) &amp; "." &amp; LEFT(BQ473,3)),
            IF(AND((--(INT('Data Sheet'!$A$15) &amp; "." &amp; LEFT(BQ473,3))&gt;=--('Data Sheet'!$A$15)), (--(INT('Data Sheet'!$A$15) &amp; "." &amp; LEFT(BQ473,3))&lt;=--('Data Sheet'!$B$15))),
                --(INT('Data Sheet'!$A$15) &amp; "." &amp; LEFT(BQ473,3)),
                --(INT('Data Sheet'!$B$15) &amp; "." &amp; LEFT(BQ473,3))
            )
        ),
        "OK"
    )
)</f>
        <v>OK</v>
      </c>
      <c r="Q473" s="23" t="str">
        <f>IF(BS473&lt;&gt;"",
    IF(INT('Data Sheet'!$A$19)=INT('Data Sheet'!$B$15),
        --(INT('Data Sheet'!$A$15) &amp; "." &amp; BS473),
        IF(AND((--(INT('Data Sheet'!$A$15) &amp; "." &amp; BS473)&gt;=--('Data Sheet'!$A$15)), (--(INT('Data Sheet'!$A$15) &amp; "." &amp; BS473)&lt;=--('Data Sheet'!$B$15))),
            --(INT('Data Sheet'!$A$15) &amp; "." &amp; BS473),
            --(INT('Data Sheet'!$B$15) &amp; "." &amp; BS473)
        )
    ),
    IF(BQ473&lt;&gt;"",
        IF(INT('Data Sheet'!$A$15)=INT('Data Sheet'!$B$15),
            --(INT('Data Sheet'!$A$15) &amp; "." &amp; RIGHT(BQ473,3)),
            IF(AND((--(INT('Data Sheet'!$A$15) &amp; "." &amp; RIGHT(BQ473,3))&gt;=--('Data Sheet'!$A$15)), (--(INT('Data Sheet'!$A$15) &amp; "." &amp; RIGHT(BQ473,3))&lt;=--('Data Sheet'!$B$15))),
                --(INT('Data Sheet'!$A$15) &amp; "." &amp; RIGHT(BQ473,3)),
                --(INT('Data Sheet'!$B$15) &amp; "." &amp; RIGHT(BQ473,3))
            )
        ),
        "OK"
    )
)</f>
        <v>OK</v>
      </c>
      <c r="R473" s="20"/>
      <c r="S473" s="20"/>
      <c r="T473" s="20"/>
      <c r="U473" s="20"/>
      <c r="V473" s="20"/>
      <c r="W473" s="20"/>
      <c r="X473" s="20"/>
      <c r="Y473" s="20"/>
      <c r="Z473" s="20"/>
      <c r="AA473" s="55"/>
      <c r="AB473" s="55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1"/>
      <c r="AR473" s="21"/>
      <c r="AS473" s="21"/>
      <c r="AT473" s="21"/>
      <c r="AU473" s="21"/>
      <c r="AV473" s="21"/>
      <c r="AW473" s="22"/>
      <c r="AX473" s="99"/>
      <c r="AY473" s="20"/>
      <c r="AZ473" s="20"/>
      <c r="BA473" s="22"/>
      <c r="BC473" s="80"/>
      <c r="BD473" s="80"/>
      <c r="BE473" s="80"/>
      <c r="BF473" s="80"/>
      <c r="BG473" s="2" t="str">
        <f t="shared" si="45"/>
        <v/>
      </c>
      <c r="BH473" s="78">
        <f t="shared" si="44"/>
        <v>0</v>
      </c>
    </row>
    <row r="474" spans="2:60" x14ac:dyDescent="0.2">
      <c r="B474" s="14">
        <f t="shared" si="49"/>
        <v>466</v>
      </c>
      <c r="C474" s="15" t="str">
        <f>CONCATENATE('Data Sheet'!$B$8,'Data Sheet'!$G$2)</f>
        <v>" HWDP</v>
      </c>
      <c r="D474" s="95" t="str">
        <f t="shared" si="46"/>
        <v/>
      </c>
      <c r="E474" s="15" t="str">
        <f>IF('Sum HWDP'!$D$10="TH-Hill DS-1 Vol 3 CAT 2: Clean and Visual Ends only","N/A","OK")</f>
        <v>OK</v>
      </c>
      <c r="F474" s="15" t="str">
        <f>IF('Sum HWDP'!$D$10="TH-Hill DS-1 Vol 3 CAT 2: Clean and Visual Ends only","N/A","OK")</f>
        <v>OK</v>
      </c>
      <c r="G474" s="17"/>
      <c r="H474" s="17"/>
      <c r="I474" s="17" t="s">
        <v>51</v>
      </c>
      <c r="J474" s="17" t="str">
        <f t="shared" si="47"/>
        <v>OK</v>
      </c>
      <c r="K474" s="17" t="str">
        <f t="shared" si="48"/>
        <v>OK</v>
      </c>
      <c r="L474" s="17" t="str">
        <f>IF('Data Sheet'!$B$9="NC-50","N/A","OK")</f>
        <v>OK</v>
      </c>
      <c r="M474" s="17" t="str">
        <f>IF('Data Sheet'!$B$9="NC-50","N/A","OK")</f>
        <v>OK</v>
      </c>
      <c r="N474" s="23" t="str">
        <f>IF(BO474&lt;&gt;"",
    IF(INT('Data Sheet'!$A$19)=INT('Data Sheet'!$B$19),
        --(INT('Data Sheet'!$A$19) &amp; "." &amp; BO474),
        IF(AND((--(INT('Data Sheet'!$A$19) &amp; "." &amp; BO474)&gt;=--('Data Sheet'!$A$19)), (--(INT('Data Sheet'!$A$19) &amp; "." &amp; BO474)&lt;=--('Data Sheet'!$B$19))),
            --(INT('Data Sheet'!$A$19) &amp; "." &amp; BO474),
            --(INT('Data Sheet'!$B$19) &amp; "." &amp; BO474)
        )
    ),
    IF(BN474&lt;&gt;"",
        IF(INT('Data Sheet'!$A$19)=INT('Data Sheet'!$B$19),
            --(INT('Data Sheet'!$A$19) &amp; "." &amp; LEFT(BN474,3)),
            IF(AND((--(INT('Data Sheet'!$A$19) &amp; "." &amp; LEFT(BN474,3))&gt;=--('Data Sheet'!$A$19)), (--(INT('Data Sheet'!$A$19) &amp; "." &amp; LEFT(BN474,3))&lt;=--('Data Sheet'!$B$19))),
                --(INT('Data Sheet'!$A$19) &amp; "." &amp; LEFT(BN474,3)),
                --(INT('Data Sheet'!$B$19) &amp; "." &amp; LEFT(BN474,3))
            )
        ),
        "OK"
    )
)</f>
        <v>OK</v>
      </c>
      <c r="O474" s="23" t="str">
        <f>IF(BP474&lt;&gt;"",
    IF(INT('Data Sheet'!$A$19)=INT('Data Sheet'!$B$19),
        --(INT('Data Sheet'!$A$19) &amp; "." &amp; BP474),
        IF(AND((--(INT('Data Sheet'!$A$19) &amp; "." &amp; BP474)&gt;=--('Data Sheet'!$A$19)), (--(INT('Data Sheet'!$A$19) &amp; "." &amp; BP474)&lt;=--('Data Sheet'!$B$19))),
            --(INT('Data Sheet'!$A$19) &amp; "." &amp; BP474),
            --(INT('Data Sheet'!$B$19) &amp; "." &amp; BP474)
        )
    ),
    IF(BN474&lt;&gt;"",
        IF(INT('Data Sheet'!$A$19)=INT('Data Sheet'!$B$19),
            --(INT('Data Sheet'!$A$19) &amp; "." &amp; RIGHT(BN474,3)),
            IF(AND((--(INT('Data Sheet'!$A$19) &amp; "." &amp; RIGHT(BN474,3))&gt;=--('Data Sheet'!$A$19)), (--(INT('Data Sheet'!$A$19) &amp; "." &amp; RIGHT(BN474,3))&lt;=--('Data Sheet'!$B$19))),
                --(INT('Data Sheet'!$A$19) &amp; "." &amp; RIGHT(BN474,3)),
                --(INT('Data Sheet'!$B$19) &amp; "." &amp; RIGHT(BN474,3))
            )
        ),
        "OK"
    )
)</f>
        <v>OK</v>
      </c>
      <c r="P474" s="23" t="str">
        <f>IF(BR474&lt;&gt;"",
    IF(INT('Data Sheet'!$A$19)=INT('Data Sheet'!$B$15),
        --(INT('Data Sheet'!$A$15) &amp; "." &amp; BR474),
        IF(AND((--(INT('Data Sheet'!$A$15) &amp; "." &amp; BR474)&gt;=--('Data Sheet'!$A$15)), (--(INT('Data Sheet'!$A$15) &amp; "." &amp; BR474)&lt;=--('Data Sheet'!$B$15))),
            --(INT('Data Sheet'!$A$15) &amp; "." &amp; BR474),
            --(INT('Data Sheet'!$B$15) &amp; "." &amp; BR474)
        )
    ),
    IF(BQ474&lt;&gt;"",
        IF(INT('Data Sheet'!$A$15)=INT('Data Sheet'!$B$15),
            --(INT('Data Sheet'!$A$15) &amp; "." &amp; LEFT(BQ474,3)),
            IF(AND((--(INT('Data Sheet'!$A$15) &amp; "." &amp; LEFT(BQ474,3))&gt;=--('Data Sheet'!$A$15)), (--(INT('Data Sheet'!$A$15) &amp; "." &amp; LEFT(BQ474,3))&lt;=--('Data Sheet'!$B$15))),
                --(INT('Data Sheet'!$A$15) &amp; "." &amp; LEFT(BQ474,3)),
                --(INT('Data Sheet'!$B$15) &amp; "." &amp; LEFT(BQ474,3))
            )
        ),
        "OK"
    )
)</f>
        <v>OK</v>
      </c>
      <c r="Q474" s="23" t="str">
        <f>IF(BS474&lt;&gt;"",
    IF(INT('Data Sheet'!$A$19)=INT('Data Sheet'!$B$15),
        --(INT('Data Sheet'!$A$15) &amp; "." &amp; BS474),
        IF(AND((--(INT('Data Sheet'!$A$15) &amp; "." &amp; BS474)&gt;=--('Data Sheet'!$A$15)), (--(INT('Data Sheet'!$A$15) &amp; "." &amp; BS474)&lt;=--('Data Sheet'!$B$15))),
            --(INT('Data Sheet'!$A$15) &amp; "." &amp; BS474),
            --(INT('Data Sheet'!$B$15) &amp; "." &amp; BS474)
        )
    ),
    IF(BQ474&lt;&gt;"",
        IF(INT('Data Sheet'!$A$15)=INT('Data Sheet'!$B$15),
            --(INT('Data Sheet'!$A$15) &amp; "." &amp; RIGHT(BQ474,3)),
            IF(AND((--(INT('Data Sheet'!$A$15) &amp; "." &amp; RIGHT(BQ474,3))&gt;=--('Data Sheet'!$A$15)), (--(INT('Data Sheet'!$A$15) &amp; "." &amp; RIGHT(BQ474,3))&lt;=--('Data Sheet'!$B$15))),
                --(INT('Data Sheet'!$A$15) &amp; "." &amp; RIGHT(BQ474,3)),
                --(INT('Data Sheet'!$B$15) &amp; "." &amp; RIGHT(BQ474,3))
            )
        ),
        "OK"
    )
)</f>
        <v>OK</v>
      </c>
      <c r="R474" s="20"/>
      <c r="S474" s="20"/>
      <c r="T474" s="20"/>
      <c r="U474" s="20"/>
      <c r="V474" s="20"/>
      <c r="W474" s="20"/>
      <c r="X474" s="20"/>
      <c r="Y474" s="20"/>
      <c r="Z474" s="20"/>
      <c r="AA474" s="55"/>
      <c r="AB474" s="55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1"/>
      <c r="AR474" s="21"/>
      <c r="AS474" s="21"/>
      <c r="AT474" s="21"/>
      <c r="AU474" s="21"/>
      <c r="AV474" s="21"/>
      <c r="AW474" s="22"/>
      <c r="AX474" s="99"/>
      <c r="AY474" s="20"/>
      <c r="AZ474" s="20"/>
      <c r="BA474" s="22"/>
      <c r="BC474" s="80"/>
      <c r="BD474" s="80"/>
      <c r="BE474" s="80"/>
      <c r="BF474" s="80"/>
      <c r="BG474" s="2" t="str">
        <f t="shared" si="45"/>
        <v/>
      </c>
      <c r="BH474" s="78">
        <f t="shared" si="44"/>
        <v>0</v>
      </c>
    </row>
    <row r="475" spans="2:60" x14ac:dyDescent="0.2">
      <c r="B475" s="14">
        <f t="shared" si="49"/>
        <v>467</v>
      </c>
      <c r="C475" s="15" t="str">
        <f>CONCATENATE('Data Sheet'!$B$8,'Data Sheet'!$G$2)</f>
        <v>" HWDP</v>
      </c>
      <c r="D475" s="95" t="str">
        <f t="shared" si="46"/>
        <v/>
      </c>
      <c r="E475" s="15" t="str">
        <f>IF('Sum HWDP'!$D$10="TH-Hill DS-1 Vol 3 CAT 2: Clean and Visual Ends only","N/A","OK")</f>
        <v>OK</v>
      </c>
      <c r="F475" s="15" t="str">
        <f>IF('Sum HWDP'!$D$10="TH-Hill DS-1 Vol 3 CAT 2: Clean and Visual Ends only","N/A","OK")</f>
        <v>OK</v>
      </c>
      <c r="G475" s="17"/>
      <c r="H475" s="17"/>
      <c r="I475" s="17" t="s">
        <v>51</v>
      </c>
      <c r="J475" s="17" t="str">
        <f t="shared" si="47"/>
        <v>OK</v>
      </c>
      <c r="K475" s="17" t="str">
        <f t="shared" si="48"/>
        <v>OK</v>
      </c>
      <c r="L475" s="17" t="str">
        <f>IF('Data Sheet'!$B$9="NC-50","N/A","OK")</f>
        <v>OK</v>
      </c>
      <c r="M475" s="17" t="str">
        <f>IF('Data Sheet'!$B$9="NC-50","N/A","OK")</f>
        <v>OK</v>
      </c>
      <c r="N475" s="23" t="str">
        <f>IF(BO475&lt;&gt;"",
    IF(INT('Data Sheet'!$A$19)=INT('Data Sheet'!$B$19),
        --(INT('Data Sheet'!$A$19) &amp; "." &amp; BO475),
        IF(AND((--(INT('Data Sheet'!$A$19) &amp; "." &amp; BO475)&gt;=--('Data Sheet'!$A$19)), (--(INT('Data Sheet'!$A$19) &amp; "." &amp; BO475)&lt;=--('Data Sheet'!$B$19))),
            --(INT('Data Sheet'!$A$19) &amp; "." &amp; BO475),
            --(INT('Data Sheet'!$B$19) &amp; "." &amp; BO475)
        )
    ),
    IF(BN475&lt;&gt;"",
        IF(INT('Data Sheet'!$A$19)=INT('Data Sheet'!$B$19),
            --(INT('Data Sheet'!$A$19) &amp; "." &amp; LEFT(BN475,3)),
            IF(AND((--(INT('Data Sheet'!$A$19) &amp; "." &amp; LEFT(BN475,3))&gt;=--('Data Sheet'!$A$19)), (--(INT('Data Sheet'!$A$19) &amp; "." &amp; LEFT(BN475,3))&lt;=--('Data Sheet'!$B$19))),
                --(INT('Data Sheet'!$A$19) &amp; "." &amp; LEFT(BN475,3)),
                --(INT('Data Sheet'!$B$19) &amp; "." &amp; LEFT(BN475,3))
            )
        ),
        "OK"
    )
)</f>
        <v>OK</v>
      </c>
      <c r="O475" s="23" t="str">
        <f>IF(BP475&lt;&gt;"",
    IF(INT('Data Sheet'!$A$19)=INT('Data Sheet'!$B$19),
        --(INT('Data Sheet'!$A$19) &amp; "." &amp; BP475),
        IF(AND((--(INT('Data Sheet'!$A$19) &amp; "." &amp; BP475)&gt;=--('Data Sheet'!$A$19)), (--(INT('Data Sheet'!$A$19) &amp; "." &amp; BP475)&lt;=--('Data Sheet'!$B$19))),
            --(INT('Data Sheet'!$A$19) &amp; "." &amp; BP475),
            --(INT('Data Sheet'!$B$19) &amp; "." &amp; BP475)
        )
    ),
    IF(BN475&lt;&gt;"",
        IF(INT('Data Sheet'!$A$19)=INT('Data Sheet'!$B$19),
            --(INT('Data Sheet'!$A$19) &amp; "." &amp; RIGHT(BN475,3)),
            IF(AND((--(INT('Data Sheet'!$A$19) &amp; "." &amp; RIGHT(BN475,3))&gt;=--('Data Sheet'!$A$19)), (--(INT('Data Sheet'!$A$19) &amp; "." &amp; RIGHT(BN475,3))&lt;=--('Data Sheet'!$B$19))),
                --(INT('Data Sheet'!$A$19) &amp; "." &amp; RIGHT(BN475,3)),
                --(INT('Data Sheet'!$B$19) &amp; "." &amp; RIGHT(BN475,3))
            )
        ),
        "OK"
    )
)</f>
        <v>OK</v>
      </c>
      <c r="P475" s="23" t="str">
        <f>IF(BR475&lt;&gt;"",
    IF(INT('Data Sheet'!$A$19)=INT('Data Sheet'!$B$15),
        --(INT('Data Sheet'!$A$15) &amp; "." &amp; BR475),
        IF(AND((--(INT('Data Sheet'!$A$15) &amp; "." &amp; BR475)&gt;=--('Data Sheet'!$A$15)), (--(INT('Data Sheet'!$A$15) &amp; "." &amp; BR475)&lt;=--('Data Sheet'!$B$15))),
            --(INT('Data Sheet'!$A$15) &amp; "." &amp; BR475),
            --(INT('Data Sheet'!$B$15) &amp; "." &amp; BR475)
        )
    ),
    IF(BQ475&lt;&gt;"",
        IF(INT('Data Sheet'!$A$15)=INT('Data Sheet'!$B$15),
            --(INT('Data Sheet'!$A$15) &amp; "." &amp; LEFT(BQ475,3)),
            IF(AND((--(INT('Data Sheet'!$A$15) &amp; "." &amp; LEFT(BQ475,3))&gt;=--('Data Sheet'!$A$15)), (--(INT('Data Sheet'!$A$15) &amp; "." &amp; LEFT(BQ475,3))&lt;=--('Data Sheet'!$B$15))),
                --(INT('Data Sheet'!$A$15) &amp; "." &amp; LEFT(BQ475,3)),
                --(INT('Data Sheet'!$B$15) &amp; "." &amp; LEFT(BQ475,3))
            )
        ),
        "OK"
    )
)</f>
        <v>OK</v>
      </c>
      <c r="Q475" s="23" t="str">
        <f>IF(BS475&lt;&gt;"",
    IF(INT('Data Sheet'!$A$19)=INT('Data Sheet'!$B$15),
        --(INT('Data Sheet'!$A$15) &amp; "." &amp; BS475),
        IF(AND((--(INT('Data Sheet'!$A$15) &amp; "." &amp; BS475)&gt;=--('Data Sheet'!$A$15)), (--(INT('Data Sheet'!$A$15) &amp; "." &amp; BS475)&lt;=--('Data Sheet'!$B$15))),
            --(INT('Data Sheet'!$A$15) &amp; "." &amp; BS475),
            --(INT('Data Sheet'!$B$15) &amp; "." &amp; BS475)
        )
    ),
    IF(BQ475&lt;&gt;"",
        IF(INT('Data Sheet'!$A$15)=INT('Data Sheet'!$B$15),
            --(INT('Data Sheet'!$A$15) &amp; "." &amp; RIGHT(BQ475,3)),
            IF(AND((--(INT('Data Sheet'!$A$15) &amp; "." &amp; RIGHT(BQ475,3))&gt;=--('Data Sheet'!$A$15)), (--(INT('Data Sheet'!$A$15) &amp; "." &amp; RIGHT(BQ475,3))&lt;=--('Data Sheet'!$B$15))),
                --(INT('Data Sheet'!$A$15) &amp; "." &amp; RIGHT(BQ475,3)),
                --(INT('Data Sheet'!$B$15) &amp; "." &amp; RIGHT(BQ475,3))
            )
        ),
        "OK"
    )
)</f>
        <v>OK</v>
      </c>
      <c r="R475" s="20"/>
      <c r="S475" s="20"/>
      <c r="T475" s="20"/>
      <c r="U475" s="20"/>
      <c r="V475" s="20"/>
      <c r="W475" s="20"/>
      <c r="X475" s="20"/>
      <c r="Y475" s="20"/>
      <c r="Z475" s="20"/>
      <c r="AA475" s="55"/>
      <c r="AB475" s="55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1"/>
      <c r="AR475" s="21"/>
      <c r="AS475" s="21"/>
      <c r="AT475" s="21"/>
      <c r="AU475" s="21"/>
      <c r="AV475" s="21"/>
      <c r="AW475" s="22"/>
      <c r="AX475" s="99"/>
      <c r="AY475" s="20"/>
      <c r="AZ475" s="20"/>
      <c r="BA475" s="22"/>
      <c r="BC475" s="80"/>
      <c r="BD475" s="80"/>
      <c r="BE475" s="80"/>
      <c r="BF475" s="80"/>
      <c r="BG475" s="2" t="str">
        <f t="shared" si="45"/>
        <v/>
      </c>
      <c r="BH475" s="78">
        <f t="shared" si="44"/>
        <v>0</v>
      </c>
    </row>
    <row r="476" spans="2:60" x14ac:dyDescent="0.2">
      <c r="B476" s="14">
        <f t="shared" si="49"/>
        <v>468</v>
      </c>
      <c r="C476" s="15" t="str">
        <f>CONCATENATE('Data Sheet'!$B$8,'Data Sheet'!$G$2)</f>
        <v>" HWDP</v>
      </c>
      <c r="D476" s="95" t="str">
        <f t="shared" si="46"/>
        <v/>
      </c>
      <c r="E476" s="15" t="str">
        <f>IF('Sum HWDP'!$D$10="TH-Hill DS-1 Vol 3 CAT 2: Clean and Visual Ends only","N/A","OK")</f>
        <v>OK</v>
      </c>
      <c r="F476" s="15" t="str">
        <f>IF('Sum HWDP'!$D$10="TH-Hill DS-1 Vol 3 CAT 2: Clean and Visual Ends only","N/A","OK")</f>
        <v>OK</v>
      </c>
      <c r="G476" s="17"/>
      <c r="H476" s="17"/>
      <c r="I476" s="17" t="s">
        <v>51</v>
      </c>
      <c r="J476" s="17" t="str">
        <f t="shared" si="47"/>
        <v>OK</v>
      </c>
      <c r="K476" s="17" t="str">
        <f t="shared" si="48"/>
        <v>OK</v>
      </c>
      <c r="L476" s="17" t="str">
        <f>IF('Data Sheet'!$B$9="NC-50","N/A","OK")</f>
        <v>OK</v>
      </c>
      <c r="M476" s="17" t="str">
        <f>IF('Data Sheet'!$B$9="NC-50","N/A","OK")</f>
        <v>OK</v>
      </c>
      <c r="N476" s="23" t="str">
        <f>IF(BO476&lt;&gt;"",
    IF(INT('Data Sheet'!$A$19)=INT('Data Sheet'!$B$19),
        --(INT('Data Sheet'!$A$19) &amp; "." &amp; BO476),
        IF(AND((--(INT('Data Sheet'!$A$19) &amp; "." &amp; BO476)&gt;=--('Data Sheet'!$A$19)), (--(INT('Data Sheet'!$A$19) &amp; "." &amp; BO476)&lt;=--('Data Sheet'!$B$19))),
            --(INT('Data Sheet'!$A$19) &amp; "." &amp; BO476),
            --(INT('Data Sheet'!$B$19) &amp; "." &amp; BO476)
        )
    ),
    IF(BN476&lt;&gt;"",
        IF(INT('Data Sheet'!$A$19)=INT('Data Sheet'!$B$19),
            --(INT('Data Sheet'!$A$19) &amp; "." &amp; LEFT(BN476,3)),
            IF(AND((--(INT('Data Sheet'!$A$19) &amp; "." &amp; LEFT(BN476,3))&gt;=--('Data Sheet'!$A$19)), (--(INT('Data Sheet'!$A$19) &amp; "." &amp; LEFT(BN476,3))&lt;=--('Data Sheet'!$B$19))),
                --(INT('Data Sheet'!$A$19) &amp; "." &amp; LEFT(BN476,3)),
                --(INT('Data Sheet'!$B$19) &amp; "." &amp; LEFT(BN476,3))
            )
        ),
        "OK"
    )
)</f>
        <v>OK</v>
      </c>
      <c r="O476" s="23" t="str">
        <f>IF(BP476&lt;&gt;"",
    IF(INT('Data Sheet'!$A$19)=INT('Data Sheet'!$B$19),
        --(INT('Data Sheet'!$A$19) &amp; "." &amp; BP476),
        IF(AND((--(INT('Data Sheet'!$A$19) &amp; "." &amp; BP476)&gt;=--('Data Sheet'!$A$19)), (--(INT('Data Sheet'!$A$19) &amp; "." &amp; BP476)&lt;=--('Data Sheet'!$B$19))),
            --(INT('Data Sheet'!$A$19) &amp; "." &amp; BP476),
            --(INT('Data Sheet'!$B$19) &amp; "." &amp; BP476)
        )
    ),
    IF(BN476&lt;&gt;"",
        IF(INT('Data Sheet'!$A$19)=INT('Data Sheet'!$B$19),
            --(INT('Data Sheet'!$A$19) &amp; "." &amp; RIGHT(BN476,3)),
            IF(AND((--(INT('Data Sheet'!$A$19) &amp; "." &amp; RIGHT(BN476,3))&gt;=--('Data Sheet'!$A$19)), (--(INT('Data Sheet'!$A$19) &amp; "." &amp; RIGHT(BN476,3))&lt;=--('Data Sheet'!$B$19))),
                --(INT('Data Sheet'!$A$19) &amp; "." &amp; RIGHT(BN476,3)),
                --(INT('Data Sheet'!$B$19) &amp; "." &amp; RIGHT(BN476,3))
            )
        ),
        "OK"
    )
)</f>
        <v>OK</v>
      </c>
      <c r="P476" s="23" t="str">
        <f>IF(BR476&lt;&gt;"",
    IF(INT('Data Sheet'!$A$19)=INT('Data Sheet'!$B$15),
        --(INT('Data Sheet'!$A$15) &amp; "." &amp; BR476),
        IF(AND((--(INT('Data Sheet'!$A$15) &amp; "." &amp; BR476)&gt;=--('Data Sheet'!$A$15)), (--(INT('Data Sheet'!$A$15) &amp; "." &amp; BR476)&lt;=--('Data Sheet'!$B$15))),
            --(INT('Data Sheet'!$A$15) &amp; "." &amp; BR476),
            --(INT('Data Sheet'!$B$15) &amp; "." &amp; BR476)
        )
    ),
    IF(BQ476&lt;&gt;"",
        IF(INT('Data Sheet'!$A$15)=INT('Data Sheet'!$B$15),
            --(INT('Data Sheet'!$A$15) &amp; "." &amp; LEFT(BQ476,3)),
            IF(AND((--(INT('Data Sheet'!$A$15) &amp; "." &amp; LEFT(BQ476,3))&gt;=--('Data Sheet'!$A$15)), (--(INT('Data Sheet'!$A$15) &amp; "." &amp; LEFT(BQ476,3))&lt;=--('Data Sheet'!$B$15))),
                --(INT('Data Sheet'!$A$15) &amp; "." &amp; LEFT(BQ476,3)),
                --(INT('Data Sheet'!$B$15) &amp; "." &amp; LEFT(BQ476,3))
            )
        ),
        "OK"
    )
)</f>
        <v>OK</v>
      </c>
      <c r="Q476" s="23" t="str">
        <f>IF(BS476&lt;&gt;"",
    IF(INT('Data Sheet'!$A$19)=INT('Data Sheet'!$B$15),
        --(INT('Data Sheet'!$A$15) &amp; "." &amp; BS476),
        IF(AND((--(INT('Data Sheet'!$A$15) &amp; "." &amp; BS476)&gt;=--('Data Sheet'!$A$15)), (--(INT('Data Sheet'!$A$15) &amp; "." &amp; BS476)&lt;=--('Data Sheet'!$B$15))),
            --(INT('Data Sheet'!$A$15) &amp; "." &amp; BS476),
            --(INT('Data Sheet'!$B$15) &amp; "." &amp; BS476)
        )
    ),
    IF(BQ476&lt;&gt;"",
        IF(INT('Data Sheet'!$A$15)=INT('Data Sheet'!$B$15),
            --(INT('Data Sheet'!$A$15) &amp; "." &amp; RIGHT(BQ476,3)),
            IF(AND((--(INT('Data Sheet'!$A$15) &amp; "." &amp; RIGHT(BQ476,3))&gt;=--('Data Sheet'!$A$15)), (--(INT('Data Sheet'!$A$15) &amp; "." &amp; RIGHT(BQ476,3))&lt;=--('Data Sheet'!$B$15))),
                --(INT('Data Sheet'!$A$15) &amp; "." &amp; RIGHT(BQ476,3)),
                --(INT('Data Sheet'!$B$15) &amp; "." &amp; RIGHT(BQ476,3))
            )
        ),
        "OK"
    )
)</f>
        <v>OK</v>
      </c>
      <c r="R476" s="20"/>
      <c r="S476" s="20"/>
      <c r="T476" s="20"/>
      <c r="U476" s="20"/>
      <c r="V476" s="20"/>
      <c r="W476" s="20"/>
      <c r="X476" s="20"/>
      <c r="Y476" s="20"/>
      <c r="Z476" s="20"/>
      <c r="AA476" s="55"/>
      <c r="AB476" s="55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1"/>
      <c r="AR476" s="21"/>
      <c r="AS476" s="21"/>
      <c r="AT476" s="21"/>
      <c r="AU476" s="21"/>
      <c r="AV476" s="21"/>
      <c r="AW476" s="22"/>
      <c r="AX476" s="99"/>
      <c r="AY476" s="20"/>
      <c r="AZ476" s="20"/>
      <c r="BA476" s="22"/>
      <c r="BC476" s="80"/>
      <c r="BD476" s="80"/>
      <c r="BE476" s="80"/>
      <c r="BF476" s="80"/>
      <c r="BG476" s="2" t="str">
        <f t="shared" si="45"/>
        <v/>
      </c>
      <c r="BH476" s="78">
        <f t="shared" si="44"/>
        <v>0</v>
      </c>
    </row>
    <row r="477" spans="2:60" x14ac:dyDescent="0.2">
      <c r="B477" s="14">
        <f t="shared" si="49"/>
        <v>469</v>
      </c>
      <c r="C477" s="15" t="str">
        <f>CONCATENATE('Data Sheet'!$B$8,'Data Sheet'!$G$2)</f>
        <v>" HWDP</v>
      </c>
      <c r="D477" s="95" t="str">
        <f t="shared" si="46"/>
        <v/>
      </c>
      <c r="E477" s="15" t="str">
        <f>IF('Sum HWDP'!$D$10="TH-Hill DS-1 Vol 3 CAT 2: Clean and Visual Ends only","N/A","OK")</f>
        <v>OK</v>
      </c>
      <c r="F477" s="15" t="str">
        <f>IF('Sum HWDP'!$D$10="TH-Hill DS-1 Vol 3 CAT 2: Clean and Visual Ends only","N/A","OK")</f>
        <v>OK</v>
      </c>
      <c r="G477" s="17"/>
      <c r="H477" s="17"/>
      <c r="I477" s="17" t="s">
        <v>51</v>
      </c>
      <c r="J477" s="17" t="str">
        <f t="shared" si="47"/>
        <v>OK</v>
      </c>
      <c r="K477" s="17" t="str">
        <f t="shared" si="48"/>
        <v>OK</v>
      </c>
      <c r="L477" s="17" t="str">
        <f>IF('Data Sheet'!$B$9="NC-50","N/A","OK")</f>
        <v>OK</v>
      </c>
      <c r="M477" s="17" t="str">
        <f>IF('Data Sheet'!$B$9="NC-50","N/A","OK")</f>
        <v>OK</v>
      </c>
      <c r="N477" s="23" t="str">
        <f>IF(BO477&lt;&gt;"",
    IF(INT('Data Sheet'!$A$19)=INT('Data Sheet'!$B$19),
        --(INT('Data Sheet'!$A$19) &amp; "." &amp; BO477),
        IF(AND((--(INT('Data Sheet'!$A$19) &amp; "." &amp; BO477)&gt;=--('Data Sheet'!$A$19)), (--(INT('Data Sheet'!$A$19) &amp; "." &amp; BO477)&lt;=--('Data Sheet'!$B$19))),
            --(INT('Data Sheet'!$A$19) &amp; "." &amp; BO477),
            --(INT('Data Sheet'!$B$19) &amp; "." &amp; BO477)
        )
    ),
    IF(BN477&lt;&gt;"",
        IF(INT('Data Sheet'!$A$19)=INT('Data Sheet'!$B$19),
            --(INT('Data Sheet'!$A$19) &amp; "." &amp; LEFT(BN477,3)),
            IF(AND((--(INT('Data Sheet'!$A$19) &amp; "." &amp; LEFT(BN477,3))&gt;=--('Data Sheet'!$A$19)), (--(INT('Data Sheet'!$A$19) &amp; "." &amp; LEFT(BN477,3))&lt;=--('Data Sheet'!$B$19))),
                --(INT('Data Sheet'!$A$19) &amp; "." &amp; LEFT(BN477,3)),
                --(INT('Data Sheet'!$B$19) &amp; "." &amp; LEFT(BN477,3))
            )
        ),
        "OK"
    )
)</f>
        <v>OK</v>
      </c>
      <c r="O477" s="23" t="str">
        <f>IF(BP477&lt;&gt;"",
    IF(INT('Data Sheet'!$A$19)=INT('Data Sheet'!$B$19),
        --(INT('Data Sheet'!$A$19) &amp; "." &amp; BP477),
        IF(AND((--(INT('Data Sheet'!$A$19) &amp; "." &amp; BP477)&gt;=--('Data Sheet'!$A$19)), (--(INT('Data Sheet'!$A$19) &amp; "." &amp; BP477)&lt;=--('Data Sheet'!$B$19))),
            --(INT('Data Sheet'!$A$19) &amp; "." &amp; BP477),
            --(INT('Data Sheet'!$B$19) &amp; "." &amp; BP477)
        )
    ),
    IF(BN477&lt;&gt;"",
        IF(INT('Data Sheet'!$A$19)=INT('Data Sheet'!$B$19),
            --(INT('Data Sheet'!$A$19) &amp; "." &amp; RIGHT(BN477,3)),
            IF(AND((--(INT('Data Sheet'!$A$19) &amp; "." &amp; RIGHT(BN477,3))&gt;=--('Data Sheet'!$A$19)), (--(INT('Data Sheet'!$A$19) &amp; "." &amp; RIGHT(BN477,3))&lt;=--('Data Sheet'!$B$19))),
                --(INT('Data Sheet'!$A$19) &amp; "." &amp; RIGHT(BN477,3)),
                --(INT('Data Sheet'!$B$19) &amp; "." &amp; RIGHT(BN477,3))
            )
        ),
        "OK"
    )
)</f>
        <v>OK</v>
      </c>
      <c r="P477" s="23" t="str">
        <f>IF(BR477&lt;&gt;"",
    IF(INT('Data Sheet'!$A$19)=INT('Data Sheet'!$B$15),
        --(INT('Data Sheet'!$A$15) &amp; "." &amp; BR477),
        IF(AND((--(INT('Data Sheet'!$A$15) &amp; "." &amp; BR477)&gt;=--('Data Sheet'!$A$15)), (--(INT('Data Sheet'!$A$15) &amp; "." &amp; BR477)&lt;=--('Data Sheet'!$B$15))),
            --(INT('Data Sheet'!$A$15) &amp; "." &amp; BR477),
            --(INT('Data Sheet'!$B$15) &amp; "." &amp; BR477)
        )
    ),
    IF(BQ477&lt;&gt;"",
        IF(INT('Data Sheet'!$A$15)=INT('Data Sheet'!$B$15),
            --(INT('Data Sheet'!$A$15) &amp; "." &amp; LEFT(BQ477,3)),
            IF(AND((--(INT('Data Sheet'!$A$15) &amp; "." &amp; LEFT(BQ477,3))&gt;=--('Data Sheet'!$A$15)), (--(INT('Data Sheet'!$A$15) &amp; "." &amp; LEFT(BQ477,3))&lt;=--('Data Sheet'!$B$15))),
                --(INT('Data Sheet'!$A$15) &amp; "." &amp; LEFT(BQ477,3)),
                --(INT('Data Sheet'!$B$15) &amp; "." &amp; LEFT(BQ477,3))
            )
        ),
        "OK"
    )
)</f>
        <v>OK</v>
      </c>
      <c r="Q477" s="23" t="str">
        <f>IF(BS477&lt;&gt;"",
    IF(INT('Data Sheet'!$A$19)=INT('Data Sheet'!$B$15),
        --(INT('Data Sheet'!$A$15) &amp; "." &amp; BS477),
        IF(AND((--(INT('Data Sheet'!$A$15) &amp; "." &amp; BS477)&gt;=--('Data Sheet'!$A$15)), (--(INT('Data Sheet'!$A$15) &amp; "." &amp; BS477)&lt;=--('Data Sheet'!$B$15))),
            --(INT('Data Sheet'!$A$15) &amp; "." &amp; BS477),
            --(INT('Data Sheet'!$B$15) &amp; "." &amp; BS477)
        )
    ),
    IF(BQ477&lt;&gt;"",
        IF(INT('Data Sheet'!$A$15)=INT('Data Sheet'!$B$15),
            --(INT('Data Sheet'!$A$15) &amp; "." &amp; RIGHT(BQ477,3)),
            IF(AND((--(INT('Data Sheet'!$A$15) &amp; "." &amp; RIGHT(BQ477,3))&gt;=--('Data Sheet'!$A$15)), (--(INT('Data Sheet'!$A$15) &amp; "." &amp; RIGHT(BQ477,3))&lt;=--('Data Sheet'!$B$15))),
                --(INT('Data Sheet'!$A$15) &amp; "." &amp; RIGHT(BQ477,3)),
                --(INT('Data Sheet'!$B$15) &amp; "." &amp; RIGHT(BQ477,3))
            )
        ),
        "OK"
    )
)</f>
        <v>OK</v>
      </c>
      <c r="R477" s="20"/>
      <c r="S477" s="20"/>
      <c r="T477" s="20"/>
      <c r="U477" s="20"/>
      <c r="V477" s="20"/>
      <c r="W477" s="20"/>
      <c r="X477" s="20"/>
      <c r="Y477" s="20"/>
      <c r="Z477" s="20"/>
      <c r="AA477" s="55"/>
      <c r="AB477" s="55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1"/>
      <c r="AR477" s="21"/>
      <c r="AS477" s="21"/>
      <c r="AT477" s="21"/>
      <c r="AU477" s="21"/>
      <c r="AV477" s="21"/>
      <c r="AW477" s="22"/>
      <c r="AX477" s="99"/>
      <c r="AY477" s="20"/>
      <c r="AZ477" s="20"/>
      <c r="BA477" s="22"/>
      <c r="BC477" s="80"/>
      <c r="BD477" s="80"/>
      <c r="BE477" s="80"/>
      <c r="BF477" s="80"/>
      <c r="BG477" s="2" t="str">
        <f t="shared" si="45"/>
        <v/>
      </c>
      <c r="BH477" s="78">
        <f t="shared" si="44"/>
        <v>0</v>
      </c>
    </row>
    <row r="478" spans="2:60" x14ac:dyDescent="0.2">
      <c r="B478" s="14">
        <f t="shared" si="49"/>
        <v>470</v>
      </c>
      <c r="C478" s="15" t="str">
        <f>CONCATENATE('Data Sheet'!$B$8,'Data Sheet'!$G$2)</f>
        <v>" HWDP</v>
      </c>
      <c r="D478" s="95" t="str">
        <f t="shared" si="46"/>
        <v/>
      </c>
      <c r="E478" s="15" t="str">
        <f>IF('Sum HWDP'!$D$10="TH-Hill DS-1 Vol 3 CAT 2: Clean and Visual Ends only","N/A","OK")</f>
        <v>OK</v>
      </c>
      <c r="F478" s="15" t="str">
        <f>IF('Sum HWDP'!$D$10="TH-Hill DS-1 Vol 3 CAT 2: Clean and Visual Ends only","N/A","OK")</f>
        <v>OK</v>
      </c>
      <c r="G478" s="17"/>
      <c r="H478" s="17"/>
      <c r="I478" s="17" t="s">
        <v>51</v>
      </c>
      <c r="J478" s="17" t="str">
        <f t="shared" si="47"/>
        <v>OK</v>
      </c>
      <c r="K478" s="17" t="str">
        <f t="shared" si="48"/>
        <v>OK</v>
      </c>
      <c r="L478" s="17" t="str">
        <f>IF('Data Sheet'!$B$9="NC-50","N/A","OK")</f>
        <v>OK</v>
      </c>
      <c r="M478" s="17" t="str">
        <f>IF('Data Sheet'!$B$9="NC-50","N/A","OK")</f>
        <v>OK</v>
      </c>
      <c r="N478" s="23" t="str">
        <f>IF(BO478&lt;&gt;"",
    IF(INT('Data Sheet'!$A$19)=INT('Data Sheet'!$B$19),
        --(INT('Data Sheet'!$A$19) &amp; "." &amp; BO478),
        IF(AND((--(INT('Data Sheet'!$A$19) &amp; "." &amp; BO478)&gt;=--('Data Sheet'!$A$19)), (--(INT('Data Sheet'!$A$19) &amp; "." &amp; BO478)&lt;=--('Data Sheet'!$B$19))),
            --(INT('Data Sheet'!$A$19) &amp; "." &amp; BO478),
            --(INT('Data Sheet'!$B$19) &amp; "." &amp; BO478)
        )
    ),
    IF(BN478&lt;&gt;"",
        IF(INT('Data Sheet'!$A$19)=INT('Data Sheet'!$B$19),
            --(INT('Data Sheet'!$A$19) &amp; "." &amp; LEFT(BN478,3)),
            IF(AND((--(INT('Data Sheet'!$A$19) &amp; "." &amp; LEFT(BN478,3))&gt;=--('Data Sheet'!$A$19)), (--(INT('Data Sheet'!$A$19) &amp; "." &amp; LEFT(BN478,3))&lt;=--('Data Sheet'!$B$19))),
                --(INT('Data Sheet'!$A$19) &amp; "." &amp; LEFT(BN478,3)),
                --(INT('Data Sheet'!$B$19) &amp; "." &amp; LEFT(BN478,3))
            )
        ),
        "OK"
    )
)</f>
        <v>OK</v>
      </c>
      <c r="O478" s="23" t="str">
        <f>IF(BP478&lt;&gt;"",
    IF(INT('Data Sheet'!$A$19)=INT('Data Sheet'!$B$19),
        --(INT('Data Sheet'!$A$19) &amp; "." &amp; BP478),
        IF(AND((--(INT('Data Sheet'!$A$19) &amp; "." &amp; BP478)&gt;=--('Data Sheet'!$A$19)), (--(INT('Data Sheet'!$A$19) &amp; "." &amp; BP478)&lt;=--('Data Sheet'!$B$19))),
            --(INT('Data Sheet'!$A$19) &amp; "." &amp; BP478),
            --(INT('Data Sheet'!$B$19) &amp; "." &amp; BP478)
        )
    ),
    IF(BN478&lt;&gt;"",
        IF(INT('Data Sheet'!$A$19)=INT('Data Sheet'!$B$19),
            --(INT('Data Sheet'!$A$19) &amp; "." &amp; RIGHT(BN478,3)),
            IF(AND((--(INT('Data Sheet'!$A$19) &amp; "." &amp; RIGHT(BN478,3))&gt;=--('Data Sheet'!$A$19)), (--(INT('Data Sheet'!$A$19) &amp; "." &amp; RIGHT(BN478,3))&lt;=--('Data Sheet'!$B$19))),
                --(INT('Data Sheet'!$A$19) &amp; "." &amp; RIGHT(BN478,3)),
                --(INT('Data Sheet'!$B$19) &amp; "." &amp; RIGHT(BN478,3))
            )
        ),
        "OK"
    )
)</f>
        <v>OK</v>
      </c>
      <c r="P478" s="23" t="str">
        <f>IF(BR478&lt;&gt;"",
    IF(INT('Data Sheet'!$A$19)=INT('Data Sheet'!$B$15),
        --(INT('Data Sheet'!$A$15) &amp; "." &amp; BR478),
        IF(AND((--(INT('Data Sheet'!$A$15) &amp; "." &amp; BR478)&gt;=--('Data Sheet'!$A$15)), (--(INT('Data Sheet'!$A$15) &amp; "." &amp; BR478)&lt;=--('Data Sheet'!$B$15))),
            --(INT('Data Sheet'!$A$15) &amp; "." &amp; BR478),
            --(INT('Data Sheet'!$B$15) &amp; "." &amp; BR478)
        )
    ),
    IF(BQ478&lt;&gt;"",
        IF(INT('Data Sheet'!$A$15)=INT('Data Sheet'!$B$15),
            --(INT('Data Sheet'!$A$15) &amp; "." &amp; LEFT(BQ478,3)),
            IF(AND((--(INT('Data Sheet'!$A$15) &amp; "." &amp; LEFT(BQ478,3))&gt;=--('Data Sheet'!$A$15)), (--(INT('Data Sheet'!$A$15) &amp; "." &amp; LEFT(BQ478,3))&lt;=--('Data Sheet'!$B$15))),
                --(INT('Data Sheet'!$A$15) &amp; "." &amp; LEFT(BQ478,3)),
                --(INT('Data Sheet'!$B$15) &amp; "." &amp; LEFT(BQ478,3))
            )
        ),
        "OK"
    )
)</f>
        <v>OK</v>
      </c>
      <c r="Q478" s="23" t="str">
        <f>IF(BS478&lt;&gt;"",
    IF(INT('Data Sheet'!$A$19)=INT('Data Sheet'!$B$15),
        --(INT('Data Sheet'!$A$15) &amp; "." &amp; BS478),
        IF(AND((--(INT('Data Sheet'!$A$15) &amp; "." &amp; BS478)&gt;=--('Data Sheet'!$A$15)), (--(INT('Data Sheet'!$A$15) &amp; "." &amp; BS478)&lt;=--('Data Sheet'!$B$15))),
            --(INT('Data Sheet'!$A$15) &amp; "." &amp; BS478),
            --(INT('Data Sheet'!$B$15) &amp; "." &amp; BS478)
        )
    ),
    IF(BQ478&lt;&gt;"",
        IF(INT('Data Sheet'!$A$15)=INT('Data Sheet'!$B$15),
            --(INT('Data Sheet'!$A$15) &amp; "." &amp; RIGHT(BQ478,3)),
            IF(AND((--(INT('Data Sheet'!$A$15) &amp; "." &amp; RIGHT(BQ478,3))&gt;=--('Data Sheet'!$A$15)), (--(INT('Data Sheet'!$A$15) &amp; "." &amp; RIGHT(BQ478,3))&lt;=--('Data Sheet'!$B$15))),
                --(INT('Data Sheet'!$A$15) &amp; "." &amp; RIGHT(BQ478,3)),
                --(INT('Data Sheet'!$B$15) &amp; "." &amp; RIGHT(BQ478,3))
            )
        ),
        "OK"
    )
)</f>
        <v>OK</v>
      </c>
      <c r="R478" s="20"/>
      <c r="S478" s="20"/>
      <c r="T478" s="20"/>
      <c r="U478" s="20"/>
      <c r="V478" s="20"/>
      <c r="W478" s="20"/>
      <c r="X478" s="20"/>
      <c r="Y478" s="20"/>
      <c r="Z478" s="20"/>
      <c r="AA478" s="55"/>
      <c r="AB478" s="55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1"/>
      <c r="AR478" s="21"/>
      <c r="AS478" s="21"/>
      <c r="AT478" s="21"/>
      <c r="AU478" s="21"/>
      <c r="AV478" s="21"/>
      <c r="AW478" s="22"/>
      <c r="AX478" s="99"/>
      <c r="AY478" s="20"/>
      <c r="AZ478" s="20"/>
      <c r="BA478" s="22"/>
      <c r="BC478" s="80"/>
      <c r="BD478" s="80"/>
      <c r="BE478" s="80"/>
      <c r="BF478" s="80"/>
      <c r="BG478" s="2" t="str">
        <f t="shared" si="45"/>
        <v/>
      </c>
      <c r="BH478" s="78">
        <f t="shared" si="44"/>
        <v>0</v>
      </c>
    </row>
    <row r="479" spans="2:60" x14ac:dyDescent="0.2">
      <c r="B479" s="14">
        <f t="shared" si="49"/>
        <v>471</v>
      </c>
      <c r="C479" s="15" t="str">
        <f>CONCATENATE('Data Sheet'!$B$8,'Data Sheet'!$G$2)</f>
        <v>" HWDP</v>
      </c>
      <c r="D479" s="95" t="str">
        <f t="shared" si="46"/>
        <v/>
      </c>
      <c r="E479" s="15" t="str">
        <f>IF('Sum HWDP'!$D$10="TH-Hill DS-1 Vol 3 CAT 2: Clean and Visual Ends only","N/A","OK")</f>
        <v>OK</v>
      </c>
      <c r="F479" s="15" t="str">
        <f>IF('Sum HWDP'!$D$10="TH-Hill DS-1 Vol 3 CAT 2: Clean and Visual Ends only","N/A","OK")</f>
        <v>OK</v>
      </c>
      <c r="G479" s="17"/>
      <c r="H479" s="17"/>
      <c r="I479" s="17" t="s">
        <v>51</v>
      </c>
      <c r="J479" s="17" t="str">
        <f t="shared" si="47"/>
        <v>OK</v>
      </c>
      <c r="K479" s="17" t="str">
        <f t="shared" si="48"/>
        <v>OK</v>
      </c>
      <c r="L479" s="17" t="str">
        <f>IF('Data Sheet'!$B$9="NC-50","N/A","OK")</f>
        <v>OK</v>
      </c>
      <c r="M479" s="17" t="str">
        <f>IF('Data Sheet'!$B$9="NC-50","N/A","OK")</f>
        <v>OK</v>
      </c>
      <c r="N479" s="23" t="str">
        <f>IF(BO479&lt;&gt;"",
    IF(INT('Data Sheet'!$A$19)=INT('Data Sheet'!$B$19),
        --(INT('Data Sheet'!$A$19) &amp; "." &amp; BO479),
        IF(AND((--(INT('Data Sheet'!$A$19) &amp; "." &amp; BO479)&gt;=--('Data Sheet'!$A$19)), (--(INT('Data Sheet'!$A$19) &amp; "." &amp; BO479)&lt;=--('Data Sheet'!$B$19))),
            --(INT('Data Sheet'!$A$19) &amp; "." &amp; BO479),
            --(INT('Data Sheet'!$B$19) &amp; "." &amp; BO479)
        )
    ),
    IF(BN479&lt;&gt;"",
        IF(INT('Data Sheet'!$A$19)=INT('Data Sheet'!$B$19),
            --(INT('Data Sheet'!$A$19) &amp; "." &amp; LEFT(BN479,3)),
            IF(AND((--(INT('Data Sheet'!$A$19) &amp; "." &amp; LEFT(BN479,3))&gt;=--('Data Sheet'!$A$19)), (--(INT('Data Sheet'!$A$19) &amp; "." &amp; LEFT(BN479,3))&lt;=--('Data Sheet'!$B$19))),
                --(INT('Data Sheet'!$A$19) &amp; "." &amp; LEFT(BN479,3)),
                --(INT('Data Sheet'!$B$19) &amp; "." &amp; LEFT(BN479,3))
            )
        ),
        "OK"
    )
)</f>
        <v>OK</v>
      </c>
      <c r="O479" s="23" t="str">
        <f>IF(BP479&lt;&gt;"",
    IF(INT('Data Sheet'!$A$19)=INT('Data Sheet'!$B$19),
        --(INT('Data Sheet'!$A$19) &amp; "." &amp; BP479),
        IF(AND((--(INT('Data Sheet'!$A$19) &amp; "." &amp; BP479)&gt;=--('Data Sheet'!$A$19)), (--(INT('Data Sheet'!$A$19) &amp; "." &amp; BP479)&lt;=--('Data Sheet'!$B$19))),
            --(INT('Data Sheet'!$A$19) &amp; "." &amp; BP479),
            --(INT('Data Sheet'!$B$19) &amp; "." &amp; BP479)
        )
    ),
    IF(BN479&lt;&gt;"",
        IF(INT('Data Sheet'!$A$19)=INT('Data Sheet'!$B$19),
            --(INT('Data Sheet'!$A$19) &amp; "." &amp; RIGHT(BN479,3)),
            IF(AND((--(INT('Data Sheet'!$A$19) &amp; "." &amp; RIGHT(BN479,3))&gt;=--('Data Sheet'!$A$19)), (--(INT('Data Sheet'!$A$19) &amp; "." &amp; RIGHT(BN479,3))&lt;=--('Data Sheet'!$B$19))),
                --(INT('Data Sheet'!$A$19) &amp; "." &amp; RIGHT(BN479,3)),
                --(INT('Data Sheet'!$B$19) &amp; "." &amp; RIGHT(BN479,3))
            )
        ),
        "OK"
    )
)</f>
        <v>OK</v>
      </c>
      <c r="P479" s="23" t="str">
        <f>IF(BR479&lt;&gt;"",
    IF(INT('Data Sheet'!$A$19)=INT('Data Sheet'!$B$15),
        --(INT('Data Sheet'!$A$15) &amp; "." &amp; BR479),
        IF(AND((--(INT('Data Sheet'!$A$15) &amp; "." &amp; BR479)&gt;=--('Data Sheet'!$A$15)), (--(INT('Data Sheet'!$A$15) &amp; "." &amp; BR479)&lt;=--('Data Sheet'!$B$15))),
            --(INT('Data Sheet'!$A$15) &amp; "." &amp; BR479),
            --(INT('Data Sheet'!$B$15) &amp; "." &amp; BR479)
        )
    ),
    IF(BQ479&lt;&gt;"",
        IF(INT('Data Sheet'!$A$15)=INT('Data Sheet'!$B$15),
            --(INT('Data Sheet'!$A$15) &amp; "." &amp; LEFT(BQ479,3)),
            IF(AND((--(INT('Data Sheet'!$A$15) &amp; "." &amp; LEFT(BQ479,3))&gt;=--('Data Sheet'!$A$15)), (--(INT('Data Sheet'!$A$15) &amp; "." &amp; LEFT(BQ479,3))&lt;=--('Data Sheet'!$B$15))),
                --(INT('Data Sheet'!$A$15) &amp; "." &amp; LEFT(BQ479,3)),
                --(INT('Data Sheet'!$B$15) &amp; "." &amp; LEFT(BQ479,3))
            )
        ),
        "OK"
    )
)</f>
        <v>OK</v>
      </c>
      <c r="Q479" s="23" t="str">
        <f>IF(BS479&lt;&gt;"",
    IF(INT('Data Sheet'!$A$19)=INT('Data Sheet'!$B$15),
        --(INT('Data Sheet'!$A$15) &amp; "." &amp; BS479),
        IF(AND((--(INT('Data Sheet'!$A$15) &amp; "." &amp; BS479)&gt;=--('Data Sheet'!$A$15)), (--(INT('Data Sheet'!$A$15) &amp; "." &amp; BS479)&lt;=--('Data Sheet'!$B$15))),
            --(INT('Data Sheet'!$A$15) &amp; "." &amp; BS479),
            --(INT('Data Sheet'!$B$15) &amp; "." &amp; BS479)
        )
    ),
    IF(BQ479&lt;&gt;"",
        IF(INT('Data Sheet'!$A$15)=INT('Data Sheet'!$B$15),
            --(INT('Data Sheet'!$A$15) &amp; "." &amp; RIGHT(BQ479,3)),
            IF(AND((--(INT('Data Sheet'!$A$15) &amp; "." &amp; RIGHT(BQ479,3))&gt;=--('Data Sheet'!$A$15)), (--(INT('Data Sheet'!$A$15) &amp; "." &amp; RIGHT(BQ479,3))&lt;=--('Data Sheet'!$B$15))),
                --(INT('Data Sheet'!$A$15) &amp; "." &amp; RIGHT(BQ479,3)),
                --(INT('Data Sheet'!$B$15) &amp; "." &amp; RIGHT(BQ479,3))
            )
        ),
        "OK"
    )
)</f>
        <v>OK</v>
      </c>
      <c r="R479" s="20"/>
      <c r="S479" s="20"/>
      <c r="T479" s="20"/>
      <c r="U479" s="20"/>
      <c r="V479" s="20"/>
      <c r="W479" s="20"/>
      <c r="X479" s="20"/>
      <c r="Y479" s="20"/>
      <c r="Z479" s="20"/>
      <c r="AA479" s="55"/>
      <c r="AB479" s="55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1"/>
      <c r="AR479" s="21"/>
      <c r="AS479" s="21"/>
      <c r="AT479" s="21"/>
      <c r="AU479" s="21"/>
      <c r="AV479" s="21"/>
      <c r="AW479" s="22"/>
      <c r="AX479" s="99"/>
      <c r="AY479" s="20"/>
      <c r="AZ479" s="20"/>
      <c r="BA479" s="22"/>
      <c r="BC479" s="80"/>
      <c r="BD479" s="80"/>
      <c r="BE479" s="80"/>
      <c r="BF479" s="80"/>
      <c r="BG479" s="2" t="str">
        <f t="shared" si="45"/>
        <v/>
      </c>
      <c r="BH479" s="78">
        <f t="shared" si="44"/>
        <v>0</v>
      </c>
    </row>
    <row r="480" spans="2:60" x14ac:dyDescent="0.2">
      <c r="B480" s="14">
        <f t="shared" si="49"/>
        <v>472</v>
      </c>
      <c r="C480" s="15" t="str">
        <f>CONCATENATE('Data Sheet'!$B$8,'Data Sheet'!$G$2)</f>
        <v>" HWDP</v>
      </c>
      <c r="D480" s="95" t="str">
        <f t="shared" si="46"/>
        <v/>
      </c>
      <c r="E480" s="15" t="str">
        <f>IF('Sum HWDP'!$D$10="TH-Hill DS-1 Vol 3 CAT 2: Clean and Visual Ends only","N/A","OK")</f>
        <v>OK</v>
      </c>
      <c r="F480" s="15" t="str">
        <f>IF('Sum HWDP'!$D$10="TH-Hill DS-1 Vol 3 CAT 2: Clean and Visual Ends only","N/A","OK")</f>
        <v>OK</v>
      </c>
      <c r="G480" s="17"/>
      <c r="H480" s="17"/>
      <c r="I480" s="17" t="s">
        <v>51</v>
      </c>
      <c r="J480" s="17" t="str">
        <f t="shared" si="47"/>
        <v>OK</v>
      </c>
      <c r="K480" s="17" t="str">
        <f t="shared" si="48"/>
        <v>OK</v>
      </c>
      <c r="L480" s="17" t="str">
        <f>IF('Data Sheet'!$B$9="NC-50","N/A","OK")</f>
        <v>OK</v>
      </c>
      <c r="M480" s="17" t="str">
        <f>IF('Data Sheet'!$B$9="NC-50","N/A","OK")</f>
        <v>OK</v>
      </c>
      <c r="N480" s="23" t="str">
        <f>IF(BO480&lt;&gt;"",
    IF(INT('Data Sheet'!$A$19)=INT('Data Sheet'!$B$19),
        --(INT('Data Sheet'!$A$19) &amp; "." &amp; BO480),
        IF(AND((--(INT('Data Sheet'!$A$19) &amp; "." &amp; BO480)&gt;=--('Data Sheet'!$A$19)), (--(INT('Data Sheet'!$A$19) &amp; "." &amp; BO480)&lt;=--('Data Sheet'!$B$19))),
            --(INT('Data Sheet'!$A$19) &amp; "." &amp; BO480),
            --(INT('Data Sheet'!$B$19) &amp; "." &amp; BO480)
        )
    ),
    IF(BN480&lt;&gt;"",
        IF(INT('Data Sheet'!$A$19)=INT('Data Sheet'!$B$19),
            --(INT('Data Sheet'!$A$19) &amp; "." &amp; LEFT(BN480,3)),
            IF(AND((--(INT('Data Sheet'!$A$19) &amp; "." &amp; LEFT(BN480,3))&gt;=--('Data Sheet'!$A$19)), (--(INT('Data Sheet'!$A$19) &amp; "." &amp; LEFT(BN480,3))&lt;=--('Data Sheet'!$B$19))),
                --(INT('Data Sheet'!$A$19) &amp; "." &amp; LEFT(BN480,3)),
                --(INT('Data Sheet'!$B$19) &amp; "." &amp; LEFT(BN480,3))
            )
        ),
        "OK"
    )
)</f>
        <v>OK</v>
      </c>
      <c r="O480" s="23" t="str">
        <f>IF(BP480&lt;&gt;"",
    IF(INT('Data Sheet'!$A$19)=INT('Data Sheet'!$B$19),
        --(INT('Data Sheet'!$A$19) &amp; "." &amp; BP480),
        IF(AND((--(INT('Data Sheet'!$A$19) &amp; "." &amp; BP480)&gt;=--('Data Sheet'!$A$19)), (--(INT('Data Sheet'!$A$19) &amp; "." &amp; BP480)&lt;=--('Data Sheet'!$B$19))),
            --(INT('Data Sheet'!$A$19) &amp; "." &amp; BP480),
            --(INT('Data Sheet'!$B$19) &amp; "." &amp; BP480)
        )
    ),
    IF(BN480&lt;&gt;"",
        IF(INT('Data Sheet'!$A$19)=INT('Data Sheet'!$B$19),
            --(INT('Data Sheet'!$A$19) &amp; "." &amp; RIGHT(BN480,3)),
            IF(AND((--(INT('Data Sheet'!$A$19) &amp; "." &amp; RIGHT(BN480,3))&gt;=--('Data Sheet'!$A$19)), (--(INT('Data Sheet'!$A$19) &amp; "." &amp; RIGHT(BN480,3))&lt;=--('Data Sheet'!$B$19))),
                --(INT('Data Sheet'!$A$19) &amp; "." &amp; RIGHT(BN480,3)),
                --(INT('Data Sheet'!$B$19) &amp; "." &amp; RIGHT(BN480,3))
            )
        ),
        "OK"
    )
)</f>
        <v>OK</v>
      </c>
      <c r="P480" s="23" t="str">
        <f>IF(BR480&lt;&gt;"",
    IF(INT('Data Sheet'!$A$19)=INT('Data Sheet'!$B$15),
        --(INT('Data Sheet'!$A$15) &amp; "." &amp; BR480),
        IF(AND((--(INT('Data Sheet'!$A$15) &amp; "." &amp; BR480)&gt;=--('Data Sheet'!$A$15)), (--(INT('Data Sheet'!$A$15) &amp; "." &amp; BR480)&lt;=--('Data Sheet'!$B$15))),
            --(INT('Data Sheet'!$A$15) &amp; "." &amp; BR480),
            --(INT('Data Sheet'!$B$15) &amp; "." &amp; BR480)
        )
    ),
    IF(BQ480&lt;&gt;"",
        IF(INT('Data Sheet'!$A$15)=INT('Data Sheet'!$B$15),
            --(INT('Data Sheet'!$A$15) &amp; "." &amp; LEFT(BQ480,3)),
            IF(AND((--(INT('Data Sheet'!$A$15) &amp; "." &amp; LEFT(BQ480,3))&gt;=--('Data Sheet'!$A$15)), (--(INT('Data Sheet'!$A$15) &amp; "." &amp; LEFT(BQ480,3))&lt;=--('Data Sheet'!$B$15))),
                --(INT('Data Sheet'!$A$15) &amp; "." &amp; LEFT(BQ480,3)),
                --(INT('Data Sheet'!$B$15) &amp; "." &amp; LEFT(BQ480,3))
            )
        ),
        "OK"
    )
)</f>
        <v>OK</v>
      </c>
      <c r="Q480" s="23" t="str">
        <f>IF(BS480&lt;&gt;"",
    IF(INT('Data Sheet'!$A$19)=INT('Data Sheet'!$B$15),
        --(INT('Data Sheet'!$A$15) &amp; "." &amp; BS480),
        IF(AND((--(INT('Data Sheet'!$A$15) &amp; "." &amp; BS480)&gt;=--('Data Sheet'!$A$15)), (--(INT('Data Sheet'!$A$15) &amp; "." &amp; BS480)&lt;=--('Data Sheet'!$B$15))),
            --(INT('Data Sheet'!$A$15) &amp; "." &amp; BS480),
            --(INT('Data Sheet'!$B$15) &amp; "." &amp; BS480)
        )
    ),
    IF(BQ480&lt;&gt;"",
        IF(INT('Data Sheet'!$A$15)=INT('Data Sheet'!$B$15),
            --(INT('Data Sheet'!$A$15) &amp; "." &amp; RIGHT(BQ480,3)),
            IF(AND((--(INT('Data Sheet'!$A$15) &amp; "." &amp; RIGHT(BQ480,3))&gt;=--('Data Sheet'!$A$15)), (--(INT('Data Sheet'!$A$15) &amp; "." &amp; RIGHT(BQ480,3))&lt;=--('Data Sheet'!$B$15))),
                --(INT('Data Sheet'!$A$15) &amp; "." &amp; RIGHT(BQ480,3)),
                --(INT('Data Sheet'!$B$15) &amp; "." &amp; RIGHT(BQ480,3))
            )
        ),
        "OK"
    )
)</f>
        <v>OK</v>
      </c>
      <c r="R480" s="20"/>
      <c r="S480" s="20"/>
      <c r="T480" s="20"/>
      <c r="U480" s="20"/>
      <c r="V480" s="20"/>
      <c r="W480" s="20"/>
      <c r="X480" s="20"/>
      <c r="Y480" s="20"/>
      <c r="Z480" s="20"/>
      <c r="AA480" s="55"/>
      <c r="AB480" s="55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1"/>
      <c r="AR480" s="21"/>
      <c r="AS480" s="21"/>
      <c r="AT480" s="21"/>
      <c r="AU480" s="21"/>
      <c r="AV480" s="21"/>
      <c r="AW480" s="22"/>
      <c r="AX480" s="99"/>
      <c r="AY480" s="20"/>
      <c r="AZ480" s="20"/>
      <c r="BA480" s="22"/>
      <c r="BC480" s="80"/>
      <c r="BD480" s="80"/>
      <c r="BE480" s="80"/>
      <c r="BF480" s="80"/>
      <c r="BG480" s="2" t="str">
        <f t="shared" si="45"/>
        <v/>
      </c>
      <c r="BH480" s="78">
        <f t="shared" si="44"/>
        <v>0</v>
      </c>
    </row>
    <row r="481" spans="2:60" x14ac:dyDescent="0.2">
      <c r="B481" s="14">
        <f t="shared" si="49"/>
        <v>473</v>
      </c>
      <c r="C481" s="15" t="str">
        <f>CONCATENATE('Data Sheet'!$B$8,'Data Sheet'!$G$2)</f>
        <v>" HWDP</v>
      </c>
      <c r="D481" s="95" t="str">
        <f t="shared" si="46"/>
        <v/>
      </c>
      <c r="E481" s="15" t="str">
        <f>IF('Sum HWDP'!$D$10="TH-Hill DS-1 Vol 3 CAT 2: Clean and Visual Ends only","N/A","OK")</f>
        <v>OK</v>
      </c>
      <c r="F481" s="15" t="str">
        <f>IF('Sum HWDP'!$D$10="TH-Hill DS-1 Vol 3 CAT 2: Clean and Visual Ends only","N/A","OK")</f>
        <v>OK</v>
      </c>
      <c r="G481" s="17"/>
      <c r="H481" s="17"/>
      <c r="I481" s="17" t="s">
        <v>51</v>
      </c>
      <c r="J481" s="17" t="str">
        <f t="shared" si="47"/>
        <v>OK</v>
      </c>
      <c r="K481" s="17" t="str">
        <f t="shared" si="48"/>
        <v>OK</v>
      </c>
      <c r="L481" s="17" t="str">
        <f>IF('Data Sheet'!$B$9="NC-50","N/A","OK")</f>
        <v>OK</v>
      </c>
      <c r="M481" s="17" t="str">
        <f>IF('Data Sheet'!$B$9="NC-50","N/A","OK")</f>
        <v>OK</v>
      </c>
      <c r="N481" s="23" t="str">
        <f>IF(BO481&lt;&gt;"",
    IF(INT('Data Sheet'!$A$19)=INT('Data Sheet'!$B$19),
        --(INT('Data Sheet'!$A$19) &amp; "." &amp; BO481),
        IF(AND((--(INT('Data Sheet'!$A$19) &amp; "." &amp; BO481)&gt;=--('Data Sheet'!$A$19)), (--(INT('Data Sheet'!$A$19) &amp; "." &amp; BO481)&lt;=--('Data Sheet'!$B$19))),
            --(INT('Data Sheet'!$A$19) &amp; "." &amp; BO481),
            --(INT('Data Sheet'!$B$19) &amp; "." &amp; BO481)
        )
    ),
    IF(BN481&lt;&gt;"",
        IF(INT('Data Sheet'!$A$19)=INT('Data Sheet'!$B$19),
            --(INT('Data Sheet'!$A$19) &amp; "." &amp; LEFT(BN481,3)),
            IF(AND((--(INT('Data Sheet'!$A$19) &amp; "." &amp; LEFT(BN481,3))&gt;=--('Data Sheet'!$A$19)), (--(INT('Data Sheet'!$A$19) &amp; "." &amp; LEFT(BN481,3))&lt;=--('Data Sheet'!$B$19))),
                --(INT('Data Sheet'!$A$19) &amp; "." &amp; LEFT(BN481,3)),
                --(INT('Data Sheet'!$B$19) &amp; "." &amp; LEFT(BN481,3))
            )
        ),
        "OK"
    )
)</f>
        <v>OK</v>
      </c>
      <c r="O481" s="23" t="str">
        <f>IF(BP481&lt;&gt;"",
    IF(INT('Data Sheet'!$A$19)=INT('Data Sheet'!$B$19),
        --(INT('Data Sheet'!$A$19) &amp; "." &amp; BP481),
        IF(AND((--(INT('Data Sheet'!$A$19) &amp; "." &amp; BP481)&gt;=--('Data Sheet'!$A$19)), (--(INT('Data Sheet'!$A$19) &amp; "." &amp; BP481)&lt;=--('Data Sheet'!$B$19))),
            --(INT('Data Sheet'!$A$19) &amp; "." &amp; BP481),
            --(INT('Data Sheet'!$B$19) &amp; "." &amp; BP481)
        )
    ),
    IF(BN481&lt;&gt;"",
        IF(INT('Data Sheet'!$A$19)=INT('Data Sheet'!$B$19),
            --(INT('Data Sheet'!$A$19) &amp; "." &amp; RIGHT(BN481,3)),
            IF(AND((--(INT('Data Sheet'!$A$19) &amp; "." &amp; RIGHT(BN481,3))&gt;=--('Data Sheet'!$A$19)), (--(INT('Data Sheet'!$A$19) &amp; "." &amp; RIGHT(BN481,3))&lt;=--('Data Sheet'!$B$19))),
                --(INT('Data Sheet'!$A$19) &amp; "." &amp; RIGHT(BN481,3)),
                --(INT('Data Sheet'!$B$19) &amp; "." &amp; RIGHT(BN481,3))
            )
        ),
        "OK"
    )
)</f>
        <v>OK</v>
      </c>
      <c r="P481" s="23" t="str">
        <f>IF(BR481&lt;&gt;"",
    IF(INT('Data Sheet'!$A$19)=INT('Data Sheet'!$B$15),
        --(INT('Data Sheet'!$A$15) &amp; "." &amp; BR481),
        IF(AND((--(INT('Data Sheet'!$A$15) &amp; "." &amp; BR481)&gt;=--('Data Sheet'!$A$15)), (--(INT('Data Sheet'!$A$15) &amp; "." &amp; BR481)&lt;=--('Data Sheet'!$B$15))),
            --(INT('Data Sheet'!$A$15) &amp; "." &amp; BR481),
            --(INT('Data Sheet'!$B$15) &amp; "." &amp; BR481)
        )
    ),
    IF(BQ481&lt;&gt;"",
        IF(INT('Data Sheet'!$A$15)=INT('Data Sheet'!$B$15),
            --(INT('Data Sheet'!$A$15) &amp; "." &amp; LEFT(BQ481,3)),
            IF(AND((--(INT('Data Sheet'!$A$15) &amp; "." &amp; LEFT(BQ481,3))&gt;=--('Data Sheet'!$A$15)), (--(INT('Data Sheet'!$A$15) &amp; "." &amp; LEFT(BQ481,3))&lt;=--('Data Sheet'!$B$15))),
                --(INT('Data Sheet'!$A$15) &amp; "." &amp; LEFT(BQ481,3)),
                --(INT('Data Sheet'!$B$15) &amp; "." &amp; LEFT(BQ481,3))
            )
        ),
        "OK"
    )
)</f>
        <v>OK</v>
      </c>
      <c r="Q481" s="23" t="str">
        <f>IF(BS481&lt;&gt;"",
    IF(INT('Data Sheet'!$A$19)=INT('Data Sheet'!$B$15),
        --(INT('Data Sheet'!$A$15) &amp; "." &amp; BS481),
        IF(AND((--(INT('Data Sheet'!$A$15) &amp; "." &amp; BS481)&gt;=--('Data Sheet'!$A$15)), (--(INT('Data Sheet'!$A$15) &amp; "." &amp; BS481)&lt;=--('Data Sheet'!$B$15))),
            --(INT('Data Sheet'!$A$15) &amp; "." &amp; BS481),
            --(INT('Data Sheet'!$B$15) &amp; "." &amp; BS481)
        )
    ),
    IF(BQ481&lt;&gt;"",
        IF(INT('Data Sheet'!$A$15)=INT('Data Sheet'!$B$15),
            --(INT('Data Sheet'!$A$15) &amp; "." &amp; RIGHT(BQ481,3)),
            IF(AND((--(INT('Data Sheet'!$A$15) &amp; "." &amp; RIGHT(BQ481,3))&gt;=--('Data Sheet'!$A$15)), (--(INT('Data Sheet'!$A$15) &amp; "." &amp; RIGHT(BQ481,3))&lt;=--('Data Sheet'!$B$15))),
                --(INT('Data Sheet'!$A$15) &amp; "." &amp; RIGHT(BQ481,3)),
                --(INT('Data Sheet'!$B$15) &amp; "." &amp; RIGHT(BQ481,3))
            )
        ),
        "OK"
    )
)</f>
        <v>OK</v>
      </c>
      <c r="R481" s="20"/>
      <c r="S481" s="20"/>
      <c r="T481" s="20"/>
      <c r="U481" s="20"/>
      <c r="V481" s="20"/>
      <c r="W481" s="20"/>
      <c r="X481" s="20"/>
      <c r="Y481" s="20"/>
      <c r="Z481" s="20"/>
      <c r="AA481" s="55"/>
      <c r="AB481" s="55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1"/>
      <c r="AR481" s="21"/>
      <c r="AS481" s="21"/>
      <c r="AT481" s="21"/>
      <c r="AU481" s="21"/>
      <c r="AV481" s="21"/>
      <c r="AW481" s="22"/>
      <c r="AX481" s="99"/>
      <c r="AY481" s="20"/>
      <c r="AZ481" s="20"/>
      <c r="BA481" s="22"/>
      <c r="BC481" s="80"/>
      <c r="BD481" s="80"/>
      <c r="BE481" s="80"/>
      <c r="BF481" s="80"/>
      <c r="BG481" s="2" t="str">
        <f t="shared" si="45"/>
        <v/>
      </c>
      <c r="BH481" s="78">
        <f t="shared" si="44"/>
        <v>0</v>
      </c>
    </row>
    <row r="482" spans="2:60" x14ac:dyDescent="0.2">
      <c r="B482" s="14">
        <f t="shared" si="49"/>
        <v>474</v>
      </c>
      <c r="C482" s="15" t="str">
        <f>CONCATENATE('Data Sheet'!$B$8,'Data Sheet'!$G$2)</f>
        <v>" HWDP</v>
      </c>
      <c r="D482" s="95" t="str">
        <f t="shared" si="46"/>
        <v/>
      </c>
      <c r="E482" s="15" t="str">
        <f>IF('Sum HWDP'!$D$10="TH-Hill DS-1 Vol 3 CAT 2: Clean and Visual Ends only","N/A","OK")</f>
        <v>OK</v>
      </c>
      <c r="F482" s="15" t="str">
        <f>IF('Sum HWDP'!$D$10="TH-Hill DS-1 Vol 3 CAT 2: Clean and Visual Ends only","N/A","OK")</f>
        <v>OK</v>
      </c>
      <c r="G482" s="17"/>
      <c r="H482" s="17"/>
      <c r="I482" s="17" t="s">
        <v>51</v>
      </c>
      <c r="J482" s="17" t="str">
        <f t="shared" si="47"/>
        <v>OK</v>
      </c>
      <c r="K482" s="17" t="str">
        <f t="shared" si="48"/>
        <v>OK</v>
      </c>
      <c r="L482" s="17" t="str">
        <f>IF('Data Sheet'!$B$9="NC-50","N/A","OK")</f>
        <v>OK</v>
      </c>
      <c r="M482" s="17" t="str">
        <f>IF('Data Sheet'!$B$9="NC-50","N/A","OK")</f>
        <v>OK</v>
      </c>
      <c r="N482" s="23" t="str">
        <f>IF(BO482&lt;&gt;"",
    IF(INT('Data Sheet'!$A$19)=INT('Data Sheet'!$B$19),
        --(INT('Data Sheet'!$A$19) &amp; "." &amp; BO482),
        IF(AND((--(INT('Data Sheet'!$A$19) &amp; "." &amp; BO482)&gt;=--('Data Sheet'!$A$19)), (--(INT('Data Sheet'!$A$19) &amp; "." &amp; BO482)&lt;=--('Data Sheet'!$B$19))),
            --(INT('Data Sheet'!$A$19) &amp; "." &amp; BO482),
            --(INT('Data Sheet'!$B$19) &amp; "." &amp; BO482)
        )
    ),
    IF(BN482&lt;&gt;"",
        IF(INT('Data Sheet'!$A$19)=INT('Data Sheet'!$B$19),
            --(INT('Data Sheet'!$A$19) &amp; "." &amp; LEFT(BN482,3)),
            IF(AND((--(INT('Data Sheet'!$A$19) &amp; "." &amp; LEFT(BN482,3))&gt;=--('Data Sheet'!$A$19)), (--(INT('Data Sheet'!$A$19) &amp; "." &amp; LEFT(BN482,3))&lt;=--('Data Sheet'!$B$19))),
                --(INT('Data Sheet'!$A$19) &amp; "." &amp; LEFT(BN482,3)),
                --(INT('Data Sheet'!$B$19) &amp; "." &amp; LEFT(BN482,3))
            )
        ),
        "OK"
    )
)</f>
        <v>OK</v>
      </c>
      <c r="O482" s="23" t="str">
        <f>IF(BP482&lt;&gt;"",
    IF(INT('Data Sheet'!$A$19)=INT('Data Sheet'!$B$19),
        --(INT('Data Sheet'!$A$19) &amp; "." &amp; BP482),
        IF(AND((--(INT('Data Sheet'!$A$19) &amp; "." &amp; BP482)&gt;=--('Data Sheet'!$A$19)), (--(INT('Data Sheet'!$A$19) &amp; "." &amp; BP482)&lt;=--('Data Sheet'!$B$19))),
            --(INT('Data Sheet'!$A$19) &amp; "." &amp; BP482),
            --(INT('Data Sheet'!$B$19) &amp; "." &amp; BP482)
        )
    ),
    IF(BN482&lt;&gt;"",
        IF(INT('Data Sheet'!$A$19)=INT('Data Sheet'!$B$19),
            --(INT('Data Sheet'!$A$19) &amp; "." &amp; RIGHT(BN482,3)),
            IF(AND((--(INT('Data Sheet'!$A$19) &amp; "." &amp; RIGHT(BN482,3))&gt;=--('Data Sheet'!$A$19)), (--(INT('Data Sheet'!$A$19) &amp; "." &amp; RIGHT(BN482,3))&lt;=--('Data Sheet'!$B$19))),
                --(INT('Data Sheet'!$A$19) &amp; "." &amp; RIGHT(BN482,3)),
                --(INT('Data Sheet'!$B$19) &amp; "." &amp; RIGHT(BN482,3))
            )
        ),
        "OK"
    )
)</f>
        <v>OK</v>
      </c>
      <c r="P482" s="23" t="str">
        <f>IF(BR482&lt;&gt;"",
    IF(INT('Data Sheet'!$A$19)=INT('Data Sheet'!$B$15),
        --(INT('Data Sheet'!$A$15) &amp; "." &amp; BR482),
        IF(AND((--(INT('Data Sheet'!$A$15) &amp; "." &amp; BR482)&gt;=--('Data Sheet'!$A$15)), (--(INT('Data Sheet'!$A$15) &amp; "." &amp; BR482)&lt;=--('Data Sheet'!$B$15))),
            --(INT('Data Sheet'!$A$15) &amp; "." &amp; BR482),
            --(INT('Data Sheet'!$B$15) &amp; "." &amp; BR482)
        )
    ),
    IF(BQ482&lt;&gt;"",
        IF(INT('Data Sheet'!$A$15)=INT('Data Sheet'!$B$15),
            --(INT('Data Sheet'!$A$15) &amp; "." &amp; LEFT(BQ482,3)),
            IF(AND((--(INT('Data Sheet'!$A$15) &amp; "." &amp; LEFT(BQ482,3))&gt;=--('Data Sheet'!$A$15)), (--(INT('Data Sheet'!$A$15) &amp; "." &amp; LEFT(BQ482,3))&lt;=--('Data Sheet'!$B$15))),
                --(INT('Data Sheet'!$A$15) &amp; "." &amp; LEFT(BQ482,3)),
                --(INT('Data Sheet'!$B$15) &amp; "." &amp; LEFT(BQ482,3))
            )
        ),
        "OK"
    )
)</f>
        <v>OK</v>
      </c>
      <c r="Q482" s="23" t="str">
        <f>IF(BS482&lt;&gt;"",
    IF(INT('Data Sheet'!$A$19)=INT('Data Sheet'!$B$15),
        --(INT('Data Sheet'!$A$15) &amp; "." &amp; BS482),
        IF(AND((--(INT('Data Sheet'!$A$15) &amp; "." &amp; BS482)&gt;=--('Data Sheet'!$A$15)), (--(INT('Data Sheet'!$A$15) &amp; "." &amp; BS482)&lt;=--('Data Sheet'!$B$15))),
            --(INT('Data Sheet'!$A$15) &amp; "." &amp; BS482),
            --(INT('Data Sheet'!$B$15) &amp; "." &amp; BS482)
        )
    ),
    IF(BQ482&lt;&gt;"",
        IF(INT('Data Sheet'!$A$15)=INT('Data Sheet'!$B$15),
            --(INT('Data Sheet'!$A$15) &amp; "." &amp; RIGHT(BQ482,3)),
            IF(AND((--(INT('Data Sheet'!$A$15) &amp; "." &amp; RIGHT(BQ482,3))&gt;=--('Data Sheet'!$A$15)), (--(INT('Data Sheet'!$A$15) &amp; "." &amp; RIGHT(BQ482,3))&lt;=--('Data Sheet'!$B$15))),
                --(INT('Data Sheet'!$A$15) &amp; "." &amp; RIGHT(BQ482,3)),
                --(INT('Data Sheet'!$B$15) &amp; "." &amp; RIGHT(BQ482,3))
            )
        ),
        "OK"
    )
)</f>
        <v>OK</v>
      </c>
      <c r="R482" s="20"/>
      <c r="S482" s="20"/>
      <c r="T482" s="20"/>
      <c r="U482" s="20"/>
      <c r="V482" s="20"/>
      <c r="W482" s="20"/>
      <c r="X482" s="20"/>
      <c r="Y482" s="20"/>
      <c r="Z482" s="20"/>
      <c r="AA482" s="55"/>
      <c r="AB482" s="55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1"/>
      <c r="AR482" s="21"/>
      <c r="AS482" s="21"/>
      <c r="AT482" s="21"/>
      <c r="AU482" s="21"/>
      <c r="AV482" s="21"/>
      <c r="AW482" s="22"/>
      <c r="AX482" s="99"/>
      <c r="AY482" s="20"/>
      <c r="AZ482" s="20"/>
      <c r="BA482" s="22"/>
      <c r="BC482" s="80"/>
      <c r="BD482" s="80"/>
      <c r="BE482" s="80"/>
      <c r="BF482" s="80"/>
      <c r="BG482" s="2" t="str">
        <f t="shared" si="45"/>
        <v/>
      </c>
      <c r="BH482" s="78">
        <f t="shared" si="44"/>
        <v>0</v>
      </c>
    </row>
    <row r="483" spans="2:60" x14ac:dyDescent="0.2">
      <c r="B483" s="14">
        <f t="shared" si="49"/>
        <v>475</v>
      </c>
      <c r="C483" s="15" t="str">
        <f>CONCATENATE('Data Sheet'!$B$8,'Data Sheet'!$G$2)</f>
        <v>" HWDP</v>
      </c>
      <c r="D483" s="95" t="str">
        <f t="shared" si="46"/>
        <v/>
      </c>
      <c r="E483" s="15" t="str">
        <f>IF('Sum HWDP'!$D$10="TH-Hill DS-1 Vol 3 CAT 2: Clean and Visual Ends only","N/A","OK")</f>
        <v>OK</v>
      </c>
      <c r="F483" s="15" t="str">
        <f>IF('Sum HWDP'!$D$10="TH-Hill DS-1 Vol 3 CAT 2: Clean and Visual Ends only","N/A","OK")</f>
        <v>OK</v>
      </c>
      <c r="G483" s="17"/>
      <c r="H483" s="17"/>
      <c r="I483" s="17" t="s">
        <v>51</v>
      </c>
      <c r="J483" s="17" t="str">
        <f t="shared" si="47"/>
        <v>OK</v>
      </c>
      <c r="K483" s="17" t="str">
        <f t="shared" si="48"/>
        <v>OK</v>
      </c>
      <c r="L483" s="17" t="str">
        <f>IF('Data Sheet'!$B$9="NC-50","N/A","OK")</f>
        <v>OK</v>
      </c>
      <c r="M483" s="17" t="str">
        <f>IF('Data Sheet'!$B$9="NC-50","N/A","OK")</f>
        <v>OK</v>
      </c>
      <c r="N483" s="23" t="str">
        <f>IF(BO483&lt;&gt;"",
    IF(INT('Data Sheet'!$A$19)=INT('Data Sheet'!$B$19),
        --(INT('Data Sheet'!$A$19) &amp; "." &amp; BO483),
        IF(AND((--(INT('Data Sheet'!$A$19) &amp; "." &amp; BO483)&gt;=--('Data Sheet'!$A$19)), (--(INT('Data Sheet'!$A$19) &amp; "." &amp; BO483)&lt;=--('Data Sheet'!$B$19))),
            --(INT('Data Sheet'!$A$19) &amp; "." &amp; BO483),
            --(INT('Data Sheet'!$B$19) &amp; "." &amp; BO483)
        )
    ),
    IF(BN483&lt;&gt;"",
        IF(INT('Data Sheet'!$A$19)=INT('Data Sheet'!$B$19),
            --(INT('Data Sheet'!$A$19) &amp; "." &amp; LEFT(BN483,3)),
            IF(AND((--(INT('Data Sheet'!$A$19) &amp; "." &amp; LEFT(BN483,3))&gt;=--('Data Sheet'!$A$19)), (--(INT('Data Sheet'!$A$19) &amp; "." &amp; LEFT(BN483,3))&lt;=--('Data Sheet'!$B$19))),
                --(INT('Data Sheet'!$A$19) &amp; "." &amp; LEFT(BN483,3)),
                --(INT('Data Sheet'!$B$19) &amp; "." &amp; LEFT(BN483,3))
            )
        ),
        "OK"
    )
)</f>
        <v>OK</v>
      </c>
      <c r="O483" s="23" t="str">
        <f>IF(BP483&lt;&gt;"",
    IF(INT('Data Sheet'!$A$19)=INT('Data Sheet'!$B$19),
        --(INT('Data Sheet'!$A$19) &amp; "." &amp; BP483),
        IF(AND((--(INT('Data Sheet'!$A$19) &amp; "." &amp; BP483)&gt;=--('Data Sheet'!$A$19)), (--(INT('Data Sheet'!$A$19) &amp; "." &amp; BP483)&lt;=--('Data Sheet'!$B$19))),
            --(INT('Data Sheet'!$A$19) &amp; "." &amp; BP483),
            --(INT('Data Sheet'!$B$19) &amp; "." &amp; BP483)
        )
    ),
    IF(BN483&lt;&gt;"",
        IF(INT('Data Sheet'!$A$19)=INT('Data Sheet'!$B$19),
            --(INT('Data Sheet'!$A$19) &amp; "." &amp; RIGHT(BN483,3)),
            IF(AND((--(INT('Data Sheet'!$A$19) &amp; "." &amp; RIGHT(BN483,3))&gt;=--('Data Sheet'!$A$19)), (--(INT('Data Sheet'!$A$19) &amp; "." &amp; RIGHT(BN483,3))&lt;=--('Data Sheet'!$B$19))),
                --(INT('Data Sheet'!$A$19) &amp; "." &amp; RIGHT(BN483,3)),
                --(INT('Data Sheet'!$B$19) &amp; "." &amp; RIGHT(BN483,3))
            )
        ),
        "OK"
    )
)</f>
        <v>OK</v>
      </c>
      <c r="P483" s="23" t="str">
        <f>IF(BR483&lt;&gt;"",
    IF(INT('Data Sheet'!$A$19)=INT('Data Sheet'!$B$15),
        --(INT('Data Sheet'!$A$15) &amp; "." &amp; BR483),
        IF(AND((--(INT('Data Sheet'!$A$15) &amp; "." &amp; BR483)&gt;=--('Data Sheet'!$A$15)), (--(INT('Data Sheet'!$A$15) &amp; "." &amp; BR483)&lt;=--('Data Sheet'!$B$15))),
            --(INT('Data Sheet'!$A$15) &amp; "." &amp; BR483),
            --(INT('Data Sheet'!$B$15) &amp; "." &amp; BR483)
        )
    ),
    IF(BQ483&lt;&gt;"",
        IF(INT('Data Sheet'!$A$15)=INT('Data Sheet'!$B$15),
            --(INT('Data Sheet'!$A$15) &amp; "." &amp; LEFT(BQ483,3)),
            IF(AND((--(INT('Data Sheet'!$A$15) &amp; "." &amp; LEFT(BQ483,3))&gt;=--('Data Sheet'!$A$15)), (--(INT('Data Sheet'!$A$15) &amp; "." &amp; LEFT(BQ483,3))&lt;=--('Data Sheet'!$B$15))),
                --(INT('Data Sheet'!$A$15) &amp; "." &amp; LEFT(BQ483,3)),
                --(INT('Data Sheet'!$B$15) &amp; "." &amp; LEFT(BQ483,3))
            )
        ),
        "OK"
    )
)</f>
        <v>OK</v>
      </c>
      <c r="Q483" s="23" t="str">
        <f>IF(BS483&lt;&gt;"",
    IF(INT('Data Sheet'!$A$19)=INT('Data Sheet'!$B$15),
        --(INT('Data Sheet'!$A$15) &amp; "." &amp; BS483),
        IF(AND((--(INT('Data Sheet'!$A$15) &amp; "." &amp; BS483)&gt;=--('Data Sheet'!$A$15)), (--(INT('Data Sheet'!$A$15) &amp; "." &amp; BS483)&lt;=--('Data Sheet'!$B$15))),
            --(INT('Data Sheet'!$A$15) &amp; "." &amp; BS483),
            --(INT('Data Sheet'!$B$15) &amp; "." &amp; BS483)
        )
    ),
    IF(BQ483&lt;&gt;"",
        IF(INT('Data Sheet'!$A$15)=INT('Data Sheet'!$B$15),
            --(INT('Data Sheet'!$A$15) &amp; "." &amp; RIGHT(BQ483,3)),
            IF(AND((--(INT('Data Sheet'!$A$15) &amp; "." &amp; RIGHT(BQ483,3))&gt;=--('Data Sheet'!$A$15)), (--(INT('Data Sheet'!$A$15) &amp; "." &amp; RIGHT(BQ483,3))&lt;=--('Data Sheet'!$B$15))),
                --(INT('Data Sheet'!$A$15) &amp; "." &amp; RIGHT(BQ483,3)),
                --(INT('Data Sheet'!$B$15) &amp; "." &amp; RIGHT(BQ483,3))
            )
        ),
        "OK"
    )
)</f>
        <v>OK</v>
      </c>
      <c r="R483" s="20"/>
      <c r="S483" s="20"/>
      <c r="T483" s="20"/>
      <c r="U483" s="20"/>
      <c r="V483" s="20"/>
      <c r="W483" s="20"/>
      <c r="X483" s="20"/>
      <c r="Y483" s="20"/>
      <c r="Z483" s="20"/>
      <c r="AA483" s="55"/>
      <c r="AB483" s="55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1"/>
      <c r="AR483" s="21"/>
      <c r="AS483" s="21"/>
      <c r="AT483" s="21"/>
      <c r="AU483" s="21"/>
      <c r="AV483" s="21"/>
      <c r="AW483" s="22"/>
      <c r="AX483" s="99"/>
      <c r="AY483" s="20"/>
      <c r="AZ483" s="20"/>
      <c r="BA483" s="22"/>
      <c r="BC483" s="80"/>
      <c r="BD483" s="80"/>
      <c r="BE483" s="80"/>
      <c r="BF483" s="80"/>
      <c r="BG483" s="2" t="str">
        <f t="shared" si="45"/>
        <v/>
      </c>
      <c r="BH483" s="78">
        <f t="shared" si="44"/>
        <v>0</v>
      </c>
    </row>
    <row r="484" spans="2:60" x14ac:dyDescent="0.2">
      <c r="B484" s="14">
        <f t="shared" si="49"/>
        <v>476</v>
      </c>
      <c r="C484" s="15" t="str">
        <f>CONCATENATE('Data Sheet'!$B$8,'Data Sheet'!$G$2)</f>
        <v>" HWDP</v>
      </c>
      <c r="D484" s="95" t="str">
        <f t="shared" si="46"/>
        <v/>
      </c>
      <c r="E484" s="15" t="str">
        <f>IF('Sum HWDP'!$D$10="TH-Hill DS-1 Vol 3 CAT 2: Clean and Visual Ends only","N/A","OK")</f>
        <v>OK</v>
      </c>
      <c r="F484" s="15" t="str">
        <f>IF('Sum HWDP'!$D$10="TH-Hill DS-1 Vol 3 CAT 2: Clean and Visual Ends only","N/A","OK")</f>
        <v>OK</v>
      </c>
      <c r="G484" s="17"/>
      <c r="H484" s="17"/>
      <c r="I484" s="17" t="s">
        <v>51</v>
      </c>
      <c r="J484" s="17" t="str">
        <f t="shared" si="47"/>
        <v>OK</v>
      </c>
      <c r="K484" s="17" t="str">
        <f t="shared" si="48"/>
        <v>OK</v>
      </c>
      <c r="L484" s="17" t="str">
        <f>IF('Data Sheet'!$B$9="NC-50","N/A","OK")</f>
        <v>OK</v>
      </c>
      <c r="M484" s="17" t="str">
        <f>IF('Data Sheet'!$B$9="NC-50","N/A","OK")</f>
        <v>OK</v>
      </c>
      <c r="N484" s="23" t="str">
        <f>IF(BO484&lt;&gt;"",
    IF(INT('Data Sheet'!$A$19)=INT('Data Sheet'!$B$19),
        --(INT('Data Sheet'!$A$19) &amp; "." &amp; BO484),
        IF(AND((--(INT('Data Sheet'!$A$19) &amp; "." &amp; BO484)&gt;=--('Data Sheet'!$A$19)), (--(INT('Data Sheet'!$A$19) &amp; "." &amp; BO484)&lt;=--('Data Sheet'!$B$19))),
            --(INT('Data Sheet'!$A$19) &amp; "." &amp; BO484),
            --(INT('Data Sheet'!$B$19) &amp; "." &amp; BO484)
        )
    ),
    IF(BN484&lt;&gt;"",
        IF(INT('Data Sheet'!$A$19)=INT('Data Sheet'!$B$19),
            --(INT('Data Sheet'!$A$19) &amp; "." &amp; LEFT(BN484,3)),
            IF(AND((--(INT('Data Sheet'!$A$19) &amp; "." &amp; LEFT(BN484,3))&gt;=--('Data Sheet'!$A$19)), (--(INT('Data Sheet'!$A$19) &amp; "." &amp; LEFT(BN484,3))&lt;=--('Data Sheet'!$B$19))),
                --(INT('Data Sheet'!$A$19) &amp; "." &amp; LEFT(BN484,3)),
                --(INT('Data Sheet'!$B$19) &amp; "." &amp; LEFT(BN484,3))
            )
        ),
        "OK"
    )
)</f>
        <v>OK</v>
      </c>
      <c r="O484" s="23" t="str">
        <f>IF(BP484&lt;&gt;"",
    IF(INT('Data Sheet'!$A$19)=INT('Data Sheet'!$B$19),
        --(INT('Data Sheet'!$A$19) &amp; "." &amp; BP484),
        IF(AND((--(INT('Data Sheet'!$A$19) &amp; "." &amp; BP484)&gt;=--('Data Sheet'!$A$19)), (--(INT('Data Sheet'!$A$19) &amp; "." &amp; BP484)&lt;=--('Data Sheet'!$B$19))),
            --(INT('Data Sheet'!$A$19) &amp; "." &amp; BP484),
            --(INT('Data Sheet'!$B$19) &amp; "." &amp; BP484)
        )
    ),
    IF(BN484&lt;&gt;"",
        IF(INT('Data Sheet'!$A$19)=INT('Data Sheet'!$B$19),
            --(INT('Data Sheet'!$A$19) &amp; "." &amp; RIGHT(BN484,3)),
            IF(AND((--(INT('Data Sheet'!$A$19) &amp; "." &amp; RIGHT(BN484,3))&gt;=--('Data Sheet'!$A$19)), (--(INT('Data Sheet'!$A$19) &amp; "." &amp; RIGHT(BN484,3))&lt;=--('Data Sheet'!$B$19))),
                --(INT('Data Sheet'!$A$19) &amp; "." &amp; RIGHT(BN484,3)),
                --(INT('Data Sheet'!$B$19) &amp; "." &amp; RIGHT(BN484,3))
            )
        ),
        "OK"
    )
)</f>
        <v>OK</v>
      </c>
      <c r="P484" s="23" t="str">
        <f>IF(BR484&lt;&gt;"",
    IF(INT('Data Sheet'!$A$19)=INT('Data Sheet'!$B$15),
        --(INT('Data Sheet'!$A$15) &amp; "." &amp; BR484),
        IF(AND((--(INT('Data Sheet'!$A$15) &amp; "." &amp; BR484)&gt;=--('Data Sheet'!$A$15)), (--(INT('Data Sheet'!$A$15) &amp; "." &amp; BR484)&lt;=--('Data Sheet'!$B$15))),
            --(INT('Data Sheet'!$A$15) &amp; "." &amp; BR484),
            --(INT('Data Sheet'!$B$15) &amp; "." &amp; BR484)
        )
    ),
    IF(BQ484&lt;&gt;"",
        IF(INT('Data Sheet'!$A$15)=INT('Data Sheet'!$B$15),
            --(INT('Data Sheet'!$A$15) &amp; "." &amp; LEFT(BQ484,3)),
            IF(AND((--(INT('Data Sheet'!$A$15) &amp; "." &amp; LEFT(BQ484,3))&gt;=--('Data Sheet'!$A$15)), (--(INT('Data Sheet'!$A$15) &amp; "." &amp; LEFT(BQ484,3))&lt;=--('Data Sheet'!$B$15))),
                --(INT('Data Sheet'!$A$15) &amp; "." &amp; LEFT(BQ484,3)),
                --(INT('Data Sheet'!$B$15) &amp; "." &amp; LEFT(BQ484,3))
            )
        ),
        "OK"
    )
)</f>
        <v>OK</v>
      </c>
      <c r="Q484" s="23" t="str">
        <f>IF(BS484&lt;&gt;"",
    IF(INT('Data Sheet'!$A$19)=INT('Data Sheet'!$B$15),
        --(INT('Data Sheet'!$A$15) &amp; "." &amp; BS484),
        IF(AND((--(INT('Data Sheet'!$A$15) &amp; "." &amp; BS484)&gt;=--('Data Sheet'!$A$15)), (--(INT('Data Sheet'!$A$15) &amp; "." &amp; BS484)&lt;=--('Data Sheet'!$B$15))),
            --(INT('Data Sheet'!$A$15) &amp; "." &amp; BS484),
            --(INT('Data Sheet'!$B$15) &amp; "." &amp; BS484)
        )
    ),
    IF(BQ484&lt;&gt;"",
        IF(INT('Data Sheet'!$A$15)=INT('Data Sheet'!$B$15),
            --(INT('Data Sheet'!$A$15) &amp; "." &amp; RIGHT(BQ484,3)),
            IF(AND((--(INT('Data Sheet'!$A$15) &amp; "." &amp; RIGHT(BQ484,3))&gt;=--('Data Sheet'!$A$15)), (--(INT('Data Sheet'!$A$15) &amp; "." &amp; RIGHT(BQ484,3))&lt;=--('Data Sheet'!$B$15))),
                --(INT('Data Sheet'!$A$15) &amp; "." &amp; RIGHT(BQ484,3)),
                --(INT('Data Sheet'!$B$15) &amp; "." &amp; RIGHT(BQ484,3))
            )
        ),
        "OK"
    )
)</f>
        <v>OK</v>
      </c>
      <c r="R484" s="20"/>
      <c r="S484" s="20"/>
      <c r="T484" s="20"/>
      <c r="U484" s="20"/>
      <c r="V484" s="20"/>
      <c r="W484" s="20"/>
      <c r="X484" s="20"/>
      <c r="Y484" s="20"/>
      <c r="Z484" s="20"/>
      <c r="AA484" s="55"/>
      <c r="AB484" s="55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1"/>
      <c r="AR484" s="21"/>
      <c r="AS484" s="21"/>
      <c r="AT484" s="21"/>
      <c r="AU484" s="21"/>
      <c r="AV484" s="21"/>
      <c r="AW484" s="22"/>
      <c r="AX484" s="99"/>
      <c r="AY484" s="20"/>
      <c r="AZ484" s="20"/>
      <c r="BA484" s="22"/>
      <c r="BC484" s="80"/>
      <c r="BD484" s="80"/>
      <c r="BE484" s="80"/>
      <c r="BF484" s="80"/>
      <c r="BG484" s="2" t="str">
        <f t="shared" si="45"/>
        <v/>
      </c>
      <c r="BH484" s="78">
        <f t="shared" si="44"/>
        <v>0</v>
      </c>
    </row>
    <row r="485" spans="2:60" x14ac:dyDescent="0.2">
      <c r="B485" s="14">
        <f t="shared" si="49"/>
        <v>477</v>
      </c>
      <c r="C485" s="15" t="str">
        <f>CONCATENATE('Data Sheet'!$B$8,'Data Sheet'!$G$2)</f>
        <v>" HWDP</v>
      </c>
      <c r="D485" s="95" t="str">
        <f t="shared" si="46"/>
        <v/>
      </c>
      <c r="E485" s="15" t="str">
        <f>IF('Sum HWDP'!$D$10="TH-Hill DS-1 Vol 3 CAT 2: Clean and Visual Ends only","N/A","OK")</f>
        <v>OK</v>
      </c>
      <c r="F485" s="15" t="str">
        <f>IF('Sum HWDP'!$D$10="TH-Hill DS-1 Vol 3 CAT 2: Clean and Visual Ends only","N/A","OK")</f>
        <v>OK</v>
      </c>
      <c r="G485" s="17"/>
      <c r="H485" s="17"/>
      <c r="I485" s="17" t="s">
        <v>51</v>
      </c>
      <c r="J485" s="17" t="str">
        <f t="shared" si="47"/>
        <v>OK</v>
      </c>
      <c r="K485" s="17" t="str">
        <f t="shared" si="48"/>
        <v>OK</v>
      </c>
      <c r="L485" s="17" t="str">
        <f>IF('Data Sheet'!$B$9="NC-50","N/A","OK")</f>
        <v>OK</v>
      </c>
      <c r="M485" s="17" t="str">
        <f>IF('Data Sheet'!$B$9="NC-50","N/A","OK")</f>
        <v>OK</v>
      </c>
      <c r="N485" s="23" t="str">
        <f>IF(BO485&lt;&gt;"",
    IF(INT('Data Sheet'!$A$19)=INT('Data Sheet'!$B$19),
        --(INT('Data Sheet'!$A$19) &amp; "." &amp; BO485),
        IF(AND((--(INT('Data Sheet'!$A$19) &amp; "." &amp; BO485)&gt;=--('Data Sheet'!$A$19)), (--(INT('Data Sheet'!$A$19) &amp; "." &amp; BO485)&lt;=--('Data Sheet'!$B$19))),
            --(INT('Data Sheet'!$A$19) &amp; "." &amp; BO485),
            --(INT('Data Sheet'!$B$19) &amp; "." &amp; BO485)
        )
    ),
    IF(BN485&lt;&gt;"",
        IF(INT('Data Sheet'!$A$19)=INT('Data Sheet'!$B$19),
            --(INT('Data Sheet'!$A$19) &amp; "." &amp; LEFT(BN485,3)),
            IF(AND((--(INT('Data Sheet'!$A$19) &amp; "." &amp; LEFT(BN485,3))&gt;=--('Data Sheet'!$A$19)), (--(INT('Data Sheet'!$A$19) &amp; "." &amp; LEFT(BN485,3))&lt;=--('Data Sheet'!$B$19))),
                --(INT('Data Sheet'!$A$19) &amp; "." &amp; LEFT(BN485,3)),
                --(INT('Data Sheet'!$B$19) &amp; "." &amp; LEFT(BN485,3))
            )
        ),
        "OK"
    )
)</f>
        <v>OK</v>
      </c>
      <c r="O485" s="23" t="str">
        <f>IF(BP485&lt;&gt;"",
    IF(INT('Data Sheet'!$A$19)=INT('Data Sheet'!$B$19),
        --(INT('Data Sheet'!$A$19) &amp; "." &amp; BP485),
        IF(AND((--(INT('Data Sheet'!$A$19) &amp; "." &amp; BP485)&gt;=--('Data Sheet'!$A$19)), (--(INT('Data Sheet'!$A$19) &amp; "." &amp; BP485)&lt;=--('Data Sheet'!$B$19))),
            --(INT('Data Sheet'!$A$19) &amp; "." &amp; BP485),
            --(INT('Data Sheet'!$B$19) &amp; "." &amp; BP485)
        )
    ),
    IF(BN485&lt;&gt;"",
        IF(INT('Data Sheet'!$A$19)=INT('Data Sheet'!$B$19),
            --(INT('Data Sheet'!$A$19) &amp; "." &amp; RIGHT(BN485,3)),
            IF(AND((--(INT('Data Sheet'!$A$19) &amp; "." &amp; RIGHT(BN485,3))&gt;=--('Data Sheet'!$A$19)), (--(INT('Data Sheet'!$A$19) &amp; "." &amp; RIGHT(BN485,3))&lt;=--('Data Sheet'!$B$19))),
                --(INT('Data Sheet'!$A$19) &amp; "." &amp; RIGHT(BN485,3)),
                --(INT('Data Sheet'!$B$19) &amp; "." &amp; RIGHT(BN485,3))
            )
        ),
        "OK"
    )
)</f>
        <v>OK</v>
      </c>
      <c r="P485" s="23" t="str">
        <f>IF(BR485&lt;&gt;"",
    IF(INT('Data Sheet'!$A$19)=INT('Data Sheet'!$B$15),
        --(INT('Data Sheet'!$A$15) &amp; "." &amp; BR485),
        IF(AND((--(INT('Data Sheet'!$A$15) &amp; "." &amp; BR485)&gt;=--('Data Sheet'!$A$15)), (--(INT('Data Sheet'!$A$15) &amp; "." &amp; BR485)&lt;=--('Data Sheet'!$B$15))),
            --(INT('Data Sheet'!$A$15) &amp; "." &amp; BR485),
            --(INT('Data Sheet'!$B$15) &amp; "." &amp; BR485)
        )
    ),
    IF(BQ485&lt;&gt;"",
        IF(INT('Data Sheet'!$A$15)=INT('Data Sheet'!$B$15),
            --(INT('Data Sheet'!$A$15) &amp; "." &amp; LEFT(BQ485,3)),
            IF(AND((--(INT('Data Sheet'!$A$15) &amp; "." &amp; LEFT(BQ485,3))&gt;=--('Data Sheet'!$A$15)), (--(INT('Data Sheet'!$A$15) &amp; "." &amp; LEFT(BQ485,3))&lt;=--('Data Sheet'!$B$15))),
                --(INT('Data Sheet'!$A$15) &amp; "." &amp; LEFT(BQ485,3)),
                --(INT('Data Sheet'!$B$15) &amp; "." &amp; LEFT(BQ485,3))
            )
        ),
        "OK"
    )
)</f>
        <v>OK</v>
      </c>
      <c r="Q485" s="23" t="str">
        <f>IF(BS485&lt;&gt;"",
    IF(INT('Data Sheet'!$A$19)=INT('Data Sheet'!$B$15),
        --(INT('Data Sheet'!$A$15) &amp; "." &amp; BS485),
        IF(AND((--(INT('Data Sheet'!$A$15) &amp; "." &amp; BS485)&gt;=--('Data Sheet'!$A$15)), (--(INT('Data Sheet'!$A$15) &amp; "." &amp; BS485)&lt;=--('Data Sheet'!$B$15))),
            --(INT('Data Sheet'!$A$15) &amp; "." &amp; BS485),
            --(INT('Data Sheet'!$B$15) &amp; "." &amp; BS485)
        )
    ),
    IF(BQ485&lt;&gt;"",
        IF(INT('Data Sheet'!$A$15)=INT('Data Sheet'!$B$15),
            --(INT('Data Sheet'!$A$15) &amp; "." &amp; RIGHT(BQ485,3)),
            IF(AND((--(INT('Data Sheet'!$A$15) &amp; "." &amp; RIGHT(BQ485,3))&gt;=--('Data Sheet'!$A$15)), (--(INT('Data Sheet'!$A$15) &amp; "." &amp; RIGHT(BQ485,3))&lt;=--('Data Sheet'!$B$15))),
                --(INT('Data Sheet'!$A$15) &amp; "." &amp; RIGHT(BQ485,3)),
                --(INT('Data Sheet'!$B$15) &amp; "." &amp; RIGHT(BQ485,3))
            )
        ),
        "OK"
    )
)</f>
        <v>OK</v>
      </c>
      <c r="R485" s="20"/>
      <c r="S485" s="20"/>
      <c r="T485" s="20"/>
      <c r="U485" s="20"/>
      <c r="V485" s="20"/>
      <c r="W485" s="20"/>
      <c r="X485" s="20"/>
      <c r="Y485" s="20"/>
      <c r="Z485" s="20"/>
      <c r="AA485" s="55"/>
      <c r="AB485" s="55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1"/>
      <c r="AR485" s="21"/>
      <c r="AS485" s="21"/>
      <c r="AT485" s="21"/>
      <c r="AU485" s="21"/>
      <c r="AV485" s="21"/>
      <c r="AW485" s="22"/>
      <c r="AX485" s="99"/>
      <c r="AY485" s="20"/>
      <c r="AZ485" s="20"/>
      <c r="BA485" s="22"/>
      <c r="BC485" s="80"/>
      <c r="BD485" s="80"/>
      <c r="BE485" s="80"/>
      <c r="BF485" s="80"/>
      <c r="BG485" s="2" t="str">
        <f t="shared" si="45"/>
        <v/>
      </c>
      <c r="BH485" s="78">
        <f t="shared" si="44"/>
        <v>0</v>
      </c>
    </row>
    <row r="486" spans="2:60" x14ac:dyDescent="0.2">
      <c r="B486" s="14">
        <f t="shared" si="49"/>
        <v>478</v>
      </c>
      <c r="C486" s="15" t="str">
        <f>CONCATENATE('Data Sheet'!$B$8,'Data Sheet'!$G$2)</f>
        <v>" HWDP</v>
      </c>
      <c r="D486" s="95" t="str">
        <f t="shared" si="46"/>
        <v/>
      </c>
      <c r="E486" s="15" t="str">
        <f>IF('Sum HWDP'!$D$10="TH-Hill DS-1 Vol 3 CAT 2: Clean and Visual Ends only","N/A","OK")</f>
        <v>OK</v>
      </c>
      <c r="F486" s="15" t="str">
        <f>IF('Sum HWDP'!$D$10="TH-Hill DS-1 Vol 3 CAT 2: Clean and Visual Ends only","N/A","OK")</f>
        <v>OK</v>
      </c>
      <c r="G486" s="17"/>
      <c r="H486" s="17"/>
      <c r="I486" s="17" t="s">
        <v>51</v>
      </c>
      <c r="J486" s="17" t="str">
        <f t="shared" si="47"/>
        <v>OK</v>
      </c>
      <c r="K486" s="17" t="str">
        <f t="shared" si="48"/>
        <v>OK</v>
      </c>
      <c r="L486" s="17" t="str">
        <f>IF('Data Sheet'!$B$9="NC-50","N/A","OK")</f>
        <v>OK</v>
      </c>
      <c r="M486" s="17" t="str">
        <f>IF('Data Sheet'!$B$9="NC-50","N/A","OK")</f>
        <v>OK</v>
      </c>
      <c r="N486" s="23" t="str">
        <f>IF(BO486&lt;&gt;"",
    IF(INT('Data Sheet'!$A$19)=INT('Data Sheet'!$B$19),
        --(INT('Data Sheet'!$A$19) &amp; "." &amp; BO486),
        IF(AND((--(INT('Data Sheet'!$A$19) &amp; "." &amp; BO486)&gt;=--('Data Sheet'!$A$19)), (--(INT('Data Sheet'!$A$19) &amp; "." &amp; BO486)&lt;=--('Data Sheet'!$B$19))),
            --(INT('Data Sheet'!$A$19) &amp; "." &amp; BO486),
            --(INT('Data Sheet'!$B$19) &amp; "." &amp; BO486)
        )
    ),
    IF(BN486&lt;&gt;"",
        IF(INT('Data Sheet'!$A$19)=INT('Data Sheet'!$B$19),
            --(INT('Data Sheet'!$A$19) &amp; "." &amp; LEFT(BN486,3)),
            IF(AND((--(INT('Data Sheet'!$A$19) &amp; "." &amp; LEFT(BN486,3))&gt;=--('Data Sheet'!$A$19)), (--(INT('Data Sheet'!$A$19) &amp; "." &amp; LEFT(BN486,3))&lt;=--('Data Sheet'!$B$19))),
                --(INT('Data Sheet'!$A$19) &amp; "." &amp; LEFT(BN486,3)),
                --(INT('Data Sheet'!$B$19) &amp; "." &amp; LEFT(BN486,3))
            )
        ),
        "OK"
    )
)</f>
        <v>OK</v>
      </c>
      <c r="O486" s="23" t="str">
        <f>IF(BP486&lt;&gt;"",
    IF(INT('Data Sheet'!$A$19)=INT('Data Sheet'!$B$19),
        --(INT('Data Sheet'!$A$19) &amp; "." &amp; BP486),
        IF(AND((--(INT('Data Sheet'!$A$19) &amp; "." &amp; BP486)&gt;=--('Data Sheet'!$A$19)), (--(INT('Data Sheet'!$A$19) &amp; "." &amp; BP486)&lt;=--('Data Sheet'!$B$19))),
            --(INT('Data Sheet'!$A$19) &amp; "." &amp; BP486),
            --(INT('Data Sheet'!$B$19) &amp; "." &amp; BP486)
        )
    ),
    IF(BN486&lt;&gt;"",
        IF(INT('Data Sheet'!$A$19)=INT('Data Sheet'!$B$19),
            --(INT('Data Sheet'!$A$19) &amp; "." &amp; RIGHT(BN486,3)),
            IF(AND((--(INT('Data Sheet'!$A$19) &amp; "." &amp; RIGHT(BN486,3))&gt;=--('Data Sheet'!$A$19)), (--(INT('Data Sheet'!$A$19) &amp; "." &amp; RIGHT(BN486,3))&lt;=--('Data Sheet'!$B$19))),
                --(INT('Data Sheet'!$A$19) &amp; "." &amp; RIGHT(BN486,3)),
                --(INT('Data Sheet'!$B$19) &amp; "." &amp; RIGHT(BN486,3))
            )
        ),
        "OK"
    )
)</f>
        <v>OK</v>
      </c>
      <c r="P486" s="23" t="str">
        <f>IF(BR486&lt;&gt;"",
    IF(INT('Data Sheet'!$A$19)=INT('Data Sheet'!$B$15),
        --(INT('Data Sheet'!$A$15) &amp; "." &amp; BR486),
        IF(AND((--(INT('Data Sheet'!$A$15) &amp; "." &amp; BR486)&gt;=--('Data Sheet'!$A$15)), (--(INT('Data Sheet'!$A$15) &amp; "." &amp; BR486)&lt;=--('Data Sheet'!$B$15))),
            --(INT('Data Sheet'!$A$15) &amp; "." &amp; BR486),
            --(INT('Data Sheet'!$B$15) &amp; "." &amp; BR486)
        )
    ),
    IF(BQ486&lt;&gt;"",
        IF(INT('Data Sheet'!$A$15)=INT('Data Sheet'!$B$15),
            --(INT('Data Sheet'!$A$15) &amp; "." &amp; LEFT(BQ486,3)),
            IF(AND((--(INT('Data Sheet'!$A$15) &amp; "." &amp; LEFT(BQ486,3))&gt;=--('Data Sheet'!$A$15)), (--(INT('Data Sheet'!$A$15) &amp; "." &amp; LEFT(BQ486,3))&lt;=--('Data Sheet'!$B$15))),
                --(INT('Data Sheet'!$A$15) &amp; "." &amp; LEFT(BQ486,3)),
                --(INT('Data Sheet'!$B$15) &amp; "." &amp; LEFT(BQ486,3))
            )
        ),
        "OK"
    )
)</f>
        <v>OK</v>
      </c>
      <c r="Q486" s="23" t="str">
        <f>IF(BS486&lt;&gt;"",
    IF(INT('Data Sheet'!$A$19)=INT('Data Sheet'!$B$15),
        --(INT('Data Sheet'!$A$15) &amp; "." &amp; BS486),
        IF(AND((--(INT('Data Sheet'!$A$15) &amp; "." &amp; BS486)&gt;=--('Data Sheet'!$A$15)), (--(INT('Data Sheet'!$A$15) &amp; "." &amp; BS486)&lt;=--('Data Sheet'!$B$15))),
            --(INT('Data Sheet'!$A$15) &amp; "." &amp; BS486),
            --(INT('Data Sheet'!$B$15) &amp; "." &amp; BS486)
        )
    ),
    IF(BQ486&lt;&gt;"",
        IF(INT('Data Sheet'!$A$15)=INT('Data Sheet'!$B$15),
            --(INT('Data Sheet'!$A$15) &amp; "." &amp; RIGHT(BQ486,3)),
            IF(AND((--(INT('Data Sheet'!$A$15) &amp; "." &amp; RIGHT(BQ486,3))&gt;=--('Data Sheet'!$A$15)), (--(INT('Data Sheet'!$A$15) &amp; "." &amp; RIGHT(BQ486,3))&lt;=--('Data Sheet'!$B$15))),
                --(INT('Data Sheet'!$A$15) &amp; "." &amp; RIGHT(BQ486,3)),
                --(INT('Data Sheet'!$B$15) &amp; "." &amp; RIGHT(BQ486,3))
            )
        ),
        "OK"
    )
)</f>
        <v>OK</v>
      </c>
      <c r="R486" s="20"/>
      <c r="S486" s="20"/>
      <c r="T486" s="20"/>
      <c r="U486" s="20"/>
      <c r="V486" s="20"/>
      <c r="W486" s="20"/>
      <c r="X486" s="20"/>
      <c r="Y486" s="20"/>
      <c r="Z486" s="20"/>
      <c r="AA486" s="55"/>
      <c r="AB486" s="55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1"/>
      <c r="AR486" s="21"/>
      <c r="AS486" s="21"/>
      <c r="AT486" s="21"/>
      <c r="AU486" s="21"/>
      <c r="AV486" s="21"/>
      <c r="AW486" s="22"/>
      <c r="AX486" s="99"/>
      <c r="AY486" s="20"/>
      <c r="AZ486" s="20"/>
      <c r="BA486" s="22"/>
      <c r="BC486" s="80"/>
      <c r="BD486" s="80"/>
      <c r="BE486" s="80"/>
      <c r="BF486" s="80"/>
      <c r="BG486" s="2" t="str">
        <f t="shared" si="45"/>
        <v/>
      </c>
      <c r="BH486" s="78">
        <f t="shared" si="44"/>
        <v>0</v>
      </c>
    </row>
    <row r="487" spans="2:60" x14ac:dyDescent="0.2">
      <c r="B487" s="14">
        <f t="shared" si="49"/>
        <v>479</v>
      </c>
      <c r="C487" s="15" t="str">
        <f>CONCATENATE('Data Sheet'!$B$8,'Data Sheet'!$G$2)</f>
        <v>" HWDP</v>
      </c>
      <c r="D487" s="95" t="str">
        <f t="shared" si="46"/>
        <v/>
      </c>
      <c r="E487" s="15" t="str">
        <f>IF('Sum HWDP'!$D$10="TH-Hill DS-1 Vol 3 CAT 2: Clean and Visual Ends only","N/A","OK")</f>
        <v>OK</v>
      </c>
      <c r="F487" s="15" t="str">
        <f>IF('Sum HWDP'!$D$10="TH-Hill DS-1 Vol 3 CAT 2: Clean and Visual Ends only","N/A","OK")</f>
        <v>OK</v>
      </c>
      <c r="G487" s="17"/>
      <c r="H487" s="17"/>
      <c r="I487" s="17" t="s">
        <v>51</v>
      </c>
      <c r="J487" s="17" t="str">
        <f t="shared" si="47"/>
        <v>OK</v>
      </c>
      <c r="K487" s="17" t="str">
        <f t="shared" si="48"/>
        <v>OK</v>
      </c>
      <c r="L487" s="17" t="str">
        <f>IF('Data Sheet'!$B$9="NC-50","N/A","OK")</f>
        <v>OK</v>
      </c>
      <c r="M487" s="17" t="str">
        <f>IF('Data Sheet'!$B$9="NC-50","N/A","OK")</f>
        <v>OK</v>
      </c>
      <c r="N487" s="23" t="str">
        <f>IF(BO487&lt;&gt;"",
    IF(INT('Data Sheet'!$A$19)=INT('Data Sheet'!$B$19),
        --(INT('Data Sheet'!$A$19) &amp; "." &amp; BO487),
        IF(AND((--(INT('Data Sheet'!$A$19) &amp; "." &amp; BO487)&gt;=--('Data Sheet'!$A$19)), (--(INT('Data Sheet'!$A$19) &amp; "." &amp; BO487)&lt;=--('Data Sheet'!$B$19))),
            --(INT('Data Sheet'!$A$19) &amp; "." &amp; BO487),
            --(INT('Data Sheet'!$B$19) &amp; "." &amp; BO487)
        )
    ),
    IF(BN487&lt;&gt;"",
        IF(INT('Data Sheet'!$A$19)=INT('Data Sheet'!$B$19),
            --(INT('Data Sheet'!$A$19) &amp; "." &amp; LEFT(BN487,3)),
            IF(AND((--(INT('Data Sheet'!$A$19) &amp; "." &amp; LEFT(BN487,3))&gt;=--('Data Sheet'!$A$19)), (--(INT('Data Sheet'!$A$19) &amp; "." &amp; LEFT(BN487,3))&lt;=--('Data Sheet'!$B$19))),
                --(INT('Data Sheet'!$A$19) &amp; "." &amp; LEFT(BN487,3)),
                --(INT('Data Sheet'!$B$19) &amp; "." &amp; LEFT(BN487,3))
            )
        ),
        "OK"
    )
)</f>
        <v>OK</v>
      </c>
      <c r="O487" s="23" t="str">
        <f>IF(BP487&lt;&gt;"",
    IF(INT('Data Sheet'!$A$19)=INT('Data Sheet'!$B$19),
        --(INT('Data Sheet'!$A$19) &amp; "." &amp; BP487),
        IF(AND((--(INT('Data Sheet'!$A$19) &amp; "." &amp; BP487)&gt;=--('Data Sheet'!$A$19)), (--(INT('Data Sheet'!$A$19) &amp; "." &amp; BP487)&lt;=--('Data Sheet'!$B$19))),
            --(INT('Data Sheet'!$A$19) &amp; "." &amp; BP487),
            --(INT('Data Sheet'!$B$19) &amp; "." &amp; BP487)
        )
    ),
    IF(BN487&lt;&gt;"",
        IF(INT('Data Sheet'!$A$19)=INT('Data Sheet'!$B$19),
            --(INT('Data Sheet'!$A$19) &amp; "." &amp; RIGHT(BN487,3)),
            IF(AND((--(INT('Data Sheet'!$A$19) &amp; "." &amp; RIGHT(BN487,3))&gt;=--('Data Sheet'!$A$19)), (--(INT('Data Sheet'!$A$19) &amp; "." &amp; RIGHT(BN487,3))&lt;=--('Data Sheet'!$B$19))),
                --(INT('Data Sheet'!$A$19) &amp; "." &amp; RIGHT(BN487,3)),
                --(INT('Data Sheet'!$B$19) &amp; "." &amp; RIGHT(BN487,3))
            )
        ),
        "OK"
    )
)</f>
        <v>OK</v>
      </c>
      <c r="P487" s="23" t="str">
        <f>IF(BR487&lt;&gt;"",
    IF(INT('Data Sheet'!$A$19)=INT('Data Sheet'!$B$15),
        --(INT('Data Sheet'!$A$15) &amp; "." &amp; BR487),
        IF(AND((--(INT('Data Sheet'!$A$15) &amp; "." &amp; BR487)&gt;=--('Data Sheet'!$A$15)), (--(INT('Data Sheet'!$A$15) &amp; "." &amp; BR487)&lt;=--('Data Sheet'!$B$15))),
            --(INT('Data Sheet'!$A$15) &amp; "." &amp; BR487),
            --(INT('Data Sheet'!$B$15) &amp; "." &amp; BR487)
        )
    ),
    IF(BQ487&lt;&gt;"",
        IF(INT('Data Sheet'!$A$15)=INT('Data Sheet'!$B$15),
            --(INT('Data Sheet'!$A$15) &amp; "." &amp; LEFT(BQ487,3)),
            IF(AND((--(INT('Data Sheet'!$A$15) &amp; "." &amp; LEFT(BQ487,3))&gt;=--('Data Sheet'!$A$15)), (--(INT('Data Sheet'!$A$15) &amp; "." &amp; LEFT(BQ487,3))&lt;=--('Data Sheet'!$B$15))),
                --(INT('Data Sheet'!$A$15) &amp; "." &amp; LEFT(BQ487,3)),
                --(INT('Data Sheet'!$B$15) &amp; "." &amp; LEFT(BQ487,3))
            )
        ),
        "OK"
    )
)</f>
        <v>OK</v>
      </c>
      <c r="Q487" s="23" t="str">
        <f>IF(BS487&lt;&gt;"",
    IF(INT('Data Sheet'!$A$19)=INT('Data Sheet'!$B$15),
        --(INT('Data Sheet'!$A$15) &amp; "." &amp; BS487),
        IF(AND((--(INT('Data Sheet'!$A$15) &amp; "." &amp; BS487)&gt;=--('Data Sheet'!$A$15)), (--(INT('Data Sheet'!$A$15) &amp; "." &amp; BS487)&lt;=--('Data Sheet'!$B$15))),
            --(INT('Data Sheet'!$A$15) &amp; "." &amp; BS487),
            --(INT('Data Sheet'!$B$15) &amp; "." &amp; BS487)
        )
    ),
    IF(BQ487&lt;&gt;"",
        IF(INT('Data Sheet'!$A$15)=INT('Data Sheet'!$B$15),
            --(INT('Data Sheet'!$A$15) &amp; "." &amp; RIGHT(BQ487,3)),
            IF(AND((--(INT('Data Sheet'!$A$15) &amp; "." &amp; RIGHT(BQ487,3))&gt;=--('Data Sheet'!$A$15)), (--(INT('Data Sheet'!$A$15) &amp; "." &amp; RIGHT(BQ487,3))&lt;=--('Data Sheet'!$B$15))),
                --(INT('Data Sheet'!$A$15) &amp; "." &amp; RIGHT(BQ487,3)),
                --(INT('Data Sheet'!$B$15) &amp; "." &amp; RIGHT(BQ487,3))
            )
        ),
        "OK"
    )
)</f>
        <v>OK</v>
      </c>
      <c r="R487" s="20"/>
      <c r="S487" s="20"/>
      <c r="T487" s="20"/>
      <c r="U487" s="20"/>
      <c r="V487" s="20"/>
      <c r="W487" s="20"/>
      <c r="X487" s="20"/>
      <c r="Y487" s="20"/>
      <c r="Z487" s="20"/>
      <c r="AA487" s="55"/>
      <c r="AB487" s="55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1"/>
      <c r="AR487" s="21"/>
      <c r="AS487" s="21"/>
      <c r="AT487" s="21"/>
      <c r="AU487" s="21"/>
      <c r="AV487" s="21"/>
      <c r="AW487" s="22"/>
      <c r="AX487" s="99"/>
      <c r="AY487" s="20"/>
      <c r="AZ487" s="20"/>
      <c r="BA487" s="22"/>
      <c r="BC487" s="80"/>
      <c r="BD487" s="80"/>
      <c r="BE487" s="80"/>
      <c r="BF487" s="80"/>
      <c r="BG487" s="2" t="str">
        <f t="shared" si="45"/>
        <v/>
      </c>
      <c r="BH487" s="78">
        <f t="shared" si="44"/>
        <v>0</v>
      </c>
    </row>
    <row r="488" spans="2:60" x14ac:dyDescent="0.2">
      <c r="B488" s="14">
        <f t="shared" si="49"/>
        <v>480</v>
      </c>
      <c r="C488" s="15" t="str">
        <f>CONCATENATE('Data Sheet'!$B$8,'Data Sheet'!$G$2)</f>
        <v>" HWDP</v>
      </c>
      <c r="D488" s="95" t="str">
        <f t="shared" si="46"/>
        <v/>
      </c>
      <c r="E488" s="15" t="str">
        <f>IF('Sum HWDP'!$D$10="TH-Hill DS-1 Vol 3 CAT 2: Clean and Visual Ends only","N/A","OK")</f>
        <v>OK</v>
      </c>
      <c r="F488" s="15" t="str">
        <f>IF('Sum HWDP'!$D$10="TH-Hill DS-1 Vol 3 CAT 2: Clean and Visual Ends only","N/A","OK")</f>
        <v>OK</v>
      </c>
      <c r="G488" s="17"/>
      <c r="H488" s="17"/>
      <c r="I488" s="17" t="s">
        <v>51</v>
      </c>
      <c r="J488" s="17" t="str">
        <f t="shared" si="47"/>
        <v>OK</v>
      </c>
      <c r="K488" s="17" t="str">
        <f t="shared" si="48"/>
        <v>OK</v>
      </c>
      <c r="L488" s="17" t="str">
        <f>IF('Data Sheet'!$B$9="NC-50","N/A","OK")</f>
        <v>OK</v>
      </c>
      <c r="M488" s="17" t="str">
        <f>IF('Data Sheet'!$B$9="NC-50","N/A","OK")</f>
        <v>OK</v>
      </c>
      <c r="N488" s="23" t="str">
        <f>IF(BO488&lt;&gt;"",
    IF(INT('Data Sheet'!$A$19)=INT('Data Sheet'!$B$19),
        --(INT('Data Sheet'!$A$19) &amp; "." &amp; BO488),
        IF(AND((--(INT('Data Sheet'!$A$19) &amp; "." &amp; BO488)&gt;=--('Data Sheet'!$A$19)), (--(INT('Data Sheet'!$A$19) &amp; "." &amp; BO488)&lt;=--('Data Sheet'!$B$19))),
            --(INT('Data Sheet'!$A$19) &amp; "." &amp; BO488),
            --(INT('Data Sheet'!$B$19) &amp; "." &amp; BO488)
        )
    ),
    IF(BN488&lt;&gt;"",
        IF(INT('Data Sheet'!$A$19)=INT('Data Sheet'!$B$19),
            --(INT('Data Sheet'!$A$19) &amp; "." &amp; LEFT(BN488,3)),
            IF(AND((--(INT('Data Sheet'!$A$19) &amp; "." &amp; LEFT(BN488,3))&gt;=--('Data Sheet'!$A$19)), (--(INT('Data Sheet'!$A$19) &amp; "." &amp; LEFT(BN488,3))&lt;=--('Data Sheet'!$B$19))),
                --(INT('Data Sheet'!$A$19) &amp; "." &amp; LEFT(BN488,3)),
                --(INT('Data Sheet'!$B$19) &amp; "." &amp; LEFT(BN488,3))
            )
        ),
        "OK"
    )
)</f>
        <v>OK</v>
      </c>
      <c r="O488" s="23" t="str">
        <f>IF(BP488&lt;&gt;"",
    IF(INT('Data Sheet'!$A$19)=INT('Data Sheet'!$B$19),
        --(INT('Data Sheet'!$A$19) &amp; "." &amp; BP488),
        IF(AND((--(INT('Data Sheet'!$A$19) &amp; "." &amp; BP488)&gt;=--('Data Sheet'!$A$19)), (--(INT('Data Sheet'!$A$19) &amp; "." &amp; BP488)&lt;=--('Data Sheet'!$B$19))),
            --(INT('Data Sheet'!$A$19) &amp; "." &amp; BP488),
            --(INT('Data Sheet'!$B$19) &amp; "." &amp; BP488)
        )
    ),
    IF(BN488&lt;&gt;"",
        IF(INT('Data Sheet'!$A$19)=INT('Data Sheet'!$B$19),
            --(INT('Data Sheet'!$A$19) &amp; "." &amp; RIGHT(BN488,3)),
            IF(AND((--(INT('Data Sheet'!$A$19) &amp; "." &amp; RIGHT(BN488,3))&gt;=--('Data Sheet'!$A$19)), (--(INT('Data Sheet'!$A$19) &amp; "." &amp; RIGHT(BN488,3))&lt;=--('Data Sheet'!$B$19))),
                --(INT('Data Sheet'!$A$19) &amp; "." &amp; RIGHT(BN488,3)),
                --(INT('Data Sheet'!$B$19) &amp; "." &amp; RIGHT(BN488,3))
            )
        ),
        "OK"
    )
)</f>
        <v>OK</v>
      </c>
      <c r="P488" s="23" t="str">
        <f>IF(BR488&lt;&gt;"",
    IF(INT('Data Sheet'!$A$19)=INT('Data Sheet'!$B$15),
        --(INT('Data Sheet'!$A$15) &amp; "." &amp; BR488),
        IF(AND((--(INT('Data Sheet'!$A$15) &amp; "." &amp; BR488)&gt;=--('Data Sheet'!$A$15)), (--(INT('Data Sheet'!$A$15) &amp; "." &amp; BR488)&lt;=--('Data Sheet'!$B$15))),
            --(INT('Data Sheet'!$A$15) &amp; "." &amp; BR488),
            --(INT('Data Sheet'!$B$15) &amp; "." &amp; BR488)
        )
    ),
    IF(BQ488&lt;&gt;"",
        IF(INT('Data Sheet'!$A$15)=INT('Data Sheet'!$B$15),
            --(INT('Data Sheet'!$A$15) &amp; "." &amp; LEFT(BQ488,3)),
            IF(AND((--(INT('Data Sheet'!$A$15) &amp; "." &amp; LEFT(BQ488,3))&gt;=--('Data Sheet'!$A$15)), (--(INT('Data Sheet'!$A$15) &amp; "." &amp; LEFT(BQ488,3))&lt;=--('Data Sheet'!$B$15))),
                --(INT('Data Sheet'!$A$15) &amp; "." &amp; LEFT(BQ488,3)),
                --(INT('Data Sheet'!$B$15) &amp; "." &amp; LEFT(BQ488,3))
            )
        ),
        "OK"
    )
)</f>
        <v>OK</v>
      </c>
      <c r="Q488" s="23" t="str">
        <f>IF(BS488&lt;&gt;"",
    IF(INT('Data Sheet'!$A$19)=INT('Data Sheet'!$B$15),
        --(INT('Data Sheet'!$A$15) &amp; "." &amp; BS488),
        IF(AND((--(INT('Data Sheet'!$A$15) &amp; "." &amp; BS488)&gt;=--('Data Sheet'!$A$15)), (--(INT('Data Sheet'!$A$15) &amp; "." &amp; BS488)&lt;=--('Data Sheet'!$B$15))),
            --(INT('Data Sheet'!$A$15) &amp; "." &amp; BS488),
            --(INT('Data Sheet'!$B$15) &amp; "." &amp; BS488)
        )
    ),
    IF(BQ488&lt;&gt;"",
        IF(INT('Data Sheet'!$A$15)=INT('Data Sheet'!$B$15),
            --(INT('Data Sheet'!$A$15) &amp; "." &amp; RIGHT(BQ488,3)),
            IF(AND((--(INT('Data Sheet'!$A$15) &amp; "." &amp; RIGHT(BQ488,3))&gt;=--('Data Sheet'!$A$15)), (--(INT('Data Sheet'!$A$15) &amp; "." &amp; RIGHT(BQ488,3))&lt;=--('Data Sheet'!$B$15))),
                --(INT('Data Sheet'!$A$15) &amp; "." &amp; RIGHT(BQ488,3)),
                --(INT('Data Sheet'!$B$15) &amp; "." &amp; RIGHT(BQ488,3))
            )
        ),
        "OK"
    )
)</f>
        <v>OK</v>
      </c>
      <c r="R488" s="20"/>
      <c r="S488" s="20"/>
      <c r="T488" s="20"/>
      <c r="U488" s="20"/>
      <c r="V488" s="20"/>
      <c r="W488" s="20"/>
      <c r="X488" s="20"/>
      <c r="Y488" s="20"/>
      <c r="Z488" s="20"/>
      <c r="AA488" s="55"/>
      <c r="AB488" s="55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1"/>
      <c r="AR488" s="21"/>
      <c r="AS488" s="21"/>
      <c r="AT488" s="21"/>
      <c r="AU488" s="21"/>
      <c r="AV488" s="21"/>
      <c r="AW488" s="22"/>
      <c r="AX488" s="99"/>
      <c r="AY488" s="20"/>
      <c r="AZ488" s="20"/>
      <c r="BA488" s="22"/>
      <c r="BC488" s="80"/>
      <c r="BD488" s="80"/>
      <c r="BE488" s="80"/>
      <c r="BF488" s="80"/>
      <c r="BG488" s="2" t="str">
        <f t="shared" si="45"/>
        <v/>
      </c>
      <c r="BH488" s="78">
        <f t="shared" si="44"/>
        <v>0</v>
      </c>
    </row>
    <row r="489" spans="2:60" x14ac:dyDescent="0.2">
      <c r="B489" s="14">
        <f t="shared" si="49"/>
        <v>481</v>
      </c>
      <c r="C489" s="15" t="str">
        <f>CONCATENATE('Data Sheet'!$B$8,'Data Sheet'!$G$2)</f>
        <v>" HWDP</v>
      </c>
      <c r="D489" s="95" t="str">
        <f t="shared" si="46"/>
        <v/>
      </c>
      <c r="E489" s="15" t="str">
        <f>IF('Sum HWDP'!$D$10="TH-Hill DS-1 Vol 3 CAT 2: Clean and Visual Ends only","N/A","OK")</f>
        <v>OK</v>
      </c>
      <c r="F489" s="15" t="str">
        <f>IF('Sum HWDP'!$D$10="TH-Hill DS-1 Vol 3 CAT 2: Clean and Visual Ends only","N/A","OK")</f>
        <v>OK</v>
      </c>
      <c r="G489" s="17"/>
      <c r="H489" s="17"/>
      <c r="I489" s="17" t="s">
        <v>51</v>
      </c>
      <c r="J489" s="17" t="str">
        <f t="shared" si="47"/>
        <v>OK</v>
      </c>
      <c r="K489" s="17" t="str">
        <f t="shared" si="48"/>
        <v>OK</v>
      </c>
      <c r="L489" s="17" t="str">
        <f>IF('Data Sheet'!$B$9="NC-50","N/A","OK")</f>
        <v>OK</v>
      </c>
      <c r="M489" s="17" t="str">
        <f>IF('Data Sheet'!$B$9="NC-50","N/A","OK")</f>
        <v>OK</v>
      </c>
      <c r="N489" s="23" t="str">
        <f>IF(BO489&lt;&gt;"",
    IF(INT('Data Sheet'!$A$19)=INT('Data Sheet'!$B$19),
        --(INT('Data Sheet'!$A$19) &amp; "." &amp; BO489),
        IF(AND((--(INT('Data Sheet'!$A$19) &amp; "." &amp; BO489)&gt;=--('Data Sheet'!$A$19)), (--(INT('Data Sheet'!$A$19) &amp; "." &amp; BO489)&lt;=--('Data Sheet'!$B$19))),
            --(INT('Data Sheet'!$A$19) &amp; "." &amp; BO489),
            --(INT('Data Sheet'!$B$19) &amp; "." &amp; BO489)
        )
    ),
    IF(BN489&lt;&gt;"",
        IF(INT('Data Sheet'!$A$19)=INT('Data Sheet'!$B$19),
            --(INT('Data Sheet'!$A$19) &amp; "." &amp; LEFT(BN489,3)),
            IF(AND((--(INT('Data Sheet'!$A$19) &amp; "." &amp; LEFT(BN489,3))&gt;=--('Data Sheet'!$A$19)), (--(INT('Data Sheet'!$A$19) &amp; "." &amp; LEFT(BN489,3))&lt;=--('Data Sheet'!$B$19))),
                --(INT('Data Sheet'!$A$19) &amp; "." &amp; LEFT(BN489,3)),
                --(INT('Data Sheet'!$B$19) &amp; "." &amp; LEFT(BN489,3))
            )
        ),
        "OK"
    )
)</f>
        <v>OK</v>
      </c>
      <c r="O489" s="23" t="str">
        <f>IF(BP489&lt;&gt;"",
    IF(INT('Data Sheet'!$A$19)=INT('Data Sheet'!$B$19),
        --(INT('Data Sheet'!$A$19) &amp; "." &amp; BP489),
        IF(AND((--(INT('Data Sheet'!$A$19) &amp; "." &amp; BP489)&gt;=--('Data Sheet'!$A$19)), (--(INT('Data Sheet'!$A$19) &amp; "." &amp; BP489)&lt;=--('Data Sheet'!$B$19))),
            --(INT('Data Sheet'!$A$19) &amp; "." &amp; BP489),
            --(INT('Data Sheet'!$B$19) &amp; "." &amp; BP489)
        )
    ),
    IF(BN489&lt;&gt;"",
        IF(INT('Data Sheet'!$A$19)=INT('Data Sheet'!$B$19),
            --(INT('Data Sheet'!$A$19) &amp; "." &amp; RIGHT(BN489,3)),
            IF(AND((--(INT('Data Sheet'!$A$19) &amp; "." &amp; RIGHT(BN489,3))&gt;=--('Data Sheet'!$A$19)), (--(INT('Data Sheet'!$A$19) &amp; "." &amp; RIGHT(BN489,3))&lt;=--('Data Sheet'!$B$19))),
                --(INT('Data Sheet'!$A$19) &amp; "." &amp; RIGHT(BN489,3)),
                --(INT('Data Sheet'!$B$19) &amp; "." &amp; RIGHT(BN489,3))
            )
        ),
        "OK"
    )
)</f>
        <v>OK</v>
      </c>
      <c r="P489" s="23" t="str">
        <f>IF(BR489&lt;&gt;"",
    IF(INT('Data Sheet'!$A$19)=INT('Data Sheet'!$B$15),
        --(INT('Data Sheet'!$A$15) &amp; "." &amp; BR489),
        IF(AND((--(INT('Data Sheet'!$A$15) &amp; "." &amp; BR489)&gt;=--('Data Sheet'!$A$15)), (--(INT('Data Sheet'!$A$15) &amp; "." &amp; BR489)&lt;=--('Data Sheet'!$B$15))),
            --(INT('Data Sheet'!$A$15) &amp; "." &amp; BR489),
            --(INT('Data Sheet'!$B$15) &amp; "." &amp; BR489)
        )
    ),
    IF(BQ489&lt;&gt;"",
        IF(INT('Data Sheet'!$A$15)=INT('Data Sheet'!$B$15),
            --(INT('Data Sheet'!$A$15) &amp; "." &amp; LEFT(BQ489,3)),
            IF(AND((--(INT('Data Sheet'!$A$15) &amp; "." &amp; LEFT(BQ489,3))&gt;=--('Data Sheet'!$A$15)), (--(INT('Data Sheet'!$A$15) &amp; "." &amp; LEFT(BQ489,3))&lt;=--('Data Sheet'!$B$15))),
                --(INT('Data Sheet'!$A$15) &amp; "." &amp; LEFT(BQ489,3)),
                --(INT('Data Sheet'!$B$15) &amp; "." &amp; LEFT(BQ489,3))
            )
        ),
        "OK"
    )
)</f>
        <v>OK</v>
      </c>
      <c r="Q489" s="23" t="str">
        <f>IF(BS489&lt;&gt;"",
    IF(INT('Data Sheet'!$A$19)=INT('Data Sheet'!$B$15),
        --(INT('Data Sheet'!$A$15) &amp; "." &amp; BS489),
        IF(AND((--(INT('Data Sheet'!$A$15) &amp; "." &amp; BS489)&gt;=--('Data Sheet'!$A$15)), (--(INT('Data Sheet'!$A$15) &amp; "." &amp; BS489)&lt;=--('Data Sheet'!$B$15))),
            --(INT('Data Sheet'!$A$15) &amp; "." &amp; BS489),
            --(INT('Data Sheet'!$B$15) &amp; "." &amp; BS489)
        )
    ),
    IF(BQ489&lt;&gt;"",
        IF(INT('Data Sheet'!$A$15)=INT('Data Sheet'!$B$15),
            --(INT('Data Sheet'!$A$15) &amp; "." &amp; RIGHT(BQ489,3)),
            IF(AND((--(INT('Data Sheet'!$A$15) &amp; "." &amp; RIGHT(BQ489,3))&gt;=--('Data Sheet'!$A$15)), (--(INT('Data Sheet'!$A$15) &amp; "." &amp; RIGHT(BQ489,3))&lt;=--('Data Sheet'!$B$15))),
                --(INT('Data Sheet'!$A$15) &amp; "." &amp; RIGHT(BQ489,3)),
                --(INT('Data Sheet'!$B$15) &amp; "." &amp; RIGHT(BQ489,3))
            )
        ),
        "OK"
    )
)</f>
        <v>OK</v>
      </c>
      <c r="R489" s="20"/>
      <c r="S489" s="20"/>
      <c r="T489" s="20"/>
      <c r="U489" s="20"/>
      <c r="V489" s="20"/>
      <c r="W489" s="20"/>
      <c r="X489" s="20"/>
      <c r="Y489" s="20"/>
      <c r="Z489" s="20"/>
      <c r="AA489" s="55"/>
      <c r="AB489" s="55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1"/>
      <c r="AR489" s="21"/>
      <c r="AS489" s="21"/>
      <c r="AT489" s="21"/>
      <c r="AU489" s="21"/>
      <c r="AV489" s="21"/>
      <c r="AW489" s="22"/>
      <c r="AX489" s="99"/>
      <c r="AY489" s="20"/>
      <c r="AZ489" s="20"/>
      <c r="BA489" s="22"/>
      <c r="BC489" s="80"/>
      <c r="BD489" s="80"/>
      <c r="BE489" s="80"/>
      <c r="BF489" s="80"/>
      <c r="BG489" s="2" t="str">
        <f t="shared" si="45"/>
        <v/>
      </c>
      <c r="BH489" s="78">
        <f t="shared" si="44"/>
        <v>0</v>
      </c>
    </row>
    <row r="490" spans="2:60" x14ac:dyDescent="0.2">
      <c r="B490" s="14">
        <f t="shared" si="49"/>
        <v>482</v>
      </c>
      <c r="C490" s="15" t="str">
        <f>CONCATENATE('Data Sheet'!$B$8,'Data Sheet'!$G$2)</f>
        <v>" HWDP</v>
      </c>
      <c r="D490" s="95" t="str">
        <f t="shared" si="46"/>
        <v/>
      </c>
      <c r="E490" s="15" t="str">
        <f>IF('Sum HWDP'!$D$10="TH-Hill DS-1 Vol 3 CAT 2: Clean and Visual Ends only","N/A","OK")</f>
        <v>OK</v>
      </c>
      <c r="F490" s="15" t="str">
        <f>IF('Sum HWDP'!$D$10="TH-Hill DS-1 Vol 3 CAT 2: Clean and Visual Ends only","N/A","OK")</f>
        <v>OK</v>
      </c>
      <c r="G490" s="17"/>
      <c r="H490" s="17"/>
      <c r="I490" s="17" t="s">
        <v>51</v>
      </c>
      <c r="J490" s="17" t="str">
        <f t="shared" si="47"/>
        <v>OK</v>
      </c>
      <c r="K490" s="17" t="str">
        <f t="shared" si="48"/>
        <v>OK</v>
      </c>
      <c r="L490" s="17" t="str">
        <f>IF('Data Sheet'!$B$9="NC-50","N/A","OK")</f>
        <v>OK</v>
      </c>
      <c r="M490" s="17" t="str">
        <f>IF('Data Sheet'!$B$9="NC-50","N/A","OK")</f>
        <v>OK</v>
      </c>
      <c r="N490" s="23" t="str">
        <f>IF(BO490&lt;&gt;"",
    IF(INT('Data Sheet'!$A$19)=INT('Data Sheet'!$B$19),
        --(INT('Data Sheet'!$A$19) &amp; "." &amp; BO490),
        IF(AND((--(INT('Data Sheet'!$A$19) &amp; "." &amp; BO490)&gt;=--('Data Sheet'!$A$19)), (--(INT('Data Sheet'!$A$19) &amp; "." &amp; BO490)&lt;=--('Data Sheet'!$B$19))),
            --(INT('Data Sheet'!$A$19) &amp; "." &amp; BO490),
            --(INT('Data Sheet'!$B$19) &amp; "." &amp; BO490)
        )
    ),
    IF(BN490&lt;&gt;"",
        IF(INT('Data Sheet'!$A$19)=INT('Data Sheet'!$B$19),
            --(INT('Data Sheet'!$A$19) &amp; "." &amp; LEFT(BN490,3)),
            IF(AND((--(INT('Data Sheet'!$A$19) &amp; "." &amp; LEFT(BN490,3))&gt;=--('Data Sheet'!$A$19)), (--(INT('Data Sheet'!$A$19) &amp; "." &amp; LEFT(BN490,3))&lt;=--('Data Sheet'!$B$19))),
                --(INT('Data Sheet'!$A$19) &amp; "." &amp; LEFT(BN490,3)),
                --(INT('Data Sheet'!$B$19) &amp; "." &amp; LEFT(BN490,3))
            )
        ),
        "OK"
    )
)</f>
        <v>OK</v>
      </c>
      <c r="O490" s="23" t="str">
        <f>IF(BP490&lt;&gt;"",
    IF(INT('Data Sheet'!$A$19)=INT('Data Sheet'!$B$19),
        --(INT('Data Sheet'!$A$19) &amp; "." &amp; BP490),
        IF(AND((--(INT('Data Sheet'!$A$19) &amp; "." &amp; BP490)&gt;=--('Data Sheet'!$A$19)), (--(INT('Data Sheet'!$A$19) &amp; "." &amp; BP490)&lt;=--('Data Sheet'!$B$19))),
            --(INT('Data Sheet'!$A$19) &amp; "." &amp; BP490),
            --(INT('Data Sheet'!$B$19) &amp; "." &amp; BP490)
        )
    ),
    IF(BN490&lt;&gt;"",
        IF(INT('Data Sheet'!$A$19)=INT('Data Sheet'!$B$19),
            --(INT('Data Sheet'!$A$19) &amp; "." &amp; RIGHT(BN490,3)),
            IF(AND((--(INT('Data Sheet'!$A$19) &amp; "." &amp; RIGHT(BN490,3))&gt;=--('Data Sheet'!$A$19)), (--(INT('Data Sheet'!$A$19) &amp; "." &amp; RIGHT(BN490,3))&lt;=--('Data Sheet'!$B$19))),
                --(INT('Data Sheet'!$A$19) &amp; "." &amp; RIGHT(BN490,3)),
                --(INT('Data Sheet'!$B$19) &amp; "." &amp; RIGHT(BN490,3))
            )
        ),
        "OK"
    )
)</f>
        <v>OK</v>
      </c>
      <c r="P490" s="23" t="str">
        <f>IF(BR490&lt;&gt;"",
    IF(INT('Data Sheet'!$A$19)=INT('Data Sheet'!$B$15),
        --(INT('Data Sheet'!$A$15) &amp; "." &amp; BR490),
        IF(AND((--(INT('Data Sheet'!$A$15) &amp; "." &amp; BR490)&gt;=--('Data Sheet'!$A$15)), (--(INT('Data Sheet'!$A$15) &amp; "." &amp; BR490)&lt;=--('Data Sheet'!$B$15))),
            --(INT('Data Sheet'!$A$15) &amp; "." &amp; BR490),
            --(INT('Data Sheet'!$B$15) &amp; "." &amp; BR490)
        )
    ),
    IF(BQ490&lt;&gt;"",
        IF(INT('Data Sheet'!$A$15)=INT('Data Sheet'!$B$15),
            --(INT('Data Sheet'!$A$15) &amp; "." &amp; LEFT(BQ490,3)),
            IF(AND((--(INT('Data Sheet'!$A$15) &amp; "." &amp; LEFT(BQ490,3))&gt;=--('Data Sheet'!$A$15)), (--(INT('Data Sheet'!$A$15) &amp; "." &amp; LEFT(BQ490,3))&lt;=--('Data Sheet'!$B$15))),
                --(INT('Data Sheet'!$A$15) &amp; "." &amp; LEFT(BQ490,3)),
                --(INT('Data Sheet'!$B$15) &amp; "." &amp; LEFT(BQ490,3))
            )
        ),
        "OK"
    )
)</f>
        <v>OK</v>
      </c>
      <c r="Q490" s="23" t="str">
        <f>IF(BS490&lt;&gt;"",
    IF(INT('Data Sheet'!$A$19)=INT('Data Sheet'!$B$15),
        --(INT('Data Sheet'!$A$15) &amp; "." &amp; BS490),
        IF(AND((--(INT('Data Sheet'!$A$15) &amp; "." &amp; BS490)&gt;=--('Data Sheet'!$A$15)), (--(INT('Data Sheet'!$A$15) &amp; "." &amp; BS490)&lt;=--('Data Sheet'!$B$15))),
            --(INT('Data Sheet'!$A$15) &amp; "." &amp; BS490),
            --(INT('Data Sheet'!$B$15) &amp; "." &amp; BS490)
        )
    ),
    IF(BQ490&lt;&gt;"",
        IF(INT('Data Sheet'!$A$15)=INT('Data Sheet'!$B$15),
            --(INT('Data Sheet'!$A$15) &amp; "." &amp; RIGHT(BQ490,3)),
            IF(AND((--(INT('Data Sheet'!$A$15) &amp; "." &amp; RIGHT(BQ490,3))&gt;=--('Data Sheet'!$A$15)), (--(INT('Data Sheet'!$A$15) &amp; "." &amp; RIGHT(BQ490,3))&lt;=--('Data Sheet'!$B$15))),
                --(INT('Data Sheet'!$A$15) &amp; "." &amp; RIGHT(BQ490,3)),
                --(INT('Data Sheet'!$B$15) &amp; "." &amp; RIGHT(BQ490,3))
            )
        ),
        "OK"
    )
)</f>
        <v>OK</v>
      </c>
      <c r="R490" s="20"/>
      <c r="S490" s="20"/>
      <c r="T490" s="20"/>
      <c r="U490" s="20"/>
      <c r="V490" s="20"/>
      <c r="W490" s="20"/>
      <c r="X490" s="20"/>
      <c r="Y490" s="20"/>
      <c r="Z490" s="20"/>
      <c r="AA490" s="55"/>
      <c r="AB490" s="55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1"/>
      <c r="AR490" s="21"/>
      <c r="AS490" s="21"/>
      <c r="AT490" s="21"/>
      <c r="AU490" s="21"/>
      <c r="AV490" s="21"/>
      <c r="AW490" s="22"/>
      <c r="AX490" s="99"/>
      <c r="AY490" s="20"/>
      <c r="AZ490" s="20"/>
      <c r="BA490" s="22"/>
      <c r="BC490" s="80"/>
      <c r="BD490" s="80"/>
      <c r="BE490" s="80"/>
      <c r="BF490" s="80"/>
      <c r="BG490" s="2" t="str">
        <f t="shared" si="45"/>
        <v/>
      </c>
      <c r="BH490" s="78">
        <f t="shared" si="44"/>
        <v>0</v>
      </c>
    </row>
    <row r="491" spans="2:60" x14ac:dyDescent="0.2">
      <c r="B491" s="14">
        <f t="shared" si="49"/>
        <v>483</v>
      </c>
      <c r="C491" s="15" t="str">
        <f>CONCATENATE('Data Sheet'!$B$8,'Data Sheet'!$G$2)</f>
        <v>" HWDP</v>
      </c>
      <c r="D491" s="95" t="str">
        <f t="shared" si="46"/>
        <v/>
      </c>
      <c r="E491" s="15" t="str">
        <f>IF('Sum HWDP'!$D$10="TH-Hill DS-1 Vol 3 CAT 2: Clean and Visual Ends only","N/A","OK")</f>
        <v>OK</v>
      </c>
      <c r="F491" s="15" t="str">
        <f>IF('Sum HWDP'!$D$10="TH-Hill DS-1 Vol 3 CAT 2: Clean and Visual Ends only","N/A","OK")</f>
        <v>OK</v>
      </c>
      <c r="G491" s="17"/>
      <c r="H491" s="17"/>
      <c r="I491" s="17" t="s">
        <v>51</v>
      </c>
      <c r="J491" s="17" t="str">
        <f t="shared" si="47"/>
        <v>OK</v>
      </c>
      <c r="K491" s="17" t="str">
        <f t="shared" si="48"/>
        <v>OK</v>
      </c>
      <c r="L491" s="17" t="str">
        <f>IF('Data Sheet'!$B$9="NC-50","N/A","OK")</f>
        <v>OK</v>
      </c>
      <c r="M491" s="17" t="str">
        <f>IF('Data Sheet'!$B$9="NC-50","N/A","OK")</f>
        <v>OK</v>
      </c>
      <c r="N491" s="23" t="str">
        <f>IF(BO491&lt;&gt;"",
    IF(INT('Data Sheet'!$A$19)=INT('Data Sheet'!$B$19),
        --(INT('Data Sheet'!$A$19) &amp; "." &amp; BO491),
        IF(AND((--(INT('Data Sheet'!$A$19) &amp; "." &amp; BO491)&gt;=--('Data Sheet'!$A$19)), (--(INT('Data Sheet'!$A$19) &amp; "." &amp; BO491)&lt;=--('Data Sheet'!$B$19))),
            --(INT('Data Sheet'!$A$19) &amp; "." &amp; BO491),
            --(INT('Data Sheet'!$B$19) &amp; "." &amp; BO491)
        )
    ),
    IF(BN491&lt;&gt;"",
        IF(INT('Data Sheet'!$A$19)=INT('Data Sheet'!$B$19),
            --(INT('Data Sheet'!$A$19) &amp; "." &amp; LEFT(BN491,3)),
            IF(AND((--(INT('Data Sheet'!$A$19) &amp; "." &amp; LEFT(BN491,3))&gt;=--('Data Sheet'!$A$19)), (--(INT('Data Sheet'!$A$19) &amp; "." &amp; LEFT(BN491,3))&lt;=--('Data Sheet'!$B$19))),
                --(INT('Data Sheet'!$A$19) &amp; "." &amp; LEFT(BN491,3)),
                --(INT('Data Sheet'!$B$19) &amp; "." &amp; LEFT(BN491,3))
            )
        ),
        "OK"
    )
)</f>
        <v>OK</v>
      </c>
      <c r="O491" s="23" t="str">
        <f>IF(BP491&lt;&gt;"",
    IF(INT('Data Sheet'!$A$19)=INT('Data Sheet'!$B$19),
        --(INT('Data Sheet'!$A$19) &amp; "." &amp; BP491),
        IF(AND((--(INT('Data Sheet'!$A$19) &amp; "." &amp; BP491)&gt;=--('Data Sheet'!$A$19)), (--(INT('Data Sheet'!$A$19) &amp; "." &amp; BP491)&lt;=--('Data Sheet'!$B$19))),
            --(INT('Data Sheet'!$A$19) &amp; "." &amp; BP491),
            --(INT('Data Sheet'!$B$19) &amp; "." &amp; BP491)
        )
    ),
    IF(BN491&lt;&gt;"",
        IF(INT('Data Sheet'!$A$19)=INT('Data Sheet'!$B$19),
            --(INT('Data Sheet'!$A$19) &amp; "." &amp; RIGHT(BN491,3)),
            IF(AND((--(INT('Data Sheet'!$A$19) &amp; "." &amp; RIGHT(BN491,3))&gt;=--('Data Sheet'!$A$19)), (--(INT('Data Sheet'!$A$19) &amp; "." &amp; RIGHT(BN491,3))&lt;=--('Data Sheet'!$B$19))),
                --(INT('Data Sheet'!$A$19) &amp; "." &amp; RIGHT(BN491,3)),
                --(INT('Data Sheet'!$B$19) &amp; "." &amp; RIGHT(BN491,3))
            )
        ),
        "OK"
    )
)</f>
        <v>OK</v>
      </c>
      <c r="P491" s="23" t="str">
        <f>IF(BR491&lt;&gt;"",
    IF(INT('Data Sheet'!$A$19)=INT('Data Sheet'!$B$15),
        --(INT('Data Sheet'!$A$15) &amp; "." &amp; BR491),
        IF(AND((--(INT('Data Sheet'!$A$15) &amp; "." &amp; BR491)&gt;=--('Data Sheet'!$A$15)), (--(INT('Data Sheet'!$A$15) &amp; "." &amp; BR491)&lt;=--('Data Sheet'!$B$15))),
            --(INT('Data Sheet'!$A$15) &amp; "." &amp; BR491),
            --(INT('Data Sheet'!$B$15) &amp; "." &amp; BR491)
        )
    ),
    IF(BQ491&lt;&gt;"",
        IF(INT('Data Sheet'!$A$15)=INT('Data Sheet'!$B$15),
            --(INT('Data Sheet'!$A$15) &amp; "." &amp; LEFT(BQ491,3)),
            IF(AND((--(INT('Data Sheet'!$A$15) &amp; "." &amp; LEFT(BQ491,3))&gt;=--('Data Sheet'!$A$15)), (--(INT('Data Sheet'!$A$15) &amp; "." &amp; LEFT(BQ491,3))&lt;=--('Data Sheet'!$B$15))),
                --(INT('Data Sheet'!$A$15) &amp; "." &amp; LEFT(BQ491,3)),
                --(INT('Data Sheet'!$B$15) &amp; "." &amp; LEFT(BQ491,3))
            )
        ),
        "OK"
    )
)</f>
        <v>OK</v>
      </c>
      <c r="Q491" s="23" t="str">
        <f>IF(BS491&lt;&gt;"",
    IF(INT('Data Sheet'!$A$19)=INT('Data Sheet'!$B$15),
        --(INT('Data Sheet'!$A$15) &amp; "." &amp; BS491),
        IF(AND((--(INT('Data Sheet'!$A$15) &amp; "." &amp; BS491)&gt;=--('Data Sheet'!$A$15)), (--(INT('Data Sheet'!$A$15) &amp; "." &amp; BS491)&lt;=--('Data Sheet'!$B$15))),
            --(INT('Data Sheet'!$A$15) &amp; "." &amp; BS491),
            --(INT('Data Sheet'!$B$15) &amp; "." &amp; BS491)
        )
    ),
    IF(BQ491&lt;&gt;"",
        IF(INT('Data Sheet'!$A$15)=INT('Data Sheet'!$B$15),
            --(INT('Data Sheet'!$A$15) &amp; "." &amp; RIGHT(BQ491,3)),
            IF(AND((--(INT('Data Sheet'!$A$15) &amp; "." &amp; RIGHT(BQ491,3))&gt;=--('Data Sheet'!$A$15)), (--(INT('Data Sheet'!$A$15) &amp; "." &amp; RIGHT(BQ491,3))&lt;=--('Data Sheet'!$B$15))),
                --(INT('Data Sheet'!$A$15) &amp; "." &amp; RIGHT(BQ491,3)),
                --(INT('Data Sheet'!$B$15) &amp; "." &amp; RIGHT(BQ491,3))
            )
        ),
        "OK"
    )
)</f>
        <v>OK</v>
      </c>
      <c r="R491" s="20"/>
      <c r="S491" s="20"/>
      <c r="T491" s="20"/>
      <c r="U491" s="20"/>
      <c r="V491" s="20"/>
      <c r="W491" s="20"/>
      <c r="X491" s="20"/>
      <c r="Y491" s="20"/>
      <c r="Z491" s="20"/>
      <c r="AA491" s="55"/>
      <c r="AB491" s="55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1"/>
      <c r="AR491" s="21"/>
      <c r="AS491" s="21"/>
      <c r="AT491" s="21"/>
      <c r="AU491" s="21"/>
      <c r="AV491" s="21"/>
      <c r="AW491" s="22"/>
      <c r="AX491" s="99"/>
      <c r="AY491" s="20"/>
      <c r="AZ491" s="20"/>
      <c r="BA491" s="22"/>
      <c r="BC491" s="80"/>
      <c r="BD491" s="80"/>
      <c r="BE491" s="80"/>
      <c r="BF491" s="80"/>
      <c r="BG491" s="2" t="str">
        <f t="shared" si="45"/>
        <v/>
      </c>
      <c r="BH491" s="78">
        <f t="shared" si="44"/>
        <v>0</v>
      </c>
    </row>
    <row r="492" spans="2:60" x14ac:dyDescent="0.2">
      <c r="B492" s="14">
        <f t="shared" si="49"/>
        <v>484</v>
      </c>
      <c r="C492" s="15" t="str">
        <f>CONCATENATE('Data Sheet'!$B$8,'Data Sheet'!$G$2)</f>
        <v>" HWDP</v>
      </c>
      <c r="D492" s="95" t="str">
        <f t="shared" si="46"/>
        <v/>
      </c>
      <c r="E492" s="15" t="str">
        <f>IF('Sum HWDP'!$D$10="TH-Hill DS-1 Vol 3 CAT 2: Clean and Visual Ends only","N/A","OK")</f>
        <v>OK</v>
      </c>
      <c r="F492" s="15" t="str">
        <f>IF('Sum HWDP'!$D$10="TH-Hill DS-1 Vol 3 CAT 2: Clean and Visual Ends only","N/A","OK")</f>
        <v>OK</v>
      </c>
      <c r="G492" s="17"/>
      <c r="H492" s="17"/>
      <c r="I492" s="17" t="s">
        <v>51</v>
      </c>
      <c r="J492" s="17" t="str">
        <f t="shared" si="47"/>
        <v>OK</v>
      </c>
      <c r="K492" s="17" t="str">
        <f t="shared" si="48"/>
        <v>OK</v>
      </c>
      <c r="L492" s="17" t="str">
        <f>IF('Data Sheet'!$B$9="NC-50","N/A","OK")</f>
        <v>OK</v>
      </c>
      <c r="M492" s="17" t="str">
        <f>IF('Data Sheet'!$B$9="NC-50","N/A","OK")</f>
        <v>OK</v>
      </c>
      <c r="N492" s="23" t="str">
        <f>IF(BO492&lt;&gt;"",
    IF(INT('Data Sheet'!$A$19)=INT('Data Sheet'!$B$19),
        --(INT('Data Sheet'!$A$19) &amp; "." &amp; BO492),
        IF(AND((--(INT('Data Sheet'!$A$19) &amp; "." &amp; BO492)&gt;=--('Data Sheet'!$A$19)), (--(INT('Data Sheet'!$A$19) &amp; "." &amp; BO492)&lt;=--('Data Sheet'!$B$19))),
            --(INT('Data Sheet'!$A$19) &amp; "." &amp; BO492),
            --(INT('Data Sheet'!$B$19) &amp; "." &amp; BO492)
        )
    ),
    IF(BN492&lt;&gt;"",
        IF(INT('Data Sheet'!$A$19)=INT('Data Sheet'!$B$19),
            --(INT('Data Sheet'!$A$19) &amp; "." &amp; LEFT(BN492,3)),
            IF(AND((--(INT('Data Sheet'!$A$19) &amp; "." &amp; LEFT(BN492,3))&gt;=--('Data Sheet'!$A$19)), (--(INT('Data Sheet'!$A$19) &amp; "." &amp; LEFT(BN492,3))&lt;=--('Data Sheet'!$B$19))),
                --(INT('Data Sheet'!$A$19) &amp; "." &amp; LEFT(BN492,3)),
                --(INT('Data Sheet'!$B$19) &amp; "." &amp; LEFT(BN492,3))
            )
        ),
        "OK"
    )
)</f>
        <v>OK</v>
      </c>
      <c r="O492" s="23" t="str">
        <f>IF(BP492&lt;&gt;"",
    IF(INT('Data Sheet'!$A$19)=INT('Data Sheet'!$B$19),
        --(INT('Data Sheet'!$A$19) &amp; "." &amp; BP492),
        IF(AND((--(INT('Data Sheet'!$A$19) &amp; "." &amp; BP492)&gt;=--('Data Sheet'!$A$19)), (--(INT('Data Sheet'!$A$19) &amp; "." &amp; BP492)&lt;=--('Data Sheet'!$B$19))),
            --(INT('Data Sheet'!$A$19) &amp; "." &amp; BP492),
            --(INT('Data Sheet'!$B$19) &amp; "." &amp; BP492)
        )
    ),
    IF(BN492&lt;&gt;"",
        IF(INT('Data Sheet'!$A$19)=INT('Data Sheet'!$B$19),
            --(INT('Data Sheet'!$A$19) &amp; "." &amp; RIGHT(BN492,3)),
            IF(AND((--(INT('Data Sheet'!$A$19) &amp; "." &amp; RIGHT(BN492,3))&gt;=--('Data Sheet'!$A$19)), (--(INT('Data Sheet'!$A$19) &amp; "." &amp; RIGHT(BN492,3))&lt;=--('Data Sheet'!$B$19))),
                --(INT('Data Sheet'!$A$19) &amp; "." &amp; RIGHT(BN492,3)),
                --(INT('Data Sheet'!$B$19) &amp; "." &amp; RIGHT(BN492,3))
            )
        ),
        "OK"
    )
)</f>
        <v>OK</v>
      </c>
      <c r="P492" s="23" t="str">
        <f>IF(BR492&lt;&gt;"",
    IF(INT('Data Sheet'!$A$19)=INT('Data Sheet'!$B$15),
        --(INT('Data Sheet'!$A$15) &amp; "." &amp; BR492),
        IF(AND((--(INT('Data Sheet'!$A$15) &amp; "." &amp; BR492)&gt;=--('Data Sheet'!$A$15)), (--(INT('Data Sheet'!$A$15) &amp; "." &amp; BR492)&lt;=--('Data Sheet'!$B$15))),
            --(INT('Data Sheet'!$A$15) &amp; "." &amp; BR492),
            --(INT('Data Sheet'!$B$15) &amp; "." &amp; BR492)
        )
    ),
    IF(BQ492&lt;&gt;"",
        IF(INT('Data Sheet'!$A$15)=INT('Data Sheet'!$B$15),
            --(INT('Data Sheet'!$A$15) &amp; "." &amp; LEFT(BQ492,3)),
            IF(AND((--(INT('Data Sheet'!$A$15) &amp; "." &amp; LEFT(BQ492,3))&gt;=--('Data Sheet'!$A$15)), (--(INT('Data Sheet'!$A$15) &amp; "." &amp; LEFT(BQ492,3))&lt;=--('Data Sheet'!$B$15))),
                --(INT('Data Sheet'!$A$15) &amp; "." &amp; LEFT(BQ492,3)),
                --(INT('Data Sheet'!$B$15) &amp; "." &amp; LEFT(BQ492,3))
            )
        ),
        "OK"
    )
)</f>
        <v>OK</v>
      </c>
      <c r="Q492" s="23" t="str">
        <f>IF(BS492&lt;&gt;"",
    IF(INT('Data Sheet'!$A$19)=INT('Data Sheet'!$B$15),
        --(INT('Data Sheet'!$A$15) &amp; "." &amp; BS492),
        IF(AND((--(INT('Data Sheet'!$A$15) &amp; "." &amp; BS492)&gt;=--('Data Sheet'!$A$15)), (--(INT('Data Sheet'!$A$15) &amp; "." &amp; BS492)&lt;=--('Data Sheet'!$B$15))),
            --(INT('Data Sheet'!$A$15) &amp; "." &amp; BS492),
            --(INT('Data Sheet'!$B$15) &amp; "." &amp; BS492)
        )
    ),
    IF(BQ492&lt;&gt;"",
        IF(INT('Data Sheet'!$A$15)=INT('Data Sheet'!$B$15),
            --(INT('Data Sheet'!$A$15) &amp; "." &amp; RIGHT(BQ492,3)),
            IF(AND((--(INT('Data Sheet'!$A$15) &amp; "." &amp; RIGHT(BQ492,3))&gt;=--('Data Sheet'!$A$15)), (--(INT('Data Sheet'!$A$15) &amp; "." &amp; RIGHT(BQ492,3))&lt;=--('Data Sheet'!$B$15))),
                --(INT('Data Sheet'!$A$15) &amp; "." &amp; RIGHT(BQ492,3)),
                --(INT('Data Sheet'!$B$15) &amp; "." &amp; RIGHT(BQ492,3))
            )
        ),
        "OK"
    )
)</f>
        <v>OK</v>
      </c>
      <c r="R492" s="20"/>
      <c r="S492" s="20"/>
      <c r="T492" s="20"/>
      <c r="U492" s="20"/>
      <c r="V492" s="20"/>
      <c r="W492" s="20"/>
      <c r="X492" s="20"/>
      <c r="Y492" s="20"/>
      <c r="Z492" s="20"/>
      <c r="AA492" s="55"/>
      <c r="AB492" s="55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1"/>
      <c r="AR492" s="21"/>
      <c r="AS492" s="21"/>
      <c r="AT492" s="21"/>
      <c r="AU492" s="21"/>
      <c r="AV492" s="21"/>
      <c r="AW492" s="22"/>
      <c r="AX492" s="99"/>
      <c r="AY492" s="20"/>
      <c r="AZ492" s="20"/>
      <c r="BA492" s="22"/>
      <c r="BC492" s="80"/>
      <c r="BD492" s="80"/>
      <c r="BE492" s="80"/>
      <c r="BF492" s="80"/>
      <c r="BG492" s="2" t="str">
        <f t="shared" si="45"/>
        <v/>
      </c>
      <c r="BH492" s="78">
        <f t="shared" si="44"/>
        <v>0</v>
      </c>
    </row>
    <row r="493" spans="2:60" x14ac:dyDescent="0.2">
      <c r="B493" s="14">
        <f t="shared" si="49"/>
        <v>485</v>
      </c>
      <c r="C493" s="15" t="str">
        <f>CONCATENATE('Data Sheet'!$B$8,'Data Sheet'!$G$2)</f>
        <v>" HWDP</v>
      </c>
      <c r="D493" s="95" t="str">
        <f t="shared" si="46"/>
        <v/>
      </c>
      <c r="E493" s="15" t="str">
        <f>IF('Sum HWDP'!$D$10="TH-Hill DS-1 Vol 3 CAT 2: Clean and Visual Ends only","N/A","OK")</f>
        <v>OK</v>
      </c>
      <c r="F493" s="15" t="str">
        <f>IF('Sum HWDP'!$D$10="TH-Hill DS-1 Vol 3 CAT 2: Clean and Visual Ends only","N/A","OK")</f>
        <v>OK</v>
      </c>
      <c r="G493" s="17"/>
      <c r="H493" s="17"/>
      <c r="I493" s="17" t="s">
        <v>51</v>
      </c>
      <c r="J493" s="17" t="str">
        <f t="shared" si="47"/>
        <v>OK</v>
      </c>
      <c r="K493" s="17" t="str">
        <f t="shared" si="48"/>
        <v>OK</v>
      </c>
      <c r="L493" s="17" t="str">
        <f>IF('Data Sheet'!$B$9="NC-50","N/A","OK")</f>
        <v>OK</v>
      </c>
      <c r="M493" s="17" t="str">
        <f>IF('Data Sheet'!$B$9="NC-50","N/A","OK")</f>
        <v>OK</v>
      </c>
      <c r="N493" s="23" t="str">
        <f>IF(BO493&lt;&gt;"",
    IF(INT('Data Sheet'!$A$19)=INT('Data Sheet'!$B$19),
        --(INT('Data Sheet'!$A$19) &amp; "." &amp; BO493),
        IF(AND((--(INT('Data Sheet'!$A$19) &amp; "." &amp; BO493)&gt;=--('Data Sheet'!$A$19)), (--(INT('Data Sheet'!$A$19) &amp; "." &amp; BO493)&lt;=--('Data Sheet'!$B$19))),
            --(INT('Data Sheet'!$A$19) &amp; "." &amp; BO493),
            --(INT('Data Sheet'!$B$19) &amp; "." &amp; BO493)
        )
    ),
    IF(BN493&lt;&gt;"",
        IF(INT('Data Sheet'!$A$19)=INT('Data Sheet'!$B$19),
            --(INT('Data Sheet'!$A$19) &amp; "." &amp; LEFT(BN493,3)),
            IF(AND((--(INT('Data Sheet'!$A$19) &amp; "." &amp; LEFT(BN493,3))&gt;=--('Data Sheet'!$A$19)), (--(INT('Data Sheet'!$A$19) &amp; "." &amp; LEFT(BN493,3))&lt;=--('Data Sheet'!$B$19))),
                --(INT('Data Sheet'!$A$19) &amp; "." &amp; LEFT(BN493,3)),
                --(INT('Data Sheet'!$B$19) &amp; "." &amp; LEFT(BN493,3))
            )
        ),
        "OK"
    )
)</f>
        <v>OK</v>
      </c>
      <c r="O493" s="23" t="str">
        <f>IF(BP493&lt;&gt;"",
    IF(INT('Data Sheet'!$A$19)=INT('Data Sheet'!$B$19),
        --(INT('Data Sheet'!$A$19) &amp; "." &amp; BP493),
        IF(AND((--(INT('Data Sheet'!$A$19) &amp; "." &amp; BP493)&gt;=--('Data Sheet'!$A$19)), (--(INT('Data Sheet'!$A$19) &amp; "." &amp; BP493)&lt;=--('Data Sheet'!$B$19))),
            --(INT('Data Sheet'!$A$19) &amp; "." &amp; BP493),
            --(INT('Data Sheet'!$B$19) &amp; "." &amp; BP493)
        )
    ),
    IF(BN493&lt;&gt;"",
        IF(INT('Data Sheet'!$A$19)=INT('Data Sheet'!$B$19),
            --(INT('Data Sheet'!$A$19) &amp; "." &amp; RIGHT(BN493,3)),
            IF(AND((--(INT('Data Sheet'!$A$19) &amp; "." &amp; RIGHT(BN493,3))&gt;=--('Data Sheet'!$A$19)), (--(INT('Data Sheet'!$A$19) &amp; "." &amp; RIGHT(BN493,3))&lt;=--('Data Sheet'!$B$19))),
                --(INT('Data Sheet'!$A$19) &amp; "." &amp; RIGHT(BN493,3)),
                --(INT('Data Sheet'!$B$19) &amp; "." &amp; RIGHT(BN493,3))
            )
        ),
        "OK"
    )
)</f>
        <v>OK</v>
      </c>
      <c r="P493" s="23" t="str">
        <f>IF(BR493&lt;&gt;"",
    IF(INT('Data Sheet'!$A$19)=INT('Data Sheet'!$B$15),
        --(INT('Data Sheet'!$A$15) &amp; "." &amp; BR493),
        IF(AND((--(INT('Data Sheet'!$A$15) &amp; "." &amp; BR493)&gt;=--('Data Sheet'!$A$15)), (--(INT('Data Sheet'!$A$15) &amp; "." &amp; BR493)&lt;=--('Data Sheet'!$B$15))),
            --(INT('Data Sheet'!$A$15) &amp; "." &amp; BR493),
            --(INT('Data Sheet'!$B$15) &amp; "." &amp; BR493)
        )
    ),
    IF(BQ493&lt;&gt;"",
        IF(INT('Data Sheet'!$A$15)=INT('Data Sheet'!$B$15),
            --(INT('Data Sheet'!$A$15) &amp; "." &amp; LEFT(BQ493,3)),
            IF(AND((--(INT('Data Sheet'!$A$15) &amp; "." &amp; LEFT(BQ493,3))&gt;=--('Data Sheet'!$A$15)), (--(INT('Data Sheet'!$A$15) &amp; "." &amp; LEFT(BQ493,3))&lt;=--('Data Sheet'!$B$15))),
                --(INT('Data Sheet'!$A$15) &amp; "." &amp; LEFT(BQ493,3)),
                --(INT('Data Sheet'!$B$15) &amp; "." &amp; LEFT(BQ493,3))
            )
        ),
        "OK"
    )
)</f>
        <v>OK</v>
      </c>
      <c r="Q493" s="23" t="str">
        <f>IF(BS493&lt;&gt;"",
    IF(INT('Data Sheet'!$A$19)=INT('Data Sheet'!$B$15),
        --(INT('Data Sheet'!$A$15) &amp; "." &amp; BS493),
        IF(AND((--(INT('Data Sheet'!$A$15) &amp; "." &amp; BS493)&gt;=--('Data Sheet'!$A$15)), (--(INT('Data Sheet'!$A$15) &amp; "." &amp; BS493)&lt;=--('Data Sheet'!$B$15))),
            --(INT('Data Sheet'!$A$15) &amp; "." &amp; BS493),
            --(INT('Data Sheet'!$B$15) &amp; "." &amp; BS493)
        )
    ),
    IF(BQ493&lt;&gt;"",
        IF(INT('Data Sheet'!$A$15)=INT('Data Sheet'!$B$15),
            --(INT('Data Sheet'!$A$15) &amp; "." &amp; RIGHT(BQ493,3)),
            IF(AND((--(INT('Data Sheet'!$A$15) &amp; "." &amp; RIGHT(BQ493,3))&gt;=--('Data Sheet'!$A$15)), (--(INT('Data Sheet'!$A$15) &amp; "." &amp; RIGHT(BQ493,3))&lt;=--('Data Sheet'!$B$15))),
                --(INT('Data Sheet'!$A$15) &amp; "." &amp; RIGHT(BQ493,3)),
                --(INT('Data Sheet'!$B$15) &amp; "." &amp; RIGHT(BQ493,3))
            )
        ),
        "OK"
    )
)</f>
        <v>OK</v>
      </c>
      <c r="R493" s="20"/>
      <c r="S493" s="20"/>
      <c r="T493" s="20"/>
      <c r="U493" s="20"/>
      <c r="V493" s="20"/>
      <c r="W493" s="20"/>
      <c r="X493" s="20"/>
      <c r="Y493" s="20"/>
      <c r="Z493" s="20"/>
      <c r="AA493" s="55"/>
      <c r="AB493" s="55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1"/>
      <c r="AR493" s="21"/>
      <c r="AS493" s="21"/>
      <c r="AT493" s="21"/>
      <c r="AU493" s="21"/>
      <c r="AV493" s="21"/>
      <c r="AW493" s="22"/>
      <c r="AX493" s="99"/>
      <c r="AY493" s="20"/>
      <c r="AZ493" s="20"/>
      <c r="BA493" s="22"/>
      <c r="BC493" s="80"/>
      <c r="BD493" s="80"/>
      <c r="BE493" s="80"/>
      <c r="BF493" s="80"/>
      <c r="BG493" s="2" t="str">
        <f t="shared" si="45"/>
        <v/>
      </c>
      <c r="BH493" s="78">
        <f t="shared" si="44"/>
        <v>0</v>
      </c>
    </row>
    <row r="494" spans="2:60" x14ac:dyDescent="0.2">
      <c r="B494" s="14">
        <f t="shared" si="49"/>
        <v>486</v>
      </c>
      <c r="C494" s="15" t="str">
        <f>CONCATENATE('Data Sheet'!$B$8,'Data Sheet'!$G$2)</f>
        <v>" HWDP</v>
      </c>
      <c r="D494" s="95" t="str">
        <f t="shared" si="46"/>
        <v/>
      </c>
      <c r="E494" s="15" t="str">
        <f>IF('Sum HWDP'!$D$10="TH-Hill DS-1 Vol 3 CAT 2: Clean and Visual Ends only","N/A","OK")</f>
        <v>OK</v>
      </c>
      <c r="F494" s="15" t="str">
        <f>IF('Sum HWDP'!$D$10="TH-Hill DS-1 Vol 3 CAT 2: Clean and Visual Ends only","N/A","OK")</f>
        <v>OK</v>
      </c>
      <c r="G494" s="17"/>
      <c r="H494" s="17"/>
      <c r="I494" s="17" t="s">
        <v>51</v>
      </c>
      <c r="J494" s="17" t="str">
        <f t="shared" si="47"/>
        <v>OK</v>
      </c>
      <c r="K494" s="17" t="str">
        <f t="shared" si="48"/>
        <v>OK</v>
      </c>
      <c r="L494" s="17" t="str">
        <f>IF('Data Sheet'!$B$9="NC-50","N/A","OK")</f>
        <v>OK</v>
      </c>
      <c r="M494" s="17" t="str">
        <f>IF('Data Sheet'!$B$9="NC-50","N/A","OK")</f>
        <v>OK</v>
      </c>
      <c r="N494" s="23" t="str">
        <f>IF(BO494&lt;&gt;"",
    IF(INT('Data Sheet'!$A$19)=INT('Data Sheet'!$B$19),
        --(INT('Data Sheet'!$A$19) &amp; "." &amp; BO494),
        IF(AND((--(INT('Data Sheet'!$A$19) &amp; "." &amp; BO494)&gt;=--('Data Sheet'!$A$19)), (--(INT('Data Sheet'!$A$19) &amp; "." &amp; BO494)&lt;=--('Data Sheet'!$B$19))),
            --(INT('Data Sheet'!$A$19) &amp; "." &amp; BO494),
            --(INT('Data Sheet'!$B$19) &amp; "." &amp; BO494)
        )
    ),
    IF(BN494&lt;&gt;"",
        IF(INT('Data Sheet'!$A$19)=INT('Data Sheet'!$B$19),
            --(INT('Data Sheet'!$A$19) &amp; "." &amp; LEFT(BN494,3)),
            IF(AND((--(INT('Data Sheet'!$A$19) &amp; "." &amp; LEFT(BN494,3))&gt;=--('Data Sheet'!$A$19)), (--(INT('Data Sheet'!$A$19) &amp; "." &amp; LEFT(BN494,3))&lt;=--('Data Sheet'!$B$19))),
                --(INT('Data Sheet'!$A$19) &amp; "." &amp; LEFT(BN494,3)),
                --(INT('Data Sheet'!$B$19) &amp; "." &amp; LEFT(BN494,3))
            )
        ),
        "OK"
    )
)</f>
        <v>OK</v>
      </c>
      <c r="O494" s="23" t="str">
        <f>IF(BP494&lt;&gt;"",
    IF(INT('Data Sheet'!$A$19)=INT('Data Sheet'!$B$19),
        --(INT('Data Sheet'!$A$19) &amp; "." &amp; BP494),
        IF(AND((--(INT('Data Sheet'!$A$19) &amp; "." &amp; BP494)&gt;=--('Data Sheet'!$A$19)), (--(INT('Data Sheet'!$A$19) &amp; "." &amp; BP494)&lt;=--('Data Sheet'!$B$19))),
            --(INT('Data Sheet'!$A$19) &amp; "." &amp; BP494),
            --(INT('Data Sheet'!$B$19) &amp; "." &amp; BP494)
        )
    ),
    IF(BN494&lt;&gt;"",
        IF(INT('Data Sheet'!$A$19)=INT('Data Sheet'!$B$19),
            --(INT('Data Sheet'!$A$19) &amp; "." &amp; RIGHT(BN494,3)),
            IF(AND((--(INT('Data Sheet'!$A$19) &amp; "." &amp; RIGHT(BN494,3))&gt;=--('Data Sheet'!$A$19)), (--(INT('Data Sheet'!$A$19) &amp; "." &amp; RIGHT(BN494,3))&lt;=--('Data Sheet'!$B$19))),
                --(INT('Data Sheet'!$A$19) &amp; "." &amp; RIGHT(BN494,3)),
                --(INT('Data Sheet'!$B$19) &amp; "." &amp; RIGHT(BN494,3))
            )
        ),
        "OK"
    )
)</f>
        <v>OK</v>
      </c>
      <c r="P494" s="23" t="str">
        <f>IF(BR494&lt;&gt;"",
    IF(INT('Data Sheet'!$A$19)=INT('Data Sheet'!$B$15),
        --(INT('Data Sheet'!$A$15) &amp; "." &amp; BR494),
        IF(AND((--(INT('Data Sheet'!$A$15) &amp; "." &amp; BR494)&gt;=--('Data Sheet'!$A$15)), (--(INT('Data Sheet'!$A$15) &amp; "." &amp; BR494)&lt;=--('Data Sheet'!$B$15))),
            --(INT('Data Sheet'!$A$15) &amp; "." &amp; BR494),
            --(INT('Data Sheet'!$B$15) &amp; "." &amp; BR494)
        )
    ),
    IF(BQ494&lt;&gt;"",
        IF(INT('Data Sheet'!$A$15)=INT('Data Sheet'!$B$15),
            --(INT('Data Sheet'!$A$15) &amp; "." &amp; LEFT(BQ494,3)),
            IF(AND((--(INT('Data Sheet'!$A$15) &amp; "." &amp; LEFT(BQ494,3))&gt;=--('Data Sheet'!$A$15)), (--(INT('Data Sheet'!$A$15) &amp; "." &amp; LEFT(BQ494,3))&lt;=--('Data Sheet'!$B$15))),
                --(INT('Data Sheet'!$A$15) &amp; "." &amp; LEFT(BQ494,3)),
                --(INT('Data Sheet'!$B$15) &amp; "." &amp; LEFT(BQ494,3))
            )
        ),
        "OK"
    )
)</f>
        <v>OK</v>
      </c>
      <c r="Q494" s="23" t="str">
        <f>IF(BS494&lt;&gt;"",
    IF(INT('Data Sheet'!$A$19)=INT('Data Sheet'!$B$15),
        --(INT('Data Sheet'!$A$15) &amp; "." &amp; BS494),
        IF(AND((--(INT('Data Sheet'!$A$15) &amp; "." &amp; BS494)&gt;=--('Data Sheet'!$A$15)), (--(INT('Data Sheet'!$A$15) &amp; "." &amp; BS494)&lt;=--('Data Sheet'!$B$15))),
            --(INT('Data Sheet'!$A$15) &amp; "." &amp; BS494),
            --(INT('Data Sheet'!$B$15) &amp; "." &amp; BS494)
        )
    ),
    IF(BQ494&lt;&gt;"",
        IF(INT('Data Sheet'!$A$15)=INT('Data Sheet'!$B$15),
            --(INT('Data Sheet'!$A$15) &amp; "." &amp; RIGHT(BQ494,3)),
            IF(AND((--(INT('Data Sheet'!$A$15) &amp; "." &amp; RIGHT(BQ494,3))&gt;=--('Data Sheet'!$A$15)), (--(INT('Data Sheet'!$A$15) &amp; "." &amp; RIGHT(BQ494,3))&lt;=--('Data Sheet'!$B$15))),
                --(INT('Data Sheet'!$A$15) &amp; "." &amp; RIGHT(BQ494,3)),
                --(INT('Data Sheet'!$B$15) &amp; "." &amp; RIGHT(BQ494,3))
            )
        ),
        "OK"
    )
)</f>
        <v>OK</v>
      </c>
      <c r="R494" s="20"/>
      <c r="S494" s="20"/>
      <c r="T494" s="20"/>
      <c r="U494" s="20"/>
      <c r="V494" s="20"/>
      <c r="W494" s="20"/>
      <c r="X494" s="20"/>
      <c r="Y494" s="20"/>
      <c r="Z494" s="20"/>
      <c r="AA494" s="55"/>
      <c r="AB494" s="55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1"/>
      <c r="AR494" s="21"/>
      <c r="AS494" s="21"/>
      <c r="AT494" s="21"/>
      <c r="AU494" s="21"/>
      <c r="AV494" s="21"/>
      <c r="AW494" s="22"/>
      <c r="AX494" s="99"/>
      <c r="AY494" s="20"/>
      <c r="AZ494" s="20"/>
      <c r="BA494" s="22"/>
      <c r="BC494" s="80"/>
      <c r="BD494" s="80"/>
      <c r="BE494" s="80"/>
      <c r="BF494" s="80"/>
      <c r="BG494" s="2" t="str">
        <f t="shared" si="45"/>
        <v/>
      </c>
      <c r="BH494" s="78">
        <f t="shared" si="44"/>
        <v>0</v>
      </c>
    </row>
    <row r="495" spans="2:60" x14ac:dyDescent="0.2">
      <c r="B495" s="14">
        <f t="shared" si="49"/>
        <v>487</v>
      </c>
      <c r="C495" s="15" t="str">
        <f>CONCATENATE('Data Sheet'!$B$8,'Data Sheet'!$G$2)</f>
        <v>" HWDP</v>
      </c>
      <c r="D495" s="95" t="str">
        <f t="shared" si="46"/>
        <v/>
      </c>
      <c r="E495" s="15" t="str">
        <f>IF('Sum HWDP'!$D$10="TH-Hill DS-1 Vol 3 CAT 2: Clean and Visual Ends only","N/A","OK")</f>
        <v>OK</v>
      </c>
      <c r="F495" s="15" t="str">
        <f>IF('Sum HWDP'!$D$10="TH-Hill DS-1 Vol 3 CAT 2: Clean and Visual Ends only","N/A","OK")</f>
        <v>OK</v>
      </c>
      <c r="G495" s="17"/>
      <c r="H495" s="17"/>
      <c r="I495" s="17" t="s">
        <v>51</v>
      </c>
      <c r="J495" s="17" t="str">
        <f t="shared" si="47"/>
        <v>OK</v>
      </c>
      <c r="K495" s="17" t="str">
        <f t="shared" si="48"/>
        <v>OK</v>
      </c>
      <c r="L495" s="17" t="str">
        <f>IF('Data Sheet'!$B$9="NC-50","N/A","OK")</f>
        <v>OK</v>
      </c>
      <c r="M495" s="17" t="str">
        <f>IF('Data Sheet'!$B$9="NC-50","N/A","OK")</f>
        <v>OK</v>
      </c>
      <c r="N495" s="23" t="str">
        <f>IF(BO495&lt;&gt;"",
    IF(INT('Data Sheet'!$A$19)=INT('Data Sheet'!$B$19),
        --(INT('Data Sheet'!$A$19) &amp; "." &amp; BO495),
        IF(AND((--(INT('Data Sheet'!$A$19) &amp; "." &amp; BO495)&gt;=--('Data Sheet'!$A$19)), (--(INT('Data Sheet'!$A$19) &amp; "." &amp; BO495)&lt;=--('Data Sheet'!$B$19))),
            --(INT('Data Sheet'!$A$19) &amp; "." &amp; BO495),
            --(INT('Data Sheet'!$B$19) &amp; "." &amp; BO495)
        )
    ),
    IF(BN495&lt;&gt;"",
        IF(INT('Data Sheet'!$A$19)=INT('Data Sheet'!$B$19),
            --(INT('Data Sheet'!$A$19) &amp; "." &amp; LEFT(BN495,3)),
            IF(AND((--(INT('Data Sheet'!$A$19) &amp; "." &amp; LEFT(BN495,3))&gt;=--('Data Sheet'!$A$19)), (--(INT('Data Sheet'!$A$19) &amp; "." &amp; LEFT(BN495,3))&lt;=--('Data Sheet'!$B$19))),
                --(INT('Data Sheet'!$A$19) &amp; "." &amp; LEFT(BN495,3)),
                --(INT('Data Sheet'!$B$19) &amp; "." &amp; LEFT(BN495,3))
            )
        ),
        "OK"
    )
)</f>
        <v>OK</v>
      </c>
      <c r="O495" s="23" t="str">
        <f>IF(BP495&lt;&gt;"",
    IF(INT('Data Sheet'!$A$19)=INT('Data Sheet'!$B$19),
        --(INT('Data Sheet'!$A$19) &amp; "." &amp; BP495),
        IF(AND((--(INT('Data Sheet'!$A$19) &amp; "." &amp; BP495)&gt;=--('Data Sheet'!$A$19)), (--(INT('Data Sheet'!$A$19) &amp; "." &amp; BP495)&lt;=--('Data Sheet'!$B$19))),
            --(INT('Data Sheet'!$A$19) &amp; "." &amp; BP495),
            --(INT('Data Sheet'!$B$19) &amp; "." &amp; BP495)
        )
    ),
    IF(BN495&lt;&gt;"",
        IF(INT('Data Sheet'!$A$19)=INT('Data Sheet'!$B$19),
            --(INT('Data Sheet'!$A$19) &amp; "." &amp; RIGHT(BN495,3)),
            IF(AND((--(INT('Data Sheet'!$A$19) &amp; "." &amp; RIGHT(BN495,3))&gt;=--('Data Sheet'!$A$19)), (--(INT('Data Sheet'!$A$19) &amp; "." &amp; RIGHT(BN495,3))&lt;=--('Data Sheet'!$B$19))),
                --(INT('Data Sheet'!$A$19) &amp; "." &amp; RIGHT(BN495,3)),
                --(INT('Data Sheet'!$B$19) &amp; "." &amp; RIGHT(BN495,3))
            )
        ),
        "OK"
    )
)</f>
        <v>OK</v>
      </c>
      <c r="P495" s="23" t="str">
        <f>IF(BR495&lt;&gt;"",
    IF(INT('Data Sheet'!$A$19)=INT('Data Sheet'!$B$15),
        --(INT('Data Sheet'!$A$15) &amp; "." &amp; BR495),
        IF(AND((--(INT('Data Sheet'!$A$15) &amp; "." &amp; BR495)&gt;=--('Data Sheet'!$A$15)), (--(INT('Data Sheet'!$A$15) &amp; "." &amp; BR495)&lt;=--('Data Sheet'!$B$15))),
            --(INT('Data Sheet'!$A$15) &amp; "." &amp; BR495),
            --(INT('Data Sheet'!$B$15) &amp; "." &amp; BR495)
        )
    ),
    IF(BQ495&lt;&gt;"",
        IF(INT('Data Sheet'!$A$15)=INT('Data Sheet'!$B$15),
            --(INT('Data Sheet'!$A$15) &amp; "." &amp; LEFT(BQ495,3)),
            IF(AND((--(INT('Data Sheet'!$A$15) &amp; "." &amp; LEFT(BQ495,3))&gt;=--('Data Sheet'!$A$15)), (--(INT('Data Sheet'!$A$15) &amp; "." &amp; LEFT(BQ495,3))&lt;=--('Data Sheet'!$B$15))),
                --(INT('Data Sheet'!$A$15) &amp; "." &amp; LEFT(BQ495,3)),
                --(INT('Data Sheet'!$B$15) &amp; "." &amp; LEFT(BQ495,3))
            )
        ),
        "OK"
    )
)</f>
        <v>OK</v>
      </c>
      <c r="Q495" s="23" t="str">
        <f>IF(BS495&lt;&gt;"",
    IF(INT('Data Sheet'!$A$19)=INT('Data Sheet'!$B$15),
        --(INT('Data Sheet'!$A$15) &amp; "." &amp; BS495),
        IF(AND((--(INT('Data Sheet'!$A$15) &amp; "." &amp; BS495)&gt;=--('Data Sheet'!$A$15)), (--(INT('Data Sheet'!$A$15) &amp; "." &amp; BS495)&lt;=--('Data Sheet'!$B$15))),
            --(INT('Data Sheet'!$A$15) &amp; "." &amp; BS495),
            --(INT('Data Sheet'!$B$15) &amp; "." &amp; BS495)
        )
    ),
    IF(BQ495&lt;&gt;"",
        IF(INT('Data Sheet'!$A$15)=INT('Data Sheet'!$B$15),
            --(INT('Data Sheet'!$A$15) &amp; "." &amp; RIGHT(BQ495,3)),
            IF(AND((--(INT('Data Sheet'!$A$15) &amp; "." &amp; RIGHT(BQ495,3))&gt;=--('Data Sheet'!$A$15)), (--(INT('Data Sheet'!$A$15) &amp; "." &amp; RIGHT(BQ495,3))&lt;=--('Data Sheet'!$B$15))),
                --(INT('Data Sheet'!$A$15) &amp; "." &amp; RIGHT(BQ495,3)),
                --(INT('Data Sheet'!$B$15) &amp; "." &amp; RIGHT(BQ495,3))
            )
        ),
        "OK"
    )
)</f>
        <v>OK</v>
      </c>
      <c r="R495" s="20"/>
      <c r="S495" s="20"/>
      <c r="T495" s="20"/>
      <c r="U495" s="20"/>
      <c r="V495" s="20"/>
      <c r="W495" s="20"/>
      <c r="X495" s="20"/>
      <c r="Y495" s="20"/>
      <c r="Z495" s="20"/>
      <c r="AA495" s="55"/>
      <c r="AB495" s="55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1"/>
      <c r="AR495" s="21"/>
      <c r="AS495" s="21"/>
      <c r="AT495" s="21"/>
      <c r="AU495" s="21"/>
      <c r="AV495" s="21"/>
      <c r="AW495" s="22"/>
      <c r="AX495" s="99"/>
      <c r="AY495" s="20"/>
      <c r="AZ495" s="20"/>
      <c r="BA495" s="22"/>
      <c r="BC495" s="80"/>
      <c r="BD495" s="80"/>
      <c r="BE495" s="80"/>
      <c r="BF495" s="80"/>
      <c r="BG495" s="2" t="str">
        <f t="shared" si="45"/>
        <v/>
      </c>
      <c r="BH495" s="78">
        <f t="shared" si="44"/>
        <v>0</v>
      </c>
    </row>
    <row r="496" spans="2:60" x14ac:dyDescent="0.2">
      <c r="B496" s="14">
        <f t="shared" si="49"/>
        <v>488</v>
      </c>
      <c r="C496" s="15" t="str">
        <f>CONCATENATE('Data Sheet'!$B$8,'Data Sheet'!$G$2)</f>
        <v>" HWDP</v>
      </c>
      <c r="D496" s="95" t="str">
        <f t="shared" si="46"/>
        <v/>
      </c>
      <c r="E496" s="15" t="str">
        <f>IF('Sum HWDP'!$D$10="TH-Hill DS-1 Vol 3 CAT 2: Clean and Visual Ends only","N/A","OK")</f>
        <v>OK</v>
      </c>
      <c r="F496" s="15" t="str">
        <f>IF('Sum HWDP'!$D$10="TH-Hill DS-1 Vol 3 CAT 2: Clean and Visual Ends only","N/A","OK")</f>
        <v>OK</v>
      </c>
      <c r="G496" s="17"/>
      <c r="H496" s="17"/>
      <c r="I496" s="17" t="s">
        <v>51</v>
      </c>
      <c r="J496" s="17" t="str">
        <f t="shared" si="47"/>
        <v>OK</v>
      </c>
      <c r="K496" s="17" t="str">
        <f t="shared" si="48"/>
        <v>OK</v>
      </c>
      <c r="L496" s="17" t="str">
        <f>IF('Data Sheet'!$B$9="NC-50","N/A","OK")</f>
        <v>OK</v>
      </c>
      <c r="M496" s="17" t="str">
        <f>IF('Data Sheet'!$B$9="NC-50","N/A","OK")</f>
        <v>OK</v>
      </c>
      <c r="N496" s="23" t="str">
        <f>IF(BO496&lt;&gt;"",
    IF(INT('Data Sheet'!$A$19)=INT('Data Sheet'!$B$19),
        --(INT('Data Sheet'!$A$19) &amp; "." &amp; BO496),
        IF(AND((--(INT('Data Sheet'!$A$19) &amp; "." &amp; BO496)&gt;=--('Data Sheet'!$A$19)), (--(INT('Data Sheet'!$A$19) &amp; "." &amp; BO496)&lt;=--('Data Sheet'!$B$19))),
            --(INT('Data Sheet'!$A$19) &amp; "." &amp; BO496),
            --(INT('Data Sheet'!$B$19) &amp; "." &amp; BO496)
        )
    ),
    IF(BN496&lt;&gt;"",
        IF(INT('Data Sheet'!$A$19)=INT('Data Sheet'!$B$19),
            --(INT('Data Sheet'!$A$19) &amp; "." &amp; LEFT(BN496,3)),
            IF(AND((--(INT('Data Sheet'!$A$19) &amp; "." &amp; LEFT(BN496,3))&gt;=--('Data Sheet'!$A$19)), (--(INT('Data Sheet'!$A$19) &amp; "." &amp; LEFT(BN496,3))&lt;=--('Data Sheet'!$B$19))),
                --(INT('Data Sheet'!$A$19) &amp; "." &amp; LEFT(BN496,3)),
                --(INT('Data Sheet'!$B$19) &amp; "." &amp; LEFT(BN496,3))
            )
        ),
        "OK"
    )
)</f>
        <v>OK</v>
      </c>
      <c r="O496" s="23" t="str">
        <f>IF(BP496&lt;&gt;"",
    IF(INT('Data Sheet'!$A$19)=INT('Data Sheet'!$B$19),
        --(INT('Data Sheet'!$A$19) &amp; "." &amp; BP496),
        IF(AND((--(INT('Data Sheet'!$A$19) &amp; "." &amp; BP496)&gt;=--('Data Sheet'!$A$19)), (--(INT('Data Sheet'!$A$19) &amp; "." &amp; BP496)&lt;=--('Data Sheet'!$B$19))),
            --(INT('Data Sheet'!$A$19) &amp; "." &amp; BP496),
            --(INT('Data Sheet'!$B$19) &amp; "." &amp; BP496)
        )
    ),
    IF(BN496&lt;&gt;"",
        IF(INT('Data Sheet'!$A$19)=INT('Data Sheet'!$B$19),
            --(INT('Data Sheet'!$A$19) &amp; "." &amp; RIGHT(BN496,3)),
            IF(AND((--(INT('Data Sheet'!$A$19) &amp; "." &amp; RIGHT(BN496,3))&gt;=--('Data Sheet'!$A$19)), (--(INT('Data Sheet'!$A$19) &amp; "." &amp; RIGHT(BN496,3))&lt;=--('Data Sheet'!$B$19))),
                --(INT('Data Sheet'!$A$19) &amp; "." &amp; RIGHT(BN496,3)),
                --(INT('Data Sheet'!$B$19) &amp; "." &amp; RIGHT(BN496,3))
            )
        ),
        "OK"
    )
)</f>
        <v>OK</v>
      </c>
      <c r="P496" s="23" t="str">
        <f>IF(BR496&lt;&gt;"",
    IF(INT('Data Sheet'!$A$19)=INT('Data Sheet'!$B$15),
        --(INT('Data Sheet'!$A$15) &amp; "." &amp; BR496),
        IF(AND((--(INT('Data Sheet'!$A$15) &amp; "." &amp; BR496)&gt;=--('Data Sheet'!$A$15)), (--(INT('Data Sheet'!$A$15) &amp; "." &amp; BR496)&lt;=--('Data Sheet'!$B$15))),
            --(INT('Data Sheet'!$A$15) &amp; "." &amp; BR496),
            --(INT('Data Sheet'!$B$15) &amp; "." &amp; BR496)
        )
    ),
    IF(BQ496&lt;&gt;"",
        IF(INT('Data Sheet'!$A$15)=INT('Data Sheet'!$B$15),
            --(INT('Data Sheet'!$A$15) &amp; "." &amp; LEFT(BQ496,3)),
            IF(AND((--(INT('Data Sheet'!$A$15) &amp; "." &amp; LEFT(BQ496,3))&gt;=--('Data Sheet'!$A$15)), (--(INT('Data Sheet'!$A$15) &amp; "." &amp; LEFT(BQ496,3))&lt;=--('Data Sheet'!$B$15))),
                --(INT('Data Sheet'!$A$15) &amp; "." &amp; LEFT(BQ496,3)),
                --(INT('Data Sheet'!$B$15) &amp; "." &amp; LEFT(BQ496,3))
            )
        ),
        "OK"
    )
)</f>
        <v>OK</v>
      </c>
      <c r="Q496" s="23" t="str">
        <f>IF(BS496&lt;&gt;"",
    IF(INT('Data Sheet'!$A$19)=INT('Data Sheet'!$B$15),
        --(INT('Data Sheet'!$A$15) &amp; "." &amp; BS496),
        IF(AND((--(INT('Data Sheet'!$A$15) &amp; "." &amp; BS496)&gt;=--('Data Sheet'!$A$15)), (--(INT('Data Sheet'!$A$15) &amp; "." &amp; BS496)&lt;=--('Data Sheet'!$B$15))),
            --(INT('Data Sheet'!$A$15) &amp; "." &amp; BS496),
            --(INT('Data Sheet'!$B$15) &amp; "." &amp; BS496)
        )
    ),
    IF(BQ496&lt;&gt;"",
        IF(INT('Data Sheet'!$A$15)=INT('Data Sheet'!$B$15),
            --(INT('Data Sheet'!$A$15) &amp; "." &amp; RIGHT(BQ496,3)),
            IF(AND((--(INT('Data Sheet'!$A$15) &amp; "." &amp; RIGHT(BQ496,3))&gt;=--('Data Sheet'!$A$15)), (--(INT('Data Sheet'!$A$15) &amp; "." &amp; RIGHT(BQ496,3))&lt;=--('Data Sheet'!$B$15))),
                --(INT('Data Sheet'!$A$15) &amp; "." &amp; RIGHT(BQ496,3)),
                --(INT('Data Sheet'!$B$15) &amp; "." &amp; RIGHT(BQ496,3))
            )
        ),
        "OK"
    )
)</f>
        <v>OK</v>
      </c>
      <c r="R496" s="20"/>
      <c r="S496" s="20"/>
      <c r="T496" s="20"/>
      <c r="U496" s="20"/>
      <c r="V496" s="20"/>
      <c r="W496" s="20"/>
      <c r="X496" s="20"/>
      <c r="Y496" s="20"/>
      <c r="Z496" s="20"/>
      <c r="AA496" s="55"/>
      <c r="AB496" s="55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1"/>
      <c r="AR496" s="21"/>
      <c r="AS496" s="21"/>
      <c r="AT496" s="21"/>
      <c r="AU496" s="21"/>
      <c r="AV496" s="21"/>
      <c r="AW496" s="22"/>
      <c r="AX496" s="99"/>
      <c r="AY496" s="20"/>
      <c r="AZ496" s="20"/>
      <c r="BA496" s="22"/>
      <c r="BC496" s="80"/>
      <c r="BD496" s="80"/>
      <c r="BE496" s="80"/>
      <c r="BF496" s="80"/>
      <c r="BG496" s="2" t="str">
        <f t="shared" si="45"/>
        <v/>
      </c>
      <c r="BH496" s="78">
        <f t="shared" si="44"/>
        <v>0</v>
      </c>
    </row>
    <row r="497" spans="2:60" x14ac:dyDescent="0.2">
      <c r="B497" s="14">
        <f t="shared" si="49"/>
        <v>489</v>
      </c>
      <c r="C497" s="15" t="str">
        <f>CONCATENATE('Data Sheet'!$B$8,'Data Sheet'!$G$2)</f>
        <v>" HWDP</v>
      </c>
      <c r="D497" s="95" t="str">
        <f t="shared" si="46"/>
        <v/>
      </c>
      <c r="E497" s="15" t="str">
        <f>IF('Sum HWDP'!$D$10="TH-Hill DS-1 Vol 3 CAT 2: Clean and Visual Ends only","N/A","OK")</f>
        <v>OK</v>
      </c>
      <c r="F497" s="15" t="str">
        <f>IF('Sum HWDP'!$D$10="TH-Hill DS-1 Vol 3 CAT 2: Clean and Visual Ends only","N/A","OK")</f>
        <v>OK</v>
      </c>
      <c r="G497" s="17"/>
      <c r="H497" s="17"/>
      <c r="I497" s="17" t="s">
        <v>51</v>
      </c>
      <c r="J497" s="17" t="str">
        <f t="shared" si="47"/>
        <v>OK</v>
      </c>
      <c r="K497" s="17" t="str">
        <f t="shared" si="48"/>
        <v>OK</v>
      </c>
      <c r="L497" s="17" t="str">
        <f>IF('Data Sheet'!$B$9="NC-50","N/A","OK")</f>
        <v>OK</v>
      </c>
      <c r="M497" s="17" t="str">
        <f>IF('Data Sheet'!$B$9="NC-50","N/A","OK")</f>
        <v>OK</v>
      </c>
      <c r="N497" s="23" t="str">
        <f>IF(BO497&lt;&gt;"",
    IF(INT('Data Sheet'!$A$19)=INT('Data Sheet'!$B$19),
        --(INT('Data Sheet'!$A$19) &amp; "." &amp; BO497),
        IF(AND((--(INT('Data Sheet'!$A$19) &amp; "." &amp; BO497)&gt;=--('Data Sheet'!$A$19)), (--(INT('Data Sheet'!$A$19) &amp; "." &amp; BO497)&lt;=--('Data Sheet'!$B$19))),
            --(INT('Data Sheet'!$A$19) &amp; "." &amp; BO497),
            --(INT('Data Sheet'!$B$19) &amp; "." &amp; BO497)
        )
    ),
    IF(BN497&lt;&gt;"",
        IF(INT('Data Sheet'!$A$19)=INT('Data Sheet'!$B$19),
            --(INT('Data Sheet'!$A$19) &amp; "." &amp; LEFT(BN497,3)),
            IF(AND((--(INT('Data Sheet'!$A$19) &amp; "." &amp; LEFT(BN497,3))&gt;=--('Data Sheet'!$A$19)), (--(INT('Data Sheet'!$A$19) &amp; "." &amp; LEFT(BN497,3))&lt;=--('Data Sheet'!$B$19))),
                --(INT('Data Sheet'!$A$19) &amp; "." &amp; LEFT(BN497,3)),
                --(INT('Data Sheet'!$B$19) &amp; "." &amp; LEFT(BN497,3))
            )
        ),
        "OK"
    )
)</f>
        <v>OK</v>
      </c>
      <c r="O497" s="23" t="str">
        <f>IF(BP497&lt;&gt;"",
    IF(INT('Data Sheet'!$A$19)=INT('Data Sheet'!$B$19),
        --(INT('Data Sheet'!$A$19) &amp; "." &amp; BP497),
        IF(AND((--(INT('Data Sheet'!$A$19) &amp; "." &amp; BP497)&gt;=--('Data Sheet'!$A$19)), (--(INT('Data Sheet'!$A$19) &amp; "." &amp; BP497)&lt;=--('Data Sheet'!$B$19))),
            --(INT('Data Sheet'!$A$19) &amp; "." &amp; BP497),
            --(INT('Data Sheet'!$B$19) &amp; "." &amp; BP497)
        )
    ),
    IF(BN497&lt;&gt;"",
        IF(INT('Data Sheet'!$A$19)=INT('Data Sheet'!$B$19),
            --(INT('Data Sheet'!$A$19) &amp; "." &amp; RIGHT(BN497,3)),
            IF(AND((--(INT('Data Sheet'!$A$19) &amp; "." &amp; RIGHT(BN497,3))&gt;=--('Data Sheet'!$A$19)), (--(INT('Data Sheet'!$A$19) &amp; "." &amp; RIGHT(BN497,3))&lt;=--('Data Sheet'!$B$19))),
                --(INT('Data Sheet'!$A$19) &amp; "." &amp; RIGHT(BN497,3)),
                --(INT('Data Sheet'!$B$19) &amp; "." &amp; RIGHT(BN497,3))
            )
        ),
        "OK"
    )
)</f>
        <v>OK</v>
      </c>
      <c r="P497" s="23" t="str">
        <f>IF(BR497&lt;&gt;"",
    IF(INT('Data Sheet'!$A$19)=INT('Data Sheet'!$B$15),
        --(INT('Data Sheet'!$A$15) &amp; "." &amp; BR497),
        IF(AND((--(INT('Data Sheet'!$A$15) &amp; "." &amp; BR497)&gt;=--('Data Sheet'!$A$15)), (--(INT('Data Sheet'!$A$15) &amp; "." &amp; BR497)&lt;=--('Data Sheet'!$B$15))),
            --(INT('Data Sheet'!$A$15) &amp; "." &amp; BR497),
            --(INT('Data Sheet'!$B$15) &amp; "." &amp; BR497)
        )
    ),
    IF(BQ497&lt;&gt;"",
        IF(INT('Data Sheet'!$A$15)=INT('Data Sheet'!$B$15),
            --(INT('Data Sheet'!$A$15) &amp; "." &amp; LEFT(BQ497,3)),
            IF(AND((--(INT('Data Sheet'!$A$15) &amp; "." &amp; LEFT(BQ497,3))&gt;=--('Data Sheet'!$A$15)), (--(INT('Data Sheet'!$A$15) &amp; "." &amp; LEFT(BQ497,3))&lt;=--('Data Sheet'!$B$15))),
                --(INT('Data Sheet'!$A$15) &amp; "." &amp; LEFT(BQ497,3)),
                --(INT('Data Sheet'!$B$15) &amp; "." &amp; LEFT(BQ497,3))
            )
        ),
        "OK"
    )
)</f>
        <v>OK</v>
      </c>
      <c r="Q497" s="23" t="str">
        <f>IF(BS497&lt;&gt;"",
    IF(INT('Data Sheet'!$A$19)=INT('Data Sheet'!$B$15),
        --(INT('Data Sheet'!$A$15) &amp; "." &amp; BS497),
        IF(AND((--(INT('Data Sheet'!$A$15) &amp; "." &amp; BS497)&gt;=--('Data Sheet'!$A$15)), (--(INT('Data Sheet'!$A$15) &amp; "." &amp; BS497)&lt;=--('Data Sheet'!$B$15))),
            --(INT('Data Sheet'!$A$15) &amp; "." &amp; BS497),
            --(INT('Data Sheet'!$B$15) &amp; "." &amp; BS497)
        )
    ),
    IF(BQ497&lt;&gt;"",
        IF(INT('Data Sheet'!$A$15)=INT('Data Sheet'!$B$15),
            --(INT('Data Sheet'!$A$15) &amp; "." &amp; RIGHT(BQ497,3)),
            IF(AND((--(INT('Data Sheet'!$A$15) &amp; "." &amp; RIGHT(BQ497,3))&gt;=--('Data Sheet'!$A$15)), (--(INT('Data Sheet'!$A$15) &amp; "." &amp; RIGHT(BQ497,3))&lt;=--('Data Sheet'!$B$15))),
                --(INT('Data Sheet'!$A$15) &amp; "." &amp; RIGHT(BQ497,3)),
                --(INT('Data Sheet'!$B$15) &amp; "." &amp; RIGHT(BQ497,3))
            )
        ),
        "OK"
    )
)</f>
        <v>OK</v>
      </c>
      <c r="R497" s="20"/>
      <c r="S497" s="20"/>
      <c r="T497" s="20"/>
      <c r="U497" s="20"/>
      <c r="V497" s="20"/>
      <c r="W497" s="20"/>
      <c r="X497" s="20"/>
      <c r="Y497" s="20"/>
      <c r="Z497" s="20"/>
      <c r="AA497" s="55"/>
      <c r="AB497" s="55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1"/>
      <c r="AR497" s="21"/>
      <c r="AS497" s="21"/>
      <c r="AT497" s="21"/>
      <c r="AU497" s="21"/>
      <c r="AV497" s="21"/>
      <c r="AW497" s="22"/>
      <c r="AX497" s="99"/>
      <c r="AY497" s="20"/>
      <c r="AZ497" s="20"/>
      <c r="BA497" s="22"/>
      <c r="BC497" s="80"/>
      <c r="BD497" s="80"/>
      <c r="BE497" s="80"/>
      <c r="BF497" s="80"/>
      <c r="BG497" s="2" t="str">
        <f t="shared" si="45"/>
        <v/>
      </c>
      <c r="BH497" s="78">
        <f t="shared" si="44"/>
        <v>0</v>
      </c>
    </row>
    <row r="498" spans="2:60" x14ac:dyDescent="0.2">
      <c r="B498" s="14">
        <f t="shared" si="49"/>
        <v>490</v>
      </c>
      <c r="C498" s="15" t="str">
        <f>CONCATENATE('Data Sheet'!$B$8,'Data Sheet'!$G$2)</f>
        <v>" HWDP</v>
      </c>
      <c r="D498" s="95" t="str">
        <f t="shared" si="46"/>
        <v/>
      </c>
      <c r="E498" s="15" t="str">
        <f>IF('Sum HWDP'!$D$10="TH-Hill DS-1 Vol 3 CAT 2: Clean and Visual Ends only","N/A","OK")</f>
        <v>OK</v>
      </c>
      <c r="F498" s="15" t="str">
        <f>IF('Sum HWDP'!$D$10="TH-Hill DS-1 Vol 3 CAT 2: Clean and Visual Ends only","N/A","OK")</f>
        <v>OK</v>
      </c>
      <c r="G498" s="17"/>
      <c r="H498" s="17"/>
      <c r="I498" s="17" t="s">
        <v>51</v>
      </c>
      <c r="J498" s="17" t="str">
        <f t="shared" si="47"/>
        <v>OK</v>
      </c>
      <c r="K498" s="17" t="str">
        <f t="shared" si="48"/>
        <v>OK</v>
      </c>
      <c r="L498" s="17" t="str">
        <f>IF('Data Sheet'!$B$9="NC-50","N/A","OK")</f>
        <v>OK</v>
      </c>
      <c r="M498" s="17" t="str">
        <f>IF('Data Sheet'!$B$9="NC-50","N/A","OK")</f>
        <v>OK</v>
      </c>
      <c r="N498" s="23" t="str">
        <f>IF(BO498&lt;&gt;"",
    IF(INT('Data Sheet'!$A$19)=INT('Data Sheet'!$B$19),
        --(INT('Data Sheet'!$A$19) &amp; "." &amp; BO498),
        IF(AND((--(INT('Data Sheet'!$A$19) &amp; "." &amp; BO498)&gt;=--('Data Sheet'!$A$19)), (--(INT('Data Sheet'!$A$19) &amp; "." &amp; BO498)&lt;=--('Data Sheet'!$B$19))),
            --(INT('Data Sheet'!$A$19) &amp; "." &amp; BO498),
            --(INT('Data Sheet'!$B$19) &amp; "." &amp; BO498)
        )
    ),
    IF(BN498&lt;&gt;"",
        IF(INT('Data Sheet'!$A$19)=INT('Data Sheet'!$B$19),
            --(INT('Data Sheet'!$A$19) &amp; "." &amp; LEFT(BN498,3)),
            IF(AND((--(INT('Data Sheet'!$A$19) &amp; "." &amp; LEFT(BN498,3))&gt;=--('Data Sheet'!$A$19)), (--(INT('Data Sheet'!$A$19) &amp; "." &amp; LEFT(BN498,3))&lt;=--('Data Sheet'!$B$19))),
                --(INT('Data Sheet'!$A$19) &amp; "." &amp; LEFT(BN498,3)),
                --(INT('Data Sheet'!$B$19) &amp; "." &amp; LEFT(BN498,3))
            )
        ),
        "OK"
    )
)</f>
        <v>OK</v>
      </c>
      <c r="O498" s="23" t="str">
        <f>IF(BP498&lt;&gt;"",
    IF(INT('Data Sheet'!$A$19)=INT('Data Sheet'!$B$19),
        --(INT('Data Sheet'!$A$19) &amp; "." &amp; BP498),
        IF(AND((--(INT('Data Sheet'!$A$19) &amp; "." &amp; BP498)&gt;=--('Data Sheet'!$A$19)), (--(INT('Data Sheet'!$A$19) &amp; "." &amp; BP498)&lt;=--('Data Sheet'!$B$19))),
            --(INT('Data Sheet'!$A$19) &amp; "." &amp; BP498),
            --(INT('Data Sheet'!$B$19) &amp; "." &amp; BP498)
        )
    ),
    IF(BN498&lt;&gt;"",
        IF(INT('Data Sheet'!$A$19)=INT('Data Sheet'!$B$19),
            --(INT('Data Sheet'!$A$19) &amp; "." &amp; RIGHT(BN498,3)),
            IF(AND((--(INT('Data Sheet'!$A$19) &amp; "." &amp; RIGHT(BN498,3))&gt;=--('Data Sheet'!$A$19)), (--(INT('Data Sheet'!$A$19) &amp; "." &amp; RIGHT(BN498,3))&lt;=--('Data Sheet'!$B$19))),
                --(INT('Data Sheet'!$A$19) &amp; "." &amp; RIGHT(BN498,3)),
                --(INT('Data Sheet'!$B$19) &amp; "." &amp; RIGHT(BN498,3))
            )
        ),
        "OK"
    )
)</f>
        <v>OK</v>
      </c>
      <c r="P498" s="23" t="str">
        <f>IF(BR498&lt;&gt;"",
    IF(INT('Data Sheet'!$A$19)=INT('Data Sheet'!$B$15),
        --(INT('Data Sheet'!$A$15) &amp; "." &amp; BR498),
        IF(AND((--(INT('Data Sheet'!$A$15) &amp; "." &amp; BR498)&gt;=--('Data Sheet'!$A$15)), (--(INT('Data Sheet'!$A$15) &amp; "." &amp; BR498)&lt;=--('Data Sheet'!$B$15))),
            --(INT('Data Sheet'!$A$15) &amp; "." &amp; BR498),
            --(INT('Data Sheet'!$B$15) &amp; "." &amp; BR498)
        )
    ),
    IF(BQ498&lt;&gt;"",
        IF(INT('Data Sheet'!$A$15)=INT('Data Sheet'!$B$15),
            --(INT('Data Sheet'!$A$15) &amp; "." &amp; LEFT(BQ498,3)),
            IF(AND((--(INT('Data Sheet'!$A$15) &amp; "." &amp; LEFT(BQ498,3))&gt;=--('Data Sheet'!$A$15)), (--(INT('Data Sheet'!$A$15) &amp; "." &amp; LEFT(BQ498,3))&lt;=--('Data Sheet'!$B$15))),
                --(INT('Data Sheet'!$A$15) &amp; "." &amp; LEFT(BQ498,3)),
                --(INT('Data Sheet'!$B$15) &amp; "." &amp; LEFT(BQ498,3))
            )
        ),
        "OK"
    )
)</f>
        <v>OK</v>
      </c>
      <c r="Q498" s="23" t="str">
        <f>IF(BS498&lt;&gt;"",
    IF(INT('Data Sheet'!$A$19)=INT('Data Sheet'!$B$15),
        --(INT('Data Sheet'!$A$15) &amp; "." &amp; BS498),
        IF(AND((--(INT('Data Sheet'!$A$15) &amp; "." &amp; BS498)&gt;=--('Data Sheet'!$A$15)), (--(INT('Data Sheet'!$A$15) &amp; "." &amp; BS498)&lt;=--('Data Sheet'!$B$15))),
            --(INT('Data Sheet'!$A$15) &amp; "." &amp; BS498),
            --(INT('Data Sheet'!$B$15) &amp; "." &amp; BS498)
        )
    ),
    IF(BQ498&lt;&gt;"",
        IF(INT('Data Sheet'!$A$15)=INT('Data Sheet'!$B$15),
            --(INT('Data Sheet'!$A$15) &amp; "." &amp; RIGHT(BQ498,3)),
            IF(AND((--(INT('Data Sheet'!$A$15) &amp; "." &amp; RIGHT(BQ498,3))&gt;=--('Data Sheet'!$A$15)), (--(INT('Data Sheet'!$A$15) &amp; "." &amp; RIGHT(BQ498,3))&lt;=--('Data Sheet'!$B$15))),
                --(INT('Data Sheet'!$A$15) &amp; "." &amp; RIGHT(BQ498,3)),
                --(INT('Data Sheet'!$B$15) &amp; "." &amp; RIGHT(BQ498,3))
            )
        ),
        "OK"
    )
)</f>
        <v>OK</v>
      </c>
      <c r="R498" s="20"/>
      <c r="S498" s="20"/>
      <c r="T498" s="20"/>
      <c r="U498" s="20"/>
      <c r="V498" s="20"/>
      <c r="W498" s="20"/>
      <c r="X498" s="20"/>
      <c r="Y498" s="20"/>
      <c r="Z498" s="20"/>
      <c r="AA498" s="55"/>
      <c r="AB498" s="55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1"/>
      <c r="AR498" s="21"/>
      <c r="AS498" s="21"/>
      <c r="AT498" s="21"/>
      <c r="AU498" s="21"/>
      <c r="AV498" s="21"/>
      <c r="AW498" s="22"/>
      <c r="AX498" s="99"/>
      <c r="AY498" s="20"/>
      <c r="AZ498" s="20"/>
      <c r="BA498" s="22"/>
      <c r="BC498" s="80"/>
      <c r="BD498" s="80"/>
      <c r="BE498" s="80"/>
      <c r="BF498" s="80"/>
      <c r="BG498" s="2" t="str">
        <f t="shared" si="45"/>
        <v/>
      </c>
      <c r="BH498" s="78">
        <f t="shared" si="44"/>
        <v>0</v>
      </c>
    </row>
    <row r="499" spans="2:60" x14ac:dyDescent="0.2">
      <c r="B499" s="14">
        <f t="shared" si="49"/>
        <v>491</v>
      </c>
      <c r="C499" s="15" t="str">
        <f>CONCATENATE('Data Sheet'!$B$8,'Data Sheet'!$G$2)</f>
        <v>" HWDP</v>
      </c>
      <c r="D499" s="95" t="str">
        <f t="shared" si="46"/>
        <v/>
      </c>
      <c r="E499" s="15" t="str">
        <f>IF('Sum HWDP'!$D$10="TH-Hill DS-1 Vol 3 CAT 2: Clean and Visual Ends only","N/A","OK")</f>
        <v>OK</v>
      </c>
      <c r="F499" s="15" t="str">
        <f>IF('Sum HWDP'!$D$10="TH-Hill DS-1 Vol 3 CAT 2: Clean and Visual Ends only","N/A","OK")</f>
        <v>OK</v>
      </c>
      <c r="G499" s="17"/>
      <c r="H499" s="17"/>
      <c r="I499" s="17" t="s">
        <v>51</v>
      </c>
      <c r="J499" s="17" t="str">
        <f t="shared" si="47"/>
        <v>OK</v>
      </c>
      <c r="K499" s="17" t="str">
        <f t="shared" si="48"/>
        <v>OK</v>
      </c>
      <c r="L499" s="17" t="str">
        <f>IF('Data Sheet'!$B$9="NC-50","N/A","OK")</f>
        <v>OK</v>
      </c>
      <c r="M499" s="17" t="str">
        <f>IF('Data Sheet'!$B$9="NC-50","N/A","OK")</f>
        <v>OK</v>
      </c>
      <c r="N499" s="23" t="str">
        <f>IF(BO499&lt;&gt;"",
    IF(INT('Data Sheet'!$A$19)=INT('Data Sheet'!$B$19),
        --(INT('Data Sheet'!$A$19) &amp; "." &amp; BO499),
        IF(AND((--(INT('Data Sheet'!$A$19) &amp; "." &amp; BO499)&gt;=--('Data Sheet'!$A$19)), (--(INT('Data Sheet'!$A$19) &amp; "." &amp; BO499)&lt;=--('Data Sheet'!$B$19))),
            --(INT('Data Sheet'!$A$19) &amp; "." &amp; BO499),
            --(INT('Data Sheet'!$B$19) &amp; "." &amp; BO499)
        )
    ),
    IF(BN499&lt;&gt;"",
        IF(INT('Data Sheet'!$A$19)=INT('Data Sheet'!$B$19),
            --(INT('Data Sheet'!$A$19) &amp; "." &amp; LEFT(BN499,3)),
            IF(AND((--(INT('Data Sheet'!$A$19) &amp; "." &amp; LEFT(BN499,3))&gt;=--('Data Sheet'!$A$19)), (--(INT('Data Sheet'!$A$19) &amp; "." &amp; LEFT(BN499,3))&lt;=--('Data Sheet'!$B$19))),
                --(INT('Data Sheet'!$A$19) &amp; "." &amp; LEFT(BN499,3)),
                --(INT('Data Sheet'!$B$19) &amp; "." &amp; LEFT(BN499,3))
            )
        ),
        "OK"
    )
)</f>
        <v>OK</v>
      </c>
      <c r="O499" s="23" t="str">
        <f>IF(BP499&lt;&gt;"",
    IF(INT('Data Sheet'!$A$19)=INT('Data Sheet'!$B$19),
        --(INT('Data Sheet'!$A$19) &amp; "." &amp; BP499),
        IF(AND((--(INT('Data Sheet'!$A$19) &amp; "." &amp; BP499)&gt;=--('Data Sheet'!$A$19)), (--(INT('Data Sheet'!$A$19) &amp; "." &amp; BP499)&lt;=--('Data Sheet'!$B$19))),
            --(INT('Data Sheet'!$A$19) &amp; "." &amp; BP499),
            --(INT('Data Sheet'!$B$19) &amp; "." &amp; BP499)
        )
    ),
    IF(BN499&lt;&gt;"",
        IF(INT('Data Sheet'!$A$19)=INT('Data Sheet'!$B$19),
            --(INT('Data Sheet'!$A$19) &amp; "." &amp; RIGHT(BN499,3)),
            IF(AND((--(INT('Data Sheet'!$A$19) &amp; "." &amp; RIGHT(BN499,3))&gt;=--('Data Sheet'!$A$19)), (--(INT('Data Sheet'!$A$19) &amp; "." &amp; RIGHT(BN499,3))&lt;=--('Data Sheet'!$B$19))),
                --(INT('Data Sheet'!$A$19) &amp; "." &amp; RIGHT(BN499,3)),
                --(INT('Data Sheet'!$B$19) &amp; "." &amp; RIGHT(BN499,3))
            )
        ),
        "OK"
    )
)</f>
        <v>OK</v>
      </c>
      <c r="P499" s="23" t="str">
        <f>IF(BR499&lt;&gt;"",
    IF(INT('Data Sheet'!$A$19)=INT('Data Sheet'!$B$15),
        --(INT('Data Sheet'!$A$15) &amp; "." &amp; BR499),
        IF(AND((--(INT('Data Sheet'!$A$15) &amp; "." &amp; BR499)&gt;=--('Data Sheet'!$A$15)), (--(INT('Data Sheet'!$A$15) &amp; "." &amp; BR499)&lt;=--('Data Sheet'!$B$15))),
            --(INT('Data Sheet'!$A$15) &amp; "." &amp; BR499),
            --(INT('Data Sheet'!$B$15) &amp; "." &amp; BR499)
        )
    ),
    IF(BQ499&lt;&gt;"",
        IF(INT('Data Sheet'!$A$15)=INT('Data Sheet'!$B$15),
            --(INT('Data Sheet'!$A$15) &amp; "." &amp; LEFT(BQ499,3)),
            IF(AND((--(INT('Data Sheet'!$A$15) &amp; "." &amp; LEFT(BQ499,3))&gt;=--('Data Sheet'!$A$15)), (--(INT('Data Sheet'!$A$15) &amp; "." &amp; LEFT(BQ499,3))&lt;=--('Data Sheet'!$B$15))),
                --(INT('Data Sheet'!$A$15) &amp; "." &amp; LEFT(BQ499,3)),
                --(INT('Data Sheet'!$B$15) &amp; "." &amp; LEFT(BQ499,3))
            )
        ),
        "OK"
    )
)</f>
        <v>OK</v>
      </c>
      <c r="Q499" s="23" t="str">
        <f>IF(BS499&lt;&gt;"",
    IF(INT('Data Sheet'!$A$19)=INT('Data Sheet'!$B$15),
        --(INT('Data Sheet'!$A$15) &amp; "." &amp; BS499),
        IF(AND((--(INT('Data Sheet'!$A$15) &amp; "." &amp; BS499)&gt;=--('Data Sheet'!$A$15)), (--(INT('Data Sheet'!$A$15) &amp; "." &amp; BS499)&lt;=--('Data Sheet'!$B$15))),
            --(INT('Data Sheet'!$A$15) &amp; "." &amp; BS499),
            --(INT('Data Sheet'!$B$15) &amp; "." &amp; BS499)
        )
    ),
    IF(BQ499&lt;&gt;"",
        IF(INT('Data Sheet'!$A$15)=INT('Data Sheet'!$B$15),
            --(INT('Data Sheet'!$A$15) &amp; "." &amp; RIGHT(BQ499,3)),
            IF(AND((--(INT('Data Sheet'!$A$15) &amp; "." &amp; RIGHT(BQ499,3))&gt;=--('Data Sheet'!$A$15)), (--(INT('Data Sheet'!$A$15) &amp; "." &amp; RIGHT(BQ499,3))&lt;=--('Data Sheet'!$B$15))),
                --(INT('Data Sheet'!$A$15) &amp; "." &amp; RIGHT(BQ499,3)),
                --(INT('Data Sheet'!$B$15) &amp; "." &amp; RIGHT(BQ499,3))
            )
        ),
        "OK"
    )
)</f>
        <v>OK</v>
      </c>
      <c r="R499" s="20"/>
      <c r="S499" s="20"/>
      <c r="T499" s="20"/>
      <c r="U499" s="20"/>
      <c r="V499" s="20"/>
      <c r="W499" s="20"/>
      <c r="X499" s="20"/>
      <c r="Y499" s="20"/>
      <c r="Z499" s="20"/>
      <c r="AA499" s="55"/>
      <c r="AB499" s="55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1"/>
      <c r="AR499" s="21"/>
      <c r="AS499" s="21"/>
      <c r="AT499" s="21"/>
      <c r="AU499" s="21"/>
      <c r="AV499" s="21"/>
      <c r="AW499" s="22"/>
      <c r="AX499" s="99"/>
      <c r="AY499" s="20"/>
      <c r="AZ499" s="20"/>
      <c r="BA499" s="22"/>
      <c r="BC499" s="80"/>
      <c r="BD499" s="80"/>
      <c r="BE499" s="80"/>
      <c r="BF499" s="80"/>
      <c r="BG499" s="2" t="str">
        <f t="shared" si="45"/>
        <v/>
      </c>
      <c r="BH499" s="78">
        <f t="shared" si="44"/>
        <v>0</v>
      </c>
    </row>
    <row r="500" spans="2:60" x14ac:dyDescent="0.2">
      <c r="B500" s="14">
        <f t="shared" si="49"/>
        <v>492</v>
      </c>
      <c r="C500" s="15" t="str">
        <f>CONCATENATE('Data Sheet'!$B$8,'Data Sheet'!$G$2)</f>
        <v>" HWDP</v>
      </c>
      <c r="D500" s="95" t="str">
        <f t="shared" si="46"/>
        <v/>
      </c>
      <c r="E500" s="15" t="str">
        <f>IF('Sum HWDP'!$D$10="TH-Hill DS-1 Vol 3 CAT 2: Clean and Visual Ends only","N/A","OK")</f>
        <v>OK</v>
      </c>
      <c r="F500" s="15" t="str">
        <f>IF('Sum HWDP'!$D$10="TH-Hill DS-1 Vol 3 CAT 2: Clean and Visual Ends only","N/A","OK")</f>
        <v>OK</v>
      </c>
      <c r="G500" s="17"/>
      <c r="H500" s="17"/>
      <c r="I500" s="17" t="s">
        <v>51</v>
      </c>
      <c r="J500" s="17" t="str">
        <f t="shared" si="47"/>
        <v>OK</v>
      </c>
      <c r="K500" s="17" t="str">
        <f t="shared" si="48"/>
        <v>OK</v>
      </c>
      <c r="L500" s="17" t="str">
        <f>IF('Data Sheet'!$B$9="NC-50","N/A","OK")</f>
        <v>OK</v>
      </c>
      <c r="M500" s="17" t="str">
        <f>IF('Data Sheet'!$B$9="NC-50","N/A","OK")</f>
        <v>OK</v>
      </c>
      <c r="N500" s="23" t="str">
        <f>IF(BO500&lt;&gt;"",
    IF(INT('Data Sheet'!$A$19)=INT('Data Sheet'!$B$19),
        --(INT('Data Sheet'!$A$19) &amp; "." &amp; BO500),
        IF(AND((--(INT('Data Sheet'!$A$19) &amp; "." &amp; BO500)&gt;=--('Data Sheet'!$A$19)), (--(INT('Data Sheet'!$A$19) &amp; "." &amp; BO500)&lt;=--('Data Sheet'!$B$19))),
            --(INT('Data Sheet'!$A$19) &amp; "." &amp; BO500),
            --(INT('Data Sheet'!$B$19) &amp; "." &amp; BO500)
        )
    ),
    IF(BN500&lt;&gt;"",
        IF(INT('Data Sheet'!$A$19)=INT('Data Sheet'!$B$19),
            --(INT('Data Sheet'!$A$19) &amp; "." &amp; LEFT(BN500,3)),
            IF(AND((--(INT('Data Sheet'!$A$19) &amp; "." &amp; LEFT(BN500,3))&gt;=--('Data Sheet'!$A$19)), (--(INT('Data Sheet'!$A$19) &amp; "." &amp; LEFT(BN500,3))&lt;=--('Data Sheet'!$B$19))),
                --(INT('Data Sheet'!$A$19) &amp; "." &amp; LEFT(BN500,3)),
                --(INT('Data Sheet'!$B$19) &amp; "." &amp; LEFT(BN500,3))
            )
        ),
        "OK"
    )
)</f>
        <v>OK</v>
      </c>
      <c r="O500" s="23" t="str">
        <f>IF(BP500&lt;&gt;"",
    IF(INT('Data Sheet'!$A$19)=INT('Data Sheet'!$B$19),
        --(INT('Data Sheet'!$A$19) &amp; "." &amp; BP500),
        IF(AND((--(INT('Data Sheet'!$A$19) &amp; "." &amp; BP500)&gt;=--('Data Sheet'!$A$19)), (--(INT('Data Sheet'!$A$19) &amp; "." &amp; BP500)&lt;=--('Data Sheet'!$B$19))),
            --(INT('Data Sheet'!$A$19) &amp; "." &amp; BP500),
            --(INT('Data Sheet'!$B$19) &amp; "." &amp; BP500)
        )
    ),
    IF(BN500&lt;&gt;"",
        IF(INT('Data Sheet'!$A$19)=INT('Data Sheet'!$B$19),
            --(INT('Data Sheet'!$A$19) &amp; "." &amp; RIGHT(BN500,3)),
            IF(AND((--(INT('Data Sheet'!$A$19) &amp; "." &amp; RIGHT(BN500,3))&gt;=--('Data Sheet'!$A$19)), (--(INT('Data Sheet'!$A$19) &amp; "." &amp; RIGHT(BN500,3))&lt;=--('Data Sheet'!$B$19))),
                --(INT('Data Sheet'!$A$19) &amp; "." &amp; RIGHT(BN500,3)),
                --(INT('Data Sheet'!$B$19) &amp; "." &amp; RIGHT(BN500,3))
            )
        ),
        "OK"
    )
)</f>
        <v>OK</v>
      </c>
      <c r="P500" s="23" t="str">
        <f>IF(BR500&lt;&gt;"",
    IF(INT('Data Sheet'!$A$19)=INT('Data Sheet'!$B$15),
        --(INT('Data Sheet'!$A$15) &amp; "." &amp; BR500),
        IF(AND((--(INT('Data Sheet'!$A$15) &amp; "." &amp; BR500)&gt;=--('Data Sheet'!$A$15)), (--(INT('Data Sheet'!$A$15) &amp; "." &amp; BR500)&lt;=--('Data Sheet'!$B$15))),
            --(INT('Data Sheet'!$A$15) &amp; "." &amp; BR500),
            --(INT('Data Sheet'!$B$15) &amp; "." &amp; BR500)
        )
    ),
    IF(BQ500&lt;&gt;"",
        IF(INT('Data Sheet'!$A$15)=INT('Data Sheet'!$B$15),
            --(INT('Data Sheet'!$A$15) &amp; "." &amp; LEFT(BQ500,3)),
            IF(AND((--(INT('Data Sheet'!$A$15) &amp; "." &amp; LEFT(BQ500,3))&gt;=--('Data Sheet'!$A$15)), (--(INT('Data Sheet'!$A$15) &amp; "." &amp; LEFT(BQ500,3))&lt;=--('Data Sheet'!$B$15))),
                --(INT('Data Sheet'!$A$15) &amp; "." &amp; LEFT(BQ500,3)),
                --(INT('Data Sheet'!$B$15) &amp; "." &amp; LEFT(BQ500,3))
            )
        ),
        "OK"
    )
)</f>
        <v>OK</v>
      </c>
      <c r="Q500" s="23" t="str">
        <f>IF(BS500&lt;&gt;"",
    IF(INT('Data Sheet'!$A$19)=INT('Data Sheet'!$B$15),
        --(INT('Data Sheet'!$A$15) &amp; "." &amp; BS500),
        IF(AND((--(INT('Data Sheet'!$A$15) &amp; "." &amp; BS500)&gt;=--('Data Sheet'!$A$15)), (--(INT('Data Sheet'!$A$15) &amp; "." &amp; BS500)&lt;=--('Data Sheet'!$B$15))),
            --(INT('Data Sheet'!$A$15) &amp; "." &amp; BS500),
            --(INT('Data Sheet'!$B$15) &amp; "." &amp; BS500)
        )
    ),
    IF(BQ500&lt;&gt;"",
        IF(INT('Data Sheet'!$A$15)=INT('Data Sheet'!$B$15),
            --(INT('Data Sheet'!$A$15) &amp; "." &amp; RIGHT(BQ500,3)),
            IF(AND((--(INT('Data Sheet'!$A$15) &amp; "." &amp; RIGHT(BQ500,3))&gt;=--('Data Sheet'!$A$15)), (--(INT('Data Sheet'!$A$15) &amp; "." &amp; RIGHT(BQ500,3))&lt;=--('Data Sheet'!$B$15))),
                --(INT('Data Sheet'!$A$15) &amp; "." &amp; RIGHT(BQ500,3)),
                --(INT('Data Sheet'!$B$15) &amp; "." &amp; RIGHT(BQ500,3))
            )
        ),
        "OK"
    )
)</f>
        <v>OK</v>
      </c>
      <c r="R500" s="20"/>
      <c r="S500" s="20"/>
      <c r="T500" s="20"/>
      <c r="U500" s="20"/>
      <c r="V500" s="20"/>
      <c r="W500" s="20"/>
      <c r="X500" s="20"/>
      <c r="Y500" s="20"/>
      <c r="Z500" s="20"/>
      <c r="AA500" s="55"/>
      <c r="AB500" s="55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1"/>
      <c r="AR500" s="21"/>
      <c r="AS500" s="21"/>
      <c r="AT500" s="21"/>
      <c r="AU500" s="21"/>
      <c r="AV500" s="21"/>
      <c r="AW500" s="22"/>
      <c r="AX500" s="99"/>
      <c r="AY500" s="20"/>
      <c r="AZ500" s="20"/>
      <c r="BA500" s="22"/>
      <c r="BC500" s="80"/>
      <c r="BD500" s="80"/>
      <c r="BE500" s="80"/>
      <c r="BF500" s="80"/>
      <c r="BG500" s="2" t="str">
        <f t="shared" si="45"/>
        <v/>
      </c>
      <c r="BH500" s="78">
        <f t="shared" si="44"/>
        <v>0</v>
      </c>
    </row>
    <row r="501" spans="2:60" x14ac:dyDescent="0.2">
      <c r="B501" s="14">
        <f t="shared" si="49"/>
        <v>493</v>
      </c>
      <c r="C501" s="15" t="str">
        <f>CONCATENATE('Data Sheet'!$B$8,'Data Sheet'!$G$2)</f>
        <v>" HWDP</v>
      </c>
      <c r="D501" s="95" t="str">
        <f t="shared" si="46"/>
        <v/>
      </c>
      <c r="E501" s="15" t="str">
        <f>IF('Sum HWDP'!$D$10="TH-Hill DS-1 Vol 3 CAT 2: Clean and Visual Ends only","N/A","OK")</f>
        <v>OK</v>
      </c>
      <c r="F501" s="15" t="str">
        <f>IF('Sum HWDP'!$D$10="TH-Hill DS-1 Vol 3 CAT 2: Clean and Visual Ends only","N/A","OK")</f>
        <v>OK</v>
      </c>
      <c r="G501" s="17"/>
      <c r="H501" s="17"/>
      <c r="I501" s="17" t="s">
        <v>51</v>
      </c>
      <c r="J501" s="17" t="str">
        <f t="shared" si="47"/>
        <v>OK</v>
      </c>
      <c r="K501" s="17" t="str">
        <f t="shared" si="48"/>
        <v>OK</v>
      </c>
      <c r="L501" s="17" t="str">
        <f>IF('Data Sheet'!$B$9="NC-50","N/A","OK")</f>
        <v>OK</v>
      </c>
      <c r="M501" s="17" t="str">
        <f>IF('Data Sheet'!$B$9="NC-50","N/A","OK")</f>
        <v>OK</v>
      </c>
      <c r="N501" s="23" t="str">
        <f>IF(BO501&lt;&gt;"",
    IF(INT('Data Sheet'!$A$19)=INT('Data Sheet'!$B$19),
        --(INT('Data Sheet'!$A$19) &amp; "." &amp; BO501),
        IF(AND((--(INT('Data Sheet'!$A$19) &amp; "." &amp; BO501)&gt;=--('Data Sheet'!$A$19)), (--(INT('Data Sheet'!$A$19) &amp; "." &amp; BO501)&lt;=--('Data Sheet'!$B$19))),
            --(INT('Data Sheet'!$A$19) &amp; "." &amp; BO501),
            --(INT('Data Sheet'!$B$19) &amp; "." &amp; BO501)
        )
    ),
    IF(BN501&lt;&gt;"",
        IF(INT('Data Sheet'!$A$19)=INT('Data Sheet'!$B$19),
            --(INT('Data Sheet'!$A$19) &amp; "." &amp; LEFT(BN501,3)),
            IF(AND((--(INT('Data Sheet'!$A$19) &amp; "." &amp; LEFT(BN501,3))&gt;=--('Data Sheet'!$A$19)), (--(INT('Data Sheet'!$A$19) &amp; "." &amp; LEFT(BN501,3))&lt;=--('Data Sheet'!$B$19))),
                --(INT('Data Sheet'!$A$19) &amp; "." &amp; LEFT(BN501,3)),
                --(INT('Data Sheet'!$B$19) &amp; "." &amp; LEFT(BN501,3))
            )
        ),
        "OK"
    )
)</f>
        <v>OK</v>
      </c>
      <c r="O501" s="23" t="str">
        <f>IF(BP501&lt;&gt;"",
    IF(INT('Data Sheet'!$A$19)=INT('Data Sheet'!$B$19),
        --(INT('Data Sheet'!$A$19) &amp; "." &amp; BP501),
        IF(AND((--(INT('Data Sheet'!$A$19) &amp; "." &amp; BP501)&gt;=--('Data Sheet'!$A$19)), (--(INT('Data Sheet'!$A$19) &amp; "." &amp; BP501)&lt;=--('Data Sheet'!$B$19))),
            --(INT('Data Sheet'!$A$19) &amp; "." &amp; BP501),
            --(INT('Data Sheet'!$B$19) &amp; "." &amp; BP501)
        )
    ),
    IF(BN501&lt;&gt;"",
        IF(INT('Data Sheet'!$A$19)=INT('Data Sheet'!$B$19),
            --(INT('Data Sheet'!$A$19) &amp; "." &amp; RIGHT(BN501,3)),
            IF(AND((--(INT('Data Sheet'!$A$19) &amp; "." &amp; RIGHT(BN501,3))&gt;=--('Data Sheet'!$A$19)), (--(INT('Data Sheet'!$A$19) &amp; "." &amp; RIGHT(BN501,3))&lt;=--('Data Sheet'!$B$19))),
                --(INT('Data Sheet'!$A$19) &amp; "." &amp; RIGHT(BN501,3)),
                --(INT('Data Sheet'!$B$19) &amp; "." &amp; RIGHT(BN501,3))
            )
        ),
        "OK"
    )
)</f>
        <v>OK</v>
      </c>
      <c r="P501" s="23" t="str">
        <f>IF(BR501&lt;&gt;"",
    IF(INT('Data Sheet'!$A$19)=INT('Data Sheet'!$B$15),
        --(INT('Data Sheet'!$A$15) &amp; "." &amp; BR501),
        IF(AND((--(INT('Data Sheet'!$A$15) &amp; "." &amp; BR501)&gt;=--('Data Sheet'!$A$15)), (--(INT('Data Sheet'!$A$15) &amp; "." &amp; BR501)&lt;=--('Data Sheet'!$B$15))),
            --(INT('Data Sheet'!$A$15) &amp; "." &amp; BR501),
            --(INT('Data Sheet'!$B$15) &amp; "." &amp; BR501)
        )
    ),
    IF(BQ501&lt;&gt;"",
        IF(INT('Data Sheet'!$A$15)=INT('Data Sheet'!$B$15),
            --(INT('Data Sheet'!$A$15) &amp; "." &amp; LEFT(BQ501,3)),
            IF(AND((--(INT('Data Sheet'!$A$15) &amp; "." &amp; LEFT(BQ501,3))&gt;=--('Data Sheet'!$A$15)), (--(INT('Data Sheet'!$A$15) &amp; "." &amp; LEFT(BQ501,3))&lt;=--('Data Sheet'!$B$15))),
                --(INT('Data Sheet'!$A$15) &amp; "." &amp; LEFT(BQ501,3)),
                --(INT('Data Sheet'!$B$15) &amp; "." &amp; LEFT(BQ501,3))
            )
        ),
        "OK"
    )
)</f>
        <v>OK</v>
      </c>
      <c r="Q501" s="23" t="str">
        <f>IF(BS501&lt;&gt;"",
    IF(INT('Data Sheet'!$A$19)=INT('Data Sheet'!$B$15),
        --(INT('Data Sheet'!$A$15) &amp; "." &amp; BS501),
        IF(AND((--(INT('Data Sheet'!$A$15) &amp; "." &amp; BS501)&gt;=--('Data Sheet'!$A$15)), (--(INT('Data Sheet'!$A$15) &amp; "." &amp; BS501)&lt;=--('Data Sheet'!$B$15))),
            --(INT('Data Sheet'!$A$15) &amp; "." &amp; BS501),
            --(INT('Data Sheet'!$B$15) &amp; "." &amp; BS501)
        )
    ),
    IF(BQ501&lt;&gt;"",
        IF(INT('Data Sheet'!$A$15)=INT('Data Sheet'!$B$15),
            --(INT('Data Sheet'!$A$15) &amp; "." &amp; RIGHT(BQ501,3)),
            IF(AND((--(INT('Data Sheet'!$A$15) &amp; "." &amp; RIGHT(BQ501,3))&gt;=--('Data Sheet'!$A$15)), (--(INT('Data Sheet'!$A$15) &amp; "." &amp; RIGHT(BQ501,3))&lt;=--('Data Sheet'!$B$15))),
                --(INT('Data Sheet'!$A$15) &amp; "." &amp; RIGHT(BQ501,3)),
                --(INT('Data Sheet'!$B$15) &amp; "." &amp; RIGHT(BQ501,3))
            )
        ),
        "OK"
    )
)</f>
        <v>OK</v>
      </c>
      <c r="R501" s="20"/>
      <c r="S501" s="20"/>
      <c r="T501" s="20"/>
      <c r="U501" s="20"/>
      <c r="V501" s="20"/>
      <c r="W501" s="20"/>
      <c r="X501" s="20"/>
      <c r="Y501" s="20"/>
      <c r="Z501" s="20"/>
      <c r="AA501" s="55"/>
      <c r="AB501" s="55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1"/>
      <c r="AR501" s="21"/>
      <c r="AS501" s="21"/>
      <c r="AT501" s="21"/>
      <c r="AU501" s="21"/>
      <c r="AV501" s="21"/>
      <c r="AW501" s="22"/>
      <c r="AX501" s="99"/>
      <c r="AY501" s="20"/>
      <c r="AZ501" s="20"/>
      <c r="BA501" s="22"/>
      <c r="BC501" s="80"/>
      <c r="BD501" s="80"/>
      <c r="BE501" s="80"/>
      <c r="BF501" s="80"/>
      <c r="BG501" s="2" t="str">
        <f t="shared" si="45"/>
        <v/>
      </c>
      <c r="BH501" s="78">
        <f t="shared" si="44"/>
        <v>0</v>
      </c>
    </row>
    <row r="502" spans="2:60" x14ac:dyDescent="0.2">
      <c r="B502" s="14">
        <f t="shared" si="49"/>
        <v>494</v>
      </c>
      <c r="C502" s="15" t="str">
        <f>CONCATENATE('Data Sheet'!$B$8,'Data Sheet'!$G$2)</f>
        <v>" HWDP</v>
      </c>
      <c r="D502" s="95" t="str">
        <f t="shared" si="46"/>
        <v/>
      </c>
      <c r="E502" s="15" t="str">
        <f>IF('Sum HWDP'!$D$10="TH-Hill DS-1 Vol 3 CAT 2: Clean and Visual Ends only","N/A","OK")</f>
        <v>OK</v>
      </c>
      <c r="F502" s="15" t="str">
        <f>IF('Sum HWDP'!$D$10="TH-Hill DS-1 Vol 3 CAT 2: Clean and Visual Ends only","N/A","OK")</f>
        <v>OK</v>
      </c>
      <c r="G502" s="17"/>
      <c r="H502" s="17"/>
      <c r="I502" s="17" t="s">
        <v>51</v>
      </c>
      <c r="J502" s="17" t="str">
        <f t="shared" si="47"/>
        <v>OK</v>
      </c>
      <c r="K502" s="17" t="str">
        <f t="shared" si="48"/>
        <v>OK</v>
      </c>
      <c r="L502" s="17" t="str">
        <f>IF('Data Sheet'!$B$9="NC-50","N/A","OK")</f>
        <v>OK</v>
      </c>
      <c r="M502" s="17" t="str">
        <f>IF('Data Sheet'!$B$9="NC-50","N/A","OK")</f>
        <v>OK</v>
      </c>
      <c r="N502" s="23" t="str">
        <f>IF(BO502&lt;&gt;"",
    IF(INT('Data Sheet'!$A$19)=INT('Data Sheet'!$B$19),
        --(INT('Data Sheet'!$A$19) &amp; "." &amp; BO502),
        IF(AND((--(INT('Data Sheet'!$A$19) &amp; "." &amp; BO502)&gt;=--('Data Sheet'!$A$19)), (--(INT('Data Sheet'!$A$19) &amp; "." &amp; BO502)&lt;=--('Data Sheet'!$B$19))),
            --(INT('Data Sheet'!$A$19) &amp; "." &amp; BO502),
            --(INT('Data Sheet'!$B$19) &amp; "." &amp; BO502)
        )
    ),
    IF(BN502&lt;&gt;"",
        IF(INT('Data Sheet'!$A$19)=INT('Data Sheet'!$B$19),
            --(INT('Data Sheet'!$A$19) &amp; "." &amp; LEFT(BN502,3)),
            IF(AND((--(INT('Data Sheet'!$A$19) &amp; "." &amp; LEFT(BN502,3))&gt;=--('Data Sheet'!$A$19)), (--(INT('Data Sheet'!$A$19) &amp; "." &amp; LEFT(BN502,3))&lt;=--('Data Sheet'!$B$19))),
                --(INT('Data Sheet'!$A$19) &amp; "." &amp; LEFT(BN502,3)),
                --(INT('Data Sheet'!$B$19) &amp; "." &amp; LEFT(BN502,3))
            )
        ),
        "OK"
    )
)</f>
        <v>OK</v>
      </c>
      <c r="O502" s="23" t="str">
        <f>IF(BP502&lt;&gt;"",
    IF(INT('Data Sheet'!$A$19)=INT('Data Sheet'!$B$19),
        --(INT('Data Sheet'!$A$19) &amp; "." &amp; BP502),
        IF(AND((--(INT('Data Sheet'!$A$19) &amp; "." &amp; BP502)&gt;=--('Data Sheet'!$A$19)), (--(INT('Data Sheet'!$A$19) &amp; "." &amp; BP502)&lt;=--('Data Sheet'!$B$19))),
            --(INT('Data Sheet'!$A$19) &amp; "." &amp; BP502),
            --(INT('Data Sheet'!$B$19) &amp; "." &amp; BP502)
        )
    ),
    IF(BN502&lt;&gt;"",
        IF(INT('Data Sheet'!$A$19)=INT('Data Sheet'!$B$19),
            --(INT('Data Sheet'!$A$19) &amp; "." &amp; RIGHT(BN502,3)),
            IF(AND((--(INT('Data Sheet'!$A$19) &amp; "." &amp; RIGHT(BN502,3))&gt;=--('Data Sheet'!$A$19)), (--(INT('Data Sheet'!$A$19) &amp; "." &amp; RIGHT(BN502,3))&lt;=--('Data Sheet'!$B$19))),
                --(INT('Data Sheet'!$A$19) &amp; "." &amp; RIGHT(BN502,3)),
                --(INT('Data Sheet'!$B$19) &amp; "." &amp; RIGHT(BN502,3))
            )
        ),
        "OK"
    )
)</f>
        <v>OK</v>
      </c>
      <c r="P502" s="23" t="str">
        <f>IF(BR502&lt;&gt;"",
    IF(INT('Data Sheet'!$A$19)=INT('Data Sheet'!$B$15),
        --(INT('Data Sheet'!$A$15) &amp; "." &amp; BR502),
        IF(AND((--(INT('Data Sheet'!$A$15) &amp; "." &amp; BR502)&gt;=--('Data Sheet'!$A$15)), (--(INT('Data Sheet'!$A$15) &amp; "." &amp; BR502)&lt;=--('Data Sheet'!$B$15))),
            --(INT('Data Sheet'!$A$15) &amp; "." &amp; BR502),
            --(INT('Data Sheet'!$B$15) &amp; "." &amp; BR502)
        )
    ),
    IF(BQ502&lt;&gt;"",
        IF(INT('Data Sheet'!$A$15)=INT('Data Sheet'!$B$15),
            --(INT('Data Sheet'!$A$15) &amp; "." &amp; LEFT(BQ502,3)),
            IF(AND((--(INT('Data Sheet'!$A$15) &amp; "." &amp; LEFT(BQ502,3))&gt;=--('Data Sheet'!$A$15)), (--(INT('Data Sheet'!$A$15) &amp; "." &amp; LEFT(BQ502,3))&lt;=--('Data Sheet'!$B$15))),
                --(INT('Data Sheet'!$A$15) &amp; "." &amp; LEFT(BQ502,3)),
                --(INT('Data Sheet'!$B$15) &amp; "." &amp; LEFT(BQ502,3))
            )
        ),
        "OK"
    )
)</f>
        <v>OK</v>
      </c>
      <c r="Q502" s="23" t="str">
        <f>IF(BS502&lt;&gt;"",
    IF(INT('Data Sheet'!$A$19)=INT('Data Sheet'!$B$15),
        --(INT('Data Sheet'!$A$15) &amp; "." &amp; BS502),
        IF(AND((--(INT('Data Sheet'!$A$15) &amp; "." &amp; BS502)&gt;=--('Data Sheet'!$A$15)), (--(INT('Data Sheet'!$A$15) &amp; "." &amp; BS502)&lt;=--('Data Sheet'!$B$15))),
            --(INT('Data Sheet'!$A$15) &amp; "." &amp; BS502),
            --(INT('Data Sheet'!$B$15) &amp; "." &amp; BS502)
        )
    ),
    IF(BQ502&lt;&gt;"",
        IF(INT('Data Sheet'!$A$15)=INT('Data Sheet'!$B$15),
            --(INT('Data Sheet'!$A$15) &amp; "." &amp; RIGHT(BQ502,3)),
            IF(AND((--(INT('Data Sheet'!$A$15) &amp; "." &amp; RIGHT(BQ502,3))&gt;=--('Data Sheet'!$A$15)), (--(INT('Data Sheet'!$A$15) &amp; "." &amp; RIGHT(BQ502,3))&lt;=--('Data Sheet'!$B$15))),
                --(INT('Data Sheet'!$A$15) &amp; "." &amp; RIGHT(BQ502,3)),
                --(INT('Data Sheet'!$B$15) &amp; "." &amp; RIGHT(BQ502,3))
            )
        ),
        "OK"
    )
)</f>
        <v>OK</v>
      </c>
      <c r="R502" s="20"/>
      <c r="S502" s="20"/>
      <c r="T502" s="20"/>
      <c r="U502" s="20"/>
      <c r="V502" s="20"/>
      <c r="W502" s="20"/>
      <c r="X502" s="20"/>
      <c r="Y502" s="20"/>
      <c r="Z502" s="20"/>
      <c r="AA502" s="55"/>
      <c r="AB502" s="55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1"/>
      <c r="AR502" s="21"/>
      <c r="AS502" s="21"/>
      <c r="AT502" s="21"/>
      <c r="AU502" s="21"/>
      <c r="AV502" s="21"/>
      <c r="AW502" s="22"/>
      <c r="AX502" s="99"/>
      <c r="AY502" s="20"/>
      <c r="AZ502" s="20"/>
      <c r="BA502" s="22"/>
      <c r="BC502" s="80"/>
      <c r="BD502" s="80"/>
      <c r="BE502" s="80"/>
      <c r="BF502" s="80"/>
      <c r="BG502" s="2" t="str">
        <f t="shared" si="45"/>
        <v/>
      </c>
      <c r="BH502" s="78">
        <f t="shared" si="44"/>
        <v>0</v>
      </c>
    </row>
    <row r="503" spans="2:60" x14ac:dyDescent="0.2">
      <c r="B503" s="14">
        <f t="shared" si="49"/>
        <v>495</v>
      </c>
      <c r="C503" s="15" t="str">
        <f>CONCATENATE('Data Sheet'!$B$8,'Data Sheet'!$G$2)</f>
        <v>" HWDP</v>
      </c>
      <c r="D503" s="95" t="str">
        <f t="shared" si="46"/>
        <v/>
      </c>
      <c r="E503" s="15" t="str">
        <f>IF('Sum HWDP'!$D$10="TH-Hill DS-1 Vol 3 CAT 2: Clean and Visual Ends only","N/A","OK")</f>
        <v>OK</v>
      </c>
      <c r="F503" s="15" t="str">
        <f>IF('Sum HWDP'!$D$10="TH-Hill DS-1 Vol 3 CAT 2: Clean and Visual Ends only","N/A","OK")</f>
        <v>OK</v>
      </c>
      <c r="G503" s="17"/>
      <c r="H503" s="17"/>
      <c r="I503" s="17" t="s">
        <v>51</v>
      </c>
      <c r="J503" s="17" t="str">
        <f t="shared" si="47"/>
        <v>OK</v>
      </c>
      <c r="K503" s="17" t="str">
        <f t="shared" si="48"/>
        <v>OK</v>
      </c>
      <c r="L503" s="17" t="str">
        <f>IF('Data Sheet'!$B$9="NC-50","N/A","OK")</f>
        <v>OK</v>
      </c>
      <c r="M503" s="17" t="str">
        <f>IF('Data Sheet'!$B$9="NC-50","N/A","OK")</f>
        <v>OK</v>
      </c>
      <c r="N503" s="23" t="str">
        <f>IF(BO503&lt;&gt;"",
    IF(INT('Data Sheet'!$A$19)=INT('Data Sheet'!$B$19),
        --(INT('Data Sheet'!$A$19) &amp; "." &amp; BO503),
        IF(AND((--(INT('Data Sheet'!$A$19) &amp; "." &amp; BO503)&gt;=--('Data Sheet'!$A$19)), (--(INT('Data Sheet'!$A$19) &amp; "." &amp; BO503)&lt;=--('Data Sheet'!$B$19))),
            --(INT('Data Sheet'!$A$19) &amp; "." &amp; BO503),
            --(INT('Data Sheet'!$B$19) &amp; "." &amp; BO503)
        )
    ),
    IF(BN503&lt;&gt;"",
        IF(INT('Data Sheet'!$A$19)=INT('Data Sheet'!$B$19),
            --(INT('Data Sheet'!$A$19) &amp; "." &amp; LEFT(BN503,3)),
            IF(AND((--(INT('Data Sheet'!$A$19) &amp; "." &amp; LEFT(BN503,3))&gt;=--('Data Sheet'!$A$19)), (--(INT('Data Sheet'!$A$19) &amp; "." &amp; LEFT(BN503,3))&lt;=--('Data Sheet'!$B$19))),
                --(INT('Data Sheet'!$A$19) &amp; "." &amp; LEFT(BN503,3)),
                --(INT('Data Sheet'!$B$19) &amp; "." &amp; LEFT(BN503,3))
            )
        ),
        "OK"
    )
)</f>
        <v>OK</v>
      </c>
      <c r="O503" s="23" t="str">
        <f>IF(BP503&lt;&gt;"",
    IF(INT('Data Sheet'!$A$19)=INT('Data Sheet'!$B$19),
        --(INT('Data Sheet'!$A$19) &amp; "." &amp; BP503),
        IF(AND((--(INT('Data Sheet'!$A$19) &amp; "." &amp; BP503)&gt;=--('Data Sheet'!$A$19)), (--(INT('Data Sheet'!$A$19) &amp; "." &amp; BP503)&lt;=--('Data Sheet'!$B$19))),
            --(INT('Data Sheet'!$A$19) &amp; "." &amp; BP503),
            --(INT('Data Sheet'!$B$19) &amp; "." &amp; BP503)
        )
    ),
    IF(BN503&lt;&gt;"",
        IF(INT('Data Sheet'!$A$19)=INT('Data Sheet'!$B$19),
            --(INT('Data Sheet'!$A$19) &amp; "." &amp; RIGHT(BN503,3)),
            IF(AND((--(INT('Data Sheet'!$A$19) &amp; "." &amp; RIGHT(BN503,3))&gt;=--('Data Sheet'!$A$19)), (--(INT('Data Sheet'!$A$19) &amp; "." &amp; RIGHT(BN503,3))&lt;=--('Data Sheet'!$B$19))),
                --(INT('Data Sheet'!$A$19) &amp; "." &amp; RIGHT(BN503,3)),
                --(INT('Data Sheet'!$B$19) &amp; "." &amp; RIGHT(BN503,3))
            )
        ),
        "OK"
    )
)</f>
        <v>OK</v>
      </c>
      <c r="P503" s="23" t="str">
        <f>IF(BR503&lt;&gt;"",
    IF(INT('Data Sheet'!$A$19)=INT('Data Sheet'!$B$15),
        --(INT('Data Sheet'!$A$15) &amp; "." &amp; BR503),
        IF(AND((--(INT('Data Sheet'!$A$15) &amp; "." &amp; BR503)&gt;=--('Data Sheet'!$A$15)), (--(INT('Data Sheet'!$A$15) &amp; "." &amp; BR503)&lt;=--('Data Sheet'!$B$15))),
            --(INT('Data Sheet'!$A$15) &amp; "." &amp; BR503),
            --(INT('Data Sheet'!$B$15) &amp; "." &amp; BR503)
        )
    ),
    IF(BQ503&lt;&gt;"",
        IF(INT('Data Sheet'!$A$15)=INT('Data Sheet'!$B$15),
            --(INT('Data Sheet'!$A$15) &amp; "." &amp; LEFT(BQ503,3)),
            IF(AND((--(INT('Data Sheet'!$A$15) &amp; "." &amp; LEFT(BQ503,3))&gt;=--('Data Sheet'!$A$15)), (--(INT('Data Sheet'!$A$15) &amp; "." &amp; LEFT(BQ503,3))&lt;=--('Data Sheet'!$B$15))),
                --(INT('Data Sheet'!$A$15) &amp; "." &amp; LEFT(BQ503,3)),
                --(INT('Data Sheet'!$B$15) &amp; "." &amp; LEFT(BQ503,3))
            )
        ),
        "OK"
    )
)</f>
        <v>OK</v>
      </c>
      <c r="Q503" s="23" t="str">
        <f>IF(BS503&lt;&gt;"",
    IF(INT('Data Sheet'!$A$19)=INT('Data Sheet'!$B$15),
        --(INT('Data Sheet'!$A$15) &amp; "." &amp; BS503),
        IF(AND((--(INT('Data Sheet'!$A$15) &amp; "." &amp; BS503)&gt;=--('Data Sheet'!$A$15)), (--(INT('Data Sheet'!$A$15) &amp; "." &amp; BS503)&lt;=--('Data Sheet'!$B$15))),
            --(INT('Data Sheet'!$A$15) &amp; "." &amp; BS503),
            --(INT('Data Sheet'!$B$15) &amp; "." &amp; BS503)
        )
    ),
    IF(BQ503&lt;&gt;"",
        IF(INT('Data Sheet'!$A$15)=INT('Data Sheet'!$B$15),
            --(INT('Data Sheet'!$A$15) &amp; "." &amp; RIGHT(BQ503,3)),
            IF(AND((--(INT('Data Sheet'!$A$15) &amp; "." &amp; RIGHT(BQ503,3))&gt;=--('Data Sheet'!$A$15)), (--(INT('Data Sheet'!$A$15) &amp; "." &amp; RIGHT(BQ503,3))&lt;=--('Data Sheet'!$B$15))),
                --(INT('Data Sheet'!$A$15) &amp; "." &amp; RIGHT(BQ503,3)),
                --(INT('Data Sheet'!$B$15) &amp; "." &amp; RIGHT(BQ503,3))
            )
        ),
        "OK"
    )
)</f>
        <v>OK</v>
      </c>
      <c r="R503" s="20"/>
      <c r="S503" s="20"/>
      <c r="T503" s="20"/>
      <c r="U503" s="20"/>
      <c r="V503" s="20"/>
      <c r="W503" s="20"/>
      <c r="X503" s="20"/>
      <c r="Y503" s="20"/>
      <c r="Z503" s="20"/>
      <c r="AA503" s="55"/>
      <c r="AB503" s="55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1"/>
      <c r="AR503" s="21"/>
      <c r="AS503" s="21"/>
      <c r="AT503" s="21"/>
      <c r="AU503" s="21"/>
      <c r="AV503" s="21"/>
      <c r="AW503" s="22"/>
      <c r="AX503" s="99"/>
      <c r="AY503" s="20"/>
      <c r="AZ503" s="20"/>
      <c r="BA503" s="22"/>
      <c r="BC503" s="80"/>
      <c r="BD503" s="80"/>
      <c r="BE503" s="80"/>
      <c r="BF503" s="80"/>
      <c r="BG503" s="2" t="str">
        <f t="shared" si="45"/>
        <v/>
      </c>
      <c r="BH503" s="78">
        <f t="shared" si="44"/>
        <v>0</v>
      </c>
    </row>
    <row r="504" spans="2:60" ht="14.25" customHeight="1" x14ac:dyDescent="0.2">
      <c r="B504" s="14">
        <f t="shared" si="49"/>
        <v>496</v>
      </c>
      <c r="C504" s="15" t="str">
        <f>CONCATENATE('Data Sheet'!$B$8,'Data Sheet'!$G$2)</f>
        <v>" HWDP</v>
      </c>
      <c r="D504" s="95" t="str">
        <f t="shared" si="46"/>
        <v/>
      </c>
      <c r="E504" s="15" t="str">
        <f>IF('Sum HWDP'!$D$10="TH-Hill DS-1 Vol 3 CAT 2: Clean and Visual Ends only","N/A","OK")</f>
        <v>OK</v>
      </c>
      <c r="F504" s="15" t="str">
        <f>IF('Sum HWDP'!$D$10="TH-Hill DS-1 Vol 3 CAT 2: Clean and Visual Ends only","N/A","OK")</f>
        <v>OK</v>
      </c>
      <c r="G504" s="17"/>
      <c r="H504" s="17"/>
      <c r="I504" s="17" t="s">
        <v>51</v>
      </c>
      <c r="J504" s="17" t="str">
        <f t="shared" si="47"/>
        <v>OK</v>
      </c>
      <c r="K504" s="17" t="str">
        <f t="shared" si="48"/>
        <v>OK</v>
      </c>
      <c r="L504" s="17" t="str">
        <f>IF('Data Sheet'!$B$9="NC-50","N/A","OK")</f>
        <v>OK</v>
      </c>
      <c r="M504" s="17" t="str">
        <f>IF('Data Sheet'!$B$9="NC-50","N/A","OK")</f>
        <v>OK</v>
      </c>
      <c r="N504" s="23" t="str">
        <f>IF(BO504&lt;&gt;"",
    IF(INT('Data Sheet'!$A$19)=INT('Data Sheet'!$B$19),
        --(INT('Data Sheet'!$A$19) &amp; "." &amp; BO504),
        IF(AND((--(INT('Data Sheet'!$A$19) &amp; "." &amp; BO504)&gt;=--('Data Sheet'!$A$19)), (--(INT('Data Sheet'!$A$19) &amp; "." &amp; BO504)&lt;=--('Data Sheet'!$B$19))),
            --(INT('Data Sheet'!$A$19) &amp; "." &amp; BO504),
            --(INT('Data Sheet'!$B$19) &amp; "." &amp; BO504)
        )
    ),
    IF(BN504&lt;&gt;"",
        IF(INT('Data Sheet'!$A$19)=INT('Data Sheet'!$B$19),
            --(INT('Data Sheet'!$A$19) &amp; "." &amp; LEFT(BN504,3)),
            IF(AND((--(INT('Data Sheet'!$A$19) &amp; "." &amp; LEFT(BN504,3))&gt;=--('Data Sheet'!$A$19)), (--(INT('Data Sheet'!$A$19) &amp; "." &amp; LEFT(BN504,3))&lt;=--('Data Sheet'!$B$19))),
                --(INT('Data Sheet'!$A$19) &amp; "." &amp; LEFT(BN504,3)),
                --(INT('Data Sheet'!$B$19) &amp; "." &amp; LEFT(BN504,3))
            )
        ),
        "OK"
    )
)</f>
        <v>OK</v>
      </c>
      <c r="O504" s="23" t="str">
        <f>IF(BP504&lt;&gt;"",
    IF(INT('Data Sheet'!$A$19)=INT('Data Sheet'!$B$19),
        --(INT('Data Sheet'!$A$19) &amp; "." &amp; BP504),
        IF(AND((--(INT('Data Sheet'!$A$19) &amp; "." &amp; BP504)&gt;=--('Data Sheet'!$A$19)), (--(INT('Data Sheet'!$A$19) &amp; "." &amp; BP504)&lt;=--('Data Sheet'!$B$19))),
            --(INT('Data Sheet'!$A$19) &amp; "." &amp; BP504),
            --(INT('Data Sheet'!$B$19) &amp; "." &amp; BP504)
        )
    ),
    IF(BN504&lt;&gt;"",
        IF(INT('Data Sheet'!$A$19)=INT('Data Sheet'!$B$19),
            --(INT('Data Sheet'!$A$19) &amp; "." &amp; RIGHT(BN504,3)),
            IF(AND((--(INT('Data Sheet'!$A$19) &amp; "." &amp; RIGHT(BN504,3))&gt;=--('Data Sheet'!$A$19)), (--(INT('Data Sheet'!$A$19) &amp; "." &amp; RIGHT(BN504,3))&lt;=--('Data Sheet'!$B$19))),
                --(INT('Data Sheet'!$A$19) &amp; "." &amp; RIGHT(BN504,3)),
                --(INT('Data Sheet'!$B$19) &amp; "." &amp; RIGHT(BN504,3))
            )
        ),
        "OK"
    )
)</f>
        <v>OK</v>
      </c>
      <c r="P504" s="23" t="str">
        <f>IF(BR504&lt;&gt;"",
    IF(INT('Data Sheet'!$A$19)=INT('Data Sheet'!$B$15),
        --(INT('Data Sheet'!$A$15) &amp; "." &amp; BR504),
        IF(AND((--(INT('Data Sheet'!$A$15) &amp; "." &amp; BR504)&gt;=--('Data Sheet'!$A$15)), (--(INT('Data Sheet'!$A$15) &amp; "." &amp; BR504)&lt;=--('Data Sheet'!$B$15))),
            --(INT('Data Sheet'!$A$15) &amp; "." &amp; BR504),
            --(INT('Data Sheet'!$B$15) &amp; "." &amp; BR504)
        )
    ),
    IF(BQ504&lt;&gt;"",
        IF(INT('Data Sheet'!$A$15)=INT('Data Sheet'!$B$15),
            --(INT('Data Sheet'!$A$15) &amp; "." &amp; LEFT(BQ504,3)),
            IF(AND((--(INT('Data Sheet'!$A$15) &amp; "." &amp; LEFT(BQ504,3))&gt;=--('Data Sheet'!$A$15)), (--(INT('Data Sheet'!$A$15) &amp; "." &amp; LEFT(BQ504,3))&lt;=--('Data Sheet'!$B$15))),
                --(INT('Data Sheet'!$A$15) &amp; "." &amp; LEFT(BQ504,3)),
                --(INT('Data Sheet'!$B$15) &amp; "." &amp; LEFT(BQ504,3))
            )
        ),
        "OK"
    )
)</f>
        <v>OK</v>
      </c>
      <c r="Q504" s="23" t="str">
        <f>IF(BS504&lt;&gt;"",
    IF(INT('Data Sheet'!$A$19)=INT('Data Sheet'!$B$15),
        --(INT('Data Sheet'!$A$15) &amp; "." &amp; BS504),
        IF(AND((--(INT('Data Sheet'!$A$15) &amp; "." &amp; BS504)&gt;=--('Data Sheet'!$A$15)), (--(INT('Data Sheet'!$A$15) &amp; "." &amp; BS504)&lt;=--('Data Sheet'!$B$15))),
            --(INT('Data Sheet'!$A$15) &amp; "." &amp; BS504),
            --(INT('Data Sheet'!$B$15) &amp; "." &amp; BS504)
        )
    ),
    IF(BQ504&lt;&gt;"",
        IF(INT('Data Sheet'!$A$15)=INT('Data Sheet'!$B$15),
            --(INT('Data Sheet'!$A$15) &amp; "." &amp; RIGHT(BQ504,3)),
            IF(AND((--(INT('Data Sheet'!$A$15) &amp; "." &amp; RIGHT(BQ504,3))&gt;=--('Data Sheet'!$A$15)), (--(INT('Data Sheet'!$A$15) &amp; "." &amp; RIGHT(BQ504,3))&lt;=--('Data Sheet'!$B$15))),
                --(INT('Data Sheet'!$A$15) &amp; "." &amp; RIGHT(BQ504,3)),
                --(INT('Data Sheet'!$B$15) &amp; "." &amp; RIGHT(BQ504,3))
            )
        ),
        "OK"
    )
)</f>
        <v>OK</v>
      </c>
      <c r="R504" s="20"/>
      <c r="S504" s="20"/>
      <c r="T504" s="20"/>
      <c r="U504" s="20"/>
      <c r="V504" s="20"/>
      <c r="W504" s="20"/>
      <c r="X504" s="20"/>
      <c r="Y504" s="20"/>
      <c r="Z504" s="20"/>
      <c r="AA504" s="55"/>
      <c r="AB504" s="55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1"/>
      <c r="AR504" s="21"/>
      <c r="AS504" s="21"/>
      <c r="AT504" s="21"/>
      <c r="AU504" s="21"/>
      <c r="AV504" s="21"/>
      <c r="AW504" s="22"/>
      <c r="AX504" s="99"/>
      <c r="AY504" s="20"/>
      <c r="AZ504" s="20"/>
      <c r="BA504" s="22"/>
      <c r="BC504" s="80"/>
      <c r="BD504" s="80"/>
      <c r="BE504" s="80"/>
      <c r="BF504" s="80"/>
      <c r="BG504" s="2" t="str">
        <f t="shared" si="45"/>
        <v/>
      </c>
      <c r="BH504" s="78">
        <f t="shared" si="44"/>
        <v>0</v>
      </c>
    </row>
    <row r="505" spans="2:60" x14ac:dyDescent="0.2">
      <c r="B505" s="14">
        <f t="shared" si="49"/>
        <v>497</v>
      </c>
      <c r="C505" s="15" t="str">
        <f>CONCATENATE('Data Sheet'!$B$8,'Data Sheet'!$G$2)</f>
        <v>" HWDP</v>
      </c>
      <c r="D505" s="95" t="str">
        <f t="shared" si="46"/>
        <v/>
      </c>
      <c r="E505" s="15" t="str">
        <f>IF('Sum HWDP'!$D$10="TH-Hill DS-1 Vol 3 CAT 2: Clean and Visual Ends only","N/A","OK")</f>
        <v>OK</v>
      </c>
      <c r="F505" s="15" t="str">
        <f>IF('Sum HWDP'!$D$10="TH-Hill DS-1 Vol 3 CAT 2: Clean and Visual Ends only","N/A","OK")</f>
        <v>OK</v>
      </c>
      <c r="G505" s="17"/>
      <c r="H505" s="17"/>
      <c r="I505" s="17" t="s">
        <v>51</v>
      </c>
      <c r="J505" s="17" t="str">
        <f t="shared" si="47"/>
        <v>OK</v>
      </c>
      <c r="K505" s="17" t="str">
        <f t="shared" si="48"/>
        <v>OK</v>
      </c>
      <c r="L505" s="17" t="str">
        <f>IF('Data Sheet'!$B$9="NC-50","N/A","OK")</f>
        <v>OK</v>
      </c>
      <c r="M505" s="17" t="str">
        <f>IF('Data Sheet'!$B$9="NC-50","N/A","OK")</f>
        <v>OK</v>
      </c>
      <c r="N505" s="23" t="str">
        <f>IF(BO505&lt;&gt;"",
    IF(INT('Data Sheet'!$A$19)=INT('Data Sheet'!$B$19),
        --(INT('Data Sheet'!$A$19) &amp; "." &amp; BO505),
        IF(AND((--(INT('Data Sheet'!$A$19) &amp; "." &amp; BO505)&gt;=--('Data Sheet'!$A$19)), (--(INT('Data Sheet'!$A$19) &amp; "." &amp; BO505)&lt;=--('Data Sheet'!$B$19))),
            --(INT('Data Sheet'!$A$19) &amp; "." &amp; BO505),
            --(INT('Data Sheet'!$B$19) &amp; "." &amp; BO505)
        )
    ),
    IF(BN505&lt;&gt;"",
        IF(INT('Data Sheet'!$A$19)=INT('Data Sheet'!$B$19),
            --(INT('Data Sheet'!$A$19) &amp; "." &amp; LEFT(BN505,3)),
            IF(AND((--(INT('Data Sheet'!$A$19) &amp; "." &amp; LEFT(BN505,3))&gt;=--('Data Sheet'!$A$19)), (--(INT('Data Sheet'!$A$19) &amp; "." &amp; LEFT(BN505,3))&lt;=--('Data Sheet'!$B$19))),
                --(INT('Data Sheet'!$A$19) &amp; "." &amp; LEFT(BN505,3)),
                --(INT('Data Sheet'!$B$19) &amp; "." &amp; LEFT(BN505,3))
            )
        ),
        "OK"
    )
)</f>
        <v>OK</v>
      </c>
      <c r="O505" s="23" t="str">
        <f>IF(BP505&lt;&gt;"",
    IF(INT('Data Sheet'!$A$19)=INT('Data Sheet'!$B$19),
        --(INT('Data Sheet'!$A$19) &amp; "." &amp; BP505),
        IF(AND((--(INT('Data Sheet'!$A$19) &amp; "." &amp; BP505)&gt;=--('Data Sheet'!$A$19)), (--(INT('Data Sheet'!$A$19) &amp; "." &amp; BP505)&lt;=--('Data Sheet'!$B$19))),
            --(INT('Data Sheet'!$A$19) &amp; "." &amp; BP505),
            --(INT('Data Sheet'!$B$19) &amp; "." &amp; BP505)
        )
    ),
    IF(BN505&lt;&gt;"",
        IF(INT('Data Sheet'!$A$19)=INT('Data Sheet'!$B$19),
            --(INT('Data Sheet'!$A$19) &amp; "." &amp; RIGHT(BN505,3)),
            IF(AND((--(INT('Data Sheet'!$A$19) &amp; "." &amp; RIGHT(BN505,3))&gt;=--('Data Sheet'!$A$19)), (--(INT('Data Sheet'!$A$19) &amp; "." &amp; RIGHT(BN505,3))&lt;=--('Data Sheet'!$B$19))),
                --(INT('Data Sheet'!$A$19) &amp; "." &amp; RIGHT(BN505,3)),
                --(INT('Data Sheet'!$B$19) &amp; "." &amp; RIGHT(BN505,3))
            )
        ),
        "OK"
    )
)</f>
        <v>OK</v>
      </c>
      <c r="P505" s="23" t="str">
        <f>IF(BR505&lt;&gt;"",
    IF(INT('Data Sheet'!$A$19)=INT('Data Sheet'!$B$15),
        --(INT('Data Sheet'!$A$15) &amp; "." &amp; BR505),
        IF(AND((--(INT('Data Sheet'!$A$15) &amp; "." &amp; BR505)&gt;=--('Data Sheet'!$A$15)), (--(INT('Data Sheet'!$A$15) &amp; "." &amp; BR505)&lt;=--('Data Sheet'!$B$15))),
            --(INT('Data Sheet'!$A$15) &amp; "." &amp; BR505),
            --(INT('Data Sheet'!$B$15) &amp; "." &amp; BR505)
        )
    ),
    IF(BQ505&lt;&gt;"",
        IF(INT('Data Sheet'!$A$15)=INT('Data Sheet'!$B$15),
            --(INT('Data Sheet'!$A$15) &amp; "." &amp; LEFT(BQ505,3)),
            IF(AND((--(INT('Data Sheet'!$A$15) &amp; "." &amp; LEFT(BQ505,3))&gt;=--('Data Sheet'!$A$15)), (--(INT('Data Sheet'!$A$15) &amp; "." &amp; LEFT(BQ505,3))&lt;=--('Data Sheet'!$B$15))),
                --(INT('Data Sheet'!$A$15) &amp; "." &amp; LEFT(BQ505,3)),
                --(INT('Data Sheet'!$B$15) &amp; "." &amp; LEFT(BQ505,3))
            )
        ),
        "OK"
    )
)</f>
        <v>OK</v>
      </c>
      <c r="Q505" s="23" t="str">
        <f>IF(BS505&lt;&gt;"",
    IF(INT('Data Sheet'!$A$19)=INT('Data Sheet'!$B$15),
        --(INT('Data Sheet'!$A$15) &amp; "." &amp; BS505),
        IF(AND((--(INT('Data Sheet'!$A$15) &amp; "." &amp; BS505)&gt;=--('Data Sheet'!$A$15)), (--(INT('Data Sheet'!$A$15) &amp; "." &amp; BS505)&lt;=--('Data Sheet'!$B$15))),
            --(INT('Data Sheet'!$A$15) &amp; "." &amp; BS505),
            --(INT('Data Sheet'!$B$15) &amp; "." &amp; BS505)
        )
    ),
    IF(BQ505&lt;&gt;"",
        IF(INT('Data Sheet'!$A$15)=INT('Data Sheet'!$B$15),
            --(INT('Data Sheet'!$A$15) &amp; "." &amp; RIGHT(BQ505,3)),
            IF(AND((--(INT('Data Sheet'!$A$15) &amp; "." &amp; RIGHT(BQ505,3))&gt;=--('Data Sheet'!$A$15)), (--(INT('Data Sheet'!$A$15) &amp; "." &amp; RIGHT(BQ505,3))&lt;=--('Data Sheet'!$B$15))),
                --(INT('Data Sheet'!$A$15) &amp; "." &amp; RIGHT(BQ505,3)),
                --(INT('Data Sheet'!$B$15) &amp; "." &amp; RIGHT(BQ505,3))
            )
        ),
        "OK"
    )
)</f>
        <v>OK</v>
      </c>
      <c r="R505" s="20"/>
      <c r="S505" s="20"/>
      <c r="T505" s="20"/>
      <c r="U505" s="20"/>
      <c r="V505" s="20"/>
      <c r="W505" s="20"/>
      <c r="X505" s="20"/>
      <c r="Y505" s="20"/>
      <c r="Z505" s="20"/>
      <c r="AA505" s="55"/>
      <c r="AB505" s="55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1"/>
      <c r="AR505" s="21"/>
      <c r="AS505" s="21"/>
      <c r="AT505" s="21"/>
      <c r="AU505" s="21"/>
      <c r="AV505" s="21"/>
      <c r="AW505" s="22"/>
      <c r="AX505" s="99"/>
      <c r="AY505" s="20"/>
      <c r="AZ505" s="20"/>
      <c r="BA505" s="22"/>
      <c r="BC505" s="80"/>
      <c r="BD505" s="80"/>
      <c r="BE505" s="80"/>
      <c r="BF505" s="80"/>
      <c r="BG505" s="2" t="str">
        <f t="shared" si="45"/>
        <v/>
      </c>
      <c r="BH505" s="78">
        <f t="shared" si="44"/>
        <v>0</v>
      </c>
    </row>
    <row r="506" spans="2:60" x14ac:dyDescent="0.2">
      <c r="B506" s="14">
        <f t="shared" si="49"/>
        <v>498</v>
      </c>
      <c r="C506" s="15" t="str">
        <f>CONCATENATE('Data Sheet'!$B$8,'Data Sheet'!$G$2)</f>
        <v>" HWDP</v>
      </c>
      <c r="D506" s="95" t="str">
        <f t="shared" si="46"/>
        <v/>
      </c>
      <c r="E506" s="15" t="str">
        <f>IF('Sum HWDP'!$D$10="TH-Hill DS-1 Vol 3 CAT 2: Clean and Visual Ends only","N/A","OK")</f>
        <v>OK</v>
      </c>
      <c r="F506" s="15" t="str">
        <f>IF('Sum HWDP'!$D$10="TH-Hill DS-1 Vol 3 CAT 2: Clean and Visual Ends only","N/A","OK")</f>
        <v>OK</v>
      </c>
      <c r="G506" s="17"/>
      <c r="H506" s="17"/>
      <c r="I506" s="17" t="s">
        <v>51</v>
      </c>
      <c r="J506" s="17" t="str">
        <f t="shared" si="47"/>
        <v>OK</v>
      </c>
      <c r="K506" s="17" t="str">
        <f t="shared" si="48"/>
        <v>OK</v>
      </c>
      <c r="L506" s="17" t="str">
        <f>IF('Data Sheet'!$B$9="NC-50","N/A","OK")</f>
        <v>OK</v>
      </c>
      <c r="M506" s="17" t="str">
        <f>IF('Data Sheet'!$B$9="NC-50","N/A","OK")</f>
        <v>OK</v>
      </c>
      <c r="N506" s="23" t="str">
        <f>IF(BO506&lt;&gt;"",
    IF(INT('Data Sheet'!$A$19)=INT('Data Sheet'!$B$19),
        --(INT('Data Sheet'!$A$19) &amp; "." &amp; BO506),
        IF(AND((--(INT('Data Sheet'!$A$19) &amp; "." &amp; BO506)&gt;=--('Data Sheet'!$A$19)), (--(INT('Data Sheet'!$A$19) &amp; "." &amp; BO506)&lt;=--('Data Sheet'!$B$19))),
            --(INT('Data Sheet'!$A$19) &amp; "." &amp; BO506),
            --(INT('Data Sheet'!$B$19) &amp; "." &amp; BO506)
        )
    ),
    IF(BN506&lt;&gt;"",
        IF(INT('Data Sheet'!$A$19)=INT('Data Sheet'!$B$19),
            --(INT('Data Sheet'!$A$19) &amp; "." &amp; LEFT(BN506,3)),
            IF(AND((--(INT('Data Sheet'!$A$19) &amp; "." &amp; LEFT(BN506,3))&gt;=--('Data Sheet'!$A$19)), (--(INT('Data Sheet'!$A$19) &amp; "." &amp; LEFT(BN506,3))&lt;=--('Data Sheet'!$B$19))),
                --(INT('Data Sheet'!$A$19) &amp; "." &amp; LEFT(BN506,3)),
                --(INT('Data Sheet'!$B$19) &amp; "." &amp; LEFT(BN506,3))
            )
        ),
        "OK"
    )
)</f>
        <v>OK</v>
      </c>
      <c r="O506" s="23" t="str">
        <f>IF(BP506&lt;&gt;"",
    IF(INT('Data Sheet'!$A$19)=INT('Data Sheet'!$B$19),
        --(INT('Data Sheet'!$A$19) &amp; "." &amp; BP506),
        IF(AND((--(INT('Data Sheet'!$A$19) &amp; "." &amp; BP506)&gt;=--('Data Sheet'!$A$19)), (--(INT('Data Sheet'!$A$19) &amp; "." &amp; BP506)&lt;=--('Data Sheet'!$B$19))),
            --(INT('Data Sheet'!$A$19) &amp; "." &amp; BP506),
            --(INT('Data Sheet'!$B$19) &amp; "." &amp; BP506)
        )
    ),
    IF(BN506&lt;&gt;"",
        IF(INT('Data Sheet'!$A$19)=INT('Data Sheet'!$B$19),
            --(INT('Data Sheet'!$A$19) &amp; "." &amp; RIGHT(BN506,3)),
            IF(AND((--(INT('Data Sheet'!$A$19) &amp; "." &amp; RIGHT(BN506,3))&gt;=--('Data Sheet'!$A$19)), (--(INT('Data Sheet'!$A$19) &amp; "." &amp; RIGHT(BN506,3))&lt;=--('Data Sheet'!$B$19))),
                --(INT('Data Sheet'!$A$19) &amp; "." &amp; RIGHT(BN506,3)),
                --(INT('Data Sheet'!$B$19) &amp; "." &amp; RIGHT(BN506,3))
            )
        ),
        "OK"
    )
)</f>
        <v>OK</v>
      </c>
      <c r="P506" s="23" t="str">
        <f>IF(BR506&lt;&gt;"",
    IF(INT('Data Sheet'!$A$19)=INT('Data Sheet'!$B$15),
        --(INT('Data Sheet'!$A$15) &amp; "." &amp; BR506),
        IF(AND((--(INT('Data Sheet'!$A$15) &amp; "." &amp; BR506)&gt;=--('Data Sheet'!$A$15)), (--(INT('Data Sheet'!$A$15) &amp; "." &amp; BR506)&lt;=--('Data Sheet'!$B$15))),
            --(INT('Data Sheet'!$A$15) &amp; "." &amp; BR506),
            --(INT('Data Sheet'!$B$15) &amp; "." &amp; BR506)
        )
    ),
    IF(BQ506&lt;&gt;"",
        IF(INT('Data Sheet'!$A$15)=INT('Data Sheet'!$B$15),
            --(INT('Data Sheet'!$A$15) &amp; "." &amp; LEFT(BQ506,3)),
            IF(AND((--(INT('Data Sheet'!$A$15) &amp; "." &amp; LEFT(BQ506,3))&gt;=--('Data Sheet'!$A$15)), (--(INT('Data Sheet'!$A$15) &amp; "." &amp; LEFT(BQ506,3))&lt;=--('Data Sheet'!$B$15))),
                --(INT('Data Sheet'!$A$15) &amp; "." &amp; LEFT(BQ506,3)),
                --(INT('Data Sheet'!$B$15) &amp; "." &amp; LEFT(BQ506,3))
            )
        ),
        "OK"
    )
)</f>
        <v>OK</v>
      </c>
      <c r="Q506" s="23" t="str">
        <f>IF(BS506&lt;&gt;"",
    IF(INT('Data Sheet'!$A$19)=INT('Data Sheet'!$B$15),
        --(INT('Data Sheet'!$A$15) &amp; "." &amp; BS506),
        IF(AND((--(INT('Data Sheet'!$A$15) &amp; "." &amp; BS506)&gt;=--('Data Sheet'!$A$15)), (--(INT('Data Sheet'!$A$15) &amp; "." &amp; BS506)&lt;=--('Data Sheet'!$B$15))),
            --(INT('Data Sheet'!$A$15) &amp; "." &amp; BS506),
            --(INT('Data Sheet'!$B$15) &amp; "." &amp; BS506)
        )
    ),
    IF(BQ506&lt;&gt;"",
        IF(INT('Data Sheet'!$A$15)=INT('Data Sheet'!$B$15),
            --(INT('Data Sheet'!$A$15) &amp; "." &amp; RIGHT(BQ506,3)),
            IF(AND((--(INT('Data Sheet'!$A$15) &amp; "." &amp; RIGHT(BQ506,3))&gt;=--('Data Sheet'!$A$15)), (--(INT('Data Sheet'!$A$15) &amp; "." &amp; RIGHT(BQ506,3))&lt;=--('Data Sheet'!$B$15))),
                --(INT('Data Sheet'!$A$15) &amp; "." &amp; RIGHT(BQ506,3)),
                --(INT('Data Sheet'!$B$15) &amp; "." &amp; RIGHT(BQ506,3))
            )
        ),
        "OK"
    )
)</f>
        <v>OK</v>
      </c>
      <c r="R506" s="20"/>
      <c r="S506" s="20"/>
      <c r="T506" s="20"/>
      <c r="U506" s="20"/>
      <c r="V506" s="20"/>
      <c r="W506" s="20"/>
      <c r="X506" s="20"/>
      <c r="Y506" s="20"/>
      <c r="Z506" s="20"/>
      <c r="AA506" s="55"/>
      <c r="AB506" s="55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1"/>
      <c r="AR506" s="21"/>
      <c r="AS506" s="21"/>
      <c r="AT506" s="21"/>
      <c r="AU506" s="21"/>
      <c r="AV506" s="21"/>
      <c r="AW506" s="22"/>
      <c r="AX506" s="99"/>
      <c r="AY506" s="20"/>
      <c r="AZ506" s="20"/>
      <c r="BA506" s="22"/>
      <c r="BC506" s="80"/>
      <c r="BD506" s="80"/>
      <c r="BE506" s="80"/>
      <c r="BF506" s="80"/>
      <c r="BG506" s="2" t="str">
        <f t="shared" si="45"/>
        <v/>
      </c>
      <c r="BH506" s="78">
        <f t="shared" si="44"/>
        <v>0</v>
      </c>
    </row>
    <row r="507" spans="2:60" x14ac:dyDescent="0.2">
      <c r="B507" s="14">
        <f t="shared" si="49"/>
        <v>499</v>
      </c>
      <c r="C507" s="15" t="str">
        <f>CONCATENATE('Data Sheet'!$B$8,'Data Sheet'!$G$2)</f>
        <v>" HWDP</v>
      </c>
      <c r="D507" s="95" t="str">
        <f t="shared" si="46"/>
        <v/>
      </c>
      <c r="E507" s="15" t="str">
        <f>IF('Sum HWDP'!$D$10="TH-Hill DS-1 Vol 3 CAT 2: Clean and Visual Ends only","N/A","OK")</f>
        <v>OK</v>
      </c>
      <c r="F507" s="15" t="str">
        <f>IF('Sum HWDP'!$D$10="TH-Hill DS-1 Vol 3 CAT 2: Clean and Visual Ends only","N/A","OK")</f>
        <v>OK</v>
      </c>
      <c r="G507" s="17"/>
      <c r="H507" s="17"/>
      <c r="I507" s="17" t="s">
        <v>51</v>
      </c>
      <c r="J507" s="17" t="str">
        <f t="shared" si="47"/>
        <v>OK</v>
      </c>
      <c r="K507" s="17" t="str">
        <f t="shared" si="48"/>
        <v>OK</v>
      </c>
      <c r="L507" s="17" t="str">
        <f>IF('Data Sheet'!$B$9="NC-50","N/A","OK")</f>
        <v>OK</v>
      </c>
      <c r="M507" s="17" t="str">
        <f>IF('Data Sheet'!$B$9="NC-50","N/A","OK")</f>
        <v>OK</v>
      </c>
      <c r="N507" s="23" t="str">
        <f>IF(BO507&lt;&gt;"",
    IF(INT('Data Sheet'!$A$19)=INT('Data Sheet'!$B$19),
        --(INT('Data Sheet'!$A$19) &amp; "." &amp; BO507),
        IF(AND((--(INT('Data Sheet'!$A$19) &amp; "." &amp; BO507)&gt;=--('Data Sheet'!$A$19)), (--(INT('Data Sheet'!$A$19) &amp; "." &amp; BO507)&lt;=--('Data Sheet'!$B$19))),
            --(INT('Data Sheet'!$A$19) &amp; "." &amp; BO507),
            --(INT('Data Sheet'!$B$19) &amp; "." &amp; BO507)
        )
    ),
    IF(BN507&lt;&gt;"",
        IF(INT('Data Sheet'!$A$19)=INT('Data Sheet'!$B$19),
            --(INT('Data Sheet'!$A$19) &amp; "." &amp; LEFT(BN507,3)),
            IF(AND((--(INT('Data Sheet'!$A$19) &amp; "." &amp; LEFT(BN507,3))&gt;=--('Data Sheet'!$A$19)), (--(INT('Data Sheet'!$A$19) &amp; "." &amp; LEFT(BN507,3))&lt;=--('Data Sheet'!$B$19))),
                --(INT('Data Sheet'!$A$19) &amp; "." &amp; LEFT(BN507,3)),
                --(INT('Data Sheet'!$B$19) &amp; "." &amp; LEFT(BN507,3))
            )
        ),
        "OK"
    )
)</f>
        <v>OK</v>
      </c>
      <c r="O507" s="23" t="str">
        <f>IF(BP507&lt;&gt;"",
    IF(INT('Data Sheet'!$A$19)=INT('Data Sheet'!$B$19),
        --(INT('Data Sheet'!$A$19) &amp; "." &amp; BP507),
        IF(AND((--(INT('Data Sheet'!$A$19) &amp; "." &amp; BP507)&gt;=--('Data Sheet'!$A$19)), (--(INT('Data Sheet'!$A$19) &amp; "." &amp; BP507)&lt;=--('Data Sheet'!$B$19))),
            --(INT('Data Sheet'!$A$19) &amp; "." &amp; BP507),
            --(INT('Data Sheet'!$B$19) &amp; "." &amp; BP507)
        )
    ),
    IF(BN507&lt;&gt;"",
        IF(INT('Data Sheet'!$A$19)=INT('Data Sheet'!$B$19),
            --(INT('Data Sheet'!$A$19) &amp; "." &amp; RIGHT(BN507,3)),
            IF(AND((--(INT('Data Sheet'!$A$19) &amp; "." &amp; RIGHT(BN507,3))&gt;=--('Data Sheet'!$A$19)), (--(INT('Data Sheet'!$A$19) &amp; "." &amp; RIGHT(BN507,3))&lt;=--('Data Sheet'!$B$19))),
                --(INT('Data Sheet'!$A$19) &amp; "." &amp; RIGHT(BN507,3)),
                --(INT('Data Sheet'!$B$19) &amp; "." &amp; RIGHT(BN507,3))
            )
        ),
        "OK"
    )
)</f>
        <v>OK</v>
      </c>
      <c r="P507" s="23" t="str">
        <f>IF(BR507&lt;&gt;"",
    IF(INT('Data Sheet'!$A$19)=INT('Data Sheet'!$B$15),
        --(INT('Data Sheet'!$A$15) &amp; "." &amp; BR507),
        IF(AND((--(INT('Data Sheet'!$A$15) &amp; "." &amp; BR507)&gt;=--('Data Sheet'!$A$15)), (--(INT('Data Sheet'!$A$15) &amp; "." &amp; BR507)&lt;=--('Data Sheet'!$B$15))),
            --(INT('Data Sheet'!$A$15) &amp; "." &amp; BR507),
            --(INT('Data Sheet'!$B$15) &amp; "." &amp; BR507)
        )
    ),
    IF(BQ507&lt;&gt;"",
        IF(INT('Data Sheet'!$A$15)=INT('Data Sheet'!$B$15),
            --(INT('Data Sheet'!$A$15) &amp; "." &amp; LEFT(BQ507,3)),
            IF(AND((--(INT('Data Sheet'!$A$15) &amp; "." &amp; LEFT(BQ507,3))&gt;=--('Data Sheet'!$A$15)), (--(INT('Data Sheet'!$A$15) &amp; "." &amp; LEFT(BQ507,3))&lt;=--('Data Sheet'!$B$15))),
                --(INT('Data Sheet'!$A$15) &amp; "." &amp; LEFT(BQ507,3)),
                --(INT('Data Sheet'!$B$15) &amp; "." &amp; LEFT(BQ507,3))
            )
        ),
        "OK"
    )
)</f>
        <v>OK</v>
      </c>
      <c r="Q507" s="23" t="str">
        <f>IF(BS507&lt;&gt;"",
    IF(INT('Data Sheet'!$A$19)=INT('Data Sheet'!$B$15),
        --(INT('Data Sheet'!$A$15) &amp; "." &amp; BS507),
        IF(AND((--(INT('Data Sheet'!$A$15) &amp; "." &amp; BS507)&gt;=--('Data Sheet'!$A$15)), (--(INT('Data Sheet'!$A$15) &amp; "." &amp; BS507)&lt;=--('Data Sheet'!$B$15))),
            --(INT('Data Sheet'!$A$15) &amp; "." &amp; BS507),
            --(INT('Data Sheet'!$B$15) &amp; "." &amp; BS507)
        )
    ),
    IF(BQ507&lt;&gt;"",
        IF(INT('Data Sheet'!$A$15)=INT('Data Sheet'!$B$15),
            --(INT('Data Sheet'!$A$15) &amp; "." &amp; RIGHT(BQ507,3)),
            IF(AND((--(INT('Data Sheet'!$A$15) &amp; "." &amp; RIGHT(BQ507,3))&gt;=--('Data Sheet'!$A$15)), (--(INT('Data Sheet'!$A$15) &amp; "." &amp; RIGHT(BQ507,3))&lt;=--('Data Sheet'!$B$15))),
                --(INT('Data Sheet'!$A$15) &amp; "." &amp; RIGHT(BQ507,3)),
                --(INT('Data Sheet'!$B$15) &amp; "." &amp; RIGHT(BQ507,3))
            )
        ),
        "OK"
    )
)</f>
        <v>OK</v>
      </c>
      <c r="R507" s="20"/>
      <c r="S507" s="20"/>
      <c r="T507" s="20"/>
      <c r="U507" s="20"/>
      <c r="V507" s="20"/>
      <c r="W507" s="20"/>
      <c r="X507" s="20"/>
      <c r="Y507" s="20"/>
      <c r="Z507" s="20"/>
      <c r="AA507" s="55"/>
      <c r="AB507" s="55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1"/>
      <c r="AR507" s="21"/>
      <c r="AS507" s="21"/>
      <c r="AT507" s="21"/>
      <c r="AU507" s="21"/>
      <c r="AV507" s="21"/>
      <c r="AW507" s="22"/>
      <c r="AX507" s="99"/>
      <c r="AY507" s="20"/>
      <c r="AZ507" s="20"/>
      <c r="BA507" s="22"/>
      <c r="BC507" s="80"/>
      <c r="BD507" s="80"/>
      <c r="BE507" s="80"/>
      <c r="BF507" s="80"/>
      <c r="BG507" s="2" t="str">
        <f t="shared" si="45"/>
        <v/>
      </c>
      <c r="BH507" s="78">
        <f t="shared" si="44"/>
        <v>0</v>
      </c>
    </row>
    <row r="508" spans="2:60" x14ac:dyDescent="0.2">
      <c r="B508" s="14">
        <f t="shared" si="49"/>
        <v>500</v>
      </c>
      <c r="C508" s="15" t="str">
        <f>CONCATENATE('Data Sheet'!$B$8,'Data Sheet'!$G$2)</f>
        <v>" HWDP</v>
      </c>
      <c r="D508" s="95" t="str">
        <f t="shared" si="46"/>
        <v/>
      </c>
      <c r="E508" s="15" t="str">
        <f>IF('Sum HWDP'!$D$10="TH-Hill DS-1 Vol 3 CAT 2: Clean and Visual Ends only","N/A","OK")</f>
        <v>OK</v>
      </c>
      <c r="F508" s="15" t="str">
        <f>IF('Sum HWDP'!$D$10="TH-Hill DS-1 Vol 3 CAT 2: Clean and Visual Ends only","N/A","OK")</f>
        <v>OK</v>
      </c>
      <c r="G508" s="17"/>
      <c r="H508" s="17"/>
      <c r="I508" s="17" t="s">
        <v>51</v>
      </c>
      <c r="J508" s="17" t="str">
        <f t="shared" si="47"/>
        <v>OK</v>
      </c>
      <c r="K508" s="17" t="str">
        <f t="shared" si="48"/>
        <v>OK</v>
      </c>
      <c r="L508" s="17" t="str">
        <f>IF('Data Sheet'!$B$9="NC-50","N/A","OK")</f>
        <v>OK</v>
      </c>
      <c r="M508" s="17" t="str">
        <f>IF('Data Sheet'!$B$9="NC-50","N/A","OK")</f>
        <v>OK</v>
      </c>
      <c r="N508" s="23" t="str">
        <f>IF(BO508&lt;&gt;"",
    IF(INT('Data Sheet'!$A$19)=INT('Data Sheet'!$B$19),
        --(INT('Data Sheet'!$A$19) &amp; "." &amp; BO508),
        IF(AND((--(INT('Data Sheet'!$A$19) &amp; "." &amp; BO508)&gt;=--('Data Sheet'!$A$19)), (--(INT('Data Sheet'!$A$19) &amp; "." &amp; BO508)&lt;=--('Data Sheet'!$B$19))),
            --(INT('Data Sheet'!$A$19) &amp; "." &amp; BO508),
            --(INT('Data Sheet'!$B$19) &amp; "." &amp; BO508)
        )
    ),
    IF(BN508&lt;&gt;"",
        IF(INT('Data Sheet'!$A$19)=INT('Data Sheet'!$B$19),
            --(INT('Data Sheet'!$A$19) &amp; "." &amp; LEFT(BN508,3)),
            IF(AND((--(INT('Data Sheet'!$A$19) &amp; "." &amp; LEFT(BN508,3))&gt;=--('Data Sheet'!$A$19)), (--(INT('Data Sheet'!$A$19) &amp; "." &amp; LEFT(BN508,3))&lt;=--('Data Sheet'!$B$19))),
                --(INT('Data Sheet'!$A$19) &amp; "." &amp; LEFT(BN508,3)),
                --(INT('Data Sheet'!$B$19) &amp; "." &amp; LEFT(BN508,3))
            )
        ),
        "OK"
    )
)</f>
        <v>OK</v>
      </c>
      <c r="O508" s="23" t="str">
        <f>IF(BP508&lt;&gt;"",
    IF(INT('Data Sheet'!$A$19)=INT('Data Sheet'!$B$19),
        --(INT('Data Sheet'!$A$19) &amp; "." &amp; BP508),
        IF(AND((--(INT('Data Sheet'!$A$19) &amp; "." &amp; BP508)&gt;=--('Data Sheet'!$A$19)), (--(INT('Data Sheet'!$A$19) &amp; "." &amp; BP508)&lt;=--('Data Sheet'!$B$19))),
            --(INT('Data Sheet'!$A$19) &amp; "." &amp; BP508),
            --(INT('Data Sheet'!$B$19) &amp; "." &amp; BP508)
        )
    ),
    IF(BN508&lt;&gt;"",
        IF(INT('Data Sheet'!$A$19)=INT('Data Sheet'!$B$19),
            --(INT('Data Sheet'!$A$19) &amp; "." &amp; RIGHT(BN508,3)),
            IF(AND((--(INT('Data Sheet'!$A$19) &amp; "." &amp; RIGHT(BN508,3))&gt;=--('Data Sheet'!$A$19)), (--(INT('Data Sheet'!$A$19) &amp; "." &amp; RIGHT(BN508,3))&lt;=--('Data Sheet'!$B$19))),
                --(INT('Data Sheet'!$A$19) &amp; "." &amp; RIGHT(BN508,3)),
                --(INT('Data Sheet'!$B$19) &amp; "." &amp; RIGHT(BN508,3))
            )
        ),
        "OK"
    )
)</f>
        <v>OK</v>
      </c>
      <c r="P508" s="23" t="str">
        <f>IF(BR508&lt;&gt;"",
    IF(INT('Data Sheet'!$A$19)=INT('Data Sheet'!$B$15),
        --(INT('Data Sheet'!$A$15) &amp; "." &amp; BR508),
        IF(AND((--(INT('Data Sheet'!$A$15) &amp; "." &amp; BR508)&gt;=--('Data Sheet'!$A$15)), (--(INT('Data Sheet'!$A$15) &amp; "." &amp; BR508)&lt;=--('Data Sheet'!$B$15))),
            --(INT('Data Sheet'!$A$15) &amp; "." &amp; BR508),
            --(INT('Data Sheet'!$B$15) &amp; "." &amp; BR508)
        )
    ),
    IF(BQ508&lt;&gt;"",
        IF(INT('Data Sheet'!$A$15)=INT('Data Sheet'!$B$15),
            --(INT('Data Sheet'!$A$15) &amp; "." &amp; LEFT(BQ508,3)),
            IF(AND((--(INT('Data Sheet'!$A$15) &amp; "." &amp; LEFT(BQ508,3))&gt;=--('Data Sheet'!$A$15)), (--(INT('Data Sheet'!$A$15) &amp; "." &amp; LEFT(BQ508,3))&lt;=--('Data Sheet'!$B$15))),
                --(INT('Data Sheet'!$A$15) &amp; "." &amp; LEFT(BQ508,3)),
                --(INT('Data Sheet'!$B$15) &amp; "." &amp; LEFT(BQ508,3))
            )
        ),
        "OK"
    )
)</f>
        <v>OK</v>
      </c>
      <c r="Q508" s="23" t="str">
        <f>IF(BS508&lt;&gt;"",
    IF(INT('Data Sheet'!$A$19)=INT('Data Sheet'!$B$15),
        --(INT('Data Sheet'!$A$15) &amp; "." &amp; BS508),
        IF(AND((--(INT('Data Sheet'!$A$15) &amp; "." &amp; BS508)&gt;=--('Data Sheet'!$A$15)), (--(INT('Data Sheet'!$A$15) &amp; "." &amp; BS508)&lt;=--('Data Sheet'!$B$15))),
            --(INT('Data Sheet'!$A$15) &amp; "." &amp; BS508),
            --(INT('Data Sheet'!$B$15) &amp; "." &amp; BS508)
        )
    ),
    IF(BQ508&lt;&gt;"",
        IF(INT('Data Sheet'!$A$15)=INT('Data Sheet'!$B$15),
            --(INT('Data Sheet'!$A$15) &amp; "." &amp; RIGHT(BQ508,3)),
            IF(AND((--(INT('Data Sheet'!$A$15) &amp; "." &amp; RIGHT(BQ508,3))&gt;=--('Data Sheet'!$A$15)), (--(INT('Data Sheet'!$A$15) &amp; "." &amp; RIGHT(BQ508,3))&lt;=--('Data Sheet'!$B$15))),
                --(INT('Data Sheet'!$A$15) &amp; "." &amp; RIGHT(BQ508,3)),
                --(INT('Data Sheet'!$B$15) &amp; "." &amp; RIGHT(BQ508,3))
            )
        ),
        "OK"
    )
)</f>
        <v>OK</v>
      </c>
      <c r="R508" s="20"/>
      <c r="S508" s="20"/>
      <c r="T508" s="20"/>
      <c r="U508" s="20"/>
      <c r="V508" s="20"/>
      <c r="W508" s="20"/>
      <c r="X508" s="20"/>
      <c r="Y508" s="20"/>
      <c r="Z508" s="20"/>
      <c r="AA508" s="55"/>
      <c r="AB508" s="55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1"/>
      <c r="AR508" s="21"/>
      <c r="AS508" s="21"/>
      <c r="AT508" s="21"/>
      <c r="AU508" s="21"/>
      <c r="AV508" s="21"/>
      <c r="AW508" s="22"/>
      <c r="AX508" s="99"/>
      <c r="AY508" s="20"/>
      <c r="AZ508" s="20"/>
      <c r="BA508" s="22"/>
      <c r="BC508" s="80"/>
      <c r="BD508" s="80"/>
      <c r="BE508" s="80"/>
      <c r="BF508" s="80"/>
      <c r="BG508" s="2" t="str">
        <f t="shared" si="45"/>
        <v/>
      </c>
      <c r="BH508" s="78">
        <f t="shared" si="44"/>
        <v>0</v>
      </c>
    </row>
    <row r="509" spans="2:60" x14ac:dyDescent="0.2">
      <c r="B509" s="14">
        <f t="shared" si="49"/>
        <v>501</v>
      </c>
      <c r="C509" s="15" t="str">
        <f>CONCATENATE('Data Sheet'!$B$8,'Data Sheet'!$G$2)</f>
        <v>" HWDP</v>
      </c>
      <c r="D509" s="95" t="str">
        <f t="shared" si="46"/>
        <v/>
      </c>
      <c r="E509" s="15" t="str">
        <f>IF('Sum HWDP'!$D$10="TH-Hill DS-1 Vol 3 CAT 2: Clean and Visual Ends only","N/A","OK")</f>
        <v>OK</v>
      </c>
      <c r="F509" s="15" t="str">
        <f>IF('Sum HWDP'!$D$10="TH-Hill DS-1 Vol 3 CAT 2: Clean and Visual Ends only","N/A","OK")</f>
        <v>OK</v>
      </c>
      <c r="G509" s="17"/>
      <c r="H509" s="17"/>
      <c r="I509" s="17" t="s">
        <v>51</v>
      </c>
      <c r="J509" s="17" t="str">
        <f t="shared" si="47"/>
        <v>OK</v>
      </c>
      <c r="K509" s="17" t="str">
        <f t="shared" si="48"/>
        <v>OK</v>
      </c>
      <c r="L509" s="17" t="str">
        <f>IF('Data Sheet'!$B$9="NC-50","N/A","OK")</f>
        <v>OK</v>
      </c>
      <c r="M509" s="17" t="str">
        <f>IF('Data Sheet'!$B$9="NC-50","N/A","OK")</f>
        <v>OK</v>
      </c>
      <c r="N509" s="23" t="str">
        <f>IF(BO509&lt;&gt;"",
    IF(INT('Data Sheet'!$A$19)=INT('Data Sheet'!$B$19),
        --(INT('Data Sheet'!$A$19) &amp; "." &amp; BO509),
        IF(AND((--(INT('Data Sheet'!$A$19) &amp; "." &amp; BO509)&gt;=--('Data Sheet'!$A$19)), (--(INT('Data Sheet'!$A$19) &amp; "." &amp; BO509)&lt;=--('Data Sheet'!$B$19))),
            --(INT('Data Sheet'!$A$19) &amp; "." &amp; BO509),
            --(INT('Data Sheet'!$B$19) &amp; "." &amp; BO509)
        )
    ),
    IF(BN509&lt;&gt;"",
        IF(INT('Data Sheet'!$A$19)=INT('Data Sheet'!$B$19),
            --(INT('Data Sheet'!$A$19) &amp; "." &amp; LEFT(BN509,3)),
            IF(AND((--(INT('Data Sheet'!$A$19) &amp; "." &amp; LEFT(BN509,3))&gt;=--('Data Sheet'!$A$19)), (--(INT('Data Sheet'!$A$19) &amp; "." &amp; LEFT(BN509,3))&lt;=--('Data Sheet'!$B$19))),
                --(INT('Data Sheet'!$A$19) &amp; "." &amp; LEFT(BN509,3)),
                --(INT('Data Sheet'!$B$19) &amp; "." &amp; LEFT(BN509,3))
            )
        ),
        "OK"
    )
)</f>
        <v>OK</v>
      </c>
      <c r="O509" s="23" t="str">
        <f>IF(BP509&lt;&gt;"",
    IF(INT('Data Sheet'!$A$19)=INT('Data Sheet'!$B$19),
        --(INT('Data Sheet'!$A$19) &amp; "." &amp; BP509),
        IF(AND((--(INT('Data Sheet'!$A$19) &amp; "." &amp; BP509)&gt;=--('Data Sheet'!$A$19)), (--(INT('Data Sheet'!$A$19) &amp; "." &amp; BP509)&lt;=--('Data Sheet'!$B$19))),
            --(INT('Data Sheet'!$A$19) &amp; "." &amp; BP509),
            --(INT('Data Sheet'!$B$19) &amp; "." &amp; BP509)
        )
    ),
    IF(BN509&lt;&gt;"",
        IF(INT('Data Sheet'!$A$19)=INT('Data Sheet'!$B$19),
            --(INT('Data Sheet'!$A$19) &amp; "." &amp; RIGHT(BN509,3)),
            IF(AND((--(INT('Data Sheet'!$A$19) &amp; "." &amp; RIGHT(BN509,3))&gt;=--('Data Sheet'!$A$19)), (--(INT('Data Sheet'!$A$19) &amp; "." &amp; RIGHT(BN509,3))&lt;=--('Data Sheet'!$B$19))),
                --(INT('Data Sheet'!$A$19) &amp; "." &amp; RIGHT(BN509,3)),
                --(INT('Data Sheet'!$B$19) &amp; "." &amp; RIGHT(BN509,3))
            )
        ),
        "OK"
    )
)</f>
        <v>OK</v>
      </c>
      <c r="P509" s="23" t="str">
        <f>IF(BR509&lt;&gt;"",
    IF(INT('Data Sheet'!$A$19)=INT('Data Sheet'!$B$15),
        --(INT('Data Sheet'!$A$15) &amp; "." &amp; BR509),
        IF(AND((--(INT('Data Sheet'!$A$15) &amp; "." &amp; BR509)&gt;=--('Data Sheet'!$A$15)), (--(INT('Data Sheet'!$A$15) &amp; "." &amp; BR509)&lt;=--('Data Sheet'!$B$15))),
            --(INT('Data Sheet'!$A$15) &amp; "." &amp; BR509),
            --(INT('Data Sheet'!$B$15) &amp; "." &amp; BR509)
        )
    ),
    IF(BQ509&lt;&gt;"",
        IF(INT('Data Sheet'!$A$15)=INT('Data Sheet'!$B$15),
            --(INT('Data Sheet'!$A$15) &amp; "." &amp; LEFT(BQ509,3)),
            IF(AND((--(INT('Data Sheet'!$A$15) &amp; "." &amp; LEFT(BQ509,3))&gt;=--('Data Sheet'!$A$15)), (--(INT('Data Sheet'!$A$15) &amp; "." &amp; LEFT(BQ509,3))&lt;=--('Data Sheet'!$B$15))),
                --(INT('Data Sheet'!$A$15) &amp; "." &amp; LEFT(BQ509,3)),
                --(INT('Data Sheet'!$B$15) &amp; "." &amp; LEFT(BQ509,3))
            )
        ),
        "OK"
    )
)</f>
        <v>OK</v>
      </c>
      <c r="Q509" s="23" t="str">
        <f>IF(BS509&lt;&gt;"",
    IF(INT('Data Sheet'!$A$19)=INT('Data Sheet'!$B$15),
        --(INT('Data Sheet'!$A$15) &amp; "." &amp; BS509),
        IF(AND((--(INT('Data Sheet'!$A$15) &amp; "." &amp; BS509)&gt;=--('Data Sheet'!$A$15)), (--(INT('Data Sheet'!$A$15) &amp; "." &amp; BS509)&lt;=--('Data Sheet'!$B$15))),
            --(INT('Data Sheet'!$A$15) &amp; "." &amp; BS509),
            --(INT('Data Sheet'!$B$15) &amp; "." &amp; BS509)
        )
    ),
    IF(BQ509&lt;&gt;"",
        IF(INT('Data Sheet'!$A$15)=INT('Data Sheet'!$B$15),
            --(INT('Data Sheet'!$A$15) &amp; "." &amp; RIGHT(BQ509,3)),
            IF(AND((--(INT('Data Sheet'!$A$15) &amp; "." &amp; RIGHT(BQ509,3))&gt;=--('Data Sheet'!$A$15)), (--(INT('Data Sheet'!$A$15) &amp; "." &amp; RIGHT(BQ509,3))&lt;=--('Data Sheet'!$B$15))),
                --(INT('Data Sheet'!$A$15) &amp; "." &amp; RIGHT(BQ509,3)),
                --(INT('Data Sheet'!$B$15) &amp; "." &amp; RIGHT(BQ509,3))
            )
        ),
        "OK"
    )
)</f>
        <v>OK</v>
      </c>
      <c r="R509" s="20"/>
      <c r="S509" s="20"/>
      <c r="T509" s="20"/>
      <c r="U509" s="20"/>
      <c r="V509" s="20"/>
      <c r="W509" s="20"/>
      <c r="X509" s="20"/>
      <c r="Y509" s="20"/>
      <c r="Z509" s="20"/>
      <c r="AA509" s="55"/>
      <c r="AB509" s="55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1"/>
      <c r="AR509" s="21"/>
      <c r="AS509" s="21"/>
      <c r="AT509" s="21"/>
      <c r="AU509" s="21"/>
      <c r="AV509" s="21"/>
      <c r="AW509" s="22"/>
      <c r="AX509" s="99"/>
      <c r="AY509" s="20"/>
      <c r="AZ509" s="20"/>
      <c r="BA509" s="22"/>
      <c r="BC509" s="80"/>
      <c r="BD509" s="80"/>
      <c r="BE509" s="80"/>
      <c r="BF509" s="80"/>
      <c r="BG509" s="2" t="str">
        <f t="shared" si="45"/>
        <v/>
      </c>
      <c r="BH509" s="78">
        <f t="shared" si="44"/>
        <v>0</v>
      </c>
    </row>
    <row r="510" spans="2:60" x14ac:dyDescent="0.2">
      <c r="B510" s="14">
        <f t="shared" si="49"/>
        <v>502</v>
      </c>
      <c r="C510" s="15" t="str">
        <f>CONCATENATE('Data Sheet'!$B$8,'Data Sheet'!$G$2)</f>
        <v>" HWDP</v>
      </c>
      <c r="D510" s="95" t="str">
        <f t="shared" si="46"/>
        <v/>
      </c>
      <c r="E510" s="15" t="str">
        <f>IF('Sum HWDP'!$D$10="TH-Hill DS-1 Vol 3 CAT 2: Clean and Visual Ends only","N/A","OK")</f>
        <v>OK</v>
      </c>
      <c r="F510" s="15" t="str">
        <f>IF('Sum HWDP'!$D$10="TH-Hill DS-1 Vol 3 CAT 2: Clean and Visual Ends only","N/A","OK")</f>
        <v>OK</v>
      </c>
      <c r="G510" s="17"/>
      <c r="H510" s="17"/>
      <c r="I510" s="17" t="s">
        <v>51</v>
      </c>
      <c r="J510" s="17" t="str">
        <f t="shared" si="47"/>
        <v>OK</v>
      </c>
      <c r="K510" s="17" t="str">
        <f t="shared" si="48"/>
        <v>OK</v>
      </c>
      <c r="L510" s="17" t="str">
        <f>IF('Data Sheet'!$B$9="NC-50","N/A","OK")</f>
        <v>OK</v>
      </c>
      <c r="M510" s="17" t="str">
        <f>IF('Data Sheet'!$B$9="NC-50","N/A","OK")</f>
        <v>OK</v>
      </c>
      <c r="N510" s="23" t="str">
        <f>IF(BO510&lt;&gt;"",
    IF(INT('Data Sheet'!$A$19)=INT('Data Sheet'!$B$19),
        --(INT('Data Sheet'!$A$19) &amp; "." &amp; BO510),
        IF(AND((--(INT('Data Sheet'!$A$19) &amp; "." &amp; BO510)&gt;=--('Data Sheet'!$A$19)), (--(INT('Data Sheet'!$A$19) &amp; "." &amp; BO510)&lt;=--('Data Sheet'!$B$19))),
            --(INT('Data Sheet'!$A$19) &amp; "." &amp; BO510),
            --(INT('Data Sheet'!$B$19) &amp; "." &amp; BO510)
        )
    ),
    IF(BN510&lt;&gt;"",
        IF(INT('Data Sheet'!$A$19)=INT('Data Sheet'!$B$19),
            --(INT('Data Sheet'!$A$19) &amp; "." &amp; LEFT(BN510,3)),
            IF(AND((--(INT('Data Sheet'!$A$19) &amp; "." &amp; LEFT(BN510,3))&gt;=--('Data Sheet'!$A$19)), (--(INT('Data Sheet'!$A$19) &amp; "." &amp; LEFT(BN510,3))&lt;=--('Data Sheet'!$B$19))),
                --(INT('Data Sheet'!$A$19) &amp; "." &amp; LEFT(BN510,3)),
                --(INT('Data Sheet'!$B$19) &amp; "." &amp; LEFT(BN510,3))
            )
        ),
        "OK"
    )
)</f>
        <v>OK</v>
      </c>
      <c r="O510" s="23" t="str">
        <f>IF(BP510&lt;&gt;"",
    IF(INT('Data Sheet'!$A$19)=INT('Data Sheet'!$B$19),
        --(INT('Data Sheet'!$A$19) &amp; "." &amp; BP510),
        IF(AND((--(INT('Data Sheet'!$A$19) &amp; "." &amp; BP510)&gt;=--('Data Sheet'!$A$19)), (--(INT('Data Sheet'!$A$19) &amp; "." &amp; BP510)&lt;=--('Data Sheet'!$B$19))),
            --(INT('Data Sheet'!$A$19) &amp; "." &amp; BP510),
            --(INT('Data Sheet'!$B$19) &amp; "." &amp; BP510)
        )
    ),
    IF(BN510&lt;&gt;"",
        IF(INT('Data Sheet'!$A$19)=INT('Data Sheet'!$B$19),
            --(INT('Data Sheet'!$A$19) &amp; "." &amp; RIGHT(BN510,3)),
            IF(AND((--(INT('Data Sheet'!$A$19) &amp; "." &amp; RIGHT(BN510,3))&gt;=--('Data Sheet'!$A$19)), (--(INT('Data Sheet'!$A$19) &amp; "." &amp; RIGHT(BN510,3))&lt;=--('Data Sheet'!$B$19))),
                --(INT('Data Sheet'!$A$19) &amp; "." &amp; RIGHT(BN510,3)),
                --(INT('Data Sheet'!$B$19) &amp; "." &amp; RIGHT(BN510,3))
            )
        ),
        "OK"
    )
)</f>
        <v>OK</v>
      </c>
      <c r="P510" s="23" t="str">
        <f>IF(BR510&lt;&gt;"",
    IF(INT('Data Sheet'!$A$19)=INT('Data Sheet'!$B$15),
        --(INT('Data Sheet'!$A$15) &amp; "." &amp; BR510),
        IF(AND((--(INT('Data Sheet'!$A$15) &amp; "." &amp; BR510)&gt;=--('Data Sheet'!$A$15)), (--(INT('Data Sheet'!$A$15) &amp; "." &amp; BR510)&lt;=--('Data Sheet'!$B$15))),
            --(INT('Data Sheet'!$A$15) &amp; "." &amp; BR510),
            --(INT('Data Sheet'!$B$15) &amp; "." &amp; BR510)
        )
    ),
    IF(BQ510&lt;&gt;"",
        IF(INT('Data Sheet'!$A$15)=INT('Data Sheet'!$B$15),
            --(INT('Data Sheet'!$A$15) &amp; "." &amp; LEFT(BQ510,3)),
            IF(AND((--(INT('Data Sheet'!$A$15) &amp; "." &amp; LEFT(BQ510,3))&gt;=--('Data Sheet'!$A$15)), (--(INT('Data Sheet'!$A$15) &amp; "." &amp; LEFT(BQ510,3))&lt;=--('Data Sheet'!$B$15))),
                --(INT('Data Sheet'!$A$15) &amp; "." &amp; LEFT(BQ510,3)),
                --(INT('Data Sheet'!$B$15) &amp; "." &amp; LEFT(BQ510,3))
            )
        ),
        "OK"
    )
)</f>
        <v>OK</v>
      </c>
      <c r="Q510" s="23" t="str">
        <f>IF(BS510&lt;&gt;"",
    IF(INT('Data Sheet'!$A$19)=INT('Data Sheet'!$B$15),
        --(INT('Data Sheet'!$A$15) &amp; "." &amp; BS510),
        IF(AND((--(INT('Data Sheet'!$A$15) &amp; "." &amp; BS510)&gt;=--('Data Sheet'!$A$15)), (--(INT('Data Sheet'!$A$15) &amp; "." &amp; BS510)&lt;=--('Data Sheet'!$B$15))),
            --(INT('Data Sheet'!$A$15) &amp; "." &amp; BS510),
            --(INT('Data Sheet'!$B$15) &amp; "." &amp; BS510)
        )
    ),
    IF(BQ510&lt;&gt;"",
        IF(INT('Data Sheet'!$A$15)=INT('Data Sheet'!$B$15),
            --(INT('Data Sheet'!$A$15) &amp; "." &amp; RIGHT(BQ510,3)),
            IF(AND((--(INT('Data Sheet'!$A$15) &amp; "." &amp; RIGHT(BQ510,3))&gt;=--('Data Sheet'!$A$15)), (--(INT('Data Sheet'!$A$15) &amp; "." &amp; RIGHT(BQ510,3))&lt;=--('Data Sheet'!$B$15))),
                --(INT('Data Sheet'!$A$15) &amp; "." &amp; RIGHT(BQ510,3)),
                --(INT('Data Sheet'!$B$15) &amp; "." &amp; RIGHT(BQ510,3))
            )
        ),
        "OK"
    )
)</f>
        <v>OK</v>
      </c>
      <c r="R510" s="20"/>
      <c r="S510" s="20"/>
      <c r="T510" s="20"/>
      <c r="U510" s="20"/>
      <c r="V510" s="20"/>
      <c r="W510" s="20"/>
      <c r="X510" s="20"/>
      <c r="Y510" s="20"/>
      <c r="Z510" s="20"/>
      <c r="AA510" s="55"/>
      <c r="AB510" s="55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1"/>
      <c r="AR510" s="21"/>
      <c r="AS510" s="21"/>
      <c r="AT510" s="21"/>
      <c r="AU510" s="21"/>
      <c r="AV510" s="21"/>
      <c r="AW510" s="22"/>
      <c r="AX510" s="99"/>
      <c r="AY510" s="20"/>
      <c r="AZ510" s="20"/>
      <c r="BA510" s="22"/>
      <c r="BC510" s="80"/>
      <c r="BD510" s="80"/>
      <c r="BE510" s="80"/>
      <c r="BF510" s="80"/>
      <c r="BG510" s="2" t="str">
        <f t="shared" si="45"/>
        <v/>
      </c>
      <c r="BH510" s="78">
        <f t="shared" si="44"/>
        <v>0</v>
      </c>
    </row>
    <row r="511" spans="2:60" x14ac:dyDescent="0.2">
      <c r="B511" s="14">
        <f t="shared" si="49"/>
        <v>503</v>
      </c>
      <c r="C511" s="15" t="str">
        <f>CONCATENATE('Data Sheet'!$B$8,'Data Sheet'!$G$2)</f>
        <v>" HWDP</v>
      </c>
      <c r="D511" s="95" t="str">
        <f t="shared" si="46"/>
        <v/>
      </c>
      <c r="E511" s="15" t="str">
        <f>IF('Sum HWDP'!$D$10="TH-Hill DS-1 Vol 3 CAT 2: Clean and Visual Ends only","N/A","OK")</f>
        <v>OK</v>
      </c>
      <c r="F511" s="15" t="str">
        <f>IF('Sum HWDP'!$D$10="TH-Hill DS-1 Vol 3 CAT 2: Clean and Visual Ends only","N/A","OK")</f>
        <v>OK</v>
      </c>
      <c r="G511" s="17"/>
      <c r="H511" s="17"/>
      <c r="I511" s="17" t="s">
        <v>51</v>
      </c>
      <c r="J511" s="17" t="str">
        <f t="shared" si="47"/>
        <v>OK</v>
      </c>
      <c r="K511" s="17" t="str">
        <f t="shared" si="48"/>
        <v>OK</v>
      </c>
      <c r="L511" s="17" t="str">
        <f>IF('Data Sheet'!$B$9="NC-50","N/A","OK")</f>
        <v>OK</v>
      </c>
      <c r="M511" s="17" t="str">
        <f>IF('Data Sheet'!$B$9="NC-50","N/A","OK")</f>
        <v>OK</v>
      </c>
      <c r="N511" s="23" t="str">
        <f>IF(BO511&lt;&gt;"",
    IF(INT('Data Sheet'!$A$19)=INT('Data Sheet'!$B$19),
        --(INT('Data Sheet'!$A$19) &amp; "." &amp; BO511),
        IF(AND((--(INT('Data Sheet'!$A$19) &amp; "." &amp; BO511)&gt;=--('Data Sheet'!$A$19)), (--(INT('Data Sheet'!$A$19) &amp; "." &amp; BO511)&lt;=--('Data Sheet'!$B$19))),
            --(INT('Data Sheet'!$A$19) &amp; "." &amp; BO511),
            --(INT('Data Sheet'!$B$19) &amp; "." &amp; BO511)
        )
    ),
    IF(BN511&lt;&gt;"",
        IF(INT('Data Sheet'!$A$19)=INT('Data Sheet'!$B$19),
            --(INT('Data Sheet'!$A$19) &amp; "." &amp; LEFT(BN511,3)),
            IF(AND((--(INT('Data Sheet'!$A$19) &amp; "." &amp; LEFT(BN511,3))&gt;=--('Data Sheet'!$A$19)), (--(INT('Data Sheet'!$A$19) &amp; "." &amp; LEFT(BN511,3))&lt;=--('Data Sheet'!$B$19))),
                --(INT('Data Sheet'!$A$19) &amp; "." &amp; LEFT(BN511,3)),
                --(INT('Data Sheet'!$B$19) &amp; "." &amp; LEFT(BN511,3))
            )
        ),
        "OK"
    )
)</f>
        <v>OK</v>
      </c>
      <c r="O511" s="23" t="str">
        <f>IF(BP511&lt;&gt;"",
    IF(INT('Data Sheet'!$A$19)=INT('Data Sheet'!$B$19),
        --(INT('Data Sheet'!$A$19) &amp; "." &amp; BP511),
        IF(AND((--(INT('Data Sheet'!$A$19) &amp; "." &amp; BP511)&gt;=--('Data Sheet'!$A$19)), (--(INT('Data Sheet'!$A$19) &amp; "." &amp; BP511)&lt;=--('Data Sheet'!$B$19))),
            --(INT('Data Sheet'!$A$19) &amp; "." &amp; BP511),
            --(INT('Data Sheet'!$B$19) &amp; "." &amp; BP511)
        )
    ),
    IF(BN511&lt;&gt;"",
        IF(INT('Data Sheet'!$A$19)=INT('Data Sheet'!$B$19),
            --(INT('Data Sheet'!$A$19) &amp; "." &amp; RIGHT(BN511,3)),
            IF(AND((--(INT('Data Sheet'!$A$19) &amp; "." &amp; RIGHT(BN511,3))&gt;=--('Data Sheet'!$A$19)), (--(INT('Data Sheet'!$A$19) &amp; "." &amp; RIGHT(BN511,3))&lt;=--('Data Sheet'!$B$19))),
                --(INT('Data Sheet'!$A$19) &amp; "." &amp; RIGHT(BN511,3)),
                --(INT('Data Sheet'!$B$19) &amp; "." &amp; RIGHT(BN511,3))
            )
        ),
        "OK"
    )
)</f>
        <v>OK</v>
      </c>
      <c r="P511" s="23" t="str">
        <f>IF(BR511&lt;&gt;"",
    IF(INT('Data Sheet'!$A$19)=INT('Data Sheet'!$B$15),
        --(INT('Data Sheet'!$A$15) &amp; "." &amp; BR511),
        IF(AND((--(INT('Data Sheet'!$A$15) &amp; "." &amp; BR511)&gt;=--('Data Sheet'!$A$15)), (--(INT('Data Sheet'!$A$15) &amp; "." &amp; BR511)&lt;=--('Data Sheet'!$B$15))),
            --(INT('Data Sheet'!$A$15) &amp; "." &amp; BR511),
            --(INT('Data Sheet'!$B$15) &amp; "." &amp; BR511)
        )
    ),
    IF(BQ511&lt;&gt;"",
        IF(INT('Data Sheet'!$A$15)=INT('Data Sheet'!$B$15),
            --(INT('Data Sheet'!$A$15) &amp; "." &amp; LEFT(BQ511,3)),
            IF(AND((--(INT('Data Sheet'!$A$15) &amp; "." &amp; LEFT(BQ511,3))&gt;=--('Data Sheet'!$A$15)), (--(INT('Data Sheet'!$A$15) &amp; "." &amp; LEFT(BQ511,3))&lt;=--('Data Sheet'!$B$15))),
                --(INT('Data Sheet'!$A$15) &amp; "." &amp; LEFT(BQ511,3)),
                --(INT('Data Sheet'!$B$15) &amp; "." &amp; LEFT(BQ511,3))
            )
        ),
        "OK"
    )
)</f>
        <v>OK</v>
      </c>
      <c r="Q511" s="23" t="str">
        <f>IF(BS511&lt;&gt;"",
    IF(INT('Data Sheet'!$A$19)=INT('Data Sheet'!$B$15),
        --(INT('Data Sheet'!$A$15) &amp; "." &amp; BS511),
        IF(AND((--(INT('Data Sheet'!$A$15) &amp; "." &amp; BS511)&gt;=--('Data Sheet'!$A$15)), (--(INT('Data Sheet'!$A$15) &amp; "." &amp; BS511)&lt;=--('Data Sheet'!$B$15))),
            --(INT('Data Sheet'!$A$15) &amp; "." &amp; BS511),
            --(INT('Data Sheet'!$B$15) &amp; "." &amp; BS511)
        )
    ),
    IF(BQ511&lt;&gt;"",
        IF(INT('Data Sheet'!$A$15)=INT('Data Sheet'!$B$15),
            --(INT('Data Sheet'!$A$15) &amp; "." &amp; RIGHT(BQ511,3)),
            IF(AND((--(INT('Data Sheet'!$A$15) &amp; "." &amp; RIGHT(BQ511,3))&gt;=--('Data Sheet'!$A$15)), (--(INT('Data Sheet'!$A$15) &amp; "." &amp; RIGHT(BQ511,3))&lt;=--('Data Sheet'!$B$15))),
                --(INT('Data Sheet'!$A$15) &amp; "." &amp; RIGHT(BQ511,3)),
                --(INT('Data Sheet'!$B$15) &amp; "." &amp; RIGHT(BQ511,3))
            )
        ),
        "OK"
    )
)</f>
        <v>OK</v>
      </c>
      <c r="R511" s="20"/>
      <c r="S511" s="20"/>
      <c r="T511" s="20"/>
      <c r="U511" s="20"/>
      <c r="V511" s="20"/>
      <c r="W511" s="20"/>
      <c r="X511" s="20"/>
      <c r="Y511" s="20"/>
      <c r="Z511" s="20"/>
      <c r="AA511" s="55"/>
      <c r="AB511" s="55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1"/>
      <c r="AR511" s="21"/>
      <c r="AS511" s="21"/>
      <c r="AT511" s="21"/>
      <c r="AU511" s="21"/>
      <c r="AV511" s="21"/>
      <c r="AW511" s="22"/>
      <c r="AX511" s="99"/>
      <c r="AY511" s="20"/>
      <c r="AZ511" s="20"/>
      <c r="BA511" s="22"/>
      <c r="BC511" s="80"/>
      <c r="BD511" s="80"/>
      <c r="BE511" s="80"/>
      <c r="BF511" s="80"/>
      <c r="BG511" s="2" t="str">
        <f t="shared" si="45"/>
        <v/>
      </c>
      <c r="BH511" s="78">
        <f t="shared" si="44"/>
        <v>0</v>
      </c>
    </row>
    <row r="512" spans="2:60" x14ac:dyDescent="0.2">
      <c r="B512" s="14">
        <f t="shared" si="49"/>
        <v>504</v>
      </c>
      <c r="C512" s="15" t="str">
        <f>CONCATENATE('Data Sheet'!$B$8,'Data Sheet'!$G$2)</f>
        <v>" HWDP</v>
      </c>
      <c r="D512" s="95" t="str">
        <f t="shared" si="46"/>
        <v/>
      </c>
      <c r="E512" s="15" t="str">
        <f>IF('Sum HWDP'!$D$10="TH-Hill DS-1 Vol 3 CAT 2: Clean and Visual Ends only","N/A","OK")</f>
        <v>OK</v>
      </c>
      <c r="F512" s="15" t="str">
        <f>IF('Sum HWDP'!$D$10="TH-Hill DS-1 Vol 3 CAT 2: Clean and Visual Ends only","N/A","OK")</f>
        <v>OK</v>
      </c>
      <c r="G512" s="17"/>
      <c r="H512" s="17"/>
      <c r="I512" s="17" t="s">
        <v>51</v>
      </c>
      <c r="J512" s="17" t="str">
        <f t="shared" si="47"/>
        <v>OK</v>
      </c>
      <c r="K512" s="17" t="str">
        <f t="shared" si="48"/>
        <v>OK</v>
      </c>
      <c r="L512" s="17" t="str">
        <f>IF('Data Sheet'!$B$9="NC-50","N/A","OK")</f>
        <v>OK</v>
      </c>
      <c r="M512" s="17" t="str">
        <f>IF('Data Sheet'!$B$9="NC-50","N/A","OK")</f>
        <v>OK</v>
      </c>
      <c r="N512" s="23" t="str">
        <f>IF(BO512&lt;&gt;"",
    IF(INT('Data Sheet'!$A$19)=INT('Data Sheet'!$B$19),
        --(INT('Data Sheet'!$A$19) &amp; "." &amp; BO512),
        IF(AND((--(INT('Data Sheet'!$A$19) &amp; "." &amp; BO512)&gt;=--('Data Sheet'!$A$19)), (--(INT('Data Sheet'!$A$19) &amp; "." &amp; BO512)&lt;=--('Data Sheet'!$B$19))),
            --(INT('Data Sheet'!$A$19) &amp; "." &amp; BO512),
            --(INT('Data Sheet'!$B$19) &amp; "." &amp; BO512)
        )
    ),
    IF(BN512&lt;&gt;"",
        IF(INT('Data Sheet'!$A$19)=INT('Data Sheet'!$B$19),
            --(INT('Data Sheet'!$A$19) &amp; "." &amp; LEFT(BN512,3)),
            IF(AND((--(INT('Data Sheet'!$A$19) &amp; "." &amp; LEFT(BN512,3))&gt;=--('Data Sheet'!$A$19)), (--(INT('Data Sheet'!$A$19) &amp; "." &amp; LEFT(BN512,3))&lt;=--('Data Sheet'!$B$19))),
                --(INT('Data Sheet'!$A$19) &amp; "." &amp; LEFT(BN512,3)),
                --(INT('Data Sheet'!$B$19) &amp; "." &amp; LEFT(BN512,3))
            )
        ),
        "OK"
    )
)</f>
        <v>OK</v>
      </c>
      <c r="O512" s="23" t="str">
        <f>IF(BP512&lt;&gt;"",
    IF(INT('Data Sheet'!$A$19)=INT('Data Sheet'!$B$19),
        --(INT('Data Sheet'!$A$19) &amp; "." &amp; BP512),
        IF(AND((--(INT('Data Sheet'!$A$19) &amp; "." &amp; BP512)&gt;=--('Data Sheet'!$A$19)), (--(INT('Data Sheet'!$A$19) &amp; "." &amp; BP512)&lt;=--('Data Sheet'!$B$19))),
            --(INT('Data Sheet'!$A$19) &amp; "." &amp; BP512),
            --(INT('Data Sheet'!$B$19) &amp; "." &amp; BP512)
        )
    ),
    IF(BN512&lt;&gt;"",
        IF(INT('Data Sheet'!$A$19)=INT('Data Sheet'!$B$19),
            --(INT('Data Sheet'!$A$19) &amp; "." &amp; RIGHT(BN512,3)),
            IF(AND((--(INT('Data Sheet'!$A$19) &amp; "." &amp; RIGHT(BN512,3))&gt;=--('Data Sheet'!$A$19)), (--(INT('Data Sheet'!$A$19) &amp; "." &amp; RIGHT(BN512,3))&lt;=--('Data Sheet'!$B$19))),
                --(INT('Data Sheet'!$A$19) &amp; "." &amp; RIGHT(BN512,3)),
                --(INT('Data Sheet'!$B$19) &amp; "." &amp; RIGHT(BN512,3))
            )
        ),
        "OK"
    )
)</f>
        <v>OK</v>
      </c>
      <c r="P512" s="23" t="str">
        <f>IF(BR512&lt;&gt;"",
    IF(INT('Data Sheet'!$A$19)=INT('Data Sheet'!$B$15),
        --(INT('Data Sheet'!$A$15) &amp; "." &amp; BR512),
        IF(AND((--(INT('Data Sheet'!$A$15) &amp; "." &amp; BR512)&gt;=--('Data Sheet'!$A$15)), (--(INT('Data Sheet'!$A$15) &amp; "." &amp; BR512)&lt;=--('Data Sheet'!$B$15))),
            --(INT('Data Sheet'!$A$15) &amp; "." &amp; BR512),
            --(INT('Data Sheet'!$B$15) &amp; "." &amp; BR512)
        )
    ),
    IF(BQ512&lt;&gt;"",
        IF(INT('Data Sheet'!$A$15)=INT('Data Sheet'!$B$15),
            --(INT('Data Sheet'!$A$15) &amp; "." &amp; LEFT(BQ512,3)),
            IF(AND((--(INT('Data Sheet'!$A$15) &amp; "." &amp; LEFT(BQ512,3))&gt;=--('Data Sheet'!$A$15)), (--(INT('Data Sheet'!$A$15) &amp; "." &amp; LEFT(BQ512,3))&lt;=--('Data Sheet'!$B$15))),
                --(INT('Data Sheet'!$A$15) &amp; "." &amp; LEFT(BQ512,3)),
                --(INT('Data Sheet'!$B$15) &amp; "." &amp; LEFT(BQ512,3))
            )
        ),
        "OK"
    )
)</f>
        <v>OK</v>
      </c>
      <c r="Q512" s="23" t="str">
        <f>IF(BS512&lt;&gt;"",
    IF(INT('Data Sheet'!$A$19)=INT('Data Sheet'!$B$15),
        --(INT('Data Sheet'!$A$15) &amp; "." &amp; BS512),
        IF(AND((--(INT('Data Sheet'!$A$15) &amp; "." &amp; BS512)&gt;=--('Data Sheet'!$A$15)), (--(INT('Data Sheet'!$A$15) &amp; "." &amp; BS512)&lt;=--('Data Sheet'!$B$15))),
            --(INT('Data Sheet'!$A$15) &amp; "." &amp; BS512),
            --(INT('Data Sheet'!$B$15) &amp; "." &amp; BS512)
        )
    ),
    IF(BQ512&lt;&gt;"",
        IF(INT('Data Sheet'!$A$15)=INT('Data Sheet'!$B$15),
            --(INT('Data Sheet'!$A$15) &amp; "." &amp; RIGHT(BQ512,3)),
            IF(AND((--(INT('Data Sheet'!$A$15) &amp; "." &amp; RIGHT(BQ512,3))&gt;=--('Data Sheet'!$A$15)), (--(INT('Data Sheet'!$A$15) &amp; "." &amp; RIGHT(BQ512,3))&lt;=--('Data Sheet'!$B$15))),
                --(INT('Data Sheet'!$A$15) &amp; "." &amp; RIGHT(BQ512,3)),
                --(INT('Data Sheet'!$B$15) &amp; "." &amp; RIGHT(BQ512,3))
            )
        ),
        "OK"
    )
)</f>
        <v>OK</v>
      </c>
      <c r="R512" s="20"/>
      <c r="S512" s="20"/>
      <c r="T512" s="20"/>
      <c r="U512" s="20"/>
      <c r="V512" s="20"/>
      <c r="W512" s="20"/>
      <c r="X512" s="20"/>
      <c r="Y512" s="20"/>
      <c r="Z512" s="20"/>
      <c r="AA512" s="55"/>
      <c r="AB512" s="55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1"/>
      <c r="AR512" s="21"/>
      <c r="AS512" s="21"/>
      <c r="AT512" s="21"/>
      <c r="AU512" s="21"/>
      <c r="AV512" s="21"/>
      <c r="AW512" s="22"/>
      <c r="AX512" s="99"/>
      <c r="AY512" s="20"/>
      <c r="AZ512" s="20"/>
      <c r="BA512" s="22"/>
      <c r="BC512" s="80"/>
      <c r="BD512" s="80"/>
      <c r="BE512" s="80"/>
      <c r="BF512" s="80"/>
      <c r="BG512" s="2" t="str">
        <f t="shared" si="45"/>
        <v/>
      </c>
      <c r="BH512" s="78">
        <f t="shared" si="44"/>
        <v>0</v>
      </c>
    </row>
    <row r="513" spans="2:60" x14ac:dyDescent="0.2">
      <c r="B513" s="14">
        <f t="shared" si="49"/>
        <v>505</v>
      </c>
      <c r="C513" s="15" t="str">
        <f>CONCATENATE('Data Sheet'!$B$8,'Data Sheet'!$G$2)</f>
        <v>" HWDP</v>
      </c>
      <c r="D513" s="95" t="str">
        <f t="shared" si="46"/>
        <v/>
      </c>
      <c r="E513" s="15" t="str">
        <f>IF('Sum HWDP'!$D$10="TH-Hill DS-1 Vol 3 CAT 2: Clean and Visual Ends only","N/A","OK")</f>
        <v>OK</v>
      </c>
      <c r="F513" s="15" t="str">
        <f>IF('Sum HWDP'!$D$10="TH-Hill DS-1 Vol 3 CAT 2: Clean and Visual Ends only","N/A","OK")</f>
        <v>OK</v>
      </c>
      <c r="G513" s="17"/>
      <c r="H513" s="17"/>
      <c r="I513" s="17" t="s">
        <v>51</v>
      </c>
      <c r="J513" s="17" t="str">
        <f t="shared" si="47"/>
        <v>OK</v>
      </c>
      <c r="K513" s="17" t="str">
        <f t="shared" si="48"/>
        <v>OK</v>
      </c>
      <c r="L513" s="17" t="str">
        <f>IF('Data Sheet'!$B$9="NC-50","N/A","OK")</f>
        <v>OK</v>
      </c>
      <c r="M513" s="17" t="str">
        <f>IF('Data Sheet'!$B$9="NC-50","N/A","OK")</f>
        <v>OK</v>
      </c>
      <c r="N513" s="23" t="str">
        <f>IF(BO513&lt;&gt;"",
    IF(INT('Data Sheet'!$A$19)=INT('Data Sheet'!$B$19),
        --(INT('Data Sheet'!$A$19) &amp; "." &amp; BO513),
        IF(AND((--(INT('Data Sheet'!$A$19) &amp; "." &amp; BO513)&gt;=--('Data Sheet'!$A$19)), (--(INT('Data Sheet'!$A$19) &amp; "." &amp; BO513)&lt;=--('Data Sheet'!$B$19))),
            --(INT('Data Sheet'!$A$19) &amp; "." &amp; BO513),
            --(INT('Data Sheet'!$B$19) &amp; "." &amp; BO513)
        )
    ),
    IF(BN513&lt;&gt;"",
        IF(INT('Data Sheet'!$A$19)=INT('Data Sheet'!$B$19),
            --(INT('Data Sheet'!$A$19) &amp; "." &amp; LEFT(BN513,3)),
            IF(AND((--(INT('Data Sheet'!$A$19) &amp; "." &amp; LEFT(BN513,3))&gt;=--('Data Sheet'!$A$19)), (--(INT('Data Sheet'!$A$19) &amp; "." &amp; LEFT(BN513,3))&lt;=--('Data Sheet'!$B$19))),
                --(INT('Data Sheet'!$A$19) &amp; "." &amp; LEFT(BN513,3)),
                --(INT('Data Sheet'!$B$19) &amp; "." &amp; LEFT(BN513,3))
            )
        ),
        "OK"
    )
)</f>
        <v>OK</v>
      </c>
      <c r="O513" s="23" t="str">
        <f>IF(BP513&lt;&gt;"",
    IF(INT('Data Sheet'!$A$19)=INT('Data Sheet'!$B$19),
        --(INT('Data Sheet'!$A$19) &amp; "." &amp; BP513),
        IF(AND((--(INT('Data Sheet'!$A$19) &amp; "." &amp; BP513)&gt;=--('Data Sheet'!$A$19)), (--(INT('Data Sheet'!$A$19) &amp; "." &amp; BP513)&lt;=--('Data Sheet'!$B$19))),
            --(INT('Data Sheet'!$A$19) &amp; "." &amp; BP513),
            --(INT('Data Sheet'!$B$19) &amp; "." &amp; BP513)
        )
    ),
    IF(BN513&lt;&gt;"",
        IF(INT('Data Sheet'!$A$19)=INT('Data Sheet'!$B$19),
            --(INT('Data Sheet'!$A$19) &amp; "." &amp; RIGHT(BN513,3)),
            IF(AND((--(INT('Data Sheet'!$A$19) &amp; "." &amp; RIGHT(BN513,3))&gt;=--('Data Sheet'!$A$19)), (--(INT('Data Sheet'!$A$19) &amp; "." &amp; RIGHT(BN513,3))&lt;=--('Data Sheet'!$B$19))),
                --(INT('Data Sheet'!$A$19) &amp; "." &amp; RIGHT(BN513,3)),
                --(INT('Data Sheet'!$B$19) &amp; "." &amp; RIGHT(BN513,3))
            )
        ),
        "OK"
    )
)</f>
        <v>OK</v>
      </c>
      <c r="P513" s="23" t="str">
        <f>IF(BR513&lt;&gt;"",
    IF(INT('Data Sheet'!$A$19)=INT('Data Sheet'!$B$15),
        --(INT('Data Sheet'!$A$15) &amp; "." &amp; BR513),
        IF(AND((--(INT('Data Sheet'!$A$15) &amp; "." &amp; BR513)&gt;=--('Data Sheet'!$A$15)), (--(INT('Data Sheet'!$A$15) &amp; "." &amp; BR513)&lt;=--('Data Sheet'!$B$15))),
            --(INT('Data Sheet'!$A$15) &amp; "." &amp; BR513),
            --(INT('Data Sheet'!$B$15) &amp; "." &amp; BR513)
        )
    ),
    IF(BQ513&lt;&gt;"",
        IF(INT('Data Sheet'!$A$15)=INT('Data Sheet'!$B$15),
            --(INT('Data Sheet'!$A$15) &amp; "." &amp; LEFT(BQ513,3)),
            IF(AND((--(INT('Data Sheet'!$A$15) &amp; "." &amp; LEFT(BQ513,3))&gt;=--('Data Sheet'!$A$15)), (--(INT('Data Sheet'!$A$15) &amp; "." &amp; LEFT(BQ513,3))&lt;=--('Data Sheet'!$B$15))),
                --(INT('Data Sheet'!$A$15) &amp; "." &amp; LEFT(BQ513,3)),
                --(INT('Data Sheet'!$B$15) &amp; "." &amp; LEFT(BQ513,3))
            )
        ),
        "OK"
    )
)</f>
        <v>OK</v>
      </c>
      <c r="Q513" s="23" t="str">
        <f>IF(BS513&lt;&gt;"",
    IF(INT('Data Sheet'!$A$19)=INT('Data Sheet'!$B$15),
        --(INT('Data Sheet'!$A$15) &amp; "." &amp; BS513),
        IF(AND((--(INT('Data Sheet'!$A$15) &amp; "." &amp; BS513)&gt;=--('Data Sheet'!$A$15)), (--(INT('Data Sheet'!$A$15) &amp; "." &amp; BS513)&lt;=--('Data Sheet'!$B$15))),
            --(INT('Data Sheet'!$A$15) &amp; "." &amp; BS513),
            --(INT('Data Sheet'!$B$15) &amp; "." &amp; BS513)
        )
    ),
    IF(BQ513&lt;&gt;"",
        IF(INT('Data Sheet'!$A$15)=INT('Data Sheet'!$B$15),
            --(INT('Data Sheet'!$A$15) &amp; "." &amp; RIGHT(BQ513,3)),
            IF(AND((--(INT('Data Sheet'!$A$15) &amp; "." &amp; RIGHT(BQ513,3))&gt;=--('Data Sheet'!$A$15)), (--(INT('Data Sheet'!$A$15) &amp; "." &amp; RIGHT(BQ513,3))&lt;=--('Data Sheet'!$B$15))),
                --(INT('Data Sheet'!$A$15) &amp; "." &amp; RIGHT(BQ513,3)),
                --(INT('Data Sheet'!$B$15) &amp; "." &amp; RIGHT(BQ513,3))
            )
        ),
        "OK"
    )
)</f>
        <v>OK</v>
      </c>
      <c r="R513" s="20"/>
      <c r="S513" s="20"/>
      <c r="T513" s="20"/>
      <c r="U513" s="20"/>
      <c r="V513" s="20"/>
      <c r="W513" s="20"/>
      <c r="X513" s="20"/>
      <c r="Y513" s="20"/>
      <c r="Z513" s="20"/>
      <c r="AA513" s="55"/>
      <c r="AB513" s="55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1"/>
      <c r="AR513" s="21"/>
      <c r="AS513" s="21"/>
      <c r="AT513" s="21"/>
      <c r="AU513" s="21"/>
      <c r="AV513" s="21"/>
      <c r="AW513" s="22"/>
      <c r="AX513" s="99"/>
      <c r="AY513" s="20"/>
      <c r="AZ513" s="20"/>
      <c r="BA513" s="22"/>
      <c r="BC513" s="80"/>
      <c r="BD513" s="80"/>
      <c r="BE513" s="80"/>
      <c r="BF513" s="80"/>
      <c r="BG513" s="2" t="str">
        <f t="shared" si="45"/>
        <v/>
      </c>
      <c r="BH513" s="78">
        <f t="shared" si="44"/>
        <v>0</v>
      </c>
    </row>
    <row r="514" spans="2:60" x14ac:dyDescent="0.2">
      <c r="B514" s="14">
        <f t="shared" si="49"/>
        <v>506</v>
      </c>
      <c r="C514" s="15" t="str">
        <f>CONCATENATE('Data Sheet'!$B$8,'Data Sheet'!$G$2)</f>
        <v>" HWDP</v>
      </c>
      <c r="D514" s="95" t="str">
        <f t="shared" si="46"/>
        <v/>
      </c>
      <c r="E514" s="15" t="str">
        <f>IF('Sum HWDP'!$D$10="TH-Hill DS-1 Vol 3 CAT 2: Clean and Visual Ends only","N/A","OK")</f>
        <v>OK</v>
      </c>
      <c r="F514" s="15" t="str">
        <f>IF('Sum HWDP'!$D$10="TH-Hill DS-1 Vol 3 CAT 2: Clean and Visual Ends only","N/A","OK")</f>
        <v>OK</v>
      </c>
      <c r="G514" s="17"/>
      <c r="H514" s="17"/>
      <c r="I514" s="17" t="s">
        <v>51</v>
      </c>
      <c r="J514" s="17" t="str">
        <f t="shared" si="47"/>
        <v>OK</v>
      </c>
      <c r="K514" s="17" t="str">
        <f t="shared" si="48"/>
        <v>OK</v>
      </c>
      <c r="L514" s="17" t="str">
        <f>IF('Data Sheet'!$B$9="NC-50","N/A","OK")</f>
        <v>OK</v>
      </c>
      <c r="M514" s="17" t="str">
        <f>IF('Data Sheet'!$B$9="NC-50","N/A","OK")</f>
        <v>OK</v>
      </c>
      <c r="N514" s="23" t="str">
        <f>IF(BO514&lt;&gt;"",
    IF(INT('Data Sheet'!$A$19)=INT('Data Sheet'!$B$19),
        --(INT('Data Sheet'!$A$19) &amp; "." &amp; BO514),
        IF(AND((--(INT('Data Sheet'!$A$19) &amp; "." &amp; BO514)&gt;=--('Data Sheet'!$A$19)), (--(INT('Data Sheet'!$A$19) &amp; "." &amp; BO514)&lt;=--('Data Sheet'!$B$19))),
            --(INT('Data Sheet'!$A$19) &amp; "." &amp; BO514),
            --(INT('Data Sheet'!$B$19) &amp; "." &amp; BO514)
        )
    ),
    IF(BN514&lt;&gt;"",
        IF(INT('Data Sheet'!$A$19)=INT('Data Sheet'!$B$19),
            --(INT('Data Sheet'!$A$19) &amp; "." &amp; LEFT(BN514,3)),
            IF(AND((--(INT('Data Sheet'!$A$19) &amp; "." &amp; LEFT(BN514,3))&gt;=--('Data Sheet'!$A$19)), (--(INT('Data Sheet'!$A$19) &amp; "." &amp; LEFT(BN514,3))&lt;=--('Data Sheet'!$B$19))),
                --(INT('Data Sheet'!$A$19) &amp; "." &amp; LEFT(BN514,3)),
                --(INT('Data Sheet'!$B$19) &amp; "." &amp; LEFT(BN514,3))
            )
        ),
        "OK"
    )
)</f>
        <v>OK</v>
      </c>
      <c r="O514" s="23" t="str">
        <f>IF(BP514&lt;&gt;"",
    IF(INT('Data Sheet'!$A$19)=INT('Data Sheet'!$B$19),
        --(INT('Data Sheet'!$A$19) &amp; "." &amp; BP514),
        IF(AND((--(INT('Data Sheet'!$A$19) &amp; "." &amp; BP514)&gt;=--('Data Sheet'!$A$19)), (--(INT('Data Sheet'!$A$19) &amp; "." &amp; BP514)&lt;=--('Data Sheet'!$B$19))),
            --(INT('Data Sheet'!$A$19) &amp; "." &amp; BP514),
            --(INT('Data Sheet'!$B$19) &amp; "." &amp; BP514)
        )
    ),
    IF(BN514&lt;&gt;"",
        IF(INT('Data Sheet'!$A$19)=INT('Data Sheet'!$B$19),
            --(INT('Data Sheet'!$A$19) &amp; "." &amp; RIGHT(BN514,3)),
            IF(AND((--(INT('Data Sheet'!$A$19) &amp; "." &amp; RIGHT(BN514,3))&gt;=--('Data Sheet'!$A$19)), (--(INT('Data Sheet'!$A$19) &amp; "." &amp; RIGHT(BN514,3))&lt;=--('Data Sheet'!$B$19))),
                --(INT('Data Sheet'!$A$19) &amp; "." &amp; RIGHT(BN514,3)),
                --(INT('Data Sheet'!$B$19) &amp; "." &amp; RIGHT(BN514,3))
            )
        ),
        "OK"
    )
)</f>
        <v>OK</v>
      </c>
      <c r="P514" s="23" t="str">
        <f>IF(BR514&lt;&gt;"",
    IF(INT('Data Sheet'!$A$19)=INT('Data Sheet'!$B$15),
        --(INT('Data Sheet'!$A$15) &amp; "." &amp; BR514),
        IF(AND((--(INT('Data Sheet'!$A$15) &amp; "." &amp; BR514)&gt;=--('Data Sheet'!$A$15)), (--(INT('Data Sheet'!$A$15) &amp; "." &amp; BR514)&lt;=--('Data Sheet'!$B$15))),
            --(INT('Data Sheet'!$A$15) &amp; "." &amp; BR514),
            --(INT('Data Sheet'!$B$15) &amp; "." &amp; BR514)
        )
    ),
    IF(BQ514&lt;&gt;"",
        IF(INT('Data Sheet'!$A$15)=INT('Data Sheet'!$B$15),
            --(INT('Data Sheet'!$A$15) &amp; "." &amp; LEFT(BQ514,3)),
            IF(AND((--(INT('Data Sheet'!$A$15) &amp; "." &amp; LEFT(BQ514,3))&gt;=--('Data Sheet'!$A$15)), (--(INT('Data Sheet'!$A$15) &amp; "." &amp; LEFT(BQ514,3))&lt;=--('Data Sheet'!$B$15))),
                --(INT('Data Sheet'!$A$15) &amp; "." &amp; LEFT(BQ514,3)),
                --(INT('Data Sheet'!$B$15) &amp; "." &amp; LEFT(BQ514,3))
            )
        ),
        "OK"
    )
)</f>
        <v>OK</v>
      </c>
      <c r="Q514" s="23" t="str">
        <f>IF(BS514&lt;&gt;"",
    IF(INT('Data Sheet'!$A$19)=INT('Data Sheet'!$B$15),
        --(INT('Data Sheet'!$A$15) &amp; "." &amp; BS514),
        IF(AND((--(INT('Data Sheet'!$A$15) &amp; "." &amp; BS514)&gt;=--('Data Sheet'!$A$15)), (--(INT('Data Sheet'!$A$15) &amp; "." &amp; BS514)&lt;=--('Data Sheet'!$B$15))),
            --(INT('Data Sheet'!$A$15) &amp; "." &amp; BS514),
            --(INT('Data Sheet'!$B$15) &amp; "." &amp; BS514)
        )
    ),
    IF(BQ514&lt;&gt;"",
        IF(INT('Data Sheet'!$A$15)=INT('Data Sheet'!$B$15),
            --(INT('Data Sheet'!$A$15) &amp; "." &amp; RIGHT(BQ514,3)),
            IF(AND((--(INT('Data Sheet'!$A$15) &amp; "." &amp; RIGHT(BQ514,3))&gt;=--('Data Sheet'!$A$15)), (--(INT('Data Sheet'!$A$15) &amp; "." &amp; RIGHT(BQ514,3))&lt;=--('Data Sheet'!$B$15))),
                --(INT('Data Sheet'!$A$15) &amp; "." &amp; RIGHT(BQ514,3)),
                --(INT('Data Sheet'!$B$15) &amp; "." &amp; RIGHT(BQ514,3))
            )
        ),
        "OK"
    )
)</f>
        <v>OK</v>
      </c>
      <c r="R514" s="20"/>
      <c r="S514" s="20"/>
      <c r="T514" s="20"/>
      <c r="U514" s="20"/>
      <c r="V514" s="20"/>
      <c r="W514" s="20"/>
      <c r="X514" s="20"/>
      <c r="Y514" s="20"/>
      <c r="Z514" s="20"/>
      <c r="AA514" s="55"/>
      <c r="AB514" s="55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1"/>
      <c r="AR514" s="21"/>
      <c r="AS514" s="21"/>
      <c r="AT514" s="21"/>
      <c r="AU514" s="21"/>
      <c r="AV514" s="21"/>
      <c r="AW514" s="22"/>
      <c r="AX514" s="99"/>
      <c r="AY514" s="20"/>
      <c r="AZ514" s="20"/>
      <c r="BA514" s="22"/>
      <c r="BC514" s="80"/>
      <c r="BD514" s="80"/>
      <c r="BE514" s="80"/>
      <c r="BF514" s="80"/>
      <c r="BG514" s="2" t="str">
        <f t="shared" si="45"/>
        <v/>
      </c>
      <c r="BH514" s="78">
        <f t="shared" si="44"/>
        <v>0</v>
      </c>
    </row>
    <row r="515" spans="2:60" x14ac:dyDescent="0.2">
      <c r="B515" s="14">
        <f t="shared" si="49"/>
        <v>507</v>
      </c>
      <c r="C515" s="15" t="str">
        <f>CONCATENATE('Data Sheet'!$B$8,'Data Sheet'!$G$2)</f>
        <v>" HWDP</v>
      </c>
      <c r="D515" s="95" t="str">
        <f t="shared" si="46"/>
        <v/>
      </c>
      <c r="E515" s="15" t="str">
        <f>IF('Sum HWDP'!$D$10="TH-Hill DS-1 Vol 3 CAT 2: Clean and Visual Ends only","N/A","OK")</f>
        <v>OK</v>
      </c>
      <c r="F515" s="15" t="str">
        <f>IF('Sum HWDP'!$D$10="TH-Hill DS-1 Vol 3 CAT 2: Clean and Visual Ends only","N/A","OK")</f>
        <v>OK</v>
      </c>
      <c r="G515" s="17"/>
      <c r="H515" s="17"/>
      <c r="I515" s="17" t="s">
        <v>51</v>
      </c>
      <c r="J515" s="17" t="str">
        <f t="shared" si="47"/>
        <v>OK</v>
      </c>
      <c r="K515" s="17" t="str">
        <f t="shared" si="48"/>
        <v>OK</v>
      </c>
      <c r="L515" s="17" t="str">
        <f>IF('Data Sheet'!$B$9="NC-50","N/A","OK")</f>
        <v>OK</v>
      </c>
      <c r="M515" s="17" t="str">
        <f>IF('Data Sheet'!$B$9="NC-50","N/A","OK")</f>
        <v>OK</v>
      </c>
      <c r="N515" s="23" t="str">
        <f>IF(BO515&lt;&gt;"",
    IF(INT('Data Sheet'!$A$19)=INT('Data Sheet'!$B$19),
        --(INT('Data Sheet'!$A$19) &amp; "." &amp; BO515),
        IF(AND((--(INT('Data Sheet'!$A$19) &amp; "." &amp; BO515)&gt;=--('Data Sheet'!$A$19)), (--(INT('Data Sheet'!$A$19) &amp; "." &amp; BO515)&lt;=--('Data Sheet'!$B$19))),
            --(INT('Data Sheet'!$A$19) &amp; "." &amp; BO515),
            --(INT('Data Sheet'!$B$19) &amp; "." &amp; BO515)
        )
    ),
    IF(BN515&lt;&gt;"",
        IF(INT('Data Sheet'!$A$19)=INT('Data Sheet'!$B$19),
            --(INT('Data Sheet'!$A$19) &amp; "." &amp; LEFT(BN515,3)),
            IF(AND((--(INT('Data Sheet'!$A$19) &amp; "." &amp; LEFT(BN515,3))&gt;=--('Data Sheet'!$A$19)), (--(INT('Data Sheet'!$A$19) &amp; "." &amp; LEFT(BN515,3))&lt;=--('Data Sheet'!$B$19))),
                --(INT('Data Sheet'!$A$19) &amp; "." &amp; LEFT(BN515,3)),
                --(INT('Data Sheet'!$B$19) &amp; "." &amp; LEFT(BN515,3))
            )
        ),
        "OK"
    )
)</f>
        <v>OK</v>
      </c>
      <c r="O515" s="23" t="str">
        <f>IF(BP515&lt;&gt;"",
    IF(INT('Data Sheet'!$A$19)=INT('Data Sheet'!$B$19),
        --(INT('Data Sheet'!$A$19) &amp; "." &amp; BP515),
        IF(AND((--(INT('Data Sheet'!$A$19) &amp; "." &amp; BP515)&gt;=--('Data Sheet'!$A$19)), (--(INT('Data Sheet'!$A$19) &amp; "." &amp; BP515)&lt;=--('Data Sheet'!$B$19))),
            --(INT('Data Sheet'!$A$19) &amp; "." &amp; BP515),
            --(INT('Data Sheet'!$B$19) &amp; "." &amp; BP515)
        )
    ),
    IF(BN515&lt;&gt;"",
        IF(INT('Data Sheet'!$A$19)=INT('Data Sheet'!$B$19),
            --(INT('Data Sheet'!$A$19) &amp; "." &amp; RIGHT(BN515,3)),
            IF(AND((--(INT('Data Sheet'!$A$19) &amp; "." &amp; RIGHT(BN515,3))&gt;=--('Data Sheet'!$A$19)), (--(INT('Data Sheet'!$A$19) &amp; "." &amp; RIGHT(BN515,3))&lt;=--('Data Sheet'!$B$19))),
                --(INT('Data Sheet'!$A$19) &amp; "." &amp; RIGHT(BN515,3)),
                --(INT('Data Sheet'!$B$19) &amp; "." &amp; RIGHT(BN515,3))
            )
        ),
        "OK"
    )
)</f>
        <v>OK</v>
      </c>
      <c r="P515" s="23" t="str">
        <f>IF(BR515&lt;&gt;"",
    IF(INT('Data Sheet'!$A$19)=INT('Data Sheet'!$B$15),
        --(INT('Data Sheet'!$A$15) &amp; "." &amp; BR515),
        IF(AND((--(INT('Data Sheet'!$A$15) &amp; "." &amp; BR515)&gt;=--('Data Sheet'!$A$15)), (--(INT('Data Sheet'!$A$15) &amp; "." &amp; BR515)&lt;=--('Data Sheet'!$B$15))),
            --(INT('Data Sheet'!$A$15) &amp; "." &amp; BR515),
            --(INT('Data Sheet'!$B$15) &amp; "." &amp; BR515)
        )
    ),
    IF(BQ515&lt;&gt;"",
        IF(INT('Data Sheet'!$A$15)=INT('Data Sheet'!$B$15),
            --(INT('Data Sheet'!$A$15) &amp; "." &amp; LEFT(BQ515,3)),
            IF(AND((--(INT('Data Sheet'!$A$15) &amp; "." &amp; LEFT(BQ515,3))&gt;=--('Data Sheet'!$A$15)), (--(INT('Data Sheet'!$A$15) &amp; "." &amp; LEFT(BQ515,3))&lt;=--('Data Sheet'!$B$15))),
                --(INT('Data Sheet'!$A$15) &amp; "." &amp; LEFT(BQ515,3)),
                --(INT('Data Sheet'!$B$15) &amp; "." &amp; LEFT(BQ515,3))
            )
        ),
        "OK"
    )
)</f>
        <v>OK</v>
      </c>
      <c r="Q515" s="23" t="str">
        <f>IF(BS515&lt;&gt;"",
    IF(INT('Data Sheet'!$A$19)=INT('Data Sheet'!$B$15),
        --(INT('Data Sheet'!$A$15) &amp; "." &amp; BS515),
        IF(AND((--(INT('Data Sheet'!$A$15) &amp; "." &amp; BS515)&gt;=--('Data Sheet'!$A$15)), (--(INT('Data Sheet'!$A$15) &amp; "." &amp; BS515)&lt;=--('Data Sheet'!$B$15))),
            --(INT('Data Sheet'!$A$15) &amp; "." &amp; BS515),
            --(INT('Data Sheet'!$B$15) &amp; "." &amp; BS515)
        )
    ),
    IF(BQ515&lt;&gt;"",
        IF(INT('Data Sheet'!$A$15)=INT('Data Sheet'!$B$15),
            --(INT('Data Sheet'!$A$15) &amp; "." &amp; RIGHT(BQ515,3)),
            IF(AND((--(INT('Data Sheet'!$A$15) &amp; "." &amp; RIGHT(BQ515,3))&gt;=--('Data Sheet'!$A$15)), (--(INT('Data Sheet'!$A$15) &amp; "." &amp; RIGHT(BQ515,3))&lt;=--('Data Sheet'!$B$15))),
                --(INT('Data Sheet'!$A$15) &amp; "." &amp; RIGHT(BQ515,3)),
                --(INT('Data Sheet'!$B$15) &amp; "." &amp; RIGHT(BQ515,3))
            )
        ),
        "OK"
    )
)</f>
        <v>OK</v>
      </c>
      <c r="R515" s="20"/>
      <c r="S515" s="20"/>
      <c r="T515" s="20"/>
      <c r="U515" s="20"/>
      <c r="V515" s="20"/>
      <c r="W515" s="20"/>
      <c r="X515" s="20"/>
      <c r="Y515" s="20"/>
      <c r="Z515" s="20"/>
      <c r="AA515" s="55"/>
      <c r="AB515" s="55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1"/>
      <c r="AR515" s="21"/>
      <c r="AS515" s="21"/>
      <c r="AT515" s="21"/>
      <c r="AU515" s="21"/>
      <c r="AV515" s="21"/>
      <c r="AW515" s="22"/>
      <c r="AX515" s="99"/>
      <c r="AY515" s="20"/>
      <c r="AZ515" s="20"/>
      <c r="BA515" s="22"/>
      <c r="BC515" s="80"/>
      <c r="BD515" s="80"/>
      <c r="BE515" s="80"/>
      <c r="BF515" s="80"/>
      <c r="BG515" s="2" t="str">
        <f t="shared" si="45"/>
        <v/>
      </c>
      <c r="BH515" s="78">
        <f t="shared" si="44"/>
        <v>0</v>
      </c>
    </row>
    <row r="516" spans="2:60" x14ac:dyDescent="0.2">
      <c r="B516" s="14">
        <f t="shared" si="49"/>
        <v>508</v>
      </c>
      <c r="C516" s="15" t="str">
        <f>CONCATENATE('Data Sheet'!$B$8,'Data Sheet'!$G$2)</f>
        <v>" HWDP</v>
      </c>
      <c r="D516" s="95" t="str">
        <f t="shared" si="46"/>
        <v/>
      </c>
      <c r="E516" s="15" t="str">
        <f>IF('Sum HWDP'!$D$10="TH-Hill DS-1 Vol 3 CAT 2: Clean and Visual Ends only","N/A","OK")</f>
        <v>OK</v>
      </c>
      <c r="F516" s="15" t="str">
        <f>IF('Sum HWDP'!$D$10="TH-Hill DS-1 Vol 3 CAT 2: Clean and Visual Ends only","N/A","OK")</f>
        <v>OK</v>
      </c>
      <c r="G516" s="17"/>
      <c r="H516" s="17"/>
      <c r="I516" s="17" t="s">
        <v>51</v>
      </c>
      <c r="J516" s="17" t="str">
        <f t="shared" si="47"/>
        <v>OK</v>
      </c>
      <c r="K516" s="17" t="str">
        <f t="shared" si="48"/>
        <v>OK</v>
      </c>
      <c r="L516" s="17" t="str">
        <f>IF('Data Sheet'!$B$9="NC-50","N/A","OK")</f>
        <v>OK</v>
      </c>
      <c r="M516" s="17" t="str">
        <f>IF('Data Sheet'!$B$9="NC-50","N/A","OK")</f>
        <v>OK</v>
      </c>
      <c r="N516" s="23" t="str">
        <f>IF(BO516&lt;&gt;"",
    IF(INT('Data Sheet'!$A$19)=INT('Data Sheet'!$B$19),
        --(INT('Data Sheet'!$A$19) &amp; "." &amp; BO516),
        IF(AND((--(INT('Data Sheet'!$A$19) &amp; "." &amp; BO516)&gt;=--('Data Sheet'!$A$19)), (--(INT('Data Sheet'!$A$19) &amp; "." &amp; BO516)&lt;=--('Data Sheet'!$B$19))),
            --(INT('Data Sheet'!$A$19) &amp; "." &amp; BO516),
            --(INT('Data Sheet'!$B$19) &amp; "." &amp; BO516)
        )
    ),
    IF(BN516&lt;&gt;"",
        IF(INT('Data Sheet'!$A$19)=INT('Data Sheet'!$B$19),
            --(INT('Data Sheet'!$A$19) &amp; "." &amp; LEFT(BN516,3)),
            IF(AND((--(INT('Data Sheet'!$A$19) &amp; "." &amp; LEFT(BN516,3))&gt;=--('Data Sheet'!$A$19)), (--(INT('Data Sheet'!$A$19) &amp; "." &amp; LEFT(BN516,3))&lt;=--('Data Sheet'!$B$19))),
                --(INT('Data Sheet'!$A$19) &amp; "." &amp; LEFT(BN516,3)),
                --(INT('Data Sheet'!$B$19) &amp; "." &amp; LEFT(BN516,3))
            )
        ),
        "OK"
    )
)</f>
        <v>OK</v>
      </c>
      <c r="O516" s="23" t="str">
        <f>IF(BP516&lt;&gt;"",
    IF(INT('Data Sheet'!$A$19)=INT('Data Sheet'!$B$19),
        --(INT('Data Sheet'!$A$19) &amp; "." &amp; BP516),
        IF(AND((--(INT('Data Sheet'!$A$19) &amp; "." &amp; BP516)&gt;=--('Data Sheet'!$A$19)), (--(INT('Data Sheet'!$A$19) &amp; "." &amp; BP516)&lt;=--('Data Sheet'!$B$19))),
            --(INT('Data Sheet'!$A$19) &amp; "." &amp; BP516),
            --(INT('Data Sheet'!$B$19) &amp; "." &amp; BP516)
        )
    ),
    IF(BN516&lt;&gt;"",
        IF(INT('Data Sheet'!$A$19)=INT('Data Sheet'!$B$19),
            --(INT('Data Sheet'!$A$19) &amp; "." &amp; RIGHT(BN516,3)),
            IF(AND((--(INT('Data Sheet'!$A$19) &amp; "." &amp; RIGHT(BN516,3))&gt;=--('Data Sheet'!$A$19)), (--(INT('Data Sheet'!$A$19) &amp; "." &amp; RIGHT(BN516,3))&lt;=--('Data Sheet'!$B$19))),
                --(INT('Data Sheet'!$A$19) &amp; "." &amp; RIGHT(BN516,3)),
                --(INT('Data Sheet'!$B$19) &amp; "." &amp; RIGHT(BN516,3))
            )
        ),
        "OK"
    )
)</f>
        <v>OK</v>
      </c>
      <c r="P516" s="23" t="str">
        <f>IF(BR516&lt;&gt;"",
    IF(INT('Data Sheet'!$A$19)=INT('Data Sheet'!$B$15),
        --(INT('Data Sheet'!$A$15) &amp; "." &amp; BR516),
        IF(AND((--(INT('Data Sheet'!$A$15) &amp; "." &amp; BR516)&gt;=--('Data Sheet'!$A$15)), (--(INT('Data Sheet'!$A$15) &amp; "." &amp; BR516)&lt;=--('Data Sheet'!$B$15))),
            --(INT('Data Sheet'!$A$15) &amp; "." &amp; BR516),
            --(INT('Data Sheet'!$B$15) &amp; "." &amp; BR516)
        )
    ),
    IF(BQ516&lt;&gt;"",
        IF(INT('Data Sheet'!$A$15)=INT('Data Sheet'!$B$15),
            --(INT('Data Sheet'!$A$15) &amp; "." &amp; LEFT(BQ516,3)),
            IF(AND((--(INT('Data Sheet'!$A$15) &amp; "." &amp; LEFT(BQ516,3))&gt;=--('Data Sheet'!$A$15)), (--(INT('Data Sheet'!$A$15) &amp; "." &amp; LEFT(BQ516,3))&lt;=--('Data Sheet'!$B$15))),
                --(INT('Data Sheet'!$A$15) &amp; "." &amp; LEFT(BQ516,3)),
                --(INT('Data Sheet'!$B$15) &amp; "." &amp; LEFT(BQ516,3))
            )
        ),
        "OK"
    )
)</f>
        <v>OK</v>
      </c>
      <c r="Q516" s="23" t="str">
        <f>IF(BS516&lt;&gt;"",
    IF(INT('Data Sheet'!$A$19)=INT('Data Sheet'!$B$15),
        --(INT('Data Sheet'!$A$15) &amp; "." &amp; BS516),
        IF(AND((--(INT('Data Sheet'!$A$15) &amp; "." &amp; BS516)&gt;=--('Data Sheet'!$A$15)), (--(INT('Data Sheet'!$A$15) &amp; "." &amp; BS516)&lt;=--('Data Sheet'!$B$15))),
            --(INT('Data Sheet'!$A$15) &amp; "." &amp; BS516),
            --(INT('Data Sheet'!$B$15) &amp; "." &amp; BS516)
        )
    ),
    IF(BQ516&lt;&gt;"",
        IF(INT('Data Sheet'!$A$15)=INT('Data Sheet'!$B$15),
            --(INT('Data Sheet'!$A$15) &amp; "." &amp; RIGHT(BQ516,3)),
            IF(AND((--(INT('Data Sheet'!$A$15) &amp; "." &amp; RIGHT(BQ516,3))&gt;=--('Data Sheet'!$A$15)), (--(INT('Data Sheet'!$A$15) &amp; "." &amp; RIGHT(BQ516,3))&lt;=--('Data Sheet'!$B$15))),
                --(INT('Data Sheet'!$A$15) &amp; "." &amp; RIGHT(BQ516,3)),
                --(INT('Data Sheet'!$B$15) &amp; "." &amp; RIGHT(BQ516,3))
            )
        ),
        "OK"
    )
)</f>
        <v>OK</v>
      </c>
      <c r="R516" s="20"/>
      <c r="S516" s="20"/>
      <c r="T516" s="20"/>
      <c r="U516" s="20"/>
      <c r="V516" s="20"/>
      <c r="W516" s="20"/>
      <c r="X516" s="20"/>
      <c r="Y516" s="20"/>
      <c r="Z516" s="20"/>
      <c r="AA516" s="55"/>
      <c r="AB516" s="55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1"/>
      <c r="AR516" s="21"/>
      <c r="AS516" s="21"/>
      <c r="AT516" s="21"/>
      <c r="AU516" s="21"/>
      <c r="AV516" s="21"/>
      <c r="AW516" s="22"/>
      <c r="AX516" s="99"/>
      <c r="AY516" s="20"/>
      <c r="AZ516" s="20"/>
      <c r="BA516" s="22"/>
      <c r="BC516" s="80"/>
      <c r="BD516" s="80"/>
      <c r="BE516" s="80"/>
      <c r="BF516" s="80"/>
      <c r="BG516" s="2" t="str">
        <f t="shared" si="45"/>
        <v/>
      </c>
      <c r="BH516" s="78">
        <f t="shared" si="44"/>
        <v>0</v>
      </c>
    </row>
    <row r="517" spans="2:60" x14ac:dyDescent="0.2">
      <c r="B517" s="14">
        <f t="shared" si="49"/>
        <v>509</v>
      </c>
      <c r="C517" s="15" t="str">
        <f>CONCATENATE('Data Sheet'!$B$8,'Data Sheet'!$G$2)</f>
        <v>" HWDP</v>
      </c>
      <c r="D517" s="95" t="str">
        <f t="shared" si="46"/>
        <v/>
      </c>
      <c r="E517" s="15" t="str">
        <f>IF('Sum HWDP'!$D$10="TH-Hill DS-1 Vol 3 CAT 2: Clean and Visual Ends only","N/A","OK")</f>
        <v>OK</v>
      </c>
      <c r="F517" s="15" t="str">
        <f>IF('Sum HWDP'!$D$10="TH-Hill DS-1 Vol 3 CAT 2: Clean and Visual Ends only","N/A","OK")</f>
        <v>OK</v>
      </c>
      <c r="G517" s="17"/>
      <c r="H517" s="17"/>
      <c r="I517" s="17" t="s">
        <v>51</v>
      </c>
      <c r="J517" s="17" t="str">
        <f t="shared" si="47"/>
        <v>OK</v>
      </c>
      <c r="K517" s="17" t="str">
        <f t="shared" si="48"/>
        <v>OK</v>
      </c>
      <c r="L517" s="17" t="str">
        <f>IF('Data Sheet'!$B$9="NC-50","N/A","OK")</f>
        <v>OK</v>
      </c>
      <c r="M517" s="17" t="str">
        <f>IF('Data Sheet'!$B$9="NC-50","N/A","OK")</f>
        <v>OK</v>
      </c>
      <c r="N517" s="23" t="str">
        <f>IF(BO517&lt;&gt;"",
    IF(INT('Data Sheet'!$A$19)=INT('Data Sheet'!$B$19),
        --(INT('Data Sheet'!$A$19) &amp; "." &amp; BO517),
        IF(AND((--(INT('Data Sheet'!$A$19) &amp; "." &amp; BO517)&gt;=--('Data Sheet'!$A$19)), (--(INT('Data Sheet'!$A$19) &amp; "." &amp; BO517)&lt;=--('Data Sheet'!$B$19))),
            --(INT('Data Sheet'!$A$19) &amp; "." &amp; BO517),
            --(INT('Data Sheet'!$B$19) &amp; "." &amp; BO517)
        )
    ),
    IF(BN517&lt;&gt;"",
        IF(INT('Data Sheet'!$A$19)=INT('Data Sheet'!$B$19),
            --(INT('Data Sheet'!$A$19) &amp; "." &amp; LEFT(BN517,3)),
            IF(AND((--(INT('Data Sheet'!$A$19) &amp; "." &amp; LEFT(BN517,3))&gt;=--('Data Sheet'!$A$19)), (--(INT('Data Sheet'!$A$19) &amp; "." &amp; LEFT(BN517,3))&lt;=--('Data Sheet'!$B$19))),
                --(INT('Data Sheet'!$A$19) &amp; "." &amp; LEFT(BN517,3)),
                --(INT('Data Sheet'!$B$19) &amp; "." &amp; LEFT(BN517,3))
            )
        ),
        "OK"
    )
)</f>
        <v>OK</v>
      </c>
      <c r="O517" s="23" t="str">
        <f>IF(BP517&lt;&gt;"",
    IF(INT('Data Sheet'!$A$19)=INT('Data Sheet'!$B$19),
        --(INT('Data Sheet'!$A$19) &amp; "." &amp; BP517),
        IF(AND((--(INT('Data Sheet'!$A$19) &amp; "." &amp; BP517)&gt;=--('Data Sheet'!$A$19)), (--(INT('Data Sheet'!$A$19) &amp; "." &amp; BP517)&lt;=--('Data Sheet'!$B$19))),
            --(INT('Data Sheet'!$A$19) &amp; "." &amp; BP517),
            --(INT('Data Sheet'!$B$19) &amp; "." &amp; BP517)
        )
    ),
    IF(BN517&lt;&gt;"",
        IF(INT('Data Sheet'!$A$19)=INT('Data Sheet'!$B$19),
            --(INT('Data Sheet'!$A$19) &amp; "." &amp; RIGHT(BN517,3)),
            IF(AND((--(INT('Data Sheet'!$A$19) &amp; "." &amp; RIGHT(BN517,3))&gt;=--('Data Sheet'!$A$19)), (--(INT('Data Sheet'!$A$19) &amp; "." &amp; RIGHT(BN517,3))&lt;=--('Data Sheet'!$B$19))),
                --(INT('Data Sheet'!$A$19) &amp; "." &amp; RIGHT(BN517,3)),
                --(INT('Data Sheet'!$B$19) &amp; "." &amp; RIGHT(BN517,3))
            )
        ),
        "OK"
    )
)</f>
        <v>OK</v>
      </c>
      <c r="P517" s="23" t="str">
        <f>IF(BR517&lt;&gt;"",
    IF(INT('Data Sheet'!$A$19)=INT('Data Sheet'!$B$15),
        --(INT('Data Sheet'!$A$15) &amp; "." &amp; BR517),
        IF(AND((--(INT('Data Sheet'!$A$15) &amp; "." &amp; BR517)&gt;=--('Data Sheet'!$A$15)), (--(INT('Data Sheet'!$A$15) &amp; "." &amp; BR517)&lt;=--('Data Sheet'!$B$15))),
            --(INT('Data Sheet'!$A$15) &amp; "." &amp; BR517),
            --(INT('Data Sheet'!$B$15) &amp; "." &amp; BR517)
        )
    ),
    IF(BQ517&lt;&gt;"",
        IF(INT('Data Sheet'!$A$15)=INT('Data Sheet'!$B$15),
            --(INT('Data Sheet'!$A$15) &amp; "." &amp; LEFT(BQ517,3)),
            IF(AND((--(INT('Data Sheet'!$A$15) &amp; "." &amp; LEFT(BQ517,3))&gt;=--('Data Sheet'!$A$15)), (--(INT('Data Sheet'!$A$15) &amp; "." &amp; LEFT(BQ517,3))&lt;=--('Data Sheet'!$B$15))),
                --(INT('Data Sheet'!$A$15) &amp; "." &amp; LEFT(BQ517,3)),
                --(INT('Data Sheet'!$B$15) &amp; "." &amp; LEFT(BQ517,3))
            )
        ),
        "OK"
    )
)</f>
        <v>OK</v>
      </c>
      <c r="Q517" s="23" t="str">
        <f>IF(BS517&lt;&gt;"",
    IF(INT('Data Sheet'!$A$19)=INT('Data Sheet'!$B$15),
        --(INT('Data Sheet'!$A$15) &amp; "." &amp; BS517),
        IF(AND((--(INT('Data Sheet'!$A$15) &amp; "." &amp; BS517)&gt;=--('Data Sheet'!$A$15)), (--(INT('Data Sheet'!$A$15) &amp; "." &amp; BS517)&lt;=--('Data Sheet'!$B$15))),
            --(INT('Data Sheet'!$A$15) &amp; "." &amp; BS517),
            --(INT('Data Sheet'!$B$15) &amp; "." &amp; BS517)
        )
    ),
    IF(BQ517&lt;&gt;"",
        IF(INT('Data Sheet'!$A$15)=INT('Data Sheet'!$B$15),
            --(INT('Data Sheet'!$A$15) &amp; "." &amp; RIGHT(BQ517,3)),
            IF(AND((--(INT('Data Sheet'!$A$15) &amp; "." &amp; RIGHT(BQ517,3))&gt;=--('Data Sheet'!$A$15)), (--(INT('Data Sheet'!$A$15) &amp; "." &amp; RIGHT(BQ517,3))&lt;=--('Data Sheet'!$B$15))),
                --(INT('Data Sheet'!$A$15) &amp; "." &amp; RIGHT(BQ517,3)),
                --(INT('Data Sheet'!$B$15) &amp; "." &amp; RIGHT(BQ517,3))
            )
        ),
        "OK"
    )
)</f>
        <v>OK</v>
      </c>
      <c r="R517" s="20"/>
      <c r="S517" s="20"/>
      <c r="T517" s="20"/>
      <c r="U517" s="20"/>
      <c r="V517" s="20"/>
      <c r="W517" s="20"/>
      <c r="X517" s="20"/>
      <c r="Y517" s="20"/>
      <c r="Z517" s="20"/>
      <c r="AA517" s="55"/>
      <c r="AB517" s="55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1"/>
      <c r="AR517" s="21"/>
      <c r="AS517" s="21"/>
      <c r="AT517" s="21"/>
      <c r="AU517" s="21"/>
      <c r="AV517" s="21"/>
      <c r="AW517" s="22"/>
      <c r="AX517" s="99"/>
      <c r="AY517" s="20"/>
      <c r="AZ517" s="20"/>
      <c r="BA517" s="22"/>
      <c r="BC517" s="80"/>
      <c r="BD517" s="80"/>
      <c r="BE517" s="80"/>
      <c r="BF517" s="80"/>
      <c r="BG517" s="2" t="str">
        <f t="shared" si="45"/>
        <v/>
      </c>
      <c r="BH517" s="78">
        <f t="shared" si="44"/>
        <v>0</v>
      </c>
    </row>
    <row r="518" spans="2:60" x14ac:dyDescent="0.2">
      <c r="B518" s="14">
        <f t="shared" si="49"/>
        <v>510</v>
      </c>
      <c r="C518" s="15" t="str">
        <f>CONCATENATE('Data Sheet'!$B$8,'Data Sheet'!$G$2)</f>
        <v>" HWDP</v>
      </c>
      <c r="D518" s="95" t="str">
        <f t="shared" si="46"/>
        <v/>
      </c>
      <c r="E518" s="15" t="str">
        <f>IF('Sum HWDP'!$D$10="TH-Hill DS-1 Vol 3 CAT 2: Clean and Visual Ends only","N/A","OK")</f>
        <v>OK</v>
      </c>
      <c r="F518" s="15" t="str">
        <f>IF('Sum HWDP'!$D$10="TH-Hill DS-1 Vol 3 CAT 2: Clean and Visual Ends only","N/A","OK")</f>
        <v>OK</v>
      </c>
      <c r="G518" s="17"/>
      <c r="H518" s="17"/>
      <c r="I518" s="17" t="s">
        <v>51</v>
      </c>
      <c r="J518" s="17" t="str">
        <f t="shared" si="47"/>
        <v>OK</v>
      </c>
      <c r="K518" s="17" t="str">
        <f t="shared" si="48"/>
        <v>OK</v>
      </c>
      <c r="L518" s="17" t="str">
        <f>IF('Data Sheet'!$B$9="NC-50","N/A","OK")</f>
        <v>OK</v>
      </c>
      <c r="M518" s="17" t="str">
        <f>IF('Data Sheet'!$B$9="NC-50","N/A","OK")</f>
        <v>OK</v>
      </c>
      <c r="N518" s="23" t="str">
        <f>IF(BO518&lt;&gt;"",
    IF(INT('Data Sheet'!$A$19)=INT('Data Sheet'!$B$19),
        --(INT('Data Sheet'!$A$19) &amp; "." &amp; BO518),
        IF(AND((--(INT('Data Sheet'!$A$19) &amp; "." &amp; BO518)&gt;=--('Data Sheet'!$A$19)), (--(INT('Data Sheet'!$A$19) &amp; "." &amp; BO518)&lt;=--('Data Sheet'!$B$19))),
            --(INT('Data Sheet'!$A$19) &amp; "." &amp; BO518),
            --(INT('Data Sheet'!$B$19) &amp; "." &amp; BO518)
        )
    ),
    IF(BN518&lt;&gt;"",
        IF(INT('Data Sheet'!$A$19)=INT('Data Sheet'!$B$19),
            --(INT('Data Sheet'!$A$19) &amp; "." &amp; LEFT(BN518,3)),
            IF(AND((--(INT('Data Sheet'!$A$19) &amp; "." &amp; LEFT(BN518,3))&gt;=--('Data Sheet'!$A$19)), (--(INT('Data Sheet'!$A$19) &amp; "." &amp; LEFT(BN518,3))&lt;=--('Data Sheet'!$B$19))),
                --(INT('Data Sheet'!$A$19) &amp; "." &amp; LEFT(BN518,3)),
                --(INT('Data Sheet'!$B$19) &amp; "." &amp; LEFT(BN518,3))
            )
        ),
        "OK"
    )
)</f>
        <v>OK</v>
      </c>
      <c r="O518" s="23" t="str">
        <f>IF(BP518&lt;&gt;"",
    IF(INT('Data Sheet'!$A$19)=INT('Data Sheet'!$B$19),
        --(INT('Data Sheet'!$A$19) &amp; "." &amp; BP518),
        IF(AND((--(INT('Data Sheet'!$A$19) &amp; "." &amp; BP518)&gt;=--('Data Sheet'!$A$19)), (--(INT('Data Sheet'!$A$19) &amp; "." &amp; BP518)&lt;=--('Data Sheet'!$B$19))),
            --(INT('Data Sheet'!$A$19) &amp; "." &amp; BP518),
            --(INT('Data Sheet'!$B$19) &amp; "." &amp; BP518)
        )
    ),
    IF(BN518&lt;&gt;"",
        IF(INT('Data Sheet'!$A$19)=INT('Data Sheet'!$B$19),
            --(INT('Data Sheet'!$A$19) &amp; "." &amp; RIGHT(BN518,3)),
            IF(AND((--(INT('Data Sheet'!$A$19) &amp; "." &amp; RIGHT(BN518,3))&gt;=--('Data Sheet'!$A$19)), (--(INT('Data Sheet'!$A$19) &amp; "." &amp; RIGHT(BN518,3))&lt;=--('Data Sheet'!$B$19))),
                --(INT('Data Sheet'!$A$19) &amp; "." &amp; RIGHT(BN518,3)),
                --(INT('Data Sheet'!$B$19) &amp; "." &amp; RIGHT(BN518,3))
            )
        ),
        "OK"
    )
)</f>
        <v>OK</v>
      </c>
      <c r="P518" s="23" t="str">
        <f>IF(BR518&lt;&gt;"",
    IF(INT('Data Sheet'!$A$19)=INT('Data Sheet'!$B$15),
        --(INT('Data Sheet'!$A$15) &amp; "." &amp; BR518),
        IF(AND((--(INT('Data Sheet'!$A$15) &amp; "." &amp; BR518)&gt;=--('Data Sheet'!$A$15)), (--(INT('Data Sheet'!$A$15) &amp; "." &amp; BR518)&lt;=--('Data Sheet'!$B$15))),
            --(INT('Data Sheet'!$A$15) &amp; "." &amp; BR518),
            --(INT('Data Sheet'!$B$15) &amp; "." &amp; BR518)
        )
    ),
    IF(BQ518&lt;&gt;"",
        IF(INT('Data Sheet'!$A$15)=INT('Data Sheet'!$B$15),
            --(INT('Data Sheet'!$A$15) &amp; "." &amp; LEFT(BQ518,3)),
            IF(AND((--(INT('Data Sheet'!$A$15) &amp; "." &amp; LEFT(BQ518,3))&gt;=--('Data Sheet'!$A$15)), (--(INT('Data Sheet'!$A$15) &amp; "." &amp; LEFT(BQ518,3))&lt;=--('Data Sheet'!$B$15))),
                --(INT('Data Sheet'!$A$15) &amp; "." &amp; LEFT(BQ518,3)),
                --(INT('Data Sheet'!$B$15) &amp; "." &amp; LEFT(BQ518,3))
            )
        ),
        "OK"
    )
)</f>
        <v>OK</v>
      </c>
      <c r="Q518" s="23" t="str">
        <f>IF(BS518&lt;&gt;"",
    IF(INT('Data Sheet'!$A$19)=INT('Data Sheet'!$B$15),
        --(INT('Data Sheet'!$A$15) &amp; "." &amp; BS518),
        IF(AND((--(INT('Data Sheet'!$A$15) &amp; "." &amp; BS518)&gt;=--('Data Sheet'!$A$15)), (--(INT('Data Sheet'!$A$15) &amp; "." &amp; BS518)&lt;=--('Data Sheet'!$B$15))),
            --(INT('Data Sheet'!$A$15) &amp; "." &amp; BS518),
            --(INT('Data Sheet'!$B$15) &amp; "." &amp; BS518)
        )
    ),
    IF(BQ518&lt;&gt;"",
        IF(INT('Data Sheet'!$A$15)=INT('Data Sheet'!$B$15),
            --(INT('Data Sheet'!$A$15) &amp; "." &amp; RIGHT(BQ518,3)),
            IF(AND((--(INT('Data Sheet'!$A$15) &amp; "." &amp; RIGHT(BQ518,3))&gt;=--('Data Sheet'!$A$15)), (--(INT('Data Sheet'!$A$15) &amp; "." &amp; RIGHT(BQ518,3))&lt;=--('Data Sheet'!$B$15))),
                --(INT('Data Sheet'!$A$15) &amp; "." &amp; RIGHT(BQ518,3)),
                --(INT('Data Sheet'!$B$15) &amp; "." &amp; RIGHT(BQ518,3))
            )
        ),
        "OK"
    )
)</f>
        <v>OK</v>
      </c>
      <c r="R518" s="20"/>
      <c r="S518" s="20"/>
      <c r="T518" s="20"/>
      <c r="U518" s="20"/>
      <c r="V518" s="20"/>
      <c r="W518" s="20"/>
      <c r="X518" s="20"/>
      <c r="Y518" s="20"/>
      <c r="Z518" s="20"/>
      <c r="AA518" s="55"/>
      <c r="AB518" s="55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1"/>
      <c r="AR518" s="21"/>
      <c r="AS518" s="21"/>
      <c r="AT518" s="21"/>
      <c r="AU518" s="21"/>
      <c r="AV518" s="21"/>
      <c r="AW518" s="22"/>
      <c r="AX518" s="99"/>
      <c r="AY518" s="20"/>
      <c r="AZ518" s="20"/>
      <c r="BA518" s="22"/>
      <c r="BC518" s="80"/>
      <c r="BD518" s="80"/>
      <c r="BE518" s="80"/>
      <c r="BF518" s="80"/>
      <c r="BG518" s="2" t="str">
        <f t="shared" si="45"/>
        <v/>
      </c>
      <c r="BH518" s="78">
        <f t="shared" si="44"/>
        <v>0</v>
      </c>
    </row>
    <row r="519" spans="2:60" x14ac:dyDescent="0.2">
      <c r="B519" s="14">
        <f t="shared" si="49"/>
        <v>511</v>
      </c>
      <c r="C519" s="15" t="str">
        <f>CONCATENATE('Data Sheet'!$B$8,'Data Sheet'!$G$2)</f>
        <v>" HWDP</v>
      </c>
      <c r="D519" s="95" t="str">
        <f t="shared" si="46"/>
        <v/>
      </c>
      <c r="E519" s="15" t="str">
        <f>IF('Sum HWDP'!$D$10="TH-Hill DS-1 Vol 3 CAT 2: Clean and Visual Ends only","N/A","OK")</f>
        <v>OK</v>
      </c>
      <c r="F519" s="15" t="str">
        <f>IF('Sum HWDP'!$D$10="TH-Hill DS-1 Vol 3 CAT 2: Clean and Visual Ends only","N/A","OK")</f>
        <v>OK</v>
      </c>
      <c r="G519" s="17"/>
      <c r="H519" s="17"/>
      <c r="I519" s="17" t="s">
        <v>51</v>
      </c>
      <c r="J519" s="17" t="str">
        <f t="shared" si="47"/>
        <v>OK</v>
      </c>
      <c r="K519" s="17" t="str">
        <f t="shared" si="48"/>
        <v>OK</v>
      </c>
      <c r="L519" s="17" t="str">
        <f>IF('Data Sheet'!$B$9="NC-50","N/A","OK")</f>
        <v>OK</v>
      </c>
      <c r="M519" s="17" t="str">
        <f>IF('Data Sheet'!$B$9="NC-50","N/A","OK")</f>
        <v>OK</v>
      </c>
      <c r="N519" s="23" t="str">
        <f>IF(BO519&lt;&gt;"",
    IF(INT('Data Sheet'!$A$19)=INT('Data Sheet'!$B$19),
        --(INT('Data Sheet'!$A$19) &amp; "." &amp; BO519),
        IF(AND((--(INT('Data Sheet'!$A$19) &amp; "." &amp; BO519)&gt;=--('Data Sheet'!$A$19)), (--(INT('Data Sheet'!$A$19) &amp; "." &amp; BO519)&lt;=--('Data Sheet'!$B$19))),
            --(INT('Data Sheet'!$A$19) &amp; "." &amp; BO519),
            --(INT('Data Sheet'!$B$19) &amp; "." &amp; BO519)
        )
    ),
    IF(BN519&lt;&gt;"",
        IF(INT('Data Sheet'!$A$19)=INT('Data Sheet'!$B$19),
            --(INT('Data Sheet'!$A$19) &amp; "." &amp; LEFT(BN519,3)),
            IF(AND((--(INT('Data Sheet'!$A$19) &amp; "." &amp; LEFT(BN519,3))&gt;=--('Data Sheet'!$A$19)), (--(INT('Data Sheet'!$A$19) &amp; "." &amp; LEFT(BN519,3))&lt;=--('Data Sheet'!$B$19))),
                --(INT('Data Sheet'!$A$19) &amp; "." &amp; LEFT(BN519,3)),
                --(INT('Data Sheet'!$B$19) &amp; "." &amp; LEFT(BN519,3))
            )
        ),
        "OK"
    )
)</f>
        <v>OK</v>
      </c>
      <c r="O519" s="23" t="str">
        <f>IF(BP519&lt;&gt;"",
    IF(INT('Data Sheet'!$A$19)=INT('Data Sheet'!$B$19),
        --(INT('Data Sheet'!$A$19) &amp; "." &amp; BP519),
        IF(AND((--(INT('Data Sheet'!$A$19) &amp; "." &amp; BP519)&gt;=--('Data Sheet'!$A$19)), (--(INT('Data Sheet'!$A$19) &amp; "." &amp; BP519)&lt;=--('Data Sheet'!$B$19))),
            --(INT('Data Sheet'!$A$19) &amp; "." &amp; BP519),
            --(INT('Data Sheet'!$B$19) &amp; "." &amp; BP519)
        )
    ),
    IF(BN519&lt;&gt;"",
        IF(INT('Data Sheet'!$A$19)=INT('Data Sheet'!$B$19),
            --(INT('Data Sheet'!$A$19) &amp; "." &amp; RIGHT(BN519,3)),
            IF(AND((--(INT('Data Sheet'!$A$19) &amp; "." &amp; RIGHT(BN519,3))&gt;=--('Data Sheet'!$A$19)), (--(INT('Data Sheet'!$A$19) &amp; "." &amp; RIGHT(BN519,3))&lt;=--('Data Sheet'!$B$19))),
                --(INT('Data Sheet'!$A$19) &amp; "." &amp; RIGHT(BN519,3)),
                --(INT('Data Sheet'!$B$19) &amp; "." &amp; RIGHT(BN519,3))
            )
        ),
        "OK"
    )
)</f>
        <v>OK</v>
      </c>
      <c r="P519" s="23" t="str">
        <f>IF(BR519&lt;&gt;"",
    IF(INT('Data Sheet'!$A$19)=INT('Data Sheet'!$B$15),
        --(INT('Data Sheet'!$A$15) &amp; "." &amp; BR519),
        IF(AND((--(INT('Data Sheet'!$A$15) &amp; "." &amp; BR519)&gt;=--('Data Sheet'!$A$15)), (--(INT('Data Sheet'!$A$15) &amp; "." &amp; BR519)&lt;=--('Data Sheet'!$B$15))),
            --(INT('Data Sheet'!$A$15) &amp; "." &amp; BR519),
            --(INT('Data Sheet'!$B$15) &amp; "." &amp; BR519)
        )
    ),
    IF(BQ519&lt;&gt;"",
        IF(INT('Data Sheet'!$A$15)=INT('Data Sheet'!$B$15),
            --(INT('Data Sheet'!$A$15) &amp; "." &amp; LEFT(BQ519,3)),
            IF(AND((--(INT('Data Sheet'!$A$15) &amp; "." &amp; LEFT(BQ519,3))&gt;=--('Data Sheet'!$A$15)), (--(INT('Data Sheet'!$A$15) &amp; "." &amp; LEFT(BQ519,3))&lt;=--('Data Sheet'!$B$15))),
                --(INT('Data Sheet'!$A$15) &amp; "." &amp; LEFT(BQ519,3)),
                --(INT('Data Sheet'!$B$15) &amp; "." &amp; LEFT(BQ519,3))
            )
        ),
        "OK"
    )
)</f>
        <v>OK</v>
      </c>
      <c r="Q519" s="23" t="str">
        <f>IF(BS519&lt;&gt;"",
    IF(INT('Data Sheet'!$A$19)=INT('Data Sheet'!$B$15),
        --(INT('Data Sheet'!$A$15) &amp; "." &amp; BS519),
        IF(AND((--(INT('Data Sheet'!$A$15) &amp; "." &amp; BS519)&gt;=--('Data Sheet'!$A$15)), (--(INT('Data Sheet'!$A$15) &amp; "." &amp; BS519)&lt;=--('Data Sheet'!$B$15))),
            --(INT('Data Sheet'!$A$15) &amp; "." &amp; BS519),
            --(INT('Data Sheet'!$B$15) &amp; "." &amp; BS519)
        )
    ),
    IF(BQ519&lt;&gt;"",
        IF(INT('Data Sheet'!$A$15)=INT('Data Sheet'!$B$15),
            --(INT('Data Sheet'!$A$15) &amp; "." &amp; RIGHT(BQ519,3)),
            IF(AND((--(INT('Data Sheet'!$A$15) &amp; "." &amp; RIGHT(BQ519,3))&gt;=--('Data Sheet'!$A$15)), (--(INT('Data Sheet'!$A$15) &amp; "." &amp; RIGHT(BQ519,3))&lt;=--('Data Sheet'!$B$15))),
                --(INT('Data Sheet'!$A$15) &amp; "." &amp; RIGHT(BQ519,3)),
                --(INT('Data Sheet'!$B$15) &amp; "." &amp; RIGHT(BQ519,3))
            )
        ),
        "OK"
    )
)</f>
        <v>OK</v>
      </c>
      <c r="R519" s="20"/>
      <c r="S519" s="20"/>
      <c r="T519" s="20"/>
      <c r="U519" s="20"/>
      <c r="V519" s="20"/>
      <c r="W519" s="20"/>
      <c r="X519" s="20"/>
      <c r="Y519" s="20"/>
      <c r="Z519" s="20"/>
      <c r="AA519" s="55"/>
      <c r="AB519" s="55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1"/>
      <c r="AR519" s="21"/>
      <c r="AS519" s="21"/>
      <c r="AT519" s="21"/>
      <c r="AU519" s="21"/>
      <c r="AV519" s="21"/>
      <c r="AW519" s="22"/>
      <c r="AX519" s="99"/>
      <c r="AY519" s="20"/>
      <c r="AZ519" s="20"/>
      <c r="BA519" s="22"/>
      <c r="BC519" s="80"/>
      <c r="BD519" s="80"/>
      <c r="BE519" s="80"/>
      <c r="BF519" s="80"/>
      <c r="BG519" s="2" t="str">
        <f t="shared" si="45"/>
        <v/>
      </c>
      <c r="BH519" s="78">
        <f t="shared" si="44"/>
        <v>0</v>
      </c>
    </row>
    <row r="520" spans="2:60" x14ac:dyDescent="0.2">
      <c r="B520" s="14">
        <f t="shared" si="49"/>
        <v>512</v>
      </c>
      <c r="C520" s="15" t="str">
        <f>CONCATENATE('Data Sheet'!$B$8,'Data Sheet'!$G$2)</f>
        <v>" HWDP</v>
      </c>
      <c r="D520" s="95" t="str">
        <f t="shared" si="46"/>
        <v/>
      </c>
      <c r="E520" s="15" t="str">
        <f>IF('Sum HWDP'!$D$10="TH-Hill DS-1 Vol 3 CAT 2: Clean and Visual Ends only","N/A","OK")</f>
        <v>OK</v>
      </c>
      <c r="F520" s="15" t="str">
        <f>IF('Sum HWDP'!$D$10="TH-Hill DS-1 Vol 3 CAT 2: Clean and Visual Ends only","N/A","OK")</f>
        <v>OK</v>
      </c>
      <c r="G520" s="17"/>
      <c r="H520" s="17"/>
      <c r="I520" s="17" t="s">
        <v>51</v>
      </c>
      <c r="J520" s="17" t="str">
        <f t="shared" si="47"/>
        <v>OK</v>
      </c>
      <c r="K520" s="17" t="str">
        <f t="shared" si="48"/>
        <v>OK</v>
      </c>
      <c r="L520" s="17" t="str">
        <f>IF('Data Sheet'!$B$9="NC-50","N/A","OK")</f>
        <v>OK</v>
      </c>
      <c r="M520" s="17" t="str">
        <f>IF('Data Sheet'!$B$9="NC-50","N/A","OK")</f>
        <v>OK</v>
      </c>
      <c r="N520" s="23" t="str">
        <f>IF(BO520&lt;&gt;"",
    IF(INT('Data Sheet'!$A$19)=INT('Data Sheet'!$B$19),
        --(INT('Data Sheet'!$A$19) &amp; "." &amp; BO520),
        IF(AND((--(INT('Data Sheet'!$A$19) &amp; "." &amp; BO520)&gt;=--('Data Sheet'!$A$19)), (--(INT('Data Sheet'!$A$19) &amp; "." &amp; BO520)&lt;=--('Data Sheet'!$B$19))),
            --(INT('Data Sheet'!$A$19) &amp; "." &amp; BO520),
            --(INT('Data Sheet'!$B$19) &amp; "." &amp; BO520)
        )
    ),
    IF(BN520&lt;&gt;"",
        IF(INT('Data Sheet'!$A$19)=INT('Data Sheet'!$B$19),
            --(INT('Data Sheet'!$A$19) &amp; "." &amp; LEFT(BN520,3)),
            IF(AND((--(INT('Data Sheet'!$A$19) &amp; "." &amp; LEFT(BN520,3))&gt;=--('Data Sheet'!$A$19)), (--(INT('Data Sheet'!$A$19) &amp; "." &amp; LEFT(BN520,3))&lt;=--('Data Sheet'!$B$19))),
                --(INT('Data Sheet'!$A$19) &amp; "." &amp; LEFT(BN520,3)),
                --(INT('Data Sheet'!$B$19) &amp; "." &amp; LEFT(BN520,3))
            )
        ),
        "OK"
    )
)</f>
        <v>OK</v>
      </c>
      <c r="O520" s="23" t="str">
        <f>IF(BP520&lt;&gt;"",
    IF(INT('Data Sheet'!$A$19)=INT('Data Sheet'!$B$19),
        --(INT('Data Sheet'!$A$19) &amp; "." &amp; BP520),
        IF(AND((--(INT('Data Sheet'!$A$19) &amp; "." &amp; BP520)&gt;=--('Data Sheet'!$A$19)), (--(INT('Data Sheet'!$A$19) &amp; "." &amp; BP520)&lt;=--('Data Sheet'!$B$19))),
            --(INT('Data Sheet'!$A$19) &amp; "." &amp; BP520),
            --(INT('Data Sheet'!$B$19) &amp; "." &amp; BP520)
        )
    ),
    IF(BN520&lt;&gt;"",
        IF(INT('Data Sheet'!$A$19)=INT('Data Sheet'!$B$19),
            --(INT('Data Sheet'!$A$19) &amp; "." &amp; RIGHT(BN520,3)),
            IF(AND((--(INT('Data Sheet'!$A$19) &amp; "." &amp; RIGHT(BN520,3))&gt;=--('Data Sheet'!$A$19)), (--(INT('Data Sheet'!$A$19) &amp; "." &amp; RIGHT(BN520,3))&lt;=--('Data Sheet'!$B$19))),
                --(INT('Data Sheet'!$A$19) &amp; "." &amp; RIGHT(BN520,3)),
                --(INT('Data Sheet'!$B$19) &amp; "." &amp; RIGHT(BN520,3))
            )
        ),
        "OK"
    )
)</f>
        <v>OK</v>
      </c>
      <c r="P520" s="23" t="str">
        <f>IF(BR520&lt;&gt;"",
    IF(INT('Data Sheet'!$A$19)=INT('Data Sheet'!$B$15),
        --(INT('Data Sheet'!$A$15) &amp; "." &amp; BR520),
        IF(AND((--(INT('Data Sheet'!$A$15) &amp; "." &amp; BR520)&gt;=--('Data Sheet'!$A$15)), (--(INT('Data Sheet'!$A$15) &amp; "." &amp; BR520)&lt;=--('Data Sheet'!$B$15))),
            --(INT('Data Sheet'!$A$15) &amp; "." &amp; BR520),
            --(INT('Data Sheet'!$B$15) &amp; "." &amp; BR520)
        )
    ),
    IF(BQ520&lt;&gt;"",
        IF(INT('Data Sheet'!$A$15)=INT('Data Sheet'!$B$15),
            --(INT('Data Sheet'!$A$15) &amp; "." &amp; LEFT(BQ520,3)),
            IF(AND((--(INT('Data Sheet'!$A$15) &amp; "." &amp; LEFT(BQ520,3))&gt;=--('Data Sheet'!$A$15)), (--(INT('Data Sheet'!$A$15) &amp; "." &amp; LEFT(BQ520,3))&lt;=--('Data Sheet'!$B$15))),
                --(INT('Data Sheet'!$A$15) &amp; "." &amp; LEFT(BQ520,3)),
                --(INT('Data Sheet'!$B$15) &amp; "." &amp; LEFT(BQ520,3))
            )
        ),
        "OK"
    )
)</f>
        <v>OK</v>
      </c>
      <c r="Q520" s="23" t="str">
        <f>IF(BS520&lt;&gt;"",
    IF(INT('Data Sheet'!$A$19)=INT('Data Sheet'!$B$15),
        --(INT('Data Sheet'!$A$15) &amp; "." &amp; BS520),
        IF(AND((--(INT('Data Sheet'!$A$15) &amp; "." &amp; BS520)&gt;=--('Data Sheet'!$A$15)), (--(INT('Data Sheet'!$A$15) &amp; "." &amp; BS520)&lt;=--('Data Sheet'!$B$15))),
            --(INT('Data Sheet'!$A$15) &amp; "." &amp; BS520),
            --(INT('Data Sheet'!$B$15) &amp; "." &amp; BS520)
        )
    ),
    IF(BQ520&lt;&gt;"",
        IF(INT('Data Sheet'!$A$15)=INT('Data Sheet'!$B$15),
            --(INT('Data Sheet'!$A$15) &amp; "." &amp; RIGHT(BQ520,3)),
            IF(AND((--(INT('Data Sheet'!$A$15) &amp; "." &amp; RIGHT(BQ520,3))&gt;=--('Data Sheet'!$A$15)), (--(INT('Data Sheet'!$A$15) &amp; "." &amp; RIGHT(BQ520,3))&lt;=--('Data Sheet'!$B$15))),
                --(INT('Data Sheet'!$A$15) &amp; "." &amp; RIGHT(BQ520,3)),
                --(INT('Data Sheet'!$B$15) &amp; "." &amp; RIGHT(BQ520,3))
            )
        ),
        "OK"
    )
)</f>
        <v>OK</v>
      </c>
      <c r="R520" s="20"/>
      <c r="S520" s="20"/>
      <c r="T520" s="20"/>
      <c r="U520" s="20"/>
      <c r="V520" s="20"/>
      <c r="W520" s="20"/>
      <c r="X520" s="20"/>
      <c r="Y520" s="20"/>
      <c r="Z520" s="20"/>
      <c r="AA520" s="55"/>
      <c r="AB520" s="55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1"/>
      <c r="AR520" s="21"/>
      <c r="AS520" s="21"/>
      <c r="AT520" s="21"/>
      <c r="AU520" s="21"/>
      <c r="AV520" s="21"/>
      <c r="AW520" s="22"/>
      <c r="AX520" s="99"/>
      <c r="AY520" s="20"/>
      <c r="AZ520" s="20"/>
      <c r="BA520" s="22"/>
      <c r="BC520" s="80"/>
      <c r="BD520" s="80"/>
      <c r="BE520" s="80"/>
      <c r="BF520" s="80"/>
      <c r="BG520" s="2" t="str">
        <f t="shared" si="45"/>
        <v/>
      </c>
      <c r="BH520" s="78">
        <f t="shared" si="44"/>
        <v>0</v>
      </c>
    </row>
    <row r="521" spans="2:60" x14ac:dyDescent="0.2">
      <c r="B521" s="14">
        <f t="shared" si="49"/>
        <v>513</v>
      </c>
      <c r="C521" s="15" t="str">
        <f>CONCATENATE('Data Sheet'!$B$8,'Data Sheet'!$G$2)</f>
        <v>" HWDP</v>
      </c>
      <c r="D521" s="95" t="str">
        <f t="shared" si="46"/>
        <v/>
      </c>
      <c r="E521" s="15" t="str">
        <f>IF('Sum HWDP'!$D$10="TH-Hill DS-1 Vol 3 CAT 2: Clean and Visual Ends only","N/A","OK")</f>
        <v>OK</v>
      </c>
      <c r="F521" s="15" t="str">
        <f>IF('Sum HWDP'!$D$10="TH-Hill DS-1 Vol 3 CAT 2: Clean and Visual Ends only","N/A","OK")</f>
        <v>OK</v>
      </c>
      <c r="G521" s="17"/>
      <c r="H521" s="17"/>
      <c r="I521" s="17" t="s">
        <v>51</v>
      </c>
      <c r="J521" s="17" t="str">
        <f t="shared" si="47"/>
        <v>OK</v>
      </c>
      <c r="K521" s="17" t="str">
        <f t="shared" si="48"/>
        <v>OK</v>
      </c>
      <c r="L521" s="17" t="str">
        <f>IF('Data Sheet'!$B$9="NC-50","N/A","OK")</f>
        <v>OK</v>
      </c>
      <c r="M521" s="17" t="str">
        <f>IF('Data Sheet'!$B$9="NC-50","N/A","OK")</f>
        <v>OK</v>
      </c>
      <c r="N521" s="23" t="str">
        <f>IF(BO521&lt;&gt;"",
    IF(INT('Data Sheet'!$A$19)=INT('Data Sheet'!$B$19),
        --(INT('Data Sheet'!$A$19) &amp; "." &amp; BO521),
        IF(AND((--(INT('Data Sheet'!$A$19) &amp; "." &amp; BO521)&gt;=--('Data Sheet'!$A$19)), (--(INT('Data Sheet'!$A$19) &amp; "." &amp; BO521)&lt;=--('Data Sheet'!$B$19))),
            --(INT('Data Sheet'!$A$19) &amp; "." &amp; BO521),
            --(INT('Data Sheet'!$B$19) &amp; "." &amp; BO521)
        )
    ),
    IF(BN521&lt;&gt;"",
        IF(INT('Data Sheet'!$A$19)=INT('Data Sheet'!$B$19),
            --(INT('Data Sheet'!$A$19) &amp; "." &amp; LEFT(BN521,3)),
            IF(AND((--(INT('Data Sheet'!$A$19) &amp; "." &amp; LEFT(BN521,3))&gt;=--('Data Sheet'!$A$19)), (--(INT('Data Sheet'!$A$19) &amp; "." &amp; LEFT(BN521,3))&lt;=--('Data Sheet'!$B$19))),
                --(INT('Data Sheet'!$A$19) &amp; "." &amp; LEFT(BN521,3)),
                --(INT('Data Sheet'!$B$19) &amp; "." &amp; LEFT(BN521,3))
            )
        ),
        "OK"
    )
)</f>
        <v>OK</v>
      </c>
      <c r="O521" s="23" t="str">
        <f>IF(BP521&lt;&gt;"",
    IF(INT('Data Sheet'!$A$19)=INT('Data Sheet'!$B$19),
        --(INT('Data Sheet'!$A$19) &amp; "." &amp; BP521),
        IF(AND((--(INT('Data Sheet'!$A$19) &amp; "." &amp; BP521)&gt;=--('Data Sheet'!$A$19)), (--(INT('Data Sheet'!$A$19) &amp; "." &amp; BP521)&lt;=--('Data Sheet'!$B$19))),
            --(INT('Data Sheet'!$A$19) &amp; "." &amp; BP521),
            --(INT('Data Sheet'!$B$19) &amp; "." &amp; BP521)
        )
    ),
    IF(BN521&lt;&gt;"",
        IF(INT('Data Sheet'!$A$19)=INT('Data Sheet'!$B$19),
            --(INT('Data Sheet'!$A$19) &amp; "." &amp; RIGHT(BN521,3)),
            IF(AND((--(INT('Data Sheet'!$A$19) &amp; "." &amp; RIGHT(BN521,3))&gt;=--('Data Sheet'!$A$19)), (--(INT('Data Sheet'!$A$19) &amp; "." &amp; RIGHT(BN521,3))&lt;=--('Data Sheet'!$B$19))),
                --(INT('Data Sheet'!$A$19) &amp; "." &amp; RIGHT(BN521,3)),
                --(INT('Data Sheet'!$B$19) &amp; "." &amp; RIGHT(BN521,3))
            )
        ),
        "OK"
    )
)</f>
        <v>OK</v>
      </c>
      <c r="P521" s="23" t="str">
        <f>IF(BR521&lt;&gt;"",
    IF(INT('Data Sheet'!$A$19)=INT('Data Sheet'!$B$15),
        --(INT('Data Sheet'!$A$15) &amp; "." &amp; BR521),
        IF(AND((--(INT('Data Sheet'!$A$15) &amp; "." &amp; BR521)&gt;=--('Data Sheet'!$A$15)), (--(INT('Data Sheet'!$A$15) &amp; "." &amp; BR521)&lt;=--('Data Sheet'!$B$15))),
            --(INT('Data Sheet'!$A$15) &amp; "." &amp; BR521),
            --(INT('Data Sheet'!$B$15) &amp; "." &amp; BR521)
        )
    ),
    IF(BQ521&lt;&gt;"",
        IF(INT('Data Sheet'!$A$15)=INT('Data Sheet'!$B$15),
            --(INT('Data Sheet'!$A$15) &amp; "." &amp; LEFT(BQ521,3)),
            IF(AND((--(INT('Data Sheet'!$A$15) &amp; "." &amp; LEFT(BQ521,3))&gt;=--('Data Sheet'!$A$15)), (--(INT('Data Sheet'!$A$15) &amp; "." &amp; LEFT(BQ521,3))&lt;=--('Data Sheet'!$B$15))),
                --(INT('Data Sheet'!$A$15) &amp; "." &amp; LEFT(BQ521,3)),
                --(INT('Data Sheet'!$B$15) &amp; "." &amp; LEFT(BQ521,3))
            )
        ),
        "OK"
    )
)</f>
        <v>OK</v>
      </c>
      <c r="Q521" s="23" t="str">
        <f>IF(BS521&lt;&gt;"",
    IF(INT('Data Sheet'!$A$19)=INT('Data Sheet'!$B$15),
        --(INT('Data Sheet'!$A$15) &amp; "." &amp; BS521),
        IF(AND((--(INT('Data Sheet'!$A$15) &amp; "." &amp; BS521)&gt;=--('Data Sheet'!$A$15)), (--(INT('Data Sheet'!$A$15) &amp; "." &amp; BS521)&lt;=--('Data Sheet'!$B$15))),
            --(INT('Data Sheet'!$A$15) &amp; "." &amp; BS521),
            --(INT('Data Sheet'!$B$15) &amp; "." &amp; BS521)
        )
    ),
    IF(BQ521&lt;&gt;"",
        IF(INT('Data Sheet'!$A$15)=INT('Data Sheet'!$B$15),
            --(INT('Data Sheet'!$A$15) &amp; "." &amp; RIGHT(BQ521,3)),
            IF(AND((--(INT('Data Sheet'!$A$15) &amp; "." &amp; RIGHT(BQ521,3))&gt;=--('Data Sheet'!$A$15)), (--(INT('Data Sheet'!$A$15) &amp; "." &amp; RIGHT(BQ521,3))&lt;=--('Data Sheet'!$B$15))),
                --(INT('Data Sheet'!$A$15) &amp; "." &amp; RIGHT(BQ521,3)),
                --(INT('Data Sheet'!$B$15) &amp; "." &amp; RIGHT(BQ521,3))
            )
        ),
        "OK"
    )
)</f>
        <v>OK</v>
      </c>
      <c r="R521" s="20"/>
      <c r="S521" s="20"/>
      <c r="T521" s="20"/>
      <c r="U521" s="20"/>
      <c r="V521" s="20"/>
      <c r="W521" s="20"/>
      <c r="X521" s="20"/>
      <c r="Y521" s="20"/>
      <c r="Z521" s="20"/>
      <c r="AA521" s="55"/>
      <c r="AB521" s="55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1"/>
      <c r="AR521" s="21"/>
      <c r="AS521" s="21"/>
      <c r="AT521" s="21"/>
      <c r="AU521" s="21"/>
      <c r="AV521" s="21"/>
      <c r="AW521" s="22"/>
      <c r="AX521" s="99"/>
      <c r="AY521" s="20"/>
      <c r="AZ521" s="20"/>
      <c r="BA521" s="22"/>
      <c r="BC521" s="80"/>
      <c r="BD521" s="80"/>
      <c r="BE521" s="80"/>
      <c r="BF521" s="80"/>
      <c r="BG521" s="2" t="str">
        <f t="shared" si="45"/>
        <v/>
      </c>
      <c r="BH521" s="78">
        <f t="shared" ref="BH521:BH584" si="50">COUNTA(T521:AF521)</f>
        <v>0</v>
      </c>
    </row>
    <row r="522" spans="2:60" x14ac:dyDescent="0.2">
      <c r="B522" s="14">
        <f t="shared" si="49"/>
        <v>514</v>
      </c>
      <c r="C522" s="15" t="str">
        <f>CONCATENATE('Data Sheet'!$B$8,'Data Sheet'!$G$2)</f>
        <v>" HWDP</v>
      </c>
      <c r="D522" s="95" t="str">
        <f t="shared" si="46"/>
        <v/>
      </c>
      <c r="E522" s="15" t="str">
        <f>IF('Sum HWDP'!$D$10="TH-Hill DS-1 Vol 3 CAT 2: Clean and Visual Ends only","N/A","OK")</f>
        <v>OK</v>
      </c>
      <c r="F522" s="15" t="str">
        <f>IF('Sum HWDP'!$D$10="TH-Hill DS-1 Vol 3 CAT 2: Clean and Visual Ends only","N/A","OK")</f>
        <v>OK</v>
      </c>
      <c r="G522" s="17"/>
      <c r="H522" s="17"/>
      <c r="I522" s="17" t="s">
        <v>51</v>
      </c>
      <c r="J522" s="17" t="str">
        <f t="shared" si="47"/>
        <v>OK</v>
      </c>
      <c r="K522" s="17" t="str">
        <f t="shared" si="48"/>
        <v>OK</v>
      </c>
      <c r="L522" s="17" t="str">
        <f>IF('Data Sheet'!$B$9="NC-50","N/A","OK")</f>
        <v>OK</v>
      </c>
      <c r="M522" s="17" t="str">
        <f>IF('Data Sheet'!$B$9="NC-50","N/A","OK")</f>
        <v>OK</v>
      </c>
      <c r="N522" s="23" t="str">
        <f>IF(BO522&lt;&gt;"",
    IF(INT('Data Sheet'!$A$19)=INT('Data Sheet'!$B$19),
        --(INT('Data Sheet'!$A$19) &amp; "." &amp; BO522),
        IF(AND((--(INT('Data Sheet'!$A$19) &amp; "." &amp; BO522)&gt;=--('Data Sheet'!$A$19)), (--(INT('Data Sheet'!$A$19) &amp; "." &amp; BO522)&lt;=--('Data Sheet'!$B$19))),
            --(INT('Data Sheet'!$A$19) &amp; "." &amp; BO522),
            --(INT('Data Sheet'!$B$19) &amp; "." &amp; BO522)
        )
    ),
    IF(BN522&lt;&gt;"",
        IF(INT('Data Sheet'!$A$19)=INT('Data Sheet'!$B$19),
            --(INT('Data Sheet'!$A$19) &amp; "." &amp; LEFT(BN522,3)),
            IF(AND((--(INT('Data Sheet'!$A$19) &amp; "." &amp; LEFT(BN522,3))&gt;=--('Data Sheet'!$A$19)), (--(INT('Data Sheet'!$A$19) &amp; "." &amp; LEFT(BN522,3))&lt;=--('Data Sheet'!$B$19))),
                --(INT('Data Sheet'!$A$19) &amp; "." &amp; LEFT(BN522,3)),
                --(INT('Data Sheet'!$B$19) &amp; "." &amp; LEFT(BN522,3))
            )
        ),
        "OK"
    )
)</f>
        <v>OK</v>
      </c>
      <c r="O522" s="23" t="str">
        <f>IF(BP522&lt;&gt;"",
    IF(INT('Data Sheet'!$A$19)=INT('Data Sheet'!$B$19),
        --(INT('Data Sheet'!$A$19) &amp; "." &amp; BP522),
        IF(AND((--(INT('Data Sheet'!$A$19) &amp; "." &amp; BP522)&gt;=--('Data Sheet'!$A$19)), (--(INT('Data Sheet'!$A$19) &amp; "." &amp; BP522)&lt;=--('Data Sheet'!$B$19))),
            --(INT('Data Sheet'!$A$19) &amp; "." &amp; BP522),
            --(INT('Data Sheet'!$B$19) &amp; "." &amp; BP522)
        )
    ),
    IF(BN522&lt;&gt;"",
        IF(INT('Data Sheet'!$A$19)=INT('Data Sheet'!$B$19),
            --(INT('Data Sheet'!$A$19) &amp; "." &amp; RIGHT(BN522,3)),
            IF(AND((--(INT('Data Sheet'!$A$19) &amp; "." &amp; RIGHT(BN522,3))&gt;=--('Data Sheet'!$A$19)), (--(INT('Data Sheet'!$A$19) &amp; "." &amp; RIGHT(BN522,3))&lt;=--('Data Sheet'!$B$19))),
                --(INT('Data Sheet'!$A$19) &amp; "." &amp; RIGHT(BN522,3)),
                --(INT('Data Sheet'!$B$19) &amp; "." &amp; RIGHT(BN522,3))
            )
        ),
        "OK"
    )
)</f>
        <v>OK</v>
      </c>
      <c r="P522" s="23" t="str">
        <f>IF(BR522&lt;&gt;"",
    IF(INT('Data Sheet'!$A$19)=INT('Data Sheet'!$B$15),
        --(INT('Data Sheet'!$A$15) &amp; "." &amp; BR522),
        IF(AND((--(INT('Data Sheet'!$A$15) &amp; "." &amp; BR522)&gt;=--('Data Sheet'!$A$15)), (--(INT('Data Sheet'!$A$15) &amp; "." &amp; BR522)&lt;=--('Data Sheet'!$B$15))),
            --(INT('Data Sheet'!$A$15) &amp; "." &amp; BR522),
            --(INT('Data Sheet'!$B$15) &amp; "." &amp; BR522)
        )
    ),
    IF(BQ522&lt;&gt;"",
        IF(INT('Data Sheet'!$A$15)=INT('Data Sheet'!$B$15),
            --(INT('Data Sheet'!$A$15) &amp; "." &amp; LEFT(BQ522,3)),
            IF(AND((--(INT('Data Sheet'!$A$15) &amp; "." &amp; LEFT(BQ522,3))&gt;=--('Data Sheet'!$A$15)), (--(INT('Data Sheet'!$A$15) &amp; "." &amp; LEFT(BQ522,3))&lt;=--('Data Sheet'!$B$15))),
                --(INT('Data Sheet'!$A$15) &amp; "." &amp; LEFT(BQ522,3)),
                --(INT('Data Sheet'!$B$15) &amp; "." &amp; LEFT(BQ522,3))
            )
        ),
        "OK"
    )
)</f>
        <v>OK</v>
      </c>
      <c r="Q522" s="23" t="str">
        <f>IF(BS522&lt;&gt;"",
    IF(INT('Data Sheet'!$A$19)=INT('Data Sheet'!$B$15),
        --(INT('Data Sheet'!$A$15) &amp; "." &amp; BS522),
        IF(AND((--(INT('Data Sheet'!$A$15) &amp; "." &amp; BS522)&gt;=--('Data Sheet'!$A$15)), (--(INT('Data Sheet'!$A$15) &amp; "." &amp; BS522)&lt;=--('Data Sheet'!$B$15))),
            --(INT('Data Sheet'!$A$15) &amp; "." &amp; BS522),
            --(INT('Data Sheet'!$B$15) &amp; "." &amp; BS522)
        )
    ),
    IF(BQ522&lt;&gt;"",
        IF(INT('Data Sheet'!$A$15)=INT('Data Sheet'!$B$15),
            --(INT('Data Sheet'!$A$15) &amp; "." &amp; RIGHT(BQ522,3)),
            IF(AND((--(INT('Data Sheet'!$A$15) &amp; "." &amp; RIGHT(BQ522,3))&gt;=--('Data Sheet'!$A$15)), (--(INT('Data Sheet'!$A$15) &amp; "." &amp; RIGHT(BQ522,3))&lt;=--('Data Sheet'!$B$15))),
                --(INT('Data Sheet'!$A$15) &amp; "." &amp; RIGHT(BQ522,3)),
                --(INT('Data Sheet'!$B$15) &amp; "." &amp; RIGHT(BQ522,3))
            )
        ),
        "OK"
    )
)</f>
        <v>OK</v>
      </c>
      <c r="R522" s="20"/>
      <c r="S522" s="20"/>
      <c r="T522" s="20"/>
      <c r="U522" s="20"/>
      <c r="V522" s="20"/>
      <c r="W522" s="20"/>
      <c r="X522" s="20"/>
      <c r="Y522" s="20"/>
      <c r="Z522" s="20"/>
      <c r="AA522" s="55"/>
      <c r="AB522" s="55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1"/>
      <c r="AR522" s="21"/>
      <c r="AS522" s="21"/>
      <c r="AT522" s="21"/>
      <c r="AU522" s="21"/>
      <c r="AV522" s="21"/>
      <c r="AW522" s="22"/>
      <c r="AX522" s="99"/>
      <c r="AY522" s="20"/>
      <c r="AZ522" s="20"/>
      <c r="BA522" s="22"/>
      <c r="BC522" s="80"/>
      <c r="BD522" s="80"/>
      <c r="BE522" s="80"/>
      <c r="BF522" s="80"/>
      <c r="BG522" s="2" t="str">
        <f t="shared" ref="BG522:BG585" si="51">CONCATENATE(BC522,BD522,BE522,BF522)</f>
        <v/>
      </c>
      <c r="BH522" s="78">
        <f t="shared" si="50"/>
        <v>0</v>
      </c>
    </row>
    <row r="523" spans="2:60" x14ac:dyDescent="0.2">
      <c r="B523" s="14">
        <f t="shared" si="49"/>
        <v>515</v>
      </c>
      <c r="C523" s="15" t="str">
        <f>CONCATENATE('Data Sheet'!$B$8,'Data Sheet'!$G$2)</f>
        <v>" HWDP</v>
      </c>
      <c r="D523" s="95" t="str">
        <f t="shared" ref="D523:D586" si="52">BG523</f>
        <v/>
      </c>
      <c r="E523" s="15" t="str">
        <f>IF('Sum HWDP'!$D$10="TH-Hill DS-1 Vol 3 CAT 2: Clean and Visual Ends only","N/A","OK")</f>
        <v>OK</v>
      </c>
      <c r="F523" s="15" t="str">
        <f>IF('Sum HWDP'!$D$10="TH-Hill DS-1 Vol 3 CAT 2: Clean and Visual Ends only","N/A","OK")</f>
        <v>OK</v>
      </c>
      <c r="G523" s="17"/>
      <c r="H523" s="17"/>
      <c r="I523" s="17" t="s">
        <v>51</v>
      </c>
      <c r="J523" s="17" t="str">
        <f t="shared" si="47"/>
        <v>OK</v>
      </c>
      <c r="K523" s="17" t="str">
        <f t="shared" si="48"/>
        <v>OK</v>
      </c>
      <c r="L523" s="17" t="str">
        <f>IF('Data Sheet'!$B$9="NC-50","N/A","OK")</f>
        <v>OK</v>
      </c>
      <c r="M523" s="17" t="str">
        <f>IF('Data Sheet'!$B$9="NC-50","N/A","OK")</f>
        <v>OK</v>
      </c>
      <c r="N523" s="23" t="str">
        <f>IF(BO523&lt;&gt;"",
    IF(INT('Data Sheet'!$A$19)=INT('Data Sheet'!$B$19),
        --(INT('Data Sheet'!$A$19) &amp; "." &amp; BO523),
        IF(AND((--(INT('Data Sheet'!$A$19) &amp; "." &amp; BO523)&gt;=--('Data Sheet'!$A$19)), (--(INT('Data Sheet'!$A$19) &amp; "." &amp; BO523)&lt;=--('Data Sheet'!$B$19))),
            --(INT('Data Sheet'!$A$19) &amp; "." &amp; BO523),
            --(INT('Data Sheet'!$B$19) &amp; "." &amp; BO523)
        )
    ),
    IF(BN523&lt;&gt;"",
        IF(INT('Data Sheet'!$A$19)=INT('Data Sheet'!$B$19),
            --(INT('Data Sheet'!$A$19) &amp; "." &amp; LEFT(BN523,3)),
            IF(AND((--(INT('Data Sheet'!$A$19) &amp; "." &amp; LEFT(BN523,3))&gt;=--('Data Sheet'!$A$19)), (--(INT('Data Sheet'!$A$19) &amp; "." &amp; LEFT(BN523,3))&lt;=--('Data Sheet'!$B$19))),
                --(INT('Data Sheet'!$A$19) &amp; "." &amp; LEFT(BN523,3)),
                --(INT('Data Sheet'!$B$19) &amp; "." &amp; LEFT(BN523,3))
            )
        ),
        "OK"
    )
)</f>
        <v>OK</v>
      </c>
      <c r="O523" s="23" t="str">
        <f>IF(BP523&lt;&gt;"",
    IF(INT('Data Sheet'!$A$19)=INT('Data Sheet'!$B$19),
        --(INT('Data Sheet'!$A$19) &amp; "." &amp; BP523),
        IF(AND((--(INT('Data Sheet'!$A$19) &amp; "." &amp; BP523)&gt;=--('Data Sheet'!$A$19)), (--(INT('Data Sheet'!$A$19) &amp; "." &amp; BP523)&lt;=--('Data Sheet'!$B$19))),
            --(INT('Data Sheet'!$A$19) &amp; "." &amp; BP523),
            --(INT('Data Sheet'!$B$19) &amp; "." &amp; BP523)
        )
    ),
    IF(BN523&lt;&gt;"",
        IF(INT('Data Sheet'!$A$19)=INT('Data Sheet'!$B$19),
            --(INT('Data Sheet'!$A$19) &amp; "." &amp; RIGHT(BN523,3)),
            IF(AND((--(INT('Data Sheet'!$A$19) &amp; "." &amp; RIGHT(BN523,3))&gt;=--('Data Sheet'!$A$19)), (--(INT('Data Sheet'!$A$19) &amp; "." &amp; RIGHT(BN523,3))&lt;=--('Data Sheet'!$B$19))),
                --(INT('Data Sheet'!$A$19) &amp; "." &amp; RIGHT(BN523,3)),
                --(INT('Data Sheet'!$B$19) &amp; "." &amp; RIGHT(BN523,3))
            )
        ),
        "OK"
    )
)</f>
        <v>OK</v>
      </c>
      <c r="P523" s="23" t="str">
        <f>IF(BR523&lt;&gt;"",
    IF(INT('Data Sheet'!$A$19)=INT('Data Sheet'!$B$15),
        --(INT('Data Sheet'!$A$15) &amp; "." &amp; BR523),
        IF(AND((--(INT('Data Sheet'!$A$15) &amp; "." &amp; BR523)&gt;=--('Data Sheet'!$A$15)), (--(INT('Data Sheet'!$A$15) &amp; "." &amp; BR523)&lt;=--('Data Sheet'!$B$15))),
            --(INT('Data Sheet'!$A$15) &amp; "." &amp; BR523),
            --(INT('Data Sheet'!$B$15) &amp; "." &amp; BR523)
        )
    ),
    IF(BQ523&lt;&gt;"",
        IF(INT('Data Sheet'!$A$15)=INT('Data Sheet'!$B$15),
            --(INT('Data Sheet'!$A$15) &amp; "." &amp; LEFT(BQ523,3)),
            IF(AND((--(INT('Data Sheet'!$A$15) &amp; "." &amp; LEFT(BQ523,3))&gt;=--('Data Sheet'!$A$15)), (--(INT('Data Sheet'!$A$15) &amp; "." &amp; LEFT(BQ523,3))&lt;=--('Data Sheet'!$B$15))),
                --(INT('Data Sheet'!$A$15) &amp; "." &amp; LEFT(BQ523,3)),
                --(INT('Data Sheet'!$B$15) &amp; "." &amp; LEFT(BQ523,3))
            )
        ),
        "OK"
    )
)</f>
        <v>OK</v>
      </c>
      <c r="Q523" s="23" t="str">
        <f>IF(BS523&lt;&gt;"",
    IF(INT('Data Sheet'!$A$19)=INT('Data Sheet'!$B$15),
        --(INT('Data Sheet'!$A$15) &amp; "." &amp; BS523),
        IF(AND((--(INT('Data Sheet'!$A$15) &amp; "." &amp; BS523)&gt;=--('Data Sheet'!$A$15)), (--(INT('Data Sheet'!$A$15) &amp; "." &amp; BS523)&lt;=--('Data Sheet'!$B$15))),
            --(INT('Data Sheet'!$A$15) &amp; "." &amp; BS523),
            --(INT('Data Sheet'!$B$15) &amp; "." &amp; BS523)
        )
    ),
    IF(BQ523&lt;&gt;"",
        IF(INT('Data Sheet'!$A$15)=INT('Data Sheet'!$B$15),
            --(INT('Data Sheet'!$A$15) &amp; "." &amp; RIGHT(BQ523,3)),
            IF(AND((--(INT('Data Sheet'!$A$15) &amp; "." &amp; RIGHT(BQ523,3))&gt;=--('Data Sheet'!$A$15)), (--(INT('Data Sheet'!$A$15) &amp; "." &amp; RIGHT(BQ523,3))&lt;=--('Data Sheet'!$B$15))),
                --(INT('Data Sheet'!$A$15) &amp; "." &amp; RIGHT(BQ523,3)),
                --(INT('Data Sheet'!$B$15) &amp; "." &amp; RIGHT(BQ523,3))
            )
        ),
        "OK"
    )
)</f>
        <v>OK</v>
      </c>
      <c r="R523" s="20"/>
      <c r="S523" s="20"/>
      <c r="T523" s="20"/>
      <c r="U523" s="20"/>
      <c r="V523" s="20"/>
      <c r="W523" s="20"/>
      <c r="X523" s="20"/>
      <c r="Y523" s="20"/>
      <c r="Z523" s="20"/>
      <c r="AA523" s="55"/>
      <c r="AB523" s="55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1"/>
      <c r="AR523" s="21"/>
      <c r="AS523" s="21"/>
      <c r="AT523" s="21"/>
      <c r="AU523" s="21"/>
      <c r="AV523" s="21"/>
      <c r="AW523" s="22"/>
      <c r="AX523" s="99"/>
      <c r="AY523" s="20"/>
      <c r="AZ523" s="20"/>
      <c r="BA523" s="22"/>
      <c r="BC523" s="80"/>
      <c r="BD523" s="80"/>
      <c r="BE523" s="80"/>
      <c r="BF523" s="80"/>
      <c r="BG523" s="2" t="str">
        <f t="shared" si="51"/>
        <v/>
      </c>
      <c r="BH523" s="78">
        <f t="shared" si="50"/>
        <v>0</v>
      </c>
    </row>
    <row r="524" spans="2:60" x14ac:dyDescent="0.2">
      <c r="B524" s="14">
        <f t="shared" si="49"/>
        <v>516</v>
      </c>
      <c r="C524" s="15" t="str">
        <f>CONCATENATE('Data Sheet'!$B$8,'Data Sheet'!$G$2)</f>
        <v>" HWDP</v>
      </c>
      <c r="D524" s="95" t="str">
        <f t="shared" si="52"/>
        <v/>
      </c>
      <c r="E524" s="15" t="str">
        <f>IF('Sum HWDP'!$D$10="TH-Hill DS-1 Vol 3 CAT 2: Clean and Visual Ends only","N/A","OK")</f>
        <v>OK</v>
      </c>
      <c r="F524" s="15" t="str">
        <f>IF('Sum HWDP'!$D$10="TH-Hill DS-1 Vol 3 CAT 2: Clean and Visual Ends only","N/A","OK")</f>
        <v>OK</v>
      </c>
      <c r="G524" s="17"/>
      <c r="H524" s="17"/>
      <c r="I524" s="17" t="s">
        <v>51</v>
      </c>
      <c r="J524" s="17" t="str">
        <f t="shared" si="47"/>
        <v>OK</v>
      </c>
      <c r="K524" s="17" t="str">
        <f t="shared" si="48"/>
        <v>OK</v>
      </c>
      <c r="L524" s="17" t="str">
        <f>IF('Data Sheet'!$B$9="NC-50","N/A","OK")</f>
        <v>OK</v>
      </c>
      <c r="M524" s="17" t="str">
        <f>IF('Data Sheet'!$B$9="NC-50","N/A","OK")</f>
        <v>OK</v>
      </c>
      <c r="N524" s="23" t="str">
        <f>IF(BO524&lt;&gt;"",
    IF(INT('Data Sheet'!$A$19)=INT('Data Sheet'!$B$19),
        --(INT('Data Sheet'!$A$19) &amp; "." &amp; BO524),
        IF(AND((--(INT('Data Sheet'!$A$19) &amp; "." &amp; BO524)&gt;=--('Data Sheet'!$A$19)), (--(INT('Data Sheet'!$A$19) &amp; "." &amp; BO524)&lt;=--('Data Sheet'!$B$19))),
            --(INT('Data Sheet'!$A$19) &amp; "." &amp; BO524),
            --(INT('Data Sheet'!$B$19) &amp; "." &amp; BO524)
        )
    ),
    IF(BN524&lt;&gt;"",
        IF(INT('Data Sheet'!$A$19)=INT('Data Sheet'!$B$19),
            --(INT('Data Sheet'!$A$19) &amp; "." &amp; LEFT(BN524,3)),
            IF(AND((--(INT('Data Sheet'!$A$19) &amp; "." &amp; LEFT(BN524,3))&gt;=--('Data Sheet'!$A$19)), (--(INT('Data Sheet'!$A$19) &amp; "." &amp; LEFT(BN524,3))&lt;=--('Data Sheet'!$B$19))),
                --(INT('Data Sheet'!$A$19) &amp; "." &amp; LEFT(BN524,3)),
                --(INT('Data Sheet'!$B$19) &amp; "." &amp; LEFT(BN524,3))
            )
        ),
        "OK"
    )
)</f>
        <v>OK</v>
      </c>
      <c r="O524" s="23" t="str">
        <f>IF(BP524&lt;&gt;"",
    IF(INT('Data Sheet'!$A$19)=INT('Data Sheet'!$B$19),
        --(INT('Data Sheet'!$A$19) &amp; "." &amp; BP524),
        IF(AND((--(INT('Data Sheet'!$A$19) &amp; "." &amp; BP524)&gt;=--('Data Sheet'!$A$19)), (--(INT('Data Sheet'!$A$19) &amp; "." &amp; BP524)&lt;=--('Data Sheet'!$B$19))),
            --(INT('Data Sheet'!$A$19) &amp; "." &amp; BP524),
            --(INT('Data Sheet'!$B$19) &amp; "." &amp; BP524)
        )
    ),
    IF(BN524&lt;&gt;"",
        IF(INT('Data Sheet'!$A$19)=INT('Data Sheet'!$B$19),
            --(INT('Data Sheet'!$A$19) &amp; "." &amp; RIGHT(BN524,3)),
            IF(AND((--(INT('Data Sheet'!$A$19) &amp; "." &amp; RIGHT(BN524,3))&gt;=--('Data Sheet'!$A$19)), (--(INT('Data Sheet'!$A$19) &amp; "." &amp; RIGHT(BN524,3))&lt;=--('Data Sheet'!$B$19))),
                --(INT('Data Sheet'!$A$19) &amp; "." &amp; RIGHT(BN524,3)),
                --(INT('Data Sheet'!$B$19) &amp; "." &amp; RIGHT(BN524,3))
            )
        ),
        "OK"
    )
)</f>
        <v>OK</v>
      </c>
      <c r="P524" s="23" t="str">
        <f>IF(BR524&lt;&gt;"",
    IF(INT('Data Sheet'!$A$19)=INT('Data Sheet'!$B$15),
        --(INT('Data Sheet'!$A$15) &amp; "." &amp; BR524),
        IF(AND((--(INT('Data Sheet'!$A$15) &amp; "." &amp; BR524)&gt;=--('Data Sheet'!$A$15)), (--(INT('Data Sheet'!$A$15) &amp; "." &amp; BR524)&lt;=--('Data Sheet'!$B$15))),
            --(INT('Data Sheet'!$A$15) &amp; "." &amp; BR524),
            --(INT('Data Sheet'!$B$15) &amp; "." &amp; BR524)
        )
    ),
    IF(BQ524&lt;&gt;"",
        IF(INT('Data Sheet'!$A$15)=INT('Data Sheet'!$B$15),
            --(INT('Data Sheet'!$A$15) &amp; "." &amp; LEFT(BQ524,3)),
            IF(AND((--(INT('Data Sheet'!$A$15) &amp; "." &amp; LEFT(BQ524,3))&gt;=--('Data Sheet'!$A$15)), (--(INT('Data Sheet'!$A$15) &amp; "." &amp; LEFT(BQ524,3))&lt;=--('Data Sheet'!$B$15))),
                --(INT('Data Sheet'!$A$15) &amp; "." &amp; LEFT(BQ524,3)),
                --(INT('Data Sheet'!$B$15) &amp; "." &amp; LEFT(BQ524,3))
            )
        ),
        "OK"
    )
)</f>
        <v>OK</v>
      </c>
      <c r="Q524" s="23" t="str">
        <f>IF(BS524&lt;&gt;"",
    IF(INT('Data Sheet'!$A$19)=INT('Data Sheet'!$B$15),
        --(INT('Data Sheet'!$A$15) &amp; "." &amp; BS524),
        IF(AND((--(INT('Data Sheet'!$A$15) &amp; "." &amp; BS524)&gt;=--('Data Sheet'!$A$15)), (--(INT('Data Sheet'!$A$15) &amp; "." &amp; BS524)&lt;=--('Data Sheet'!$B$15))),
            --(INT('Data Sheet'!$A$15) &amp; "." &amp; BS524),
            --(INT('Data Sheet'!$B$15) &amp; "." &amp; BS524)
        )
    ),
    IF(BQ524&lt;&gt;"",
        IF(INT('Data Sheet'!$A$15)=INT('Data Sheet'!$B$15),
            --(INT('Data Sheet'!$A$15) &amp; "." &amp; RIGHT(BQ524,3)),
            IF(AND((--(INT('Data Sheet'!$A$15) &amp; "." &amp; RIGHT(BQ524,3))&gt;=--('Data Sheet'!$A$15)), (--(INT('Data Sheet'!$A$15) &amp; "." &amp; RIGHT(BQ524,3))&lt;=--('Data Sheet'!$B$15))),
                --(INT('Data Sheet'!$A$15) &amp; "." &amp; RIGHT(BQ524,3)),
                --(INT('Data Sheet'!$B$15) &amp; "." &amp; RIGHT(BQ524,3))
            )
        ),
        "OK"
    )
)</f>
        <v>OK</v>
      </c>
      <c r="R524" s="20"/>
      <c r="S524" s="20"/>
      <c r="T524" s="20"/>
      <c r="U524" s="20"/>
      <c r="V524" s="20"/>
      <c r="W524" s="20"/>
      <c r="X524" s="20"/>
      <c r="Y524" s="20"/>
      <c r="Z524" s="20"/>
      <c r="AA524" s="55"/>
      <c r="AB524" s="55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1"/>
      <c r="AR524" s="21"/>
      <c r="AS524" s="21"/>
      <c r="AT524" s="21"/>
      <c r="AU524" s="21"/>
      <c r="AV524" s="21"/>
      <c r="AW524" s="22"/>
      <c r="AX524" s="99"/>
      <c r="AY524" s="20"/>
      <c r="AZ524" s="20"/>
      <c r="BA524" s="22"/>
      <c r="BC524" s="80"/>
      <c r="BD524" s="80"/>
      <c r="BE524" s="80"/>
      <c r="BF524" s="80"/>
      <c r="BG524" s="2" t="str">
        <f t="shared" si="51"/>
        <v/>
      </c>
      <c r="BH524" s="78">
        <f t="shared" si="50"/>
        <v>0</v>
      </c>
    </row>
    <row r="525" spans="2:60" x14ac:dyDescent="0.2">
      <c r="B525" s="14">
        <f t="shared" si="49"/>
        <v>517</v>
      </c>
      <c r="C525" s="15" t="str">
        <f>CONCATENATE('Data Sheet'!$B$8,'Data Sheet'!$G$2)</f>
        <v>" HWDP</v>
      </c>
      <c r="D525" s="95" t="str">
        <f t="shared" si="52"/>
        <v/>
      </c>
      <c r="E525" s="15" t="str">
        <f>IF('Sum HWDP'!$D$10="TH-Hill DS-1 Vol 3 CAT 2: Clean and Visual Ends only","N/A","OK")</f>
        <v>OK</v>
      </c>
      <c r="F525" s="15" t="str">
        <f>IF('Sum HWDP'!$D$10="TH-Hill DS-1 Vol 3 CAT 2: Clean and Visual Ends only","N/A","OK")</f>
        <v>OK</v>
      </c>
      <c r="G525" s="17"/>
      <c r="H525" s="17"/>
      <c r="I525" s="17" t="s">
        <v>51</v>
      </c>
      <c r="J525" s="17" t="str">
        <f t="shared" ref="J525:J588" si="53">IF(AP525="X", "MIN", "OK")</f>
        <v>OK</v>
      </c>
      <c r="K525" s="17" t="str">
        <f t="shared" ref="K525:K588" si="54">IF(AQ525="X", "MIN", "OK")</f>
        <v>OK</v>
      </c>
      <c r="L525" s="17" t="str">
        <f>IF('Data Sheet'!$B$9="NC-50","N/A","OK")</f>
        <v>OK</v>
      </c>
      <c r="M525" s="17" t="str">
        <f>IF('Data Sheet'!$B$9="NC-50","N/A","OK")</f>
        <v>OK</v>
      </c>
      <c r="N525" s="23" t="str">
        <f>IF(BO525&lt;&gt;"",
    IF(INT('Data Sheet'!$A$19)=INT('Data Sheet'!$B$19),
        --(INT('Data Sheet'!$A$19) &amp; "." &amp; BO525),
        IF(AND((--(INT('Data Sheet'!$A$19) &amp; "." &amp; BO525)&gt;=--('Data Sheet'!$A$19)), (--(INT('Data Sheet'!$A$19) &amp; "." &amp; BO525)&lt;=--('Data Sheet'!$B$19))),
            --(INT('Data Sheet'!$A$19) &amp; "." &amp; BO525),
            --(INT('Data Sheet'!$B$19) &amp; "." &amp; BO525)
        )
    ),
    IF(BN525&lt;&gt;"",
        IF(INT('Data Sheet'!$A$19)=INT('Data Sheet'!$B$19),
            --(INT('Data Sheet'!$A$19) &amp; "." &amp; LEFT(BN525,3)),
            IF(AND((--(INT('Data Sheet'!$A$19) &amp; "." &amp; LEFT(BN525,3))&gt;=--('Data Sheet'!$A$19)), (--(INT('Data Sheet'!$A$19) &amp; "." &amp; LEFT(BN525,3))&lt;=--('Data Sheet'!$B$19))),
                --(INT('Data Sheet'!$A$19) &amp; "." &amp; LEFT(BN525,3)),
                --(INT('Data Sheet'!$B$19) &amp; "." &amp; LEFT(BN525,3))
            )
        ),
        "OK"
    )
)</f>
        <v>OK</v>
      </c>
      <c r="O525" s="23" t="str">
        <f>IF(BP525&lt;&gt;"",
    IF(INT('Data Sheet'!$A$19)=INT('Data Sheet'!$B$19),
        --(INT('Data Sheet'!$A$19) &amp; "." &amp; BP525),
        IF(AND((--(INT('Data Sheet'!$A$19) &amp; "." &amp; BP525)&gt;=--('Data Sheet'!$A$19)), (--(INT('Data Sheet'!$A$19) &amp; "." &amp; BP525)&lt;=--('Data Sheet'!$B$19))),
            --(INT('Data Sheet'!$A$19) &amp; "." &amp; BP525),
            --(INT('Data Sheet'!$B$19) &amp; "." &amp; BP525)
        )
    ),
    IF(BN525&lt;&gt;"",
        IF(INT('Data Sheet'!$A$19)=INT('Data Sheet'!$B$19),
            --(INT('Data Sheet'!$A$19) &amp; "." &amp; RIGHT(BN525,3)),
            IF(AND((--(INT('Data Sheet'!$A$19) &amp; "." &amp; RIGHT(BN525,3))&gt;=--('Data Sheet'!$A$19)), (--(INT('Data Sheet'!$A$19) &amp; "." &amp; RIGHT(BN525,3))&lt;=--('Data Sheet'!$B$19))),
                --(INT('Data Sheet'!$A$19) &amp; "." &amp; RIGHT(BN525,3)),
                --(INT('Data Sheet'!$B$19) &amp; "." &amp; RIGHT(BN525,3))
            )
        ),
        "OK"
    )
)</f>
        <v>OK</v>
      </c>
      <c r="P525" s="23" t="str">
        <f>IF(BR525&lt;&gt;"",
    IF(INT('Data Sheet'!$A$19)=INT('Data Sheet'!$B$15),
        --(INT('Data Sheet'!$A$15) &amp; "." &amp; BR525),
        IF(AND((--(INT('Data Sheet'!$A$15) &amp; "." &amp; BR525)&gt;=--('Data Sheet'!$A$15)), (--(INT('Data Sheet'!$A$15) &amp; "." &amp; BR525)&lt;=--('Data Sheet'!$B$15))),
            --(INT('Data Sheet'!$A$15) &amp; "." &amp; BR525),
            --(INT('Data Sheet'!$B$15) &amp; "." &amp; BR525)
        )
    ),
    IF(BQ525&lt;&gt;"",
        IF(INT('Data Sheet'!$A$15)=INT('Data Sheet'!$B$15),
            --(INT('Data Sheet'!$A$15) &amp; "." &amp; LEFT(BQ525,3)),
            IF(AND((--(INT('Data Sheet'!$A$15) &amp; "." &amp; LEFT(BQ525,3))&gt;=--('Data Sheet'!$A$15)), (--(INT('Data Sheet'!$A$15) &amp; "." &amp; LEFT(BQ525,3))&lt;=--('Data Sheet'!$B$15))),
                --(INT('Data Sheet'!$A$15) &amp; "." &amp; LEFT(BQ525,3)),
                --(INT('Data Sheet'!$B$15) &amp; "." &amp; LEFT(BQ525,3))
            )
        ),
        "OK"
    )
)</f>
        <v>OK</v>
      </c>
      <c r="Q525" s="23" t="str">
        <f>IF(BS525&lt;&gt;"",
    IF(INT('Data Sheet'!$A$19)=INT('Data Sheet'!$B$15),
        --(INT('Data Sheet'!$A$15) &amp; "." &amp; BS525),
        IF(AND((--(INT('Data Sheet'!$A$15) &amp; "." &amp; BS525)&gt;=--('Data Sheet'!$A$15)), (--(INT('Data Sheet'!$A$15) &amp; "." &amp; BS525)&lt;=--('Data Sheet'!$B$15))),
            --(INT('Data Sheet'!$A$15) &amp; "." &amp; BS525),
            --(INT('Data Sheet'!$B$15) &amp; "." &amp; BS525)
        )
    ),
    IF(BQ525&lt;&gt;"",
        IF(INT('Data Sheet'!$A$15)=INT('Data Sheet'!$B$15),
            --(INT('Data Sheet'!$A$15) &amp; "." &amp; RIGHT(BQ525,3)),
            IF(AND((--(INT('Data Sheet'!$A$15) &amp; "." &amp; RIGHT(BQ525,3))&gt;=--('Data Sheet'!$A$15)), (--(INT('Data Sheet'!$A$15) &amp; "." &amp; RIGHT(BQ525,3))&lt;=--('Data Sheet'!$B$15))),
                --(INT('Data Sheet'!$A$15) &amp; "." &amp; RIGHT(BQ525,3)),
                --(INT('Data Sheet'!$B$15) &amp; "." &amp; RIGHT(BQ525,3))
            )
        ),
        "OK"
    )
)</f>
        <v>OK</v>
      </c>
      <c r="R525" s="20"/>
      <c r="S525" s="20"/>
      <c r="T525" s="20"/>
      <c r="U525" s="20"/>
      <c r="V525" s="20"/>
      <c r="W525" s="20"/>
      <c r="X525" s="20"/>
      <c r="Y525" s="20"/>
      <c r="Z525" s="20"/>
      <c r="AA525" s="55"/>
      <c r="AB525" s="55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1"/>
      <c r="AR525" s="21"/>
      <c r="AS525" s="21"/>
      <c r="AT525" s="21"/>
      <c r="AU525" s="21"/>
      <c r="AV525" s="21"/>
      <c r="AW525" s="22"/>
      <c r="AX525" s="99"/>
      <c r="AY525" s="20"/>
      <c r="AZ525" s="20"/>
      <c r="BA525" s="22"/>
      <c r="BC525" s="80"/>
      <c r="BD525" s="80"/>
      <c r="BE525" s="80"/>
      <c r="BF525" s="80"/>
      <c r="BG525" s="2" t="str">
        <f t="shared" si="51"/>
        <v/>
      </c>
      <c r="BH525" s="78">
        <f t="shared" si="50"/>
        <v>0</v>
      </c>
    </row>
    <row r="526" spans="2:60" x14ac:dyDescent="0.2">
      <c r="B526" s="14">
        <f t="shared" si="49"/>
        <v>518</v>
      </c>
      <c r="C526" s="15" t="str">
        <f>CONCATENATE('Data Sheet'!$B$8,'Data Sheet'!$G$2)</f>
        <v>" HWDP</v>
      </c>
      <c r="D526" s="95" t="str">
        <f t="shared" si="52"/>
        <v/>
      </c>
      <c r="E526" s="15" t="str">
        <f>IF('Sum HWDP'!$D$10="TH-Hill DS-1 Vol 3 CAT 2: Clean and Visual Ends only","N/A","OK")</f>
        <v>OK</v>
      </c>
      <c r="F526" s="15" t="str">
        <f>IF('Sum HWDP'!$D$10="TH-Hill DS-1 Vol 3 CAT 2: Clean and Visual Ends only","N/A","OK")</f>
        <v>OK</v>
      </c>
      <c r="G526" s="17"/>
      <c r="H526" s="17"/>
      <c r="I526" s="17" t="s">
        <v>51</v>
      </c>
      <c r="J526" s="17" t="str">
        <f t="shared" si="53"/>
        <v>OK</v>
      </c>
      <c r="K526" s="17" t="str">
        <f t="shared" si="54"/>
        <v>OK</v>
      </c>
      <c r="L526" s="17" t="str">
        <f>IF('Data Sheet'!$B$9="NC-50","N/A","OK")</f>
        <v>OK</v>
      </c>
      <c r="M526" s="17" t="str">
        <f>IF('Data Sheet'!$B$9="NC-50","N/A","OK")</f>
        <v>OK</v>
      </c>
      <c r="N526" s="23" t="str">
        <f>IF(BO526&lt;&gt;"",
    IF(INT('Data Sheet'!$A$19)=INT('Data Sheet'!$B$19),
        --(INT('Data Sheet'!$A$19) &amp; "." &amp; BO526),
        IF(AND((--(INT('Data Sheet'!$A$19) &amp; "." &amp; BO526)&gt;=--('Data Sheet'!$A$19)), (--(INT('Data Sheet'!$A$19) &amp; "." &amp; BO526)&lt;=--('Data Sheet'!$B$19))),
            --(INT('Data Sheet'!$A$19) &amp; "." &amp; BO526),
            --(INT('Data Sheet'!$B$19) &amp; "." &amp; BO526)
        )
    ),
    IF(BN526&lt;&gt;"",
        IF(INT('Data Sheet'!$A$19)=INT('Data Sheet'!$B$19),
            --(INT('Data Sheet'!$A$19) &amp; "." &amp; LEFT(BN526,3)),
            IF(AND((--(INT('Data Sheet'!$A$19) &amp; "." &amp; LEFT(BN526,3))&gt;=--('Data Sheet'!$A$19)), (--(INT('Data Sheet'!$A$19) &amp; "." &amp; LEFT(BN526,3))&lt;=--('Data Sheet'!$B$19))),
                --(INT('Data Sheet'!$A$19) &amp; "." &amp; LEFT(BN526,3)),
                --(INT('Data Sheet'!$B$19) &amp; "." &amp; LEFT(BN526,3))
            )
        ),
        "OK"
    )
)</f>
        <v>OK</v>
      </c>
      <c r="O526" s="23" t="str">
        <f>IF(BP526&lt;&gt;"",
    IF(INT('Data Sheet'!$A$19)=INT('Data Sheet'!$B$19),
        --(INT('Data Sheet'!$A$19) &amp; "." &amp; BP526),
        IF(AND((--(INT('Data Sheet'!$A$19) &amp; "." &amp; BP526)&gt;=--('Data Sheet'!$A$19)), (--(INT('Data Sheet'!$A$19) &amp; "." &amp; BP526)&lt;=--('Data Sheet'!$B$19))),
            --(INT('Data Sheet'!$A$19) &amp; "." &amp; BP526),
            --(INT('Data Sheet'!$B$19) &amp; "." &amp; BP526)
        )
    ),
    IF(BN526&lt;&gt;"",
        IF(INT('Data Sheet'!$A$19)=INT('Data Sheet'!$B$19),
            --(INT('Data Sheet'!$A$19) &amp; "." &amp; RIGHT(BN526,3)),
            IF(AND((--(INT('Data Sheet'!$A$19) &amp; "." &amp; RIGHT(BN526,3))&gt;=--('Data Sheet'!$A$19)), (--(INT('Data Sheet'!$A$19) &amp; "." &amp; RIGHT(BN526,3))&lt;=--('Data Sheet'!$B$19))),
                --(INT('Data Sheet'!$A$19) &amp; "." &amp; RIGHT(BN526,3)),
                --(INT('Data Sheet'!$B$19) &amp; "." &amp; RIGHT(BN526,3))
            )
        ),
        "OK"
    )
)</f>
        <v>OK</v>
      </c>
      <c r="P526" s="23" t="str">
        <f>IF(BR526&lt;&gt;"",
    IF(INT('Data Sheet'!$A$19)=INT('Data Sheet'!$B$15),
        --(INT('Data Sheet'!$A$15) &amp; "." &amp; BR526),
        IF(AND((--(INT('Data Sheet'!$A$15) &amp; "." &amp; BR526)&gt;=--('Data Sheet'!$A$15)), (--(INT('Data Sheet'!$A$15) &amp; "." &amp; BR526)&lt;=--('Data Sheet'!$B$15))),
            --(INT('Data Sheet'!$A$15) &amp; "." &amp; BR526),
            --(INT('Data Sheet'!$B$15) &amp; "." &amp; BR526)
        )
    ),
    IF(BQ526&lt;&gt;"",
        IF(INT('Data Sheet'!$A$15)=INT('Data Sheet'!$B$15),
            --(INT('Data Sheet'!$A$15) &amp; "." &amp; LEFT(BQ526,3)),
            IF(AND((--(INT('Data Sheet'!$A$15) &amp; "." &amp; LEFT(BQ526,3))&gt;=--('Data Sheet'!$A$15)), (--(INT('Data Sheet'!$A$15) &amp; "." &amp; LEFT(BQ526,3))&lt;=--('Data Sheet'!$B$15))),
                --(INT('Data Sheet'!$A$15) &amp; "." &amp; LEFT(BQ526,3)),
                --(INT('Data Sheet'!$B$15) &amp; "." &amp; LEFT(BQ526,3))
            )
        ),
        "OK"
    )
)</f>
        <v>OK</v>
      </c>
      <c r="Q526" s="23" t="str">
        <f>IF(BS526&lt;&gt;"",
    IF(INT('Data Sheet'!$A$19)=INT('Data Sheet'!$B$15),
        --(INT('Data Sheet'!$A$15) &amp; "." &amp; BS526),
        IF(AND((--(INT('Data Sheet'!$A$15) &amp; "." &amp; BS526)&gt;=--('Data Sheet'!$A$15)), (--(INT('Data Sheet'!$A$15) &amp; "." &amp; BS526)&lt;=--('Data Sheet'!$B$15))),
            --(INT('Data Sheet'!$A$15) &amp; "." &amp; BS526),
            --(INT('Data Sheet'!$B$15) &amp; "." &amp; BS526)
        )
    ),
    IF(BQ526&lt;&gt;"",
        IF(INT('Data Sheet'!$A$15)=INT('Data Sheet'!$B$15),
            --(INT('Data Sheet'!$A$15) &amp; "." &amp; RIGHT(BQ526,3)),
            IF(AND((--(INT('Data Sheet'!$A$15) &amp; "." &amp; RIGHT(BQ526,3))&gt;=--('Data Sheet'!$A$15)), (--(INT('Data Sheet'!$A$15) &amp; "." &amp; RIGHT(BQ526,3))&lt;=--('Data Sheet'!$B$15))),
                --(INT('Data Sheet'!$A$15) &amp; "." &amp; RIGHT(BQ526,3)),
                --(INT('Data Sheet'!$B$15) &amp; "." &amp; RIGHT(BQ526,3))
            )
        ),
        "OK"
    )
)</f>
        <v>OK</v>
      </c>
      <c r="R526" s="20"/>
      <c r="S526" s="20"/>
      <c r="T526" s="20"/>
      <c r="U526" s="20"/>
      <c r="V526" s="20"/>
      <c r="W526" s="20"/>
      <c r="X526" s="20"/>
      <c r="Y526" s="20"/>
      <c r="Z526" s="20"/>
      <c r="AA526" s="55"/>
      <c r="AB526" s="55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1"/>
      <c r="AR526" s="21"/>
      <c r="AS526" s="21"/>
      <c r="AT526" s="21"/>
      <c r="AU526" s="21"/>
      <c r="AV526" s="21"/>
      <c r="AW526" s="22"/>
      <c r="AX526" s="99"/>
      <c r="AY526" s="20"/>
      <c r="AZ526" s="20"/>
      <c r="BA526" s="22"/>
      <c r="BC526" s="80"/>
      <c r="BD526" s="80"/>
      <c r="BE526" s="80"/>
      <c r="BF526" s="80"/>
      <c r="BG526" s="2" t="str">
        <f t="shared" si="51"/>
        <v/>
      </c>
      <c r="BH526" s="78">
        <f t="shared" si="50"/>
        <v>0</v>
      </c>
    </row>
    <row r="527" spans="2:60" x14ac:dyDescent="0.2">
      <c r="B527" s="14">
        <f t="shared" ref="B527:B590" si="55">B526+1</f>
        <v>519</v>
      </c>
      <c r="C527" s="15" t="str">
        <f>CONCATENATE('Data Sheet'!$B$8,'Data Sheet'!$G$2)</f>
        <v>" HWDP</v>
      </c>
      <c r="D527" s="95" t="str">
        <f t="shared" si="52"/>
        <v/>
      </c>
      <c r="E527" s="15" t="str">
        <f>IF('Sum HWDP'!$D$10="TH-Hill DS-1 Vol 3 CAT 2: Clean and Visual Ends only","N/A","OK")</f>
        <v>OK</v>
      </c>
      <c r="F527" s="15" t="str">
        <f>IF('Sum HWDP'!$D$10="TH-Hill DS-1 Vol 3 CAT 2: Clean and Visual Ends only","N/A","OK")</f>
        <v>OK</v>
      </c>
      <c r="G527" s="17"/>
      <c r="H527" s="17"/>
      <c r="I527" s="17" t="s">
        <v>51</v>
      </c>
      <c r="J527" s="17" t="str">
        <f t="shared" si="53"/>
        <v>OK</v>
      </c>
      <c r="K527" s="17" t="str">
        <f t="shared" si="54"/>
        <v>OK</v>
      </c>
      <c r="L527" s="17" t="str">
        <f>IF('Data Sheet'!$B$9="NC-50","N/A","OK")</f>
        <v>OK</v>
      </c>
      <c r="M527" s="17" t="str">
        <f>IF('Data Sheet'!$B$9="NC-50","N/A","OK")</f>
        <v>OK</v>
      </c>
      <c r="N527" s="23" t="str">
        <f>IF(BO527&lt;&gt;"",
    IF(INT('Data Sheet'!$A$19)=INT('Data Sheet'!$B$19),
        --(INT('Data Sheet'!$A$19) &amp; "." &amp; BO527),
        IF(AND((--(INT('Data Sheet'!$A$19) &amp; "." &amp; BO527)&gt;=--('Data Sheet'!$A$19)), (--(INT('Data Sheet'!$A$19) &amp; "." &amp; BO527)&lt;=--('Data Sheet'!$B$19))),
            --(INT('Data Sheet'!$A$19) &amp; "." &amp; BO527),
            --(INT('Data Sheet'!$B$19) &amp; "." &amp; BO527)
        )
    ),
    IF(BN527&lt;&gt;"",
        IF(INT('Data Sheet'!$A$19)=INT('Data Sheet'!$B$19),
            --(INT('Data Sheet'!$A$19) &amp; "." &amp; LEFT(BN527,3)),
            IF(AND((--(INT('Data Sheet'!$A$19) &amp; "." &amp; LEFT(BN527,3))&gt;=--('Data Sheet'!$A$19)), (--(INT('Data Sheet'!$A$19) &amp; "." &amp; LEFT(BN527,3))&lt;=--('Data Sheet'!$B$19))),
                --(INT('Data Sheet'!$A$19) &amp; "." &amp; LEFT(BN527,3)),
                --(INT('Data Sheet'!$B$19) &amp; "." &amp; LEFT(BN527,3))
            )
        ),
        "OK"
    )
)</f>
        <v>OK</v>
      </c>
      <c r="O527" s="23" t="str">
        <f>IF(BP527&lt;&gt;"",
    IF(INT('Data Sheet'!$A$19)=INT('Data Sheet'!$B$19),
        --(INT('Data Sheet'!$A$19) &amp; "." &amp; BP527),
        IF(AND((--(INT('Data Sheet'!$A$19) &amp; "." &amp; BP527)&gt;=--('Data Sheet'!$A$19)), (--(INT('Data Sheet'!$A$19) &amp; "." &amp; BP527)&lt;=--('Data Sheet'!$B$19))),
            --(INT('Data Sheet'!$A$19) &amp; "." &amp; BP527),
            --(INT('Data Sheet'!$B$19) &amp; "." &amp; BP527)
        )
    ),
    IF(BN527&lt;&gt;"",
        IF(INT('Data Sheet'!$A$19)=INT('Data Sheet'!$B$19),
            --(INT('Data Sheet'!$A$19) &amp; "." &amp; RIGHT(BN527,3)),
            IF(AND((--(INT('Data Sheet'!$A$19) &amp; "." &amp; RIGHT(BN527,3))&gt;=--('Data Sheet'!$A$19)), (--(INT('Data Sheet'!$A$19) &amp; "." &amp; RIGHT(BN527,3))&lt;=--('Data Sheet'!$B$19))),
                --(INT('Data Sheet'!$A$19) &amp; "." &amp; RIGHT(BN527,3)),
                --(INT('Data Sheet'!$B$19) &amp; "." &amp; RIGHT(BN527,3))
            )
        ),
        "OK"
    )
)</f>
        <v>OK</v>
      </c>
      <c r="P527" s="23" t="str">
        <f>IF(BR527&lt;&gt;"",
    IF(INT('Data Sheet'!$A$19)=INT('Data Sheet'!$B$15),
        --(INT('Data Sheet'!$A$15) &amp; "." &amp; BR527),
        IF(AND((--(INT('Data Sheet'!$A$15) &amp; "." &amp; BR527)&gt;=--('Data Sheet'!$A$15)), (--(INT('Data Sheet'!$A$15) &amp; "." &amp; BR527)&lt;=--('Data Sheet'!$B$15))),
            --(INT('Data Sheet'!$A$15) &amp; "." &amp; BR527),
            --(INT('Data Sheet'!$B$15) &amp; "." &amp; BR527)
        )
    ),
    IF(BQ527&lt;&gt;"",
        IF(INT('Data Sheet'!$A$15)=INT('Data Sheet'!$B$15),
            --(INT('Data Sheet'!$A$15) &amp; "." &amp; LEFT(BQ527,3)),
            IF(AND((--(INT('Data Sheet'!$A$15) &amp; "." &amp; LEFT(BQ527,3))&gt;=--('Data Sheet'!$A$15)), (--(INT('Data Sheet'!$A$15) &amp; "." &amp; LEFT(BQ527,3))&lt;=--('Data Sheet'!$B$15))),
                --(INT('Data Sheet'!$A$15) &amp; "." &amp; LEFT(BQ527,3)),
                --(INT('Data Sheet'!$B$15) &amp; "." &amp; LEFT(BQ527,3))
            )
        ),
        "OK"
    )
)</f>
        <v>OK</v>
      </c>
      <c r="Q527" s="23" t="str">
        <f>IF(BS527&lt;&gt;"",
    IF(INT('Data Sheet'!$A$19)=INT('Data Sheet'!$B$15),
        --(INT('Data Sheet'!$A$15) &amp; "." &amp; BS527),
        IF(AND((--(INT('Data Sheet'!$A$15) &amp; "." &amp; BS527)&gt;=--('Data Sheet'!$A$15)), (--(INT('Data Sheet'!$A$15) &amp; "." &amp; BS527)&lt;=--('Data Sheet'!$B$15))),
            --(INT('Data Sheet'!$A$15) &amp; "." &amp; BS527),
            --(INT('Data Sheet'!$B$15) &amp; "." &amp; BS527)
        )
    ),
    IF(BQ527&lt;&gt;"",
        IF(INT('Data Sheet'!$A$15)=INT('Data Sheet'!$B$15),
            --(INT('Data Sheet'!$A$15) &amp; "." &amp; RIGHT(BQ527,3)),
            IF(AND((--(INT('Data Sheet'!$A$15) &amp; "." &amp; RIGHT(BQ527,3))&gt;=--('Data Sheet'!$A$15)), (--(INT('Data Sheet'!$A$15) &amp; "." &amp; RIGHT(BQ527,3))&lt;=--('Data Sheet'!$B$15))),
                --(INT('Data Sheet'!$A$15) &amp; "." &amp; RIGHT(BQ527,3)),
                --(INT('Data Sheet'!$B$15) &amp; "." &amp; RIGHT(BQ527,3))
            )
        ),
        "OK"
    )
)</f>
        <v>OK</v>
      </c>
      <c r="R527" s="20"/>
      <c r="S527" s="20"/>
      <c r="T527" s="20"/>
      <c r="U527" s="20"/>
      <c r="V527" s="20"/>
      <c r="W527" s="20"/>
      <c r="X527" s="20"/>
      <c r="Y527" s="20"/>
      <c r="Z527" s="20"/>
      <c r="AA527" s="55"/>
      <c r="AB527" s="55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1"/>
      <c r="AR527" s="21"/>
      <c r="AS527" s="21"/>
      <c r="AT527" s="21"/>
      <c r="AU527" s="21"/>
      <c r="AV527" s="21"/>
      <c r="AW527" s="22"/>
      <c r="AX527" s="99"/>
      <c r="AY527" s="20"/>
      <c r="AZ527" s="20"/>
      <c r="BA527" s="22"/>
      <c r="BC527" s="80"/>
      <c r="BD527" s="80"/>
      <c r="BE527" s="80"/>
      <c r="BF527" s="80"/>
      <c r="BG527" s="2" t="str">
        <f t="shared" si="51"/>
        <v/>
      </c>
      <c r="BH527" s="78">
        <f t="shared" si="50"/>
        <v>0</v>
      </c>
    </row>
    <row r="528" spans="2:60" x14ac:dyDescent="0.2">
      <c r="B528" s="14">
        <f t="shared" si="55"/>
        <v>520</v>
      </c>
      <c r="C528" s="15" t="str">
        <f>CONCATENATE('Data Sheet'!$B$8,'Data Sheet'!$G$2)</f>
        <v>" HWDP</v>
      </c>
      <c r="D528" s="95" t="str">
        <f t="shared" si="52"/>
        <v/>
      </c>
      <c r="E528" s="15" t="str">
        <f>IF('Sum HWDP'!$D$10="TH-Hill DS-1 Vol 3 CAT 2: Clean and Visual Ends only","N/A","OK")</f>
        <v>OK</v>
      </c>
      <c r="F528" s="15" t="str">
        <f>IF('Sum HWDP'!$D$10="TH-Hill DS-1 Vol 3 CAT 2: Clean and Visual Ends only","N/A","OK")</f>
        <v>OK</v>
      </c>
      <c r="G528" s="17"/>
      <c r="H528" s="17"/>
      <c r="I528" s="17" t="s">
        <v>51</v>
      </c>
      <c r="J528" s="17" t="str">
        <f t="shared" si="53"/>
        <v>OK</v>
      </c>
      <c r="K528" s="17" t="str">
        <f t="shared" si="54"/>
        <v>OK</v>
      </c>
      <c r="L528" s="17" t="str">
        <f>IF('Data Sheet'!$B$9="NC-50","N/A","OK")</f>
        <v>OK</v>
      </c>
      <c r="M528" s="17" t="str">
        <f>IF('Data Sheet'!$B$9="NC-50","N/A","OK")</f>
        <v>OK</v>
      </c>
      <c r="N528" s="23" t="str">
        <f>IF(BO528&lt;&gt;"",
    IF(INT('Data Sheet'!$A$19)=INT('Data Sheet'!$B$19),
        --(INT('Data Sheet'!$A$19) &amp; "." &amp; BO528),
        IF(AND((--(INT('Data Sheet'!$A$19) &amp; "." &amp; BO528)&gt;=--('Data Sheet'!$A$19)), (--(INT('Data Sheet'!$A$19) &amp; "." &amp; BO528)&lt;=--('Data Sheet'!$B$19))),
            --(INT('Data Sheet'!$A$19) &amp; "." &amp; BO528),
            --(INT('Data Sheet'!$B$19) &amp; "." &amp; BO528)
        )
    ),
    IF(BN528&lt;&gt;"",
        IF(INT('Data Sheet'!$A$19)=INT('Data Sheet'!$B$19),
            --(INT('Data Sheet'!$A$19) &amp; "." &amp; LEFT(BN528,3)),
            IF(AND((--(INT('Data Sheet'!$A$19) &amp; "." &amp; LEFT(BN528,3))&gt;=--('Data Sheet'!$A$19)), (--(INT('Data Sheet'!$A$19) &amp; "." &amp; LEFT(BN528,3))&lt;=--('Data Sheet'!$B$19))),
                --(INT('Data Sheet'!$A$19) &amp; "." &amp; LEFT(BN528,3)),
                --(INT('Data Sheet'!$B$19) &amp; "." &amp; LEFT(BN528,3))
            )
        ),
        "OK"
    )
)</f>
        <v>OK</v>
      </c>
      <c r="O528" s="23" t="str">
        <f>IF(BP528&lt;&gt;"",
    IF(INT('Data Sheet'!$A$19)=INT('Data Sheet'!$B$19),
        --(INT('Data Sheet'!$A$19) &amp; "." &amp; BP528),
        IF(AND((--(INT('Data Sheet'!$A$19) &amp; "." &amp; BP528)&gt;=--('Data Sheet'!$A$19)), (--(INT('Data Sheet'!$A$19) &amp; "." &amp; BP528)&lt;=--('Data Sheet'!$B$19))),
            --(INT('Data Sheet'!$A$19) &amp; "." &amp; BP528),
            --(INT('Data Sheet'!$B$19) &amp; "." &amp; BP528)
        )
    ),
    IF(BN528&lt;&gt;"",
        IF(INT('Data Sheet'!$A$19)=INT('Data Sheet'!$B$19),
            --(INT('Data Sheet'!$A$19) &amp; "." &amp; RIGHT(BN528,3)),
            IF(AND((--(INT('Data Sheet'!$A$19) &amp; "." &amp; RIGHT(BN528,3))&gt;=--('Data Sheet'!$A$19)), (--(INT('Data Sheet'!$A$19) &amp; "." &amp; RIGHT(BN528,3))&lt;=--('Data Sheet'!$B$19))),
                --(INT('Data Sheet'!$A$19) &amp; "." &amp; RIGHT(BN528,3)),
                --(INT('Data Sheet'!$B$19) &amp; "." &amp; RIGHT(BN528,3))
            )
        ),
        "OK"
    )
)</f>
        <v>OK</v>
      </c>
      <c r="P528" s="23" t="str">
        <f>IF(BR528&lt;&gt;"",
    IF(INT('Data Sheet'!$A$19)=INT('Data Sheet'!$B$15),
        --(INT('Data Sheet'!$A$15) &amp; "." &amp; BR528),
        IF(AND((--(INT('Data Sheet'!$A$15) &amp; "." &amp; BR528)&gt;=--('Data Sheet'!$A$15)), (--(INT('Data Sheet'!$A$15) &amp; "." &amp; BR528)&lt;=--('Data Sheet'!$B$15))),
            --(INT('Data Sheet'!$A$15) &amp; "." &amp; BR528),
            --(INT('Data Sheet'!$B$15) &amp; "." &amp; BR528)
        )
    ),
    IF(BQ528&lt;&gt;"",
        IF(INT('Data Sheet'!$A$15)=INT('Data Sheet'!$B$15),
            --(INT('Data Sheet'!$A$15) &amp; "." &amp; LEFT(BQ528,3)),
            IF(AND((--(INT('Data Sheet'!$A$15) &amp; "." &amp; LEFT(BQ528,3))&gt;=--('Data Sheet'!$A$15)), (--(INT('Data Sheet'!$A$15) &amp; "." &amp; LEFT(BQ528,3))&lt;=--('Data Sheet'!$B$15))),
                --(INT('Data Sheet'!$A$15) &amp; "." &amp; LEFT(BQ528,3)),
                --(INT('Data Sheet'!$B$15) &amp; "." &amp; LEFT(BQ528,3))
            )
        ),
        "OK"
    )
)</f>
        <v>OK</v>
      </c>
      <c r="Q528" s="23" t="str">
        <f>IF(BS528&lt;&gt;"",
    IF(INT('Data Sheet'!$A$19)=INT('Data Sheet'!$B$15),
        --(INT('Data Sheet'!$A$15) &amp; "." &amp; BS528),
        IF(AND((--(INT('Data Sheet'!$A$15) &amp; "." &amp; BS528)&gt;=--('Data Sheet'!$A$15)), (--(INT('Data Sheet'!$A$15) &amp; "." &amp; BS528)&lt;=--('Data Sheet'!$B$15))),
            --(INT('Data Sheet'!$A$15) &amp; "." &amp; BS528),
            --(INT('Data Sheet'!$B$15) &amp; "." &amp; BS528)
        )
    ),
    IF(BQ528&lt;&gt;"",
        IF(INT('Data Sheet'!$A$15)=INT('Data Sheet'!$B$15),
            --(INT('Data Sheet'!$A$15) &amp; "." &amp; RIGHT(BQ528,3)),
            IF(AND((--(INT('Data Sheet'!$A$15) &amp; "." &amp; RIGHT(BQ528,3))&gt;=--('Data Sheet'!$A$15)), (--(INT('Data Sheet'!$A$15) &amp; "." &amp; RIGHT(BQ528,3))&lt;=--('Data Sheet'!$B$15))),
                --(INT('Data Sheet'!$A$15) &amp; "." &amp; RIGHT(BQ528,3)),
                --(INT('Data Sheet'!$B$15) &amp; "." &amp; RIGHT(BQ528,3))
            )
        ),
        "OK"
    )
)</f>
        <v>OK</v>
      </c>
      <c r="R528" s="20"/>
      <c r="S528" s="20"/>
      <c r="T528" s="20"/>
      <c r="U528" s="20"/>
      <c r="V528" s="20"/>
      <c r="W528" s="20"/>
      <c r="X528" s="20"/>
      <c r="Y528" s="20"/>
      <c r="Z528" s="20"/>
      <c r="AA528" s="55"/>
      <c r="AB528" s="55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1"/>
      <c r="AR528" s="21"/>
      <c r="AS528" s="21"/>
      <c r="AT528" s="21"/>
      <c r="AU528" s="21"/>
      <c r="AV528" s="21"/>
      <c r="AW528" s="22"/>
      <c r="AX528" s="99"/>
      <c r="AY528" s="20"/>
      <c r="AZ528" s="20"/>
      <c r="BA528" s="22"/>
      <c r="BC528" s="80"/>
      <c r="BD528" s="80"/>
      <c r="BE528" s="80"/>
      <c r="BF528" s="80"/>
      <c r="BG528" s="2" t="str">
        <f t="shared" si="51"/>
        <v/>
      </c>
      <c r="BH528" s="78">
        <f t="shared" si="50"/>
        <v>0</v>
      </c>
    </row>
    <row r="529" spans="2:60" x14ac:dyDescent="0.2">
      <c r="B529" s="14">
        <f t="shared" si="55"/>
        <v>521</v>
      </c>
      <c r="C529" s="15" t="str">
        <f>CONCATENATE('Data Sheet'!$B$8,'Data Sheet'!$G$2)</f>
        <v>" HWDP</v>
      </c>
      <c r="D529" s="95" t="str">
        <f t="shared" si="52"/>
        <v/>
      </c>
      <c r="E529" s="15" t="str">
        <f>IF('Sum HWDP'!$D$10="TH-Hill DS-1 Vol 3 CAT 2: Clean and Visual Ends only","N/A","OK")</f>
        <v>OK</v>
      </c>
      <c r="F529" s="15" t="str">
        <f>IF('Sum HWDP'!$D$10="TH-Hill DS-1 Vol 3 CAT 2: Clean and Visual Ends only","N/A","OK")</f>
        <v>OK</v>
      </c>
      <c r="G529" s="17"/>
      <c r="H529" s="17"/>
      <c r="I529" s="17" t="s">
        <v>51</v>
      </c>
      <c r="J529" s="17" t="str">
        <f t="shared" si="53"/>
        <v>OK</v>
      </c>
      <c r="K529" s="17" t="str">
        <f t="shared" si="54"/>
        <v>OK</v>
      </c>
      <c r="L529" s="17" t="str">
        <f>IF('Data Sheet'!$B$9="NC-50","N/A","OK")</f>
        <v>OK</v>
      </c>
      <c r="M529" s="17" t="str">
        <f>IF('Data Sheet'!$B$9="NC-50","N/A","OK")</f>
        <v>OK</v>
      </c>
      <c r="N529" s="23" t="str">
        <f>IF(BO529&lt;&gt;"",
    IF(INT('Data Sheet'!$A$19)=INT('Data Sheet'!$B$19),
        --(INT('Data Sheet'!$A$19) &amp; "." &amp; BO529),
        IF(AND((--(INT('Data Sheet'!$A$19) &amp; "." &amp; BO529)&gt;=--('Data Sheet'!$A$19)), (--(INT('Data Sheet'!$A$19) &amp; "." &amp; BO529)&lt;=--('Data Sheet'!$B$19))),
            --(INT('Data Sheet'!$A$19) &amp; "." &amp; BO529),
            --(INT('Data Sheet'!$B$19) &amp; "." &amp; BO529)
        )
    ),
    IF(BN529&lt;&gt;"",
        IF(INT('Data Sheet'!$A$19)=INT('Data Sheet'!$B$19),
            --(INT('Data Sheet'!$A$19) &amp; "." &amp; LEFT(BN529,3)),
            IF(AND((--(INT('Data Sheet'!$A$19) &amp; "." &amp; LEFT(BN529,3))&gt;=--('Data Sheet'!$A$19)), (--(INT('Data Sheet'!$A$19) &amp; "." &amp; LEFT(BN529,3))&lt;=--('Data Sheet'!$B$19))),
                --(INT('Data Sheet'!$A$19) &amp; "." &amp; LEFT(BN529,3)),
                --(INT('Data Sheet'!$B$19) &amp; "." &amp; LEFT(BN529,3))
            )
        ),
        "OK"
    )
)</f>
        <v>OK</v>
      </c>
      <c r="O529" s="23" t="str">
        <f>IF(BP529&lt;&gt;"",
    IF(INT('Data Sheet'!$A$19)=INT('Data Sheet'!$B$19),
        --(INT('Data Sheet'!$A$19) &amp; "." &amp; BP529),
        IF(AND((--(INT('Data Sheet'!$A$19) &amp; "." &amp; BP529)&gt;=--('Data Sheet'!$A$19)), (--(INT('Data Sheet'!$A$19) &amp; "." &amp; BP529)&lt;=--('Data Sheet'!$B$19))),
            --(INT('Data Sheet'!$A$19) &amp; "." &amp; BP529),
            --(INT('Data Sheet'!$B$19) &amp; "." &amp; BP529)
        )
    ),
    IF(BN529&lt;&gt;"",
        IF(INT('Data Sheet'!$A$19)=INT('Data Sheet'!$B$19),
            --(INT('Data Sheet'!$A$19) &amp; "." &amp; RIGHT(BN529,3)),
            IF(AND((--(INT('Data Sheet'!$A$19) &amp; "." &amp; RIGHT(BN529,3))&gt;=--('Data Sheet'!$A$19)), (--(INT('Data Sheet'!$A$19) &amp; "." &amp; RIGHT(BN529,3))&lt;=--('Data Sheet'!$B$19))),
                --(INT('Data Sheet'!$A$19) &amp; "." &amp; RIGHT(BN529,3)),
                --(INT('Data Sheet'!$B$19) &amp; "." &amp; RIGHT(BN529,3))
            )
        ),
        "OK"
    )
)</f>
        <v>OK</v>
      </c>
      <c r="P529" s="23" t="str">
        <f>IF(BR529&lt;&gt;"",
    IF(INT('Data Sheet'!$A$19)=INT('Data Sheet'!$B$15),
        --(INT('Data Sheet'!$A$15) &amp; "." &amp; BR529),
        IF(AND((--(INT('Data Sheet'!$A$15) &amp; "." &amp; BR529)&gt;=--('Data Sheet'!$A$15)), (--(INT('Data Sheet'!$A$15) &amp; "." &amp; BR529)&lt;=--('Data Sheet'!$B$15))),
            --(INT('Data Sheet'!$A$15) &amp; "." &amp; BR529),
            --(INT('Data Sheet'!$B$15) &amp; "." &amp; BR529)
        )
    ),
    IF(BQ529&lt;&gt;"",
        IF(INT('Data Sheet'!$A$15)=INT('Data Sheet'!$B$15),
            --(INT('Data Sheet'!$A$15) &amp; "." &amp; LEFT(BQ529,3)),
            IF(AND((--(INT('Data Sheet'!$A$15) &amp; "." &amp; LEFT(BQ529,3))&gt;=--('Data Sheet'!$A$15)), (--(INT('Data Sheet'!$A$15) &amp; "." &amp; LEFT(BQ529,3))&lt;=--('Data Sheet'!$B$15))),
                --(INT('Data Sheet'!$A$15) &amp; "." &amp; LEFT(BQ529,3)),
                --(INT('Data Sheet'!$B$15) &amp; "." &amp; LEFT(BQ529,3))
            )
        ),
        "OK"
    )
)</f>
        <v>OK</v>
      </c>
      <c r="Q529" s="23" t="str">
        <f>IF(BS529&lt;&gt;"",
    IF(INT('Data Sheet'!$A$19)=INT('Data Sheet'!$B$15),
        --(INT('Data Sheet'!$A$15) &amp; "." &amp; BS529),
        IF(AND((--(INT('Data Sheet'!$A$15) &amp; "." &amp; BS529)&gt;=--('Data Sheet'!$A$15)), (--(INT('Data Sheet'!$A$15) &amp; "." &amp; BS529)&lt;=--('Data Sheet'!$B$15))),
            --(INT('Data Sheet'!$A$15) &amp; "." &amp; BS529),
            --(INT('Data Sheet'!$B$15) &amp; "." &amp; BS529)
        )
    ),
    IF(BQ529&lt;&gt;"",
        IF(INT('Data Sheet'!$A$15)=INT('Data Sheet'!$B$15),
            --(INT('Data Sheet'!$A$15) &amp; "." &amp; RIGHT(BQ529,3)),
            IF(AND((--(INT('Data Sheet'!$A$15) &amp; "." &amp; RIGHT(BQ529,3))&gt;=--('Data Sheet'!$A$15)), (--(INT('Data Sheet'!$A$15) &amp; "." &amp; RIGHT(BQ529,3))&lt;=--('Data Sheet'!$B$15))),
                --(INT('Data Sheet'!$A$15) &amp; "." &amp; RIGHT(BQ529,3)),
                --(INT('Data Sheet'!$B$15) &amp; "." &amp; RIGHT(BQ529,3))
            )
        ),
        "OK"
    )
)</f>
        <v>OK</v>
      </c>
      <c r="R529" s="20"/>
      <c r="S529" s="20"/>
      <c r="T529" s="20"/>
      <c r="U529" s="20"/>
      <c r="V529" s="20"/>
      <c r="W529" s="20"/>
      <c r="X529" s="20"/>
      <c r="Y529" s="20"/>
      <c r="Z529" s="20"/>
      <c r="AA529" s="55"/>
      <c r="AB529" s="55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1"/>
      <c r="AR529" s="21"/>
      <c r="AS529" s="21"/>
      <c r="AT529" s="21"/>
      <c r="AU529" s="21"/>
      <c r="AV529" s="21"/>
      <c r="AW529" s="22"/>
      <c r="AX529" s="99"/>
      <c r="AY529" s="20"/>
      <c r="AZ529" s="20"/>
      <c r="BA529" s="22"/>
      <c r="BC529" s="80"/>
      <c r="BD529" s="80"/>
      <c r="BE529" s="80"/>
      <c r="BF529" s="80"/>
      <c r="BG529" s="2" t="str">
        <f t="shared" si="51"/>
        <v/>
      </c>
      <c r="BH529" s="78">
        <f t="shared" si="50"/>
        <v>0</v>
      </c>
    </row>
    <row r="530" spans="2:60" x14ac:dyDescent="0.2">
      <c r="B530" s="14">
        <f t="shared" si="55"/>
        <v>522</v>
      </c>
      <c r="C530" s="15" t="str">
        <f>CONCATENATE('Data Sheet'!$B$8,'Data Sheet'!$G$2)</f>
        <v>" HWDP</v>
      </c>
      <c r="D530" s="95" t="str">
        <f t="shared" si="52"/>
        <v/>
      </c>
      <c r="E530" s="15" t="str">
        <f>IF('Sum HWDP'!$D$10="TH-Hill DS-1 Vol 3 CAT 2: Clean and Visual Ends only","N/A","OK")</f>
        <v>OK</v>
      </c>
      <c r="F530" s="15" t="str">
        <f>IF('Sum HWDP'!$D$10="TH-Hill DS-1 Vol 3 CAT 2: Clean and Visual Ends only","N/A","OK")</f>
        <v>OK</v>
      </c>
      <c r="G530" s="17"/>
      <c r="H530" s="17"/>
      <c r="I530" s="17" t="s">
        <v>51</v>
      </c>
      <c r="J530" s="17" t="str">
        <f t="shared" si="53"/>
        <v>OK</v>
      </c>
      <c r="K530" s="17" t="str">
        <f t="shared" si="54"/>
        <v>OK</v>
      </c>
      <c r="L530" s="17" t="str">
        <f>IF('Data Sheet'!$B$9="NC-50","N/A","OK")</f>
        <v>OK</v>
      </c>
      <c r="M530" s="17" t="str">
        <f>IF('Data Sheet'!$B$9="NC-50","N/A","OK")</f>
        <v>OK</v>
      </c>
      <c r="N530" s="23" t="str">
        <f>IF(BO530&lt;&gt;"",
    IF(INT('Data Sheet'!$A$19)=INT('Data Sheet'!$B$19),
        --(INT('Data Sheet'!$A$19) &amp; "." &amp; BO530),
        IF(AND((--(INT('Data Sheet'!$A$19) &amp; "." &amp; BO530)&gt;=--('Data Sheet'!$A$19)), (--(INT('Data Sheet'!$A$19) &amp; "." &amp; BO530)&lt;=--('Data Sheet'!$B$19))),
            --(INT('Data Sheet'!$A$19) &amp; "." &amp; BO530),
            --(INT('Data Sheet'!$B$19) &amp; "." &amp; BO530)
        )
    ),
    IF(BN530&lt;&gt;"",
        IF(INT('Data Sheet'!$A$19)=INT('Data Sheet'!$B$19),
            --(INT('Data Sheet'!$A$19) &amp; "." &amp; LEFT(BN530,3)),
            IF(AND((--(INT('Data Sheet'!$A$19) &amp; "." &amp; LEFT(BN530,3))&gt;=--('Data Sheet'!$A$19)), (--(INT('Data Sheet'!$A$19) &amp; "." &amp; LEFT(BN530,3))&lt;=--('Data Sheet'!$B$19))),
                --(INT('Data Sheet'!$A$19) &amp; "." &amp; LEFT(BN530,3)),
                --(INT('Data Sheet'!$B$19) &amp; "." &amp; LEFT(BN530,3))
            )
        ),
        "OK"
    )
)</f>
        <v>OK</v>
      </c>
      <c r="O530" s="23" t="str">
        <f>IF(BP530&lt;&gt;"",
    IF(INT('Data Sheet'!$A$19)=INT('Data Sheet'!$B$19),
        --(INT('Data Sheet'!$A$19) &amp; "." &amp; BP530),
        IF(AND((--(INT('Data Sheet'!$A$19) &amp; "." &amp; BP530)&gt;=--('Data Sheet'!$A$19)), (--(INT('Data Sheet'!$A$19) &amp; "." &amp; BP530)&lt;=--('Data Sheet'!$B$19))),
            --(INT('Data Sheet'!$A$19) &amp; "." &amp; BP530),
            --(INT('Data Sheet'!$B$19) &amp; "." &amp; BP530)
        )
    ),
    IF(BN530&lt;&gt;"",
        IF(INT('Data Sheet'!$A$19)=INT('Data Sheet'!$B$19),
            --(INT('Data Sheet'!$A$19) &amp; "." &amp; RIGHT(BN530,3)),
            IF(AND((--(INT('Data Sheet'!$A$19) &amp; "." &amp; RIGHT(BN530,3))&gt;=--('Data Sheet'!$A$19)), (--(INT('Data Sheet'!$A$19) &amp; "." &amp; RIGHT(BN530,3))&lt;=--('Data Sheet'!$B$19))),
                --(INT('Data Sheet'!$A$19) &amp; "." &amp; RIGHT(BN530,3)),
                --(INT('Data Sheet'!$B$19) &amp; "." &amp; RIGHT(BN530,3))
            )
        ),
        "OK"
    )
)</f>
        <v>OK</v>
      </c>
      <c r="P530" s="23" t="str">
        <f>IF(BR530&lt;&gt;"",
    IF(INT('Data Sheet'!$A$19)=INT('Data Sheet'!$B$15),
        --(INT('Data Sheet'!$A$15) &amp; "." &amp; BR530),
        IF(AND((--(INT('Data Sheet'!$A$15) &amp; "." &amp; BR530)&gt;=--('Data Sheet'!$A$15)), (--(INT('Data Sheet'!$A$15) &amp; "." &amp; BR530)&lt;=--('Data Sheet'!$B$15))),
            --(INT('Data Sheet'!$A$15) &amp; "." &amp; BR530),
            --(INT('Data Sheet'!$B$15) &amp; "." &amp; BR530)
        )
    ),
    IF(BQ530&lt;&gt;"",
        IF(INT('Data Sheet'!$A$15)=INT('Data Sheet'!$B$15),
            --(INT('Data Sheet'!$A$15) &amp; "." &amp; LEFT(BQ530,3)),
            IF(AND((--(INT('Data Sheet'!$A$15) &amp; "." &amp; LEFT(BQ530,3))&gt;=--('Data Sheet'!$A$15)), (--(INT('Data Sheet'!$A$15) &amp; "." &amp; LEFT(BQ530,3))&lt;=--('Data Sheet'!$B$15))),
                --(INT('Data Sheet'!$A$15) &amp; "." &amp; LEFT(BQ530,3)),
                --(INT('Data Sheet'!$B$15) &amp; "." &amp; LEFT(BQ530,3))
            )
        ),
        "OK"
    )
)</f>
        <v>OK</v>
      </c>
      <c r="Q530" s="23" t="str">
        <f>IF(BS530&lt;&gt;"",
    IF(INT('Data Sheet'!$A$19)=INT('Data Sheet'!$B$15),
        --(INT('Data Sheet'!$A$15) &amp; "." &amp; BS530),
        IF(AND((--(INT('Data Sheet'!$A$15) &amp; "." &amp; BS530)&gt;=--('Data Sheet'!$A$15)), (--(INT('Data Sheet'!$A$15) &amp; "." &amp; BS530)&lt;=--('Data Sheet'!$B$15))),
            --(INT('Data Sheet'!$A$15) &amp; "." &amp; BS530),
            --(INT('Data Sheet'!$B$15) &amp; "." &amp; BS530)
        )
    ),
    IF(BQ530&lt;&gt;"",
        IF(INT('Data Sheet'!$A$15)=INT('Data Sheet'!$B$15),
            --(INT('Data Sheet'!$A$15) &amp; "." &amp; RIGHT(BQ530,3)),
            IF(AND((--(INT('Data Sheet'!$A$15) &amp; "." &amp; RIGHT(BQ530,3))&gt;=--('Data Sheet'!$A$15)), (--(INT('Data Sheet'!$A$15) &amp; "." &amp; RIGHT(BQ530,3))&lt;=--('Data Sheet'!$B$15))),
                --(INT('Data Sheet'!$A$15) &amp; "." &amp; RIGHT(BQ530,3)),
                --(INT('Data Sheet'!$B$15) &amp; "." &amp; RIGHT(BQ530,3))
            )
        ),
        "OK"
    )
)</f>
        <v>OK</v>
      </c>
      <c r="R530" s="20"/>
      <c r="S530" s="20"/>
      <c r="T530" s="20"/>
      <c r="U530" s="20"/>
      <c r="V530" s="20"/>
      <c r="W530" s="20"/>
      <c r="X530" s="20"/>
      <c r="Y530" s="20"/>
      <c r="Z530" s="20"/>
      <c r="AA530" s="55"/>
      <c r="AB530" s="55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1"/>
      <c r="AR530" s="21"/>
      <c r="AS530" s="21"/>
      <c r="AT530" s="21"/>
      <c r="AU530" s="21"/>
      <c r="AV530" s="21"/>
      <c r="AW530" s="22"/>
      <c r="AX530" s="99"/>
      <c r="AY530" s="20"/>
      <c r="AZ530" s="20"/>
      <c r="BA530" s="22"/>
      <c r="BC530" s="80"/>
      <c r="BD530" s="80"/>
      <c r="BE530" s="80"/>
      <c r="BF530" s="80"/>
      <c r="BG530" s="2" t="str">
        <f t="shared" si="51"/>
        <v/>
      </c>
      <c r="BH530" s="78">
        <f t="shared" si="50"/>
        <v>0</v>
      </c>
    </row>
    <row r="531" spans="2:60" x14ac:dyDescent="0.2">
      <c r="B531" s="14">
        <f t="shared" si="55"/>
        <v>523</v>
      </c>
      <c r="C531" s="15" t="str">
        <f>CONCATENATE('Data Sheet'!$B$8,'Data Sheet'!$G$2)</f>
        <v>" HWDP</v>
      </c>
      <c r="D531" s="95" t="str">
        <f t="shared" si="52"/>
        <v/>
      </c>
      <c r="E531" s="15" t="str">
        <f>IF('Sum HWDP'!$D$10="TH-Hill DS-1 Vol 3 CAT 2: Clean and Visual Ends only","N/A","OK")</f>
        <v>OK</v>
      </c>
      <c r="F531" s="15" t="str">
        <f>IF('Sum HWDP'!$D$10="TH-Hill DS-1 Vol 3 CAT 2: Clean and Visual Ends only","N/A","OK")</f>
        <v>OK</v>
      </c>
      <c r="G531" s="17"/>
      <c r="H531" s="17"/>
      <c r="I531" s="17" t="s">
        <v>51</v>
      </c>
      <c r="J531" s="17" t="str">
        <f t="shared" si="53"/>
        <v>OK</v>
      </c>
      <c r="K531" s="17" t="str">
        <f t="shared" si="54"/>
        <v>OK</v>
      </c>
      <c r="L531" s="17" t="str">
        <f>IF('Data Sheet'!$B$9="NC-50","N/A","OK")</f>
        <v>OK</v>
      </c>
      <c r="M531" s="17" t="str">
        <f>IF('Data Sheet'!$B$9="NC-50","N/A","OK")</f>
        <v>OK</v>
      </c>
      <c r="N531" s="23" t="str">
        <f>IF(BO531&lt;&gt;"",
    IF(INT('Data Sheet'!$A$19)=INT('Data Sheet'!$B$19),
        --(INT('Data Sheet'!$A$19) &amp; "." &amp; BO531),
        IF(AND((--(INT('Data Sheet'!$A$19) &amp; "." &amp; BO531)&gt;=--('Data Sheet'!$A$19)), (--(INT('Data Sheet'!$A$19) &amp; "." &amp; BO531)&lt;=--('Data Sheet'!$B$19))),
            --(INT('Data Sheet'!$A$19) &amp; "." &amp; BO531),
            --(INT('Data Sheet'!$B$19) &amp; "." &amp; BO531)
        )
    ),
    IF(BN531&lt;&gt;"",
        IF(INT('Data Sheet'!$A$19)=INT('Data Sheet'!$B$19),
            --(INT('Data Sheet'!$A$19) &amp; "." &amp; LEFT(BN531,3)),
            IF(AND((--(INT('Data Sheet'!$A$19) &amp; "." &amp; LEFT(BN531,3))&gt;=--('Data Sheet'!$A$19)), (--(INT('Data Sheet'!$A$19) &amp; "." &amp; LEFT(BN531,3))&lt;=--('Data Sheet'!$B$19))),
                --(INT('Data Sheet'!$A$19) &amp; "." &amp; LEFT(BN531,3)),
                --(INT('Data Sheet'!$B$19) &amp; "." &amp; LEFT(BN531,3))
            )
        ),
        "OK"
    )
)</f>
        <v>OK</v>
      </c>
      <c r="O531" s="23" t="str">
        <f>IF(BP531&lt;&gt;"",
    IF(INT('Data Sheet'!$A$19)=INT('Data Sheet'!$B$19),
        --(INT('Data Sheet'!$A$19) &amp; "." &amp; BP531),
        IF(AND((--(INT('Data Sheet'!$A$19) &amp; "." &amp; BP531)&gt;=--('Data Sheet'!$A$19)), (--(INT('Data Sheet'!$A$19) &amp; "." &amp; BP531)&lt;=--('Data Sheet'!$B$19))),
            --(INT('Data Sheet'!$A$19) &amp; "." &amp; BP531),
            --(INT('Data Sheet'!$B$19) &amp; "." &amp; BP531)
        )
    ),
    IF(BN531&lt;&gt;"",
        IF(INT('Data Sheet'!$A$19)=INT('Data Sheet'!$B$19),
            --(INT('Data Sheet'!$A$19) &amp; "." &amp; RIGHT(BN531,3)),
            IF(AND((--(INT('Data Sheet'!$A$19) &amp; "." &amp; RIGHT(BN531,3))&gt;=--('Data Sheet'!$A$19)), (--(INT('Data Sheet'!$A$19) &amp; "." &amp; RIGHT(BN531,3))&lt;=--('Data Sheet'!$B$19))),
                --(INT('Data Sheet'!$A$19) &amp; "." &amp; RIGHT(BN531,3)),
                --(INT('Data Sheet'!$B$19) &amp; "." &amp; RIGHT(BN531,3))
            )
        ),
        "OK"
    )
)</f>
        <v>OK</v>
      </c>
      <c r="P531" s="23" t="str">
        <f>IF(BR531&lt;&gt;"",
    IF(INT('Data Sheet'!$A$19)=INT('Data Sheet'!$B$15),
        --(INT('Data Sheet'!$A$15) &amp; "." &amp; BR531),
        IF(AND((--(INT('Data Sheet'!$A$15) &amp; "." &amp; BR531)&gt;=--('Data Sheet'!$A$15)), (--(INT('Data Sheet'!$A$15) &amp; "." &amp; BR531)&lt;=--('Data Sheet'!$B$15))),
            --(INT('Data Sheet'!$A$15) &amp; "." &amp; BR531),
            --(INT('Data Sheet'!$B$15) &amp; "." &amp; BR531)
        )
    ),
    IF(BQ531&lt;&gt;"",
        IF(INT('Data Sheet'!$A$15)=INT('Data Sheet'!$B$15),
            --(INT('Data Sheet'!$A$15) &amp; "." &amp; LEFT(BQ531,3)),
            IF(AND((--(INT('Data Sheet'!$A$15) &amp; "." &amp; LEFT(BQ531,3))&gt;=--('Data Sheet'!$A$15)), (--(INT('Data Sheet'!$A$15) &amp; "." &amp; LEFT(BQ531,3))&lt;=--('Data Sheet'!$B$15))),
                --(INT('Data Sheet'!$A$15) &amp; "." &amp; LEFT(BQ531,3)),
                --(INT('Data Sheet'!$B$15) &amp; "." &amp; LEFT(BQ531,3))
            )
        ),
        "OK"
    )
)</f>
        <v>OK</v>
      </c>
      <c r="Q531" s="23" t="str">
        <f>IF(BS531&lt;&gt;"",
    IF(INT('Data Sheet'!$A$19)=INT('Data Sheet'!$B$15),
        --(INT('Data Sheet'!$A$15) &amp; "." &amp; BS531),
        IF(AND((--(INT('Data Sheet'!$A$15) &amp; "." &amp; BS531)&gt;=--('Data Sheet'!$A$15)), (--(INT('Data Sheet'!$A$15) &amp; "." &amp; BS531)&lt;=--('Data Sheet'!$B$15))),
            --(INT('Data Sheet'!$A$15) &amp; "." &amp; BS531),
            --(INT('Data Sheet'!$B$15) &amp; "." &amp; BS531)
        )
    ),
    IF(BQ531&lt;&gt;"",
        IF(INT('Data Sheet'!$A$15)=INT('Data Sheet'!$B$15),
            --(INT('Data Sheet'!$A$15) &amp; "." &amp; RIGHT(BQ531,3)),
            IF(AND((--(INT('Data Sheet'!$A$15) &amp; "." &amp; RIGHT(BQ531,3))&gt;=--('Data Sheet'!$A$15)), (--(INT('Data Sheet'!$A$15) &amp; "." &amp; RIGHT(BQ531,3))&lt;=--('Data Sheet'!$B$15))),
                --(INT('Data Sheet'!$A$15) &amp; "." &amp; RIGHT(BQ531,3)),
                --(INT('Data Sheet'!$B$15) &amp; "." &amp; RIGHT(BQ531,3))
            )
        ),
        "OK"
    )
)</f>
        <v>OK</v>
      </c>
      <c r="R531" s="20"/>
      <c r="S531" s="20"/>
      <c r="T531" s="20"/>
      <c r="U531" s="20"/>
      <c r="V531" s="20"/>
      <c r="W531" s="20"/>
      <c r="X531" s="20"/>
      <c r="Y531" s="20"/>
      <c r="Z531" s="20"/>
      <c r="AA531" s="55"/>
      <c r="AB531" s="55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1"/>
      <c r="AR531" s="21"/>
      <c r="AS531" s="21"/>
      <c r="AT531" s="21"/>
      <c r="AU531" s="21"/>
      <c r="AV531" s="21"/>
      <c r="AW531" s="22"/>
      <c r="AX531" s="99"/>
      <c r="AY531" s="20"/>
      <c r="AZ531" s="20"/>
      <c r="BA531" s="22"/>
      <c r="BC531" s="80"/>
      <c r="BD531" s="80"/>
      <c r="BE531" s="80"/>
      <c r="BF531" s="80"/>
      <c r="BG531" s="2" t="str">
        <f t="shared" si="51"/>
        <v/>
      </c>
      <c r="BH531" s="78">
        <f t="shared" si="50"/>
        <v>0</v>
      </c>
    </row>
    <row r="532" spans="2:60" x14ac:dyDescent="0.2">
      <c r="B532" s="14">
        <f t="shared" si="55"/>
        <v>524</v>
      </c>
      <c r="C532" s="15" t="str">
        <f>CONCATENATE('Data Sheet'!$B$8,'Data Sheet'!$G$2)</f>
        <v>" HWDP</v>
      </c>
      <c r="D532" s="95" t="str">
        <f t="shared" si="52"/>
        <v/>
      </c>
      <c r="E532" s="15" t="str">
        <f>IF('Sum HWDP'!$D$10="TH-Hill DS-1 Vol 3 CAT 2: Clean and Visual Ends only","N/A","OK")</f>
        <v>OK</v>
      </c>
      <c r="F532" s="15" t="str">
        <f>IF('Sum HWDP'!$D$10="TH-Hill DS-1 Vol 3 CAT 2: Clean and Visual Ends only","N/A","OK")</f>
        <v>OK</v>
      </c>
      <c r="G532" s="17"/>
      <c r="H532" s="17"/>
      <c r="I532" s="17" t="s">
        <v>51</v>
      </c>
      <c r="J532" s="17" t="str">
        <f t="shared" si="53"/>
        <v>OK</v>
      </c>
      <c r="K532" s="17" t="str">
        <f t="shared" si="54"/>
        <v>OK</v>
      </c>
      <c r="L532" s="17" t="str">
        <f>IF('Data Sheet'!$B$9="NC-50","N/A","OK")</f>
        <v>OK</v>
      </c>
      <c r="M532" s="17" t="str">
        <f>IF('Data Sheet'!$B$9="NC-50","N/A","OK")</f>
        <v>OK</v>
      </c>
      <c r="N532" s="23" t="str">
        <f>IF(BO532&lt;&gt;"",
    IF(INT('Data Sheet'!$A$19)=INT('Data Sheet'!$B$19),
        --(INT('Data Sheet'!$A$19) &amp; "." &amp; BO532),
        IF(AND((--(INT('Data Sheet'!$A$19) &amp; "." &amp; BO532)&gt;=--('Data Sheet'!$A$19)), (--(INT('Data Sheet'!$A$19) &amp; "." &amp; BO532)&lt;=--('Data Sheet'!$B$19))),
            --(INT('Data Sheet'!$A$19) &amp; "." &amp; BO532),
            --(INT('Data Sheet'!$B$19) &amp; "." &amp; BO532)
        )
    ),
    IF(BN532&lt;&gt;"",
        IF(INT('Data Sheet'!$A$19)=INT('Data Sheet'!$B$19),
            --(INT('Data Sheet'!$A$19) &amp; "." &amp; LEFT(BN532,3)),
            IF(AND((--(INT('Data Sheet'!$A$19) &amp; "." &amp; LEFT(BN532,3))&gt;=--('Data Sheet'!$A$19)), (--(INT('Data Sheet'!$A$19) &amp; "." &amp; LEFT(BN532,3))&lt;=--('Data Sheet'!$B$19))),
                --(INT('Data Sheet'!$A$19) &amp; "." &amp; LEFT(BN532,3)),
                --(INT('Data Sheet'!$B$19) &amp; "." &amp; LEFT(BN532,3))
            )
        ),
        "OK"
    )
)</f>
        <v>OK</v>
      </c>
      <c r="O532" s="23" t="str">
        <f>IF(BP532&lt;&gt;"",
    IF(INT('Data Sheet'!$A$19)=INT('Data Sheet'!$B$19),
        --(INT('Data Sheet'!$A$19) &amp; "." &amp; BP532),
        IF(AND((--(INT('Data Sheet'!$A$19) &amp; "." &amp; BP532)&gt;=--('Data Sheet'!$A$19)), (--(INT('Data Sheet'!$A$19) &amp; "." &amp; BP532)&lt;=--('Data Sheet'!$B$19))),
            --(INT('Data Sheet'!$A$19) &amp; "." &amp; BP532),
            --(INT('Data Sheet'!$B$19) &amp; "." &amp; BP532)
        )
    ),
    IF(BN532&lt;&gt;"",
        IF(INT('Data Sheet'!$A$19)=INT('Data Sheet'!$B$19),
            --(INT('Data Sheet'!$A$19) &amp; "." &amp; RIGHT(BN532,3)),
            IF(AND((--(INT('Data Sheet'!$A$19) &amp; "." &amp; RIGHT(BN532,3))&gt;=--('Data Sheet'!$A$19)), (--(INT('Data Sheet'!$A$19) &amp; "." &amp; RIGHT(BN532,3))&lt;=--('Data Sheet'!$B$19))),
                --(INT('Data Sheet'!$A$19) &amp; "." &amp; RIGHT(BN532,3)),
                --(INT('Data Sheet'!$B$19) &amp; "." &amp; RIGHT(BN532,3))
            )
        ),
        "OK"
    )
)</f>
        <v>OK</v>
      </c>
      <c r="P532" s="23" t="str">
        <f>IF(BR532&lt;&gt;"",
    IF(INT('Data Sheet'!$A$19)=INT('Data Sheet'!$B$15),
        --(INT('Data Sheet'!$A$15) &amp; "." &amp; BR532),
        IF(AND((--(INT('Data Sheet'!$A$15) &amp; "." &amp; BR532)&gt;=--('Data Sheet'!$A$15)), (--(INT('Data Sheet'!$A$15) &amp; "." &amp; BR532)&lt;=--('Data Sheet'!$B$15))),
            --(INT('Data Sheet'!$A$15) &amp; "." &amp; BR532),
            --(INT('Data Sheet'!$B$15) &amp; "." &amp; BR532)
        )
    ),
    IF(BQ532&lt;&gt;"",
        IF(INT('Data Sheet'!$A$15)=INT('Data Sheet'!$B$15),
            --(INT('Data Sheet'!$A$15) &amp; "." &amp; LEFT(BQ532,3)),
            IF(AND((--(INT('Data Sheet'!$A$15) &amp; "." &amp; LEFT(BQ532,3))&gt;=--('Data Sheet'!$A$15)), (--(INT('Data Sheet'!$A$15) &amp; "." &amp; LEFT(BQ532,3))&lt;=--('Data Sheet'!$B$15))),
                --(INT('Data Sheet'!$A$15) &amp; "." &amp; LEFT(BQ532,3)),
                --(INT('Data Sheet'!$B$15) &amp; "." &amp; LEFT(BQ532,3))
            )
        ),
        "OK"
    )
)</f>
        <v>OK</v>
      </c>
      <c r="Q532" s="23" t="str">
        <f>IF(BS532&lt;&gt;"",
    IF(INT('Data Sheet'!$A$19)=INT('Data Sheet'!$B$15),
        --(INT('Data Sheet'!$A$15) &amp; "." &amp; BS532),
        IF(AND((--(INT('Data Sheet'!$A$15) &amp; "." &amp; BS532)&gt;=--('Data Sheet'!$A$15)), (--(INT('Data Sheet'!$A$15) &amp; "." &amp; BS532)&lt;=--('Data Sheet'!$B$15))),
            --(INT('Data Sheet'!$A$15) &amp; "." &amp; BS532),
            --(INT('Data Sheet'!$B$15) &amp; "." &amp; BS532)
        )
    ),
    IF(BQ532&lt;&gt;"",
        IF(INT('Data Sheet'!$A$15)=INT('Data Sheet'!$B$15),
            --(INT('Data Sheet'!$A$15) &amp; "." &amp; RIGHT(BQ532,3)),
            IF(AND((--(INT('Data Sheet'!$A$15) &amp; "." &amp; RIGHT(BQ532,3))&gt;=--('Data Sheet'!$A$15)), (--(INT('Data Sheet'!$A$15) &amp; "." &amp; RIGHT(BQ532,3))&lt;=--('Data Sheet'!$B$15))),
                --(INT('Data Sheet'!$A$15) &amp; "." &amp; RIGHT(BQ532,3)),
                --(INT('Data Sheet'!$B$15) &amp; "." &amp; RIGHT(BQ532,3))
            )
        ),
        "OK"
    )
)</f>
        <v>OK</v>
      </c>
      <c r="R532" s="20"/>
      <c r="S532" s="20"/>
      <c r="T532" s="20"/>
      <c r="U532" s="20"/>
      <c r="V532" s="20"/>
      <c r="W532" s="20"/>
      <c r="X532" s="20"/>
      <c r="Y532" s="20"/>
      <c r="Z532" s="20"/>
      <c r="AA532" s="55"/>
      <c r="AB532" s="55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1"/>
      <c r="AR532" s="21"/>
      <c r="AS532" s="21"/>
      <c r="AT532" s="21"/>
      <c r="AU532" s="21"/>
      <c r="AV532" s="21"/>
      <c r="AW532" s="22"/>
      <c r="AX532" s="99"/>
      <c r="AY532" s="20"/>
      <c r="AZ532" s="20"/>
      <c r="BA532" s="22"/>
      <c r="BC532" s="80"/>
      <c r="BD532" s="80"/>
      <c r="BE532" s="80"/>
      <c r="BF532" s="80"/>
      <c r="BG532" s="2" t="str">
        <f t="shared" si="51"/>
        <v/>
      </c>
      <c r="BH532" s="78">
        <f t="shared" si="50"/>
        <v>0</v>
      </c>
    </row>
    <row r="533" spans="2:60" x14ac:dyDescent="0.2">
      <c r="B533" s="14">
        <f t="shared" si="55"/>
        <v>525</v>
      </c>
      <c r="C533" s="15" t="str">
        <f>CONCATENATE('Data Sheet'!$B$8,'Data Sheet'!$G$2)</f>
        <v>" HWDP</v>
      </c>
      <c r="D533" s="95" t="str">
        <f t="shared" si="52"/>
        <v/>
      </c>
      <c r="E533" s="15" t="str">
        <f>IF('Sum HWDP'!$D$10="TH-Hill DS-1 Vol 3 CAT 2: Clean and Visual Ends only","N/A","OK")</f>
        <v>OK</v>
      </c>
      <c r="F533" s="15" t="str">
        <f>IF('Sum HWDP'!$D$10="TH-Hill DS-1 Vol 3 CAT 2: Clean and Visual Ends only","N/A","OK")</f>
        <v>OK</v>
      </c>
      <c r="G533" s="17"/>
      <c r="H533" s="17"/>
      <c r="I533" s="17" t="s">
        <v>51</v>
      </c>
      <c r="J533" s="17" t="str">
        <f t="shared" si="53"/>
        <v>OK</v>
      </c>
      <c r="K533" s="17" t="str">
        <f t="shared" si="54"/>
        <v>OK</v>
      </c>
      <c r="L533" s="17" t="str">
        <f>IF('Data Sheet'!$B$9="NC-50","N/A","OK")</f>
        <v>OK</v>
      </c>
      <c r="M533" s="17" t="str">
        <f>IF('Data Sheet'!$B$9="NC-50","N/A","OK")</f>
        <v>OK</v>
      </c>
      <c r="N533" s="23" t="str">
        <f>IF(BO533&lt;&gt;"",
    IF(INT('Data Sheet'!$A$19)=INT('Data Sheet'!$B$19),
        --(INT('Data Sheet'!$A$19) &amp; "." &amp; BO533),
        IF(AND((--(INT('Data Sheet'!$A$19) &amp; "." &amp; BO533)&gt;=--('Data Sheet'!$A$19)), (--(INT('Data Sheet'!$A$19) &amp; "." &amp; BO533)&lt;=--('Data Sheet'!$B$19))),
            --(INT('Data Sheet'!$A$19) &amp; "." &amp; BO533),
            --(INT('Data Sheet'!$B$19) &amp; "." &amp; BO533)
        )
    ),
    IF(BN533&lt;&gt;"",
        IF(INT('Data Sheet'!$A$19)=INT('Data Sheet'!$B$19),
            --(INT('Data Sheet'!$A$19) &amp; "." &amp; LEFT(BN533,3)),
            IF(AND((--(INT('Data Sheet'!$A$19) &amp; "." &amp; LEFT(BN533,3))&gt;=--('Data Sheet'!$A$19)), (--(INT('Data Sheet'!$A$19) &amp; "." &amp; LEFT(BN533,3))&lt;=--('Data Sheet'!$B$19))),
                --(INT('Data Sheet'!$A$19) &amp; "." &amp; LEFT(BN533,3)),
                --(INT('Data Sheet'!$B$19) &amp; "." &amp; LEFT(BN533,3))
            )
        ),
        "OK"
    )
)</f>
        <v>OK</v>
      </c>
      <c r="O533" s="23" t="str">
        <f>IF(BP533&lt;&gt;"",
    IF(INT('Data Sheet'!$A$19)=INT('Data Sheet'!$B$19),
        --(INT('Data Sheet'!$A$19) &amp; "." &amp; BP533),
        IF(AND((--(INT('Data Sheet'!$A$19) &amp; "." &amp; BP533)&gt;=--('Data Sheet'!$A$19)), (--(INT('Data Sheet'!$A$19) &amp; "." &amp; BP533)&lt;=--('Data Sheet'!$B$19))),
            --(INT('Data Sheet'!$A$19) &amp; "." &amp; BP533),
            --(INT('Data Sheet'!$B$19) &amp; "." &amp; BP533)
        )
    ),
    IF(BN533&lt;&gt;"",
        IF(INT('Data Sheet'!$A$19)=INT('Data Sheet'!$B$19),
            --(INT('Data Sheet'!$A$19) &amp; "." &amp; RIGHT(BN533,3)),
            IF(AND((--(INT('Data Sheet'!$A$19) &amp; "." &amp; RIGHT(BN533,3))&gt;=--('Data Sheet'!$A$19)), (--(INT('Data Sheet'!$A$19) &amp; "." &amp; RIGHT(BN533,3))&lt;=--('Data Sheet'!$B$19))),
                --(INT('Data Sheet'!$A$19) &amp; "." &amp; RIGHT(BN533,3)),
                --(INT('Data Sheet'!$B$19) &amp; "." &amp; RIGHT(BN533,3))
            )
        ),
        "OK"
    )
)</f>
        <v>OK</v>
      </c>
      <c r="P533" s="23" t="str">
        <f>IF(BR533&lt;&gt;"",
    IF(INT('Data Sheet'!$A$19)=INT('Data Sheet'!$B$15),
        --(INT('Data Sheet'!$A$15) &amp; "." &amp; BR533),
        IF(AND((--(INT('Data Sheet'!$A$15) &amp; "." &amp; BR533)&gt;=--('Data Sheet'!$A$15)), (--(INT('Data Sheet'!$A$15) &amp; "." &amp; BR533)&lt;=--('Data Sheet'!$B$15))),
            --(INT('Data Sheet'!$A$15) &amp; "." &amp; BR533),
            --(INT('Data Sheet'!$B$15) &amp; "." &amp; BR533)
        )
    ),
    IF(BQ533&lt;&gt;"",
        IF(INT('Data Sheet'!$A$15)=INT('Data Sheet'!$B$15),
            --(INT('Data Sheet'!$A$15) &amp; "." &amp; LEFT(BQ533,3)),
            IF(AND((--(INT('Data Sheet'!$A$15) &amp; "." &amp; LEFT(BQ533,3))&gt;=--('Data Sheet'!$A$15)), (--(INT('Data Sheet'!$A$15) &amp; "." &amp; LEFT(BQ533,3))&lt;=--('Data Sheet'!$B$15))),
                --(INT('Data Sheet'!$A$15) &amp; "." &amp; LEFT(BQ533,3)),
                --(INT('Data Sheet'!$B$15) &amp; "." &amp; LEFT(BQ533,3))
            )
        ),
        "OK"
    )
)</f>
        <v>OK</v>
      </c>
      <c r="Q533" s="23" t="str">
        <f>IF(BS533&lt;&gt;"",
    IF(INT('Data Sheet'!$A$19)=INT('Data Sheet'!$B$15),
        --(INT('Data Sheet'!$A$15) &amp; "." &amp; BS533),
        IF(AND((--(INT('Data Sheet'!$A$15) &amp; "." &amp; BS533)&gt;=--('Data Sheet'!$A$15)), (--(INT('Data Sheet'!$A$15) &amp; "." &amp; BS533)&lt;=--('Data Sheet'!$B$15))),
            --(INT('Data Sheet'!$A$15) &amp; "." &amp; BS533),
            --(INT('Data Sheet'!$B$15) &amp; "." &amp; BS533)
        )
    ),
    IF(BQ533&lt;&gt;"",
        IF(INT('Data Sheet'!$A$15)=INT('Data Sheet'!$B$15),
            --(INT('Data Sheet'!$A$15) &amp; "." &amp; RIGHT(BQ533,3)),
            IF(AND((--(INT('Data Sheet'!$A$15) &amp; "." &amp; RIGHT(BQ533,3))&gt;=--('Data Sheet'!$A$15)), (--(INT('Data Sheet'!$A$15) &amp; "." &amp; RIGHT(BQ533,3))&lt;=--('Data Sheet'!$B$15))),
                --(INT('Data Sheet'!$A$15) &amp; "." &amp; RIGHT(BQ533,3)),
                --(INT('Data Sheet'!$B$15) &amp; "." &amp; RIGHT(BQ533,3))
            )
        ),
        "OK"
    )
)</f>
        <v>OK</v>
      </c>
      <c r="R533" s="20"/>
      <c r="S533" s="20"/>
      <c r="T533" s="20"/>
      <c r="U533" s="20"/>
      <c r="V533" s="20"/>
      <c r="W533" s="20"/>
      <c r="X533" s="20"/>
      <c r="Y533" s="20"/>
      <c r="Z533" s="20"/>
      <c r="AA533" s="55"/>
      <c r="AB533" s="55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1"/>
      <c r="AR533" s="21"/>
      <c r="AS533" s="21"/>
      <c r="AT533" s="21"/>
      <c r="AU533" s="21"/>
      <c r="AV533" s="21"/>
      <c r="AW533" s="22"/>
      <c r="AX533" s="99"/>
      <c r="AY533" s="20"/>
      <c r="AZ533" s="20"/>
      <c r="BA533" s="22"/>
      <c r="BC533" s="80"/>
      <c r="BD533" s="80"/>
      <c r="BE533" s="80"/>
      <c r="BF533" s="80"/>
      <c r="BG533" s="2" t="str">
        <f t="shared" si="51"/>
        <v/>
      </c>
      <c r="BH533" s="78">
        <f t="shared" si="50"/>
        <v>0</v>
      </c>
    </row>
    <row r="534" spans="2:60" x14ac:dyDescent="0.2">
      <c r="B534" s="14">
        <f t="shared" si="55"/>
        <v>526</v>
      </c>
      <c r="C534" s="15" t="str">
        <f>CONCATENATE('Data Sheet'!$B$8,'Data Sheet'!$G$2)</f>
        <v>" HWDP</v>
      </c>
      <c r="D534" s="95" t="str">
        <f t="shared" si="52"/>
        <v/>
      </c>
      <c r="E534" s="15" t="str">
        <f>IF('Sum HWDP'!$D$10="TH-Hill DS-1 Vol 3 CAT 2: Clean and Visual Ends only","N/A","OK")</f>
        <v>OK</v>
      </c>
      <c r="F534" s="15" t="str">
        <f>IF('Sum HWDP'!$D$10="TH-Hill DS-1 Vol 3 CAT 2: Clean and Visual Ends only","N/A","OK")</f>
        <v>OK</v>
      </c>
      <c r="G534" s="17"/>
      <c r="H534" s="17"/>
      <c r="I534" s="17" t="s">
        <v>51</v>
      </c>
      <c r="J534" s="17" t="str">
        <f t="shared" si="53"/>
        <v>OK</v>
      </c>
      <c r="K534" s="17" t="str">
        <f t="shared" si="54"/>
        <v>OK</v>
      </c>
      <c r="L534" s="17" t="str">
        <f>IF('Data Sheet'!$B$9="NC-50","N/A","OK")</f>
        <v>OK</v>
      </c>
      <c r="M534" s="17" t="str">
        <f>IF('Data Sheet'!$B$9="NC-50","N/A","OK")</f>
        <v>OK</v>
      </c>
      <c r="N534" s="23" t="str">
        <f>IF(BO534&lt;&gt;"",
    IF(INT('Data Sheet'!$A$19)=INT('Data Sheet'!$B$19),
        --(INT('Data Sheet'!$A$19) &amp; "." &amp; BO534),
        IF(AND((--(INT('Data Sheet'!$A$19) &amp; "." &amp; BO534)&gt;=--('Data Sheet'!$A$19)), (--(INT('Data Sheet'!$A$19) &amp; "." &amp; BO534)&lt;=--('Data Sheet'!$B$19))),
            --(INT('Data Sheet'!$A$19) &amp; "." &amp; BO534),
            --(INT('Data Sheet'!$B$19) &amp; "." &amp; BO534)
        )
    ),
    IF(BN534&lt;&gt;"",
        IF(INT('Data Sheet'!$A$19)=INT('Data Sheet'!$B$19),
            --(INT('Data Sheet'!$A$19) &amp; "." &amp; LEFT(BN534,3)),
            IF(AND((--(INT('Data Sheet'!$A$19) &amp; "." &amp; LEFT(BN534,3))&gt;=--('Data Sheet'!$A$19)), (--(INT('Data Sheet'!$A$19) &amp; "." &amp; LEFT(BN534,3))&lt;=--('Data Sheet'!$B$19))),
                --(INT('Data Sheet'!$A$19) &amp; "." &amp; LEFT(BN534,3)),
                --(INT('Data Sheet'!$B$19) &amp; "." &amp; LEFT(BN534,3))
            )
        ),
        "OK"
    )
)</f>
        <v>OK</v>
      </c>
      <c r="O534" s="23" t="str">
        <f>IF(BP534&lt;&gt;"",
    IF(INT('Data Sheet'!$A$19)=INT('Data Sheet'!$B$19),
        --(INT('Data Sheet'!$A$19) &amp; "." &amp; BP534),
        IF(AND((--(INT('Data Sheet'!$A$19) &amp; "." &amp; BP534)&gt;=--('Data Sheet'!$A$19)), (--(INT('Data Sheet'!$A$19) &amp; "." &amp; BP534)&lt;=--('Data Sheet'!$B$19))),
            --(INT('Data Sheet'!$A$19) &amp; "." &amp; BP534),
            --(INT('Data Sheet'!$B$19) &amp; "." &amp; BP534)
        )
    ),
    IF(BN534&lt;&gt;"",
        IF(INT('Data Sheet'!$A$19)=INT('Data Sheet'!$B$19),
            --(INT('Data Sheet'!$A$19) &amp; "." &amp; RIGHT(BN534,3)),
            IF(AND((--(INT('Data Sheet'!$A$19) &amp; "." &amp; RIGHT(BN534,3))&gt;=--('Data Sheet'!$A$19)), (--(INT('Data Sheet'!$A$19) &amp; "." &amp; RIGHT(BN534,3))&lt;=--('Data Sheet'!$B$19))),
                --(INT('Data Sheet'!$A$19) &amp; "." &amp; RIGHT(BN534,3)),
                --(INT('Data Sheet'!$B$19) &amp; "." &amp; RIGHT(BN534,3))
            )
        ),
        "OK"
    )
)</f>
        <v>OK</v>
      </c>
      <c r="P534" s="23" t="str">
        <f>IF(BR534&lt;&gt;"",
    IF(INT('Data Sheet'!$A$19)=INT('Data Sheet'!$B$15),
        --(INT('Data Sheet'!$A$15) &amp; "." &amp; BR534),
        IF(AND((--(INT('Data Sheet'!$A$15) &amp; "." &amp; BR534)&gt;=--('Data Sheet'!$A$15)), (--(INT('Data Sheet'!$A$15) &amp; "." &amp; BR534)&lt;=--('Data Sheet'!$B$15))),
            --(INT('Data Sheet'!$A$15) &amp; "." &amp; BR534),
            --(INT('Data Sheet'!$B$15) &amp; "." &amp; BR534)
        )
    ),
    IF(BQ534&lt;&gt;"",
        IF(INT('Data Sheet'!$A$15)=INT('Data Sheet'!$B$15),
            --(INT('Data Sheet'!$A$15) &amp; "." &amp; LEFT(BQ534,3)),
            IF(AND((--(INT('Data Sheet'!$A$15) &amp; "." &amp; LEFT(BQ534,3))&gt;=--('Data Sheet'!$A$15)), (--(INT('Data Sheet'!$A$15) &amp; "." &amp; LEFT(BQ534,3))&lt;=--('Data Sheet'!$B$15))),
                --(INT('Data Sheet'!$A$15) &amp; "." &amp; LEFT(BQ534,3)),
                --(INT('Data Sheet'!$B$15) &amp; "." &amp; LEFT(BQ534,3))
            )
        ),
        "OK"
    )
)</f>
        <v>OK</v>
      </c>
      <c r="Q534" s="23" t="str">
        <f>IF(BS534&lt;&gt;"",
    IF(INT('Data Sheet'!$A$19)=INT('Data Sheet'!$B$15),
        --(INT('Data Sheet'!$A$15) &amp; "." &amp; BS534),
        IF(AND((--(INT('Data Sheet'!$A$15) &amp; "." &amp; BS534)&gt;=--('Data Sheet'!$A$15)), (--(INT('Data Sheet'!$A$15) &amp; "." &amp; BS534)&lt;=--('Data Sheet'!$B$15))),
            --(INT('Data Sheet'!$A$15) &amp; "." &amp; BS534),
            --(INT('Data Sheet'!$B$15) &amp; "." &amp; BS534)
        )
    ),
    IF(BQ534&lt;&gt;"",
        IF(INT('Data Sheet'!$A$15)=INT('Data Sheet'!$B$15),
            --(INT('Data Sheet'!$A$15) &amp; "." &amp; RIGHT(BQ534,3)),
            IF(AND((--(INT('Data Sheet'!$A$15) &amp; "." &amp; RIGHT(BQ534,3))&gt;=--('Data Sheet'!$A$15)), (--(INT('Data Sheet'!$A$15) &amp; "." &amp; RIGHT(BQ534,3))&lt;=--('Data Sheet'!$B$15))),
                --(INT('Data Sheet'!$A$15) &amp; "." &amp; RIGHT(BQ534,3)),
                --(INT('Data Sheet'!$B$15) &amp; "." &amp; RIGHT(BQ534,3))
            )
        ),
        "OK"
    )
)</f>
        <v>OK</v>
      </c>
      <c r="R534" s="20"/>
      <c r="S534" s="20"/>
      <c r="T534" s="20"/>
      <c r="U534" s="20"/>
      <c r="V534" s="20"/>
      <c r="W534" s="20"/>
      <c r="X534" s="20"/>
      <c r="Y534" s="20"/>
      <c r="Z534" s="20"/>
      <c r="AA534" s="55"/>
      <c r="AB534" s="55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1"/>
      <c r="AR534" s="21"/>
      <c r="AS534" s="21"/>
      <c r="AT534" s="21"/>
      <c r="AU534" s="21"/>
      <c r="AV534" s="21"/>
      <c r="AW534" s="22"/>
      <c r="AX534" s="99"/>
      <c r="AY534" s="20"/>
      <c r="AZ534" s="20"/>
      <c r="BA534" s="22"/>
      <c r="BC534" s="80"/>
      <c r="BD534" s="80"/>
      <c r="BE534" s="80"/>
      <c r="BF534" s="80"/>
      <c r="BG534" s="2" t="str">
        <f t="shared" si="51"/>
        <v/>
      </c>
      <c r="BH534" s="78">
        <f t="shared" si="50"/>
        <v>0</v>
      </c>
    </row>
    <row r="535" spans="2:60" x14ac:dyDescent="0.2">
      <c r="B535" s="14">
        <f t="shared" si="55"/>
        <v>527</v>
      </c>
      <c r="C535" s="15" t="str">
        <f>CONCATENATE('Data Sheet'!$B$8,'Data Sheet'!$G$2)</f>
        <v>" HWDP</v>
      </c>
      <c r="D535" s="95" t="str">
        <f t="shared" si="52"/>
        <v/>
      </c>
      <c r="E535" s="15" t="str">
        <f>IF('Sum HWDP'!$D$10="TH-Hill DS-1 Vol 3 CAT 2: Clean and Visual Ends only","N/A","OK")</f>
        <v>OK</v>
      </c>
      <c r="F535" s="15" t="str">
        <f>IF('Sum HWDP'!$D$10="TH-Hill DS-1 Vol 3 CAT 2: Clean and Visual Ends only","N/A","OK")</f>
        <v>OK</v>
      </c>
      <c r="G535" s="17"/>
      <c r="H535" s="17"/>
      <c r="I535" s="17" t="s">
        <v>51</v>
      </c>
      <c r="J535" s="17" t="str">
        <f t="shared" si="53"/>
        <v>OK</v>
      </c>
      <c r="K535" s="17" t="str">
        <f t="shared" si="54"/>
        <v>OK</v>
      </c>
      <c r="L535" s="17" t="str">
        <f>IF('Data Sheet'!$B$9="NC-50","N/A","OK")</f>
        <v>OK</v>
      </c>
      <c r="M535" s="17" t="str">
        <f>IF('Data Sheet'!$B$9="NC-50","N/A","OK")</f>
        <v>OK</v>
      </c>
      <c r="N535" s="23" t="str">
        <f>IF(BO535&lt;&gt;"",
    IF(INT('Data Sheet'!$A$19)=INT('Data Sheet'!$B$19),
        --(INT('Data Sheet'!$A$19) &amp; "." &amp; BO535),
        IF(AND((--(INT('Data Sheet'!$A$19) &amp; "." &amp; BO535)&gt;=--('Data Sheet'!$A$19)), (--(INT('Data Sheet'!$A$19) &amp; "." &amp; BO535)&lt;=--('Data Sheet'!$B$19))),
            --(INT('Data Sheet'!$A$19) &amp; "." &amp; BO535),
            --(INT('Data Sheet'!$B$19) &amp; "." &amp; BO535)
        )
    ),
    IF(BN535&lt;&gt;"",
        IF(INT('Data Sheet'!$A$19)=INT('Data Sheet'!$B$19),
            --(INT('Data Sheet'!$A$19) &amp; "." &amp; LEFT(BN535,3)),
            IF(AND((--(INT('Data Sheet'!$A$19) &amp; "." &amp; LEFT(BN535,3))&gt;=--('Data Sheet'!$A$19)), (--(INT('Data Sheet'!$A$19) &amp; "." &amp; LEFT(BN535,3))&lt;=--('Data Sheet'!$B$19))),
                --(INT('Data Sheet'!$A$19) &amp; "." &amp; LEFT(BN535,3)),
                --(INT('Data Sheet'!$B$19) &amp; "." &amp; LEFT(BN535,3))
            )
        ),
        "OK"
    )
)</f>
        <v>OK</v>
      </c>
      <c r="O535" s="23" t="str">
        <f>IF(BP535&lt;&gt;"",
    IF(INT('Data Sheet'!$A$19)=INT('Data Sheet'!$B$19),
        --(INT('Data Sheet'!$A$19) &amp; "." &amp; BP535),
        IF(AND((--(INT('Data Sheet'!$A$19) &amp; "." &amp; BP535)&gt;=--('Data Sheet'!$A$19)), (--(INT('Data Sheet'!$A$19) &amp; "." &amp; BP535)&lt;=--('Data Sheet'!$B$19))),
            --(INT('Data Sheet'!$A$19) &amp; "." &amp; BP535),
            --(INT('Data Sheet'!$B$19) &amp; "." &amp; BP535)
        )
    ),
    IF(BN535&lt;&gt;"",
        IF(INT('Data Sheet'!$A$19)=INT('Data Sheet'!$B$19),
            --(INT('Data Sheet'!$A$19) &amp; "." &amp; RIGHT(BN535,3)),
            IF(AND((--(INT('Data Sheet'!$A$19) &amp; "." &amp; RIGHT(BN535,3))&gt;=--('Data Sheet'!$A$19)), (--(INT('Data Sheet'!$A$19) &amp; "." &amp; RIGHT(BN535,3))&lt;=--('Data Sheet'!$B$19))),
                --(INT('Data Sheet'!$A$19) &amp; "." &amp; RIGHT(BN535,3)),
                --(INT('Data Sheet'!$B$19) &amp; "." &amp; RIGHT(BN535,3))
            )
        ),
        "OK"
    )
)</f>
        <v>OK</v>
      </c>
      <c r="P535" s="23" t="str">
        <f>IF(BR535&lt;&gt;"",
    IF(INT('Data Sheet'!$A$19)=INT('Data Sheet'!$B$15),
        --(INT('Data Sheet'!$A$15) &amp; "." &amp; BR535),
        IF(AND((--(INT('Data Sheet'!$A$15) &amp; "." &amp; BR535)&gt;=--('Data Sheet'!$A$15)), (--(INT('Data Sheet'!$A$15) &amp; "." &amp; BR535)&lt;=--('Data Sheet'!$B$15))),
            --(INT('Data Sheet'!$A$15) &amp; "." &amp; BR535),
            --(INT('Data Sheet'!$B$15) &amp; "." &amp; BR535)
        )
    ),
    IF(BQ535&lt;&gt;"",
        IF(INT('Data Sheet'!$A$15)=INT('Data Sheet'!$B$15),
            --(INT('Data Sheet'!$A$15) &amp; "." &amp; LEFT(BQ535,3)),
            IF(AND((--(INT('Data Sheet'!$A$15) &amp; "." &amp; LEFT(BQ535,3))&gt;=--('Data Sheet'!$A$15)), (--(INT('Data Sheet'!$A$15) &amp; "." &amp; LEFT(BQ535,3))&lt;=--('Data Sheet'!$B$15))),
                --(INT('Data Sheet'!$A$15) &amp; "." &amp; LEFT(BQ535,3)),
                --(INT('Data Sheet'!$B$15) &amp; "." &amp; LEFT(BQ535,3))
            )
        ),
        "OK"
    )
)</f>
        <v>OK</v>
      </c>
      <c r="Q535" s="23" t="str">
        <f>IF(BS535&lt;&gt;"",
    IF(INT('Data Sheet'!$A$19)=INT('Data Sheet'!$B$15),
        --(INT('Data Sheet'!$A$15) &amp; "." &amp; BS535),
        IF(AND((--(INT('Data Sheet'!$A$15) &amp; "." &amp; BS535)&gt;=--('Data Sheet'!$A$15)), (--(INT('Data Sheet'!$A$15) &amp; "." &amp; BS535)&lt;=--('Data Sheet'!$B$15))),
            --(INT('Data Sheet'!$A$15) &amp; "." &amp; BS535),
            --(INT('Data Sheet'!$B$15) &amp; "." &amp; BS535)
        )
    ),
    IF(BQ535&lt;&gt;"",
        IF(INT('Data Sheet'!$A$15)=INT('Data Sheet'!$B$15),
            --(INT('Data Sheet'!$A$15) &amp; "." &amp; RIGHT(BQ535,3)),
            IF(AND((--(INT('Data Sheet'!$A$15) &amp; "." &amp; RIGHT(BQ535,3))&gt;=--('Data Sheet'!$A$15)), (--(INT('Data Sheet'!$A$15) &amp; "." &amp; RIGHT(BQ535,3))&lt;=--('Data Sheet'!$B$15))),
                --(INT('Data Sheet'!$A$15) &amp; "." &amp; RIGHT(BQ535,3)),
                --(INT('Data Sheet'!$B$15) &amp; "." &amp; RIGHT(BQ535,3))
            )
        ),
        "OK"
    )
)</f>
        <v>OK</v>
      </c>
      <c r="R535" s="20"/>
      <c r="S535" s="20"/>
      <c r="T535" s="20"/>
      <c r="U535" s="20"/>
      <c r="V535" s="20"/>
      <c r="W535" s="20"/>
      <c r="X535" s="20"/>
      <c r="Y535" s="20"/>
      <c r="Z535" s="20"/>
      <c r="AA535" s="55"/>
      <c r="AB535" s="55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1"/>
      <c r="AR535" s="21"/>
      <c r="AS535" s="21"/>
      <c r="AT535" s="21"/>
      <c r="AU535" s="21"/>
      <c r="AV535" s="21"/>
      <c r="AW535" s="22"/>
      <c r="AX535" s="99"/>
      <c r="AY535" s="20"/>
      <c r="AZ535" s="20"/>
      <c r="BA535" s="22"/>
      <c r="BC535" s="80"/>
      <c r="BD535" s="80"/>
      <c r="BE535" s="80"/>
      <c r="BF535" s="80"/>
      <c r="BG535" s="2" t="str">
        <f t="shared" si="51"/>
        <v/>
      </c>
      <c r="BH535" s="78">
        <f t="shared" si="50"/>
        <v>0</v>
      </c>
    </row>
    <row r="536" spans="2:60" x14ac:dyDescent="0.2">
      <c r="B536" s="14">
        <f t="shared" si="55"/>
        <v>528</v>
      </c>
      <c r="C536" s="15" t="str">
        <f>CONCATENATE('Data Sheet'!$B$8,'Data Sheet'!$G$2)</f>
        <v>" HWDP</v>
      </c>
      <c r="D536" s="95" t="str">
        <f t="shared" si="52"/>
        <v/>
      </c>
      <c r="E536" s="15" t="str">
        <f>IF('Sum HWDP'!$D$10="TH-Hill DS-1 Vol 3 CAT 2: Clean and Visual Ends only","N/A","OK")</f>
        <v>OK</v>
      </c>
      <c r="F536" s="15" t="str">
        <f>IF('Sum HWDP'!$D$10="TH-Hill DS-1 Vol 3 CAT 2: Clean and Visual Ends only","N/A","OK")</f>
        <v>OK</v>
      </c>
      <c r="G536" s="17"/>
      <c r="H536" s="17"/>
      <c r="I536" s="17" t="s">
        <v>51</v>
      </c>
      <c r="J536" s="17" t="str">
        <f t="shared" si="53"/>
        <v>OK</v>
      </c>
      <c r="K536" s="17" t="str">
        <f t="shared" si="54"/>
        <v>OK</v>
      </c>
      <c r="L536" s="17" t="str">
        <f>IF('Data Sheet'!$B$9="NC-50","N/A","OK")</f>
        <v>OK</v>
      </c>
      <c r="M536" s="17" t="str">
        <f>IF('Data Sheet'!$B$9="NC-50","N/A","OK")</f>
        <v>OK</v>
      </c>
      <c r="N536" s="23" t="str">
        <f>IF(BO536&lt;&gt;"",
    IF(INT('Data Sheet'!$A$19)=INT('Data Sheet'!$B$19),
        --(INT('Data Sheet'!$A$19) &amp; "." &amp; BO536),
        IF(AND((--(INT('Data Sheet'!$A$19) &amp; "." &amp; BO536)&gt;=--('Data Sheet'!$A$19)), (--(INT('Data Sheet'!$A$19) &amp; "." &amp; BO536)&lt;=--('Data Sheet'!$B$19))),
            --(INT('Data Sheet'!$A$19) &amp; "." &amp; BO536),
            --(INT('Data Sheet'!$B$19) &amp; "." &amp; BO536)
        )
    ),
    IF(BN536&lt;&gt;"",
        IF(INT('Data Sheet'!$A$19)=INT('Data Sheet'!$B$19),
            --(INT('Data Sheet'!$A$19) &amp; "." &amp; LEFT(BN536,3)),
            IF(AND((--(INT('Data Sheet'!$A$19) &amp; "." &amp; LEFT(BN536,3))&gt;=--('Data Sheet'!$A$19)), (--(INT('Data Sheet'!$A$19) &amp; "." &amp; LEFT(BN536,3))&lt;=--('Data Sheet'!$B$19))),
                --(INT('Data Sheet'!$A$19) &amp; "." &amp; LEFT(BN536,3)),
                --(INT('Data Sheet'!$B$19) &amp; "." &amp; LEFT(BN536,3))
            )
        ),
        "OK"
    )
)</f>
        <v>OK</v>
      </c>
      <c r="O536" s="23" t="str">
        <f>IF(BP536&lt;&gt;"",
    IF(INT('Data Sheet'!$A$19)=INT('Data Sheet'!$B$19),
        --(INT('Data Sheet'!$A$19) &amp; "." &amp; BP536),
        IF(AND((--(INT('Data Sheet'!$A$19) &amp; "." &amp; BP536)&gt;=--('Data Sheet'!$A$19)), (--(INT('Data Sheet'!$A$19) &amp; "." &amp; BP536)&lt;=--('Data Sheet'!$B$19))),
            --(INT('Data Sheet'!$A$19) &amp; "." &amp; BP536),
            --(INT('Data Sheet'!$B$19) &amp; "." &amp; BP536)
        )
    ),
    IF(BN536&lt;&gt;"",
        IF(INT('Data Sheet'!$A$19)=INT('Data Sheet'!$B$19),
            --(INT('Data Sheet'!$A$19) &amp; "." &amp; RIGHT(BN536,3)),
            IF(AND((--(INT('Data Sheet'!$A$19) &amp; "." &amp; RIGHT(BN536,3))&gt;=--('Data Sheet'!$A$19)), (--(INT('Data Sheet'!$A$19) &amp; "." &amp; RIGHT(BN536,3))&lt;=--('Data Sheet'!$B$19))),
                --(INT('Data Sheet'!$A$19) &amp; "." &amp; RIGHT(BN536,3)),
                --(INT('Data Sheet'!$B$19) &amp; "." &amp; RIGHT(BN536,3))
            )
        ),
        "OK"
    )
)</f>
        <v>OK</v>
      </c>
      <c r="P536" s="23" t="str">
        <f>IF(BR536&lt;&gt;"",
    IF(INT('Data Sheet'!$A$19)=INT('Data Sheet'!$B$15),
        --(INT('Data Sheet'!$A$15) &amp; "." &amp; BR536),
        IF(AND((--(INT('Data Sheet'!$A$15) &amp; "." &amp; BR536)&gt;=--('Data Sheet'!$A$15)), (--(INT('Data Sheet'!$A$15) &amp; "." &amp; BR536)&lt;=--('Data Sheet'!$B$15))),
            --(INT('Data Sheet'!$A$15) &amp; "." &amp; BR536),
            --(INT('Data Sheet'!$B$15) &amp; "." &amp; BR536)
        )
    ),
    IF(BQ536&lt;&gt;"",
        IF(INT('Data Sheet'!$A$15)=INT('Data Sheet'!$B$15),
            --(INT('Data Sheet'!$A$15) &amp; "." &amp; LEFT(BQ536,3)),
            IF(AND((--(INT('Data Sheet'!$A$15) &amp; "." &amp; LEFT(BQ536,3))&gt;=--('Data Sheet'!$A$15)), (--(INT('Data Sheet'!$A$15) &amp; "." &amp; LEFT(BQ536,3))&lt;=--('Data Sheet'!$B$15))),
                --(INT('Data Sheet'!$A$15) &amp; "." &amp; LEFT(BQ536,3)),
                --(INT('Data Sheet'!$B$15) &amp; "." &amp; LEFT(BQ536,3))
            )
        ),
        "OK"
    )
)</f>
        <v>OK</v>
      </c>
      <c r="Q536" s="23" t="str">
        <f>IF(BS536&lt;&gt;"",
    IF(INT('Data Sheet'!$A$19)=INT('Data Sheet'!$B$15),
        --(INT('Data Sheet'!$A$15) &amp; "." &amp; BS536),
        IF(AND((--(INT('Data Sheet'!$A$15) &amp; "." &amp; BS536)&gt;=--('Data Sheet'!$A$15)), (--(INT('Data Sheet'!$A$15) &amp; "." &amp; BS536)&lt;=--('Data Sheet'!$B$15))),
            --(INT('Data Sheet'!$A$15) &amp; "." &amp; BS536),
            --(INT('Data Sheet'!$B$15) &amp; "." &amp; BS536)
        )
    ),
    IF(BQ536&lt;&gt;"",
        IF(INT('Data Sheet'!$A$15)=INT('Data Sheet'!$B$15),
            --(INT('Data Sheet'!$A$15) &amp; "." &amp; RIGHT(BQ536,3)),
            IF(AND((--(INT('Data Sheet'!$A$15) &amp; "." &amp; RIGHT(BQ536,3))&gt;=--('Data Sheet'!$A$15)), (--(INT('Data Sheet'!$A$15) &amp; "." &amp; RIGHT(BQ536,3))&lt;=--('Data Sheet'!$B$15))),
                --(INT('Data Sheet'!$A$15) &amp; "." &amp; RIGHT(BQ536,3)),
                --(INT('Data Sheet'!$B$15) &amp; "." &amp; RIGHT(BQ536,3))
            )
        ),
        "OK"
    )
)</f>
        <v>OK</v>
      </c>
      <c r="R536" s="20"/>
      <c r="S536" s="20"/>
      <c r="T536" s="20"/>
      <c r="U536" s="20"/>
      <c r="V536" s="20"/>
      <c r="W536" s="20"/>
      <c r="X536" s="20"/>
      <c r="Y536" s="20"/>
      <c r="Z536" s="20"/>
      <c r="AA536" s="55"/>
      <c r="AB536" s="55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1"/>
      <c r="AR536" s="21"/>
      <c r="AS536" s="21"/>
      <c r="AT536" s="21"/>
      <c r="AU536" s="21"/>
      <c r="AV536" s="21"/>
      <c r="AW536" s="22"/>
      <c r="AX536" s="99"/>
      <c r="AY536" s="20"/>
      <c r="AZ536" s="20"/>
      <c r="BA536" s="22"/>
      <c r="BC536" s="80"/>
      <c r="BD536" s="80"/>
      <c r="BE536" s="80"/>
      <c r="BF536" s="80"/>
      <c r="BG536" s="2" t="str">
        <f t="shared" si="51"/>
        <v/>
      </c>
      <c r="BH536" s="78">
        <f t="shared" si="50"/>
        <v>0</v>
      </c>
    </row>
    <row r="537" spans="2:60" x14ac:dyDescent="0.2">
      <c r="B537" s="14">
        <f t="shared" si="55"/>
        <v>529</v>
      </c>
      <c r="C537" s="15" t="str">
        <f>CONCATENATE('Data Sheet'!$B$8,'Data Sheet'!$G$2)</f>
        <v>" HWDP</v>
      </c>
      <c r="D537" s="95" t="str">
        <f t="shared" si="52"/>
        <v/>
      </c>
      <c r="E537" s="15" t="str">
        <f>IF('Sum HWDP'!$D$10="TH-Hill DS-1 Vol 3 CAT 2: Clean and Visual Ends only","N/A","OK")</f>
        <v>OK</v>
      </c>
      <c r="F537" s="15" t="str">
        <f>IF('Sum HWDP'!$D$10="TH-Hill DS-1 Vol 3 CAT 2: Clean and Visual Ends only","N/A","OK")</f>
        <v>OK</v>
      </c>
      <c r="G537" s="17"/>
      <c r="H537" s="17"/>
      <c r="I537" s="17" t="s">
        <v>51</v>
      </c>
      <c r="J537" s="17" t="str">
        <f t="shared" si="53"/>
        <v>OK</v>
      </c>
      <c r="K537" s="17" t="str">
        <f t="shared" si="54"/>
        <v>OK</v>
      </c>
      <c r="L537" s="17" t="str">
        <f>IF('Data Sheet'!$B$9="NC-50","N/A","OK")</f>
        <v>OK</v>
      </c>
      <c r="M537" s="17" t="str">
        <f>IF('Data Sheet'!$B$9="NC-50","N/A","OK")</f>
        <v>OK</v>
      </c>
      <c r="N537" s="23" t="str">
        <f>IF(BO537&lt;&gt;"",
    IF(INT('Data Sheet'!$A$19)=INT('Data Sheet'!$B$19),
        --(INT('Data Sheet'!$A$19) &amp; "." &amp; BO537),
        IF(AND((--(INT('Data Sheet'!$A$19) &amp; "." &amp; BO537)&gt;=--('Data Sheet'!$A$19)), (--(INT('Data Sheet'!$A$19) &amp; "." &amp; BO537)&lt;=--('Data Sheet'!$B$19))),
            --(INT('Data Sheet'!$A$19) &amp; "." &amp; BO537),
            --(INT('Data Sheet'!$B$19) &amp; "." &amp; BO537)
        )
    ),
    IF(BN537&lt;&gt;"",
        IF(INT('Data Sheet'!$A$19)=INT('Data Sheet'!$B$19),
            --(INT('Data Sheet'!$A$19) &amp; "." &amp; LEFT(BN537,3)),
            IF(AND((--(INT('Data Sheet'!$A$19) &amp; "." &amp; LEFT(BN537,3))&gt;=--('Data Sheet'!$A$19)), (--(INT('Data Sheet'!$A$19) &amp; "." &amp; LEFT(BN537,3))&lt;=--('Data Sheet'!$B$19))),
                --(INT('Data Sheet'!$A$19) &amp; "." &amp; LEFT(BN537,3)),
                --(INT('Data Sheet'!$B$19) &amp; "." &amp; LEFT(BN537,3))
            )
        ),
        "OK"
    )
)</f>
        <v>OK</v>
      </c>
      <c r="O537" s="23" t="str">
        <f>IF(BP537&lt;&gt;"",
    IF(INT('Data Sheet'!$A$19)=INT('Data Sheet'!$B$19),
        --(INT('Data Sheet'!$A$19) &amp; "." &amp; BP537),
        IF(AND((--(INT('Data Sheet'!$A$19) &amp; "." &amp; BP537)&gt;=--('Data Sheet'!$A$19)), (--(INT('Data Sheet'!$A$19) &amp; "." &amp; BP537)&lt;=--('Data Sheet'!$B$19))),
            --(INT('Data Sheet'!$A$19) &amp; "." &amp; BP537),
            --(INT('Data Sheet'!$B$19) &amp; "." &amp; BP537)
        )
    ),
    IF(BN537&lt;&gt;"",
        IF(INT('Data Sheet'!$A$19)=INT('Data Sheet'!$B$19),
            --(INT('Data Sheet'!$A$19) &amp; "." &amp; RIGHT(BN537,3)),
            IF(AND((--(INT('Data Sheet'!$A$19) &amp; "." &amp; RIGHT(BN537,3))&gt;=--('Data Sheet'!$A$19)), (--(INT('Data Sheet'!$A$19) &amp; "." &amp; RIGHT(BN537,3))&lt;=--('Data Sheet'!$B$19))),
                --(INT('Data Sheet'!$A$19) &amp; "." &amp; RIGHT(BN537,3)),
                --(INT('Data Sheet'!$B$19) &amp; "." &amp; RIGHT(BN537,3))
            )
        ),
        "OK"
    )
)</f>
        <v>OK</v>
      </c>
      <c r="P537" s="23" t="str">
        <f>IF(BR537&lt;&gt;"",
    IF(INT('Data Sheet'!$A$19)=INT('Data Sheet'!$B$15),
        --(INT('Data Sheet'!$A$15) &amp; "." &amp; BR537),
        IF(AND((--(INT('Data Sheet'!$A$15) &amp; "." &amp; BR537)&gt;=--('Data Sheet'!$A$15)), (--(INT('Data Sheet'!$A$15) &amp; "." &amp; BR537)&lt;=--('Data Sheet'!$B$15))),
            --(INT('Data Sheet'!$A$15) &amp; "." &amp; BR537),
            --(INT('Data Sheet'!$B$15) &amp; "." &amp; BR537)
        )
    ),
    IF(BQ537&lt;&gt;"",
        IF(INT('Data Sheet'!$A$15)=INT('Data Sheet'!$B$15),
            --(INT('Data Sheet'!$A$15) &amp; "." &amp; LEFT(BQ537,3)),
            IF(AND((--(INT('Data Sheet'!$A$15) &amp; "." &amp; LEFT(BQ537,3))&gt;=--('Data Sheet'!$A$15)), (--(INT('Data Sheet'!$A$15) &amp; "." &amp; LEFT(BQ537,3))&lt;=--('Data Sheet'!$B$15))),
                --(INT('Data Sheet'!$A$15) &amp; "." &amp; LEFT(BQ537,3)),
                --(INT('Data Sheet'!$B$15) &amp; "." &amp; LEFT(BQ537,3))
            )
        ),
        "OK"
    )
)</f>
        <v>OK</v>
      </c>
      <c r="Q537" s="23" t="str">
        <f>IF(BS537&lt;&gt;"",
    IF(INT('Data Sheet'!$A$19)=INT('Data Sheet'!$B$15),
        --(INT('Data Sheet'!$A$15) &amp; "." &amp; BS537),
        IF(AND((--(INT('Data Sheet'!$A$15) &amp; "." &amp; BS537)&gt;=--('Data Sheet'!$A$15)), (--(INT('Data Sheet'!$A$15) &amp; "." &amp; BS537)&lt;=--('Data Sheet'!$B$15))),
            --(INT('Data Sheet'!$A$15) &amp; "." &amp; BS537),
            --(INT('Data Sheet'!$B$15) &amp; "." &amp; BS537)
        )
    ),
    IF(BQ537&lt;&gt;"",
        IF(INT('Data Sheet'!$A$15)=INT('Data Sheet'!$B$15),
            --(INT('Data Sheet'!$A$15) &amp; "." &amp; RIGHT(BQ537,3)),
            IF(AND((--(INT('Data Sheet'!$A$15) &amp; "." &amp; RIGHT(BQ537,3))&gt;=--('Data Sheet'!$A$15)), (--(INT('Data Sheet'!$A$15) &amp; "." &amp; RIGHT(BQ537,3))&lt;=--('Data Sheet'!$B$15))),
                --(INT('Data Sheet'!$A$15) &amp; "." &amp; RIGHT(BQ537,3)),
                --(INT('Data Sheet'!$B$15) &amp; "." &amp; RIGHT(BQ537,3))
            )
        ),
        "OK"
    )
)</f>
        <v>OK</v>
      </c>
      <c r="R537" s="20"/>
      <c r="S537" s="20"/>
      <c r="T537" s="20"/>
      <c r="U537" s="20"/>
      <c r="V537" s="20"/>
      <c r="W537" s="20"/>
      <c r="X537" s="20"/>
      <c r="Y537" s="20"/>
      <c r="Z537" s="20"/>
      <c r="AA537" s="55"/>
      <c r="AB537" s="55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1"/>
      <c r="AR537" s="21"/>
      <c r="AS537" s="21"/>
      <c r="AT537" s="21"/>
      <c r="AU537" s="21"/>
      <c r="AV537" s="21"/>
      <c r="AW537" s="22"/>
      <c r="AX537" s="99"/>
      <c r="AY537" s="20"/>
      <c r="AZ537" s="20"/>
      <c r="BA537" s="22"/>
      <c r="BC537" s="80"/>
      <c r="BD537" s="80"/>
      <c r="BE537" s="80"/>
      <c r="BF537" s="80"/>
      <c r="BG537" s="2" t="str">
        <f t="shared" si="51"/>
        <v/>
      </c>
      <c r="BH537" s="78">
        <f t="shared" si="50"/>
        <v>0</v>
      </c>
    </row>
    <row r="538" spans="2:60" x14ac:dyDescent="0.2">
      <c r="B538" s="14">
        <f t="shared" si="55"/>
        <v>530</v>
      </c>
      <c r="C538" s="15" t="str">
        <f>CONCATENATE('Data Sheet'!$B$8,'Data Sheet'!$G$2)</f>
        <v>" HWDP</v>
      </c>
      <c r="D538" s="95" t="str">
        <f t="shared" si="52"/>
        <v/>
      </c>
      <c r="E538" s="15" t="str">
        <f>IF('Sum HWDP'!$D$10="TH-Hill DS-1 Vol 3 CAT 2: Clean and Visual Ends only","N/A","OK")</f>
        <v>OK</v>
      </c>
      <c r="F538" s="15" t="str">
        <f>IF('Sum HWDP'!$D$10="TH-Hill DS-1 Vol 3 CAT 2: Clean and Visual Ends only","N/A","OK")</f>
        <v>OK</v>
      </c>
      <c r="G538" s="17"/>
      <c r="H538" s="17"/>
      <c r="I538" s="17" t="s">
        <v>51</v>
      </c>
      <c r="J538" s="17" t="str">
        <f t="shared" si="53"/>
        <v>OK</v>
      </c>
      <c r="K538" s="17" t="str">
        <f t="shared" si="54"/>
        <v>OK</v>
      </c>
      <c r="L538" s="17" t="str">
        <f>IF('Data Sheet'!$B$9="NC-50","N/A","OK")</f>
        <v>OK</v>
      </c>
      <c r="M538" s="17" t="str">
        <f>IF('Data Sheet'!$B$9="NC-50","N/A","OK")</f>
        <v>OK</v>
      </c>
      <c r="N538" s="23" t="str">
        <f>IF(BO538&lt;&gt;"",
    IF(INT('Data Sheet'!$A$19)=INT('Data Sheet'!$B$19),
        --(INT('Data Sheet'!$A$19) &amp; "." &amp; BO538),
        IF(AND((--(INT('Data Sheet'!$A$19) &amp; "." &amp; BO538)&gt;=--('Data Sheet'!$A$19)), (--(INT('Data Sheet'!$A$19) &amp; "." &amp; BO538)&lt;=--('Data Sheet'!$B$19))),
            --(INT('Data Sheet'!$A$19) &amp; "." &amp; BO538),
            --(INT('Data Sheet'!$B$19) &amp; "." &amp; BO538)
        )
    ),
    IF(BN538&lt;&gt;"",
        IF(INT('Data Sheet'!$A$19)=INT('Data Sheet'!$B$19),
            --(INT('Data Sheet'!$A$19) &amp; "." &amp; LEFT(BN538,3)),
            IF(AND((--(INT('Data Sheet'!$A$19) &amp; "." &amp; LEFT(BN538,3))&gt;=--('Data Sheet'!$A$19)), (--(INT('Data Sheet'!$A$19) &amp; "." &amp; LEFT(BN538,3))&lt;=--('Data Sheet'!$B$19))),
                --(INT('Data Sheet'!$A$19) &amp; "." &amp; LEFT(BN538,3)),
                --(INT('Data Sheet'!$B$19) &amp; "." &amp; LEFT(BN538,3))
            )
        ),
        "OK"
    )
)</f>
        <v>OK</v>
      </c>
      <c r="O538" s="23" t="str">
        <f>IF(BP538&lt;&gt;"",
    IF(INT('Data Sheet'!$A$19)=INT('Data Sheet'!$B$19),
        --(INT('Data Sheet'!$A$19) &amp; "." &amp; BP538),
        IF(AND((--(INT('Data Sheet'!$A$19) &amp; "." &amp; BP538)&gt;=--('Data Sheet'!$A$19)), (--(INT('Data Sheet'!$A$19) &amp; "." &amp; BP538)&lt;=--('Data Sheet'!$B$19))),
            --(INT('Data Sheet'!$A$19) &amp; "." &amp; BP538),
            --(INT('Data Sheet'!$B$19) &amp; "." &amp; BP538)
        )
    ),
    IF(BN538&lt;&gt;"",
        IF(INT('Data Sheet'!$A$19)=INT('Data Sheet'!$B$19),
            --(INT('Data Sheet'!$A$19) &amp; "." &amp; RIGHT(BN538,3)),
            IF(AND((--(INT('Data Sheet'!$A$19) &amp; "." &amp; RIGHT(BN538,3))&gt;=--('Data Sheet'!$A$19)), (--(INT('Data Sheet'!$A$19) &amp; "." &amp; RIGHT(BN538,3))&lt;=--('Data Sheet'!$B$19))),
                --(INT('Data Sheet'!$A$19) &amp; "." &amp; RIGHT(BN538,3)),
                --(INT('Data Sheet'!$B$19) &amp; "." &amp; RIGHT(BN538,3))
            )
        ),
        "OK"
    )
)</f>
        <v>OK</v>
      </c>
      <c r="P538" s="23" t="str">
        <f>IF(BR538&lt;&gt;"",
    IF(INT('Data Sheet'!$A$19)=INT('Data Sheet'!$B$15),
        --(INT('Data Sheet'!$A$15) &amp; "." &amp; BR538),
        IF(AND((--(INT('Data Sheet'!$A$15) &amp; "." &amp; BR538)&gt;=--('Data Sheet'!$A$15)), (--(INT('Data Sheet'!$A$15) &amp; "." &amp; BR538)&lt;=--('Data Sheet'!$B$15))),
            --(INT('Data Sheet'!$A$15) &amp; "." &amp; BR538),
            --(INT('Data Sheet'!$B$15) &amp; "." &amp; BR538)
        )
    ),
    IF(BQ538&lt;&gt;"",
        IF(INT('Data Sheet'!$A$15)=INT('Data Sheet'!$B$15),
            --(INT('Data Sheet'!$A$15) &amp; "." &amp; LEFT(BQ538,3)),
            IF(AND((--(INT('Data Sheet'!$A$15) &amp; "." &amp; LEFT(BQ538,3))&gt;=--('Data Sheet'!$A$15)), (--(INT('Data Sheet'!$A$15) &amp; "." &amp; LEFT(BQ538,3))&lt;=--('Data Sheet'!$B$15))),
                --(INT('Data Sheet'!$A$15) &amp; "." &amp; LEFT(BQ538,3)),
                --(INT('Data Sheet'!$B$15) &amp; "." &amp; LEFT(BQ538,3))
            )
        ),
        "OK"
    )
)</f>
        <v>OK</v>
      </c>
      <c r="Q538" s="23" t="str">
        <f>IF(BS538&lt;&gt;"",
    IF(INT('Data Sheet'!$A$19)=INT('Data Sheet'!$B$15),
        --(INT('Data Sheet'!$A$15) &amp; "." &amp; BS538),
        IF(AND((--(INT('Data Sheet'!$A$15) &amp; "." &amp; BS538)&gt;=--('Data Sheet'!$A$15)), (--(INT('Data Sheet'!$A$15) &amp; "." &amp; BS538)&lt;=--('Data Sheet'!$B$15))),
            --(INT('Data Sheet'!$A$15) &amp; "." &amp; BS538),
            --(INT('Data Sheet'!$B$15) &amp; "." &amp; BS538)
        )
    ),
    IF(BQ538&lt;&gt;"",
        IF(INT('Data Sheet'!$A$15)=INT('Data Sheet'!$B$15),
            --(INT('Data Sheet'!$A$15) &amp; "." &amp; RIGHT(BQ538,3)),
            IF(AND((--(INT('Data Sheet'!$A$15) &amp; "." &amp; RIGHT(BQ538,3))&gt;=--('Data Sheet'!$A$15)), (--(INT('Data Sheet'!$A$15) &amp; "." &amp; RIGHT(BQ538,3))&lt;=--('Data Sheet'!$B$15))),
                --(INT('Data Sheet'!$A$15) &amp; "." &amp; RIGHT(BQ538,3)),
                --(INT('Data Sheet'!$B$15) &amp; "." &amp; RIGHT(BQ538,3))
            )
        ),
        "OK"
    )
)</f>
        <v>OK</v>
      </c>
      <c r="R538" s="20"/>
      <c r="S538" s="20"/>
      <c r="T538" s="20"/>
      <c r="U538" s="20"/>
      <c r="V538" s="20"/>
      <c r="W538" s="20"/>
      <c r="X538" s="20"/>
      <c r="Y538" s="20"/>
      <c r="Z538" s="20"/>
      <c r="AA538" s="55"/>
      <c r="AB538" s="55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1"/>
      <c r="AR538" s="21"/>
      <c r="AS538" s="21"/>
      <c r="AT538" s="21"/>
      <c r="AU538" s="21"/>
      <c r="AV538" s="21"/>
      <c r="AW538" s="22"/>
      <c r="AX538" s="99"/>
      <c r="AY538" s="20"/>
      <c r="AZ538" s="20"/>
      <c r="BA538" s="22"/>
      <c r="BC538" s="80"/>
      <c r="BD538" s="80"/>
      <c r="BE538" s="80"/>
      <c r="BF538" s="80"/>
      <c r="BG538" s="2" t="str">
        <f t="shared" si="51"/>
        <v/>
      </c>
      <c r="BH538" s="78">
        <f t="shared" si="50"/>
        <v>0</v>
      </c>
    </row>
    <row r="539" spans="2:60" x14ac:dyDescent="0.2">
      <c r="B539" s="14">
        <f t="shared" si="55"/>
        <v>531</v>
      </c>
      <c r="C539" s="15" t="str">
        <f>CONCATENATE('Data Sheet'!$B$8,'Data Sheet'!$G$2)</f>
        <v>" HWDP</v>
      </c>
      <c r="D539" s="95" t="str">
        <f t="shared" si="52"/>
        <v/>
      </c>
      <c r="E539" s="15" t="str">
        <f>IF('Sum HWDP'!$D$10="TH-Hill DS-1 Vol 3 CAT 2: Clean and Visual Ends only","N/A","OK")</f>
        <v>OK</v>
      </c>
      <c r="F539" s="15" t="str">
        <f>IF('Sum HWDP'!$D$10="TH-Hill DS-1 Vol 3 CAT 2: Clean and Visual Ends only","N/A","OK")</f>
        <v>OK</v>
      </c>
      <c r="G539" s="17"/>
      <c r="H539" s="17"/>
      <c r="I539" s="17" t="s">
        <v>51</v>
      </c>
      <c r="J539" s="17" t="str">
        <f t="shared" si="53"/>
        <v>OK</v>
      </c>
      <c r="K539" s="17" t="str">
        <f t="shared" si="54"/>
        <v>OK</v>
      </c>
      <c r="L539" s="17" t="str">
        <f>IF('Data Sheet'!$B$9="NC-50","N/A","OK")</f>
        <v>OK</v>
      </c>
      <c r="M539" s="17" t="str">
        <f>IF('Data Sheet'!$B$9="NC-50","N/A","OK")</f>
        <v>OK</v>
      </c>
      <c r="N539" s="23" t="str">
        <f>IF(BO539&lt;&gt;"",
    IF(INT('Data Sheet'!$A$19)=INT('Data Sheet'!$B$19),
        --(INT('Data Sheet'!$A$19) &amp; "." &amp; BO539),
        IF(AND((--(INT('Data Sheet'!$A$19) &amp; "." &amp; BO539)&gt;=--('Data Sheet'!$A$19)), (--(INT('Data Sheet'!$A$19) &amp; "." &amp; BO539)&lt;=--('Data Sheet'!$B$19))),
            --(INT('Data Sheet'!$A$19) &amp; "." &amp; BO539),
            --(INT('Data Sheet'!$B$19) &amp; "." &amp; BO539)
        )
    ),
    IF(BN539&lt;&gt;"",
        IF(INT('Data Sheet'!$A$19)=INT('Data Sheet'!$B$19),
            --(INT('Data Sheet'!$A$19) &amp; "." &amp; LEFT(BN539,3)),
            IF(AND((--(INT('Data Sheet'!$A$19) &amp; "." &amp; LEFT(BN539,3))&gt;=--('Data Sheet'!$A$19)), (--(INT('Data Sheet'!$A$19) &amp; "." &amp; LEFT(BN539,3))&lt;=--('Data Sheet'!$B$19))),
                --(INT('Data Sheet'!$A$19) &amp; "." &amp; LEFT(BN539,3)),
                --(INT('Data Sheet'!$B$19) &amp; "." &amp; LEFT(BN539,3))
            )
        ),
        "OK"
    )
)</f>
        <v>OK</v>
      </c>
      <c r="O539" s="23" t="str">
        <f>IF(BP539&lt;&gt;"",
    IF(INT('Data Sheet'!$A$19)=INT('Data Sheet'!$B$19),
        --(INT('Data Sheet'!$A$19) &amp; "." &amp; BP539),
        IF(AND((--(INT('Data Sheet'!$A$19) &amp; "." &amp; BP539)&gt;=--('Data Sheet'!$A$19)), (--(INT('Data Sheet'!$A$19) &amp; "." &amp; BP539)&lt;=--('Data Sheet'!$B$19))),
            --(INT('Data Sheet'!$A$19) &amp; "." &amp; BP539),
            --(INT('Data Sheet'!$B$19) &amp; "." &amp; BP539)
        )
    ),
    IF(BN539&lt;&gt;"",
        IF(INT('Data Sheet'!$A$19)=INT('Data Sheet'!$B$19),
            --(INT('Data Sheet'!$A$19) &amp; "." &amp; RIGHT(BN539,3)),
            IF(AND((--(INT('Data Sheet'!$A$19) &amp; "." &amp; RIGHT(BN539,3))&gt;=--('Data Sheet'!$A$19)), (--(INT('Data Sheet'!$A$19) &amp; "." &amp; RIGHT(BN539,3))&lt;=--('Data Sheet'!$B$19))),
                --(INT('Data Sheet'!$A$19) &amp; "." &amp; RIGHT(BN539,3)),
                --(INT('Data Sheet'!$B$19) &amp; "." &amp; RIGHT(BN539,3))
            )
        ),
        "OK"
    )
)</f>
        <v>OK</v>
      </c>
      <c r="P539" s="23" t="str">
        <f>IF(BR539&lt;&gt;"",
    IF(INT('Data Sheet'!$A$19)=INT('Data Sheet'!$B$15),
        --(INT('Data Sheet'!$A$15) &amp; "." &amp; BR539),
        IF(AND((--(INT('Data Sheet'!$A$15) &amp; "." &amp; BR539)&gt;=--('Data Sheet'!$A$15)), (--(INT('Data Sheet'!$A$15) &amp; "." &amp; BR539)&lt;=--('Data Sheet'!$B$15))),
            --(INT('Data Sheet'!$A$15) &amp; "." &amp; BR539),
            --(INT('Data Sheet'!$B$15) &amp; "." &amp; BR539)
        )
    ),
    IF(BQ539&lt;&gt;"",
        IF(INT('Data Sheet'!$A$15)=INT('Data Sheet'!$B$15),
            --(INT('Data Sheet'!$A$15) &amp; "." &amp; LEFT(BQ539,3)),
            IF(AND((--(INT('Data Sheet'!$A$15) &amp; "." &amp; LEFT(BQ539,3))&gt;=--('Data Sheet'!$A$15)), (--(INT('Data Sheet'!$A$15) &amp; "." &amp; LEFT(BQ539,3))&lt;=--('Data Sheet'!$B$15))),
                --(INT('Data Sheet'!$A$15) &amp; "." &amp; LEFT(BQ539,3)),
                --(INT('Data Sheet'!$B$15) &amp; "." &amp; LEFT(BQ539,3))
            )
        ),
        "OK"
    )
)</f>
        <v>OK</v>
      </c>
      <c r="Q539" s="23" t="str">
        <f>IF(BS539&lt;&gt;"",
    IF(INT('Data Sheet'!$A$19)=INT('Data Sheet'!$B$15),
        --(INT('Data Sheet'!$A$15) &amp; "." &amp; BS539),
        IF(AND((--(INT('Data Sheet'!$A$15) &amp; "." &amp; BS539)&gt;=--('Data Sheet'!$A$15)), (--(INT('Data Sheet'!$A$15) &amp; "." &amp; BS539)&lt;=--('Data Sheet'!$B$15))),
            --(INT('Data Sheet'!$A$15) &amp; "." &amp; BS539),
            --(INT('Data Sheet'!$B$15) &amp; "." &amp; BS539)
        )
    ),
    IF(BQ539&lt;&gt;"",
        IF(INT('Data Sheet'!$A$15)=INT('Data Sheet'!$B$15),
            --(INT('Data Sheet'!$A$15) &amp; "." &amp; RIGHT(BQ539,3)),
            IF(AND((--(INT('Data Sheet'!$A$15) &amp; "." &amp; RIGHT(BQ539,3))&gt;=--('Data Sheet'!$A$15)), (--(INT('Data Sheet'!$A$15) &amp; "." &amp; RIGHT(BQ539,3))&lt;=--('Data Sheet'!$B$15))),
                --(INT('Data Sheet'!$A$15) &amp; "." &amp; RIGHT(BQ539,3)),
                --(INT('Data Sheet'!$B$15) &amp; "." &amp; RIGHT(BQ539,3))
            )
        ),
        "OK"
    )
)</f>
        <v>OK</v>
      </c>
      <c r="R539" s="20"/>
      <c r="S539" s="20"/>
      <c r="T539" s="20"/>
      <c r="U539" s="20"/>
      <c r="V539" s="20"/>
      <c r="W539" s="20"/>
      <c r="X539" s="20"/>
      <c r="Y539" s="20"/>
      <c r="Z539" s="20"/>
      <c r="AA539" s="55"/>
      <c r="AB539" s="55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1"/>
      <c r="AR539" s="21"/>
      <c r="AS539" s="21"/>
      <c r="AT539" s="21"/>
      <c r="AU539" s="21"/>
      <c r="AV539" s="21"/>
      <c r="AW539" s="22"/>
      <c r="AX539" s="99"/>
      <c r="AY539" s="20"/>
      <c r="AZ539" s="20"/>
      <c r="BA539" s="22"/>
      <c r="BC539" s="80"/>
      <c r="BD539" s="80"/>
      <c r="BE539" s="80"/>
      <c r="BF539" s="80"/>
      <c r="BG539" s="2" t="str">
        <f t="shared" si="51"/>
        <v/>
      </c>
      <c r="BH539" s="78">
        <f t="shared" si="50"/>
        <v>0</v>
      </c>
    </row>
    <row r="540" spans="2:60" x14ac:dyDescent="0.2">
      <c r="B540" s="14">
        <f t="shared" si="55"/>
        <v>532</v>
      </c>
      <c r="C540" s="15" t="str">
        <f>CONCATENATE('Data Sheet'!$B$8,'Data Sheet'!$G$2)</f>
        <v>" HWDP</v>
      </c>
      <c r="D540" s="95" t="str">
        <f t="shared" si="52"/>
        <v/>
      </c>
      <c r="E540" s="15" t="str">
        <f>IF('Sum HWDP'!$D$10="TH-Hill DS-1 Vol 3 CAT 2: Clean and Visual Ends only","N/A","OK")</f>
        <v>OK</v>
      </c>
      <c r="F540" s="15" t="str">
        <f>IF('Sum HWDP'!$D$10="TH-Hill DS-1 Vol 3 CAT 2: Clean and Visual Ends only","N/A","OK")</f>
        <v>OK</v>
      </c>
      <c r="G540" s="17"/>
      <c r="H540" s="17"/>
      <c r="I540" s="17" t="s">
        <v>51</v>
      </c>
      <c r="J540" s="17" t="str">
        <f t="shared" si="53"/>
        <v>OK</v>
      </c>
      <c r="K540" s="17" t="str">
        <f t="shared" si="54"/>
        <v>OK</v>
      </c>
      <c r="L540" s="17" t="str">
        <f>IF('Data Sheet'!$B$9="NC-50","N/A","OK")</f>
        <v>OK</v>
      </c>
      <c r="M540" s="17" t="str">
        <f>IF('Data Sheet'!$B$9="NC-50","N/A","OK")</f>
        <v>OK</v>
      </c>
      <c r="N540" s="23" t="str">
        <f>IF(BO540&lt;&gt;"",
    IF(INT('Data Sheet'!$A$19)=INT('Data Sheet'!$B$19),
        --(INT('Data Sheet'!$A$19) &amp; "." &amp; BO540),
        IF(AND((--(INT('Data Sheet'!$A$19) &amp; "." &amp; BO540)&gt;=--('Data Sheet'!$A$19)), (--(INT('Data Sheet'!$A$19) &amp; "." &amp; BO540)&lt;=--('Data Sheet'!$B$19))),
            --(INT('Data Sheet'!$A$19) &amp; "." &amp; BO540),
            --(INT('Data Sheet'!$B$19) &amp; "." &amp; BO540)
        )
    ),
    IF(BN540&lt;&gt;"",
        IF(INT('Data Sheet'!$A$19)=INT('Data Sheet'!$B$19),
            --(INT('Data Sheet'!$A$19) &amp; "." &amp; LEFT(BN540,3)),
            IF(AND((--(INT('Data Sheet'!$A$19) &amp; "." &amp; LEFT(BN540,3))&gt;=--('Data Sheet'!$A$19)), (--(INT('Data Sheet'!$A$19) &amp; "." &amp; LEFT(BN540,3))&lt;=--('Data Sheet'!$B$19))),
                --(INT('Data Sheet'!$A$19) &amp; "." &amp; LEFT(BN540,3)),
                --(INT('Data Sheet'!$B$19) &amp; "." &amp; LEFT(BN540,3))
            )
        ),
        "OK"
    )
)</f>
        <v>OK</v>
      </c>
      <c r="O540" s="23" t="str">
        <f>IF(BP540&lt;&gt;"",
    IF(INT('Data Sheet'!$A$19)=INT('Data Sheet'!$B$19),
        --(INT('Data Sheet'!$A$19) &amp; "." &amp; BP540),
        IF(AND((--(INT('Data Sheet'!$A$19) &amp; "." &amp; BP540)&gt;=--('Data Sheet'!$A$19)), (--(INT('Data Sheet'!$A$19) &amp; "." &amp; BP540)&lt;=--('Data Sheet'!$B$19))),
            --(INT('Data Sheet'!$A$19) &amp; "." &amp; BP540),
            --(INT('Data Sheet'!$B$19) &amp; "." &amp; BP540)
        )
    ),
    IF(BN540&lt;&gt;"",
        IF(INT('Data Sheet'!$A$19)=INT('Data Sheet'!$B$19),
            --(INT('Data Sheet'!$A$19) &amp; "." &amp; RIGHT(BN540,3)),
            IF(AND((--(INT('Data Sheet'!$A$19) &amp; "." &amp; RIGHT(BN540,3))&gt;=--('Data Sheet'!$A$19)), (--(INT('Data Sheet'!$A$19) &amp; "." &amp; RIGHT(BN540,3))&lt;=--('Data Sheet'!$B$19))),
                --(INT('Data Sheet'!$A$19) &amp; "." &amp; RIGHT(BN540,3)),
                --(INT('Data Sheet'!$B$19) &amp; "." &amp; RIGHT(BN540,3))
            )
        ),
        "OK"
    )
)</f>
        <v>OK</v>
      </c>
      <c r="P540" s="23" t="str">
        <f>IF(BR540&lt;&gt;"",
    IF(INT('Data Sheet'!$A$19)=INT('Data Sheet'!$B$15),
        --(INT('Data Sheet'!$A$15) &amp; "." &amp; BR540),
        IF(AND((--(INT('Data Sheet'!$A$15) &amp; "." &amp; BR540)&gt;=--('Data Sheet'!$A$15)), (--(INT('Data Sheet'!$A$15) &amp; "." &amp; BR540)&lt;=--('Data Sheet'!$B$15))),
            --(INT('Data Sheet'!$A$15) &amp; "." &amp; BR540),
            --(INT('Data Sheet'!$B$15) &amp; "." &amp; BR540)
        )
    ),
    IF(BQ540&lt;&gt;"",
        IF(INT('Data Sheet'!$A$15)=INT('Data Sheet'!$B$15),
            --(INT('Data Sheet'!$A$15) &amp; "." &amp; LEFT(BQ540,3)),
            IF(AND((--(INT('Data Sheet'!$A$15) &amp; "." &amp; LEFT(BQ540,3))&gt;=--('Data Sheet'!$A$15)), (--(INT('Data Sheet'!$A$15) &amp; "." &amp; LEFT(BQ540,3))&lt;=--('Data Sheet'!$B$15))),
                --(INT('Data Sheet'!$A$15) &amp; "." &amp; LEFT(BQ540,3)),
                --(INT('Data Sheet'!$B$15) &amp; "." &amp; LEFT(BQ540,3))
            )
        ),
        "OK"
    )
)</f>
        <v>OK</v>
      </c>
      <c r="Q540" s="23" t="str">
        <f>IF(BS540&lt;&gt;"",
    IF(INT('Data Sheet'!$A$19)=INT('Data Sheet'!$B$15),
        --(INT('Data Sheet'!$A$15) &amp; "." &amp; BS540),
        IF(AND((--(INT('Data Sheet'!$A$15) &amp; "." &amp; BS540)&gt;=--('Data Sheet'!$A$15)), (--(INT('Data Sheet'!$A$15) &amp; "." &amp; BS540)&lt;=--('Data Sheet'!$B$15))),
            --(INT('Data Sheet'!$A$15) &amp; "." &amp; BS540),
            --(INT('Data Sheet'!$B$15) &amp; "." &amp; BS540)
        )
    ),
    IF(BQ540&lt;&gt;"",
        IF(INT('Data Sheet'!$A$15)=INT('Data Sheet'!$B$15),
            --(INT('Data Sheet'!$A$15) &amp; "." &amp; RIGHT(BQ540,3)),
            IF(AND((--(INT('Data Sheet'!$A$15) &amp; "." &amp; RIGHT(BQ540,3))&gt;=--('Data Sheet'!$A$15)), (--(INT('Data Sheet'!$A$15) &amp; "." &amp; RIGHT(BQ540,3))&lt;=--('Data Sheet'!$B$15))),
                --(INT('Data Sheet'!$A$15) &amp; "." &amp; RIGHT(BQ540,3)),
                --(INT('Data Sheet'!$B$15) &amp; "." &amp; RIGHT(BQ540,3))
            )
        ),
        "OK"
    )
)</f>
        <v>OK</v>
      </c>
      <c r="R540" s="20"/>
      <c r="S540" s="20"/>
      <c r="T540" s="20"/>
      <c r="U540" s="20"/>
      <c r="V540" s="20"/>
      <c r="W540" s="20"/>
      <c r="X540" s="20"/>
      <c r="Y540" s="20"/>
      <c r="Z540" s="20"/>
      <c r="AA540" s="55"/>
      <c r="AB540" s="55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1"/>
      <c r="AR540" s="21"/>
      <c r="AS540" s="21"/>
      <c r="AT540" s="21"/>
      <c r="AU540" s="21"/>
      <c r="AV540" s="21"/>
      <c r="AW540" s="22"/>
      <c r="AX540" s="99"/>
      <c r="AY540" s="20"/>
      <c r="AZ540" s="20"/>
      <c r="BA540" s="22"/>
      <c r="BC540" s="80"/>
      <c r="BD540" s="80"/>
      <c r="BE540" s="80"/>
      <c r="BF540" s="80"/>
      <c r="BG540" s="2" t="str">
        <f t="shared" si="51"/>
        <v/>
      </c>
      <c r="BH540" s="78">
        <f t="shared" si="50"/>
        <v>0</v>
      </c>
    </row>
    <row r="541" spans="2:60" x14ac:dyDescent="0.2">
      <c r="B541" s="14">
        <f t="shared" si="55"/>
        <v>533</v>
      </c>
      <c r="C541" s="15" t="str">
        <f>CONCATENATE('Data Sheet'!$B$8,'Data Sheet'!$G$2)</f>
        <v>" HWDP</v>
      </c>
      <c r="D541" s="95" t="str">
        <f t="shared" si="52"/>
        <v/>
      </c>
      <c r="E541" s="15" t="str">
        <f>IF('Sum HWDP'!$D$10="TH-Hill DS-1 Vol 3 CAT 2: Clean and Visual Ends only","N/A","OK")</f>
        <v>OK</v>
      </c>
      <c r="F541" s="15" t="str">
        <f>IF('Sum HWDP'!$D$10="TH-Hill DS-1 Vol 3 CAT 2: Clean and Visual Ends only","N/A","OK")</f>
        <v>OK</v>
      </c>
      <c r="G541" s="17"/>
      <c r="H541" s="17"/>
      <c r="I541" s="17" t="s">
        <v>51</v>
      </c>
      <c r="J541" s="17" t="str">
        <f t="shared" si="53"/>
        <v>OK</v>
      </c>
      <c r="K541" s="17" t="str">
        <f t="shared" si="54"/>
        <v>OK</v>
      </c>
      <c r="L541" s="17" t="str">
        <f>IF('Data Sheet'!$B$9="NC-50","N/A","OK")</f>
        <v>OK</v>
      </c>
      <c r="M541" s="17" t="str">
        <f>IF('Data Sheet'!$B$9="NC-50","N/A","OK")</f>
        <v>OK</v>
      </c>
      <c r="N541" s="23" t="str">
        <f>IF(BO541&lt;&gt;"",
    IF(INT('Data Sheet'!$A$19)=INT('Data Sheet'!$B$19),
        --(INT('Data Sheet'!$A$19) &amp; "." &amp; BO541),
        IF(AND((--(INT('Data Sheet'!$A$19) &amp; "." &amp; BO541)&gt;=--('Data Sheet'!$A$19)), (--(INT('Data Sheet'!$A$19) &amp; "." &amp; BO541)&lt;=--('Data Sheet'!$B$19))),
            --(INT('Data Sheet'!$A$19) &amp; "." &amp; BO541),
            --(INT('Data Sheet'!$B$19) &amp; "." &amp; BO541)
        )
    ),
    IF(BN541&lt;&gt;"",
        IF(INT('Data Sheet'!$A$19)=INT('Data Sheet'!$B$19),
            --(INT('Data Sheet'!$A$19) &amp; "." &amp; LEFT(BN541,3)),
            IF(AND((--(INT('Data Sheet'!$A$19) &amp; "." &amp; LEFT(BN541,3))&gt;=--('Data Sheet'!$A$19)), (--(INT('Data Sheet'!$A$19) &amp; "." &amp; LEFT(BN541,3))&lt;=--('Data Sheet'!$B$19))),
                --(INT('Data Sheet'!$A$19) &amp; "." &amp; LEFT(BN541,3)),
                --(INT('Data Sheet'!$B$19) &amp; "." &amp; LEFT(BN541,3))
            )
        ),
        "OK"
    )
)</f>
        <v>OK</v>
      </c>
      <c r="O541" s="23" t="str">
        <f>IF(BP541&lt;&gt;"",
    IF(INT('Data Sheet'!$A$19)=INT('Data Sheet'!$B$19),
        --(INT('Data Sheet'!$A$19) &amp; "." &amp; BP541),
        IF(AND((--(INT('Data Sheet'!$A$19) &amp; "." &amp; BP541)&gt;=--('Data Sheet'!$A$19)), (--(INT('Data Sheet'!$A$19) &amp; "." &amp; BP541)&lt;=--('Data Sheet'!$B$19))),
            --(INT('Data Sheet'!$A$19) &amp; "." &amp; BP541),
            --(INT('Data Sheet'!$B$19) &amp; "." &amp; BP541)
        )
    ),
    IF(BN541&lt;&gt;"",
        IF(INT('Data Sheet'!$A$19)=INT('Data Sheet'!$B$19),
            --(INT('Data Sheet'!$A$19) &amp; "." &amp; RIGHT(BN541,3)),
            IF(AND((--(INT('Data Sheet'!$A$19) &amp; "." &amp; RIGHT(BN541,3))&gt;=--('Data Sheet'!$A$19)), (--(INT('Data Sheet'!$A$19) &amp; "." &amp; RIGHT(BN541,3))&lt;=--('Data Sheet'!$B$19))),
                --(INT('Data Sheet'!$A$19) &amp; "." &amp; RIGHT(BN541,3)),
                --(INT('Data Sheet'!$B$19) &amp; "." &amp; RIGHT(BN541,3))
            )
        ),
        "OK"
    )
)</f>
        <v>OK</v>
      </c>
      <c r="P541" s="23" t="str">
        <f>IF(BR541&lt;&gt;"",
    IF(INT('Data Sheet'!$A$19)=INT('Data Sheet'!$B$15),
        --(INT('Data Sheet'!$A$15) &amp; "." &amp; BR541),
        IF(AND((--(INT('Data Sheet'!$A$15) &amp; "." &amp; BR541)&gt;=--('Data Sheet'!$A$15)), (--(INT('Data Sheet'!$A$15) &amp; "." &amp; BR541)&lt;=--('Data Sheet'!$B$15))),
            --(INT('Data Sheet'!$A$15) &amp; "." &amp; BR541),
            --(INT('Data Sheet'!$B$15) &amp; "." &amp; BR541)
        )
    ),
    IF(BQ541&lt;&gt;"",
        IF(INT('Data Sheet'!$A$15)=INT('Data Sheet'!$B$15),
            --(INT('Data Sheet'!$A$15) &amp; "." &amp; LEFT(BQ541,3)),
            IF(AND((--(INT('Data Sheet'!$A$15) &amp; "." &amp; LEFT(BQ541,3))&gt;=--('Data Sheet'!$A$15)), (--(INT('Data Sheet'!$A$15) &amp; "." &amp; LEFT(BQ541,3))&lt;=--('Data Sheet'!$B$15))),
                --(INT('Data Sheet'!$A$15) &amp; "." &amp; LEFT(BQ541,3)),
                --(INT('Data Sheet'!$B$15) &amp; "." &amp; LEFT(BQ541,3))
            )
        ),
        "OK"
    )
)</f>
        <v>OK</v>
      </c>
      <c r="Q541" s="23" t="str">
        <f>IF(BS541&lt;&gt;"",
    IF(INT('Data Sheet'!$A$19)=INT('Data Sheet'!$B$15),
        --(INT('Data Sheet'!$A$15) &amp; "." &amp; BS541),
        IF(AND((--(INT('Data Sheet'!$A$15) &amp; "." &amp; BS541)&gt;=--('Data Sheet'!$A$15)), (--(INT('Data Sheet'!$A$15) &amp; "." &amp; BS541)&lt;=--('Data Sheet'!$B$15))),
            --(INT('Data Sheet'!$A$15) &amp; "." &amp; BS541),
            --(INT('Data Sheet'!$B$15) &amp; "." &amp; BS541)
        )
    ),
    IF(BQ541&lt;&gt;"",
        IF(INT('Data Sheet'!$A$15)=INT('Data Sheet'!$B$15),
            --(INT('Data Sheet'!$A$15) &amp; "." &amp; RIGHT(BQ541,3)),
            IF(AND((--(INT('Data Sheet'!$A$15) &amp; "." &amp; RIGHT(BQ541,3))&gt;=--('Data Sheet'!$A$15)), (--(INT('Data Sheet'!$A$15) &amp; "." &amp; RIGHT(BQ541,3))&lt;=--('Data Sheet'!$B$15))),
                --(INT('Data Sheet'!$A$15) &amp; "." &amp; RIGHT(BQ541,3)),
                --(INT('Data Sheet'!$B$15) &amp; "." &amp; RIGHT(BQ541,3))
            )
        ),
        "OK"
    )
)</f>
        <v>OK</v>
      </c>
      <c r="R541" s="20"/>
      <c r="S541" s="20"/>
      <c r="T541" s="20"/>
      <c r="U541" s="20"/>
      <c r="V541" s="20"/>
      <c r="W541" s="20"/>
      <c r="X541" s="20"/>
      <c r="Y541" s="20"/>
      <c r="Z541" s="20"/>
      <c r="AA541" s="55"/>
      <c r="AB541" s="55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1"/>
      <c r="AR541" s="21"/>
      <c r="AS541" s="21"/>
      <c r="AT541" s="21"/>
      <c r="AU541" s="21"/>
      <c r="AV541" s="21"/>
      <c r="AW541" s="22"/>
      <c r="AX541" s="99"/>
      <c r="AY541" s="20"/>
      <c r="AZ541" s="20"/>
      <c r="BA541" s="22"/>
      <c r="BC541" s="80"/>
      <c r="BD541" s="80"/>
      <c r="BE541" s="80"/>
      <c r="BF541" s="80"/>
      <c r="BG541" s="2" t="str">
        <f t="shared" si="51"/>
        <v/>
      </c>
      <c r="BH541" s="78">
        <f t="shared" si="50"/>
        <v>0</v>
      </c>
    </row>
    <row r="542" spans="2:60" x14ac:dyDescent="0.2">
      <c r="B542" s="14">
        <f t="shared" si="55"/>
        <v>534</v>
      </c>
      <c r="C542" s="15" t="str">
        <f>CONCATENATE('Data Sheet'!$B$8,'Data Sheet'!$G$2)</f>
        <v>" HWDP</v>
      </c>
      <c r="D542" s="95" t="str">
        <f t="shared" si="52"/>
        <v/>
      </c>
      <c r="E542" s="15" t="str">
        <f>IF('Sum HWDP'!$D$10="TH-Hill DS-1 Vol 3 CAT 2: Clean and Visual Ends only","N/A","OK")</f>
        <v>OK</v>
      </c>
      <c r="F542" s="15" t="str">
        <f>IF('Sum HWDP'!$D$10="TH-Hill DS-1 Vol 3 CAT 2: Clean and Visual Ends only","N/A","OK")</f>
        <v>OK</v>
      </c>
      <c r="G542" s="17"/>
      <c r="H542" s="17"/>
      <c r="I542" s="17" t="s">
        <v>51</v>
      </c>
      <c r="J542" s="17" t="str">
        <f t="shared" si="53"/>
        <v>OK</v>
      </c>
      <c r="K542" s="17" t="str">
        <f t="shared" si="54"/>
        <v>OK</v>
      </c>
      <c r="L542" s="17" t="str">
        <f>IF('Data Sheet'!$B$9="NC-50","N/A","OK")</f>
        <v>OK</v>
      </c>
      <c r="M542" s="17" t="str">
        <f>IF('Data Sheet'!$B$9="NC-50","N/A","OK")</f>
        <v>OK</v>
      </c>
      <c r="N542" s="23" t="str">
        <f>IF(BO542&lt;&gt;"",
    IF(INT('Data Sheet'!$A$19)=INT('Data Sheet'!$B$19),
        --(INT('Data Sheet'!$A$19) &amp; "." &amp; BO542),
        IF(AND((--(INT('Data Sheet'!$A$19) &amp; "." &amp; BO542)&gt;=--('Data Sheet'!$A$19)), (--(INT('Data Sheet'!$A$19) &amp; "." &amp; BO542)&lt;=--('Data Sheet'!$B$19))),
            --(INT('Data Sheet'!$A$19) &amp; "." &amp; BO542),
            --(INT('Data Sheet'!$B$19) &amp; "." &amp; BO542)
        )
    ),
    IF(BN542&lt;&gt;"",
        IF(INT('Data Sheet'!$A$19)=INT('Data Sheet'!$B$19),
            --(INT('Data Sheet'!$A$19) &amp; "." &amp; LEFT(BN542,3)),
            IF(AND((--(INT('Data Sheet'!$A$19) &amp; "." &amp; LEFT(BN542,3))&gt;=--('Data Sheet'!$A$19)), (--(INT('Data Sheet'!$A$19) &amp; "." &amp; LEFT(BN542,3))&lt;=--('Data Sheet'!$B$19))),
                --(INT('Data Sheet'!$A$19) &amp; "." &amp; LEFT(BN542,3)),
                --(INT('Data Sheet'!$B$19) &amp; "." &amp; LEFT(BN542,3))
            )
        ),
        "OK"
    )
)</f>
        <v>OK</v>
      </c>
      <c r="O542" s="23" t="str">
        <f>IF(BP542&lt;&gt;"",
    IF(INT('Data Sheet'!$A$19)=INT('Data Sheet'!$B$19),
        --(INT('Data Sheet'!$A$19) &amp; "." &amp; BP542),
        IF(AND((--(INT('Data Sheet'!$A$19) &amp; "." &amp; BP542)&gt;=--('Data Sheet'!$A$19)), (--(INT('Data Sheet'!$A$19) &amp; "." &amp; BP542)&lt;=--('Data Sheet'!$B$19))),
            --(INT('Data Sheet'!$A$19) &amp; "." &amp; BP542),
            --(INT('Data Sheet'!$B$19) &amp; "." &amp; BP542)
        )
    ),
    IF(BN542&lt;&gt;"",
        IF(INT('Data Sheet'!$A$19)=INT('Data Sheet'!$B$19),
            --(INT('Data Sheet'!$A$19) &amp; "." &amp; RIGHT(BN542,3)),
            IF(AND((--(INT('Data Sheet'!$A$19) &amp; "." &amp; RIGHT(BN542,3))&gt;=--('Data Sheet'!$A$19)), (--(INT('Data Sheet'!$A$19) &amp; "." &amp; RIGHT(BN542,3))&lt;=--('Data Sheet'!$B$19))),
                --(INT('Data Sheet'!$A$19) &amp; "." &amp; RIGHT(BN542,3)),
                --(INT('Data Sheet'!$B$19) &amp; "." &amp; RIGHT(BN542,3))
            )
        ),
        "OK"
    )
)</f>
        <v>OK</v>
      </c>
      <c r="P542" s="23" t="str">
        <f>IF(BR542&lt;&gt;"",
    IF(INT('Data Sheet'!$A$19)=INT('Data Sheet'!$B$15),
        --(INT('Data Sheet'!$A$15) &amp; "." &amp; BR542),
        IF(AND((--(INT('Data Sheet'!$A$15) &amp; "." &amp; BR542)&gt;=--('Data Sheet'!$A$15)), (--(INT('Data Sheet'!$A$15) &amp; "." &amp; BR542)&lt;=--('Data Sheet'!$B$15))),
            --(INT('Data Sheet'!$A$15) &amp; "." &amp; BR542),
            --(INT('Data Sheet'!$B$15) &amp; "." &amp; BR542)
        )
    ),
    IF(BQ542&lt;&gt;"",
        IF(INT('Data Sheet'!$A$15)=INT('Data Sheet'!$B$15),
            --(INT('Data Sheet'!$A$15) &amp; "." &amp; LEFT(BQ542,3)),
            IF(AND((--(INT('Data Sheet'!$A$15) &amp; "." &amp; LEFT(BQ542,3))&gt;=--('Data Sheet'!$A$15)), (--(INT('Data Sheet'!$A$15) &amp; "." &amp; LEFT(BQ542,3))&lt;=--('Data Sheet'!$B$15))),
                --(INT('Data Sheet'!$A$15) &amp; "." &amp; LEFT(BQ542,3)),
                --(INT('Data Sheet'!$B$15) &amp; "." &amp; LEFT(BQ542,3))
            )
        ),
        "OK"
    )
)</f>
        <v>OK</v>
      </c>
      <c r="Q542" s="23" t="str">
        <f>IF(BS542&lt;&gt;"",
    IF(INT('Data Sheet'!$A$19)=INT('Data Sheet'!$B$15),
        --(INT('Data Sheet'!$A$15) &amp; "." &amp; BS542),
        IF(AND((--(INT('Data Sheet'!$A$15) &amp; "." &amp; BS542)&gt;=--('Data Sheet'!$A$15)), (--(INT('Data Sheet'!$A$15) &amp; "." &amp; BS542)&lt;=--('Data Sheet'!$B$15))),
            --(INT('Data Sheet'!$A$15) &amp; "." &amp; BS542),
            --(INT('Data Sheet'!$B$15) &amp; "." &amp; BS542)
        )
    ),
    IF(BQ542&lt;&gt;"",
        IF(INT('Data Sheet'!$A$15)=INT('Data Sheet'!$B$15),
            --(INT('Data Sheet'!$A$15) &amp; "." &amp; RIGHT(BQ542,3)),
            IF(AND((--(INT('Data Sheet'!$A$15) &amp; "." &amp; RIGHT(BQ542,3))&gt;=--('Data Sheet'!$A$15)), (--(INT('Data Sheet'!$A$15) &amp; "." &amp; RIGHT(BQ542,3))&lt;=--('Data Sheet'!$B$15))),
                --(INT('Data Sheet'!$A$15) &amp; "." &amp; RIGHT(BQ542,3)),
                --(INT('Data Sheet'!$B$15) &amp; "." &amp; RIGHT(BQ542,3))
            )
        ),
        "OK"
    )
)</f>
        <v>OK</v>
      </c>
      <c r="R542" s="20"/>
      <c r="S542" s="20"/>
      <c r="T542" s="20"/>
      <c r="U542" s="20"/>
      <c r="V542" s="20"/>
      <c r="W542" s="20"/>
      <c r="X542" s="20"/>
      <c r="Y542" s="20"/>
      <c r="Z542" s="20"/>
      <c r="AA542" s="55"/>
      <c r="AB542" s="55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1"/>
      <c r="AR542" s="21"/>
      <c r="AS542" s="21"/>
      <c r="AT542" s="21"/>
      <c r="AU542" s="21"/>
      <c r="AV542" s="21"/>
      <c r="AW542" s="22"/>
      <c r="AX542" s="99"/>
      <c r="AY542" s="20"/>
      <c r="AZ542" s="20"/>
      <c r="BA542" s="22"/>
      <c r="BC542" s="80"/>
      <c r="BD542" s="80"/>
      <c r="BE542" s="80"/>
      <c r="BF542" s="80"/>
      <c r="BG542" s="2" t="str">
        <f t="shared" si="51"/>
        <v/>
      </c>
      <c r="BH542" s="78">
        <f t="shared" si="50"/>
        <v>0</v>
      </c>
    </row>
    <row r="543" spans="2:60" x14ac:dyDescent="0.2">
      <c r="B543" s="14">
        <f t="shared" si="55"/>
        <v>535</v>
      </c>
      <c r="C543" s="15" t="str">
        <f>CONCATENATE('Data Sheet'!$B$8,'Data Sheet'!$G$2)</f>
        <v>" HWDP</v>
      </c>
      <c r="D543" s="95" t="str">
        <f t="shared" si="52"/>
        <v/>
      </c>
      <c r="E543" s="15" t="str">
        <f>IF('Sum HWDP'!$D$10="TH-Hill DS-1 Vol 3 CAT 2: Clean and Visual Ends only","N/A","OK")</f>
        <v>OK</v>
      </c>
      <c r="F543" s="15" t="str">
        <f>IF('Sum HWDP'!$D$10="TH-Hill DS-1 Vol 3 CAT 2: Clean and Visual Ends only","N/A","OK")</f>
        <v>OK</v>
      </c>
      <c r="G543" s="17"/>
      <c r="H543" s="17"/>
      <c r="I543" s="17" t="s">
        <v>51</v>
      </c>
      <c r="J543" s="17" t="str">
        <f t="shared" si="53"/>
        <v>OK</v>
      </c>
      <c r="K543" s="17" t="str">
        <f t="shared" si="54"/>
        <v>OK</v>
      </c>
      <c r="L543" s="17" t="str">
        <f>IF('Data Sheet'!$B$9="NC-50","N/A","OK")</f>
        <v>OK</v>
      </c>
      <c r="M543" s="17" t="str">
        <f>IF('Data Sheet'!$B$9="NC-50","N/A","OK")</f>
        <v>OK</v>
      </c>
      <c r="N543" s="23" t="str">
        <f>IF(BO543&lt;&gt;"",
    IF(INT('Data Sheet'!$A$19)=INT('Data Sheet'!$B$19),
        --(INT('Data Sheet'!$A$19) &amp; "." &amp; BO543),
        IF(AND((--(INT('Data Sheet'!$A$19) &amp; "." &amp; BO543)&gt;=--('Data Sheet'!$A$19)), (--(INT('Data Sheet'!$A$19) &amp; "." &amp; BO543)&lt;=--('Data Sheet'!$B$19))),
            --(INT('Data Sheet'!$A$19) &amp; "." &amp; BO543),
            --(INT('Data Sheet'!$B$19) &amp; "." &amp; BO543)
        )
    ),
    IF(BN543&lt;&gt;"",
        IF(INT('Data Sheet'!$A$19)=INT('Data Sheet'!$B$19),
            --(INT('Data Sheet'!$A$19) &amp; "." &amp; LEFT(BN543,3)),
            IF(AND((--(INT('Data Sheet'!$A$19) &amp; "." &amp; LEFT(BN543,3))&gt;=--('Data Sheet'!$A$19)), (--(INT('Data Sheet'!$A$19) &amp; "." &amp; LEFT(BN543,3))&lt;=--('Data Sheet'!$B$19))),
                --(INT('Data Sheet'!$A$19) &amp; "." &amp; LEFT(BN543,3)),
                --(INT('Data Sheet'!$B$19) &amp; "." &amp; LEFT(BN543,3))
            )
        ),
        "OK"
    )
)</f>
        <v>OK</v>
      </c>
      <c r="O543" s="23" t="str">
        <f>IF(BP543&lt;&gt;"",
    IF(INT('Data Sheet'!$A$19)=INT('Data Sheet'!$B$19),
        --(INT('Data Sheet'!$A$19) &amp; "." &amp; BP543),
        IF(AND((--(INT('Data Sheet'!$A$19) &amp; "." &amp; BP543)&gt;=--('Data Sheet'!$A$19)), (--(INT('Data Sheet'!$A$19) &amp; "." &amp; BP543)&lt;=--('Data Sheet'!$B$19))),
            --(INT('Data Sheet'!$A$19) &amp; "." &amp; BP543),
            --(INT('Data Sheet'!$B$19) &amp; "." &amp; BP543)
        )
    ),
    IF(BN543&lt;&gt;"",
        IF(INT('Data Sheet'!$A$19)=INT('Data Sheet'!$B$19),
            --(INT('Data Sheet'!$A$19) &amp; "." &amp; RIGHT(BN543,3)),
            IF(AND((--(INT('Data Sheet'!$A$19) &amp; "." &amp; RIGHT(BN543,3))&gt;=--('Data Sheet'!$A$19)), (--(INT('Data Sheet'!$A$19) &amp; "." &amp; RIGHT(BN543,3))&lt;=--('Data Sheet'!$B$19))),
                --(INT('Data Sheet'!$A$19) &amp; "." &amp; RIGHT(BN543,3)),
                --(INT('Data Sheet'!$B$19) &amp; "." &amp; RIGHT(BN543,3))
            )
        ),
        "OK"
    )
)</f>
        <v>OK</v>
      </c>
      <c r="P543" s="23" t="str">
        <f>IF(BR543&lt;&gt;"",
    IF(INT('Data Sheet'!$A$19)=INT('Data Sheet'!$B$15),
        --(INT('Data Sheet'!$A$15) &amp; "." &amp; BR543),
        IF(AND((--(INT('Data Sheet'!$A$15) &amp; "." &amp; BR543)&gt;=--('Data Sheet'!$A$15)), (--(INT('Data Sheet'!$A$15) &amp; "." &amp; BR543)&lt;=--('Data Sheet'!$B$15))),
            --(INT('Data Sheet'!$A$15) &amp; "." &amp; BR543),
            --(INT('Data Sheet'!$B$15) &amp; "." &amp; BR543)
        )
    ),
    IF(BQ543&lt;&gt;"",
        IF(INT('Data Sheet'!$A$15)=INT('Data Sheet'!$B$15),
            --(INT('Data Sheet'!$A$15) &amp; "." &amp; LEFT(BQ543,3)),
            IF(AND((--(INT('Data Sheet'!$A$15) &amp; "." &amp; LEFT(BQ543,3))&gt;=--('Data Sheet'!$A$15)), (--(INT('Data Sheet'!$A$15) &amp; "." &amp; LEFT(BQ543,3))&lt;=--('Data Sheet'!$B$15))),
                --(INT('Data Sheet'!$A$15) &amp; "." &amp; LEFT(BQ543,3)),
                --(INT('Data Sheet'!$B$15) &amp; "." &amp; LEFT(BQ543,3))
            )
        ),
        "OK"
    )
)</f>
        <v>OK</v>
      </c>
      <c r="Q543" s="23" t="str">
        <f>IF(BS543&lt;&gt;"",
    IF(INT('Data Sheet'!$A$19)=INT('Data Sheet'!$B$15),
        --(INT('Data Sheet'!$A$15) &amp; "." &amp; BS543),
        IF(AND((--(INT('Data Sheet'!$A$15) &amp; "." &amp; BS543)&gt;=--('Data Sheet'!$A$15)), (--(INT('Data Sheet'!$A$15) &amp; "." &amp; BS543)&lt;=--('Data Sheet'!$B$15))),
            --(INT('Data Sheet'!$A$15) &amp; "." &amp; BS543),
            --(INT('Data Sheet'!$B$15) &amp; "." &amp; BS543)
        )
    ),
    IF(BQ543&lt;&gt;"",
        IF(INT('Data Sheet'!$A$15)=INT('Data Sheet'!$B$15),
            --(INT('Data Sheet'!$A$15) &amp; "." &amp; RIGHT(BQ543,3)),
            IF(AND((--(INT('Data Sheet'!$A$15) &amp; "." &amp; RIGHT(BQ543,3))&gt;=--('Data Sheet'!$A$15)), (--(INT('Data Sheet'!$A$15) &amp; "." &amp; RIGHT(BQ543,3))&lt;=--('Data Sheet'!$B$15))),
                --(INT('Data Sheet'!$A$15) &amp; "." &amp; RIGHT(BQ543,3)),
                --(INT('Data Sheet'!$B$15) &amp; "." &amp; RIGHT(BQ543,3))
            )
        ),
        "OK"
    )
)</f>
        <v>OK</v>
      </c>
      <c r="R543" s="20"/>
      <c r="S543" s="20"/>
      <c r="T543" s="20"/>
      <c r="U543" s="20"/>
      <c r="V543" s="20"/>
      <c r="W543" s="20"/>
      <c r="X543" s="20"/>
      <c r="Y543" s="20"/>
      <c r="Z543" s="20"/>
      <c r="AA543" s="55"/>
      <c r="AB543" s="55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1"/>
      <c r="AR543" s="21"/>
      <c r="AS543" s="21"/>
      <c r="AT543" s="21"/>
      <c r="AU543" s="21"/>
      <c r="AV543" s="21"/>
      <c r="AW543" s="22"/>
      <c r="AX543" s="99"/>
      <c r="AY543" s="20"/>
      <c r="AZ543" s="20"/>
      <c r="BA543" s="22"/>
      <c r="BC543" s="80"/>
      <c r="BD543" s="80"/>
      <c r="BE543" s="80"/>
      <c r="BF543" s="80"/>
      <c r="BG543" s="2" t="str">
        <f t="shared" si="51"/>
        <v/>
      </c>
      <c r="BH543" s="78">
        <f t="shared" si="50"/>
        <v>0</v>
      </c>
    </row>
    <row r="544" spans="2:60" x14ac:dyDescent="0.2">
      <c r="B544" s="14">
        <f t="shared" si="55"/>
        <v>536</v>
      </c>
      <c r="C544" s="15" t="str">
        <f>CONCATENATE('Data Sheet'!$B$8,'Data Sheet'!$G$2)</f>
        <v>" HWDP</v>
      </c>
      <c r="D544" s="95" t="str">
        <f t="shared" si="52"/>
        <v/>
      </c>
      <c r="E544" s="15" t="str">
        <f>IF('Sum HWDP'!$D$10="TH-Hill DS-1 Vol 3 CAT 2: Clean and Visual Ends only","N/A","OK")</f>
        <v>OK</v>
      </c>
      <c r="F544" s="15" t="str">
        <f>IF('Sum HWDP'!$D$10="TH-Hill DS-1 Vol 3 CAT 2: Clean and Visual Ends only","N/A","OK")</f>
        <v>OK</v>
      </c>
      <c r="G544" s="17"/>
      <c r="H544" s="17"/>
      <c r="I544" s="17" t="s">
        <v>51</v>
      </c>
      <c r="J544" s="17" t="str">
        <f t="shared" si="53"/>
        <v>OK</v>
      </c>
      <c r="K544" s="17" t="str">
        <f t="shared" si="54"/>
        <v>OK</v>
      </c>
      <c r="L544" s="17" t="str">
        <f>IF('Data Sheet'!$B$9="NC-50","N/A","OK")</f>
        <v>OK</v>
      </c>
      <c r="M544" s="17" t="str">
        <f>IF('Data Sheet'!$B$9="NC-50","N/A","OK")</f>
        <v>OK</v>
      </c>
      <c r="N544" s="23" t="str">
        <f>IF(BO544&lt;&gt;"",
    IF(INT('Data Sheet'!$A$19)=INT('Data Sheet'!$B$19),
        --(INT('Data Sheet'!$A$19) &amp; "." &amp; BO544),
        IF(AND((--(INT('Data Sheet'!$A$19) &amp; "." &amp; BO544)&gt;=--('Data Sheet'!$A$19)), (--(INT('Data Sheet'!$A$19) &amp; "." &amp; BO544)&lt;=--('Data Sheet'!$B$19))),
            --(INT('Data Sheet'!$A$19) &amp; "." &amp; BO544),
            --(INT('Data Sheet'!$B$19) &amp; "." &amp; BO544)
        )
    ),
    IF(BN544&lt;&gt;"",
        IF(INT('Data Sheet'!$A$19)=INT('Data Sheet'!$B$19),
            --(INT('Data Sheet'!$A$19) &amp; "." &amp; LEFT(BN544,3)),
            IF(AND((--(INT('Data Sheet'!$A$19) &amp; "." &amp; LEFT(BN544,3))&gt;=--('Data Sheet'!$A$19)), (--(INT('Data Sheet'!$A$19) &amp; "." &amp; LEFT(BN544,3))&lt;=--('Data Sheet'!$B$19))),
                --(INT('Data Sheet'!$A$19) &amp; "." &amp; LEFT(BN544,3)),
                --(INT('Data Sheet'!$B$19) &amp; "." &amp; LEFT(BN544,3))
            )
        ),
        "OK"
    )
)</f>
        <v>OK</v>
      </c>
      <c r="O544" s="23" t="str">
        <f>IF(BP544&lt;&gt;"",
    IF(INT('Data Sheet'!$A$19)=INT('Data Sheet'!$B$19),
        --(INT('Data Sheet'!$A$19) &amp; "." &amp; BP544),
        IF(AND((--(INT('Data Sheet'!$A$19) &amp; "." &amp; BP544)&gt;=--('Data Sheet'!$A$19)), (--(INT('Data Sheet'!$A$19) &amp; "." &amp; BP544)&lt;=--('Data Sheet'!$B$19))),
            --(INT('Data Sheet'!$A$19) &amp; "." &amp; BP544),
            --(INT('Data Sheet'!$B$19) &amp; "." &amp; BP544)
        )
    ),
    IF(BN544&lt;&gt;"",
        IF(INT('Data Sheet'!$A$19)=INT('Data Sheet'!$B$19),
            --(INT('Data Sheet'!$A$19) &amp; "." &amp; RIGHT(BN544,3)),
            IF(AND((--(INT('Data Sheet'!$A$19) &amp; "." &amp; RIGHT(BN544,3))&gt;=--('Data Sheet'!$A$19)), (--(INT('Data Sheet'!$A$19) &amp; "." &amp; RIGHT(BN544,3))&lt;=--('Data Sheet'!$B$19))),
                --(INT('Data Sheet'!$A$19) &amp; "." &amp; RIGHT(BN544,3)),
                --(INT('Data Sheet'!$B$19) &amp; "." &amp; RIGHT(BN544,3))
            )
        ),
        "OK"
    )
)</f>
        <v>OK</v>
      </c>
      <c r="P544" s="23" t="str">
        <f>IF(BR544&lt;&gt;"",
    IF(INT('Data Sheet'!$A$19)=INT('Data Sheet'!$B$15),
        --(INT('Data Sheet'!$A$15) &amp; "." &amp; BR544),
        IF(AND((--(INT('Data Sheet'!$A$15) &amp; "." &amp; BR544)&gt;=--('Data Sheet'!$A$15)), (--(INT('Data Sheet'!$A$15) &amp; "." &amp; BR544)&lt;=--('Data Sheet'!$B$15))),
            --(INT('Data Sheet'!$A$15) &amp; "." &amp; BR544),
            --(INT('Data Sheet'!$B$15) &amp; "." &amp; BR544)
        )
    ),
    IF(BQ544&lt;&gt;"",
        IF(INT('Data Sheet'!$A$15)=INT('Data Sheet'!$B$15),
            --(INT('Data Sheet'!$A$15) &amp; "." &amp; LEFT(BQ544,3)),
            IF(AND((--(INT('Data Sheet'!$A$15) &amp; "." &amp; LEFT(BQ544,3))&gt;=--('Data Sheet'!$A$15)), (--(INT('Data Sheet'!$A$15) &amp; "." &amp; LEFT(BQ544,3))&lt;=--('Data Sheet'!$B$15))),
                --(INT('Data Sheet'!$A$15) &amp; "." &amp; LEFT(BQ544,3)),
                --(INT('Data Sheet'!$B$15) &amp; "." &amp; LEFT(BQ544,3))
            )
        ),
        "OK"
    )
)</f>
        <v>OK</v>
      </c>
      <c r="Q544" s="23" t="str">
        <f>IF(BS544&lt;&gt;"",
    IF(INT('Data Sheet'!$A$19)=INT('Data Sheet'!$B$15),
        --(INT('Data Sheet'!$A$15) &amp; "." &amp; BS544),
        IF(AND((--(INT('Data Sheet'!$A$15) &amp; "." &amp; BS544)&gt;=--('Data Sheet'!$A$15)), (--(INT('Data Sheet'!$A$15) &amp; "." &amp; BS544)&lt;=--('Data Sheet'!$B$15))),
            --(INT('Data Sheet'!$A$15) &amp; "." &amp; BS544),
            --(INT('Data Sheet'!$B$15) &amp; "." &amp; BS544)
        )
    ),
    IF(BQ544&lt;&gt;"",
        IF(INT('Data Sheet'!$A$15)=INT('Data Sheet'!$B$15),
            --(INT('Data Sheet'!$A$15) &amp; "." &amp; RIGHT(BQ544,3)),
            IF(AND((--(INT('Data Sheet'!$A$15) &amp; "." &amp; RIGHT(BQ544,3))&gt;=--('Data Sheet'!$A$15)), (--(INT('Data Sheet'!$A$15) &amp; "." &amp; RIGHT(BQ544,3))&lt;=--('Data Sheet'!$B$15))),
                --(INT('Data Sheet'!$A$15) &amp; "." &amp; RIGHT(BQ544,3)),
                --(INT('Data Sheet'!$B$15) &amp; "." &amp; RIGHT(BQ544,3))
            )
        ),
        "OK"
    )
)</f>
        <v>OK</v>
      </c>
      <c r="R544" s="20"/>
      <c r="S544" s="20"/>
      <c r="T544" s="20"/>
      <c r="U544" s="20"/>
      <c r="V544" s="20"/>
      <c r="W544" s="20"/>
      <c r="X544" s="20"/>
      <c r="Y544" s="20"/>
      <c r="Z544" s="20"/>
      <c r="AA544" s="55"/>
      <c r="AB544" s="55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1"/>
      <c r="AR544" s="21"/>
      <c r="AS544" s="21"/>
      <c r="AT544" s="21"/>
      <c r="AU544" s="21"/>
      <c r="AV544" s="21"/>
      <c r="AW544" s="22"/>
      <c r="AX544" s="99"/>
      <c r="AY544" s="20"/>
      <c r="AZ544" s="20"/>
      <c r="BA544" s="22"/>
      <c r="BC544" s="80"/>
      <c r="BD544" s="80"/>
      <c r="BE544" s="80"/>
      <c r="BF544" s="80"/>
      <c r="BG544" s="2" t="str">
        <f t="shared" si="51"/>
        <v/>
      </c>
      <c r="BH544" s="78">
        <f t="shared" si="50"/>
        <v>0</v>
      </c>
    </row>
    <row r="545" spans="2:60" x14ac:dyDescent="0.2">
      <c r="B545" s="14">
        <f t="shared" si="55"/>
        <v>537</v>
      </c>
      <c r="C545" s="15" t="str">
        <f>CONCATENATE('Data Sheet'!$B$8,'Data Sheet'!$G$2)</f>
        <v>" HWDP</v>
      </c>
      <c r="D545" s="95" t="str">
        <f t="shared" si="52"/>
        <v/>
      </c>
      <c r="E545" s="15" t="str">
        <f>IF('Sum HWDP'!$D$10="TH-Hill DS-1 Vol 3 CAT 2: Clean and Visual Ends only","N/A","OK")</f>
        <v>OK</v>
      </c>
      <c r="F545" s="15" t="str">
        <f>IF('Sum HWDP'!$D$10="TH-Hill DS-1 Vol 3 CAT 2: Clean and Visual Ends only","N/A","OK")</f>
        <v>OK</v>
      </c>
      <c r="G545" s="17"/>
      <c r="H545" s="17"/>
      <c r="I545" s="17" t="s">
        <v>51</v>
      </c>
      <c r="J545" s="17" t="str">
        <f t="shared" si="53"/>
        <v>OK</v>
      </c>
      <c r="K545" s="17" t="str">
        <f t="shared" si="54"/>
        <v>OK</v>
      </c>
      <c r="L545" s="17" t="str">
        <f>IF('Data Sheet'!$B$9="NC-50","N/A","OK")</f>
        <v>OK</v>
      </c>
      <c r="M545" s="17" t="str">
        <f>IF('Data Sheet'!$B$9="NC-50","N/A","OK")</f>
        <v>OK</v>
      </c>
      <c r="N545" s="23" t="str">
        <f>IF(BO545&lt;&gt;"",
    IF(INT('Data Sheet'!$A$19)=INT('Data Sheet'!$B$19),
        --(INT('Data Sheet'!$A$19) &amp; "." &amp; BO545),
        IF(AND((--(INT('Data Sheet'!$A$19) &amp; "." &amp; BO545)&gt;=--('Data Sheet'!$A$19)), (--(INT('Data Sheet'!$A$19) &amp; "." &amp; BO545)&lt;=--('Data Sheet'!$B$19))),
            --(INT('Data Sheet'!$A$19) &amp; "." &amp; BO545),
            --(INT('Data Sheet'!$B$19) &amp; "." &amp; BO545)
        )
    ),
    IF(BN545&lt;&gt;"",
        IF(INT('Data Sheet'!$A$19)=INT('Data Sheet'!$B$19),
            --(INT('Data Sheet'!$A$19) &amp; "." &amp; LEFT(BN545,3)),
            IF(AND((--(INT('Data Sheet'!$A$19) &amp; "." &amp; LEFT(BN545,3))&gt;=--('Data Sheet'!$A$19)), (--(INT('Data Sheet'!$A$19) &amp; "." &amp; LEFT(BN545,3))&lt;=--('Data Sheet'!$B$19))),
                --(INT('Data Sheet'!$A$19) &amp; "." &amp; LEFT(BN545,3)),
                --(INT('Data Sheet'!$B$19) &amp; "." &amp; LEFT(BN545,3))
            )
        ),
        "OK"
    )
)</f>
        <v>OK</v>
      </c>
      <c r="O545" s="23" t="str">
        <f>IF(BP545&lt;&gt;"",
    IF(INT('Data Sheet'!$A$19)=INT('Data Sheet'!$B$19),
        --(INT('Data Sheet'!$A$19) &amp; "." &amp; BP545),
        IF(AND((--(INT('Data Sheet'!$A$19) &amp; "." &amp; BP545)&gt;=--('Data Sheet'!$A$19)), (--(INT('Data Sheet'!$A$19) &amp; "." &amp; BP545)&lt;=--('Data Sheet'!$B$19))),
            --(INT('Data Sheet'!$A$19) &amp; "." &amp; BP545),
            --(INT('Data Sheet'!$B$19) &amp; "." &amp; BP545)
        )
    ),
    IF(BN545&lt;&gt;"",
        IF(INT('Data Sheet'!$A$19)=INT('Data Sheet'!$B$19),
            --(INT('Data Sheet'!$A$19) &amp; "." &amp; RIGHT(BN545,3)),
            IF(AND((--(INT('Data Sheet'!$A$19) &amp; "." &amp; RIGHT(BN545,3))&gt;=--('Data Sheet'!$A$19)), (--(INT('Data Sheet'!$A$19) &amp; "." &amp; RIGHT(BN545,3))&lt;=--('Data Sheet'!$B$19))),
                --(INT('Data Sheet'!$A$19) &amp; "." &amp; RIGHT(BN545,3)),
                --(INT('Data Sheet'!$B$19) &amp; "." &amp; RIGHT(BN545,3))
            )
        ),
        "OK"
    )
)</f>
        <v>OK</v>
      </c>
      <c r="P545" s="23" t="str">
        <f>IF(BR545&lt;&gt;"",
    IF(INT('Data Sheet'!$A$19)=INT('Data Sheet'!$B$15),
        --(INT('Data Sheet'!$A$15) &amp; "." &amp; BR545),
        IF(AND((--(INT('Data Sheet'!$A$15) &amp; "." &amp; BR545)&gt;=--('Data Sheet'!$A$15)), (--(INT('Data Sheet'!$A$15) &amp; "." &amp; BR545)&lt;=--('Data Sheet'!$B$15))),
            --(INT('Data Sheet'!$A$15) &amp; "." &amp; BR545),
            --(INT('Data Sheet'!$B$15) &amp; "." &amp; BR545)
        )
    ),
    IF(BQ545&lt;&gt;"",
        IF(INT('Data Sheet'!$A$15)=INT('Data Sheet'!$B$15),
            --(INT('Data Sheet'!$A$15) &amp; "." &amp; LEFT(BQ545,3)),
            IF(AND((--(INT('Data Sheet'!$A$15) &amp; "." &amp; LEFT(BQ545,3))&gt;=--('Data Sheet'!$A$15)), (--(INT('Data Sheet'!$A$15) &amp; "." &amp; LEFT(BQ545,3))&lt;=--('Data Sheet'!$B$15))),
                --(INT('Data Sheet'!$A$15) &amp; "." &amp; LEFT(BQ545,3)),
                --(INT('Data Sheet'!$B$15) &amp; "." &amp; LEFT(BQ545,3))
            )
        ),
        "OK"
    )
)</f>
        <v>OK</v>
      </c>
      <c r="Q545" s="23" t="str">
        <f>IF(BS545&lt;&gt;"",
    IF(INT('Data Sheet'!$A$19)=INT('Data Sheet'!$B$15),
        --(INT('Data Sheet'!$A$15) &amp; "." &amp; BS545),
        IF(AND((--(INT('Data Sheet'!$A$15) &amp; "." &amp; BS545)&gt;=--('Data Sheet'!$A$15)), (--(INT('Data Sheet'!$A$15) &amp; "." &amp; BS545)&lt;=--('Data Sheet'!$B$15))),
            --(INT('Data Sheet'!$A$15) &amp; "." &amp; BS545),
            --(INT('Data Sheet'!$B$15) &amp; "." &amp; BS545)
        )
    ),
    IF(BQ545&lt;&gt;"",
        IF(INT('Data Sheet'!$A$15)=INT('Data Sheet'!$B$15),
            --(INT('Data Sheet'!$A$15) &amp; "." &amp; RIGHT(BQ545,3)),
            IF(AND((--(INT('Data Sheet'!$A$15) &amp; "." &amp; RIGHT(BQ545,3))&gt;=--('Data Sheet'!$A$15)), (--(INT('Data Sheet'!$A$15) &amp; "." &amp; RIGHT(BQ545,3))&lt;=--('Data Sheet'!$B$15))),
                --(INT('Data Sheet'!$A$15) &amp; "." &amp; RIGHT(BQ545,3)),
                --(INT('Data Sheet'!$B$15) &amp; "." &amp; RIGHT(BQ545,3))
            )
        ),
        "OK"
    )
)</f>
        <v>OK</v>
      </c>
      <c r="R545" s="20"/>
      <c r="S545" s="20"/>
      <c r="T545" s="20"/>
      <c r="U545" s="20"/>
      <c r="V545" s="20"/>
      <c r="W545" s="20"/>
      <c r="X545" s="20"/>
      <c r="Y545" s="20"/>
      <c r="Z545" s="20"/>
      <c r="AA545" s="55"/>
      <c r="AB545" s="55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1"/>
      <c r="AR545" s="21"/>
      <c r="AS545" s="21"/>
      <c r="AT545" s="21"/>
      <c r="AU545" s="21"/>
      <c r="AV545" s="21"/>
      <c r="AW545" s="22"/>
      <c r="AX545" s="99"/>
      <c r="AY545" s="20"/>
      <c r="AZ545" s="20"/>
      <c r="BA545" s="22"/>
      <c r="BC545" s="80"/>
      <c r="BD545" s="80"/>
      <c r="BE545" s="80"/>
      <c r="BF545" s="80"/>
      <c r="BG545" s="2" t="str">
        <f t="shared" si="51"/>
        <v/>
      </c>
      <c r="BH545" s="78">
        <f t="shared" si="50"/>
        <v>0</v>
      </c>
    </row>
    <row r="546" spans="2:60" x14ac:dyDescent="0.2">
      <c r="B546" s="14">
        <f t="shared" si="55"/>
        <v>538</v>
      </c>
      <c r="C546" s="15" t="str">
        <f>CONCATENATE('Data Sheet'!$B$8,'Data Sheet'!$G$2)</f>
        <v>" HWDP</v>
      </c>
      <c r="D546" s="95" t="str">
        <f t="shared" si="52"/>
        <v/>
      </c>
      <c r="E546" s="15" t="str">
        <f>IF('Sum HWDP'!$D$10="TH-Hill DS-1 Vol 3 CAT 2: Clean and Visual Ends only","N/A","OK")</f>
        <v>OK</v>
      </c>
      <c r="F546" s="15" t="str">
        <f>IF('Sum HWDP'!$D$10="TH-Hill DS-1 Vol 3 CAT 2: Clean and Visual Ends only","N/A","OK")</f>
        <v>OK</v>
      </c>
      <c r="G546" s="17"/>
      <c r="H546" s="17"/>
      <c r="I546" s="17" t="s">
        <v>51</v>
      </c>
      <c r="J546" s="17" t="str">
        <f t="shared" si="53"/>
        <v>OK</v>
      </c>
      <c r="K546" s="17" t="str">
        <f t="shared" si="54"/>
        <v>OK</v>
      </c>
      <c r="L546" s="17" t="str">
        <f>IF('Data Sheet'!$B$9="NC-50","N/A","OK")</f>
        <v>OK</v>
      </c>
      <c r="M546" s="17" t="str">
        <f>IF('Data Sheet'!$B$9="NC-50","N/A","OK")</f>
        <v>OK</v>
      </c>
      <c r="N546" s="23" t="str">
        <f>IF(BO546&lt;&gt;"",
    IF(INT('Data Sheet'!$A$19)=INT('Data Sheet'!$B$19),
        --(INT('Data Sheet'!$A$19) &amp; "." &amp; BO546),
        IF(AND((--(INT('Data Sheet'!$A$19) &amp; "." &amp; BO546)&gt;=--('Data Sheet'!$A$19)), (--(INT('Data Sheet'!$A$19) &amp; "." &amp; BO546)&lt;=--('Data Sheet'!$B$19))),
            --(INT('Data Sheet'!$A$19) &amp; "." &amp; BO546),
            --(INT('Data Sheet'!$B$19) &amp; "." &amp; BO546)
        )
    ),
    IF(BN546&lt;&gt;"",
        IF(INT('Data Sheet'!$A$19)=INT('Data Sheet'!$B$19),
            --(INT('Data Sheet'!$A$19) &amp; "." &amp; LEFT(BN546,3)),
            IF(AND((--(INT('Data Sheet'!$A$19) &amp; "." &amp; LEFT(BN546,3))&gt;=--('Data Sheet'!$A$19)), (--(INT('Data Sheet'!$A$19) &amp; "." &amp; LEFT(BN546,3))&lt;=--('Data Sheet'!$B$19))),
                --(INT('Data Sheet'!$A$19) &amp; "." &amp; LEFT(BN546,3)),
                --(INT('Data Sheet'!$B$19) &amp; "." &amp; LEFT(BN546,3))
            )
        ),
        "OK"
    )
)</f>
        <v>OK</v>
      </c>
      <c r="O546" s="23" t="str">
        <f>IF(BP546&lt;&gt;"",
    IF(INT('Data Sheet'!$A$19)=INT('Data Sheet'!$B$19),
        --(INT('Data Sheet'!$A$19) &amp; "." &amp; BP546),
        IF(AND((--(INT('Data Sheet'!$A$19) &amp; "." &amp; BP546)&gt;=--('Data Sheet'!$A$19)), (--(INT('Data Sheet'!$A$19) &amp; "." &amp; BP546)&lt;=--('Data Sheet'!$B$19))),
            --(INT('Data Sheet'!$A$19) &amp; "." &amp; BP546),
            --(INT('Data Sheet'!$B$19) &amp; "." &amp; BP546)
        )
    ),
    IF(BN546&lt;&gt;"",
        IF(INT('Data Sheet'!$A$19)=INT('Data Sheet'!$B$19),
            --(INT('Data Sheet'!$A$19) &amp; "." &amp; RIGHT(BN546,3)),
            IF(AND((--(INT('Data Sheet'!$A$19) &amp; "." &amp; RIGHT(BN546,3))&gt;=--('Data Sheet'!$A$19)), (--(INT('Data Sheet'!$A$19) &amp; "." &amp; RIGHT(BN546,3))&lt;=--('Data Sheet'!$B$19))),
                --(INT('Data Sheet'!$A$19) &amp; "." &amp; RIGHT(BN546,3)),
                --(INT('Data Sheet'!$B$19) &amp; "." &amp; RIGHT(BN546,3))
            )
        ),
        "OK"
    )
)</f>
        <v>OK</v>
      </c>
      <c r="P546" s="23" t="str">
        <f>IF(BR546&lt;&gt;"",
    IF(INT('Data Sheet'!$A$19)=INT('Data Sheet'!$B$15),
        --(INT('Data Sheet'!$A$15) &amp; "." &amp; BR546),
        IF(AND((--(INT('Data Sheet'!$A$15) &amp; "." &amp; BR546)&gt;=--('Data Sheet'!$A$15)), (--(INT('Data Sheet'!$A$15) &amp; "." &amp; BR546)&lt;=--('Data Sheet'!$B$15))),
            --(INT('Data Sheet'!$A$15) &amp; "." &amp; BR546),
            --(INT('Data Sheet'!$B$15) &amp; "." &amp; BR546)
        )
    ),
    IF(BQ546&lt;&gt;"",
        IF(INT('Data Sheet'!$A$15)=INT('Data Sheet'!$B$15),
            --(INT('Data Sheet'!$A$15) &amp; "." &amp; LEFT(BQ546,3)),
            IF(AND((--(INT('Data Sheet'!$A$15) &amp; "." &amp; LEFT(BQ546,3))&gt;=--('Data Sheet'!$A$15)), (--(INT('Data Sheet'!$A$15) &amp; "." &amp; LEFT(BQ546,3))&lt;=--('Data Sheet'!$B$15))),
                --(INT('Data Sheet'!$A$15) &amp; "." &amp; LEFT(BQ546,3)),
                --(INT('Data Sheet'!$B$15) &amp; "." &amp; LEFT(BQ546,3))
            )
        ),
        "OK"
    )
)</f>
        <v>OK</v>
      </c>
      <c r="Q546" s="23" t="str">
        <f>IF(BS546&lt;&gt;"",
    IF(INT('Data Sheet'!$A$19)=INT('Data Sheet'!$B$15),
        --(INT('Data Sheet'!$A$15) &amp; "." &amp; BS546),
        IF(AND((--(INT('Data Sheet'!$A$15) &amp; "." &amp; BS546)&gt;=--('Data Sheet'!$A$15)), (--(INT('Data Sheet'!$A$15) &amp; "." &amp; BS546)&lt;=--('Data Sheet'!$B$15))),
            --(INT('Data Sheet'!$A$15) &amp; "." &amp; BS546),
            --(INT('Data Sheet'!$B$15) &amp; "." &amp; BS546)
        )
    ),
    IF(BQ546&lt;&gt;"",
        IF(INT('Data Sheet'!$A$15)=INT('Data Sheet'!$B$15),
            --(INT('Data Sheet'!$A$15) &amp; "." &amp; RIGHT(BQ546,3)),
            IF(AND((--(INT('Data Sheet'!$A$15) &amp; "." &amp; RIGHT(BQ546,3))&gt;=--('Data Sheet'!$A$15)), (--(INT('Data Sheet'!$A$15) &amp; "." &amp; RIGHT(BQ546,3))&lt;=--('Data Sheet'!$B$15))),
                --(INT('Data Sheet'!$A$15) &amp; "." &amp; RIGHT(BQ546,3)),
                --(INT('Data Sheet'!$B$15) &amp; "." &amp; RIGHT(BQ546,3))
            )
        ),
        "OK"
    )
)</f>
        <v>OK</v>
      </c>
      <c r="R546" s="20"/>
      <c r="S546" s="20"/>
      <c r="T546" s="20"/>
      <c r="U546" s="20"/>
      <c r="V546" s="20"/>
      <c r="W546" s="20"/>
      <c r="X546" s="20"/>
      <c r="Y546" s="20"/>
      <c r="Z546" s="20"/>
      <c r="AA546" s="55"/>
      <c r="AB546" s="55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1"/>
      <c r="AR546" s="21"/>
      <c r="AS546" s="21"/>
      <c r="AT546" s="21"/>
      <c r="AU546" s="21"/>
      <c r="AV546" s="21"/>
      <c r="AW546" s="22"/>
      <c r="AX546" s="99"/>
      <c r="AY546" s="20"/>
      <c r="AZ546" s="20"/>
      <c r="BA546" s="22"/>
      <c r="BC546" s="80"/>
      <c r="BD546" s="80"/>
      <c r="BE546" s="80"/>
      <c r="BF546" s="80"/>
      <c r="BG546" s="2" t="str">
        <f t="shared" si="51"/>
        <v/>
      </c>
      <c r="BH546" s="78">
        <f t="shared" si="50"/>
        <v>0</v>
      </c>
    </row>
    <row r="547" spans="2:60" x14ac:dyDescent="0.2">
      <c r="B547" s="14">
        <f t="shared" si="55"/>
        <v>539</v>
      </c>
      <c r="C547" s="15" t="str">
        <f>CONCATENATE('Data Sheet'!$B$8,'Data Sheet'!$G$2)</f>
        <v>" HWDP</v>
      </c>
      <c r="D547" s="95" t="str">
        <f t="shared" si="52"/>
        <v/>
      </c>
      <c r="E547" s="15" t="str">
        <f>IF('Sum HWDP'!$D$10="TH-Hill DS-1 Vol 3 CAT 2: Clean and Visual Ends only","N/A","OK")</f>
        <v>OK</v>
      </c>
      <c r="F547" s="15" t="str">
        <f>IF('Sum HWDP'!$D$10="TH-Hill DS-1 Vol 3 CAT 2: Clean and Visual Ends only","N/A","OK")</f>
        <v>OK</v>
      </c>
      <c r="G547" s="17"/>
      <c r="H547" s="17"/>
      <c r="I547" s="17" t="s">
        <v>51</v>
      </c>
      <c r="J547" s="17" t="str">
        <f t="shared" si="53"/>
        <v>OK</v>
      </c>
      <c r="K547" s="17" t="str">
        <f t="shared" si="54"/>
        <v>OK</v>
      </c>
      <c r="L547" s="17" t="str">
        <f>IF('Data Sheet'!$B$9="NC-50","N/A","OK")</f>
        <v>OK</v>
      </c>
      <c r="M547" s="17" t="str">
        <f>IF('Data Sheet'!$B$9="NC-50","N/A","OK")</f>
        <v>OK</v>
      </c>
      <c r="N547" s="23" t="str">
        <f>IF(BO547&lt;&gt;"",
    IF(INT('Data Sheet'!$A$19)=INT('Data Sheet'!$B$19),
        --(INT('Data Sheet'!$A$19) &amp; "." &amp; BO547),
        IF(AND((--(INT('Data Sheet'!$A$19) &amp; "." &amp; BO547)&gt;=--('Data Sheet'!$A$19)), (--(INT('Data Sheet'!$A$19) &amp; "." &amp; BO547)&lt;=--('Data Sheet'!$B$19))),
            --(INT('Data Sheet'!$A$19) &amp; "." &amp; BO547),
            --(INT('Data Sheet'!$B$19) &amp; "." &amp; BO547)
        )
    ),
    IF(BN547&lt;&gt;"",
        IF(INT('Data Sheet'!$A$19)=INT('Data Sheet'!$B$19),
            --(INT('Data Sheet'!$A$19) &amp; "." &amp; LEFT(BN547,3)),
            IF(AND((--(INT('Data Sheet'!$A$19) &amp; "." &amp; LEFT(BN547,3))&gt;=--('Data Sheet'!$A$19)), (--(INT('Data Sheet'!$A$19) &amp; "." &amp; LEFT(BN547,3))&lt;=--('Data Sheet'!$B$19))),
                --(INT('Data Sheet'!$A$19) &amp; "." &amp; LEFT(BN547,3)),
                --(INT('Data Sheet'!$B$19) &amp; "." &amp; LEFT(BN547,3))
            )
        ),
        "OK"
    )
)</f>
        <v>OK</v>
      </c>
      <c r="O547" s="23" t="str">
        <f>IF(BP547&lt;&gt;"",
    IF(INT('Data Sheet'!$A$19)=INT('Data Sheet'!$B$19),
        --(INT('Data Sheet'!$A$19) &amp; "." &amp; BP547),
        IF(AND((--(INT('Data Sheet'!$A$19) &amp; "." &amp; BP547)&gt;=--('Data Sheet'!$A$19)), (--(INT('Data Sheet'!$A$19) &amp; "." &amp; BP547)&lt;=--('Data Sheet'!$B$19))),
            --(INT('Data Sheet'!$A$19) &amp; "." &amp; BP547),
            --(INT('Data Sheet'!$B$19) &amp; "." &amp; BP547)
        )
    ),
    IF(BN547&lt;&gt;"",
        IF(INT('Data Sheet'!$A$19)=INT('Data Sheet'!$B$19),
            --(INT('Data Sheet'!$A$19) &amp; "." &amp; RIGHT(BN547,3)),
            IF(AND((--(INT('Data Sheet'!$A$19) &amp; "." &amp; RIGHT(BN547,3))&gt;=--('Data Sheet'!$A$19)), (--(INT('Data Sheet'!$A$19) &amp; "." &amp; RIGHT(BN547,3))&lt;=--('Data Sheet'!$B$19))),
                --(INT('Data Sheet'!$A$19) &amp; "." &amp; RIGHT(BN547,3)),
                --(INT('Data Sheet'!$B$19) &amp; "." &amp; RIGHT(BN547,3))
            )
        ),
        "OK"
    )
)</f>
        <v>OK</v>
      </c>
      <c r="P547" s="23" t="str">
        <f>IF(BR547&lt;&gt;"",
    IF(INT('Data Sheet'!$A$19)=INT('Data Sheet'!$B$15),
        --(INT('Data Sheet'!$A$15) &amp; "." &amp; BR547),
        IF(AND((--(INT('Data Sheet'!$A$15) &amp; "." &amp; BR547)&gt;=--('Data Sheet'!$A$15)), (--(INT('Data Sheet'!$A$15) &amp; "." &amp; BR547)&lt;=--('Data Sheet'!$B$15))),
            --(INT('Data Sheet'!$A$15) &amp; "." &amp; BR547),
            --(INT('Data Sheet'!$B$15) &amp; "." &amp; BR547)
        )
    ),
    IF(BQ547&lt;&gt;"",
        IF(INT('Data Sheet'!$A$15)=INT('Data Sheet'!$B$15),
            --(INT('Data Sheet'!$A$15) &amp; "." &amp; LEFT(BQ547,3)),
            IF(AND((--(INT('Data Sheet'!$A$15) &amp; "." &amp; LEFT(BQ547,3))&gt;=--('Data Sheet'!$A$15)), (--(INT('Data Sheet'!$A$15) &amp; "." &amp; LEFT(BQ547,3))&lt;=--('Data Sheet'!$B$15))),
                --(INT('Data Sheet'!$A$15) &amp; "." &amp; LEFT(BQ547,3)),
                --(INT('Data Sheet'!$B$15) &amp; "." &amp; LEFT(BQ547,3))
            )
        ),
        "OK"
    )
)</f>
        <v>OK</v>
      </c>
      <c r="Q547" s="23" t="str">
        <f>IF(BS547&lt;&gt;"",
    IF(INT('Data Sheet'!$A$19)=INT('Data Sheet'!$B$15),
        --(INT('Data Sheet'!$A$15) &amp; "." &amp; BS547),
        IF(AND((--(INT('Data Sheet'!$A$15) &amp; "." &amp; BS547)&gt;=--('Data Sheet'!$A$15)), (--(INT('Data Sheet'!$A$15) &amp; "." &amp; BS547)&lt;=--('Data Sheet'!$B$15))),
            --(INT('Data Sheet'!$A$15) &amp; "." &amp; BS547),
            --(INT('Data Sheet'!$B$15) &amp; "." &amp; BS547)
        )
    ),
    IF(BQ547&lt;&gt;"",
        IF(INT('Data Sheet'!$A$15)=INT('Data Sheet'!$B$15),
            --(INT('Data Sheet'!$A$15) &amp; "." &amp; RIGHT(BQ547,3)),
            IF(AND((--(INT('Data Sheet'!$A$15) &amp; "." &amp; RIGHT(BQ547,3))&gt;=--('Data Sheet'!$A$15)), (--(INT('Data Sheet'!$A$15) &amp; "." &amp; RIGHT(BQ547,3))&lt;=--('Data Sheet'!$B$15))),
                --(INT('Data Sheet'!$A$15) &amp; "." &amp; RIGHT(BQ547,3)),
                --(INT('Data Sheet'!$B$15) &amp; "." &amp; RIGHT(BQ547,3))
            )
        ),
        "OK"
    )
)</f>
        <v>OK</v>
      </c>
      <c r="R547" s="20"/>
      <c r="S547" s="20"/>
      <c r="T547" s="20"/>
      <c r="U547" s="20"/>
      <c r="V547" s="20"/>
      <c r="W547" s="20"/>
      <c r="X547" s="20"/>
      <c r="Y547" s="20"/>
      <c r="Z547" s="20"/>
      <c r="AA547" s="55"/>
      <c r="AB547" s="55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1"/>
      <c r="AR547" s="21"/>
      <c r="AS547" s="21"/>
      <c r="AT547" s="21"/>
      <c r="AU547" s="21"/>
      <c r="AV547" s="21"/>
      <c r="AW547" s="22"/>
      <c r="AX547" s="99"/>
      <c r="AY547" s="20"/>
      <c r="AZ547" s="20"/>
      <c r="BA547" s="22"/>
      <c r="BC547" s="80"/>
      <c r="BD547" s="80"/>
      <c r="BE547" s="80"/>
      <c r="BF547" s="80"/>
      <c r="BG547" s="2" t="str">
        <f t="shared" si="51"/>
        <v/>
      </c>
      <c r="BH547" s="78">
        <f t="shared" si="50"/>
        <v>0</v>
      </c>
    </row>
    <row r="548" spans="2:60" x14ac:dyDescent="0.2">
      <c r="B548" s="14">
        <f t="shared" si="55"/>
        <v>540</v>
      </c>
      <c r="C548" s="15" t="str">
        <f>CONCATENATE('Data Sheet'!$B$8,'Data Sheet'!$G$2)</f>
        <v>" HWDP</v>
      </c>
      <c r="D548" s="95" t="str">
        <f t="shared" si="52"/>
        <v/>
      </c>
      <c r="E548" s="15" t="str">
        <f>IF('Sum HWDP'!$D$10="TH-Hill DS-1 Vol 3 CAT 2: Clean and Visual Ends only","N/A","OK")</f>
        <v>OK</v>
      </c>
      <c r="F548" s="15" t="str">
        <f>IF('Sum HWDP'!$D$10="TH-Hill DS-1 Vol 3 CAT 2: Clean and Visual Ends only","N/A","OK")</f>
        <v>OK</v>
      </c>
      <c r="G548" s="17"/>
      <c r="H548" s="17"/>
      <c r="I548" s="17" t="s">
        <v>51</v>
      </c>
      <c r="J548" s="17" t="str">
        <f t="shared" si="53"/>
        <v>OK</v>
      </c>
      <c r="K548" s="17" t="str">
        <f t="shared" si="54"/>
        <v>OK</v>
      </c>
      <c r="L548" s="17" t="str">
        <f>IF('Data Sheet'!$B$9="NC-50","N/A","OK")</f>
        <v>OK</v>
      </c>
      <c r="M548" s="17" t="str">
        <f>IF('Data Sheet'!$B$9="NC-50","N/A","OK")</f>
        <v>OK</v>
      </c>
      <c r="N548" s="23" t="str">
        <f>IF(BO548&lt;&gt;"",
    IF(INT('Data Sheet'!$A$19)=INT('Data Sheet'!$B$19),
        --(INT('Data Sheet'!$A$19) &amp; "." &amp; BO548),
        IF(AND((--(INT('Data Sheet'!$A$19) &amp; "." &amp; BO548)&gt;=--('Data Sheet'!$A$19)), (--(INT('Data Sheet'!$A$19) &amp; "." &amp; BO548)&lt;=--('Data Sheet'!$B$19))),
            --(INT('Data Sheet'!$A$19) &amp; "." &amp; BO548),
            --(INT('Data Sheet'!$B$19) &amp; "." &amp; BO548)
        )
    ),
    IF(BN548&lt;&gt;"",
        IF(INT('Data Sheet'!$A$19)=INT('Data Sheet'!$B$19),
            --(INT('Data Sheet'!$A$19) &amp; "." &amp; LEFT(BN548,3)),
            IF(AND((--(INT('Data Sheet'!$A$19) &amp; "." &amp; LEFT(BN548,3))&gt;=--('Data Sheet'!$A$19)), (--(INT('Data Sheet'!$A$19) &amp; "." &amp; LEFT(BN548,3))&lt;=--('Data Sheet'!$B$19))),
                --(INT('Data Sheet'!$A$19) &amp; "." &amp; LEFT(BN548,3)),
                --(INT('Data Sheet'!$B$19) &amp; "." &amp; LEFT(BN548,3))
            )
        ),
        "OK"
    )
)</f>
        <v>OK</v>
      </c>
      <c r="O548" s="23" t="str">
        <f>IF(BP548&lt;&gt;"",
    IF(INT('Data Sheet'!$A$19)=INT('Data Sheet'!$B$19),
        --(INT('Data Sheet'!$A$19) &amp; "." &amp; BP548),
        IF(AND((--(INT('Data Sheet'!$A$19) &amp; "." &amp; BP548)&gt;=--('Data Sheet'!$A$19)), (--(INT('Data Sheet'!$A$19) &amp; "." &amp; BP548)&lt;=--('Data Sheet'!$B$19))),
            --(INT('Data Sheet'!$A$19) &amp; "." &amp; BP548),
            --(INT('Data Sheet'!$B$19) &amp; "." &amp; BP548)
        )
    ),
    IF(BN548&lt;&gt;"",
        IF(INT('Data Sheet'!$A$19)=INT('Data Sheet'!$B$19),
            --(INT('Data Sheet'!$A$19) &amp; "." &amp; RIGHT(BN548,3)),
            IF(AND((--(INT('Data Sheet'!$A$19) &amp; "." &amp; RIGHT(BN548,3))&gt;=--('Data Sheet'!$A$19)), (--(INT('Data Sheet'!$A$19) &amp; "." &amp; RIGHT(BN548,3))&lt;=--('Data Sheet'!$B$19))),
                --(INT('Data Sheet'!$A$19) &amp; "." &amp; RIGHT(BN548,3)),
                --(INT('Data Sheet'!$B$19) &amp; "." &amp; RIGHT(BN548,3))
            )
        ),
        "OK"
    )
)</f>
        <v>OK</v>
      </c>
      <c r="P548" s="23" t="str">
        <f>IF(BR548&lt;&gt;"",
    IF(INT('Data Sheet'!$A$19)=INT('Data Sheet'!$B$15),
        --(INT('Data Sheet'!$A$15) &amp; "." &amp; BR548),
        IF(AND((--(INT('Data Sheet'!$A$15) &amp; "." &amp; BR548)&gt;=--('Data Sheet'!$A$15)), (--(INT('Data Sheet'!$A$15) &amp; "." &amp; BR548)&lt;=--('Data Sheet'!$B$15))),
            --(INT('Data Sheet'!$A$15) &amp; "." &amp; BR548),
            --(INT('Data Sheet'!$B$15) &amp; "." &amp; BR548)
        )
    ),
    IF(BQ548&lt;&gt;"",
        IF(INT('Data Sheet'!$A$15)=INT('Data Sheet'!$B$15),
            --(INT('Data Sheet'!$A$15) &amp; "." &amp; LEFT(BQ548,3)),
            IF(AND((--(INT('Data Sheet'!$A$15) &amp; "." &amp; LEFT(BQ548,3))&gt;=--('Data Sheet'!$A$15)), (--(INT('Data Sheet'!$A$15) &amp; "." &amp; LEFT(BQ548,3))&lt;=--('Data Sheet'!$B$15))),
                --(INT('Data Sheet'!$A$15) &amp; "." &amp; LEFT(BQ548,3)),
                --(INT('Data Sheet'!$B$15) &amp; "." &amp; LEFT(BQ548,3))
            )
        ),
        "OK"
    )
)</f>
        <v>OK</v>
      </c>
      <c r="Q548" s="23" t="str">
        <f>IF(BS548&lt;&gt;"",
    IF(INT('Data Sheet'!$A$19)=INT('Data Sheet'!$B$15),
        --(INT('Data Sheet'!$A$15) &amp; "." &amp; BS548),
        IF(AND((--(INT('Data Sheet'!$A$15) &amp; "." &amp; BS548)&gt;=--('Data Sheet'!$A$15)), (--(INT('Data Sheet'!$A$15) &amp; "." &amp; BS548)&lt;=--('Data Sheet'!$B$15))),
            --(INT('Data Sheet'!$A$15) &amp; "." &amp; BS548),
            --(INT('Data Sheet'!$B$15) &amp; "." &amp; BS548)
        )
    ),
    IF(BQ548&lt;&gt;"",
        IF(INT('Data Sheet'!$A$15)=INT('Data Sheet'!$B$15),
            --(INT('Data Sheet'!$A$15) &amp; "." &amp; RIGHT(BQ548,3)),
            IF(AND((--(INT('Data Sheet'!$A$15) &amp; "." &amp; RIGHT(BQ548,3))&gt;=--('Data Sheet'!$A$15)), (--(INT('Data Sheet'!$A$15) &amp; "." &amp; RIGHT(BQ548,3))&lt;=--('Data Sheet'!$B$15))),
                --(INT('Data Sheet'!$A$15) &amp; "." &amp; RIGHT(BQ548,3)),
                --(INT('Data Sheet'!$B$15) &amp; "." &amp; RIGHT(BQ548,3))
            )
        ),
        "OK"
    )
)</f>
        <v>OK</v>
      </c>
      <c r="R548" s="20"/>
      <c r="S548" s="20"/>
      <c r="T548" s="20"/>
      <c r="U548" s="20"/>
      <c r="V548" s="20"/>
      <c r="W548" s="20"/>
      <c r="X548" s="20"/>
      <c r="Y548" s="20"/>
      <c r="Z548" s="20"/>
      <c r="AA548" s="55"/>
      <c r="AB548" s="55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1"/>
      <c r="AR548" s="21"/>
      <c r="AS548" s="21"/>
      <c r="AT548" s="21"/>
      <c r="AU548" s="21"/>
      <c r="AV548" s="21"/>
      <c r="AW548" s="22"/>
      <c r="AX548" s="99"/>
      <c r="AY548" s="20"/>
      <c r="AZ548" s="20"/>
      <c r="BA548" s="22"/>
      <c r="BC548" s="80"/>
      <c r="BD548" s="80"/>
      <c r="BE548" s="80"/>
      <c r="BF548" s="80"/>
      <c r="BG548" s="2" t="str">
        <f t="shared" si="51"/>
        <v/>
      </c>
      <c r="BH548" s="78">
        <f t="shared" si="50"/>
        <v>0</v>
      </c>
    </row>
    <row r="549" spans="2:60" x14ac:dyDescent="0.2">
      <c r="B549" s="14">
        <f t="shared" si="55"/>
        <v>541</v>
      </c>
      <c r="C549" s="15" t="str">
        <f>CONCATENATE('Data Sheet'!$B$8,'Data Sheet'!$G$2)</f>
        <v>" HWDP</v>
      </c>
      <c r="D549" s="95" t="str">
        <f t="shared" si="52"/>
        <v/>
      </c>
      <c r="E549" s="15" t="str">
        <f>IF('Sum HWDP'!$D$10="TH-Hill DS-1 Vol 3 CAT 2: Clean and Visual Ends only","N/A","OK")</f>
        <v>OK</v>
      </c>
      <c r="F549" s="15" t="str">
        <f>IF('Sum HWDP'!$D$10="TH-Hill DS-1 Vol 3 CAT 2: Clean and Visual Ends only","N/A","OK")</f>
        <v>OK</v>
      </c>
      <c r="G549" s="17"/>
      <c r="H549" s="17"/>
      <c r="I549" s="17" t="s">
        <v>51</v>
      </c>
      <c r="J549" s="17" t="str">
        <f t="shared" si="53"/>
        <v>OK</v>
      </c>
      <c r="K549" s="17" t="str">
        <f t="shared" si="54"/>
        <v>OK</v>
      </c>
      <c r="L549" s="17" t="str">
        <f>IF('Data Sheet'!$B$9="NC-50","N/A","OK")</f>
        <v>OK</v>
      </c>
      <c r="M549" s="17" t="str">
        <f>IF('Data Sheet'!$B$9="NC-50","N/A","OK")</f>
        <v>OK</v>
      </c>
      <c r="N549" s="23" t="str">
        <f>IF(BO549&lt;&gt;"",
    IF(INT('Data Sheet'!$A$19)=INT('Data Sheet'!$B$19),
        --(INT('Data Sheet'!$A$19) &amp; "." &amp; BO549),
        IF(AND((--(INT('Data Sheet'!$A$19) &amp; "." &amp; BO549)&gt;=--('Data Sheet'!$A$19)), (--(INT('Data Sheet'!$A$19) &amp; "." &amp; BO549)&lt;=--('Data Sheet'!$B$19))),
            --(INT('Data Sheet'!$A$19) &amp; "." &amp; BO549),
            --(INT('Data Sheet'!$B$19) &amp; "." &amp; BO549)
        )
    ),
    IF(BN549&lt;&gt;"",
        IF(INT('Data Sheet'!$A$19)=INT('Data Sheet'!$B$19),
            --(INT('Data Sheet'!$A$19) &amp; "." &amp; LEFT(BN549,3)),
            IF(AND((--(INT('Data Sheet'!$A$19) &amp; "." &amp; LEFT(BN549,3))&gt;=--('Data Sheet'!$A$19)), (--(INT('Data Sheet'!$A$19) &amp; "." &amp; LEFT(BN549,3))&lt;=--('Data Sheet'!$B$19))),
                --(INT('Data Sheet'!$A$19) &amp; "." &amp; LEFT(BN549,3)),
                --(INT('Data Sheet'!$B$19) &amp; "." &amp; LEFT(BN549,3))
            )
        ),
        "OK"
    )
)</f>
        <v>OK</v>
      </c>
      <c r="O549" s="23" t="str">
        <f>IF(BP549&lt;&gt;"",
    IF(INT('Data Sheet'!$A$19)=INT('Data Sheet'!$B$19),
        --(INT('Data Sheet'!$A$19) &amp; "." &amp; BP549),
        IF(AND((--(INT('Data Sheet'!$A$19) &amp; "." &amp; BP549)&gt;=--('Data Sheet'!$A$19)), (--(INT('Data Sheet'!$A$19) &amp; "." &amp; BP549)&lt;=--('Data Sheet'!$B$19))),
            --(INT('Data Sheet'!$A$19) &amp; "." &amp; BP549),
            --(INT('Data Sheet'!$B$19) &amp; "." &amp; BP549)
        )
    ),
    IF(BN549&lt;&gt;"",
        IF(INT('Data Sheet'!$A$19)=INT('Data Sheet'!$B$19),
            --(INT('Data Sheet'!$A$19) &amp; "." &amp; RIGHT(BN549,3)),
            IF(AND((--(INT('Data Sheet'!$A$19) &amp; "." &amp; RIGHT(BN549,3))&gt;=--('Data Sheet'!$A$19)), (--(INT('Data Sheet'!$A$19) &amp; "." &amp; RIGHT(BN549,3))&lt;=--('Data Sheet'!$B$19))),
                --(INT('Data Sheet'!$A$19) &amp; "." &amp; RIGHT(BN549,3)),
                --(INT('Data Sheet'!$B$19) &amp; "." &amp; RIGHT(BN549,3))
            )
        ),
        "OK"
    )
)</f>
        <v>OK</v>
      </c>
      <c r="P549" s="23" t="str">
        <f>IF(BR549&lt;&gt;"",
    IF(INT('Data Sheet'!$A$19)=INT('Data Sheet'!$B$15),
        --(INT('Data Sheet'!$A$15) &amp; "." &amp; BR549),
        IF(AND((--(INT('Data Sheet'!$A$15) &amp; "." &amp; BR549)&gt;=--('Data Sheet'!$A$15)), (--(INT('Data Sheet'!$A$15) &amp; "." &amp; BR549)&lt;=--('Data Sheet'!$B$15))),
            --(INT('Data Sheet'!$A$15) &amp; "." &amp; BR549),
            --(INT('Data Sheet'!$B$15) &amp; "." &amp; BR549)
        )
    ),
    IF(BQ549&lt;&gt;"",
        IF(INT('Data Sheet'!$A$15)=INT('Data Sheet'!$B$15),
            --(INT('Data Sheet'!$A$15) &amp; "." &amp; LEFT(BQ549,3)),
            IF(AND((--(INT('Data Sheet'!$A$15) &amp; "." &amp; LEFT(BQ549,3))&gt;=--('Data Sheet'!$A$15)), (--(INT('Data Sheet'!$A$15) &amp; "." &amp; LEFT(BQ549,3))&lt;=--('Data Sheet'!$B$15))),
                --(INT('Data Sheet'!$A$15) &amp; "." &amp; LEFT(BQ549,3)),
                --(INT('Data Sheet'!$B$15) &amp; "." &amp; LEFT(BQ549,3))
            )
        ),
        "OK"
    )
)</f>
        <v>OK</v>
      </c>
      <c r="Q549" s="23" t="str">
        <f>IF(BS549&lt;&gt;"",
    IF(INT('Data Sheet'!$A$19)=INT('Data Sheet'!$B$15),
        --(INT('Data Sheet'!$A$15) &amp; "." &amp; BS549),
        IF(AND((--(INT('Data Sheet'!$A$15) &amp; "." &amp; BS549)&gt;=--('Data Sheet'!$A$15)), (--(INT('Data Sheet'!$A$15) &amp; "." &amp; BS549)&lt;=--('Data Sheet'!$B$15))),
            --(INT('Data Sheet'!$A$15) &amp; "." &amp; BS549),
            --(INT('Data Sheet'!$B$15) &amp; "." &amp; BS549)
        )
    ),
    IF(BQ549&lt;&gt;"",
        IF(INT('Data Sheet'!$A$15)=INT('Data Sheet'!$B$15),
            --(INT('Data Sheet'!$A$15) &amp; "." &amp; RIGHT(BQ549,3)),
            IF(AND((--(INT('Data Sheet'!$A$15) &amp; "." &amp; RIGHT(BQ549,3))&gt;=--('Data Sheet'!$A$15)), (--(INT('Data Sheet'!$A$15) &amp; "." &amp; RIGHT(BQ549,3))&lt;=--('Data Sheet'!$B$15))),
                --(INT('Data Sheet'!$A$15) &amp; "." &amp; RIGHT(BQ549,3)),
                --(INT('Data Sheet'!$B$15) &amp; "." &amp; RIGHT(BQ549,3))
            )
        ),
        "OK"
    )
)</f>
        <v>OK</v>
      </c>
      <c r="R549" s="20"/>
      <c r="S549" s="20"/>
      <c r="T549" s="20"/>
      <c r="U549" s="20"/>
      <c r="V549" s="20"/>
      <c r="W549" s="20"/>
      <c r="X549" s="20"/>
      <c r="Y549" s="20"/>
      <c r="Z549" s="20"/>
      <c r="AA549" s="55"/>
      <c r="AB549" s="55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1"/>
      <c r="AR549" s="21"/>
      <c r="AS549" s="21"/>
      <c r="AT549" s="21"/>
      <c r="AU549" s="21"/>
      <c r="AV549" s="21"/>
      <c r="AW549" s="22"/>
      <c r="AX549" s="99"/>
      <c r="AY549" s="20"/>
      <c r="AZ549" s="20"/>
      <c r="BA549" s="22"/>
      <c r="BC549" s="80"/>
      <c r="BD549" s="80"/>
      <c r="BE549" s="80"/>
      <c r="BF549" s="80"/>
      <c r="BG549" s="2" t="str">
        <f t="shared" si="51"/>
        <v/>
      </c>
      <c r="BH549" s="78">
        <f t="shared" si="50"/>
        <v>0</v>
      </c>
    </row>
    <row r="550" spans="2:60" x14ac:dyDescent="0.2">
      <c r="B550" s="14">
        <f t="shared" si="55"/>
        <v>542</v>
      </c>
      <c r="C550" s="15" t="str">
        <f>CONCATENATE('Data Sheet'!$B$8,'Data Sheet'!$G$2)</f>
        <v>" HWDP</v>
      </c>
      <c r="D550" s="95" t="str">
        <f t="shared" si="52"/>
        <v/>
      </c>
      <c r="E550" s="15" t="str">
        <f>IF('Sum HWDP'!$D$10="TH-Hill DS-1 Vol 3 CAT 2: Clean and Visual Ends only","N/A","OK")</f>
        <v>OK</v>
      </c>
      <c r="F550" s="15" t="str">
        <f>IF('Sum HWDP'!$D$10="TH-Hill DS-1 Vol 3 CAT 2: Clean and Visual Ends only","N/A","OK")</f>
        <v>OK</v>
      </c>
      <c r="G550" s="17"/>
      <c r="H550" s="17"/>
      <c r="I550" s="17" t="s">
        <v>51</v>
      </c>
      <c r="J550" s="17" t="str">
        <f t="shared" si="53"/>
        <v>OK</v>
      </c>
      <c r="K550" s="17" t="str">
        <f t="shared" si="54"/>
        <v>OK</v>
      </c>
      <c r="L550" s="17" t="str">
        <f>IF('Data Sheet'!$B$9="NC-50","N/A","OK")</f>
        <v>OK</v>
      </c>
      <c r="M550" s="17" t="str">
        <f>IF('Data Sheet'!$B$9="NC-50","N/A","OK")</f>
        <v>OK</v>
      </c>
      <c r="N550" s="23" t="str">
        <f>IF(BO550&lt;&gt;"",
    IF(INT('Data Sheet'!$A$19)=INT('Data Sheet'!$B$19),
        --(INT('Data Sheet'!$A$19) &amp; "." &amp; BO550),
        IF(AND((--(INT('Data Sheet'!$A$19) &amp; "." &amp; BO550)&gt;=--('Data Sheet'!$A$19)), (--(INT('Data Sheet'!$A$19) &amp; "." &amp; BO550)&lt;=--('Data Sheet'!$B$19))),
            --(INT('Data Sheet'!$A$19) &amp; "." &amp; BO550),
            --(INT('Data Sheet'!$B$19) &amp; "." &amp; BO550)
        )
    ),
    IF(BN550&lt;&gt;"",
        IF(INT('Data Sheet'!$A$19)=INT('Data Sheet'!$B$19),
            --(INT('Data Sheet'!$A$19) &amp; "." &amp; LEFT(BN550,3)),
            IF(AND((--(INT('Data Sheet'!$A$19) &amp; "." &amp; LEFT(BN550,3))&gt;=--('Data Sheet'!$A$19)), (--(INT('Data Sheet'!$A$19) &amp; "." &amp; LEFT(BN550,3))&lt;=--('Data Sheet'!$B$19))),
                --(INT('Data Sheet'!$A$19) &amp; "." &amp; LEFT(BN550,3)),
                --(INT('Data Sheet'!$B$19) &amp; "." &amp; LEFT(BN550,3))
            )
        ),
        "OK"
    )
)</f>
        <v>OK</v>
      </c>
      <c r="O550" s="23" t="str">
        <f>IF(BP550&lt;&gt;"",
    IF(INT('Data Sheet'!$A$19)=INT('Data Sheet'!$B$19),
        --(INT('Data Sheet'!$A$19) &amp; "." &amp; BP550),
        IF(AND((--(INT('Data Sheet'!$A$19) &amp; "." &amp; BP550)&gt;=--('Data Sheet'!$A$19)), (--(INT('Data Sheet'!$A$19) &amp; "." &amp; BP550)&lt;=--('Data Sheet'!$B$19))),
            --(INT('Data Sheet'!$A$19) &amp; "." &amp; BP550),
            --(INT('Data Sheet'!$B$19) &amp; "." &amp; BP550)
        )
    ),
    IF(BN550&lt;&gt;"",
        IF(INT('Data Sheet'!$A$19)=INT('Data Sheet'!$B$19),
            --(INT('Data Sheet'!$A$19) &amp; "." &amp; RIGHT(BN550,3)),
            IF(AND((--(INT('Data Sheet'!$A$19) &amp; "." &amp; RIGHT(BN550,3))&gt;=--('Data Sheet'!$A$19)), (--(INT('Data Sheet'!$A$19) &amp; "." &amp; RIGHT(BN550,3))&lt;=--('Data Sheet'!$B$19))),
                --(INT('Data Sheet'!$A$19) &amp; "." &amp; RIGHT(BN550,3)),
                --(INT('Data Sheet'!$B$19) &amp; "." &amp; RIGHT(BN550,3))
            )
        ),
        "OK"
    )
)</f>
        <v>OK</v>
      </c>
      <c r="P550" s="23" t="str">
        <f>IF(BR550&lt;&gt;"",
    IF(INT('Data Sheet'!$A$19)=INT('Data Sheet'!$B$15),
        --(INT('Data Sheet'!$A$15) &amp; "." &amp; BR550),
        IF(AND((--(INT('Data Sheet'!$A$15) &amp; "." &amp; BR550)&gt;=--('Data Sheet'!$A$15)), (--(INT('Data Sheet'!$A$15) &amp; "." &amp; BR550)&lt;=--('Data Sheet'!$B$15))),
            --(INT('Data Sheet'!$A$15) &amp; "." &amp; BR550),
            --(INT('Data Sheet'!$B$15) &amp; "." &amp; BR550)
        )
    ),
    IF(BQ550&lt;&gt;"",
        IF(INT('Data Sheet'!$A$15)=INT('Data Sheet'!$B$15),
            --(INT('Data Sheet'!$A$15) &amp; "." &amp; LEFT(BQ550,3)),
            IF(AND((--(INT('Data Sheet'!$A$15) &amp; "." &amp; LEFT(BQ550,3))&gt;=--('Data Sheet'!$A$15)), (--(INT('Data Sheet'!$A$15) &amp; "." &amp; LEFT(BQ550,3))&lt;=--('Data Sheet'!$B$15))),
                --(INT('Data Sheet'!$A$15) &amp; "." &amp; LEFT(BQ550,3)),
                --(INT('Data Sheet'!$B$15) &amp; "." &amp; LEFT(BQ550,3))
            )
        ),
        "OK"
    )
)</f>
        <v>OK</v>
      </c>
      <c r="Q550" s="23" t="str">
        <f>IF(BS550&lt;&gt;"",
    IF(INT('Data Sheet'!$A$19)=INT('Data Sheet'!$B$15),
        --(INT('Data Sheet'!$A$15) &amp; "." &amp; BS550),
        IF(AND((--(INT('Data Sheet'!$A$15) &amp; "." &amp; BS550)&gt;=--('Data Sheet'!$A$15)), (--(INT('Data Sheet'!$A$15) &amp; "." &amp; BS550)&lt;=--('Data Sheet'!$B$15))),
            --(INT('Data Sheet'!$A$15) &amp; "." &amp; BS550),
            --(INT('Data Sheet'!$B$15) &amp; "." &amp; BS550)
        )
    ),
    IF(BQ550&lt;&gt;"",
        IF(INT('Data Sheet'!$A$15)=INT('Data Sheet'!$B$15),
            --(INT('Data Sheet'!$A$15) &amp; "." &amp; RIGHT(BQ550,3)),
            IF(AND((--(INT('Data Sheet'!$A$15) &amp; "." &amp; RIGHT(BQ550,3))&gt;=--('Data Sheet'!$A$15)), (--(INT('Data Sheet'!$A$15) &amp; "." &amp; RIGHT(BQ550,3))&lt;=--('Data Sheet'!$B$15))),
                --(INT('Data Sheet'!$A$15) &amp; "." &amp; RIGHT(BQ550,3)),
                --(INT('Data Sheet'!$B$15) &amp; "." &amp; RIGHT(BQ550,3))
            )
        ),
        "OK"
    )
)</f>
        <v>OK</v>
      </c>
      <c r="R550" s="20"/>
      <c r="S550" s="20"/>
      <c r="T550" s="20"/>
      <c r="U550" s="20"/>
      <c r="V550" s="20"/>
      <c r="W550" s="20"/>
      <c r="X550" s="20"/>
      <c r="Y550" s="20"/>
      <c r="Z550" s="20"/>
      <c r="AA550" s="55"/>
      <c r="AB550" s="55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1"/>
      <c r="AR550" s="21"/>
      <c r="AS550" s="21"/>
      <c r="AT550" s="21"/>
      <c r="AU550" s="21"/>
      <c r="AV550" s="21"/>
      <c r="AW550" s="22"/>
      <c r="AX550" s="99"/>
      <c r="AY550" s="20"/>
      <c r="AZ550" s="20"/>
      <c r="BA550" s="22"/>
      <c r="BC550" s="80"/>
      <c r="BD550" s="80"/>
      <c r="BE550" s="80"/>
      <c r="BF550" s="80"/>
      <c r="BG550" s="2" t="str">
        <f t="shared" si="51"/>
        <v/>
      </c>
      <c r="BH550" s="78">
        <f t="shared" si="50"/>
        <v>0</v>
      </c>
    </row>
    <row r="551" spans="2:60" x14ac:dyDescent="0.2">
      <c r="B551" s="14">
        <f t="shared" si="55"/>
        <v>543</v>
      </c>
      <c r="C551" s="15" t="str">
        <f>CONCATENATE('Data Sheet'!$B$8,'Data Sheet'!$G$2)</f>
        <v>" HWDP</v>
      </c>
      <c r="D551" s="95" t="str">
        <f t="shared" si="52"/>
        <v/>
      </c>
      <c r="E551" s="15" t="str">
        <f>IF('Sum HWDP'!$D$10="TH-Hill DS-1 Vol 3 CAT 2: Clean and Visual Ends only","N/A","OK")</f>
        <v>OK</v>
      </c>
      <c r="F551" s="15" t="str">
        <f>IF('Sum HWDP'!$D$10="TH-Hill DS-1 Vol 3 CAT 2: Clean and Visual Ends only","N/A","OK")</f>
        <v>OK</v>
      </c>
      <c r="G551" s="17"/>
      <c r="H551" s="17"/>
      <c r="I551" s="17" t="s">
        <v>51</v>
      </c>
      <c r="J551" s="17" t="str">
        <f t="shared" si="53"/>
        <v>OK</v>
      </c>
      <c r="K551" s="17" t="str">
        <f t="shared" si="54"/>
        <v>OK</v>
      </c>
      <c r="L551" s="17" t="str">
        <f>IF('Data Sheet'!$B$9="NC-50","N/A","OK")</f>
        <v>OK</v>
      </c>
      <c r="M551" s="17" t="str">
        <f>IF('Data Sheet'!$B$9="NC-50","N/A","OK")</f>
        <v>OK</v>
      </c>
      <c r="N551" s="23" t="str">
        <f>IF(BO551&lt;&gt;"",
    IF(INT('Data Sheet'!$A$19)=INT('Data Sheet'!$B$19),
        --(INT('Data Sheet'!$A$19) &amp; "." &amp; BO551),
        IF(AND((--(INT('Data Sheet'!$A$19) &amp; "." &amp; BO551)&gt;=--('Data Sheet'!$A$19)), (--(INT('Data Sheet'!$A$19) &amp; "." &amp; BO551)&lt;=--('Data Sheet'!$B$19))),
            --(INT('Data Sheet'!$A$19) &amp; "." &amp; BO551),
            --(INT('Data Sheet'!$B$19) &amp; "." &amp; BO551)
        )
    ),
    IF(BN551&lt;&gt;"",
        IF(INT('Data Sheet'!$A$19)=INT('Data Sheet'!$B$19),
            --(INT('Data Sheet'!$A$19) &amp; "." &amp; LEFT(BN551,3)),
            IF(AND((--(INT('Data Sheet'!$A$19) &amp; "." &amp; LEFT(BN551,3))&gt;=--('Data Sheet'!$A$19)), (--(INT('Data Sheet'!$A$19) &amp; "." &amp; LEFT(BN551,3))&lt;=--('Data Sheet'!$B$19))),
                --(INT('Data Sheet'!$A$19) &amp; "." &amp; LEFT(BN551,3)),
                --(INT('Data Sheet'!$B$19) &amp; "." &amp; LEFT(BN551,3))
            )
        ),
        "OK"
    )
)</f>
        <v>OK</v>
      </c>
      <c r="O551" s="23" t="str">
        <f>IF(BP551&lt;&gt;"",
    IF(INT('Data Sheet'!$A$19)=INT('Data Sheet'!$B$19),
        --(INT('Data Sheet'!$A$19) &amp; "." &amp; BP551),
        IF(AND((--(INT('Data Sheet'!$A$19) &amp; "." &amp; BP551)&gt;=--('Data Sheet'!$A$19)), (--(INT('Data Sheet'!$A$19) &amp; "." &amp; BP551)&lt;=--('Data Sheet'!$B$19))),
            --(INT('Data Sheet'!$A$19) &amp; "." &amp; BP551),
            --(INT('Data Sheet'!$B$19) &amp; "." &amp; BP551)
        )
    ),
    IF(BN551&lt;&gt;"",
        IF(INT('Data Sheet'!$A$19)=INT('Data Sheet'!$B$19),
            --(INT('Data Sheet'!$A$19) &amp; "." &amp; RIGHT(BN551,3)),
            IF(AND((--(INT('Data Sheet'!$A$19) &amp; "." &amp; RIGHT(BN551,3))&gt;=--('Data Sheet'!$A$19)), (--(INT('Data Sheet'!$A$19) &amp; "." &amp; RIGHT(BN551,3))&lt;=--('Data Sheet'!$B$19))),
                --(INT('Data Sheet'!$A$19) &amp; "." &amp; RIGHT(BN551,3)),
                --(INT('Data Sheet'!$B$19) &amp; "." &amp; RIGHT(BN551,3))
            )
        ),
        "OK"
    )
)</f>
        <v>OK</v>
      </c>
      <c r="P551" s="23" t="str">
        <f>IF(BR551&lt;&gt;"",
    IF(INT('Data Sheet'!$A$19)=INT('Data Sheet'!$B$15),
        --(INT('Data Sheet'!$A$15) &amp; "." &amp; BR551),
        IF(AND((--(INT('Data Sheet'!$A$15) &amp; "." &amp; BR551)&gt;=--('Data Sheet'!$A$15)), (--(INT('Data Sheet'!$A$15) &amp; "." &amp; BR551)&lt;=--('Data Sheet'!$B$15))),
            --(INT('Data Sheet'!$A$15) &amp; "." &amp; BR551),
            --(INT('Data Sheet'!$B$15) &amp; "." &amp; BR551)
        )
    ),
    IF(BQ551&lt;&gt;"",
        IF(INT('Data Sheet'!$A$15)=INT('Data Sheet'!$B$15),
            --(INT('Data Sheet'!$A$15) &amp; "." &amp; LEFT(BQ551,3)),
            IF(AND((--(INT('Data Sheet'!$A$15) &amp; "." &amp; LEFT(BQ551,3))&gt;=--('Data Sheet'!$A$15)), (--(INT('Data Sheet'!$A$15) &amp; "." &amp; LEFT(BQ551,3))&lt;=--('Data Sheet'!$B$15))),
                --(INT('Data Sheet'!$A$15) &amp; "." &amp; LEFT(BQ551,3)),
                --(INT('Data Sheet'!$B$15) &amp; "." &amp; LEFT(BQ551,3))
            )
        ),
        "OK"
    )
)</f>
        <v>OK</v>
      </c>
      <c r="Q551" s="23" t="str">
        <f>IF(BS551&lt;&gt;"",
    IF(INT('Data Sheet'!$A$19)=INT('Data Sheet'!$B$15),
        --(INT('Data Sheet'!$A$15) &amp; "." &amp; BS551),
        IF(AND((--(INT('Data Sheet'!$A$15) &amp; "." &amp; BS551)&gt;=--('Data Sheet'!$A$15)), (--(INT('Data Sheet'!$A$15) &amp; "." &amp; BS551)&lt;=--('Data Sheet'!$B$15))),
            --(INT('Data Sheet'!$A$15) &amp; "." &amp; BS551),
            --(INT('Data Sheet'!$B$15) &amp; "." &amp; BS551)
        )
    ),
    IF(BQ551&lt;&gt;"",
        IF(INT('Data Sheet'!$A$15)=INT('Data Sheet'!$B$15),
            --(INT('Data Sheet'!$A$15) &amp; "." &amp; RIGHT(BQ551,3)),
            IF(AND((--(INT('Data Sheet'!$A$15) &amp; "." &amp; RIGHT(BQ551,3))&gt;=--('Data Sheet'!$A$15)), (--(INT('Data Sheet'!$A$15) &amp; "." &amp; RIGHT(BQ551,3))&lt;=--('Data Sheet'!$B$15))),
                --(INT('Data Sheet'!$A$15) &amp; "." &amp; RIGHT(BQ551,3)),
                --(INT('Data Sheet'!$B$15) &amp; "." &amp; RIGHT(BQ551,3))
            )
        ),
        "OK"
    )
)</f>
        <v>OK</v>
      </c>
      <c r="R551" s="20"/>
      <c r="S551" s="20"/>
      <c r="T551" s="20"/>
      <c r="U551" s="20"/>
      <c r="V551" s="20"/>
      <c r="W551" s="20"/>
      <c r="X551" s="20"/>
      <c r="Y551" s="20"/>
      <c r="Z551" s="20"/>
      <c r="AA551" s="55"/>
      <c r="AB551" s="55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1"/>
      <c r="AR551" s="21"/>
      <c r="AS551" s="21"/>
      <c r="AT551" s="21"/>
      <c r="AU551" s="21"/>
      <c r="AV551" s="21"/>
      <c r="AW551" s="22"/>
      <c r="AX551" s="99"/>
      <c r="AY551" s="20"/>
      <c r="AZ551" s="20"/>
      <c r="BA551" s="22"/>
      <c r="BC551" s="80"/>
      <c r="BD551" s="80"/>
      <c r="BE551" s="80"/>
      <c r="BF551" s="80"/>
      <c r="BG551" s="2" t="str">
        <f t="shared" si="51"/>
        <v/>
      </c>
      <c r="BH551" s="78">
        <f t="shared" si="50"/>
        <v>0</v>
      </c>
    </row>
    <row r="552" spans="2:60" x14ac:dyDescent="0.2">
      <c r="B552" s="14">
        <f t="shared" si="55"/>
        <v>544</v>
      </c>
      <c r="C552" s="15" t="str">
        <f>CONCATENATE('Data Sheet'!$B$8,'Data Sheet'!$G$2)</f>
        <v>" HWDP</v>
      </c>
      <c r="D552" s="95" t="str">
        <f t="shared" si="52"/>
        <v/>
      </c>
      <c r="E552" s="15" t="str">
        <f>IF('Sum HWDP'!$D$10="TH-Hill DS-1 Vol 3 CAT 2: Clean and Visual Ends only","N/A","OK")</f>
        <v>OK</v>
      </c>
      <c r="F552" s="15" t="str">
        <f>IF('Sum HWDP'!$D$10="TH-Hill DS-1 Vol 3 CAT 2: Clean and Visual Ends only","N/A","OK")</f>
        <v>OK</v>
      </c>
      <c r="G552" s="17"/>
      <c r="H552" s="17"/>
      <c r="I552" s="17" t="s">
        <v>51</v>
      </c>
      <c r="J552" s="17" t="str">
        <f t="shared" si="53"/>
        <v>OK</v>
      </c>
      <c r="K552" s="17" t="str">
        <f t="shared" si="54"/>
        <v>OK</v>
      </c>
      <c r="L552" s="17" t="str">
        <f>IF('Data Sheet'!$B$9="NC-50","N/A","OK")</f>
        <v>OK</v>
      </c>
      <c r="M552" s="17" t="str">
        <f>IF('Data Sheet'!$B$9="NC-50","N/A","OK")</f>
        <v>OK</v>
      </c>
      <c r="N552" s="23" t="str">
        <f>IF(BO552&lt;&gt;"",
    IF(INT('Data Sheet'!$A$19)=INT('Data Sheet'!$B$19),
        --(INT('Data Sheet'!$A$19) &amp; "." &amp; BO552),
        IF(AND((--(INT('Data Sheet'!$A$19) &amp; "." &amp; BO552)&gt;=--('Data Sheet'!$A$19)), (--(INT('Data Sheet'!$A$19) &amp; "." &amp; BO552)&lt;=--('Data Sheet'!$B$19))),
            --(INT('Data Sheet'!$A$19) &amp; "." &amp; BO552),
            --(INT('Data Sheet'!$B$19) &amp; "." &amp; BO552)
        )
    ),
    IF(BN552&lt;&gt;"",
        IF(INT('Data Sheet'!$A$19)=INT('Data Sheet'!$B$19),
            --(INT('Data Sheet'!$A$19) &amp; "." &amp; LEFT(BN552,3)),
            IF(AND((--(INT('Data Sheet'!$A$19) &amp; "." &amp; LEFT(BN552,3))&gt;=--('Data Sheet'!$A$19)), (--(INT('Data Sheet'!$A$19) &amp; "." &amp; LEFT(BN552,3))&lt;=--('Data Sheet'!$B$19))),
                --(INT('Data Sheet'!$A$19) &amp; "." &amp; LEFT(BN552,3)),
                --(INT('Data Sheet'!$B$19) &amp; "." &amp; LEFT(BN552,3))
            )
        ),
        "OK"
    )
)</f>
        <v>OK</v>
      </c>
      <c r="O552" s="23" t="str">
        <f>IF(BP552&lt;&gt;"",
    IF(INT('Data Sheet'!$A$19)=INT('Data Sheet'!$B$19),
        --(INT('Data Sheet'!$A$19) &amp; "." &amp; BP552),
        IF(AND((--(INT('Data Sheet'!$A$19) &amp; "." &amp; BP552)&gt;=--('Data Sheet'!$A$19)), (--(INT('Data Sheet'!$A$19) &amp; "." &amp; BP552)&lt;=--('Data Sheet'!$B$19))),
            --(INT('Data Sheet'!$A$19) &amp; "." &amp; BP552),
            --(INT('Data Sheet'!$B$19) &amp; "." &amp; BP552)
        )
    ),
    IF(BN552&lt;&gt;"",
        IF(INT('Data Sheet'!$A$19)=INT('Data Sheet'!$B$19),
            --(INT('Data Sheet'!$A$19) &amp; "." &amp; RIGHT(BN552,3)),
            IF(AND((--(INT('Data Sheet'!$A$19) &amp; "." &amp; RIGHT(BN552,3))&gt;=--('Data Sheet'!$A$19)), (--(INT('Data Sheet'!$A$19) &amp; "." &amp; RIGHT(BN552,3))&lt;=--('Data Sheet'!$B$19))),
                --(INT('Data Sheet'!$A$19) &amp; "." &amp; RIGHT(BN552,3)),
                --(INT('Data Sheet'!$B$19) &amp; "." &amp; RIGHT(BN552,3))
            )
        ),
        "OK"
    )
)</f>
        <v>OK</v>
      </c>
      <c r="P552" s="23" t="str">
        <f>IF(BR552&lt;&gt;"",
    IF(INT('Data Sheet'!$A$19)=INT('Data Sheet'!$B$15),
        --(INT('Data Sheet'!$A$15) &amp; "." &amp; BR552),
        IF(AND((--(INT('Data Sheet'!$A$15) &amp; "." &amp; BR552)&gt;=--('Data Sheet'!$A$15)), (--(INT('Data Sheet'!$A$15) &amp; "." &amp; BR552)&lt;=--('Data Sheet'!$B$15))),
            --(INT('Data Sheet'!$A$15) &amp; "." &amp; BR552),
            --(INT('Data Sheet'!$B$15) &amp; "." &amp; BR552)
        )
    ),
    IF(BQ552&lt;&gt;"",
        IF(INT('Data Sheet'!$A$15)=INT('Data Sheet'!$B$15),
            --(INT('Data Sheet'!$A$15) &amp; "." &amp; LEFT(BQ552,3)),
            IF(AND((--(INT('Data Sheet'!$A$15) &amp; "." &amp; LEFT(BQ552,3))&gt;=--('Data Sheet'!$A$15)), (--(INT('Data Sheet'!$A$15) &amp; "." &amp; LEFT(BQ552,3))&lt;=--('Data Sheet'!$B$15))),
                --(INT('Data Sheet'!$A$15) &amp; "." &amp; LEFT(BQ552,3)),
                --(INT('Data Sheet'!$B$15) &amp; "." &amp; LEFT(BQ552,3))
            )
        ),
        "OK"
    )
)</f>
        <v>OK</v>
      </c>
      <c r="Q552" s="23" t="str">
        <f>IF(BS552&lt;&gt;"",
    IF(INT('Data Sheet'!$A$19)=INT('Data Sheet'!$B$15),
        --(INT('Data Sheet'!$A$15) &amp; "." &amp; BS552),
        IF(AND((--(INT('Data Sheet'!$A$15) &amp; "." &amp; BS552)&gt;=--('Data Sheet'!$A$15)), (--(INT('Data Sheet'!$A$15) &amp; "." &amp; BS552)&lt;=--('Data Sheet'!$B$15))),
            --(INT('Data Sheet'!$A$15) &amp; "." &amp; BS552),
            --(INT('Data Sheet'!$B$15) &amp; "." &amp; BS552)
        )
    ),
    IF(BQ552&lt;&gt;"",
        IF(INT('Data Sheet'!$A$15)=INT('Data Sheet'!$B$15),
            --(INT('Data Sheet'!$A$15) &amp; "." &amp; RIGHT(BQ552,3)),
            IF(AND((--(INT('Data Sheet'!$A$15) &amp; "." &amp; RIGHT(BQ552,3))&gt;=--('Data Sheet'!$A$15)), (--(INT('Data Sheet'!$A$15) &amp; "." &amp; RIGHT(BQ552,3))&lt;=--('Data Sheet'!$B$15))),
                --(INT('Data Sheet'!$A$15) &amp; "." &amp; RIGHT(BQ552,3)),
                --(INT('Data Sheet'!$B$15) &amp; "." &amp; RIGHT(BQ552,3))
            )
        ),
        "OK"
    )
)</f>
        <v>OK</v>
      </c>
      <c r="R552" s="20"/>
      <c r="S552" s="20"/>
      <c r="T552" s="20"/>
      <c r="U552" s="20"/>
      <c r="V552" s="20"/>
      <c r="W552" s="20"/>
      <c r="X552" s="20"/>
      <c r="Y552" s="20"/>
      <c r="Z552" s="20"/>
      <c r="AA552" s="55"/>
      <c r="AB552" s="55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1"/>
      <c r="AR552" s="21"/>
      <c r="AS552" s="21"/>
      <c r="AT552" s="21"/>
      <c r="AU552" s="21"/>
      <c r="AV552" s="21"/>
      <c r="AW552" s="22"/>
      <c r="AX552" s="99"/>
      <c r="AY552" s="20"/>
      <c r="AZ552" s="20"/>
      <c r="BA552" s="22"/>
      <c r="BC552" s="80"/>
      <c r="BD552" s="80"/>
      <c r="BE552" s="80"/>
      <c r="BF552" s="80"/>
      <c r="BG552" s="2" t="str">
        <f t="shared" si="51"/>
        <v/>
      </c>
      <c r="BH552" s="78">
        <f t="shared" si="50"/>
        <v>0</v>
      </c>
    </row>
    <row r="553" spans="2:60" x14ac:dyDescent="0.2">
      <c r="B553" s="14">
        <f t="shared" si="55"/>
        <v>545</v>
      </c>
      <c r="C553" s="15" t="str">
        <f>CONCATENATE('Data Sheet'!$B$8,'Data Sheet'!$G$2)</f>
        <v>" HWDP</v>
      </c>
      <c r="D553" s="95" t="str">
        <f t="shared" si="52"/>
        <v/>
      </c>
      <c r="E553" s="15" t="str">
        <f>IF('Sum HWDP'!$D$10="TH-Hill DS-1 Vol 3 CAT 2: Clean and Visual Ends only","N/A","OK")</f>
        <v>OK</v>
      </c>
      <c r="F553" s="15" t="str">
        <f>IF('Sum HWDP'!$D$10="TH-Hill DS-1 Vol 3 CAT 2: Clean and Visual Ends only","N/A","OK")</f>
        <v>OK</v>
      </c>
      <c r="G553" s="17"/>
      <c r="H553" s="17"/>
      <c r="I553" s="17" t="s">
        <v>51</v>
      </c>
      <c r="J553" s="17" t="str">
        <f t="shared" si="53"/>
        <v>OK</v>
      </c>
      <c r="K553" s="17" t="str">
        <f t="shared" si="54"/>
        <v>OK</v>
      </c>
      <c r="L553" s="17" t="str">
        <f>IF('Data Sheet'!$B$9="NC-50","N/A","OK")</f>
        <v>OK</v>
      </c>
      <c r="M553" s="17" t="str">
        <f>IF('Data Sheet'!$B$9="NC-50","N/A","OK")</f>
        <v>OK</v>
      </c>
      <c r="N553" s="23" t="str">
        <f>IF(BO553&lt;&gt;"",
    IF(INT('Data Sheet'!$A$19)=INT('Data Sheet'!$B$19),
        --(INT('Data Sheet'!$A$19) &amp; "." &amp; BO553),
        IF(AND((--(INT('Data Sheet'!$A$19) &amp; "." &amp; BO553)&gt;=--('Data Sheet'!$A$19)), (--(INT('Data Sheet'!$A$19) &amp; "." &amp; BO553)&lt;=--('Data Sheet'!$B$19))),
            --(INT('Data Sheet'!$A$19) &amp; "." &amp; BO553),
            --(INT('Data Sheet'!$B$19) &amp; "." &amp; BO553)
        )
    ),
    IF(BN553&lt;&gt;"",
        IF(INT('Data Sheet'!$A$19)=INT('Data Sheet'!$B$19),
            --(INT('Data Sheet'!$A$19) &amp; "." &amp; LEFT(BN553,3)),
            IF(AND((--(INT('Data Sheet'!$A$19) &amp; "." &amp; LEFT(BN553,3))&gt;=--('Data Sheet'!$A$19)), (--(INT('Data Sheet'!$A$19) &amp; "." &amp; LEFT(BN553,3))&lt;=--('Data Sheet'!$B$19))),
                --(INT('Data Sheet'!$A$19) &amp; "." &amp; LEFT(BN553,3)),
                --(INT('Data Sheet'!$B$19) &amp; "." &amp; LEFT(BN553,3))
            )
        ),
        "OK"
    )
)</f>
        <v>OK</v>
      </c>
      <c r="O553" s="23" t="str">
        <f>IF(BP553&lt;&gt;"",
    IF(INT('Data Sheet'!$A$19)=INT('Data Sheet'!$B$19),
        --(INT('Data Sheet'!$A$19) &amp; "." &amp; BP553),
        IF(AND((--(INT('Data Sheet'!$A$19) &amp; "." &amp; BP553)&gt;=--('Data Sheet'!$A$19)), (--(INT('Data Sheet'!$A$19) &amp; "." &amp; BP553)&lt;=--('Data Sheet'!$B$19))),
            --(INT('Data Sheet'!$A$19) &amp; "." &amp; BP553),
            --(INT('Data Sheet'!$B$19) &amp; "." &amp; BP553)
        )
    ),
    IF(BN553&lt;&gt;"",
        IF(INT('Data Sheet'!$A$19)=INT('Data Sheet'!$B$19),
            --(INT('Data Sheet'!$A$19) &amp; "." &amp; RIGHT(BN553,3)),
            IF(AND((--(INT('Data Sheet'!$A$19) &amp; "." &amp; RIGHT(BN553,3))&gt;=--('Data Sheet'!$A$19)), (--(INT('Data Sheet'!$A$19) &amp; "." &amp; RIGHT(BN553,3))&lt;=--('Data Sheet'!$B$19))),
                --(INT('Data Sheet'!$A$19) &amp; "." &amp; RIGHT(BN553,3)),
                --(INT('Data Sheet'!$B$19) &amp; "." &amp; RIGHT(BN553,3))
            )
        ),
        "OK"
    )
)</f>
        <v>OK</v>
      </c>
      <c r="P553" s="23" t="str">
        <f>IF(BR553&lt;&gt;"",
    IF(INT('Data Sheet'!$A$19)=INT('Data Sheet'!$B$15),
        --(INT('Data Sheet'!$A$15) &amp; "." &amp; BR553),
        IF(AND((--(INT('Data Sheet'!$A$15) &amp; "." &amp; BR553)&gt;=--('Data Sheet'!$A$15)), (--(INT('Data Sheet'!$A$15) &amp; "." &amp; BR553)&lt;=--('Data Sheet'!$B$15))),
            --(INT('Data Sheet'!$A$15) &amp; "." &amp; BR553),
            --(INT('Data Sheet'!$B$15) &amp; "." &amp; BR553)
        )
    ),
    IF(BQ553&lt;&gt;"",
        IF(INT('Data Sheet'!$A$15)=INT('Data Sheet'!$B$15),
            --(INT('Data Sheet'!$A$15) &amp; "." &amp; LEFT(BQ553,3)),
            IF(AND((--(INT('Data Sheet'!$A$15) &amp; "." &amp; LEFT(BQ553,3))&gt;=--('Data Sheet'!$A$15)), (--(INT('Data Sheet'!$A$15) &amp; "." &amp; LEFT(BQ553,3))&lt;=--('Data Sheet'!$B$15))),
                --(INT('Data Sheet'!$A$15) &amp; "." &amp; LEFT(BQ553,3)),
                --(INT('Data Sheet'!$B$15) &amp; "." &amp; LEFT(BQ553,3))
            )
        ),
        "OK"
    )
)</f>
        <v>OK</v>
      </c>
      <c r="Q553" s="23" t="str">
        <f>IF(BS553&lt;&gt;"",
    IF(INT('Data Sheet'!$A$19)=INT('Data Sheet'!$B$15),
        --(INT('Data Sheet'!$A$15) &amp; "." &amp; BS553),
        IF(AND((--(INT('Data Sheet'!$A$15) &amp; "." &amp; BS553)&gt;=--('Data Sheet'!$A$15)), (--(INT('Data Sheet'!$A$15) &amp; "." &amp; BS553)&lt;=--('Data Sheet'!$B$15))),
            --(INT('Data Sheet'!$A$15) &amp; "." &amp; BS553),
            --(INT('Data Sheet'!$B$15) &amp; "." &amp; BS553)
        )
    ),
    IF(BQ553&lt;&gt;"",
        IF(INT('Data Sheet'!$A$15)=INT('Data Sheet'!$B$15),
            --(INT('Data Sheet'!$A$15) &amp; "." &amp; RIGHT(BQ553,3)),
            IF(AND((--(INT('Data Sheet'!$A$15) &amp; "." &amp; RIGHT(BQ553,3))&gt;=--('Data Sheet'!$A$15)), (--(INT('Data Sheet'!$A$15) &amp; "." &amp; RIGHT(BQ553,3))&lt;=--('Data Sheet'!$B$15))),
                --(INT('Data Sheet'!$A$15) &amp; "." &amp; RIGHT(BQ553,3)),
                --(INT('Data Sheet'!$B$15) &amp; "." &amp; RIGHT(BQ553,3))
            )
        ),
        "OK"
    )
)</f>
        <v>OK</v>
      </c>
      <c r="R553" s="20"/>
      <c r="S553" s="20"/>
      <c r="T553" s="20"/>
      <c r="U553" s="20"/>
      <c r="V553" s="20"/>
      <c r="W553" s="20"/>
      <c r="X553" s="20"/>
      <c r="Y553" s="20"/>
      <c r="Z553" s="20"/>
      <c r="AA553" s="55"/>
      <c r="AB553" s="55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1"/>
      <c r="AR553" s="21"/>
      <c r="AS553" s="21"/>
      <c r="AT553" s="21"/>
      <c r="AU553" s="21"/>
      <c r="AV553" s="21"/>
      <c r="AW553" s="22"/>
      <c r="AX553" s="99"/>
      <c r="AY553" s="20"/>
      <c r="AZ553" s="20"/>
      <c r="BA553" s="22"/>
      <c r="BC553" s="80"/>
      <c r="BD553" s="80"/>
      <c r="BE553" s="80"/>
      <c r="BF553" s="80"/>
      <c r="BG553" s="2" t="str">
        <f t="shared" si="51"/>
        <v/>
      </c>
      <c r="BH553" s="78">
        <f t="shared" si="50"/>
        <v>0</v>
      </c>
    </row>
    <row r="554" spans="2:60" x14ac:dyDescent="0.2">
      <c r="B554" s="14">
        <f t="shared" si="55"/>
        <v>546</v>
      </c>
      <c r="C554" s="15" t="str">
        <f>CONCATENATE('Data Sheet'!$B$8,'Data Sheet'!$G$2)</f>
        <v>" HWDP</v>
      </c>
      <c r="D554" s="95" t="str">
        <f t="shared" si="52"/>
        <v/>
      </c>
      <c r="E554" s="15" t="str">
        <f>IF('Sum HWDP'!$D$10="TH-Hill DS-1 Vol 3 CAT 2: Clean and Visual Ends only","N/A","OK")</f>
        <v>OK</v>
      </c>
      <c r="F554" s="15" t="str">
        <f>IF('Sum HWDP'!$D$10="TH-Hill DS-1 Vol 3 CAT 2: Clean and Visual Ends only","N/A","OK")</f>
        <v>OK</v>
      </c>
      <c r="G554" s="17"/>
      <c r="H554" s="17"/>
      <c r="I554" s="17" t="s">
        <v>51</v>
      </c>
      <c r="J554" s="17" t="str">
        <f t="shared" si="53"/>
        <v>OK</v>
      </c>
      <c r="K554" s="17" t="str">
        <f t="shared" si="54"/>
        <v>OK</v>
      </c>
      <c r="L554" s="17" t="str">
        <f>IF('Data Sheet'!$B$9="NC-50","N/A","OK")</f>
        <v>OK</v>
      </c>
      <c r="M554" s="17" t="str">
        <f>IF('Data Sheet'!$B$9="NC-50","N/A","OK")</f>
        <v>OK</v>
      </c>
      <c r="N554" s="23" t="str">
        <f>IF(BO554&lt;&gt;"",
    IF(INT('Data Sheet'!$A$19)=INT('Data Sheet'!$B$19),
        --(INT('Data Sheet'!$A$19) &amp; "." &amp; BO554),
        IF(AND((--(INT('Data Sheet'!$A$19) &amp; "." &amp; BO554)&gt;=--('Data Sheet'!$A$19)), (--(INT('Data Sheet'!$A$19) &amp; "." &amp; BO554)&lt;=--('Data Sheet'!$B$19))),
            --(INT('Data Sheet'!$A$19) &amp; "." &amp; BO554),
            --(INT('Data Sheet'!$B$19) &amp; "." &amp; BO554)
        )
    ),
    IF(BN554&lt;&gt;"",
        IF(INT('Data Sheet'!$A$19)=INT('Data Sheet'!$B$19),
            --(INT('Data Sheet'!$A$19) &amp; "." &amp; LEFT(BN554,3)),
            IF(AND((--(INT('Data Sheet'!$A$19) &amp; "." &amp; LEFT(BN554,3))&gt;=--('Data Sheet'!$A$19)), (--(INT('Data Sheet'!$A$19) &amp; "." &amp; LEFT(BN554,3))&lt;=--('Data Sheet'!$B$19))),
                --(INT('Data Sheet'!$A$19) &amp; "." &amp; LEFT(BN554,3)),
                --(INT('Data Sheet'!$B$19) &amp; "." &amp; LEFT(BN554,3))
            )
        ),
        "OK"
    )
)</f>
        <v>OK</v>
      </c>
      <c r="O554" s="23" t="str">
        <f>IF(BP554&lt;&gt;"",
    IF(INT('Data Sheet'!$A$19)=INT('Data Sheet'!$B$19),
        --(INT('Data Sheet'!$A$19) &amp; "." &amp; BP554),
        IF(AND((--(INT('Data Sheet'!$A$19) &amp; "." &amp; BP554)&gt;=--('Data Sheet'!$A$19)), (--(INT('Data Sheet'!$A$19) &amp; "." &amp; BP554)&lt;=--('Data Sheet'!$B$19))),
            --(INT('Data Sheet'!$A$19) &amp; "." &amp; BP554),
            --(INT('Data Sheet'!$B$19) &amp; "." &amp; BP554)
        )
    ),
    IF(BN554&lt;&gt;"",
        IF(INT('Data Sheet'!$A$19)=INT('Data Sheet'!$B$19),
            --(INT('Data Sheet'!$A$19) &amp; "." &amp; RIGHT(BN554,3)),
            IF(AND((--(INT('Data Sheet'!$A$19) &amp; "." &amp; RIGHT(BN554,3))&gt;=--('Data Sheet'!$A$19)), (--(INT('Data Sheet'!$A$19) &amp; "." &amp; RIGHT(BN554,3))&lt;=--('Data Sheet'!$B$19))),
                --(INT('Data Sheet'!$A$19) &amp; "." &amp; RIGHT(BN554,3)),
                --(INT('Data Sheet'!$B$19) &amp; "." &amp; RIGHT(BN554,3))
            )
        ),
        "OK"
    )
)</f>
        <v>OK</v>
      </c>
      <c r="P554" s="23" t="str">
        <f>IF(BR554&lt;&gt;"",
    IF(INT('Data Sheet'!$A$19)=INT('Data Sheet'!$B$15),
        --(INT('Data Sheet'!$A$15) &amp; "." &amp; BR554),
        IF(AND((--(INT('Data Sheet'!$A$15) &amp; "." &amp; BR554)&gt;=--('Data Sheet'!$A$15)), (--(INT('Data Sheet'!$A$15) &amp; "." &amp; BR554)&lt;=--('Data Sheet'!$B$15))),
            --(INT('Data Sheet'!$A$15) &amp; "." &amp; BR554),
            --(INT('Data Sheet'!$B$15) &amp; "." &amp; BR554)
        )
    ),
    IF(BQ554&lt;&gt;"",
        IF(INT('Data Sheet'!$A$15)=INT('Data Sheet'!$B$15),
            --(INT('Data Sheet'!$A$15) &amp; "." &amp; LEFT(BQ554,3)),
            IF(AND((--(INT('Data Sheet'!$A$15) &amp; "." &amp; LEFT(BQ554,3))&gt;=--('Data Sheet'!$A$15)), (--(INT('Data Sheet'!$A$15) &amp; "." &amp; LEFT(BQ554,3))&lt;=--('Data Sheet'!$B$15))),
                --(INT('Data Sheet'!$A$15) &amp; "." &amp; LEFT(BQ554,3)),
                --(INT('Data Sheet'!$B$15) &amp; "." &amp; LEFT(BQ554,3))
            )
        ),
        "OK"
    )
)</f>
        <v>OK</v>
      </c>
      <c r="Q554" s="23" t="str">
        <f>IF(BS554&lt;&gt;"",
    IF(INT('Data Sheet'!$A$19)=INT('Data Sheet'!$B$15),
        --(INT('Data Sheet'!$A$15) &amp; "." &amp; BS554),
        IF(AND((--(INT('Data Sheet'!$A$15) &amp; "." &amp; BS554)&gt;=--('Data Sheet'!$A$15)), (--(INT('Data Sheet'!$A$15) &amp; "." &amp; BS554)&lt;=--('Data Sheet'!$B$15))),
            --(INT('Data Sheet'!$A$15) &amp; "." &amp; BS554),
            --(INT('Data Sheet'!$B$15) &amp; "." &amp; BS554)
        )
    ),
    IF(BQ554&lt;&gt;"",
        IF(INT('Data Sheet'!$A$15)=INT('Data Sheet'!$B$15),
            --(INT('Data Sheet'!$A$15) &amp; "." &amp; RIGHT(BQ554,3)),
            IF(AND((--(INT('Data Sheet'!$A$15) &amp; "." &amp; RIGHT(BQ554,3))&gt;=--('Data Sheet'!$A$15)), (--(INT('Data Sheet'!$A$15) &amp; "." &amp; RIGHT(BQ554,3))&lt;=--('Data Sheet'!$B$15))),
                --(INT('Data Sheet'!$A$15) &amp; "." &amp; RIGHT(BQ554,3)),
                --(INT('Data Sheet'!$B$15) &amp; "." &amp; RIGHT(BQ554,3))
            )
        ),
        "OK"
    )
)</f>
        <v>OK</v>
      </c>
      <c r="R554" s="20"/>
      <c r="S554" s="20"/>
      <c r="T554" s="20"/>
      <c r="U554" s="20"/>
      <c r="V554" s="20"/>
      <c r="W554" s="20"/>
      <c r="X554" s="20"/>
      <c r="Y554" s="20"/>
      <c r="Z554" s="20"/>
      <c r="AA554" s="55"/>
      <c r="AB554" s="55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1"/>
      <c r="AR554" s="21"/>
      <c r="AS554" s="21"/>
      <c r="AT554" s="21"/>
      <c r="AU554" s="21"/>
      <c r="AV554" s="21"/>
      <c r="AW554" s="22"/>
      <c r="AX554" s="99"/>
      <c r="AY554" s="20"/>
      <c r="AZ554" s="20"/>
      <c r="BA554" s="22"/>
      <c r="BC554" s="80"/>
      <c r="BD554" s="80"/>
      <c r="BE554" s="80"/>
      <c r="BF554" s="80"/>
      <c r="BG554" s="2" t="str">
        <f t="shared" si="51"/>
        <v/>
      </c>
      <c r="BH554" s="78">
        <f t="shared" si="50"/>
        <v>0</v>
      </c>
    </row>
    <row r="555" spans="2:60" x14ac:dyDescent="0.2">
      <c r="B555" s="14">
        <f t="shared" si="55"/>
        <v>547</v>
      </c>
      <c r="C555" s="15" t="str">
        <f>CONCATENATE('Data Sheet'!$B$8,'Data Sheet'!$G$2)</f>
        <v>" HWDP</v>
      </c>
      <c r="D555" s="95" t="str">
        <f t="shared" si="52"/>
        <v/>
      </c>
      <c r="E555" s="15" t="str">
        <f>IF('Sum HWDP'!$D$10="TH-Hill DS-1 Vol 3 CAT 2: Clean and Visual Ends only","N/A","OK")</f>
        <v>OK</v>
      </c>
      <c r="F555" s="15" t="str">
        <f>IF('Sum HWDP'!$D$10="TH-Hill DS-1 Vol 3 CAT 2: Clean and Visual Ends only","N/A","OK")</f>
        <v>OK</v>
      </c>
      <c r="G555" s="17"/>
      <c r="H555" s="17"/>
      <c r="I555" s="17" t="s">
        <v>51</v>
      </c>
      <c r="J555" s="17" t="str">
        <f t="shared" si="53"/>
        <v>OK</v>
      </c>
      <c r="K555" s="17" t="str">
        <f t="shared" si="54"/>
        <v>OK</v>
      </c>
      <c r="L555" s="17" t="str">
        <f>IF('Data Sheet'!$B$9="NC-50","N/A","OK")</f>
        <v>OK</v>
      </c>
      <c r="M555" s="17" t="str">
        <f>IF('Data Sheet'!$B$9="NC-50","N/A","OK")</f>
        <v>OK</v>
      </c>
      <c r="N555" s="23" t="str">
        <f>IF(BO555&lt;&gt;"",
    IF(INT('Data Sheet'!$A$19)=INT('Data Sheet'!$B$19),
        --(INT('Data Sheet'!$A$19) &amp; "." &amp; BO555),
        IF(AND((--(INT('Data Sheet'!$A$19) &amp; "." &amp; BO555)&gt;=--('Data Sheet'!$A$19)), (--(INT('Data Sheet'!$A$19) &amp; "." &amp; BO555)&lt;=--('Data Sheet'!$B$19))),
            --(INT('Data Sheet'!$A$19) &amp; "." &amp; BO555),
            --(INT('Data Sheet'!$B$19) &amp; "." &amp; BO555)
        )
    ),
    IF(BN555&lt;&gt;"",
        IF(INT('Data Sheet'!$A$19)=INT('Data Sheet'!$B$19),
            --(INT('Data Sheet'!$A$19) &amp; "." &amp; LEFT(BN555,3)),
            IF(AND((--(INT('Data Sheet'!$A$19) &amp; "." &amp; LEFT(BN555,3))&gt;=--('Data Sheet'!$A$19)), (--(INT('Data Sheet'!$A$19) &amp; "." &amp; LEFT(BN555,3))&lt;=--('Data Sheet'!$B$19))),
                --(INT('Data Sheet'!$A$19) &amp; "." &amp; LEFT(BN555,3)),
                --(INT('Data Sheet'!$B$19) &amp; "." &amp; LEFT(BN555,3))
            )
        ),
        "OK"
    )
)</f>
        <v>OK</v>
      </c>
      <c r="O555" s="23" t="str">
        <f>IF(BP555&lt;&gt;"",
    IF(INT('Data Sheet'!$A$19)=INT('Data Sheet'!$B$19),
        --(INT('Data Sheet'!$A$19) &amp; "." &amp; BP555),
        IF(AND((--(INT('Data Sheet'!$A$19) &amp; "." &amp; BP555)&gt;=--('Data Sheet'!$A$19)), (--(INT('Data Sheet'!$A$19) &amp; "." &amp; BP555)&lt;=--('Data Sheet'!$B$19))),
            --(INT('Data Sheet'!$A$19) &amp; "." &amp; BP555),
            --(INT('Data Sheet'!$B$19) &amp; "." &amp; BP555)
        )
    ),
    IF(BN555&lt;&gt;"",
        IF(INT('Data Sheet'!$A$19)=INT('Data Sheet'!$B$19),
            --(INT('Data Sheet'!$A$19) &amp; "." &amp; RIGHT(BN555,3)),
            IF(AND((--(INT('Data Sheet'!$A$19) &amp; "." &amp; RIGHT(BN555,3))&gt;=--('Data Sheet'!$A$19)), (--(INT('Data Sheet'!$A$19) &amp; "." &amp; RIGHT(BN555,3))&lt;=--('Data Sheet'!$B$19))),
                --(INT('Data Sheet'!$A$19) &amp; "." &amp; RIGHT(BN555,3)),
                --(INT('Data Sheet'!$B$19) &amp; "." &amp; RIGHT(BN555,3))
            )
        ),
        "OK"
    )
)</f>
        <v>OK</v>
      </c>
      <c r="P555" s="23" t="str">
        <f>IF(BR555&lt;&gt;"",
    IF(INT('Data Sheet'!$A$19)=INT('Data Sheet'!$B$15),
        --(INT('Data Sheet'!$A$15) &amp; "." &amp; BR555),
        IF(AND((--(INT('Data Sheet'!$A$15) &amp; "." &amp; BR555)&gt;=--('Data Sheet'!$A$15)), (--(INT('Data Sheet'!$A$15) &amp; "." &amp; BR555)&lt;=--('Data Sheet'!$B$15))),
            --(INT('Data Sheet'!$A$15) &amp; "." &amp; BR555),
            --(INT('Data Sheet'!$B$15) &amp; "." &amp; BR555)
        )
    ),
    IF(BQ555&lt;&gt;"",
        IF(INT('Data Sheet'!$A$15)=INT('Data Sheet'!$B$15),
            --(INT('Data Sheet'!$A$15) &amp; "." &amp; LEFT(BQ555,3)),
            IF(AND((--(INT('Data Sheet'!$A$15) &amp; "." &amp; LEFT(BQ555,3))&gt;=--('Data Sheet'!$A$15)), (--(INT('Data Sheet'!$A$15) &amp; "." &amp; LEFT(BQ555,3))&lt;=--('Data Sheet'!$B$15))),
                --(INT('Data Sheet'!$A$15) &amp; "." &amp; LEFT(BQ555,3)),
                --(INT('Data Sheet'!$B$15) &amp; "." &amp; LEFT(BQ555,3))
            )
        ),
        "OK"
    )
)</f>
        <v>OK</v>
      </c>
      <c r="Q555" s="23" t="str">
        <f>IF(BS555&lt;&gt;"",
    IF(INT('Data Sheet'!$A$19)=INT('Data Sheet'!$B$15),
        --(INT('Data Sheet'!$A$15) &amp; "." &amp; BS555),
        IF(AND((--(INT('Data Sheet'!$A$15) &amp; "." &amp; BS555)&gt;=--('Data Sheet'!$A$15)), (--(INT('Data Sheet'!$A$15) &amp; "." &amp; BS555)&lt;=--('Data Sheet'!$B$15))),
            --(INT('Data Sheet'!$A$15) &amp; "." &amp; BS555),
            --(INT('Data Sheet'!$B$15) &amp; "." &amp; BS555)
        )
    ),
    IF(BQ555&lt;&gt;"",
        IF(INT('Data Sheet'!$A$15)=INT('Data Sheet'!$B$15),
            --(INT('Data Sheet'!$A$15) &amp; "." &amp; RIGHT(BQ555,3)),
            IF(AND((--(INT('Data Sheet'!$A$15) &amp; "." &amp; RIGHT(BQ555,3))&gt;=--('Data Sheet'!$A$15)), (--(INT('Data Sheet'!$A$15) &amp; "." &amp; RIGHT(BQ555,3))&lt;=--('Data Sheet'!$B$15))),
                --(INT('Data Sheet'!$A$15) &amp; "." &amp; RIGHT(BQ555,3)),
                --(INT('Data Sheet'!$B$15) &amp; "." &amp; RIGHT(BQ555,3))
            )
        ),
        "OK"
    )
)</f>
        <v>OK</v>
      </c>
      <c r="R555" s="20"/>
      <c r="S555" s="20"/>
      <c r="T555" s="20"/>
      <c r="U555" s="20"/>
      <c r="V555" s="20"/>
      <c r="W555" s="20"/>
      <c r="X555" s="20"/>
      <c r="Y555" s="20"/>
      <c r="Z555" s="20"/>
      <c r="AA555" s="55"/>
      <c r="AB555" s="55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1"/>
      <c r="AR555" s="21"/>
      <c r="AS555" s="21"/>
      <c r="AT555" s="21"/>
      <c r="AU555" s="21"/>
      <c r="AV555" s="21"/>
      <c r="AW555" s="22"/>
      <c r="AX555" s="99"/>
      <c r="AY555" s="20"/>
      <c r="AZ555" s="20"/>
      <c r="BA555" s="22"/>
      <c r="BC555" s="80"/>
      <c r="BD555" s="80"/>
      <c r="BE555" s="80"/>
      <c r="BF555" s="80"/>
      <c r="BG555" s="2" t="str">
        <f t="shared" si="51"/>
        <v/>
      </c>
      <c r="BH555" s="78">
        <f t="shared" si="50"/>
        <v>0</v>
      </c>
    </row>
    <row r="556" spans="2:60" x14ac:dyDescent="0.2">
      <c r="B556" s="14">
        <f t="shared" si="55"/>
        <v>548</v>
      </c>
      <c r="C556" s="15" t="str">
        <f>CONCATENATE('Data Sheet'!$B$8,'Data Sheet'!$G$2)</f>
        <v>" HWDP</v>
      </c>
      <c r="D556" s="95" t="str">
        <f t="shared" si="52"/>
        <v/>
      </c>
      <c r="E556" s="15" t="str">
        <f>IF('Sum HWDP'!$D$10="TH-Hill DS-1 Vol 3 CAT 2: Clean and Visual Ends only","N/A","OK")</f>
        <v>OK</v>
      </c>
      <c r="F556" s="15" t="str">
        <f>IF('Sum HWDP'!$D$10="TH-Hill DS-1 Vol 3 CAT 2: Clean and Visual Ends only","N/A","OK")</f>
        <v>OK</v>
      </c>
      <c r="G556" s="17"/>
      <c r="H556" s="17"/>
      <c r="I556" s="17" t="s">
        <v>51</v>
      </c>
      <c r="J556" s="17" t="str">
        <f t="shared" si="53"/>
        <v>OK</v>
      </c>
      <c r="K556" s="17" t="str">
        <f t="shared" si="54"/>
        <v>OK</v>
      </c>
      <c r="L556" s="17" t="str">
        <f>IF('Data Sheet'!$B$9="NC-50","N/A","OK")</f>
        <v>OK</v>
      </c>
      <c r="M556" s="17" t="str">
        <f>IF('Data Sheet'!$B$9="NC-50","N/A","OK")</f>
        <v>OK</v>
      </c>
      <c r="N556" s="23" t="str">
        <f>IF(BO556&lt;&gt;"",
    IF(INT('Data Sheet'!$A$19)=INT('Data Sheet'!$B$19),
        --(INT('Data Sheet'!$A$19) &amp; "." &amp; BO556),
        IF(AND((--(INT('Data Sheet'!$A$19) &amp; "." &amp; BO556)&gt;=--('Data Sheet'!$A$19)), (--(INT('Data Sheet'!$A$19) &amp; "." &amp; BO556)&lt;=--('Data Sheet'!$B$19))),
            --(INT('Data Sheet'!$A$19) &amp; "." &amp; BO556),
            --(INT('Data Sheet'!$B$19) &amp; "." &amp; BO556)
        )
    ),
    IF(BN556&lt;&gt;"",
        IF(INT('Data Sheet'!$A$19)=INT('Data Sheet'!$B$19),
            --(INT('Data Sheet'!$A$19) &amp; "." &amp; LEFT(BN556,3)),
            IF(AND((--(INT('Data Sheet'!$A$19) &amp; "." &amp; LEFT(BN556,3))&gt;=--('Data Sheet'!$A$19)), (--(INT('Data Sheet'!$A$19) &amp; "." &amp; LEFT(BN556,3))&lt;=--('Data Sheet'!$B$19))),
                --(INT('Data Sheet'!$A$19) &amp; "." &amp; LEFT(BN556,3)),
                --(INT('Data Sheet'!$B$19) &amp; "." &amp; LEFT(BN556,3))
            )
        ),
        "OK"
    )
)</f>
        <v>OK</v>
      </c>
      <c r="O556" s="23" t="str">
        <f>IF(BP556&lt;&gt;"",
    IF(INT('Data Sheet'!$A$19)=INT('Data Sheet'!$B$19),
        --(INT('Data Sheet'!$A$19) &amp; "." &amp; BP556),
        IF(AND((--(INT('Data Sheet'!$A$19) &amp; "." &amp; BP556)&gt;=--('Data Sheet'!$A$19)), (--(INT('Data Sheet'!$A$19) &amp; "." &amp; BP556)&lt;=--('Data Sheet'!$B$19))),
            --(INT('Data Sheet'!$A$19) &amp; "." &amp; BP556),
            --(INT('Data Sheet'!$B$19) &amp; "." &amp; BP556)
        )
    ),
    IF(BN556&lt;&gt;"",
        IF(INT('Data Sheet'!$A$19)=INT('Data Sheet'!$B$19),
            --(INT('Data Sheet'!$A$19) &amp; "." &amp; RIGHT(BN556,3)),
            IF(AND((--(INT('Data Sheet'!$A$19) &amp; "." &amp; RIGHT(BN556,3))&gt;=--('Data Sheet'!$A$19)), (--(INT('Data Sheet'!$A$19) &amp; "." &amp; RIGHT(BN556,3))&lt;=--('Data Sheet'!$B$19))),
                --(INT('Data Sheet'!$A$19) &amp; "." &amp; RIGHT(BN556,3)),
                --(INT('Data Sheet'!$B$19) &amp; "." &amp; RIGHT(BN556,3))
            )
        ),
        "OK"
    )
)</f>
        <v>OK</v>
      </c>
      <c r="P556" s="23" t="str">
        <f>IF(BR556&lt;&gt;"",
    IF(INT('Data Sheet'!$A$19)=INT('Data Sheet'!$B$15),
        --(INT('Data Sheet'!$A$15) &amp; "." &amp; BR556),
        IF(AND((--(INT('Data Sheet'!$A$15) &amp; "." &amp; BR556)&gt;=--('Data Sheet'!$A$15)), (--(INT('Data Sheet'!$A$15) &amp; "." &amp; BR556)&lt;=--('Data Sheet'!$B$15))),
            --(INT('Data Sheet'!$A$15) &amp; "." &amp; BR556),
            --(INT('Data Sheet'!$B$15) &amp; "." &amp; BR556)
        )
    ),
    IF(BQ556&lt;&gt;"",
        IF(INT('Data Sheet'!$A$15)=INT('Data Sheet'!$B$15),
            --(INT('Data Sheet'!$A$15) &amp; "." &amp; LEFT(BQ556,3)),
            IF(AND((--(INT('Data Sheet'!$A$15) &amp; "." &amp; LEFT(BQ556,3))&gt;=--('Data Sheet'!$A$15)), (--(INT('Data Sheet'!$A$15) &amp; "." &amp; LEFT(BQ556,3))&lt;=--('Data Sheet'!$B$15))),
                --(INT('Data Sheet'!$A$15) &amp; "." &amp; LEFT(BQ556,3)),
                --(INT('Data Sheet'!$B$15) &amp; "." &amp; LEFT(BQ556,3))
            )
        ),
        "OK"
    )
)</f>
        <v>OK</v>
      </c>
      <c r="Q556" s="23" t="str">
        <f>IF(BS556&lt;&gt;"",
    IF(INT('Data Sheet'!$A$19)=INT('Data Sheet'!$B$15),
        --(INT('Data Sheet'!$A$15) &amp; "." &amp; BS556),
        IF(AND((--(INT('Data Sheet'!$A$15) &amp; "." &amp; BS556)&gt;=--('Data Sheet'!$A$15)), (--(INT('Data Sheet'!$A$15) &amp; "." &amp; BS556)&lt;=--('Data Sheet'!$B$15))),
            --(INT('Data Sheet'!$A$15) &amp; "." &amp; BS556),
            --(INT('Data Sheet'!$B$15) &amp; "." &amp; BS556)
        )
    ),
    IF(BQ556&lt;&gt;"",
        IF(INT('Data Sheet'!$A$15)=INT('Data Sheet'!$B$15),
            --(INT('Data Sheet'!$A$15) &amp; "." &amp; RIGHT(BQ556,3)),
            IF(AND((--(INT('Data Sheet'!$A$15) &amp; "." &amp; RIGHT(BQ556,3))&gt;=--('Data Sheet'!$A$15)), (--(INT('Data Sheet'!$A$15) &amp; "." &amp; RIGHT(BQ556,3))&lt;=--('Data Sheet'!$B$15))),
                --(INT('Data Sheet'!$A$15) &amp; "." &amp; RIGHT(BQ556,3)),
                --(INT('Data Sheet'!$B$15) &amp; "." &amp; RIGHT(BQ556,3))
            )
        ),
        "OK"
    )
)</f>
        <v>OK</v>
      </c>
      <c r="R556" s="20"/>
      <c r="S556" s="20"/>
      <c r="T556" s="20"/>
      <c r="U556" s="20"/>
      <c r="V556" s="20"/>
      <c r="W556" s="20"/>
      <c r="X556" s="20"/>
      <c r="Y556" s="20"/>
      <c r="Z556" s="20"/>
      <c r="AA556" s="55"/>
      <c r="AB556" s="55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1"/>
      <c r="AR556" s="21"/>
      <c r="AS556" s="21"/>
      <c r="AT556" s="21"/>
      <c r="AU556" s="21"/>
      <c r="AV556" s="21"/>
      <c r="AW556" s="22"/>
      <c r="AX556" s="99"/>
      <c r="AY556" s="20"/>
      <c r="AZ556" s="20"/>
      <c r="BA556" s="22"/>
      <c r="BC556" s="80"/>
      <c r="BD556" s="80"/>
      <c r="BE556" s="80"/>
      <c r="BF556" s="80"/>
      <c r="BG556" s="2" t="str">
        <f t="shared" si="51"/>
        <v/>
      </c>
      <c r="BH556" s="78">
        <f t="shared" si="50"/>
        <v>0</v>
      </c>
    </row>
    <row r="557" spans="2:60" x14ac:dyDescent="0.2">
      <c r="B557" s="14">
        <f t="shared" si="55"/>
        <v>549</v>
      </c>
      <c r="C557" s="15" t="str">
        <f>CONCATENATE('Data Sheet'!$B$8,'Data Sheet'!$G$2)</f>
        <v>" HWDP</v>
      </c>
      <c r="D557" s="95" t="str">
        <f t="shared" si="52"/>
        <v/>
      </c>
      <c r="E557" s="15" t="str">
        <f>IF('Sum HWDP'!$D$10="TH-Hill DS-1 Vol 3 CAT 2: Clean and Visual Ends only","N/A","OK")</f>
        <v>OK</v>
      </c>
      <c r="F557" s="15" t="str">
        <f>IF('Sum HWDP'!$D$10="TH-Hill DS-1 Vol 3 CAT 2: Clean and Visual Ends only","N/A","OK")</f>
        <v>OK</v>
      </c>
      <c r="G557" s="17"/>
      <c r="H557" s="17"/>
      <c r="I557" s="17" t="s">
        <v>51</v>
      </c>
      <c r="J557" s="17" t="str">
        <f t="shared" si="53"/>
        <v>OK</v>
      </c>
      <c r="K557" s="17" t="str">
        <f t="shared" si="54"/>
        <v>OK</v>
      </c>
      <c r="L557" s="17" t="str">
        <f>IF('Data Sheet'!$B$9="NC-50","N/A","OK")</f>
        <v>OK</v>
      </c>
      <c r="M557" s="17" t="str">
        <f>IF('Data Sheet'!$B$9="NC-50","N/A","OK")</f>
        <v>OK</v>
      </c>
      <c r="N557" s="23" t="str">
        <f>IF(BO557&lt;&gt;"",
    IF(INT('Data Sheet'!$A$19)=INT('Data Sheet'!$B$19),
        --(INT('Data Sheet'!$A$19) &amp; "." &amp; BO557),
        IF(AND((--(INT('Data Sheet'!$A$19) &amp; "." &amp; BO557)&gt;=--('Data Sheet'!$A$19)), (--(INT('Data Sheet'!$A$19) &amp; "." &amp; BO557)&lt;=--('Data Sheet'!$B$19))),
            --(INT('Data Sheet'!$A$19) &amp; "." &amp; BO557),
            --(INT('Data Sheet'!$B$19) &amp; "." &amp; BO557)
        )
    ),
    IF(BN557&lt;&gt;"",
        IF(INT('Data Sheet'!$A$19)=INT('Data Sheet'!$B$19),
            --(INT('Data Sheet'!$A$19) &amp; "." &amp; LEFT(BN557,3)),
            IF(AND((--(INT('Data Sheet'!$A$19) &amp; "." &amp; LEFT(BN557,3))&gt;=--('Data Sheet'!$A$19)), (--(INT('Data Sheet'!$A$19) &amp; "." &amp; LEFT(BN557,3))&lt;=--('Data Sheet'!$B$19))),
                --(INT('Data Sheet'!$A$19) &amp; "." &amp; LEFT(BN557,3)),
                --(INT('Data Sheet'!$B$19) &amp; "." &amp; LEFT(BN557,3))
            )
        ),
        "OK"
    )
)</f>
        <v>OK</v>
      </c>
      <c r="O557" s="23" t="str">
        <f>IF(BP557&lt;&gt;"",
    IF(INT('Data Sheet'!$A$19)=INT('Data Sheet'!$B$19),
        --(INT('Data Sheet'!$A$19) &amp; "." &amp; BP557),
        IF(AND((--(INT('Data Sheet'!$A$19) &amp; "." &amp; BP557)&gt;=--('Data Sheet'!$A$19)), (--(INT('Data Sheet'!$A$19) &amp; "." &amp; BP557)&lt;=--('Data Sheet'!$B$19))),
            --(INT('Data Sheet'!$A$19) &amp; "." &amp; BP557),
            --(INT('Data Sheet'!$B$19) &amp; "." &amp; BP557)
        )
    ),
    IF(BN557&lt;&gt;"",
        IF(INT('Data Sheet'!$A$19)=INT('Data Sheet'!$B$19),
            --(INT('Data Sheet'!$A$19) &amp; "." &amp; RIGHT(BN557,3)),
            IF(AND((--(INT('Data Sheet'!$A$19) &amp; "." &amp; RIGHT(BN557,3))&gt;=--('Data Sheet'!$A$19)), (--(INT('Data Sheet'!$A$19) &amp; "." &amp; RIGHT(BN557,3))&lt;=--('Data Sheet'!$B$19))),
                --(INT('Data Sheet'!$A$19) &amp; "." &amp; RIGHT(BN557,3)),
                --(INT('Data Sheet'!$B$19) &amp; "." &amp; RIGHT(BN557,3))
            )
        ),
        "OK"
    )
)</f>
        <v>OK</v>
      </c>
      <c r="P557" s="23" t="str">
        <f>IF(BR557&lt;&gt;"",
    IF(INT('Data Sheet'!$A$19)=INT('Data Sheet'!$B$15),
        --(INT('Data Sheet'!$A$15) &amp; "." &amp; BR557),
        IF(AND((--(INT('Data Sheet'!$A$15) &amp; "." &amp; BR557)&gt;=--('Data Sheet'!$A$15)), (--(INT('Data Sheet'!$A$15) &amp; "." &amp; BR557)&lt;=--('Data Sheet'!$B$15))),
            --(INT('Data Sheet'!$A$15) &amp; "." &amp; BR557),
            --(INT('Data Sheet'!$B$15) &amp; "." &amp; BR557)
        )
    ),
    IF(BQ557&lt;&gt;"",
        IF(INT('Data Sheet'!$A$15)=INT('Data Sheet'!$B$15),
            --(INT('Data Sheet'!$A$15) &amp; "." &amp; LEFT(BQ557,3)),
            IF(AND((--(INT('Data Sheet'!$A$15) &amp; "." &amp; LEFT(BQ557,3))&gt;=--('Data Sheet'!$A$15)), (--(INT('Data Sheet'!$A$15) &amp; "." &amp; LEFT(BQ557,3))&lt;=--('Data Sheet'!$B$15))),
                --(INT('Data Sheet'!$A$15) &amp; "." &amp; LEFT(BQ557,3)),
                --(INT('Data Sheet'!$B$15) &amp; "." &amp; LEFT(BQ557,3))
            )
        ),
        "OK"
    )
)</f>
        <v>OK</v>
      </c>
      <c r="Q557" s="23" t="str">
        <f>IF(BS557&lt;&gt;"",
    IF(INT('Data Sheet'!$A$19)=INT('Data Sheet'!$B$15),
        --(INT('Data Sheet'!$A$15) &amp; "." &amp; BS557),
        IF(AND((--(INT('Data Sheet'!$A$15) &amp; "." &amp; BS557)&gt;=--('Data Sheet'!$A$15)), (--(INT('Data Sheet'!$A$15) &amp; "." &amp; BS557)&lt;=--('Data Sheet'!$B$15))),
            --(INT('Data Sheet'!$A$15) &amp; "." &amp; BS557),
            --(INT('Data Sheet'!$B$15) &amp; "." &amp; BS557)
        )
    ),
    IF(BQ557&lt;&gt;"",
        IF(INT('Data Sheet'!$A$15)=INT('Data Sheet'!$B$15),
            --(INT('Data Sheet'!$A$15) &amp; "." &amp; RIGHT(BQ557,3)),
            IF(AND((--(INT('Data Sheet'!$A$15) &amp; "." &amp; RIGHT(BQ557,3))&gt;=--('Data Sheet'!$A$15)), (--(INT('Data Sheet'!$A$15) &amp; "." &amp; RIGHT(BQ557,3))&lt;=--('Data Sheet'!$B$15))),
                --(INT('Data Sheet'!$A$15) &amp; "." &amp; RIGHT(BQ557,3)),
                --(INT('Data Sheet'!$B$15) &amp; "." &amp; RIGHT(BQ557,3))
            )
        ),
        "OK"
    )
)</f>
        <v>OK</v>
      </c>
      <c r="R557" s="20"/>
      <c r="S557" s="20"/>
      <c r="T557" s="20"/>
      <c r="U557" s="20"/>
      <c r="V557" s="20"/>
      <c r="W557" s="20"/>
      <c r="X557" s="20"/>
      <c r="Y557" s="20"/>
      <c r="Z557" s="20"/>
      <c r="AA557" s="55"/>
      <c r="AB557" s="55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1"/>
      <c r="AR557" s="21"/>
      <c r="AS557" s="21"/>
      <c r="AT557" s="21"/>
      <c r="AU557" s="21"/>
      <c r="AV557" s="21"/>
      <c r="AW557" s="22"/>
      <c r="AX557" s="99"/>
      <c r="AY557" s="20"/>
      <c r="AZ557" s="20"/>
      <c r="BA557" s="22"/>
      <c r="BC557" s="80"/>
      <c r="BD557" s="80"/>
      <c r="BE557" s="80"/>
      <c r="BF557" s="80"/>
      <c r="BG557" s="2" t="str">
        <f t="shared" si="51"/>
        <v/>
      </c>
      <c r="BH557" s="78">
        <f t="shared" si="50"/>
        <v>0</v>
      </c>
    </row>
    <row r="558" spans="2:60" x14ac:dyDescent="0.2">
      <c r="B558" s="14">
        <f t="shared" si="55"/>
        <v>550</v>
      </c>
      <c r="C558" s="15" t="str">
        <f>CONCATENATE('Data Sheet'!$B$8,'Data Sheet'!$G$2)</f>
        <v>" HWDP</v>
      </c>
      <c r="D558" s="95" t="str">
        <f t="shared" si="52"/>
        <v/>
      </c>
      <c r="E558" s="15" t="str">
        <f>IF('Sum HWDP'!$D$10="TH-Hill DS-1 Vol 3 CAT 2: Clean and Visual Ends only","N/A","OK")</f>
        <v>OK</v>
      </c>
      <c r="F558" s="15" t="str">
        <f>IF('Sum HWDP'!$D$10="TH-Hill DS-1 Vol 3 CAT 2: Clean and Visual Ends only","N/A","OK")</f>
        <v>OK</v>
      </c>
      <c r="G558" s="17"/>
      <c r="H558" s="17"/>
      <c r="I558" s="17" t="s">
        <v>51</v>
      </c>
      <c r="J558" s="17" t="str">
        <f t="shared" si="53"/>
        <v>OK</v>
      </c>
      <c r="K558" s="17" t="str">
        <f t="shared" si="54"/>
        <v>OK</v>
      </c>
      <c r="L558" s="17" t="str">
        <f>IF('Data Sheet'!$B$9="NC-50","N/A","OK")</f>
        <v>OK</v>
      </c>
      <c r="M558" s="17" t="str">
        <f>IF('Data Sheet'!$B$9="NC-50","N/A","OK")</f>
        <v>OK</v>
      </c>
      <c r="N558" s="23" t="str">
        <f>IF(BO558&lt;&gt;"",
    IF(INT('Data Sheet'!$A$19)=INT('Data Sheet'!$B$19),
        --(INT('Data Sheet'!$A$19) &amp; "." &amp; BO558),
        IF(AND((--(INT('Data Sheet'!$A$19) &amp; "." &amp; BO558)&gt;=--('Data Sheet'!$A$19)), (--(INT('Data Sheet'!$A$19) &amp; "." &amp; BO558)&lt;=--('Data Sheet'!$B$19))),
            --(INT('Data Sheet'!$A$19) &amp; "." &amp; BO558),
            --(INT('Data Sheet'!$B$19) &amp; "." &amp; BO558)
        )
    ),
    IF(BN558&lt;&gt;"",
        IF(INT('Data Sheet'!$A$19)=INT('Data Sheet'!$B$19),
            --(INT('Data Sheet'!$A$19) &amp; "." &amp; LEFT(BN558,3)),
            IF(AND((--(INT('Data Sheet'!$A$19) &amp; "." &amp; LEFT(BN558,3))&gt;=--('Data Sheet'!$A$19)), (--(INT('Data Sheet'!$A$19) &amp; "." &amp; LEFT(BN558,3))&lt;=--('Data Sheet'!$B$19))),
                --(INT('Data Sheet'!$A$19) &amp; "." &amp; LEFT(BN558,3)),
                --(INT('Data Sheet'!$B$19) &amp; "." &amp; LEFT(BN558,3))
            )
        ),
        "OK"
    )
)</f>
        <v>OK</v>
      </c>
      <c r="O558" s="23" t="str">
        <f>IF(BP558&lt;&gt;"",
    IF(INT('Data Sheet'!$A$19)=INT('Data Sheet'!$B$19),
        --(INT('Data Sheet'!$A$19) &amp; "." &amp; BP558),
        IF(AND((--(INT('Data Sheet'!$A$19) &amp; "." &amp; BP558)&gt;=--('Data Sheet'!$A$19)), (--(INT('Data Sheet'!$A$19) &amp; "." &amp; BP558)&lt;=--('Data Sheet'!$B$19))),
            --(INT('Data Sheet'!$A$19) &amp; "." &amp; BP558),
            --(INT('Data Sheet'!$B$19) &amp; "." &amp; BP558)
        )
    ),
    IF(BN558&lt;&gt;"",
        IF(INT('Data Sheet'!$A$19)=INT('Data Sheet'!$B$19),
            --(INT('Data Sheet'!$A$19) &amp; "." &amp; RIGHT(BN558,3)),
            IF(AND((--(INT('Data Sheet'!$A$19) &amp; "." &amp; RIGHT(BN558,3))&gt;=--('Data Sheet'!$A$19)), (--(INT('Data Sheet'!$A$19) &amp; "." &amp; RIGHT(BN558,3))&lt;=--('Data Sheet'!$B$19))),
                --(INT('Data Sheet'!$A$19) &amp; "." &amp; RIGHT(BN558,3)),
                --(INT('Data Sheet'!$B$19) &amp; "." &amp; RIGHT(BN558,3))
            )
        ),
        "OK"
    )
)</f>
        <v>OK</v>
      </c>
      <c r="P558" s="23" t="str">
        <f>IF(BR558&lt;&gt;"",
    IF(INT('Data Sheet'!$A$19)=INT('Data Sheet'!$B$15),
        --(INT('Data Sheet'!$A$15) &amp; "." &amp; BR558),
        IF(AND((--(INT('Data Sheet'!$A$15) &amp; "." &amp; BR558)&gt;=--('Data Sheet'!$A$15)), (--(INT('Data Sheet'!$A$15) &amp; "." &amp; BR558)&lt;=--('Data Sheet'!$B$15))),
            --(INT('Data Sheet'!$A$15) &amp; "." &amp; BR558),
            --(INT('Data Sheet'!$B$15) &amp; "." &amp; BR558)
        )
    ),
    IF(BQ558&lt;&gt;"",
        IF(INT('Data Sheet'!$A$15)=INT('Data Sheet'!$B$15),
            --(INT('Data Sheet'!$A$15) &amp; "." &amp; LEFT(BQ558,3)),
            IF(AND((--(INT('Data Sheet'!$A$15) &amp; "." &amp; LEFT(BQ558,3))&gt;=--('Data Sheet'!$A$15)), (--(INT('Data Sheet'!$A$15) &amp; "." &amp; LEFT(BQ558,3))&lt;=--('Data Sheet'!$B$15))),
                --(INT('Data Sheet'!$A$15) &amp; "." &amp; LEFT(BQ558,3)),
                --(INT('Data Sheet'!$B$15) &amp; "." &amp; LEFT(BQ558,3))
            )
        ),
        "OK"
    )
)</f>
        <v>OK</v>
      </c>
      <c r="Q558" s="23" t="str">
        <f>IF(BS558&lt;&gt;"",
    IF(INT('Data Sheet'!$A$19)=INT('Data Sheet'!$B$15),
        --(INT('Data Sheet'!$A$15) &amp; "." &amp; BS558),
        IF(AND((--(INT('Data Sheet'!$A$15) &amp; "." &amp; BS558)&gt;=--('Data Sheet'!$A$15)), (--(INT('Data Sheet'!$A$15) &amp; "." &amp; BS558)&lt;=--('Data Sheet'!$B$15))),
            --(INT('Data Sheet'!$A$15) &amp; "." &amp; BS558),
            --(INT('Data Sheet'!$B$15) &amp; "." &amp; BS558)
        )
    ),
    IF(BQ558&lt;&gt;"",
        IF(INT('Data Sheet'!$A$15)=INT('Data Sheet'!$B$15),
            --(INT('Data Sheet'!$A$15) &amp; "." &amp; RIGHT(BQ558,3)),
            IF(AND((--(INT('Data Sheet'!$A$15) &amp; "." &amp; RIGHT(BQ558,3))&gt;=--('Data Sheet'!$A$15)), (--(INT('Data Sheet'!$A$15) &amp; "." &amp; RIGHT(BQ558,3))&lt;=--('Data Sheet'!$B$15))),
                --(INT('Data Sheet'!$A$15) &amp; "." &amp; RIGHT(BQ558,3)),
                --(INT('Data Sheet'!$B$15) &amp; "." &amp; RIGHT(BQ558,3))
            )
        ),
        "OK"
    )
)</f>
        <v>OK</v>
      </c>
      <c r="R558" s="20"/>
      <c r="S558" s="20"/>
      <c r="T558" s="20"/>
      <c r="U558" s="20"/>
      <c r="V558" s="20"/>
      <c r="W558" s="20"/>
      <c r="X558" s="20"/>
      <c r="Y558" s="20"/>
      <c r="Z558" s="20"/>
      <c r="AA558" s="55"/>
      <c r="AB558" s="55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1"/>
      <c r="AR558" s="21"/>
      <c r="AS558" s="21"/>
      <c r="AT558" s="21"/>
      <c r="AU558" s="21"/>
      <c r="AV558" s="21"/>
      <c r="AW558" s="22"/>
      <c r="AX558" s="99"/>
      <c r="AY558" s="20"/>
      <c r="AZ558" s="20"/>
      <c r="BA558" s="22"/>
      <c r="BC558" s="80"/>
      <c r="BD558" s="80"/>
      <c r="BE558" s="80"/>
      <c r="BF558" s="80"/>
      <c r="BG558" s="2" t="str">
        <f t="shared" si="51"/>
        <v/>
      </c>
      <c r="BH558" s="78">
        <f t="shared" si="50"/>
        <v>0</v>
      </c>
    </row>
    <row r="559" spans="2:60" x14ac:dyDescent="0.2">
      <c r="B559" s="14">
        <f t="shared" si="55"/>
        <v>551</v>
      </c>
      <c r="C559" s="15" t="str">
        <f>CONCATENATE('Data Sheet'!$B$8,'Data Sheet'!$G$2)</f>
        <v>" HWDP</v>
      </c>
      <c r="D559" s="95" t="str">
        <f t="shared" si="52"/>
        <v/>
      </c>
      <c r="E559" s="15" t="str">
        <f>IF('Sum HWDP'!$D$10="TH-Hill DS-1 Vol 3 CAT 2: Clean and Visual Ends only","N/A","OK")</f>
        <v>OK</v>
      </c>
      <c r="F559" s="15" t="str">
        <f>IF('Sum HWDP'!$D$10="TH-Hill DS-1 Vol 3 CAT 2: Clean and Visual Ends only","N/A","OK")</f>
        <v>OK</v>
      </c>
      <c r="G559" s="17"/>
      <c r="H559" s="17"/>
      <c r="I559" s="17" t="s">
        <v>51</v>
      </c>
      <c r="J559" s="17" t="str">
        <f t="shared" si="53"/>
        <v>OK</v>
      </c>
      <c r="K559" s="17" t="str">
        <f t="shared" si="54"/>
        <v>OK</v>
      </c>
      <c r="L559" s="17" t="str">
        <f>IF('Data Sheet'!$B$9="NC-50","N/A","OK")</f>
        <v>OK</v>
      </c>
      <c r="M559" s="17" t="str">
        <f>IF('Data Sheet'!$B$9="NC-50","N/A","OK")</f>
        <v>OK</v>
      </c>
      <c r="N559" s="23" t="str">
        <f>IF(BO559&lt;&gt;"",
    IF(INT('Data Sheet'!$A$19)=INT('Data Sheet'!$B$19),
        --(INT('Data Sheet'!$A$19) &amp; "." &amp; BO559),
        IF(AND((--(INT('Data Sheet'!$A$19) &amp; "." &amp; BO559)&gt;=--('Data Sheet'!$A$19)), (--(INT('Data Sheet'!$A$19) &amp; "." &amp; BO559)&lt;=--('Data Sheet'!$B$19))),
            --(INT('Data Sheet'!$A$19) &amp; "." &amp; BO559),
            --(INT('Data Sheet'!$B$19) &amp; "." &amp; BO559)
        )
    ),
    IF(BN559&lt;&gt;"",
        IF(INT('Data Sheet'!$A$19)=INT('Data Sheet'!$B$19),
            --(INT('Data Sheet'!$A$19) &amp; "." &amp; LEFT(BN559,3)),
            IF(AND((--(INT('Data Sheet'!$A$19) &amp; "." &amp; LEFT(BN559,3))&gt;=--('Data Sheet'!$A$19)), (--(INT('Data Sheet'!$A$19) &amp; "." &amp; LEFT(BN559,3))&lt;=--('Data Sheet'!$B$19))),
                --(INT('Data Sheet'!$A$19) &amp; "." &amp; LEFT(BN559,3)),
                --(INT('Data Sheet'!$B$19) &amp; "." &amp; LEFT(BN559,3))
            )
        ),
        "OK"
    )
)</f>
        <v>OK</v>
      </c>
      <c r="O559" s="23" t="str">
        <f>IF(BP559&lt;&gt;"",
    IF(INT('Data Sheet'!$A$19)=INT('Data Sheet'!$B$19),
        --(INT('Data Sheet'!$A$19) &amp; "." &amp; BP559),
        IF(AND((--(INT('Data Sheet'!$A$19) &amp; "." &amp; BP559)&gt;=--('Data Sheet'!$A$19)), (--(INT('Data Sheet'!$A$19) &amp; "." &amp; BP559)&lt;=--('Data Sheet'!$B$19))),
            --(INT('Data Sheet'!$A$19) &amp; "." &amp; BP559),
            --(INT('Data Sheet'!$B$19) &amp; "." &amp; BP559)
        )
    ),
    IF(BN559&lt;&gt;"",
        IF(INT('Data Sheet'!$A$19)=INT('Data Sheet'!$B$19),
            --(INT('Data Sheet'!$A$19) &amp; "." &amp; RIGHT(BN559,3)),
            IF(AND((--(INT('Data Sheet'!$A$19) &amp; "." &amp; RIGHT(BN559,3))&gt;=--('Data Sheet'!$A$19)), (--(INT('Data Sheet'!$A$19) &amp; "." &amp; RIGHT(BN559,3))&lt;=--('Data Sheet'!$B$19))),
                --(INT('Data Sheet'!$A$19) &amp; "." &amp; RIGHT(BN559,3)),
                --(INT('Data Sheet'!$B$19) &amp; "." &amp; RIGHT(BN559,3))
            )
        ),
        "OK"
    )
)</f>
        <v>OK</v>
      </c>
      <c r="P559" s="23" t="str">
        <f>IF(BR559&lt;&gt;"",
    IF(INT('Data Sheet'!$A$19)=INT('Data Sheet'!$B$15),
        --(INT('Data Sheet'!$A$15) &amp; "." &amp; BR559),
        IF(AND((--(INT('Data Sheet'!$A$15) &amp; "." &amp; BR559)&gt;=--('Data Sheet'!$A$15)), (--(INT('Data Sheet'!$A$15) &amp; "." &amp; BR559)&lt;=--('Data Sheet'!$B$15))),
            --(INT('Data Sheet'!$A$15) &amp; "." &amp; BR559),
            --(INT('Data Sheet'!$B$15) &amp; "." &amp; BR559)
        )
    ),
    IF(BQ559&lt;&gt;"",
        IF(INT('Data Sheet'!$A$15)=INT('Data Sheet'!$B$15),
            --(INT('Data Sheet'!$A$15) &amp; "." &amp; LEFT(BQ559,3)),
            IF(AND((--(INT('Data Sheet'!$A$15) &amp; "." &amp; LEFT(BQ559,3))&gt;=--('Data Sheet'!$A$15)), (--(INT('Data Sheet'!$A$15) &amp; "." &amp; LEFT(BQ559,3))&lt;=--('Data Sheet'!$B$15))),
                --(INT('Data Sheet'!$A$15) &amp; "." &amp; LEFT(BQ559,3)),
                --(INT('Data Sheet'!$B$15) &amp; "." &amp; LEFT(BQ559,3))
            )
        ),
        "OK"
    )
)</f>
        <v>OK</v>
      </c>
      <c r="Q559" s="23" t="str">
        <f>IF(BS559&lt;&gt;"",
    IF(INT('Data Sheet'!$A$19)=INT('Data Sheet'!$B$15),
        --(INT('Data Sheet'!$A$15) &amp; "." &amp; BS559),
        IF(AND((--(INT('Data Sheet'!$A$15) &amp; "." &amp; BS559)&gt;=--('Data Sheet'!$A$15)), (--(INT('Data Sheet'!$A$15) &amp; "." &amp; BS559)&lt;=--('Data Sheet'!$B$15))),
            --(INT('Data Sheet'!$A$15) &amp; "." &amp; BS559),
            --(INT('Data Sheet'!$B$15) &amp; "." &amp; BS559)
        )
    ),
    IF(BQ559&lt;&gt;"",
        IF(INT('Data Sheet'!$A$15)=INT('Data Sheet'!$B$15),
            --(INT('Data Sheet'!$A$15) &amp; "." &amp; RIGHT(BQ559,3)),
            IF(AND((--(INT('Data Sheet'!$A$15) &amp; "." &amp; RIGHT(BQ559,3))&gt;=--('Data Sheet'!$A$15)), (--(INT('Data Sheet'!$A$15) &amp; "." &amp; RIGHT(BQ559,3))&lt;=--('Data Sheet'!$B$15))),
                --(INT('Data Sheet'!$A$15) &amp; "." &amp; RIGHT(BQ559,3)),
                --(INT('Data Sheet'!$B$15) &amp; "." &amp; RIGHT(BQ559,3))
            )
        ),
        "OK"
    )
)</f>
        <v>OK</v>
      </c>
      <c r="R559" s="20"/>
      <c r="S559" s="20"/>
      <c r="T559" s="20"/>
      <c r="U559" s="20"/>
      <c r="V559" s="20"/>
      <c r="W559" s="20"/>
      <c r="X559" s="20"/>
      <c r="Y559" s="20"/>
      <c r="Z559" s="20"/>
      <c r="AA559" s="55"/>
      <c r="AB559" s="55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1"/>
      <c r="AR559" s="21"/>
      <c r="AS559" s="21"/>
      <c r="AT559" s="21"/>
      <c r="AU559" s="21"/>
      <c r="AV559" s="21"/>
      <c r="AW559" s="22"/>
      <c r="AX559" s="99"/>
      <c r="AY559" s="20"/>
      <c r="AZ559" s="20"/>
      <c r="BA559" s="22"/>
      <c r="BC559" s="80"/>
      <c r="BD559" s="80"/>
      <c r="BE559" s="80"/>
      <c r="BF559" s="80"/>
      <c r="BG559" s="2" t="str">
        <f t="shared" si="51"/>
        <v/>
      </c>
      <c r="BH559" s="78">
        <f t="shared" si="50"/>
        <v>0</v>
      </c>
    </row>
    <row r="560" spans="2:60" x14ac:dyDescent="0.2">
      <c r="B560" s="14">
        <f t="shared" si="55"/>
        <v>552</v>
      </c>
      <c r="C560" s="15" t="str">
        <f>CONCATENATE('Data Sheet'!$B$8,'Data Sheet'!$G$2)</f>
        <v>" HWDP</v>
      </c>
      <c r="D560" s="95" t="str">
        <f t="shared" si="52"/>
        <v/>
      </c>
      <c r="E560" s="15" t="str">
        <f>IF('Sum HWDP'!$D$10="TH-Hill DS-1 Vol 3 CAT 2: Clean and Visual Ends only","N/A","OK")</f>
        <v>OK</v>
      </c>
      <c r="F560" s="15" t="str">
        <f>IF('Sum HWDP'!$D$10="TH-Hill DS-1 Vol 3 CAT 2: Clean and Visual Ends only","N/A","OK")</f>
        <v>OK</v>
      </c>
      <c r="G560" s="17"/>
      <c r="H560" s="17"/>
      <c r="I560" s="17" t="s">
        <v>51</v>
      </c>
      <c r="J560" s="17" t="str">
        <f t="shared" si="53"/>
        <v>OK</v>
      </c>
      <c r="K560" s="17" t="str">
        <f t="shared" si="54"/>
        <v>OK</v>
      </c>
      <c r="L560" s="17" t="str">
        <f>IF('Data Sheet'!$B$9="NC-50","N/A","OK")</f>
        <v>OK</v>
      </c>
      <c r="M560" s="17" t="str">
        <f>IF('Data Sheet'!$B$9="NC-50","N/A","OK")</f>
        <v>OK</v>
      </c>
      <c r="N560" s="23" t="str">
        <f>IF(BO560&lt;&gt;"",
    IF(INT('Data Sheet'!$A$19)=INT('Data Sheet'!$B$19),
        --(INT('Data Sheet'!$A$19) &amp; "." &amp; BO560),
        IF(AND((--(INT('Data Sheet'!$A$19) &amp; "." &amp; BO560)&gt;=--('Data Sheet'!$A$19)), (--(INT('Data Sheet'!$A$19) &amp; "." &amp; BO560)&lt;=--('Data Sheet'!$B$19))),
            --(INT('Data Sheet'!$A$19) &amp; "." &amp; BO560),
            --(INT('Data Sheet'!$B$19) &amp; "." &amp; BO560)
        )
    ),
    IF(BN560&lt;&gt;"",
        IF(INT('Data Sheet'!$A$19)=INT('Data Sheet'!$B$19),
            --(INT('Data Sheet'!$A$19) &amp; "." &amp; LEFT(BN560,3)),
            IF(AND((--(INT('Data Sheet'!$A$19) &amp; "." &amp; LEFT(BN560,3))&gt;=--('Data Sheet'!$A$19)), (--(INT('Data Sheet'!$A$19) &amp; "." &amp; LEFT(BN560,3))&lt;=--('Data Sheet'!$B$19))),
                --(INT('Data Sheet'!$A$19) &amp; "." &amp; LEFT(BN560,3)),
                --(INT('Data Sheet'!$B$19) &amp; "." &amp; LEFT(BN560,3))
            )
        ),
        "OK"
    )
)</f>
        <v>OK</v>
      </c>
      <c r="O560" s="23" t="str">
        <f>IF(BP560&lt;&gt;"",
    IF(INT('Data Sheet'!$A$19)=INT('Data Sheet'!$B$19),
        --(INT('Data Sheet'!$A$19) &amp; "." &amp; BP560),
        IF(AND((--(INT('Data Sheet'!$A$19) &amp; "." &amp; BP560)&gt;=--('Data Sheet'!$A$19)), (--(INT('Data Sheet'!$A$19) &amp; "." &amp; BP560)&lt;=--('Data Sheet'!$B$19))),
            --(INT('Data Sheet'!$A$19) &amp; "." &amp; BP560),
            --(INT('Data Sheet'!$B$19) &amp; "." &amp; BP560)
        )
    ),
    IF(BN560&lt;&gt;"",
        IF(INT('Data Sheet'!$A$19)=INT('Data Sheet'!$B$19),
            --(INT('Data Sheet'!$A$19) &amp; "." &amp; RIGHT(BN560,3)),
            IF(AND((--(INT('Data Sheet'!$A$19) &amp; "." &amp; RIGHT(BN560,3))&gt;=--('Data Sheet'!$A$19)), (--(INT('Data Sheet'!$A$19) &amp; "." &amp; RIGHT(BN560,3))&lt;=--('Data Sheet'!$B$19))),
                --(INT('Data Sheet'!$A$19) &amp; "." &amp; RIGHT(BN560,3)),
                --(INT('Data Sheet'!$B$19) &amp; "." &amp; RIGHT(BN560,3))
            )
        ),
        "OK"
    )
)</f>
        <v>OK</v>
      </c>
      <c r="P560" s="23" t="str">
        <f>IF(BR560&lt;&gt;"",
    IF(INT('Data Sheet'!$A$19)=INT('Data Sheet'!$B$15),
        --(INT('Data Sheet'!$A$15) &amp; "." &amp; BR560),
        IF(AND((--(INT('Data Sheet'!$A$15) &amp; "." &amp; BR560)&gt;=--('Data Sheet'!$A$15)), (--(INT('Data Sheet'!$A$15) &amp; "." &amp; BR560)&lt;=--('Data Sheet'!$B$15))),
            --(INT('Data Sheet'!$A$15) &amp; "." &amp; BR560),
            --(INT('Data Sheet'!$B$15) &amp; "." &amp; BR560)
        )
    ),
    IF(BQ560&lt;&gt;"",
        IF(INT('Data Sheet'!$A$15)=INT('Data Sheet'!$B$15),
            --(INT('Data Sheet'!$A$15) &amp; "." &amp; LEFT(BQ560,3)),
            IF(AND((--(INT('Data Sheet'!$A$15) &amp; "." &amp; LEFT(BQ560,3))&gt;=--('Data Sheet'!$A$15)), (--(INT('Data Sheet'!$A$15) &amp; "." &amp; LEFT(BQ560,3))&lt;=--('Data Sheet'!$B$15))),
                --(INT('Data Sheet'!$A$15) &amp; "." &amp; LEFT(BQ560,3)),
                --(INT('Data Sheet'!$B$15) &amp; "." &amp; LEFT(BQ560,3))
            )
        ),
        "OK"
    )
)</f>
        <v>OK</v>
      </c>
      <c r="Q560" s="23" t="str">
        <f>IF(BS560&lt;&gt;"",
    IF(INT('Data Sheet'!$A$19)=INT('Data Sheet'!$B$15),
        --(INT('Data Sheet'!$A$15) &amp; "." &amp; BS560),
        IF(AND((--(INT('Data Sheet'!$A$15) &amp; "." &amp; BS560)&gt;=--('Data Sheet'!$A$15)), (--(INT('Data Sheet'!$A$15) &amp; "." &amp; BS560)&lt;=--('Data Sheet'!$B$15))),
            --(INT('Data Sheet'!$A$15) &amp; "." &amp; BS560),
            --(INT('Data Sheet'!$B$15) &amp; "." &amp; BS560)
        )
    ),
    IF(BQ560&lt;&gt;"",
        IF(INT('Data Sheet'!$A$15)=INT('Data Sheet'!$B$15),
            --(INT('Data Sheet'!$A$15) &amp; "." &amp; RIGHT(BQ560,3)),
            IF(AND((--(INT('Data Sheet'!$A$15) &amp; "." &amp; RIGHT(BQ560,3))&gt;=--('Data Sheet'!$A$15)), (--(INT('Data Sheet'!$A$15) &amp; "." &amp; RIGHT(BQ560,3))&lt;=--('Data Sheet'!$B$15))),
                --(INT('Data Sheet'!$A$15) &amp; "." &amp; RIGHT(BQ560,3)),
                --(INT('Data Sheet'!$B$15) &amp; "." &amp; RIGHT(BQ560,3))
            )
        ),
        "OK"
    )
)</f>
        <v>OK</v>
      </c>
      <c r="R560" s="20"/>
      <c r="S560" s="20"/>
      <c r="T560" s="20"/>
      <c r="U560" s="20"/>
      <c r="V560" s="20"/>
      <c r="W560" s="20"/>
      <c r="X560" s="20"/>
      <c r="Y560" s="20"/>
      <c r="Z560" s="20"/>
      <c r="AA560" s="55"/>
      <c r="AB560" s="55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1"/>
      <c r="AR560" s="21"/>
      <c r="AS560" s="21"/>
      <c r="AT560" s="21"/>
      <c r="AU560" s="21"/>
      <c r="AV560" s="21"/>
      <c r="AW560" s="22"/>
      <c r="AX560" s="99"/>
      <c r="AY560" s="20"/>
      <c r="AZ560" s="20"/>
      <c r="BA560" s="22"/>
      <c r="BC560" s="80"/>
      <c r="BD560" s="80"/>
      <c r="BE560" s="80"/>
      <c r="BF560" s="80"/>
      <c r="BG560" s="2" t="str">
        <f t="shared" si="51"/>
        <v/>
      </c>
      <c r="BH560" s="78">
        <f t="shared" si="50"/>
        <v>0</v>
      </c>
    </row>
    <row r="561" spans="2:60" x14ac:dyDescent="0.2">
      <c r="B561" s="14">
        <f t="shared" si="55"/>
        <v>553</v>
      </c>
      <c r="C561" s="15" t="str">
        <f>CONCATENATE('Data Sheet'!$B$8,'Data Sheet'!$G$2)</f>
        <v>" HWDP</v>
      </c>
      <c r="D561" s="95" t="str">
        <f t="shared" si="52"/>
        <v/>
      </c>
      <c r="E561" s="15" t="str">
        <f>IF('Sum HWDP'!$D$10="TH-Hill DS-1 Vol 3 CAT 2: Clean and Visual Ends only","N/A","OK")</f>
        <v>OK</v>
      </c>
      <c r="F561" s="15" t="str">
        <f>IF('Sum HWDP'!$D$10="TH-Hill DS-1 Vol 3 CAT 2: Clean and Visual Ends only","N/A","OK")</f>
        <v>OK</v>
      </c>
      <c r="G561" s="17"/>
      <c r="H561" s="17"/>
      <c r="I561" s="17" t="s">
        <v>51</v>
      </c>
      <c r="J561" s="17" t="str">
        <f t="shared" si="53"/>
        <v>OK</v>
      </c>
      <c r="K561" s="17" t="str">
        <f t="shared" si="54"/>
        <v>OK</v>
      </c>
      <c r="L561" s="17" t="str">
        <f>IF('Data Sheet'!$B$9="NC-50","N/A","OK")</f>
        <v>OK</v>
      </c>
      <c r="M561" s="17" t="str">
        <f>IF('Data Sheet'!$B$9="NC-50","N/A","OK")</f>
        <v>OK</v>
      </c>
      <c r="N561" s="23" t="str">
        <f>IF(BO561&lt;&gt;"",
    IF(INT('Data Sheet'!$A$19)=INT('Data Sheet'!$B$19),
        --(INT('Data Sheet'!$A$19) &amp; "." &amp; BO561),
        IF(AND((--(INT('Data Sheet'!$A$19) &amp; "." &amp; BO561)&gt;=--('Data Sheet'!$A$19)), (--(INT('Data Sheet'!$A$19) &amp; "." &amp; BO561)&lt;=--('Data Sheet'!$B$19))),
            --(INT('Data Sheet'!$A$19) &amp; "." &amp; BO561),
            --(INT('Data Sheet'!$B$19) &amp; "." &amp; BO561)
        )
    ),
    IF(BN561&lt;&gt;"",
        IF(INT('Data Sheet'!$A$19)=INT('Data Sheet'!$B$19),
            --(INT('Data Sheet'!$A$19) &amp; "." &amp; LEFT(BN561,3)),
            IF(AND((--(INT('Data Sheet'!$A$19) &amp; "." &amp; LEFT(BN561,3))&gt;=--('Data Sheet'!$A$19)), (--(INT('Data Sheet'!$A$19) &amp; "." &amp; LEFT(BN561,3))&lt;=--('Data Sheet'!$B$19))),
                --(INT('Data Sheet'!$A$19) &amp; "." &amp; LEFT(BN561,3)),
                --(INT('Data Sheet'!$B$19) &amp; "." &amp; LEFT(BN561,3))
            )
        ),
        "OK"
    )
)</f>
        <v>OK</v>
      </c>
      <c r="O561" s="23" t="str">
        <f>IF(BP561&lt;&gt;"",
    IF(INT('Data Sheet'!$A$19)=INT('Data Sheet'!$B$19),
        --(INT('Data Sheet'!$A$19) &amp; "." &amp; BP561),
        IF(AND((--(INT('Data Sheet'!$A$19) &amp; "." &amp; BP561)&gt;=--('Data Sheet'!$A$19)), (--(INT('Data Sheet'!$A$19) &amp; "." &amp; BP561)&lt;=--('Data Sheet'!$B$19))),
            --(INT('Data Sheet'!$A$19) &amp; "." &amp; BP561),
            --(INT('Data Sheet'!$B$19) &amp; "." &amp; BP561)
        )
    ),
    IF(BN561&lt;&gt;"",
        IF(INT('Data Sheet'!$A$19)=INT('Data Sheet'!$B$19),
            --(INT('Data Sheet'!$A$19) &amp; "." &amp; RIGHT(BN561,3)),
            IF(AND((--(INT('Data Sheet'!$A$19) &amp; "." &amp; RIGHT(BN561,3))&gt;=--('Data Sheet'!$A$19)), (--(INT('Data Sheet'!$A$19) &amp; "." &amp; RIGHT(BN561,3))&lt;=--('Data Sheet'!$B$19))),
                --(INT('Data Sheet'!$A$19) &amp; "." &amp; RIGHT(BN561,3)),
                --(INT('Data Sheet'!$B$19) &amp; "." &amp; RIGHT(BN561,3))
            )
        ),
        "OK"
    )
)</f>
        <v>OK</v>
      </c>
      <c r="P561" s="23" t="str">
        <f>IF(BR561&lt;&gt;"",
    IF(INT('Data Sheet'!$A$19)=INT('Data Sheet'!$B$15),
        --(INT('Data Sheet'!$A$15) &amp; "." &amp; BR561),
        IF(AND((--(INT('Data Sheet'!$A$15) &amp; "." &amp; BR561)&gt;=--('Data Sheet'!$A$15)), (--(INT('Data Sheet'!$A$15) &amp; "." &amp; BR561)&lt;=--('Data Sheet'!$B$15))),
            --(INT('Data Sheet'!$A$15) &amp; "." &amp; BR561),
            --(INT('Data Sheet'!$B$15) &amp; "." &amp; BR561)
        )
    ),
    IF(BQ561&lt;&gt;"",
        IF(INT('Data Sheet'!$A$15)=INT('Data Sheet'!$B$15),
            --(INT('Data Sheet'!$A$15) &amp; "." &amp; LEFT(BQ561,3)),
            IF(AND((--(INT('Data Sheet'!$A$15) &amp; "." &amp; LEFT(BQ561,3))&gt;=--('Data Sheet'!$A$15)), (--(INT('Data Sheet'!$A$15) &amp; "." &amp; LEFT(BQ561,3))&lt;=--('Data Sheet'!$B$15))),
                --(INT('Data Sheet'!$A$15) &amp; "." &amp; LEFT(BQ561,3)),
                --(INT('Data Sheet'!$B$15) &amp; "." &amp; LEFT(BQ561,3))
            )
        ),
        "OK"
    )
)</f>
        <v>OK</v>
      </c>
      <c r="Q561" s="23" t="str">
        <f>IF(BS561&lt;&gt;"",
    IF(INT('Data Sheet'!$A$19)=INT('Data Sheet'!$B$15),
        --(INT('Data Sheet'!$A$15) &amp; "." &amp; BS561),
        IF(AND((--(INT('Data Sheet'!$A$15) &amp; "." &amp; BS561)&gt;=--('Data Sheet'!$A$15)), (--(INT('Data Sheet'!$A$15) &amp; "." &amp; BS561)&lt;=--('Data Sheet'!$B$15))),
            --(INT('Data Sheet'!$A$15) &amp; "." &amp; BS561),
            --(INT('Data Sheet'!$B$15) &amp; "." &amp; BS561)
        )
    ),
    IF(BQ561&lt;&gt;"",
        IF(INT('Data Sheet'!$A$15)=INT('Data Sheet'!$B$15),
            --(INT('Data Sheet'!$A$15) &amp; "." &amp; RIGHT(BQ561,3)),
            IF(AND((--(INT('Data Sheet'!$A$15) &amp; "." &amp; RIGHT(BQ561,3))&gt;=--('Data Sheet'!$A$15)), (--(INT('Data Sheet'!$A$15) &amp; "." &amp; RIGHT(BQ561,3))&lt;=--('Data Sheet'!$B$15))),
                --(INT('Data Sheet'!$A$15) &amp; "." &amp; RIGHT(BQ561,3)),
                --(INT('Data Sheet'!$B$15) &amp; "." &amp; RIGHT(BQ561,3))
            )
        ),
        "OK"
    )
)</f>
        <v>OK</v>
      </c>
      <c r="R561" s="20"/>
      <c r="S561" s="20"/>
      <c r="T561" s="20"/>
      <c r="U561" s="20"/>
      <c r="V561" s="20"/>
      <c r="W561" s="20"/>
      <c r="X561" s="20"/>
      <c r="Y561" s="20"/>
      <c r="Z561" s="20"/>
      <c r="AA561" s="55"/>
      <c r="AB561" s="55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1"/>
      <c r="AR561" s="21"/>
      <c r="AS561" s="21"/>
      <c r="AT561" s="21"/>
      <c r="AU561" s="21"/>
      <c r="AV561" s="21"/>
      <c r="AW561" s="22"/>
      <c r="AX561" s="99"/>
      <c r="AY561" s="20"/>
      <c r="AZ561" s="20"/>
      <c r="BA561" s="22"/>
      <c r="BC561" s="80"/>
      <c r="BD561" s="80"/>
      <c r="BE561" s="80"/>
      <c r="BF561" s="80"/>
      <c r="BG561" s="2" t="str">
        <f t="shared" si="51"/>
        <v/>
      </c>
      <c r="BH561" s="78">
        <f t="shared" si="50"/>
        <v>0</v>
      </c>
    </row>
    <row r="562" spans="2:60" x14ac:dyDescent="0.2">
      <c r="B562" s="14">
        <f t="shared" si="55"/>
        <v>554</v>
      </c>
      <c r="C562" s="15" t="str">
        <f>CONCATENATE('Data Sheet'!$B$8,'Data Sheet'!$G$2)</f>
        <v>" HWDP</v>
      </c>
      <c r="D562" s="95" t="str">
        <f t="shared" si="52"/>
        <v/>
      </c>
      <c r="E562" s="15" t="str">
        <f>IF('Sum HWDP'!$D$10="TH-Hill DS-1 Vol 3 CAT 2: Clean and Visual Ends only","N/A","OK")</f>
        <v>OK</v>
      </c>
      <c r="F562" s="15" t="str">
        <f>IF('Sum HWDP'!$D$10="TH-Hill DS-1 Vol 3 CAT 2: Clean and Visual Ends only","N/A","OK")</f>
        <v>OK</v>
      </c>
      <c r="G562" s="17"/>
      <c r="H562" s="17"/>
      <c r="I562" s="17" t="s">
        <v>51</v>
      </c>
      <c r="J562" s="17" t="str">
        <f t="shared" si="53"/>
        <v>OK</v>
      </c>
      <c r="K562" s="17" t="str">
        <f t="shared" si="54"/>
        <v>OK</v>
      </c>
      <c r="L562" s="17" t="str">
        <f>IF('Data Sheet'!$B$9="NC-50","N/A","OK")</f>
        <v>OK</v>
      </c>
      <c r="M562" s="17" t="str">
        <f>IF('Data Sheet'!$B$9="NC-50","N/A","OK")</f>
        <v>OK</v>
      </c>
      <c r="N562" s="23" t="str">
        <f>IF(BO562&lt;&gt;"",
    IF(INT('Data Sheet'!$A$19)=INT('Data Sheet'!$B$19),
        --(INT('Data Sheet'!$A$19) &amp; "." &amp; BO562),
        IF(AND((--(INT('Data Sheet'!$A$19) &amp; "." &amp; BO562)&gt;=--('Data Sheet'!$A$19)), (--(INT('Data Sheet'!$A$19) &amp; "." &amp; BO562)&lt;=--('Data Sheet'!$B$19))),
            --(INT('Data Sheet'!$A$19) &amp; "." &amp; BO562),
            --(INT('Data Sheet'!$B$19) &amp; "." &amp; BO562)
        )
    ),
    IF(BN562&lt;&gt;"",
        IF(INT('Data Sheet'!$A$19)=INT('Data Sheet'!$B$19),
            --(INT('Data Sheet'!$A$19) &amp; "." &amp; LEFT(BN562,3)),
            IF(AND((--(INT('Data Sheet'!$A$19) &amp; "." &amp; LEFT(BN562,3))&gt;=--('Data Sheet'!$A$19)), (--(INT('Data Sheet'!$A$19) &amp; "." &amp; LEFT(BN562,3))&lt;=--('Data Sheet'!$B$19))),
                --(INT('Data Sheet'!$A$19) &amp; "." &amp; LEFT(BN562,3)),
                --(INT('Data Sheet'!$B$19) &amp; "." &amp; LEFT(BN562,3))
            )
        ),
        "OK"
    )
)</f>
        <v>OK</v>
      </c>
      <c r="O562" s="23" t="str">
        <f>IF(BP562&lt;&gt;"",
    IF(INT('Data Sheet'!$A$19)=INT('Data Sheet'!$B$19),
        --(INT('Data Sheet'!$A$19) &amp; "." &amp; BP562),
        IF(AND((--(INT('Data Sheet'!$A$19) &amp; "." &amp; BP562)&gt;=--('Data Sheet'!$A$19)), (--(INT('Data Sheet'!$A$19) &amp; "." &amp; BP562)&lt;=--('Data Sheet'!$B$19))),
            --(INT('Data Sheet'!$A$19) &amp; "." &amp; BP562),
            --(INT('Data Sheet'!$B$19) &amp; "." &amp; BP562)
        )
    ),
    IF(BN562&lt;&gt;"",
        IF(INT('Data Sheet'!$A$19)=INT('Data Sheet'!$B$19),
            --(INT('Data Sheet'!$A$19) &amp; "." &amp; RIGHT(BN562,3)),
            IF(AND((--(INT('Data Sheet'!$A$19) &amp; "." &amp; RIGHT(BN562,3))&gt;=--('Data Sheet'!$A$19)), (--(INT('Data Sheet'!$A$19) &amp; "." &amp; RIGHT(BN562,3))&lt;=--('Data Sheet'!$B$19))),
                --(INT('Data Sheet'!$A$19) &amp; "." &amp; RIGHT(BN562,3)),
                --(INT('Data Sheet'!$B$19) &amp; "." &amp; RIGHT(BN562,3))
            )
        ),
        "OK"
    )
)</f>
        <v>OK</v>
      </c>
      <c r="P562" s="23" t="str">
        <f>IF(BR562&lt;&gt;"",
    IF(INT('Data Sheet'!$A$19)=INT('Data Sheet'!$B$15),
        --(INT('Data Sheet'!$A$15) &amp; "." &amp; BR562),
        IF(AND((--(INT('Data Sheet'!$A$15) &amp; "." &amp; BR562)&gt;=--('Data Sheet'!$A$15)), (--(INT('Data Sheet'!$A$15) &amp; "." &amp; BR562)&lt;=--('Data Sheet'!$B$15))),
            --(INT('Data Sheet'!$A$15) &amp; "." &amp; BR562),
            --(INT('Data Sheet'!$B$15) &amp; "." &amp; BR562)
        )
    ),
    IF(BQ562&lt;&gt;"",
        IF(INT('Data Sheet'!$A$15)=INT('Data Sheet'!$B$15),
            --(INT('Data Sheet'!$A$15) &amp; "." &amp; LEFT(BQ562,3)),
            IF(AND((--(INT('Data Sheet'!$A$15) &amp; "." &amp; LEFT(BQ562,3))&gt;=--('Data Sheet'!$A$15)), (--(INT('Data Sheet'!$A$15) &amp; "." &amp; LEFT(BQ562,3))&lt;=--('Data Sheet'!$B$15))),
                --(INT('Data Sheet'!$A$15) &amp; "." &amp; LEFT(BQ562,3)),
                --(INT('Data Sheet'!$B$15) &amp; "." &amp; LEFT(BQ562,3))
            )
        ),
        "OK"
    )
)</f>
        <v>OK</v>
      </c>
      <c r="Q562" s="23" t="str">
        <f>IF(BS562&lt;&gt;"",
    IF(INT('Data Sheet'!$A$19)=INT('Data Sheet'!$B$15),
        --(INT('Data Sheet'!$A$15) &amp; "." &amp; BS562),
        IF(AND((--(INT('Data Sheet'!$A$15) &amp; "." &amp; BS562)&gt;=--('Data Sheet'!$A$15)), (--(INT('Data Sheet'!$A$15) &amp; "." &amp; BS562)&lt;=--('Data Sheet'!$B$15))),
            --(INT('Data Sheet'!$A$15) &amp; "." &amp; BS562),
            --(INT('Data Sheet'!$B$15) &amp; "." &amp; BS562)
        )
    ),
    IF(BQ562&lt;&gt;"",
        IF(INT('Data Sheet'!$A$15)=INT('Data Sheet'!$B$15),
            --(INT('Data Sheet'!$A$15) &amp; "." &amp; RIGHT(BQ562,3)),
            IF(AND((--(INT('Data Sheet'!$A$15) &amp; "." &amp; RIGHT(BQ562,3))&gt;=--('Data Sheet'!$A$15)), (--(INT('Data Sheet'!$A$15) &amp; "." &amp; RIGHT(BQ562,3))&lt;=--('Data Sheet'!$B$15))),
                --(INT('Data Sheet'!$A$15) &amp; "." &amp; RIGHT(BQ562,3)),
                --(INT('Data Sheet'!$B$15) &amp; "." &amp; RIGHT(BQ562,3))
            )
        ),
        "OK"
    )
)</f>
        <v>OK</v>
      </c>
      <c r="R562" s="20"/>
      <c r="S562" s="20"/>
      <c r="T562" s="20"/>
      <c r="U562" s="20"/>
      <c r="V562" s="20"/>
      <c r="W562" s="20"/>
      <c r="X562" s="20"/>
      <c r="Y562" s="20"/>
      <c r="Z562" s="20"/>
      <c r="AA562" s="55"/>
      <c r="AB562" s="55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1"/>
      <c r="AR562" s="21"/>
      <c r="AS562" s="21"/>
      <c r="AT562" s="21"/>
      <c r="AU562" s="21"/>
      <c r="AV562" s="21"/>
      <c r="AW562" s="22"/>
      <c r="AX562" s="99"/>
      <c r="AY562" s="20"/>
      <c r="AZ562" s="20"/>
      <c r="BA562" s="22"/>
      <c r="BC562" s="80"/>
      <c r="BD562" s="80"/>
      <c r="BE562" s="80"/>
      <c r="BF562" s="80"/>
      <c r="BG562" s="2" t="str">
        <f t="shared" si="51"/>
        <v/>
      </c>
      <c r="BH562" s="78">
        <f t="shared" si="50"/>
        <v>0</v>
      </c>
    </row>
    <row r="563" spans="2:60" x14ac:dyDescent="0.2">
      <c r="B563" s="14">
        <f t="shared" si="55"/>
        <v>555</v>
      </c>
      <c r="C563" s="15" t="str">
        <f>CONCATENATE('Data Sheet'!$B$8,'Data Sheet'!$G$2)</f>
        <v>" HWDP</v>
      </c>
      <c r="D563" s="95" t="str">
        <f t="shared" si="52"/>
        <v/>
      </c>
      <c r="E563" s="15" t="str">
        <f>IF('Sum HWDP'!$D$10="TH-Hill DS-1 Vol 3 CAT 2: Clean and Visual Ends only","N/A","OK")</f>
        <v>OK</v>
      </c>
      <c r="F563" s="15" t="str">
        <f>IF('Sum HWDP'!$D$10="TH-Hill DS-1 Vol 3 CAT 2: Clean and Visual Ends only","N/A","OK")</f>
        <v>OK</v>
      </c>
      <c r="G563" s="17"/>
      <c r="H563" s="17"/>
      <c r="I563" s="17" t="s">
        <v>51</v>
      </c>
      <c r="J563" s="17" t="str">
        <f t="shared" si="53"/>
        <v>OK</v>
      </c>
      <c r="K563" s="17" t="str">
        <f t="shared" si="54"/>
        <v>OK</v>
      </c>
      <c r="L563" s="17" t="str">
        <f>IF('Data Sheet'!$B$9="NC-50","N/A","OK")</f>
        <v>OK</v>
      </c>
      <c r="M563" s="17" t="str">
        <f>IF('Data Sheet'!$B$9="NC-50","N/A","OK")</f>
        <v>OK</v>
      </c>
      <c r="N563" s="23" t="str">
        <f>IF(BO563&lt;&gt;"",
    IF(INT('Data Sheet'!$A$19)=INT('Data Sheet'!$B$19),
        --(INT('Data Sheet'!$A$19) &amp; "." &amp; BO563),
        IF(AND((--(INT('Data Sheet'!$A$19) &amp; "." &amp; BO563)&gt;=--('Data Sheet'!$A$19)), (--(INT('Data Sheet'!$A$19) &amp; "." &amp; BO563)&lt;=--('Data Sheet'!$B$19))),
            --(INT('Data Sheet'!$A$19) &amp; "." &amp; BO563),
            --(INT('Data Sheet'!$B$19) &amp; "." &amp; BO563)
        )
    ),
    IF(BN563&lt;&gt;"",
        IF(INT('Data Sheet'!$A$19)=INT('Data Sheet'!$B$19),
            --(INT('Data Sheet'!$A$19) &amp; "." &amp; LEFT(BN563,3)),
            IF(AND((--(INT('Data Sheet'!$A$19) &amp; "." &amp; LEFT(BN563,3))&gt;=--('Data Sheet'!$A$19)), (--(INT('Data Sheet'!$A$19) &amp; "." &amp; LEFT(BN563,3))&lt;=--('Data Sheet'!$B$19))),
                --(INT('Data Sheet'!$A$19) &amp; "." &amp; LEFT(BN563,3)),
                --(INT('Data Sheet'!$B$19) &amp; "." &amp; LEFT(BN563,3))
            )
        ),
        "OK"
    )
)</f>
        <v>OK</v>
      </c>
      <c r="O563" s="23" t="str">
        <f>IF(BP563&lt;&gt;"",
    IF(INT('Data Sheet'!$A$19)=INT('Data Sheet'!$B$19),
        --(INT('Data Sheet'!$A$19) &amp; "." &amp; BP563),
        IF(AND((--(INT('Data Sheet'!$A$19) &amp; "." &amp; BP563)&gt;=--('Data Sheet'!$A$19)), (--(INT('Data Sheet'!$A$19) &amp; "." &amp; BP563)&lt;=--('Data Sheet'!$B$19))),
            --(INT('Data Sheet'!$A$19) &amp; "." &amp; BP563),
            --(INT('Data Sheet'!$B$19) &amp; "." &amp; BP563)
        )
    ),
    IF(BN563&lt;&gt;"",
        IF(INT('Data Sheet'!$A$19)=INT('Data Sheet'!$B$19),
            --(INT('Data Sheet'!$A$19) &amp; "." &amp; RIGHT(BN563,3)),
            IF(AND((--(INT('Data Sheet'!$A$19) &amp; "." &amp; RIGHT(BN563,3))&gt;=--('Data Sheet'!$A$19)), (--(INT('Data Sheet'!$A$19) &amp; "." &amp; RIGHT(BN563,3))&lt;=--('Data Sheet'!$B$19))),
                --(INT('Data Sheet'!$A$19) &amp; "." &amp; RIGHT(BN563,3)),
                --(INT('Data Sheet'!$B$19) &amp; "." &amp; RIGHT(BN563,3))
            )
        ),
        "OK"
    )
)</f>
        <v>OK</v>
      </c>
      <c r="P563" s="23" t="str">
        <f>IF(BR563&lt;&gt;"",
    IF(INT('Data Sheet'!$A$19)=INT('Data Sheet'!$B$15),
        --(INT('Data Sheet'!$A$15) &amp; "." &amp; BR563),
        IF(AND((--(INT('Data Sheet'!$A$15) &amp; "." &amp; BR563)&gt;=--('Data Sheet'!$A$15)), (--(INT('Data Sheet'!$A$15) &amp; "." &amp; BR563)&lt;=--('Data Sheet'!$B$15))),
            --(INT('Data Sheet'!$A$15) &amp; "." &amp; BR563),
            --(INT('Data Sheet'!$B$15) &amp; "." &amp; BR563)
        )
    ),
    IF(BQ563&lt;&gt;"",
        IF(INT('Data Sheet'!$A$15)=INT('Data Sheet'!$B$15),
            --(INT('Data Sheet'!$A$15) &amp; "." &amp; LEFT(BQ563,3)),
            IF(AND((--(INT('Data Sheet'!$A$15) &amp; "." &amp; LEFT(BQ563,3))&gt;=--('Data Sheet'!$A$15)), (--(INT('Data Sheet'!$A$15) &amp; "." &amp; LEFT(BQ563,3))&lt;=--('Data Sheet'!$B$15))),
                --(INT('Data Sheet'!$A$15) &amp; "." &amp; LEFT(BQ563,3)),
                --(INT('Data Sheet'!$B$15) &amp; "." &amp; LEFT(BQ563,3))
            )
        ),
        "OK"
    )
)</f>
        <v>OK</v>
      </c>
      <c r="Q563" s="23" t="str">
        <f>IF(BS563&lt;&gt;"",
    IF(INT('Data Sheet'!$A$19)=INT('Data Sheet'!$B$15),
        --(INT('Data Sheet'!$A$15) &amp; "." &amp; BS563),
        IF(AND((--(INT('Data Sheet'!$A$15) &amp; "." &amp; BS563)&gt;=--('Data Sheet'!$A$15)), (--(INT('Data Sheet'!$A$15) &amp; "." &amp; BS563)&lt;=--('Data Sheet'!$B$15))),
            --(INT('Data Sheet'!$A$15) &amp; "." &amp; BS563),
            --(INT('Data Sheet'!$B$15) &amp; "." &amp; BS563)
        )
    ),
    IF(BQ563&lt;&gt;"",
        IF(INT('Data Sheet'!$A$15)=INT('Data Sheet'!$B$15),
            --(INT('Data Sheet'!$A$15) &amp; "." &amp; RIGHT(BQ563,3)),
            IF(AND((--(INT('Data Sheet'!$A$15) &amp; "." &amp; RIGHT(BQ563,3))&gt;=--('Data Sheet'!$A$15)), (--(INT('Data Sheet'!$A$15) &amp; "." &amp; RIGHT(BQ563,3))&lt;=--('Data Sheet'!$B$15))),
                --(INT('Data Sheet'!$A$15) &amp; "." &amp; RIGHT(BQ563,3)),
                --(INT('Data Sheet'!$B$15) &amp; "." &amp; RIGHT(BQ563,3))
            )
        ),
        "OK"
    )
)</f>
        <v>OK</v>
      </c>
      <c r="R563" s="20"/>
      <c r="S563" s="20"/>
      <c r="T563" s="20"/>
      <c r="U563" s="20"/>
      <c r="V563" s="20"/>
      <c r="W563" s="20"/>
      <c r="X563" s="20"/>
      <c r="Y563" s="20"/>
      <c r="Z563" s="20"/>
      <c r="AA563" s="55"/>
      <c r="AB563" s="55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1"/>
      <c r="AR563" s="21"/>
      <c r="AS563" s="21"/>
      <c r="AT563" s="21"/>
      <c r="AU563" s="21"/>
      <c r="AV563" s="21"/>
      <c r="AW563" s="22"/>
      <c r="AX563" s="99"/>
      <c r="AY563" s="20"/>
      <c r="AZ563" s="20"/>
      <c r="BA563" s="22"/>
      <c r="BC563" s="80"/>
      <c r="BD563" s="80"/>
      <c r="BE563" s="80"/>
      <c r="BF563" s="80"/>
      <c r="BG563" s="2" t="str">
        <f t="shared" si="51"/>
        <v/>
      </c>
      <c r="BH563" s="78">
        <f t="shared" si="50"/>
        <v>0</v>
      </c>
    </row>
    <row r="564" spans="2:60" x14ac:dyDescent="0.2">
      <c r="B564" s="14">
        <f t="shared" si="55"/>
        <v>556</v>
      </c>
      <c r="C564" s="15" t="str">
        <f>CONCATENATE('Data Sheet'!$B$8,'Data Sheet'!$G$2)</f>
        <v>" HWDP</v>
      </c>
      <c r="D564" s="95" t="str">
        <f t="shared" si="52"/>
        <v/>
      </c>
      <c r="E564" s="15" t="str">
        <f>IF('Sum HWDP'!$D$10="TH-Hill DS-1 Vol 3 CAT 2: Clean and Visual Ends only","N/A","OK")</f>
        <v>OK</v>
      </c>
      <c r="F564" s="15" t="str">
        <f>IF('Sum HWDP'!$D$10="TH-Hill DS-1 Vol 3 CAT 2: Clean and Visual Ends only","N/A","OK")</f>
        <v>OK</v>
      </c>
      <c r="G564" s="17"/>
      <c r="H564" s="17"/>
      <c r="I564" s="17" t="s">
        <v>51</v>
      </c>
      <c r="J564" s="17" t="str">
        <f t="shared" si="53"/>
        <v>OK</v>
      </c>
      <c r="K564" s="17" t="str">
        <f t="shared" si="54"/>
        <v>OK</v>
      </c>
      <c r="L564" s="17" t="str">
        <f>IF('Data Sheet'!$B$9="NC-50","N/A","OK")</f>
        <v>OK</v>
      </c>
      <c r="M564" s="17" t="str">
        <f>IF('Data Sheet'!$B$9="NC-50","N/A","OK")</f>
        <v>OK</v>
      </c>
      <c r="N564" s="23" t="str">
        <f>IF(BO564&lt;&gt;"",
    IF(INT('Data Sheet'!$A$19)=INT('Data Sheet'!$B$19),
        --(INT('Data Sheet'!$A$19) &amp; "." &amp; BO564),
        IF(AND((--(INT('Data Sheet'!$A$19) &amp; "." &amp; BO564)&gt;=--('Data Sheet'!$A$19)), (--(INT('Data Sheet'!$A$19) &amp; "." &amp; BO564)&lt;=--('Data Sheet'!$B$19))),
            --(INT('Data Sheet'!$A$19) &amp; "." &amp; BO564),
            --(INT('Data Sheet'!$B$19) &amp; "." &amp; BO564)
        )
    ),
    IF(BN564&lt;&gt;"",
        IF(INT('Data Sheet'!$A$19)=INT('Data Sheet'!$B$19),
            --(INT('Data Sheet'!$A$19) &amp; "." &amp; LEFT(BN564,3)),
            IF(AND((--(INT('Data Sheet'!$A$19) &amp; "." &amp; LEFT(BN564,3))&gt;=--('Data Sheet'!$A$19)), (--(INT('Data Sheet'!$A$19) &amp; "." &amp; LEFT(BN564,3))&lt;=--('Data Sheet'!$B$19))),
                --(INT('Data Sheet'!$A$19) &amp; "." &amp; LEFT(BN564,3)),
                --(INT('Data Sheet'!$B$19) &amp; "." &amp; LEFT(BN564,3))
            )
        ),
        "OK"
    )
)</f>
        <v>OK</v>
      </c>
      <c r="O564" s="23" t="str">
        <f>IF(BP564&lt;&gt;"",
    IF(INT('Data Sheet'!$A$19)=INT('Data Sheet'!$B$19),
        --(INT('Data Sheet'!$A$19) &amp; "." &amp; BP564),
        IF(AND((--(INT('Data Sheet'!$A$19) &amp; "." &amp; BP564)&gt;=--('Data Sheet'!$A$19)), (--(INT('Data Sheet'!$A$19) &amp; "." &amp; BP564)&lt;=--('Data Sheet'!$B$19))),
            --(INT('Data Sheet'!$A$19) &amp; "." &amp; BP564),
            --(INT('Data Sheet'!$B$19) &amp; "." &amp; BP564)
        )
    ),
    IF(BN564&lt;&gt;"",
        IF(INT('Data Sheet'!$A$19)=INT('Data Sheet'!$B$19),
            --(INT('Data Sheet'!$A$19) &amp; "." &amp; RIGHT(BN564,3)),
            IF(AND((--(INT('Data Sheet'!$A$19) &amp; "." &amp; RIGHT(BN564,3))&gt;=--('Data Sheet'!$A$19)), (--(INT('Data Sheet'!$A$19) &amp; "." &amp; RIGHT(BN564,3))&lt;=--('Data Sheet'!$B$19))),
                --(INT('Data Sheet'!$A$19) &amp; "." &amp; RIGHT(BN564,3)),
                --(INT('Data Sheet'!$B$19) &amp; "." &amp; RIGHT(BN564,3))
            )
        ),
        "OK"
    )
)</f>
        <v>OK</v>
      </c>
      <c r="P564" s="23" t="str">
        <f>IF(BR564&lt;&gt;"",
    IF(INT('Data Sheet'!$A$19)=INT('Data Sheet'!$B$15),
        --(INT('Data Sheet'!$A$15) &amp; "." &amp; BR564),
        IF(AND((--(INT('Data Sheet'!$A$15) &amp; "." &amp; BR564)&gt;=--('Data Sheet'!$A$15)), (--(INT('Data Sheet'!$A$15) &amp; "." &amp; BR564)&lt;=--('Data Sheet'!$B$15))),
            --(INT('Data Sheet'!$A$15) &amp; "." &amp; BR564),
            --(INT('Data Sheet'!$B$15) &amp; "." &amp; BR564)
        )
    ),
    IF(BQ564&lt;&gt;"",
        IF(INT('Data Sheet'!$A$15)=INT('Data Sheet'!$B$15),
            --(INT('Data Sheet'!$A$15) &amp; "." &amp; LEFT(BQ564,3)),
            IF(AND((--(INT('Data Sheet'!$A$15) &amp; "." &amp; LEFT(BQ564,3))&gt;=--('Data Sheet'!$A$15)), (--(INT('Data Sheet'!$A$15) &amp; "." &amp; LEFT(BQ564,3))&lt;=--('Data Sheet'!$B$15))),
                --(INT('Data Sheet'!$A$15) &amp; "." &amp; LEFT(BQ564,3)),
                --(INT('Data Sheet'!$B$15) &amp; "." &amp; LEFT(BQ564,3))
            )
        ),
        "OK"
    )
)</f>
        <v>OK</v>
      </c>
      <c r="Q564" s="23" t="str">
        <f>IF(BS564&lt;&gt;"",
    IF(INT('Data Sheet'!$A$19)=INT('Data Sheet'!$B$15),
        --(INT('Data Sheet'!$A$15) &amp; "." &amp; BS564),
        IF(AND((--(INT('Data Sheet'!$A$15) &amp; "." &amp; BS564)&gt;=--('Data Sheet'!$A$15)), (--(INT('Data Sheet'!$A$15) &amp; "." &amp; BS564)&lt;=--('Data Sheet'!$B$15))),
            --(INT('Data Sheet'!$A$15) &amp; "." &amp; BS564),
            --(INT('Data Sheet'!$B$15) &amp; "." &amp; BS564)
        )
    ),
    IF(BQ564&lt;&gt;"",
        IF(INT('Data Sheet'!$A$15)=INT('Data Sheet'!$B$15),
            --(INT('Data Sheet'!$A$15) &amp; "." &amp; RIGHT(BQ564,3)),
            IF(AND((--(INT('Data Sheet'!$A$15) &amp; "." &amp; RIGHT(BQ564,3))&gt;=--('Data Sheet'!$A$15)), (--(INT('Data Sheet'!$A$15) &amp; "." &amp; RIGHT(BQ564,3))&lt;=--('Data Sheet'!$B$15))),
                --(INT('Data Sheet'!$A$15) &amp; "." &amp; RIGHT(BQ564,3)),
                --(INT('Data Sheet'!$B$15) &amp; "." &amp; RIGHT(BQ564,3))
            )
        ),
        "OK"
    )
)</f>
        <v>OK</v>
      </c>
      <c r="R564" s="20"/>
      <c r="S564" s="20"/>
      <c r="T564" s="20"/>
      <c r="U564" s="20"/>
      <c r="V564" s="20"/>
      <c r="W564" s="20"/>
      <c r="X564" s="20"/>
      <c r="Y564" s="20"/>
      <c r="Z564" s="20"/>
      <c r="AA564" s="55"/>
      <c r="AB564" s="55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1"/>
      <c r="AR564" s="21"/>
      <c r="AS564" s="21"/>
      <c r="AT564" s="21"/>
      <c r="AU564" s="21"/>
      <c r="AV564" s="21"/>
      <c r="AW564" s="22"/>
      <c r="AX564" s="99"/>
      <c r="AY564" s="20"/>
      <c r="AZ564" s="20"/>
      <c r="BA564" s="22"/>
      <c r="BC564" s="80"/>
      <c r="BD564" s="80"/>
      <c r="BE564" s="80"/>
      <c r="BF564" s="80"/>
      <c r="BG564" s="2" t="str">
        <f t="shared" si="51"/>
        <v/>
      </c>
      <c r="BH564" s="78">
        <f t="shared" si="50"/>
        <v>0</v>
      </c>
    </row>
    <row r="565" spans="2:60" x14ac:dyDescent="0.2">
      <c r="B565" s="14">
        <f t="shared" si="55"/>
        <v>557</v>
      </c>
      <c r="C565" s="15" t="str">
        <f>CONCATENATE('Data Sheet'!$B$8,'Data Sheet'!$G$2)</f>
        <v>" HWDP</v>
      </c>
      <c r="D565" s="95" t="str">
        <f t="shared" si="52"/>
        <v/>
      </c>
      <c r="E565" s="15" t="str">
        <f>IF('Sum HWDP'!$D$10="TH-Hill DS-1 Vol 3 CAT 2: Clean and Visual Ends only","N/A","OK")</f>
        <v>OK</v>
      </c>
      <c r="F565" s="15" t="str">
        <f>IF('Sum HWDP'!$D$10="TH-Hill DS-1 Vol 3 CAT 2: Clean and Visual Ends only","N/A","OK")</f>
        <v>OK</v>
      </c>
      <c r="G565" s="17"/>
      <c r="H565" s="17"/>
      <c r="I565" s="17" t="s">
        <v>51</v>
      </c>
      <c r="J565" s="17" t="str">
        <f t="shared" si="53"/>
        <v>OK</v>
      </c>
      <c r="K565" s="17" t="str">
        <f t="shared" si="54"/>
        <v>OK</v>
      </c>
      <c r="L565" s="17" t="str">
        <f>IF('Data Sheet'!$B$9="NC-50","N/A","OK")</f>
        <v>OK</v>
      </c>
      <c r="M565" s="17" t="str">
        <f>IF('Data Sheet'!$B$9="NC-50","N/A","OK")</f>
        <v>OK</v>
      </c>
      <c r="N565" s="23" t="str">
        <f>IF(BO565&lt;&gt;"",
    IF(INT('Data Sheet'!$A$19)=INT('Data Sheet'!$B$19),
        --(INT('Data Sheet'!$A$19) &amp; "." &amp; BO565),
        IF(AND((--(INT('Data Sheet'!$A$19) &amp; "." &amp; BO565)&gt;=--('Data Sheet'!$A$19)), (--(INT('Data Sheet'!$A$19) &amp; "." &amp; BO565)&lt;=--('Data Sheet'!$B$19))),
            --(INT('Data Sheet'!$A$19) &amp; "." &amp; BO565),
            --(INT('Data Sheet'!$B$19) &amp; "." &amp; BO565)
        )
    ),
    IF(BN565&lt;&gt;"",
        IF(INT('Data Sheet'!$A$19)=INT('Data Sheet'!$B$19),
            --(INT('Data Sheet'!$A$19) &amp; "." &amp; LEFT(BN565,3)),
            IF(AND((--(INT('Data Sheet'!$A$19) &amp; "." &amp; LEFT(BN565,3))&gt;=--('Data Sheet'!$A$19)), (--(INT('Data Sheet'!$A$19) &amp; "." &amp; LEFT(BN565,3))&lt;=--('Data Sheet'!$B$19))),
                --(INT('Data Sheet'!$A$19) &amp; "." &amp; LEFT(BN565,3)),
                --(INT('Data Sheet'!$B$19) &amp; "." &amp; LEFT(BN565,3))
            )
        ),
        "OK"
    )
)</f>
        <v>OK</v>
      </c>
      <c r="O565" s="23" t="str">
        <f>IF(BP565&lt;&gt;"",
    IF(INT('Data Sheet'!$A$19)=INT('Data Sheet'!$B$19),
        --(INT('Data Sheet'!$A$19) &amp; "." &amp; BP565),
        IF(AND((--(INT('Data Sheet'!$A$19) &amp; "." &amp; BP565)&gt;=--('Data Sheet'!$A$19)), (--(INT('Data Sheet'!$A$19) &amp; "." &amp; BP565)&lt;=--('Data Sheet'!$B$19))),
            --(INT('Data Sheet'!$A$19) &amp; "." &amp; BP565),
            --(INT('Data Sheet'!$B$19) &amp; "." &amp; BP565)
        )
    ),
    IF(BN565&lt;&gt;"",
        IF(INT('Data Sheet'!$A$19)=INT('Data Sheet'!$B$19),
            --(INT('Data Sheet'!$A$19) &amp; "." &amp; RIGHT(BN565,3)),
            IF(AND((--(INT('Data Sheet'!$A$19) &amp; "." &amp; RIGHT(BN565,3))&gt;=--('Data Sheet'!$A$19)), (--(INT('Data Sheet'!$A$19) &amp; "." &amp; RIGHT(BN565,3))&lt;=--('Data Sheet'!$B$19))),
                --(INT('Data Sheet'!$A$19) &amp; "." &amp; RIGHT(BN565,3)),
                --(INT('Data Sheet'!$B$19) &amp; "." &amp; RIGHT(BN565,3))
            )
        ),
        "OK"
    )
)</f>
        <v>OK</v>
      </c>
      <c r="P565" s="23" t="str">
        <f>IF(BR565&lt;&gt;"",
    IF(INT('Data Sheet'!$A$19)=INT('Data Sheet'!$B$15),
        --(INT('Data Sheet'!$A$15) &amp; "." &amp; BR565),
        IF(AND((--(INT('Data Sheet'!$A$15) &amp; "." &amp; BR565)&gt;=--('Data Sheet'!$A$15)), (--(INT('Data Sheet'!$A$15) &amp; "." &amp; BR565)&lt;=--('Data Sheet'!$B$15))),
            --(INT('Data Sheet'!$A$15) &amp; "." &amp; BR565),
            --(INT('Data Sheet'!$B$15) &amp; "." &amp; BR565)
        )
    ),
    IF(BQ565&lt;&gt;"",
        IF(INT('Data Sheet'!$A$15)=INT('Data Sheet'!$B$15),
            --(INT('Data Sheet'!$A$15) &amp; "." &amp; LEFT(BQ565,3)),
            IF(AND((--(INT('Data Sheet'!$A$15) &amp; "." &amp; LEFT(BQ565,3))&gt;=--('Data Sheet'!$A$15)), (--(INT('Data Sheet'!$A$15) &amp; "." &amp; LEFT(BQ565,3))&lt;=--('Data Sheet'!$B$15))),
                --(INT('Data Sheet'!$A$15) &amp; "." &amp; LEFT(BQ565,3)),
                --(INT('Data Sheet'!$B$15) &amp; "." &amp; LEFT(BQ565,3))
            )
        ),
        "OK"
    )
)</f>
        <v>OK</v>
      </c>
      <c r="Q565" s="23" t="str">
        <f>IF(BS565&lt;&gt;"",
    IF(INT('Data Sheet'!$A$19)=INT('Data Sheet'!$B$15),
        --(INT('Data Sheet'!$A$15) &amp; "." &amp; BS565),
        IF(AND((--(INT('Data Sheet'!$A$15) &amp; "." &amp; BS565)&gt;=--('Data Sheet'!$A$15)), (--(INT('Data Sheet'!$A$15) &amp; "." &amp; BS565)&lt;=--('Data Sheet'!$B$15))),
            --(INT('Data Sheet'!$A$15) &amp; "." &amp; BS565),
            --(INT('Data Sheet'!$B$15) &amp; "." &amp; BS565)
        )
    ),
    IF(BQ565&lt;&gt;"",
        IF(INT('Data Sheet'!$A$15)=INT('Data Sheet'!$B$15),
            --(INT('Data Sheet'!$A$15) &amp; "." &amp; RIGHT(BQ565,3)),
            IF(AND((--(INT('Data Sheet'!$A$15) &amp; "." &amp; RIGHT(BQ565,3))&gt;=--('Data Sheet'!$A$15)), (--(INT('Data Sheet'!$A$15) &amp; "." &amp; RIGHT(BQ565,3))&lt;=--('Data Sheet'!$B$15))),
                --(INT('Data Sheet'!$A$15) &amp; "." &amp; RIGHT(BQ565,3)),
                --(INT('Data Sheet'!$B$15) &amp; "." &amp; RIGHT(BQ565,3))
            )
        ),
        "OK"
    )
)</f>
        <v>OK</v>
      </c>
      <c r="R565" s="20"/>
      <c r="S565" s="20"/>
      <c r="T565" s="20"/>
      <c r="U565" s="20"/>
      <c r="V565" s="20"/>
      <c r="W565" s="20"/>
      <c r="X565" s="20"/>
      <c r="Y565" s="20"/>
      <c r="Z565" s="20"/>
      <c r="AA565" s="55"/>
      <c r="AB565" s="55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1"/>
      <c r="AR565" s="21"/>
      <c r="AS565" s="21"/>
      <c r="AT565" s="21"/>
      <c r="AU565" s="21"/>
      <c r="AV565" s="21"/>
      <c r="AW565" s="22"/>
      <c r="AX565" s="99"/>
      <c r="AY565" s="20"/>
      <c r="AZ565" s="20"/>
      <c r="BA565" s="22"/>
      <c r="BC565" s="80"/>
      <c r="BD565" s="80"/>
      <c r="BE565" s="80"/>
      <c r="BF565" s="80"/>
      <c r="BG565" s="2" t="str">
        <f t="shared" si="51"/>
        <v/>
      </c>
      <c r="BH565" s="78">
        <f t="shared" si="50"/>
        <v>0</v>
      </c>
    </row>
    <row r="566" spans="2:60" x14ac:dyDescent="0.2">
      <c r="B566" s="14">
        <f t="shared" si="55"/>
        <v>558</v>
      </c>
      <c r="C566" s="15" t="str">
        <f>CONCATENATE('Data Sheet'!$B$8,'Data Sheet'!$G$2)</f>
        <v>" HWDP</v>
      </c>
      <c r="D566" s="95" t="str">
        <f t="shared" si="52"/>
        <v/>
      </c>
      <c r="E566" s="15" t="str">
        <f>IF('Sum HWDP'!$D$10="TH-Hill DS-1 Vol 3 CAT 2: Clean and Visual Ends only","N/A","OK")</f>
        <v>OK</v>
      </c>
      <c r="F566" s="15" t="str">
        <f>IF('Sum HWDP'!$D$10="TH-Hill DS-1 Vol 3 CAT 2: Clean and Visual Ends only","N/A","OK")</f>
        <v>OK</v>
      </c>
      <c r="G566" s="17"/>
      <c r="H566" s="17"/>
      <c r="I566" s="17" t="s">
        <v>51</v>
      </c>
      <c r="J566" s="17" t="str">
        <f t="shared" si="53"/>
        <v>OK</v>
      </c>
      <c r="K566" s="17" t="str">
        <f t="shared" si="54"/>
        <v>OK</v>
      </c>
      <c r="L566" s="17" t="str">
        <f>IF('Data Sheet'!$B$9="NC-50","N/A","OK")</f>
        <v>OK</v>
      </c>
      <c r="M566" s="17" t="str">
        <f>IF('Data Sheet'!$B$9="NC-50","N/A","OK")</f>
        <v>OK</v>
      </c>
      <c r="N566" s="23" t="str">
        <f>IF(BO566&lt;&gt;"",
    IF(INT('Data Sheet'!$A$19)=INT('Data Sheet'!$B$19),
        --(INT('Data Sheet'!$A$19) &amp; "." &amp; BO566),
        IF(AND((--(INT('Data Sheet'!$A$19) &amp; "." &amp; BO566)&gt;=--('Data Sheet'!$A$19)), (--(INT('Data Sheet'!$A$19) &amp; "." &amp; BO566)&lt;=--('Data Sheet'!$B$19))),
            --(INT('Data Sheet'!$A$19) &amp; "." &amp; BO566),
            --(INT('Data Sheet'!$B$19) &amp; "." &amp; BO566)
        )
    ),
    IF(BN566&lt;&gt;"",
        IF(INT('Data Sheet'!$A$19)=INT('Data Sheet'!$B$19),
            --(INT('Data Sheet'!$A$19) &amp; "." &amp; LEFT(BN566,3)),
            IF(AND((--(INT('Data Sheet'!$A$19) &amp; "." &amp; LEFT(BN566,3))&gt;=--('Data Sheet'!$A$19)), (--(INT('Data Sheet'!$A$19) &amp; "." &amp; LEFT(BN566,3))&lt;=--('Data Sheet'!$B$19))),
                --(INT('Data Sheet'!$A$19) &amp; "." &amp; LEFT(BN566,3)),
                --(INT('Data Sheet'!$B$19) &amp; "." &amp; LEFT(BN566,3))
            )
        ),
        "OK"
    )
)</f>
        <v>OK</v>
      </c>
      <c r="O566" s="23" t="str">
        <f>IF(BP566&lt;&gt;"",
    IF(INT('Data Sheet'!$A$19)=INT('Data Sheet'!$B$19),
        --(INT('Data Sheet'!$A$19) &amp; "." &amp; BP566),
        IF(AND((--(INT('Data Sheet'!$A$19) &amp; "." &amp; BP566)&gt;=--('Data Sheet'!$A$19)), (--(INT('Data Sheet'!$A$19) &amp; "." &amp; BP566)&lt;=--('Data Sheet'!$B$19))),
            --(INT('Data Sheet'!$A$19) &amp; "." &amp; BP566),
            --(INT('Data Sheet'!$B$19) &amp; "." &amp; BP566)
        )
    ),
    IF(BN566&lt;&gt;"",
        IF(INT('Data Sheet'!$A$19)=INT('Data Sheet'!$B$19),
            --(INT('Data Sheet'!$A$19) &amp; "." &amp; RIGHT(BN566,3)),
            IF(AND((--(INT('Data Sheet'!$A$19) &amp; "." &amp; RIGHT(BN566,3))&gt;=--('Data Sheet'!$A$19)), (--(INT('Data Sheet'!$A$19) &amp; "." &amp; RIGHT(BN566,3))&lt;=--('Data Sheet'!$B$19))),
                --(INT('Data Sheet'!$A$19) &amp; "." &amp; RIGHT(BN566,3)),
                --(INT('Data Sheet'!$B$19) &amp; "." &amp; RIGHT(BN566,3))
            )
        ),
        "OK"
    )
)</f>
        <v>OK</v>
      </c>
      <c r="P566" s="23" t="str">
        <f>IF(BR566&lt;&gt;"",
    IF(INT('Data Sheet'!$A$19)=INT('Data Sheet'!$B$15),
        --(INT('Data Sheet'!$A$15) &amp; "." &amp; BR566),
        IF(AND((--(INT('Data Sheet'!$A$15) &amp; "." &amp; BR566)&gt;=--('Data Sheet'!$A$15)), (--(INT('Data Sheet'!$A$15) &amp; "." &amp; BR566)&lt;=--('Data Sheet'!$B$15))),
            --(INT('Data Sheet'!$A$15) &amp; "." &amp; BR566),
            --(INT('Data Sheet'!$B$15) &amp; "." &amp; BR566)
        )
    ),
    IF(BQ566&lt;&gt;"",
        IF(INT('Data Sheet'!$A$15)=INT('Data Sheet'!$B$15),
            --(INT('Data Sheet'!$A$15) &amp; "." &amp; LEFT(BQ566,3)),
            IF(AND((--(INT('Data Sheet'!$A$15) &amp; "." &amp; LEFT(BQ566,3))&gt;=--('Data Sheet'!$A$15)), (--(INT('Data Sheet'!$A$15) &amp; "." &amp; LEFT(BQ566,3))&lt;=--('Data Sheet'!$B$15))),
                --(INT('Data Sheet'!$A$15) &amp; "." &amp; LEFT(BQ566,3)),
                --(INT('Data Sheet'!$B$15) &amp; "." &amp; LEFT(BQ566,3))
            )
        ),
        "OK"
    )
)</f>
        <v>OK</v>
      </c>
      <c r="Q566" s="23" t="str">
        <f>IF(BS566&lt;&gt;"",
    IF(INT('Data Sheet'!$A$19)=INT('Data Sheet'!$B$15),
        --(INT('Data Sheet'!$A$15) &amp; "." &amp; BS566),
        IF(AND((--(INT('Data Sheet'!$A$15) &amp; "." &amp; BS566)&gt;=--('Data Sheet'!$A$15)), (--(INT('Data Sheet'!$A$15) &amp; "." &amp; BS566)&lt;=--('Data Sheet'!$B$15))),
            --(INT('Data Sheet'!$A$15) &amp; "." &amp; BS566),
            --(INT('Data Sheet'!$B$15) &amp; "." &amp; BS566)
        )
    ),
    IF(BQ566&lt;&gt;"",
        IF(INT('Data Sheet'!$A$15)=INT('Data Sheet'!$B$15),
            --(INT('Data Sheet'!$A$15) &amp; "." &amp; RIGHT(BQ566,3)),
            IF(AND((--(INT('Data Sheet'!$A$15) &amp; "." &amp; RIGHT(BQ566,3))&gt;=--('Data Sheet'!$A$15)), (--(INT('Data Sheet'!$A$15) &amp; "." &amp; RIGHT(BQ566,3))&lt;=--('Data Sheet'!$B$15))),
                --(INT('Data Sheet'!$A$15) &amp; "." &amp; RIGHT(BQ566,3)),
                --(INT('Data Sheet'!$B$15) &amp; "." &amp; RIGHT(BQ566,3))
            )
        ),
        "OK"
    )
)</f>
        <v>OK</v>
      </c>
      <c r="R566" s="20"/>
      <c r="S566" s="20"/>
      <c r="T566" s="20"/>
      <c r="U566" s="20"/>
      <c r="V566" s="20"/>
      <c r="W566" s="20"/>
      <c r="X566" s="20"/>
      <c r="Y566" s="20"/>
      <c r="Z566" s="20"/>
      <c r="AA566" s="55"/>
      <c r="AB566" s="55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1"/>
      <c r="AR566" s="21"/>
      <c r="AS566" s="21"/>
      <c r="AT566" s="21"/>
      <c r="AU566" s="21"/>
      <c r="AV566" s="21"/>
      <c r="AW566" s="22"/>
      <c r="AX566" s="99"/>
      <c r="AY566" s="20"/>
      <c r="AZ566" s="20"/>
      <c r="BA566" s="22"/>
      <c r="BC566" s="80"/>
      <c r="BD566" s="80"/>
      <c r="BE566" s="80"/>
      <c r="BF566" s="80"/>
      <c r="BG566" s="2" t="str">
        <f t="shared" si="51"/>
        <v/>
      </c>
      <c r="BH566" s="78">
        <f t="shared" si="50"/>
        <v>0</v>
      </c>
    </row>
    <row r="567" spans="2:60" x14ac:dyDescent="0.2">
      <c r="B567" s="14">
        <f t="shared" si="55"/>
        <v>559</v>
      </c>
      <c r="C567" s="15" t="str">
        <f>CONCATENATE('Data Sheet'!$B$8,'Data Sheet'!$G$2)</f>
        <v>" HWDP</v>
      </c>
      <c r="D567" s="95" t="str">
        <f t="shared" si="52"/>
        <v/>
      </c>
      <c r="E567" s="15" t="str">
        <f>IF('Sum HWDP'!$D$10="TH-Hill DS-1 Vol 3 CAT 2: Clean and Visual Ends only","N/A","OK")</f>
        <v>OK</v>
      </c>
      <c r="F567" s="15" t="str">
        <f>IF('Sum HWDP'!$D$10="TH-Hill DS-1 Vol 3 CAT 2: Clean and Visual Ends only","N/A","OK")</f>
        <v>OK</v>
      </c>
      <c r="G567" s="17"/>
      <c r="H567" s="17"/>
      <c r="I567" s="17" t="s">
        <v>51</v>
      </c>
      <c r="J567" s="17" t="str">
        <f t="shared" si="53"/>
        <v>OK</v>
      </c>
      <c r="K567" s="17" t="str">
        <f t="shared" si="54"/>
        <v>OK</v>
      </c>
      <c r="L567" s="17" t="str">
        <f>IF('Data Sheet'!$B$9="NC-50","N/A","OK")</f>
        <v>OK</v>
      </c>
      <c r="M567" s="17" t="str">
        <f>IF('Data Sheet'!$B$9="NC-50","N/A","OK")</f>
        <v>OK</v>
      </c>
      <c r="N567" s="23" t="str">
        <f>IF(BO567&lt;&gt;"",
    IF(INT('Data Sheet'!$A$19)=INT('Data Sheet'!$B$19),
        --(INT('Data Sheet'!$A$19) &amp; "." &amp; BO567),
        IF(AND((--(INT('Data Sheet'!$A$19) &amp; "." &amp; BO567)&gt;=--('Data Sheet'!$A$19)), (--(INT('Data Sheet'!$A$19) &amp; "." &amp; BO567)&lt;=--('Data Sheet'!$B$19))),
            --(INT('Data Sheet'!$A$19) &amp; "." &amp; BO567),
            --(INT('Data Sheet'!$B$19) &amp; "." &amp; BO567)
        )
    ),
    IF(BN567&lt;&gt;"",
        IF(INT('Data Sheet'!$A$19)=INT('Data Sheet'!$B$19),
            --(INT('Data Sheet'!$A$19) &amp; "." &amp; LEFT(BN567,3)),
            IF(AND((--(INT('Data Sheet'!$A$19) &amp; "." &amp; LEFT(BN567,3))&gt;=--('Data Sheet'!$A$19)), (--(INT('Data Sheet'!$A$19) &amp; "." &amp; LEFT(BN567,3))&lt;=--('Data Sheet'!$B$19))),
                --(INT('Data Sheet'!$A$19) &amp; "." &amp; LEFT(BN567,3)),
                --(INT('Data Sheet'!$B$19) &amp; "." &amp; LEFT(BN567,3))
            )
        ),
        "OK"
    )
)</f>
        <v>OK</v>
      </c>
      <c r="O567" s="23" t="str">
        <f>IF(BP567&lt;&gt;"",
    IF(INT('Data Sheet'!$A$19)=INT('Data Sheet'!$B$19),
        --(INT('Data Sheet'!$A$19) &amp; "." &amp; BP567),
        IF(AND((--(INT('Data Sheet'!$A$19) &amp; "." &amp; BP567)&gt;=--('Data Sheet'!$A$19)), (--(INT('Data Sheet'!$A$19) &amp; "." &amp; BP567)&lt;=--('Data Sheet'!$B$19))),
            --(INT('Data Sheet'!$A$19) &amp; "." &amp; BP567),
            --(INT('Data Sheet'!$B$19) &amp; "." &amp; BP567)
        )
    ),
    IF(BN567&lt;&gt;"",
        IF(INT('Data Sheet'!$A$19)=INT('Data Sheet'!$B$19),
            --(INT('Data Sheet'!$A$19) &amp; "." &amp; RIGHT(BN567,3)),
            IF(AND((--(INT('Data Sheet'!$A$19) &amp; "." &amp; RIGHT(BN567,3))&gt;=--('Data Sheet'!$A$19)), (--(INT('Data Sheet'!$A$19) &amp; "." &amp; RIGHT(BN567,3))&lt;=--('Data Sheet'!$B$19))),
                --(INT('Data Sheet'!$A$19) &amp; "." &amp; RIGHT(BN567,3)),
                --(INT('Data Sheet'!$B$19) &amp; "." &amp; RIGHT(BN567,3))
            )
        ),
        "OK"
    )
)</f>
        <v>OK</v>
      </c>
      <c r="P567" s="23" t="str">
        <f>IF(BR567&lt;&gt;"",
    IF(INT('Data Sheet'!$A$19)=INT('Data Sheet'!$B$15),
        --(INT('Data Sheet'!$A$15) &amp; "." &amp; BR567),
        IF(AND((--(INT('Data Sheet'!$A$15) &amp; "." &amp; BR567)&gt;=--('Data Sheet'!$A$15)), (--(INT('Data Sheet'!$A$15) &amp; "." &amp; BR567)&lt;=--('Data Sheet'!$B$15))),
            --(INT('Data Sheet'!$A$15) &amp; "." &amp; BR567),
            --(INT('Data Sheet'!$B$15) &amp; "." &amp; BR567)
        )
    ),
    IF(BQ567&lt;&gt;"",
        IF(INT('Data Sheet'!$A$15)=INT('Data Sheet'!$B$15),
            --(INT('Data Sheet'!$A$15) &amp; "." &amp; LEFT(BQ567,3)),
            IF(AND((--(INT('Data Sheet'!$A$15) &amp; "." &amp; LEFT(BQ567,3))&gt;=--('Data Sheet'!$A$15)), (--(INT('Data Sheet'!$A$15) &amp; "." &amp; LEFT(BQ567,3))&lt;=--('Data Sheet'!$B$15))),
                --(INT('Data Sheet'!$A$15) &amp; "." &amp; LEFT(BQ567,3)),
                --(INT('Data Sheet'!$B$15) &amp; "." &amp; LEFT(BQ567,3))
            )
        ),
        "OK"
    )
)</f>
        <v>OK</v>
      </c>
      <c r="Q567" s="23" t="str">
        <f>IF(BS567&lt;&gt;"",
    IF(INT('Data Sheet'!$A$19)=INT('Data Sheet'!$B$15),
        --(INT('Data Sheet'!$A$15) &amp; "." &amp; BS567),
        IF(AND((--(INT('Data Sheet'!$A$15) &amp; "." &amp; BS567)&gt;=--('Data Sheet'!$A$15)), (--(INT('Data Sheet'!$A$15) &amp; "." &amp; BS567)&lt;=--('Data Sheet'!$B$15))),
            --(INT('Data Sheet'!$A$15) &amp; "." &amp; BS567),
            --(INT('Data Sheet'!$B$15) &amp; "." &amp; BS567)
        )
    ),
    IF(BQ567&lt;&gt;"",
        IF(INT('Data Sheet'!$A$15)=INT('Data Sheet'!$B$15),
            --(INT('Data Sheet'!$A$15) &amp; "." &amp; RIGHT(BQ567,3)),
            IF(AND((--(INT('Data Sheet'!$A$15) &amp; "." &amp; RIGHT(BQ567,3))&gt;=--('Data Sheet'!$A$15)), (--(INT('Data Sheet'!$A$15) &amp; "." &amp; RIGHT(BQ567,3))&lt;=--('Data Sheet'!$B$15))),
                --(INT('Data Sheet'!$A$15) &amp; "." &amp; RIGHT(BQ567,3)),
                --(INT('Data Sheet'!$B$15) &amp; "." &amp; RIGHT(BQ567,3))
            )
        ),
        "OK"
    )
)</f>
        <v>OK</v>
      </c>
      <c r="R567" s="20"/>
      <c r="S567" s="20"/>
      <c r="T567" s="20"/>
      <c r="U567" s="20"/>
      <c r="V567" s="20"/>
      <c r="W567" s="20"/>
      <c r="X567" s="20"/>
      <c r="Y567" s="20"/>
      <c r="Z567" s="20"/>
      <c r="AA567" s="55"/>
      <c r="AB567" s="55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1"/>
      <c r="AR567" s="21"/>
      <c r="AS567" s="21"/>
      <c r="AT567" s="21"/>
      <c r="AU567" s="21"/>
      <c r="AV567" s="21"/>
      <c r="AW567" s="22"/>
      <c r="AX567" s="99"/>
      <c r="AY567" s="20"/>
      <c r="AZ567" s="20"/>
      <c r="BA567" s="22"/>
      <c r="BC567" s="80"/>
      <c r="BD567" s="80"/>
      <c r="BE567" s="80"/>
      <c r="BF567" s="80"/>
      <c r="BG567" s="2" t="str">
        <f t="shared" si="51"/>
        <v/>
      </c>
      <c r="BH567" s="78">
        <f t="shared" si="50"/>
        <v>0</v>
      </c>
    </row>
    <row r="568" spans="2:60" x14ac:dyDescent="0.2">
      <c r="B568" s="14">
        <f t="shared" si="55"/>
        <v>560</v>
      </c>
      <c r="C568" s="15" t="str">
        <f>CONCATENATE('Data Sheet'!$B$8,'Data Sheet'!$G$2)</f>
        <v>" HWDP</v>
      </c>
      <c r="D568" s="95" t="str">
        <f t="shared" si="52"/>
        <v/>
      </c>
      <c r="E568" s="15" t="str">
        <f>IF('Sum HWDP'!$D$10="TH-Hill DS-1 Vol 3 CAT 2: Clean and Visual Ends only","N/A","OK")</f>
        <v>OK</v>
      </c>
      <c r="F568" s="15" t="str">
        <f>IF('Sum HWDP'!$D$10="TH-Hill DS-1 Vol 3 CAT 2: Clean and Visual Ends only","N/A","OK")</f>
        <v>OK</v>
      </c>
      <c r="G568" s="17"/>
      <c r="H568" s="17"/>
      <c r="I568" s="17" t="s">
        <v>51</v>
      </c>
      <c r="J568" s="17" t="str">
        <f t="shared" si="53"/>
        <v>OK</v>
      </c>
      <c r="K568" s="17" t="str">
        <f t="shared" si="54"/>
        <v>OK</v>
      </c>
      <c r="L568" s="17" t="str">
        <f>IF('Data Sheet'!$B$9="NC-50","N/A","OK")</f>
        <v>OK</v>
      </c>
      <c r="M568" s="17" t="str">
        <f>IF('Data Sheet'!$B$9="NC-50","N/A","OK")</f>
        <v>OK</v>
      </c>
      <c r="N568" s="23" t="str">
        <f>IF(BO568&lt;&gt;"",
    IF(INT('Data Sheet'!$A$19)=INT('Data Sheet'!$B$19),
        --(INT('Data Sheet'!$A$19) &amp; "." &amp; BO568),
        IF(AND((--(INT('Data Sheet'!$A$19) &amp; "." &amp; BO568)&gt;=--('Data Sheet'!$A$19)), (--(INT('Data Sheet'!$A$19) &amp; "." &amp; BO568)&lt;=--('Data Sheet'!$B$19))),
            --(INT('Data Sheet'!$A$19) &amp; "." &amp; BO568),
            --(INT('Data Sheet'!$B$19) &amp; "." &amp; BO568)
        )
    ),
    IF(BN568&lt;&gt;"",
        IF(INT('Data Sheet'!$A$19)=INT('Data Sheet'!$B$19),
            --(INT('Data Sheet'!$A$19) &amp; "." &amp; LEFT(BN568,3)),
            IF(AND((--(INT('Data Sheet'!$A$19) &amp; "." &amp; LEFT(BN568,3))&gt;=--('Data Sheet'!$A$19)), (--(INT('Data Sheet'!$A$19) &amp; "." &amp; LEFT(BN568,3))&lt;=--('Data Sheet'!$B$19))),
                --(INT('Data Sheet'!$A$19) &amp; "." &amp; LEFT(BN568,3)),
                --(INT('Data Sheet'!$B$19) &amp; "." &amp; LEFT(BN568,3))
            )
        ),
        "OK"
    )
)</f>
        <v>OK</v>
      </c>
      <c r="O568" s="23" t="str">
        <f>IF(BP568&lt;&gt;"",
    IF(INT('Data Sheet'!$A$19)=INT('Data Sheet'!$B$19),
        --(INT('Data Sheet'!$A$19) &amp; "." &amp; BP568),
        IF(AND((--(INT('Data Sheet'!$A$19) &amp; "." &amp; BP568)&gt;=--('Data Sheet'!$A$19)), (--(INT('Data Sheet'!$A$19) &amp; "." &amp; BP568)&lt;=--('Data Sheet'!$B$19))),
            --(INT('Data Sheet'!$A$19) &amp; "." &amp; BP568),
            --(INT('Data Sheet'!$B$19) &amp; "." &amp; BP568)
        )
    ),
    IF(BN568&lt;&gt;"",
        IF(INT('Data Sheet'!$A$19)=INT('Data Sheet'!$B$19),
            --(INT('Data Sheet'!$A$19) &amp; "." &amp; RIGHT(BN568,3)),
            IF(AND((--(INT('Data Sheet'!$A$19) &amp; "." &amp; RIGHT(BN568,3))&gt;=--('Data Sheet'!$A$19)), (--(INT('Data Sheet'!$A$19) &amp; "." &amp; RIGHT(BN568,3))&lt;=--('Data Sheet'!$B$19))),
                --(INT('Data Sheet'!$A$19) &amp; "." &amp; RIGHT(BN568,3)),
                --(INT('Data Sheet'!$B$19) &amp; "." &amp; RIGHT(BN568,3))
            )
        ),
        "OK"
    )
)</f>
        <v>OK</v>
      </c>
      <c r="P568" s="23" t="str">
        <f>IF(BR568&lt;&gt;"",
    IF(INT('Data Sheet'!$A$19)=INT('Data Sheet'!$B$15),
        --(INT('Data Sheet'!$A$15) &amp; "." &amp; BR568),
        IF(AND((--(INT('Data Sheet'!$A$15) &amp; "." &amp; BR568)&gt;=--('Data Sheet'!$A$15)), (--(INT('Data Sheet'!$A$15) &amp; "." &amp; BR568)&lt;=--('Data Sheet'!$B$15))),
            --(INT('Data Sheet'!$A$15) &amp; "." &amp; BR568),
            --(INT('Data Sheet'!$B$15) &amp; "." &amp; BR568)
        )
    ),
    IF(BQ568&lt;&gt;"",
        IF(INT('Data Sheet'!$A$15)=INT('Data Sheet'!$B$15),
            --(INT('Data Sheet'!$A$15) &amp; "." &amp; LEFT(BQ568,3)),
            IF(AND((--(INT('Data Sheet'!$A$15) &amp; "." &amp; LEFT(BQ568,3))&gt;=--('Data Sheet'!$A$15)), (--(INT('Data Sheet'!$A$15) &amp; "." &amp; LEFT(BQ568,3))&lt;=--('Data Sheet'!$B$15))),
                --(INT('Data Sheet'!$A$15) &amp; "." &amp; LEFT(BQ568,3)),
                --(INT('Data Sheet'!$B$15) &amp; "." &amp; LEFT(BQ568,3))
            )
        ),
        "OK"
    )
)</f>
        <v>OK</v>
      </c>
      <c r="Q568" s="23" t="str">
        <f>IF(BS568&lt;&gt;"",
    IF(INT('Data Sheet'!$A$19)=INT('Data Sheet'!$B$15),
        --(INT('Data Sheet'!$A$15) &amp; "." &amp; BS568),
        IF(AND((--(INT('Data Sheet'!$A$15) &amp; "." &amp; BS568)&gt;=--('Data Sheet'!$A$15)), (--(INT('Data Sheet'!$A$15) &amp; "." &amp; BS568)&lt;=--('Data Sheet'!$B$15))),
            --(INT('Data Sheet'!$A$15) &amp; "." &amp; BS568),
            --(INT('Data Sheet'!$B$15) &amp; "." &amp; BS568)
        )
    ),
    IF(BQ568&lt;&gt;"",
        IF(INT('Data Sheet'!$A$15)=INT('Data Sheet'!$B$15),
            --(INT('Data Sheet'!$A$15) &amp; "." &amp; RIGHT(BQ568,3)),
            IF(AND((--(INT('Data Sheet'!$A$15) &amp; "." &amp; RIGHT(BQ568,3))&gt;=--('Data Sheet'!$A$15)), (--(INT('Data Sheet'!$A$15) &amp; "." &amp; RIGHT(BQ568,3))&lt;=--('Data Sheet'!$B$15))),
                --(INT('Data Sheet'!$A$15) &amp; "." &amp; RIGHT(BQ568,3)),
                --(INT('Data Sheet'!$B$15) &amp; "." &amp; RIGHT(BQ568,3))
            )
        ),
        "OK"
    )
)</f>
        <v>OK</v>
      </c>
      <c r="R568" s="20"/>
      <c r="S568" s="20"/>
      <c r="T568" s="20"/>
      <c r="U568" s="20"/>
      <c r="V568" s="20"/>
      <c r="W568" s="20"/>
      <c r="X568" s="20"/>
      <c r="Y568" s="20"/>
      <c r="Z568" s="20"/>
      <c r="AA568" s="55"/>
      <c r="AB568" s="55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1"/>
      <c r="AR568" s="21"/>
      <c r="AS568" s="21"/>
      <c r="AT568" s="21"/>
      <c r="AU568" s="21"/>
      <c r="AV568" s="21"/>
      <c r="AW568" s="22"/>
      <c r="AX568" s="99"/>
      <c r="AY568" s="20"/>
      <c r="AZ568" s="20"/>
      <c r="BA568" s="22"/>
      <c r="BC568" s="80"/>
      <c r="BD568" s="80"/>
      <c r="BE568" s="80"/>
      <c r="BF568" s="80"/>
      <c r="BG568" s="2" t="str">
        <f t="shared" si="51"/>
        <v/>
      </c>
      <c r="BH568" s="78">
        <f t="shared" si="50"/>
        <v>0</v>
      </c>
    </row>
    <row r="569" spans="2:60" x14ac:dyDescent="0.2">
      <c r="B569" s="14">
        <f t="shared" si="55"/>
        <v>561</v>
      </c>
      <c r="C569" s="15" t="str">
        <f>CONCATENATE('Data Sheet'!$B$8,'Data Sheet'!$G$2)</f>
        <v>" HWDP</v>
      </c>
      <c r="D569" s="95" t="str">
        <f t="shared" si="52"/>
        <v/>
      </c>
      <c r="E569" s="15" t="str">
        <f>IF('Sum HWDP'!$D$10="TH-Hill DS-1 Vol 3 CAT 2: Clean and Visual Ends only","N/A","OK")</f>
        <v>OK</v>
      </c>
      <c r="F569" s="15" t="str">
        <f>IF('Sum HWDP'!$D$10="TH-Hill DS-1 Vol 3 CAT 2: Clean and Visual Ends only","N/A","OK")</f>
        <v>OK</v>
      </c>
      <c r="G569" s="17"/>
      <c r="H569" s="17"/>
      <c r="I569" s="17" t="s">
        <v>51</v>
      </c>
      <c r="J569" s="17" t="str">
        <f t="shared" si="53"/>
        <v>OK</v>
      </c>
      <c r="K569" s="17" t="str">
        <f t="shared" si="54"/>
        <v>OK</v>
      </c>
      <c r="L569" s="17" t="str">
        <f>IF('Data Sheet'!$B$9="NC-50","N/A","OK")</f>
        <v>OK</v>
      </c>
      <c r="M569" s="17" t="str">
        <f>IF('Data Sheet'!$B$9="NC-50","N/A","OK")</f>
        <v>OK</v>
      </c>
      <c r="N569" s="23" t="str">
        <f>IF(BO569&lt;&gt;"",
    IF(INT('Data Sheet'!$A$19)=INT('Data Sheet'!$B$19),
        --(INT('Data Sheet'!$A$19) &amp; "." &amp; BO569),
        IF(AND((--(INT('Data Sheet'!$A$19) &amp; "." &amp; BO569)&gt;=--('Data Sheet'!$A$19)), (--(INT('Data Sheet'!$A$19) &amp; "." &amp; BO569)&lt;=--('Data Sheet'!$B$19))),
            --(INT('Data Sheet'!$A$19) &amp; "." &amp; BO569),
            --(INT('Data Sheet'!$B$19) &amp; "." &amp; BO569)
        )
    ),
    IF(BN569&lt;&gt;"",
        IF(INT('Data Sheet'!$A$19)=INT('Data Sheet'!$B$19),
            --(INT('Data Sheet'!$A$19) &amp; "." &amp; LEFT(BN569,3)),
            IF(AND((--(INT('Data Sheet'!$A$19) &amp; "." &amp; LEFT(BN569,3))&gt;=--('Data Sheet'!$A$19)), (--(INT('Data Sheet'!$A$19) &amp; "." &amp; LEFT(BN569,3))&lt;=--('Data Sheet'!$B$19))),
                --(INT('Data Sheet'!$A$19) &amp; "." &amp; LEFT(BN569,3)),
                --(INT('Data Sheet'!$B$19) &amp; "." &amp; LEFT(BN569,3))
            )
        ),
        "OK"
    )
)</f>
        <v>OK</v>
      </c>
      <c r="O569" s="23" t="str">
        <f>IF(BP569&lt;&gt;"",
    IF(INT('Data Sheet'!$A$19)=INT('Data Sheet'!$B$19),
        --(INT('Data Sheet'!$A$19) &amp; "." &amp; BP569),
        IF(AND((--(INT('Data Sheet'!$A$19) &amp; "." &amp; BP569)&gt;=--('Data Sheet'!$A$19)), (--(INT('Data Sheet'!$A$19) &amp; "." &amp; BP569)&lt;=--('Data Sheet'!$B$19))),
            --(INT('Data Sheet'!$A$19) &amp; "." &amp; BP569),
            --(INT('Data Sheet'!$B$19) &amp; "." &amp; BP569)
        )
    ),
    IF(BN569&lt;&gt;"",
        IF(INT('Data Sheet'!$A$19)=INT('Data Sheet'!$B$19),
            --(INT('Data Sheet'!$A$19) &amp; "." &amp; RIGHT(BN569,3)),
            IF(AND((--(INT('Data Sheet'!$A$19) &amp; "." &amp; RIGHT(BN569,3))&gt;=--('Data Sheet'!$A$19)), (--(INT('Data Sheet'!$A$19) &amp; "." &amp; RIGHT(BN569,3))&lt;=--('Data Sheet'!$B$19))),
                --(INT('Data Sheet'!$A$19) &amp; "." &amp; RIGHT(BN569,3)),
                --(INT('Data Sheet'!$B$19) &amp; "." &amp; RIGHT(BN569,3))
            )
        ),
        "OK"
    )
)</f>
        <v>OK</v>
      </c>
      <c r="P569" s="23" t="str">
        <f>IF(BR569&lt;&gt;"",
    IF(INT('Data Sheet'!$A$19)=INT('Data Sheet'!$B$15),
        --(INT('Data Sheet'!$A$15) &amp; "." &amp; BR569),
        IF(AND((--(INT('Data Sheet'!$A$15) &amp; "." &amp; BR569)&gt;=--('Data Sheet'!$A$15)), (--(INT('Data Sheet'!$A$15) &amp; "." &amp; BR569)&lt;=--('Data Sheet'!$B$15))),
            --(INT('Data Sheet'!$A$15) &amp; "." &amp; BR569),
            --(INT('Data Sheet'!$B$15) &amp; "." &amp; BR569)
        )
    ),
    IF(BQ569&lt;&gt;"",
        IF(INT('Data Sheet'!$A$15)=INT('Data Sheet'!$B$15),
            --(INT('Data Sheet'!$A$15) &amp; "." &amp; LEFT(BQ569,3)),
            IF(AND((--(INT('Data Sheet'!$A$15) &amp; "." &amp; LEFT(BQ569,3))&gt;=--('Data Sheet'!$A$15)), (--(INT('Data Sheet'!$A$15) &amp; "." &amp; LEFT(BQ569,3))&lt;=--('Data Sheet'!$B$15))),
                --(INT('Data Sheet'!$A$15) &amp; "." &amp; LEFT(BQ569,3)),
                --(INT('Data Sheet'!$B$15) &amp; "." &amp; LEFT(BQ569,3))
            )
        ),
        "OK"
    )
)</f>
        <v>OK</v>
      </c>
      <c r="Q569" s="23" t="str">
        <f>IF(BS569&lt;&gt;"",
    IF(INT('Data Sheet'!$A$19)=INT('Data Sheet'!$B$15),
        --(INT('Data Sheet'!$A$15) &amp; "." &amp; BS569),
        IF(AND((--(INT('Data Sheet'!$A$15) &amp; "." &amp; BS569)&gt;=--('Data Sheet'!$A$15)), (--(INT('Data Sheet'!$A$15) &amp; "." &amp; BS569)&lt;=--('Data Sheet'!$B$15))),
            --(INT('Data Sheet'!$A$15) &amp; "." &amp; BS569),
            --(INT('Data Sheet'!$B$15) &amp; "." &amp; BS569)
        )
    ),
    IF(BQ569&lt;&gt;"",
        IF(INT('Data Sheet'!$A$15)=INT('Data Sheet'!$B$15),
            --(INT('Data Sheet'!$A$15) &amp; "." &amp; RIGHT(BQ569,3)),
            IF(AND((--(INT('Data Sheet'!$A$15) &amp; "." &amp; RIGHT(BQ569,3))&gt;=--('Data Sheet'!$A$15)), (--(INT('Data Sheet'!$A$15) &amp; "." &amp; RIGHT(BQ569,3))&lt;=--('Data Sheet'!$B$15))),
                --(INT('Data Sheet'!$A$15) &amp; "." &amp; RIGHT(BQ569,3)),
                --(INT('Data Sheet'!$B$15) &amp; "." &amp; RIGHT(BQ569,3))
            )
        ),
        "OK"
    )
)</f>
        <v>OK</v>
      </c>
      <c r="R569" s="20"/>
      <c r="S569" s="20"/>
      <c r="T569" s="20"/>
      <c r="U569" s="20"/>
      <c r="V569" s="20"/>
      <c r="W569" s="20"/>
      <c r="X569" s="20"/>
      <c r="Y569" s="20"/>
      <c r="Z569" s="20"/>
      <c r="AA569" s="55"/>
      <c r="AB569" s="55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1"/>
      <c r="AR569" s="21"/>
      <c r="AS569" s="21"/>
      <c r="AT569" s="21"/>
      <c r="AU569" s="21"/>
      <c r="AV569" s="21"/>
      <c r="AW569" s="22"/>
      <c r="AX569" s="99"/>
      <c r="AY569" s="20"/>
      <c r="AZ569" s="20"/>
      <c r="BA569" s="22"/>
      <c r="BC569" s="80"/>
      <c r="BD569" s="80"/>
      <c r="BE569" s="80"/>
      <c r="BF569" s="80"/>
      <c r="BG569" s="2" t="str">
        <f t="shared" si="51"/>
        <v/>
      </c>
      <c r="BH569" s="78">
        <f t="shared" si="50"/>
        <v>0</v>
      </c>
    </row>
    <row r="570" spans="2:60" x14ac:dyDescent="0.2">
      <c r="B570" s="14">
        <f t="shared" si="55"/>
        <v>562</v>
      </c>
      <c r="C570" s="15" t="str">
        <f>CONCATENATE('Data Sheet'!$B$8,'Data Sheet'!$G$2)</f>
        <v>" HWDP</v>
      </c>
      <c r="D570" s="95" t="str">
        <f t="shared" si="52"/>
        <v/>
      </c>
      <c r="E570" s="15" t="str">
        <f>IF('Sum HWDP'!$D$10="TH-Hill DS-1 Vol 3 CAT 2: Clean and Visual Ends only","N/A","OK")</f>
        <v>OK</v>
      </c>
      <c r="F570" s="15" t="str">
        <f>IF('Sum HWDP'!$D$10="TH-Hill DS-1 Vol 3 CAT 2: Clean and Visual Ends only","N/A","OK")</f>
        <v>OK</v>
      </c>
      <c r="G570" s="17"/>
      <c r="H570" s="17"/>
      <c r="I570" s="17" t="s">
        <v>51</v>
      </c>
      <c r="J570" s="17" t="str">
        <f t="shared" si="53"/>
        <v>OK</v>
      </c>
      <c r="K570" s="17" t="str">
        <f t="shared" si="54"/>
        <v>OK</v>
      </c>
      <c r="L570" s="17" t="str">
        <f>IF('Data Sheet'!$B$9="NC-50","N/A","OK")</f>
        <v>OK</v>
      </c>
      <c r="M570" s="17" t="str">
        <f>IF('Data Sheet'!$B$9="NC-50","N/A","OK")</f>
        <v>OK</v>
      </c>
      <c r="N570" s="23" t="str">
        <f>IF(BO570&lt;&gt;"",
    IF(INT('Data Sheet'!$A$19)=INT('Data Sheet'!$B$19),
        --(INT('Data Sheet'!$A$19) &amp; "." &amp; BO570),
        IF(AND((--(INT('Data Sheet'!$A$19) &amp; "." &amp; BO570)&gt;=--('Data Sheet'!$A$19)), (--(INT('Data Sheet'!$A$19) &amp; "." &amp; BO570)&lt;=--('Data Sheet'!$B$19))),
            --(INT('Data Sheet'!$A$19) &amp; "." &amp; BO570),
            --(INT('Data Sheet'!$B$19) &amp; "." &amp; BO570)
        )
    ),
    IF(BN570&lt;&gt;"",
        IF(INT('Data Sheet'!$A$19)=INT('Data Sheet'!$B$19),
            --(INT('Data Sheet'!$A$19) &amp; "." &amp; LEFT(BN570,3)),
            IF(AND((--(INT('Data Sheet'!$A$19) &amp; "." &amp; LEFT(BN570,3))&gt;=--('Data Sheet'!$A$19)), (--(INT('Data Sheet'!$A$19) &amp; "." &amp; LEFT(BN570,3))&lt;=--('Data Sheet'!$B$19))),
                --(INT('Data Sheet'!$A$19) &amp; "." &amp; LEFT(BN570,3)),
                --(INT('Data Sheet'!$B$19) &amp; "." &amp; LEFT(BN570,3))
            )
        ),
        "OK"
    )
)</f>
        <v>OK</v>
      </c>
      <c r="O570" s="23" t="str">
        <f>IF(BP570&lt;&gt;"",
    IF(INT('Data Sheet'!$A$19)=INT('Data Sheet'!$B$19),
        --(INT('Data Sheet'!$A$19) &amp; "." &amp; BP570),
        IF(AND((--(INT('Data Sheet'!$A$19) &amp; "." &amp; BP570)&gt;=--('Data Sheet'!$A$19)), (--(INT('Data Sheet'!$A$19) &amp; "." &amp; BP570)&lt;=--('Data Sheet'!$B$19))),
            --(INT('Data Sheet'!$A$19) &amp; "." &amp; BP570),
            --(INT('Data Sheet'!$B$19) &amp; "." &amp; BP570)
        )
    ),
    IF(BN570&lt;&gt;"",
        IF(INT('Data Sheet'!$A$19)=INT('Data Sheet'!$B$19),
            --(INT('Data Sheet'!$A$19) &amp; "." &amp; RIGHT(BN570,3)),
            IF(AND((--(INT('Data Sheet'!$A$19) &amp; "." &amp; RIGHT(BN570,3))&gt;=--('Data Sheet'!$A$19)), (--(INT('Data Sheet'!$A$19) &amp; "." &amp; RIGHT(BN570,3))&lt;=--('Data Sheet'!$B$19))),
                --(INT('Data Sheet'!$A$19) &amp; "." &amp; RIGHT(BN570,3)),
                --(INT('Data Sheet'!$B$19) &amp; "." &amp; RIGHT(BN570,3))
            )
        ),
        "OK"
    )
)</f>
        <v>OK</v>
      </c>
      <c r="P570" s="23" t="str">
        <f>IF(BR570&lt;&gt;"",
    IF(INT('Data Sheet'!$A$19)=INT('Data Sheet'!$B$15),
        --(INT('Data Sheet'!$A$15) &amp; "." &amp; BR570),
        IF(AND((--(INT('Data Sheet'!$A$15) &amp; "." &amp; BR570)&gt;=--('Data Sheet'!$A$15)), (--(INT('Data Sheet'!$A$15) &amp; "." &amp; BR570)&lt;=--('Data Sheet'!$B$15))),
            --(INT('Data Sheet'!$A$15) &amp; "." &amp; BR570),
            --(INT('Data Sheet'!$B$15) &amp; "." &amp; BR570)
        )
    ),
    IF(BQ570&lt;&gt;"",
        IF(INT('Data Sheet'!$A$15)=INT('Data Sheet'!$B$15),
            --(INT('Data Sheet'!$A$15) &amp; "." &amp; LEFT(BQ570,3)),
            IF(AND((--(INT('Data Sheet'!$A$15) &amp; "." &amp; LEFT(BQ570,3))&gt;=--('Data Sheet'!$A$15)), (--(INT('Data Sheet'!$A$15) &amp; "." &amp; LEFT(BQ570,3))&lt;=--('Data Sheet'!$B$15))),
                --(INT('Data Sheet'!$A$15) &amp; "." &amp; LEFT(BQ570,3)),
                --(INT('Data Sheet'!$B$15) &amp; "." &amp; LEFT(BQ570,3))
            )
        ),
        "OK"
    )
)</f>
        <v>OK</v>
      </c>
      <c r="Q570" s="23" t="str">
        <f>IF(BS570&lt;&gt;"",
    IF(INT('Data Sheet'!$A$19)=INT('Data Sheet'!$B$15),
        --(INT('Data Sheet'!$A$15) &amp; "." &amp; BS570),
        IF(AND((--(INT('Data Sheet'!$A$15) &amp; "." &amp; BS570)&gt;=--('Data Sheet'!$A$15)), (--(INT('Data Sheet'!$A$15) &amp; "." &amp; BS570)&lt;=--('Data Sheet'!$B$15))),
            --(INT('Data Sheet'!$A$15) &amp; "." &amp; BS570),
            --(INT('Data Sheet'!$B$15) &amp; "." &amp; BS570)
        )
    ),
    IF(BQ570&lt;&gt;"",
        IF(INT('Data Sheet'!$A$15)=INT('Data Sheet'!$B$15),
            --(INT('Data Sheet'!$A$15) &amp; "." &amp; RIGHT(BQ570,3)),
            IF(AND((--(INT('Data Sheet'!$A$15) &amp; "." &amp; RIGHT(BQ570,3))&gt;=--('Data Sheet'!$A$15)), (--(INT('Data Sheet'!$A$15) &amp; "." &amp; RIGHT(BQ570,3))&lt;=--('Data Sheet'!$B$15))),
                --(INT('Data Sheet'!$A$15) &amp; "." &amp; RIGHT(BQ570,3)),
                --(INT('Data Sheet'!$B$15) &amp; "." &amp; RIGHT(BQ570,3))
            )
        ),
        "OK"
    )
)</f>
        <v>OK</v>
      </c>
      <c r="R570" s="20"/>
      <c r="S570" s="20"/>
      <c r="T570" s="20"/>
      <c r="U570" s="20"/>
      <c r="V570" s="20"/>
      <c r="W570" s="20"/>
      <c r="X570" s="20"/>
      <c r="Y570" s="20"/>
      <c r="Z570" s="20"/>
      <c r="AA570" s="55"/>
      <c r="AB570" s="55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1"/>
      <c r="AR570" s="21"/>
      <c r="AS570" s="21"/>
      <c r="AT570" s="21"/>
      <c r="AU570" s="21"/>
      <c r="AV570" s="21"/>
      <c r="AW570" s="22"/>
      <c r="AX570" s="99"/>
      <c r="AY570" s="20"/>
      <c r="AZ570" s="20"/>
      <c r="BA570" s="22"/>
      <c r="BC570" s="80"/>
      <c r="BD570" s="80"/>
      <c r="BE570" s="80"/>
      <c r="BF570" s="80"/>
      <c r="BG570" s="2" t="str">
        <f t="shared" si="51"/>
        <v/>
      </c>
      <c r="BH570" s="78">
        <f t="shared" si="50"/>
        <v>0</v>
      </c>
    </row>
    <row r="571" spans="2:60" x14ac:dyDescent="0.2">
      <c r="B571" s="14">
        <f t="shared" si="55"/>
        <v>563</v>
      </c>
      <c r="C571" s="15" t="str">
        <f>CONCATENATE('Data Sheet'!$B$8,'Data Sheet'!$G$2)</f>
        <v>" HWDP</v>
      </c>
      <c r="D571" s="95" t="str">
        <f t="shared" si="52"/>
        <v/>
      </c>
      <c r="E571" s="15" t="str">
        <f>IF('Sum HWDP'!$D$10="TH-Hill DS-1 Vol 3 CAT 2: Clean and Visual Ends only","N/A","OK")</f>
        <v>OK</v>
      </c>
      <c r="F571" s="15" t="str">
        <f>IF('Sum HWDP'!$D$10="TH-Hill DS-1 Vol 3 CAT 2: Clean and Visual Ends only","N/A","OK")</f>
        <v>OK</v>
      </c>
      <c r="G571" s="17"/>
      <c r="H571" s="17"/>
      <c r="I571" s="17" t="s">
        <v>51</v>
      </c>
      <c r="J571" s="17" t="str">
        <f t="shared" si="53"/>
        <v>OK</v>
      </c>
      <c r="K571" s="17" t="str">
        <f t="shared" si="54"/>
        <v>OK</v>
      </c>
      <c r="L571" s="17" t="str">
        <f>IF('Data Sheet'!$B$9="NC-50","N/A","OK")</f>
        <v>OK</v>
      </c>
      <c r="M571" s="17" t="str">
        <f>IF('Data Sheet'!$B$9="NC-50","N/A","OK")</f>
        <v>OK</v>
      </c>
      <c r="N571" s="23" t="str">
        <f>IF(BO571&lt;&gt;"",
    IF(INT('Data Sheet'!$A$19)=INT('Data Sheet'!$B$19),
        --(INT('Data Sheet'!$A$19) &amp; "." &amp; BO571),
        IF(AND((--(INT('Data Sheet'!$A$19) &amp; "." &amp; BO571)&gt;=--('Data Sheet'!$A$19)), (--(INT('Data Sheet'!$A$19) &amp; "." &amp; BO571)&lt;=--('Data Sheet'!$B$19))),
            --(INT('Data Sheet'!$A$19) &amp; "." &amp; BO571),
            --(INT('Data Sheet'!$B$19) &amp; "." &amp; BO571)
        )
    ),
    IF(BN571&lt;&gt;"",
        IF(INT('Data Sheet'!$A$19)=INT('Data Sheet'!$B$19),
            --(INT('Data Sheet'!$A$19) &amp; "." &amp; LEFT(BN571,3)),
            IF(AND((--(INT('Data Sheet'!$A$19) &amp; "." &amp; LEFT(BN571,3))&gt;=--('Data Sheet'!$A$19)), (--(INT('Data Sheet'!$A$19) &amp; "." &amp; LEFT(BN571,3))&lt;=--('Data Sheet'!$B$19))),
                --(INT('Data Sheet'!$A$19) &amp; "." &amp; LEFT(BN571,3)),
                --(INT('Data Sheet'!$B$19) &amp; "." &amp; LEFT(BN571,3))
            )
        ),
        "OK"
    )
)</f>
        <v>OK</v>
      </c>
      <c r="O571" s="23" t="str">
        <f>IF(BP571&lt;&gt;"",
    IF(INT('Data Sheet'!$A$19)=INT('Data Sheet'!$B$19),
        --(INT('Data Sheet'!$A$19) &amp; "." &amp; BP571),
        IF(AND((--(INT('Data Sheet'!$A$19) &amp; "." &amp; BP571)&gt;=--('Data Sheet'!$A$19)), (--(INT('Data Sheet'!$A$19) &amp; "." &amp; BP571)&lt;=--('Data Sheet'!$B$19))),
            --(INT('Data Sheet'!$A$19) &amp; "." &amp; BP571),
            --(INT('Data Sheet'!$B$19) &amp; "." &amp; BP571)
        )
    ),
    IF(BN571&lt;&gt;"",
        IF(INT('Data Sheet'!$A$19)=INT('Data Sheet'!$B$19),
            --(INT('Data Sheet'!$A$19) &amp; "." &amp; RIGHT(BN571,3)),
            IF(AND((--(INT('Data Sheet'!$A$19) &amp; "." &amp; RIGHT(BN571,3))&gt;=--('Data Sheet'!$A$19)), (--(INT('Data Sheet'!$A$19) &amp; "." &amp; RIGHT(BN571,3))&lt;=--('Data Sheet'!$B$19))),
                --(INT('Data Sheet'!$A$19) &amp; "." &amp; RIGHT(BN571,3)),
                --(INT('Data Sheet'!$B$19) &amp; "." &amp; RIGHT(BN571,3))
            )
        ),
        "OK"
    )
)</f>
        <v>OK</v>
      </c>
      <c r="P571" s="23" t="str">
        <f>IF(BR571&lt;&gt;"",
    IF(INT('Data Sheet'!$A$19)=INT('Data Sheet'!$B$15),
        --(INT('Data Sheet'!$A$15) &amp; "." &amp; BR571),
        IF(AND((--(INT('Data Sheet'!$A$15) &amp; "." &amp; BR571)&gt;=--('Data Sheet'!$A$15)), (--(INT('Data Sheet'!$A$15) &amp; "." &amp; BR571)&lt;=--('Data Sheet'!$B$15))),
            --(INT('Data Sheet'!$A$15) &amp; "." &amp; BR571),
            --(INT('Data Sheet'!$B$15) &amp; "." &amp; BR571)
        )
    ),
    IF(BQ571&lt;&gt;"",
        IF(INT('Data Sheet'!$A$15)=INT('Data Sheet'!$B$15),
            --(INT('Data Sheet'!$A$15) &amp; "." &amp; LEFT(BQ571,3)),
            IF(AND((--(INT('Data Sheet'!$A$15) &amp; "." &amp; LEFT(BQ571,3))&gt;=--('Data Sheet'!$A$15)), (--(INT('Data Sheet'!$A$15) &amp; "." &amp; LEFT(BQ571,3))&lt;=--('Data Sheet'!$B$15))),
                --(INT('Data Sheet'!$A$15) &amp; "." &amp; LEFT(BQ571,3)),
                --(INT('Data Sheet'!$B$15) &amp; "." &amp; LEFT(BQ571,3))
            )
        ),
        "OK"
    )
)</f>
        <v>OK</v>
      </c>
      <c r="Q571" s="23" t="str">
        <f>IF(BS571&lt;&gt;"",
    IF(INT('Data Sheet'!$A$19)=INT('Data Sheet'!$B$15),
        --(INT('Data Sheet'!$A$15) &amp; "." &amp; BS571),
        IF(AND((--(INT('Data Sheet'!$A$15) &amp; "." &amp; BS571)&gt;=--('Data Sheet'!$A$15)), (--(INT('Data Sheet'!$A$15) &amp; "." &amp; BS571)&lt;=--('Data Sheet'!$B$15))),
            --(INT('Data Sheet'!$A$15) &amp; "." &amp; BS571),
            --(INT('Data Sheet'!$B$15) &amp; "." &amp; BS571)
        )
    ),
    IF(BQ571&lt;&gt;"",
        IF(INT('Data Sheet'!$A$15)=INT('Data Sheet'!$B$15),
            --(INT('Data Sheet'!$A$15) &amp; "." &amp; RIGHT(BQ571,3)),
            IF(AND((--(INT('Data Sheet'!$A$15) &amp; "." &amp; RIGHT(BQ571,3))&gt;=--('Data Sheet'!$A$15)), (--(INT('Data Sheet'!$A$15) &amp; "." &amp; RIGHT(BQ571,3))&lt;=--('Data Sheet'!$B$15))),
                --(INT('Data Sheet'!$A$15) &amp; "." &amp; RIGHT(BQ571,3)),
                --(INT('Data Sheet'!$B$15) &amp; "." &amp; RIGHT(BQ571,3))
            )
        ),
        "OK"
    )
)</f>
        <v>OK</v>
      </c>
      <c r="R571" s="20"/>
      <c r="S571" s="20"/>
      <c r="T571" s="20"/>
      <c r="U571" s="20"/>
      <c r="V571" s="20"/>
      <c r="W571" s="20"/>
      <c r="X571" s="20"/>
      <c r="Y571" s="20"/>
      <c r="Z571" s="20"/>
      <c r="AA571" s="55"/>
      <c r="AB571" s="55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1"/>
      <c r="AR571" s="21"/>
      <c r="AS571" s="21"/>
      <c r="AT571" s="21"/>
      <c r="AU571" s="21"/>
      <c r="AV571" s="21"/>
      <c r="AW571" s="22"/>
      <c r="AX571" s="99"/>
      <c r="AY571" s="20"/>
      <c r="AZ571" s="20"/>
      <c r="BA571" s="22"/>
      <c r="BC571" s="80"/>
      <c r="BD571" s="80"/>
      <c r="BE571" s="80"/>
      <c r="BF571" s="80"/>
      <c r="BG571" s="2" t="str">
        <f t="shared" si="51"/>
        <v/>
      </c>
      <c r="BH571" s="78">
        <f t="shared" si="50"/>
        <v>0</v>
      </c>
    </row>
    <row r="572" spans="2:60" x14ac:dyDescent="0.2">
      <c r="B572" s="14">
        <f t="shared" si="55"/>
        <v>564</v>
      </c>
      <c r="C572" s="15" t="str">
        <f>CONCATENATE('Data Sheet'!$B$8,'Data Sheet'!$G$2)</f>
        <v>" HWDP</v>
      </c>
      <c r="D572" s="95" t="str">
        <f t="shared" si="52"/>
        <v/>
      </c>
      <c r="E572" s="15" t="str">
        <f>IF('Sum HWDP'!$D$10="TH-Hill DS-1 Vol 3 CAT 2: Clean and Visual Ends only","N/A","OK")</f>
        <v>OK</v>
      </c>
      <c r="F572" s="15" t="str">
        <f>IF('Sum HWDP'!$D$10="TH-Hill DS-1 Vol 3 CAT 2: Clean and Visual Ends only","N/A","OK")</f>
        <v>OK</v>
      </c>
      <c r="G572" s="17"/>
      <c r="H572" s="17"/>
      <c r="I572" s="17" t="s">
        <v>51</v>
      </c>
      <c r="J572" s="17" t="str">
        <f t="shared" si="53"/>
        <v>OK</v>
      </c>
      <c r="K572" s="17" t="str">
        <f t="shared" si="54"/>
        <v>OK</v>
      </c>
      <c r="L572" s="17" t="str">
        <f>IF('Data Sheet'!$B$9="NC-50","N/A","OK")</f>
        <v>OK</v>
      </c>
      <c r="M572" s="17" t="str">
        <f>IF('Data Sheet'!$B$9="NC-50","N/A","OK")</f>
        <v>OK</v>
      </c>
      <c r="N572" s="23" t="str">
        <f>IF(BO572&lt;&gt;"",
    IF(INT('Data Sheet'!$A$19)=INT('Data Sheet'!$B$19),
        --(INT('Data Sheet'!$A$19) &amp; "." &amp; BO572),
        IF(AND((--(INT('Data Sheet'!$A$19) &amp; "." &amp; BO572)&gt;=--('Data Sheet'!$A$19)), (--(INT('Data Sheet'!$A$19) &amp; "." &amp; BO572)&lt;=--('Data Sheet'!$B$19))),
            --(INT('Data Sheet'!$A$19) &amp; "." &amp; BO572),
            --(INT('Data Sheet'!$B$19) &amp; "." &amp; BO572)
        )
    ),
    IF(BN572&lt;&gt;"",
        IF(INT('Data Sheet'!$A$19)=INT('Data Sheet'!$B$19),
            --(INT('Data Sheet'!$A$19) &amp; "." &amp; LEFT(BN572,3)),
            IF(AND((--(INT('Data Sheet'!$A$19) &amp; "." &amp; LEFT(BN572,3))&gt;=--('Data Sheet'!$A$19)), (--(INT('Data Sheet'!$A$19) &amp; "." &amp; LEFT(BN572,3))&lt;=--('Data Sheet'!$B$19))),
                --(INT('Data Sheet'!$A$19) &amp; "." &amp; LEFT(BN572,3)),
                --(INT('Data Sheet'!$B$19) &amp; "." &amp; LEFT(BN572,3))
            )
        ),
        "OK"
    )
)</f>
        <v>OK</v>
      </c>
      <c r="O572" s="23" t="str">
        <f>IF(BP572&lt;&gt;"",
    IF(INT('Data Sheet'!$A$19)=INT('Data Sheet'!$B$19),
        --(INT('Data Sheet'!$A$19) &amp; "." &amp; BP572),
        IF(AND((--(INT('Data Sheet'!$A$19) &amp; "." &amp; BP572)&gt;=--('Data Sheet'!$A$19)), (--(INT('Data Sheet'!$A$19) &amp; "." &amp; BP572)&lt;=--('Data Sheet'!$B$19))),
            --(INT('Data Sheet'!$A$19) &amp; "." &amp; BP572),
            --(INT('Data Sheet'!$B$19) &amp; "." &amp; BP572)
        )
    ),
    IF(BN572&lt;&gt;"",
        IF(INT('Data Sheet'!$A$19)=INT('Data Sheet'!$B$19),
            --(INT('Data Sheet'!$A$19) &amp; "." &amp; RIGHT(BN572,3)),
            IF(AND((--(INT('Data Sheet'!$A$19) &amp; "." &amp; RIGHT(BN572,3))&gt;=--('Data Sheet'!$A$19)), (--(INT('Data Sheet'!$A$19) &amp; "." &amp; RIGHT(BN572,3))&lt;=--('Data Sheet'!$B$19))),
                --(INT('Data Sheet'!$A$19) &amp; "." &amp; RIGHT(BN572,3)),
                --(INT('Data Sheet'!$B$19) &amp; "." &amp; RIGHT(BN572,3))
            )
        ),
        "OK"
    )
)</f>
        <v>OK</v>
      </c>
      <c r="P572" s="23" t="str">
        <f>IF(BR572&lt;&gt;"",
    IF(INT('Data Sheet'!$A$19)=INT('Data Sheet'!$B$15),
        --(INT('Data Sheet'!$A$15) &amp; "." &amp; BR572),
        IF(AND((--(INT('Data Sheet'!$A$15) &amp; "." &amp; BR572)&gt;=--('Data Sheet'!$A$15)), (--(INT('Data Sheet'!$A$15) &amp; "." &amp; BR572)&lt;=--('Data Sheet'!$B$15))),
            --(INT('Data Sheet'!$A$15) &amp; "." &amp; BR572),
            --(INT('Data Sheet'!$B$15) &amp; "." &amp; BR572)
        )
    ),
    IF(BQ572&lt;&gt;"",
        IF(INT('Data Sheet'!$A$15)=INT('Data Sheet'!$B$15),
            --(INT('Data Sheet'!$A$15) &amp; "." &amp; LEFT(BQ572,3)),
            IF(AND((--(INT('Data Sheet'!$A$15) &amp; "." &amp; LEFT(BQ572,3))&gt;=--('Data Sheet'!$A$15)), (--(INT('Data Sheet'!$A$15) &amp; "." &amp; LEFT(BQ572,3))&lt;=--('Data Sheet'!$B$15))),
                --(INT('Data Sheet'!$A$15) &amp; "." &amp; LEFT(BQ572,3)),
                --(INT('Data Sheet'!$B$15) &amp; "." &amp; LEFT(BQ572,3))
            )
        ),
        "OK"
    )
)</f>
        <v>OK</v>
      </c>
      <c r="Q572" s="23" t="str">
        <f>IF(BS572&lt;&gt;"",
    IF(INT('Data Sheet'!$A$19)=INT('Data Sheet'!$B$15),
        --(INT('Data Sheet'!$A$15) &amp; "." &amp; BS572),
        IF(AND((--(INT('Data Sheet'!$A$15) &amp; "." &amp; BS572)&gt;=--('Data Sheet'!$A$15)), (--(INT('Data Sheet'!$A$15) &amp; "." &amp; BS572)&lt;=--('Data Sheet'!$B$15))),
            --(INT('Data Sheet'!$A$15) &amp; "." &amp; BS572),
            --(INT('Data Sheet'!$B$15) &amp; "." &amp; BS572)
        )
    ),
    IF(BQ572&lt;&gt;"",
        IF(INT('Data Sheet'!$A$15)=INT('Data Sheet'!$B$15),
            --(INT('Data Sheet'!$A$15) &amp; "." &amp; RIGHT(BQ572,3)),
            IF(AND((--(INT('Data Sheet'!$A$15) &amp; "." &amp; RIGHT(BQ572,3))&gt;=--('Data Sheet'!$A$15)), (--(INT('Data Sheet'!$A$15) &amp; "." &amp; RIGHT(BQ572,3))&lt;=--('Data Sheet'!$B$15))),
                --(INT('Data Sheet'!$A$15) &amp; "." &amp; RIGHT(BQ572,3)),
                --(INT('Data Sheet'!$B$15) &amp; "." &amp; RIGHT(BQ572,3))
            )
        ),
        "OK"
    )
)</f>
        <v>OK</v>
      </c>
      <c r="R572" s="20"/>
      <c r="S572" s="20"/>
      <c r="T572" s="20"/>
      <c r="U572" s="20"/>
      <c r="V572" s="20"/>
      <c r="W572" s="20"/>
      <c r="X572" s="20"/>
      <c r="Y572" s="20"/>
      <c r="Z572" s="20"/>
      <c r="AA572" s="55"/>
      <c r="AB572" s="55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1"/>
      <c r="AR572" s="21"/>
      <c r="AS572" s="21"/>
      <c r="AT572" s="21"/>
      <c r="AU572" s="21"/>
      <c r="AV572" s="21"/>
      <c r="AW572" s="22"/>
      <c r="AX572" s="99"/>
      <c r="AY572" s="20"/>
      <c r="AZ572" s="20"/>
      <c r="BA572" s="22"/>
      <c r="BC572" s="80"/>
      <c r="BD572" s="80"/>
      <c r="BE572" s="80"/>
      <c r="BF572" s="80"/>
      <c r="BG572" s="2" t="str">
        <f t="shared" si="51"/>
        <v/>
      </c>
      <c r="BH572" s="78">
        <f t="shared" si="50"/>
        <v>0</v>
      </c>
    </row>
    <row r="573" spans="2:60" x14ac:dyDescent="0.2">
      <c r="B573" s="14">
        <f t="shared" si="55"/>
        <v>565</v>
      </c>
      <c r="C573" s="15" t="str">
        <f>CONCATENATE('Data Sheet'!$B$8,'Data Sheet'!$G$2)</f>
        <v>" HWDP</v>
      </c>
      <c r="D573" s="95" t="str">
        <f t="shared" si="52"/>
        <v/>
      </c>
      <c r="E573" s="15" t="str">
        <f>IF('Sum HWDP'!$D$10="TH-Hill DS-1 Vol 3 CAT 2: Clean and Visual Ends only","N/A","OK")</f>
        <v>OK</v>
      </c>
      <c r="F573" s="15" t="str">
        <f>IF('Sum HWDP'!$D$10="TH-Hill DS-1 Vol 3 CAT 2: Clean and Visual Ends only","N/A","OK")</f>
        <v>OK</v>
      </c>
      <c r="G573" s="17"/>
      <c r="H573" s="17"/>
      <c r="I573" s="17" t="s">
        <v>51</v>
      </c>
      <c r="J573" s="17" t="str">
        <f t="shared" si="53"/>
        <v>OK</v>
      </c>
      <c r="K573" s="17" t="str">
        <f t="shared" si="54"/>
        <v>OK</v>
      </c>
      <c r="L573" s="17" t="str">
        <f>IF('Data Sheet'!$B$9="NC-50","N/A","OK")</f>
        <v>OK</v>
      </c>
      <c r="M573" s="17" t="str">
        <f>IF('Data Sheet'!$B$9="NC-50","N/A","OK")</f>
        <v>OK</v>
      </c>
      <c r="N573" s="23" t="str">
        <f>IF(BO573&lt;&gt;"",
    IF(INT('Data Sheet'!$A$19)=INT('Data Sheet'!$B$19),
        --(INT('Data Sheet'!$A$19) &amp; "." &amp; BO573),
        IF(AND((--(INT('Data Sheet'!$A$19) &amp; "." &amp; BO573)&gt;=--('Data Sheet'!$A$19)), (--(INT('Data Sheet'!$A$19) &amp; "." &amp; BO573)&lt;=--('Data Sheet'!$B$19))),
            --(INT('Data Sheet'!$A$19) &amp; "." &amp; BO573),
            --(INT('Data Sheet'!$B$19) &amp; "." &amp; BO573)
        )
    ),
    IF(BN573&lt;&gt;"",
        IF(INT('Data Sheet'!$A$19)=INT('Data Sheet'!$B$19),
            --(INT('Data Sheet'!$A$19) &amp; "." &amp; LEFT(BN573,3)),
            IF(AND((--(INT('Data Sheet'!$A$19) &amp; "." &amp; LEFT(BN573,3))&gt;=--('Data Sheet'!$A$19)), (--(INT('Data Sheet'!$A$19) &amp; "." &amp; LEFT(BN573,3))&lt;=--('Data Sheet'!$B$19))),
                --(INT('Data Sheet'!$A$19) &amp; "." &amp; LEFT(BN573,3)),
                --(INT('Data Sheet'!$B$19) &amp; "." &amp; LEFT(BN573,3))
            )
        ),
        "OK"
    )
)</f>
        <v>OK</v>
      </c>
      <c r="O573" s="23" t="str">
        <f>IF(BP573&lt;&gt;"",
    IF(INT('Data Sheet'!$A$19)=INT('Data Sheet'!$B$19),
        --(INT('Data Sheet'!$A$19) &amp; "." &amp; BP573),
        IF(AND((--(INT('Data Sheet'!$A$19) &amp; "." &amp; BP573)&gt;=--('Data Sheet'!$A$19)), (--(INT('Data Sheet'!$A$19) &amp; "." &amp; BP573)&lt;=--('Data Sheet'!$B$19))),
            --(INT('Data Sheet'!$A$19) &amp; "." &amp; BP573),
            --(INT('Data Sheet'!$B$19) &amp; "." &amp; BP573)
        )
    ),
    IF(BN573&lt;&gt;"",
        IF(INT('Data Sheet'!$A$19)=INT('Data Sheet'!$B$19),
            --(INT('Data Sheet'!$A$19) &amp; "." &amp; RIGHT(BN573,3)),
            IF(AND((--(INT('Data Sheet'!$A$19) &amp; "." &amp; RIGHT(BN573,3))&gt;=--('Data Sheet'!$A$19)), (--(INT('Data Sheet'!$A$19) &amp; "." &amp; RIGHT(BN573,3))&lt;=--('Data Sheet'!$B$19))),
                --(INT('Data Sheet'!$A$19) &amp; "." &amp; RIGHT(BN573,3)),
                --(INT('Data Sheet'!$B$19) &amp; "." &amp; RIGHT(BN573,3))
            )
        ),
        "OK"
    )
)</f>
        <v>OK</v>
      </c>
      <c r="P573" s="23" t="str">
        <f>IF(BR573&lt;&gt;"",
    IF(INT('Data Sheet'!$A$19)=INT('Data Sheet'!$B$15),
        --(INT('Data Sheet'!$A$15) &amp; "." &amp; BR573),
        IF(AND((--(INT('Data Sheet'!$A$15) &amp; "." &amp; BR573)&gt;=--('Data Sheet'!$A$15)), (--(INT('Data Sheet'!$A$15) &amp; "." &amp; BR573)&lt;=--('Data Sheet'!$B$15))),
            --(INT('Data Sheet'!$A$15) &amp; "." &amp; BR573),
            --(INT('Data Sheet'!$B$15) &amp; "." &amp; BR573)
        )
    ),
    IF(BQ573&lt;&gt;"",
        IF(INT('Data Sheet'!$A$15)=INT('Data Sheet'!$B$15),
            --(INT('Data Sheet'!$A$15) &amp; "." &amp; LEFT(BQ573,3)),
            IF(AND((--(INT('Data Sheet'!$A$15) &amp; "." &amp; LEFT(BQ573,3))&gt;=--('Data Sheet'!$A$15)), (--(INT('Data Sheet'!$A$15) &amp; "." &amp; LEFT(BQ573,3))&lt;=--('Data Sheet'!$B$15))),
                --(INT('Data Sheet'!$A$15) &amp; "." &amp; LEFT(BQ573,3)),
                --(INT('Data Sheet'!$B$15) &amp; "." &amp; LEFT(BQ573,3))
            )
        ),
        "OK"
    )
)</f>
        <v>OK</v>
      </c>
      <c r="Q573" s="23" t="str">
        <f>IF(BS573&lt;&gt;"",
    IF(INT('Data Sheet'!$A$19)=INT('Data Sheet'!$B$15),
        --(INT('Data Sheet'!$A$15) &amp; "." &amp; BS573),
        IF(AND((--(INT('Data Sheet'!$A$15) &amp; "." &amp; BS573)&gt;=--('Data Sheet'!$A$15)), (--(INT('Data Sheet'!$A$15) &amp; "." &amp; BS573)&lt;=--('Data Sheet'!$B$15))),
            --(INT('Data Sheet'!$A$15) &amp; "." &amp; BS573),
            --(INT('Data Sheet'!$B$15) &amp; "." &amp; BS573)
        )
    ),
    IF(BQ573&lt;&gt;"",
        IF(INT('Data Sheet'!$A$15)=INT('Data Sheet'!$B$15),
            --(INT('Data Sheet'!$A$15) &amp; "." &amp; RIGHT(BQ573,3)),
            IF(AND((--(INT('Data Sheet'!$A$15) &amp; "." &amp; RIGHT(BQ573,3))&gt;=--('Data Sheet'!$A$15)), (--(INT('Data Sheet'!$A$15) &amp; "." &amp; RIGHT(BQ573,3))&lt;=--('Data Sheet'!$B$15))),
                --(INT('Data Sheet'!$A$15) &amp; "." &amp; RIGHT(BQ573,3)),
                --(INT('Data Sheet'!$B$15) &amp; "." &amp; RIGHT(BQ573,3))
            )
        ),
        "OK"
    )
)</f>
        <v>OK</v>
      </c>
      <c r="R573" s="20"/>
      <c r="S573" s="20"/>
      <c r="T573" s="20"/>
      <c r="U573" s="20"/>
      <c r="V573" s="20"/>
      <c r="W573" s="20"/>
      <c r="X573" s="20"/>
      <c r="Y573" s="20"/>
      <c r="Z573" s="20"/>
      <c r="AA573" s="55"/>
      <c r="AB573" s="55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1"/>
      <c r="AR573" s="21"/>
      <c r="AS573" s="21"/>
      <c r="AT573" s="21"/>
      <c r="AU573" s="21"/>
      <c r="AV573" s="21"/>
      <c r="AW573" s="22"/>
      <c r="AX573" s="99"/>
      <c r="AY573" s="20"/>
      <c r="AZ573" s="20"/>
      <c r="BA573" s="22"/>
      <c r="BC573" s="80"/>
      <c r="BD573" s="80"/>
      <c r="BE573" s="80"/>
      <c r="BF573" s="80"/>
      <c r="BG573" s="2" t="str">
        <f t="shared" si="51"/>
        <v/>
      </c>
      <c r="BH573" s="78">
        <f t="shared" si="50"/>
        <v>0</v>
      </c>
    </row>
    <row r="574" spans="2:60" x14ac:dyDescent="0.2">
      <c r="B574" s="14">
        <f t="shared" si="55"/>
        <v>566</v>
      </c>
      <c r="C574" s="15" t="str">
        <f>CONCATENATE('Data Sheet'!$B$8,'Data Sheet'!$G$2)</f>
        <v>" HWDP</v>
      </c>
      <c r="D574" s="95" t="str">
        <f t="shared" si="52"/>
        <v/>
      </c>
      <c r="E574" s="15" t="str">
        <f>IF('Sum HWDP'!$D$10="TH-Hill DS-1 Vol 3 CAT 2: Clean and Visual Ends only","N/A","OK")</f>
        <v>OK</v>
      </c>
      <c r="F574" s="15" t="str">
        <f>IF('Sum HWDP'!$D$10="TH-Hill DS-1 Vol 3 CAT 2: Clean and Visual Ends only","N/A","OK")</f>
        <v>OK</v>
      </c>
      <c r="G574" s="17"/>
      <c r="H574" s="17"/>
      <c r="I574" s="17" t="s">
        <v>51</v>
      </c>
      <c r="J574" s="17" t="str">
        <f t="shared" si="53"/>
        <v>OK</v>
      </c>
      <c r="K574" s="17" t="str">
        <f t="shared" si="54"/>
        <v>OK</v>
      </c>
      <c r="L574" s="17" t="str">
        <f>IF('Data Sheet'!$B$9="NC-50","N/A","OK")</f>
        <v>OK</v>
      </c>
      <c r="M574" s="17" t="str">
        <f>IF('Data Sheet'!$B$9="NC-50","N/A","OK")</f>
        <v>OK</v>
      </c>
      <c r="N574" s="23" t="str">
        <f>IF(BO574&lt;&gt;"",
    IF(INT('Data Sheet'!$A$19)=INT('Data Sheet'!$B$19),
        --(INT('Data Sheet'!$A$19) &amp; "." &amp; BO574),
        IF(AND((--(INT('Data Sheet'!$A$19) &amp; "." &amp; BO574)&gt;=--('Data Sheet'!$A$19)), (--(INT('Data Sheet'!$A$19) &amp; "." &amp; BO574)&lt;=--('Data Sheet'!$B$19))),
            --(INT('Data Sheet'!$A$19) &amp; "." &amp; BO574),
            --(INT('Data Sheet'!$B$19) &amp; "." &amp; BO574)
        )
    ),
    IF(BN574&lt;&gt;"",
        IF(INT('Data Sheet'!$A$19)=INT('Data Sheet'!$B$19),
            --(INT('Data Sheet'!$A$19) &amp; "." &amp; LEFT(BN574,3)),
            IF(AND((--(INT('Data Sheet'!$A$19) &amp; "." &amp; LEFT(BN574,3))&gt;=--('Data Sheet'!$A$19)), (--(INT('Data Sheet'!$A$19) &amp; "." &amp; LEFT(BN574,3))&lt;=--('Data Sheet'!$B$19))),
                --(INT('Data Sheet'!$A$19) &amp; "." &amp; LEFT(BN574,3)),
                --(INT('Data Sheet'!$B$19) &amp; "." &amp; LEFT(BN574,3))
            )
        ),
        "OK"
    )
)</f>
        <v>OK</v>
      </c>
      <c r="O574" s="23" t="str">
        <f>IF(BP574&lt;&gt;"",
    IF(INT('Data Sheet'!$A$19)=INT('Data Sheet'!$B$19),
        --(INT('Data Sheet'!$A$19) &amp; "." &amp; BP574),
        IF(AND((--(INT('Data Sheet'!$A$19) &amp; "." &amp; BP574)&gt;=--('Data Sheet'!$A$19)), (--(INT('Data Sheet'!$A$19) &amp; "." &amp; BP574)&lt;=--('Data Sheet'!$B$19))),
            --(INT('Data Sheet'!$A$19) &amp; "." &amp; BP574),
            --(INT('Data Sheet'!$B$19) &amp; "." &amp; BP574)
        )
    ),
    IF(BN574&lt;&gt;"",
        IF(INT('Data Sheet'!$A$19)=INT('Data Sheet'!$B$19),
            --(INT('Data Sheet'!$A$19) &amp; "." &amp; RIGHT(BN574,3)),
            IF(AND((--(INT('Data Sheet'!$A$19) &amp; "." &amp; RIGHT(BN574,3))&gt;=--('Data Sheet'!$A$19)), (--(INT('Data Sheet'!$A$19) &amp; "." &amp; RIGHT(BN574,3))&lt;=--('Data Sheet'!$B$19))),
                --(INT('Data Sheet'!$A$19) &amp; "." &amp; RIGHT(BN574,3)),
                --(INT('Data Sheet'!$B$19) &amp; "." &amp; RIGHT(BN574,3))
            )
        ),
        "OK"
    )
)</f>
        <v>OK</v>
      </c>
      <c r="P574" s="23" t="str">
        <f>IF(BR574&lt;&gt;"",
    IF(INT('Data Sheet'!$A$19)=INT('Data Sheet'!$B$15),
        --(INT('Data Sheet'!$A$15) &amp; "." &amp; BR574),
        IF(AND((--(INT('Data Sheet'!$A$15) &amp; "." &amp; BR574)&gt;=--('Data Sheet'!$A$15)), (--(INT('Data Sheet'!$A$15) &amp; "." &amp; BR574)&lt;=--('Data Sheet'!$B$15))),
            --(INT('Data Sheet'!$A$15) &amp; "." &amp; BR574),
            --(INT('Data Sheet'!$B$15) &amp; "." &amp; BR574)
        )
    ),
    IF(BQ574&lt;&gt;"",
        IF(INT('Data Sheet'!$A$15)=INT('Data Sheet'!$B$15),
            --(INT('Data Sheet'!$A$15) &amp; "." &amp; LEFT(BQ574,3)),
            IF(AND((--(INT('Data Sheet'!$A$15) &amp; "." &amp; LEFT(BQ574,3))&gt;=--('Data Sheet'!$A$15)), (--(INT('Data Sheet'!$A$15) &amp; "." &amp; LEFT(BQ574,3))&lt;=--('Data Sheet'!$B$15))),
                --(INT('Data Sheet'!$A$15) &amp; "." &amp; LEFT(BQ574,3)),
                --(INT('Data Sheet'!$B$15) &amp; "." &amp; LEFT(BQ574,3))
            )
        ),
        "OK"
    )
)</f>
        <v>OK</v>
      </c>
      <c r="Q574" s="23" t="str">
        <f>IF(BS574&lt;&gt;"",
    IF(INT('Data Sheet'!$A$19)=INT('Data Sheet'!$B$15),
        --(INT('Data Sheet'!$A$15) &amp; "." &amp; BS574),
        IF(AND((--(INT('Data Sheet'!$A$15) &amp; "." &amp; BS574)&gt;=--('Data Sheet'!$A$15)), (--(INT('Data Sheet'!$A$15) &amp; "." &amp; BS574)&lt;=--('Data Sheet'!$B$15))),
            --(INT('Data Sheet'!$A$15) &amp; "." &amp; BS574),
            --(INT('Data Sheet'!$B$15) &amp; "." &amp; BS574)
        )
    ),
    IF(BQ574&lt;&gt;"",
        IF(INT('Data Sheet'!$A$15)=INT('Data Sheet'!$B$15),
            --(INT('Data Sheet'!$A$15) &amp; "." &amp; RIGHT(BQ574,3)),
            IF(AND((--(INT('Data Sheet'!$A$15) &amp; "." &amp; RIGHT(BQ574,3))&gt;=--('Data Sheet'!$A$15)), (--(INT('Data Sheet'!$A$15) &amp; "." &amp; RIGHT(BQ574,3))&lt;=--('Data Sheet'!$B$15))),
                --(INT('Data Sheet'!$A$15) &amp; "." &amp; RIGHT(BQ574,3)),
                --(INT('Data Sheet'!$B$15) &amp; "." &amp; RIGHT(BQ574,3))
            )
        ),
        "OK"
    )
)</f>
        <v>OK</v>
      </c>
      <c r="R574" s="20"/>
      <c r="S574" s="20"/>
      <c r="T574" s="20"/>
      <c r="U574" s="20"/>
      <c r="V574" s="20"/>
      <c r="W574" s="20"/>
      <c r="X574" s="20"/>
      <c r="Y574" s="20"/>
      <c r="Z574" s="20"/>
      <c r="AA574" s="55"/>
      <c r="AB574" s="55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1"/>
      <c r="AR574" s="21"/>
      <c r="AS574" s="21"/>
      <c r="AT574" s="21"/>
      <c r="AU574" s="21"/>
      <c r="AV574" s="21"/>
      <c r="AW574" s="22"/>
      <c r="AX574" s="99"/>
      <c r="AY574" s="20"/>
      <c r="AZ574" s="20"/>
      <c r="BA574" s="22"/>
      <c r="BC574" s="80"/>
      <c r="BD574" s="80"/>
      <c r="BE574" s="80"/>
      <c r="BF574" s="80"/>
      <c r="BG574" s="2" t="str">
        <f t="shared" si="51"/>
        <v/>
      </c>
      <c r="BH574" s="78">
        <f t="shared" si="50"/>
        <v>0</v>
      </c>
    </row>
    <row r="575" spans="2:60" x14ac:dyDescent="0.2">
      <c r="B575" s="14">
        <f t="shared" si="55"/>
        <v>567</v>
      </c>
      <c r="C575" s="15" t="str">
        <f>CONCATENATE('Data Sheet'!$B$8,'Data Sheet'!$G$2)</f>
        <v>" HWDP</v>
      </c>
      <c r="D575" s="95" t="str">
        <f t="shared" si="52"/>
        <v/>
      </c>
      <c r="E575" s="15" t="str">
        <f>IF('Sum HWDP'!$D$10="TH-Hill DS-1 Vol 3 CAT 2: Clean and Visual Ends only","N/A","OK")</f>
        <v>OK</v>
      </c>
      <c r="F575" s="15" t="str">
        <f>IF('Sum HWDP'!$D$10="TH-Hill DS-1 Vol 3 CAT 2: Clean and Visual Ends only","N/A","OK")</f>
        <v>OK</v>
      </c>
      <c r="G575" s="17"/>
      <c r="H575" s="17"/>
      <c r="I575" s="17" t="s">
        <v>51</v>
      </c>
      <c r="J575" s="17" t="str">
        <f t="shared" si="53"/>
        <v>OK</v>
      </c>
      <c r="K575" s="17" t="str">
        <f t="shared" si="54"/>
        <v>OK</v>
      </c>
      <c r="L575" s="17" t="str">
        <f>IF('Data Sheet'!$B$9="NC-50","N/A","OK")</f>
        <v>OK</v>
      </c>
      <c r="M575" s="17" t="str">
        <f>IF('Data Sheet'!$B$9="NC-50","N/A","OK")</f>
        <v>OK</v>
      </c>
      <c r="N575" s="23" t="str">
        <f>IF(BO575&lt;&gt;"",
    IF(INT('Data Sheet'!$A$19)=INT('Data Sheet'!$B$19),
        --(INT('Data Sheet'!$A$19) &amp; "." &amp; BO575),
        IF(AND((--(INT('Data Sheet'!$A$19) &amp; "." &amp; BO575)&gt;=--('Data Sheet'!$A$19)), (--(INT('Data Sheet'!$A$19) &amp; "." &amp; BO575)&lt;=--('Data Sheet'!$B$19))),
            --(INT('Data Sheet'!$A$19) &amp; "." &amp; BO575),
            --(INT('Data Sheet'!$B$19) &amp; "." &amp; BO575)
        )
    ),
    IF(BN575&lt;&gt;"",
        IF(INT('Data Sheet'!$A$19)=INT('Data Sheet'!$B$19),
            --(INT('Data Sheet'!$A$19) &amp; "." &amp; LEFT(BN575,3)),
            IF(AND((--(INT('Data Sheet'!$A$19) &amp; "." &amp; LEFT(BN575,3))&gt;=--('Data Sheet'!$A$19)), (--(INT('Data Sheet'!$A$19) &amp; "." &amp; LEFT(BN575,3))&lt;=--('Data Sheet'!$B$19))),
                --(INT('Data Sheet'!$A$19) &amp; "." &amp; LEFT(BN575,3)),
                --(INT('Data Sheet'!$B$19) &amp; "." &amp; LEFT(BN575,3))
            )
        ),
        "OK"
    )
)</f>
        <v>OK</v>
      </c>
      <c r="O575" s="23" t="str">
        <f>IF(BP575&lt;&gt;"",
    IF(INT('Data Sheet'!$A$19)=INT('Data Sheet'!$B$19),
        --(INT('Data Sheet'!$A$19) &amp; "." &amp; BP575),
        IF(AND((--(INT('Data Sheet'!$A$19) &amp; "." &amp; BP575)&gt;=--('Data Sheet'!$A$19)), (--(INT('Data Sheet'!$A$19) &amp; "." &amp; BP575)&lt;=--('Data Sheet'!$B$19))),
            --(INT('Data Sheet'!$A$19) &amp; "." &amp; BP575),
            --(INT('Data Sheet'!$B$19) &amp; "." &amp; BP575)
        )
    ),
    IF(BN575&lt;&gt;"",
        IF(INT('Data Sheet'!$A$19)=INT('Data Sheet'!$B$19),
            --(INT('Data Sheet'!$A$19) &amp; "." &amp; RIGHT(BN575,3)),
            IF(AND((--(INT('Data Sheet'!$A$19) &amp; "." &amp; RIGHT(BN575,3))&gt;=--('Data Sheet'!$A$19)), (--(INT('Data Sheet'!$A$19) &amp; "." &amp; RIGHT(BN575,3))&lt;=--('Data Sheet'!$B$19))),
                --(INT('Data Sheet'!$A$19) &amp; "." &amp; RIGHT(BN575,3)),
                --(INT('Data Sheet'!$B$19) &amp; "." &amp; RIGHT(BN575,3))
            )
        ),
        "OK"
    )
)</f>
        <v>OK</v>
      </c>
      <c r="P575" s="23" t="str">
        <f>IF(BR575&lt;&gt;"",
    IF(INT('Data Sheet'!$A$19)=INT('Data Sheet'!$B$15),
        --(INT('Data Sheet'!$A$15) &amp; "." &amp; BR575),
        IF(AND((--(INT('Data Sheet'!$A$15) &amp; "." &amp; BR575)&gt;=--('Data Sheet'!$A$15)), (--(INT('Data Sheet'!$A$15) &amp; "." &amp; BR575)&lt;=--('Data Sheet'!$B$15))),
            --(INT('Data Sheet'!$A$15) &amp; "." &amp; BR575),
            --(INT('Data Sheet'!$B$15) &amp; "." &amp; BR575)
        )
    ),
    IF(BQ575&lt;&gt;"",
        IF(INT('Data Sheet'!$A$15)=INT('Data Sheet'!$B$15),
            --(INT('Data Sheet'!$A$15) &amp; "." &amp; LEFT(BQ575,3)),
            IF(AND((--(INT('Data Sheet'!$A$15) &amp; "." &amp; LEFT(BQ575,3))&gt;=--('Data Sheet'!$A$15)), (--(INT('Data Sheet'!$A$15) &amp; "." &amp; LEFT(BQ575,3))&lt;=--('Data Sheet'!$B$15))),
                --(INT('Data Sheet'!$A$15) &amp; "." &amp; LEFT(BQ575,3)),
                --(INT('Data Sheet'!$B$15) &amp; "." &amp; LEFT(BQ575,3))
            )
        ),
        "OK"
    )
)</f>
        <v>OK</v>
      </c>
      <c r="Q575" s="23" t="str">
        <f>IF(BS575&lt;&gt;"",
    IF(INT('Data Sheet'!$A$19)=INT('Data Sheet'!$B$15),
        --(INT('Data Sheet'!$A$15) &amp; "." &amp; BS575),
        IF(AND((--(INT('Data Sheet'!$A$15) &amp; "." &amp; BS575)&gt;=--('Data Sheet'!$A$15)), (--(INT('Data Sheet'!$A$15) &amp; "." &amp; BS575)&lt;=--('Data Sheet'!$B$15))),
            --(INT('Data Sheet'!$A$15) &amp; "." &amp; BS575),
            --(INT('Data Sheet'!$B$15) &amp; "." &amp; BS575)
        )
    ),
    IF(BQ575&lt;&gt;"",
        IF(INT('Data Sheet'!$A$15)=INT('Data Sheet'!$B$15),
            --(INT('Data Sheet'!$A$15) &amp; "." &amp; RIGHT(BQ575,3)),
            IF(AND((--(INT('Data Sheet'!$A$15) &amp; "." &amp; RIGHT(BQ575,3))&gt;=--('Data Sheet'!$A$15)), (--(INT('Data Sheet'!$A$15) &amp; "." &amp; RIGHT(BQ575,3))&lt;=--('Data Sheet'!$B$15))),
                --(INT('Data Sheet'!$A$15) &amp; "." &amp; RIGHT(BQ575,3)),
                --(INT('Data Sheet'!$B$15) &amp; "." &amp; RIGHT(BQ575,3))
            )
        ),
        "OK"
    )
)</f>
        <v>OK</v>
      </c>
      <c r="R575" s="20"/>
      <c r="S575" s="20"/>
      <c r="T575" s="20"/>
      <c r="U575" s="20"/>
      <c r="V575" s="20"/>
      <c r="W575" s="20"/>
      <c r="X575" s="20"/>
      <c r="Y575" s="20"/>
      <c r="Z575" s="20"/>
      <c r="AA575" s="55"/>
      <c r="AB575" s="55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1"/>
      <c r="AR575" s="21"/>
      <c r="AS575" s="21"/>
      <c r="AT575" s="21"/>
      <c r="AU575" s="21"/>
      <c r="AV575" s="21"/>
      <c r="AW575" s="22"/>
      <c r="AX575" s="99"/>
      <c r="AY575" s="20"/>
      <c r="AZ575" s="20"/>
      <c r="BA575" s="22"/>
      <c r="BC575" s="80"/>
      <c r="BD575" s="80"/>
      <c r="BE575" s="80"/>
      <c r="BF575" s="80"/>
      <c r="BG575" s="2" t="str">
        <f t="shared" si="51"/>
        <v/>
      </c>
      <c r="BH575" s="78">
        <f t="shared" si="50"/>
        <v>0</v>
      </c>
    </row>
    <row r="576" spans="2:60" x14ac:dyDescent="0.2">
      <c r="B576" s="14">
        <f t="shared" si="55"/>
        <v>568</v>
      </c>
      <c r="C576" s="15" t="str">
        <f>CONCATENATE('Data Sheet'!$B$8,'Data Sheet'!$G$2)</f>
        <v>" HWDP</v>
      </c>
      <c r="D576" s="95" t="str">
        <f t="shared" si="52"/>
        <v/>
      </c>
      <c r="E576" s="15" t="str">
        <f>IF('Sum HWDP'!$D$10="TH-Hill DS-1 Vol 3 CAT 2: Clean and Visual Ends only","N/A","OK")</f>
        <v>OK</v>
      </c>
      <c r="F576" s="15" t="str">
        <f>IF('Sum HWDP'!$D$10="TH-Hill DS-1 Vol 3 CAT 2: Clean and Visual Ends only","N/A","OK")</f>
        <v>OK</v>
      </c>
      <c r="G576" s="17"/>
      <c r="H576" s="17"/>
      <c r="I576" s="17" t="s">
        <v>51</v>
      </c>
      <c r="J576" s="17" t="str">
        <f t="shared" si="53"/>
        <v>OK</v>
      </c>
      <c r="K576" s="17" t="str">
        <f t="shared" si="54"/>
        <v>OK</v>
      </c>
      <c r="L576" s="17" t="str">
        <f>IF('Data Sheet'!$B$9="NC-50","N/A","OK")</f>
        <v>OK</v>
      </c>
      <c r="M576" s="17" t="str">
        <f>IF('Data Sheet'!$B$9="NC-50","N/A","OK")</f>
        <v>OK</v>
      </c>
      <c r="N576" s="23" t="str">
        <f>IF(BO576&lt;&gt;"",
    IF(INT('Data Sheet'!$A$19)=INT('Data Sheet'!$B$19),
        --(INT('Data Sheet'!$A$19) &amp; "." &amp; BO576),
        IF(AND((--(INT('Data Sheet'!$A$19) &amp; "." &amp; BO576)&gt;=--('Data Sheet'!$A$19)), (--(INT('Data Sheet'!$A$19) &amp; "." &amp; BO576)&lt;=--('Data Sheet'!$B$19))),
            --(INT('Data Sheet'!$A$19) &amp; "." &amp; BO576),
            --(INT('Data Sheet'!$B$19) &amp; "." &amp; BO576)
        )
    ),
    IF(BN576&lt;&gt;"",
        IF(INT('Data Sheet'!$A$19)=INT('Data Sheet'!$B$19),
            --(INT('Data Sheet'!$A$19) &amp; "." &amp; LEFT(BN576,3)),
            IF(AND((--(INT('Data Sheet'!$A$19) &amp; "." &amp; LEFT(BN576,3))&gt;=--('Data Sheet'!$A$19)), (--(INT('Data Sheet'!$A$19) &amp; "." &amp; LEFT(BN576,3))&lt;=--('Data Sheet'!$B$19))),
                --(INT('Data Sheet'!$A$19) &amp; "." &amp; LEFT(BN576,3)),
                --(INT('Data Sheet'!$B$19) &amp; "." &amp; LEFT(BN576,3))
            )
        ),
        "OK"
    )
)</f>
        <v>OK</v>
      </c>
      <c r="O576" s="23" t="str">
        <f>IF(BP576&lt;&gt;"",
    IF(INT('Data Sheet'!$A$19)=INT('Data Sheet'!$B$19),
        --(INT('Data Sheet'!$A$19) &amp; "." &amp; BP576),
        IF(AND((--(INT('Data Sheet'!$A$19) &amp; "." &amp; BP576)&gt;=--('Data Sheet'!$A$19)), (--(INT('Data Sheet'!$A$19) &amp; "." &amp; BP576)&lt;=--('Data Sheet'!$B$19))),
            --(INT('Data Sheet'!$A$19) &amp; "." &amp; BP576),
            --(INT('Data Sheet'!$B$19) &amp; "." &amp; BP576)
        )
    ),
    IF(BN576&lt;&gt;"",
        IF(INT('Data Sheet'!$A$19)=INT('Data Sheet'!$B$19),
            --(INT('Data Sheet'!$A$19) &amp; "." &amp; RIGHT(BN576,3)),
            IF(AND((--(INT('Data Sheet'!$A$19) &amp; "." &amp; RIGHT(BN576,3))&gt;=--('Data Sheet'!$A$19)), (--(INT('Data Sheet'!$A$19) &amp; "." &amp; RIGHT(BN576,3))&lt;=--('Data Sheet'!$B$19))),
                --(INT('Data Sheet'!$A$19) &amp; "." &amp; RIGHT(BN576,3)),
                --(INT('Data Sheet'!$B$19) &amp; "." &amp; RIGHT(BN576,3))
            )
        ),
        "OK"
    )
)</f>
        <v>OK</v>
      </c>
      <c r="P576" s="23" t="str">
        <f>IF(BR576&lt;&gt;"",
    IF(INT('Data Sheet'!$A$19)=INT('Data Sheet'!$B$15),
        --(INT('Data Sheet'!$A$15) &amp; "." &amp; BR576),
        IF(AND((--(INT('Data Sheet'!$A$15) &amp; "." &amp; BR576)&gt;=--('Data Sheet'!$A$15)), (--(INT('Data Sheet'!$A$15) &amp; "." &amp; BR576)&lt;=--('Data Sheet'!$B$15))),
            --(INT('Data Sheet'!$A$15) &amp; "." &amp; BR576),
            --(INT('Data Sheet'!$B$15) &amp; "." &amp; BR576)
        )
    ),
    IF(BQ576&lt;&gt;"",
        IF(INT('Data Sheet'!$A$15)=INT('Data Sheet'!$B$15),
            --(INT('Data Sheet'!$A$15) &amp; "." &amp; LEFT(BQ576,3)),
            IF(AND((--(INT('Data Sheet'!$A$15) &amp; "." &amp; LEFT(BQ576,3))&gt;=--('Data Sheet'!$A$15)), (--(INT('Data Sheet'!$A$15) &amp; "." &amp; LEFT(BQ576,3))&lt;=--('Data Sheet'!$B$15))),
                --(INT('Data Sheet'!$A$15) &amp; "." &amp; LEFT(BQ576,3)),
                --(INT('Data Sheet'!$B$15) &amp; "." &amp; LEFT(BQ576,3))
            )
        ),
        "OK"
    )
)</f>
        <v>OK</v>
      </c>
      <c r="Q576" s="23" t="str">
        <f>IF(BS576&lt;&gt;"",
    IF(INT('Data Sheet'!$A$19)=INT('Data Sheet'!$B$15),
        --(INT('Data Sheet'!$A$15) &amp; "." &amp; BS576),
        IF(AND((--(INT('Data Sheet'!$A$15) &amp; "." &amp; BS576)&gt;=--('Data Sheet'!$A$15)), (--(INT('Data Sheet'!$A$15) &amp; "." &amp; BS576)&lt;=--('Data Sheet'!$B$15))),
            --(INT('Data Sheet'!$A$15) &amp; "." &amp; BS576),
            --(INT('Data Sheet'!$B$15) &amp; "." &amp; BS576)
        )
    ),
    IF(BQ576&lt;&gt;"",
        IF(INT('Data Sheet'!$A$15)=INT('Data Sheet'!$B$15),
            --(INT('Data Sheet'!$A$15) &amp; "." &amp; RIGHT(BQ576,3)),
            IF(AND((--(INT('Data Sheet'!$A$15) &amp; "." &amp; RIGHT(BQ576,3))&gt;=--('Data Sheet'!$A$15)), (--(INT('Data Sheet'!$A$15) &amp; "." &amp; RIGHT(BQ576,3))&lt;=--('Data Sheet'!$B$15))),
                --(INT('Data Sheet'!$A$15) &amp; "." &amp; RIGHT(BQ576,3)),
                --(INT('Data Sheet'!$B$15) &amp; "." &amp; RIGHT(BQ576,3))
            )
        ),
        "OK"
    )
)</f>
        <v>OK</v>
      </c>
      <c r="R576" s="20"/>
      <c r="S576" s="20"/>
      <c r="T576" s="20"/>
      <c r="U576" s="20"/>
      <c r="V576" s="20"/>
      <c r="W576" s="20"/>
      <c r="X576" s="20"/>
      <c r="Y576" s="20"/>
      <c r="Z576" s="20"/>
      <c r="AA576" s="55"/>
      <c r="AB576" s="55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1"/>
      <c r="AR576" s="21"/>
      <c r="AS576" s="21"/>
      <c r="AT576" s="21"/>
      <c r="AU576" s="21"/>
      <c r="AV576" s="21"/>
      <c r="AW576" s="22"/>
      <c r="AX576" s="99"/>
      <c r="AY576" s="20"/>
      <c r="AZ576" s="20"/>
      <c r="BA576" s="22"/>
      <c r="BC576" s="80"/>
      <c r="BD576" s="80"/>
      <c r="BE576" s="80"/>
      <c r="BF576" s="80"/>
      <c r="BG576" s="2" t="str">
        <f t="shared" si="51"/>
        <v/>
      </c>
      <c r="BH576" s="78">
        <f t="shared" si="50"/>
        <v>0</v>
      </c>
    </row>
    <row r="577" spans="2:60" x14ac:dyDescent="0.2">
      <c r="B577" s="14">
        <f t="shared" si="55"/>
        <v>569</v>
      </c>
      <c r="C577" s="15" t="str">
        <f>CONCATENATE('Data Sheet'!$B$8,'Data Sheet'!$G$2)</f>
        <v>" HWDP</v>
      </c>
      <c r="D577" s="95" t="str">
        <f t="shared" si="52"/>
        <v/>
      </c>
      <c r="E577" s="15" t="str">
        <f>IF('Sum HWDP'!$D$10="TH-Hill DS-1 Vol 3 CAT 2: Clean and Visual Ends only","N/A","OK")</f>
        <v>OK</v>
      </c>
      <c r="F577" s="15" t="str">
        <f>IF('Sum HWDP'!$D$10="TH-Hill DS-1 Vol 3 CAT 2: Clean and Visual Ends only","N/A","OK")</f>
        <v>OK</v>
      </c>
      <c r="G577" s="17"/>
      <c r="H577" s="17"/>
      <c r="I577" s="17" t="s">
        <v>51</v>
      </c>
      <c r="J577" s="17" t="str">
        <f t="shared" si="53"/>
        <v>OK</v>
      </c>
      <c r="K577" s="17" t="str">
        <f t="shared" si="54"/>
        <v>OK</v>
      </c>
      <c r="L577" s="17" t="str">
        <f>IF('Data Sheet'!$B$9="NC-50","N/A","OK")</f>
        <v>OK</v>
      </c>
      <c r="M577" s="17" t="str">
        <f>IF('Data Sheet'!$B$9="NC-50","N/A","OK")</f>
        <v>OK</v>
      </c>
      <c r="N577" s="23" t="str">
        <f>IF(BO577&lt;&gt;"",
    IF(INT('Data Sheet'!$A$19)=INT('Data Sheet'!$B$19),
        --(INT('Data Sheet'!$A$19) &amp; "." &amp; BO577),
        IF(AND((--(INT('Data Sheet'!$A$19) &amp; "." &amp; BO577)&gt;=--('Data Sheet'!$A$19)), (--(INT('Data Sheet'!$A$19) &amp; "." &amp; BO577)&lt;=--('Data Sheet'!$B$19))),
            --(INT('Data Sheet'!$A$19) &amp; "." &amp; BO577),
            --(INT('Data Sheet'!$B$19) &amp; "." &amp; BO577)
        )
    ),
    IF(BN577&lt;&gt;"",
        IF(INT('Data Sheet'!$A$19)=INT('Data Sheet'!$B$19),
            --(INT('Data Sheet'!$A$19) &amp; "." &amp; LEFT(BN577,3)),
            IF(AND((--(INT('Data Sheet'!$A$19) &amp; "." &amp; LEFT(BN577,3))&gt;=--('Data Sheet'!$A$19)), (--(INT('Data Sheet'!$A$19) &amp; "." &amp; LEFT(BN577,3))&lt;=--('Data Sheet'!$B$19))),
                --(INT('Data Sheet'!$A$19) &amp; "." &amp; LEFT(BN577,3)),
                --(INT('Data Sheet'!$B$19) &amp; "." &amp; LEFT(BN577,3))
            )
        ),
        "OK"
    )
)</f>
        <v>OK</v>
      </c>
      <c r="O577" s="23" t="str">
        <f>IF(BP577&lt;&gt;"",
    IF(INT('Data Sheet'!$A$19)=INT('Data Sheet'!$B$19),
        --(INT('Data Sheet'!$A$19) &amp; "." &amp; BP577),
        IF(AND((--(INT('Data Sheet'!$A$19) &amp; "." &amp; BP577)&gt;=--('Data Sheet'!$A$19)), (--(INT('Data Sheet'!$A$19) &amp; "." &amp; BP577)&lt;=--('Data Sheet'!$B$19))),
            --(INT('Data Sheet'!$A$19) &amp; "." &amp; BP577),
            --(INT('Data Sheet'!$B$19) &amp; "." &amp; BP577)
        )
    ),
    IF(BN577&lt;&gt;"",
        IF(INT('Data Sheet'!$A$19)=INT('Data Sheet'!$B$19),
            --(INT('Data Sheet'!$A$19) &amp; "." &amp; RIGHT(BN577,3)),
            IF(AND((--(INT('Data Sheet'!$A$19) &amp; "." &amp; RIGHT(BN577,3))&gt;=--('Data Sheet'!$A$19)), (--(INT('Data Sheet'!$A$19) &amp; "." &amp; RIGHT(BN577,3))&lt;=--('Data Sheet'!$B$19))),
                --(INT('Data Sheet'!$A$19) &amp; "." &amp; RIGHT(BN577,3)),
                --(INT('Data Sheet'!$B$19) &amp; "." &amp; RIGHT(BN577,3))
            )
        ),
        "OK"
    )
)</f>
        <v>OK</v>
      </c>
      <c r="P577" s="23" t="str">
        <f>IF(BR577&lt;&gt;"",
    IF(INT('Data Sheet'!$A$19)=INT('Data Sheet'!$B$15),
        --(INT('Data Sheet'!$A$15) &amp; "." &amp; BR577),
        IF(AND((--(INT('Data Sheet'!$A$15) &amp; "." &amp; BR577)&gt;=--('Data Sheet'!$A$15)), (--(INT('Data Sheet'!$A$15) &amp; "." &amp; BR577)&lt;=--('Data Sheet'!$B$15))),
            --(INT('Data Sheet'!$A$15) &amp; "." &amp; BR577),
            --(INT('Data Sheet'!$B$15) &amp; "." &amp; BR577)
        )
    ),
    IF(BQ577&lt;&gt;"",
        IF(INT('Data Sheet'!$A$15)=INT('Data Sheet'!$B$15),
            --(INT('Data Sheet'!$A$15) &amp; "." &amp; LEFT(BQ577,3)),
            IF(AND((--(INT('Data Sheet'!$A$15) &amp; "." &amp; LEFT(BQ577,3))&gt;=--('Data Sheet'!$A$15)), (--(INT('Data Sheet'!$A$15) &amp; "." &amp; LEFT(BQ577,3))&lt;=--('Data Sheet'!$B$15))),
                --(INT('Data Sheet'!$A$15) &amp; "." &amp; LEFT(BQ577,3)),
                --(INT('Data Sheet'!$B$15) &amp; "." &amp; LEFT(BQ577,3))
            )
        ),
        "OK"
    )
)</f>
        <v>OK</v>
      </c>
      <c r="Q577" s="23" t="str">
        <f>IF(BS577&lt;&gt;"",
    IF(INT('Data Sheet'!$A$19)=INT('Data Sheet'!$B$15),
        --(INT('Data Sheet'!$A$15) &amp; "." &amp; BS577),
        IF(AND((--(INT('Data Sheet'!$A$15) &amp; "." &amp; BS577)&gt;=--('Data Sheet'!$A$15)), (--(INT('Data Sheet'!$A$15) &amp; "." &amp; BS577)&lt;=--('Data Sheet'!$B$15))),
            --(INT('Data Sheet'!$A$15) &amp; "." &amp; BS577),
            --(INT('Data Sheet'!$B$15) &amp; "." &amp; BS577)
        )
    ),
    IF(BQ577&lt;&gt;"",
        IF(INT('Data Sheet'!$A$15)=INT('Data Sheet'!$B$15),
            --(INT('Data Sheet'!$A$15) &amp; "." &amp; RIGHT(BQ577,3)),
            IF(AND((--(INT('Data Sheet'!$A$15) &amp; "." &amp; RIGHT(BQ577,3))&gt;=--('Data Sheet'!$A$15)), (--(INT('Data Sheet'!$A$15) &amp; "." &amp; RIGHT(BQ577,3))&lt;=--('Data Sheet'!$B$15))),
                --(INT('Data Sheet'!$A$15) &amp; "." &amp; RIGHT(BQ577,3)),
                --(INT('Data Sheet'!$B$15) &amp; "." &amp; RIGHT(BQ577,3))
            )
        ),
        "OK"
    )
)</f>
        <v>OK</v>
      </c>
      <c r="R577" s="20"/>
      <c r="S577" s="20"/>
      <c r="T577" s="20"/>
      <c r="U577" s="20"/>
      <c r="V577" s="20"/>
      <c r="W577" s="20"/>
      <c r="X577" s="20"/>
      <c r="Y577" s="20"/>
      <c r="Z577" s="20"/>
      <c r="AA577" s="55"/>
      <c r="AB577" s="55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1"/>
      <c r="AR577" s="21"/>
      <c r="AS577" s="21"/>
      <c r="AT577" s="21"/>
      <c r="AU577" s="21"/>
      <c r="AV577" s="21"/>
      <c r="AW577" s="22"/>
      <c r="AX577" s="99"/>
      <c r="AY577" s="20"/>
      <c r="AZ577" s="20"/>
      <c r="BA577" s="22"/>
      <c r="BC577" s="80"/>
      <c r="BD577" s="80"/>
      <c r="BE577" s="80"/>
      <c r="BF577" s="80"/>
      <c r="BG577" s="2" t="str">
        <f t="shared" si="51"/>
        <v/>
      </c>
      <c r="BH577" s="78">
        <f t="shared" si="50"/>
        <v>0</v>
      </c>
    </row>
    <row r="578" spans="2:60" x14ac:dyDescent="0.2">
      <c r="B578" s="14">
        <f t="shared" si="55"/>
        <v>570</v>
      </c>
      <c r="C578" s="15" t="str">
        <f>CONCATENATE('Data Sheet'!$B$8,'Data Sheet'!$G$2)</f>
        <v>" HWDP</v>
      </c>
      <c r="D578" s="95" t="str">
        <f t="shared" si="52"/>
        <v/>
      </c>
      <c r="E578" s="15" t="str">
        <f>IF('Sum HWDP'!$D$10="TH-Hill DS-1 Vol 3 CAT 2: Clean and Visual Ends only","N/A","OK")</f>
        <v>OK</v>
      </c>
      <c r="F578" s="15" t="str">
        <f>IF('Sum HWDP'!$D$10="TH-Hill DS-1 Vol 3 CAT 2: Clean and Visual Ends only","N/A","OK")</f>
        <v>OK</v>
      </c>
      <c r="G578" s="17"/>
      <c r="H578" s="17"/>
      <c r="I578" s="17" t="s">
        <v>51</v>
      </c>
      <c r="J578" s="17" t="str">
        <f t="shared" si="53"/>
        <v>OK</v>
      </c>
      <c r="K578" s="17" t="str">
        <f t="shared" si="54"/>
        <v>OK</v>
      </c>
      <c r="L578" s="17" t="str">
        <f>IF('Data Sheet'!$B$9="NC-50","N/A","OK")</f>
        <v>OK</v>
      </c>
      <c r="M578" s="17" t="str">
        <f>IF('Data Sheet'!$B$9="NC-50","N/A","OK")</f>
        <v>OK</v>
      </c>
      <c r="N578" s="23" t="str">
        <f>IF(BO578&lt;&gt;"",
    IF(INT('Data Sheet'!$A$19)=INT('Data Sheet'!$B$19),
        --(INT('Data Sheet'!$A$19) &amp; "." &amp; BO578),
        IF(AND((--(INT('Data Sheet'!$A$19) &amp; "." &amp; BO578)&gt;=--('Data Sheet'!$A$19)), (--(INT('Data Sheet'!$A$19) &amp; "." &amp; BO578)&lt;=--('Data Sheet'!$B$19))),
            --(INT('Data Sheet'!$A$19) &amp; "." &amp; BO578),
            --(INT('Data Sheet'!$B$19) &amp; "." &amp; BO578)
        )
    ),
    IF(BN578&lt;&gt;"",
        IF(INT('Data Sheet'!$A$19)=INT('Data Sheet'!$B$19),
            --(INT('Data Sheet'!$A$19) &amp; "." &amp; LEFT(BN578,3)),
            IF(AND((--(INT('Data Sheet'!$A$19) &amp; "." &amp; LEFT(BN578,3))&gt;=--('Data Sheet'!$A$19)), (--(INT('Data Sheet'!$A$19) &amp; "." &amp; LEFT(BN578,3))&lt;=--('Data Sheet'!$B$19))),
                --(INT('Data Sheet'!$A$19) &amp; "." &amp; LEFT(BN578,3)),
                --(INT('Data Sheet'!$B$19) &amp; "." &amp; LEFT(BN578,3))
            )
        ),
        "OK"
    )
)</f>
        <v>OK</v>
      </c>
      <c r="O578" s="23" t="str">
        <f>IF(BP578&lt;&gt;"",
    IF(INT('Data Sheet'!$A$19)=INT('Data Sheet'!$B$19),
        --(INT('Data Sheet'!$A$19) &amp; "." &amp; BP578),
        IF(AND((--(INT('Data Sheet'!$A$19) &amp; "." &amp; BP578)&gt;=--('Data Sheet'!$A$19)), (--(INT('Data Sheet'!$A$19) &amp; "." &amp; BP578)&lt;=--('Data Sheet'!$B$19))),
            --(INT('Data Sheet'!$A$19) &amp; "." &amp; BP578),
            --(INT('Data Sheet'!$B$19) &amp; "." &amp; BP578)
        )
    ),
    IF(BN578&lt;&gt;"",
        IF(INT('Data Sheet'!$A$19)=INT('Data Sheet'!$B$19),
            --(INT('Data Sheet'!$A$19) &amp; "." &amp; RIGHT(BN578,3)),
            IF(AND((--(INT('Data Sheet'!$A$19) &amp; "." &amp; RIGHT(BN578,3))&gt;=--('Data Sheet'!$A$19)), (--(INT('Data Sheet'!$A$19) &amp; "." &amp; RIGHT(BN578,3))&lt;=--('Data Sheet'!$B$19))),
                --(INT('Data Sheet'!$A$19) &amp; "." &amp; RIGHT(BN578,3)),
                --(INT('Data Sheet'!$B$19) &amp; "." &amp; RIGHT(BN578,3))
            )
        ),
        "OK"
    )
)</f>
        <v>OK</v>
      </c>
      <c r="P578" s="23" t="str">
        <f>IF(BR578&lt;&gt;"",
    IF(INT('Data Sheet'!$A$19)=INT('Data Sheet'!$B$15),
        --(INT('Data Sheet'!$A$15) &amp; "." &amp; BR578),
        IF(AND((--(INT('Data Sheet'!$A$15) &amp; "." &amp; BR578)&gt;=--('Data Sheet'!$A$15)), (--(INT('Data Sheet'!$A$15) &amp; "." &amp; BR578)&lt;=--('Data Sheet'!$B$15))),
            --(INT('Data Sheet'!$A$15) &amp; "." &amp; BR578),
            --(INT('Data Sheet'!$B$15) &amp; "." &amp; BR578)
        )
    ),
    IF(BQ578&lt;&gt;"",
        IF(INT('Data Sheet'!$A$15)=INT('Data Sheet'!$B$15),
            --(INT('Data Sheet'!$A$15) &amp; "." &amp; LEFT(BQ578,3)),
            IF(AND((--(INT('Data Sheet'!$A$15) &amp; "." &amp; LEFT(BQ578,3))&gt;=--('Data Sheet'!$A$15)), (--(INT('Data Sheet'!$A$15) &amp; "." &amp; LEFT(BQ578,3))&lt;=--('Data Sheet'!$B$15))),
                --(INT('Data Sheet'!$A$15) &amp; "." &amp; LEFT(BQ578,3)),
                --(INT('Data Sheet'!$B$15) &amp; "." &amp; LEFT(BQ578,3))
            )
        ),
        "OK"
    )
)</f>
        <v>OK</v>
      </c>
      <c r="Q578" s="23" t="str">
        <f>IF(BS578&lt;&gt;"",
    IF(INT('Data Sheet'!$A$19)=INT('Data Sheet'!$B$15),
        --(INT('Data Sheet'!$A$15) &amp; "." &amp; BS578),
        IF(AND((--(INT('Data Sheet'!$A$15) &amp; "." &amp; BS578)&gt;=--('Data Sheet'!$A$15)), (--(INT('Data Sheet'!$A$15) &amp; "." &amp; BS578)&lt;=--('Data Sheet'!$B$15))),
            --(INT('Data Sheet'!$A$15) &amp; "." &amp; BS578),
            --(INT('Data Sheet'!$B$15) &amp; "." &amp; BS578)
        )
    ),
    IF(BQ578&lt;&gt;"",
        IF(INT('Data Sheet'!$A$15)=INT('Data Sheet'!$B$15),
            --(INT('Data Sheet'!$A$15) &amp; "." &amp; RIGHT(BQ578,3)),
            IF(AND((--(INT('Data Sheet'!$A$15) &amp; "." &amp; RIGHT(BQ578,3))&gt;=--('Data Sheet'!$A$15)), (--(INT('Data Sheet'!$A$15) &amp; "." &amp; RIGHT(BQ578,3))&lt;=--('Data Sheet'!$B$15))),
                --(INT('Data Sheet'!$A$15) &amp; "." &amp; RIGHT(BQ578,3)),
                --(INT('Data Sheet'!$B$15) &amp; "." &amp; RIGHT(BQ578,3))
            )
        ),
        "OK"
    )
)</f>
        <v>OK</v>
      </c>
      <c r="R578" s="20"/>
      <c r="S578" s="20"/>
      <c r="T578" s="20"/>
      <c r="U578" s="20"/>
      <c r="V578" s="20"/>
      <c r="W578" s="20"/>
      <c r="X578" s="20"/>
      <c r="Y578" s="20"/>
      <c r="Z578" s="20"/>
      <c r="AA578" s="55"/>
      <c r="AB578" s="55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1"/>
      <c r="AR578" s="21"/>
      <c r="AS578" s="21"/>
      <c r="AT578" s="21"/>
      <c r="AU578" s="21"/>
      <c r="AV578" s="21"/>
      <c r="AW578" s="22"/>
      <c r="AX578" s="99"/>
      <c r="AY578" s="20"/>
      <c r="AZ578" s="20"/>
      <c r="BA578" s="22"/>
      <c r="BC578" s="80"/>
      <c r="BD578" s="80"/>
      <c r="BE578" s="80"/>
      <c r="BF578" s="80"/>
      <c r="BG578" s="2" t="str">
        <f t="shared" si="51"/>
        <v/>
      </c>
      <c r="BH578" s="78">
        <f t="shared" si="50"/>
        <v>0</v>
      </c>
    </row>
    <row r="579" spans="2:60" x14ac:dyDescent="0.2">
      <c r="B579" s="14">
        <f t="shared" si="55"/>
        <v>571</v>
      </c>
      <c r="C579" s="15" t="str">
        <f>CONCATENATE('Data Sheet'!$B$8,'Data Sheet'!$G$2)</f>
        <v>" HWDP</v>
      </c>
      <c r="D579" s="95" t="str">
        <f t="shared" si="52"/>
        <v/>
      </c>
      <c r="E579" s="15" t="str">
        <f>IF('Sum HWDP'!$D$10="TH-Hill DS-1 Vol 3 CAT 2: Clean and Visual Ends only","N/A","OK")</f>
        <v>OK</v>
      </c>
      <c r="F579" s="15" t="str">
        <f>IF('Sum HWDP'!$D$10="TH-Hill DS-1 Vol 3 CAT 2: Clean and Visual Ends only","N/A","OK")</f>
        <v>OK</v>
      </c>
      <c r="G579" s="17"/>
      <c r="H579" s="17"/>
      <c r="I579" s="17" t="s">
        <v>51</v>
      </c>
      <c r="J579" s="17" t="str">
        <f t="shared" si="53"/>
        <v>OK</v>
      </c>
      <c r="K579" s="17" t="str">
        <f t="shared" si="54"/>
        <v>OK</v>
      </c>
      <c r="L579" s="17" t="str">
        <f>IF('Data Sheet'!$B$9="NC-50","N/A","OK")</f>
        <v>OK</v>
      </c>
      <c r="M579" s="17" t="str">
        <f>IF('Data Sheet'!$B$9="NC-50","N/A","OK")</f>
        <v>OK</v>
      </c>
      <c r="N579" s="23" t="str">
        <f>IF(BO579&lt;&gt;"",
    IF(INT('Data Sheet'!$A$19)=INT('Data Sheet'!$B$19),
        --(INT('Data Sheet'!$A$19) &amp; "." &amp; BO579),
        IF(AND((--(INT('Data Sheet'!$A$19) &amp; "." &amp; BO579)&gt;=--('Data Sheet'!$A$19)), (--(INT('Data Sheet'!$A$19) &amp; "." &amp; BO579)&lt;=--('Data Sheet'!$B$19))),
            --(INT('Data Sheet'!$A$19) &amp; "." &amp; BO579),
            --(INT('Data Sheet'!$B$19) &amp; "." &amp; BO579)
        )
    ),
    IF(BN579&lt;&gt;"",
        IF(INT('Data Sheet'!$A$19)=INT('Data Sheet'!$B$19),
            --(INT('Data Sheet'!$A$19) &amp; "." &amp; LEFT(BN579,3)),
            IF(AND((--(INT('Data Sheet'!$A$19) &amp; "." &amp; LEFT(BN579,3))&gt;=--('Data Sheet'!$A$19)), (--(INT('Data Sheet'!$A$19) &amp; "." &amp; LEFT(BN579,3))&lt;=--('Data Sheet'!$B$19))),
                --(INT('Data Sheet'!$A$19) &amp; "." &amp; LEFT(BN579,3)),
                --(INT('Data Sheet'!$B$19) &amp; "." &amp; LEFT(BN579,3))
            )
        ),
        "OK"
    )
)</f>
        <v>OK</v>
      </c>
      <c r="O579" s="23" t="str">
        <f>IF(BP579&lt;&gt;"",
    IF(INT('Data Sheet'!$A$19)=INT('Data Sheet'!$B$19),
        --(INT('Data Sheet'!$A$19) &amp; "." &amp; BP579),
        IF(AND((--(INT('Data Sheet'!$A$19) &amp; "." &amp; BP579)&gt;=--('Data Sheet'!$A$19)), (--(INT('Data Sheet'!$A$19) &amp; "." &amp; BP579)&lt;=--('Data Sheet'!$B$19))),
            --(INT('Data Sheet'!$A$19) &amp; "." &amp; BP579),
            --(INT('Data Sheet'!$B$19) &amp; "." &amp; BP579)
        )
    ),
    IF(BN579&lt;&gt;"",
        IF(INT('Data Sheet'!$A$19)=INT('Data Sheet'!$B$19),
            --(INT('Data Sheet'!$A$19) &amp; "." &amp; RIGHT(BN579,3)),
            IF(AND((--(INT('Data Sheet'!$A$19) &amp; "." &amp; RIGHT(BN579,3))&gt;=--('Data Sheet'!$A$19)), (--(INT('Data Sheet'!$A$19) &amp; "." &amp; RIGHT(BN579,3))&lt;=--('Data Sheet'!$B$19))),
                --(INT('Data Sheet'!$A$19) &amp; "." &amp; RIGHT(BN579,3)),
                --(INT('Data Sheet'!$B$19) &amp; "." &amp; RIGHT(BN579,3))
            )
        ),
        "OK"
    )
)</f>
        <v>OK</v>
      </c>
      <c r="P579" s="23" t="str">
        <f>IF(BR579&lt;&gt;"",
    IF(INT('Data Sheet'!$A$19)=INT('Data Sheet'!$B$15),
        --(INT('Data Sheet'!$A$15) &amp; "." &amp; BR579),
        IF(AND((--(INT('Data Sheet'!$A$15) &amp; "." &amp; BR579)&gt;=--('Data Sheet'!$A$15)), (--(INT('Data Sheet'!$A$15) &amp; "." &amp; BR579)&lt;=--('Data Sheet'!$B$15))),
            --(INT('Data Sheet'!$A$15) &amp; "." &amp; BR579),
            --(INT('Data Sheet'!$B$15) &amp; "." &amp; BR579)
        )
    ),
    IF(BQ579&lt;&gt;"",
        IF(INT('Data Sheet'!$A$15)=INT('Data Sheet'!$B$15),
            --(INT('Data Sheet'!$A$15) &amp; "." &amp; LEFT(BQ579,3)),
            IF(AND((--(INT('Data Sheet'!$A$15) &amp; "." &amp; LEFT(BQ579,3))&gt;=--('Data Sheet'!$A$15)), (--(INT('Data Sheet'!$A$15) &amp; "." &amp; LEFT(BQ579,3))&lt;=--('Data Sheet'!$B$15))),
                --(INT('Data Sheet'!$A$15) &amp; "." &amp; LEFT(BQ579,3)),
                --(INT('Data Sheet'!$B$15) &amp; "." &amp; LEFT(BQ579,3))
            )
        ),
        "OK"
    )
)</f>
        <v>OK</v>
      </c>
      <c r="Q579" s="23" t="str">
        <f>IF(BS579&lt;&gt;"",
    IF(INT('Data Sheet'!$A$19)=INT('Data Sheet'!$B$15),
        --(INT('Data Sheet'!$A$15) &amp; "." &amp; BS579),
        IF(AND((--(INT('Data Sheet'!$A$15) &amp; "." &amp; BS579)&gt;=--('Data Sheet'!$A$15)), (--(INT('Data Sheet'!$A$15) &amp; "." &amp; BS579)&lt;=--('Data Sheet'!$B$15))),
            --(INT('Data Sheet'!$A$15) &amp; "." &amp; BS579),
            --(INT('Data Sheet'!$B$15) &amp; "." &amp; BS579)
        )
    ),
    IF(BQ579&lt;&gt;"",
        IF(INT('Data Sheet'!$A$15)=INT('Data Sheet'!$B$15),
            --(INT('Data Sheet'!$A$15) &amp; "." &amp; RIGHT(BQ579,3)),
            IF(AND((--(INT('Data Sheet'!$A$15) &amp; "." &amp; RIGHT(BQ579,3))&gt;=--('Data Sheet'!$A$15)), (--(INT('Data Sheet'!$A$15) &amp; "." &amp; RIGHT(BQ579,3))&lt;=--('Data Sheet'!$B$15))),
                --(INT('Data Sheet'!$A$15) &amp; "." &amp; RIGHT(BQ579,3)),
                --(INT('Data Sheet'!$B$15) &amp; "." &amp; RIGHT(BQ579,3))
            )
        ),
        "OK"
    )
)</f>
        <v>OK</v>
      </c>
      <c r="R579" s="20"/>
      <c r="S579" s="20"/>
      <c r="T579" s="20"/>
      <c r="U579" s="20"/>
      <c r="V579" s="20"/>
      <c r="W579" s="20"/>
      <c r="X579" s="20"/>
      <c r="Y579" s="20"/>
      <c r="Z579" s="20"/>
      <c r="AA579" s="55"/>
      <c r="AB579" s="55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1"/>
      <c r="AR579" s="21"/>
      <c r="AS579" s="21"/>
      <c r="AT579" s="21"/>
      <c r="AU579" s="21"/>
      <c r="AV579" s="21"/>
      <c r="AW579" s="22"/>
      <c r="AX579" s="99"/>
      <c r="AY579" s="20"/>
      <c r="AZ579" s="20"/>
      <c r="BA579" s="22"/>
      <c r="BC579" s="80"/>
      <c r="BD579" s="80"/>
      <c r="BE579" s="80"/>
      <c r="BF579" s="80"/>
      <c r="BG579" s="2" t="str">
        <f t="shared" si="51"/>
        <v/>
      </c>
      <c r="BH579" s="78">
        <f t="shared" si="50"/>
        <v>0</v>
      </c>
    </row>
    <row r="580" spans="2:60" x14ac:dyDescent="0.2">
      <c r="B580" s="14">
        <f t="shared" si="55"/>
        <v>572</v>
      </c>
      <c r="C580" s="15" t="str">
        <f>CONCATENATE('Data Sheet'!$B$8,'Data Sheet'!$G$2)</f>
        <v>" HWDP</v>
      </c>
      <c r="D580" s="95" t="str">
        <f t="shared" si="52"/>
        <v/>
      </c>
      <c r="E580" s="15" t="str">
        <f>IF('Sum HWDP'!$D$10="TH-Hill DS-1 Vol 3 CAT 2: Clean and Visual Ends only","N/A","OK")</f>
        <v>OK</v>
      </c>
      <c r="F580" s="15" t="str">
        <f>IF('Sum HWDP'!$D$10="TH-Hill DS-1 Vol 3 CAT 2: Clean and Visual Ends only","N/A","OK")</f>
        <v>OK</v>
      </c>
      <c r="G580" s="17"/>
      <c r="H580" s="17"/>
      <c r="I580" s="17" t="s">
        <v>51</v>
      </c>
      <c r="J580" s="17" t="str">
        <f t="shared" si="53"/>
        <v>OK</v>
      </c>
      <c r="K580" s="17" t="str">
        <f t="shared" si="54"/>
        <v>OK</v>
      </c>
      <c r="L580" s="17" t="str">
        <f>IF('Data Sheet'!$B$9="NC-50","N/A","OK")</f>
        <v>OK</v>
      </c>
      <c r="M580" s="17" t="str">
        <f>IF('Data Sheet'!$B$9="NC-50","N/A","OK")</f>
        <v>OK</v>
      </c>
      <c r="N580" s="23" t="str">
        <f>IF(BO580&lt;&gt;"",
    IF(INT('Data Sheet'!$A$19)=INT('Data Sheet'!$B$19),
        --(INT('Data Sheet'!$A$19) &amp; "." &amp; BO580),
        IF(AND((--(INT('Data Sheet'!$A$19) &amp; "." &amp; BO580)&gt;=--('Data Sheet'!$A$19)), (--(INT('Data Sheet'!$A$19) &amp; "." &amp; BO580)&lt;=--('Data Sheet'!$B$19))),
            --(INT('Data Sheet'!$A$19) &amp; "." &amp; BO580),
            --(INT('Data Sheet'!$B$19) &amp; "." &amp; BO580)
        )
    ),
    IF(BN580&lt;&gt;"",
        IF(INT('Data Sheet'!$A$19)=INT('Data Sheet'!$B$19),
            --(INT('Data Sheet'!$A$19) &amp; "." &amp; LEFT(BN580,3)),
            IF(AND((--(INT('Data Sheet'!$A$19) &amp; "." &amp; LEFT(BN580,3))&gt;=--('Data Sheet'!$A$19)), (--(INT('Data Sheet'!$A$19) &amp; "." &amp; LEFT(BN580,3))&lt;=--('Data Sheet'!$B$19))),
                --(INT('Data Sheet'!$A$19) &amp; "." &amp; LEFT(BN580,3)),
                --(INT('Data Sheet'!$B$19) &amp; "." &amp; LEFT(BN580,3))
            )
        ),
        "OK"
    )
)</f>
        <v>OK</v>
      </c>
      <c r="O580" s="23" t="str">
        <f>IF(BP580&lt;&gt;"",
    IF(INT('Data Sheet'!$A$19)=INT('Data Sheet'!$B$19),
        --(INT('Data Sheet'!$A$19) &amp; "." &amp; BP580),
        IF(AND((--(INT('Data Sheet'!$A$19) &amp; "." &amp; BP580)&gt;=--('Data Sheet'!$A$19)), (--(INT('Data Sheet'!$A$19) &amp; "." &amp; BP580)&lt;=--('Data Sheet'!$B$19))),
            --(INT('Data Sheet'!$A$19) &amp; "." &amp; BP580),
            --(INT('Data Sheet'!$B$19) &amp; "." &amp; BP580)
        )
    ),
    IF(BN580&lt;&gt;"",
        IF(INT('Data Sheet'!$A$19)=INT('Data Sheet'!$B$19),
            --(INT('Data Sheet'!$A$19) &amp; "." &amp; RIGHT(BN580,3)),
            IF(AND((--(INT('Data Sheet'!$A$19) &amp; "." &amp; RIGHT(BN580,3))&gt;=--('Data Sheet'!$A$19)), (--(INT('Data Sheet'!$A$19) &amp; "." &amp; RIGHT(BN580,3))&lt;=--('Data Sheet'!$B$19))),
                --(INT('Data Sheet'!$A$19) &amp; "." &amp; RIGHT(BN580,3)),
                --(INT('Data Sheet'!$B$19) &amp; "." &amp; RIGHT(BN580,3))
            )
        ),
        "OK"
    )
)</f>
        <v>OK</v>
      </c>
      <c r="P580" s="23" t="str">
        <f>IF(BR580&lt;&gt;"",
    IF(INT('Data Sheet'!$A$19)=INT('Data Sheet'!$B$15),
        --(INT('Data Sheet'!$A$15) &amp; "." &amp; BR580),
        IF(AND((--(INT('Data Sheet'!$A$15) &amp; "." &amp; BR580)&gt;=--('Data Sheet'!$A$15)), (--(INT('Data Sheet'!$A$15) &amp; "." &amp; BR580)&lt;=--('Data Sheet'!$B$15))),
            --(INT('Data Sheet'!$A$15) &amp; "." &amp; BR580),
            --(INT('Data Sheet'!$B$15) &amp; "." &amp; BR580)
        )
    ),
    IF(BQ580&lt;&gt;"",
        IF(INT('Data Sheet'!$A$15)=INT('Data Sheet'!$B$15),
            --(INT('Data Sheet'!$A$15) &amp; "." &amp; LEFT(BQ580,3)),
            IF(AND((--(INT('Data Sheet'!$A$15) &amp; "." &amp; LEFT(BQ580,3))&gt;=--('Data Sheet'!$A$15)), (--(INT('Data Sheet'!$A$15) &amp; "." &amp; LEFT(BQ580,3))&lt;=--('Data Sheet'!$B$15))),
                --(INT('Data Sheet'!$A$15) &amp; "." &amp; LEFT(BQ580,3)),
                --(INT('Data Sheet'!$B$15) &amp; "." &amp; LEFT(BQ580,3))
            )
        ),
        "OK"
    )
)</f>
        <v>OK</v>
      </c>
      <c r="Q580" s="23" t="str">
        <f>IF(BS580&lt;&gt;"",
    IF(INT('Data Sheet'!$A$19)=INT('Data Sheet'!$B$15),
        --(INT('Data Sheet'!$A$15) &amp; "." &amp; BS580),
        IF(AND((--(INT('Data Sheet'!$A$15) &amp; "." &amp; BS580)&gt;=--('Data Sheet'!$A$15)), (--(INT('Data Sheet'!$A$15) &amp; "." &amp; BS580)&lt;=--('Data Sheet'!$B$15))),
            --(INT('Data Sheet'!$A$15) &amp; "." &amp; BS580),
            --(INT('Data Sheet'!$B$15) &amp; "." &amp; BS580)
        )
    ),
    IF(BQ580&lt;&gt;"",
        IF(INT('Data Sheet'!$A$15)=INT('Data Sheet'!$B$15),
            --(INT('Data Sheet'!$A$15) &amp; "." &amp; RIGHT(BQ580,3)),
            IF(AND((--(INT('Data Sheet'!$A$15) &amp; "." &amp; RIGHT(BQ580,3))&gt;=--('Data Sheet'!$A$15)), (--(INT('Data Sheet'!$A$15) &amp; "." &amp; RIGHT(BQ580,3))&lt;=--('Data Sheet'!$B$15))),
                --(INT('Data Sheet'!$A$15) &amp; "." &amp; RIGHT(BQ580,3)),
                --(INT('Data Sheet'!$B$15) &amp; "." &amp; RIGHT(BQ580,3))
            )
        ),
        "OK"
    )
)</f>
        <v>OK</v>
      </c>
      <c r="R580" s="20"/>
      <c r="S580" s="20"/>
      <c r="T580" s="20"/>
      <c r="U580" s="20"/>
      <c r="V580" s="20"/>
      <c r="W580" s="20"/>
      <c r="X580" s="20"/>
      <c r="Y580" s="20"/>
      <c r="Z580" s="20"/>
      <c r="AA580" s="55"/>
      <c r="AB580" s="55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1"/>
      <c r="AR580" s="21"/>
      <c r="AS580" s="21"/>
      <c r="AT580" s="21"/>
      <c r="AU580" s="21"/>
      <c r="AV580" s="21"/>
      <c r="AW580" s="22"/>
      <c r="AX580" s="99"/>
      <c r="AY580" s="20"/>
      <c r="AZ580" s="20"/>
      <c r="BA580" s="22"/>
      <c r="BC580" s="80"/>
      <c r="BD580" s="80"/>
      <c r="BE580" s="80"/>
      <c r="BF580" s="80"/>
      <c r="BG580" s="2" t="str">
        <f t="shared" si="51"/>
        <v/>
      </c>
      <c r="BH580" s="78">
        <f t="shared" si="50"/>
        <v>0</v>
      </c>
    </row>
    <row r="581" spans="2:60" x14ac:dyDescent="0.2">
      <c r="B581" s="14">
        <f t="shared" si="55"/>
        <v>573</v>
      </c>
      <c r="C581" s="15" t="str">
        <f>CONCATENATE('Data Sheet'!$B$8,'Data Sheet'!$G$2)</f>
        <v>" HWDP</v>
      </c>
      <c r="D581" s="95" t="str">
        <f t="shared" si="52"/>
        <v/>
      </c>
      <c r="E581" s="15" t="str">
        <f>IF('Sum HWDP'!$D$10="TH-Hill DS-1 Vol 3 CAT 2: Clean and Visual Ends only","N/A","OK")</f>
        <v>OK</v>
      </c>
      <c r="F581" s="15" t="str">
        <f>IF('Sum HWDP'!$D$10="TH-Hill DS-1 Vol 3 CAT 2: Clean and Visual Ends only","N/A","OK")</f>
        <v>OK</v>
      </c>
      <c r="G581" s="17"/>
      <c r="H581" s="17"/>
      <c r="I581" s="17" t="s">
        <v>51</v>
      </c>
      <c r="J581" s="17" t="str">
        <f t="shared" si="53"/>
        <v>OK</v>
      </c>
      <c r="K581" s="17" t="str">
        <f t="shared" si="54"/>
        <v>OK</v>
      </c>
      <c r="L581" s="17" t="str">
        <f>IF('Data Sheet'!$B$9="NC-50","N/A","OK")</f>
        <v>OK</v>
      </c>
      <c r="M581" s="17" t="str">
        <f>IF('Data Sheet'!$B$9="NC-50","N/A","OK")</f>
        <v>OK</v>
      </c>
      <c r="N581" s="23" t="str">
        <f>IF(BO581&lt;&gt;"",
    IF(INT('Data Sheet'!$A$19)=INT('Data Sheet'!$B$19),
        --(INT('Data Sheet'!$A$19) &amp; "." &amp; BO581),
        IF(AND((--(INT('Data Sheet'!$A$19) &amp; "." &amp; BO581)&gt;=--('Data Sheet'!$A$19)), (--(INT('Data Sheet'!$A$19) &amp; "." &amp; BO581)&lt;=--('Data Sheet'!$B$19))),
            --(INT('Data Sheet'!$A$19) &amp; "." &amp; BO581),
            --(INT('Data Sheet'!$B$19) &amp; "." &amp; BO581)
        )
    ),
    IF(BN581&lt;&gt;"",
        IF(INT('Data Sheet'!$A$19)=INT('Data Sheet'!$B$19),
            --(INT('Data Sheet'!$A$19) &amp; "." &amp; LEFT(BN581,3)),
            IF(AND((--(INT('Data Sheet'!$A$19) &amp; "." &amp; LEFT(BN581,3))&gt;=--('Data Sheet'!$A$19)), (--(INT('Data Sheet'!$A$19) &amp; "." &amp; LEFT(BN581,3))&lt;=--('Data Sheet'!$B$19))),
                --(INT('Data Sheet'!$A$19) &amp; "." &amp; LEFT(BN581,3)),
                --(INT('Data Sheet'!$B$19) &amp; "." &amp; LEFT(BN581,3))
            )
        ),
        "OK"
    )
)</f>
        <v>OK</v>
      </c>
      <c r="O581" s="23" t="str">
        <f>IF(BP581&lt;&gt;"",
    IF(INT('Data Sheet'!$A$19)=INT('Data Sheet'!$B$19),
        --(INT('Data Sheet'!$A$19) &amp; "." &amp; BP581),
        IF(AND((--(INT('Data Sheet'!$A$19) &amp; "." &amp; BP581)&gt;=--('Data Sheet'!$A$19)), (--(INT('Data Sheet'!$A$19) &amp; "." &amp; BP581)&lt;=--('Data Sheet'!$B$19))),
            --(INT('Data Sheet'!$A$19) &amp; "." &amp; BP581),
            --(INT('Data Sheet'!$B$19) &amp; "." &amp; BP581)
        )
    ),
    IF(BN581&lt;&gt;"",
        IF(INT('Data Sheet'!$A$19)=INT('Data Sheet'!$B$19),
            --(INT('Data Sheet'!$A$19) &amp; "." &amp; RIGHT(BN581,3)),
            IF(AND((--(INT('Data Sheet'!$A$19) &amp; "." &amp; RIGHT(BN581,3))&gt;=--('Data Sheet'!$A$19)), (--(INT('Data Sheet'!$A$19) &amp; "." &amp; RIGHT(BN581,3))&lt;=--('Data Sheet'!$B$19))),
                --(INT('Data Sheet'!$A$19) &amp; "." &amp; RIGHT(BN581,3)),
                --(INT('Data Sheet'!$B$19) &amp; "." &amp; RIGHT(BN581,3))
            )
        ),
        "OK"
    )
)</f>
        <v>OK</v>
      </c>
      <c r="P581" s="23" t="str">
        <f>IF(BR581&lt;&gt;"",
    IF(INT('Data Sheet'!$A$19)=INT('Data Sheet'!$B$15),
        --(INT('Data Sheet'!$A$15) &amp; "." &amp; BR581),
        IF(AND((--(INT('Data Sheet'!$A$15) &amp; "." &amp; BR581)&gt;=--('Data Sheet'!$A$15)), (--(INT('Data Sheet'!$A$15) &amp; "." &amp; BR581)&lt;=--('Data Sheet'!$B$15))),
            --(INT('Data Sheet'!$A$15) &amp; "." &amp; BR581),
            --(INT('Data Sheet'!$B$15) &amp; "." &amp; BR581)
        )
    ),
    IF(BQ581&lt;&gt;"",
        IF(INT('Data Sheet'!$A$15)=INT('Data Sheet'!$B$15),
            --(INT('Data Sheet'!$A$15) &amp; "." &amp; LEFT(BQ581,3)),
            IF(AND((--(INT('Data Sheet'!$A$15) &amp; "." &amp; LEFT(BQ581,3))&gt;=--('Data Sheet'!$A$15)), (--(INT('Data Sheet'!$A$15) &amp; "." &amp; LEFT(BQ581,3))&lt;=--('Data Sheet'!$B$15))),
                --(INT('Data Sheet'!$A$15) &amp; "." &amp; LEFT(BQ581,3)),
                --(INT('Data Sheet'!$B$15) &amp; "." &amp; LEFT(BQ581,3))
            )
        ),
        "OK"
    )
)</f>
        <v>OK</v>
      </c>
      <c r="Q581" s="23" t="str">
        <f>IF(BS581&lt;&gt;"",
    IF(INT('Data Sheet'!$A$19)=INT('Data Sheet'!$B$15),
        --(INT('Data Sheet'!$A$15) &amp; "." &amp; BS581),
        IF(AND((--(INT('Data Sheet'!$A$15) &amp; "." &amp; BS581)&gt;=--('Data Sheet'!$A$15)), (--(INT('Data Sheet'!$A$15) &amp; "." &amp; BS581)&lt;=--('Data Sheet'!$B$15))),
            --(INT('Data Sheet'!$A$15) &amp; "." &amp; BS581),
            --(INT('Data Sheet'!$B$15) &amp; "." &amp; BS581)
        )
    ),
    IF(BQ581&lt;&gt;"",
        IF(INT('Data Sheet'!$A$15)=INT('Data Sheet'!$B$15),
            --(INT('Data Sheet'!$A$15) &amp; "." &amp; RIGHT(BQ581,3)),
            IF(AND((--(INT('Data Sheet'!$A$15) &amp; "." &amp; RIGHT(BQ581,3))&gt;=--('Data Sheet'!$A$15)), (--(INT('Data Sheet'!$A$15) &amp; "." &amp; RIGHT(BQ581,3))&lt;=--('Data Sheet'!$B$15))),
                --(INT('Data Sheet'!$A$15) &amp; "." &amp; RIGHT(BQ581,3)),
                --(INT('Data Sheet'!$B$15) &amp; "." &amp; RIGHT(BQ581,3))
            )
        ),
        "OK"
    )
)</f>
        <v>OK</v>
      </c>
      <c r="R581" s="20"/>
      <c r="S581" s="20"/>
      <c r="T581" s="20"/>
      <c r="U581" s="20"/>
      <c r="V581" s="20"/>
      <c r="W581" s="20"/>
      <c r="X581" s="20"/>
      <c r="Y581" s="20"/>
      <c r="Z581" s="20"/>
      <c r="AA581" s="55"/>
      <c r="AB581" s="55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1"/>
      <c r="AR581" s="21"/>
      <c r="AS581" s="21"/>
      <c r="AT581" s="21"/>
      <c r="AU581" s="21"/>
      <c r="AV581" s="21"/>
      <c r="AW581" s="22"/>
      <c r="AX581" s="99"/>
      <c r="AY581" s="20"/>
      <c r="AZ581" s="20"/>
      <c r="BA581" s="22"/>
      <c r="BC581" s="80"/>
      <c r="BD581" s="80"/>
      <c r="BE581" s="80"/>
      <c r="BF581" s="80"/>
      <c r="BG581" s="2" t="str">
        <f t="shared" si="51"/>
        <v/>
      </c>
      <c r="BH581" s="78">
        <f t="shared" si="50"/>
        <v>0</v>
      </c>
    </row>
    <row r="582" spans="2:60" x14ac:dyDescent="0.2">
      <c r="B582" s="14">
        <f t="shared" si="55"/>
        <v>574</v>
      </c>
      <c r="C582" s="15" t="str">
        <f>CONCATENATE('Data Sheet'!$B$8,'Data Sheet'!$G$2)</f>
        <v>" HWDP</v>
      </c>
      <c r="D582" s="95" t="str">
        <f t="shared" si="52"/>
        <v/>
      </c>
      <c r="E582" s="15" t="str">
        <f>IF('Sum HWDP'!$D$10="TH-Hill DS-1 Vol 3 CAT 2: Clean and Visual Ends only","N/A","OK")</f>
        <v>OK</v>
      </c>
      <c r="F582" s="15" t="str">
        <f>IF('Sum HWDP'!$D$10="TH-Hill DS-1 Vol 3 CAT 2: Clean and Visual Ends only","N/A","OK")</f>
        <v>OK</v>
      </c>
      <c r="G582" s="17"/>
      <c r="H582" s="17"/>
      <c r="I582" s="17" t="s">
        <v>51</v>
      </c>
      <c r="J582" s="17" t="str">
        <f t="shared" si="53"/>
        <v>OK</v>
      </c>
      <c r="K582" s="17" t="str">
        <f t="shared" si="54"/>
        <v>OK</v>
      </c>
      <c r="L582" s="17" t="str">
        <f>IF('Data Sheet'!$B$9="NC-50","N/A","OK")</f>
        <v>OK</v>
      </c>
      <c r="M582" s="17" t="str">
        <f>IF('Data Sheet'!$B$9="NC-50","N/A","OK")</f>
        <v>OK</v>
      </c>
      <c r="N582" s="23" t="str">
        <f>IF(BO582&lt;&gt;"",
    IF(INT('Data Sheet'!$A$19)=INT('Data Sheet'!$B$19),
        --(INT('Data Sheet'!$A$19) &amp; "." &amp; BO582),
        IF(AND((--(INT('Data Sheet'!$A$19) &amp; "." &amp; BO582)&gt;=--('Data Sheet'!$A$19)), (--(INT('Data Sheet'!$A$19) &amp; "." &amp; BO582)&lt;=--('Data Sheet'!$B$19))),
            --(INT('Data Sheet'!$A$19) &amp; "." &amp; BO582),
            --(INT('Data Sheet'!$B$19) &amp; "." &amp; BO582)
        )
    ),
    IF(BN582&lt;&gt;"",
        IF(INT('Data Sheet'!$A$19)=INT('Data Sheet'!$B$19),
            --(INT('Data Sheet'!$A$19) &amp; "." &amp; LEFT(BN582,3)),
            IF(AND((--(INT('Data Sheet'!$A$19) &amp; "." &amp; LEFT(BN582,3))&gt;=--('Data Sheet'!$A$19)), (--(INT('Data Sheet'!$A$19) &amp; "." &amp; LEFT(BN582,3))&lt;=--('Data Sheet'!$B$19))),
                --(INT('Data Sheet'!$A$19) &amp; "." &amp; LEFT(BN582,3)),
                --(INT('Data Sheet'!$B$19) &amp; "." &amp; LEFT(BN582,3))
            )
        ),
        "OK"
    )
)</f>
        <v>OK</v>
      </c>
      <c r="O582" s="23" t="str">
        <f>IF(BP582&lt;&gt;"",
    IF(INT('Data Sheet'!$A$19)=INT('Data Sheet'!$B$19),
        --(INT('Data Sheet'!$A$19) &amp; "." &amp; BP582),
        IF(AND((--(INT('Data Sheet'!$A$19) &amp; "." &amp; BP582)&gt;=--('Data Sheet'!$A$19)), (--(INT('Data Sheet'!$A$19) &amp; "." &amp; BP582)&lt;=--('Data Sheet'!$B$19))),
            --(INT('Data Sheet'!$A$19) &amp; "." &amp; BP582),
            --(INT('Data Sheet'!$B$19) &amp; "." &amp; BP582)
        )
    ),
    IF(BN582&lt;&gt;"",
        IF(INT('Data Sheet'!$A$19)=INT('Data Sheet'!$B$19),
            --(INT('Data Sheet'!$A$19) &amp; "." &amp; RIGHT(BN582,3)),
            IF(AND((--(INT('Data Sheet'!$A$19) &amp; "." &amp; RIGHT(BN582,3))&gt;=--('Data Sheet'!$A$19)), (--(INT('Data Sheet'!$A$19) &amp; "." &amp; RIGHT(BN582,3))&lt;=--('Data Sheet'!$B$19))),
                --(INT('Data Sheet'!$A$19) &amp; "." &amp; RIGHT(BN582,3)),
                --(INT('Data Sheet'!$B$19) &amp; "." &amp; RIGHT(BN582,3))
            )
        ),
        "OK"
    )
)</f>
        <v>OK</v>
      </c>
      <c r="P582" s="23" t="str">
        <f>IF(BR582&lt;&gt;"",
    IF(INT('Data Sheet'!$A$19)=INT('Data Sheet'!$B$15),
        --(INT('Data Sheet'!$A$15) &amp; "." &amp; BR582),
        IF(AND((--(INT('Data Sheet'!$A$15) &amp; "." &amp; BR582)&gt;=--('Data Sheet'!$A$15)), (--(INT('Data Sheet'!$A$15) &amp; "." &amp; BR582)&lt;=--('Data Sheet'!$B$15))),
            --(INT('Data Sheet'!$A$15) &amp; "." &amp; BR582),
            --(INT('Data Sheet'!$B$15) &amp; "." &amp; BR582)
        )
    ),
    IF(BQ582&lt;&gt;"",
        IF(INT('Data Sheet'!$A$15)=INT('Data Sheet'!$B$15),
            --(INT('Data Sheet'!$A$15) &amp; "." &amp; LEFT(BQ582,3)),
            IF(AND((--(INT('Data Sheet'!$A$15) &amp; "." &amp; LEFT(BQ582,3))&gt;=--('Data Sheet'!$A$15)), (--(INT('Data Sheet'!$A$15) &amp; "." &amp; LEFT(BQ582,3))&lt;=--('Data Sheet'!$B$15))),
                --(INT('Data Sheet'!$A$15) &amp; "." &amp; LEFT(BQ582,3)),
                --(INT('Data Sheet'!$B$15) &amp; "." &amp; LEFT(BQ582,3))
            )
        ),
        "OK"
    )
)</f>
        <v>OK</v>
      </c>
      <c r="Q582" s="23" t="str">
        <f>IF(BS582&lt;&gt;"",
    IF(INT('Data Sheet'!$A$19)=INT('Data Sheet'!$B$15),
        --(INT('Data Sheet'!$A$15) &amp; "." &amp; BS582),
        IF(AND((--(INT('Data Sheet'!$A$15) &amp; "." &amp; BS582)&gt;=--('Data Sheet'!$A$15)), (--(INT('Data Sheet'!$A$15) &amp; "." &amp; BS582)&lt;=--('Data Sheet'!$B$15))),
            --(INT('Data Sheet'!$A$15) &amp; "." &amp; BS582),
            --(INT('Data Sheet'!$B$15) &amp; "." &amp; BS582)
        )
    ),
    IF(BQ582&lt;&gt;"",
        IF(INT('Data Sheet'!$A$15)=INT('Data Sheet'!$B$15),
            --(INT('Data Sheet'!$A$15) &amp; "." &amp; RIGHT(BQ582,3)),
            IF(AND((--(INT('Data Sheet'!$A$15) &amp; "." &amp; RIGHT(BQ582,3))&gt;=--('Data Sheet'!$A$15)), (--(INT('Data Sheet'!$A$15) &amp; "." &amp; RIGHT(BQ582,3))&lt;=--('Data Sheet'!$B$15))),
                --(INT('Data Sheet'!$A$15) &amp; "." &amp; RIGHT(BQ582,3)),
                --(INT('Data Sheet'!$B$15) &amp; "." &amp; RIGHT(BQ582,3))
            )
        ),
        "OK"
    )
)</f>
        <v>OK</v>
      </c>
      <c r="R582" s="20"/>
      <c r="S582" s="20"/>
      <c r="T582" s="20"/>
      <c r="U582" s="20"/>
      <c r="V582" s="20"/>
      <c r="W582" s="20"/>
      <c r="X582" s="20"/>
      <c r="Y582" s="20"/>
      <c r="Z582" s="20"/>
      <c r="AA582" s="55"/>
      <c r="AB582" s="55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1"/>
      <c r="AR582" s="21"/>
      <c r="AS582" s="21"/>
      <c r="AT582" s="21"/>
      <c r="AU582" s="21"/>
      <c r="AV582" s="21"/>
      <c r="AW582" s="22"/>
      <c r="AX582" s="99"/>
      <c r="AY582" s="20"/>
      <c r="AZ582" s="20"/>
      <c r="BA582" s="22"/>
      <c r="BC582" s="80"/>
      <c r="BD582" s="80"/>
      <c r="BE582" s="80"/>
      <c r="BF582" s="80"/>
      <c r="BG582" s="2" t="str">
        <f t="shared" si="51"/>
        <v/>
      </c>
      <c r="BH582" s="78">
        <f t="shared" si="50"/>
        <v>0</v>
      </c>
    </row>
    <row r="583" spans="2:60" x14ac:dyDescent="0.2">
      <c r="B583" s="14">
        <f t="shared" si="55"/>
        <v>575</v>
      </c>
      <c r="C583" s="15" t="str">
        <f>CONCATENATE('Data Sheet'!$B$8,'Data Sheet'!$G$2)</f>
        <v>" HWDP</v>
      </c>
      <c r="D583" s="95" t="str">
        <f t="shared" si="52"/>
        <v/>
      </c>
      <c r="E583" s="15" t="str">
        <f>IF('Sum HWDP'!$D$10="TH-Hill DS-1 Vol 3 CAT 2: Clean and Visual Ends only","N/A","OK")</f>
        <v>OK</v>
      </c>
      <c r="F583" s="15" t="str">
        <f>IF('Sum HWDP'!$D$10="TH-Hill DS-1 Vol 3 CAT 2: Clean and Visual Ends only","N/A","OK")</f>
        <v>OK</v>
      </c>
      <c r="G583" s="17"/>
      <c r="H583" s="17"/>
      <c r="I583" s="17" t="s">
        <v>51</v>
      </c>
      <c r="J583" s="17" t="str">
        <f t="shared" si="53"/>
        <v>OK</v>
      </c>
      <c r="K583" s="17" t="str">
        <f t="shared" si="54"/>
        <v>OK</v>
      </c>
      <c r="L583" s="17" t="str">
        <f>IF('Data Sheet'!$B$9="NC-50","N/A","OK")</f>
        <v>OK</v>
      </c>
      <c r="M583" s="17" t="str">
        <f>IF('Data Sheet'!$B$9="NC-50","N/A","OK")</f>
        <v>OK</v>
      </c>
      <c r="N583" s="23" t="str">
        <f>IF(BO583&lt;&gt;"",
    IF(INT('Data Sheet'!$A$19)=INT('Data Sheet'!$B$19),
        --(INT('Data Sheet'!$A$19) &amp; "." &amp; BO583),
        IF(AND((--(INT('Data Sheet'!$A$19) &amp; "." &amp; BO583)&gt;=--('Data Sheet'!$A$19)), (--(INT('Data Sheet'!$A$19) &amp; "." &amp; BO583)&lt;=--('Data Sheet'!$B$19))),
            --(INT('Data Sheet'!$A$19) &amp; "." &amp; BO583),
            --(INT('Data Sheet'!$B$19) &amp; "." &amp; BO583)
        )
    ),
    IF(BN583&lt;&gt;"",
        IF(INT('Data Sheet'!$A$19)=INT('Data Sheet'!$B$19),
            --(INT('Data Sheet'!$A$19) &amp; "." &amp; LEFT(BN583,3)),
            IF(AND((--(INT('Data Sheet'!$A$19) &amp; "." &amp; LEFT(BN583,3))&gt;=--('Data Sheet'!$A$19)), (--(INT('Data Sheet'!$A$19) &amp; "." &amp; LEFT(BN583,3))&lt;=--('Data Sheet'!$B$19))),
                --(INT('Data Sheet'!$A$19) &amp; "." &amp; LEFT(BN583,3)),
                --(INT('Data Sheet'!$B$19) &amp; "." &amp; LEFT(BN583,3))
            )
        ),
        "OK"
    )
)</f>
        <v>OK</v>
      </c>
      <c r="O583" s="23" t="str">
        <f>IF(BP583&lt;&gt;"",
    IF(INT('Data Sheet'!$A$19)=INT('Data Sheet'!$B$19),
        --(INT('Data Sheet'!$A$19) &amp; "." &amp; BP583),
        IF(AND((--(INT('Data Sheet'!$A$19) &amp; "." &amp; BP583)&gt;=--('Data Sheet'!$A$19)), (--(INT('Data Sheet'!$A$19) &amp; "." &amp; BP583)&lt;=--('Data Sheet'!$B$19))),
            --(INT('Data Sheet'!$A$19) &amp; "." &amp; BP583),
            --(INT('Data Sheet'!$B$19) &amp; "." &amp; BP583)
        )
    ),
    IF(BN583&lt;&gt;"",
        IF(INT('Data Sheet'!$A$19)=INT('Data Sheet'!$B$19),
            --(INT('Data Sheet'!$A$19) &amp; "." &amp; RIGHT(BN583,3)),
            IF(AND((--(INT('Data Sheet'!$A$19) &amp; "." &amp; RIGHT(BN583,3))&gt;=--('Data Sheet'!$A$19)), (--(INT('Data Sheet'!$A$19) &amp; "." &amp; RIGHT(BN583,3))&lt;=--('Data Sheet'!$B$19))),
                --(INT('Data Sheet'!$A$19) &amp; "." &amp; RIGHT(BN583,3)),
                --(INT('Data Sheet'!$B$19) &amp; "." &amp; RIGHT(BN583,3))
            )
        ),
        "OK"
    )
)</f>
        <v>OK</v>
      </c>
      <c r="P583" s="23" t="str">
        <f>IF(BR583&lt;&gt;"",
    IF(INT('Data Sheet'!$A$19)=INT('Data Sheet'!$B$15),
        --(INT('Data Sheet'!$A$15) &amp; "." &amp; BR583),
        IF(AND((--(INT('Data Sheet'!$A$15) &amp; "." &amp; BR583)&gt;=--('Data Sheet'!$A$15)), (--(INT('Data Sheet'!$A$15) &amp; "." &amp; BR583)&lt;=--('Data Sheet'!$B$15))),
            --(INT('Data Sheet'!$A$15) &amp; "." &amp; BR583),
            --(INT('Data Sheet'!$B$15) &amp; "." &amp; BR583)
        )
    ),
    IF(BQ583&lt;&gt;"",
        IF(INT('Data Sheet'!$A$15)=INT('Data Sheet'!$B$15),
            --(INT('Data Sheet'!$A$15) &amp; "." &amp; LEFT(BQ583,3)),
            IF(AND((--(INT('Data Sheet'!$A$15) &amp; "." &amp; LEFT(BQ583,3))&gt;=--('Data Sheet'!$A$15)), (--(INT('Data Sheet'!$A$15) &amp; "." &amp; LEFT(BQ583,3))&lt;=--('Data Sheet'!$B$15))),
                --(INT('Data Sheet'!$A$15) &amp; "." &amp; LEFT(BQ583,3)),
                --(INT('Data Sheet'!$B$15) &amp; "." &amp; LEFT(BQ583,3))
            )
        ),
        "OK"
    )
)</f>
        <v>OK</v>
      </c>
      <c r="Q583" s="23" t="str">
        <f>IF(BS583&lt;&gt;"",
    IF(INT('Data Sheet'!$A$19)=INT('Data Sheet'!$B$15),
        --(INT('Data Sheet'!$A$15) &amp; "." &amp; BS583),
        IF(AND((--(INT('Data Sheet'!$A$15) &amp; "." &amp; BS583)&gt;=--('Data Sheet'!$A$15)), (--(INT('Data Sheet'!$A$15) &amp; "." &amp; BS583)&lt;=--('Data Sheet'!$B$15))),
            --(INT('Data Sheet'!$A$15) &amp; "." &amp; BS583),
            --(INT('Data Sheet'!$B$15) &amp; "." &amp; BS583)
        )
    ),
    IF(BQ583&lt;&gt;"",
        IF(INT('Data Sheet'!$A$15)=INT('Data Sheet'!$B$15),
            --(INT('Data Sheet'!$A$15) &amp; "." &amp; RIGHT(BQ583,3)),
            IF(AND((--(INT('Data Sheet'!$A$15) &amp; "." &amp; RIGHT(BQ583,3))&gt;=--('Data Sheet'!$A$15)), (--(INT('Data Sheet'!$A$15) &amp; "." &amp; RIGHT(BQ583,3))&lt;=--('Data Sheet'!$B$15))),
                --(INT('Data Sheet'!$A$15) &amp; "." &amp; RIGHT(BQ583,3)),
                --(INT('Data Sheet'!$B$15) &amp; "." &amp; RIGHT(BQ583,3))
            )
        ),
        "OK"
    )
)</f>
        <v>OK</v>
      </c>
      <c r="R583" s="20"/>
      <c r="S583" s="20"/>
      <c r="T583" s="20"/>
      <c r="U583" s="20"/>
      <c r="V583" s="20"/>
      <c r="W583" s="20"/>
      <c r="X583" s="20"/>
      <c r="Y583" s="20"/>
      <c r="Z583" s="20"/>
      <c r="AA583" s="55"/>
      <c r="AB583" s="55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1"/>
      <c r="AR583" s="21"/>
      <c r="AS583" s="21"/>
      <c r="AT583" s="21"/>
      <c r="AU583" s="21"/>
      <c r="AV583" s="21"/>
      <c r="AW583" s="22"/>
      <c r="AX583" s="99"/>
      <c r="AY583" s="20"/>
      <c r="AZ583" s="20"/>
      <c r="BA583" s="22"/>
      <c r="BC583" s="80"/>
      <c r="BD583" s="80"/>
      <c r="BE583" s="80"/>
      <c r="BF583" s="80"/>
      <c r="BG583" s="2" t="str">
        <f t="shared" si="51"/>
        <v/>
      </c>
      <c r="BH583" s="78">
        <f t="shared" si="50"/>
        <v>0</v>
      </c>
    </row>
    <row r="584" spans="2:60" x14ac:dyDescent="0.2">
      <c r="B584" s="14">
        <f t="shared" si="55"/>
        <v>576</v>
      </c>
      <c r="C584" s="15" t="str">
        <f>CONCATENATE('Data Sheet'!$B$8,'Data Sheet'!$G$2)</f>
        <v>" HWDP</v>
      </c>
      <c r="D584" s="95" t="str">
        <f t="shared" si="52"/>
        <v/>
      </c>
      <c r="E584" s="15" t="str">
        <f>IF('Sum HWDP'!$D$10="TH-Hill DS-1 Vol 3 CAT 2: Clean and Visual Ends only","N/A","OK")</f>
        <v>OK</v>
      </c>
      <c r="F584" s="15" t="str">
        <f>IF('Sum HWDP'!$D$10="TH-Hill DS-1 Vol 3 CAT 2: Clean and Visual Ends only","N/A","OK")</f>
        <v>OK</v>
      </c>
      <c r="G584" s="17"/>
      <c r="H584" s="17"/>
      <c r="I584" s="17" t="s">
        <v>51</v>
      </c>
      <c r="J584" s="17" t="str">
        <f t="shared" si="53"/>
        <v>OK</v>
      </c>
      <c r="K584" s="17" t="str">
        <f t="shared" si="54"/>
        <v>OK</v>
      </c>
      <c r="L584" s="17" t="str">
        <f>IF('Data Sheet'!$B$9="NC-50","N/A","OK")</f>
        <v>OK</v>
      </c>
      <c r="M584" s="17" t="str">
        <f>IF('Data Sheet'!$B$9="NC-50","N/A","OK")</f>
        <v>OK</v>
      </c>
      <c r="N584" s="23" t="str">
        <f>IF(BO584&lt;&gt;"",
    IF(INT('Data Sheet'!$A$19)=INT('Data Sheet'!$B$19),
        --(INT('Data Sheet'!$A$19) &amp; "." &amp; BO584),
        IF(AND((--(INT('Data Sheet'!$A$19) &amp; "." &amp; BO584)&gt;=--('Data Sheet'!$A$19)), (--(INT('Data Sheet'!$A$19) &amp; "." &amp; BO584)&lt;=--('Data Sheet'!$B$19))),
            --(INT('Data Sheet'!$A$19) &amp; "." &amp; BO584),
            --(INT('Data Sheet'!$B$19) &amp; "." &amp; BO584)
        )
    ),
    IF(BN584&lt;&gt;"",
        IF(INT('Data Sheet'!$A$19)=INT('Data Sheet'!$B$19),
            --(INT('Data Sheet'!$A$19) &amp; "." &amp; LEFT(BN584,3)),
            IF(AND((--(INT('Data Sheet'!$A$19) &amp; "." &amp; LEFT(BN584,3))&gt;=--('Data Sheet'!$A$19)), (--(INT('Data Sheet'!$A$19) &amp; "." &amp; LEFT(BN584,3))&lt;=--('Data Sheet'!$B$19))),
                --(INT('Data Sheet'!$A$19) &amp; "." &amp; LEFT(BN584,3)),
                --(INT('Data Sheet'!$B$19) &amp; "." &amp; LEFT(BN584,3))
            )
        ),
        "OK"
    )
)</f>
        <v>OK</v>
      </c>
      <c r="O584" s="23" t="str">
        <f>IF(BP584&lt;&gt;"",
    IF(INT('Data Sheet'!$A$19)=INT('Data Sheet'!$B$19),
        --(INT('Data Sheet'!$A$19) &amp; "." &amp; BP584),
        IF(AND((--(INT('Data Sheet'!$A$19) &amp; "." &amp; BP584)&gt;=--('Data Sheet'!$A$19)), (--(INT('Data Sheet'!$A$19) &amp; "." &amp; BP584)&lt;=--('Data Sheet'!$B$19))),
            --(INT('Data Sheet'!$A$19) &amp; "." &amp; BP584),
            --(INT('Data Sheet'!$B$19) &amp; "." &amp; BP584)
        )
    ),
    IF(BN584&lt;&gt;"",
        IF(INT('Data Sheet'!$A$19)=INT('Data Sheet'!$B$19),
            --(INT('Data Sheet'!$A$19) &amp; "." &amp; RIGHT(BN584,3)),
            IF(AND((--(INT('Data Sheet'!$A$19) &amp; "." &amp; RIGHT(BN584,3))&gt;=--('Data Sheet'!$A$19)), (--(INT('Data Sheet'!$A$19) &amp; "." &amp; RIGHT(BN584,3))&lt;=--('Data Sheet'!$B$19))),
                --(INT('Data Sheet'!$A$19) &amp; "." &amp; RIGHT(BN584,3)),
                --(INT('Data Sheet'!$B$19) &amp; "." &amp; RIGHT(BN584,3))
            )
        ),
        "OK"
    )
)</f>
        <v>OK</v>
      </c>
      <c r="P584" s="23" t="str">
        <f>IF(BR584&lt;&gt;"",
    IF(INT('Data Sheet'!$A$19)=INT('Data Sheet'!$B$15),
        --(INT('Data Sheet'!$A$15) &amp; "." &amp; BR584),
        IF(AND((--(INT('Data Sheet'!$A$15) &amp; "." &amp; BR584)&gt;=--('Data Sheet'!$A$15)), (--(INT('Data Sheet'!$A$15) &amp; "." &amp; BR584)&lt;=--('Data Sheet'!$B$15))),
            --(INT('Data Sheet'!$A$15) &amp; "." &amp; BR584),
            --(INT('Data Sheet'!$B$15) &amp; "." &amp; BR584)
        )
    ),
    IF(BQ584&lt;&gt;"",
        IF(INT('Data Sheet'!$A$15)=INT('Data Sheet'!$B$15),
            --(INT('Data Sheet'!$A$15) &amp; "." &amp; LEFT(BQ584,3)),
            IF(AND((--(INT('Data Sheet'!$A$15) &amp; "." &amp; LEFT(BQ584,3))&gt;=--('Data Sheet'!$A$15)), (--(INT('Data Sheet'!$A$15) &amp; "." &amp; LEFT(BQ584,3))&lt;=--('Data Sheet'!$B$15))),
                --(INT('Data Sheet'!$A$15) &amp; "." &amp; LEFT(BQ584,3)),
                --(INT('Data Sheet'!$B$15) &amp; "." &amp; LEFT(BQ584,3))
            )
        ),
        "OK"
    )
)</f>
        <v>OK</v>
      </c>
      <c r="Q584" s="23" t="str">
        <f>IF(BS584&lt;&gt;"",
    IF(INT('Data Sheet'!$A$19)=INT('Data Sheet'!$B$15),
        --(INT('Data Sheet'!$A$15) &amp; "." &amp; BS584),
        IF(AND((--(INT('Data Sheet'!$A$15) &amp; "." &amp; BS584)&gt;=--('Data Sheet'!$A$15)), (--(INT('Data Sheet'!$A$15) &amp; "." &amp; BS584)&lt;=--('Data Sheet'!$B$15))),
            --(INT('Data Sheet'!$A$15) &amp; "." &amp; BS584),
            --(INT('Data Sheet'!$B$15) &amp; "." &amp; BS584)
        )
    ),
    IF(BQ584&lt;&gt;"",
        IF(INT('Data Sheet'!$A$15)=INT('Data Sheet'!$B$15),
            --(INT('Data Sheet'!$A$15) &amp; "." &amp; RIGHT(BQ584,3)),
            IF(AND((--(INT('Data Sheet'!$A$15) &amp; "." &amp; RIGHT(BQ584,3))&gt;=--('Data Sheet'!$A$15)), (--(INT('Data Sheet'!$A$15) &amp; "." &amp; RIGHT(BQ584,3))&lt;=--('Data Sheet'!$B$15))),
                --(INT('Data Sheet'!$A$15) &amp; "." &amp; RIGHT(BQ584,3)),
                --(INT('Data Sheet'!$B$15) &amp; "." &amp; RIGHT(BQ584,3))
            )
        ),
        "OK"
    )
)</f>
        <v>OK</v>
      </c>
      <c r="R584" s="20"/>
      <c r="S584" s="20"/>
      <c r="T584" s="20"/>
      <c r="U584" s="20"/>
      <c r="V584" s="20"/>
      <c r="W584" s="20"/>
      <c r="X584" s="20"/>
      <c r="Y584" s="20"/>
      <c r="Z584" s="20"/>
      <c r="AA584" s="55"/>
      <c r="AB584" s="55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1"/>
      <c r="AR584" s="21"/>
      <c r="AS584" s="21"/>
      <c r="AT584" s="21"/>
      <c r="AU584" s="21"/>
      <c r="AV584" s="21"/>
      <c r="AW584" s="22"/>
      <c r="AX584" s="99"/>
      <c r="AY584" s="20"/>
      <c r="AZ584" s="20"/>
      <c r="BA584" s="22"/>
      <c r="BC584" s="80"/>
      <c r="BD584" s="80"/>
      <c r="BE584" s="80"/>
      <c r="BF584" s="80"/>
      <c r="BG584" s="2" t="str">
        <f t="shared" si="51"/>
        <v/>
      </c>
      <c r="BH584" s="78">
        <f t="shared" si="50"/>
        <v>0</v>
      </c>
    </row>
    <row r="585" spans="2:60" x14ac:dyDescent="0.2">
      <c r="B585" s="14">
        <f t="shared" si="55"/>
        <v>577</v>
      </c>
      <c r="C585" s="15" t="str">
        <f>CONCATENATE('Data Sheet'!$B$8,'Data Sheet'!$G$2)</f>
        <v>" HWDP</v>
      </c>
      <c r="D585" s="95" t="str">
        <f t="shared" si="52"/>
        <v/>
      </c>
      <c r="E585" s="15" t="str">
        <f>IF('Sum HWDP'!$D$10="TH-Hill DS-1 Vol 3 CAT 2: Clean and Visual Ends only","N/A","OK")</f>
        <v>OK</v>
      </c>
      <c r="F585" s="15" t="str">
        <f>IF('Sum HWDP'!$D$10="TH-Hill DS-1 Vol 3 CAT 2: Clean and Visual Ends only","N/A","OK")</f>
        <v>OK</v>
      </c>
      <c r="G585" s="17"/>
      <c r="H585" s="17"/>
      <c r="I585" s="17" t="s">
        <v>51</v>
      </c>
      <c r="J585" s="17" t="str">
        <f t="shared" si="53"/>
        <v>OK</v>
      </c>
      <c r="K585" s="17" t="str">
        <f t="shared" si="54"/>
        <v>OK</v>
      </c>
      <c r="L585" s="17" t="str">
        <f>IF('Data Sheet'!$B$9="NC-50","N/A","OK")</f>
        <v>OK</v>
      </c>
      <c r="M585" s="17" t="str">
        <f>IF('Data Sheet'!$B$9="NC-50","N/A","OK")</f>
        <v>OK</v>
      </c>
      <c r="N585" s="23" t="str">
        <f>IF(BO585&lt;&gt;"",
    IF(INT('Data Sheet'!$A$19)=INT('Data Sheet'!$B$19),
        --(INT('Data Sheet'!$A$19) &amp; "." &amp; BO585),
        IF(AND((--(INT('Data Sheet'!$A$19) &amp; "." &amp; BO585)&gt;=--('Data Sheet'!$A$19)), (--(INT('Data Sheet'!$A$19) &amp; "." &amp; BO585)&lt;=--('Data Sheet'!$B$19))),
            --(INT('Data Sheet'!$A$19) &amp; "." &amp; BO585),
            --(INT('Data Sheet'!$B$19) &amp; "." &amp; BO585)
        )
    ),
    IF(BN585&lt;&gt;"",
        IF(INT('Data Sheet'!$A$19)=INT('Data Sheet'!$B$19),
            --(INT('Data Sheet'!$A$19) &amp; "." &amp; LEFT(BN585,3)),
            IF(AND((--(INT('Data Sheet'!$A$19) &amp; "." &amp; LEFT(BN585,3))&gt;=--('Data Sheet'!$A$19)), (--(INT('Data Sheet'!$A$19) &amp; "." &amp; LEFT(BN585,3))&lt;=--('Data Sheet'!$B$19))),
                --(INT('Data Sheet'!$A$19) &amp; "." &amp; LEFT(BN585,3)),
                --(INT('Data Sheet'!$B$19) &amp; "." &amp; LEFT(BN585,3))
            )
        ),
        "OK"
    )
)</f>
        <v>OK</v>
      </c>
      <c r="O585" s="23" t="str">
        <f>IF(BP585&lt;&gt;"",
    IF(INT('Data Sheet'!$A$19)=INT('Data Sheet'!$B$19),
        --(INT('Data Sheet'!$A$19) &amp; "." &amp; BP585),
        IF(AND((--(INT('Data Sheet'!$A$19) &amp; "." &amp; BP585)&gt;=--('Data Sheet'!$A$19)), (--(INT('Data Sheet'!$A$19) &amp; "." &amp; BP585)&lt;=--('Data Sheet'!$B$19))),
            --(INT('Data Sheet'!$A$19) &amp; "." &amp; BP585),
            --(INT('Data Sheet'!$B$19) &amp; "." &amp; BP585)
        )
    ),
    IF(BN585&lt;&gt;"",
        IF(INT('Data Sheet'!$A$19)=INT('Data Sheet'!$B$19),
            --(INT('Data Sheet'!$A$19) &amp; "." &amp; RIGHT(BN585,3)),
            IF(AND((--(INT('Data Sheet'!$A$19) &amp; "." &amp; RIGHT(BN585,3))&gt;=--('Data Sheet'!$A$19)), (--(INT('Data Sheet'!$A$19) &amp; "." &amp; RIGHT(BN585,3))&lt;=--('Data Sheet'!$B$19))),
                --(INT('Data Sheet'!$A$19) &amp; "." &amp; RIGHT(BN585,3)),
                --(INT('Data Sheet'!$B$19) &amp; "." &amp; RIGHT(BN585,3))
            )
        ),
        "OK"
    )
)</f>
        <v>OK</v>
      </c>
      <c r="P585" s="23" t="str">
        <f>IF(BR585&lt;&gt;"",
    IF(INT('Data Sheet'!$A$19)=INT('Data Sheet'!$B$15),
        --(INT('Data Sheet'!$A$15) &amp; "." &amp; BR585),
        IF(AND((--(INT('Data Sheet'!$A$15) &amp; "." &amp; BR585)&gt;=--('Data Sheet'!$A$15)), (--(INT('Data Sheet'!$A$15) &amp; "." &amp; BR585)&lt;=--('Data Sheet'!$B$15))),
            --(INT('Data Sheet'!$A$15) &amp; "." &amp; BR585),
            --(INT('Data Sheet'!$B$15) &amp; "." &amp; BR585)
        )
    ),
    IF(BQ585&lt;&gt;"",
        IF(INT('Data Sheet'!$A$15)=INT('Data Sheet'!$B$15),
            --(INT('Data Sheet'!$A$15) &amp; "." &amp; LEFT(BQ585,3)),
            IF(AND((--(INT('Data Sheet'!$A$15) &amp; "." &amp; LEFT(BQ585,3))&gt;=--('Data Sheet'!$A$15)), (--(INT('Data Sheet'!$A$15) &amp; "." &amp; LEFT(BQ585,3))&lt;=--('Data Sheet'!$B$15))),
                --(INT('Data Sheet'!$A$15) &amp; "." &amp; LEFT(BQ585,3)),
                --(INT('Data Sheet'!$B$15) &amp; "." &amp; LEFT(BQ585,3))
            )
        ),
        "OK"
    )
)</f>
        <v>OK</v>
      </c>
      <c r="Q585" s="23" t="str">
        <f>IF(BS585&lt;&gt;"",
    IF(INT('Data Sheet'!$A$19)=INT('Data Sheet'!$B$15),
        --(INT('Data Sheet'!$A$15) &amp; "." &amp; BS585),
        IF(AND((--(INT('Data Sheet'!$A$15) &amp; "." &amp; BS585)&gt;=--('Data Sheet'!$A$15)), (--(INT('Data Sheet'!$A$15) &amp; "." &amp; BS585)&lt;=--('Data Sheet'!$B$15))),
            --(INT('Data Sheet'!$A$15) &amp; "." &amp; BS585),
            --(INT('Data Sheet'!$B$15) &amp; "." &amp; BS585)
        )
    ),
    IF(BQ585&lt;&gt;"",
        IF(INT('Data Sheet'!$A$15)=INT('Data Sheet'!$B$15),
            --(INT('Data Sheet'!$A$15) &amp; "." &amp; RIGHT(BQ585,3)),
            IF(AND((--(INT('Data Sheet'!$A$15) &amp; "." &amp; RIGHT(BQ585,3))&gt;=--('Data Sheet'!$A$15)), (--(INT('Data Sheet'!$A$15) &amp; "." &amp; RIGHT(BQ585,3))&lt;=--('Data Sheet'!$B$15))),
                --(INT('Data Sheet'!$A$15) &amp; "." &amp; RIGHT(BQ585,3)),
                --(INT('Data Sheet'!$B$15) &amp; "." &amp; RIGHT(BQ585,3))
            )
        ),
        "OK"
    )
)</f>
        <v>OK</v>
      </c>
      <c r="R585" s="20"/>
      <c r="S585" s="20"/>
      <c r="T585" s="20"/>
      <c r="U585" s="20"/>
      <c r="V585" s="20"/>
      <c r="W585" s="20"/>
      <c r="X585" s="20"/>
      <c r="Y585" s="20"/>
      <c r="Z585" s="20"/>
      <c r="AA585" s="55"/>
      <c r="AB585" s="55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1"/>
      <c r="AR585" s="21"/>
      <c r="AS585" s="21"/>
      <c r="AT585" s="21"/>
      <c r="AU585" s="21"/>
      <c r="AV585" s="21"/>
      <c r="AW585" s="22"/>
      <c r="AX585" s="99"/>
      <c r="AY585" s="20"/>
      <c r="AZ585" s="20"/>
      <c r="BA585" s="22"/>
      <c r="BC585" s="80"/>
      <c r="BD585" s="80"/>
      <c r="BE585" s="80"/>
      <c r="BF585" s="80"/>
      <c r="BG585" s="2" t="str">
        <f t="shared" si="51"/>
        <v/>
      </c>
      <c r="BH585" s="78">
        <f t="shared" ref="BH585:BH608" si="56">COUNTA(T585:AF585)</f>
        <v>0</v>
      </c>
    </row>
    <row r="586" spans="2:60" x14ac:dyDescent="0.2">
      <c r="B586" s="14">
        <f t="shared" si="55"/>
        <v>578</v>
      </c>
      <c r="C586" s="15" t="str">
        <f>CONCATENATE('Data Sheet'!$B$8,'Data Sheet'!$G$2)</f>
        <v>" HWDP</v>
      </c>
      <c r="D586" s="95" t="str">
        <f t="shared" si="52"/>
        <v/>
      </c>
      <c r="E586" s="15" t="str">
        <f>IF('Sum HWDP'!$D$10="TH-Hill DS-1 Vol 3 CAT 2: Clean and Visual Ends only","N/A","OK")</f>
        <v>OK</v>
      </c>
      <c r="F586" s="15" t="str">
        <f>IF('Sum HWDP'!$D$10="TH-Hill DS-1 Vol 3 CAT 2: Clean and Visual Ends only","N/A","OK")</f>
        <v>OK</v>
      </c>
      <c r="G586" s="17"/>
      <c r="H586" s="17"/>
      <c r="I586" s="17" t="s">
        <v>51</v>
      </c>
      <c r="J586" s="17" t="str">
        <f t="shared" si="53"/>
        <v>OK</v>
      </c>
      <c r="K586" s="17" t="str">
        <f t="shared" si="54"/>
        <v>OK</v>
      </c>
      <c r="L586" s="17" t="str">
        <f>IF('Data Sheet'!$B$9="NC-50","N/A","OK")</f>
        <v>OK</v>
      </c>
      <c r="M586" s="17" t="str">
        <f>IF('Data Sheet'!$B$9="NC-50","N/A","OK")</f>
        <v>OK</v>
      </c>
      <c r="N586" s="23" t="str">
        <f>IF(BO586&lt;&gt;"",
    IF(INT('Data Sheet'!$A$19)=INT('Data Sheet'!$B$19),
        --(INT('Data Sheet'!$A$19) &amp; "." &amp; BO586),
        IF(AND((--(INT('Data Sheet'!$A$19) &amp; "." &amp; BO586)&gt;=--('Data Sheet'!$A$19)), (--(INT('Data Sheet'!$A$19) &amp; "." &amp; BO586)&lt;=--('Data Sheet'!$B$19))),
            --(INT('Data Sheet'!$A$19) &amp; "." &amp; BO586),
            --(INT('Data Sheet'!$B$19) &amp; "." &amp; BO586)
        )
    ),
    IF(BN586&lt;&gt;"",
        IF(INT('Data Sheet'!$A$19)=INT('Data Sheet'!$B$19),
            --(INT('Data Sheet'!$A$19) &amp; "." &amp; LEFT(BN586,3)),
            IF(AND((--(INT('Data Sheet'!$A$19) &amp; "." &amp; LEFT(BN586,3))&gt;=--('Data Sheet'!$A$19)), (--(INT('Data Sheet'!$A$19) &amp; "." &amp; LEFT(BN586,3))&lt;=--('Data Sheet'!$B$19))),
                --(INT('Data Sheet'!$A$19) &amp; "." &amp; LEFT(BN586,3)),
                --(INT('Data Sheet'!$B$19) &amp; "." &amp; LEFT(BN586,3))
            )
        ),
        "OK"
    )
)</f>
        <v>OK</v>
      </c>
      <c r="O586" s="23" t="str">
        <f>IF(BP586&lt;&gt;"",
    IF(INT('Data Sheet'!$A$19)=INT('Data Sheet'!$B$19),
        --(INT('Data Sheet'!$A$19) &amp; "." &amp; BP586),
        IF(AND((--(INT('Data Sheet'!$A$19) &amp; "." &amp; BP586)&gt;=--('Data Sheet'!$A$19)), (--(INT('Data Sheet'!$A$19) &amp; "." &amp; BP586)&lt;=--('Data Sheet'!$B$19))),
            --(INT('Data Sheet'!$A$19) &amp; "." &amp; BP586),
            --(INT('Data Sheet'!$B$19) &amp; "." &amp; BP586)
        )
    ),
    IF(BN586&lt;&gt;"",
        IF(INT('Data Sheet'!$A$19)=INT('Data Sheet'!$B$19),
            --(INT('Data Sheet'!$A$19) &amp; "." &amp; RIGHT(BN586,3)),
            IF(AND((--(INT('Data Sheet'!$A$19) &amp; "." &amp; RIGHT(BN586,3))&gt;=--('Data Sheet'!$A$19)), (--(INT('Data Sheet'!$A$19) &amp; "." &amp; RIGHT(BN586,3))&lt;=--('Data Sheet'!$B$19))),
                --(INT('Data Sheet'!$A$19) &amp; "." &amp; RIGHT(BN586,3)),
                --(INT('Data Sheet'!$B$19) &amp; "." &amp; RIGHT(BN586,3))
            )
        ),
        "OK"
    )
)</f>
        <v>OK</v>
      </c>
      <c r="P586" s="23" t="str">
        <f>IF(BR586&lt;&gt;"",
    IF(INT('Data Sheet'!$A$19)=INT('Data Sheet'!$B$15),
        --(INT('Data Sheet'!$A$15) &amp; "." &amp; BR586),
        IF(AND((--(INT('Data Sheet'!$A$15) &amp; "." &amp; BR586)&gt;=--('Data Sheet'!$A$15)), (--(INT('Data Sheet'!$A$15) &amp; "." &amp; BR586)&lt;=--('Data Sheet'!$B$15))),
            --(INT('Data Sheet'!$A$15) &amp; "." &amp; BR586),
            --(INT('Data Sheet'!$B$15) &amp; "." &amp; BR586)
        )
    ),
    IF(BQ586&lt;&gt;"",
        IF(INT('Data Sheet'!$A$15)=INT('Data Sheet'!$B$15),
            --(INT('Data Sheet'!$A$15) &amp; "." &amp; LEFT(BQ586,3)),
            IF(AND((--(INT('Data Sheet'!$A$15) &amp; "." &amp; LEFT(BQ586,3))&gt;=--('Data Sheet'!$A$15)), (--(INT('Data Sheet'!$A$15) &amp; "." &amp; LEFT(BQ586,3))&lt;=--('Data Sheet'!$B$15))),
                --(INT('Data Sheet'!$A$15) &amp; "." &amp; LEFT(BQ586,3)),
                --(INT('Data Sheet'!$B$15) &amp; "." &amp; LEFT(BQ586,3))
            )
        ),
        "OK"
    )
)</f>
        <v>OK</v>
      </c>
      <c r="Q586" s="23" t="str">
        <f>IF(BS586&lt;&gt;"",
    IF(INT('Data Sheet'!$A$19)=INT('Data Sheet'!$B$15),
        --(INT('Data Sheet'!$A$15) &amp; "." &amp; BS586),
        IF(AND((--(INT('Data Sheet'!$A$15) &amp; "." &amp; BS586)&gt;=--('Data Sheet'!$A$15)), (--(INT('Data Sheet'!$A$15) &amp; "." &amp; BS586)&lt;=--('Data Sheet'!$B$15))),
            --(INT('Data Sheet'!$A$15) &amp; "." &amp; BS586),
            --(INT('Data Sheet'!$B$15) &amp; "." &amp; BS586)
        )
    ),
    IF(BQ586&lt;&gt;"",
        IF(INT('Data Sheet'!$A$15)=INT('Data Sheet'!$B$15),
            --(INT('Data Sheet'!$A$15) &amp; "." &amp; RIGHT(BQ586,3)),
            IF(AND((--(INT('Data Sheet'!$A$15) &amp; "." &amp; RIGHT(BQ586,3))&gt;=--('Data Sheet'!$A$15)), (--(INT('Data Sheet'!$A$15) &amp; "." &amp; RIGHT(BQ586,3))&lt;=--('Data Sheet'!$B$15))),
                --(INT('Data Sheet'!$A$15) &amp; "." &amp; RIGHT(BQ586,3)),
                --(INT('Data Sheet'!$B$15) &amp; "." &amp; RIGHT(BQ586,3))
            )
        ),
        "OK"
    )
)</f>
        <v>OK</v>
      </c>
      <c r="R586" s="20"/>
      <c r="S586" s="20"/>
      <c r="T586" s="20"/>
      <c r="U586" s="20"/>
      <c r="V586" s="20"/>
      <c r="W586" s="20"/>
      <c r="X586" s="20"/>
      <c r="Y586" s="20"/>
      <c r="Z586" s="20"/>
      <c r="AA586" s="55"/>
      <c r="AB586" s="55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1"/>
      <c r="AR586" s="21"/>
      <c r="AS586" s="21"/>
      <c r="AT586" s="21"/>
      <c r="AU586" s="21"/>
      <c r="AV586" s="21"/>
      <c r="AW586" s="22"/>
      <c r="AX586" s="99"/>
      <c r="AY586" s="20"/>
      <c r="AZ586" s="20"/>
      <c r="BA586" s="22"/>
      <c r="BC586" s="80"/>
      <c r="BD586" s="80"/>
      <c r="BE586" s="80"/>
      <c r="BF586" s="80"/>
      <c r="BG586" s="2" t="str">
        <f t="shared" ref="BG586:BG608" si="57">CONCATENATE(BC586,BD586,BE586,BF586)</f>
        <v/>
      </c>
      <c r="BH586" s="78">
        <f t="shared" si="56"/>
        <v>0</v>
      </c>
    </row>
    <row r="587" spans="2:60" x14ac:dyDescent="0.2">
      <c r="B587" s="14">
        <f t="shared" si="55"/>
        <v>579</v>
      </c>
      <c r="C587" s="15" t="str">
        <f>CONCATENATE('Data Sheet'!$B$8,'Data Sheet'!$G$2)</f>
        <v>" HWDP</v>
      </c>
      <c r="D587" s="95" t="str">
        <f t="shared" ref="D587:D608" si="58">BG587</f>
        <v/>
      </c>
      <c r="E587" s="15" t="str">
        <f>IF('Sum HWDP'!$D$10="TH-Hill DS-1 Vol 3 CAT 2: Clean and Visual Ends only","N/A","OK")</f>
        <v>OK</v>
      </c>
      <c r="F587" s="15" t="str">
        <f>IF('Sum HWDP'!$D$10="TH-Hill DS-1 Vol 3 CAT 2: Clean and Visual Ends only","N/A","OK")</f>
        <v>OK</v>
      </c>
      <c r="G587" s="17"/>
      <c r="H587" s="17"/>
      <c r="I587" s="17" t="s">
        <v>51</v>
      </c>
      <c r="J587" s="17" t="str">
        <f t="shared" si="53"/>
        <v>OK</v>
      </c>
      <c r="K587" s="17" t="str">
        <f t="shared" si="54"/>
        <v>OK</v>
      </c>
      <c r="L587" s="17" t="str">
        <f>IF('Data Sheet'!$B$9="NC-50","N/A","OK")</f>
        <v>OK</v>
      </c>
      <c r="M587" s="17" t="str">
        <f>IF('Data Sheet'!$B$9="NC-50","N/A","OK")</f>
        <v>OK</v>
      </c>
      <c r="N587" s="23" t="str">
        <f>IF(BO587&lt;&gt;"",
    IF(INT('Data Sheet'!$A$19)=INT('Data Sheet'!$B$19),
        --(INT('Data Sheet'!$A$19) &amp; "." &amp; BO587),
        IF(AND((--(INT('Data Sheet'!$A$19) &amp; "." &amp; BO587)&gt;=--('Data Sheet'!$A$19)), (--(INT('Data Sheet'!$A$19) &amp; "." &amp; BO587)&lt;=--('Data Sheet'!$B$19))),
            --(INT('Data Sheet'!$A$19) &amp; "." &amp; BO587),
            --(INT('Data Sheet'!$B$19) &amp; "." &amp; BO587)
        )
    ),
    IF(BN587&lt;&gt;"",
        IF(INT('Data Sheet'!$A$19)=INT('Data Sheet'!$B$19),
            --(INT('Data Sheet'!$A$19) &amp; "." &amp; LEFT(BN587,3)),
            IF(AND((--(INT('Data Sheet'!$A$19) &amp; "." &amp; LEFT(BN587,3))&gt;=--('Data Sheet'!$A$19)), (--(INT('Data Sheet'!$A$19) &amp; "." &amp; LEFT(BN587,3))&lt;=--('Data Sheet'!$B$19))),
                --(INT('Data Sheet'!$A$19) &amp; "." &amp; LEFT(BN587,3)),
                --(INT('Data Sheet'!$B$19) &amp; "." &amp; LEFT(BN587,3))
            )
        ),
        "OK"
    )
)</f>
        <v>OK</v>
      </c>
      <c r="O587" s="23" t="str">
        <f>IF(BP587&lt;&gt;"",
    IF(INT('Data Sheet'!$A$19)=INT('Data Sheet'!$B$19),
        --(INT('Data Sheet'!$A$19) &amp; "." &amp; BP587),
        IF(AND((--(INT('Data Sheet'!$A$19) &amp; "." &amp; BP587)&gt;=--('Data Sheet'!$A$19)), (--(INT('Data Sheet'!$A$19) &amp; "." &amp; BP587)&lt;=--('Data Sheet'!$B$19))),
            --(INT('Data Sheet'!$A$19) &amp; "." &amp; BP587),
            --(INT('Data Sheet'!$B$19) &amp; "." &amp; BP587)
        )
    ),
    IF(BN587&lt;&gt;"",
        IF(INT('Data Sheet'!$A$19)=INT('Data Sheet'!$B$19),
            --(INT('Data Sheet'!$A$19) &amp; "." &amp; RIGHT(BN587,3)),
            IF(AND((--(INT('Data Sheet'!$A$19) &amp; "." &amp; RIGHT(BN587,3))&gt;=--('Data Sheet'!$A$19)), (--(INT('Data Sheet'!$A$19) &amp; "." &amp; RIGHT(BN587,3))&lt;=--('Data Sheet'!$B$19))),
                --(INT('Data Sheet'!$A$19) &amp; "." &amp; RIGHT(BN587,3)),
                --(INT('Data Sheet'!$B$19) &amp; "." &amp; RIGHT(BN587,3))
            )
        ),
        "OK"
    )
)</f>
        <v>OK</v>
      </c>
      <c r="P587" s="23" t="str">
        <f>IF(BR587&lt;&gt;"",
    IF(INT('Data Sheet'!$A$19)=INT('Data Sheet'!$B$15),
        --(INT('Data Sheet'!$A$15) &amp; "." &amp; BR587),
        IF(AND((--(INT('Data Sheet'!$A$15) &amp; "." &amp; BR587)&gt;=--('Data Sheet'!$A$15)), (--(INT('Data Sheet'!$A$15) &amp; "." &amp; BR587)&lt;=--('Data Sheet'!$B$15))),
            --(INT('Data Sheet'!$A$15) &amp; "." &amp; BR587),
            --(INT('Data Sheet'!$B$15) &amp; "." &amp; BR587)
        )
    ),
    IF(BQ587&lt;&gt;"",
        IF(INT('Data Sheet'!$A$15)=INT('Data Sheet'!$B$15),
            --(INT('Data Sheet'!$A$15) &amp; "." &amp; LEFT(BQ587,3)),
            IF(AND((--(INT('Data Sheet'!$A$15) &amp; "." &amp; LEFT(BQ587,3))&gt;=--('Data Sheet'!$A$15)), (--(INT('Data Sheet'!$A$15) &amp; "." &amp; LEFT(BQ587,3))&lt;=--('Data Sheet'!$B$15))),
                --(INT('Data Sheet'!$A$15) &amp; "." &amp; LEFT(BQ587,3)),
                --(INT('Data Sheet'!$B$15) &amp; "." &amp; LEFT(BQ587,3))
            )
        ),
        "OK"
    )
)</f>
        <v>OK</v>
      </c>
      <c r="Q587" s="23" t="str">
        <f>IF(BS587&lt;&gt;"",
    IF(INT('Data Sheet'!$A$19)=INT('Data Sheet'!$B$15),
        --(INT('Data Sheet'!$A$15) &amp; "." &amp; BS587),
        IF(AND((--(INT('Data Sheet'!$A$15) &amp; "." &amp; BS587)&gt;=--('Data Sheet'!$A$15)), (--(INT('Data Sheet'!$A$15) &amp; "." &amp; BS587)&lt;=--('Data Sheet'!$B$15))),
            --(INT('Data Sheet'!$A$15) &amp; "." &amp; BS587),
            --(INT('Data Sheet'!$B$15) &amp; "." &amp; BS587)
        )
    ),
    IF(BQ587&lt;&gt;"",
        IF(INT('Data Sheet'!$A$15)=INT('Data Sheet'!$B$15),
            --(INT('Data Sheet'!$A$15) &amp; "." &amp; RIGHT(BQ587,3)),
            IF(AND((--(INT('Data Sheet'!$A$15) &amp; "." &amp; RIGHT(BQ587,3))&gt;=--('Data Sheet'!$A$15)), (--(INT('Data Sheet'!$A$15) &amp; "." &amp; RIGHT(BQ587,3))&lt;=--('Data Sheet'!$B$15))),
                --(INT('Data Sheet'!$A$15) &amp; "." &amp; RIGHT(BQ587,3)),
                --(INT('Data Sheet'!$B$15) &amp; "." &amp; RIGHT(BQ587,3))
            )
        ),
        "OK"
    )
)</f>
        <v>OK</v>
      </c>
      <c r="R587" s="20"/>
      <c r="S587" s="20"/>
      <c r="T587" s="20"/>
      <c r="U587" s="20"/>
      <c r="V587" s="20"/>
      <c r="W587" s="20"/>
      <c r="X587" s="20"/>
      <c r="Y587" s="20"/>
      <c r="Z587" s="20"/>
      <c r="AA587" s="55"/>
      <c r="AB587" s="55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1"/>
      <c r="AR587" s="21"/>
      <c r="AS587" s="21"/>
      <c r="AT587" s="21"/>
      <c r="AU587" s="21"/>
      <c r="AV587" s="21"/>
      <c r="AW587" s="22"/>
      <c r="AX587" s="99"/>
      <c r="AY587" s="20"/>
      <c r="AZ587" s="20"/>
      <c r="BA587" s="22"/>
      <c r="BC587" s="80"/>
      <c r="BD587" s="80"/>
      <c r="BE587" s="80"/>
      <c r="BF587" s="80"/>
      <c r="BG587" s="2" t="str">
        <f t="shared" si="57"/>
        <v/>
      </c>
      <c r="BH587" s="78">
        <f t="shared" si="56"/>
        <v>0</v>
      </c>
    </row>
    <row r="588" spans="2:60" x14ac:dyDescent="0.2">
      <c r="B588" s="14">
        <f t="shared" si="55"/>
        <v>580</v>
      </c>
      <c r="C588" s="15" t="str">
        <f>CONCATENATE('Data Sheet'!$B$8,'Data Sheet'!$G$2)</f>
        <v>" HWDP</v>
      </c>
      <c r="D588" s="95" t="str">
        <f t="shared" si="58"/>
        <v/>
      </c>
      <c r="E588" s="15" t="str">
        <f>IF('Sum HWDP'!$D$10="TH-Hill DS-1 Vol 3 CAT 2: Clean and Visual Ends only","N/A","OK")</f>
        <v>OK</v>
      </c>
      <c r="F588" s="15" t="str">
        <f>IF('Sum HWDP'!$D$10="TH-Hill DS-1 Vol 3 CAT 2: Clean and Visual Ends only","N/A","OK")</f>
        <v>OK</v>
      </c>
      <c r="G588" s="17"/>
      <c r="H588" s="17"/>
      <c r="I588" s="17" t="s">
        <v>51</v>
      </c>
      <c r="J588" s="17" t="str">
        <f t="shared" si="53"/>
        <v>OK</v>
      </c>
      <c r="K588" s="17" t="str">
        <f t="shared" si="54"/>
        <v>OK</v>
      </c>
      <c r="L588" s="17" t="str">
        <f>IF('Data Sheet'!$B$9="NC-50","N/A","OK")</f>
        <v>OK</v>
      </c>
      <c r="M588" s="17" t="str">
        <f>IF('Data Sheet'!$B$9="NC-50","N/A","OK")</f>
        <v>OK</v>
      </c>
      <c r="N588" s="23" t="str">
        <f>IF(BO588&lt;&gt;"",
    IF(INT('Data Sheet'!$A$19)=INT('Data Sheet'!$B$19),
        --(INT('Data Sheet'!$A$19) &amp; "." &amp; BO588),
        IF(AND((--(INT('Data Sheet'!$A$19) &amp; "." &amp; BO588)&gt;=--('Data Sheet'!$A$19)), (--(INT('Data Sheet'!$A$19) &amp; "." &amp; BO588)&lt;=--('Data Sheet'!$B$19))),
            --(INT('Data Sheet'!$A$19) &amp; "." &amp; BO588),
            --(INT('Data Sheet'!$B$19) &amp; "." &amp; BO588)
        )
    ),
    IF(BN588&lt;&gt;"",
        IF(INT('Data Sheet'!$A$19)=INT('Data Sheet'!$B$19),
            --(INT('Data Sheet'!$A$19) &amp; "." &amp; LEFT(BN588,3)),
            IF(AND((--(INT('Data Sheet'!$A$19) &amp; "." &amp; LEFT(BN588,3))&gt;=--('Data Sheet'!$A$19)), (--(INT('Data Sheet'!$A$19) &amp; "." &amp; LEFT(BN588,3))&lt;=--('Data Sheet'!$B$19))),
                --(INT('Data Sheet'!$A$19) &amp; "." &amp; LEFT(BN588,3)),
                --(INT('Data Sheet'!$B$19) &amp; "." &amp; LEFT(BN588,3))
            )
        ),
        "OK"
    )
)</f>
        <v>OK</v>
      </c>
      <c r="O588" s="23" t="str">
        <f>IF(BP588&lt;&gt;"",
    IF(INT('Data Sheet'!$A$19)=INT('Data Sheet'!$B$19),
        --(INT('Data Sheet'!$A$19) &amp; "." &amp; BP588),
        IF(AND((--(INT('Data Sheet'!$A$19) &amp; "." &amp; BP588)&gt;=--('Data Sheet'!$A$19)), (--(INT('Data Sheet'!$A$19) &amp; "." &amp; BP588)&lt;=--('Data Sheet'!$B$19))),
            --(INT('Data Sheet'!$A$19) &amp; "." &amp; BP588),
            --(INT('Data Sheet'!$B$19) &amp; "." &amp; BP588)
        )
    ),
    IF(BN588&lt;&gt;"",
        IF(INT('Data Sheet'!$A$19)=INT('Data Sheet'!$B$19),
            --(INT('Data Sheet'!$A$19) &amp; "." &amp; RIGHT(BN588,3)),
            IF(AND((--(INT('Data Sheet'!$A$19) &amp; "." &amp; RIGHT(BN588,3))&gt;=--('Data Sheet'!$A$19)), (--(INT('Data Sheet'!$A$19) &amp; "." &amp; RIGHT(BN588,3))&lt;=--('Data Sheet'!$B$19))),
                --(INT('Data Sheet'!$A$19) &amp; "." &amp; RIGHT(BN588,3)),
                --(INT('Data Sheet'!$B$19) &amp; "." &amp; RIGHT(BN588,3))
            )
        ),
        "OK"
    )
)</f>
        <v>OK</v>
      </c>
      <c r="P588" s="23" t="str">
        <f>IF(BR588&lt;&gt;"",
    IF(INT('Data Sheet'!$A$19)=INT('Data Sheet'!$B$15),
        --(INT('Data Sheet'!$A$15) &amp; "." &amp; BR588),
        IF(AND((--(INT('Data Sheet'!$A$15) &amp; "." &amp; BR588)&gt;=--('Data Sheet'!$A$15)), (--(INT('Data Sheet'!$A$15) &amp; "." &amp; BR588)&lt;=--('Data Sheet'!$B$15))),
            --(INT('Data Sheet'!$A$15) &amp; "." &amp; BR588),
            --(INT('Data Sheet'!$B$15) &amp; "." &amp; BR588)
        )
    ),
    IF(BQ588&lt;&gt;"",
        IF(INT('Data Sheet'!$A$15)=INT('Data Sheet'!$B$15),
            --(INT('Data Sheet'!$A$15) &amp; "." &amp; LEFT(BQ588,3)),
            IF(AND((--(INT('Data Sheet'!$A$15) &amp; "." &amp; LEFT(BQ588,3))&gt;=--('Data Sheet'!$A$15)), (--(INT('Data Sheet'!$A$15) &amp; "." &amp; LEFT(BQ588,3))&lt;=--('Data Sheet'!$B$15))),
                --(INT('Data Sheet'!$A$15) &amp; "." &amp; LEFT(BQ588,3)),
                --(INT('Data Sheet'!$B$15) &amp; "." &amp; LEFT(BQ588,3))
            )
        ),
        "OK"
    )
)</f>
        <v>OK</v>
      </c>
      <c r="Q588" s="23" t="str">
        <f>IF(BS588&lt;&gt;"",
    IF(INT('Data Sheet'!$A$19)=INT('Data Sheet'!$B$15),
        --(INT('Data Sheet'!$A$15) &amp; "." &amp; BS588),
        IF(AND((--(INT('Data Sheet'!$A$15) &amp; "." &amp; BS588)&gt;=--('Data Sheet'!$A$15)), (--(INT('Data Sheet'!$A$15) &amp; "." &amp; BS588)&lt;=--('Data Sheet'!$B$15))),
            --(INT('Data Sheet'!$A$15) &amp; "." &amp; BS588),
            --(INT('Data Sheet'!$B$15) &amp; "." &amp; BS588)
        )
    ),
    IF(BQ588&lt;&gt;"",
        IF(INT('Data Sheet'!$A$15)=INT('Data Sheet'!$B$15),
            --(INT('Data Sheet'!$A$15) &amp; "." &amp; RIGHT(BQ588,3)),
            IF(AND((--(INT('Data Sheet'!$A$15) &amp; "." &amp; RIGHT(BQ588,3))&gt;=--('Data Sheet'!$A$15)), (--(INT('Data Sheet'!$A$15) &amp; "." &amp; RIGHT(BQ588,3))&lt;=--('Data Sheet'!$B$15))),
                --(INT('Data Sheet'!$A$15) &amp; "." &amp; RIGHT(BQ588,3)),
                --(INT('Data Sheet'!$B$15) &amp; "." &amp; RIGHT(BQ588,3))
            )
        ),
        "OK"
    )
)</f>
        <v>OK</v>
      </c>
      <c r="R588" s="20"/>
      <c r="S588" s="20"/>
      <c r="T588" s="20"/>
      <c r="U588" s="20"/>
      <c r="V588" s="20"/>
      <c r="W588" s="20"/>
      <c r="X588" s="20"/>
      <c r="Y588" s="20"/>
      <c r="Z588" s="20"/>
      <c r="AA588" s="55"/>
      <c r="AB588" s="55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1"/>
      <c r="AR588" s="21"/>
      <c r="AS588" s="21"/>
      <c r="AT588" s="21"/>
      <c r="AU588" s="21"/>
      <c r="AV588" s="21"/>
      <c r="AW588" s="22"/>
      <c r="AX588" s="99"/>
      <c r="AY588" s="20"/>
      <c r="AZ588" s="20"/>
      <c r="BA588" s="22"/>
      <c r="BC588" s="80"/>
      <c r="BD588" s="80"/>
      <c r="BE588" s="80"/>
      <c r="BF588" s="80"/>
      <c r="BG588" s="2" t="str">
        <f t="shared" si="57"/>
        <v/>
      </c>
      <c r="BH588" s="78">
        <f t="shared" si="56"/>
        <v>0</v>
      </c>
    </row>
    <row r="589" spans="2:60" x14ac:dyDescent="0.2">
      <c r="B589" s="14">
        <f t="shared" si="55"/>
        <v>581</v>
      </c>
      <c r="C589" s="15" t="str">
        <f>CONCATENATE('Data Sheet'!$B$8,'Data Sheet'!$G$2)</f>
        <v>" HWDP</v>
      </c>
      <c r="D589" s="95" t="str">
        <f t="shared" si="58"/>
        <v/>
      </c>
      <c r="E589" s="15" t="str">
        <f>IF('Sum HWDP'!$D$10="TH-Hill DS-1 Vol 3 CAT 2: Clean and Visual Ends only","N/A","OK")</f>
        <v>OK</v>
      </c>
      <c r="F589" s="15" t="str">
        <f>IF('Sum HWDP'!$D$10="TH-Hill DS-1 Vol 3 CAT 2: Clean and Visual Ends only","N/A","OK")</f>
        <v>OK</v>
      </c>
      <c r="G589" s="17"/>
      <c r="H589" s="17"/>
      <c r="I589" s="17" t="s">
        <v>51</v>
      </c>
      <c r="J589" s="17" t="str">
        <f t="shared" ref="J589:J608" si="59">IF(AP589="X", "MIN", "OK")</f>
        <v>OK</v>
      </c>
      <c r="K589" s="17" t="str">
        <f t="shared" ref="K589:K608" si="60">IF(AQ589="X", "MIN", "OK")</f>
        <v>OK</v>
      </c>
      <c r="L589" s="17" t="str">
        <f>IF('Data Sheet'!$B$9="NC-50","N/A","OK")</f>
        <v>OK</v>
      </c>
      <c r="M589" s="17" t="str">
        <f>IF('Data Sheet'!$B$9="NC-50","N/A","OK")</f>
        <v>OK</v>
      </c>
      <c r="N589" s="23" t="str">
        <f>IF(BO589&lt;&gt;"",
    IF(INT('Data Sheet'!$A$19)=INT('Data Sheet'!$B$19),
        --(INT('Data Sheet'!$A$19) &amp; "." &amp; BO589),
        IF(AND((--(INT('Data Sheet'!$A$19) &amp; "." &amp; BO589)&gt;=--('Data Sheet'!$A$19)), (--(INT('Data Sheet'!$A$19) &amp; "." &amp; BO589)&lt;=--('Data Sheet'!$B$19))),
            --(INT('Data Sheet'!$A$19) &amp; "." &amp; BO589),
            --(INT('Data Sheet'!$B$19) &amp; "." &amp; BO589)
        )
    ),
    IF(BN589&lt;&gt;"",
        IF(INT('Data Sheet'!$A$19)=INT('Data Sheet'!$B$19),
            --(INT('Data Sheet'!$A$19) &amp; "." &amp; LEFT(BN589,3)),
            IF(AND((--(INT('Data Sheet'!$A$19) &amp; "." &amp; LEFT(BN589,3))&gt;=--('Data Sheet'!$A$19)), (--(INT('Data Sheet'!$A$19) &amp; "." &amp; LEFT(BN589,3))&lt;=--('Data Sheet'!$B$19))),
                --(INT('Data Sheet'!$A$19) &amp; "." &amp; LEFT(BN589,3)),
                --(INT('Data Sheet'!$B$19) &amp; "." &amp; LEFT(BN589,3))
            )
        ),
        "OK"
    )
)</f>
        <v>OK</v>
      </c>
      <c r="O589" s="23" t="str">
        <f>IF(BP589&lt;&gt;"",
    IF(INT('Data Sheet'!$A$19)=INT('Data Sheet'!$B$19),
        --(INT('Data Sheet'!$A$19) &amp; "." &amp; BP589),
        IF(AND((--(INT('Data Sheet'!$A$19) &amp; "." &amp; BP589)&gt;=--('Data Sheet'!$A$19)), (--(INT('Data Sheet'!$A$19) &amp; "." &amp; BP589)&lt;=--('Data Sheet'!$B$19))),
            --(INT('Data Sheet'!$A$19) &amp; "." &amp; BP589),
            --(INT('Data Sheet'!$B$19) &amp; "." &amp; BP589)
        )
    ),
    IF(BN589&lt;&gt;"",
        IF(INT('Data Sheet'!$A$19)=INT('Data Sheet'!$B$19),
            --(INT('Data Sheet'!$A$19) &amp; "." &amp; RIGHT(BN589,3)),
            IF(AND((--(INT('Data Sheet'!$A$19) &amp; "." &amp; RIGHT(BN589,3))&gt;=--('Data Sheet'!$A$19)), (--(INT('Data Sheet'!$A$19) &amp; "." &amp; RIGHT(BN589,3))&lt;=--('Data Sheet'!$B$19))),
                --(INT('Data Sheet'!$A$19) &amp; "." &amp; RIGHT(BN589,3)),
                --(INT('Data Sheet'!$B$19) &amp; "." &amp; RIGHT(BN589,3))
            )
        ),
        "OK"
    )
)</f>
        <v>OK</v>
      </c>
      <c r="P589" s="23" t="str">
        <f>IF(BR589&lt;&gt;"",
    IF(INT('Data Sheet'!$A$19)=INT('Data Sheet'!$B$15),
        --(INT('Data Sheet'!$A$15) &amp; "." &amp; BR589),
        IF(AND((--(INT('Data Sheet'!$A$15) &amp; "." &amp; BR589)&gt;=--('Data Sheet'!$A$15)), (--(INT('Data Sheet'!$A$15) &amp; "." &amp; BR589)&lt;=--('Data Sheet'!$B$15))),
            --(INT('Data Sheet'!$A$15) &amp; "." &amp; BR589),
            --(INT('Data Sheet'!$B$15) &amp; "." &amp; BR589)
        )
    ),
    IF(BQ589&lt;&gt;"",
        IF(INT('Data Sheet'!$A$15)=INT('Data Sheet'!$B$15),
            --(INT('Data Sheet'!$A$15) &amp; "." &amp; LEFT(BQ589,3)),
            IF(AND((--(INT('Data Sheet'!$A$15) &amp; "." &amp; LEFT(BQ589,3))&gt;=--('Data Sheet'!$A$15)), (--(INT('Data Sheet'!$A$15) &amp; "." &amp; LEFT(BQ589,3))&lt;=--('Data Sheet'!$B$15))),
                --(INT('Data Sheet'!$A$15) &amp; "." &amp; LEFT(BQ589,3)),
                --(INT('Data Sheet'!$B$15) &amp; "." &amp; LEFT(BQ589,3))
            )
        ),
        "OK"
    )
)</f>
        <v>OK</v>
      </c>
      <c r="Q589" s="23" t="str">
        <f>IF(BS589&lt;&gt;"",
    IF(INT('Data Sheet'!$A$19)=INT('Data Sheet'!$B$15),
        --(INT('Data Sheet'!$A$15) &amp; "." &amp; BS589),
        IF(AND((--(INT('Data Sheet'!$A$15) &amp; "." &amp; BS589)&gt;=--('Data Sheet'!$A$15)), (--(INT('Data Sheet'!$A$15) &amp; "." &amp; BS589)&lt;=--('Data Sheet'!$B$15))),
            --(INT('Data Sheet'!$A$15) &amp; "." &amp; BS589),
            --(INT('Data Sheet'!$B$15) &amp; "." &amp; BS589)
        )
    ),
    IF(BQ589&lt;&gt;"",
        IF(INT('Data Sheet'!$A$15)=INT('Data Sheet'!$B$15),
            --(INT('Data Sheet'!$A$15) &amp; "." &amp; RIGHT(BQ589,3)),
            IF(AND((--(INT('Data Sheet'!$A$15) &amp; "." &amp; RIGHT(BQ589,3))&gt;=--('Data Sheet'!$A$15)), (--(INT('Data Sheet'!$A$15) &amp; "." &amp; RIGHT(BQ589,3))&lt;=--('Data Sheet'!$B$15))),
                --(INT('Data Sheet'!$A$15) &amp; "." &amp; RIGHT(BQ589,3)),
                --(INT('Data Sheet'!$B$15) &amp; "." &amp; RIGHT(BQ589,3))
            )
        ),
        "OK"
    )
)</f>
        <v>OK</v>
      </c>
      <c r="R589" s="20"/>
      <c r="S589" s="20"/>
      <c r="T589" s="20"/>
      <c r="U589" s="20"/>
      <c r="V589" s="20"/>
      <c r="W589" s="20"/>
      <c r="X589" s="20"/>
      <c r="Y589" s="20"/>
      <c r="Z589" s="20"/>
      <c r="AA589" s="55"/>
      <c r="AB589" s="55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1"/>
      <c r="AR589" s="21"/>
      <c r="AS589" s="21"/>
      <c r="AT589" s="21"/>
      <c r="AU589" s="21"/>
      <c r="AV589" s="21"/>
      <c r="AW589" s="22"/>
      <c r="AX589" s="99"/>
      <c r="AY589" s="20"/>
      <c r="AZ589" s="20"/>
      <c r="BA589" s="22"/>
      <c r="BC589" s="80"/>
      <c r="BD589" s="80"/>
      <c r="BE589" s="80"/>
      <c r="BF589" s="80"/>
      <c r="BG589" s="2" t="str">
        <f t="shared" si="57"/>
        <v/>
      </c>
      <c r="BH589" s="78">
        <f t="shared" si="56"/>
        <v>0</v>
      </c>
    </row>
    <row r="590" spans="2:60" x14ac:dyDescent="0.2">
      <c r="B590" s="14">
        <f t="shared" si="55"/>
        <v>582</v>
      </c>
      <c r="C590" s="15" t="str">
        <f>CONCATENATE('Data Sheet'!$B$8,'Data Sheet'!$G$2)</f>
        <v>" HWDP</v>
      </c>
      <c r="D590" s="95" t="str">
        <f t="shared" si="58"/>
        <v/>
      </c>
      <c r="E590" s="15" t="str">
        <f>IF('Sum HWDP'!$D$10="TH-Hill DS-1 Vol 3 CAT 2: Clean and Visual Ends only","N/A","OK")</f>
        <v>OK</v>
      </c>
      <c r="F590" s="15" t="str">
        <f>IF('Sum HWDP'!$D$10="TH-Hill DS-1 Vol 3 CAT 2: Clean and Visual Ends only","N/A","OK")</f>
        <v>OK</v>
      </c>
      <c r="G590" s="17"/>
      <c r="H590" s="17"/>
      <c r="I590" s="17" t="s">
        <v>51</v>
      </c>
      <c r="J590" s="17" t="str">
        <f t="shared" si="59"/>
        <v>OK</v>
      </c>
      <c r="K590" s="17" t="str">
        <f t="shared" si="60"/>
        <v>OK</v>
      </c>
      <c r="L590" s="17" t="str">
        <f>IF('Data Sheet'!$B$9="NC-50","N/A","OK")</f>
        <v>OK</v>
      </c>
      <c r="M590" s="17" t="str">
        <f>IF('Data Sheet'!$B$9="NC-50","N/A","OK")</f>
        <v>OK</v>
      </c>
      <c r="N590" s="23" t="str">
        <f>IF(BO590&lt;&gt;"",
    IF(INT('Data Sheet'!$A$19)=INT('Data Sheet'!$B$19),
        --(INT('Data Sheet'!$A$19) &amp; "." &amp; BO590),
        IF(AND((--(INT('Data Sheet'!$A$19) &amp; "." &amp; BO590)&gt;=--('Data Sheet'!$A$19)), (--(INT('Data Sheet'!$A$19) &amp; "." &amp; BO590)&lt;=--('Data Sheet'!$B$19))),
            --(INT('Data Sheet'!$A$19) &amp; "." &amp; BO590),
            --(INT('Data Sheet'!$B$19) &amp; "." &amp; BO590)
        )
    ),
    IF(BN590&lt;&gt;"",
        IF(INT('Data Sheet'!$A$19)=INT('Data Sheet'!$B$19),
            --(INT('Data Sheet'!$A$19) &amp; "." &amp; LEFT(BN590,3)),
            IF(AND((--(INT('Data Sheet'!$A$19) &amp; "." &amp; LEFT(BN590,3))&gt;=--('Data Sheet'!$A$19)), (--(INT('Data Sheet'!$A$19) &amp; "." &amp; LEFT(BN590,3))&lt;=--('Data Sheet'!$B$19))),
                --(INT('Data Sheet'!$A$19) &amp; "." &amp; LEFT(BN590,3)),
                --(INT('Data Sheet'!$B$19) &amp; "." &amp; LEFT(BN590,3))
            )
        ),
        "OK"
    )
)</f>
        <v>OK</v>
      </c>
      <c r="O590" s="23" t="str">
        <f>IF(BP590&lt;&gt;"",
    IF(INT('Data Sheet'!$A$19)=INT('Data Sheet'!$B$19),
        --(INT('Data Sheet'!$A$19) &amp; "." &amp; BP590),
        IF(AND((--(INT('Data Sheet'!$A$19) &amp; "." &amp; BP590)&gt;=--('Data Sheet'!$A$19)), (--(INT('Data Sheet'!$A$19) &amp; "." &amp; BP590)&lt;=--('Data Sheet'!$B$19))),
            --(INT('Data Sheet'!$A$19) &amp; "." &amp; BP590),
            --(INT('Data Sheet'!$B$19) &amp; "." &amp; BP590)
        )
    ),
    IF(BN590&lt;&gt;"",
        IF(INT('Data Sheet'!$A$19)=INT('Data Sheet'!$B$19),
            --(INT('Data Sheet'!$A$19) &amp; "." &amp; RIGHT(BN590,3)),
            IF(AND((--(INT('Data Sheet'!$A$19) &amp; "." &amp; RIGHT(BN590,3))&gt;=--('Data Sheet'!$A$19)), (--(INT('Data Sheet'!$A$19) &amp; "." &amp; RIGHT(BN590,3))&lt;=--('Data Sheet'!$B$19))),
                --(INT('Data Sheet'!$A$19) &amp; "." &amp; RIGHT(BN590,3)),
                --(INT('Data Sheet'!$B$19) &amp; "." &amp; RIGHT(BN590,3))
            )
        ),
        "OK"
    )
)</f>
        <v>OK</v>
      </c>
      <c r="P590" s="23" t="str">
        <f>IF(BR590&lt;&gt;"",
    IF(INT('Data Sheet'!$A$19)=INT('Data Sheet'!$B$15),
        --(INT('Data Sheet'!$A$15) &amp; "." &amp; BR590),
        IF(AND((--(INT('Data Sheet'!$A$15) &amp; "." &amp; BR590)&gt;=--('Data Sheet'!$A$15)), (--(INT('Data Sheet'!$A$15) &amp; "." &amp; BR590)&lt;=--('Data Sheet'!$B$15))),
            --(INT('Data Sheet'!$A$15) &amp; "." &amp; BR590),
            --(INT('Data Sheet'!$B$15) &amp; "." &amp; BR590)
        )
    ),
    IF(BQ590&lt;&gt;"",
        IF(INT('Data Sheet'!$A$15)=INT('Data Sheet'!$B$15),
            --(INT('Data Sheet'!$A$15) &amp; "." &amp; LEFT(BQ590,3)),
            IF(AND((--(INT('Data Sheet'!$A$15) &amp; "." &amp; LEFT(BQ590,3))&gt;=--('Data Sheet'!$A$15)), (--(INT('Data Sheet'!$A$15) &amp; "." &amp; LEFT(BQ590,3))&lt;=--('Data Sheet'!$B$15))),
                --(INT('Data Sheet'!$A$15) &amp; "." &amp; LEFT(BQ590,3)),
                --(INT('Data Sheet'!$B$15) &amp; "." &amp; LEFT(BQ590,3))
            )
        ),
        "OK"
    )
)</f>
        <v>OK</v>
      </c>
      <c r="Q590" s="23" t="str">
        <f>IF(BS590&lt;&gt;"",
    IF(INT('Data Sheet'!$A$19)=INT('Data Sheet'!$B$15),
        --(INT('Data Sheet'!$A$15) &amp; "." &amp; BS590),
        IF(AND((--(INT('Data Sheet'!$A$15) &amp; "." &amp; BS590)&gt;=--('Data Sheet'!$A$15)), (--(INT('Data Sheet'!$A$15) &amp; "." &amp; BS590)&lt;=--('Data Sheet'!$B$15))),
            --(INT('Data Sheet'!$A$15) &amp; "." &amp; BS590),
            --(INT('Data Sheet'!$B$15) &amp; "." &amp; BS590)
        )
    ),
    IF(BQ590&lt;&gt;"",
        IF(INT('Data Sheet'!$A$15)=INT('Data Sheet'!$B$15),
            --(INT('Data Sheet'!$A$15) &amp; "." &amp; RIGHT(BQ590,3)),
            IF(AND((--(INT('Data Sheet'!$A$15) &amp; "." &amp; RIGHT(BQ590,3))&gt;=--('Data Sheet'!$A$15)), (--(INT('Data Sheet'!$A$15) &amp; "." &amp; RIGHT(BQ590,3))&lt;=--('Data Sheet'!$B$15))),
                --(INT('Data Sheet'!$A$15) &amp; "." &amp; RIGHT(BQ590,3)),
                --(INT('Data Sheet'!$B$15) &amp; "." &amp; RIGHT(BQ590,3))
            )
        ),
        "OK"
    )
)</f>
        <v>OK</v>
      </c>
      <c r="R590" s="20"/>
      <c r="S590" s="20"/>
      <c r="T590" s="20"/>
      <c r="U590" s="20"/>
      <c r="V590" s="20"/>
      <c r="W590" s="20"/>
      <c r="X590" s="20"/>
      <c r="Y590" s="20"/>
      <c r="Z590" s="20"/>
      <c r="AA590" s="55"/>
      <c r="AB590" s="55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1"/>
      <c r="AR590" s="21"/>
      <c r="AS590" s="21"/>
      <c r="AT590" s="21"/>
      <c r="AU590" s="21"/>
      <c r="AV590" s="21"/>
      <c r="AW590" s="22"/>
      <c r="AX590" s="99"/>
      <c r="AY590" s="20"/>
      <c r="AZ590" s="20"/>
      <c r="BA590" s="22"/>
      <c r="BC590" s="80"/>
      <c r="BD590" s="80"/>
      <c r="BE590" s="80"/>
      <c r="BF590" s="80"/>
      <c r="BG590" s="2" t="str">
        <f t="shared" si="57"/>
        <v/>
      </c>
      <c r="BH590" s="78">
        <f t="shared" si="56"/>
        <v>0</v>
      </c>
    </row>
    <row r="591" spans="2:60" x14ac:dyDescent="0.2">
      <c r="B591" s="14">
        <f t="shared" ref="B591:B608" si="61">B590+1</f>
        <v>583</v>
      </c>
      <c r="C591" s="15" t="str">
        <f>CONCATENATE('Data Sheet'!$B$8,'Data Sheet'!$G$2)</f>
        <v>" HWDP</v>
      </c>
      <c r="D591" s="95" t="str">
        <f t="shared" si="58"/>
        <v/>
      </c>
      <c r="E591" s="15" t="str">
        <f>IF('Sum HWDP'!$D$10="TH-Hill DS-1 Vol 3 CAT 2: Clean and Visual Ends only","N/A","OK")</f>
        <v>OK</v>
      </c>
      <c r="F591" s="15" t="str">
        <f>IF('Sum HWDP'!$D$10="TH-Hill DS-1 Vol 3 CAT 2: Clean and Visual Ends only","N/A","OK")</f>
        <v>OK</v>
      </c>
      <c r="G591" s="17"/>
      <c r="H591" s="17"/>
      <c r="I591" s="17" t="s">
        <v>51</v>
      </c>
      <c r="J591" s="17" t="str">
        <f t="shared" si="59"/>
        <v>OK</v>
      </c>
      <c r="K591" s="17" t="str">
        <f t="shared" si="60"/>
        <v>OK</v>
      </c>
      <c r="L591" s="17" t="str">
        <f>IF('Data Sheet'!$B$9="NC-50","N/A","OK")</f>
        <v>OK</v>
      </c>
      <c r="M591" s="17" t="str">
        <f>IF('Data Sheet'!$B$9="NC-50","N/A","OK")</f>
        <v>OK</v>
      </c>
      <c r="N591" s="23" t="str">
        <f>IF(BO591&lt;&gt;"",
    IF(INT('Data Sheet'!$A$19)=INT('Data Sheet'!$B$19),
        --(INT('Data Sheet'!$A$19) &amp; "." &amp; BO591),
        IF(AND((--(INT('Data Sheet'!$A$19) &amp; "." &amp; BO591)&gt;=--('Data Sheet'!$A$19)), (--(INT('Data Sheet'!$A$19) &amp; "." &amp; BO591)&lt;=--('Data Sheet'!$B$19))),
            --(INT('Data Sheet'!$A$19) &amp; "." &amp; BO591),
            --(INT('Data Sheet'!$B$19) &amp; "." &amp; BO591)
        )
    ),
    IF(BN591&lt;&gt;"",
        IF(INT('Data Sheet'!$A$19)=INT('Data Sheet'!$B$19),
            --(INT('Data Sheet'!$A$19) &amp; "." &amp; LEFT(BN591,3)),
            IF(AND((--(INT('Data Sheet'!$A$19) &amp; "." &amp; LEFT(BN591,3))&gt;=--('Data Sheet'!$A$19)), (--(INT('Data Sheet'!$A$19) &amp; "." &amp; LEFT(BN591,3))&lt;=--('Data Sheet'!$B$19))),
                --(INT('Data Sheet'!$A$19) &amp; "." &amp; LEFT(BN591,3)),
                --(INT('Data Sheet'!$B$19) &amp; "." &amp; LEFT(BN591,3))
            )
        ),
        "OK"
    )
)</f>
        <v>OK</v>
      </c>
      <c r="O591" s="23" t="str">
        <f>IF(BP591&lt;&gt;"",
    IF(INT('Data Sheet'!$A$19)=INT('Data Sheet'!$B$19),
        --(INT('Data Sheet'!$A$19) &amp; "." &amp; BP591),
        IF(AND((--(INT('Data Sheet'!$A$19) &amp; "." &amp; BP591)&gt;=--('Data Sheet'!$A$19)), (--(INT('Data Sheet'!$A$19) &amp; "." &amp; BP591)&lt;=--('Data Sheet'!$B$19))),
            --(INT('Data Sheet'!$A$19) &amp; "." &amp; BP591),
            --(INT('Data Sheet'!$B$19) &amp; "." &amp; BP591)
        )
    ),
    IF(BN591&lt;&gt;"",
        IF(INT('Data Sheet'!$A$19)=INT('Data Sheet'!$B$19),
            --(INT('Data Sheet'!$A$19) &amp; "." &amp; RIGHT(BN591,3)),
            IF(AND((--(INT('Data Sheet'!$A$19) &amp; "." &amp; RIGHT(BN591,3))&gt;=--('Data Sheet'!$A$19)), (--(INT('Data Sheet'!$A$19) &amp; "." &amp; RIGHT(BN591,3))&lt;=--('Data Sheet'!$B$19))),
                --(INT('Data Sheet'!$A$19) &amp; "." &amp; RIGHT(BN591,3)),
                --(INT('Data Sheet'!$B$19) &amp; "." &amp; RIGHT(BN591,3))
            )
        ),
        "OK"
    )
)</f>
        <v>OK</v>
      </c>
      <c r="P591" s="23" t="str">
        <f>IF(BR591&lt;&gt;"",
    IF(INT('Data Sheet'!$A$19)=INT('Data Sheet'!$B$15),
        --(INT('Data Sheet'!$A$15) &amp; "." &amp; BR591),
        IF(AND((--(INT('Data Sheet'!$A$15) &amp; "." &amp; BR591)&gt;=--('Data Sheet'!$A$15)), (--(INT('Data Sheet'!$A$15) &amp; "." &amp; BR591)&lt;=--('Data Sheet'!$B$15))),
            --(INT('Data Sheet'!$A$15) &amp; "." &amp; BR591),
            --(INT('Data Sheet'!$B$15) &amp; "." &amp; BR591)
        )
    ),
    IF(BQ591&lt;&gt;"",
        IF(INT('Data Sheet'!$A$15)=INT('Data Sheet'!$B$15),
            --(INT('Data Sheet'!$A$15) &amp; "." &amp; LEFT(BQ591,3)),
            IF(AND((--(INT('Data Sheet'!$A$15) &amp; "." &amp; LEFT(BQ591,3))&gt;=--('Data Sheet'!$A$15)), (--(INT('Data Sheet'!$A$15) &amp; "." &amp; LEFT(BQ591,3))&lt;=--('Data Sheet'!$B$15))),
                --(INT('Data Sheet'!$A$15) &amp; "." &amp; LEFT(BQ591,3)),
                --(INT('Data Sheet'!$B$15) &amp; "." &amp; LEFT(BQ591,3))
            )
        ),
        "OK"
    )
)</f>
        <v>OK</v>
      </c>
      <c r="Q591" s="23" t="str">
        <f>IF(BS591&lt;&gt;"",
    IF(INT('Data Sheet'!$A$19)=INT('Data Sheet'!$B$15),
        --(INT('Data Sheet'!$A$15) &amp; "." &amp; BS591),
        IF(AND((--(INT('Data Sheet'!$A$15) &amp; "." &amp; BS591)&gt;=--('Data Sheet'!$A$15)), (--(INT('Data Sheet'!$A$15) &amp; "." &amp; BS591)&lt;=--('Data Sheet'!$B$15))),
            --(INT('Data Sheet'!$A$15) &amp; "." &amp; BS591),
            --(INT('Data Sheet'!$B$15) &amp; "." &amp; BS591)
        )
    ),
    IF(BQ591&lt;&gt;"",
        IF(INT('Data Sheet'!$A$15)=INT('Data Sheet'!$B$15),
            --(INT('Data Sheet'!$A$15) &amp; "." &amp; RIGHT(BQ591,3)),
            IF(AND((--(INT('Data Sheet'!$A$15) &amp; "." &amp; RIGHT(BQ591,3))&gt;=--('Data Sheet'!$A$15)), (--(INT('Data Sheet'!$A$15) &amp; "." &amp; RIGHT(BQ591,3))&lt;=--('Data Sheet'!$B$15))),
                --(INT('Data Sheet'!$A$15) &amp; "." &amp; RIGHT(BQ591,3)),
                --(INT('Data Sheet'!$B$15) &amp; "." &amp; RIGHT(BQ591,3))
            )
        ),
        "OK"
    )
)</f>
        <v>OK</v>
      </c>
      <c r="R591" s="20"/>
      <c r="S591" s="20"/>
      <c r="T591" s="20"/>
      <c r="U591" s="20"/>
      <c r="V591" s="20"/>
      <c r="W591" s="20"/>
      <c r="X591" s="20"/>
      <c r="Y591" s="20"/>
      <c r="Z591" s="20"/>
      <c r="AA591" s="55"/>
      <c r="AB591" s="55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1"/>
      <c r="AR591" s="21"/>
      <c r="AS591" s="21"/>
      <c r="AT591" s="21"/>
      <c r="AU591" s="21"/>
      <c r="AV591" s="21"/>
      <c r="AW591" s="22"/>
      <c r="AX591" s="99"/>
      <c r="AY591" s="20"/>
      <c r="AZ591" s="20"/>
      <c r="BA591" s="22"/>
      <c r="BC591" s="80"/>
      <c r="BD591" s="80"/>
      <c r="BE591" s="80"/>
      <c r="BF591" s="80"/>
      <c r="BG591" s="2" t="str">
        <f t="shared" si="57"/>
        <v/>
      </c>
      <c r="BH591" s="78">
        <f t="shared" si="56"/>
        <v>0</v>
      </c>
    </row>
    <row r="592" spans="2:60" x14ac:dyDescent="0.2">
      <c r="B592" s="14">
        <f t="shared" si="61"/>
        <v>584</v>
      </c>
      <c r="C592" s="15" t="str">
        <f>CONCATENATE('Data Sheet'!$B$8,'Data Sheet'!$G$2)</f>
        <v>" HWDP</v>
      </c>
      <c r="D592" s="95" t="str">
        <f t="shared" si="58"/>
        <v/>
      </c>
      <c r="E592" s="15" t="str">
        <f>IF('Sum HWDP'!$D$10="TH-Hill DS-1 Vol 3 CAT 2: Clean and Visual Ends only","N/A","OK")</f>
        <v>OK</v>
      </c>
      <c r="F592" s="15" t="str">
        <f>IF('Sum HWDP'!$D$10="TH-Hill DS-1 Vol 3 CAT 2: Clean and Visual Ends only","N/A","OK")</f>
        <v>OK</v>
      </c>
      <c r="G592" s="17"/>
      <c r="H592" s="17"/>
      <c r="I592" s="17" t="s">
        <v>51</v>
      </c>
      <c r="J592" s="17" t="str">
        <f t="shared" si="59"/>
        <v>OK</v>
      </c>
      <c r="K592" s="17" t="str">
        <f t="shared" si="60"/>
        <v>OK</v>
      </c>
      <c r="L592" s="17" t="str">
        <f>IF('Data Sheet'!$B$9="NC-50","N/A","OK")</f>
        <v>OK</v>
      </c>
      <c r="M592" s="17" t="str">
        <f>IF('Data Sheet'!$B$9="NC-50","N/A","OK")</f>
        <v>OK</v>
      </c>
      <c r="N592" s="23" t="str">
        <f>IF(BO592&lt;&gt;"",
    IF(INT('Data Sheet'!$A$19)=INT('Data Sheet'!$B$19),
        --(INT('Data Sheet'!$A$19) &amp; "." &amp; BO592),
        IF(AND((--(INT('Data Sheet'!$A$19) &amp; "." &amp; BO592)&gt;=--('Data Sheet'!$A$19)), (--(INT('Data Sheet'!$A$19) &amp; "." &amp; BO592)&lt;=--('Data Sheet'!$B$19))),
            --(INT('Data Sheet'!$A$19) &amp; "." &amp; BO592),
            --(INT('Data Sheet'!$B$19) &amp; "." &amp; BO592)
        )
    ),
    IF(BN592&lt;&gt;"",
        IF(INT('Data Sheet'!$A$19)=INT('Data Sheet'!$B$19),
            --(INT('Data Sheet'!$A$19) &amp; "." &amp; LEFT(BN592,3)),
            IF(AND((--(INT('Data Sheet'!$A$19) &amp; "." &amp; LEFT(BN592,3))&gt;=--('Data Sheet'!$A$19)), (--(INT('Data Sheet'!$A$19) &amp; "." &amp; LEFT(BN592,3))&lt;=--('Data Sheet'!$B$19))),
                --(INT('Data Sheet'!$A$19) &amp; "." &amp; LEFT(BN592,3)),
                --(INT('Data Sheet'!$B$19) &amp; "." &amp; LEFT(BN592,3))
            )
        ),
        "OK"
    )
)</f>
        <v>OK</v>
      </c>
      <c r="O592" s="23" t="str">
        <f>IF(BP592&lt;&gt;"",
    IF(INT('Data Sheet'!$A$19)=INT('Data Sheet'!$B$19),
        --(INT('Data Sheet'!$A$19) &amp; "." &amp; BP592),
        IF(AND((--(INT('Data Sheet'!$A$19) &amp; "." &amp; BP592)&gt;=--('Data Sheet'!$A$19)), (--(INT('Data Sheet'!$A$19) &amp; "." &amp; BP592)&lt;=--('Data Sheet'!$B$19))),
            --(INT('Data Sheet'!$A$19) &amp; "." &amp; BP592),
            --(INT('Data Sheet'!$B$19) &amp; "." &amp; BP592)
        )
    ),
    IF(BN592&lt;&gt;"",
        IF(INT('Data Sheet'!$A$19)=INT('Data Sheet'!$B$19),
            --(INT('Data Sheet'!$A$19) &amp; "." &amp; RIGHT(BN592,3)),
            IF(AND((--(INT('Data Sheet'!$A$19) &amp; "." &amp; RIGHT(BN592,3))&gt;=--('Data Sheet'!$A$19)), (--(INT('Data Sheet'!$A$19) &amp; "." &amp; RIGHT(BN592,3))&lt;=--('Data Sheet'!$B$19))),
                --(INT('Data Sheet'!$A$19) &amp; "." &amp; RIGHT(BN592,3)),
                --(INT('Data Sheet'!$B$19) &amp; "." &amp; RIGHT(BN592,3))
            )
        ),
        "OK"
    )
)</f>
        <v>OK</v>
      </c>
      <c r="P592" s="23" t="str">
        <f>IF(BR592&lt;&gt;"",
    IF(INT('Data Sheet'!$A$19)=INT('Data Sheet'!$B$15),
        --(INT('Data Sheet'!$A$15) &amp; "." &amp; BR592),
        IF(AND((--(INT('Data Sheet'!$A$15) &amp; "." &amp; BR592)&gt;=--('Data Sheet'!$A$15)), (--(INT('Data Sheet'!$A$15) &amp; "." &amp; BR592)&lt;=--('Data Sheet'!$B$15))),
            --(INT('Data Sheet'!$A$15) &amp; "." &amp; BR592),
            --(INT('Data Sheet'!$B$15) &amp; "." &amp; BR592)
        )
    ),
    IF(BQ592&lt;&gt;"",
        IF(INT('Data Sheet'!$A$15)=INT('Data Sheet'!$B$15),
            --(INT('Data Sheet'!$A$15) &amp; "." &amp; LEFT(BQ592,3)),
            IF(AND((--(INT('Data Sheet'!$A$15) &amp; "." &amp; LEFT(BQ592,3))&gt;=--('Data Sheet'!$A$15)), (--(INT('Data Sheet'!$A$15) &amp; "." &amp; LEFT(BQ592,3))&lt;=--('Data Sheet'!$B$15))),
                --(INT('Data Sheet'!$A$15) &amp; "." &amp; LEFT(BQ592,3)),
                --(INT('Data Sheet'!$B$15) &amp; "." &amp; LEFT(BQ592,3))
            )
        ),
        "OK"
    )
)</f>
        <v>OK</v>
      </c>
      <c r="Q592" s="23" t="str">
        <f>IF(BS592&lt;&gt;"",
    IF(INT('Data Sheet'!$A$19)=INT('Data Sheet'!$B$15),
        --(INT('Data Sheet'!$A$15) &amp; "." &amp; BS592),
        IF(AND((--(INT('Data Sheet'!$A$15) &amp; "." &amp; BS592)&gt;=--('Data Sheet'!$A$15)), (--(INT('Data Sheet'!$A$15) &amp; "." &amp; BS592)&lt;=--('Data Sheet'!$B$15))),
            --(INT('Data Sheet'!$A$15) &amp; "." &amp; BS592),
            --(INT('Data Sheet'!$B$15) &amp; "." &amp; BS592)
        )
    ),
    IF(BQ592&lt;&gt;"",
        IF(INT('Data Sheet'!$A$15)=INT('Data Sheet'!$B$15),
            --(INT('Data Sheet'!$A$15) &amp; "." &amp; RIGHT(BQ592,3)),
            IF(AND((--(INT('Data Sheet'!$A$15) &amp; "." &amp; RIGHT(BQ592,3))&gt;=--('Data Sheet'!$A$15)), (--(INT('Data Sheet'!$A$15) &amp; "." &amp; RIGHT(BQ592,3))&lt;=--('Data Sheet'!$B$15))),
                --(INT('Data Sheet'!$A$15) &amp; "." &amp; RIGHT(BQ592,3)),
                --(INT('Data Sheet'!$B$15) &amp; "." &amp; RIGHT(BQ592,3))
            )
        ),
        "OK"
    )
)</f>
        <v>OK</v>
      </c>
      <c r="R592" s="20"/>
      <c r="S592" s="20"/>
      <c r="T592" s="20"/>
      <c r="U592" s="20"/>
      <c r="V592" s="20"/>
      <c r="W592" s="20"/>
      <c r="X592" s="20"/>
      <c r="Y592" s="20"/>
      <c r="Z592" s="20"/>
      <c r="AA592" s="55"/>
      <c r="AB592" s="55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1"/>
      <c r="AR592" s="21"/>
      <c r="AS592" s="21"/>
      <c r="AT592" s="21"/>
      <c r="AU592" s="21"/>
      <c r="AV592" s="21"/>
      <c r="AW592" s="22"/>
      <c r="AX592" s="99"/>
      <c r="AY592" s="20"/>
      <c r="AZ592" s="20"/>
      <c r="BA592" s="22"/>
      <c r="BC592" s="80"/>
      <c r="BD592" s="80"/>
      <c r="BE592" s="80"/>
      <c r="BF592" s="80"/>
      <c r="BG592" s="2" t="str">
        <f t="shared" si="57"/>
        <v/>
      </c>
      <c r="BH592" s="78">
        <f t="shared" si="56"/>
        <v>0</v>
      </c>
    </row>
    <row r="593" spans="2:60" x14ac:dyDescent="0.2">
      <c r="B593" s="14">
        <f t="shared" si="61"/>
        <v>585</v>
      </c>
      <c r="C593" s="15" t="str">
        <f>CONCATENATE('Data Sheet'!$B$8,'Data Sheet'!$G$2)</f>
        <v>" HWDP</v>
      </c>
      <c r="D593" s="95" t="str">
        <f t="shared" si="58"/>
        <v/>
      </c>
      <c r="E593" s="15" t="str">
        <f>IF('Sum HWDP'!$D$10="TH-Hill DS-1 Vol 3 CAT 2: Clean and Visual Ends only","N/A","OK")</f>
        <v>OK</v>
      </c>
      <c r="F593" s="15" t="str">
        <f>IF('Sum HWDP'!$D$10="TH-Hill DS-1 Vol 3 CAT 2: Clean and Visual Ends only","N/A","OK")</f>
        <v>OK</v>
      </c>
      <c r="G593" s="17"/>
      <c r="H593" s="17"/>
      <c r="I593" s="17" t="s">
        <v>51</v>
      </c>
      <c r="J593" s="17" t="str">
        <f t="shared" si="59"/>
        <v>OK</v>
      </c>
      <c r="K593" s="17" t="str">
        <f t="shared" si="60"/>
        <v>OK</v>
      </c>
      <c r="L593" s="17" t="str">
        <f>IF('Data Sheet'!$B$9="NC-50","N/A","OK")</f>
        <v>OK</v>
      </c>
      <c r="M593" s="17" t="str">
        <f>IF('Data Sheet'!$B$9="NC-50","N/A","OK")</f>
        <v>OK</v>
      </c>
      <c r="N593" s="23" t="str">
        <f>IF(BO593&lt;&gt;"",
    IF(INT('Data Sheet'!$A$19)=INT('Data Sheet'!$B$19),
        --(INT('Data Sheet'!$A$19) &amp; "." &amp; BO593),
        IF(AND((--(INT('Data Sheet'!$A$19) &amp; "." &amp; BO593)&gt;=--('Data Sheet'!$A$19)), (--(INT('Data Sheet'!$A$19) &amp; "." &amp; BO593)&lt;=--('Data Sheet'!$B$19))),
            --(INT('Data Sheet'!$A$19) &amp; "." &amp; BO593),
            --(INT('Data Sheet'!$B$19) &amp; "." &amp; BO593)
        )
    ),
    IF(BN593&lt;&gt;"",
        IF(INT('Data Sheet'!$A$19)=INT('Data Sheet'!$B$19),
            --(INT('Data Sheet'!$A$19) &amp; "." &amp; LEFT(BN593,3)),
            IF(AND((--(INT('Data Sheet'!$A$19) &amp; "." &amp; LEFT(BN593,3))&gt;=--('Data Sheet'!$A$19)), (--(INT('Data Sheet'!$A$19) &amp; "." &amp; LEFT(BN593,3))&lt;=--('Data Sheet'!$B$19))),
                --(INT('Data Sheet'!$A$19) &amp; "." &amp; LEFT(BN593,3)),
                --(INT('Data Sheet'!$B$19) &amp; "." &amp; LEFT(BN593,3))
            )
        ),
        "OK"
    )
)</f>
        <v>OK</v>
      </c>
      <c r="O593" s="23" t="str">
        <f>IF(BP593&lt;&gt;"",
    IF(INT('Data Sheet'!$A$19)=INT('Data Sheet'!$B$19),
        --(INT('Data Sheet'!$A$19) &amp; "." &amp; BP593),
        IF(AND((--(INT('Data Sheet'!$A$19) &amp; "." &amp; BP593)&gt;=--('Data Sheet'!$A$19)), (--(INT('Data Sheet'!$A$19) &amp; "." &amp; BP593)&lt;=--('Data Sheet'!$B$19))),
            --(INT('Data Sheet'!$A$19) &amp; "." &amp; BP593),
            --(INT('Data Sheet'!$B$19) &amp; "." &amp; BP593)
        )
    ),
    IF(BN593&lt;&gt;"",
        IF(INT('Data Sheet'!$A$19)=INT('Data Sheet'!$B$19),
            --(INT('Data Sheet'!$A$19) &amp; "." &amp; RIGHT(BN593,3)),
            IF(AND((--(INT('Data Sheet'!$A$19) &amp; "." &amp; RIGHT(BN593,3))&gt;=--('Data Sheet'!$A$19)), (--(INT('Data Sheet'!$A$19) &amp; "." &amp; RIGHT(BN593,3))&lt;=--('Data Sheet'!$B$19))),
                --(INT('Data Sheet'!$A$19) &amp; "." &amp; RIGHT(BN593,3)),
                --(INT('Data Sheet'!$B$19) &amp; "." &amp; RIGHT(BN593,3))
            )
        ),
        "OK"
    )
)</f>
        <v>OK</v>
      </c>
      <c r="P593" s="23" t="str">
        <f>IF(BR593&lt;&gt;"",
    IF(INT('Data Sheet'!$A$19)=INT('Data Sheet'!$B$15),
        --(INT('Data Sheet'!$A$15) &amp; "." &amp; BR593),
        IF(AND((--(INT('Data Sheet'!$A$15) &amp; "." &amp; BR593)&gt;=--('Data Sheet'!$A$15)), (--(INT('Data Sheet'!$A$15) &amp; "." &amp; BR593)&lt;=--('Data Sheet'!$B$15))),
            --(INT('Data Sheet'!$A$15) &amp; "." &amp; BR593),
            --(INT('Data Sheet'!$B$15) &amp; "." &amp; BR593)
        )
    ),
    IF(BQ593&lt;&gt;"",
        IF(INT('Data Sheet'!$A$15)=INT('Data Sheet'!$B$15),
            --(INT('Data Sheet'!$A$15) &amp; "." &amp; LEFT(BQ593,3)),
            IF(AND((--(INT('Data Sheet'!$A$15) &amp; "." &amp; LEFT(BQ593,3))&gt;=--('Data Sheet'!$A$15)), (--(INT('Data Sheet'!$A$15) &amp; "." &amp; LEFT(BQ593,3))&lt;=--('Data Sheet'!$B$15))),
                --(INT('Data Sheet'!$A$15) &amp; "." &amp; LEFT(BQ593,3)),
                --(INT('Data Sheet'!$B$15) &amp; "." &amp; LEFT(BQ593,3))
            )
        ),
        "OK"
    )
)</f>
        <v>OK</v>
      </c>
      <c r="Q593" s="23" t="str">
        <f>IF(BS593&lt;&gt;"",
    IF(INT('Data Sheet'!$A$19)=INT('Data Sheet'!$B$15),
        --(INT('Data Sheet'!$A$15) &amp; "." &amp; BS593),
        IF(AND((--(INT('Data Sheet'!$A$15) &amp; "." &amp; BS593)&gt;=--('Data Sheet'!$A$15)), (--(INT('Data Sheet'!$A$15) &amp; "." &amp; BS593)&lt;=--('Data Sheet'!$B$15))),
            --(INT('Data Sheet'!$A$15) &amp; "." &amp; BS593),
            --(INT('Data Sheet'!$B$15) &amp; "." &amp; BS593)
        )
    ),
    IF(BQ593&lt;&gt;"",
        IF(INT('Data Sheet'!$A$15)=INT('Data Sheet'!$B$15),
            --(INT('Data Sheet'!$A$15) &amp; "." &amp; RIGHT(BQ593,3)),
            IF(AND((--(INT('Data Sheet'!$A$15) &amp; "." &amp; RIGHT(BQ593,3))&gt;=--('Data Sheet'!$A$15)), (--(INT('Data Sheet'!$A$15) &amp; "." &amp; RIGHT(BQ593,3))&lt;=--('Data Sheet'!$B$15))),
                --(INT('Data Sheet'!$A$15) &amp; "." &amp; RIGHT(BQ593,3)),
                --(INT('Data Sheet'!$B$15) &amp; "." &amp; RIGHT(BQ593,3))
            )
        ),
        "OK"
    )
)</f>
        <v>OK</v>
      </c>
      <c r="R593" s="20"/>
      <c r="S593" s="20"/>
      <c r="T593" s="20"/>
      <c r="U593" s="20"/>
      <c r="V593" s="20"/>
      <c r="W593" s="20"/>
      <c r="X593" s="20"/>
      <c r="Y593" s="20"/>
      <c r="Z593" s="20"/>
      <c r="AA593" s="55"/>
      <c r="AB593" s="55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1"/>
      <c r="AR593" s="21"/>
      <c r="AS593" s="21"/>
      <c r="AT593" s="21"/>
      <c r="AU593" s="21"/>
      <c r="AV593" s="21"/>
      <c r="AW593" s="22"/>
      <c r="AX593" s="99"/>
      <c r="AY593" s="20"/>
      <c r="AZ593" s="20"/>
      <c r="BA593" s="22"/>
      <c r="BC593" s="80"/>
      <c r="BD593" s="80"/>
      <c r="BE593" s="80"/>
      <c r="BF593" s="80"/>
      <c r="BG593" s="2" t="str">
        <f t="shared" si="57"/>
        <v/>
      </c>
      <c r="BH593" s="78">
        <f t="shared" si="56"/>
        <v>0</v>
      </c>
    </row>
    <row r="594" spans="2:60" x14ac:dyDescent="0.2">
      <c r="B594" s="14">
        <f t="shared" si="61"/>
        <v>586</v>
      </c>
      <c r="C594" s="15" t="str">
        <f>CONCATENATE('Data Sheet'!$B$8,'Data Sheet'!$G$2)</f>
        <v>" HWDP</v>
      </c>
      <c r="D594" s="95" t="str">
        <f t="shared" si="58"/>
        <v/>
      </c>
      <c r="E594" s="15" t="str">
        <f>IF('Sum HWDP'!$D$10="TH-Hill DS-1 Vol 3 CAT 2: Clean and Visual Ends only","N/A","OK")</f>
        <v>OK</v>
      </c>
      <c r="F594" s="15" t="str">
        <f>IF('Sum HWDP'!$D$10="TH-Hill DS-1 Vol 3 CAT 2: Clean and Visual Ends only","N/A","OK")</f>
        <v>OK</v>
      </c>
      <c r="G594" s="17"/>
      <c r="H594" s="17"/>
      <c r="I594" s="17" t="s">
        <v>51</v>
      </c>
      <c r="J594" s="17" t="str">
        <f t="shared" si="59"/>
        <v>OK</v>
      </c>
      <c r="K594" s="17" t="str">
        <f t="shared" si="60"/>
        <v>OK</v>
      </c>
      <c r="L594" s="17" t="str">
        <f>IF('Data Sheet'!$B$9="NC-50","N/A","OK")</f>
        <v>OK</v>
      </c>
      <c r="M594" s="17" t="str">
        <f>IF('Data Sheet'!$B$9="NC-50","N/A","OK")</f>
        <v>OK</v>
      </c>
      <c r="N594" s="23" t="str">
        <f>IF(BO594&lt;&gt;"",
    IF(INT('Data Sheet'!$A$19)=INT('Data Sheet'!$B$19),
        --(INT('Data Sheet'!$A$19) &amp; "." &amp; BO594),
        IF(AND((--(INT('Data Sheet'!$A$19) &amp; "." &amp; BO594)&gt;=--('Data Sheet'!$A$19)), (--(INT('Data Sheet'!$A$19) &amp; "." &amp; BO594)&lt;=--('Data Sheet'!$B$19))),
            --(INT('Data Sheet'!$A$19) &amp; "." &amp; BO594),
            --(INT('Data Sheet'!$B$19) &amp; "." &amp; BO594)
        )
    ),
    IF(BN594&lt;&gt;"",
        IF(INT('Data Sheet'!$A$19)=INT('Data Sheet'!$B$19),
            --(INT('Data Sheet'!$A$19) &amp; "." &amp; LEFT(BN594,3)),
            IF(AND((--(INT('Data Sheet'!$A$19) &amp; "." &amp; LEFT(BN594,3))&gt;=--('Data Sheet'!$A$19)), (--(INT('Data Sheet'!$A$19) &amp; "." &amp; LEFT(BN594,3))&lt;=--('Data Sheet'!$B$19))),
                --(INT('Data Sheet'!$A$19) &amp; "." &amp; LEFT(BN594,3)),
                --(INT('Data Sheet'!$B$19) &amp; "." &amp; LEFT(BN594,3))
            )
        ),
        "OK"
    )
)</f>
        <v>OK</v>
      </c>
      <c r="O594" s="23" t="str">
        <f>IF(BP594&lt;&gt;"",
    IF(INT('Data Sheet'!$A$19)=INT('Data Sheet'!$B$19),
        --(INT('Data Sheet'!$A$19) &amp; "." &amp; BP594),
        IF(AND((--(INT('Data Sheet'!$A$19) &amp; "." &amp; BP594)&gt;=--('Data Sheet'!$A$19)), (--(INT('Data Sheet'!$A$19) &amp; "." &amp; BP594)&lt;=--('Data Sheet'!$B$19))),
            --(INT('Data Sheet'!$A$19) &amp; "." &amp; BP594),
            --(INT('Data Sheet'!$B$19) &amp; "." &amp; BP594)
        )
    ),
    IF(BN594&lt;&gt;"",
        IF(INT('Data Sheet'!$A$19)=INT('Data Sheet'!$B$19),
            --(INT('Data Sheet'!$A$19) &amp; "." &amp; RIGHT(BN594,3)),
            IF(AND((--(INT('Data Sheet'!$A$19) &amp; "." &amp; RIGHT(BN594,3))&gt;=--('Data Sheet'!$A$19)), (--(INT('Data Sheet'!$A$19) &amp; "." &amp; RIGHT(BN594,3))&lt;=--('Data Sheet'!$B$19))),
                --(INT('Data Sheet'!$A$19) &amp; "." &amp; RIGHT(BN594,3)),
                --(INT('Data Sheet'!$B$19) &amp; "." &amp; RIGHT(BN594,3))
            )
        ),
        "OK"
    )
)</f>
        <v>OK</v>
      </c>
      <c r="P594" s="23" t="str">
        <f>IF(BR594&lt;&gt;"",
    IF(INT('Data Sheet'!$A$19)=INT('Data Sheet'!$B$15),
        --(INT('Data Sheet'!$A$15) &amp; "." &amp; BR594),
        IF(AND((--(INT('Data Sheet'!$A$15) &amp; "." &amp; BR594)&gt;=--('Data Sheet'!$A$15)), (--(INT('Data Sheet'!$A$15) &amp; "." &amp; BR594)&lt;=--('Data Sheet'!$B$15))),
            --(INT('Data Sheet'!$A$15) &amp; "." &amp; BR594),
            --(INT('Data Sheet'!$B$15) &amp; "." &amp; BR594)
        )
    ),
    IF(BQ594&lt;&gt;"",
        IF(INT('Data Sheet'!$A$15)=INT('Data Sheet'!$B$15),
            --(INT('Data Sheet'!$A$15) &amp; "." &amp; LEFT(BQ594,3)),
            IF(AND((--(INT('Data Sheet'!$A$15) &amp; "." &amp; LEFT(BQ594,3))&gt;=--('Data Sheet'!$A$15)), (--(INT('Data Sheet'!$A$15) &amp; "." &amp; LEFT(BQ594,3))&lt;=--('Data Sheet'!$B$15))),
                --(INT('Data Sheet'!$A$15) &amp; "." &amp; LEFT(BQ594,3)),
                --(INT('Data Sheet'!$B$15) &amp; "." &amp; LEFT(BQ594,3))
            )
        ),
        "OK"
    )
)</f>
        <v>OK</v>
      </c>
      <c r="Q594" s="23" t="str">
        <f>IF(BS594&lt;&gt;"",
    IF(INT('Data Sheet'!$A$19)=INT('Data Sheet'!$B$15),
        --(INT('Data Sheet'!$A$15) &amp; "." &amp; BS594),
        IF(AND((--(INT('Data Sheet'!$A$15) &amp; "." &amp; BS594)&gt;=--('Data Sheet'!$A$15)), (--(INT('Data Sheet'!$A$15) &amp; "." &amp; BS594)&lt;=--('Data Sheet'!$B$15))),
            --(INT('Data Sheet'!$A$15) &amp; "." &amp; BS594),
            --(INT('Data Sheet'!$B$15) &amp; "." &amp; BS594)
        )
    ),
    IF(BQ594&lt;&gt;"",
        IF(INT('Data Sheet'!$A$15)=INT('Data Sheet'!$B$15),
            --(INT('Data Sheet'!$A$15) &amp; "." &amp; RIGHT(BQ594,3)),
            IF(AND((--(INT('Data Sheet'!$A$15) &amp; "." &amp; RIGHT(BQ594,3))&gt;=--('Data Sheet'!$A$15)), (--(INT('Data Sheet'!$A$15) &amp; "." &amp; RIGHT(BQ594,3))&lt;=--('Data Sheet'!$B$15))),
                --(INT('Data Sheet'!$A$15) &amp; "." &amp; RIGHT(BQ594,3)),
                --(INT('Data Sheet'!$B$15) &amp; "." &amp; RIGHT(BQ594,3))
            )
        ),
        "OK"
    )
)</f>
        <v>OK</v>
      </c>
      <c r="R594" s="20"/>
      <c r="S594" s="20"/>
      <c r="T594" s="20"/>
      <c r="U594" s="20"/>
      <c r="V594" s="20"/>
      <c r="W594" s="20"/>
      <c r="X594" s="20"/>
      <c r="Y594" s="20"/>
      <c r="Z594" s="20"/>
      <c r="AA594" s="55"/>
      <c r="AB594" s="55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1"/>
      <c r="AR594" s="21"/>
      <c r="AS594" s="21"/>
      <c r="AT594" s="21"/>
      <c r="AU594" s="21"/>
      <c r="AV594" s="21"/>
      <c r="AW594" s="22"/>
      <c r="AX594" s="99"/>
      <c r="AY594" s="20"/>
      <c r="AZ594" s="20"/>
      <c r="BA594" s="22"/>
      <c r="BC594" s="80"/>
      <c r="BD594" s="80"/>
      <c r="BE594" s="80"/>
      <c r="BF594" s="80"/>
      <c r="BG594" s="2" t="str">
        <f t="shared" si="57"/>
        <v/>
      </c>
      <c r="BH594" s="78">
        <f t="shared" si="56"/>
        <v>0</v>
      </c>
    </row>
    <row r="595" spans="2:60" x14ac:dyDescent="0.2">
      <c r="B595" s="14">
        <f t="shared" si="61"/>
        <v>587</v>
      </c>
      <c r="C595" s="15" t="str">
        <f>CONCATENATE('Data Sheet'!$B$8,'Data Sheet'!$G$2)</f>
        <v>" HWDP</v>
      </c>
      <c r="D595" s="95" t="str">
        <f t="shared" si="58"/>
        <v/>
      </c>
      <c r="E595" s="15" t="str">
        <f>IF('Sum HWDP'!$D$10="TH-Hill DS-1 Vol 3 CAT 2: Clean and Visual Ends only","N/A","OK")</f>
        <v>OK</v>
      </c>
      <c r="F595" s="15" t="str">
        <f>IF('Sum HWDP'!$D$10="TH-Hill DS-1 Vol 3 CAT 2: Clean and Visual Ends only","N/A","OK")</f>
        <v>OK</v>
      </c>
      <c r="G595" s="17"/>
      <c r="H595" s="17"/>
      <c r="I595" s="17" t="s">
        <v>51</v>
      </c>
      <c r="J595" s="17" t="str">
        <f t="shared" si="59"/>
        <v>OK</v>
      </c>
      <c r="K595" s="17" t="str">
        <f t="shared" si="60"/>
        <v>OK</v>
      </c>
      <c r="L595" s="17" t="str">
        <f>IF('Data Sheet'!$B$9="NC-50","N/A","OK")</f>
        <v>OK</v>
      </c>
      <c r="M595" s="17" t="str">
        <f>IF('Data Sheet'!$B$9="NC-50","N/A","OK")</f>
        <v>OK</v>
      </c>
      <c r="N595" s="23" t="str">
        <f>IF(BO595&lt;&gt;"",
    IF(INT('Data Sheet'!$A$19)=INT('Data Sheet'!$B$19),
        --(INT('Data Sheet'!$A$19) &amp; "." &amp; BO595),
        IF(AND((--(INT('Data Sheet'!$A$19) &amp; "." &amp; BO595)&gt;=--('Data Sheet'!$A$19)), (--(INT('Data Sheet'!$A$19) &amp; "." &amp; BO595)&lt;=--('Data Sheet'!$B$19))),
            --(INT('Data Sheet'!$A$19) &amp; "." &amp; BO595),
            --(INT('Data Sheet'!$B$19) &amp; "." &amp; BO595)
        )
    ),
    IF(BN595&lt;&gt;"",
        IF(INT('Data Sheet'!$A$19)=INT('Data Sheet'!$B$19),
            --(INT('Data Sheet'!$A$19) &amp; "." &amp; LEFT(BN595,3)),
            IF(AND((--(INT('Data Sheet'!$A$19) &amp; "." &amp; LEFT(BN595,3))&gt;=--('Data Sheet'!$A$19)), (--(INT('Data Sheet'!$A$19) &amp; "." &amp; LEFT(BN595,3))&lt;=--('Data Sheet'!$B$19))),
                --(INT('Data Sheet'!$A$19) &amp; "." &amp; LEFT(BN595,3)),
                --(INT('Data Sheet'!$B$19) &amp; "." &amp; LEFT(BN595,3))
            )
        ),
        "OK"
    )
)</f>
        <v>OK</v>
      </c>
      <c r="O595" s="23" t="str">
        <f>IF(BP595&lt;&gt;"",
    IF(INT('Data Sheet'!$A$19)=INT('Data Sheet'!$B$19),
        --(INT('Data Sheet'!$A$19) &amp; "." &amp; BP595),
        IF(AND((--(INT('Data Sheet'!$A$19) &amp; "." &amp; BP595)&gt;=--('Data Sheet'!$A$19)), (--(INT('Data Sheet'!$A$19) &amp; "." &amp; BP595)&lt;=--('Data Sheet'!$B$19))),
            --(INT('Data Sheet'!$A$19) &amp; "." &amp; BP595),
            --(INT('Data Sheet'!$B$19) &amp; "." &amp; BP595)
        )
    ),
    IF(BN595&lt;&gt;"",
        IF(INT('Data Sheet'!$A$19)=INT('Data Sheet'!$B$19),
            --(INT('Data Sheet'!$A$19) &amp; "." &amp; RIGHT(BN595,3)),
            IF(AND((--(INT('Data Sheet'!$A$19) &amp; "." &amp; RIGHT(BN595,3))&gt;=--('Data Sheet'!$A$19)), (--(INT('Data Sheet'!$A$19) &amp; "." &amp; RIGHT(BN595,3))&lt;=--('Data Sheet'!$B$19))),
                --(INT('Data Sheet'!$A$19) &amp; "." &amp; RIGHT(BN595,3)),
                --(INT('Data Sheet'!$B$19) &amp; "." &amp; RIGHT(BN595,3))
            )
        ),
        "OK"
    )
)</f>
        <v>OK</v>
      </c>
      <c r="P595" s="23" t="str">
        <f>IF(BR595&lt;&gt;"",
    IF(INT('Data Sheet'!$A$19)=INT('Data Sheet'!$B$15),
        --(INT('Data Sheet'!$A$15) &amp; "." &amp; BR595),
        IF(AND((--(INT('Data Sheet'!$A$15) &amp; "." &amp; BR595)&gt;=--('Data Sheet'!$A$15)), (--(INT('Data Sheet'!$A$15) &amp; "." &amp; BR595)&lt;=--('Data Sheet'!$B$15))),
            --(INT('Data Sheet'!$A$15) &amp; "." &amp; BR595),
            --(INT('Data Sheet'!$B$15) &amp; "." &amp; BR595)
        )
    ),
    IF(BQ595&lt;&gt;"",
        IF(INT('Data Sheet'!$A$15)=INT('Data Sheet'!$B$15),
            --(INT('Data Sheet'!$A$15) &amp; "." &amp; LEFT(BQ595,3)),
            IF(AND((--(INT('Data Sheet'!$A$15) &amp; "." &amp; LEFT(BQ595,3))&gt;=--('Data Sheet'!$A$15)), (--(INT('Data Sheet'!$A$15) &amp; "." &amp; LEFT(BQ595,3))&lt;=--('Data Sheet'!$B$15))),
                --(INT('Data Sheet'!$A$15) &amp; "." &amp; LEFT(BQ595,3)),
                --(INT('Data Sheet'!$B$15) &amp; "." &amp; LEFT(BQ595,3))
            )
        ),
        "OK"
    )
)</f>
        <v>OK</v>
      </c>
      <c r="Q595" s="23" t="str">
        <f>IF(BS595&lt;&gt;"",
    IF(INT('Data Sheet'!$A$19)=INT('Data Sheet'!$B$15),
        --(INT('Data Sheet'!$A$15) &amp; "." &amp; BS595),
        IF(AND((--(INT('Data Sheet'!$A$15) &amp; "." &amp; BS595)&gt;=--('Data Sheet'!$A$15)), (--(INT('Data Sheet'!$A$15) &amp; "." &amp; BS595)&lt;=--('Data Sheet'!$B$15))),
            --(INT('Data Sheet'!$A$15) &amp; "." &amp; BS595),
            --(INT('Data Sheet'!$B$15) &amp; "." &amp; BS595)
        )
    ),
    IF(BQ595&lt;&gt;"",
        IF(INT('Data Sheet'!$A$15)=INT('Data Sheet'!$B$15),
            --(INT('Data Sheet'!$A$15) &amp; "." &amp; RIGHT(BQ595,3)),
            IF(AND((--(INT('Data Sheet'!$A$15) &amp; "." &amp; RIGHT(BQ595,3))&gt;=--('Data Sheet'!$A$15)), (--(INT('Data Sheet'!$A$15) &amp; "." &amp; RIGHT(BQ595,3))&lt;=--('Data Sheet'!$B$15))),
                --(INT('Data Sheet'!$A$15) &amp; "." &amp; RIGHT(BQ595,3)),
                --(INT('Data Sheet'!$B$15) &amp; "." &amp; RIGHT(BQ595,3))
            )
        ),
        "OK"
    )
)</f>
        <v>OK</v>
      </c>
      <c r="R595" s="20"/>
      <c r="S595" s="20"/>
      <c r="T595" s="20"/>
      <c r="U595" s="20"/>
      <c r="V595" s="20"/>
      <c r="W595" s="20"/>
      <c r="X595" s="20"/>
      <c r="Y595" s="20"/>
      <c r="Z595" s="20"/>
      <c r="AA595" s="55"/>
      <c r="AB595" s="55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1"/>
      <c r="AR595" s="21"/>
      <c r="AS595" s="21"/>
      <c r="AT595" s="21"/>
      <c r="AU595" s="21"/>
      <c r="AV595" s="21"/>
      <c r="AW595" s="22"/>
      <c r="AX595" s="99"/>
      <c r="AY595" s="20"/>
      <c r="AZ595" s="20"/>
      <c r="BA595" s="22"/>
      <c r="BC595" s="80"/>
      <c r="BD595" s="80"/>
      <c r="BE595" s="80"/>
      <c r="BF595" s="80"/>
      <c r="BG595" s="2" t="str">
        <f t="shared" si="57"/>
        <v/>
      </c>
      <c r="BH595" s="78">
        <f t="shared" si="56"/>
        <v>0</v>
      </c>
    </row>
    <row r="596" spans="2:60" x14ac:dyDescent="0.2">
      <c r="B596" s="14">
        <f t="shared" si="61"/>
        <v>588</v>
      </c>
      <c r="C596" s="15" t="str">
        <f>CONCATENATE('Data Sheet'!$B$8,'Data Sheet'!$G$2)</f>
        <v>" HWDP</v>
      </c>
      <c r="D596" s="95" t="str">
        <f t="shared" si="58"/>
        <v/>
      </c>
      <c r="E596" s="15" t="str">
        <f>IF('Sum HWDP'!$D$10="TH-Hill DS-1 Vol 3 CAT 2: Clean and Visual Ends only","N/A","OK")</f>
        <v>OK</v>
      </c>
      <c r="F596" s="15" t="str">
        <f>IF('Sum HWDP'!$D$10="TH-Hill DS-1 Vol 3 CAT 2: Clean and Visual Ends only","N/A","OK")</f>
        <v>OK</v>
      </c>
      <c r="G596" s="17"/>
      <c r="H596" s="17"/>
      <c r="I596" s="17" t="s">
        <v>51</v>
      </c>
      <c r="J596" s="17" t="str">
        <f t="shared" si="59"/>
        <v>OK</v>
      </c>
      <c r="K596" s="17" t="str">
        <f t="shared" si="60"/>
        <v>OK</v>
      </c>
      <c r="L596" s="17" t="str">
        <f>IF('Data Sheet'!$B$9="NC-50","N/A","OK")</f>
        <v>OK</v>
      </c>
      <c r="M596" s="17" t="str">
        <f>IF('Data Sheet'!$B$9="NC-50","N/A","OK")</f>
        <v>OK</v>
      </c>
      <c r="N596" s="23" t="str">
        <f>IF(BO596&lt;&gt;"",
    IF(INT('Data Sheet'!$A$19)=INT('Data Sheet'!$B$19),
        --(INT('Data Sheet'!$A$19) &amp; "." &amp; BO596),
        IF(AND((--(INT('Data Sheet'!$A$19) &amp; "." &amp; BO596)&gt;=--('Data Sheet'!$A$19)), (--(INT('Data Sheet'!$A$19) &amp; "." &amp; BO596)&lt;=--('Data Sheet'!$B$19))),
            --(INT('Data Sheet'!$A$19) &amp; "." &amp; BO596),
            --(INT('Data Sheet'!$B$19) &amp; "." &amp; BO596)
        )
    ),
    IF(BN596&lt;&gt;"",
        IF(INT('Data Sheet'!$A$19)=INT('Data Sheet'!$B$19),
            --(INT('Data Sheet'!$A$19) &amp; "." &amp; LEFT(BN596,3)),
            IF(AND((--(INT('Data Sheet'!$A$19) &amp; "." &amp; LEFT(BN596,3))&gt;=--('Data Sheet'!$A$19)), (--(INT('Data Sheet'!$A$19) &amp; "." &amp; LEFT(BN596,3))&lt;=--('Data Sheet'!$B$19))),
                --(INT('Data Sheet'!$A$19) &amp; "." &amp; LEFT(BN596,3)),
                --(INT('Data Sheet'!$B$19) &amp; "." &amp; LEFT(BN596,3))
            )
        ),
        "OK"
    )
)</f>
        <v>OK</v>
      </c>
      <c r="O596" s="23" t="str">
        <f>IF(BP596&lt;&gt;"",
    IF(INT('Data Sheet'!$A$19)=INT('Data Sheet'!$B$19),
        --(INT('Data Sheet'!$A$19) &amp; "." &amp; BP596),
        IF(AND((--(INT('Data Sheet'!$A$19) &amp; "." &amp; BP596)&gt;=--('Data Sheet'!$A$19)), (--(INT('Data Sheet'!$A$19) &amp; "." &amp; BP596)&lt;=--('Data Sheet'!$B$19))),
            --(INT('Data Sheet'!$A$19) &amp; "." &amp; BP596),
            --(INT('Data Sheet'!$B$19) &amp; "." &amp; BP596)
        )
    ),
    IF(BN596&lt;&gt;"",
        IF(INT('Data Sheet'!$A$19)=INT('Data Sheet'!$B$19),
            --(INT('Data Sheet'!$A$19) &amp; "." &amp; RIGHT(BN596,3)),
            IF(AND((--(INT('Data Sheet'!$A$19) &amp; "." &amp; RIGHT(BN596,3))&gt;=--('Data Sheet'!$A$19)), (--(INT('Data Sheet'!$A$19) &amp; "." &amp; RIGHT(BN596,3))&lt;=--('Data Sheet'!$B$19))),
                --(INT('Data Sheet'!$A$19) &amp; "." &amp; RIGHT(BN596,3)),
                --(INT('Data Sheet'!$B$19) &amp; "." &amp; RIGHT(BN596,3))
            )
        ),
        "OK"
    )
)</f>
        <v>OK</v>
      </c>
      <c r="P596" s="23" t="str">
        <f>IF(BR596&lt;&gt;"",
    IF(INT('Data Sheet'!$A$19)=INT('Data Sheet'!$B$15),
        --(INT('Data Sheet'!$A$15) &amp; "." &amp; BR596),
        IF(AND((--(INT('Data Sheet'!$A$15) &amp; "." &amp; BR596)&gt;=--('Data Sheet'!$A$15)), (--(INT('Data Sheet'!$A$15) &amp; "." &amp; BR596)&lt;=--('Data Sheet'!$B$15))),
            --(INT('Data Sheet'!$A$15) &amp; "." &amp; BR596),
            --(INT('Data Sheet'!$B$15) &amp; "." &amp; BR596)
        )
    ),
    IF(BQ596&lt;&gt;"",
        IF(INT('Data Sheet'!$A$15)=INT('Data Sheet'!$B$15),
            --(INT('Data Sheet'!$A$15) &amp; "." &amp; LEFT(BQ596,3)),
            IF(AND((--(INT('Data Sheet'!$A$15) &amp; "." &amp; LEFT(BQ596,3))&gt;=--('Data Sheet'!$A$15)), (--(INT('Data Sheet'!$A$15) &amp; "." &amp; LEFT(BQ596,3))&lt;=--('Data Sheet'!$B$15))),
                --(INT('Data Sheet'!$A$15) &amp; "." &amp; LEFT(BQ596,3)),
                --(INT('Data Sheet'!$B$15) &amp; "." &amp; LEFT(BQ596,3))
            )
        ),
        "OK"
    )
)</f>
        <v>OK</v>
      </c>
      <c r="Q596" s="23" t="str">
        <f>IF(BS596&lt;&gt;"",
    IF(INT('Data Sheet'!$A$19)=INT('Data Sheet'!$B$15),
        --(INT('Data Sheet'!$A$15) &amp; "." &amp; BS596),
        IF(AND((--(INT('Data Sheet'!$A$15) &amp; "." &amp; BS596)&gt;=--('Data Sheet'!$A$15)), (--(INT('Data Sheet'!$A$15) &amp; "." &amp; BS596)&lt;=--('Data Sheet'!$B$15))),
            --(INT('Data Sheet'!$A$15) &amp; "." &amp; BS596),
            --(INT('Data Sheet'!$B$15) &amp; "." &amp; BS596)
        )
    ),
    IF(BQ596&lt;&gt;"",
        IF(INT('Data Sheet'!$A$15)=INT('Data Sheet'!$B$15),
            --(INT('Data Sheet'!$A$15) &amp; "." &amp; RIGHT(BQ596,3)),
            IF(AND((--(INT('Data Sheet'!$A$15) &amp; "." &amp; RIGHT(BQ596,3))&gt;=--('Data Sheet'!$A$15)), (--(INT('Data Sheet'!$A$15) &amp; "." &amp; RIGHT(BQ596,3))&lt;=--('Data Sheet'!$B$15))),
                --(INT('Data Sheet'!$A$15) &amp; "." &amp; RIGHT(BQ596,3)),
                --(INT('Data Sheet'!$B$15) &amp; "." &amp; RIGHT(BQ596,3))
            )
        ),
        "OK"
    )
)</f>
        <v>OK</v>
      </c>
      <c r="R596" s="20"/>
      <c r="S596" s="20"/>
      <c r="T596" s="20"/>
      <c r="U596" s="20"/>
      <c r="V596" s="20"/>
      <c r="W596" s="20"/>
      <c r="X596" s="20"/>
      <c r="Y596" s="20"/>
      <c r="Z596" s="20"/>
      <c r="AA596" s="55"/>
      <c r="AB596" s="55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1"/>
      <c r="AR596" s="21"/>
      <c r="AS596" s="21"/>
      <c r="AT596" s="21"/>
      <c r="AU596" s="21"/>
      <c r="AV596" s="21"/>
      <c r="AW596" s="22"/>
      <c r="AX596" s="99"/>
      <c r="AY596" s="20"/>
      <c r="AZ596" s="20"/>
      <c r="BA596" s="22"/>
      <c r="BC596" s="80"/>
      <c r="BD596" s="80"/>
      <c r="BE596" s="80"/>
      <c r="BF596" s="80"/>
      <c r="BG596" s="2" t="str">
        <f t="shared" si="57"/>
        <v/>
      </c>
      <c r="BH596" s="78">
        <f t="shared" si="56"/>
        <v>0</v>
      </c>
    </row>
    <row r="597" spans="2:60" x14ac:dyDescent="0.2">
      <c r="B597" s="14">
        <f t="shared" si="61"/>
        <v>589</v>
      </c>
      <c r="C597" s="15" t="str">
        <f>CONCATENATE('Data Sheet'!$B$8,'Data Sheet'!$G$2)</f>
        <v>" HWDP</v>
      </c>
      <c r="D597" s="95" t="str">
        <f t="shared" si="58"/>
        <v/>
      </c>
      <c r="E597" s="15" t="str">
        <f>IF('Sum HWDP'!$D$10="TH-Hill DS-1 Vol 3 CAT 2: Clean and Visual Ends only","N/A","OK")</f>
        <v>OK</v>
      </c>
      <c r="F597" s="15" t="str">
        <f>IF('Sum HWDP'!$D$10="TH-Hill DS-1 Vol 3 CAT 2: Clean and Visual Ends only","N/A","OK")</f>
        <v>OK</v>
      </c>
      <c r="G597" s="17"/>
      <c r="H597" s="17"/>
      <c r="I597" s="17" t="s">
        <v>51</v>
      </c>
      <c r="J597" s="17" t="str">
        <f t="shared" si="59"/>
        <v>OK</v>
      </c>
      <c r="K597" s="17" t="str">
        <f t="shared" si="60"/>
        <v>OK</v>
      </c>
      <c r="L597" s="17" t="str">
        <f>IF('Data Sheet'!$B$9="NC-50","N/A","OK")</f>
        <v>OK</v>
      </c>
      <c r="M597" s="17" t="str">
        <f>IF('Data Sheet'!$B$9="NC-50","N/A","OK")</f>
        <v>OK</v>
      </c>
      <c r="N597" s="23" t="str">
        <f>IF(BO597&lt;&gt;"",
    IF(INT('Data Sheet'!$A$19)=INT('Data Sheet'!$B$19),
        --(INT('Data Sheet'!$A$19) &amp; "." &amp; BO597),
        IF(AND((--(INT('Data Sheet'!$A$19) &amp; "." &amp; BO597)&gt;=--('Data Sheet'!$A$19)), (--(INT('Data Sheet'!$A$19) &amp; "." &amp; BO597)&lt;=--('Data Sheet'!$B$19))),
            --(INT('Data Sheet'!$A$19) &amp; "." &amp; BO597),
            --(INT('Data Sheet'!$B$19) &amp; "." &amp; BO597)
        )
    ),
    IF(BN597&lt;&gt;"",
        IF(INT('Data Sheet'!$A$19)=INT('Data Sheet'!$B$19),
            --(INT('Data Sheet'!$A$19) &amp; "." &amp; LEFT(BN597,3)),
            IF(AND((--(INT('Data Sheet'!$A$19) &amp; "." &amp; LEFT(BN597,3))&gt;=--('Data Sheet'!$A$19)), (--(INT('Data Sheet'!$A$19) &amp; "." &amp; LEFT(BN597,3))&lt;=--('Data Sheet'!$B$19))),
                --(INT('Data Sheet'!$A$19) &amp; "." &amp; LEFT(BN597,3)),
                --(INT('Data Sheet'!$B$19) &amp; "." &amp; LEFT(BN597,3))
            )
        ),
        "OK"
    )
)</f>
        <v>OK</v>
      </c>
      <c r="O597" s="23" t="str">
        <f>IF(BP597&lt;&gt;"",
    IF(INT('Data Sheet'!$A$19)=INT('Data Sheet'!$B$19),
        --(INT('Data Sheet'!$A$19) &amp; "." &amp; BP597),
        IF(AND((--(INT('Data Sheet'!$A$19) &amp; "." &amp; BP597)&gt;=--('Data Sheet'!$A$19)), (--(INT('Data Sheet'!$A$19) &amp; "." &amp; BP597)&lt;=--('Data Sheet'!$B$19))),
            --(INT('Data Sheet'!$A$19) &amp; "." &amp; BP597),
            --(INT('Data Sheet'!$B$19) &amp; "." &amp; BP597)
        )
    ),
    IF(BN597&lt;&gt;"",
        IF(INT('Data Sheet'!$A$19)=INT('Data Sheet'!$B$19),
            --(INT('Data Sheet'!$A$19) &amp; "." &amp; RIGHT(BN597,3)),
            IF(AND((--(INT('Data Sheet'!$A$19) &amp; "." &amp; RIGHT(BN597,3))&gt;=--('Data Sheet'!$A$19)), (--(INT('Data Sheet'!$A$19) &amp; "." &amp; RIGHT(BN597,3))&lt;=--('Data Sheet'!$B$19))),
                --(INT('Data Sheet'!$A$19) &amp; "." &amp; RIGHT(BN597,3)),
                --(INT('Data Sheet'!$B$19) &amp; "." &amp; RIGHT(BN597,3))
            )
        ),
        "OK"
    )
)</f>
        <v>OK</v>
      </c>
      <c r="P597" s="23" t="str">
        <f>IF(BR597&lt;&gt;"",
    IF(INT('Data Sheet'!$A$19)=INT('Data Sheet'!$B$15),
        --(INT('Data Sheet'!$A$15) &amp; "." &amp; BR597),
        IF(AND((--(INT('Data Sheet'!$A$15) &amp; "." &amp; BR597)&gt;=--('Data Sheet'!$A$15)), (--(INT('Data Sheet'!$A$15) &amp; "." &amp; BR597)&lt;=--('Data Sheet'!$B$15))),
            --(INT('Data Sheet'!$A$15) &amp; "." &amp; BR597),
            --(INT('Data Sheet'!$B$15) &amp; "." &amp; BR597)
        )
    ),
    IF(BQ597&lt;&gt;"",
        IF(INT('Data Sheet'!$A$15)=INT('Data Sheet'!$B$15),
            --(INT('Data Sheet'!$A$15) &amp; "." &amp; LEFT(BQ597,3)),
            IF(AND((--(INT('Data Sheet'!$A$15) &amp; "." &amp; LEFT(BQ597,3))&gt;=--('Data Sheet'!$A$15)), (--(INT('Data Sheet'!$A$15) &amp; "." &amp; LEFT(BQ597,3))&lt;=--('Data Sheet'!$B$15))),
                --(INT('Data Sheet'!$A$15) &amp; "." &amp; LEFT(BQ597,3)),
                --(INT('Data Sheet'!$B$15) &amp; "." &amp; LEFT(BQ597,3))
            )
        ),
        "OK"
    )
)</f>
        <v>OK</v>
      </c>
      <c r="Q597" s="23" t="str">
        <f>IF(BS597&lt;&gt;"",
    IF(INT('Data Sheet'!$A$19)=INT('Data Sheet'!$B$15),
        --(INT('Data Sheet'!$A$15) &amp; "." &amp; BS597),
        IF(AND((--(INT('Data Sheet'!$A$15) &amp; "." &amp; BS597)&gt;=--('Data Sheet'!$A$15)), (--(INT('Data Sheet'!$A$15) &amp; "." &amp; BS597)&lt;=--('Data Sheet'!$B$15))),
            --(INT('Data Sheet'!$A$15) &amp; "." &amp; BS597),
            --(INT('Data Sheet'!$B$15) &amp; "." &amp; BS597)
        )
    ),
    IF(BQ597&lt;&gt;"",
        IF(INT('Data Sheet'!$A$15)=INT('Data Sheet'!$B$15),
            --(INT('Data Sheet'!$A$15) &amp; "." &amp; RIGHT(BQ597,3)),
            IF(AND((--(INT('Data Sheet'!$A$15) &amp; "." &amp; RIGHT(BQ597,3))&gt;=--('Data Sheet'!$A$15)), (--(INT('Data Sheet'!$A$15) &amp; "." &amp; RIGHT(BQ597,3))&lt;=--('Data Sheet'!$B$15))),
                --(INT('Data Sheet'!$A$15) &amp; "." &amp; RIGHT(BQ597,3)),
                --(INT('Data Sheet'!$B$15) &amp; "." &amp; RIGHT(BQ597,3))
            )
        ),
        "OK"
    )
)</f>
        <v>OK</v>
      </c>
      <c r="R597" s="20"/>
      <c r="S597" s="20"/>
      <c r="T597" s="20"/>
      <c r="U597" s="20"/>
      <c r="V597" s="20"/>
      <c r="W597" s="20"/>
      <c r="X597" s="20"/>
      <c r="Y597" s="20"/>
      <c r="Z597" s="20"/>
      <c r="AA597" s="55"/>
      <c r="AB597" s="55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1"/>
      <c r="AR597" s="21"/>
      <c r="AS597" s="21"/>
      <c r="AT597" s="21"/>
      <c r="AU597" s="21"/>
      <c r="AV597" s="21"/>
      <c r="AW597" s="22"/>
      <c r="AX597" s="99"/>
      <c r="AY597" s="20"/>
      <c r="AZ597" s="20"/>
      <c r="BA597" s="22"/>
      <c r="BC597" s="80"/>
      <c r="BD597" s="80"/>
      <c r="BE597" s="80"/>
      <c r="BF597" s="80"/>
      <c r="BG597" s="2" t="str">
        <f t="shared" si="57"/>
        <v/>
      </c>
      <c r="BH597" s="78">
        <f t="shared" si="56"/>
        <v>0</v>
      </c>
    </row>
    <row r="598" spans="2:60" x14ac:dyDescent="0.2">
      <c r="B598" s="14">
        <f t="shared" si="61"/>
        <v>590</v>
      </c>
      <c r="C598" s="15" t="str">
        <f>CONCATENATE('Data Sheet'!$B$8,'Data Sheet'!$G$2)</f>
        <v>" HWDP</v>
      </c>
      <c r="D598" s="95" t="str">
        <f t="shared" si="58"/>
        <v/>
      </c>
      <c r="E598" s="15" t="str">
        <f>IF('Sum HWDP'!$D$10="TH-Hill DS-1 Vol 3 CAT 2: Clean and Visual Ends only","N/A","OK")</f>
        <v>OK</v>
      </c>
      <c r="F598" s="15" t="str">
        <f>IF('Sum HWDP'!$D$10="TH-Hill DS-1 Vol 3 CAT 2: Clean and Visual Ends only","N/A","OK")</f>
        <v>OK</v>
      </c>
      <c r="G598" s="17"/>
      <c r="H598" s="17"/>
      <c r="I598" s="17" t="s">
        <v>51</v>
      </c>
      <c r="J598" s="17" t="str">
        <f t="shared" si="59"/>
        <v>OK</v>
      </c>
      <c r="K598" s="17" t="str">
        <f t="shared" si="60"/>
        <v>OK</v>
      </c>
      <c r="L598" s="17" t="str">
        <f>IF('Data Sheet'!$B$9="NC-50","N/A","OK")</f>
        <v>OK</v>
      </c>
      <c r="M598" s="17" t="str">
        <f>IF('Data Sheet'!$B$9="NC-50","N/A","OK")</f>
        <v>OK</v>
      </c>
      <c r="N598" s="23" t="str">
        <f>IF(BO598&lt;&gt;"",
    IF(INT('Data Sheet'!$A$19)=INT('Data Sheet'!$B$19),
        --(INT('Data Sheet'!$A$19) &amp; "." &amp; BO598),
        IF(AND((--(INT('Data Sheet'!$A$19) &amp; "." &amp; BO598)&gt;=--('Data Sheet'!$A$19)), (--(INT('Data Sheet'!$A$19) &amp; "." &amp; BO598)&lt;=--('Data Sheet'!$B$19))),
            --(INT('Data Sheet'!$A$19) &amp; "." &amp; BO598),
            --(INT('Data Sheet'!$B$19) &amp; "." &amp; BO598)
        )
    ),
    IF(BN598&lt;&gt;"",
        IF(INT('Data Sheet'!$A$19)=INT('Data Sheet'!$B$19),
            --(INT('Data Sheet'!$A$19) &amp; "." &amp; LEFT(BN598,3)),
            IF(AND((--(INT('Data Sheet'!$A$19) &amp; "." &amp; LEFT(BN598,3))&gt;=--('Data Sheet'!$A$19)), (--(INT('Data Sheet'!$A$19) &amp; "." &amp; LEFT(BN598,3))&lt;=--('Data Sheet'!$B$19))),
                --(INT('Data Sheet'!$A$19) &amp; "." &amp; LEFT(BN598,3)),
                --(INT('Data Sheet'!$B$19) &amp; "." &amp; LEFT(BN598,3))
            )
        ),
        "OK"
    )
)</f>
        <v>OK</v>
      </c>
      <c r="O598" s="23" t="str">
        <f>IF(BP598&lt;&gt;"",
    IF(INT('Data Sheet'!$A$19)=INT('Data Sheet'!$B$19),
        --(INT('Data Sheet'!$A$19) &amp; "." &amp; BP598),
        IF(AND((--(INT('Data Sheet'!$A$19) &amp; "." &amp; BP598)&gt;=--('Data Sheet'!$A$19)), (--(INT('Data Sheet'!$A$19) &amp; "." &amp; BP598)&lt;=--('Data Sheet'!$B$19))),
            --(INT('Data Sheet'!$A$19) &amp; "." &amp; BP598),
            --(INT('Data Sheet'!$B$19) &amp; "." &amp; BP598)
        )
    ),
    IF(BN598&lt;&gt;"",
        IF(INT('Data Sheet'!$A$19)=INT('Data Sheet'!$B$19),
            --(INT('Data Sheet'!$A$19) &amp; "." &amp; RIGHT(BN598,3)),
            IF(AND((--(INT('Data Sheet'!$A$19) &amp; "." &amp; RIGHT(BN598,3))&gt;=--('Data Sheet'!$A$19)), (--(INT('Data Sheet'!$A$19) &amp; "." &amp; RIGHT(BN598,3))&lt;=--('Data Sheet'!$B$19))),
                --(INT('Data Sheet'!$A$19) &amp; "." &amp; RIGHT(BN598,3)),
                --(INT('Data Sheet'!$B$19) &amp; "." &amp; RIGHT(BN598,3))
            )
        ),
        "OK"
    )
)</f>
        <v>OK</v>
      </c>
      <c r="P598" s="23" t="str">
        <f>IF(BR598&lt;&gt;"",
    IF(INT('Data Sheet'!$A$19)=INT('Data Sheet'!$B$15),
        --(INT('Data Sheet'!$A$15) &amp; "." &amp; BR598),
        IF(AND((--(INT('Data Sheet'!$A$15) &amp; "." &amp; BR598)&gt;=--('Data Sheet'!$A$15)), (--(INT('Data Sheet'!$A$15) &amp; "." &amp; BR598)&lt;=--('Data Sheet'!$B$15))),
            --(INT('Data Sheet'!$A$15) &amp; "." &amp; BR598),
            --(INT('Data Sheet'!$B$15) &amp; "." &amp; BR598)
        )
    ),
    IF(BQ598&lt;&gt;"",
        IF(INT('Data Sheet'!$A$15)=INT('Data Sheet'!$B$15),
            --(INT('Data Sheet'!$A$15) &amp; "." &amp; LEFT(BQ598,3)),
            IF(AND((--(INT('Data Sheet'!$A$15) &amp; "." &amp; LEFT(BQ598,3))&gt;=--('Data Sheet'!$A$15)), (--(INT('Data Sheet'!$A$15) &amp; "." &amp; LEFT(BQ598,3))&lt;=--('Data Sheet'!$B$15))),
                --(INT('Data Sheet'!$A$15) &amp; "." &amp; LEFT(BQ598,3)),
                --(INT('Data Sheet'!$B$15) &amp; "." &amp; LEFT(BQ598,3))
            )
        ),
        "OK"
    )
)</f>
        <v>OK</v>
      </c>
      <c r="Q598" s="23" t="str">
        <f>IF(BS598&lt;&gt;"",
    IF(INT('Data Sheet'!$A$19)=INT('Data Sheet'!$B$15),
        --(INT('Data Sheet'!$A$15) &amp; "." &amp; BS598),
        IF(AND((--(INT('Data Sheet'!$A$15) &amp; "." &amp; BS598)&gt;=--('Data Sheet'!$A$15)), (--(INT('Data Sheet'!$A$15) &amp; "." &amp; BS598)&lt;=--('Data Sheet'!$B$15))),
            --(INT('Data Sheet'!$A$15) &amp; "." &amp; BS598),
            --(INT('Data Sheet'!$B$15) &amp; "." &amp; BS598)
        )
    ),
    IF(BQ598&lt;&gt;"",
        IF(INT('Data Sheet'!$A$15)=INT('Data Sheet'!$B$15),
            --(INT('Data Sheet'!$A$15) &amp; "." &amp; RIGHT(BQ598,3)),
            IF(AND((--(INT('Data Sheet'!$A$15) &amp; "." &amp; RIGHT(BQ598,3))&gt;=--('Data Sheet'!$A$15)), (--(INT('Data Sheet'!$A$15) &amp; "." &amp; RIGHT(BQ598,3))&lt;=--('Data Sheet'!$B$15))),
                --(INT('Data Sheet'!$A$15) &amp; "." &amp; RIGHT(BQ598,3)),
                --(INT('Data Sheet'!$B$15) &amp; "." &amp; RIGHT(BQ598,3))
            )
        ),
        "OK"
    )
)</f>
        <v>OK</v>
      </c>
      <c r="R598" s="20"/>
      <c r="S598" s="20"/>
      <c r="T598" s="20"/>
      <c r="U598" s="20"/>
      <c r="V598" s="20"/>
      <c r="W598" s="20"/>
      <c r="X598" s="20"/>
      <c r="Y598" s="20"/>
      <c r="Z598" s="20"/>
      <c r="AA598" s="55"/>
      <c r="AB598" s="55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1"/>
      <c r="AR598" s="21"/>
      <c r="AS598" s="21"/>
      <c r="AT598" s="21"/>
      <c r="AU598" s="21"/>
      <c r="AV598" s="21"/>
      <c r="AW598" s="22"/>
      <c r="AX598" s="99"/>
      <c r="AY598" s="20"/>
      <c r="AZ598" s="20"/>
      <c r="BA598" s="22"/>
      <c r="BC598" s="80"/>
      <c r="BD598" s="80"/>
      <c r="BE598" s="80"/>
      <c r="BF598" s="80"/>
      <c r="BG598" s="2" t="str">
        <f t="shared" si="57"/>
        <v/>
      </c>
      <c r="BH598" s="78">
        <f t="shared" si="56"/>
        <v>0</v>
      </c>
    </row>
    <row r="599" spans="2:60" x14ac:dyDescent="0.2">
      <c r="B599" s="14">
        <f t="shared" si="61"/>
        <v>591</v>
      </c>
      <c r="C599" s="15" t="str">
        <f>CONCATENATE('Data Sheet'!$B$8,'Data Sheet'!$G$2)</f>
        <v>" HWDP</v>
      </c>
      <c r="D599" s="95" t="str">
        <f t="shared" si="58"/>
        <v/>
      </c>
      <c r="E599" s="15" t="str">
        <f>IF('Sum HWDP'!$D$10="TH-Hill DS-1 Vol 3 CAT 2: Clean and Visual Ends only","N/A","OK")</f>
        <v>OK</v>
      </c>
      <c r="F599" s="15" t="str">
        <f>IF('Sum HWDP'!$D$10="TH-Hill DS-1 Vol 3 CAT 2: Clean and Visual Ends only","N/A","OK")</f>
        <v>OK</v>
      </c>
      <c r="G599" s="17"/>
      <c r="H599" s="17"/>
      <c r="I599" s="17" t="s">
        <v>51</v>
      </c>
      <c r="J599" s="17" t="str">
        <f t="shared" si="59"/>
        <v>OK</v>
      </c>
      <c r="K599" s="17" t="str">
        <f t="shared" si="60"/>
        <v>OK</v>
      </c>
      <c r="L599" s="17" t="str">
        <f>IF('Data Sheet'!$B$9="NC-50","N/A","OK")</f>
        <v>OK</v>
      </c>
      <c r="M599" s="17" t="str">
        <f>IF('Data Sheet'!$B$9="NC-50","N/A","OK")</f>
        <v>OK</v>
      </c>
      <c r="N599" s="23" t="str">
        <f>IF(BO599&lt;&gt;"",
    IF(INT('Data Sheet'!$A$19)=INT('Data Sheet'!$B$19),
        --(INT('Data Sheet'!$A$19) &amp; "." &amp; BO599),
        IF(AND((--(INT('Data Sheet'!$A$19) &amp; "." &amp; BO599)&gt;=--('Data Sheet'!$A$19)), (--(INT('Data Sheet'!$A$19) &amp; "." &amp; BO599)&lt;=--('Data Sheet'!$B$19))),
            --(INT('Data Sheet'!$A$19) &amp; "." &amp; BO599),
            --(INT('Data Sheet'!$B$19) &amp; "." &amp; BO599)
        )
    ),
    IF(BN599&lt;&gt;"",
        IF(INT('Data Sheet'!$A$19)=INT('Data Sheet'!$B$19),
            --(INT('Data Sheet'!$A$19) &amp; "." &amp; LEFT(BN599,3)),
            IF(AND((--(INT('Data Sheet'!$A$19) &amp; "." &amp; LEFT(BN599,3))&gt;=--('Data Sheet'!$A$19)), (--(INT('Data Sheet'!$A$19) &amp; "." &amp; LEFT(BN599,3))&lt;=--('Data Sheet'!$B$19))),
                --(INT('Data Sheet'!$A$19) &amp; "." &amp; LEFT(BN599,3)),
                --(INT('Data Sheet'!$B$19) &amp; "." &amp; LEFT(BN599,3))
            )
        ),
        "OK"
    )
)</f>
        <v>OK</v>
      </c>
      <c r="O599" s="23" t="str">
        <f>IF(BP599&lt;&gt;"",
    IF(INT('Data Sheet'!$A$19)=INT('Data Sheet'!$B$19),
        --(INT('Data Sheet'!$A$19) &amp; "." &amp; BP599),
        IF(AND((--(INT('Data Sheet'!$A$19) &amp; "." &amp; BP599)&gt;=--('Data Sheet'!$A$19)), (--(INT('Data Sheet'!$A$19) &amp; "." &amp; BP599)&lt;=--('Data Sheet'!$B$19))),
            --(INT('Data Sheet'!$A$19) &amp; "." &amp; BP599),
            --(INT('Data Sheet'!$B$19) &amp; "." &amp; BP599)
        )
    ),
    IF(BN599&lt;&gt;"",
        IF(INT('Data Sheet'!$A$19)=INT('Data Sheet'!$B$19),
            --(INT('Data Sheet'!$A$19) &amp; "." &amp; RIGHT(BN599,3)),
            IF(AND((--(INT('Data Sheet'!$A$19) &amp; "." &amp; RIGHT(BN599,3))&gt;=--('Data Sheet'!$A$19)), (--(INT('Data Sheet'!$A$19) &amp; "." &amp; RIGHT(BN599,3))&lt;=--('Data Sheet'!$B$19))),
                --(INT('Data Sheet'!$A$19) &amp; "." &amp; RIGHT(BN599,3)),
                --(INT('Data Sheet'!$B$19) &amp; "." &amp; RIGHT(BN599,3))
            )
        ),
        "OK"
    )
)</f>
        <v>OK</v>
      </c>
      <c r="P599" s="23" t="str">
        <f>IF(BR599&lt;&gt;"",
    IF(INT('Data Sheet'!$A$19)=INT('Data Sheet'!$B$15),
        --(INT('Data Sheet'!$A$15) &amp; "." &amp; BR599),
        IF(AND((--(INT('Data Sheet'!$A$15) &amp; "." &amp; BR599)&gt;=--('Data Sheet'!$A$15)), (--(INT('Data Sheet'!$A$15) &amp; "." &amp; BR599)&lt;=--('Data Sheet'!$B$15))),
            --(INT('Data Sheet'!$A$15) &amp; "." &amp; BR599),
            --(INT('Data Sheet'!$B$15) &amp; "." &amp; BR599)
        )
    ),
    IF(BQ599&lt;&gt;"",
        IF(INT('Data Sheet'!$A$15)=INT('Data Sheet'!$B$15),
            --(INT('Data Sheet'!$A$15) &amp; "." &amp; LEFT(BQ599,3)),
            IF(AND((--(INT('Data Sheet'!$A$15) &amp; "." &amp; LEFT(BQ599,3))&gt;=--('Data Sheet'!$A$15)), (--(INT('Data Sheet'!$A$15) &amp; "." &amp; LEFT(BQ599,3))&lt;=--('Data Sheet'!$B$15))),
                --(INT('Data Sheet'!$A$15) &amp; "." &amp; LEFT(BQ599,3)),
                --(INT('Data Sheet'!$B$15) &amp; "." &amp; LEFT(BQ599,3))
            )
        ),
        "OK"
    )
)</f>
        <v>OK</v>
      </c>
      <c r="Q599" s="23" t="str">
        <f>IF(BS599&lt;&gt;"",
    IF(INT('Data Sheet'!$A$19)=INT('Data Sheet'!$B$15),
        --(INT('Data Sheet'!$A$15) &amp; "." &amp; BS599),
        IF(AND((--(INT('Data Sheet'!$A$15) &amp; "." &amp; BS599)&gt;=--('Data Sheet'!$A$15)), (--(INT('Data Sheet'!$A$15) &amp; "." &amp; BS599)&lt;=--('Data Sheet'!$B$15))),
            --(INT('Data Sheet'!$A$15) &amp; "." &amp; BS599),
            --(INT('Data Sheet'!$B$15) &amp; "." &amp; BS599)
        )
    ),
    IF(BQ599&lt;&gt;"",
        IF(INT('Data Sheet'!$A$15)=INT('Data Sheet'!$B$15),
            --(INT('Data Sheet'!$A$15) &amp; "." &amp; RIGHT(BQ599,3)),
            IF(AND((--(INT('Data Sheet'!$A$15) &amp; "." &amp; RIGHT(BQ599,3))&gt;=--('Data Sheet'!$A$15)), (--(INT('Data Sheet'!$A$15) &amp; "." &amp; RIGHT(BQ599,3))&lt;=--('Data Sheet'!$B$15))),
                --(INT('Data Sheet'!$A$15) &amp; "." &amp; RIGHT(BQ599,3)),
                --(INT('Data Sheet'!$B$15) &amp; "." &amp; RIGHT(BQ599,3))
            )
        ),
        "OK"
    )
)</f>
        <v>OK</v>
      </c>
      <c r="R599" s="20"/>
      <c r="S599" s="20"/>
      <c r="T599" s="20"/>
      <c r="U599" s="20"/>
      <c r="V599" s="20"/>
      <c r="W599" s="20"/>
      <c r="X599" s="20"/>
      <c r="Y599" s="20"/>
      <c r="Z599" s="20"/>
      <c r="AA599" s="55"/>
      <c r="AB599" s="55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1"/>
      <c r="AR599" s="21"/>
      <c r="AS599" s="21"/>
      <c r="AT599" s="21"/>
      <c r="AU599" s="21"/>
      <c r="AV599" s="21"/>
      <c r="AW599" s="22"/>
      <c r="AX599" s="99"/>
      <c r="AY599" s="20"/>
      <c r="AZ599" s="20"/>
      <c r="BA599" s="22"/>
      <c r="BC599" s="80"/>
      <c r="BD599" s="80"/>
      <c r="BE599" s="80"/>
      <c r="BF599" s="80"/>
      <c r="BG599" s="2" t="str">
        <f t="shared" si="57"/>
        <v/>
      </c>
      <c r="BH599" s="78">
        <f t="shared" si="56"/>
        <v>0</v>
      </c>
    </row>
    <row r="600" spans="2:60" x14ac:dyDescent="0.2">
      <c r="B600" s="14">
        <f t="shared" si="61"/>
        <v>592</v>
      </c>
      <c r="C600" s="15" t="str">
        <f>CONCATENATE('Data Sheet'!$B$8,'Data Sheet'!$G$2)</f>
        <v>" HWDP</v>
      </c>
      <c r="D600" s="95" t="str">
        <f t="shared" si="58"/>
        <v/>
      </c>
      <c r="E600" s="15" t="str">
        <f>IF('Sum HWDP'!$D$10="TH-Hill DS-1 Vol 3 CAT 2: Clean and Visual Ends only","N/A","OK")</f>
        <v>OK</v>
      </c>
      <c r="F600" s="15" t="str">
        <f>IF('Sum HWDP'!$D$10="TH-Hill DS-1 Vol 3 CAT 2: Clean and Visual Ends only","N/A","OK")</f>
        <v>OK</v>
      </c>
      <c r="G600" s="17"/>
      <c r="H600" s="17"/>
      <c r="I600" s="17" t="s">
        <v>51</v>
      </c>
      <c r="J600" s="17" t="str">
        <f t="shared" si="59"/>
        <v>OK</v>
      </c>
      <c r="K600" s="17" t="str">
        <f t="shared" si="60"/>
        <v>OK</v>
      </c>
      <c r="L600" s="17" t="str">
        <f>IF('Data Sheet'!$B$9="NC-50","N/A","OK")</f>
        <v>OK</v>
      </c>
      <c r="M600" s="17" t="str">
        <f>IF('Data Sheet'!$B$9="NC-50","N/A","OK")</f>
        <v>OK</v>
      </c>
      <c r="N600" s="23" t="str">
        <f>IF(BO600&lt;&gt;"",
    IF(INT('Data Sheet'!$A$19)=INT('Data Sheet'!$B$19),
        --(INT('Data Sheet'!$A$19) &amp; "." &amp; BO600),
        IF(AND((--(INT('Data Sheet'!$A$19) &amp; "." &amp; BO600)&gt;=--('Data Sheet'!$A$19)), (--(INT('Data Sheet'!$A$19) &amp; "." &amp; BO600)&lt;=--('Data Sheet'!$B$19))),
            --(INT('Data Sheet'!$A$19) &amp; "." &amp; BO600),
            --(INT('Data Sheet'!$B$19) &amp; "." &amp; BO600)
        )
    ),
    IF(BN600&lt;&gt;"",
        IF(INT('Data Sheet'!$A$19)=INT('Data Sheet'!$B$19),
            --(INT('Data Sheet'!$A$19) &amp; "." &amp; LEFT(BN600,3)),
            IF(AND((--(INT('Data Sheet'!$A$19) &amp; "." &amp; LEFT(BN600,3))&gt;=--('Data Sheet'!$A$19)), (--(INT('Data Sheet'!$A$19) &amp; "." &amp; LEFT(BN600,3))&lt;=--('Data Sheet'!$B$19))),
                --(INT('Data Sheet'!$A$19) &amp; "." &amp; LEFT(BN600,3)),
                --(INT('Data Sheet'!$B$19) &amp; "." &amp; LEFT(BN600,3))
            )
        ),
        "OK"
    )
)</f>
        <v>OK</v>
      </c>
      <c r="O600" s="23" t="str">
        <f>IF(BP600&lt;&gt;"",
    IF(INT('Data Sheet'!$A$19)=INT('Data Sheet'!$B$19),
        --(INT('Data Sheet'!$A$19) &amp; "." &amp; BP600),
        IF(AND((--(INT('Data Sheet'!$A$19) &amp; "." &amp; BP600)&gt;=--('Data Sheet'!$A$19)), (--(INT('Data Sheet'!$A$19) &amp; "." &amp; BP600)&lt;=--('Data Sheet'!$B$19))),
            --(INT('Data Sheet'!$A$19) &amp; "." &amp; BP600),
            --(INT('Data Sheet'!$B$19) &amp; "." &amp; BP600)
        )
    ),
    IF(BN600&lt;&gt;"",
        IF(INT('Data Sheet'!$A$19)=INT('Data Sheet'!$B$19),
            --(INT('Data Sheet'!$A$19) &amp; "." &amp; RIGHT(BN600,3)),
            IF(AND((--(INT('Data Sheet'!$A$19) &amp; "." &amp; RIGHT(BN600,3))&gt;=--('Data Sheet'!$A$19)), (--(INT('Data Sheet'!$A$19) &amp; "." &amp; RIGHT(BN600,3))&lt;=--('Data Sheet'!$B$19))),
                --(INT('Data Sheet'!$A$19) &amp; "." &amp; RIGHT(BN600,3)),
                --(INT('Data Sheet'!$B$19) &amp; "." &amp; RIGHT(BN600,3))
            )
        ),
        "OK"
    )
)</f>
        <v>OK</v>
      </c>
      <c r="P600" s="23" t="str">
        <f>IF(BR600&lt;&gt;"",
    IF(INT('Data Sheet'!$A$19)=INT('Data Sheet'!$B$15),
        --(INT('Data Sheet'!$A$15) &amp; "." &amp; BR600),
        IF(AND((--(INT('Data Sheet'!$A$15) &amp; "." &amp; BR600)&gt;=--('Data Sheet'!$A$15)), (--(INT('Data Sheet'!$A$15) &amp; "." &amp; BR600)&lt;=--('Data Sheet'!$B$15))),
            --(INT('Data Sheet'!$A$15) &amp; "." &amp; BR600),
            --(INT('Data Sheet'!$B$15) &amp; "." &amp; BR600)
        )
    ),
    IF(BQ600&lt;&gt;"",
        IF(INT('Data Sheet'!$A$15)=INT('Data Sheet'!$B$15),
            --(INT('Data Sheet'!$A$15) &amp; "." &amp; LEFT(BQ600,3)),
            IF(AND((--(INT('Data Sheet'!$A$15) &amp; "." &amp; LEFT(BQ600,3))&gt;=--('Data Sheet'!$A$15)), (--(INT('Data Sheet'!$A$15) &amp; "." &amp; LEFT(BQ600,3))&lt;=--('Data Sheet'!$B$15))),
                --(INT('Data Sheet'!$A$15) &amp; "." &amp; LEFT(BQ600,3)),
                --(INT('Data Sheet'!$B$15) &amp; "." &amp; LEFT(BQ600,3))
            )
        ),
        "OK"
    )
)</f>
        <v>OK</v>
      </c>
      <c r="Q600" s="23" t="str">
        <f>IF(BS600&lt;&gt;"",
    IF(INT('Data Sheet'!$A$19)=INT('Data Sheet'!$B$15),
        --(INT('Data Sheet'!$A$15) &amp; "." &amp; BS600),
        IF(AND((--(INT('Data Sheet'!$A$15) &amp; "." &amp; BS600)&gt;=--('Data Sheet'!$A$15)), (--(INT('Data Sheet'!$A$15) &amp; "." &amp; BS600)&lt;=--('Data Sheet'!$B$15))),
            --(INT('Data Sheet'!$A$15) &amp; "." &amp; BS600),
            --(INT('Data Sheet'!$B$15) &amp; "." &amp; BS600)
        )
    ),
    IF(BQ600&lt;&gt;"",
        IF(INT('Data Sheet'!$A$15)=INT('Data Sheet'!$B$15),
            --(INT('Data Sheet'!$A$15) &amp; "." &amp; RIGHT(BQ600,3)),
            IF(AND((--(INT('Data Sheet'!$A$15) &amp; "." &amp; RIGHT(BQ600,3))&gt;=--('Data Sheet'!$A$15)), (--(INT('Data Sheet'!$A$15) &amp; "." &amp; RIGHT(BQ600,3))&lt;=--('Data Sheet'!$B$15))),
                --(INT('Data Sheet'!$A$15) &amp; "." &amp; RIGHT(BQ600,3)),
                --(INT('Data Sheet'!$B$15) &amp; "." &amp; RIGHT(BQ600,3))
            )
        ),
        "OK"
    )
)</f>
        <v>OK</v>
      </c>
      <c r="R600" s="20"/>
      <c r="S600" s="20"/>
      <c r="T600" s="20"/>
      <c r="U600" s="20"/>
      <c r="V600" s="20"/>
      <c r="W600" s="20"/>
      <c r="X600" s="20"/>
      <c r="Y600" s="20"/>
      <c r="Z600" s="20"/>
      <c r="AA600" s="55"/>
      <c r="AB600" s="55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1"/>
      <c r="AR600" s="21"/>
      <c r="AS600" s="21"/>
      <c r="AT600" s="21"/>
      <c r="AU600" s="21"/>
      <c r="AV600" s="21"/>
      <c r="AW600" s="22"/>
      <c r="AX600" s="99"/>
      <c r="AY600" s="20"/>
      <c r="AZ600" s="20"/>
      <c r="BA600" s="22"/>
      <c r="BC600" s="80"/>
      <c r="BD600" s="80"/>
      <c r="BE600" s="80"/>
      <c r="BF600" s="80"/>
      <c r="BG600" s="2" t="str">
        <f t="shared" si="57"/>
        <v/>
      </c>
      <c r="BH600" s="78">
        <f t="shared" si="56"/>
        <v>0</v>
      </c>
    </row>
    <row r="601" spans="2:60" x14ac:dyDescent="0.2">
      <c r="B601" s="14">
        <f t="shared" si="61"/>
        <v>593</v>
      </c>
      <c r="C601" s="15" t="str">
        <f>CONCATENATE('Data Sheet'!$B$8,'Data Sheet'!$G$2)</f>
        <v>" HWDP</v>
      </c>
      <c r="D601" s="95" t="str">
        <f t="shared" si="58"/>
        <v/>
      </c>
      <c r="E601" s="15" t="str">
        <f>IF('Sum HWDP'!$D$10="TH-Hill DS-1 Vol 3 CAT 2: Clean and Visual Ends only","N/A","OK")</f>
        <v>OK</v>
      </c>
      <c r="F601" s="15" t="str">
        <f>IF('Sum HWDP'!$D$10="TH-Hill DS-1 Vol 3 CAT 2: Clean and Visual Ends only","N/A","OK")</f>
        <v>OK</v>
      </c>
      <c r="G601" s="17"/>
      <c r="H601" s="17"/>
      <c r="I601" s="17" t="s">
        <v>51</v>
      </c>
      <c r="J601" s="17" t="str">
        <f t="shared" si="59"/>
        <v>OK</v>
      </c>
      <c r="K601" s="17" t="str">
        <f t="shared" si="60"/>
        <v>OK</v>
      </c>
      <c r="L601" s="17" t="str">
        <f>IF('Data Sheet'!$B$9="NC-50","N/A","OK")</f>
        <v>OK</v>
      </c>
      <c r="M601" s="17" t="str">
        <f>IF('Data Sheet'!$B$9="NC-50","N/A","OK")</f>
        <v>OK</v>
      </c>
      <c r="N601" s="23" t="str">
        <f>IF(BO601&lt;&gt;"",
    IF(INT('Data Sheet'!$A$19)=INT('Data Sheet'!$B$19),
        --(INT('Data Sheet'!$A$19) &amp; "." &amp; BO601),
        IF(AND((--(INT('Data Sheet'!$A$19) &amp; "." &amp; BO601)&gt;=--('Data Sheet'!$A$19)), (--(INT('Data Sheet'!$A$19) &amp; "." &amp; BO601)&lt;=--('Data Sheet'!$B$19))),
            --(INT('Data Sheet'!$A$19) &amp; "." &amp; BO601),
            --(INT('Data Sheet'!$B$19) &amp; "." &amp; BO601)
        )
    ),
    IF(BN601&lt;&gt;"",
        IF(INT('Data Sheet'!$A$19)=INT('Data Sheet'!$B$19),
            --(INT('Data Sheet'!$A$19) &amp; "." &amp; LEFT(BN601,3)),
            IF(AND((--(INT('Data Sheet'!$A$19) &amp; "." &amp; LEFT(BN601,3))&gt;=--('Data Sheet'!$A$19)), (--(INT('Data Sheet'!$A$19) &amp; "." &amp; LEFT(BN601,3))&lt;=--('Data Sheet'!$B$19))),
                --(INT('Data Sheet'!$A$19) &amp; "." &amp; LEFT(BN601,3)),
                --(INT('Data Sheet'!$B$19) &amp; "." &amp; LEFT(BN601,3))
            )
        ),
        "OK"
    )
)</f>
        <v>OK</v>
      </c>
      <c r="O601" s="23" t="str">
        <f>IF(BP601&lt;&gt;"",
    IF(INT('Data Sheet'!$A$19)=INT('Data Sheet'!$B$19),
        --(INT('Data Sheet'!$A$19) &amp; "." &amp; BP601),
        IF(AND((--(INT('Data Sheet'!$A$19) &amp; "." &amp; BP601)&gt;=--('Data Sheet'!$A$19)), (--(INT('Data Sheet'!$A$19) &amp; "." &amp; BP601)&lt;=--('Data Sheet'!$B$19))),
            --(INT('Data Sheet'!$A$19) &amp; "." &amp; BP601),
            --(INT('Data Sheet'!$B$19) &amp; "." &amp; BP601)
        )
    ),
    IF(BN601&lt;&gt;"",
        IF(INT('Data Sheet'!$A$19)=INT('Data Sheet'!$B$19),
            --(INT('Data Sheet'!$A$19) &amp; "." &amp; RIGHT(BN601,3)),
            IF(AND((--(INT('Data Sheet'!$A$19) &amp; "." &amp; RIGHT(BN601,3))&gt;=--('Data Sheet'!$A$19)), (--(INT('Data Sheet'!$A$19) &amp; "." &amp; RIGHT(BN601,3))&lt;=--('Data Sheet'!$B$19))),
                --(INT('Data Sheet'!$A$19) &amp; "." &amp; RIGHT(BN601,3)),
                --(INT('Data Sheet'!$B$19) &amp; "." &amp; RIGHT(BN601,3))
            )
        ),
        "OK"
    )
)</f>
        <v>OK</v>
      </c>
      <c r="P601" s="23" t="str">
        <f>IF(BR601&lt;&gt;"",
    IF(INT('Data Sheet'!$A$19)=INT('Data Sheet'!$B$15),
        --(INT('Data Sheet'!$A$15) &amp; "." &amp; BR601),
        IF(AND((--(INT('Data Sheet'!$A$15) &amp; "." &amp; BR601)&gt;=--('Data Sheet'!$A$15)), (--(INT('Data Sheet'!$A$15) &amp; "." &amp; BR601)&lt;=--('Data Sheet'!$B$15))),
            --(INT('Data Sheet'!$A$15) &amp; "." &amp; BR601),
            --(INT('Data Sheet'!$B$15) &amp; "." &amp; BR601)
        )
    ),
    IF(BQ601&lt;&gt;"",
        IF(INT('Data Sheet'!$A$15)=INT('Data Sheet'!$B$15),
            --(INT('Data Sheet'!$A$15) &amp; "." &amp; LEFT(BQ601,3)),
            IF(AND((--(INT('Data Sheet'!$A$15) &amp; "." &amp; LEFT(BQ601,3))&gt;=--('Data Sheet'!$A$15)), (--(INT('Data Sheet'!$A$15) &amp; "." &amp; LEFT(BQ601,3))&lt;=--('Data Sheet'!$B$15))),
                --(INT('Data Sheet'!$A$15) &amp; "." &amp; LEFT(BQ601,3)),
                --(INT('Data Sheet'!$B$15) &amp; "." &amp; LEFT(BQ601,3))
            )
        ),
        "OK"
    )
)</f>
        <v>OK</v>
      </c>
      <c r="Q601" s="23" t="str">
        <f>IF(BS601&lt;&gt;"",
    IF(INT('Data Sheet'!$A$19)=INT('Data Sheet'!$B$15),
        --(INT('Data Sheet'!$A$15) &amp; "." &amp; BS601),
        IF(AND((--(INT('Data Sheet'!$A$15) &amp; "." &amp; BS601)&gt;=--('Data Sheet'!$A$15)), (--(INT('Data Sheet'!$A$15) &amp; "." &amp; BS601)&lt;=--('Data Sheet'!$B$15))),
            --(INT('Data Sheet'!$A$15) &amp; "." &amp; BS601),
            --(INT('Data Sheet'!$B$15) &amp; "." &amp; BS601)
        )
    ),
    IF(BQ601&lt;&gt;"",
        IF(INT('Data Sheet'!$A$15)=INT('Data Sheet'!$B$15),
            --(INT('Data Sheet'!$A$15) &amp; "." &amp; RIGHT(BQ601,3)),
            IF(AND((--(INT('Data Sheet'!$A$15) &amp; "." &amp; RIGHT(BQ601,3))&gt;=--('Data Sheet'!$A$15)), (--(INT('Data Sheet'!$A$15) &amp; "." &amp; RIGHT(BQ601,3))&lt;=--('Data Sheet'!$B$15))),
                --(INT('Data Sheet'!$A$15) &amp; "." &amp; RIGHT(BQ601,3)),
                --(INT('Data Sheet'!$B$15) &amp; "." &amp; RIGHT(BQ601,3))
            )
        ),
        "OK"
    )
)</f>
        <v>OK</v>
      </c>
      <c r="R601" s="20"/>
      <c r="S601" s="20"/>
      <c r="T601" s="20"/>
      <c r="U601" s="20"/>
      <c r="V601" s="20"/>
      <c r="W601" s="20"/>
      <c r="X601" s="20"/>
      <c r="Y601" s="20"/>
      <c r="Z601" s="20"/>
      <c r="AA601" s="55"/>
      <c r="AB601" s="55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1"/>
      <c r="AR601" s="21"/>
      <c r="AS601" s="21"/>
      <c r="AT601" s="21"/>
      <c r="AU601" s="21"/>
      <c r="AV601" s="21"/>
      <c r="AW601" s="22"/>
      <c r="AX601" s="99"/>
      <c r="AY601" s="20"/>
      <c r="AZ601" s="20"/>
      <c r="BA601" s="22"/>
      <c r="BC601" s="80"/>
      <c r="BD601" s="80"/>
      <c r="BE601" s="80"/>
      <c r="BF601" s="80"/>
      <c r="BG601" s="2" t="str">
        <f t="shared" si="57"/>
        <v/>
      </c>
      <c r="BH601" s="78">
        <f t="shared" si="56"/>
        <v>0</v>
      </c>
    </row>
    <row r="602" spans="2:60" x14ac:dyDescent="0.2">
      <c r="B602" s="14">
        <f t="shared" si="61"/>
        <v>594</v>
      </c>
      <c r="C602" s="15" t="str">
        <f>CONCATENATE('Data Sheet'!$B$8,'Data Sheet'!$G$2)</f>
        <v>" HWDP</v>
      </c>
      <c r="D602" s="95" t="str">
        <f t="shared" si="58"/>
        <v/>
      </c>
      <c r="E602" s="15" t="str">
        <f>IF('Sum HWDP'!$D$10="TH-Hill DS-1 Vol 3 CAT 2: Clean and Visual Ends only","N/A","OK")</f>
        <v>OK</v>
      </c>
      <c r="F602" s="15" t="str">
        <f>IF('Sum HWDP'!$D$10="TH-Hill DS-1 Vol 3 CAT 2: Clean and Visual Ends only","N/A","OK")</f>
        <v>OK</v>
      </c>
      <c r="G602" s="17"/>
      <c r="H602" s="17"/>
      <c r="I602" s="17" t="s">
        <v>51</v>
      </c>
      <c r="J602" s="17" t="str">
        <f t="shared" si="59"/>
        <v>OK</v>
      </c>
      <c r="K602" s="17" t="str">
        <f t="shared" si="60"/>
        <v>OK</v>
      </c>
      <c r="L602" s="17" t="str">
        <f>IF('Data Sheet'!$B$9="NC-50","N/A","OK")</f>
        <v>OK</v>
      </c>
      <c r="M602" s="17" t="str">
        <f>IF('Data Sheet'!$B$9="NC-50","N/A","OK")</f>
        <v>OK</v>
      </c>
      <c r="N602" s="23" t="str">
        <f>IF(BO602&lt;&gt;"",
    IF(INT('Data Sheet'!$A$19)=INT('Data Sheet'!$B$19),
        --(INT('Data Sheet'!$A$19) &amp; "." &amp; BO602),
        IF(AND((--(INT('Data Sheet'!$A$19) &amp; "." &amp; BO602)&gt;=--('Data Sheet'!$A$19)), (--(INT('Data Sheet'!$A$19) &amp; "." &amp; BO602)&lt;=--('Data Sheet'!$B$19))),
            --(INT('Data Sheet'!$A$19) &amp; "." &amp; BO602),
            --(INT('Data Sheet'!$B$19) &amp; "." &amp; BO602)
        )
    ),
    IF(BN602&lt;&gt;"",
        IF(INT('Data Sheet'!$A$19)=INT('Data Sheet'!$B$19),
            --(INT('Data Sheet'!$A$19) &amp; "." &amp; LEFT(BN602,3)),
            IF(AND((--(INT('Data Sheet'!$A$19) &amp; "." &amp; LEFT(BN602,3))&gt;=--('Data Sheet'!$A$19)), (--(INT('Data Sheet'!$A$19) &amp; "." &amp; LEFT(BN602,3))&lt;=--('Data Sheet'!$B$19))),
                --(INT('Data Sheet'!$A$19) &amp; "." &amp; LEFT(BN602,3)),
                --(INT('Data Sheet'!$B$19) &amp; "." &amp; LEFT(BN602,3))
            )
        ),
        "OK"
    )
)</f>
        <v>OK</v>
      </c>
      <c r="O602" s="23" t="str">
        <f>IF(BP602&lt;&gt;"",
    IF(INT('Data Sheet'!$A$19)=INT('Data Sheet'!$B$19),
        --(INT('Data Sheet'!$A$19) &amp; "." &amp; BP602),
        IF(AND((--(INT('Data Sheet'!$A$19) &amp; "." &amp; BP602)&gt;=--('Data Sheet'!$A$19)), (--(INT('Data Sheet'!$A$19) &amp; "." &amp; BP602)&lt;=--('Data Sheet'!$B$19))),
            --(INT('Data Sheet'!$A$19) &amp; "." &amp; BP602),
            --(INT('Data Sheet'!$B$19) &amp; "." &amp; BP602)
        )
    ),
    IF(BN602&lt;&gt;"",
        IF(INT('Data Sheet'!$A$19)=INT('Data Sheet'!$B$19),
            --(INT('Data Sheet'!$A$19) &amp; "." &amp; RIGHT(BN602,3)),
            IF(AND((--(INT('Data Sheet'!$A$19) &amp; "." &amp; RIGHT(BN602,3))&gt;=--('Data Sheet'!$A$19)), (--(INT('Data Sheet'!$A$19) &amp; "." &amp; RIGHT(BN602,3))&lt;=--('Data Sheet'!$B$19))),
                --(INT('Data Sheet'!$A$19) &amp; "." &amp; RIGHT(BN602,3)),
                --(INT('Data Sheet'!$B$19) &amp; "." &amp; RIGHT(BN602,3))
            )
        ),
        "OK"
    )
)</f>
        <v>OK</v>
      </c>
      <c r="P602" s="23" t="str">
        <f>IF(BR602&lt;&gt;"",
    IF(INT('Data Sheet'!$A$19)=INT('Data Sheet'!$B$15),
        --(INT('Data Sheet'!$A$15) &amp; "." &amp; BR602),
        IF(AND((--(INT('Data Sheet'!$A$15) &amp; "." &amp; BR602)&gt;=--('Data Sheet'!$A$15)), (--(INT('Data Sheet'!$A$15) &amp; "." &amp; BR602)&lt;=--('Data Sheet'!$B$15))),
            --(INT('Data Sheet'!$A$15) &amp; "." &amp; BR602),
            --(INT('Data Sheet'!$B$15) &amp; "." &amp; BR602)
        )
    ),
    IF(BQ602&lt;&gt;"",
        IF(INT('Data Sheet'!$A$15)=INT('Data Sheet'!$B$15),
            --(INT('Data Sheet'!$A$15) &amp; "." &amp; LEFT(BQ602,3)),
            IF(AND((--(INT('Data Sheet'!$A$15) &amp; "." &amp; LEFT(BQ602,3))&gt;=--('Data Sheet'!$A$15)), (--(INT('Data Sheet'!$A$15) &amp; "." &amp; LEFT(BQ602,3))&lt;=--('Data Sheet'!$B$15))),
                --(INT('Data Sheet'!$A$15) &amp; "." &amp; LEFT(BQ602,3)),
                --(INT('Data Sheet'!$B$15) &amp; "." &amp; LEFT(BQ602,3))
            )
        ),
        "OK"
    )
)</f>
        <v>OK</v>
      </c>
      <c r="Q602" s="23" t="str">
        <f>IF(BS602&lt;&gt;"",
    IF(INT('Data Sheet'!$A$19)=INT('Data Sheet'!$B$15),
        --(INT('Data Sheet'!$A$15) &amp; "." &amp; BS602),
        IF(AND((--(INT('Data Sheet'!$A$15) &amp; "." &amp; BS602)&gt;=--('Data Sheet'!$A$15)), (--(INT('Data Sheet'!$A$15) &amp; "." &amp; BS602)&lt;=--('Data Sheet'!$B$15))),
            --(INT('Data Sheet'!$A$15) &amp; "." &amp; BS602),
            --(INT('Data Sheet'!$B$15) &amp; "." &amp; BS602)
        )
    ),
    IF(BQ602&lt;&gt;"",
        IF(INT('Data Sheet'!$A$15)=INT('Data Sheet'!$B$15),
            --(INT('Data Sheet'!$A$15) &amp; "." &amp; RIGHT(BQ602,3)),
            IF(AND((--(INT('Data Sheet'!$A$15) &amp; "." &amp; RIGHT(BQ602,3))&gt;=--('Data Sheet'!$A$15)), (--(INT('Data Sheet'!$A$15) &amp; "." &amp; RIGHT(BQ602,3))&lt;=--('Data Sheet'!$B$15))),
                --(INT('Data Sheet'!$A$15) &amp; "." &amp; RIGHT(BQ602,3)),
                --(INT('Data Sheet'!$B$15) &amp; "." &amp; RIGHT(BQ602,3))
            )
        ),
        "OK"
    )
)</f>
        <v>OK</v>
      </c>
      <c r="R602" s="20"/>
      <c r="S602" s="20"/>
      <c r="T602" s="20"/>
      <c r="U602" s="20"/>
      <c r="V602" s="20"/>
      <c r="W602" s="20"/>
      <c r="X602" s="20"/>
      <c r="Y602" s="20"/>
      <c r="Z602" s="20"/>
      <c r="AA602" s="55"/>
      <c r="AB602" s="55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1"/>
      <c r="AR602" s="21"/>
      <c r="AS602" s="21"/>
      <c r="AT602" s="21"/>
      <c r="AU602" s="21"/>
      <c r="AV602" s="21"/>
      <c r="AW602" s="22"/>
      <c r="AX602" s="99"/>
      <c r="AY602" s="20"/>
      <c r="AZ602" s="20"/>
      <c r="BA602" s="22"/>
      <c r="BC602" s="80"/>
      <c r="BD602" s="80"/>
      <c r="BE602" s="80"/>
      <c r="BF602" s="80"/>
      <c r="BG602" s="2" t="str">
        <f t="shared" si="57"/>
        <v/>
      </c>
      <c r="BH602" s="78">
        <f t="shared" si="56"/>
        <v>0</v>
      </c>
    </row>
    <row r="603" spans="2:60" x14ac:dyDescent="0.2">
      <c r="B603" s="14">
        <f t="shared" si="61"/>
        <v>595</v>
      </c>
      <c r="C603" s="15" t="str">
        <f>CONCATENATE('Data Sheet'!$B$8,'Data Sheet'!$G$2)</f>
        <v>" HWDP</v>
      </c>
      <c r="D603" s="95" t="str">
        <f t="shared" si="58"/>
        <v/>
      </c>
      <c r="E603" s="15" t="str">
        <f>IF('Sum HWDP'!$D$10="TH-Hill DS-1 Vol 3 CAT 2: Clean and Visual Ends only","N/A","OK")</f>
        <v>OK</v>
      </c>
      <c r="F603" s="15" t="str">
        <f>IF('Sum HWDP'!$D$10="TH-Hill DS-1 Vol 3 CAT 2: Clean and Visual Ends only","N/A","OK")</f>
        <v>OK</v>
      </c>
      <c r="G603" s="17"/>
      <c r="H603" s="17"/>
      <c r="I603" s="17" t="s">
        <v>51</v>
      </c>
      <c r="J603" s="17" t="str">
        <f t="shared" si="59"/>
        <v>OK</v>
      </c>
      <c r="K603" s="17" t="str">
        <f t="shared" si="60"/>
        <v>OK</v>
      </c>
      <c r="L603" s="17" t="str">
        <f>IF('Data Sheet'!$B$9="NC-50","N/A","OK")</f>
        <v>OK</v>
      </c>
      <c r="M603" s="17" t="str">
        <f>IF('Data Sheet'!$B$9="NC-50","N/A","OK")</f>
        <v>OK</v>
      </c>
      <c r="N603" s="23" t="str">
        <f>IF(BO603&lt;&gt;"",
    IF(INT('Data Sheet'!$A$19)=INT('Data Sheet'!$B$19),
        --(INT('Data Sheet'!$A$19) &amp; "." &amp; BO603),
        IF(AND((--(INT('Data Sheet'!$A$19) &amp; "." &amp; BO603)&gt;=--('Data Sheet'!$A$19)), (--(INT('Data Sheet'!$A$19) &amp; "." &amp; BO603)&lt;=--('Data Sheet'!$B$19))),
            --(INT('Data Sheet'!$A$19) &amp; "." &amp; BO603),
            --(INT('Data Sheet'!$B$19) &amp; "." &amp; BO603)
        )
    ),
    IF(BN603&lt;&gt;"",
        IF(INT('Data Sheet'!$A$19)=INT('Data Sheet'!$B$19),
            --(INT('Data Sheet'!$A$19) &amp; "." &amp; LEFT(BN603,3)),
            IF(AND((--(INT('Data Sheet'!$A$19) &amp; "." &amp; LEFT(BN603,3))&gt;=--('Data Sheet'!$A$19)), (--(INT('Data Sheet'!$A$19) &amp; "." &amp; LEFT(BN603,3))&lt;=--('Data Sheet'!$B$19))),
                --(INT('Data Sheet'!$A$19) &amp; "." &amp; LEFT(BN603,3)),
                --(INT('Data Sheet'!$B$19) &amp; "." &amp; LEFT(BN603,3))
            )
        ),
        "OK"
    )
)</f>
        <v>OK</v>
      </c>
      <c r="O603" s="23" t="str">
        <f>IF(BP603&lt;&gt;"",
    IF(INT('Data Sheet'!$A$19)=INT('Data Sheet'!$B$19),
        --(INT('Data Sheet'!$A$19) &amp; "." &amp; BP603),
        IF(AND((--(INT('Data Sheet'!$A$19) &amp; "." &amp; BP603)&gt;=--('Data Sheet'!$A$19)), (--(INT('Data Sheet'!$A$19) &amp; "." &amp; BP603)&lt;=--('Data Sheet'!$B$19))),
            --(INT('Data Sheet'!$A$19) &amp; "." &amp; BP603),
            --(INT('Data Sheet'!$B$19) &amp; "." &amp; BP603)
        )
    ),
    IF(BN603&lt;&gt;"",
        IF(INT('Data Sheet'!$A$19)=INT('Data Sheet'!$B$19),
            --(INT('Data Sheet'!$A$19) &amp; "." &amp; RIGHT(BN603,3)),
            IF(AND((--(INT('Data Sheet'!$A$19) &amp; "." &amp; RIGHT(BN603,3))&gt;=--('Data Sheet'!$A$19)), (--(INT('Data Sheet'!$A$19) &amp; "." &amp; RIGHT(BN603,3))&lt;=--('Data Sheet'!$B$19))),
                --(INT('Data Sheet'!$A$19) &amp; "." &amp; RIGHT(BN603,3)),
                --(INT('Data Sheet'!$B$19) &amp; "." &amp; RIGHT(BN603,3))
            )
        ),
        "OK"
    )
)</f>
        <v>OK</v>
      </c>
      <c r="P603" s="23" t="str">
        <f>IF(BR603&lt;&gt;"",
    IF(INT('Data Sheet'!$A$19)=INT('Data Sheet'!$B$15),
        --(INT('Data Sheet'!$A$15) &amp; "." &amp; BR603),
        IF(AND((--(INT('Data Sheet'!$A$15) &amp; "." &amp; BR603)&gt;=--('Data Sheet'!$A$15)), (--(INT('Data Sheet'!$A$15) &amp; "." &amp; BR603)&lt;=--('Data Sheet'!$B$15))),
            --(INT('Data Sheet'!$A$15) &amp; "." &amp; BR603),
            --(INT('Data Sheet'!$B$15) &amp; "." &amp; BR603)
        )
    ),
    IF(BQ603&lt;&gt;"",
        IF(INT('Data Sheet'!$A$15)=INT('Data Sheet'!$B$15),
            --(INT('Data Sheet'!$A$15) &amp; "." &amp; LEFT(BQ603,3)),
            IF(AND((--(INT('Data Sheet'!$A$15) &amp; "." &amp; LEFT(BQ603,3))&gt;=--('Data Sheet'!$A$15)), (--(INT('Data Sheet'!$A$15) &amp; "." &amp; LEFT(BQ603,3))&lt;=--('Data Sheet'!$B$15))),
                --(INT('Data Sheet'!$A$15) &amp; "." &amp; LEFT(BQ603,3)),
                --(INT('Data Sheet'!$B$15) &amp; "." &amp; LEFT(BQ603,3))
            )
        ),
        "OK"
    )
)</f>
        <v>OK</v>
      </c>
      <c r="Q603" s="23" t="str">
        <f>IF(BS603&lt;&gt;"",
    IF(INT('Data Sheet'!$A$19)=INT('Data Sheet'!$B$15),
        --(INT('Data Sheet'!$A$15) &amp; "." &amp; BS603),
        IF(AND((--(INT('Data Sheet'!$A$15) &amp; "." &amp; BS603)&gt;=--('Data Sheet'!$A$15)), (--(INT('Data Sheet'!$A$15) &amp; "." &amp; BS603)&lt;=--('Data Sheet'!$B$15))),
            --(INT('Data Sheet'!$A$15) &amp; "." &amp; BS603),
            --(INT('Data Sheet'!$B$15) &amp; "." &amp; BS603)
        )
    ),
    IF(BQ603&lt;&gt;"",
        IF(INT('Data Sheet'!$A$15)=INT('Data Sheet'!$B$15),
            --(INT('Data Sheet'!$A$15) &amp; "." &amp; RIGHT(BQ603,3)),
            IF(AND((--(INT('Data Sheet'!$A$15) &amp; "." &amp; RIGHT(BQ603,3))&gt;=--('Data Sheet'!$A$15)), (--(INT('Data Sheet'!$A$15) &amp; "." &amp; RIGHT(BQ603,3))&lt;=--('Data Sheet'!$B$15))),
                --(INT('Data Sheet'!$A$15) &amp; "." &amp; RIGHT(BQ603,3)),
                --(INT('Data Sheet'!$B$15) &amp; "." &amp; RIGHT(BQ603,3))
            )
        ),
        "OK"
    )
)</f>
        <v>OK</v>
      </c>
      <c r="R603" s="20"/>
      <c r="S603" s="20"/>
      <c r="T603" s="20"/>
      <c r="U603" s="20"/>
      <c r="V603" s="20"/>
      <c r="W603" s="20"/>
      <c r="X603" s="20"/>
      <c r="Y603" s="20"/>
      <c r="Z603" s="20"/>
      <c r="AA603" s="55"/>
      <c r="AB603" s="55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1"/>
      <c r="AR603" s="21"/>
      <c r="AS603" s="21"/>
      <c r="AT603" s="21"/>
      <c r="AU603" s="21"/>
      <c r="AV603" s="21"/>
      <c r="AW603" s="22"/>
      <c r="AX603" s="99"/>
      <c r="AY603" s="20"/>
      <c r="AZ603" s="20"/>
      <c r="BA603" s="22"/>
      <c r="BC603" s="80"/>
      <c r="BD603" s="80"/>
      <c r="BE603" s="80"/>
      <c r="BF603" s="80"/>
      <c r="BG603" s="2" t="str">
        <f t="shared" si="57"/>
        <v/>
      </c>
      <c r="BH603" s="78">
        <f t="shared" si="56"/>
        <v>0</v>
      </c>
    </row>
    <row r="604" spans="2:60" x14ac:dyDescent="0.2">
      <c r="B604" s="14">
        <f t="shared" si="61"/>
        <v>596</v>
      </c>
      <c r="C604" s="15" t="str">
        <f>CONCATENATE('Data Sheet'!$B$8,'Data Sheet'!$G$2)</f>
        <v>" HWDP</v>
      </c>
      <c r="D604" s="95" t="str">
        <f t="shared" si="58"/>
        <v/>
      </c>
      <c r="E604" s="15" t="str">
        <f>IF('Sum HWDP'!$D$10="TH-Hill DS-1 Vol 3 CAT 2: Clean and Visual Ends only","N/A","OK")</f>
        <v>OK</v>
      </c>
      <c r="F604" s="15" t="str">
        <f>IF('Sum HWDP'!$D$10="TH-Hill DS-1 Vol 3 CAT 2: Clean and Visual Ends only","N/A","OK")</f>
        <v>OK</v>
      </c>
      <c r="G604" s="17"/>
      <c r="H604" s="17"/>
      <c r="I604" s="17" t="s">
        <v>51</v>
      </c>
      <c r="J604" s="17" t="str">
        <f t="shared" si="59"/>
        <v>OK</v>
      </c>
      <c r="K604" s="17" t="str">
        <f t="shared" si="60"/>
        <v>OK</v>
      </c>
      <c r="L604" s="17" t="str">
        <f>IF('Data Sheet'!$B$9="NC-50","N/A","OK")</f>
        <v>OK</v>
      </c>
      <c r="M604" s="17" t="str">
        <f>IF('Data Sheet'!$B$9="NC-50","N/A","OK")</f>
        <v>OK</v>
      </c>
      <c r="N604" s="23" t="str">
        <f>IF(BO604&lt;&gt;"",
    IF(INT('Data Sheet'!$A$19)=INT('Data Sheet'!$B$19),
        --(INT('Data Sheet'!$A$19) &amp; "." &amp; BO604),
        IF(AND((--(INT('Data Sheet'!$A$19) &amp; "." &amp; BO604)&gt;=--('Data Sheet'!$A$19)), (--(INT('Data Sheet'!$A$19) &amp; "." &amp; BO604)&lt;=--('Data Sheet'!$B$19))),
            --(INT('Data Sheet'!$A$19) &amp; "." &amp; BO604),
            --(INT('Data Sheet'!$B$19) &amp; "." &amp; BO604)
        )
    ),
    IF(BN604&lt;&gt;"",
        IF(INT('Data Sheet'!$A$19)=INT('Data Sheet'!$B$19),
            --(INT('Data Sheet'!$A$19) &amp; "." &amp; LEFT(BN604,3)),
            IF(AND((--(INT('Data Sheet'!$A$19) &amp; "." &amp; LEFT(BN604,3))&gt;=--('Data Sheet'!$A$19)), (--(INT('Data Sheet'!$A$19) &amp; "." &amp; LEFT(BN604,3))&lt;=--('Data Sheet'!$B$19))),
                --(INT('Data Sheet'!$A$19) &amp; "." &amp; LEFT(BN604,3)),
                --(INT('Data Sheet'!$B$19) &amp; "." &amp; LEFT(BN604,3))
            )
        ),
        "OK"
    )
)</f>
        <v>OK</v>
      </c>
      <c r="O604" s="23" t="str">
        <f>IF(BP604&lt;&gt;"",
    IF(INT('Data Sheet'!$A$19)=INT('Data Sheet'!$B$19),
        --(INT('Data Sheet'!$A$19) &amp; "." &amp; BP604),
        IF(AND((--(INT('Data Sheet'!$A$19) &amp; "." &amp; BP604)&gt;=--('Data Sheet'!$A$19)), (--(INT('Data Sheet'!$A$19) &amp; "." &amp; BP604)&lt;=--('Data Sheet'!$B$19))),
            --(INT('Data Sheet'!$A$19) &amp; "." &amp; BP604),
            --(INT('Data Sheet'!$B$19) &amp; "." &amp; BP604)
        )
    ),
    IF(BN604&lt;&gt;"",
        IF(INT('Data Sheet'!$A$19)=INT('Data Sheet'!$B$19),
            --(INT('Data Sheet'!$A$19) &amp; "." &amp; RIGHT(BN604,3)),
            IF(AND((--(INT('Data Sheet'!$A$19) &amp; "." &amp; RIGHT(BN604,3))&gt;=--('Data Sheet'!$A$19)), (--(INT('Data Sheet'!$A$19) &amp; "." &amp; RIGHT(BN604,3))&lt;=--('Data Sheet'!$B$19))),
                --(INT('Data Sheet'!$A$19) &amp; "." &amp; RIGHT(BN604,3)),
                --(INT('Data Sheet'!$B$19) &amp; "." &amp; RIGHT(BN604,3))
            )
        ),
        "OK"
    )
)</f>
        <v>OK</v>
      </c>
      <c r="P604" s="23" t="str">
        <f>IF(BR604&lt;&gt;"",
    IF(INT('Data Sheet'!$A$19)=INT('Data Sheet'!$B$15),
        --(INT('Data Sheet'!$A$15) &amp; "." &amp; BR604),
        IF(AND((--(INT('Data Sheet'!$A$15) &amp; "." &amp; BR604)&gt;=--('Data Sheet'!$A$15)), (--(INT('Data Sheet'!$A$15) &amp; "." &amp; BR604)&lt;=--('Data Sheet'!$B$15))),
            --(INT('Data Sheet'!$A$15) &amp; "." &amp; BR604),
            --(INT('Data Sheet'!$B$15) &amp; "." &amp; BR604)
        )
    ),
    IF(BQ604&lt;&gt;"",
        IF(INT('Data Sheet'!$A$15)=INT('Data Sheet'!$B$15),
            --(INT('Data Sheet'!$A$15) &amp; "." &amp; LEFT(BQ604,3)),
            IF(AND((--(INT('Data Sheet'!$A$15) &amp; "." &amp; LEFT(BQ604,3))&gt;=--('Data Sheet'!$A$15)), (--(INT('Data Sheet'!$A$15) &amp; "." &amp; LEFT(BQ604,3))&lt;=--('Data Sheet'!$B$15))),
                --(INT('Data Sheet'!$A$15) &amp; "." &amp; LEFT(BQ604,3)),
                --(INT('Data Sheet'!$B$15) &amp; "." &amp; LEFT(BQ604,3))
            )
        ),
        "OK"
    )
)</f>
        <v>OK</v>
      </c>
      <c r="Q604" s="23" t="str">
        <f>IF(BS604&lt;&gt;"",
    IF(INT('Data Sheet'!$A$19)=INT('Data Sheet'!$B$15),
        --(INT('Data Sheet'!$A$15) &amp; "." &amp; BS604),
        IF(AND((--(INT('Data Sheet'!$A$15) &amp; "." &amp; BS604)&gt;=--('Data Sheet'!$A$15)), (--(INT('Data Sheet'!$A$15) &amp; "." &amp; BS604)&lt;=--('Data Sheet'!$B$15))),
            --(INT('Data Sheet'!$A$15) &amp; "." &amp; BS604),
            --(INT('Data Sheet'!$B$15) &amp; "." &amp; BS604)
        )
    ),
    IF(BQ604&lt;&gt;"",
        IF(INT('Data Sheet'!$A$15)=INT('Data Sheet'!$B$15),
            --(INT('Data Sheet'!$A$15) &amp; "." &amp; RIGHT(BQ604,3)),
            IF(AND((--(INT('Data Sheet'!$A$15) &amp; "." &amp; RIGHT(BQ604,3))&gt;=--('Data Sheet'!$A$15)), (--(INT('Data Sheet'!$A$15) &amp; "." &amp; RIGHT(BQ604,3))&lt;=--('Data Sheet'!$B$15))),
                --(INT('Data Sheet'!$A$15) &amp; "." &amp; RIGHT(BQ604,3)),
                --(INT('Data Sheet'!$B$15) &amp; "." &amp; RIGHT(BQ604,3))
            )
        ),
        "OK"
    )
)</f>
        <v>OK</v>
      </c>
      <c r="R604" s="20"/>
      <c r="S604" s="20"/>
      <c r="T604" s="20"/>
      <c r="U604" s="20"/>
      <c r="V604" s="20"/>
      <c r="W604" s="20"/>
      <c r="X604" s="20"/>
      <c r="Y604" s="20"/>
      <c r="Z604" s="20"/>
      <c r="AA604" s="55"/>
      <c r="AB604" s="55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1"/>
      <c r="AR604" s="21"/>
      <c r="AS604" s="21"/>
      <c r="AT604" s="21"/>
      <c r="AU604" s="21"/>
      <c r="AV604" s="21"/>
      <c r="AW604" s="22"/>
      <c r="AX604" s="99"/>
      <c r="AY604" s="20"/>
      <c r="AZ604" s="20"/>
      <c r="BA604" s="22"/>
      <c r="BC604" s="80"/>
      <c r="BD604" s="80"/>
      <c r="BE604" s="80"/>
      <c r="BF604" s="80"/>
      <c r="BG604" s="2" t="str">
        <f t="shared" si="57"/>
        <v/>
      </c>
      <c r="BH604" s="78">
        <f t="shared" si="56"/>
        <v>0</v>
      </c>
    </row>
    <row r="605" spans="2:60" x14ac:dyDescent="0.2">
      <c r="B605" s="14">
        <f t="shared" si="61"/>
        <v>597</v>
      </c>
      <c r="C605" s="15" t="str">
        <f>CONCATENATE('Data Sheet'!$B$8,'Data Sheet'!$G$2)</f>
        <v>" HWDP</v>
      </c>
      <c r="D605" s="95" t="str">
        <f t="shared" si="58"/>
        <v/>
      </c>
      <c r="E605" s="15" t="str">
        <f>IF('Sum HWDP'!$D$10="TH-Hill DS-1 Vol 3 CAT 2: Clean and Visual Ends only","N/A","OK")</f>
        <v>OK</v>
      </c>
      <c r="F605" s="15" t="str">
        <f>IF('Sum HWDP'!$D$10="TH-Hill DS-1 Vol 3 CAT 2: Clean and Visual Ends only","N/A","OK")</f>
        <v>OK</v>
      </c>
      <c r="G605" s="17"/>
      <c r="H605" s="17"/>
      <c r="I605" s="17" t="s">
        <v>51</v>
      </c>
      <c r="J605" s="17" t="str">
        <f t="shared" si="59"/>
        <v>OK</v>
      </c>
      <c r="K605" s="17" t="str">
        <f t="shared" si="60"/>
        <v>OK</v>
      </c>
      <c r="L605" s="17" t="str">
        <f>IF('Data Sheet'!$B$9="NC-50","N/A","OK")</f>
        <v>OK</v>
      </c>
      <c r="M605" s="17" t="str">
        <f>IF('Data Sheet'!$B$9="NC-50","N/A","OK")</f>
        <v>OK</v>
      </c>
      <c r="N605" s="23" t="str">
        <f>IF(BO605&lt;&gt;"",
    IF(INT('Data Sheet'!$A$19)=INT('Data Sheet'!$B$19),
        --(INT('Data Sheet'!$A$19) &amp; "." &amp; BO605),
        IF(AND((--(INT('Data Sheet'!$A$19) &amp; "." &amp; BO605)&gt;=--('Data Sheet'!$A$19)), (--(INT('Data Sheet'!$A$19) &amp; "." &amp; BO605)&lt;=--('Data Sheet'!$B$19))),
            --(INT('Data Sheet'!$A$19) &amp; "." &amp; BO605),
            --(INT('Data Sheet'!$B$19) &amp; "." &amp; BO605)
        )
    ),
    IF(BN605&lt;&gt;"",
        IF(INT('Data Sheet'!$A$19)=INT('Data Sheet'!$B$19),
            --(INT('Data Sheet'!$A$19) &amp; "." &amp; LEFT(BN605,3)),
            IF(AND((--(INT('Data Sheet'!$A$19) &amp; "." &amp; LEFT(BN605,3))&gt;=--('Data Sheet'!$A$19)), (--(INT('Data Sheet'!$A$19) &amp; "." &amp; LEFT(BN605,3))&lt;=--('Data Sheet'!$B$19))),
                --(INT('Data Sheet'!$A$19) &amp; "." &amp; LEFT(BN605,3)),
                --(INT('Data Sheet'!$B$19) &amp; "." &amp; LEFT(BN605,3))
            )
        ),
        "OK"
    )
)</f>
        <v>OK</v>
      </c>
      <c r="O605" s="23" t="str">
        <f>IF(BP605&lt;&gt;"",
    IF(INT('Data Sheet'!$A$19)=INT('Data Sheet'!$B$19),
        --(INT('Data Sheet'!$A$19) &amp; "." &amp; BP605),
        IF(AND((--(INT('Data Sheet'!$A$19) &amp; "." &amp; BP605)&gt;=--('Data Sheet'!$A$19)), (--(INT('Data Sheet'!$A$19) &amp; "." &amp; BP605)&lt;=--('Data Sheet'!$B$19))),
            --(INT('Data Sheet'!$A$19) &amp; "." &amp; BP605),
            --(INT('Data Sheet'!$B$19) &amp; "." &amp; BP605)
        )
    ),
    IF(BN605&lt;&gt;"",
        IF(INT('Data Sheet'!$A$19)=INT('Data Sheet'!$B$19),
            --(INT('Data Sheet'!$A$19) &amp; "." &amp; RIGHT(BN605,3)),
            IF(AND((--(INT('Data Sheet'!$A$19) &amp; "." &amp; RIGHT(BN605,3))&gt;=--('Data Sheet'!$A$19)), (--(INT('Data Sheet'!$A$19) &amp; "." &amp; RIGHT(BN605,3))&lt;=--('Data Sheet'!$B$19))),
                --(INT('Data Sheet'!$A$19) &amp; "." &amp; RIGHT(BN605,3)),
                --(INT('Data Sheet'!$B$19) &amp; "." &amp; RIGHT(BN605,3))
            )
        ),
        "OK"
    )
)</f>
        <v>OK</v>
      </c>
      <c r="P605" s="23" t="str">
        <f>IF(BR605&lt;&gt;"",
    IF(INT('Data Sheet'!$A$19)=INT('Data Sheet'!$B$15),
        --(INT('Data Sheet'!$A$15) &amp; "." &amp; BR605),
        IF(AND((--(INT('Data Sheet'!$A$15) &amp; "." &amp; BR605)&gt;=--('Data Sheet'!$A$15)), (--(INT('Data Sheet'!$A$15) &amp; "." &amp; BR605)&lt;=--('Data Sheet'!$B$15))),
            --(INT('Data Sheet'!$A$15) &amp; "." &amp; BR605),
            --(INT('Data Sheet'!$B$15) &amp; "." &amp; BR605)
        )
    ),
    IF(BQ605&lt;&gt;"",
        IF(INT('Data Sheet'!$A$15)=INT('Data Sheet'!$B$15),
            --(INT('Data Sheet'!$A$15) &amp; "." &amp; LEFT(BQ605,3)),
            IF(AND((--(INT('Data Sheet'!$A$15) &amp; "." &amp; LEFT(BQ605,3))&gt;=--('Data Sheet'!$A$15)), (--(INT('Data Sheet'!$A$15) &amp; "." &amp; LEFT(BQ605,3))&lt;=--('Data Sheet'!$B$15))),
                --(INT('Data Sheet'!$A$15) &amp; "." &amp; LEFT(BQ605,3)),
                --(INT('Data Sheet'!$B$15) &amp; "." &amp; LEFT(BQ605,3))
            )
        ),
        "OK"
    )
)</f>
        <v>OK</v>
      </c>
      <c r="Q605" s="23" t="str">
        <f>IF(BS605&lt;&gt;"",
    IF(INT('Data Sheet'!$A$19)=INT('Data Sheet'!$B$15),
        --(INT('Data Sheet'!$A$15) &amp; "." &amp; BS605),
        IF(AND((--(INT('Data Sheet'!$A$15) &amp; "." &amp; BS605)&gt;=--('Data Sheet'!$A$15)), (--(INT('Data Sheet'!$A$15) &amp; "." &amp; BS605)&lt;=--('Data Sheet'!$B$15))),
            --(INT('Data Sheet'!$A$15) &amp; "." &amp; BS605),
            --(INT('Data Sheet'!$B$15) &amp; "." &amp; BS605)
        )
    ),
    IF(BQ605&lt;&gt;"",
        IF(INT('Data Sheet'!$A$15)=INT('Data Sheet'!$B$15),
            --(INT('Data Sheet'!$A$15) &amp; "." &amp; RIGHT(BQ605,3)),
            IF(AND((--(INT('Data Sheet'!$A$15) &amp; "." &amp; RIGHT(BQ605,3))&gt;=--('Data Sheet'!$A$15)), (--(INT('Data Sheet'!$A$15) &amp; "." &amp; RIGHT(BQ605,3))&lt;=--('Data Sheet'!$B$15))),
                --(INT('Data Sheet'!$A$15) &amp; "." &amp; RIGHT(BQ605,3)),
                --(INT('Data Sheet'!$B$15) &amp; "." &amp; RIGHT(BQ605,3))
            )
        ),
        "OK"
    )
)</f>
        <v>OK</v>
      </c>
      <c r="R605" s="20"/>
      <c r="S605" s="20"/>
      <c r="T605" s="20"/>
      <c r="U605" s="20"/>
      <c r="V605" s="20"/>
      <c r="W605" s="20"/>
      <c r="X605" s="20"/>
      <c r="Y605" s="20"/>
      <c r="Z605" s="20"/>
      <c r="AA605" s="55"/>
      <c r="AB605" s="55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1"/>
      <c r="AR605" s="21"/>
      <c r="AS605" s="21"/>
      <c r="AT605" s="21"/>
      <c r="AU605" s="21"/>
      <c r="AV605" s="21"/>
      <c r="AW605" s="22"/>
      <c r="AX605" s="99"/>
      <c r="AY605" s="20"/>
      <c r="AZ605" s="20"/>
      <c r="BA605" s="22"/>
      <c r="BC605" s="80"/>
      <c r="BD605" s="80"/>
      <c r="BE605" s="80"/>
      <c r="BF605" s="80"/>
      <c r="BG605" s="2" t="str">
        <f t="shared" si="57"/>
        <v/>
      </c>
      <c r="BH605" s="78">
        <f t="shared" si="56"/>
        <v>0</v>
      </c>
    </row>
    <row r="606" spans="2:60" x14ac:dyDescent="0.2">
      <c r="B606" s="14">
        <f t="shared" si="61"/>
        <v>598</v>
      </c>
      <c r="C606" s="15" t="str">
        <f>CONCATENATE('Data Sheet'!$B$8,'Data Sheet'!$G$2)</f>
        <v>" HWDP</v>
      </c>
      <c r="D606" s="95" t="str">
        <f t="shared" si="58"/>
        <v/>
      </c>
      <c r="E606" s="15" t="str">
        <f>IF('Sum HWDP'!$D$10="TH-Hill DS-1 Vol 3 CAT 2: Clean and Visual Ends only","N/A","OK")</f>
        <v>OK</v>
      </c>
      <c r="F606" s="15" t="str">
        <f>IF('Sum HWDP'!$D$10="TH-Hill DS-1 Vol 3 CAT 2: Clean and Visual Ends only","N/A","OK")</f>
        <v>OK</v>
      </c>
      <c r="G606" s="17"/>
      <c r="H606" s="17"/>
      <c r="I606" s="17" t="s">
        <v>51</v>
      </c>
      <c r="J606" s="17" t="str">
        <f t="shared" si="59"/>
        <v>OK</v>
      </c>
      <c r="K606" s="17" t="str">
        <f t="shared" si="60"/>
        <v>OK</v>
      </c>
      <c r="L606" s="17" t="str">
        <f>IF('Data Sheet'!$B$9="NC-50","N/A","OK")</f>
        <v>OK</v>
      </c>
      <c r="M606" s="17" t="str">
        <f>IF('Data Sheet'!$B$9="NC-50","N/A","OK")</f>
        <v>OK</v>
      </c>
      <c r="N606" s="23" t="str">
        <f>IF(BO606&lt;&gt;"",
    IF(INT('Data Sheet'!$A$19)=INT('Data Sheet'!$B$19),
        --(INT('Data Sheet'!$A$19) &amp; "." &amp; BO606),
        IF(AND((--(INT('Data Sheet'!$A$19) &amp; "." &amp; BO606)&gt;=--('Data Sheet'!$A$19)), (--(INT('Data Sheet'!$A$19) &amp; "." &amp; BO606)&lt;=--('Data Sheet'!$B$19))),
            --(INT('Data Sheet'!$A$19) &amp; "." &amp; BO606),
            --(INT('Data Sheet'!$B$19) &amp; "." &amp; BO606)
        )
    ),
    IF(BN606&lt;&gt;"",
        IF(INT('Data Sheet'!$A$19)=INT('Data Sheet'!$B$19),
            --(INT('Data Sheet'!$A$19) &amp; "." &amp; LEFT(BN606,3)),
            IF(AND((--(INT('Data Sheet'!$A$19) &amp; "." &amp; LEFT(BN606,3))&gt;=--('Data Sheet'!$A$19)), (--(INT('Data Sheet'!$A$19) &amp; "." &amp; LEFT(BN606,3))&lt;=--('Data Sheet'!$B$19))),
                --(INT('Data Sheet'!$A$19) &amp; "." &amp; LEFT(BN606,3)),
                --(INT('Data Sheet'!$B$19) &amp; "." &amp; LEFT(BN606,3))
            )
        ),
        "OK"
    )
)</f>
        <v>OK</v>
      </c>
      <c r="O606" s="23" t="str">
        <f>IF(BP606&lt;&gt;"",
    IF(INT('Data Sheet'!$A$19)=INT('Data Sheet'!$B$19),
        --(INT('Data Sheet'!$A$19) &amp; "." &amp; BP606),
        IF(AND((--(INT('Data Sheet'!$A$19) &amp; "." &amp; BP606)&gt;=--('Data Sheet'!$A$19)), (--(INT('Data Sheet'!$A$19) &amp; "." &amp; BP606)&lt;=--('Data Sheet'!$B$19))),
            --(INT('Data Sheet'!$A$19) &amp; "." &amp; BP606),
            --(INT('Data Sheet'!$B$19) &amp; "." &amp; BP606)
        )
    ),
    IF(BN606&lt;&gt;"",
        IF(INT('Data Sheet'!$A$19)=INT('Data Sheet'!$B$19),
            --(INT('Data Sheet'!$A$19) &amp; "." &amp; RIGHT(BN606,3)),
            IF(AND((--(INT('Data Sheet'!$A$19) &amp; "." &amp; RIGHT(BN606,3))&gt;=--('Data Sheet'!$A$19)), (--(INT('Data Sheet'!$A$19) &amp; "." &amp; RIGHT(BN606,3))&lt;=--('Data Sheet'!$B$19))),
                --(INT('Data Sheet'!$A$19) &amp; "." &amp; RIGHT(BN606,3)),
                --(INT('Data Sheet'!$B$19) &amp; "." &amp; RIGHT(BN606,3))
            )
        ),
        "OK"
    )
)</f>
        <v>OK</v>
      </c>
      <c r="P606" s="23" t="str">
        <f>IF(BR606&lt;&gt;"",
    IF(INT('Data Sheet'!$A$19)=INT('Data Sheet'!$B$15),
        --(INT('Data Sheet'!$A$15) &amp; "." &amp; BR606),
        IF(AND((--(INT('Data Sheet'!$A$15) &amp; "." &amp; BR606)&gt;=--('Data Sheet'!$A$15)), (--(INT('Data Sheet'!$A$15) &amp; "." &amp; BR606)&lt;=--('Data Sheet'!$B$15))),
            --(INT('Data Sheet'!$A$15) &amp; "." &amp; BR606),
            --(INT('Data Sheet'!$B$15) &amp; "." &amp; BR606)
        )
    ),
    IF(BQ606&lt;&gt;"",
        IF(INT('Data Sheet'!$A$15)=INT('Data Sheet'!$B$15),
            --(INT('Data Sheet'!$A$15) &amp; "." &amp; LEFT(BQ606,3)),
            IF(AND((--(INT('Data Sheet'!$A$15) &amp; "." &amp; LEFT(BQ606,3))&gt;=--('Data Sheet'!$A$15)), (--(INT('Data Sheet'!$A$15) &amp; "." &amp; LEFT(BQ606,3))&lt;=--('Data Sheet'!$B$15))),
                --(INT('Data Sheet'!$A$15) &amp; "." &amp; LEFT(BQ606,3)),
                --(INT('Data Sheet'!$B$15) &amp; "." &amp; LEFT(BQ606,3))
            )
        ),
        "OK"
    )
)</f>
        <v>OK</v>
      </c>
      <c r="Q606" s="23" t="str">
        <f>IF(BS606&lt;&gt;"",
    IF(INT('Data Sheet'!$A$19)=INT('Data Sheet'!$B$15),
        --(INT('Data Sheet'!$A$15) &amp; "." &amp; BS606),
        IF(AND((--(INT('Data Sheet'!$A$15) &amp; "." &amp; BS606)&gt;=--('Data Sheet'!$A$15)), (--(INT('Data Sheet'!$A$15) &amp; "." &amp; BS606)&lt;=--('Data Sheet'!$B$15))),
            --(INT('Data Sheet'!$A$15) &amp; "." &amp; BS606),
            --(INT('Data Sheet'!$B$15) &amp; "." &amp; BS606)
        )
    ),
    IF(BQ606&lt;&gt;"",
        IF(INT('Data Sheet'!$A$15)=INT('Data Sheet'!$B$15),
            --(INT('Data Sheet'!$A$15) &amp; "." &amp; RIGHT(BQ606,3)),
            IF(AND((--(INT('Data Sheet'!$A$15) &amp; "." &amp; RIGHT(BQ606,3))&gt;=--('Data Sheet'!$A$15)), (--(INT('Data Sheet'!$A$15) &amp; "." &amp; RIGHT(BQ606,3))&lt;=--('Data Sheet'!$B$15))),
                --(INT('Data Sheet'!$A$15) &amp; "." &amp; RIGHT(BQ606,3)),
                --(INT('Data Sheet'!$B$15) &amp; "." &amp; RIGHT(BQ606,3))
            )
        ),
        "OK"
    )
)</f>
        <v>OK</v>
      </c>
      <c r="R606" s="20"/>
      <c r="S606" s="20"/>
      <c r="T606" s="20"/>
      <c r="U606" s="20"/>
      <c r="V606" s="20"/>
      <c r="W606" s="20"/>
      <c r="X606" s="20"/>
      <c r="Y606" s="20"/>
      <c r="Z606" s="20"/>
      <c r="AA606" s="55"/>
      <c r="AB606" s="55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1"/>
      <c r="AR606" s="21"/>
      <c r="AS606" s="21"/>
      <c r="AT606" s="21"/>
      <c r="AU606" s="21"/>
      <c r="AV606" s="21"/>
      <c r="AW606" s="22"/>
      <c r="AX606" s="99"/>
      <c r="AY606" s="20"/>
      <c r="AZ606" s="20"/>
      <c r="BA606" s="22"/>
      <c r="BC606" s="80"/>
      <c r="BD606" s="80"/>
      <c r="BE606" s="80"/>
      <c r="BF606" s="80"/>
      <c r="BG606" s="2" t="str">
        <f t="shared" si="57"/>
        <v/>
      </c>
      <c r="BH606" s="78">
        <f t="shared" si="56"/>
        <v>0</v>
      </c>
    </row>
    <row r="607" spans="2:60" x14ac:dyDescent="0.2">
      <c r="B607" s="14">
        <f t="shared" si="61"/>
        <v>599</v>
      </c>
      <c r="C607" s="15" t="str">
        <f>CONCATENATE('Data Sheet'!$B$8,'Data Sheet'!$G$2)</f>
        <v>" HWDP</v>
      </c>
      <c r="D607" s="95" t="str">
        <f t="shared" si="58"/>
        <v/>
      </c>
      <c r="E607" s="15" t="str">
        <f>IF('Sum HWDP'!$D$10="TH-Hill DS-1 Vol 3 CAT 2: Clean and Visual Ends only","N/A","OK")</f>
        <v>OK</v>
      </c>
      <c r="F607" s="15" t="str">
        <f>IF('Sum HWDP'!$D$10="TH-Hill DS-1 Vol 3 CAT 2: Clean and Visual Ends only","N/A","OK")</f>
        <v>OK</v>
      </c>
      <c r="G607" s="17"/>
      <c r="H607" s="17"/>
      <c r="I607" s="17" t="s">
        <v>51</v>
      </c>
      <c r="J607" s="17" t="str">
        <f t="shared" si="59"/>
        <v>OK</v>
      </c>
      <c r="K607" s="17" t="str">
        <f t="shared" si="60"/>
        <v>OK</v>
      </c>
      <c r="L607" s="17" t="str">
        <f>IF('Data Sheet'!$B$9="NC-50","N/A","OK")</f>
        <v>OK</v>
      </c>
      <c r="M607" s="17" t="str">
        <f>IF('Data Sheet'!$B$9="NC-50","N/A","OK")</f>
        <v>OK</v>
      </c>
      <c r="N607" s="23" t="str">
        <f>IF(BO607&lt;&gt;"",
    IF(INT('Data Sheet'!$A$19)=INT('Data Sheet'!$B$19),
        --(INT('Data Sheet'!$A$19) &amp; "." &amp; BO607),
        IF(AND((--(INT('Data Sheet'!$A$19) &amp; "." &amp; BO607)&gt;=--('Data Sheet'!$A$19)), (--(INT('Data Sheet'!$A$19) &amp; "." &amp; BO607)&lt;=--('Data Sheet'!$B$19))),
            --(INT('Data Sheet'!$A$19) &amp; "." &amp; BO607),
            --(INT('Data Sheet'!$B$19) &amp; "." &amp; BO607)
        )
    ),
    IF(BN607&lt;&gt;"",
        IF(INT('Data Sheet'!$A$19)=INT('Data Sheet'!$B$19),
            --(INT('Data Sheet'!$A$19) &amp; "." &amp; LEFT(BN607,3)),
            IF(AND((--(INT('Data Sheet'!$A$19) &amp; "." &amp; LEFT(BN607,3))&gt;=--('Data Sheet'!$A$19)), (--(INT('Data Sheet'!$A$19) &amp; "." &amp; LEFT(BN607,3))&lt;=--('Data Sheet'!$B$19))),
                --(INT('Data Sheet'!$A$19) &amp; "." &amp; LEFT(BN607,3)),
                --(INT('Data Sheet'!$B$19) &amp; "." &amp; LEFT(BN607,3))
            )
        ),
        "OK"
    )
)</f>
        <v>OK</v>
      </c>
      <c r="O607" s="23" t="str">
        <f>IF(BP607&lt;&gt;"",
    IF(INT('Data Sheet'!$A$19)=INT('Data Sheet'!$B$19),
        --(INT('Data Sheet'!$A$19) &amp; "." &amp; BP607),
        IF(AND((--(INT('Data Sheet'!$A$19) &amp; "." &amp; BP607)&gt;=--('Data Sheet'!$A$19)), (--(INT('Data Sheet'!$A$19) &amp; "." &amp; BP607)&lt;=--('Data Sheet'!$B$19))),
            --(INT('Data Sheet'!$A$19) &amp; "." &amp; BP607),
            --(INT('Data Sheet'!$B$19) &amp; "." &amp; BP607)
        )
    ),
    IF(BN607&lt;&gt;"",
        IF(INT('Data Sheet'!$A$19)=INT('Data Sheet'!$B$19),
            --(INT('Data Sheet'!$A$19) &amp; "." &amp; RIGHT(BN607,3)),
            IF(AND((--(INT('Data Sheet'!$A$19) &amp; "." &amp; RIGHT(BN607,3))&gt;=--('Data Sheet'!$A$19)), (--(INT('Data Sheet'!$A$19) &amp; "." &amp; RIGHT(BN607,3))&lt;=--('Data Sheet'!$B$19))),
                --(INT('Data Sheet'!$A$19) &amp; "." &amp; RIGHT(BN607,3)),
                --(INT('Data Sheet'!$B$19) &amp; "." &amp; RIGHT(BN607,3))
            )
        ),
        "OK"
    )
)</f>
        <v>OK</v>
      </c>
      <c r="P607" s="23" t="str">
        <f>IF(BR607&lt;&gt;"",
    IF(INT('Data Sheet'!$A$19)=INT('Data Sheet'!$B$15),
        --(INT('Data Sheet'!$A$15) &amp; "." &amp; BR607),
        IF(AND((--(INT('Data Sheet'!$A$15) &amp; "." &amp; BR607)&gt;=--('Data Sheet'!$A$15)), (--(INT('Data Sheet'!$A$15) &amp; "." &amp; BR607)&lt;=--('Data Sheet'!$B$15))),
            --(INT('Data Sheet'!$A$15) &amp; "." &amp; BR607),
            --(INT('Data Sheet'!$B$15) &amp; "." &amp; BR607)
        )
    ),
    IF(BQ607&lt;&gt;"",
        IF(INT('Data Sheet'!$A$15)=INT('Data Sheet'!$B$15),
            --(INT('Data Sheet'!$A$15) &amp; "." &amp; LEFT(BQ607,3)),
            IF(AND((--(INT('Data Sheet'!$A$15) &amp; "." &amp; LEFT(BQ607,3))&gt;=--('Data Sheet'!$A$15)), (--(INT('Data Sheet'!$A$15) &amp; "." &amp; LEFT(BQ607,3))&lt;=--('Data Sheet'!$B$15))),
                --(INT('Data Sheet'!$A$15) &amp; "." &amp; LEFT(BQ607,3)),
                --(INT('Data Sheet'!$B$15) &amp; "." &amp; LEFT(BQ607,3))
            )
        ),
        "OK"
    )
)</f>
        <v>OK</v>
      </c>
      <c r="Q607" s="23" t="str">
        <f>IF(BS607&lt;&gt;"",
    IF(INT('Data Sheet'!$A$19)=INT('Data Sheet'!$B$15),
        --(INT('Data Sheet'!$A$15) &amp; "." &amp; BS607),
        IF(AND((--(INT('Data Sheet'!$A$15) &amp; "." &amp; BS607)&gt;=--('Data Sheet'!$A$15)), (--(INT('Data Sheet'!$A$15) &amp; "." &amp; BS607)&lt;=--('Data Sheet'!$B$15))),
            --(INT('Data Sheet'!$A$15) &amp; "." &amp; BS607),
            --(INT('Data Sheet'!$B$15) &amp; "." &amp; BS607)
        )
    ),
    IF(BQ607&lt;&gt;"",
        IF(INT('Data Sheet'!$A$15)=INT('Data Sheet'!$B$15),
            --(INT('Data Sheet'!$A$15) &amp; "." &amp; RIGHT(BQ607,3)),
            IF(AND((--(INT('Data Sheet'!$A$15) &amp; "." &amp; RIGHT(BQ607,3))&gt;=--('Data Sheet'!$A$15)), (--(INT('Data Sheet'!$A$15) &amp; "." &amp; RIGHT(BQ607,3))&lt;=--('Data Sheet'!$B$15))),
                --(INT('Data Sheet'!$A$15) &amp; "." &amp; RIGHT(BQ607,3)),
                --(INT('Data Sheet'!$B$15) &amp; "." &amp; RIGHT(BQ607,3))
            )
        ),
        "OK"
    )
)</f>
        <v>OK</v>
      </c>
      <c r="R607" s="20"/>
      <c r="S607" s="20"/>
      <c r="T607" s="20"/>
      <c r="U607" s="20"/>
      <c r="V607" s="20"/>
      <c r="W607" s="20"/>
      <c r="X607" s="20"/>
      <c r="Y607" s="20"/>
      <c r="Z607" s="20"/>
      <c r="AA607" s="55"/>
      <c r="AB607" s="55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1"/>
      <c r="AR607" s="21"/>
      <c r="AS607" s="21"/>
      <c r="AT607" s="21"/>
      <c r="AU607" s="21"/>
      <c r="AV607" s="21"/>
      <c r="AW607" s="22"/>
      <c r="AX607" s="99"/>
      <c r="AY607" s="20"/>
      <c r="AZ607" s="20"/>
      <c r="BA607" s="22"/>
      <c r="BC607" s="80"/>
      <c r="BD607" s="80"/>
      <c r="BE607" s="80"/>
      <c r="BF607" s="80"/>
      <c r="BG607" s="2" t="str">
        <f t="shared" si="57"/>
        <v/>
      </c>
      <c r="BH607" s="78">
        <f t="shared" si="56"/>
        <v>0</v>
      </c>
    </row>
    <row r="608" spans="2:60" ht="15" thickBot="1" x14ac:dyDescent="0.25">
      <c r="B608" s="24">
        <f t="shared" si="61"/>
        <v>600</v>
      </c>
      <c r="C608" s="25" t="str">
        <f>CONCATENATE('Data Sheet'!$B$8,'Data Sheet'!$G$2)</f>
        <v>" HWDP</v>
      </c>
      <c r="D608" s="96" t="str">
        <f t="shared" si="58"/>
        <v/>
      </c>
      <c r="E608" s="25" t="str">
        <f>IF('Sum HWDP'!$D$10="TH-Hill DS-1 Vol 3 CAT 2: Clean and Visual Ends only","N/A","OK")</f>
        <v>OK</v>
      </c>
      <c r="F608" s="25" t="str">
        <f>IF('Sum HWDP'!$D$10="TH-Hill DS-1 Vol 3 CAT 2: Clean and Visual Ends only","N/A","OK")</f>
        <v>OK</v>
      </c>
      <c r="G608" s="27"/>
      <c r="H608" s="27"/>
      <c r="I608" s="27" t="s">
        <v>51</v>
      </c>
      <c r="J608" s="27" t="str">
        <f t="shared" si="59"/>
        <v>OK</v>
      </c>
      <c r="K608" s="27" t="str">
        <f t="shared" si="60"/>
        <v>OK</v>
      </c>
      <c r="L608" s="27" t="str">
        <f>IF('Data Sheet'!$B$9="NC-50","N/A","OK")</f>
        <v>OK</v>
      </c>
      <c r="M608" s="27" t="str">
        <f>IF('Data Sheet'!$B$9="NC-50","N/A","OK")</f>
        <v>OK</v>
      </c>
      <c r="N608" s="23" t="str">
        <f>IF(BO608&lt;&gt;"",
    IF(INT('Data Sheet'!$A$19)=INT('Data Sheet'!$B$19),
        --(INT('Data Sheet'!$A$19) &amp; "." &amp; BO608),
        IF(AND((--(INT('Data Sheet'!$A$19) &amp; "." &amp; BO608)&gt;=--('Data Sheet'!$A$19)), (--(INT('Data Sheet'!$A$19) &amp; "." &amp; BO608)&lt;=--('Data Sheet'!$B$19))),
            --(INT('Data Sheet'!$A$19) &amp; "." &amp; BO608),
            --(INT('Data Sheet'!$B$19) &amp; "." &amp; BO608)
        )
    ),
    IF(BN608&lt;&gt;"",
        IF(INT('Data Sheet'!$A$19)=INT('Data Sheet'!$B$19),
            --(INT('Data Sheet'!$A$19) &amp; "." &amp; LEFT(BN608,3)),
            IF(AND((--(INT('Data Sheet'!$A$19) &amp; "." &amp; LEFT(BN608,3))&gt;=--('Data Sheet'!$A$19)), (--(INT('Data Sheet'!$A$19) &amp; "." &amp; LEFT(BN608,3))&lt;=--('Data Sheet'!$B$19))),
                --(INT('Data Sheet'!$A$19) &amp; "." &amp; LEFT(BN608,3)),
                --(INT('Data Sheet'!$B$19) &amp; "." &amp; LEFT(BN608,3))
            )
        ),
        "OK"
    )
)</f>
        <v>OK</v>
      </c>
      <c r="O608" s="23" t="str">
        <f>IF(BP608&lt;&gt;"",
    IF(INT('Data Sheet'!$A$19)=INT('Data Sheet'!$B$19),
        --(INT('Data Sheet'!$A$19) &amp; "." &amp; BP608),
        IF(AND((--(INT('Data Sheet'!$A$19) &amp; "." &amp; BP608)&gt;=--('Data Sheet'!$A$19)), (--(INT('Data Sheet'!$A$19) &amp; "." &amp; BP608)&lt;=--('Data Sheet'!$B$19))),
            --(INT('Data Sheet'!$A$19) &amp; "." &amp; BP608),
            --(INT('Data Sheet'!$B$19) &amp; "." &amp; BP608)
        )
    ),
    IF(BN608&lt;&gt;"",
        IF(INT('Data Sheet'!$A$19)=INT('Data Sheet'!$B$19),
            --(INT('Data Sheet'!$A$19) &amp; "." &amp; RIGHT(BN608,3)),
            IF(AND((--(INT('Data Sheet'!$A$19) &amp; "." &amp; RIGHT(BN608,3))&gt;=--('Data Sheet'!$A$19)), (--(INT('Data Sheet'!$A$19) &amp; "." &amp; RIGHT(BN608,3))&lt;=--('Data Sheet'!$B$19))),
                --(INT('Data Sheet'!$A$19) &amp; "." &amp; RIGHT(BN608,3)),
                --(INT('Data Sheet'!$B$19) &amp; "." &amp; RIGHT(BN608,3))
            )
        ),
        "OK"
    )
)</f>
        <v>OK</v>
      </c>
      <c r="P608" s="23" t="str">
        <f>IF(BR608&lt;&gt;"",
    IF(INT('Data Sheet'!$A$19)=INT('Data Sheet'!$B$15),
        --(INT('Data Sheet'!$A$15) &amp; "." &amp; BR608),
        IF(AND((--(INT('Data Sheet'!$A$15) &amp; "." &amp; BR608)&gt;=--('Data Sheet'!$A$15)), (--(INT('Data Sheet'!$A$15) &amp; "." &amp; BR608)&lt;=--('Data Sheet'!$B$15))),
            --(INT('Data Sheet'!$A$15) &amp; "." &amp; BR608),
            --(INT('Data Sheet'!$B$15) &amp; "." &amp; BR608)
        )
    ),
    IF(BQ608&lt;&gt;"",
        IF(INT('Data Sheet'!$A$15)=INT('Data Sheet'!$B$15),
            --(INT('Data Sheet'!$A$15) &amp; "." &amp; LEFT(BQ608,3)),
            IF(AND((--(INT('Data Sheet'!$A$15) &amp; "." &amp; LEFT(BQ608,3))&gt;=--('Data Sheet'!$A$15)), (--(INT('Data Sheet'!$A$15) &amp; "." &amp; LEFT(BQ608,3))&lt;=--('Data Sheet'!$B$15))),
                --(INT('Data Sheet'!$A$15) &amp; "." &amp; LEFT(BQ608,3)),
                --(INT('Data Sheet'!$B$15) &amp; "." &amp; LEFT(BQ608,3))
            )
        ),
        "OK"
    )
)</f>
        <v>OK</v>
      </c>
      <c r="Q608" s="23" t="str">
        <f>IF(BS608&lt;&gt;"",
    IF(INT('Data Sheet'!$A$19)=INT('Data Sheet'!$B$15),
        --(INT('Data Sheet'!$A$15) &amp; "." &amp; BS608),
        IF(AND((--(INT('Data Sheet'!$A$15) &amp; "." &amp; BS608)&gt;=--('Data Sheet'!$A$15)), (--(INT('Data Sheet'!$A$15) &amp; "." &amp; BS608)&lt;=--('Data Sheet'!$B$15))),
            --(INT('Data Sheet'!$A$15) &amp; "." &amp; BS608),
            --(INT('Data Sheet'!$B$15) &amp; "." &amp; BS608)
        )
    ),
    IF(BQ608&lt;&gt;"",
        IF(INT('Data Sheet'!$A$15)=INT('Data Sheet'!$B$15),
            --(INT('Data Sheet'!$A$15) &amp; "." &amp; RIGHT(BQ608,3)),
            IF(AND((--(INT('Data Sheet'!$A$15) &amp; "." &amp; RIGHT(BQ608,3))&gt;=--('Data Sheet'!$A$15)), (--(INT('Data Sheet'!$A$15) &amp; "." &amp; RIGHT(BQ608,3))&lt;=--('Data Sheet'!$B$15))),
                --(INT('Data Sheet'!$A$15) &amp; "." &amp; RIGHT(BQ608,3)),
                --(INT('Data Sheet'!$B$15) &amp; "." &amp; RIGHT(BQ608,3))
            )
        ),
        "OK"
    )
)</f>
        <v>OK</v>
      </c>
      <c r="R608" s="29"/>
      <c r="S608" s="29"/>
      <c r="T608" s="29"/>
      <c r="U608" s="29"/>
      <c r="V608" s="29"/>
      <c r="W608" s="29"/>
      <c r="X608" s="29"/>
      <c r="Y608" s="29"/>
      <c r="Z608" s="29"/>
      <c r="AA608" s="66"/>
      <c r="AB608" s="66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30"/>
      <c r="AR608" s="30"/>
      <c r="AS608" s="30"/>
      <c r="AT608" s="30"/>
      <c r="AU608" s="30"/>
      <c r="AV608" s="30"/>
      <c r="AW608" s="31"/>
      <c r="AX608" s="100"/>
      <c r="AY608" s="29"/>
      <c r="AZ608" s="29"/>
      <c r="BA608" s="31"/>
      <c r="BC608" s="80"/>
      <c r="BD608" s="80"/>
      <c r="BE608" s="80"/>
      <c r="BF608" s="80"/>
      <c r="BG608" s="2" t="str">
        <f t="shared" si="57"/>
        <v/>
      </c>
      <c r="BH608" s="78">
        <f t="shared" si="56"/>
        <v>0</v>
      </c>
    </row>
  </sheetData>
  <sheetProtection deleteRows="0" selectLockedCells="1"/>
  <mergeCells count="34">
    <mergeCell ref="N7:Q7"/>
    <mergeCell ref="E7:F7"/>
    <mergeCell ref="G7:I7"/>
    <mergeCell ref="J7:K7"/>
    <mergeCell ref="L7:M7"/>
    <mergeCell ref="B7:D7"/>
    <mergeCell ref="T6:AW6"/>
    <mergeCell ref="B2:E2"/>
    <mergeCell ref="F2:H2"/>
    <mergeCell ref="I2:K2"/>
    <mergeCell ref="B5:D5"/>
    <mergeCell ref="E5:F5"/>
    <mergeCell ref="G5:H5"/>
    <mergeCell ref="I5:J5"/>
    <mergeCell ref="B3:E3"/>
    <mergeCell ref="F3:H3"/>
    <mergeCell ref="I3:K3"/>
    <mergeCell ref="B4:E4"/>
    <mergeCell ref="F4:H4"/>
    <mergeCell ref="R6:S6"/>
    <mergeCell ref="B6:F6"/>
    <mergeCell ref="G6:Q6"/>
    <mergeCell ref="L2:M2"/>
    <mergeCell ref="T3:X3"/>
    <mergeCell ref="N2:S5"/>
    <mergeCell ref="T2:AW2"/>
    <mergeCell ref="Y3:AW3"/>
    <mergeCell ref="Y4:AW4"/>
    <mergeCell ref="Y5:AW5"/>
    <mergeCell ref="T4:X4"/>
    <mergeCell ref="T5:X5"/>
    <mergeCell ref="L3:M3"/>
    <mergeCell ref="L4:M4"/>
    <mergeCell ref="L5:M5"/>
  </mergeCells>
  <conditionalFormatting sqref="J9:M608">
    <cfRule type="cellIs" dxfId="55" priority="1" operator="equal">
      <formula>"MIN"</formula>
    </cfRule>
  </conditionalFormatting>
  <conditionalFormatting sqref="O9:O608">
    <cfRule type="expression" dxfId="54" priority="4">
      <formula>$R9="X"</formula>
    </cfRule>
  </conditionalFormatting>
  <conditionalFormatting sqref="Q9:Q608">
    <cfRule type="expression" dxfId="53" priority="5">
      <formula>$S9="X"</formula>
    </cfRule>
  </conditionalFormatting>
  <conditionalFormatting sqref="R9:S608">
    <cfRule type="notContainsBlanks" dxfId="52" priority="84">
      <formula>LEN(TRIM(R9))&gt;0</formula>
    </cfRule>
  </conditionalFormatting>
  <conditionalFormatting sqref="T9:Y608">
    <cfRule type="cellIs" dxfId="51" priority="14" operator="equal">
      <formula>"X"</formula>
    </cfRule>
  </conditionalFormatting>
  <conditionalFormatting sqref="Z9:AA608">
    <cfRule type="cellIs" dxfId="50" priority="13" operator="equal">
      <formula>"X"</formula>
    </cfRule>
  </conditionalFormatting>
  <conditionalFormatting sqref="AB9:AF608">
    <cfRule type="cellIs" dxfId="49" priority="12" operator="equal">
      <formula>"X"</formula>
    </cfRule>
  </conditionalFormatting>
  <conditionalFormatting sqref="AG9:AH608">
    <cfRule type="cellIs" dxfId="48" priority="11" operator="equal">
      <formula>"X"</formula>
    </cfRule>
  </conditionalFormatting>
  <conditionalFormatting sqref="AI9:AN608">
    <cfRule type="cellIs" dxfId="47" priority="10" operator="equal">
      <formula>"X"</formula>
    </cfRule>
  </conditionalFormatting>
  <conditionalFormatting sqref="AO9:AW608">
    <cfRule type="containsText" dxfId="46" priority="3" operator="containsText" text="X">
      <formula>NOT(ISERROR(SEARCH("X",AO9)))</formula>
    </cfRule>
  </conditionalFormatting>
  <conditionalFormatting sqref="AX9:BA608">
    <cfRule type="cellIs" dxfId="45" priority="2" operator="equal">
      <formula>"X"</formula>
    </cfRule>
  </conditionalFormatting>
  <pageMargins left="0.7" right="0.7" top="0.75" bottom="0.75" header="0.3" footer="0.3"/>
  <pageSetup scale="44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6FF7B-24B7-4367-B8B5-73579A3C47BF}">
  <sheetPr>
    <pageSetUpPr fitToPage="1"/>
  </sheetPr>
  <dimension ref="A1:R58"/>
  <sheetViews>
    <sheetView zoomScaleNormal="100" workbookViewId="0">
      <selection activeCell="A13" sqref="A13:J13"/>
    </sheetView>
  </sheetViews>
  <sheetFormatPr defaultColWidth="9.140625" defaultRowHeight="15" x14ac:dyDescent="0.25"/>
  <cols>
    <col min="1" max="1" width="22.42578125" style="109" customWidth="1"/>
    <col min="2" max="2" width="7.42578125" style="109" customWidth="1"/>
    <col min="3" max="3" width="9.5703125" style="109" customWidth="1"/>
    <col min="4" max="4" width="9.42578125" style="109" customWidth="1"/>
    <col min="5" max="5" width="12.28515625" style="109" customWidth="1"/>
    <col min="6" max="6" width="11.85546875" style="109" customWidth="1"/>
    <col min="7" max="7" width="10.42578125" style="109" customWidth="1"/>
    <col min="8" max="8" width="8.28515625" style="109" customWidth="1"/>
    <col min="9" max="9" width="8.5703125" style="109" customWidth="1"/>
    <col min="10" max="10" width="8.28515625" style="109" customWidth="1"/>
    <col min="11" max="11" width="9.140625" style="109"/>
    <col min="12" max="12" width="10.28515625" bestFit="1" customWidth="1"/>
    <col min="13" max="13" width="25" style="109" customWidth="1"/>
    <col min="14" max="14" width="9.140625" style="109" customWidth="1"/>
    <col min="15" max="15" width="31.42578125" style="109" hidden="1" customWidth="1"/>
    <col min="16" max="16" width="9.140625" style="109" hidden="1" customWidth="1"/>
    <col min="17" max="17" width="6.42578125" style="109" customWidth="1"/>
    <col min="18" max="16384" width="9.140625" style="109"/>
  </cols>
  <sheetData>
    <row r="1" spans="1:16" ht="11.25" customHeight="1" x14ac:dyDescent="0.25">
      <c r="A1" s="205" t="s">
        <v>34</v>
      </c>
      <c r="B1" s="206"/>
      <c r="C1" s="206"/>
      <c r="D1" s="206"/>
      <c r="E1" s="206"/>
      <c r="F1" s="206"/>
      <c r="G1" s="206"/>
      <c r="H1" s="206"/>
      <c r="I1" s="207"/>
      <c r="J1" s="208"/>
    </row>
    <row r="2" spans="1:16" ht="9" customHeight="1" x14ac:dyDescent="0.25">
      <c r="A2" s="209"/>
      <c r="B2" s="210"/>
      <c r="C2" s="210"/>
      <c r="D2" s="210"/>
      <c r="E2" s="210"/>
      <c r="F2" s="210"/>
      <c r="G2" s="210"/>
      <c r="H2" s="210"/>
      <c r="I2" s="211"/>
      <c r="J2" s="212"/>
    </row>
    <row r="3" spans="1:16" ht="16.5" customHeight="1" thickBot="1" x14ac:dyDescent="0.3">
      <c r="A3" s="213"/>
      <c r="B3" s="214"/>
      <c r="C3" s="214"/>
      <c r="D3" s="214"/>
      <c r="E3" s="214"/>
      <c r="F3" s="214"/>
      <c r="G3" s="214"/>
      <c r="H3" s="214"/>
      <c r="I3" s="215"/>
      <c r="J3" s="216"/>
      <c r="L3" t="s">
        <v>278</v>
      </c>
      <c r="M3" s="110"/>
      <c r="O3" s="109" t="s">
        <v>276</v>
      </c>
      <c r="P3" s="111" t="s">
        <v>273</v>
      </c>
    </row>
    <row r="4" spans="1:16" ht="16.5" thickBot="1" x14ac:dyDescent="0.3">
      <c r="A4" s="217"/>
      <c r="B4" s="218"/>
      <c r="C4" s="218"/>
      <c r="D4" s="218"/>
      <c r="E4" s="218"/>
      <c r="F4" s="230" t="s">
        <v>24</v>
      </c>
      <c r="G4" s="231"/>
      <c r="H4" s="234">
        <f>'Data Sheet'!B2</f>
        <v>0</v>
      </c>
      <c r="I4" s="235"/>
      <c r="J4" s="236"/>
      <c r="O4" s="109" t="s">
        <v>281</v>
      </c>
      <c r="P4" s="111" t="s">
        <v>271</v>
      </c>
    </row>
    <row r="5" spans="1:16" ht="16.5" thickBot="1" x14ac:dyDescent="0.3">
      <c r="A5" s="219"/>
      <c r="B5" s="220"/>
      <c r="C5" s="220"/>
      <c r="D5" s="220"/>
      <c r="E5" s="220"/>
      <c r="F5" s="230" t="s">
        <v>0</v>
      </c>
      <c r="G5" s="231"/>
      <c r="H5" s="234">
        <f>'Data Sheet'!B3</f>
        <v>0</v>
      </c>
      <c r="I5" s="235"/>
      <c r="J5" s="236"/>
      <c r="L5" t="s">
        <v>279</v>
      </c>
      <c r="M5" s="110"/>
      <c r="O5" s="109" t="s">
        <v>274</v>
      </c>
      <c r="P5" s="111" t="s">
        <v>269</v>
      </c>
    </row>
    <row r="6" spans="1:16" ht="16.5" thickBot="1" x14ac:dyDescent="0.3">
      <c r="A6" s="219"/>
      <c r="B6" s="220"/>
      <c r="C6" s="220"/>
      <c r="D6" s="220"/>
      <c r="E6" s="220"/>
      <c r="F6" s="230" t="s">
        <v>1</v>
      </c>
      <c r="G6" s="231"/>
      <c r="H6" s="237">
        <f>'Data Sheet'!B4</f>
        <v>0</v>
      </c>
      <c r="I6" s="235"/>
      <c r="J6" s="236"/>
      <c r="O6" s="109" t="s">
        <v>324</v>
      </c>
      <c r="P6" s="111" t="s">
        <v>272</v>
      </c>
    </row>
    <row r="7" spans="1:16" ht="16.5" thickBot="1" x14ac:dyDescent="0.3">
      <c r="A7" s="219"/>
      <c r="B7" s="220"/>
      <c r="C7" s="220"/>
      <c r="D7" s="220"/>
      <c r="E7" s="220"/>
      <c r="F7" s="230" t="s">
        <v>2</v>
      </c>
      <c r="G7" s="231"/>
      <c r="H7" s="234">
        <f>'Data Sheet'!B5</f>
        <v>0</v>
      </c>
      <c r="I7" s="235"/>
      <c r="J7" s="236"/>
      <c r="L7" t="s">
        <v>279</v>
      </c>
      <c r="M7" s="110"/>
      <c r="O7" s="109" t="s">
        <v>275</v>
      </c>
      <c r="P7" s="111" t="s">
        <v>270</v>
      </c>
    </row>
    <row r="8" spans="1:16" ht="16.5" thickBot="1" x14ac:dyDescent="0.3">
      <c r="A8" s="221"/>
      <c r="B8" s="222"/>
      <c r="C8" s="222"/>
      <c r="D8" s="222"/>
      <c r="E8" s="222"/>
      <c r="F8" s="232" t="s">
        <v>33</v>
      </c>
      <c r="G8" s="233"/>
      <c r="H8" s="234">
        <f>'Data Sheet'!B6</f>
        <v>0</v>
      </c>
      <c r="I8" s="235"/>
      <c r="J8" s="236"/>
      <c r="O8" s="109" t="s">
        <v>277</v>
      </c>
      <c r="P8" s="111" t="s">
        <v>282</v>
      </c>
    </row>
    <row r="9" spans="1:16" ht="16.5" thickBot="1" x14ac:dyDescent="0.3">
      <c r="A9" s="223"/>
      <c r="B9" s="224"/>
      <c r="C9" s="224"/>
      <c r="D9" s="224"/>
      <c r="E9" s="224"/>
      <c r="F9" s="224"/>
      <c r="G9" s="224"/>
      <c r="H9" s="224"/>
      <c r="I9" s="225"/>
      <c r="J9" s="226"/>
      <c r="O9" s="109" t="s">
        <v>185</v>
      </c>
      <c r="P9" s="111" t="s">
        <v>185</v>
      </c>
    </row>
    <row r="10" spans="1:16" ht="33" customHeight="1" x14ac:dyDescent="0.25">
      <c r="A10" s="253" t="s">
        <v>3</v>
      </c>
      <c r="B10" s="254"/>
      <c r="C10" s="255"/>
      <c r="D10" s="389" t="str">
        <f>IFERROR(CONCATENATE(VLOOKUP(M3,O3:P9,2,FALSE),M5,M7),"")</f>
        <v/>
      </c>
      <c r="E10" s="390"/>
      <c r="F10" s="390"/>
      <c r="G10" s="390"/>
      <c r="H10" s="390"/>
      <c r="I10" s="390"/>
      <c r="J10" s="391"/>
    </row>
    <row r="11" spans="1:16" ht="15.75" customHeight="1" x14ac:dyDescent="0.25">
      <c r="A11" s="395" t="s">
        <v>4</v>
      </c>
      <c r="B11" s="396"/>
      <c r="C11" s="397"/>
      <c r="D11" s="246" t="s">
        <v>131</v>
      </c>
      <c r="E11" s="247"/>
      <c r="F11" s="256"/>
      <c r="G11" s="246" t="s">
        <v>131</v>
      </c>
      <c r="H11" s="247"/>
      <c r="I11" s="247"/>
      <c r="J11" s="248"/>
      <c r="O11" s="109" t="s">
        <v>280</v>
      </c>
    </row>
    <row r="12" spans="1:16" ht="15.75" thickBot="1" x14ac:dyDescent="0.3">
      <c r="A12" s="392" t="s">
        <v>62</v>
      </c>
      <c r="B12" s="393"/>
      <c r="C12" s="394"/>
      <c r="D12" s="249">
        <f>COUNTA('Prop Subs Inp Report'!B9:B158)</f>
        <v>150</v>
      </c>
      <c r="E12" s="250"/>
      <c r="F12" s="252"/>
      <c r="G12" s="249" t="str">
        <f>'Data Sheet'!B10</f>
        <v>N/A</v>
      </c>
      <c r="H12" s="250"/>
      <c r="I12" s="250"/>
      <c r="J12" s="251"/>
    </row>
    <row r="13" spans="1:16" ht="16.5" thickBot="1" x14ac:dyDescent="0.3">
      <c r="A13" s="223"/>
      <c r="B13" s="224"/>
      <c r="C13" s="224"/>
      <c r="D13" s="224"/>
      <c r="E13" s="224"/>
      <c r="F13" s="224"/>
      <c r="G13" s="224"/>
      <c r="H13" s="224"/>
      <c r="I13" s="225"/>
      <c r="J13" s="226"/>
    </row>
    <row r="14" spans="1:16" ht="16.5" customHeight="1" x14ac:dyDescent="0.25">
      <c r="A14" s="112" t="s">
        <v>120</v>
      </c>
      <c r="B14" s="113">
        <f>SUM(B15:B27)</f>
        <v>0</v>
      </c>
      <c r="C14" s="275"/>
      <c r="D14" s="276"/>
      <c r="E14" s="272" t="s">
        <v>65</v>
      </c>
      <c r="F14" s="273"/>
      <c r="G14" s="273"/>
      <c r="H14" s="274"/>
      <c r="I14" s="277">
        <f>SUM(B28:B36,G35:J35)</f>
        <v>0</v>
      </c>
      <c r="J14" s="278"/>
    </row>
    <row r="15" spans="1:16" ht="15" customHeight="1" x14ac:dyDescent="0.25">
      <c r="A15" s="264" t="s">
        <v>118</v>
      </c>
      <c r="B15" s="265">
        <f>C16+D16</f>
        <v>0</v>
      </c>
      <c r="C15" s="115" t="s">
        <v>41</v>
      </c>
      <c r="D15" s="116" t="s">
        <v>42</v>
      </c>
      <c r="E15" s="266" t="s">
        <v>67</v>
      </c>
      <c r="F15" s="267"/>
      <c r="G15" s="267"/>
      <c r="H15" s="267"/>
      <c r="I15" s="267"/>
      <c r="J15" s="268"/>
    </row>
    <row r="16" spans="1:16" x14ac:dyDescent="0.25">
      <c r="A16" s="264"/>
      <c r="B16" s="265"/>
      <c r="C16" s="115">
        <f>'Prop Subs Inp Report'!Q7</f>
        <v>0</v>
      </c>
      <c r="D16" s="116">
        <f>'Prop Subs Inp Report'!R7</f>
        <v>0</v>
      </c>
      <c r="E16" s="269"/>
      <c r="F16" s="270"/>
      <c r="G16" s="270"/>
      <c r="H16" s="270"/>
      <c r="I16" s="270"/>
      <c r="J16" s="271"/>
    </row>
    <row r="17" spans="1:10" ht="16.5" customHeight="1" x14ac:dyDescent="0.25">
      <c r="A17" s="264" t="s">
        <v>119</v>
      </c>
      <c r="B17" s="265">
        <f>C18+D18</f>
        <v>0</v>
      </c>
      <c r="C17" s="115" t="s">
        <v>41</v>
      </c>
      <c r="D17" s="116" t="s">
        <v>42</v>
      </c>
      <c r="E17" s="260" t="s">
        <v>53</v>
      </c>
      <c r="F17" s="261"/>
      <c r="G17" s="261"/>
      <c r="H17" s="261"/>
      <c r="I17" s="261"/>
      <c r="J17" s="262"/>
    </row>
    <row r="18" spans="1:10" x14ac:dyDescent="0.25">
      <c r="A18" s="264"/>
      <c r="B18" s="265"/>
      <c r="C18" s="117">
        <f>'Prop Subs Inp Report'!S7</f>
        <v>0</v>
      </c>
      <c r="D18" s="118">
        <f>'Prop Subs Inp Report'!T7</f>
        <v>0</v>
      </c>
      <c r="E18" s="263"/>
      <c r="F18" s="261"/>
      <c r="G18" s="261"/>
      <c r="H18" s="261"/>
      <c r="I18" s="261"/>
      <c r="J18" s="262"/>
    </row>
    <row r="19" spans="1:10" ht="14.25" customHeight="1" x14ac:dyDescent="0.25">
      <c r="A19" s="279" t="s">
        <v>188</v>
      </c>
      <c r="B19" s="201">
        <f>SUM(C20:D20)</f>
        <v>0</v>
      </c>
      <c r="C19" s="117" t="s">
        <v>41</v>
      </c>
      <c r="D19" s="118" t="s">
        <v>42</v>
      </c>
      <c r="E19" s="260" t="s">
        <v>43</v>
      </c>
      <c r="F19" s="283"/>
      <c r="G19" s="283"/>
      <c r="H19" s="283"/>
      <c r="I19" s="283"/>
      <c r="J19" s="284"/>
    </row>
    <row r="20" spans="1:10" ht="15.75" customHeight="1" thickBot="1" x14ac:dyDescent="0.3">
      <c r="A20" s="280"/>
      <c r="B20" s="202"/>
      <c r="C20" s="117">
        <f>'Prop Subs Inp Report'!U7</f>
        <v>0</v>
      </c>
      <c r="D20" s="118">
        <f>'Prop Subs Inp Report'!V7</f>
        <v>0</v>
      </c>
      <c r="E20" s="285"/>
      <c r="F20" s="286"/>
      <c r="G20" s="286"/>
      <c r="H20" s="286"/>
      <c r="I20" s="286"/>
      <c r="J20" s="287"/>
    </row>
    <row r="21" spans="1:10" ht="14.25" customHeight="1" thickBot="1" x14ac:dyDescent="0.3">
      <c r="A21" s="281" t="s">
        <v>127</v>
      </c>
      <c r="B21" s="201">
        <f>SUM(C22:D22)</f>
        <v>0</v>
      </c>
      <c r="C21" s="115" t="s">
        <v>41</v>
      </c>
      <c r="D21" s="120" t="s">
        <v>42</v>
      </c>
      <c r="E21" s="319"/>
      <c r="F21" s="320"/>
      <c r="G21" s="320"/>
      <c r="H21" s="320"/>
      <c r="I21" s="320"/>
      <c r="J21" s="321"/>
    </row>
    <row r="22" spans="1:10" x14ac:dyDescent="0.25">
      <c r="A22" s="282"/>
      <c r="B22" s="202"/>
      <c r="C22" s="115">
        <f>'Prop Subs Inp Report'!W7</f>
        <v>0</v>
      </c>
      <c r="D22" s="116">
        <f>'Prop Subs Inp Report'!X7</f>
        <v>0</v>
      </c>
      <c r="E22" s="288" t="s">
        <v>122</v>
      </c>
      <c r="F22" s="289"/>
      <c r="G22" s="290">
        <f>SUM(G23:J25)</f>
        <v>0</v>
      </c>
      <c r="H22" s="290"/>
      <c r="I22" s="290"/>
      <c r="J22" s="291"/>
    </row>
    <row r="23" spans="1:10" x14ac:dyDescent="0.25">
      <c r="A23" s="122" t="s">
        <v>121</v>
      </c>
      <c r="B23" s="123">
        <f>'Prop Subs Inp Report'!Y7</f>
        <v>0</v>
      </c>
      <c r="C23" s="318"/>
      <c r="D23" s="293"/>
      <c r="E23" s="323" t="s">
        <v>41</v>
      </c>
      <c r="F23" s="324"/>
      <c r="G23" s="318">
        <f>'Prop Subs Inp Report'!O7</f>
        <v>0</v>
      </c>
      <c r="H23" s="318"/>
      <c r="I23" s="318"/>
      <c r="J23" s="322"/>
    </row>
    <row r="24" spans="1:10" x14ac:dyDescent="0.25">
      <c r="A24" s="281" t="s">
        <v>126</v>
      </c>
      <c r="B24" s="201">
        <f>SUM(C25:D25)</f>
        <v>0</v>
      </c>
      <c r="C24" s="124" t="s">
        <v>41</v>
      </c>
      <c r="D24" s="125" t="s">
        <v>42</v>
      </c>
      <c r="E24" s="296" t="s">
        <v>42</v>
      </c>
      <c r="F24" s="297"/>
      <c r="G24" s="293">
        <f>'Prop Subs Inp Report'!P7</f>
        <v>0</v>
      </c>
      <c r="H24" s="294"/>
      <c r="I24" s="294"/>
      <c r="J24" s="295"/>
    </row>
    <row r="25" spans="1:10" ht="15.75" customHeight="1" x14ac:dyDescent="0.25">
      <c r="A25" s="282"/>
      <c r="B25" s="202"/>
      <c r="C25" s="124">
        <f>'Prop Subs Inp Report'!Z7</f>
        <v>0</v>
      </c>
      <c r="D25" s="125">
        <f>'Prop Subs Inp Report'!AA7</f>
        <v>0</v>
      </c>
      <c r="E25" s="304"/>
      <c r="F25" s="305"/>
      <c r="G25" s="305"/>
      <c r="H25" s="305"/>
      <c r="I25" s="305"/>
      <c r="J25" s="306"/>
    </row>
    <row r="26" spans="1:10" ht="15.75" customHeight="1" x14ac:dyDescent="0.25">
      <c r="A26" s="121" t="str">
        <f>'Prop Subs Inp Report'!AB8</f>
        <v>Other Damage</v>
      </c>
      <c r="B26" s="119">
        <f>'Prop Subs Inp Report'!AB7</f>
        <v>0</v>
      </c>
      <c r="C26" s="302"/>
      <c r="D26" s="303"/>
      <c r="E26" s="307"/>
      <c r="F26" s="308"/>
      <c r="G26" s="308"/>
      <c r="H26" s="308"/>
      <c r="I26" s="308"/>
      <c r="J26" s="309"/>
    </row>
    <row r="27" spans="1:10" ht="15.75" customHeight="1" x14ac:dyDescent="0.25">
      <c r="A27" s="121" t="str">
        <f>'Prop Subs Inp Report'!AC8</f>
        <v>Other Damage</v>
      </c>
      <c r="B27" s="119">
        <f>'Prop Subs Inp Report'!AC7</f>
        <v>0</v>
      </c>
      <c r="C27" s="302"/>
      <c r="D27" s="303"/>
      <c r="E27" s="310"/>
      <c r="F27" s="311"/>
      <c r="G27" s="311"/>
      <c r="H27" s="311"/>
      <c r="I27" s="311"/>
      <c r="J27" s="312"/>
    </row>
    <row r="28" spans="1:10" ht="15.75" customHeight="1" x14ac:dyDescent="0.25">
      <c r="A28" s="126" t="str">
        <f>'Prop Subs Inp Report'!AL8</f>
        <v>Minimum Wall Tube</v>
      </c>
      <c r="B28" s="114">
        <f>'Prop Subs Inp Report'!AL7</f>
        <v>0</v>
      </c>
      <c r="C28" s="313"/>
      <c r="D28" s="314"/>
      <c r="E28" s="298" t="s">
        <v>5</v>
      </c>
      <c r="F28" s="299"/>
      <c r="G28" s="292" t="s">
        <v>41</v>
      </c>
      <c r="H28" s="292"/>
      <c r="I28" s="292" t="s">
        <v>42</v>
      </c>
      <c r="J28" s="316"/>
    </row>
    <row r="29" spans="1:10" ht="15.75" customHeight="1" x14ac:dyDescent="0.25">
      <c r="A29" s="199" t="s">
        <v>189</v>
      </c>
      <c r="B29" s="201">
        <f>SUM(C30:D30)</f>
        <v>0</v>
      </c>
      <c r="C29" s="115" t="s">
        <v>41</v>
      </c>
      <c r="D29" s="116" t="s">
        <v>42</v>
      </c>
      <c r="E29" s="300"/>
      <c r="F29" s="301"/>
      <c r="G29" s="315">
        <f>'Prop Subs Inp Report'!AF7</f>
        <v>0</v>
      </c>
      <c r="H29" s="315"/>
      <c r="I29" s="315">
        <f>'Prop Subs Inp Report'!AI7</f>
        <v>0</v>
      </c>
      <c r="J29" s="317"/>
    </row>
    <row r="30" spans="1:10" ht="16.5" customHeight="1" x14ac:dyDescent="0.25">
      <c r="A30" s="200"/>
      <c r="B30" s="202"/>
      <c r="C30" s="127">
        <f>'Prop Subs Inp Report'!AM7</f>
        <v>0</v>
      </c>
      <c r="D30" s="128">
        <f>'Prop Subs Inp Report'!AN7</f>
        <v>0</v>
      </c>
      <c r="E30" s="173" t="s">
        <v>68</v>
      </c>
      <c r="F30" s="174"/>
      <c r="G30" s="175">
        <f>'Prop Subs Inp Report'!AG7</f>
        <v>0</v>
      </c>
      <c r="H30" s="175"/>
      <c r="I30" s="175"/>
      <c r="J30" s="176"/>
    </row>
    <row r="31" spans="1:10" ht="15.75" customHeight="1" x14ac:dyDescent="0.25">
      <c r="A31" s="199" t="s">
        <v>130</v>
      </c>
      <c r="B31" s="201">
        <f>SUM(C32:D32)</f>
        <v>0</v>
      </c>
      <c r="C31" s="115" t="s">
        <v>41</v>
      </c>
      <c r="D31" s="116" t="s">
        <v>42</v>
      </c>
      <c r="E31" s="173" t="s">
        <v>63</v>
      </c>
      <c r="F31" s="174"/>
      <c r="G31" s="175">
        <f>'Prop Subs Inp Report'!AH7</f>
        <v>0</v>
      </c>
      <c r="H31" s="175"/>
      <c r="I31" s="175"/>
      <c r="J31" s="176"/>
    </row>
    <row r="32" spans="1:10" ht="15.75" customHeight="1" x14ac:dyDescent="0.25">
      <c r="A32" s="200"/>
      <c r="B32" s="202"/>
      <c r="C32" s="127">
        <f>'Prop Subs Inp Report'!AO7</f>
        <v>0</v>
      </c>
      <c r="D32" s="128">
        <f>'Prop Subs Inp Report'!AP7</f>
        <v>0</v>
      </c>
      <c r="E32" s="190" t="s">
        <v>57</v>
      </c>
      <c r="F32" s="191"/>
      <c r="G32" s="182" t="s">
        <v>8</v>
      </c>
      <c r="H32" s="182"/>
      <c r="I32" s="182" t="s">
        <v>9</v>
      </c>
      <c r="J32" s="189"/>
    </row>
    <row r="33" spans="1:10" ht="15.75" customHeight="1" x14ac:dyDescent="0.25">
      <c r="A33" s="129" t="str">
        <f>'Prop Subs Inp Report'!AQ8</f>
        <v>Minimum OD</v>
      </c>
      <c r="B33" s="130">
        <f>'Prop Subs Inp Report'!AQ7</f>
        <v>0</v>
      </c>
      <c r="C33" s="179"/>
      <c r="D33" s="180"/>
      <c r="E33" s="192"/>
      <c r="F33" s="193"/>
      <c r="G33" s="194">
        <f>'Prop Subs Inp Report'!AD7</f>
        <v>0</v>
      </c>
      <c r="H33" s="195"/>
      <c r="I33" s="194">
        <f>'Prop Subs Inp Report'!AE7</f>
        <v>0</v>
      </c>
      <c r="J33" s="196"/>
    </row>
    <row r="34" spans="1:10" ht="15.75" customHeight="1" x14ac:dyDescent="0.25">
      <c r="A34" s="129" t="str">
        <f>'Prop Subs Inp Report'!AR8</f>
        <v>Damaged Tube</v>
      </c>
      <c r="B34" s="130">
        <f>'Prop Subs Inp Report'!AR7</f>
        <v>0</v>
      </c>
      <c r="C34" s="177"/>
      <c r="D34" s="178"/>
      <c r="E34" s="185" t="s">
        <v>64</v>
      </c>
      <c r="F34" s="186"/>
      <c r="G34" s="175" t="s">
        <v>8</v>
      </c>
      <c r="H34" s="175"/>
      <c r="I34" s="175" t="s">
        <v>9</v>
      </c>
      <c r="J34" s="176"/>
    </row>
    <row r="35" spans="1:10" ht="15.75" customHeight="1" thickBot="1" x14ac:dyDescent="0.3">
      <c r="A35" s="131" t="str">
        <f>'Prop Subs Inp Report'!AS8</f>
        <v>EMI Reject</v>
      </c>
      <c r="B35" s="123">
        <f>'Prop Subs Inp Report'!AS7</f>
        <v>0</v>
      </c>
      <c r="C35" s="181"/>
      <c r="D35" s="177"/>
      <c r="E35" s="187"/>
      <c r="F35" s="188"/>
      <c r="G35" s="183">
        <f>'Prop Subs Inp Report'!AJ7</f>
        <v>0</v>
      </c>
      <c r="H35" s="183"/>
      <c r="I35" s="183">
        <f>'Prop Subs Inp Report'!AK7</f>
        <v>0</v>
      </c>
      <c r="J35" s="184"/>
    </row>
    <row r="36" spans="1:10" ht="15.75" customHeight="1" thickBot="1" x14ac:dyDescent="0.3">
      <c r="A36" s="132" t="str">
        <f>'Prop Subs Inp Report'!AT8</f>
        <v>Other DBR</v>
      </c>
      <c r="B36" s="133">
        <f>'Prop Subs Inp Report'!AT7</f>
        <v>0</v>
      </c>
      <c r="C36" s="203"/>
      <c r="D36" s="204"/>
      <c r="E36" s="134"/>
      <c r="F36" s="134"/>
      <c r="G36" s="134"/>
      <c r="H36" s="134"/>
      <c r="I36" s="134"/>
      <c r="J36" s="135"/>
    </row>
    <row r="37" spans="1:10" ht="15.75" thickBot="1" x14ac:dyDescent="0.3">
      <c r="A37" s="197"/>
      <c r="B37" s="198"/>
      <c r="C37" s="198"/>
      <c r="D37" s="198"/>
      <c r="E37" s="136"/>
      <c r="F37" s="136"/>
      <c r="G37" s="136"/>
      <c r="H37" s="136"/>
      <c r="I37" s="136"/>
      <c r="J37" s="137"/>
    </row>
    <row r="38" spans="1:10" x14ac:dyDescent="0.25">
      <c r="A38" s="331" t="s">
        <v>44</v>
      </c>
      <c r="B38" s="332"/>
      <c r="C38" s="332"/>
      <c r="D38" s="332"/>
      <c r="E38" s="332"/>
      <c r="F38" s="332"/>
      <c r="G38" s="332"/>
      <c r="H38" s="332"/>
      <c r="I38" s="332"/>
      <c r="J38" s="333"/>
    </row>
    <row r="39" spans="1:10" x14ac:dyDescent="0.25">
      <c r="A39" s="325" t="str">
        <f>"*"&amp;(IF(C16=0,"","("&amp;C16&amp;") "&amp;C15&amp;", "))&amp;(IF(D16=0,"", "("&amp;D16&amp;") "&amp;D15&amp;", "))&amp;(IF(B15=0,""," "&amp;A15&amp;", "))&amp;(IF(C18=0,"","("&amp;C18&amp;") "&amp;C17&amp;", "))&amp;(IF(D18=0,"", "("&amp;D18&amp;") "&amp;D17&amp;", "))&amp;(IF(B17=0,""," "&amp;A17&amp;", "))&amp;(IF(C20=0,"","("&amp;C20&amp;") "&amp;C19&amp;", "))&amp;(IF(D20=0,"", "("&amp;D20&amp;") "&amp;D19&amp;", "))&amp;(IF(B19=0,""," "&amp;A19&amp;", "))&amp;(IF(C22=0,"","("&amp;C22&amp;") "&amp;C21&amp;", "))&amp;(IF(D22=0,"", "("&amp;D22&amp;") "&amp;D21&amp;", "))&amp;(IF(B21=0,""," "&amp;A21&amp;", "))&amp;(IF(B23=0,"","("&amp;B23&amp;") "&amp;A23&amp;", "))&amp;(IF(C25=0,"","("&amp;C25&amp;") "&amp;C24&amp;", "))&amp;(IF(D25=0,"", "("&amp;D25&amp;") "&amp;D24&amp;", "))&amp;(IF(B24=0,""," "&amp;A24&amp;", "))&amp;(IF(B26=0,"","("&amp;B26&amp;") "&amp;A26&amp;", "))&amp;(IF(B27=0,"", "("&amp;B27&amp;") "&amp;A27&amp;""))&amp;" = ("&amp;B14&amp;") Standard Machine Shop Repairs"</f>
        <v>* = (0) Standard Machine Shop Repairs</v>
      </c>
      <c r="B39" s="326"/>
      <c r="C39" s="326"/>
      <c r="D39" s="326"/>
      <c r="E39" s="326"/>
      <c r="F39" s="326"/>
      <c r="G39" s="326"/>
      <c r="H39" s="326"/>
      <c r="I39" s="326"/>
      <c r="J39" s="327"/>
    </row>
    <row r="40" spans="1:10" x14ac:dyDescent="0.25">
      <c r="A40" s="325" t="str">
        <f>IF(B14=0,"","**Damages are marked in yellow and stenciled accordingly")</f>
        <v/>
      </c>
      <c r="B40" s="326"/>
      <c r="C40" s="326"/>
      <c r="D40" s="326"/>
      <c r="E40" s="326"/>
      <c r="F40" s="326"/>
      <c r="G40" s="326"/>
      <c r="H40" s="326"/>
      <c r="I40" s="326"/>
      <c r="J40" s="327"/>
    </row>
    <row r="41" spans="1:10" x14ac:dyDescent="0.25">
      <c r="A41" s="325" t="str">
        <f>IF(B19=0,"","**Short Box, Long Box and Short Pin Machine Shop Refaces are marked in green and stenciled accordingly")</f>
        <v/>
      </c>
      <c r="B41" s="326"/>
      <c r="C41" s="326"/>
      <c r="D41" s="326"/>
      <c r="E41" s="326"/>
      <c r="F41" s="326"/>
      <c r="G41" s="326"/>
      <c r="H41" s="326"/>
      <c r="I41" s="326"/>
      <c r="J41" s="327"/>
    </row>
    <row r="42" spans="1:10" x14ac:dyDescent="0.25">
      <c r="A42" s="325" t="str">
        <f>IF(B19=0,"","**Pathfinder marks machine refaces for connections that cannot be refaces in the field. These connections are ")</f>
        <v/>
      </c>
      <c r="B42" s="326"/>
      <c r="C42" s="326"/>
      <c r="D42" s="326"/>
      <c r="E42" s="326"/>
      <c r="F42" s="326"/>
      <c r="G42" s="326"/>
      <c r="H42" s="326"/>
      <c r="I42" s="326"/>
      <c r="J42" s="327"/>
    </row>
    <row r="43" spans="1:10" x14ac:dyDescent="0.25">
      <c r="A43" s="325" t="str">
        <f>IF(B19=0,"","connections are too short for infield refacing but not too short for a machine to reface. Machine refaces are significantly")</f>
        <v/>
      </c>
      <c r="B43" s="326"/>
      <c r="C43" s="326"/>
      <c r="D43" s="326"/>
      <c r="E43" s="326"/>
      <c r="F43" s="326"/>
      <c r="G43" s="326"/>
      <c r="H43" s="326"/>
      <c r="I43" s="326"/>
      <c r="J43" s="327"/>
    </row>
    <row r="44" spans="1:10" x14ac:dyDescent="0.25">
      <c r="A44" s="325" t="str">
        <f>IF(B19=0,"","less expensive than machine recuts and also don't compromise the overall length of the  tool joints.")</f>
        <v/>
      </c>
      <c r="B44" s="326"/>
      <c r="C44" s="326"/>
      <c r="D44" s="326"/>
      <c r="E44" s="326"/>
      <c r="F44" s="326"/>
      <c r="G44" s="326"/>
      <c r="H44" s="326"/>
      <c r="I44" s="326"/>
      <c r="J44" s="327"/>
    </row>
    <row r="45" spans="1:10" x14ac:dyDescent="0.25">
      <c r="A45" s="340" t="str">
        <f>IF('Prop Subs Inp Report'!BB6=0,"","*("&amp;'Prop Subs Inp Report'!BB6&amp;") Joints Contain Multiple Damages = ("&amp;'Prop Subs Inp Report'!BB5&amp;") Joints sent off to Machine Shop for Repairs.")</f>
        <v/>
      </c>
      <c r="B45" s="341"/>
      <c r="C45" s="341"/>
      <c r="D45" s="341"/>
      <c r="E45" s="341"/>
      <c r="F45" s="341"/>
      <c r="G45" s="341"/>
      <c r="H45" s="341"/>
      <c r="I45" s="341"/>
      <c r="J45" s="342"/>
    </row>
    <row r="46" spans="1:10" x14ac:dyDescent="0.25">
      <c r="A46" s="340" t="str">
        <f>IF('Prop Subs Inp Report'!AU7=0,"","("&amp;'Prop Subs Inp Report'!AU7&amp;") "&amp;'Prop Subs Inp Report'!AU8&amp;", ")&amp;IF('Prop Subs Inp Report'!AV7=0,"","("&amp;'Prop Subs Inp Report'!AV7&amp;") "&amp;'Prop Subs Inp Report'!AV8&amp;", ")&amp;IF('Prop Subs Inp Report'!AW7=0,"","("&amp;'Prop Subs Inp Report'!AW7&amp;") "&amp;'Prop Subs Inp Report'!AW8&amp;", ")&amp;IF('Prop Subs Inp Report'!AX7=0,"","("&amp;'Prop Subs Inp Report'!AX7&amp;") "&amp;'Prop Subs Inp Report'!AX8&amp;" ")</f>
        <v/>
      </c>
      <c r="B46" s="341"/>
      <c r="C46" s="341"/>
      <c r="D46" s="341"/>
      <c r="E46" s="341"/>
      <c r="F46" s="341"/>
      <c r="G46" s="341"/>
      <c r="H46" s="341"/>
      <c r="I46" s="341"/>
      <c r="J46" s="342"/>
    </row>
    <row r="47" spans="1:10" x14ac:dyDescent="0.25">
      <c r="A47" s="340" t="str">
        <f>IF(COUNTIFS('Prop Subs Inp Report'!G9:G1008,"&lt;.80",'Prop Subs Inp Report'!G9:G1008,"&gt;.75")=0,"","("&amp;COUNTIFS('Prop Subs Inp Report'!G9:G1008,"&lt;.80",'Prop Subs Inp Report'!G9:G1008,"&gt;.75")&amp;") Class 2 Joints, ")&amp;IF(COUNTIFS('Prop Subs Inp Report'!G9:G1008,"&lt;.7499",'Prop Subs Inp Report'!G9:G1008,"&gt;.70")=0,"","("&amp;COUNTIFS('Prop Subs Inp Report'!G9:G1008,"&lt;.7499",'Prop Subs Inp Report'!G9:G1008,"&gt;.70")&amp;") Class 2.5 Joints")</f>
        <v/>
      </c>
      <c r="B47" s="341"/>
      <c r="C47" s="341"/>
      <c r="D47" s="341"/>
      <c r="E47" s="341"/>
      <c r="F47" s="341"/>
      <c r="G47" s="341"/>
      <c r="H47" s="341"/>
      <c r="I47" s="341"/>
      <c r="J47" s="342"/>
    </row>
    <row r="48" spans="1:10" x14ac:dyDescent="0.25">
      <c r="A48" s="334"/>
      <c r="B48" s="335"/>
      <c r="C48" s="335"/>
      <c r="D48" s="335"/>
      <c r="E48" s="335"/>
      <c r="F48" s="335"/>
      <c r="G48" s="335"/>
      <c r="H48" s="335"/>
      <c r="I48" s="335"/>
      <c r="J48" s="336"/>
    </row>
    <row r="49" spans="1:18" x14ac:dyDescent="0.25">
      <c r="A49" s="325" t="str">
        <f>"*"&amp;(IF(G23=0,"","("&amp;G23&amp;") "&amp;E23))&amp;(IF(G24=0,""," ("&amp;G24&amp;") "&amp;E24))&amp;(IF(G22=0,""," = ("&amp;G22&amp;") Total "))&amp;IF('Data Sheet'!B9="Delta 544","Machine Shop","")&amp;IF('Data Sheet'!B9="Everdrill 46","","")&amp;IF('Data Sheet'!B9="Everdrill 49","Machine Shop","")&amp;IF('Data Sheet'!B9="Everdrill 54","Machine Shop","")&amp;IF('Data Sheet'!B9="NC-56","Machine Shop","")&amp;IF('Data Sheet'!B9="4.5 IF","In-Field","")&amp;IF('Data Sheet'!B9="4.5 XH","In-Field","")&amp;IF('Data Sheet'!B9="4.5 XO","In-Field","")&amp;IF('Data Sheet'!B9="5.5 FH","In-Field","")&amp;IF('Data Sheet'!B9="5.5 IF","In-Field","")&amp;IF('Data Sheet'!B9="CET 43","In-Field","")&amp;IF('Data Sheet'!B9="Delta 425","In-Field","")&amp;IF('Data Sheet'!B9="DS 50","In-Field","")&amp;IF('Data Sheet'!B9="DS 55","In-Field Lathe","")&amp;IF('Data Sheet'!B9="DS 40","In-Field","")&amp;IF('Data Sheet'!B9="NC-46","In-Field","")&amp;IF('Data Sheet'!B9="NC-50","In-Field","")&amp;IF('Data Sheet'!B9="XT-39","In-Field","")&amp;IF('Data Sheet'!B9="XT-54","In-Field","")&amp;IF('Data Sheet'!B9="Ptech-43","In-Field Lathe","")&amp;IF('Data Sheet'!B9="Ptech-55","In-Field Lathe","")&amp;IF('Data Sheet'!B9="DS 38","In-Field","")&amp;IF('Data Sheet'!B9="DS 42","In-Field ","")&amp;IF('Data Sheet'!B9="CET 50","In-Field ","")&amp;IF('Data Sheet'!B9="Delta 391","In-Field ","")&amp;IF(G22=0,"", " Refaces")</f>
        <v>*</v>
      </c>
      <c r="B49" s="326"/>
      <c r="C49" s="326"/>
      <c r="D49" s="326"/>
      <c r="E49" s="326"/>
      <c r="F49" s="326"/>
      <c r="G49" s="326"/>
      <c r="H49" s="326"/>
      <c r="I49" s="326"/>
      <c r="J49" s="327"/>
    </row>
    <row r="50" spans="1:18" ht="14.25" customHeight="1" x14ac:dyDescent="0.25">
      <c r="A50" s="325" t="str">
        <f>IF(G11="XT-39","**In-field refaces on XT-39 were done at Box lengths of 4.498 to 4.503 and Pin lengths of 4.491 to 4.500","")</f>
        <v/>
      </c>
      <c r="B50" s="326"/>
      <c r="C50" s="326"/>
      <c r="D50" s="326"/>
      <c r="E50" s="326"/>
      <c r="F50" s="326"/>
      <c r="G50" s="326"/>
      <c r="H50" s="326"/>
      <c r="I50" s="326"/>
      <c r="J50" s="327"/>
    </row>
    <row r="51" spans="1:18" x14ac:dyDescent="0.25">
      <c r="A51" s="334"/>
      <c r="B51" s="335"/>
      <c r="C51" s="335"/>
      <c r="D51" s="335"/>
      <c r="E51" s="335"/>
      <c r="F51" s="335"/>
      <c r="G51" s="335"/>
      <c r="H51" s="335"/>
      <c r="I51" s="335"/>
      <c r="J51" s="336"/>
    </row>
    <row r="52" spans="1:18" x14ac:dyDescent="0.25">
      <c r="A52" s="337" t="str">
        <f>"*"&amp;(IF(B28=0,"","("&amp;B28&amp;") "&amp;A28&amp;", "))&amp;(IF(C30=0,"","("&amp;C30&amp;") "&amp;C29&amp;",  "))&amp;(IF(D30=0,"","("&amp;D30&amp;") "&amp;D29&amp;", "))&amp;(IF(B29=0,"",""&amp;A29&amp;", "))&amp;(IF(C32=0,"","("&amp;C32&amp;") "&amp;C31&amp;", "))&amp;(IF(D32=0,"","("&amp;D32&amp;") "&amp;D31&amp;", "))&amp;(IF(B31=0,""," "&amp;A31&amp;", "))&amp;(IF(B33=0,"", "("&amp;B33&amp;") "&amp;A33&amp;", "))&amp;(IF(B34=0,"","("&amp;B34&amp;") "&amp;A34&amp;", "))&amp;(IF(B35=0,"","("&amp;B35&amp;") "&amp;A35&amp;", "))&amp;(IF(B36=0,"","("&amp;B36&amp;") "&amp;A36&amp;", "))&amp;" = ("&amp;I14&amp;") Total Damaged Beyond Repair (DBR's)"</f>
        <v>* = (0) Total Damaged Beyond Repair (DBR's)</v>
      </c>
      <c r="B52" s="338"/>
      <c r="C52" s="338"/>
      <c r="D52" s="338"/>
      <c r="E52" s="338"/>
      <c r="F52" s="338"/>
      <c r="G52" s="338"/>
      <c r="H52" s="338"/>
      <c r="I52" s="338"/>
      <c r="J52" s="339"/>
    </row>
    <row r="53" spans="1:18" x14ac:dyDescent="0.25">
      <c r="A53" s="325"/>
      <c r="B53" s="326"/>
      <c r="C53" s="326"/>
      <c r="D53" s="326"/>
      <c r="E53" s="326"/>
      <c r="F53" s="326"/>
      <c r="G53" s="326"/>
      <c r="H53" s="326"/>
      <c r="I53" s="326"/>
      <c r="J53" s="327"/>
    </row>
    <row r="54" spans="1:18" x14ac:dyDescent="0.25">
      <c r="A54" s="343"/>
      <c r="B54" s="344"/>
      <c r="C54" s="344"/>
      <c r="D54" s="344"/>
      <c r="E54" s="344"/>
      <c r="F54" s="344"/>
      <c r="G54" s="344"/>
      <c r="H54" s="344"/>
      <c r="I54" s="344"/>
      <c r="J54" s="345"/>
      <c r="O54" s="108"/>
    </row>
    <row r="55" spans="1:18" x14ac:dyDescent="0.25">
      <c r="A55" s="325" t="s">
        <v>52</v>
      </c>
      <c r="B55" s="326"/>
      <c r="C55" s="326"/>
      <c r="D55" s="326"/>
      <c r="E55" s="326"/>
      <c r="F55" s="326"/>
      <c r="G55" s="326"/>
      <c r="H55" s="326"/>
      <c r="I55" s="326"/>
      <c r="J55" s="327"/>
    </row>
    <row r="56" spans="1:18" ht="17.25" customHeight="1" thickBot="1" x14ac:dyDescent="0.3">
      <c r="A56" s="328"/>
      <c r="B56" s="329"/>
      <c r="C56" s="329"/>
      <c r="D56" s="329"/>
      <c r="E56" s="329"/>
      <c r="F56" s="329"/>
      <c r="G56" s="329"/>
      <c r="H56" s="329"/>
      <c r="I56" s="329"/>
      <c r="J56" s="330"/>
      <c r="K56" s="108"/>
      <c r="L56" s="1"/>
      <c r="M56" s="108"/>
      <c r="N56" s="108"/>
      <c r="P56" s="108"/>
      <c r="Q56" s="108"/>
    </row>
    <row r="57" spans="1:18" ht="17.25" customHeight="1" x14ac:dyDescent="0.25">
      <c r="A57" s="107"/>
      <c r="B57" s="108"/>
      <c r="C57" s="108"/>
      <c r="D57" s="108"/>
      <c r="E57" s="108"/>
      <c r="F57" s="108"/>
      <c r="G57" s="108"/>
      <c r="H57" s="108"/>
      <c r="K57" s="108"/>
      <c r="L57" s="1"/>
      <c r="M57" s="108"/>
      <c r="N57" s="108"/>
      <c r="O57" s="108"/>
      <c r="P57" s="108"/>
      <c r="Q57" s="108"/>
      <c r="R57" s="108"/>
    </row>
    <row r="58" spans="1:18" x14ac:dyDescent="0.25">
      <c r="O58" s="108"/>
    </row>
  </sheetData>
  <sheetProtection selectLockedCells="1"/>
  <mergeCells count="97">
    <mergeCell ref="A47:J47"/>
    <mergeCell ref="A54:J54"/>
    <mergeCell ref="A55:J55"/>
    <mergeCell ref="A56:J56"/>
    <mergeCell ref="A38:J38"/>
    <mergeCell ref="A50:J50"/>
    <mergeCell ref="A51:J51"/>
    <mergeCell ref="A52:J52"/>
    <mergeCell ref="A53:J53"/>
    <mergeCell ref="A44:J44"/>
    <mergeCell ref="A45:J45"/>
    <mergeCell ref="A46:J46"/>
    <mergeCell ref="A48:J48"/>
    <mergeCell ref="A49:J49"/>
    <mergeCell ref="A39:J39"/>
    <mergeCell ref="A40:J40"/>
    <mergeCell ref="A41:J41"/>
    <mergeCell ref="A42:J42"/>
    <mergeCell ref="A43:J43"/>
    <mergeCell ref="C36:D36"/>
    <mergeCell ref="A37:D37"/>
    <mergeCell ref="C34:D34"/>
    <mergeCell ref="E34:F35"/>
    <mergeCell ref="G34:H34"/>
    <mergeCell ref="I34:J34"/>
    <mergeCell ref="C35:D35"/>
    <mergeCell ref="G35:H35"/>
    <mergeCell ref="I35:J35"/>
    <mergeCell ref="A31:A32"/>
    <mergeCell ref="B31:B32"/>
    <mergeCell ref="E31:F31"/>
    <mergeCell ref="G31:J31"/>
    <mergeCell ref="E32:F33"/>
    <mergeCell ref="G32:H32"/>
    <mergeCell ref="I32:J32"/>
    <mergeCell ref="C33:D33"/>
    <mergeCell ref="G33:H33"/>
    <mergeCell ref="I33:J33"/>
    <mergeCell ref="C28:D28"/>
    <mergeCell ref="E28:F29"/>
    <mergeCell ref="G28:H28"/>
    <mergeCell ref="I28:J28"/>
    <mergeCell ref="A29:A30"/>
    <mergeCell ref="B29:B30"/>
    <mergeCell ref="G29:H29"/>
    <mergeCell ref="I29:J29"/>
    <mergeCell ref="E30:F30"/>
    <mergeCell ref="G30:J30"/>
    <mergeCell ref="C23:D23"/>
    <mergeCell ref="E23:F23"/>
    <mergeCell ref="G23:J23"/>
    <mergeCell ref="A24:A25"/>
    <mergeCell ref="B24:B25"/>
    <mergeCell ref="E24:F24"/>
    <mergeCell ref="G24:J24"/>
    <mergeCell ref="E25:J27"/>
    <mergeCell ref="C26:D26"/>
    <mergeCell ref="C27:D27"/>
    <mergeCell ref="A21:A22"/>
    <mergeCell ref="B21:B22"/>
    <mergeCell ref="E21:J21"/>
    <mergeCell ref="E22:F22"/>
    <mergeCell ref="G22:J22"/>
    <mergeCell ref="A17:A18"/>
    <mergeCell ref="B17:B18"/>
    <mergeCell ref="E17:J18"/>
    <mergeCell ref="A19:A20"/>
    <mergeCell ref="B19:B20"/>
    <mergeCell ref="E19:J20"/>
    <mergeCell ref="A13:J13"/>
    <mergeCell ref="C14:D14"/>
    <mergeCell ref="E14:H14"/>
    <mergeCell ref="I14:J14"/>
    <mergeCell ref="A15:A16"/>
    <mergeCell ref="B15:B16"/>
    <mergeCell ref="E15:J16"/>
    <mergeCell ref="A12:C12"/>
    <mergeCell ref="D12:F12"/>
    <mergeCell ref="G12:J12"/>
    <mergeCell ref="A11:C11"/>
    <mergeCell ref="D11:F11"/>
    <mergeCell ref="G11:J11"/>
    <mergeCell ref="A10:C10"/>
    <mergeCell ref="D10:J10"/>
    <mergeCell ref="A9:J9"/>
    <mergeCell ref="A1:J3"/>
    <mergeCell ref="A4:E8"/>
    <mergeCell ref="F4:G4"/>
    <mergeCell ref="H4:J4"/>
    <mergeCell ref="F5:G5"/>
    <mergeCell ref="H5:J5"/>
    <mergeCell ref="F6:G6"/>
    <mergeCell ref="H6:J6"/>
    <mergeCell ref="F7:G7"/>
    <mergeCell ref="H7:J7"/>
    <mergeCell ref="F8:G8"/>
    <mergeCell ref="H8:J8"/>
  </mergeCells>
  <dataValidations count="2">
    <dataValidation type="list" allowBlank="1" showInputMessage="1" showErrorMessage="1" sqref="M5" xr:uid="{741F04A4-35CD-4450-B656-B193D649373E}">
      <formula1>$O$10:$O$11</formula1>
    </dataValidation>
    <dataValidation type="list" allowBlank="1" showInputMessage="1" showErrorMessage="1" sqref="M3" xr:uid="{1EDD907D-7FA4-4E1E-8D2D-2DF9B79D91D9}">
      <formula1>$O$3:$O$10</formula1>
    </dataValidation>
  </dataValidations>
  <pageMargins left="0.7" right="0.7" top="0.75" bottom="0.75" header="0.3" footer="0.3"/>
  <pageSetup scale="82" fitToWidth="0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29BB2-A0B0-403B-A496-06D3804A26C2}">
  <sheetPr>
    <pageSetUpPr fitToPage="1"/>
  </sheetPr>
  <dimension ref="B1:BX158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V5" sqref="V5:AT5"/>
    </sheetView>
  </sheetViews>
  <sheetFormatPr defaultColWidth="9.140625" defaultRowHeight="14.25" x14ac:dyDescent="0.2"/>
  <cols>
    <col min="1" max="1" width="3" style="2" customWidth="1"/>
    <col min="2" max="2" width="4.5703125" style="2" customWidth="1"/>
    <col min="3" max="3" width="9.5703125" style="2" customWidth="1"/>
    <col min="4" max="4" width="7.140625" style="2" customWidth="1"/>
    <col min="5" max="5" width="5.140625" style="2" customWidth="1"/>
    <col min="6" max="6" width="4.85546875" style="2" customWidth="1"/>
    <col min="7" max="7" width="7" style="2" customWidth="1"/>
    <col min="8" max="8" width="6.7109375" style="2" customWidth="1"/>
    <col min="9" max="9" width="5.28515625" style="2" customWidth="1"/>
    <col min="10" max="10" width="5.7109375" style="2" customWidth="1"/>
    <col min="11" max="11" width="6.140625" style="2" customWidth="1"/>
    <col min="12" max="12" width="5.85546875" style="2" customWidth="1"/>
    <col min="13" max="13" width="6.5703125" style="2" customWidth="1"/>
    <col min="14" max="14" width="23.42578125" style="4" customWidth="1"/>
    <col min="15" max="15" width="4" style="2" customWidth="1"/>
    <col min="16" max="22" width="3.5703125" style="2" customWidth="1"/>
    <col min="23" max="23" width="3" style="2" customWidth="1"/>
    <col min="24" max="34" width="3.5703125" style="2" customWidth="1"/>
    <col min="35" max="37" width="3.140625" style="2" customWidth="1"/>
    <col min="38" max="39" width="3.5703125" style="2" customWidth="1"/>
    <col min="40" max="45" width="3.140625" style="2" customWidth="1"/>
    <col min="46" max="46" width="2.85546875" style="2" customWidth="1"/>
    <col min="47" max="50" width="3.28515625" style="2" customWidth="1"/>
    <col min="51" max="52" width="9.140625" style="2"/>
    <col min="53" max="53" width="0" style="2" hidden="1" customWidth="1"/>
    <col min="54" max="54" width="4.5703125" style="2" hidden="1" customWidth="1"/>
    <col min="55" max="55" width="9.140625" style="2" hidden="1" customWidth="1"/>
    <col min="56" max="56" width="0" style="2" hidden="1" customWidth="1"/>
    <col min="57" max="75" width="9.140625" style="2"/>
    <col min="76" max="76" width="13.28515625" style="2" customWidth="1"/>
    <col min="77" max="16384" width="9.140625" style="2"/>
  </cols>
  <sheetData>
    <row r="1" spans="2:76" ht="15" thickBot="1" x14ac:dyDescent="0.25">
      <c r="AU1" s="32"/>
      <c r="AV1" s="32"/>
      <c r="AW1" s="32"/>
      <c r="AX1" s="32"/>
    </row>
    <row r="2" spans="2:76" ht="15.75" customHeight="1" thickBot="1" x14ac:dyDescent="0.25">
      <c r="B2" s="355" t="s">
        <v>24</v>
      </c>
      <c r="C2" s="356"/>
      <c r="D2" s="356"/>
      <c r="E2" s="356"/>
      <c r="F2" s="349">
        <f>'Sum Subs'!H4</f>
        <v>0</v>
      </c>
      <c r="G2" s="423"/>
      <c r="H2" s="350"/>
      <c r="I2" s="355"/>
      <c r="J2" s="356"/>
      <c r="K2" s="357"/>
      <c r="L2" s="373"/>
      <c r="M2" s="375"/>
      <c r="N2" s="401"/>
      <c r="O2" s="401"/>
      <c r="P2" s="402"/>
      <c r="Q2" s="367" t="s">
        <v>18</v>
      </c>
      <c r="R2" s="368"/>
      <c r="S2" s="368"/>
      <c r="T2" s="368"/>
      <c r="U2" s="368"/>
      <c r="V2" s="368"/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  <c r="AO2" s="368"/>
      <c r="AP2" s="368"/>
      <c r="AQ2" s="368"/>
      <c r="AR2" s="368"/>
      <c r="AS2" s="368"/>
      <c r="AT2" s="369"/>
      <c r="AU2" s="87"/>
      <c r="AV2" s="88"/>
      <c r="AW2" s="88"/>
      <c r="AX2" s="89"/>
    </row>
    <row r="3" spans="2:76" ht="15.75" thickBot="1" x14ac:dyDescent="0.3">
      <c r="B3" s="355" t="s">
        <v>35</v>
      </c>
      <c r="C3" s="356"/>
      <c r="D3" s="356"/>
      <c r="E3" s="356"/>
      <c r="F3" s="349">
        <f>'Sum Subs'!H5</f>
        <v>0</v>
      </c>
      <c r="G3" s="423"/>
      <c r="H3" s="350"/>
      <c r="I3" s="355" t="s">
        <v>36</v>
      </c>
      <c r="J3" s="356"/>
      <c r="K3" s="357"/>
      <c r="L3" s="373">
        <f>'Sum Subs'!H7</f>
        <v>0</v>
      </c>
      <c r="M3" s="375"/>
      <c r="N3" s="403"/>
      <c r="O3" s="403"/>
      <c r="P3" s="404"/>
      <c r="Q3" s="398" t="s">
        <v>19</v>
      </c>
      <c r="R3" s="399"/>
      <c r="S3" s="399"/>
      <c r="T3" s="399"/>
      <c r="U3" s="400"/>
      <c r="V3" s="407" t="str" cm="1">
        <f t="array" ref="V3">_xlfn.IFS('Data Sheet'!B12="ND",'Data Sheet'!M2,'Data Sheet'!B12="TX",'Data Sheet'!M4,'Data Sheet'!B12="WY",'Data Sheet'!M3)</f>
        <v>Address 1</v>
      </c>
      <c r="W3" s="408"/>
      <c r="X3" s="408"/>
      <c r="Y3" s="408"/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  <c r="AL3" s="408"/>
      <c r="AM3" s="408"/>
      <c r="AN3" s="408"/>
      <c r="AO3" s="408"/>
      <c r="AP3" s="408"/>
      <c r="AQ3" s="408"/>
      <c r="AR3" s="408"/>
      <c r="AS3" s="408"/>
      <c r="AT3" s="409"/>
      <c r="AU3" s="84"/>
      <c r="AV3" s="85"/>
      <c r="AW3" s="85"/>
      <c r="AX3" s="86"/>
    </row>
    <row r="4" spans="2:76" ht="13.5" customHeight="1" thickBot="1" x14ac:dyDescent="0.3">
      <c r="B4" s="355" t="s">
        <v>23</v>
      </c>
      <c r="C4" s="356"/>
      <c r="D4" s="356"/>
      <c r="E4" s="357"/>
      <c r="F4" s="358">
        <f>'Sum Subs'!H6</f>
        <v>0</v>
      </c>
      <c r="G4" s="429"/>
      <c r="H4" s="359"/>
      <c r="I4" s="56" t="s">
        <v>17</v>
      </c>
      <c r="J4" s="57"/>
      <c r="K4" s="58"/>
      <c r="L4" s="373">
        <f>'Sum Subs'!H8</f>
        <v>0</v>
      </c>
      <c r="M4" s="375"/>
      <c r="N4" s="403"/>
      <c r="O4" s="403"/>
      <c r="P4" s="404"/>
      <c r="Q4" s="416" t="s">
        <v>20</v>
      </c>
      <c r="R4" s="417"/>
      <c r="S4" s="417"/>
      <c r="T4" s="417"/>
      <c r="U4" s="418"/>
      <c r="V4" s="410" t="s">
        <v>328</v>
      </c>
      <c r="W4" s="411"/>
      <c r="X4" s="411"/>
      <c r="Y4" s="411"/>
      <c r="Z4" s="411"/>
      <c r="AA4" s="411"/>
      <c r="AB4" s="411"/>
      <c r="AC4" s="411"/>
      <c r="AD4" s="411"/>
      <c r="AE4" s="411"/>
      <c r="AF4" s="411"/>
      <c r="AG4" s="411"/>
      <c r="AH4" s="411"/>
      <c r="AI4" s="411"/>
      <c r="AJ4" s="411"/>
      <c r="AK4" s="411"/>
      <c r="AL4" s="411"/>
      <c r="AM4" s="411"/>
      <c r="AN4" s="411"/>
      <c r="AO4" s="411"/>
      <c r="AP4" s="411"/>
      <c r="AQ4" s="411"/>
      <c r="AR4" s="411"/>
      <c r="AS4" s="411"/>
      <c r="AT4" s="412"/>
      <c r="AU4" s="84"/>
      <c r="AV4" s="85"/>
      <c r="AW4" s="85"/>
      <c r="AX4" s="86"/>
    </row>
    <row r="5" spans="2:76" ht="12.75" customHeight="1" thickBot="1" x14ac:dyDescent="0.3">
      <c r="B5" s="424" t="s">
        <v>16</v>
      </c>
      <c r="C5" s="425"/>
      <c r="D5" s="426"/>
      <c r="E5" s="427" t="str">
        <f>'Sum Subs'!D11</f>
        <v>Misc</v>
      </c>
      <c r="F5" s="428"/>
      <c r="G5" s="424" t="s">
        <v>14</v>
      </c>
      <c r="H5" s="426"/>
      <c r="I5" s="427" t="str">
        <f>'Sum Subs'!G11</f>
        <v>Misc</v>
      </c>
      <c r="J5" s="428"/>
      <c r="K5" s="59" t="s">
        <v>25</v>
      </c>
      <c r="L5" s="349" t="str">
        <f>'Data Sheet'!B10</f>
        <v>N/A</v>
      </c>
      <c r="M5" s="350"/>
      <c r="N5" s="405"/>
      <c r="O5" s="405"/>
      <c r="P5" s="406"/>
      <c r="Q5" s="419" t="s">
        <v>21</v>
      </c>
      <c r="R5" s="420"/>
      <c r="S5" s="420"/>
      <c r="T5" s="420"/>
      <c r="U5" s="421"/>
      <c r="V5" s="413" t="str" cm="1">
        <f t="array" ref="V5">_xlfn.IFS('Data Sheet'!B12="ND",'Data Sheet'!M6,'Data Sheet'!B12="TX",'Data Sheet'!M7,'Data Sheet'!B12="WY",'Data Sheet'!M7)</f>
        <v xml:space="preserve"> Owner 1, (C) 555-555-5555</v>
      </c>
      <c r="W5" s="414"/>
      <c r="X5" s="414"/>
      <c r="Y5" s="414"/>
      <c r="Z5" s="414"/>
      <c r="AA5" s="414"/>
      <c r="AB5" s="414"/>
      <c r="AC5" s="414"/>
      <c r="AD5" s="414"/>
      <c r="AE5" s="414"/>
      <c r="AF5" s="414"/>
      <c r="AG5" s="414"/>
      <c r="AH5" s="414"/>
      <c r="AI5" s="414"/>
      <c r="AJ5" s="414"/>
      <c r="AK5" s="414"/>
      <c r="AL5" s="414"/>
      <c r="AM5" s="414"/>
      <c r="AN5" s="414"/>
      <c r="AO5" s="414"/>
      <c r="AP5" s="414"/>
      <c r="AQ5" s="414"/>
      <c r="AR5" s="414"/>
      <c r="AS5" s="414"/>
      <c r="AT5" s="415"/>
      <c r="AU5" s="84"/>
      <c r="AV5" s="85"/>
      <c r="AW5" s="85"/>
      <c r="AX5" s="86"/>
      <c r="BB5" s="2">
        <f>COUNTIF(BB9:BB158,"&gt;0")</f>
        <v>0</v>
      </c>
    </row>
    <row r="6" spans="2:76" ht="14.25" customHeight="1" thickBot="1" x14ac:dyDescent="0.25">
      <c r="B6" s="360" t="s">
        <v>50</v>
      </c>
      <c r="C6" s="430"/>
      <c r="D6" s="430"/>
      <c r="E6" s="430"/>
      <c r="F6" s="361"/>
      <c r="G6" s="353" t="s">
        <v>22</v>
      </c>
      <c r="H6" s="366"/>
      <c r="I6" s="366"/>
      <c r="J6" s="366"/>
      <c r="K6" s="366"/>
      <c r="L6" s="366"/>
      <c r="M6" s="366"/>
      <c r="N6" s="366"/>
      <c r="O6" s="364" t="s">
        <v>15</v>
      </c>
      <c r="P6" s="365"/>
      <c r="Q6" s="364" t="s">
        <v>11</v>
      </c>
      <c r="R6" s="388"/>
      <c r="S6" s="388"/>
      <c r="T6" s="388"/>
      <c r="U6" s="388"/>
      <c r="V6" s="388"/>
      <c r="W6" s="388"/>
      <c r="X6" s="388"/>
      <c r="Y6" s="388"/>
      <c r="Z6" s="388"/>
      <c r="AA6" s="388"/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/>
      <c r="AN6" s="388"/>
      <c r="AO6" s="388"/>
      <c r="AP6" s="388"/>
      <c r="AQ6" s="388"/>
      <c r="AR6" s="388"/>
      <c r="AS6" s="388"/>
      <c r="AT6" s="365"/>
      <c r="AU6" s="81"/>
      <c r="AV6" s="82"/>
      <c r="AW6" s="82"/>
      <c r="AX6" s="83"/>
      <c r="BB6" s="2">
        <f>COUNTIF(BB9:BB158,"&gt;1")</f>
        <v>0</v>
      </c>
    </row>
    <row r="7" spans="2:76" ht="16.5" customHeight="1" thickBot="1" x14ac:dyDescent="0.25">
      <c r="B7" s="364" t="s">
        <v>30</v>
      </c>
      <c r="C7" s="422"/>
      <c r="D7" s="365"/>
      <c r="E7" s="364" t="s">
        <v>37</v>
      </c>
      <c r="F7" s="365"/>
      <c r="G7" s="364" t="s">
        <v>27</v>
      </c>
      <c r="H7" s="388"/>
      <c r="I7" s="365"/>
      <c r="J7" s="364" t="s">
        <v>7</v>
      </c>
      <c r="K7" s="365"/>
      <c r="L7" s="364" t="s">
        <v>10</v>
      </c>
      <c r="M7" s="365"/>
      <c r="N7" s="65" t="s">
        <v>66</v>
      </c>
      <c r="O7" s="39">
        <f>COUNTA(O9:O158)</f>
        <v>0</v>
      </c>
      <c r="P7" s="39">
        <f t="shared" ref="P7:AT7" si="0">COUNTA(P9:P158)</f>
        <v>0</v>
      </c>
      <c r="Q7" s="39">
        <f t="shared" si="0"/>
        <v>0</v>
      </c>
      <c r="R7" s="39">
        <f t="shared" si="0"/>
        <v>0</v>
      </c>
      <c r="S7" s="39">
        <f t="shared" si="0"/>
        <v>0</v>
      </c>
      <c r="T7" s="39">
        <f t="shared" si="0"/>
        <v>0</v>
      </c>
      <c r="U7" s="39">
        <f t="shared" si="0"/>
        <v>0</v>
      </c>
      <c r="V7" s="39">
        <f t="shared" si="0"/>
        <v>0</v>
      </c>
      <c r="W7" s="39">
        <f t="shared" si="0"/>
        <v>0</v>
      </c>
      <c r="X7" s="39">
        <f t="shared" si="0"/>
        <v>0</v>
      </c>
      <c r="Y7" s="39">
        <f t="shared" si="0"/>
        <v>0</v>
      </c>
      <c r="Z7" s="39">
        <f t="shared" si="0"/>
        <v>0</v>
      </c>
      <c r="AA7" s="39">
        <f t="shared" si="0"/>
        <v>0</v>
      </c>
      <c r="AB7" s="39">
        <f t="shared" si="0"/>
        <v>0</v>
      </c>
      <c r="AC7" s="39">
        <f t="shared" si="0"/>
        <v>0</v>
      </c>
      <c r="AD7" s="39">
        <f t="shared" si="0"/>
        <v>0</v>
      </c>
      <c r="AE7" s="39">
        <f t="shared" si="0"/>
        <v>0</v>
      </c>
      <c r="AF7" s="39">
        <f t="shared" si="0"/>
        <v>0</v>
      </c>
      <c r="AG7" s="39">
        <f t="shared" si="0"/>
        <v>0</v>
      </c>
      <c r="AH7" s="39">
        <f t="shared" si="0"/>
        <v>0</v>
      </c>
      <c r="AI7" s="39">
        <f t="shared" si="0"/>
        <v>0</v>
      </c>
      <c r="AJ7" s="39">
        <f t="shared" si="0"/>
        <v>0</v>
      </c>
      <c r="AK7" s="39">
        <f t="shared" si="0"/>
        <v>0</v>
      </c>
      <c r="AL7" s="39">
        <f t="shared" si="0"/>
        <v>0</v>
      </c>
      <c r="AM7" s="39">
        <f t="shared" si="0"/>
        <v>0</v>
      </c>
      <c r="AN7" s="39">
        <f t="shared" si="0"/>
        <v>0</v>
      </c>
      <c r="AO7" s="39">
        <f t="shared" si="0"/>
        <v>0</v>
      </c>
      <c r="AP7" s="39">
        <f t="shared" si="0"/>
        <v>0</v>
      </c>
      <c r="AQ7" s="39">
        <f t="shared" si="0"/>
        <v>0</v>
      </c>
      <c r="AR7" s="39">
        <f t="shared" si="0"/>
        <v>0</v>
      </c>
      <c r="AS7" s="39">
        <f t="shared" si="0"/>
        <v>0</v>
      </c>
      <c r="AT7" s="39">
        <f t="shared" si="0"/>
        <v>0</v>
      </c>
      <c r="AU7" s="39">
        <f>COUNTA(AU9:AU158)</f>
        <v>0</v>
      </c>
      <c r="AV7" s="39">
        <f>COUNTA(AV9:AV158)</f>
        <v>0</v>
      </c>
      <c r="AW7" s="39">
        <f>COUNTA(AW9:AW158)</f>
        <v>0</v>
      </c>
      <c r="AX7" s="39">
        <f>COUNTA(AX9:AX158)</f>
        <v>0</v>
      </c>
      <c r="BB7" s="101">
        <f>COUNTIFS(BB9:BB158,2)+IF(COUNTIF(BB9:BB158,3)=0,0,COUNTIF(BB9:BB158,3)+1)+IF(COUNTIF(BB9:BB158,4)=0,0,COUNTIF(BB9:BB158,4)+2)</f>
        <v>0</v>
      </c>
    </row>
    <row r="8" spans="2:76" ht="114.75" customHeight="1" thickBot="1" x14ac:dyDescent="0.25">
      <c r="B8" s="60" t="s">
        <v>12</v>
      </c>
      <c r="C8" s="44" t="s">
        <v>39</v>
      </c>
      <c r="D8" s="41" t="s">
        <v>6</v>
      </c>
      <c r="E8" s="42" t="s">
        <v>8</v>
      </c>
      <c r="F8" s="43" t="s">
        <v>9</v>
      </c>
      <c r="G8" s="44" t="s">
        <v>28</v>
      </c>
      <c r="H8" s="45" t="s">
        <v>29</v>
      </c>
      <c r="I8" s="44" t="s">
        <v>38</v>
      </c>
      <c r="J8" s="44" t="s">
        <v>8</v>
      </c>
      <c r="K8" s="44" t="s">
        <v>9</v>
      </c>
      <c r="L8" s="44" t="s">
        <v>8</v>
      </c>
      <c r="M8" s="44" t="s">
        <v>9</v>
      </c>
      <c r="N8" s="61" t="s">
        <v>197</v>
      </c>
      <c r="O8" s="46" t="s">
        <v>58</v>
      </c>
      <c r="P8" s="46" t="s">
        <v>144</v>
      </c>
      <c r="Q8" s="47" t="s">
        <v>143</v>
      </c>
      <c r="R8" s="47" t="s">
        <v>142</v>
      </c>
      <c r="S8" s="48" t="s">
        <v>141</v>
      </c>
      <c r="T8" s="47" t="s">
        <v>140</v>
      </c>
      <c r="U8" s="44" t="s">
        <v>186</v>
      </c>
      <c r="V8" s="44" t="s">
        <v>187</v>
      </c>
      <c r="W8" s="44" t="s">
        <v>128</v>
      </c>
      <c r="X8" s="49" t="s">
        <v>129</v>
      </c>
      <c r="Y8" s="49" t="s">
        <v>121</v>
      </c>
      <c r="Z8" s="44" t="s">
        <v>139</v>
      </c>
      <c r="AA8" s="49" t="s">
        <v>138</v>
      </c>
      <c r="AB8" s="49" t="s">
        <v>126</v>
      </c>
      <c r="AC8" s="49" t="s">
        <v>126</v>
      </c>
      <c r="AD8" s="50" t="s">
        <v>155</v>
      </c>
      <c r="AE8" s="50" t="s">
        <v>154</v>
      </c>
      <c r="AF8" s="62" t="s">
        <v>153</v>
      </c>
      <c r="AG8" s="62" t="s">
        <v>68</v>
      </c>
      <c r="AH8" s="62" t="s">
        <v>63</v>
      </c>
      <c r="AI8" s="51" t="s">
        <v>152</v>
      </c>
      <c r="AJ8" s="51" t="s">
        <v>151</v>
      </c>
      <c r="AK8" s="51" t="s">
        <v>150</v>
      </c>
      <c r="AL8" s="52" t="s">
        <v>149</v>
      </c>
      <c r="AM8" s="52" t="s">
        <v>148</v>
      </c>
      <c r="AN8" s="53" t="s">
        <v>56</v>
      </c>
      <c r="AO8" s="53" t="s">
        <v>123</v>
      </c>
      <c r="AP8" s="53" t="s">
        <v>124</v>
      </c>
      <c r="AQ8" s="53" t="s">
        <v>147</v>
      </c>
      <c r="AR8" s="53" t="s">
        <v>146</v>
      </c>
      <c r="AS8" s="53" t="s">
        <v>145</v>
      </c>
      <c r="AT8" s="53" t="s">
        <v>156</v>
      </c>
      <c r="AU8" s="49" t="s">
        <v>181</v>
      </c>
      <c r="AV8" s="49" t="s">
        <v>182</v>
      </c>
      <c r="AW8" s="49" t="s">
        <v>183</v>
      </c>
      <c r="AX8" s="49" t="s">
        <v>184</v>
      </c>
      <c r="BB8" s="5"/>
      <c r="BN8" s="151" t="s">
        <v>299</v>
      </c>
      <c r="BO8" s="2" t="s">
        <v>300</v>
      </c>
      <c r="BP8" s="2" t="s">
        <v>301</v>
      </c>
      <c r="BQ8" s="151" t="s">
        <v>302</v>
      </c>
      <c r="BR8" s="2" t="s">
        <v>303</v>
      </c>
      <c r="BS8" s="2" t="s">
        <v>305</v>
      </c>
      <c r="BT8" s="2" t="s">
        <v>308</v>
      </c>
      <c r="BU8" s="151" t="s">
        <v>309</v>
      </c>
      <c r="BV8" s="151" t="s">
        <v>310</v>
      </c>
      <c r="BW8" s="151" t="s">
        <v>311</v>
      </c>
      <c r="BX8" s="2" t="s">
        <v>312</v>
      </c>
    </row>
    <row r="9" spans="2:76" ht="15" customHeight="1" x14ac:dyDescent="0.2">
      <c r="B9" s="6">
        <v>1</v>
      </c>
      <c r="C9" s="104"/>
      <c r="D9" s="138"/>
      <c r="E9" s="17" t="str">
        <f>IF('Sum Subs'!$D$10="TH-Hill DS-1 Vol 3 CAT 2: Clean and Visual Ends only","N/A","OK")</f>
        <v>OK</v>
      </c>
      <c r="F9" s="17" t="str">
        <f>IF('Sum Subs'!$D$10="TH-Hill DS-1 Vol 3 CAT 2: Clean and Visual Ends only","N/A","OK")</f>
        <v>OK</v>
      </c>
      <c r="G9" s="79"/>
      <c r="H9" s="79"/>
      <c r="I9" s="9" t="s">
        <v>51</v>
      </c>
      <c r="J9" s="79" t="str">
        <f t="shared" ref="J9:K12" si="1">IF(AM9="X", "MIN", "OK")</f>
        <v>OK</v>
      </c>
      <c r="K9" s="79" t="str">
        <f t="shared" si="1"/>
        <v>OK</v>
      </c>
      <c r="L9" s="17" t="str">
        <f>IF('Data Sheet'!$B$9="NC-50","N/A","OK")</f>
        <v>OK</v>
      </c>
      <c r="M9" s="17" t="str">
        <f>IF('Data Sheet'!$B$9="NC-50","N/A","OK")</f>
        <v>OK</v>
      </c>
      <c r="N9" s="63"/>
      <c r="O9" s="11"/>
      <c r="P9" s="11"/>
      <c r="Q9" s="11"/>
      <c r="R9" s="11"/>
      <c r="S9" s="11"/>
      <c r="T9" s="11"/>
      <c r="U9" s="11"/>
      <c r="V9" s="11"/>
      <c r="W9" s="11"/>
      <c r="X9" s="54"/>
      <c r="Y9" s="54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2"/>
      <c r="AO9" s="12"/>
      <c r="AP9" s="12"/>
      <c r="AQ9" s="12"/>
      <c r="AR9" s="12"/>
      <c r="AS9" s="12"/>
      <c r="AT9" s="13"/>
      <c r="AU9" s="98"/>
      <c r="AV9" s="11"/>
      <c r="AW9" s="11"/>
      <c r="AX9" s="13"/>
      <c r="BB9" s="78">
        <f>COUNTA(Q9:AC9)</f>
        <v>0</v>
      </c>
    </row>
    <row r="10" spans="2:76" x14ac:dyDescent="0.2">
      <c r="B10" s="14">
        <f>B9+1</f>
        <v>2</v>
      </c>
      <c r="C10" s="105"/>
      <c r="D10" s="95"/>
      <c r="E10" s="17" t="str">
        <f>IF('Sum Subs'!$D$10="TH-Hill DS-1 Vol 3 CAT 2: Clean and Visual Ends only","N/A","OK")</f>
        <v>OK</v>
      </c>
      <c r="F10" s="17" t="str">
        <f>IF('Sum Subs'!$D$10="TH-Hill DS-1 Vol 3 CAT 2: Clean and Visual Ends only","N/A","OK")</f>
        <v>OK</v>
      </c>
      <c r="G10" s="17"/>
      <c r="H10" s="17"/>
      <c r="I10" s="17" t="s">
        <v>51</v>
      </c>
      <c r="J10" s="17" t="str">
        <f t="shared" si="1"/>
        <v>OK</v>
      </c>
      <c r="K10" s="17" t="str">
        <f t="shared" si="1"/>
        <v>OK</v>
      </c>
      <c r="L10" s="17" t="str">
        <f>IF('Data Sheet'!$B$9="NC-50","N/A","OK")</f>
        <v>OK</v>
      </c>
      <c r="M10" s="17" t="str">
        <f>IF('Data Sheet'!$B$9="NC-50","N/A","OK")</f>
        <v>OK</v>
      </c>
      <c r="N10" s="64"/>
      <c r="O10" s="20"/>
      <c r="P10" s="20"/>
      <c r="Q10" s="20"/>
      <c r="R10" s="20"/>
      <c r="S10" s="20"/>
      <c r="T10" s="20"/>
      <c r="U10" s="20"/>
      <c r="V10" s="20"/>
      <c r="W10" s="20"/>
      <c r="X10" s="55"/>
      <c r="Y10" s="55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1"/>
      <c r="AO10" s="21"/>
      <c r="AP10" s="21"/>
      <c r="AQ10" s="21"/>
      <c r="AR10" s="21"/>
      <c r="AS10" s="21"/>
      <c r="AT10" s="22"/>
      <c r="AU10" s="99"/>
      <c r="AV10" s="20"/>
      <c r="AW10" s="20"/>
      <c r="AX10" s="22"/>
      <c r="BB10" s="78">
        <f>COUNTA(Q10:AC10)</f>
        <v>0</v>
      </c>
    </row>
    <row r="11" spans="2:76" x14ac:dyDescent="0.2">
      <c r="B11" s="14">
        <f t="shared" ref="B11:B74" si="2">B10+1</f>
        <v>3</v>
      </c>
      <c r="C11" s="105"/>
      <c r="D11" s="95"/>
      <c r="E11" s="17" t="str">
        <f>IF('Sum Subs'!$D$10="TH-Hill DS-1 Vol 3 CAT 2: Clean and Visual Ends only","N/A","OK")</f>
        <v>OK</v>
      </c>
      <c r="F11" s="17" t="str">
        <f>IF('Sum Subs'!$D$10="TH-Hill DS-1 Vol 3 CAT 2: Clean and Visual Ends only","N/A","OK")</f>
        <v>OK</v>
      </c>
      <c r="G11" s="17"/>
      <c r="H11" s="17"/>
      <c r="I11" s="17" t="s">
        <v>51</v>
      </c>
      <c r="J11" s="17" t="str">
        <f t="shared" si="1"/>
        <v>OK</v>
      </c>
      <c r="K11" s="17" t="str">
        <f t="shared" si="1"/>
        <v>OK</v>
      </c>
      <c r="L11" s="17" t="str">
        <f>IF('Data Sheet'!$B$9="NC-50","N/A","OK")</f>
        <v>OK</v>
      </c>
      <c r="M11" s="17" t="str">
        <f>IF('Data Sheet'!$B$9="NC-50","N/A","OK")</f>
        <v>OK</v>
      </c>
      <c r="N11" s="64"/>
      <c r="O11" s="20"/>
      <c r="P11" s="20"/>
      <c r="Q11" s="20"/>
      <c r="R11" s="20"/>
      <c r="S11" s="20"/>
      <c r="T11" s="20"/>
      <c r="U11" s="20"/>
      <c r="V11" s="20"/>
      <c r="W11" s="20"/>
      <c r="X11" s="55"/>
      <c r="Y11" s="55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1"/>
      <c r="AO11" s="21"/>
      <c r="AP11" s="21"/>
      <c r="AQ11" s="21"/>
      <c r="AR11" s="21"/>
      <c r="AS11" s="21"/>
      <c r="AT11" s="22"/>
      <c r="AU11" s="99"/>
      <c r="AV11" s="20"/>
      <c r="AW11" s="20"/>
      <c r="AX11" s="22"/>
      <c r="BB11" s="78">
        <f t="shared" ref="BB11:BB74" si="3">COUNTA(Q11:AC11)</f>
        <v>0</v>
      </c>
    </row>
    <row r="12" spans="2:76" x14ac:dyDescent="0.2">
      <c r="B12" s="14">
        <f t="shared" si="2"/>
        <v>4</v>
      </c>
      <c r="C12" s="105"/>
      <c r="D12" s="95"/>
      <c r="E12" s="17" t="str">
        <f>IF('Sum Subs'!$D$10="TH-Hill DS-1 Vol 3 CAT 2: Clean and Visual Ends only","N/A","OK")</f>
        <v>OK</v>
      </c>
      <c r="F12" s="17" t="str">
        <f>IF('Sum Subs'!$D$10="TH-Hill DS-1 Vol 3 CAT 2: Clean and Visual Ends only","N/A","OK")</f>
        <v>OK</v>
      </c>
      <c r="G12" s="17"/>
      <c r="H12" s="17"/>
      <c r="I12" s="17" t="s">
        <v>51</v>
      </c>
      <c r="J12" s="17" t="str">
        <f t="shared" si="1"/>
        <v>OK</v>
      </c>
      <c r="K12" s="17" t="str">
        <f t="shared" si="1"/>
        <v>OK</v>
      </c>
      <c r="L12" s="17" t="str">
        <f>IF('Data Sheet'!$B$9="NC-50","N/A","OK")</f>
        <v>OK</v>
      </c>
      <c r="M12" s="17" t="str">
        <f>IF('Data Sheet'!$B$9="NC-50","N/A","OK")</f>
        <v>OK</v>
      </c>
      <c r="N12" s="64"/>
      <c r="O12" s="20"/>
      <c r="P12" s="20"/>
      <c r="Q12" s="20"/>
      <c r="R12" s="20"/>
      <c r="S12" s="20"/>
      <c r="T12" s="20"/>
      <c r="U12" s="20"/>
      <c r="V12" s="20"/>
      <c r="W12" s="20"/>
      <c r="X12" s="55"/>
      <c r="Y12" s="55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1"/>
      <c r="AO12" s="21"/>
      <c r="AP12" s="21"/>
      <c r="AQ12" s="21"/>
      <c r="AR12" s="21"/>
      <c r="AS12" s="21"/>
      <c r="AT12" s="22"/>
      <c r="AU12" s="99"/>
      <c r="AV12" s="20"/>
      <c r="AW12" s="20"/>
      <c r="AX12" s="22"/>
      <c r="BB12" s="78">
        <f t="shared" si="3"/>
        <v>0</v>
      </c>
    </row>
    <row r="13" spans="2:76" x14ac:dyDescent="0.2">
      <c r="B13" s="14">
        <f t="shared" si="2"/>
        <v>5</v>
      </c>
      <c r="C13" s="105"/>
      <c r="D13" s="95"/>
      <c r="E13" s="17" t="str">
        <f>IF('Sum Subs'!$D$10="TH-Hill DS-1 Vol 3 CAT 2: Clean and Visual Ends only","N/A","OK")</f>
        <v>OK</v>
      </c>
      <c r="F13" s="17" t="str">
        <f>IF('Sum Subs'!$D$10="TH-Hill DS-1 Vol 3 CAT 2: Clean and Visual Ends only","N/A","OK")</f>
        <v>OK</v>
      </c>
      <c r="G13" s="17"/>
      <c r="H13" s="17"/>
      <c r="I13" s="17" t="s">
        <v>51</v>
      </c>
      <c r="J13" s="17" t="str">
        <f t="shared" ref="J13:J76" si="4">IF(AM13="X", "MIN", "OK")</f>
        <v>OK</v>
      </c>
      <c r="K13" s="17" t="str">
        <f t="shared" ref="K13:K76" si="5">IF(AN13="X", "MIN", "OK")</f>
        <v>OK</v>
      </c>
      <c r="L13" s="17" t="str">
        <f>IF('Data Sheet'!$B$9="NC-50","N/A","OK")</f>
        <v>OK</v>
      </c>
      <c r="M13" s="17" t="str">
        <f>IF('Data Sheet'!$B$9="NC-50","N/A","OK")</f>
        <v>OK</v>
      </c>
      <c r="N13" s="64"/>
      <c r="O13" s="20"/>
      <c r="P13" s="20"/>
      <c r="Q13" s="20"/>
      <c r="R13" s="20"/>
      <c r="S13" s="20"/>
      <c r="T13" s="20"/>
      <c r="U13" s="20"/>
      <c r="V13" s="20"/>
      <c r="W13" s="20"/>
      <c r="X13" s="55"/>
      <c r="Y13" s="55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1"/>
      <c r="AO13" s="21"/>
      <c r="AP13" s="21"/>
      <c r="AQ13" s="21"/>
      <c r="AR13" s="21"/>
      <c r="AS13" s="21"/>
      <c r="AT13" s="22"/>
      <c r="AU13" s="99"/>
      <c r="AV13" s="20"/>
      <c r="AW13" s="20"/>
      <c r="AX13" s="22"/>
      <c r="BB13" s="78">
        <f t="shared" si="3"/>
        <v>0</v>
      </c>
    </row>
    <row r="14" spans="2:76" x14ac:dyDescent="0.2">
      <c r="B14" s="14">
        <f t="shared" si="2"/>
        <v>6</v>
      </c>
      <c r="C14" s="105"/>
      <c r="D14" s="95"/>
      <c r="E14" s="17" t="str">
        <f>IF('Sum Subs'!$D$10="TH-Hill DS-1 Vol 3 CAT 2: Clean and Visual Ends only","N/A","OK")</f>
        <v>OK</v>
      </c>
      <c r="F14" s="17" t="str">
        <f>IF('Sum Subs'!$D$10="TH-Hill DS-1 Vol 3 CAT 2: Clean and Visual Ends only","N/A","OK")</f>
        <v>OK</v>
      </c>
      <c r="G14" s="17"/>
      <c r="H14" s="17"/>
      <c r="I14" s="17" t="s">
        <v>51</v>
      </c>
      <c r="J14" s="17" t="str">
        <f t="shared" si="4"/>
        <v>OK</v>
      </c>
      <c r="K14" s="17" t="str">
        <f t="shared" si="5"/>
        <v>OK</v>
      </c>
      <c r="L14" s="17" t="str">
        <f>IF('Data Sheet'!$B$9="NC-50","N/A","OK")</f>
        <v>OK</v>
      </c>
      <c r="M14" s="17" t="str">
        <f>IF('Data Sheet'!$B$9="NC-50","N/A","OK")</f>
        <v>OK</v>
      </c>
      <c r="N14" s="64"/>
      <c r="O14" s="20"/>
      <c r="P14" s="20"/>
      <c r="Q14" s="20"/>
      <c r="R14" s="20"/>
      <c r="S14" s="20"/>
      <c r="T14" s="20"/>
      <c r="U14" s="20"/>
      <c r="V14" s="20"/>
      <c r="W14" s="20"/>
      <c r="X14" s="55"/>
      <c r="Y14" s="55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1"/>
      <c r="AO14" s="21"/>
      <c r="AP14" s="21"/>
      <c r="AQ14" s="21"/>
      <c r="AR14" s="21"/>
      <c r="AS14" s="21"/>
      <c r="AT14" s="22"/>
      <c r="AU14" s="99"/>
      <c r="AV14" s="20"/>
      <c r="AW14" s="20"/>
      <c r="AX14" s="22"/>
      <c r="BB14" s="78">
        <f t="shared" si="3"/>
        <v>0</v>
      </c>
    </row>
    <row r="15" spans="2:76" x14ac:dyDescent="0.2">
      <c r="B15" s="14">
        <f t="shared" si="2"/>
        <v>7</v>
      </c>
      <c r="C15" s="105"/>
      <c r="D15" s="95"/>
      <c r="E15" s="17" t="str">
        <f>IF('Sum Subs'!$D$10="TH-Hill DS-1 Vol 3 CAT 2: Clean and Visual Ends only","N/A","OK")</f>
        <v>OK</v>
      </c>
      <c r="F15" s="17" t="str">
        <f>IF('Sum Subs'!$D$10="TH-Hill DS-1 Vol 3 CAT 2: Clean and Visual Ends only","N/A","OK")</f>
        <v>OK</v>
      </c>
      <c r="G15" s="17"/>
      <c r="H15" s="17"/>
      <c r="I15" s="17" t="s">
        <v>51</v>
      </c>
      <c r="J15" s="17" t="str">
        <f t="shared" si="4"/>
        <v>OK</v>
      </c>
      <c r="K15" s="17" t="str">
        <f t="shared" si="5"/>
        <v>OK</v>
      </c>
      <c r="L15" s="17" t="str">
        <f>IF('Data Sheet'!$B$9="NC-50","N/A","OK")</f>
        <v>OK</v>
      </c>
      <c r="M15" s="17" t="str">
        <f>IF('Data Sheet'!$B$9="NC-50","N/A","OK")</f>
        <v>OK</v>
      </c>
      <c r="N15" s="64"/>
      <c r="O15" s="20"/>
      <c r="P15" s="20"/>
      <c r="Q15" s="20"/>
      <c r="R15" s="20"/>
      <c r="S15" s="20"/>
      <c r="T15" s="20"/>
      <c r="U15" s="20"/>
      <c r="V15" s="20"/>
      <c r="W15" s="20"/>
      <c r="X15" s="55"/>
      <c r="Y15" s="55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1"/>
      <c r="AO15" s="21"/>
      <c r="AP15" s="21"/>
      <c r="AQ15" s="21"/>
      <c r="AR15" s="21"/>
      <c r="AS15" s="21"/>
      <c r="AT15" s="22"/>
      <c r="AU15" s="99"/>
      <c r="AV15" s="20"/>
      <c r="AW15" s="20"/>
      <c r="AX15" s="22"/>
      <c r="BB15" s="78">
        <f t="shared" si="3"/>
        <v>0</v>
      </c>
    </row>
    <row r="16" spans="2:76" x14ac:dyDescent="0.2">
      <c r="B16" s="14">
        <f t="shared" si="2"/>
        <v>8</v>
      </c>
      <c r="C16" s="105"/>
      <c r="D16" s="95"/>
      <c r="E16" s="17" t="str">
        <f>IF('Sum Subs'!$D$10="TH-Hill DS-1 Vol 3 CAT 2: Clean and Visual Ends only","N/A","OK")</f>
        <v>OK</v>
      </c>
      <c r="F16" s="17" t="str">
        <f>IF('Sum Subs'!$D$10="TH-Hill DS-1 Vol 3 CAT 2: Clean and Visual Ends only","N/A","OK")</f>
        <v>OK</v>
      </c>
      <c r="G16" s="17"/>
      <c r="H16" s="17"/>
      <c r="I16" s="17" t="s">
        <v>51</v>
      </c>
      <c r="J16" s="17" t="str">
        <f t="shared" si="4"/>
        <v>OK</v>
      </c>
      <c r="K16" s="17" t="str">
        <f t="shared" si="5"/>
        <v>OK</v>
      </c>
      <c r="L16" s="17" t="str">
        <f>IF('Data Sheet'!$B$9="NC-50","N/A","OK")</f>
        <v>OK</v>
      </c>
      <c r="M16" s="17" t="str">
        <f>IF('Data Sheet'!$B$9="NC-50","N/A","OK")</f>
        <v>OK</v>
      </c>
      <c r="N16" s="64"/>
      <c r="O16" s="20"/>
      <c r="P16" s="20"/>
      <c r="Q16" s="20"/>
      <c r="R16" s="20"/>
      <c r="S16" s="20"/>
      <c r="T16" s="20"/>
      <c r="U16" s="20"/>
      <c r="V16" s="20"/>
      <c r="W16" s="20"/>
      <c r="X16" s="55"/>
      <c r="Y16" s="55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1"/>
      <c r="AO16" s="21"/>
      <c r="AP16" s="21"/>
      <c r="AQ16" s="21"/>
      <c r="AR16" s="21"/>
      <c r="AS16" s="21"/>
      <c r="AT16" s="22"/>
      <c r="AU16" s="99"/>
      <c r="AV16" s="20"/>
      <c r="AW16" s="20"/>
      <c r="AX16" s="22"/>
      <c r="BB16" s="78">
        <f t="shared" si="3"/>
        <v>0</v>
      </c>
    </row>
    <row r="17" spans="2:54" x14ac:dyDescent="0.2">
      <c r="B17" s="14">
        <f t="shared" si="2"/>
        <v>9</v>
      </c>
      <c r="C17" s="105"/>
      <c r="D17" s="95"/>
      <c r="E17" s="17" t="str">
        <f>IF('Sum Subs'!$D$10="TH-Hill DS-1 Vol 3 CAT 2: Clean and Visual Ends only","N/A","OK")</f>
        <v>OK</v>
      </c>
      <c r="F17" s="17" t="str">
        <f>IF('Sum Subs'!$D$10="TH-Hill DS-1 Vol 3 CAT 2: Clean and Visual Ends only","N/A","OK")</f>
        <v>OK</v>
      </c>
      <c r="G17" s="17"/>
      <c r="H17" s="17"/>
      <c r="I17" s="17" t="s">
        <v>51</v>
      </c>
      <c r="J17" s="17" t="str">
        <f t="shared" si="4"/>
        <v>OK</v>
      </c>
      <c r="K17" s="17" t="str">
        <f t="shared" si="5"/>
        <v>OK</v>
      </c>
      <c r="L17" s="17" t="str">
        <f>IF('Data Sheet'!$B$9="NC-50","N/A","OK")</f>
        <v>OK</v>
      </c>
      <c r="M17" s="17" t="str">
        <f>IF('Data Sheet'!$B$9="NC-50","N/A","OK")</f>
        <v>OK</v>
      </c>
      <c r="N17" s="64"/>
      <c r="O17" s="20"/>
      <c r="P17" s="20"/>
      <c r="Q17" s="20"/>
      <c r="R17" s="20"/>
      <c r="S17" s="20"/>
      <c r="T17" s="20"/>
      <c r="U17" s="20"/>
      <c r="V17" s="20"/>
      <c r="W17" s="20"/>
      <c r="X17" s="55"/>
      <c r="Y17" s="55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1"/>
      <c r="AO17" s="21"/>
      <c r="AP17" s="21"/>
      <c r="AQ17" s="21"/>
      <c r="AR17" s="21"/>
      <c r="AS17" s="21"/>
      <c r="AT17" s="22"/>
      <c r="AU17" s="99"/>
      <c r="AV17" s="20"/>
      <c r="AW17" s="20"/>
      <c r="AX17" s="22"/>
      <c r="BB17" s="78">
        <f t="shared" si="3"/>
        <v>0</v>
      </c>
    </row>
    <row r="18" spans="2:54" x14ac:dyDescent="0.2">
      <c r="B18" s="14">
        <f t="shared" si="2"/>
        <v>10</v>
      </c>
      <c r="C18" s="105"/>
      <c r="D18" s="95"/>
      <c r="E18" s="17" t="str">
        <f>IF('Sum Subs'!$D$10="TH-Hill DS-1 Vol 3 CAT 2: Clean and Visual Ends only","N/A","OK")</f>
        <v>OK</v>
      </c>
      <c r="F18" s="17" t="str">
        <f>IF('Sum Subs'!$D$10="TH-Hill DS-1 Vol 3 CAT 2: Clean and Visual Ends only","N/A","OK")</f>
        <v>OK</v>
      </c>
      <c r="G18" s="17"/>
      <c r="H18" s="17"/>
      <c r="I18" s="17" t="s">
        <v>51</v>
      </c>
      <c r="J18" s="17" t="str">
        <f t="shared" si="4"/>
        <v>OK</v>
      </c>
      <c r="K18" s="17" t="str">
        <f t="shared" si="5"/>
        <v>OK</v>
      </c>
      <c r="L18" s="17" t="str">
        <f>IF('Data Sheet'!$B$9="NC-50","N/A","OK")</f>
        <v>OK</v>
      </c>
      <c r="M18" s="17" t="str">
        <f>IF('Data Sheet'!$B$9="NC-50","N/A","OK")</f>
        <v>OK</v>
      </c>
      <c r="N18" s="64"/>
      <c r="O18" s="20"/>
      <c r="P18" s="20"/>
      <c r="Q18" s="20"/>
      <c r="R18" s="20"/>
      <c r="S18" s="20"/>
      <c r="T18" s="20"/>
      <c r="U18" s="20"/>
      <c r="V18" s="20"/>
      <c r="W18" s="20"/>
      <c r="X18" s="55"/>
      <c r="Y18" s="55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1"/>
      <c r="AO18" s="21"/>
      <c r="AP18" s="21"/>
      <c r="AQ18" s="21"/>
      <c r="AR18" s="21"/>
      <c r="AS18" s="21"/>
      <c r="AT18" s="22"/>
      <c r="AU18" s="99"/>
      <c r="AV18" s="20"/>
      <c r="AW18" s="20"/>
      <c r="AX18" s="22"/>
      <c r="BB18" s="78">
        <f t="shared" si="3"/>
        <v>0</v>
      </c>
    </row>
    <row r="19" spans="2:54" x14ac:dyDescent="0.2">
      <c r="B19" s="14">
        <f t="shared" si="2"/>
        <v>11</v>
      </c>
      <c r="C19" s="105"/>
      <c r="D19" s="95"/>
      <c r="E19" s="17" t="str">
        <f>IF('Sum Subs'!$D$10="TH-Hill DS-1 Vol 3 CAT 2: Clean and Visual Ends only","N/A","OK")</f>
        <v>OK</v>
      </c>
      <c r="F19" s="17" t="str">
        <f>IF('Sum Subs'!$D$10="TH-Hill DS-1 Vol 3 CAT 2: Clean and Visual Ends only","N/A","OK")</f>
        <v>OK</v>
      </c>
      <c r="G19" s="17"/>
      <c r="H19" s="17"/>
      <c r="I19" s="17" t="s">
        <v>51</v>
      </c>
      <c r="J19" s="17" t="str">
        <f t="shared" si="4"/>
        <v>OK</v>
      </c>
      <c r="K19" s="17" t="str">
        <f t="shared" si="5"/>
        <v>OK</v>
      </c>
      <c r="L19" s="17" t="str">
        <f>IF('Data Sheet'!$B$9="NC-50","N/A","OK")</f>
        <v>OK</v>
      </c>
      <c r="M19" s="17" t="str">
        <f>IF('Data Sheet'!$B$9="NC-50","N/A","OK")</f>
        <v>OK</v>
      </c>
      <c r="N19" s="64"/>
      <c r="O19" s="20"/>
      <c r="P19" s="20"/>
      <c r="Q19" s="20"/>
      <c r="R19" s="20"/>
      <c r="S19" s="20"/>
      <c r="T19" s="20"/>
      <c r="U19" s="20"/>
      <c r="V19" s="20"/>
      <c r="W19" s="20"/>
      <c r="X19" s="55"/>
      <c r="Y19" s="55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1"/>
      <c r="AO19" s="21"/>
      <c r="AP19" s="21"/>
      <c r="AQ19" s="21"/>
      <c r="AR19" s="21"/>
      <c r="AS19" s="21"/>
      <c r="AT19" s="22"/>
      <c r="AU19" s="99"/>
      <c r="AV19" s="20"/>
      <c r="AW19" s="20"/>
      <c r="AX19" s="22"/>
      <c r="BB19" s="78">
        <f t="shared" si="3"/>
        <v>0</v>
      </c>
    </row>
    <row r="20" spans="2:54" x14ac:dyDescent="0.2">
      <c r="B20" s="14">
        <f t="shared" si="2"/>
        <v>12</v>
      </c>
      <c r="C20" s="105"/>
      <c r="D20" s="95"/>
      <c r="E20" s="17" t="str">
        <f>IF('Sum Subs'!$D$10="TH-Hill DS-1 Vol 3 CAT 2: Clean and Visual Ends only","N/A","OK")</f>
        <v>OK</v>
      </c>
      <c r="F20" s="17" t="str">
        <f>IF('Sum Subs'!$D$10="TH-Hill DS-1 Vol 3 CAT 2: Clean and Visual Ends only","N/A","OK")</f>
        <v>OK</v>
      </c>
      <c r="G20" s="17"/>
      <c r="H20" s="17"/>
      <c r="I20" s="17" t="s">
        <v>51</v>
      </c>
      <c r="J20" s="17" t="str">
        <f t="shared" si="4"/>
        <v>OK</v>
      </c>
      <c r="K20" s="17" t="str">
        <f t="shared" si="5"/>
        <v>OK</v>
      </c>
      <c r="L20" s="17" t="str">
        <f>IF('Data Sheet'!$B$9="NC-50","N/A","OK")</f>
        <v>OK</v>
      </c>
      <c r="M20" s="17" t="str">
        <f>IF('Data Sheet'!$B$9="NC-50","N/A","OK")</f>
        <v>OK</v>
      </c>
      <c r="N20" s="64"/>
      <c r="O20" s="20"/>
      <c r="P20" s="20"/>
      <c r="Q20" s="20"/>
      <c r="R20" s="20"/>
      <c r="S20" s="20"/>
      <c r="T20" s="20"/>
      <c r="U20" s="20"/>
      <c r="V20" s="20"/>
      <c r="W20" s="20"/>
      <c r="X20" s="55"/>
      <c r="Y20" s="55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1"/>
      <c r="AO20" s="21"/>
      <c r="AP20" s="21"/>
      <c r="AQ20" s="21"/>
      <c r="AR20" s="21"/>
      <c r="AS20" s="21"/>
      <c r="AT20" s="22"/>
      <c r="AU20" s="99"/>
      <c r="AV20" s="20"/>
      <c r="AW20" s="20"/>
      <c r="AX20" s="22"/>
      <c r="BB20" s="78">
        <f t="shared" si="3"/>
        <v>0</v>
      </c>
    </row>
    <row r="21" spans="2:54" x14ac:dyDescent="0.2">
      <c r="B21" s="14">
        <f t="shared" si="2"/>
        <v>13</v>
      </c>
      <c r="C21" s="105"/>
      <c r="D21" s="95"/>
      <c r="E21" s="17" t="str">
        <f>IF('Sum Subs'!$D$10="TH-Hill DS-1 Vol 3 CAT 2: Clean and Visual Ends only","N/A","OK")</f>
        <v>OK</v>
      </c>
      <c r="F21" s="17" t="str">
        <f>IF('Sum Subs'!$D$10="TH-Hill DS-1 Vol 3 CAT 2: Clean and Visual Ends only","N/A","OK")</f>
        <v>OK</v>
      </c>
      <c r="G21" s="17"/>
      <c r="H21" s="17"/>
      <c r="I21" s="17" t="s">
        <v>51</v>
      </c>
      <c r="J21" s="17" t="str">
        <f t="shared" si="4"/>
        <v>OK</v>
      </c>
      <c r="K21" s="17" t="str">
        <f t="shared" si="5"/>
        <v>OK</v>
      </c>
      <c r="L21" s="17" t="str">
        <f>IF('Data Sheet'!$B$9="NC-50","N/A","OK")</f>
        <v>OK</v>
      </c>
      <c r="M21" s="17" t="str">
        <f>IF('Data Sheet'!$B$9="NC-50","N/A","OK")</f>
        <v>OK</v>
      </c>
      <c r="N21" s="64"/>
      <c r="O21" s="20"/>
      <c r="P21" s="20"/>
      <c r="Q21" s="20"/>
      <c r="R21" s="20"/>
      <c r="S21" s="20"/>
      <c r="T21" s="20"/>
      <c r="U21" s="20"/>
      <c r="V21" s="20"/>
      <c r="W21" s="20"/>
      <c r="X21" s="55"/>
      <c r="Y21" s="55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1"/>
      <c r="AO21" s="21"/>
      <c r="AP21" s="21"/>
      <c r="AQ21" s="21"/>
      <c r="AR21" s="21"/>
      <c r="AS21" s="21"/>
      <c r="AT21" s="22"/>
      <c r="AU21" s="99"/>
      <c r="AV21" s="20"/>
      <c r="AW21" s="20"/>
      <c r="AX21" s="22"/>
      <c r="BB21" s="78">
        <f t="shared" si="3"/>
        <v>0</v>
      </c>
    </row>
    <row r="22" spans="2:54" x14ac:dyDescent="0.2">
      <c r="B22" s="14">
        <f t="shared" si="2"/>
        <v>14</v>
      </c>
      <c r="C22" s="105"/>
      <c r="D22" s="95"/>
      <c r="E22" s="17" t="str">
        <f>IF('Sum Subs'!$D$10="TH-Hill DS-1 Vol 3 CAT 2: Clean and Visual Ends only","N/A","OK")</f>
        <v>OK</v>
      </c>
      <c r="F22" s="17" t="str">
        <f>IF('Sum Subs'!$D$10="TH-Hill DS-1 Vol 3 CAT 2: Clean and Visual Ends only","N/A","OK")</f>
        <v>OK</v>
      </c>
      <c r="G22" s="17"/>
      <c r="H22" s="17"/>
      <c r="I22" s="17" t="s">
        <v>51</v>
      </c>
      <c r="J22" s="17" t="str">
        <f t="shared" si="4"/>
        <v>OK</v>
      </c>
      <c r="K22" s="17" t="str">
        <f t="shared" si="5"/>
        <v>OK</v>
      </c>
      <c r="L22" s="17" t="str">
        <f>IF('Data Sheet'!$B$9="NC-50","N/A","OK")</f>
        <v>OK</v>
      </c>
      <c r="M22" s="17" t="str">
        <f>IF('Data Sheet'!$B$9="NC-50","N/A","OK")</f>
        <v>OK</v>
      </c>
      <c r="N22" s="64"/>
      <c r="O22" s="20"/>
      <c r="P22" s="20"/>
      <c r="Q22" s="20"/>
      <c r="R22" s="20"/>
      <c r="S22" s="20"/>
      <c r="T22" s="20"/>
      <c r="U22" s="20"/>
      <c r="V22" s="20"/>
      <c r="W22" s="20"/>
      <c r="X22" s="55"/>
      <c r="Y22" s="55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1"/>
      <c r="AO22" s="21"/>
      <c r="AP22" s="21"/>
      <c r="AQ22" s="21"/>
      <c r="AR22" s="21"/>
      <c r="AS22" s="21"/>
      <c r="AT22" s="22"/>
      <c r="AU22" s="99"/>
      <c r="AV22" s="20"/>
      <c r="AW22" s="20"/>
      <c r="AX22" s="22"/>
      <c r="BB22" s="78">
        <f t="shared" si="3"/>
        <v>0</v>
      </c>
    </row>
    <row r="23" spans="2:54" x14ac:dyDescent="0.2">
      <c r="B23" s="14">
        <f t="shared" si="2"/>
        <v>15</v>
      </c>
      <c r="C23" s="105"/>
      <c r="D23" s="95"/>
      <c r="E23" s="17" t="str">
        <f>IF('Sum Subs'!$D$10="TH-Hill DS-1 Vol 3 CAT 2: Clean and Visual Ends only","N/A","OK")</f>
        <v>OK</v>
      </c>
      <c r="F23" s="17" t="str">
        <f>IF('Sum Subs'!$D$10="TH-Hill DS-1 Vol 3 CAT 2: Clean and Visual Ends only","N/A","OK")</f>
        <v>OK</v>
      </c>
      <c r="G23" s="17"/>
      <c r="H23" s="17"/>
      <c r="I23" s="17" t="s">
        <v>51</v>
      </c>
      <c r="J23" s="17" t="str">
        <f t="shared" si="4"/>
        <v>OK</v>
      </c>
      <c r="K23" s="17" t="str">
        <f t="shared" si="5"/>
        <v>OK</v>
      </c>
      <c r="L23" s="17" t="str">
        <f>IF('Data Sheet'!$B$9="NC-50","N/A","OK")</f>
        <v>OK</v>
      </c>
      <c r="M23" s="17" t="str">
        <f>IF('Data Sheet'!$B$9="NC-50","N/A","OK")</f>
        <v>OK</v>
      </c>
      <c r="N23" s="64"/>
      <c r="O23" s="20"/>
      <c r="P23" s="20"/>
      <c r="Q23" s="20"/>
      <c r="R23" s="20"/>
      <c r="S23" s="20"/>
      <c r="T23" s="20"/>
      <c r="U23" s="20"/>
      <c r="V23" s="20"/>
      <c r="W23" s="20"/>
      <c r="X23" s="55"/>
      <c r="Y23" s="55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1"/>
      <c r="AO23" s="21"/>
      <c r="AP23" s="21"/>
      <c r="AQ23" s="21"/>
      <c r="AR23" s="21"/>
      <c r="AS23" s="21"/>
      <c r="AT23" s="22"/>
      <c r="AU23" s="99"/>
      <c r="AV23" s="20"/>
      <c r="AW23" s="20"/>
      <c r="AX23" s="22"/>
      <c r="BB23" s="78">
        <f t="shared" si="3"/>
        <v>0</v>
      </c>
    </row>
    <row r="24" spans="2:54" x14ac:dyDescent="0.2">
      <c r="B24" s="14">
        <f t="shared" si="2"/>
        <v>16</v>
      </c>
      <c r="C24" s="105"/>
      <c r="D24" s="95"/>
      <c r="E24" s="17" t="str">
        <f>IF('Sum Subs'!$D$10="TH-Hill DS-1 Vol 3 CAT 2: Clean and Visual Ends only","N/A","OK")</f>
        <v>OK</v>
      </c>
      <c r="F24" s="17" t="str">
        <f>IF('Sum Subs'!$D$10="TH-Hill DS-1 Vol 3 CAT 2: Clean and Visual Ends only","N/A","OK")</f>
        <v>OK</v>
      </c>
      <c r="G24" s="17"/>
      <c r="H24" s="17"/>
      <c r="I24" s="17" t="s">
        <v>51</v>
      </c>
      <c r="J24" s="17" t="str">
        <f t="shared" si="4"/>
        <v>OK</v>
      </c>
      <c r="K24" s="17" t="str">
        <f t="shared" si="5"/>
        <v>OK</v>
      </c>
      <c r="L24" s="17" t="str">
        <f>IF('Data Sheet'!$B$9="NC-50","N/A","OK")</f>
        <v>OK</v>
      </c>
      <c r="M24" s="17" t="str">
        <f>IF('Data Sheet'!$B$9="NC-50","N/A","OK")</f>
        <v>OK</v>
      </c>
      <c r="N24" s="64"/>
      <c r="O24" s="20"/>
      <c r="P24" s="20"/>
      <c r="Q24" s="20"/>
      <c r="R24" s="20"/>
      <c r="S24" s="20"/>
      <c r="T24" s="20"/>
      <c r="U24" s="20"/>
      <c r="V24" s="20"/>
      <c r="W24" s="20"/>
      <c r="X24" s="55"/>
      <c r="Y24" s="55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1"/>
      <c r="AO24" s="21"/>
      <c r="AP24" s="21"/>
      <c r="AQ24" s="21"/>
      <c r="AR24" s="21"/>
      <c r="AS24" s="21"/>
      <c r="AT24" s="22"/>
      <c r="AU24" s="99"/>
      <c r="AV24" s="20"/>
      <c r="AW24" s="20"/>
      <c r="AX24" s="22"/>
      <c r="BB24" s="78">
        <f t="shared" si="3"/>
        <v>0</v>
      </c>
    </row>
    <row r="25" spans="2:54" x14ac:dyDescent="0.2">
      <c r="B25" s="14">
        <f t="shared" si="2"/>
        <v>17</v>
      </c>
      <c r="C25" s="105"/>
      <c r="D25" s="95"/>
      <c r="E25" s="17" t="str">
        <f>IF('Sum Subs'!$D$10="TH-Hill DS-1 Vol 3 CAT 2: Clean and Visual Ends only","N/A","OK")</f>
        <v>OK</v>
      </c>
      <c r="F25" s="17" t="str">
        <f>IF('Sum Subs'!$D$10="TH-Hill DS-1 Vol 3 CAT 2: Clean and Visual Ends only","N/A","OK")</f>
        <v>OK</v>
      </c>
      <c r="G25" s="17"/>
      <c r="H25" s="17"/>
      <c r="I25" s="17" t="s">
        <v>51</v>
      </c>
      <c r="J25" s="17" t="str">
        <f t="shared" si="4"/>
        <v>OK</v>
      </c>
      <c r="K25" s="17" t="str">
        <f t="shared" si="5"/>
        <v>OK</v>
      </c>
      <c r="L25" s="17" t="str">
        <f>IF('Data Sheet'!$B$9="NC-50","N/A","OK")</f>
        <v>OK</v>
      </c>
      <c r="M25" s="17" t="str">
        <f>IF('Data Sheet'!$B$9="NC-50","N/A","OK")</f>
        <v>OK</v>
      </c>
      <c r="N25" s="64"/>
      <c r="O25" s="20"/>
      <c r="P25" s="20"/>
      <c r="Q25" s="20"/>
      <c r="R25" s="20"/>
      <c r="S25" s="20"/>
      <c r="T25" s="20"/>
      <c r="U25" s="20"/>
      <c r="V25" s="20"/>
      <c r="W25" s="20"/>
      <c r="X25" s="55"/>
      <c r="Y25" s="55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1"/>
      <c r="AO25" s="21"/>
      <c r="AP25" s="21"/>
      <c r="AQ25" s="21"/>
      <c r="AR25" s="21"/>
      <c r="AS25" s="21"/>
      <c r="AT25" s="22"/>
      <c r="AU25" s="99"/>
      <c r="AV25" s="20"/>
      <c r="AW25" s="20"/>
      <c r="AX25" s="22"/>
      <c r="BB25" s="78">
        <f t="shared" si="3"/>
        <v>0</v>
      </c>
    </row>
    <row r="26" spans="2:54" x14ac:dyDescent="0.2">
      <c r="B26" s="14">
        <f t="shared" si="2"/>
        <v>18</v>
      </c>
      <c r="C26" s="105"/>
      <c r="D26" s="95"/>
      <c r="E26" s="17" t="str">
        <f>IF('Sum Subs'!$D$10="TH-Hill DS-1 Vol 3 CAT 2: Clean and Visual Ends only","N/A","OK")</f>
        <v>OK</v>
      </c>
      <c r="F26" s="17" t="str">
        <f>IF('Sum Subs'!$D$10="TH-Hill DS-1 Vol 3 CAT 2: Clean and Visual Ends only","N/A","OK")</f>
        <v>OK</v>
      </c>
      <c r="G26" s="17"/>
      <c r="H26" s="17"/>
      <c r="I26" s="17" t="s">
        <v>51</v>
      </c>
      <c r="J26" s="17" t="str">
        <f t="shared" si="4"/>
        <v>OK</v>
      </c>
      <c r="K26" s="17" t="str">
        <f t="shared" si="5"/>
        <v>OK</v>
      </c>
      <c r="L26" s="17" t="str">
        <f>IF('Data Sheet'!$B$9="NC-50","N/A","OK")</f>
        <v>OK</v>
      </c>
      <c r="M26" s="17" t="str">
        <f>IF('Data Sheet'!$B$9="NC-50","N/A","OK")</f>
        <v>OK</v>
      </c>
      <c r="N26" s="64"/>
      <c r="O26" s="20"/>
      <c r="P26" s="20"/>
      <c r="Q26" s="20"/>
      <c r="R26" s="20"/>
      <c r="S26" s="20"/>
      <c r="T26" s="20"/>
      <c r="U26" s="20"/>
      <c r="V26" s="20"/>
      <c r="W26" s="20"/>
      <c r="X26" s="55"/>
      <c r="Y26" s="55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1"/>
      <c r="AO26" s="21"/>
      <c r="AP26" s="21"/>
      <c r="AQ26" s="21"/>
      <c r="AR26" s="21"/>
      <c r="AS26" s="21"/>
      <c r="AT26" s="22"/>
      <c r="AU26" s="99"/>
      <c r="AV26" s="20"/>
      <c r="AW26" s="20"/>
      <c r="AX26" s="22"/>
      <c r="BB26" s="78">
        <f t="shared" si="3"/>
        <v>0</v>
      </c>
    </row>
    <row r="27" spans="2:54" x14ac:dyDescent="0.2">
      <c r="B27" s="14">
        <f t="shared" si="2"/>
        <v>19</v>
      </c>
      <c r="C27" s="105"/>
      <c r="D27" s="95"/>
      <c r="E27" s="17" t="str">
        <f>IF('Sum Subs'!$D$10="TH-Hill DS-1 Vol 3 CAT 2: Clean and Visual Ends only","N/A","OK")</f>
        <v>OK</v>
      </c>
      <c r="F27" s="17" t="str">
        <f>IF('Sum Subs'!$D$10="TH-Hill DS-1 Vol 3 CAT 2: Clean and Visual Ends only","N/A","OK")</f>
        <v>OK</v>
      </c>
      <c r="G27" s="17"/>
      <c r="H27" s="17"/>
      <c r="I27" s="17" t="s">
        <v>51</v>
      </c>
      <c r="J27" s="17" t="str">
        <f t="shared" si="4"/>
        <v>OK</v>
      </c>
      <c r="K27" s="17" t="str">
        <f t="shared" si="5"/>
        <v>OK</v>
      </c>
      <c r="L27" s="17" t="str">
        <f>IF('Data Sheet'!$B$9="NC-50","N/A","OK")</f>
        <v>OK</v>
      </c>
      <c r="M27" s="17" t="str">
        <f>IF('Data Sheet'!$B$9="NC-50","N/A","OK")</f>
        <v>OK</v>
      </c>
      <c r="N27" s="64"/>
      <c r="O27" s="20"/>
      <c r="P27" s="20"/>
      <c r="Q27" s="20"/>
      <c r="R27" s="20"/>
      <c r="S27" s="20"/>
      <c r="T27" s="20"/>
      <c r="U27" s="20"/>
      <c r="V27" s="20"/>
      <c r="W27" s="20"/>
      <c r="X27" s="55"/>
      <c r="Y27" s="55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1"/>
      <c r="AO27" s="21"/>
      <c r="AP27" s="21"/>
      <c r="AQ27" s="21"/>
      <c r="AR27" s="21"/>
      <c r="AS27" s="21"/>
      <c r="AT27" s="22"/>
      <c r="AU27" s="99"/>
      <c r="AV27" s="20"/>
      <c r="AW27" s="20"/>
      <c r="AX27" s="22"/>
      <c r="BB27" s="78">
        <f t="shared" si="3"/>
        <v>0</v>
      </c>
    </row>
    <row r="28" spans="2:54" x14ac:dyDescent="0.2">
      <c r="B28" s="14">
        <f t="shared" si="2"/>
        <v>20</v>
      </c>
      <c r="C28" s="105"/>
      <c r="D28" s="95"/>
      <c r="E28" s="17" t="str">
        <f>IF('Sum Subs'!$D$10="TH-Hill DS-1 Vol 3 CAT 2: Clean and Visual Ends only","N/A","OK")</f>
        <v>OK</v>
      </c>
      <c r="F28" s="17" t="str">
        <f>IF('Sum Subs'!$D$10="TH-Hill DS-1 Vol 3 CAT 2: Clean and Visual Ends only","N/A","OK")</f>
        <v>OK</v>
      </c>
      <c r="G28" s="17"/>
      <c r="H28" s="17"/>
      <c r="I28" s="17" t="s">
        <v>51</v>
      </c>
      <c r="J28" s="17" t="str">
        <f t="shared" si="4"/>
        <v>OK</v>
      </c>
      <c r="K28" s="17" t="str">
        <f t="shared" si="5"/>
        <v>OK</v>
      </c>
      <c r="L28" s="17" t="str">
        <f>IF('Data Sheet'!$B$9="NC-50","N/A","OK")</f>
        <v>OK</v>
      </c>
      <c r="M28" s="17" t="str">
        <f>IF('Data Sheet'!$B$9="NC-50","N/A","OK")</f>
        <v>OK</v>
      </c>
      <c r="N28" s="64"/>
      <c r="O28" s="20"/>
      <c r="P28" s="20"/>
      <c r="Q28" s="20"/>
      <c r="R28" s="20"/>
      <c r="S28" s="20"/>
      <c r="T28" s="20"/>
      <c r="U28" s="20"/>
      <c r="V28" s="20"/>
      <c r="W28" s="20"/>
      <c r="X28" s="55"/>
      <c r="Y28" s="55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1"/>
      <c r="AO28" s="21"/>
      <c r="AP28" s="21"/>
      <c r="AQ28" s="21"/>
      <c r="AR28" s="21"/>
      <c r="AS28" s="21"/>
      <c r="AT28" s="22"/>
      <c r="AU28" s="99"/>
      <c r="AV28" s="20"/>
      <c r="AW28" s="20"/>
      <c r="AX28" s="22"/>
      <c r="BB28" s="78">
        <f t="shared" si="3"/>
        <v>0</v>
      </c>
    </row>
    <row r="29" spans="2:54" x14ac:dyDescent="0.2">
      <c r="B29" s="14">
        <f t="shared" si="2"/>
        <v>21</v>
      </c>
      <c r="C29" s="105"/>
      <c r="D29" s="95"/>
      <c r="E29" s="17" t="str">
        <f>IF('Sum Subs'!$D$10="TH-Hill DS-1 Vol 3 CAT 2: Clean and Visual Ends only","N/A","OK")</f>
        <v>OK</v>
      </c>
      <c r="F29" s="17" t="str">
        <f>IF('Sum Subs'!$D$10="TH-Hill DS-1 Vol 3 CAT 2: Clean and Visual Ends only","N/A","OK")</f>
        <v>OK</v>
      </c>
      <c r="G29" s="17"/>
      <c r="H29" s="17"/>
      <c r="I29" s="17" t="s">
        <v>51</v>
      </c>
      <c r="J29" s="17" t="str">
        <f t="shared" si="4"/>
        <v>OK</v>
      </c>
      <c r="K29" s="17" t="str">
        <f t="shared" si="5"/>
        <v>OK</v>
      </c>
      <c r="L29" s="17" t="str">
        <f>IF('Data Sheet'!$B$9="NC-50","N/A","OK")</f>
        <v>OK</v>
      </c>
      <c r="M29" s="17" t="str">
        <f>IF('Data Sheet'!$B$9="NC-50","N/A","OK")</f>
        <v>OK</v>
      </c>
      <c r="N29" s="64"/>
      <c r="O29" s="20"/>
      <c r="P29" s="20"/>
      <c r="Q29" s="20"/>
      <c r="R29" s="20"/>
      <c r="S29" s="20"/>
      <c r="T29" s="20"/>
      <c r="U29" s="20"/>
      <c r="V29" s="20"/>
      <c r="W29" s="20"/>
      <c r="X29" s="55"/>
      <c r="Y29" s="55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1"/>
      <c r="AO29" s="21"/>
      <c r="AP29" s="21"/>
      <c r="AQ29" s="21"/>
      <c r="AR29" s="21"/>
      <c r="AS29" s="21"/>
      <c r="AT29" s="22"/>
      <c r="AU29" s="99"/>
      <c r="AV29" s="20"/>
      <c r="AW29" s="20"/>
      <c r="AX29" s="22"/>
      <c r="BB29" s="78">
        <f t="shared" si="3"/>
        <v>0</v>
      </c>
    </row>
    <row r="30" spans="2:54" x14ac:dyDescent="0.2">
      <c r="B30" s="14">
        <f t="shared" si="2"/>
        <v>22</v>
      </c>
      <c r="C30" s="105"/>
      <c r="D30" s="95"/>
      <c r="E30" s="17" t="str">
        <f>IF('Sum Subs'!$D$10="TH-Hill DS-1 Vol 3 CAT 2: Clean and Visual Ends only","N/A","OK")</f>
        <v>OK</v>
      </c>
      <c r="F30" s="17" t="str">
        <f>IF('Sum Subs'!$D$10="TH-Hill DS-1 Vol 3 CAT 2: Clean and Visual Ends only","N/A","OK")</f>
        <v>OK</v>
      </c>
      <c r="G30" s="17"/>
      <c r="H30" s="17"/>
      <c r="I30" s="17" t="s">
        <v>51</v>
      </c>
      <c r="J30" s="17" t="str">
        <f t="shared" si="4"/>
        <v>OK</v>
      </c>
      <c r="K30" s="17" t="str">
        <f t="shared" si="5"/>
        <v>OK</v>
      </c>
      <c r="L30" s="17" t="str">
        <f>IF('Data Sheet'!$B$9="NC-50","N/A","OK")</f>
        <v>OK</v>
      </c>
      <c r="M30" s="17" t="str">
        <f>IF('Data Sheet'!$B$9="NC-50","N/A","OK")</f>
        <v>OK</v>
      </c>
      <c r="N30" s="64"/>
      <c r="O30" s="20"/>
      <c r="P30" s="20"/>
      <c r="Q30" s="20"/>
      <c r="R30" s="20"/>
      <c r="S30" s="20"/>
      <c r="T30" s="20"/>
      <c r="U30" s="20"/>
      <c r="V30" s="20"/>
      <c r="W30" s="20"/>
      <c r="X30" s="55"/>
      <c r="Y30" s="55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1"/>
      <c r="AO30" s="21"/>
      <c r="AP30" s="21"/>
      <c r="AQ30" s="21"/>
      <c r="AR30" s="21"/>
      <c r="AS30" s="21"/>
      <c r="AT30" s="22"/>
      <c r="AU30" s="99"/>
      <c r="AV30" s="20"/>
      <c r="AW30" s="20"/>
      <c r="AX30" s="22"/>
      <c r="BB30" s="78">
        <f t="shared" si="3"/>
        <v>0</v>
      </c>
    </row>
    <row r="31" spans="2:54" x14ac:dyDescent="0.2">
      <c r="B31" s="14">
        <f t="shared" si="2"/>
        <v>23</v>
      </c>
      <c r="C31" s="105"/>
      <c r="D31" s="95"/>
      <c r="E31" s="17" t="str">
        <f>IF('Sum Subs'!$D$10="TH-Hill DS-1 Vol 3 CAT 2: Clean and Visual Ends only","N/A","OK")</f>
        <v>OK</v>
      </c>
      <c r="F31" s="17" t="str">
        <f>IF('Sum Subs'!$D$10="TH-Hill DS-1 Vol 3 CAT 2: Clean and Visual Ends only","N/A","OK")</f>
        <v>OK</v>
      </c>
      <c r="G31" s="17"/>
      <c r="H31" s="17"/>
      <c r="I31" s="17" t="s">
        <v>51</v>
      </c>
      <c r="J31" s="17" t="str">
        <f t="shared" si="4"/>
        <v>OK</v>
      </c>
      <c r="K31" s="17" t="str">
        <f t="shared" si="5"/>
        <v>OK</v>
      </c>
      <c r="L31" s="17" t="str">
        <f>IF('Data Sheet'!$B$9="NC-50","N/A","OK")</f>
        <v>OK</v>
      </c>
      <c r="M31" s="17" t="str">
        <f>IF('Data Sheet'!$B$9="NC-50","N/A","OK")</f>
        <v>OK</v>
      </c>
      <c r="N31" s="64"/>
      <c r="O31" s="20"/>
      <c r="P31" s="20"/>
      <c r="Q31" s="20"/>
      <c r="R31" s="20"/>
      <c r="S31" s="20"/>
      <c r="T31" s="20"/>
      <c r="U31" s="20"/>
      <c r="V31" s="20"/>
      <c r="W31" s="20"/>
      <c r="X31" s="55"/>
      <c r="Y31" s="55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1"/>
      <c r="AO31" s="21"/>
      <c r="AP31" s="21"/>
      <c r="AQ31" s="21"/>
      <c r="AR31" s="21"/>
      <c r="AS31" s="21"/>
      <c r="AT31" s="22"/>
      <c r="AU31" s="99"/>
      <c r="AV31" s="20"/>
      <c r="AW31" s="20"/>
      <c r="AX31" s="22"/>
      <c r="BB31" s="78">
        <f t="shared" si="3"/>
        <v>0</v>
      </c>
    </row>
    <row r="32" spans="2:54" x14ac:dyDescent="0.2">
      <c r="B32" s="14">
        <f t="shared" si="2"/>
        <v>24</v>
      </c>
      <c r="C32" s="105"/>
      <c r="D32" s="95"/>
      <c r="E32" s="17" t="str">
        <f>IF('Sum Subs'!$D$10="TH-Hill DS-1 Vol 3 CAT 2: Clean and Visual Ends only","N/A","OK")</f>
        <v>OK</v>
      </c>
      <c r="F32" s="17" t="str">
        <f>IF('Sum Subs'!$D$10="TH-Hill DS-1 Vol 3 CAT 2: Clean and Visual Ends only","N/A","OK")</f>
        <v>OK</v>
      </c>
      <c r="G32" s="17"/>
      <c r="H32" s="17"/>
      <c r="I32" s="17" t="s">
        <v>51</v>
      </c>
      <c r="J32" s="17" t="str">
        <f t="shared" si="4"/>
        <v>OK</v>
      </c>
      <c r="K32" s="17" t="str">
        <f t="shared" si="5"/>
        <v>OK</v>
      </c>
      <c r="L32" s="17" t="str">
        <f>IF('Data Sheet'!$B$9="NC-50","N/A","OK")</f>
        <v>OK</v>
      </c>
      <c r="M32" s="17" t="str">
        <f>IF('Data Sheet'!$B$9="NC-50","N/A","OK")</f>
        <v>OK</v>
      </c>
      <c r="N32" s="64"/>
      <c r="O32" s="20"/>
      <c r="P32" s="20"/>
      <c r="Q32" s="20"/>
      <c r="R32" s="20"/>
      <c r="S32" s="20"/>
      <c r="T32" s="20"/>
      <c r="U32" s="20"/>
      <c r="V32" s="20"/>
      <c r="W32" s="20"/>
      <c r="X32" s="55"/>
      <c r="Y32" s="55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1"/>
      <c r="AO32" s="21"/>
      <c r="AP32" s="21"/>
      <c r="AQ32" s="21"/>
      <c r="AR32" s="21"/>
      <c r="AS32" s="21"/>
      <c r="AT32" s="22"/>
      <c r="AU32" s="99"/>
      <c r="AV32" s="20"/>
      <c r="AW32" s="20"/>
      <c r="AX32" s="22"/>
      <c r="BB32" s="78">
        <f t="shared" si="3"/>
        <v>0</v>
      </c>
    </row>
    <row r="33" spans="2:54" x14ac:dyDescent="0.2">
      <c r="B33" s="14">
        <f t="shared" si="2"/>
        <v>25</v>
      </c>
      <c r="C33" s="105"/>
      <c r="D33" s="95"/>
      <c r="E33" s="17" t="str">
        <f>IF('Sum Subs'!$D$10="TH-Hill DS-1 Vol 3 CAT 2: Clean and Visual Ends only","N/A","OK")</f>
        <v>OK</v>
      </c>
      <c r="F33" s="17" t="str">
        <f>IF('Sum Subs'!$D$10="TH-Hill DS-1 Vol 3 CAT 2: Clean and Visual Ends only","N/A","OK")</f>
        <v>OK</v>
      </c>
      <c r="G33" s="17"/>
      <c r="H33" s="17"/>
      <c r="I33" s="17" t="s">
        <v>51</v>
      </c>
      <c r="J33" s="17" t="str">
        <f t="shared" si="4"/>
        <v>OK</v>
      </c>
      <c r="K33" s="17" t="str">
        <f t="shared" si="5"/>
        <v>OK</v>
      </c>
      <c r="L33" s="17" t="str">
        <f>IF('Data Sheet'!$B$9="NC-50","N/A","OK")</f>
        <v>OK</v>
      </c>
      <c r="M33" s="17" t="str">
        <f>IF('Data Sheet'!$B$9="NC-50","N/A","OK")</f>
        <v>OK</v>
      </c>
      <c r="N33" s="64"/>
      <c r="O33" s="20"/>
      <c r="P33" s="20"/>
      <c r="Q33" s="20"/>
      <c r="R33" s="20"/>
      <c r="S33" s="20"/>
      <c r="T33" s="20"/>
      <c r="U33" s="20"/>
      <c r="V33" s="20"/>
      <c r="W33" s="20"/>
      <c r="X33" s="55"/>
      <c r="Y33" s="55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1"/>
      <c r="AO33" s="21"/>
      <c r="AP33" s="21"/>
      <c r="AQ33" s="21"/>
      <c r="AR33" s="21"/>
      <c r="AS33" s="21"/>
      <c r="AT33" s="22"/>
      <c r="AU33" s="99"/>
      <c r="AV33" s="20"/>
      <c r="AW33" s="20"/>
      <c r="AX33" s="22"/>
      <c r="BB33" s="78">
        <f t="shared" si="3"/>
        <v>0</v>
      </c>
    </row>
    <row r="34" spans="2:54" x14ac:dyDescent="0.2">
      <c r="B34" s="14">
        <f t="shared" si="2"/>
        <v>26</v>
      </c>
      <c r="C34" s="105"/>
      <c r="D34" s="95"/>
      <c r="E34" s="17" t="str">
        <f>IF('Sum Subs'!$D$10="TH-Hill DS-1 Vol 3 CAT 2: Clean and Visual Ends only","N/A","OK")</f>
        <v>OK</v>
      </c>
      <c r="F34" s="17" t="str">
        <f>IF('Sum Subs'!$D$10="TH-Hill DS-1 Vol 3 CAT 2: Clean and Visual Ends only","N/A","OK")</f>
        <v>OK</v>
      </c>
      <c r="G34" s="17"/>
      <c r="H34" s="17"/>
      <c r="I34" s="17" t="s">
        <v>51</v>
      </c>
      <c r="J34" s="17" t="str">
        <f t="shared" si="4"/>
        <v>OK</v>
      </c>
      <c r="K34" s="17" t="str">
        <f t="shared" si="5"/>
        <v>OK</v>
      </c>
      <c r="L34" s="17" t="str">
        <f>IF('Data Sheet'!$B$9="NC-50","N/A","OK")</f>
        <v>OK</v>
      </c>
      <c r="M34" s="17" t="str">
        <f>IF('Data Sheet'!$B$9="NC-50","N/A","OK")</f>
        <v>OK</v>
      </c>
      <c r="N34" s="64"/>
      <c r="O34" s="20"/>
      <c r="P34" s="20"/>
      <c r="Q34" s="20"/>
      <c r="R34" s="20"/>
      <c r="S34" s="20"/>
      <c r="T34" s="20"/>
      <c r="U34" s="20"/>
      <c r="V34" s="20"/>
      <c r="W34" s="20"/>
      <c r="X34" s="55"/>
      <c r="Y34" s="55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1"/>
      <c r="AO34" s="21"/>
      <c r="AP34" s="21"/>
      <c r="AQ34" s="21"/>
      <c r="AR34" s="21"/>
      <c r="AS34" s="21"/>
      <c r="AT34" s="22"/>
      <c r="AU34" s="99"/>
      <c r="AV34" s="20"/>
      <c r="AW34" s="20"/>
      <c r="AX34" s="22"/>
      <c r="BB34" s="78">
        <f t="shared" si="3"/>
        <v>0</v>
      </c>
    </row>
    <row r="35" spans="2:54" x14ac:dyDescent="0.2">
      <c r="B35" s="14">
        <f t="shared" si="2"/>
        <v>27</v>
      </c>
      <c r="C35" s="105"/>
      <c r="D35" s="95"/>
      <c r="E35" s="17" t="str">
        <f>IF('Sum Subs'!$D$10="TH-Hill DS-1 Vol 3 CAT 2: Clean and Visual Ends only","N/A","OK")</f>
        <v>OK</v>
      </c>
      <c r="F35" s="17" t="str">
        <f>IF('Sum Subs'!$D$10="TH-Hill DS-1 Vol 3 CAT 2: Clean and Visual Ends only","N/A","OK")</f>
        <v>OK</v>
      </c>
      <c r="G35" s="17"/>
      <c r="H35" s="17"/>
      <c r="I35" s="17" t="s">
        <v>51</v>
      </c>
      <c r="J35" s="17" t="str">
        <f t="shared" si="4"/>
        <v>OK</v>
      </c>
      <c r="K35" s="17" t="str">
        <f t="shared" si="5"/>
        <v>OK</v>
      </c>
      <c r="L35" s="17" t="str">
        <f>IF('Data Sheet'!$B$9="NC-50","N/A","OK")</f>
        <v>OK</v>
      </c>
      <c r="M35" s="17" t="str">
        <f>IF('Data Sheet'!$B$9="NC-50","N/A","OK")</f>
        <v>OK</v>
      </c>
      <c r="N35" s="64"/>
      <c r="O35" s="20"/>
      <c r="P35" s="20"/>
      <c r="Q35" s="20"/>
      <c r="R35" s="20"/>
      <c r="S35" s="20"/>
      <c r="T35" s="20"/>
      <c r="U35" s="20"/>
      <c r="V35" s="20"/>
      <c r="W35" s="20"/>
      <c r="X35" s="55"/>
      <c r="Y35" s="55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1"/>
      <c r="AO35" s="21"/>
      <c r="AP35" s="21"/>
      <c r="AQ35" s="21"/>
      <c r="AR35" s="21"/>
      <c r="AS35" s="21"/>
      <c r="AT35" s="22"/>
      <c r="AU35" s="99"/>
      <c r="AV35" s="20"/>
      <c r="AW35" s="20"/>
      <c r="AX35" s="22"/>
      <c r="BB35" s="78">
        <f t="shared" si="3"/>
        <v>0</v>
      </c>
    </row>
    <row r="36" spans="2:54" x14ac:dyDescent="0.2">
      <c r="B36" s="14">
        <f t="shared" si="2"/>
        <v>28</v>
      </c>
      <c r="C36" s="105"/>
      <c r="D36" s="95"/>
      <c r="E36" s="17" t="str">
        <f>IF('Sum Subs'!$D$10="TH-Hill DS-1 Vol 3 CAT 2: Clean and Visual Ends only","N/A","OK")</f>
        <v>OK</v>
      </c>
      <c r="F36" s="17" t="str">
        <f>IF('Sum Subs'!$D$10="TH-Hill DS-1 Vol 3 CAT 2: Clean and Visual Ends only","N/A","OK")</f>
        <v>OK</v>
      </c>
      <c r="G36" s="17"/>
      <c r="H36" s="17"/>
      <c r="I36" s="17" t="s">
        <v>51</v>
      </c>
      <c r="J36" s="17" t="str">
        <f t="shared" si="4"/>
        <v>OK</v>
      </c>
      <c r="K36" s="17" t="str">
        <f t="shared" si="5"/>
        <v>OK</v>
      </c>
      <c r="L36" s="17" t="str">
        <f>IF('Data Sheet'!$B$9="NC-50","N/A","OK")</f>
        <v>OK</v>
      </c>
      <c r="M36" s="17" t="str">
        <f>IF('Data Sheet'!$B$9="NC-50","N/A","OK")</f>
        <v>OK</v>
      </c>
      <c r="N36" s="64"/>
      <c r="O36" s="20"/>
      <c r="P36" s="20"/>
      <c r="Q36" s="20"/>
      <c r="R36" s="20"/>
      <c r="S36" s="20"/>
      <c r="T36" s="20"/>
      <c r="U36" s="20"/>
      <c r="V36" s="20"/>
      <c r="W36" s="20"/>
      <c r="X36" s="55"/>
      <c r="Y36" s="55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1"/>
      <c r="AO36" s="21"/>
      <c r="AP36" s="21"/>
      <c r="AQ36" s="21"/>
      <c r="AR36" s="21"/>
      <c r="AS36" s="21"/>
      <c r="AT36" s="22"/>
      <c r="AU36" s="99"/>
      <c r="AV36" s="20"/>
      <c r="AW36" s="20"/>
      <c r="AX36" s="22"/>
      <c r="BB36" s="78">
        <f t="shared" si="3"/>
        <v>0</v>
      </c>
    </row>
    <row r="37" spans="2:54" x14ac:dyDescent="0.2">
      <c r="B37" s="14">
        <f t="shared" si="2"/>
        <v>29</v>
      </c>
      <c r="C37" s="105"/>
      <c r="D37" s="95"/>
      <c r="E37" s="17" t="str">
        <f>IF('Sum Subs'!$D$10="TH-Hill DS-1 Vol 3 CAT 2: Clean and Visual Ends only","N/A","OK")</f>
        <v>OK</v>
      </c>
      <c r="F37" s="17" t="str">
        <f>IF('Sum Subs'!$D$10="TH-Hill DS-1 Vol 3 CAT 2: Clean and Visual Ends only","N/A","OK")</f>
        <v>OK</v>
      </c>
      <c r="G37" s="17"/>
      <c r="H37" s="17"/>
      <c r="I37" s="17" t="s">
        <v>51</v>
      </c>
      <c r="J37" s="17" t="str">
        <f t="shared" si="4"/>
        <v>OK</v>
      </c>
      <c r="K37" s="17" t="str">
        <f t="shared" si="5"/>
        <v>OK</v>
      </c>
      <c r="L37" s="17" t="str">
        <f>IF('Data Sheet'!$B$9="NC-50","N/A","OK")</f>
        <v>OK</v>
      </c>
      <c r="M37" s="17" t="str">
        <f>IF('Data Sheet'!$B$9="NC-50","N/A","OK")</f>
        <v>OK</v>
      </c>
      <c r="N37" s="64"/>
      <c r="O37" s="20"/>
      <c r="P37" s="20"/>
      <c r="Q37" s="20"/>
      <c r="R37" s="20"/>
      <c r="S37" s="20"/>
      <c r="T37" s="20"/>
      <c r="U37" s="20"/>
      <c r="V37" s="20"/>
      <c r="W37" s="20"/>
      <c r="X37" s="55"/>
      <c r="Y37" s="55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1"/>
      <c r="AO37" s="21"/>
      <c r="AP37" s="21"/>
      <c r="AQ37" s="21"/>
      <c r="AR37" s="21"/>
      <c r="AS37" s="21"/>
      <c r="AT37" s="22"/>
      <c r="AU37" s="99"/>
      <c r="AV37" s="20"/>
      <c r="AW37" s="20"/>
      <c r="AX37" s="22"/>
      <c r="BB37" s="78">
        <f t="shared" si="3"/>
        <v>0</v>
      </c>
    </row>
    <row r="38" spans="2:54" x14ac:dyDescent="0.2">
      <c r="B38" s="14">
        <f t="shared" si="2"/>
        <v>30</v>
      </c>
      <c r="C38" s="105"/>
      <c r="D38" s="95"/>
      <c r="E38" s="17" t="str">
        <f>IF('Sum Subs'!$D$10="TH-Hill DS-1 Vol 3 CAT 2: Clean and Visual Ends only","N/A","OK")</f>
        <v>OK</v>
      </c>
      <c r="F38" s="17" t="str">
        <f>IF('Sum Subs'!$D$10="TH-Hill DS-1 Vol 3 CAT 2: Clean and Visual Ends only","N/A","OK")</f>
        <v>OK</v>
      </c>
      <c r="G38" s="17"/>
      <c r="H38" s="17"/>
      <c r="I38" s="17" t="s">
        <v>51</v>
      </c>
      <c r="J38" s="17" t="str">
        <f t="shared" si="4"/>
        <v>OK</v>
      </c>
      <c r="K38" s="17" t="str">
        <f t="shared" si="5"/>
        <v>OK</v>
      </c>
      <c r="L38" s="17" t="str">
        <f>IF('Data Sheet'!$B$9="NC-50","N/A","OK")</f>
        <v>OK</v>
      </c>
      <c r="M38" s="17" t="str">
        <f>IF('Data Sheet'!$B$9="NC-50","N/A","OK")</f>
        <v>OK</v>
      </c>
      <c r="N38" s="64"/>
      <c r="O38" s="20"/>
      <c r="P38" s="20"/>
      <c r="Q38" s="20"/>
      <c r="R38" s="20"/>
      <c r="S38" s="20"/>
      <c r="T38" s="20"/>
      <c r="U38" s="20"/>
      <c r="V38" s="20"/>
      <c r="W38" s="20"/>
      <c r="X38" s="55"/>
      <c r="Y38" s="55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1"/>
      <c r="AO38" s="21"/>
      <c r="AP38" s="21"/>
      <c r="AQ38" s="21"/>
      <c r="AR38" s="21"/>
      <c r="AS38" s="21"/>
      <c r="AT38" s="22"/>
      <c r="AU38" s="99"/>
      <c r="AV38" s="20"/>
      <c r="AW38" s="20"/>
      <c r="AX38" s="22"/>
      <c r="BB38" s="78">
        <f t="shared" si="3"/>
        <v>0</v>
      </c>
    </row>
    <row r="39" spans="2:54" x14ac:dyDescent="0.2">
      <c r="B39" s="14">
        <f t="shared" si="2"/>
        <v>31</v>
      </c>
      <c r="C39" s="105"/>
      <c r="D39" s="95"/>
      <c r="E39" s="17" t="str">
        <f>IF('Sum Subs'!$D$10="TH-Hill DS-1 Vol 3 CAT 2: Clean and Visual Ends only","N/A","OK")</f>
        <v>OK</v>
      </c>
      <c r="F39" s="17" t="str">
        <f>IF('Sum Subs'!$D$10="TH-Hill DS-1 Vol 3 CAT 2: Clean and Visual Ends only","N/A","OK")</f>
        <v>OK</v>
      </c>
      <c r="G39" s="17"/>
      <c r="H39" s="17"/>
      <c r="I39" s="17" t="s">
        <v>51</v>
      </c>
      <c r="J39" s="17" t="str">
        <f t="shared" si="4"/>
        <v>OK</v>
      </c>
      <c r="K39" s="17" t="str">
        <f t="shared" si="5"/>
        <v>OK</v>
      </c>
      <c r="L39" s="17" t="str">
        <f>IF('Data Sheet'!$B$9="NC-50","N/A","OK")</f>
        <v>OK</v>
      </c>
      <c r="M39" s="17" t="str">
        <f>IF('Data Sheet'!$B$9="NC-50","N/A","OK")</f>
        <v>OK</v>
      </c>
      <c r="N39" s="64"/>
      <c r="O39" s="20"/>
      <c r="P39" s="20"/>
      <c r="Q39" s="20"/>
      <c r="R39" s="20"/>
      <c r="S39" s="20"/>
      <c r="T39" s="20"/>
      <c r="U39" s="20"/>
      <c r="V39" s="20"/>
      <c r="W39" s="20"/>
      <c r="X39" s="55"/>
      <c r="Y39" s="55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1"/>
      <c r="AO39" s="21"/>
      <c r="AP39" s="21"/>
      <c r="AQ39" s="21"/>
      <c r="AR39" s="21"/>
      <c r="AS39" s="21"/>
      <c r="AT39" s="22"/>
      <c r="AU39" s="99"/>
      <c r="AV39" s="20"/>
      <c r="AW39" s="20"/>
      <c r="AX39" s="22"/>
      <c r="BB39" s="78">
        <f t="shared" si="3"/>
        <v>0</v>
      </c>
    </row>
    <row r="40" spans="2:54" x14ac:dyDescent="0.2">
      <c r="B40" s="14">
        <f t="shared" si="2"/>
        <v>32</v>
      </c>
      <c r="C40" s="105"/>
      <c r="D40" s="95"/>
      <c r="E40" s="17" t="str">
        <f>IF('Sum Subs'!$D$10="TH-Hill DS-1 Vol 3 CAT 2: Clean and Visual Ends only","N/A","OK")</f>
        <v>OK</v>
      </c>
      <c r="F40" s="17" t="str">
        <f>IF('Sum Subs'!$D$10="TH-Hill DS-1 Vol 3 CAT 2: Clean and Visual Ends only","N/A","OK")</f>
        <v>OK</v>
      </c>
      <c r="G40" s="17"/>
      <c r="H40" s="17"/>
      <c r="I40" s="17" t="s">
        <v>51</v>
      </c>
      <c r="J40" s="17" t="str">
        <f t="shared" si="4"/>
        <v>OK</v>
      </c>
      <c r="K40" s="17" t="str">
        <f t="shared" si="5"/>
        <v>OK</v>
      </c>
      <c r="L40" s="17" t="str">
        <f>IF('Data Sheet'!$B$9="NC-50","N/A","OK")</f>
        <v>OK</v>
      </c>
      <c r="M40" s="17" t="str">
        <f>IF('Data Sheet'!$B$9="NC-50","N/A","OK")</f>
        <v>OK</v>
      </c>
      <c r="N40" s="64"/>
      <c r="O40" s="20"/>
      <c r="P40" s="20"/>
      <c r="Q40" s="20"/>
      <c r="R40" s="20"/>
      <c r="S40" s="20"/>
      <c r="T40" s="20"/>
      <c r="U40" s="20"/>
      <c r="V40" s="20"/>
      <c r="W40" s="20"/>
      <c r="X40" s="55"/>
      <c r="Y40" s="55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1"/>
      <c r="AO40" s="21"/>
      <c r="AP40" s="21"/>
      <c r="AQ40" s="21"/>
      <c r="AR40" s="21"/>
      <c r="AS40" s="21"/>
      <c r="AT40" s="22"/>
      <c r="AU40" s="99"/>
      <c r="AV40" s="20"/>
      <c r="AW40" s="20"/>
      <c r="AX40" s="22"/>
      <c r="BB40" s="78">
        <f t="shared" si="3"/>
        <v>0</v>
      </c>
    </row>
    <row r="41" spans="2:54" x14ac:dyDescent="0.2">
      <c r="B41" s="14">
        <f t="shared" si="2"/>
        <v>33</v>
      </c>
      <c r="C41" s="105"/>
      <c r="D41" s="95"/>
      <c r="E41" s="17" t="str">
        <f>IF('Sum Subs'!$D$10="TH-Hill DS-1 Vol 3 CAT 2: Clean and Visual Ends only","N/A","OK")</f>
        <v>OK</v>
      </c>
      <c r="F41" s="17" t="str">
        <f>IF('Sum Subs'!$D$10="TH-Hill DS-1 Vol 3 CAT 2: Clean and Visual Ends only","N/A","OK")</f>
        <v>OK</v>
      </c>
      <c r="G41" s="17"/>
      <c r="H41" s="17"/>
      <c r="I41" s="17" t="s">
        <v>51</v>
      </c>
      <c r="J41" s="17" t="str">
        <f t="shared" si="4"/>
        <v>OK</v>
      </c>
      <c r="K41" s="17" t="str">
        <f t="shared" si="5"/>
        <v>OK</v>
      </c>
      <c r="L41" s="17" t="str">
        <f>IF('Data Sheet'!$B$9="NC-50","N/A","OK")</f>
        <v>OK</v>
      </c>
      <c r="M41" s="17" t="str">
        <f>IF('Data Sheet'!$B$9="NC-50","N/A","OK")</f>
        <v>OK</v>
      </c>
      <c r="N41" s="64"/>
      <c r="O41" s="20"/>
      <c r="P41" s="20"/>
      <c r="Q41" s="20"/>
      <c r="R41" s="20"/>
      <c r="S41" s="20"/>
      <c r="T41" s="20"/>
      <c r="U41" s="20"/>
      <c r="V41" s="20"/>
      <c r="W41" s="20"/>
      <c r="X41" s="55"/>
      <c r="Y41" s="55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1"/>
      <c r="AO41" s="21"/>
      <c r="AP41" s="21"/>
      <c r="AQ41" s="21"/>
      <c r="AR41" s="21"/>
      <c r="AS41" s="21"/>
      <c r="AT41" s="22"/>
      <c r="AU41" s="99"/>
      <c r="AV41" s="20"/>
      <c r="AW41" s="20"/>
      <c r="AX41" s="22"/>
      <c r="BB41" s="78">
        <f t="shared" si="3"/>
        <v>0</v>
      </c>
    </row>
    <row r="42" spans="2:54" x14ac:dyDescent="0.2">
      <c r="B42" s="14">
        <f t="shared" si="2"/>
        <v>34</v>
      </c>
      <c r="C42" s="105"/>
      <c r="D42" s="95"/>
      <c r="E42" s="17" t="str">
        <f>IF('Sum Subs'!$D$10="TH-Hill DS-1 Vol 3 CAT 2: Clean and Visual Ends only","N/A","OK")</f>
        <v>OK</v>
      </c>
      <c r="F42" s="17" t="str">
        <f>IF('Sum Subs'!$D$10="TH-Hill DS-1 Vol 3 CAT 2: Clean and Visual Ends only","N/A","OK")</f>
        <v>OK</v>
      </c>
      <c r="G42" s="17"/>
      <c r="H42" s="17"/>
      <c r="I42" s="17" t="s">
        <v>51</v>
      </c>
      <c r="J42" s="17" t="str">
        <f t="shared" si="4"/>
        <v>OK</v>
      </c>
      <c r="K42" s="17" t="str">
        <f t="shared" si="5"/>
        <v>OK</v>
      </c>
      <c r="L42" s="17" t="str">
        <f>IF('Data Sheet'!$B$9="NC-50","N/A","OK")</f>
        <v>OK</v>
      </c>
      <c r="M42" s="17" t="str">
        <f>IF('Data Sheet'!$B$9="NC-50","N/A","OK")</f>
        <v>OK</v>
      </c>
      <c r="N42" s="64"/>
      <c r="O42" s="20"/>
      <c r="P42" s="20"/>
      <c r="Q42" s="20"/>
      <c r="R42" s="20"/>
      <c r="S42" s="20"/>
      <c r="T42" s="20"/>
      <c r="U42" s="20"/>
      <c r="V42" s="20"/>
      <c r="W42" s="20"/>
      <c r="X42" s="55"/>
      <c r="Y42" s="55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1"/>
      <c r="AO42" s="21"/>
      <c r="AP42" s="21"/>
      <c r="AQ42" s="21"/>
      <c r="AR42" s="21"/>
      <c r="AS42" s="21"/>
      <c r="AT42" s="22"/>
      <c r="AU42" s="99"/>
      <c r="AV42" s="20"/>
      <c r="AW42" s="20"/>
      <c r="AX42" s="22"/>
      <c r="BB42" s="78">
        <f t="shared" si="3"/>
        <v>0</v>
      </c>
    </row>
    <row r="43" spans="2:54" x14ac:dyDescent="0.2">
      <c r="B43" s="14">
        <f t="shared" si="2"/>
        <v>35</v>
      </c>
      <c r="C43" s="105"/>
      <c r="D43" s="95"/>
      <c r="E43" s="17" t="str">
        <f>IF('Sum Subs'!$D$10="TH-Hill DS-1 Vol 3 CAT 2: Clean and Visual Ends only","N/A","OK")</f>
        <v>OK</v>
      </c>
      <c r="F43" s="17" t="str">
        <f>IF('Sum Subs'!$D$10="TH-Hill DS-1 Vol 3 CAT 2: Clean and Visual Ends only","N/A","OK")</f>
        <v>OK</v>
      </c>
      <c r="G43" s="17"/>
      <c r="H43" s="17"/>
      <c r="I43" s="17" t="s">
        <v>51</v>
      </c>
      <c r="J43" s="17" t="str">
        <f t="shared" si="4"/>
        <v>OK</v>
      </c>
      <c r="K43" s="17" t="str">
        <f t="shared" si="5"/>
        <v>OK</v>
      </c>
      <c r="L43" s="17" t="str">
        <f>IF('Data Sheet'!$B$9="NC-50","N/A","OK")</f>
        <v>OK</v>
      </c>
      <c r="M43" s="17" t="str">
        <f>IF('Data Sheet'!$B$9="NC-50","N/A","OK")</f>
        <v>OK</v>
      </c>
      <c r="N43" s="64"/>
      <c r="O43" s="20"/>
      <c r="P43" s="20"/>
      <c r="Q43" s="20"/>
      <c r="R43" s="20"/>
      <c r="S43" s="20"/>
      <c r="T43" s="20"/>
      <c r="U43" s="20"/>
      <c r="V43" s="20"/>
      <c r="W43" s="20"/>
      <c r="X43" s="55"/>
      <c r="Y43" s="55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1"/>
      <c r="AO43" s="21"/>
      <c r="AP43" s="21"/>
      <c r="AQ43" s="21"/>
      <c r="AR43" s="21"/>
      <c r="AS43" s="21"/>
      <c r="AT43" s="22"/>
      <c r="AU43" s="99"/>
      <c r="AV43" s="20"/>
      <c r="AW43" s="20"/>
      <c r="AX43" s="22"/>
      <c r="BB43" s="78">
        <f t="shared" si="3"/>
        <v>0</v>
      </c>
    </row>
    <row r="44" spans="2:54" x14ac:dyDescent="0.2">
      <c r="B44" s="14">
        <f t="shared" si="2"/>
        <v>36</v>
      </c>
      <c r="C44" s="105"/>
      <c r="D44" s="95"/>
      <c r="E44" s="17" t="str">
        <f>IF('Sum Subs'!$D$10="TH-Hill DS-1 Vol 3 CAT 2: Clean and Visual Ends only","N/A","OK")</f>
        <v>OK</v>
      </c>
      <c r="F44" s="17" t="str">
        <f>IF('Sum Subs'!$D$10="TH-Hill DS-1 Vol 3 CAT 2: Clean and Visual Ends only","N/A","OK")</f>
        <v>OK</v>
      </c>
      <c r="G44" s="17"/>
      <c r="H44" s="17"/>
      <c r="I44" s="17" t="s">
        <v>51</v>
      </c>
      <c r="J44" s="17" t="str">
        <f t="shared" si="4"/>
        <v>OK</v>
      </c>
      <c r="K44" s="17" t="str">
        <f t="shared" si="5"/>
        <v>OK</v>
      </c>
      <c r="L44" s="17" t="str">
        <f>IF('Data Sheet'!$B$9="NC-50","N/A","OK")</f>
        <v>OK</v>
      </c>
      <c r="M44" s="17" t="str">
        <f>IF('Data Sheet'!$B$9="NC-50","N/A","OK")</f>
        <v>OK</v>
      </c>
      <c r="N44" s="64"/>
      <c r="O44" s="20"/>
      <c r="P44" s="20"/>
      <c r="Q44" s="20"/>
      <c r="R44" s="20"/>
      <c r="S44" s="20"/>
      <c r="T44" s="20"/>
      <c r="U44" s="20"/>
      <c r="V44" s="20"/>
      <c r="W44" s="20"/>
      <c r="X44" s="55"/>
      <c r="Y44" s="55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1"/>
      <c r="AO44" s="21"/>
      <c r="AP44" s="21"/>
      <c r="AQ44" s="21"/>
      <c r="AR44" s="21"/>
      <c r="AS44" s="21"/>
      <c r="AT44" s="22"/>
      <c r="AU44" s="99"/>
      <c r="AV44" s="20"/>
      <c r="AW44" s="20"/>
      <c r="AX44" s="22"/>
      <c r="BB44" s="78">
        <f t="shared" si="3"/>
        <v>0</v>
      </c>
    </row>
    <row r="45" spans="2:54" x14ac:dyDescent="0.2">
      <c r="B45" s="14">
        <f t="shared" si="2"/>
        <v>37</v>
      </c>
      <c r="C45" s="105"/>
      <c r="D45" s="95"/>
      <c r="E45" s="17" t="str">
        <f>IF('Sum Subs'!$D$10="TH-Hill DS-1 Vol 3 CAT 2: Clean and Visual Ends only","N/A","OK")</f>
        <v>OK</v>
      </c>
      <c r="F45" s="17" t="str">
        <f>IF('Sum Subs'!$D$10="TH-Hill DS-1 Vol 3 CAT 2: Clean and Visual Ends only","N/A","OK")</f>
        <v>OK</v>
      </c>
      <c r="G45" s="17"/>
      <c r="H45" s="17"/>
      <c r="I45" s="17" t="s">
        <v>51</v>
      </c>
      <c r="J45" s="17" t="str">
        <f t="shared" si="4"/>
        <v>OK</v>
      </c>
      <c r="K45" s="17" t="str">
        <f t="shared" si="5"/>
        <v>OK</v>
      </c>
      <c r="L45" s="17" t="str">
        <f>IF('Data Sheet'!$B$9="NC-50","N/A","OK")</f>
        <v>OK</v>
      </c>
      <c r="M45" s="17" t="str">
        <f>IF('Data Sheet'!$B$9="NC-50","N/A","OK")</f>
        <v>OK</v>
      </c>
      <c r="N45" s="64"/>
      <c r="O45" s="20"/>
      <c r="P45" s="20"/>
      <c r="Q45" s="20"/>
      <c r="R45" s="20"/>
      <c r="S45" s="20"/>
      <c r="T45" s="20"/>
      <c r="U45" s="20"/>
      <c r="V45" s="20"/>
      <c r="W45" s="20"/>
      <c r="X45" s="55"/>
      <c r="Y45" s="55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1"/>
      <c r="AO45" s="21"/>
      <c r="AP45" s="21"/>
      <c r="AQ45" s="21"/>
      <c r="AR45" s="21"/>
      <c r="AS45" s="21"/>
      <c r="AT45" s="22"/>
      <c r="AU45" s="99"/>
      <c r="AV45" s="20"/>
      <c r="AW45" s="20"/>
      <c r="AX45" s="22"/>
      <c r="BB45" s="78">
        <f t="shared" si="3"/>
        <v>0</v>
      </c>
    </row>
    <row r="46" spans="2:54" x14ac:dyDescent="0.2">
      <c r="B46" s="14">
        <f t="shared" si="2"/>
        <v>38</v>
      </c>
      <c r="C46" s="105"/>
      <c r="D46" s="95"/>
      <c r="E46" s="17" t="str">
        <f>IF('Sum Subs'!$D$10="TH-Hill DS-1 Vol 3 CAT 2: Clean and Visual Ends only","N/A","OK")</f>
        <v>OK</v>
      </c>
      <c r="F46" s="17" t="str">
        <f>IF('Sum Subs'!$D$10="TH-Hill DS-1 Vol 3 CAT 2: Clean and Visual Ends only","N/A","OK")</f>
        <v>OK</v>
      </c>
      <c r="G46" s="17"/>
      <c r="H46" s="17"/>
      <c r="I46" s="17" t="s">
        <v>51</v>
      </c>
      <c r="J46" s="17" t="str">
        <f t="shared" si="4"/>
        <v>OK</v>
      </c>
      <c r="K46" s="17" t="str">
        <f t="shared" si="5"/>
        <v>OK</v>
      </c>
      <c r="L46" s="17" t="str">
        <f>IF('Data Sheet'!$B$9="NC-50","N/A","OK")</f>
        <v>OK</v>
      </c>
      <c r="M46" s="17" t="str">
        <f>IF('Data Sheet'!$B$9="NC-50","N/A","OK")</f>
        <v>OK</v>
      </c>
      <c r="N46" s="64"/>
      <c r="O46" s="20"/>
      <c r="P46" s="20"/>
      <c r="Q46" s="20"/>
      <c r="R46" s="20"/>
      <c r="S46" s="20"/>
      <c r="T46" s="20"/>
      <c r="U46" s="20"/>
      <c r="V46" s="20"/>
      <c r="W46" s="20"/>
      <c r="X46" s="55"/>
      <c r="Y46" s="55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1"/>
      <c r="AO46" s="21"/>
      <c r="AP46" s="21"/>
      <c r="AQ46" s="21"/>
      <c r="AR46" s="21"/>
      <c r="AS46" s="21"/>
      <c r="AT46" s="22"/>
      <c r="AU46" s="99"/>
      <c r="AV46" s="20"/>
      <c r="AW46" s="20"/>
      <c r="AX46" s="22"/>
      <c r="BB46" s="78">
        <f t="shared" si="3"/>
        <v>0</v>
      </c>
    </row>
    <row r="47" spans="2:54" x14ac:dyDescent="0.2">
      <c r="B47" s="14">
        <f t="shared" si="2"/>
        <v>39</v>
      </c>
      <c r="C47" s="105"/>
      <c r="D47" s="95"/>
      <c r="E47" s="17" t="str">
        <f>IF('Sum Subs'!$D$10="TH-Hill DS-1 Vol 3 CAT 2: Clean and Visual Ends only","N/A","OK")</f>
        <v>OK</v>
      </c>
      <c r="F47" s="17" t="str">
        <f>IF('Sum Subs'!$D$10="TH-Hill DS-1 Vol 3 CAT 2: Clean and Visual Ends only","N/A","OK")</f>
        <v>OK</v>
      </c>
      <c r="G47" s="17"/>
      <c r="H47" s="17"/>
      <c r="I47" s="17" t="s">
        <v>51</v>
      </c>
      <c r="J47" s="17" t="str">
        <f t="shared" si="4"/>
        <v>OK</v>
      </c>
      <c r="K47" s="17" t="str">
        <f t="shared" si="5"/>
        <v>OK</v>
      </c>
      <c r="L47" s="17" t="str">
        <f>IF('Data Sheet'!$B$9="NC-50","N/A","OK")</f>
        <v>OK</v>
      </c>
      <c r="M47" s="17" t="str">
        <f>IF('Data Sheet'!$B$9="NC-50","N/A","OK")</f>
        <v>OK</v>
      </c>
      <c r="N47" s="64"/>
      <c r="O47" s="20"/>
      <c r="P47" s="20"/>
      <c r="Q47" s="20"/>
      <c r="R47" s="20"/>
      <c r="S47" s="20"/>
      <c r="T47" s="20"/>
      <c r="U47" s="20"/>
      <c r="V47" s="20"/>
      <c r="W47" s="20"/>
      <c r="X47" s="55"/>
      <c r="Y47" s="55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1"/>
      <c r="AO47" s="21"/>
      <c r="AP47" s="21"/>
      <c r="AQ47" s="21"/>
      <c r="AR47" s="21"/>
      <c r="AS47" s="21"/>
      <c r="AT47" s="22"/>
      <c r="AU47" s="99"/>
      <c r="AV47" s="20"/>
      <c r="AW47" s="20"/>
      <c r="AX47" s="22"/>
      <c r="BB47" s="78">
        <f t="shared" si="3"/>
        <v>0</v>
      </c>
    </row>
    <row r="48" spans="2:54" x14ac:dyDescent="0.2">
      <c r="B48" s="14">
        <f t="shared" si="2"/>
        <v>40</v>
      </c>
      <c r="C48" s="105"/>
      <c r="D48" s="95"/>
      <c r="E48" s="17" t="str">
        <f>IF('Sum Subs'!$D$10="TH-Hill DS-1 Vol 3 CAT 2: Clean and Visual Ends only","N/A","OK")</f>
        <v>OK</v>
      </c>
      <c r="F48" s="17" t="str">
        <f>IF('Sum Subs'!$D$10="TH-Hill DS-1 Vol 3 CAT 2: Clean and Visual Ends only","N/A","OK")</f>
        <v>OK</v>
      </c>
      <c r="G48" s="17"/>
      <c r="H48" s="17"/>
      <c r="I48" s="17" t="s">
        <v>51</v>
      </c>
      <c r="J48" s="17" t="str">
        <f t="shared" si="4"/>
        <v>OK</v>
      </c>
      <c r="K48" s="17" t="str">
        <f t="shared" si="5"/>
        <v>OK</v>
      </c>
      <c r="L48" s="17" t="str">
        <f>IF('Data Sheet'!$B$9="NC-50","N/A","OK")</f>
        <v>OK</v>
      </c>
      <c r="M48" s="17" t="str">
        <f>IF('Data Sheet'!$B$9="NC-50","N/A","OK")</f>
        <v>OK</v>
      </c>
      <c r="N48" s="64"/>
      <c r="O48" s="20"/>
      <c r="P48" s="20"/>
      <c r="Q48" s="20"/>
      <c r="R48" s="20"/>
      <c r="S48" s="20"/>
      <c r="T48" s="20"/>
      <c r="U48" s="20"/>
      <c r="V48" s="20"/>
      <c r="W48" s="20"/>
      <c r="X48" s="55"/>
      <c r="Y48" s="55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1"/>
      <c r="AO48" s="21"/>
      <c r="AP48" s="21"/>
      <c r="AQ48" s="21"/>
      <c r="AR48" s="21"/>
      <c r="AS48" s="21"/>
      <c r="AT48" s="22"/>
      <c r="AU48" s="99"/>
      <c r="AV48" s="20"/>
      <c r="AW48" s="20"/>
      <c r="AX48" s="22"/>
      <c r="BB48" s="78">
        <f t="shared" si="3"/>
        <v>0</v>
      </c>
    </row>
    <row r="49" spans="2:54" x14ac:dyDescent="0.2">
      <c r="B49" s="14">
        <f t="shared" si="2"/>
        <v>41</v>
      </c>
      <c r="C49" s="105"/>
      <c r="D49" s="95"/>
      <c r="E49" s="17" t="str">
        <f>IF('Sum Subs'!$D$10="TH-Hill DS-1 Vol 3 CAT 2: Clean and Visual Ends only","N/A","OK")</f>
        <v>OK</v>
      </c>
      <c r="F49" s="17" t="str">
        <f>IF('Sum Subs'!$D$10="TH-Hill DS-1 Vol 3 CAT 2: Clean and Visual Ends only","N/A","OK")</f>
        <v>OK</v>
      </c>
      <c r="G49" s="17"/>
      <c r="H49" s="17"/>
      <c r="I49" s="17" t="s">
        <v>51</v>
      </c>
      <c r="J49" s="17" t="str">
        <f t="shared" si="4"/>
        <v>OK</v>
      </c>
      <c r="K49" s="17" t="str">
        <f t="shared" si="5"/>
        <v>OK</v>
      </c>
      <c r="L49" s="17" t="str">
        <f>IF('Data Sheet'!$B$9="NC-50","N/A","OK")</f>
        <v>OK</v>
      </c>
      <c r="M49" s="17" t="str">
        <f>IF('Data Sheet'!$B$9="NC-50","N/A","OK")</f>
        <v>OK</v>
      </c>
      <c r="N49" s="64"/>
      <c r="O49" s="20"/>
      <c r="P49" s="20"/>
      <c r="Q49" s="20"/>
      <c r="R49" s="20"/>
      <c r="S49" s="20"/>
      <c r="T49" s="20"/>
      <c r="U49" s="20"/>
      <c r="V49" s="20"/>
      <c r="W49" s="20"/>
      <c r="X49" s="55"/>
      <c r="Y49" s="55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1"/>
      <c r="AO49" s="21"/>
      <c r="AP49" s="21"/>
      <c r="AQ49" s="21"/>
      <c r="AR49" s="21"/>
      <c r="AS49" s="21"/>
      <c r="AT49" s="22"/>
      <c r="AU49" s="99"/>
      <c r="AV49" s="20"/>
      <c r="AW49" s="20"/>
      <c r="AX49" s="22"/>
      <c r="BB49" s="78">
        <f t="shared" si="3"/>
        <v>0</v>
      </c>
    </row>
    <row r="50" spans="2:54" x14ac:dyDescent="0.2">
      <c r="B50" s="14">
        <f t="shared" si="2"/>
        <v>42</v>
      </c>
      <c r="C50" s="105"/>
      <c r="D50" s="95"/>
      <c r="E50" s="17" t="str">
        <f>IF('Sum Subs'!$D$10="TH-Hill DS-1 Vol 3 CAT 2: Clean and Visual Ends only","N/A","OK")</f>
        <v>OK</v>
      </c>
      <c r="F50" s="17" t="str">
        <f>IF('Sum Subs'!$D$10="TH-Hill DS-1 Vol 3 CAT 2: Clean and Visual Ends only","N/A","OK")</f>
        <v>OK</v>
      </c>
      <c r="G50" s="17"/>
      <c r="H50" s="17"/>
      <c r="I50" s="17" t="s">
        <v>51</v>
      </c>
      <c r="J50" s="17" t="str">
        <f t="shared" si="4"/>
        <v>OK</v>
      </c>
      <c r="K50" s="17" t="str">
        <f t="shared" si="5"/>
        <v>OK</v>
      </c>
      <c r="L50" s="17" t="str">
        <f>IF('Data Sheet'!$B$9="NC-50","N/A","OK")</f>
        <v>OK</v>
      </c>
      <c r="M50" s="17" t="str">
        <f>IF('Data Sheet'!$B$9="NC-50","N/A","OK")</f>
        <v>OK</v>
      </c>
      <c r="N50" s="64"/>
      <c r="O50" s="20"/>
      <c r="P50" s="20"/>
      <c r="Q50" s="20"/>
      <c r="R50" s="20"/>
      <c r="S50" s="20"/>
      <c r="T50" s="20"/>
      <c r="U50" s="20"/>
      <c r="V50" s="20"/>
      <c r="W50" s="20"/>
      <c r="X50" s="55"/>
      <c r="Y50" s="55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1"/>
      <c r="AO50" s="21"/>
      <c r="AP50" s="21"/>
      <c r="AQ50" s="21"/>
      <c r="AR50" s="21"/>
      <c r="AS50" s="21"/>
      <c r="AT50" s="22"/>
      <c r="AU50" s="99"/>
      <c r="AV50" s="20"/>
      <c r="AW50" s="20"/>
      <c r="AX50" s="22"/>
      <c r="BB50" s="78">
        <f t="shared" si="3"/>
        <v>0</v>
      </c>
    </row>
    <row r="51" spans="2:54" x14ac:dyDescent="0.2">
      <c r="B51" s="14">
        <f t="shared" si="2"/>
        <v>43</v>
      </c>
      <c r="C51" s="105"/>
      <c r="D51" s="95"/>
      <c r="E51" s="17" t="str">
        <f>IF('Sum Subs'!$D$10="TH-Hill DS-1 Vol 3 CAT 2: Clean and Visual Ends only","N/A","OK")</f>
        <v>OK</v>
      </c>
      <c r="F51" s="17" t="str">
        <f>IF('Sum Subs'!$D$10="TH-Hill DS-1 Vol 3 CAT 2: Clean and Visual Ends only","N/A","OK")</f>
        <v>OK</v>
      </c>
      <c r="G51" s="17"/>
      <c r="H51" s="17"/>
      <c r="I51" s="17" t="s">
        <v>51</v>
      </c>
      <c r="J51" s="17" t="str">
        <f t="shared" si="4"/>
        <v>OK</v>
      </c>
      <c r="K51" s="17" t="str">
        <f t="shared" si="5"/>
        <v>OK</v>
      </c>
      <c r="L51" s="17" t="str">
        <f>IF('Data Sheet'!$B$9="NC-50","N/A","OK")</f>
        <v>OK</v>
      </c>
      <c r="M51" s="17" t="str">
        <f>IF('Data Sheet'!$B$9="NC-50","N/A","OK")</f>
        <v>OK</v>
      </c>
      <c r="N51" s="64"/>
      <c r="O51" s="20"/>
      <c r="P51" s="20"/>
      <c r="Q51" s="20"/>
      <c r="R51" s="20"/>
      <c r="S51" s="20"/>
      <c r="T51" s="20"/>
      <c r="U51" s="20"/>
      <c r="V51" s="20"/>
      <c r="W51" s="20"/>
      <c r="X51" s="55"/>
      <c r="Y51" s="55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1"/>
      <c r="AO51" s="21"/>
      <c r="AP51" s="21"/>
      <c r="AQ51" s="21"/>
      <c r="AR51" s="21"/>
      <c r="AS51" s="21"/>
      <c r="AT51" s="22"/>
      <c r="AU51" s="99"/>
      <c r="AV51" s="20"/>
      <c r="AW51" s="20"/>
      <c r="AX51" s="22"/>
      <c r="BB51" s="78">
        <f t="shared" si="3"/>
        <v>0</v>
      </c>
    </row>
    <row r="52" spans="2:54" x14ac:dyDescent="0.2">
      <c r="B52" s="14">
        <f t="shared" si="2"/>
        <v>44</v>
      </c>
      <c r="C52" s="105"/>
      <c r="D52" s="95"/>
      <c r="E52" s="17" t="str">
        <f>IF('Sum Subs'!$D$10="TH-Hill DS-1 Vol 3 CAT 2: Clean and Visual Ends only","N/A","OK")</f>
        <v>OK</v>
      </c>
      <c r="F52" s="17" t="str">
        <f>IF('Sum Subs'!$D$10="TH-Hill DS-1 Vol 3 CAT 2: Clean and Visual Ends only","N/A","OK")</f>
        <v>OK</v>
      </c>
      <c r="G52" s="17"/>
      <c r="H52" s="17"/>
      <c r="I52" s="17" t="s">
        <v>51</v>
      </c>
      <c r="J52" s="17" t="str">
        <f t="shared" si="4"/>
        <v>OK</v>
      </c>
      <c r="K52" s="17" t="str">
        <f t="shared" si="5"/>
        <v>OK</v>
      </c>
      <c r="L52" s="17" t="str">
        <f>IF('Data Sheet'!$B$9="NC-50","N/A","OK")</f>
        <v>OK</v>
      </c>
      <c r="M52" s="17" t="str">
        <f>IF('Data Sheet'!$B$9="NC-50","N/A","OK")</f>
        <v>OK</v>
      </c>
      <c r="N52" s="64"/>
      <c r="O52" s="20"/>
      <c r="P52" s="20"/>
      <c r="Q52" s="20"/>
      <c r="R52" s="20"/>
      <c r="S52" s="20"/>
      <c r="T52" s="20"/>
      <c r="U52" s="20"/>
      <c r="V52" s="20"/>
      <c r="W52" s="20"/>
      <c r="X52" s="55"/>
      <c r="Y52" s="55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1"/>
      <c r="AO52" s="21"/>
      <c r="AP52" s="21"/>
      <c r="AQ52" s="21"/>
      <c r="AR52" s="21"/>
      <c r="AS52" s="21"/>
      <c r="AT52" s="22"/>
      <c r="AU52" s="99"/>
      <c r="AV52" s="20"/>
      <c r="AW52" s="20"/>
      <c r="AX52" s="22"/>
      <c r="BB52" s="78">
        <f t="shared" si="3"/>
        <v>0</v>
      </c>
    </row>
    <row r="53" spans="2:54" x14ac:dyDescent="0.2">
      <c r="B53" s="14">
        <f t="shared" si="2"/>
        <v>45</v>
      </c>
      <c r="C53" s="105"/>
      <c r="D53" s="95"/>
      <c r="E53" s="17" t="str">
        <f>IF('Sum Subs'!$D$10="TH-Hill DS-1 Vol 3 CAT 2: Clean and Visual Ends only","N/A","OK")</f>
        <v>OK</v>
      </c>
      <c r="F53" s="17" t="str">
        <f>IF('Sum Subs'!$D$10="TH-Hill DS-1 Vol 3 CAT 2: Clean and Visual Ends only","N/A","OK")</f>
        <v>OK</v>
      </c>
      <c r="G53" s="17"/>
      <c r="H53" s="17"/>
      <c r="I53" s="17" t="s">
        <v>51</v>
      </c>
      <c r="J53" s="17" t="str">
        <f t="shared" si="4"/>
        <v>OK</v>
      </c>
      <c r="K53" s="17" t="str">
        <f t="shared" si="5"/>
        <v>OK</v>
      </c>
      <c r="L53" s="17" t="str">
        <f>IF('Data Sheet'!$B$9="NC-50","N/A","OK")</f>
        <v>OK</v>
      </c>
      <c r="M53" s="17" t="str">
        <f>IF('Data Sheet'!$B$9="NC-50","N/A","OK")</f>
        <v>OK</v>
      </c>
      <c r="N53" s="64"/>
      <c r="O53" s="20"/>
      <c r="P53" s="20"/>
      <c r="Q53" s="20"/>
      <c r="R53" s="20"/>
      <c r="S53" s="20"/>
      <c r="T53" s="20"/>
      <c r="U53" s="20"/>
      <c r="V53" s="20"/>
      <c r="W53" s="20"/>
      <c r="X53" s="55"/>
      <c r="Y53" s="55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1"/>
      <c r="AO53" s="21"/>
      <c r="AP53" s="21"/>
      <c r="AQ53" s="21"/>
      <c r="AR53" s="21"/>
      <c r="AS53" s="21"/>
      <c r="AT53" s="22"/>
      <c r="AU53" s="99"/>
      <c r="AV53" s="20"/>
      <c r="AW53" s="20"/>
      <c r="AX53" s="22"/>
      <c r="BB53" s="78">
        <f t="shared" si="3"/>
        <v>0</v>
      </c>
    </row>
    <row r="54" spans="2:54" x14ac:dyDescent="0.2">
      <c r="B54" s="14">
        <f t="shared" si="2"/>
        <v>46</v>
      </c>
      <c r="C54" s="105"/>
      <c r="D54" s="95"/>
      <c r="E54" s="17" t="str">
        <f>IF('Sum Subs'!$D$10="TH-Hill DS-1 Vol 3 CAT 2: Clean and Visual Ends only","N/A","OK")</f>
        <v>OK</v>
      </c>
      <c r="F54" s="17" t="str">
        <f>IF('Sum Subs'!$D$10="TH-Hill DS-1 Vol 3 CAT 2: Clean and Visual Ends only","N/A","OK")</f>
        <v>OK</v>
      </c>
      <c r="G54" s="17"/>
      <c r="H54" s="17"/>
      <c r="I54" s="17" t="s">
        <v>51</v>
      </c>
      <c r="J54" s="17" t="str">
        <f t="shared" si="4"/>
        <v>OK</v>
      </c>
      <c r="K54" s="17" t="str">
        <f t="shared" si="5"/>
        <v>OK</v>
      </c>
      <c r="L54" s="17" t="str">
        <f>IF('Data Sheet'!$B$9="NC-50","N/A","OK")</f>
        <v>OK</v>
      </c>
      <c r="M54" s="17" t="str">
        <f>IF('Data Sheet'!$B$9="NC-50","N/A","OK")</f>
        <v>OK</v>
      </c>
      <c r="N54" s="64"/>
      <c r="O54" s="20"/>
      <c r="P54" s="20"/>
      <c r="Q54" s="20"/>
      <c r="R54" s="20"/>
      <c r="S54" s="20"/>
      <c r="T54" s="20"/>
      <c r="U54" s="20"/>
      <c r="V54" s="20"/>
      <c r="W54" s="20"/>
      <c r="X54" s="55"/>
      <c r="Y54" s="55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1"/>
      <c r="AO54" s="21"/>
      <c r="AP54" s="21"/>
      <c r="AQ54" s="21"/>
      <c r="AR54" s="21"/>
      <c r="AS54" s="21"/>
      <c r="AT54" s="22"/>
      <c r="AU54" s="99"/>
      <c r="AV54" s="20"/>
      <c r="AW54" s="20"/>
      <c r="AX54" s="22"/>
      <c r="BB54" s="78">
        <f t="shared" si="3"/>
        <v>0</v>
      </c>
    </row>
    <row r="55" spans="2:54" x14ac:dyDescent="0.2">
      <c r="B55" s="14">
        <f t="shared" si="2"/>
        <v>47</v>
      </c>
      <c r="C55" s="105"/>
      <c r="D55" s="95"/>
      <c r="E55" s="17" t="str">
        <f>IF('Sum Subs'!$D$10="TH-Hill DS-1 Vol 3 CAT 2: Clean and Visual Ends only","N/A","OK")</f>
        <v>OK</v>
      </c>
      <c r="F55" s="17" t="str">
        <f>IF('Sum Subs'!$D$10="TH-Hill DS-1 Vol 3 CAT 2: Clean and Visual Ends only","N/A","OK")</f>
        <v>OK</v>
      </c>
      <c r="G55" s="17"/>
      <c r="H55" s="17"/>
      <c r="I55" s="17" t="s">
        <v>51</v>
      </c>
      <c r="J55" s="17" t="str">
        <f t="shared" si="4"/>
        <v>OK</v>
      </c>
      <c r="K55" s="17" t="str">
        <f t="shared" si="5"/>
        <v>OK</v>
      </c>
      <c r="L55" s="17" t="str">
        <f>IF('Data Sheet'!$B$9="NC-50","N/A","OK")</f>
        <v>OK</v>
      </c>
      <c r="M55" s="17" t="str">
        <f>IF('Data Sheet'!$B$9="NC-50","N/A","OK")</f>
        <v>OK</v>
      </c>
      <c r="N55" s="64"/>
      <c r="O55" s="20"/>
      <c r="P55" s="20"/>
      <c r="Q55" s="20"/>
      <c r="R55" s="20"/>
      <c r="S55" s="20"/>
      <c r="T55" s="20"/>
      <c r="U55" s="20"/>
      <c r="V55" s="20"/>
      <c r="W55" s="20"/>
      <c r="X55" s="55"/>
      <c r="Y55" s="55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1"/>
      <c r="AO55" s="21"/>
      <c r="AP55" s="21"/>
      <c r="AQ55" s="21"/>
      <c r="AR55" s="21"/>
      <c r="AS55" s="21"/>
      <c r="AT55" s="22"/>
      <c r="AU55" s="99"/>
      <c r="AV55" s="20"/>
      <c r="AW55" s="20"/>
      <c r="AX55" s="22"/>
      <c r="BB55" s="78">
        <f t="shared" si="3"/>
        <v>0</v>
      </c>
    </row>
    <row r="56" spans="2:54" x14ac:dyDescent="0.2">
      <c r="B56" s="14">
        <f t="shared" si="2"/>
        <v>48</v>
      </c>
      <c r="C56" s="105"/>
      <c r="D56" s="95"/>
      <c r="E56" s="17" t="str">
        <f>IF('Sum Subs'!$D$10="TH-Hill DS-1 Vol 3 CAT 2: Clean and Visual Ends only","N/A","OK")</f>
        <v>OK</v>
      </c>
      <c r="F56" s="17" t="str">
        <f>IF('Sum Subs'!$D$10="TH-Hill DS-1 Vol 3 CAT 2: Clean and Visual Ends only","N/A","OK")</f>
        <v>OK</v>
      </c>
      <c r="G56" s="17"/>
      <c r="H56" s="17"/>
      <c r="I56" s="17" t="s">
        <v>51</v>
      </c>
      <c r="J56" s="17" t="str">
        <f t="shared" si="4"/>
        <v>OK</v>
      </c>
      <c r="K56" s="17" t="str">
        <f t="shared" si="5"/>
        <v>OK</v>
      </c>
      <c r="L56" s="17" t="str">
        <f>IF('Data Sheet'!$B$9="NC-50","N/A","OK")</f>
        <v>OK</v>
      </c>
      <c r="M56" s="17" t="str">
        <f>IF('Data Sheet'!$B$9="NC-50","N/A","OK")</f>
        <v>OK</v>
      </c>
      <c r="N56" s="64"/>
      <c r="O56" s="20"/>
      <c r="P56" s="20"/>
      <c r="Q56" s="20"/>
      <c r="R56" s="20"/>
      <c r="S56" s="20"/>
      <c r="T56" s="20"/>
      <c r="U56" s="20"/>
      <c r="V56" s="20"/>
      <c r="W56" s="20"/>
      <c r="X56" s="55"/>
      <c r="Y56" s="55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1"/>
      <c r="AO56" s="21"/>
      <c r="AP56" s="21"/>
      <c r="AQ56" s="21"/>
      <c r="AR56" s="21"/>
      <c r="AS56" s="21"/>
      <c r="AT56" s="22"/>
      <c r="AU56" s="99"/>
      <c r="AV56" s="20"/>
      <c r="AW56" s="20"/>
      <c r="AX56" s="22"/>
      <c r="BB56" s="78">
        <f t="shared" si="3"/>
        <v>0</v>
      </c>
    </row>
    <row r="57" spans="2:54" x14ac:dyDescent="0.2">
      <c r="B57" s="14">
        <f t="shared" si="2"/>
        <v>49</v>
      </c>
      <c r="C57" s="105"/>
      <c r="D57" s="95"/>
      <c r="E57" s="17" t="str">
        <f>IF('Sum Subs'!$D$10="TH-Hill DS-1 Vol 3 CAT 2: Clean and Visual Ends only","N/A","OK")</f>
        <v>OK</v>
      </c>
      <c r="F57" s="17" t="str">
        <f>IF('Sum Subs'!$D$10="TH-Hill DS-1 Vol 3 CAT 2: Clean and Visual Ends only","N/A","OK")</f>
        <v>OK</v>
      </c>
      <c r="G57" s="17"/>
      <c r="H57" s="17"/>
      <c r="I57" s="17" t="s">
        <v>51</v>
      </c>
      <c r="J57" s="17" t="str">
        <f t="shared" si="4"/>
        <v>OK</v>
      </c>
      <c r="K57" s="17" t="str">
        <f t="shared" si="5"/>
        <v>OK</v>
      </c>
      <c r="L57" s="17" t="str">
        <f>IF('Data Sheet'!$B$9="NC-50","N/A","OK")</f>
        <v>OK</v>
      </c>
      <c r="M57" s="17" t="str">
        <f>IF('Data Sheet'!$B$9="NC-50","N/A","OK")</f>
        <v>OK</v>
      </c>
      <c r="N57" s="64"/>
      <c r="O57" s="20"/>
      <c r="P57" s="20"/>
      <c r="Q57" s="20"/>
      <c r="R57" s="20"/>
      <c r="S57" s="20"/>
      <c r="T57" s="20"/>
      <c r="U57" s="20"/>
      <c r="V57" s="20"/>
      <c r="W57" s="20"/>
      <c r="X57" s="55"/>
      <c r="Y57" s="55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1"/>
      <c r="AO57" s="21"/>
      <c r="AP57" s="21"/>
      <c r="AQ57" s="21"/>
      <c r="AR57" s="21"/>
      <c r="AS57" s="21"/>
      <c r="AT57" s="22"/>
      <c r="AU57" s="99"/>
      <c r="AV57" s="20"/>
      <c r="AW57" s="20"/>
      <c r="AX57" s="22"/>
      <c r="BB57" s="78">
        <f t="shared" si="3"/>
        <v>0</v>
      </c>
    </row>
    <row r="58" spans="2:54" x14ac:dyDescent="0.2">
      <c r="B58" s="14">
        <f t="shared" si="2"/>
        <v>50</v>
      </c>
      <c r="C58" s="105"/>
      <c r="D58" s="95"/>
      <c r="E58" s="17" t="str">
        <f>IF('Sum Subs'!$D$10="TH-Hill DS-1 Vol 3 CAT 2: Clean and Visual Ends only","N/A","OK")</f>
        <v>OK</v>
      </c>
      <c r="F58" s="17" t="str">
        <f>IF('Sum Subs'!$D$10="TH-Hill DS-1 Vol 3 CAT 2: Clean and Visual Ends only","N/A","OK")</f>
        <v>OK</v>
      </c>
      <c r="G58" s="17"/>
      <c r="H58" s="17"/>
      <c r="I58" s="17" t="s">
        <v>51</v>
      </c>
      <c r="J58" s="17" t="str">
        <f t="shared" si="4"/>
        <v>OK</v>
      </c>
      <c r="K58" s="17" t="str">
        <f t="shared" si="5"/>
        <v>OK</v>
      </c>
      <c r="L58" s="17" t="str">
        <f>IF('Data Sheet'!$B$9="NC-50","N/A","OK")</f>
        <v>OK</v>
      </c>
      <c r="M58" s="17" t="str">
        <f>IF('Data Sheet'!$B$9="NC-50","N/A","OK")</f>
        <v>OK</v>
      </c>
      <c r="N58" s="64"/>
      <c r="O58" s="20"/>
      <c r="P58" s="20"/>
      <c r="Q58" s="20"/>
      <c r="R58" s="20"/>
      <c r="S58" s="20"/>
      <c r="T58" s="20"/>
      <c r="U58" s="20"/>
      <c r="V58" s="20"/>
      <c r="W58" s="20"/>
      <c r="X58" s="55"/>
      <c r="Y58" s="55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1"/>
      <c r="AO58" s="21"/>
      <c r="AP58" s="21"/>
      <c r="AQ58" s="21"/>
      <c r="AR58" s="21"/>
      <c r="AS58" s="21"/>
      <c r="AT58" s="22"/>
      <c r="AU58" s="99"/>
      <c r="AV58" s="20"/>
      <c r="AW58" s="20"/>
      <c r="AX58" s="22"/>
      <c r="BB58" s="78">
        <f t="shared" si="3"/>
        <v>0</v>
      </c>
    </row>
    <row r="59" spans="2:54" x14ac:dyDescent="0.2">
      <c r="B59" s="14">
        <f t="shared" si="2"/>
        <v>51</v>
      </c>
      <c r="C59" s="105"/>
      <c r="D59" s="95"/>
      <c r="E59" s="17" t="str">
        <f>IF('Sum Subs'!$D$10="TH-Hill DS-1 Vol 3 CAT 2: Clean and Visual Ends only","N/A","OK")</f>
        <v>OK</v>
      </c>
      <c r="F59" s="17" t="str">
        <f>IF('Sum Subs'!$D$10="TH-Hill DS-1 Vol 3 CAT 2: Clean and Visual Ends only","N/A","OK")</f>
        <v>OK</v>
      </c>
      <c r="G59" s="17"/>
      <c r="H59" s="17"/>
      <c r="I59" s="17" t="s">
        <v>51</v>
      </c>
      <c r="J59" s="17" t="str">
        <f t="shared" si="4"/>
        <v>OK</v>
      </c>
      <c r="K59" s="17" t="str">
        <f t="shared" si="5"/>
        <v>OK</v>
      </c>
      <c r="L59" s="17" t="str">
        <f>IF('Data Sheet'!$B$9="NC-50","N/A","OK")</f>
        <v>OK</v>
      </c>
      <c r="M59" s="17" t="str">
        <f>IF('Data Sheet'!$B$9="NC-50","N/A","OK")</f>
        <v>OK</v>
      </c>
      <c r="N59" s="64"/>
      <c r="O59" s="20"/>
      <c r="P59" s="20"/>
      <c r="Q59" s="20"/>
      <c r="R59" s="20"/>
      <c r="S59" s="20"/>
      <c r="T59" s="20"/>
      <c r="U59" s="20"/>
      <c r="V59" s="20"/>
      <c r="W59" s="20"/>
      <c r="X59" s="55"/>
      <c r="Y59" s="55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1"/>
      <c r="AO59" s="21"/>
      <c r="AP59" s="21"/>
      <c r="AQ59" s="21"/>
      <c r="AR59" s="21"/>
      <c r="AS59" s="21"/>
      <c r="AT59" s="22"/>
      <c r="AU59" s="99"/>
      <c r="AV59" s="20"/>
      <c r="AW59" s="20"/>
      <c r="AX59" s="22"/>
      <c r="BB59" s="78">
        <f t="shared" si="3"/>
        <v>0</v>
      </c>
    </row>
    <row r="60" spans="2:54" x14ac:dyDescent="0.2">
      <c r="B60" s="14">
        <f t="shared" si="2"/>
        <v>52</v>
      </c>
      <c r="C60" s="105"/>
      <c r="D60" s="95"/>
      <c r="E60" s="17" t="str">
        <f>IF('Sum Subs'!$D$10="TH-Hill DS-1 Vol 3 CAT 2: Clean and Visual Ends only","N/A","OK")</f>
        <v>OK</v>
      </c>
      <c r="F60" s="17" t="str">
        <f>IF('Sum Subs'!$D$10="TH-Hill DS-1 Vol 3 CAT 2: Clean and Visual Ends only","N/A","OK")</f>
        <v>OK</v>
      </c>
      <c r="G60" s="17"/>
      <c r="H60" s="17"/>
      <c r="I60" s="17" t="s">
        <v>51</v>
      </c>
      <c r="J60" s="17" t="str">
        <f t="shared" si="4"/>
        <v>OK</v>
      </c>
      <c r="K60" s="17" t="str">
        <f t="shared" si="5"/>
        <v>OK</v>
      </c>
      <c r="L60" s="17" t="str">
        <f>IF('Data Sheet'!$B$9="NC-50","N/A","OK")</f>
        <v>OK</v>
      </c>
      <c r="M60" s="17" t="str">
        <f>IF('Data Sheet'!$B$9="NC-50","N/A","OK")</f>
        <v>OK</v>
      </c>
      <c r="N60" s="64"/>
      <c r="O60" s="20"/>
      <c r="P60" s="20"/>
      <c r="Q60" s="20"/>
      <c r="R60" s="20"/>
      <c r="S60" s="20"/>
      <c r="T60" s="20"/>
      <c r="U60" s="20"/>
      <c r="V60" s="20"/>
      <c r="W60" s="20"/>
      <c r="X60" s="55"/>
      <c r="Y60" s="55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1"/>
      <c r="AO60" s="21"/>
      <c r="AP60" s="21"/>
      <c r="AQ60" s="21"/>
      <c r="AR60" s="21"/>
      <c r="AS60" s="21"/>
      <c r="AT60" s="22"/>
      <c r="AU60" s="99"/>
      <c r="AV60" s="20"/>
      <c r="AW60" s="20"/>
      <c r="AX60" s="22"/>
      <c r="BB60" s="78">
        <f t="shared" si="3"/>
        <v>0</v>
      </c>
    </row>
    <row r="61" spans="2:54" x14ac:dyDescent="0.2">
      <c r="B61" s="14">
        <f t="shared" si="2"/>
        <v>53</v>
      </c>
      <c r="C61" s="105"/>
      <c r="D61" s="95"/>
      <c r="E61" s="17" t="str">
        <f>IF('Sum Subs'!$D$10="TH-Hill DS-1 Vol 3 CAT 2: Clean and Visual Ends only","N/A","OK")</f>
        <v>OK</v>
      </c>
      <c r="F61" s="17" t="str">
        <f>IF('Sum Subs'!$D$10="TH-Hill DS-1 Vol 3 CAT 2: Clean and Visual Ends only","N/A","OK")</f>
        <v>OK</v>
      </c>
      <c r="G61" s="17"/>
      <c r="H61" s="17"/>
      <c r="I61" s="17" t="s">
        <v>51</v>
      </c>
      <c r="J61" s="17" t="str">
        <f t="shared" si="4"/>
        <v>OK</v>
      </c>
      <c r="K61" s="17" t="str">
        <f t="shared" si="5"/>
        <v>OK</v>
      </c>
      <c r="L61" s="17" t="str">
        <f>IF('Data Sheet'!$B$9="NC-50","N/A","OK")</f>
        <v>OK</v>
      </c>
      <c r="M61" s="17" t="str">
        <f>IF('Data Sheet'!$B$9="NC-50","N/A","OK")</f>
        <v>OK</v>
      </c>
      <c r="N61" s="64"/>
      <c r="O61" s="20"/>
      <c r="P61" s="20"/>
      <c r="Q61" s="20"/>
      <c r="R61" s="20"/>
      <c r="S61" s="20"/>
      <c r="T61" s="20"/>
      <c r="U61" s="20"/>
      <c r="V61" s="20"/>
      <c r="W61" s="20"/>
      <c r="X61" s="55"/>
      <c r="Y61" s="55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1"/>
      <c r="AO61" s="21"/>
      <c r="AP61" s="21"/>
      <c r="AQ61" s="21"/>
      <c r="AR61" s="21"/>
      <c r="AS61" s="21"/>
      <c r="AT61" s="22"/>
      <c r="AU61" s="99"/>
      <c r="AV61" s="20"/>
      <c r="AW61" s="20"/>
      <c r="AX61" s="22"/>
      <c r="BB61" s="78">
        <f t="shared" si="3"/>
        <v>0</v>
      </c>
    </row>
    <row r="62" spans="2:54" x14ac:dyDescent="0.2">
      <c r="B62" s="14">
        <f t="shared" si="2"/>
        <v>54</v>
      </c>
      <c r="C62" s="105"/>
      <c r="D62" s="95"/>
      <c r="E62" s="17" t="str">
        <f>IF('Sum Subs'!$D$10="TH-Hill DS-1 Vol 3 CAT 2: Clean and Visual Ends only","N/A","OK")</f>
        <v>OK</v>
      </c>
      <c r="F62" s="17" t="str">
        <f>IF('Sum Subs'!$D$10="TH-Hill DS-1 Vol 3 CAT 2: Clean and Visual Ends only","N/A","OK")</f>
        <v>OK</v>
      </c>
      <c r="G62" s="17"/>
      <c r="H62" s="17"/>
      <c r="I62" s="17" t="s">
        <v>51</v>
      </c>
      <c r="J62" s="17" t="str">
        <f t="shared" si="4"/>
        <v>OK</v>
      </c>
      <c r="K62" s="17" t="str">
        <f t="shared" si="5"/>
        <v>OK</v>
      </c>
      <c r="L62" s="17" t="str">
        <f>IF('Data Sheet'!$B$9="NC-50","N/A","OK")</f>
        <v>OK</v>
      </c>
      <c r="M62" s="17" t="str">
        <f>IF('Data Sheet'!$B$9="NC-50","N/A","OK")</f>
        <v>OK</v>
      </c>
      <c r="N62" s="64"/>
      <c r="O62" s="20"/>
      <c r="P62" s="20"/>
      <c r="Q62" s="20"/>
      <c r="R62" s="20"/>
      <c r="S62" s="20"/>
      <c r="T62" s="20"/>
      <c r="U62" s="20"/>
      <c r="V62" s="20"/>
      <c r="W62" s="20"/>
      <c r="X62" s="55"/>
      <c r="Y62" s="55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1"/>
      <c r="AO62" s="21"/>
      <c r="AP62" s="21"/>
      <c r="AQ62" s="21"/>
      <c r="AR62" s="21"/>
      <c r="AS62" s="21"/>
      <c r="AT62" s="22"/>
      <c r="AU62" s="99"/>
      <c r="AV62" s="20"/>
      <c r="AW62" s="20"/>
      <c r="AX62" s="22"/>
      <c r="BB62" s="78">
        <f t="shared" si="3"/>
        <v>0</v>
      </c>
    </row>
    <row r="63" spans="2:54" x14ac:dyDescent="0.2">
      <c r="B63" s="14">
        <f t="shared" si="2"/>
        <v>55</v>
      </c>
      <c r="C63" s="105"/>
      <c r="D63" s="95"/>
      <c r="E63" s="17" t="str">
        <f>IF('Sum Subs'!$D$10="TH-Hill DS-1 Vol 3 CAT 2: Clean and Visual Ends only","N/A","OK")</f>
        <v>OK</v>
      </c>
      <c r="F63" s="17" t="str">
        <f>IF('Sum Subs'!$D$10="TH-Hill DS-1 Vol 3 CAT 2: Clean and Visual Ends only","N/A","OK")</f>
        <v>OK</v>
      </c>
      <c r="G63" s="17"/>
      <c r="H63" s="17"/>
      <c r="I63" s="17" t="s">
        <v>51</v>
      </c>
      <c r="J63" s="17" t="str">
        <f t="shared" si="4"/>
        <v>OK</v>
      </c>
      <c r="K63" s="17" t="str">
        <f t="shared" si="5"/>
        <v>OK</v>
      </c>
      <c r="L63" s="17" t="str">
        <f>IF('Data Sheet'!$B$9="NC-50","N/A","OK")</f>
        <v>OK</v>
      </c>
      <c r="M63" s="17" t="str">
        <f>IF('Data Sheet'!$B$9="NC-50","N/A","OK")</f>
        <v>OK</v>
      </c>
      <c r="N63" s="64"/>
      <c r="O63" s="20"/>
      <c r="P63" s="20"/>
      <c r="Q63" s="20"/>
      <c r="R63" s="20"/>
      <c r="S63" s="20"/>
      <c r="T63" s="20"/>
      <c r="U63" s="20"/>
      <c r="V63" s="20"/>
      <c r="W63" s="20"/>
      <c r="X63" s="55"/>
      <c r="Y63" s="55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1"/>
      <c r="AO63" s="21"/>
      <c r="AP63" s="21"/>
      <c r="AQ63" s="21"/>
      <c r="AR63" s="21"/>
      <c r="AS63" s="21"/>
      <c r="AT63" s="22"/>
      <c r="AU63" s="99"/>
      <c r="AV63" s="20"/>
      <c r="AW63" s="20"/>
      <c r="AX63" s="22"/>
      <c r="BB63" s="78">
        <f t="shared" si="3"/>
        <v>0</v>
      </c>
    </row>
    <row r="64" spans="2:54" x14ac:dyDescent="0.2">
      <c r="B64" s="14">
        <f t="shared" si="2"/>
        <v>56</v>
      </c>
      <c r="C64" s="105"/>
      <c r="D64" s="95"/>
      <c r="E64" s="17" t="str">
        <f>IF('Sum Subs'!$D$10="TH-Hill DS-1 Vol 3 CAT 2: Clean and Visual Ends only","N/A","OK")</f>
        <v>OK</v>
      </c>
      <c r="F64" s="17" t="str">
        <f>IF('Sum Subs'!$D$10="TH-Hill DS-1 Vol 3 CAT 2: Clean and Visual Ends only","N/A","OK")</f>
        <v>OK</v>
      </c>
      <c r="G64" s="17"/>
      <c r="H64" s="17"/>
      <c r="I64" s="17" t="s">
        <v>51</v>
      </c>
      <c r="J64" s="17" t="str">
        <f t="shared" si="4"/>
        <v>OK</v>
      </c>
      <c r="K64" s="17" t="str">
        <f t="shared" si="5"/>
        <v>OK</v>
      </c>
      <c r="L64" s="17" t="str">
        <f>IF('Data Sheet'!$B$9="NC-50","N/A","OK")</f>
        <v>OK</v>
      </c>
      <c r="M64" s="17" t="str">
        <f>IF('Data Sheet'!$B$9="NC-50","N/A","OK")</f>
        <v>OK</v>
      </c>
      <c r="N64" s="64"/>
      <c r="O64" s="20"/>
      <c r="P64" s="20"/>
      <c r="Q64" s="20"/>
      <c r="R64" s="20"/>
      <c r="S64" s="20"/>
      <c r="T64" s="20"/>
      <c r="U64" s="20"/>
      <c r="V64" s="20"/>
      <c r="W64" s="20"/>
      <c r="X64" s="55"/>
      <c r="Y64" s="55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1"/>
      <c r="AO64" s="21"/>
      <c r="AP64" s="21"/>
      <c r="AQ64" s="21"/>
      <c r="AR64" s="21"/>
      <c r="AS64" s="21"/>
      <c r="AT64" s="22"/>
      <c r="AU64" s="99"/>
      <c r="AV64" s="20"/>
      <c r="AW64" s="20"/>
      <c r="AX64" s="22"/>
      <c r="BB64" s="78">
        <f t="shared" si="3"/>
        <v>0</v>
      </c>
    </row>
    <row r="65" spans="2:54" x14ac:dyDescent="0.2">
      <c r="B65" s="14">
        <f t="shared" si="2"/>
        <v>57</v>
      </c>
      <c r="C65" s="105"/>
      <c r="D65" s="95"/>
      <c r="E65" s="17" t="str">
        <f>IF('Sum Subs'!$D$10="TH-Hill DS-1 Vol 3 CAT 2: Clean and Visual Ends only","N/A","OK")</f>
        <v>OK</v>
      </c>
      <c r="F65" s="17" t="str">
        <f>IF('Sum Subs'!$D$10="TH-Hill DS-1 Vol 3 CAT 2: Clean and Visual Ends only","N/A","OK")</f>
        <v>OK</v>
      </c>
      <c r="G65" s="17"/>
      <c r="H65" s="17"/>
      <c r="I65" s="17" t="s">
        <v>51</v>
      </c>
      <c r="J65" s="17" t="str">
        <f t="shared" si="4"/>
        <v>OK</v>
      </c>
      <c r="K65" s="17" t="str">
        <f t="shared" si="5"/>
        <v>OK</v>
      </c>
      <c r="L65" s="17" t="str">
        <f>IF('Data Sheet'!$B$9="NC-50","N/A","OK")</f>
        <v>OK</v>
      </c>
      <c r="M65" s="17" t="str">
        <f>IF('Data Sheet'!$B$9="NC-50","N/A","OK")</f>
        <v>OK</v>
      </c>
      <c r="N65" s="64"/>
      <c r="O65" s="20"/>
      <c r="P65" s="20"/>
      <c r="Q65" s="20"/>
      <c r="R65" s="20"/>
      <c r="S65" s="20"/>
      <c r="T65" s="20"/>
      <c r="U65" s="20"/>
      <c r="V65" s="20"/>
      <c r="W65" s="20"/>
      <c r="X65" s="55"/>
      <c r="Y65" s="55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1"/>
      <c r="AO65" s="21"/>
      <c r="AP65" s="21"/>
      <c r="AQ65" s="21"/>
      <c r="AR65" s="21"/>
      <c r="AS65" s="21"/>
      <c r="AT65" s="22"/>
      <c r="AU65" s="99"/>
      <c r="AV65" s="20"/>
      <c r="AW65" s="20"/>
      <c r="AX65" s="22"/>
      <c r="BB65" s="78">
        <f t="shared" si="3"/>
        <v>0</v>
      </c>
    </row>
    <row r="66" spans="2:54" x14ac:dyDescent="0.2">
      <c r="B66" s="14">
        <f t="shared" si="2"/>
        <v>58</v>
      </c>
      <c r="C66" s="105"/>
      <c r="D66" s="95"/>
      <c r="E66" s="17" t="str">
        <f>IF('Sum Subs'!$D$10="TH-Hill DS-1 Vol 3 CAT 2: Clean and Visual Ends only","N/A","OK")</f>
        <v>OK</v>
      </c>
      <c r="F66" s="17" t="str">
        <f>IF('Sum Subs'!$D$10="TH-Hill DS-1 Vol 3 CAT 2: Clean and Visual Ends only","N/A","OK")</f>
        <v>OK</v>
      </c>
      <c r="G66" s="17"/>
      <c r="H66" s="17"/>
      <c r="I66" s="17" t="s">
        <v>51</v>
      </c>
      <c r="J66" s="17" t="str">
        <f t="shared" si="4"/>
        <v>OK</v>
      </c>
      <c r="K66" s="17" t="str">
        <f t="shared" si="5"/>
        <v>OK</v>
      </c>
      <c r="L66" s="17" t="str">
        <f>IF('Data Sheet'!$B$9="NC-50","N/A","OK")</f>
        <v>OK</v>
      </c>
      <c r="M66" s="17" t="str">
        <f>IF('Data Sheet'!$B$9="NC-50","N/A","OK")</f>
        <v>OK</v>
      </c>
      <c r="N66" s="64"/>
      <c r="O66" s="20"/>
      <c r="P66" s="20"/>
      <c r="Q66" s="20"/>
      <c r="R66" s="20"/>
      <c r="S66" s="20"/>
      <c r="T66" s="20"/>
      <c r="U66" s="20"/>
      <c r="V66" s="20"/>
      <c r="W66" s="20"/>
      <c r="X66" s="55"/>
      <c r="Y66" s="55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1"/>
      <c r="AO66" s="21"/>
      <c r="AP66" s="21"/>
      <c r="AQ66" s="21"/>
      <c r="AR66" s="21"/>
      <c r="AS66" s="21"/>
      <c r="AT66" s="22"/>
      <c r="AU66" s="99"/>
      <c r="AV66" s="20"/>
      <c r="AW66" s="20"/>
      <c r="AX66" s="22"/>
      <c r="BB66" s="78">
        <f t="shared" si="3"/>
        <v>0</v>
      </c>
    </row>
    <row r="67" spans="2:54" x14ac:dyDescent="0.2">
      <c r="B67" s="14">
        <f t="shared" si="2"/>
        <v>59</v>
      </c>
      <c r="C67" s="105"/>
      <c r="D67" s="95"/>
      <c r="E67" s="17" t="str">
        <f>IF('Sum Subs'!$D$10="TH-Hill DS-1 Vol 3 CAT 2: Clean and Visual Ends only","N/A","OK")</f>
        <v>OK</v>
      </c>
      <c r="F67" s="17" t="str">
        <f>IF('Sum Subs'!$D$10="TH-Hill DS-1 Vol 3 CAT 2: Clean and Visual Ends only","N/A","OK")</f>
        <v>OK</v>
      </c>
      <c r="G67" s="17"/>
      <c r="H67" s="17"/>
      <c r="I67" s="17" t="s">
        <v>51</v>
      </c>
      <c r="J67" s="17" t="str">
        <f t="shared" si="4"/>
        <v>OK</v>
      </c>
      <c r="K67" s="17" t="str">
        <f t="shared" si="5"/>
        <v>OK</v>
      </c>
      <c r="L67" s="17" t="str">
        <f>IF('Data Sheet'!$B$9="NC-50","N/A","OK")</f>
        <v>OK</v>
      </c>
      <c r="M67" s="17" t="str">
        <f>IF('Data Sheet'!$B$9="NC-50","N/A","OK")</f>
        <v>OK</v>
      </c>
      <c r="N67" s="64"/>
      <c r="O67" s="20"/>
      <c r="P67" s="20"/>
      <c r="Q67" s="20"/>
      <c r="R67" s="20"/>
      <c r="S67" s="20"/>
      <c r="T67" s="20"/>
      <c r="U67" s="20"/>
      <c r="V67" s="20"/>
      <c r="W67" s="20"/>
      <c r="X67" s="55"/>
      <c r="Y67" s="55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1"/>
      <c r="AO67" s="21"/>
      <c r="AP67" s="21"/>
      <c r="AQ67" s="21"/>
      <c r="AR67" s="21"/>
      <c r="AS67" s="21"/>
      <c r="AT67" s="22"/>
      <c r="AU67" s="99"/>
      <c r="AV67" s="20"/>
      <c r="AW67" s="20"/>
      <c r="AX67" s="22"/>
      <c r="BB67" s="78">
        <f t="shared" si="3"/>
        <v>0</v>
      </c>
    </row>
    <row r="68" spans="2:54" x14ac:dyDescent="0.2">
      <c r="B68" s="14">
        <f t="shared" si="2"/>
        <v>60</v>
      </c>
      <c r="C68" s="105"/>
      <c r="D68" s="95"/>
      <c r="E68" s="17" t="str">
        <f>IF('Sum Subs'!$D$10="TH-Hill DS-1 Vol 3 CAT 2: Clean and Visual Ends only","N/A","OK")</f>
        <v>OK</v>
      </c>
      <c r="F68" s="17" t="str">
        <f>IF('Sum Subs'!$D$10="TH-Hill DS-1 Vol 3 CAT 2: Clean and Visual Ends only","N/A","OK")</f>
        <v>OK</v>
      </c>
      <c r="G68" s="17"/>
      <c r="H68" s="17"/>
      <c r="I68" s="17" t="s">
        <v>51</v>
      </c>
      <c r="J68" s="17" t="str">
        <f t="shared" si="4"/>
        <v>OK</v>
      </c>
      <c r="K68" s="17" t="str">
        <f t="shared" si="5"/>
        <v>OK</v>
      </c>
      <c r="L68" s="17" t="str">
        <f>IF('Data Sheet'!$B$9="NC-50","N/A","OK")</f>
        <v>OK</v>
      </c>
      <c r="M68" s="17" t="str">
        <f>IF('Data Sheet'!$B$9="NC-50","N/A","OK")</f>
        <v>OK</v>
      </c>
      <c r="N68" s="64"/>
      <c r="O68" s="20"/>
      <c r="P68" s="20"/>
      <c r="Q68" s="20"/>
      <c r="R68" s="20"/>
      <c r="S68" s="20"/>
      <c r="T68" s="20"/>
      <c r="U68" s="20"/>
      <c r="V68" s="20"/>
      <c r="W68" s="20"/>
      <c r="X68" s="55"/>
      <c r="Y68" s="55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1"/>
      <c r="AO68" s="21"/>
      <c r="AP68" s="21"/>
      <c r="AQ68" s="21"/>
      <c r="AR68" s="21"/>
      <c r="AS68" s="21"/>
      <c r="AT68" s="22"/>
      <c r="AU68" s="99"/>
      <c r="AV68" s="20"/>
      <c r="AW68" s="20"/>
      <c r="AX68" s="22"/>
      <c r="BB68" s="78">
        <f t="shared" si="3"/>
        <v>0</v>
      </c>
    </row>
    <row r="69" spans="2:54" x14ac:dyDescent="0.2">
      <c r="B69" s="14">
        <f t="shared" si="2"/>
        <v>61</v>
      </c>
      <c r="C69" s="105"/>
      <c r="D69" s="95"/>
      <c r="E69" s="17" t="str">
        <f>IF('Sum Subs'!$D$10="TH-Hill DS-1 Vol 3 CAT 2: Clean and Visual Ends only","N/A","OK")</f>
        <v>OK</v>
      </c>
      <c r="F69" s="17" t="str">
        <f>IF('Sum Subs'!$D$10="TH-Hill DS-1 Vol 3 CAT 2: Clean and Visual Ends only","N/A","OK")</f>
        <v>OK</v>
      </c>
      <c r="G69" s="17"/>
      <c r="H69" s="17"/>
      <c r="I69" s="17" t="s">
        <v>51</v>
      </c>
      <c r="J69" s="17" t="str">
        <f t="shared" si="4"/>
        <v>OK</v>
      </c>
      <c r="K69" s="17" t="str">
        <f t="shared" si="5"/>
        <v>OK</v>
      </c>
      <c r="L69" s="17" t="str">
        <f>IF('Data Sheet'!$B$9="NC-50","N/A","OK")</f>
        <v>OK</v>
      </c>
      <c r="M69" s="17" t="str">
        <f>IF('Data Sheet'!$B$9="NC-50","N/A","OK")</f>
        <v>OK</v>
      </c>
      <c r="N69" s="64"/>
      <c r="O69" s="20"/>
      <c r="P69" s="20"/>
      <c r="Q69" s="20"/>
      <c r="R69" s="20"/>
      <c r="S69" s="20"/>
      <c r="T69" s="20"/>
      <c r="U69" s="20"/>
      <c r="V69" s="20"/>
      <c r="W69" s="20"/>
      <c r="X69" s="55"/>
      <c r="Y69" s="55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1"/>
      <c r="AO69" s="21"/>
      <c r="AP69" s="21"/>
      <c r="AQ69" s="21"/>
      <c r="AR69" s="21"/>
      <c r="AS69" s="21"/>
      <c r="AT69" s="22"/>
      <c r="AU69" s="99"/>
      <c r="AV69" s="20"/>
      <c r="AW69" s="20"/>
      <c r="AX69" s="22"/>
      <c r="BB69" s="78">
        <f t="shared" si="3"/>
        <v>0</v>
      </c>
    </row>
    <row r="70" spans="2:54" x14ac:dyDescent="0.2">
      <c r="B70" s="14">
        <f t="shared" si="2"/>
        <v>62</v>
      </c>
      <c r="C70" s="105"/>
      <c r="D70" s="95"/>
      <c r="E70" s="17" t="str">
        <f>IF('Sum Subs'!$D$10="TH-Hill DS-1 Vol 3 CAT 2: Clean and Visual Ends only","N/A","OK")</f>
        <v>OK</v>
      </c>
      <c r="F70" s="17" t="str">
        <f>IF('Sum Subs'!$D$10="TH-Hill DS-1 Vol 3 CAT 2: Clean and Visual Ends only","N/A","OK")</f>
        <v>OK</v>
      </c>
      <c r="G70" s="17"/>
      <c r="H70" s="17"/>
      <c r="I70" s="17" t="s">
        <v>51</v>
      </c>
      <c r="J70" s="17" t="str">
        <f t="shared" si="4"/>
        <v>OK</v>
      </c>
      <c r="K70" s="17" t="str">
        <f t="shared" si="5"/>
        <v>OK</v>
      </c>
      <c r="L70" s="17" t="str">
        <f>IF('Data Sheet'!$B$9="NC-50","N/A","OK")</f>
        <v>OK</v>
      </c>
      <c r="M70" s="17" t="str">
        <f>IF('Data Sheet'!$B$9="NC-50","N/A","OK")</f>
        <v>OK</v>
      </c>
      <c r="N70" s="64"/>
      <c r="O70" s="20"/>
      <c r="P70" s="20"/>
      <c r="Q70" s="20"/>
      <c r="R70" s="20"/>
      <c r="S70" s="20"/>
      <c r="T70" s="20"/>
      <c r="U70" s="20"/>
      <c r="V70" s="20"/>
      <c r="W70" s="20"/>
      <c r="X70" s="55"/>
      <c r="Y70" s="55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1"/>
      <c r="AO70" s="21"/>
      <c r="AP70" s="21"/>
      <c r="AQ70" s="21"/>
      <c r="AR70" s="21"/>
      <c r="AS70" s="21"/>
      <c r="AT70" s="22"/>
      <c r="AU70" s="99"/>
      <c r="AV70" s="20"/>
      <c r="AW70" s="20"/>
      <c r="AX70" s="22"/>
      <c r="BB70" s="78">
        <f t="shared" si="3"/>
        <v>0</v>
      </c>
    </row>
    <row r="71" spans="2:54" x14ac:dyDescent="0.2">
      <c r="B71" s="14">
        <f t="shared" si="2"/>
        <v>63</v>
      </c>
      <c r="C71" s="105"/>
      <c r="D71" s="95"/>
      <c r="E71" s="17" t="str">
        <f>IF('Sum Subs'!$D$10="TH-Hill DS-1 Vol 3 CAT 2: Clean and Visual Ends only","N/A","OK")</f>
        <v>OK</v>
      </c>
      <c r="F71" s="17" t="str">
        <f>IF('Sum Subs'!$D$10="TH-Hill DS-1 Vol 3 CAT 2: Clean and Visual Ends only","N/A","OK")</f>
        <v>OK</v>
      </c>
      <c r="G71" s="17"/>
      <c r="H71" s="17"/>
      <c r="I71" s="17" t="s">
        <v>51</v>
      </c>
      <c r="J71" s="17" t="str">
        <f t="shared" si="4"/>
        <v>OK</v>
      </c>
      <c r="K71" s="17" t="str">
        <f t="shared" si="5"/>
        <v>OK</v>
      </c>
      <c r="L71" s="17" t="str">
        <f>IF('Data Sheet'!$B$9="NC-50","N/A","OK")</f>
        <v>OK</v>
      </c>
      <c r="M71" s="17" t="str">
        <f>IF('Data Sheet'!$B$9="NC-50","N/A","OK")</f>
        <v>OK</v>
      </c>
      <c r="N71" s="64"/>
      <c r="O71" s="20"/>
      <c r="P71" s="20"/>
      <c r="Q71" s="20"/>
      <c r="R71" s="20"/>
      <c r="S71" s="20"/>
      <c r="T71" s="20"/>
      <c r="U71" s="20"/>
      <c r="V71" s="20"/>
      <c r="W71" s="20"/>
      <c r="X71" s="55"/>
      <c r="Y71" s="55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1"/>
      <c r="AO71" s="21"/>
      <c r="AP71" s="21"/>
      <c r="AQ71" s="21"/>
      <c r="AR71" s="21"/>
      <c r="AS71" s="21"/>
      <c r="AT71" s="22"/>
      <c r="AU71" s="99"/>
      <c r="AV71" s="20"/>
      <c r="AW71" s="20"/>
      <c r="AX71" s="22"/>
      <c r="BB71" s="78">
        <f t="shared" si="3"/>
        <v>0</v>
      </c>
    </row>
    <row r="72" spans="2:54" x14ac:dyDescent="0.2">
      <c r="B72" s="14">
        <f t="shared" si="2"/>
        <v>64</v>
      </c>
      <c r="C72" s="105"/>
      <c r="D72" s="95"/>
      <c r="E72" s="17" t="str">
        <f>IF('Sum Subs'!$D$10="TH-Hill DS-1 Vol 3 CAT 2: Clean and Visual Ends only","N/A","OK")</f>
        <v>OK</v>
      </c>
      <c r="F72" s="17" t="str">
        <f>IF('Sum Subs'!$D$10="TH-Hill DS-1 Vol 3 CAT 2: Clean and Visual Ends only","N/A","OK")</f>
        <v>OK</v>
      </c>
      <c r="G72" s="17"/>
      <c r="H72" s="17"/>
      <c r="I72" s="17" t="s">
        <v>51</v>
      </c>
      <c r="J72" s="17" t="str">
        <f t="shared" si="4"/>
        <v>OK</v>
      </c>
      <c r="K72" s="17" t="str">
        <f t="shared" si="5"/>
        <v>OK</v>
      </c>
      <c r="L72" s="17" t="str">
        <f>IF('Data Sheet'!$B$9="NC-50","N/A","OK")</f>
        <v>OK</v>
      </c>
      <c r="M72" s="17" t="str">
        <f>IF('Data Sheet'!$B$9="NC-50","N/A","OK")</f>
        <v>OK</v>
      </c>
      <c r="N72" s="64"/>
      <c r="O72" s="20"/>
      <c r="P72" s="20"/>
      <c r="Q72" s="20"/>
      <c r="R72" s="20"/>
      <c r="S72" s="20"/>
      <c r="T72" s="20"/>
      <c r="U72" s="20"/>
      <c r="V72" s="20"/>
      <c r="W72" s="20"/>
      <c r="X72" s="55"/>
      <c r="Y72" s="55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1"/>
      <c r="AO72" s="21"/>
      <c r="AP72" s="21"/>
      <c r="AQ72" s="21"/>
      <c r="AR72" s="21"/>
      <c r="AS72" s="21"/>
      <c r="AT72" s="22"/>
      <c r="AU72" s="99"/>
      <c r="AV72" s="20"/>
      <c r="AW72" s="20"/>
      <c r="AX72" s="22"/>
      <c r="BB72" s="78">
        <f t="shared" si="3"/>
        <v>0</v>
      </c>
    </row>
    <row r="73" spans="2:54" x14ac:dyDescent="0.2">
      <c r="B73" s="14">
        <f t="shared" si="2"/>
        <v>65</v>
      </c>
      <c r="C73" s="105"/>
      <c r="D73" s="95"/>
      <c r="E73" s="17" t="str">
        <f>IF('Sum Subs'!$D$10="TH-Hill DS-1 Vol 3 CAT 2: Clean and Visual Ends only","N/A","OK")</f>
        <v>OK</v>
      </c>
      <c r="F73" s="17" t="str">
        <f>IF('Sum Subs'!$D$10="TH-Hill DS-1 Vol 3 CAT 2: Clean and Visual Ends only","N/A","OK")</f>
        <v>OK</v>
      </c>
      <c r="G73" s="17"/>
      <c r="H73" s="17"/>
      <c r="I73" s="17" t="s">
        <v>51</v>
      </c>
      <c r="J73" s="17" t="str">
        <f t="shared" si="4"/>
        <v>OK</v>
      </c>
      <c r="K73" s="17" t="str">
        <f t="shared" si="5"/>
        <v>OK</v>
      </c>
      <c r="L73" s="17" t="str">
        <f>IF('Data Sheet'!$B$9="NC-50","N/A","OK")</f>
        <v>OK</v>
      </c>
      <c r="M73" s="17" t="str">
        <f>IF('Data Sheet'!$B$9="NC-50","N/A","OK")</f>
        <v>OK</v>
      </c>
      <c r="N73" s="64"/>
      <c r="O73" s="20"/>
      <c r="P73" s="20"/>
      <c r="Q73" s="20"/>
      <c r="R73" s="20"/>
      <c r="S73" s="20"/>
      <c r="T73" s="20"/>
      <c r="U73" s="20"/>
      <c r="V73" s="20"/>
      <c r="W73" s="20"/>
      <c r="X73" s="55"/>
      <c r="Y73" s="55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1"/>
      <c r="AO73" s="21"/>
      <c r="AP73" s="21"/>
      <c r="AQ73" s="21"/>
      <c r="AR73" s="21"/>
      <c r="AS73" s="21"/>
      <c r="AT73" s="22"/>
      <c r="AU73" s="99"/>
      <c r="AV73" s="20"/>
      <c r="AW73" s="20"/>
      <c r="AX73" s="22"/>
      <c r="BB73" s="78">
        <f t="shared" si="3"/>
        <v>0</v>
      </c>
    </row>
    <row r="74" spans="2:54" x14ac:dyDescent="0.2">
      <c r="B74" s="14">
        <f t="shared" si="2"/>
        <v>66</v>
      </c>
      <c r="C74" s="105"/>
      <c r="D74" s="95"/>
      <c r="E74" s="17" t="str">
        <f>IF('Sum Subs'!$D$10="TH-Hill DS-1 Vol 3 CAT 2: Clean and Visual Ends only","N/A","OK")</f>
        <v>OK</v>
      </c>
      <c r="F74" s="17" t="str">
        <f>IF('Sum Subs'!$D$10="TH-Hill DS-1 Vol 3 CAT 2: Clean and Visual Ends only","N/A","OK")</f>
        <v>OK</v>
      </c>
      <c r="G74" s="17"/>
      <c r="H74" s="17"/>
      <c r="I74" s="17" t="s">
        <v>51</v>
      </c>
      <c r="J74" s="17" t="str">
        <f t="shared" si="4"/>
        <v>OK</v>
      </c>
      <c r="K74" s="17" t="str">
        <f t="shared" si="5"/>
        <v>OK</v>
      </c>
      <c r="L74" s="17" t="str">
        <f>IF('Data Sheet'!$B$9="NC-50","N/A","OK")</f>
        <v>OK</v>
      </c>
      <c r="M74" s="17" t="str">
        <f>IF('Data Sheet'!$B$9="NC-50","N/A","OK")</f>
        <v>OK</v>
      </c>
      <c r="N74" s="64"/>
      <c r="O74" s="20"/>
      <c r="P74" s="20"/>
      <c r="Q74" s="20"/>
      <c r="R74" s="20"/>
      <c r="S74" s="20"/>
      <c r="T74" s="20"/>
      <c r="U74" s="20"/>
      <c r="V74" s="20"/>
      <c r="W74" s="20"/>
      <c r="X74" s="55"/>
      <c r="Y74" s="55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1"/>
      <c r="AO74" s="21"/>
      <c r="AP74" s="21"/>
      <c r="AQ74" s="21"/>
      <c r="AR74" s="21"/>
      <c r="AS74" s="21"/>
      <c r="AT74" s="22"/>
      <c r="AU74" s="99"/>
      <c r="AV74" s="20"/>
      <c r="AW74" s="20"/>
      <c r="AX74" s="22"/>
      <c r="BB74" s="78">
        <f t="shared" si="3"/>
        <v>0</v>
      </c>
    </row>
    <row r="75" spans="2:54" x14ac:dyDescent="0.2">
      <c r="B75" s="14">
        <f t="shared" ref="B75:B138" si="6">B74+1</f>
        <v>67</v>
      </c>
      <c r="C75" s="105"/>
      <c r="D75" s="95"/>
      <c r="E75" s="17" t="str">
        <f>IF('Sum Subs'!$D$10="TH-Hill DS-1 Vol 3 CAT 2: Clean and Visual Ends only","N/A","OK")</f>
        <v>OK</v>
      </c>
      <c r="F75" s="17" t="str">
        <f>IF('Sum Subs'!$D$10="TH-Hill DS-1 Vol 3 CAT 2: Clean and Visual Ends only","N/A","OK")</f>
        <v>OK</v>
      </c>
      <c r="G75" s="17"/>
      <c r="H75" s="17"/>
      <c r="I75" s="17" t="s">
        <v>51</v>
      </c>
      <c r="J75" s="17" t="str">
        <f t="shared" si="4"/>
        <v>OK</v>
      </c>
      <c r="K75" s="17" t="str">
        <f t="shared" si="5"/>
        <v>OK</v>
      </c>
      <c r="L75" s="17" t="str">
        <f>IF('Data Sheet'!$B$9="NC-50","N/A","OK")</f>
        <v>OK</v>
      </c>
      <c r="M75" s="17" t="str">
        <f>IF('Data Sheet'!$B$9="NC-50","N/A","OK")</f>
        <v>OK</v>
      </c>
      <c r="N75" s="64"/>
      <c r="O75" s="20"/>
      <c r="P75" s="20"/>
      <c r="Q75" s="20"/>
      <c r="R75" s="20"/>
      <c r="S75" s="20"/>
      <c r="T75" s="20"/>
      <c r="U75" s="20"/>
      <c r="V75" s="20"/>
      <c r="W75" s="20"/>
      <c r="X75" s="55"/>
      <c r="Y75" s="55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1"/>
      <c r="AO75" s="21"/>
      <c r="AP75" s="21"/>
      <c r="AQ75" s="21"/>
      <c r="AR75" s="21"/>
      <c r="AS75" s="21"/>
      <c r="AT75" s="22"/>
      <c r="AU75" s="99"/>
      <c r="AV75" s="20"/>
      <c r="AW75" s="20"/>
      <c r="AX75" s="22"/>
      <c r="BB75" s="78">
        <f t="shared" ref="BB75:BB138" si="7">COUNTA(Q75:AC75)</f>
        <v>0</v>
      </c>
    </row>
    <row r="76" spans="2:54" x14ac:dyDescent="0.2">
      <c r="B76" s="14">
        <f t="shared" si="6"/>
        <v>68</v>
      </c>
      <c r="C76" s="105"/>
      <c r="D76" s="95"/>
      <c r="E76" s="17" t="str">
        <f>IF('Sum Subs'!$D$10="TH-Hill DS-1 Vol 3 CAT 2: Clean and Visual Ends only","N/A","OK")</f>
        <v>OK</v>
      </c>
      <c r="F76" s="17" t="str">
        <f>IF('Sum Subs'!$D$10="TH-Hill DS-1 Vol 3 CAT 2: Clean and Visual Ends only","N/A","OK")</f>
        <v>OK</v>
      </c>
      <c r="G76" s="17"/>
      <c r="H76" s="17"/>
      <c r="I76" s="17" t="s">
        <v>51</v>
      </c>
      <c r="J76" s="17" t="str">
        <f t="shared" si="4"/>
        <v>OK</v>
      </c>
      <c r="K76" s="17" t="str">
        <f t="shared" si="5"/>
        <v>OK</v>
      </c>
      <c r="L76" s="17" t="str">
        <f>IF('Data Sheet'!$B$9="NC-50","N/A","OK")</f>
        <v>OK</v>
      </c>
      <c r="M76" s="17" t="str">
        <f>IF('Data Sheet'!$B$9="NC-50","N/A","OK")</f>
        <v>OK</v>
      </c>
      <c r="N76" s="64"/>
      <c r="O76" s="20"/>
      <c r="P76" s="20"/>
      <c r="Q76" s="20"/>
      <c r="R76" s="20"/>
      <c r="S76" s="20"/>
      <c r="T76" s="20"/>
      <c r="U76" s="20"/>
      <c r="V76" s="20"/>
      <c r="W76" s="20"/>
      <c r="X76" s="55"/>
      <c r="Y76" s="55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1"/>
      <c r="AO76" s="21"/>
      <c r="AP76" s="21"/>
      <c r="AQ76" s="21"/>
      <c r="AR76" s="21"/>
      <c r="AS76" s="21"/>
      <c r="AT76" s="22"/>
      <c r="AU76" s="99"/>
      <c r="AV76" s="20"/>
      <c r="AW76" s="20"/>
      <c r="AX76" s="22"/>
      <c r="BB76" s="78">
        <f t="shared" si="7"/>
        <v>0</v>
      </c>
    </row>
    <row r="77" spans="2:54" x14ac:dyDescent="0.2">
      <c r="B77" s="14">
        <f t="shared" si="6"/>
        <v>69</v>
      </c>
      <c r="C77" s="105"/>
      <c r="D77" s="95"/>
      <c r="E77" s="17" t="str">
        <f>IF('Sum Subs'!$D$10="TH-Hill DS-1 Vol 3 CAT 2: Clean and Visual Ends only","N/A","OK")</f>
        <v>OK</v>
      </c>
      <c r="F77" s="17" t="str">
        <f>IF('Sum Subs'!$D$10="TH-Hill DS-1 Vol 3 CAT 2: Clean and Visual Ends only","N/A","OK")</f>
        <v>OK</v>
      </c>
      <c r="G77" s="17"/>
      <c r="H77" s="17"/>
      <c r="I77" s="17" t="s">
        <v>51</v>
      </c>
      <c r="J77" s="17" t="str">
        <f t="shared" ref="J77:J140" si="8">IF(AM77="X", "MIN", "OK")</f>
        <v>OK</v>
      </c>
      <c r="K77" s="17" t="str">
        <f t="shared" ref="K77:K140" si="9">IF(AN77="X", "MIN", "OK")</f>
        <v>OK</v>
      </c>
      <c r="L77" s="17" t="str">
        <f>IF('Data Sheet'!$B$9="NC-50","N/A","OK")</f>
        <v>OK</v>
      </c>
      <c r="M77" s="17" t="str">
        <f>IF('Data Sheet'!$B$9="NC-50","N/A","OK")</f>
        <v>OK</v>
      </c>
      <c r="N77" s="64"/>
      <c r="O77" s="20"/>
      <c r="P77" s="20"/>
      <c r="Q77" s="20"/>
      <c r="R77" s="20"/>
      <c r="S77" s="20"/>
      <c r="T77" s="20"/>
      <c r="U77" s="20"/>
      <c r="V77" s="20"/>
      <c r="W77" s="20"/>
      <c r="X77" s="55"/>
      <c r="Y77" s="55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1"/>
      <c r="AO77" s="21"/>
      <c r="AP77" s="21"/>
      <c r="AQ77" s="21"/>
      <c r="AR77" s="21"/>
      <c r="AS77" s="21"/>
      <c r="AT77" s="22"/>
      <c r="AU77" s="99"/>
      <c r="AV77" s="20"/>
      <c r="AW77" s="20"/>
      <c r="AX77" s="22"/>
      <c r="BB77" s="78">
        <f t="shared" si="7"/>
        <v>0</v>
      </c>
    </row>
    <row r="78" spans="2:54" x14ac:dyDescent="0.2">
      <c r="B78" s="14">
        <f t="shared" si="6"/>
        <v>70</v>
      </c>
      <c r="C78" s="105"/>
      <c r="D78" s="95"/>
      <c r="E78" s="17" t="str">
        <f>IF('Sum Subs'!$D$10="TH-Hill DS-1 Vol 3 CAT 2: Clean and Visual Ends only","N/A","OK")</f>
        <v>OK</v>
      </c>
      <c r="F78" s="17" t="str">
        <f>IF('Sum Subs'!$D$10="TH-Hill DS-1 Vol 3 CAT 2: Clean and Visual Ends only","N/A","OK")</f>
        <v>OK</v>
      </c>
      <c r="G78" s="17"/>
      <c r="H78" s="17"/>
      <c r="I78" s="17" t="s">
        <v>51</v>
      </c>
      <c r="J78" s="17" t="str">
        <f t="shared" si="8"/>
        <v>OK</v>
      </c>
      <c r="K78" s="17" t="str">
        <f t="shared" si="9"/>
        <v>OK</v>
      </c>
      <c r="L78" s="17" t="str">
        <f>IF('Data Sheet'!$B$9="NC-50","N/A","OK")</f>
        <v>OK</v>
      </c>
      <c r="M78" s="17" t="str">
        <f>IF('Data Sheet'!$B$9="NC-50","N/A","OK")</f>
        <v>OK</v>
      </c>
      <c r="N78" s="64"/>
      <c r="O78" s="20"/>
      <c r="P78" s="20"/>
      <c r="Q78" s="20"/>
      <c r="R78" s="20"/>
      <c r="S78" s="20"/>
      <c r="T78" s="20"/>
      <c r="U78" s="20"/>
      <c r="V78" s="20"/>
      <c r="W78" s="20"/>
      <c r="X78" s="55"/>
      <c r="Y78" s="55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1"/>
      <c r="AO78" s="21"/>
      <c r="AP78" s="21"/>
      <c r="AQ78" s="21"/>
      <c r="AR78" s="21"/>
      <c r="AS78" s="21"/>
      <c r="AT78" s="22"/>
      <c r="AU78" s="99"/>
      <c r="AV78" s="20"/>
      <c r="AW78" s="20"/>
      <c r="AX78" s="22"/>
      <c r="BB78" s="78">
        <f t="shared" si="7"/>
        <v>0</v>
      </c>
    </row>
    <row r="79" spans="2:54" x14ac:dyDescent="0.2">
      <c r="B79" s="14">
        <f t="shared" si="6"/>
        <v>71</v>
      </c>
      <c r="C79" s="105"/>
      <c r="D79" s="95"/>
      <c r="E79" s="17" t="str">
        <f>IF('Sum Subs'!$D$10="TH-Hill DS-1 Vol 3 CAT 2: Clean and Visual Ends only","N/A","OK")</f>
        <v>OK</v>
      </c>
      <c r="F79" s="17" t="str">
        <f>IF('Sum Subs'!$D$10="TH-Hill DS-1 Vol 3 CAT 2: Clean and Visual Ends only","N/A","OK")</f>
        <v>OK</v>
      </c>
      <c r="G79" s="17"/>
      <c r="H79" s="17"/>
      <c r="I79" s="17" t="s">
        <v>51</v>
      </c>
      <c r="J79" s="17" t="str">
        <f t="shared" si="8"/>
        <v>OK</v>
      </c>
      <c r="K79" s="17" t="str">
        <f t="shared" si="9"/>
        <v>OK</v>
      </c>
      <c r="L79" s="17" t="str">
        <f>IF('Data Sheet'!$B$9="NC-50","N/A","OK")</f>
        <v>OK</v>
      </c>
      <c r="M79" s="17" t="str">
        <f>IF('Data Sheet'!$B$9="NC-50","N/A","OK")</f>
        <v>OK</v>
      </c>
      <c r="N79" s="64"/>
      <c r="O79" s="20"/>
      <c r="P79" s="20"/>
      <c r="Q79" s="20"/>
      <c r="R79" s="20"/>
      <c r="S79" s="20"/>
      <c r="T79" s="20"/>
      <c r="U79" s="20"/>
      <c r="V79" s="20"/>
      <c r="W79" s="20"/>
      <c r="X79" s="55"/>
      <c r="Y79" s="55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1"/>
      <c r="AO79" s="21"/>
      <c r="AP79" s="21"/>
      <c r="AQ79" s="21"/>
      <c r="AR79" s="21"/>
      <c r="AS79" s="21"/>
      <c r="AT79" s="22"/>
      <c r="AU79" s="99"/>
      <c r="AV79" s="20"/>
      <c r="AW79" s="20"/>
      <c r="AX79" s="22"/>
      <c r="BB79" s="78">
        <f t="shared" si="7"/>
        <v>0</v>
      </c>
    </row>
    <row r="80" spans="2:54" x14ac:dyDescent="0.2">
      <c r="B80" s="14">
        <f t="shared" si="6"/>
        <v>72</v>
      </c>
      <c r="C80" s="105"/>
      <c r="D80" s="95"/>
      <c r="E80" s="17" t="str">
        <f>IF('Sum Subs'!$D$10="TH-Hill DS-1 Vol 3 CAT 2: Clean and Visual Ends only","N/A","OK")</f>
        <v>OK</v>
      </c>
      <c r="F80" s="17" t="str">
        <f>IF('Sum Subs'!$D$10="TH-Hill DS-1 Vol 3 CAT 2: Clean and Visual Ends only","N/A","OK")</f>
        <v>OK</v>
      </c>
      <c r="G80" s="17"/>
      <c r="H80" s="17"/>
      <c r="I80" s="17" t="s">
        <v>51</v>
      </c>
      <c r="J80" s="17" t="str">
        <f t="shared" si="8"/>
        <v>OK</v>
      </c>
      <c r="K80" s="17" t="str">
        <f t="shared" si="9"/>
        <v>OK</v>
      </c>
      <c r="L80" s="17" t="str">
        <f>IF('Data Sheet'!$B$9="NC-50","N/A","OK")</f>
        <v>OK</v>
      </c>
      <c r="M80" s="17" t="str">
        <f>IF('Data Sheet'!$B$9="NC-50","N/A","OK")</f>
        <v>OK</v>
      </c>
      <c r="N80" s="64"/>
      <c r="O80" s="20"/>
      <c r="P80" s="20"/>
      <c r="Q80" s="20"/>
      <c r="R80" s="20"/>
      <c r="S80" s="20"/>
      <c r="T80" s="20"/>
      <c r="U80" s="20"/>
      <c r="V80" s="20"/>
      <c r="W80" s="20"/>
      <c r="X80" s="55"/>
      <c r="Y80" s="55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1"/>
      <c r="AO80" s="21"/>
      <c r="AP80" s="21"/>
      <c r="AQ80" s="21"/>
      <c r="AR80" s="21"/>
      <c r="AS80" s="21"/>
      <c r="AT80" s="22"/>
      <c r="AU80" s="99"/>
      <c r="AV80" s="20"/>
      <c r="AW80" s="20"/>
      <c r="AX80" s="22"/>
      <c r="BB80" s="78">
        <f t="shared" si="7"/>
        <v>0</v>
      </c>
    </row>
    <row r="81" spans="2:54" x14ac:dyDescent="0.2">
      <c r="B81" s="14">
        <f t="shared" si="6"/>
        <v>73</v>
      </c>
      <c r="C81" s="105"/>
      <c r="D81" s="95"/>
      <c r="E81" s="17" t="str">
        <f>IF('Sum Subs'!$D$10="TH-Hill DS-1 Vol 3 CAT 2: Clean and Visual Ends only","N/A","OK")</f>
        <v>OK</v>
      </c>
      <c r="F81" s="17" t="str">
        <f>IF('Sum Subs'!$D$10="TH-Hill DS-1 Vol 3 CAT 2: Clean and Visual Ends only","N/A","OK")</f>
        <v>OK</v>
      </c>
      <c r="G81" s="17"/>
      <c r="H81" s="17"/>
      <c r="I81" s="17" t="s">
        <v>51</v>
      </c>
      <c r="J81" s="17" t="str">
        <f t="shared" si="8"/>
        <v>OK</v>
      </c>
      <c r="K81" s="17" t="str">
        <f t="shared" si="9"/>
        <v>OK</v>
      </c>
      <c r="L81" s="17" t="str">
        <f>IF('Data Sheet'!$B$9="NC-50","N/A","OK")</f>
        <v>OK</v>
      </c>
      <c r="M81" s="17" t="str">
        <f>IF('Data Sheet'!$B$9="NC-50","N/A","OK")</f>
        <v>OK</v>
      </c>
      <c r="N81" s="64"/>
      <c r="O81" s="20"/>
      <c r="P81" s="20"/>
      <c r="Q81" s="20"/>
      <c r="R81" s="20"/>
      <c r="S81" s="20"/>
      <c r="T81" s="20"/>
      <c r="U81" s="20"/>
      <c r="V81" s="20"/>
      <c r="W81" s="20"/>
      <c r="X81" s="55"/>
      <c r="Y81" s="55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1"/>
      <c r="AO81" s="21"/>
      <c r="AP81" s="21"/>
      <c r="AQ81" s="21"/>
      <c r="AR81" s="21"/>
      <c r="AS81" s="21"/>
      <c r="AT81" s="22"/>
      <c r="AU81" s="99"/>
      <c r="AV81" s="20"/>
      <c r="AW81" s="20"/>
      <c r="AX81" s="22"/>
      <c r="BB81" s="78">
        <f t="shared" si="7"/>
        <v>0</v>
      </c>
    </row>
    <row r="82" spans="2:54" x14ac:dyDescent="0.2">
      <c r="B82" s="14">
        <f t="shared" si="6"/>
        <v>74</v>
      </c>
      <c r="C82" s="105"/>
      <c r="D82" s="95"/>
      <c r="E82" s="17" t="str">
        <f>IF('Sum Subs'!$D$10="TH-Hill DS-1 Vol 3 CAT 2: Clean and Visual Ends only","N/A","OK")</f>
        <v>OK</v>
      </c>
      <c r="F82" s="17" t="str">
        <f>IF('Sum Subs'!$D$10="TH-Hill DS-1 Vol 3 CAT 2: Clean and Visual Ends only","N/A","OK")</f>
        <v>OK</v>
      </c>
      <c r="G82" s="17"/>
      <c r="H82" s="17"/>
      <c r="I82" s="17" t="s">
        <v>51</v>
      </c>
      <c r="J82" s="17" t="str">
        <f t="shared" si="8"/>
        <v>OK</v>
      </c>
      <c r="K82" s="17" t="str">
        <f t="shared" si="9"/>
        <v>OK</v>
      </c>
      <c r="L82" s="17" t="str">
        <f>IF('Data Sheet'!$B$9="NC-50","N/A","OK")</f>
        <v>OK</v>
      </c>
      <c r="M82" s="17" t="str">
        <f>IF('Data Sheet'!$B$9="NC-50","N/A","OK")</f>
        <v>OK</v>
      </c>
      <c r="N82" s="64"/>
      <c r="O82" s="20"/>
      <c r="P82" s="20"/>
      <c r="Q82" s="20"/>
      <c r="R82" s="20"/>
      <c r="S82" s="20"/>
      <c r="T82" s="20"/>
      <c r="U82" s="20"/>
      <c r="V82" s="20"/>
      <c r="W82" s="20"/>
      <c r="X82" s="55"/>
      <c r="Y82" s="55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1"/>
      <c r="AO82" s="21"/>
      <c r="AP82" s="21"/>
      <c r="AQ82" s="21"/>
      <c r="AR82" s="21"/>
      <c r="AS82" s="21"/>
      <c r="AT82" s="22"/>
      <c r="AU82" s="99"/>
      <c r="AV82" s="20"/>
      <c r="AW82" s="20"/>
      <c r="AX82" s="22"/>
      <c r="BB82" s="78">
        <f t="shared" si="7"/>
        <v>0</v>
      </c>
    </row>
    <row r="83" spans="2:54" x14ac:dyDescent="0.2">
      <c r="B83" s="14">
        <f t="shared" si="6"/>
        <v>75</v>
      </c>
      <c r="C83" s="105"/>
      <c r="D83" s="95"/>
      <c r="E83" s="17" t="str">
        <f>IF('Sum Subs'!$D$10="TH-Hill DS-1 Vol 3 CAT 2: Clean and Visual Ends only","N/A","OK")</f>
        <v>OK</v>
      </c>
      <c r="F83" s="17" t="str">
        <f>IF('Sum Subs'!$D$10="TH-Hill DS-1 Vol 3 CAT 2: Clean and Visual Ends only","N/A","OK")</f>
        <v>OK</v>
      </c>
      <c r="G83" s="17"/>
      <c r="H83" s="17"/>
      <c r="I83" s="17" t="s">
        <v>51</v>
      </c>
      <c r="J83" s="17" t="str">
        <f t="shared" si="8"/>
        <v>OK</v>
      </c>
      <c r="K83" s="17" t="str">
        <f t="shared" si="9"/>
        <v>OK</v>
      </c>
      <c r="L83" s="17" t="str">
        <f>IF('Data Sheet'!$B$9="NC-50","N/A","OK")</f>
        <v>OK</v>
      </c>
      <c r="M83" s="17" t="str">
        <f>IF('Data Sheet'!$B$9="NC-50","N/A","OK")</f>
        <v>OK</v>
      </c>
      <c r="N83" s="64"/>
      <c r="O83" s="20"/>
      <c r="P83" s="20"/>
      <c r="Q83" s="20"/>
      <c r="R83" s="20"/>
      <c r="S83" s="20"/>
      <c r="T83" s="20"/>
      <c r="U83" s="20"/>
      <c r="V83" s="20"/>
      <c r="W83" s="20"/>
      <c r="X83" s="55"/>
      <c r="Y83" s="55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1"/>
      <c r="AO83" s="21"/>
      <c r="AP83" s="21"/>
      <c r="AQ83" s="21"/>
      <c r="AR83" s="21"/>
      <c r="AS83" s="21"/>
      <c r="AT83" s="22"/>
      <c r="AU83" s="99"/>
      <c r="AV83" s="20"/>
      <c r="AW83" s="20"/>
      <c r="AX83" s="22"/>
      <c r="BB83" s="78">
        <f t="shared" si="7"/>
        <v>0</v>
      </c>
    </row>
    <row r="84" spans="2:54" x14ac:dyDescent="0.2">
      <c r="B84" s="14">
        <f t="shared" si="6"/>
        <v>76</v>
      </c>
      <c r="C84" s="105"/>
      <c r="D84" s="95"/>
      <c r="E84" s="17" t="str">
        <f>IF('Sum Subs'!$D$10="TH-Hill DS-1 Vol 3 CAT 2: Clean and Visual Ends only","N/A","OK")</f>
        <v>OK</v>
      </c>
      <c r="F84" s="17" t="str">
        <f>IF('Sum Subs'!$D$10="TH-Hill DS-1 Vol 3 CAT 2: Clean and Visual Ends only","N/A","OK")</f>
        <v>OK</v>
      </c>
      <c r="G84" s="17"/>
      <c r="H84" s="17"/>
      <c r="I84" s="17" t="s">
        <v>51</v>
      </c>
      <c r="J84" s="17" t="str">
        <f t="shared" si="8"/>
        <v>OK</v>
      </c>
      <c r="K84" s="17" t="str">
        <f t="shared" si="9"/>
        <v>OK</v>
      </c>
      <c r="L84" s="17" t="str">
        <f>IF('Data Sheet'!$B$9="NC-50","N/A","OK")</f>
        <v>OK</v>
      </c>
      <c r="M84" s="17" t="str">
        <f>IF('Data Sheet'!$B$9="NC-50","N/A","OK")</f>
        <v>OK</v>
      </c>
      <c r="N84" s="64"/>
      <c r="O84" s="20"/>
      <c r="P84" s="20"/>
      <c r="Q84" s="20"/>
      <c r="R84" s="20"/>
      <c r="S84" s="20"/>
      <c r="T84" s="20"/>
      <c r="U84" s="20"/>
      <c r="V84" s="20"/>
      <c r="W84" s="20"/>
      <c r="X84" s="55"/>
      <c r="Y84" s="55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1"/>
      <c r="AO84" s="21"/>
      <c r="AP84" s="21"/>
      <c r="AQ84" s="21"/>
      <c r="AR84" s="21"/>
      <c r="AS84" s="21"/>
      <c r="AT84" s="22"/>
      <c r="AU84" s="99"/>
      <c r="AV84" s="20"/>
      <c r="AW84" s="20"/>
      <c r="AX84" s="22"/>
      <c r="BB84" s="78">
        <f t="shared" si="7"/>
        <v>0</v>
      </c>
    </row>
    <row r="85" spans="2:54" x14ac:dyDescent="0.2">
      <c r="B85" s="14">
        <f t="shared" si="6"/>
        <v>77</v>
      </c>
      <c r="C85" s="105"/>
      <c r="D85" s="95"/>
      <c r="E85" s="17" t="str">
        <f>IF('Sum Subs'!$D$10="TH-Hill DS-1 Vol 3 CAT 2: Clean and Visual Ends only","N/A","OK")</f>
        <v>OK</v>
      </c>
      <c r="F85" s="17" t="str">
        <f>IF('Sum Subs'!$D$10="TH-Hill DS-1 Vol 3 CAT 2: Clean and Visual Ends only","N/A","OK")</f>
        <v>OK</v>
      </c>
      <c r="G85" s="17"/>
      <c r="H85" s="17"/>
      <c r="I85" s="17" t="s">
        <v>51</v>
      </c>
      <c r="J85" s="17" t="str">
        <f t="shared" si="8"/>
        <v>OK</v>
      </c>
      <c r="K85" s="17" t="str">
        <f t="shared" si="9"/>
        <v>OK</v>
      </c>
      <c r="L85" s="17" t="str">
        <f>IF('Data Sheet'!$B$9="NC-50","N/A","OK")</f>
        <v>OK</v>
      </c>
      <c r="M85" s="17" t="str">
        <f>IF('Data Sheet'!$B$9="NC-50","N/A","OK")</f>
        <v>OK</v>
      </c>
      <c r="N85" s="64"/>
      <c r="O85" s="20"/>
      <c r="P85" s="20"/>
      <c r="Q85" s="20"/>
      <c r="R85" s="20"/>
      <c r="S85" s="20"/>
      <c r="T85" s="20"/>
      <c r="U85" s="20"/>
      <c r="V85" s="20"/>
      <c r="W85" s="20"/>
      <c r="X85" s="55"/>
      <c r="Y85" s="55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1"/>
      <c r="AO85" s="21"/>
      <c r="AP85" s="21"/>
      <c r="AQ85" s="21"/>
      <c r="AR85" s="21"/>
      <c r="AS85" s="21"/>
      <c r="AT85" s="22"/>
      <c r="AU85" s="99"/>
      <c r="AV85" s="20"/>
      <c r="AW85" s="20"/>
      <c r="AX85" s="22"/>
      <c r="BB85" s="78">
        <f t="shared" si="7"/>
        <v>0</v>
      </c>
    </row>
    <row r="86" spans="2:54" x14ac:dyDescent="0.2">
      <c r="B86" s="14">
        <f t="shared" si="6"/>
        <v>78</v>
      </c>
      <c r="C86" s="105"/>
      <c r="D86" s="95"/>
      <c r="E86" s="17" t="str">
        <f>IF('Sum Subs'!$D$10="TH-Hill DS-1 Vol 3 CAT 2: Clean and Visual Ends only","N/A","OK")</f>
        <v>OK</v>
      </c>
      <c r="F86" s="17" t="str">
        <f>IF('Sum Subs'!$D$10="TH-Hill DS-1 Vol 3 CAT 2: Clean and Visual Ends only","N/A","OK")</f>
        <v>OK</v>
      </c>
      <c r="G86" s="17"/>
      <c r="H86" s="17"/>
      <c r="I86" s="17" t="s">
        <v>51</v>
      </c>
      <c r="J86" s="17" t="str">
        <f t="shared" si="8"/>
        <v>OK</v>
      </c>
      <c r="K86" s="17" t="str">
        <f t="shared" si="9"/>
        <v>OK</v>
      </c>
      <c r="L86" s="17" t="str">
        <f>IF('Data Sheet'!$B$9="NC-50","N/A","OK")</f>
        <v>OK</v>
      </c>
      <c r="M86" s="17" t="str">
        <f>IF('Data Sheet'!$B$9="NC-50","N/A","OK")</f>
        <v>OK</v>
      </c>
      <c r="N86" s="64"/>
      <c r="O86" s="20"/>
      <c r="P86" s="20"/>
      <c r="Q86" s="20"/>
      <c r="R86" s="20"/>
      <c r="S86" s="20"/>
      <c r="T86" s="20"/>
      <c r="U86" s="20"/>
      <c r="V86" s="20"/>
      <c r="W86" s="20"/>
      <c r="X86" s="55"/>
      <c r="Y86" s="55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1"/>
      <c r="AO86" s="21"/>
      <c r="AP86" s="21"/>
      <c r="AQ86" s="21"/>
      <c r="AR86" s="21"/>
      <c r="AS86" s="21"/>
      <c r="AT86" s="22"/>
      <c r="AU86" s="99"/>
      <c r="AV86" s="20"/>
      <c r="AW86" s="20"/>
      <c r="AX86" s="22"/>
      <c r="BB86" s="78">
        <f t="shared" si="7"/>
        <v>0</v>
      </c>
    </row>
    <row r="87" spans="2:54" x14ac:dyDescent="0.2">
      <c r="B87" s="14">
        <f t="shared" si="6"/>
        <v>79</v>
      </c>
      <c r="C87" s="105"/>
      <c r="D87" s="95"/>
      <c r="E87" s="17" t="str">
        <f>IF('Sum Subs'!$D$10="TH-Hill DS-1 Vol 3 CAT 2: Clean and Visual Ends only","N/A","OK")</f>
        <v>OK</v>
      </c>
      <c r="F87" s="17" t="str">
        <f>IF('Sum Subs'!$D$10="TH-Hill DS-1 Vol 3 CAT 2: Clean and Visual Ends only","N/A","OK")</f>
        <v>OK</v>
      </c>
      <c r="G87" s="17"/>
      <c r="H87" s="17"/>
      <c r="I87" s="17" t="s">
        <v>51</v>
      </c>
      <c r="J87" s="17" t="str">
        <f t="shared" si="8"/>
        <v>OK</v>
      </c>
      <c r="K87" s="17" t="str">
        <f t="shared" si="9"/>
        <v>OK</v>
      </c>
      <c r="L87" s="17" t="str">
        <f>IF('Data Sheet'!$B$9="NC-50","N/A","OK")</f>
        <v>OK</v>
      </c>
      <c r="M87" s="17" t="str">
        <f>IF('Data Sheet'!$B$9="NC-50","N/A","OK")</f>
        <v>OK</v>
      </c>
      <c r="N87" s="64"/>
      <c r="O87" s="20"/>
      <c r="P87" s="20"/>
      <c r="Q87" s="20"/>
      <c r="R87" s="20"/>
      <c r="S87" s="20"/>
      <c r="T87" s="20"/>
      <c r="U87" s="20"/>
      <c r="V87" s="20"/>
      <c r="W87" s="20"/>
      <c r="X87" s="55"/>
      <c r="Y87" s="55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1"/>
      <c r="AO87" s="21"/>
      <c r="AP87" s="21"/>
      <c r="AQ87" s="21"/>
      <c r="AR87" s="21"/>
      <c r="AS87" s="21"/>
      <c r="AT87" s="22"/>
      <c r="AU87" s="99"/>
      <c r="AV87" s="20"/>
      <c r="AW87" s="20"/>
      <c r="AX87" s="22"/>
      <c r="BB87" s="78">
        <f t="shared" si="7"/>
        <v>0</v>
      </c>
    </row>
    <row r="88" spans="2:54" x14ac:dyDescent="0.2">
      <c r="B88" s="14">
        <f t="shared" si="6"/>
        <v>80</v>
      </c>
      <c r="C88" s="105"/>
      <c r="D88" s="95"/>
      <c r="E88" s="17" t="str">
        <f>IF('Sum Subs'!$D$10="TH-Hill DS-1 Vol 3 CAT 2: Clean and Visual Ends only","N/A","OK")</f>
        <v>OK</v>
      </c>
      <c r="F88" s="17" t="str">
        <f>IF('Sum Subs'!$D$10="TH-Hill DS-1 Vol 3 CAT 2: Clean and Visual Ends only","N/A","OK")</f>
        <v>OK</v>
      </c>
      <c r="G88" s="17"/>
      <c r="H88" s="17"/>
      <c r="I88" s="17" t="s">
        <v>51</v>
      </c>
      <c r="J88" s="17" t="str">
        <f t="shared" si="8"/>
        <v>OK</v>
      </c>
      <c r="K88" s="17" t="str">
        <f t="shared" si="9"/>
        <v>OK</v>
      </c>
      <c r="L88" s="17" t="str">
        <f>IF('Data Sheet'!$B$9="NC-50","N/A","OK")</f>
        <v>OK</v>
      </c>
      <c r="M88" s="17" t="str">
        <f>IF('Data Sheet'!$B$9="NC-50","N/A","OK")</f>
        <v>OK</v>
      </c>
      <c r="N88" s="64"/>
      <c r="O88" s="20"/>
      <c r="P88" s="20"/>
      <c r="Q88" s="20"/>
      <c r="R88" s="20"/>
      <c r="S88" s="20"/>
      <c r="T88" s="20"/>
      <c r="U88" s="20"/>
      <c r="V88" s="20"/>
      <c r="W88" s="20"/>
      <c r="X88" s="55"/>
      <c r="Y88" s="55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1"/>
      <c r="AO88" s="21"/>
      <c r="AP88" s="21"/>
      <c r="AQ88" s="21"/>
      <c r="AR88" s="21"/>
      <c r="AS88" s="21"/>
      <c r="AT88" s="22"/>
      <c r="AU88" s="99"/>
      <c r="AV88" s="20"/>
      <c r="AW88" s="20"/>
      <c r="AX88" s="22"/>
      <c r="BB88" s="78">
        <f t="shared" si="7"/>
        <v>0</v>
      </c>
    </row>
    <row r="89" spans="2:54" x14ac:dyDescent="0.2">
      <c r="B89" s="14">
        <f t="shared" si="6"/>
        <v>81</v>
      </c>
      <c r="C89" s="105"/>
      <c r="D89" s="95"/>
      <c r="E89" s="17" t="str">
        <f>IF('Sum Subs'!$D$10="TH-Hill DS-1 Vol 3 CAT 2: Clean and Visual Ends only","N/A","OK")</f>
        <v>OK</v>
      </c>
      <c r="F89" s="17" t="str">
        <f>IF('Sum Subs'!$D$10="TH-Hill DS-1 Vol 3 CAT 2: Clean and Visual Ends only","N/A","OK")</f>
        <v>OK</v>
      </c>
      <c r="G89" s="17"/>
      <c r="H89" s="17"/>
      <c r="I89" s="17" t="s">
        <v>51</v>
      </c>
      <c r="J89" s="17" t="str">
        <f t="shared" si="8"/>
        <v>OK</v>
      </c>
      <c r="K89" s="17" t="str">
        <f t="shared" si="9"/>
        <v>OK</v>
      </c>
      <c r="L89" s="17" t="str">
        <f>IF('Data Sheet'!$B$9="NC-50","N/A","OK")</f>
        <v>OK</v>
      </c>
      <c r="M89" s="17" t="str">
        <f>IF('Data Sheet'!$B$9="NC-50","N/A","OK")</f>
        <v>OK</v>
      </c>
      <c r="N89" s="64"/>
      <c r="O89" s="20"/>
      <c r="P89" s="20"/>
      <c r="Q89" s="20"/>
      <c r="R89" s="20"/>
      <c r="S89" s="20"/>
      <c r="T89" s="20"/>
      <c r="U89" s="20"/>
      <c r="V89" s="20"/>
      <c r="W89" s="20"/>
      <c r="X89" s="55"/>
      <c r="Y89" s="55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1"/>
      <c r="AO89" s="21"/>
      <c r="AP89" s="21"/>
      <c r="AQ89" s="21"/>
      <c r="AR89" s="21"/>
      <c r="AS89" s="21"/>
      <c r="AT89" s="22"/>
      <c r="AU89" s="99"/>
      <c r="AV89" s="20"/>
      <c r="AW89" s="20"/>
      <c r="AX89" s="22"/>
      <c r="BB89" s="78">
        <f t="shared" si="7"/>
        <v>0</v>
      </c>
    </row>
    <row r="90" spans="2:54" x14ac:dyDescent="0.2">
      <c r="B90" s="14">
        <f t="shared" si="6"/>
        <v>82</v>
      </c>
      <c r="C90" s="105"/>
      <c r="D90" s="95"/>
      <c r="E90" s="17" t="str">
        <f>IF('Sum Subs'!$D$10="TH-Hill DS-1 Vol 3 CAT 2: Clean and Visual Ends only","N/A","OK")</f>
        <v>OK</v>
      </c>
      <c r="F90" s="17" t="str">
        <f>IF('Sum Subs'!$D$10="TH-Hill DS-1 Vol 3 CAT 2: Clean and Visual Ends only","N/A","OK")</f>
        <v>OK</v>
      </c>
      <c r="G90" s="17"/>
      <c r="H90" s="17"/>
      <c r="I90" s="17" t="s">
        <v>51</v>
      </c>
      <c r="J90" s="17" t="str">
        <f t="shared" si="8"/>
        <v>OK</v>
      </c>
      <c r="K90" s="17" t="str">
        <f t="shared" si="9"/>
        <v>OK</v>
      </c>
      <c r="L90" s="17" t="str">
        <f>IF('Data Sheet'!$B$9="NC-50","N/A","OK")</f>
        <v>OK</v>
      </c>
      <c r="M90" s="17" t="str">
        <f>IF('Data Sheet'!$B$9="NC-50","N/A","OK")</f>
        <v>OK</v>
      </c>
      <c r="N90" s="64"/>
      <c r="O90" s="20"/>
      <c r="P90" s="20"/>
      <c r="Q90" s="20"/>
      <c r="R90" s="20"/>
      <c r="S90" s="20"/>
      <c r="T90" s="20"/>
      <c r="U90" s="20"/>
      <c r="V90" s="20"/>
      <c r="W90" s="20"/>
      <c r="X90" s="55"/>
      <c r="Y90" s="55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1"/>
      <c r="AO90" s="21"/>
      <c r="AP90" s="21"/>
      <c r="AQ90" s="21"/>
      <c r="AR90" s="21"/>
      <c r="AS90" s="21"/>
      <c r="AT90" s="22"/>
      <c r="AU90" s="99"/>
      <c r="AV90" s="20"/>
      <c r="AW90" s="20"/>
      <c r="AX90" s="22"/>
      <c r="BB90" s="78">
        <f t="shared" si="7"/>
        <v>0</v>
      </c>
    </row>
    <row r="91" spans="2:54" x14ac:dyDescent="0.2">
      <c r="B91" s="14">
        <f t="shared" si="6"/>
        <v>83</v>
      </c>
      <c r="C91" s="105"/>
      <c r="D91" s="95"/>
      <c r="E91" s="17" t="str">
        <f>IF('Sum Subs'!$D$10="TH-Hill DS-1 Vol 3 CAT 2: Clean and Visual Ends only","N/A","OK")</f>
        <v>OK</v>
      </c>
      <c r="F91" s="17" t="str">
        <f>IF('Sum Subs'!$D$10="TH-Hill DS-1 Vol 3 CAT 2: Clean and Visual Ends only","N/A","OK")</f>
        <v>OK</v>
      </c>
      <c r="G91" s="17"/>
      <c r="H91" s="17"/>
      <c r="I91" s="17" t="s">
        <v>51</v>
      </c>
      <c r="J91" s="17" t="str">
        <f t="shared" si="8"/>
        <v>OK</v>
      </c>
      <c r="K91" s="17" t="str">
        <f t="shared" si="9"/>
        <v>OK</v>
      </c>
      <c r="L91" s="17" t="str">
        <f>IF('Data Sheet'!$B$9="NC-50","N/A","OK")</f>
        <v>OK</v>
      </c>
      <c r="M91" s="17" t="str">
        <f>IF('Data Sheet'!$B$9="NC-50","N/A","OK")</f>
        <v>OK</v>
      </c>
      <c r="N91" s="64"/>
      <c r="O91" s="20"/>
      <c r="P91" s="20"/>
      <c r="Q91" s="20"/>
      <c r="R91" s="20"/>
      <c r="S91" s="20"/>
      <c r="T91" s="20"/>
      <c r="U91" s="20"/>
      <c r="V91" s="20"/>
      <c r="W91" s="20"/>
      <c r="X91" s="55"/>
      <c r="Y91" s="55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1"/>
      <c r="AO91" s="21"/>
      <c r="AP91" s="21"/>
      <c r="AQ91" s="21"/>
      <c r="AR91" s="21"/>
      <c r="AS91" s="21"/>
      <c r="AT91" s="22"/>
      <c r="AU91" s="99"/>
      <c r="AV91" s="20"/>
      <c r="AW91" s="20"/>
      <c r="AX91" s="22"/>
      <c r="BB91" s="78">
        <f t="shared" si="7"/>
        <v>0</v>
      </c>
    </row>
    <row r="92" spans="2:54" x14ac:dyDescent="0.2">
      <c r="B92" s="14">
        <f t="shared" si="6"/>
        <v>84</v>
      </c>
      <c r="C92" s="105"/>
      <c r="D92" s="95"/>
      <c r="E92" s="17" t="str">
        <f>IF('Sum Subs'!$D$10="TH-Hill DS-1 Vol 3 CAT 2: Clean and Visual Ends only","N/A","OK")</f>
        <v>OK</v>
      </c>
      <c r="F92" s="17" t="str">
        <f>IF('Sum Subs'!$D$10="TH-Hill DS-1 Vol 3 CAT 2: Clean and Visual Ends only","N/A","OK")</f>
        <v>OK</v>
      </c>
      <c r="G92" s="17"/>
      <c r="H92" s="17"/>
      <c r="I92" s="17" t="s">
        <v>51</v>
      </c>
      <c r="J92" s="17" t="str">
        <f t="shared" si="8"/>
        <v>OK</v>
      </c>
      <c r="K92" s="17" t="str">
        <f t="shared" si="9"/>
        <v>OK</v>
      </c>
      <c r="L92" s="17" t="str">
        <f>IF('Data Sheet'!$B$9="NC-50","N/A","OK")</f>
        <v>OK</v>
      </c>
      <c r="M92" s="17" t="str">
        <f>IF('Data Sheet'!$B$9="NC-50","N/A","OK")</f>
        <v>OK</v>
      </c>
      <c r="N92" s="64"/>
      <c r="O92" s="20"/>
      <c r="P92" s="20"/>
      <c r="Q92" s="20"/>
      <c r="R92" s="20"/>
      <c r="S92" s="20"/>
      <c r="T92" s="20"/>
      <c r="U92" s="20"/>
      <c r="V92" s="20"/>
      <c r="W92" s="20"/>
      <c r="X92" s="55"/>
      <c r="Y92" s="55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1"/>
      <c r="AO92" s="21"/>
      <c r="AP92" s="21"/>
      <c r="AQ92" s="21"/>
      <c r="AR92" s="21"/>
      <c r="AS92" s="21"/>
      <c r="AT92" s="22"/>
      <c r="AU92" s="99"/>
      <c r="AV92" s="20"/>
      <c r="AW92" s="20"/>
      <c r="AX92" s="22"/>
      <c r="BB92" s="78">
        <f t="shared" si="7"/>
        <v>0</v>
      </c>
    </row>
    <row r="93" spans="2:54" x14ac:dyDescent="0.2">
      <c r="B93" s="14">
        <f t="shared" si="6"/>
        <v>85</v>
      </c>
      <c r="C93" s="105"/>
      <c r="D93" s="95"/>
      <c r="E93" s="17" t="str">
        <f>IF('Sum Subs'!$D$10="TH-Hill DS-1 Vol 3 CAT 2: Clean and Visual Ends only","N/A","OK")</f>
        <v>OK</v>
      </c>
      <c r="F93" s="17" t="str">
        <f>IF('Sum Subs'!$D$10="TH-Hill DS-1 Vol 3 CAT 2: Clean and Visual Ends only","N/A","OK")</f>
        <v>OK</v>
      </c>
      <c r="G93" s="17"/>
      <c r="H93" s="17"/>
      <c r="I93" s="17" t="s">
        <v>51</v>
      </c>
      <c r="J93" s="17" t="str">
        <f t="shared" si="8"/>
        <v>OK</v>
      </c>
      <c r="K93" s="17" t="str">
        <f t="shared" si="9"/>
        <v>OK</v>
      </c>
      <c r="L93" s="17" t="str">
        <f>IF('Data Sheet'!$B$9="NC-50","N/A","OK")</f>
        <v>OK</v>
      </c>
      <c r="M93" s="17" t="str">
        <f>IF('Data Sheet'!$B$9="NC-50","N/A","OK")</f>
        <v>OK</v>
      </c>
      <c r="N93" s="64"/>
      <c r="O93" s="20"/>
      <c r="P93" s="20"/>
      <c r="Q93" s="20"/>
      <c r="R93" s="20"/>
      <c r="S93" s="20"/>
      <c r="T93" s="20"/>
      <c r="U93" s="20"/>
      <c r="V93" s="20"/>
      <c r="W93" s="20"/>
      <c r="X93" s="55"/>
      <c r="Y93" s="55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1"/>
      <c r="AO93" s="21"/>
      <c r="AP93" s="21"/>
      <c r="AQ93" s="21"/>
      <c r="AR93" s="21"/>
      <c r="AS93" s="21"/>
      <c r="AT93" s="22"/>
      <c r="AU93" s="99"/>
      <c r="AV93" s="20"/>
      <c r="AW93" s="20"/>
      <c r="AX93" s="22"/>
      <c r="BB93" s="78">
        <f t="shared" si="7"/>
        <v>0</v>
      </c>
    </row>
    <row r="94" spans="2:54" x14ac:dyDescent="0.2">
      <c r="B94" s="14">
        <f t="shared" si="6"/>
        <v>86</v>
      </c>
      <c r="C94" s="105"/>
      <c r="D94" s="95"/>
      <c r="E94" s="17" t="str">
        <f>IF('Sum Subs'!$D$10="TH-Hill DS-1 Vol 3 CAT 2: Clean and Visual Ends only","N/A","OK")</f>
        <v>OK</v>
      </c>
      <c r="F94" s="17" t="str">
        <f>IF('Sum Subs'!$D$10="TH-Hill DS-1 Vol 3 CAT 2: Clean and Visual Ends only","N/A","OK")</f>
        <v>OK</v>
      </c>
      <c r="G94" s="17"/>
      <c r="H94" s="17"/>
      <c r="I94" s="17" t="s">
        <v>51</v>
      </c>
      <c r="J94" s="17" t="str">
        <f t="shared" si="8"/>
        <v>OK</v>
      </c>
      <c r="K94" s="17" t="str">
        <f t="shared" si="9"/>
        <v>OK</v>
      </c>
      <c r="L94" s="17" t="str">
        <f>IF('Data Sheet'!$B$9="NC-50","N/A","OK")</f>
        <v>OK</v>
      </c>
      <c r="M94" s="17" t="str">
        <f>IF('Data Sheet'!$B$9="NC-50","N/A","OK")</f>
        <v>OK</v>
      </c>
      <c r="N94" s="64"/>
      <c r="O94" s="20"/>
      <c r="P94" s="20"/>
      <c r="Q94" s="20"/>
      <c r="R94" s="20"/>
      <c r="S94" s="20"/>
      <c r="T94" s="20"/>
      <c r="U94" s="20"/>
      <c r="V94" s="20"/>
      <c r="W94" s="20"/>
      <c r="X94" s="55"/>
      <c r="Y94" s="55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1"/>
      <c r="AO94" s="21"/>
      <c r="AP94" s="21"/>
      <c r="AQ94" s="21"/>
      <c r="AR94" s="21"/>
      <c r="AS94" s="21"/>
      <c r="AT94" s="22"/>
      <c r="AU94" s="99"/>
      <c r="AV94" s="20"/>
      <c r="AW94" s="20"/>
      <c r="AX94" s="22"/>
      <c r="BB94" s="78">
        <f t="shared" si="7"/>
        <v>0</v>
      </c>
    </row>
    <row r="95" spans="2:54" x14ac:dyDescent="0.2">
      <c r="B95" s="14">
        <f t="shared" si="6"/>
        <v>87</v>
      </c>
      <c r="C95" s="105"/>
      <c r="D95" s="95"/>
      <c r="E95" s="17" t="str">
        <f>IF('Sum Subs'!$D$10="TH-Hill DS-1 Vol 3 CAT 2: Clean and Visual Ends only","N/A","OK")</f>
        <v>OK</v>
      </c>
      <c r="F95" s="17" t="str">
        <f>IF('Sum Subs'!$D$10="TH-Hill DS-1 Vol 3 CAT 2: Clean and Visual Ends only","N/A","OK")</f>
        <v>OK</v>
      </c>
      <c r="G95" s="17"/>
      <c r="H95" s="17"/>
      <c r="I95" s="17" t="s">
        <v>51</v>
      </c>
      <c r="J95" s="17" t="str">
        <f t="shared" si="8"/>
        <v>OK</v>
      </c>
      <c r="K95" s="17" t="str">
        <f t="shared" si="9"/>
        <v>OK</v>
      </c>
      <c r="L95" s="17" t="str">
        <f>IF('Data Sheet'!$B$9="NC-50","N/A","OK")</f>
        <v>OK</v>
      </c>
      <c r="M95" s="17" t="str">
        <f>IF('Data Sheet'!$B$9="NC-50","N/A","OK")</f>
        <v>OK</v>
      </c>
      <c r="N95" s="64"/>
      <c r="O95" s="20"/>
      <c r="P95" s="20"/>
      <c r="Q95" s="20"/>
      <c r="R95" s="20"/>
      <c r="S95" s="20"/>
      <c r="T95" s="20"/>
      <c r="U95" s="20"/>
      <c r="V95" s="20"/>
      <c r="W95" s="20"/>
      <c r="X95" s="55"/>
      <c r="Y95" s="55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1"/>
      <c r="AO95" s="21"/>
      <c r="AP95" s="21"/>
      <c r="AQ95" s="21"/>
      <c r="AR95" s="21"/>
      <c r="AS95" s="21"/>
      <c r="AT95" s="22"/>
      <c r="AU95" s="99"/>
      <c r="AV95" s="20"/>
      <c r="AW95" s="20"/>
      <c r="AX95" s="22"/>
      <c r="BB95" s="78">
        <f t="shared" si="7"/>
        <v>0</v>
      </c>
    </row>
    <row r="96" spans="2:54" x14ac:dyDescent="0.2">
      <c r="B96" s="14">
        <f t="shared" si="6"/>
        <v>88</v>
      </c>
      <c r="C96" s="105"/>
      <c r="D96" s="95"/>
      <c r="E96" s="17" t="str">
        <f>IF('Sum Subs'!$D$10="TH-Hill DS-1 Vol 3 CAT 2: Clean and Visual Ends only","N/A","OK")</f>
        <v>OK</v>
      </c>
      <c r="F96" s="17" t="str">
        <f>IF('Sum Subs'!$D$10="TH-Hill DS-1 Vol 3 CAT 2: Clean and Visual Ends only","N/A","OK")</f>
        <v>OK</v>
      </c>
      <c r="G96" s="17"/>
      <c r="H96" s="17"/>
      <c r="I96" s="17" t="s">
        <v>51</v>
      </c>
      <c r="J96" s="17" t="str">
        <f t="shared" si="8"/>
        <v>OK</v>
      </c>
      <c r="K96" s="17" t="str">
        <f t="shared" si="9"/>
        <v>OK</v>
      </c>
      <c r="L96" s="17" t="str">
        <f>IF('Data Sheet'!$B$9="NC-50","N/A","OK")</f>
        <v>OK</v>
      </c>
      <c r="M96" s="17" t="str">
        <f>IF('Data Sheet'!$B$9="NC-50","N/A","OK")</f>
        <v>OK</v>
      </c>
      <c r="N96" s="64"/>
      <c r="O96" s="20"/>
      <c r="P96" s="20"/>
      <c r="Q96" s="20"/>
      <c r="R96" s="20"/>
      <c r="S96" s="20"/>
      <c r="T96" s="20"/>
      <c r="U96" s="20"/>
      <c r="V96" s="20"/>
      <c r="W96" s="20"/>
      <c r="X96" s="55"/>
      <c r="Y96" s="55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1"/>
      <c r="AO96" s="21"/>
      <c r="AP96" s="21"/>
      <c r="AQ96" s="21"/>
      <c r="AR96" s="21"/>
      <c r="AS96" s="21"/>
      <c r="AT96" s="22"/>
      <c r="AU96" s="99"/>
      <c r="AV96" s="20"/>
      <c r="AW96" s="20"/>
      <c r="AX96" s="22"/>
      <c r="BB96" s="78">
        <f t="shared" si="7"/>
        <v>0</v>
      </c>
    </row>
    <row r="97" spans="2:54" x14ac:dyDescent="0.2">
      <c r="B97" s="14">
        <f t="shared" si="6"/>
        <v>89</v>
      </c>
      <c r="C97" s="105"/>
      <c r="D97" s="95"/>
      <c r="E97" s="17" t="str">
        <f>IF('Sum Subs'!$D$10="TH-Hill DS-1 Vol 3 CAT 2: Clean and Visual Ends only","N/A","OK")</f>
        <v>OK</v>
      </c>
      <c r="F97" s="17" t="str">
        <f>IF('Sum Subs'!$D$10="TH-Hill DS-1 Vol 3 CAT 2: Clean and Visual Ends only","N/A","OK")</f>
        <v>OK</v>
      </c>
      <c r="G97" s="17"/>
      <c r="H97" s="17"/>
      <c r="I97" s="17" t="s">
        <v>51</v>
      </c>
      <c r="J97" s="17" t="str">
        <f t="shared" si="8"/>
        <v>OK</v>
      </c>
      <c r="K97" s="17" t="str">
        <f t="shared" si="9"/>
        <v>OK</v>
      </c>
      <c r="L97" s="17" t="str">
        <f>IF('Data Sheet'!$B$9="NC-50","N/A","OK")</f>
        <v>OK</v>
      </c>
      <c r="M97" s="17" t="str">
        <f>IF('Data Sheet'!$B$9="NC-50","N/A","OK")</f>
        <v>OK</v>
      </c>
      <c r="N97" s="64"/>
      <c r="O97" s="20"/>
      <c r="P97" s="20"/>
      <c r="Q97" s="20"/>
      <c r="R97" s="20"/>
      <c r="S97" s="20"/>
      <c r="T97" s="20"/>
      <c r="U97" s="20"/>
      <c r="V97" s="20"/>
      <c r="W97" s="20"/>
      <c r="X97" s="55"/>
      <c r="Y97" s="55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1"/>
      <c r="AO97" s="21"/>
      <c r="AP97" s="21"/>
      <c r="AQ97" s="21"/>
      <c r="AR97" s="21"/>
      <c r="AS97" s="21"/>
      <c r="AT97" s="22"/>
      <c r="AU97" s="99"/>
      <c r="AV97" s="20"/>
      <c r="AW97" s="20"/>
      <c r="AX97" s="22"/>
      <c r="BB97" s="78">
        <f t="shared" si="7"/>
        <v>0</v>
      </c>
    </row>
    <row r="98" spans="2:54" x14ac:dyDescent="0.2">
      <c r="B98" s="14">
        <f t="shared" si="6"/>
        <v>90</v>
      </c>
      <c r="C98" s="105"/>
      <c r="D98" s="95"/>
      <c r="E98" s="17" t="str">
        <f>IF('Sum Subs'!$D$10="TH-Hill DS-1 Vol 3 CAT 2: Clean and Visual Ends only","N/A","OK")</f>
        <v>OK</v>
      </c>
      <c r="F98" s="17" t="str">
        <f>IF('Sum Subs'!$D$10="TH-Hill DS-1 Vol 3 CAT 2: Clean and Visual Ends only","N/A","OK")</f>
        <v>OK</v>
      </c>
      <c r="G98" s="17"/>
      <c r="H98" s="17"/>
      <c r="I98" s="17" t="s">
        <v>51</v>
      </c>
      <c r="J98" s="17" t="str">
        <f t="shared" si="8"/>
        <v>OK</v>
      </c>
      <c r="K98" s="17" t="str">
        <f t="shared" si="9"/>
        <v>OK</v>
      </c>
      <c r="L98" s="17" t="str">
        <f>IF('Data Sheet'!$B$9="NC-50","N/A","OK")</f>
        <v>OK</v>
      </c>
      <c r="M98" s="17" t="str">
        <f>IF('Data Sheet'!$B$9="NC-50","N/A","OK")</f>
        <v>OK</v>
      </c>
      <c r="N98" s="64"/>
      <c r="O98" s="20"/>
      <c r="P98" s="20"/>
      <c r="Q98" s="20"/>
      <c r="R98" s="20"/>
      <c r="S98" s="20"/>
      <c r="T98" s="20"/>
      <c r="U98" s="20"/>
      <c r="V98" s="20"/>
      <c r="W98" s="20"/>
      <c r="X98" s="55"/>
      <c r="Y98" s="55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1"/>
      <c r="AO98" s="21"/>
      <c r="AP98" s="21"/>
      <c r="AQ98" s="21"/>
      <c r="AR98" s="21"/>
      <c r="AS98" s="21"/>
      <c r="AT98" s="22"/>
      <c r="AU98" s="99"/>
      <c r="AV98" s="20"/>
      <c r="AW98" s="20"/>
      <c r="AX98" s="22"/>
      <c r="BB98" s="78">
        <f t="shared" si="7"/>
        <v>0</v>
      </c>
    </row>
    <row r="99" spans="2:54" x14ac:dyDescent="0.2">
      <c r="B99" s="14">
        <f t="shared" si="6"/>
        <v>91</v>
      </c>
      <c r="C99" s="105"/>
      <c r="D99" s="95"/>
      <c r="E99" s="17" t="str">
        <f>IF('Sum Subs'!$D$10="TH-Hill DS-1 Vol 3 CAT 2: Clean and Visual Ends only","N/A","OK")</f>
        <v>OK</v>
      </c>
      <c r="F99" s="17" t="str">
        <f>IF('Sum Subs'!$D$10="TH-Hill DS-1 Vol 3 CAT 2: Clean and Visual Ends only","N/A","OK")</f>
        <v>OK</v>
      </c>
      <c r="G99" s="17"/>
      <c r="H99" s="17"/>
      <c r="I99" s="17" t="s">
        <v>51</v>
      </c>
      <c r="J99" s="17" t="str">
        <f t="shared" si="8"/>
        <v>OK</v>
      </c>
      <c r="K99" s="17" t="str">
        <f t="shared" si="9"/>
        <v>OK</v>
      </c>
      <c r="L99" s="17" t="str">
        <f>IF('Data Sheet'!$B$9="NC-50","N/A","OK")</f>
        <v>OK</v>
      </c>
      <c r="M99" s="17" t="str">
        <f>IF('Data Sheet'!$B$9="NC-50","N/A","OK")</f>
        <v>OK</v>
      </c>
      <c r="N99" s="64"/>
      <c r="O99" s="20"/>
      <c r="P99" s="20"/>
      <c r="Q99" s="20"/>
      <c r="R99" s="20"/>
      <c r="S99" s="20"/>
      <c r="T99" s="20"/>
      <c r="U99" s="20"/>
      <c r="V99" s="20"/>
      <c r="W99" s="20"/>
      <c r="X99" s="55"/>
      <c r="Y99" s="55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1"/>
      <c r="AO99" s="21"/>
      <c r="AP99" s="21"/>
      <c r="AQ99" s="21"/>
      <c r="AR99" s="21"/>
      <c r="AS99" s="21"/>
      <c r="AT99" s="22"/>
      <c r="AU99" s="99"/>
      <c r="AV99" s="20"/>
      <c r="AW99" s="20"/>
      <c r="AX99" s="22"/>
      <c r="BB99" s="78">
        <f t="shared" si="7"/>
        <v>0</v>
      </c>
    </row>
    <row r="100" spans="2:54" x14ac:dyDescent="0.2">
      <c r="B100" s="14">
        <f t="shared" si="6"/>
        <v>92</v>
      </c>
      <c r="C100" s="105"/>
      <c r="D100" s="95"/>
      <c r="E100" s="17" t="str">
        <f>IF('Sum Subs'!$D$10="TH-Hill DS-1 Vol 3 CAT 2: Clean and Visual Ends only","N/A","OK")</f>
        <v>OK</v>
      </c>
      <c r="F100" s="17" t="str">
        <f>IF('Sum Subs'!$D$10="TH-Hill DS-1 Vol 3 CAT 2: Clean and Visual Ends only","N/A","OK")</f>
        <v>OK</v>
      </c>
      <c r="G100" s="17"/>
      <c r="H100" s="17"/>
      <c r="I100" s="17" t="s">
        <v>51</v>
      </c>
      <c r="J100" s="17" t="str">
        <f t="shared" si="8"/>
        <v>OK</v>
      </c>
      <c r="K100" s="17" t="str">
        <f t="shared" si="9"/>
        <v>OK</v>
      </c>
      <c r="L100" s="17" t="str">
        <f>IF('Data Sheet'!$B$9="NC-50","N/A","OK")</f>
        <v>OK</v>
      </c>
      <c r="M100" s="17" t="str">
        <f>IF('Data Sheet'!$B$9="NC-50","N/A","OK")</f>
        <v>OK</v>
      </c>
      <c r="N100" s="64"/>
      <c r="O100" s="20"/>
      <c r="P100" s="20"/>
      <c r="Q100" s="20"/>
      <c r="R100" s="20"/>
      <c r="S100" s="20"/>
      <c r="T100" s="20"/>
      <c r="U100" s="20"/>
      <c r="V100" s="20"/>
      <c r="W100" s="20"/>
      <c r="X100" s="55"/>
      <c r="Y100" s="55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1"/>
      <c r="AO100" s="21"/>
      <c r="AP100" s="21"/>
      <c r="AQ100" s="21"/>
      <c r="AR100" s="21"/>
      <c r="AS100" s="21"/>
      <c r="AT100" s="22"/>
      <c r="AU100" s="99"/>
      <c r="AV100" s="20"/>
      <c r="AW100" s="20"/>
      <c r="AX100" s="22"/>
      <c r="BB100" s="78">
        <f t="shared" si="7"/>
        <v>0</v>
      </c>
    </row>
    <row r="101" spans="2:54" x14ac:dyDescent="0.2">
      <c r="B101" s="14">
        <f t="shared" si="6"/>
        <v>93</v>
      </c>
      <c r="C101" s="105"/>
      <c r="D101" s="95"/>
      <c r="E101" s="17" t="str">
        <f>IF('Sum Subs'!$D$10="TH-Hill DS-1 Vol 3 CAT 2: Clean and Visual Ends only","N/A","OK")</f>
        <v>OK</v>
      </c>
      <c r="F101" s="17" t="str">
        <f>IF('Sum Subs'!$D$10="TH-Hill DS-1 Vol 3 CAT 2: Clean and Visual Ends only","N/A","OK")</f>
        <v>OK</v>
      </c>
      <c r="G101" s="17"/>
      <c r="H101" s="17"/>
      <c r="I101" s="17" t="s">
        <v>51</v>
      </c>
      <c r="J101" s="17" t="str">
        <f t="shared" si="8"/>
        <v>OK</v>
      </c>
      <c r="K101" s="17" t="str">
        <f t="shared" si="9"/>
        <v>OK</v>
      </c>
      <c r="L101" s="17" t="str">
        <f>IF('Data Sheet'!$B$9="NC-50","N/A","OK")</f>
        <v>OK</v>
      </c>
      <c r="M101" s="17" t="str">
        <f>IF('Data Sheet'!$B$9="NC-50","N/A","OK")</f>
        <v>OK</v>
      </c>
      <c r="N101" s="64"/>
      <c r="O101" s="20"/>
      <c r="P101" s="20"/>
      <c r="Q101" s="20"/>
      <c r="R101" s="20"/>
      <c r="S101" s="20"/>
      <c r="T101" s="20"/>
      <c r="U101" s="20"/>
      <c r="V101" s="20"/>
      <c r="W101" s="20"/>
      <c r="X101" s="55"/>
      <c r="Y101" s="55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1"/>
      <c r="AO101" s="21"/>
      <c r="AP101" s="21"/>
      <c r="AQ101" s="21"/>
      <c r="AR101" s="21"/>
      <c r="AS101" s="21"/>
      <c r="AT101" s="22"/>
      <c r="AU101" s="99"/>
      <c r="AV101" s="20"/>
      <c r="AW101" s="20"/>
      <c r="AX101" s="22"/>
      <c r="BB101" s="78">
        <f t="shared" si="7"/>
        <v>0</v>
      </c>
    </row>
    <row r="102" spans="2:54" x14ac:dyDescent="0.2">
      <c r="B102" s="14">
        <f t="shared" si="6"/>
        <v>94</v>
      </c>
      <c r="C102" s="105"/>
      <c r="D102" s="95"/>
      <c r="E102" s="17" t="str">
        <f>IF('Sum Subs'!$D$10="TH-Hill DS-1 Vol 3 CAT 2: Clean and Visual Ends only","N/A","OK")</f>
        <v>OK</v>
      </c>
      <c r="F102" s="17" t="str">
        <f>IF('Sum Subs'!$D$10="TH-Hill DS-1 Vol 3 CAT 2: Clean and Visual Ends only","N/A","OK")</f>
        <v>OK</v>
      </c>
      <c r="G102" s="17"/>
      <c r="H102" s="17"/>
      <c r="I102" s="17" t="s">
        <v>51</v>
      </c>
      <c r="J102" s="17" t="str">
        <f t="shared" si="8"/>
        <v>OK</v>
      </c>
      <c r="K102" s="17" t="str">
        <f t="shared" si="9"/>
        <v>OK</v>
      </c>
      <c r="L102" s="17" t="str">
        <f>IF('Data Sheet'!$B$9="NC-50","N/A","OK")</f>
        <v>OK</v>
      </c>
      <c r="M102" s="17" t="str">
        <f>IF('Data Sheet'!$B$9="NC-50","N/A","OK")</f>
        <v>OK</v>
      </c>
      <c r="N102" s="64"/>
      <c r="O102" s="20"/>
      <c r="P102" s="20"/>
      <c r="Q102" s="20"/>
      <c r="R102" s="20"/>
      <c r="S102" s="20"/>
      <c r="T102" s="20"/>
      <c r="U102" s="20"/>
      <c r="V102" s="20"/>
      <c r="W102" s="20"/>
      <c r="X102" s="55"/>
      <c r="Y102" s="55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1"/>
      <c r="AO102" s="21"/>
      <c r="AP102" s="21"/>
      <c r="AQ102" s="21"/>
      <c r="AR102" s="21"/>
      <c r="AS102" s="21"/>
      <c r="AT102" s="22"/>
      <c r="AU102" s="99"/>
      <c r="AV102" s="20"/>
      <c r="AW102" s="20"/>
      <c r="AX102" s="22"/>
      <c r="BB102" s="78">
        <f t="shared" si="7"/>
        <v>0</v>
      </c>
    </row>
    <row r="103" spans="2:54" x14ac:dyDescent="0.2">
      <c r="B103" s="14">
        <f t="shared" si="6"/>
        <v>95</v>
      </c>
      <c r="C103" s="105"/>
      <c r="D103" s="95"/>
      <c r="E103" s="17" t="str">
        <f>IF('Sum Subs'!$D$10="TH-Hill DS-1 Vol 3 CAT 2: Clean and Visual Ends only","N/A","OK")</f>
        <v>OK</v>
      </c>
      <c r="F103" s="17" t="str">
        <f>IF('Sum Subs'!$D$10="TH-Hill DS-1 Vol 3 CAT 2: Clean and Visual Ends only","N/A","OK")</f>
        <v>OK</v>
      </c>
      <c r="G103" s="17"/>
      <c r="H103" s="17"/>
      <c r="I103" s="17" t="s">
        <v>51</v>
      </c>
      <c r="J103" s="17" t="str">
        <f t="shared" si="8"/>
        <v>OK</v>
      </c>
      <c r="K103" s="17" t="str">
        <f t="shared" si="9"/>
        <v>OK</v>
      </c>
      <c r="L103" s="17" t="str">
        <f>IF('Data Sheet'!$B$9="NC-50","N/A","OK")</f>
        <v>OK</v>
      </c>
      <c r="M103" s="17" t="str">
        <f>IF('Data Sheet'!$B$9="NC-50","N/A","OK")</f>
        <v>OK</v>
      </c>
      <c r="N103" s="64"/>
      <c r="O103" s="20"/>
      <c r="P103" s="20"/>
      <c r="Q103" s="20"/>
      <c r="R103" s="20"/>
      <c r="S103" s="20"/>
      <c r="T103" s="20"/>
      <c r="U103" s="20"/>
      <c r="V103" s="20"/>
      <c r="W103" s="20"/>
      <c r="X103" s="55"/>
      <c r="Y103" s="55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1"/>
      <c r="AO103" s="21"/>
      <c r="AP103" s="21"/>
      <c r="AQ103" s="21"/>
      <c r="AR103" s="21"/>
      <c r="AS103" s="21"/>
      <c r="AT103" s="22"/>
      <c r="AU103" s="99"/>
      <c r="AV103" s="20"/>
      <c r="AW103" s="20"/>
      <c r="AX103" s="22"/>
      <c r="BB103" s="78">
        <f t="shared" si="7"/>
        <v>0</v>
      </c>
    </row>
    <row r="104" spans="2:54" x14ac:dyDescent="0.2">
      <c r="B104" s="14">
        <f t="shared" si="6"/>
        <v>96</v>
      </c>
      <c r="C104" s="105"/>
      <c r="D104" s="95"/>
      <c r="E104" s="17" t="str">
        <f>IF('Sum Subs'!$D$10="TH-Hill DS-1 Vol 3 CAT 2: Clean and Visual Ends only","N/A","OK")</f>
        <v>OK</v>
      </c>
      <c r="F104" s="17" t="str">
        <f>IF('Sum Subs'!$D$10="TH-Hill DS-1 Vol 3 CAT 2: Clean and Visual Ends only","N/A","OK")</f>
        <v>OK</v>
      </c>
      <c r="G104" s="17"/>
      <c r="H104" s="17"/>
      <c r="I104" s="17" t="s">
        <v>51</v>
      </c>
      <c r="J104" s="17" t="str">
        <f t="shared" si="8"/>
        <v>OK</v>
      </c>
      <c r="K104" s="17" t="str">
        <f t="shared" si="9"/>
        <v>OK</v>
      </c>
      <c r="L104" s="17" t="str">
        <f>IF('Data Sheet'!$B$9="NC-50","N/A","OK")</f>
        <v>OK</v>
      </c>
      <c r="M104" s="17" t="str">
        <f>IF('Data Sheet'!$B$9="NC-50","N/A","OK")</f>
        <v>OK</v>
      </c>
      <c r="N104" s="64"/>
      <c r="O104" s="20"/>
      <c r="P104" s="20"/>
      <c r="Q104" s="20"/>
      <c r="R104" s="20"/>
      <c r="S104" s="20"/>
      <c r="T104" s="20"/>
      <c r="U104" s="20"/>
      <c r="V104" s="20"/>
      <c r="W104" s="20"/>
      <c r="X104" s="55"/>
      <c r="Y104" s="55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1"/>
      <c r="AO104" s="21"/>
      <c r="AP104" s="21"/>
      <c r="AQ104" s="21"/>
      <c r="AR104" s="21"/>
      <c r="AS104" s="21"/>
      <c r="AT104" s="22"/>
      <c r="AU104" s="99"/>
      <c r="AV104" s="20"/>
      <c r="AW104" s="20"/>
      <c r="AX104" s="22"/>
      <c r="BB104" s="78">
        <f t="shared" si="7"/>
        <v>0</v>
      </c>
    </row>
    <row r="105" spans="2:54" x14ac:dyDescent="0.2">
      <c r="B105" s="14">
        <f t="shared" si="6"/>
        <v>97</v>
      </c>
      <c r="C105" s="105"/>
      <c r="D105" s="95"/>
      <c r="E105" s="17" t="str">
        <f>IF('Sum Subs'!$D$10="TH-Hill DS-1 Vol 3 CAT 2: Clean and Visual Ends only","N/A","OK")</f>
        <v>OK</v>
      </c>
      <c r="F105" s="17" t="str">
        <f>IF('Sum Subs'!$D$10="TH-Hill DS-1 Vol 3 CAT 2: Clean and Visual Ends only","N/A","OK")</f>
        <v>OK</v>
      </c>
      <c r="G105" s="17"/>
      <c r="H105" s="17"/>
      <c r="I105" s="17" t="s">
        <v>51</v>
      </c>
      <c r="J105" s="17" t="str">
        <f t="shared" si="8"/>
        <v>OK</v>
      </c>
      <c r="K105" s="17" t="str">
        <f t="shared" si="9"/>
        <v>OK</v>
      </c>
      <c r="L105" s="17" t="str">
        <f>IF('Data Sheet'!$B$9="NC-50","N/A","OK")</f>
        <v>OK</v>
      </c>
      <c r="M105" s="17" t="str">
        <f>IF('Data Sheet'!$B$9="NC-50","N/A","OK")</f>
        <v>OK</v>
      </c>
      <c r="N105" s="64"/>
      <c r="O105" s="20"/>
      <c r="P105" s="20"/>
      <c r="Q105" s="20"/>
      <c r="R105" s="20"/>
      <c r="S105" s="20"/>
      <c r="T105" s="20"/>
      <c r="U105" s="20"/>
      <c r="V105" s="20"/>
      <c r="W105" s="20"/>
      <c r="X105" s="55"/>
      <c r="Y105" s="55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1"/>
      <c r="AO105" s="21"/>
      <c r="AP105" s="21"/>
      <c r="AQ105" s="21"/>
      <c r="AR105" s="21"/>
      <c r="AS105" s="21"/>
      <c r="AT105" s="22"/>
      <c r="AU105" s="99"/>
      <c r="AV105" s="20"/>
      <c r="AW105" s="20"/>
      <c r="AX105" s="22"/>
      <c r="BB105" s="78">
        <f t="shared" si="7"/>
        <v>0</v>
      </c>
    </row>
    <row r="106" spans="2:54" x14ac:dyDescent="0.2">
      <c r="B106" s="14">
        <f t="shared" si="6"/>
        <v>98</v>
      </c>
      <c r="C106" s="105"/>
      <c r="D106" s="95"/>
      <c r="E106" s="17" t="str">
        <f>IF('Sum Subs'!$D$10="TH-Hill DS-1 Vol 3 CAT 2: Clean and Visual Ends only","N/A","OK")</f>
        <v>OK</v>
      </c>
      <c r="F106" s="17" t="str">
        <f>IF('Sum Subs'!$D$10="TH-Hill DS-1 Vol 3 CAT 2: Clean and Visual Ends only","N/A","OK")</f>
        <v>OK</v>
      </c>
      <c r="G106" s="17"/>
      <c r="H106" s="17"/>
      <c r="I106" s="17" t="s">
        <v>51</v>
      </c>
      <c r="J106" s="17" t="str">
        <f t="shared" si="8"/>
        <v>OK</v>
      </c>
      <c r="K106" s="17" t="str">
        <f t="shared" si="9"/>
        <v>OK</v>
      </c>
      <c r="L106" s="17" t="str">
        <f>IF('Data Sheet'!$B$9="NC-50","N/A","OK")</f>
        <v>OK</v>
      </c>
      <c r="M106" s="17" t="str">
        <f>IF('Data Sheet'!$B$9="NC-50","N/A","OK")</f>
        <v>OK</v>
      </c>
      <c r="N106" s="64"/>
      <c r="O106" s="20"/>
      <c r="P106" s="20"/>
      <c r="Q106" s="20"/>
      <c r="R106" s="20"/>
      <c r="S106" s="20"/>
      <c r="T106" s="20"/>
      <c r="U106" s="20"/>
      <c r="V106" s="20"/>
      <c r="W106" s="20"/>
      <c r="X106" s="55"/>
      <c r="Y106" s="55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1"/>
      <c r="AO106" s="21"/>
      <c r="AP106" s="21"/>
      <c r="AQ106" s="21"/>
      <c r="AR106" s="21"/>
      <c r="AS106" s="21"/>
      <c r="AT106" s="22"/>
      <c r="AU106" s="99"/>
      <c r="AV106" s="20"/>
      <c r="AW106" s="20"/>
      <c r="AX106" s="22"/>
      <c r="BB106" s="78">
        <f t="shared" si="7"/>
        <v>0</v>
      </c>
    </row>
    <row r="107" spans="2:54" x14ac:dyDescent="0.2">
      <c r="B107" s="14">
        <f t="shared" si="6"/>
        <v>99</v>
      </c>
      <c r="C107" s="105"/>
      <c r="D107" s="95"/>
      <c r="E107" s="17" t="str">
        <f>IF('Sum Subs'!$D$10="TH-Hill DS-1 Vol 3 CAT 2: Clean and Visual Ends only","N/A","OK")</f>
        <v>OK</v>
      </c>
      <c r="F107" s="17" t="str">
        <f>IF('Sum Subs'!$D$10="TH-Hill DS-1 Vol 3 CAT 2: Clean and Visual Ends only","N/A","OK")</f>
        <v>OK</v>
      </c>
      <c r="G107" s="17"/>
      <c r="H107" s="17"/>
      <c r="I107" s="17" t="s">
        <v>51</v>
      </c>
      <c r="J107" s="17" t="str">
        <f t="shared" si="8"/>
        <v>OK</v>
      </c>
      <c r="K107" s="17" t="str">
        <f t="shared" si="9"/>
        <v>OK</v>
      </c>
      <c r="L107" s="17" t="str">
        <f>IF('Data Sheet'!$B$9="NC-50","N/A","OK")</f>
        <v>OK</v>
      </c>
      <c r="M107" s="17" t="str">
        <f>IF('Data Sheet'!$B$9="NC-50","N/A","OK")</f>
        <v>OK</v>
      </c>
      <c r="N107" s="64"/>
      <c r="O107" s="20"/>
      <c r="P107" s="20"/>
      <c r="Q107" s="20"/>
      <c r="R107" s="20"/>
      <c r="S107" s="20"/>
      <c r="T107" s="20"/>
      <c r="U107" s="20"/>
      <c r="V107" s="20"/>
      <c r="W107" s="20"/>
      <c r="X107" s="55"/>
      <c r="Y107" s="55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1"/>
      <c r="AO107" s="21"/>
      <c r="AP107" s="21"/>
      <c r="AQ107" s="21"/>
      <c r="AR107" s="21"/>
      <c r="AS107" s="21"/>
      <c r="AT107" s="22"/>
      <c r="AU107" s="99"/>
      <c r="AV107" s="20"/>
      <c r="AW107" s="20"/>
      <c r="AX107" s="22"/>
      <c r="BB107" s="78">
        <f t="shared" si="7"/>
        <v>0</v>
      </c>
    </row>
    <row r="108" spans="2:54" x14ac:dyDescent="0.2">
      <c r="B108" s="14">
        <f t="shared" si="6"/>
        <v>100</v>
      </c>
      <c r="C108" s="105"/>
      <c r="D108" s="95"/>
      <c r="E108" s="17" t="str">
        <f>IF('Sum Subs'!$D$10="TH-Hill DS-1 Vol 3 CAT 2: Clean and Visual Ends only","N/A","OK")</f>
        <v>OK</v>
      </c>
      <c r="F108" s="17" t="str">
        <f>IF('Sum Subs'!$D$10="TH-Hill DS-1 Vol 3 CAT 2: Clean and Visual Ends only","N/A","OK")</f>
        <v>OK</v>
      </c>
      <c r="G108" s="17"/>
      <c r="H108" s="17"/>
      <c r="I108" s="17" t="s">
        <v>51</v>
      </c>
      <c r="J108" s="17" t="str">
        <f t="shared" si="8"/>
        <v>OK</v>
      </c>
      <c r="K108" s="17" t="str">
        <f t="shared" si="9"/>
        <v>OK</v>
      </c>
      <c r="L108" s="17" t="str">
        <f>IF('Data Sheet'!$B$9="NC-50","N/A","OK")</f>
        <v>OK</v>
      </c>
      <c r="M108" s="17" t="str">
        <f>IF('Data Sheet'!$B$9="NC-50","N/A","OK")</f>
        <v>OK</v>
      </c>
      <c r="N108" s="64"/>
      <c r="O108" s="20"/>
      <c r="P108" s="20"/>
      <c r="Q108" s="20"/>
      <c r="R108" s="20"/>
      <c r="S108" s="20"/>
      <c r="T108" s="20"/>
      <c r="U108" s="20"/>
      <c r="V108" s="20"/>
      <c r="W108" s="20"/>
      <c r="X108" s="55"/>
      <c r="Y108" s="55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1"/>
      <c r="AO108" s="21"/>
      <c r="AP108" s="21"/>
      <c r="AQ108" s="21"/>
      <c r="AR108" s="21"/>
      <c r="AS108" s="21"/>
      <c r="AT108" s="22"/>
      <c r="AU108" s="99"/>
      <c r="AV108" s="20"/>
      <c r="AW108" s="20"/>
      <c r="AX108" s="22"/>
      <c r="BB108" s="78">
        <f t="shared" si="7"/>
        <v>0</v>
      </c>
    </row>
    <row r="109" spans="2:54" x14ac:dyDescent="0.2">
      <c r="B109" s="14">
        <f t="shared" si="6"/>
        <v>101</v>
      </c>
      <c r="C109" s="105"/>
      <c r="D109" s="95"/>
      <c r="E109" s="17" t="str">
        <f>IF('Sum Subs'!$D$10="TH-Hill DS-1 Vol 3 CAT 2: Clean and Visual Ends only","N/A","OK")</f>
        <v>OK</v>
      </c>
      <c r="F109" s="17" t="str">
        <f>IF('Sum Subs'!$D$10="TH-Hill DS-1 Vol 3 CAT 2: Clean and Visual Ends only","N/A","OK")</f>
        <v>OK</v>
      </c>
      <c r="G109" s="17"/>
      <c r="H109" s="17"/>
      <c r="I109" s="17" t="s">
        <v>51</v>
      </c>
      <c r="J109" s="17" t="str">
        <f t="shared" si="8"/>
        <v>OK</v>
      </c>
      <c r="K109" s="17" t="str">
        <f t="shared" si="9"/>
        <v>OK</v>
      </c>
      <c r="L109" s="17" t="str">
        <f>IF('Data Sheet'!$B$9="NC-50","N/A","OK")</f>
        <v>OK</v>
      </c>
      <c r="M109" s="17" t="str">
        <f>IF('Data Sheet'!$B$9="NC-50","N/A","OK")</f>
        <v>OK</v>
      </c>
      <c r="N109" s="64"/>
      <c r="O109" s="20"/>
      <c r="P109" s="20"/>
      <c r="Q109" s="20"/>
      <c r="R109" s="20"/>
      <c r="S109" s="20"/>
      <c r="T109" s="20"/>
      <c r="U109" s="20"/>
      <c r="V109" s="20"/>
      <c r="W109" s="20"/>
      <c r="X109" s="55"/>
      <c r="Y109" s="55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1"/>
      <c r="AO109" s="21"/>
      <c r="AP109" s="21"/>
      <c r="AQ109" s="21"/>
      <c r="AR109" s="21"/>
      <c r="AS109" s="21"/>
      <c r="AT109" s="22"/>
      <c r="AU109" s="99"/>
      <c r="AV109" s="20"/>
      <c r="AW109" s="20"/>
      <c r="AX109" s="22"/>
      <c r="BB109" s="78">
        <f t="shared" si="7"/>
        <v>0</v>
      </c>
    </row>
    <row r="110" spans="2:54" x14ac:dyDescent="0.2">
      <c r="B110" s="14">
        <f t="shared" si="6"/>
        <v>102</v>
      </c>
      <c r="C110" s="105"/>
      <c r="D110" s="95"/>
      <c r="E110" s="17" t="str">
        <f>IF('Sum Subs'!$D$10="TH-Hill DS-1 Vol 3 CAT 2: Clean and Visual Ends only","N/A","OK")</f>
        <v>OK</v>
      </c>
      <c r="F110" s="17" t="str">
        <f>IF('Sum Subs'!$D$10="TH-Hill DS-1 Vol 3 CAT 2: Clean and Visual Ends only","N/A","OK")</f>
        <v>OK</v>
      </c>
      <c r="G110" s="17"/>
      <c r="H110" s="17"/>
      <c r="I110" s="17" t="s">
        <v>51</v>
      </c>
      <c r="J110" s="17" t="str">
        <f t="shared" si="8"/>
        <v>OK</v>
      </c>
      <c r="K110" s="17" t="str">
        <f t="shared" si="9"/>
        <v>OK</v>
      </c>
      <c r="L110" s="17" t="str">
        <f>IF('Data Sheet'!$B$9="NC-50","N/A","OK")</f>
        <v>OK</v>
      </c>
      <c r="M110" s="17" t="str">
        <f>IF('Data Sheet'!$B$9="NC-50","N/A","OK")</f>
        <v>OK</v>
      </c>
      <c r="N110" s="64"/>
      <c r="O110" s="20"/>
      <c r="P110" s="20"/>
      <c r="Q110" s="20"/>
      <c r="R110" s="20"/>
      <c r="S110" s="20"/>
      <c r="T110" s="20"/>
      <c r="U110" s="20"/>
      <c r="V110" s="20"/>
      <c r="W110" s="20"/>
      <c r="X110" s="55"/>
      <c r="Y110" s="55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1"/>
      <c r="AO110" s="21"/>
      <c r="AP110" s="21"/>
      <c r="AQ110" s="21"/>
      <c r="AR110" s="21"/>
      <c r="AS110" s="21"/>
      <c r="AT110" s="22"/>
      <c r="AU110" s="99"/>
      <c r="AV110" s="20"/>
      <c r="AW110" s="20"/>
      <c r="AX110" s="22"/>
      <c r="BB110" s="78">
        <f t="shared" si="7"/>
        <v>0</v>
      </c>
    </row>
    <row r="111" spans="2:54" x14ac:dyDescent="0.2">
      <c r="B111" s="14">
        <f t="shared" si="6"/>
        <v>103</v>
      </c>
      <c r="C111" s="105"/>
      <c r="D111" s="95"/>
      <c r="E111" s="17" t="str">
        <f>IF('Sum Subs'!$D$10="TH-Hill DS-1 Vol 3 CAT 2: Clean and Visual Ends only","N/A","OK")</f>
        <v>OK</v>
      </c>
      <c r="F111" s="17" t="str">
        <f>IF('Sum Subs'!$D$10="TH-Hill DS-1 Vol 3 CAT 2: Clean and Visual Ends only","N/A","OK")</f>
        <v>OK</v>
      </c>
      <c r="G111" s="17"/>
      <c r="H111" s="17"/>
      <c r="I111" s="17" t="s">
        <v>51</v>
      </c>
      <c r="J111" s="17" t="str">
        <f t="shared" si="8"/>
        <v>OK</v>
      </c>
      <c r="K111" s="17" t="str">
        <f t="shared" si="9"/>
        <v>OK</v>
      </c>
      <c r="L111" s="17" t="str">
        <f>IF('Data Sheet'!$B$9="NC-50","N/A","OK")</f>
        <v>OK</v>
      </c>
      <c r="M111" s="17" t="str">
        <f>IF('Data Sheet'!$B$9="NC-50","N/A","OK")</f>
        <v>OK</v>
      </c>
      <c r="N111" s="64"/>
      <c r="O111" s="20"/>
      <c r="P111" s="20"/>
      <c r="Q111" s="20"/>
      <c r="R111" s="20"/>
      <c r="S111" s="20"/>
      <c r="T111" s="20"/>
      <c r="U111" s="20"/>
      <c r="V111" s="20"/>
      <c r="W111" s="20"/>
      <c r="X111" s="55"/>
      <c r="Y111" s="55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1"/>
      <c r="AO111" s="21"/>
      <c r="AP111" s="21"/>
      <c r="AQ111" s="21"/>
      <c r="AR111" s="21"/>
      <c r="AS111" s="21"/>
      <c r="AT111" s="22"/>
      <c r="AU111" s="99"/>
      <c r="AV111" s="20"/>
      <c r="AW111" s="20"/>
      <c r="AX111" s="22"/>
      <c r="BB111" s="78">
        <f t="shared" si="7"/>
        <v>0</v>
      </c>
    </row>
    <row r="112" spans="2:54" x14ac:dyDescent="0.2">
      <c r="B112" s="14">
        <f t="shared" si="6"/>
        <v>104</v>
      </c>
      <c r="C112" s="105"/>
      <c r="D112" s="95"/>
      <c r="E112" s="17" t="str">
        <f>IF('Sum Subs'!$D$10="TH-Hill DS-1 Vol 3 CAT 2: Clean and Visual Ends only","N/A","OK")</f>
        <v>OK</v>
      </c>
      <c r="F112" s="17" t="str">
        <f>IF('Sum Subs'!$D$10="TH-Hill DS-1 Vol 3 CAT 2: Clean and Visual Ends only","N/A","OK")</f>
        <v>OK</v>
      </c>
      <c r="G112" s="17"/>
      <c r="H112" s="17"/>
      <c r="I112" s="17" t="s">
        <v>51</v>
      </c>
      <c r="J112" s="17" t="str">
        <f t="shared" si="8"/>
        <v>OK</v>
      </c>
      <c r="K112" s="17" t="str">
        <f t="shared" si="9"/>
        <v>OK</v>
      </c>
      <c r="L112" s="17" t="str">
        <f>IF('Data Sheet'!$B$9="NC-50","N/A","OK")</f>
        <v>OK</v>
      </c>
      <c r="M112" s="17" t="str">
        <f>IF('Data Sheet'!$B$9="NC-50","N/A","OK")</f>
        <v>OK</v>
      </c>
      <c r="N112" s="64"/>
      <c r="O112" s="20"/>
      <c r="P112" s="20"/>
      <c r="Q112" s="20"/>
      <c r="R112" s="20"/>
      <c r="S112" s="20"/>
      <c r="T112" s="20"/>
      <c r="U112" s="20"/>
      <c r="V112" s="20"/>
      <c r="W112" s="20"/>
      <c r="X112" s="55"/>
      <c r="Y112" s="55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1"/>
      <c r="AO112" s="21"/>
      <c r="AP112" s="21"/>
      <c r="AQ112" s="21"/>
      <c r="AR112" s="21"/>
      <c r="AS112" s="21"/>
      <c r="AT112" s="22"/>
      <c r="AU112" s="99"/>
      <c r="AV112" s="20"/>
      <c r="AW112" s="20"/>
      <c r="AX112" s="22"/>
      <c r="BB112" s="78">
        <f t="shared" si="7"/>
        <v>0</v>
      </c>
    </row>
    <row r="113" spans="2:54" x14ac:dyDescent="0.2">
      <c r="B113" s="14">
        <f t="shared" si="6"/>
        <v>105</v>
      </c>
      <c r="C113" s="105"/>
      <c r="D113" s="95"/>
      <c r="E113" s="17" t="str">
        <f>IF('Sum Subs'!$D$10="TH-Hill DS-1 Vol 3 CAT 2: Clean and Visual Ends only","N/A","OK")</f>
        <v>OK</v>
      </c>
      <c r="F113" s="17" t="str">
        <f>IF('Sum Subs'!$D$10="TH-Hill DS-1 Vol 3 CAT 2: Clean and Visual Ends only","N/A","OK")</f>
        <v>OK</v>
      </c>
      <c r="G113" s="17"/>
      <c r="H113" s="17"/>
      <c r="I113" s="17" t="s">
        <v>51</v>
      </c>
      <c r="J113" s="17" t="str">
        <f t="shared" si="8"/>
        <v>OK</v>
      </c>
      <c r="K113" s="17" t="str">
        <f t="shared" si="9"/>
        <v>OK</v>
      </c>
      <c r="L113" s="17" t="str">
        <f>IF('Data Sheet'!$B$9="NC-50","N/A","OK")</f>
        <v>OK</v>
      </c>
      <c r="M113" s="17" t="str">
        <f>IF('Data Sheet'!$B$9="NC-50","N/A","OK")</f>
        <v>OK</v>
      </c>
      <c r="N113" s="64"/>
      <c r="O113" s="20"/>
      <c r="P113" s="20"/>
      <c r="Q113" s="20"/>
      <c r="R113" s="20"/>
      <c r="S113" s="20"/>
      <c r="T113" s="20"/>
      <c r="U113" s="20"/>
      <c r="V113" s="20"/>
      <c r="W113" s="20"/>
      <c r="X113" s="55"/>
      <c r="Y113" s="55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1"/>
      <c r="AO113" s="21"/>
      <c r="AP113" s="21"/>
      <c r="AQ113" s="21"/>
      <c r="AR113" s="21"/>
      <c r="AS113" s="21"/>
      <c r="AT113" s="22"/>
      <c r="AU113" s="99"/>
      <c r="AV113" s="20"/>
      <c r="AW113" s="20"/>
      <c r="AX113" s="22"/>
      <c r="BB113" s="78">
        <f t="shared" si="7"/>
        <v>0</v>
      </c>
    </row>
    <row r="114" spans="2:54" x14ac:dyDescent="0.2">
      <c r="B114" s="14">
        <f t="shared" si="6"/>
        <v>106</v>
      </c>
      <c r="C114" s="105"/>
      <c r="D114" s="95"/>
      <c r="E114" s="17" t="str">
        <f>IF('Sum Subs'!$D$10="TH-Hill DS-1 Vol 3 CAT 2: Clean and Visual Ends only","N/A","OK")</f>
        <v>OK</v>
      </c>
      <c r="F114" s="17" t="str">
        <f>IF('Sum Subs'!$D$10="TH-Hill DS-1 Vol 3 CAT 2: Clean and Visual Ends only","N/A","OK")</f>
        <v>OK</v>
      </c>
      <c r="G114" s="17"/>
      <c r="H114" s="17"/>
      <c r="I114" s="17" t="s">
        <v>51</v>
      </c>
      <c r="J114" s="17" t="str">
        <f t="shared" si="8"/>
        <v>OK</v>
      </c>
      <c r="K114" s="17" t="str">
        <f t="shared" si="9"/>
        <v>OK</v>
      </c>
      <c r="L114" s="17" t="str">
        <f>IF('Data Sheet'!$B$9="NC-50","N/A","OK")</f>
        <v>OK</v>
      </c>
      <c r="M114" s="17" t="str">
        <f>IF('Data Sheet'!$B$9="NC-50","N/A","OK")</f>
        <v>OK</v>
      </c>
      <c r="N114" s="64"/>
      <c r="O114" s="20"/>
      <c r="P114" s="20"/>
      <c r="Q114" s="20"/>
      <c r="R114" s="20"/>
      <c r="S114" s="20"/>
      <c r="T114" s="20"/>
      <c r="U114" s="20"/>
      <c r="V114" s="20"/>
      <c r="W114" s="20"/>
      <c r="X114" s="55"/>
      <c r="Y114" s="55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1"/>
      <c r="AO114" s="21"/>
      <c r="AP114" s="21"/>
      <c r="AQ114" s="21"/>
      <c r="AR114" s="21"/>
      <c r="AS114" s="21"/>
      <c r="AT114" s="22"/>
      <c r="AU114" s="99"/>
      <c r="AV114" s="20"/>
      <c r="AW114" s="20"/>
      <c r="AX114" s="22"/>
      <c r="BB114" s="78">
        <f t="shared" si="7"/>
        <v>0</v>
      </c>
    </row>
    <row r="115" spans="2:54" x14ac:dyDescent="0.2">
      <c r="B115" s="14">
        <f t="shared" si="6"/>
        <v>107</v>
      </c>
      <c r="C115" s="105"/>
      <c r="D115" s="95"/>
      <c r="E115" s="17" t="str">
        <f>IF('Sum Subs'!$D$10="TH-Hill DS-1 Vol 3 CAT 2: Clean and Visual Ends only","N/A","OK")</f>
        <v>OK</v>
      </c>
      <c r="F115" s="17" t="str">
        <f>IF('Sum Subs'!$D$10="TH-Hill DS-1 Vol 3 CAT 2: Clean and Visual Ends only","N/A","OK")</f>
        <v>OK</v>
      </c>
      <c r="G115" s="17"/>
      <c r="H115" s="17"/>
      <c r="I115" s="17" t="s">
        <v>51</v>
      </c>
      <c r="J115" s="17" t="str">
        <f t="shared" si="8"/>
        <v>OK</v>
      </c>
      <c r="K115" s="17" t="str">
        <f t="shared" si="9"/>
        <v>OK</v>
      </c>
      <c r="L115" s="17" t="str">
        <f>IF('Data Sheet'!$B$9="NC-50","N/A","OK")</f>
        <v>OK</v>
      </c>
      <c r="M115" s="17" t="str">
        <f>IF('Data Sheet'!$B$9="NC-50","N/A","OK")</f>
        <v>OK</v>
      </c>
      <c r="N115" s="64"/>
      <c r="O115" s="20"/>
      <c r="P115" s="20"/>
      <c r="Q115" s="20"/>
      <c r="R115" s="20"/>
      <c r="S115" s="20"/>
      <c r="T115" s="20"/>
      <c r="U115" s="20"/>
      <c r="V115" s="20"/>
      <c r="W115" s="20"/>
      <c r="X115" s="55"/>
      <c r="Y115" s="55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1"/>
      <c r="AO115" s="21"/>
      <c r="AP115" s="21"/>
      <c r="AQ115" s="21"/>
      <c r="AR115" s="21"/>
      <c r="AS115" s="21"/>
      <c r="AT115" s="22"/>
      <c r="AU115" s="99"/>
      <c r="AV115" s="20"/>
      <c r="AW115" s="20"/>
      <c r="AX115" s="22"/>
      <c r="BB115" s="78">
        <f t="shared" si="7"/>
        <v>0</v>
      </c>
    </row>
    <row r="116" spans="2:54" x14ac:dyDescent="0.2">
      <c r="B116" s="14">
        <f t="shared" si="6"/>
        <v>108</v>
      </c>
      <c r="C116" s="105"/>
      <c r="D116" s="95"/>
      <c r="E116" s="17" t="str">
        <f>IF('Sum Subs'!$D$10="TH-Hill DS-1 Vol 3 CAT 2: Clean and Visual Ends only","N/A","OK")</f>
        <v>OK</v>
      </c>
      <c r="F116" s="17" t="str">
        <f>IF('Sum Subs'!$D$10="TH-Hill DS-1 Vol 3 CAT 2: Clean and Visual Ends only","N/A","OK")</f>
        <v>OK</v>
      </c>
      <c r="G116" s="17"/>
      <c r="H116" s="17"/>
      <c r="I116" s="17" t="s">
        <v>51</v>
      </c>
      <c r="J116" s="17" t="str">
        <f t="shared" si="8"/>
        <v>OK</v>
      </c>
      <c r="K116" s="17" t="str">
        <f t="shared" si="9"/>
        <v>OK</v>
      </c>
      <c r="L116" s="17" t="str">
        <f>IF('Data Sheet'!$B$9="NC-50","N/A","OK")</f>
        <v>OK</v>
      </c>
      <c r="M116" s="17" t="str">
        <f>IF('Data Sheet'!$B$9="NC-50","N/A","OK")</f>
        <v>OK</v>
      </c>
      <c r="N116" s="64"/>
      <c r="O116" s="20"/>
      <c r="P116" s="20"/>
      <c r="Q116" s="20"/>
      <c r="R116" s="20"/>
      <c r="S116" s="20"/>
      <c r="T116" s="20"/>
      <c r="U116" s="20"/>
      <c r="V116" s="20"/>
      <c r="W116" s="20"/>
      <c r="X116" s="55"/>
      <c r="Y116" s="55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1"/>
      <c r="AO116" s="21"/>
      <c r="AP116" s="21"/>
      <c r="AQ116" s="21"/>
      <c r="AR116" s="21"/>
      <c r="AS116" s="21"/>
      <c r="AT116" s="22"/>
      <c r="AU116" s="99"/>
      <c r="AV116" s="20"/>
      <c r="AW116" s="20"/>
      <c r="AX116" s="22"/>
      <c r="BB116" s="78">
        <f t="shared" si="7"/>
        <v>0</v>
      </c>
    </row>
    <row r="117" spans="2:54" x14ac:dyDescent="0.2">
      <c r="B117" s="14">
        <f t="shared" si="6"/>
        <v>109</v>
      </c>
      <c r="C117" s="105"/>
      <c r="D117" s="95"/>
      <c r="E117" s="17" t="str">
        <f>IF('Sum Subs'!$D$10="TH-Hill DS-1 Vol 3 CAT 2: Clean and Visual Ends only","N/A","OK")</f>
        <v>OK</v>
      </c>
      <c r="F117" s="17" t="str">
        <f>IF('Sum Subs'!$D$10="TH-Hill DS-1 Vol 3 CAT 2: Clean and Visual Ends only","N/A","OK")</f>
        <v>OK</v>
      </c>
      <c r="G117" s="17"/>
      <c r="H117" s="17"/>
      <c r="I117" s="17" t="s">
        <v>51</v>
      </c>
      <c r="J117" s="17" t="str">
        <f t="shared" si="8"/>
        <v>OK</v>
      </c>
      <c r="K117" s="17" t="str">
        <f t="shared" si="9"/>
        <v>OK</v>
      </c>
      <c r="L117" s="17" t="str">
        <f>IF('Data Sheet'!$B$9="NC-50","N/A","OK")</f>
        <v>OK</v>
      </c>
      <c r="M117" s="17" t="str">
        <f>IF('Data Sheet'!$B$9="NC-50","N/A","OK")</f>
        <v>OK</v>
      </c>
      <c r="N117" s="64"/>
      <c r="O117" s="20"/>
      <c r="P117" s="20"/>
      <c r="Q117" s="20"/>
      <c r="R117" s="20"/>
      <c r="S117" s="20"/>
      <c r="T117" s="20"/>
      <c r="U117" s="20"/>
      <c r="V117" s="20"/>
      <c r="W117" s="20"/>
      <c r="X117" s="55"/>
      <c r="Y117" s="55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1"/>
      <c r="AO117" s="21"/>
      <c r="AP117" s="21"/>
      <c r="AQ117" s="21"/>
      <c r="AR117" s="21"/>
      <c r="AS117" s="21"/>
      <c r="AT117" s="22"/>
      <c r="AU117" s="99"/>
      <c r="AV117" s="20"/>
      <c r="AW117" s="20"/>
      <c r="AX117" s="22"/>
      <c r="BB117" s="78">
        <f t="shared" si="7"/>
        <v>0</v>
      </c>
    </row>
    <row r="118" spans="2:54" x14ac:dyDescent="0.2">
      <c r="B118" s="14">
        <f t="shared" si="6"/>
        <v>110</v>
      </c>
      <c r="C118" s="105"/>
      <c r="D118" s="95"/>
      <c r="E118" s="17" t="str">
        <f>IF('Sum Subs'!$D$10="TH-Hill DS-1 Vol 3 CAT 2: Clean and Visual Ends only","N/A","OK")</f>
        <v>OK</v>
      </c>
      <c r="F118" s="17" t="str">
        <f>IF('Sum Subs'!$D$10="TH-Hill DS-1 Vol 3 CAT 2: Clean and Visual Ends only","N/A","OK")</f>
        <v>OK</v>
      </c>
      <c r="G118" s="17"/>
      <c r="H118" s="17"/>
      <c r="I118" s="17" t="s">
        <v>51</v>
      </c>
      <c r="J118" s="17" t="str">
        <f t="shared" si="8"/>
        <v>OK</v>
      </c>
      <c r="K118" s="17" t="str">
        <f t="shared" si="9"/>
        <v>OK</v>
      </c>
      <c r="L118" s="17" t="str">
        <f>IF('Data Sheet'!$B$9="NC-50","N/A","OK")</f>
        <v>OK</v>
      </c>
      <c r="M118" s="17" t="str">
        <f>IF('Data Sheet'!$B$9="NC-50","N/A","OK")</f>
        <v>OK</v>
      </c>
      <c r="N118" s="64"/>
      <c r="O118" s="20"/>
      <c r="P118" s="20"/>
      <c r="Q118" s="20"/>
      <c r="R118" s="20"/>
      <c r="S118" s="20"/>
      <c r="T118" s="20"/>
      <c r="U118" s="20"/>
      <c r="V118" s="20"/>
      <c r="W118" s="20"/>
      <c r="X118" s="55"/>
      <c r="Y118" s="55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1"/>
      <c r="AO118" s="21"/>
      <c r="AP118" s="21"/>
      <c r="AQ118" s="21"/>
      <c r="AR118" s="21"/>
      <c r="AS118" s="21"/>
      <c r="AT118" s="22"/>
      <c r="AU118" s="99"/>
      <c r="AV118" s="20"/>
      <c r="AW118" s="20"/>
      <c r="AX118" s="22"/>
      <c r="BB118" s="78">
        <f t="shared" si="7"/>
        <v>0</v>
      </c>
    </row>
    <row r="119" spans="2:54" x14ac:dyDescent="0.2">
      <c r="B119" s="14">
        <f t="shared" si="6"/>
        <v>111</v>
      </c>
      <c r="C119" s="105"/>
      <c r="D119" s="95"/>
      <c r="E119" s="17" t="str">
        <f>IF('Sum Subs'!$D$10="TH-Hill DS-1 Vol 3 CAT 2: Clean and Visual Ends only","N/A","OK")</f>
        <v>OK</v>
      </c>
      <c r="F119" s="17" t="str">
        <f>IF('Sum Subs'!$D$10="TH-Hill DS-1 Vol 3 CAT 2: Clean and Visual Ends only","N/A","OK")</f>
        <v>OK</v>
      </c>
      <c r="G119" s="17"/>
      <c r="H119" s="17"/>
      <c r="I119" s="17" t="s">
        <v>51</v>
      </c>
      <c r="J119" s="17" t="str">
        <f t="shared" si="8"/>
        <v>OK</v>
      </c>
      <c r="K119" s="17" t="str">
        <f t="shared" si="9"/>
        <v>OK</v>
      </c>
      <c r="L119" s="17" t="str">
        <f>IF('Data Sheet'!$B$9="NC-50","N/A","OK")</f>
        <v>OK</v>
      </c>
      <c r="M119" s="17" t="str">
        <f>IF('Data Sheet'!$B$9="NC-50","N/A","OK")</f>
        <v>OK</v>
      </c>
      <c r="N119" s="64"/>
      <c r="O119" s="20"/>
      <c r="P119" s="20"/>
      <c r="Q119" s="20"/>
      <c r="R119" s="20"/>
      <c r="S119" s="20"/>
      <c r="T119" s="20"/>
      <c r="U119" s="20"/>
      <c r="V119" s="20"/>
      <c r="W119" s="20"/>
      <c r="X119" s="55"/>
      <c r="Y119" s="55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1"/>
      <c r="AO119" s="21"/>
      <c r="AP119" s="21"/>
      <c r="AQ119" s="21"/>
      <c r="AR119" s="21"/>
      <c r="AS119" s="21"/>
      <c r="AT119" s="22"/>
      <c r="AU119" s="99"/>
      <c r="AV119" s="20"/>
      <c r="AW119" s="20"/>
      <c r="AX119" s="22"/>
      <c r="BB119" s="78">
        <f t="shared" si="7"/>
        <v>0</v>
      </c>
    </row>
    <row r="120" spans="2:54" x14ac:dyDescent="0.2">
      <c r="B120" s="14">
        <f t="shared" si="6"/>
        <v>112</v>
      </c>
      <c r="C120" s="105"/>
      <c r="D120" s="95"/>
      <c r="E120" s="17" t="str">
        <f>IF('Sum Subs'!$D$10="TH-Hill DS-1 Vol 3 CAT 2: Clean and Visual Ends only","N/A","OK")</f>
        <v>OK</v>
      </c>
      <c r="F120" s="17" t="str">
        <f>IF('Sum Subs'!$D$10="TH-Hill DS-1 Vol 3 CAT 2: Clean and Visual Ends only","N/A","OK")</f>
        <v>OK</v>
      </c>
      <c r="G120" s="17"/>
      <c r="H120" s="17"/>
      <c r="I120" s="17" t="s">
        <v>51</v>
      </c>
      <c r="J120" s="17" t="str">
        <f t="shared" si="8"/>
        <v>OK</v>
      </c>
      <c r="K120" s="17" t="str">
        <f t="shared" si="9"/>
        <v>OK</v>
      </c>
      <c r="L120" s="17" t="str">
        <f>IF('Data Sheet'!$B$9="NC-50","N/A","OK")</f>
        <v>OK</v>
      </c>
      <c r="M120" s="17" t="str">
        <f>IF('Data Sheet'!$B$9="NC-50","N/A","OK")</f>
        <v>OK</v>
      </c>
      <c r="N120" s="64"/>
      <c r="O120" s="20"/>
      <c r="P120" s="20"/>
      <c r="Q120" s="20"/>
      <c r="R120" s="20"/>
      <c r="S120" s="20"/>
      <c r="T120" s="20"/>
      <c r="U120" s="20"/>
      <c r="V120" s="20"/>
      <c r="W120" s="20"/>
      <c r="X120" s="55"/>
      <c r="Y120" s="55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1"/>
      <c r="AO120" s="21"/>
      <c r="AP120" s="21"/>
      <c r="AQ120" s="21"/>
      <c r="AR120" s="21"/>
      <c r="AS120" s="21"/>
      <c r="AT120" s="22"/>
      <c r="AU120" s="99"/>
      <c r="AV120" s="20"/>
      <c r="AW120" s="20"/>
      <c r="AX120" s="22"/>
      <c r="BB120" s="78">
        <f t="shared" si="7"/>
        <v>0</v>
      </c>
    </row>
    <row r="121" spans="2:54" x14ac:dyDescent="0.2">
      <c r="B121" s="14">
        <f t="shared" si="6"/>
        <v>113</v>
      </c>
      <c r="C121" s="105"/>
      <c r="D121" s="95"/>
      <c r="E121" s="17" t="str">
        <f>IF('Sum Subs'!$D$10="TH-Hill DS-1 Vol 3 CAT 2: Clean and Visual Ends only","N/A","OK")</f>
        <v>OK</v>
      </c>
      <c r="F121" s="17" t="str">
        <f>IF('Sum Subs'!$D$10="TH-Hill DS-1 Vol 3 CAT 2: Clean and Visual Ends only","N/A","OK")</f>
        <v>OK</v>
      </c>
      <c r="G121" s="17"/>
      <c r="H121" s="17"/>
      <c r="I121" s="17" t="s">
        <v>51</v>
      </c>
      <c r="J121" s="17" t="str">
        <f t="shared" si="8"/>
        <v>OK</v>
      </c>
      <c r="K121" s="17" t="str">
        <f t="shared" si="9"/>
        <v>OK</v>
      </c>
      <c r="L121" s="17" t="str">
        <f>IF('Data Sheet'!$B$9="NC-50","N/A","OK")</f>
        <v>OK</v>
      </c>
      <c r="M121" s="17" t="str">
        <f>IF('Data Sheet'!$B$9="NC-50","N/A","OK")</f>
        <v>OK</v>
      </c>
      <c r="N121" s="64"/>
      <c r="O121" s="20"/>
      <c r="P121" s="20"/>
      <c r="Q121" s="20"/>
      <c r="R121" s="20"/>
      <c r="S121" s="20"/>
      <c r="T121" s="20"/>
      <c r="U121" s="20"/>
      <c r="V121" s="20"/>
      <c r="W121" s="20"/>
      <c r="X121" s="55"/>
      <c r="Y121" s="55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1"/>
      <c r="AO121" s="21"/>
      <c r="AP121" s="21"/>
      <c r="AQ121" s="21"/>
      <c r="AR121" s="21"/>
      <c r="AS121" s="21"/>
      <c r="AT121" s="22"/>
      <c r="AU121" s="99"/>
      <c r="AV121" s="20"/>
      <c r="AW121" s="20"/>
      <c r="AX121" s="22"/>
      <c r="BB121" s="78">
        <f t="shared" si="7"/>
        <v>0</v>
      </c>
    </row>
    <row r="122" spans="2:54" x14ac:dyDescent="0.2">
      <c r="B122" s="14">
        <f t="shared" si="6"/>
        <v>114</v>
      </c>
      <c r="C122" s="105"/>
      <c r="D122" s="95"/>
      <c r="E122" s="17" t="str">
        <f>IF('Sum Subs'!$D$10="TH-Hill DS-1 Vol 3 CAT 2: Clean and Visual Ends only","N/A","OK")</f>
        <v>OK</v>
      </c>
      <c r="F122" s="17" t="str">
        <f>IF('Sum Subs'!$D$10="TH-Hill DS-1 Vol 3 CAT 2: Clean and Visual Ends only","N/A","OK")</f>
        <v>OK</v>
      </c>
      <c r="G122" s="17"/>
      <c r="H122" s="17"/>
      <c r="I122" s="17" t="s">
        <v>51</v>
      </c>
      <c r="J122" s="17" t="str">
        <f t="shared" si="8"/>
        <v>OK</v>
      </c>
      <c r="K122" s="17" t="str">
        <f t="shared" si="9"/>
        <v>OK</v>
      </c>
      <c r="L122" s="17" t="str">
        <f>IF('Data Sheet'!$B$9="NC-50","N/A","OK")</f>
        <v>OK</v>
      </c>
      <c r="M122" s="17" t="str">
        <f>IF('Data Sheet'!$B$9="NC-50","N/A","OK")</f>
        <v>OK</v>
      </c>
      <c r="N122" s="64"/>
      <c r="O122" s="20"/>
      <c r="P122" s="20"/>
      <c r="Q122" s="20"/>
      <c r="R122" s="20"/>
      <c r="S122" s="20"/>
      <c r="T122" s="20"/>
      <c r="U122" s="20"/>
      <c r="V122" s="20"/>
      <c r="W122" s="20"/>
      <c r="X122" s="55"/>
      <c r="Y122" s="55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1"/>
      <c r="AO122" s="21"/>
      <c r="AP122" s="21"/>
      <c r="AQ122" s="21"/>
      <c r="AR122" s="21"/>
      <c r="AS122" s="21"/>
      <c r="AT122" s="22"/>
      <c r="AU122" s="99"/>
      <c r="AV122" s="20"/>
      <c r="AW122" s="20"/>
      <c r="AX122" s="22"/>
      <c r="BB122" s="78">
        <f t="shared" si="7"/>
        <v>0</v>
      </c>
    </row>
    <row r="123" spans="2:54" x14ac:dyDescent="0.2">
      <c r="B123" s="14">
        <f t="shared" si="6"/>
        <v>115</v>
      </c>
      <c r="C123" s="105"/>
      <c r="D123" s="95"/>
      <c r="E123" s="17" t="str">
        <f>IF('Sum Subs'!$D$10="TH-Hill DS-1 Vol 3 CAT 2: Clean and Visual Ends only","N/A","OK")</f>
        <v>OK</v>
      </c>
      <c r="F123" s="17" t="str">
        <f>IF('Sum Subs'!$D$10="TH-Hill DS-1 Vol 3 CAT 2: Clean and Visual Ends only","N/A","OK")</f>
        <v>OK</v>
      </c>
      <c r="G123" s="17"/>
      <c r="H123" s="17"/>
      <c r="I123" s="17" t="s">
        <v>51</v>
      </c>
      <c r="J123" s="17" t="str">
        <f t="shared" si="8"/>
        <v>OK</v>
      </c>
      <c r="K123" s="17" t="str">
        <f t="shared" si="9"/>
        <v>OK</v>
      </c>
      <c r="L123" s="17" t="str">
        <f>IF('Data Sheet'!$B$9="NC-50","N/A","OK")</f>
        <v>OK</v>
      </c>
      <c r="M123" s="17" t="str">
        <f>IF('Data Sheet'!$B$9="NC-50","N/A","OK")</f>
        <v>OK</v>
      </c>
      <c r="N123" s="64"/>
      <c r="O123" s="20"/>
      <c r="P123" s="20"/>
      <c r="Q123" s="20"/>
      <c r="R123" s="20"/>
      <c r="S123" s="20"/>
      <c r="T123" s="20"/>
      <c r="U123" s="20"/>
      <c r="V123" s="20"/>
      <c r="W123" s="20"/>
      <c r="X123" s="55"/>
      <c r="Y123" s="55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1"/>
      <c r="AO123" s="21"/>
      <c r="AP123" s="21"/>
      <c r="AQ123" s="21"/>
      <c r="AR123" s="21"/>
      <c r="AS123" s="21"/>
      <c r="AT123" s="22"/>
      <c r="AU123" s="99"/>
      <c r="AV123" s="20"/>
      <c r="AW123" s="20"/>
      <c r="AX123" s="22"/>
      <c r="BB123" s="78">
        <f t="shared" si="7"/>
        <v>0</v>
      </c>
    </row>
    <row r="124" spans="2:54" x14ac:dyDescent="0.2">
      <c r="B124" s="14">
        <f t="shared" si="6"/>
        <v>116</v>
      </c>
      <c r="C124" s="105"/>
      <c r="D124" s="95"/>
      <c r="E124" s="17" t="str">
        <f>IF('Sum Subs'!$D$10="TH-Hill DS-1 Vol 3 CAT 2: Clean and Visual Ends only","N/A","OK")</f>
        <v>OK</v>
      </c>
      <c r="F124" s="17" t="str">
        <f>IF('Sum Subs'!$D$10="TH-Hill DS-1 Vol 3 CAT 2: Clean and Visual Ends only","N/A","OK")</f>
        <v>OK</v>
      </c>
      <c r="G124" s="17"/>
      <c r="H124" s="17"/>
      <c r="I124" s="17" t="s">
        <v>51</v>
      </c>
      <c r="J124" s="17" t="str">
        <f t="shared" si="8"/>
        <v>OK</v>
      </c>
      <c r="K124" s="17" t="str">
        <f t="shared" si="9"/>
        <v>OK</v>
      </c>
      <c r="L124" s="17" t="str">
        <f>IF('Data Sheet'!$B$9="NC-50","N/A","OK")</f>
        <v>OK</v>
      </c>
      <c r="M124" s="17" t="str">
        <f>IF('Data Sheet'!$B$9="NC-50","N/A","OK")</f>
        <v>OK</v>
      </c>
      <c r="N124" s="64"/>
      <c r="O124" s="20"/>
      <c r="P124" s="20"/>
      <c r="Q124" s="20"/>
      <c r="R124" s="20"/>
      <c r="S124" s="20"/>
      <c r="T124" s="20"/>
      <c r="U124" s="20"/>
      <c r="V124" s="20"/>
      <c r="W124" s="20"/>
      <c r="X124" s="55"/>
      <c r="Y124" s="55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1"/>
      <c r="AO124" s="21"/>
      <c r="AP124" s="21"/>
      <c r="AQ124" s="21"/>
      <c r="AR124" s="21"/>
      <c r="AS124" s="21"/>
      <c r="AT124" s="22"/>
      <c r="AU124" s="99"/>
      <c r="AV124" s="20"/>
      <c r="AW124" s="20"/>
      <c r="AX124" s="22"/>
      <c r="BB124" s="78">
        <f t="shared" si="7"/>
        <v>0</v>
      </c>
    </row>
    <row r="125" spans="2:54" x14ac:dyDescent="0.2">
      <c r="B125" s="14">
        <f t="shared" si="6"/>
        <v>117</v>
      </c>
      <c r="C125" s="105"/>
      <c r="D125" s="95"/>
      <c r="E125" s="17" t="str">
        <f>IF('Sum Subs'!$D$10="TH-Hill DS-1 Vol 3 CAT 2: Clean and Visual Ends only","N/A","OK")</f>
        <v>OK</v>
      </c>
      <c r="F125" s="17" t="str">
        <f>IF('Sum Subs'!$D$10="TH-Hill DS-1 Vol 3 CAT 2: Clean and Visual Ends only","N/A","OK")</f>
        <v>OK</v>
      </c>
      <c r="G125" s="17"/>
      <c r="H125" s="17"/>
      <c r="I125" s="17" t="s">
        <v>51</v>
      </c>
      <c r="J125" s="17" t="str">
        <f t="shared" si="8"/>
        <v>OK</v>
      </c>
      <c r="K125" s="17" t="str">
        <f t="shared" si="9"/>
        <v>OK</v>
      </c>
      <c r="L125" s="17" t="str">
        <f>IF('Data Sheet'!$B$9="NC-50","N/A","OK")</f>
        <v>OK</v>
      </c>
      <c r="M125" s="17" t="str">
        <f>IF('Data Sheet'!$B$9="NC-50","N/A","OK")</f>
        <v>OK</v>
      </c>
      <c r="N125" s="64"/>
      <c r="O125" s="20"/>
      <c r="P125" s="20"/>
      <c r="Q125" s="20"/>
      <c r="R125" s="20"/>
      <c r="S125" s="20"/>
      <c r="T125" s="20"/>
      <c r="U125" s="20"/>
      <c r="V125" s="20"/>
      <c r="W125" s="20"/>
      <c r="X125" s="55"/>
      <c r="Y125" s="55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1"/>
      <c r="AO125" s="21"/>
      <c r="AP125" s="21"/>
      <c r="AQ125" s="21"/>
      <c r="AR125" s="21"/>
      <c r="AS125" s="21"/>
      <c r="AT125" s="22"/>
      <c r="AU125" s="99"/>
      <c r="AV125" s="20"/>
      <c r="AW125" s="20"/>
      <c r="AX125" s="22"/>
      <c r="BB125" s="78">
        <f t="shared" si="7"/>
        <v>0</v>
      </c>
    </row>
    <row r="126" spans="2:54" x14ac:dyDescent="0.2">
      <c r="B126" s="14">
        <f t="shared" si="6"/>
        <v>118</v>
      </c>
      <c r="C126" s="105"/>
      <c r="D126" s="95"/>
      <c r="E126" s="17" t="str">
        <f>IF('Sum Subs'!$D$10="TH-Hill DS-1 Vol 3 CAT 2: Clean and Visual Ends only","N/A","OK")</f>
        <v>OK</v>
      </c>
      <c r="F126" s="17" t="str">
        <f>IF('Sum Subs'!$D$10="TH-Hill DS-1 Vol 3 CAT 2: Clean and Visual Ends only","N/A","OK")</f>
        <v>OK</v>
      </c>
      <c r="G126" s="17"/>
      <c r="H126" s="17"/>
      <c r="I126" s="17" t="s">
        <v>51</v>
      </c>
      <c r="J126" s="17" t="str">
        <f t="shared" si="8"/>
        <v>OK</v>
      </c>
      <c r="K126" s="17" t="str">
        <f t="shared" si="9"/>
        <v>OK</v>
      </c>
      <c r="L126" s="17" t="str">
        <f>IF('Data Sheet'!$B$9="NC-50","N/A","OK")</f>
        <v>OK</v>
      </c>
      <c r="M126" s="17" t="str">
        <f>IF('Data Sheet'!$B$9="NC-50","N/A","OK")</f>
        <v>OK</v>
      </c>
      <c r="N126" s="64"/>
      <c r="O126" s="20"/>
      <c r="P126" s="20"/>
      <c r="Q126" s="20"/>
      <c r="R126" s="20"/>
      <c r="S126" s="20"/>
      <c r="T126" s="20"/>
      <c r="U126" s="20"/>
      <c r="V126" s="20"/>
      <c r="W126" s="20"/>
      <c r="X126" s="55"/>
      <c r="Y126" s="55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1"/>
      <c r="AO126" s="21"/>
      <c r="AP126" s="21"/>
      <c r="AQ126" s="21"/>
      <c r="AR126" s="21"/>
      <c r="AS126" s="21"/>
      <c r="AT126" s="22"/>
      <c r="AU126" s="99"/>
      <c r="AV126" s="20"/>
      <c r="AW126" s="20"/>
      <c r="AX126" s="22"/>
      <c r="BB126" s="78">
        <f t="shared" si="7"/>
        <v>0</v>
      </c>
    </row>
    <row r="127" spans="2:54" x14ac:dyDescent="0.2">
      <c r="B127" s="14">
        <f t="shared" si="6"/>
        <v>119</v>
      </c>
      <c r="C127" s="105"/>
      <c r="D127" s="95"/>
      <c r="E127" s="17" t="str">
        <f>IF('Sum Subs'!$D$10="TH-Hill DS-1 Vol 3 CAT 2: Clean and Visual Ends only","N/A","OK")</f>
        <v>OK</v>
      </c>
      <c r="F127" s="17" t="str">
        <f>IF('Sum Subs'!$D$10="TH-Hill DS-1 Vol 3 CAT 2: Clean and Visual Ends only","N/A","OK")</f>
        <v>OK</v>
      </c>
      <c r="G127" s="17"/>
      <c r="H127" s="17"/>
      <c r="I127" s="17" t="s">
        <v>51</v>
      </c>
      <c r="J127" s="17" t="str">
        <f t="shared" si="8"/>
        <v>OK</v>
      </c>
      <c r="K127" s="17" t="str">
        <f t="shared" si="9"/>
        <v>OK</v>
      </c>
      <c r="L127" s="17" t="str">
        <f>IF('Data Sheet'!$B$9="NC-50","N/A","OK")</f>
        <v>OK</v>
      </c>
      <c r="M127" s="17" t="str">
        <f>IF('Data Sheet'!$B$9="NC-50","N/A","OK")</f>
        <v>OK</v>
      </c>
      <c r="N127" s="64"/>
      <c r="O127" s="20"/>
      <c r="P127" s="20"/>
      <c r="Q127" s="20"/>
      <c r="R127" s="20"/>
      <c r="S127" s="20"/>
      <c r="T127" s="20"/>
      <c r="U127" s="20"/>
      <c r="V127" s="20"/>
      <c r="W127" s="20"/>
      <c r="X127" s="55"/>
      <c r="Y127" s="55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1"/>
      <c r="AO127" s="21"/>
      <c r="AP127" s="21"/>
      <c r="AQ127" s="21"/>
      <c r="AR127" s="21"/>
      <c r="AS127" s="21"/>
      <c r="AT127" s="22"/>
      <c r="AU127" s="99"/>
      <c r="AV127" s="20"/>
      <c r="AW127" s="20"/>
      <c r="AX127" s="22"/>
      <c r="BB127" s="78">
        <f t="shared" si="7"/>
        <v>0</v>
      </c>
    </row>
    <row r="128" spans="2:54" x14ac:dyDescent="0.2">
      <c r="B128" s="14">
        <f t="shared" si="6"/>
        <v>120</v>
      </c>
      <c r="C128" s="105"/>
      <c r="D128" s="95"/>
      <c r="E128" s="17" t="str">
        <f>IF('Sum Subs'!$D$10="TH-Hill DS-1 Vol 3 CAT 2: Clean and Visual Ends only","N/A","OK")</f>
        <v>OK</v>
      </c>
      <c r="F128" s="17" t="str">
        <f>IF('Sum Subs'!$D$10="TH-Hill DS-1 Vol 3 CAT 2: Clean and Visual Ends only","N/A","OK")</f>
        <v>OK</v>
      </c>
      <c r="G128" s="17"/>
      <c r="H128" s="17"/>
      <c r="I128" s="17" t="s">
        <v>51</v>
      </c>
      <c r="J128" s="17" t="str">
        <f t="shared" si="8"/>
        <v>OK</v>
      </c>
      <c r="K128" s="17" t="str">
        <f t="shared" si="9"/>
        <v>OK</v>
      </c>
      <c r="L128" s="17" t="str">
        <f>IF('Data Sheet'!$B$9="NC-50","N/A","OK")</f>
        <v>OK</v>
      </c>
      <c r="M128" s="17" t="str">
        <f>IF('Data Sheet'!$B$9="NC-50","N/A","OK")</f>
        <v>OK</v>
      </c>
      <c r="N128" s="64"/>
      <c r="O128" s="20"/>
      <c r="P128" s="20"/>
      <c r="Q128" s="20"/>
      <c r="R128" s="20"/>
      <c r="S128" s="20"/>
      <c r="T128" s="20"/>
      <c r="U128" s="20"/>
      <c r="V128" s="20"/>
      <c r="W128" s="20"/>
      <c r="X128" s="55"/>
      <c r="Y128" s="55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1"/>
      <c r="AO128" s="21"/>
      <c r="AP128" s="21"/>
      <c r="AQ128" s="21"/>
      <c r="AR128" s="21"/>
      <c r="AS128" s="21"/>
      <c r="AT128" s="22"/>
      <c r="AU128" s="99"/>
      <c r="AV128" s="20"/>
      <c r="AW128" s="20"/>
      <c r="AX128" s="22"/>
      <c r="BB128" s="78">
        <f t="shared" si="7"/>
        <v>0</v>
      </c>
    </row>
    <row r="129" spans="2:54" x14ac:dyDescent="0.2">
      <c r="B129" s="14">
        <f t="shared" si="6"/>
        <v>121</v>
      </c>
      <c r="C129" s="105"/>
      <c r="D129" s="95"/>
      <c r="E129" s="17" t="str">
        <f>IF('Sum Subs'!$D$10="TH-Hill DS-1 Vol 3 CAT 2: Clean and Visual Ends only","N/A","OK")</f>
        <v>OK</v>
      </c>
      <c r="F129" s="17" t="str">
        <f>IF('Sum Subs'!$D$10="TH-Hill DS-1 Vol 3 CAT 2: Clean and Visual Ends only","N/A","OK")</f>
        <v>OK</v>
      </c>
      <c r="G129" s="17"/>
      <c r="H129" s="17"/>
      <c r="I129" s="17" t="s">
        <v>51</v>
      </c>
      <c r="J129" s="17" t="str">
        <f t="shared" si="8"/>
        <v>OK</v>
      </c>
      <c r="K129" s="17" t="str">
        <f t="shared" si="9"/>
        <v>OK</v>
      </c>
      <c r="L129" s="17" t="str">
        <f>IF('Data Sheet'!$B$9="NC-50","N/A","OK")</f>
        <v>OK</v>
      </c>
      <c r="M129" s="17" t="str">
        <f>IF('Data Sheet'!$B$9="NC-50","N/A","OK")</f>
        <v>OK</v>
      </c>
      <c r="N129" s="64"/>
      <c r="O129" s="20"/>
      <c r="P129" s="20"/>
      <c r="Q129" s="20"/>
      <c r="R129" s="20"/>
      <c r="S129" s="20"/>
      <c r="T129" s="20"/>
      <c r="U129" s="20"/>
      <c r="V129" s="20"/>
      <c r="W129" s="20"/>
      <c r="X129" s="55"/>
      <c r="Y129" s="55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1"/>
      <c r="AO129" s="21"/>
      <c r="AP129" s="21"/>
      <c r="AQ129" s="21"/>
      <c r="AR129" s="21"/>
      <c r="AS129" s="21"/>
      <c r="AT129" s="22"/>
      <c r="AU129" s="99"/>
      <c r="AV129" s="20"/>
      <c r="AW129" s="20"/>
      <c r="AX129" s="22"/>
      <c r="BB129" s="78">
        <f t="shared" si="7"/>
        <v>0</v>
      </c>
    </row>
    <row r="130" spans="2:54" x14ac:dyDescent="0.2">
      <c r="B130" s="14">
        <f t="shared" si="6"/>
        <v>122</v>
      </c>
      <c r="C130" s="105"/>
      <c r="D130" s="95"/>
      <c r="E130" s="17" t="str">
        <f>IF('Sum Subs'!$D$10="TH-Hill DS-1 Vol 3 CAT 2: Clean and Visual Ends only","N/A","OK")</f>
        <v>OK</v>
      </c>
      <c r="F130" s="17" t="str">
        <f>IF('Sum Subs'!$D$10="TH-Hill DS-1 Vol 3 CAT 2: Clean and Visual Ends only","N/A","OK")</f>
        <v>OK</v>
      </c>
      <c r="G130" s="17"/>
      <c r="H130" s="17"/>
      <c r="I130" s="17" t="s">
        <v>51</v>
      </c>
      <c r="J130" s="17" t="str">
        <f t="shared" si="8"/>
        <v>OK</v>
      </c>
      <c r="K130" s="17" t="str">
        <f t="shared" si="9"/>
        <v>OK</v>
      </c>
      <c r="L130" s="17" t="str">
        <f>IF('Data Sheet'!$B$9="NC-50","N/A","OK")</f>
        <v>OK</v>
      </c>
      <c r="M130" s="17" t="str">
        <f>IF('Data Sheet'!$B$9="NC-50","N/A","OK")</f>
        <v>OK</v>
      </c>
      <c r="N130" s="64"/>
      <c r="O130" s="20"/>
      <c r="P130" s="20"/>
      <c r="Q130" s="20"/>
      <c r="R130" s="20"/>
      <c r="S130" s="20"/>
      <c r="T130" s="20"/>
      <c r="U130" s="20"/>
      <c r="V130" s="20"/>
      <c r="W130" s="20"/>
      <c r="X130" s="55"/>
      <c r="Y130" s="55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1"/>
      <c r="AO130" s="21"/>
      <c r="AP130" s="21"/>
      <c r="AQ130" s="21"/>
      <c r="AR130" s="21"/>
      <c r="AS130" s="21"/>
      <c r="AT130" s="22"/>
      <c r="AU130" s="99"/>
      <c r="AV130" s="20"/>
      <c r="AW130" s="20"/>
      <c r="AX130" s="22"/>
      <c r="BB130" s="78">
        <f t="shared" si="7"/>
        <v>0</v>
      </c>
    </row>
    <row r="131" spans="2:54" x14ac:dyDescent="0.2">
      <c r="B131" s="14">
        <f t="shared" si="6"/>
        <v>123</v>
      </c>
      <c r="C131" s="105"/>
      <c r="D131" s="95"/>
      <c r="E131" s="17" t="str">
        <f>IF('Sum Subs'!$D$10="TH-Hill DS-1 Vol 3 CAT 2: Clean and Visual Ends only","N/A","OK")</f>
        <v>OK</v>
      </c>
      <c r="F131" s="17" t="str">
        <f>IF('Sum Subs'!$D$10="TH-Hill DS-1 Vol 3 CAT 2: Clean and Visual Ends only","N/A","OK")</f>
        <v>OK</v>
      </c>
      <c r="G131" s="17"/>
      <c r="H131" s="17"/>
      <c r="I131" s="17" t="s">
        <v>51</v>
      </c>
      <c r="J131" s="17" t="str">
        <f t="shared" si="8"/>
        <v>OK</v>
      </c>
      <c r="K131" s="17" t="str">
        <f t="shared" si="9"/>
        <v>OK</v>
      </c>
      <c r="L131" s="17" t="str">
        <f>IF('Data Sheet'!$B$9="NC-50","N/A","OK")</f>
        <v>OK</v>
      </c>
      <c r="M131" s="17" t="str">
        <f>IF('Data Sheet'!$B$9="NC-50","N/A","OK")</f>
        <v>OK</v>
      </c>
      <c r="N131" s="64"/>
      <c r="O131" s="20"/>
      <c r="P131" s="20"/>
      <c r="Q131" s="20"/>
      <c r="R131" s="20"/>
      <c r="S131" s="20"/>
      <c r="T131" s="20"/>
      <c r="U131" s="20"/>
      <c r="V131" s="20"/>
      <c r="W131" s="20"/>
      <c r="X131" s="55"/>
      <c r="Y131" s="55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1"/>
      <c r="AO131" s="21"/>
      <c r="AP131" s="21"/>
      <c r="AQ131" s="21"/>
      <c r="AR131" s="21"/>
      <c r="AS131" s="21"/>
      <c r="AT131" s="22"/>
      <c r="AU131" s="99"/>
      <c r="AV131" s="20"/>
      <c r="AW131" s="20"/>
      <c r="AX131" s="22"/>
      <c r="BB131" s="78">
        <f t="shared" si="7"/>
        <v>0</v>
      </c>
    </row>
    <row r="132" spans="2:54" x14ac:dyDescent="0.2">
      <c r="B132" s="14">
        <f t="shared" si="6"/>
        <v>124</v>
      </c>
      <c r="C132" s="105"/>
      <c r="D132" s="95"/>
      <c r="E132" s="17" t="str">
        <f>IF('Sum Subs'!$D$10="TH-Hill DS-1 Vol 3 CAT 2: Clean and Visual Ends only","N/A","OK")</f>
        <v>OK</v>
      </c>
      <c r="F132" s="17" t="str">
        <f>IF('Sum Subs'!$D$10="TH-Hill DS-1 Vol 3 CAT 2: Clean and Visual Ends only","N/A","OK")</f>
        <v>OK</v>
      </c>
      <c r="G132" s="17"/>
      <c r="H132" s="17"/>
      <c r="I132" s="17" t="s">
        <v>51</v>
      </c>
      <c r="J132" s="17" t="str">
        <f t="shared" si="8"/>
        <v>OK</v>
      </c>
      <c r="K132" s="17" t="str">
        <f t="shared" si="9"/>
        <v>OK</v>
      </c>
      <c r="L132" s="17" t="str">
        <f>IF('Data Sheet'!$B$9="NC-50","N/A","OK")</f>
        <v>OK</v>
      </c>
      <c r="M132" s="17" t="str">
        <f>IF('Data Sheet'!$B$9="NC-50","N/A","OK")</f>
        <v>OK</v>
      </c>
      <c r="N132" s="64"/>
      <c r="O132" s="20"/>
      <c r="P132" s="20"/>
      <c r="Q132" s="20"/>
      <c r="R132" s="20"/>
      <c r="S132" s="20"/>
      <c r="T132" s="20"/>
      <c r="U132" s="20"/>
      <c r="V132" s="20"/>
      <c r="W132" s="20"/>
      <c r="X132" s="55"/>
      <c r="Y132" s="55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1"/>
      <c r="AO132" s="21"/>
      <c r="AP132" s="21"/>
      <c r="AQ132" s="21"/>
      <c r="AR132" s="21"/>
      <c r="AS132" s="21"/>
      <c r="AT132" s="22"/>
      <c r="AU132" s="99"/>
      <c r="AV132" s="20"/>
      <c r="AW132" s="20"/>
      <c r="AX132" s="22"/>
      <c r="BB132" s="78">
        <f t="shared" si="7"/>
        <v>0</v>
      </c>
    </row>
    <row r="133" spans="2:54" x14ac:dyDescent="0.2">
      <c r="B133" s="14">
        <f t="shared" si="6"/>
        <v>125</v>
      </c>
      <c r="C133" s="105"/>
      <c r="D133" s="95"/>
      <c r="E133" s="17" t="str">
        <f>IF('Sum Subs'!$D$10="TH-Hill DS-1 Vol 3 CAT 2: Clean and Visual Ends only","N/A","OK")</f>
        <v>OK</v>
      </c>
      <c r="F133" s="17" t="str">
        <f>IF('Sum Subs'!$D$10="TH-Hill DS-1 Vol 3 CAT 2: Clean and Visual Ends only","N/A","OK")</f>
        <v>OK</v>
      </c>
      <c r="G133" s="17"/>
      <c r="H133" s="17"/>
      <c r="I133" s="17" t="s">
        <v>51</v>
      </c>
      <c r="J133" s="17" t="str">
        <f t="shared" si="8"/>
        <v>OK</v>
      </c>
      <c r="K133" s="17" t="str">
        <f t="shared" si="9"/>
        <v>OK</v>
      </c>
      <c r="L133" s="17" t="str">
        <f>IF('Data Sheet'!$B$9="NC-50","N/A","OK")</f>
        <v>OK</v>
      </c>
      <c r="M133" s="17" t="str">
        <f>IF('Data Sheet'!$B$9="NC-50","N/A","OK")</f>
        <v>OK</v>
      </c>
      <c r="N133" s="64"/>
      <c r="O133" s="20"/>
      <c r="P133" s="20"/>
      <c r="Q133" s="20"/>
      <c r="R133" s="20"/>
      <c r="S133" s="20"/>
      <c r="T133" s="20"/>
      <c r="U133" s="20"/>
      <c r="V133" s="20"/>
      <c r="W133" s="20"/>
      <c r="X133" s="55"/>
      <c r="Y133" s="55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1"/>
      <c r="AO133" s="21"/>
      <c r="AP133" s="21"/>
      <c r="AQ133" s="21"/>
      <c r="AR133" s="21"/>
      <c r="AS133" s="21"/>
      <c r="AT133" s="22"/>
      <c r="AU133" s="99"/>
      <c r="AV133" s="20"/>
      <c r="AW133" s="20"/>
      <c r="AX133" s="22"/>
      <c r="BB133" s="78">
        <f t="shared" si="7"/>
        <v>0</v>
      </c>
    </row>
    <row r="134" spans="2:54" x14ac:dyDescent="0.2">
      <c r="B134" s="14">
        <f t="shared" si="6"/>
        <v>126</v>
      </c>
      <c r="C134" s="105"/>
      <c r="D134" s="95"/>
      <c r="E134" s="17" t="str">
        <f>IF('Sum Subs'!$D$10="TH-Hill DS-1 Vol 3 CAT 2: Clean and Visual Ends only","N/A","OK")</f>
        <v>OK</v>
      </c>
      <c r="F134" s="17" t="str">
        <f>IF('Sum Subs'!$D$10="TH-Hill DS-1 Vol 3 CAT 2: Clean and Visual Ends only","N/A","OK")</f>
        <v>OK</v>
      </c>
      <c r="G134" s="17"/>
      <c r="H134" s="17"/>
      <c r="I134" s="17" t="s">
        <v>51</v>
      </c>
      <c r="J134" s="17" t="str">
        <f t="shared" si="8"/>
        <v>OK</v>
      </c>
      <c r="K134" s="17" t="str">
        <f t="shared" si="9"/>
        <v>OK</v>
      </c>
      <c r="L134" s="17" t="str">
        <f>IF('Data Sheet'!$B$9="NC-50","N/A","OK")</f>
        <v>OK</v>
      </c>
      <c r="M134" s="17" t="str">
        <f>IF('Data Sheet'!$B$9="NC-50","N/A","OK")</f>
        <v>OK</v>
      </c>
      <c r="N134" s="64"/>
      <c r="O134" s="20"/>
      <c r="P134" s="20"/>
      <c r="Q134" s="20"/>
      <c r="R134" s="20"/>
      <c r="S134" s="20"/>
      <c r="T134" s="20"/>
      <c r="U134" s="20"/>
      <c r="V134" s="20"/>
      <c r="W134" s="20"/>
      <c r="X134" s="55"/>
      <c r="Y134" s="55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1"/>
      <c r="AO134" s="21"/>
      <c r="AP134" s="21"/>
      <c r="AQ134" s="21"/>
      <c r="AR134" s="21"/>
      <c r="AS134" s="21"/>
      <c r="AT134" s="22"/>
      <c r="AU134" s="99"/>
      <c r="AV134" s="20"/>
      <c r="AW134" s="20"/>
      <c r="AX134" s="22"/>
      <c r="BB134" s="78">
        <f t="shared" si="7"/>
        <v>0</v>
      </c>
    </row>
    <row r="135" spans="2:54" x14ac:dyDescent="0.2">
      <c r="B135" s="14">
        <f t="shared" si="6"/>
        <v>127</v>
      </c>
      <c r="C135" s="105"/>
      <c r="D135" s="95"/>
      <c r="E135" s="17" t="str">
        <f>IF('Sum Subs'!$D$10="TH-Hill DS-1 Vol 3 CAT 2: Clean and Visual Ends only","N/A","OK")</f>
        <v>OK</v>
      </c>
      <c r="F135" s="17" t="str">
        <f>IF('Sum Subs'!$D$10="TH-Hill DS-1 Vol 3 CAT 2: Clean and Visual Ends only","N/A","OK")</f>
        <v>OK</v>
      </c>
      <c r="G135" s="17"/>
      <c r="H135" s="17"/>
      <c r="I135" s="17" t="s">
        <v>51</v>
      </c>
      <c r="J135" s="17" t="str">
        <f t="shared" si="8"/>
        <v>OK</v>
      </c>
      <c r="K135" s="17" t="str">
        <f t="shared" si="9"/>
        <v>OK</v>
      </c>
      <c r="L135" s="17" t="str">
        <f>IF('Data Sheet'!$B$9="NC-50","N/A","OK")</f>
        <v>OK</v>
      </c>
      <c r="M135" s="17" t="str">
        <f>IF('Data Sheet'!$B$9="NC-50","N/A","OK")</f>
        <v>OK</v>
      </c>
      <c r="N135" s="64"/>
      <c r="O135" s="20"/>
      <c r="P135" s="20"/>
      <c r="Q135" s="20"/>
      <c r="R135" s="20"/>
      <c r="S135" s="20"/>
      <c r="T135" s="20"/>
      <c r="U135" s="20"/>
      <c r="V135" s="20"/>
      <c r="W135" s="20"/>
      <c r="X135" s="55"/>
      <c r="Y135" s="55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1"/>
      <c r="AO135" s="21"/>
      <c r="AP135" s="21"/>
      <c r="AQ135" s="21"/>
      <c r="AR135" s="21"/>
      <c r="AS135" s="21"/>
      <c r="AT135" s="22"/>
      <c r="AU135" s="99"/>
      <c r="AV135" s="20"/>
      <c r="AW135" s="20"/>
      <c r="AX135" s="22"/>
      <c r="BB135" s="78">
        <f t="shared" si="7"/>
        <v>0</v>
      </c>
    </row>
    <row r="136" spans="2:54" x14ac:dyDescent="0.2">
      <c r="B136" s="14">
        <f t="shared" si="6"/>
        <v>128</v>
      </c>
      <c r="C136" s="105"/>
      <c r="D136" s="95"/>
      <c r="E136" s="17" t="str">
        <f>IF('Sum Subs'!$D$10="TH-Hill DS-1 Vol 3 CAT 2: Clean and Visual Ends only","N/A","OK")</f>
        <v>OK</v>
      </c>
      <c r="F136" s="17" t="str">
        <f>IF('Sum Subs'!$D$10="TH-Hill DS-1 Vol 3 CAT 2: Clean and Visual Ends only","N/A","OK")</f>
        <v>OK</v>
      </c>
      <c r="G136" s="17"/>
      <c r="H136" s="17"/>
      <c r="I136" s="17" t="s">
        <v>51</v>
      </c>
      <c r="J136" s="17" t="str">
        <f t="shared" si="8"/>
        <v>OK</v>
      </c>
      <c r="K136" s="17" t="str">
        <f t="shared" si="9"/>
        <v>OK</v>
      </c>
      <c r="L136" s="17" t="str">
        <f>IF('Data Sheet'!$B$9="NC-50","N/A","OK")</f>
        <v>OK</v>
      </c>
      <c r="M136" s="17" t="str">
        <f>IF('Data Sheet'!$B$9="NC-50","N/A","OK")</f>
        <v>OK</v>
      </c>
      <c r="N136" s="64"/>
      <c r="O136" s="20"/>
      <c r="P136" s="20"/>
      <c r="Q136" s="20"/>
      <c r="R136" s="20"/>
      <c r="S136" s="20"/>
      <c r="T136" s="20"/>
      <c r="U136" s="20"/>
      <c r="V136" s="20"/>
      <c r="W136" s="20"/>
      <c r="X136" s="55"/>
      <c r="Y136" s="55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1"/>
      <c r="AO136" s="21"/>
      <c r="AP136" s="21"/>
      <c r="AQ136" s="21"/>
      <c r="AR136" s="21"/>
      <c r="AS136" s="21"/>
      <c r="AT136" s="22"/>
      <c r="AU136" s="99"/>
      <c r="AV136" s="20"/>
      <c r="AW136" s="20"/>
      <c r="AX136" s="22"/>
      <c r="BB136" s="78">
        <f t="shared" si="7"/>
        <v>0</v>
      </c>
    </row>
    <row r="137" spans="2:54" x14ac:dyDescent="0.2">
      <c r="B137" s="14">
        <f t="shared" si="6"/>
        <v>129</v>
      </c>
      <c r="C137" s="105"/>
      <c r="D137" s="95"/>
      <c r="E137" s="17" t="str">
        <f>IF('Sum Subs'!$D$10="TH-Hill DS-1 Vol 3 CAT 2: Clean and Visual Ends only","N/A","OK")</f>
        <v>OK</v>
      </c>
      <c r="F137" s="17" t="str">
        <f>IF('Sum Subs'!$D$10="TH-Hill DS-1 Vol 3 CAT 2: Clean and Visual Ends only","N/A","OK")</f>
        <v>OK</v>
      </c>
      <c r="G137" s="17"/>
      <c r="H137" s="17"/>
      <c r="I137" s="17" t="s">
        <v>51</v>
      </c>
      <c r="J137" s="17" t="str">
        <f t="shared" si="8"/>
        <v>OK</v>
      </c>
      <c r="K137" s="17" t="str">
        <f t="shared" si="9"/>
        <v>OK</v>
      </c>
      <c r="L137" s="17" t="str">
        <f>IF('Data Sheet'!$B$9="NC-50","N/A","OK")</f>
        <v>OK</v>
      </c>
      <c r="M137" s="17" t="str">
        <f>IF('Data Sheet'!$B$9="NC-50","N/A","OK")</f>
        <v>OK</v>
      </c>
      <c r="N137" s="64"/>
      <c r="O137" s="20"/>
      <c r="P137" s="20"/>
      <c r="Q137" s="20"/>
      <c r="R137" s="20"/>
      <c r="S137" s="20"/>
      <c r="T137" s="20"/>
      <c r="U137" s="20"/>
      <c r="V137" s="20"/>
      <c r="W137" s="20"/>
      <c r="X137" s="55"/>
      <c r="Y137" s="55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1"/>
      <c r="AO137" s="21"/>
      <c r="AP137" s="21"/>
      <c r="AQ137" s="21"/>
      <c r="AR137" s="21"/>
      <c r="AS137" s="21"/>
      <c r="AT137" s="22"/>
      <c r="AU137" s="99"/>
      <c r="AV137" s="20"/>
      <c r="AW137" s="20"/>
      <c r="AX137" s="22"/>
      <c r="BB137" s="78">
        <f t="shared" si="7"/>
        <v>0</v>
      </c>
    </row>
    <row r="138" spans="2:54" x14ac:dyDescent="0.2">
      <c r="B138" s="14">
        <f t="shared" si="6"/>
        <v>130</v>
      </c>
      <c r="C138" s="105"/>
      <c r="D138" s="95"/>
      <c r="E138" s="17" t="str">
        <f>IF('Sum Subs'!$D$10="TH-Hill DS-1 Vol 3 CAT 2: Clean and Visual Ends only","N/A","OK")</f>
        <v>OK</v>
      </c>
      <c r="F138" s="17" t="str">
        <f>IF('Sum Subs'!$D$10="TH-Hill DS-1 Vol 3 CAT 2: Clean and Visual Ends only","N/A","OK")</f>
        <v>OK</v>
      </c>
      <c r="G138" s="17"/>
      <c r="H138" s="17"/>
      <c r="I138" s="17" t="s">
        <v>51</v>
      </c>
      <c r="J138" s="17" t="str">
        <f t="shared" si="8"/>
        <v>OK</v>
      </c>
      <c r="K138" s="17" t="str">
        <f t="shared" si="9"/>
        <v>OK</v>
      </c>
      <c r="L138" s="17" t="str">
        <f>IF('Data Sheet'!$B$9="NC-50","N/A","OK")</f>
        <v>OK</v>
      </c>
      <c r="M138" s="17" t="str">
        <f>IF('Data Sheet'!$B$9="NC-50","N/A","OK")</f>
        <v>OK</v>
      </c>
      <c r="N138" s="64"/>
      <c r="O138" s="20"/>
      <c r="P138" s="20"/>
      <c r="Q138" s="20"/>
      <c r="R138" s="20"/>
      <c r="S138" s="20"/>
      <c r="T138" s="20"/>
      <c r="U138" s="20"/>
      <c r="V138" s="20"/>
      <c r="W138" s="20"/>
      <c r="X138" s="55"/>
      <c r="Y138" s="55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1"/>
      <c r="AO138" s="21"/>
      <c r="AP138" s="21"/>
      <c r="AQ138" s="21"/>
      <c r="AR138" s="21"/>
      <c r="AS138" s="21"/>
      <c r="AT138" s="22"/>
      <c r="AU138" s="99"/>
      <c r="AV138" s="20"/>
      <c r="AW138" s="20"/>
      <c r="AX138" s="22"/>
      <c r="BB138" s="78">
        <f t="shared" si="7"/>
        <v>0</v>
      </c>
    </row>
    <row r="139" spans="2:54" x14ac:dyDescent="0.2">
      <c r="B139" s="14">
        <f t="shared" ref="B139:B158" si="10">B138+1</f>
        <v>131</v>
      </c>
      <c r="C139" s="105"/>
      <c r="D139" s="95"/>
      <c r="E139" s="17" t="str">
        <f>IF('Sum Subs'!$D$10="TH-Hill DS-1 Vol 3 CAT 2: Clean and Visual Ends only","N/A","OK")</f>
        <v>OK</v>
      </c>
      <c r="F139" s="17" t="str">
        <f>IF('Sum Subs'!$D$10="TH-Hill DS-1 Vol 3 CAT 2: Clean and Visual Ends only","N/A","OK")</f>
        <v>OK</v>
      </c>
      <c r="G139" s="17"/>
      <c r="H139" s="17"/>
      <c r="I139" s="17" t="s">
        <v>51</v>
      </c>
      <c r="J139" s="17" t="str">
        <f t="shared" si="8"/>
        <v>OK</v>
      </c>
      <c r="K139" s="17" t="str">
        <f t="shared" si="9"/>
        <v>OK</v>
      </c>
      <c r="L139" s="17" t="str">
        <f>IF('Data Sheet'!$B$9="NC-50","N/A","OK")</f>
        <v>OK</v>
      </c>
      <c r="M139" s="17" t="str">
        <f>IF('Data Sheet'!$B$9="NC-50","N/A","OK")</f>
        <v>OK</v>
      </c>
      <c r="N139" s="64"/>
      <c r="O139" s="20"/>
      <c r="P139" s="20"/>
      <c r="Q139" s="20"/>
      <c r="R139" s="20"/>
      <c r="S139" s="20"/>
      <c r="T139" s="20"/>
      <c r="U139" s="20"/>
      <c r="V139" s="20"/>
      <c r="W139" s="20"/>
      <c r="X139" s="55"/>
      <c r="Y139" s="55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1"/>
      <c r="AO139" s="21"/>
      <c r="AP139" s="21"/>
      <c r="AQ139" s="21"/>
      <c r="AR139" s="21"/>
      <c r="AS139" s="21"/>
      <c r="AT139" s="22"/>
      <c r="AU139" s="99"/>
      <c r="AV139" s="20"/>
      <c r="AW139" s="20"/>
      <c r="AX139" s="22"/>
      <c r="BB139" s="78">
        <f t="shared" ref="BB139:BB158" si="11">COUNTA(Q139:AC139)</f>
        <v>0</v>
      </c>
    </row>
    <row r="140" spans="2:54" x14ac:dyDescent="0.2">
      <c r="B140" s="14">
        <f t="shared" si="10"/>
        <v>132</v>
      </c>
      <c r="C140" s="105"/>
      <c r="D140" s="95"/>
      <c r="E140" s="17" t="str">
        <f>IF('Sum Subs'!$D$10="TH-Hill DS-1 Vol 3 CAT 2: Clean and Visual Ends only","N/A","OK")</f>
        <v>OK</v>
      </c>
      <c r="F140" s="17" t="str">
        <f>IF('Sum Subs'!$D$10="TH-Hill DS-1 Vol 3 CAT 2: Clean and Visual Ends only","N/A","OK")</f>
        <v>OK</v>
      </c>
      <c r="G140" s="17"/>
      <c r="H140" s="17"/>
      <c r="I140" s="17" t="s">
        <v>51</v>
      </c>
      <c r="J140" s="17" t="str">
        <f t="shared" si="8"/>
        <v>OK</v>
      </c>
      <c r="K140" s="17" t="str">
        <f t="shared" si="9"/>
        <v>OK</v>
      </c>
      <c r="L140" s="17" t="str">
        <f>IF('Data Sheet'!$B$9="NC-50","N/A","OK")</f>
        <v>OK</v>
      </c>
      <c r="M140" s="17" t="str">
        <f>IF('Data Sheet'!$B$9="NC-50","N/A","OK")</f>
        <v>OK</v>
      </c>
      <c r="N140" s="64"/>
      <c r="O140" s="20"/>
      <c r="P140" s="20"/>
      <c r="Q140" s="20"/>
      <c r="R140" s="20"/>
      <c r="S140" s="20"/>
      <c r="T140" s="20"/>
      <c r="U140" s="20"/>
      <c r="V140" s="20"/>
      <c r="W140" s="20"/>
      <c r="X140" s="55"/>
      <c r="Y140" s="55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1"/>
      <c r="AO140" s="21"/>
      <c r="AP140" s="21"/>
      <c r="AQ140" s="21"/>
      <c r="AR140" s="21"/>
      <c r="AS140" s="21"/>
      <c r="AT140" s="22"/>
      <c r="AU140" s="99"/>
      <c r="AV140" s="20"/>
      <c r="AW140" s="20"/>
      <c r="AX140" s="22"/>
      <c r="BB140" s="78">
        <f t="shared" si="11"/>
        <v>0</v>
      </c>
    </row>
    <row r="141" spans="2:54" x14ac:dyDescent="0.2">
      <c r="B141" s="14">
        <f t="shared" si="10"/>
        <v>133</v>
      </c>
      <c r="C141" s="105"/>
      <c r="D141" s="95"/>
      <c r="E141" s="17" t="str">
        <f>IF('Sum Subs'!$D$10="TH-Hill DS-1 Vol 3 CAT 2: Clean and Visual Ends only","N/A","OK")</f>
        <v>OK</v>
      </c>
      <c r="F141" s="17" t="str">
        <f>IF('Sum Subs'!$D$10="TH-Hill DS-1 Vol 3 CAT 2: Clean and Visual Ends only","N/A","OK")</f>
        <v>OK</v>
      </c>
      <c r="G141" s="17"/>
      <c r="H141" s="17"/>
      <c r="I141" s="17" t="s">
        <v>51</v>
      </c>
      <c r="J141" s="17" t="str">
        <f t="shared" ref="J141:J158" si="12">IF(AM141="X", "MIN", "OK")</f>
        <v>OK</v>
      </c>
      <c r="K141" s="17" t="str">
        <f t="shared" ref="K141:K158" si="13">IF(AN141="X", "MIN", "OK")</f>
        <v>OK</v>
      </c>
      <c r="L141" s="17" t="str">
        <f>IF('Data Sheet'!$B$9="NC-50","N/A","OK")</f>
        <v>OK</v>
      </c>
      <c r="M141" s="17" t="str">
        <f>IF('Data Sheet'!$B$9="NC-50","N/A","OK")</f>
        <v>OK</v>
      </c>
      <c r="N141" s="64"/>
      <c r="O141" s="20"/>
      <c r="P141" s="20"/>
      <c r="Q141" s="20"/>
      <c r="R141" s="20"/>
      <c r="S141" s="20"/>
      <c r="T141" s="20"/>
      <c r="U141" s="20"/>
      <c r="V141" s="20"/>
      <c r="W141" s="20"/>
      <c r="X141" s="55"/>
      <c r="Y141" s="55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1"/>
      <c r="AO141" s="21"/>
      <c r="AP141" s="21"/>
      <c r="AQ141" s="21"/>
      <c r="AR141" s="21"/>
      <c r="AS141" s="21"/>
      <c r="AT141" s="22"/>
      <c r="AU141" s="99"/>
      <c r="AV141" s="20"/>
      <c r="AW141" s="20"/>
      <c r="AX141" s="22"/>
      <c r="BB141" s="78">
        <f t="shared" si="11"/>
        <v>0</v>
      </c>
    </row>
    <row r="142" spans="2:54" x14ac:dyDescent="0.2">
      <c r="B142" s="14">
        <f t="shared" si="10"/>
        <v>134</v>
      </c>
      <c r="C142" s="105"/>
      <c r="D142" s="95"/>
      <c r="E142" s="17" t="str">
        <f>IF('Sum Subs'!$D$10="TH-Hill DS-1 Vol 3 CAT 2: Clean and Visual Ends only","N/A","OK")</f>
        <v>OK</v>
      </c>
      <c r="F142" s="17" t="str">
        <f>IF('Sum Subs'!$D$10="TH-Hill DS-1 Vol 3 CAT 2: Clean and Visual Ends only","N/A","OK")</f>
        <v>OK</v>
      </c>
      <c r="G142" s="17"/>
      <c r="H142" s="17"/>
      <c r="I142" s="17" t="s">
        <v>51</v>
      </c>
      <c r="J142" s="17" t="str">
        <f t="shared" si="12"/>
        <v>OK</v>
      </c>
      <c r="K142" s="17" t="str">
        <f t="shared" si="13"/>
        <v>OK</v>
      </c>
      <c r="L142" s="17" t="str">
        <f>IF('Data Sheet'!$B$9="NC-50","N/A","OK")</f>
        <v>OK</v>
      </c>
      <c r="M142" s="17" t="str">
        <f>IF('Data Sheet'!$B$9="NC-50","N/A","OK")</f>
        <v>OK</v>
      </c>
      <c r="N142" s="64"/>
      <c r="O142" s="20"/>
      <c r="P142" s="20"/>
      <c r="Q142" s="20"/>
      <c r="R142" s="20"/>
      <c r="S142" s="20"/>
      <c r="T142" s="20"/>
      <c r="U142" s="20"/>
      <c r="V142" s="20"/>
      <c r="W142" s="20"/>
      <c r="X142" s="55"/>
      <c r="Y142" s="55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1"/>
      <c r="AO142" s="21"/>
      <c r="AP142" s="21"/>
      <c r="AQ142" s="21"/>
      <c r="AR142" s="21"/>
      <c r="AS142" s="21"/>
      <c r="AT142" s="22"/>
      <c r="AU142" s="99"/>
      <c r="AV142" s="20"/>
      <c r="AW142" s="20"/>
      <c r="AX142" s="22"/>
      <c r="BB142" s="78">
        <f t="shared" si="11"/>
        <v>0</v>
      </c>
    </row>
    <row r="143" spans="2:54" x14ac:dyDescent="0.2">
      <c r="B143" s="14">
        <f t="shared" si="10"/>
        <v>135</v>
      </c>
      <c r="C143" s="105"/>
      <c r="D143" s="95"/>
      <c r="E143" s="17" t="str">
        <f>IF('Sum Subs'!$D$10="TH-Hill DS-1 Vol 3 CAT 2: Clean and Visual Ends only","N/A","OK")</f>
        <v>OK</v>
      </c>
      <c r="F143" s="17" t="str">
        <f>IF('Sum Subs'!$D$10="TH-Hill DS-1 Vol 3 CAT 2: Clean and Visual Ends only","N/A","OK")</f>
        <v>OK</v>
      </c>
      <c r="G143" s="17"/>
      <c r="H143" s="17"/>
      <c r="I143" s="17" t="s">
        <v>51</v>
      </c>
      <c r="J143" s="17" t="str">
        <f t="shared" si="12"/>
        <v>OK</v>
      </c>
      <c r="K143" s="17" t="str">
        <f t="shared" si="13"/>
        <v>OK</v>
      </c>
      <c r="L143" s="17" t="str">
        <f>IF('Data Sheet'!$B$9="NC-50","N/A","OK")</f>
        <v>OK</v>
      </c>
      <c r="M143" s="17" t="str">
        <f>IF('Data Sheet'!$B$9="NC-50","N/A","OK")</f>
        <v>OK</v>
      </c>
      <c r="N143" s="64"/>
      <c r="O143" s="20"/>
      <c r="P143" s="20"/>
      <c r="Q143" s="20"/>
      <c r="R143" s="20"/>
      <c r="S143" s="20"/>
      <c r="T143" s="20"/>
      <c r="U143" s="20"/>
      <c r="V143" s="20"/>
      <c r="W143" s="20"/>
      <c r="X143" s="55"/>
      <c r="Y143" s="55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1"/>
      <c r="AO143" s="21"/>
      <c r="AP143" s="21"/>
      <c r="AQ143" s="21"/>
      <c r="AR143" s="21"/>
      <c r="AS143" s="21"/>
      <c r="AT143" s="22"/>
      <c r="AU143" s="99"/>
      <c r="AV143" s="20"/>
      <c r="AW143" s="20"/>
      <c r="AX143" s="22"/>
      <c r="BB143" s="78">
        <f t="shared" si="11"/>
        <v>0</v>
      </c>
    </row>
    <row r="144" spans="2:54" x14ac:dyDescent="0.2">
      <c r="B144" s="14">
        <f t="shared" si="10"/>
        <v>136</v>
      </c>
      <c r="C144" s="105"/>
      <c r="D144" s="95"/>
      <c r="E144" s="17" t="str">
        <f>IF('Sum Subs'!$D$10="TH-Hill DS-1 Vol 3 CAT 2: Clean and Visual Ends only","N/A","OK")</f>
        <v>OK</v>
      </c>
      <c r="F144" s="17" t="str">
        <f>IF('Sum Subs'!$D$10="TH-Hill DS-1 Vol 3 CAT 2: Clean and Visual Ends only","N/A","OK")</f>
        <v>OK</v>
      </c>
      <c r="G144" s="17"/>
      <c r="H144" s="17"/>
      <c r="I144" s="17" t="s">
        <v>51</v>
      </c>
      <c r="J144" s="17" t="str">
        <f t="shared" si="12"/>
        <v>OK</v>
      </c>
      <c r="K144" s="17" t="str">
        <f t="shared" si="13"/>
        <v>OK</v>
      </c>
      <c r="L144" s="17" t="str">
        <f>IF('Data Sheet'!$B$9="NC-50","N/A","OK")</f>
        <v>OK</v>
      </c>
      <c r="M144" s="17" t="str">
        <f>IF('Data Sheet'!$B$9="NC-50","N/A","OK")</f>
        <v>OK</v>
      </c>
      <c r="N144" s="64"/>
      <c r="O144" s="20"/>
      <c r="P144" s="20"/>
      <c r="Q144" s="20"/>
      <c r="R144" s="20"/>
      <c r="S144" s="20"/>
      <c r="T144" s="20"/>
      <c r="U144" s="20"/>
      <c r="V144" s="20"/>
      <c r="W144" s="20"/>
      <c r="X144" s="55"/>
      <c r="Y144" s="55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1"/>
      <c r="AO144" s="21"/>
      <c r="AP144" s="21"/>
      <c r="AQ144" s="21"/>
      <c r="AR144" s="21"/>
      <c r="AS144" s="21"/>
      <c r="AT144" s="22"/>
      <c r="AU144" s="99"/>
      <c r="AV144" s="20"/>
      <c r="AW144" s="20"/>
      <c r="AX144" s="22"/>
      <c r="BB144" s="78">
        <f t="shared" si="11"/>
        <v>0</v>
      </c>
    </row>
    <row r="145" spans="2:54" x14ac:dyDescent="0.2">
      <c r="B145" s="14">
        <f t="shared" si="10"/>
        <v>137</v>
      </c>
      <c r="C145" s="105"/>
      <c r="D145" s="95"/>
      <c r="E145" s="17" t="str">
        <f>IF('Sum Subs'!$D$10="TH-Hill DS-1 Vol 3 CAT 2: Clean and Visual Ends only","N/A","OK")</f>
        <v>OK</v>
      </c>
      <c r="F145" s="17" t="str">
        <f>IF('Sum Subs'!$D$10="TH-Hill DS-1 Vol 3 CAT 2: Clean and Visual Ends only","N/A","OK")</f>
        <v>OK</v>
      </c>
      <c r="G145" s="17"/>
      <c r="H145" s="17"/>
      <c r="I145" s="17" t="s">
        <v>51</v>
      </c>
      <c r="J145" s="17" t="str">
        <f t="shared" si="12"/>
        <v>OK</v>
      </c>
      <c r="K145" s="17" t="str">
        <f t="shared" si="13"/>
        <v>OK</v>
      </c>
      <c r="L145" s="17" t="str">
        <f>IF('Data Sheet'!$B$9="NC-50","N/A","OK")</f>
        <v>OK</v>
      </c>
      <c r="M145" s="17" t="str">
        <f>IF('Data Sheet'!$B$9="NC-50","N/A","OK")</f>
        <v>OK</v>
      </c>
      <c r="N145" s="64"/>
      <c r="O145" s="20"/>
      <c r="P145" s="20"/>
      <c r="Q145" s="20"/>
      <c r="R145" s="20"/>
      <c r="S145" s="20"/>
      <c r="T145" s="20"/>
      <c r="U145" s="20"/>
      <c r="V145" s="20"/>
      <c r="W145" s="20"/>
      <c r="X145" s="55"/>
      <c r="Y145" s="55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1"/>
      <c r="AO145" s="21"/>
      <c r="AP145" s="21"/>
      <c r="AQ145" s="21"/>
      <c r="AR145" s="21"/>
      <c r="AS145" s="21"/>
      <c r="AT145" s="22"/>
      <c r="AU145" s="99"/>
      <c r="AV145" s="20"/>
      <c r="AW145" s="20"/>
      <c r="AX145" s="22"/>
      <c r="BB145" s="78">
        <f t="shared" si="11"/>
        <v>0</v>
      </c>
    </row>
    <row r="146" spans="2:54" x14ac:dyDescent="0.2">
      <c r="B146" s="14">
        <f t="shared" si="10"/>
        <v>138</v>
      </c>
      <c r="C146" s="105"/>
      <c r="D146" s="95"/>
      <c r="E146" s="17" t="str">
        <f>IF('Sum Subs'!$D$10="TH-Hill DS-1 Vol 3 CAT 2: Clean and Visual Ends only","N/A","OK")</f>
        <v>OK</v>
      </c>
      <c r="F146" s="17" t="str">
        <f>IF('Sum Subs'!$D$10="TH-Hill DS-1 Vol 3 CAT 2: Clean and Visual Ends only","N/A","OK")</f>
        <v>OK</v>
      </c>
      <c r="G146" s="17"/>
      <c r="H146" s="17"/>
      <c r="I146" s="17" t="s">
        <v>51</v>
      </c>
      <c r="J146" s="17" t="str">
        <f t="shared" si="12"/>
        <v>OK</v>
      </c>
      <c r="K146" s="17" t="str">
        <f t="shared" si="13"/>
        <v>OK</v>
      </c>
      <c r="L146" s="17" t="str">
        <f>IF('Data Sheet'!$B$9="NC-50","N/A","OK")</f>
        <v>OK</v>
      </c>
      <c r="M146" s="17" t="str">
        <f>IF('Data Sheet'!$B$9="NC-50","N/A","OK")</f>
        <v>OK</v>
      </c>
      <c r="N146" s="64"/>
      <c r="O146" s="20"/>
      <c r="P146" s="20"/>
      <c r="Q146" s="20"/>
      <c r="R146" s="20"/>
      <c r="S146" s="20"/>
      <c r="T146" s="20"/>
      <c r="U146" s="20"/>
      <c r="V146" s="20"/>
      <c r="W146" s="20"/>
      <c r="X146" s="55"/>
      <c r="Y146" s="55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1"/>
      <c r="AO146" s="21"/>
      <c r="AP146" s="21"/>
      <c r="AQ146" s="21"/>
      <c r="AR146" s="21"/>
      <c r="AS146" s="21"/>
      <c r="AT146" s="22"/>
      <c r="AU146" s="99"/>
      <c r="AV146" s="20"/>
      <c r="AW146" s="20"/>
      <c r="AX146" s="22"/>
      <c r="BB146" s="78">
        <f t="shared" si="11"/>
        <v>0</v>
      </c>
    </row>
    <row r="147" spans="2:54" x14ac:dyDescent="0.2">
      <c r="B147" s="14">
        <f t="shared" si="10"/>
        <v>139</v>
      </c>
      <c r="C147" s="105"/>
      <c r="D147" s="95"/>
      <c r="E147" s="17" t="str">
        <f>IF('Sum Subs'!$D$10="TH-Hill DS-1 Vol 3 CAT 2: Clean and Visual Ends only","N/A","OK")</f>
        <v>OK</v>
      </c>
      <c r="F147" s="17" t="str">
        <f>IF('Sum Subs'!$D$10="TH-Hill DS-1 Vol 3 CAT 2: Clean and Visual Ends only","N/A","OK")</f>
        <v>OK</v>
      </c>
      <c r="G147" s="17"/>
      <c r="H147" s="17"/>
      <c r="I147" s="17" t="s">
        <v>51</v>
      </c>
      <c r="J147" s="17" t="str">
        <f t="shared" si="12"/>
        <v>OK</v>
      </c>
      <c r="K147" s="17" t="str">
        <f t="shared" si="13"/>
        <v>OK</v>
      </c>
      <c r="L147" s="17" t="str">
        <f>IF('Data Sheet'!$B$9="NC-50","N/A","OK")</f>
        <v>OK</v>
      </c>
      <c r="M147" s="17" t="str">
        <f>IF('Data Sheet'!$B$9="NC-50","N/A","OK")</f>
        <v>OK</v>
      </c>
      <c r="N147" s="64"/>
      <c r="O147" s="20"/>
      <c r="P147" s="20"/>
      <c r="Q147" s="20"/>
      <c r="R147" s="20"/>
      <c r="S147" s="20"/>
      <c r="T147" s="20"/>
      <c r="U147" s="20"/>
      <c r="V147" s="20"/>
      <c r="W147" s="20"/>
      <c r="X147" s="55"/>
      <c r="Y147" s="55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1"/>
      <c r="AO147" s="21"/>
      <c r="AP147" s="21"/>
      <c r="AQ147" s="21"/>
      <c r="AR147" s="21"/>
      <c r="AS147" s="21"/>
      <c r="AT147" s="22"/>
      <c r="AU147" s="99"/>
      <c r="AV147" s="20"/>
      <c r="AW147" s="20"/>
      <c r="AX147" s="22"/>
      <c r="BB147" s="78">
        <f t="shared" si="11"/>
        <v>0</v>
      </c>
    </row>
    <row r="148" spans="2:54" x14ac:dyDescent="0.2">
      <c r="B148" s="14">
        <f t="shared" si="10"/>
        <v>140</v>
      </c>
      <c r="C148" s="105"/>
      <c r="D148" s="95"/>
      <c r="E148" s="17" t="str">
        <f>IF('Sum Subs'!$D$10="TH-Hill DS-1 Vol 3 CAT 2: Clean and Visual Ends only","N/A","OK")</f>
        <v>OK</v>
      </c>
      <c r="F148" s="17" t="str">
        <f>IF('Sum Subs'!$D$10="TH-Hill DS-1 Vol 3 CAT 2: Clean and Visual Ends only","N/A","OK")</f>
        <v>OK</v>
      </c>
      <c r="G148" s="17"/>
      <c r="H148" s="17"/>
      <c r="I148" s="17" t="s">
        <v>51</v>
      </c>
      <c r="J148" s="17" t="str">
        <f t="shared" si="12"/>
        <v>OK</v>
      </c>
      <c r="K148" s="17" t="str">
        <f t="shared" si="13"/>
        <v>OK</v>
      </c>
      <c r="L148" s="17" t="str">
        <f>IF('Data Sheet'!$B$9="NC-50","N/A","OK")</f>
        <v>OK</v>
      </c>
      <c r="M148" s="17" t="str">
        <f>IF('Data Sheet'!$B$9="NC-50","N/A","OK")</f>
        <v>OK</v>
      </c>
      <c r="N148" s="64"/>
      <c r="O148" s="20"/>
      <c r="P148" s="20"/>
      <c r="Q148" s="20"/>
      <c r="R148" s="20"/>
      <c r="S148" s="20"/>
      <c r="T148" s="20"/>
      <c r="U148" s="20"/>
      <c r="V148" s="20"/>
      <c r="W148" s="20"/>
      <c r="X148" s="55"/>
      <c r="Y148" s="55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1"/>
      <c r="AO148" s="21"/>
      <c r="AP148" s="21"/>
      <c r="AQ148" s="21"/>
      <c r="AR148" s="21"/>
      <c r="AS148" s="21"/>
      <c r="AT148" s="22"/>
      <c r="AU148" s="99"/>
      <c r="AV148" s="20"/>
      <c r="AW148" s="20"/>
      <c r="AX148" s="22"/>
      <c r="BB148" s="78">
        <f t="shared" si="11"/>
        <v>0</v>
      </c>
    </row>
    <row r="149" spans="2:54" x14ac:dyDescent="0.2">
      <c r="B149" s="14">
        <f t="shared" si="10"/>
        <v>141</v>
      </c>
      <c r="C149" s="105"/>
      <c r="D149" s="95"/>
      <c r="E149" s="17" t="str">
        <f>IF('Sum Subs'!$D$10="TH-Hill DS-1 Vol 3 CAT 2: Clean and Visual Ends only","N/A","OK")</f>
        <v>OK</v>
      </c>
      <c r="F149" s="17" t="str">
        <f>IF('Sum Subs'!$D$10="TH-Hill DS-1 Vol 3 CAT 2: Clean and Visual Ends only","N/A","OK")</f>
        <v>OK</v>
      </c>
      <c r="G149" s="17"/>
      <c r="H149" s="17"/>
      <c r="I149" s="17" t="s">
        <v>51</v>
      </c>
      <c r="J149" s="17" t="str">
        <f t="shared" si="12"/>
        <v>OK</v>
      </c>
      <c r="K149" s="17" t="str">
        <f t="shared" si="13"/>
        <v>OK</v>
      </c>
      <c r="L149" s="17" t="str">
        <f>IF('Data Sheet'!$B$9="NC-50","N/A","OK")</f>
        <v>OK</v>
      </c>
      <c r="M149" s="17" t="str">
        <f>IF('Data Sheet'!$B$9="NC-50","N/A","OK")</f>
        <v>OK</v>
      </c>
      <c r="N149" s="64"/>
      <c r="O149" s="20"/>
      <c r="P149" s="20"/>
      <c r="Q149" s="20"/>
      <c r="R149" s="20"/>
      <c r="S149" s="20"/>
      <c r="T149" s="20"/>
      <c r="U149" s="20"/>
      <c r="V149" s="20"/>
      <c r="W149" s="20"/>
      <c r="X149" s="55"/>
      <c r="Y149" s="55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1"/>
      <c r="AO149" s="21"/>
      <c r="AP149" s="21"/>
      <c r="AQ149" s="21"/>
      <c r="AR149" s="21"/>
      <c r="AS149" s="21"/>
      <c r="AT149" s="22"/>
      <c r="AU149" s="99"/>
      <c r="AV149" s="20"/>
      <c r="AW149" s="20"/>
      <c r="AX149" s="22"/>
      <c r="BB149" s="78">
        <f t="shared" si="11"/>
        <v>0</v>
      </c>
    </row>
    <row r="150" spans="2:54" x14ac:dyDescent="0.2">
      <c r="B150" s="14">
        <f t="shared" si="10"/>
        <v>142</v>
      </c>
      <c r="C150" s="105"/>
      <c r="D150" s="95"/>
      <c r="E150" s="17" t="str">
        <f>IF('Sum Subs'!$D$10="TH-Hill DS-1 Vol 3 CAT 2: Clean and Visual Ends only","N/A","OK")</f>
        <v>OK</v>
      </c>
      <c r="F150" s="17" t="str">
        <f>IF('Sum Subs'!$D$10="TH-Hill DS-1 Vol 3 CAT 2: Clean and Visual Ends only","N/A","OK")</f>
        <v>OK</v>
      </c>
      <c r="G150" s="17"/>
      <c r="H150" s="17"/>
      <c r="I150" s="17" t="s">
        <v>51</v>
      </c>
      <c r="J150" s="17" t="str">
        <f t="shared" si="12"/>
        <v>OK</v>
      </c>
      <c r="K150" s="17" t="str">
        <f t="shared" si="13"/>
        <v>OK</v>
      </c>
      <c r="L150" s="17" t="str">
        <f>IF('Data Sheet'!$B$9="NC-50","N/A","OK")</f>
        <v>OK</v>
      </c>
      <c r="M150" s="17" t="str">
        <f>IF('Data Sheet'!$B$9="NC-50","N/A","OK")</f>
        <v>OK</v>
      </c>
      <c r="N150" s="64"/>
      <c r="O150" s="20"/>
      <c r="P150" s="20"/>
      <c r="Q150" s="20"/>
      <c r="R150" s="20"/>
      <c r="S150" s="20"/>
      <c r="T150" s="20"/>
      <c r="U150" s="20"/>
      <c r="V150" s="20"/>
      <c r="W150" s="20"/>
      <c r="X150" s="55"/>
      <c r="Y150" s="55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1"/>
      <c r="AO150" s="21"/>
      <c r="AP150" s="21"/>
      <c r="AQ150" s="21"/>
      <c r="AR150" s="21"/>
      <c r="AS150" s="21"/>
      <c r="AT150" s="22"/>
      <c r="AU150" s="99"/>
      <c r="AV150" s="20"/>
      <c r="AW150" s="20"/>
      <c r="AX150" s="22"/>
      <c r="BB150" s="78">
        <f t="shared" si="11"/>
        <v>0</v>
      </c>
    </row>
    <row r="151" spans="2:54" x14ac:dyDescent="0.2">
      <c r="B151" s="14">
        <f t="shared" si="10"/>
        <v>143</v>
      </c>
      <c r="C151" s="105"/>
      <c r="D151" s="95"/>
      <c r="E151" s="17" t="str">
        <f>IF('Sum Subs'!$D$10="TH-Hill DS-1 Vol 3 CAT 2: Clean and Visual Ends only","N/A","OK")</f>
        <v>OK</v>
      </c>
      <c r="F151" s="17" t="str">
        <f>IF('Sum Subs'!$D$10="TH-Hill DS-1 Vol 3 CAT 2: Clean and Visual Ends only","N/A","OK")</f>
        <v>OK</v>
      </c>
      <c r="G151" s="17"/>
      <c r="H151" s="17"/>
      <c r="I151" s="17" t="s">
        <v>51</v>
      </c>
      <c r="J151" s="17" t="str">
        <f t="shared" si="12"/>
        <v>OK</v>
      </c>
      <c r="K151" s="17" t="str">
        <f t="shared" si="13"/>
        <v>OK</v>
      </c>
      <c r="L151" s="17" t="str">
        <f>IF('Data Sheet'!$B$9="NC-50","N/A","OK")</f>
        <v>OK</v>
      </c>
      <c r="M151" s="17" t="str">
        <f>IF('Data Sheet'!$B$9="NC-50","N/A","OK")</f>
        <v>OK</v>
      </c>
      <c r="N151" s="64"/>
      <c r="O151" s="20"/>
      <c r="P151" s="20"/>
      <c r="Q151" s="20"/>
      <c r="R151" s="20"/>
      <c r="S151" s="20"/>
      <c r="T151" s="20"/>
      <c r="U151" s="20"/>
      <c r="V151" s="20"/>
      <c r="W151" s="20"/>
      <c r="X151" s="55"/>
      <c r="Y151" s="55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1"/>
      <c r="AO151" s="21"/>
      <c r="AP151" s="21"/>
      <c r="AQ151" s="21"/>
      <c r="AR151" s="21"/>
      <c r="AS151" s="21"/>
      <c r="AT151" s="22"/>
      <c r="AU151" s="99"/>
      <c r="AV151" s="20"/>
      <c r="AW151" s="20"/>
      <c r="AX151" s="22"/>
      <c r="BB151" s="78">
        <f t="shared" si="11"/>
        <v>0</v>
      </c>
    </row>
    <row r="152" spans="2:54" x14ac:dyDescent="0.2">
      <c r="B152" s="14">
        <f t="shared" si="10"/>
        <v>144</v>
      </c>
      <c r="C152" s="105"/>
      <c r="D152" s="95"/>
      <c r="E152" s="17" t="str">
        <f>IF('Sum Subs'!$D$10="TH-Hill DS-1 Vol 3 CAT 2: Clean and Visual Ends only","N/A","OK")</f>
        <v>OK</v>
      </c>
      <c r="F152" s="17" t="str">
        <f>IF('Sum Subs'!$D$10="TH-Hill DS-1 Vol 3 CAT 2: Clean and Visual Ends only","N/A","OK")</f>
        <v>OK</v>
      </c>
      <c r="G152" s="17"/>
      <c r="H152" s="17"/>
      <c r="I152" s="17" t="s">
        <v>51</v>
      </c>
      <c r="J152" s="17" t="str">
        <f t="shared" si="12"/>
        <v>OK</v>
      </c>
      <c r="K152" s="17" t="str">
        <f t="shared" si="13"/>
        <v>OK</v>
      </c>
      <c r="L152" s="17" t="str">
        <f>IF('Data Sheet'!$B$9="NC-50","N/A","OK")</f>
        <v>OK</v>
      </c>
      <c r="M152" s="17" t="str">
        <f>IF('Data Sheet'!$B$9="NC-50","N/A","OK")</f>
        <v>OK</v>
      </c>
      <c r="N152" s="64"/>
      <c r="O152" s="20"/>
      <c r="P152" s="20"/>
      <c r="Q152" s="20"/>
      <c r="R152" s="20"/>
      <c r="S152" s="20"/>
      <c r="T152" s="20"/>
      <c r="U152" s="20"/>
      <c r="V152" s="20"/>
      <c r="W152" s="20"/>
      <c r="X152" s="55"/>
      <c r="Y152" s="55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1"/>
      <c r="AO152" s="21"/>
      <c r="AP152" s="21"/>
      <c r="AQ152" s="21"/>
      <c r="AR152" s="21"/>
      <c r="AS152" s="21"/>
      <c r="AT152" s="22"/>
      <c r="AU152" s="99"/>
      <c r="AV152" s="20"/>
      <c r="AW152" s="20"/>
      <c r="AX152" s="22"/>
      <c r="BB152" s="78">
        <f t="shared" si="11"/>
        <v>0</v>
      </c>
    </row>
    <row r="153" spans="2:54" x14ac:dyDescent="0.2">
      <c r="B153" s="14">
        <f t="shared" si="10"/>
        <v>145</v>
      </c>
      <c r="C153" s="105"/>
      <c r="D153" s="95"/>
      <c r="E153" s="17" t="str">
        <f>IF('Sum Subs'!$D$10="TH-Hill DS-1 Vol 3 CAT 2: Clean and Visual Ends only","N/A","OK")</f>
        <v>OK</v>
      </c>
      <c r="F153" s="17" t="str">
        <f>IF('Sum Subs'!$D$10="TH-Hill DS-1 Vol 3 CAT 2: Clean and Visual Ends only","N/A","OK")</f>
        <v>OK</v>
      </c>
      <c r="G153" s="17"/>
      <c r="H153" s="17"/>
      <c r="I153" s="17" t="s">
        <v>51</v>
      </c>
      <c r="J153" s="17" t="str">
        <f t="shared" si="12"/>
        <v>OK</v>
      </c>
      <c r="K153" s="17" t="str">
        <f t="shared" si="13"/>
        <v>OK</v>
      </c>
      <c r="L153" s="17" t="str">
        <f>IF('Data Sheet'!$B$9="NC-50","N/A","OK")</f>
        <v>OK</v>
      </c>
      <c r="M153" s="17" t="str">
        <f>IF('Data Sheet'!$B$9="NC-50","N/A","OK")</f>
        <v>OK</v>
      </c>
      <c r="N153" s="64"/>
      <c r="O153" s="20"/>
      <c r="P153" s="20"/>
      <c r="Q153" s="20"/>
      <c r="R153" s="20"/>
      <c r="S153" s="20"/>
      <c r="T153" s="20"/>
      <c r="U153" s="20"/>
      <c r="V153" s="20"/>
      <c r="W153" s="20"/>
      <c r="X153" s="55"/>
      <c r="Y153" s="55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1"/>
      <c r="AO153" s="21"/>
      <c r="AP153" s="21"/>
      <c r="AQ153" s="21"/>
      <c r="AR153" s="21"/>
      <c r="AS153" s="21"/>
      <c r="AT153" s="22"/>
      <c r="AU153" s="99"/>
      <c r="AV153" s="20"/>
      <c r="AW153" s="20"/>
      <c r="AX153" s="22"/>
      <c r="BB153" s="78">
        <f t="shared" si="11"/>
        <v>0</v>
      </c>
    </row>
    <row r="154" spans="2:54" x14ac:dyDescent="0.2">
      <c r="B154" s="14">
        <f t="shared" si="10"/>
        <v>146</v>
      </c>
      <c r="C154" s="105"/>
      <c r="D154" s="95"/>
      <c r="E154" s="17" t="str">
        <f>IF('Sum Subs'!$D$10="TH-Hill DS-1 Vol 3 CAT 2: Clean and Visual Ends only","N/A","OK")</f>
        <v>OK</v>
      </c>
      <c r="F154" s="17" t="str">
        <f>IF('Sum Subs'!$D$10="TH-Hill DS-1 Vol 3 CAT 2: Clean and Visual Ends only","N/A","OK")</f>
        <v>OK</v>
      </c>
      <c r="G154" s="17"/>
      <c r="H154" s="17"/>
      <c r="I154" s="17" t="s">
        <v>51</v>
      </c>
      <c r="J154" s="17" t="str">
        <f t="shared" si="12"/>
        <v>OK</v>
      </c>
      <c r="K154" s="17" t="str">
        <f t="shared" si="13"/>
        <v>OK</v>
      </c>
      <c r="L154" s="17" t="str">
        <f>IF('Data Sheet'!$B$9="NC-50","N/A","OK")</f>
        <v>OK</v>
      </c>
      <c r="M154" s="17" t="str">
        <f>IF('Data Sheet'!$B$9="NC-50","N/A","OK")</f>
        <v>OK</v>
      </c>
      <c r="N154" s="64"/>
      <c r="O154" s="20"/>
      <c r="P154" s="20"/>
      <c r="Q154" s="20"/>
      <c r="R154" s="20"/>
      <c r="S154" s="20"/>
      <c r="T154" s="20"/>
      <c r="U154" s="20"/>
      <c r="V154" s="20"/>
      <c r="W154" s="20"/>
      <c r="X154" s="55"/>
      <c r="Y154" s="55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1"/>
      <c r="AO154" s="21"/>
      <c r="AP154" s="21"/>
      <c r="AQ154" s="21"/>
      <c r="AR154" s="21"/>
      <c r="AS154" s="21"/>
      <c r="AT154" s="22"/>
      <c r="AU154" s="99"/>
      <c r="AV154" s="20"/>
      <c r="AW154" s="20"/>
      <c r="AX154" s="22"/>
      <c r="BB154" s="78">
        <f t="shared" si="11"/>
        <v>0</v>
      </c>
    </row>
    <row r="155" spans="2:54" x14ac:dyDescent="0.2">
      <c r="B155" s="14">
        <f t="shared" si="10"/>
        <v>147</v>
      </c>
      <c r="C155" s="105"/>
      <c r="D155" s="95"/>
      <c r="E155" s="17" t="str">
        <f>IF('Sum Subs'!$D$10="TH-Hill DS-1 Vol 3 CAT 2: Clean and Visual Ends only","N/A","OK")</f>
        <v>OK</v>
      </c>
      <c r="F155" s="17" t="str">
        <f>IF('Sum Subs'!$D$10="TH-Hill DS-1 Vol 3 CAT 2: Clean and Visual Ends only","N/A","OK")</f>
        <v>OK</v>
      </c>
      <c r="G155" s="17"/>
      <c r="H155" s="17"/>
      <c r="I155" s="17" t="s">
        <v>51</v>
      </c>
      <c r="J155" s="17" t="str">
        <f t="shared" si="12"/>
        <v>OK</v>
      </c>
      <c r="K155" s="17" t="str">
        <f t="shared" si="13"/>
        <v>OK</v>
      </c>
      <c r="L155" s="17" t="str">
        <f>IF('Data Sheet'!$B$9="NC-50","N/A","OK")</f>
        <v>OK</v>
      </c>
      <c r="M155" s="17" t="str">
        <f>IF('Data Sheet'!$B$9="NC-50","N/A","OK")</f>
        <v>OK</v>
      </c>
      <c r="N155" s="64"/>
      <c r="O155" s="20"/>
      <c r="P155" s="20"/>
      <c r="Q155" s="20"/>
      <c r="R155" s="20"/>
      <c r="S155" s="20"/>
      <c r="T155" s="20"/>
      <c r="U155" s="20"/>
      <c r="V155" s="20"/>
      <c r="W155" s="20"/>
      <c r="X155" s="55"/>
      <c r="Y155" s="55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1"/>
      <c r="AO155" s="21"/>
      <c r="AP155" s="21"/>
      <c r="AQ155" s="21"/>
      <c r="AR155" s="21"/>
      <c r="AS155" s="21"/>
      <c r="AT155" s="22"/>
      <c r="AU155" s="99"/>
      <c r="AV155" s="20"/>
      <c r="AW155" s="20"/>
      <c r="AX155" s="22"/>
      <c r="BB155" s="78">
        <f t="shared" si="11"/>
        <v>0</v>
      </c>
    </row>
    <row r="156" spans="2:54" x14ac:dyDescent="0.2">
      <c r="B156" s="14">
        <f t="shared" si="10"/>
        <v>148</v>
      </c>
      <c r="C156" s="105"/>
      <c r="D156" s="95"/>
      <c r="E156" s="17" t="str">
        <f>IF('Sum Subs'!$D$10="TH-Hill DS-1 Vol 3 CAT 2: Clean and Visual Ends only","N/A","OK")</f>
        <v>OK</v>
      </c>
      <c r="F156" s="17" t="str">
        <f>IF('Sum Subs'!$D$10="TH-Hill DS-1 Vol 3 CAT 2: Clean and Visual Ends only","N/A","OK")</f>
        <v>OK</v>
      </c>
      <c r="G156" s="17"/>
      <c r="H156" s="17"/>
      <c r="I156" s="17" t="s">
        <v>51</v>
      </c>
      <c r="J156" s="17" t="str">
        <f t="shared" si="12"/>
        <v>OK</v>
      </c>
      <c r="K156" s="17" t="str">
        <f t="shared" si="13"/>
        <v>OK</v>
      </c>
      <c r="L156" s="17" t="str">
        <f>IF('Data Sheet'!$B$9="NC-50","N/A","OK")</f>
        <v>OK</v>
      </c>
      <c r="M156" s="17" t="str">
        <f>IF('Data Sheet'!$B$9="NC-50","N/A","OK")</f>
        <v>OK</v>
      </c>
      <c r="N156" s="64"/>
      <c r="O156" s="20"/>
      <c r="P156" s="20"/>
      <c r="Q156" s="20"/>
      <c r="R156" s="20"/>
      <c r="S156" s="20"/>
      <c r="T156" s="20"/>
      <c r="U156" s="20"/>
      <c r="V156" s="20"/>
      <c r="W156" s="20"/>
      <c r="X156" s="55"/>
      <c r="Y156" s="55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1"/>
      <c r="AO156" s="21"/>
      <c r="AP156" s="21"/>
      <c r="AQ156" s="21"/>
      <c r="AR156" s="21"/>
      <c r="AS156" s="21"/>
      <c r="AT156" s="22"/>
      <c r="AU156" s="99"/>
      <c r="AV156" s="20"/>
      <c r="AW156" s="20"/>
      <c r="AX156" s="22"/>
      <c r="BB156" s="78">
        <f t="shared" si="11"/>
        <v>0</v>
      </c>
    </row>
    <row r="157" spans="2:54" x14ac:dyDescent="0.2">
      <c r="B157" s="14">
        <f t="shared" si="10"/>
        <v>149</v>
      </c>
      <c r="C157" s="105"/>
      <c r="D157" s="95"/>
      <c r="E157" s="17" t="str">
        <f>IF('Sum Subs'!$D$10="TH-Hill DS-1 Vol 3 CAT 2: Clean and Visual Ends only","N/A","OK")</f>
        <v>OK</v>
      </c>
      <c r="F157" s="17" t="str">
        <f>IF('Sum Subs'!$D$10="TH-Hill DS-1 Vol 3 CAT 2: Clean and Visual Ends only","N/A","OK")</f>
        <v>OK</v>
      </c>
      <c r="G157" s="17"/>
      <c r="H157" s="17"/>
      <c r="I157" s="17" t="s">
        <v>51</v>
      </c>
      <c r="J157" s="17" t="str">
        <f t="shared" si="12"/>
        <v>OK</v>
      </c>
      <c r="K157" s="17" t="str">
        <f t="shared" si="13"/>
        <v>OK</v>
      </c>
      <c r="L157" s="17" t="str">
        <f>IF('Data Sheet'!$B$9="NC-50","N/A","OK")</f>
        <v>OK</v>
      </c>
      <c r="M157" s="17" t="str">
        <f>IF('Data Sheet'!$B$9="NC-50","N/A","OK")</f>
        <v>OK</v>
      </c>
      <c r="N157" s="64"/>
      <c r="O157" s="20"/>
      <c r="P157" s="20"/>
      <c r="Q157" s="20"/>
      <c r="R157" s="20"/>
      <c r="S157" s="20"/>
      <c r="T157" s="20"/>
      <c r="U157" s="20"/>
      <c r="V157" s="20"/>
      <c r="W157" s="20"/>
      <c r="X157" s="55"/>
      <c r="Y157" s="55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1"/>
      <c r="AO157" s="21"/>
      <c r="AP157" s="21"/>
      <c r="AQ157" s="21"/>
      <c r="AR157" s="21"/>
      <c r="AS157" s="21"/>
      <c r="AT157" s="22"/>
      <c r="AU157" s="99"/>
      <c r="AV157" s="20"/>
      <c r="AW157" s="20"/>
      <c r="AX157" s="22"/>
      <c r="BB157" s="78">
        <f t="shared" si="11"/>
        <v>0</v>
      </c>
    </row>
    <row r="158" spans="2:54" ht="15" thickBot="1" x14ac:dyDescent="0.25">
      <c r="B158" s="24">
        <f t="shared" si="10"/>
        <v>150</v>
      </c>
      <c r="C158" s="106"/>
      <c r="D158" s="139"/>
      <c r="E158" s="27" t="str">
        <f>IF('Sum Subs'!$D$10="TH-Hill DS-1 Vol 3 CAT 2: Clean and Visual Ends only","N/A","OK")</f>
        <v>OK</v>
      </c>
      <c r="F158" s="27" t="str">
        <f>IF('Sum Subs'!$D$10="TH-Hill DS-1 Vol 3 CAT 2: Clean and Visual Ends only","N/A","OK")</f>
        <v>OK</v>
      </c>
      <c r="G158" s="27"/>
      <c r="H158" s="27"/>
      <c r="I158" s="27" t="s">
        <v>51</v>
      </c>
      <c r="J158" s="27" t="str">
        <f t="shared" si="12"/>
        <v>OK</v>
      </c>
      <c r="K158" s="27" t="str">
        <f t="shared" si="13"/>
        <v>OK</v>
      </c>
      <c r="L158" s="27" t="str">
        <f>IF('Data Sheet'!$B$9="NC-50","N/A","OK")</f>
        <v>OK</v>
      </c>
      <c r="M158" s="27" t="str">
        <f>IF('Data Sheet'!$B$9="NC-50","N/A","OK")</f>
        <v>OK</v>
      </c>
      <c r="N158" s="67"/>
      <c r="O158" s="29"/>
      <c r="P158" s="29"/>
      <c r="Q158" s="29"/>
      <c r="R158" s="29"/>
      <c r="S158" s="29"/>
      <c r="T158" s="29"/>
      <c r="U158" s="29"/>
      <c r="V158" s="29"/>
      <c r="W158" s="29"/>
      <c r="X158" s="66"/>
      <c r="Y158" s="66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30"/>
      <c r="AO158" s="30"/>
      <c r="AP158" s="30"/>
      <c r="AQ158" s="30"/>
      <c r="AR158" s="30"/>
      <c r="AS158" s="30"/>
      <c r="AT158" s="31"/>
      <c r="AU158" s="100"/>
      <c r="AV158" s="29"/>
      <c r="AW158" s="29"/>
      <c r="AX158" s="31"/>
      <c r="BB158" s="78">
        <f t="shared" si="11"/>
        <v>0</v>
      </c>
    </row>
  </sheetData>
  <sheetProtection selectLockedCells="1"/>
  <mergeCells count="33">
    <mergeCell ref="B7:D7"/>
    <mergeCell ref="E7:F7"/>
    <mergeCell ref="G7:I7"/>
    <mergeCell ref="J7:K7"/>
    <mergeCell ref="L7:M7"/>
    <mergeCell ref="Q4:U4"/>
    <mergeCell ref="V4:AT4"/>
    <mergeCell ref="V5:AT5"/>
    <mergeCell ref="B6:F6"/>
    <mergeCell ref="G6:N6"/>
    <mergeCell ref="O6:P6"/>
    <mergeCell ref="Q6:AT6"/>
    <mergeCell ref="B5:D5"/>
    <mergeCell ref="E5:F5"/>
    <mergeCell ref="G5:H5"/>
    <mergeCell ref="I5:J5"/>
    <mergeCell ref="L5:M5"/>
    <mergeCell ref="Q2:AT2"/>
    <mergeCell ref="B3:E3"/>
    <mergeCell ref="F3:H3"/>
    <mergeCell ref="I3:K3"/>
    <mergeCell ref="L3:M3"/>
    <mergeCell ref="B2:E2"/>
    <mergeCell ref="F2:H2"/>
    <mergeCell ref="I2:K2"/>
    <mergeCell ref="L2:M2"/>
    <mergeCell ref="N2:P5"/>
    <mergeCell ref="Q5:U5"/>
    <mergeCell ref="Q3:U3"/>
    <mergeCell ref="V3:AT3"/>
    <mergeCell ref="B4:E4"/>
    <mergeCell ref="F4:H4"/>
    <mergeCell ref="L4:M4"/>
  </mergeCells>
  <conditionalFormatting sqref="J9:M158">
    <cfRule type="cellIs" dxfId="44" priority="1" operator="equal">
      <formula>"MIN"</formula>
    </cfRule>
  </conditionalFormatting>
  <conditionalFormatting sqref="O9:P158">
    <cfRule type="notContainsBlanks" dxfId="43" priority="11">
      <formula>LEN(TRIM(O9))&gt;0</formula>
    </cfRule>
  </conditionalFormatting>
  <conditionalFormatting sqref="Q9:V158">
    <cfRule type="cellIs" dxfId="42" priority="7" operator="equal">
      <formula>"X"</formula>
    </cfRule>
  </conditionalFormatting>
  <conditionalFormatting sqref="W9:X158">
    <cfRule type="cellIs" dxfId="41" priority="6" operator="equal">
      <formula>"X"</formula>
    </cfRule>
  </conditionalFormatting>
  <conditionalFormatting sqref="Y9:AC158">
    <cfRule type="cellIs" dxfId="40" priority="5" operator="equal">
      <formula>"X"</formula>
    </cfRule>
  </conditionalFormatting>
  <conditionalFormatting sqref="AD9:AE158">
    <cfRule type="cellIs" dxfId="39" priority="4" operator="equal">
      <formula>"X"</formula>
    </cfRule>
  </conditionalFormatting>
  <conditionalFormatting sqref="AF9:AK158">
    <cfRule type="cellIs" dxfId="38" priority="3" operator="equal">
      <formula>"X"</formula>
    </cfRule>
  </conditionalFormatting>
  <conditionalFormatting sqref="AL9:AT158">
    <cfRule type="cellIs" dxfId="37" priority="8" operator="equal">
      <formula>"X"</formula>
    </cfRule>
  </conditionalFormatting>
  <conditionalFormatting sqref="AU9:AX158">
    <cfRule type="cellIs" dxfId="36" priority="2" operator="equal">
      <formula>"X"</formula>
    </cfRule>
  </conditionalFormatting>
  <pageMargins left="0.7" right="0.7" top="0.75" bottom="0.75" header="0.3" footer="0.3"/>
  <pageSetup scale="58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5D961-F365-4042-A06C-3AEC9D82D628}">
  <dimension ref="A1:AC97"/>
  <sheetViews>
    <sheetView topLeftCell="A3" workbookViewId="0">
      <selection activeCell="M5" sqref="M5"/>
    </sheetView>
  </sheetViews>
  <sheetFormatPr defaultRowHeight="15" x14ac:dyDescent="0.25"/>
  <cols>
    <col min="1" max="1" width="18" bestFit="1" customWidth="1"/>
    <col min="2" max="2" width="18.28515625" customWidth="1"/>
    <col min="3" max="3" width="17" customWidth="1"/>
    <col min="5" max="8" width="9.140625" customWidth="1"/>
    <col min="9" max="11" width="11.28515625" customWidth="1"/>
    <col min="12" max="12" width="9.140625" customWidth="1"/>
    <col min="13" max="13" width="35.85546875" customWidth="1"/>
    <col min="14" max="14" width="9.140625" customWidth="1"/>
    <col min="15" max="15" width="11.140625" bestFit="1" customWidth="1"/>
    <col min="16" max="19" width="11.140625" customWidth="1"/>
    <col min="20" max="21" width="16.140625" customWidth="1"/>
    <col min="22" max="22" width="15.85546875" customWidth="1"/>
    <col min="23" max="23" width="14.5703125" customWidth="1"/>
    <col min="24" max="24" width="13.5703125" bestFit="1" customWidth="1"/>
    <col min="25" max="25" width="21" bestFit="1" customWidth="1"/>
    <col min="26" max="26" width="15" customWidth="1"/>
    <col min="27" max="27" width="14" customWidth="1"/>
    <col min="28" max="28" width="13.28515625" customWidth="1"/>
    <col min="29" max="29" width="14.7109375" customWidth="1"/>
  </cols>
  <sheetData>
    <row r="1" spans="1:29" ht="15.75" thickBot="1" x14ac:dyDescent="0.3">
      <c r="O1" s="90" t="s">
        <v>16</v>
      </c>
      <c r="P1" s="90" t="s">
        <v>259</v>
      </c>
      <c r="Q1" s="90" t="s">
        <v>260</v>
      </c>
      <c r="R1" s="90" t="s">
        <v>261</v>
      </c>
      <c r="S1" s="90" t="s">
        <v>262</v>
      </c>
      <c r="T1" s="140" t="s">
        <v>295</v>
      </c>
      <c r="U1" s="141" t="s">
        <v>296</v>
      </c>
      <c r="V1" s="142" t="s">
        <v>297</v>
      </c>
      <c r="W1" s="143" t="s">
        <v>298</v>
      </c>
      <c r="X1" s="91" t="s">
        <v>263</v>
      </c>
      <c r="Y1" s="91" t="s">
        <v>158</v>
      </c>
      <c r="Z1" s="140" t="s">
        <v>291</v>
      </c>
      <c r="AA1" s="141" t="s">
        <v>292</v>
      </c>
      <c r="AB1" s="142" t="s">
        <v>293</v>
      </c>
      <c r="AC1" s="143" t="s">
        <v>294</v>
      </c>
    </row>
    <row r="2" spans="1:29" ht="16.5" thickBot="1" x14ac:dyDescent="0.3">
      <c r="A2" s="69" t="s">
        <v>24</v>
      </c>
      <c r="B2" s="71"/>
      <c r="G2" t="s">
        <v>137</v>
      </c>
      <c r="I2">
        <v>4</v>
      </c>
      <c r="J2" s="75">
        <v>0.33</v>
      </c>
      <c r="L2" t="s">
        <v>133</v>
      </c>
      <c r="M2" t="s">
        <v>327</v>
      </c>
      <c r="O2" s="92" t="s">
        <v>159</v>
      </c>
      <c r="P2" s="75">
        <v>6.3125</v>
      </c>
      <c r="Q2" s="75">
        <v>3.40625</v>
      </c>
      <c r="R2" s="75">
        <v>6.125</v>
      </c>
      <c r="S2" s="75">
        <v>4.71875</v>
      </c>
      <c r="T2" s="144"/>
      <c r="U2" s="145"/>
      <c r="V2" s="146"/>
      <c r="W2" s="147"/>
      <c r="X2" s="93" t="s">
        <v>264</v>
      </c>
      <c r="Y2" s="93" t="s">
        <v>160</v>
      </c>
      <c r="Z2" s="144" t="str">
        <f>IF(T2="", "", T2-0.015)</f>
        <v/>
      </c>
      <c r="AA2" s="145" t="str">
        <f>IF(U2="", "", U2+0.015)</f>
        <v/>
      </c>
      <c r="AB2" s="146" t="str">
        <f>IF(V2="", "", V2-0.015)</f>
        <v/>
      </c>
      <c r="AC2" s="147" t="str">
        <f>IF(W2="", "", W2+0.015)</f>
        <v/>
      </c>
    </row>
    <row r="3" spans="1:29" ht="16.5" thickBot="1" x14ac:dyDescent="0.3">
      <c r="A3" s="69" t="s">
        <v>0</v>
      </c>
      <c r="B3" s="71"/>
      <c r="E3" t="s">
        <v>102</v>
      </c>
      <c r="I3">
        <v>4.5</v>
      </c>
      <c r="J3" s="75">
        <v>0.33700000000000002</v>
      </c>
      <c r="L3" t="s">
        <v>134</v>
      </c>
      <c r="M3" t="s">
        <v>328</v>
      </c>
      <c r="O3" t="s">
        <v>161</v>
      </c>
      <c r="P3" s="75">
        <v>5.78125</v>
      </c>
      <c r="Q3" s="75">
        <v>3.15625</v>
      </c>
      <c r="R3" s="75">
        <v>6.125</v>
      </c>
      <c r="S3" s="75">
        <v>4.34375</v>
      </c>
      <c r="T3" s="144"/>
      <c r="U3" s="145"/>
      <c r="V3" s="146"/>
      <c r="W3" s="147"/>
      <c r="X3" s="93" t="s">
        <v>264</v>
      </c>
      <c r="Y3" s="93"/>
      <c r="Z3" s="144" t="str">
        <f t="shared" ref="Z3:Z6" si="0">IF(T3="", "", T3-0.015)</f>
        <v/>
      </c>
      <c r="AA3" s="145" t="str">
        <f t="shared" ref="AA3:AA6" si="1">IF(U3="", "", U3+0.015)</f>
        <v/>
      </c>
      <c r="AB3" s="146" t="str">
        <f t="shared" ref="AB3:AB6" si="2">IF(V3="", "", V3-0.015)</f>
        <v/>
      </c>
      <c r="AC3" s="147" t="str">
        <f t="shared" ref="AC3:AC6" si="3">IF(W3="", "", W3+0.015)</f>
        <v/>
      </c>
    </row>
    <row r="4" spans="1:29" ht="16.5" thickBot="1" x14ac:dyDescent="0.3">
      <c r="A4" s="69" t="s">
        <v>1</v>
      </c>
      <c r="B4" s="72"/>
      <c r="E4" t="s">
        <v>103</v>
      </c>
      <c r="I4">
        <v>4.75</v>
      </c>
      <c r="J4">
        <v>0.35099999999999998</v>
      </c>
      <c r="L4" t="s">
        <v>135</v>
      </c>
      <c r="M4" t="s">
        <v>329</v>
      </c>
      <c r="O4" t="s">
        <v>162</v>
      </c>
      <c r="P4" s="75"/>
      <c r="Q4" s="75"/>
      <c r="R4" s="75"/>
      <c r="S4" s="75"/>
      <c r="T4" s="144"/>
      <c r="U4" s="145"/>
      <c r="V4" s="146"/>
      <c r="W4" s="147"/>
      <c r="X4" s="93" t="s">
        <v>264</v>
      </c>
      <c r="Y4" s="93"/>
      <c r="Z4" s="144" t="str">
        <f t="shared" si="0"/>
        <v/>
      </c>
      <c r="AA4" s="145" t="str">
        <f t="shared" si="1"/>
        <v/>
      </c>
      <c r="AB4" s="146" t="str">
        <f t="shared" si="2"/>
        <v/>
      </c>
      <c r="AC4" s="147" t="str">
        <f t="shared" si="3"/>
        <v/>
      </c>
    </row>
    <row r="5" spans="1:29" ht="16.5" thickBot="1" x14ac:dyDescent="0.3">
      <c r="A5" s="69" t="s">
        <v>2</v>
      </c>
      <c r="B5" s="71"/>
      <c r="E5" t="s">
        <v>205</v>
      </c>
      <c r="I5">
        <v>5</v>
      </c>
      <c r="J5" s="75">
        <v>0.36199999999999999</v>
      </c>
      <c r="O5" t="s">
        <v>163</v>
      </c>
      <c r="P5" s="75">
        <v>6.75</v>
      </c>
      <c r="Q5" s="75">
        <v>4.25</v>
      </c>
      <c r="R5" s="75">
        <v>6.625</v>
      </c>
      <c r="S5" s="75">
        <v>5.046875</v>
      </c>
      <c r="T5" s="144"/>
      <c r="U5" s="145"/>
      <c r="V5" s="146"/>
      <c r="W5" s="147"/>
      <c r="X5" s="93" t="s">
        <v>264</v>
      </c>
      <c r="Y5" s="93"/>
      <c r="Z5" s="144" t="str">
        <f t="shared" si="0"/>
        <v/>
      </c>
      <c r="AA5" s="145" t="str">
        <f t="shared" si="1"/>
        <v/>
      </c>
      <c r="AB5" s="146" t="str">
        <f t="shared" si="2"/>
        <v/>
      </c>
      <c r="AC5" s="147" t="str">
        <f t="shared" si="3"/>
        <v/>
      </c>
    </row>
    <row r="6" spans="1:29" ht="16.5" thickBot="1" x14ac:dyDescent="0.3">
      <c r="A6" s="70" t="s">
        <v>33</v>
      </c>
      <c r="B6" s="73"/>
      <c r="E6" t="s">
        <v>104</v>
      </c>
      <c r="I6">
        <v>5.25</v>
      </c>
      <c r="J6" s="75">
        <v>0.36199999999999999</v>
      </c>
      <c r="M6" t="s">
        <v>325</v>
      </c>
      <c r="O6" t="s">
        <v>307</v>
      </c>
      <c r="P6" s="75">
        <v>4.6500000000000004</v>
      </c>
      <c r="Q6" s="75">
        <v>2.7509999999999999</v>
      </c>
      <c r="R6" s="75">
        <v>6</v>
      </c>
      <c r="S6" s="75">
        <v>6</v>
      </c>
      <c r="T6" s="144">
        <v>3.9950000000000001</v>
      </c>
      <c r="U6" s="145">
        <v>4.0090000000000003</v>
      </c>
      <c r="V6" s="146">
        <v>3.992</v>
      </c>
      <c r="W6" s="147">
        <v>4.0049999999999999</v>
      </c>
      <c r="Z6" s="144">
        <f t="shared" si="0"/>
        <v>3.98</v>
      </c>
      <c r="AA6" s="145">
        <f t="shared" si="1"/>
        <v>4.024</v>
      </c>
      <c r="AB6" s="146">
        <f t="shared" si="2"/>
        <v>3.9769999999999999</v>
      </c>
      <c r="AC6" s="147">
        <f t="shared" si="3"/>
        <v>4.0199999999999996</v>
      </c>
    </row>
    <row r="7" spans="1:29" ht="15.75" thickBot="1" x14ac:dyDescent="0.3">
      <c r="E7" t="s">
        <v>206</v>
      </c>
      <c r="I7">
        <v>5.5</v>
      </c>
      <c r="J7" s="75">
        <v>0.36099999999999999</v>
      </c>
      <c r="K7">
        <v>0.41499999999999998</v>
      </c>
      <c r="M7" t="s">
        <v>326</v>
      </c>
      <c r="O7" t="s">
        <v>164</v>
      </c>
      <c r="P7" s="75">
        <v>5.117</v>
      </c>
      <c r="Q7" s="75">
        <v>3.0630000000000002</v>
      </c>
      <c r="R7" s="75">
        <v>6</v>
      </c>
      <c r="S7" s="75">
        <v>6</v>
      </c>
      <c r="T7" s="144">
        <v>4.4950000000000001</v>
      </c>
      <c r="U7" s="145">
        <v>4.5090000000000003</v>
      </c>
      <c r="V7" s="146">
        <v>4.492</v>
      </c>
      <c r="W7" s="147">
        <v>4.5049999999999999</v>
      </c>
      <c r="X7" s="93" t="s">
        <v>264</v>
      </c>
      <c r="Y7" s="93" t="s">
        <v>165</v>
      </c>
      <c r="Z7" s="144">
        <f t="shared" ref="Z7:Z32" si="4">IF(T7="", "", T7-0.015)</f>
        <v>4.4800000000000004</v>
      </c>
      <c r="AA7" s="145">
        <f t="shared" ref="AA7:AA32" si="5">IF(U7="", "", U7+0.015)</f>
        <v>4.524</v>
      </c>
      <c r="AB7" s="146">
        <f t="shared" ref="AB7:AB32" si="6">IF(V7="", "", V7-0.015)</f>
        <v>4.4770000000000003</v>
      </c>
      <c r="AC7" s="147">
        <f t="shared" ref="AC7:AC32" si="7">IF(W7="", "", W7+0.015)</f>
        <v>4.5199999999999996</v>
      </c>
    </row>
    <row r="8" spans="1:29" ht="15.75" thickBot="1" x14ac:dyDescent="0.3">
      <c r="A8" s="68" t="s">
        <v>116</v>
      </c>
      <c r="B8" s="74"/>
      <c r="E8" t="s">
        <v>207</v>
      </c>
      <c r="I8" s="102">
        <v>2.875</v>
      </c>
      <c r="J8" s="75">
        <v>0.36199999999999999</v>
      </c>
      <c r="O8" t="s">
        <v>192</v>
      </c>
      <c r="P8" s="75">
        <v>5.95</v>
      </c>
      <c r="Q8" s="75">
        <v>3.8130000000000002</v>
      </c>
      <c r="R8" s="75">
        <v>6</v>
      </c>
      <c r="S8" s="75">
        <v>6</v>
      </c>
      <c r="T8" s="144">
        <v>4.4950000000000001</v>
      </c>
      <c r="U8" s="145">
        <v>4.5090000000000003</v>
      </c>
      <c r="V8" s="146">
        <v>4.492</v>
      </c>
      <c r="W8" s="147">
        <v>4.5049999999999999</v>
      </c>
      <c r="X8" s="93" t="s">
        <v>264</v>
      </c>
      <c r="Y8" s="93" t="s">
        <v>193</v>
      </c>
      <c r="Z8" s="144">
        <f t="shared" si="4"/>
        <v>4.4800000000000004</v>
      </c>
      <c r="AA8" s="145">
        <f t="shared" si="5"/>
        <v>4.524</v>
      </c>
      <c r="AB8" s="146">
        <f t="shared" si="6"/>
        <v>4.4770000000000003</v>
      </c>
      <c r="AC8" s="147">
        <f t="shared" si="7"/>
        <v>4.5199999999999996</v>
      </c>
    </row>
    <row r="9" spans="1:29" ht="15.75" thickBot="1" x14ac:dyDescent="0.3">
      <c r="A9" s="68" t="s">
        <v>117</v>
      </c>
      <c r="B9" s="74"/>
      <c r="E9" t="s">
        <v>208</v>
      </c>
      <c r="O9" t="s">
        <v>195</v>
      </c>
      <c r="P9" s="75">
        <v>4.5750000000000002</v>
      </c>
      <c r="Q9" s="75">
        <v>2.6880000000000002</v>
      </c>
      <c r="R9" s="75">
        <v>6.5</v>
      </c>
      <c r="S9" s="75">
        <v>6</v>
      </c>
      <c r="T9" s="144">
        <v>4.4359999999999999</v>
      </c>
      <c r="U9" s="145">
        <v>4.4429999999999996</v>
      </c>
      <c r="V9" s="146">
        <v>4.4290000000000003</v>
      </c>
      <c r="W9" s="147">
        <v>4.4379999999999997</v>
      </c>
      <c r="X9" s="93" t="s">
        <v>264</v>
      </c>
      <c r="Y9" s="93" t="s">
        <v>165</v>
      </c>
      <c r="Z9" s="144">
        <f t="shared" si="4"/>
        <v>4.4210000000000003</v>
      </c>
      <c r="AA9" s="145">
        <f t="shared" si="5"/>
        <v>4.4579999999999993</v>
      </c>
      <c r="AB9" s="146">
        <f t="shared" si="6"/>
        <v>4.4140000000000006</v>
      </c>
      <c r="AC9" s="147">
        <f t="shared" si="7"/>
        <v>4.4529999999999994</v>
      </c>
    </row>
    <row r="10" spans="1:29" ht="15.75" thickBot="1" x14ac:dyDescent="0.3">
      <c r="A10" s="68" t="s">
        <v>25</v>
      </c>
      <c r="B10" s="74" t="s">
        <v>51</v>
      </c>
      <c r="E10" t="s">
        <v>72</v>
      </c>
      <c r="O10" t="s">
        <v>166</v>
      </c>
      <c r="P10" s="75">
        <v>4.9829999999999997</v>
      </c>
      <c r="Q10" s="75">
        <v>3</v>
      </c>
      <c r="R10" s="75">
        <v>6.5</v>
      </c>
      <c r="S10" s="75">
        <v>6</v>
      </c>
      <c r="T10" s="144">
        <v>4.5609999999999999</v>
      </c>
      <c r="U10" s="145">
        <v>4.5679999999999996</v>
      </c>
      <c r="V10" s="146">
        <v>4.5540000000000003</v>
      </c>
      <c r="W10" s="147">
        <v>4.5629999999999997</v>
      </c>
      <c r="X10" s="93" t="s">
        <v>264</v>
      </c>
      <c r="Y10" s="93" t="s">
        <v>165</v>
      </c>
      <c r="Z10" s="144">
        <f t="shared" si="4"/>
        <v>4.5460000000000003</v>
      </c>
      <c r="AA10" s="145">
        <f t="shared" si="5"/>
        <v>4.5829999999999993</v>
      </c>
      <c r="AB10" s="146">
        <f t="shared" si="6"/>
        <v>4.5390000000000006</v>
      </c>
      <c r="AC10" s="147">
        <f t="shared" si="7"/>
        <v>4.5779999999999994</v>
      </c>
    </row>
    <row r="11" spans="1:29" ht="15.75" thickBot="1" x14ac:dyDescent="0.3">
      <c r="E11" t="s">
        <v>209</v>
      </c>
      <c r="O11" t="s">
        <v>167</v>
      </c>
      <c r="P11" s="75">
        <v>6.2320000000000002</v>
      </c>
      <c r="Q11" s="75">
        <v>4</v>
      </c>
      <c r="R11" s="75">
        <v>6.5</v>
      </c>
      <c r="S11" s="75">
        <v>6</v>
      </c>
      <c r="T11" s="144">
        <v>5.1230000000000002</v>
      </c>
      <c r="U11" s="145">
        <v>5.13</v>
      </c>
      <c r="V11" s="146">
        <v>5.1159999999999997</v>
      </c>
      <c r="W11" s="147">
        <v>5.125</v>
      </c>
      <c r="X11" s="93" t="s">
        <v>265</v>
      </c>
      <c r="Y11" s="93"/>
      <c r="Z11" s="144">
        <f t="shared" si="4"/>
        <v>5.1080000000000005</v>
      </c>
      <c r="AA11" s="145">
        <f t="shared" si="5"/>
        <v>5.1449999999999996</v>
      </c>
      <c r="AB11" s="146">
        <f t="shared" si="6"/>
        <v>5.101</v>
      </c>
      <c r="AC11" s="147">
        <f t="shared" si="7"/>
        <v>5.14</v>
      </c>
    </row>
    <row r="12" spans="1:29" ht="15.75" thickBot="1" x14ac:dyDescent="0.3">
      <c r="A12" s="76" t="s">
        <v>132</v>
      </c>
      <c r="B12" s="77" t="s">
        <v>133</v>
      </c>
      <c r="E12" t="s">
        <v>210</v>
      </c>
      <c r="O12" t="s">
        <v>190</v>
      </c>
      <c r="P12" s="75">
        <v>4.57</v>
      </c>
      <c r="Q12" s="75">
        <v>2.4380000000000002</v>
      </c>
      <c r="R12" s="75">
        <v>6.5</v>
      </c>
      <c r="S12" s="75">
        <v>6</v>
      </c>
      <c r="T12" s="144">
        <v>4.4020000000000001</v>
      </c>
      <c r="U12" s="145">
        <v>4.4130000000000003</v>
      </c>
      <c r="V12" s="146">
        <v>4.3959999999999999</v>
      </c>
      <c r="W12" s="147">
        <v>4.407</v>
      </c>
      <c r="X12" s="93" t="s">
        <v>264</v>
      </c>
      <c r="Y12" s="93"/>
      <c r="Z12" s="144">
        <f t="shared" si="4"/>
        <v>4.3870000000000005</v>
      </c>
      <c r="AA12" s="145">
        <f t="shared" si="5"/>
        <v>4.4279999999999999</v>
      </c>
      <c r="AB12" s="146">
        <f t="shared" si="6"/>
        <v>4.3810000000000002</v>
      </c>
      <c r="AC12" s="147">
        <f t="shared" si="7"/>
        <v>4.4219999999999997</v>
      </c>
    </row>
    <row r="13" spans="1:29" ht="15.75" thickBot="1" x14ac:dyDescent="0.3">
      <c r="E13" t="s">
        <v>211</v>
      </c>
      <c r="O13" t="s">
        <v>171</v>
      </c>
      <c r="P13" s="75">
        <v>4.8360000000000003</v>
      </c>
      <c r="Q13" s="75">
        <v>2.4380000000000002</v>
      </c>
      <c r="R13" s="75">
        <v>6.5</v>
      </c>
      <c r="S13" s="75">
        <v>6</v>
      </c>
      <c r="T13" s="144">
        <v>4.915</v>
      </c>
      <c r="U13" s="145">
        <v>4.9269999999999996</v>
      </c>
      <c r="V13" s="146">
        <v>4.907</v>
      </c>
      <c r="W13" s="147">
        <v>4.9180000000000001</v>
      </c>
      <c r="X13" s="93" t="s">
        <v>264</v>
      </c>
      <c r="Y13" s="93" t="s">
        <v>165</v>
      </c>
      <c r="Z13" s="144">
        <f t="shared" si="4"/>
        <v>4.9000000000000004</v>
      </c>
      <c r="AA13" s="145">
        <f t="shared" si="5"/>
        <v>4.9419999999999993</v>
      </c>
      <c r="AB13" s="146">
        <f t="shared" si="6"/>
        <v>4.8920000000000003</v>
      </c>
      <c r="AC13" s="147">
        <f t="shared" si="7"/>
        <v>4.9329999999999998</v>
      </c>
    </row>
    <row r="14" spans="1:29" x14ac:dyDescent="0.25">
      <c r="A14" s="152" t="s">
        <v>283</v>
      </c>
      <c r="B14" s="153" t="s">
        <v>284</v>
      </c>
      <c r="E14" t="s">
        <v>212</v>
      </c>
      <c r="O14" t="s">
        <v>168</v>
      </c>
      <c r="P14" s="75">
        <v>5.1449999999999996</v>
      </c>
      <c r="Q14" s="75">
        <v>2.75</v>
      </c>
      <c r="R14" s="75">
        <v>6.5</v>
      </c>
      <c r="S14" s="75">
        <v>6</v>
      </c>
      <c r="T14" s="144">
        <v>4.7489999999999997</v>
      </c>
      <c r="U14" s="145">
        <v>4.76</v>
      </c>
      <c r="V14" s="146">
        <v>4.7439999999999998</v>
      </c>
      <c r="W14" s="147">
        <v>4.7549999999999999</v>
      </c>
      <c r="X14" s="93" t="s">
        <v>264</v>
      </c>
      <c r="Y14" s="93"/>
      <c r="Z14" s="144">
        <f t="shared" si="4"/>
        <v>4.734</v>
      </c>
      <c r="AA14" s="145">
        <f t="shared" si="5"/>
        <v>4.7749999999999995</v>
      </c>
      <c r="AB14" s="146">
        <f t="shared" si="6"/>
        <v>4.7290000000000001</v>
      </c>
      <c r="AC14" s="147">
        <f t="shared" si="7"/>
        <v>4.7699999999999996</v>
      </c>
    </row>
    <row r="15" spans="1:29" x14ac:dyDescent="0.25">
      <c r="A15" s="154" t="e">
        <f>INDEX(AB:AB, MATCH(B9, O:O, 0))</f>
        <v>#N/A</v>
      </c>
      <c r="B15" s="155" t="e">
        <f>INDEX(AC:AC, MATCH(B9, O:O, 0))</f>
        <v>#N/A</v>
      </c>
      <c r="E15" t="s">
        <v>91</v>
      </c>
      <c r="O15" t="s">
        <v>198</v>
      </c>
      <c r="P15" s="75">
        <v>5.93</v>
      </c>
      <c r="Q15" s="75">
        <v>3.25</v>
      </c>
      <c r="R15" s="75">
        <v>6.5</v>
      </c>
      <c r="S15" s="75">
        <v>6</v>
      </c>
      <c r="T15" s="144">
        <v>4.915</v>
      </c>
      <c r="U15" s="145">
        <v>4.9269999999999996</v>
      </c>
      <c r="V15" s="146">
        <v>4.907</v>
      </c>
      <c r="W15" s="147">
        <v>4.9180000000000001</v>
      </c>
      <c r="X15" s="93"/>
      <c r="Y15" s="93"/>
      <c r="Z15" s="144">
        <f t="shared" si="4"/>
        <v>4.9000000000000004</v>
      </c>
      <c r="AA15" s="145">
        <f t="shared" si="5"/>
        <v>4.9419999999999993</v>
      </c>
      <c r="AB15" s="146">
        <f t="shared" si="6"/>
        <v>4.8920000000000003</v>
      </c>
      <c r="AC15" s="147">
        <f t="shared" si="7"/>
        <v>4.9329999999999998</v>
      </c>
    </row>
    <row r="16" spans="1:29" x14ac:dyDescent="0.25">
      <c r="A16" s="156" t="s">
        <v>285</v>
      </c>
      <c r="B16" s="157" t="s">
        <v>286</v>
      </c>
      <c r="E16" t="s">
        <v>105</v>
      </c>
      <c r="O16" t="s">
        <v>169</v>
      </c>
      <c r="P16" s="75">
        <v>6.6109999999999998</v>
      </c>
      <c r="Q16" s="75">
        <v>4</v>
      </c>
      <c r="R16" s="75">
        <v>6.5</v>
      </c>
      <c r="S16" s="75">
        <v>6</v>
      </c>
      <c r="T16" s="144">
        <v>5.4260000000000002</v>
      </c>
      <c r="U16" s="145">
        <v>5.4370000000000003</v>
      </c>
      <c r="V16" s="146">
        <v>5.42</v>
      </c>
      <c r="W16" s="147">
        <v>5.431</v>
      </c>
      <c r="X16" s="93" t="s">
        <v>266</v>
      </c>
      <c r="Y16" s="93" t="s">
        <v>170</v>
      </c>
      <c r="Z16" s="144">
        <f t="shared" si="4"/>
        <v>5.4110000000000005</v>
      </c>
      <c r="AA16" s="145">
        <f t="shared" si="5"/>
        <v>5.452</v>
      </c>
      <c r="AB16" s="146">
        <f t="shared" si="6"/>
        <v>5.4050000000000002</v>
      </c>
      <c r="AC16" s="147">
        <f t="shared" si="7"/>
        <v>5.4459999999999997</v>
      </c>
    </row>
    <row r="17" spans="1:29" x14ac:dyDescent="0.25">
      <c r="A17" s="154" t="e">
        <f>INDEX(V:V, MATCH(B9, O:O, 0))</f>
        <v>#N/A</v>
      </c>
      <c r="B17" s="155" t="e">
        <f>INDEX(W:W, MATCH(B9, O:O, 0))</f>
        <v>#N/A</v>
      </c>
      <c r="E17" t="s">
        <v>89</v>
      </c>
      <c r="O17" t="s">
        <v>172</v>
      </c>
      <c r="P17" s="75"/>
      <c r="Q17" s="75"/>
      <c r="R17" s="75"/>
      <c r="S17" s="75"/>
      <c r="T17" s="144"/>
      <c r="U17" s="145"/>
      <c r="V17" s="146"/>
      <c r="W17" s="147"/>
      <c r="X17" s="93" t="s">
        <v>265</v>
      </c>
      <c r="Y17" s="93" t="s">
        <v>170</v>
      </c>
      <c r="Z17" s="144" t="str">
        <f t="shared" si="4"/>
        <v/>
      </c>
      <c r="AA17" s="145" t="str">
        <f t="shared" si="5"/>
        <v/>
      </c>
      <c r="AB17" s="146" t="str">
        <f t="shared" si="6"/>
        <v/>
      </c>
      <c r="AC17" s="147" t="str">
        <f t="shared" si="7"/>
        <v/>
      </c>
    </row>
    <row r="18" spans="1:29" x14ac:dyDescent="0.25">
      <c r="A18" s="156" t="s">
        <v>287</v>
      </c>
      <c r="B18" s="157" t="s">
        <v>288</v>
      </c>
      <c r="E18" t="s">
        <v>157</v>
      </c>
      <c r="O18" t="s">
        <v>173</v>
      </c>
      <c r="P18" s="75"/>
      <c r="Q18" s="75"/>
      <c r="R18" s="75"/>
      <c r="S18" s="75"/>
      <c r="T18" s="144">
        <v>4.75</v>
      </c>
      <c r="U18" s="145">
        <v>4.76</v>
      </c>
      <c r="V18" s="146">
        <v>4.7430000000000003</v>
      </c>
      <c r="W18" s="147">
        <v>4.75</v>
      </c>
      <c r="X18" s="93" t="s">
        <v>265</v>
      </c>
      <c r="Y18" s="93" t="s">
        <v>170</v>
      </c>
      <c r="Z18" s="144">
        <f t="shared" si="4"/>
        <v>4.7350000000000003</v>
      </c>
      <c r="AA18" s="145">
        <f t="shared" si="5"/>
        <v>4.7749999999999995</v>
      </c>
      <c r="AB18" s="146">
        <f t="shared" si="6"/>
        <v>4.7280000000000006</v>
      </c>
      <c r="AC18" s="147">
        <f t="shared" si="7"/>
        <v>4.7649999999999997</v>
      </c>
    </row>
    <row r="19" spans="1:29" x14ac:dyDescent="0.25">
      <c r="A19" s="154" t="e">
        <f>INDEX(Z:Z, MATCH(B9, O:O, 0))</f>
        <v>#N/A</v>
      </c>
      <c r="B19" s="155" t="e">
        <f>INDEX(AA:AA, MATCH(B9, O:O, 0))</f>
        <v>#N/A</v>
      </c>
      <c r="E19" t="s">
        <v>71</v>
      </c>
      <c r="O19" t="s">
        <v>174</v>
      </c>
      <c r="P19" s="75"/>
      <c r="Q19" s="75"/>
      <c r="R19" s="75"/>
      <c r="S19" s="75"/>
      <c r="T19" s="144">
        <v>7.01</v>
      </c>
      <c r="U19" s="145">
        <v>7.0049999999999999</v>
      </c>
      <c r="V19" s="146">
        <v>6.992</v>
      </c>
      <c r="W19" s="147">
        <v>7</v>
      </c>
      <c r="X19" s="93" t="s">
        <v>265</v>
      </c>
      <c r="Y19" s="93" t="s">
        <v>170</v>
      </c>
      <c r="Z19" s="144">
        <f t="shared" si="4"/>
        <v>6.9950000000000001</v>
      </c>
      <c r="AA19" s="145">
        <f t="shared" si="5"/>
        <v>7.02</v>
      </c>
      <c r="AB19" s="146">
        <f t="shared" si="6"/>
        <v>6.9770000000000003</v>
      </c>
      <c r="AC19" s="147">
        <f t="shared" si="7"/>
        <v>7.0149999999999997</v>
      </c>
    </row>
    <row r="20" spans="1:29" x14ac:dyDescent="0.25">
      <c r="A20" s="156" t="s">
        <v>289</v>
      </c>
      <c r="B20" s="157" t="s">
        <v>290</v>
      </c>
      <c r="E20" t="s">
        <v>70</v>
      </c>
      <c r="O20" t="s">
        <v>175</v>
      </c>
      <c r="P20" s="75"/>
      <c r="Q20" s="75"/>
      <c r="R20" s="75"/>
      <c r="S20" s="75"/>
      <c r="T20" s="144"/>
      <c r="U20" s="145"/>
      <c r="V20" s="146"/>
      <c r="W20" s="147"/>
      <c r="X20" s="93" t="s">
        <v>264</v>
      </c>
      <c r="Y20" s="93" t="s">
        <v>160</v>
      </c>
      <c r="Z20" s="144" t="str">
        <f t="shared" si="4"/>
        <v/>
      </c>
      <c r="AA20" s="145" t="str">
        <f t="shared" si="5"/>
        <v/>
      </c>
      <c r="AB20" s="146" t="str">
        <f t="shared" si="6"/>
        <v/>
      </c>
      <c r="AC20" s="147" t="str">
        <f t="shared" si="7"/>
        <v/>
      </c>
    </row>
    <row r="21" spans="1:29" ht="15.75" thickBot="1" x14ac:dyDescent="0.3">
      <c r="A21" s="158" t="e">
        <f>INDEX(T:T, MATCH(B9, O:O, 0))</f>
        <v>#N/A</v>
      </c>
      <c r="B21" s="159" t="e">
        <f>INDEX(U:U, MATCH(B9, O:O, 0))</f>
        <v>#N/A</v>
      </c>
      <c r="E21" t="s">
        <v>90</v>
      </c>
      <c r="O21" t="s">
        <v>176</v>
      </c>
      <c r="P21" s="75"/>
      <c r="Q21" s="75"/>
      <c r="R21" s="75"/>
      <c r="S21" s="75"/>
      <c r="T21" s="144"/>
      <c r="U21" s="145"/>
      <c r="V21" s="146"/>
      <c r="W21" s="147"/>
      <c r="X21" s="93" t="s">
        <v>265</v>
      </c>
      <c r="Y21" s="93" t="s">
        <v>160</v>
      </c>
      <c r="Z21" s="144" t="str">
        <f t="shared" si="4"/>
        <v/>
      </c>
      <c r="AA21" s="145" t="str">
        <f t="shared" si="5"/>
        <v/>
      </c>
      <c r="AB21" s="146" t="str">
        <f t="shared" si="6"/>
        <v/>
      </c>
      <c r="AC21" s="147" t="str">
        <f t="shared" si="7"/>
        <v/>
      </c>
    </row>
    <row r="22" spans="1:29" x14ac:dyDescent="0.25">
      <c r="E22" t="s">
        <v>213</v>
      </c>
      <c r="O22" s="92" t="s">
        <v>177</v>
      </c>
      <c r="P22" s="75">
        <v>6.3125</v>
      </c>
      <c r="Q22" s="75">
        <v>3.40625</v>
      </c>
      <c r="R22" s="75">
        <v>6.125</v>
      </c>
      <c r="S22" s="75">
        <v>4.71875</v>
      </c>
      <c r="T22" s="144"/>
      <c r="U22" s="145"/>
      <c r="V22" s="146"/>
      <c r="W22" s="147"/>
      <c r="X22" s="93" t="s">
        <v>264</v>
      </c>
      <c r="Y22" s="93" t="s">
        <v>160</v>
      </c>
      <c r="Z22" s="144" t="str">
        <f t="shared" si="4"/>
        <v/>
      </c>
      <c r="AA22" s="145" t="str">
        <f t="shared" si="5"/>
        <v/>
      </c>
      <c r="AB22" s="146" t="str">
        <f t="shared" si="6"/>
        <v/>
      </c>
      <c r="AC22" s="147" t="str">
        <f t="shared" si="7"/>
        <v/>
      </c>
    </row>
    <row r="23" spans="1:29" x14ac:dyDescent="0.25">
      <c r="E23" t="s">
        <v>214</v>
      </c>
      <c r="O23" t="s">
        <v>178</v>
      </c>
      <c r="P23" s="75">
        <v>4.9690000000000003</v>
      </c>
      <c r="Q23" s="75">
        <v>3.25</v>
      </c>
      <c r="R23" s="75">
        <v>6.5</v>
      </c>
      <c r="S23" s="75">
        <v>6.5</v>
      </c>
      <c r="T23" s="144">
        <v>4.4550000000000001</v>
      </c>
      <c r="U23" s="145">
        <v>4.4649999999999999</v>
      </c>
      <c r="V23" s="146">
        <v>4.4459999999999997</v>
      </c>
      <c r="W23" s="147">
        <v>4.4550000000000001</v>
      </c>
      <c r="X23" s="93"/>
      <c r="Y23" s="93"/>
      <c r="Z23" s="144">
        <f t="shared" si="4"/>
        <v>4.4400000000000004</v>
      </c>
      <c r="AA23" s="145">
        <f t="shared" si="5"/>
        <v>4.4799999999999995</v>
      </c>
      <c r="AB23" s="146">
        <f t="shared" si="6"/>
        <v>4.431</v>
      </c>
      <c r="AC23" s="147">
        <f t="shared" si="7"/>
        <v>4.47</v>
      </c>
    </row>
    <row r="24" spans="1:29" x14ac:dyDescent="0.25">
      <c r="E24" t="s">
        <v>215</v>
      </c>
      <c r="O24" t="s">
        <v>191</v>
      </c>
      <c r="P24" s="75">
        <v>4.5309999999999997</v>
      </c>
      <c r="Q24" s="75">
        <v>2.7035</v>
      </c>
      <c r="R24" s="75">
        <v>6.125</v>
      </c>
      <c r="S24" s="75">
        <v>6.125</v>
      </c>
      <c r="T24" s="144">
        <v>4.125</v>
      </c>
      <c r="U24" s="145">
        <v>4.1349999999999998</v>
      </c>
      <c r="V24" s="146">
        <v>4.1159999999999997</v>
      </c>
      <c r="W24" s="147">
        <v>4.125</v>
      </c>
      <c r="X24" s="93" t="s">
        <v>266</v>
      </c>
      <c r="Y24" s="93" t="s">
        <v>170</v>
      </c>
      <c r="Z24" s="144">
        <f t="shared" si="4"/>
        <v>4.1100000000000003</v>
      </c>
      <c r="AA24" s="145">
        <f t="shared" si="5"/>
        <v>4.1499999999999995</v>
      </c>
      <c r="AB24" s="146">
        <f t="shared" si="6"/>
        <v>4.101</v>
      </c>
      <c r="AC24" s="147">
        <f t="shared" si="7"/>
        <v>4.1399999999999997</v>
      </c>
    </row>
    <row r="25" spans="1:29" x14ac:dyDescent="0.25">
      <c r="E25" t="s">
        <v>216</v>
      </c>
      <c r="O25" t="s">
        <v>178</v>
      </c>
      <c r="P25" s="75"/>
      <c r="Q25" s="75"/>
      <c r="R25" s="75"/>
      <c r="S25" s="75"/>
      <c r="T25" s="144"/>
      <c r="U25" s="145"/>
      <c r="V25" s="146"/>
      <c r="W25" s="147"/>
      <c r="X25" s="93" t="s">
        <v>266</v>
      </c>
      <c r="Y25" s="93" t="s">
        <v>170</v>
      </c>
      <c r="Z25" s="144" t="str">
        <f t="shared" si="4"/>
        <v/>
      </c>
      <c r="AA25" s="145" t="str">
        <f t="shared" si="5"/>
        <v/>
      </c>
      <c r="AB25" s="146" t="str">
        <f t="shared" si="6"/>
        <v/>
      </c>
      <c r="AC25" s="147" t="str">
        <f t="shared" si="7"/>
        <v/>
      </c>
    </row>
    <row r="26" spans="1:29" x14ac:dyDescent="0.25">
      <c r="E26" t="s">
        <v>217</v>
      </c>
      <c r="O26" t="s">
        <v>179</v>
      </c>
      <c r="P26" s="75">
        <v>6.141</v>
      </c>
      <c r="Q26" s="75">
        <v>4.25</v>
      </c>
      <c r="R26" s="75">
        <v>6.625</v>
      </c>
      <c r="S26" s="75">
        <v>6.625</v>
      </c>
      <c r="T26" s="144">
        <v>4.6500000000000004</v>
      </c>
      <c r="U26" s="145">
        <v>4.66</v>
      </c>
      <c r="V26" s="146">
        <v>4.641</v>
      </c>
      <c r="W26" s="147">
        <v>4.6500000000000004</v>
      </c>
      <c r="X26" s="93" t="s">
        <v>266</v>
      </c>
      <c r="Y26" s="93" t="s">
        <v>170</v>
      </c>
      <c r="Z26" s="144">
        <f t="shared" si="4"/>
        <v>4.6350000000000007</v>
      </c>
      <c r="AA26" s="145">
        <f t="shared" si="5"/>
        <v>4.6749999999999998</v>
      </c>
      <c r="AB26" s="146">
        <f t="shared" si="6"/>
        <v>4.6260000000000003</v>
      </c>
      <c r="AC26" s="147">
        <f t="shared" si="7"/>
        <v>4.665</v>
      </c>
    </row>
    <row r="27" spans="1:29" x14ac:dyDescent="0.25">
      <c r="E27" t="s">
        <v>87</v>
      </c>
      <c r="O27" t="s">
        <v>136</v>
      </c>
      <c r="P27" s="75">
        <v>4.6529999999999996</v>
      </c>
      <c r="Q27" s="75">
        <v>2.5630000000000002</v>
      </c>
      <c r="R27" s="75">
        <v>8</v>
      </c>
      <c r="S27" s="75">
        <v>6</v>
      </c>
      <c r="T27" s="144">
        <v>4.4980000000000002</v>
      </c>
      <c r="U27" s="145">
        <v>4.5030000000000001</v>
      </c>
      <c r="V27" s="146">
        <v>4.4909999999999997</v>
      </c>
      <c r="W27" s="147">
        <v>4.5</v>
      </c>
      <c r="X27" s="93" t="s">
        <v>264</v>
      </c>
      <c r="Y27" s="93" t="s">
        <v>165</v>
      </c>
      <c r="Z27" s="144">
        <f t="shared" si="4"/>
        <v>4.4830000000000005</v>
      </c>
      <c r="AA27" s="145">
        <f t="shared" si="5"/>
        <v>4.5179999999999998</v>
      </c>
      <c r="AB27" s="146">
        <f t="shared" si="6"/>
        <v>4.476</v>
      </c>
      <c r="AC27" s="147">
        <f t="shared" si="7"/>
        <v>4.5149999999999997</v>
      </c>
    </row>
    <row r="28" spans="1:29" x14ac:dyDescent="0.25">
      <c r="E28" t="s">
        <v>69</v>
      </c>
      <c r="O28" t="s">
        <v>267</v>
      </c>
      <c r="P28" s="75">
        <v>6.0650000000000004</v>
      </c>
      <c r="Q28" s="75">
        <v>3.75</v>
      </c>
      <c r="R28" s="75">
        <v>8.31</v>
      </c>
      <c r="S28" s="75">
        <v>6</v>
      </c>
      <c r="T28" s="144">
        <v>7.3049999999999997</v>
      </c>
      <c r="U28" s="145">
        <v>7.31</v>
      </c>
      <c r="V28" s="146">
        <v>7.2910000000000004</v>
      </c>
      <c r="W28" s="147">
        <v>7.3</v>
      </c>
      <c r="X28" s="93"/>
      <c r="Y28" s="93"/>
      <c r="Z28" s="144">
        <f t="shared" si="4"/>
        <v>7.29</v>
      </c>
      <c r="AA28" s="145">
        <f t="shared" si="5"/>
        <v>7.3249999999999993</v>
      </c>
      <c r="AB28" s="146">
        <f t="shared" si="6"/>
        <v>7.2760000000000007</v>
      </c>
      <c r="AC28" s="147">
        <f t="shared" si="7"/>
        <v>7.3149999999999995</v>
      </c>
    </row>
    <row r="29" spans="1:29" ht="15.75" thickBot="1" x14ac:dyDescent="0.3">
      <c r="E29" t="s">
        <v>95</v>
      </c>
      <c r="I29" s="431" t="s">
        <v>323</v>
      </c>
      <c r="J29" s="431"/>
      <c r="K29" s="431"/>
      <c r="O29" t="s">
        <v>180</v>
      </c>
      <c r="P29" s="75">
        <v>6.3129999999999997</v>
      </c>
      <c r="Q29" s="75">
        <v>4</v>
      </c>
      <c r="R29" s="75">
        <v>8.01</v>
      </c>
      <c r="S29" s="75">
        <v>6</v>
      </c>
      <c r="T29" s="144">
        <v>7.0049999999999999</v>
      </c>
      <c r="U29" s="145">
        <v>7.01</v>
      </c>
      <c r="V29" s="146">
        <v>6.9909999999999997</v>
      </c>
      <c r="W29" s="147">
        <v>7</v>
      </c>
      <c r="X29" s="93" t="s">
        <v>264</v>
      </c>
      <c r="Y29" s="93" t="s">
        <v>165</v>
      </c>
      <c r="Z29" s="144">
        <f t="shared" si="4"/>
        <v>6.99</v>
      </c>
      <c r="AA29" s="145">
        <f t="shared" si="5"/>
        <v>7.0249999999999995</v>
      </c>
      <c r="AB29" s="146">
        <f t="shared" si="6"/>
        <v>6.976</v>
      </c>
      <c r="AC29" s="147">
        <f t="shared" si="7"/>
        <v>7.0149999999999997</v>
      </c>
    </row>
    <row r="30" spans="1:29" ht="16.5" thickTop="1" thickBot="1" x14ac:dyDescent="0.3">
      <c r="E30" t="s">
        <v>79</v>
      </c>
      <c r="I30" s="161" t="s">
        <v>313</v>
      </c>
      <c r="J30" s="162" t="s">
        <v>314</v>
      </c>
      <c r="K30" s="163" t="s">
        <v>315</v>
      </c>
      <c r="O30" t="s">
        <v>268</v>
      </c>
      <c r="Z30" s="144" t="str">
        <f t="shared" si="4"/>
        <v/>
      </c>
      <c r="AA30" s="145" t="str">
        <f t="shared" si="5"/>
        <v/>
      </c>
      <c r="AB30" s="146" t="str">
        <f t="shared" si="6"/>
        <v/>
      </c>
      <c r="AC30" s="147" t="str">
        <f t="shared" si="7"/>
        <v/>
      </c>
    </row>
    <row r="31" spans="1:29" ht="15.75" thickBot="1" x14ac:dyDescent="0.3">
      <c r="E31" t="s">
        <v>78</v>
      </c>
      <c r="I31" s="171" t="s">
        <v>316</v>
      </c>
      <c r="J31" s="164" t="s">
        <v>321</v>
      </c>
      <c r="K31" s="165" t="s">
        <v>320</v>
      </c>
      <c r="O31" t="s">
        <v>304</v>
      </c>
      <c r="P31" s="75"/>
      <c r="Q31" s="75"/>
      <c r="R31" s="75"/>
      <c r="S31" s="75"/>
      <c r="T31" s="144">
        <v>3.9950000000000001</v>
      </c>
      <c r="U31" s="145">
        <v>4.0019999999999998</v>
      </c>
      <c r="V31" s="146">
        <v>3.9950000000000001</v>
      </c>
      <c r="W31" s="147">
        <v>4.0019999999999998</v>
      </c>
      <c r="Z31" s="144">
        <f t="shared" si="4"/>
        <v>3.98</v>
      </c>
      <c r="AA31" s="145">
        <f t="shared" si="5"/>
        <v>4.0169999999999995</v>
      </c>
      <c r="AB31" s="146">
        <f t="shared" si="6"/>
        <v>3.98</v>
      </c>
      <c r="AC31" s="147">
        <f t="shared" si="7"/>
        <v>4.0169999999999995</v>
      </c>
    </row>
    <row r="32" spans="1:29" ht="15.75" thickBot="1" x14ac:dyDescent="0.3">
      <c r="E32" t="s">
        <v>218</v>
      </c>
      <c r="I32" s="171" t="s">
        <v>317</v>
      </c>
      <c r="J32" s="166" t="s">
        <v>321</v>
      </c>
      <c r="K32" s="167" t="s">
        <v>320</v>
      </c>
      <c r="O32" t="s">
        <v>306</v>
      </c>
      <c r="T32" s="144">
        <v>4.4020000000000001</v>
      </c>
      <c r="U32" s="145">
        <v>4.4130000000000003</v>
      </c>
      <c r="V32" s="146">
        <v>4.3959999999999999</v>
      </c>
      <c r="W32" s="147">
        <v>4.407</v>
      </c>
      <c r="Z32" s="144">
        <f t="shared" si="4"/>
        <v>4.3870000000000005</v>
      </c>
      <c r="AA32" s="145">
        <f t="shared" si="5"/>
        <v>4.4279999999999999</v>
      </c>
      <c r="AB32" s="146">
        <f t="shared" si="6"/>
        <v>4.3810000000000002</v>
      </c>
      <c r="AC32" s="147">
        <f t="shared" si="7"/>
        <v>4.4219999999999997</v>
      </c>
    </row>
    <row r="33" spans="5:11" ht="15.75" thickBot="1" x14ac:dyDescent="0.3">
      <c r="E33" t="s">
        <v>88</v>
      </c>
      <c r="I33" s="172" t="s">
        <v>318</v>
      </c>
      <c r="J33" s="168" t="s">
        <v>321</v>
      </c>
      <c r="K33" s="169" t="s">
        <v>320</v>
      </c>
    </row>
    <row r="34" spans="5:11" ht="15.75" thickTop="1" x14ac:dyDescent="0.25">
      <c r="E34" t="s">
        <v>219</v>
      </c>
      <c r="J34" s="160" t="s">
        <v>319</v>
      </c>
    </row>
    <row r="35" spans="5:11" ht="15.75" thickBot="1" x14ac:dyDescent="0.3">
      <c r="E35" t="s">
        <v>220</v>
      </c>
      <c r="J35" s="170" t="s">
        <v>322</v>
      </c>
    </row>
    <row r="36" spans="5:11" ht="15.75" thickTop="1" x14ac:dyDescent="0.25">
      <c r="E36" t="s">
        <v>221</v>
      </c>
    </row>
    <row r="37" spans="5:11" x14ac:dyDescent="0.25">
      <c r="E37" t="s">
        <v>194</v>
      </c>
    </row>
    <row r="38" spans="5:11" x14ac:dyDescent="0.25">
      <c r="E38" t="s">
        <v>222</v>
      </c>
    </row>
    <row r="39" spans="5:11" x14ac:dyDescent="0.25">
      <c r="E39" t="s">
        <v>223</v>
      </c>
    </row>
    <row r="40" spans="5:11" x14ac:dyDescent="0.25">
      <c r="E40" t="s">
        <v>224</v>
      </c>
    </row>
    <row r="41" spans="5:11" x14ac:dyDescent="0.25">
      <c r="E41" t="s">
        <v>77</v>
      </c>
    </row>
    <row r="42" spans="5:11" x14ac:dyDescent="0.25">
      <c r="E42" t="s">
        <v>225</v>
      </c>
    </row>
    <row r="43" spans="5:11" x14ac:dyDescent="0.25">
      <c r="E43" t="s">
        <v>94</v>
      </c>
    </row>
    <row r="44" spans="5:11" x14ac:dyDescent="0.25">
      <c r="E44" t="s">
        <v>84</v>
      </c>
    </row>
    <row r="45" spans="5:11" x14ac:dyDescent="0.25">
      <c r="E45" t="s">
        <v>226</v>
      </c>
    </row>
    <row r="46" spans="5:11" x14ac:dyDescent="0.25">
      <c r="E46" t="s">
        <v>227</v>
      </c>
    </row>
    <row r="47" spans="5:11" x14ac:dyDescent="0.25">
      <c r="E47" t="s">
        <v>98</v>
      </c>
    </row>
    <row r="48" spans="5:11" x14ac:dyDescent="0.25">
      <c r="E48" t="s">
        <v>96</v>
      </c>
    </row>
    <row r="49" spans="5:5" x14ac:dyDescent="0.25">
      <c r="E49" t="s">
        <v>228</v>
      </c>
    </row>
    <row r="50" spans="5:5" x14ac:dyDescent="0.25">
      <c r="E50" t="s">
        <v>196</v>
      </c>
    </row>
    <row r="51" spans="5:5" x14ac:dyDescent="0.25">
      <c r="E51" t="s">
        <v>229</v>
      </c>
    </row>
    <row r="52" spans="5:5" x14ac:dyDescent="0.25">
      <c r="E52" t="s">
        <v>97</v>
      </c>
    </row>
    <row r="53" spans="5:5" x14ac:dyDescent="0.25">
      <c r="E53" t="s">
        <v>106</v>
      </c>
    </row>
    <row r="54" spans="5:5" x14ac:dyDescent="0.25">
      <c r="E54" t="s">
        <v>76</v>
      </c>
    </row>
    <row r="55" spans="5:5" x14ac:dyDescent="0.25">
      <c r="E55" t="s">
        <v>230</v>
      </c>
    </row>
    <row r="56" spans="5:5" x14ac:dyDescent="0.25">
      <c r="E56" t="s">
        <v>231</v>
      </c>
    </row>
    <row r="57" spans="5:5" x14ac:dyDescent="0.25">
      <c r="E57" t="s">
        <v>232</v>
      </c>
    </row>
    <row r="58" spans="5:5" x14ac:dyDescent="0.25">
      <c r="E58" s="1" t="s">
        <v>99</v>
      </c>
    </row>
    <row r="59" spans="5:5" x14ac:dyDescent="0.25">
      <c r="E59" t="s">
        <v>233</v>
      </c>
    </row>
    <row r="60" spans="5:5" x14ac:dyDescent="0.25">
      <c r="E60" t="s">
        <v>234</v>
      </c>
    </row>
    <row r="61" spans="5:5" x14ac:dyDescent="0.25">
      <c r="E61" s="1" t="s">
        <v>235</v>
      </c>
    </row>
    <row r="62" spans="5:5" x14ac:dyDescent="0.25">
      <c r="E62" s="1" t="s">
        <v>236</v>
      </c>
    </row>
    <row r="63" spans="5:5" x14ac:dyDescent="0.25">
      <c r="E63" t="s">
        <v>86</v>
      </c>
    </row>
    <row r="64" spans="5:5" x14ac:dyDescent="0.25">
      <c r="E64" t="s">
        <v>93</v>
      </c>
    </row>
    <row r="65" spans="5:5" x14ac:dyDescent="0.25">
      <c r="E65" t="s">
        <v>237</v>
      </c>
    </row>
    <row r="66" spans="5:5" x14ac:dyDescent="0.25">
      <c r="E66" t="s">
        <v>238</v>
      </c>
    </row>
    <row r="67" spans="5:5" x14ac:dyDescent="0.25">
      <c r="E67" t="s">
        <v>101</v>
      </c>
    </row>
    <row r="68" spans="5:5" x14ac:dyDescent="0.25">
      <c r="E68" t="s">
        <v>239</v>
      </c>
    </row>
    <row r="69" spans="5:5" x14ac:dyDescent="0.25">
      <c r="E69" t="s">
        <v>107</v>
      </c>
    </row>
    <row r="70" spans="5:5" x14ac:dyDescent="0.25">
      <c r="E70" t="s">
        <v>240</v>
      </c>
    </row>
    <row r="71" spans="5:5" x14ac:dyDescent="0.25">
      <c r="E71" t="s">
        <v>82</v>
      </c>
    </row>
    <row r="72" spans="5:5" x14ac:dyDescent="0.25">
      <c r="E72" t="s">
        <v>241</v>
      </c>
    </row>
    <row r="73" spans="5:5" x14ac:dyDescent="0.25">
      <c r="E73" t="s">
        <v>242</v>
      </c>
    </row>
    <row r="74" spans="5:5" x14ac:dyDescent="0.25">
      <c r="E74" t="s">
        <v>243</v>
      </c>
    </row>
    <row r="75" spans="5:5" x14ac:dyDescent="0.25">
      <c r="E75" t="s">
        <v>244</v>
      </c>
    </row>
    <row r="76" spans="5:5" x14ac:dyDescent="0.25">
      <c r="E76" t="s">
        <v>245</v>
      </c>
    </row>
    <row r="77" spans="5:5" x14ac:dyDescent="0.25">
      <c r="E77" t="s">
        <v>246</v>
      </c>
    </row>
    <row r="78" spans="5:5" x14ac:dyDescent="0.25">
      <c r="E78" t="s">
        <v>247</v>
      </c>
    </row>
    <row r="79" spans="5:5" x14ac:dyDescent="0.25">
      <c r="E79" t="s">
        <v>248</v>
      </c>
    </row>
    <row r="80" spans="5:5" x14ac:dyDescent="0.25">
      <c r="E80" t="s">
        <v>83</v>
      </c>
    </row>
    <row r="81" spans="5:5" x14ac:dyDescent="0.25">
      <c r="E81" t="s">
        <v>249</v>
      </c>
    </row>
    <row r="82" spans="5:5" x14ac:dyDescent="0.25">
      <c r="E82" t="s">
        <v>75</v>
      </c>
    </row>
    <row r="83" spans="5:5" x14ac:dyDescent="0.25">
      <c r="E83" t="s">
        <v>81</v>
      </c>
    </row>
    <row r="84" spans="5:5" x14ac:dyDescent="0.25">
      <c r="E84" t="s">
        <v>92</v>
      </c>
    </row>
    <row r="85" spans="5:5" x14ac:dyDescent="0.25">
      <c r="E85" t="s">
        <v>250</v>
      </c>
    </row>
    <row r="86" spans="5:5" x14ac:dyDescent="0.25">
      <c r="E86" t="s">
        <v>251</v>
      </c>
    </row>
    <row r="87" spans="5:5" x14ac:dyDescent="0.25">
      <c r="E87" t="s">
        <v>252</v>
      </c>
    </row>
    <row r="88" spans="5:5" x14ac:dyDescent="0.25">
      <c r="E88" t="s">
        <v>253</v>
      </c>
    </row>
    <row r="89" spans="5:5" x14ac:dyDescent="0.25">
      <c r="E89" t="s">
        <v>108</v>
      </c>
    </row>
    <row r="90" spans="5:5" x14ac:dyDescent="0.25">
      <c r="E90" t="s">
        <v>74</v>
      </c>
    </row>
    <row r="91" spans="5:5" x14ac:dyDescent="0.25">
      <c r="E91" t="s">
        <v>254</v>
      </c>
    </row>
    <row r="92" spans="5:5" x14ac:dyDescent="0.25">
      <c r="E92" t="s">
        <v>255</v>
      </c>
    </row>
    <row r="93" spans="5:5" x14ac:dyDescent="0.25">
      <c r="E93" t="s">
        <v>256</v>
      </c>
    </row>
    <row r="94" spans="5:5" x14ac:dyDescent="0.25">
      <c r="E94" t="s">
        <v>80</v>
      </c>
    </row>
    <row r="95" spans="5:5" x14ac:dyDescent="0.25">
      <c r="E95" t="s">
        <v>85</v>
      </c>
    </row>
    <row r="96" spans="5:5" x14ac:dyDescent="0.25">
      <c r="E96" t="s">
        <v>73</v>
      </c>
    </row>
    <row r="97" spans="5:5" x14ac:dyDescent="0.25">
      <c r="E97" t="s">
        <v>100</v>
      </c>
    </row>
  </sheetData>
  <mergeCells count="1">
    <mergeCell ref="I29:K29"/>
  </mergeCells>
  <dataValidations count="4">
    <dataValidation type="list" allowBlank="1" showInputMessage="1" showErrorMessage="1" sqref="B12" xr:uid="{3C86DB4B-0FC4-4F35-91F1-BBC8E67617E1}">
      <formula1>$L$2:$L$4</formula1>
    </dataValidation>
    <dataValidation type="list" allowBlank="1" showInputMessage="1" showErrorMessage="1" sqref="B2" xr:uid="{73F6A006-8317-4089-8768-3D3C679FC0B7}">
      <formula1>$E$1:$E$100</formula1>
    </dataValidation>
    <dataValidation type="list" allowBlank="1" showInputMessage="1" showErrorMessage="1" sqref="B8" xr:uid="{7A0AB5CC-CE97-47B9-8056-803D86DDBD38}">
      <formula1>$I$2:$I$9</formula1>
    </dataValidation>
    <dataValidation type="list" allowBlank="1" showInputMessage="1" showErrorMessage="1" sqref="B9" xr:uid="{743FB717-BD73-4D2B-BD9A-C9805F127BA8}">
      <formula1>$O$2:$O$36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996C0-1853-456F-A3AE-E713C8137F04}">
  <sheetPr>
    <pageSetUpPr fitToPage="1"/>
  </sheetPr>
  <dimension ref="A1:BX1008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N2" sqref="N2:S5"/>
    </sheetView>
  </sheetViews>
  <sheetFormatPr defaultColWidth="9.140625" defaultRowHeight="15" x14ac:dyDescent="0.25"/>
  <cols>
    <col min="1" max="1" width="2.140625" style="2" customWidth="1"/>
    <col min="2" max="2" width="5.28515625" style="2" customWidth="1"/>
    <col min="3" max="3" width="10.28515625" style="3" customWidth="1"/>
    <col min="4" max="4" width="3.7109375" style="2" customWidth="1"/>
    <col min="5" max="5" width="7.7109375" style="2" bestFit="1" customWidth="1"/>
    <col min="6" max="6" width="6.28515625" style="2" customWidth="1"/>
    <col min="7" max="7" width="7.28515625" style="2" customWidth="1"/>
    <col min="8" max="8" width="5.140625" style="2" customWidth="1"/>
    <col min="9" max="9" width="4.7109375" style="2" customWidth="1"/>
    <col min="10" max="10" width="4.5703125" style="2" customWidth="1"/>
    <col min="11" max="11" width="5.28515625" style="2" customWidth="1"/>
    <col min="12" max="13" width="5.140625" style="2" customWidth="1"/>
    <col min="14" max="14" width="8.85546875" style="4" customWidth="1"/>
    <col min="15" max="17" width="8.85546875" style="2" customWidth="1"/>
    <col min="18" max="18" width="3.85546875" style="2" customWidth="1"/>
    <col min="19" max="19" width="4.140625" style="2" customWidth="1"/>
    <col min="20" max="20" width="3.85546875" style="2" customWidth="1"/>
    <col min="21" max="21" width="3.7109375" style="2" customWidth="1"/>
    <col min="22" max="22" width="3.85546875" style="2" customWidth="1"/>
    <col min="23" max="23" width="3.7109375" style="2" customWidth="1"/>
    <col min="24" max="26" width="3.42578125" style="2" customWidth="1"/>
    <col min="27" max="27" width="3.5703125" style="2" customWidth="1"/>
    <col min="28" max="28" width="3.28515625" style="2" customWidth="1"/>
    <col min="29" max="29" width="3.42578125" style="2" customWidth="1"/>
    <col min="30" max="30" width="3.5703125" style="2" customWidth="1"/>
    <col min="31" max="31" width="3.28515625" style="2" customWidth="1"/>
    <col min="32" max="32" width="3.140625" style="2" customWidth="1"/>
    <col min="33" max="33" width="3.5703125" style="2" customWidth="1"/>
    <col min="34" max="34" width="3.28515625" style="2" customWidth="1"/>
    <col min="35" max="38" width="3.7109375" style="2" customWidth="1"/>
    <col min="39" max="39" width="3.5703125" style="2" customWidth="1"/>
    <col min="40" max="40" width="3.42578125" style="2" customWidth="1"/>
    <col min="41" max="42" width="3.140625" style="2" customWidth="1"/>
    <col min="43" max="43" width="3.28515625" style="2" customWidth="1"/>
    <col min="44" max="46" width="3.42578125" style="2" customWidth="1"/>
    <col min="47" max="47" width="3.5703125" style="2" customWidth="1"/>
    <col min="48" max="53" width="3.28515625" style="2" customWidth="1"/>
    <col min="55" max="58" width="9.140625" style="2"/>
    <col min="59" max="59" width="9.140625" style="32" customWidth="1"/>
    <col min="60" max="60" width="4.5703125" style="2" hidden="1" customWidth="1"/>
    <col min="61" max="62" width="13" style="2" hidden="1" customWidth="1"/>
    <col min="63" max="64" width="9.140625" style="2" hidden="1" customWidth="1"/>
    <col min="65" max="65" width="0" style="2" hidden="1" customWidth="1"/>
    <col min="66" max="71" width="9.140625" style="80"/>
    <col min="72" max="16384" width="9.140625" style="2"/>
  </cols>
  <sheetData>
    <row r="1" spans="1:76" ht="15.75" thickBot="1" x14ac:dyDescent="0.3">
      <c r="A1" s="32"/>
      <c r="B1" s="32"/>
      <c r="C1" s="33"/>
      <c r="D1" s="32"/>
      <c r="E1" s="32"/>
      <c r="F1" s="32"/>
      <c r="G1" s="32"/>
      <c r="H1" s="32"/>
      <c r="I1" s="32"/>
      <c r="J1" s="32"/>
      <c r="K1" s="32"/>
      <c r="L1" s="32"/>
      <c r="M1" s="32"/>
      <c r="N1" s="34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N1" s="2"/>
      <c r="BO1" s="2"/>
      <c r="BP1" s="2"/>
      <c r="BQ1" s="2"/>
      <c r="BR1" s="2"/>
      <c r="BS1" s="2"/>
    </row>
    <row r="2" spans="1:76" ht="15.75" thickBot="1" x14ac:dyDescent="0.3">
      <c r="A2" s="32"/>
      <c r="B2" s="355" t="s">
        <v>24</v>
      </c>
      <c r="C2" s="356"/>
      <c r="D2" s="356"/>
      <c r="E2" s="357"/>
      <c r="F2" s="349">
        <f>'Sum Drill Pipe'!H4</f>
        <v>0</v>
      </c>
      <c r="G2" s="350"/>
      <c r="H2" s="355"/>
      <c r="I2" s="356"/>
      <c r="J2" s="357"/>
      <c r="K2" s="373"/>
      <c r="L2" s="374"/>
      <c r="M2" s="375"/>
      <c r="N2" s="379"/>
      <c r="O2" s="380"/>
      <c r="P2" s="380"/>
      <c r="Q2" s="380"/>
      <c r="R2" s="380"/>
      <c r="S2" s="381"/>
      <c r="T2" s="367" t="s">
        <v>54</v>
      </c>
      <c r="U2" s="368"/>
      <c r="V2" s="368"/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  <c r="AO2" s="368"/>
      <c r="AP2" s="368"/>
      <c r="AQ2" s="368"/>
      <c r="AR2" s="368"/>
      <c r="AS2" s="368"/>
      <c r="AT2" s="368"/>
      <c r="AU2" s="368"/>
      <c r="AV2" s="368"/>
      <c r="AW2" s="369"/>
      <c r="AX2" s="87"/>
      <c r="AY2" s="88"/>
      <c r="AZ2" s="88"/>
      <c r="BA2" s="89"/>
      <c r="BN2" s="2"/>
      <c r="BO2" s="2"/>
      <c r="BP2" s="2"/>
      <c r="BQ2" s="2"/>
      <c r="BR2" s="2"/>
      <c r="BS2" s="2"/>
    </row>
    <row r="3" spans="1:76" ht="15.75" thickBot="1" x14ac:dyDescent="0.3">
      <c r="A3" s="32"/>
      <c r="B3" s="355" t="s">
        <v>32</v>
      </c>
      <c r="C3" s="356"/>
      <c r="D3" s="356"/>
      <c r="E3" s="357"/>
      <c r="F3" s="349">
        <f>'Sum Drill Pipe'!H5</f>
        <v>0</v>
      </c>
      <c r="G3" s="350"/>
      <c r="H3" s="355" t="s">
        <v>2</v>
      </c>
      <c r="I3" s="356"/>
      <c r="J3" s="357"/>
      <c r="K3" s="373">
        <f>'Sum Drill Pipe'!H7</f>
        <v>0</v>
      </c>
      <c r="L3" s="374"/>
      <c r="M3" s="375"/>
      <c r="N3" s="382"/>
      <c r="O3" s="383"/>
      <c r="P3" s="383"/>
      <c r="Q3" s="383"/>
      <c r="R3" s="383"/>
      <c r="S3" s="384"/>
      <c r="T3" s="370" t="s">
        <v>19</v>
      </c>
      <c r="U3" s="371"/>
      <c r="V3" s="371"/>
      <c r="W3" s="372"/>
      <c r="X3" s="370" t="str" cm="1">
        <f t="array" ref="X3">_xlfn.IFS('Data Sheet'!B12="ND",'Data Sheet'!M2,'Data Sheet'!B12="TX",'Data Sheet'!M4,'Data Sheet'!B12="WY",'Data Sheet'!M3)</f>
        <v>Address 1</v>
      </c>
      <c r="Y3" s="371"/>
      <c r="Z3" s="371"/>
      <c r="AA3" s="371"/>
      <c r="AB3" s="371"/>
      <c r="AC3" s="371"/>
      <c r="AD3" s="371"/>
      <c r="AE3" s="371"/>
      <c r="AF3" s="371"/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371"/>
      <c r="AS3" s="371"/>
      <c r="AT3" s="371"/>
      <c r="AU3" s="371"/>
      <c r="AV3" s="371"/>
      <c r="AW3" s="372"/>
      <c r="AX3" s="84"/>
      <c r="AY3" s="85"/>
      <c r="AZ3" s="85"/>
      <c r="BA3" s="86"/>
      <c r="BN3" s="2"/>
      <c r="BO3" s="2"/>
      <c r="BP3" s="2"/>
      <c r="BQ3" s="2"/>
      <c r="BR3" s="2"/>
      <c r="BS3" s="2"/>
    </row>
    <row r="4" spans="1:76" ht="15" customHeight="1" thickBot="1" x14ac:dyDescent="0.3">
      <c r="A4" s="32"/>
      <c r="B4" s="355" t="s">
        <v>23</v>
      </c>
      <c r="C4" s="356"/>
      <c r="D4" s="356"/>
      <c r="E4" s="357"/>
      <c r="F4" s="358">
        <f>'Sum Drill Pipe'!H6</f>
        <v>0</v>
      </c>
      <c r="G4" s="359"/>
      <c r="H4" s="376" t="s">
        <v>17</v>
      </c>
      <c r="I4" s="377"/>
      <c r="J4" s="378"/>
      <c r="K4" s="373">
        <f>'Sum Drill Pipe'!H8</f>
        <v>0</v>
      </c>
      <c r="L4" s="374"/>
      <c r="M4" s="375"/>
      <c r="N4" s="382"/>
      <c r="O4" s="383"/>
      <c r="P4" s="383"/>
      <c r="Q4" s="383"/>
      <c r="R4" s="383"/>
      <c r="S4" s="384"/>
      <c r="T4" s="370" t="s">
        <v>20</v>
      </c>
      <c r="U4" s="371"/>
      <c r="V4" s="371"/>
      <c r="W4" s="372"/>
      <c r="X4" s="370" t="s">
        <v>45</v>
      </c>
      <c r="Y4" s="371"/>
      <c r="Z4" s="371"/>
      <c r="AA4" s="371"/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/>
      <c r="AO4" s="371"/>
      <c r="AP4" s="371"/>
      <c r="AQ4" s="371"/>
      <c r="AR4" s="371"/>
      <c r="AS4" s="371"/>
      <c r="AT4" s="371"/>
      <c r="AU4" s="371"/>
      <c r="AV4" s="371"/>
      <c r="AW4" s="372"/>
      <c r="AX4" s="84"/>
      <c r="AY4" s="85"/>
      <c r="AZ4" s="85"/>
      <c r="BA4" s="86"/>
      <c r="BK4" s="2">
        <f>COUNTIF(BK9:BK1008,0)</f>
        <v>1000</v>
      </c>
      <c r="BL4" s="2" t="s">
        <v>199</v>
      </c>
      <c r="BN4" s="2"/>
      <c r="BO4" s="2"/>
      <c r="BP4" s="2"/>
      <c r="BQ4" s="2"/>
      <c r="BR4" s="2"/>
      <c r="BS4" s="2"/>
    </row>
    <row r="5" spans="1:76" ht="12.75" customHeight="1" thickBot="1" x14ac:dyDescent="0.3">
      <c r="A5" s="32"/>
      <c r="B5" s="35" t="s">
        <v>40</v>
      </c>
      <c r="C5" s="36"/>
      <c r="D5" s="351">
        <f>'Sum Drill Pipe'!G11</f>
        <v>0</v>
      </c>
      <c r="E5" s="352"/>
      <c r="F5" s="37" t="s">
        <v>60</v>
      </c>
      <c r="G5" s="38">
        <f>'Sum Drill Pipe'!D11</f>
        <v>0</v>
      </c>
      <c r="H5" s="353" t="s">
        <v>25</v>
      </c>
      <c r="I5" s="366"/>
      <c r="J5" s="354"/>
      <c r="K5" s="373" t="str">
        <f>'Data Sheet'!B10</f>
        <v>N/A</v>
      </c>
      <c r="L5" s="374"/>
      <c r="M5" s="375"/>
      <c r="N5" s="385"/>
      <c r="O5" s="386"/>
      <c r="P5" s="386"/>
      <c r="Q5" s="386"/>
      <c r="R5" s="386"/>
      <c r="S5" s="387"/>
      <c r="T5" s="370" t="s">
        <v>55</v>
      </c>
      <c r="U5" s="371"/>
      <c r="V5" s="371"/>
      <c r="W5" s="372"/>
      <c r="X5" s="370" t="str" cm="1">
        <f t="array" ref="X5">_xlfn.IFS('Data Sheet'!B12="ND",'Data Sheet'!M6,'Data Sheet'!B12="TX",'Data Sheet'!M7,'Data Sheet'!B12="WY",'Data Sheet'!M7)</f>
        <v xml:space="preserve"> Owner 1, (C) 555-555-5555</v>
      </c>
      <c r="Y5" s="371"/>
      <c r="Z5" s="371"/>
      <c r="AA5" s="371"/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/>
      <c r="AN5" s="371"/>
      <c r="AO5" s="371"/>
      <c r="AP5" s="371"/>
      <c r="AQ5" s="371"/>
      <c r="AR5" s="371"/>
      <c r="AS5" s="371"/>
      <c r="AT5" s="371"/>
      <c r="AU5" s="371"/>
      <c r="AV5" s="371"/>
      <c r="AW5" s="372"/>
      <c r="AX5" s="84"/>
      <c r="AY5" s="85"/>
      <c r="AZ5" s="85"/>
      <c r="BA5" s="86"/>
      <c r="BH5" s="2">
        <f>COUNTIF(BH9:BH1008,"&gt;0")</f>
        <v>0</v>
      </c>
      <c r="BI5" s="2" t="s">
        <v>257</v>
      </c>
      <c r="BK5" s="2">
        <f>COUNTIF(BJ9:BJ1008,"&gt;0")</f>
        <v>0</v>
      </c>
      <c r="BL5" s="2" t="s">
        <v>200</v>
      </c>
      <c r="BN5" s="2"/>
      <c r="BO5" s="2"/>
      <c r="BP5" s="2"/>
      <c r="BQ5" s="2"/>
      <c r="BR5" s="2"/>
      <c r="BS5" s="2"/>
    </row>
    <row r="6" spans="1:76" ht="14.25" customHeight="1" thickBot="1" x14ac:dyDescent="0.3">
      <c r="A6" s="32"/>
      <c r="B6" s="360" t="s">
        <v>31</v>
      </c>
      <c r="C6" s="361"/>
      <c r="D6" s="353" t="s">
        <v>22</v>
      </c>
      <c r="E6" s="366"/>
      <c r="F6" s="366"/>
      <c r="G6" s="366"/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4" t="s">
        <v>15</v>
      </c>
      <c r="S6" s="365"/>
      <c r="T6" s="364" t="s">
        <v>11</v>
      </c>
      <c r="U6" s="388"/>
      <c r="V6" s="388"/>
      <c r="W6" s="388"/>
      <c r="X6" s="388"/>
      <c r="Y6" s="388"/>
      <c r="Z6" s="388"/>
      <c r="AA6" s="388"/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/>
      <c r="AN6" s="388"/>
      <c r="AO6" s="388"/>
      <c r="AP6" s="388"/>
      <c r="AQ6" s="388"/>
      <c r="AR6" s="388"/>
      <c r="AS6" s="388"/>
      <c r="AT6" s="388"/>
      <c r="AU6" s="388"/>
      <c r="AV6" s="388"/>
      <c r="AW6" s="365"/>
      <c r="AX6" s="81"/>
      <c r="AY6" s="82"/>
      <c r="AZ6" s="82"/>
      <c r="BA6" s="83"/>
      <c r="BH6" s="2">
        <f>COUNTIF(BH9:BH1008,"&gt;1")</f>
        <v>0</v>
      </c>
      <c r="BK6" s="2">
        <f>COUNTIFS(BI9:BI1008,"&gt;0",BH9:BH1008,0)</f>
        <v>0</v>
      </c>
      <c r="BL6" s="2" t="s">
        <v>201</v>
      </c>
      <c r="BN6" s="2"/>
      <c r="BO6" s="2"/>
      <c r="BP6" s="2"/>
      <c r="BQ6" s="2"/>
      <c r="BR6" s="2"/>
      <c r="BS6" s="2"/>
    </row>
    <row r="7" spans="1:76" ht="16.5" customHeight="1" thickBot="1" x14ac:dyDescent="0.3">
      <c r="A7" s="32"/>
      <c r="B7" s="353" t="s">
        <v>30</v>
      </c>
      <c r="C7" s="354"/>
      <c r="D7" s="353" t="s">
        <v>13</v>
      </c>
      <c r="E7" s="366"/>
      <c r="F7" s="366"/>
      <c r="G7" s="354"/>
      <c r="H7" s="364" t="s">
        <v>27</v>
      </c>
      <c r="I7" s="365"/>
      <c r="J7" s="364" t="s">
        <v>10</v>
      </c>
      <c r="K7" s="365"/>
      <c r="L7" s="364" t="s">
        <v>59</v>
      </c>
      <c r="M7" s="365"/>
      <c r="N7" s="362" t="s">
        <v>66</v>
      </c>
      <c r="O7" s="363"/>
      <c r="P7" s="363"/>
      <c r="Q7" s="363"/>
      <c r="R7" s="39">
        <f t="shared" ref="R7:BA7" si="0">COUNTA(R9:R1008)</f>
        <v>0</v>
      </c>
      <c r="S7" s="39">
        <f>COUNTA(S9:S1008)</f>
        <v>0</v>
      </c>
      <c r="T7" s="39">
        <f t="shared" si="0"/>
        <v>0</v>
      </c>
      <c r="U7" s="39">
        <f t="shared" si="0"/>
        <v>0</v>
      </c>
      <c r="V7" s="39">
        <f t="shared" si="0"/>
        <v>0</v>
      </c>
      <c r="W7" s="39">
        <f t="shared" si="0"/>
        <v>0</v>
      </c>
      <c r="X7" s="39">
        <f t="shared" si="0"/>
        <v>0</v>
      </c>
      <c r="Y7" s="39">
        <f t="shared" si="0"/>
        <v>0</v>
      </c>
      <c r="Z7" s="39">
        <f t="shared" si="0"/>
        <v>0</v>
      </c>
      <c r="AA7" s="39">
        <f t="shared" si="0"/>
        <v>0</v>
      </c>
      <c r="AB7" s="39">
        <f t="shared" si="0"/>
        <v>0</v>
      </c>
      <c r="AC7" s="39">
        <f t="shared" si="0"/>
        <v>0</v>
      </c>
      <c r="AD7" s="39">
        <f t="shared" si="0"/>
        <v>0</v>
      </c>
      <c r="AE7" s="39">
        <f t="shared" si="0"/>
        <v>0</v>
      </c>
      <c r="AF7" s="39">
        <f t="shared" si="0"/>
        <v>0</v>
      </c>
      <c r="AG7" s="39">
        <f t="shared" si="0"/>
        <v>0</v>
      </c>
      <c r="AH7" s="39">
        <f t="shared" si="0"/>
        <v>0</v>
      </c>
      <c r="AI7" s="39">
        <f t="shared" si="0"/>
        <v>0</v>
      </c>
      <c r="AJ7" s="39">
        <f t="shared" si="0"/>
        <v>0</v>
      </c>
      <c r="AK7" s="39">
        <f t="shared" si="0"/>
        <v>0</v>
      </c>
      <c r="AL7" s="39">
        <f t="shared" si="0"/>
        <v>0</v>
      </c>
      <c r="AM7" s="39">
        <f t="shared" si="0"/>
        <v>0</v>
      </c>
      <c r="AN7" s="39">
        <f t="shared" si="0"/>
        <v>0</v>
      </c>
      <c r="AO7" s="39">
        <f t="shared" si="0"/>
        <v>0</v>
      </c>
      <c r="AP7" s="39">
        <f t="shared" si="0"/>
        <v>0</v>
      </c>
      <c r="AQ7" s="39">
        <f t="shared" si="0"/>
        <v>0</v>
      </c>
      <c r="AR7" s="39">
        <f t="shared" si="0"/>
        <v>0</v>
      </c>
      <c r="AS7" s="39">
        <f t="shared" si="0"/>
        <v>0</v>
      </c>
      <c r="AT7" s="39">
        <f t="shared" si="0"/>
        <v>0</v>
      </c>
      <c r="AU7" s="39">
        <f t="shared" si="0"/>
        <v>0</v>
      </c>
      <c r="AV7" s="39">
        <f t="shared" si="0"/>
        <v>0</v>
      </c>
      <c r="AW7" s="39">
        <f t="shared" si="0"/>
        <v>0</v>
      </c>
      <c r="AX7" s="39">
        <f t="shared" si="0"/>
        <v>0</v>
      </c>
      <c r="AY7" s="39">
        <f t="shared" si="0"/>
        <v>0</v>
      </c>
      <c r="AZ7" s="39">
        <f t="shared" si="0"/>
        <v>0</v>
      </c>
      <c r="BA7" s="39">
        <f t="shared" si="0"/>
        <v>0</v>
      </c>
      <c r="BH7" s="101">
        <f>COUNTIFS(BH9:BH1008,2)+IF(COUNTIF(BH9:BH1008,3)=0,0,COUNTIF(BH9:BH1008,3)+1)+IF(COUNTIF(BH9:BH1008,4)=0,0,COUNTIF(BH9:BH1008,4)+2)</f>
        <v>0</v>
      </c>
      <c r="BK7" s="2">
        <f>(BH5-BK5)+BK6</f>
        <v>0</v>
      </c>
      <c r="BL7" s="2" t="s">
        <v>258</v>
      </c>
      <c r="BN7" s="2"/>
      <c r="BO7" s="2"/>
      <c r="BP7" s="2"/>
      <c r="BQ7" s="2"/>
      <c r="BR7" s="2"/>
      <c r="BS7" s="2"/>
    </row>
    <row r="8" spans="1:76" ht="108.75" customHeight="1" thickBot="1" x14ac:dyDescent="0.3">
      <c r="A8" s="32"/>
      <c r="B8" s="40" t="s">
        <v>12</v>
      </c>
      <c r="C8" s="41" t="s">
        <v>61</v>
      </c>
      <c r="D8" s="42" t="s">
        <v>46</v>
      </c>
      <c r="E8" s="43" t="s">
        <v>47</v>
      </c>
      <c r="F8" s="44" t="s">
        <v>48</v>
      </c>
      <c r="G8" s="44" t="s">
        <v>49</v>
      </c>
      <c r="H8" s="44" t="s">
        <v>28</v>
      </c>
      <c r="I8" s="44" t="s">
        <v>29</v>
      </c>
      <c r="J8" s="44" t="s">
        <v>8</v>
      </c>
      <c r="K8" s="44" t="s">
        <v>9</v>
      </c>
      <c r="L8" s="44" t="s">
        <v>8</v>
      </c>
      <c r="M8" s="44" t="s">
        <v>9</v>
      </c>
      <c r="N8" s="61" t="s">
        <v>111</v>
      </c>
      <c r="O8" s="44" t="s">
        <v>112</v>
      </c>
      <c r="P8" s="44" t="s">
        <v>113</v>
      </c>
      <c r="Q8" s="44" t="s">
        <v>112</v>
      </c>
      <c r="R8" s="46" t="s">
        <v>58</v>
      </c>
      <c r="S8" s="46" t="s">
        <v>144</v>
      </c>
      <c r="T8" s="47" t="s">
        <v>143</v>
      </c>
      <c r="U8" s="47" t="s">
        <v>142</v>
      </c>
      <c r="V8" s="48" t="s">
        <v>141</v>
      </c>
      <c r="W8" s="47" t="s">
        <v>140</v>
      </c>
      <c r="X8" s="49" t="s">
        <v>186</v>
      </c>
      <c r="Y8" s="49" t="s">
        <v>187</v>
      </c>
      <c r="Z8" s="46" t="s">
        <v>128</v>
      </c>
      <c r="AA8" s="46" t="s">
        <v>129</v>
      </c>
      <c r="AB8" s="49" t="s">
        <v>121</v>
      </c>
      <c r="AC8" s="49" t="s">
        <v>126</v>
      </c>
      <c r="AD8" s="49" t="s">
        <v>126</v>
      </c>
      <c r="AE8" s="49" t="s">
        <v>139</v>
      </c>
      <c r="AF8" s="49" t="s">
        <v>138</v>
      </c>
      <c r="AG8" s="50" t="s">
        <v>155</v>
      </c>
      <c r="AH8" s="50" t="s">
        <v>154</v>
      </c>
      <c r="AI8" s="51" t="s">
        <v>153</v>
      </c>
      <c r="AJ8" s="51" t="s">
        <v>68</v>
      </c>
      <c r="AK8" s="51" t="s">
        <v>63</v>
      </c>
      <c r="AL8" s="51" t="s">
        <v>152</v>
      </c>
      <c r="AM8" s="51" t="s">
        <v>151</v>
      </c>
      <c r="AN8" s="51" t="s">
        <v>150</v>
      </c>
      <c r="AO8" s="52" t="s">
        <v>149</v>
      </c>
      <c r="AP8" s="52" t="s">
        <v>148</v>
      </c>
      <c r="AQ8" s="52" t="s">
        <v>56</v>
      </c>
      <c r="AR8" s="52" t="s">
        <v>123</v>
      </c>
      <c r="AS8" s="52" t="s">
        <v>124</v>
      </c>
      <c r="AT8" s="52" t="s">
        <v>147</v>
      </c>
      <c r="AU8" s="52" t="s">
        <v>146</v>
      </c>
      <c r="AV8" s="52" t="s">
        <v>145</v>
      </c>
      <c r="AW8" s="53" t="s">
        <v>125</v>
      </c>
      <c r="AX8" s="46" t="s">
        <v>181</v>
      </c>
      <c r="AY8" s="46" t="s">
        <v>182</v>
      </c>
      <c r="AZ8" s="46" t="s">
        <v>183</v>
      </c>
      <c r="BA8" s="46" t="s">
        <v>184</v>
      </c>
      <c r="BC8" s="2" t="s">
        <v>114</v>
      </c>
      <c r="BD8" s="2" t="s">
        <v>115</v>
      </c>
      <c r="BE8" s="2" t="s">
        <v>114</v>
      </c>
      <c r="BF8" s="2" t="s">
        <v>115</v>
      </c>
      <c r="BH8" s="5"/>
      <c r="BI8" s="2" t="s">
        <v>202</v>
      </c>
      <c r="BJ8" s="2" t="s">
        <v>203</v>
      </c>
      <c r="BK8" s="2" t="s">
        <v>204</v>
      </c>
      <c r="BN8" s="151" t="s">
        <v>299</v>
      </c>
      <c r="BO8" s="2" t="s">
        <v>300</v>
      </c>
      <c r="BP8" s="2" t="s">
        <v>301</v>
      </c>
      <c r="BQ8" s="151" t="s">
        <v>302</v>
      </c>
      <c r="BR8" s="2" t="s">
        <v>303</v>
      </c>
      <c r="BS8" s="2" t="s">
        <v>305</v>
      </c>
      <c r="BT8" s="2" t="s">
        <v>308</v>
      </c>
      <c r="BU8" s="151" t="s">
        <v>309</v>
      </c>
      <c r="BV8" s="151" t="s">
        <v>310</v>
      </c>
      <c r="BW8" s="151" t="s">
        <v>311</v>
      </c>
      <c r="BX8" s="2" t="s">
        <v>312</v>
      </c>
    </row>
    <row r="9" spans="1:76" ht="15" customHeight="1" x14ac:dyDescent="0.25">
      <c r="B9" s="6">
        <v>1</v>
      </c>
      <c r="C9" s="94" t="str">
        <f>BG9</f>
        <v/>
      </c>
      <c r="D9" s="7" t="str">
        <f t="shared" ref="D9:D72" si="1">IF(AO9="x","-","OK")</f>
        <v>OK</v>
      </c>
      <c r="E9" s="8" t="e">
        <f>VLOOKUP('Data Sheet'!$B$8,'Data Sheet'!$I$2:$J$9,2,FALSE)</f>
        <v>#N/A</v>
      </c>
      <c r="F9" s="149" t="str">
        <f>IF(BT9="", "", --("0."&amp;BT9))</f>
        <v/>
      </c>
      <c r="G9" s="150">
        <f>IF(F9="", 0, F9/E9)</f>
        <v>0</v>
      </c>
      <c r="H9" s="9" t="s">
        <v>26</v>
      </c>
      <c r="I9" s="9" t="s">
        <v>26</v>
      </c>
      <c r="J9" s="9" t="str">
        <f>IF('Data Sheet'!B9="NC-50","N/A","OK")</f>
        <v>OK</v>
      </c>
      <c r="K9" s="9" t="str">
        <f>IF('Data Sheet'!B9="NC-50","N/A","OK")</f>
        <v>OK</v>
      </c>
      <c r="L9" s="79" t="str">
        <f>IF(AP9="x","MIN","OK")</f>
        <v>OK</v>
      </c>
      <c r="M9" s="79" t="str">
        <f>IF(AQ9="x","MIN","OK")</f>
        <v>OK</v>
      </c>
      <c r="N9" s="148" t="str">
        <f>IF(BO9&lt;&gt;"",
    IF(INT('Data Sheet'!$A$19)=INT('Data Sheet'!$B$19),
        --(INT('Data Sheet'!$A$19) &amp; "." &amp; BO9),
        IF(AND((--(INT('Data Sheet'!$A$19) &amp; "." &amp; BO9)&gt;=--('Data Sheet'!$A$19)), (--(INT('Data Sheet'!$A$19) &amp; "." &amp; BO9)&lt;=--('Data Sheet'!$B$19))),
            --(INT('Data Sheet'!$A$19) &amp; "." &amp; BO9),
            --(INT('Data Sheet'!$B$19) &amp; "." &amp; BO9)
        )
    ),
    IF(BN9&lt;&gt;"",
        IF(INT('Data Sheet'!$A$19)=INT('Data Sheet'!$B$19),
            --(INT('Data Sheet'!$A$19) &amp; "." &amp; LEFT(BN9,3)),
            IF(AND((--(INT('Data Sheet'!$A$19) &amp; "." &amp; LEFT(BN9,3))&gt;=--('Data Sheet'!$A$19)), (--(INT('Data Sheet'!$A$19) &amp; "." &amp; LEFT(BN9,3))&lt;=--('Data Sheet'!$B$19))),
                --(INT('Data Sheet'!$A$19) &amp; "." &amp; LEFT(BN9,3)),
                --(INT('Data Sheet'!$B$19) &amp; "." &amp; LEFT(BN9,3))
            )
        ),
        "OK"
    )
)</f>
        <v>OK</v>
      </c>
      <c r="O9" s="23" t="str">
        <f>IF(BP9&lt;&gt;"",
    IF(INT('Data Sheet'!$A$19)=INT('Data Sheet'!$B$19),
        --(INT('Data Sheet'!$A$19) &amp; "." &amp; BP9),
        IF(AND((--(INT('Data Sheet'!$A$19) &amp; "." &amp; BP9)&gt;=--('Data Sheet'!$A$19)), (--(INT('Data Sheet'!$A$19) &amp; "." &amp; BP9)&lt;=--('Data Sheet'!$B$19))),
            --(INT('Data Sheet'!$A$19) &amp; "." &amp; BP9),
            --(INT('Data Sheet'!$B$19) &amp; "." &amp; BP9)
        )
    ),
    IF(BN9&lt;&gt;"",
        IF(INT('Data Sheet'!$A$19)=INT('Data Sheet'!$B$19),
            --(INT('Data Sheet'!$A$19) &amp; "." &amp; RIGHT(BN9,3)),
            IF(AND((--(INT('Data Sheet'!$A$19) &amp; "." &amp; RIGHT(BN9,3))&gt;=--('Data Sheet'!$A$19)), (--(INT('Data Sheet'!$A$19) &amp; "." &amp; RIGHT(BN9,3))&lt;=--('Data Sheet'!$B$19))),
                --(INT('Data Sheet'!$A$19) &amp; "." &amp; RIGHT(BN9,3)),
                --(INT('Data Sheet'!$B$19) &amp; "." &amp; RIGHT(BN9,3))
            )
        ),
        "OK"
    )
)</f>
        <v>OK</v>
      </c>
      <c r="P9" s="23" t="str">
        <f>IF(BR9&lt;&gt;"",
    IF(INT('Data Sheet'!$A$19)=INT('Data Sheet'!$B$15),
        --(INT('Data Sheet'!$A$15) &amp; "." &amp; BR9),
        IF(AND((--(INT('Data Sheet'!$A$15) &amp; "." &amp; BR9)&gt;=--('Data Sheet'!$A$15)), (--(INT('Data Sheet'!$A$15) &amp; "." &amp; BR9)&lt;=--('Data Sheet'!$B$15))),
            --(INT('Data Sheet'!$A$15) &amp; "." &amp; BR9),
            --(INT('Data Sheet'!$B$15) &amp; "." &amp; BR9)
        )
    ),
    IF(BQ9&lt;&gt;"",
        IF(INT('Data Sheet'!$A$15)=INT('Data Sheet'!$B$15),
            --(INT('Data Sheet'!$A$15) &amp; "." &amp; LEFT(BQ9,3)),
            IF(AND((--(INT('Data Sheet'!$A$15) &amp; "." &amp; LEFT(BQ9,3))&gt;=--('Data Sheet'!$A$15)), (--(INT('Data Sheet'!$A$15) &amp; "." &amp; LEFT(BQ9,3))&lt;=--('Data Sheet'!$B$15))),
                --(INT('Data Sheet'!$A$15) &amp; "." &amp; LEFT(BQ9,3)),
                --(INT('Data Sheet'!$B$15) &amp; "." &amp; LEFT(BQ9,3))
            )
        ),
        "OK"
    )
)</f>
        <v>OK</v>
      </c>
      <c r="Q9" s="23" t="str">
        <f>IF(BS9&lt;&gt;"",
    IF(INT('Data Sheet'!$A$19)=INT('Data Sheet'!$B$15),
        --(INT('Data Sheet'!$A$15) &amp; "." &amp; BS9),
        IF(AND((--(INT('Data Sheet'!$A$15) &amp; "." &amp; BS9)&gt;=--('Data Sheet'!$A$15)), (--(INT('Data Sheet'!$A$15) &amp; "." &amp; BS9)&lt;=--('Data Sheet'!$B$15))),
            --(INT('Data Sheet'!$A$15) &amp; "." &amp; BS9),
            --(INT('Data Sheet'!$B$15) &amp; "." &amp; BS9)
        )
    ),
    IF(BQ9&lt;&gt;"",
        IF(INT('Data Sheet'!$A$15)=INT('Data Sheet'!$B$15),
            --(INT('Data Sheet'!$A$15) &amp; "." &amp; RIGHT(BQ9,3)),
            IF(AND((--(INT('Data Sheet'!$A$15) &amp; "." &amp; RIGHT(BQ9,3))&gt;=--('Data Sheet'!$A$15)), (--(INT('Data Sheet'!$A$15) &amp; "." &amp; RIGHT(BQ9,3))&lt;=--('Data Sheet'!$B$15))),
                --(INT('Data Sheet'!$A$15) &amp; "." &amp; RIGHT(BQ9,3)),
                --(INT('Data Sheet'!$B$15) &amp; "." &amp; RIGHT(BQ9,3))
            )
        ),
        "OK"
    )
)</f>
        <v>OK</v>
      </c>
      <c r="R9" s="10"/>
      <c r="S9" s="10"/>
      <c r="T9" s="10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2"/>
      <c r="AU9" s="12"/>
      <c r="AV9" s="12"/>
      <c r="AW9" s="13"/>
      <c r="AX9" s="98"/>
      <c r="AY9" s="11"/>
      <c r="AZ9" s="11"/>
      <c r="BA9" s="13"/>
      <c r="BB9">
        <v>1</v>
      </c>
      <c r="BC9" s="80"/>
      <c r="BD9" s="80"/>
      <c r="BE9" s="80"/>
      <c r="BF9" s="80"/>
      <c r="BG9" s="32" t="str">
        <f>CONCATENATE(BC9,BD9,BE9,BF9)</f>
        <v/>
      </c>
      <c r="BH9" s="78">
        <f t="shared" ref="BH9:BH72" si="2">COUNTA(T9:AF9)</f>
        <v>0</v>
      </c>
      <c r="BI9" s="2">
        <f>IF(COUNTA(AI9:AN9)&gt;0,1,0)</f>
        <v>0</v>
      </c>
      <c r="BJ9" s="2">
        <f>IF(SUM(BH9:BI9)=2,1,0)</f>
        <v>0</v>
      </c>
      <c r="BK9" s="2">
        <f t="shared" ref="BK9:BK72" si="3">COUNTA(T9:AW9)</f>
        <v>0</v>
      </c>
    </row>
    <row r="10" spans="1:76" ht="15" customHeight="1" x14ac:dyDescent="0.25">
      <c r="B10" s="14">
        <v>2</v>
      </c>
      <c r="C10" s="95" t="str">
        <f>BG10</f>
        <v/>
      </c>
      <c r="D10" s="15" t="str">
        <f t="shared" si="1"/>
        <v>OK</v>
      </c>
      <c r="E10" s="16" t="e">
        <f>VLOOKUP('Data Sheet'!$B$8,'Data Sheet'!$I$2:$J$9,2,FALSE)</f>
        <v>#N/A</v>
      </c>
      <c r="F10" s="16" t="str">
        <f>IF(BT10="", "", --("0."&amp;BT10))</f>
        <v/>
      </c>
      <c r="G10" s="103">
        <f>IF(F10="", 0, F10/E10)</f>
        <v>0</v>
      </c>
      <c r="H10" s="17" t="s">
        <v>26</v>
      </c>
      <c r="I10" s="17" t="s">
        <v>26</v>
      </c>
      <c r="J10" s="17" t="str">
        <f>IF('Data Sheet'!$B$9="NC-50","N/A","OK")</f>
        <v>OK</v>
      </c>
      <c r="K10" s="17" t="str">
        <f>IF('Data Sheet'!$B$9="NC-50","N/A","OK")</f>
        <v>OK</v>
      </c>
      <c r="L10" s="17" t="str">
        <f>IF($AP10="x","MIN","OK")</f>
        <v>OK</v>
      </c>
      <c r="M10" s="17" t="str">
        <f>IF($AQ10="x","MIN","OK")</f>
        <v>OK</v>
      </c>
      <c r="N10" s="18" t="str">
        <f>IF(BO10&lt;&gt;"",
    IF(INT('Data Sheet'!$A$19)=INT('Data Sheet'!$B$19),
        --(INT('Data Sheet'!$A$19) &amp; "." &amp; BO10),
        IF(AND((--(INT('Data Sheet'!$A$19) &amp; "." &amp; BO10)&gt;=--('Data Sheet'!$A$19)), (--(INT('Data Sheet'!$A$19) &amp; "." &amp; BO10)&lt;=--('Data Sheet'!$B$19))),
            --(INT('Data Sheet'!$A$19) &amp; "." &amp; BO10),
            --(INT('Data Sheet'!$B$19) &amp; "." &amp; BO10)
        )
    ),
    IF(BN10&lt;&gt;"",
        IF(INT('Data Sheet'!$A$19)=INT('Data Sheet'!$B$19),
            --(INT('Data Sheet'!$A$19) &amp; "." &amp; LEFT(BN10,3)),
            IF(AND((--(INT('Data Sheet'!$A$19) &amp; "." &amp; LEFT(BN10,3))&gt;=--('Data Sheet'!$A$19)), (--(INT('Data Sheet'!$A$19) &amp; "." &amp; LEFT(BN10,3))&lt;=--('Data Sheet'!$B$19))),
                --(INT('Data Sheet'!$A$19) &amp; "." &amp; LEFT(BN10,3)),
                --(INT('Data Sheet'!$B$19) &amp; "." &amp; LEFT(BN10,3))
            )
        ),
        "OK"
    )
)</f>
        <v>OK</v>
      </c>
      <c r="O10" s="23" t="str">
        <f>IF(BP10&lt;&gt;"",
    IF(INT('Data Sheet'!$A$19)=INT('Data Sheet'!$B$19),
        --(INT('Data Sheet'!$A$19) &amp; "." &amp; BP10),
        IF(AND((--(INT('Data Sheet'!$A$19) &amp; "." &amp; BP10)&gt;=--('Data Sheet'!$A$19)), (--(INT('Data Sheet'!$A$19) &amp; "." &amp; BP10)&lt;=--('Data Sheet'!$B$19))),
            --(INT('Data Sheet'!$A$19) &amp; "." &amp; BP10),
            --(INT('Data Sheet'!$B$19) &amp; "." &amp; BP10)
        )
    ),
    IF(BN10&lt;&gt;"",
        IF(INT('Data Sheet'!$A$19)=INT('Data Sheet'!$B$19),
            --(INT('Data Sheet'!$A$19) &amp; "." &amp; RIGHT(BN10,3)),
            IF(AND((--(INT('Data Sheet'!$A$19) &amp; "." &amp; RIGHT(BN10,3))&gt;=--('Data Sheet'!$A$19)), (--(INT('Data Sheet'!$A$19) &amp; "." &amp; RIGHT(BN10,3))&lt;=--('Data Sheet'!$B$19))),
                --(INT('Data Sheet'!$A$19) &amp; "." &amp; RIGHT(BN10,3)),
                --(INT('Data Sheet'!$B$19) &amp; "." &amp; RIGHT(BN10,3))
            )
        ),
        "OK"
    )
)</f>
        <v>OK</v>
      </c>
      <c r="P10" s="23" t="str">
        <f>IF(BR10&lt;&gt;"",
    IF(INT('Data Sheet'!$A$19)=INT('Data Sheet'!$B$15),
        --(INT('Data Sheet'!$A$15) &amp; "." &amp; BR10),
        IF(AND((--(INT('Data Sheet'!$A$15) &amp; "." &amp; BR10)&gt;=--('Data Sheet'!$A$15)), (--(INT('Data Sheet'!$A$15) &amp; "." &amp; BR10)&lt;=--('Data Sheet'!$B$15))),
            --(INT('Data Sheet'!$A$15) &amp; "." &amp; BR10),
            --(INT('Data Sheet'!$B$15) &amp; "." &amp; BR10)
        )
    ),
    IF(BQ10&lt;&gt;"",
        IF(INT('Data Sheet'!$A$15)=INT('Data Sheet'!$B$15),
            --(INT('Data Sheet'!$A$15) &amp; "." &amp; LEFT(BQ10,3)),
            IF(AND((--(INT('Data Sheet'!$A$15) &amp; "." &amp; LEFT(BQ10,3))&gt;=--('Data Sheet'!$A$15)), (--(INT('Data Sheet'!$A$15) &amp; "." &amp; LEFT(BQ10,3))&lt;=--('Data Sheet'!$B$15))),
                --(INT('Data Sheet'!$A$15) &amp; "." &amp; LEFT(BQ10,3)),
                --(INT('Data Sheet'!$B$15) &amp; "." &amp; LEFT(BQ10,3))
            )
        ),
        "OK"
    )
)</f>
        <v>OK</v>
      </c>
      <c r="Q10" s="23" t="str">
        <f>IF(BS10&lt;&gt;"",
    IF(INT('Data Sheet'!$A$19)=INT('Data Sheet'!$B$15),
        --(INT('Data Sheet'!$A$15) &amp; "." &amp; BS10),
        IF(AND((--(INT('Data Sheet'!$A$15) &amp; "." &amp; BS10)&gt;=--('Data Sheet'!$A$15)), (--(INT('Data Sheet'!$A$15) &amp; "." &amp; BS10)&lt;=--('Data Sheet'!$B$15))),
            --(INT('Data Sheet'!$A$15) &amp; "." &amp; BS10),
            --(INT('Data Sheet'!$B$15) &amp; "." &amp; BS10)
        )
    ),
    IF(BQ10&lt;&gt;"",
        IF(INT('Data Sheet'!$A$15)=INT('Data Sheet'!$B$15),
            --(INT('Data Sheet'!$A$15) &amp; "." &amp; RIGHT(BQ10,3)),
            IF(AND((--(INT('Data Sheet'!$A$15) &amp; "." &amp; RIGHT(BQ10,3))&gt;=--('Data Sheet'!$A$15)), (--(INT('Data Sheet'!$A$15) &amp; "." &amp; RIGHT(BQ10,3))&lt;=--('Data Sheet'!$B$15))),
                --(INT('Data Sheet'!$A$15) &amp; "." &amp; RIGHT(BQ10,3)),
                --(INT('Data Sheet'!$B$15) &amp; "." &amp; RIGHT(BQ10,3))
            )
        ),
        "OK"
    )
)</f>
        <v>OK</v>
      </c>
      <c r="R10" s="19"/>
      <c r="S10" s="19"/>
      <c r="T10" s="19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1"/>
      <c r="AU10" s="21"/>
      <c r="AV10" s="21"/>
      <c r="AW10" s="22"/>
      <c r="AX10" s="99"/>
      <c r="AY10" s="20"/>
      <c r="AZ10" s="20"/>
      <c r="BA10" s="22"/>
      <c r="BB10">
        <v>2</v>
      </c>
      <c r="BC10" s="80"/>
      <c r="BD10" s="80"/>
      <c r="BE10" s="80"/>
      <c r="BF10" s="80"/>
      <c r="BG10" s="32" t="str">
        <f t="shared" ref="BG10:BG73" si="4">CONCATENATE(BC10,BD10,BE10,BF10)</f>
        <v/>
      </c>
      <c r="BH10" s="78">
        <f t="shared" si="2"/>
        <v>0</v>
      </c>
      <c r="BI10" s="2">
        <f t="shared" ref="BI10:BI73" si="5">IF(COUNTA(AI10:AN10)&gt;0,1,0)</f>
        <v>0</v>
      </c>
      <c r="BJ10" s="2">
        <f t="shared" ref="BJ10:BJ73" si="6">IF(SUM(BH10:BI10)=2,1,0)</f>
        <v>0</v>
      </c>
      <c r="BK10" s="2">
        <f t="shared" si="3"/>
        <v>0</v>
      </c>
    </row>
    <row r="11" spans="1:76" ht="15" customHeight="1" x14ac:dyDescent="0.25">
      <c r="B11" s="14">
        <v>3</v>
      </c>
      <c r="C11" s="95" t="str">
        <f t="shared" ref="C11:C74" si="7">BG11</f>
        <v/>
      </c>
      <c r="D11" s="15" t="str">
        <f t="shared" si="1"/>
        <v>OK</v>
      </c>
      <c r="E11" s="16" t="e">
        <f>VLOOKUP('Data Sheet'!$B$8,'Data Sheet'!$I$2:$J$9,2,FALSE)</f>
        <v>#N/A</v>
      </c>
      <c r="F11" s="16" t="str">
        <f t="shared" ref="F11:F74" si="8">IF(BT11="", "", --("0."&amp;BT11))</f>
        <v/>
      </c>
      <c r="G11" s="103">
        <f t="shared" ref="G11:G74" si="9">IF(F11="", 0, F11/E11)</f>
        <v>0</v>
      </c>
      <c r="H11" s="17" t="s">
        <v>26</v>
      </c>
      <c r="I11" s="17" t="s">
        <v>26</v>
      </c>
      <c r="J11" s="17" t="str">
        <f>IF('Data Sheet'!$B$9="NC-50","N/A","OK")</f>
        <v>OK</v>
      </c>
      <c r="K11" s="17" t="str">
        <f>IF('Data Sheet'!$B$9="NC-50","N/A","OK")</f>
        <v>OK</v>
      </c>
      <c r="L11" s="17" t="str">
        <f t="shared" ref="L11:L74" si="10">IF($AP11="x","MIN","OK")</f>
        <v>OK</v>
      </c>
      <c r="M11" s="17" t="str">
        <f t="shared" ref="M11:M74" si="11">IF($AQ11="x","MIN","OK")</f>
        <v>OK</v>
      </c>
      <c r="N11" s="18" t="str">
        <f>IF(BO11&lt;&gt;"",
    IF(INT('Data Sheet'!$A$19)=INT('Data Sheet'!$B$19),
        --(INT('Data Sheet'!$A$19) &amp; "." &amp; BO11),
        IF(AND((--(INT('Data Sheet'!$A$19) &amp; "." &amp; BO11)&gt;=--('Data Sheet'!$A$19)), (--(INT('Data Sheet'!$A$19) &amp; "." &amp; BO11)&lt;=--('Data Sheet'!$B$19))),
            --(INT('Data Sheet'!$A$19) &amp; "." &amp; BO11),
            --(INT('Data Sheet'!$B$19) &amp; "." &amp; BO11)
        )
    ),
    IF(BN11&lt;&gt;"",
        IF(INT('Data Sheet'!$A$19)=INT('Data Sheet'!$B$19),
            --(INT('Data Sheet'!$A$19) &amp; "." &amp; LEFT(BN11,3)),
            IF(AND((--(INT('Data Sheet'!$A$19) &amp; "." &amp; LEFT(BN11,3))&gt;=--('Data Sheet'!$A$19)), (--(INT('Data Sheet'!$A$19) &amp; "." &amp; LEFT(BN11,3))&lt;=--('Data Sheet'!$B$19))),
                --(INT('Data Sheet'!$A$19) &amp; "." &amp; LEFT(BN11,3)),
                --(INT('Data Sheet'!$B$19) &amp; "." &amp; LEFT(BN11,3))
            )
        ),
        "OK"
    )
)</f>
        <v>OK</v>
      </c>
      <c r="O11" s="23" t="str">
        <f>IF(BP11&lt;&gt;"",
    IF(INT('Data Sheet'!$A$19)=INT('Data Sheet'!$B$19),
        --(INT('Data Sheet'!$A$19) &amp; "." &amp; BP11),
        IF(AND((--(INT('Data Sheet'!$A$19) &amp; "." &amp; BP11)&gt;=--('Data Sheet'!$A$19)), (--(INT('Data Sheet'!$A$19) &amp; "." &amp; BP11)&lt;=--('Data Sheet'!$B$19))),
            --(INT('Data Sheet'!$A$19) &amp; "." &amp; BP11),
            --(INT('Data Sheet'!$B$19) &amp; "." &amp; BP11)
        )
    ),
    IF(BN11&lt;&gt;"",
        IF(INT('Data Sheet'!$A$19)=INT('Data Sheet'!$B$19),
            --(INT('Data Sheet'!$A$19) &amp; "." &amp; RIGHT(BN11,3)),
            IF(AND((--(INT('Data Sheet'!$A$19) &amp; "." &amp; RIGHT(BN11,3))&gt;=--('Data Sheet'!$A$19)), (--(INT('Data Sheet'!$A$19) &amp; "." &amp; RIGHT(BN11,3))&lt;=--('Data Sheet'!$B$19))),
                --(INT('Data Sheet'!$A$19) &amp; "." &amp; RIGHT(BN11,3)),
                --(INT('Data Sheet'!$B$19) &amp; "." &amp; RIGHT(BN11,3))
            )
        ),
        "OK"
    )
)</f>
        <v>OK</v>
      </c>
      <c r="P11" s="23" t="str">
        <f>IF(BR11&lt;&gt;"",
    IF(INT('Data Sheet'!$A$19)=INT('Data Sheet'!$B$15),
        --(INT('Data Sheet'!$A$15) &amp; "." &amp; BR11),
        IF(AND((--(INT('Data Sheet'!$A$15) &amp; "." &amp; BR11)&gt;=--('Data Sheet'!$A$15)), (--(INT('Data Sheet'!$A$15) &amp; "." &amp; BR11)&lt;=--('Data Sheet'!$B$15))),
            --(INT('Data Sheet'!$A$15) &amp; "." &amp; BR11),
            --(INT('Data Sheet'!$B$15) &amp; "." &amp; BR11)
        )
    ),
    IF(BQ11&lt;&gt;"",
        IF(INT('Data Sheet'!$A$15)=INT('Data Sheet'!$B$15),
            --(INT('Data Sheet'!$A$15) &amp; "." &amp; LEFT(BQ11,3)),
            IF(AND((--(INT('Data Sheet'!$A$15) &amp; "." &amp; LEFT(BQ11,3))&gt;=--('Data Sheet'!$A$15)), (--(INT('Data Sheet'!$A$15) &amp; "." &amp; LEFT(BQ11,3))&lt;=--('Data Sheet'!$B$15))),
                --(INT('Data Sheet'!$A$15) &amp; "." &amp; LEFT(BQ11,3)),
                --(INT('Data Sheet'!$B$15) &amp; "." &amp; LEFT(BQ11,3))
            )
        ),
        "OK"
    )
)</f>
        <v>OK</v>
      </c>
      <c r="Q11" s="23" t="str">
        <f>IF(BS11&lt;&gt;"",
    IF(INT('Data Sheet'!$A$19)=INT('Data Sheet'!$B$15),
        --(INT('Data Sheet'!$A$15) &amp; "." &amp; BS11),
        IF(AND((--(INT('Data Sheet'!$A$15) &amp; "." &amp; BS11)&gt;=--('Data Sheet'!$A$15)), (--(INT('Data Sheet'!$A$15) &amp; "." &amp; BS11)&lt;=--('Data Sheet'!$B$15))),
            --(INT('Data Sheet'!$A$15) &amp; "." &amp; BS11),
            --(INT('Data Sheet'!$B$15) &amp; "." &amp; BS11)
        )
    ),
    IF(BQ11&lt;&gt;"",
        IF(INT('Data Sheet'!$A$15)=INT('Data Sheet'!$B$15),
            --(INT('Data Sheet'!$A$15) &amp; "." &amp; RIGHT(BQ11,3)),
            IF(AND((--(INT('Data Sheet'!$A$15) &amp; "." &amp; RIGHT(BQ11,3))&gt;=--('Data Sheet'!$A$15)), (--(INT('Data Sheet'!$A$15) &amp; "." &amp; RIGHT(BQ11,3))&lt;=--('Data Sheet'!$B$15))),
                --(INT('Data Sheet'!$A$15) &amp; "." &amp; RIGHT(BQ11,3)),
                --(INT('Data Sheet'!$B$15) &amp; "." &amp; RIGHT(BQ11,3))
            )
        ),
        "OK"
    )
)</f>
        <v>OK</v>
      </c>
      <c r="R11" s="19"/>
      <c r="S11" s="19"/>
      <c r="T11" s="19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1"/>
      <c r="AU11" s="21"/>
      <c r="AV11" s="21"/>
      <c r="AW11" s="22"/>
      <c r="AX11" s="99"/>
      <c r="AY11" s="20"/>
      <c r="AZ11" s="20"/>
      <c r="BA11" s="22"/>
      <c r="BB11">
        <v>3</v>
      </c>
      <c r="BC11" s="80"/>
      <c r="BD11" s="80"/>
      <c r="BE11" s="80"/>
      <c r="BF11" s="80"/>
      <c r="BG11" s="32" t="str">
        <f t="shared" si="4"/>
        <v/>
      </c>
      <c r="BH11" s="78">
        <f t="shared" si="2"/>
        <v>0</v>
      </c>
      <c r="BI11" s="2">
        <f t="shared" si="5"/>
        <v>0</v>
      </c>
      <c r="BJ11" s="2">
        <f t="shared" si="6"/>
        <v>0</v>
      </c>
      <c r="BK11" s="2">
        <f t="shared" si="3"/>
        <v>0</v>
      </c>
    </row>
    <row r="12" spans="1:76" ht="15" customHeight="1" x14ac:dyDescent="0.25">
      <c r="B12" s="14">
        <v>4</v>
      </c>
      <c r="C12" s="95" t="str">
        <f t="shared" si="7"/>
        <v/>
      </c>
      <c r="D12" s="15" t="str">
        <f t="shared" si="1"/>
        <v>OK</v>
      </c>
      <c r="E12" s="16" t="e">
        <f>VLOOKUP('Data Sheet'!$B$8,'Data Sheet'!$I$2:$J$9,2,FALSE)</f>
        <v>#N/A</v>
      </c>
      <c r="F12" s="16" t="str">
        <f t="shared" si="8"/>
        <v/>
      </c>
      <c r="G12" s="103">
        <f t="shared" si="9"/>
        <v>0</v>
      </c>
      <c r="H12" s="17" t="s">
        <v>26</v>
      </c>
      <c r="I12" s="17" t="s">
        <v>26</v>
      </c>
      <c r="J12" s="17" t="str">
        <f>IF('Data Sheet'!$B$9="NC-50","N/A","OK")</f>
        <v>OK</v>
      </c>
      <c r="K12" s="17" t="str">
        <f>IF('Data Sheet'!$B$9="NC-50","N/A","OK")</f>
        <v>OK</v>
      </c>
      <c r="L12" s="17" t="str">
        <f t="shared" si="10"/>
        <v>OK</v>
      </c>
      <c r="M12" s="17" t="str">
        <f t="shared" si="11"/>
        <v>OK</v>
      </c>
      <c r="N12" s="18" t="str">
        <f>IF(BO12&lt;&gt;"",
    IF(INT('Data Sheet'!$A$19)=INT('Data Sheet'!$B$19),
        --(INT('Data Sheet'!$A$19) &amp; "." &amp; BO12),
        IF(AND((--(INT('Data Sheet'!$A$19) &amp; "." &amp; BO12)&gt;=--('Data Sheet'!$A$19)), (--(INT('Data Sheet'!$A$19) &amp; "." &amp; BO12)&lt;=--('Data Sheet'!$B$19))),
            --(INT('Data Sheet'!$A$19) &amp; "." &amp; BO12),
            --(INT('Data Sheet'!$B$19) &amp; "." &amp; BO12)
        )
    ),
    IF(BN12&lt;&gt;"",
        IF(INT('Data Sheet'!$A$19)=INT('Data Sheet'!$B$19),
            --(INT('Data Sheet'!$A$19) &amp; "." &amp; LEFT(BN12,3)),
            IF(AND((--(INT('Data Sheet'!$A$19) &amp; "." &amp; LEFT(BN12,3))&gt;=--('Data Sheet'!$A$19)), (--(INT('Data Sheet'!$A$19) &amp; "." &amp; LEFT(BN12,3))&lt;=--('Data Sheet'!$B$19))),
                --(INT('Data Sheet'!$A$19) &amp; "." &amp; LEFT(BN12,3)),
                --(INT('Data Sheet'!$B$19) &amp; "." &amp; LEFT(BN12,3))
            )
        ),
        "OK"
    )
)</f>
        <v>OK</v>
      </c>
      <c r="O12" s="23" t="str">
        <f>IF(BP12&lt;&gt;"",
    IF(INT('Data Sheet'!$A$19)=INT('Data Sheet'!$B$19),
        --(INT('Data Sheet'!$A$19) &amp; "." &amp; BP12),
        IF(AND((--(INT('Data Sheet'!$A$19) &amp; "." &amp; BP12)&gt;=--('Data Sheet'!$A$19)), (--(INT('Data Sheet'!$A$19) &amp; "." &amp; BP12)&lt;=--('Data Sheet'!$B$19))),
            --(INT('Data Sheet'!$A$19) &amp; "." &amp; BP12),
            --(INT('Data Sheet'!$B$19) &amp; "." &amp; BP12)
        )
    ),
    IF(BN12&lt;&gt;"",
        IF(INT('Data Sheet'!$A$19)=INT('Data Sheet'!$B$19),
            --(INT('Data Sheet'!$A$19) &amp; "." &amp; RIGHT(BN12,3)),
            IF(AND((--(INT('Data Sheet'!$A$19) &amp; "." &amp; RIGHT(BN12,3))&gt;=--('Data Sheet'!$A$19)), (--(INT('Data Sheet'!$A$19) &amp; "." &amp; RIGHT(BN12,3))&lt;=--('Data Sheet'!$B$19))),
                --(INT('Data Sheet'!$A$19) &amp; "." &amp; RIGHT(BN12,3)),
                --(INT('Data Sheet'!$B$19) &amp; "." &amp; RIGHT(BN12,3))
            )
        ),
        "OK"
    )
)</f>
        <v>OK</v>
      </c>
      <c r="P12" s="23" t="str">
        <f>IF(BR12&lt;&gt;"",
    IF(INT('Data Sheet'!$A$19)=INT('Data Sheet'!$B$15),
        --(INT('Data Sheet'!$A$15) &amp; "." &amp; BR12),
        IF(AND((--(INT('Data Sheet'!$A$15) &amp; "." &amp; BR12)&gt;=--('Data Sheet'!$A$15)), (--(INT('Data Sheet'!$A$15) &amp; "." &amp; BR12)&lt;=--('Data Sheet'!$B$15))),
            --(INT('Data Sheet'!$A$15) &amp; "." &amp; BR12),
            --(INT('Data Sheet'!$B$15) &amp; "." &amp; BR12)
        )
    ),
    IF(BQ12&lt;&gt;"",
        IF(INT('Data Sheet'!$A$15)=INT('Data Sheet'!$B$15),
            --(INT('Data Sheet'!$A$15) &amp; "." &amp; LEFT(BQ12,3)),
            IF(AND((--(INT('Data Sheet'!$A$15) &amp; "." &amp; LEFT(BQ12,3))&gt;=--('Data Sheet'!$A$15)), (--(INT('Data Sheet'!$A$15) &amp; "." &amp; LEFT(BQ12,3))&lt;=--('Data Sheet'!$B$15))),
                --(INT('Data Sheet'!$A$15) &amp; "." &amp; LEFT(BQ12,3)),
                --(INT('Data Sheet'!$B$15) &amp; "." &amp; LEFT(BQ12,3))
            )
        ),
        "OK"
    )
)</f>
        <v>OK</v>
      </c>
      <c r="Q12" s="23" t="str">
        <f>IF(BS12&lt;&gt;"",
    IF(INT('Data Sheet'!$A$19)=INT('Data Sheet'!$B$15),
        --(INT('Data Sheet'!$A$15) &amp; "." &amp; BS12),
        IF(AND((--(INT('Data Sheet'!$A$15) &amp; "." &amp; BS12)&gt;=--('Data Sheet'!$A$15)), (--(INT('Data Sheet'!$A$15) &amp; "." &amp; BS12)&lt;=--('Data Sheet'!$B$15))),
            --(INT('Data Sheet'!$A$15) &amp; "." &amp; BS12),
            --(INT('Data Sheet'!$B$15) &amp; "." &amp; BS12)
        )
    ),
    IF(BQ12&lt;&gt;"",
        IF(INT('Data Sheet'!$A$15)=INT('Data Sheet'!$B$15),
            --(INT('Data Sheet'!$A$15) &amp; "." &amp; RIGHT(BQ12,3)),
            IF(AND((--(INT('Data Sheet'!$A$15) &amp; "." &amp; RIGHT(BQ12,3))&gt;=--('Data Sheet'!$A$15)), (--(INT('Data Sheet'!$A$15) &amp; "." &amp; RIGHT(BQ12,3))&lt;=--('Data Sheet'!$B$15))),
                --(INT('Data Sheet'!$A$15) &amp; "." &amp; RIGHT(BQ12,3)),
                --(INT('Data Sheet'!$B$15) &amp; "." &amp; RIGHT(BQ12,3))
            )
        ),
        "OK"
    )
)</f>
        <v>OK</v>
      </c>
      <c r="R12" s="19"/>
      <c r="S12" s="19"/>
      <c r="T12" s="19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1"/>
      <c r="AU12" s="21"/>
      <c r="AV12" s="21"/>
      <c r="AW12" s="22"/>
      <c r="AX12" s="99"/>
      <c r="AY12" s="20"/>
      <c r="AZ12" s="20"/>
      <c r="BA12" s="22"/>
      <c r="BB12">
        <v>4</v>
      </c>
      <c r="BC12" s="80"/>
      <c r="BD12" s="80"/>
      <c r="BE12" s="80"/>
      <c r="BF12" s="80"/>
      <c r="BG12" s="32" t="str">
        <f t="shared" si="4"/>
        <v/>
      </c>
      <c r="BH12" s="78">
        <f t="shared" si="2"/>
        <v>0</v>
      </c>
      <c r="BI12" s="2">
        <f t="shared" si="5"/>
        <v>0</v>
      </c>
      <c r="BJ12" s="2">
        <f t="shared" si="6"/>
        <v>0</v>
      </c>
      <c r="BK12" s="2">
        <f t="shared" si="3"/>
        <v>0</v>
      </c>
    </row>
    <row r="13" spans="1:76" ht="15" customHeight="1" x14ac:dyDescent="0.25">
      <c r="B13" s="14">
        <v>5</v>
      </c>
      <c r="C13" s="95" t="str">
        <f t="shared" si="7"/>
        <v/>
      </c>
      <c r="D13" s="15" t="str">
        <f t="shared" si="1"/>
        <v>OK</v>
      </c>
      <c r="E13" s="16" t="e">
        <f>VLOOKUP('Data Sheet'!$B$8,'Data Sheet'!$I$2:$J$9,2,FALSE)</f>
        <v>#N/A</v>
      </c>
      <c r="F13" s="16" t="str">
        <f t="shared" si="8"/>
        <v/>
      </c>
      <c r="G13" s="103">
        <f t="shared" si="9"/>
        <v>0</v>
      </c>
      <c r="H13" s="17" t="s">
        <v>26</v>
      </c>
      <c r="I13" s="17" t="s">
        <v>26</v>
      </c>
      <c r="J13" s="17" t="str">
        <f>IF('Data Sheet'!$B$9="NC-50","N/A","OK")</f>
        <v>OK</v>
      </c>
      <c r="K13" s="17" t="str">
        <f>IF('Data Sheet'!$B$9="NC-50","N/A","OK")</f>
        <v>OK</v>
      </c>
      <c r="L13" s="17" t="str">
        <f t="shared" si="10"/>
        <v>OK</v>
      </c>
      <c r="M13" s="17" t="str">
        <f t="shared" si="11"/>
        <v>OK</v>
      </c>
      <c r="N13" s="18" t="str">
        <f>IF(BO13&lt;&gt;"",
    IF(INT('Data Sheet'!$A$19)=INT('Data Sheet'!$B$19),
        --(INT('Data Sheet'!$A$19) &amp; "." &amp; BO13),
        IF(AND((--(INT('Data Sheet'!$A$19) &amp; "." &amp; BO13)&gt;=--('Data Sheet'!$A$19)), (--(INT('Data Sheet'!$A$19) &amp; "." &amp; BO13)&lt;=--('Data Sheet'!$B$19))),
            --(INT('Data Sheet'!$A$19) &amp; "." &amp; BO13),
            --(INT('Data Sheet'!$B$19) &amp; "." &amp; BO13)
        )
    ),
    IF(BN13&lt;&gt;"",
        IF(INT('Data Sheet'!$A$19)=INT('Data Sheet'!$B$19),
            --(INT('Data Sheet'!$A$19) &amp; "." &amp; LEFT(BN13,3)),
            IF(AND((--(INT('Data Sheet'!$A$19) &amp; "." &amp; LEFT(BN13,3))&gt;=--('Data Sheet'!$A$19)), (--(INT('Data Sheet'!$A$19) &amp; "." &amp; LEFT(BN13,3))&lt;=--('Data Sheet'!$B$19))),
                --(INT('Data Sheet'!$A$19) &amp; "." &amp; LEFT(BN13,3)),
                --(INT('Data Sheet'!$B$19) &amp; "." &amp; LEFT(BN13,3))
            )
        ),
        "OK"
    )
)</f>
        <v>OK</v>
      </c>
      <c r="O13" s="23" t="str">
        <f>IF(BP13&lt;&gt;"",
    IF(INT('Data Sheet'!$A$19)=INT('Data Sheet'!$B$19),
        --(INT('Data Sheet'!$A$19) &amp; "." &amp; BP13),
        IF(AND((--(INT('Data Sheet'!$A$19) &amp; "." &amp; BP13)&gt;=--('Data Sheet'!$A$19)), (--(INT('Data Sheet'!$A$19) &amp; "." &amp; BP13)&lt;=--('Data Sheet'!$B$19))),
            --(INT('Data Sheet'!$A$19) &amp; "." &amp; BP13),
            --(INT('Data Sheet'!$B$19) &amp; "." &amp; BP13)
        )
    ),
    IF(BN13&lt;&gt;"",
        IF(INT('Data Sheet'!$A$19)=INT('Data Sheet'!$B$19),
            --(INT('Data Sheet'!$A$19) &amp; "." &amp; RIGHT(BN13,3)),
            IF(AND((--(INT('Data Sheet'!$A$19) &amp; "." &amp; RIGHT(BN13,3))&gt;=--('Data Sheet'!$A$19)), (--(INT('Data Sheet'!$A$19) &amp; "." &amp; RIGHT(BN13,3))&lt;=--('Data Sheet'!$B$19))),
                --(INT('Data Sheet'!$A$19) &amp; "." &amp; RIGHT(BN13,3)),
                --(INT('Data Sheet'!$B$19) &amp; "." &amp; RIGHT(BN13,3))
            )
        ),
        "OK"
    )
)</f>
        <v>OK</v>
      </c>
      <c r="P13" s="23" t="str">
        <f>IF(BR13&lt;&gt;"",
    IF(INT('Data Sheet'!$A$19)=INT('Data Sheet'!$B$15),
        --(INT('Data Sheet'!$A$15) &amp; "." &amp; BR13),
        IF(AND((--(INT('Data Sheet'!$A$15) &amp; "." &amp; BR13)&gt;=--('Data Sheet'!$A$15)), (--(INT('Data Sheet'!$A$15) &amp; "." &amp; BR13)&lt;=--('Data Sheet'!$B$15))),
            --(INT('Data Sheet'!$A$15) &amp; "." &amp; BR13),
            --(INT('Data Sheet'!$B$15) &amp; "." &amp; BR13)
        )
    ),
    IF(BQ13&lt;&gt;"",
        IF(INT('Data Sheet'!$A$15)=INT('Data Sheet'!$B$15),
            --(INT('Data Sheet'!$A$15) &amp; "." &amp; LEFT(BQ13,3)),
            IF(AND((--(INT('Data Sheet'!$A$15) &amp; "." &amp; LEFT(BQ13,3))&gt;=--('Data Sheet'!$A$15)), (--(INT('Data Sheet'!$A$15) &amp; "." &amp; LEFT(BQ13,3))&lt;=--('Data Sheet'!$B$15))),
                --(INT('Data Sheet'!$A$15) &amp; "." &amp; LEFT(BQ13,3)),
                --(INT('Data Sheet'!$B$15) &amp; "." &amp; LEFT(BQ13,3))
            )
        ),
        "OK"
    )
)</f>
        <v>OK</v>
      </c>
      <c r="Q13" s="23" t="str">
        <f>IF(BS13&lt;&gt;"",
    IF(INT('Data Sheet'!$A$19)=INT('Data Sheet'!$B$15),
        --(INT('Data Sheet'!$A$15) &amp; "." &amp; BS13),
        IF(AND((--(INT('Data Sheet'!$A$15) &amp; "." &amp; BS13)&gt;=--('Data Sheet'!$A$15)), (--(INT('Data Sheet'!$A$15) &amp; "." &amp; BS13)&lt;=--('Data Sheet'!$B$15))),
            --(INT('Data Sheet'!$A$15) &amp; "." &amp; BS13),
            --(INT('Data Sheet'!$B$15) &amp; "." &amp; BS13)
        )
    ),
    IF(BQ13&lt;&gt;"",
        IF(INT('Data Sheet'!$A$15)=INT('Data Sheet'!$B$15),
            --(INT('Data Sheet'!$A$15) &amp; "." &amp; RIGHT(BQ13,3)),
            IF(AND((--(INT('Data Sheet'!$A$15) &amp; "." &amp; RIGHT(BQ13,3))&gt;=--('Data Sheet'!$A$15)), (--(INT('Data Sheet'!$A$15) &amp; "." &amp; RIGHT(BQ13,3))&lt;=--('Data Sheet'!$B$15))),
                --(INT('Data Sheet'!$A$15) &amp; "." &amp; RIGHT(BQ13,3)),
                --(INT('Data Sheet'!$B$15) &amp; "." &amp; RIGHT(BQ13,3))
            )
        ),
        "OK"
    )
)</f>
        <v>OK</v>
      </c>
      <c r="R13" s="19"/>
      <c r="S13" s="19"/>
      <c r="T13" s="19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1"/>
      <c r="AU13" s="21"/>
      <c r="AV13" s="21"/>
      <c r="AW13" s="22"/>
      <c r="AX13" s="99"/>
      <c r="AY13" s="20"/>
      <c r="AZ13" s="20"/>
      <c r="BA13" s="22"/>
      <c r="BB13">
        <v>5</v>
      </c>
      <c r="BC13" s="80"/>
      <c r="BD13" s="80"/>
      <c r="BE13" s="80"/>
      <c r="BF13" s="80"/>
      <c r="BG13" s="32" t="str">
        <f t="shared" si="4"/>
        <v/>
      </c>
      <c r="BH13" s="78">
        <f t="shared" si="2"/>
        <v>0</v>
      </c>
      <c r="BI13" s="2">
        <f t="shared" si="5"/>
        <v>0</v>
      </c>
      <c r="BJ13" s="2">
        <f t="shared" si="6"/>
        <v>0</v>
      </c>
      <c r="BK13" s="2">
        <f t="shared" si="3"/>
        <v>0</v>
      </c>
    </row>
    <row r="14" spans="1:76" ht="15" customHeight="1" x14ac:dyDescent="0.25">
      <c r="B14" s="14">
        <v>6</v>
      </c>
      <c r="C14" s="95" t="str">
        <f t="shared" si="7"/>
        <v/>
      </c>
      <c r="D14" s="15" t="str">
        <f t="shared" si="1"/>
        <v>OK</v>
      </c>
      <c r="E14" s="16" t="e">
        <f>VLOOKUP('Data Sheet'!$B$8,'Data Sheet'!$I$2:$J$9,2,FALSE)</f>
        <v>#N/A</v>
      </c>
      <c r="F14" s="16" t="str">
        <f t="shared" si="8"/>
        <v/>
      </c>
      <c r="G14" s="103">
        <f t="shared" si="9"/>
        <v>0</v>
      </c>
      <c r="H14" s="17" t="s">
        <v>26</v>
      </c>
      <c r="I14" s="17" t="s">
        <v>26</v>
      </c>
      <c r="J14" s="17" t="str">
        <f>IF('Data Sheet'!$B$9="NC-50","N/A","OK")</f>
        <v>OK</v>
      </c>
      <c r="K14" s="17" t="str">
        <f>IF('Data Sheet'!$B$9="NC-50","N/A","OK")</f>
        <v>OK</v>
      </c>
      <c r="L14" s="17" t="str">
        <f t="shared" si="10"/>
        <v>OK</v>
      </c>
      <c r="M14" s="17" t="str">
        <f t="shared" si="11"/>
        <v>OK</v>
      </c>
      <c r="N14" s="18" t="str">
        <f>IF(BO14&lt;&gt;"",
    IF(INT('Data Sheet'!$A$19)=INT('Data Sheet'!$B$19),
        --(INT('Data Sheet'!$A$19) &amp; "." &amp; BO14),
        IF(AND((--(INT('Data Sheet'!$A$19) &amp; "." &amp; BO14)&gt;=--('Data Sheet'!$A$19)), (--(INT('Data Sheet'!$A$19) &amp; "." &amp; BO14)&lt;=--('Data Sheet'!$B$19))),
            --(INT('Data Sheet'!$A$19) &amp; "." &amp; BO14),
            --(INT('Data Sheet'!$B$19) &amp; "." &amp; BO14)
        )
    ),
    IF(BN14&lt;&gt;"",
        IF(INT('Data Sheet'!$A$19)=INT('Data Sheet'!$B$19),
            --(INT('Data Sheet'!$A$19) &amp; "." &amp; LEFT(BN14,3)),
            IF(AND((--(INT('Data Sheet'!$A$19) &amp; "." &amp; LEFT(BN14,3))&gt;=--('Data Sheet'!$A$19)), (--(INT('Data Sheet'!$A$19) &amp; "." &amp; LEFT(BN14,3))&lt;=--('Data Sheet'!$B$19))),
                --(INT('Data Sheet'!$A$19) &amp; "." &amp; LEFT(BN14,3)),
                --(INT('Data Sheet'!$B$19) &amp; "." &amp; LEFT(BN14,3))
            )
        ),
        "OK"
    )
)</f>
        <v>OK</v>
      </c>
      <c r="O14" s="23" t="str">
        <f>IF(BP14&lt;&gt;"",
    IF(INT('Data Sheet'!$A$19)=INT('Data Sheet'!$B$19),
        --(INT('Data Sheet'!$A$19) &amp; "." &amp; BP14),
        IF(AND((--(INT('Data Sheet'!$A$19) &amp; "." &amp; BP14)&gt;=--('Data Sheet'!$A$19)), (--(INT('Data Sheet'!$A$19) &amp; "." &amp; BP14)&lt;=--('Data Sheet'!$B$19))),
            --(INT('Data Sheet'!$A$19) &amp; "." &amp; BP14),
            --(INT('Data Sheet'!$B$19) &amp; "." &amp; BP14)
        )
    ),
    IF(BN14&lt;&gt;"",
        IF(INT('Data Sheet'!$A$19)=INT('Data Sheet'!$B$19),
            --(INT('Data Sheet'!$A$19) &amp; "." &amp; RIGHT(BN14,3)),
            IF(AND((--(INT('Data Sheet'!$A$19) &amp; "." &amp; RIGHT(BN14,3))&gt;=--('Data Sheet'!$A$19)), (--(INT('Data Sheet'!$A$19) &amp; "." &amp; RIGHT(BN14,3))&lt;=--('Data Sheet'!$B$19))),
                --(INT('Data Sheet'!$A$19) &amp; "." &amp; RIGHT(BN14,3)),
                --(INT('Data Sheet'!$B$19) &amp; "." &amp; RIGHT(BN14,3))
            )
        ),
        "OK"
    )
)</f>
        <v>OK</v>
      </c>
      <c r="P14" s="23" t="str">
        <f>IF(BR14&lt;&gt;"",
    IF(INT('Data Sheet'!$A$19)=INT('Data Sheet'!$B$15),
        --(INT('Data Sheet'!$A$15) &amp; "." &amp; BR14),
        IF(AND((--(INT('Data Sheet'!$A$15) &amp; "." &amp; BR14)&gt;=--('Data Sheet'!$A$15)), (--(INT('Data Sheet'!$A$15) &amp; "." &amp; BR14)&lt;=--('Data Sheet'!$B$15))),
            --(INT('Data Sheet'!$A$15) &amp; "." &amp; BR14),
            --(INT('Data Sheet'!$B$15) &amp; "." &amp; BR14)
        )
    ),
    IF(BQ14&lt;&gt;"",
        IF(INT('Data Sheet'!$A$15)=INT('Data Sheet'!$B$15),
            --(INT('Data Sheet'!$A$15) &amp; "." &amp; LEFT(BQ14,3)),
            IF(AND((--(INT('Data Sheet'!$A$15) &amp; "." &amp; LEFT(BQ14,3))&gt;=--('Data Sheet'!$A$15)), (--(INT('Data Sheet'!$A$15) &amp; "." &amp; LEFT(BQ14,3))&lt;=--('Data Sheet'!$B$15))),
                --(INT('Data Sheet'!$A$15) &amp; "." &amp; LEFT(BQ14,3)),
                --(INT('Data Sheet'!$B$15) &amp; "." &amp; LEFT(BQ14,3))
            )
        ),
        "OK"
    )
)</f>
        <v>OK</v>
      </c>
      <c r="Q14" s="23" t="str">
        <f>IF(BS14&lt;&gt;"",
    IF(INT('Data Sheet'!$A$19)=INT('Data Sheet'!$B$15),
        --(INT('Data Sheet'!$A$15) &amp; "." &amp; BS14),
        IF(AND((--(INT('Data Sheet'!$A$15) &amp; "." &amp; BS14)&gt;=--('Data Sheet'!$A$15)), (--(INT('Data Sheet'!$A$15) &amp; "." &amp; BS14)&lt;=--('Data Sheet'!$B$15))),
            --(INT('Data Sheet'!$A$15) &amp; "." &amp; BS14),
            --(INT('Data Sheet'!$B$15) &amp; "." &amp; BS14)
        )
    ),
    IF(BQ14&lt;&gt;"",
        IF(INT('Data Sheet'!$A$15)=INT('Data Sheet'!$B$15),
            --(INT('Data Sheet'!$A$15) &amp; "." &amp; RIGHT(BQ14,3)),
            IF(AND((--(INT('Data Sheet'!$A$15) &amp; "." &amp; RIGHT(BQ14,3))&gt;=--('Data Sheet'!$A$15)), (--(INT('Data Sheet'!$A$15) &amp; "." &amp; RIGHT(BQ14,3))&lt;=--('Data Sheet'!$B$15))),
                --(INT('Data Sheet'!$A$15) &amp; "." &amp; RIGHT(BQ14,3)),
                --(INT('Data Sheet'!$B$15) &amp; "." &amp; RIGHT(BQ14,3))
            )
        ),
        "OK"
    )
)</f>
        <v>OK</v>
      </c>
      <c r="R14" s="19"/>
      <c r="S14" s="19"/>
      <c r="T14" s="19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1"/>
      <c r="AU14" s="21"/>
      <c r="AV14" s="21"/>
      <c r="AW14" s="22"/>
      <c r="AX14" s="99"/>
      <c r="AY14" s="20"/>
      <c r="AZ14" s="20"/>
      <c r="BA14" s="22"/>
      <c r="BB14">
        <v>6</v>
      </c>
      <c r="BC14" s="80"/>
      <c r="BD14" s="80"/>
      <c r="BE14" s="80"/>
      <c r="BF14" s="80"/>
      <c r="BG14" s="32" t="str">
        <f t="shared" si="4"/>
        <v/>
      </c>
      <c r="BH14" s="78">
        <f t="shared" si="2"/>
        <v>0</v>
      </c>
      <c r="BI14" s="2">
        <f t="shared" si="5"/>
        <v>0</v>
      </c>
      <c r="BJ14" s="2">
        <f t="shared" si="6"/>
        <v>0</v>
      </c>
      <c r="BK14" s="2">
        <f t="shared" si="3"/>
        <v>0</v>
      </c>
    </row>
    <row r="15" spans="1:76" ht="15" customHeight="1" x14ac:dyDescent="0.25">
      <c r="B15" s="14">
        <v>7</v>
      </c>
      <c r="C15" s="95" t="str">
        <f t="shared" si="7"/>
        <v/>
      </c>
      <c r="D15" s="15" t="str">
        <f t="shared" si="1"/>
        <v>OK</v>
      </c>
      <c r="E15" s="16" t="e">
        <f>VLOOKUP('Data Sheet'!$B$8,'Data Sheet'!$I$2:$J$9,2,FALSE)</f>
        <v>#N/A</v>
      </c>
      <c r="F15" s="16" t="str">
        <f t="shared" si="8"/>
        <v/>
      </c>
      <c r="G15" s="103">
        <f t="shared" si="9"/>
        <v>0</v>
      </c>
      <c r="H15" s="17" t="s">
        <v>26</v>
      </c>
      <c r="I15" s="17" t="s">
        <v>26</v>
      </c>
      <c r="J15" s="17" t="str">
        <f>IF('Data Sheet'!$B$9="NC-50","N/A","OK")</f>
        <v>OK</v>
      </c>
      <c r="K15" s="17" t="str">
        <f>IF('Data Sheet'!$B$9="NC-50","N/A","OK")</f>
        <v>OK</v>
      </c>
      <c r="L15" s="17" t="str">
        <f t="shared" si="10"/>
        <v>OK</v>
      </c>
      <c r="M15" s="17" t="str">
        <f t="shared" si="11"/>
        <v>OK</v>
      </c>
      <c r="N15" s="18" t="str">
        <f>IF(BO15&lt;&gt;"",
    IF(INT('Data Sheet'!$A$19)=INT('Data Sheet'!$B$19),
        --(INT('Data Sheet'!$A$19) &amp; "." &amp; BO15),
        IF(AND((--(INT('Data Sheet'!$A$19) &amp; "." &amp; BO15)&gt;=--('Data Sheet'!$A$19)), (--(INT('Data Sheet'!$A$19) &amp; "." &amp; BO15)&lt;=--('Data Sheet'!$B$19))),
            --(INT('Data Sheet'!$A$19) &amp; "." &amp; BO15),
            --(INT('Data Sheet'!$B$19) &amp; "." &amp; BO15)
        )
    ),
    IF(BN15&lt;&gt;"",
        IF(INT('Data Sheet'!$A$19)=INT('Data Sheet'!$B$19),
            --(INT('Data Sheet'!$A$19) &amp; "." &amp; LEFT(BN15,3)),
            IF(AND((--(INT('Data Sheet'!$A$19) &amp; "." &amp; LEFT(BN15,3))&gt;=--('Data Sheet'!$A$19)), (--(INT('Data Sheet'!$A$19) &amp; "." &amp; LEFT(BN15,3))&lt;=--('Data Sheet'!$B$19))),
                --(INT('Data Sheet'!$A$19) &amp; "." &amp; LEFT(BN15,3)),
                --(INT('Data Sheet'!$B$19) &amp; "." &amp; LEFT(BN15,3))
            )
        ),
        "OK"
    )
)</f>
        <v>OK</v>
      </c>
      <c r="O15" s="23" t="str">
        <f>IF(BP15&lt;&gt;"",
    IF(INT('Data Sheet'!$A$19)=INT('Data Sheet'!$B$19),
        --(INT('Data Sheet'!$A$19) &amp; "." &amp; BP15),
        IF(AND((--(INT('Data Sheet'!$A$19) &amp; "." &amp; BP15)&gt;=--('Data Sheet'!$A$19)), (--(INT('Data Sheet'!$A$19) &amp; "." &amp; BP15)&lt;=--('Data Sheet'!$B$19))),
            --(INT('Data Sheet'!$A$19) &amp; "." &amp; BP15),
            --(INT('Data Sheet'!$B$19) &amp; "." &amp; BP15)
        )
    ),
    IF(BN15&lt;&gt;"",
        IF(INT('Data Sheet'!$A$19)=INT('Data Sheet'!$B$19),
            --(INT('Data Sheet'!$A$19) &amp; "." &amp; RIGHT(BN15,3)),
            IF(AND((--(INT('Data Sheet'!$A$19) &amp; "." &amp; RIGHT(BN15,3))&gt;=--('Data Sheet'!$A$19)), (--(INT('Data Sheet'!$A$19) &amp; "." &amp; RIGHT(BN15,3))&lt;=--('Data Sheet'!$B$19))),
                --(INT('Data Sheet'!$A$19) &amp; "." &amp; RIGHT(BN15,3)),
                --(INT('Data Sheet'!$B$19) &amp; "." &amp; RIGHT(BN15,3))
            )
        ),
        "OK"
    )
)</f>
        <v>OK</v>
      </c>
      <c r="P15" s="23" t="str">
        <f>IF(BR15&lt;&gt;"",
    IF(INT('Data Sheet'!$A$19)=INT('Data Sheet'!$B$15),
        --(INT('Data Sheet'!$A$15) &amp; "." &amp; BR15),
        IF(AND((--(INT('Data Sheet'!$A$15) &amp; "." &amp; BR15)&gt;=--('Data Sheet'!$A$15)), (--(INT('Data Sheet'!$A$15) &amp; "." &amp; BR15)&lt;=--('Data Sheet'!$B$15))),
            --(INT('Data Sheet'!$A$15) &amp; "." &amp; BR15),
            --(INT('Data Sheet'!$B$15) &amp; "." &amp; BR15)
        )
    ),
    IF(BQ15&lt;&gt;"",
        IF(INT('Data Sheet'!$A$15)=INT('Data Sheet'!$B$15),
            --(INT('Data Sheet'!$A$15) &amp; "." &amp; LEFT(BQ15,3)),
            IF(AND((--(INT('Data Sheet'!$A$15) &amp; "." &amp; LEFT(BQ15,3))&gt;=--('Data Sheet'!$A$15)), (--(INT('Data Sheet'!$A$15) &amp; "." &amp; LEFT(BQ15,3))&lt;=--('Data Sheet'!$B$15))),
                --(INT('Data Sheet'!$A$15) &amp; "." &amp; LEFT(BQ15,3)),
                --(INT('Data Sheet'!$B$15) &amp; "." &amp; LEFT(BQ15,3))
            )
        ),
        "OK"
    )
)</f>
        <v>OK</v>
      </c>
      <c r="Q15" s="23" t="str">
        <f>IF(BS15&lt;&gt;"",
    IF(INT('Data Sheet'!$A$19)=INT('Data Sheet'!$B$15),
        --(INT('Data Sheet'!$A$15) &amp; "." &amp; BS15),
        IF(AND((--(INT('Data Sheet'!$A$15) &amp; "." &amp; BS15)&gt;=--('Data Sheet'!$A$15)), (--(INT('Data Sheet'!$A$15) &amp; "." &amp; BS15)&lt;=--('Data Sheet'!$B$15))),
            --(INT('Data Sheet'!$A$15) &amp; "." &amp; BS15),
            --(INT('Data Sheet'!$B$15) &amp; "." &amp; BS15)
        )
    ),
    IF(BQ15&lt;&gt;"",
        IF(INT('Data Sheet'!$A$15)=INT('Data Sheet'!$B$15),
            --(INT('Data Sheet'!$A$15) &amp; "." &amp; RIGHT(BQ15,3)),
            IF(AND((--(INT('Data Sheet'!$A$15) &amp; "." &amp; RIGHT(BQ15,3))&gt;=--('Data Sheet'!$A$15)), (--(INT('Data Sheet'!$A$15) &amp; "." &amp; RIGHT(BQ15,3))&lt;=--('Data Sheet'!$B$15))),
                --(INT('Data Sheet'!$A$15) &amp; "." &amp; RIGHT(BQ15,3)),
                --(INT('Data Sheet'!$B$15) &amp; "." &amp; RIGHT(BQ15,3))
            )
        ),
        "OK"
    )
)</f>
        <v>OK</v>
      </c>
      <c r="R15" s="19"/>
      <c r="S15" s="19"/>
      <c r="T15" s="19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1"/>
      <c r="AU15" s="21"/>
      <c r="AV15" s="21"/>
      <c r="AW15" s="22"/>
      <c r="AX15" s="99"/>
      <c r="AY15" s="20"/>
      <c r="AZ15" s="20"/>
      <c r="BA15" s="22"/>
      <c r="BB15">
        <v>7</v>
      </c>
      <c r="BC15" s="80"/>
      <c r="BD15" s="80"/>
      <c r="BE15" s="80"/>
      <c r="BF15" s="80"/>
      <c r="BG15" s="32" t="str">
        <f t="shared" si="4"/>
        <v/>
      </c>
      <c r="BH15" s="78">
        <f t="shared" si="2"/>
        <v>0</v>
      </c>
      <c r="BI15" s="2">
        <f t="shared" si="5"/>
        <v>0</v>
      </c>
      <c r="BJ15" s="2">
        <f t="shared" si="6"/>
        <v>0</v>
      </c>
      <c r="BK15" s="2">
        <f t="shared" si="3"/>
        <v>0</v>
      </c>
    </row>
    <row r="16" spans="1:76" ht="15" customHeight="1" x14ac:dyDescent="0.25">
      <c r="B16" s="14">
        <v>8</v>
      </c>
      <c r="C16" s="95" t="str">
        <f t="shared" si="7"/>
        <v/>
      </c>
      <c r="D16" s="15" t="str">
        <f t="shared" si="1"/>
        <v>OK</v>
      </c>
      <c r="E16" s="16" t="e">
        <f>VLOOKUP('Data Sheet'!$B$8,'Data Sheet'!$I$2:$J$9,2,FALSE)</f>
        <v>#N/A</v>
      </c>
      <c r="F16" s="16" t="str">
        <f t="shared" si="8"/>
        <v/>
      </c>
      <c r="G16" s="103">
        <f t="shared" si="9"/>
        <v>0</v>
      </c>
      <c r="H16" s="17" t="s">
        <v>26</v>
      </c>
      <c r="I16" s="17" t="s">
        <v>26</v>
      </c>
      <c r="J16" s="17" t="str">
        <f>IF('Data Sheet'!$B$9="NC-50","N/A","OK")</f>
        <v>OK</v>
      </c>
      <c r="K16" s="17" t="str">
        <f>IF('Data Sheet'!$B$9="NC-50","N/A","OK")</f>
        <v>OK</v>
      </c>
      <c r="L16" s="17" t="str">
        <f t="shared" si="10"/>
        <v>OK</v>
      </c>
      <c r="M16" s="17" t="str">
        <f t="shared" si="11"/>
        <v>OK</v>
      </c>
      <c r="N16" s="18" t="str">
        <f>IF(BO16&lt;&gt;"",
    IF(INT('Data Sheet'!$A$19)=INT('Data Sheet'!$B$19),
        --(INT('Data Sheet'!$A$19) &amp; "." &amp; BO16),
        IF(AND((--(INT('Data Sheet'!$A$19) &amp; "." &amp; BO16)&gt;=--('Data Sheet'!$A$19)), (--(INT('Data Sheet'!$A$19) &amp; "." &amp; BO16)&lt;=--('Data Sheet'!$B$19))),
            --(INT('Data Sheet'!$A$19) &amp; "." &amp; BO16),
            --(INT('Data Sheet'!$B$19) &amp; "." &amp; BO16)
        )
    ),
    IF(BN16&lt;&gt;"",
        IF(INT('Data Sheet'!$A$19)=INT('Data Sheet'!$B$19),
            --(INT('Data Sheet'!$A$19) &amp; "." &amp; LEFT(BN16,3)),
            IF(AND((--(INT('Data Sheet'!$A$19) &amp; "." &amp; LEFT(BN16,3))&gt;=--('Data Sheet'!$A$19)), (--(INT('Data Sheet'!$A$19) &amp; "." &amp; LEFT(BN16,3))&lt;=--('Data Sheet'!$B$19))),
                --(INT('Data Sheet'!$A$19) &amp; "." &amp; LEFT(BN16,3)),
                --(INT('Data Sheet'!$B$19) &amp; "." &amp; LEFT(BN16,3))
            )
        ),
        "OK"
    )
)</f>
        <v>OK</v>
      </c>
      <c r="O16" s="23" t="str">
        <f>IF(BP16&lt;&gt;"",
    IF(INT('Data Sheet'!$A$19)=INT('Data Sheet'!$B$19),
        --(INT('Data Sheet'!$A$19) &amp; "." &amp; BP16),
        IF(AND((--(INT('Data Sheet'!$A$19) &amp; "." &amp; BP16)&gt;=--('Data Sheet'!$A$19)), (--(INT('Data Sheet'!$A$19) &amp; "." &amp; BP16)&lt;=--('Data Sheet'!$B$19))),
            --(INT('Data Sheet'!$A$19) &amp; "." &amp; BP16),
            --(INT('Data Sheet'!$B$19) &amp; "." &amp; BP16)
        )
    ),
    IF(BN16&lt;&gt;"",
        IF(INT('Data Sheet'!$A$19)=INT('Data Sheet'!$B$19),
            --(INT('Data Sheet'!$A$19) &amp; "." &amp; RIGHT(BN16,3)),
            IF(AND((--(INT('Data Sheet'!$A$19) &amp; "." &amp; RIGHT(BN16,3))&gt;=--('Data Sheet'!$A$19)), (--(INT('Data Sheet'!$A$19) &amp; "." &amp; RIGHT(BN16,3))&lt;=--('Data Sheet'!$B$19))),
                --(INT('Data Sheet'!$A$19) &amp; "." &amp; RIGHT(BN16,3)),
                --(INT('Data Sheet'!$B$19) &amp; "." &amp; RIGHT(BN16,3))
            )
        ),
        "OK"
    )
)</f>
        <v>OK</v>
      </c>
      <c r="P16" s="23" t="str">
        <f>IF(BR16&lt;&gt;"",
    IF(INT('Data Sheet'!$A$19)=INT('Data Sheet'!$B$15),
        --(INT('Data Sheet'!$A$15) &amp; "." &amp; BR16),
        IF(AND((--(INT('Data Sheet'!$A$15) &amp; "." &amp; BR16)&gt;=--('Data Sheet'!$A$15)), (--(INT('Data Sheet'!$A$15) &amp; "." &amp; BR16)&lt;=--('Data Sheet'!$B$15))),
            --(INT('Data Sheet'!$A$15) &amp; "." &amp; BR16),
            --(INT('Data Sheet'!$B$15) &amp; "." &amp; BR16)
        )
    ),
    IF(BQ16&lt;&gt;"",
        IF(INT('Data Sheet'!$A$15)=INT('Data Sheet'!$B$15),
            --(INT('Data Sheet'!$A$15) &amp; "." &amp; LEFT(BQ16,3)),
            IF(AND((--(INT('Data Sheet'!$A$15) &amp; "." &amp; LEFT(BQ16,3))&gt;=--('Data Sheet'!$A$15)), (--(INT('Data Sheet'!$A$15) &amp; "." &amp; LEFT(BQ16,3))&lt;=--('Data Sheet'!$B$15))),
                --(INT('Data Sheet'!$A$15) &amp; "." &amp; LEFT(BQ16,3)),
                --(INT('Data Sheet'!$B$15) &amp; "." &amp; LEFT(BQ16,3))
            )
        ),
        "OK"
    )
)</f>
        <v>OK</v>
      </c>
      <c r="Q16" s="23" t="str">
        <f>IF(BS16&lt;&gt;"",
    IF(INT('Data Sheet'!$A$19)=INT('Data Sheet'!$B$15),
        --(INT('Data Sheet'!$A$15) &amp; "." &amp; BS16),
        IF(AND((--(INT('Data Sheet'!$A$15) &amp; "." &amp; BS16)&gt;=--('Data Sheet'!$A$15)), (--(INT('Data Sheet'!$A$15) &amp; "." &amp; BS16)&lt;=--('Data Sheet'!$B$15))),
            --(INT('Data Sheet'!$A$15) &amp; "." &amp; BS16),
            --(INT('Data Sheet'!$B$15) &amp; "." &amp; BS16)
        )
    ),
    IF(BQ16&lt;&gt;"",
        IF(INT('Data Sheet'!$A$15)=INT('Data Sheet'!$B$15),
            --(INT('Data Sheet'!$A$15) &amp; "." &amp; RIGHT(BQ16,3)),
            IF(AND((--(INT('Data Sheet'!$A$15) &amp; "." &amp; RIGHT(BQ16,3))&gt;=--('Data Sheet'!$A$15)), (--(INT('Data Sheet'!$A$15) &amp; "." &amp; RIGHT(BQ16,3))&lt;=--('Data Sheet'!$B$15))),
                --(INT('Data Sheet'!$A$15) &amp; "." &amp; RIGHT(BQ16,3)),
                --(INT('Data Sheet'!$B$15) &amp; "." &amp; RIGHT(BQ16,3))
            )
        ),
        "OK"
    )
)</f>
        <v>OK</v>
      </c>
      <c r="R16" s="19"/>
      <c r="S16" s="19"/>
      <c r="T16" s="19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1"/>
      <c r="AU16" s="21"/>
      <c r="AV16" s="21"/>
      <c r="AW16" s="22"/>
      <c r="AX16" s="99"/>
      <c r="AY16" s="20"/>
      <c r="AZ16" s="20"/>
      <c r="BA16" s="22"/>
      <c r="BB16">
        <v>8</v>
      </c>
      <c r="BC16" s="80"/>
      <c r="BD16" s="80"/>
      <c r="BE16" s="80"/>
      <c r="BF16" s="80"/>
      <c r="BG16" s="32" t="str">
        <f t="shared" si="4"/>
        <v/>
      </c>
      <c r="BH16" s="78">
        <f t="shared" si="2"/>
        <v>0</v>
      </c>
      <c r="BI16" s="2">
        <f t="shared" si="5"/>
        <v>0</v>
      </c>
      <c r="BJ16" s="2">
        <f t="shared" si="6"/>
        <v>0</v>
      </c>
      <c r="BK16" s="2">
        <f t="shared" si="3"/>
        <v>0</v>
      </c>
    </row>
    <row r="17" spans="2:63" ht="15" customHeight="1" x14ac:dyDescent="0.25">
      <c r="B17" s="14">
        <v>9</v>
      </c>
      <c r="C17" s="95" t="str">
        <f t="shared" si="7"/>
        <v/>
      </c>
      <c r="D17" s="15" t="str">
        <f t="shared" si="1"/>
        <v>OK</v>
      </c>
      <c r="E17" s="16" t="e">
        <f>VLOOKUP('Data Sheet'!$B$8,'Data Sheet'!$I$2:$J$9,2,FALSE)</f>
        <v>#N/A</v>
      </c>
      <c r="F17" s="16" t="str">
        <f t="shared" si="8"/>
        <v/>
      </c>
      <c r="G17" s="103">
        <f t="shared" si="9"/>
        <v>0</v>
      </c>
      <c r="H17" s="17" t="s">
        <v>26</v>
      </c>
      <c r="I17" s="17" t="s">
        <v>26</v>
      </c>
      <c r="J17" s="17" t="str">
        <f>IF('Data Sheet'!$B$9="NC-50","N/A","OK")</f>
        <v>OK</v>
      </c>
      <c r="K17" s="17" t="str">
        <f>IF('Data Sheet'!$B$9="NC-50","N/A","OK")</f>
        <v>OK</v>
      </c>
      <c r="L17" s="17" t="str">
        <f t="shared" si="10"/>
        <v>OK</v>
      </c>
      <c r="M17" s="17" t="str">
        <f t="shared" si="11"/>
        <v>OK</v>
      </c>
      <c r="N17" s="18" t="str">
        <f>IF(BO17&lt;&gt;"",
    IF(INT('Data Sheet'!$A$19)=INT('Data Sheet'!$B$19),
        --(INT('Data Sheet'!$A$19) &amp; "." &amp; BO17),
        IF(AND((--(INT('Data Sheet'!$A$19) &amp; "." &amp; BO17)&gt;=--('Data Sheet'!$A$19)), (--(INT('Data Sheet'!$A$19) &amp; "." &amp; BO17)&lt;=--('Data Sheet'!$B$19))),
            --(INT('Data Sheet'!$A$19) &amp; "." &amp; BO17),
            --(INT('Data Sheet'!$B$19) &amp; "." &amp; BO17)
        )
    ),
    IF(BN17&lt;&gt;"",
        IF(INT('Data Sheet'!$A$19)=INT('Data Sheet'!$B$19),
            --(INT('Data Sheet'!$A$19) &amp; "." &amp; LEFT(BN17,3)),
            IF(AND((--(INT('Data Sheet'!$A$19) &amp; "." &amp; LEFT(BN17,3))&gt;=--('Data Sheet'!$A$19)), (--(INT('Data Sheet'!$A$19) &amp; "." &amp; LEFT(BN17,3))&lt;=--('Data Sheet'!$B$19))),
                --(INT('Data Sheet'!$A$19) &amp; "." &amp; LEFT(BN17,3)),
                --(INT('Data Sheet'!$B$19) &amp; "." &amp; LEFT(BN17,3))
            )
        ),
        "OK"
    )
)</f>
        <v>OK</v>
      </c>
      <c r="O17" s="23" t="str">
        <f>IF(BP17&lt;&gt;"",
    IF(INT('Data Sheet'!$A$19)=INT('Data Sheet'!$B$19),
        --(INT('Data Sheet'!$A$19) &amp; "." &amp; BP17),
        IF(AND((--(INT('Data Sheet'!$A$19) &amp; "." &amp; BP17)&gt;=--('Data Sheet'!$A$19)), (--(INT('Data Sheet'!$A$19) &amp; "." &amp; BP17)&lt;=--('Data Sheet'!$B$19))),
            --(INT('Data Sheet'!$A$19) &amp; "." &amp; BP17),
            --(INT('Data Sheet'!$B$19) &amp; "." &amp; BP17)
        )
    ),
    IF(BN17&lt;&gt;"",
        IF(INT('Data Sheet'!$A$19)=INT('Data Sheet'!$B$19),
            --(INT('Data Sheet'!$A$19) &amp; "." &amp; RIGHT(BN17,3)),
            IF(AND((--(INT('Data Sheet'!$A$19) &amp; "." &amp; RIGHT(BN17,3))&gt;=--('Data Sheet'!$A$19)), (--(INT('Data Sheet'!$A$19) &amp; "." &amp; RIGHT(BN17,3))&lt;=--('Data Sheet'!$B$19))),
                --(INT('Data Sheet'!$A$19) &amp; "." &amp; RIGHT(BN17,3)),
                --(INT('Data Sheet'!$B$19) &amp; "." &amp; RIGHT(BN17,3))
            )
        ),
        "OK"
    )
)</f>
        <v>OK</v>
      </c>
      <c r="P17" s="23" t="str">
        <f>IF(BR17&lt;&gt;"",
    IF(INT('Data Sheet'!$A$19)=INT('Data Sheet'!$B$15),
        --(INT('Data Sheet'!$A$15) &amp; "." &amp; BR17),
        IF(AND((--(INT('Data Sheet'!$A$15) &amp; "." &amp; BR17)&gt;=--('Data Sheet'!$A$15)), (--(INT('Data Sheet'!$A$15) &amp; "." &amp; BR17)&lt;=--('Data Sheet'!$B$15))),
            --(INT('Data Sheet'!$A$15) &amp; "." &amp; BR17),
            --(INT('Data Sheet'!$B$15) &amp; "." &amp; BR17)
        )
    ),
    IF(BQ17&lt;&gt;"",
        IF(INT('Data Sheet'!$A$15)=INT('Data Sheet'!$B$15),
            --(INT('Data Sheet'!$A$15) &amp; "." &amp; LEFT(BQ17,3)),
            IF(AND((--(INT('Data Sheet'!$A$15) &amp; "." &amp; LEFT(BQ17,3))&gt;=--('Data Sheet'!$A$15)), (--(INT('Data Sheet'!$A$15) &amp; "." &amp; LEFT(BQ17,3))&lt;=--('Data Sheet'!$B$15))),
                --(INT('Data Sheet'!$A$15) &amp; "." &amp; LEFT(BQ17,3)),
                --(INT('Data Sheet'!$B$15) &amp; "." &amp; LEFT(BQ17,3))
            )
        ),
        "OK"
    )
)</f>
        <v>OK</v>
      </c>
      <c r="Q17" s="23" t="str">
        <f>IF(BS17&lt;&gt;"",
    IF(INT('Data Sheet'!$A$19)=INT('Data Sheet'!$B$15),
        --(INT('Data Sheet'!$A$15) &amp; "." &amp; BS17),
        IF(AND((--(INT('Data Sheet'!$A$15) &amp; "." &amp; BS17)&gt;=--('Data Sheet'!$A$15)), (--(INT('Data Sheet'!$A$15) &amp; "." &amp; BS17)&lt;=--('Data Sheet'!$B$15))),
            --(INT('Data Sheet'!$A$15) &amp; "." &amp; BS17),
            --(INT('Data Sheet'!$B$15) &amp; "." &amp; BS17)
        )
    ),
    IF(BQ17&lt;&gt;"",
        IF(INT('Data Sheet'!$A$15)=INT('Data Sheet'!$B$15),
            --(INT('Data Sheet'!$A$15) &amp; "." &amp; RIGHT(BQ17,3)),
            IF(AND((--(INT('Data Sheet'!$A$15) &amp; "." &amp; RIGHT(BQ17,3))&gt;=--('Data Sheet'!$A$15)), (--(INT('Data Sheet'!$A$15) &amp; "." &amp; RIGHT(BQ17,3))&lt;=--('Data Sheet'!$B$15))),
                --(INT('Data Sheet'!$A$15) &amp; "." &amp; RIGHT(BQ17,3)),
                --(INT('Data Sheet'!$B$15) &amp; "." &amp; RIGHT(BQ17,3))
            )
        ),
        "OK"
    )
)</f>
        <v>OK</v>
      </c>
      <c r="R17" s="19"/>
      <c r="S17" s="19"/>
      <c r="T17" s="19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1"/>
      <c r="AU17" s="21"/>
      <c r="AV17" s="21"/>
      <c r="AW17" s="22"/>
      <c r="AX17" s="99"/>
      <c r="AY17" s="20"/>
      <c r="AZ17" s="20"/>
      <c r="BA17" s="22"/>
      <c r="BB17">
        <v>9</v>
      </c>
      <c r="BC17" s="80"/>
      <c r="BD17" s="80"/>
      <c r="BE17" s="80"/>
      <c r="BF17" s="80"/>
      <c r="BG17" s="32" t="str">
        <f t="shared" si="4"/>
        <v/>
      </c>
      <c r="BH17" s="78">
        <f t="shared" si="2"/>
        <v>0</v>
      </c>
      <c r="BI17" s="2">
        <f t="shared" si="5"/>
        <v>0</v>
      </c>
      <c r="BJ17" s="2">
        <f t="shared" si="6"/>
        <v>0</v>
      </c>
      <c r="BK17" s="2">
        <f t="shared" si="3"/>
        <v>0</v>
      </c>
    </row>
    <row r="18" spans="2:63" ht="15" customHeight="1" x14ac:dyDescent="0.25">
      <c r="B18" s="14">
        <v>10</v>
      </c>
      <c r="C18" s="95" t="str">
        <f t="shared" si="7"/>
        <v/>
      </c>
      <c r="D18" s="15" t="str">
        <f t="shared" si="1"/>
        <v>OK</v>
      </c>
      <c r="E18" s="16" t="e">
        <f>VLOOKUP('Data Sheet'!$B$8,'Data Sheet'!$I$2:$J$9,2,FALSE)</f>
        <v>#N/A</v>
      </c>
      <c r="F18" s="16" t="str">
        <f t="shared" si="8"/>
        <v/>
      </c>
      <c r="G18" s="103">
        <f t="shared" si="9"/>
        <v>0</v>
      </c>
      <c r="H18" s="17" t="s">
        <v>26</v>
      </c>
      <c r="I18" s="17" t="s">
        <v>26</v>
      </c>
      <c r="J18" s="17" t="str">
        <f>IF('Data Sheet'!$B$9="NC-50","N/A","OK")</f>
        <v>OK</v>
      </c>
      <c r="K18" s="17" t="str">
        <f>IF('Data Sheet'!$B$9="NC-50","N/A","OK")</f>
        <v>OK</v>
      </c>
      <c r="L18" s="17" t="str">
        <f t="shared" si="10"/>
        <v>OK</v>
      </c>
      <c r="M18" s="17" t="str">
        <f t="shared" si="11"/>
        <v>OK</v>
      </c>
      <c r="N18" s="18" t="str">
        <f>IF(BO18&lt;&gt;"",
    IF(INT('Data Sheet'!$A$19)=INT('Data Sheet'!$B$19),
        --(INT('Data Sheet'!$A$19) &amp; "." &amp; BO18),
        IF(AND((--(INT('Data Sheet'!$A$19) &amp; "." &amp; BO18)&gt;=--('Data Sheet'!$A$19)), (--(INT('Data Sheet'!$A$19) &amp; "." &amp; BO18)&lt;=--('Data Sheet'!$B$19))),
            --(INT('Data Sheet'!$A$19) &amp; "." &amp; BO18),
            --(INT('Data Sheet'!$B$19) &amp; "." &amp; BO18)
        )
    ),
    IF(BN18&lt;&gt;"",
        IF(INT('Data Sheet'!$A$19)=INT('Data Sheet'!$B$19),
            --(INT('Data Sheet'!$A$19) &amp; "." &amp; LEFT(BN18,3)),
            IF(AND((--(INT('Data Sheet'!$A$19) &amp; "." &amp; LEFT(BN18,3))&gt;=--('Data Sheet'!$A$19)), (--(INT('Data Sheet'!$A$19) &amp; "." &amp; LEFT(BN18,3))&lt;=--('Data Sheet'!$B$19))),
                --(INT('Data Sheet'!$A$19) &amp; "." &amp; LEFT(BN18,3)),
                --(INT('Data Sheet'!$B$19) &amp; "." &amp; LEFT(BN18,3))
            )
        ),
        "OK"
    )
)</f>
        <v>OK</v>
      </c>
      <c r="O18" s="23" t="str">
        <f>IF(BP18&lt;&gt;"",
    IF(INT('Data Sheet'!$A$19)=INT('Data Sheet'!$B$19),
        --(INT('Data Sheet'!$A$19) &amp; "." &amp; BP18),
        IF(AND((--(INT('Data Sheet'!$A$19) &amp; "." &amp; BP18)&gt;=--('Data Sheet'!$A$19)), (--(INT('Data Sheet'!$A$19) &amp; "." &amp; BP18)&lt;=--('Data Sheet'!$B$19))),
            --(INT('Data Sheet'!$A$19) &amp; "." &amp; BP18),
            --(INT('Data Sheet'!$B$19) &amp; "." &amp; BP18)
        )
    ),
    IF(BN18&lt;&gt;"",
        IF(INT('Data Sheet'!$A$19)=INT('Data Sheet'!$B$19),
            --(INT('Data Sheet'!$A$19) &amp; "." &amp; RIGHT(BN18,3)),
            IF(AND((--(INT('Data Sheet'!$A$19) &amp; "." &amp; RIGHT(BN18,3))&gt;=--('Data Sheet'!$A$19)), (--(INT('Data Sheet'!$A$19) &amp; "." &amp; RIGHT(BN18,3))&lt;=--('Data Sheet'!$B$19))),
                --(INT('Data Sheet'!$A$19) &amp; "." &amp; RIGHT(BN18,3)),
                --(INT('Data Sheet'!$B$19) &amp; "." &amp; RIGHT(BN18,3))
            )
        ),
        "OK"
    )
)</f>
        <v>OK</v>
      </c>
      <c r="P18" s="23" t="str">
        <f>IF(BR18&lt;&gt;"",
    IF(INT('Data Sheet'!$A$19)=INT('Data Sheet'!$B$15),
        --(INT('Data Sheet'!$A$15) &amp; "." &amp; BR18),
        IF(AND((--(INT('Data Sheet'!$A$15) &amp; "." &amp; BR18)&gt;=--('Data Sheet'!$A$15)), (--(INT('Data Sheet'!$A$15) &amp; "." &amp; BR18)&lt;=--('Data Sheet'!$B$15))),
            --(INT('Data Sheet'!$A$15) &amp; "." &amp; BR18),
            --(INT('Data Sheet'!$B$15) &amp; "." &amp; BR18)
        )
    ),
    IF(BQ18&lt;&gt;"",
        IF(INT('Data Sheet'!$A$15)=INT('Data Sheet'!$B$15),
            --(INT('Data Sheet'!$A$15) &amp; "." &amp; LEFT(BQ18,3)),
            IF(AND((--(INT('Data Sheet'!$A$15) &amp; "." &amp; LEFT(BQ18,3))&gt;=--('Data Sheet'!$A$15)), (--(INT('Data Sheet'!$A$15) &amp; "." &amp; LEFT(BQ18,3))&lt;=--('Data Sheet'!$B$15))),
                --(INT('Data Sheet'!$A$15) &amp; "." &amp; LEFT(BQ18,3)),
                --(INT('Data Sheet'!$B$15) &amp; "." &amp; LEFT(BQ18,3))
            )
        ),
        "OK"
    )
)</f>
        <v>OK</v>
      </c>
      <c r="Q18" s="23" t="str">
        <f>IF(BS18&lt;&gt;"",
    IF(INT('Data Sheet'!$A$19)=INT('Data Sheet'!$B$15),
        --(INT('Data Sheet'!$A$15) &amp; "." &amp; BS18),
        IF(AND((--(INT('Data Sheet'!$A$15) &amp; "." &amp; BS18)&gt;=--('Data Sheet'!$A$15)), (--(INT('Data Sheet'!$A$15) &amp; "." &amp; BS18)&lt;=--('Data Sheet'!$B$15))),
            --(INT('Data Sheet'!$A$15) &amp; "." &amp; BS18),
            --(INT('Data Sheet'!$B$15) &amp; "." &amp; BS18)
        )
    ),
    IF(BQ18&lt;&gt;"",
        IF(INT('Data Sheet'!$A$15)=INT('Data Sheet'!$B$15),
            --(INT('Data Sheet'!$A$15) &amp; "." &amp; RIGHT(BQ18,3)),
            IF(AND((--(INT('Data Sheet'!$A$15) &amp; "." &amp; RIGHT(BQ18,3))&gt;=--('Data Sheet'!$A$15)), (--(INT('Data Sheet'!$A$15) &amp; "." &amp; RIGHT(BQ18,3))&lt;=--('Data Sheet'!$B$15))),
                --(INT('Data Sheet'!$A$15) &amp; "." &amp; RIGHT(BQ18,3)),
                --(INT('Data Sheet'!$B$15) &amp; "." &amp; RIGHT(BQ18,3))
            )
        ),
        "OK"
    )
)</f>
        <v>OK</v>
      </c>
      <c r="R18" s="19"/>
      <c r="S18" s="19"/>
      <c r="T18" s="19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1"/>
      <c r="AU18" s="21"/>
      <c r="AV18" s="21"/>
      <c r="AW18" s="22"/>
      <c r="AX18" s="99"/>
      <c r="AY18" s="20"/>
      <c r="AZ18" s="20"/>
      <c r="BA18" s="22"/>
      <c r="BB18">
        <v>10</v>
      </c>
      <c r="BC18" s="80"/>
      <c r="BD18" s="80"/>
      <c r="BE18" s="80"/>
      <c r="BF18" s="80"/>
      <c r="BG18" s="32" t="str">
        <f t="shared" si="4"/>
        <v/>
      </c>
      <c r="BH18" s="78">
        <f t="shared" si="2"/>
        <v>0</v>
      </c>
      <c r="BI18" s="2">
        <f t="shared" si="5"/>
        <v>0</v>
      </c>
      <c r="BJ18" s="2">
        <f t="shared" si="6"/>
        <v>0</v>
      </c>
      <c r="BK18" s="2">
        <f t="shared" si="3"/>
        <v>0</v>
      </c>
    </row>
    <row r="19" spans="2:63" ht="15" customHeight="1" x14ac:dyDescent="0.25">
      <c r="B19" s="14">
        <v>11</v>
      </c>
      <c r="C19" s="95" t="str">
        <f t="shared" si="7"/>
        <v/>
      </c>
      <c r="D19" s="15" t="str">
        <f t="shared" si="1"/>
        <v>OK</v>
      </c>
      <c r="E19" s="16" t="e">
        <f>VLOOKUP('Data Sheet'!$B$8,'Data Sheet'!$I$2:$J$9,2,FALSE)</f>
        <v>#N/A</v>
      </c>
      <c r="F19" s="16" t="str">
        <f t="shared" si="8"/>
        <v/>
      </c>
      <c r="G19" s="103">
        <f t="shared" si="9"/>
        <v>0</v>
      </c>
      <c r="H19" s="17" t="s">
        <v>26</v>
      </c>
      <c r="I19" s="17" t="s">
        <v>26</v>
      </c>
      <c r="J19" s="17" t="str">
        <f>IF('Data Sheet'!$B$9="NC-50","N/A","OK")</f>
        <v>OK</v>
      </c>
      <c r="K19" s="17" t="str">
        <f>IF('Data Sheet'!$B$9="NC-50","N/A","OK")</f>
        <v>OK</v>
      </c>
      <c r="L19" s="17" t="str">
        <f t="shared" si="10"/>
        <v>OK</v>
      </c>
      <c r="M19" s="17" t="str">
        <f t="shared" si="11"/>
        <v>OK</v>
      </c>
      <c r="N19" s="18" t="str">
        <f>IF(BO19&lt;&gt;"",
    IF(INT('Data Sheet'!$A$19)=INT('Data Sheet'!$B$19),
        --(INT('Data Sheet'!$A$19) &amp; "." &amp; BO19),
        IF(AND((--(INT('Data Sheet'!$A$19) &amp; "." &amp; BO19)&gt;=--('Data Sheet'!$A$19)), (--(INT('Data Sheet'!$A$19) &amp; "." &amp; BO19)&lt;=--('Data Sheet'!$B$19))),
            --(INT('Data Sheet'!$A$19) &amp; "." &amp; BO19),
            --(INT('Data Sheet'!$B$19) &amp; "." &amp; BO19)
        )
    ),
    IF(BN19&lt;&gt;"",
        IF(INT('Data Sheet'!$A$19)=INT('Data Sheet'!$B$19),
            --(INT('Data Sheet'!$A$19) &amp; "." &amp; LEFT(BN19,3)),
            IF(AND((--(INT('Data Sheet'!$A$19) &amp; "." &amp; LEFT(BN19,3))&gt;=--('Data Sheet'!$A$19)), (--(INT('Data Sheet'!$A$19) &amp; "." &amp; LEFT(BN19,3))&lt;=--('Data Sheet'!$B$19))),
                --(INT('Data Sheet'!$A$19) &amp; "." &amp; LEFT(BN19,3)),
                --(INT('Data Sheet'!$B$19) &amp; "." &amp; LEFT(BN19,3))
            )
        ),
        "OK"
    )
)</f>
        <v>OK</v>
      </c>
      <c r="O19" s="23" t="str">
        <f>IF(BP19&lt;&gt;"",
    IF(INT('Data Sheet'!$A$19)=INT('Data Sheet'!$B$19),
        --(INT('Data Sheet'!$A$19) &amp; "." &amp; BP19),
        IF(AND((--(INT('Data Sheet'!$A$19) &amp; "." &amp; BP19)&gt;=--('Data Sheet'!$A$19)), (--(INT('Data Sheet'!$A$19) &amp; "." &amp; BP19)&lt;=--('Data Sheet'!$B$19))),
            --(INT('Data Sheet'!$A$19) &amp; "." &amp; BP19),
            --(INT('Data Sheet'!$B$19) &amp; "." &amp; BP19)
        )
    ),
    IF(BN19&lt;&gt;"",
        IF(INT('Data Sheet'!$A$19)=INT('Data Sheet'!$B$19),
            --(INT('Data Sheet'!$A$19) &amp; "." &amp; RIGHT(BN19,3)),
            IF(AND((--(INT('Data Sheet'!$A$19) &amp; "." &amp; RIGHT(BN19,3))&gt;=--('Data Sheet'!$A$19)), (--(INT('Data Sheet'!$A$19) &amp; "." &amp; RIGHT(BN19,3))&lt;=--('Data Sheet'!$B$19))),
                --(INT('Data Sheet'!$A$19) &amp; "." &amp; RIGHT(BN19,3)),
                --(INT('Data Sheet'!$B$19) &amp; "." &amp; RIGHT(BN19,3))
            )
        ),
        "OK"
    )
)</f>
        <v>OK</v>
      </c>
      <c r="P19" s="23" t="str">
        <f>IF(BR19&lt;&gt;"",
    IF(INT('Data Sheet'!$A$19)=INT('Data Sheet'!$B$15),
        --(INT('Data Sheet'!$A$15) &amp; "." &amp; BR19),
        IF(AND((--(INT('Data Sheet'!$A$15) &amp; "." &amp; BR19)&gt;=--('Data Sheet'!$A$15)), (--(INT('Data Sheet'!$A$15) &amp; "." &amp; BR19)&lt;=--('Data Sheet'!$B$15))),
            --(INT('Data Sheet'!$A$15) &amp; "." &amp; BR19),
            --(INT('Data Sheet'!$B$15) &amp; "." &amp; BR19)
        )
    ),
    IF(BQ19&lt;&gt;"",
        IF(INT('Data Sheet'!$A$15)=INT('Data Sheet'!$B$15),
            --(INT('Data Sheet'!$A$15) &amp; "." &amp; LEFT(BQ19,3)),
            IF(AND((--(INT('Data Sheet'!$A$15) &amp; "." &amp; LEFT(BQ19,3))&gt;=--('Data Sheet'!$A$15)), (--(INT('Data Sheet'!$A$15) &amp; "." &amp; LEFT(BQ19,3))&lt;=--('Data Sheet'!$B$15))),
                --(INT('Data Sheet'!$A$15) &amp; "." &amp; LEFT(BQ19,3)),
                --(INT('Data Sheet'!$B$15) &amp; "." &amp; LEFT(BQ19,3))
            )
        ),
        "OK"
    )
)</f>
        <v>OK</v>
      </c>
      <c r="Q19" s="23" t="str">
        <f>IF(BS19&lt;&gt;"",
    IF(INT('Data Sheet'!$A$19)=INT('Data Sheet'!$B$15),
        --(INT('Data Sheet'!$A$15) &amp; "." &amp; BS19),
        IF(AND((--(INT('Data Sheet'!$A$15) &amp; "." &amp; BS19)&gt;=--('Data Sheet'!$A$15)), (--(INT('Data Sheet'!$A$15) &amp; "." &amp; BS19)&lt;=--('Data Sheet'!$B$15))),
            --(INT('Data Sheet'!$A$15) &amp; "." &amp; BS19),
            --(INT('Data Sheet'!$B$15) &amp; "." &amp; BS19)
        )
    ),
    IF(BQ19&lt;&gt;"",
        IF(INT('Data Sheet'!$A$15)=INT('Data Sheet'!$B$15),
            --(INT('Data Sheet'!$A$15) &amp; "." &amp; RIGHT(BQ19,3)),
            IF(AND((--(INT('Data Sheet'!$A$15) &amp; "." &amp; RIGHT(BQ19,3))&gt;=--('Data Sheet'!$A$15)), (--(INT('Data Sheet'!$A$15) &amp; "." &amp; RIGHT(BQ19,3))&lt;=--('Data Sheet'!$B$15))),
                --(INT('Data Sheet'!$A$15) &amp; "." &amp; RIGHT(BQ19,3)),
                --(INT('Data Sheet'!$B$15) &amp; "." &amp; RIGHT(BQ19,3))
            )
        ),
        "OK"
    )
)</f>
        <v>OK</v>
      </c>
      <c r="R19" s="19"/>
      <c r="S19" s="19"/>
      <c r="T19" s="19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1"/>
      <c r="AU19" s="21"/>
      <c r="AV19" s="21"/>
      <c r="AW19" s="22"/>
      <c r="AX19" s="99"/>
      <c r="AY19" s="20"/>
      <c r="AZ19" s="20"/>
      <c r="BA19" s="22"/>
      <c r="BB19">
        <v>11</v>
      </c>
      <c r="BC19" s="80"/>
      <c r="BD19" s="80"/>
      <c r="BE19" s="80"/>
      <c r="BF19" s="80"/>
      <c r="BG19" s="32" t="str">
        <f t="shared" si="4"/>
        <v/>
      </c>
      <c r="BH19" s="78">
        <f t="shared" si="2"/>
        <v>0</v>
      </c>
      <c r="BI19" s="2">
        <f t="shared" si="5"/>
        <v>0</v>
      </c>
      <c r="BJ19" s="2">
        <f t="shared" si="6"/>
        <v>0</v>
      </c>
      <c r="BK19" s="2">
        <f t="shared" si="3"/>
        <v>0</v>
      </c>
    </row>
    <row r="20" spans="2:63" ht="15" customHeight="1" x14ac:dyDescent="0.25">
      <c r="B20" s="14">
        <v>12</v>
      </c>
      <c r="C20" s="95" t="str">
        <f t="shared" si="7"/>
        <v/>
      </c>
      <c r="D20" s="15" t="str">
        <f t="shared" si="1"/>
        <v>OK</v>
      </c>
      <c r="E20" s="16" t="e">
        <f>VLOOKUP('Data Sheet'!$B$8,'Data Sheet'!$I$2:$J$9,2,FALSE)</f>
        <v>#N/A</v>
      </c>
      <c r="F20" s="16" t="str">
        <f t="shared" si="8"/>
        <v/>
      </c>
      <c r="G20" s="103">
        <f t="shared" si="9"/>
        <v>0</v>
      </c>
      <c r="H20" s="17" t="s">
        <v>26</v>
      </c>
      <c r="I20" s="17" t="s">
        <v>26</v>
      </c>
      <c r="J20" s="17" t="str">
        <f>IF('Data Sheet'!$B$9="NC-50","N/A","OK")</f>
        <v>OK</v>
      </c>
      <c r="K20" s="17" t="str">
        <f>IF('Data Sheet'!$B$9="NC-50","N/A","OK")</f>
        <v>OK</v>
      </c>
      <c r="L20" s="17" t="str">
        <f t="shared" si="10"/>
        <v>OK</v>
      </c>
      <c r="M20" s="17" t="str">
        <f t="shared" si="11"/>
        <v>OK</v>
      </c>
      <c r="N20" s="18" t="str">
        <f>IF(BO20&lt;&gt;"",
    IF(INT('Data Sheet'!$A$19)=INT('Data Sheet'!$B$19),
        --(INT('Data Sheet'!$A$19) &amp; "." &amp; BO20),
        IF(AND((--(INT('Data Sheet'!$A$19) &amp; "." &amp; BO20)&gt;=--('Data Sheet'!$A$19)), (--(INT('Data Sheet'!$A$19) &amp; "." &amp; BO20)&lt;=--('Data Sheet'!$B$19))),
            --(INT('Data Sheet'!$A$19) &amp; "." &amp; BO20),
            --(INT('Data Sheet'!$B$19) &amp; "." &amp; BO20)
        )
    ),
    IF(BN20&lt;&gt;"",
        IF(INT('Data Sheet'!$A$19)=INT('Data Sheet'!$B$19),
            --(INT('Data Sheet'!$A$19) &amp; "." &amp; LEFT(BN20,3)),
            IF(AND((--(INT('Data Sheet'!$A$19) &amp; "." &amp; LEFT(BN20,3))&gt;=--('Data Sheet'!$A$19)), (--(INT('Data Sheet'!$A$19) &amp; "." &amp; LEFT(BN20,3))&lt;=--('Data Sheet'!$B$19))),
                --(INT('Data Sheet'!$A$19) &amp; "." &amp; LEFT(BN20,3)),
                --(INT('Data Sheet'!$B$19) &amp; "." &amp; LEFT(BN20,3))
            )
        ),
        "OK"
    )
)</f>
        <v>OK</v>
      </c>
      <c r="O20" s="23" t="str">
        <f>IF(BP20&lt;&gt;"",
    IF(INT('Data Sheet'!$A$19)=INT('Data Sheet'!$B$19),
        --(INT('Data Sheet'!$A$19) &amp; "." &amp; BP20),
        IF(AND((--(INT('Data Sheet'!$A$19) &amp; "." &amp; BP20)&gt;=--('Data Sheet'!$A$19)), (--(INT('Data Sheet'!$A$19) &amp; "." &amp; BP20)&lt;=--('Data Sheet'!$B$19))),
            --(INT('Data Sheet'!$A$19) &amp; "." &amp; BP20),
            --(INT('Data Sheet'!$B$19) &amp; "." &amp; BP20)
        )
    ),
    IF(BN20&lt;&gt;"",
        IF(INT('Data Sheet'!$A$19)=INT('Data Sheet'!$B$19),
            --(INT('Data Sheet'!$A$19) &amp; "." &amp; RIGHT(BN20,3)),
            IF(AND((--(INT('Data Sheet'!$A$19) &amp; "." &amp; RIGHT(BN20,3))&gt;=--('Data Sheet'!$A$19)), (--(INT('Data Sheet'!$A$19) &amp; "." &amp; RIGHT(BN20,3))&lt;=--('Data Sheet'!$B$19))),
                --(INT('Data Sheet'!$A$19) &amp; "." &amp; RIGHT(BN20,3)),
                --(INT('Data Sheet'!$B$19) &amp; "." &amp; RIGHT(BN20,3))
            )
        ),
        "OK"
    )
)</f>
        <v>OK</v>
      </c>
      <c r="P20" s="23" t="str">
        <f>IF(BR20&lt;&gt;"",
    IF(INT('Data Sheet'!$A$19)=INT('Data Sheet'!$B$15),
        --(INT('Data Sheet'!$A$15) &amp; "." &amp; BR20),
        IF(AND((--(INT('Data Sheet'!$A$15) &amp; "." &amp; BR20)&gt;=--('Data Sheet'!$A$15)), (--(INT('Data Sheet'!$A$15) &amp; "." &amp; BR20)&lt;=--('Data Sheet'!$B$15))),
            --(INT('Data Sheet'!$A$15) &amp; "." &amp; BR20),
            --(INT('Data Sheet'!$B$15) &amp; "." &amp; BR20)
        )
    ),
    IF(BQ20&lt;&gt;"",
        IF(INT('Data Sheet'!$A$15)=INT('Data Sheet'!$B$15),
            --(INT('Data Sheet'!$A$15) &amp; "." &amp; LEFT(BQ20,3)),
            IF(AND((--(INT('Data Sheet'!$A$15) &amp; "." &amp; LEFT(BQ20,3))&gt;=--('Data Sheet'!$A$15)), (--(INT('Data Sheet'!$A$15) &amp; "." &amp; LEFT(BQ20,3))&lt;=--('Data Sheet'!$B$15))),
                --(INT('Data Sheet'!$A$15) &amp; "." &amp; LEFT(BQ20,3)),
                --(INT('Data Sheet'!$B$15) &amp; "." &amp; LEFT(BQ20,3))
            )
        ),
        "OK"
    )
)</f>
        <v>OK</v>
      </c>
      <c r="Q20" s="23" t="str">
        <f>IF(BS20&lt;&gt;"",
    IF(INT('Data Sheet'!$A$19)=INT('Data Sheet'!$B$15),
        --(INT('Data Sheet'!$A$15) &amp; "." &amp; BS20),
        IF(AND((--(INT('Data Sheet'!$A$15) &amp; "." &amp; BS20)&gt;=--('Data Sheet'!$A$15)), (--(INT('Data Sheet'!$A$15) &amp; "." &amp; BS20)&lt;=--('Data Sheet'!$B$15))),
            --(INT('Data Sheet'!$A$15) &amp; "." &amp; BS20),
            --(INT('Data Sheet'!$B$15) &amp; "." &amp; BS20)
        )
    ),
    IF(BQ20&lt;&gt;"",
        IF(INT('Data Sheet'!$A$15)=INT('Data Sheet'!$B$15),
            --(INT('Data Sheet'!$A$15) &amp; "." &amp; RIGHT(BQ20,3)),
            IF(AND((--(INT('Data Sheet'!$A$15) &amp; "." &amp; RIGHT(BQ20,3))&gt;=--('Data Sheet'!$A$15)), (--(INT('Data Sheet'!$A$15) &amp; "." &amp; RIGHT(BQ20,3))&lt;=--('Data Sheet'!$B$15))),
                --(INT('Data Sheet'!$A$15) &amp; "." &amp; RIGHT(BQ20,3)),
                --(INT('Data Sheet'!$B$15) &amp; "." &amp; RIGHT(BQ20,3))
            )
        ),
        "OK"
    )
)</f>
        <v>OK</v>
      </c>
      <c r="R20" s="19"/>
      <c r="S20" s="19"/>
      <c r="T20" s="19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1"/>
      <c r="AU20" s="21"/>
      <c r="AV20" s="21"/>
      <c r="AW20" s="22"/>
      <c r="AX20" s="99"/>
      <c r="AY20" s="20"/>
      <c r="AZ20" s="20"/>
      <c r="BA20" s="22"/>
      <c r="BB20">
        <v>12</v>
      </c>
      <c r="BC20" s="80"/>
      <c r="BD20" s="80"/>
      <c r="BE20" s="80"/>
      <c r="BF20" s="80"/>
      <c r="BG20" s="32" t="str">
        <f t="shared" si="4"/>
        <v/>
      </c>
      <c r="BH20" s="78">
        <f t="shared" si="2"/>
        <v>0</v>
      </c>
      <c r="BI20" s="2">
        <f t="shared" si="5"/>
        <v>0</v>
      </c>
      <c r="BJ20" s="2">
        <f t="shared" si="6"/>
        <v>0</v>
      </c>
      <c r="BK20" s="2">
        <f t="shared" si="3"/>
        <v>0</v>
      </c>
    </row>
    <row r="21" spans="2:63" ht="15" customHeight="1" x14ac:dyDescent="0.25">
      <c r="B21" s="14">
        <v>13</v>
      </c>
      <c r="C21" s="95" t="str">
        <f t="shared" si="7"/>
        <v/>
      </c>
      <c r="D21" s="15" t="str">
        <f t="shared" si="1"/>
        <v>OK</v>
      </c>
      <c r="E21" s="16" t="e">
        <f>VLOOKUP('Data Sheet'!$B$8,'Data Sheet'!$I$2:$J$9,2,FALSE)</f>
        <v>#N/A</v>
      </c>
      <c r="F21" s="16" t="str">
        <f t="shared" si="8"/>
        <v/>
      </c>
      <c r="G21" s="103">
        <f t="shared" si="9"/>
        <v>0</v>
      </c>
      <c r="H21" s="17" t="s">
        <v>26</v>
      </c>
      <c r="I21" s="17" t="s">
        <v>26</v>
      </c>
      <c r="J21" s="17" t="str">
        <f>IF('Data Sheet'!$B$9="NC-50","N/A","OK")</f>
        <v>OK</v>
      </c>
      <c r="K21" s="17" t="str">
        <f>IF('Data Sheet'!$B$9="NC-50","N/A","OK")</f>
        <v>OK</v>
      </c>
      <c r="L21" s="17" t="str">
        <f t="shared" si="10"/>
        <v>OK</v>
      </c>
      <c r="M21" s="17" t="str">
        <f t="shared" si="11"/>
        <v>OK</v>
      </c>
      <c r="N21" s="18" t="str">
        <f>IF(BO21&lt;&gt;"",
    IF(INT('Data Sheet'!$A$19)=INT('Data Sheet'!$B$19),
        --(INT('Data Sheet'!$A$19) &amp; "." &amp; BO21),
        IF(AND((--(INT('Data Sheet'!$A$19) &amp; "." &amp; BO21)&gt;=--('Data Sheet'!$A$19)), (--(INT('Data Sheet'!$A$19) &amp; "." &amp; BO21)&lt;=--('Data Sheet'!$B$19))),
            --(INT('Data Sheet'!$A$19) &amp; "." &amp; BO21),
            --(INT('Data Sheet'!$B$19) &amp; "." &amp; BO21)
        )
    ),
    IF(BN21&lt;&gt;"",
        IF(INT('Data Sheet'!$A$19)=INT('Data Sheet'!$B$19),
            --(INT('Data Sheet'!$A$19) &amp; "." &amp; LEFT(BN21,3)),
            IF(AND((--(INT('Data Sheet'!$A$19) &amp; "." &amp; LEFT(BN21,3))&gt;=--('Data Sheet'!$A$19)), (--(INT('Data Sheet'!$A$19) &amp; "." &amp; LEFT(BN21,3))&lt;=--('Data Sheet'!$B$19))),
                --(INT('Data Sheet'!$A$19) &amp; "." &amp; LEFT(BN21,3)),
                --(INT('Data Sheet'!$B$19) &amp; "." &amp; LEFT(BN21,3))
            )
        ),
        "OK"
    )
)</f>
        <v>OK</v>
      </c>
      <c r="O21" s="23" t="str">
        <f>IF(BP21&lt;&gt;"",
    IF(INT('Data Sheet'!$A$19)=INT('Data Sheet'!$B$19),
        --(INT('Data Sheet'!$A$19) &amp; "." &amp; BP21),
        IF(AND((--(INT('Data Sheet'!$A$19) &amp; "." &amp; BP21)&gt;=--('Data Sheet'!$A$19)), (--(INT('Data Sheet'!$A$19) &amp; "." &amp; BP21)&lt;=--('Data Sheet'!$B$19))),
            --(INT('Data Sheet'!$A$19) &amp; "." &amp; BP21),
            --(INT('Data Sheet'!$B$19) &amp; "." &amp; BP21)
        )
    ),
    IF(BN21&lt;&gt;"",
        IF(INT('Data Sheet'!$A$19)=INT('Data Sheet'!$B$19),
            --(INT('Data Sheet'!$A$19) &amp; "." &amp; RIGHT(BN21,3)),
            IF(AND((--(INT('Data Sheet'!$A$19) &amp; "." &amp; RIGHT(BN21,3))&gt;=--('Data Sheet'!$A$19)), (--(INT('Data Sheet'!$A$19) &amp; "." &amp; RIGHT(BN21,3))&lt;=--('Data Sheet'!$B$19))),
                --(INT('Data Sheet'!$A$19) &amp; "." &amp; RIGHT(BN21,3)),
                --(INT('Data Sheet'!$B$19) &amp; "." &amp; RIGHT(BN21,3))
            )
        ),
        "OK"
    )
)</f>
        <v>OK</v>
      </c>
      <c r="P21" s="23" t="str">
        <f>IF(BR21&lt;&gt;"",
    IF(INT('Data Sheet'!$A$19)=INT('Data Sheet'!$B$15),
        --(INT('Data Sheet'!$A$15) &amp; "." &amp; BR21),
        IF(AND((--(INT('Data Sheet'!$A$15) &amp; "." &amp; BR21)&gt;=--('Data Sheet'!$A$15)), (--(INT('Data Sheet'!$A$15) &amp; "." &amp; BR21)&lt;=--('Data Sheet'!$B$15))),
            --(INT('Data Sheet'!$A$15) &amp; "." &amp; BR21),
            --(INT('Data Sheet'!$B$15) &amp; "." &amp; BR21)
        )
    ),
    IF(BQ21&lt;&gt;"",
        IF(INT('Data Sheet'!$A$15)=INT('Data Sheet'!$B$15),
            --(INT('Data Sheet'!$A$15) &amp; "." &amp; LEFT(BQ21,3)),
            IF(AND((--(INT('Data Sheet'!$A$15) &amp; "." &amp; LEFT(BQ21,3))&gt;=--('Data Sheet'!$A$15)), (--(INT('Data Sheet'!$A$15) &amp; "." &amp; LEFT(BQ21,3))&lt;=--('Data Sheet'!$B$15))),
                --(INT('Data Sheet'!$A$15) &amp; "." &amp; LEFT(BQ21,3)),
                --(INT('Data Sheet'!$B$15) &amp; "." &amp; LEFT(BQ21,3))
            )
        ),
        "OK"
    )
)</f>
        <v>OK</v>
      </c>
      <c r="Q21" s="23" t="str">
        <f>IF(BS21&lt;&gt;"",
    IF(INT('Data Sheet'!$A$19)=INT('Data Sheet'!$B$15),
        --(INT('Data Sheet'!$A$15) &amp; "." &amp; BS21),
        IF(AND((--(INT('Data Sheet'!$A$15) &amp; "." &amp; BS21)&gt;=--('Data Sheet'!$A$15)), (--(INT('Data Sheet'!$A$15) &amp; "." &amp; BS21)&lt;=--('Data Sheet'!$B$15))),
            --(INT('Data Sheet'!$A$15) &amp; "." &amp; BS21),
            --(INT('Data Sheet'!$B$15) &amp; "." &amp; BS21)
        )
    ),
    IF(BQ21&lt;&gt;"",
        IF(INT('Data Sheet'!$A$15)=INT('Data Sheet'!$B$15),
            --(INT('Data Sheet'!$A$15) &amp; "." &amp; RIGHT(BQ21,3)),
            IF(AND((--(INT('Data Sheet'!$A$15) &amp; "." &amp; RIGHT(BQ21,3))&gt;=--('Data Sheet'!$A$15)), (--(INT('Data Sheet'!$A$15) &amp; "." &amp; RIGHT(BQ21,3))&lt;=--('Data Sheet'!$B$15))),
                --(INT('Data Sheet'!$A$15) &amp; "." &amp; RIGHT(BQ21,3)),
                --(INT('Data Sheet'!$B$15) &amp; "." &amp; RIGHT(BQ21,3))
            )
        ),
        "OK"
    )
)</f>
        <v>OK</v>
      </c>
      <c r="R21" s="19"/>
      <c r="S21" s="19"/>
      <c r="T21" s="19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1"/>
      <c r="AU21" s="21"/>
      <c r="AV21" s="21"/>
      <c r="AW21" s="22"/>
      <c r="AX21" s="99"/>
      <c r="AY21" s="20"/>
      <c r="AZ21" s="20"/>
      <c r="BA21" s="22"/>
      <c r="BB21">
        <v>13</v>
      </c>
      <c r="BC21" s="80"/>
      <c r="BD21" s="80"/>
      <c r="BE21" s="80"/>
      <c r="BF21" s="80"/>
      <c r="BG21" s="32" t="str">
        <f t="shared" si="4"/>
        <v/>
      </c>
      <c r="BH21" s="78">
        <f t="shared" si="2"/>
        <v>0</v>
      </c>
      <c r="BI21" s="2">
        <f t="shared" si="5"/>
        <v>0</v>
      </c>
      <c r="BJ21" s="2">
        <f t="shared" si="6"/>
        <v>0</v>
      </c>
      <c r="BK21" s="2">
        <f t="shared" si="3"/>
        <v>0</v>
      </c>
    </row>
    <row r="22" spans="2:63" ht="15" customHeight="1" x14ac:dyDescent="0.25">
      <c r="B22" s="14">
        <v>14</v>
      </c>
      <c r="C22" s="95" t="str">
        <f t="shared" si="7"/>
        <v/>
      </c>
      <c r="D22" s="15" t="str">
        <f t="shared" si="1"/>
        <v>OK</v>
      </c>
      <c r="E22" s="16" t="e">
        <f>VLOOKUP('Data Sheet'!$B$8,'Data Sheet'!$I$2:$J$9,2,FALSE)</f>
        <v>#N/A</v>
      </c>
      <c r="F22" s="16" t="str">
        <f t="shared" si="8"/>
        <v/>
      </c>
      <c r="G22" s="103">
        <f t="shared" si="9"/>
        <v>0</v>
      </c>
      <c r="H22" s="17" t="s">
        <v>26</v>
      </c>
      <c r="I22" s="17" t="s">
        <v>26</v>
      </c>
      <c r="J22" s="17" t="str">
        <f>IF('Data Sheet'!$B$9="NC-50","N/A","OK")</f>
        <v>OK</v>
      </c>
      <c r="K22" s="17" t="str">
        <f>IF('Data Sheet'!$B$9="NC-50","N/A","OK")</f>
        <v>OK</v>
      </c>
      <c r="L22" s="17" t="str">
        <f t="shared" si="10"/>
        <v>OK</v>
      </c>
      <c r="M22" s="17" t="str">
        <f t="shared" si="11"/>
        <v>OK</v>
      </c>
      <c r="N22" s="18" t="str">
        <f>IF(BO22&lt;&gt;"",
    IF(INT('Data Sheet'!$A$19)=INT('Data Sheet'!$B$19),
        --(INT('Data Sheet'!$A$19) &amp; "." &amp; BO22),
        IF(AND((--(INT('Data Sheet'!$A$19) &amp; "." &amp; BO22)&gt;=--('Data Sheet'!$A$19)), (--(INT('Data Sheet'!$A$19) &amp; "." &amp; BO22)&lt;=--('Data Sheet'!$B$19))),
            --(INT('Data Sheet'!$A$19) &amp; "." &amp; BO22),
            --(INT('Data Sheet'!$B$19) &amp; "." &amp; BO22)
        )
    ),
    IF(BN22&lt;&gt;"",
        IF(INT('Data Sheet'!$A$19)=INT('Data Sheet'!$B$19),
            --(INT('Data Sheet'!$A$19) &amp; "." &amp; LEFT(BN22,3)),
            IF(AND((--(INT('Data Sheet'!$A$19) &amp; "." &amp; LEFT(BN22,3))&gt;=--('Data Sheet'!$A$19)), (--(INT('Data Sheet'!$A$19) &amp; "." &amp; LEFT(BN22,3))&lt;=--('Data Sheet'!$B$19))),
                --(INT('Data Sheet'!$A$19) &amp; "." &amp; LEFT(BN22,3)),
                --(INT('Data Sheet'!$B$19) &amp; "." &amp; LEFT(BN22,3))
            )
        ),
        "OK"
    )
)</f>
        <v>OK</v>
      </c>
      <c r="O22" s="23" t="str">
        <f>IF(BP22&lt;&gt;"",
    IF(INT('Data Sheet'!$A$19)=INT('Data Sheet'!$B$19),
        --(INT('Data Sheet'!$A$19) &amp; "." &amp; BP22),
        IF(AND((--(INT('Data Sheet'!$A$19) &amp; "." &amp; BP22)&gt;=--('Data Sheet'!$A$19)), (--(INT('Data Sheet'!$A$19) &amp; "." &amp; BP22)&lt;=--('Data Sheet'!$B$19))),
            --(INT('Data Sheet'!$A$19) &amp; "." &amp; BP22),
            --(INT('Data Sheet'!$B$19) &amp; "." &amp; BP22)
        )
    ),
    IF(BN22&lt;&gt;"",
        IF(INT('Data Sheet'!$A$19)=INT('Data Sheet'!$B$19),
            --(INT('Data Sheet'!$A$19) &amp; "." &amp; RIGHT(BN22,3)),
            IF(AND((--(INT('Data Sheet'!$A$19) &amp; "." &amp; RIGHT(BN22,3))&gt;=--('Data Sheet'!$A$19)), (--(INT('Data Sheet'!$A$19) &amp; "." &amp; RIGHT(BN22,3))&lt;=--('Data Sheet'!$B$19))),
                --(INT('Data Sheet'!$A$19) &amp; "." &amp; RIGHT(BN22,3)),
                --(INT('Data Sheet'!$B$19) &amp; "." &amp; RIGHT(BN22,3))
            )
        ),
        "OK"
    )
)</f>
        <v>OK</v>
      </c>
      <c r="P22" s="23" t="str">
        <f>IF(BR22&lt;&gt;"",
    IF(INT('Data Sheet'!$A$19)=INT('Data Sheet'!$B$15),
        --(INT('Data Sheet'!$A$15) &amp; "." &amp; BR22),
        IF(AND((--(INT('Data Sheet'!$A$15) &amp; "." &amp; BR22)&gt;=--('Data Sheet'!$A$15)), (--(INT('Data Sheet'!$A$15) &amp; "." &amp; BR22)&lt;=--('Data Sheet'!$B$15))),
            --(INT('Data Sheet'!$A$15) &amp; "." &amp; BR22),
            --(INT('Data Sheet'!$B$15) &amp; "." &amp; BR22)
        )
    ),
    IF(BQ22&lt;&gt;"",
        IF(INT('Data Sheet'!$A$15)=INT('Data Sheet'!$B$15),
            --(INT('Data Sheet'!$A$15) &amp; "." &amp; LEFT(BQ22,3)),
            IF(AND((--(INT('Data Sheet'!$A$15) &amp; "." &amp; LEFT(BQ22,3))&gt;=--('Data Sheet'!$A$15)), (--(INT('Data Sheet'!$A$15) &amp; "." &amp; LEFT(BQ22,3))&lt;=--('Data Sheet'!$B$15))),
                --(INT('Data Sheet'!$A$15) &amp; "." &amp; LEFT(BQ22,3)),
                --(INT('Data Sheet'!$B$15) &amp; "." &amp; LEFT(BQ22,3))
            )
        ),
        "OK"
    )
)</f>
        <v>OK</v>
      </c>
      <c r="Q22" s="23" t="str">
        <f>IF(BS22&lt;&gt;"",
    IF(INT('Data Sheet'!$A$19)=INT('Data Sheet'!$B$15),
        --(INT('Data Sheet'!$A$15) &amp; "." &amp; BS22),
        IF(AND((--(INT('Data Sheet'!$A$15) &amp; "." &amp; BS22)&gt;=--('Data Sheet'!$A$15)), (--(INT('Data Sheet'!$A$15) &amp; "." &amp; BS22)&lt;=--('Data Sheet'!$B$15))),
            --(INT('Data Sheet'!$A$15) &amp; "." &amp; BS22),
            --(INT('Data Sheet'!$B$15) &amp; "." &amp; BS22)
        )
    ),
    IF(BQ22&lt;&gt;"",
        IF(INT('Data Sheet'!$A$15)=INT('Data Sheet'!$B$15),
            --(INT('Data Sheet'!$A$15) &amp; "." &amp; RIGHT(BQ22,3)),
            IF(AND((--(INT('Data Sheet'!$A$15) &amp; "." &amp; RIGHT(BQ22,3))&gt;=--('Data Sheet'!$A$15)), (--(INT('Data Sheet'!$A$15) &amp; "." &amp; RIGHT(BQ22,3))&lt;=--('Data Sheet'!$B$15))),
                --(INT('Data Sheet'!$A$15) &amp; "." &amp; RIGHT(BQ22,3)),
                --(INT('Data Sheet'!$B$15) &amp; "." &amp; RIGHT(BQ22,3))
            )
        ),
        "OK"
    )
)</f>
        <v>OK</v>
      </c>
      <c r="R22" s="19"/>
      <c r="S22" s="19"/>
      <c r="T22" s="19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1"/>
      <c r="AU22" s="21"/>
      <c r="AV22" s="21"/>
      <c r="AW22" s="22"/>
      <c r="AX22" s="99"/>
      <c r="AY22" s="20"/>
      <c r="AZ22" s="20"/>
      <c r="BA22" s="22"/>
      <c r="BB22">
        <v>14</v>
      </c>
      <c r="BC22" s="80"/>
      <c r="BD22" s="80"/>
      <c r="BE22" s="80"/>
      <c r="BF22" s="80"/>
      <c r="BG22" s="32" t="str">
        <f t="shared" si="4"/>
        <v/>
      </c>
      <c r="BH22" s="78">
        <f t="shared" si="2"/>
        <v>0</v>
      </c>
      <c r="BI22" s="2">
        <f t="shared" si="5"/>
        <v>0</v>
      </c>
      <c r="BJ22" s="2">
        <f t="shared" si="6"/>
        <v>0</v>
      </c>
      <c r="BK22" s="2">
        <f t="shared" si="3"/>
        <v>0</v>
      </c>
    </row>
    <row r="23" spans="2:63" ht="15" customHeight="1" x14ac:dyDescent="0.25">
      <c r="B23" s="14">
        <v>15</v>
      </c>
      <c r="C23" s="95" t="str">
        <f t="shared" si="7"/>
        <v/>
      </c>
      <c r="D23" s="15" t="str">
        <f t="shared" si="1"/>
        <v>OK</v>
      </c>
      <c r="E23" s="16" t="e">
        <f>VLOOKUP('Data Sheet'!$B$8,'Data Sheet'!$I$2:$J$9,2,FALSE)</f>
        <v>#N/A</v>
      </c>
      <c r="F23" s="16" t="str">
        <f t="shared" si="8"/>
        <v/>
      </c>
      <c r="G23" s="103">
        <f t="shared" si="9"/>
        <v>0</v>
      </c>
      <c r="H23" s="17" t="s">
        <v>26</v>
      </c>
      <c r="I23" s="17" t="s">
        <v>26</v>
      </c>
      <c r="J23" s="17" t="str">
        <f>IF('Data Sheet'!$B$9="NC-50","N/A","OK")</f>
        <v>OK</v>
      </c>
      <c r="K23" s="17" t="str">
        <f>IF('Data Sheet'!$B$9="NC-50","N/A","OK")</f>
        <v>OK</v>
      </c>
      <c r="L23" s="17" t="str">
        <f t="shared" si="10"/>
        <v>OK</v>
      </c>
      <c r="M23" s="17" t="str">
        <f t="shared" si="11"/>
        <v>OK</v>
      </c>
      <c r="N23" s="18" t="str">
        <f>IF(BO23&lt;&gt;"",
    IF(INT('Data Sheet'!$A$19)=INT('Data Sheet'!$B$19),
        --(INT('Data Sheet'!$A$19) &amp; "." &amp; BO23),
        IF(AND((--(INT('Data Sheet'!$A$19) &amp; "." &amp; BO23)&gt;=--('Data Sheet'!$A$19)), (--(INT('Data Sheet'!$A$19) &amp; "." &amp; BO23)&lt;=--('Data Sheet'!$B$19))),
            --(INT('Data Sheet'!$A$19) &amp; "." &amp; BO23),
            --(INT('Data Sheet'!$B$19) &amp; "." &amp; BO23)
        )
    ),
    IF(BN23&lt;&gt;"",
        IF(INT('Data Sheet'!$A$19)=INT('Data Sheet'!$B$19),
            --(INT('Data Sheet'!$A$19) &amp; "." &amp; LEFT(BN23,3)),
            IF(AND((--(INT('Data Sheet'!$A$19) &amp; "." &amp; LEFT(BN23,3))&gt;=--('Data Sheet'!$A$19)), (--(INT('Data Sheet'!$A$19) &amp; "." &amp; LEFT(BN23,3))&lt;=--('Data Sheet'!$B$19))),
                --(INT('Data Sheet'!$A$19) &amp; "." &amp; LEFT(BN23,3)),
                --(INT('Data Sheet'!$B$19) &amp; "." &amp; LEFT(BN23,3))
            )
        ),
        "OK"
    )
)</f>
        <v>OK</v>
      </c>
      <c r="O23" s="23" t="str">
        <f>IF(BP23&lt;&gt;"",
    IF(INT('Data Sheet'!$A$19)=INT('Data Sheet'!$B$19),
        --(INT('Data Sheet'!$A$19) &amp; "." &amp; BP23),
        IF(AND((--(INT('Data Sheet'!$A$19) &amp; "." &amp; BP23)&gt;=--('Data Sheet'!$A$19)), (--(INT('Data Sheet'!$A$19) &amp; "." &amp; BP23)&lt;=--('Data Sheet'!$B$19))),
            --(INT('Data Sheet'!$A$19) &amp; "." &amp; BP23),
            --(INT('Data Sheet'!$B$19) &amp; "." &amp; BP23)
        )
    ),
    IF(BN23&lt;&gt;"",
        IF(INT('Data Sheet'!$A$19)=INT('Data Sheet'!$B$19),
            --(INT('Data Sheet'!$A$19) &amp; "." &amp; RIGHT(BN23,3)),
            IF(AND((--(INT('Data Sheet'!$A$19) &amp; "." &amp; RIGHT(BN23,3))&gt;=--('Data Sheet'!$A$19)), (--(INT('Data Sheet'!$A$19) &amp; "." &amp; RIGHT(BN23,3))&lt;=--('Data Sheet'!$B$19))),
                --(INT('Data Sheet'!$A$19) &amp; "." &amp; RIGHT(BN23,3)),
                --(INT('Data Sheet'!$B$19) &amp; "." &amp; RIGHT(BN23,3))
            )
        ),
        "OK"
    )
)</f>
        <v>OK</v>
      </c>
      <c r="P23" s="23" t="str">
        <f>IF(BR23&lt;&gt;"",
    IF(INT('Data Sheet'!$A$19)=INT('Data Sheet'!$B$15),
        --(INT('Data Sheet'!$A$15) &amp; "." &amp; BR23),
        IF(AND((--(INT('Data Sheet'!$A$15) &amp; "." &amp; BR23)&gt;=--('Data Sheet'!$A$15)), (--(INT('Data Sheet'!$A$15) &amp; "." &amp; BR23)&lt;=--('Data Sheet'!$B$15))),
            --(INT('Data Sheet'!$A$15) &amp; "." &amp; BR23),
            --(INT('Data Sheet'!$B$15) &amp; "." &amp; BR23)
        )
    ),
    IF(BQ23&lt;&gt;"",
        IF(INT('Data Sheet'!$A$15)=INT('Data Sheet'!$B$15),
            --(INT('Data Sheet'!$A$15) &amp; "." &amp; LEFT(BQ23,3)),
            IF(AND((--(INT('Data Sheet'!$A$15) &amp; "." &amp; LEFT(BQ23,3))&gt;=--('Data Sheet'!$A$15)), (--(INT('Data Sheet'!$A$15) &amp; "." &amp; LEFT(BQ23,3))&lt;=--('Data Sheet'!$B$15))),
                --(INT('Data Sheet'!$A$15) &amp; "." &amp; LEFT(BQ23,3)),
                --(INT('Data Sheet'!$B$15) &amp; "." &amp; LEFT(BQ23,3))
            )
        ),
        "OK"
    )
)</f>
        <v>OK</v>
      </c>
      <c r="Q23" s="23" t="str">
        <f>IF(BS23&lt;&gt;"",
    IF(INT('Data Sheet'!$A$19)=INT('Data Sheet'!$B$15),
        --(INT('Data Sheet'!$A$15) &amp; "." &amp; BS23),
        IF(AND((--(INT('Data Sheet'!$A$15) &amp; "." &amp; BS23)&gt;=--('Data Sheet'!$A$15)), (--(INT('Data Sheet'!$A$15) &amp; "." &amp; BS23)&lt;=--('Data Sheet'!$B$15))),
            --(INT('Data Sheet'!$A$15) &amp; "." &amp; BS23),
            --(INT('Data Sheet'!$B$15) &amp; "." &amp; BS23)
        )
    ),
    IF(BQ23&lt;&gt;"",
        IF(INT('Data Sheet'!$A$15)=INT('Data Sheet'!$B$15),
            --(INT('Data Sheet'!$A$15) &amp; "." &amp; RIGHT(BQ23,3)),
            IF(AND((--(INT('Data Sheet'!$A$15) &amp; "." &amp; RIGHT(BQ23,3))&gt;=--('Data Sheet'!$A$15)), (--(INT('Data Sheet'!$A$15) &amp; "." &amp; RIGHT(BQ23,3))&lt;=--('Data Sheet'!$B$15))),
                --(INT('Data Sheet'!$A$15) &amp; "." &amp; RIGHT(BQ23,3)),
                --(INT('Data Sheet'!$B$15) &amp; "." &amp; RIGHT(BQ23,3))
            )
        ),
        "OK"
    )
)</f>
        <v>OK</v>
      </c>
      <c r="R23" s="19"/>
      <c r="S23" s="19"/>
      <c r="T23" s="19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1"/>
      <c r="AU23" s="21"/>
      <c r="AV23" s="21"/>
      <c r="AW23" s="22"/>
      <c r="AX23" s="99"/>
      <c r="AY23" s="20"/>
      <c r="AZ23" s="20"/>
      <c r="BA23" s="22"/>
      <c r="BB23">
        <v>15</v>
      </c>
      <c r="BC23" s="80"/>
      <c r="BD23" s="80"/>
      <c r="BE23" s="80"/>
      <c r="BF23" s="80"/>
      <c r="BG23" s="32" t="str">
        <f t="shared" si="4"/>
        <v/>
      </c>
      <c r="BH23" s="78">
        <f t="shared" si="2"/>
        <v>0</v>
      </c>
      <c r="BI23" s="2">
        <f t="shared" si="5"/>
        <v>0</v>
      </c>
      <c r="BJ23" s="2">
        <f t="shared" si="6"/>
        <v>0</v>
      </c>
      <c r="BK23" s="2">
        <f t="shared" si="3"/>
        <v>0</v>
      </c>
    </row>
    <row r="24" spans="2:63" ht="15" customHeight="1" x14ac:dyDescent="0.25">
      <c r="B24" s="14">
        <v>16</v>
      </c>
      <c r="C24" s="95" t="str">
        <f t="shared" si="7"/>
        <v/>
      </c>
      <c r="D24" s="15" t="str">
        <f t="shared" si="1"/>
        <v>OK</v>
      </c>
      <c r="E24" s="16" t="e">
        <f>VLOOKUP('Data Sheet'!$B$8,'Data Sheet'!$I$2:$J$9,2,FALSE)</f>
        <v>#N/A</v>
      </c>
      <c r="F24" s="16" t="str">
        <f t="shared" si="8"/>
        <v/>
      </c>
      <c r="G24" s="103">
        <f t="shared" si="9"/>
        <v>0</v>
      </c>
      <c r="H24" s="17" t="s">
        <v>26</v>
      </c>
      <c r="I24" s="17" t="s">
        <v>26</v>
      </c>
      <c r="J24" s="17" t="str">
        <f>IF('Data Sheet'!$B$9="NC-50","N/A","OK")</f>
        <v>OK</v>
      </c>
      <c r="K24" s="17" t="str">
        <f>IF('Data Sheet'!$B$9="NC-50","N/A","OK")</f>
        <v>OK</v>
      </c>
      <c r="L24" s="17" t="str">
        <f t="shared" si="10"/>
        <v>OK</v>
      </c>
      <c r="M24" s="17" t="str">
        <f t="shared" si="11"/>
        <v>OK</v>
      </c>
      <c r="N24" s="18" t="str">
        <f>IF(BO24&lt;&gt;"",
    IF(INT('Data Sheet'!$A$19)=INT('Data Sheet'!$B$19),
        --(INT('Data Sheet'!$A$19) &amp; "." &amp; BO24),
        IF(AND((--(INT('Data Sheet'!$A$19) &amp; "." &amp; BO24)&gt;=--('Data Sheet'!$A$19)), (--(INT('Data Sheet'!$A$19) &amp; "." &amp; BO24)&lt;=--('Data Sheet'!$B$19))),
            --(INT('Data Sheet'!$A$19) &amp; "." &amp; BO24),
            --(INT('Data Sheet'!$B$19) &amp; "." &amp; BO24)
        )
    ),
    IF(BN24&lt;&gt;"",
        IF(INT('Data Sheet'!$A$19)=INT('Data Sheet'!$B$19),
            --(INT('Data Sheet'!$A$19) &amp; "." &amp; LEFT(BN24,3)),
            IF(AND((--(INT('Data Sheet'!$A$19) &amp; "." &amp; LEFT(BN24,3))&gt;=--('Data Sheet'!$A$19)), (--(INT('Data Sheet'!$A$19) &amp; "." &amp; LEFT(BN24,3))&lt;=--('Data Sheet'!$B$19))),
                --(INT('Data Sheet'!$A$19) &amp; "." &amp; LEFT(BN24,3)),
                --(INT('Data Sheet'!$B$19) &amp; "." &amp; LEFT(BN24,3))
            )
        ),
        "OK"
    )
)</f>
        <v>OK</v>
      </c>
      <c r="O24" s="23" t="str">
        <f>IF(BP24&lt;&gt;"",
    IF(INT('Data Sheet'!$A$19)=INT('Data Sheet'!$B$19),
        --(INT('Data Sheet'!$A$19) &amp; "." &amp; BP24),
        IF(AND((--(INT('Data Sheet'!$A$19) &amp; "." &amp; BP24)&gt;=--('Data Sheet'!$A$19)), (--(INT('Data Sheet'!$A$19) &amp; "." &amp; BP24)&lt;=--('Data Sheet'!$B$19))),
            --(INT('Data Sheet'!$A$19) &amp; "." &amp; BP24),
            --(INT('Data Sheet'!$B$19) &amp; "." &amp; BP24)
        )
    ),
    IF(BN24&lt;&gt;"",
        IF(INT('Data Sheet'!$A$19)=INT('Data Sheet'!$B$19),
            --(INT('Data Sheet'!$A$19) &amp; "." &amp; RIGHT(BN24,3)),
            IF(AND((--(INT('Data Sheet'!$A$19) &amp; "." &amp; RIGHT(BN24,3))&gt;=--('Data Sheet'!$A$19)), (--(INT('Data Sheet'!$A$19) &amp; "." &amp; RIGHT(BN24,3))&lt;=--('Data Sheet'!$B$19))),
                --(INT('Data Sheet'!$A$19) &amp; "." &amp; RIGHT(BN24,3)),
                --(INT('Data Sheet'!$B$19) &amp; "." &amp; RIGHT(BN24,3))
            )
        ),
        "OK"
    )
)</f>
        <v>OK</v>
      </c>
      <c r="P24" s="23" t="str">
        <f>IF(BR24&lt;&gt;"",
    IF(INT('Data Sheet'!$A$19)=INT('Data Sheet'!$B$15),
        --(INT('Data Sheet'!$A$15) &amp; "." &amp; BR24),
        IF(AND((--(INT('Data Sheet'!$A$15) &amp; "." &amp; BR24)&gt;=--('Data Sheet'!$A$15)), (--(INT('Data Sheet'!$A$15) &amp; "." &amp; BR24)&lt;=--('Data Sheet'!$B$15))),
            --(INT('Data Sheet'!$A$15) &amp; "." &amp; BR24),
            --(INT('Data Sheet'!$B$15) &amp; "." &amp; BR24)
        )
    ),
    IF(BQ24&lt;&gt;"",
        IF(INT('Data Sheet'!$A$15)=INT('Data Sheet'!$B$15),
            --(INT('Data Sheet'!$A$15) &amp; "." &amp; LEFT(BQ24,3)),
            IF(AND((--(INT('Data Sheet'!$A$15) &amp; "." &amp; LEFT(BQ24,3))&gt;=--('Data Sheet'!$A$15)), (--(INT('Data Sheet'!$A$15) &amp; "." &amp; LEFT(BQ24,3))&lt;=--('Data Sheet'!$B$15))),
                --(INT('Data Sheet'!$A$15) &amp; "." &amp; LEFT(BQ24,3)),
                --(INT('Data Sheet'!$B$15) &amp; "." &amp; LEFT(BQ24,3))
            )
        ),
        "OK"
    )
)</f>
        <v>OK</v>
      </c>
      <c r="Q24" s="23" t="str">
        <f>IF(BS24&lt;&gt;"",
    IF(INT('Data Sheet'!$A$19)=INT('Data Sheet'!$B$15),
        --(INT('Data Sheet'!$A$15) &amp; "." &amp; BS24),
        IF(AND((--(INT('Data Sheet'!$A$15) &amp; "." &amp; BS24)&gt;=--('Data Sheet'!$A$15)), (--(INT('Data Sheet'!$A$15) &amp; "." &amp; BS24)&lt;=--('Data Sheet'!$B$15))),
            --(INT('Data Sheet'!$A$15) &amp; "." &amp; BS24),
            --(INT('Data Sheet'!$B$15) &amp; "." &amp; BS24)
        )
    ),
    IF(BQ24&lt;&gt;"",
        IF(INT('Data Sheet'!$A$15)=INT('Data Sheet'!$B$15),
            --(INT('Data Sheet'!$A$15) &amp; "." &amp; RIGHT(BQ24,3)),
            IF(AND((--(INT('Data Sheet'!$A$15) &amp; "." &amp; RIGHT(BQ24,3))&gt;=--('Data Sheet'!$A$15)), (--(INT('Data Sheet'!$A$15) &amp; "." &amp; RIGHT(BQ24,3))&lt;=--('Data Sheet'!$B$15))),
                --(INT('Data Sheet'!$A$15) &amp; "." &amp; RIGHT(BQ24,3)),
                --(INT('Data Sheet'!$B$15) &amp; "." &amp; RIGHT(BQ24,3))
            )
        ),
        "OK"
    )
)</f>
        <v>OK</v>
      </c>
      <c r="R24" s="19"/>
      <c r="S24" s="19"/>
      <c r="T24" s="19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1"/>
      <c r="AU24" s="21"/>
      <c r="AV24" s="21"/>
      <c r="AW24" s="22"/>
      <c r="AX24" s="99"/>
      <c r="AY24" s="20"/>
      <c r="AZ24" s="20"/>
      <c r="BA24" s="22"/>
      <c r="BB24">
        <v>16</v>
      </c>
      <c r="BC24" s="80"/>
      <c r="BD24" s="80"/>
      <c r="BE24" s="80"/>
      <c r="BF24" s="80"/>
      <c r="BG24" s="32" t="str">
        <f t="shared" si="4"/>
        <v/>
      </c>
      <c r="BH24" s="78">
        <f t="shared" si="2"/>
        <v>0</v>
      </c>
      <c r="BI24" s="2">
        <f t="shared" si="5"/>
        <v>0</v>
      </c>
      <c r="BJ24" s="2">
        <f t="shared" si="6"/>
        <v>0</v>
      </c>
      <c r="BK24" s="2">
        <f t="shared" si="3"/>
        <v>0</v>
      </c>
    </row>
    <row r="25" spans="2:63" ht="15" customHeight="1" x14ac:dyDescent="0.25">
      <c r="B25" s="14">
        <v>17</v>
      </c>
      <c r="C25" s="95" t="str">
        <f t="shared" si="7"/>
        <v/>
      </c>
      <c r="D25" s="15" t="str">
        <f t="shared" si="1"/>
        <v>OK</v>
      </c>
      <c r="E25" s="16" t="e">
        <f>VLOOKUP('Data Sheet'!$B$8,'Data Sheet'!$I$2:$J$9,2,FALSE)</f>
        <v>#N/A</v>
      </c>
      <c r="F25" s="16" t="str">
        <f t="shared" si="8"/>
        <v/>
      </c>
      <c r="G25" s="103">
        <f t="shared" si="9"/>
        <v>0</v>
      </c>
      <c r="H25" s="17" t="s">
        <v>26</v>
      </c>
      <c r="I25" s="17" t="s">
        <v>26</v>
      </c>
      <c r="J25" s="17" t="str">
        <f>IF('Data Sheet'!$B$9="NC-50","N/A","OK")</f>
        <v>OK</v>
      </c>
      <c r="K25" s="17" t="str">
        <f>IF('Data Sheet'!$B$9="NC-50","N/A","OK")</f>
        <v>OK</v>
      </c>
      <c r="L25" s="17" t="str">
        <f t="shared" si="10"/>
        <v>OK</v>
      </c>
      <c r="M25" s="17" t="str">
        <f t="shared" si="11"/>
        <v>OK</v>
      </c>
      <c r="N25" s="18" t="str">
        <f>IF(BO25&lt;&gt;"",
    IF(INT('Data Sheet'!$A$19)=INT('Data Sheet'!$B$19),
        --(INT('Data Sheet'!$A$19) &amp; "." &amp; BO25),
        IF(AND((--(INT('Data Sheet'!$A$19) &amp; "." &amp; BO25)&gt;=--('Data Sheet'!$A$19)), (--(INT('Data Sheet'!$A$19) &amp; "." &amp; BO25)&lt;=--('Data Sheet'!$B$19))),
            --(INT('Data Sheet'!$A$19) &amp; "." &amp; BO25),
            --(INT('Data Sheet'!$B$19) &amp; "." &amp; BO25)
        )
    ),
    IF(BN25&lt;&gt;"",
        IF(INT('Data Sheet'!$A$19)=INT('Data Sheet'!$B$19),
            --(INT('Data Sheet'!$A$19) &amp; "." &amp; LEFT(BN25,3)),
            IF(AND((--(INT('Data Sheet'!$A$19) &amp; "." &amp; LEFT(BN25,3))&gt;=--('Data Sheet'!$A$19)), (--(INT('Data Sheet'!$A$19) &amp; "." &amp; LEFT(BN25,3))&lt;=--('Data Sheet'!$B$19))),
                --(INT('Data Sheet'!$A$19) &amp; "." &amp; LEFT(BN25,3)),
                --(INT('Data Sheet'!$B$19) &amp; "." &amp; LEFT(BN25,3))
            )
        ),
        "OK"
    )
)</f>
        <v>OK</v>
      </c>
      <c r="O25" s="23" t="str">
        <f>IF(BP25&lt;&gt;"",
    IF(INT('Data Sheet'!$A$19)=INT('Data Sheet'!$B$19),
        --(INT('Data Sheet'!$A$19) &amp; "." &amp; BP25),
        IF(AND((--(INT('Data Sheet'!$A$19) &amp; "." &amp; BP25)&gt;=--('Data Sheet'!$A$19)), (--(INT('Data Sheet'!$A$19) &amp; "." &amp; BP25)&lt;=--('Data Sheet'!$B$19))),
            --(INT('Data Sheet'!$A$19) &amp; "." &amp; BP25),
            --(INT('Data Sheet'!$B$19) &amp; "." &amp; BP25)
        )
    ),
    IF(BN25&lt;&gt;"",
        IF(INT('Data Sheet'!$A$19)=INT('Data Sheet'!$B$19),
            --(INT('Data Sheet'!$A$19) &amp; "." &amp; RIGHT(BN25,3)),
            IF(AND((--(INT('Data Sheet'!$A$19) &amp; "." &amp; RIGHT(BN25,3))&gt;=--('Data Sheet'!$A$19)), (--(INT('Data Sheet'!$A$19) &amp; "." &amp; RIGHT(BN25,3))&lt;=--('Data Sheet'!$B$19))),
                --(INT('Data Sheet'!$A$19) &amp; "." &amp; RIGHT(BN25,3)),
                --(INT('Data Sheet'!$B$19) &amp; "." &amp; RIGHT(BN25,3))
            )
        ),
        "OK"
    )
)</f>
        <v>OK</v>
      </c>
      <c r="P25" s="23" t="str">
        <f>IF(BR25&lt;&gt;"",
    IF(INT('Data Sheet'!$A$19)=INT('Data Sheet'!$B$15),
        --(INT('Data Sheet'!$A$15) &amp; "." &amp; BR25),
        IF(AND((--(INT('Data Sheet'!$A$15) &amp; "." &amp; BR25)&gt;=--('Data Sheet'!$A$15)), (--(INT('Data Sheet'!$A$15) &amp; "." &amp; BR25)&lt;=--('Data Sheet'!$B$15))),
            --(INT('Data Sheet'!$A$15) &amp; "." &amp; BR25),
            --(INT('Data Sheet'!$B$15) &amp; "." &amp; BR25)
        )
    ),
    IF(BQ25&lt;&gt;"",
        IF(INT('Data Sheet'!$A$15)=INT('Data Sheet'!$B$15),
            --(INT('Data Sheet'!$A$15) &amp; "." &amp; LEFT(BQ25,3)),
            IF(AND((--(INT('Data Sheet'!$A$15) &amp; "." &amp; LEFT(BQ25,3))&gt;=--('Data Sheet'!$A$15)), (--(INT('Data Sheet'!$A$15) &amp; "." &amp; LEFT(BQ25,3))&lt;=--('Data Sheet'!$B$15))),
                --(INT('Data Sheet'!$A$15) &amp; "." &amp; LEFT(BQ25,3)),
                --(INT('Data Sheet'!$B$15) &amp; "." &amp; LEFT(BQ25,3))
            )
        ),
        "OK"
    )
)</f>
        <v>OK</v>
      </c>
      <c r="Q25" s="23" t="str">
        <f>IF(BS25&lt;&gt;"",
    IF(INT('Data Sheet'!$A$19)=INT('Data Sheet'!$B$15),
        --(INT('Data Sheet'!$A$15) &amp; "." &amp; BS25),
        IF(AND((--(INT('Data Sheet'!$A$15) &amp; "." &amp; BS25)&gt;=--('Data Sheet'!$A$15)), (--(INT('Data Sheet'!$A$15) &amp; "." &amp; BS25)&lt;=--('Data Sheet'!$B$15))),
            --(INT('Data Sheet'!$A$15) &amp; "." &amp; BS25),
            --(INT('Data Sheet'!$B$15) &amp; "." &amp; BS25)
        )
    ),
    IF(BQ25&lt;&gt;"",
        IF(INT('Data Sheet'!$A$15)=INT('Data Sheet'!$B$15),
            --(INT('Data Sheet'!$A$15) &amp; "." &amp; RIGHT(BQ25,3)),
            IF(AND((--(INT('Data Sheet'!$A$15) &amp; "." &amp; RIGHT(BQ25,3))&gt;=--('Data Sheet'!$A$15)), (--(INT('Data Sheet'!$A$15) &amp; "." &amp; RIGHT(BQ25,3))&lt;=--('Data Sheet'!$B$15))),
                --(INT('Data Sheet'!$A$15) &amp; "." &amp; RIGHT(BQ25,3)),
                --(INT('Data Sheet'!$B$15) &amp; "." &amp; RIGHT(BQ25,3))
            )
        ),
        "OK"
    )
)</f>
        <v>OK</v>
      </c>
      <c r="R25" s="19"/>
      <c r="S25" s="19"/>
      <c r="T25" s="19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1"/>
      <c r="AU25" s="21"/>
      <c r="AV25" s="21"/>
      <c r="AW25" s="22"/>
      <c r="AX25" s="99"/>
      <c r="AY25" s="20"/>
      <c r="AZ25" s="20"/>
      <c r="BA25" s="22"/>
      <c r="BB25">
        <v>17</v>
      </c>
      <c r="BC25" s="80"/>
      <c r="BD25" s="80"/>
      <c r="BE25" s="80"/>
      <c r="BF25" s="80"/>
      <c r="BG25" s="32" t="str">
        <f t="shared" si="4"/>
        <v/>
      </c>
      <c r="BH25" s="78">
        <f t="shared" si="2"/>
        <v>0</v>
      </c>
      <c r="BI25" s="2">
        <f t="shared" si="5"/>
        <v>0</v>
      </c>
      <c r="BJ25" s="2">
        <f t="shared" si="6"/>
        <v>0</v>
      </c>
      <c r="BK25" s="2">
        <f t="shared" si="3"/>
        <v>0</v>
      </c>
    </row>
    <row r="26" spans="2:63" ht="15" customHeight="1" x14ac:dyDescent="0.25">
      <c r="B26" s="14">
        <v>18</v>
      </c>
      <c r="C26" s="95" t="str">
        <f t="shared" si="7"/>
        <v/>
      </c>
      <c r="D26" s="15" t="str">
        <f t="shared" si="1"/>
        <v>OK</v>
      </c>
      <c r="E26" s="16" t="e">
        <f>VLOOKUP('Data Sheet'!$B$8,'Data Sheet'!$I$2:$J$9,2,FALSE)</f>
        <v>#N/A</v>
      </c>
      <c r="F26" s="16" t="str">
        <f t="shared" si="8"/>
        <v/>
      </c>
      <c r="G26" s="103">
        <f t="shared" si="9"/>
        <v>0</v>
      </c>
      <c r="H26" s="17" t="s">
        <v>26</v>
      </c>
      <c r="I26" s="17" t="s">
        <v>26</v>
      </c>
      <c r="J26" s="17" t="str">
        <f>IF('Data Sheet'!$B$9="NC-50","N/A","OK")</f>
        <v>OK</v>
      </c>
      <c r="K26" s="17" t="str">
        <f>IF('Data Sheet'!$B$9="NC-50","N/A","OK")</f>
        <v>OK</v>
      </c>
      <c r="L26" s="17" t="str">
        <f t="shared" si="10"/>
        <v>OK</v>
      </c>
      <c r="M26" s="17" t="str">
        <f t="shared" si="11"/>
        <v>OK</v>
      </c>
      <c r="N26" s="18" t="str">
        <f>IF(BO26&lt;&gt;"",
    IF(INT('Data Sheet'!$A$19)=INT('Data Sheet'!$B$19),
        --(INT('Data Sheet'!$A$19) &amp; "." &amp; BO26),
        IF(AND((--(INT('Data Sheet'!$A$19) &amp; "." &amp; BO26)&gt;=--('Data Sheet'!$A$19)), (--(INT('Data Sheet'!$A$19) &amp; "." &amp; BO26)&lt;=--('Data Sheet'!$B$19))),
            --(INT('Data Sheet'!$A$19) &amp; "." &amp; BO26),
            --(INT('Data Sheet'!$B$19) &amp; "." &amp; BO26)
        )
    ),
    IF(BN26&lt;&gt;"",
        IF(INT('Data Sheet'!$A$19)=INT('Data Sheet'!$B$19),
            --(INT('Data Sheet'!$A$19) &amp; "." &amp; LEFT(BN26,3)),
            IF(AND((--(INT('Data Sheet'!$A$19) &amp; "." &amp; LEFT(BN26,3))&gt;=--('Data Sheet'!$A$19)), (--(INT('Data Sheet'!$A$19) &amp; "." &amp; LEFT(BN26,3))&lt;=--('Data Sheet'!$B$19))),
                --(INT('Data Sheet'!$A$19) &amp; "." &amp; LEFT(BN26,3)),
                --(INT('Data Sheet'!$B$19) &amp; "." &amp; LEFT(BN26,3))
            )
        ),
        "OK"
    )
)</f>
        <v>OK</v>
      </c>
      <c r="O26" s="23" t="str">
        <f>IF(BP26&lt;&gt;"",
    IF(INT('Data Sheet'!$A$19)=INT('Data Sheet'!$B$19),
        --(INT('Data Sheet'!$A$19) &amp; "." &amp; BP26),
        IF(AND((--(INT('Data Sheet'!$A$19) &amp; "." &amp; BP26)&gt;=--('Data Sheet'!$A$19)), (--(INT('Data Sheet'!$A$19) &amp; "." &amp; BP26)&lt;=--('Data Sheet'!$B$19))),
            --(INT('Data Sheet'!$A$19) &amp; "." &amp; BP26),
            --(INT('Data Sheet'!$B$19) &amp; "." &amp; BP26)
        )
    ),
    IF(BN26&lt;&gt;"",
        IF(INT('Data Sheet'!$A$19)=INT('Data Sheet'!$B$19),
            --(INT('Data Sheet'!$A$19) &amp; "." &amp; RIGHT(BN26,3)),
            IF(AND((--(INT('Data Sheet'!$A$19) &amp; "." &amp; RIGHT(BN26,3))&gt;=--('Data Sheet'!$A$19)), (--(INT('Data Sheet'!$A$19) &amp; "." &amp; RIGHT(BN26,3))&lt;=--('Data Sheet'!$B$19))),
                --(INT('Data Sheet'!$A$19) &amp; "." &amp; RIGHT(BN26,3)),
                --(INT('Data Sheet'!$B$19) &amp; "." &amp; RIGHT(BN26,3))
            )
        ),
        "OK"
    )
)</f>
        <v>OK</v>
      </c>
      <c r="P26" s="23" t="str">
        <f>IF(BR26&lt;&gt;"",
    IF(INT('Data Sheet'!$A$19)=INT('Data Sheet'!$B$15),
        --(INT('Data Sheet'!$A$15) &amp; "." &amp; BR26),
        IF(AND((--(INT('Data Sheet'!$A$15) &amp; "." &amp; BR26)&gt;=--('Data Sheet'!$A$15)), (--(INT('Data Sheet'!$A$15) &amp; "." &amp; BR26)&lt;=--('Data Sheet'!$B$15))),
            --(INT('Data Sheet'!$A$15) &amp; "." &amp; BR26),
            --(INT('Data Sheet'!$B$15) &amp; "." &amp; BR26)
        )
    ),
    IF(BQ26&lt;&gt;"",
        IF(INT('Data Sheet'!$A$15)=INT('Data Sheet'!$B$15),
            --(INT('Data Sheet'!$A$15) &amp; "." &amp; LEFT(BQ26,3)),
            IF(AND((--(INT('Data Sheet'!$A$15) &amp; "." &amp; LEFT(BQ26,3))&gt;=--('Data Sheet'!$A$15)), (--(INT('Data Sheet'!$A$15) &amp; "." &amp; LEFT(BQ26,3))&lt;=--('Data Sheet'!$B$15))),
                --(INT('Data Sheet'!$A$15) &amp; "." &amp; LEFT(BQ26,3)),
                --(INT('Data Sheet'!$B$15) &amp; "." &amp; LEFT(BQ26,3))
            )
        ),
        "OK"
    )
)</f>
        <v>OK</v>
      </c>
      <c r="Q26" s="23" t="str">
        <f>IF(BS26&lt;&gt;"",
    IF(INT('Data Sheet'!$A$19)=INT('Data Sheet'!$B$15),
        --(INT('Data Sheet'!$A$15) &amp; "." &amp; BS26),
        IF(AND((--(INT('Data Sheet'!$A$15) &amp; "." &amp; BS26)&gt;=--('Data Sheet'!$A$15)), (--(INT('Data Sheet'!$A$15) &amp; "." &amp; BS26)&lt;=--('Data Sheet'!$B$15))),
            --(INT('Data Sheet'!$A$15) &amp; "." &amp; BS26),
            --(INT('Data Sheet'!$B$15) &amp; "." &amp; BS26)
        )
    ),
    IF(BQ26&lt;&gt;"",
        IF(INT('Data Sheet'!$A$15)=INT('Data Sheet'!$B$15),
            --(INT('Data Sheet'!$A$15) &amp; "." &amp; RIGHT(BQ26,3)),
            IF(AND((--(INT('Data Sheet'!$A$15) &amp; "." &amp; RIGHT(BQ26,3))&gt;=--('Data Sheet'!$A$15)), (--(INT('Data Sheet'!$A$15) &amp; "." &amp; RIGHT(BQ26,3))&lt;=--('Data Sheet'!$B$15))),
                --(INT('Data Sheet'!$A$15) &amp; "." &amp; RIGHT(BQ26,3)),
                --(INT('Data Sheet'!$B$15) &amp; "." &amp; RIGHT(BQ26,3))
            )
        ),
        "OK"
    )
)</f>
        <v>OK</v>
      </c>
      <c r="R26" s="19"/>
      <c r="S26" s="19"/>
      <c r="T26" s="19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1"/>
      <c r="AU26" s="21"/>
      <c r="AV26" s="21"/>
      <c r="AW26" s="22"/>
      <c r="AX26" s="99"/>
      <c r="AY26" s="20"/>
      <c r="AZ26" s="20"/>
      <c r="BA26" s="22"/>
      <c r="BB26">
        <v>18</v>
      </c>
      <c r="BC26" s="80"/>
      <c r="BD26" s="80"/>
      <c r="BE26" s="80"/>
      <c r="BF26" s="80"/>
      <c r="BG26" s="32" t="str">
        <f t="shared" si="4"/>
        <v/>
      </c>
      <c r="BH26" s="78">
        <f t="shared" si="2"/>
        <v>0</v>
      </c>
      <c r="BI26" s="2">
        <f t="shared" si="5"/>
        <v>0</v>
      </c>
      <c r="BJ26" s="2">
        <f t="shared" si="6"/>
        <v>0</v>
      </c>
      <c r="BK26" s="2">
        <f t="shared" si="3"/>
        <v>0</v>
      </c>
    </row>
    <row r="27" spans="2:63" ht="15" customHeight="1" x14ac:dyDescent="0.25">
      <c r="B27" s="14">
        <v>19</v>
      </c>
      <c r="C27" s="95" t="str">
        <f t="shared" si="7"/>
        <v/>
      </c>
      <c r="D27" s="15" t="str">
        <f t="shared" si="1"/>
        <v>OK</v>
      </c>
      <c r="E27" s="16" t="e">
        <f>VLOOKUP('Data Sheet'!$B$8,'Data Sheet'!$I$2:$J$9,2,FALSE)</f>
        <v>#N/A</v>
      </c>
      <c r="F27" s="16" t="str">
        <f t="shared" si="8"/>
        <v/>
      </c>
      <c r="G27" s="103">
        <f t="shared" si="9"/>
        <v>0</v>
      </c>
      <c r="H27" s="17" t="s">
        <v>26</v>
      </c>
      <c r="I27" s="17" t="s">
        <v>26</v>
      </c>
      <c r="J27" s="17" t="str">
        <f>IF('Data Sheet'!$B$9="NC-50","N/A","OK")</f>
        <v>OK</v>
      </c>
      <c r="K27" s="17" t="str">
        <f>IF('Data Sheet'!$B$9="NC-50","N/A","OK")</f>
        <v>OK</v>
      </c>
      <c r="L27" s="17" t="str">
        <f t="shared" si="10"/>
        <v>OK</v>
      </c>
      <c r="M27" s="17" t="str">
        <f t="shared" si="11"/>
        <v>OK</v>
      </c>
      <c r="N27" s="18" t="str">
        <f>IF(BO27&lt;&gt;"",
    IF(INT('Data Sheet'!$A$19)=INT('Data Sheet'!$B$19),
        --(INT('Data Sheet'!$A$19) &amp; "." &amp; BO27),
        IF(AND((--(INT('Data Sheet'!$A$19) &amp; "." &amp; BO27)&gt;=--('Data Sheet'!$A$19)), (--(INT('Data Sheet'!$A$19) &amp; "." &amp; BO27)&lt;=--('Data Sheet'!$B$19))),
            --(INT('Data Sheet'!$A$19) &amp; "." &amp; BO27),
            --(INT('Data Sheet'!$B$19) &amp; "." &amp; BO27)
        )
    ),
    IF(BN27&lt;&gt;"",
        IF(INT('Data Sheet'!$A$19)=INT('Data Sheet'!$B$19),
            --(INT('Data Sheet'!$A$19) &amp; "." &amp; LEFT(BN27,3)),
            IF(AND((--(INT('Data Sheet'!$A$19) &amp; "." &amp; LEFT(BN27,3))&gt;=--('Data Sheet'!$A$19)), (--(INT('Data Sheet'!$A$19) &amp; "." &amp; LEFT(BN27,3))&lt;=--('Data Sheet'!$B$19))),
                --(INT('Data Sheet'!$A$19) &amp; "." &amp; LEFT(BN27,3)),
                --(INT('Data Sheet'!$B$19) &amp; "." &amp; LEFT(BN27,3))
            )
        ),
        "OK"
    )
)</f>
        <v>OK</v>
      </c>
      <c r="O27" s="23" t="str">
        <f>IF(BP27&lt;&gt;"",
    IF(INT('Data Sheet'!$A$19)=INT('Data Sheet'!$B$19),
        --(INT('Data Sheet'!$A$19) &amp; "." &amp; BP27),
        IF(AND((--(INT('Data Sheet'!$A$19) &amp; "." &amp; BP27)&gt;=--('Data Sheet'!$A$19)), (--(INT('Data Sheet'!$A$19) &amp; "." &amp; BP27)&lt;=--('Data Sheet'!$B$19))),
            --(INT('Data Sheet'!$A$19) &amp; "." &amp; BP27),
            --(INT('Data Sheet'!$B$19) &amp; "." &amp; BP27)
        )
    ),
    IF(BN27&lt;&gt;"",
        IF(INT('Data Sheet'!$A$19)=INT('Data Sheet'!$B$19),
            --(INT('Data Sheet'!$A$19) &amp; "." &amp; RIGHT(BN27,3)),
            IF(AND((--(INT('Data Sheet'!$A$19) &amp; "." &amp; RIGHT(BN27,3))&gt;=--('Data Sheet'!$A$19)), (--(INT('Data Sheet'!$A$19) &amp; "." &amp; RIGHT(BN27,3))&lt;=--('Data Sheet'!$B$19))),
                --(INT('Data Sheet'!$A$19) &amp; "." &amp; RIGHT(BN27,3)),
                --(INT('Data Sheet'!$B$19) &amp; "." &amp; RIGHT(BN27,3))
            )
        ),
        "OK"
    )
)</f>
        <v>OK</v>
      </c>
      <c r="P27" s="23" t="str">
        <f>IF(BR27&lt;&gt;"",
    IF(INT('Data Sheet'!$A$19)=INT('Data Sheet'!$B$15),
        --(INT('Data Sheet'!$A$15) &amp; "." &amp; BR27),
        IF(AND((--(INT('Data Sheet'!$A$15) &amp; "." &amp; BR27)&gt;=--('Data Sheet'!$A$15)), (--(INT('Data Sheet'!$A$15) &amp; "." &amp; BR27)&lt;=--('Data Sheet'!$B$15))),
            --(INT('Data Sheet'!$A$15) &amp; "." &amp; BR27),
            --(INT('Data Sheet'!$B$15) &amp; "." &amp; BR27)
        )
    ),
    IF(BQ27&lt;&gt;"",
        IF(INT('Data Sheet'!$A$15)=INT('Data Sheet'!$B$15),
            --(INT('Data Sheet'!$A$15) &amp; "." &amp; LEFT(BQ27,3)),
            IF(AND((--(INT('Data Sheet'!$A$15) &amp; "." &amp; LEFT(BQ27,3))&gt;=--('Data Sheet'!$A$15)), (--(INT('Data Sheet'!$A$15) &amp; "." &amp; LEFT(BQ27,3))&lt;=--('Data Sheet'!$B$15))),
                --(INT('Data Sheet'!$A$15) &amp; "." &amp; LEFT(BQ27,3)),
                --(INT('Data Sheet'!$B$15) &amp; "." &amp; LEFT(BQ27,3))
            )
        ),
        "OK"
    )
)</f>
        <v>OK</v>
      </c>
      <c r="Q27" s="23" t="str">
        <f>IF(BS27&lt;&gt;"",
    IF(INT('Data Sheet'!$A$19)=INT('Data Sheet'!$B$15),
        --(INT('Data Sheet'!$A$15) &amp; "." &amp; BS27),
        IF(AND((--(INT('Data Sheet'!$A$15) &amp; "." &amp; BS27)&gt;=--('Data Sheet'!$A$15)), (--(INT('Data Sheet'!$A$15) &amp; "." &amp; BS27)&lt;=--('Data Sheet'!$B$15))),
            --(INT('Data Sheet'!$A$15) &amp; "." &amp; BS27),
            --(INT('Data Sheet'!$B$15) &amp; "." &amp; BS27)
        )
    ),
    IF(BQ27&lt;&gt;"",
        IF(INT('Data Sheet'!$A$15)=INT('Data Sheet'!$B$15),
            --(INT('Data Sheet'!$A$15) &amp; "." &amp; RIGHT(BQ27,3)),
            IF(AND((--(INT('Data Sheet'!$A$15) &amp; "." &amp; RIGHT(BQ27,3))&gt;=--('Data Sheet'!$A$15)), (--(INT('Data Sheet'!$A$15) &amp; "." &amp; RIGHT(BQ27,3))&lt;=--('Data Sheet'!$B$15))),
                --(INT('Data Sheet'!$A$15) &amp; "." &amp; RIGHT(BQ27,3)),
                --(INT('Data Sheet'!$B$15) &amp; "." &amp; RIGHT(BQ27,3))
            )
        ),
        "OK"
    )
)</f>
        <v>OK</v>
      </c>
      <c r="R27" s="19"/>
      <c r="S27" s="19"/>
      <c r="T27" s="19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1"/>
      <c r="AU27" s="21"/>
      <c r="AV27" s="21"/>
      <c r="AW27" s="22"/>
      <c r="AX27" s="99"/>
      <c r="AY27" s="20"/>
      <c r="AZ27" s="20"/>
      <c r="BA27" s="22"/>
      <c r="BB27">
        <v>19</v>
      </c>
      <c r="BC27" s="80"/>
      <c r="BD27" s="80"/>
      <c r="BE27" s="80"/>
      <c r="BF27" s="80"/>
      <c r="BG27" s="32" t="str">
        <f t="shared" si="4"/>
        <v/>
      </c>
      <c r="BH27" s="78">
        <f t="shared" si="2"/>
        <v>0</v>
      </c>
      <c r="BI27" s="2">
        <f t="shared" si="5"/>
        <v>0</v>
      </c>
      <c r="BJ27" s="2">
        <f t="shared" si="6"/>
        <v>0</v>
      </c>
      <c r="BK27" s="2">
        <f t="shared" si="3"/>
        <v>0</v>
      </c>
    </row>
    <row r="28" spans="2:63" ht="15" customHeight="1" x14ac:dyDescent="0.25">
      <c r="B28" s="14">
        <v>20</v>
      </c>
      <c r="C28" s="95" t="str">
        <f t="shared" si="7"/>
        <v/>
      </c>
      <c r="D28" s="15" t="str">
        <f t="shared" si="1"/>
        <v>OK</v>
      </c>
      <c r="E28" s="16" t="e">
        <f>VLOOKUP('Data Sheet'!$B$8,'Data Sheet'!$I$2:$J$9,2,FALSE)</f>
        <v>#N/A</v>
      </c>
      <c r="F28" s="16" t="str">
        <f t="shared" si="8"/>
        <v/>
      </c>
      <c r="G28" s="103">
        <f t="shared" si="9"/>
        <v>0</v>
      </c>
      <c r="H28" s="17" t="s">
        <v>26</v>
      </c>
      <c r="I28" s="17" t="s">
        <v>26</v>
      </c>
      <c r="J28" s="17" t="str">
        <f>IF('Data Sheet'!$B$9="NC-50","N/A","OK")</f>
        <v>OK</v>
      </c>
      <c r="K28" s="17" t="str">
        <f>IF('Data Sheet'!$B$9="NC-50","N/A","OK")</f>
        <v>OK</v>
      </c>
      <c r="L28" s="17" t="str">
        <f t="shared" si="10"/>
        <v>OK</v>
      </c>
      <c r="M28" s="17" t="str">
        <f t="shared" si="11"/>
        <v>OK</v>
      </c>
      <c r="N28" s="18" t="str">
        <f>IF(BO28&lt;&gt;"",
    IF(INT('Data Sheet'!$A$19)=INT('Data Sheet'!$B$19),
        --(INT('Data Sheet'!$A$19) &amp; "." &amp; BO28),
        IF(AND((--(INT('Data Sheet'!$A$19) &amp; "." &amp; BO28)&gt;=--('Data Sheet'!$A$19)), (--(INT('Data Sheet'!$A$19) &amp; "." &amp; BO28)&lt;=--('Data Sheet'!$B$19))),
            --(INT('Data Sheet'!$A$19) &amp; "." &amp; BO28),
            --(INT('Data Sheet'!$B$19) &amp; "." &amp; BO28)
        )
    ),
    IF(BN28&lt;&gt;"",
        IF(INT('Data Sheet'!$A$19)=INT('Data Sheet'!$B$19),
            --(INT('Data Sheet'!$A$19) &amp; "." &amp; LEFT(BN28,3)),
            IF(AND((--(INT('Data Sheet'!$A$19) &amp; "." &amp; LEFT(BN28,3))&gt;=--('Data Sheet'!$A$19)), (--(INT('Data Sheet'!$A$19) &amp; "." &amp; LEFT(BN28,3))&lt;=--('Data Sheet'!$B$19))),
                --(INT('Data Sheet'!$A$19) &amp; "." &amp; LEFT(BN28,3)),
                --(INT('Data Sheet'!$B$19) &amp; "." &amp; LEFT(BN28,3))
            )
        ),
        "OK"
    )
)</f>
        <v>OK</v>
      </c>
      <c r="O28" s="23" t="str">
        <f>IF(BP28&lt;&gt;"",
    IF(INT('Data Sheet'!$A$19)=INT('Data Sheet'!$B$19),
        --(INT('Data Sheet'!$A$19) &amp; "." &amp; BP28),
        IF(AND((--(INT('Data Sheet'!$A$19) &amp; "." &amp; BP28)&gt;=--('Data Sheet'!$A$19)), (--(INT('Data Sheet'!$A$19) &amp; "." &amp; BP28)&lt;=--('Data Sheet'!$B$19))),
            --(INT('Data Sheet'!$A$19) &amp; "." &amp; BP28),
            --(INT('Data Sheet'!$B$19) &amp; "." &amp; BP28)
        )
    ),
    IF(BN28&lt;&gt;"",
        IF(INT('Data Sheet'!$A$19)=INT('Data Sheet'!$B$19),
            --(INT('Data Sheet'!$A$19) &amp; "." &amp; RIGHT(BN28,3)),
            IF(AND((--(INT('Data Sheet'!$A$19) &amp; "." &amp; RIGHT(BN28,3))&gt;=--('Data Sheet'!$A$19)), (--(INT('Data Sheet'!$A$19) &amp; "." &amp; RIGHT(BN28,3))&lt;=--('Data Sheet'!$B$19))),
                --(INT('Data Sheet'!$A$19) &amp; "." &amp; RIGHT(BN28,3)),
                --(INT('Data Sheet'!$B$19) &amp; "." &amp; RIGHT(BN28,3))
            )
        ),
        "OK"
    )
)</f>
        <v>OK</v>
      </c>
      <c r="P28" s="23" t="str">
        <f>IF(BR28&lt;&gt;"",
    IF(INT('Data Sheet'!$A$19)=INT('Data Sheet'!$B$15),
        --(INT('Data Sheet'!$A$15) &amp; "." &amp; BR28),
        IF(AND((--(INT('Data Sheet'!$A$15) &amp; "." &amp; BR28)&gt;=--('Data Sheet'!$A$15)), (--(INT('Data Sheet'!$A$15) &amp; "." &amp; BR28)&lt;=--('Data Sheet'!$B$15))),
            --(INT('Data Sheet'!$A$15) &amp; "." &amp; BR28),
            --(INT('Data Sheet'!$B$15) &amp; "." &amp; BR28)
        )
    ),
    IF(BQ28&lt;&gt;"",
        IF(INT('Data Sheet'!$A$15)=INT('Data Sheet'!$B$15),
            --(INT('Data Sheet'!$A$15) &amp; "." &amp; LEFT(BQ28,3)),
            IF(AND((--(INT('Data Sheet'!$A$15) &amp; "." &amp; LEFT(BQ28,3))&gt;=--('Data Sheet'!$A$15)), (--(INT('Data Sheet'!$A$15) &amp; "." &amp; LEFT(BQ28,3))&lt;=--('Data Sheet'!$B$15))),
                --(INT('Data Sheet'!$A$15) &amp; "." &amp; LEFT(BQ28,3)),
                --(INT('Data Sheet'!$B$15) &amp; "." &amp; LEFT(BQ28,3))
            )
        ),
        "OK"
    )
)</f>
        <v>OK</v>
      </c>
      <c r="Q28" s="23" t="str">
        <f>IF(BS28&lt;&gt;"",
    IF(INT('Data Sheet'!$A$19)=INT('Data Sheet'!$B$15),
        --(INT('Data Sheet'!$A$15) &amp; "." &amp; BS28),
        IF(AND((--(INT('Data Sheet'!$A$15) &amp; "." &amp; BS28)&gt;=--('Data Sheet'!$A$15)), (--(INT('Data Sheet'!$A$15) &amp; "." &amp; BS28)&lt;=--('Data Sheet'!$B$15))),
            --(INT('Data Sheet'!$A$15) &amp; "." &amp; BS28),
            --(INT('Data Sheet'!$B$15) &amp; "." &amp; BS28)
        )
    ),
    IF(BQ28&lt;&gt;"",
        IF(INT('Data Sheet'!$A$15)=INT('Data Sheet'!$B$15),
            --(INT('Data Sheet'!$A$15) &amp; "." &amp; RIGHT(BQ28,3)),
            IF(AND((--(INT('Data Sheet'!$A$15) &amp; "." &amp; RIGHT(BQ28,3))&gt;=--('Data Sheet'!$A$15)), (--(INT('Data Sheet'!$A$15) &amp; "." &amp; RIGHT(BQ28,3))&lt;=--('Data Sheet'!$B$15))),
                --(INT('Data Sheet'!$A$15) &amp; "." &amp; RIGHT(BQ28,3)),
                --(INT('Data Sheet'!$B$15) &amp; "." &amp; RIGHT(BQ28,3))
            )
        ),
        "OK"
    )
)</f>
        <v>OK</v>
      </c>
      <c r="R28" s="19"/>
      <c r="S28" s="19"/>
      <c r="T28" s="19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1"/>
      <c r="AU28" s="21"/>
      <c r="AV28" s="21"/>
      <c r="AW28" s="22"/>
      <c r="AX28" s="99"/>
      <c r="AY28" s="20"/>
      <c r="AZ28" s="20"/>
      <c r="BA28" s="22"/>
      <c r="BB28">
        <v>20</v>
      </c>
      <c r="BC28" s="80"/>
      <c r="BD28" s="80"/>
      <c r="BE28" s="80"/>
      <c r="BF28" s="80"/>
      <c r="BG28" s="32" t="str">
        <f t="shared" si="4"/>
        <v/>
      </c>
      <c r="BH28" s="78">
        <f t="shared" si="2"/>
        <v>0</v>
      </c>
      <c r="BI28" s="2">
        <f t="shared" si="5"/>
        <v>0</v>
      </c>
      <c r="BJ28" s="2">
        <f t="shared" si="6"/>
        <v>0</v>
      </c>
      <c r="BK28" s="2">
        <f t="shared" si="3"/>
        <v>0</v>
      </c>
    </row>
    <row r="29" spans="2:63" ht="15" customHeight="1" x14ac:dyDescent="0.25">
      <c r="B29" s="14">
        <v>21</v>
      </c>
      <c r="C29" s="95" t="str">
        <f t="shared" si="7"/>
        <v/>
      </c>
      <c r="D29" s="15" t="str">
        <f t="shared" si="1"/>
        <v>OK</v>
      </c>
      <c r="E29" s="16" t="e">
        <f>VLOOKUP('Data Sheet'!$B$8,'Data Sheet'!$I$2:$J$9,2,FALSE)</f>
        <v>#N/A</v>
      </c>
      <c r="F29" s="16" t="str">
        <f t="shared" si="8"/>
        <v/>
      </c>
      <c r="G29" s="103">
        <f t="shared" si="9"/>
        <v>0</v>
      </c>
      <c r="H29" s="17" t="s">
        <v>26</v>
      </c>
      <c r="I29" s="17" t="s">
        <v>26</v>
      </c>
      <c r="J29" s="17" t="str">
        <f>IF('Data Sheet'!$B$9="NC-50","N/A","OK")</f>
        <v>OK</v>
      </c>
      <c r="K29" s="17" t="str">
        <f>IF('Data Sheet'!$B$9="NC-50","N/A","OK")</f>
        <v>OK</v>
      </c>
      <c r="L29" s="17" t="str">
        <f t="shared" si="10"/>
        <v>OK</v>
      </c>
      <c r="M29" s="17" t="str">
        <f t="shared" si="11"/>
        <v>OK</v>
      </c>
      <c r="N29" s="18" t="str">
        <f>IF(BO29&lt;&gt;"",
    IF(INT('Data Sheet'!$A$19)=INT('Data Sheet'!$B$19),
        --(INT('Data Sheet'!$A$19) &amp; "." &amp; BO29),
        IF(AND((--(INT('Data Sheet'!$A$19) &amp; "." &amp; BO29)&gt;=--('Data Sheet'!$A$19)), (--(INT('Data Sheet'!$A$19) &amp; "." &amp; BO29)&lt;=--('Data Sheet'!$B$19))),
            --(INT('Data Sheet'!$A$19) &amp; "." &amp; BO29),
            --(INT('Data Sheet'!$B$19) &amp; "." &amp; BO29)
        )
    ),
    IF(BN29&lt;&gt;"",
        IF(INT('Data Sheet'!$A$19)=INT('Data Sheet'!$B$19),
            --(INT('Data Sheet'!$A$19) &amp; "." &amp; LEFT(BN29,3)),
            IF(AND((--(INT('Data Sheet'!$A$19) &amp; "." &amp; LEFT(BN29,3))&gt;=--('Data Sheet'!$A$19)), (--(INT('Data Sheet'!$A$19) &amp; "." &amp; LEFT(BN29,3))&lt;=--('Data Sheet'!$B$19))),
                --(INT('Data Sheet'!$A$19) &amp; "." &amp; LEFT(BN29,3)),
                --(INT('Data Sheet'!$B$19) &amp; "." &amp; LEFT(BN29,3))
            )
        ),
        "OK"
    )
)</f>
        <v>OK</v>
      </c>
      <c r="O29" s="23" t="str">
        <f>IF(BP29&lt;&gt;"",
    IF(INT('Data Sheet'!$A$19)=INT('Data Sheet'!$B$19),
        --(INT('Data Sheet'!$A$19) &amp; "." &amp; BP29),
        IF(AND((--(INT('Data Sheet'!$A$19) &amp; "." &amp; BP29)&gt;=--('Data Sheet'!$A$19)), (--(INT('Data Sheet'!$A$19) &amp; "." &amp; BP29)&lt;=--('Data Sheet'!$B$19))),
            --(INT('Data Sheet'!$A$19) &amp; "." &amp; BP29),
            --(INT('Data Sheet'!$B$19) &amp; "." &amp; BP29)
        )
    ),
    IF(BN29&lt;&gt;"",
        IF(INT('Data Sheet'!$A$19)=INT('Data Sheet'!$B$19),
            --(INT('Data Sheet'!$A$19) &amp; "." &amp; RIGHT(BN29,3)),
            IF(AND((--(INT('Data Sheet'!$A$19) &amp; "." &amp; RIGHT(BN29,3))&gt;=--('Data Sheet'!$A$19)), (--(INT('Data Sheet'!$A$19) &amp; "." &amp; RIGHT(BN29,3))&lt;=--('Data Sheet'!$B$19))),
                --(INT('Data Sheet'!$A$19) &amp; "." &amp; RIGHT(BN29,3)),
                --(INT('Data Sheet'!$B$19) &amp; "." &amp; RIGHT(BN29,3))
            )
        ),
        "OK"
    )
)</f>
        <v>OK</v>
      </c>
      <c r="P29" s="23" t="str">
        <f>IF(BR29&lt;&gt;"",
    IF(INT('Data Sheet'!$A$19)=INT('Data Sheet'!$B$15),
        --(INT('Data Sheet'!$A$15) &amp; "." &amp; BR29),
        IF(AND((--(INT('Data Sheet'!$A$15) &amp; "." &amp; BR29)&gt;=--('Data Sheet'!$A$15)), (--(INT('Data Sheet'!$A$15) &amp; "." &amp; BR29)&lt;=--('Data Sheet'!$B$15))),
            --(INT('Data Sheet'!$A$15) &amp; "." &amp; BR29),
            --(INT('Data Sheet'!$B$15) &amp; "." &amp; BR29)
        )
    ),
    IF(BQ29&lt;&gt;"",
        IF(INT('Data Sheet'!$A$15)=INT('Data Sheet'!$B$15),
            --(INT('Data Sheet'!$A$15) &amp; "." &amp; LEFT(BQ29,3)),
            IF(AND((--(INT('Data Sheet'!$A$15) &amp; "." &amp; LEFT(BQ29,3))&gt;=--('Data Sheet'!$A$15)), (--(INT('Data Sheet'!$A$15) &amp; "." &amp; LEFT(BQ29,3))&lt;=--('Data Sheet'!$B$15))),
                --(INT('Data Sheet'!$A$15) &amp; "." &amp; LEFT(BQ29,3)),
                --(INT('Data Sheet'!$B$15) &amp; "." &amp; LEFT(BQ29,3))
            )
        ),
        "OK"
    )
)</f>
        <v>OK</v>
      </c>
      <c r="Q29" s="23" t="str">
        <f>IF(BS29&lt;&gt;"",
    IF(INT('Data Sheet'!$A$19)=INT('Data Sheet'!$B$15),
        --(INT('Data Sheet'!$A$15) &amp; "." &amp; BS29),
        IF(AND((--(INT('Data Sheet'!$A$15) &amp; "." &amp; BS29)&gt;=--('Data Sheet'!$A$15)), (--(INT('Data Sheet'!$A$15) &amp; "." &amp; BS29)&lt;=--('Data Sheet'!$B$15))),
            --(INT('Data Sheet'!$A$15) &amp; "." &amp; BS29),
            --(INT('Data Sheet'!$B$15) &amp; "." &amp; BS29)
        )
    ),
    IF(BQ29&lt;&gt;"",
        IF(INT('Data Sheet'!$A$15)=INT('Data Sheet'!$B$15),
            --(INT('Data Sheet'!$A$15) &amp; "." &amp; RIGHT(BQ29,3)),
            IF(AND((--(INT('Data Sheet'!$A$15) &amp; "." &amp; RIGHT(BQ29,3))&gt;=--('Data Sheet'!$A$15)), (--(INT('Data Sheet'!$A$15) &amp; "." &amp; RIGHT(BQ29,3))&lt;=--('Data Sheet'!$B$15))),
                --(INT('Data Sheet'!$A$15) &amp; "." &amp; RIGHT(BQ29,3)),
                --(INT('Data Sheet'!$B$15) &amp; "." &amp; RIGHT(BQ29,3))
            )
        ),
        "OK"
    )
)</f>
        <v>OK</v>
      </c>
      <c r="R29" s="19"/>
      <c r="S29" s="19"/>
      <c r="T29" s="19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1"/>
      <c r="AU29" s="21"/>
      <c r="AV29" s="21"/>
      <c r="AW29" s="22"/>
      <c r="AX29" s="99"/>
      <c r="AY29" s="20"/>
      <c r="AZ29" s="20"/>
      <c r="BA29" s="22"/>
      <c r="BB29">
        <v>21</v>
      </c>
      <c r="BC29" s="80"/>
      <c r="BD29" s="80"/>
      <c r="BE29" s="80"/>
      <c r="BF29" s="80"/>
      <c r="BG29" s="32" t="str">
        <f t="shared" si="4"/>
        <v/>
      </c>
      <c r="BH29" s="78">
        <f t="shared" si="2"/>
        <v>0</v>
      </c>
      <c r="BI29" s="2">
        <f t="shared" si="5"/>
        <v>0</v>
      </c>
      <c r="BJ29" s="2">
        <f t="shared" si="6"/>
        <v>0</v>
      </c>
      <c r="BK29" s="2">
        <f t="shared" si="3"/>
        <v>0</v>
      </c>
    </row>
    <row r="30" spans="2:63" ht="15" customHeight="1" x14ac:dyDescent="0.25">
      <c r="B30" s="14">
        <v>22</v>
      </c>
      <c r="C30" s="95" t="str">
        <f t="shared" si="7"/>
        <v/>
      </c>
      <c r="D30" s="15" t="str">
        <f t="shared" si="1"/>
        <v>OK</v>
      </c>
      <c r="E30" s="16" t="e">
        <f>VLOOKUP('Data Sheet'!$B$8,'Data Sheet'!$I$2:$J$9,2,FALSE)</f>
        <v>#N/A</v>
      </c>
      <c r="F30" s="16" t="str">
        <f t="shared" si="8"/>
        <v/>
      </c>
      <c r="G30" s="103">
        <f t="shared" si="9"/>
        <v>0</v>
      </c>
      <c r="H30" s="17" t="s">
        <v>26</v>
      </c>
      <c r="I30" s="17" t="s">
        <v>26</v>
      </c>
      <c r="J30" s="17" t="str">
        <f>IF('Data Sheet'!$B$9="NC-50","N/A","OK")</f>
        <v>OK</v>
      </c>
      <c r="K30" s="17" t="str">
        <f>IF('Data Sheet'!$B$9="NC-50","N/A","OK")</f>
        <v>OK</v>
      </c>
      <c r="L30" s="17" t="str">
        <f t="shared" si="10"/>
        <v>OK</v>
      </c>
      <c r="M30" s="17" t="str">
        <f t="shared" si="11"/>
        <v>OK</v>
      </c>
      <c r="N30" s="18" t="str">
        <f>IF(BO30&lt;&gt;"",
    IF(INT('Data Sheet'!$A$19)=INT('Data Sheet'!$B$19),
        --(INT('Data Sheet'!$A$19) &amp; "." &amp; BO30),
        IF(AND((--(INT('Data Sheet'!$A$19) &amp; "." &amp; BO30)&gt;=--('Data Sheet'!$A$19)), (--(INT('Data Sheet'!$A$19) &amp; "." &amp; BO30)&lt;=--('Data Sheet'!$B$19))),
            --(INT('Data Sheet'!$A$19) &amp; "." &amp; BO30),
            --(INT('Data Sheet'!$B$19) &amp; "." &amp; BO30)
        )
    ),
    IF(BN30&lt;&gt;"",
        IF(INT('Data Sheet'!$A$19)=INT('Data Sheet'!$B$19),
            --(INT('Data Sheet'!$A$19) &amp; "." &amp; LEFT(BN30,3)),
            IF(AND((--(INT('Data Sheet'!$A$19) &amp; "." &amp; LEFT(BN30,3))&gt;=--('Data Sheet'!$A$19)), (--(INT('Data Sheet'!$A$19) &amp; "." &amp; LEFT(BN30,3))&lt;=--('Data Sheet'!$B$19))),
                --(INT('Data Sheet'!$A$19) &amp; "." &amp; LEFT(BN30,3)),
                --(INT('Data Sheet'!$B$19) &amp; "." &amp; LEFT(BN30,3))
            )
        ),
        "OK"
    )
)</f>
        <v>OK</v>
      </c>
      <c r="O30" s="23" t="str">
        <f>IF(BP30&lt;&gt;"",
    IF(INT('Data Sheet'!$A$19)=INT('Data Sheet'!$B$19),
        --(INT('Data Sheet'!$A$19) &amp; "." &amp; BP30),
        IF(AND((--(INT('Data Sheet'!$A$19) &amp; "." &amp; BP30)&gt;=--('Data Sheet'!$A$19)), (--(INT('Data Sheet'!$A$19) &amp; "." &amp; BP30)&lt;=--('Data Sheet'!$B$19))),
            --(INT('Data Sheet'!$A$19) &amp; "." &amp; BP30),
            --(INT('Data Sheet'!$B$19) &amp; "." &amp; BP30)
        )
    ),
    IF(BN30&lt;&gt;"",
        IF(INT('Data Sheet'!$A$19)=INT('Data Sheet'!$B$19),
            --(INT('Data Sheet'!$A$19) &amp; "." &amp; RIGHT(BN30,3)),
            IF(AND((--(INT('Data Sheet'!$A$19) &amp; "." &amp; RIGHT(BN30,3))&gt;=--('Data Sheet'!$A$19)), (--(INT('Data Sheet'!$A$19) &amp; "." &amp; RIGHT(BN30,3))&lt;=--('Data Sheet'!$B$19))),
                --(INT('Data Sheet'!$A$19) &amp; "." &amp; RIGHT(BN30,3)),
                --(INT('Data Sheet'!$B$19) &amp; "." &amp; RIGHT(BN30,3))
            )
        ),
        "OK"
    )
)</f>
        <v>OK</v>
      </c>
      <c r="P30" s="23" t="str">
        <f>IF(BR30&lt;&gt;"",
    IF(INT('Data Sheet'!$A$19)=INT('Data Sheet'!$B$15),
        --(INT('Data Sheet'!$A$15) &amp; "." &amp; BR30),
        IF(AND((--(INT('Data Sheet'!$A$15) &amp; "." &amp; BR30)&gt;=--('Data Sheet'!$A$15)), (--(INT('Data Sheet'!$A$15) &amp; "." &amp; BR30)&lt;=--('Data Sheet'!$B$15))),
            --(INT('Data Sheet'!$A$15) &amp; "." &amp; BR30),
            --(INT('Data Sheet'!$B$15) &amp; "." &amp; BR30)
        )
    ),
    IF(BQ30&lt;&gt;"",
        IF(INT('Data Sheet'!$A$15)=INT('Data Sheet'!$B$15),
            --(INT('Data Sheet'!$A$15) &amp; "." &amp; LEFT(BQ30,3)),
            IF(AND((--(INT('Data Sheet'!$A$15) &amp; "." &amp; LEFT(BQ30,3))&gt;=--('Data Sheet'!$A$15)), (--(INT('Data Sheet'!$A$15) &amp; "." &amp; LEFT(BQ30,3))&lt;=--('Data Sheet'!$B$15))),
                --(INT('Data Sheet'!$A$15) &amp; "." &amp; LEFT(BQ30,3)),
                --(INT('Data Sheet'!$B$15) &amp; "." &amp; LEFT(BQ30,3))
            )
        ),
        "OK"
    )
)</f>
        <v>OK</v>
      </c>
      <c r="Q30" s="23" t="str">
        <f>IF(BS30&lt;&gt;"",
    IF(INT('Data Sheet'!$A$19)=INT('Data Sheet'!$B$15),
        --(INT('Data Sheet'!$A$15) &amp; "." &amp; BS30),
        IF(AND((--(INT('Data Sheet'!$A$15) &amp; "." &amp; BS30)&gt;=--('Data Sheet'!$A$15)), (--(INT('Data Sheet'!$A$15) &amp; "." &amp; BS30)&lt;=--('Data Sheet'!$B$15))),
            --(INT('Data Sheet'!$A$15) &amp; "." &amp; BS30),
            --(INT('Data Sheet'!$B$15) &amp; "." &amp; BS30)
        )
    ),
    IF(BQ30&lt;&gt;"",
        IF(INT('Data Sheet'!$A$15)=INT('Data Sheet'!$B$15),
            --(INT('Data Sheet'!$A$15) &amp; "." &amp; RIGHT(BQ30,3)),
            IF(AND((--(INT('Data Sheet'!$A$15) &amp; "." &amp; RIGHT(BQ30,3))&gt;=--('Data Sheet'!$A$15)), (--(INT('Data Sheet'!$A$15) &amp; "." &amp; RIGHT(BQ30,3))&lt;=--('Data Sheet'!$B$15))),
                --(INT('Data Sheet'!$A$15) &amp; "." &amp; RIGHT(BQ30,3)),
                --(INT('Data Sheet'!$B$15) &amp; "." &amp; RIGHT(BQ30,3))
            )
        ),
        "OK"
    )
)</f>
        <v>OK</v>
      </c>
      <c r="R30" s="19"/>
      <c r="S30" s="19"/>
      <c r="T30" s="19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1"/>
      <c r="AU30" s="21"/>
      <c r="AV30" s="21"/>
      <c r="AW30" s="22"/>
      <c r="AX30" s="99"/>
      <c r="AY30" s="20"/>
      <c r="AZ30" s="20"/>
      <c r="BA30" s="22"/>
      <c r="BB30">
        <v>22</v>
      </c>
      <c r="BC30" s="80"/>
      <c r="BD30" s="80"/>
      <c r="BE30" s="80"/>
      <c r="BF30" s="80"/>
      <c r="BG30" s="32" t="str">
        <f t="shared" si="4"/>
        <v/>
      </c>
      <c r="BH30" s="78">
        <f t="shared" si="2"/>
        <v>0</v>
      </c>
      <c r="BI30" s="2">
        <f t="shared" si="5"/>
        <v>0</v>
      </c>
      <c r="BJ30" s="2">
        <f t="shared" si="6"/>
        <v>0</v>
      </c>
      <c r="BK30" s="2">
        <f t="shared" si="3"/>
        <v>0</v>
      </c>
    </row>
    <row r="31" spans="2:63" ht="15" customHeight="1" x14ac:dyDescent="0.25">
      <c r="B31" s="14">
        <v>23</v>
      </c>
      <c r="C31" s="95" t="str">
        <f t="shared" si="7"/>
        <v/>
      </c>
      <c r="D31" s="15" t="str">
        <f t="shared" si="1"/>
        <v>OK</v>
      </c>
      <c r="E31" s="16" t="e">
        <f>VLOOKUP('Data Sheet'!$B$8,'Data Sheet'!$I$2:$J$9,2,FALSE)</f>
        <v>#N/A</v>
      </c>
      <c r="F31" s="16" t="str">
        <f t="shared" si="8"/>
        <v/>
      </c>
      <c r="G31" s="103">
        <f t="shared" si="9"/>
        <v>0</v>
      </c>
      <c r="H31" s="17" t="s">
        <v>26</v>
      </c>
      <c r="I31" s="17" t="s">
        <v>26</v>
      </c>
      <c r="J31" s="17" t="str">
        <f>IF('Data Sheet'!$B$9="NC-50","N/A","OK")</f>
        <v>OK</v>
      </c>
      <c r="K31" s="17" t="str">
        <f>IF('Data Sheet'!$B$9="NC-50","N/A","OK")</f>
        <v>OK</v>
      </c>
      <c r="L31" s="17" t="str">
        <f t="shared" si="10"/>
        <v>OK</v>
      </c>
      <c r="M31" s="17" t="str">
        <f t="shared" si="11"/>
        <v>OK</v>
      </c>
      <c r="N31" s="18" t="str">
        <f>IF(BO31&lt;&gt;"",
    IF(INT('Data Sheet'!$A$19)=INT('Data Sheet'!$B$19),
        --(INT('Data Sheet'!$A$19) &amp; "." &amp; BO31),
        IF(AND((--(INT('Data Sheet'!$A$19) &amp; "." &amp; BO31)&gt;=--('Data Sheet'!$A$19)), (--(INT('Data Sheet'!$A$19) &amp; "." &amp; BO31)&lt;=--('Data Sheet'!$B$19))),
            --(INT('Data Sheet'!$A$19) &amp; "." &amp; BO31),
            --(INT('Data Sheet'!$B$19) &amp; "." &amp; BO31)
        )
    ),
    IF(BN31&lt;&gt;"",
        IF(INT('Data Sheet'!$A$19)=INT('Data Sheet'!$B$19),
            --(INT('Data Sheet'!$A$19) &amp; "." &amp; LEFT(BN31,3)),
            IF(AND((--(INT('Data Sheet'!$A$19) &amp; "." &amp; LEFT(BN31,3))&gt;=--('Data Sheet'!$A$19)), (--(INT('Data Sheet'!$A$19) &amp; "." &amp; LEFT(BN31,3))&lt;=--('Data Sheet'!$B$19))),
                --(INT('Data Sheet'!$A$19) &amp; "." &amp; LEFT(BN31,3)),
                --(INT('Data Sheet'!$B$19) &amp; "." &amp; LEFT(BN31,3))
            )
        ),
        "OK"
    )
)</f>
        <v>OK</v>
      </c>
      <c r="O31" s="23" t="str">
        <f>IF(BP31&lt;&gt;"",
    IF(INT('Data Sheet'!$A$19)=INT('Data Sheet'!$B$19),
        --(INT('Data Sheet'!$A$19) &amp; "." &amp; BP31),
        IF(AND((--(INT('Data Sheet'!$A$19) &amp; "." &amp; BP31)&gt;=--('Data Sheet'!$A$19)), (--(INT('Data Sheet'!$A$19) &amp; "." &amp; BP31)&lt;=--('Data Sheet'!$B$19))),
            --(INT('Data Sheet'!$A$19) &amp; "." &amp; BP31),
            --(INT('Data Sheet'!$B$19) &amp; "." &amp; BP31)
        )
    ),
    IF(BN31&lt;&gt;"",
        IF(INT('Data Sheet'!$A$19)=INT('Data Sheet'!$B$19),
            --(INT('Data Sheet'!$A$19) &amp; "." &amp; RIGHT(BN31,3)),
            IF(AND((--(INT('Data Sheet'!$A$19) &amp; "." &amp; RIGHT(BN31,3))&gt;=--('Data Sheet'!$A$19)), (--(INT('Data Sheet'!$A$19) &amp; "." &amp; RIGHT(BN31,3))&lt;=--('Data Sheet'!$B$19))),
                --(INT('Data Sheet'!$A$19) &amp; "." &amp; RIGHT(BN31,3)),
                --(INT('Data Sheet'!$B$19) &amp; "." &amp; RIGHT(BN31,3))
            )
        ),
        "OK"
    )
)</f>
        <v>OK</v>
      </c>
      <c r="P31" s="23" t="str">
        <f>IF(BR31&lt;&gt;"",
    IF(INT('Data Sheet'!$A$19)=INT('Data Sheet'!$B$15),
        --(INT('Data Sheet'!$A$15) &amp; "." &amp; BR31),
        IF(AND((--(INT('Data Sheet'!$A$15) &amp; "." &amp; BR31)&gt;=--('Data Sheet'!$A$15)), (--(INT('Data Sheet'!$A$15) &amp; "." &amp; BR31)&lt;=--('Data Sheet'!$B$15))),
            --(INT('Data Sheet'!$A$15) &amp; "." &amp; BR31),
            --(INT('Data Sheet'!$B$15) &amp; "." &amp; BR31)
        )
    ),
    IF(BQ31&lt;&gt;"",
        IF(INT('Data Sheet'!$A$15)=INT('Data Sheet'!$B$15),
            --(INT('Data Sheet'!$A$15) &amp; "." &amp; LEFT(BQ31,3)),
            IF(AND((--(INT('Data Sheet'!$A$15) &amp; "." &amp; LEFT(BQ31,3))&gt;=--('Data Sheet'!$A$15)), (--(INT('Data Sheet'!$A$15) &amp; "." &amp; LEFT(BQ31,3))&lt;=--('Data Sheet'!$B$15))),
                --(INT('Data Sheet'!$A$15) &amp; "." &amp; LEFT(BQ31,3)),
                --(INT('Data Sheet'!$B$15) &amp; "." &amp; LEFT(BQ31,3))
            )
        ),
        "OK"
    )
)</f>
        <v>OK</v>
      </c>
      <c r="Q31" s="23" t="str">
        <f>IF(BS31&lt;&gt;"",
    IF(INT('Data Sheet'!$A$19)=INT('Data Sheet'!$B$15),
        --(INT('Data Sheet'!$A$15) &amp; "." &amp; BS31),
        IF(AND((--(INT('Data Sheet'!$A$15) &amp; "." &amp; BS31)&gt;=--('Data Sheet'!$A$15)), (--(INT('Data Sheet'!$A$15) &amp; "." &amp; BS31)&lt;=--('Data Sheet'!$B$15))),
            --(INT('Data Sheet'!$A$15) &amp; "." &amp; BS31),
            --(INT('Data Sheet'!$B$15) &amp; "." &amp; BS31)
        )
    ),
    IF(BQ31&lt;&gt;"",
        IF(INT('Data Sheet'!$A$15)=INT('Data Sheet'!$B$15),
            --(INT('Data Sheet'!$A$15) &amp; "." &amp; RIGHT(BQ31,3)),
            IF(AND((--(INT('Data Sheet'!$A$15) &amp; "." &amp; RIGHT(BQ31,3))&gt;=--('Data Sheet'!$A$15)), (--(INT('Data Sheet'!$A$15) &amp; "." &amp; RIGHT(BQ31,3))&lt;=--('Data Sheet'!$B$15))),
                --(INT('Data Sheet'!$A$15) &amp; "." &amp; RIGHT(BQ31,3)),
                --(INT('Data Sheet'!$B$15) &amp; "." &amp; RIGHT(BQ31,3))
            )
        ),
        "OK"
    )
)</f>
        <v>OK</v>
      </c>
      <c r="R31" s="19"/>
      <c r="S31" s="19"/>
      <c r="T31" s="19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1"/>
      <c r="AU31" s="21"/>
      <c r="AV31" s="21"/>
      <c r="AW31" s="22"/>
      <c r="AX31" s="99"/>
      <c r="AY31" s="20"/>
      <c r="AZ31" s="20"/>
      <c r="BA31" s="22"/>
      <c r="BB31">
        <v>23</v>
      </c>
      <c r="BC31" s="80"/>
      <c r="BD31" s="80"/>
      <c r="BE31" s="80"/>
      <c r="BF31" s="80"/>
      <c r="BG31" s="32" t="str">
        <f t="shared" si="4"/>
        <v/>
      </c>
      <c r="BH31" s="78">
        <f t="shared" si="2"/>
        <v>0</v>
      </c>
      <c r="BI31" s="2">
        <f t="shared" si="5"/>
        <v>0</v>
      </c>
      <c r="BJ31" s="2">
        <f t="shared" si="6"/>
        <v>0</v>
      </c>
      <c r="BK31" s="2">
        <f t="shared" si="3"/>
        <v>0</v>
      </c>
    </row>
    <row r="32" spans="2:63" ht="15" customHeight="1" x14ac:dyDescent="0.25">
      <c r="B32" s="14">
        <v>24</v>
      </c>
      <c r="C32" s="95" t="str">
        <f t="shared" si="7"/>
        <v/>
      </c>
      <c r="D32" s="15" t="str">
        <f t="shared" si="1"/>
        <v>OK</v>
      </c>
      <c r="E32" s="16" t="e">
        <f>VLOOKUP('Data Sheet'!$B$8,'Data Sheet'!$I$2:$J$9,2,FALSE)</f>
        <v>#N/A</v>
      </c>
      <c r="F32" s="16" t="str">
        <f t="shared" si="8"/>
        <v/>
      </c>
      <c r="G32" s="103">
        <f t="shared" si="9"/>
        <v>0</v>
      </c>
      <c r="H32" s="17" t="s">
        <v>26</v>
      </c>
      <c r="I32" s="17" t="s">
        <v>26</v>
      </c>
      <c r="J32" s="17" t="str">
        <f>IF('Data Sheet'!$B$9="NC-50","N/A","OK")</f>
        <v>OK</v>
      </c>
      <c r="K32" s="17" t="str">
        <f>IF('Data Sheet'!$B$9="NC-50","N/A","OK")</f>
        <v>OK</v>
      </c>
      <c r="L32" s="17" t="str">
        <f t="shared" si="10"/>
        <v>OK</v>
      </c>
      <c r="M32" s="17" t="str">
        <f t="shared" si="11"/>
        <v>OK</v>
      </c>
      <c r="N32" s="18" t="str">
        <f>IF(BO32&lt;&gt;"",
    IF(INT('Data Sheet'!$A$19)=INT('Data Sheet'!$B$19),
        --(INT('Data Sheet'!$A$19) &amp; "." &amp; BO32),
        IF(AND((--(INT('Data Sheet'!$A$19) &amp; "." &amp; BO32)&gt;=--('Data Sheet'!$A$19)), (--(INT('Data Sheet'!$A$19) &amp; "." &amp; BO32)&lt;=--('Data Sheet'!$B$19))),
            --(INT('Data Sheet'!$A$19) &amp; "." &amp; BO32),
            --(INT('Data Sheet'!$B$19) &amp; "." &amp; BO32)
        )
    ),
    IF(BN32&lt;&gt;"",
        IF(INT('Data Sheet'!$A$19)=INT('Data Sheet'!$B$19),
            --(INT('Data Sheet'!$A$19) &amp; "." &amp; LEFT(BN32,3)),
            IF(AND((--(INT('Data Sheet'!$A$19) &amp; "." &amp; LEFT(BN32,3))&gt;=--('Data Sheet'!$A$19)), (--(INT('Data Sheet'!$A$19) &amp; "." &amp; LEFT(BN32,3))&lt;=--('Data Sheet'!$B$19))),
                --(INT('Data Sheet'!$A$19) &amp; "." &amp; LEFT(BN32,3)),
                --(INT('Data Sheet'!$B$19) &amp; "." &amp; LEFT(BN32,3))
            )
        ),
        "OK"
    )
)</f>
        <v>OK</v>
      </c>
      <c r="O32" s="23" t="str">
        <f>IF(BP32&lt;&gt;"",
    IF(INT('Data Sheet'!$A$19)=INT('Data Sheet'!$B$19),
        --(INT('Data Sheet'!$A$19) &amp; "." &amp; BP32),
        IF(AND((--(INT('Data Sheet'!$A$19) &amp; "." &amp; BP32)&gt;=--('Data Sheet'!$A$19)), (--(INT('Data Sheet'!$A$19) &amp; "." &amp; BP32)&lt;=--('Data Sheet'!$B$19))),
            --(INT('Data Sheet'!$A$19) &amp; "." &amp; BP32),
            --(INT('Data Sheet'!$B$19) &amp; "." &amp; BP32)
        )
    ),
    IF(BN32&lt;&gt;"",
        IF(INT('Data Sheet'!$A$19)=INT('Data Sheet'!$B$19),
            --(INT('Data Sheet'!$A$19) &amp; "." &amp; RIGHT(BN32,3)),
            IF(AND((--(INT('Data Sheet'!$A$19) &amp; "." &amp; RIGHT(BN32,3))&gt;=--('Data Sheet'!$A$19)), (--(INT('Data Sheet'!$A$19) &amp; "." &amp; RIGHT(BN32,3))&lt;=--('Data Sheet'!$B$19))),
                --(INT('Data Sheet'!$A$19) &amp; "." &amp; RIGHT(BN32,3)),
                --(INT('Data Sheet'!$B$19) &amp; "." &amp; RIGHT(BN32,3))
            )
        ),
        "OK"
    )
)</f>
        <v>OK</v>
      </c>
      <c r="P32" s="23" t="str">
        <f>IF(BR32&lt;&gt;"",
    IF(INT('Data Sheet'!$A$19)=INT('Data Sheet'!$B$15),
        --(INT('Data Sheet'!$A$15) &amp; "." &amp; BR32),
        IF(AND((--(INT('Data Sheet'!$A$15) &amp; "." &amp; BR32)&gt;=--('Data Sheet'!$A$15)), (--(INT('Data Sheet'!$A$15) &amp; "." &amp; BR32)&lt;=--('Data Sheet'!$B$15))),
            --(INT('Data Sheet'!$A$15) &amp; "." &amp; BR32),
            --(INT('Data Sheet'!$B$15) &amp; "." &amp; BR32)
        )
    ),
    IF(BQ32&lt;&gt;"",
        IF(INT('Data Sheet'!$A$15)=INT('Data Sheet'!$B$15),
            --(INT('Data Sheet'!$A$15) &amp; "." &amp; LEFT(BQ32,3)),
            IF(AND((--(INT('Data Sheet'!$A$15) &amp; "." &amp; LEFT(BQ32,3))&gt;=--('Data Sheet'!$A$15)), (--(INT('Data Sheet'!$A$15) &amp; "." &amp; LEFT(BQ32,3))&lt;=--('Data Sheet'!$B$15))),
                --(INT('Data Sheet'!$A$15) &amp; "." &amp; LEFT(BQ32,3)),
                --(INT('Data Sheet'!$B$15) &amp; "." &amp; LEFT(BQ32,3))
            )
        ),
        "OK"
    )
)</f>
        <v>OK</v>
      </c>
      <c r="Q32" s="23" t="str">
        <f>IF(BS32&lt;&gt;"",
    IF(INT('Data Sheet'!$A$19)=INT('Data Sheet'!$B$15),
        --(INT('Data Sheet'!$A$15) &amp; "." &amp; BS32),
        IF(AND((--(INT('Data Sheet'!$A$15) &amp; "." &amp; BS32)&gt;=--('Data Sheet'!$A$15)), (--(INT('Data Sheet'!$A$15) &amp; "." &amp; BS32)&lt;=--('Data Sheet'!$B$15))),
            --(INT('Data Sheet'!$A$15) &amp; "." &amp; BS32),
            --(INT('Data Sheet'!$B$15) &amp; "." &amp; BS32)
        )
    ),
    IF(BQ32&lt;&gt;"",
        IF(INT('Data Sheet'!$A$15)=INT('Data Sheet'!$B$15),
            --(INT('Data Sheet'!$A$15) &amp; "." &amp; RIGHT(BQ32,3)),
            IF(AND((--(INT('Data Sheet'!$A$15) &amp; "." &amp; RIGHT(BQ32,3))&gt;=--('Data Sheet'!$A$15)), (--(INT('Data Sheet'!$A$15) &amp; "." &amp; RIGHT(BQ32,3))&lt;=--('Data Sheet'!$B$15))),
                --(INT('Data Sheet'!$A$15) &amp; "." &amp; RIGHT(BQ32,3)),
                --(INT('Data Sheet'!$B$15) &amp; "." &amp; RIGHT(BQ32,3))
            )
        ),
        "OK"
    )
)</f>
        <v>OK</v>
      </c>
      <c r="R32" s="19"/>
      <c r="S32" s="19"/>
      <c r="T32" s="19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1"/>
      <c r="AU32" s="21"/>
      <c r="AV32" s="21"/>
      <c r="AW32" s="22"/>
      <c r="AX32" s="99"/>
      <c r="AY32" s="20"/>
      <c r="AZ32" s="20"/>
      <c r="BA32" s="22"/>
      <c r="BB32">
        <v>24</v>
      </c>
      <c r="BC32" s="80"/>
      <c r="BD32" s="80"/>
      <c r="BE32" s="80"/>
      <c r="BF32" s="80"/>
      <c r="BG32" s="32" t="str">
        <f t="shared" si="4"/>
        <v/>
      </c>
      <c r="BH32" s="78">
        <f t="shared" si="2"/>
        <v>0</v>
      </c>
      <c r="BI32" s="2">
        <f t="shared" si="5"/>
        <v>0</v>
      </c>
      <c r="BJ32" s="2">
        <f t="shared" si="6"/>
        <v>0</v>
      </c>
      <c r="BK32" s="2">
        <f t="shared" si="3"/>
        <v>0</v>
      </c>
    </row>
    <row r="33" spans="2:63" ht="15" customHeight="1" x14ac:dyDescent="0.25">
      <c r="B33" s="14">
        <v>25</v>
      </c>
      <c r="C33" s="95" t="str">
        <f t="shared" si="7"/>
        <v/>
      </c>
      <c r="D33" s="15" t="str">
        <f t="shared" si="1"/>
        <v>OK</v>
      </c>
      <c r="E33" s="16" t="e">
        <f>VLOOKUP('Data Sheet'!$B$8,'Data Sheet'!$I$2:$J$9,2,FALSE)</f>
        <v>#N/A</v>
      </c>
      <c r="F33" s="16" t="str">
        <f t="shared" si="8"/>
        <v/>
      </c>
      <c r="G33" s="103">
        <f t="shared" si="9"/>
        <v>0</v>
      </c>
      <c r="H33" s="17" t="s">
        <v>26</v>
      </c>
      <c r="I33" s="17" t="s">
        <v>26</v>
      </c>
      <c r="J33" s="17" t="str">
        <f>IF('Data Sheet'!$B$9="NC-50","N/A","OK")</f>
        <v>OK</v>
      </c>
      <c r="K33" s="17" t="str">
        <f>IF('Data Sheet'!$B$9="NC-50","N/A","OK")</f>
        <v>OK</v>
      </c>
      <c r="L33" s="17" t="str">
        <f t="shared" si="10"/>
        <v>OK</v>
      </c>
      <c r="M33" s="17" t="str">
        <f t="shared" si="11"/>
        <v>OK</v>
      </c>
      <c r="N33" s="18" t="str">
        <f>IF(BO33&lt;&gt;"",
    IF(INT('Data Sheet'!$A$19)=INT('Data Sheet'!$B$19),
        --(INT('Data Sheet'!$A$19) &amp; "." &amp; BO33),
        IF(AND((--(INT('Data Sheet'!$A$19) &amp; "." &amp; BO33)&gt;=--('Data Sheet'!$A$19)), (--(INT('Data Sheet'!$A$19) &amp; "." &amp; BO33)&lt;=--('Data Sheet'!$B$19))),
            --(INT('Data Sheet'!$A$19) &amp; "." &amp; BO33),
            --(INT('Data Sheet'!$B$19) &amp; "." &amp; BO33)
        )
    ),
    IF(BN33&lt;&gt;"",
        IF(INT('Data Sheet'!$A$19)=INT('Data Sheet'!$B$19),
            --(INT('Data Sheet'!$A$19) &amp; "." &amp; LEFT(BN33,3)),
            IF(AND((--(INT('Data Sheet'!$A$19) &amp; "." &amp; LEFT(BN33,3))&gt;=--('Data Sheet'!$A$19)), (--(INT('Data Sheet'!$A$19) &amp; "." &amp; LEFT(BN33,3))&lt;=--('Data Sheet'!$B$19))),
                --(INT('Data Sheet'!$A$19) &amp; "." &amp; LEFT(BN33,3)),
                --(INT('Data Sheet'!$B$19) &amp; "." &amp; LEFT(BN33,3))
            )
        ),
        "OK"
    )
)</f>
        <v>OK</v>
      </c>
      <c r="O33" s="23" t="str">
        <f>IF(BP33&lt;&gt;"",
    IF(INT('Data Sheet'!$A$19)=INT('Data Sheet'!$B$19),
        --(INT('Data Sheet'!$A$19) &amp; "." &amp; BP33),
        IF(AND((--(INT('Data Sheet'!$A$19) &amp; "." &amp; BP33)&gt;=--('Data Sheet'!$A$19)), (--(INT('Data Sheet'!$A$19) &amp; "." &amp; BP33)&lt;=--('Data Sheet'!$B$19))),
            --(INT('Data Sheet'!$A$19) &amp; "." &amp; BP33),
            --(INT('Data Sheet'!$B$19) &amp; "." &amp; BP33)
        )
    ),
    IF(BN33&lt;&gt;"",
        IF(INT('Data Sheet'!$A$19)=INT('Data Sheet'!$B$19),
            --(INT('Data Sheet'!$A$19) &amp; "." &amp; RIGHT(BN33,3)),
            IF(AND((--(INT('Data Sheet'!$A$19) &amp; "." &amp; RIGHT(BN33,3))&gt;=--('Data Sheet'!$A$19)), (--(INT('Data Sheet'!$A$19) &amp; "." &amp; RIGHT(BN33,3))&lt;=--('Data Sheet'!$B$19))),
                --(INT('Data Sheet'!$A$19) &amp; "." &amp; RIGHT(BN33,3)),
                --(INT('Data Sheet'!$B$19) &amp; "." &amp; RIGHT(BN33,3))
            )
        ),
        "OK"
    )
)</f>
        <v>OK</v>
      </c>
      <c r="P33" s="23" t="str">
        <f>IF(BR33&lt;&gt;"",
    IF(INT('Data Sheet'!$A$19)=INT('Data Sheet'!$B$15),
        --(INT('Data Sheet'!$A$15) &amp; "." &amp; BR33),
        IF(AND((--(INT('Data Sheet'!$A$15) &amp; "." &amp; BR33)&gt;=--('Data Sheet'!$A$15)), (--(INT('Data Sheet'!$A$15) &amp; "." &amp; BR33)&lt;=--('Data Sheet'!$B$15))),
            --(INT('Data Sheet'!$A$15) &amp; "." &amp; BR33),
            --(INT('Data Sheet'!$B$15) &amp; "." &amp; BR33)
        )
    ),
    IF(BQ33&lt;&gt;"",
        IF(INT('Data Sheet'!$A$15)=INT('Data Sheet'!$B$15),
            --(INT('Data Sheet'!$A$15) &amp; "." &amp; LEFT(BQ33,3)),
            IF(AND((--(INT('Data Sheet'!$A$15) &amp; "." &amp; LEFT(BQ33,3))&gt;=--('Data Sheet'!$A$15)), (--(INT('Data Sheet'!$A$15) &amp; "." &amp; LEFT(BQ33,3))&lt;=--('Data Sheet'!$B$15))),
                --(INT('Data Sheet'!$A$15) &amp; "." &amp; LEFT(BQ33,3)),
                --(INT('Data Sheet'!$B$15) &amp; "." &amp; LEFT(BQ33,3))
            )
        ),
        "OK"
    )
)</f>
        <v>OK</v>
      </c>
      <c r="Q33" s="23" t="str">
        <f>IF(BS33&lt;&gt;"",
    IF(INT('Data Sheet'!$A$19)=INT('Data Sheet'!$B$15),
        --(INT('Data Sheet'!$A$15) &amp; "." &amp; BS33),
        IF(AND((--(INT('Data Sheet'!$A$15) &amp; "." &amp; BS33)&gt;=--('Data Sheet'!$A$15)), (--(INT('Data Sheet'!$A$15) &amp; "." &amp; BS33)&lt;=--('Data Sheet'!$B$15))),
            --(INT('Data Sheet'!$A$15) &amp; "." &amp; BS33),
            --(INT('Data Sheet'!$B$15) &amp; "." &amp; BS33)
        )
    ),
    IF(BQ33&lt;&gt;"",
        IF(INT('Data Sheet'!$A$15)=INT('Data Sheet'!$B$15),
            --(INT('Data Sheet'!$A$15) &amp; "." &amp; RIGHT(BQ33,3)),
            IF(AND((--(INT('Data Sheet'!$A$15) &amp; "." &amp; RIGHT(BQ33,3))&gt;=--('Data Sheet'!$A$15)), (--(INT('Data Sheet'!$A$15) &amp; "." &amp; RIGHT(BQ33,3))&lt;=--('Data Sheet'!$B$15))),
                --(INT('Data Sheet'!$A$15) &amp; "." &amp; RIGHT(BQ33,3)),
                --(INT('Data Sheet'!$B$15) &amp; "." &amp; RIGHT(BQ33,3))
            )
        ),
        "OK"
    )
)</f>
        <v>OK</v>
      </c>
      <c r="R33" s="19"/>
      <c r="S33" s="19"/>
      <c r="T33" s="19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1"/>
      <c r="AU33" s="21"/>
      <c r="AV33" s="21"/>
      <c r="AW33" s="22"/>
      <c r="AX33" s="99"/>
      <c r="AY33" s="20"/>
      <c r="AZ33" s="20"/>
      <c r="BA33" s="22"/>
      <c r="BB33">
        <v>25</v>
      </c>
      <c r="BC33" s="80"/>
      <c r="BD33" s="80"/>
      <c r="BE33" s="80"/>
      <c r="BF33" s="80"/>
      <c r="BG33" s="32" t="str">
        <f t="shared" si="4"/>
        <v/>
      </c>
      <c r="BH33" s="78">
        <f t="shared" si="2"/>
        <v>0</v>
      </c>
      <c r="BI33" s="2">
        <f t="shared" si="5"/>
        <v>0</v>
      </c>
      <c r="BJ33" s="2">
        <f t="shared" si="6"/>
        <v>0</v>
      </c>
      <c r="BK33" s="2">
        <f t="shared" si="3"/>
        <v>0</v>
      </c>
    </row>
    <row r="34" spans="2:63" ht="15" customHeight="1" x14ac:dyDescent="0.25">
      <c r="B34" s="14">
        <v>26</v>
      </c>
      <c r="C34" s="95" t="str">
        <f t="shared" si="7"/>
        <v/>
      </c>
      <c r="D34" s="15" t="str">
        <f t="shared" si="1"/>
        <v>OK</v>
      </c>
      <c r="E34" s="16" t="e">
        <f>VLOOKUP('Data Sheet'!$B$8,'Data Sheet'!$I$2:$J$9,2,FALSE)</f>
        <v>#N/A</v>
      </c>
      <c r="F34" s="16" t="str">
        <f t="shared" si="8"/>
        <v/>
      </c>
      <c r="G34" s="103">
        <f t="shared" si="9"/>
        <v>0</v>
      </c>
      <c r="H34" s="17" t="s">
        <v>26</v>
      </c>
      <c r="I34" s="17" t="s">
        <v>26</v>
      </c>
      <c r="J34" s="17" t="str">
        <f>IF('Data Sheet'!$B$9="NC-50","N/A","OK")</f>
        <v>OK</v>
      </c>
      <c r="K34" s="17" t="str">
        <f>IF('Data Sheet'!$B$9="NC-50","N/A","OK")</f>
        <v>OK</v>
      </c>
      <c r="L34" s="17" t="str">
        <f t="shared" si="10"/>
        <v>OK</v>
      </c>
      <c r="M34" s="17" t="str">
        <f t="shared" si="11"/>
        <v>OK</v>
      </c>
      <c r="N34" s="18" t="str">
        <f>IF(BO34&lt;&gt;"",
    IF(INT('Data Sheet'!$A$19)=INT('Data Sheet'!$B$19),
        --(INT('Data Sheet'!$A$19) &amp; "." &amp; BO34),
        IF(AND((--(INT('Data Sheet'!$A$19) &amp; "." &amp; BO34)&gt;=--('Data Sheet'!$A$19)), (--(INT('Data Sheet'!$A$19) &amp; "." &amp; BO34)&lt;=--('Data Sheet'!$B$19))),
            --(INT('Data Sheet'!$A$19) &amp; "." &amp; BO34),
            --(INT('Data Sheet'!$B$19) &amp; "." &amp; BO34)
        )
    ),
    IF(BN34&lt;&gt;"",
        IF(INT('Data Sheet'!$A$19)=INT('Data Sheet'!$B$19),
            --(INT('Data Sheet'!$A$19) &amp; "." &amp; LEFT(BN34,3)),
            IF(AND((--(INT('Data Sheet'!$A$19) &amp; "." &amp; LEFT(BN34,3))&gt;=--('Data Sheet'!$A$19)), (--(INT('Data Sheet'!$A$19) &amp; "." &amp; LEFT(BN34,3))&lt;=--('Data Sheet'!$B$19))),
                --(INT('Data Sheet'!$A$19) &amp; "." &amp; LEFT(BN34,3)),
                --(INT('Data Sheet'!$B$19) &amp; "." &amp; LEFT(BN34,3))
            )
        ),
        "OK"
    )
)</f>
        <v>OK</v>
      </c>
      <c r="O34" s="23" t="str">
        <f>IF(BP34&lt;&gt;"",
    IF(INT('Data Sheet'!$A$19)=INT('Data Sheet'!$B$19),
        --(INT('Data Sheet'!$A$19) &amp; "." &amp; BP34),
        IF(AND((--(INT('Data Sheet'!$A$19) &amp; "." &amp; BP34)&gt;=--('Data Sheet'!$A$19)), (--(INT('Data Sheet'!$A$19) &amp; "." &amp; BP34)&lt;=--('Data Sheet'!$B$19))),
            --(INT('Data Sheet'!$A$19) &amp; "." &amp; BP34),
            --(INT('Data Sheet'!$B$19) &amp; "." &amp; BP34)
        )
    ),
    IF(BN34&lt;&gt;"",
        IF(INT('Data Sheet'!$A$19)=INT('Data Sheet'!$B$19),
            --(INT('Data Sheet'!$A$19) &amp; "." &amp; RIGHT(BN34,3)),
            IF(AND((--(INT('Data Sheet'!$A$19) &amp; "." &amp; RIGHT(BN34,3))&gt;=--('Data Sheet'!$A$19)), (--(INT('Data Sheet'!$A$19) &amp; "." &amp; RIGHT(BN34,3))&lt;=--('Data Sheet'!$B$19))),
                --(INT('Data Sheet'!$A$19) &amp; "." &amp; RIGHT(BN34,3)),
                --(INT('Data Sheet'!$B$19) &amp; "." &amp; RIGHT(BN34,3))
            )
        ),
        "OK"
    )
)</f>
        <v>OK</v>
      </c>
      <c r="P34" s="23" t="str">
        <f>IF(BR34&lt;&gt;"",
    IF(INT('Data Sheet'!$A$19)=INT('Data Sheet'!$B$15),
        --(INT('Data Sheet'!$A$15) &amp; "." &amp; BR34),
        IF(AND((--(INT('Data Sheet'!$A$15) &amp; "." &amp; BR34)&gt;=--('Data Sheet'!$A$15)), (--(INT('Data Sheet'!$A$15) &amp; "." &amp; BR34)&lt;=--('Data Sheet'!$B$15))),
            --(INT('Data Sheet'!$A$15) &amp; "." &amp; BR34),
            --(INT('Data Sheet'!$B$15) &amp; "." &amp; BR34)
        )
    ),
    IF(BQ34&lt;&gt;"",
        IF(INT('Data Sheet'!$A$15)=INT('Data Sheet'!$B$15),
            --(INT('Data Sheet'!$A$15) &amp; "." &amp; LEFT(BQ34,3)),
            IF(AND((--(INT('Data Sheet'!$A$15) &amp; "." &amp; LEFT(BQ34,3))&gt;=--('Data Sheet'!$A$15)), (--(INT('Data Sheet'!$A$15) &amp; "." &amp; LEFT(BQ34,3))&lt;=--('Data Sheet'!$B$15))),
                --(INT('Data Sheet'!$A$15) &amp; "." &amp; LEFT(BQ34,3)),
                --(INT('Data Sheet'!$B$15) &amp; "." &amp; LEFT(BQ34,3))
            )
        ),
        "OK"
    )
)</f>
        <v>OK</v>
      </c>
      <c r="Q34" s="23" t="str">
        <f>IF(BS34&lt;&gt;"",
    IF(INT('Data Sheet'!$A$19)=INT('Data Sheet'!$B$15),
        --(INT('Data Sheet'!$A$15) &amp; "." &amp; BS34),
        IF(AND((--(INT('Data Sheet'!$A$15) &amp; "." &amp; BS34)&gt;=--('Data Sheet'!$A$15)), (--(INT('Data Sheet'!$A$15) &amp; "." &amp; BS34)&lt;=--('Data Sheet'!$B$15))),
            --(INT('Data Sheet'!$A$15) &amp; "." &amp; BS34),
            --(INT('Data Sheet'!$B$15) &amp; "." &amp; BS34)
        )
    ),
    IF(BQ34&lt;&gt;"",
        IF(INT('Data Sheet'!$A$15)=INT('Data Sheet'!$B$15),
            --(INT('Data Sheet'!$A$15) &amp; "." &amp; RIGHT(BQ34,3)),
            IF(AND((--(INT('Data Sheet'!$A$15) &amp; "." &amp; RIGHT(BQ34,3))&gt;=--('Data Sheet'!$A$15)), (--(INT('Data Sheet'!$A$15) &amp; "." &amp; RIGHT(BQ34,3))&lt;=--('Data Sheet'!$B$15))),
                --(INT('Data Sheet'!$A$15) &amp; "." &amp; RIGHT(BQ34,3)),
                --(INT('Data Sheet'!$B$15) &amp; "." &amp; RIGHT(BQ34,3))
            )
        ),
        "OK"
    )
)</f>
        <v>OK</v>
      </c>
      <c r="R34" s="19"/>
      <c r="S34" s="19"/>
      <c r="T34" s="19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1"/>
      <c r="AU34" s="21"/>
      <c r="AV34" s="21"/>
      <c r="AW34" s="22"/>
      <c r="AX34" s="99"/>
      <c r="AY34" s="20"/>
      <c r="AZ34" s="20"/>
      <c r="BA34" s="22"/>
      <c r="BB34">
        <v>26</v>
      </c>
      <c r="BC34" s="80"/>
      <c r="BD34" s="80"/>
      <c r="BE34" s="80"/>
      <c r="BF34" s="80"/>
      <c r="BG34" s="32" t="str">
        <f t="shared" si="4"/>
        <v/>
      </c>
      <c r="BH34" s="78">
        <f t="shared" si="2"/>
        <v>0</v>
      </c>
      <c r="BI34" s="2">
        <f t="shared" si="5"/>
        <v>0</v>
      </c>
      <c r="BJ34" s="2">
        <f t="shared" si="6"/>
        <v>0</v>
      </c>
      <c r="BK34" s="2">
        <f t="shared" si="3"/>
        <v>0</v>
      </c>
    </row>
    <row r="35" spans="2:63" ht="15" customHeight="1" x14ac:dyDescent="0.25">
      <c r="B35" s="14">
        <v>27</v>
      </c>
      <c r="C35" s="95" t="str">
        <f t="shared" si="7"/>
        <v/>
      </c>
      <c r="D35" s="15" t="str">
        <f t="shared" si="1"/>
        <v>OK</v>
      </c>
      <c r="E35" s="16" t="e">
        <f>VLOOKUP('Data Sheet'!$B$8,'Data Sheet'!$I$2:$J$9,2,FALSE)</f>
        <v>#N/A</v>
      </c>
      <c r="F35" s="16" t="str">
        <f t="shared" si="8"/>
        <v/>
      </c>
      <c r="G35" s="103">
        <f t="shared" si="9"/>
        <v>0</v>
      </c>
      <c r="H35" s="17" t="s">
        <v>26</v>
      </c>
      <c r="I35" s="17" t="s">
        <v>26</v>
      </c>
      <c r="J35" s="17" t="str">
        <f>IF('Data Sheet'!$B$9="NC-50","N/A","OK")</f>
        <v>OK</v>
      </c>
      <c r="K35" s="17" t="str">
        <f>IF('Data Sheet'!$B$9="NC-50","N/A","OK")</f>
        <v>OK</v>
      </c>
      <c r="L35" s="17" t="str">
        <f t="shared" si="10"/>
        <v>OK</v>
      </c>
      <c r="M35" s="17" t="str">
        <f t="shared" si="11"/>
        <v>OK</v>
      </c>
      <c r="N35" s="18" t="str">
        <f>IF(BO35&lt;&gt;"",
    IF(INT('Data Sheet'!$A$19)=INT('Data Sheet'!$B$19),
        --(INT('Data Sheet'!$A$19) &amp; "." &amp; BO35),
        IF(AND((--(INT('Data Sheet'!$A$19) &amp; "." &amp; BO35)&gt;=--('Data Sheet'!$A$19)), (--(INT('Data Sheet'!$A$19) &amp; "." &amp; BO35)&lt;=--('Data Sheet'!$B$19))),
            --(INT('Data Sheet'!$A$19) &amp; "." &amp; BO35),
            --(INT('Data Sheet'!$B$19) &amp; "." &amp; BO35)
        )
    ),
    IF(BN35&lt;&gt;"",
        IF(INT('Data Sheet'!$A$19)=INT('Data Sheet'!$B$19),
            --(INT('Data Sheet'!$A$19) &amp; "." &amp; LEFT(BN35,3)),
            IF(AND((--(INT('Data Sheet'!$A$19) &amp; "." &amp; LEFT(BN35,3))&gt;=--('Data Sheet'!$A$19)), (--(INT('Data Sheet'!$A$19) &amp; "." &amp; LEFT(BN35,3))&lt;=--('Data Sheet'!$B$19))),
                --(INT('Data Sheet'!$A$19) &amp; "." &amp; LEFT(BN35,3)),
                --(INT('Data Sheet'!$B$19) &amp; "." &amp; LEFT(BN35,3))
            )
        ),
        "OK"
    )
)</f>
        <v>OK</v>
      </c>
      <c r="O35" s="23" t="str">
        <f>IF(BP35&lt;&gt;"",
    IF(INT('Data Sheet'!$A$19)=INT('Data Sheet'!$B$19),
        --(INT('Data Sheet'!$A$19) &amp; "." &amp; BP35),
        IF(AND((--(INT('Data Sheet'!$A$19) &amp; "." &amp; BP35)&gt;=--('Data Sheet'!$A$19)), (--(INT('Data Sheet'!$A$19) &amp; "." &amp; BP35)&lt;=--('Data Sheet'!$B$19))),
            --(INT('Data Sheet'!$A$19) &amp; "." &amp; BP35),
            --(INT('Data Sheet'!$B$19) &amp; "." &amp; BP35)
        )
    ),
    IF(BN35&lt;&gt;"",
        IF(INT('Data Sheet'!$A$19)=INT('Data Sheet'!$B$19),
            --(INT('Data Sheet'!$A$19) &amp; "." &amp; RIGHT(BN35,3)),
            IF(AND((--(INT('Data Sheet'!$A$19) &amp; "." &amp; RIGHT(BN35,3))&gt;=--('Data Sheet'!$A$19)), (--(INT('Data Sheet'!$A$19) &amp; "." &amp; RIGHT(BN35,3))&lt;=--('Data Sheet'!$B$19))),
                --(INT('Data Sheet'!$A$19) &amp; "." &amp; RIGHT(BN35,3)),
                --(INT('Data Sheet'!$B$19) &amp; "." &amp; RIGHT(BN35,3))
            )
        ),
        "OK"
    )
)</f>
        <v>OK</v>
      </c>
      <c r="P35" s="23" t="str">
        <f>IF(BR35&lt;&gt;"",
    IF(INT('Data Sheet'!$A$19)=INT('Data Sheet'!$B$15),
        --(INT('Data Sheet'!$A$15) &amp; "." &amp; BR35),
        IF(AND((--(INT('Data Sheet'!$A$15) &amp; "." &amp; BR35)&gt;=--('Data Sheet'!$A$15)), (--(INT('Data Sheet'!$A$15) &amp; "." &amp; BR35)&lt;=--('Data Sheet'!$B$15))),
            --(INT('Data Sheet'!$A$15) &amp; "." &amp; BR35),
            --(INT('Data Sheet'!$B$15) &amp; "." &amp; BR35)
        )
    ),
    IF(BQ35&lt;&gt;"",
        IF(INT('Data Sheet'!$A$15)=INT('Data Sheet'!$B$15),
            --(INT('Data Sheet'!$A$15) &amp; "." &amp; LEFT(BQ35,3)),
            IF(AND((--(INT('Data Sheet'!$A$15) &amp; "." &amp; LEFT(BQ35,3))&gt;=--('Data Sheet'!$A$15)), (--(INT('Data Sheet'!$A$15) &amp; "." &amp; LEFT(BQ35,3))&lt;=--('Data Sheet'!$B$15))),
                --(INT('Data Sheet'!$A$15) &amp; "." &amp; LEFT(BQ35,3)),
                --(INT('Data Sheet'!$B$15) &amp; "." &amp; LEFT(BQ35,3))
            )
        ),
        "OK"
    )
)</f>
        <v>OK</v>
      </c>
      <c r="Q35" s="23" t="str">
        <f>IF(BS35&lt;&gt;"",
    IF(INT('Data Sheet'!$A$19)=INT('Data Sheet'!$B$15),
        --(INT('Data Sheet'!$A$15) &amp; "." &amp; BS35),
        IF(AND((--(INT('Data Sheet'!$A$15) &amp; "." &amp; BS35)&gt;=--('Data Sheet'!$A$15)), (--(INT('Data Sheet'!$A$15) &amp; "." &amp; BS35)&lt;=--('Data Sheet'!$B$15))),
            --(INT('Data Sheet'!$A$15) &amp; "." &amp; BS35),
            --(INT('Data Sheet'!$B$15) &amp; "." &amp; BS35)
        )
    ),
    IF(BQ35&lt;&gt;"",
        IF(INT('Data Sheet'!$A$15)=INT('Data Sheet'!$B$15),
            --(INT('Data Sheet'!$A$15) &amp; "." &amp; RIGHT(BQ35,3)),
            IF(AND((--(INT('Data Sheet'!$A$15) &amp; "." &amp; RIGHT(BQ35,3))&gt;=--('Data Sheet'!$A$15)), (--(INT('Data Sheet'!$A$15) &amp; "." &amp; RIGHT(BQ35,3))&lt;=--('Data Sheet'!$B$15))),
                --(INT('Data Sheet'!$A$15) &amp; "." &amp; RIGHT(BQ35,3)),
                --(INT('Data Sheet'!$B$15) &amp; "." &amp; RIGHT(BQ35,3))
            )
        ),
        "OK"
    )
)</f>
        <v>OK</v>
      </c>
      <c r="R35" s="19"/>
      <c r="S35" s="19"/>
      <c r="T35" s="19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1"/>
      <c r="AU35" s="21"/>
      <c r="AV35" s="21"/>
      <c r="AW35" s="22"/>
      <c r="AX35" s="99"/>
      <c r="AY35" s="20"/>
      <c r="AZ35" s="20"/>
      <c r="BA35" s="22"/>
      <c r="BB35">
        <v>27</v>
      </c>
      <c r="BC35" s="80"/>
      <c r="BD35" s="80"/>
      <c r="BE35" s="80"/>
      <c r="BF35" s="80"/>
      <c r="BG35" s="32" t="str">
        <f t="shared" si="4"/>
        <v/>
      </c>
      <c r="BH35" s="78">
        <f t="shared" si="2"/>
        <v>0</v>
      </c>
      <c r="BI35" s="2">
        <f t="shared" si="5"/>
        <v>0</v>
      </c>
      <c r="BJ35" s="2">
        <f t="shared" si="6"/>
        <v>0</v>
      </c>
      <c r="BK35" s="2">
        <f t="shared" si="3"/>
        <v>0</v>
      </c>
    </row>
    <row r="36" spans="2:63" ht="15" customHeight="1" x14ac:dyDescent="0.25">
      <c r="B36" s="14">
        <v>28</v>
      </c>
      <c r="C36" s="95" t="str">
        <f t="shared" si="7"/>
        <v/>
      </c>
      <c r="D36" s="15" t="str">
        <f t="shared" si="1"/>
        <v>OK</v>
      </c>
      <c r="E36" s="16" t="e">
        <f>VLOOKUP('Data Sheet'!$B$8,'Data Sheet'!$I$2:$J$9,2,FALSE)</f>
        <v>#N/A</v>
      </c>
      <c r="F36" s="16" t="str">
        <f t="shared" si="8"/>
        <v/>
      </c>
      <c r="G36" s="103">
        <f t="shared" si="9"/>
        <v>0</v>
      </c>
      <c r="H36" s="17" t="s">
        <v>26</v>
      </c>
      <c r="I36" s="17" t="s">
        <v>26</v>
      </c>
      <c r="J36" s="17" t="str">
        <f>IF('Data Sheet'!$B$9="NC-50","N/A","OK")</f>
        <v>OK</v>
      </c>
      <c r="K36" s="17" t="str">
        <f>IF('Data Sheet'!$B$9="NC-50","N/A","OK")</f>
        <v>OK</v>
      </c>
      <c r="L36" s="17" t="str">
        <f t="shared" si="10"/>
        <v>OK</v>
      </c>
      <c r="M36" s="17" t="str">
        <f t="shared" si="11"/>
        <v>OK</v>
      </c>
      <c r="N36" s="18" t="str">
        <f>IF(BO36&lt;&gt;"",
    IF(INT('Data Sheet'!$A$19)=INT('Data Sheet'!$B$19),
        --(INT('Data Sheet'!$A$19) &amp; "." &amp; BO36),
        IF(AND((--(INT('Data Sheet'!$A$19) &amp; "." &amp; BO36)&gt;=--('Data Sheet'!$A$19)), (--(INT('Data Sheet'!$A$19) &amp; "." &amp; BO36)&lt;=--('Data Sheet'!$B$19))),
            --(INT('Data Sheet'!$A$19) &amp; "." &amp; BO36),
            --(INT('Data Sheet'!$B$19) &amp; "." &amp; BO36)
        )
    ),
    IF(BN36&lt;&gt;"",
        IF(INT('Data Sheet'!$A$19)=INT('Data Sheet'!$B$19),
            --(INT('Data Sheet'!$A$19) &amp; "." &amp; LEFT(BN36,3)),
            IF(AND((--(INT('Data Sheet'!$A$19) &amp; "." &amp; LEFT(BN36,3))&gt;=--('Data Sheet'!$A$19)), (--(INT('Data Sheet'!$A$19) &amp; "." &amp; LEFT(BN36,3))&lt;=--('Data Sheet'!$B$19))),
                --(INT('Data Sheet'!$A$19) &amp; "." &amp; LEFT(BN36,3)),
                --(INT('Data Sheet'!$B$19) &amp; "." &amp; LEFT(BN36,3))
            )
        ),
        "OK"
    )
)</f>
        <v>OK</v>
      </c>
      <c r="O36" s="23" t="str">
        <f>IF(BP36&lt;&gt;"",
    IF(INT('Data Sheet'!$A$19)=INT('Data Sheet'!$B$19),
        --(INT('Data Sheet'!$A$19) &amp; "." &amp; BP36),
        IF(AND((--(INT('Data Sheet'!$A$19) &amp; "." &amp; BP36)&gt;=--('Data Sheet'!$A$19)), (--(INT('Data Sheet'!$A$19) &amp; "." &amp; BP36)&lt;=--('Data Sheet'!$B$19))),
            --(INT('Data Sheet'!$A$19) &amp; "." &amp; BP36),
            --(INT('Data Sheet'!$B$19) &amp; "." &amp; BP36)
        )
    ),
    IF(BN36&lt;&gt;"",
        IF(INT('Data Sheet'!$A$19)=INT('Data Sheet'!$B$19),
            --(INT('Data Sheet'!$A$19) &amp; "." &amp; RIGHT(BN36,3)),
            IF(AND((--(INT('Data Sheet'!$A$19) &amp; "." &amp; RIGHT(BN36,3))&gt;=--('Data Sheet'!$A$19)), (--(INT('Data Sheet'!$A$19) &amp; "." &amp; RIGHT(BN36,3))&lt;=--('Data Sheet'!$B$19))),
                --(INT('Data Sheet'!$A$19) &amp; "." &amp; RIGHT(BN36,3)),
                --(INT('Data Sheet'!$B$19) &amp; "." &amp; RIGHT(BN36,3))
            )
        ),
        "OK"
    )
)</f>
        <v>OK</v>
      </c>
      <c r="P36" s="23" t="str">
        <f>IF(BR36&lt;&gt;"",
    IF(INT('Data Sheet'!$A$19)=INT('Data Sheet'!$B$15),
        --(INT('Data Sheet'!$A$15) &amp; "." &amp; BR36),
        IF(AND((--(INT('Data Sheet'!$A$15) &amp; "." &amp; BR36)&gt;=--('Data Sheet'!$A$15)), (--(INT('Data Sheet'!$A$15) &amp; "." &amp; BR36)&lt;=--('Data Sheet'!$B$15))),
            --(INT('Data Sheet'!$A$15) &amp; "." &amp; BR36),
            --(INT('Data Sheet'!$B$15) &amp; "." &amp; BR36)
        )
    ),
    IF(BQ36&lt;&gt;"",
        IF(INT('Data Sheet'!$A$15)=INT('Data Sheet'!$B$15),
            --(INT('Data Sheet'!$A$15) &amp; "." &amp; LEFT(BQ36,3)),
            IF(AND((--(INT('Data Sheet'!$A$15) &amp; "." &amp; LEFT(BQ36,3))&gt;=--('Data Sheet'!$A$15)), (--(INT('Data Sheet'!$A$15) &amp; "." &amp; LEFT(BQ36,3))&lt;=--('Data Sheet'!$B$15))),
                --(INT('Data Sheet'!$A$15) &amp; "." &amp; LEFT(BQ36,3)),
                --(INT('Data Sheet'!$B$15) &amp; "." &amp; LEFT(BQ36,3))
            )
        ),
        "OK"
    )
)</f>
        <v>OK</v>
      </c>
      <c r="Q36" s="23" t="str">
        <f>IF(BS36&lt;&gt;"",
    IF(INT('Data Sheet'!$A$19)=INT('Data Sheet'!$B$15),
        --(INT('Data Sheet'!$A$15) &amp; "." &amp; BS36),
        IF(AND((--(INT('Data Sheet'!$A$15) &amp; "." &amp; BS36)&gt;=--('Data Sheet'!$A$15)), (--(INT('Data Sheet'!$A$15) &amp; "." &amp; BS36)&lt;=--('Data Sheet'!$B$15))),
            --(INT('Data Sheet'!$A$15) &amp; "." &amp; BS36),
            --(INT('Data Sheet'!$B$15) &amp; "." &amp; BS36)
        )
    ),
    IF(BQ36&lt;&gt;"",
        IF(INT('Data Sheet'!$A$15)=INT('Data Sheet'!$B$15),
            --(INT('Data Sheet'!$A$15) &amp; "." &amp; RIGHT(BQ36,3)),
            IF(AND((--(INT('Data Sheet'!$A$15) &amp; "." &amp; RIGHT(BQ36,3))&gt;=--('Data Sheet'!$A$15)), (--(INT('Data Sheet'!$A$15) &amp; "." &amp; RIGHT(BQ36,3))&lt;=--('Data Sheet'!$B$15))),
                --(INT('Data Sheet'!$A$15) &amp; "." &amp; RIGHT(BQ36,3)),
                --(INT('Data Sheet'!$B$15) &amp; "." &amp; RIGHT(BQ36,3))
            )
        ),
        "OK"
    )
)</f>
        <v>OK</v>
      </c>
      <c r="R36" s="19"/>
      <c r="S36" s="19"/>
      <c r="T36" s="19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1"/>
      <c r="AU36" s="21"/>
      <c r="AV36" s="21"/>
      <c r="AW36" s="22"/>
      <c r="AX36" s="99"/>
      <c r="AY36" s="20"/>
      <c r="AZ36" s="20"/>
      <c r="BA36" s="22"/>
      <c r="BB36">
        <v>28</v>
      </c>
      <c r="BC36" s="80"/>
      <c r="BD36" s="80"/>
      <c r="BE36" s="80"/>
      <c r="BF36" s="80"/>
      <c r="BG36" s="32" t="str">
        <f t="shared" si="4"/>
        <v/>
      </c>
      <c r="BH36" s="78">
        <f t="shared" si="2"/>
        <v>0</v>
      </c>
      <c r="BI36" s="2">
        <f t="shared" si="5"/>
        <v>0</v>
      </c>
      <c r="BJ36" s="2">
        <f t="shared" si="6"/>
        <v>0</v>
      </c>
      <c r="BK36" s="2">
        <f t="shared" si="3"/>
        <v>0</v>
      </c>
    </row>
    <row r="37" spans="2:63" ht="15" customHeight="1" x14ac:dyDescent="0.25">
      <c r="B37" s="14">
        <v>29</v>
      </c>
      <c r="C37" s="95" t="str">
        <f t="shared" si="7"/>
        <v/>
      </c>
      <c r="D37" s="15" t="str">
        <f t="shared" si="1"/>
        <v>OK</v>
      </c>
      <c r="E37" s="16" t="e">
        <f>VLOOKUP('Data Sheet'!$B$8,'Data Sheet'!$I$2:$J$9,2,FALSE)</f>
        <v>#N/A</v>
      </c>
      <c r="F37" s="16" t="str">
        <f t="shared" si="8"/>
        <v/>
      </c>
      <c r="G37" s="103">
        <f t="shared" si="9"/>
        <v>0</v>
      </c>
      <c r="H37" s="17" t="s">
        <v>26</v>
      </c>
      <c r="I37" s="17" t="s">
        <v>26</v>
      </c>
      <c r="J37" s="17" t="str">
        <f>IF('Data Sheet'!$B$9="NC-50","N/A","OK")</f>
        <v>OK</v>
      </c>
      <c r="K37" s="17" t="str">
        <f>IF('Data Sheet'!$B$9="NC-50","N/A","OK")</f>
        <v>OK</v>
      </c>
      <c r="L37" s="17" t="str">
        <f t="shared" si="10"/>
        <v>OK</v>
      </c>
      <c r="M37" s="17" t="str">
        <f t="shared" si="11"/>
        <v>OK</v>
      </c>
      <c r="N37" s="18" t="str">
        <f>IF(BO37&lt;&gt;"",
    IF(INT('Data Sheet'!$A$19)=INT('Data Sheet'!$B$19),
        --(INT('Data Sheet'!$A$19) &amp; "." &amp; BO37),
        IF(AND((--(INT('Data Sheet'!$A$19) &amp; "." &amp; BO37)&gt;=--('Data Sheet'!$A$19)), (--(INT('Data Sheet'!$A$19) &amp; "." &amp; BO37)&lt;=--('Data Sheet'!$B$19))),
            --(INT('Data Sheet'!$A$19) &amp; "." &amp; BO37),
            --(INT('Data Sheet'!$B$19) &amp; "." &amp; BO37)
        )
    ),
    IF(BN37&lt;&gt;"",
        IF(INT('Data Sheet'!$A$19)=INT('Data Sheet'!$B$19),
            --(INT('Data Sheet'!$A$19) &amp; "." &amp; LEFT(BN37,3)),
            IF(AND((--(INT('Data Sheet'!$A$19) &amp; "." &amp; LEFT(BN37,3))&gt;=--('Data Sheet'!$A$19)), (--(INT('Data Sheet'!$A$19) &amp; "." &amp; LEFT(BN37,3))&lt;=--('Data Sheet'!$B$19))),
                --(INT('Data Sheet'!$A$19) &amp; "." &amp; LEFT(BN37,3)),
                --(INT('Data Sheet'!$B$19) &amp; "." &amp; LEFT(BN37,3))
            )
        ),
        "OK"
    )
)</f>
        <v>OK</v>
      </c>
      <c r="O37" s="23" t="str">
        <f>IF(BP37&lt;&gt;"",
    IF(INT('Data Sheet'!$A$19)=INT('Data Sheet'!$B$19),
        --(INT('Data Sheet'!$A$19) &amp; "." &amp; BP37),
        IF(AND((--(INT('Data Sheet'!$A$19) &amp; "." &amp; BP37)&gt;=--('Data Sheet'!$A$19)), (--(INT('Data Sheet'!$A$19) &amp; "." &amp; BP37)&lt;=--('Data Sheet'!$B$19))),
            --(INT('Data Sheet'!$A$19) &amp; "." &amp; BP37),
            --(INT('Data Sheet'!$B$19) &amp; "." &amp; BP37)
        )
    ),
    IF(BN37&lt;&gt;"",
        IF(INT('Data Sheet'!$A$19)=INT('Data Sheet'!$B$19),
            --(INT('Data Sheet'!$A$19) &amp; "." &amp; RIGHT(BN37,3)),
            IF(AND((--(INT('Data Sheet'!$A$19) &amp; "." &amp; RIGHT(BN37,3))&gt;=--('Data Sheet'!$A$19)), (--(INT('Data Sheet'!$A$19) &amp; "." &amp; RIGHT(BN37,3))&lt;=--('Data Sheet'!$B$19))),
                --(INT('Data Sheet'!$A$19) &amp; "." &amp; RIGHT(BN37,3)),
                --(INT('Data Sheet'!$B$19) &amp; "." &amp; RIGHT(BN37,3))
            )
        ),
        "OK"
    )
)</f>
        <v>OK</v>
      </c>
      <c r="P37" s="23" t="str">
        <f>IF(BR37&lt;&gt;"",
    IF(INT('Data Sheet'!$A$19)=INT('Data Sheet'!$B$15),
        --(INT('Data Sheet'!$A$15) &amp; "." &amp; BR37),
        IF(AND((--(INT('Data Sheet'!$A$15) &amp; "." &amp; BR37)&gt;=--('Data Sheet'!$A$15)), (--(INT('Data Sheet'!$A$15) &amp; "." &amp; BR37)&lt;=--('Data Sheet'!$B$15))),
            --(INT('Data Sheet'!$A$15) &amp; "." &amp; BR37),
            --(INT('Data Sheet'!$B$15) &amp; "." &amp; BR37)
        )
    ),
    IF(BQ37&lt;&gt;"",
        IF(INT('Data Sheet'!$A$15)=INT('Data Sheet'!$B$15),
            --(INT('Data Sheet'!$A$15) &amp; "." &amp; LEFT(BQ37,3)),
            IF(AND((--(INT('Data Sheet'!$A$15) &amp; "." &amp; LEFT(BQ37,3))&gt;=--('Data Sheet'!$A$15)), (--(INT('Data Sheet'!$A$15) &amp; "." &amp; LEFT(BQ37,3))&lt;=--('Data Sheet'!$B$15))),
                --(INT('Data Sheet'!$A$15) &amp; "." &amp; LEFT(BQ37,3)),
                --(INT('Data Sheet'!$B$15) &amp; "." &amp; LEFT(BQ37,3))
            )
        ),
        "OK"
    )
)</f>
        <v>OK</v>
      </c>
      <c r="Q37" s="23" t="str">
        <f>IF(BS37&lt;&gt;"",
    IF(INT('Data Sheet'!$A$19)=INT('Data Sheet'!$B$15),
        --(INT('Data Sheet'!$A$15) &amp; "." &amp; BS37),
        IF(AND((--(INT('Data Sheet'!$A$15) &amp; "." &amp; BS37)&gt;=--('Data Sheet'!$A$15)), (--(INT('Data Sheet'!$A$15) &amp; "." &amp; BS37)&lt;=--('Data Sheet'!$B$15))),
            --(INT('Data Sheet'!$A$15) &amp; "." &amp; BS37),
            --(INT('Data Sheet'!$B$15) &amp; "." &amp; BS37)
        )
    ),
    IF(BQ37&lt;&gt;"",
        IF(INT('Data Sheet'!$A$15)=INT('Data Sheet'!$B$15),
            --(INT('Data Sheet'!$A$15) &amp; "." &amp; RIGHT(BQ37,3)),
            IF(AND((--(INT('Data Sheet'!$A$15) &amp; "." &amp; RIGHT(BQ37,3))&gt;=--('Data Sheet'!$A$15)), (--(INT('Data Sheet'!$A$15) &amp; "." &amp; RIGHT(BQ37,3))&lt;=--('Data Sheet'!$B$15))),
                --(INT('Data Sheet'!$A$15) &amp; "." &amp; RIGHT(BQ37,3)),
                --(INT('Data Sheet'!$B$15) &amp; "." &amp; RIGHT(BQ37,3))
            )
        ),
        "OK"
    )
)</f>
        <v>OK</v>
      </c>
      <c r="R37" s="19"/>
      <c r="S37" s="19"/>
      <c r="T37" s="19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1"/>
      <c r="AU37" s="21"/>
      <c r="AV37" s="21"/>
      <c r="AW37" s="22"/>
      <c r="AX37" s="99"/>
      <c r="AY37" s="20"/>
      <c r="AZ37" s="20"/>
      <c r="BA37" s="22"/>
      <c r="BB37">
        <v>29</v>
      </c>
      <c r="BC37" s="80"/>
      <c r="BD37" s="80"/>
      <c r="BE37" s="80"/>
      <c r="BF37" s="80"/>
      <c r="BG37" s="32" t="str">
        <f t="shared" si="4"/>
        <v/>
      </c>
      <c r="BH37" s="78">
        <f t="shared" si="2"/>
        <v>0</v>
      </c>
      <c r="BI37" s="2">
        <f t="shared" si="5"/>
        <v>0</v>
      </c>
      <c r="BJ37" s="2">
        <f t="shared" si="6"/>
        <v>0</v>
      </c>
      <c r="BK37" s="2">
        <f t="shared" si="3"/>
        <v>0</v>
      </c>
    </row>
    <row r="38" spans="2:63" ht="15" customHeight="1" x14ac:dyDescent="0.25">
      <c r="B38" s="14">
        <v>30</v>
      </c>
      <c r="C38" s="95" t="str">
        <f t="shared" si="7"/>
        <v/>
      </c>
      <c r="D38" s="15" t="str">
        <f t="shared" si="1"/>
        <v>OK</v>
      </c>
      <c r="E38" s="16" t="e">
        <f>VLOOKUP('Data Sheet'!$B$8,'Data Sheet'!$I$2:$J$9,2,FALSE)</f>
        <v>#N/A</v>
      </c>
      <c r="F38" s="16" t="str">
        <f t="shared" si="8"/>
        <v/>
      </c>
      <c r="G38" s="103">
        <f t="shared" si="9"/>
        <v>0</v>
      </c>
      <c r="H38" s="17" t="s">
        <v>26</v>
      </c>
      <c r="I38" s="17" t="s">
        <v>26</v>
      </c>
      <c r="J38" s="17" t="str">
        <f>IF('Data Sheet'!$B$9="NC-50","N/A","OK")</f>
        <v>OK</v>
      </c>
      <c r="K38" s="17" t="str">
        <f>IF('Data Sheet'!$B$9="NC-50","N/A","OK")</f>
        <v>OK</v>
      </c>
      <c r="L38" s="17" t="str">
        <f t="shared" si="10"/>
        <v>OK</v>
      </c>
      <c r="M38" s="17" t="str">
        <f t="shared" si="11"/>
        <v>OK</v>
      </c>
      <c r="N38" s="18" t="str">
        <f>IF(BO38&lt;&gt;"",
    IF(INT('Data Sheet'!$A$19)=INT('Data Sheet'!$B$19),
        --(INT('Data Sheet'!$A$19) &amp; "." &amp; BO38),
        IF(AND((--(INT('Data Sheet'!$A$19) &amp; "." &amp; BO38)&gt;=--('Data Sheet'!$A$19)), (--(INT('Data Sheet'!$A$19) &amp; "." &amp; BO38)&lt;=--('Data Sheet'!$B$19))),
            --(INT('Data Sheet'!$A$19) &amp; "." &amp; BO38),
            --(INT('Data Sheet'!$B$19) &amp; "." &amp; BO38)
        )
    ),
    IF(BN38&lt;&gt;"",
        IF(INT('Data Sheet'!$A$19)=INT('Data Sheet'!$B$19),
            --(INT('Data Sheet'!$A$19) &amp; "." &amp; LEFT(BN38,3)),
            IF(AND((--(INT('Data Sheet'!$A$19) &amp; "." &amp; LEFT(BN38,3))&gt;=--('Data Sheet'!$A$19)), (--(INT('Data Sheet'!$A$19) &amp; "." &amp; LEFT(BN38,3))&lt;=--('Data Sheet'!$B$19))),
                --(INT('Data Sheet'!$A$19) &amp; "." &amp; LEFT(BN38,3)),
                --(INT('Data Sheet'!$B$19) &amp; "." &amp; LEFT(BN38,3))
            )
        ),
        "OK"
    )
)</f>
        <v>OK</v>
      </c>
      <c r="O38" s="23" t="str">
        <f>IF(BP38&lt;&gt;"",
    IF(INT('Data Sheet'!$A$19)=INT('Data Sheet'!$B$19),
        --(INT('Data Sheet'!$A$19) &amp; "." &amp; BP38),
        IF(AND((--(INT('Data Sheet'!$A$19) &amp; "." &amp; BP38)&gt;=--('Data Sheet'!$A$19)), (--(INT('Data Sheet'!$A$19) &amp; "." &amp; BP38)&lt;=--('Data Sheet'!$B$19))),
            --(INT('Data Sheet'!$A$19) &amp; "." &amp; BP38),
            --(INT('Data Sheet'!$B$19) &amp; "." &amp; BP38)
        )
    ),
    IF(BN38&lt;&gt;"",
        IF(INT('Data Sheet'!$A$19)=INT('Data Sheet'!$B$19),
            --(INT('Data Sheet'!$A$19) &amp; "." &amp; RIGHT(BN38,3)),
            IF(AND((--(INT('Data Sheet'!$A$19) &amp; "." &amp; RIGHT(BN38,3))&gt;=--('Data Sheet'!$A$19)), (--(INT('Data Sheet'!$A$19) &amp; "." &amp; RIGHT(BN38,3))&lt;=--('Data Sheet'!$B$19))),
                --(INT('Data Sheet'!$A$19) &amp; "." &amp; RIGHT(BN38,3)),
                --(INT('Data Sheet'!$B$19) &amp; "." &amp; RIGHT(BN38,3))
            )
        ),
        "OK"
    )
)</f>
        <v>OK</v>
      </c>
      <c r="P38" s="23" t="str">
        <f>IF(BR38&lt;&gt;"",
    IF(INT('Data Sheet'!$A$19)=INT('Data Sheet'!$B$15),
        --(INT('Data Sheet'!$A$15) &amp; "." &amp; BR38),
        IF(AND((--(INT('Data Sheet'!$A$15) &amp; "." &amp; BR38)&gt;=--('Data Sheet'!$A$15)), (--(INT('Data Sheet'!$A$15) &amp; "." &amp; BR38)&lt;=--('Data Sheet'!$B$15))),
            --(INT('Data Sheet'!$A$15) &amp; "." &amp; BR38),
            --(INT('Data Sheet'!$B$15) &amp; "." &amp; BR38)
        )
    ),
    IF(BQ38&lt;&gt;"",
        IF(INT('Data Sheet'!$A$15)=INT('Data Sheet'!$B$15),
            --(INT('Data Sheet'!$A$15) &amp; "." &amp; LEFT(BQ38,3)),
            IF(AND((--(INT('Data Sheet'!$A$15) &amp; "." &amp; LEFT(BQ38,3))&gt;=--('Data Sheet'!$A$15)), (--(INT('Data Sheet'!$A$15) &amp; "." &amp; LEFT(BQ38,3))&lt;=--('Data Sheet'!$B$15))),
                --(INT('Data Sheet'!$A$15) &amp; "." &amp; LEFT(BQ38,3)),
                --(INT('Data Sheet'!$B$15) &amp; "." &amp; LEFT(BQ38,3))
            )
        ),
        "OK"
    )
)</f>
        <v>OK</v>
      </c>
      <c r="Q38" s="23" t="str">
        <f>IF(BS38&lt;&gt;"",
    IF(INT('Data Sheet'!$A$19)=INT('Data Sheet'!$B$15),
        --(INT('Data Sheet'!$A$15) &amp; "." &amp; BS38),
        IF(AND((--(INT('Data Sheet'!$A$15) &amp; "." &amp; BS38)&gt;=--('Data Sheet'!$A$15)), (--(INT('Data Sheet'!$A$15) &amp; "." &amp; BS38)&lt;=--('Data Sheet'!$B$15))),
            --(INT('Data Sheet'!$A$15) &amp; "." &amp; BS38),
            --(INT('Data Sheet'!$B$15) &amp; "." &amp; BS38)
        )
    ),
    IF(BQ38&lt;&gt;"",
        IF(INT('Data Sheet'!$A$15)=INT('Data Sheet'!$B$15),
            --(INT('Data Sheet'!$A$15) &amp; "." &amp; RIGHT(BQ38,3)),
            IF(AND((--(INT('Data Sheet'!$A$15) &amp; "." &amp; RIGHT(BQ38,3))&gt;=--('Data Sheet'!$A$15)), (--(INT('Data Sheet'!$A$15) &amp; "." &amp; RIGHT(BQ38,3))&lt;=--('Data Sheet'!$B$15))),
                --(INT('Data Sheet'!$A$15) &amp; "." &amp; RIGHT(BQ38,3)),
                --(INT('Data Sheet'!$B$15) &amp; "." &amp; RIGHT(BQ38,3))
            )
        ),
        "OK"
    )
)</f>
        <v>OK</v>
      </c>
      <c r="R38" s="19"/>
      <c r="S38" s="19"/>
      <c r="T38" s="19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1"/>
      <c r="AU38" s="21"/>
      <c r="AV38" s="21"/>
      <c r="AW38" s="22"/>
      <c r="AX38" s="99"/>
      <c r="AY38" s="20"/>
      <c r="AZ38" s="20"/>
      <c r="BA38" s="22"/>
      <c r="BB38">
        <v>30</v>
      </c>
      <c r="BC38" s="80"/>
      <c r="BD38" s="80"/>
      <c r="BE38" s="80"/>
      <c r="BF38" s="80"/>
      <c r="BG38" s="32" t="str">
        <f t="shared" si="4"/>
        <v/>
      </c>
      <c r="BH38" s="78">
        <f t="shared" si="2"/>
        <v>0</v>
      </c>
      <c r="BI38" s="2">
        <f t="shared" si="5"/>
        <v>0</v>
      </c>
      <c r="BJ38" s="2">
        <f t="shared" si="6"/>
        <v>0</v>
      </c>
      <c r="BK38" s="2">
        <f t="shared" si="3"/>
        <v>0</v>
      </c>
    </row>
    <row r="39" spans="2:63" ht="15" customHeight="1" x14ac:dyDescent="0.25">
      <c r="B39" s="14">
        <v>31</v>
      </c>
      <c r="C39" s="95" t="str">
        <f t="shared" si="7"/>
        <v/>
      </c>
      <c r="D39" s="15" t="str">
        <f t="shared" si="1"/>
        <v>OK</v>
      </c>
      <c r="E39" s="16" t="e">
        <f>VLOOKUP('Data Sheet'!$B$8,'Data Sheet'!$I$2:$J$9,2,FALSE)</f>
        <v>#N/A</v>
      </c>
      <c r="F39" s="16" t="str">
        <f t="shared" si="8"/>
        <v/>
      </c>
      <c r="G39" s="103">
        <f t="shared" si="9"/>
        <v>0</v>
      </c>
      <c r="H39" s="17" t="s">
        <v>26</v>
      </c>
      <c r="I39" s="17" t="s">
        <v>26</v>
      </c>
      <c r="J39" s="17" t="str">
        <f>IF('Data Sheet'!$B$9="NC-50","N/A","OK")</f>
        <v>OK</v>
      </c>
      <c r="K39" s="17" t="str">
        <f>IF('Data Sheet'!$B$9="NC-50","N/A","OK")</f>
        <v>OK</v>
      </c>
      <c r="L39" s="17" t="str">
        <f t="shared" si="10"/>
        <v>OK</v>
      </c>
      <c r="M39" s="17" t="str">
        <f t="shared" si="11"/>
        <v>OK</v>
      </c>
      <c r="N39" s="18" t="str">
        <f>IF(BO39&lt;&gt;"",
    IF(INT('Data Sheet'!$A$19)=INT('Data Sheet'!$B$19),
        --(INT('Data Sheet'!$A$19) &amp; "." &amp; BO39),
        IF(AND((--(INT('Data Sheet'!$A$19) &amp; "." &amp; BO39)&gt;=--('Data Sheet'!$A$19)), (--(INT('Data Sheet'!$A$19) &amp; "." &amp; BO39)&lt;=--('Data Sheet'!$B$19))),
            --(INT('Data Sheet'!$A$19) &amp; "." &amp; BO39),
            --(INT('Data Sheet'!$B$19) &amp; "." &amp; BO39)
        )
    ),
    IF(BN39&lt;&gt;"",
        IF(INT('Data Sheet'!$A$19)=INT('Data Sheet'!$B$19),
            --(INT('Data Sheet'!$A$19) &amp; "." &amp; LEFT(BN39,3)),
            IF(AND((--(INT('Data Sheet'!$A$19) &amp; "." &amp; LEFT(BN39,3))&gt;=--('Data Sheet'!$A$19)), (--(INT('Data Sheet'!$A$19) &amp; "." &amp; LEFT(BN39,3))&lt;=--('Data Sheet'!$B$19))),
                --(INT('Data Sheet'!$A$19) &amp; "." &amp; LEFT(BN39,3)),
                --(INT('Data Sheet'!$B$19) &amp; "." &amp; LEFT(BN39,3))
            )
        ),
        "OK"
    )
)</f>
        <v>OK</v>
      </c>
      <c r="O39" s="23" t="str">
        <f>IF(BP39&lt;&gt;"",
    IF(INT('Data Sheet'!$A$19)=INT('Data Sheet'!$B$19),
        --(INT('Data Sheet'!$A$19) &amp; "." &amp; BP39),
        IF(AND((--(INT('Data Sheet'!$A$19) &amp; "." &amp; BP39)&gt;=--('Data Sheet'!$A$19)), (--(INT('Data Sheet'!$A$19) &amp; "." &amp; BP39)&lt;=--('Data Sheet'!$B$19))),
            --(INT('Data Sheet'!$A$19) &amp; "." &amp; BP39),
            --(INT('Data Sheet'!$B$19) &amp; "." &amp; BP39)
        )
    ),
    IF(BN39&lt;&gt;"",
        IF(INT('Data Sheet'!$A$19)=INT('Data Sheet'!$B$19),
            --(INT('Data Sheet'!$A$19) &amp; "." &amp; RIGHT(BN39,3)),
            IF(AND((--(INT('Data Sheet'!$A$19) &amp; "." &amp; RIGHT(BN39,3))&gt;=--('Data Sheet'!$A$19)), (--(INT('Data Sheet'!$A$19) &amp; "." &amp; RIGHT(BN39,3))&lt;=--('Data Sheet'!$B$19))),
                --(INT('Data Sheet'!$A$19) &amp; "." &amp; RIGHT(BN39,3)),
                --(INT('Data Sheet'!$B$19) &amp; "." &amp; RIGHT(BN39,3))
            )
        ),
        "OK"
    )
)</f>
        <v>OK</v>
      </c>
      <c r="P39" s="23" t="str">
        <f>IF(BR39&lt;&gt;"",
    IF(INT('Data Sheet'!$A$19)=INT('Data Sheet'!$B$15),
        --(INT('Data Sheet'!$A$15) &amp; "." &amp; BR39),
        IF(AND((--(INT('Data Sheet'!$A$15) &amp; "." &amp; BR39)&gt;=--('Data Sheet'!$A$15)), (--(INT('Data Sheet'!$A$15) &amp; "." &amp; BR39)&lt;=--('Data Sheet'!$B$15))),
            --(INT('Data Sheet'!$A$15) &amp; "." &amp; BR39),
            --(INT('Data Sheet'!$B$15) &amp; "." &amp; BR39)
        )
    ),
    IF(BQ39&lt;&gt;"",
        IF(INT('Data Sheet'!$A$15)=INT('Data Sheet'!$B$15),
            --(INT('Data Sheet'!$A$15) &amp; "." &amp; LEFT(BQ39,3)),
            IF(AND((--(INT('Data Sheet'!$A$15) &amp; "." &amp; LEFT(BQ39,3))&gt;=--('Data Sheet'!$A$15)), (--(INT('Data Sheet'!$A$15) &amp; "." &amp; LEFT(BQ39,3))&lt;=--('Data Sheet'!$B$15))),
                --(INT('Data Sheet'!$A$15) &amp; "." &amp; LEFT(BQ39,3)),
                --(INT('Data Sheet'!$B$15) &amp; "." &amp; LEFT(BQ39,3))
            )
        ),
        "OK"
    )
)</f>
        <v>OK</v>
      </c>
      <c r="Q39" s="23" t="str">
        <f>IF(BS39&lt;&gt;"",
    IF(INT('Data Sheet'!$A$19)=INT('Data Sheet'!$B$15),
        --(INT('Data Sheet'!$A$15) &amp; "." &amp; BS39),
        IF(AND((--(INT('Data Sheet'!$A$15) &amp; "." &amp; BS39)&gt;=--('Data Sheet'!$A$15)), (--(INT('Data Sheet'!$A$15) &amp; "." &amp; BS39)&lt;=--('Data Sheet'!$B$15))),
            --(INT('Data Sheet'!$A$15) &amp; "." &amp; BS39),
            --(INT('Data Sheet'!$B$15) &amp; "." &amp; BS39)
        )
    ),
    IF(BQ39&lt;&gt;"",
        IF(INT('Data Sheet'!$A$15)=INT('Data Sheet'!$B$15),
            --(INT('Data Sheet'!$A$15) &amp; "." &amp; RIGHT(BQ39,3)),
            IF(AND((--(INT('Data Sheet'!$A$15) &amp; "." &amp; RIGHT(BQ39,3))&gt;=--('Data Sheet'!$A$15)), (--(INT('Data Sheet'!$A$15) &amp; "." &amp; RIGHT(BQ39,3))&lt;=--('Data Sheet'!$B$15))),
                --(INT('Data Sheet'!$A$15) &amp; "." &amp; RIGHT(BQ39,3)),
                --(INT('Data Sheet'!$B$15) &amp; "." &amp; RIGHT(BQ39,3))
            )
        ),
        "OK"
    )
)</f>
        <v>OK</v>
      </c>
      <c r="R39" s="19"/>
      <c r="S39" s="19"/>
      <c r="T39" s="19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1"/>
      <c r="AU39" s="21"/>
      <c r="AV39" s="21"/>
      <c r="AW39" s="22"/>
      <c r="AX39" s="99"/>
      <c r="AY39" s="20"/>
      <c r="AZ39" s="20"/>
      <c r="BA39" s="22"/>
      <c r="BB39">
        <v>31</v>
      </c>
      <c r="BC39" s="80"/>
      <c r="BD39" s="80"/>
      <c r="BE39" s="80"/>
      <c r="BF39" s="80"/>
      <c r="BG39" s="32" t="str">
        <f t="shared" si="4"/>
        <v/>
      </c>
      <c r="BH39" s="78">
        <f t="shared" si="2"/>
        <v>0</v>
      </c>
      <c r="BI39" s="2">
        <f t="shared" si="5"/>
        <v>0</v>
      </c>
      <c r="BJ39" s="2">
        <f t="shared" si="6"/>
        <v>0</v>
      </c>
      <c r="BK39" s="2">
        <f t="shared" si="3"/>
        <v>0</v>
      </c>
    </row>
    <row r="40" spans="2:63" ht="15" customHeight="1" x14ac:dyDescent="0.25">
      <c r="B40" s="14">
        <v>32</v>
      </c>
      <c r="C40" s="95" t="str">
        <f t="shared" si="7"/>
        <v/>
      </c>
      <c r="D40" s="15" t="str">
        <f t="shared" si="1"/>
        <v>OK</v>
      </c>
      <c r="E40" s="16" t="e">
        <f>VLOOKUP('Data Sheet'!$B$8,'Data Sheet'!$I$2:$J$9,2,FALSE)</f>
        <v>#N/A</v>
      </c>
      <c r="F40" s="16" t="str">
        <f t="shared" si="8"/>
        <v/>
      </c>
      <c r="G40" s="103">
        <f t="shared" si="9"/>
        <v>0</v>
      </c>
      <c r="H40" s="17" t="s">
        <v>26</v>
      </c>
      <c r="I40" s="17" t="s">
        <v>26</v>
      </c>
      <c r="J40" s="17" t="str">
        <f>IF('Data Sheet'!$B$9="NC-50","N/A","OK")</f>
        <v>OK</v>
      </c>
      <c r="K40" s="17" t="str">
        <f>IF('Data Sheet'!$B$9="NC-50","N/A","OK")</f>
        <v>OK</v>
      </c>
      <c r="L40" s="17" t="str">
        <f t="shared" si="10"/>
        <v>OK</v>
      </c>
      <c r="M40" s="17" t="str">
        <f t="shared" si="11"/>
        <v>OK</v>
      </c>
      <c r="N40" s="18" t="str">
        <f>IF(BO40&lt;&gt;"",
    IF(INT('Data Sheet'!$A$19)=INT('Data Sheet'!$B$19),
        --(INT('Data Sheet'!$A$19) &amp; "." &amp; BO40),
        IF(AND((--(INT('Data Sheet'!$A$19) &amp; "." &amp; BO40)&gt;=--('Data Sheet'!$A$19)), (--(INT('Data Sheet'!$A$19) &amp; "." &amp; BO40)&lt;=--('Data Sheet'!$B$19))),
            --(INT('Data Sheet'!$A$19) &amp; "." &amp; BO40),
            --(INT('Data Sheet'!$B$19) &amp; "." &amp; BO40)
        )
    ),
    IF(BN40&lt;&gt;"",
        IF(INT('Data Sheet'!$A$19)=INT('Data Sheet'!$B$19),
            --(INT('Data Sheet'!$A$19) &amp; "." &amp; LEFT(BN40,3)),
            IF(AND((--(INT('Data Sheet'!$A$19) &amp; "." &amp; LEFT(BN40,3))&gt;=--('Data Sheet'!$A$19)), (--(INT('Data Sheet'!$A$19) &amp; "." &amp; LEFT(BN40,3))&lt;=--('Data Sheet'!$B$19))),
                --(INT('Data Sheet'!$A$19) &amp; "." &amp; LEFT(BN40,3)),
                --(INT('Data Sheet'!$B$19) &amp; "." &amp; LEFT(BN40,3))
            )
        ),
        "OK"
    )
)</f>
        <v>OK</v>
      </c>
      <c r="O40" s="23" t="str">
        <f>IF(BP40&lt;&gt;"",
    IF(INT('Data Sheet'!$A$19)=INT('Data Sheet'!$B$19),
        --(INT('Data Sheet'!$A$19) &amp; "." &amp; BP40),
        IF(AND((--(INT('Data Sheet'!$A$19) &amp; "." &amp; BP40)&gt;=--('Data Sheet'!$A$19)), (--(INT('Data Sheet'!$A$19) &amp; "." &amp; BP40)&lt;=--('Data Sheet'!$B$19))),
            --(INT('Data Sheet'!$A$19) &amp; "." &amp; BP40),
            --(INT('Data Sheet'!$B$19) &amp; "." &amp; BP40)
        )
    ),
    IF(BN40&lt;&gt;"",
        IF(INT('Data Sheet'!$A$19)=INT('Data Sheet'!$B$19),
            --(INT('Data Sheet'!$A$19) &amp; "." &amp; RIGHT(BN40,3)),
            IF(AND((--(INT('Data Sheet'!$A$19) &amp; "." &amp; RIGHT(BN40,3))&gt;=--('Data Sheet'!$A$19)), (--(INT('Data Sheet'!$A$19) &amp; "." &amp; RIGHT(BN40,3))&lt;=--('Data Sheet'!$B$19))),
                --(INT('Data Sheet'!$A$19) &amp; "." &amp; RIGHT(BN40,3)),
                --(INT('Data Sheet'!$B$19) &amp; "." &amp; RIGHT(BN40,3))
            )
        ),
        "OK"
    )
)</f>
        <v>OK</v>
      </c>
      <c r="P40" s="23" t="str">
        <f>IF(BR40&lt;&gt;"",
    IF(INT('Data Sheet'!$A$19)=INT('Data Sheet'!$B$15),
        --(INT('Data Sheet'!$A$15) &amp; "." &amp; BR40),
        IF(AND((--(INT('Data Sheet'!$A$15) &amp; "." &amp; BR40)&gt;=--('Data Sheet'!$A$15)), (--(INT('Data Sheet'!$A$15) &amp; "." &amp; BR40)&lt;=--('Data Sheet'!$B$15))),
            --(INT('Data Sheet'!$A$15) &amp; "." &amp; BR40),
            --(INT('Data Sheet'!$B$15) &amp; "." &amp; BR40)
        )
    ),
    IF(BQ40&lt;&gt;"",
        IF(INT('Data Sheet'!$A$15)=INT('Data Sheet'!$B$15),
            --(INT('Data Sheet'!$A$15) &amp; "." &amp; LEFT(BQ40,3)),
            IF(AND((--(INT('Data Sheet'!$A$15) &amp; "." &amp; LEFT(BQ40,3))&gt;=--('Data Sheet'!$A$15)), (--(INT('Data Sheet'!$A$15) &amp; "." &amp; LEFT(BQ40,3))&lt;=--('Data Sheet'!$B$15))),
                --(INT('Data Sheet'!$A$15) &amp; "." &amp; LEFT(BQ40,3)),
                --(INT('Data Sheet'!$B$15) &amp; "." &amp; LEFT(BQ40,3))
            )
        ),
        "OK"
    )
)</f>
        <v>OK</v>
      </c>
      <c r="Q40" s="23" t="str">
        <f>IF(BS40&lt;&gt;"",
    IF(INT('Data Sheet'!$A$19)=INT('Data Sheet'!$B$15),
        --(INT('Data Sheet'!$A$15) &amp; "." &amp; BS40),
        IF(AND((--(INT('Data Sheet'!$A$15) &amp; "." &amp; BS40)&gt;=--('Data Sheet'!$A$15)), (--(INT('Data Sheet'!$A$15) &amp; "." &amp; BS40)&lt;=--('Data Sheet'!$B$15))),
            --(INT('Data Sheet'!$A$15) &amp; "." &amp; BS40),
            --(INT('Data Sheet'!$B$15) &amp; "." &amp; BS40)
        )
    ),
    IF(BQ40&lt;&gt;"",
        IF(INT('Data Sheet'!$A$15)=INT('Data Sheet'!$B$15),
            --(INT('Data Sheet'!$A$15) &amp; "." &amp; RIGHT(BQ40,3)),
            IF(AND((--(INT('Data Sheet'!$A$15) &amp; "." &amp; RIGHT(BQ40,3))&gt;=--('Data Sheet'!$A$15)), (--(INT('Data Sheet'!$A$15) &amp; "." &amp; RIGHT(BQ40,3))&lt;=--('Data Sheet'!$B$15))),
                --(INT('Data Sheet'!$A$15) &amp; "." &amp; RIGHT(BQ40,3)),
                --(INT('Data Sheet'!$B$15) &amp; "." &amp; RIGHT(BQ40,3))
            )
        ),
        "OK"
    )
)</f>
        <v>OK</v>
      </c>
      <c r="R40" s="19"/>
      <c r="S40" s="19"/>
      <c r="T40" s="19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1"/>
      <c r="AU40" s="21"/>
      <c r="AV40" s="21"/>
      <c r="AW40" s="22"/>
      <c r="AX40" s="99"/>
      <c r="AY40" s="20"/>
      <c r="AZ40" s="20"/>
      <c r="BA40" s="22"/>
      <c r="BB40">
        <v>32</v>
      </c>
      <c r="BC40" s="80"/>
      <c r="BD40" s="80"/>
      <c r="BE40" s="80"/>
      <c r="BF40" s="80"/>
      <c r="BG40" s="32" t="str">
        <f t="shared" si="4"/>
        <v/>
      </c>
      <c r="BH40" s="78">
        <f t="shared" si="2"/>
        <v>0</v>
      </c>
      <c r="BI40" s="2">
        <f t="shared" si="5"/>
        <v>0</v>
      </c>
      <c r="BJ40" s="2">
        <f t="shared" si="6"/>
        <v>0</v>
      </c>
      <c r="BK40" s="2">
        <f t="shared" si="3"/>
        <v>0</v>
      </c>
    </row>
    <row r="41" spans="2:63" ht="15" customHeight="1" x14ac:dyDescent="0.25">
      <c r="B41" s="14">
        <v>33</v>
      </c>
      <c r="C41" s="95" t="str">
        <f t="shared" si="7"/>
        <v/>
      </c>
      <c r="D41" s="15" t="str">
        <f t="shared" si="1"/>
        <v>OK</v>
      </c>
      <c r="E41" s="16" t="e">
        <f>VLOOKUP('Data Sheet'!$B$8,'Data Sheet'!$I$2:$J$9,2,FALSE)</f>
        <v>#N/A</v>
      </c>
      <c r="F41" s="16" t="str">
        <f t="shared" si="8"/>
        <v/>
      </c>
      <c r="G41" s="103">
        <f t="shared" si="9"/>
        <v>0</v>
      </c>
      <c r="H41" s="17" t="s">
        <v>26</v>
      </c>
      <c r="I41" s="17" t="s">
        <v>26</v>
      </c>
      <c r="J41" s="17" t="str">
        <f>IF('Data Sheet'!$B$9="NC-50","N/A","OK")</f>
        <v>OK</v>
      </c>
      <c r="K41" s="17" t="str">
        <f>IF('Data Sheet'!$B$9="NC-50","N/A","OK")</f>
        <v>OK</v>
      </c>
      <c r="L41" s="17" t="str">
        <f t="shared" si="10"/>
        <v>OK</v>
      </c>
      <c r="M41" s="17" t="str">
        <f t="shared" si="11"/>
        <v>OK</v>
      </c>
      <c r="N41" s="18" t="str">
        <f>IF(BO41&lt;&gt;"",
    IF(INT('Data Sheet'!$A$19)=INT('Data Sheet'!$B$19),
        --(INT('Data Sheet'!$A$19) &amp; "." &amp; BO41),
        IF(AND((--(INT('Data Sheet'!$A$19) &amp; "." &amp; BO41)&gt;=--('Data Sheet'!$A$19)), (--(INT('Data Sheet'!$A$19) &amp; "." &amp; BO41)&lt;=--('Data Sheet'!$B$19))),
            --(INT('Data Sheet'!$A$19) &amp; "." &amp; BO41),
            --(INT('Data Sheet'!$B$19) &amp; "." &amp; BO41)
        )
    ),
    IF(BN41&lt;&gt;"",
        IF(INT('Data Sheet'!$A$19)=INT('Data Sheet'!$B$19),
            --(INT('Data Sheet'!$A$19) &amp; "." &amp; LEFT(BN41,3)),
            IF(AND((--(INT('Data Sheet'!$A$19) &amp; "." &amp; LEFT(BN41,3))&gt;=--('Data Sheet'!$A$19)), (--(INT('Data Sheet'!$A$19) &amp; "." &amp; LEFT(BN41,3))&lt;=--('Data Sheet'!$B$19))),
                --(INT('Data Sheet'!$A$19) &amp; "." &amp; LEFT(BN41,3)),
                --(INT('Data Sheet'!$B$19) &amp; "." &amp; LEFT(BN41,3))
            )
        ),
        "OK"
    )
)</f>
        <v>OK</v>
      </c>
      <c r="O41" s="23" t="str">
        <f>IF(BP41&lt;&gt;"",
    IF(INT('Data Sheet'!$A$19)=INT('Data Sheet'!$B$19),
        --(INT('Data Sheet'!$A$19) &amp; "." &amp; BP41),
        IF(AND((--(INT('Data Sheet'!$A$19) &amp; "." &amp; BP41)&gt;=--('Data Sheet'!$A$19)), (--(INT('Data Sheet'!$A$19) &amp; "." &amp; BP41)&lt;=--('Data Sheet'!$B$19))),
            --(INT('Data Sheet'!$A$19) &amp; "." &amp; BP41),
            --(INT('Data Sheet'!$B$19) &amp; "." &amp; BP41)
        )
    ),
    IF(BN41&lt;&gt;"",
        IF(INT('Data Sheet'!$A$19)=INT('Data Sheet'!$B$19),
            --(INT('Data Sheet'!$A$19) &amp; "." &amp; RIGHT(BN41,3)),
            IF(AND((--(INT('Data Sheet'!$A$19) &amp; "." &amp; RIGHT(BN41,3))&gt;=--('Data Sheet'!$A$19)), (--(INT('Data Sheet'!$A$19) &amp; "." &amp; RIGHT(BN41,3))&lt;=--('Data Sheet'!$B$19))),
                --(INT('Data Sheet'!$A$19) &amp; "." &amp; RIGHT(BN41,3)),
                --(INT('Data Sheet'!$B$19) &amp; "." &amp; RIGHT(BN41,3))
            )
        ),
        "OK"
    )
)</f>
        <v>OK</v>
      </c>
      <c r="P41" s="23" t="str">
        <f>IF(BR41&lt;&gt;"",
    IF(INT('Data Sheet'!$A$19)=INT('Data Sheet'!$B$15),
        --(INT('Data Sheet'!$A$15) &amp; "." &amp; BR41),
        IF(AND((--(INT('Data Sheet'!$A$15) &amp; "." &amp; BR41)&gt;=--('Data Sheet'!$A$15)), (--(INT('Data Sheet'!$A$15) &amp; "." &amp; BR41)&lt;=--('Data Sheet'!$B$15))),
            --(INT('Data Sheet'!$A$15) &amp; "." &amp; BR41),
            --(INT('Data Sheet'!$B$15) &amp; "." &amp; BR41)
        )
    ),
    IF(BQ41&lt;&gt;"",
        IF(INT('Data Sheet'!$A$15)=INT('Data Sheet'!$B$15),
            --(INT('Data Sheet'!$A$15) &amp; "." &amp; LEFT(BQ41,3)),
            IF(AND((--(INT('Data Sheet'!$A$15) &amp; "." &amp; LEFT(BQ41,3))&gt;=--('Data Sheet'!$A$15)), (--(INT('Data Sheet'!$A$15) &amp; "." &amp; LEFT(BQ41,3))&lt;=--('Data Sheet'!$B$15))),
                --(INT('Data Sheet'!$A$15) &amp; "." &amp; LEFT(BQ41,3)),
                --(INT('Data Sheet'!$B$15) &amp; "." &amp; LEFT(BQ41,3))
            )
        ),
        "OK"
    )
)</f>
        <v>OK</v>
      </c>
      <c r="Q41" s="23" t="str">
        <f>IF(BS41&lt;&gt;"",
    IF(INT('Data Sheet'!$A$19)=INT('Data Sheet'!$B$15),
        --(INT('Data Sheet'!$A$15) &amp; "." &amp; BS41),
        IF(AND((--(INT('Data Sheet'!$A$15) &amp; "." &amp; BS41)&gt;=--('Data Sheet'!$A$15)), (--(INT('Data Sheet'!$A$15) &amp; "." &amp; BS41)&lt;=--('Data Sheet'!$B$15))),
            --(INT('Data Sheet'!$A$15) &amp; "." &amp; BS41),
            --(INT('Data Sheet'!$B$15) &amp; "." &amp; BS41)
        )
    ),
    IF(BQ41&lt;&gt;"",
        IF(INT('Data Sheet'!$A$15)=INT('Data Sheet'!$B$15),
            --(INT('Data Sheet'!$A$15) &amp; "." &amp; RIGHT(BQ41,3)),
            IF(AND((--(INT('Data Sheet'!$A$15) &amp; "." &amp; RIGHT(BQ41,3))&gt;=--('Data Sheet'!$A$15)), (--(INT('Data Sheet'!$A$15) &amp; "." &amp; RIGHT(BQ41,3))&lt;=--('Data Sheet'!$B$15))),
                --(INT('Data Sheet'!$A$15) &amp; "." &amp; RIGHT(BQ41,3)),
                --(INT('Data Sheet'!$B$15) &amp; "." &amp; RIGHT(BQ41,3))
            )
        ),
        "OK"
    )
)</f>
        <v>OK</v>
      </c>
      <c r="R41" s="19"/>
      <c r="S41" s="19"/>
      <c r="T41" s="19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  <c r="AU41" s="21"/>
      <c r="AV41" s="21"/>
      <c r="AW41" s="22"/>
      <c r="AX41" s="99"/>
      <c r="AY41" s="20"/>
      <c r="AZ41" s="20"/>
      <c r="BA41" s="22"/>
      <c r="BB41">
        <v>33</v>
      </c>
      <c r="BC41" s="80"/>
      <c r="BD41" s="80"/>
      <c r="BE41" s="80"/>
      <c r="BF41" s="80"/>
      <c r="BG41" s="32" t="str">
        <f t="shared" si="4"/>
        <v/>
      </c>
      <c r="BH41" s="78">
        <f t="shared" si="2"/>
        <v>0</v>
      </c>
      <c r="BI41" s="2">
        <f t="shared" si="5"/>
        <v>0</v>
      </c>
      <c r="BJ41" s="2">
        <f t="shared" si="6"/>
        <v>0</v>
      </c>
      <c r="BK41" s="2">
        <f t="shared" si="3"/>
        <v>0</v>
      </c>
    </row>
    <row r="42" spans="2:63" ht="15" customHeight="1" x14ac:dyDescent="0.25">
      <c r="B42" s="14">
        <v>34</v>
      </c>
      <c r="C42" s="95" t="str">
        <f t="shared" si="7"/>
        <v/>
      </c>
      <c r="D42" s="15" t="str">
        <f t="shared" si="1"/>
        <v>OK</v>
      </c>
      <c r="E42" s="16" t="e">
        <f>VLOOKUP('Data Sheet'!$B$8,'Data Sheet'!$I$2:$J$9,2,FALSE)</f>
        <v>#N/A</v>
      </c>
      <c r="F42" s="16" t="str">
        <f t="shared" si="8"/>
        <v/>
      </c>
      <c r="G42" s="103">
        <f t="shared" si="9"/>
        <v>0</v>
      </c>
      <c r="H42" s="17" t="s">
        <v>26</v>
      </c>
      <c r="I42" s="17" t="s">
        <v>26</v>
      </c>
      <c r="J42" s="17" t="str">
        <f>IF('Data Sheet'!$B$9="NC-50","N/A","OK")</f>
        <v>OK</v>
      </c>
      <c r="K42" s="17" t="str">
        <f>IF('Data Sheet'!$B$9="NC-50","N/A","OK")</f>
        <v>OK</v>
      </c>
      <c r="L42" s="17" t="str">
        <f t="shared" si="10"/>
        <v>OK</v>
      </c>
      <c r="M42" s="17" t="str">
        <f t="shared" si="11"/>
        <v>OK</v>
      </c>
      <c r="N42" s="18" t="str">
        <f>IF(BO42&lt;&gt;"",
    IF(INT('Data Sheet'!$A$19)=INT('Data Sheet'!$B$19),
        --(INT('Data Sheet'!$A$19) &amp; "." &amp; BO42),
        IF(AND((--(INT('Data Sheet'!$A$19) &amp; "." &amp; BO42)&gt;=--('Data Sheet'!$A$19)), (--(INT('Data Sheet'!$A$19) &amp; "." &amp; BO42)&lt;=--('Data Sheet'!$B$19))),
            --(INT('Data Sheet'!$A$19) &amp; "." &amp; BO42),
            --(INT('Data Sheet'!$B$19) &amp; "." &amp; BO42)
        )
    ),
    IF(BN42&lt;&gt;"",
        IF(INT('Data Sheet'!$A$19)=INT('Data Sheet'!$B$19),
            --(INT('Data Sheet'!$A$19) &amp; "." &amp; LEFT(BN42,3)),
            IF(AND((--(INT('Data Sheet'!$A$19) &amp; "." &amp; LEFT(BN42,3))&gt;=--('Data Sheet'!$A$19)), (--(INT('Data Sheet'!$A$19) &amp; "." &amp; LEFT(BN42,3))&lt;=--('Data Sheet'!$B$19))),
                --(INT('Data Sheet'!$A$19) &amp; "." &amp; LEFT(BN42,3)),
                --(INT('Data Sheet'!$B$19) &amp; "." &amp; LEFT(BN42,3))
            )
        ),
        "OK"
    )
)</f>
        <v>OK</v>
      </c>
      <c r="O42" s="23" t="str">
        <f>IF(BP42&lt;&gt;"",
    IF(INT('Data Sheet'!$A$19)=INT('Data Sheet'!$B$19),
        --(INT('Data Sheet'!$A$19) &amp; "." &amp; BP42),
        IF(AND((--(INT('Data Sheet'!$A$19) &amp; "." &amp; BP42)&gt;=--('Data Sheet'!$A$19)), (--(INT('Data Sheet'!$A$19) &amp; "." &amp; BP42)&lt;=--('Data Sheet'!$B$19))),
            --(INT('Data Sheet'!$A$19) &amp; "." &amp; BP42),
            --(INT('Data Sheet'!$B$19) &amp; "." &amp; BP42)
        )
    ),
    IF(BN42&lt;&gt;"",
        IF(INT('Data Sheet'!$A$19)=INT('Data Sheet'!$B$19),
            --(INT('Data Sheet'!$A$19) &amp; "." &amp; RIGHT(BN42,3)),
            IF(AND((--(INT('Data Sheet'!$A$19) &amp; "." &amp; RIGHT(BN42,3))&gt;=--('Data Sheet'!$A$19)), (--(INT('Data Sheet'!$A$19) &amp; "." &amp; RIGHT(BN42,3))&lt;=--('Data Sheet'!$B$19))),
                --(INT('Data Sheet'!$A$19) &amp; "." &amp; RIGHT(BN42,3)),
                --(INT('Data Sheet'!$B$19) &amp; "." &amp; RIGHT(BN42,3))
            )
        ),
        "OK"
    )
)</f>
        <v>OK</v>
      </c>
      <c r="P42" s="23" t="str">
        <f>IF(BR42&lt;&gt;"",
    IF(INT('Data Sheet'!$A$19)=INT('Data Sheet'!$B$15),
        --(INT('Data Sheet'!$A$15) &amp; "." &amp; BR42),
        IF(AND((--(INT('Data Sheet'!$A$15) &amp; "." &amp; BR42)&gt;=--('Data Sheet'!$A$15)), (--(INT('Data Sheet'!$A$15) &amp; "." &amp; BR42)&lt;=--('Data Sheet'!$B$15))),
            --(INT('Data Sheet'!$A$15) &amp; "." &amp; BR42),
            --(INT('Data Sheet'!$B$15) &amp; "." &amp; BR42)
        )
    ),
    IF(BQ42&lt;&gt;"",
        IF(INT('Data Sheet'!$A$15)=INT('Data Sheet'!$B$15),
            --(INT('Data Sheet'!$A$15) &amp; "." &amp; LEFT(BQ42,3)),
            IF(AND((--(INT('Data Sheet'!$A$15) &amp; "." &amp; LEFT(BQ42,3))&gt;=--('Data Sheet'!$A$15)), (--(INT('Data Sheet'!$A$15) &amp; "." &amp; LEFT(BQ42,3))&lt;=--('Data Sheet'!$B$15))),
                --(INT('Data Sheet'!$A$15) &amp; "." &amp; LEFT(BQ42,3)),
                --(INT('Data Sheet'!$B$15) &amp; "." &amp; LEFT(BQ42,3))
            )
        ),
        "OK"
    )
)</f>
        <v>OK</v>
      </c>
      <c r="Q42" s="23" t="str">
        <f>IF(BS42&lt;&gt;"",
    IF(INT('Data Sheet'!$A$19)=INT('Data Sheet'!$B$15),
        --(INT('Data Sheet'!$A$15) &amp; "." &amp; BS42),
        IF(AND((--(INT('Data Sheet'!$A$15) &amp; "." &amp; BS42)&gt;=--('Data Sheet'!$A$15)), (--(INT('Data Sheet'!$A$15) &amp; "." &amp; BS42)&lt;=--('Data Sheet'!$B$15))),
            --(INT('Data Sheet'!$A$15) &amp; "." &amp; BS42),
            --(INT('Data Sheet'!$B$15) &amp; "." &amp; BS42)
        )
    ),
    IF(BQ42&lt;&gt;"",
        IF(INT('Data Sheet'!$A$15)=INT('Data Sheet'!$B$15),
            --(INT('Data Sheet'!$A$15) &amp; "." &amp; RIGHT(BQ42,3)),
            IF(AND((--(INT('Data Sheet'!$A$15) &amp; "." &amp; RIGHT(BQ42,3))&gt;=--('Data Sheet'!$A$15)), (--(INT('Data Sheet'!$A$15) &amp; "." &amp; RIGHT(BQ42,3))&lt;=--('Data Sheet'!$B$15))),
                --(INT('Data Sheet'!$A$15) &amp; "." &amp; RIGHT(BQ42,3)),
                --(INT('Data Sheet'!$B$15) &amp; "." &amp; RIGHT(BQ42,3))
            )
        ),
        "OK"
    )
)</f>
        <v>OK</v>
      </c>
      <c r="R42" s="19"/>
      <c r="S42" s="19"/>
      <c r="T42" s="19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1"/>
      <c r="AU42" s="21"/>
      <c r="AV42" s="21"/>
      <c r="AW42" s="22"/>
      <c r="AX42" s="99"/>
      <c r="AY42" s="20"/>
      <c r="AZ42" s="20"/>
      <c r="BA42" s="22"/>
      <c r="BB42">
        <v>34</v>
      </c>
      <c r="BC42" s="80"/>
      <c r="BD42" s="80"/>
      <c r="BE42" s="80"/>
      <c r="BF42" s="80"/>
      <c r="BG42" s="32" t="str">
        <f t="shared" si="4"/>
        <v/>
      </c>
      <c r="BH42" s="78">
        <f t="shared" si="2"/>
        <v>0</v>
      </c>
      <c r="BI42" s="2">
        <f t="shared" si="5"/>
        <v>0</v>
      </c>
      <c r="BJ42" s="2">
        <f t="shared" si="6"/>
        <v>0</v>
      </c>
      <c r="BK42" s="2">
        <f t="shared" si="3"/>
        <v>0</v>
      </c>
    </row>
    <row r="43" spans="2:63" ht="15" customHeight="1" x14ac:dyDescent="0.25">
      <c r="B43" s="14">
        <v>35</v>
      </c>
      <c r="C43" s="95" t="str">
        <f t="shared" si="7"/>
        <v/>
      </c>
      <c r="D43" s="15" t="str">
        <f t="shared" si="1"/>
        <v>OK</v>
      </c>
      <c r="E43" s="16" t="e">
        <f>VLOOKUP('Data Sheet'!$B$8,'Data Sheet'!$I$2:$J$9,2,FALSE)</f>
        <v>#N/A</v>
      </c>
      <c r="F43" s="16" t="str">
        <f t="shared" si="8"/>
        <v/>
      </c>
      <c r="G43" s="103">
        <f t="shared" si="9"/>
        <v>0</v>
      </c>
      <c r="H43" s="17" t="s">
        <v>26</v>
      </c>
      <c r="I43" s="17" t="s">
        <v>26</v>
      </c>
      <c r="J43" s="17" t="str">
        <f>IF('Data Sheet'!$B$9="NC-50","N/A","OK")</f>
        <v>OK</v>
      </c>
      <c r="K43" s="17" t="str">
        <f>IF('Data Sheet'!$B$9="NC-50","N/A","OK")</f>
        <v>OK</v>
      </c>
      <c r="L43" s="17" t="str">
        <f t="shared" si="10"/>
        <v>OK</v>
      </c>
      <c r="M43" s="17" t="str">
        <f t="shared" si="11"/>
        <v>OK</v>
      </c>
      <c r="N43" s="18" t="str">
        <f>IF(BO43&lt;&gt;"",
    IF(INT('Data Sheet'!$A$19)=INT('Data Sheet'!$B$19),
        --(INT('Data Sheet'!$A$19) &amp; "." &amp; BO43),
        IF(AND((--(INT('Data Sheet'!$A$19) &amp; "." &amp; BO43)&gt;=--('Data Sheet'!$A$19)), (--(INT('Data Sheet'!$A$19) &amp; "." &amp; BO43)&lt;=--('Data Sheet'!$B$19))),
            --(INT('Data Sheet'!$A$19) &amp; "." &amp; BO43),
            --(INT('Data Sheet'!$B$19) &amp; "." &amp; BO43)
        )
    ),
    IF(BN43&lt;&gt;"",
        IF(INT('Data Sheet'!$A$19)=INT('Data Sheet'!$B$19),
            --(INT('Data Sheet'!$A$19) &amp; "." &amp; LEFT(BN43,3)),
            IF(AND((--(INT('Data Sheet'!$A$19) &amp; "." &amp; LEFT(BN43,3))&gt;=--('Data Sheet'!$A$19)), (--(INT('Data Sheet'!$A$19) &amp; "." &amp; LEFT(BN43,3))&lt;=--('Data Sheet'!$B$19))),
                --(INT('Data Sheet'!$A$19) &amp; "." &amp; LEFT(BN43,3)),
                --(INT('Data Sheet'!$B$19) &amp; "." &amp; LEFT(BN43,3))
            )
        ),
        "OK"
    )
)</f>
        <v>OK</v>
      </c>
      <c r="O43" s="23" t="str">
        <f>IF(BP43&lt;&gt;"",
    IF(INT('Data Sheet'!$A$19)=INT('Data Sheet'!$B$19),
        --(INT('Data Sheet'!$A$19) &amp; "." &amp; BP43),
        IF(AND((--(INT('Data Sheet'!$A$19) &amp; "." &amp; BP43)&gt;=--('Data Sheet'!$A$19)), (--(INT('Data Sheet'!$A$19) &amp; "." &amp; BP43)&lt;=--('Data Sheet'!$B$19))),
            --(INT('Data Sheet'!$A$19) &amp; "." &amp; BP43),
            --(INT('Data Sheet'!$B$19) &amp; "." &amp; BP43)
        )
    ),
    IF(BN43&lt;&gt;"",
        IF(INT('Data Sheet'!$A$19)=INT('Data Sheet'!$B$19),
            --(INT('Data Sheet'!$A$19) &amp; "." &amp; RIGHT(BN43,3)),
            IF(AND((--(INT('Data Sheet'!$A$19) &amp; "." &amp; RIGHT(BN43,3))&gt;=--('Data Sheet'!$A$19)), (--(INT('Data Sheet'!$A$19) &amp; "." &amp; RIGHT(BN43,3))&lt;=--('Data Sheet'!$B$19))),
                --(INT('Data Sheet'!$A$19) &amp; "." &amp; RIGHT(BN43,3)),
                --(INT('Data Sheet'!$B$19) &amp; "." &amp; RIGHT(BN43,3))
            )
        ),
        "OK"
    )
)</f>
        <v>OK</v>
      </c>
      <c r="P43" s="23" t="str">
        <f>IF(BR43&lt;&gt;"",
    IF(INT('Data Sheet'!$A$19)=INT('Data Sheet'!$B$15),
        --(INT('Data Sheet'!$A$15) &amp; "." &amp; BR43),
        IF(AND((--(INT('Data Sheet'!$A$15) &amp; "." &amp; BR43)&gt;=--('Data Sheet'!$A$15)), (--(INT('Data Sheet'!$A$15) &amp; "." &amp; BR43)&lt;=--('Data Sheet'!$B$15))),
            --(INT('Data Sheet'!$A$15) &amp; "." &amp; BR43),
            --(INT('Data Sheet'!$B$15) &amp; "." &amp; BR43)
        )
    ),
    IF(BQ43&lt;&gt;"",
        IF(INT('Data Sheet'!$A$15)=INT('Data Sheet'!$B$15),
            --(INT('Data Sheet'!$A$15) &amp; "." &amp; LEFT(BQ43,3)),
            IF(AND((--(INT('Data Sheet'!$A$15) &amp; "." &amp; LEFT(BQ43,3))&gt;=--('Data Sheet'!$A$15)), (--(INT('Data Sheet'!$A$15) &amp; "." &amp; LEFT(BQ43,3))&lt;=--('Data Sheet'!$B$15))),
                --(INT('Data Sheet'!$A$15) &amp; "." &amp; LEFT(BQ43,3)),
                --(INT('Data Sheet'!$B$15) &amp; "." &amp; LEFT(BQ43,3))
            )
        ),
        "OK"
    )
)</f>
        <v>OK</v>
      </c>
      <c r="Q43" s="23" t="str">
        <f>IF(BS43&lt;&gt;"",
    IF(INT('Data Sheet'!$A$19)=INT('Data Sheet'!$B$15),
        --(INT('Data Sheet'!$A$15) &amp; "." &amp; BS43),
        IF(AND((--(INT('Data Sheet'!$A$15) &amp; "." &amp; BS43)&gt;=--('Data Sheet'!$A$15)), (--(INT('Data Sheet'!$A$15) &amp; "." &amp; BS43)&lt;=--('Data Sheet'!$B$15))),
            --(INT('Data Sheet'!$A$15) &amp; "." &amp; BS43),
            --(INT('Data Sheet'!$B$15) &amp; "." &amp; BS43)
        )
    ),
    IF(BQ43&lt;&gt;"",
        IF(INT('Data Sheet'!$A$15)=INT('Data Sheet'!$B$15),
            --(INT('Data Sheet'!$A$15) &amp; "." &amp; RIGHT(BQ43,3)),
            IF(AND((--(INT('Data Sheet'!$A$15) &amp; "." &amp; RIGHT(BQ43,3))&gt;=--('Data Sheet'!$A$15)), (--(INT('Data Sheet'!$A$15) &amp; "." &amp; RIGHT(BQ43,3))&lt;=--('Data Sheet'!$B$15))),
                --(INT('Data Sheet'!$A$15) &amp; "." &amp; RIGHT(BQ43,3)),
                --(INT('Data Sheet'!$B$15) &amp; "." &amp; RIGHT(BQ43,3))
            )
        ),
        "OK"
    )
)</f>
        <v>OK</v>
      </c>
      <c r="R43" s="19"/>
      <c r="S43" s="19"/>
      <c r="T43" s="19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1"/>
      <c r="AU43" s="21"/>
      <c r="AV43" s="21"/>
      <c r="AW43" s="22"/>
      <c r="AX43" s="99"/>
      <c r="AY43" s="20"/>
      <c r="AZ43" s="20"/>
      <c r="BA43" s="22"/>
      <c r="BB43">
        <v>35</v>
      </c>
      <c r="BC43" s="80"/>
      <c r="BD43" s="80"/>
      <c r="BE43" s="80"/>
      <c r="BF43" s="80"/>
      <c r="BG43" s="32" t="str">
        <f t="shared" si="4"/>
        <v/>
      </c>
      <c r="BH43" s="78">
        <f t="shared" si="2"/>
        <v>0</v>
      </c>
      <c r="BI43" s="2">
        <f t="shared" si="5"/>
        <v>0</v>
      </c>
      <c r="BJ43" s="2">
        <f t="shared" si="6"/>
        <v>0</v>
      </c>
      <c r="BK43" s="2">
        <f t="shared" si="3"/>
        <v>0</v>
      </c>
    </row>
    <row r="44" spans="2:63" ht="15" customHeight="1" x14ac:dyDescent="0.25">
      <c r="B44" s="14">
        <v>36</v>
      </c>
      <c r="C44" s="95" t="str">
        <f t="shared" si="7"/>
        <v/>
      </c>
      <c r="D44" s="15" t="str">
        <f t="shared" si="1"/>
        <v>OK</v>
      </c>
      <c r="E44" s="16" t="e">
        <f>VLOOKUP('Data Sheet'!$B$8,'Data Sheet'!$I$2:$J$9,2,FALSE)</f>
        <v>#N/A</v>
      </c>
      <c r="F44" s="16" t="str">
        <f t="shared" si="8"/>
        <v/>
      </c>
      <c r="G44" s="103">
        <f t="shared" si="9"/>
        <v>0</v>
      </c>
      <c r="H44" s="17" t="s">
        <v>26</v>
      </c>
      <c r="I44" s="17" t="s">
        <v>26</v>
      </c>
      <c r="J44" s="17" t="str">
        <f>IF('Data Sheet'!$B$9="NC-50","N/A","OK")</f>
        <v>OK</v>
      </c>
      <c r="K44" s="17" t="str">
        <f>IF('Data Sheet'!$B$9="NC-50","N/A","OK")</f>
        <v>OK</v>
      </c>
      <c r="L44" s="17" t="str">
        <f t="shared" si="10"/>
        <v>OK</v>
      </c>
      <c r="M44" s="17" t="str">
        <f t="shared" si="11"/>
        <v>OK</v>
      </c>
      <c r="N44" s="18" t="str">
        <f>IF(BO44&lt;&gt;"",
    IF(INT('Data Sheet'!$A$19)=INT('Data Sheet'!$B$19),
        --(INT('Data Sheet'!$A$19) &amp; "." &amp; BO44),
        IF(AND((--(INT('Data Sheet'!$A$19) &amp; "." &amp; BO44)&gt;=--('Data Sheet'!$A$19)), (--(INT('Data Sheet'!$A$19) &amp; "." &amp; BO44)&lt;=--('Data Sheet'!$B$19))),
            --(INT('Data Sheet'!$A$19) &amp; "." &amp; BO44),
            --(INT('Data Sheet'!$B$19) &amp; "." &amp; BO44)
        )
    ),
    IF(BN44&lt;&gt;"",
        IF(INT('Data Sheet'!$A$19)=INT('Data Sheet'!$B$19),
            --(INT('Data Sheet'!$A$19) &amp; "." &amp; LEFT(BN44,3)),
            IF(AND((--(INT('Data Sheet'!$A$19) &amp; "." &amp; LEFT(BN44,3))&gt;=--('Data Sheet'!$A$19)), (--(INT('Data Sheet'!$A$19) &amp; "." &amp; LEFT(BN44,3))&lt;=--('Data Sheet'!$B$19))),
                --(INT('Data Sheet'!$A$19) &amp; "." &amp; LEFT(BN44,3)),
                --(INT('Data Sheet'!$B$19) &amp; "." &amp; LEFT(BN44,3))
            )
        ),
        "OK"
    )
)</f>
        <v>OK</v>
      </c>
      <c r="O44" s="23" t="str">
        <f>IF(BP44&lt;&gt;"",
    IF(INT('Data Sheet'!$A$19)=INT('Data Sheet'!$B$19),
        --(INT('Data Sheet'!$A$19) &amp; "." &amp; BP44),
        IF(AND((--(INT('Data Sheet'!$A$19) &amp; "." &amp; BP44)&gt;=--('Data Sheet'!$A$19)), (--(INT('Data Sheet'!$A$19) &amp; "." &amp; BP44)&lt;=--('Data Sheet'!$B$19))),
            --(INT('Data Sheet'!$A$19) &amp; "." &amp; BP44),
            --(INT('Data Sheet'!$B$19) &amp; "." &amp; BP44)
        )
    ),
    IF(BN44&lt;&gt;"",
        IF(INT('Data Sheet'!$A$19)=INT('Data Sheet'!$B$19),
            --(INT('Data Sheet'!$A$19) &amp; "." &amp; RIGHT(BN44,3)),
            IF(AND((--(INT('Data Sheet'!$A$19) &amp; "." &amp; RIGHT(BN44,3))&gt;=--('Data Sheet'!$A$19)), (--(INT('Data Sheet'!$A$19) &amp; "." &amp; RIGHT(BN44,3))&lt;=--('Data Sheet'!$B$19))),
                --(INT('Data Sheet'!$A$19) &amp; "." &amp; RIGHT(BN44,3)),
                --(INT('Data Sheet'!$B$19) &amp; "." &amp; RIGHT(BN44,3))
            )
        ),
        "OK"
    )
)</f>
        <v>OK</v>
      </c>
      <c r="P44" s="23" t="str">
        <f>IF(BR44&lt;&gt;"",
    IF(INT('Data Sheet'!$A$19)=INT('Data Sheet'!$B$15),
        --(INT('Data Sheet'!$A$15) &amp; "." &amp; BR44),
        IF(AND((--(INT('Data Sheet'!$A$15) &amp; "." &amp; BR44)&gt;=--('Data Sheet'!$A$15)), (--(INT('Data Sheet'!$A$15) &amp; "." &amp; BR44)&lt;=--('Data Sheet'!$B$15))),
            --(INT('Data Sheet'!$A$15) &amp; "." &amp; BR44),
            --(INT('Data Sheet'!$B$15) &amp; "." &amp; BR44)
        )
    ),
    IF(BQ44&lt;&gt;"",
        IF(INT('Data Sheet'!$A$15)=INT('Data Sheet'!$B$15),
            --(INT('Data Sheet'!$A$15) &amp; "." &amp; LEFT(BQ44,3)),
            IF(AND((--(INT('Data Sheet'!$A$15) &amp; "." &amp; LEFT(BQ44,3))&gt;=--('Data Sheet'!$A$15)), (--(INT('Data Sheet'!$A$15) &amp; "." &amp; LEFT(BQ44,3))&lt;=--('Data Sheet'!$B$15))),
                --(INT('Data Sheet'!$A$15) &amp; "." &amp; LEFT(BQ44,3)),
                --(INT('Data Sheet'!$B$15) &amp; "." &amp; LEFT(BQ44,3))
            )
        ),
        "OK"
    )
)</f>
        <v>OK</v>
      </c>
      <c r="Q44" s="23" t="str">
        <f>IF(BS44&lt;&gt;"",
    IF(INT('Data Sheet'!$A$19)=INT('Data Sheet'!$B$15),
        --(INT('Data Sheet'!$A$15) &amp; "." &amp; BS44),
        IF(AND((--(INT('Data Sheet'!$A$15) &amp; "." &amp; BS44)&gt;=--('Data Sheet'!$A$15)), (--(INT('Data Sheet'!$A$15) &amp; "." &amp; BS44)&lt;=--('Data Sheet'!$B$15))),
            --(INT('Data Sheet'!$A$15) &amp; "." &amp; BS44),
            --(INT('Data Sheet'!$B$15) &amp; "." &amp; BS44)
        )
    ),
    IF(BQ44&lt;&gt;"",
        IF(INT('Data Sheet'!$A$15)=INT('Data Sheet'!$B$15),
            --(INT('Data Sheet'!$A$15) &amp; "." &amp; RIGHT(BQ44,3)),
            IF(AND((--(INT('Data Sheet'!$A$15) &amp; "." &amp; RIGHT(BQ44,3))&gt;=--('Data Sheet'!$A$15)), (--(INT('Data Sheet'!$A$15) &amp; "." &amp; RIGHT(BQ44,3))&lt;=--('Data Sheet'!$B$15))),
                --(INT('Data Sheet'!$A$15) &amp; "." &amp; RIGHT(BQ44,3)),
                --(INT('Data Sheet'!$B$15) &amp; "." &amp; RIGHT(BQ44,3))
            )
        ),
        "OK"
    )
)</f>
        <v>OK</v>
      </c>
      <c r="R44" s="19"/>
      <c r="S44" s="19"/>
      <c r="T44" s="19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1"/>
      <c r="AU44" s="21"/>
      <c r="AV44" s="21"/>
      <c r="AW44" s="22"/>
      <c r="AX44" s="99"/>
      <c r="AY44" s="20"/>
      <c r="AZ44" s="20"/>
      <c r="BA44" s="22"/>
      <c r="BB44">
        <v>36</v>
      </c>
      <c r="BC44" s="80"/>
      <c r="BD44" s="80"/>
      <c r="BE44" s="80"/>
      <c r="BF44" s="80"/>
      <c r="BG44" s="32" t="str">
        <f t="shared" si="4"/>
        <v/>
      </c>
      <c r="BH44" s="78">
        <f t="shared" si="2"/>
        <v>0</v>
      </c>
      <c r="BI44" s="2">
        <f t="shared" si="5"/>
        <v>0</v>
      </c>
      <c r="BJ44" s="2">
        <f t="shared" si="6"/>
        <v>0</v>
      </c>
      <c r="BK44" s="2">
        <f t="shared" si="3"/>
        <v>0</v>
      </c>
    </row>
    <row r="45" spans="2:63" ht="15" customHeight="1" x14ac:dyDescent="0.25">
      <c r="B45" s="14">
        <v>37</v>
      </c>
      <c r="C45" s="95" t="str">
        <f t="shared" si="7"/>
        <v/>
      </c>
      <c r="D45" s="15" t="str">
        <f t="shared" si="1"/>
        <v>OK</v>
      </c>
      <c r="E45" s="16" t="e">
        <f>VLOOKUP('Data Sheet'!$B$8,'Data Sheet'!$I$2:$J$9,2,FALSE)</f>
        <v>#N/A</v>
      </c>
      <c r="F45" s="16" t="str">
        <f t="shared" si="8"/>
        <v/>
      </c>
      <c r="G45" s="103">
        <f t="shared" si="9"/>
        <v>0</v>
      </c>
      <c r="H45" s="17" t="s">
        <v>26</v>
      </c>
      <c r="I45" s="17" t="s">
        <v>26</v>
      </c>
      <c r="J45" s="17" t="str">
        <f>IF('Data Sheet'!$B$9="NC-50","N/A","OK")</f>
        <v>OK</v>
      </c>
      <c r="K45" s="17" t="str">
        <f>IF('Data Sheet'!$B$9="NC-50","N/A","OK")</f>
        <v>OK</v>
      </c>
      <c r="L45" s="17" t="str">
        <f t="shared" si="10"/>
        <v>OK</v>
      </c>
      <c r="M45" s="17" t="str">
        <f t="shared" si="11"/>
        <v>OK</v>
      </c>
      <c r="N45" s="18" t="str">
        <f>IF(BO45&lt;&gt;"",
    IF(INT('Data Sheet'!$A$19)=INT('Data Sheet'!$B$19),
        --(INT('Data Sheet'!$A$19) &amp; "." &amp; BO45),
        IF(AND((--(INT('Data Sheet'!$A$19) &amp; "." &amp; BO45)&gt;=--('Data Sheet'!$A$19)), (--(INT('Data Sheet'!$A$19) &amp; "." &amp; BO45)&lt;=--('Data Sheet'!$B$19))),
            --(INT('Data Sheet'!$A$19) &amp; "." &amp; BO45),
            --(INT('Data Sheet'!$B$19) &amp; "." &amp; BO45)
        )
    ),
    IF(BN45&lt;&gt;"",
        IF(INT('Data Sheet'!$A$19)=INT('Data Sheet'!$B$19),
            --(INT('Data Sheet'!$A$19) &amp; "." &amp; LEFT(BN45,3)),
            IF(AND((--(INT('Data Sheet'!$A$19) &amp; "." &amp; LEFT(BN45,3))&gt;=--('Data Sheet'!$A$19)), (--(INT('Data Sheet'!$A$19) &amp; "." &amp; LEFT(BN45,3))&lt;=--('Data Sheet'!$B$19))),
                --(INT('Data Sheet'!$A$19) &amp; "." &amp; LEFT(BN45,3)),
                --(INT('Data Sheet'!$B$19) &amp; "." &amp; LEFT(BN45,3))
            )
        ),
        "OK"
    )
)</f>
        <v>OK</v>
      </c>
      <c r="O45" s="23" t="str">
        <f>IF(BP45&lt;&gt;"",
    IF(INT('Data Sheet'!$A$19)=INT('Data Sheet'!$B$19),
        --(INT('Data Sheet'!$A$19) &amp; "." &amp; BP45),
        IF(AND((--(INT('Data Sheet'!$A$19) &amp; "." &amp; BP45)&gt;=--('Data Sheet'!$A$19)), (--(INT('Data Sheet'!$A$19) &amp; "." &amp; BP45)&lt;=--('Data Sheet'!$B$19))),
            --(INT('Data Sheet'!$A$19) &amp; "." &amp; BP45),
            --(INT('Data Sheet'!$B$19) &amp; "." &amp; BP45)
        )
    ),
    IF(BN45&lt;&gt;"",
        IF(INT('Data Sheet'!$A$19)=INT('Data Sheet'!$B$19),
            --(INT('Data Sheet'!$A$19) &amp; "." &amp; RIGHT(BN45,3)),
            IF(AND((--(INT('Data Sheet'!$A$19) &amp; "." &amp; RIGHT(BN45,3))&gt;=--('Data Sheet'!$A$19)), (--(INT('Data Sheet'!$A$19) &amp; "." &amp; RIGHT(BN45,3))&lt;=--('Data Sheet'!$B$19))),
                --(INT('Data Sheet'!$A$19) &amp; "." &amp; RIGHT(BN45,3)),
                --(INT('Data Sheet'!$B$19) &amp; "." &amp; RIGHT(BN45,3))
            )
        ),
        "OK"
    )
)</f>
        <v>OK</v>
      </c>
      <c r="P45" s="23" t="str">
        <f>IF(BR45&lt;&gt;"",
    IF(INT('Data Sheet'!$A$19)=INT('Data Sheet'!$B$15),
        --(INT('Data Sheet'!$A$15) &amp; "." &amp; BR45),
        IF(AND((--(INT('Data Sheet'!$A$15) &amp; "." &amp; BR45)&gt;=--('Data Sheet'!$A$15)), (--(INT('Data Sheet'!$A$15) &amp; "." &amp; BR45)&lt;=--('Data Sheet'!$B$15))),
            --(INT('Data Sheet'!$A$15) &amp; "." &amp; BR45),
            --(INT('Data Sheet'!$B$15) &amp; "." &amp; BR45)
        )
    ),
    IF(BQ45&lt;&gt;"",
        IF(INT('Data Sheet'!$A$15)=INT('Data Sheet'!$B$15),
            --(INT('Data Sheet'!$A$15) &amp; "." &amp; LEFT(BQ45,3)),
            IF(AND((--(INT('Data Sheet'!$A$15) &amp; "." &amp; LEFT(BQ45,3))&gt;=--('Data Sheet'!$A$15)), (--(INT('Data Sheet'!$A$15) &amp; "." &amp; LEFT(BQ45,3))&lt;=--('Data Sheet'!$B$15))),
                --(INT('Data Sheet'!$A$15) &amp; "." &amp; LEFT(BQ45,3)),
                --(INT('Data Sheet'!$B$15) &amp; "." &amp; LEFT(BQ45,3))
            )
        ),
        "OK"
    )
)</f>
        <v>OK</v>
      </c>
      <c r="Q45" s="23" t="str">
        <f>IF(BS45&lt;&gt;"",
    IF(INT('Data Sheet'!$A$19)=INT('Data Sheet'!$B$15),
        --(INT('Data Sheet'!$A$15) &amp; "." &amp; BS45),
        IF(AND((--(INT('Data Sheet'!$A$15) &amp; "." &amp; BS45)&gt;=--('Data Sheet'!$A$15)), (--(INT('Data Sheet'!$A$15) &amp; "." &amp; BS45)&lt;=--('Data Sheet'!$B$15))),
            --(INT('Data Sheet'!$A$15) &amp; "." &amp; BS45),
            --(INT('Data Sheet'!$B$15) &amp; "." &amp; BS45)
        )
    ),
    IF(BQ45&lt;&gt;"",
        IF(INT('Data Sheet'!$A$15)=INT('Data Sheet'!$B$15),
            --(INT('Data Sheet'!$A$15) &amp; "." &amp; RIGHT(BQ45,3)),
            IF(AND((--(INT('Data Sheet'!$A$15) &amp; "." &amp; RIGHT(BQ45,3))&gt;=--('Data Sheet'!$A$15)), (--(INT('Data Sheet'!$A$15) &amp; "." &amp; RIGHT(BQ45,3))&lt;=--('Data Sheet'!$B$15))),
                --(INT('Data Sheet'!$A$15) &amp; "." &amp; RIGHT(BQ45,3)),
                --(INT('Data Sheet'!$B$15) &amp; "." &amp; RIGHT(BQ45,3))
            )
        ),
        "OK"
    )
)</f>
        <v>OK</v>
      </c>
      <c r="R45" s="19"/>
      <c r="S45" s="19"/>
      <c r="T45" s="19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1"/>
      <c r="AU45" s="21"/>
      <c r="AV45" s="21"/>
      <c r="AW45" s="22"/>
      <c r="AX45" s="99"/>
      <c r="AY45" s="20"/>
      <c r="AZ45" s="20"/>
      <c r="BA45" s="22"/>
      <c r="BB45">
        <v>37</v>
      </c>
      <c r="BC45" s="80"/>
      <c r="BD45" s="80"/>
      <c r="BE45" s="80"/>
      <c r="BF45" s="80"/>
      <c r="BG45" s="32" t="str">
        <f t="shared" si="4"/>
        <v/>
      </c>
      <c r="BH45" s="78">
        <f t="shared" si="2"/>
        <v>0</v>
      </c>
      <c r="BI45" s="2">
        <f t="shared" si="5"/>
        <v>0</v>
      </c>
      <c r="BJ45" s="2">
        <f t="shared" si="6"/>
        <v>0</v>
      </c>
      <c r="BK45" s="2">
        <f t="shared" si="3"/>
        <v>0</v>
      </c>
    </row>
    <row r="46" spans="2:63" ht="15" customHeight="1" x14ac:dyDescent="0.25">
      <c r="B46" s="14">
        <v>38</v>
      </c>
      <c r="C46" s="95" t="str">
        <f t="shared" si="7"/>
        <v/>
      </c>
      <c r="D46" s="15" t="str">
        <f t="shared" si="1"/>
        <v>OK</v>
      </c>
      <c r="E46" s="16" t="e">
        <f>VLOOKUP('Data Sheet'!$B$8,'Data Sheet'!$I$2:$J$9,2,FALSE)</f>
        <v>#N/A</v>
      </c>
      <c r="F46" s="16" t="str">
        <f t="shared" si="8"/>
        <v/>
      </c>
      <c r="G46" s="103">
        <f t="shared" si="9"/>
        <v>0</v>
      </c>
      <c r="H46" s="17" t="s">
        <v>26</v>
      </c>
      <c r="I46" s="17" t="s">
        <v>26</v>
      </c>
      <c r="J46" s="17" t="str">
        <f>IF('Data Sheet'!$B$9="NC-50","N/A","OK")</f>
        <v>OK</v>
      </c>
      <c r="K46" s="17" t="str">
        <f>IF('Data Sheet'!$B$9="NC-50","N/A","OK")</f>
        <v>OK</v>
      </c>
      <c r="L46" s="17" t="str">
        <f t="shared" si="10"/>
        <v>OK</v>
      </c>
      <c r="M46" s="17" t="str">
        <f t="shared" si="11"/>
        <v>OK</v>
      </c>
      <c r="N46" s="18" t="str">
        <f>IF(BO46&lt;&gt;"",
    IF(INT('Data Sheet'!$A$19)=INT('Data Sheet'!$B$19),
        --(INT('Data Sheet'!$A$19) &amp; "." &amp; BO46),
        IF(AND((--(INT('Data Sheet'!$A$19) &amp; "." &amp; BO46)&gt;=--('Data Sheet'!$A$19)), (--(INT('Data Sheet'!$A$19) &amp; "." &amp; BO46)&lt;=--('Data Sheet'!$B$19))),
            --(INT('Data Sheet'!$A$19) &amp; "." &amp; BO46),
            --(INT('Data Sheet'!$B$19) &amp; "." &amp; BO46)
        )
    ),
    IF(BN46&lt;&gt;"",
        IF(INT('Data Sheet'!$A$19)=INT('Data Sheet'!$B$19),
            --(INT('Data Sheet'!$A$19) &amp; "." &amp; LEFT(BN46,3)),
            IF(AND((--(INT('Data Sheet'!$A$19) &amp; "." &amp; LEFT(BN46,3))&gt;=--('Data Sheet'!$A$19)), (--(INT('Data Sheet'!$A$19) &amp; "." &amp; LEFT(BN46,3))&lt;=--('Data Sheet'!$B$19))),
                --(INT('Data Sheet'!$A$19) &amp; "." &amp; LEFT(BN46,3)),
                --(INT('Data Sheet'!$B$19) &amp; "." &amp; LEFT(BN46,3))
            )
        ),
        "OK"
    )
)</f>
        <v>OK</v>
      </c>
      <c r="O46" s="23" t="str">
        <f>IF(BP46&lt;&gt;"",
    IF(INT('Data Sheet'!$A$19)=INT('Data Sheet'!$B$19),
        --(INT('Data Sheet'!$A$19) &amp; "." &amp; BP46),
        IF(AND((--(INT('Data Sheet'!$A$19) &amp; "." &amp; BP46)&gt;=--('Data Sheet'!$A$19)), (--(INT('Data Sheet'!$A$19) &amp; "." &amp; BP46)&lt;=--('Data Sheet'!$B$19))),
            --(INT('Data Sheet'!$A$19) &amp; "." &amp; BP46),
            --(INT('Data Sheet'!$B$19) &amp; "." &amp; BP46)
        )
    ),
    IF(BN46&lt;&gt;"",
        IF(INT('Data Sheet'!$A$19)=INT('Data Sheet'!$B$19),
            --(INT('Data Sheet'!$A$19) &amp; "." &amp; RIGHT(BN46,3)),
            IF(AND((--(INT('Data Sheet'!$A$19) &amp; "." &amp; RIGHT(BN46,3))&gt;=--('Data Sheet'!$A$19)), (--(INT('Data Sheet'!$A$19) &amp; "." &amp; RIGHT(BN46,3))&lt;=--('Data Sheet'!$B$19))),
                --(INT('Data Sheet'!$A$19) &amp; "." &amp; RIGHT(BN46,3)),
                --(INT('Data Sheet'!$B$19) &amp; "." &amp; RIGHT(BN46,3))
            )
        ),
        "OK"
    )
)</f>
        <v>OK</v>
      </c>
      <c r="P46" s="23" t="str">
        <f>IF(BR46&lt;&gt;"",
    IF(INT('Data Sheet'!$A$19)=INT('Data Sheet'!$B$15),
        --(INT('Data Sheet'!$A$15) &amp; "." &amp; BR46),
        IF(AND((--(INT('Data Sheet'!$A$15) &amp; "." &amp; BR46)&gt;=--('Data Sheet'!$A$15)), (--(INT('Data Sheet'!$A$15) &amp; "." &amp; BR46)&lt;=--('Data Sheet'!$B$15))),
            --(INT('Data Sheet'!$A$15) &amp; "." &amp; BR46),
            --(INT('Data Sheet'!$B$15) &amp; "." &amp; BR46)
        )
    ),
    IF(BQ46&lt;&gt;"",
        IF(INT('Data Sheet'!$A$15)=INT('Data Sheet'!$B$15),
            --(INT('Data Sheet'!$A$15) &amp; "." &amp; LEFT(BQ46,3)),
            IF(AND((--(INT('Data Sheet'!$A$15) &amp; "." &amp; LEFT(BQ46,3))&gt;=--('Data Sheet'!$A$15)), (--(INT('Data Sheet'!$A$15) &amp; "." &amp; LEFT(BQ46,3))&lt;=--('Data Sheet'!$B$15))),
                --(INT('Data Sheet'!$A$15) &amp; "." &amp; LEFT(BQ46,3)),
                --(INT('Data Sheet'!$B$15) &amp; "." &amp; LEFT(BQ46,3))
            )
        ),
        "OK"
    )
)</f>
        <v>OK</v>
      </c>
      <c r="Q46" s="23" t="str">
        <f>IF(BS46&lt;&gt;"",
    IF(INT('Data Sheet'!$A$19)=INT('Data Sheet'!$B$15),
        --(INT('Data Sheet'!$A$15) &amp; "." &amp; BS46),
        IF(AND((--(INT('Data Sheet'!$A$15) &amp; "." &amp; BS46)&gt;=--('Data Sheet'!$A$15)), (--(INT('Data Sheet'!$A$15) &amp; "." &amp; BS46)&lt;=--('Data Sheet'!$B$15))),
            --(INT('Data Sheet'!$A$15) &amp; "." &amp; BS46),
            --(INT('Data Sheet'!$B$15) &amp; "." &amp; BS46)
        )
    ),
    IF(BQ46&lt;&gt;"",
        IF(INT('Data Sheet'!$A$15)=INT('Data Sheet'!$B$15),
            --(INT('Data Sheet'!$A$15) &amp; "." &amp; RIGHT(BQ46,3)),
            IF(AND((--(INT('Data Sheet'!$A$15) &amp; "." &amp; RIGHT(BQ46,3))&gt;=--('Data Sheet'!$A$15)), (--(INT('Data Sheet'!$A$15) &amp; "." &amp; RIGHT(BQ46,3))&lt;=--('Data Sheet'!$B$15))),
                --(INT('Data Sheet'!$A$15) &amp; "." &amp; RIGHT(BQ46,3)),
                --(INT('Data Sheet'!$B$15) &amp; "." &amp; RIGHT(BQ46,3))
            )
        ),
        "OK"
    )
)</f>
        <v>OK</v>
      </c>
      <c r="R46" s="19"/>
      <c r="S46" s="19"/>
      <c r="T46" s="19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1"/>
      <c r="AU46" s="21"/>
      <c r="AV46" s="21"/>
      <c r="AW46" s="22"/>
      <c r="AX46" s="99"/>
      <c r="AY46" s="20"/>
      <c r="AZ46" s="20"/>
      <c r="BA46" s="22"/>
      <c r="BB46">
        <v>38</v>
      </c>
      <c r="BC46" s="80"/>
      <c r="BD46" s="80"/>
      <c r="BE46" s="80"/>
      <c r="BF46" s="80"/>
      <c r="BG46" s="32" t="str">
        <f t="shared" si="4"/>
        <v/>
      </c>
      <c r="BH46" s="78">
        <f t="shared" si="2"/>
        <v>0</v>
      </c>
      <c r="BI46" s="2">
        <f t="shared" si="5"/>
        <v>0</v>
      </c>
      <c r="BJ46" s="2">
        <f t="shared" si="6"/>
        <v>0</v>
      </c>
      <c r="BK46" s="2">
        <f t="shared" si="3"/>
        <v>0</v>
      </c>
    </row>
    <row r="47" spans="2:63" ht="15" customHeight="1" x14ac:dyDescent="0.25">
      <c r="B47" s="14">
        <v>39</v>
      </c>
      <c r="C47" s="95" t="str">
        <f t="shared" si="7"/>
        <v/>
      </c>
      <c r="D47" s="15" t="str">
        <f t="shared" si="1"/>
        <v>OK</v>
      </c>
      <c r="E47" s="16" t="e">
        <f>VLOOKUP('Data Sheet'!$B$8,'Data Sheet'!$I$2:$J$9,2,FALSE)</f>
        <v>#N/A</v>
      </c>
      <c r="F47" s="16" t="str">
        <f t="shared" si="8"/>
        <v/>
      </c>
      <c r="G47" s="103">
        <f t="shared" si="9"/>
        <v>0</v>
      </c>
      <c r="H47" s="17" t="s">
        <v>26</v>
      </c>
      <c r="I47" s="17" t="s">
        <v>26</v>
      </c>
      <c r="J47" s="17" t="str">
        <f>IF('Data Sheet'!$B$9="NC-50","N/A","OK")</f>
        <v>OK</v>
      </c>
      <c r="K47" s="17" t="str">
        <f>IF('Data Sheet'!$B$9="NC-50","N/A","OK")</f>
        <v>OK</v>
      </c>
      <c r="L47" s="17" t="str">
        <f t="shared" si="10"/>
        <v>OK</v>
      </c>
      <c r="M47" s="17" t="str">
        <f t="shared" si="11"/>
        <v>OK</v>
      </c>
      <c r="N47" s="18" t="str">
        <f>IF(BO47&lt;&gt;"",
    IF(INT('Data Sheet'!$A$19)=INT('Data Sheet'!$B$19),
        --(INT('Data Sheet'!$A$19) &amp; "." &amp; BO47),
        IF(AND((--(INT('Data Sheet'!$A$19) &amp; "." &amp; BO47)&gt;=--('Data Sheet'!$A$19)), (--(INT('Data Sheet'!$A$19) &amp; "." &amp; BO47)&lt;=--('Data Sheet'!$B$19))),
            --(INT('Data Sheet'!$A$19) &amp; "." &amp; BO47),
            --(INT('Data Sheet'!$B$19) &amp; "." &amp; BO47)
        )
    ),
    IF(BN47&lt;&gt;"",
        IF(INT('Data Sheet'!$A$19)=INT('Data Sheet'!$B$19),
            --(INT('Data Sheet'!$A$19) &amp; "." &amp; LEFT(BN47,3)),
            IF(AND((--(INT('Data Sheet'!$A$19) &amp; "." &amp; LEFT(BN47,3))&gt;=--('Data Sheet'!$A$19)), (--(INT('Data Sheet'!$A$19) &amp; "." &amp; LEFT(BN47,3))&lt;=--('Data Sheet'!$B$19))),
                --(INT('Data Sheet'!$A$19) &amp; "." &amp; LEFT(BN47,3)),
                --(INT('Data Sheet'!$B$19) &amp; "." &amp; LEFT(BN47,3))
            )
        ),
        "OK"
    )
)</f>
        <v>OK</v>
      </c>
      <c r="O47" s="23" t="str">
        <f>IF(BP47&lt;&gt;"",
    IF(INT('Data Sheet'!$A$19)=INT('Data Sheet'!$B$19),
        --(INT('Data Sheet'!$A$19) &amp; "." &amp; BP47),
        IF(AND((--(INT('Data Sheet'!$A$19) &amp; "." &amp; BP47)&gt;=--('Data Sheet'!$A$19)), (--(INT('Data Sheet'!$A$19) &amp; "." &amp; BP47)&lt;=--('Data Sheet'!$B$19))),
            --(INT('Data Sheet'!$A$19) &amp; "." &amp; BP47),
            --(INT('Data Sheet'!$B$19) &amp; "." &amp; BP47)
        )
    ),
    IF(BN47&lt;&gt;"",
        IF(INT('Data Sheet'!$A$19)=INT('Data Sheet'!$B$19),
            --(INT('Data Sheet'!$A$19) &amp; "." &amp; RIGHT(BN47,3)),
            IF(AND((--(INT('Data Sheet'!$A$19) &amp; "." &amp; RIGHT(BN47,3))&gt;=--('Data Sheet'!$A$19)), (--(INT('Data Sheet'!$A$19) &amp; "." &amp; RIGHT(BN47,3))&lt;=--('Data Sheet'!$B$19))),
                --(INT('Data Sheet'!$A$19) &amp; "." &amp; RIGHT(BN47,3)),
                --(INT('Data Sheet'!$B$19) &amp; "." &amp; RIGHT(BN47,3))
            )
        ),
        "OK"
    )
)</f>
        <v>OK</v>
      </c>
      <c r="P47" s="23" t="str">
        <f>IF(BR47&lt;&gt;"",
    IF(INT('Data Sheet'!$A$19)=INT('Data Sheet'!$B$15),
        --(INT('Data Sheet'!$A$15) &amp; "." &amp; BR47),
        IF(AND((--(INT('Data Sheet'!$A$15) &amp; "." &amp; BR47)&gt;=--('Data Sheet'!$A$15)), (--(INT('Data Sheet'!$A$15) &amp; "." &amp; BR47)&lt;=--('Data Sheet'!$B$15))),
            --(INT('Data Sheet'!$A$15) &amp; "." &amp; BR47),
            --(INT('Data Sheet'!$B$15) &amp; "." &amp; BR47)
        )
    ),
    IF(BQ47&lt;&gt;"",
        IF(INT('Data Sheet'!$A$15)=INT('Data Sheet'!$B$15),
            --(INT('Data Sheet'!$A$15) &amp; "." &amp; LEFT(BQ47,3)),
            IF(AND((--(INT('Data Sheet'!$A$15) &amp; "." &amp; LEFT(BQ47,3))&gt;=--('Data Sheet'!$A$15)), (--(INT('Data Sheet'!$A$15) &amp; "." &amp; LEFT(BQ47,3))&lt;=--('Data Sheet'!$B$15))),
                --(INT('Data Sheet'!$A$15) &amp; "." &amp; LEFT(BQ47,3)),
                --(INT('Data Sheet'!$B$15) &amp; "." &amp; LEFT(BQ47,3))
            )
        ),
        "OK"
    )
)</f>
        <v>OK</v>
      </c>
      <c r="Q47" s="23" t="str">
        <f>IF(BS47&lt;&gt;"",
    IF(INT('Data Sheet'!$A$19)=INT('Data Sheet'!$B$15),
        --(INT('Data Sheet'!$A$15) &amp; "." &amp; BS47),
        IF(AND((--(INT('Data Sheet'!$A$15) &amp; "." &amp; BS47)&gt;=--('Data Sheet'!$A$15)), (--(INT('Data Sheet'!$A$15) &amp; "." &amp; BS47)&lt;=--('Data Sheet'!$B$15))),
            --(INT('Data Sheet'!$A$15) &amp; "." &amp; BS47),
            --(INT('Data Sheet'!$B$15) &amp; "." &amp; BS47)
        )
    ),
    IF(BQ47&lt;&gt;"",
        IF(INT('Data Sheet'!$A$15)=INT('Data Sheet'!$B$15),
            --(INT('Data Sheet'!$A$15) &amp; "." &amp; RIGHT(BQ47,3)),
            IF(AND((--(INT('Data Sheet'!$A$15) &amp; "." &amp; RIGHT(BQ47,3))&gt;=--('Data Sheet'!$A$15)), (--(INT('Data Sheet'!$A$15) &amp; "." &amp; RIGHT(BQ47,3))&lt;=--('Data Sheet'!$B$15))),
                --(INT('Data Sheet'!$A$15) &amp; "." &amp; RIGHT(BQ47,3)),
                --(INT('Data Sheet'!$B$15) &amp; "." &amp; RIGHT(BQ47,3))
            )
        ),
        "OK"
    )
)</f>
        <v>OK</v>
      </c>
      <c r="R47" s="19"/>
      <c r="S47" s="19"/>
      <c r="T47" s="19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1"/>
      <c r="AU47" s="21"/>
      <c r="AV47" s="21"/>
      <c r="AW47" s="22"/>
      <c r="AX47" s="99"/>
      <c r="AY47" s="20"/>
      <c r="AZ47" s="20"/>
      <c r="BA47" s="22"/>
      <c r="BB47">
        <v>39</v>
      </c>
      <c r="BC47" s="80"/>
      <c r="BD47" s="80"/>
      <c r="BE47" s="80"/>
      <c r="BF47" s="80"/>
      <c r="BG47" s="32" t="str">
        <f t="shared" si="4"/>
        <v/>
      </c>
      <c r="BH47" s="78">
        <f t="shared" si="2"/>
        <v>0</v>
      </c>
      <c r="BI47" s="2">
        <f t="shared" si="5"/>
        <v>0</v>
      </c>
      <c r="BJ47" s="2">
        <f t="shared" si="6"/>
        <v>0</v>
      </c>
      <c r="BK47" s="2">
        <f t="shared" si="3"/>
        <v>0</v>
      </c>
    </row>
    <row r="48" spans="2:63" ht="15" customHeight="1" x14ac:dyDescent="0.25">
      <c r="B48" s="14">
        <v>40</v>
      </c>
      <c r="C48" s="95" t="str">
        <f t="shared" si="7"/>
        <v/>
      </c>
      <c r="D48" s="15" t="str">
        <f t="shared" si="1"/>
        <v>OK</v>
      </c>
      <c r="E48" s="16" t="e">
        <f>VLOOKUP('Data Sheet'!$B$8,'Data Sheet'!$I$2:$J$9,2,FALSE)</f>
        <v>#N/A</v>
      </c>
      <c r="F48" s="16" t="str">
        <f t="shared" si="8"/>
        <v/>
      </c>
      <c r="G48" s="103">
        <f t="shared" si="9"/>
        <v>0</v>
      </c>
      <c r="H48" s="17" t="s">
        <v>26</v>
      </c>
      <c r="I48" s="17" t="s">
        <v>26</v>
      </c>
      <c r="J48" s="17" t="str">
        <f>IF('Data Sheet'!$B$9="NC-50","N/A","OK")</f>
        <v>OK</v>
      </c>
      <c r="K48" s="17" t="str">
        <f>IF('Data Sheet'!$B$9="NC-50","N/A","OK")</f>
        <v>OK</v>
      </c>
      <c r="L48" s="17" t="str">
        <f t="shared" si="10"/>
        <v>OK</v>
      </c>
      <c r="M48" s="17" t="str">
        <f t="shared" si="11"/>
        <v>OK</v>
      </c>
      <c r="N48" s="18" t="str">
        <f>IF(BO48&lt;&gt;"",
    IF(INT('Data Sheet'!$A$19)=INT('Data Sheet'!$B$19),
        --(INT('Data Sheet'!$A$19) &amp; "." &amp; BO48),
        IF(AND((--(INT('Data Sheet'!$A$19) &amp; "." &amp; BO48)&gt;=--('Data Sheet'!$A$19)), (--(INT('Data Sheet'!$A$19) &amp; "." &amp; BO48)&lt;=--('Data Sheet'!$B$19))),
            --(INT('Data Sheet'!$A$19) &amp; "." &amp; BO48),
            --(INT('Data Sheet'!$B$19) &amp; "." &amp; BO48)
        )
    ),
    IF(BN48&lt;&gt;"",
        IF(INT('Data Sheet'!$A$19)=INT('Data Sheet'!$B$19),
            --(INT('Data Sheet'!$A$19) &amp; "." &amp; LEFT(BN48,3)),
            IF(AND((--(INT('Data Sheet'!$A$19) &amp; "." &amp; LEFT(BN48,3))&gt;=--('Data Sheet'!$A$19)), (--(INT('Data Sheet'!$A$19) &amp; "." &amp; LEFT(BN48,3))&lt;=--('Data Sheet'!$B$19))),
                --(INT('Data Sheet'!$A$19) &amp; "." &amp; LEFT(BN48,3)),
                --(INT('Data Sheet'!$B$19) &amp; "." &amp; LEFT(BN48,3))
            )
        ),
        "OK"
    )
)</f>
        <v>OK</v>
      </c>
      <c r="O48" s="23" t="str">
        <f>IF(BP48&lt;&gt;"",
    IF(INT('Data Sheet'!$A$19)=INT('Data Sheet'!$B$19),
        --(INT('Data Sheet'!$A$19) &amp; "." &amp; BP48),
        IF(AND((--(INT('Data Sheet'!$A$19) &amp; "." &amp; BP48)&gt;=--('Data Sheet'!$A$19)), (--(INT('Data Sheet'!$A$19) &amp; "." &amp; BP48)&lt;=--('Data Sheet'!$B$19))),
            --(INT('Data Sheet'!$A$19) &amp; "." &amp; BP48),
            --(INT('Data Sheet'!$B$19) &amp; "." &amp; BP48)
        )
    ),
    IF(BN48&lt;&gt;"",
        IF(INT('Data Sheet'!$A$19)=INT('Data Sheet'!$B$19),
            --(INT('Data Sheet'!$A$19) &amp; "." &amp; RIGHT(BN48,3)),
            IF(AND((--(INT('Data Sheet'!$A$19) &amp; "." &amp; RIGHT(BN48,3))&gt;=--('Data Sheet'!$A$19)), (--(INT('Data Sheet'!$A$19) &amp; "." &amp; RIGHT(BN48,3))&lt;=--('Data Sheet'!$B$19))),
                --(INT('Data Sheet'!$A$19) &amp; "." &amp; RIGHT(BN48,3)),
                --(INT('Data Sheet'!$B$19) &amp; "." &amp; RIGHT(BN48,3))
            )
        ),
        "OK"
    )
)</f>
        <v>OK</v>
      </c>
      <c r="P48" s="23" t="str">
        <f>IF(BR48&lt;&gt;"",
    IF(INT('Data Sheet'!$A$19)=INT('Data Sheet'!$B$15),
        --(INT('Data Sheet'!$A$15) &amp; "." &amp; BR48),
        IF(AND((--(INT('Data Sheet'!$A$15) &amp; "." &amp; BR48)&gt;=--('Data Sheet'!$A$15)), (--(INT('Data Sheet'!$A$15) &amp; "." &amp; BR48)&lt;=--('Data Sheet'!$B$15))),
            --(INT('Data Sheet'!$A$15) &amp; "." &amp; BR48),
            --(INT('Data Sheet'!$B$15) &amp; "." &amp; BR48)
        )
    ),
    IF(BQ48&lt;&gt;"",
        IF(INT('Data Sheet'!$A$15)=INT('Data Sheet'!$B$15),
            --(INT('Data Sheet'!$A$15) &amp; "." &amp; LEFT(BQ48,3)),
            IF(AND((--(INT('Data Sheet'!$A$15) &amp; "." &amp; LEFT(BQ48,3))&gt;=--('Data Sheet'!$A$15)), (--(INT('Data Sheet'!$A$15) &amp; "." &amp; LEFT(BQ48,3))&lt;=--('Data Sheet'!$B$15))),
                --(INT('Data Sheet'!$A$15) &amp; "." &amp; LEFT(BQ48,3)),
                --(INT('Data Sheet'!$B$15) &amp; "." &amp; LEFT(BQ48,3))
            )
        ),
        "OK"
    )
)</f>
        <v>OK</v>
      </c>
      <c r="Q48" s="23" t="str">
        <f>IF(BS48&lt;&gt;"",
    IF(INT('Data Sheet'!$A$19)=INT('Data Sheet'!$B$15),
        --(INT('Data Sheet'!$A$15) &amp; "." &amp; BS48),
        IF(AND((--(INT('Data Sheet'!$A$15) &amp; "." &amp; BS48)&gt;=--('Data Sheet'!$A$15)), (--(INT('Data Sheet'!$A$15) &amp; "." &amp; BS48)&lt;=--('Data Sheet'!$B$15))),
            --(INT('Data Sheet'!$A$15) &amp; "." &amp; BS48),
            --(INT('Data Sheet'!$B$15) &amp; "." &amp; BS48)
        )
    ),
    IF(BQ48&lt;&gt;"",
        IF(INT('Data Sheet'!$A$15)=INT('Data Sheet'!$B$15),
            --(INT('Data Sheet'!$A$15) &amp; "." &amp; RIGHT(BQ48,3)),
            IF(AND((--(INT('Data Sheet'!$A$15) &amp; "." &amp; RIGHT(BQ48,3))&gt;=--('Data Sheet'!$A$15)), (--(INT('Data Sheet'!$A$15) &amp; "." &amp; RIGHT(BQ48,3))&lt;=--('Data Sheet'!$B$15))),
                --(INT('Data Sheet'!$A$15) &amp; "." &amp; RIGHT(BQ48,3)),
                --(INT('Data Sheet'!$B$15) &amp; "." &amp; RIGHT(BQ48,3))
            )
        ),
        "OK"
    )
)</f>
        <v>OK</v>
      </c>
      <c r="R48" s="19"/>
      <c r="S48" s="19"/>
      <c r="T48" s="19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1"/>
      <c r="AU48" s="21"/>
      <c r="AV48" s="21"/>
      <c r="AW48" s="22"/>
      <c r="AX48" s="99"/>
      <c r="AY48" s="20"/>
      <c r="AZ48" s="20"/>
      <c r="BA48" s="22"/>
      <c r="BB48">
        <v>40</v>
      </c>
      <c r="BC48" s="80"/>
      <c r="BD48" s="80"/>
      <c r="BE48" s="80"/>
      <c r="BF48" s="80"/>
      <c r="BG48" s="32" t="str">
        <f t="shared" si="4"/>
        <v/>
      </c>
      <c r="BH48" s="78">
        <f t="shared" si="2"/>
        <v>0</v>
      </c>
      <c r="BI48" s="2">
        <f t="shared" si="5"/>
        <v>0</v>
      </c>
      <c r="BJ48" s="2">
        <f t="shared" si="6"/>
        <v>0</v>
      </c>
      <c r="BK48" s="2">
        <f t="shared" si="3"/>
        <v>0</v>
      </c>
    </row>
    <row r="49" spans="2:63" ht="15" customHeight="1" x14ac:dyDescent="0.25">
      <c r="B49" s="14">
        <v>41</v>
      </c>
      <c r="C49" s="95" t="str">
        <f t="shared" si="7"/>
        <v/>
      </c>
      <c r="D49" s="15" t="str">
        <f t="shared" si="1"/>
        <v>OK</v>
      </c>
      <c r="E49" s="16" t="e">
        <f>VLOOKUP('Data Sheet'!$B$8,'Data Sheet'!$I$2:$J$9,2,FALSE)</f>
        <v>#N/A</v>
      </c>
      <c r="F49" s="16" t="str">
        <f t="shared" si="8"/>
        <v/>
      </c>
      <c r="G49" s="103">
        <f t="shared" si="9"/>
        <v>0</v>
      </c>
      <c r="H49" s="17" t="s">
        <v>26</v>
      </c>
      <c r="I49" s="17" t="s">
        <v>26</v>
      </c>
      <c r="J49" s="17" t="str">
        <f>IF('Data Sheet'!$B$9="NC-50","N/A","OK")</f>
        <v>OK</v>
      </c>
      <c r="K49" s="17" t="str">
        <f>IF('Data Sheet'!$B$9="NC-50","N/A","OK")</f>
        <v>OK</v>
      </c>
      <c r="L49" s="17" t="str">
        <f t="shared" si="10"/>
        <v>OK</v>
      </c>
      <c r="M49" s="17" t="str">
        <f t="shared" si="11"/>
        <v>OK</v>
      </c>
      <c r="N49" s="18" t="str">
        <f>IF(BO49&lt;&gt;"",
    IF(INT('Data Sheet'!$A$19)=INT('Data Sheet'!$B$19),
        --(INT('Data Sheet'!$A$19) &amp; "." &amp; BO49),
        IF(AND((--(INT('Data Sheet'!$A$19) &amp; "." &amp; BO49)&gt;=--('Data Sheet'!$A$19)), (--(INT('Data Sheet'!$A$19) &amp; "." &amp; BO49)&lt;=--('Data Sheet'!$B$19))),
            --(INT('Data Sheet'!$A$19) &amp; "." &amp; BO49),
            --(INT('Data Sheet'!$B$19) &amp; "." &amp; BO49)
        )
    ),
    IF(BN49&lt;&gt;"",
        IF(INT('Data Sheet'!$A$19)=INT('Data Sheet'!$B$19),
            --(INT('Data Sheet'!$A$19) &amp; "." &amp; LEFT(BN49,3)),
            IF(AND((--(INT('Data Sheet'!$A$19) &amp; "." &amp; LEFT(BN49,3))&gt;=--('Data Sheet'!$A$19)), (--(INT('Data Sheet'!$A$19) &amp; "." &amp; LEFT(BN49,3))&lt;=--('Data Sheet'!$B$19))),
                --(INT('Data Sheet'!$A$19) &amp; "." &amp; LEFT(BN49,3)),
                --(INT('Data Sheet'!$B$19) &amp; "." &amp; LEFT(BN49,3))
            )
        ),
        "OK"
    )
)</f>
        <v>OK</v>
      </c>
      <c r="O49" s="23" t="str">
        <f>IF(BP49&lt;&gt;"",
    IF(INT('Data Sheet'!$A$19)=INT('Data Sheet'!$B$19),
        --(INT('Data Sheet'!$A$19) &amp; "." &amp; BP49),
        IF(AND((--(INT('Data Sheet'!$A$19) &amp; "." &amp; BP49)&gt;=--('Data Sheet'!$A$19)), (--(INT('Data Sheet'!$A$19) &amp; "." &amp; BP49)&lt;=--('Data Sheet'!$B$19))),
            --(INT('Data Sheet'!$A$19) &amp; "." &amp; BP49),
            --(INT('Data Sheet'!$B$19) &amp; "." &amp; BP49)
        )
    ),
    IF(BN49&lt;&gt;"",
        IF(INT('Data Sheet'!$A$19)=INT('Data Sheet'!$B$19),
            --(INT('Data Sheet'!$A$19) &amp; "." &amp; RIGHT(BN49,3)),
            IF(AND((--(INT('Data Sheet'!$A$19) &amp; "." &amp; RIGHT(BN49,3))&gt;=--('Data Sheet'!$A$19)), (--(INT('Data Sheet'!$A$19) &amp; "." &amp; RIGHT(BN49,3))&lt;=--('Data Sheet'!$B$19))),
                --(INT('Data Sheet'!$A$19) &amp; "." &amp; RIGHT(BN49,3)),
                --(INT('Data Sheet'!$B$19) &amp; "." &amp; RIGHT(BN49,3))
            )
        ),
        "OK"
    )
)</f>
        <v>OK</v>
      </c>
      <c r="P49" s="23" t="str">
        <f>IF(BR49&lt;&gt;"",
    IF(INT('Data Sheet'!$A$19)=INT('Data Sheet'!$B$15),
        --(INT('Data Sheet'!$A$15) &amp; "." &amp; BR49),
        IF(AND((--(INT('Data Sheet'!$A$15) &amp; "." &amp; BR49)&gt;=--('Data Sheet'!$A$15)), (--(INT('Data Sheet'!$A$15) &amp; "." &amp; BR49)&lt;=--('Data Sheet'!$B$15))),
            --(INT('Data Sheet'!$A$15) &amp; "." &amp; BR49),
            --(INT('Data Sheet'!$B$15) &amp; "." &amp; BR49)
        )
    ),
    IF(BQ49&lt;&gt;"",
        IF(INT('Data Sheet'!$A$15)=INT('Data Sheet'!$B$15),
            --(INT('Data Sheet'!$A$15) &amp; "." &amp; LEFT(BQ49,3)),
            IF(AND((--(INT('Data Sheet'!$A$15) &amp; "." &amp; LEFT(BQ49,3))&gt;=--('Data Sheet'!$A$15)), (--(INT('Data Sheet'!$A$15) &amp; "." &amp; LEFT(BQ49,3))&lt;=--('Data Sheet'!$B$15))),
                --(INT('Data Sheet'!$A$15) &amp; "." &amp; LEFT(BQ49,3)),
                --(INT('Data Sheet'!$B$15) &amp; "." &amp; LEFT(BQ49,3))
            )
        ),
        "OK"
    )
)</f>
        <v>OK</v>
      </c>
      <c r="Q49" s="23" t="str">
        <f>IF(BS49&lt;&gt;"",
    IF(INT('Data Sheet'!$A$19)=INT('Data Sheet'!$B$15),
        --(INT('Data Sheet'!$A$15) &amp; "." &amp; BS49),
        IF(AND((--(INT('Data Sheet'!$A$15) &amp; "." &amp; BS49)&gt;=--('Data Sheet'!$A$15)), (--(INT('Data Sheet'!$A$15) &amp; "." &amp; BS49)&lt;=--('Data Sheet'!$B$15))),
            --(INT('Data Sheet'!$A$15) &amp; "." &amp; BS49),
            --(INT('Data Sheet'!$B$15) &amp; "." &amp; BS49)
        )
    ),
    IF(BQ49&lt;&gt;"",
        IF(INT('Data Sheet'!$A$15)=INT('Data Sheet'!$B$15),
            --(INT('Data Sheet'!$A$15) &amp; "." &amp; RIGHT(BQ49,3)),
            IF(AND((--(INT('Data Sheet'!$A$15) &amp; "." &amp; RIGHT(BQ49,3))&gt;=--('Data Sheet'!$A$15)), (--(INT('Data Sheet'!$A$15) &amp; "." &amp; RIGHT(BQ49,3))&lt;=--('Data Sheet'!$B$15))),
                --(INT('Data Sheet'!$A$15) &amp; "." &amp; RIGHT(BQ49,3)),
                --(INT('Data Sheet'!$B$15) &amp; "." &amp; RIGHT(BQ49,3))
            )
        ),
        "OK"
    )
)</f>
        <v>OK</v>
      </c>
      <c r="R49" s="19"/>
      <c r="S49" s="19"/>
      <c r="T49" s="19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1"/>
      <c r="AU49" s="21"/>
      <c r="AV49" s="21"/>
      <c r="AW49" s="22"/>
      <c r="AX49" s="99"/>
      <c r="AY49" s="20"/>
      <c r="AZ49" s="20"/>
      <c r="BA49" s="22"/>
      <c r="BB49">
        <v>41</v>
      </c>
      <c r="BC49" s="80"/>
      <c r="BD49" s="80"/>
      <c r="BE49" s="80"/>
      <c r="BF49" s="80"/>
      <c r="BG49" s="32" t="str">
        <f t="shared" si="4"/>
        <v/>
      </c>
      <c r="BH49" s="78">
        <f t="shared" si="2"/>
        <v>0</v>
      </c>
      <c r="BI49" s="2">
        <f t="shared" si="5"/>
        <v>0</v>
      </c>
      <c r="BJ49" s="2">
        <f t="shared" si="6"/>
        <v>0</v>
      </c>
      <c r="BK49" s="2">
        <f t="shared" si="3"/>
        <v>0</v>
      </c>
    </row>
    <row r="50" spans="2:63" ht="15" customHeight="1" x14ac:dyDescent="0.25">
      <c r="B50" s="14">
        <v>42</v>
      </c>
      <c r="C50" s="95" t="str">
        <f t="shared" si="7"/>
        <v/>
      </c>
      <c r="D50" s="15" t="str">
        <f t="shared" si="1"/>
        <v>OK</v>
      </c>
      <c r="E50" s="16" t="e">
        <f>VLOOKUP('Data Sheet'!$B$8,'Data Sheet'!$I$2:$J$9,2,FALSE)</f>
        <v>#N/A</v>
      </c>
      <c r="F50" s="16" t="str">
        <f t="shared" si="8"/>
        <v/>
      </c>
      <c r="G50" s="103">
        <f t="shared" si="9"/>
        <v>0</v>
      </c>
      <c r="H50" s="17" t="s">
        <v>26</v>
      </c>
      <c r="I50" s="17" t="s">
        <v>26</v>
      </c>
      <c r="J50" s="17" t="str">
        <f>IF('Data Sheet'!$B$9="NC-50","N/A","OK")</f>
        <v>OK</v>
      </c>
      <c r="K50" s="17" t="str">
        <f>IF('Data Sheet'!$B$9="NC-50","N/A","OK")</f>
        <v>OK</v>
      </c>
      <c r="L50" s="17" t="str">
        <f t="shared" si="10"/>
        <v>OK</v>
      </c>
      <c r="M50" s="17" t="str">
        <f t="shared" si="11"/>
        <v>OK</v>
      </c>
      <c r="N50" s="18" t="str">
        <f>IF(BO50&lt;&gt;"",
    IF(INT('Data Sheet'!$A$19)=INT('Data Sheet'!$B$19),
        --(INT('Data Sheet'!$A$19) &amp; "." &amp; BO50),
        IF(AND((--(INT('Data Sheet'!$A$19) &amp; "." &amp; BO50)&gt;=--('Data Sheet'!$A$19)), (--(INT('Data Sheet'!$A$19) &amp; "." &amp; BO50)&lt;=--('Data Sheet'!$B$19))),
            --(INT('Data Sheet'!$A$19) &amp; "." &amp; BO50),
            --(INT('Data Sheet'!$B$19) &amp; "." &amp; BO50)
        )
    ),
    IF(BN50&lt;&gt;"",
        IF(INT('Data Sheet'!$A$19)=INT('Data Sheet'!$B$19),
            --(INT('Data Sheet'!$A$19) &amp; "." &amp; LEFT(BN50,3)),
            IF(AND((--(INT('Data Sheet'!$A$19) &amp; "." &amp; LEFT(BN50,3))&gt;=--('Data Sheet'!$A$19)), (--(INT('Data Sheet'!$A$19) &amp; "." &amp; LEFT(BN50,3))&lt;=--('Data Sheet'!$B$19))),
                --(INT('Data Sheet'!$A$19) &amp; "." &amp; LEFT(BN50,3)),
                --(INT('Data Sheet'!$B$19) &amp; "." &amp; LEFT(BN50,3))
            )
        ),
        "OK"
    )
)</f>
        <v>OK</v>
      </c>
      <c r="O50" s="23" t="str">
        <f>IF(BP50&lt;&gt;"",
    IF(INT('Data Sheet'!$A$19)=INT('Data Sheet'!$B$19),
        --(INT('Data Sheet'!$A$19) &amp; "." &amp; BP50),
        IF(AND((--(INT('Data Sheet'!$A$19) &amp; "." &amp; BP50)&gt;=--('Data Sheet'!$A$19)), (--(INT('Data Sheet'!$A$19) &amp; "." &amp; BP50)&lt;=--('Data Sheet'!$B$19))),
            --(INT('Data Sheet'!$A$19) &amp; "." &amp; BP50),
            --(INT('Data Sheet'!$B$19) &amp; "." &amp; BP50)
        )
    ),
    IF(BN50&lt;&gt;"",
        IF(INT('Data Sheet'!$A$19)=INT('Data Sheet'!$B$19),
            --(INT('Data Sheet'!$A$19) &amp; "." &amp; RIGHT(BN50,3)),
            IF(AND((--(INT('Data Sheet'!$A$19) &amp; "." &amp; RIGHT(BN50,3))&gt;=--('Data Sheet'!$A$19)), (--(INT('Data Sheet'!$A$19) &amp; "." &amp; RIGHT(BN50,3))&lt;=--('Data Sheet'!$B$19))),
                --(INT('Data Sheet'!$A$19) &amp; "." &amp; RIGHT(BN50,3)),
                --(INT('Data Sheet'!$B$19) &amp; "." &amp; RIGHT(BN50,3))
            )
        ),
        "OK"
    )
)</f>
        <v>OK</v>
      </c>
      <c r="P50" s="23" t="str">
        <f>IF(BR50&lt;&gt;"",
    IF(INT('Data Sheet'!$A$19)=INT('Data Sheet'!$B$15),
        --(INT('Data Sheet'!$A$15) &amp; "." &amp; BR50),
        IF(AND((--(INT('Data Sheet'!$A$15) &amp; "." &amp; BR50)&gt;=--('Data Sheet'!$A$15)), (--(INT('Data Sheet'!$A$15) &amp; "." &amp; BR50)&lt;=--('Data Sheet'!$B$15))),
            --(INT('Data Sheet'!$A$15) &amp; "." &amp; BR50),
            --(INT('Data Sheet'!$B$15) &amp; "." &amp; BR50)
        )
    ),
    IF(BQ50&lt;&gt;"",
        IF(INT('Data Sheet'!$A$15)=INT('Data Sheet'!$B$15),
            --(INT('Data Sheet'!$A$15) &amp; "." &amp; LEFT(BQ50,3)),
            IF(AND((--(INT('Data Sheet'!$A$15) &amp; "." &amp; LEFT(BQ50,3))&gt;=--('Data Sheet'!$A$15)), (--(INT('Data Sheet'!$A$15) &amp; "." &amp; LEFT(BQ50,3))&lt;=--('Data Sheet'!$B$15))),
                --(INT('Data Sheet'!$A$15) &amp; "." &amp; LEFT(BQ50,3)),
                --(INT('Data Sheet'!$B$15) &amp; "." &amp; LEFT(BQ50,3))
            )
        ),
        "OK"
    )
)</f>
        <v>OK</v>
      </c>
      <c r="Q50" s="23" t="str">
        <f>IF(BS50&lt;&gt;"",
    IF(INT('Data Sheet'!$A$19)=INT('Data Sheet'!$B$15),
        --(INT('Data Sheet'!$A$15) &amp; "." &amp; BS50),
        IF(AND((--(INT('Data Sheet'!$A$15) &amp; "." &amp; BS50)&gt;=--('Data Sheet'!$A$15)), (--(INT('Data Sheet'!$A$15) &amp; "." &amp; BS50)&lt;=--('Data Sheet'!$B$15))),
            --(INT('Data Sheet'!$A$15) &amp; "." &amp; BS50),
            --(INT('Data Sheet'!$B$15) &amp; "." &amp; BS50)
        )
    ),
    IF(BQ50&lt;&gt;"",
        IF(INT('Data Sheet'!$A$15)=INT('Data Sheet'!$B$15),
            --(INT('Data Sheet'!$A$15) &amp; "." &amp; RIGHT(BQ50,3)),
            IF(AND((--(INT('Data Sheet'!$A$15) &amp; "." &amp; RIGHT(BQ50,3))&gt;=--('Data Sheet'!$A$15)), (--(INT('Data Sheet'!$A$15) &amp; "." &amp; RIGHT(BQ50,3))&lt;=--('Data Sheet'!$B$15))),
                --(INT('Data Sheet'!$A$15) &amp; "." &amp; RIGHT(BQ50,3)),
                --(INT('Data Sheet'!$B$15) &amp; "." &amp; RIGHT(BQ50,3))
            )
        ),
        "OK"
    )
)</f>
        <v>OK</v>
      </c>
      <c r="R50" s="19"/>
      <c r="S50" s="19"/>
      <c r="T50" s="19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1"/>
      <c r="AU50" s="21"/>
      <c r="AV50" s="21"/>
      <c r="AW50" s="22"/>
      <c r="AX50" s="99"/>
      <c r="AY50" s="20"/>
      <c r="AZ50" s="20"/>
      <c r="BA50" s="22"/>
      <c r="BB50">
        <v>42</v>
      </c>
      <c r="BC50" s="80"/>
      <c r="BD50" s="80"/>
      <c r="BE50" s="80"/>
      <c r="BF50" s="80"/>
      <c r="BG50" s="32" t="str">
        <f t="shared" si="4"/>
        <v/>
      </c>
      <c r="BH50" s="78">
        <f t="shared" si="2"/>
        <v>0</v>
      </c>
      <c r="BI50" s="2">
        <f t="shared" si="5"/>
        <v>0</v>
      </c>
      <c r="BJ50" s="2">
        <f t="shared" si="6"/>
        <v>0</v>
      </c>
      <c r="BK50" s="2">
        <f t="shared" si="3"/>
        <v>0</v>
      </c>
    </row>
    <row r="51" spans="2:63" ht="15" customHeight="1" x14ac:dyDescent="0.25">
      <c r="B51" s="14">
        <v>43</v>
      </c>
      <c r="C51" s="95" t="str">
        <f t="shared" si="7"/>
        <v/>
      </c>
      <c r="D51" s="15" t="str">
        <f t="shared" si="1"/>
        <v>OK</v>
      </c>
      <c r="E51" s="16" t="e">
        <f>VLOOKUP('Data Sheet'!$B$8,'Data Sheet'!$I$2:$J$9,2,FALSE)</f>
        <v>#N/A</v>
      </c>
      <c r="F51" s="16" t="str">
        <f t="shared" si="8"/>
        <v/>
      </c>
      <c r="G51" s="103">
        <f t="shared" si="9"/>
        <v>0</v>
      </c>
      <c r="H51" s="17" t="s">
        <v>26</v>
      </c>
      <c r="I51" s="17" t="s">
        <v>26</v>
      </c>
      <c r="J51" s="17" t="str">
        <f>IF('Data Sheet'!$B$9="NC-50","N/A","OK")</f>
        <v>OK</v>
      </c>
      <c r="K51" s="17" t="str">
        <f>IF('Data Sheet'!$B$9="NC-50","N/A","OK")</f>
        <v>OK</v>
      </c>
      <c r="L51" s="17" t="str">
        <f t="shared" si="10"/>
        <v>OK</v>
      </c>
      <c r="M51" s="17" t="str">
        <f t="shared" si="11"/>
        <v>OK</v>
      </c>
      <c r="N51" s="18" t="str">
        <f>IF(BO51&lt;&gt;"",
    IF(INT('Data Sheet'!$A$19)=INT('Data Sheet'!$B$19),
        --(INT('Data Sheet'!$A$19) &amp; "." &amp; BO51),
        IF(AND((--(INT('Data Sheet'!$A$19) &amp; "." &amp; BO51)&gt;=--('Data Sheet'!$A$19)), (--(INT('Data Sheet'!$A$19) &amp; "." &amp; BO51)&lt;=--('Data Sheet'!$B$19))),
            --(INT('Data Sheet'!$A$19) &amp; "." &amp; BO51),
            --(INT('Data Sheet'!$B$19) &amp; "." &amp; BO51)
        )
    ),
    IF(BN51&lt;&gt;"",
        IF(INT('Data Sheet'!$A$19)=INT('Data Sheet'!$B$19),
            --(INT('Data Sheet'!$A$19) &amp; "." &amp; LEFT(BN51,3)),
            IF(AND((--(INT('Data Sheet'!$A$19) &amp; "." &amp; LEFT(BN51,3))&gt;=--('Data Sheet'!$A$19)), (--(INT('Data Sheet'!$A$19) &amp; "." &amp; LEFT(BN51,3))&lt;=--('Data Sheet'!$B$19))),
                --(INT('Data Sheet'!$A$19) &amp; "." &amp; LEFT(BN51,3)),
                --(INT('Data Sheet'!$B$19) &amp; "." &amp; LEFT(BN51,3))
            )
        ),
        "OK"
    )
)</f>
        <v>OK</v>
      </c>
      <c r="O51" s="23" t="str">
        <f>IF(BP51&lt;&gt;"",
    IF(INT('Data Sheet'!$A$19)=INT('Data Sheet'!$B$19),
        --(INT('Data Sheet'!$A$19) &amp; "." &amp; BP51),
        IF(AND((--(INT('Data Sheet'!$A$19) &amp; "." &amp; BP51)&gt;=--('Data Sheet'!$A$19)), (--(INT('Data Sheet'!$A$19) &amp; "." &amp; BP51)&lt;=--('Data Sheet'!$B$19))),
            --(INT('Data Sheet'!$A$19) &amp; "." &amp; BP51),
            --(INT('Data Sheet'!$B$19) &amp; "." &amp; BP51)
        )
    ),
    IF(BN51&lt;&gt;"",
        IF(INT('Data Sheet'!$A$19)=INT('Data Sheet'!$B$19),
            --(INT('Data Sheet'!$A$19) &amp; "." &amp; RIGHT(BN51,3)),
            IF(AND((--(INT('Data Sheet'!$A$19) &amp; "." &amp; RIGHT(BN51,3))&gt;=--('Data Sheet'!$A$19)), (--(INT('Data Sheet'!$A$19) &amp; "." &amp; RIGHT(BN51,3))&lt;=--('Data Sheet'!$B$19))),
                --(INT('Data Sheet'!$A$19) &amp; "." &amp; RIGHT(BN51,3)),
                --(INT('Data Sheet'!$B$19) &amp; "." &amp; RIGHT(BN51,3))
            )
        ),
        "OK"
    )
)</f>
        <v>OK</v>
      </c>
      <c r="P51" s="23" t="str">
        <f>IF(BR51&lt;&gt;"",
    IF(INT('Data Sheet'!$A$19)=INT('Data Sheet'!$B$15),
        --(INT('Data Sheet'!$A$15) &amp; "." &amp; BR51),
        IF(AND((--(INT('Data Sheet'!$A$15) &amp; "." &amp; BR51)&gt;=--('Data Sheet'!$A$15)), (--(INT('Data Sheet'!$A$15) &amp; "." &amp; BR51)&lt;=--('Data Sheet'!$B$15))),
            --(INT('Data Sheet'!$A$15) &amp; "." &amp; BR51),
            --(INT('Data Sheet'!$B$15) &amp; "." &amp; BR51)
        )
    ),
    IF(BQ51&lt;&gt;"",
        IF(INT('Data Sheet'!$A$15)=INT('Data Sheet'!$B$15),
            --(INT('Data Sheet'!$A$15) &amp; "." &amp; LEFT(BQ51,3)),
            IF(AND((--(INT('Data Sheet'!$A$15) &amp; "." &amp; LEFT(BQ51,3))&gt;=--('Data Sheet'!$A$15)), (--(INT('Data Sheet'!$A$15) &amp; "." &amp; LEFT(BQ51,3))&lt;=--('Data Sheet'!$B$15))),
                --(INT('Data Sheet'!$A$15) &amp; "." &amp; LEFT(BQ51,3)),
                --(INT('Data Sheet'!$B$15) &amp; "." &amp; LEFT(BQ51,3))
            )
        ),
        "OK"
    )
)</f>
        <v>OK</v>
      </c>
      <c r="Q51" s="23" t="str">
        <f>IF(BS51&lt;&gt;"",
    IF(INT('Data Sheet'!$A$19)=INT('Data Sheet'!$B$15),
        --(INT('Data Sheet'!$A$15) &amp; "." &amp; BS51),
        IF(AND((--(INT('Data Sheet'!$A$15) &amp; "." &amp; BS51)&gt;=--('Data Sheet'!$A$15)), (--(INT('Data Sheet'!$A$15) &amp; "." &amp; BS51)&lt;=--('Data Sheet'!$B$15))),
            --(INT('Data Sheet'!$A$15) &amp; "." &amp; BS51),
            --(INT('Data Sheet'!$B$15) &amp; "." &amp; BS51)
        )
    ),
    IF(BQ51&lt;&gt;"",
        IF(INT('Data Sheet'!$A$15)=INT('Data Sheet'!$B$15),
            --(INT('Data Sheet'!$A$15) &amp; "." &amp; RIGHT(BQ51,3)),
            IF(AND((--(INT('Data Sheet'!$A$15) &amp; "." &amp; RIGHT(BQ51,3))&gt;=--('Data Sheet'!$A$15)), (--(INT('Data Sheet'!$A$15) &amp; "." &amp; RIGHT(BQ51,3))&lt;=--('Data Sheet'!$B$15))),
                --(INT('Data Sheet'!$A$15) &amp; "." &amp; RIGHT(BQ51,3)),
                --(INT('Data Sheet'!$B$15) &amp; "." &amp; RIGHT(BQ51,3))
            )
        ),
        "OK"
    )
)</f>
        <v>OK</v>
      </c>
      <c r="R51" s="19"/>
      <c r="S51" s="19"/>
      <c r="T51" s="19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1"/>
      <c r="AU51" s="21"/>
      <c r="AV51" s="21"/>
      <c r="AW51" s="22"/>
      <c r="AX51" s="99"/>
      <c r="AY51" s="20"/>
      <c r="AZ51" s="20"/>
      <c r="BA51" s="22"/>
      <c r="BB51">
        <v>43</v>
      </c>
      <c r="BC51" s="80"/>
      <c r="BD51" s="80"/>
      <c r="BE51" s="80"/>
      <c r="BF51" s="80"/>
      <c r="BG51" s="32" t="str">
        <f t="shared" si="4"/>
        <v/>
      </c>
      <c r="BH51" s="78">
        <f t="shared" si="2"/>
        <v>0</v>
      </c>
      <c r="BI51" s="2">
        <f t="shared" si="5"/>
        <v>0</v>
      </c>
      <c r="BJ51" s="2">
        <f t="shared" si="6"/>
        <v>0</v>
      </c>
      <c r="BK51" s="2">
        <f t="shared" si="3"/>
        <v>0</v>
      </c>
    </row>
    <row r="52" spans="2:63" ht="15" customHeight="1" x14ac:dyDescent="0.25">
      <c r="B52" s="14">
        <v>44</v>
      </c>
      <c r="C52" s="95" t="str">
        <f t="shared" si="7"/>
        <v/>
      </c>
      <c r="D52" s="15" t="str">
        <f t="shared" si="1"/>
        <v>OK</v>
      </c>
      <c r="E52" s="16" t="e">
        <f>VLOOKUP('Data Sheet'!$B$8,'Data Sheet'!$I$2:$J$9,2,FALSE)</f>
        <v>#N/A</v>
      </c>
      <c r="F52" s="16" t="str">
        <f t="shared" si="8"/>
        <v/>
      </c>
      <c r="G52" s="103">
        <f t="shared" si="9"/>
        <v>0</v>
      </c>
      <c r="H52" s="17" t="s">
        <v>26</v>
      </c>
      <c r="I52" s="17" t="s">
        <v>26</v>
      </c>
      <c r="J52" s="17" t="str">
        <f>IF('Data Sheet'!$B$9="NC-50","N/A","OK")</f>
        <v>OK</v>
      </c>
      <c r="K52" s="17" t="str">
        <f>IF('Data Sheet'!$B$9="NC-50","N/A","OK")</f>
        <v>OK</v>
      </c>
      <c r="L52" s="17" t="str">
        <f t="shared" si="10"/>
        <v>OK</v>
      </c>
      <c r="M52" s="17" t="str">
        <f t="shared" si="11"/>
        <v>OK</v>
      </c>
      <c r="N52" s="18" t="str">
        <f>IF(BO52&lt;&gt;"",
    IF(INT('Data Sheet'!$A$19)=INT('Data Sheet'!$B$19),
        --(INT('Data Sheet'!$A$19) &amp; "." &amp; BO52),
        IF(AND((--(INT('Data Sheet'!$A$19) &amp; "." &amp; BO52)&gt;=--('Data Sheet'!$A$19)), (--(INT('Data Sheet'!$A$19) &amp; "." &amp; BO52)&lt;=--('Data Sheet'!$B$19))),
            --(INT('Data Sheet'!$A$19) &amp; "." &amp; BO52),
            --(INT('Data Sheet'!$B$19) &amp; "." &amp; BO52)
        )
    ),
    IF(BN52&lt;&gt;"",
        IF(INT('Data Sheet'!$A$19)=INT('Data Sheet'!$B$19),
            --(INT('Data Sheet'!$A$19) &amp; "." &amp; LEFT(BN52,3)),
            IF(AND((--(INT('Data Sheet'!$A$19) &amp; "." &amp; LEFT(BN52,3))&gt;=--('Data Sheet'!$A$19)), (--(INT('Data Sheet'!$A$19) &amp; "." &amp; LEFT(BN52,3))&lt;=--('Data Sheet'!$B$19))),
                --(INT('Data Sheet'!$A$19) &amp; "." &amp; LEFT(BN52,3)),
                --(INT('Data Sheet'!$B$19) &amp; "." &amp; LEFT(BN52,3))
            )
        ),
        "OK"
    )
)</f>
        <v>OK</v>
      </c>
      <c r="O52" s="23" t="str">
        <f>IF(BP52&lt;&gt;"",
    IF(INT('Data Sheet'!$A$19)=INT('Data Sheet'!$B$19),
        --(INT('Data Sheet'!$A$19) &amp; "." &amp; BP52),
        IF(AND((--(INT('Data Sheet'!$A$19) &amp; "." &amp; BP52)&gt;=--('Data Sheet'!$A$19)), (--(INT('Data Sheet'!$A$19) &amp; "." &amp; BP52)&lt;=--('Data Sheet'!$B$19))),
            --(INT('Data Sheet'!$A$19) &amp; "." &amp; BP52),
            --(INT('Data Sheet'!$B$19) &amp; "." &amp; BP52)
        )
    ),
    IF(BN52&lt;&gt;"",
        IF(INT('Data Sheet'!$A$19)=INT('Data Sheet'!$B$19),
            --(INT('Data Sheet'!$A$19) &amp; "." &amp; RIGHT(BN52,3)),
            IF(AND((--(INT('Data Sheet'!$A$19) &amp; "." &amp; RIGHT(BN52,3))&gt;=--('Data Sheet'!$A$19)), (--(INT('Data Sheet'!$A$19) &amp; "." &amp; RIGHT(BN52,3))&lt;=--('Data Sheet'!$B$19))),
                --(INT('Data Sheet'!$A$19) &amp; "." &amp; RIGHT(BN52,3)),
                --(INT('Data Sheet'!$B$19) &amp; "." &amp; RIGHT(BN52,3))
            )
        ),
        "OK"
    )
)</f>
        <v>OK</v>
      </c>
      <c r="P52" s="23" t="str">
        <f>IF(BR52&lt;&gt;"",
    IF(INT('Data Sheet'!$A$19)=INT('Data Sheet'!$B$15),
        --(INT('Data Sheet'!$A$15) &amp; "." &amp; BR52),
        IF(AND((--(INT('Data Sheet'!$A$15) &amp; "." &amp; BR52)&gt;=--('Data Sheet'!$A$15)), (--(INT('Data Sheet'!$A$15) &amp; "." &amp; BR52)&lt;=--('Data Sheet'!$B$15))),
            --(INT('Data Sheet'!$A$15) &amp; "." &amp; BR52),
            --(INT('Data Sheet'!$B$15) &amp; "." &amp; BR52)
        )
    ),
    IF(BQ52&lt;&gt;"",
        IF(INT('Data Sheet'!$A$15)=INT('Data Sheet'!$B$15),
            --(INT('Data Sheet'!$A$15) &amp; "." &amp; LEFT(BQ52,3)),
            IF(AND((--(INT('Data Sheet'!$A$15) &amp; "." &amp; LEFT(BQ52,3))&gt;=--('Data Sheet'!$A$15)), (--(INT('Data Sheet'!$A$15) &amp; "." &amp; LEFT(BQ52,3))&lt;=--('Data Sheet'!$B$15))),
                --(INT('Data Sheet'!$A$15) &amp; "." &amp; LEFT(BQ52,3)),
                --(INT('Data Sheet'!$B$15) &amp; "." &amp; LEFT(BQ52,3))
            )
        ),
        "OK"
    )
)</f>
        <v>OK</v>
      </c>
      <c r="Q52" s="23" t="str">
        <f>IF(BS52&lt;&gt;"",
    IF(INT('Data Sheet'!$A$19)=INT('Data Sheet'!$B$15),
        --(INT('Data Sheet'!$A$15) &amp; "." &amp; BS52),
        IF(AND((--(INT('Data Sheet'!$A$15) &amp; "." &amp; BS52)&gt;=--('Data Sheet'!$A$15)), (--(INT('Data Sheet'!$A$15) &amp; "." &amp; BS52)&lt;=--('Data Sheet'!$B$15))),
            --(INT('Data Sheet'!$A$15) &amp; "." &amp; BS52),
            --(INT('Data Sheet'!$B$15) &amp; "." &amp; BS52)
        )
    ),
    IF(BQ52&lt;&gt;"",
        IF(INT('Data Sheet'!$A$15)=INT('Data Sheet'!$B$15),
            --(INT('Data Sheet'!$A$15) &amp; "." &amp; RIGHT(BQ52,3)),
            IF(AND((--(INT('Data Sheet'!$A$15) &amp; "." &amp; RIGHT(BQ52,3))&gt;=--('Data Sheet'!$A$15)), (--(INT('Data Sheet'!$A$15) &amp; "." &amp; RIGHT(BQ52,3))&lt;=--('Data Sheet'!$B$15))),
                --(INT('Data Sheet'!$A$15) &amp; "." &amp; RIGHT(BQ52,3)),
                --(INT('Data Sheet'!$B$15) &amp; "." &amp; RIGHT(BQ52,3))
            )
        ),
        "OK"
    )
)</f>
        <v>OK</v>
      </c>
      <c r="R52" s="19"/>
      <c r="S52" s="19"/>
      <c r="T52" s="19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1"/>
      <c r="AU52" s="21"/>
      <c r="AV52" s="21"/>
      <c r="AW52" s="22"/>
      <c r="AX52" s="99"/>
      <c r="AY52" s="20"/>
      <c r="AZ52" s="20"/>
      <c r="BA52" s="22"/>
      <c r="BB52">
        <v>44</v>
      </c>
      <c r="BC52" s="80"/>
      <c r="BD52" s="80"/>
      <c r="BE52" s="80"/>
      <c r="BF52" s="80"/>
      <c r="BG52" s="32" t="str">
        <f t="shared" si="4"/>
        <v/>
      </c>
      <c r="BH52" s="78">
        <f t="shared" si="2"/>
        <v>0</v>
      </c>
      <c r="BI52" s="2">
        <f t="shared" si="5"/>
        <v>0</v>
      </c>
      <c r="BJ52" s="2">
        <f t="shared" si="6"/>
        <v>0</v>
      </c>
      <c r="BK52" s="2">
        <f t="shared" si="3"/>
        <v>0</v>
      </c>
    </row>
    <row r="53" spans="2:63" ht="15" customHeight="1" x14ac:dyDescent="0.25">
      <c r="B53" s="14">
        <v>45</v>
      </c>
      <c r="C53" s="95" t="str">
        <f t="shared" si="7"/>
        <v/>
      </c>
      <c r="D53" s="15" t="str">
        <f t="shared" si="1"/>
        <v>OK</v>
      </c>
      <c r="E53" s="16" t="e">
        <f>VLOOKUP('Data Sheet'!$B$8,'Data Sheet'!$I$2:$J$9,2,FALSE)</f>
        <v>#N/A</v>
      </c>
      <c r="F53" s="16" t="str">
        <f t="shared" si="8"/>
        <v/>
      </c>
      <c r="G53" s="103">
        <f t="shared" si="9"/>
        <v>0</v>
      </c>
      <c r="H53" s="17" t="s">
        <v>26</v>
      </c>
      <c r="I53" s="17" t="s">
        <v>26</v>
      </c>
      <c r="J53" s="17" t="str">
        <f>IF('Data Sheet'!$B$9="NC-50","N/A","OK")</f>
        <v>OK</v>
      </c>
      <c r="K53" s="17" t="str">
        <f>IF('Data Sheet'!$B$9="NC-50","N/A","OK")</f>
        <v>OK</v>
      </c>
      <c r="L53" s="17" t="str">
        <f t="shared" si="10"/>
        <v>OK</v>
      </c>
      <c r="M53" s="17" t="str">
        <f t="shared" si="11"/>
        <v>OK</v>
      </c>
      <c r="N53" s="18" t="str">
        <f>IF(BO53&lt;&gt;"",
    IF(INT('Data Sheet'!$A$19)=INT('Data Sheet'!$B$19),
        --(INT('Data Sheet'!$A$19) &amp; "." &amp; BO53),
        IF(AND((--(INT('Data Sheet'!$A$19) &amp; "." &amp; BO53)&gt;=--('Data Sheet'!$A$19)), (--(INT('Data Sheet'!$A$19) &amp; "." &amp; BO53)&lt;=--('Data Sheet'!$B$19))),
            --(INT('Data Sheet'!$A$19) &amp; "." &amp; BO53),
            --(INT('Data Sheet'!$B$19) &amp; "." &amp; BO53)
        )
    ),
    IF(BN53&lt;&gt;"",
        IF(INT('Data Sheet'!$A$19)=INT('Data Sheet'!$B$19),
            --(INT('Data Sheet'!$A$19) &amp; "." &amp; LEFT(BN53,3)),
            IF(AND((--(INT('Data Sheet'!$A$19) &amp; "." &amp; LEFT(BN53,3))&gt;=--('Data Sheet'!$A$19)), (--(INT('Data Sheet'!$A$19) &amp; "." &amp; LEFT(BN53,3))&lt;=--('Data Sheet'!$B$19))),
                --(INT('Data Sheet'!$A$19) &amp; "." &amp; LEFT(BN53,3)),
                --(INT('Data Sheet'!$B$19) &amp; "." &amp; LEFT(BN53,3))
            )
        ),
        "OK"
    )
)</f>
        <v>OK</v>
      </c>
      <c r="O53" s="23" t="str">
        <f>IF(BP53&lt;&gt;"",
    IF(INT('Data Sheet'!$A$19)=INT('Data Sheet'!$B$19),
        --(INT('Data Sheet'!$A$19) &amp; "." &amp; BP53),
        IF(AND((--(INT('Data Sheet'!$A$19) &amp; "." &amp; BP53)&gt;=--('Data Sheet'!$A$19)), (--(INT('Data Sheet'!$A$19) &amp; "." &amp; BP53)&lt;=--('Data Sheet'!$B$19))),
            --(INT('Data Sheet'!$A$19) &amp; "." &amp; BP53),
            --(INT('Data Sheet'!$B$19) &amp; "." &amp; BP53)
        )
    ),
    IF(BN53&lt;&gt;"",
        IF(INT('Data Sheet'!$A$19)=INT('Data Sheet'!$B$19),
            --(INT('Data Sheet'!$A$19) &amp; "." &amp; RIGHT(BN53,3)),
            IF(AND((--(INT('Data Sheet'!$A$19) &amp; "." &amp; RIGHT(BN53,3))&gt;=--('Data Sheet'!$A$19)), (--(INT('Data Sheet'!$A$19) &amp; "." &amp; RIGHT(BN53,3))&lt;=--('Data Sheet'!$B$19))),
                --(INT('Data Sheet'!$A$19) &amp; "." &amp; RIGHT(BN53,3)),
                --(INT('Data Sheet'!$B$19) &amp; "." &amp; RIGHT(BN53,3))
            )
        ),
        "OK"
    )
)</f>
        <v>OK</v>
      </c>
      <c r="P53" s="23" t="str">
        <f>IF(BR53&lt;&gt;"",
    IF(INT('Data Sheet'!$A$19)=INT('Data Sheet'!$B$15),
        --(INT('Data Sheet'!$A$15) &amp; "." &amp; BR53),
        IF(AND((--(INT('Data Sheet'!$A$15) &amp; "." &amp; BR53)&gt;=--('Data Sheet'!$A$15)), (--(INT('Data Sheet'!$A$15) &amp; "." &amp; BR53)&lt;=--('Data Sheet'!$B$15))),
            --(INT('Data Sheet'!$A$15) &amp; "." &amp; BR53),
            --(INT('Data Sheet'!$B$15) &amp; "." &amp; BR53)
        )
    ),
    IF(BQ53&lt;&gt;"",
        IF(INT('Data Sheet'!$A$15)=INT('Data Sheet'!$B$15),
            --(INT('Data Sheet'!$A$15) &amp; "." &amp; LEFT(BQ53,3)),
            IF(AND((--(INT('Data Sheet'!$A$15) &amp; "." &amp; LEFT(BQ53,3))&gt;=--('Data Sheet'!$A$15)), (--(INT('Data Sheet'!$A$15) &amp; "." &amp; LEFT(BQ53,3))&lt;=--('Data Sheet'!$B$15))),
                --(INT('Data Sheet'!$A$15) &amp; "." &amp; LEFT(BQ53,3)),
                --(INT('Data Sheet'!$B$15) &amp; "." &amp; LEFT(BQ53,3))
            )
        ),
        "OK"
    )
)</f>
        <v>OK</v>
      </c>
      <c r="Q53" s="23" t="str">
        <f>IF(BS53&lt;&gt;"",
    IF(INT('Data Sheet'!$A$19)=INT('Data Sheet'!$B$15),
        --(INT('Data Sheet'!$A$15) &amp; "." &amp; BS53),
        IF(AND((--(INT('Data Sheet'!$A$15) &amp; "." &amp; BS53)&gt;=--('Data Sheet'!$A$15)), (--(INT('Data Sheet'!$A$15) &amp; "." &amp; BS53)&lt;=--('Data Sheet'!$B$15))),
            --(INT('Data Sheet'!$A$15) &amp; "." &amp; BS53),
            --(INT('Data Sheet'!$B$15) &amp; "." &amp; BS53)
        )
    ),
    IF(BQ53&lt;&gt;"",
        IF(INT('Data Sheet'!$A$15)=INT('Data Sheet'!$B$15),
            --(INT('Data Sheet'!$A$15) &amp; "." &amp; RIGHT(BQ53,3)),
            IF(AND((--(INT('Data Sheet'!$A$15) &amp; "." &amp; RIGHT(BQ53,3))&gt;=--('Data Sheet'!$A$15)), (--(INT('Data Sheet'!$A$15) &amp; "." &amp; RIGHT(BQ53,3))&lt;=--('Data Sheet'!$B$15))),
                --(INT('Data Sheet'!$A$15) &amp; "." &amp; RIGHT(BQ53,3)),
                --(INT('Data Sheet'!$B$15) &amp; "." &amp; RIGHT(BQ53,3))
            )
        ),
        "OK"
    )
)</f>
        <v>OK</v>
      </c>
      <c r="R53" s="19"/>
      <c r="S53" s="19"/>
      <c r="T53" s="19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1"/>
      <c r="AU53" s="21"/>
      <c r="AV53" s="21"/>
      <c r="AW53" s="22"/>
      <c r="AX53" s="99"/>
      <c r="AY53" s="20"/>
      <c r="AZ53" s="20"/>
      <c r="BA53" s="22"/>
      <c r="BB53">
        <v>45</v>
      </c>
      <c r="BC53" s="80"/>
      <c r="BD53" s="80"/>
      <c r="BE53" s="80"/>
      <c r="BF53" s="80"/>
      <c r="BG53" s="32" t="str">
        <f t="shared" si="4"/>
        <v/>
      </c>
      <c r="BH53" s="78">
        <f t="shared" si="2"/>
        <v>0</v>
      </c>
      <c r="BI53" s="2">
        <f t="shared" si="5"/>
        <v>0</v>
      </c>
      <c r="BJ53" s="2">
        <f t="shared" si="6"/>
        <v>0</v>
      </c>
      <c r="BK53" s="2">
        <f t="shared" si="3"/>
        <v>0</v>
      </c>
    </row>
    <row r="54" spans="2:63" ht="15" customHeight="1" x14ac:dyDescent="0.25">
      <c r="B54" s="14">
        <v>46</v>
      </c>
      <c r="C54" s="95" t="str">
        <f t="shared" si="7"/>
        <v/>
      </c>
      <c r="D54" s="15" t="str">
        <f t="shared" si="1"/>
        <v>OK</v>
      </c>
      <c r="E54" s="16" t="e">
        <f>VLOOKUP('Data Sheet'!$B$8,'Data Sheet'!$I$2:$J$9,2,FALSE)</f>
        <v>#N/A</v>
      </c>
      <c r="F54" s="16" t="str">
        <f t="shared" si="8"/>
        <v/>
      </c>
      <c r="G54" s="103">
        <f t="shared" si="9"/>
        <v>0</v>
      </c>
      <c r="H54" s="17" t="s">
        <v>26</v>
      </c>
      <c r="I54" s="17" t="s">
        <v>26</v>
      </c>
      <c r="J54" s="17" t="str">
        <f>IF('Data Sheet'!$B$9="NC-50","N/A","OK")</f>
        <v>OK</v>
      </c>
      <c r="K54" s="17" t="str">
        <f>IF('Data Sheet'!$B$9="NC-50","N/A","OK")</f>
        <v>OK</v>
      </c>
      <c r="L54" s="17" t="str">
        <f t="shared" si="10"/>
        <v>OK</v>
      </c>
      <c r="M54" s="17" t="str">
        <f t="shared" si="11"/>
        <v>OK</v>
      </c>
      <c r="N54" s="18" t="str">
        <f>IF(BO54&lt;&gt;"",
    IF(INT('Data Sheet'!$A$19)=INT('Data Sheet'!$B$19),
        --(INT('Data Sheet'!$A$19) &amp; "." &amp; BO54),
        IF(AND((--(INT('Data Sheet'!$A$19) &amp; "." &amp; BO54)&gt;=--('Data Sheet'!$A$19)), (--(INT('Data Sheet'!$A$19) &amp; "." &amp; BO54)&lt;=--('Data Sheet'!$B$19))),
            --(INT('Data Sheet'!$A$19) &amp; "." &amp; BO54),
            --(INT('Data Sheet'!$B$19) &amp; "." &amp; BO54)
        )
    ),
    IF(BN54&lt;&gt;"",
        IF(INT('Data Sheet'!$A$19)=INT('Data Sheet'!$B$19),
            --(INT('Data Sheet'!$A$19) &amp; "." &amp; LEFT(BN54,3)),
            IF(AND((--(INT('Data Sheet'!$A$19) &amp; "." &amp; LEFT(BN54,3))&gt;=--('Data Sheet'!$A$19)), (--(INT('Data Sheet'!$A$19) &amp; "." &amp; LEFT(BN54,3))&lt;=--('Data Sheet'!$B$19))),
                --(INT('Data Sheet'!$A$19) &amp; "." &amp; LEFT(BN54,3)),
                --(INT('Data Sheet'!$B$19) &amp; "." &amp; LEFT(BN54,3))
            )
        ),
        "OK"
    )
)</f>
        <v>OK</v>
      </c>
      <c r="O54" s="23" t="str">
        <f>IF(BP54&lt;&gt;"",
    IF(INT('Data Sheet'!$A$19)=INT('Data Sheet'!$B$19),
        --(INT('Data Sheet'!$A$19) &amp; "." &amp; BP54),
        IF(AND((--(INT('Data Sheet'!$A$19) &amp; "." &amp; BP54)&gt;=--('Data Sheet'!$A$19)), (--(INT('Data Sheet'!$A$19) &amp; "." &amp; BP54)&lt;=--('Data Sheet'!$B$19))),
            --(INT('Data Sheet'!$A$19) &amp; "." &amp; BP54),
            --(INT('Data Sheet'!$B$19) &amp; "." &amp; BP54)
        )
    ),
    IF(BN54&lt;&gt;"",
        IF(INT('Data Sheet'!$A$19)=INT('Data Sheet'!$B$19),
            --(INT('Data Sheet'!$A$19) &amp; "." &amp; RIGHT(BN54,3)),
            IF(AND((--(INT('Data Sheet'!$A$19) &amp; "." &amp; RIGHT(BN54,3))&gt;=--('Data Sheet'!$A$19)), (--(INT('Data Sheet'!$A$19) &amp; "." &amp; RIGHT(BN54,3))&lt;=--('Data Sheet'!$B$19))),
                --(INT('Data Sheet'!$A$19) &amp; "." &amp; RIGHT(BN54,3)),
                --(INT('Data Sheet'!$B$19) &amp; "." &amp; RIGHT(BN54,3))
            )
        ),
        "OK"
    )
)</f>
        <v>OK</v>
      </c>
      <c r="P54" s="23" t="str">
        <f>IF(BR54&lt;&gt;"",
    IF(INT('Data Sheet'!$A$19)=INT('Data Sheet'!$B$15),
        --(INT('Data Sheet'!$A$15) &amp; "." &amp; BR54),
        IF(AND((--(INT('Data Sheet'!$A$15) &amp; "." &amp; BR54)&gt;=--('Data Sheet'!$A$15)), (--(INT('Data Sheet'!$A$15) &amp; "." &amp; BR54)&lt;=--('Data Sheet'!$B$15))),
            --(INT('Data Sheet'!$A$15) &amp; "." &amp; BR54),
            --(INT('Data Sheet'!$B$15) &amp; "." &amp; BR54)
        )
    ),
    IF(BQ54&lt;&gt;"",
        IF(INT('Data Sheet'!$A$15)=INT('Data Sheet'!$B$15),
            --(INT('Data Sheet'!$A$15) &amp; "." &amp; LEFT(BQ54,3)),
            IF(AND((--(INT('Data Sheet'!$A$15) &amp; "." &amp; LEFT(BQ54,3))&gt;=--('Data Sheet'!$A$15)), (--(INT('Data Sheet'!$A$15) &amp; "." &amp; LEFT(BQ54,3))&lt;=--('Data Sheet'!$B$15))),
                --(INT('Data Sheet'!$A$15) &amp; "." &amp; LEFT(BQ54,3)),
                --(INT('Data Sheet'!$B$15) &amp; "." &amp; LEFT(BQ54,3))
            )
        ),
        "OK"
    )
)</f>
        <v>OK</v>
      </c>
      <c r="Q54" s="23" t="str">
        <f>IF(BS54&lt;&gt;"",
    IF(INT('Data Sheet'!$A$19)=INT('Data Sheet'!$B$15),
        --(INT('Data Sheet'!$A$15) &amp; "." &amp; BS54),
        IF(AND((--(INT('Data Sheet'!$A$15) &amp; "." &amp; BS54)&gt;=--('Data Sheet'!$A$15)), (--(INT('Data Sheet'!$A$15) &amp; "." &amp; BS54)&lt;=--('Data Sheet'!$B$15))),
            --(INT('Data Sheet'!$A$15) &amp; "." &amp; BS54),
            --(INT('Data Sheet'!$B$15) &amp; "." &amp; BS54)
        )
    ),
    IF(BQ54&lt;&gt;"",
        IF(INT('Data Sheet'!$A$15)=INT('Data Sheet'!$B$15),
            --(INT('Data Sheet'!$A$15) &amp; "." &amp; RIGHT(BQ54,3)),
            IF(AND((--(INT('Data Sheet'!$A$15) &amp; "." &amp; RIGHT(BQ54,3))&gt;=--('Data Sheet'!$A$15)), (--(INT('Data Sheet'!$A$15) &amp; "." &amp; RIGHT(BQ54,3))&lt;=--('Data Sheet'!$B$15))),
                --(INT('Data Sheet'!$A$15) &amp; "." &amp; RIGHT(BQ54,3)),
                --(INT('Data Sheet'!$B$15) &amp; "." &amp; RIGHT(BQ54,3))
            )
        ),
        "OK"
    )
)</f>
        <v>OK</v>
      </c>
      <c r="R54" s="19"/>
      <c r="S54" s="19"/>
      <c r="T54" s="19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1"/>
      <c r="AU54" s="21"/>
      <c r="AV54" s="21"/>
      <c r="AW54" s="22"/>
      <c r="AX54" s="99"/>
      <c r="AY54" s="20"/>
      <c r="AZ54" s="20"/>
      <c r="BA54" s="22"/>
      <c r="BB54">
        <v>46</v>
      </c>
      <c r="BC54" s="80"/>
      <c r="BD54" s="80"/>
      <c r="BE54" s="80"/>
      <c r="BF54" s="80"/>
      <c r="BG54" s="32" t="str">
        <f t="shared" si="4"/>
        <v/>
      </c>
      <c r="BH54" s="78">
        <f t="shared" si="2"/>
        <v>0</v>
      </c>
      <c r="BI54" s="2">
        <f t="shared" si="5"/>
        <v>0</v>
      </c>
      <c r="BJ54" s="2">
        <f t="shared" si="6"/>
        <v>0</v>
      </c>
      <c r="BK54" s="2">
        <f t="shared" si="3"/>
        <v>0</v>
      </c>
    </row>
    <row r="55" spans="2:63" ht="15" customHeight="1" x14ac:dyDescent="0.25">
      <c r="B55" s="14">
        <v>47</v>
      </c>
      <c r="C55" s="95" t="str">
        <f t="shared" si="7"/>
        <v/>
      </c>
      <c r="D55" s="15" t="str">
        <f t="shared" si="1"/>
        <v>OK</v>
      </c>
      <c r="E55" s="16" t="e">
        <f>VLOOKUP('Data Sheet'!$B$8,'Data Sheet'!$I$2:$J$9,2,FALSE)</f>
        <v>#N/A</v>
      </c>
      <c r="F55" s="16" t="str">
        <f t="shared" si="8"/>
        <v/>
      </c>
      <c r="G55" s="103">
        <f t="shared" si="9"/>
        <v>0</v>
      </c>
      <c r="H55" s="17" t="s">
        <v>26</v>
      </c>
      <c r="I55" s="17" t="s">
        <v>26</v>
      </c>
      <c r="J55" s="17" t="str">
        <f>IF('Data Sheet'!$B$9="NC-50","N/A","OK")</f>
        <v>OK</v>
      </c>
      <c r="K55" s="17" t="str">
        <f>IF('Data Sheet'!$B$9="NC-50","N/A","OK")</f>
        <v>OK</v>
      </c>
      <c r="L55" s="17" t="str">
        <f t="shared" si="10"/>
        <v>OK</v>
      </c>
      <c r="M55" s="17" t="str">
        <f t="shared" si="11"/>
        <v>OK</v>
      </c>
      <c r="N55" s="18" t="str">
        <f>IF(BO55&lt;&gt;"",
    IF(INT('Data Sheet'!$A$19)=INT('Data Sheet'!$B$19),
        --(INT('Data Sheet'!$A$19) &amp; "." &amp; BO55),
        IF(AND((--(INT('Data Sheet'!$A$19) &amp; "." &amp; BO55)&gt;=--('Data Sheet'!$A$19)), (--(INT('Data Sheet'!$A$19) &amp; "." &amp; BO55)&lt;=--('Data Sheet'!$B$19))),
            --(INT('Data Sheet'!$A$19) &amp; "." &amp; BO55),
            --(INT('Data Sheet'!$B$19) &amp; "." &amp; BO55)
        )
    ),
    IF(BN55&lt;&gt;"",
        IF(INT('Data Sheet'!$A$19)=INT('Data Sheet'!$B$19),
            --(INT('Data Sheet'!$A$19) &amp; "." &amp; LEFT(BN55,3)),
            IF(AND((--(INT('Data Sheet'!$A$19) &amp; "." &amp; LEFT(BN55,3))&gt;=--('Data Sheet'!$A$19)), (--(INT('Data Sheet'!$A$19) &amp; "." &amp; LEFT(BN55,3))&lt;=--('Data Sheet'!$B$19))),
                --(INT('Data Sheet'!$A$19) &amp; "." &amp; LEFT(BN55,3)),
                --(INT('Data Sheet'!$B$19) &amp; "." &amp; LEFT(BN55,3))
            )
        ),
        "OK"
    )
)</f>
        <v>OK</v>
      </c>
      <c r="O55" s="23" t="str">
        <f>IF(BP55&lt;&gt;"",
    IF(INT('Data Sheet'!$A$19)=INT('Data Sheet'!$B$19),
        --(INT('Data Sheet'!$A$19) &amp; "." &amp; BP55),
        IF(AND((--(INT('Data Sheet'!$A$19) &amp; "." &amp; BP55)&gt;=--('Data Sheet'!$A$19)), (--(INT('Data Sheet'!$A$19) &amp; "." &amp; BP55)&lt;=--('Data Sheet'!$B$19))),
            --(INT('Data Sheet'!$A$19) &amp; "." &amp; BP55),
            --(INT('Data Sheet'!$B$19) &amp; "." &amp; BP55)
        )
    ),
    IF(BN55&lt;&gt;"",
        IF(INT('Data Sheet'!$A$19)=INT('Data Sheet'!$B$19),
            --(INT('Data Sheet'!$A$19) &amp; "." &amp; RIGHT(BN55,3)),
            IF(AND((--(INT('Data Sheet'!$A$19) &amp; "." &amp; RIGHT(BN55,3))&gt;=--('Data Sheet'!$A$19)), (--(INT('Data Sheet'!$A$19) &amp; "." &amp; RIGHT(BN55,3))&lt;=--('Data Sheet'!$B$19))),
                --(INT('Data Sheet'!$A$19) &amp; "." &amp; RIGHT(BN55,3)),
                --(INT('Data Sheet'!$B$19) &amp; "." &amp; RIGHT(BN55,3))
            )
        ),
        "OK"
    )
)</f>
        <v>OK</v>
      </c>
      <c r="P55" s="23" t="str">
        <f>IF(BR55&lt;&gt;"",
    IF(INT('Data Sheet'!$A$19)=INT('Data Sheet'!$B$15),
        --(INT('Data Sheet'!$A$15) &amp; "." &amp; BR55),
        IF(AND((--(INT('Data Sheet'!$A$15) &amp; "." &amp; BR55)&gt;=--('Data Sheet'!$A$15)), (--(INT('Data Sheet'!$A$15) &amp; "." &amp; BR55)&lt;=--('Data Sheet'!$B$15))),
            --(INT('Data Sheet'!$A$15) &amp; "." &amp; BR55),
            --(INT('Data Sheet'!$B$15) &amp; "." &amp; BR55)
        )
    ),
    IF(BQ55&lt;&gt;"",
        IF(INT('Data Sheet'!$A$15)=INT('Data Sheet'!$B$15),
            --(INT('Data Sheet'!$A$15) &amp; "." &amp; LEFT(BQ55,3)),
            IF(AND((--(INT('Data Sheet'!$A$15) &amp; "." &amp; LEFT(BQ55,3))&gt;=--('Data Sheet'!$A$15)), (--(INT('Data Sheet'!$A$15) &amp; "." &amp; LEFT(BQ55,3))&lt;=--('Data Sheet'!$B$15))),
                --(INT('Data Sheet'!$A$15) &amp; "." &amp; LEFT(BQ55,3)),
                --(INT('Data Sheet'!$B$15) &amp; "." &amp; LEFT(BQ55,3))
            )
        ),
        "OK"
    )
)</f>
        <v>OK</v>
      </c>
      <c r="Q55" s="23" t="str">
        <f>IF(BS55&lt;&gt;"",
    IF(INT('Data Sheet'!$A$19)=INT('Data Sheet'!$B$15),
        --(INT('Data Sheet'!$A$15) &amp; "." &amp; BS55),
        IF(AND((--(INT('Data Sheet'!$A$15) &amp; "." &amp; BS55)&gt;=--('Data Sheet'!$A$15)), (--(INT('Data Sheet'!$A$15) &amp; "." &amp; BS55)&lt;=--('Data Sheet'!$B$15))),
            --(INT('Data Sheet'!$A$15) &amp; "." &amp; BS55),
            --(INT('Data Sheet'!$B$15) &amp; "." &amp; BS55)
        )
    ),
    IF(BQ55&lt;&gt;"",
        IF(INT('Data Sheet'!$A$15)=INT('Data Sheet'!$B$15),
            --(INT('Data Sheet'!$A$15) &amp; "." &amp; RIGHT(BQ55,3)),
            IF(AND((--(INT('Data Sheet'!$A$15) &amp; "." &amp; RIGHT(BQ55,3))&gt;=--('Data Sheet'!$A$15)), (--(INT('Data Sheet'!$A$15) &amp; "." &amp; RIGHT(BQ55,3))&lt;=--('Data Sheet'!$B$15))),
                --(INT('Data Sheet'!$A$15) &amp; "." &amp; RIGHT(BQ55,3)),
                --(INT('Data Sheet'!$B$15) &amp; "." &amp; RIGHT(BQ55,3))
            )
        ),
        "OK"
    )
)</f>
        <v>OK</v>
      </c>
      <c r="R55" s="19"/>
      <c r="S55" s="19"/>
      <c r="T55" s="19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1"/>
      <c r="AU55" s="21"/>
      <c r="AV55" s="21"/>
      <c r="AW55" s="22"/>
      <c r="AX55" s="99"/>
      <c r="AY55" s="20"/>
      <c r="AZ55" s="20"/>
      <c r="BA55" s="22"/>
      <c r="BB55">
        <v>47</v>
      </c>
      <c r="BC55" s="80"/>
      <c r="BD55" s="80"/>
      <c r="BE55" s="80"/>
      <c r="BF55" s="80"/>
      <c r="BG55" s="32" t="str">
        <f t="shared" si="4"/>
        <v/>
      </c>
      <c r="BH55" s="78">
        <f t="shared" si="2"/>
        <v>0</v>
      </c>
      <c r="BI55" s="2">
        <f t="shared" si="5"/>
        <v>0</v>
      </c>
      <c r="BJ55" s="2">
        <f t="shared" si="6"/>
        <v>0</v>
      </c>
      <c r="BK55" s="2">
        <f t="shared" si="3"/>
        <v>0</v>
      </c>
    </row>
    <row r="56" spans="2:63" ht="15" customHeight="1" x14ac:dyDescent="0.25">
      <c r="B56" s="14">
        <v>48</v>
      </c>
      <c r="C56" s="95" t="str">
        <f t="shared" si="7"/>
        <v/>
      </c>
      <c r="D56" s="15" t="str">
        <f t="shared" si="1"/>
        <v>OK</v>
      </c>
      <c r="E56" s="16" t="e">
        <f>VLOOKUP('Data Sheet'!$B$8,'Data Sheet'!$I$2:$J$9,2,FALSE)</f>
        <v>#N/A</v>
      </c>
      <c r="F56" s="16" t="str">
        <f t="shared" si="8"/>
        <v/>
      </c>
      <c r="G56" s="103">
        <f t="shared" si="9"/>
        <v>0</v>
      </c>
      <c r="H56" s="17" t="s">
        <v>26</v>
      </c>
      <c r="I56" s="17" t="s">
        <v>26</v>
      </c>
      <c r="J56" s="17" t="str">
        <f>IF('Data Sheet'!$B$9="NC-50","N/A","OK")</f>
        <v>OK</v>
      </c>
      <c r="K56" s="17" t="str">
        <f>IF('Data Sheet'!$B$9="NC-50","N/A","OK")</f>
        <v>OK</v>
      </c>
      <c r="L56" s="17" t="str">
        <f t="shared" si="10"/>
        <v>OK</v>
      </c>
      <c r="M56" s="17" t="str">
        <f t="shared" si="11"/>
        <v>OK</v>
      </c>
      <c r="N56" s="18" t="str">
        <f>IF(BO56&lt;&gt;"",
    IF(INT('Data Sheet'!$A$19)=INT('Data Sheet'!$B$19),
        --(INT('Data Sheet'!$A$19) &amp; "." &amp; BO56),
        IF(AND((--(INT('Data Sheet'!$A$19) &amp; "." &amp; BO56)&gt;=--('Data Sheet'!$A$19)), (--(INT('Data Sheet'!$A$19) &amp; "." &amp; BO56)&lt;=--('Data Sheet'!$B$19))),
            --(INT('Data Sheet'!$A$19) &amp; "." &amp; BO56),
            --(INT('Data Sheet'!$B$19) &amp; "." &amp; BO56)
        )
    ),
    IF(BN56&lt;&gt;"",
        IF(INT('Data Sheet'!$A$19)=INT('Data Sheet'!$B$19),
            --(INT('Data Sheet'!$A$19) &amp; "." &amp; LEFT(BN56,3)),
            IF(AND((--(INT('Data Sheet'!$A$19) &amp; "." &amp; LEFT(BN56,3))&gt;=--('Data Sheet'!$A$19)), (--(INT('Data Sheet'!$A$19) &amp; "." &amp; LEFT(BN56,3))&lt;=--('Data Sheet'!$B$19))),
                --(INT('Data Sheet'!$A$19) &amp; "." &amp; LEFT(BN56,3)),
                --(INT('Data Sheet'!$B$19) &amp; "." &amp; LEFT(BN56,3))
            )
        ),
        "OK"
    )
)</f>
        <v>OK</v>
      </c>
      <c r="O56" s="23" t="str">
        <f>IF(BP56&lt;&gt;"",
    IF(INT('Data Sheet'!$A$19)=INT('Data Sheet'!$B$19),
        --(INT('Data Sheet'!$A$19) &amp; "." &amp; BP56),
        IF(AND((--(INT('Data Sheet'!$A$19) &amp; "." &amp; BP56)&gt;=--('Data Sheet'!$A$19)), (--(INT('Data Sheet'!$A$19) &amp; "." &amp; BP56)&lt;=--('Data Sheet'!$B$19))),
            --(INT('Data Sheet'!$A$19) &amp; "." &amp; BP56),
            --(INT('Data Sheet'!$B$19) &amp; "." &amp; BP56)
        )
    ),
    IF(BN56&lt;&gt;"",
        IF(INT('Data Sheet'!$A$19)=INT('Data Sheet'!$B$19),
            --(INT('Data Sheet'!$A$19) &amp; "." &amp; RIGHT(BN56,3)),
            IF(AND((--(INT('Data Sheet'!$A$19) &amp; "." &amp; RIGHT(BN56,3))&gt;=--('Data Sheet'!$A$19)), (--(INT('Data Sheet'!$A$19) &amp; "." &amp; RIGHT(BN56,3))&lt;=--('Data Sheet'!$B$19))),
                --(INT('Data Sheet'!$A$19) &amp; "." &amp; RIGHT(BN56,3)),
                --(INT('Data Sheet'!$B$19) &amp; "." &amp; RIGHT(BN56,3))
            )
        ),
        "OK"
    )
)</f>
        <v>OK</v>
      </c>
      <c r="P56" s="23" t="str">
        <f>IF(BR56&lt;&gt;"",
    IF(INT('Data Sheet'!$A$19)=INT('Data Sheet'!$B$15),
        --(INT('Data Sheet'!$A$15) &amp; "." &amp; BR56),
        IF(AND((--(INT('Data Sheet'!$A$15) &amp; "." &amp; BR56)&gt;=--('Data Sheet'!$A$15)), (--(INT('Data Sheet'!$A$15) &amp; "." &amp; BR56)&lt;=--('Data Sheet'!$B$15))),
            --(INT('Data Sheet'!$A$15) &amp; "." &amp; BR56),
            --(INT('Data Sheet'!$B$15) &amp; "." &amp; BR56)
        )
    ),
    IF(BQ56&lt;&gt;"",
        IF(INT('Data Sheet'!$A$15)=INT('Data Sheet'!$B$15),
            --(INT('Data Sheet'!$A$15) &amp; "." &amp; LEFT(BQ56,3)),
            IF(AND((--(INT('Data Sheet'!$A$15) &amp; "." &amp; LEFT(BQ56,3))&gt;=--('Data Sheet'!$A$15)), (--(INT('Data Sheet'!$A$15) &amp; "." &amp; LEFT(BQ56,3))&lt;=--('Data Sheet'!$B$15))),
                --(INT('Data Sheet'!$A$15) &amp; "." &amp; LEFT(BQ56,3)),
                --(INT('Data Sheet'!$B$15) &amp; "." &amp; LEFT(BQ56,3))
            )
        ),
        "OK"
    )
)</f>
        <v>OK</v>
      </c>
      <c r="Q56" s="23" t="str">
        <f>IF(BS56&lt;&gt;"",
    IF(INT('Data Sheet'!$A$19)=INT('Data Sheet'!$B$15),
        --(INT('Data Sheet'!$A$15) &amp; "." &amp; BS56),
        IF(AND((--(INT('Data Sheet'!$A$15) &amp; "." &amp; BS56)&gt;=--('Data Sheet'!$A$15)), (--(INT('Data Sheet'!$A$15) &amp; "." &amp; BS56)&lt;=--('Data Sheet'!$B$15))),
            --(INT('Data Sheet'!$A$15) &amp; "." &amp; BS56),
            --(INT('Data Sheet'!$B$15) &amp; "." &amp; BS56)
        )
    ),
    IF(BQ56&lt;&gt;"",
        IF(INT('Data Sheet'!$A$15)=INT('Data Sheet'!$B$15),
            --(INT('Data Sheet'!$A$15) &amp; "." &amp; RIGHT(BQ56,3)),
            IF(AND((--(INT('Data Sheet'!$A$15) &amp; "." &amp; RIGHT(BQ56,3))&gt;=--('Data Sheet'!$A$15)), (--(INT('Data Sheet'!$A$15) &amp; "." &amp; RIGHT(BQ56,3))&lt;=--('Data Sheet'!$B$15))),
                --(INT('Data Sheet'!$A$15) &amp; "." &amp; RIGHT(BQ56,3)),
                --(INT('Data Sheet'!$B$15) &amp; "." &amp; RIGHT(BQ56,3))
            )
        ),
        "OK"
    )
)</f>
        <v>OK</v>
      </c>
      <c r="R56" s="19"/>
      <c r="S56" s="19"/>
      <c r="T56" s="19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1"/>
      <c r="AU56" s="21"/>
      <c r="AV56" s="21"/>
      <c r="AW56" s="22"/>
      <c r="AX56" s="99"/>
      <c r="AY56" s="20"/>
      <c r="AZ56" s="20"/>
      <c r="BA56" s="22"/>
      <c r="BB56">
        <v>48</v>
      </c>
      <c r="BC56" s="80"/>
      <c r="BD56" s="80"/>
      <c r="BE56" s="80"/>
      <c r="BF56" s="80"/>
      <c r="BG56" s="32" t="str">
        <f t="shared" si="4"/>
        <v/>
      </c>
      <c r="BH56" s="78">
        <f t="shared" si="2"/>
        <v>0</v>
      </c>
      <c r="BI56" s="2">
        <f t="shared" si="5"/>
        <v>0</v>
      </c>
      <c r="BJ56" s="2">
        <f t="shared" si="6"/>
        <v>0</v>
      </c>
      <c r="BK56" s="2">
        <f t="shared" si="3"/>
        <v>0</v>
      </c>
    </row>
    <row r="57" spans="2:63" ht="15" customHeight="1" x14ac:dyDescent="0.25">
      <c r="B57" s="14">
        <v>49</v>
      </c>
      <c r="C57" s="95" t="str">
        <f t="shared" si="7"/>
        <v/>
      </c>
      <c r="D57" s="15" t="str">
        <f t="shared" si="1"/>
        <v>OK</v>
      </c>
      <c r="E57" s="16" t="e">
        <f>VLOOKUP('Data Sheet'!$B$8,'Data Sheet'!$I$2:$J$9,2,FALSE)</f>
        <v>#N/A</v>
      </c>
      <c r="F57" s="16" t="str">
        <f t="shared" si="8"/>
        <v/>
      </c>
      <c r="G57" s="103">
        <f t="shared" si="9"/>
        <v>0</v>
      </c>
      <c r="H57" s="17" t="s">
        <v>26</v>
      </c>
      <c r="I57" s="17" t="s">
        <v>26</v>
      </c>
      <c r="J57" s="17" t="str">
        <f>IF('Data Sheet'!$B$9="NC-50","N/A","OK")</f>
        <v>OK</v>
      </c>
      <c r="K57" s="17" t="str">
        <f>IF('Data Sheet'!$B$9="NC-50","N/A","OK")</f>
        <v>OK</v>
      </c>
      <c r="L57" s="17" t="str">
        <f t="shared" si="10"/>
        <v>OK</v>
      </c>
      <c r="M57" s="17" t="str">
        <f t="shared" si="11"/>
        <v>OK</v>
      </c>
      <c r="N57" s="18" t="str">
        <f>IF(BO57&lt;&gt;"",
    IF(INT('Data Sheet'!$A$19)=INT('Data Sheet'!$B$19),
        --(INT('Data Sheet'!$A$19) &amp; "." &amp; BO57),
        IF(AND((--(INT('Data Sheet'!$A$19) &amp; "." &amp; BO57)&gt;=--('Data Sheet'!$A$19)), (--(INT('Data Sheet'!$A$19) &amp; "." &amp; BO57)&lt;=--('Data Sheet'!$B$19))),
            --(INT('Data Sheet'!$A$19) &amp; "." &amp; BO57),
            --(INT('Data Sheet'!$B$19) &amp; "." &amp; BO57)
        )
    ),
    IF(BN57&lt;&gt;"",
        IF(INT('Data Sheet'!$A$19)=INT('Data Sheet'!$B$19),
            --(INT('Data Sheet'!$A$19) &amp; "." &amp; LEFT(BN57,3)),
            IF(AND((--(INT('Data Sheet'!$A$19) &amp; "." &amp; LEFT(BN57,3))&gt;=--('Data Sheet'!$A$19)), (--(INT('Data Sheet'!$A$19) &amp; "." &amp; LEFT(BN57,3))&lt;=--('Data Sheet'!$B$19))),
                --(INT('Data Sheet'!$A$19) &amp; "." &amp; LEFT(BN57,3)),
                --(INT('Data Sheet'!$B$19) &amp; "." &amp; LEFT(BN57,3))
            )
        ),
        "OK"
    )
)</f>
        <v>OK</v>
      </c>
      <c r="O57" s="23" t="str">
        <f>IF(BP57&lt;&gt;"",
    IF(INT('Data Sheet'!$A$19)=INT('Data Sheet'!$B$19),
        --(INT('Data Sheet'!$A$19) &amp; "." &amp; BP57),
        IF(AND((--(INT('Data Sheet'!$A$19) &amp; "." &amp; BP57)&gt;=--('Data Sheet'!$A$19)), (--(INT('Data Sheet'!$A$19) &amp; "." &amp; BP57)&lt;=--('Data Sheet'!$B$19))),
            --(INT('Data Sheet'!$A$19) &amp; "." &amp; BP57),
            --(INT('Data Sheet'!$B$19) &amp; "." &amp; BP57)
        )
    ),
    IF(BN57&lt;&gt;"",
        IF(INT('Data Sheet'!$A$19)=INT('Data Sheet'!$B$19),
            --(INT('Data Sheet'!$A$19) &amp; "." &amp; RIGHT(BN57,3)),
            IF(AND((--(INT('Data Sheet'!$A$19) &amp; "." &amp; RIGHT(BN57,3))&gt;=--('Data Sheet'!$A$19)), (--(INT('Data Sheet'!$A$19) &amp; "." &amp; RIGHT(BN57,3))&lt;=--('Data Sheet'!$B$19))),
                --(INT('Data Sheet'!$A$19) &amp; "." &amp; RIGHT(BN57,3)),
                --(INT('Data Sheet'!$B$19) &amp; "." &amp; RIGHT(BN57,3))
            )
        ),
        "OK"
    )
)</f>
        <v>OK</v>
      </c>
      <c r="P57" s="23" t="str">
        <f>IF(BR57&lt;&gt;"",
    IF(INT('Data Sheet'!$A$19)=INT('Data Sheet'!$B$15),
        --(INT('Data Sheet'!$A$15) &amp; "." &amp; BR57),
        IF(AND((--(INT('Data Sheet'!$A$15) &amp; "." &amp; BR57)&gt;=--('Data Sheet'!$A$15)), (--(INT('Data Sheet'!$A$15) &amp; "." &amp; BR57)&lt;=--('Data Sheet'!$B$15))),
            --(INT('Data Sheet'!$A$15) &amp; "." &amp; BR57),
            --(INT('Data Sheet'!$B$15) &amp; "." &amp; BR57)
        )
    ),
    IF(BQ57&lt;&gt;"",
        IF(INT('Data Sheet'!$A$15)=INT('Data Sheet'!$B$15),
            --(INT('Data Sheet'!$A$15) &amp; "." &amp; LEFT(BQ57,3)),
            IF(AND((--(INT('Data Sheet'!$A$15) &amp; "." &amp; LEFT(BQ57,3))&gt;=--('Data Sheet'!$A$15)), (--(INT('Data Sheet'!$A$15) &amp; "." &amp; LEFT(BQ57,3))&lt;=--('Data Sheet'!$B$15))),
                --(INT('Data Sheet'!$A$15) &amp; "." &amp; LEFT(BQ57,3)),
                --(INT('Data Sheet'!$B$15) &amp; "." &amp; LEFT(BQ57,3))
            )
        ),
        "OK"
    )
)</f>
        <v>OK</v>
      </c>
      <c r="Q57" s="23" t="str">
        <f>IF(BS57&lt;&gt;"",
    IF(INT('Data Sheet'!$A$19)=INT('Data Sheet'!$B$15),
        --(INT('Data Sheet'!$A$15) &amp; "." &amp; BS57),
        IF(AND((--(INT('Data Sheet'!$A$15) &amp; "." &amp; BS57)&gt;=--('Data Sheet'!$A$15)), (--(INT('Data Sheet'!$A$15) &amp; "." &amp; BS57)&lt;=--('Data Sheet'!$B$15))),
            --(INT('Data Sheet'!$A$15) &amp; "." &amp; BS57),
            --(INT('Data Sheet'!$B$15) &amp; "." &amp; BS57)
        )
    ),
    IF(BQ57&lt;&gt;"",
        IF(INT('Data Sheet'!$A$15)=INT('Data Sheet'!$B$15),
            --(INT('Data Sheet'!$A$15) &amp; "." &amp; RIGHT(BQ57,3)),
            IF(AND((--(INT('Data Sheet'!$A$15) &amp; "." &amp; RIGHT(BQ57,3))&gt;=--('Data Sheet'!$A$15)), (--(INT('Data Sheet'!$A$15) &amp; "." &amp; RIGHT(BQ57,3))&lt;=--('Data Sheet'!$B$15))),
                --(INT('Data Sheet'!$A$15) &amp; "." &amp; RIGHT(BQ57,3)),
                --(INT('Data Sheet'!$B$15) &amp; "." &amp; RIGHT(BQ57,3))
            )
        ),
        "OK"
    )
)</f>
        <v>OK</v>
      </c>
      <c r="R57" s="19"/>
      <c r="S57" s="19"/>
      <c r="T57" s="19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1"/>
      <c r="AU57" s="21"/>
      <c r="AV57" s="21"/>
      <c r="AW57" s="22"/>
      <c r="AX57" s="99"/>
      <c r="AY57" s="20"/>
      <c r="AZ57" s="20"/>
      <c r="BA57" s="22"/>
      <c r="BB57">
        <v>49</v>
      </c>
      <c r="BC57" s="80"/>
      <c r="BD57" s="80"/>
      <c r="BE57" s="80"/>
      <c r="BF57" s="80"/>
      <c r="BG57" s="32" t="str">
        <f t="shared" si="4"/>
        <v/>
      </c>
      <c r="BH57" s="78">
        <f t="shared" si="2"/>
        <v>0</v>
      </c>
      <c r="BI57" s="2">
        <f t="shared" si="5"/>
        <v>0</v>
      </c>
      <c r="BJ57" s="2">
        <f t="shared" si="6"/>
        <v>0</v>
      </c>
      <c r="BK57" s="2">
        <f t="shared" si="3"/>
        <v>0</v>
      </c>
    </row>
    <row r="58" spans="2:63" ht="15" customHeight="1" x14ac:dyDescent="0.25">
      <c r="B58" s="14">
        <v>50</v>
      </c>
      <c r="C58" s="95" t="str">
        <f t="shared" si="7"/>
        <v/>
      </c>
      <c r="D58" s="15" t="str">
        <f t="shared" si="1"/>
        <v>OK</v>
      </c>
      <c r="E58" s="16" t="e">
        <f>VLOOKUP('Data Sheet'!$B$8,'Data Sheet'!$I$2:$J$9,2,FALSE)</f>
        <v>#N/A</v>
      </c>
      <c r="F58" s="16" t="str">
        <f t="shared" si="8"/>
        <v/>
      </c>
      <c r="G58" s="103">
        <f t="shared" si="9"/>
        <v>0</v>
      </c>
      <c r="H58" s="17" t="s">
        <v>26</v>
      </c>
      <c r="I58" s="17" t="s">
        <v>26</v>
      </c>
      <c r="J58" s="17" t="str">
        <f>IF('Data Sheet'!$B$9="NC-50","N/A","OK")</f>
        <v>OK</v>
      </c>
      <c r="K58" s="17" t="str">
        <f>IF('Data Sheet'!$B$9="NC-50","N/A","OK")</f>
        <v>OK</v>
      </c>
      <c r="L58" s="17" t="str">
        <f t="shared" si="10"/>
        <v>OK</v>
      </c>
      <c r="M58" s="17" t="str">
        <f t="shared" si="11"/>
        <v>OK</v>
      </c>
      <c r="N58" s="18" t="str">
        <f>IF(BO58&lt;&gt;"",
    IF(INT('Data Sheet'!$A$19)=INT('Data Sheet'!$B$19),
        --(INT('Data Sheet'!$A$19) &amp; "." &amp; BO58),
        IF(AND((--(INT('Data Sheet'!$A$19) &amp; "." &amp; BO58)&gt;=--('Data Sheet'!$A$19)), (--(INT('Data Sheet'!$A$19) &amp; "." &amp; BO58)&lt;=--('Data Sheet'!$B$19))),
            --(INT('Data Sheet'!$A$19) &amp; "." &amp; BO58),
            --(INT('Data Sheet'!$B$19) &amp; "." &amp; BO58)
        )
    ),
    IF(BN58&lt;&gt;"",
        IF(INT('Data Sheet'!$A$19)=INT('Data Sheet'!$B$19),
            --(INT('Data Sheet'!$A$19) &amp; "." &amp; LEFT(BN58,3)),
            IF(AND((--(INT('Data Sheet'!$A$19) &amp; "." &amp; LEFT(BN58,3))&gt;=--('Data Sheet'!$A$19)), (--(INT('Data Sheet'!$A$19) &amp; "." &amp; LEFT(BN58,3))&lt;=--('Data Sheet'!$B$19))),
                --(INT('Data Sheet'!$A$19) &amp; "." &amp; LEFT(BN58,3)),
                --(INT('Data Sheet'!$B$19) &amp; "." &amp; LEFT(BN58,3))
            )
        ),
        "OK"
    )
)</f>
        <v>OK</v>
      </c>
      <c r="O58" s="23" t="str">
        <f>IF(BP58&lt;&gt;"",
    IF(INT('Data Sheet'!$A$19)=INT('Data Sheet'!$B$19),
        --(INT('Data Sheet'!$A$19) &amp; "." &amp; BP58),
        IF(AND((--(INT('Data Sheet'!$A$19) &amp; "." &amp; BP58)&gt;=--('Data Sheet'!$A$19)), (--(INT('Data Sheet'!$A$19) &amp; "." &amp; BP58)&lt;=--('Data Sheet'!$B$19))),
            --(INT('Data Sheet'!$A$19) &amp; "." &amp; BP58),
            --(INT('Data Sheet'!$B$19) &amp; "." &amp; BP58)
        )
    ),
    IF(BN58&lt;&gt;"",
        IF(INT('Data Sheet'!$A$19)=INT('Data Sheet'!$B$19),
            --(INT('Data Sheet'!$A$19) &amp; "." &amp; RIGHT(BN58,3)),
            IF(AND((--(INT('Data Sheet'!$A$19) &amp; "." &amp; RIGHT(BN58,3))&gt;=--('Data Sheet'!$A$19)), (--(INT('Data Sheet'!$A$19) &amp; "." &amp; RIGHT(BN58,3))&lt;=--('Data Sheet'!$B$19))),
                --(INT('Data Sheet'!$A$19) &amp; "." &amp; RIGHT(BN58,3)),
                --(INT('Data Sheet'!$B$19) &amp; "." &amp; RIGHT(BN58,3))
            )
        ),
        "OK"
    )
)</f>
        <v>OK</v>
      </c>
      <c r="P58" s="23" t="str">
        <f>IF(BR58&lt;&gt;"",
    IF(INT('Data Sheet'!$A$19)=INT('Data Sheet'!$B$15),
        --(INT('Data Sheet'!$A$15) &amp; "." &amp; BR58),
        IF(AND((--(INT('Data Sheet'!$A$15) &amp; "." &amp; BR58)&gt;=--('Data Sheet'!$A$15)), (--(INT('Data Sheet'!$A$15) &amp; "." &amp; BR58)&lt;=--('Data Sheet'!$B$15))),
            --(INT('Data Sheet'!$A$15) &amp; "." &amp; BR58),
            --(INT('Data Sheet'!$B$15) &amp; "." &amp; BR58)
        )
    ),
    IF(BQ58&lt;&gt;"",
        IF(INT('Data Sheet'!$A$15)=INT('Data Sheet'!$B$15),
            --(INT('Data Sheet'!$A$15) &amp; "." &amp; LEFT(BQ58,3)),
            IF(AND((--(INT('Data Sheet'!$A$15) &amp; "." &amp; LEFT(BQ58,3))&gt;=--('Data Sheet'!$A$15)), (--(INT('Data Sheet'!$A$15) &amp; "." &amp; LEFT(BQ58,3))&lt;=--('Data Sheet'!$B$15))),
                --(INT('Data Sheet'!$A$15) &amp; "." &amp; LEFT(BQ58,3)),
                --(INT('Data Sheet'!$B$15) &amp; "." &amp; LEFT(BQ58,3))
            )
        ),
        "OK"
    )
)</f>
        <v>OK</v>
      </c>
      <c r="Q58" s="23" t="str">
        <f>IF(BS58&lt;&gt;"",
    IF(INT('Data Sheet'!$A$19)=INT('Data Sheet'!$B$15),
        --(INT('Data Sheet'!$A$15) &amp; "." &amp; BS58),
        IF(AND((--(INT('Data Sheet'!$A$15) &amp; "." &amp; BS58)&gt;=--('Data Sheet'!$A$15)), (--(INT('Data Sheet'!$A$15) &amp; "." &amp; BS58)&lt;=--('Data Sheet'!$B$15))),
            --(INT('Data Sheet'!$A$15) &amp; "." &amp; BS58),
            --(INT('Data Sheet'!$B$15) &amp; "." &amp; BS58)
        )
    ),
    IF(BQ58&lt;&gt;"",
        IF(INT('Data Sheet'!$A$15)=INT('Data Sheet'!$B$15),
            --(INT('Data Sheet'!$A$15) &amp; "." &amp; RIGHT(BQ58,3)),
            IF(AND((--(INT('Data Sheet'!$A$15) &amp; "." &amp; RIGHT(BQ58,3))&gt;=--('Data Sheet'!$A$15)), (--(INT('Data Sheet'!$A$15) &amp; "." &amp; RIGHT(BQ58,3))&lt;=--('Data Sheet'!$B$15))),
                --(INT('Data Sheet'!$A$15) &amp; "." &amp; RIGHT(BQ58,3)),
                --(INT('Data Sheet'!$B$15) &amp; "." &amp; RIGHT(BQ58,3))
            )
        ),
        "OK"
    )
)</f>
        <v>OK</v>
      </c>
      <c r="R58" s="19"/>
      <c r="S58" s="19"/>
      <c r="T58" s="19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1"/>
      <c r="AU58" s="21"/>
      <c r="AV58" s="21"/>
      <c r="AW58" s="22"/>
      <c r="AX58" s="99"/>
      <c r="AY58" s="20"/>
      <c r="AZ58" s="20"/>
      <c r="BA58" s="22"/>
      <c r="BB58">
        <v>50</v>
      </c>
      <c r="BC58" s="80"/>
      <c r="BD58" s="80"/>
      <c r="BE58" s="80"/>
      <c r="BF58" s="80"/>
      <c r="BG58" s="32" t="str">
        <f t="shared" si="4"/>
        <v/>
      </c>
      <c r="BH58" s="78">
        <f t="shared" si="2"/>
        <v>0</v>
      </c>
      <c r="BI58" s="2">
        <f t="shared" si="5"/>
        <v>0</v>
      </c>
      <c r="BJ58" s="2">
        <f t="shared" si="6"/>
        <v>0</v>
      </c>
      <c r="BK58" s="2">
        <f t="shared" si="3"/>
        <v>0</v>
      </c>
    </row>
    <row r="59" spans="2:63" ht="15" customHeight="1" x14ac:dyDescent="0.25">
      <c r="B59" s="14">
        <v>51</v>
      </c>
      <c r="C59" s="95" t="str">
        <f t="shared" si="7"/>
        <v/>
      </c>
      <c r="D59" s="15" t="str">
        <f t="shared" si="1"/>
        <v>OK</v>
      </c>
      <c r="E59" s="16" t="e">
        <f>VLOOKUP('Data Sheet'!$B$8,'Data Sheet'!$I$2:$J$9,2,FALSE)</f>
        <v>#N/A</v>
      </c>
      <c r="F59" s="16" t="str">
        <f t="shared" si="8"/>
        <v/>
      </c>
      <c r="G59" s="103">
        <f t="shared" si="9"/>
        <v>0</v>
      </c>
      <c r="H59" s="17" t="s">
        <v>26</v>
      </c>
      <c r="I59" s="17" t="s">
        <v>26</v>
      </c>
      <c r="J59" s="17" t="str">
        <f>IF('Data Sheet'!$B$9="NC-50","N/A","OK")</f>
        <v>OK</v>
      </c>
      <c r="K59" s="17" t="str">
        <f>IF('Data Sheet'!$B$9="NC-50","N/A","OK")</f>
        <v>OK</v>
      </c>
      <c r="L59" s="17" t="str">
        <f t="shared" si="10"/>
        <v>OK</v>
      </c>
      <c r="M59" s="17" t="str">
        <f t="shared" si="11"/>
        <v>OK</v>
      </c>
      <c r="N59" s="18" t="str">
        <f>IF(BO59&lt;&gt;"",
    IF(INT('Data Sheet'!$A$19)=INT('Data Sheet'!$B$19),
        --(INT('Data Sheet'!$A$19) &amp; "." &amp; BO59),
        IF(AND((--(INT('Data Sheet'!$A$19) &amp; "." &amp; BO59)&gt;=--('Data Sheet'!$A$19)), (--(INT('Data Sheet'!$A$19) &amp; "." &amp; BO59)&lt;=--('Data Sheet'!$B$19))),
            --(INT('Data Sheet'!$A$19) &amp; "." &amp; BO59),
            --(INT('Data Sheet'!$B$19) &amp; "." &amp; BO59)
        )
    ),
    IF(BN59&lt;&gt;"",
        IF(INT('Data Sheet'!$A$19)=INT('Data Sheet'!$B$19),
            --(INT('Data Sheet'!$A$19) &amp; "." &amp; LEFT(BN59,3)),
            IF(AND((--(INT('Data Sheet'!$A$19) &amp; "." &amp; LEFT(BN59,3))&gt;=--('Data Sheet'!$A$19)), (--(INT('Data Sheet'!$A$19) &amp; "." &amp; LEFT(BN59,3))&lt;=--('Data Sheet'!$B$19))),
                --(INT('Data Sheet'!$A$19) &amp; "." &amp; LEFT(BN59,3)),
                --(INT('Data Sheet'!$B$19) &amp; "." &amp; LEFT(BN59,3))
            )
        ),
        "OK"
    )
)</f>
        <v>OK</v>
      </c>
      <c r="O59" s="23" t="str">
        <f>IF(BP59&lt;&gt;"",
    IF(INT('Data Sheet'!$A$19)=INT('Data Sheet'!$B$19),
        --(INT('Data Sheet'!$A$19) &amp; "." &amp; BP59),
        IF(AND((--(INT('Data Sheet'!$A$19) &amp; "." &amp; BP59)&gt;=--('Data Sheet'!$A$19)), (--(INT('Data Sheet'!$A$19) &amp; "." &amp; BP59)&lt;=--('Data Sheet'!$B$19))),
            --(INT('Data Sheet'!$A$19) &amp; "." &amp; BP59),
            --(INT('Data Sheet'!$B$19) &amp; "." &amp; BP59)
        )
    ),
    IF(BN59&lt;&gt;"",
        IF(INT('Data Sheet'!$A$19)=INT('Data Sheet'!$B$19),
            --(INT('Data Sheet'!$A$19) &amp; "." &amp; RIGHT(BN59,3)),
            IF(AND((--(INT('Data Sheet'!$A$19) &amp; "." &amp; RIGHT(BN59,3))&gt;=--('Data Sheet'!$A$19)), (--(INT('Data Sheet'!$A$19) &amp; "." &amp; RIGHT(BN59,3))&lt;=--('Data Sheet'!$B$19))),
                --(INT('Data Sheet'!$A$19) &amp; "." &amp; RIGHT(BN59,3)),
                --(INT('Data Sheet'!$B$19) &amp; "." &amp; RIGHT(BN59,3))
            )
        ),
        "OK"
    )
)</f>
        <v>OK</v>
      </c>
      <c r="P59" s="23" t="str">
        <f>IF(BR59&lt;&gt;"",
    IF(INT('Data Sheet'!$A$19)=INT('Data Sheet'!$B$15),
        --(INT('Data Sheet'!$A$15) &amp; "." &amp; BR59),
        IF(AND((--(INT('Data Sheet'!$A$15) &amp; "." &amp; BR59)&gt;=--('Data Sheet'!$A$15)), (--(INT('Data Sheet'!$A$15) &amp; "." &amp; BR59)&lt;=--('Data Sheet'!$B$15))),
            --(INT('Data Sheet'!$A$15) &amp; "." &amp; BR59),
            --(INT('Data Sheet'!$B$15) &amp; "." &amp; BR59)
        )
    ),
    IF(BQ59&lt;&gt;"",
        IF(INT('Data Sheet'!$A$15)=INT('Data Sheet'!$B$15),
            --(INT('Data Sheet'!$A$15) &amp; "." &amp; LEFT(BQ59,3)),
            IF(AND((--(INT('Data Sheet'!$A$15) &amp; "." &amp; LEFT(BQ59,3))&gt;=--('Data Sheet'!$A$15)), (--(INT('Data Sheet'!$A$15) &amp; "." &amp; LEFT(BQ59,3))&lt;=--('Data Sheet'!$B$15))),
                --(INT('Data Sheet'!$A$15) &amp; "." &amp; LEFT(BQ59,3)),
                --(INT('Data Sheet'!$B$15) &amp; "." &amp; LEFT(BQ59,3))
            )
        ),
        "OK"
    )
)</f>
        <v>OK</v>
      </c>
      <c r="Q59" s="23" t="str">
        <f>IF(BS59&lt;&gt;"",
    IF(INT('Data Sheet'!$A$19)=INT('Data Sheet'!$B$15),
        --(INT('Data Sheet'!$A$15) &amp; "." &amp; BS59),
        IF(AND((--(INT('Data Sheet'!$A$15) &amp; "." &amp; BS59)&gt;=--('Data Sheet'!$A$15)), (--(INT('Data Sheet'!$A$15) &amp; "." &amp; BS59)&lt;=--('Data Sheet'!$B$15))),
            --(INT('Data Sheet'!$A$15) &amp; "." &amp; BS59),
            --(INT('Data Sheet'!$B$15) &amp; "." &amp; BS59)
        )
    ),
    IF(BQ59&lt;&gt;"",
        IF(INT('Data Sheet'!$A$15)=INT('Data Sheet'!$B$15),
            --(INT('Data Sheet'!$A$15) &amp; "." &amp; RIGHT(BQ59,3)),
            IF(AND((--(INT('Data Sheet'!$A$15) &amp; "." &amp; RIGHT(BQ59,3))&gt;=--('Data Sheet'!$A$15)), (--(INT('Data Sheet'!$A$15) &amp; "." &amp; RIGHT(BQ59,3))&lt;=--('Data Sheet'!$B$15))),
                --(INT('Data Sheet'!$A$15) &amp; "." &amp; RIGHT(BQ59,3)),
                --(INT('Data Sheet'!$B$15) &amp; "." &amp; RIGHT(BQ59,3))
            )
        ),
        "OK"
    )
)</f>
        <v>OK</v>
      </c>
      <c r="R59" s="19"/>
      <c r="S59" s="19"/>
      <c r="T59" s="19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1"/>
      <c r="AU59" s="21"/>
      <c r="AV59" s="21"/>
      <c r="AW59" s="22"/>
      <c r="AX59" s="99"/>
      <c r="AY59" s="20"/>
      <c r="AZ59" s="20"/>
      <c r="BA59" s="22"/>
      <c r="BB59">
        <v>51</v>
      </c>
      <c r="BC59" s="80"/>
      <c r="BD59" s="80"/>
      <c r="BE59" s="80"/>
      <c r="BF59" s="80"/>
      <c r="BG59" s="32" t="str">
        <f t="shared" si="4"/>
        <v/>
      </c>
      <c r="BH59" s="78">
        <f t="shared" si="2"/>
        <v>0</v>
      </c>
      <c r="BI59" s="2">
        <f t="shared" si="5"/>
        <v>0</v>
      </c>
      <c r="BJ59" s="2">
        <f t="shared" si="6"/>
        <v>0</v>
      </c>
      <c r="BK59" s="2">
        <f t="shared" si="3"/>
        <v>0</v>
      </c>
    </row>
    <row r="60" spans="2:63" ht="15" customHeight="1" x14ac:dyDescent="0.25">
      <c r="B60" s="14">
        <v>52</v>
      </c>
      <c r="C60" s="95" t="str">
        <f t="shared" si="7"/>
        <v/>
      </c>
      <c r="D60" s="15" t="str">
        <f t="shared" si="1"/>
        <v>OK</v>
      </c>
      <c r="E60" s="16" t="e">
        <f>VLOOKUP('Data Sheet'!$B$8,'Data Sheet'!$I$2:$J$9,2,FALSE)</f>
        <v>#N/A</v>
      </c>
      <c r="F60" s="16" t="str">
        <f t="shared" si="8"/>
        <v/>
      </c>
      <c r="G60" s="103">
        <f t="shared" si="9"/>
        <v>0</v>
      </c>
      <c r="H60" s="17" t="s">
        <v>26</v>
      </c>
      <c r="I60" s="17" t="s">
        <v>26</v>
      </c>
      <c r="J60" s="17" t="str">
        <f>IF('Data Sheet'!$B$9="NC-50","N/A","OK")</f>
        <v>OK</v>
      </c>
      <c r="K60" s="17" t="str">
        <f>IF('Data Sheet'!$B$9="NC-50","N/A","OK")</f>
        <v>OK</v>
      </c>
      <c r="L60" s="17" t="str">
        <f t="shared" si="10"/>
        <v>OK</v>
      </c>
      <c r="M60" s="17" t="str">
        <f t="shared" si="11"/>
        <v>OK</v>
      </c>
      <c r="N60" s="18" t="str">
        <f>IF(BO60&lt;&gt;"",
    IF(INT('Data Sheet'!$A$19)=INT('Data Sheet'!$B$19),
        --(INT('Data Sheet'!$A$19) &amp; "." &amp; BO60),
        IF(AND((--(INT('Data Sheet'!$A$19) &amp; "." &amp; BO60)&gt;=--('Data Sheet'!$A$19)), (--(INT('Data Sheet'!$A$19) &amp; "." &amp; BO60)&lt;=--('Data Sheet'!$B$19))),
            --(INT('Data Sheet'!$A$19) &amp; "." &amp; BO60),
            --(INT('Data Sheet'!$B$19) &amp; "." &amp; BO60)
        )
    ),
    IF(BN60&lt;&gt;"",
        IF(INT('Data Sheet'!$A$19)=INT('Data Sheet'!$B$19),
            --(INT('Data Sheet'!$A$19) &amp; "." &amp; LEFT(BN60,3)),
            IF(AND((--(INT('Data Sheet'!$A$19) &amp; "." &amp; LEFT(BN60,3))&gt;=--('Data Sheet'!$A$19)), (--(INT('Data Sheet'!$A$19) &amp; "." &amp; LEFT(BN60,3))&lt;=--('Data Sheet'!$B$19))),
                --(INT('Data Sheet'!$A$19) &amp; "." &amp; LEFT(BN60,3)),
                --(INT('Data Sheet'!$B$19) &amp; "." &amp; LEFT(BN60,3))
            )
        ),
        "OK"
    )
)</f>
        <v>OK</v>
      </c>
      <c r="O60" s="23" t="str">
        <f>IF(BP60&lt;&gt;"",
    IF(INT('Data Sheet'!$A$19)=INT('Data Sheet'!$B$19),
        --(INT('Data Sheet'!$A$19) &amp; "." &amp; BP60),
        IF(AND((--(INT('Data Sheet'!$A$19) &amp; "." &amp; BP60)&gt;=--('Data Sheet'!$A$19)), (--(INT('Data Sheet'!$A$19) &amp; "." &amp; BP60)&lt;=--('Data Sheet'!$B$19))),
            --(INT('Data Sheet'!$A$19) &amp; "." &amp; BP60),
            --(INT('Data Sheet'!$B$19) &amp; "." &amp; BP60)
        )
    ),
    IF(BN60&lt;&gt;"",
        IF(INT('Data Sheet'!$A$19)=INT('Data Sheet'!$B$19),
            --(INT('Data Sheet'!$A$19) &amp; "." &amp; RIGHT(BN60,3)),
            IF(AND((--(INT('Data Sheet'!$A$19) &amp; "." &amp; RIGHT(BN60,3))&gt;=--('Data Sheet'!$A$19)), (--(INT('Data Sheet'!$A$19) &amp; "." &amp; RIGHT(BN60,3))&lt;=--('Data Sheet'!$B$19))),
                --(INT('Data Sheet'!$A$19) &amp; "." &amp; RIGHT(BN60,3)),
                --(INT('Data Sheet'!$B$19) &amp; "." &amp; RIGHT(BN60,3))
            )
        ),
        "OK"
    )
)</f>
        <v>OK</v>
      </c>
      <c r="P60" s="23" t="str">
        <f>IF(BR60&lt;&gt;"",
    IF(INT('Data Sheet'!$A$19)=INT('Data Sheet'!$B$15),
        --(INT('Data Sheet'!$A$15) &amp; "." &amp; BR60),
        IF(AND((--(INT('Data Sheet'!$A$15) &amp; "." &amp; BR60)&gt;=--('Data Sheet'!$A$15)), (--(INT('Data Sheet'!$A$15) &amp; "." &amp; BR60)&lt;=--('Data Sheet'!$B$15))),
            --(INT('Data Sheet'!$A$15) &amp; "." &amp; BR60),
            --(INT('Data Sheet'!$B$15) &amp; "." &amp; BR60)
        )
    ),
    IF(BQ60&lt;&gt;"",
        IF(INT('Data Sheet'!$A$15)=INT('Data Sheet'!$B$15),
            --(INT('Data Sheet'!$A$15) &amp; "." &amp; LEFT(BQ60,3)),
            IF(AND((--(INT('Data Sheet'!$A$15) &amp; "." &amp; LEFT(BQ60,3))&gt;=--('Data Sheet'!$A$15)), (--(INT('Data Sheet'!$A$15) &amp; "." &amp; LEFT(BQ60,3))&lt;=--('Data Sheet'!$B$15))),
                --(INT('Data Sheet'!$A$15) &amp; "." &amp; LEFT(BQ60,3)),
                --(INT('Data Sheet'!$B$15) &amp; "." &amp; LEFT(BQ60,3))
            )
        ),
        "OK"
    )
)</f>
        <v>OK</v>
      </c>
      <c r="Q60" s="23" t="str">
        <f>IF(BS60&lt;&gt;"",
    IF(INT('Data Sheet'!$A$19)=INT('Data Sheet'!$B$15),
        --(INT('Data Sheet'!$A$15) &amp; "." &amp; BS60),
        IF(AND((--(INT('Data Sheet'!$A$15) &amp; "." &amp; BS60)&gt;=--('Data Sheet'!$A$15)), (--(INT('Data Sheet'!$A$15) &amp; "." &amp; BS60)&lt;=--('Data Sheet'!$B$15))),
            --(INT('Data Sheet'!$A$15) &amp; "." &amp; BS60),
            --(INT('Data Sheet'!$B$15) &amp; "." &amp; BS60)
        )
    ),
    IF(BQ60&lt;&gt;"",
        IF(INT('Data Sheet'!$A$15)=INT('Data Sheet'!$B$15),
            --(INT('Data Sheet'!$A$15) &amp; "." &amp; RIGHT(BQ60,3)),
            IF(AND((--(INT('Data Sheet'!$A$15) &amp; "." &amp; RIGHT(BQ60,3))&gt;=--('Data Sheet'!$A$15)), (--(INT('Data Sheet'!$A$15) &amp; "." &amp; RIGHT(BQ60,3))&lt;=--('Data Sheet'!$B$15))),
                --(INT('Data Sheet'!$A$15) &amp; "." &amp; RIGHT(BQ60,3)),
                --(INT('Data Sheet'!$B$15) &amp; "." &amp; RIGHT(BQ60,3))
            )
        ),
        "OK"
    )
)</f>
        <v>OK</v>
      </c>
      <c r="R60" s="19"/>
      <c r="S60" s="19"/>
      <c r="T60" s="19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1"/>
      <c r="AU60" s="21"/>
      <c r="AV60" s="21"/>
      <c r="AW60" s="22"/>
      <c r="AX60" s="99"/>
      <c r="AY60" s="20"/>
      <c r="AZ60" s="20"/>
      <c r="BA60" s="22"/>
      <c r="BB60">
        <v>52</v>
      </c>
      <c r="BC60" s="80"/>
      <c r="BD60" s="80"/>
      <c r="BE60" s="80"/>
      <c r="BF60" s="80"/>
      <c r="BG60" s="32" t="str">
        <f t="shared" si="4"/>
        <v/>
      </c>
      <c r="BH60" s="78">
        <f t="shared" si="2"/>
        <v>0</v>
      </c>
      <c r="BI60" s="2">
        <f t="shared" si="5"/>
        <v>0</v>
      </c>
      <c r="BJ60" s="2">
        <f t="shared" si="6"/>
        <v>0</v>
      </c>
      <c r="BK60" s="2">
        <f t="shared" si="3"/>
        <v>0</v>
      </c>
    </row>
    <row r="61" spans="2:63" ht="15" customHeight="1" x14ac:dyDescent="0.25">
      <c r="B61" s="14">
        <v>53</v>
      </c>
      <c r="C61" s="95" t="str">
        <f t="shared" si="7"/>
        <v/>
      </c>
      <c r="D61" s="15" t="str">
        <f t="shared" si="1"/>
        <v>OK</v>
      </c>
      <c r="E61" s="16" t="e">
        <f>VLOOKUP('Data Sheet'!$B$8,'Data Sheet'!$I$2:$J$9,2,FALSE)</f>
        <v>#N/A</v>
      </c>
      <c r="F61" s="16" t="str">
        <f t="shared" si="8"/>
        <v/>
      </c>
      <c r="G61" s="103">
        <f t="shared" si="9"/>
        <v>0</v>
      </c>
      <c r="H61" s="17" t="s">
        <v>26</v>
      </c>
      <c r="I61" s="17" t="s">
        <v>26</v>
      </c>
      <c r="J61" s="17" t="str">
        <f>IF('Data Sheet'!$B$9="NC-50","N/A","OK")</f>
        <v>OK</v>
      </c>
      <c r="K61" s="17" t="str">
        <f>IF('Data Sheet'!$B$9="NC-50","N/A","OK")</f>
        <v>OK</v>
      </c>
      <c r="L61" s="17" t="str">
        <f t="shared" si="10"/>
        <v>OK</v>
      </c>
      <c r="M61" s="17" t="str">
        <f t="shared" si="11"/>
        <v>OK</v>
      </c>
      <c r="N61" s="18" t="str">
        <f>IF(BO61&lt;&gt;"",
    IF(INT('Data Sheet'!$A$19)=INT('Data Sheet'!$B$19),
        --(INT('Data Sheet'!$A$19) &amp; "." &amp; BO61),
        IF(AND((--(INT('Data Sheet'!$A$19) &amp; "." &amp; BO61)&gt;=--('Data Sheet'!$A$19)), (--(INT('Data Sheet'!$A$19) &amp; "." &amp; BO61)&lt;=--('Data Sheet'!$B$19))),
            --(INT('Data Sheet'!$A$19) &amp; "." &amp; BO61),
            --(INT('Data Sheet'!$B$19) &amp; "." &amp; BO61)
        )
    ),
    IF(BN61&lt;&gt;"",
        IF(INT('Data Sheet'!$A$19)=INT('Data Sheet'!$B$19),
            --(INT('Data Sheet'!$A$19) &amp; "." &amp; LEFT(BN61,3)),
            IF(AND((--(INT('Data Sheet'!$A$19) &amp; "." &amp; LEFT(BN61,3))&gt;=--('Data Sheet'!$A$19)), (--(INT('Data Sheet'!$A$19) &amp; "." &amp; LEFT(BN61,3))&lt;=--('Data Sheet'!$B$19))),
                --(INT('Data Sheet'!$A$19) &amp; "." &amp; LEFT(BN61,3)),
                --(INT('Data Sheet'!$B$19) &amp; "." &amp; LEFT(BN61,3))
            )
        ),
        "OK"
    )
)</f>
        <v>OK</v>
      </c>
      <c r="O61" s="23" t="str">
        <f>IF(BP61&lt;&gt;"",
    IF(INT('Data Sheet'!$A$19)=INT('Data Sheet'!$B$19),
        --(INT('Data Sheet'!$A$19) &amp; "." &amp; BP61),
        IF(AND((--(INT('Data Sheet'!$A$19) &amp; "." &amp; BP61)&gt;=--('Data Sheet'!$A$19)), (--(INT('Data Sheet'!$A$19) &amp; "." &amp; BP61)&lt;=--('Data Sheet'!$B$19))),
            --(INT('Data Sheet'!$A$19) &amp; "." &amp; BP61),
            --(INT('Data Sheet'!$B$19) &amp; "." &amp; BP61)
        )
    ),
    IF(BN61&lt;&gt;"",
        IF(INT('Data Sheet'!$A$19)=INT('Data Sheet'!$B$19),
            --(INT('Data Sheet'!$A$19) &amp; "." &amp; RIGHT(BN61,3)),
            IF(AND((--(INT('Data Sheet'!$A$19) &amp; "." &amp; RIGHT(BN61,3))&gt;=--('Data Sheet'!$A$19)), (--(INT('Data Sheet'!$A$19) &amp; "." &amp; RIGHT(BN61,3))&lt;=--('Data Sheet'!$B$19))),
                --(INT('Data Sheet'!$A$19) &amp; "." &amp; RIGHT(BN61,3)),
                --(INT('Data Sheet'!$B$19) &amp; "." &amp; RIGHT(BN61,3))
            )
        ),
        "OK"
    )
)</f>
        <v>OK</v>
      </c>
      <c r="P61" s="23" t="str">
        <f>IF(BR61&lt;&gt;"",
    IF(INT('Data Sheet'!$A$19)=INT('Data Sheet'!$B$15),
        --(INT('Data Sheet'!$A$15) &amp; "." &amp; BR61),
        IF(AND((--(INT('Data Sheet'!$A$15) &amp; "." &amp; BR61)&gt;=--('Data Sheet'!$A$15)), (--(INT('Data Sheet'!$A$15) &amp; "." &amp; BR61)&lt;=--('Data Sheet'!$B$15))),
            --(INT('Data Sheet'!$A$15) &amp; "." &amp; BR61),
            --(INT('Data Sheet'!$B$15) &amp; "." &amp; BR61)
        )
    ),
    IF(BQ61&lt;&gt;"",
        IF(INT('Data Sheet'!$A$15)=INT('Data Sheet'!$B$15),
            --(INT('Data Sheet'!$A$15) &amp; "." &amp; LEFT(BQ61,3)),
            IF(AND((--(INT('Data Sheet'!$A$15) &amp; "." &amp; LEFT(BQ61,3))&gt;=--('Data Sheet'!$A$15)), (--(INT('Data Sheet'!$A$15) &amp; "." &amp; LEFT(BQ61,3))&lt;=--('Data Sheet'!$B$15))),
                --(INT('Data Sheet'!$A$15) &amp; "." &amp; LEFT(BQ61,3)),
                --(INT('Data Sheet'!$B$15) &amp; "." &amp; LEFT(BQ61,3))
            )
        ),
        "OK"
    )
)</f>
        <v>OK</v>
      </c>
      <c r="Q61" s="23" t="str">
        <f>IF(BS61&lt;&gt;"",
    IF(INT('Data Sheet'!$A$19)=INT('Data Sheet'!$B$15),
        --(INT('Data Sheet'!$A$15) &amp; "." &amp; BS61),
        IF(AND((--(INT('Data Sheet'!$A$15) &amp; "." &amp; BS61)&gt;=--('Data Sheet'!$A$15)), (--(INT('Data Sheet'!$A$15) &amp; "." &amp; BS61)&lt;=--('Data Sheet'!$B$15))),
            --(INT('Data Sheet'!$A$15) &amp; "." &amp; BS61),
            --(INT('Data Sheet'!$B$15) &amp; "." &amp; BS61)
        )
    ),
    IF(BQ61&lt;&gt;"",
        IF(INT('Data Sheet'!$A$15)=INT('Data Sheet'!$B$15),
            --(INT('Data Sheet'!$A$15) &amp; "." &amp; RIGHT(BQ61,3)),
            IF(AND((--(INT('Data Sheet'!$A$15) &amp; "." &amp; RIGHT(BQ61,3))&gt;=--('Data Sheet'!$A$15)), (--(INT('Data Sheet'!$A$15) &amp; "." &amp; RIGHT(BQ61,3))&lt;=--('Data Sheet'!$B$15))),
                --(INT('Data Sheet'!$A$15) &amp; "." &amp; RIGHT(BQ61,3)),
                --(INT('Data Sheet'!$B$15) &amp; "." &amp; RIGHT(BQ61,3))
            )
        ),
        "OK"
    )
)</f>
        <v>OK</v>
      </c>
      <c r="R61" s="19"/>
      <c r="S61" s="19"/>
      <c r="T61" s="19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1"/>
      <c r="AU61" s="21"/>
      <c r="AV61" s="21"/>
      <c r="AW61" s="22"/>
      <c r="AX61" s="99"/>
      <c r="AY61" s="20"/>
      <c r="AZ61" s="20"/>
      <c r="BA61" s="22"/>
      <c r="BB61">
        <v>53</v>
      </c>
      <c r="BC61" s="80"/>
      <c r="BD61" s="80"/>
      <c r="BE61" s="80"/>
      <c r="BF61" s="80"/>
      <c r="BG61" s="32" t="str">
        <f t="shared" si="4"/>
        <v/>
      </c>
      <c r="BH61" s="78">
        <f t="shared" si="2"/>
        <v>0</v>
      </c>
      <c r="BI61" s="2">
        <f t="shared" si="5"/>
        <v>0</v>
      </c>
      <c r="BJ61" s="2">
        <f t="shared" si="6"/>
        <v>0</v>
      </c>
      <c r="BK61" s="2">
        <f t="shared" si="3"/>
        <v>0</v>
      </c>
    </row>
    <row r="62" spans="2:63" ht="15" customHeight="1" x14ac:dyDescent="0.25">
      <c r="B62" s="14">
        <v>54</v>
      </c>
      <c r="C62" s="95" t="str">
        <f t="shared" si="7"/>
        <v/>
      </c>
      <c r="D62" s="15" t="str">
        <f t="shared" si="1"/>
        <v>OK</v>
      </c>
      <c r="E62" s="16" t="e">
        <f>VLOOKUP('Data Sheet'!$B$8,'Data Sheet'!$I$2:$J$9,2,FALSE)</f>
        <v>#N/A</v>
      </c>
      <c r="F62" s="16" t="str">
        <f t="shared" si="8"/>
        <v/>
      </c>
      <c r="G62" s="103">
        <f t="shared" si="9"/>
        <v>0</v>
      </c>
      <c r="H62" s="17" t="s">
        <v>26</v>
      </c>
      <c r="I62" s="17" t="s">
        <v>26</v>
      </c>
      <c r="J62" s="17" t="str">
        <f>IF('Data Sheet'!$B$9="NC-50","N/A","OK")</f>
        <v>OK</v>
      </c>
      <c r="K62" s="17" t="str">
        <f>IF('Data Sheet'!$B$9="NC-50","N/A","OK")</f>
        <v>OK</v>
      </c>
      <c r="L62" s="17" t="str">
        <f t="shared" si="10"/>
        <v>OK</v>
      </c>
      <c r="M62" s="17" t="str">
        <f t="shared" si="11"/>
        <v>OK</v>
      </c>
      <c r="N62" s="18" t="str">
        <f>IF(BO62&lt;&gt;"",
    IF(INT('Data Sheet'!$A$19)=INT('Data Sheet'!$B$19),
        --(INT('Data Sheet'!$A$19) &amp; "." &amp; BO62),
        IF(AND((--(INT('Data Sheet'!$A$19) &amp; "." &amp; BO62)&gt;=--('Data Sheet'!$A$19)), (--(INT('Data Sheet'!$A$19) &amp; "." &amp; BO62)&lt;=--('Data Sheet'!$B$19))),
            --(INT('Data Sheet'!$A$19) &amp; "." &amp; BO62),
            --(INT('Data Sheet'!$B$19) &amp; "." &amp; BO62)
        )
    ),
    IF(BN62&lt;&gt;"",
        IF(INT('Data Sheet'!$A$19)=INT('Data Sheet'!$B$19),
            --(INT('Data Sheet'!$A$19) &amp; "." &amp; LEFT(BN62,3)),
            IF(AND((--(INT('Data Sheet'!$A$19) &amp; "." &amp; LEFT(BN62,3))&gt;=--('Data Sheet'!$A$19)), (--(INT('Data Sheet'!$A$19) &amp; "." &amp; LEFT(BN62,3))&lt;=--('Data Sheet'!$B$19))),
                --(INT('Data Sheet'!$A$19) &amp; "." &amp; LEFT(BN62,3)),
                --(INT('Data Sheet'!$B$19) &amp; "." &amp; LEFT(BN62,3))
            )
        ),
        "OK"
    )
)</f>
        <v>OK</v>
      </c>
      <c r="O62" s="23" t="str">
        <f>IF(BP62&lt;&gt;"",
    IF(INT('Data Sheet'!$A$19)=INT('Data Sheet'!$B$19),
        --(INT('Data Sheet'!$A$19) &amp; "." &amp; BP62),
        IF(AND((--(INT('Data Sheet'!$A$19) &amp; "." &amp; BP62)&gt;=--('Data Sheet'!$A$19)), (--(INT('Data Sheet'!$A$19) &amp; "." &amp; BP62)&lt;=--('Data Sheet'!$B$19))),
            --(INT('Data Sheet'!$A$19) &amp; "." &amp; BP62),
            --(INT('Data Sheet'!$B$19) &amp; "." &amp; BP62)
        )
    ),
    IF(BN62&lt;&gt;"",
        IF(INT('Data Sheet'!$A$19)=INT('Data Sheet'!$B$19),
            --(INT('Data Sheet'!$A$19) &amp; "." &amp; RIGHT(BN62,3)),
            IF(AND((--(INT('Data Sheet'!$A$19) &amp; "." &amp; RIGHT(BN62,3))&gt;=--('Data Sheet'!$A$19)), (--(INT('Data Sheet'!$A$19) &amp; "." &amp; RIGHT(BN62,3))&lt;=--('Data Sheet'!$B$19))),
                --(INT('Data Sheet'!$A$19) &amp; "." &amp; RIGHT(BN62,3)),
                --(INT('Data Sheet'!$B$19) &amp; "." &amp; RIGHT(BN62,3))
            )
        ),
        "OK"
    )
)</f>
        <v>OK</v>
      </c>
      <c r="P62" s="23" t="str">
        <f>IF(BR62&lt;&gt;"",
    IF(INT('Data Sheet'!$A$19)=INT('Data Sheet'!$B$15),
        --(INT('Data Sheet'!$A$15) &amp; "." &amp; BR62),
        IF(AND((--(INT('Data Sheet'!$A$15) &amp; "." &amp; BR62)&gt;=--('Data Sheet'!$A$15)), (--(INT('Data Sheet'!$A$15) &amp; "." &amp; BR62)&lt;=--('Data Sheet'!$B$15))),
            --(INT('Data Sheet'!$A$15) &amp; "." &amp; BR62),
            --(INT('Data Sheet'!$B$15) &amp; "." &amp; BR62)
        )
    ),
    IF(BQ62&lt;&gt;"",
        IF(INT('Data Sheet'!$A$15)=INT('Data Sheet'!$B$15),
            --(INT('Data Sheet'!$A$15) &amp; "." &amp; LEFT(BQ62,3)),
            IF(AND((--(INT('Data Sheet'!$A$15) &amp; "." &amp; LEFT(BQ62,3))&gt;=--('Data Sheet'!$A$15)), (--(INT('Data Sheet'!$A$15) &amp; "." &amp; LEFT(BQ62,3))&lt;=--('Data Sheet'!$B$15))),
                --(INT('Data Sheet'!$A$15) &amp; "." &amp; LEFT(BQ62,3)),
                --(INT('Data Sheet'!$B$15) &amp; "." &amp; LEFT(BQ62,3))
            )
        ),
        "OK"
    )
)</f>
        <v>OK</v>
      </c>
      <c r="Q62" s="23" t="str">
        <f>IF(BS62&lt;&gt;"",
    IF(INT('Data Sheet'!$A$19)=INT('Data Sheet'!$B$15),
        --(INT('Data Sheet'!$A$15) &amp; "." &amp; BS62),
        IF(AND((--(INT('Data Sheet'!$A$15) &amp; "." &amp; BS62)&gt;=--('Data Sheet'!$A$15)), (--(INT('Data Sheet'!$A$15) &amp; "." &amp; BS62)&lt;=--('Data Sheet'!$B$15))),
            --(INT('Data Sheet'!$A$15) &amp; "." &amp; BS62),
            --(INT('Data Sheet'!$B$15) &amp; "." &amp; BS62)
        )
    ),
    IF(BQ62&lt;&gt;"",
        IF(INT('Data Sheet'!$A$15)=INT('Data Sheet'!$B$15),
            --(INT('Data Sheet'!$A$15) &amp; "." &amp; RIGHT(BQ62,3)),
            IF(AND((--(INT('Data Sheet'!$A$15) &amp; "." &amp; RIGHT(BQ62,3))&gt;=--('Data Sheet'!$A$15)), (--(INT('Data Sheet'!$A$15) &amp; "." &amp; RIGHT(BQ62,3))&lt;=--('Data Sheet'!$B$15))),
                --(INT('Data Sheet'!$A$15) &amp; "." &amp; RIGHT(BQ62,3)),
                --(INT('Data Sheet'!$B$15) &amp; "." &amp; RIGHT(BQ62,3))
            )
        ),
        "OK"
    )
)</f>
        <v>OK</v>
      </c>
      <c r="R62" s="19"/>
      <c r="S62" s="19"/>
      <c r="T62" s="19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1"/>
      <c r="AU62" s="21"/>
      <c r="AV62" s="21"/>
      <c r="AW62" s="22"/>
      <c r="AX62" s="99"/>
      <c r="AY62" s="20"/>
      <c r="AZ62" s="20"/>
      <c r="BA62" s="22"/>
      <c r="BB62">
        <v>54</v>
      </c>
      <c r="BC62" s="80"/>
      <c r="BD62" s="80"/>
      <c r="BE62" s="80"/>
      <c r="BF62" s="80"/>
      <c r="BG62" s="32" t="str">
        <f t="shared" si="4"/>
        <v/>
      </c>
      <c r="BH62" s="78">
        <f t="shared" si="2"/>
        <v>0</v>
      </c>
      <c r="BI62" s="2">
        <f t="shared" si="5"/>
        <v>0</v>
      </c>
      <c r="BJ62" s="2">
        <f t="shared" si="6"/>
        <v>0</v>
      </c>
      <c r="BK62" s="2">
        <f t="shared" si="3"/>
        <v>0</v>
      </c>
    </row>
    <row r="63" spans="2:63" ht="15" customHeight="1" x14ac:dyDescent="0.25">
      <c r="B63" s="14">
        <v>55</v>
      </c>
      <c r="C63" s="95" t="str">
        <f t="shared" si="7"/>
        <v/>
      </c>
      <c r="D63" s="15" t="str">
        <f t="shared" si="1"/>
        <v>OK</v>
      </c>
      <c r="E63" s="16" t="e">
        <f>VLOOKUP('Data Sheet'!$B$8,'Data Sheet'!$I$2:$J$9,2,FALSE)</f>
        <v>#N/A</v>
      </c>
      <c r="F63" s="16" t="str">
        <f t="shared" si="8"/>
        <v/>
      </c>
      <c r="G63" s="103">
        <f t="shared" si="9"/>
        <v>0</v>
      </c>
      <c r="H63" s="17" t="s">
        <v>26</v>
      </c>
      <c r="I63" s="17" t="s">
        <v>26</v>
      </c>
      <c r="J63" s="17" t="str">
        <f>IF('Data Sheet'!$B$9="NC-50","N/A","OK")</f>
        <v>OK</v>
      </c>
      <c r="K63" s="17" t="str">
        <f>IF('Data Sheet'!$B$9="NC-50","N/A","OK")</f>
        <v>OK</v>
      </c>
      <c r="L63" s="17" t="str">
        <f t="shared" si="10"/>
        <v>OK</v>
      </c>
      <c r="M63" s="17" t="str">
        <f t="shared" si="11"/>
        <v>OK</v>
      </c>
      <c r="N63" s="18" t="str">
        <f>IF(BO63&lt;&gt;"",
    IF(INT('Data Sheet'!$A$19)=INT('Data Sheet'!$B$19),
        --(INT('Data Sheet'!$A$19) &amp; "." &amp; BO63),
        IF(AND((--(INT('Data Sheet'!$A$19) &amp; "." &amp; BO63)&gt;=--('Data Sheet'!$A$19)), (--(INT('Data Sheet'!$A$19) &amp; "." &amp; BO63)&lt;=--('Data Sheet'!$B$19))),
            --(INT('Data Sheet'!$A$19) &amp; "." &amp; BO63),
            --(INT('Data Sheet'!$B$19) &amp; "." &amp; BO63)
        )
    ),
    IF(BN63&lt;&gt;"",
        IF(INT('Data Sheet'!$A$19)=INT('Data Sheet'!$B$19),
            --(INT('Data Sheet'!$A$19) &amp; "." &amp; LEFT(BN63,3)),
            IF(AND((--(INT('Data Sheet'!$A$19) &amp; "." &amp; LEFT(BN63,3))&gt;=--('Data Sheet'!$A$19)), (--(INT('Data Sheet'!$A$19) &amp; "." &amp; LEFT(BN63,3))&lt;=--('Data Sheet'!$B$19))),
                --(INT('Data Sheet'!$A$19) &amp; "." &amp; LEFT(BN63,3)),
                --(INT('Data Sheet'!$B$19) &amp; "." &amp; LEFT(BN63,3))
            )
        ),
        "OK"
    )
)</f>
        <v>OK</v>
      </c>
      <c r="O63" s="23" t="str">
        <f>IF(BP63&lt;&gt;"",
    IF(INT('Data Sheet'!$A$19)=INT('Data Sheet'!$B$19),
        --(INT('Data Sheet'!$A$19) &amp; "." &amp; BP63),
        IF(AND((--(INT('Data Sheet'!$A$19) &amp; "." &amp; BP63)&gt;=--('Data Sheet'!$A$19)), (--(INT('Data Sheet'!$A$19) &amp; "." &amp; BP63)&lt;=--('Data Sheet'!$B$19))),
            --(INT('Data Sheet'!$A$19) &amp; "." &amp; BP63),
            --(INT('Data Sheet'!$B$19) &amp; "." &amp; BP63)
        )
    ),
    IF(BN63&lt;&gt;"",
        IF(INT('Data Sheet'!$A$19)=INT('Data Sheet'!$B$19),
            --(INT('Data Sheet'!$A$19) &amp; "." &amp; RIGHT(BN63,3)),
            IF(AND((--(INT('Data Sheet'!$A$19) &amp; "." &amp; RIGHT(BN63,3))&gt;=--('Data Sheet'!$A$19)), (--(INT('Data Sheet'!$A$19) &amp; "." &amp; RIGHT(BN63,3))&lt;=--('Data Sheet'!$B$19))),
                --(INT('Data Sheet'!$A$19) &amp; "." &amp; RIGHT(BN63,3)),
                --(INT('Data Sheet'!$B$19) &amp; "." &amp; RIGHT(BN63,3))
            )
        ),
        "OK"
    )
)</f>
        <v>OK</v>
      </c>
      <c r="P63" s="23" t="str">
        <f>IF(BR63&lt;&gt;"",
    IF(INT('Data Sheet'!$A$19)=INT('Data Sheet'!$B$15),
        --(INT('Data Sheet'!$A$15) &amp; "." &amp; BR63),
        IF(AND((--(INT('Data Sheet'!$A$15) &amp; "." &amp; BR63)&gt;=--('Data Sheet'!$A$15)), (--(INT('Data Sheet'!$A$15) &amp; "." &amp; BR63)&lt;=--('Data Sheet'!$B$15))),
            --(INT('Data Sheet'!$A$15) &amp; "." &amp; BR63),
            --(INT('Data Sheet'!$B$15) &amp; "." &amp; BR63)
        )
    ),
    IF(BQ63&lt;&gt;"",
        IF(INT('Data Sheet'!$A$15)=INT('Data Sheet'!$B$15),
            --(INT('Data Sheet'!$A$15) &amp; "." &amp; LEFT(BQ63,3)),
            IF(AND((--(INT('Data Sheet'!$A$15) &amp; "." &amp; LEFT(BQ63,3))&gt;=--('Data Sheet'!$A$15)), (--(INT('Data Sheet'!$A$15) &amp; "." &amp; LEFT(BQ63,3))&lt;=--('Data Sheet'!$B$15))),
                --(INT('Data Sheet'!$A$15) &amp; "." &amp; LEFT(BQ63,3)),
                --(INT('Data Sheet'!$B$15) &amp; "." &amp; LEFT(BQ63,3))
            )
        ),
        "OK"
    )
)</f>
        <v>OK</v>
      </c>
      <c r="Q63" s="23" t="str">
        <f>IF(BS63&lt;&gt;"",
    IF(INT('Data Sheet'!$A$19)=INT('Data Sheet'!$B$15),
        --(INT('Data Sheet'!$A$15) &amp; "." &amp; BS63),
        IF(AND((--(INT('Data Sheet'!$A$15) &amp; "." &amp; BS63)&gt;=--('Data Sheet'!$A$15)), (--(INT('Data Sheet'!$A$15) &amp; "." &amp; BS63)&lt;=--('Data Sheet'!$B$15))),
            --(INT('Data Sheet'!$A$15) &amp; "." &amp; BS63),
            --(INT('Data Sheet'!$B$15) &amp; "." &amp; BS63)
        )
    ),
    IF(BQ63&lt;&gt;"",
        IF(INT('Data Sheet'!$A$15)=INT('Data Sheet'!$B$15),
            --(INT('Data Sheet'!$A$15) &amp; "." &amp; RIGHT(BQ63,3)),
            IF(AND((--(INT('Data Sheet'!$A$15) &amp; "." &amp; RIGHT(BQ63,3))&gt;=--('Data Sheet'!$A$15)), (--(INT('Data Sheet'!$A$15) &amp; "." &amp; RIGHT(BQ63,3))&lt;=--('Data Sheet'!$B$15))),
                --(INT('Data Sheet'!$A$15) &amp; "." &amp; RIGHT(BQ63,3)),
                --(INT('Data Sheet'!$B$15) &amp; "." &amp; RIGHT(BQ63,3))
            )
        ),
        "OK"
    )
)</f>
        <v>OK</v>
      </c>
      <c r="R63" s="19"/>
      <c r="S63" s="19"/>
      <c r="T63" s="19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1"/>
      <c r="AU63" s="21"/>
      <c r="AV63" s="21"/>
      <c r="AW63" s="22"/>
      <c r="AX63" s="99"/>
      <c r="AY63" s="20"/>
      <c r="AZ63" s="20"/>
      <c r="BA63" s="22"/>
      <c r="BB63">
        <v>55</v>
      </c>
      <c r="BC63" s="80"/>
      <c r="BD63" s="80"/>
      <c r="BE63" s="80"/>
      <c r="BF63" s="80"/>
      <c r="BG63" s="32" t="str">
        <f t="shared" si="4"/>
        <v/>
      </c>
      <c r="BH63" s="78">
        <f t="shared" si="2"/>
        <v>0</v>
      </c>
      <c r="BI63" s="2">
        <f t="shared" si="5"/>
        <v>0</v>
      </c>
      <c r="BJ63" s="2">
        <f t="shared" si="6"/>
        <v>0</v>
      </c>
      <c r="BK63" s="2">
        <f t="shared" si="3"/>
        <v>0</v>
      </c>
    </row>
    <row r="64" spans="2:63" ht="15" customHeight="1" x14ac:dyDescent="0.25">
      <c r="B64" s="14">
        <v>56</v>
      </c>
      <c r="C64" s="95" t="str">
        <f t="shared" si="7"/>
        <v/>
      </c>
      <c r="D64" s="15" t="str">
        <f t="shared" si="1"/>
        <v>OK</v>
      </c>
      <c r="E64" s="16" t="e">
        <f>VLOOKUP('Data Sheet'!$B$8,'Data Sheet'!$I$2:$J$9,2,FALSE)</f>
        <v>#N/A</v>
      </c>
      <c r="F64" s="16" t="str">
        <f t="shared" si="8"/>
        <v/>
      </c>
      <c r="G64" s="103">
        <f t="shared" si="9"/>
        <v>0</v>
      </c>
      <c r="H64" s="17" t="s">
        <v>26</v>
      </c>
      <c r="I64" s="17" t="s">
        <v>26</v>
      </c>
      <c r="J64" s="17" t="str">
        <f>IF('Data Sheet'!$B$9="NC-50","N/A","OK")</f>
        <v>OK</v>
      </c>
      <c r="K64" s="17" t="str">
        <f>IF('Data Sheet'!$B$9="NC-50","N/A","OK")</f>
        <v>OK</v>
      </c>
      <c r="L64" s="17" t="str">
        <f t="shared" si="10"/>
        <v>OK</v>
      </c>
      <c r="M64" s="17" t="str">
        <f t="shared" si="11"/>
        <v>OK</v>
      </c>
      <c r="N64" s="18" t="str">
        <f>IF(BO64&lt;&gt;"",
    IF(INT('Data Sheet'!$A$19)=INT('Data Sheet'!$B$19),
        --(INT('Data Sheet'!$A$19) &amp; "." &amp; BO64),
        IF(AND((--(INT('Data Sheet'!$A$19) &amp; "." &amp; BO64)&gt;=--('Data Sheet'!$A$19)), (--(INT('Data Sheet'!$A$19) &amp; "." &amp; BO64)&lt;=--('Data Sheet'!$B$19))),
            --(INT('Data Sheet'!$A$19) &amp; "." &amp; BO64),
            --(INT('Data Sheet'!$B$19) &amp; "." &amp; BO64)
        )
    ),
    IF(BN64&lt;&gt;"",
        IF(INT('Data Sheet'!$A$19)=INT('Data Sheet'!$B$19),
            --(INT('Data Sheet'!$A$19) &amp; "." &amp; LEFT(BN64,3)),
            IF(AND((--(INT('Data Sheet'!$A$19) &amp; "." &amp; LEFT(BN64,3))&gt;=--('Data Sheet'!$A$19)), (--(INT('Data Sheet'!$A$19) &amp; "." &amp; LEFT(BN64,3))&lt;=--('Data Sheet'!$B$19))),
                --(INT('Data Sheet'!$A$19) &amp; "." &amp; LEFT(BN64,3)),
                --(INT('Data Sheet'!$B$19) &amp; "." &amp; LEFT(BN64,3))
            )
        ),
        "OK"
    )
)</f>
        <v>OK</v>
      </c>
      <c r="O64" s="23" t="str">
        <f>IF(BP64&lt;&gt;"",
    IF(INT('Data Sheet'!$A$19)=INT('Data Sheet'!$B$19),
        --(INT('Data Sheet'!$A$19) &amp; "." &amp; BP64),
        IF(AND((--(INT('Data Sheet'!$A$19) &amp; "." &amp; BP64)&gt;=--('Data Sheet'!$A$19)), (--(INT('Data Sheet'!$A$19) &amp; "." &amp; BP64)&lt;=--('Data Sheet'!$B$19))),
            --(INT('Data Sheet'!$A$19) &amp; "." &amp; BP64),
            --(INT('Data Sheet'!$B$19) &amp; "." &amp; BP64)
        )
    ),
    IF(BN64&lt;&gt;"",
        IF(INT('Data Sheet'!$A$19)=INT('Data Sheet'!$B$19),
            --(INT('Data Sheet'!$A$19) &amp; "." &amp; RIGHT(BN64,3)),
            IF(AND((--(INT('Data Sheet'!$A$19) &amp; "." &amp; RIGHT(BN64,3))&gt;=--('Data Sheet'!$A$19)), (--(INT('Data Sheet'!$A$19) &amp; "." &amp; RIGHT(BN64,3))&lt;=--('Data Sheet'!$B$19))),
                --(INT('Data Sheet'!$A$19) &amp; "." &amp; RIGHT(BN64,3)),
                --(INT('Data Sheet'!$B$19) &amp; "." &amp; RIGHT(BN64,3))
            )
        ),
        "OK"
    )
)</f>
        <v>OK</v>
      </c>
      <c r="P64" s="23" t="str">
        <f>IF(BR64&lt;&gt;"",
    IF(INT('Data Sheet'!$A$19)=INT('Data Sheet'!$B$15),
        --(INT('Data Sheet'!$A$15) &amp; "." &amp; BR64),
        IF(AND((--(INT('Data Sheet'!$A$15) &amp; "." &amp; BR64)&gt;=--('Data Sheet'!$A$15)), (--(INT('Data Sheet'!$A$15) &amp; "." &amp; BR64)&lt;=--('Data Sheet'!$B$15))),
            --(INT('Data Sheet'!$A$15) &amp; "." &amp; BR64),
            --(INT('Data Sheet'!$B$15) &amp; "." &amp; BR64)
        )
    ),
    IF(BQ64&lt;&gt;"",
        IF(INT('Data Sheet'!$A$15)=INT('Data Sheet'!$B$15),
            --(INT('Data Sheet'!$A$15) &amp; "." &amp; LEFT(BQ64,3)),
            IF(AND((--(INT('Data Sheet'!$A$15) &amp; "." &amp; LEFT(BQ64,3))&gt;=--('Data Sheet'!$A$15)), (--(INT('Data Sheet'!$A$15) &amp; "." &amp; LEFT(BQ64,3))&lt;=--('Data Sheet'!$B$15))),
                --(INT('Data Sheet'!$A$15) &amp; "." &amp; LEFT(BQ64,3)),
                --(INT('Data Sheet'!$B$15) &amp; "." &amp; LEFT(BQ64,3))
            )
        ),
        "OK"
    )
)</f>
        <v>OK</v>
      </c>
      <c r="Q64" s="23" t="str">
        <f>IF(BS64&lt;&gt;"",
    IF(INT('Data Sheet'!$A$19)=INT('Data Sheet'!$B$15),
        --(INT('Data Sheet'!$A$15) &amp; "." &amp; BS64),
        IF(AND((--(INT('Data Sheet'!$A$15) &amp; "." &amp; BS64)&gt;=--('Data Sheet'!$A$15)), (--(INT('Data Sheet'!$A$15) &amp; "." &amp; BS64)&lt;=--('Data Sheet'!$B$15))),
            --(INT('Data Sheet'!$A$15) &amp; "." &amp; BS64),
            --(INT('Data Sheet'!$B$15) &amp; "." &amp; BS64)
        )
    ),
    IF(BQ64&lt;&gt;"",
        IF(INT('Data Sheet'!$A$15)=INT('Data Sheet'!$B$15),
            --(INT('Data Sheet'!$A$15) &amp; "." &amp; RIGHT(BQ64,3)),
            IF(AND((--(INT('Data Sheet'!$A$15) &amp; "." &amp; RIGHT(BQ64,3))&gt;=--('Data Sheet'!$A$15)), (--(INT('Data Sheet'!$A$15) &amp; "." &amp; RIGHT(BQ64,3))&lt;=--('Data Sheet'!$B$15))),
                --(INT('Data Sheet'!$A$15) &amp; "." &amp; RIGHT(BQ64,3)),
                --(INT('Data Sheet'!$B$15) &amp; "." &amp; RIGHT(BQ64,3))
            )
        ),
        "OK"
    )
)</f>
        <v>OK</v>
      </c>
      <c r="R64" s="19"/>
      <c r="S64" s="19"/>
      <c r="T64" s="19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1"/>
      <c r="AU64" s="21"/>
      <c r="AV64" s="21"/>
      <c r="AW64" s="22"/>
      <c r="AX64" s="99"/>
      <c r="AY64" s="20"/>
      <c r="AZ64" s="20"/>
      <c r="BA64" s="22"/>
      <c r="BB64">
        <v>56</v>
      </c>
      <c r="BC64" s="80"/>
      <c r="BD64" s="80"/>
      <c r="BE64" s="80"/>
      <c r="BF64" s="80"/>
      <c r="BG64" s="32" t="str">
        <f t="shared" si="4"/>
        <v/>
      </c>
      <c r="BH64" s="78">
        <f t="shared" si="2"/>
        <v>0</v>
      </c>
      <c r="BI64" s="2">
        <f t="shared" si="5"/>
        <v>0</v>
      </c>
      <c r="BJ64" s="2">
        <f t="shared" si="6"/>
        <v>0</v>
      </c>
      <c r="BK64" s="2">
        <f t="shared" si="3"/>
        <v>0</v>
      </c>
    </row>
    <row r="65" spans="2:63" ht="15" customHeight="1" x14ac:dyDescent="0.25">
      <c r="B65" s="14">
        <v>57</v>
      </c>
      <c r="C65" s="95" t="str">
        <f t="shared" si="7"/>
        <v/>
      </c>
      <c r="D65" s="15" t="str">
        <f t="shared" si="1"/>
        <v>OK</v>
      </c>
      <c r="E65" s="16" t="e">
        <f>VLOOKUP('Data Sheet'!$B$8,'Data Sheet'!$I$2:$J$9,2,FALSE)</f>
        <v>#N/A</v>
      </c>
      <c r="F65" s="16" t="str">
        <f t="shared" si="8"/>
        <v/>
      </c>
      <c r="G65" s="103">
        <f t="shared" si="9"/>
        <v>0</v>
      </c>
      <c r="H65" s="17" t="s">
        <v>26</v>
      </c>
      <c r="I65" s="17" t="s">
        <v>26</v>
      </c>
      <c r="J65" s="17" t="str">
        <f>IF('Data Sheet'!$B$9="NC-50","N/A","OK")</f>
        <v>OK</v>
      </c>
      <c r="K65" s="17" t="str">
        <f>IF('Data Sheet'!$B$9="NC-50","N/A","OK")</f>
        <v>OK</v>
      </c>
      <c r="L65" s="17" t="str">
        <f t="shared" si="10"/>
        <v>OK</v>
      </c>
      <c r="M65" s="17" t="str">
        <f t="shared" si="11"/>
        <v>OK</v>
      </c>
      <c r="N65" s="18" t="str">
        <f>IF(BO65&lt;&gt;"",
    IF(INT('Data Sheet'!$A$19)=INT('Data Sheet'!$B$19),
        --(INT('Data Sheet'!$A$19) &amp; "." &amp; BO65),
        IF(AND((--(INT('Data Sheet'!$A$19) &amp; "." &amp; BO65)&gt;=--('Data Sheet'!$A$19)), (--(INT('Data Sheet'!$A$19) &amp; "." &amp; BO65)&lt;=--('Data Sheet'!$B$19))),
            --(INT('Data Sheet'!$A$19) &amp; "." &amp; BO65),
            --(INT('Data Sheet'!$B$19) &amp; "." &amp; BO65)
        )
    ),
    IF(BN65&lt;&gt;"",
        IF(INT('Data Sheet'!$A$19)=INT('Data Sheet'!$B$19),
            --(INT('Data Sheet'!$A$19) &amp; "." &amp; LEFT(BN65,3)),
            IF(AND((--(INT('Data Sheet'!$A$19) &amp; "." &amp; LEFT(BN65,3))&gt;=--('Data Sheet'!$A$19)), (--(INT('Data Sheet'!$A$19) &amp; "." &amp; LEFT(BN65,3))&lt;=--('Data Sheet'!$B$19))),
                --(INT('Data Sheet'!$A$19) &amp; "." &amp; LEFT(BN65,3)),
                --(INT('Data Sheet'!$B$19) &amp; "." &amp; LEFT(BN65,3))
            )
        ),
        "OK"
    )
)</f>
        <v>OK</v>
      </c>
      <c r="O65" s="23" t="str">
        <f>IF(BP65&lt;&gt;"",
    IF(INT('Data Sheet'!$A$19)=INT('Data Sheet'!$B$19),
        --(INT('Data Sheet'!$A$19) &amp; "." &amp; BP65),
        IF(AND((--(INT('Data Sheet'!$A$19) &amp; "." &amp; BP65)&gt;=--('Data Sheet'!$A$19)), (--(INT('Data Sheet'!$A$19) &amp; "." &amp; BP65)&lt;=--('Data Sheet'!$B$19))),
            --(INT('Data Sheet'!$A$19) &amp; "." &amp; BP65),
            --(INT('Data Sheet'!$B$19) &amp; "." &amp; BP65)
        )
    ),
    IF(BN65&lt;&gt;"",
        IF(INT('Data Sheet'!$A$19)=INT('Data Sheet'!$B$19),
            --(INT('Data Sheet'!$A$19) &amp; "." &amp; RIGHT(BN65,3)),
            IF(AND((--(INT('Data Sheet'!$A$19) &amp; "." &amp; RIGHT(BN65,3))&gt;=--('Data Sheet'!$A$19)), (--(INT('Data Sheet'!$A$19) &amp; "." &amp; RIGHT(BN65,3))&lt;=--('Data Sheet'!$B$19))),
                --(INT('Data Sheet'!$A$19) &amp; "." &amp; RIGHT(BN65,3)),
                --(INT('Data Sheet'!$B$19) &amp; "." &amp; RIGHT(BN65,3))
            )
        ),
        "OK"
    )
)</f>
        <v>OK</v>
      </c>
      <c r="P65" s="23" t="str">
        <f>IF(BR65&lt;&gt;"",
    IF(INT('Data Sheet'!$A$19)=INT('Data Sheet'!$B$15),
        --(INT('Data Sheet'!$A$15) &amp; "." &amp; BR65),
        IF(AND((--(INT('Data Sheet'!$A$15) &amp; "." &amp; BR65)&gt;=--('Data Sheet'!$A$15)), (--(INT('Data Sheet'!$A$15) &amp; "." &amp; BR65)&lt;=--('Data Sheet'!$B$15))),
            --(INT('Data Sheet'!$A$15) &amp; "." &amp; BR65),
            --(INT('Data Sheet'!$B$15) &amp; "." &amp; BR65)
        )
    ),
    IF(BQ65&lt;&gt;"",
        IF(INT('Data Sheet'!$A$15)=INT('Data Sheet'!$B$15),
            --(INT('Data Sheet'!$A$15) &amp; "." &amp; LEFT(BQ65,3)),
            IF(AND((--(INT('Data Sheet'!$A$15) &amp; "." &amp; LEFT(BQ65,3))&gt;=--('Data Sheet'!$A$15)), (--(INT('Data Sheet'!$A$15) &amp; "." &amp; LEFT(BQ65,3))&lt;=--('Data Sheet'!$B$15))),
                --(INT('Data Sheet'!$A$15) &amp; "." &amp; LEFT(BQ65,3)),
                --(INT('Data Sheet'!$B$15) &amp; "." &amp; LEFT(BQ65,3))
            )
        ),
        "OK"
    )
)</f>
        <v>OK</v>
      </c>
      <c r="Q65" s="23" t="str">
        <f>IF(BS65&lt;&gt;"",
    IF(INT('Data Sheet'!$A$19)=INT('Data Sheet'!$B$15),
        --(INT('Data Sheet'!$A$15) &amp; "." &amp; BS65),
        IF(AND((--(INT('Data Sheet'!$A$15) &amp; "." &amp; BS65)&gt;=--('Data Sheet'!$A$15)), (--(INT('Data Sheet'!$A$15) &amp; "." &amp; BS65)&lt;=--('Data Sheet'!$B$15))),
            --(INT('Data Sheet'!$A$15) &amp; "." &amp; BS65),
            --(INT('Data Sheet'!$B$15) &amp; "." &amp; BS65)
        )
    ),
    IF(BQ65&lt;&gt;"",
        IF(INT('Data Sheet'!$A$15)=INT('Data Sheet'!$B$15),
            --(INT('Data Sheet'!$A$15) &amp; "." &amp; RIGHT(BQ65,3)),
            IF(AND((--(INT('Data Sheet'!$A$15) &amp; "." &amp; RIGHT(BQ65,3))&gt;=--('Data Sheet'!$A$15)), (--(INT('Data Sheet'!$A$15) &amp; "." &amp; RIGHT(BQ65,3))&lt;=--('Data Sheet'!$B$15))),
                --(INT('Data Sheet'!$A$15) &amp; "." &amp; RIGHT(BQ65,3)),
                --(INT('Data Sheet'!$B$15) &amp; "." &amp; RIGHT(BQ65,3))
            )
        ),
        "OK"
    )
)</f>
        <v>OK</v>
      </c>
      <c r="R65" s="19"/>
      <c r="S65" s="19"/>
      <c r="T65" s="19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1"/>
      <c r="AU65" s="21"/>
      <c r="AV65" s="21"/>
      <c r="AW65" s="22"/>
      <c r="AX65" s="99"/>
      <c r="AY65" s="20"/>
      <c r="AZ65" s="20"/>
      <c r="BA65" s="22"/>
      <c r="BB65">
        <v>57</v>
      </c>
      <c r="BC65" s="80"/>
      <c r="BD65" s="80"/>
      <c r="BE65" s="80"/>
      <c r="BF65" s="80"/>
      <c r="BG65" s="32" t="str">
        <f t="shared" si="4"/>
        <v/>
      </c>
      <c r="BH65" s="78">
        <f t="shared" si="2"/>
        <v>0</v>
      </c>
      <c r="BI65" s="2">
        <f t="shared" si="5"/>
        <v>0</v>
      </c>
      <c r="BJ65" s="2">
        <f t="shared" si="6"/>
        <v>0</v>
      </c>
      <c r="BK65" s="2">
        <f t="shared" si="3"/>
        <v>0</v>
      </c>
    </row>
    <row r="66" spans="2:63" ht="15" customHeight="1" x14ac:dyDescent="0.25">
      <c r="B66" s="14">
        <v>58</v>
      </c>
      <c r="C66" s="95" t="str">
        <f t="shared" si="7"/>
        <v/>
      </c>
      <c r="D66" s="15" t="str">
        <f t="shared" si="1"/>
        <v>OK</v>
      </c>
      <c r="E66" s="16" t="e">
        <f>VLOOKUP('Data Sheet'!$B$8,'Data Sheet'!$I$2:$J$9,2,FALSE)</f>
        <v>#N/A</v>
      </c>
      <c r="F66" s="16" t="str">
        <f t="shared" si="8"/>
        <v/>
      </c>
      <c r="G66" s="103">
        <f t="shared" si="9"/>
        <v>0</v>
      </c>
      <c r="H66" s="17" t="s">
        <v>26</v>
      </c>
      <c r="I66" s="17" t="s">
        <v>26</v>
      </c>
      <c r="J66" s="17" t="str">
        <f>IF('Data Sheet'!$B$9="NC-50","N/A","OK")</f>
        <v>OK</v>
      </c>
      <c r="K66" s="17" t="str">
        <f>IF('Data Sheet'!$B$9="NC-50","N/A","OK")</f>
        <v>OK</v>
      </c>
      <c r="L66" s="17" t="str">
        <f t="shared" si="10"/>
        <v>OK</v>
      </c>
      <c r="M66" s="17" t="str">
        <f t="shared" si="11"/>
        <v>OK</v>
      </c>
      <c r="N66" s="18" t="str">
        <f>IF(BO66&lt;&gt;"",
    IF(INT('Data Sheet'!$A$19)=INT('Data Sheet'!$B$19),
        --(INT('Data Sheet'!$A$19) &amp; "." &amp; BO66),
        IF(AND((--(INT('Data Sheet'!$A$19) &amp; "." &amp; BO66)&gt;=--('Data Sheet'!$A$19)), (--(INT('Data Sheet'!$A$19) &amp; "." &amp; BO66)&lt;=--('Data Sheet'!$B$19))),
            --(INT('Data Sheet'!$A$19) &amp; "." &amp; BO66),
            --(INT('Data Sheet'!$B$19) &amp; "." &amp; BO66)
        )
    ),
    IF(BN66&lt;&gt;"",
        IF(INT('Data Sheet'!$A$19)=INT('Data Sheet'!$B$19),
            --(INT('Data Sheet'!$A$19) &amp; "." &amp; LEFT(BN66,3)),
            IF(AND((--(INT('Data Sheet'!$A$19) &amp; "." &amp; LEFT(BN66,3))&gt;=--('Data Sheet'!$A$19)), (--(INT('Data Sheet'!$A$19) &amp; "." &amp; LEFT(BN66,3))&lt;=--('Data Sheet'!$B$19))),
                --(INT('Data Sheet'!$A$19) &amp; "." &amp; LEFT(BN66,3)),
                --(INT('Data Sheet'!$B$19) &amp; "." &amp; LEFT(BN66,3))
            )
        ),
        "OK"
    )
)</f>
        <v>OK</v>
      </c>
      <c r="O66" s="23" t="str">
        <f>IF(BP66&lt;&gt;"",
    IF(INT('Data Sheet'!$A$19)=INT('Data Sheet'!$B$19),
        --(INT('Data Sheet'!$A$19) &amp; "." &amp; BP66),
        IF(AND((--(INT('Data Sheet'!$A$19) &amp; "." &amp; BP66)&gt;=--('Data Sheet'!$A$19)), (--(INT('Data Sheet'!$A$19) &amp; "." &amp; BP66)&lt;=--('Data Sheet'!$B$19))),
            --(INT('Data Sheet'!$A$19) &amp; "." &amp; BP66),
            --(INT('Data Sheet'!$B$19) &amp; "." &amp; BP66)
        )
    ),
    IF(BN66&lt;&gt;"",
        IF(INT('Data Sheet'!$A$19)=INT('Data Sheet'!$B$19),
            --(INT('Data Sheet'!$A$19) &amp; "." &amp; RIGHT(BN66,3)),
            IF(AND((--(INT('Data Sheet'!$A$19) &amp; "." &amp; RIGHT(BN66,3))&gt;=--('Data Sheet'!$A$19)), (--(INT('Data Sheet'!$A$19) &amp; "." &amp; RIGHT(BN66,3))&lt;=--('Data Sheet'!$B$19))),
                --(INT('Data Sheet'!$A$19) &amp; "." &amp; RIGHT(BN66,3)),
                --(INT('Data Sheet'!$B$19) &amp; "." &amp; RIGHT(BN66,3))
            )
        ),
        "OK"
    )
)</f>
        <v>OK</v>
      </c>
      <c r="P66" s="23" t="str">
        <f>IF(BR66&lt;&gt;"",
    IF(INT('Data Sheet'!$A$19)=INT('Data Sheet'!$B$15),
        --(INT('Data Sheet'!$A$15) &amp; "." &amp; BR66),
        IF(AND((--(INT('Data Sheet'!$A$15) &amp; "." &amp; BR66)&gt;=--('Data Sheet'!$A$15)), (--(INT('Data Sheet'!$A$15) &amp; "." &amp; BR66)&lt;=--('Data Sheet'!$B$15))),
            --(INT('Data Sheet'!$A$15) &amp; "." &amp; BR66),
            --(INT('Data Sheet'!$B$15) &amp; "." &amp; BR66)
        )
    ),
    IF(BQ66&lt;&gt;"",
        IF(INT('Data Sheet'!$A$15)=INT('Data Sheet'!$B$15),
            --(INT('Data Sheet'!$A$15) &amp; "." &amp; LEFT(BQ66,3)),
            IF(AND((--(INT('Data Sheet'!$A$15) &amp; "." &amp; LEFT(BQ66,3))&gt;=--('Data Sheet'!$A$15)), (--(INT('Data Sheet'!$A$15) &amp; "." &amp; LEFT(BQ66,3))&lt;=--('Data Sheet'!$B$15))),
                --(INT('Data Sheet'!$A$15) &amp; "." &amp; LEFT(BQ66,3)),
                --(INT('Data Sheet'!$B$15) &amp; "." &amp; LEFT(BQ66,3))
            )
        ),
        "OK"
    )
)</f>
        <v>OK</v>
      </c>
      <c r="Q66" s="23" t="str">
        <f>IF(BS66&lt;&gt;"",
    IF(INT('Data Sheet'!$A$19)=INT('Data Sheet'!$B$15),
        --(INT('Data Sheet'!$A$15) &amp; "." &amp; BS66),
        IF(AND((--(INT('Data Sheet'!$A$15) &amp; "." &amp; BS66)&gt;=--('Data Sheet'!$A$15)), (--(INT('Data Sheet'!$A$15) &amp; "." &amp; BS66)&lt;=--('Data Sheet'!$B$15))),
            --(INT('Data Sheet'!$A$15) &amp; "." &amp; BS66),
            --(INT('Data Sheet'!$B$15) &amp; "." &amp; BS66)
        )
    ),
    IF(BQ66&lt;&gt;"",
        IF(INT('Data Sheet'!$A$15)=INT('Data Sheet'!$B$15),
            --(INT('Data Sheet'!$A$15) &amp; "." &amp; RIGHT(BQ66,3)),
            IF(AND((--(INT('Data Sheet'!$A$15) &amp; "." &amp; RIGHT(BQ66,3))&gt;=--('Data Sheet'!$A$15)), (--(INT('Data Sheet'!$A$15) &amp; "." &amp; RIGHT(BQ66,3))&lt;=--('Data Sheet'!$B$15))),
                --(INT('Data Sheet'!$A$15) &amp; "." &amp; RIGHT(BQ66,3)),
                --(INT('Data Sheet'!$B$15) &amp; "." &amp; RIGHT(BQ66,3))
            )
        ),
        "OK"
    )
)</f>
        <v>OK</v>
      </c>
      <c r="R66" s="19"/>
      <c r="S66" s="19"/>
      <c r="T66" s="19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1"/>
      <c r="AU66" s="21"/>
      <c r="AV66" s="21"/>
      <c r="AW66" s="22"/>
      <c r="AX66" s="99"/>
      <c r="AY66" s="20"/>
      <c r="AZ66" s="20"/>
      <c r="BA66" s="22"/>
      <c r="BB66">
        <v>58</v>
      </c>
      <c r="BC66" s="80"/>
      <c r="BD66" s="80"/>
      <c r="BE66" s="80"/>
      <c r="BF66" s="80"/>
      <c r="BG66" s="32" t="str">
        <f t="shared" si="4"/>
        <v/>
      </c>
      <c r="BH66" s="78">
        <f t="shared" si="2"/>
        <v>0</v>
      </c>
      <c r="BI66" s="2">
        <f t="shared" si="5"/>
        <v>0</v>
      </c>
      <c r="BJ66" s="2">
        <f t="shared" si="6"/>
        <v>0</v>
      </c>
      <c r="BK66" s="2">
        <f t="shared" si="3"/>
        <v>0</v>
      </c>
    </row>
    <row r="67" spans="2:63" ht="15" customHeight="1" x14ac:dyDescent="0.25">
      <c r="B67" s="14">
        <v>59</v>
      </c>
      <c r="C67" s="95" t="str">
        <f t="shared" si="7"/>
        <v/>
      </c>
      <c r="D67" s="15" t="str">
        <f t="shared" si="1"/>
        <v>OK</v>
      </c>
      <c r="E67" s="16" t="e">
        <f>VLOOKUP('Data Sheet'!$B$8,'Data Sheet'!$I$2:$J$9,2,FALSE)</f>
        <v>#N/A</v>
      </c>
      <c r="F67" s="16" t="str">
        <f t="shared" si="8"/>
        <v/>
      </c>
      <c r="G67" s="103">
        <f t="shared" si="9"/>
        <v>0</v>
      </c>
      <c r="H67" s="17" t="s">
        <v>26</v>
      </c>
      <c r="I67" s="17" t="s">
        <v>26</v>
      </c>
      <c r="J67" s="17" t="str">
        <f>IF('Data Sheet'!$B$9="NC-50","N/A","OK")</f>
        <v>OK</v>
      </c>
      <c r="K67" s="17" t="str">
        <f>IF('Data Sheet'!$B$9="NC-50","N/A","OK")</f>
        <v>OK</v>
      </c>
      <c r="L67" s="17" t="str">
        <f t="shared" si="10"/>
        <v>OK</v>
      </c>
      <c r="M67" s="17" t="str">
        <f t="shared" si="11"/>
        <v>OK</v>
      </c>
      <c r="N67" s="18" t="str">
        <f>IF(BO67&lt;&gt;"",
    IF(INT('Data Sheet'!$A$19)=INT('Data Sheet'!$B$19),
        --(INT('Data Sheet'!$A$19) &amp; "." &amp; BO67),
        IF(AND((--(INT('Data Sheet'!$A$19) &amp; "." &amp; BO67)&gt;=--('Data Sheet'!$A$19)), (--(INT('Data Sheet'!$A$19) &amp; "." &amp; BO67)&lt;=--('Data Sheet'!$B$19))),
            --(INT('Data Sheet'!$A$19) &amp; "." &amp; BO67),
            --(INT('Data Sheet'!$B$19) &amp; "." &amp; BO67)
        )
    ),
    IF(BN67&lt;&gt;"",
        IF(INT('Data Sheet'!$A$19)=INT('Data Sheet'!$B$19),
            --(INT('Data Sheet'!$A$19) &amp; "." &amp; LEFT(BN67,3)),
            IF(AND((--(INT('Data Sheet'!$A$19) &amp; "." &amp; LEFT(BN67,3))&gt;=--('Data Sheet'!$A$19)), (--(INT('Data Sheet'!$A$19) &amp; "." &amp; LEFT(BN67,3))&lt;=--('Data Sheet'!$B$19))),
                --(INT('Data Sheet'!$A$19) &amp; "." &amp; LEFT(BN67,3)),
                --(INT('Data Sheet'!$B$19) &amp; "." &amp; LEFT(BN67,3))
            )
        ),
        "OK"
    )
)</f>
        <v>OK</v>
      </c>
      <c r="O67" s="23" t="str">
        <f>IF(BP67&lt;&gt;"",
    IF(INT('Data Sheet'!$A$19)=INT('Data Sheet'!$B$19),
        --(INT('Data Sheet'!$A$19) &amp; "." &amp; BP67),
        IF(AND((--(INT('Data Sheet'!$A$19) &amp; "." &amp; BP67)&gt;=--('Data Sheet'!$A$19)), (--(INT('Data Sheet'!$A$19) &amp; "." &amp; BP67)&lt;=--('Data Sheet'!$B$19))),
            --(INT('Data Sheet'!$A$19) &amp; "." &amp; BP67),
            --(INT('Data Sheet'!$B$19) &amp; "." &amp; BP67)
        )
    ),
    IF(BN67&lt;&gt;"",
        IF(INT('Data Sheet'!$A$19)=INT('Data Sheet'!$B$19),
            --(INT('Data Sheet'!$A$19) &amp; "." &amp; RIGHT(BN67,3)),
            IF(AND((--(INT('Data Sheet'!$A$19) &amp; "." &amp; RIGHT(BN67,3))&gt;=--('Data Sheet'!$A$19)), (--(INT('Data Sheet'!$A$19) &amp; "." &amp; RIGHT(BN67,3))&lt;=--('Data Sheet'!$B$19))),
                --(INT('Data Sheet'!$A$19) &amp; "." &amp; RIGHT(BN67,3)),
                --(INT('Data Sheet'!$B$19) &amp; "." &amp; RIGHT(BN67,3))
            )
        ),
        "OK"
    )
)</f>
        <v>OK</v>
      </c>
      <c r="P67" s="23" t="str">
        <f>IF(BR67&lt;&gt;"",
    IF(INT('Data Sheet'!$A$19)=INT('Data Sheet'!$B$15),
        --(INT('Data Sheet'!$A$15) &amp; "." &amp; BR67),
        IF(AND((--(INT('Data Sheet'!$A$15) &amp; "." &amp; BR67)&gt;=--('Data Sheet'!$A$15)), (--(INT('Data Sheet'!$A$15) &amp; "." &amp; BR67)&lt;=--('Data Sheet'!$B$15))),
            --(INT('Data Sheet'!$A$15) &amp; "." &amp; BR67),
            --(INT('Data Sheet'!$B$15) &amp; "." &amp; BR67)
        )
    ),
    IF(BQ67&lt;&gt;"",
        IF(INT('Data Sheet'!$A$15)=INT('Data Sheet'!$B$15),
            --(INT('Data Sheet'!$A$15) &amp; "." &amp; LEFT(BQ67,3)),
            IF(AND((--(INT('Data Sheet'!$A$15) &amp; "." &amp; LEFT(BQ67,3))&gt;=--('Data Sheet'!$A$15)), (--(INT('Data Sheet'!$A$15) &amp; "." &amp; LEFT(BQ67,3))&lt;=--('Data Sheet'!$B$15))),
                --(INT('Data Sheet'!$A$15) &amp; "." &amp; LEFT(BQ67,3)),
                --(INT('Data Sheet'!$B$15) &amp; "." &amp; LEFT(BQ67,3))
            )
        ),
        "OK"
    )
)</f>
        <v>OK</v>
      </c>
      <c r="Q67" s="23" t="str">
        <f>IF(BS67&lt;&gt;"",
    IF(INT('Data Sheet'!$A$19)=INT('Data Sheet'!$B$15),
        --(INT('Data Sheet'!$A$15) &amp; "." &amp; BS67),
        IF(AND((--(INT('Data Sheet'!$A$15) &amp; "." &amp; BS67)&gt;=--('Data Sheet'!$A$15)), (--(INT('Data Sheet'!$A$15) &amp; "." &amp; BS67)&lt;=--('Data Sheet'!$B$15))),
            --(INT('Data Sheet'!$A$15) &amp; "." &amp; BS67),
            --(INT('Data Sheet'!$B$15) &amp; "." &amp; BS67)
        )
    ),
    IF(BQ67&lt;&gt;"",
        IF(INT('Data Sheet'!$A$15)=INT('Data Sheet'!$B$15),
            --(INT('Data Sheet'!$A$15) &amp; "." &amp; RIGHT(BQ67,3)),
            IF(AND((--(INT('Data Sheet'!$A$15) &amp; "." &amp; RIGHT(BQ67,3))&gt;=--('Data Sheet'!$A$15)), (--(INT('Data Sheet'!$A$15) &amp; "." &amp; RIGHT(BQ67,3))&lt;=--('Data Sheet'!$B$15))),
                --(INT('Data Sheet'!$A$15) &amp; "." &amp; RIGHT(BQ67,3)),
                --(INT('Data Sheet'!$B$15) &amp; "." &amp; RIGHT(BQ67,3))
            )
        ),
        "OK"
    )
)</f>
        <v>OK</v>
      </c>
      <c r="R67" s="19"/>
      <c r="S67" s="19"/>
      <c r="T67" s="19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1"/>
      <c r="AU67" s="21"/>
      <c r="AV67" s="21"/>
      <c r="AW67" s="22"/>
      <c r="AX67" s="99"/>
      <c r="AY67" s="20"/>
      <c r="AZ67" s="20"/>
      <c r="BA67" s="22"/>
      <c r="BB67">
        <v>59</v>
      </c>
      <c r="BC67" s="80"/>
      <c r="BD67" s="80"/>
      <c r="BE67" s="80"/>
      <c r="BF67" s="80"/>
      <c r="BG67" s="32" t="str">
        <f t="shared" si="4"/>
        <v/>
      </c>
      <c r="BH67" s="78">
        <f t="shared" si="2"/>
        <v>0</v>
      </c>
      <c r="BI67" s="2">
        <f t="shared" si="5"/>
        <v>0</v>
      </c>
      <c r="BJ67" s="2">
        <f t="shared" si="6"/>
        <v>0</v>
      </c>
      <c r="BK67" s="2">
        <f t="shared" si="3"/>
        <v>0</v>
      </c>
    </row>
    <row r="68" spans="2:63" ht="15" customHeight="1" x14ac:dyDescent="0.25">
      <c r="B68" s="14">
        <v>60</v>
      </c>
      <c r="C68" s="95" t="str">
        <f t="shared" si="7"/>
        <v/>
      </c>
      <c r="D68" s="15" t="str">
        <f t="shared" si="1"/>
        <v>OK</v>
      </c>
      <c r="E68" s="16" t="e">
        <f>VLOOKUP('Data Sheet'!$B$8,'Data Sheet'!$I$2:$J$9,2,FALSE)</f>
        <v>#N/A</v>
      </c>
      <c r="F68" s="16" t="str">
        <f t="shared" si="8"/>
        <v/>
      </c>
      <c r="G68" s="103">
        <f t="shared" si="9"/>
        <v>0</v>
      </c>
      <c r="H68" s="17" t="s">
        <v>26</v>
      </c>
      <c r="I68" s="17" t="s">
        <v>26</v>
      </c>
      <c r="J68" s="17" t="str">
        <f>IF('Data Sheet'!$B$9="NC-50","N/A","OK")</f>
        <v>OK</v>
      </c>
      <c r="K68" s="17" t="str">
        <f>IF('Data Sheet'!$B$9="NC-50","N/A","OK")</f>
        <v>OK</v>
      </c>
      <c r="L68" s="17" t="str">
        <f t="shared" si="10"/>
        <v>OK</v>
      </c>
      <c r="M68" s="17" t="str">
        <f t="shared" si="11"/>
        <v>OK</v>
      </c>
      <c r="N68" s="18" t="str">
        <f>IF(BO68&lt;&gt;"",
    IF(INT('Data Sheet'!$A$19)=INT('Data Sheet'!$B$19),
        --(INT('Data Sheet'!$A$19) &amp; "." &amp; BO68),
        IF(AND((--(INT('Data Sheet'!$A$19) &amp; "." &amp; BO68)&gt;=--('Data Sheet'!$A$19)), (--(INT('Data Sheet'!$A$19) &amp; "." &amp; BO68)&lt;=--('Data Sheet'!$B$19))),
            --(INT('Data Sheet'!$A$19) &amp; "." &amp; BO68),
            --(INT('Data Sheet'!$B$19) &amp; "." &amp; BO68)
        )
    ),
    IF(BN68&lt;&gt;"",
        IF(INT('Data Sheet'!$A$19)=INT('Data Sheet'!$B$19),
            --(INT('Data Sheet'!$A$19) &amp; "." &amp; LEFT(BN68,3)),
            IF(AND((--(INT('Data Sheet'!$A$19) &amp; "." &amp; LEFT(BN68,3))&gt;=--('Data Sheet'!$A$19)), (--(INT('Data Sheet'!$A$19) &amp; "." &amp; LEFT(BN68,3))&lt;=--('Data Sheet'!$B$19))),
                --(INT('Data Sheet'!$A$19) &amp; "." &amp; LEFT(BN68,3)),
                --(INT('Data Sheet'!$B$19) &amp; "." &amp; LEFT(BN68,3))
            )
        ),
        "OK"
    )
)</f>
        <v>OK</v>
      </c>
      <c r="O68" s="23" t="str">
        <f>IF(BP68&lt;&gt;"",
    IF(INT('Data Sheet'!$A$19)=INT('Data Sheet'!$B$19),
        --(INT('Data Sheet'!$A$19) &amp; "." &amp; BP68),
        IF(AND((--(INT('Data Sheet'!$A$19) &amp; "." &amp; BP68)&gt;=--('Data Sheet'!$A$19)), (--(INT('Data Sheet'!$A$19) &amp; "." &amp; BP68)&lt;=--('Data Sheet'!$B$19))),
            --(INT('Data Sheet'!$A$19) &amp; "." &amp; BP68),
            --(INT('Data Sheet'!$B$19) &amp; "." &amp; BP68)
        )
    ),
    IF(BN68&lt;&gt;"",
        IF(INT('Data Sheet'!$A$19)=INT('Data Sheet'!$B$19),
            --(INT('Data Sheet'!$A$19) &amp; "." &amp; RIGHT(BN68,3)),
            IF(AND((--(INT('Data Sheet'!$A$19) &amp; "." &amp; RIGHT(BN68,3))&gt;=--('Data Sheet'!$A$19)), (--(INT('Data Sheet'!$A$19) &amp; "." &amp; RIGHT(BN68,3))&lt;=--('Data Sheet'!$B$19))),
                --(INT('Data Sheet'!$A$19) &amp; "." &amp; RIGHT(BN68,3)),
                --(INT('Data Sheet'!$B$19) &amp; "." &amp; RIGHT(BN68,3))
            )
        ),
        "OK"
    )
)</f>
        <v>OK</v>
      </c>
      <c r="P68" s="23" t="str">
        <f>IF(BR68&lt;&gt;"",
    IF(INT('Data Sheet'!$A$19)=INT('Data Sheet'!$B$15),
        --(INT('Data Sheet'!$A$15) &amp; "." &amp; BR68),
        IF(AND((--(INT('Data Sheet'!$A$15) &amp; "." &amp; BR68)&gt;=--('Data Sheet'!$A$15)), (--(INT('Data Sheet'!$A$15) &amp; "." &amp; BR68)&lt;=--('Data Sheet'!$B$15))),
            --(INT('Data Sheet'!$A$15) &amp; "." &amp; BR68),
            --(INT('Data Sheet'!$B$15) &amp; "." &amp; BR68)
        )
    ),
    IF(BQ68&lt;&gt;"",
        IF(INT('Data Sheet'!$A$15)=INT('Data Sheet'!$B$15),
            --(INT('Data Sheet'!$A$15) &amp; "." &amp; LEFT(BQ68,3)),
            IF(AND((--(INT('Data Sheet'!$A$15) &amp; "." &amp; LEFT(BQ68,3))&gt;=--('Data Sheet'!$A$15)), (--(INT('Data Sheet'!$A$15) &amp; "." &amp; LEFT(BQ68,3))&lt;=--('Data Sheet'!$B$15))),
                --(INT('Data Sheet'!$A$15) &amp; "." &amp; LEFT(BQ68,3)),
                --(INT('Data Sheet'!$B$15) &amp; "." &amp; LEFT(BQ68,3))
            )
        ),
        "OK"
    )
)</f>
        <v>OK</v>
      </c>
      <c r="Q68" s="23" t="str">
        <f>IF(BS68&lt;&gt;"",
    IF(INT('Data Sheet'!$A$19)=INT('Data Sheet'!$B$15),
        --(INT('Data Sheet'!$A$15) &amp; "." &amp; BS68),
        IF(AND((--(INT('Data Sheet'!$A$15) &amp; "." &amp; BS68)&gt;=--('Data Sheet'!$A$15)), (--(INT('Data Sheet'!$A$15) &amp; "." &amp; BS68)&lt;=--('Data Sheet'!$B$15))),
            --(INT('Data Sheet'!$A$15) &amp; "." &amp; BS68),
            --(INT('Data Sheet'!$B$15) &amp; "." &amp; BS68)
        )
    ),
    IF(BQ68&lt;&gt;"",
        IF(INT('Data Sheet'!$A$15)=INT('Data Sheet'!$B$15),
            --(INT('Data Sheet'!$A$15) &amp; "." &amp; RIGHT(BQ68,3)),
            IF(AND((--(INT('Data Sheet'!$A$15) &amp; "." &amp; RIGHT(BQ68,3))&gt;=--('Data Sheet'!$A$15)), (--(INT('Data Sheet'!$A$15) &amp; "." &amp; RIGHT(BQ68,3))&lt;=--('Data Sheet'!$B$15))),
                --(INT('Data Sheet'!$A$15) &amp; "." &amp; RIGHT(BQ68,3)),
                --(INT('Data Sheet'!$B$15) &amp; "." &amp; RIGHT(BQ68,3))
            )
        ),
        "OK"
    )
)</f>
        <v>OK</v>
      </c>
      <c r="R68" s="19"/>
      <c r="S68" s="19"/>
      <c r="T68" s="19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1"/>
      <c r="AU68" s="21"/>
      <c r="AV68" s="21"/>
      <c r="AW68" s="22"/>
      <c r="AX68" s="99"/>
      <c r="AY68" s="20"/>
      <c r="AZ68" s="20"/>
      <c r="BA68" s="22"/>
      <c r="BB68">
        <v>60</v>
      </c>
      <c r="BC68" s="80"/>
      <c r="BD68" s="80"/>
      <c r="BE68" s="80"/>
      <c r="BF68" s="80"/>
      <c r="BG68" s="32" t="str">
        <f t="shared" si="4"/>
        <v/>
      </c>
      <c r="BH68" s="78">
        <f t="shared" si="2"/>
        <v>0</v>
      </c>
      <c r="BI68" s="2">
        <f t="shared" si="5"/>
        <v>0</v>
      </c>
      <c r="BJ68" s="2">
        <f t="shared" si="6"/>
        <v>0</v>
      </c>
      <c r="BK68" s="2">
        <f t="shared" si="3"/>
        <v>0</v>
      </c>
    </row>
    <row r="69" spans="2:63" ht="15" customHeight="1" x14ac:dyDescent="0.25">
      <c r="B69" s="14">
        <v>61</v>
      </c>
      <c r="C69" s="95" t="str">
        <f t="shared" si="7"/>
        <v/>
      </c>
      <c r="D69" s="15" t="str">
        <f t="shared" si="1"/>
        <v>OK</v>
      </c>
      <c r="E69" s="16" t="e">
        <f>VLOOKUP('Data Sheet'!$B$8,'Data Sheet'!$I$2:$J$9,2,FALSE)</f>
        <v>#N/A</v>
      </c>
      <c r="F69" s="16" t="str">
        <f t="shared" si="8"/>
        <v/>
      </c>
      <c r="G69" s="103">
        <f t="shared" si="9"/>
        <v>0</v>
      </c>
      <c r="H69" s="17" t="s">
        <v>26</v>
      </c>
      <c r="I69" s="17" t="s">
        <v>26</v>
      </c>
      <c r="J69" s="17" t="str">
        <f>IF('Data Sheet'!$B$9="NC-50","N/A","OK")</f>
        <v>OK</v>
      </c>
      <c r="K69" s="17" t="str">
        <f>IF('Data Sheet'!$B$9="NC-50","N/A","OK")</f>
        <v>OK</v>
      </c>
      <c r="L69" s="17" t="str">
        <f t="shared" si="10"/>
        <v>OK</v>
      </c>
      <c r="M69" s="17" t="str">
        <f t="shared" si="11"/>
        <v>OK</v>
      </c>
      <c r="N69" s="18" t="str">
        <f>IF(BO69&lt;&gt;"",
    IF(INT('Data Sheet'!$A$19)=INT('Data Sheet'!$B$19),
        --(INT('Data Sheet'!$A$19) &amp; "." &amp; BO69),
        IF(AND((--(INT('Data Sheet'!$A$19) &amp; "." &amp; BO69)&gt;=--('Data Sheet'!$A$19)), (--(INT('Data Sheet'!$A$19) &amp; "." &amp; BO69)&lt;=--('Data Sheet'!$B$19))),
            --(INT('Data Sheet'!$A$19) &amp; "." &amp; BO69),
            --(INT('Data Sheet'!$B$19) &amp; "." &amp; BO69)
        )
    ),
    IF(BN69&lt;&gt;"",
        IF(INT('Data Sheet'!$A$19)=INT('Data Sheet'!$B$19),
            --(INT('Data Sheet'!$A$19) &amp; "." &amp; LEFT(BN69,3)),
            IF(AND((--(INT('Data Sheet'!$A$19) &amp; "." &amp; LEFT(BN69,3))&gt;=--('Data Sheet'!$A$19)), (--(INT('Data Sheet'!$A$19) &amp; "." &amp; LEFT(BN69,3))&lt;=--('Data Sheet'!$B$19))),
                --(INT('Data Sheet'!$A$19) &amp; "." &amp; LEFT(BN69,3)),
                --(INT('Data Sheet'!$B$19) &amp; "." &amp; LEFT(BN69,3))
            )
        ),
        "OK"
    )
)</f>
        <v>OK</v>
      </c>
      <c r="O69" s="23" t="str">
        <f>IF(BP69&lt;&gt;"",
    IF(INT('Data Sheet'!$A$19)=INT('Data Sheet'!$B$19),
        --(INT('Data Sheet'!$A$19) &amp; "." &amp; BP69),
        IF(AND((--(INT('Data Sheet'!$A$19) &amp; "." &amp; BP69)&gt;=--('Data Sheet'!$A$19)), (--(INT('Data Sheet'!$A$19) &amp; "." &amp; BP69)&lt;=--('Data Sheet'!$B$19))),
            --(INT('Data Sheet'!$A$19) &amp; "." &amp; BP69),
            --(INT('Data Sheet'!$B$19) &amp; "." &amp; BP69)
        )
    ),
    IF(BN69&lt;&gt;"",
        IF(INT('Data Sheet'!$A$19)=INT('Data Sheet'!$B$19),
            --(INT('Data Sheet'!$A$19) &amp; "." &amp; RIGHT(BN69,3)),
            IF(AND((--(INT('Data Sheet'!$A$19) &amp; "." &amp; RIGHT(BN69,3))&gt;=--('Data Sheet'!$A$19)), (--(INT('Data Sheet'!$A$19) &amp; "." &amp; RIGHT(BN69,3))&lt;=--('Data Sheet'!$B$19))),
                --(INT('Data Sheet'!$A$19) &amp; "." &amp; RIGHT(BN69,3)),
                --(INT('Data Sheet'!$B$19) &amp; "." &amp; RIGHT(BN69,3))
            )
        ),
        "OK"
    )
)</f>
        <v>OK</v>
      </c>
      <c r="P69" s="23" t="str">
        <f>IF(BR69&lt;&gt;"",
    IF(INT('Data Sheet'!$A$19)=INT('Data Sheet'!$B$15),
        --(INT('Data Sheet'!$A$15) &amp; "." &amp; BR69),
        IF(AND((--(INT('Data Sheet'!$A$15) &amp; "." &amp; BR69)&gt;=--('Data Sheet'!$A$15)), (--(INT('Data Sheet'!$A$15) &amp; "." &amp; BR69)&lt;=--('Data Sheet'!$B$15))),
            --(INT('Data Sheet'!$A$15) &amp; "." &amp; BR69),
            --(INT('Data Sheet'!$B$15) &amp; "." &amp; BR69)
        )
    ),
    IF(BQ69&lt;&gt;"",
        IF(INT('Data Sheet'!$A$15)=INT('Data Sheet'!$B$15),
            --(INT('Data Sheet'!$A$15) &amp; "." &amp; LEFT(BQ69,3)),
            IF(AND((--(INT('Data Sheet'!$A$15) &amp; "." &amp; LEFT(BQ69,3))&gt;=--('Data Sheet'!$A$15)), (--(INT('Data Sheet'!$A$15) &amp; "." &amp; LEFT(BQ69,3))&lt;=--('Data Sheet'!$B$15))),
                --(INT('Data Sheet'!$A$15) &amp; "." &amp; LEFT(BQ69,3)),
                --(INT('Data Sheet'!$B$15) &amp; "." &amp; LEFT(BQ69,3))
            )
        ),
        "OK"
    )
)</f>
        <v>OK</v>
      </c>
      <c r="Q69" s="23" t="str">
        <f>IF(BS69&lt;&gt;"",
    IF(INT('Data Sheet'!$A$19)=INT('Data Sheet'!$B$15),
        --(INT('Data Sheet'!$A$15) &amp; "." &amp; BS69),
        IF(AND((--(INT('Data Sheet'!$A$15) &amp; "." &amp; BS69)&gt;=--('Data Sheet'!$A$15)), (--(INT('Data Sheet'!$A$15) &amp; "." &amp; BS69)&lt;=--('Data Sheet'!$B$15))),
            --(INT('Data Sheet'!$A$15) &amp; "." &amp; BS69),
            --(INT('Data Sheet'!$B$15) &amp; "." &amp; BS69)
        )
    ),
    IF(BQ69&lt;&gt;"",
        IF(INT('Data Sheet'!$A$15)=INT('Data Sheet'!$B$15),
            --(INT('Data Sheet'!$A$15) &amp; "." &amp; RIGHT(BQ69,3)),
            IF(AND((--(INT('Data Sheet'!$A$15) &amp; "." &amp; RIGHT(BQ69,3))&gt;=--('Data Sheet'!$A$15)), (--(INT('Data Sheet'!$A$15) &amp; "." &amp; RIGHT(BQ69,3))&lt;=--('Data Sheet'!$B$15))),
                --(INT('Data Sheet'!$A$15) &amp; "." &amp; RIGHT(BQ69,3)),
                --(INT('Data Sheet'!$B$15) &amp; "." &amp; RIGHT(BQ69,3))
            )
        ),
        "OK"
    )
)</f>
        <v>OK</v>
      </c>
      <c r="R69" s="19"/>
      <c r="S69" s="19"/>
      <c r="T69" s="19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1"/>
      <c r="AU69" s="21"/>
      <c r="AV69" s="21"/>
      <c r="AW69" s="22"/>
      <c r="AX69" s="99"/>
      <c r="AY69" s="20"/>
      <c r="AZ69" s="20"/>
      <c r="BA69" s="22"/>
      <c r="BB69">
        <v>61</v>
      </c>
      <c r="BC69" s="80"/>
      <c r="BD69" s="80"/>
      <c r="BE69" s="80"/>
      <c r="BF69" s="80"/>
      <c r="BG69" s="32" t="str">
        <f t="shared" si="4"/>
        <v/>
      </c>
      <c r="BH69" s="78">
        <f t="shared" si="2"/>
        <v>0</v>
      </c>
      <c r="BI69" s="2">
        <f t="shared" si="5"/>
        <v>0</v>
      </c>
      <c r="BJ69" s="2">
        <f t="shared" si="6"/>
        <v>0</v>
      </c>
      <c r="BK69" s="2">
        <f t="shared" si="3"/>
        <v>0</v>
      </c>
    </row>
    <row r="70" spans="2:63" ht="15" customHeight="1" x14ac:dyDescent="0.25">
      <c r="B70" s="14">
        <v>62</v>
      </c>
      <c r="C70" s="95" t="str">
        <f t="shared" si="7"/>
        <v/>
      </c>
      <c r="D70" s="15" t="str">
        <f t="shared" si="1"/>
        <v>OK</v>
      </c>
      <c r="E70" s="16" t="e">
        <f>VLOOKUP('Data Sheet'!$B$8,'Data Sheet'!$I$2:$J$9,2,FALSE)</f>
        <v>#N/A</v>
      </c>
      <c r="F70" s="16" t="str">
        <f t="shared" si="8"/>
        <v/>
      </c>
      <c r="G70" s="103">
        <f t="shared" si="9"/>
        <v>0</v>
      </c>
      <c r="H70" s="17" t="s">
        <v>26</v>
      </c>
      <c r="I70" s="17" t="s">
        <v>26</v>
      </c>
      <c r="J70" s="17" t="str">
        <f>IF('Data Sheet'!$B$9="NC-50","N/A","OK")</f>
        <v>OK</v>
      </c>
      <c r="K70" s="17" t="str">
        <f>IF('Data Sheet'!$B$9="NC-50","N/A","OK")</f>
        <v>OK</v>
      </c>
      <c r="L70" s="17" t="str">
        <f t="shared" si="10"/>
        <v>OK</v>
      </c>
      <c r="M70" s="17" t="str">
        <f t="shared" si="11"/>
        <v>OK</v>
      </c>
      <c r="N70" s="18" t="str">
        <f>IF(BO70&lt;&gt;"",
    IF(INT('Data Sheet'!$A$19)=INT('Data Sheet'!$B$19),
        --(INT('Data Sheet'!$A$19) &amp; "." &amp; BO70),
        IF(AND((--(INT('Data Sheet'!$A$19) &amp; "." &amp; BO70)&gt;=--('Data Sheet'!$A$19)), (--(INT('Data Sheet'!$A$19) &amp; "." &amp; BO70)&lt;=--('Data Sheet'!$B$19))),
            --(INT('Data Sheet'!$A$19) &amp; "." &amp; BO70),
            --(INT('Data Sheet'!$B$19) &amp; "." &amp; BO70)
        )
    ),
    IF(BN70&lt;&gt;"",
        IF(INT('Data Sheet'!$A$19)=INT('Data Sheet'!$B$19),
            --(INT('Data Sheet'!$A$19) &amp; "." &amp; LEFT(BN70,3)),
            IF(AND((--(INT('Data Sheet'!$A$19) &amp; "." &amp; LEFT(BN70,3))&gt;=--('Data Sheet'!$A$19)), (--(INT('Data Sheet'!$A$19) &amp; "." &amp; LEFT(BN70,3))&lt;=--('Data Sheet'!$B$19))),
                --(INT('Data Sheet'!$A$19) &amp; "." &amp; LEFT(BN70,3)),
                --(INT('Data Sheet'!$B$19) &amp; "." &amp; LEFT(BN70,3))
            )
        ),
        "OK"
    )
)</f>
        <v>OK</v>
      </c>
      <c r="O70" s="23" t="str">
        <f>IF(BP70&lt;&gt;"",
    IF(INT('Data Sheet'!$A$19)=INT('Data Sheet'!$B$19),
        --(INT('Data Sheet'!$A$19) &amp; "." &amp; BP70),
        IF(AND((--(INT('Data Sheet'!$A$19) &amp; "." &amp; BP70)&gt;=--('Data Sheet'!$A$19)), (--(INT('Data Sheet'!$A$19) &amp; "." &amp; BP70)&lt;=--('Data Sheet'!$B$19))),
            --(INT('Data Sheet'!$A$19) &amp; "." &amp; BP70),
            --(INT('Data Sheet'!$B$19) &amp; "." &amp; BP70)
        )
    ),
    IF(BN70&lt;&gt;"",
        IF(INT('Data Sheet'!$A$19)=INT('Data Sheet'!$B$19),
            --(INT('Data Sheet'!$A$19) &amp; "." &amp; RIGHT(BN70,3)),
            IF(AND((--(INT('Data Sheet'!$A$19) &amp; "." &amp; RIGHT(BN70,3))&gt;=--('Data Sheet'!$A$19)), (--(INT('Data Sheet'!$A$19) &amp; "." &amp; RIGHT(BN70,3))&lt;=--('Data Sheet'!$B$19))),
                --(INT('Data Sheet'!$A$19) &amp; "." &amp; RIGHT(BN70,3)),
                --(INT('Data Sheet'!$B$19) &amp; "." &amp; RIGHT(BN70,3))
            )
        ),
        "OK"
    )
)</f>
        <v>OK</v>
      </c>
      <c r="P70" s="23" t="str">
        <f>IF(BR70&lt;&gt;"",
    IF(INT('Data Sheet'!$A$19)=INT('Data Sheet'!$B$15),
        --(INT('Data Sheet'!$A$15) &amp; "." &amp; BR70),
        IF(AND((--(INT('Data Sheet'!$A$15) &amp; "." &amp; BR70)&gt;=--('Data Sheet'!$A$15)), (--(INT('Data Sheet'!$A$15) &amp; "." &amp; BR70)&lt;=--('Data Sheet'!$B$15))),
            --(INT('Data Sheet'!$A$15) &amp; "." &amp; BR70),
            --(INT('Data Sheet'!$B$15) &amp; "." &amp; BR70)
        )
    ),
    IF(BQ70&lt;&gt;"",
        IF(INT('Data Sheet'!$A$15)=INT('Data Sheet'!$B$15),
            --(INT('Data Sheet'!$A$15) &amp; "." &amp; LEFT(BQ70,3)),
            IF(AND((--(INT('Data Sheet'!$A$15) &amp; "." &amp; LEFT(BQ70,3))&gt;=--('Data Sheet'!$A$15)), (--(INT('Data Sheet'!$A$15) &amp; "." &amp; LEFT(BQ70,3))&lt;=--('Data Sheet'!$B$15))),
                --(INT('Data Sheet'!$A$15) &amp; "." &amp; LEFT(BQ70,3)),
                --(INT('Data Sheet'!$B$15) &amp; "." &amp; LEFT(BQ70,3))
            )
        ),
        "OK"
    )
)</f>
        <v>OK</v>
      </c>
      <c r="Q70" s="23" t="str">
        <f>IF(BS70&lt;&gt;"",
    IF(INT('Data Sheet'!$A$19)=INT('Data Sheet'!$B$15),
        --(INT('Data Sheet'!$A$15) &amp; "." &amp; BS70),
        IF(AND((--(INT('Data Sheet'!$A$15) &amp; "." &amp; BS70)&gt;=--('Data Sheet'!$A$15)), (--(INT('Data Sheet'!$A$15) &amp; "." &amp; BS70)&lt;=--('Data Sheet'!$B$15))),
            --(INT('Data Sheet'!$A$15) &amp; "." &amp; BS70),
            --(INT('Data Sheet'!$B$15) &amp; "." &amp; BS70)
        )
    ),
    IF(BQ70&lt;&gt;"",
        IF(INT('Data Sheet'!$A$15)=INT('Data Sheet'!$B$15),
            --(INT('Data Sheet'!$A$15) &amp; "." &amp; RIGHT(BQ70,3)),
            IF(AND((--(INT('Data Sheet'!$A$15) &amp; "." &amp; RIGHT(BQ70,3))&gt;=--('Data Sheet'!$A$15)), (--(INT('Data Sheet'!$A$15) &amp; "." &amp; RIGHT(BQ70,3))&lt;=--('Data Sheet'!$B$15))),
                --(INT('Data Sheet'!$A$15) &amp; "." &amp; RIGHT(BQ70,3)),
                --(INT('Data Sheet'!$B$15) &amp; "." &amp; RIGHT(BQ70,3))
            )
        ),
        "OK"
    )
)</f>
        <v>OK</v>
      </c>
      <c r="R70" s="19"/>
      <c r="S70" s="19"/>
      <c r="T70" s="19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1"/>
      <c r="AU70" s="21"/>
      <c r="AV70" s="21"/>
      <c r="AW70" s="22"/>
      <c r="AX70" s="99"/>
      <c r="AY70" s="20"/>
      <c r="AZ70" s="20"/>
      <c r="BA70" s="22"/>
      <c r="BB70">
        <v>62</v>
      </c>
      <c r="BC70" s="80"/>
      <c r="BD70" s="80"/>
      <c r="BE70" s="80"/>
      <c r="BF70" s="80"/>
      <c r="BG70" s="32" t="str">
        <f t="shared" si="4"/>
        <v/>
      </c>
      <c r="BH70" s="78">
        <f t="shared" si="2"/>
        <v>0</v>
      </c>
      <c r="BI70" s="2">
        <f t="shared" si="5"/>
        <v>0</v>
      </c>
      <c r="BJ70" s="2">
        <f t="shared" si="6"/>
        <v>0</v>
      </c>
      <c r="BK70" s="2">
        <f t="shared" si="3"/>
        <v>0</v>
      </c>
    </row>
    <row r="71" spans="2:63" ht="15" customHeight="1" x14ac:dyDescent="0.25">
      <c r="B71" s="14">
        <v>63</v>
      </c>
      <c r="C71" s="95" t="str">
        <f t="shared" si="7"/>
        <v/>
      </c>
      <c r="D71" s="15" t="str">
        <f t="shared" si="1"/>
        <v>OK</v>
      </c>
      <c r="E71" s="16" t="e">
        <f>VLOOKUP('Data Sheet'!$B$8,'Data Sheet'!$I$2:$J$9,2,FALSE)</f>
        <v>#N/A</v>
      </c>
      <c r="F71" s="16" t="str">
        <f t="shared" si="8"/>
        <v/>
      </c>
      <c r="G71" s="103">
        <f t="shared" si="9"/>
        <v>0</v>
      </c>
      <c r="H71" s="17" t="s">
        <v>26</v>
      </c>
      <c r="I71" s="17" t="s">
        <v>26</v>
      </c>
      <c r="J71" s="17" t="str">
        <f>IF('Data Sheet'!$B$9="NC-50","N/A","OK")</f>
        <v>OK</v>
      </c>
      <c r="K71" s="17" t="str">
        <f>IF('Data Sheet'!$B$9="NC-50","N/A","OK")</f>
        <v>OK</v>
      </c>
      <c r="L71" s="17" t="str">
        <f t="shared" si="10"/>
        <v>OK</v>
      </c>
      <c r="M71" s="17" t="str">
        <f t="shared" si="11"/>
        <v>OK</v>
      </c>
      <c r="N71" s="18" t="str">
        <f>IF(BO71&lt;&gt;"",
    IF(INT('Data Sheet'!$A$19)=INT('Data Sheet'!$B$19),
        --(INT('Data Sheet'!$A$19) &amp; "." &amp; BO71),
        IF(AND((--(INT('Data Sheet'!$A$19) &amp; "." &amp; BO71)&gt;=--('Data Sheet'!$A$19)), (--(INT('Data Sheet'!$A$19) &amp; "." &amp; BO71)&lt;=--('Data Sheet'!$B$19))),
            --(INT('Data Sheet'!$A$19) &amp; "." &amp; BO71),
            --(INT('Data Sheet'!$B$19) &amp; "." &amp; BO71)
        )
    ),
    IF(BN71&lt;&gt;"",
        IF(INT('Data Sheet'!$A$19)=INT('Data Sheet'!$B$19),
            --(INT('Data Sheet'!$A$19) &amp; "." &amp; LEFT(BN71,3)),
            IF(AND((--(INT('Data Sheet'!$A$19) &amp; "." &amp; LEFT(BN71,3))&gt;=--('Data Sheet'!$A$19)), (--(INT('Data Sheet'!$A$19) &amp; "." &amp; LEFT(BN71,3))&lt;=--('Data Sheet'!$B$19))),
                --(INT('Data Sheet'!$A$19) &amp; "." &amp; LEFT(BN71,3)),
                --(INT('Data Sheet'!$B$19) &amp; "." &amp; LEFT(BN71,3))
            )
        ),
        "OK"
    )
)</f>
        <v>OK</v>
      </c>
      <c r="O71" s="23" t="str">
        <f>IF(BP71&lt;&gt;"",
    IF(INT('Data Sheet'!$A$19)=INT('Data Sheet'!$B$19),
        --(INT('Data Sheet'!$A$19) &amp; "." &amp; BP71),
        IF(AND((--(INT('Data Sheet'!$A$19) &amp; "." &amp; BP71)&gt;=--('Data Sheet'!$A$19)), (--(INT('Data Sheet'!$A$19) &amp; "." &amp; BP71)&lt;=--('Data Sheet'!$B$19))),
            --(INT('Data Sheet'!$A$19) &amp; "." &amp; BP71),
            --(INT('Data Sheet'!$B$19) &amp; "." &amp; BP71)
        )
    ),
    IF(BN71&lt;&gt;"",
        IF(INT('Data Sheet'!$A$19)=INT('Data Sheet'!$B$19),
            --(INT('Data Sheet'!$A$19) &amp; "." &amp; RIGHT(BN71,3)),
            IF(AND((--(INT('Data Sheet'!$A$19) &amp; "." &amp; RIGHT(BN71,3))&gt;=--('Data Sheet'!$A$19)), (--(INT('Data Sheet'!$A$19) &amp; "." &amp; RIGHT(BN71,3))&lt;=--('Data Sheet'!$B$19))),
                --(INT('Data Sheet'!$A$19) &amp; "." &amp; RIGHT(BN71,3)),
                --(INT('Data Sheet'!$B$19) &amp; "." &amp; RIGHT(BN71,3))
            )
        ),
        "OK"
    )
)</f>
        <v>OK</v>
      </c>
      <c r="P71" s="23" t="str">
        <f>IF(BR71&lt;&gt;"",
    IF(INT('Data Sheet'!$A$19)=INT('Data Sheet'!$B$15),
        --(INT('Data Sheet'!$A$15) &amp; "." &amp; BR71),
        IF(AND((--(INT('Data Sheet'!$A$15) &amp; "." &amp; BR71)&gt;=--('Data Sheet'!$A$15)), (--(INT('Data Sheet'!$A$15) &amp; "." &amp; BR71)&lt;=--('Data Sheet'!$B$15))),
            --(INT('Data Sheet'!$A$15) &amp; "." &amp; BR71),
            --(INT('Data Sheet'!$B$15) &amp; "." &amp; BR71)
        )
    ),
    IF(BQ71&lt;&gt;"",
        IF(INT('Data Sheet'!$A$15)=INT('Data Sheet'!$B$15),
            --(INT('Data Sheet'!$A$15) &amp; "." &amp; LEFT(BQ71,3)),
            IF(AND((--(INT('Data Sheet'!$A$15) &amp; "." &amp; LEFT(BQ71,3))&gt;=--('Data Sheet'!$A$15)), (--(INT('Data Sheet'!$A$15) &amp; "." &amp; LEFT(BQ71,3))&lt;=--('Data Sheet'!$B$15))),
                --(INT('Data Sheet'!$A$15) &amp; "." &amp; LEFT(BQ71,3)),
                --(INT('Data Sheet'!$B$15) &amp; "." &amp; LEFT(BQ71,3))
            )
        ),
        "OK"
    )
)</f>
        <v>OK</v>
      </c>
      <c r="Q71" s="23" t="str">
        <f>IF(BS71&lt;&gt;"",
    IF(INT('Data Sheet'!$A$19)=INT('Data Sheet'!$B$15),
        --(INT('Data Sheet'!$A$15) &amp; "." &amp; BS71),
        IF(AND((--(INT('Data Sheet'!$A$15) &amp; "." &amp; BS71)&gt;=--('Data Sheet'!$A$15)), (--(INT('Data Sheet'!$A$15) &amp; "." &amp; BS71)&lt;=--('Data Sheet'!$B$15))),
            --(INT('Data Sheet'!$A$15) &amp; "." &amp; BS71),
            --(INT('Data Sheet'!$B$15) &amp; "." &amp; BS71)
        )
    ),
    IF(BQ71&lt;&gt;"",
        IF(INT('Data Sheet'!$A$15)=INT('Data Sheet'!$B$15),
            --(INT('Data Sheet'!$A$15) &amp; "." &amp; RIGHT(BQ71,3)),
            IF(AND((--(INT('Data Sheet'!$A$15) &amp; "." &amp; RIGHT(BQ71,3))&gt;=--('Data Sheet'!$A$15)), (--(INT('Data Sheet'!$A$15) &amp; "." &amp; RIGHT(BQ71,3))&lt;=--('Data Sheet'!$B$15))),
                --(INT('Data Sheet'!$A$15) &amp; "." &amp; RIGHT(BQ71,3)),
                --(INT('Data Sheet'!$B$15) &amp; "." &amp; RIGHT(BQ71,3))
            )
        ),
        "OK"
    )
)</f>
        <v>OK</v>
      </c>
      <c r="R71" s="19"/>
      <c r="S71" s="19"/>
      <c r="T71" s="19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1"/>
      <c r="AU71" s="21"/>
      <c r="AV71" s="21"/>
      <c r="AW71" s="22"/>
      <c r="AX71" s="99"/>
      <c r="AY71" s="20"/>
      <c r="AZ71" s="20"/>
      <c r="BA71" s="22"/>
      <c r="BB71">
        <v>63</v>
      </c>
      <c r="BC71" s="80"/>
      <c r="BD71" s="80"/>
      <c r="BE71" s="80"/>
      <c r="BF71" s="80"/>
      <c r="BG71" s="32" t="str">
        <f t="shared" si="4"/>
        <v/>
      </c>
      <c r="BH71" s="78">
        <f t="shared" si="2"/>
        <v>0</v>
      </c>
      <c r="BI71" s="2">
        <f t="shared" si="5"/>
        <v>0</v>
      </c>
      <c r="BJ71" s="2">
        <f t="shared" si="6"/>
        <v>0</v>
      </c>
      <c r="BK71" s="2">
        <f t="shared" si="3"/>
        <v>0</v>
      </c>
    </row>
    <row r="72" spans="2:63" ht="15" customHeight="1" x14ac:dyDescent="0.25">
      <c r="B72" s="14">
        <v>64</v>
      </c>
      <c r="C72" s="95" t="str">
        <f t="shared" si="7"/>
        <v/>
      </c>
      <c r="D72" s="15" t="str">
        <f t="shared" si="1"/>
        <v>OK</v>
      </c>
      <c r="E72" s="16" t="e">
        <f>VLOOKUP('Data Sheet'!$B$8,'Data Sheet'!$I$2:$J$9,2,FALSE)</f>
        <v>#N/A</v>
      </c>
      <c r="F72" s="16" t="str">
        <f t="shared" si="8"/>
        <v/>
      </c>
      <c r="G72" s="103">
        <f t="shared" si="9"/>
        <v>0</v>
      </c>
      <c r="H72" s="17" t="s">
        <v>26</v>
      </c>
      <c r="I72" s="17" t="s">
        <v>26</v>
      </c>
      <c r="J72" s="17" t="str">
        <f>IF('Data Sheet'!$B$9="NC-50","N/A","OK")</f>
        <v>OK</v>
      </c>
      <c r="K72" s="17" t="str">
        <f>IF('Data Sheet'!$B$9="NC-50","N/A","OK")</f>
        <v>OK</v>
      </c>
      <c r="L72" s="17" t="str">
        <f t="shared" si="10"/>
        <v>OK</v>
      </c>
      <c r="M72" s="17" t="str">
        <f t="shared" si="11"/>
        <v>OK</v>
      </c>
      <c r="N72" s="18" t="str">
        <f>IF(BO72&lt;&gt;"",
    IF(INT('Data Sheet'!$A$19)=INT('Data Sheet'!$B$19),
        --(INT('Data Sheet'!$A$19) &amp; "." &amp; BO72),
        IF(AND((--(INT('Data Sheet'!$A$19) &amp; "." &amp; BO72)&gt;=--('Data Sheet'!$A$19)), (--(INT('Data Sheet'!$A$19) &amp; "." &amp; BO72)&lt;=--('Data Sheet'!$B$19))),
            --(INT('Data Sheet'!$A$19) &amp; "." &amp; BO72),
            --(INT('Data Sheet'!$B$19) &amp; "." &amp; BO72)
        )
    ),
    IF(BN72&lt;&gt;"",
        IF(INT('Data Sheet'!$A$19)=INT('Data Sheet'!$B$19),
            --(INT('Data Sheet'!$A$19) &amp; "." &amp; LEFT(BN72,3)),
            IF(AND((--(INT('Data Sheet'!$A$19) &amp; "." &amp; LEFT(BN72,3))&gt;=--('Data Sheet'!$A$19)), (--(INT('Data Sheet'!$A$19) &amp; "." &amp; LEFT(BN72,3))&lt;=--('Data Sheet'!$B$19))),
                --(INT('Data Sheet'!$A$19) &amp; "." &amp; LEFT(BN72,3)),
                --(INT('Data Sheet'!$B$19) &amp; "." &amp; LEFT(BN72,3))
            )
        ),
        "OK"
    )
)</f>
        <v>OK</v>
      </c>
      <c r="O72" s="23" t="str">
        <f>IF(BP72&lt;&gt;"",
    IF(INT('Data Sheet'!$A$19)=INT('Data Sheet'!$B$19),
        --(INT('Data Sheet'!$A$19) &amp; "." &amp; BP72),
        IF(AND((--(INT('Data Sheet'!$A$19) &amp; "." &amp; BP72)&gt;=--('Data Sheet'!$A$19)), (--(INT('Data Sheet'!$A$19) &amp; "." &amp; BP72)&lt;=--('Data Sheet'!$B$19))),
            --(INT('Data Sheet'!$A$19) &amp; "." &amp; BP72),
            --(INT('Data Sheet'!$B$19) &amp; "." &amp; BP72)
        )
    ),
    IF(BN72&lt;&gt;"",
        IF(INT('Data Sheet'!$A$19)=INT('Data Sheet'!$B$19),
            --(INT('Data Sheet'!$A$19) &amp; "." &amp; RIGHT(BN72,3)),
            IF(AND((--(INT('Data Sheet'!$A$19) &amp; "." &amp; RIGHT(BN72,3))&gt;=--('Data Sheet'!$A$19)), (--(INT('Data Sheet'!$A$19) &amp; "." &amp; RIGHT(BN72,3))&lt;=--('Data Sheet'!$B$19))),
                --(INT('Data Sheet'!$A$19) &amp; "." &amp; RIGHT(BN72,3)),
                --(INT('Data Sheet'!$B$19) &amp; "." &amp; RIGHT(BN72,3))
            )
        ),
        "OK"
    )
)</f>
        <v>OK</v>
      </c>
      <c r="P72" s="23" t="str">
        <f>IF(BR72&lt;&gt;"",
    IF(INT('Data Sheet'!$A$19)=INT('Data Sheet'!$B$15),
        --(INT('Data Sheet'!$A$15) &amp; "." &amp; BR72),
        IF(AND((--(INT('Data Sheet'!$A$15) &amp; "." &amp; BR72)&gt;=--('Data Sheet'!$A$15)), (--(INT('Data Sheet'!$A$15) &amp; "." &amp; BR72)&lt;=--('Data Sheet'!$B$15))),
            --(INT('Data Sheet'!$A$15) &amp; "." &amp; BR72),
            --(INT('Data Sheet'!$B$15) &amp; "." &amp; BR72)
        )
    ),
    IF(BQ72&lt;&gt;"",
        IF(INT('Data Sheet'!$A$15)=INT('Data Sheet'!$B$15),
            --(INT('Data Sheet'!$A$15) &amp; "." &amp; LEFT(BQ72,3)),
            IF(AND((--(INT('Data Sheet'!$A$15) &amp; "." &amp; LEFT(BQ72,3))&gt;=--('Data Sheet'!$A$15)), (--(INT('Data Sheet'!$A$15) &amp; "." &amp; LEFT(BQ72,3))&lt;=--('Data Sheet'!$B$15))),
                --(INT('Data Sheet'!$A$15) &amp; "." &amp; LEFT(BQ72,3)),
                --(INT('Data Sheet'!$B$15) &amp; "." &amp; LEFT(BQ72,3))
            )
        ),
        "OK"
    )
)</f>
        <v>OK</v>
      </c>
      <c r="Q72" s="23" t="str">
        <f>IF(BS72&lt;&gt;"",
    IF(INT('Data Sheet'!$A$19)=INT('Data Sheet'!$B$15),
        --(INT('Data Sheet'!$A$15) &amp; "." &amp; BS72),
        IF(AND((--(INT('Data Sheet'!$A$15) &amp; "." &amp; BS72)&gt;=--('Data Sheet'!$A$15)), (--(INT('Data Sheet'!$A$15) &amp; "." &amp; BS72)&lt;=--('Data Sheet'!$B$15))),
            --(INT('Data Sheet'!$A$15) &amp; "." &amp; BS72),
            --(INT('Data Sheet'!$B$15) &amp; "." &amp; BS72)
        )
    ),
    IF(BQ72&lt;&gt;"",
        IF(INT('Data Sheet'!$A$15)=INT('Data Sheet'!$B$15),
            --(INT('Data Sheet'!$A$15) &amp; "." &amp; RIGHT(BQ72,3)),
            IF(AND((--(INT('Data Sheet'!$A$15) &amp; "." &amp; RIGHT(BQ72,3))&gt;=--('Data Sheet'!$A$15)), (--(INT('Data Sheet'!$A$15) &amp; "." &amp; RIGHT(BQ72,3))&lt;=--('Data Sheet'!$B$15))),
                --(INT('Data Sheet'!$A$15) &amp; "." &amp; RIGHT(BQ72,3)),
                --(INT('Data Sheet'!$B$15) &amp; "." &amp; RIGHT(BQ72,3))
            )
        ),
        "OK"
    )
)</f>
        <v>OK</v>
      </c>
      <c r="R72" s="19"/>
      <c r="S72" s="19"/>
      <c r="T72" s="19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1"/>
      <c r="AU72" s="21"/>
      <c r="AV72" s="21"/>
      <c r="AW72" s="22"/>
      <c r="AX72" s="99"/>
      <c r="AY72" s="20"/>
      <c r="AZ72" s="20"/>
      <c r="BA72" s="22"/>
      <c r="BB72">
        <v>64</v>
      </c>
      <c r="BC72" s="80"/>
      <c r="BD72" s="80"/>
      <c r="BE72" s="80"/>
      <c r="BF72" s="80"/>
      <c r="BG72" s="32" t="str">
        <f t="shared" si="4"/>
        <v/>
      </c>
      <c r="BH72" s="78">
        <f t="shared" si="2"/>
        <v>0</v>
      </c>
      <c r="BI72" s="2">
        <f t="shared" si="5"/>
        <v>0</v>
      </c>
      <c r="BJ72" s="2">
        <f t="shared" si="6"/>
        <v>0</v>
      </c>
      <c r="BK72" s="2">
        <f t="shared" si="3"/>
        <v>0</v>
      </c>
    </row>
    <row r="73" spans="2:63" ht="15" customHeight="1" x14ac:dyDescent="0.25">
      <c r="B73" s="14">
        <v>65</v>
      </c>
      <c r="C73" s="95" t="str">
        <f t="shared" si="7"/>
        <v/>
      </c>
      <c r="D73" s="15" t="str">
        <f t="shared" ref="D73:D136" si="12">IF(AO73="x","-","OK")</f>
        <v>OK</v>
      </c>
      <c r="E73" s="16" t="e">
        <f>VLOOKUP('Data Sheet'!$B$8,'Data Sheet'!$I$2:$J$9,2,FALSE)</f>
        <v>#N/A</v>
      </c>
      <c r="F73" s="16" t="str">
        <f t="shared" si="8"/>
        <v/>
      </c>
      <c r="G73" s="103">
        <f t="shared" si="9"/>
        <v>0</v>
      </c>
      <c r="H73" s="17" t="s">
        <v>26</v>
      </c>
      <c r="I73" s="17" t="s">
        <v>26</v>
      </c>
      <c r="J73" s="17" t="str">
        <f>IF('Data Sheet'!$B$9="NC-50","N/A","OK")</f>
        <v>OK</v>
      </c>
      <c r="K73" s="17" t="str">
        <f>IF('Data Sheet'!$B$9="NC-50","N/A","OK")</f>
        <v>OK</v>
      </c>
      <c r="L73" s="17" t="str">
        <f t="shared" si="10"/>
        <v>OK</v>
      </c>
      <c r="M73" s="17" t="str">
        <f t="shared" si="11"/>
        <v>OK</v>
      </c>
      <c r="N73" s="18" t="str">
        <f>IF(BO73&lt;&gt;"",
    IF(INT('Data Sheet'!$A$19)=INT('Data Sheet'!$B$19),
        --(INT('Data Sheet'!$A$19) &amp; "." &amp; BO73),
        IF(AND((--(INT('Data Sheet'!$A$19) &amp; "." &amp; BO73)&gt;=--('Data Sheet'!$A$19)), (--(INT('Data Sheet'!$A$19) &amp; "." &amp; BO73)&lt;=--('Data Sheet'!$B$19))),
            --(INT('Data Sheet'!$A$19) &amp; "." &amp; BO73),
            --(INT('Data Sheet'!$B$19) &amp; "." &amp; BO73)
        )
    ),
    IF(BN73&lt;&gt;"",
        IF(INT('Data Sheet'!$A$19)=INT('Data Sheet'!$B$19),
            --(INT('Data Sheet'!$A$19) &amp; "." &amp; LEFT(BN73,3)),
            IF(AND((--(INT('Data Sheet'!$A$19) &amp; "." &amp; LEFT(BN73,3))&gt;=--('Data Sheet'!$A$19)), (--(INT('Data Sheet'!$A$19) &amp; "." &amp; LEFT(BN73,3))&lt;=--('Data Sheet'!$B$19))),
                --(INT('Data Sheet'!$A$19) &amp; "." &amp; LEFT(BN73,3)),
                --(INT('Data Sheet'!$B$19) &amp; "." &amp; LEFT(BN73,3))
            )
        ),
        "OK"
    )
)</f>
        <v>OK</v>
      </c>
      <c r="O73" s="23" t="str">
        <f>IF(BP73&lt;&gt;"",
    IF(INT('Data Sheet'!$A$19)=INT('Data Sheet'!$B$19),
        --(INT('Data Sheet'!$A$19) &amp; "." &amp; BP73),
        IF(AND((--(INT('Data Sheet'!$A$19) &amp; "." &amp; BP73)&gt;=--('Data Sheet'!$A$19)), (--(INT('Data Sheet'!$A$19) &amp; "." &amp; BP73)&lt;=--('Data Sheet'!$B$19))),
            --(INT('Data Sheet'!$A$19) &amp; "." &amp; BP73),
            --(INT('Data Sheet'!$B$19) &amp; "." &amp; BP73)
        )
    ),
    IF(BN73&lt;&gt;"",
        IF(INT('Data Sheet'!$A$19)=INT('Data Sheet'!$B$19),
            --(INT('Data Sheet'!$A$19) &amp; "." &amp; RIGHT(BN73,3)),
            IF(AND((--(INT('Data Sheet'!$A$19) &amp; "." &amp; RIGHT(BN73,3))&gt;=--('Data Sheet'!$A$19)), (--(INT('Data Sheet'!$A$19) &amp; "." &amp; RIGHT(BN73,3))&lt;=--('Data Sheet'!$B$19))),
                --(INT('Data Sheet'!$A$19) &amp; "." &amp; RIGHT(BN73,3)),
                --(INT('Data Sheet'!$B$19) &amp; "." &amp; RIGHT(BN73,3))
            )
        ),
        "OK"
    )
)</f>
        <v>OK</v>
      </c>
      <c r="P73" s="23" t="str">
        <f>IF(BR73&lt;&gt;"",
    IF(INT('Data Sheet'!$A$19)=INT('Data Sheet'!$B$15),
        --(INT('Data Sheet'!$A$15) &amp; "." &amp; BR73),
        IF(AND((--(INT('Data Sheet'!$A$15) &amp; "." &amp; BR73)&gt;=--('Data Sheet'!$A$15)), (--(INT('Data Sheet'!$A$15) &amp; "." &amp; BR73)&lt;=--('Data Sheet'!$B$15))),
            --(INT('Data Sheet'!$A$15) &amp; "." &amp; BR73),
            --(INT('Data Sheet'!$B$15) &amp; "." &amp; BR73)
        )
    ),
    IF(BQ73&lt;&gt;"",
        IF(INT('Data Sheet'!$A$15)=INT('Data Sheet'!$B$15),
            --(INT('Data Sheet'!$A$15) &amp; "." &amp; LEFT(BQ73,3)),
            IF(AND((--(INT('Data Sheet'!$A$15) &amp; "." &amp; LEFT(BQ73,3))&gt;=--('Data Sheet'!$A$15)), (--(INT('Data Sheet'!$A$15) &amp; "." &amp; LEFT(BQ73,3))&lt;=--('Data Sheet'!$B$15))),
                --(INT('Data Sheet'!$A$15) &amp; "." &amp; LEFT(BQ73,3)),
                --(INT('Data Sheet'!$B$15) &amp; "." &amp; LEFT(BQ73,3))
            )
        ),
        "OK"
    )
)</f>
        <v>OK</v>
      </c>
      <c r="Q73" s="23" t="str">
        <f>IF(BS73&lt;&gt;"",
    IF(INT('Data Sheet'!$A$19)=INT('Data Sheet'!$B$15),
        --(INT('Data Sheet'!$A$15) &amp; "." &amp; BS73),
        IF(AND((--(INT('Data Sheet'!$A$15) &amp; "." &amp; BS73)&gt;=--('Data Sheet'!$A$15)), (--(INT('Data Sheet'!$A$15) &amp; "." &amp; BS73)&lt;=--('Data Sheet'!$B$15))),
            --(INT('Data Sheet'!$A$15) &amp; "." &amp; BS73),
            --(INT('Data Sheet'!$B$15) &amp; "." &amp; BS73)
        )
    ),
    IF(BQ73&lt;&gt;"",
        IF(INT('Data Sheet'!$A$15)=INT('Data Sheet'!$B$15),
            --(INT('Data Sheet'!$A$15) &amp; "." &amp; RIGHT(BQ73,3)),
            IF(AND((--(INT('Data Sheet'!$A$15) &amp; "." &amp; RIGHT(BQ73,3))&gt;=--('Data Sheet'!$A$15)), (--(INT('Data Sheet'!$A$15) &amp; "." &amp; RIGHT(BQ73,3))&lt;=--('Data Sheet'!$B$15))),
                --(INT('Data Sheet'!$A$15) &amp; "." &amp; RIGHT(BQ73,3)),
                --(INT('Data Sheet'!$B$15) &amp; "." &amp; RIGHT(BQ73,3))
            )
        ),
        "OK"
    )
)</f>
        <v>OK</v>
      </c>
      <c r="R73" s="19"/>
      <c r="S73" s="19"/>
      <c r="T73" s="19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1"/>
      <c r="AU73" s="21"/>
      <c r="AV73" s="21"/>
      <c r="AW73" s="22"/>
      <c r="AX73" s="99"/>
      <c r="AY73" s="20"/>
      <c r="AZ73" s="20"/>
      <c r="BA73" s="22"/>
      <c r="BB73">
        <v>65</v>
      </c>
      <c r="BC73" s="80"/>
      <c r="BD73" s="80"/>
      <c r="BE73" s="80"/>
      <c r="BF73" s="80"/>
      <c r="BG73" s="32" t="str">
        <f t="shared" si="4"/>
        <v/>
      </c>
      <c r="BH73" s="78">
        <f t="shared" ref="BH73:BH136" si="13">COUNTA(T73:AF73)</f>
        <v>0</v>
      </c>
      <c r="BI73" s="2">
        <f t="shared" si="5"/>
        <v>0</v>
      </c>
      <c r="BJ73" s="2">
        <f t="shared" si="6"/>
        <v>0</v>
      </c>
      <c r="BK73" s="2">
        <f t="shared" ref="BK73:BK136" si="14">COUNTA(T73:AW73)</f>
        <v>0</v>
      </c>
    </row>
    <row r="74" spans="2:63" ht="15" customHeight="1" x14ac:dyDescent="0.25">
      <c r="B74" s="14">
        <v>66</v>
      </c>
      <c r="C74" s="95" t="str">
        <f t="shared" si="7"/>
        <v/>
      </c>
      <c r="D74" s="15" t="str">
        <f t="shared" si="12"/>
        <v>OK</v>
      </c>
      <c r="E74" s="16" t="e">
        <f>VLOOKUP('Data Sheet'!$B$8,'Data Sheet'!$I$2:$J$9,2,FALSE)</f>
        <v>#N/A</v>
      </c>
      <c r="F74" s="16" t="str">
        <f t="shared" si="8"/>
        <v/>
      </c>
      <c r="G74" s="103">
        <f t="shared" si="9"/>
        <v>0</v>
      </c>
      <c r="H74" s="17" t="s">
        <v>26</v>
      </c>
      <c r="I74" s="17" t="s">
        <v>26</v>
      </c>
      <c r="J74" s="17" t="str">
        <f>IF('Data Sheet'!$B$9="NC-50","N/A","OK")</f>
        <v>OK</v>
      </c>
      <c r="K74" s="17" t="str">
        <f>IF('Data Sheet'!$B$9="NC-50","N/A","OK")</f>
        <v>OK</v>
      </c>
      <c r="L74" s="17" t="str">
        <f t="shared" si="10"/>
        <v>OK</v>
      </c>
      <c r="M74" s="17" t="str">
        <f t="shared" si="11"/>
        <v>OK</v>
      </c>
      <c r="N74" s="18" t="str">
        <f>IF(BO74&lt;&gt;"",
    IF(INT('Data Sheet'!$A$19)=INT('Data Sheet'!$B$19),
        --(INT('Data Sheet'!$A$19) &amp; "." &amp; BO74),
        IF(AND((--(INT('Data Sheet'!$A$19) &amp; "." &amp; BO74)&gt;=--('Data Sheet'!$A$19)), (--(INT('Data Sheet'!$A$19) &amp; "." &amp; BO74)&lt;=--('Data Sheet'!$B$19))),
            --(INT('Data Sheet'!$A$19) &amp; "." &amp; BO74),
            --(INT('Data Sheet'!$B$19) &amp; "." &amp; BO74)
        )
    ),
    IF(BN74&lt;&gt;"",
        IF(INT('Data Sheet'!$A$19)=INT('Data Sheet'!$B$19),
            --(INT('Data Sheet'!$A$19) &amp; "." &amp; LEFT(BN74,3)),
            IF(AND((--(INT('Data Sheet'!$A$19) &amp; "." &amp; LEFT(BN74,3))&gt;=--('Data Sheet'!$A$19)), (--(INT('Data Sheet'!$A$19) &amp; "." &amp; LEFT(BN74,3))&lt;=--('Data Sheet'!$B$19))),
                --(INT('Data Sheet'!$A$19) &amp; "." &amp; LEFT(BN74,3)),
                --(INT('Data Sheet'!$B$19) &amp; "." &amp; LEFT(BN74,3))
            )
        ),
        "OK"
    )
)</f>
        <v>OK</v>
      </c>
      <c r="O74" s="23" t="str">
        <f>IF(BP74&lt;&gt;"",
    IF(INT('Data Sheet'!$A$19)=INT('Data Sheet'!$B$19),
        --(INT('Data Sheet'!$A$19) &amp; "." &amp; BP74),
        IF(AND((--(INT('Data Sheet'!$A$19) &amp; "." &amp; BP74)&gt;=--('Data Sheet'!$A$19)), (--(INT('Data Sheet'!$A$19) &amp; "." &amp; BP74)&lt;=--('Data Sheet'!$B$19))),
            --(INT('Data Sheet'!$A$19) &amp; "." &amp; BP74),
            --(INT('Data Sheet'!$B$19) &amp; "." &amp; BP74)
        )
    ),
    IF(BN74&lt;&gt;"",
        IF(INT('Data Sheet'!$A$19)=INT('Data Sheet'!$B$19),
            --(INT('Data Sheet'!$A$19) &amp; "." &amp; RIGHT(BN74,3)),
            IF(AND((--(INT('Data Sheet'!$A$19) &amp; "." &amp; RIGHT(BN74,3))&gt;=--('Data Sheet'!$A$19)), (--(INT('Data Sheet'!$A$19) &amp; "." &amp; RIGHT(BN74,3))&lt;=--('Data Sheet'!$B$19))),
                --(INT('Data Sheet'!$A$19) &amp; "." &amp; RIGHT(BN74,3)),
                --(INT('Data Sheet'!$B$19) &amp; "." &amp; RIGHT(BN74,3))
            )
        ),
        "OK"
    )
)</f>
        <v>OK</v>
      </c>
      <c r="P74" s="23" t="str">
        <f>IF(BR74&lt;&gt;"",
    IF(INT('Data Sheet'!$A$19)=INT('Data Sheet'!$B$15),
        --(INT('Data Sheet'!$A$15) &amp; "." &amp; BR74),
        IF(AND((--(INT('Data Sheet'!$A$15) &amp; "." &amp; BR74)&gt;=--('Data Sheet'!$A$15)), (--(INT('Data Sheet'!$A$15) &amp; "." &amp; BR74)&lt;=--('Data Sheet'!$B$15))),
            --(INT('Data Sheet'!$A$15) &amp; "." &amp; BR74),
            --(INT('Data Sheet'!$B$15) &amp; "." &amp; BR74)
        )
    ),
    IF(BQ74&lt;&gt;"",
        IF(INT('Data Sheet'!$A$15)=INT('Data Sheet'!$B$15),
            --(INT('Data Sheet'!$A$15) &amp; "." &amp; LEFT(BQ74,3)),
            IF(AND((--(INT('Data Sheet'!$A$15) &amp; "." &amp; LEFT(BQ74,3))&gt;=--('Data Sheet'!$A$15)), (--(INT('Data Sheet'!$A$15) &amp; "." &amp; LEFT(BQ74,3))&lt;=--('Data Sheet'!$B$15))),
                --(INT('Data Sheet'!$A$15) &amp; "." &amp; LEFT(BQ74,3)),
                --(INT('Data Sheet'!$B$15) &amp; "." &amp; LEFT(BQ74,3))
            )
        ),
        "OK"
    )
)</f>
        <v>OK</v>
      </c>
      <c r="Q74" s="23" t="str">
        <f>IF(BS74&lt;&gt;"",
    IF(INT('Data Sheet'!$A$19)=INT('Data Sheet'!$B$15),
        --(INT('Data Sheet'!$A$15) &amp; "." &amp; BS74),
        IF(AND((--(INT('Data Sheet'!$A$15) &amp; "." &amp; BS74)&gt;=--('Data Sheet'!$A$15)), (--(INT('Data Sheet'!$A$15) &amp; "." &amp; BS74)&lt;=--('Data Sheet'!$B$15))),
            --(INT('Data Sheet'!$A$15) &amp; "." &amp; BS74),
            --(INT('Data Sheet'!$B$15) &amp; "." &amp; BS74)
        )
    ),
    IF(BQ74&lt;&gt;"",
        IF(INT('Data Sheet'!$A$15)=INT('Data Sheet'!$B$15),
            --(INT('Data Sheet'!$A$15) &amp; "." &amp; RIGHT(BQ74,3)),
            IF(AND((--(INT('Data Sheet'!$A$15) &amp; "." &amp; RIGHT(BQ74,3))&gt;=--('Data Sheet'!$A$15)), (--(INT('Data Sheet'!$A$15) &amp; "." &amp; RIGHT(BQ74,3))&lt;=--('Data Sheet'!$B$15))),
                --(INT('Data Sheet'!$A$15) &amp; "." &amp; RIGHT(BQ74,3)),
                --(INT('Data Sheet'!$B$15) &amp; "." &amp; RIGHT(BQ74,3))
            )
        ),
        "OK"
    )
)</f>
        <v>OK</v>
      </c>
      <c r="R74" s="19"/>
      <c r="S74" s="19"/>
      <c r="T74" s="19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1"/>
      <c r="AU74" s="21"/>
      <c r="AV74" s="21"/>
      <c r="AW74" s="22"/>
      <c r="AX74" s="99"/>
      <c r="AY74" s="20"/>
      <c r="AZ74" s="20"/>
      <c r="BA74" s="22"/>
      <c r="BB74">
        <v>66</v>
      </c>
      <c r="BC74" s="80"/>
      <c r="BD74" s="80"/>
      <c r="BE74" s="80"/>
      <c r="BF74" s="80"/>
      <c r="BG74" s="32" t="str">
        <f t="shared" ref="BG74:BG137" si="15">CONCATENATE(BC74,BD74,BE74,BF74)</f>
        <v/>
      </c>
      <c r="BH74" s="78">
        <f t="shared" si="13"/>
        <v>0</v>
      </c>
      <c r="BI74" s="2">
        <f t="shared" ref="BI74:BI137" si="16">IF(COUNTA(AI74:AN74)&gt;0,1,0)</f>
        <v>0</v>
      </c>
      <c r="BJ74" s="2">
        <f t="shared" ref="BJ74:BJ137" si="17">IF(SUM(BH74:BI74)=2,1,0)</f>
        <v>0</v>
      </c>
      <c r="BK74" s="2">
        <f t="shared" si="14"/>
        <v>0</v>
      </c>
    </row>
    <row r="75" spans="2:63" ht="15" customHeight="1" x14ac:dyDescent="0.25">
      <c r="B75" s="14">
        <v>67</v>
      </c>
      <c r="C75" s="95" t="str">
        <f t="shared" ref="C75:C138" si="18">BG75</f>
        <v/>
      </c>
      <c r="D75" s="15" t="str">
        <f t="shared" si="12"/>
        <v>OK</v>
      </c>
      <c r="E75" s="16" t="e">
        <f>VLOOKUP('Data Sheet'!$B$8,'Data Sheet'!$I$2:$J$9,2,FALSE)</f>
        <v>#N/A</v>
      </c>
      <c r="F75" s="16" t="str">
        <f t="shared" ref="F75:F138" si="19">IF(BT75="", "", --("0."&amp;BT75))</f>
        <v/>
      </c>
      <c r="G75" s="103">
        <f t="shared" ref="G75:G138" si="20">IF(F75="", 0, F75/E75)</f>
        <v>0</v>
      </c>
      <c r="H75" s="17" t="s">
        <v>26</v>
      </c>
      <c r="I75" s="17" t="s">
        <v>26</v>
      </c>
      <c r="J75" s="17" t="str">
        <f>IF('Data Sheet'!$B$9="NC-50","N/A","OK")</f>
        <v>OK</v>
      </c>
      <c r="K75" s="17" t="str">
        <f>IF('Data Sheet'!$B$9="NC-50","N/A","OK")</f>
        <v>OK</v>
      </c>
      <c r="L75" s="17" t="str">
        <f t="shared" ref="L75:L138" si="21">IF($AP75="x","MIN","OK")</f>
        <v>OK</v>
      </c>
      <c r="M75" s="17" t="str">
        <f t="shared" ref="M75:M138" si="22">IF($AQ75="x","MIN","OK")</f>
        <v>OK</v>
      </c>
      <c r="N75" s="18" t="str">
        <f>IF(BO75&lt;&gt;"",
    IF(INT('Data Sheet'!$A$19)=INT('Data Sheet'!$B$19),
        --(INT('Data Sheet'!$A$19) &amp; "." &amp; BO75),
        IF(AND((--(INT('Data Sheet'!$A$19) &amp; "." &amp; BO75)&gt;=--('Data Sheet'!$A$19)), (--(INT('Data Sheet'!$A$19) &amp; "." &amp; BO75)&lt;=--('Data Sheet'!$B$19))),
            --(INT('Data Sheet'!$A$19) &amp; "." &amp; BO75),
            --(INT('Data Sheet'!$B$19) &amp; "." &amp; BO75)
        )
    ),
    IF(BN75&lt;&gt;"",
        IF(INT('Data Sheet'!$A$19)=INT('Data Sheet'!$B$19),
            --(INT('Data Sheet'!$A$19) &amp; "." &amp; LEFT(BN75,3)),
            IF(AND((--(INT('Data Sheet'!$A$19) &amp; "." &amp; LEFT(BN75,3))&gt;=--('Data Sheet'!$A$19)), (--(INT('Data Sheet'!$A$19) &amp; "." &amp; LEFT(BN75,3))&lt;=--('Data Sheet'!$B$19))),
                --(INT('Data Sheet'!$A$19) &amp; "." &amp; LEFT(BN75,3)),
                --(INT('Data Sheet'!$B$19) &amp; "." &amp; LEFT(BN75,3))
            )
        ),
        "OK"
    )
)</f>
        <v>OK</v>
      </c>
      <c r="O75" s="23" t="str">
        <f>IF(BP75&lt;&gt;"",
    IF(INT('Data Sheet'!$A$19)=INT('Data Sheet'!$B$19),
        --(INT('Data Sheet'!$A$19) &amp; "." &amp; BP75),
        IF(AND((--(INT('Data Sheet'!$A$19) &amp; "." &amp; BP75)&gt;=--('Data Sheet'!$A$19)), (--(INT('Data Sheet'!$A$19) &amp; "." &amp; BP75)&lt;=--('Data Sheet'!$B$19))),
            --(INT('Data Sheet'!$A$19) &amp; "." &amp; BP75),
            --(INT('Data Sheet'!$B$19) &amp; "." &amp; BP75)
        )
    ),
    IF(BN75&lt;&gt;"",
        IF(INT('Data Sheet'!$A$19)=INT('Data Sheet'!$B$19),
            --(INT('Data Sheet'!$A$19) &amp; "." &amp; RIGHT(BN75,3)),
            IF(AND((--(INT('Data Sheet'!$A$19) &amp; "." &amp; RIGHT(BN75,3))&gt;=--('Data Sheet'!$A$19)), (--(INT('Data Sheet'!$A$19) &amp; "." &amp; RIGHT(BN75,3))&lt;=--('Data Sheet'!$B$19))),
                --(INT('Data Sheet'!$A$19) &amp; "." &amp; RIGHT(BN75,3)),
                --(INT('Data Sheet'!$B$19) &amp; "." &amp; RIGHT(BN75,3))
            )
        ),
        "OK"
    )
)</f>
        <v>OK</v>
      </c>
      <c r="P75" s="23" t="str">
        <f>IF(BR75&lt;&gt;"",
    IF(INT('Data Sheet'!$A$19)=INT('Data Sheet'!$B$15),
        --(INT('Data Sheet'!$A$15) &amp; "." &amp; BR75),
        IF(AND((--(INT('Data Sheet'!$A$15) &amp; "." &amp; BR75)&gt;=--('Data Sheet'!$A$15)), (--(INT('Data Sheet'!$A$15) &amp; "." &amp; BR75)&lt;=--('Data Sheet'!$B$15))),
            --(INT('Data Sheet'!$A$15) &amp; "." &amp; BR75),
            --(INT('Data Sheet'!$B$15) &amp; "." &amp; BR75)
        )
    ),
    IF(BQ75&lt;&gt;"",
        IF(INT('Data Sheet'!$A$15)=INT('Data Sheet'!$B$15),
            --(INT('Data Sheet'!$A$15) &amp; "." &amp; LEFT(BQ75,3)),
            IF(AND((--(INT('Data Sheet'!$A$15) &amp; "." &amp; LEFT(BQ75,3))&gt;=--('Data Sheet'!$A$15)), (--(INT('Data Sheet'!$A$15) &amp; "." &amp; LEFT(BQ75,3))&lt;=--('Data Sheet'!$B$15))),
                --(INT('Data Sheet'!$A$15) &amp; "." &amp; LEFT(BQ75,3)),
                --(INT('Data Sheet'!$B$15) &amp; "." &amp; LEFT(BQ75,3))
            )
        ),
        "OK"
    )
)</f>
        <v>OK</v>
      </c>
      <c r="Q75" s="23" t="str">
        <f>IF(BS75&lt;&gt;"",
    IF(INT('Data Sheet'!$A$19)=INT('Data Sheet'!$B$15),
        --(INT('Data Sheet'!$A$15) &amp; "." &amp; BS75),
        IF(AND((--(INT('Data Sheet'!$A$15) &amp; "." &amp; BS75)&gt;=--('Data Sheet'!$A$15)), (--(INT('Data Sheet'!$A$15) &amp; "." &amp; BS75)&lt;=--('Data Sheet'!$B$15))),
            --(INT('Data Sheet'!$A$15) &amp; "." &amp; BS75),
            --(INT('Data Sheet'!$B$15) &amp; "." &amp; BS75)
        )
    ),
    IF(BQ75&lt;&gt;"",
        IF(INT('Data Sheet'!$A$15)=INT('Data Sheet'!$B$15),
            --(INT('Data Sheet'!$A$15) &amp; "." &amp; RIGHT(BQ75,3)),
            IF(AND((--(INT('Data Sheet'!$A$15) &amp; "." &amp; RIGHT(BQ75,3))&gt;=--('Data Sheet'!$A$15)), (--(INT('Data Sheet'!$A$15) &amp; "." &amp; RIGHT(BQ75,3))&lt;=--('Data Sheet'!$B$15))),
                --(INT('Data Sheet'!$A$15) &amp; "." &amp; RIGHT(BQ75,3)),
                --(INT('Data Sheet'!$B$15) &amp; "." &amp; RIGHT(BQ75,3))
            )
        ),
        "OK"
    )
)</f>
        <v>OK</v>
      </c>
      <c r="R75" s="19"/>
      <c r="S75" s="19"/>
      <c r="T75" s="19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1"/>
      <c r="AU75" s="21"/>
      <c r="AV75" s="21"/>
      <c r="AW75" s="22"/>
      <c r="AX75" s="99"/>
      <c r="AY75" s="20"/>
      <c r="AZ75" s="20"/>
      <c r="BA75" s="22"/>
      <c r="BB75">
        <v>67</v>
      </c>
      <c r="BC75" s="80"/>
      <c r="BD75" s="80"/>
      <c r="BE75" s="80"/>
      <c r="BF75" s="80"/>
      <c r="BG75" s="32" t="str">
        <f t="shared" si="15"/>
        <v/>
      </c>
      <c r="BH75" s="78">
        <f t="shared" si="13"/>
        <v>0</v>
      </c>
      <c r="BI75" s="2">
        <f t="shared" si="16"/>
        <v>0</v>
      </c>
      <c r="BJ75" s="2">
        <f t="shared" si="17"/>
        <v>0</v>
      </c>
      <c r="BK75" s="2">
        <f t="shared" si="14"/>
        <v>0</v>
      </c>
    </row>
    <row r="76" spans="2:63" ht="15" customHeight="1" x14ac:dyDescent="0.25">
      <c r="B76" s="14">
        <v>68</v>
      </c>
      <c r="C76" s="95" t="str">
        <f t="shared" si="18"/>
        <v/>
      </c>
      <c r="D76" s="15" t="str">
        <f t="shared" si="12"/>
        <v>OK</v>
      </c>
      <c r="E76" s="16" t="e">
        <f>VLOOKUP('Data Sheet'!$B$8,'Data Sheet'!$I$2:$J$9,2,FALSE)</f>
        <v>#N/A</v>
      </c>
      <c r="F76" s="16" t="str">
        <f t="shared" si="19"/>
        <v/>
      </c>
      <c r="G76" s="103">
        <f t="shared" si="20"/>
        <v>0</v>
      </c>
      <c r="H76" s="17" t="s">
        <v>26</v>
      </c>
      <c r="I76" s="17" t="s">
        <v>26</v>
      </c>
      <c r="J76" s="17" t="str">
        <f>IF('Data Sheet'!$B$9="NC-50","N/A","OK")</f>
        <v>OK</v>
      </c>
      <c r="K76" s="17" t="str">
        <f>IF('Data Sheet'!$B$9="NC-50","N/A","OK")</f>
        <v>OK</v>
      </c>
      <c r="L76" s="17" t="str">
        <f t="shared" si="21"/>
        <v>OK</v>
      </c>
      <c r="M76" s="17" t="str">
        <f t="shared" si="22"/>
        <v>OK</v>
      </c>
      <c r="N76" s="18" t="str">
        <f>IF(BO76&lt;&gt;"",
    IF(INT('Data Sheet'!$A$19)=INT('Data Sheet'!$B$19),
        --(INT('Data Sheet'!$A$19) &amp; "." &amp; BO76),
        IF(AND((--(INT('Data Sheet'!$A$19) &amp; "." &amp; BO76)&gt;=--('Data Sheet'!$A$19)), (--(INT('Data Sheet'!$A$19) &amp; "." &amp; BO76)&lt;=--('Data Sheet'!$B$19))),
            --(INT('Data Sheet'!$A$19) &amp; "." &amp; BO76),
            --(INT('Data Sheet'!$B$19) &amp; "." &amp; BO76)
        )
    ),
    IF(BN76&lt;&gt;"",
        IF(INT('Data Sheet'!$A$19)=INT('Data Sheet'!$B$19),
            --(INT('Data Sheet'!$A$19) &amp; "." &amp; LEFT(BN76,3)),
            IF(AND((--(INT('Data Sheet'!$A$19) &amp; "." &amp; LEFT(BN76,3))&gt;=--('Data Sheet'!$A$19)), (--(INT('Data Sheet'!$A$19) &amp; "." &amp; LEFT(BN76,3))&lt;=--('Data Sheet'!$B$19))),
                --(INT('Data Sheet'!$A$19) &amp; "." &amp; LEFT(BN76,3)),
                --(INT('Data Sheet'!$B$19) &amp; "." &amp; LEFT(BN76,3))
            )
        ),
        "OK"
    )
)</f>
        <v>OK</v>
      </c>
      <c r="O76" s="23" t="str">
        <f>IF(BP76&lt;&gt;"",
    IF(INT('Data Sheet'!$A$19)=INT('Data Sheet'!$B$19),
        --(INT('Data Sheet'!$A$19) &amp; "." &amp; BP76),
        IF(AND((--(INT('Data Sheet'!$A$19) &amp; "." &amp; BP76)&gt;=--('Data Sheet'!$A$19)), (--(INT('Data Sheet'!$A$19) &amp; "." &amp; BP76)&lt;=--('Data Sheet'!$B$19))),
            --(INT('Data Sheet'!$A$19) &amp; "." &amp; BP76),
            --(INT('Data Sheet'!$B$19) &amp; "." &amp; BP76)
        )
    ),
    IF(BN76&lt;&gt;"",
        IF(INT('Data Sheet'!$A$19)=INT('Data Sheet'!$B$19),
            --(INT('Data Sheet'!$A$19) &amp; "." &amp; RIGHT(BN76,3)),
            IF(AND((--(INT('Data Sheet'!$A$19) &amp; "." &amp; RIGHT(BN76,3))&gt;=--('Data Sheet'!$A$19)), (--(INT('Data Sheet'!$A$19) &amp; "." &amp; RIGHT(BN76,3))&lt;=--('Data Sheet'!$B$19))),
                --(INT('Data Sheet'!$A$19) &amp; "." &amp; RIGHT(BN76,3)),
                --(INT('Data Sheet'!$B$19) &amp; "." &amp; RIGHT(BN76,3))
            )
        ),
        "OK"
    )
)</f>
        <v>OK</v>
      </c>
      <c r="P76" s="23" t="str">
        <f>IF(BR76&lt;&gt;"",
    IF(INT('Data Sheet'!$A$19)=INT('Data Sheet'!$B$15),
        --(INT('Data Sheet'!$A$15) &amp; "." &amp; BR76),
        IF(AND((--(INT('Data Sheet'!$A$15) &amp; "." &amp; BR76)&gt;=--('Data Sheet'!$A$15)), (--(INT('Data Sheet'!$A$15) &amp; "." &amp; BR76)&lt;=--('Data Sheet'!$B$15))),
            --(INT('Data Sheet'!$A$15) &amp; "." &amp; BR76),
            --(INT('Data Sheet'!$B$15) &amp; "." &amp; BR76)
        )
    ),
    IF(BQ76&lt;&gt;"",
        IF(INT('Data Sheet'!$A$15)=INT('Data Sheet'!$B$15),
            --(INT('Data Sheet'!$A$15) &amp; "." &amp; LEFT(BQ76,3)),
            IF(AND((--(INT('Data Sheet'!$A$15) &amp; "." &amp; LEFT(BQ76,3))&gt;=--('Data Sheet'!$A$15)), (--(INT('Data Sheet'!$A$15) &amp; "." &amp; LEFT(BQ76,3))&lt;=--('Data Sheet'!$B$15))),
                --(INT('Data Sheet'!$A$15) &amp; "." &amp; LEFT(BQ76,3)),
                --(INT('Data Sheet'!$B$15) &amp; "." &amp; LEFT(BQ76,3))
            )
        ),
        "OK"
    )
)</f>
        <v>OK</v>
      </c>
      <c r="Q76" s="23" t="str">
        <f>IF(BS76&lt;&gt;"",
    IF(INT('Data Sheet'!$A$19)=INT('Data Sheet'!$B$15),
        --(INT('Data Sheet'!$A$15) &amp; "." &amp; BS76),
        IF(AND((--(INT('Data Sheet'!$A$15) &amp; "." &amp; BS76)&gt;=--('Data Sheet'!$A$15)), (--(INT('Data Sheet'!$A$15) &amp; "." &amp; BS76)&lt;=--('Data Sheet'!$B$15))),
            --(INT('Data Sheet'!$A$15) &amp; "." &amp; BS76),
            --(INT('Data Sheet'!$B$15) &amp; "." &amp; BS76)
        )
    ),
    IF(BQ76&lt;&gt;"",
        IF(INT('Data Sheet'!$A$15)=INT('Data Sheet'!$B$15),
            --(INT('Data Sheet'!$A$15) &amp; "." &amp; RIGHT(BQ76,3)),
            IF(AND((--(INT('Data Sheet'!$A$15) &amp; "." &amp; RIGHT(BQ76,3))&gt;=--('Data Sheet'!$A$15)), (--(INT('Data Sheet'!$A$15) &amp; "." &amp; RIGHT(BQ76,3))&lt;=--('Data Sheet'!$B$15))),
                --(INT('Data Sheet'!$A$15) &amp; "." &amp; RIGHT(BQ76,3)),
                --(INT('Data Sheet'!$B$15) &amp; "." &amp; RIGHT(BQ76,3))
            )
        ),
        "OK"
    )
)</f>
        <v>OK</v>
      </c>
      <c r="R76" s="19"/>
      <c r="S76" s="19"/>
      <c r="T76" s="19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1"/>
      <c r="AU76" s="21"/>
      <c r="AV76" s="21"/>
      <c r="AW76" s="22"/>
      <c r="AX76" s="99"/>
      <c r="AY76" s="20"/>
      <c r="AZ76" s="20"/>
      <c r="BA76" s="22"/>
      <c r="BB76">
        <v>68</v>
      </c>
      <c r="BC76" s="80"/>
      <c r="BD76" s="80"/>
      <c r="BE76" s="80"/>
      <c r="BF76" s="80"/>
      <c r="BG76" s="32" t="str">
        <f t="shared" si="15"/>
        <v/>
      </c>
      <c r="BH76" s="78">
        <f t="shared" si="13"/>
        <v>0</v>
      </c>
      <c r="BI76" s="2">
        <f t="shared" si="16"/>
        <v>0</v>
      </c>
      <c r="BJ76" s="2">
        <f t="shared" si="17"/>
        <v>0</v>
      </c>
      <c r="BK76" s="2">
        <f t="shared" si="14"/>
        <v>0</v>
      </c>
    </row>
    <row r="77" spans="2:63" ht="15" customHeight="1" x14ac:dyDescent="0.25">
      <c r="B77" s="14">
        <v>69</v>
      </c>
      <c r="C77" s="95" t="str">
        <f t="shared" si="18"/>
        <v/>
      </c>
      <c r="D77" s="15" t="str">
        <f t="shared" si="12"/>
        <v>OK</v>
      </c>
      <c r="E77" s="16" t="e">
        <f>VLOOKUP('Data Sheet'!$B$8,'Data Sheet'!$I$2:$J$9,2,FALSE)</f>
        <v>#N/A</v>
      </c>
      <c r="F77" s="16" t="str">
        <f t="shared" si="19"/>
        <v/>
      </c>
      <c r="G77" s="103">
        <f t="shared" si="20"/>
        <v>0</v>
      </c>
      <c r="H77" s="17" t="s">
        <v>26</v>
      </c>
      <c r="I77" s="17" t="s">
        <v>26</v>
      </c>
      <c r="J77" s="17" t="str">
        <f>IF('Data Sheet'!$B$9="NC-50","N/A","OK")</f>
        <v>OK</v>
      </c>
      <c r="K77" s="17" t="str">
        <f>IF('Data Sheet'!$B$9="NC-50","N/A","OK")</f>
        <v>OK</v>
      </c>
      <c r="L77" s="17" t="str">
        <f t="shared" si="21"/>
        <v>OK</v>
      </c>
      <c r="M77" s="17" t="str">
        <f t="shared" si="22"/>
        <v>OK</v>
      </c>
      <c r="N77" s="18" t="str">
        <f>IF(BO77&lt;&gt;"",
    IF(INT('Data Sheet'!$A$19)=INT('Data Sheet'!$B$19),
        --(INT('Data Sheet'!$A$19) &amp; "." &amp; BO77),
        IF(AND((--(INT('Data Sheet'!$A$19) &amp; "." &amp; BO77)&gt;=--('Data Sheet'!$A$19)), (--(INT('Data Sheet'!$A$19) &amp; "." &amp; BO77)&lt;=--('Data Sheet'!$B$19))),
            --(INT('Data Sheet'!$A$19) &amp; "." &amp; BO77),
            --(INT('Data Sheet'!$B$19) &amp; "." &amp; BO77)
        )
    ),
    IF(BN77&lt;&gt;"",
        IF(INT('Data Sheet'!$A$19)=INT('Data Sheet'!$B$19),
            --(INT('Data Sheet'!$A$19) &amp; "." &amp; LEFT(BN77,3)),
            IF(AND((--(INT('Data Sheet'!$A$19) &amp; "." &amp; LEFT(BN77,3))&gt;=--('Data Sheet'!$A$19)), (--(INT('Data Sheet'!$A$19) &amp; "." &amp; LEFT(BN77,3))&lt;=--('Data Sheet'!$B$19))),
                --(INT('Data Sheet'!$A$19) &amp; "." &amp; LEFT(BN77,3)),
                --(INT('Data Sheet'!$B$19) &amp; "." &amp; LEFT(BN77,3))
            )
        ),
        "OK"
    )
)</f>
        <v>OK</v>
      </c>
      <c r="O77" s="23" t="str">
        <f>IF(BP77&lt;&gt;"",
    IF(INT('Data Sheet'!$A$19)=INT('Data Sheet'!$B$19),
        --(INT('Data Sheet'!$A$19) &amp; "." &amp; BP77),
        IF(AND((--(INT('Data Sheet'!$A$19) &amp; "." &amp; BP77)&gt;=--('Data Sheet'!$A$19)), (--(INT('Data Sheet'!$A$19) &amp; "." &amp; BP77)&lt;=--('Data Sheet'!$B$19))),
            --(INT('Data Sheet'!$A$19) &amp; "." &amp; BP77),
            --(INT('Data Sheet'!$B$19) &amp; "." &amp; BP77)
        )
    ),
    IF(BN77&lt;&gt;"",
        IF(INT('Data Sheet'!$A$19)=INT('Data Sheet'!$B$19),
            --(INT('Data Sheet'!$A$19) &amp; "." &amp; RIGHT(BN77,3)),
            IF(AND((--(INT('Data Sheet'!$A$19) &amp; "." &amp; RIGHT(BN77,3))&gt;=--('Data Sheet'!$A$19)), (--(INT('Data Sheet'!$A$19) &amp; "." &amp; RIGHT(BN77,3))&lt;=--('Data Sheet'!$B$19))),
                --(INT('Data Sheet'!$A$19) &amp; "." &amp; RIGHT(BN77,3)),
                --(INT('Data Sheet'!$B$19) &amp; "." &amp; RIGHT(BN77,3))
            )
        ),
        "OK"
    )
)</f>
        <v>OK</v>
      </c>
      <c r="P77" s="23" t="str">
        <f>IF(BR77&lt;&gt;"",
    IF(INT('Data Sheet'!$A$19)=INT('Data Sheet'!$B$15),
        --(INT('Data Sheet'!$A$15) &amp; "." &amp; BR77),
        IF(AND((--(INT('Data Sheet'!$A$15) &amp; "." &amp; BR77)&gt;=--('Data Sheet'!$A$15)), (--(INT('Data Sheet'!$A$15) &amp; "." &amp; BR77)&lt;=--('Data Sheet'!$B$15))),
            --(INT('Data Sheet'!$A$15) &amp; "." &amp; BR77),
            --(INT('Data Sheet'!$B$15) &amp; "." &amp; BR77)
        )
    ),
    IF(BQ77&lt;&gt;"",
        IF(INT('Data Sheet'!$A$15)=INT('Data Sheet'!$B$15),
            --(INT('Data Sheet'!$A$15) &amp; "." &amp; LEFT(BQ77,3)),
            IF(AND((--(INT('Data Sheet'!$A$15) &amp; "." &amp; LEFT(BQ77,3))&gt;=--('Data Sheet'!$A$15)), (--(INT('Data Sheet'!$A$15) &amp; "." &amp; LEFT(BQ77,3))&lt;=--('Data Sheet'!$B$15))),
                --(INT('Data Sheet'!$A$15) &amp; "." &amp; LEFT(BQ77,3)),
                --(INT('Data Sheet'!$B$15) &amp; "." &amp; LEFT(BQ77,3))
            )
        ),
        "OK"
    )
)</f>
        <v>OK</v>
      </c>
      <c r="Q77" s="23" t="str">
        <f>IF(BS77&lt;&gt;"",
    IF(INT('Data Sheet'!$A$19)=INT('Data Sheet'!$B$15),
        --(INT('Data Sheet'!$A$15) &amp; "." &amp; BS77),
        IF(AND((--(INT('Data Sheet'!$A$15) &amp; "." &amp; BS77)&gt;=--('Data Sheet'!$A$15)), (--(INT('Data Sheet'!$A$15) &amp; "." &amp; BS77)&lt;=--('Data Sheet'!$B$15))),
            --(INT('Data Sheet'!$A$15) &amp; "." &amp; BS77),
            --(INT('Data Sheet'!$B$15) &amp; "." &amp; BS77)
        )
    ),
    IF(BQ77&lt;&gt;"",
        IF(INT('Data Sheet'!$A$15)=INT('Data Sheet'!$B$15),
            --(INT('Data Sheet'!$A$15) &amp; "." &amp; RIGHT(BQ77,3)),
            IF(AND((--(INT('Data Sheet'!$A$15) &amp; "." &amp; RIGHT(BQ77,3))&gt;=--('Data Sheet'!$A$15)), (--(INT('Data Sheet'!$A$15) &amp; "." &amp; RIGHT(BQ77,3))&lt;=--('Data Sheet'!$B$15))),
                --(INT('Data Sheet'!$A$15) &amp; "." &amp; RIGHT(BQ77,3)),
                --(INT('Data Sheet'!$B$15) &amp; "." &amp; RIGHT(BQ77,3))
            )
        ),
        "OK"
    )
)</f>
        <v>OK</v>
      </c>
      <c r="R77" s="19"/>
      <c r="S77" s="19"/>
      <c r="T77" s="19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1"/>
      <c r="AU77" s="21"/>
      <c r="AV77" s="21"/>
      <c r="AW77" s="22"/>
      <c r="AX77" s="99"/>
      <c r="AY77" s="20"/>
      <c r="AZ77" s="20"/>
      <c r="BA77" s="22"/>
      <c r="BB77">
        <v>69</v>
      </c>
      <c r="BC77" s="80"/>
      <c r="BD77" s="80"/>
      <c r="BE77" s="80"/>
      <c r="BF77" s="80"/>
      <c r="BG77" s="32" t="str">
        <f t="shared" si="15"/>
        <v/>
      </c>
      <c r="BH77" s="78">
        <f t="shared" si="13"/>
        <v>0</v>
      </c>
      <c r="BI77" s="2">
        <f t="shared" si="16"/>
        <v>0</v>
      </c>
      <c r="BJ77" s="2">
        <f t="shared" si="17"/>
        <v>0</v>
      </c>
      <c r="BK77" s="2">
        <f t="shared" si="14"/>
        <v>0</v>
      </c>
    </row>
    <row r="78" spans="2:63" ht="15" customHeight="1" x14ac:dyDescent="0.25">
      <c r="B78" s="14">
        <v>70</v>
      </c>
      <c r="C78" s="95" t="str">
        <f t="shared" si="18"/>
        <v/>
      </c>
      <c r="D78" s="15" t="str">
        <f t="shared" si="12"/>
        <v>OK</v>
      </c>
      <c r="E78" s="16" t="e">
        <f>VLOOKUP('Data Sheet'!$B$8,'Data Sheet'!$I$2:$J$9,2,FALSE)</f>
        <v>#N/A</v>
      </c>
      <c r="F78" s="16" t="str">
        <f t="shared" si="19"/>
        <v/>
      </c>
      <c r="G78" s="103">
        <f t="shared" si="20"/>
        <v>0</v>
      </c>
      <c r="H78" s="17" t="s">
        <v>26</v>
      </c>
      <c r="I78" s="17" t="s">
        <v>26</v>
      </c>
      <c r="J78" s="17" t="str">
        <f>IF('Data Sheet'!$B$9="NC-50","N/A","OK")</f>
        <v>OK</v>
      </c>
      <c r="K78" s="17" t="str">
        <f>IF('Data Sheet'!$B$9="NC-50","N/A","OK")</f>
        <v>OK</v>
      </c>
      <c r="L78" s="17" t="str">
        <f t="shared" si="21"/>
        <v>OK</v>
      </c>
      <c r="M78" s="17" t="str">
        <f t="shared" si="22"/>
        <v>OK</v>
      </c>
      <c r="N78" s="18" t="str">
        <f>IF(BO78&lt;&gt;"",
    IF(INT('Data Sheet'!$A$19)=INT('Data Sheet'!$B$19),
        --(INT('Data Sheet'!$A$19) &amp; "." &amp; BO78),
        IF(AND((--(INT('Data Sheet'!$A$19) &amp; "." &amp; BO78)&gt;=--('Data Sheet'!$A$19)), (--(INT('Data Sheet'!$A$19) &amp; "." &amp; BO78)&lt;=--('Data Sheet'!$B$19))),
            --(INT('Data Sheet'!$A$19) &amp; "." &amp; BO78),
            --(INT('Data Sheet'!$B$19) &amp; "." &amp; BO78)
        )
    ),
    IF(BN78&lt;&gt;"",
        IF(INT('Data Sheet'!$A$19)=INT('Data Sheet'!$B$19),
            --(INT('Data Sheet'!$A$19) &amp; "." &amp; LEFT(BN78,3)),
            IF(AND((--(INT('Data Sheet'!$A$19) &amp; "." &amp; LEFT(BN78,3))&gt;=--('Data Sheet'!$A$19)), (--(INT('Data Sheet'!$A$19) &amp; "." &amp; LEFT(BN78,3))&lt;=--('Data Sheet'!$B$19))),
                --(INT('Data Sheet'!$A$19) &amp; "." &amp; LEFT(BN78,3)),
                --(INT('Data Sheet'!$B$19) &amp; "." &amp; LEFT(BN78,3))
            )
        ),
        "OK"
    )
)</f>
        <v>OK</v>
      </c>
      <c r="O78" s="23" t="str">
        <f>IF(BP78&lt;&gt;"",
    IF(INT('Data Sheet'!$A$19)=INT('Data Sheet'!$B$19),
        --(INT('Data Sheet'!$A$19) &amp; "." &amp; BP78),
        IF(AND((--(INT('Data Sheet'!$A$19) &amp; "." &amp; BP78)&gt;=--('Data Sheet'!$A$19)), (--(INT('Data Sheet'!$A$19) &amp; "." &amp; BP78)&lt;=--('Data Sheet'!$B$19))),
            --(INT('Data Sheet'!$A$19) &amp; "." &amp; BP78),
            --(INT('Data Sheet'!$B$19) &amp; "." &amp; BP78)
        )
    ),
    IF(BN78&lt;&gt;"",
        IF(INT('Data Sheet'!$A$19)=INT('Data Sheet'!$B$19),
            --(INT('Data Sheet'!$A$19) &amp; "." &amp; RIGHT(BN78,3)),
            IF(AND((--(INT('Data Sheet'!$A$19) &amp; "." &amp; RIGHT(BN78,3))&gt;=--('Data Sheet'!$A$19)), (--(INT('Data Sheet'!$A$19) &amp; "." &amp; RIGHT(BN78,3))&lt;=--('Data Sheet'!$B$19))),
                --(INT('Data Sheet'!$A$19) &amp; "." &amp; RIGHT(BN78,3)),
                --(INT('Data Sheet'!$B$19) &amp; "." &amp; RIGHT(BN78,3))
            )
        ),
        "OK"
    )
)</f>
        <v>OK</v>
      </c>
      <c r="P78" s="23" t="str">
        <f>IF(BR78&lt;&gt;"",
    IF(INT('Data Sheet'!$A$19)=INT('Data Sheet'!$B$15),
        --(INT('Data Sheet'!$A$15) &amp; "." &amp; BR78),
        IF(AND((--(INT('Data Sheet'!$A$15) &amp; "." &amp; BR78)&gt;=--('Data Sheet'!$A$15)), (--(INT('Data Sheet'!$A$15) &amp; "." &amp; BR78)&lt;=--('Data Sheet'!$B$15))),
            --(INT('Data Sheet'!$A$15) &amp; "." &amp; BR78),
            --(INT('Data Sheet'!$B$15) &amp; "." &amp; BR78)
        )
    ),
    IF(BQ78&lt;&gt;"",
        IF(INT('Data Sheet'!$A$15)=INT('Data Sheet'!$B$15),
            --(INT('Data Sheet'!$A$15) &amp; "." &amp; LEFT(BQ78,3)),
            IF(AND((--(INT('Data Sheet'!$A$15) &amp; "." &amp; LEFT(BQ78,3))&gt;=--('Data Sheet'!$A$15)), (--(INT('Data Sheet'!$A$15) &amp; "." &amp; LEFT(BQ78,3))&lt;=--('Data Sheet'!$B$15))),
                --(INT('Data Sheet'!$A$15) &amp; "." &amp; LEFT(BQ78,3)),
                --(INT('Data Sheet'!$B$15) &amp; "." &amp; LEFT(BQ78,3))
            )
        ),
        "OK"
    )
)</f>
        <v>OK</v>
      </c>
      <c r="Q78" s="23" t="str">
        <f>IF(BS78&lt;&gt;"",
    IF(INT('Data Sheet'!$A$19)=INT('Data Sheet'!$B$15),
        --(INT('Data Sheet'!$A$15) &amp; "." &amp; BS78),
        IF(AND((--(INT('Data Sheet'!$A$15) &amp; "." &amp; BS78)&gt;=--('Data Sheet'!$A$15)), (--(INT('Data Sheet'!$A$15) &amp; "." &amp; BS78)&lt;=--('Data Sheet'!$B$15))),
            --(INT('Data Sheet'!$A$15) &amp; "." &amp; BS78),
            --(INT('Data Sheet'!$B$15) &amp; "." &amp; BS78)
        )
    ),
    IF(BQ78&lt;&gt;"",
        IF(INT('Data Sheet'!$A$15)=INT('Data Sheet'!$B$15),
            --(INT('Data Sheet'!$A$15) &amp; "." &amp; RIGHT(BQ78,3)),
            IF(AND((--(INT('Data Sheet'!$A$15) &amp; "." &amp; RIGHT(BQ78,3))&gt;=--('Data Sheet'!$A$15)), (--(INT('Data Sheet'!$A$15) &amp; "." &amp; RIGHT(BQ78,3))&lt;=--('Data Sheet'!$B$15))),
                --(INT('Data Sheet'!$A$15) &amp; "." &amp; RIGHT(BQ78,3)),
                --(INT('Data Sheet'!$B$15) &amp; "." &amp; RIGHT(BQ78,3))
            )
        ),
        "OK"
    )
)</f>
        <v>OK</v>
      </c>
      <c r="R78" s="19"/>
      <c r="S78" s="19"/>
      <c r="T78" s="19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1"/>
      <c r="AU78" s="21"/>
      <c r="AV78" s="21"/>
      <c r="AW78" s="22"/>
      <c r="AX78" s="99"/>
      <c r="AY78" s="20"/>
      <c r="AZ78" s="20"/>
      <c r="BA78" s="22"/>
      <c r="BB78">
        <v>70</v>
      </c>
      <c r="BC78" s="80"/>
      <c r="BD78" s="80"/>
      <c r="BE78" s="80"/>
      <c r="BF78" s="80"/>
      <c r="BG78" s="32" t="str">
        <f t="shared" si="15"/>
        <v/>
      </c>
      <c r="BH78" s="78">
        <f t="shared" si="13"/>
        <v>0</v>
      </c>
      <c r="BI78" s="2">
        <f t="shared" si="16"/>
        <v>0</v>
      </c>
      <c r="BJ78" s="2">
        <f t="shared" si="17"/>
        <v>0</v>
      </c>
      <c r="BK78" s="2">
        <f t="shared" si="14"/>
        <v>0</v>
      </c>
    </row>
    <row r="79" spans="2:63" ht="15" customHeight="1" x14ac:dyDescent="0.25">
      <c r="B79" s="14">
        <v>71</v>
      </c>
      <c r="C79" s="95" t="str">
        <f t="shared" si="18"/>
        <v/>
      </c>
      <c r="D79" s="15" t="str">
        <f t="shared" si="12"/>
        <v>OK</v>
      </c>
      <c r="E79" s="16" t="e">
        <f>VLOOKUP('Data Sheet'!$B$8,'Data Sheet'!$I$2:$J$9,2,FALSE)</f>
        <v>#N/A</v>
      </c>
      <c r="F79" s="16" t="str">
        <f t="shared" si="19"/>
        <v/>
      </c>
      <c r="G79" s="103">
        <f t="shared" si="20"/>
        <v>0</v>
      </c>
      <c r="H79" s="17" t="s">
        <v>26</v>
      </c>
      <c r="I79" s="17" t="s">
        <v>26</v>
      </c>
      <c r="J79" s="17" t="str">
        <f>IF('Data Sheet'!$B$9="NC-50","N/A","OK")</f>
        <v>OK</v>
      </c>
      <c r="K79" s="17" t="str">
        <f>IF('Data Sheet'!$B$9="NC-50","N/A","OK")</f>
        <v>OK</v>
      </c>
      <c r="L79" s="17" t="str">
        <f t="shared" si="21"/>
        <v>OK</v>
      </c>
      <c r="M79" s="17" t="str">
        <f t="shared" si="22"/>
        <v>OK</v>
      </c>
      <c r="N79" s="18" t="str">
        <f>IF(BO79&lt;&gt;"",
    IF(INT('Data Sheet'!$A$19)=INT('Data Sheet'!$B$19),
        --(INT('Data Sheet'!$A$19) &amp; "." &amp; BO79),
        IF(AND((--(INT('Data Sheet'!$A$19) &amp; "." &amp; BO79)&gt;=--('Data Sheet'!$A$19)), (--(INT('Data Sheet'!$A$19) &amp; "." &amp; BO79)&lt;=--('Data Sheet'!$B$19))),
            --(INT('Data Sheet'!$A$19) &amp; "." &amp; BO79),
            --(INT('Data Sheet'!$B$19) &amp; "." &amp; BO79)
        )
    ),
    IF(BN79&lt;&gt;"",
        IF(INT('Data Sheet'!$A$19)=INT('Data Sheet'!$B$19),
            --(INT('Data Sheet'!$A$19) &amp; "." &amp; LEFT(BN79,3)),
            IF(AND((--(INT('Data Sheet'!$A$19) &amp; "." &amp; LEFT(BN79,3))&gt;=--('Data Sheet'!$A$19)), (--(INT('Data Sheet'!$A$19) &amp; "." &amp; LEFT(BN79,3))&lt;=--('Data Sheet'!$B$19))),
                --(INT('Data Sheet'!$A$19) &amp; "." &amp; LEFT(BN79,3)),
                --(INT('Data Sheet'!$B$19) &amp; "." &amp; LEFT(BN79,3))
            )
        ),
        "OK"
    )
)</f>
        <v>OK</v>
      </c>
      <c r="O79" s="23" t="str">
        <f>IF(BP79&lt;&gt;"",
    IF(INT('Data Sheet'!$A$19)=INT('Data Sheet'!$B$19),
        --(INT('Data Sheet'!$A$19) &amp; "." &amp; BP79),
        IF(AND((--(INT('Data Sheet'!$A$19) &amp; "." &amp; BP79)&gt;=--('Data Sheet'!$A$19)), (--(INT('Data Sheet'!$A$19) &amp; "." &amp; BP79)&lt;=--('Data Sheet'!$B$19))),
            --(INT('Data Sheet'!$A$19) &amp; "." &amp; BP79),
            --(INT('Data Sheet'!$B$19) &amp; "." &amp; BP79)
        )
    ),
    IF(BN79&lt;&gt;"",
        IF(INT('Data Sheet'!$A$19)=INT('Data Sheet'!$B$19),
            --(INT('Data Sheet'!$A$19) &amp; "." &amp; RIGHT(BN79,3)),
            IF(AND((--(INT('Data Sheet'!$A$19) &amp; "." &amp; RIGHT(BN79,3))&gt;=--('Data Sheet'!$A$19)), (--(INT('Data Sheet'!$A$19) &amp; "." &amp; RIGHT(BN79,3))&lt;=--('Data Sheet'!$B$19))),
                --(INT('Data Sheet'!$A$19) &amp; "." &amp; RIGHT(BN79,3)),
                --(INT('Data Sheet'!$B$19) &amp; "." &amp; RIGHT(BN79,3))
            )
        ),
        "OK"
    )
)</f>
        <v>OK</v>
      </c>
      <c r="P79" s="23" t="str">
        <f>IF(BR79&lt;&gt;"",
    IF(INT('Data Sheet'!$A$19)=INT('Data Sheet'!$B$15),
        --(INT('Data Sheet'!$A$15) &amp; "." &amp; BR79),
        IF(AND((--(INT('Data Sheet'!$A$15) &amp; "." &amp; BR79)&gt;=--('Data Sheet'!$A$15)), (--(INT('Data Sheet'!$A$15) &amp; "." &amp; BR79)&lt;=--('Data Sheet'!$B$15))),
            --(INT('Data Sheet'!$A$15) &amp; "." &amp; BR79),
            --(INT('Data Sheet'!$B$15) &amp; "." &amp; BR79)
        )
    ),
    IF(BQ79&lt;&gt;"",
        IF(INT('Data Sheet'!$A$15)=INT('Data Sheet'!$B$15),
            --(INT('Data Sheet'!$A$15) &amp; "." &amp; LEFT(BQ79,3)),
            IF(AND((--(INT('Data Sheet'!$A$15) &amp; "." &amp; LEFT(BQ79,3))&gt;=--('Data Sheet'!$A$15)), (--(INT('Data Sheet'!$A$15) &amp; "." &amp; LEFT(BQ79,3))&lt;=--('Data Sheet'!$B$15))),
                --(INT('Data Sheet'!$A$15) &amp; "." &amp; LEFT(BQ79,3)),
                --(INT('Data Sheet'!$B$15) &amp; "." &amp; LEFT(BQ79,3))
            )
        ),
        "OK"
    )
)</f>
        <v>OK</v>
      </c>
      <c r="Q79" s="23" t="str">
        <f>IF(BS79&lt;&gt;"",
    IF(INT('Data Sheet'!$A$19)=INT('Data Sheet'!$B$15),
        --(INT('Data Sheet'!$A$15) &amp; "." &amp; BS79),
        IF(AND((--(INT('Data Sheet'!$A$15) &amp; "." &amp; BS79)&gt;=--('Data Sheet'!$A$15)), (--(INT('Data Sheet'!$A$15) &amp; "." &amp; BS79)&lt;=--('Data Sheet'!$B$15))),
            --(INT('Data Sheet'!$A$15) &amp; "." &amp; BS79),
            --(INT('Data Sheet'!$B$15) &amp; "." &amp; BS79)
        )
    ),
    IF(BQ79&lt;&gt;"",
        IF(INT('Data Sheet'!$A$15)=INT('Data Sheet'!$B$15),
            --(INT('Data Sheet'!$A$15) &amp; "." &amp; RIGHT(BQ79,3)),
            IF(AND((--(INT('Data Sheet'!$A$15) &amp; "." &amp; RIGHT(BQ79,3))&gt;=--('Data Sheet'!$A$15)), (--(INT('Data Sheet'!$A$15) &amp; "." &amp; RIGHT(BQ79,3))&lt;=--('Data Sheet'!$B$15))),
                --(INT('Data Sheet'!$A$15) &amp; "." &amp; RIGHT(BQ79,3)),
                --(INT('Data Sheet'!$B$15) &amp; "." &amp; RIGHT(BQ79,3))
            )
        ),
        "OK"
    )
)</f>
        <v>OK</v>
      </c>
      <c r="R79" s="19"/>
      <c r="S79" s="19"/>
      <c r="T79" s="19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1"/>
      <c r="AU79" s="21"/>
      <c r="AV79" s="21"/>
      <c r="AW79" s="22"/>
      <c r="AX79" s="99"/>
      <c r="AY79" s="20"/>
      <c r="AZ79" s="20"/>
      <c r="BA79" s="22"/>
      <c r="BB79">
        <v>71</v>
      </c>
      <c r="BC79" s="80"/>
      <c r="BD79" s="80"/>
      <c r="BE79" s="80"/>
      <c r="BF79" s="80"/>
      <c r="BG79" s="32" t="str">
        <f t="shared" si="15"/>
        <v/>
      </c>
      <c r="BH79" s="78">
        <f t="shared" si="13"/>
        <v>0</v>
      </c>
      <c r="BI79" s="2">
        <f t="shared" si="16"/>
        <v>0</v>
      </c>
      <c r="BJ79" s="2">
        <f t="shared" si="17"/>
        <v>0</v>
      </c>
      <c r="BK79" s="2">
        <f t="shared" si="14"/>
        <v>0</v>
      </c>
    </row>
    <row r="80" spans="2:63" ht="15" customHeight="1" x14ac:dyDescent="0.25">
      <c r="B80" s="14">
        <v>72</v>
      </c>
      <c r="C80" s="95" t="str">
        <f t="shared" si="18"/>
        <v/>
      </c>
      <c r="D80" s="15" t="str">
        <f t="shared" si="12"/>
        <v>OK</v>
      </c>
      <c r="E80" s="16" t="e">
        <f>VLOOKUP('Data Sheet'!$B$8,'Data Sheet'!$I$2:$J$9,2,FALSE)</f>
        <v>#N/A</v>
      </c>
      <c r="F80" s="16" t="str">
        <f t="shared" si="19"/>
        <v/>
      </c>
      <c r="G80" s="103">
        <f t="shared" si="20"/>
        <v>0</v>
      </c>
      <c r="H80" s="17" t="s">
        <v>26</v>
      </c>
      <c r="I80" s="17" t="s">
        <v>26</v>
      </c>
      <c r="J80" s="17" t="str">
        <f>IF('Data Sheet'!$B$9="NC-50","N/A","OK")</f>
        <v>OK</v>
      </c>
      <c r="K80" s="17" t="str">
        <f>IF('Data Sheet'!$B$9="NC-50","N/A","OK")</f>
        <v>OK</v>
      </c>
      <c r="L80" s="17" t="str">
        <f t="shared" si="21"/>
        <v>OK</v>
      </c>
      <c r="M80" s="17" t="str">
        <f t="shared" si="22"/>
        <v>OK</v>
      </c>
      <c r="N80" s="18" t="str">
        <f>IF(BO80&lt;&gt;"",
    IF(INT('Data Sheet'!$A$19)=INT('Data Sheet'!$B$19),
        --(INT('Data Sheet'!$A$19) &amp; "." &amp; BO80),
        IF(AND((--(INT('Data Sheet'!$A$19) &amp; "." &amp; BO80)&gt;=--('Data Sheet'!$A$19)), (--(INT('Data Sheet'!$A$19) &amp; "." &amp; BO80)&lt;=--('Data Sheet'!$B$19))),
            --(INT('Data Sheet'!$A$19) &amp; "." &amp; BO80),
            --(INT('Data Sheet'!$B$19) &amp; "." &amp; BO80)
        )
    ),
    IF(BN80&lt;&gt;"",
        IF(INT('Data Sheet'!$A$19)=INT('Data Sheet'!$B$19),
            --(INT('Data Sheet'!$A$19) &amp; "." &amp; LEFT(BN80,3)),
            IF(AND((--(INT('Data Sheet'!$A$19) &amp; "." &amp; LEFT(BN80,3))&gt;=--('Data Sheet'!$A$19)), (--(INT('Data Sheet'!$A$19) &amp; "." &amp; LEFT(BN80,3))&lt;=--('Data Sheet'!$B$19))),
                --(INT('Data Sheet'!$A$19) &amp; "." &amp; LEFT(BN80,3)),
                --(INT('Data Sheet'!$B$19) &amp; "." &amp; LEFT(BN80,3))
            )
        ),
        "OK"
    )
)</f>
        <v>OK</v>
      </c>
      <c r="O80" s="23" t="str">
        <f>IF(BP80&lt;&gt;"",
    IF(INT('Data Sheet'!$A$19)=INT('Data Sheet'!$B$19),
        --(INT('Data Sheet'!$A$19) &amp; "." &amp; BP80),
        IF(AND((--(INT('Data Sheet'!$A$19) &amp; "." &amp; BP80)&gt;=--('Data Sheet'!$A$19)), (--(INT('Data Sheet'!$A$19) &amp; "." &amp; BP80)&lt;=--('Data Sheet'!$B$19))),
            --(INT('Data Sheet'!$A$19) &amp; "." &amp; BP80),
            --(INT('Data Sheet'!$B$19) &amp; "." &amp; BP80)
        )
    ),
    IF(BN80&lt;&gt;"",
        IF(INT('Data Sheet'!$A$19)=INT('Data Sheet'!$B$19),
            --(INT('Data Sheet'!$A$19) &amp; "." &amp; RIGHT(BN80,3)),
            IF(AND((--(INT('Data Sheet'!$A$19) &amp; "." &amp; RIGHT(BN80,3))&gt;=--('Data Sheet'!$A$19)), (--(INT('Data Sheet'!$A$19) &amp; "." &amp; RIGHT(BN80,3))&lt;=--('Data Sheet'!$B$19))),
                --(INT('Data Sheet'!$A$19) &amp; "." &amp; RIGHT(BN80,3)),
                --(INT('Data Sheet'!$B$19) &amp; "." &amp; RIGHT(BN80,3))
            )
        ),
        "OK"
    )
)</f>
        <v>OK</v>
      </c>
      <c r="P80" s="23" t="str">
        <f>IF(BR80&lt;&gt;"",
    IF(INT('Data Sheet'!$A$19)=INT('Data Sheet'!$B$15),
        --(INT('Data Sheet'!$A$15) &amp; "." &amp; BR80),
        IF(AND((--(INT('Data Sheet'!$A$15) &amp; "." &amp; BR80)&gt;=--('Data Sheet'!$A$15)), (--(INT('Data Sheet'!$A$15) &amp; "." &amp; BR80)&lt;=--('Data Sheet'!$B$15))),
            --(INT('Data Sheet'!$A$15) &amp; "." &amp; BR80),
            --(INT('Data Sheet'!$B$15) &amp; "." &amp; BR80)
        )
    ),
    IF(BQ80&lt;&gt;"",
        IF(INT('Data Sheet'!$A$15)=INT('Data Sheet'!$B$15),
            --(INT('Data Sheet'!$A$15) &amp; "." &amp; LEFT(BQ80,3)),
            IF(AND((--(INT('Data Sheet'!$A$15) &amp; "." &amp; LEFT(BQ80,3))&gt;=--('Data Sheet'!$A$15)), (--(INT('Data Sheet'!$A$15) &amp; "." &amp; LEFT(BQ80,3))&lt;=--('Data Sheet'!$B$15))),
                --(INT('Data Sheet'!$A$15) &amp; "." &amp; LEFT(BQ80,3)),
                --(INT('Data Sheet'!$B$15) &amp; "." &amp; LEFT(BQ80,3))
            )
        ),
        "OK"
    )
)</f>
        <v>OK</v>
      </c>
      <c r="Q80" s="23" t="str">
        <f>IF(BS80&lt;&gt;"",
    IF(INT('Data Sheet'!$A$19)=INT('Data Sheet'!$B$15),
        --(INT('Data Sheet'!$A$15) &amp; "." &amp; BS80),
        IF(AND((--(INT('Data Sheet'!$A$15) &amp; "." &amp; BS80)&gt;=--('Data Sheet'!$A$15)), (--(INT('Data Sheet'!$A$15) &amp; "." &amp; BS80)&lt;=--('Data Sheet'!$B$15))),
            --(INT('Data Sheet'!$A$15) &amp; "." &amp; BS80),
            --(INT('Data Sheet'!$B$15) &amp; "." &amp; BS80)
        )
    ),
    IF(BQ80&lt;&gt;"",
        IF(INT('Data Sheet'!$A$15)=INT('Data Sheet'!$B$15),
            --(INT('Data Sheet'!$A$15) &amp; "." &amp; RIGHT(BQ80,3)),
            IF(AND((--(INT('Data Sheet'!$A$15) &amp; "." &amp; RIGHT(BQ80,3))&gt;=--('Data Sheet'!$A$15)), (--(INT('Data Sheet'!$A$15) &amp; "." &amp; RIGHT(BQ80,3))&lt;=--('Data Sheet'!$B$15))),
                --(INT('Data Sheet'!$A$15) &amp; "." &amp; RIGHT(BQ80,3)),
                --(INT('Data Sheet'!$B$15) &amp; "." &amp; RIGHT(BQ80,3))
            )
        ),
        "OK"
    )
)</f>
        <v>OK</v>
      </c>
      <c r="R80" s="19"/>
      <c r="S80" s="19"/>
      <c r="T80" s="19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1"/>
      <c r="AU80" s="21"/>
      <c r="AV80" s="21"/>
      <c r="AW80" s="22"/>
      <c r="AX80" s="99"/>
      <c r="AY80" s="20"/>
      <c r="AZ80" s="20"/>
      <c r="BA80" s="22"/>
      <c r="BB80">
        <v>72</v>
      </c>
      <c r="BC80" s="80"/>
      <c r="BD80" s="80"/>
      <c r="BE80" s="80"/>
      <c r="BF80" s="80"/>
      <c r="BG80" s="32" t="str">
        <f t="shared" si="15"/>
        <v/>
      </c>
      <c r="BH80" s="78">
        <f t="shared" si="13"/>
        <v>0</v>
      </c>
      <c r="BI80" s="2">
        <f t="shared" si="16"/>
        <v>0</v>
      </c>
      <c r="BJ80" s="2">
        <f t="shared" si="17"/>
        <v>0</v>
      </c>
      <c r="BK80" s="2">
        <f t="shared" si="14"/>
        <v>0</v>
      </c>
    </row>
    <row r="81" spans="2:63" ht="15" customHeight="1" x14ac:dyDescent="0.25">
      <c r="B81" s="14">
        <v>73</v>
      </c>
      <c r="C81" s="95" t="str">
        <f t="shared" si="18"/>
        <v/>
      </c>
      <c r="D81" s="15" t="str">
        <f t="shared" si="12"/>
        <v>OK</v>
      </c>
      <c r="E81" s="16" t="e">
        <f>VLOOKUP('Data Sheet'!$B$8,'Data Sheet'!$I$2:$J$9,2,FALSE)</f>
        <v>#N/A</v>
      </c>
      <c r="F81" s="16" t="str">
        <f t="shared" si="19"/>
        <v/>
      </c>
      <c r="G81" s="103">
        <f t="shared" si="20"/>
        <v>0</v>
      </c>
      <c r="H81" s="17" t="s">
        <v>26</v>
      </c>
      <c r="I81" s="17" t="s">
        <v>26</v>
      </c>
      <c r="J81" s="17" t="str">
        <f>IF('Data Sheet'!$B$9="NC-50","N/A","OK")</f>
        <v>OK</v>
      </c>
      <c r="K81" s="17" t="str">
        <f>IF('Data Sheet'!$B$9="NC-50","N/A","OK")</f>
        <v>OK</v>
      </c>
      <c r="L81" s="17" t="str">
        <f t="shared" si="21"/>
        <v>OK</v>
      </c>
      <c r="M81" s="17" t="str">
        <f t="shared" si="22"/>
        <v>OK</v>
      </c>
      <c r="N81" s="18" t="str">
        <f>IF(BO81&lt;&gt;"",
    IF(INT('Data Sheet'!$A$19)=INT('Data Sheet'!$B$19),
        --(INT('Data Sheet'!$A$19) &amp; "." &amp; BO81),
        IF(AND((--(INT('Data Sheet'!$A$19) &amp; "." &amp; BO81)&gt;=--('Data Sheet'!$A$19)), (--(INT('Data Sheet'!$A$19) &amp; "." &amp; BO81)&lt;=--('Data Sheet'!$B$19))),
            --(INT('Data Sheet'!$A$19) &amp; "." &amp; BO81),
            --(INT('Data Sheet'!$B$19) &amp; "." &amp; BO81)
        )
    ),
    IF(BN81&lt;&gt;"",
        IF(INT('Data Sheet'!$A$19)=INT('Data Sheet'!$B$19),
            --(INT('Data Sheet'!$A$19) &amp; "." &amp; LEFT(BN81,3)),
            IF(AND((--(INT('Data Sheet'!$A$19) &amp; "." &amp; LEFT(BN81,3))&gt;=--('Data Sheet'!$A$19)), (--(INT('Data Sheet'!$A$19) &amp; "." &amp; LEFT(BN81,3))&lt;=--('Data Sheet'!$B$19))),
                --(INT('Data Sheet'!$A$19) &amp; "." &amp; LEFT(BN81,3)),
                --(INT('Data Sheet'!$B$19) &amp; "." &amp; LEFT(BN81,3))
            )
        ),
        "OK"
    )
)</f>
        <v>OK</v>
      </c>
      <c r="O81" s="23" t="str">
        <f>IF(BP81&lt;&gt;"",
    IF(INT('Data Sheet'!$A$19)=INT('Data Sheet'!$B$19),
        --(INT('Data Sheet'!$A$19) &amp; "." &amp; BP81),
        IF(AND((--(INT('Data Sheet'!$A$19) &amp; "." &amp; BP81)&gt;=--('Data Sheet'!$A$19)), (--(INT('Data Sheet'!$A$19) &amp; "." &amp; BP81)&lt;=--('Data Sheet'!$B$19))),
            --(INT('Data Sheet'!$A$19) &amp; "." &amp; BP81),
            --(INT('Data Sheet'!$B$19) &amp; "." &amp; BP81)
        )
    ),
    IF(BN81&lt;&gt;"",
        IF(INT('Data Sheet'!$A$19)=INT('Data Sheet'!$B$19),
            --(INT('Data Sheet'!$A$19) &amp; "." &amp; RIGHT(BN81,3)),
            IF(AND((--(INT('Data Sheet'!$A$19) &amp; "." &amp; RIGHT(BN81,3))&gt;=--('Data Sheet'!$A$19)), (--(INT('Data Sheet'!$A$19) &amp; "." &amp; RIGHT(BN81,3))&lt;=--('Data Sheet'!$B$19))),
                --(INT('Data Sheet'!$A$19) &amp; "." &amp; RIGHT(BN81,3)),
                --(INT('Data Sheet'!$B$19) &amp; "." &amp; RIGHT(BN81,3))
            )
        ),
        "OK"
    )
)</f>
        <v>OK</v>
      </c>
      <c r="P81" s="23" t="str">
        <f>IF(BR81&lt;&gt;"",
    IF(INT('Data Sheet'!$A$19)=INT('Data Sheet'!$B$15),
        --(INT('Data Sheet'!$A$15) &amp; "." &amp; BR81),
        IF(AND((--(INT('Data Sheet'!$A$15) &amp; "." &amp; BR81)&gt;=--('Data Sheet'!$A$15)), (--(INT('Data Sheet'!$A$15) &amp; "." &amp; BR81)&lt;=--('Data Sheet'!$B$15))),
            --(INT('Data Sheet'!$A$15) &amp; "." &amp; BR81),
            --(INT('Data Sheet'!$B$15) &amp; "." &amp; BR81)
        )
    ),
    IF(BQ81&lt;&gt;"",
        IF(INT('Data Sheet'!$A$15)=INT('Data Sheet'!$B$15),
            --(INT('Data Sheet'!$A$15) &amp; "." &amp; LEFT(BQ81,3)),
            IF(AND((--(INT('Data Sheet'!$A$15) &amp; "." &amp; LEFT(BQ81,3))&gt;=--('Data Sheet'!$A$15)), (--(INT('Data Sheet'!$A$15) &amp; "." &amp; LEFT(BQ81,3))&lt;=--('Data Sheet'!$B$15))),
                --(INT('Data Sheet'!$A$15) &amp; "." &amp; LEFT(BQ81,3)),
                --(INT('Data Sheet'!$B$15) &amp; "." &amp; LEFT(BQ81,3))
            )
        ),
        "OK"
    )
)</f>
        <v>OK</v>
      </c>
      <c r="Q81" s="23" t="str">
        <f>IF(BS81&lt;&gt;"",
    IF(INT('Data Sheet'!$A$19)=INT('Data Sheet'!$B$15),
        --(INT('Data Sheet'!$A$15) &amp; "." &amp; BS81),
        IF(AND((--(INT('Data Sheet'!$A$15) &amp; "." &amp; BS81)&gt;=--('Data Sheet'!$A$15)), (--(INT('Data Sheet'!$A$15) &amp; "." &amp; BS81)&lt;=--('Data Sheet'!$B$15))),
            --(INT('Data Sheet'!$A$15) &amp; "." &amp; BS81),
            --(INT('Data Sheet'!$B$15) &amp; "." &amp; BS81)
        )
    ),
    IF(BQ81&lt;&gt;"",
        IF(INT('Data Sheet'!$A$15)=INT('Data Sheet'!$B$15),
            --(INT('Data Sheet'!$A$15) &amp; "." &amp; RIGHT(BQ81,3)),
            IF(AND((--(INT('Data Sheet'!$A$15) &amp; "." &amp; RIGHT(BQ81,3))&gt;=--('Data Sheet'!$A$15)), (--(INT('Data Sheet'!$A$15) &amp; "." &amp; RIGHT(BQ81,3))&lt;=--('Data Sheet'!$B$15))),
                --(INT('Data Sheet'!$A$15) &amp; "." &amp; RIGHT(BQ81,3)),
                --(INT('Data Sheet'!$B$15) &amp; "." &amp; RIGHT(BQ81,3))
            )
        ),
        "OK"
    )
)</f>
        <v>OK</v>
      </c>
      <c r="R81" s="19"/>
      <c r="S81" s="19"/>
      <c r="T81" s="19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1"/>
      <c r="AU81" s="21"/>
      <c r="AV81" s="21"/>
      <c r="AW81" s="22"/>
      <c r="AX81" s="99"/>
      <c r="AY81" s="20"/>
      <c r="AZ81" s="20"/>
      <c r="BA81" s="22"/>
      <c r="BB81">
        <v>73</v>
      </c>
      <c r="BC81" s="80"/>
      <c r="BD81" s="80"/>
      <c r="BE81" s="80"/>
      <c r="BF81" s="80"/>
      <c r="BG81" s="32" t="str">
        <f t="shared" si="15"/>
        <v/>
      </c>
      <c r="BH81" s="78">
        <f t="shared" si="13"/>
        <v>0</v>
      </c>
      <c r="BI81" s="2">
        <f t="shared" si="16"/>
        <v>0</v>
      </c>
      <c r="BJ81" s="2">
        <f t="shared" si="17"/>
        <v>0</v>
      </c>
      <c r="BK81" s="2">
        <f t="shared" si="14"/>
        <v>0</v>
      </c>
    </row>
    <row r="82" spans="2:63" ht="15" customHeight="1" x14ac:dyDescent="0.25">
      <c r="B82" s="14">
        <v>74</v>
      </c>
      <c r="C82" s="95" t="str">
        <f t="shared" si="18"/>
        <v/>
      </c>
      <c r="D82" s="15" t="str">
        <f t="shared" si="12"/>
        <v>OK</v>
      </c>
      <c r="E82" s="16" t="e">
        <f>VLOOKUP('Data Sheet'!$B$8,'Data Sheet'!$I$2:$J$9,2,FALSE)</f>
        <v>#N/A</v>
      </c>
      <c r="F82" s="16" t="str">
        <f t="shared" si="19"/>
        <v/>
      </c>
      <c r="G82" s="103">
        <f t="shared" si="20"/>
        <v>0</v>
      </c>
      <c r="H82" s="17" t="s">
        <v>26</v>
      </c>
      <c r="I82" s="17" t="s">
        <v>26</v>
      </c>
      <c r="J82" s="17" t="str">
        <f>IF('Data Sheet'!$B$9="NC-50","N/A","OK")</f>
        <v>OK</v>
      </c>
      <c r="K82" s="17" t="str">
        <f>IF('Data Sheet'!$B$9="NC-50","N/A","OK")</f>
        <v>OK</v>
      </c>
      <c r="L82" s="17" t="str">
        <f t="shared" si="21"/>
        <v>OK</v>
      </c>
      <c r="M82" s="17" t="str">
        <f t="shared" si="22"/>
        <v>OK</v>
      </c>
      <c r="N82" s="18" t="str">
        <f>IF(BO82&lt;&gt;"",
    IF(INT('Data Sheet'!$A$19)=INT('Data Sheet'!$B$19),
        --(INT('Data Sheet'!$A$19) &amp; "." &amp; BO82),
        IF(AND((--(INT('Data Sheet'!$A$19) &amp; "." &amp; BO82)&gt;=--('Data Sheet'!$A$19)), (--(INT('Data Sheet'!$A$19) &amp; "." &amp; BO82)&lt;=--('Data Sheet'!$B$19))),
            --(INT('Data Sheet'!$A$19) &amp; "." &amp; BO82),
            --(INT('Data Sheet'!$B$19) &amp; "." &amp; BO82)
        )
    ),
    IF(BN82&lt;&gt;"",
        IF(INT('Data Sheet'!$A$19)=INT('Data Sheet'!$B$19),
            --(INT('Data Sheet'!$A$19) &amp; "." &amp; LEFT(BN82,3)),
            IF(AND((--(INT('Data Sheet'!$A$19) &amp; "." &amp; LEFT(BN82,3))&gt;=--('Data Sheet'!$A$19)), (--(INT('Data Sheet'!$A$19) &amp; "." &amp; LEFT(BN82,3))&lt;=--('Data Sheet'!$B$19))),
                --(INT('Data Sheet'!$A$19) &amp; "." &amp; LEFT(BN82,3)),
                --(INT('Data Sheet'!$B$19) &amp; "." &amp; LEFT(BN82,3))
            )
        ),
        "OK"
    )
)</f>
        <v>OK</v>
      </c>
      <c r="O82" s="23" t="str">
        <f>IF(BP82&lt;&gt;"",
    IF(INT('Data Sheet'!$A$19)=INT('Data Sheet'!$B$19),
        --(INT('Data Sheet'!$A$19) &amp; "." &amp; BP82),
        IF(AND((--(INT('Data Sheet'!$A$19) &amp; "." &amp; BP82)&gt;=--('Data Sheet'!$A$19)), (--(INT('Data Sheet'!$A$19) &amp; "." &amp; BP82)&lt;=--('Data Sheet'!$B$19))),
            --(INT('Data Sheet'!$A$19) &amp; "." &amp; BP82),
            --(INT('Data Sheet'!$B$19) &amp; "." &amp; BP82)
        )
    ),
    IF(BN82&lt;&gt;"",
        IF(INT('Data Sheet'!$A$19)=INT('Data Sheet'!$B$19),
            --(INT('Data Sheet'!$A$19) &amp; "." &amp; RIGHT(BN82,3)),
            IF(AND((--(INT('Data Sheet'!$A$19) &amp; "." &amp; RIGHT(BN82,3))&gt;=--('Data Sheet'!$A$19)), (--(INT('Data Sheet'!$A$19) &amp; "." &amp; RIGHT(BN82,3))&lt;=--('Data Sheet'!$B$19))),
                --(INT('Data Sheet'!$A$19) &amp; "." &amp; RIGHT(BN82,3)),
                --(INT('Data Sheet'!$B$19) &amp; "." &amp; RIGHT(BN82,3))
            )
        ),
        "OK"
    )
)</f>
        <v>OK</v>
      </c>
      <c r="P82" s="23" t="str">
        <f>IF(BR82&lt;&gt;"",
    IF(INT('Data Sheet'!$A$19)=INT('Data Sheet'!$B$15),
        --(INT('Data Sheet'!$A$15) &amp; "." &amp; BR82),
        IF(AND((--(INT('Data Sheet'!$A$15) &amp; "." &amp; BR82)&gt;=--('Data Sheet'!$A$15)), (--(INT('Data Sheet'!$A$15) &amp; "." &amp; BR82)&lt;=--('Data Sheet'!$B$15))),
            --(INT('Data Sheet'!$A$15) &amp; "." &amp; BR82),
            --(INT('Data Sheet'!$B$15) &amp; "." &amp; BR82)
        )
    ),
    IF(BQ82&lt;&gt;"",
        IF(INT('Data Sheet'!$A$15)=INT('Data Sheet'!$B$15),
            --(INT('Data Sheet'!$A$15) &amp; "." &amp; LEFT(BQ82,3)),
            IF(AND((--(INT('Data Sheet'!$A$15) &amp; "." &amp; LEFT(BQ82,3))&gt;=--('Data Sheet'!$A$15)), (--(INT('Data Sheet'!$A$15) &amp; "." &amp; LEFT(BQ82,3))&lt;=--('Data Sheet'!$B$15))),
                --(INT('Data Sheet'!$A$15) &amp; "." &amp; LEFT(BQ82,3)),
                --(INT('Data Sheet'!$B$15) &amp; "." &amp; LEFT(BQ82,3))
            )
        ),
        "OK"
    )
)</f>
        <v>OK</v>
      </c>
      <c r="Q82" s="23" t="str">
        <f>IF(BS82&lt;&gt;"",
    IF(INT('Data Sheet'!$A$19)=INT('Data Sheet'!$B$15),
        --(INT('Data Sheet'!$A$15) &amp; "." &amp; BS82),
        IF(AND((--(INT('Data Sheet'!$A$15) &amp; "." &amp; BS82)&gt;=--('Data Sheet'!$A$15)), (--(INT('Data Sheet'!$A$15) &amp; "." &amp; BS82)&lt;=--('Data Sheet'!$B$15))),
            --(INT('Data Sheet'!$A$15) &amp; "." &amp; BS82),
            --(INT('Data Sheet'!$B$15) &amp; "." &amp; BS82)
        )
    ),
    IF(BQ82&lt;&gt;"",
        IF(INT('Data Sheet'!$A$15)=INT('Data Sheet'!$B$15),
            --(INT('Data Sheet'!$A$15) &amp; "." &amp; RIGHT(BQ82,3)),
            IF(AND((--(INT('Data Sheet'!$A$15) &amp; "." &amp; RIGHT(BQ82,3))&gt;=--('Data Sheet'!$A$15)), (--(INT('Data Sheet'!$A$15) &amp; "." &amp; RIGHT(BQ82,3))&lt;=--('Data Sheet'!$B$15))),
                --(INT('Data Sheet'!$A$15) &amp; "." &amp; RIGHT(BQ82,3)),
                --(INT('Data Sheet'!$B$15) &amp; "." &amp; RIGHT(BQ82,3))
            )
        ),
        "OK"
    )
)</f>
        <v>OK</v>
      </c>
      <c r="R82" s="19"/>
      <c r="S82" s="19"/>
      <c r="T82" s="19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1"/>
      <c r="AU82" s="21"/>
      <c r="AV82" s="21"/>
      <c r="AW82" s="22"/>
      <c r="AX82" s="99"/>
      <c r="AY82" s="20"/>
      <c r="AZ82" s="20"/>
      <c r="BA82" s="22"/>
      <c r="BB82">
        <v>74</v>
      </c>
      <c r="BC82" s="80"/>
      <c r="BD82" s="80"/>
      <c r="BE82" s="80"/>
      <c r="BF82" s="80"/>
      <c r="BG82" s="32" t="str">
        <f t="shared" si="15"/>
        <v/>
      </c>
      <c r="BH82" s="78">
        <f t="shared" si="13"/>
        <v>0</v>
      </c>
      <c r="BI82" s="2">
        <f t="shared" si="16"/>
        <v>0</v>
      </c>
      <c r="BJ82" s="2">
        <f t="shared" si="17"/>
        <v>0</v>
      </c>
      <c r="BK82" s="2">
        <f t="shared" si="14"/>
        <v>0</v>
      </c>
    </row>
    <row r="83" spans="2:63" ht="15" customHeight="1" x14ac:dyDescent="0.25">
      <c r="B83" s="14">
        <v>75</v>
      </c>
      <c r="C83" s="95" t="str">
        <f t="shared" si="18"/>
        <v/>
      </c>
      <c r="D83" s="15" t="str">
        <f t="shared" si="12"/>
        <v>OK</v>
      </c>
      <c r="E83" s="16" t="e">
        <f>VLOOKUP('Data Sheet'!$B$8,'Data Sheet'!$I$2:$J$9,2,FALSE)</f>
        <v>#N/A</v>
      </c>
      <c r="F83" s="16" t="str">
        <f t="shared" si="19"/>
        <v/>
      </c>
      <c r="G83" s="103">
        <f t="shared" si="20"/>
        <v>0</v>
      </c>
      <c r="H83" s="17" t="s">
        <v>26</v>
      </c>
      <c r="I83" s="17" t="s">
        <v>26</v>
      </c>
      <c r="J83" s="17" t="str">
        <f>IF('Data Sheet'!$B$9="NC-50","N/A","OK")</f>
        <v>OK</v>
      </c>
      <c r="K83" s="17" t="str">
        <f>IF('Data Sheet'!$B$9="NC-50","N/A","OK")</f>
        <v>OK</v>
      </c>
      <c r="L83" s="17" t="str">
        <f t="shared" si="21"/>
        <v>OK</v>
      </c>
      <c r="M83" s="17" t="str">
        <f t="shared" si="22"/>
        <v>OK</v>
      </c>
      <c r="N83" s="18" t="str">
        <f>IF(BO83&lt;&gt;"",
    IF(INT('Data Sheet'!$A$19)=INT('Data Sheet'!$B$19),
        --(INT('Data Sheet'!$A$19) &amp; "." &amp; BO83),
        IF(AND((--(INT('Data Sheet'!$A$19) &amp; "." &amp; BO83)&gt;=--('Data Sheet'!$A$19)), (--(INT('Data Sheet'!$A$19) &amp; "." &amp; BO83)&lt;=--('Data Sheet'!$B$19))),
            --(INT('Data Sheet'!$A$19) &amp; "." &amp; BO83),
            --(INT('Data Sheet'!$B$19) &amp; "." &amp; BO83)
        )
    ),
    IF(BN83&lt;&gt;"",
        IF(INT('Data Sheet'!$A$19)=INT('Data Sheet'!$B$19),
            --(INT('Data Sheet'!$A$19) &amp; "." &amp; LEFT(BN83,3)),
            IF(AND((--(INT('Data Sheet'!$A$19) &amp; "." &amp; LEFT(BN83,3))&gt;=--('Data Sheet'!$A$19)), (--(INT('Data Sheet'!$A$19) &amp; "." &amp; LEFT(BN83,3))&lt;=--('Data Sheet'!$B$19))),
                --(INT('Data Sheet'!$A$19) &amp; "." &amp; LEFT(BN83,3)),
                --(INT('Data Sheet'!$B$19) &amp; "." &amp; LEFT(BN83,3))
            )
        ),
        "OK"
    )
)</f>
        <v>OK</v>
      </c>
      <c r="O83" s="23" t="str">
        <f>IF(BP83&lt;&gt;"",
    IF(INT('Data Sheet'!$A$19)=INT('Data Sheet'!$B$19),
        --(INT('Data Sheet'!$A$19) &amp; "." &amp; BP83),
        IF(AND((--(INT('Data Sheet'!$A$19) &amp; "." &amp; BP83)&gt;=--('Data Sheet'!$A$19)), (--(INT('Data Sheet'!$A$19) &amp; "." &amp; BP83)&lt;=--('Data Sheet'!$B$19))),
            --(INT('Data Sheet'!$A$19) &amp; "." &amp; BP83),
            --(INT('Data Sheet'!$B$19) &amp; "." &amp; BP83)
        )
    ),
    IF(BN83&lt;&gt;"",
        IF(INT('Data Sheet'!$A$19)=INT('Data Sheet'!$B$19),
            --(INT('Data Sheet'!$A$19) &amp; "." &amp; RIGHT(BN83,3)),
            IF(AND((--(INT('Data Sheet'!$A$19) &amp; "." &amp; RIGHT(BN83,3))&gt;=--('Data Sheet'!$A$19)), (--(INT('Data Sheet'!$A$19) &amp; "." &amp; RIGHT(BN83,3))&lt;=--('Data Sheet'!$B$19))),
                --(INT('Data Sheet'!$A$19) &amp; "." &amp; RIGHT(BN83,3)),
                --(INT('Data Sheet'!$B$19) &amp; "." &amp; RIGHT(BN83,3))
            )
        ),
        "OK"
    )
)</f>
        <v>OK</v>
      </c>
      <c r="P83" s="23" t="str">
        <f>IF(BR83&lt;&gt;"",
    IF(INT('Data Sheet'!$A$19)=INT('Data Sheet'!$B$15),
        --(INT('Data Sheet'!$A$15) &amp; "." &amp; BR83),
        IF(AND((--(INT('Data Sheet'!$A$15) &amp; "." &amp; BR83)&gt;=--('Data Sheet'!$A$15)), (--(INT('Data Sheet'!$A$15) &amp; "." &amp; BR83)&lt;=--('Data Sheet'!$B$15))),
            --(INT('Data Sheet'!$A$15) &amp; "." &amp; BR83),
            --(INT('Data Sheet'!$B$15) &amp; "." &amp; BR83)
        )
    ),
    IF(BQ83&lt;&gt;"",
        IF(INT('Data Sheet'!$A$15)=INT('Data Sheet'!$B$15),
            --(INT('Data Sheet'!$A$15) &amp; "." &amp; LEFT(BQ83,3)),
            IF(AND((--(INT('Data Sheet'!$A$15) &amp; "." &amp; LEFT(BQ83,3))&gt;=--('Data Sheet'!$A$15)), (--(INT('Data Sheet'!$A$15) &amp; "." &amp; LEFT(BQ83,3))&lt;=--('Data Sheet'!$B$15))),
                --(INT('Data Sheet'!$A$15) &amp; "." &amp; LEFT(BQ83,3)),
                --(INT('Data Sheet'!$B$15) &amp; "." &amp; LEFT(BQ83,3))
            )
        ),
        "OK"
    )
)</f>
        <v>OK</v>
      </c>
      <c r="Q83" s="23" t="str">
        <f>IF(BS83&lt;&gt;"",
    IF(INT('Data Sheet'!$A$19)=INT('Data Sheet'!$B$15),
        --(INT('Data Sheet'!$A$15) &amp; "." &amp; BS83),
        IF(AND((--(INT('Data Sheet'!$A$15) &amp; "." &amp; BS83)&gt;=--('Data Sheet'!$A$15)), (--(INT('Data Sheet'!$A$15) &amp; "." &amp; BS83)&lt;=--('Data Sheet'!$B$15))),
            --(INT('Data Sheet'!$A$15) &amp; "." &amp; BS83),
            --(INT('Data Sheet'!$B$15) &amp; "." &amp; BS83)
        )
    ),
    IF(BQ83&lt;&gt;"",
        IF(INT('Data Sheet'!$A$15)=INT('Data Sheet'!$B$15),
            --(INT('Data Sheet'!$A$15) &amp; "." &amp; RIGHT(BQ83,3)),
            IF(AND((--(INT('Data Sheet'!$A$15) &amp; "." &amp; RIGHT(BQ83,3))&gt;=--('Data Sheet'!$A$15)), (--(INT('Data Sheet'!$A$15) &amp; "." &amp; RIGHT(BQ83,3))&lt;=--('Data Sheet'!$B$15))),
                --(INT('Data Sheet'!$A$15) &amp; "." &amp; RIGHT(BQ83,3)),
                --(INT('Data Sheet'!$B$15) &amp; "." &amp; RIGHT(BQ83,3))
            )
        ),
        "OK"
    )
)</f>
        <v>OK</v>
      </c>
      <c r="R83" s="19"/>
      <c r="S83" s="19"/>
      <c r="T83" s="19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1"/>
      <c r="AU83" s="21"/>
      <c r="AV83" s="21"/>
      <c r="AW83" s="22"/>
      <c r="AX83" s="99"/>
      <c r="AY83" s="20"/>
      <c r="AZ83" s="20"/>
      <c r="BA83" s="22"/>
      <c r="BB83">
        <v>75</v>
      </c>
      <c r="BC83" s="80"/>
      <c r="BD83" s="80"/>
      <c r="BE83" s="80"/>
      <c r="BF83" s="80"/>
      <c r="BG83" s="32" t="str">
        <f t="shared" si="15"/>
        <v/>
      </c>
      <c r="BH83" s="78">
        <f t="shared" si="13"/>
        <v>0</v>
      </c>
      <c r="BI83" s="2">
        <f t="shared" si="16"/>
        <v>0</v>
      </c>
      <c r="BJ83" s="2">
        <f t="shared" si="17"/>
        <v>0</v>
      </c>
      <c r="BK83" s="2">
        <f t="shared" si="14"/>
        <v>0</v>
      </c>
    </row>
    <row r="84" spans="2:63" ht="15" customHeight="1" x14ac:dyDescent="0.25">
      <c r="B84" s="14">
        <v>76</v>
      </c>
      <c r="C84" s="95" t="str">
        <f t="shared" si="18"/>
        <v/>
      </c>
      <c r="D84" s="15" t="str">
        <f t="shared" si="12"/>
        <v>OK</v>
      </c>
      <c r="E84" s="16" t="e">
        <f>VLOOKUP('Data Sheet'!$B$8,'Data Sheet'!$I$2:$J$9,2,FALSE)</f>
        <v>#N/A</v>
      </c>
      <c r="F84" s="16" t="str">
        <f t="shared" si="19"/>
        <v/>
      </c>
      <c r="G84" s="103">
        <f t="shared" si="20"/>
        <v>0</v>
      </c>
      <c r="H84" s="17" t="s">
        <v>26</v>
      </c>
      <c r="I84" s="17" t="s">
        <v>26</v>
      </c>
      <c r="J84" s="17" t="str">
        <f>IF('Data Sheet'!$B$9="NC-50","N/A","OK")</f>
        <v>OK</v>
      </c>
      <c r="K84" s="17" t="str">
        <f>IF('Data Sheet'!$B$9="NC-50","N/A","OK")</f>
        <v>OK</v>
      </c>
      <c r="L84" s="17" t="str">
        <f t="shared" si="21"/>
        <v>OK</v>
      </c>
      <c r="M84" s="17" t="str">
        <f t="shared" si="22"/>
        <v>OK</v>
      </c>
      <c r="N84" s="18" t="str">
        <f>IF(BO84&lt;&gt;"",
    IF(INT('Data Sheet'!$A$19)=INT('Data Sheet'!$B$19),
        --(INT('Data Sheet'!$A$19) &amp; "." &amp; BO84),
        IF(AND((--(INT('Data Sheet'!$A$19) &amp; "." &amp; BO84)&gt;=--('Data Sheet'!$A$19)), (--(INT('Data Sheet'!$A$19) &amp; "." &amp; BO84)&lt;=--('Data Sheet'!$B$19))),
            --(INT('Data Sheet'!$A$19) &amp; "." &amp; BO84),
            --(INT('Data Sheet'!$B$19) &amp; "." &amp; BO84)
        )
    ),
    IF(BN84&lt;&gt;"",
        IF(INT('Data Sheet'!$A$19)=INT('Data Sheet'!$B$19),
            --(INT('Data Sheet'!$A$19) &amp; "." &amp; LEFT(BN84,3)),
            IF(AND((--(INT('Data Sheet'!$A$19) &amp; "." &amp; LEFT(BN84,3))&gt;=--('Data Sheet'!$A$19)), (--(INT('Data Sheet'!$A$19) &amp; "." &amp; LEFT(BN84,3))&lt;=--('Data Sheet'!$B$19))),
                --(INT('Data Sheet'!$A$19) &amp; "." &amp; LEFT(BN84,3)),
                --(INT('Data Sheet'!$B$19) &amp; "." &amp; LEFT(BN84,3))
            )
        ),
        "OK"
    )
)</f>
        <v>OK</v>
      </c>
      <c r="O84" s="23" t="str">
        <f>IF(BP84&lt;&gt;"",
    IF(INT('Data Sheet'!$A$19)=INT('Data Sheet'!$B$19),
        --(INT('Data Sheet'!$A$19) &amp; "." &amp; BP84),
        IF(AND((--(INT('Data Sheet'!$A$19) &amp; "." &amp; BP84)&gt;=--('Data Sheet'!$A$19)), (--(INT('Data Sheet'!$A$19) &amp; "." &amp; BP84)&lt;=--('Data Sheet'!$B$19))),
            --(INT('Data Sheet'!$A$19) &amp; "." &amp; BP84),
            --(INT('Data Sheet'!$B$19) &amp; "." &amp; BP84)
        )
    ),
    IF(BN84&lt;&gt;"",
        IF(INT('Data Sheet'!$A$19)=INT('Data Sheet'!$B$19),
            --(INT('Data Sheet'!$A$19) &amp; "." &amp; RIGHT(BN84,3)),
            IF(AND((--(INT('Data Sheet'!$A$19) &amp; "." &amp; RIGHT(BN84,3))&gt;=--('Data Sheet'!$A$19)), (--(INT('Data Sheet'!$A$19) &amp; "." &amp; RIGHT(BN84,3))&lt;=--('Data Sheet'!$B$19))),
                --(INT('Data Sheet'!$A$19) &amp; "." &amp; RIGHT(BN84,3)),
                --(INT('Data Sheet'!$B$19) &amp; "." &amp; RIGHT(BN84,3))
            )
        ),
        "OK"
    )
)</f>
        <v>OK</v>
      </c>
      <c r="P84" s="23" t="str">
        <f>IF(BR84&lt;&gt;"",
    IF(INT('Data Sheet'!$A$19)=INT('Data Sheet'!$B$15),
        --(INT('Data Sheet'!$A$15) &amp; "." &amp; BR84),
        IF(AND((--(INT('Data Sheet'!$A$15) &amp; "." &amp; BR84)&gt;=--('Data Sheet'!$A$15)), (--(INT('Data Sheet'!$A$15) &amp; "." &amp; BR84)&lt;=--('Data Sheet'!$B$15))),
            --(INT('Data Sheet'!$A$15) &amp; "." &amp; BR84),
            --(INT('Data Sheet'!$B$15) &amp; "." &amp; BR84)
        )
    ),
    IF(BQ84&lt;&gt;"",
        IF(INT('Data Sheet'!$A$15)=INT('Data Sheet'!$B$15),
            --(INT('Data Sheet'!$A$15) &amp; "." &amp; LEFT(BQ84,3)),
            IF(AND((--(INT('Data Sheet'!$A$15) &amp; "." &amp; LEFT(BQ84,3))&gt;=--('Data Sheet'!$A$15)), (--(INT('Data Sheet'!$A$15) &amp; "." &amp; LEFT(BQ84,3))&lt;=--('Data Sheet'!$B$15))),
                --(INT('Data Sheet'!$A$15) &amp; "." &amp; LEFT(BQ84,3)),
                --(INT('Data Sheet'!$B$15) &amp; "." &amp; LEFT(BQ84,3))
            )
        ),
        "OK"
    )
)</f>
        <v>OK</v>
      </c>
      <c r="Q84" s="23" t="str">
        <f>IF(BS84&lt;&gt;"",
    IF(INT('Data Sheet'!$A$19)=INT('Data Sheet'!$B$15),
        --(INT('Data Sheet'!$A$15) &amp; "." &amp; BS84),
        IF(AND((--(INT('Data Sheet'!$A$15) &amp; "." &amp; BS84)&gt;=--('Data Sheet'!$A$15)), (--(INT('Data Sheet'!$A$15) &amp; "." &amp; BS84)&lt;=--('Data Sheet'!$B$15))),
            --(INT('Data Sheet'!$A$15) &amp; "." &amp; BS84),
            --(INT('Data Sheet'!$B$15) &amp; "." &amp; BS84)
        )
    ),
    IF(BQ84&lt;&gt;"",
        IF(INT('Data Sheet'!$A$15)=INT('Data Sheet'!$B$15),
            --(INT('Data Sheet'!$A$15) &amp; "." &amp; RIGHT(BQ84,3)),
            IF(AND((--(INT('Data Sheet'!$A$15) &amp; "." &amp; RIGHT(BQ84,3))&gt;=--('Data Sheet'!$A$15)), (--(INT('Data Sheet'!$A$15) &amp; "." &amp; RIGHT(BQ84,3))&lt;=--('Data Sheet'!$B$15))),
                --(INT('Data Sheet'!$A$15) &amp; "." &amp; RIGHT(BQ84,3)),
                --(INT('Data Sheet'!$B$15) &amp; "." &amp; RIGHT(BQ84,3))
            )
        ),
        "OK"
    )
)</f>
        <v>OK</v>
      </c>
      <c r="R84" s="19"/>
      <c r="S84" s="19"/>
      <c r="T84" s="19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1"/>
      <c r="AU84" s="21"/>
      <c r="AV84" s="21"/>
      <c r="AW84" s="22"/>
      <c r="AX84" s="99"/>
      <c r="AY84" s="20"/>
      <c r="AZ84" s="20"/>
      <c r="BA84" s="22"/>
      <c r="BB84">
        <v>76</v>
      </c>
      <c r="BC84" s="80"/>
      <c r="BD84" s="80"/>
      <c r="BE84" s="80"/>
      <c r="BF84" s="80"/>
      <c r="BG84" s="32" t="str">
        <f t="shared" si="15"/>
        <v/>
      </c>
      <c r="BH84" s="78">
        <f t="shared" si="13"/>
        <v>0</v>
      </c>
      <c r="BI84" s="2">
        <f t="shared" si="16"/>
        <v>0</v>
      </c>
      <c r="BJ84" s="2">
        <f t="shared" si="17"/>
        <v>0</v>
      </c>
      <c r="BK84" s="2">
        <f t="shared" si="14"/>
        <v>0</v>
      </c>
    </row>
    <row r="85" spans="2:63" ht="15" customHeight="1" x14ac:dyDescent="0.25">
      <c r="B85" s="14">
        <v>77</v>
      </c>
      <c r="C85" s="95" t="str">
        <f t="shared" si="18"/>
        <v/>
      </c>
      <c r="D85" s="15" t="str">
        <f t="shared" si="12"/>
        <v>OK</v>
      </c>
      <c r="E85" s="16" t="e">
        <f>VLOOKUP('Data Sheet'!$B$8,'Data Sheet'!$I$2:$J$9,2,FALSE)</f>
        <v>#N/A</v>
      </c>
      <c r="F85" s="16" t="str">
        <f t="shared" si="19"/>
        <v/>
      </c>
      <c r="G85" s="103">
        <f t="shared" si="20"/>
        <v>0</v>
      </c>
      <c r="H85" s="17" t="s">
        <v>26</v>
      </c>
      <c r="I85" s="17" t="s">
        <v>26</v>
      </c>
      <c r="J85" s="17" t="str">
        <f>IF('Data Sheet'!$B$9="NC-50","N/A","OK")</f>
        <v>OK</v>
      </c>
      <c r="K85" s="17" t="str">
        <f>IF('Data Sheet'!$B$9="NC-50","N/A","OK")</f>
        <v>OK</v>
      </c>
      <c r="L85" s="17" t="str">
        <f t="shared" si="21"/>
        <v>OK</v>
      </c>
      <c r="M85" s="17" t="str">
        <f t="shared" si="22"/>
        <v>OK</v>
      </c>
      <c r="N85" s="18" t="str">
        <f>IF(BO85&lt;&gt;"",
    IF(INT('Data Sheet'!$A$19)=INT('Data Sheet'!$B$19),
        --(INT('Data Sheet'!$A$19) &amp; "." &amp; BO85),
        IF(AND((--(INT('Data Sheet'!$A$19) &amp; "." &amp; BO85)&gt;=--('Data Sheet'!$A$19)), (--(INT('Data Sheet'!$A$19) &amp; "." &amp; BO85)&lt;=--('Data Sheet'!$B$19))),
            --(INT('Data Sheet'!$A$19) &amp; "." &amp; BO85),
            --(INT('Data Sheet'!$B$19) &amp; "." &amp; BO85)
        )
    ),
    IF(BN85&lt;&gt;"",
        IF(INT('Data Sheet'!$A$19)=INT('Data Sheet'!$B$19),
            --(INT('Data Sheet'!$A$19) &amp; "." &amp; LEFT(BN85,3)),
            IF(AND((--(INT('Data Sheet'!$A$19) &amp; "." &amp; LEFT(BN85,3))&gt;=--('Data Sheet'!$A$19)), (--(INT('Data Sheet'!$A$19) &amp; "." &amp; LEFT(BN85,3))&lt;=--('Data Sheet'!$B$19))),
                --(INT('Data Sheet'!$A$19) &amp; "." &amp; LEFT(BN85,3)),
                --(INT('Data Sheet'!$B$19) &amp; "." &amp; LEFT(BN85,3))
            )
        ),
        "OK"
    )
)</f>
        <v>OK</v>
      </c>
      <c r="O85" s="23" t="str">
        <f>IF(BP85&lt;&gt;"",
    IF(INT('Data Sheet'!$A$19)=INT('Data Sheet'!$B$19),
        --(INT('Data Sheet'!$A$19) &amp; "." &amp; BP85),
        IF(AND((--(INT('Data Sheet'!$A$19) &amp; "." &amp; BP85)&gt;=--('Data Sheet'!$A$19)), (--(INT('Data Sheet'!$A$19) &amp; "." &amp; BP85)&lt;=--('Data Sheet'!$B$19))),
            --(INT('Data Sheet'!$A$19) &amp; "." &amp; BP85),
            --(INT('Data Sheet'!$B$19) &amp; "." &amp; BP85)
        )
    ),
    IF(BN85&lt;&gt;"",
        IF(INT('Data Sheet'!$A$19)=INT('Data Sheet'!$B$19),
            --(INT('Data Sheet'!$A$19) &amp; "." &amp; RIGHT(BN85,3)),
            IF(AND((--(INT('Data Sheet'!$A$19) &amp; "." &amp; RIGHT(BN85,3))&gt;=--('Data Sheet'!$A$19)), (--(INT('Data Sheet'!$A$19) &amp; "." &amp; RIGHT(BN85,3))&lt;=--('Data Sheet'!$B$19))),
                --(INT('Data Sheet'!$A$19) &amp; "." &amp; RIGHT(BN85,3)),
                --(INT('Data Sheet'!$B$19) &amp; "." &amp; RIGHT(BN85,3))
            )
        ),
        "OK"
    )
)</f>
        <v>OK</v>
      </c>
      <c r="P85" s="23" t="str">
        <f>IF(BR85&lt;&gt;"",
    IF(INT('Data Sheet'!$A$19)=INT('Data Sheet'!$B$15),
        --(INT('Data Sheet'!$A$15) &amp; "." &amp; BR85),
        IF(AND((--(INT('Data Sheet'!$A$15) &amp; "." &amp; BR85)&gt;=--('Data Sheet'!$A$15)), (--(INT('Data Sheet'!$A$15) &amp; "." &amp; BR85)&lt;=--('Data Sheet'!$B$15))),
            --(INT('Data Sheet'!$A$15) &amp; "." &amp; BR85),
            --(INT('Data Sheet'!$B$15) &amp; "." &amp; BR85)
        )
    ),
    IF(BQ85&lt;&gt;"",
        IF(INT('Data Sheet'!$A$15)=INT('Data Sheet'!$B$15),
            --(INT('Data Sheet'!$A$15) &amp; "." &amp; LEFT(BQ85,3)),
            IF(AND((--(INT('Data Sheet'!$A$15) &amp; "." &amp; LEFT(BQ85,3))&gt;=--('Data Sheet'!$A$15)), (--(INT('Data Sheet'!$A$15) &amp; "." &amp; LEFT(BQ85,3))&lt;=--('Data Sheet'!$B$15))),
                --(INT('Data Sheet'!$A$15) &amp; "." &amp; LEFT(BQ85,3)),
                --(INT('Data Sheet'!$B$15) &amp; "." &amp; LEFT(BQ85,3))
            )
        ),
        "OK"
    )
)</f>
        <v>OK</v>
      </c>
      <c r="Q85" s="23" t="str">
        <f>IF(BS85&lt;&gt;"",
    IF(INT('Data Sheet'!$A$19)=INT('Data Sheet'!$B$15),
        --(INT('Data Sheet'!$A$15) &amp; "." &amp; BS85),
        IF(AND((--(INT('Data Sheet'!$A$15) &amp; "." &amp; BS85)&gt;=--('Data Sheet'!$A$15)), (--(INT('Data Sheet'!$A$15) &amp; "." &amp; BS85)&lt;=--('Data Sheet'!$B$15))),
            --(INT('Data Sheet'!$A$15) &amp; "." &amp; BS85),
            --(INT('Data Sheet'!$B$15) &amp; "." &amp; BS85)
        )
    ),
    IF(BQ85&lt;&gt;"",
        IF(INT('Data Sheet'!$A$15)=INT('Data Sheet'!$B$15),
            --(INT('Data Sheet'!$A$15) &amp; "." &amp; RIGHT(BQ85,3)),
            IF(AND((--(INT('Data Sheet'!$A$15) &amp; "." &amp; RIGHT(BQ85,3))&gt;=--('Data Sheet'!$A$15)), (--(INT('Data Sheet'!$A$15) &amp; "." &amp; RIGHT(BQ85,3))&lt;=--('Data Sheet'!$B$15))),
                --(INT('Data Sheet'!$A$15) &amp; "." &amp; RIGHT(BQ85,3)),
                --(INT('Data Sheet'!$B$15) &amp; "." &amp; RIGHT(BQ85,3))
            )
        ),
        "OK"
    )
)</f>
        <v>OK</v>
      </c>
      <c r="R85" s="19"/>
      <c r="S85" s="19"/>
      <c r="T85" s="19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1"/>
      <c r="AU85" s="21"/>
      <c r="AV85" s="21"/>
      <c r="AW85" s="22"/>
      <c r="AX85" s="99"/>
      <c r="AY85" s="20"/>
      <c r="AZ85" s="20"/>
      <c r="BA85" s="22"/>
      <c r="BB85">
        <v>77</v>
      </c>
      <c r="BC85" s="80"/>
      <c r="BD85" s="80"/>
      <c r="BE85" s="80"/>
      <c r="BF85" s="80"/>
      <c r="BG85" s="32" t="str">
        <f t="shared" si="15"/>
        <v/>
      </c>
      <c r="BH85" s="78">
        <f t="shared" si="13"/>
        <v>0</v>
      </c>
      <c r="BI85" s="2">
        <f t="shared" si="16"/>
        <v>0</v>
      </c>
      <c r="BJ85" s="2">
        <f t="shared" si="17"/>
        <v>0</v>
      </c>
      <c r="BK85" s="2">
        <f t="shared" si="14"/>
        <v>0</v>
      </c>
    </row>
    <row r="86" spans="2:63" ht="15" customHeight="1" x14ac:dyDescent="0.25">
      <c r="B86" s="14">
        <v>78</v>
      </c>
      <c r="C86" s="95" t="str">
        <f t="shared" si="18"/>
        <v/>
      </c>
      <c r="D86" s="15" t="str">
        <f t="shared" si="12"/>
        <v>OK</v>
      </c>
      <c r="E86" s="16" t="e">
        <f>VLOOKUP('Data Sheet'!$B$8,'Data Sheet'!$I$2:$J$9,2,FALSE)</f>
        <v>#N/A</v>
      </c>
      <c r="F86" s="16" t="str">
        <f t="shared" si="19"/>
        <v/>
      </c>
      <c r="G86" s="103">
        <f t="shared" si="20"/>
        <v>0</v>
      </c>
      <c r="H86" s="17" t="s">
        <v>26</v>
      </c>
      <c r="I86" s="17" t="s">
        <v>26</v>
      </c>
      <c r="J86" s="17" t="str">
        <f>IF('Data Sheet'!$B$9="NC-50","N/A","OK")</f>
        <v>OK</v>
      </c>
      <c r="K86" s="17" t="str">
        <f>IF('Data Sheet'!$B$9="NC-50","N/A","OK")</f>
        <v>OK</v>
      </c>
      <c r="L86" s="17" t="str">
        <f t="shared" si="21"/>
        <v>OK</v>
      </c>
      <c r="M86" s="17" t="str">
        <f t="shared" si="22"/>
        <v>OK</v>
      </c>
      <c r="N86" s="18" t="str">
        <f>IF(BO86&lt;&gt;"",
    IF(INT('Data Sheet'!$A$19)=INT('Data Sheet'!$B$19),
        --(INT('Data Sheet'!$A$19) &amp; "." &amp; BO86),
        IF(AND((--(INT('Data Sheet'!$A$19) &amp; "." &amp; BO86)&gt;=--('Data Sheet'!$A$19)), (--(INT('Data Sheet'!$A$19) &amp; "." &amp; BO86)&lt;=--('Data Sheet'!$B$19))),
            --(INT('Data Sheet'!$A$19) &amp; "." &amp; BO86),
            --(INT('Data Sheet'!$B$19) &amp; "." &amp; BO86)
        )
    ),
    IF(BN86&lt;&gt;"",
        IF(INT('Data Sheet'!$A$19)=INT('Data Sheet'!$B$19),
            --(INT('Data Sheet'!$A$19) &amp; "." &amp; LEFT(BN86,3)),
            IF(AND((--(INT('Data Sheet'!$A$19) &amp; "." &amp; LEFT(BN86,3))&gt;=--('Data Sheet'!$A$19)), (--(INT('Data Sheet'!$A$19) &amp; "." &amp; LEFT(BN86,3))&lt;=--('Data Sheet'!$B$19))),
                --(INT('Data Sheet'!$A$19) &amp; "." &amp; LEFT(BN86,3)),
                --(INT('Data Sheet'!$B$19) &amp; "." &amp; LEFT(BN86,3))
            )
        ),
        "OK"
    )
)</f>
        <v>OK</v>
      </c>
      <c r="O86" s="23" t="str">
        <f>IF(BP86&lt;&gt;"",
    IF(INT('Data Sheet'!$A$19)=INT('Data Sheet'!$B$19),
        --(INT('Data Sheet'!$A$19) &amp; "." &amp; BP86),
        IF(AND((--(INT('Data Sheet'!$A$19) &amp; "." &amp; BP86)&gt;=--('Data Sheet'!$A$19)), (--(INT('Data Sheet'!$A$19) &amp; "." &amp; BP86)&lt;=--('Data Sheet'!$B$19))),
            --(INT('Data Sheet'!$A$19) &amp; "." &amp; BP86),
            --(INT('Data Sheet'!$B$19) &amp; "." &amp; BP86)
        )
    ),
    IF(BN86&lt;&gt;"",
        IF(INT('Data Sheet'!$A$19)=INT('Data Sheet'!$B$19),
            --(INT('Data Sheet'!$A$19) &amp; "." &amp; RIGHT(BN86,3)),
            IF(AND((--(INT('Data Sheet'!$A$19) &amp; "." &amp; RIGHT(BN86,3))&gt;=--('Data Sheet'!$A$19)), (--(INT('Data Sheet'!$A$19) &amp; "." &amp; RIGHT(BN86,3))&lt;=--('Data Sheet'!$B$19))),
                --(INT('Data Sheet'!$A$19) &amp; "." &amp; RIGHT(BN86,3)),
                --(INT('Data Sheet'!$B$19) &amp; "." &amp; RIGHT(BN86,3))
            )
        ),
        "OK"
    )
)</f>
        <v>OK</v>
      </c>
      <c r="P86" s="23" t="str">
        <f>IF(BR86&lt;&gt;"",
    IF(INT('Data Sheet'!$A$19)=INT('Data Sheet'!$B$15),
        --(INT('Data Sheet'!$A$15) &amp; "." &amp; BR86),
        IF(AND((--(INT('Data Sheet'!$A$15) &amp; "." &amp; BR86)&gt;=--('Data Sheet'!$A$15)), (--(INT('Data Sheet'!$A$15) &amp; "." &amp; BR86)&lt;=--('Data Sheet'!$B$15))),
            --(INT('Data Sheet'!$A$15) &amp; "." &amp; BR86),
            --(INT('Data Sheet'!$B$15) &amp; "." &amp; BR86)
        )
    ),
    IF(BQ86&lt;&gt;"",
        IF(INT('Data Sheet'!$A$15)=INT('Data Sheet'!$B$15),
            --(INT('Data Sheet'!$A$15) &amp; "." &amp; LEFT(BQ86,3)),
            IF(AND((--(INT('Data Sheet'!$A$15) &amp; "." &amp; LEFT(BQ86,3))&gt;=--('Data Sheet'!$A$15)), (--(INT('Data Sheet'!$A$15) &amp; "." &amp; LEFT(BQ86,3))&lt;=--('Data Sheet'!$B$15))),
                --(INT('Data Sheet'!$A$15) &amp; "." &amp; LEFT(BQ86,3)),
                --(INT('Data Sheet'!$B$15) &amp; "." &amp; LEFT(BQ86,3))
            )
        ),
        "OK"
    )
)</f>
        <v>OK</v>
      </c>
      <c r="Q86" s="23" t="str">
        <f>IF(BS86&lt;&gt;"",
    IF(INT('Data Sheet'!$A$19)=INT('Data Sheet'!$B$15),
        --(INT('Data Sheet'!$A$15) &amp; "." &amp; BS86),
        IF(AND((--(INT('Data Sheet'!$A$15) &amp; "." &amp; BS86)&gt;=--('Data Sheet'!$A$15)), (--(INT('Data Sheet'!$A$15) &amp; "." &amp; BS86)&lt;=--('Data Sheet'!$B$15))),
            --(INT('Data Sheet'!$A$15) &amp; "." &amp; BS86),
            --(INT('Data Sheet'!$B$15) &amp; "." &amp; BS86)
        )
    ),
    IF(BQ86&lt;&gt;"",
        IF(INT('Data Sheet'!$A$15)=INT('Data Sheet'!$B$15),
            --(INT('Data Sheet'!$A$15) &amp; "." &amp; RIGHT(BQ86,3)),
            IF(AND((--(INT('Data Sheet'!$A$15) &amp; "." &amp; RIGHT(BQ86,3))&gt;=--('Data Sheet'!$A$15)), (--(INT('Data Sheet'!$A$15) &amp; "." &amp; RIGHT(BQ86,3))&lt;=--('Data Sheet'!$B$15))),
                --(INT('Data Sheet'!$A$15) &amp; "." &amp; RIGHT(BQ86,3)),
                --(INT('Data Sheet'!$B$15) &amp; "." &amp; RIGHT(BQ86,3))
            )
        ),
        "OK"
    )
)</f>
        <v>OK</v>
      </c>
      <c r="R86" s="19"/>
      <c r="S86" s="19"/>
      <c r="T86" s="19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1"/>
      <c r="AU86" s="21"/>
      <c r="AV86" s="21"/>
      <c r="AW86" s="22"/>
      <c r="AX86" s="99"/>
      <c r="AY86" s="20"/>
      <c r="AZ86" s="20"/>
      <c r="BA86" s="22"/>
      <c r="BB86">
        <v>78</v>
      </c>
      <c r="BC86" s="80"/>
      <c r="BD86" s="80"/>
      <c r="BE86" s="80"/>
      <c r="BF86" s="80"/>
      <c r="BG86" s="32" t="str">
        <f t="shared" si="15"/>
        <v/>
      </c>
      <c r="BH86" s="78">
        <f t="shared" si="13"/>
        <v>0</v>
      </c>
      <c r="BI86" s="2">
        <f t="shared" si="16"/>
        <v>0</v>
      </c>
      <c r="BJ86" s="2">
        <f t="shared" si="17"/>
        <v>0</v>
      </c>
      <c r="BK86" s="2">
        <f t="shared" si="14"/>
        <v>0</v>
      </c>
    </row>
    <row r="87" spans="2:63" ht="15" customHeight="1" x14ac:dyDescent="0.25">
      <c r="B87" s="14">
        <v>79</v>
      </c>
      <c r="C87" s="95" t="str">
        <f t="shared" si="18"/>
        <v/>
      </c>
      <c r="D87" s="15" t="str">
        <f t="shared" si="12"/>
        <v>OK</v>
      </c>
      <c r="E87" s="16" t="e">
        <f>VLOOKUP('Data Sheet'!$B$8,'Data Sheet'!$I$2:$J$9,2,FALSE)</f>
        <v>#N/A</v>
      </c>
      <c r="F87" s="16" t="str">
        <f t="shared" si="19"/>
        <v/>
      </c>
      <c r="G87" s="103">
        <f t="shared" si="20"/>
        <v>0</v>
      </c>
      <c r="H87" s="17" t="s">
        <v>26</v>
      </c>
      <c r="I87" s="17" t="s">
        <v>26</v>
      </c>
      <c r="J87" s="17" t="str">
        <f>IF('Data Sheet'!$B$9="NC-50","N/A","OK")</f>
        <v>OK</v>
      </c>
      <c r="K87" s="17" t="str">
        <f>IF('Data Sheet'!$B$9="NC-50","N/A","OK")</f>
        <v>OK</v>
      </c>
      <c r="L87" s="17" t="str">
        <f t="shared" si="21"/>
        <v>OK</v>
      </c>
      <c r="M87" s="17" t="str">
        <f t="shared" si="22"/>
        <v>OK</v>
      </c>
      <c r="N87" s="18" t="str">
        <f>IF(BO87&lt;&gt;"",
    IF(INT('Data Sheet'!$A$19)=INT('Data Sheet'!$B$19),
        --(INT('Data Sheet'!$A$19) &amp; "." &amp; BO87),
        IF(AND((--(INT('Data Sheet'!$A$19) &amp; "." &amp; BO87)&gt;=--('Data Sheet'!$A$19)), (--(INT('Data Sheet'!$A$19) &amp; "." &amp; BO87)&lt;=--('Data Sheet'!$B$19))),
            --(INT('Data Sheet'!$A$19) &amp; "." &amp; BO87),
            --(INT('Data Sheet'!$B$19) &amp; "." &amp; BO87)
        )
    ),
    IF(BN87&lt;&gt;"",
        IF(INT('Data Sheet'!$A$19)=INT('Data Sheet'!$B$19),
            --(INT('Data Sheet'!$A$19) &amp; "." &amp; LEFT(BN87,3)),
            IF(AND((--(INT('Data Sheet'!$A$19) &amp; "." &amp; LEFT(BN87,3))&gt;=--('Data Sheet'!$A$19)), (--(INT('Data Sheet'!$A$19) &amp; "." &amp; LEFT(BN87,3))&lt;=--('Data Sheet'!$B$19))),
                --(INT('Data Sheet'!$A$19) &amp; "." &amp; LEFT(BN87,3)),
                --(INT('Data Sheet'!$B$19) &amp; "." &amp; LEFT(BN87,3))
            )
        ),
        "OK"
    )
)</f>
        <v>OK</v>
      </c>
      <c r="O87" s="23" t="str">
        <f>IF(BP87&lt;&gt;"",
    IF(INT('Data Sheet'!$A$19)=INT('Data Sheet'!$B$19),
        --(INT('Data Sheet'!$A$19) &amp; "." &amp; BP87),
        IF(AND((--(INT('Data Sheet'!$A$19) &amp; "." &amp; BP87)&gt;=--('Data Sheet'!$A$19)), (--(INT('Data Sheet'!$A$19) &amp; "." &amp; BP87)&lt;=--('Data Sheet'!$B$19))),
            --(INT('Data Sheet'!$A$19) &amp; "." &amp; BP87),
            --(INT('Data Sheet'!$B$19) &amp; "." &amp; BP87)
        )
    ),
    IF(BN87&lt;&gt;"",
        IF(INT('Data Sheet'!$A$19)=INT('Data Sheet'!$B$19),
            --(INT('Data Sheet'!$A$19) &amp; "." &amp; RIGHT(BN87,3)),
            IF(AND((--(INT('Data Sheet'!$A$19) &amp; "." &amp; RIGHT(BN87,3))&gt;=--('Data Sheet'!$A$19)), (--(INT('Data Sheet'!$A$19) &amp; "." &amp; RIGHT(BN87,3))&lt;=--('Data Sheet'!$B$19))),
                --(INT('Data Sheet'!$A$19) &amp; "." &amp; RIGHT(BN87,3)),
                --(INT('Data Sheet'!$B$19) &amp; "." &amp; RIGHT(BN87,3))
            )
        ),
        "OK"
    )
)</f>
        <v>OK</v>
      </c>
      <c r="P87" s="23" t="str">
        <f>IF(BR87&lt;&gt;"",
    IF(INT('Data Sheet'!$A$19)=INT('Data Sheet'!$B$15),
        --(INT('Data Sheet'!$A$15) &amp; "." &amp; BR87),
        IF(AND((--(INT('Data Sheet'!$A$15) &amp; "." &amp; BR87)&gt;=--('Data Sheet'!$A$15)), (--(INT('Data Sheet'!$A$15) &amp; "." &amp; BR87)&lt;=--('Data Sheet'!$B$15))),
            --(INT('Data Sheet'!$A$15) &amp; "." &amp; BR87),
            --(INT('Data Sheet'!$B$15) &amp; "." &amp; BR87)
        )
    ),
    IF(BQ87&lt;&gt;"",
        IF(INT('Data Sheet'!$A$15)=INT('Data Sheet'!$B$15),
            --(INT('Data Sheet'!$A$15) &amp; "." &amp; LEFT(BQ87,3)),
            IF(AND((--(INT('Data Sheet'!$A$15) &amp; "." &amp; LEFT(BQ87,3))&gt;=--('Data Sheet'!$A$15)), (--(INT('Data Sheet'!$A$15) &amp; "." &amp; LEFT(BQ87,3))&lt;=--('Data Sheet'!$B$15))),
                --(INT('Data Sheet'!$A$15) &amp; "." &amp; LEFT(BQ87,3)),
                --(INT('Data Sheet'!$B$15) &amp; "." &amp; LEFT(BQ87,3))
            )
        ),
        "OK"
    )
)</f>
        <v>OK</v>
      </c>
      <c r="Q87" s="23" t="str">
        <f>IF(BS87&lt;&gt;"",
    IF(INT('Data Sheet'!$A$19)=INT('Data Sheet'!$B$15),
        --(INT('Data Sheet'!$A$15) &amp; "." &amp; BS87),
        IF(AND((--(INT('Data Sheet'!$A$15) &amp; "." &amp; BS87)&gt;=--('Data Sheet'!$A$15)), (--(INT('Data Sheet'!$A$15) &amp; "." &amp; BS87)&lt;=--('Data Sheet'!$B$15))),
            --(INT('Data Sheet'!$A$15) &amp; "." &amp; BS87),
            --(INT('Data Sheet'!$B$15) &amp; "." &amp; BS87)
        )
    ),
    IF(BQ87&lt;&gt;"",
        IF(INT('Data Sheet'!$A$15)=INT('Data Sheet'!$B$15),
            --(INT('Data Sheet'!$A$15) &amp; "." &amp; RIGHT(BQ87,3)),
            IF(AND((--(INT('Data Sheet'!$A$15) &amp; "." &amp; RIGHT(BQ87,3))&gt;=--('Data Sheet'!$A$15)), (--(INT('Data Sheet'!$A$15) &amp; "." &amp; RIGHT(BQ87,3))&lt;=--('Data Sheet'!$B$15))),
                --(INT('Data Sheet'!$A$15) &amp; "." &amp; RIGHT(BQ87,3)),
                --(INT('Data Sheet'!$B$15) &amp; "." &amp; RIGHT(BQ87,3))
            )
        ),
        "OK"
    )
)</f>
        <v>OK</v>
      </c>
      <c r="R87" s="19"/>
      <c r="S87" s="19"/>
      <c r="T87" s="19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1"/>
      <c r="AU87" s="21"/>
      <c r="AV87" s="21"/>
      <c r="AW87" s="22"/>
      <c r="AX87" s="99"/>
      <c r="AY87" s="20"/>
      <c r="AZ87" s="20"/>
      <c r="BA87" s="22"/>
      <c r="BB87">
        <v>79</v>
      </c>
      <c r="BC87" s="80"/>
      <c r="BD87" s="80"/>
      <c r="BE87" s="80"/>
      <c r="BF87" s="80"/>
      <c r="BG87" s="32" t="str">
        <f t="shared" si="15"/>
        <v/>
      </c>
      <c r="BH87" s="78">
        <f t="shared" si="13"/>
        <v>0</v>
      </c>
      <c r="BI87" s="2">
        <f t="shared" si="16"/>
        <v>0</v>
      </c>
      <c r="BJ87" s="2">
        <f t="shared" si="17"/>
        <v>0</v>
      </c>
      <c r="BK87" s="2">
        <f t="shared" si="14"/>
        <v>0</v>
      </c>
    </row>
    <row r="88" spans="2:63" ht="15" customHeight="1" x14ac:dyDescent="0.25">
      <c r="B88" s="14">
        <v>80</v>
      </c>
      <c r="C88" s="95" t="str">
        <f t="shared" si="18"/>
        <v/>
      </c>
      <c r="D88" s="15" t="str">
        <f t="shared" si="12"/>
        <v>OK</v>
      </c>
      <c r="E88" s="16" t="e">
        <f>VLOOKUP('Data Sheet'!$B$8,'Data Sheet'!$I$2:$J$9,2,FALSE)</f>
        <v>#N/A</v>
      </c>
      <c r="F88" s="16" t="str">
        <f t="shared" si="19"/>
        <v/>
      </c>
      <c r="G88" s="103">
        <f t="shared" si="20"/>
        <v>0</v>
      </c>
      <c r="H88" s="17" t="s">
        <v>26</v>
      </c>
      <c r="I88" s="17" t="s">
        <v>26</v>
      </c>
      <c r="J88" s="17" t="str">
        <f>IF('Data Sheet'!$B$9="NC-50","N/A","OK")</f>
        <v>OK</v>
      </c>
      <c r="K88" s="17" t="str">
        <f>IF('Data Sheet'!$B$9="NC-50","N/A","OK")</f>
        <v>OK</v>
      </c>
      <c r="L88" s="17" t="str">
        <f t="shared" si="21"/>
        <v>OK</v>
      </c>
      <c r="M88" s="17" t="str">
        <f t="shared" si="22"/>
        <v>OK</v>
      </c>
      <c r="N88" s="18" t="str">
        <f>IF(BO88&lt;&gt;"",
    IF(INT('Data Sheet'!$A$19)=INT('Data Sheet'!$B$19),
        --(INT('Data Sheet'!$A$19) &amp; "." &amp; BO88),
        IF(AND((--(INT('Data Sheet'!$A$19) &amp; "." &amp; BO88)&gt;=--('Data Sheet'!$A$19)), (--(INT('Data Sheet'!$A$19) &amp; "." &amp; BO88)&lt;=--('Data Sheet'!$B$19))),
            --(INT('Data Sheet'!$A$19) &amp; "." &amp; BO88),
            --(INT('Data Sheet'!$B$19) &amp; "." &amp; BO88)
        )
    ),
    IF(BN88&lt;&gt;"",
        IF(INT('Data Sheet'!$A$19)=INT('Data Sheet'!$B$19),
            --(INT('Data Sheet'!$A$19) &amp; "." &amp; LEFT(BN88,3)),
            IF(AND((--(INT('Data Sheet'!$A$19) &amp; "." &amp; LEFT(BN88,3))&gt;=--('Data Sheet'!$A$19)), (--(INT('Data Sheet'!$A$19) &amp; "." &amp; LEFT(BN88,3))&lt;=--('Data Sheet'!$B$19))),
                --(INT('Data Sheet'!$A$19) &amp; "." &amp; LEFT(BN88,3)),
                --(INT('Data Sheet'!$B$19) &amp; "." &amp; LEFT(BN88,3))
            )
        ),
        "OK"
    )
)</f>
        <v>OK</v>
      </c>
      <c r="O88" s="23" t="str">
        <f>IF(BP88&lt;&gt;"",
    IF(INT('Data Sheet'!$A$19)=INT('Data Sheet'!$B$19),
        --(INT('Data Sheet'!$A$19) &amp; "." &amp; BP88),
        IF(AND((--(INT('Data Sheet'!$A$19) &amp; "." &amp; BP88)&gt;=--('Data Sheet'!$A$19)), (--(INT('Data Sheet'!$A$19) &amp; "." &amp; BP88)&lt;=--('Data Sheet'!$B$19))),
            --(INT('Data Sheet'!$A$19) &amp; "." &amp; BP88),
            --(INT('Data Sheet'!$B$19) &amp; "." &amp; BP88)
        )
    ),
    IF(BN88&lt;&gt;"",
        IF(INT('Data Sheet'!$A$19)=INT('Data Sheet'!$B$19),
            --(INT('Data Sheet'!$A$19) &amp; "." &amp; RIGHT(BN88,3)),
            IF(AND((--(INT('Data Sheet'!$A$19) &amp; "." &amp; RIGHT(BN88,3))&gt;=--('Data Sheet'!$A$19)), (--(INT('Data Sheet'!$A$19) &amp; "." &amp; RIGHT(BN88,3))&lt;=--('Data Sheet'!$B$19))),
                --(INT('Data Sheet'!$A$19) &amp; "." &amp; RIGHT(BN88,3)),
                --(INT('Data Sheet'!$B$19) &amp; "." &amp; RIGHT(BN88,3))
            )
        ),
        "OK"
    )
)</f>
        <v>OK</v>
      </c>
      <c r="P88" s="23" t="str">
        <f>IF(BR88&lt;&gt;"",
    IF(INT('Data Sheet'!$A$19)=INT('Data Sheet'!$B$15),
        --(INT('Data Sheet'!$A$15) &amp; "." &amp; BR88),
        IF(AND((--(INT('Data Sheet'!$A$15) &amp; "." &amp; BR88)&gt;=--('Data Sheet'!$A$15)), (--(INT('Data Sheet'!$A$15) &amp; "." &amp; BR88)&lt;=--('Data Sheet'!$B$15))),
            --(INT('Data Sheet'!$A$15) &amp; "." &amp; BR88),
            --(INT('Data Sheet'!$B$15) &amp; "." &amp; BR88)
        )
    ),
    IF(BQ88&lt;&gt;"",
        IF(INT('Data Sheet'!$A$15)=INT('Data Sheet'!$B$15),
            --(INT('Data Sheet'!$A$15) &amp; "." &amp; LEFT(BQ88,3)),
            IF(AND((--(INT('Data Sheet'!$A$15) &amp; "." &amp; LEFT(BQ88,3))&gt;=--('Data Sheet'!$A$15)), (--(INT('Data Sheet'!$A$15) &amp; "." &amp; LEFT(BQ88,3))&lt;=--('Data Sheet'!$B$15))),
                --(INT('Data Sheet'!$A$15) &amp; "." &amp; LEFT(BQ88,3)),
                --(INT('Data Sheet'!$B$15) &amp; "." &amp; LEFT(BQ88,3))
            )
        ),
        "OK"
    )
)</f>
        <v>OK</v>
      </c>
      <c r="Q88" s="23" t="str">
        <f>IF(BS88&lt;&gt;"",
    IF(INT('Data Sheet'!$A$19)=INT('Data Sheet'!$B$15),
        --(INT('Data Sheet'!$A$15) &amp; "." &amp; BS88),
        IF(AND((--(INT('Data Sheet'!$A$15) &amp; "." &amp; BS88)&gt;=--('Data Sheet'!$A$15)), (--(INT('Data Sheet'!$A$15) &amp; "." &amp; BS88)&lt;=--('Data Sheet'!$B$15))),
            --(INT('Data Sheet'!$A$15) &amp; "." &amp; BS88),
            --(INT('Data Sheet'!$B$15) &amp; "." &amp; BS88)
        )
    ),
    IF(BQ88&lt;&gt;"",
        IF(INT('Data Sheet'!$A$15)=INT('Data Sheet'!$B$15),
            --(INT('Data Sheet'!$A$15) &amp; "." &amp; RIGHT(BQ88,3)),
            IF(AND((--(INT('Data Sheet'!$A$15) &amp; "." &amp; RIGHT(BQ88,3))&gt;=--('Data Sheet'!$A$15)), (--(INT('Data Sheet'!$A$15) &amp; "." &amp; RIGHT(BQ88,3))&lt;=--('Data Sheet'!$B$15))),
                --(INT('Data Sheet'!$A$15) &amp; "." &amp; RIGHT(BQ88,3)),
                --(INT('Data Sheet'!$B$15) &amp; "." &amp; RIGHT(BQ88,3))
            )
        ),
        "OK"
    )
)</f>
        <v>OK</v>
      </c>
      <c r="R88" s="19"/>
      <c r="S88" s="19"/>
      <c r="T88" s="19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1"/>
      <c r="AU88" s="21"/>
      <c r="AV88" s="21"/>
      <c r="AW88" s="22"/>
      <c r="AX88" s="99"/>
      <c r="AY88" s="20"/>
      <c r="AZ88" s="20"/>
      <c r="BA88" s="22"/>
      <c r="BB88">
        <v>80</v>
      </c>
      <c r="BC88" s="80"/>
      <c r="BD88" s="80"/>
      <c r="BE88" s="80"/>
      <c r="BF88" s="80"/>
      <c r="BG88" s="32" t="str">
        <f t="shared" si="15"/>
        <v/>
      </c>
      <c r="BH88" s="78">
        <f t="shared" si="13"/>
        <v>0</v>
      </c>
      <c r="BI88" s="2">
        <f t="shared" si="16"/>
        <v>0</v>
      </c>
      <c r="BJ88" s="2">
        <f t="shared" si="17"/>
        <v>0</v>
      </c>
      <c r="BK88" s="2">
        <f t="shared" si="14"/>
        <v>0</v>
      </c>
    </row>
    <row r="89" spans="2:63" ht="15" customHeight="1" x14ac:dyDescent="0.25">
      <c r="B89" s="14">
        <v>81</v>
      </c>
      <c r="C89" s="95" t="str">
        <f t="shared" si="18"/>
        <v/>
      </c>
      <c r="D89" s="15" t="str">
        <f t="shared" si="12"/>
        <v>OK</v>
      </c>
      <c r="E89" s="16" t="e">
        <f>VLOOKUP('Data Sheet'!$B$8,'Data Sheet'!$I$2:$J$9,2,FALSE)</f>
        <v>#N/A</v>
      </c>
      <c r="F89" s="16" t="str">
        <f t="shared" si="19"/>
        <v/>
      </c>
      <c r="G89" s="103">
        <f t="shared" si="20"/>
        <v>0</v>
      </c>
      <c r="H89" s="17" t="s">
        <v>26</v>
      </c>
      <c r="I89" s="17" t="s">
        <v>26</v>
      </c>
      <c r="J89" s="17" t="str">
        <f>IF('Data Sheet'!$B$9="NC-50","N/A","OK")</f>
        <v>OK</v>
      </c>
      <c r="K89" s="17" t="str">
        <f>IF('Data Sheet'!$B$9="NC-50","N/A","OK")</f>
        <v>OK</v>
      </c>
      <c r="L89" s="17" t="str">
        <f t="shared" si="21"/>
        <v>OK</v>
      </c>
      <c r="M89" s="17" t="str">
        <f t="shared" si="22"/>
        <v>OK</v>
      </c>
      <c r="N89" s="18" t="str">
        <f>IF(BO89&lt;&gt;"",
    IF(INT('Data Sheet'!$A$19)=INT('Data Sheet'!$B$19),
        --(INT('Data Sheet'!$A$19) &amp; "." &amp; BO89),
        IF(AND((--(INT('Data Sheet'!$A$19) &amp; "." &amp; BO89)&gt;=--('Data Sheet'!$A$19)), (--(INT('Data Sheet'!$A$19) &amp; "." &amp; BO89)&lt;=--('Data Sheet'!$B$19))),
            --(INT('Data Sheet'!$A$19) &amp; "." &amp; BO89),
            --(INT('Data Sheet'!$B$19) &amp; "." &amp; BO89)
        )
    ),
    IF(BN89&lt;&gt;"",
        IF(INT('Data Sheet'!$A$19)=INT('Data Sheet'!$B$19),
            --(INT('Data Sheet'!$A$19) &amp; "." &amp; LEFT(BN89,3)),
            IF(AND((--(INT('Data Sheet'!$A$19) &amp; "." &amp; LEFT(BN89,3))&gt;=--('Data Sheet'!$A$19)), (--(INT('Data Sheet'!$A$19) &amp; "." &amp; LEFT(BN89,3))&lt;=--('Data Sheet'!$B$19))),
                --(INT('Data Sheet'!$A$19) &amp; "." &amp; LEFT(BN89,3)),
                --(INT('Data Sheet'!$B$19) &amp; "." &amp; LEFT(BN89,3))
            )
        ),
        "OK"
    )
)</f>
        <v>OK</v>
      </c>
      <c r="O89" s="23" t="str">
        <f>IF(BP89&lt;&gt;"",
    IF(INT('Data Sheet'!$A$19)=INT('Data Sheet'!$B$19),
        --(INT('Data Sheet'!$A$19) &amp; "." &amp; BP89),
        IF(AND((--(INT('Data Sheet'!$A$19) &amp; "." &amp; BP89)&gt;=--('Data Sheet'!$A$19)), (--(INT('Data Sheet'!$A$19) &amp; "." &amp; BP89)&lt;=--('Data Sheet'!$B$19))),
            --(INT('Data Sheet'!$A$19) &amp; "." &amp; BP89),
            --(INT('Data Sheet'!$B$19) &amp; "." &amp; BP89)
        )
    ),
    IF(BN89&lt;&gt;"",
        IF(INT('Data Sheet'!$A$19)=INT('Data Sheet'!$B$19),
            --(INT('Data Sheet'!$A$19) &amp; "." &amp; RIGHT(BN89,3)),
            IF(AND((--(INT('Data Sheet'!$A$19) &amp; "." &amp; RIGHT(BN89,3))&gt;=--('Data Sheet'!$A$19)), (--(INT('Data Sheet'!$A$19) &amp; "." &amp; RIGHT(BN89,3))&lt;=--('Data Sheet'!$B$19))),
                --(INT('Data Sheet'!$A$19) &amp; "." &amp; RIGHT(BN89,3)),
                --(INT('Data Sheet'!$B$19) &amp; "." &amp; RIGHT(BN89,3))
            )
        ),
        "OK"
    )
)</f>
        <v>OK</v>
      </c>
      <c r="P89" s="23" t="str">
        <f>IF(BR89&lt;&gt;"",
    IF(INT('Data Sheet'!$A$19)=INT('Data Sheet'!$B$15),
        --(INT('Data Sheet'!$A$15) &amp; "." &amp; BR89),
        IF(AND((--(INT('Data Sheet'!$A$15) &amp; "." &amp; BR89)&gt;=--('Data Sheet'!$A$15)), (--(INT('Data Sheet'!$A$15) &amp; "." &amp; BR89)&lt;=--('Data Sheet'!$B$15))),
            --(INT('Data Sheet'!$A$15) &amp; "." &amp; BR89),
            --(INT('Data Sheet'!$B$15) &amp; "." &amp; BR89)
        )
    ),
    IF(BQ89&lt;&gt;"",
        IF(INT('Data Sheet'!$A$15)=INT('Data Sheet'!$B$15),
            --(INT('Data Sheet'!$A$15) &amp; "." &amp; LEFT(BQ89,3)),
            IF(AND((--(INT('Data Sheet'!$A$15) &amp; "." &amp; LEFT(BQ89,3))&gt;=--('Data Sheet'!$A$15)), (--(INT('Data Sheet'!$A$15) &amp; "." &amp; LEFT(BQ89,3))&lt;=--('Data Sheet'!$B$15))),
                --(INT('Data Sheet'!$A$15) &amp; "." &amp; LEFT(BQ89,3)),
                --(INT('Data Sheet'!$B$15) &amp; "." &amp; LEFT(BQ89,3))
            )
        ),
        "OK"
    )
)</f>
        <v>OK</v>
      </c>
      <c r="Q89" s="23" t="str">
        <f>IF(BS89&lt;&gt;"",
    IF(INT('Data Sheet'!$A$19)=INT('Data Sheet'!$B$15),
        --(INT('Data Sheet'!$A$15) &amp; "." &amp; BS89),
        IF(AND((--(INT('Data Sheet'!$A$15) &amp; "." &amp; BS89)&gt;=--('Data Sheet'!$A$15)), (--(INT('Data Sheet'!$A$15) &amp; "." &amp; BS89)&lt;=--('Data Sheet'!$B$15))),
            --(INT('Data Sheet'!$A$15) &amp; "." &amp; BS89),
            --(INT('Data Sheet'!$B$15) &amp; "." &amp; BS89)
        )
    ),
    IF(BQ89&lt;&gt;"",
        IF(INT('Data Sheet'!$A$15)=INT('Data Sheet'!$B$15),
            --(INT('Data Sheet'!$A$15) &amp; "." &amp; RIGHT(BQ89,3)),
            IF(AND((--(INT('Data Sheet'!$A$15) &amp; "." &amp; RIGHT(BQ89,3))&gt;=--('Data Sheet'!$A$15)), (--(INT('Data Sheet'!$A$15) &amp; "." &amp; RIGHT(BQ89,3))&lt;=--('Data Sheet'!$B$15))),
                --(INT('Data Sheet'!$A$15) &amp; "." &amp; RIGHT(BQ89,3)),
                --(INT('Data Sheet'!$B$15) &amp; "." &amp; RIGHT(BQ89,3))
            )
        ),
        "OK"
    )
)</f>
        <v>OK</v>
      </c>
      <c r="R89" s="19"/>
      <c r="S89" s="19"/>
      <c r="T89" s="19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1"/>
      <c r="AU89" s="21"/>
      <c r="AV89" s="21"/>
      <c r="AW89" s="22"/>
      <c r="AX89" s="99"/>
      <c r="AY89" s="20"/>
      <c r="AZ89" s="20"/>
      <c r="BA89" s="22"/>
      <c r="BB89">
        <v>81</v>
      </c>
      <c r="BC89" s="80"/>
      <c r="BD89" s="80"/>
      <c r="BE89" s="80"/>
      <c r="BF89" s="80"/>
      <c r="BG89" s="32" t="str">
        <f t="shared" si="15"/>
        <v/>
      </c>
      <c r="BH89" s="78">
        <f t="shared" si="13"/>
        <v>0</v>
      </c>
      <c r="BI89" s="2">
        <f t="shared" si="16"/>
        <v>0</v>
      </c>
      <c r="BJ89" s="2">
        <f t="shared" si="17"/>
        <v>0</v>
      </c>
      <c r="BK89" s="2">
        <f t="shared" si="14"/>
        <v>0</v>
      </c>
    </row>
    <row r="90" spans="2:63" ht="15" customHeight="1" x14ac:dyDescent="0.25">
      <c r="B90" s="14">
        <v>82</v>
      </c>
      <c r="C90" s="95" t="str">
        <f t="shared" si="18"/>
        <v/>
      </c>
      <c r="D90" s="15" t="str">
        <f t="shared" si="12"/>
        <v>OK</v>
      </c>
      <c r="E90" s="16" t="e">
        <f>VLOOKUP('Data Sheet'!$B$8,'Data Sheet'!$I$2:$J$9,2,FALSE)</f>
        <v>#N/A</v>
      </c>
      <c r="F90" s="16" t="str">
        <f t="shared" si="19"/>
        <v/>
      </c>
      <c r="G90" s="103">
        <f t="shared" si="20"/>
        <v>0</v>
      </c>
      <c r="H90" s="17" t="s">
        <v>26</v>
      </c>
      <c r="I90" s="17" t="s">
        <v>26</v>
      </c>
      <c r="J90" s="17" t="str">
        <f>IF('Data Sheet'!$B$9="NC-50","N/A","OK")</f>
        <v>OK</v>
      </c>
      <c r="K90" s="17" t="str">
        <f>IF('Data Sheet'!$B$9="NC-50","N/A","OK")</f>
        <v>OK</v>
      </c>
      <c r="L90" s="17" t="str">
        <f t="shared" si="21"/>
        <v>OK</v>
      </c>
      <c r="M90" s="17" t="str">
        <f t="shared" si="22"/>
        <v>OK</v>
      </c>
      <c r="N90" s="18" t="str">
        <f>IF(BO90&lt;&gt;"",
    IF(INT('Data Sheet'!$A$19)=INT('Data Sheet'!$B$19),
        --(INT('Data Sheet'!$A$19) &amp; "." &amp; BO90),
        IF(AND((--(INT('Data Sheet'!$A$19) &amp; "." &amp; BO90)&gt;=--('Data Sheet'!$A$19)), (--(INT('Data Sheet'!$A$19) &amp; "." &amp; BO90)&lt;=--('Data Sheet'!$B$19))),
            --(INT('Data Sheet'!$A$19) &amp; "." &amp; BO90),
            --(INT('Data Sheet'!$B$19) &amp; "." &amp; BO90)
        )
    ),
    IF(BN90&lt;&gt;"",
        IF(INT('Data Sheet'!$A$19)=INT('Data Sheet'!$B$19),
            --(INT('Data Sheet'!$A$19) &amp; "." &amp; LEFT(BN90,3)),
            IF(AND((--(INT('Data Sheet'!$A$19) &amp; "." &amp; LEFT(BN90,3))&gt;=--('Data Sheet'!$A$19)), (--(INT('Data Sheet'!$A$19) &amp; "." &amp; LEFT(BN90,3))&lt;=--('Data Sheet'!$B$19))),
                --(INT('Data Sheet'!$A$19) &amp; "." &amp; LEFT(BN90,3)),
                --(INT('Data Sheet'!$B$19) &amp; "." &amp; LEFT(BN90,3))
            )
        ),
        "OK"
    )
)</f>
        <v>OK</v>
      </c>
      <c r="O90" s="23" t="str">
        <f>IF(BP90&lt;&gt;"",
    IF(INT('Data Sheet'!$A$19)=INT('Data Sheet'!$B$19),
        --(INT('Data Sheet'!$A$19) &amp; "." &amp; BP90),
        IF(AND((--(INT('Data Sheet'!$A$19) &amp; "." &amp; BP90)&gt;=--('Data Sheet'!$A$19)), (--(INT('Data Sheet'!$A$19) &amp; "." &amp; BP90)&lt;=--('Data Sheet'!$B$19))),
            --(INT('Data Sheet'!$A$19) &amp; "." &amp; BP90),
            --(INT('Data Sheet'!$B$19) &amp; "." &amp; BP90)
        )
    ),
    IF(BN90&lt;&gt;"",
        IF(INT('Data Sheet'!$A$19)=INT('Data Sheet'!$B$19),
            --(INT('Data Sheet'!$A$19) &amp; "." &amp; RIGHT(BN90,3)),
            IF(AND((--(INT('Data Sheet'!$A$19) &amp; "." &amp; RIGHT(BN90,3))&gt;=--('Data Sheet'!$A$19)), (--(INT('Data Sheet'!$A$19) &amp; "." &amp; RIGHT(BN90,3))&lt;=--('Data Sheet'!$B$19))),
                --(INT('Data Sheet'!$A$19) &amp; "." &amp; RIGHT(BN90,3)),
                --(INT('Data Sheet'!$B$19) &amp; "." &amp; RIGHT(BN90,3))
            )
        ),
        "OK"
    )
)</f>
        <v>OK</v>
      </c>
      <c r="P90" s="23" t="str">
        <f>IF(BR90&lt;&gt;"",
    IF(INT('Data Sheet'!$A$19)=INT('Data Sheet'!$B$15),
        --(INT('Data Sheet'!$A$15) &amp; "." &amp; BR90),
        IF(AND((--(INT('Data Sheet'!$A$15) &amp; "." &amp; BR90)&gt;=--('Data Sheet'!$A$15)), (--(INT('Data Sheet'!$A$15) &amp; "." &amp; BR90)&lt;=--('Data Sheet'!$B$15))),
            --(INT('Data Sheet'!$A$15) &amp; "." &amp; BR90),
            --(INT('Data Sheet'!$B$15) &amp; "." &amp; BR90)
        )
    ),
    IF(BQ90&lt;&gt;"",
        IF(INT('Data Sheet'!$A$15)=INT('Data Sheet'!$B$15),
            --(INT('Data Sheet'!$A$15) &amp; "." &amp; LEFT(BQ90,3)),
            IF(AND((--(INT('Data Sheet'!$A$15) &amp; "." &amp; LEFT(BQ90,3))&gt;=--('Data Sheet'!$A$15)), (--(INT('Data Sheet'!$A$15) &amp; "." &amp; LEFT(BQ90,3))&lt;=--('Data Sheet'!$B$15))),
                --(INT('Data Sheet'!$A$15) &amp; "." &amp; LEFT(BQ90,3)),
                --(INT('Data Sheet'!$B$15) &amp; "." &amp; LEFT(BQ90,3))
            )
        ),
        "OK"
    )
)</f>
        <v>OK</v>
      </c>
      <c r="Q90" s="23" t="str">
        <f>IF(BS90&lt;&gt;"",
    IF(INT('Data Sheet'!$A$19)=INT('Data Sheet'!$B$15),
        --(INT('Data Sheet'!$A$15) &amp; "." &amp; BS90),
        IF(AND((--(INT('Data Sheet'!$A$15) &amp; "." &amp; BS90)&gt;=--('Data Sheet'!$A$15)), (--(INT('Data Sheet'!$A$15) &amp; "." &amp; BS90)&lt;=--('Data Sheet'!$B$15))),
            --(INT('Data Sheet'!$A$15) &amp; "." &amp; BS90),
            --(INT('Data Sheet'!$B$15) &amp; "." &amp; BS90)
        )
    ),
    IF(BQ90&lt;&gt;"",
        IF(INT('Data Sheet'!$A$15)=INT('Data Sheet'!$B$15),
            --(INT('Data Sheet'!$A$15) &amp; "." &amp; RIGHT(BQ90,3)),
            IF(AND((--(INT('Data Sheet'!$A$15) &amp; "." &amp; RIGHT(BQ90,3))&gt;=--('Data Sheet'!$A$15)), (--(INT('Data Sheet'!$A$15) &amp; "." &amp; RIGHT(BQ90,3))&lt;=--('Data Sheet'!$B$15))),
                --(INT('Data Sheet'!$A$15) &amp; "." &amp; RIGHT(BQ90,3)),
                --(INT('Data Sheet'!$B$15) &amp; "." &amp; RIGHT(BQ90,3))
            )
        ),
        "OK"
    )
)</f>
        <v>OK</v>
      </c>
      <c r="R90" s="19"/>
      <c r="S90" s="19"/>
      <c r="T90" s="19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1"/>
      <c r="AU90" s="21"/>
      <c r="AV90" s="21"/>
      <c r="AW90" s="22"/>
      <c r="AX90" s="99"/>
      <c r="AY90" s="20"/>
      <c r="AZ90" s="20"/>
      <c r="BA90" s="22"/>
      <c r="BB90">
        <v>82</v>
      </c>
      <c r="BC90" s="80"/>
      <c r="BD90" s="80"/>
      <c r="BE90" s="80"/>
      <c r="BF90" s="80"/>
      <c r="BG90" s="32" t="str">
        <f t="shared" si="15"/>
        <v/>
      </c>
      <c r="BH90" s="78">
        <f t="shared" si="13"/>
        <v>0</v>
      </c>
      <c r="BI90" s="2">
        <f t="shared" si="16"/>
        <v>0</v>
      </c>
      <c r="BJ90" s="2">
        <f t="shared" si="17"/>
        <v>0</v>
      </c>
      <c r="BK90" s="2">
        <f t="shared" si="14"/>
        <v>0</v>
      </c>
    </row>
    <row r="91" spans="2:63" ht="15" customHeight="1" x14ac:dyDescent="0.25">
      <c r="B91" s="14">
        <v>83</v>
      </c>
      <c r="C91" s="95" t="str">
        <f t="shared" si="18"/>
        <v/>
      </c>
      <c r="D91" s="15" t="str">
        <f t="shared" si="12"/>
        <v>OK</v>
      </c>
      <c r="E91" s="16" t="e">
        <f>VLOOKUP('Data Sheet'!$B$8,'Data Sheet'!$I$2:$J$9,2,FALSE)</f>
        <v>#N/A</v>
      </c>
      <c r="F91" s="16" t="str">
        <f t="shared" si="19"/>
        <v/>
      </c>
      <c r="G91" s="103">
        <f t="shared" si="20"/>
        <v>0</v>
      </c>
      <c r="H91" s="17" t="s">
        <v>26</v>
      </c>
      <c r="I91" s="17" t="s">
        <v>26</v>
      </c>
      <c r="J91" s="17" t="str">
        <f>IF('Data Sheet'!$B$9="NC-50","N/A","OK")</f>
        <v>OK</v>
      </c>
      <c r="K91" s="17" t="str">
        <f>IF('Data Sheet'!$B$9="NC-50","N/A","OK")</f>
        <v>OK</v>
      </c>
      <c r="L91" s="17" t="str">
        <f t="shared" si="21"/>
        <v>OK</v>
      </c>
      <c r="M91" s="17" t="str">
        <f t="shared" si="22"/>
        <v>OK</v>
      </c>
      <c r="N91" s="18" t="str">
        <f>IF(BO91&lt;&gt;"",
    IF(INT('Data Sheet'!$A$19)=INT('Data Sheet'!$B$19),
        --(INT('Data Sheet'!$A$19) &amp; "." &amp; BO91),
        IF(AND((--(INT('Data Sheet'!$A$19) &amp; "." &amp; BO91)&gt;=--('Data Sheet'!$A$19)), (--(INT('Data Sheet'!$A$19) &amp; "." &amp; BO91)&lt;=--('Data Sheet'!$B$19))),
            --(INT('Data Sheet'!$A$19) &amp; "." &amp; BO91),
            --(INT('Data Sheet'!$B$19) &amp; "." &amp; BO91)
        )
    ),
    IF(BN91&lt;&gt;"",
        IF(INT('Data Sheet'!$A$19)=INT('Data Sheet'!$B$19),
            --(INT('Data Sheet'!$A$19) &amp; "." &amp; LEFT(BN91,3)),
            IF(AND((--(INT('Data Sheet'!$A$19) &amp; "." &amp; LEFT(BN91,3))&gt;=--('Data Sheet'!$A$19)), (--(INT('Data Sheet'!$A$19) &amp; "." &amp; LEFT(BN91,3))&lt;=--('Data Sheet'!$B$19))),
                --(INT('Data Sheet'!$A$19) &amp; "." &amp; LEFT(BN91,3)),
                --(INT('Data Sheet'!$B$19) &amp; "." &amp; LEFT(BN91,3))
            )
        ),
        "OK"
    )
)</f>
        <v>OK</v>
      </c>
      <c r="O91" s="23" t="str">
        <f>IF(BP91&lt;&gt;"",
    IF(INT('Data Sheet'!$A$19)=INT('Data Sheet'!$B$19),
        --(INT('Data Sheet'!$A$19) &amp; "." &amp; BP91),
        IF(AND((--(INT('Data Sheet'!$A$19) &amp; "." &amp; BP91)&gt;=--('Data Sheet'!$A$19)), (--(INT('Data Sheet'!$A$19) &amp; "." &amp; BP91)&lt;=--('Data Sheet'!$B$19))),
            --(INT('Data Sheet'!$A$19) &amp; "." &amp; BP91),
            --(INT('Data Sheet'!$B$19) &amp; "." &amp; BP91)
        )
    ),
    IF(BN91&lt;&gt;"",
        IF(INT('Data Sheet'!$A$19)=INT('Data Sheet'!$B$19),
            --(INT('Data Sheet'!$A$19) &amp; "." &amp; RIGHT(BN91,3)),
            IF(AND((--(INT('Data Sheet'!$A$19) &amp; "." &amp; RIGHT(BN91,3))&gt;=--('Data Sheet'!$A$19)), (--(INT('Data Sheet'!$A$19) &amp; "." &amp; RIGHT(BN91,3))&lt;=--('Data Sheet'!$B$19))),
                --(INT('Data Sheet'!$A$19) &amp; "." &amp; RIGHT(BN91,3)),
                --(INT('Data Sheet'!$B$19) &amp; "." &amp; RIGHT(BN91,3))
            )
        ),
        "OK"
    )
)</f>
        <v>OK</v>
      </c>
      <c r="P91" s="23" t="str">
        <f>IF(BR91&lt;&gt;"",
    IF(INT('Data Sheet'!$A$19)=INT('Data Sheet'!$B$15),
        --(INT('Data Sheet'!$A$15) &amp; "." &amp; BR91),
        IF(AND((--(INT('Data Sheet'!$A$15) &amp; "." &amp; BR91)&gt;=--('Data Sheet'!$A$15)), (--(INT('Data Sheet'!$A$15) &amp; "." &amp; BR91)&lt;=--('Data Sheet'!$B$15))),
            --(INT('Data Sheet'!$A$15) &amp; "." &amp; BR91),
            --(INT('Data Sheet'!$B$15) &amp; "." &amp; BR91)
        )
    ),
    IF(BQ91&lt;&gt;"",
        IF(INT('Data Sheet'!$A$15)=INT('Data Sheet'!$B$15),
            --(INT('Data Sheet'!$A$15) &amp; "." &amp; LEFT(BQ91,3)),
            IF(AND((--(INT('Data Sheet'!$A$15) &amp; "." &amp; LEFT(BQ91,3))&gt;=--('Data Sheet'!$A$15)), (--(INT('Data Sheet'!$A$15) &amp; "." &amp; LEFT(BQ91,3))&lt;=--('Data Sheet'!$B$15))),
                --(INT('Data Sheet'!$A$15) &amp; "." &amp; LEFT(BQ91,3)),
                --(INT('Data Sheet'!$B$15) &amp; "." &amp; LEFT(BQ91,3))
            )
        ),
        "OK"
    )
)</f>
        <v>OK</v>
      </c>
      <c r="Q91" s="23" t="str">
        <f>IF(BS91&lt;&gt;"",
    IF(INT('Data Sheet'!$A$19)=INT('Data Sheet'!$B$15),
        --(INT('Data Sheet'!$A$15) &amp; "." &amp; BS91),
        IF(AND((--(INT('Data Sheet'!$A$15) &amp; "." &amp; BS91)&gt;=--('Data Sheet'!$A$15)), (--(INT('Data Sheet'!$A$15) &amp; "." &amp; BS91)&lt;=--('Data Sheet'!$B$15))),
            --(INT('Data Sheet'!$A$15) &amp; "." &amp; BS91),
            --(INT('Data Sheet'!$B$15) &amp; "." &amp; BS91)
        )
    ),
    IF(BQ91&lt;&gt;"",
        IF(INT('Data Sheet'!$A$15)=INT('Data Sheet'!$B$15),
            --(INT('Data Sheet'!$A$15) &amp; "." &amp; RIGHT(BQ91,3)),
            IF(AND((--(INT('Data Sheet'!$A$15) &amp; "." &amp; RIGHT(BQ91,3))&gt;=--('Data Sheet'!$A$15)), (--(INT('Data Sheet'!$A$15) &amp; "." &amp; RIGHT(BQ91,3))&lt;=--('Data Sheet'!$B$15))),
                --(INT('Data Sheet'!$A$15) &amp; "." &amp; RIGHT(BQ91,3)),
                --(INT('Data Sheet'!$B$15) &amp; "." &amp; RIGHT(BQ91,3))
            )
        ),
        "OK"
    )
)</f>
        <v>OK</v>
      </c>
      <c r="R91" s="19"/>
      <c r="S91" s="19"/>
      <c r="T91" s="19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1"/>
      <c r="AU91" s="21"/>
      <c r="AV91" s="21"/>
      <c r="AW91" s="22"/>
      <c r="AX91" s="99"/>
      <c r="AY91" s="20"/>
      <c r="AZ91" s="20"/>
      <c r="BA91" s="22"/>
      <c r="BB91">
        <v>83</v>
      </c>
      <c r="BC91" s="80"/>
      <c r="BD91" s="80"/>
      <c r="BE91" s="80"/>
      <c r="BF91" s="80"/>
      <c r="BG91" s="32" t="str">
        <f t="shared" si="15"/>
        <v/>
      </c>
      <c r="BH91" s="78">
        <f t="shared" si="13"/>
        <v>0</v>
      </c>
      <c r="BI91" s="2">
        <f t="shared" si="16"/>
        <v>0</v>
      </c>
      <c r="BJ91" s="2">
        <f t="shared" si="17"/>
        <v>0</v>
      </c>
      <c r="BK91" s="2">
        <f t="shared" si="14"/>
        <v>0</v>
      </c>
    </row>
    <row r="92" spans="2:63" ht="15" customHeight="1" x14ac:dyDescent="0.25">
      <c r="B92" s="14">
        <v>84</v>
      </c>
      <c r="C92" s="95" t="str">
        <f t="shared" si="18"/>
        <v/>
      </c>
      <c r="D92" s="15" t="str">
        <f t="shared" si="12"/>
        <v>OK</v>
      </c>
      <c r="E92" s="16" t="e">
        <f>VLOOKUP('Data Sheet'!$B$8,'Data Sheet'!$I$2:$J$9,2,FALSE)</f>
        <v>#N/A</v>
      </c>
      <c r="F92" s="16" t="str">
        <f t="shared" si="19"/>
        <v/>
      </c>
      <c r="G92" s="103">
        <f t="shared" si="20"/>
        <v>0</v>
      </c>
      <c r="H92" s="17" t="s">
        <v>26</v>
      </c>
      <c r="I92" s="17" t="s">
        <v>26</v>
      </c>
      <c r="J92" s="17" t="str">
        <f>IF('Data Sheet'!$B$9="NC-50","N/A","OK")</f>
        <v>OK</v>
      </c>
      <c r="K92" s="17" t="str">
        <f>IF('Data Sheet'!$B$9="NC-50","N/A","OK")</f>
        <v>OK</v>
      </c>
      <c r="L92" s="17" t="str">
        <f t="shared" si="21"/>
        <v>OK</v>
      </c>
      <c r="M92" s="17" t="str">
        <f t="shared" si="22"/>
        <v>OK</v>
      </c>
      <c r="N92" s="18" t="str">
        <f>IF(BO92&lt;&gt;"",
    IF(INT('Data Sheet'!$A$19)=INT('Data Sheet'!$B$19),
        --(INT('Data Sheet'!$A$19) &amp; "." &amp; BO92),
        IF(AND((--(INT('Data Sheet'!$A$19) &amp; "." &amp; BO92)&gt;=--('Data Sheet'!$A$19)), (--(INT('Data Sheet'!$A$19) &amp; "." &amp; BO92)&lt;=--('Data Sheet'!$B$19))),
            --(INT('Data Sheet'!$A$19) &amp; "." &amp; BO92),
            --(INT('Data Sheet'!$B$19) &amp; "." &amp; BO92)
        )
    ),
    IF(BN92&lt;&gt;"",
        IF(INT('Data Sheet'!$A$19)=INT('Data Sheet'!$B$19),
            --(INT('Data Sheet'!$A$19) &amp; "." &amp; LEFT(BN92,3)),
            IF(AND((--(INT('Data Sheet'!$A$19) &amp; "." &amp; LEFT(BN92,3))&gt;=--('Data Sheet'!$A$19)), (--(INT('Data Sheet'!$A$19) &amp; "." &amp; LEFT(BN92,3))&lt;=--('Data Sheet'!$B$19))),
                --(INT('Data Sheet'!$A$19) &amp; "." &amp; LEFT(BN92,3)),
                --(INT('Data Sheet'!$B$19) &amp; "." &amp; LEFT(BN92,3))
            )
        ),
        "OK"
    )
)</f>
        <v>OK</v>
      </c>
      <c r="O92" s="23" t="str">
        <f>IF(BP92&lt;&gt;"",
    IF(INT('Data Sheet'!$A$19)=INT('Data Sheet'!$B$19),
        --(INT('Data Sheet'!$A$19) &amp; "." &amp; BP92),
        IF(AND((--(INT('Data Sheet'!$A$19) &amp; "." &amp; BP92)&gt;=--('Data Sheet'!$A$19)), (--(INT('Data Sheet'!$A$19) &amp; "." &amp; BP92)&lt;=--('Data Sheet'!$B$19))),
            --(INT('Data Sheet'!$A$19) &amp; "." &amp; BP92),
            --(INT('Data Sheet'!$B$19) &amp; "." &amp; BP92)
        )
    ),
    IF(BN92&lt;&gt;"",
        IF(INT('Data Sheet'!$A$19)=INT('Data Sheet'!$B$19),
            --(INT('Data Sheet'!$A$19) &amp; "." &amp; RIGHT(BN92,3)),
            IF(AND((--(INT('Data Sheet'!$A$19) &amp; "." &amp; RIGHT(BN92,3))&gt;=--('Data Sheet'!$A$19)), (--(INT('Data Sheet'!$A$19) &amp; "." &amp; RIGHT(BN92,3))&lt;=--('Data Sheet'!$B$19))),
                --(INT('Data Sheet'!$A$19) &amp; "." &amp; RIGHT(BN92,3)),
                --(INT('Data Sheet'!$B$19) &amp; "." &amp; RIGHT(BN92,3))
            )
        ),
        "OK"
    )
)</f>
        <v>OK</v>
      </c>
      <c r="P92" s="23" t="str">
        <f>IF(BR92&lt;&gt;"",
    IF(INT('Data Sheet'!$A$19)=INT('Data Sheet'!$B$15),
        --(INT('Data Sheet'!$A$15) &amp; "." &amp; BR92),
        IF(AND((--(INT('Data Sheet'!$A$15) &amp; "." &amp; BR92)&gt;=--('Data Sheet'!$A$15)), (--(INT('Data Sheet'!$A$15) &amp; "." &amp; BR92)&lt;=--('Data Sheet'!$B$15))),
            --(INT('Data Sheet'!$A$15) &amp; "." &amp; BR92),
            --(INT('Data Sheet'!$B$15) &amp; "." &amp; BR92)
        )
    ),
    IF(BQ92&lt;&gt;"",
        IF(INT('Data Sheet'!$A$15)=INT('Data Sheet'!$B$15),
            --(INT('Data Sheet'!$A$15) &amp; "." &amp; LEFT(BQ92,3)),
            IF(AND((--(INT('Data Sheet'!$A$15) &amp; "." &amp; LEFT(BQ92,3))&gt;=--('Data Sheet'!$A$15)), (--(INT('Data Sheet'!$A$15) &amp; "." &amp; LEFT(BQ92,3))&lt;=--('Data Sheet'!$B$15))),
                --(INT('Data Sheet'!$A$15) &amp; "." &amp; LEFT(BQ92,3)),
                --(INT('Data Sheet'!$B$15) &amp; "." &amp; LEFT(BQ92,3))
            )
        ),
        "OK"
    )
)</f>
        <v>OK</v>
      </c>
      <c r="Q92" s="23" t="str">
        <f>IF(BS92&lt;&gt;"",
    IF(INT('Data Sheet'!$A$19)=INT('Data Sheet'!$B$15),
        --(INT('Data Sheet'!$A$15) &amp; "." &amp; BS92),
        IF(AND((--(INT('Data Sheet'!$A$15) &amp; "." &amp; BS92)&gt;=--('Data Sheet'!$A$15)), (--(INT('Data Sheet'!$A$15) &amp; "." &amp; BS92)&lt;=--('Data Sheet'!$B$15))),
            --(INT('Data Sheet'!$A$15) &amp; "." &amp; BS92),
            --(INT('Data Sheet'!$B$15) &amp; "." &amp; BS92)
        )
    ),
    IF(BQ92&lt;&gt;"",
        IF(INT('Data Sheet'!$A$15)=INT('Data Sheet'!$B$15),
            --(INT('Data Sheet'!$A$15) &amp; "." &amp; RIGHT(BQ92,3)),
            IF(AND((--(INT('Data Sheet'!$A$15) &amp; "." &amp; RIGHT(BQ92,3))&gt;=--('Data Sheet'!$A$15)), (--(INT('Data Sheet'!$A$15) &amp; "." &amp; RIGHT(BQ92,3))&lt;=--('Data Sheet'!$B$15))),
                --(INT('Data Sheet'!$A$15) &amp; "." &amp; RIGHT(BQ92,3)),
                --(INT('Data Sheet'!$B$15) &amp; "." &amp; RIGHT(BQ92,3))
            )
        ),
        "OK"
    )
)</f>
        <v>OK</v>
      </c>
      <c r="R92" s="19"/>
      <c r="S92" s="19"/>
      <c r="T92" s="19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1"/>
      <c r="AU92" s="21"/>
      <c r="AV92" s="21"/>
      <c r="AW92" s="22"/>
      <c r="AX92" s="99"/>
      <c r="AY92" s="20"/>
      <c r="AZ92" s="20"/>
      <c r="BA92" s="22"/>
      <c r="BB92">
        <v>84</v>
      </c>
      <c r="BC92" s="80"/>
      <c r="BD92" s="80"/>
      <c r="BE92" s="80"/>
      <c r="BF92" s="80"/>
      <c r="BG92" s="32" t="str">
        <f t="shared" si="15"/>
        <v/>
      </c>
      <c r="BH92" s="78">
        <f t="shared" si="13"/>
        <v>0</v>
      </c>
      <c r="BI92" s="2">
        <f t="shared" si="16"/>
        <v>0</v>
      </c>
      <c r="BJ92" s="2">
        <f t="shared" si="17"/>
        <v>0</v>
      </c>
      <c r="BK92" s="2">
        <f t="shared" si="14"/>
        <v>0</v>
      </c>
    </row>
    <row r="93" spans="2:63" ht="15" customHeight="1" x14ac:dyDescent="0.25">
      <c r="B93" s="14">
        <v>85</v>
      </c>
      <c r="C93" s="95" t="str">
        <f t="shared" si="18"/>
        <v/>
      </c>
      <c r="D93" s="15" t="str">
        <f t="shared" si="12"/>
        <v>OK</v>
      </c>
      <c r="E93" s="16" t="e">
        <f>VLOOKUP('Data Sheet'!$B$8,'Data Sheet'!$I$2:$J$9,2,FALSE)</f>
        <v>#N/A</v>
      </c>
      <c r="F93" s="16" t="str">
        <f t="shared" si="19"/>
        <v/>
      </c>
      <c r="G93" s="103">
        <f t="shared" si="20"/>
        <v>0</v>
      </c>
      <c r="H93" s="17" t="s">
        <v>26</v>
      </c>
      <c r="I93" s="17" t="s">
        <v>26</v>
      </c>
      <c r="J93" s="17" t="str">
        <f>IF('Data Sheet'!$B$9="NC-50","N/A","OK")</f>
        <v>OK</v>
      </c>
      <c r="K93" s="17" t="str">
        <f>IF('Data Sheet'!$B$9="NC-50","N/A","OK")</f>
        <v>OK</v>
      </c>
      <c r="L93" s="17" t="str">
        <f t="shared" si="21"/>
        <v>OK</v>
      </c>
      <c r="M93" s="17" t="str">
        <f t="shared" si="22"/>
        <v>OK</v>
      </c>
      <c r="N93" s="18" t="str">
        <f>IF(BO93&lt;&gt;"",
    IF(INT('Data Sheet'!$A$19)=INT('Data Sheet'!$B$19),
        --(INT('Data Sheet'!$A$19) &amp; "." &amp; BO93),
        IF(AND((--(INT('Data Sheet'!$A$19) &amp; "." &amp; BO93)&gt;=--('Data Sheet'!$A$19)), (--(INT('Data Sheet'!$A$19) &amp; "." &amp; BO93)&lt;=--('Data Sheet'!$B$19))),
            --(INT('Data Sheet'!$A$19) &amp; "." &amp; BO93),
            --(INT('Data Sheet'!$B$19) &amp; "." &amp; BO93)
        )
    ),
    IF(BN93&lt;&gt;"",
        IF(INT('Data Sheet'!$A$19)=INT('Data Sheet'!$B$19),
            --(INT('Data Sheet'!$A$19) &amp; "." &amp; LEFT(BN93,3)),
            IF(AND((--(INT('Data Sheet'!$A$19) &amp; "." &amp; LEFT(BN93,3))&gt;=--('Data Sheet'!$A$19)), (--(INT('Data Sheet'!$A$19) &amp; "." &amp; LEFT(BN93,3))&lt;=--('Data Sheet'!$B$19))),
                --(INT('Data Sheet'!$A$19) &amp; "." &amp; LEFT(BN93,3)),
                --(INT('Data Sheet'!$B$19) &amp; "." &amp; LEFT(BN93,3))
            )
        ),
        "OK"
    )
)</f>
        <v>OK</v>
      </c>
      <c r="O93" s="23" t="str">
        <f>IF(BP93&lt;&gt;"",
    IF(INT('Data Sheet'!$A$19)=INT('Data Sheet'!$B$19),
        --(INT('Data Sheet'!$A$19) &amp; "." &amp; BP93),
        IF(AND((--(INT('Data Sheet'!$A$19) &amp; "." &amp; BP93)&gt;=--('Data Sheet'!$A$19)), (--(INT('Data Sheet'!$A$19) &amp; "." &amp; BP93)&lt;=--('Data Sheet'!$B$19))),
            --(INT('Data Sheet'!$A$19) &amp; "." &amp; BP93),
            --(INT('Data Sheet'!$B$19) &amp; "." &amp; BP93)
        )
    ),
    IF(BN93&lt;&gt;"",
        IF(INT('Data Sheet'!$A$19)=INT('Data Sheet'!$B$19),
            --(INT('Data Sheet'!$A$19) &amp; "." &amp; RIGHT(BN93,3)),
            IF(AND((--(INT('Data Sheet'!$A$19) &amp; "." &amp; RIGHT(BN93,3))&gt;=--('Data Sheet'!$A$19)), (--(INT('Data Sheet'!$A$19) &amp; "." &amp; RIGHT(BN93,3))&lt;=--('Data Sheet'!$B$19))),
                --(INT('Data Sheet'!$A$19) &amp; "." &amp; RIGHT(BN93,3)),
                --(INT('Data Sheet'!$B$19) &amp; "." &amp; RIGHT(BN93,3))
            )
        ),
        "OK"
    )
)</f>
        <v>OK</v>
      </c>
      <c r="P93" s="23" t="str">
        <f>IF(BR93&lt;&gt;"",
    IF(INT('Data Sheet'!$A$19)=INT('Data Sheet'!$B$15),
        --(INT('Data Sheet'!$A$15) &amp; "." &amp; BR93),
        IF(AND((--(INT('Data Sheet'!$A$15) &amp; "." &amp; BR93)&gt;=--('Data Sheet'!$A$15)), (--(INT('Data Sheet'!$A$15) &amp; "." &amp; BR93)&lt;=--('Data Sheet'!$B$15))),
            --(INT('Data Sheet'!$A$15) &amp; "." &amp; BR93),
            --(INT('Data Sheet'!$B$15) &amp; "." &amp; BR93)
        )
    ),
    IF(BQ93&lt;&gt;"",
        IF(INT('Data Sheet'!$A$15)=INT('Data Sheet'!$B$15),
            --(INT('Data Sheet'!$A$15) &amp; "." &amp; LEFT(BQ93,3)),
            IF(AND((--(INT('Data Sheet'!$A$15) &amp; "." &amp; LEFT(BQ93,3))&gt;=--('Data Sheet'!$A$15)), (--(INT('Data Sheet'!$A$15) &amp; "." &amp; LEFT(BQ93,3))&lt;=--('Data Sheet'!$B$15))),
                --(INT('Data Sheet'!$A$15) &amp; "." &amp; LEFT(BQ93,3)),
                --(INT('Data Sheet'!$B$15) &amp; "." &amp; LEFT(BQ93,3))
            )
        ),
        "OK"
    )
)</f>
        <v>OK</v>
      </c>
      <c r="Q93" s="23" t="str">
        <f>IF(BS93&lt;&gt;"",
    IF(INT('Data Sheet'!$A$19)=INT('Data Sheet'!$B$15),
        --(INT('Data Sheet'!$A$15) &amp; "." &amp; BS93),
        IF(AND((--(INT('Data Sheet'!$A$15) &amp; "." &amp; BS93)&gt;=--('Data Sheet'!$A$15)), (--(INT('Data Sheet'!$A$15) &amp; "." &amp; BS93)&lt;=--('Data Sheet'!$B$15))),
            --(INT('Data Sheet'!$A$15) &amp; "." &amp; BS93),
            --(INT('Data Sheet'!$B$15) &amp; "." &amp; BS93)
        )
    ),
    IF(BQ93&lt;&gt;"",
        IF(INT('Data Sheet'!$A$15)=INT('Data Sheet'!$B$15),
            --(INT('Data Sheet'!$A$15) &amp; "." &amp; RIGHT(BQ93,3)),
            IF(AND((--(INT('Data Sheet'!$A$15) &amp; "." &amp; RIGHT(BQ93,3))&gt;=--('Data Sheet'!$A$15)), (--(INT('Data Sheet'!$A$15) &amp; "." &amp; RIGHT(BQ93,3))&lt;=--('Data Sheet'!$B$15))),
                --(INT('Data Sheet'!$A$15) &amp; "." &amp; RIGHT(BQ93,3)),
                --(INT('Data Sheet'!$B$15) &amp; "." &amp; RIGHT(BQ93,3))
            )
        ),
        "OK"
    )
)</f>
        <v>OK</v>
      </c>
      <c r="R93" s="19"/>
      <c r="S93" s="19"/>
      <c r="T93" s="19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1"/>
      <c r="AU93" s="21"/>
      <c r="AV93" s="21"/>
      <c r="AW93" s="22"/>
      <c r="AX93" s="99"/>
      <c r="AY93" s="20"/>
      <c r="AZ93" s="20"/>
      <c r="BA93" s="22"/>
      <c r="BB93">
        <v>85</v>
      </c>
      <c r="BC93" s="80"/>
      <c r="BD93" s="80"/>
      <c r="BE93" s="80"/>
      <c r="BF93" s="80"/>
      <c r="BG93" s="32" t="str">
        <f t="shared" si="15"/>
        <v/>
      </c>
      <c r="BH93" s="78">
        <f t="shared" si="13"/>
        <v>0</v>
      </c>
      <c r="BI93" s="2">
        <f t="shared" si="16"/>
        <v>0</v>
      </c>
      <c r="BJ93" s="2">
        <f t="shared" si="17"/>
        <v>0</v>
      </c>
      <c r="BK93" s="2">
        <f t="shared" si="14"/>
        <v>0</v>
      </c>
    </row>
    <row r="94" spans="2:63" ht="15" customHeight="1" x14ac:dyDescent="0.25">
      <c r="B94" s="14">
        <v>86</v>
      </c>
      <c r="C94" s="95" t="str">
        <f t="shared" si="18"/>
        <v/>
      </c>
      <c r="D94" s="15" t="str">
        <f t="shared" si="12"/>
        <v>OK</v>
      </c>
      <c r="E94" s="16" t="e">
        <f>VLOOKUP('Data Sheet'!$B$8,'Data Sheet'!$I$2:$J$9,2,FALSE)</f>
        <v>#N/A</v>
      </c>
      <c r="F94" s="16" t="str">
        <f t="shared" si="19"/>
        <v/>
      </c>
      <c r="G94" s="103">
        <f t="shared" si="20"/>
        <v>0</v>
      </c>
      <c r="H94" s="17" t="s">
        <v>26</v>
      </c>
      <c r="I94" s="17" t="s">
        <v>26</v>
      </c>
      <c r="J94" s="17" t="str">
        <f>IF('Data Sheet'!$B$9="NC-50","N/A","OK")</f>
        <v>OK</v>
      </c>
      <c r="K94" s="17" t="str">
        <f>IF('Data Sheet'!$B$9="NC-50","N/A","OK")</f>
        <v>OK</v>
      </c>
      <c r="L94" s="17" t="str">
        <f t="shared" si="21"/>
        <v>OK</v>
      </c>
      <c r="M94" s="17" t="str">
        <f t="shared" si="22"/>
        <v>OK</v>
      </c>
      <c r="N94" s="18" t="str">
        <f>IF(BO94&lt;&gt;"",
    IF(INT('Data Sheet'!$A$19)=INT('Data Sheet'!$B$19),
        --(INT('Data Sheet'!$A$19) &amp; "." &amp; BO94),
        IF(AND((--(INT('Data Sheet'!$A$19) &amp; "." &amp; BO94)&gt;=--('Data Sheet'!$A$19)), (--(INT('Data Sheet'!$A$19) &amp; "." &amp; BO94)&lt;=--('Data Sheet'!$B$19))),
            --(INT('Data Sheet'!$A$19) &amp; "." &amp; BO94),
            --(INT('Data Sheet'!$B$19) &amp; "." &amp; BO94)
        )
    ),
    IF(BN94&lt;&gt;"",
        IF(INT('Data Sheet'!$A$19)=INT('Data Sheet'!$B$19),
            --(INT('Data Sheet'!$A$19) &amp; "." &amp; LEFT(BN94,3)),
            IF(AND((--(INT('Data Sheet'!$A$19) &amp; "." &amp; LEFT(BN94,3))&gt;=--('Data Sheet'!$A$19)), (--(INT('Data Sheet'!$A$19) &amp; "." &amp; LEFT(BN94,3))&lt;=--('Data Sheet'!$B$19))),
                --(INT('Data Sheet'!$A$19) &amp; "." &amp; LEFT(BN94,3)),
                --(INT('Data Sheet'!$B$19) &amp; "." &amp; LEFT(BN94,3))
            )
        ),
        "OK"
    )
)</f>
        <v>OK</v>
      </c>
      <c r="O94" s="23" t="str">
        <f>IF(BP94&lt;&gt;"",
    IF(INT('Data Sheet'!$A$19)=INT('Data Sheet'!$B$19),
        --(INT('Data Sheet'!$A$19) &amp; "." &amp; BP94),
        IF(AND((--(INT('Data Sheet'!$A$19) &amp; "." &amp; BP94)&gt;=--('Data Sheet'!$A$19)), (--(INT('Data Sheet'!$A$19) &amp; "." &amp; BP94)&lt;=--('Data Sheet'!$B$19))),
            --(INT('Data Sheet'!$A$19) &amp; "." &amp; BP94),
            --(INT('Data Sheet'!$B$19) &amp; "." &amp; BP94)
        )
    ),
    IF(BN94&lt;&gt;"",
        IF(INT('Data Sheet'!$A$19)=INT('Data Sheet'!$B$19),
            --(INT('Data Sheet'!$A$19) &amp; "." &amp; RIGHT(BN94,3)),
            IF(AND((--(INT('Data Sheet'!$A$19) &amp; "." &amp; RIGHT(BN94,3))&gt;=--('Data Sheet'!$A$19)), (--(INT('Data Sheet'!$A$19) &amp; "." &amp; RIGHT(BN94,3))&lt;=--('Data Sheet'!$B$19))),
                --(INT('Data Sheet'!$A$19) &amp; "." &amp; RIGHT(BN94,3)),
                --(INT('Data Sheet'!$B$19) &amp; "." &amp; RIGHT(BN94,3))
            )
        ),
        "OK"
    )
)</f>
        <v>OK</v>
      </c>
      <c r="P94" s="23" t="str">
        <f>IF(BR94&lt;&gt;"",
    IF(INT('Data Sheet'!$A$19)=INT('Data Sheet'!$B$15),
        --(INT('Data Sheet'!$A$15) &amp; "." &amp; BR94),
        IF(AND((--(INT('Data Sheet'!$A$15) &amp; "." &amp; BR94)&gt;=--('Data Sheet'!$A$15)), (--(INT('Data Sheet'!$A$15) &amp; "." &amp; BR94)&lt;=--('Data Sheet'!$B$15))),
            --(INT('Data Sheet'!$A$15) &amp; "." &amp; BR94),
            --(INT('Data Sheet'!$B$15) &amp; "." &amp; BR94)
        )
    ),
    IF(BQ94&lt;&gt;"",
        IF(INT('Data Sheet'!$A$15)=INT('Data Sheet'!$B$15),
            --(INT('Data Sheet'!$A$15) &amp; "." &amp; LEFT(BQ94,3)),
            IF(AND((--(INT('Data Sheet'!$A$15) &amp; "." &amp; LEFT(BQ94,3))&gt;=--('Data Sheet'!$A$15)), (--(INT('Data Sheet'!$A$15) &amp; "." &amp; LEFT(BQ94,3))&lt;=--('Data Sheet'!$B$15))),
                --(INT('Data Sheet'!$A$15) &amp; "." &amp; LEFT(BQ94,3)),
                --(INT('Data Sheet'!$B$15) &amp; "." &amp; LEFT(BQ94,3))
            )
        ),
        "OK"
    )
)</f>
        <v>OK</v>
      </c>
      <c r="Q94" s="23" t="str">
        <f>IF(BS94&lt;&gt;"",
    IF(INT('Data Sheet'!$A$19)=INT('Data Sheet'!$B$15),
        --(INT('Data Sheet'!$A$15) &amp; "." &amp; BS94),
        IF(AND((--(INT('Data Sheet'!$A$15) &amp; "." &amp; BS94)&gt;=--('Data Sheet'!$A$15)), (--(INT('Data Sheet'!$A$15) &amp; "." &amp; BS94)&lt;=--('Data Sheet'!$B$15))),
            --(INT('Data Sheet'!$A$15) &amp; "." &amp; BS94),
            --(INT('Data Sheet'!$B$15) &amp; "." &amp; BS94)
        )
    ),
    IF(BQ94&lt;&gt;"",
        IF(INT('Data Sheet'!$A$15)=INT('Data Sheet'!$B$15),
            --(INT('Data Sheet'!$A$15) &amp; "." &amp; RIGHT(BQ94,3)),
            IF(AND((--(INT('Data Sheet'!$A$15) &amp; "." &amp; RIGHT(BQ94,3))&gt;=--('Data Sheet'!$A$15)), (--(INT('Data Sheet'!$A$15) &amp; "." &amp; RIGHT(BQ94,3))&lt;=--('Data Sheet'!$B$15))),
                --(INT('Data Sheet'!$A$15) &amp; "." &amp; RIGHT(BQ94,3)),
                --(INT('Data Sheet'!$B$15) &amp; "." &amp; RIGHT(BQ94,3))
            )
        ),
        "OK"
    )
)</f>
        <v>OK</v>
      </c>
      <c r="R94" s="19"/>
      <c r="S94" s="19"/>
      <c r="T94" s="19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1"/>
      <c r="AU94" s="21"/>
      <c r="AV94" s="21"/>
      <c r="AW94" s="22"/>
      <c r="AX94" s="99"/>
      <c r="AY94" s="20"/>
      <c r="AZ94" s="20"/>
      <c r="BA94" s="22"/>
      <c r="BB94">
        <v>86</v>
      </c>
      <c r="BC94" s="80"/>
      <c r="BD94" s="80"/>
      <c r="BE94" s="80"/>
      <c r="BF94" s="80"/>
      <c r="BG94" s="32" t="str">
        <f t="shared" si="15"/>
        <v/>
      </c>
      <c r="BH94" s="78">
        <f t="shared" si="13"/>
        <v>0</v>
      </c>
      <c r="BI94" s="2">
        <f t="shared" si="16"/>
        <v>0</v>
      </c>
      <c r="BJ94" s="2">
        <f t="shared" si="17"/>
        <v>0</v>
      </c>
      <c r="BK94" s="2">
        <f t="shared" si="14"/>
        <v>0</v>
      </c>
    </row>
    <row r="95" spans="2:63" ht="15" customHeight="1" x14ac:dyDescent="0.25">
      <c r="B95" s="14">
        <v>87</v>
      </c>
      <c r="C95" s="95" t="str">
        <f t="shared" si="18"/>
        <v/>
      </c>
      <c r="D95" s="15" t="str">
        <f t="shared" si="12"/>
        <v>OK</v>
      </c>
      <c r="E95" s="16" t="e">
        <f>VLOOKUP('Data Sheet'!$B$8,'Data Sheet'!$I$2:$J$9,2,FALSE)</f>
        <v>#N/A</v>
      </c>
      <c r="F95" s="16" t="str">
        <f t="shared" si="19"/>
        <v/>
      </c>
      <c r="G95" s="103">
        <f t="shared" si="20"/>
        <v>0</v>
      </c>
      <c r="H95" s="17" t="s">
        <v>26</v>
      </c>
      <c r="I95" s="17" t="s">
        <v>26</v>
      </c>
      <c r="J95" s="17" t="str">
        <f>IF('Data Sheet'!$B$9="NC-50","N/A","OK")</f>
        <v>OK</v>
      </c>
      <c r="K95" s="17" t="str">
        <f>IF('Data Sheet'!$B$9="NC-50","N/A","OK")</f>
        <v>OK</v>
      </c>
      <c r="L95" s="17" t="str">
        <f t="shared" si="21"/>
        <v>OK</v>
      </c>
      <c r="M95" s="17" t="str">
        <f t="shared" si="22"/>
        <v>OK</v>
      </c>
      <c r="N95" s="18" t="str">
        <f>IF(BO95&lt;&gt;"",
    IF(INT('Data Sheet'!$A$19)=INT('Data Sheet'!$B$19),
        --(INT('Data Sheet'!$A$19) &amp; "." &amp; BO95),
        IF(AND((--(INT('Data Sheet'!$A$19) &amp; "." &amp; BO95)&gt;=--('Data Sheet'!$A$19)), (--(INT('Data Sheet'!$A$19) &amp; "." &amp; BO95)&lt;=--('Data Sheet'!$B$19))),
            --(INT('Data Sheet'!$A$19) &amp; "." &amp; BO95),
            --(INT('Data Sheet'!$B$19) &amp; "." &amp; BO95)
        )
    ),
    IF(BN95&lt;&gt;"",
        IF(INT('Data Sheet'!$A$19)=INT('Data Sheet'!$B$19),
            --(INT('Data Sheet'!$A$19) &amp; "." &amp; LEFT(BN95,3)),
            IF(AND((--(INT('Data Sheet'!$A$19) &amp; "." &amp; LEFT(BN95,3))&gt;=--('Data Sheet'!$A$19)), (--(INT('Data Sheet'!$A$19) &amp; "." &amp; LEFT(BN95,3))&lt;=--('Data Sheet'!$B$19))),
                --(INT('Data Sheet'!$A$19) &amp; "." &amp; LEFT(BN95,3)),
                --(INT('Data Sheet'!$B$19) &amp; "." &amp; LEFT(BN95,3))
            )
        ),
        "OK"
    )
)</f>
        <v>OK</v>
      </c>
      <c r="O95" s="23" t="str">
        <f>IF(BP95&lt;&gt;"",
    IF(INT('Data Sheet'!$A$19)=INT('Data Sheet'!$B$19),
        --(INT('Data Sheet'!$A$19) &amp; "." &amp; BP95),
        IF(AND((--(INT('Data Sheet'!$A$19) &amp; "." &amp; BP95)&gt;=--('Data Sheet'!$A$19)), (--(INT('Data Sheet'!$A$19) &amp; "." &amp; BP95)&lt;=--('Data Sheet'!$B$19))),
            --(INT('Data Sheet'!$A$19) &amp; "." &amp; BP95),
            --(INT('Data Sheet'!$B$19) &amp; "." &amp; BP95)
        )
    ),
    IF(BN95&lt;&gt;"",
        IF(INT('Data Sheet'!$A$19)=INT('Data Sheet'!$B$19),
            --(INT('Data Sheet'!$A$19) &amp; "." &amp; RIGHT(BN95,3)),
            IF(AND((--(INT('Data Sheet'!$A$19) &amp; "." &amp; RIGHT(BN95,3))&gt;=--('Data Sheet'!$A$19)), (--(INT('Data Sheet'!$A$19) &amp; "." &amp; RIGHT(BN95,3))&lt;=--('Data Sheet'!$B$19))),
                --(INT('Data Sheet'!$A$19) &amp; "." &amp; RIGHT(BN95,3)),
                --(INT('Data Sheet'!$B$19) &amp; "." &amp; RIGHT(BN95,3))
            )
        ),
        "OK"
    )
)</f>
        <v>OK</v>
      </c>
      <c r="P95" s="23" t="str">
        <f>IF(BR95&lt;&gt;"",
    IF(INT('Data Sheet'!$A$19)=INT('Data Sheet'!$B$15),
        --(INT('Data Sheet'!$A$15) &amp; "." &amp; BR95),
        IF(AND((--(INT('Data Sheet'!$A$15) &amp; "." &amp; BR95)&gt;=--('Data Sheet'!$A$15)), (--(INT('Data Sheet'!$A$15) &amp; "." &amp; BR95)&lt;=--('Data Sheet'!$B$15))),
            --(INT('Data Sheet'!$A$15) &amp; "." &amp; BR95),
            --(INT('Data Sheet'!$B$15) &amp; "." &amp; BR95)
        )
    ),
    IF(BQ95&lt;&gt;"",
        IF(INT('Data Sheet'!$A$15)=INT('Data Sheet'!$B$15),
            --(INT('Data Sheet'!$A$15) &amp; "." &amp; LEFT(BQ95,3)),
            IF(AND((--(INT('Data Sheet'!$A$15) &amp; "." &amp; LEFT(BQ95,3))&gt;=--('Data Sheet'!$A$15)), (--(INT('Data Sheet'!$A$15) &amp; "." &amp; LEFT(BQ95,3))&lt;=--('Data Sheet'!$B$15))),
                --(INT('Data Sheet'!$A$15) &amp; "." &amp; LEFT(BQ95,3)),
                --(INT('Data Sheet'!$B$15) &amp; "." &amp; LEFT(BQ95,3))
            )
        ),
        "OK"
    )
)</f>
        <v>OK</v>
      </c>
      <c r="Q95" s="23" t="str">
        <f>IF(BS95&lt;&gt;"",
    IF(INT('Data Sheet'!$A$19)=INT('Data Sheet'!$B$15),
        --(INT('Data Sheet'!$A$15) &amp; "." &amp; BS95),
        IF(AND((--(INT('Data Sheet'!$A$15) &amp; "." &amp; BS95)&gt;=--('Data Sheet'!$A$15)), (--(INT('Data Sheet'!$A$15) &amp; "." &amp; BS95)&lt;=--('Data Sheet'!$B$15))),
            --(INT('Data Sheet'!$A$15) &amp; "." &amp; BS95),
            --(INT('Data Sheet'!$B$15) &amp; "." &amp; BS95)
        )
    ),
    IF(BQ95&lt;&gt;"",
        IF(INT('Data Sheet'!$A$15)=INT('Data Sheet'!$B$15),
            --(INT('Data Sheet'!$A$15) &amp; "." &amp; RIGHT(BQ95,3)),
            IF(AND((--(INT('Data Sheet'!$A$15) &amp; "." &amp; RIGHT(BQ95,3))&gt;=--('Data Sheet'!$A$15)), (--(INT('Data Sheet'!$A$15) &amp; "." &amp; RIGHT(BQ95,3))&lt;=--('Data Sheet'!$B$15))),
                --(INT('Data Sheet'!$A$15) &amp; "." &amp; RIGHT(BQ95,3)),
                --(INT('Data Sheet'!$B$15) &amp; "." &amp; RIGHT(BQ95,3))
            )
        ),
        "OK"
    )
)</f>
        <v>OK</v>
      </c>
      <c r="R95" s="19"/>
      <c r="S95" s="19"/>
      <c r="T95" s="19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1"/>
      <c r="AU95" s="21"/>
      <c r="AV95" s="21"/>
      <c r="AW95" s="22"/>
      <c r="AX95" s="99"/>
      <c r="AY95" s="20"/>
      <c r="AZ95" s="20"/>
      <c r="BA95" s="22"/>
      <c r="BB95">
        <v>87</v>
      </c>
      <c r="BC95" s="80"/>
      <c r="BD95" s="80"/>
      <c r="BE95" s="80"/>
      <c r="BF95" s="80"/>
      <c r="BG95" s="32" t="str">
        <f t="shared" si="15"/>
        <v/>
      </c>
      <c r="BH95" s="78">
        <f t="shared" si="13"/>
        <v>0</v>
      </c>
      <c r="BI95" s="2">
        <f t="shared" si="16"/>
        <v>0</v>
      </c>
      <c r="BJ95" s="2">
        <f t="shared" si="17"/>
        <v>0</v>
      </c>
      <c r="BK95" s="2">
        <f t="shared" si="14"/>
        <v>0</v>
      </c>
    </row>
    <row r="96" spans="2:63" ht="15" customHeight="1" x14ac:dyDescent="0.25">
      <c r="B96" s="14">
        <v>88</v>
      </c>
      <c r="C96" s="95" t="str">
        <f t="shared" si="18"/>
        <v/>
      </c>
      <c r="D96" s="15" t="str">
        <f t="shared" si="12"/>
        <v>OK</v>
      </c>
      <c r="E96" s="16" t="e">
        <f>VLOOKUP('Data Sheet'!$B$8,'Data Sheet'!$I$2:$J$9,2,FALSE)</f>
        <v>#N/A</v>
      </c>
      <c r="F96" s="16" t="str">
        <f t="shared" si="19"/>
        <v/>
      </c>
      <c r="G96" s="103">
        <f t="shared" si="20"/>
        <v>0</v>
      </c>
      <c r="H96" s="17" t="s">
        <v>26</v>
      </c>
      <c r="I96" s="17" t="s">
        <v>26</v>
      </c>
      <c r="J96" s="17" t="str">
        <f>IF('Data Sheet'!$B$9="NC-50","N/A","OK")</f>
        <v>OK</v>
      </c>
      <c r="K96" s="17" t="str">
        <f>IF('Data Sheet'!$B$9="NC-50","N/A","OK")</f>
        <v>OK</v>
      </c>
      <c r="L96" s="17" t="str">
        <f t="shared" si="21"/>
        <v>OK</v>
      </c>
      <c r="M96" s="17" t="str">
        <f t="shared" si="22"/>
        <v>OK</v>
      </c>
      <c r="N96" s="18" t="str">
        <f>IF(BO96&lt;&gt;"",
    IF(INT('Data Sheet'!$A$19)=INT('Data Sheet'!$B$19),
        --(INT('Data Sheet'!$A$19) &amp; "." &amp; BO96),
        IF(AND((--(INT('Data Sheet'!$A$19) &amp; "." &amp; BO96)&gt;=--('Data Sheet'!$A$19)), (--(INT('Data Sheet'!$A$19) &amp; "." &amp; BO96)&lt;=--('Data Sheet'!$B$19))),
            --(INT('Data Sheet'!$A$19) &amp; "." &amp; BO96),
            --(INT('Data Sheet'!$B$19) &amp; "." &amp; BO96)
        )
    ),
    IF(BN96&lt;&gt;"",
        IF(INT('Data Sheet'!$A$19)=INT('Data Sheet'!$B$19),
            --(INT('Data Sheet'!$A$19) &amp; "." &amp; LEFT(BN96,3)),
            IF(AND((--(INT('Data Sheet'!$A$19) &amp; "." &amp; LEFT(BN96,3))&gt;=--('Data Sheet'!$A$19)), (--(INT('Data Sheet'!$A$19) &amp; "." &amp; LEFT(BN96,3))&lt;=--('Data Sheet'!$B$19))),
                --(INT('Data Sheet'!$A$19) &amp; "." &amp; LEFT(BN96,3)),
                --(INT('Data Sheet'!$B$19) &amp; "." &amp; LEFT(BN96,3))
            )
        ),
        "OK"
    )
)</f>
        <v>OK</v>
      </c>
      <c r="O96" s="23" t="str">
        <f>IF(BP96&lt;&gt;"",
    IF(INT('Data Sheet'!$A$19)=INT('Data Sheet'!$B$19),
        --(INT('Data Sheet'!$A$19) &amp; "." &amp; BP96),
        IF(AND((--(INT('Data Sheet'!$A$19) &amp; "." &amp; BP96)&gt;=--('Data Sheet'!$A$19)), (--(INT('Data Sheet'!$A$19) &amp; "." &amp; BP96)&lt;=--('Data Sheet'!$B$19))),
            --(INT('Data Sheet'!$A$19) &amp; "." &amp; BP96),
            --(INT('Data Sheet'!$B$19) &amp; "." &amp; BP96)
        )
    ),
    IF(BN96&lt;&gt;"",
        IF(INT('Data Sheet'!$A$19)=INT('Data Sheet'!$B$19),
            --(INT('Data Sheet'!$A$19) &amp; "." &amp; RIGHT(BN96,3)),
            IF(AND((--(INT('Data Sheet'!$A$19) &amp; "." &amp; RIGHT(BN96,3))&gt;=--('Data Sheet'!$A$19)), (--(INT('Data Sheet'!$A$19) &amp; "." &amp; RIGHT(BN96,3))&lt;=--('Data Sheet'!$B$19))),
                --(INT('Data Sheet'!$A$19) &amp; "." &amp; RIGHT(BN96,3)),
                --(INT('Data Sheet'!$B$19) &amp; "." &amp; RIGHT(BN96,3))
            )
        ),
        "OK"
    )
)</f>
        <v>OK</v>
      </c>
      <c r="P96" s="23" t="str">
        <f>IF(BR96&lt;&gt;"",
    IF(INT('Data Sheet'!$A$19)=INT('Data Sheet'!$B$15),
        --(INT('Data Sheet'!$A$15) &amp; "." &amp; BR96),
        IF(AND((--(INT('Data Sheet'!$A$15) &amp; "." &amp; BR96)&gt;=--('Data Sheet'!$A$15)), (--(INT('Data Sheet'!$A$15) &amp; "." &amp; BR96)&lt;=--('Data Sheet'!$B$15))),
            --(INT('Data Sheet'!$A$15) &amp; "." &amp; BR96),
            --(INT('Data Sheet'!$B$15) &amp; "." &amp; BR96)
        )
    ),
    IF(BQ96&lt;&gt;"",
        IF(INT('Data Sheet'!$A$15)=INT('Data Sheet'!$B$15),
            --(INT('Data Sheet'!$A$15) &amp; "." &amp; LEFT(BQ96,3)),
            IF(AND((--(INT('Data Sheet'!$A$15) &amp; "." &amp; LEFT(BQ96,3))&gt;=--('Data Sheet'!$A$15)), (--(INT('Data Sheet'!$A$15) &amp; "." &amp; LEFT(BQ96,3))&lt;=--('Data Sheet'!$B$15))),
                --(INT('Data Sheet'!$A$15) &amp; "." &amp; LEFT(BQ96,3)),
                --(INT('Data Sheet'!$B$15) &amp; "." &amp; LEFT(BQ96,3))
            )
        ),
        "OK"
    )
)</f>
        <v>OK</v>
      </c>
      <c r="Q96" s="23" t="str">
        <f>IF(BS96&lt;&gt;"",
    IF(INT('Data Sheet'!$A$19)=INT('Data Sheet'!$B$15),
        --(INT('Data Sheet'!$A$15) &amp; "." &amp; BS96),
        IF(AND((--(INT('Data Sheet'!$A$15) &amp; "." &amp; BS96)&gt;=--('Data Sheet'!$A$15)), (--(INT('Data Sheet'!$A$15) &amp; "." &amp; BS96)&lt;=--('Data Sheet'!$B$15))),
            --(INT('Data Sheet'!$A$15) &amp; "." &amp; BS96),
            --(INT('Data Sheet'!$B$15) &amp; "." &amp; BS96)
        )
    ),
    IF(BQ96&lt;&gt;"",
        IF(INT('Data Sheet'!$A$15)=INT('Data Sheet'!$B$15),
            --(INT('Data Sheet'!$A$15) &amp; "." &amp; RIGHT(BQ96,3)),
            IF(AND((--(INT('Data Sheet'!$A$15) &amp; "." &amp; RIGHT(BQ96,3))&gt;=--('Data Sheet'!$A$15)), (--(INT('Data Sheet'!$A$15) &amp; "." &amp; RIGHT(BQ96,3))&lt;=--('Data Sheet'!$B$15))),
                --(INT('Data Sheet'!$A$15) &amp; "." &amp; RIGHT(BQ96,3)),
                --(INT('Data Sheet'!$B$15) &amp; "." &amp; RIGHT(BQ96,3))
            )
        ),
        "OK"
    )
)</f>
        <v>OK</v>
      </c>
      <c r="R96" s="19"/>
      <c r="S96" s="19"/>
      <c r="T96" s="19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1"/>
      <c r="AU96" s="21"/>
      <c r="AV96" s="21"/>
      <c r="AW96" s="22"/>
      <c r="AX96" s="99"/>
      <c r="AY96" s="20"/>
      <c r="AZ96" s="20"/>
      <c r="BA96" s="22"/>
      <c r="BB96">
        <v>88</v>
      </c>
      <c r="BC96" s="80"/>
      <c r="BD96" s="80"/>
      <c r="BE96" s="80"/>
      <c r="BF96" s="80"/>
      <c r="BG96" s="32" t="str">
        <f t="shared" si="15"/>
        <v/>
      </c>
      <c r="BH96" s="78">
        <f t="shared" si="13"/>
        <v>0</v>
      </c>
      <c r="BI96" s="2">
        <f t="shared" si="16"/>
        <v>0</v>
      </c>
      <c r="BJ96" s="2">
        <f t="shared" si="17"/>
        <v>0</v>
      </c>
      <c r="BK96" s="2">
        <f t="shared" si="14"/>
        <v>0</v>
      </c>
    </row>
    <row r="97" spans="2:63" ht="15" customHeight="1" x14ac:dyDescent="0.25">
      <c r="B97" s="14">
        <v>89</v>
      </c>
      <c r="C97" s="95" t="str">
        <f t="shared" si="18"/>
        <v/>
      </c>
      <c r="D97" s="15" t="str">
        <f t="shared" si="12"/>
        <v>OK</v>
      </c>
      <c r="E97" s="16" t="e">
        <f>VLOOKUP('Data Sheet'!$B$8,'Data Sheet'!$I$2:$J$9,2,FALSE)</f>
        <v>#N/A</v>
      </c>
      <c r="F97" s="16" t="str">
        <f t="shared" si="19"/>
        <v/>
      </c>
      <c r="G97" s="103">
        <f t="shared" si="20"/>
        <v>0</v>
      </c>
      <c r="H97" s="17" t="s">
        <v>26</v>
      </c>
      <c r="I97" s="17" t="s">
        <v>26</v>
      </c>
      <c r="J97" s="17" t="str">
        <f>IF('Data Sheet'!$B$9="NC-50","N/A","OK")</f>
        <v>OK</v>
      </c>
      <c r="K97" s="17" t="str">
        <f>IF('Data Sheet'!$B$9="NC-50","N/A","OK")</f>
        <v>OK</v>
      </c>
      <c r="L97" s="17" t="str">
        <f t="shared" si="21"/>
        <v>OK</v>
      </c>
      <c r="M97" s="17" t="str">
        <f t="shared" si="22"/>
        <v>OK</v>
      </c>
      <c r="N97" s="18" t="str">
        <f>IF(BO97&lt;&gt;"",
    IF(INT('Data Sheet'!$A$19)=INT('Data Sheet'!$B$19),
        --(INT('Data Sheet'!$A$19) &amp; "." &amp; BO97),
        IF(AND((--(INT('Data Sheet'!$A$19) &amp; "." &amp; BO97)&gt;=--('Data Sheet'!$A$19)), (--(INT('Data Sheet'!$A$19) &amp; "." &amp; BO97)&lt;=--('Data Sheet'!$B$19))),
            --(INT('Data Sheet'!$A$19) &amp; "." &amp; BO97),
            --(INT('Data Sheet'!$B$19) &amp; "." &amp; BO97)
        )
    ),
    IF(BN97&lt;&gt;"",
        IF(INT('Data Sheet'!$A$19)=INT('Data Sheet'!$B$19),
            --(INT('Data Sheet'!$A$19) &amp; "." &amp; LEFT(BN97,3)),
            IF(AND((--(INT('Data Sheet'!$A$19) &amp; "." &amp; LEFT(BN97,3))&gt;=--('Data Sheet'!$A$19)), (--(INT('Data Sheet'!$A$19) &amp; "." &amp; LEFT(BN97,3))&lt;=--('Data Sheet'!$B$19))),
                --(INT('Data Sheet'!$A$19) &amp; "." &amp; LEFT(BN97,3)),
                --(INT('Data Sheet'!$B$19) &amp; "." &amp; LEFT(BN97,3))
            )
        ),
        "OK"
    )
)</f>
        <v>OK</v>
      </c>
      <c r="O97" s="23" t="str">
        <f>IF(BP97&lt;&gt;"",
    IF(INT('Data Sheet'!$A$19)=INT('Data Sheet'!$B$19),
        --(INT('Data Sheet'!$A$19) &amp; "." &amp; BP97),
        IF(AND((--(INT('Data Sheet'!$A$19) &amp; "." &amp; BP97)&gt;=--('Data Sheet'!$A$19)), (--(INT('Data Sheet'!$A$19) &amp; "." &amp; BP97)&lt;=--('Data Sheet'!$B$19))),
            --(INT('Data Sheet'!$A$19) &amp; "." &amp; BP97),
            --(INT('Data Sheet'!$B$19) &amp; "." &amp; BP97)
        )
    ),
    IF(BN97&lt;&gt;"",
        IF(INT('Data Sheet'!$A$19)=INT('Data Sheet'!$B$19),
            --(INT('Data Sheet'!$A$19) &amp; "." &amp; RIGHT(BN97,3)),
            IF(AND((--(INT('Data Sheet'!$A$19) &amp; "." &amp; RIGHT(BN97,3))&gt;=--('Data Sheet'!$A$19)), (--(INT('Data Sheet'!$A$19) &amp; "." &amp; RIGHT(BN97,3))&lt;=--('Data Sheet'!$B$19))),
                --(INT('Data Sheet'!$A$19) &amp; "." &amp; RIGHT(BN97,3)),
                --(INT('Data Sheet'!$B$19) &amp; "." &amp; RIGHT(BN97,3))
            )
        ),
        "OK"
    )
)</f>
        <v>OK</v>
      </c>
      <c r="P97" s="23" t="str">
        <f>IF(BR97&lt;&gt;"",
    IF(INT('Data Sheet'!$A$19)=INT('Data Sheet'!$B$15),
        --(INT('Data Sheet'!$A$15) &amp; "." &amp; BR97),
        IF(AND((--(INT('Data Sheet'!$A$15) &amp; "." &amp; BR97)&gt;=--('Data Sheet'!$A$15)), (--(INT('Data Sheet'!$A$15) &amp; "." &amp; BR97)&lt;=--('Data Sheet'!$B$15))),
            --(INT('Data Sheet'!$A$15) &amp; "." &amp; BR97),
            --(INT('Data Sheet'!$B$15) &amp; "." &amp; BR97)
        )
    ),
    IF(BQ97&lt;&gt;"",
        IF(INT('Data Sheet'!$A$15)=INT('Data Sheet'!$B$15),
            --(INT('Data Sheet'!$A$15) &amp; "." &amp; LEFT(BQ97,3)),
            IF(AND((--(INT('Data Sheet'!$A$15) &amp; "." &amp; LEFT(BQ97,3))&gt;=--('Data Sheet'!$A$15)), (--(INT('Data Sheet'!$A$15) &amp; "." &amp; LEFT(BQ97,3))&lt;=--('Data Sheet'!$B$15))),
                --(INT('Data Sheet'!$A$15) &amp; "." &amp; LEFT(BQ97,3)),
                --(INT('Data Sheet'!$B$15) &amp; "." &amp; LEFT(BQ97,3))
            )
        ),
        "OK"
    )
)</f>
        <v>OK</v>
      </c>
      <c r="Q97" s="23" t="str">
        <f>IF(BS97&lt;&gt;"",
    IF(INT('Data Sheet'!$A$19)=INT('Data Sheet'!$B$15),
        --(INT('Data Sheet'!$A$15) &amp; "." &amp; BS97),
        IF(AND((--(INT('Data Sheet'!$A$15) &amp; "." &amp; BS97)&gt;=--('Data Sheet'!$A$15)), (--(INT('Data Sheet'!$A$15) &amp; "." &amp; BS97)&lt;=--('Data Sheet'!$B$15))),
            --(INT('Data Sheet'!$A$15) &amp; "." &amp; BS97),
            --(INT('Data Sheet'!$B$15) &amp; "." &amp; BS97)
        )
    ),
    IF(BQ97&lt;&gt;"",
        IF(INT('Data Sheet'!$A$15)=INT('Data Sheet'!$B$15),
            --(INT('Data Sheet'!$A$15) &amp; "." &amp; RIGHT(BQ97,3)),
            IF(AND((--(INT('Data Sheet'!$A$15) &amp; "." &amp; RIGHT(BQ97,3))&gt;=--('Data Sheet'!$A$15)), (--(INT('Data Sheet'!$A$15) &amp; "." &amp; RIGHT(BQ97,3))&lt;=--('Data Sheet'!$B$15))),
                --(INT('Data Sheet'!$A$15) &amp; "." &amp; RIGHT(BQ97,3)),
                --(INT('Data Sheet'!$B$15) &amp; "." &amp; RIGHT(BQ97,3))
            )
        ),
        "OK"
    )
)</f>
        <v>OK</v>
      </c>
      <c r="R97" s="19"/>
      <c r="S97" s="19"/>
      <c r="T97" s="19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1"/>
      <c r="AU97" s="21"/>
      <c r="AV97" s="21"/>
      <c r="AW97" s="22"/>
      <c r="AX97" s="99"/>
      <c r="AY97" s="20"/>
      <c r="AZ97" s="20"/>
      <c r="BA97" s="22"/>
      <c r="BB97">
        <v>89</v>
      </c>
      <c r="BC97" s="80"/>
      <c r="BD97" s="80"/>
      <c r="BE97" s="80"/>
      <c r="BF97" s="80"/>
      <c r="BG97" s="32" t="str">
        <f t="shared" si="15"/>
        <v/>
      </c>
      <c r="BH97" s="78">
        <f t="shared" si="13"/>
        <v>0</v>
      </c>
      <c r="BI97" s="2">
        <f t="shared" si="16"/>
        <v>0</v>
      </c>
      <c r="BJ97" s="2">
        <f t="shared" si="17"/>
        <v>0</v>
      </c>
      <c r="BK97" s="2">
        <f t="shared" si="14"/>
        <v>0</v>
      </c>
    </row>
    <row r="98" spans="2:63" ht="15" customHeight="1" x14ac:dyDescent="0.25">
      <c r="B98" s="14">
        <v>90</v>
      </c>
      <c r="C98" s="95" t="str">
        <f t="shared" si="18"/>
        <v/>
      </c>
      <c r="D98" s="15" t="str">
        <f t="shared" si="12"/>
        <v>OK</v>
      </c>
      <c r="E98" s="16" t="e">
        <f>VLOOKUP('Data Sheet'!$B$8,'Data Sheet'!$I$2:$J$9,2,FALSE)</f>
        <v>#N/A</v>
      </c>
      <c r="F98" s="16" t="str">
        <f t="shared" si="19"/>
        <v/>
      </c>
      <c r="G98" s="103">
        <f t="shared" si="20"/>
        <v>0</v>
      </c>
      <c r="H98" s="17" t="s">
        <v>26</v>
      </c>
      <c r="I98" s="17" t="s">
        <v>26</v>
      </c>
      <c r="J98" s="17" t="str">
        <f>IF('Data Sheet'!$B$9="NC-50","N/A","OK")</f>
        <v>OK</v>
      </c>
      <c r="K98" s="17" t="str">
        <f>IF('Data Sheet'!$B$9="NC-50","N/A","OK")</f>
        <v>OK</v>
      </c>
      <c r="L98" s="17" t="str">
        <f t="shared" si="21"/>
        <v>OK</v>
      </c>
      <c r="M98" s="17" t="str">
        <f t="shared" si="22"/>
        <v>OK</v>
      </c>
      <c r="N98" s="18" t="str">
        <f>IF(BO98&lt;&gt;"",
    IF(INT('Data Sheet'!$A$19)=INT('Data Sheet'!$B$19),
        --(INT('Data Sheet'!$A$19) &amp; "." &amp; BO98),
        IF(AND((--(INT('Data Sheet'!$A$19) &amp; "." &amp; BO98)&gt;=--('Data Sheet'!$A$19)), (--(INT('Data Sheet'!$A$19) &amp; "." &amp; BO98)&lt;=--('Data Sheet'!$B$19))),
            --(INT('Data Sheet'!$A$19) &amp; "." &amp; BO98),
            --(INT('Data Sheet'!$B$19) &amp; "." &amp; BO98)
        )
    ),
    IF(BN98&lt;&gt;"",
        IF(INT('Data Sheet'!$A$19)=INT('Data Sheet'!$B$19),
            --(INT('Data Sheet'!$A$19) &amp; "." &amp; LEFT(BN98,3)),
            IF(AND((--(INT('Data Sheet'!$A$19) &amp; "." &amp; LEFT(BN98,3))&gt;=--('Data Sheet'!$A$19)), (--(INT('Data Sheet'!$A$19) &amp; "." &amp; LEFT(BN98,3))&lt;=--('Data Sheet'!$B$19))),
                --(INT('Data Sheet'!$A$19) &amp; "." &amp; LEFT(BN98,3)),
                --(INT('Data Sheet'!$B$19) &amp; "." &amp; LEFT(BN98,3))
            )
        ),
        "OK"
    )
)</f>
        <v>OK</v>
      </c>
      <c r="O98" s="23" t="str">
        <f>IF(BP98&lt;&gt;"",
    IF(INT('Data Sheet'!$A$19)=INT('Data Sheet'!$B$19),
        --(INT('Data Sheet'!$A$19) &amp; "." &amp; BP98),
        IF(AND((--(INT('Data Sheet'!$A$19) &amp; "." &amp; BP98)&gt;=--('Data Sheet'!$A$19)), (--(INT('Data Sheet'!$A$19) &amp; "." &amp; BP98)&lt;=--('Data Sheet'!$B$19))),
            --(INT('Data Sheet'!$A$19) &amp; "." &amp; BP98),
            --(INT('Data Sheet'!$B$19) &amp; "." &amp; BP98)
        )
    ),
    IF(BN98&lt;&gt;"",
        IF(INT('Data Sheet'!$A$19)=INT('Data Sheet'!$B$19),
            --(INT('Data Sheet'!$A$19) &amp; "." &amp; RIGHT(BN98,3)),
            IF(AND((--(INT('Data Sheet'!$A$19) &amp; "." &amp; RIGHT(BN98,3))&gt;=--('Data Sheet'!$A$19)), (--(INT('Data Sheet'!$A$19) &amp; "." &amp; RIGHT(BN98,3))&lt;=--('Data Sheet'!$B$19))),
                --(INT('Data Sheet'!$A$19) &amp; "." &amp; RIGHT(BN98,3)),
                --(INT('Data Sheet'!$B$19) &amp; "." &amp; RIGHT(BN98,3))
            )
        ),
        "OK"
    )
)</f>
        <v>OK</v>
      </c>
      <c r="P98" s="23" t="str">
        <f>IF(BR98&lt;&gt;"",
    IF(INT('Data Sheet'!$A$19)=INT('Data Sheet'!$B$15),
        --(INT('Data Sheet'!$A$15) &amp; "." &amp; BR98),
        IF(AND((--(INT('Data Sheet'!$A$15) &amp; "." &amp; BR98)&gt;=--('Data Sheet'!$A$15)), (--(INT('Data Sheet'!$A$15) &amp; "." &amp; BR98)&lt;=--('Data Sheet'!$B$15))),
            --(INT('Data Sheet'!$A$15) &amp; "." &amp; BR98),
            --(INT('Data Sheet'!$B$15) &amp; "." &amp; BR98)
        )
    ),
    IF(BQ98&lt;&gt;"",
        IF(INT('Data Sheet'!$A$15)=INT('Data Sheet'!$B$15),
            --(INT('Data Sheet'!$A$15) &amp; "." &amp; LEFT(BQ98,3)),
            IF(AND((--(INT('Data Sheet'!$A$15) &amp; "." &amp; LEFT(BQ98,3))&gt;=--('Data Sheet'!$A$15)), (--(INT('Data Sheet'!$A$15) &amp; "." &amp; LEFT(BQ98,3))&lt;=--('Data Sheet'!$B$15))),
                --(INT('Data Sheet'!$A$15) &amp; "." &amp; LEFT(BQ98,3)),
                --(INT('Data Sheet'!$B$15) &amp; "." &amp; LEFT(BQ98,3))
            )
        ),
        "OK"
    )
)</f>
        <v>OK</v>
      </c>
      <c r="Q98" s="23" t="str">
        <f>IF(BS98&lt;&gt;"",
    IF(INT('Data Sheet'!$A$19)=INT('Data Sheet'!$B$15),
        --(INT('Data Sheet'!$A$15) &amp; "." &amp; BS98),
        IF(AND((--(INT('Data Sheet'!$A$15) &amp; "." &amp; BS98)&gt;=--('Data Sheet'!$A$15)), (--(INT('Data Sheet'!$A$15) &amp; "." &amp; BS98)&lt;=--('Data Sheet'!$B$15))),
            --(INT('Data Sheet'!$A$15) &amp; "." &amp; BS98),
            --(INT('Data Sheet'!$B$15) &amp; "." &amp; BS98)
        )
    ),
    IF(BQ98&lt;&gt;"",
        IF(INT('Data Sheet'!$A$15)=INT('Data Sheet'!$B$15),
            --(INT('Data Sheet'!$A$15) &amp; "." &amp; RIGHT(BQ98,3)),
            IF(AND((--(INT('Data Sheet'!$A$15) &amp; "." &amp; RIGHT(BQ98,3))&gt;=--('Data Sheet'!$A$15)), (--(INT('Data Sheet'!$A$15) &amp; "." &amp; RIGHT(BQ98,3))&lt;=--('Data Sheet'!$B$15))),
                --(INT('Data Sheet'!$A$15) &amp; "." &amp; RIGHT(BQ98,3)),
                --(INT('Data Sheet'!$B$15) &amp; "." &amp; RIGHT(BQ98,3))
            )
        ),
        "OK"
    )
)</f>
        <v>OK</v>
      </c>
      <c r="R98" s="19"/>
      <c r="S98" s="19"/>
      <c r="T98" s="19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1"/>
      <c r="AU98" s="21"/>
      <c r="AV98" s="21"/>
      <c r="AW98" s="22"/>
      <c r="AX98" s="99"/>
      <c r="AY98" s="20"/>
      <c r="AZ98" s="20"/>
      <c r="BA98" s="22"/>
      <c r="BB98">
        <v>90</v>
      </c>
      <c r="BC98" s="80"/>
      <c r="BD98" s="80"/>
      <c r="BE98" s="80"/>
      <c r="BF98" s="80"/>
      <c r="BG98" s="32" t="str">
        <f t="shared" si="15"/>
        <v/>
      </c>
      <c r="BH98" s="78">
        <f t="shared" si="13"/>
        <v>0</v>
      </c>
      <c r="BI98" s="2">
        <f t="shared" si="16"/>
        <v>0</v>
      </c>
      <c r="BJ98" s="2">
        <f t="shared" si="17"/>
        <v>0</v>
      </c>
      <c r="BK98" s="2">
        <f t="shared" si="14"/>
        <v>0</v>
      </c>
    </row>
    <row r="99" spans="2:63" ht="15" customHeight="1" x14ac:dyDescent="0.25">
      <c r="B99" s="14">
        <v>91</v>
      </c>
      <c r="C99" s="95" t="str">
        <f t="shared" si="18"/>
        <v/>
      </c>
      <c r="D99" s="15" t="str">
        <f t="shared" si="12"/>
        <v>OK</v>
      </c>
      <c r="E99" s="16" t="e">
        <f>VLOOKUP('Data Sheet'!$B$8,'Data Sheet'!$I$2:$J$9,2,FALSE)</f>
        <v>#N/A</v>
      </c>
      <c r="F99" s="16" t="str">
        <f t="shared" si="19"/>
        <v/>
      </c>
      <c r="G99" s="103">
        <f t="shared" si="20"/>
        <v>0</v>
      </c>
      <c r="H99" s="17" t="s">
        <v>26</v>
      </c>
      <c r="I99" s="17" t="s">
        <v>26</v>
      </c>
      <c r="J99" s="17" t="str">
        <f>IF('Data Sheet'!$B$9="NC-50","N/A","OK")</f>
        <v>OK</v>
      </c>
      <c r="K99" s="17" t="str">
        <f>IF('Data Sheet'!$B$9="NC-50","N/A","OK")</f>
        <v>OK</v>
      </c>
      <c r="L99" s="17" t="str">
        <f t="shared" si="21"/>
        <v>OK</v>
      </c>
      <c r="M99" s="17" t="str">
        <f t="shared" si="22"/>
        <v>OK</v>
      </c>
      <c r="N99" s="18" t="str">
        <f>IF(BO99&lt;&gt;"",
    IF(INT('Data Sheet'!$A$19)=INT('Data Sheet'!$B$19),
        --(INT('Data Sheet'!$A$19) &amp; "." &amp; BO99),
        IF(AND((--(INT('Data Sheet'!$A$19) &amp; "." &amp; BO99)&gt;=--('Data Sheet'!$A$19)), (--(INT('Data Sheet'!$A$19) &amp; "." &amp; BO99)&lt;=--('Data Sheet'!$B$19))),
            --(INT('Data Sheet'!$A$19) &amp; "." &amp; BO99),
            --(INT('Data Sheet'!$B$19) &amp; "." &amp; BO99)
        )
    ),
    IF(BN99&lt;&gt;"",
        IF(INT('Data Sheet'!$A$19)=INT('Data Sheet'!$B$19),
            --(INT('Data Sheet'!$A$19) &amp; "." &amp; LEFT(BN99,3)),
            IF(AND((--(INT('Data Sheet'!$A$19) &amp; "." &amp; LEFT(BN99,3))&gt;=--('Data Sheet'!$A$19)), (--(INT('Data Sheet'!$A$19) &amp; "." &amp; LEFT(BN99,3))&lt;=--('Data Sheet'!$B$19))),
                --(INT('Data Sheet'!$A$19) &amp; "." &amp; LEFT(BN99,3)),
                --(INT('Data Sheet'!$B$19) &amp; "." &amp; LEFT(BN99,3))
            )
        ),
        "OK"
    )
)</f>
        <v>OK</v>
      </c>
      <c r="O99" s="23" t="str">
        <f>IF(BP99&lt;&gt;"",
    IF(INT('Data Sheet'!$A$19)=INT('Data Sheet'!$B$19),
        --(INT('Data Sheet'!$A$19) &amp; "." &amp; BP99),
        IF(AND((--(INT('Data Sheet'!$A$19) &amp; "." &amp; BP99)&gt;=--('Data Sheet'!$A$19)), (--(INT('Data Sheet'!$A$19) &amp; "." &amp; BP99)&lt;=--('Data Sheet'!$B$19))),
            --(INT('Data Sheet'!$A$19) &amp; "." &amp; BP99),
            --(INT('Data Sheet'!$B$19) &amp; "." &amp; BP99)
        )
    ),
    IF(BN99&lt;&gt;"",
        IF(INT('Data Sheet'!$A$19)=INT('Data Sheet'!$B$19),
            --(INT('Data Sheet'!$A$19) &amp; "." &amp; RIGHT(BN99,3)),
            IF(AND((--(INT('Data Sheet'!$A$19) &amp; "." &amp; RIGHT(BN99,3))&gt;=--('Data Sheet'!$A$19)), (--(INT('Data Sheet'!$A$19) &amp; "." &amp; RIGHT(BN99,3))&lt;=--('Data Sheet'!$B$19))),
                --(INT('Data Sheet'!$A$19) &amp; "." &amp; RIGHT(BN99,3)),
                --(INT('Data Sheet'!$B$19) &amp; "." &amp; RIGHT(BN99,3))
            )
        ),
        "OK"
    )
)</f>
        <v>OK</v>
      </c>
      <c r="P99" s="23" t="str">
        <f>IF(BR99&lt;&gt;"",
    IF(INT('Data Sheet'!$A$19)=INT('Data Sheet'!$B$15),
        --(INT('Data Sheet'!$A$15) &amp; "." &amp; BR99),
        IF(AND((--(INT('Data Sheet'!$A$15) &amp; "." &amp; BR99)&gt;=--('Data Sheet'!$A$15)), (--(INT('Data Sheet'!$A$15) &amp; "." &amp; BR99)&lt;=--('Data Sheet'!$B$15))),
            --(INT('Data Sheet'!$A$15) &amp; "." &amp; BR99),
            --(INT('Data Sheet'!$B$15) &amp; "." &amp; BR99)
        )
    ),
    IF(BQ99&lt;&gt;"",
        IF(INT('Data Sheet'!$A$15)=INT('Data Sheet'!$B$15),
            --(INT('Data Sheet'!$A$15) &amp; "." &amp; LEFT(BQ99,3)),
            IF(AND((--(INT('Data Sheet'!$A$15) &amp; "." &amp; LEFT(BQ99,3))&gt;=--('Data Sheet'!$A$15)), (--(INT('Data Sheet'!$A$15) &amp; "." &amp; LEFT(BQ99,3))&lt;=--('Data Sheet'!$B$15))),
                --(INT('Data Sheet'!$A$15) &amp; "." &amp; LEFT(BQ99,3)),
                --(INT('Data Sheet'!$B$15) &amp; "." &amp; LEFT(BQ99,3))
            )
        ),
        "OK"
    )
)</f>
        <v>OK</v>
      </c>
      <c r="Q99" s="23" t="str">
        <f>IF(BS99&lt;&gt;"",
    IF(INT('Data Sheet'!$A$19)=INT('Data Sheet'!$B$15),
        --(INT('Data Sheet'!$A$15) &amp; "." &amp; BS99),
        IF(AND((--(INT('Data Sheet'!$A$15) &amp; "." &amp; BS99)&gt;=--('Data Sheet'!$A$15)), (--(INT('Data Sheet'!$A$15) &amp; "." &amp; BS99)&lt;=--('Data Sheet'!$B$15))),
            --(INT('Data Sheet'!$A$15) &amp; "." &amp; BS99),
            --(INT('Data Sheet'!$B$15) &amp; "." &amp; BS99)
        )
    ),
    IF(BQ99&lt;&gt;"",
        IF(INT('Data Sheet'!$A$15)=INT('Data Sheet'!$B$15),
            --(INT('Data Sheet'!$A$15) &amp; "." &amp; RIGHT(BQ99,3)),
            IF(AND((--(INT('Data Sheet'!$A$15) &amp; "." &amp; RIGHT(BQ99,3))&gt;=--('Data Sheet'!$A$15)), (--(INT('Data Sheet'!$A$15) &amp; "." &amp; RIGHT(BQ99,3))&lt;=--('Data Sheet'!$B$15))),
                --(INT('Data Sheet'!$A$15) &amp; "." &amp; RIGHT(BQ99,3)),
                --(INT('Data Sheet'!$B$15) &amp; "." &amp; RIGHT(BQ99,3))
            )
        ),
        "OK"
    )
)</f>
        <v>OK</v>
      </c>
      <c r="R99" s="19"/>
      <c r="S99" s="19"/>
      <c r="T99" s="19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1"/>
      <c r="AU99" s="21"/>
      <c r="AV99" s="21"/>
      <c r="AW99" s="22"/>
      <c r="AX99" s="99"/>
      <c r="AY99" s="20"/>
      <c r="AZ99" s="20"/>
      <c r="BA99" s="22"/>
      <c r="BB99">
        <v>91</v>
      </c>
      <c r="BC99" s="80"/>
      <c r="BD99" s="80"/>
      <c r="BE99" s="80"/>
      <c r="BF99" s="80"/>
      <c r="BG99" s="32" t="str">
        <f t="shared" si="15"/>
        <v/>
      </c>
      <c r="BH99" s="78">
        <f t="shared" si="13"/>
        <v>0</v>
      </c>
      <c r="BI99" s="2">
        <f t="shared" si="16"/>
        <v>0</v>
      </c>
      <c r="BJ99" s="2">
        <f t="shared" si="17"/>
        <v>0</v>
      </c>
      <c r="BK99" s="2">
        <f t="shared" si="14"/>
        <v>0</v>
      </c>
    </row>
    <row r="100" spans="2:63" ht="15" customHeight="1" x14ac:dyDescent="0.25">
      <c r="B100" s="14">
        <v>92</v>
      </c>
      <c r="C100" s="95" t="str">
        <f t="shared" si="18"/>
        <v/>
      </c>
      <c r="D100" s="15" t="str">
        <f t="shared" si="12"/>
        <v>OK</v>
      </c>
      <c r="E100" s="16" t="e">
        <f>VLOOKUP('Data Sheet'!$B$8,'Data Sheet'!$I$2:$J$9,2,FALSE)</f>
        <v>#N/A</v>
      </c>
      <c r="F100" s="16" t="str">
        <f t="shared" si="19"/>
        <v/>
      </c>
      <c r="G100" s="103">
        <f t="shared" si="20"/>
        <v>0</v>
      </c>
      <c r="H100" s="17" t="s">
        <v>26</v>
      </c>
      <c r="I100" s="17" t="s">
        <v>26</v>
      </c>
      <c r="J100" s="17" t="str">
        <f>IF('Data Sheet'!$B$9="NC-50","N/A","OK")</f>
        <v>OK</v>
      </c>
      <c r="K100" s="17" t="str">
        <f>IF('Data Sheet'!$B$9="NC-50","N/A","OK")</f>
        <v>OK</v>
      </c>
      <c r="L100" s="17" t="str">
        <f t="shared" si="21"/>
        <v>OK</v>
      </c>
      <c r="M100" s="17" t="str">
        <f t="shared" si="22"/>
        <v>OK</v>
      </c>
      <c r="N100" s="18" t="str">
        <f>IF(BO100&lt;&gt;"",
    IF(INT('Data Sheet'!$A$19)=INT('Data Sheet'!$B$19),
        --(INT('Data Sheet'!$A$19) &amp; "." &amp; BO100),
        IF(AND((--(INT('Data Sheet'!$A$19) &amp; "." &amp; BO100)&gt;=--('Data Sheet'!$A$19)), (--(INT('Data Sheet'!$A$19) &amp; "." &amp; BO100)&lt;=--('Data Sheet'!$B$19))),
            --(INT('Data Sheet'!$A$19) &amp; "." &amp; BO100),
            --(INT('Data Sheet'!$B$19) &amp; "." &amp; BO100)
        )
    ),
    IF(BN100&lt;&gt;"",
        IF(INT('Data Sheet'!$A$19)=INT('Data Sheet'!$B$19),
            --(INT('Data Sheet'!$A$19) &amp; "." &amp; LEFT(BN100,3)),
            IF(AND((--(INT('Data Sheet'!$A$19) &amp; "." &amp; LEFT(BN100,3))&gt;=--('Data Sheet'!$A$19)), (--(INT('Data Sheet'!$A$19) &amp; "." &amp; LEFT(BN100,3))&lt;=--('Data Sheet'!$B$19))),
                --(INT('Data Sheet'!$A$19) &amp; "." &amp; LEFT(BN100,3)),
                --(INT('Data Sheet'!$B$19) &amp; "." &amp; LEFT(BN100,3))
            )
        ),
        "OK"
    )
)</f>
        <v>OK</v>
      </c>
      <c r="O100" s="23" t="str">
        <f>IF(BP100&lt;&gt;"",
    IF(INT('Data Sheet'!$A$19)=INT('Data Sheet'!$B$19),
        --(INT('Data Sheet'!$A$19) &amp; "." &amp; BP100),
        IF(AND((--(INT('Data Sheet'!$A$19) &amp; "." &amp; BP100)&gt;=--('Data Sheet'!$A$19)), (--(INT('Data Sheet'!$A$19) &amp; "." &amp; BP100)&lt;=--('Data Sheet'!$B$19))),
            --(INT('Data Sheet'!$A$19) &amp; "." &amp; BP100),
            --(INT('Data Sheet'!$B$19) &amp; "." &amp; BP100)
        )
    ),
    IF(BN100&lt;&gt;"",
        IF(INT('Data Sheet'!$A$19)=INT('Data Sheet'!$B$19),
            --(INT('Data Sheet'!$A$19) &amp; "." &amp; RIGHT(BN100,3)),
            IF(AND((--(INT('Data Sheet'!$A$19) &amp; "." &amp; RIGHT(BN100,3))&gt;=--('Data Sheet'!$A$19)), (--(INT('Data Sheet'!$A$19) &amp; "." &amp; RIGHT(BN100,3))&lt;=--('Data Sheet'!$B$19))),
                --(INT('Data Sheet'!$A$19) &amp; "." &amp; RIGHT(BN100,3)),
                --(INT('Data Sheet'!$B$19) &amp; "." &amp; RIGHT(BN100,3))
            )
        ),
        "OK"
    )
)</f>
        <v>OK</v>
      </c>
      <c r="P100" s="23" t="str">
        <f>IF(BR100&lt;&gt;"",
    IF(INT('Data Sheet'!$A$19)=INT('Data Sheet'!$B$15),
        --(INT('Data Sheet'!$A$15) &amp; "." &amp; BR100),
        IF(AND((--(INT('Data Sheet'!$A$15) &amp; "." &amp; BR100)&gt;=--('Data Sheet'!$A$15)), (--(INT('Data Sheet'!$A$15) &amp; "." &amp; BR100)&lt;=--('Data Sheet'!$B$15))),
            --(INT('Data Sheet'!$A$15) &amp; "." &amp; BR100),
            --(INT('Data Sheet'!$B$15) &amp; "." &amp; BR100)
        )
    ),
    IF(BQ100&lt;&gt;"",
        IF(INT('Data Sheet'!$A$15)=INT('Data Sheet'!$B$15),
            --(INT('Data Sheet'!$A$15) &amp; "." &amp; LEFT(BQ100,3)),
            IF(AND((--(INT('Data Sheet'!$A$15) &amp; "." &amp; LEFT(BQ100,3))&gt;=--('Data Sheet'!$A$15)), (--(INT('Data Sheet'!$A$15) &amp; "." &amp; LEFT(BQ100,3))&lt;=--('Data Sheet'!$B$15))),
                --(INT('Data Sheet'!$A$15) &amp; "." &amp; LEFT(BQ100,3)),
                --(INT('Data Sheet'!$B$15) &amp; "." &amp; LEFT(BQ100,3))
            )
        ),
        "OK"
    )
)</f>
        <v>OK</v>
      </c>
      <c r="Q100" s="23" t="str">
        <f>IF(BS100&lt;&gt;"",
    IF(INT('Data Sheet'!$A$19)=INT('Data Sheet'!$B$15),
        --(INT('Data Sheet'!$A$15) &amp; "." &amp; BS100),
        IF(AND((--(INT('Data Sheet'!$A$15) &amp; "." &amp; BS100)&gt;=--('Data Sheet'!$A$15)), (--(INT('Data Sheet'!$A$15) &amp; "." &amp; BS100)&lt;=--('Data Sheet'!$B$15))),
            --(INT('Data Sheet'!$A$15) &amp; "." &amp; BS100),
            --(INT('Data Sheet'!$B$15) &amp; "." &amp; BS100)
        )
    ),
    IF(BQ100&lt;&gt;"",
        IF(INT('Data Sheet'!$A$15)=INT('Data Sheet'!$B$15),
            --(INT('Data Sheet'!$A$15) &amp; "." &amp; RIGHT(BQ100,3)),
            IF(AND((--(INT('Data Sheet'!$A$15) &amp; "." &amp; RIGHT(BQ100,3))&gt;=--('Data Sheet'!$A$15)), (--(INT('Data Sheet'!$A$15) &amp; "." &amp; RIGHT(BQ100,3))&lt;=--('Data Sheet'!$B$15))),
                --(INT('Data Sheet'!$A$15) &amp; "." &amp; RIGHT(BQ100,3)),
                --(INT('Data Sheet'!$B$15) &amp; "." &amp; RIGHT(BQ100,3))
            )
        ),
        "OK"
    )
)</f>
        <v>OK</v>
      </c>
      <c r="R100" s="19"/>
      <c r="S100" s="19"/>
      <c r="T100" s="19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1"/>
      <c r="AU100" s="21"/>
      <c r="AV100" s="21"/>
      <c r="AW100" s="22"/>
      <c r="AX100" s="99"/>
      <c r="AY100" s="20"/>
      <c r="AZ100" s="20"/>
      <c r="BA100" s="22"/>
      <c r="BB100">
        <v>92</v>
      </c>
      <c r="BC100" s="80"/>
      <c r="BD100" s="80"/>
      <c r="BE100" s="80"/>
      <c r="BF100" s="80"/>
      <c r="BG100" s="32" t="str">
        <f t="shared" si="15"/>
        <v/>
      </c>
      <c r="BH100" s="78">
        <f t="shared" si="13"/>
        <v>0</v>
      </c>
      <c r="BI100" s="2">
        <f t="shared" si="16"/>
        <v>0</v>
      </c>
      <c r="BJ100" s="2">
        <f t="shared" si="17"/>
        <v>0</v>
      </c>
      <c r="BK100" s="2">
        <f t="shared" si="14"/>
        <v>0</v>
      </c>
    </row>
    <row r="101" spans="2:63" ht="15" customHeight="1" x14ac:dyDescent="0.25">
      <c r="B101" s="14">
        <v>93</v>
      </c>
      <c r="C101" s="95" t="str">
        <f t="shared" si="18"/>
        <v/>
      </c>
      <c r="D101" s="15" t="str">
        <f t="shared" si="12"/>
        <v>OK</v>
      </c>
      <c r="E101" s="16" t="e">
        <f>VLOOKUP('Data Sheet'!$B$8,'Data Sheet'!$I$2:$J$9,2,FALSE)</f>
        <v>#N/A</v>
      </c>
      <c r="F101" s="16" t="str">
        <f t="shared" si="19"/>
        <v/>
      </c>
      <c r="G101" s="103">
        <f t="shared" si="20"/>
        <v>0</v>
      </c>
      <c r="H101" s="17" t="s">
        <v>26</v>
      </c>
      <c r="I101" s="17" t="s">
        <v>26</v>
      </c>
      <c r="J101" s="17" t="str">
        <f>IF('Data Sheet'!$B$9="NC-50","N/A","OK")</f>
        <v>OK</v>
      </c>
      <c r="K101" s="17" t="str">
        <f>IF('Data Sheet'!$B$9="NC-50","N/A","OK")</f>
        <v>OK</v>
      </c>
      <c r="L101" s="17" t="str">
        <f t="shared" si="21"/>
        <v>OK</v>
      </c>
      <c r="M101" s="17" t="str">
        <f t="shared" si="22"/>
        <v>OK</v>
      </c>
      <c r="N101" s="18" t="str">
        <f>IF(BO101&lt;&gt;"",
    IF(INT('Data Sheet'!$A$19)=INT('Data Sheet'!$B$19),
        --(INT('Data Sheet'!$A$19) &amp; "." &amp; BO101),
        IF(AND((--(INT('Data Sheet'!$A$19) &amp; "." &amp; BO101)&gt;=--('Data Sheet'!$A$19)), (--(INT('Data Sheet'!$A$19) &amp; "." &amp; BO101)&lt;=--('Data Sheet'!$B$19))),
            --(INT('Data Sheet'!$A$19) &amp; "." &amp; BO101),
            --(INT('Data Sheet'!$B$19) &amp; "." &amp; BO101)
        )
    ),
    IF(BN101&lt;&gt;"",
        IF(INT('Data Sheet'!$A$19)=INT('Data Sheet'!$B$19),
            --(INT('Data Sheet'!$A$19) &amp; "." &amp; LEFT(BN101,3)),
            IF(AND((--(INT('Data Sheet'!$A$19) &amp; "." &amp; LEFT(BN101,3))&gt;=--('Data Sheet'!$A$19)), (--(INT('Data Sheet'!$A$19) &amp; "." &amp; LEFT(BN101,3))&lt;=--('Data Sheet'!$B$19))),
                --(INT('Data Sheet'!$A$19) &amp; "." &amp; LEFT(BN101,3)),
                --(INT('Data Sheet'!$B$19) &amp; "." &amp; LEFT(BN101,3))
            )
        ),
        "OK"
    )
)</f>
        <v>OK</v>
      </c>
      <c r="O101" s="23" t="str">
        <f>IF(BP101&lt;&gt;"",
    IF(INT('Data Sheet'!$A$19)=INT('Data Sheet'!$B$19),
        --(INT('Data Sheet'!$A$19) &amp; "." &amp; BP101),
        IF(AND((--(INT('Data Sheet'!$A$19) &amp; "." &amp; BP101)&gt;=--('Data Sheet'!$A$19)), (--(INT('Data Sheet'!$A$19) &amp; "." &amp; BP101)&lt;=--('Data Sheet'!$B$19))),
            --(INT('Data Sheet'!$A$19) &amp; "." &amp; BP101),
            --(INT('Data Sheet'!$B$19) &amp; "." &amp; BP101)
        )
    ),
    IF(BN101&lt;&gt;"",
        IF(INT('Data Sheet'!$A$19)=INT('Data Sheet'!$B$19),
            --(INT('Data Sheet'!$A$19) &amp; "." &amp; RIGHT(BN101,3)),
            IF(AND((--(INT('Data Sheet'!$A$19) &amp; "." &amp; RIGHT(BN101,3))&gt;=--('Data Sheet'!$A$19)), (--(INT('Data Sheet'!$A$19) &amp; "." &amp; RIGHT(BN101,3))&lt;=--('Data Sheet'!$B$19))),
                --(INT('Data Sheet'!$A$19) &amp; "." &amp; RIGHT(BN101,3)),
                --(INT('Data Sheet'!$B$19) &amp; "." &amp; RIGHT(BN101,3))
            )
        ),
        "OK"
    )
)</f>
        <v>OK</v>
      </c>
      <c r="P101" s="23" t="str">
        <f>IF(BR101&lt;&gt;"",
    IF(INT('Data Sheet'!$A$19)=INT('Data Sheet'!$B$15),
        --(INT('Data Sheet'!$A$15) &amp; "." &amp; BR101),
        IF(AND((--(INT('Data Sheet'!$A$15) &amp; "." &amp; BR101)&gt;=--('Data Sheet'!$A$15)), (--(INT('Data Sheet'!$A$15) &amp; "." &amp; BR101)&lt;=--('Data Sheet'!$B$15))),
            --(INT('Data Sheet'!$A$15) &amp; "." &amp; BR101),
            --(INT('Data Sheet'!$B$15) &amp; "." &amp; BR101)
        )
    ),
    IF(BQ101&lt;&gt;"",
        IF(INT('Data Sheet'!$A$15)=INT('Data Sheet'!$B$15),
            --(INT('Data Sheet'!$A$15) &amp; "." &amp; LEFT(BQ101,3)),
            IF(AND((--(INT('Data Sheet'!$A$15) &amp; "." &amp; LEFT(BQ101,3))&gt;=--('Data Sheet'!$A$15)), (--(INT('Data Sheet'!$A$15) &amp; "." &amp; LEFT(BQ101,3))&lt;=--('Data Sheet'!$B$15))),
                --(INT('Data Sheet'!$A$15) &amp; "." &amp; LEFT(BQ101,3)),
                --(INT('Data Sheet'!$B$15) &amp; "." &amp; LEFT(BQ101,3))
            )
        ),
        "OK"
    )
)</f>
        <v>OK</v>
      </c>
      <c r="Q101" s="23" t="str">
        <f>IF(BS101&lt;&gt;"",
    IF(INT('Data Sheet'!$A$19)=INT('Data Sheet'!$B$15),
        --(INT('Data Sheet'!$A$15) &amp; "." &amp; BS101),
        IF(AND((--(INT('Data Sheet'!$A$15) &amp; "." &amp; BS101)&gt;=--('Data Sheet'!$A$15)), (--(INT('Data Sheet'!$A$15) &amp; "." &amp; BS101)&lt;=--('Data Sheet'!$B$15))),
            --(INT('Data Sheet'!$A$15) &amp; "." &amp; BS101),
            --(INT('Data Sheet'!$B$15) &amp; "." &amp; BS101)
        )
    ),
    IF(BQ101&lt;&gt;"",
        IF(INT('Data Sheet'!$A$15)=INT('Data Sheet'!$B$15),
            --(INT('Data Sheet'!$A$15) &amp; "." &amp; RIGHT(BQ101,3)),
            IF(AND((--(INT('Data Sheet'!$A$15) &amp; "." &amp; RIGHT(BQ101,3))&gt;=--('Data Sheet'!$A$15)), (--(INT('Data Sheet'!$A$15) &amp; "." &amp; RIGHT(BQ101,3))&lt;=--('Data Sheet'!$B$15))),
                --(INT('Data Sheet'!$A$15) &amp; "." &amp; RIGHT(BQ101,3)),
                --(INT('Data Sheet'!$B$15) &amp; "." &amp; RIGHT(BQ101,3))
            )
        ),
        "OK"
    )
)</f>
        <v>OK</v>
      </c>
      <c r="R101" s="19"/>
      <c r="S101" s="19"/>
      <c r="T101" s="19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1"/>
      <c r="AU101" s="21"/>
      <c r="AV101" s="21"/>
      <c r="AW101" s="22"/>
      <c r="AX101" s="99"/>
      <c r="AY101" s="20"/>
      <c r="AZ101" s="20"/>
      <c r="BA101" s="22"/>
      <c r="BB101">
        <v>93</v>
      </c>
      <c r="BC101" s="80"/>
      <c r="BD101" s="80"/>
      <c r="BE101" s="80"/>
      <c r="BF101" s="80"/>
      <c r="BG101" s="32" t="str">
        <f t="shared" si="15"/>
        <v/>
      </c>
      <c r="BH101" s="78">
        <f t="shared" si="13"/>
        <v>0</v>
      </c>
      <c r="BI101" s="2">
        <f t="shared" si="16"/>
        <v>0</v>
      </c>
      <c r="BJ101" s="2">
        <f t="shared" si="17"/>
        <v>0</v>
      </c>
      <c r="BK101" s="2">
        <f t="shared" si="14"/>
        <v>0</v>
      </c>
    </row>
    <row r="102" spans="2:63" ht="15" customHeight="1" x14ac:dyDescent="0.25">
      <c r="B102" s="14">
        <v>94</v>
      </c>
      <c r="C102" s="95" t="str">
        <f t="shared" si="18"/>
        <v/>
      </c>
      <c r="D102" s="15" t="str">
        <f t="shared" si="12"/>
        <v>OK</v>
      </c>
      <c r="E102" s="16" t="e">
        <f>VLOOKUP('Data Sheet'!$B$8,'Data Sheet'!$I$2:$J$9,2,FALSE)</f>
        <v>#N/A</v>
      </c>
      <c r="F102" s="16" t="str">
        <f t="shared" si="19"/>
        <v/>
      </c>
      <c r="G102" s="103">
        <f t="shared" si="20"/>
        <v>0</v>
      </c>
      <c r="H102" s="17" t="s">
        <v>26</v>
      </c>
      <c r="I102" s="17" t="s">
        <v>26</v>
      </c>
      <c r="J102" s="17" t="str">
        <f>IF('Data Sheet'!$B$9="NC-50","N/A","OK")</f>
        <v>OK</v>
      </c>
      <c r="K102" s="17" t="str">
        <f>IF('Data Sheet'!$B$9="NC-50","N/A","OK")</f>
        <v>OK</v>
      </c>
      <c r="L102" s="17" t="str">
        <f t="shared" si="21"/>
        <v>OK</v>
      </c>
      <c r="M102" s="17" t="str">
        <f t="shared" si="22"/>
        <v>OK</v>
      </c>
      <c r="N102" s="18" t="str">
        <f>IF(BO102&lt;&gt;"",
    IF(INT('Data Sheet'!$A$19)=INT('Data Sheet'!$B$19),
        --(INT('Data Sheet'!$A$19) &amp; "." &amp; BO102),
        IF(AND((--(INT('Data Sheet'!$A$19) &amp; "." &amp; BO102)&gt;=--('Data Sheet'!$A$19)), (--(INT('Data Sheet'!$A$19) &amp; "." &amp; BO102)&lt;=--('Data Sheet'!$B$19))),
            --(INT('Data Sheet'!$A$19) &amp; "." &amp; BO102),
            --(INT('Data Sheet'!$B$19) &amp; "." &amp; BO102)
        )
    ),
    IF(BN102&lt;&gt;"",
        IF(INT('Data Sheet'!$A$19)=INT('Data Sheet'!$B$19),
            --(INT('Data Sheet'!$A$19) &amp; "." &amp; LEFT(BN102,3)),
            IF(AND((--(INT('Data Sheet'!$A$19) &amp; "." &amp; LEFT(BN102,3))&gt;=--('Data Sheet'!$A$19)), (--(INT('Data Sheet'!$A$19) &amp; "." &amp; LEFT(BN102,3))&lt;=--('Data Sheet'!$B$19))),
                --(INT('Data Sheet'!$A$19) &amp; "." &amp; LEFT(BN102,3)),
                --(INT('Data Sheet'!$B$19) &amp; "." &amp; LEFT(BN102,3))
            )
        ),
        "OK"
    )
)</f>
        <v>OK</v>
      </c>
      <c r="O102" s="23" t="str">
        <f>IF(BP102&lt;&gt;"",
    IF(INT('Data Sheet'!$A$19)=INT('Data Sheet'!$B$19),
        --(INT('Data Sheet'!$A$19) &amp; "." &amp; BP102),
        IF(AND((--(INT('Data Sheet'!$A$19) &amp; "." &amp; BP102)&gt;=--('Data Sheet'!$A$19)), (--(INT('Data Sheet'!$A$19) &amp; "." &amp; BP102)&lt;=--('Data Sheet'!$B$19))),
            --(INT('Data Sheet'!$A$19) &amp; "." &amp; BP102),
            --(INT('Data Sheet'!$B$19) &amp; "." &amp; BP102)
        )
    ),
    IF(BN102&lt;&gt;"",
        IF(INT('Data Sheet'!$A$19)=INT('Data Sheet'!$B$19),
            --(INT('Data Sheet'!$A$19) &amp; "." &amp; RIGHT(BN102,3)),
            IF(AND((--(INT('Data Sheet'!$A$19) &amp; "." &amp; RIGHT(BN102,3))&gt;=--('Data Sheet'!$A$19)), (--(INT('Data Sheet'!$A$19) &amp; "." &amp; RIGHT(BN102,3))&lt;=--('Data Sheet'!$B$19))),
                --(INT('Data Sheet'!$A$19) &amp; "." &amp; RIGHT(BN102,3)),
                --(INT('Data Sheet'!$B$19) &amp; "." &amp; RIGHT(BN102,3))
            )
        ),
        "OK"
    )
)</f>
        <v>OK</v>
      </c>
      <c r="P102" s="23" t="str">
        <f>IF(BR102&lt;&gt;"",
    IF(INT('Data Sheet'!$A$19)=INT('Data Sheet'!$B$15),
        --(INT('Data Sheet'!$A$15) &amp; "." &amp; BR102),
        IF(AND((--(INT('Data Sheet'!$A$15) &amp; "." &amp; BR102)&gt;=--('Data Sheet'!$A$15)), (--(INT('Data Sheet'!$A$15) &amp; "." &amp; BR102)&lt;=--('Data Sheet'!$B$15))),
            --(INT('Data Sheet'!$A$15) &amp; "." &amp; BR102),
            --(INT('Data Sheet'!$B$15) &amp; "." &amp; BR102)
        )
    ),
    IF(BQ102&lt;&gt;"",
        IF(INT('Data Sheet'!$A$15)=INT('Data Sheet'!$B$15),
            --(INT('Data Sheet'!$A$15) &amp; "." &amp; LEFT(BQ102,3)),
            IF(AND((--(INT('Data Sheet'!$A$15) &amp; "." &amp; LEFT(BQ102,3))&gt;=--('Data Sheet'!$A$15)), (--(INT('Data Sheet'!$A$15) &amp; "." &amp; LEFT(BQ102,3))&lt;=--('Data Sheet'!$B$15))),
                --(INT('Data Sheet'!$A$15) &amp; "." &amp; LEFT(BQ102,3)),
                --(INT('Data Sheet'!$B$15) &amp; "." &amp; LEFT(BQ102,3))
            )
        ),
        "OK"
    )
)</f>
        <v>OK</v>
      </c>
      <c r="Q102" s="23" t="str">
        <f>IF(BS102&lt;&gt;"",
    IF(INT('Data Sheet'!$A$19)=INT('Data Sheet'!$B$15),
        --(INT('Data Sheet'!$A$15) &amp; "." &amp; BS102),
        IF(AND((--(INT('Data Sheet'!$A$15) &amp; "." &amp; BS102)&gt;=--('Data Sheet'!$A$15)), (--(INT('Data Sheet'!$A$15) &amp; "." &amp; BS102)&lt;=--('Data Sheet'!$B$15))),
            --(INT('Data Sheet'!$A$15) &amp; "." &amp; BS102),
            --(INT('Data Sheet'!$B$15) &amp; "." &amp; BS102)
        )
    ),
    IF(BQ102&lt;&gt;"",
        IF(INT('Data Sheet'!$A$15)=INT('Data Sheet'!$B$15),
            --(INT('Data Sheet'!$A$15) &amp; "." &amp; RIGHT(BQ102,3)),
            IF(AND((--(INT('Data Sheet'!$A$15) &amp; "." &amp; RIGHT(BQ102,3))&gt;=--('Data Sheet'!$A$15)), (--(INT('Data Sheet'!$A$15) &amp; "." &amp; RIGHT(BQ102,3))&lt;=--('Data Sheet'!$B$15))),
                --(INT('Data Sheet'!$A$15) &amp; "." &amp; RIGHT(BQ102,3)),
                --(INT('Data Sheet'!$B$15) &amp; "." &amp; RIGHT(BQ102,3))
            )
        ),
        "OK"
    )
)</f>
        <v>OK</v>
      </c>
      <c r="R102" s="19"/>
      <c r="S102" s="19"/>
      <c r="T102" s="19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1"/>
      <c r="AU102" s="21"/>
      <c r="AV102" s="21"/>
      <c r="AW102" s="22"/>
      <c r="AX102" s="99"/>
      <c r="AY102" s="20"/>
      <c r="AZ102" s="20"/>
      <c r="BA102" s="22"/>
      <c r="BB102">
        <v>94</v>
      </c>
      <c r="BC102" s="80"/>
      <c r="BD102" s="80"/>
      <c r="BE102" s="80"/>
      <c r="BF102" s="80"/>
      <c r="BG102" s="32" t="str">
        <f t="shared" si="15"/>
        <v/>
      </c>
      <c r="BH102" s="78">
        <f t="shared" si="13"/>
        <v>0</v>
      </c>
      <c r="BI102" s="2">
        <f t="shared" si="16"/>
        <v>0</v>
      </c>
      <c r="BJ102" s="2">
        <f t="shared" si="17"/>
        <v>0</v>
      </c>
      <c r="BK102" s="2">
        <f t="shared" si="14"/>
        <v>0</v>
      </c>
    </row>
    <row r="103" spans="2:63" ht="15" customHeight="1" x14ac:dyDescent="0.25">
      <c r="B103" s="14">
        <v>95</v>
      </c>
      <c r="C103" s="95" t="str">
        <f t="shared" si="18"/>
        <v/>
      </c>
      <c r="D103" s="15" t="str">
        <f t="shared" si="12"/>
        <v>OK</v>
      </c>
      <c r="E103" s="16" t="e">
        <f>VLOOKUP('Data Sheet'!$B$8,'Data Sheet'!$I$2:$J$9,2,FALSE)</f>
        <v>#N/A</v>
      </c>
      <c r="F103" s="16" t="str">
        <f t="shared" si="19"/>
        <v/>
      </c>
      <c r="G103" s="103">
        <f t="shared" si="20"/>
        <v>0</v>
      </c>
      <c r="H103" s="17" t="s">
        <v>26</v>
      </c>
      <c r="I103" s="17" t="s">
        <v>26</v>
      </c>
      <c r="J103" s="17" t="str">
        <f>IF('Data Sheet'!$B$9="NC-50","N/A","OK")</f>
        <v>OK</v>
      </c>
      <c r="K103" s="17" t="str">
        <f>IF('Data Sheet'!$B$9="NC-50","N/A","OK")</f>
        <v>OK</v>
      </c>
      <c r="L103" s="17" t="str">
        <f t="shared" si="21"/>
        <v>OK</v>
      </c>
      <c r="M103" s="17" t="str">
        <f t="shared" si="22"/>
        <v>OK</v>
      </c>
      <c r="N103" s="18" t="str">
        <f>IF(BO103&lt;&gt;"",
    IF(INT('Data Sheet'!$A$19)=INT('Data Sheet'!$B$19),
        --(INT('Data Sheet'!$A$19) &amp; "." &amp; BO103),
        IF(AND((--(INT('Data Sheet'!$A$19) &amp; "." &amp; BO103)&gt;=--('Data Sheet'!$A$19)), (--(INT('Data Sheet'!$A$19) &amp; "." &amp; BO103)&lt;=--('Data Sheet'!$B$19))),
            --(INT('Data Sheet'!$A$19) &amp; "." &amp; BO103),
            --(INT('Data Sheet'!$B$19) &amp; "." &amp; BO103)
        )
    ),
    IF(BN103&lt;&gt;"",
        IF(INT('Data Sheet'!$A$19)=INT('Data Sheet'!$B$19),
            --(INT('Data Sheet'!$A$19) &amp; "." &amp; LEFT(BN103,3)),
            IF(AND((--(INT('Data Sheet'!$A$19) &amp; "." &amp; LEFT(BN103,3))&gt;=--('Data Sheet'!$A$19)), (--(INT('Data Sheet'!$A$19) &amp; "." &amp; LEFT(BN103,3))&lt;=--('Data Sheet'!$B$19))),
                --(INT('Data Sheet'!$A$19) &amp; "." &amp; LEFT(BN103,3)),
                --(INT('Data Sheet'!$B$19) &amp; "." &amp; LEFT(BN103,3))
            )
        ),
        "OK"
    )
)</f>
        <v>OK</v>
      </c>
      <c r="O103" s="23" t="str">
        <f>IF(BP103&lt;&gt;"",
    IF(INT('Data Sheet'!$A$19)=INT('Data Sheet'!$B$19),
        --(INT('Data Sheet'!$A$19) &amp; "." &amp; BP103),
        IF(AND((--(INT('Data Sheet'!$A$19) &amp; "." &amp; BP103)&gt;=--('Data Sheet'!$A$19)), (--(INT('Data Sheet'!$A$19) &amp; "." &amp; BP103)&lt;=--('Data Sheet'!$B$19))),
            --(INT('Data Sheet'!$A$19) &amp; "." &amp; BP103),
            --(INT('Data Sheet'!$B$19) &amp; "." &amp; BP103)
        )
    ),
    IF(BN103&lt;&gt;"",
        IF(INT('Data Sheet'!$A$19)=INT('Data Sheet'!$B$19),
            --(INT('Data Sheet'!$A$19) &amp; "." &amp; RIGHT(BN103,3)),
            IF(AND((--(INT('Data Sheet'!$A$19) &amp; "." &amp; RIGHT(BN103,3))&gt;=--('Data Sheet'!$A$19)), (--(INT('Data Sheet'!$A$19) &amp; "." &amp; RIGHT(BN103,3))&lt;=--('Data Sheet'!$B$19))),
                --(INT('Data Sheet'!$A$19) &amp; "." &amp; RIGHT(BN103,3)),
                --(INT('Data Sheet'!$B$19) &amp; "." &amp; RIGHT(BN103,3))
            )
        ),
        "OK"
    )
)</f>
        <v>OK</v>
      </c>
      <c r="P103" s="23" t="str">
        <f>IF(BR103&lt;&gt;"",
    IF(INT('Data Sheet'!$A$19)=INT('Data Sheet'!$B$15),
        --(INT('Data Sheet'!$A$15) &amp; "." &amp; BR103),
        IF(AND((--(INT('Data Sheet'!$A$15) &amp; "." &amp; BR103)&gt;=--('Data Sheet'!$A$15)), (--(INT('Data Sheet'!$A$15) &amp; "." &amp; BR103)&lt;=--('Data Sheet'!$B$15))),
            --(INT('Data Sheet'!$A$15) &amp; "." &amp; BR103),
            --(INT('Data Sheet'!$B$15) &amp; "." &amp; BR103)
        )
    ),
    IF(BQ103&lt;&gt;"",
        IF(INT('Data Sheet'!$A$15)=INT('Data Sheet'!$B$15),
            --(INT('Data Sheet'!$A$15) &amp; "." &amp; LEFT(BQ103,3)),
            IF(AND((--(INT('Data Sheet'!$A$15) &amp; "." &amp; LEFT(BQ103,3))&gt;=--('Data Sheet'!$A$15)), (--(INT('Data Sheet'!$A$15) &amp; "." &amp; LEFT(BQ103,3))&lt;=--('Data Sheet'!$B$15))),
                --(INT('Data Sheet'!$A$15) &amp; "." &amp; LEFT(BQ103,3)),
                --(INT('Data Sheet'!$B$15) &amp; "." &amp; LEFT(BQ103,3))
            )
        ),
        "OK"
    )
)</f>
        <v>OK</v>
      </c>
      <c r="Q103" s="23" t="str">
        <f>IF(BS103&lt;&gt;"",
    IF(INT('Data Sheet'!$A$19)=INT('Data Sheet'!$B$15),
        --(INT('Data Sheet'!$A$15) &amp; "." &amp; BS103),
        IF(AND((--(INT('Data Sheet'!$A$15) &amp; "." &amp; BS103)&gt;=--('Data Sheet'!$A$15)), (--(INT('Data Sheet'!$A$15) &amp; "." &amp; BS103)&lt;=--('Data Sheet'!$B$15))),
            --(INT('Data Sheet'!$A$15) &amp; "." &amp; BS103),
            --(INT('Data Sheet'!$B$15) &amp; "." &amp; BS103)
        )
    ),
    IF(BQ103&lt;&gt;"",
        IF(INT('Data Sheet'!$A$15)=INT('Data Sheet'!$B$15),
            --(INT('Data Sheet'!$A$15) &amp; "." &amp; RIGHT(BQ103,3)),
            IF(AND((--(INT('Data Sheet'!$A$15) &amp; "." &amp; RIGHT(BQ103,3))&gt;=--('Data Sheet'!$A$15)), (--(INT('Data Sheet'!$A$15) &amp; "." &amp; RIGHT(BQ103,3))&lt;=--('Data Sheet'!$B$15))),
                --(INT('Data Sheet'!$A$15) &amp; "." &amp; RIGHT(BQ103,3)),
                --(INT('Data Sheet'!$B$15) &amp; "." &amp; RIGHT(BQ103,3))
            )
        ),
        "OK"
    )
)</f>
        <v>OK</v>
      </c>
      <c r="R103" s="19"/>
      <c r="S103" s="19"/>
      <c r="T103" s="19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1"/>
      <c r="AU103" s="21"/>
      <c r="AV103" s="21"/>
      <c r="AW103" s="22"/>
      <c r="AX103" s="99"/>
      <c r="AY103" s="20"/>
      <c r="AZ103" s="20"/>
      <c r="BA103" s="22"/>
      <c r="BB103">
        <v>95</v>
      </c>
      <c r="BC103" s="80"/>
      <c r="BD103" s="80"/>
      <c r="BE103" s="80"/>
      <c r="BF103" s="80"/>
      <c r="BG103" s="32" t="str">
        <f t="shared" si="15"/>
        <v/>
      </c>
      <c r="BH103" s="78">
        <f t="shared" si="13"/>
        <v>0</v>
      </c>
      <c r="BI103" s="2">
        <f t="shared" si="16"/>
        <v>0</v>
      </c>
      <c r="BJ103" s="2">
        <f t="shared" si="17"/>
        <v>0</v>
      </c>
      <c r="BK103" s="2">
        <f t="shared" si="14"/>
        <v>0</v>
      </c>
    </row>
    <row r="104" spans="2:63" ht="15" customHeight="1" x14ac:dyDescent="0.25">
      <c r="B104" s="14">
        <v>96</v>
      </c>
      <c r="C104" s="95" t="str">
        <f t="shared" si="18"/>
        <v/>
      </c>
      <c r="D104" s="15" t="str">
        <f t="shared" si="12"/>
        <v>OK</v>
      </c>
      <c r="E104" s="16" t="e">
        <f>VLOOKUP('Data Sheet'!$B$8,'Data Sheet'!$I$2:$J$9,2,FALSE)</f>
        <v>#N/A</v>
      </c>
      <c r="F104" s="16" t="str">
        <f t="shared" si="19"/>
        <v/>
      </c>
      <c r="G104" s="103">
        <f t="shared" si="20"/>
        <v>0</v>
      </c>
      <c r="H104" s="17" t="s">
        <v>26</v>
      </c>
      <c r="I104" s="17" t="s">
        <v>26</v>
      </c>
      <c r="J104" s="17" t="str">
        <f>IF('Data Sheet'!$B$9="NC-50","N/A","OK")</f>
        <v>OK</v>
      </c>
      <c r="K104" s="17" t="str">
        <f>IF('Data Sheet'!$B$9="NC-50","N/A","OK")</f>
        <v>OK</v>
      </c>
      <c r="L104" s="17" t="str">
        <f t="shared" si="21"/>
        <v>OK</v>
      </c>
      <c r="M104" s="17" t="str">
        <f t="shared" si="22"/>
        <v>OK</v>
      </c>
      <c r="N104" s="18" t="str">
        <f>IF(BO104&lt;&gt;"",
    IF(INT('Data Sheet'!$A$19)=INT('Data Sheet'!$B$19),
        --(INT('Data Sheet'!$A$19) &amp; "." &amp; BO104),
        IF(AND((--(INT('Data Sheet'!$A$19) &amp; "." &amp; BO104)&gt;=--('Data Sheet'!$A$19)), (--(INT('Data Sheet'!$A$19) &amp; "." &amp; BO104)&lt;=--('Data Sheet'!$B$19))),
            --(INT('Data Sheet'!$A$19) &amp; "." &amp; BO104),
            --(INT('Data Sheet'!$B$19) &amp; "." &amp; BO104)
        )
    ),
    IF(BN104&lt;&gt;"",
        IF(INT('Data Sheet'!$A$19)=INT('Data Sheet'!$B$19),
            --(INT('Data Sheet'!$A$19) &amp; "." &amp; LEFT(BN104,3)),
            IF(AND((--(INT('Data Sheet'!$A$19) &amp; "." &amp; LEFT(BN104,3))&gt;=--('Data Sheet'!$A$19)), (--(INT('Data Sheet'!$A$19) &amp; "." &amp; LEFT(BN104,3))&lt;=--('Data Sheet'!$B$19))),
                --(INT('Data Sheet'!$A$19) &amp; "." &amp; LEFT(BN104,3)),
                --(INT('Data Sheet'!$B$19) &amp; "." &amp; LEFT(BN104,3))
            )
        ),
        "OK"
    )
)</f>
        <v>OK</v>
      </c>
      <c r="O104" s="23" t="str">
        <f>IF(BP104&lt;&gt;"",
    IF(INT('Data Sheet'!$A$19)=INT('Data Sheet'!$B$19),
        --(INT('Data Sheet'!$A$19) &amp; "." &amp; BP104),
        IF(AND((--(INT('Data Sheet'!$A$19) &amp; "." &amp; BP104)&gt;=--('Data Sheet'!$A$19)), (--(INT('Data Sheet'!$A$19) &amp; "." &amp; BP104)&lt;=--('Data Sheet'!$B$19))),
            --(INT('Data Sheet'!$A$19) &amp; "." &amp; BP104),
            --(INT('Data Sheet'!$B$19) &amp; "." &amp; BP104)
        )
    ),
    IF(BN104&lt;&gt;"",
        IF(INT('Data Sheet'!$A$19)=INT('Data Sheet'!$B$19),
            --(INT('Data Sheet'!$A$19) &amp; "." &amp; RIGHT(BN104,3)),
            IF(AND((--(INT('Data Sheet'!$A$19) &amp; "." &amp; RIGHT(BN104,3))&gt;=--('Data Sheet'!$A$19)), (--(INT('Data Sheet'!$A$19) &amp; "." &amp; RIGHT(BN104,3))&lt;=--('Data Sheet'!$B$19))),
                --(INT('Data Sheet'!$A$19) &amp; "." &amp; RIGHT(BN104,3)),
                --(INT('Data Sheet'!$B$19) &amp; "." &amp; RIGHT(BN104,3))
            )
        ),
        "OK"
    )
)</f>
        <v>OK</v>
      </c>
      <c r="P104" s="23" t="str">
        <f>IF(BR104&lt;&gt;"",
    IF(INT('Data Sheet'!$A$19)=INT('Data Sheet'!$B$15),
        --(INT('Data Sheet'!$A$15) &amp; "." &amp; BR104),
        IF(AND((--(INT('Data Sheet'!$A$15) &amp; "." &amp; BR104)&gt;=--('Data Sheet'!$A$15)), (--(INT('Data Sheet'!$A$15) &amp; "." &amp; BR104)&lt;=--('Data Sheet'!$B$15))),
            --(INT('Data Sheet'!$A$15) &amp; "." &amp; BR104),
            --(INT('Data Sheet'!$B$15) &amp; "." &amp; BR104)
        )
    ),
    IF(BQ104&lt;&gt;"",
        IF(INT('Data Sheet'!$A$15)=INT('Data Sheet'!$B$15),
            --(INT('Data Sheet'!$A$15) &amp; "." &amp; LEFT(BQ104,3)),
            IF(AND((--(INT('Data Sheet'!$A$15) &amp; "." &amp; LEFT(BQ104,3))&gt;=--('Data Sheet'!$A$15)), (--(INT('Data Sheet'!$A$15) &amp; "." &amp; LEFT(BQ104,3))&lt;=--('Data Sheet'!$B$15))),
                --(INT('Data Sheet'!$A$15) &amp; "." &amp; LEFT(BQ104,3)),
                --(INT('Data Sheet'!$B$15) &amp; "." &amp; LEFT(BQ104,3))
            )
        ),
        "OK"
    )
)</f>
        <v>OK</v>
      </c>
      <c r="Q104" s="23" t="str">
        <f>IF(BS104&lt;&gt;"",
    IF(INT('Data Sheet'!$A$19)=INT('Data Sheet'!$B$15),
        --(INT('Data Sheet'!$A$15) &amp; "." &amp; BS104),
        IF(AND((--(INT('Data Sheet'!$A$15) &amp; "." &amp; BS104)&gt;=--('Data Sheet'!$A$15)), (--(INT('Data Sheet'!$A$15) &amp; "." &amp; BS104)&lt;=--('Data Sheet'!$B$15))),
            --(INT('Data Sheet'!$A$15) &amp; "." &amp; BS104),
            --(INT('Data Sheet'!$B$15) &amp; "." &amp; BS104)
        )
    ),
    IF(BQ104&lt;&gt;"",
        IF(INT('Data Sheet'!$A$15)=INT('Data Sheet'!$B$15),
            --(INT('Data Sheet'!$A$15) &amp; "." &amp; RIGHT(BQ104,3)),
            IF(AND((--(INT('Data Sheet'!$A$15) &amp; "." &amp; RIGHT(BQ104,3))&gt;=--('Data Sheet'!$A$15)), (--(INT('Data Sheet'!$A$15) &amp; "." &amp; RIGHT(BQ104,3))&lt;=--('Data Sheet'!$B$15))),
                --(INT('Data Sheet'!$A$15) &amp; "." &amp; RIGHT(BQ104,3)),
                --(INT('Data Sheet'!$B$15) &amp; "." &amp; RIGHT(BQ104,3))
            )
        ),
        "OK"
    )
)</f>
        <v>OK</v>
      </c>
      <c r="R104" s="19"/>
      <c r="S104" s="19"/>
      <c r="T104" s="19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1"/>
      <c r="AU104" s="21"/>
      <c r="AV104" s="21"/>
      <c r="AW104" s="22"/>
      <c r="AX104" s="99"/>
      <c r="AY104" s="20"/>
      <c r="AZ104" s="20"/>
      <c r="BA104" s="22"/>
      <c r="BB104">
        <v>96</v>
      </c>
      <c r="BC104" s="80"/>
      <c r="BD104" s="80"/>
      <c r="BE104" s="80"/>
      <c r="BF104" s="80"/>
      <c r="BG104" s="32" t="str">
        <f t="shared" si="15"/>
        <v/>
      </c>
      <c r="BH104" s="78">
        <f t="shared" si="13"/>
        <v>0</v>
      </c>
      <c r="BI104" s="2">
        <f t="shared" si="16"/>
        <v>0</v>
      </c>
      <c r="BJ104" s="2">
        <f t="shared" si="17"/>
        <v>0</v>
      </c>
      <c r="BK104" s="2">
        <f t="shared" si="14"/>
        <v>0</v>
      </c>
    </row>
    <row r="105" spans="2:63" ht="15" customHeight="1" x14ac:dyDescent="0.25">
      <c r="B105" s="14">
        <v>97</v>
      </c>
      <c r="C105" s="95" t="str">
        <f t="shared" si="18"/>
        <v/>
      </c>
      <c r="D105" s="15" t="str">
        <f t="shared" si="12"/>
        <v>OK</v>
      </c>
      <c r="E105" s="16" t="e">
        <f>VLOOKUP('Data Sheet'!$B$8,'Data Sheet'!$I$2:$J$9,2,FALSE)</f>
        <v>#N/A</v>
      </c>
      <c r="F105" s="16" t="str">
        <f t="shared" si="19"/>
        <v/>
      </c>
      <c r="G105" s="103">
        <f t="shared" si="20"/>
        <v>0</v>
      </c>
      <c r="H105" s="17" t="s">
        <v>26</v>
      </c>
      <c r="I105" s="17" t="s">
        <v>26</v>
      </c>
      <c r="J105" s="17" t="str">
        <f>IF('Data Sheet'!$B$9="NC-50","N/A","OK")</f>
        <v>OK</v>
      </c>
      <c r="K105" s="17" t="str">
        <f>IF('Data Sheet'!$B$9="NC-50","N/A","OK")</f>
        <v>OK</v>
      </c>
      <c r="L105" s="17" t="str">
        <f t="shared" si="21"/>
        <v>OK</v>
      </c>
      <c r="M105" s="17" t="str">
        <f t="shared" si="22"/>
        <v>OK</v>
      </c>
      <c r="N105" s="18" t="str">
        <f>IF(BO105&lt;&gt;"",
    IF(INT('Data Sheet'!$A$19)=INT('Data Sheet'!$B$19),
        --(INT('Data Sheet'!$A$19) &amp; "." &amp; BO105),
        IF(AND((--(INT('Data Sheet'!$A$19) &amp; "." &amp; BO105)&gt;=--('Data Sheet'!$A$19)), (--(INT('Data Sheet'!$A$19) &amp; "." &amp; BO105)&lt;=--('Data Sheet'!$B$19))),
            --(INT('Data Sheet'!$A$19) &amp; "." &amp; BO105),
            --(INT('Data Sheet'!$B$19) &amp; "." &amp; BO105)
        )
    ),
    IF(BN105&lt;&gt;"",
        IF(INT('Data Sheet'!$A$19)=INT('Data Sheet'!$B$19),
            --(INT('Data Sheet'!$A$19) &amp; "." &amp; LEFT(BN105,3)),
            IF(AND((--(INT('Data Sheet'!$A$19) &amp; "." &amp; LEFT(BN105,3))&gt;=--('Data Sheet'!$A$19)), (--(INT('Data Sheet'!$A$19) &amp; "." &amp; LEFT(BN105,3))&lt;=--('Data Sheet'!$B$19))),
                --(INT('Data Sheet'!$A$19) &amp; "." &amp; LEFT(BN105,3)),
                --(INT('Data Sheet'!$B$19) &amp; "." &amp; LEFT(BN105,3))
            )
        ),
        "OK"
    )
)</f>
        <v>OK</v>
      </c>
      <c r="O105" s="23" t="str">
        <f>IF(BP105&lt;&gt;"",
    IF(INT('Data Sheet'!$A$19)=INT('Data Sheet'!$B$19),
        --(INT('Data Sheet'!$A$19) &amp; "." &amp; BP105),
        IF(AND((--(INT('Data Sheet'!$A$19) &amp; "." &amp; BP105)&gt;=--('Data Sheet'!$A$19)), (--(INT('Data Sheet'!$A$19) &amp; "." &amp; BP105)&lt;=--('Data Sheet'!$B$19))),
            --(INT('Data Sheet'!$A$19) &amp; "." &amp; BP105),
            --(INT('Data Sheet'!$B$19) &amp; "." &amp; BP105)
        )
    ),
    IF(BN105&lt;&gt;"",
        IF(INT('Data Sheet'!$A$19)=INT('Data Sheet'!$B$19),
            --(INT('Data Sheet'!$A$19) &amp; "." &amp; RIGHT(BN105,3)),
            IF(AND((--(INT('Data Sheet'!$A$19) &amp; "." &amp; RIGHT(BN105,3))&gt;=--('Data Sheet'!$A$19)), (--(INT('Data Sheet'!$A$19) &amp; "." &amp; RIGHT(BN105,3))&lt;=--('Data Sheet'!$B$19))),
                --(INT('Data Sheet'!$A$19) &amp; "." &amp; RIGHT(BN105,3)),
                --(INT('Data Sheet'!$B$19) &amp; "." &amp; RIGHT(BN105,3))
            )
        ),
        "OK"
    )
)</f>
        <v>OK</v>
      </c>
      <c r="P105" s="23" t="str">
        <f>IF(BR105&lt;&gt;"",
    IF(INT('Data Sheet'!$A$19)=INT('Data Sheet'!$B$15),
        --(INT('Data Sheet'!$A$15) &amp; "." &amp; BR105),
        IF(AND((--(INT('Data Sheet'!$A$15) &amp; "." &amp; BR105)&gt;=--('Data Sheet'!$A$15)), (--(INT('Data Sheet'!$A$15) &amp; "." &amp; BR105)&lt;=--('Data Sheet'!$B$15))),
            --(INT('Data Sheet'!$A$15) &amp; "." &amp; BR105),
            --(INT('Data Sheet'!$B$15) &amp; "." &amp; BR105)
        )
    ),
    IF(BQ105&lt;&gt;"",
        IF(INT('Data Sheet'!$A$15)=INT('Data Sheet'!$B$15),
            --(INT('Data Sheet'!$A$15) &amp; "." &amp; LEFT(BQ105,3)),
            IF(AND((--(INT('Data Sheet'!$A$15) &amp; "." &amp; LEFT(BQ105,3))&gt;=--('Data Sheet'!$A$15)), (--(INT('Data Sheet'!$A$15) &amp; "." &amp; LEFT(BQ105,3))&lt;=--('Data Sheet'!$B$15))),
                --(INT('Data Sheet'!$A$15) &amp; "." &amp; LEFT(BQ105,3)),
                --(INT('Data Sheet'!$B$15) &amp; "." &amp; LEFT(BQ105,3))
            )
        ),
        "OK"
    )
)</f>
        <v>OK</v>
      </c>
      <c r="Q105" s="23" t="str">
        <f>IF(BS105&lt;&gt;"",
    IF(INT('Data Sheet'!$A$19)=INT('Data Sheet'!$B$15),
        --(INT('Data Sheet'!$A$15) &amp; "." &amp; BS105),
        IF(AND((--(INT('Data Sheet'!$A$15) &amp; "." &amp; BS105)&gt;=--('Data Sheet'!$A$15)), (--(INT('Data Sheet'!$A$15) &amp; "." &amp; BS105)&lt;=--('Data Sheet'!$B$15))),
            --(INT('Data Sheet'!$A$15) &amp; "." &amp; BS105),
            --(INT('Data Sheet'!$B$15) &amp; "." &amp; BS105)
        )
    ),
    IF(BQ105&lt;&gt;"",
        IF(INT('Data Sheet'!$A$15)=INT('Data Sheet'!$B$15),
            --(INT('Data Sheet'!$A$15) &amp; "." &amp; RIGHT(BQ105,3)),
            IF(AND((--(INT('Data Sheet'!$A$15) &amp; "." &amp; RIGHT(BQ105,3))&gt;=--('Data Sheet'!$A$15)), (--(INT('Data Sheet'!$A$15) &amp; "." &amp; RIGHT(BQ105,3))&lt;=--('Data Sheet'!$B$15))),
                --(INT('Data Sheet'!$A$15) &amp; "." &amp; RIGHT(BQ105,3)),
                --(INT('Data Sheet'!$B$15) &amp; "." &amp; RIGHT(BQ105,3))
            )
        ),
        "OK"
    )
)</f>
        <v>OK</v>
      </c>
      <c r="R105" s="19"/>
      <c r="S105" s="19"/>
      <c r="T105" s="19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1"/>
      <c r="AU105" s="21"/>
      <c r="AV105" s="21"/>
      <c r="AW105" s="22"/>
      <c r="AX105" s="99"/>
      <c r="AY105" s="20"/>
      <c r="AZ105" s="20"/>
      <c r="BA105" s="22"/>
      <c r="BB105">
        <v>97</v>
      </c>
      <c r="BC105" s="80"/>
      <c r="BD105" s="80"/>
      <c r="BE105" s="80"/>
      <c r="BF105" s="80"/>
      <c r="BG105" s="32" t="str">
        <f t="shared" si="15"/>
        <v/>
      </c>
      <c r="BH105" s="78">
        <f t="shared" si="13"/>
        <v>0</v>
      </c>
      <c r="BI105" s="2">
        <f t="shared" si="16"/>
        <v>0</v>
      </c>
      <c r="BJ105" s="2">
        <f t="shared" si="17"/>
        <v>0</v>
      </c>
      <c r="BK105" s="2">
        <f t="shared" si="14"/>
        <v>0</v>
      </c>
    </row>
    <row r="106" spans="2:63" ht="15" customHeight="1" x14ac:dyDescent="0.25">
      <c r="B106" s="14">
        <v>98</v>
      </c>
      <c r="C106" s="95" t="str">
        <f t="shared" si="18"/>
        <v/>
      </c>
      <c r="D106" s="15" t="str">
        <f t="shared" si="12"/>
        <v>OK</v>
      </c>
      <c r="E106" s="16" t="e">
        <f>VLOOKUP('Data Sheet'!$B$8,'Data Sheet'!$I$2:$J$9,2,FALSE)</f>
        <v>#N/A</v>
      </c>
      <c r="F106" s="16" t="str">
        <f t="shared" si="19"/>
        <v/>
      </c>
      <c r="G106" s="103">
        <f t="shared" si="20"/>
        <v>0</v>
      </c>
      <c r="H106" s="17" t="s">
        <v>26</v>
      </c>
      <c r="I106" s="17" t="s">
        <v>26</v>
      </c>
      <c r="J106" s="17" t="str">
        <f>IF('Data Sheet'!$B$9="NC-50","N/A","OK")</f>
        <v>OK</v>
      </c>
      <c r="K106" s="17" t="str">
        <f>IF('Data Sheet'!$B$9="NC-50","N/A","OK")</f>
        <v>OK</v>
      </c>
      <c r="L106" s="17" t="str">
        <f t="shared" si="21"/>
        <v>OK</v>
      </c>
      <c r="M106" s="17" t="str">
        <f t="shared" si="22"/>
        <v>OK</v>
      </c>
      <c r="N106" s="18" t="str">
        <f>IF(BO106&lt;&gt;"",
    IF(INT('Data Sheet'!$A$19)=INT('Data Sheet'!$B$19),
        --(INT('Data Sheet'!$A$19) &amp; "." &amp; BO106),
        IF(AND((--(INT('Data Sheet'!$A$19) &amp; "." &amp; BO106)&gt;=--('Data Sheet'!$A$19)), (--(INT('Data Sheet'!$A$19) &amp; "." &amp; BO106)&lt;=--('Data Sheet'!$B$19))),
            --(INT('Data Sheet'!$A$19) &amp; "." &amp; BO106),
            --(INT('Data Sheet'!$B$19) &amp; "." &amp; BO106)
        )
    ),
    IF(BN106&lt;&gt;"",
        IF(INT('Data Sheet'!$A$19)=INT('Data Sheet'!$B$19),
            --(INT('Data Sheet'!$A$19) &amp; "." &amp; LEFT(BN106,3)),
            IF(AND((--(INT('Data Sheet'!$A$19) &amp; "." &amp; LEFT(BN106,3))&gt;=--('Data Sheet'!$A$19)), (--(INT('Data Sheet'!$A$19) &amp; "." &amp; LEFT(BN106,3))&lt;=--('Data Sheet'!$B$19))),
                --(INT('Data Sheet'!$A$19) &amp; "." &amp; LEFT(BN106,3)),
                --(INT('Data Sheet'!$B$19) &amp; "." &amp; LEFT(BN106,3))
            )
        ),
        "OK"
    )
)</f>
        <v>OK</v>
      </c>
      <c r="O106" s="23" t="str">
        <f>IF(BP106&lt;&gt;"",
    IF(INT('Data Sheet'!$A$19)=INT('Data Sheet'!$B$19),
        --(INT('Data Sheet'!$A$19) &amp; "." &amp; BP106),
        IF(AND((--(INT('Data Sheet'!$A$19) &amp; "." &amp; BP106)&gt;=--('Data Sheet'!$A$19)), (--(INT('Data Sheet'!$A$19) &amp; "." &amp; BP106)&lt;=--('Data Sheet'!$B$19))),
            --(INT('Data Sheet'!$A$19) &amp; "." &amp; BP106),
            --(INT('Data Sheet'!$B$19) &amp; "." &amp; BP106)
        )
    ),
    IF(BN106&lt;&gt;"",
        IF(INT('Data Sheet'!$A$19)=INT('Data Sheet'!$B$19),
            --(INT('Data Sheet'!$A$19) &amp; "." &amp; RIGHT(BN106,3)),
            IF(AND((--(INT('Data Sheet'!$A$19) &amp; "." &amp; RIGHT(BN106,3))&gt;=--('Data Sheet'!$A$19)), (--(INT('Data Sheet'!$A$19) &amp; "." &amp; RIGHT(BN106,3))&lt;=--('Data Sheet'!$B$19))),
                --(INT('Data Sheet'!$A$19) &amp; "." &amp; RIGHT(BN106,3)),
                --(INT('Data Sheet'!$B$19) &amp; "." &amp; RIGHT(BN106,3))
            )
        ),
        "OK"
    )
)</f>
        <v>OK</v>
      </c>
      <c r="P106" s="23" t="str">
        <f>IF(BR106&lt;&gt;"",
    IF(INT('Data Sheet'!$A$19)=INT('Data Sheet'!$B$15),
        --(INT('Data Sheet'!$A$15) &amp; "." &amp; BR106),
        IF(AND((--(INT('Data Sheet'!$A$15) &amp; "." &amp; BR106)&gt;=--('Data Sheet'!$A$15)), (--(INT('Data Sheet'!$A$15) &amp; "." &amp; BR106)&lt;=--('Data Sheet'!$B$15))),
            --(INT('Data Sheet'!$A$15) &amp; "." &amp; BR106),
            --(INT('Data Sheet'!$B$15) &amp; "." &amp; BR106)
        )
    ),
    IF(BQ106&lt;&gt;"",
        IF(INT('Data Sheet'!$A$15)=INT('Data Sheet'!$B$15),
            --(INT('Data Sheet'!$A$15) &amp; "." &amp; LEFT(BQ106,3)),
            IF(AND((--(INT('Data Sheet'!$A$15) &amp; "." &amp; LEFT(BQ106,3))&gt;=--('Data Sheet'!$A$15)), (--(INT('Data Sheet'!$A$15) &amp; "." &amp; LEFT(BQ106,3))&lt;=--('Data Sheet'!$B$15))),
                --(INT('Data Sheet'!$A$15) &amp; "." &amp; LEFT(BQ106,3)),
                --(INT('Data Sheet'!$B$15) &amp; "." &amp; LEFT(BQ106,3))
            )
        ),
        "OK"
    )
)</f>
        <v>OK</v>
      </c>
      <c r="Q106" s="23" t="str">
        <f>IF(BS106&lt;&gt;"",
    IF(INT('Data Sheet'!$A$19)=INT('Data Sheet'!$B$15),
        --(INT('Data Sheet'!$A$15) &amp; "." &amp; BS106),
        IF(AND((--(INT('Data Sheet'!$A$15) &amp; "." &amp; BS106)&gt;=--('Data Sheet'!$A$15)), (--(INT('Data Sheet'!$A$15) &amp; "." &amp; BS106)&lt;=--('Data Sheet'!$B$15))),
            --(INT('Data Sheet'!$A$15) &amp; "." &amp; BS106),
            --(INT('Data Sheet'!$B$15) &amp; "." &amp; BS106)
        )
    ),
    IF(BQ106&lt;&gt;"",
        IF(INT('Data Sheet'!$A$15)=INT('Data Sheet'!$B$15),
            --(INT('Data Sheet'!$A$15) &amp; "." &amp; RIGHT(BQ106,3)),
            IF(AND((--(INT('Data Sheet'!$A$15) &amp; "." &amp; RIGHT(BQ106,3))&gt;=--('Data Sheet'!$A$15)), (--(INT('Data Sheet'!$A$15) &amp; "." &amp; RIGHT(BQ106,3))&lt;=--('Data Sheet'!$B$15))),
                --(INT('Data Sheet'!$A$15) &amp; "." &amp; RIGHT(BQ106,3)),
                --(INT('Data Sheet'!$B$15) &amp; "." &amp; RIGHT(BQ106,3))
            )
        ),
        "OK"
    )
)</f>
        <v>OK</v>
      </c>
      <c r="R106" s="19"/>
      <c r="S106" s="19"/>
      <c r="T106" s="19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1"/>
      <c r="AU106" s="21"/>
      <c r="AV106" s="21"/>
      <c r="AW106" s="22"/>
      <c r="AX106" s="99"/>
      <c r="AY106" s="20"/>
      <c r="AZ106" s="20"/>
      <c r="BA106" s="22"/>
      <c r="BB106">
        <v>98</v>
      </c>
      <c r="BC106" s="80"/>
      <c r="BD106" s="80"/>
      <c r="BE106" s="80"/>
      <c r="BF106" s="80"/>
      <c r="BG106" s="32" t="str">
        <f t="shared" si="15"/>
        <v/>
      </c>
      <c r="BH106" s="78">
        <f t="shared" si="13"/>
        <v>0</v>
      </c>
      <c r="BI106" s="2">
        <f t="shared" si="16"/>
        <v>0</v>
      </c>
      <c r="BJ106" s="2">
        <f t="shared" si="17"/>
        <v>0</v>
      </c>
      <c r="BK106" s="2">
        <f t="shared" si="14"/>
        <v>0</v>
      </c>
    </row>
    <row r="107" spans="2:63" ht="15" customHeight="1" x14ac:dyDescent="0.25">
      <c r="B107" s="14">
        <v>99</v>
      </c>
      <c r="C107" s="95" t="str">
        <f t="shared" si="18"/>
        <v/>
      </c>
      <c r="D107" s="15" t="str">
        <f t="shared" si="12"/>
        <v>OK</v>
      </c>
      <c r="E107" s="16" t="e">
        <f>VLOOKUP('Data Sheet'!$B$8,'Data Sheet'!$I$2:$J$9,2,FALSE)</f>
        <v>#N/A</v>
      </c>
      <c r="F107" s="16" t="str">
        <f t="shared" si="19"/>
        <v/>
      </c>
      <c r="G107" s="103">
        <f t="shared" si="20"/>
        <v>0</v>
      </c>
      <c r="H107" s="17" t="s">
        <v>26</v>
      </c>
      <c r="I107" s="17" t="s">
        <v>26</v>
      </c>
      <c r="J107" s="17" t="str">
        <f>IF('Data Sheet'!$B$9="NC-50","N/A","OK")</f>
        <v>OK</v>
      </c>
      <c r="K107" s="17" t="str">
        <f>IF('Data Sheet'!$B$9="NC-50","N/A","OK")</f>
        <v>OK</v>
      </c>
      <c r="L107" s="17" t="str">
        <f t="shared" si="21"/>
        <v>OK</v>
      </c>
      <c r="M107" s="17" t="str">
        <f t="shared" si="22"/>
        <v>OK</v>
      </c>
      <c r="N107" s="18" t="str">
        <f>IF(BO107&lt;&gt;"",
    IF(INT('Data Sheet'!$A$19)=INT('Data Sheet'!$B$19),
        --(INT('Data Sheet'!$A$19) &amp; "." &amp; BO107),
        IF(AND((--(INT('Data Sheet'!$A$19) &amp; "." &amp; BO107)&gt;=--('Data Sheet'!$A$19)), (--(INT('Data Sheet'!$A$19) &amp; "." &amp; BO107)&lt;=--('Data Sheet'!$B$19))),
            --(INT('Data Sheet'!$A$19) &amp; "." &amp; BO107),
            --(INT('Data Sheet'!$B$19) &amp; "." &amp; BO107)
        )
    ),
    IF(BN107&lt;&gt;"",
        IF(INT('Data Sheet'!$A$19)=INT('Data Sheet'!$B$19),
            --(INT('Data Sheet'!$A$19) &amp; "." &amp; LEFT(BN107,3)),
            IF(AND((--(INT('Data Sheet'!$A$19) &amp; "." &amp; LEFT(BN107,3))&gt;=--('Data Sheet'!$A$19)), (--(INT('Data Sheet'!$A$19) &amp; "." &amp; LEFT(BN107,3))&lt;=--('Data Sheet'!$B$19))),
                --(INT('Data Sheet'!$A$19) &amp; "." &amp; LEFT(BN107,3)),
                --(INT('Data Sheet'!$B$19) &amp; "." &amp; LEFT(BN107,3))
            )
        ),
        "OK"
    )
)</f>
        <v>OK</v>
      </c>
      <c r="O107" s="23" t="str">
        <f>IF(BP107&lt;&gt;"",
    IF(INT('Data Sheet'!$A$19)=INT('Data Sheet'!$B$19),
        --(INT('Data Sheet'!$A$19) &amp; "." &amp; BP107),
        IF(AND((--(INT('Data Sheet'!$A$19) &amp; "." &amp; BP107)&gt;=--('Data Sheet'!$A$19)), (--(INT('Data Sheet'!$A$19) &amp; "." &amp; BP107)&lt;=--('Data Sheet'!$B$19))),
            --(INT('Data Sheet'!$A$19) &amp; "." &amp; BP107),
            --(INT('Data Sheet'!$B$19) &amp; "." &amp; BP107)
        )
    ),
    IF(BN107&lt;&gt;"",
        IF(INT('Data Sheet'!$A$19)=INT('Data Sheet'!$B$19),
            --(INT('Data Sheet'!$A$19) &amp; "." &amp; RIGHT(BN107,3)),
            IF(AND((--(INT('Data Sheet'!$A$19) &amp; "." &amp; RIGHT(BN107,3))&gt;=--('Data Sheet'!$A$19)), (--(INT('Data Sheet'!$A$19) &amp; "." &amp; RIGHT(BN107,3))&lt;=--('Data Sheet'!$B$19))),
                --(INT('Data Sheet'!$A$19) &amp; "." &amp; RIGHT(BN107,3)),
                --(INT('Data Sheet'!$B$19) &amp; "." &amp; RIGHT(BN107,3))
            )
        ),
        "OK"
    )
)</f>
        <v>OK</v>
      </c>
      <c r="P107" s="23" t="str">
        <f>IF(BR107&lt;&gt;"",
    IF(INT('Data Sheet'!$A$19)=INT('Data Sheet'!$B$15),
        --(INT('Data Sheet'!$A$15) &amp; "." &amp; BR107),
        IF(AND((--(INT('Data Sheet'!$A$15) &amp; "." &amp; BR107)&gt;=--('Data Sheet'!$A$15)), (--(INT('Data Sheet'!$A$15) &amp; "." &amp; BR107)&lt;=--('Data Sheet'!$B$15))),
            --(INT('Data Sheet'!$A$15) &amp; "." &amp; BR107),
            --(INT('Data Sheet'!$B$15) &amp; "." &amp; BR107)
        )
    ),
    IF(BQ107&lt;&gt;"",
        IF(INT('Data Sheet'!$A$15)=INT('Data Sheet'!$B$15),
            --(INT('Data Sheet'!$A$15) &amp; "." &amp; LEFT(BQ107,3)),
            IF(AND((--(INT('Data Sheet'!$A$15) &amp; "." &amp; LEFT(BQ107,3))&gt;=--('Data Sheet'!$A$15)), (--(INT('Data Sheet'!$A$15) &amp; "." &amp; LEFT(BQ107,3))&lt;=--('Data Sheet'!$B$15))),
                --(INT('Data Sheet'!$A$15) &amp; "." &amp; LEFT(BQ107,3)),
                --(INT('Data Sheet'!$B$15) &amp; "." &amp; LEFT(BQ107,3))
            )
        ),
        "OK"
    )
)</f>
        <v>OK</v>
      </c>
      <c r="Q107" s="23" t="str">
        <f>IF(BS107&lt;&gt;"",
    IF(INT('Data Sheet'!$A$19)=INT('Data Sheet'!$B$15),
        --(INT('Data Sheet'!$A$15) &amp; "." &amp; BS107),
        IF(AND((--(INT('Data Sheet'!$A$15) &amp; "." &amp; BS107)&gt;=--('Data Sheet'!$A$15)), (--(INT('Data Sheet'!$A$15) &amp; "." &amp; BS107)&lt;=--('Data Sheet'!$B$15))),
            --(INT('Data Sheet'!$A$15) &amp; "." &amp; BS107),
            --(INT('Data Sheet'!$B$15) &amp; "." &amp; BS107)
        )
    ),
    IF(BQ107&lt;&gt;"",
        IF(INT('Data Sheet'!$A$15)=INT('Data Sheet'!$B$15),
            --(INT('Data Sheet'!$A$15) &amp; "." &amp; RIGHT(BQ107,3)),
            IF(AND((--(INT('Data Sheet'!$A$15) &amp; "." &amp; RIGHT(BQ107,3))&gt;=--('Data Sheet'!$A$15)), (--(INT('Data Sheet'!$A$15) &amp; "." &amp; RIGHT(BQ107,3))&lt;=--('Data Sheet'!$B$15))),
                --(INT('Data Sheet'!$A$15) &amp; "." &amp; RIGHT(BQ107,3)),
                --(INT('Data Sheet'!$B$15) &amp; "." &amp; RIGHT(BQ107,3))
            )
        ),
        "OK"
    )
)</f>
        <v>OK</v>
      </c>
      <c r="R107" s="19"/>
      <c r="S107" s="19"/>
      <c r="T107" s="19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1"/>
      <c r="AU107" s="21"/>
      <c r="AV107" s="21"/>
      <c r="AW107" s="22"/>
      <c r="AX107" s="99"/>
      <c r="AY107" s="20"/>
      <c r="AZ107" s="20"/>
      <c r="BA107" s="22"/>
      <c r="BB107">
        <v>99</v>
      </c>
      <c r="BC107" s="80"/>
      <c r="BD107" s="80"/>
      <c r="BE107" s="80"/>
      <c r="BF107" s="80"/>
      <c r="BG107" s="32" t="str">
        <f t="shared" si="15"/>
        <v/>
      </c>
      <c r="BH107" s="78">
        <f t="shared" si="13"/>
        <v>0</v>
      </c>
      <c r="BI107" s="2">
        <f t="shared" si="16"/>
        <v>0</v>
      </c>
      <c r="BJ107" s="2">
        <f t="shared" si="17"/>
        <v>0</v>
      </c>
      <c r="BK107" s="2">
        <f t="shared" si="14"/>
        <v>0</v>
      </c>
    </row>
    <row r="108" spans="2:63" ht="15" customHeight="1" x14ac:dyDescent="0.25">
      <c r="B108" s="14">
        <v>100</v>
      </c>
      <c r="C108" s="95" t="str">
        <f t="shared" si="18"/>
        <v/>
      </c>
      <c r="D108" s="15" t="str">
        <f t="shared" si="12"/>
        <v>OK</v>
      </c>
      <c r="E108" s="16" t="e">
        <f>VLOOKUP('Data Sheet'!$B$8,'Data Sheet'!$I$2:$J$9,2,FALSE)</f>
        <v>#N/A</v>
      </c>
      <c r="F108" s="16" t="str">
        <f t="shared" si="19"/>
        <v/>
      </c>
      <c r="G108" s="103">
        <f t="shared" si="20"/>
        <v>0</v>
      </c>
      <c r="H108" s="17" t="s">
        <v>26</v>
      </c>
      <c r="I108" s="17" t="s">
        <v>26</v>
      </c>
      <c r="J108" s="17" t="str">
        <f>IF('Data Sheet'!$B$9="NC-50","N/A","OK")</f>
        <v>OK</v>
      </c>
      <c r="K108" s="17" t="str">
        <f>IF('Data Sheet'!$B$9="NC-50","N/A","OK")</f>
        <v>OK</v>
      </c>
      <c r="L108" s="17" t="str">
        <f t="shared" si="21"/>
        <v>OK</v>
      </c>
      <c r="M108" s="17" t="str">
        <f t="shared" si="22"/>
        <v>OK</v>
      </c>
      <c r="N108" s="18" t="str">
        <f>IF(BO108&lt;&gt;"",
    IF(INT('Data Sheet'!$A$19)=INT('Data Sheet'!$B$19),
        --(INT('Data Sheet'!$A$19) &amp; "." &amp; BO108),
        IF(AND((--(INT('Data Sheet'!$A$19) &amp; "." &amp; BO108)&gt;=--('Data Sheet'!$A$19)), (--(INT('Data Sheet'!$A$19) &amp; "." &amp; BO108)&lt;=--('Data Sheet'!$B$19))),
            --(INT('Data Sheet'!$A$19) &amp; "." &amp; BO108),
            --(INT('Data Sheet'!$B$19) &amp; "." &amp; BO108)
        )
    ),
    IF(BN108&lt;&gt;"",
        IF(INT('Data Sheet'!$A$19)=INT('Data Sheet'!$B$19),
            --(INT('Data Sheet'!$A$19) &amp; "." &amp; LEFT(BN108,3)),
            IF(AND((--(INT('Data Sheet'!$A$19) &amp; "." &amp; LEFT(BN108,3))&gt;=--('Data Sheet'!$A$19)), (--(INT('Data Sheet'!$A$19) &amp; "." &amp; LEFT(BN108,3))&lt;=--('Data Sheet'!$B$19))),
                --(INT('Data Sheet'!$A$19) &amp; "." &amp; LEFT(BN108,3)),
                --(INT('Data Sheet'!$B$19) &amp; "." &amp; LEFT(BN108,3))
            )
        ),
        "OK"
    )
)</f>
        <v>OK</v>
      </c>
      <c r="O108" s="23" t="str">
        <f>IF(BP108&lt;&gt;"",
    IF(INT('Data Sheet'!$A$19)=INT('Data Sheet'!$B$19),
        --(INT('Data Sheet'!$A$19) &amp; "." &amp; BP108),
        IF(AND((--(INT('Data Sheet'!$A$19) &amp; "." &amp; BP108)&gt;=--('Data Sheet'!$A$19)), (--(INT('Data Sheet'!$A$19) &amp; "." &amp; BP108)&lt;=--('Data Sheet'!$B$19))),
            --(INT('Data Sheet'!$A$19) &amp; "." &amp; BP108),
            --(INT('Data Sheet'!$B$19) &amp; "." &amp; BP108)
        )
    ),
    IF(BN108&lt;&gt;"",
        IF(INT('Data Sheet'!$A$19)=INT('Data Sheet'!$B$19),
            --(INT('Data Sheet'!$A$19) &amp; "." &amp; RIGHT(BN108,3)),
            IF(AND((--(INT('Data Sheet'!$A$19) &amp; "." &amp; RIGHT(BN108,3))&gt;=--('Data Sheet'!$A$19)), (--(INT('Data Sheet'!$A$19) &amp; "." &amp; RIGHT(BN108,3))&lt;=--('Data Sheet'!$B$19))),
                --(INT('Data Sheet'!$A$19) &amp; "." &amp; RIGHT(BN108,3)),
                --(INT('Data Sheet'!$B$19) &amp; "." &amp; RIGHT(BN108,3))
            )
        ),
        "OK"
    )
)</f>
        <v>OK</v>
      </c>
      <c r="P108" s="23" t="str">
        <f>IF(BR108&lt;&gt;"",
    IF(INT('Data Sheet'!$A$19)=INT('Data Sheet'!$B$15),
        --(INT('Data Sheet'!$A$15) &amp; "." &amp; BR108),
        IF(AND((--(INT('Data Sheet'!$A$15) &amp; "." &amp; BR108)&gt;=--('Data Sheet'!$A$15)), (--(INT('Data Sheet'!$A$15) &amp; "." &amp; BR108)&lt;=--('Data Sheet'!$B$15))),
            --(INT('Data Sheet'!$A$15) &amp; "." &amp; BR108),
            --(INT('Data Sheet'!$B$15) &amp; "." &amp; BR108)
        )
    ),
    IF(BQ108&lt;&gt;"",
        IF(INT('Data Sheet'!$A$15)=INT('Data Sheet'!$B$15),
            --(INT('Data Sheet'!$A$15) &amp; "." &amp; LEFT(BQ108,3)),
            IF(AND((--(INT('Data Sheet'!$A$15) &amp; "." &amp; LEFT(BQ108,3))&gt;=--('Data Sheet'!$A$15)), (--(INT('Data Sheet'!$A$15) &amp; "." &amp; LEFT(BQ108,3))&lt;=--('Data Sheet'!$B$15))),
                --(INT('Data Sheet'!$A$15) &amp; "." &amp; LEFT(BQ108,3)),
                --(INT('Data Sheet'!$B$15) &amp; "." &amp; LEFT(BQ108,3))
            )
        ),
        "OK"
    )
)</f>
        <v>OK</v>
      </c>
      <c r="Q108" s="23" t="str">
        <f>IF(BS108&lt;&gt;"",
    IF(INT('Data Sheet'!$A$19)=INT('Data Sheet'!$B$15),
        --(INT('Data Sheet'!$A$15) &amp; "." &amp; BS108),
        IF(AND((--(INT('Data Sheet'!$A$15) &amp; "." &amp; BS108)&gt;=--('Data Sheet'!$A$15)), (--(INT('Data Sheet'!$A$15) &amp; "." &amp; BS108)&lt;=--('Data Sheet'!$B$15))),
            --(INT('Data Sheet'!$A$15) &amp; "." &amp; BS108),
            --(INT('Data Sheet'!$B$15) &amp; "." &amp; BS108)
        )
    ),
    IF(BQ108&lt;&gt;"",
        IF(INT('Data Sheet'!$A$15)=INT('Data Sheet'!$B$15),
            --(INT('Data Sheet'!$A$15) &amp; "." &amp; RIGHT(BQ108,3)),
            IF(AND((--(INT('Data Sheet'!$A$15) &amp; "." &amp; RIGHT(BQ108,3))&gt;=--('Data Sheet'!$A$15)), (--(INT('Data Sheet'!$A$15) &amp; "." &amp; RIGHT(BQ108,3))&lt;=--('Data Sheet'!$B$15))),
                --(INT('Data Sheet'!$A$15) &amp; "." &amp; RIGHT(BQ108,3)),
                --(INT('Data Sheet'!$B$15) &amp; "." &amp; RIGHT(BQ108,3))
            )
        ),
        "OK"
    )
)</f>
        <v>OK</v>
      </c>
      <c r="R108" s="19"/>
      <c r="S108" s="19"/>
      <c r="T108" s="19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1"/>
      <c r="AU108" s="21"/>
      <c r="AV108" s="21"/>
      <c r="AW108" s="22"/>
      <c r="AX108" s="99"/>
      <c r="AY108" s="20"/>
      <c r="AZ108" s="20"/>
      <c r="BA108" s="22"/>
      <c r="BB108">
        <v>100</v>
      </c>
      <c r="BC108" s="80"/>
      <c r="BD108" s="80"/>
      <c r="BE108" s="80"/>
      <c r="BF108" s="80"/>
      <c r="BG108" s="32" t="str">
        <f t="shared" si="15"/>
        <v/>
      </c>
      <c r="BH108" s="78">
        <f t="shared" si="13"/>
        <v>0</v>
      </c>
      <c r="BI108" s="2">
        <f t="shared" si="16"/>
        <v>0</v>
      </c>
      <c r="BJ108" s="2">
        <f t="shared" si="17"/>
        <v>0</v>
      </c>
      <c r="BK108" s="2">
        <f t="shared" si="14"/>
        <v>0</v>
      </c>
    </row>
    <row r="109" spans="2:63" ht="15" customHeight="1" x14ac:dyDescent="0.25">
      <c r="B109" s="14">
        <v>101</v>
      </c>
      <c r="C109" s="95" t="str">
        <f t="shared" si="18"/>
        <v/>
      </c>
      <c r="D109" s="15" t="str">
        <f t="shared" si="12"/>
        <v>OK</v>
      </c>
      <c r="E109" s="16" t="e">
        <f>VLOOKUP('Data Sheet'!$B$8,'Data Sheet'!$I$2:$J$9,2,FALSE)</f>
        <v>#N/A</v>
      </c>
      <c r="F109" s="16" t="str">
        <f t="shared" si="19"/>
        <v/>
      </c>
      <c r="G109" s="103">
        <f t="shared" si="20"/>
        <v>0</v>
      </c>
      <c r="H109" s="17" t="s">
        <v>26</v>
      </c>
      <c r="I109" s="17" t="s">
        <v>26</v>
      </c>
      <c r="J109" s="17" t="str">
        <f>IF('Data Sheet'!$B$9="NC-50","N/A","OK")</f>
        <v>OK</v>
      </c>
      <c r="K109" s="17" t="str">
        <f>IF('Data Sheet'!$B$9="NC-50","N/A","OK")</f>
        <v>OK</v>
      </c>
      <c r="L109" s="17" t="str">
        <f t="shared" si="21"/>
        <v>OK</v>
      </c>
      <c r="M109" s="17" t="str">
        <f t="shared" si="22"/>
        <v>OK</v>
      </c>
      <c r="N109" s="18" t="str">
        <f>IF(BO109&lt;&gt;"",
    IF(INT('Data Sheet'!$A$19)=INT('Data Sheet'!$B$19),
        --(INT('Data Sheet'!$A$19) &amp; "." &amp; BO109),
        IF(AND((--(INT('Data Sheet'!$A$19) &amp; "." &amp; BO109)&gt;=--('Data Sheet'!$A$19)), (--(INT('Data Sheet'!$A$19) &amp; "." &amp; BO109)&lt;=--('Data Sheet'!$B$19))),
            --(INT('Data Sheet'!$A$19) &amp; "." &amp; BO109),
            --(INT('Data Sheet'!$B$19) &amp; "." &amp; BO109)
        )
    ),
    IF(BN109&lt;&gt;"",
        IF(INT('Data Sheet'!$A$19)=INT('Data Sheet'!$B$19),
            --(INT('Data Sheet'!$A$19) &amp; "." &amp; LEFT(BN109,3)),
            IF(AND((--(INT('Data Sheet'!$A$19) &amp; "." &amp; LEFT(BN109,3))&gt;=--('Data Sheet'!$A$19)), (--(INT('Data Sheet'!$A$19) &amp; "." &amp; LEFT(BN109,3))&lt;=--('Data Sheet'!$B$19))),
                --(INT('Data Sheet'!$A$19) &amp; "." &amp; LEFT(BN109,3)),
                --(INT('Data Sheet'!$B$19) &amp; "." &amp; LEFT(BN109,3))
            )
        ),
        "OK"
    )
)</f>
        <v>OK</v>
      </c>
      <c r="O109" s="23" t="str">
        <f>IF(BP109&lt;&gt;"",
    IF(INT('Data Sheet'!$A$19)=INT('Data Sheet'!$B$19),
        --(INT('Data Sheet'!$A$19) &amp; "." &amp; BP109),
        IF(AND((--(INT('Data Sheet'!$A$19) &amp; "." &amp; BP109)&gt;=--('Data Sheet'!$A$19)), (--(INT('Data Sheet'!$A$19) &amp; "." &amp; BP109)&lt;=--('Data Sheet'!$B$19))),
            --(INT('Data Sheet'!$A$19) &amp; "." &amp; BP109),
            --(INT('Data Sheet'!$B$19) &amp; "." &amp; BP109)
        )
    ),
    IF(BN109&lt;&gt;"",
        IF(INT('Data Sheet'!$A$19)=INT('Data Sheet'!$B$19),
            --(INT('Data Sheet'!$A$19) &amp; "." &amp; RIGHT(BN109,3)),
            IF(AND((--(INT('Data Sheet'!$A$19) &amp; "." &amp; RIGHT(BN109,3))&gt;=--('Data Sheet'!$A$19)), (--(INT('Data Sheet'!$A$19) &amp; "." &amp; RIGHT(BN109,3))&lt;=--('Data Sheet'!$B$19))),
                --(INT('Data Sheet'!$A$19) &amp; "." &amp; RIGHT(BN109,3)),
                --(INT('Data Sheet'!$B$19) &amp; "." &amp; RIGHT(BN109,3))
            )
        ),
        "OK"
    )
)</f>
        <v>OK</v>
      </c>
      <c r="P109" s="23" t="str">
        <f>IF(BR109&lt;&gt;"",
    IF(INT('Data Sheet'!$A$19)=INT('Data Sheet'!$B$15),
        --(INT('Data Sheet'!$A$15) &amp; "." &amp; BR109),
        IF(AND((--(INT('Data Sheet'!$A$15) &amp; "." &amp; BR109)&gt;=--('Data Sheet'!$A$15)), (--(INT('Data Sheet'!$A$15) &amp; "." &amp; BR109)&lt;=--('Data Sheet'!$B$15))),
            --(INT('Data Sheet'!$A$15) &amp; "." &amp; BR109),
            --(INT('Data Sheet'!$B$15) &amp; "." &amp; BR109)
        )
    ),
    IF(BQ109&lt;&gt;"",
        IF(INT('Data Sheet'!$A$15)=INT('Data Sheet'!$B$15),
            --(INT('Data Sheet'!$A$15) &amp; "." &amp; LEFT(BQ109,3)),
            IF(AND((--(INT('Data Sheet'!$A$15) &amp; "." &amp; LEFT(BQ109,3))&gt;=--('Data Sheet'!$A$15)), (--(INT('Data Sheet'!$A$15) &amp; "." &amp; LEFT(BQ109,3))&lt;=--('Data Sheet'!$B$15))),
                --(INT('Data Sheet'!$A$15) &amp; "." &amp; LEFT(BQ109,3)),
                --(INT('Data Sheet'!$B$15) &amp; "." &amp; LEFT(BQ109,3))
            )
        ),
        "OK"
    )
)</f>
        <v>OK</v>
      </c>
      <c r="Q109" s="23" t="str">
        <f>IF(BS109&lt;&gt;"",
    IF(INT('Data Sheet'!$A$19)=INT('Data Sheet'!$B$15),
        --(INT('Data Sheet'!$A$15) &amp; "." &amp; BS109),
        IF(AND((--(INT('Data Sheet'!$A$15) &amp; "." &amp; BS109)&gt;=--('Data Sheet'!$A$15)), (--(INT('Data Sheet'!$A$15) &amp; "." &amp; BS109)&lt;=--('Data Sheet'!$B$15))),
            --(INT('Data Sheet'!$A$15) &amp; "." &amp; BS109),
            --(INT('Data Sheet'!$B$15) &amp; "." &amp; BS109)
        )
    ),
    IF(BQ109&lt;&gt;"",
        IF(INT('Data Sheet'!$A$15)=INT('Data Sheet'!$B$15),
            --(INT('Data Sheet'!$A$15) &amp; "." &amp; RIGHT(BQ109,3)),
            IF(AND((--(INT('Data Sheet'!$A$15) &amp; "." &amp; RIGHT(BQ109,3))&gt;=--('Data Sheet'!$A$15)), (--(INT('Data Sheet'!$A$15) &amp; "." &amp; RIGHT(BQ109,3))&lt;=--('Data Sheet'!$B$15))),
                --(INT('Data Sheet'!$A$15) &amp; "." &amp; RIGHT(BQ109,3)),
                --(INT('Data Sheet'!$B$15) &amp; "." &amp; RIGHT(BQ109,3))
            )
        ),
        "OK"
    )
)</f>
        <v>OK</v>
      </c>
      <c r="R109" s="19"/>
      <c r="S109" s="19"/>
      <c r="T109" s="19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1"/>
      <c r="AU109" s="21"/>
      <c r="AV109" s="21"/>
      <c r="AW109" s="22"/>
      <c r="AX109" s="99"/>
      <c r="AY109" s="20"/>
      <c r="AZ109" s="20"/>
      <c r="BA109" s="22"/>
      <c r="BB109">
        <v>101</v>
      </c>
      <c r="BC109" s="80"/>
      <c r="BD109" s="80"/>
      <c r="BE109" s="80"/>
      <c r="BF109" s="80"/>
      <c r="BG109" s="32" t="str">
        <f t="shared" si="15"/>
        <v/>
      </c>
      <c r="BH109" s="78">
        <f t="shared" si="13"/>
        <v>0</v>
      </c>
      <c r="BI109" s="2">
        <f t="shared" si="16"/>
        <v>0</v>
      </c>
      <c r="BJ109" s="2">
        <f t="shared" si="17"/>
        <v>0</v>
      </c>
      <c r="BK109" s="2">
        <f t="shared" si="14"/>
        <v>0</v>
      </c>
    </row>
    <row r="110" spans="2:63" ht="15" customHeight="1" x14ac:dyDescent="0.25">
      <c r="B110" s="14">
        <v>102</v>
      </c>
      <c r="C110" s="95" t="str">
        <f t="shared" si="18"/>
        <v/>
      </c>
      <c r="D110" s="15" t="str">
        <f t="shared" si="12"/>
        <v>OK</v>
      </c>
      <c r="E110" s="16" t="e">
        <f>VLOOKUP('Data Sheet'!$B$8,'Data Sheet'!$I$2:$J$9,2,FALSE)</f>
        <v>#N/A</v>
      </c>
      <c r="F110" s="16" t="str">
        <f t="shared" si="19"/>
        <v/>
      </c>
      <c r="G110" s="103">
        <f t="shared" si="20"/>
        <v>0</v>
      </c>
      <c r="H110" s="17" t="s">
        <v>26</v>
      </c>
      <c r="I110" s="17" t="s">
        <v>26</v>
      </c>
      <c r="J110" s="17" t="str">
        <f>IF('Data Sheet'!$B$9="NC-50","N/A","OK")</f>
        <v>OK</v>
      </c>
      <c r="K110" s="17" t="str">
        <f>IF('Data Sheet'!$B$9="NC-50","N/A","OK")</f>
        <v>OK</v>
      </c>
      <c r="L110" s="17" t="str">
        <f t="shared" si="21"/>
        <v>OK</v>
      </c>
      <c r="M110" s="17" t="str">
        <f t="shared" si="22"/>
        <v>OK</v>
      </c>
      <c r="N110" s="18" t="str">
        <f>IF(BO110&lt;&gt;"",
    IF(INT('Data Sheet'!$A$19)=INT('Data Sheet'!$B$19),
        --(INT('Data Sheet'!$A$19) &amp; "." &amp; BO110),
        IF(AND((--(INT('Data Sheet'!$A$19) &amp; "." &amp; BO110)&gt;=--('Data Sheet'!$A$19)), (--(INT('Data Sheet'!$A$19) &amp; "." &amp; BO110)&lt;=--('Data Sheet'!$B$19))),
            --(INT('Data Sheet'!$A$19) &amp; "." &amp; BO110),
            --(INT('Data Sheet'!$B$19) &amp; "." &amp; BO110)
        )
    ),
    IF(BN110&lt;&gt;"",
        IF(INT('Data Sheet'!$A$19)=INT('Data Sheet'!$B$19),
            --(INT('Data Sheet'!$A$19) &amp; "." &amp; LEFT(BN110,3)),
            IF(AND((--(INT('Data Sheet'!$A$19) &amp; "." &amp; LEFT(BN110,3))&gt;=--('Data Sheet'!$A$19)), (--(INT('Data Sheet'!$A$19) &amp; "." &amp; LEFT(BN110,3))&lt;=--('Data Sheet'!$B$19))),
                --(INT('Data Sheet'!$A$19) &amp; "." &amp; LEFT(BN110,3)),
                --(INT('Data Sheet'!$B$19) &amp; "." &amp; LEFT(BN110,3))
            )
        ),
        "OK"
    )
)</f>
        <v>OK</v>
      </c>
      <c r="O110" s="23" t="str">
        <f>IF(BP110&lt;&gt;"",
    IF(INT('Data Sheet'!$A$19)=INT('Data Sheet'!$B$19),
        --(INT('Data Sheet'!$A$19) &amp; "." &amp; BP110),
        IF(AND((--(INT('Data Sheet'!$A$19) &amp; "." &amp; BP110)&gt;=--('Data Sheet'!$A$19)), (--(INT('Data Sheet'!$A$19) &amp; "." &amp; BP110)&lt;=--('Data Sheet'!$B$19))),
            --(INT('Data Sheet'!$A$19) &amp; "." &amp; BP110),
            --(INT('Data Sheet'!$B$19) &amp; "." &amp; BP110)
        )
    ),
    IF(BN110&lt;&gt;"",
        IF(INT('Data Sheet'!$A$19)=INT('Data Sheet'!$B$19),
            --(INT('Data Sheet'!$A$19) &amp; "." &amp; RIGHT(BN110,3)),
            IF(AND((--(INT('Data Sheet'!$A$19) &amp; "." &amp; RIGHT(BN110,3))&gt;=--('Data Sheet'!$A$19)), (--(INT('Data Sheet'!$A$19) &amp; "." &amp; RIGHT(BN110,3))&lt;=--('Data Sheet'!$B$19))),
                --(INT('Data Sheet'!$A$19) &amp; "." &amp; RIGHT(BN110,3)),
                --(INT('Data Sheet'!$B$19) &amp; "." &amp; RIGHT(BN110,3))
            )
        ),
        "OK"
    )
)</f>
        <v>OK</v>
      </c>
      <c r="P110" s="23" t="str">
        <f>IF(BR110&lt;&gt;"",
    IF(INT('Data Sheet'!$A$19)=INT('Data Sheet'!$B$15),
        --(INT('Data Sheet'!$A$15) &amp; "." &amp; BR110),
        IF(AND((--(INT('Data Sheet'!$A$15) &amp; "." &amp; BR110)&gt;=--('Data Sheet'!$A$15)), (--(INT('Data Sheet'!$A$15) &amp; "." &amp; BR110)&lt;=--('Data Sheet'!$B$15))),
            --(INT('Data Sheet'!$A$15) &amp; "." &amp; BR110),
            --(INT('Data Sheet'!$B$15) &amp; "." &amp; BR110)
        )
    ),
    IF(BQ110&lt;&gt;"",
        IF(INT('Data Sheet'!$A$15)=INT('Data Sheet'!$B$15),
            --(INT('Data Sheet'!$A$15) &amp; "." &amp; LEFT(BQ110,3)),
            IF(AND((--(INT('Data Sheet'!$A$15) &amp; "." &amp; LEFT(BQ110,3))&gt;=--('Data Sheet'!$A$15)), (--(INT('Data Sheet'!$A$15) &amp; "." &amp; LEFT(BQ110,3))&lt;=--('Data Sheet'!$B$15))),
                --(INT('Data Sheet'!$A$15) &amp; "." &amp; LEFT(BQ110,3)),
                --(INT('Data Sheet'!$B$15) &amp; "." &amp; LEFT(BQ110,3))
            )
        ),
        "OK"
    )
)</f>
        <v>OK</v>
      </c>
      <c r="Q110" s="23" t="str">
        <f>IF(BS110&lt;&gt;"",
    IF(INT('Data Sheet'!$A$19)=INT('Data Sheet'!$B$15),
        --(INT('Data Sheet'!$A$15) &amp; "." &amp; BS110),
        IF(AND((--(INT('Data Sheet'!$A$15) &amp; "." &amp; BS110)&gt;=--('Data Sheet'!$A$15)), (--(INT('Data Sheet'!$A$15) &amp; "." &amp; BS110)&lt;=--('Data Sheet'!$B$15))),
            --(INT('Data Sheet'!$A$15) &amp; "." &amp; BS110),
            --(INT('Data Sheet'!$B$15) &amp; "." &amp; BS110)
        )
    ),
    IF(BQ110&lt;&gt;"",
        IF(INT('Data Sheet'!$A$15)=INT('Data Sheet'!$B$15),
            --(INT('Data Sheet'!$A$15) &amp; "." &amp; RIGHT(BQ110,3)),
            IF(AND((--(INT('Data Sheet'!$A$15) &amp; "." &amp; RIGHT(BQ110,3))&gt;=--('Data Sheet'!$A$15)), (--(INT('Data Sheet'!$A$15) &amp; "." &amp; RIGHT(BQ110,3))&lt;=--('Data Sheet'!$B$15))),
                --(INT('Data Sheet'!$A$15) &amp; "." &amp; RIGHT(BQ110,3)),
                --(INT('Data Sheet'!$B$15) &amp; "." &amp; RIGHT(BQ110,3))
            )
        ),
        "OK"
    )
)</f>
        <v>OK</v>
      </c>
      <c r="R110" s="19"/>
      <c r="S110" s="19"/>
      <c r="T110" s="19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1"/>
      <c r="AU110" s="21"/>
      <c r="AV110" s="21"/>
      <c r="AW110" s="22"/>
      <c r="AX110" s="99"/>
      <c r="AY110" s="20"/>
      <c r="AZ110" s="20"/>
      <c r="BA110" s="22"/>
      <c r="BB110">
        <v>102</v>
      </c>
      <c r="BC110" s="80"/>
      <c r="BD110" s="80"/>
      <c r="BE110" s="80"/>
      <c r="BF110" s="80"/>
      <c r="BG110" s="32" t="str">
        <f t="shared" si="15"/>
        <v/>
      </c>
      <c r="BH110" s="78">
        <f t="shared" si="13"/>
        <v>0</v>
      </c>
      <c r="BI110" s="2">
        <f t="shared" si="16"/>
        <v>0</v>
      </c>
      <c r="BJ110" s="2">
        <f t="shared" si="17"/>
        <v>0</v>
      </c>
      <c r="BK110" s="2">
        <f t="shared" si="14"/>
        <v>0</v>
      </c>
    </row>
    <row r="111" spans="2:63" ht="15" customHeight="1" x14ac:dyDescent="0.25">
      <c r="B111" s="14">
        <v>103</v>
      </c>
      <c r="C111" s="95" t="str">
        <f t="shared" si="18"/>
        <v/>
      </c>
      <c r="D111" s="15" t="str">
        <f t="shared" si="12"/>
        <v>OK</v>
      </c>
      <c r="E111" s="16" t="e">
        <f>VLOOKUP('Data Sheet'!$B$8,'Data Sheet'!$I$2:$J$9,2,FALSE)</f>
        <v>#N/A</v>
      </c>
      <c r="F111" s="16" t="str">
        <f t="shared" si="19"/>
        <v/>
      </c>
      <c r="G111" s="103">
        <f t="shared" si="20"/>
        <v>0</v>
      </c>
      <c r="H111" s="17" t="s">
        <v>26</v>
      </c>
      <c r="I111" s="17" t="s">
        <v>26</v>
      </c>
      <c r="J111" s="17" t="str">
        <f>IF('Data Sheet'!$B$9="NC-50","N/A","OK")</f>
        <v>OK</v>
      </c>
      <c r="K111" s="17" t="str">
        <f>IF('Data Sheet'!$B$9="NC-50","N/A","OK")</f>
        <v>OK</v>
      </c>
      <c r="L111" s="17" t="str">
        <f t="shared" si="21"/>
        <v>OK</v>
      </c>
      <c r="M111" s="17" t="str">
        <f t="shared" si="22"/>
        <v>OK</v>
      </c>
      <c r="N111" s="18" t="str">
        <f>IF(BO111&lt;&gt;"",
    IF(INT('Data Sheet'!$A$19)=INT('Data Sheet'!$B$19),
        --(INT('Data Sheet'!$A$19) &amp; "." &amp; BO111),
        IF(AND((--(INT('Data Sheet'!$A$19) &amp; "." &amp; BO111)&gt;=--('Data Sheet'!$A$19)), (--(INT('Data Sheet'!$A$19) &amp; "." &amp; BO111)&lt;=--('Data Sheet'!$B$19))),
            --(INT('Data Sheet'!$A$19) &amp; "." &amp; BO111),
            --(INT('Data Sheet'!$B$19) &amp; "." &amp; BO111)
        )
    ),
    IF(BN111&lt;&gt;"",
        IF(INT('Data Sheet'!$A$19)=INT('Data Sheet'!$B$19),
            --(INT('Data Sheet'!$A$19) &amp; "." &amp; LEFT(BN111,3)),
            IF(AND((--(INT('Data Sheet'!$A$19) &amp; "." &amp; LEFT(BN111,3))&gt;=--('Data Sheet'!$A$19)), (--(INT('Data Sheet'!$A$19) &amp; "." &amp; LEFT(BN111,3))&lt;=--('Data Sheet'!$B$19))),
                --(INT('Data Sheet'!$A$19) &amp; "." &amp; LEFT(BN111,3)),
                --(INT('Data Sheet'!$B$19) &amp; "." &amp; LEFT(BN111,3))
            )
        ),
        "OK"
    )
)</f>
        <v>OK</v>
      </c>
      <c r="O111" s="23" t="str">
        <f>IF(BP111&lt;&gt;"",
    IF(INT('Data Sheet'!$A$19)=INT('Data Sheet'!$B$19),
        --(INT('Data Sheet'!$A$19) &amp; "." &amp; BP111),
        IF(AND((--(INT('Data Sheet'!$A$19) &amp; "." &amp; BP111)&gt;=--('Data Sheet'!$A$19)), (--(INT('Data Sheet'!$A$19) &amp; "." &amp; BP111)&lt;=--('Data Sheet'!$B$19))),
            --(INT('Data Sheet'!$A$19) &amp; "." &amp; BP111),
            --(INT('Data Sheet'!$B$19) &amp; "." &amp; BP111)
        )
    ),
    IF(BN111&lt;&gt;"",
        IF(INT('Data Sheet'!$A$19)=INT('Data Sheet'!$B$19),
            --(INT('Data Sheet'!$A$19) &amp; "." &amp; RIGHT(BN111,3)),
            IF(AND((--(INT('Data Sheet'!$A$19) &amp; "." &amp; RIGHT(BN111,3))&gt;=--('Data Sheet'!$A$19)), (--(INT('Data Sheet'!$A$19) &amp; "." &amp; RIGHT(BN111,3))&lt;=--('Data Sheet'!$B$19))),
                --(INT('Data Sheet'!$A$19) &amp; "." &amp; RIGHT(BN111,3)),
                --(INT('Data Sheet'!$B$19) &amp; "." &amp; RIGHT(BN111,3))
            )
        ),
        "OK"
    )
)</f>
        <v>OK</v>
      </c>
      <c r="P111" s="23" t="str">
        <f>IF(BR111&lt;&gt;"",
    IF(INT('Data Sheet'!$A$19)=INT('Data Sheet'!$B$15),
        --(INT('Data Sheet'!$A$15) &amp; "." &amp; BR111),
        IF(AND((--(INT('Data Sheet'!$A$15) &amp; "." &amp; BR111)&gt;=--('Data Sheet'!$A$15)), (--(INT('Data Sheet'!$A$15) &amp; "." &amp; BR111)&lt;=--('Data Sheet'!$B$15))),
            --(INT('Data Sheet'!$A$15) &amp; "." &amp; BR111),
            --(INT('Data Sheet'!$B$15) &amp; "." &amp; BR111)
        )
    ),
    IF(BQ111&lt;&gt;"",
        IF(INT('Data Sheet'!$A$15)=INT('Data Sheet'!$B$15),
            --(INT('Data Sheet'!$A$15) &amp; "." &amp; LEFT(BQ111,3)),
            IF(AND((--(INT('Data Sheet'!$A$15) &amp; "." &amp; LEFT(BQ111,3))&gt;=--('Data Sheet'!$A$15)), (--(INT('Data Sheet'!$A$15) &amp; "." &amp; LEFT(BQ111,3))&lt;=--('Data Sheet'!$B$15))),
                --(INT('Data Sheet'!$A$15) &amp; "." &amp; LEFT(BQ111,3)),
                --(INT('Data Sheet'!$B$15) &amp; "." &amp; LEFT(BQ111,3))
            )
        ),
        "OK"
    )
)</f>
        <v>OK</v>
      </c>
      <c r="Q111" s="23" t="str">
        <f>IF(BS111&lt;&gt;"",
    IF(INT('Data Sheet'!$A$19)=INT('Data Sheet'!$B$15),
        --(INT('Data Sheet'!$A$15) &amp; "." &amp; BS111),
        IF(AND((--(INT('Data Sheet'!$A$15) &amp; "." &amp; BS111)&gt;=--('Data Sheet'!$A$15)), (--(INT('Data Sheet'!$A$15) &amp; "." &amp; BS111)&lt;=--('Data Sheet'!$B$15))),
            --(INT('Data Sheet'!$A$15) &amp; "." &amp; BS111),
            --(INT('Data Sheet'!$B$15) &amp; "." &amp; BS111)
        )
    ),
    IF(BQ111&lt;&gt;"",
        IF(INT('Data Sheet'!$A$15)=INT('Data Sheet'!$B$15),
            --(INT('Data Sheet'!$A$15) &amp; "." &amp; RIGHT(BQ111,3)),
            IF(AND((--(INT('Data Sheet'!$A$15) &amp; "." &amp; RIGHT(BQ111,3))&gt;=--('Data Sheet'!$A$15)), (--(INT('Data Sheet'!$A$15) &amp; "." &amp; RIGHT(BQ111,3))&lt;=--('Data Sheet'!$B$15))),
                --(INT('Data Sheet'!$A$15) &amp; "." &amp; RIGHT(BQ111,3)),
                --(INT('Data Sheet'!$B$15) &amp; "." &amp; RIGHT(BQ111,3))
            )
        ),
        "OK"
    )
)</f>
        <v>OK</v>
      </c>
      <c r="R111" s="19"/>
      <c r="S111" s="19"/>
      <c r="T111" s="19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1"/>
      <c r="AU111" s="21"/>
      <c r="AV111" s="21"/>
      <c r="AW111" s="22"/>
      <c r="AX111" s="99"/>
      <c r="AY111" s="20"/>
      <c r="AZ111" s="20"/>
      <c r="BA111" s="22"/>
      <c r="BB111">
        <v>103</v>
      </c>
      <c r="BC111" s="80"/>
      <c r="BD111" s="80"/>
      <c r="BE111" s="80"/>
      <c r="BF111" s="80"/>
      <c r="BG111" s="32" t="str">
        <f t="shared" si="15"/>
        <v/>
      </c>
      <c r="BH111" s="78">
        <f t="shared" si="13"/>
        <v>0</v>
      </c>
      <c r="BI111" s="2">
        <f t="shared" si="16"/>
        <v>0</v>
      </c>
      <c r="BJ111" s="2">
        <f t="shared" si="17"/>
        <v>0</v>
      </c>
      <c r="BK111" s="2">
        <f t="shared" si="14"/>
        <v>0</v>
      </c>
    </row>
    <row r="112" spans="2:63" ht="15" customHeight="1" x14ac:dyDescent="0.25">
      <c r="B112" s="14">
        <v>104</v>
      </c>
      <c r="C112" s="95" t="str">
        <f t="shared" si="18"/>
        <v/>
      </c>
      <c r="D112" s="15" t="str">
        <f t="shared" si="12"/>
        <v>OK</v>
      </c>
      <c r="E112" s="16" t="e">
        <f>VLOOKUP('Data Sheet'!$B$8,'Data Sheet'!$I$2:$J$9,2,FALSE)</f>
        <v>#N/A</v>
      </c>
      <c r="F112" s="16" t="str">
        <f t="shared" si="19"/>
        <v/>
      </c>
      <c r="G112" s="103">
        <f t="shared" si="20"/>
        <v>0</v>
      </c>
      <c r="H112" s="17" t="s">
        <v>26</v>
      </c>
      <c r="I112" s="17" t="s">
        <v>26</v>
      </c>
      <c r="J112" s="17" t="str">
        <f>IF('Data Sheet'!$B$9="NC-50","N/A","OK")</f>
        <v>OK</v>
      </c>
      <c r="K112" s="17" t="str">
        <f>IF('Data Sheet'!$B$9="NC-50","N/A","OK")</f>
        <v>OK</v>
      </c>
      <c r="L112" s="17" t="str">
        <f t="shared" si="21"/>
        <v>OK</v>
      </c>
      <c r="M112" s="17" t="str">
        <f t="shared" si="22"/>
        <v>OK</v>
      </c>
      <c r="N112" s="18" t="str">
        <f>IF(BO112&lt;&gt;"",
    IF(INT('Data Sheet'!$A$19)=INT('Data Sheet'!$B$19),
        --(INT('Data Sheet'!$A$19) &amp; "." &amp; BO112),
        IF(AND((--(INT('Data Sheet'!$A$19) &amp; "." &amp; BO112)&gt;=--('Data Sheet'!$A$19)), (--(INT('Data Sheet'!$A$19) &amp; "." &amp; BO112)&lt;=--('Data Sheet'!$B$19))),
            --(INT('Data Sheet'!$A$19) &amp; "." &amp; BO112),
            --(INT('Data Sheet'!$B$19) &amp; "." &amp; BO112)
        )
    ),
    IF(BN112&lt;&gt;"",
        IF(INT('Data Sheet'!$A$19)=INT('Data Sheet'!$B$19),
            --(INT('Data Sheet'!$A$19) &amp; "." &amp; LEFT(BN112,3)),
            IF(AND((--(INT('Data Sheet'!$A$19) &amp; "." &amp; LEFT(BN112,3))&gt;=--('Data Sheet'!$A$19)), (--(INT('Data Sheet'!$A$19) &amp; "." &amp; LEFT(BN112,3))&lt;=--('Data Sheet'!$B$19))),
                --(INT('Data Sheet'!$A$19) &amp; "." &amp; LEFT(BN112,3)),
                --(INT('Data Sheet'!$B$19) &amp; "." &amp; LEFT(BN112,3))
            )
        ),
        "OK"
    )
)</f>
        <v>OK</v>
      </c>
      <c r="O112" s="23" t="str">
        <f>IF(BP112&lt;&gt;"",
    IF(INT('Data Sheet'!$A$19)=INT('Data Sheet'!$B$19),
        --(INT('Data Sheet'!$A$19) &amp; "." &amp; BP112),
        IF(AND((--(INT('Data Sheet'!$A$19) &amp; "." &amp; BP112)&gt;=--('Data Sheet'!$A$19)), (--(INT('Data Sheet'!$A$19) &amp; "." &amp; BP112)&lt;=--('Data Sheet'!$B$19))),
            --(INT('Data Sheet'!$A$19) &amp; "." &amp; BP112),
            --(INT('Data Sheet'!$B$19) &amp; "." &amp; BP112)
        )
    ),
    IF(BN112&lt;&gt;"",
        IF(INT('Data Sheet'!$A$19)=INT('Data Sheet'!$B$19),
            --(INT('Data Sheet'!$A$19) &amp; "." &amp; RIGHT(BN112,3)),
            IF(AND((--(INT('Data Sheet'!$A$19) &amp; "." &amp; RIGHT(BN112,3))&gt;=--('Data Sheet'!$A$19)), (--(INT('Data Sheet'!$A$19) &amp; "." &amp; RIGHT(BN112,3))&lt;=--('Data Sheet'!$B$19))),
                --(INT('Data Sheet'!$A$19) &amp; "." &amp; RIGHT(BN112,3)),
                --(INT('Data Sheet'!$B$19) &amp; "." &amp; RIGHT(BN112,3))
            )
        ),
        "OK"
    )
)</f>
        <v>OK</v>
      </c>
      <c r="P112" s="23" t="str">
        <f>IF(BR112&lt;&gt;"",
    IF(INT('Data Sheet'!$A$19)=INT('Data Sheet'!$B$15),
        --(INT('Data Sheet'!$A$15) &amp; "." &amp; BR112),
        IF(AND((--(INT('Data Sheet'!$A$15) &amp; "." &amp; BR112)&gt;=--('Data Sheet'!$A$15)), (--(INT('Data Sheet'!$A$15) &amp; "." &amp; BR112)&lt;=--('Data Sheet'!$B$15))),
            --(INT('Data Sheet'!$A$15) &amp; "." &amp; BR112),
            --(INT('Data Sheet'!$B$15) &amp; "." &amp; BR112)
        )
    ),
    IF(BQ112&lt;&gt;"",
        IF(INT('Data Sheet'!$A$15)=INT('Data Sheet'!$B$15),
            --(INT('Data Sheet'!$A$15) &amp; "." &amp; LEFT(BQ112,3)),
            IF(AND((--(INT('Data Sheet'!$A$15) &amp; "." &amp; LEFT(BQ112,3))&gt;=--('Data Sheet'!$A$15)), (--(INT('Data Sheet'!$A$15) &amp; "." &amp; LEFT(BQ112,3))&lt;=--('Data Sheet'!$B$15))),
                --(INT('Data Sheet'!$A$15) &amp; "." &amp; LEFT(BQ112,3)),
                --(INT('Data Sheet'!$B$15) &amp; "." &amp; LEFT(BQ112,3))
            )
        ),
        "OK"
    )
)</f>
        <v>OK</v>
      </c>
      <c r="Q112" s="23" t="str">
        <f>IF(BS112&lt;&gt;"",
    IF(INT('Data Sheet'!$A$19)=INT('Data Sheet'!$B$15),
        --(INT('Data Sheet'!$A$15) &amp; "." &amp; BS112),
        IF(AND((--(INT('Data Sheet'!$A$15) &amp; "." &amp; BS112)&gt;=--('Data Sheet'!$A$15)), (--(INT('Data Sheet'!$A$15) &amp; "." &amp; BS112)&lt;=--('Data Sheet'!$B$15))),
            --(INT('Data Sheet'!$A$15) &amp; "." &amp; BS112),
            --(INT('Data Sheet'!$B$15) &amp; "." &amp; BS112)
        )
    ),
    IF(BQ112&lt;&gt;"",
        IF(INT('Data Sheet'!$A$15)=INT('Data Sheet'!$B$15),
            --(INT('Data Sheet'!$A$15) &amp; "." &amp; RIGHT(BQ112,3)),
            IF(AND((--(INT('Data Sheet'!$A$15) &amp; "." &amp; RIGHT(BQ112,3))&gt;=--('Data Sheet'!$A$15)), (--(INT('Data Sheet'!$A$15) &amp; "." &amp; RIGHT(BQ112,3))&lt;=--('Data Sheet'!$B$15))),
                --(INT('Data Sheet'!$A$15) &amp; "." &amp; RIGHT(BQ112,3)),
                --(INT('Data Sheet'!$B$15) &amp; "." &amp; RIGHT(BQ112,3))
            )
        ),
        "OK"
    )
)</f>
        <v>OK</v>
      </c>
      <c r="R112" s="19"/>
      <c r="S112" s="19"/>
      <c r="T112" s="19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1"/>
      <c r="AU112" s="21"/>
      <c r="AV112" s="21"/>
      <c r="AW112" s="22"/>
      <c r="AX112" s="99"/>
      <c r="AY112" s="20"/>
      <c r="AZ112" s="20"/>
      <c r="BA112" s="22"/>
      <c r="BB112">
        <v>104</v>
      </c>
      <c r="BC112" s="80"/>
      <c r="BD112" s="80"/>
      <c r="BE112" s="80"/>
      <c r="BF112" s="80"/>
      <c r="BG112" s="32" t="str">
        <f t="shared" si="15"/>
        <v/>
      </c>
      <c r="BH112" s="78">
        <f t="shared" si="13"/>
        <v>0</v>
      </c>
      <c r="BI112" s="2">
        <f t="shared" si="16"/>
        <v>0</v>
      </c>
      <c r="BJ112" s="2">
        <f t="shared" si="17"/>
        <v>0</v>
      </c>
      <c r="BK112" s="2">
        <f t="shared" si="14"/>
        <v>0</v>
      </c>
    </row>
    <row r="113" spans="2:63" ht="15" customHeight="1" x14ac:dyDescent="0.25">
      <c r="B113" s="14">
        <v>105</v>
      </c>
      <c r="C113" s="95" t="str">
        <f t="shared" si="18"/>
        <v/>
      </c>
      <c r="D113" s="15" t="str">
        <f t="shared" si="12"/>
        <v>OK</v>
      </c>
      <c r="E113" s="16" t="e">
        <f>VLOOKUP('Data Sheet'!$B$8,'Data Sheet'!$I$2:$J$9,2,FALSE)</f>
        <v>#N/A</v>
      </c>
      <c r="F113" s="16" t="str">
        <f t="shared" si="19"/>
        <v/>
      </c>
      <c r="G113" s="103">
        <f t="shared" si="20"/>
        <v>0</v>
      </c>
      <c r="H113" s="17" t="s">
        <v>26</v>
      </c>
      <c r="I113" s="17" t="s">
        <v>26</v>
      </c>
      <c r="J113" s="17" t="str">
        <f>IF('Data Sheet'!$B$9="NC-50","N/A","OK")</f>
        <v>OK</v>
      </c>
      <c r="K113" s="17" t="str">
        <f>IF('Data Sheet'!$B$9="NC-50","N/A","OK")</f>
        <v>OK</v>
      </c>
      <c r="L113" s="17" t="str">
        <f t="shared" si="21"/>
        <v>OK</v>
      </c>
      <c r="M113" s="17" t="str">
        <f t="shared" si="22"/>
        <v>OK</v>
      </c>
      <c r="N113" s="18" t="str">
        <f>IF(BO113&lt;&gt;"",
    IF(INT('Data Sheet'!$A$19)=INT('Data Sheet'!$B$19),
        --(INT('Data Sheet'!$A$19) &amp; "." &amp; BO113),
        IF(AND((--(INT('Data Sheet'!$A$19) &amp; "." &amp; BO113)&gt;=--('Data Sheet'!$A$19)), (--(INT('Data Sheet'!$A$19) &amp; "." &amp; BO113)&lt;=--('Data Sheet'!$B$19))),
            --(INT('Data Sheet'!$A$19) &amp; "." &amp; BO113),
            --(INT('Data Sheet'!$B$19) &amp; "." &amp; BO113)
        )
    ),
    IF(BN113&lt;&gt;"",
        IF(INT('Data Sheet'!$A$19)=INT('Data Sheet'!$B$19),
            --(INT('Data Sheet'!$A$19) &amp; "." &amp; LEFT(BN113,3)),
            IF(AND((--(INT('Data Sheet'!$A$19) &amp; "." &amp; LEFT(BN113,3))&gt;=--('Data Sheet'!$A$19)), (--(INT('Data Sheet'!$A$19) &amp; "." &amp; LEFT(BN113,3))&lt;=--('Data Sheet'!$B$19))),
                --(INT('Data Sheet'!$A$19) &amp; "." &amp; LEFT(BN113,3)),
                --(INT('Data Sheet'!$B$19) &amp; "." &amp; LEFT(BN113,3))
            )
        ),
        "OK"
    )
)</f>
        <v>OK</v>
      </c>
      <c r="O113" s="23" t="str">
        <f>IF(BP113&lt;&gt;"",
    IF(INT('Data Sheet'!$A$19)=INT('Data Sheet'!$B$19),
        --(INT('Data Sheet'!$A$19) &amp; "." &amp; BP113),
        IF(AND((--(INT('Data Sheet'!$A$19) &amp; "." &amp; BP113)&gt;=--('Data Sheet'!$A$19)), (--(INT('Data Sheet'!$A$19) &amp; "." &amp; BP113)&lt;=--('Data Sheet'!$B$19))),
            --(INT('Data Sheet'!$A$19) &amp; "." &amp; BP113),
            --(INT('Data Sheet'!$B$19) &amp; "." &amp; BP113)
        )
    ),
    IF(BN113&lt;&gt;"",
        IF(INT('Data Sheet'!$A$19)=INT('Data Sheet'!$B$19),
            --(INT('Data Sheet'!$A$19) &amp; "." &amp; RIGHT(BN113,3)),
            IF(AND((--(INT('Data Sheet'!$A$19) &amp; "." &amp; RIGHT(BN113,3))&gt;=--('Data Sheet'!$A$19)), (--(INT('Data Sheet'!$A$19) &amp; "." &amp; RIGHT(BN113,3))&lt;=--('Data Sheet'!$B$19))),
                --(INT('Data Sheet'!$A$19) &amp; "." &amp; RIGHT(BN113,3)),
                --(INT('Data Sheet'!$B$19) &amp; "." &amp; RIGHT(BN113,3))
            )
        ),
        "OK"
    )
)</f>
        <v>OK</v>
      </c>
      <c r="P113" s="23" t="str">
        <f>IF(BR113&lt;&gt;"",
    IF(INT('Data Sheet'!$A$19)=INT('Data Sheet'!$B$15),
        --(INT('Data Sheet'!$A$15) &amp; "." &amp; BR113),
        IF(AND((--(INT('Data Sheet'!$A$15) &amp; "." &amp; BR113)&gt;=--('Data Sheet'!$A$15)), (--(INT('Data Sheet'!$A$15) &amp; "." &amp; BR113)&lt;=--('Data Sheet'!$B$15))),
            --(INT('Data Sheet'!$A$15) &amp; "." &amp; BR113),
            --(INT('Data Sheet'!$B$15) &amp; "." &amp; BR113)
        )
    ),
    IF(BQ113&lt;&gt;"",
        IF(INT('Data Sheet'!$A$15)=INT('Data Sheet'!$B$15),
            --(INT('Data Sheet'!$A$15) &amp; "." &amp; LEFT(BQ113,3)),
            IF(AND((--(INT('Data Sheet'!$A$15) &amp; "." &amp; LEFT(BQ113,3))&gt;=--('Data Sheet'!$A$15)), (--(INT('Data Sheet'!$A$15) &amp; "." &amp; LEFT(BQ113,3))&lt;=--('Data Sheet'!$B$15))),
                --(INT('Data Sheet'!$A$15) &amp; "." &amp; LEFT(BQ113,3)),
                --(INT('Data Sheet'!$B$15) &amp; "." &amp; LEFT(BQ113,3))
            )
        ),
        "OK"
    )
)</f>
        <v>OK</v>
      </c>
      <c r="Q113" s="23" t="str">
        <f>IF(BS113&lt;&gt;"",
    IF(INT('Data Sheet'!$A$19)=INT('Data Sheet'!$B$15),
        --(INT('Data Sheet'!$A$15) &amp; "." &amp; BS113),
        IF(AND((--(INT('Data Sheet'!$A$15) &amp; "." &amp; BS113)&gt;=--('Data Sheet'!$A$15)), (--(INT('Data Sheet'!$A$15) &amp; "." &amp; BS113)&lt;=--('Data Sheet'!$B$15))),
            --(INT('Data Sheet'!$A$15) &amp; "." &amp; BS113),
            --(INT('Data Sheet'!$B$15) &amp; "." &amp; BS113)
        )
    ),
    IF(BQ113&lt;&gt;"",
        IF(INT('Data Sheet'!$A$15)=INT('Data Sheet'!$B$15),
            --(INT('Data Sheet'!$A$15) &amp; "." &amp; RIGHT(BQ113,3)),
            IF(AND((--(INT('Data Sheet'!$A$15) &amp; "." &amp; RIGHT(BQ113,3))&gt;=--('Data Sheet'!$A$15)), (--(INT('Data Sheet'!$A$15) &amp; "." &amp; RIGHT(BQ113,3))&lt;=--('Data Sheet'!$B$15))),
                --(INT('Data Sheet'!$A$15) &amp; "." &amp; RIGHT(BQ113,3)),
                --(INT('Data Sheet'!$B$15) &amp; "." &amp; RIGHT(BQ113,3))
            )
        ),
        "OK"
    )
)</f>
        <v>OK</v>
      </c>
      <c r="R113" s="19"/>
      <c r="S113" s="19"/>
      <c r="T113" s="19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1"/>
      <c r="AU113" s="21"/>
      <c r="AV113" s="21"/>
      <c r="AW113" s="22"/>
      <c r="AX113" s="99"/>
      <c r="AY113" s="20"/>
      <c r="AZ113" s="20"/>
      <c r="BA113" s="22"/>
      <c r="BB113">
        <v>105</v>
      </c>
      <c r="BC113" s="80"/>
      <c r="BD113" s="80"/>
      <c r="BE113" s="80"/>
      <c r="BF113" s="80"/>
      <c r="BG113" s="32" t="str">
        <f t="shared" si="15"/>
        <v/>
      </c>
      <c r="BH113" s="78">
        <f t="shared" si="13"/>
        <v>0</v>
      </c>
      <c r="BI113" s="2">
        <f t="shared" si="16"/>
        <v>0</v>
      </c>
      <c r="BJ113" s="2">
        <f t="shared" si="17"/>
        <v>0</v>
      </c>
      <c r="BK113" s="2">
        <f t="shared" si="14"/>
        <v>0</v>
      </c>
    </row>
    <row r="114" spans="2:63" ht="15" customHeight="1" x14ac:dyDescent="0.25">
      <c r="B114" s="14">
        <v>106</v>
      </c>
      <c r="C114" s="95" t="str">
        <f t="shared" si="18"/>
        <v/>
      </c>
      <c r="D114" s="15" t="str">
        <f t="shared" si="12"/>
        <v>OK</v>
      </c>
      <c r="E114" s="16" t="e">
        <f>VLOOKUP('Data Sheet'!$B$8,'Data Sheet'!$I$2:$J$9,2,FALSE)</f>
        <v>#N/A</v>
      </c>
      <c r="F114" s="16" t="str">
        <f t="shared" si="19"/>
        <v/>
      </c>
      <c r="G114" s="103">
        <f t="shared" si="20"/>
        <v>0</v>
      </c>
      <c r="H114" s="17" t="s">
        <v>26</v>
      </c>
      <c r="I114" s="17" t="s">
        <v>26</v>
      </c>
      <c r="J114" s="17" t="str">
        <f>IF('Data Sheet'!$B$9="NC-50","N/A","OK")</f>
        <v>OK</v>
      </c>
      <c r="K114" s="17" t="str">
        <f>IF('Data Sheet'!$B$9="NC-50","N/A","OK")</f>
        <v>OK</v>
      </c>
      <c r="L114" s="17" t="str">
        <f t="shared" si="21"/>
        <v>OK</v>
      </c>
      <c r="M114" s="17" t="str">
        <f t="shared" si="22"/>
        <v>OK</v>
      </c>
      <c r="N114" s="18" t="str">
        <f>IF(BO114&lt;&gt;"",
    IF(INT('Data Sheet'!$A$19)=INT('Data Sheet'!$B$19),
        --(INT('Data Sheet'!$A$19) &amp; "." &amp; BO114),
        IF(AND((--(INT('Data Sheet'!$A$19) &amp; "." &amp; BO114)&gt;=--('Data Sheet'!$A$19)), (--(INT('Data Sheet'!$A$19) &amp; "." &amp; BO114)&lt;=--('Data Sheet'!$B$19))),
            --(INT('Data Sheet'!$A$19) &amp; "." &amp; BO114),
            --(INT('Data Sheet'!$B$19) &amp; "." &amp; BO114)
        )
    ),
    IF(BN114&lt;&gt;"",
        IF(INT('Data Sheet'!$A$19)=INT('Data Sheet'!$B$19),
            --(INT('Data Sheet'!$A$19) &amp; "." &amp; LEFT(BN114,3)),
            IF(AND((--(INT('Data Sheet'!$A$19) &amp; "." &amp; LEFT(BN114,3))&gt;=--('Data Sheet'!$A$19)), (--(INT('Data Sheet'!$A$19) &amp; "." &amp; LEFT(BN114,3))&lt;=--('Data Sheet'!$B$19))),
                --(INT('Data Sheet'!$A$19) &amp; "." &amp; LEFT(BN114,3)),
                --(INT('Data Sheet'!$B$19) &amp; "." &amp; LEFT(BN114,3))
            )
        ),
        "OK"
    )
)</f>
        <v>OK</v>
      </c>
      <c r="O114" s="23" t="str">
        <f>IF(BP114&lt;&gt;"",
    IF(INT('Data Sheet'!$A$19)=INT('Data Sheet'!$B$19),
        --(INT('Data Sheet'!$A$19) &amp; "." &amp; BP114),
        IF(AND((--(INT('Data Sheet'!$A$19) &amp; "." &amp; BP114)&gt;=--('Data Sheet'!$A$19)), (--(INT('Data Sheet'!$A$19) &amp; "." &amp; BP114)&lt;=--('Data Sheet'!$B$19))),
            --(INT('Data Sheet'!$A$19) &amp; "." &amp; BP114),
            --(INT('Data Sheet'!$B$19) &amp; "." &amp; BP114)
        )
    ),
    IF(BN114&lt;&gt;"",
        IF(INT('Data Sheet'!$A$19)=INT('Data Sheet'!$B$19),
            --(INT('Data Sheet'!$A$19) &amp; "." &amp; RIGHT(BN114,3)),
            IF(AND((--(INT('Data Sheet'!$A$19) &amp; "." &amp; RIGHT(BN114,3))&gt;=--('Data Sheet'!$A$19)), (--(INT('Data Sheet'!$A$19) &amp; "." &amp; RIGHT(BN114,3))&lt;=--('Data Sheet'!$B$19))),
                --(INT('Data Sheet'!$A$19) &amp; "." &amp; RIGHT(BN114,3)),
                --(INT('Data Sheet'!$B$19) &amp; "." &amp; RIGHT(BN114,3))
            )
        ),
        "OK"
    )
)</f>
        <v>OK</v>
      </c>
      <c r="P114" s="23" t="str">
        <f>IF(BR114&lt;&gt;"",
    IF(INT('Data Sheet'!$A$19)=INT('Data Sheet'!$B$15),
        --(INT('Data Sheet'!$A$15) &amp; "." &amp; BR114),
        IF(AND((--(INT('Data Sheet'!$A$15) &amp; "." &amp; BR114)&gt;=--('Data Sheet'!$A$15)), (--(INT('Data Sheet'!$A$15) &amp; "." &amp; BR114)&lt;=--('Data Sheet'!$B$15))),
            --(INT('Data Sheet'!$A$15) &amp; "." &amp; BR114),
            --(INT('Data Sheet'!$B$15) &amp; "." &amp; BR114)
        )
    ),
    IF(BQ114&lt;&gt;"",
        IF(INT('Data Sheet'!$A$15)=INT('Data Sheet'!$B$15),
            --(INT('Data Sheet'!$A$15) &amp; "." &amp; LEFT(BQ114,3)),
            IF(AND((--(INT('Data Sheet'!$A$15) &amp; "." &amp; LEFT(BQ114,3))&gt;=--('Data Sheet'!$A$15)), (--(INT('Data Sheet'!$A$15) &amp; "." &amp; LEFT(BQ114,3))&lt;=--('Data Sheet'!$B$15))),
                --(INT('Data Sheet'!$A$15) &amp; "." &amp; LEFT(BQ114,3)),
                --(INT('Data Sheet'!$B$15) &amp; "." &amp; LEFT(BQ114,3))
            )
        ),
        "OK"
    )
)</f>
        <v>OK</v>
      </c>
      <c r="Q114" s="23" t="str">
        <f>IF(BS114&lt;&gt;"",
    IF(INT('Data Sheet'!$A$19)=INT('Data Sheet'!$B$15),
        --(INT('Data Sheet'!$A$15) &amp; "." &amp; BS114),
        IF(AND((--(INT('Data Sheet'!$A$15) &amp; "." &amp; BS114)&gt;=--('Data Sheet'!$A$15)), (--(INT('Data Sheet'!$A$15) &amp; "." &amp; BS114)&lt;=--('Data Sheet'!$B$15))),
            --(INT('Data Sheet'!$A$15) &amp; "." &amp; BS114),
            --(INT('Data Sheet'!$B$15) &amp; "." &amp; BS114)
        )
    ),
    IF(BQ114&lt;&gt;"",
        IF(INT('Data Sheet'!$A$15)=INT('Data Sheet'!$B$15),
            --(INT('Data Sheet'!$A$15) &amp; "." &amp; RIGHT(BQ114,3)),
            IF(AND((--(INT('Data Sheet'!$A$15) &amp; "." &amp; RIGHT(BQ114,3))&gt;=--('Data Sheet'!$A$15)), (--(INT('Data Sheet'!$A$15) &amp; "." &amp; RIGHT(BQ114,3))&lt;=--('Data Sheet'!$B$15))),
                --(INT('Data Sheet'!$A$15) &amp; "." &amp; RIGHT(BQ114,3)),
                --(INT('Data Sheet'!$B$15) &amp; "." &amp; RIGHT(BQ114,3))
            )
        ),
        "OK"
    )
)</f>
        <v>OK</v>
      </c>
      <c r="R114" s="19"/>
      <c r="S114" s="19"/>
      <c r="T114" s="19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1"/>
      <c r="AU114" s="21"/>
      <c r="AV114" s="21"/>
      <c r="AW114" s="22"/>
      <c r="AX114" s="99"/>
      <c r="AY114" s="20"/>
      <c r="AZ114" s="20"/>
      <c r="BA114" s="22"/>
      <c r="BB114">
        <v>106</v>
      </c>
      <c r="BC114" s="80"/>
      <c r="BD114" s="80"/>
      <c r="BE114" s="80"/>
      <c r="BF114" s="80"/>
      <c r="BG114" s="32" t="str">
        <f t="shared" si="15"/>
        <v/>
      </c>
      <c r="BH114" s="78">
        <f t="shared" si="13"/>
        <v>0</v>
      </c>
      <c r="BI114" s="2">
        <f t="shared" si="16"/>
        <v>0</v>
      </c>
      <c r="BJ114" s="2">
        <f t="shared" si="17"/>
        <v>0</v>
      </c>
      <c r="BK114" s="2">
        <f t="shared" si="14"/>
        <v>0</v>
      </c>
    </row>
    <row r="115" spans="2:63" ht="15" customHeight="1" x14ac:dyDescent="0.25">
      <c r="B115" s="14">
        <v>107</v>
      </c>
      <c r="C115" s="95" t="str">
        <f t="shared" si="18"/>
        <v/>
      </c>
      <c r="D115" s="15" t="str">
        <f t="shared" si="12"/>
        <v>OK</v>
      </c>
      <c r="E115" s="16" t="e">
        <f>VLOOKUP('Data Sheet'!$B$8,'Data Sheet'!$I$2:$J$9,2,FALSE)</f>
        <v>#N/A</v>
      </c>
      <c r="F115" s="16" t="str">
        <f t="shared" si="19"/>
        <v/>
      </c>
      <c r="G115" s="103">
        <f t="shared" si="20"/>
        <v>0</v>
      </c>
      <c r="H115" s="17" t="s">
        <v>26</v>
      </c>
      <c r="I115" s="17" t="s">
        <v>26</v>
      </c>
      <c r="J115" s="17" t="str">
        <f>IF('Data Sheet'!$B$9="NC-50","N/A","OK")</f>
        <v>OK</v>
      </c>
      <c r="K115" s="17" t="str">
        <f>IF('Data Sheet'!$B$9="NC-50","N/A","OK")</f>
        <v>OK</v>
      </c>
      <c r="L115" s="17" t="str">
        <f t="shared" si="21"/>
        <v>OK</v>
      </c>
      <c r="M115" s="17" t="str">
        <f t="shared" si="22"/>
        <v>OK</v>
      </c>
      <c r="N115" s="18" t="str">
        <f>IF(BO115&lt;&gt;"",
    IF(INT('Data Sheet'!$A$19)=INT('Data Sheet'!$B$19),
        --(INT('Data Sheet'!$A$19) &amp; "." &amp; BO115),
        IF(AND((--(INT('Data Sheet'!$A$19) &amp; "." &amp; BO115)&gt;=--('Data Sheet'!$A$19)), (--(INT('Data Sheet'!$A$19) &amp; "." &amp; BO115)&lt;=--('Data Sheet'!$B$19))),
            --(INT('Data Sheet'!$A$19) &amp; "." &amp; BO115),
            --(INT('Data Sheet'!$B$19) &amp; "." &amp; BO115)
        )
    ),
    IF(BN115&lt;&gt;"",
        IF(INT('Data Sheet'!$A$19)=INT('Data Sheet'!$B$19),
            --(INT('Data Sheet'!$A$19) &amp; "." &amp; LEFT(BN115,3)),
            IF(AND((--(INT('Data Sheet'!$A$19) &amp; "." &amp; LEFT(BN115,3))&gt;=--('Data Sheet'!$A$19)), (--(INT('Data Sheet'!$A$19) &amp; "." &amp; LEFT(BN115,3))&lt;=--('Data Sheet'!$B$19))),
                --(INT('Data Sheet'!$A$19) &amp; "." &amp; LEFT(BN115,3)),
                --(INT('Data Sheet'!$B$19) &amp; "." &amp; LEFT(BN115,3))
            )
        ),
        "OK"
    )
)</f>
        <v>OK</v>
      </c>
      <c r="O115" s="23" t="str">
        <f>IF(BP115&lt;&gt;"",
    IF(INT('Data Sheet'!$A$19)=INT('Data Sheet'!$B$19),
        --(INT('Data Sheet'!$A$19) &amp; "." &amp; BP115),
        IF(AND((--(INT('Data Sheet'!$A$19) &amp; "." &amp; BP115)&gt;=--('Data Sheet'!$A$19)), (--(INT('Data Sheet'!$A$19) &amp; "." &amp; BP115)&lt;=--('Data Sheet'!$B$19))),
            --(INT('Data Sheet'!$A$19) &amp; "." &amp; BP115),
            --(INT('Data Sheet'!$B$19) &amp; "." &amp; BP115)
        )
    ),
    IF(BN115&lt;&gt;"",
        IF(INT('Data Sheet'!$A$19)=INT('Data Sheet'!$B$19),
            --(INT('Data Sheet'!$A$19) &amp; "." &amp; RIGHT(BN115,3)),
            IF(AND((--(INT('Data Sheet'!$A$19) &amp; "." &amp; RIGHT(BN115,3))&gt;=--('Data Sheet'!$A$19)), (--(INT('Data Sheet'!$A$19) &amp; "." &amp; RIGHT(BN115,3))&lt;=--('Data Sheet'!$B$19))),
                --(INT('Data Sheet'!$A$19) &amp; "." &amp; RIGHT(BN115,3)),
                --(INT('Data Sheet'!$B$19) &amp; "." &amp; RIGHT(BN115,3))
            )
        ),
        "OK"
    )
)</f>
        <v>OK</v>
      </c>
      <c r="P115" s="23" t="str">
        <f>IF(BR115&lt;&gt;"",
    IF(INT('Data Sheet'!$A$19)=INT('Data Sheet'!$B$15),
        --(INT('Data Sheet'!$A$15) &amp; "." &amp; BR115),
        IF(AND((--(INT('Data Sheet'!$A$15) &amp; "." &amp; BR115)&gt;=--('Data Sheet'!$A$15)), (--(INT('Data Sheet'!$A$15) &amp; "." &amp; BR115)&lt;=--('Data Sheet'!$B$15))),
            --(INT('Data Sheet'!$A$15) &amp; "." &amp; BR115),
            --(INT('Data Sheet'!$B$15) &amp; "." &amp; BR115)
        )
    ),
    IF(BQ115&lt;&gt;"",
        IF(INT('Data Sheet'!$A$15)=INT('Data Sheet'!$B$15),
            --(INT('Data Sheet'!$A$15) &amp; "." &amp; LEFT(BQ115,3)),
            IF(AND((--(INT('Data Sheet'!$A$15) &amp; "." &amp; LEFT(BQ115,3))&gt;=--('Data Sheet'!$A$15)), (--(INT('Data Sheet'!$A$15) &amp; "." &amp; LEFT(BQ115,3))&lt;=--('Data Sheet'!$B$15))),
                --(INT('Data Sheet'!$A$15) &amp; "." &amp; LEFT(BQ115,3)),
                --(INT('Data Sheet'!$B$15) &amp; "." &amp; LEFT(BQ115,3))
            )
        ),
        "OK"
    )
)</f>
        <v>OK</v>
      </c>
      <c r="Q115" s="23" t="str">
        <f>IF(BS115&lt;&gt;"",
    IF(INT('Data Sheet'!$A$19)=INT('Data Sheet'!$B$15),
        --(INT('Data Sheet'!$A$15) &amp; "." &amp; BS115),
        IF(AND((--(INT('Data Sheet'!$A$15) &amp; "." &amp; BS115)&gt;=--('Data Sheet'!$A$15)), (--(INT('Data Sheet'!$A$15) &amp; "." &amp; BS115)&lt;=--('Data Sheet'!$B$15))),
            --(INT('Data Sheet'!$A$15) &amp; "." &amp; BS115),
            --(INT('Data Sheet'!$B$15) &amp; "." &amp; BS115)
        )
    ),
    IF(BQ115&lt;&gt;"",
        IF(INT('Data Sheet'!$A$15)=INT('Data Sheet'!$B$15),
            --(INT('Data Sheet'!$A$15) &amp; "." &amp; RIGHT(BQ115,3)),
            IF(AND((--(INT('Data Sheet'!$A$15) &amp; "." &amp; RIGHT(BQ115,3))&gt;=--('Data Sheet'!$A$15)), (--(INT('Data Sheet'!$A$15) &amp; "." &amp; RIGHT(BQ115,3))&lt;=--('Data Sheet'!$B$15))),
                --(INT('Data Sheet'!$A$15) &amp; "." &amp; RIGHT(BQ115,3)),
                --(INT('Data Sheet'!$B$15) &amp; "." &amp; RIGHT(BQ115,3))
            )
        ),
        "OK"
    )
)</f>
        <v>OK</v>
      </c>
      <c r="R115" s="19"/>
      <c r="S115" s="19"/>
      <c r="T115" s="19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1"/>
      <c r="AU115" s="21"/>
      <c r="AV115" s="21"/>
      <c r="AW115" s="22"/>
      <c r="AX115" s="99"/>
      <c r="AY115" s="20"/>
      <c r="AZ115" s="20"/>
      <c r="BA115" s="22"/>
      <c r="BB115">
        <v>107</v>
      </c>
      <c r="BC115" s="80"/>
      <c r="BD115" s="80"/>
      <c r="BE115" s="80"/>
      <c r="BF115" s="80"/>
      <c r="BG115" s="32" t="str">
        <f t="shared" si="15"/>
        <v/>
      </c>
      <c r="BH115" s="78">
        <f t="shared" si="13"/>
        <v>0</v>
      </c>
      <c r="BI115" s="2">
        <f t="shared" si="16"/>
        <v>0</v>
      </c>
      <c r="BJ115" s="2">
        <f t="shared" si="17"/>
        <v>0</v>
      </c>
      <c r="BK115" s="2">
        <f t="shared" si="14"/>
        <v>0</v>
      </c>
    </row>
    <row r="116" spans="2:63" ht="15" customHeight="1" x14ac:dyDescent="0.25">
      <c r="B116" s="14">
        <v>108</v>
      </c>
      <c r="C116" s="95" t="str">
        <f t="shared" si="18"/>
        <v/>
      </c>
      <c r="D116" s="15" t="str">
        <f t="shared" si="12"/>
        <v>OK</v>
      </c>
      <c r="E116" s="16" t="e">
        <f>VLOOKUP('Data Sheet'!$B$8,'Data Sheet'!$I$2:$J$9,2,FALSE)</f>
        <v>#N/A</v>
      </c>
      <c r="F116" s="16" t="str">
        <f t="shared" si="19"/>
        <v/>
      </c>
      <c r="G116" s="103">
        <f t="shared" si="20"/>
        <v>0</v>
      </c>
      <c r="H116" s="17" t="s">
        <v>26</v>
      </c>
      <c r="I116" s="17" t="s">
        <v>26</v>
      </c>
      <c r="J116" s="17" t="str">
        <f>IF('Data Sheet'!$B$9="NC-50","N/A","OK")</f>
        <v>OK</v>
      </c>
      <c r="K116" s="17" t="str">
        <f>IF('Data Sheet'!$B$9="NC-50","N/A","OK")</f>
        <v>OK</v>
      </c>
      <c r="L116" s="17" t="str">
        <f t="shared" si="21"/>
        <v>OK</v>
      </c>
      <c r="M116" s="17" t="str">
        <f t="shared" si="22"/>
        <v>OK</v>
      </c>
      <c r="N116" s="18" t="str">
        <f>IF(BO116&lt;&gt;"",
    IF(INT('Data Sheet'!$A$19)=INT('Data Sheet'!$B$19),
        --(INT('Data Sheet'!$A$19) &amp; "." &amp; BO116),
        IF(AND((--(INT('Data Sheet'!$A$19) &amp; "." &amp; BO116)&gt;=--('Data Sheet'!$A$19)), (--(INT('Data Sheet'!$A$19) &amp; "." &amp; BO116)&lt;=--('Data Sheet'!$B$19))),
            --(INT('Data Sheet'!$A$19) &amp; "." &amp; BO116),
            --(INT('Data Sheet'!$B$19) &amp; "." &amp; BO116)
        )
    ),
    IF(BN116&lt;&gt;"",
        IF(INT('Data Sheet'!$A$19)=INT('Data Sheet'!$B$19),
            --(INT('Data Sheet'!$A$19) &amp; "." &amp; LEFT(BN116,3)),
            IF(AND((--(INT('Data Sheet'!$A$19) &amp; "." &amp; LEFT(BN116,3))&gt;=--('Data Sheet'!$A$19)), (--(INT('Data Sheet'!$A$19) &amp; "." &amp; LEFT(BN116,3))&lt;=--('Data Sheet'!$B$19))),
                --(INT('Data Sheet'!$A$19) &amp; "." &amp; LEFT(BN116,3)),
                --(INT('Data Sheet'!$B$19) &amp; "." &amp; LEFT(BN116,3))
            )
        ),
        "OK"
    )
)</f>
        <v>OK</v>
      </c>
      <c r="O116" s="23" t="str">
        <f>IF(BP116&lt;&gt;"",
    IF(INT('Data Sheet'!$A$19)=INT('Data Sheet'!$B$19),
        --(INT('Data Sheet'!$A$19) &amp; "." &amp; BP116),
        IF(AND((--(INT('Data Sheet'!$A$19) &amp; "." &amp; BP116)&gt;=--('Data Sheet'!$A$19)), (--(INT('Data Sheet'!$A$19) &amp; "." &amp; BP116)&lt;=--('Data Sheet'!$B$19))),
            --(INT('Data Sheet'!$A$19) &amp; "." &amp; BP116),
            --(INT('Data Sheet'!$B$19) &amp; "." &amp; BP116)
        )
    ),
    IF(BN116&lt;&gt;"",
        IF(INT('Data Sheet'!$A$19)=INT('Data Sheet'!$B$19),
            --(INT('Data Sheet'!$A$19) &amp; "." &amp; RIGHT(BN116,3)),
            IF(AND((--(INT('Data Sheet'!$A$19) &amp; "." &amp; RIGHT(BN116,3))&gt;=--('Data Sheet'!$A$19)), (--(INT('Data Sheet'!$A$19) &amp; "." &amp; RIGHT(BN116,3))&lt;=--('Data Sheet'!$B$19))),
                --(INT('Data Sheet'!$A$19) &amp; "." &amp; RIGHT(BN116,3)),
                --(INT('Data Sheet'!$B$19) &amp; "." &amp; RIGHT(BN116,3))
            )
        ),
        "OK"
    )
)</f>
        <v>OK</v>
      </c>
      <c r="P116" s="23" t="str">
        <f>IF(BR116&lt;&gt;"",
    IF(INT('Data Sheet'!$A$19)=INT('Data Sheet'!$B$15),
        --(INT('Data Sheet'!$A$15) &amp; "." &amp; BR116),
        IF(AND((--(INT('Data Sheet'!$A$15) &amp; "." &amp; BR116)&gt;=--('Data Sheet'!$A$15)), (--(INT('Data Sheet'!$A$15) &amp; "." &amp; BR116)&lt;=--('Data Sheet'!$B$15))),
            --(INT('Data Sheet'!$A$15) &amp; "." &amp; BR116),
            --(INT('Data Sheet'!$B$15) &amp; "." &amp; BR116)
        )
    ),
    IF(BQ116&lt;&gt;"",
        IF(INT('Data Sheet'!$A$15)=INT('Data Sheet'!$B$15),
            --(INT('Data Sheet'!$A$15) &amp; "." &amp; LEFT(BQ116,3)),
            IF(AND((--(INT('Data Sheet'!$A$15) &amp; "." &amp; LEFT(BQ116,3))&gt;=--('Data Sheet'!$A$15)), (--(INT('Data Sheet'!$A$15) &amp; "." &amp; LEFT(BQ116,3))&lt;=--('Data Sheet'!$B$15))),
                --(INT('Data Sheet'!$A$15) &amp; "." &amp; LEFT(BQ116,3)),
                --(INT('Data Sheet'!$B$15) &amp; "." &amp; LEFT(BQ116,3))
            )
        ),
        "OK"
    )
)</f>
        <v>OK</v>
      </c>
      <c r="Q116" s="23" t="str">
        <f>IF(BS116&lt;&gt;"",
    IF(INT('Data Sheet'!$A$19)=INT('Data Sheet'!$B$15),
        --(INT('Data Sheet'!$A$15) &amp; "." &amp; BS116),
        IF(AND((--(INT('Data Sheet'!$A$15) &amp; "." &amp; BS116)&gt;=--('Data Sheet'!$A$15)), (--(INT('Data Sheet'!$A$15) &amp; "." &amp; BS116)&lt;=--('Data Sheet'!$B$15))),
            --(INT('Data Sheet'!$A$15) &amp; "." &amp; BS116),
            --(INT('Data Sheet'!$B$15) &amp; "." &amp; BS116)
        )
    ),
    IF(BQ116&lt;&gt;"",
        IF(INT('Data Sheet'!$A$15)=INT('Data Sheet'!$B$15),
            --(INT('Data Sheet'!$A$15) &amp; "." &amp; RIGHT(BQ116,3)),
            IF(AND((--(INT('Data Sheet'!$A$15) &amp; "." &amp; RIGHT(BQ116,3))&gt;=--('Data Sheet'!$A$15)), (--(INT('Data Sheet'!$A$15) &amp; "." &amp; RIGHT(BQ116,3))&lt;=--('Data Sheet'!$B$15))),
                --(INT('Data Sheet'!$A$15) &amp; "." &amp; RIGHT(BQ116,3)),
                --(INT('Data Sheet'!$B$15) &amp; "." &amp; RIGHT(BQ116,3))
            )
        ),
        "OK"
    )
)</f>
        <v>OK</v>
      </c>
      <c r="R116" s="19"/>
      <c r="S116" s="19"/>
      <c r="T116" s="19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1"/>
      <c r="AU116" s="21"/>
      <c r="AV116" s="21"/>
      <c r="AW116" s="22"/>
      <c r="AX116" s="99"/>
      <c r="AY116" s="20"/>
      <c r="AZ116" s="20"/>
      <c r="BA116" s="22"/>
      <c r="BB116">
        <v>108</v>
      </c>
      <c r="BC116" s="80"/>
      <c r="BD116" s="80"/>
      <c r="BE116" s="80"/>
      <c r="BF116" s="80"/>
      <c r="BG116" s="32" t="str">
        <f t="shared" si="15"/>
        <v/>
      </c>
      <c r="BH116" s="78">
        <f t="shared" si="13"/>
        <v>0</v>
      </c>
      <c r="BI116" s="2">
        <f t="shared" si="16"/>
        <v>0</v>
      </c>
      <c r="BJ116" s="2">
        <f t="shared" si="17"/>
        <v>0</v>
      </c>
      <c r="BK116" s="2">
        <f t="shared" si="14"/>
        <v>0</v>
      </c>
    </row>
    <row r="117" spans="2:63" ht="15" customHeight="1" x14ac:dyDescent="0.25">
      <c r="B117" s="14">
        <v>109</v>
      </c>
      <c r="C117" s="95" t="str">
        <f t="shared" si="18"/>
        <v/>
      </c>
      <c r="D117" s="15" t="str">
        <f t="shared" si="12"/>
        <v>OK</v>
      </c>
      <c r="E117" s="16" t="e">
        <f>VLOOKUP('Data Sheet'!$B$8,'Data Sheet'!$I$2:$J$9,2,FALSE)</f>
        <v>#N/A</v>
      </c>
      <c r="F117" s="16" t="str">
        <f t="shared" si="19"/>
        <v/>
      </c>
      <c r="G117" s="103">
        <f t="shared" si="20"/>
        <v>0</v>
      </c>
      <c r="H117" s="17" t="s">
        <v>26</v>
      </c>
      <c r="I117" s="17" t="s">
        <v>26</v>
      </c>
      <c r="J117" s="17" t="str">
        <f>IF('Data Sheet'!$B$9="NC-50","N/A","OK")</f>
        <v>OK</v>
      </c>
      <c r="K117" s="17" t="str">
        <f>IF('Data Sheet'!$B$9="NC-50","N/A","OK")</f>
        <v>OK</v>
      </c>
      <c r="L117" s="17" t="str">
        <f t="shared" si="21"/>
        <v>OK</v>
      </c>
      <c r="M117" s="17" t="str">
        <f t="shared" si="22"/>
        <v>OK</v>
      </c>
      <c r="N117" s="18" t="str">
        <f>IF(BO117&lt;&gt;"",
    IF(INT('Data Sheet'!$A$19)=INT('Data Sheet'!$B$19),
        --(INT('Data Sheet'!$A$19) &amp; "." &amp; BO117),
        IF(AND((--(INT('Data Sheet'!$A$19) &amp; "." &amp; BO117)&gt;=--('Data Sheet'!$A$19)), (--(INT('Data Sheet'!$A$19) &amp; "." &amp; BO117)&lt;=--('Data Sheet'!$B$19))),
            --(INT('Data Sheet'!$A$19) &amp; "." &amp; BO117),
            --(INT('Data Sheet'!$B$19) &amp; "." &amp; BO117)
        )
    ),
    IF(BN117&lt;&gt;"",
        IF(INT('Data Sheet'!$A$19)=INT('Data Sheet'!$B$19),
            --(INT('Data Sheet'!$A$19) &amp; "." &amp; LEFT(BN117,3)),
            IF(AND((--(INT('Data Sheet'!$A$19) &amp; "." &amp; LEFT(BN117,3))&gt;=--('Data Sheet'!$A$19)), (--(INT('Data Sheet'!$A$19) &amp; "." &amp; LEFT(BN117,3))&lt;=--('Data Sheet'!$B$19))),
                --(INT('Data Sheet'!$A$19) &amp; "." &amp; LEFT(BN117,3)),
                --(INT('Data Sheet'!$B$19) &amp; "." &amp; LEFT(BN117,3))
            )
        ),
        "OK"
    )
)</f>
        <v>OK</v>
      </c>
      <c r="O117" s="23" t="str">
        <f>IF(BP117&lt;&gt;"",
    IF(INT('Data Sheet'!$A$19)=INT('Data Sheet'!$B$19),
        --(INT('Data Sheet'!$A$19) &amp; "." &amp; BP117),
        IF(AND((--(INT('Data Sheet'!$A$19) &amp; "." &amp; BP117)&gt;=--('Data Sheet'!$A$19)), (--(INT('Data Sheet'!$A$19) &amp; "." &amp; BP117)&lt;=--('Data Sheet'!$B$19))),
            --(INT('Data Sheet'!$A$19) &amp; "." &amp; BP117),
            --(INT('Data Sheet'!$B$19) &amp; "." &amp; BP117)
        )
    ),
    IF(BN117&lt;&gt;"",
        IF(INT('Data Sheet'!$A$19)=INT('Data Sheet'!$B$19),
            --(INT('Data Sheet'!$A$19) &amp; "." &amp; RIGHT(BN117,3)),
            IF(AND((--(INT('Data Sheet'!$A$19) &amp; "." &amp; RIGHT(BN117,3))&gt;=--('Data Sheet'!$A$19)), (--(INT('Data Sheet'!$A$19) &amp; "." &amp; RIGHT(BN117,3))&lt;=--('Data Sheet'!$B$19))),
                --(INT('Data Sheet'!$A$19) &amp; "." &amp; RIGHT(BN117,3)),
                --(INT('Data Sheet'!$B$19) &amp; "." &amp; RIGHT(BN117,3))
            )
        ),
        "OK"
    )
)</f>
        <v>OK</v>
      </c>
      <c r="P117" s="23" t="str">
        <f>IF(BR117&lt;&gt;"",
    IF(INT('Data Sheet'!$A$19)=INT('Data Sheet'!$B$15),
        --(INT('Data Sheet'!$A$15) &amp; "." &amp; BR117),
        IF(AND((--(INT('Data Sheet'!$A$15) &amp; "." &amp; BR117)&gt;=--('Data Sheet'!$A$15)), (--(INT('Data Sheet'!$A$15) &amp; "." &amp; BR117)&lt;=--('Data Sheet'!$B$15))),
            --(INT('Data Sheet'!$A$15) &amp; "." &amp; BR117),
            --(INT('Data Sheet'!$B$15) &amp; "." &amp; BR117)
        )
    ),
    IF(BQ117&lt;&gt;"",
        IF(INT('Data Sheet'!$A$15)=INT('Data Sheet'!$B$15),
            --(INT('Data Sheet'!$A$15) &amp; "." &amp; LEFT(BQ117,3)),
            IF(AND((--(INT('Data Sheet'!$A$15) &amp; "." &amp; LEFT(BQ117,3))&gt;=--('Data Sheet'!$A$15)), (--(INT('Data Sheet'!$A$15) &amp; "." &amp; LEFT(BQ117,3))&lt;=--('Data Sheet'!$B$15))),
                --(INT('Data Sheet'!$A$15) &amp; "." &amp; LEFT(BQ117,3)),
                --(INT('Data Sheet'!$B$15) &amp; "." &amp; LEFT(BQ117,3))
            )
        ),
        "OK"
    )
)</f>
        <v>OK</v>
      </c>
      <c r="Q117" s="23" t="str">
        <f>IF(BS117&lt;&gt;"",
    IF(INT('Data Sheet'!$A$19)=INT('Data Sheet'!$B$15),
        --(INT('Data Sheet'!$A$15) &amp; "." &amp; BS117),
        IF(AND((--(INT('Data Sheet'!$A$15) &amp; "." &amp; BS117)&gt;=--('Data Sheet'!$A$15)), (--(INT('Data Sheet'!$A$15) &amp; "." &amp; BS117)&lt;=--('Data Sheet'!$B$15))),
            --(INT('Data Sheet'!$A$15) &amp; "." &amp; BS117),
            --(INT('Data Sheet'!$B$15) &amp; "." &amp; BS117)
        )
    ),
    IF(BQ117&lt;&gt;"",
        IF(INT('Data Sheet'!$A$15)=INT('Data Sheet'!$B$15),
            --(INT('Data Sheet'!$A$15) &amp; "." &amp; RIGHT(BQ117,3)),
            IF(AND((--(INT('Data Sheet'!$A$15) &amp; "." &amp; RIGHT(BQ117,3))&gt;=--('Data Sheet'!$A$15)), (--(INT('Data Sheet'!$A$15) &amp; "." &amp; RIGHT(BQ117,3))&lt;=--('Data Sheet'!$B$15))),
                --(INT('Data Sheet'!$A$15) &amp; "." &amp; RIGHT(BQ117,3)),
                --(INT('Data Sheet'!$B$15) &amp; "." &amp; RIGHT(BQ117,3))
            )
        ),
        "OK"
    )
)</f>
        <v>OK</v>
      </c>
      <c r="R117" s="19"/>
      <c r="S117" s="19"/>
      <c r="T117" s="19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1"/>
      <c r="AU117" s="21"/>
      <c r="AV117" s="21"/>
      <c r="AW117" s="22"/>
      <c r="AX117" s="99"/>
      <c r="AY117" s="20"/>
      <c r="AZ117" s="20"/>
      <c r="BA117" s="22"/>
      <c r="BB117">
        <v>109</v>
      </c>
      <c r="BC117" s="80"/>
      <c r="BD117" s="80"/>
      <c r="BE117" s="80"/>
      <c r="BF117" s="80"/>
      <c r="BG117" s="32" t="str">
        <f t="shared" si="15"/>
        <v/>
      </c>
      <c r="BH117" s="78">
        <f t="shared" si="13"/>
        <v>0</v>
      </c>
      <c r="BI117" s="2">
        <f t="shared" si="16"/>
        <v>0</v>
      </c>
      <c r="BJ117" s="2">
        <f t="shared" si="17"/>
        <v>0</v>
      </c>
      <c r="BK117" s="2">
        <f t="shared" si="14"/>
        <v>0</v>
      </c>
    </row>
    <row r="118" spans="2:63" ht="15" customHeight="1" x14ac:dyDescent="0.25">
      <c r="B118" s="14">
        <v>110</v>
      </c>
      <c r="C118" s="95" t="str">
        <f t="shared" si="18"/>
        <v/>
      </c>
      <c r="D118" s="15" t="str">
        <f t="shared" si="12"/>
        <v>OK</v>
      </c>
      <c r="E118" s="16" t="e">
        <f>VLOOKUP('Data Sheet'!$B$8,'Data Sheet'!$I$2:$J$9,2,FALSE)</f>
        <v>#N/A</v>
      </c>
      <c r="F118" s="16" t="str">
        <f t="shared" si="19"/>
        <v/>
      </c>
      <c r="G118" s="103">
        <f t="shared" si="20"/>
        <v>0</v>
      </c>
      <c r="H118" s="17" t="s">
        <v>26</v>
      </c>
      <c r="I118" s="17" t="s">
        <v>26</v>
      </c>
      <c r="J118" s="17" t="str">
        <f>IF('Data Sheet'!$B$9="NC-50","N/A","OK")</f>
        <v>OK</v>
      </c>
      <c r="K118" s="17" t="str">
        <f>IF('Data Sheet'!$B$9="NC-50","N/A","OK")</f>
        <v>OK</v>
      </c>
      <c r="L118" s="17" t="str">
        <f t="shared" si="21"/>
        <v>OK</v>
      </c>
      <c r="M118" s="17" t="str">
        <f t="shared" si="22"/>
        <v>OK</v>
      </c>
      <c r="N118" s="18" t="str">
        <f>IF(BO118&lt;&gt;"",
    IF(INT('Data Sheet'!$A$19)=INT('Data Sheet'!$B$19),
        --(INT('Data Sheet'!$A$19) &amp; "." &amp; BO118),
        IF(AND((--(INT('Data Sheet'!$A$19) &amp; "." &amp; BO118)&gt;=--('Data Sheet'!$A$19)), (--(INT('Data Sheet'!$A$19) &amp; "." &amp; BO118)&lt;=--('Data Sheet'!$B$19))),
            --(INT('Data Sheet'!$A$19) &amp; "." &amp; BO118),
            --(INT('Data Sheet'!$B$19) &amp; "." &amp; BO118)
        )
    ),
    IF(BN118&lt;&gt;"",
        IF(INT('Data Sheet'!$A$19)=INT('Data Sheet'!$B$19),
            --(INT('Data Sheet'!$A$19) &amp; "." &amp; LEFT(BN118,3)),
            IF(AND((--(INT('Data Sheet'!$A$19) &amp; "." &amp; LEFT(BN118,3))&gt;=--('Data Sheet'!$A$19)), (--(INT('Data Sheet'!$A$19) &amp; "." &amp; LEFT(BN118,3))&lt;=--('Data Sheet'!$B$19))),
                --(INT('Data Sheet'!$A$19) &amp; "." &amp; LEFT(BN118,3)),
                --(INT('Data Sheet'!$B$19) &amp; "." &amp; LEFT(BN118,3))
            )
        ),
        "OK"
    )
)</f>
        <v>OK</v>
      </c>
      <c r="O118" s="23" t="str">
        <f>IF(BP118&lt;&gt;"",
    IF(INT('Data Sheet'!$A$19)=INT('Data Sheet'!$B$19),
        --(INT('Data Sheet'!$A$19) &amp; "." &amp; BP118),
        IF(AND((--(INT('Data Sheet'!$A$19) &amp; "." &amp; BP118)&gt;=--('Data Sheet'!$A$19)), (--(INT('Data Sheet'!$A$19) &amp; "." &amp; BP118)&lt;=--('Data Sheet'!$B$19))),
            --(INT('Data Sheet'!$A$19) &amp; "." &amp; BP118),
            --(INT('Data Sheet'!$B$19) &amp; "." &amp; BP118)
        )
    ),
    IF(BN118&lt;&gt;"",
        IF(INT('Data Sheet'!$A$19)=INT('Data Sheet'!$B$19),
            --(INT('Data Sheet'!$A$19) &amp; "." &amp; RIGHT(BN118,3)),
            IF(AND((--(INT('Data Sheet'!$A$19) &amp; "." &amp; RIGHT(BN118,3))&gt;=--('Data Sheet'!$A$19)), (--(INT('Data Sheet'!$A$19) &amp; "." &amp; RIGHT(BN118,3))&lt;=--('Data Sheet'!$B$19))),
                --(INT('Data Sheet'!$A$19) &amp; "." &amp; RIGHT(BN118,3)),
                --(INT('Data Sheet'!$B$19) &amp; "." &amp; RIGHT(BN118,3))
            )
        ),
        "OK"
    )
)</f>
        <v>OK</v>
      </c>
      <c r="P118" s="23" t="str">
        <f>IF(BR118&lt;&gt;"",
    IF(INT('Data Sheet'!$A$19)=INT('Data Sheet'!$B$15),
        --(INT('Data Sheet'!$A$15) &amp; "." &amp; BR118),
        IF(AND((--(INT('Data Sheet'!$A$15) &amp; "." &amp; BR118)&gt;=--('Data Sheet'!$A$15)), (--(INT('Data Sheet'!$A$15) &amp; "." &amp; BR118)&lt;=--('Data Sheet'!$B$15))),
            --(INT('Data Sheet'!$A$15) &amp; "." &amp; BR118),
            --(INT('Data Sheet'!$B$15) &amp; "." &amp; BR118)
        )
    ),
    IF(BQ118&lt;&gt;"",
        IF(INT('Data Sheet'!$A$15)=INT('Data Sheet'!$B$15),
            --(INT('Data Sheet'!$A$15) &amp; "." &amp; LEFT(BQ118,3)),
            IF(AND((--(INT('Data Sheet'!$A$15) &amp; "." &amp; LEFT(BQ118,3))&gt;=--('Data Sheet'!$A$15)), (--(INT('Data Sheet'!$A$15) &amp; "." &amp; LEFT(BQ118,3))&lt;=--('Data Sheet'!$B$15))),
                --(INT('Data Sheet'!$A$15) &amp; "." &amp; LEFT(BQ118,3)),
                --(INT('Data Sheet'!$B$15) &amp; "." &amp; LEFT(BQ118,3))
            )
        ),
        "OK"
    )
)</f>
        <v>OK</v>
      </c>
      <c r="Q118" s="23" t="str">
        <f>IF(BS118&lt;&gt;"",
    IF(INT('Data Sheet'!$A$19)=INT('Data Sheet'!$B$15),
        --(INT('Data Sheet'!$A$15) &amp; "." &amp; BS118),
        IF(AND((--(INT('Data Sheet'!$A$15) &amp; "." &amp; BS118)&gt;=--('Data Sheet'!$A$15)), (--(INT('Data Sheet'!$A$15) &amp; "." &amp; BS118)&lt;=--('Data Sheet'!$B$15))),
            --(INT('Data Sheet'!$A$15) &amp; "." &amp; BS118),
            --(INT('Data Sheet'!$B$15) &amp; "." &amp; BS118)
        )
    ),
    IF(BQ118&lt;&gt;"",
        IF(INT('Data Sheet'!$A$15)=INT('Data Sheet'!$B$15),
            --(INT('Data Sheet'!$A$15) &amp; "." &amp; RIGHT(BQ118,3)),
            IF(AND((--(INT('Data Sheet'!$A$15) &amp; "." &amp; RIGHT(BQ118,3))&gt;=--('Data Sheet'!$A$15)), (--(INT('Data Sheet'!$A$15) &amp; "." &amp; RIGHT(BQ118,3))&lt;=--('Data Sheet'!$B$15))),
                --(INT('Data Sheet'!$A$15) &amp; "." &amp; RIGHT(BQ118,3)),
                --(INT('Data Sheet'!$B$15) &amp; "." &amp; RIGHT(BQ118,3))
            )
        ),
        "OK"
    )
)</f>
        <v>OK</v>
      </c>
      <c r="R118" s="19"/>
      <c r="S118" s="19"/>
      <c r="T118" s="19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1"/>
      <c r="AU118" s="21"/>
      <c r="AV118" s="21"/>
      <c r="AW118" s="22"/>
      <c r="AX118" s="99"/>
      <c r="AY118" s="20"/>
      <c r="AZ118" s="20"/>
      <c r="BA118" s="22"/>
      <c r="BB118">
        <v>110</v>
      </c>
      <c r="BC118" s="80"/>
      <c r="BD118" s="80"/>
      <c r="BE118" s="80"/>
      <c r="BF118" s="80"/>
      <c r="BG118" s="32" t="str">
        <f t="shared" si="15"/>
        <v/>
      </c>
      <c r="BH118" s="78">
        <f t="shared" si="13"/>
        <v>0</v>
      </c>
      <c r="BI118" s="2">
        <f t="shared" si="16"/>
        <v>0</v>
      </c>
      <c r="BJ118" s="2">
        <f t="shared" si="17"/>
        <v>0</v>
      </c>
      <c r="BK118" s="2">
        <f t="shared" si="14"/>
        <v>0</v>
      </c>
    </row>
    <row r="119" spans="2:63" ht="15" customHeight="1" x14ac:dyDescent="0.25">
      <c r="B119" s="14">
        <v>111</v>
      </c>
      <c r="C119" s="95" t="str">
        <f t="shared" si="18"/>
        <v/>
      </c>
      <c r="D119" s="15" t="str">
        <f t="shared" si="12"/>
        <v>OK</v>
      </c>
      <c r="E119" s="16" t="e">
        <f>VLOOKUP('Data Sheet'!$B$8,'Data Sheet'!$I$2:$J$9,2,FALSE)</f>
        <v>#N/A</v>
      </c>
      <c r="F119" s="16" t="str">
        <f t="shared" si="19"/>
        <v/>
      </c>
      <c r="G119" s="103">
        <f t="shared" si="20"/>
        <v>0</v>
      </c>
      <c r="H119" s="17" t="s">
        <v>26</v>
      </c>
      <c r="I119" s="17" t="s">
        <v>26</v>
      </c>
      <c r="J119" s="17" t="str">
        <f>IF('Data Sheet'!$B$9="NC-50","N/A","OK")</f>
        <v>OK</v>
      </c>
      <c r="K119" s="17" t="str">
        <f>IF('Data Sheet'!$B$9="NC-50","N/A","OK")</f>
        <v>OK</v>
      </c>
      <c r="L119" s="17" t="str">
        <f t="shared" si="21"/>
        <v>OK</v>
      </c>
      <c r="M119" s="17" t="str">
        <f t="shared" si="22"/>
        <v>OK</v>
      </c>
      <c r="N119" s="18" t="str">
        <f>IF(BO119&lt;&gt;"",
    IF(INT('Data Sheet'!$A$19)=INT('Data Sheet'!$B$19),
        --(INT('Data Sheet'!$A$19) &amp; "." &amp; BO119),
        IF(AND((--(INT('Data Sheet'!$A$19) &amp; "." &amp; BO119)&gt;=--('Data Sheet'!$A$19)), (--(INT('Data Sheet'!$A$19) &amp; "." &amp; BO119)&lt;=--('Data Sheet'!$B$19))),
            --(INT('Data Sheet'!$A$19) &amp; "." &amp; BO119),
            --(INT('Data Sheet'!$B$19) &amp; "." &amp; BO119)
        )
    ),
    IF(BN119&lt;&gt;"",
        IF(INT('Data Sheet'!$A$19)=INT('Data Sheet'!$B$19),
            --(INT('Data Sheet'!$A$19) &amp; "." &amp; LEFT(BN119,3)),
            IF(AND((--(INT('Data Sheet'!$A$19) &amp; "." &amp; LEFT(BN119,3))&gt;=--('Data Sheet'!$A$19)), (--(INT('Data Sheet'!$A$19) &amp; "." &amp; LEFT(BN119,3))&lt;=--('Data Sheet'!$B$19))),
                --(INT('Data Sheet'!$A$19) &amp; "." &amp; LEFT(BN119,3)),
                --(INT('Data Sheet'!$B$19) &amp; "." &amp; LEFT(BN119,3))
            )
        ),
        "OK"
    )
)</f>
        <v>OK</v>
      </c>
      <c r="O119" s="23" t="str">
        <f>IF(BP119&lt;&gt;"",
    IF(INT('Data Sheet'!$A$19)=INT('Data Sheet'!$B$19),
        --(INT('Data Sheet'!$A$19) &amp; "." &amp; BP119),
        IF(AND((--(INT('Data Sheet'!$A$19) &amp; "." &amp; BP119)&gt;=--('Data Sheet'!$A$19)), (--(INT('Data Sheet'!$A$19) &amp; "." &amp; BP119)&lt;=--('Data Sheet'!$B$19))),
            --(INT('Data Sheet'!$A$19) &amp; "." &amp; BP119),
            --(INT('Data Sheet'!$B$19) &amp; "." &amp; BP119)
        )
    ),
    IF(BN119&lt;&gt;"",
        IF(INT('Data Sheet'!$A$19)=INT('Data Sheet'!$B$19),
            --(INT('Data Sheet'!$A$19) &amp; "." &amp; RIGHT(BN119,3)),
            IF(AND((--(INT('Data Sheet'!$A$19) &amp; "." &amp; RIGHT(BN119,3))&gt;=--('Data Sheet'!$A$19)), (--(INT('Data Sheet'!$A$19) &amp; "." &amp; RIGHT(BN119,3))&lt;=--('Data Sheet'!$B$19))),
                --(INT('Data Sheet'!$A$19) &amp; "." &amp; RIGHT(BN119,3)),
                --(INT('Data Sheet'!$B$19) &amp; "." &amp; RIGHT(BN119,3))
            )
        ),
        "OK"
    )
)</f>
        <v>OK</v>
      </c>
      <c r="P119" s="23" t="str">
        <f>IF(BR119&lt;&gt;"",
    IF(INT('Data Sheet'!$A$19)=INT('Data Sheet'!$B$15),
        --(INT('Data Sheet'!$A$15) &amp; "." &amp; BR119),
        IF(AND((--(INT('Data Sheet'!$A$15) &amp; "." &amp; BR119)&gt;=--('Data Sheet'!$A$15)), (--(INT('Data Sheet'!$A$15) &amp; "." &amp; BR119)&lt;=--('Data Sheet'!$B$15))),
            --(INT('Data Sheet'!$A$15) &amp; "." &amp; BR119),
            --(INT('Data Sheet'!$B$15) &amp; "." &amp; BR119)
        )
    ),
    IF(BQ119&lt;&gt;"",
        IF(INT('Data Sheet'!$A$15)=INT('Data Sheet'!$B$15),
            --(INT('Data Sheet'!$A$15) &amp; "." &amp; LEFT(BQ119,3)),
            IF(AND((--(INT('Data Sheet'!$A$15) &amp; "." &amp; LEFT(BQ119,3))&gt;=--('Data Sheet'!$A$15)), (--(INT('Data Sheet'!$A$15) &amp; "." &amp; LEFT(BQ119,3))&lt;=--('Data Sheet'!$B$15))),
                --(INT('Data Sheet'!$A$15) &amp; "." &amp; LEFT(BQ119,3)),
                --(INT('Data Sheet'!$B$15) &amp; "." &amp; LEFT(BQ119,3))
            )
        ),
        "OK"
    )
)</f>
        <v>OK</v>
      </c>
      <c r="Q119" s="23" t="str">
        <f>IF(BS119&lt;&gt;"",
    IF(INT('Data Sheet'!$A$19)=INT('Data Sheet'!$B$15),
        --(INT('Data Sheet'!$A$15) &amp; "." &amp; BS119),
        IF(AND((--(INT('Data Sheet'!$A$15) &amp; "." &amp; BS119)&gt;=--('Data Sheet'!$A$15)), (--(INT('Data Sheet'!$A$15) &amp; "." &amp; BS119)&lt;=--('Data Sheet'!$B$15))),
            --(INT('Data Sheet'!$A$15) &amp; "." &amp; BS119),
            --(INT('Data Sheet'!$B$15) &amp; "." &amp; BS119)
        )
    ),
    IF(BQ119&lt;&gt;"",
        IF(INT('Data Sheet'!$A$15)=INT('Data Sheet'!$B$15),
            --(INT('Data Sheet'!$A$15) &amp; "." &amp; RIGHT(BQ119,3)),
            IF(AND((--(INT('Data Sheet'!$A$15) &amp; "." &amp; RIGHT(BQ119,3))&gt;=--('Data Sheet'!$A$15)), (--(INT('Data Sheet'!$A$15) &amp; "." &amp; RIGHT(BQ119,3))&lt;=--('Data Sheet'!$B$15))),
                --(INT('Data Sheet'!$A$15) &amp; "." &amp; RIGHT(BQ119,3)),
                --(INT('Data Sheet'!$B$15) &amp; "." &amp; RIGHT(BQ119,3))
            )
        ),
        "OK"
    )
)</f>
        <v>OK</v>
      </c>
      <c r="R119" s="19"/>
      <c r="S119" s="19"/>
      <c r="T119" s="19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1"/>
      <c r="AU119" s="21"/>
      <c r="AV119" s="21"/>
      <c r="AW119" s="22"/>
      <c r="AX119" s="99"/>
      <c r="AY119" s="20"/>
      <c r="AZ119" s="20"/>
      <c r="BA119" s="22"/>
      <c r="BB119">
        <v>111</v>
      </c>
      <c r="BC119" s="80"/>
      <c r="BD119" s="80"/>
      <c r="BE119" s="80"/>
      <c r="BF119" s="80"/>
      <c r="BG119" s="32" t="str">
        <f t="shared" si="15"/>
        <v/>
      </c>
      <c r="BH119" s="78">
        <f t="shared" si="13"/>
        <v>0</v>
      </c>
      <c r="BI119" s="2">
        <f t="shared" si="16"/>
        <v>0</v>
      </c>
      <c r="BJ119" s="2">
        <f t="shared" si="17"/>
        <v>0</v>
      </c>
      <c r="BK119" s="2">
        <f t="shared" si="14"/>
        <v>0</v>
      </c>
    </row>
    <row r="120" spans="2:63" ht="15" customHeight="1" x14ac:dyDescent="0.25">
      <c r="B120" s="14">
        <v>112</v>
      </c>
      <c r="C120" s="95" t="str">
        <f t="shared" si="18"/>
        <v/>
      </c>
      <c r="D120" s="15" t="str">
        <f t="shared" si="12"/>
        <v>OK</v>
      </c>
      <c r="E120" s="16" t="e">
        <f>VLOOKUP('Data Sheet'!$B$8,'Data Sheet'!$I$2:$J$9,2,FALSE)</f>
        <v>#N/A</v>
      </c>
      <c r="F120" s="16" t="str">
        <f t="shared" si="19"/>
        <v/>
      </c>
      <c r="G120" s="103">
        <f t="shared" si="20"/>
        <v>0</v>
      </c>
      <c r="H120" s="17" t="s">
        <v>26</v>
      </c>
      <c r="I120" s="17" t="s">
        <v>26</v>
      </c>
      <c r="J120" s="17" t="str">
        <f>IF('Data Sheet'!$B$9="NC-50","N/A","OK")</f>
        <v>OK</v>
      </c>
      <c r="K120" s="17" t="str">
        <f>IF('Data Sheet'!$B$9="NC-50","N/A","OK")</f>
        <v>OK</v>
      </c>
      <c r="L120" s="17" t="str">
        <f t="shared" si="21"/>
        <v>OK</v>
      </c>
      <c r="M120" s="17" t="str">
        <f t="shared" si="22"/>
        <v>OK</v>
      </c>
      <c r="N120" s="18" t="str">
        <f>IF(BO120&lt;&gt;"",
    IF(INT('Data Sheet'!$A$19)=INT('Data Sheet'!$B$19),
        --(INT('Data Sheet'!$A$19) &amp; "." &amp; BO120),
        IF(AND((--(INT('Data Sheet'!$A$19) &amp; "." &amp; BO120)&gt;=--('Data Sheet'!$A$19)), (--(INT('Data Sheet'!$A$19) &amp; "." &amp; BO120)&lt;=--('Data Sheet'!$B$19))),
            --(INT('Data Sheet'!$A$19) &amp; "." &amp; BO120),
            --(INT('Data Sheet'!$B$19) &amp; "." &amp; BO120)
        )
    ),
    IF(BN120&lt;&gt;"",
        IF(INT('Data Sheet'!$A$19)=INT('Data Sheet'!$B$19),
            --(INT('Data Sheet'!$A$19) &amp; "." &amp; LEFT(BN120,3)),
            IF(AND((--(INT('Data Sheet'!$A$19) &amp; "." &amp; LEFT(BN120,3))&gt;=--('Data Sheet'!$A$19)), (--(INT('Data Sheet'!$A$19) &amp; "." &amp; LEFT(BN120,3))&lt;=--('Data Sheet'!$B$19))),
                --(INT('Data Sheet'!$A$19) &amp; "." &amp; LEFT(BN120,3)),
                --(INT('Data Sheet'!$B$19) &amp; "." &amp; LEFT(BN120,3))
            )
        ),
        "OK"
    )
)</f>
        <v>OK</v>
      </c>
      <c r="O120" s="23" t="str">
        <f>IF(BP120&lt;&gt;"",
    IF(INT('Data Sheet'!$A$19)=INT('Data Sheet'!$B$19),
        --(INT('Data Sheet'!$A$19) &amp; "." &amp; BP120),
        IF(AND((--(INT('Data Sheet'!$A$19) &amp; "." &amp; BP120)&gt;=--('Data Sheet'!$A$19)), (--(INT('Data Sheet'!$A$19) &amp; "." &amp; BP120)&lt;=--('Data Sheet'!$B$19))),
            --(INT('Data Sheet'!$A$19) &amp; "." &amp; BP120),
            --(INT('Data Sheet'!$B$19) &amp; "." &amp; BP120)
        )
    ),
    IF(BN120&lt;&gt;"",
        IF(INT('Data Sheet'!$A$19)=INT('Data Sheet'!$B$19),
            --(INT('Data Sheet'!$A$19) &amp; "." &amp; RIGHT(BN120,3)),
            IF(AND((--(INT('Data Sheet'!$A$19) &amp; "." &amp; RIGHT(BN120,3))&gt;=--('Data Sheet'!$A$19)), (--(INT('Data Sheet'!$A$19) &amp; "." &amp; RIGHT(BN120,3))&lt;=--('Data Sheet'!$B$19))),
                --(INT('Data Sheet'!$A$19) &amp; "." &amp; RIGHT(BN120,3)),
                --(INT('Data Sheet'!$B$19) &amp; "." &amp; RIGHT(BN120,3))
            )
        ),
        "OK"
    )
)</f>
        <v>OK</v>
      </c>
      <c r="P120" s="23" t="str">
        <f>IF(BR120&lt;&gt;"",
    IF(INT('Data Sheet'!$A$19)=INT('Data Sheet'!$B$15),
        --(INT('Data Sheet'!$A$15) &amp; "." &amp; BR120),
        IF(AND((--(INT('Data Sheet'!$A$15) &amp; "." &amp; BR120)&gt;=--('Data Sheet'!$A$15)), (--(INT('Data Sheet'!$A$15) &amp; "." &amp; BR120)&lt;=--('Data Sheet'!$B$15))),
            --(INT('Data Sheet'!$A$15) &amp; "." &amp; BR120),
            --(INT('Data Sheet'!$B$15) &amp; "." &amp; BR120)
        )
    ),
    IF(BQ120&lt;&gt;"",
        IF(INT('Data Sheet'!$A$15)=INT('Data Sheet'!$B$15),
            --(INT('Data Sheet'!$A$15) &amp; "." &amp; LEFT(BQ120,3)),
            IF(AND((--(INT('Data Sheet'!$A$15) &amp; "." &amp; LEFT(BQ120,3))&gt;=--('Data Sheet'!$A$15)), (--(INT('Data Sheet'!$A$15) &amp; "." &amp; LEFT(BQ120,3))&lt;=--('Data Sheet'!$B$15))),
                --(INT('Data Sheet'!$A$15) &amp; "." &amp; LEFT(BQ120,3)),
                --(INT('Data Sheet'!$B$15) &amp; "." &amp; LEFT(BQ120,3))
            )
        ),
        "OK"
    )
)</f>
        <v>OK</v>
      </c>
      <c r="Q120" s="23" t="str">
        <f>IF(BS120&lt;&gt;"",
    IF(INT('Data Sheet'!$A$19)=INT('Data Sheet'!$B$15),
        --(INT('Data Sheet'!$A$15) &amp; "." &amp; BS120),
        IF(AND((--(INT('Data Sheet'!$A$15) &amp; "." &amp; BS120)&gt;=--('Data Sheet'!$A$15)), (--(INT('Data Sheet'!$A$15) &amp; "." &amp; BS120)&lt;=--('Data Sheet'!$B$15))),
            --(INT('Data Sheet'!$A$15) &amp; "." &amp; BS120),
            --(INT('Data Sheet'!$B$15) &amp; "." &amp; BS120)
        )
    ),
    IF(BQ120&lt;&gt;"",
        IF(INT('Data Sheet'!$A$15)=INT('Data Sheet'!$B$15),
            --(INT('Data Sheet'!$A$15) &amp; "." &amp; RIGHT(BQ120,3)),
            IF(AND((--(INT('Data Sheet'!$A$15) &amp; "." &amp; RIGHT(BQ120,3))&gt;=--('Data Sheet'!$A$15)), (--(INT('Data Sheet'!$A$15) &amp; "." &amp; RIGHT(BQ120,3))&lt;=--('Data Sheet'!$B$15))),
                --(INT('Data Sheet'!$A$15) &amp; "." &amp; RIGHT(BQ120,3)),
                --(INT('Data Sheet'!$B$15) &amp; "." &amp; RIGHT(BQ120,3))
            )
        ),
        "OK"
    )
)</f>
        <v>OK</v>
      </c>
      <c r="R120" s="19"/>
      <c r="S120" s="19"/>
      <c r="T120" s="19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1"/>
      <c r="AU120" s="21"/>
      <c r="AV120" s="21"/>
      <c r="AW120" s="22"/>
      <c r="AX120" s="99"/>
      <c r="AY120" s="20"/>
      <c r="AZ120" s="20"/>
      <c r="BA120" s="22"/>
      <c r="BB120">
        <v>112</v>
      </c>
      <c r="BC120" s="80"/>
      <c r="BD120" s="80"/>
      <c r="BE120" s="80"/>
      <c r="BF120" s="80"/>
      <c r="BG120" s="32" t="str">
        <f t="shared" si="15"/>
        <v/>
      </c>
      <c r="BH120" s="78">
        <f t="shared" si="13"/>
        <v>0</v>
      </c>
      <c r="BI120" s="2">
        <f t="shared" si="16"/>
        <v>0</v>
      </c>
      <c r="BJ120" s="2">
        <f t="shared" si="17"/>
        <v>0</v>
      </c>
      <c r="BK120" s="2">
        <f t="shared" si="14"/>
        <v>0</v>
      </c>
    </row>
    <row r="121" spans="2:63" ht="15" customHeight="1" x14ac:dyDescent="0.25">
      <c r="B121" s="14">
        <v>113</v>
      </c>
      <c r="C121" s="95" t="str">
        <f t="shared" si="18"/>
        <v/>
      </c>
      <c r="D121" s="15" t="str">
        <f t="shared" si="12"/>
        <v>OK</v>
      </c>
      <c r="E121" s="16" t="e">
        <f>VLOOKUP('Data Sheet'!$B$8,'Data Sheet'!$I$2:$J$9,2,FALSE)</f>
        <v>#N/A</v>
      </c>
      <c r="F121" s="16" t="str">
        <f t="shared" si="19"/>
        <v/>
      </c>
      <c r="G121" s="103">
        <f t="shared" si="20"/>
        <v>0</v>
      </c>
      <c r="H121" s="17" t="s">
        <v>26</v>
      </c>
      <c r="I121" s="17" t="s">
        <v>26</v>
      </c>
      <c r="J121" s="17" t="str">
        <f>IF('Data Sheet'!$B$9="NC-50","N/A","OK")</f>
        <v>OK</v>
      </c>
      <c r="K121" s="17" t="str">
        <f>IF('Data Sheet'!$B$9="NC-50","N/A","OK")</f>
        <v>OK</v>
      </c>
      <c r="L121" s="17" t="str">
        <f t="shared" si="21"/>
        <v>OK</v>
      </c>
      <c r="M121" s="17" t="str">
        <f t="shared" si="22"/>
        <v>OK</v>
      </c>
      <c r="N121" s="18" t="str">
        <f>IF(BO121&lt;&gt;"",
    IF(INT('Data Sheet'!$A$19)=INT('Data Sheet'!$B$19),
        --(INT('Data Sheet'!$A$19) &amp; "." &amp; BO121),
        IF(AND((--(INT('Data Sheet'!$A$19) &amp; "." &amp; BO121)&gt;=--('Data Sheet'!$A$19)), (--(INT('Data Sheet'!$A$19) &amp; "." &amp; BO121)&lt;=--('Data Sheet'!$B$19))),
            --(INT('Data Sheet'!$A$19) &amp; "." &amp; BO121),
            --(INT('Data Sheet'!$B$19) &amp; "." &amp; BO121)
        )
    ),
    IF(BN121&lt;&gt;"",
        IF(INT('Data Sheet'!$A$19)=INT('Data Sheet'!$B$19),
            --(INT('Data Sheet'!$A$19) &amp; "." &amp; LEFT(BN121,3)),
            IF(AND((--(INT('Data Sheet'!$A$19) &amp; "." &amp; LEFT(BN121,3))&gt;=--('Data Sheet'!$A$19)), (--(INT('Data Sheet'!$A$19) &amp; "." &amp; LEFT(BN121,3))&lt;=--('Data Sheet'!$B$19))),
                --(INT('Data Sheet'!$A$19) &amp; "." &amp; LEFT(BN121,3)),
                --(INT('Data Sheet'!$B$19) &amp; "." &amp; LEFT(BN121,3))
            )
        ),
        "OK"
    )
)</f>
        <v>OK</v>
      </c>
      <c r="O121" s="23" t="str">
        <f>IF(BP121&lt;&gt;"",
    IF(INT('Data Sheet'!$A$19)=INT('Data Sheet'!$B$19),
        --(INT('Data Sheet'!$A$19) &amp; "." &amp; BP121),
        IF(AND((--(INT('Data Sheet'!$A$19) &amp; "." &amp; BP121)&gt;=--('Data Sheet'!$A$19)), (--(INT('Data Sheet'!$A$19) &amp; "." &amp; BP121)&lt;=--('Data Sheet'!$B$19))),
            --(INT('Data Sheet'!$A$19) &amp; "." &amp; BP121),
            --(INT('Data Sheet'!$B$19) &amp; "." &amp; BP121)
        )
    ),
    IF(BN121&lt;&gt;"",
        IF(INT('Data Sheet'!$A$19)=INT('Data Sheet'!$B$19),
            --(INT('Data Sheet'!$A$19) &amp; "." &amp; RIGHT(BN121,3)),
            IF(AND((--(INT('Data Sheet'!$A$19) &amp; "." &amp; RIGHT(BN121,3))&gt;=--('Data Sheet'!$A$19)), (--(INT('Data Sheet'!$A$19) &amp; "." &amp; RIGHT(BN121,3))&lt;=--('Data Sheet'!$B$19))),
                --(INT('Data Sheet'!$A$19) &amp; "." &amp; RIGHT(BN121,3)),
                --(INT('Data Sheet'!$B$19) &amp; "." &amp; RIGHT(BN121,3))
            )
        ),
        "OK"
    )
)</f>
        <v>OK</v>
      </c>
      <c r="P121" s="23" t="str">
        <f>IF(BR121&lt;&gt;"",
    IF(INT('Data Sheet'!$A$19)=INT('Data Sheet'!$B$15),
        --(INT('Data Sheet'!$A$15) &amp; "." &amp; BR121),
        IF(AND((--(INT('Data Sheet'!$A$15) &amp; "." &amp; BR121)&gt;=--('Data Sheet'!$A$15)), (--(INT('Data Sheet'!$A$15) &amp; "." &amp; BR121)&lt;=--('Data Sheet'!$B$15))),
            --(INT('Data Sheet'!$A$15) &amp; "." &amp; BR121),
            --(INT('Data Sheet'!$B$15) &amp; "." &amp; BR121)
        )
    ),
    IF(BQ121&lt;&gt;"",
        IF(INT('Data Sheet'!$A$15)=INT('Data Sheet'!$B$15),
            --(INT('Data Sheet'!$A$15) &amp; "." &amp; LEFT(BQ121,3)),
            IF(AND((--(INT('Data Sheet'!$A$15) &amp; "." &amp; LEFT(BQ121,3))&gt;=--('Data Sheet'!$A$15)), (--(INT('Data Sheet'!$A$15) &amp; "." &amp; LEFT(BQ121,3))&lt;=--('Data Sheet'!$B$15))),
                --(INT('Data Sheet'!$A$15) &amp; "." &amp; LEFT(BQ121,3)),
                --(INT('Data Sheet'!$B$15) &amp; "." &amp; LEFT(BQ121,3))
            )
        ),
        "OK"
    )
)</f>
        <v>OK</v>
      </c>
      <c r="Q121" s="23" t="str">
        <f>IF(BS121&lt;&gt;"",
    IF(INT('Data Sheet'!$A$19)=INT('Data Sheet'!$B$15),
        --(INT('Data Sheet'!$A$15) &amp; "." &amp; BS121),
        IF(AND((--(INT('Data Sheet'!$A$15) &amp; "." &amp; BS121)&gt;=--('Data Sheet'!$A$15)), (--(INT('Data Sheet'!$A$15) &amp; "." &amp; BS121)&lt;=--('Data Sheet'!$B$15))),
            --(INT('Data Sheet'!$A$15) &amp; "." &amp; BS121),
            --(INT('Data Sheet'!$B$15) &amp; "." &amp; BS121)
        )
    ),
    IF(BQ121&lt;&gt;"",
        IF(INT('Data Sheet'!$A$15)=INT('Data Sheet'!$B$15),
            --(INT('Data Sheet'!$A$15) &amp; "." &amp; RIGHT(BQ121,3)),
            IF(AND((--(INT('Data Sheet'!$A$15) &amp; "." &amp; RIGHT(BQ121,3))&gt;=--('Data Sheet'!$A$15)), (--(INT('Data Sheet'!$A$15) &amp; "." &amp; RIGHT(BQ121,3))&lt;=--('Data Sheet'!$B$15))),
                --(INT('Data Sheet'!$A$15) &amp; "." &amp; RIGHT(BQ121,3)),
                --(INT('Data Sheet'!$B$15) &amp; "." &amp; RIGHT(BQ121,3))
            )
        ),
        "OK"
    )
)</f>
        <v>OK</v>
      </c>
      <c r="R121" s="19"/>
      <c r="S121" s="19"/>
      <c r="T121" s="19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1"/>
      <c r="AU121" s="21"/>
      <c r="AV121" s="21"/>
      <c r="AW121" s="22"/>
      <c r="AX121" s="99"/>
      <c r="AY121" s="20"/>
      <c r="AZ121" s="20"/>
      <c r="BA121" s="22"/>
      <c r="BB121">
        <v>113</v>
      </c>
      <c r="BC121" s="80"/>
      <c r="BD121" s="80"/>
      <c r="BE121" s="80"/>
      <c r="BF121" s="80"/>
      <c r="BG121" s="32" t="str">
        <f t="shared" si="15"/>
        <v/>
      </c>
      <c r="BH121" s="78">
        <f t="shared" si="13"/>
        <v>0</v>
      </c>
      <c r="BI121" s="2">
        <f t="shared" si="16"/>
        <v>0</v>
      </c>
      <c r="BJ121" s="2">
        <f t="shared" si="17"/>
        <v>0</v>
      </c>
      <c r="BK121" s="2">
        <f t="shared" si="14"/>
        <v>0</v>
      </c>
    </row>
    <row r="122" spans="2:63" ht="15" customHeight="1" x14ac:dyDescent="0.25">
      <c r="B122" s="14">
        <v>114</v>
      </c>
      <c r="C122" s="95" t="str">
        <f t="shared" si="18"/>
        <v/>
      </c>
      <c r="D122" s="15" t="str">
        <f t="shared" si="12"/>
        <v>OK</v>
      </c>
      <c r="E122" s="16" t="e">
        <f>VLOOKUP('Data Sheet'!$B$8,'Data Sheet'!$I$2:$J$9,2,FALSE)</f>
        <v>#N/A</v>
      </c>
      <c r="F122" s="16" t="str">
        <f t="shared" si="19"/>
        <v/>
      </c>
      <c r="G122" s="103">
        <f t="shared" si="20"/>
        <v>0</v>
      </c>
      <c r="H122" s="17" t="s">
        <v>26</v>
      </c>
      <c r="I122" s="17" t="s">
        <v>26</v>
      </c>
      <c r="J122" s="17" t="str">
        <f>IF('Data Sheet'!$B$9="NC-50","N/A","OK")</f>
        <v>OK</v>
      </c>
      <c r="K122" s="17" t="str">
        <f>IF('Data Sheet'!$B$9="NC-50","N/A","OK")</f>
        <v>OK</v>
      </c>
      <c r="L122" s="17" t="str">
        <f t="shared" si="21"/>
        <v>OK</v>
      </c>
      <c r="M122" s="17" t="str">
        <f t="shared" si="22"/>
        <v>OK</v>
      </c>
      <c r="N122" s="18" t="str">
        <f>IF(BO122&lt;&gt;"",
    IF(INT('Data Sheet'!$A$19)=INT('Data Sheet'!$B$19),
        --(INT('Data Sheet'!$A$19) &amp; "." &amp; BO122),
        IF(AND((--(INT('Data Sheet'!$A$19) &amp; "." &amp; BO122)&gt;=--('Data Sheet'!$A$19)), (--(INT('Data Sheet'!$A$19) &amp; "." &amp; BO122)&lt;=--('Data Sheet'!$B$19))),
            --(INT('Data Sheet'!$A$19) &amp; "." &amp; BO122),
            --(INT('Data Sheet'!$B$19) &amp; "." &amp; BO122)
        )
    ),
    IF(BN122&lt;&gt;"",
        IF(INT('Data Sheet'!$A$19)=INT('Data Sheet'!$B$19),
            --(INT('Data Sheet'!$A$19) &amp; "." &amp; LEFT(BN122,3)),
            IF(AND((--(INT('Data Sheet'!$A$19) &amp; "." &amp; LEFT(BN122,3))&gt;=--('Data Sheet'!$A$19)), (--(INT('Data Sheet'!$A$19) &amp; "." &amp; LEFT(BN122,3))&lt;=--('Data Sheet'!$B$19))),
                --(INT('Data Sheet'!$A$19) &amp; "." &amp; LEFT(BN122,3)),
                --(INT('Data Sheet'!$B$19) &amp; "." &amp; LEFT(BN122,3))
            )
        ),
        "OK"
    )
)</f>
        <v>OK</v>
      </c>
      <c r="O122" s="23" t="str">
        <f>IF(BP122&lt;&gt;"",
    IF(INT('Data Sheet'!$A$19)=INT('Data Sheet'!$B$19),
        --(INT('Data Sheet'!$A$19) &amp; "." &amp; BP122),
        IF(AND((--(INT('Data Sheet'!$A$19) &amp; "." &amp; BP122)&gt;=--('Data Sheet'!$A$19)), (--(INT('Data Sheet'!$A$19) &amp; "." &amp; BP122)&lt;=--('Data Sheet'!$B$19))),
            --(INT('Data Sheet'!$A$19) &amp; "." &amp; BP122),
            --(INT('Data Sheet'!$B$19) &amp; "." &amp; BP122)
        )
    ),
    IF(BN122&lt;&gt;"",
        IF(INT('Data Sheet'!$A$19)=INT('Data Sheet'!$B$19),
            --(INT('Data Sheet'!$A$19) &amp; "." &amp; RIGHT(BN122,3)),
            IF(AND((--(INT('Data Sheet'!$A$19) &amp; "." &amp; RIGHT(BN122,3))&gt;=--('Data Sheet'!$A$19)), (--(INT('Data Sheet'!$A$19) &amp; "." &amp; RIGHT(BN122,3))&lt;=--('Data Sheet'!$B$19))),
                --(INT('Data Sheet'!$A$19) &amp; "." &amp; RIGHT(BN122,3)),
                --(INT('Data Sheet'!$B$19) &amp; "." &amp; RIGHT(BN122,3))
            )
        ),
        "OK"
    )
)</f>
        <v>OK</v>
      </c>
      <c r="P122" s="23" t="str">
        <f>IF(BR122&lt;&gt;"",
    IF(INT('Data Sheet'!$A$19)=INT('Data Sheet'!$B$15),
        --(INT('Data Sheet'!$A$15) &amp; "." &amp; BR122),
        IF(AND((--(INT('Data Sheet'!$A$15) &amp; "." &amp; BR122)&gt;=--('Data Sheet'!$A$15)), (--(INT('Data Sheet'!$A$15) &amp; "." &amp; BR122)&lt;=--('Data Sheet'!$B$15))),
            --(INT('Data Sheet'!$A$15) &amp; "." &amp; BR122),
            --(INT('Data Sheet'!$B$15) &amp; "." &amp; BR122)
        )
    ),
    IF(BQ122&lt;&gt;"",
        IF(INT('Data Sheet'!$A$15)=INT('Data Sheet'!$B$15),
            --(INT('Data Sheet'!$A$15) &amp; "." &amp; LEFT(BQ122,3)),
            IF(AND((--(INT('Data Sheet'!$A$15) &amp; "." &amp; LEFT(BQ122,3))&gt;=--('Data Sheet'!$A$15)), (--(INT('Data Sheet'!$A$15) &amp; "." &amp; LEFT(BQ122,3))&lt;=--('Data Sheet'!$B$15))),
                --(INT('Data Sheet'!$A$15) &amp; "." &amp; LEFT(BQ122,3)),
                --(INT('Data Sheet'!$B$15) &amp; "." &amp; LEFT(BQ122,3))
            )
        ),
        "OK"
    )
)</f>
        <v>OK</v>
      </c>
      <c r="Q122" s="23" t="str">
        <f>IF(BS122&lt;&gt;"",
    IF(INT('Data Sheet'!$A$19)=INT('Data Sheet'!$B$15),
        --(INT('Data Sheet'!$A$15) &amp; "." &amp; BS122),
        IF(AND((--(INT('Data Sheet'!$A$15) &amp; "." &amp; BS122)&gt;=--('Data Sheet'!$A$15)), (--(INT('Data Sheet'!$A$15) &amp; "." &amp; BS122)&lt;=--('Data Sheet'!$B$15))),
            --(INT('Data Sheet'!$A$15) &amp; "." &amp; BS122),
            --(INT('Data Sheet'!$B$15) &amp; "." &amp; BS122)
        )
    ),
    IF(BQ122&lt;&gt;"",
        IF(INT('Data Sheet'!$A$15)=INT('Data Sheet'!$B$15),
            --(INT('Data Sheet'!$A$15) &amp; "." &amp; RIGHT(BQ122,3)),
            IF(AND((--(INT('Data Sheet'!$A$15) &amp; "." &amp; RIGHT(BQ122,3))&gt;=--('Data Sheet'!$A$15)), (--(INT('Data Sheet'!$A$15) &amp; "." &amp; RIGHT(BQ122,3))&lt;=--('Data Sheet'!$B$15))),
                --(INT('Data Sheet'!$A$15) &amp; "." &amp; RIGHT(BQ122,3)),
                --(INT('Data Sheet'!$B$15) &amp; "." &amp; RIGHT(BQ122,3))
            )
        ),
        "OK"
    )
)</f>
        <v>OK</v>
      </c>
      <c r="R122" s="19"/>
      <c r="S122" s="19"/>
      <c r="T122" s="19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1"/>
      <c r="AU122" s="21"/>
      <c r="AV122" s="21"/>
      <c r="AW122" s="22"/>
      <c r="AX122" s="99"/>
      <c r="AY122" s="20"/>
      <c r="AZ122" s="20"/>
      <c r="BA122" s="22"/>
      <c r="BB122">
        <v>114</v>
      </c>
      <c r="BC122" s="80"/>
      <c r="BD122" s="80"/>
      <c r="BE122" s="80"/>
      <c r="BF122" s="80"/>
      <c r="BG122" s="32" t="str">
        <f t="shared" si="15"/>
        <v/>
      </c>
      <c r="BH122" s="78">
        <f t="shared" si="13"/>
        <v>0</v>
      </c>
      <c r="BI122" s="2">
        <f t="shared" si="16"/>
        <v>0</v>
      </c>
      <c r="BJ122" s="2">
        <f t="shared" si="17"/>
        <v>0</v>
      </c>
      <c r="BK122" s="2">
        <f t="shared" si="14"/>
        <v>0</v>
      </c>
    </row>
    <row r="123" spans="2:63" ht="15" customHeight="1" x14ac:dyDescent="0.25">
      <c r="B123" s="14">
        <v>115</v>
      </c>
      <c r="C123" s="95" t="str">
        <f t="shared" si="18"/>
        <v/>
      </c>
      <c r="D123" s="15" t="str">
        <f t="shared" si="12"/>
        <v>OK</v>
      </c>
      <c r="E123" s="16" t="e">
        <f>VLOOKUP('Data Sheet'!$B$8,'Data Sheet'!$I$2:$J$9,2,FALSE)</f>
        <v>#N/A</v>
      </c>
      <c r="F123" s="16" t="str">
        <f t="shared" si="19"/>
        <v/>
      </c>
      <c r="G123" s="103">
        <f t="shared" si="20"/>
        <v>0</v>
      </c>
      <c r="H123" s="17" t="s">
        <v>26</v>
      </c>
      <c r="I123" s="17" t="s">
        <v>26</v>
      </c>
      <c r="J123" s="17" t="str">
        <f>IF('Data Sheet'!$B$9="NC-50","N/A","OK")</f>
        <v>OK</v>
      </c>
      <c r="K123" s="17" t="str">
        <f>IF('Data Sheet'!$B$9="NC-50","N/A","OK")</f>
        <v>OK</v>
      </c>
      <c r="L123" s="17" t="str">
        <f t="shared" si="21"/>
        <v>OK</v>
      </c>
      <c r="M123" s="17" t="str">
        <f t="shared" si="22"/>
        <v>OK</v>
      </c>
      <c r="N123" s="18" t="str">
        <f>IF(BO123&lt;&gt;"",
    IF(INT('Data Sheet'!$A$19)=INT('Data Sheet'!$B$19),
        --(INT('Data Sheet'!$A$19) &amp; "." &amp; BO123),
        IF(AND((--(INT('Data Sheet'!$A$19) &amp; "." &amp; BO123)&gt;=--('Data Sheet'!$A$19)), (--(INT('Data Sheet'!$A$19) &amp; "." &amp; BO123)&lt;=--('Data Sheet'!$B$19))),
            --(INT('Data Sheet'!$A$19) &amp; "." &amp; BO123),
            --(INT('Data Sheet'!$B$19) &amp; "." &amp; BO123)
        )
    ),
    IF(BN123&lt;&gt;"",
        IF(INT('Data Sheet'!$A$19)=INT('Data Sheet'!$B$19),
            --(INT('Data Sheet'!$A$19) &amp; "." &amp; LEFT(BN123,3)),
            IF(AND((--(INT('Data Sheet'!$A$19) &amp; "." &amp; LEFT(BN123,3))&gt;=--('Data Sheet'!$A$19)), (--(INT('Data Sheet'!$A$19) &amp; "." &amp; LEFT(BN123,3))&lt;=--('Data Sheet'!$B$19))),
                --(INT('Data Sheet'!$A$19) &amp; "." &amp; LEFT(BN123,3)),
                --(INT('Data Sheet'!$B$19) &amp; "." &amp; LEFT(BN123,3))
            )
        ),
        "OK"
    )
)</f>
        <v>OK</v>
      </c>
      <c r="O123" s="23" t="str">
        <f>IF(BP123&lt;&gt;"",
    IF(INT('Data Sheet'!$A$19)=INT('Data Sheet'!$B$19),
        --(INT('Data Sheet'!$A$19) &amp; "." &amp; BP123),
        IF(AND((--(INT('Data Sheet'!$A$19) &amp; "." &amp; BP123)&gt;=--('Data Sheet'!$A$19)), (--(INT('Data Sheet'!$A$19) &amp; "." &amp; BP123)&lt;=--('Data Sheet'!$B$19))),
            --(INT('Data Sheet'!$A$19) &amp; "." &amp; BP123),
            --(INT('Data Sheet'!$B$19) &amp; "." &amp; BP123)
        )
    ),
    IF(BN123&lt;&gt;"",
        IF(INT('Data Sheet'!$A$19)=INT('Data Sheet'!$B$19),
            --(INT('Data Sheet'!$A$19) &amp; "." &amp; RIGHT(BN123,3)),
            IF(AND((--(INT('Data Sheet'!$A$19) &amp; "." &amp; RIGHT(BN123,3))&gt;=--('Data Sheet'!$A$19)), (--(INT('Data Sheet'!$A$19) &amp; "." &amp; RIGHT(BN123,3))&lt;=--('Data Sheet'!$B$19))),
                --(INT('Data Sheet'!$A$19) &amp; "." &amp; RIGHT(BN123,3)),
                --(INT('Data Sheet'!$B$19) &amp; "." &amp; RIGHT(BN123,3))
            )
        ),
        "OK"
    )
)</f>
        <v>OK</v>
      </c>
      <c r="P123" s="23" t="str">
        <f>IF(BR123&lt;&gt;"",
    IF(INT('Data Sheet'!$A$19)=INT('Data Sheet'!$B$15),
        --(INT('Data Sheet'!$A$15) &amp; "." &amp; BR123),
        IF(AND((--(INT('Data Sheet'!$A$15) &amp; "." &amp; BR123)&gt;=--('Data Sheet'!$A$15)), (--(INT('Data Sheet'!$A$15) &amp; "." &amp; BR123)&lt;=--('Data Sheet'!$B$15))),
            --(INT('Data Sheet'!$A$15) &amp; "." &amp; BR123),
            --(INT('Data Sheet'!$B$15) &amp; "." &amp; BR123)
        )
    ),
    IF(BQ123&lt;&gt;"",
        IF(INT('Data Sheet'!$A$15)=INT('Data Sheet'!$B$15),
            --(INT('Data Sheet'!$A$15) &amp; "." &amp; LEFT(BQ123,3)),
            IF(AND((--(INT('Data Sheet'!$A$15) &amp; "." &amp; LEFT(BQ123,3))&gt;=--('Data Sheet'!$A$15)), (--(INT('Data Sheet'!$A$15) &amp; "." &amp; LEFT(BQ123,3))&lt;=--('Data Sheet'!$B$15))),
                --(INT('Data Sheet'!$A$15) &amp; "." &amp; LEFT(BQ123,3)),
                --(INT('Data Sheet'!$B$15) &amp; "." &amp; LEFT(BQ123,3))
            )
        ),
        "OK"
    )
)</f>
        <v>OK</v>
      </c>
      <c r="Q123" s="23" t="str">
        <f>IF(BS123&lt;&gt;"",
    IF(INT('Data Sheet'!$A$19)=INT('Data Sheet'!$B$15),
        --(INT('Data Sheet'!$A$15) &amp; "." &amp; BS123),
        IF(AND((--(INT('Data Sheet'!$A$15) &amp; "." &amp; BS123)&gt;=--('Data Sheet'!$A$15)), (--(INT('Data Sheet'!$A$15) &amp; "." &amp; BS123)&lt;=--('Data Sheet'!$B$15))),
            --(INT('Data Sheet'!$A$15) &amp; "." &amp; BS123),
            --(INT('Data Sheet'!$B$15) &amp; "." &amp; BS123)
        )
    ),
    IF(BQ123&lt;&gt;"",
        IF(INT('Data Sheet'!$A$15)=INT('Data Sheet'!$B$15),
            --(INT('Data Sheet'!$A$15) &amp; "." &amp; RIGHT(BQ123,3)),
            IF(AND((--(INT('Data Sheet'!$A$15) &amp; "." &amp; RIGHT(BQ123,3))&gt;=--('Data Sheet'!$A$15)), (--(INT('Data Sheet'!$A$15) &amp; "." &amp; RIGHT(BQ123,3))&lt;=--('Data Sheet'!$B$15))),
                --(INT('Data Sheet'!$A$15) &amp; "." &amp; RIGHT(BQ123,3)),
                --(INT('Data Sheet'!$B$15) &amp; "." &amp; RIGHT(BQ123,3))
            )
        ),
        "OK"
    )
)</f>
        <v>OK</v>
      </c>
      <c r="R123" s="19"/>
      <c r="S123" s="19"/>
      <c r="T123" s="19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1"/>
      <c r="AU123" s="21"/>
      <c r="AV123" s="21"/>
      <c r="AW123" s="22"/>
      <c r="AX123" s="99"/>
      <c r="AY123" s="20"/>
      <c r="AZ123" s="20"/>
      <c r="BA123" s="22"/>
      <c r="BB123">
        <v>115</v>
      </c>
      <c r="BC123" s="80"/>
      <c r="BD123" s="80"/>
      <c r="BE123" s="80"/>
      <c r="BF123" s="80"/>
      <c r="BG123" s="32" t="str">
        <f t="shared" si="15"/>
        <v/>
      </c>
      <c r="BH123" s="78">
        <f t="shared" si="13"/>
        <v>0</v>
      </c>
      <c r="BI123" s="2">
        <f t="shared" si="16"/>
        <v>0</v>
      </c>
      <c r="BJ123" s="2">
        <f t="shared" si="17"/>
        <v>0</v>
      </c>
      <c r="BK123" s="2">
        <f t="shared" si="14"/>
        <v>0</v>
      </c>
    </row>
    <row r="124" spans="2:63" ht="15" customHeight="1" x14ac:dyDescent="0.25">
      <c r="B124" s="14">
        <v>116</v>
      </c>
      <c r="C124" s="95" t="str">
        <f t="shared" si="18"/>
        <v/>
      </c>
      <c r="D124" s="15" t="str">
        <f t="shared" si="12"/>
        <v>OK</v>
      </c>
      <c r="E124" s="16" t="e">
        <f>VLOOKUP('Data Sheet'!$B$8,'Data Sheet'!$I$2:$J$9,2,FALSE)</f>
        <v>#N/A</v>
      </c>
      <c r="F124" s="16" t="str">
        <f t="shared" si="19"/>
        <v/>
      </c>
      <c r="G124" s="103">
        <f t="shared" si="20"/>
        <v>0</v>
      </c>
      <c r="H124" s="17" t="s">
        <v>26</v>
      </c>
      <c r="I124" s="17" t="s">
        <v>26</v>
      </c>
      <c r="J124" s="17" t="str">
        <f>IF('Data Sheet'!$B$9="NC-50","N/A","OK")</f>
        <v>OK</v>
      </c>
      <c r="K124" s="17" t="str">
        <f>IF('Data Sheet'!$B$9="NC-50","N/A","OK")</f>
        <v>OK</v>
      </c>
      <c r="L124" s="17" t="str">
        <f t="shared" si="21"/>
        <v>OK</v>
      </c>
      <c r="M124" s="17" t="str">
        <f t="shared" si="22"/>
        <v>OK</v>
      </c>
      <c r="N124" s="18" t="str">
        <f>IF(BO124&lt;&gt;"",
    IF(INT('Data Sheet'!$A$19)=INT('Data Sheet'!$B$19),
        --(INT('Data Sheet'!$A$19) &amp; "." &amp; BO124),
        IF(AND((--(INT('Data Sheet'!$A$19) &amp; "." &amp; BO124)&gt;=--('Data Sheet'!$A$19)), (--(INT('Data Sheet'!$A$19) &amp; "." &amp; BO124)&lt;=--('Data Sheet'!$B$19))),
            --(INT('Data Sheet'!$A$19) &amp; "." &amp; BO124),
            --(INT('Data Sheet'!$B$19) &amp; "." &amp; BO124)
        )
    ),
    IF(BN124&lt;&gt;"",
        IF(INT('Data Sheet'!$A$19)=INT('Data Sheet'!$B$19),
            --(INT('Data Sheet'!$A$19) &amp; "." &amp; LEFT(BN124,3)),
            IF(AND((--(INT('Data Sheet'!$A$19) &amp; "." &amp; LEFT(BN124,3))&gt;=--('Data Sheet'!$A$19)), (--(INT('Data Sheet'!$A$19) &amp; "." &amp; LEFT(BN124,3))&lt;=--('Data Sheet'!$B$19))),
                --(INT('Data Sheet'!$A$19) &amp; "." &amp; LEFT(BN124,3)),
                --(INT('Data Sheet'!$B$19) &amp; "." &amp; LEFT(BN124,3))
            )
        ),
        "OK"
    )
)</f>
        <v>OK</v>
      </c>
      <c r="O124" s="23" t="str">
        <f>IF(BP124&lt;&gt;"",
    IF(INT('Data Sheet'!$A$19)=INT('Data Sheet'!$B$19),
        --(INT('Data Sheet'!$A$19) &amp; "." &amp; BP124),
        IF(AND((--(INT('Data Sheet'!$A$19) &amp; "." &amp; BP124)&gt;=--('Data Sheet'!$A$19)), (--(INT('Data Sheet'!$A$19) &amp; "." &amp; BP124)&lt;=--('Data Sheet'!$B$19))),
            --(INT('Data Sheet'!$A$19) &amp; "." &amp; BP124),
            --(INT('Data Sheet'!$B$19) &amp; "." &amp; BP124)
        )
    ),
    IF(BN124&lt;&gt;"",
        IF(INT('Data Sheet'!$A$19)=INT('Data Sheet'!$B$19),
            --(INT('Data Sheet'!$A$19) &amp; "." &amp; RIGHT(BN124,3)),
            IF(AND((--(INT('Data Sheet'!$A$19) &amp; "." &amp; RIGHT(BN124,3))&gt;=--('Data Sheet'!$A$19)), (--(INT('Data Sheet'!$A$19) &amp; "." &amp; RIGHT(BN124,3))&lt;=--('Data Sheet'!$B$19))),
                --(INT('Data Sheet'!$A$19) &amp; "." &amp; RIGHT(BN124,3)),
                --(INT('Data Sheet'!$B$19) &amp; "." &amp; RIGHT(BN124,3))
            )
        ),
        "OK"
    )
)</f>
        <v>OK</v>
      </c>
      <c r="P124" s="23" t="str">
        <f>IF(BR124&lt;&gt;"",
    IF(INT('Data Sheet'!$A$19)=INT('Data Sheet'!$B$15),
        --(INT('Data Sheet'!$A$15) &amp; "." &amp; BR124),
        IF(AND((--(INT('Data Sheet'!$A$15) &amp; "." &amp; BR124)&gt;=--('Data Sheet'!$A$15)), (--(INT('Data Sheet'!$A$15) &amp; "." &amp; BR124)&lt;=--('Data Sheet'!$B$15))),
            --(INT('Data Sheet'!$A$15) &amp; "." &amp; BR124),
            --(INT('Data Sheet'!$B$15) &amp; "." &amp; BR124)
        )
    ),
    IF(BQ124&lt;&gt;"",
        IF(INT('Data Sheet'!$A$15)=INT('Data Sheet'!$B$15),
            --(INT('Data Sheet'!$A$15) &amp; "." &amp; LEFT(BQ124,3)),
            IF(AND((--(INT('Data Sheet'!$A$15) &amp; "." &amp; LEFT(BQ124,3))&gt;=--('Data Sheet'!$A$15)), (--(INT('Data Sheet'!$A$15) &amp; "." &amp; LEFT(BQ124,3))&lt;=--('Data Sheet'!$B$15))),
                --(INT('Data Sheet'!$A$15) &amp; "." &amp; LEFT(BQ124,3)),
                --(INT('Data Sheet'!$B$15) &amp; "." &amp; LEFT(BQ124,3))
            )
        ),
        "OK"
    )
)</f>
        <v>OK</v>
      </c>
      <c r="Q124" s="23" t="str">
        <f>IF(BS124&lt;&gt;"",
    IF(INT('Data Sheet'!$A$19)=INT('Data Sheet'!$B$15),
        --(INT('Data Sheet'!$A$15) &amp; "." &amp; BS124),
        IF(AND((--(INT('Data Sheet'!$A$15) &amp; "." &amp; BS124)&gt;=--('Data Sheet'!$A$15)), (--(INT('Data Sheet'!$A$15) &amp; "." &amp; BS124)&lt;=--('Data Sheet'!$B$15))),
            --(INT('Data Sheet'!$A$15) &amp; "." &amp; BS124),
            --(INT('Data Sheet'!$B$15) &amp; "." &amp; BS124)
        )
    ),
    IF(BQ124&lt;&gt;"",
        IF(INT('Data Sheet'!$A$15)=INT('Data Sheet'!$B$15),
            --(INT('Data Sheet'!$A$15) &amp; "." &amp; RIGHT(BQ124,3)),
            IF(AND((--(INT('Data Sheet'!$A$15) &amp; "." &amp; RIGHT(BQ124,3))&gt;=--('Data Sheet'!$A$15)), (--(INT('Data Sheet'!$A$15) &amp; "." &amp; RIGHT(BQ124,3))&lt;=--('Data Sheet'!$B$15))),
                --(INT('Data Sheet'!$A$15) &amp; "." &amp; RIGHT(BQ124,3)),
                --(INT('Data Sheet'!$B$15) &amp; "." &amp; RIGHT(BQ124,3))
            )
        ),
        "OK"
    )
)</f>
        <v>OK</v>
      </c>
      <c r="R124" s="19"/>
      <c r="S124" s="19"/>
      <c r="T124" s="19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1"/>
      <c r="AU124" s="21"/>
      <c r="AV124" s="21"/>
      <c r="AW124" s="22"/>
      <c r="AX124" s="99"/>
      <c r="AY124" s="20"/>
      <c r="AZ124" s="20"/>
      <c r="BA124" s="22"/>
      <c r="BB124">
        <v>116</v>
      </c>
      <c r="BC124" s="80"/>
      <c r="BD124" s="80"/>
      <c r="BE124" s="80"/>
      <c r="BF124" s="80"/>
      <c r="BG124" s="32" t="str">
        <f t="shared" si="15"/>
        <v/>
      </c>
      <c r="BH124" s="78">
        <f t="shared" si="13"/>
        <v>0</v>
      </c>
      <c r="BI124" s="2">
        <f t="shared" si="16"/>
        <v>0</v>
      </c>
      <c r="BJ124" s="2">
        <f t="shared" si="17"/>
        <v>0</v>
      </c>
      <c r="BK124" s="2">
        <f t="shared" si="14"/>
        <v>0</v>
      </c>
    </row>
    <row r="125" spans="2:63" ht="15" customHeight="1" x14ac:dyDescent="0.25">
      <c r="B125" s="14">
        <v>117</v>
      </c>
      <c r="C125" s="95" t="str">
        <f t="shared" si="18"/>
        <v/>
      </c>
      <c r="D125" s="15" t="str">
        <f t="shared" si="12"/>
        <v>OK</v>
      </c>
      <c r="E125" s="16" t="e">
        <f>VLOOKUP('Data Sheet'!$B$8,'Data Sheet'!$I$2:$J$9,2,FALSE)</f>
        <v>#N/A</v>
      </c>
      <c r="F125" s="16" t="str">
        <f t="shared" si="19"/>
        <v/>
      </c>
      <c r="G125" s="103">
        <f t="shared" si="20"/>
        <v>0</v>
      </c>
      <c r="H125" s="17" t="s">
        <v>26</v>
      </c>
      <c r="I125" s="17" t="s">
        <v>26</v>
      </c>
      <c r="J125" s="17" t="str">
        <f>IF('Data Sheet'!$B$9="NC-50","N/A","OK")</f>
        <v>OK</v>
      </c>
      <c r="K125" s="17" t="str">
        <f>IF('Data Sheet'!$B$9="NC-50","N/A","OK")</f>
        <v>OK</v>
      </c>
      <c r="L125" s="17" t="str">
        <f t="shared" si="21"/>
        <v>OK</v>
      </c>
      <c r="M125" s="17" t="str">
        <f t="shared" si="22"/>
        <v>OK</v>
      </c>
      <c r="N125" s="18" t="str">
        <f>IF(BO125&lt;&gt;"",
    IF(INT('Data Sheet'!$A$19)=INT('Data Sheet'!$B$19),
        --(INT('Data Sheet'!$A$19) &amp; "." &amp; BO125),
        IF(AND((--(INT('Data Sheet'!$A$19) &amp; "." &amp; BO125)&gt;=--('Data Sheet'!$A$19)), (--(INT('Data Sheet'!$A$19) &amp; "." &amp; BO125)&lt;=--('Data Sheet'!$B$19))),
            --(INT('Data Sheet'!$A$19) &amp; "." &amp; BO125),
            --(INT('Data Sheet'!$B$19) &amp; "." &amp; BO125)
        )
    ),
    IF(BN125&lt;&gt;"",
        IF(INT('Data Sheet'!$A$19)=INT('Data Sheet'!$B$19),
            --(INT('Data Sheet'!$A$19) &amp; "." &amp; LEFT(BN125,3)),
            IF(AND((--(INT('Data Sheet'!$A$19) &amp; "." &amp; LEFT(BN125,3))&gt;=--('Data Sheet'!$A$19)), (--(INT('Data Sheet'!$A$19) &amp; "." &amp; LEFT(BN125,3))&lt;=--('Data Sheet'!$B$19))),
                --(INT('Data Sheet'!$A$19) &amp; "." &amp; LEFT(BN125,3)),
                --(INT('Data Sheet'!$B$19) &amp; "." &amp; LEFT(BN125,3))
            )
        ),
        "OK"
    )
)</f>
        <v>OK</v>
      </c>
      <c r="O125" s="23" t="str">
        <f>IF(BP125&lt;&gt;"",
    IF(INT('Data Sheet'!$A$19)=INT('Data Sheet'!$B$19),
        --(INT('Data Sheet'!$A$19) &amp; "." &amp; BP125),
        IF(AND((--(INT('Data Sheet'!$A$19) &amp; "." &amp; BP125)&gt;=--('Data Sheet'!$A$19)), (--(INT('Data Sheet'!$A$19) &amp; "." &amp; BP125)&lt;=--('Data Sheet'!$B$19))),
            --(INT('Data Sheet'!$A$19) &amp; "." &amp; BP125),
            --(INT('Data Sheet'!$B$19) &amp; "." &amp; BP125)
        )
    ),
    IF(BN125&lt;&gt;"",
        IF(INT('Data Sheet'!$A$19)=INT('Data Sheet'!$B$19),
            --(INT('Data Sheet'!$A$19) &amp; "." &amp; RIGHT(BN125,3)),
            IF(AND((--(INT('Data Sheet'!$A$19) &amp; "." &amp; RIGHT(BN125,3))&gt;=--('Data Sheet'!$A$19)), (--(INT('Data Sheet'!$A$19) &amp; "." &amp; RIGHT(BN125,3))&lt;=--('Data Sheet'!$B$19))),
                --(INT('Data Sheet'!$A$19) &amp; "." &amp; RIGHT(BN125,3)),
                --(INT('Data Sheet'!$B$19) &amp; "." &amp; RIGHT(BN125,3))
            )
        ),
        "OK"
    )
)</f>
        <v>OK</v>
      </c>
      <c r="P125" s="23" t="str">
        <f>IF(BR125&lt;&gt;"",
    IF(INT('Data Sheet'!$A$19)=INT('Data Sheet'!$B$15),
        --(INT('Data Sheet'!$A$15) &amp; "." &amp; BR125),
        IF(AND((--(INT('Data Sheet'!$A$15) &amp; "." &amp; BR125)&gt;=--('Data Sheet'!$A$15)), (--(INT('Data Sheet'!$A$15) &amp; "." &amp; BR125)&lt;=--('Data Sheet'!$B$15))),
            --(INT('Data Sheet'!$A$15) &amp; "." &amp; BR125),
            --(INT('Data Sheet'!$B$15) &amp; "." &amp; BR125)
        )
    ),
    IF(BQ125&lt;&gt;"",
        IF(INT('Data Sheet'!$A$15)=INT('Data Sheet'!$B$15),
            --(INT('Data Sheet'!$A$15) &amp; "." &amp; LEFT(BQ125,3)),
            IF(AND((--(INT('Data Sheet'!$A$15) &amp; "." &amp; LEFT(BQ125,3))&gt;=--('Data Sheet'!$A$15)), (--(INT('Data Sheet'!$A$15) &amp; "." &amp; LEFT(BQ125,3))&lt;=--('Data Sheet'!$B$15))),
                --(INT('Data Sheet'!$A$15) &amp; "." &amp; LEFT(BQ125,3)),
                --(INT('Data Sheet'!$B$15) &amp; "." &amp; LEFT(BQ125,3))
            )
        ),
        "OK"
    )
)</f>
        <v>OK</v>
      </c>
      <c r="Q125" s="23" t="str">
        <f>IF(BS125&lt;&gt;"",
    IF(INT('Data Sheet'!$A$19)=INT('Data Sheet'!$B$15),
        --(INT('Data Sheet'!$A$15) &amp; "." &amp; BS125),
        IF(AND((--(INT('Data Sheet'!$A$15) &amp; "." &amp; BS125)&gt;=--('Data Sheet'!$A$15)), (--(INT('Data Sheet'!$A$15) &amp; "." &amp; BS125)&lt;=--('Data Sheet'!$B$15))),
            --(INT('Data Sheet'!$A$15) &amp; "." &amp; BS125),
            --(INT('Data Sheet'!$B$15) &amp; "." &amp; BS125)
        )
    ),
    IF(BQ125&lt;&gt;"",
        IF(INT('Data Sheet'!$A$15)=INT('Data Sheet'!$B$15),
            --(INT('Data Sheet'!$A$15) &amp; "." &amp; RIGHT(BQ125,3)),
            IF(AND((--(INT('Data Sheet'!$A$15) &amp; "." &amp; RIGHT(BQ125,3))&gt;=--('Data Sheet'!$A$15)), (--(INT('Data Sheet'!$A$15) &amp; "." &amp; RIGHT(BQ125,3))&lt;=--('Data Sheet'!$B$15))),
                --(INT('Data Sheet'!$A$15) &amp; "." &amp; RIGHT(BQ125,3)),
                --(INT('Data Sheet'!$B$15) &amp; "." &amp; RIGHT(BQ125,3))
            )
        ),
        "OK"
    )
)</f>
        <v>OK</v>
      </c>
      <c r="R125" s="19"/>
      <c r="S125" s="19"/>
      <c r="T125" s="19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1"/>
      <c r="AU125" s="21"/>
      <c r="AV125" s="21"/>
      <c r="AW125" s="22"/>
      <c r="AX125" s="99"/>
      <c r="AY125" s="20"/>
      <c r="AZ125" s="20"/>
      <c r="BA125" s="22"/>
      <c r="BB125">
        <v>117</v>
      </c>
      <c r="BC125" s="80"/>
      <c r="BD125" s="80"/>
      <c r="BE125" s="80"/>
      <c r="BF125" s="80"/>
      <c r="BG125" s="32" t="str">
        <f t="shared" si="15"/>
        <v/>
      </c>
      <c r="BH125" s="78">
        <f t="shared" si="13"/>
        <v>0</v>
      </c>
      <c r="BI125" s="2">
        <f t="shared" si="16"/>
        <v>0</v>
      </c>
      <c r="BJ125" s="2">
        <f t="shared" si="17"/>
        <v>0</v>
      </c>
      <c r="BK125" s="2">
        <f t="shared" si="14"/>
        <v>0</v>
      </c>
    </row>
    <row r="126" spans="2:63" ht="15" customHeight="1" x14ac:dyDescent="0.25">
      <c r="B126" s="14">
        <v>118</v>
      </c>
      <c r="C126" s="95" t="str">
        <f t="shared" si="18"/>
        <v/>
      </c>
      <c r="D126" s="15" t="str">
        <f t="shared" si="12"/>
        <v>OK</v>
      </c>
      <c r="E126" s="16" t="e">
        <f>VLOOKUP('Data Sheet'!$B$8,'Data Sheet'!$I$2:$J$9,2,FALSE)</f>
        <v>#N/A</v>
      </c>
      <c r="F126" s="16" t="str">
        <f t="shared" si="19"/>
        <v/>
      </c>
      <c r="G126" s="103">
        <f t="shared" si="20"/>
        <v>0</v>
      </c>
      <c r="H126" s="17" t="s">
        <v>26</v>
      </c>
      <c r="I126" s="17" t="s">
        <v>26</v>
      </c>
      <c r="J126" s="17" t="str">
        <f>IF('Data Sheet'!$B$9="NC-50","N/A","OK")</f>
        <v>OK</v>
      </c>
      <c r="K126" s="17" t="str">
        <f>IF('Data Sheet'!$B$9="NC-50","N/A","OK")</f>
        <v>OK</v>
      </c>
      <c r="L126" s="17" t="str">
        <f t="shared" si="21"/>
        <v>OK</v>
      </c>
      <c r="M126" s="17" t="str">
        <f t="shared" si="22"/>
        <v>OK</v>
      </c>
      <c r="N126" s="18" t="str">
        <f>IF(BO126&lt;&gt;"",
    IF(INT('Data Sheet'!$A$19)=INT('Data Sheet'!$B$19),
        --(INT('Data Sheet'!$A$19) &amp; "." &amp; BO126),
        IF(AND((--(INT('Data Sheet'!$A$19) &amp; "." &amp; BO126)&gt;=--('Data Sheet'!$A$19)), (--(INT('Data Sheet'!$A$19) &amp; "." &amp; BO126)&lt;=--('Data Sheet'!$B$19))),
            --(INT('Data Sheet'!$A$19) &amp; "." &amp; BO126),
            --(INT('Data Sheet'!$B$19) &amp; "." &amp; BO126)
        )
    ),
    IF(BN126&lt;&gt;"",
        IF(INT('Data Sheet'!$A$19)=INT('Data Sheet'!$B$19),
            --(INT('Data Sheet'!$A$19) &amp; "." &amp; LEFT(BN126,3)),
            IF(AND((--(INT('Data Sheet'!$A$19) &amp; "." &amp; LEFT(BN126,3))&gt;=--('Data Sheet'!$A$19)), (--(INT('Data Sheet'!$A$19) &amp; "." &amp; LEFT(BN126,3))&lt;=--('Data Sheet'!$B$19))),
                --(INT('Data Sheet'!$A$19) &amp; "." &amp; LEFT(BN126,3)),
                --(INT('Data Sheet'!$B$19) &amp; "." &amp; LEFT(BN126,3))
            )
        ),
        "OK"
    )
)</f>
        <v>OK</v>
      </c>
      <c r="O126" s="23" t="str">
        <f>IF(BP126&lt;&gt;"",
    IF(INT('Data Sheet'!$A$19)=INT('Data Sheet'!$B$19),
        --(INT('Data Sheet'!$A$19) &amp; "." &amp; BP126),
        IF(AND((--(INT('Data Sheet'!$A$19) &amp; "." &amp; BP126)&gt;=--('Data Sheet'!$A$19)), (--(INT('Data Sheet'!$A$19) &amp; "." &amp; BP126)&lt;=--('Data Sheet'!$B$19))),
            --(INT('Data Sheet'!$A$19) &amp; "." &amp; BP126),
            --(INT('Data Sheet'!$B$19) &amp; "." &amp; BP126)
        )
    ),
    IF(BN126&lt;&gt;"",
        IF(INT('Data Sheet'!$A$19)=INT('Data Sheet'!$B$19),
            --(INT('Data Sheet'!$A$19) &amp; "." &amp; RIGHT(BN126,3)),
            IF(AND((--(INT('Data Sheet'!$A$19) &amp; "." &amp; RIGHT(BN126,3))&gt;=--('Data Sheet'!$A$19)), (--(INT('Data Sheet'!$A$19) &amp; "." &amp; RIGHT(BN126,3))&lt;=--('Data Sheet'!$B$19))),
                --(INT('Data Sheet'!$A$19) &amp; "." &amp; RIGHT(BN126,3)),
                --(INT('Data Sheet'!$B$19) &amp; "." &amp; RIGHT(BN126,3))
            )
        ),
        "OK"
    )
)</f>
        <v>OK</v>
      </c>
      <c r="P126" s="23" t="str">
        <f>IF(BR126&lt;&gt;"",
    IF(INT('Data Sheet'!$A$19)=INT('Data Sheet'!$B$15),
        --(INT('Data Sheet'!$A$15) &amp; "." &amp; BR126),
        IF(AND((--(INT('Data Sheet'!$A$15) &amp; "." &amp; BR126)&gt;=--('Data Sheet'!$A$15)), (--(INT('Data Sheet'!$A$15) &amp; "." &amp; BR126)&lt;=--('Data Sheet'!$B$15))),
            --(INT('Data Sheet'!$A$15) &amp; "." &amp; BR126),
            --(INT('Data Sheet'!$B$15) &amp; "." &amp; BR126)
        )
    ),
    IF(BQ126&lt;&gt;"",
        IF(INT('Data Sheet'!$A$15)=INT('Data Sheet'!$B$15),
            --(INT('Data Sheet'!$A$15) &amp; "." &amp; LEFT(BQ126,3)),
            IF(AND((--(INT('Data Sheet'!$A$15) &amp; "." &amp; LEFT(BQ126,3))&gt;=--('Data Sheet'!$A$15)), (--(INT('Data Sheet'!$A$15) &amp; "." &amp; LEFT(BQ126,3))&lt;=--('Data Sheet'!$B$15))),
                --(INT('Data Sheet'!$A$15) &amp; "." &amp; LEFT(BQ126,3)),
                --(INT('Data Sheet'!$B$15) &amp; "." &amp; LEFT(BQ126,3))
            )
        ),
        "OK"
    )
)</f>
        <v>OK</v>
      </c>
      <c r="Q126" s="23" t="str">
        <f>IF(BS126&lt;&gt;"",
    IF(INT('Data Sheet'!$A$19)=INT('Data Sheet'!$B$15),
        --(INT('Data Sheet'!$A$15) &amp; "." &amp; BS126),
        IF(AND((--(INT('Data Sheet'!$A$15) &amp; "." &amp; BS126)&gt;=--('Data Sheet'!$A$15)), (--(INT('Data Sheet'!$A$15) &amp; "." &amp; BS126)&lt;=--('Data Sheet'!$B$15))),
            --(INT('Data Sheet'!$A$15) &amp; "." &amp; BS126),
            --(INT('Data Sheet'!$B$15) &amp; "." &amp; BS126)
        )
    ),
    IF(BQ126&lt;&gt;"",
        IF(INT('Data Sheet'!$A$15)=INT('Data Sheet'!$B$15),
            --(INT('Data Sheet'!$A$15) &amp; "." &amp; RIGHT(BQ126,3)),
            IF(AND((--(INT('Data Sheet'!$A$15) &amp; "." &amp; RIGHT(BQ126,3))&gt;=--('Data Sheet'!$A$15)), (--(INT('Data Sheet'!$A$15) &amp; "." &amp; RIGHT(BQ126,3))&lt;=--('Data Sheet'!$B$15))),
                --(INT('Data Sheet'!$A$15) &amp; "." &amp; RIGHT(BQ126,3)),
                --(INT('Data Sheet'!$B$15) &amp; "." &amp; RIGHT(BQ126,3))
            )
        ),
        "OK"
    )
)</f>
        <v>OK</v>
      </c>
      <c r="R126" s="19"/>
      <c r="S126" s="19"/>
      <c r="T126" s="19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1"/>
      <c r="AU126" s="21"/>
      <c r="AV126" s="21"/>
      <c r="AW126" s="22"/>
      <c r="AX126" s="99"/>
      <c r="AY126" s="20"/>
      <c r="AZ126" s="20"/>
      <c r="BA126" s="22"/>
      <c r="BB126">
        <v>118</v>
      </c>
      <c r="BC126" s="80"/>
      <c r="BD126" s="80"/>
      <c r="BE126" s="80"/>
      <c r="BF126" s="80"/>
      <c r="BG126" s="32" t="str">
        <f t="shared" si="15"/>
        <v/>
      </c>
      <c r="BH126" s="78">
        <f t="shared" si="13"/>
        <v>0</v>
      </c>
      <c r="BI126" s="2">
        <f t="shared" si="16"/>
        <v>0</v>
      </c>
      <c r="BJ126" s="2">
        <f t="shared" si="17"/>
        <v>0</v>
      </c>
      <c r="BK126" s="2">
        <f t="shared" si="14"/>
        <v>0</v>
      </c>
    </row>
    <row r="127" spans="2:63" ht="15" customHeight="1" x14ac:dyDescent="0.25">
      <c r="B127" s="14">
        <v>119</v>
      </c>
      <c r="C127" s="95" t="str">
        <f t="shared" si="18"/>
        <v/>
      </c>
      <c r="D127" s="15" t="str">
        <f t="shared" si="12"/>
        <v>OK</v>
      </c>
      <c r="E127" s="16" t="e">
        <f>VLOOKUP('Data Sheet'!$B$8,'Data Sheet'!$I$2:$J$9,2,FALSE)</f>
        <v>#N/A</v>
      </c>
      <c r="F127" s="16" t="str">
        <f t="shared" si="19"/>
        <v/>
      </c>
      <c r="G127" s="103">
        <f t="shared" si="20"/>
        <v>0</v>
      </c>
      <c r="H127" s="17" t="s">
        <v>26</v>
      </c>
      <c r="I127" s="17" t="s">
        <v>26</v>
      </c>
      <c r="J127" s="17" t="str">
        <f>IF('Data Sheet'!$B$9="NC-50","N/A","OK")</f>
        <v>OK</v>
      </c>
      <c r="K127" s="17" t="str">
        <f>IF('Data Sheet'!$B$9="NC-50","N/A","OK")</f>
        <v>OK</v>
      </c>
      <c r="L127" s="17" t="str">
        <f t="shared" si="21"/>
        <v>OK</v>
      </c>
      <c r="M127" s="17" t="str">
        <f t="shared" si="22"/>
        <v>OK</v>
      </c>
      <c r="N127" s="18" t="str">
        <f>IF(BO127&lt;&gt;"",
    IF(INT('Data Sheet'!$A$19)=INT('Data Sheet'!$B$19),
        --(INT('Data Sheet'!$A$19) &amp; "." &amp; BO127),
        IF(AND((--(INT('Data Sheet'!$A$19) &amp; "." &amp; BO127)&gt;=--('Data Sheet'!$A$19)), (--(INT('Data Sheet'!$A$19) &amp; "." &amp; BO127)&lt;=--('Data Sheet'!$B$19))),
            --(INT('Data Sheet'!$A$19) &amp; "." &amp; BO127),
            --(INT('Data Sheet'!$B$19) &amp; "." &amp; BO127)
        )
    ),
    IF(BN127&lt;&gt;"",
        IF(INT('Data Sheet'!$A$19)=INT('Data Sheet'!$B$19),
            --(INT('Data Sheet'!$A$19) &amp; "." &amp; LEFT(BN127,3)),
            IF(AND((--(INT('Data Sheet'!$A$19) &amp; "." &amp; LEFT(BN127,3))&gt;=--('Data Sheet'!$A$19)), (--(INT('Data Sheet'!$A$19) &amp; "." &amp; LEFT(BN127,3))&lt;=--('Data Sheet'!$B$19))),
                --(INT('Data Sheet'!$A$19) &amp; "." &amp; LEFT(BN127,3)),
                --(INT('Data Sheet'!$B$19) &amp; "." &amp; LEFT(BN127,3))
            )
        ),
        "OK"
    )
)</f>
        <v>OK</v>
      </c>
      <c r="O127" s="23" t="str">
        <f>IF(BP127&lt;&gt;"",
    IF(INT('Data Sheet'!$A$19)=INT('Data Sheet'!$B$19),
        --(INT('Data Sheet'!$A$19) &amp; "." &amp; BP127),
        IF(AND((--(INT('Data Sheet'!$A$19) &amp; "." &amp; BP127)&gt;=--('Data Sheet'!$A$19)), (--(INT('Data Sheet'!$A$19) &amp; "." &amp; BP127)&lt;=--('Data Sheet'!$B$19))),
            --(INT('Data Sheet'!$A$19) &amp; "." &amp; BP127),
            --(INT('Data Sheet'!$B$19) &amp; "." &amp; BP127)
        )
    ),
    IF(BN127&lt;&gt;"",
        IF(INT('Data Sheet'!$A$19)=INT('Data Sheet'!$B$19),
            --(INT('Data Sheet'!$A$19) &amp; "." &amp; RIGHT(BN127,3)),
            IF(AND((--(INT('Data Sheet'!$A$19) &amp; "." &amp; RIGHT(BN127,3))&gt;=--('Data Sheet'!$A$19)), (--(INT('Data Sheet'!$A$19) &amp; "." &amp; RIGHT(BN127,3))&lt;=--('Data Sheet'!$B$19))),
                --(INT('Data Sheet'!$A$19) &amp; "." &amp; RIGHT(BN127,3)),
                --(INT('Data Sheet'!$B$19) &amp; "." &amp; RIGHT(BN127,3))
            )
        ),
        "OK"
    )
)</f>
        <v>OK</v>
      </c>
      <c r="P127" s="23" t="str">
        <f>IF(BR127&lt;&gt;"",
    IF(INT('Data Sheet'!$A$19)=INT('Data Sheet'!$B$15),
        --(INT('Data Sheet'!$A$15) &amp; "." &amp; BR127),
        IF(AND((--(INT('Data Sheet'!$A$15) &amp; "." &amp; BR127)&gt;=--('Data Sheet'!$A$15)), (--(INT('Data Sheet'!$A$15) &amp; "." &amp; BR127)&lt;=--('Data Sheet'!$B$15))),
            --(INT('Data Sheet'!$A$15) &amp; "." &amp; BR127),
            --(INT('Data Sheet'!$B$15) &amp; "." &amp; BR127)
        )
    ),
    IF(BQ127&lt;&gt;"",
        IF(INT('Data Sheet'!$A$15)=INT('Data Sheet'!$B$15),
            --(INT('Data Sheet'!$A$15) &amp; "." &amp; LEFT(BQ127,3)),
            IF(AND((--(INT('Data Sheet'!$A$15) &amp; "." &amp; LEFT(BQ127,3))&gt;=--('Data Sheet'!$A$15)), (--(INT('Data Sheet'!$A$15) &amp; "." &amp; LEFT(BQ127,3))&lt;=--('Data Sheet'!$B$15))),
                --(INT('Data Sheet'!$A$15) &amp; "." &amp; LEFT(BQ127,3)),
                --(INT('Data Sheet'!$B$15) &amp; "." &amp; LEFT(BQ127,3))
            )
        ),
        "OK"
    )
)</f>
        <v>OK</v>
      </c>
      <c r="Q127" s="23" t="str">
        <f>IF(BS127&lt;&gt;"",
    IF(INT('Data Sheet'!$A$19)=INT('Data Sheet'!$B$15),
        --(INT('Data Sheet'!$A$15) &amp; "." &amp; BS127),
        IF(AND((--(INT('Data Sheet'!$A$15) &amp; "." &amp; BS127)&gt;=--('Data Sheet'!$A$15)), (--(INT('Data Sheet'!$A$15) &amp; "." &amp; BS127)&lt;=--('Data Sheet'!$B$15))),
            --(INT('Data Sheet'!$A$15) &amp; "." &amp; BS127),
            --(INT('Data Sheet'!$B$15) &amp; "." &amp; BS127)
        )
    ),
    IF(BQ127&lt;&gt;"",
        IF(INT('Data Sheet'!$A$15)=INT('Data Sheet'!$B$15),
            --(INT('Data Sheet'!$A$15) &amp; "." &amp; RIGHT(BQ127,3)),
            IF(AND((--(INT('Data Sheet'!$A$15) &amp; "." &amp; RIGHT(BQ127,3))&gt;=--('Data Sheet'!$A$15)), (--(INT('Data Sheet'!$A$15) &amp; "." &amp; RIGHT(BQ127,3))&lt;=--('Data Sheet'!$B$15))),
                --(INT('Data Sheet'!$A$15) &amp; "." &amp; RIGHT(BQ127,3)),
                --(INT('Data Sheet'!$B$15) &amp; "." &amp; RIGHT(BQ127,3))
            )
        ),
        "OK"
    )
)</f>
        <v>OK</v>
      </c>
      <c r="R127" s="19"/>
      <c r="S127" s="19"/>
      <c r="T127" s="19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1"/>
      <c r="AU127" s="21"/>
      <c r="AV127" s="21"/>
      <c r="AW127" s="22"/>
      <c r="AX127" s="99"/>
      <c r="AY127" s="20"/>
      <c r="AZ127" s="20"/>
      <c r="BA127" s="22"/>
      <c r="BB127">
        <v>119</v>
      </c>
      <c r="BC127" s="80"/>
      <c r="BD127" s="80"/>
      <c r="BE127" s="80"/>
      <c r="BF127" s="80"/>
      <c r="BG127" s="32" t="str">
        <f t="shared" si="15"/>
        <v/>
      </c>
      <c r="BH127" s="78">
        <f t="shared" si="13"/>
        <v>0</v>
      </c>
      <c r="BI127" s="2">
        <f t="shared" si="16"/>
        <v>0</v>
      </c>
      <c r="BJ127" s="2">
        <f t="shared" si="17"/>
        <v>0</v>
      </c>
      <c r="BK127" s="2">
        <f t="shared" si="14"/>
        <v>0</v>
      </c>
    </row>
    <row r="128" spans="2:63" ht="15" customHeight="1" x14ac:dyDescent="0.25">
      <c r="B128" s="14">
        <v>120</v>
      </c>
      <c r="C128" s="95" t="str">
        <f t="shared" si="18"/>
        <v/>
      </c>
      <c r="D128" s="15" t="str">
        <f t="shared" si="12"/>
        <v>OK</v>
      </c>
      <c r="E128" s="16" t="e">
        <f>VLOOKUP('Data Sheet'!$B$8,'Data Sheet'!$I$2:$J$9,2,FALSE)</f>
        <v>#N/A</v>
      </c>
      <c r="F128" s="16" t="str">
        <f t="shared" si="19"/>
        <v/>
      </c>
      <c r="G128" s="103">
        <f t="shared" si="20"/>
        <v>0</v>
      </c>
      <c r="H128" s="17" t="s">
        <v>26</v>
      </c>
      <c r="I128" s="17" t="s">
        <v>26</v>
      </c>
      <c r="J128" s="17" t="str">
        <f>IF('Data Sheet'!$B$9="NC-50","N/A","OK")</f>
        <v>OK</v>
      </c>
      <c r="K128" s="17" t="str">
        <f>IF('Data Sheet'!$B$9="NC-50","N/A","OK")</f>
        <v>OK</v>
      </c>
      <c r="L128" s="17" t="str">
        <f t="shared" si="21"/>
        <v>OK</v>
      </c>
      <c r="M128" s="17" t="str">
        <f t="shared" si="22"/>
        <v>OK</v>
      </c>
      <c r="N128" s="18" t="str">
        <f>IF(BO128&lt;&gt;"",
    IF(INT('Data Sheet'!$A$19)=INT('Data Sheet'!$B$19),
        --(INT('Data Sheet'!$A$19) &amp; "." &amp; BO128),
        IF(AND((--(INT('Data Sheet'!$A$19) &amp; "." &amp; BO128)&gt;=--('Data Sheet'!$A$19)), (--(INT('Data Sheet'!$A$19) &amp; "." &amp; BO128)&lt;=--('Data Sheet'!$B$19))),
            --(INT('Data Sheet'!$A$19) &amp; "." &amp; BO128),
            --(INT('Data Sheet'!$B$19) &amp; "." &amp; BO128)
        )
    ),
    IF(BN128&lt;&gt;"",
        IF(INT('Data Sheet'!$A$19)=INT('Data Sheet'!$B$19),
            --(INT('Data Sheet'!$A$19) &amp; "." &amp; LEFT(BN128,3)),
            IF(AND((--(INT('Data Sheet'!$A$19) &amp; "." &amp; LEFT(BN128,3))&gt;=--('Data Sheet'!$A$19)), (--(INT('Data Sheet'!$A$19) &amp; "." &amp; LEFT(BN128,3))&lt;=--('Data Sheet'!$B$19))),
                --(INT('Data Sheet'!$A$19) &amp; "." &amp; LEFT(BN128,3)),
                --(INT('Data Sheet'!$B$19) &amp; "." &amp; LEFT(BN128,3))
            )
        ),
        "OK"
    )
)</f>
        <v>OK</v>
      </c>
      <c r="O128" s="23" t="str">
        <f>IF(BP128&lt;&gt;"",
    IF(INT('Data Sheet'!$A$19)=INT('Data Sheet'!$B$19),
        --(INT('Data Sheet'!$A$19) &amp; "." &amp; BP128),
        IF(AND((--(INT('Data Sheet'!$A$19) &amp; "." &amp; BP128)&gt;=--('Data Sheet'!$A$19)), (--(INT('Data Sheet'!$A$19) &amp; "." &amp; BP128)&lt;=--('Data Sheet'!$B$19))),
            --(INT('Data Sheet'!$A$19) &amp; "." &amp; BP128),
            --(INT('Data Sheet'!$B$19) &amp; "." &amp; BP128)
        )
    ),
    IF(BN128&lt;&gt;"",
        IF(INT('Data Sheet'!$A$19)=INT('Data Sheet'!$B$19),
            --(INT('Data Sheet'!$A$19) &amp; "." &amp; RIGHT(BN128,3)),
            IF(AND((--(INT('Data Sheet'!$A$19) &amp; "." &amp; RIGHT(BN128,3))&gt;=--('Data Sheet'!$A$19)), (--(INT('Data Sheet'!$A$19) &amp; "." &amp; RIGHT(BN128,3))&lt;=--('Data Sheet'!$B$19))),
                --(INT('Data Sheet'!$A$19) &amp; "." &amp; RIGHT(BN128,3)),
                --(INT('Data Sheet'!$B$19) &amp; "." &amp; RIGHT(BN128,3))
            )
        ),
        "OK"
    )
)</f>
        <v>OK</v>
      </c>
      <c r="P128" s="23" t="str">
        <f>IF(BR128&lt;&gt;"",
    IF(INT('Data Sheet'!$A$19)=INT('Data Sheet'!$B$15),
        --(INT('Data Sheet'!$A$15) &amp; "." &amp; BR128),
        IF(AND((--(INT('Data Sheet'!$A$15) &amp; "." &amp; BR128)&gt;=--('Data Sheet'!$A$15)), (--(INT('Data Sheet'!$A$15) &amp; "." &amp; BR128)&lt;=--('Data Sheet'!$B$15))),
            --(INT('Data Sheet'!$A$15) &amp; "." &amp; BR128),
            --(INT('Data Sheet'!$B$15) &amp; "." &amp; BR128)
        )
    ),
    IF(BQ128&lt;&gt;"",
        IF(INT('Data Sheet'!$A$15)=INT('Data Sheet'!$B$15),
            --(INT('Data Sheet'!$A$15) &amp; "." &amp; LEFT(BQ128,3)),
            IF(AND((--(INT('Data Sheet'!$A$15) &amp; "." &amp; LEFT(BQ128,3))&gt;=--('Data Sheet'!$A$15)), (--(INT('Data Sheet'!$A$15) &amp; "." &amp; LEFT(BQ128,3))&lt;=--('Data Sheet'!$B$15))),
                --(INT('Data Sheet'!$A$15) &amp; "." &amp; LEFT(BQ128,3)),
                --(INT('Data Sheet'!$B$15) &amp; "." &amp; LEFT(BQ128,3))
            )
        ),
        "OK"
    )
)</f>
        <v>OK</v>
      </c>
      <c r="Q128" s="23" t="str">
        <f>IF(BS128&lt;&gt;"",
    IF(INT('Data Sheet'!$A$19)=INT('Data Sheet'!$B$15),
        --(INT('Data Sheet'!$A$15) &amp; "." &amp; BS128),
        IF(AND((--(INT('Data Sheet'!$A$15) &amp; "." &amp; BS128)&gt;=--('Data Sheet'!$A$15)), (--(INT('Data Sheet'!$A$15) &amp; "." &amp; BS128)&lt;=--('Data Sheet'!$B$15))),
            --(INT('Data Sheet'!$A$15) &amp; "." &amp; BS128),
            --(INT('Data Sheet'!$B$15) &amp; "." &amp; BS128)
        )
    ),
    IF(BQ128&lt;&gt;"",
        IF(INT('Data Sheet'!$A$15)=INT('Data Sheet'!$B$15),
            --(INT('Data Sheet'!$A$15) &amp; "." &amp; RIGHT(BQ128,3)),
            IF(AND((--(INT('Data Sheet'!$A$15) &amp; "." &amp; RIGHT(BQ128,3))&gt;=--('Data Sheet'!$A$15)), (--(INT('Data Sheet'!$A$15) &amp; "." &amp; RIGHT(BQ128,3))&lt;=--('Data Sheet'!$B$15))),
                --(INT('Data Sheet'!$A$15) &amp; "." &amp; RIGHT(BQ128,3)),
                --(INT('Data Sheet'!$B$15) &amp; "." &amp; RIGHT(BQ128,3))
            )
        ),
        "OK"
    )
)</f>
        <v>OK</v>
      </c>
      <c r="R128" s="19"/>
      <c r="S128" s="19"/>
      <c r="T128" s="19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1"/>
      <c r="AU128" s="21"/>
      <c r="AV128" s="21"/>
      <c r="AW128" s="22"/>
      <c r="AX128" s="99"/>
      <c r="AY128" s="20"/>
      <c r="AZ128" s="20"/>
      <c r="BA128" s="22"/>
      <c r="BB128">
        <v>120</v>
      </c>
      <c r="BC128" s="80"/>
      <c r="BD128" s="80"/>
      <c r="BE128" s="80"/>
      <c r="BF128" s="80"/>
      <c r="BG128" s="32" t="str">
        <f t="shared" si="15"/>
        <v/>
      </c>
      <c r="BH128" s="78">
        <f t="shared" si="13"/>
        <v>0</v>
      </c>
      <c r="BI128" s="2">
        <f t="shared" si="16"/>
        <v>0</v>
      </c>
      <c r="BJ128" s="2">
        <f t="shared" si="17"/>
        <v>0</v>
      </c>
      <c r="BK128" s="2">
        <f t="shared" si="14"/>
        <v>0</v>
      </c>
    </row>
    <row r="129" spans="2:63" ht="15" customHeight="1" x14ac:dyDescent="0.25">
      <c r="B129" s="14">
        <v>121</v>
      </c>
      <c r="C129" s="95" t="str">
        <f t="shared" si="18"/>
        <v/>
      </c>
      <c r="D129" s="15" t="str">
        <f t="shared" si="12"/>
        <v>OK</v>
      </c>
      <c r="E129" s="16" t="e">
        <f>VLOOKUP('Data Sheet'!$B$8,'Data Sheet'!$I$2:$J$9,2,FALSE)</f>
        <v>#N/A</v>
      </c>
      <c r="F129" s="16" t="str">
        <f t="shared" si="19"/>
        <v/>
      </c>
      <c r="G129" s="103">
        <f t="shared" si="20"/>
        <v>0</v>
      </c>
      <c r="H129" s="17" t="s">
        <v>26</v>
      </c>
      <c r="I129" s="17" t="s">
        <v>26</v>
      </c>
      <c r="J129" s="17" t="str">
        <f>IF('Data Sheet'!$B$9="NC-50","N/A","OK")</f>
        <v>OK</v>
      </c>
      <c r="K129" s="17" t="str">
        <f>IF('Data Sheet'!$B$9="NC-50","N/A","OK")</f>
        <v>OK</v>
      </c>
      <c r="L129" s="17" t="str">
        <f t="shared" si="21"/>
        <v>OK</v>
      </c>
      <c r="M129" s="17" t="str">
        <f t="shared" si="22"/>
        <v>OK</v>
      </c>
      <c r="N129" s="18" t="str">
        <f>IF(BO129&lt;&gt;"",
    IF(INT('Data Sheet'!$A$19)=INT('Data Sheet'!$B$19),
        --(INT('Data Sheet'!$A$19) &amp; "." &amp; BO129),
        IF(AND((--(INT('Data Sheet'!$A$19) &amp; "." &amp; BO129)&gt;=--('Data Sheet'!$A$19)), (--(INT('Data Sheet'!$A$19) &amp; "." &amp; BO129)&lt;=--('Data Sheet'!$B$19))),
            --(INT('Data Sheet'!$A$19) &amp; "." &amp; BO129),
            --(INT('Data Sheet'!$B$19) &amp; "." &amp; BO129)
        )
    ),
    IF(BN129&lt;&gt;"",
        IF(INT('Data Sheet'!$A$19)=INT('Data Sheet'!$B$19),
            --(INT('Data Sheet'!$A$19) &amp; "." &amp; LEFT(BN129,3)),
            IF(AND((--(INT('Data Sheet'!$A$19) &amp; "." &amp; LEFT(BN129,3))&gt;=--('Data Sheet'!$A$19)), (--(INT('Data Sheet'!$A$19) &amp; "." &amp; LEFT(BN129,3))&lt;=--('Data Sheet'!$B$19))),
                --(INT('Data Sheet'!$A$19) &amp; "." &amp; LEFT(BN129,3)),
                --(INT('Data Sheet'!$B$19) &amp; "." &amp; LEFT(BN129,3))
            )
        ),
        "OK"
    )
)</f>
        <v>OK</v>
      </c>
      <c r="O129" s="23" t="str">
        <f>IF(BP129&lt;&gt;"",
    IF(INT('Data Sheet'!$A$19)=INT('Data Sheet'!$B$19),
        --(INT('Data Sheet'!$A$19) &amp; "." &amp; BP129),
        IF(AND((--(INT('Data Sheet'!$A$19) &amp; "." &amp; BP129)&gt;=--('Data Sheet'!$A$19)), (--(INT('Data Sheet'!$A$19) &amp; "." &amp; BP129)&lt;=--('Data Sheet'!$B$19))),
            --(INT('Data Sheet'!$A$19) &amp; "." &amp; BP129),
            --(INT('Data Sheet'!$B$19) &amp; "." &amp; BP129)
        )
    ),
    IF(BN129&lt;&gt;"",
        IF(INT('Data Sheet'!$A$19)=INT('Data Sheet'!$B$19),
            --(INT('Data Sheet'!$A$19) &amp; "." &amp; RIGHT(BN129,3)),
            IF(AND((--(INT('Data Sheet'!$A$19) &amp; "." &amp; RIGHT(BN129,3))&gt;=--('Data Sheet'!$A$19)), (--(INT('Data Sheet'!$A$19) &amp; "." &amp; RIGHT(BN129,3))&lt;=--('Data Sheet'!$B$19))),
                --(INT('Data Sheet'!$A$19) &amp; "." &amp; RIGHT(BN129,3)),
                --(INT('Data Sheet'!$B$19) &amp; "." &amp; RIGHT(BN129,3))
            )
        ),
        "OK"
    )
)</f>
        <v>OK</v>
      </c>
      <c r="P129" s="23" t="str">
        <f>IF(BR129&lt;&gt;"",
    IF(INT('Data Sheet'!$A$19)=INT('Data Sheet'!$B$15),
        --(INT('Data Sheet'!$A$15) &amp; "." &amp; BR129),
        IF(AND((--(INT('Data Sheet'!$A$15) &amp; "." &amp; BR129)&gt;=--('Data Sheet'!$A$15)), (--(INT('Data Sheet'!$A$15) &amp; "." &amp; BR129)&lt;=--('Data Sheet'!$B$15))),
            --(INT('Data Sheet'!$A$15) &amp; "." &amp; BR129),
            --(INT('Data Sheet'!$B$15) &amp; "." &amp; BR129)
        )
    ),
    IF(BQ129&lt;&gt;"",
        IF(INT('Data Sheet'!$A$15)=INT('Data Sheet'!$B$15),
            --(INT('Data Sheet'!$A$15) &amp; "." &amp; LEFT(BQ129,3)),
            IF(AND((--(INT('Data Sheet'!$A$15) &amp; "." &amp; LEFT(BQ129,3))&gt;=--('Data Sheet'!$A$15)), (--(INT('Data Sheet'!$A$15) &amp; "." &amp; LEFT(BQ129,3))&lt;=--('Data Sheet'!$B$15))),
                --(INT('Data Sheet'!$A$15) &amp; "." &amp; LEFT(BQ129,3)),
                --(INT('Data Sheet'!$B$15) &amp; "." &amp; LEFT(BQ129,3))
            )
        ),
        "OK"
    )
)</f>
        <v>OK</v>
      </c>
      <c r="Q129" s="23" t="str">
        <f>IF(BS129&lt;&gt;"",
    IF(INT('Data Sheet'!$A$19)=INT('Data Sheet'!$B$15),
        --(INT('Data Sheet'!$A$15) &amp; "." &amp; BS129),
        IF(AND((--(INT('Data Sheet'!$A$15) &amp; "." &amp; BS129)&gt;=--('Data Sheet'!$A$15)), (--(INT('Data Sheet'!$A$15) &amp; "." &amp; BS129)&lt;=--('Data Sheet'!$B$15))),
            --(INT('Data Sheet'!$A$15) &amp; "." &amp; BS129),
            --(INT('Data Sheet'!$B$15) &amp; "." &amp; BS129)
        )
    ),
    IF(BQ129&lt;&gt;"",
        IF(INT('Data Sheet'!$A$15)=INT('Data Sheet'!$B$15),
            --(INT('Data Sheet'!$A$15) &amp; "." &amp; RIGHT(BQ129,3)),
            IF(AND((--(INT('Data Sheet'!$A$15) &amp; "." &amp; RIGHT(BQ129,3))&gt;=--('Data Sheet'!$A$15)), (--(INT('Data Sheet'!$A$15) &amp; "." &amp; RIGHT(BQ129,3))&lt;=--('Data Sheet'!$B$15))),
                --(INT('Data Sheet'!$A$15) &amp; "." &amp; RIGHT(BQ129,3)),
                --(INT('Data Sheet'!$B$15) &amp; "." &amp; RIGHT(BQ129,3))
            )
        ),
        "OK"
    )
)</f>
        <v>OK</v>
      </c>
      <c r="R129" s="19"/>
      <c r="S129" s="19"/>
      <c r="T129" s="19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1"/>
      <c r="AU129" s="21"/>
      <c r="AV129" s="21"/>
      <c r="AW129" s="22"/>
      <c r="AX129" s="99"/>
      <c r="AY129" s="20"/>
      <c r="AZ129" s="20"/>
      <c r="BA129" s="22"/>
      <c r="BB129">
        <v>121</v>
      </c>
      <c r="BC129" s="80"/>
      <c r="BD129" s="80"/>
      <c r="BE129" s="80"/>
      <c r="BF129" s="80"/>
      <c r="BG129" s="32" t="str">
        <f t="shared" si="15"/>
        <v/>
      </c>
      <c r="BH129" s="78">
        <f t="shared" si="13"/>
        <v>0</v>
      </c>
      <c r="BI129" s="2">
        <f t="shared" si="16"/>
        <v>0</v>
      </c>
      <c r="BJ129" s="2">
        <f t="shared" si="17"/>
        <v>0</v>
      </c>
      <c r="BK129" s="2">
        <f t="shared" si="14"/>
        <v>0</v>
      </c>
    </row>
    <row r="130" spans="2:63" ht="15" customHeight="1" x14ac:dyDescent="0.25">
      <c r="B130" s="14">
        <v>122</v>
      </c>
      <c r="C130" s="95" t="str">
        <f t="shared" si="18"/>
        <v/>
      </c>
      <c r="D130" s="15" t="str">
        <f t="shared" si="12"/>
        <v>OK</v>
      </c>
      <c r="E130" s="16" t="e">
        <f>VLOOKUP('Data Sheet'!$B$8,'Data Sheet'!$I$2:$J$9,2,FALSE)</f>
        <v>#N/A</v>
      </c>
      <c r="F130" s="16" t="str">
        <f t="shared" si="19"/>
        <v/>
      </c>
      <c r="G130" s="103">
        <f t="shared" si="20"/>
        <v>0</v>
      </c>
      <c r="H130" s="17" t="s">
        <v>26</v>
      </c>
      <c r="I130" s="17" t="s">
        <v>26</v>
      </c>
      <c r="J130" s="17" t="str">
        <f>IF('Data Sheet'!$B$9="NC-50","N/A","OK")</f>
        <v>OK</v>
      </c>
      <c r="K130" s="17" t="str">
        <f>IF('Data Sheet'!$B$9="NC-50","N/A","OK")</f>
        <v>OK</v>
      </c>
      <c r="L130" s="17" t="str">
        <f t="shared" si="21"/>
        <v>OK</v>
      </c>
      <c r="M130" s="17" t="str">
        <f t="shared" si="22"/>
        <v>OK</v>
      </c>
      <c r="N130" s="18" t="str">
        <f>IF(BO130&lt;&gt;"",
    IF(INT('Data Sheet'!$A$19)=INT('Data Sheet'!$B$19),
        --(INT('Data Sheet'!$A$19) &amp; "." &amp; BO130),
        IF(AND((--(INT('Data Sheet'!$A$19) &amp; "." &amp; BO130)&gt;=--('Data Sheet'!$A$19)), (--(INT('Data Sheet'!$A$19) &amp; "." &amp; BO130)&lt;=--('Data Sheet'!$B$19))),
            --(INT('Data Sheet'!$A$19) &amp; "." &amp; BO130),
            --(INT('Data Sheet'!$B$19) &amp; "." &amp; BO130)
        )
    ),
    IF(BN130&lt;&gt;"",
        IF(INT('Data Sheet'!$A$19)=INT('Data Sheet'!$B$19),
            --(INT('Data Sheet'!$A$19) &amp; "." &amp; LEFT(BN130,3)),
            IF(AND((--(INT('Data Sheet'!$A$19) &amp; "." &amp; LEFT(BN130,3))&gt;=--('Data Sheet'!$A$19)), (--(INT('Data Sheet'!$A$19) &amp; "." &amp; LEFT(BN130,3))&lt;=--('Data Sheet'!$B$19))),
                --(INT('Data Sheet'!$A$19) &amp; "." &amp; LEFT(BN130,3)),
                --(INT('Data Sheet'!$B$19) &amp; "." &amp; LEFT(BN130,3))
            )
        ),
        "OK"
    )
)</f>
        <v>OK</v>
      </c>
      <c r="O130" s="23" t="str">
        <f>IF(BP130&lt;&gt;"",
    IF(INT('Data Sheet'!$A$19)=INT('Data Sheet'!$B$19),
        --(INT('Data Sheet'!$A$19) &amp; "." &amp; BP130),
        IF(AND((--(INT('Data Sheet'!$A$19) &amp; "." &amp; BP130)&gt;=--('Data Sheet'!$A$19)), (--(INT('Data Sheet'!$A$19) &amp; "." &amp; BP130)&lt;=--('Data Sheet'!$B$19))),
            --(INT('Data Sheet'!$A$19) &amp; "." &amp; BP130),
            --(INT('Data Sheet'!$B$19) &amp; "." &amp; BP130)
        )
    ),
    IF(BN130&lt;&gt;"",
        IF(INT('Data Sheet'!$A$19)=INT('Data Sheet'!$B$19),
            --(INT('Data Sheet'!$A$19) &amp; "." &amp; RIGHT(BN130,3)),
            IF(AND((--(INT('Data Sheet'!$A$19) &amp; "." &amp; RIGHT(BN130,3))&gt;=--('Data Sheet'!$A$19)), (--(INT('Data Sheet'!$A$19) &amp; "." &amp; RIGHT(BN130,3))&lt;=--('Data Sheet'!$B$19))),
                --(INT('Data Sheet'!$A$19) &amp; "." &amp; RIGHT(BN130,3)),
                --(INT('Data Sheet'!$B$19) &amp; "." &amp; RIGHT(BN130,3))
            )
        ),
        "OK"
    )
)</f>
        <v>OK</v>
      </c>
      <c r="P130" s="23" t="str">
        <f>IF(BR130&lt;&gt;"",
    IF(INT('Data Sheet'!$A$19)=INT('Data Sheet'!$B$15),
        --(INT('Data Sheet'!$A$15) &amp; "." &amp; BR130),
        IF(AND((--(INT('Data Sheet'!$A$15) &amp; "." &amp; BR130)&gt;=--('Data Sheet'!$A$15)), (--(INT('Data Sheet'!$A$15) &amp; "." &amp; BR130)&lt;=--('Data Sheet'!$B$15))),
            --(INT('Data Sheet'!$A$15) &amp; "." &amp; BR130),
            --(INT('Data Sheet'!$B$15) &amp; "." &amp; BR130)
        )
    ),
    IF(BQ130&lt;&gt;"",
        IF(INT('Data Sheet'!$A$15)=INT('Data Sheet'!$B$15),
            --(INT('Data Sheet'!$A$15) &amp; "." &amp; LEFT(BQ130,3)),
            IF(AND((--(INT('Data Sheet'!$A$15) &amp; "." &amp; LEFT(BQ130,3))&gt;=--('Data Sheet'!$A$15)), (--(INT('Data Sheet'!$A$15) &amp; "." &amp; LEFT(BQ130,3))&lt;=--('Data Sheet'!$B$15))),
                --(INT('Data Sheet'!$A$15) &amp; "." &amp; LEFT(BQ130,3)),
                --(INT('Data Sheet'!$B$15) &amp; "." &amp; LEFT(BQ130,3))
            )
        ),
        "OK"
    )
)</f>
        <v>OK</v>
      </c>
      <c r="Q130" s="23" t="str">
        <f>IF(BS130&lt;&gt;"",
    IF(INT('Data Sheet'!$A$19)=INT('Data Sheet'!$B$15),
        --(INT('Data Sheet'!$A$15) &amp; "." &amp; BS130),
        IF(AND((--(INT('Data Sheet'!$A$15) &amp; "." &amp; BS130)&gt;=--('Data Sheet'!$A$15)), (--(INT('Data Sheet'!$A$15) &amp; "." &amp; BS130)&lt;=--('Data Sheet'!$B$15))),
            --(INT('Data Sheet'!$A$15) &amp; "." &amp; BS130),
            --(INT('Data Sheet'!$B$15) &amp; "." &amp; BS130)
        )
    ),
    IF(BQ130&lt;&gt;"",
        IF(INT('Data Sheet'!$A$15)=INT('Data Sheet'!$B$15),
            --(INT('Data Sheet'!$A$15) &amp; "." &amp; RIGHT(BQ130,3)),
            IF(AND((--(INT('Data Sheet'!$A$15) &amp; "." &amp; RIGHT(BQ130,3))&gt;=--('Data Sheet'!$A$15)), (--(INT('Data Sheet'!$A$15) &amp; "." &amp; RIGHT(BQ130,3))&lt;=--('Data Sheet'!$B$15))),
                --(INT('Data Sheet'!$A$15) &amp; "." &amp; RIGHT(BQ130,3)),
                --(INT('Data Sheet'!$B$15) &amp; "." &amp; RIGHT(BQ130,3))
            )
        ),
        "OK"
    )
)</f>
        <v>OK</v>
      </c>
      <c r="R130" s="19"/>
      <c r="S130" s="19"/>
      <c r="T130" s="19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1"/>
      <c r="AU130" s="21"/>
      <c r="AV130" s="21"/>
      <c r="AW130" s="22"/>
      <c r="AX130" s="99"/>
      <c r="AY130" s="20"/>
      <c r="AZ130" s="20"/>
      <c r="BA130" s="22"/>
      <c r="BB130">
        <v>122</v>
      </c>
      <c r="BC130" s="80"/>
      <c r="BD130" s="80"/>
      <c r="BE130" s="80"/>
      <c r="BF130" s="80"/>
      <c r="BG130" s="32" t="str">
        <f t="shared" si="15"/>
        <v/>
      </c>
      <c r="BH130" s="78">
        <f t="shared" si="13"/>
        <v>0</v>
      </c>
      <c r="BI130" s="2">
        <f t="shared" si="16"/>
        <v>0</v>
      </c>
      <c r="BJ130" s="2">
        <f t="shared" si="17"/>
        <v>0</v>
      </c>
      <c r="BK130" s="2">
        <f t="shared" si="14"/>
        <v>0</v>
      </c>
    </row>
    <row r="131" spans="2:63" ht="15" customHeight="1" x14ac:dyDescent="0.25">
      <c r="B131" s="14">
        <v>123</v>
      </c>
      <c r="C131" s="95" t="str">
        <f t="shared" si="18"/>
        <v/>
      </c>
      <c r="D131" s="15" t="str">
        <f t="shared" si="12"/>
        <v>OK</v>
      </c>
      <c r="E131" s="16" t="e">
        <f>VLOOKUP('Data Sheet'!$B$8,'Data Sheet'!$I$2:$J$9,2,FALSE)</f>
        <v>#N/A</v>
      </c>
      <c r="F131" s="16" t="str">
        <f t="shared" si="19"/>
        <v/>
      </c>
      <c r="G131" s="103">
        <f t="shared" si="20"/>
        <v>0</v>
      </c>
      <c r="H131" s="17" t="s">
        <v>26</v>
      </c>
      <c r="I131" s="17" t="s">
        <v>26</v>
      </c>
      <c r="J131" s="17" t="str">
        <f>IF('Data Sheet'!$B$9="NC-50","N/A","OK")</f>
        <v>OK</v>
      </c>
      <c r="K131" s="17" t="str">
        <f>IF('Data Sheet'!$B$9="NC-50","N/A","OK")</f>
        <v>OK</v>
      </c>
      <c r="L131" s="17" t="str">
        <f t="shared" si="21"/>
        <v>OK</v>
      </c>
      <c r="M131" s="17" t="str">
        <f t="shared" si="22"/>
        <v>OK</v>
      </c>
      <c r="N131" s="18" t="str">
        <f>IF(BO131&lt;&gt;"",
    IF(INT('Data Sheet'!$A$19)=INT('Data Sheet'!$B$19),
        --(INT('Data Sheet'!$A$19) &amp; "." &amp; BO131),
        IF(AND((--(INT('Data Sheet'!$A$19) &amp; "." &amp; BO131)&gt;=--('Data Sheet'!$A$19)), (--(INT('Data Sheet'!$A$19) &amp; "." &amp; BO131)&lt;=--('Data Sheet'!$B$19))),
            --(INT('Data Sheet'!$A$19) &amp; "." &amp; BO131),
            --(INT('Data Sheet'!$B$19) &amp; "." &amp; BO131)
        )
    ),
    IF(BN131&lt;&gt;"",
        IF(INT('Data Sheet'!$A$19)=INT('Data Sheet'!$B$19),
            --(INT('Data Sheet'!$A$19) &amp; "." &amp; LEFT(BN131,3)),
            IF(AND((--(INT('Data Sheet'!$A$19) &amp; "." &amp; LEFT(BN131,3))&gt;=--('Data Sheet'!$A$19)), (--(INT('Data Sheet'!$A$19) &amp; "." &amp; LEFT(BN131,3))&lt;=--('Data Sheet'!$B$19))),
                --(INT('Data Sheet'!$A$19) &amp; "." &amp; LEFT(BN131,3)),
                --(INT('Data Sheet'!$B$19) &amp; "." &amp; LEFT(BN131,3))
            )
        ),
        "OK"
    )
)</f>
        <v>OK</v>
      </c>
      <c r="O131" s="23" t="str">
        <f>IF(BP131&lt;&gt;"",
    IF(INT('Data Sheet'!$A$19)=INT('Data Sheet'!$B$19),
        --(INT('Data Sheet'!$A$19) &amp; "." &amp; BP131),
        IF(AND((--(INT('Data Sheet'!$A$19) &amp; "." &amp; BP131)&gt;=--('Data Sheet'!$A$19)), (--(INT('Data Sheet'!$A$19) &amp; "." &amp; BP131)&lt;=--('Data Sheet'!$B$19))),
            --(INT('Data Sheet'!$A$19) &amp; "." &amp; BP131),
            --(INT('Data Sheet'!$B$19) &amp; "." &amp; BP131)
        )
    ),
    IF(BN131&lt;&gt;"",
        IF(INT('Data Sheet'!$A$19)=INT('Data Sheet'!$B$19),
            --(INT('Data Sheet'!$A$19) &amp; "." &amp; RIGHT(BN131,3)),
            IF(AND((--(INT('Data Sheet'!$A$19) &amp; "." &amp; RIGHT(BN131,3))&gt;=--('Data Sheet'!$A$19)), (--(INT('Data Sheet'!$A$19) &amp; "." &amp; RIGHT(BN131,3))&lt;=--('Data Sheet'!$B$19))),
                --(INT('Data Sheet'!$A$19) &amp; "." &amp; RIGHT(BN131,3)),
                --(INT('Data Sheet'!$B$19) &amp; "." &amp; RIGHT(BN131,3))
            )
        ),
        "OK"
    )
)</f>
        <v>OK</v>
      </c>
      <c r="P131" s="23" t="str">
        <f>IF(BR131&lt;&gt;"",
    IF(INT('Data Sheet'!$A$19)=INT('Data Sheet'!$B$15),
        --(INT('Data Sheet'!$A$15) &amp; "." &amp; BR131),
        IF(AND((--(INT('Data Sheet'!$A$15) &amp; "." &amp; BR131)&gt;=--('Data Sheet'!$A$15)), (--(INT('Data Sheet'!$A$15) &amp; "." &amp; BR131)&lt;=--('Data Sheet'!$B$15))),
            --(INT('Data Sheet'!$A$15) &amp; "." &amp; BR131),
            --(INT('Data Sheet'!$B$15) &amp; "." &amp; BR131)
        )
    ),
    IF(BQ131&lt;&gt;"",
        IF(INT('Data Sheet'!$A$15)=INT('Data Sheet'!$B$15),
            --(INT('Data Sheet'!$A$15) &amp; "." &amp; LEFT(BQ131,3)),
            IF(AND((--(INT('Data Sheet'!$A$15) &amp; "." &amp; LEFT(BQ131,3))&gt;=--('Data Sheet'!$A$15)), (--(INT('Data Sheet'!$A$15) &amp; "." &amp; LEFT(BQ131,3))&lt;=--('Data Sheet'!$B$15))),
                --(INT('Data Sheet'!$A$15) &amp; "." &amp; LEFT(BQ131,3)),
                --(INT('Data Sheet'!$B$15) &amp; "." &amp; LEFT(BQ131,3))
            )
        ),
        "OK"
    )
)</f>
        <v>OK</v>
      </c>
      <c r="Q131" s="23" t="str">
        <f>IF(BS131&lt;&gt;"",
    IF(INT('Data Sheet'!$A$19)=INT('Data Sheet'!$B$15),
        --(INT('Data Sheet'!$A$15) &amp; "." &amp; BS131),
        IF(AND((--(INT('Data Sheet'!$A$15) &amp; "." &amp; BS131)&gt;=--('Data Sheet'!$A$15)), (--(INT('Data Sheet'!$A$15) &amp; "." &amp; BS131)&lt;=--('Data Sheet'!$B$15))),
            --(INT('Data Sheet'!$A$15) &amp; "." &amp; BS131),
            --(INT('Data Sheet'!$B$15) &amp; "." &amp; BS131)
        )
    ),
    IF(BQ131&lt;&gt;"",
        IF(INT('Data Sheet'!$A$15)=INT('Data Sheet'!$B$15),
            --(INT('Data Sheet'!$A$15) &amp; "." &amp; RIGHT(BQ131,3)),
            IF(AND((--(INT('Data Sheet'!$A$15) &amp; "." &amp; RIGHT(BQ131,3))&gt;=--('Data Sheet'!$A$15)), (--(INT('Data Sheet'!$A$15) &amp; "." &amp; RIGHT(BQ131,3))&lt;=--('Data Sheet'!$B$15))),
                --(INT('Data Sheet'!$A$15) &amp; "." &amp; RIGHT(BQ131,3)),
                --(INT('Data Sheet'!$B$15) &amp; "." &amp; RIGHT(BQ131,3))
            )
        ),
        "OK"
    )
)</f>
        <v>OK</v>
      </c>
      <c r="R131" s="19"/>
      <c r="S131" s="19"/>
      <c r="T131" s="19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1"/>
      <c r="AU131" s="21"/>
      <c r="AV131" s="21"/>
      <c r="AW131" s="22"/>
      <c r="AX131" s="99"/>
      <c r="AY131" s="20"/>
      <c r="AZ131" s="20"/>
      <c r="BA131" s="22"/>
      <c r="BB131">
        <v>123</v>
      </c>
      <c r="BC131" s="80"/>
      <c r="BD131" s="80"/>
      <c r="BE131" s="80"/>
      <c r="BF131" s="80"/>
      <c r="BG131" s="32" t="str">
        <f t="shared" si="15"/>
        <v/>
      </c>
      <c r="BH131" s="78">
        <f t="shared" si="13"/>
        <v>0</v>
      </c>
      <c r="BI131" s="2">
        <f t="shared" si="16"/>
        <v>0</v>
      </c>
      <c r="BJ131" s="2">
        <f t="shared" si="17"/>
        <v>0</v>
      </c>
      <c r="BK131" s="2">
        <f t="shared" si="14"/>
        <v>0</v>
      </c>
    </row>
    <row r="132" spans="2:63" ht="15" customHeight="1" x14ac:dyDescent="0.25">
      <c r="B132" s="14">
        <v>124</v>
      </c>
      <c r="C132" s="95" t="str">
        <f t="shared" si="18"/>
        <v/>
      </c>
      <c r="D132" s="15" t="str">
        <f t="shared" si="12"/>
        <v>OK</v>
      </c>
      <c r="E132" s="16" t="e">
        <f>VLOOKUP('Data Sheet'!$B$8,'Data Sheet'!$I$2:$J$9,2,FALSE)</f>
        <v>#N/A</v>
      </c>
      <c r="F132" s="16" t="str">
        <f t="shared" si="19"/>
        <v/>
      </c>
      <c r="G132" s="103">
        <f t="shared" si="20"/>
        <v>0</v>
      </c>
      <c r="H132" s="17" t="s">
        <v>26</v>
      </c>
      <c r="I132" s="17" t="s">
        <v>26</v>
      </c>
      <c r="J132" s="17" t="str">
        <f>IF('Data Sheet'!$B$9="NC-50","N/A","OK")</f>
        <v>OK</v>
      </c>
      <c r="K132" s="17" t="str">
        <f>IF('Data Sheet'!$B$9="NC-50","N/A","OK")</f>
        <v>OK</v>
      </c>
      <c r="L132" s="17" t="str">
        <f t="shared" si="21"/>
        <v>OK</v>
      </c>
      <c r="M132" s="17" t="str">
        <f t="shared" si="22"/>
        <v>OK</v>
      </c>
      <c r="N132" s="18" t="str">
        <f>IF(BO132&lt;&gt;"",
    IF(INT('Data Sheet'!$A$19)=INT('Data Sheet'!$B$19),
        --(INT('Data Sheet'!$A$19) &amp; "." &amp; BO132),
        IF(AND((--(INT('Data Sheet'!$A$19) &amp; "." &amp; BO132)&gt;=--('Data Sheet'!$A$19)), (--(INT('Data Sheet'!$A$19) &amp; "." &amp; BO132)&lt;=--('Data Sheet'!$B$19))),
            --(INT('Data Sheet'!$A$19) &amp; "." &amp; BO132),
            --(INT('Data Sheet'!$B$19) &amp; "." &amp; BO132)
        )
    ),
    IF(BN132&lt;&gt;"",
        IF(INT('Data Sheet'!$A$19)=INT('Data Sheet'!$B$19),
            --(INT('Data Sheet'!$A$19) &amp; "." &amp; LEFT(BN132,3)),
            IF(AND((--(INT('Data Sheet'!$A$19) &amp; "." &amp; LEFT(BN132,3))&gt;=--('Data Sheet'!$A$19)), (--(INT('Data Sheet'!$A$19) &amp; "." &amp; LEFT(BN132,3))&lt;=--('Data Sheet'!$B$19))),
                --(INT('Data Sheet'!$A$19) &amp; "." &amp; LEFT(BN132,3)),
                --(INT('Data Sheet'!$B$19) &amp; "." &amp; LEFT(BN132,3))
            )
        ),
        "OK"
    )
)</f>
        <v>OK</v>
      </c>
      <c r="O132" s="23" t="str">
        <f>IF(BP132&lt;&gt;"",
    IF(INT('Data Sheet'!$A$19)=INT('Data Sheet'!$B$19),
        --(INT('Data Sheet'!$A$19) &amp; "." &amp; BP132),
        IF(AND((--(INT('Data Sheet'!$A$19) &amp; "." &amp; BP132)&gt;=--('Data Sheet'!$A$19)), (--(INT('Data Sheet'!$A$19) &amp; "." &amp; BP132)&lt;=--('Data Sheet'!$B$19))),
            --(INT('Data Sheet'!$A$19) &amp; "." &amp; BP132),
            --(INT('Data Sheet'!$B$19) &amp; "." &amp; BP132)
        )
    ),
    IF(BN132&lt;&gt;"",
        IF(INT('Data Sheet'!$A$19)=INT('Data Sheet'!$B$19),
            --(INT('Data Sheet'!$A$19) &amp; "." &amp; RIGHT(BN132,3)),
            IF(AND((--(INT('Data Sheet'!$A$19) &amp; "." &amp; RIGHT(BN132,3))&gt;=--('Data Sheet'!$A$19)), (--(INT('Data Sheet'!$A$19) &amp; "." &amp; RIGHT(BN132,3))&lt;=--('Data Sheet'!$B$19))),
                --(INT('Data Sheet'!$A$19) &amp; "." &amp; RIGHT(BN132,3)),
                --(INT('Data Sheet'!$B$19) &amp; "." &amp; RIGHT(BN132,3))
            )
        ),
        "OK"
    )
)</f>
        <v>OK</v>
      </c>
      <c r="P132" s="23" t="str">
        <f>IF(BR132&lt;&gt;"",
    IF(INT('Data Sheet'!$A$19)=INT('Data Sheet'!$B$15),
        --(INT('Data Sheet'!$A$15) &amp; "." &amp; BR132),
        IF(AND((--(INT('Data Sheet'!$A$15) &amp; "." &amp; BR132)&gt;=--('Data Sheet'!$A$15)), (--(INT('Data Sheet'!$A$15) &amp; "." &amp; BR132)&lt;=--('Data Sheet'!$B$15))),
            --(INT('Data Sheet'!$A$15) &amp; "." &amp; BR132),
            --(INT('Data Sheet'!$B$15) &amp; "." &amp; BR132)
        )
    ),
    IF(BQ132&lt;&gt;"",
        IF(INT('Data Sheet'!$A$15)=INT('Data Sheet'!$B$15),
            --(INT('Data Sheet'!$A$15) &amp; "." &amp; LEFT(BQ132,3)),
            IF(AND((--(INT('Data Sheet'!$A$15) &amp; "." &amp; LEFT(BQ132,3))&gt;=--('Data Sheet'!$A$15)), (--(INT('Data Sheet'!$A$15) &amp; "." &amp; LEFT(BQ132,3))&lt;=--('Data Sheet'!$B$15))),
                --(INT('Data Sheet'!$A$15) &amp; "." &amp; LEFT(BQ132,3)),
                --(INT('Data Sheet'!$B$15) &amp; "." &amp; LEFT(BQ132,3))
            )
        ),
        "OK"
    )
)</f>
        <v>OK</v>
      </c>
      <c r="Q132" s="23" t="str">
        <f>IF(BS132&lt;&gt;"",
    IF(INT('Data Sheet'!$A$19)=INT('Data Sheet'!$B$15),
        --(INT('Data Sheet'!$A$15) &amp; "." &amp; BS132),
        IF(AND((--(INT('Data Sheet'!$A$15) &amp; "." &amp; BS132)&gt;=--('Data Sheet'!$A$15)), (--(INT('Data Sheet'!$A$15) &amp; "." &amp; BS132)&lt;=--('Data Sheet'!$B$15))),
            --(INT('Data Sheet'!$A$15) &amp; "." &amp; BS132),
            --(INT('Data Sheet'!$B$15) &amp; "." &amp; BS132)
        )
    ),
    IF(BQ132&lt;&gt;"",
        IF(INT('Data Sheet'!$A$15)=INT('Data Sheet'!$B$15),
            --(INT('Data Sheet'!$A$15) &amp; "." &amp; RIGHT(BQ132,3)),
            IF(AND((--(INT('Data Sheet'!$A$15) &amp; "." &amp; RIGHT(BQ132,3))&gt;=--('Data Sheet'!$A$15)), (--(INT('Data Sheet'!$A$15) &amp; "." &amp; RIGHT(BQ132,3))&lt;=--('Data Sheet'!$B$15))),
                --(INT('Data Sheet'!$A$15) &amp; "." &amp; RIGHT(BQ132,3)),
                --(INT('Data Sheet'!$B$15) &amp; "." &amp; RIGHT(BQ132,3))
            )
        ),
        "OK"
    )
)</f>
        <v>OK</v>
      </c>
      <c r="R132" s="19"/>
      <c r="S132" s="19"/>
      <c r="T132" s="19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1"/>
      <c r="AU132" s="21"/>
      <c r="AV132" s="21"/>
      <c r="AW132" s="22"/>
      <c r="AX132" s="99"/>
      <c r="AY132" s="20"/>
      <c r="AZ132" s="20"/>
      <c r="BA132" s="22"/>
      <c r="BB132">
        <v>124</v>
      </c>
      <c r="BC132" s="80"/>
      <c r="BD132" s="80"/>
      <c r="BE132" s="80"/>
      <c r="BF132" s="80"/>
      <c r="BG132" s="32" t="str">
        <f t="shared" si="15"/>
        <v/>
      </c>
      <c r="BH132" s="78">
        <f t="shared" si="13"/>
        <v>0</v>
      </c>
      <c r="BI132" s="2">
        <f t="shared" si="16"/>
        <v>0</v>
      </c>
      <c r="BJ132" s="2">
        <f t="shared" si="17"/>
        <v>0</v>
      </c>
      <c r="BK132" s="2">
        <f t="shared" si="14"/>
        <v>0</v>
      </c>
    </row>
    <row r="133" spans="2:63" ht="15" customHeight="1" x14ac:dyDescent="0.25">
      <c r="B133" s="14">
        <v>125</v>
      </c>
      <c r="C133" s="95" t="str">
        <f t="shared" si="18"/>
        <v/>
      </c>
      <c r="D133" s="15" t="str">
        <f t="shared" si="12"/>
        <v>OK</v>
      </c>
      <c r="E133" s="16" t="e">
        <f>VLOOKUP('Data Sheet'!$B$8,'Data Sheet'!$I$2:$J$9,2,FALSE)</f>
        <v>#N/A</v>
      </c>
      <c r="F133" s="16" t="str">
        <f t="shared" si="19"/>
        <v/>
      </c>
      <c r="G133" s="103">
        <f t="shared" si="20"/>
        <v>0</v>
      </c>
      <c r="H133" s="17" t="s">
        <v>26</v>
      </c>
      <c r="I133" s="17" t="s">
        <v>26</v>
      </c>
      <c r="J133" s="17" t="str">
        <f>IF('Data Sheet'!$B$9="NC-50","N/A","OK")</f>
        <v>OK</v>
      </c>
      <c r="K133" s="17" t="str">
        <f>IF('Data Sheet'!$B$9="NC-50","N/A","OK")</f>
        <v>OK</v>
      </c>
      <c r="L133" s="17" t="str">
        <f t="shared" si="21"/>
        <v>OK</v>
      </c>
      <c r="M133" s="17" t="str">
        <f t="shared" si="22"/>
        <v>OK</v>
      </c>
      <c r="N133" s="18" t="str">
        <f>IF(BO133&lt;&gt;"",
    IF(INT('Data Sheet'!$A$19)=INT('Data Sheet'!$B$19),
        --(INT('Data Sheet'!$A$19) &amp; "." &amp; BO133),
        IF(AND((--(INT('Data Sheet'!$A$19) &amp; "." &amp; BO133)&gt;=--('Data Sheet'!$A$19)), (--(INT('Data Sheet'!$A$19) &amp; "." &amp; BO133)&lt;=--('Data Sheet'!$B$19))),
            --(INT('Data Sheet'!$A$19) &amp; "." &amp; BO133),
            --(INT('Data Sheet'!$B$19) &amp; "." &amp; BO133)
        )
    ),
    IF(BN133&lt;&gt;"",
        IF(INT('Data Sheet'!$A$19)=INT('Data Sheet'!$B$19),
            --(INT('Data Sheet'!$A$19) &amp; "." &amp; LEFT(BN133,3)),
            IF(AND((--(INT('Data Sheet'!$A$19) &amp; "." &amp; LEFT(BN133,3))&gt;=--('Data Sheet'!$A$19)), (--(INT('Data Sheet'!$A$19) &amp; "." &amp; LEFT(BN133,3))&lt;=--('Data Sheet'!$B$19))),
                --(INT('Data Sheet'!$A$19) &amp; "." &amp; LEFT(BN133,3)),
                --(INT('Data Sheet'!$B$19) &amp; "." &amp; LEFT(BN133,3))
            )
        ),
        "OK"
    )
)</f>
        <v>OK</v>
      </c>
      <c r="O133" s="23" t="str">
        <f>IF(BP133&lt;&gt;"",
    IF(INT('Data Sheet'!$A$19)=INT('Data Sheet'!$B$19),
        --(INT('Data Sheet'!$A$19) &amp; "." &amp; BP133),
        IF(AND((--(INT('Data Sheet'!$A$19) &amp; "." &amp; BP133)&gt;=--('Data Sheet'!$A$19)), (--(INT('Data Sheet'!$A$19) &amp; "." &amp; BP133)&lt;=--('Data Sheet'!$B$19))),
            --(INT('Data Sheet'!$A$19) &amp; "." &amp; BP133),
            --(INT('Data Sheet'!$B$19) &amp; "." &amp; BP133)
        )
    ),
    IF(BN133&lt;&gt;"",
        IF(INT('Data Sheet'!$A$19)=INT('Data Sheet'!$B$19),
            --(INT('Data Sheet'!$A$19) &amp; "." &amp; RIGHT(BN133,3)),
            IF(AND((--(INT('Data Sheet'!$A$19) &amp; "." &amp; RIGHT(BN133,3))&gt;=--('Data Sheet'!$A$19)), (--(INT('Data Sheet'!$A$19) &amp; "." &amp; RIGHT(BN133,3))&lt;=--('Data Sheet'!$B$19))),
                --(INT('Data Sheet'!$A$19) &amp; "." &amp; RIGHT(BN133,3)),
                --(INT('Data Sheet'!$B$19) &amp; "." &amp; RIGHT(BN133,3))
            )
        ),
        "OK"
    )
)</f>
        <v>OK</v>
      </c>
      <c r="P133" s="23" t="str">
        <f>IF(BR133&lt;&gt;"",
    IF(INT('Data Sheet'!$A$19)=INT('Data Sheet'!$B$15),
        --(INT('Data Sheet'!$A$15) &amp; "." &amp; BR133),
        IF(AND((--(INT('Data Sheet'!$A$15) &amp; "." &amp; BR133)&gt;=--('Data Sheet'!$A$15)), (--(INT('Data Sheet'!$A$15) &amp; "." &amp; BR133)&lt;=--('Data Sheet'!$B$15))),
            --(INT('Data Sheet'!$A$15) &amp; "." &amp; BR133),
            --(INT('Data Sheet'!$B$15) &amp; "." &amp; BR133)
        )
    ),
    IF(BQ133&lt;&gt;"",
        IF(INT('Data Sheet'!$A$15)=INT('Data Sheet'!$B$15),
            --(INT('Data Sheet'!$A$15) &amp; "." &amp; LEFT(BQ133,3)),
            IF(AND((--(INT('Data Sheet'!$A$15) &amp; "." &amp; LEFT(BQ133,3))&gt;=--('Data Sheet'!$A$15)), (--(INT('Data Sheet'!$A$15) &amp; "." &amp; LEFT(BQ133,3))&lt;=--('Data Sheet'!$B$15))),
                --(INT('Data Sheet'!$A$15) &amp; "." &amp; LEFT(BQ133,3)),
                --(INT('Data Sheet'!$B$15) &amp; "." &amp; LEFT(BQ133,3))
            )
        ),
        "OK"
    )
)</f>
        <v>OK</v>
      </c>
      <c r="Q133" s="23" t="str">
        <f>IF(BS133&lt;&gt;"",
    IF(INT('Data Sheet'!$A$19)=INT('Data Sheet'!$B$15),
        --(INT('Data Sheet'!$A$15) &amp; "." &amp; BS133),
        IF(AND((--(INT('Data Sheet'!$A$15) &amp; "." &amp; BS133)&gt;=--('Data Sheet'!$A$15)), (--(INT('Data Sheet'!$A$15) &amp; "." &amp; BS133)&lt;=--('Data Sheet'!$B$15))),
            --(INT('Data Sheet'!$A$15) &amp; "." &amp; BS133),
            --(INT('Data Sheet'!$B$15) &amp; "." &amp; BS133)
        )
    ),
    IF(BQ133&lt;&gt;"",
        IF(INT('Data Sheet'!$A$15)=INT('Data Sheet'!$B$15),
            --(INT('Data Sheet'!$A$15) &amp; "." &amp; RIGHT(BQ133,3)),
            IF(AND((--(INT('Data Sheet'!$A$15) &amp; "." &amp; RIGHT(BQ133,3))&gt;=--('Data Sheet'!$A$15)), (--(INT('Data Sheet'!$A$15) &amp; "." &amp; RIGHT(BQ133,3))&lt;=--('Data Sheet'!$B$15))),
                --(INT('Data Sheet'!$A$15) &amp; "." &amp; RIGHT(BQ133,3)),
                --(INT('Data Sheet'!$B$15) &amp; "." &amp; RIGHT(BQ133,3))
            )
        ),
        "OK"
    )
)</f>
        <v>OK</v>
      </c>
      <c r="R133" s="19"/>
      <c r="S133" s="19"/>
      <c r="T133" s="19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1"/>
      <c r="AU133" s="21"/>
      <c r="AV133" s="21"/>
      <c r="AW133" s="22"/>
      <c r="AX133" s="99"/>
      <c r="AY133" s="20"/>
      <c r="AZ133" s="20"/>
      <c r="BA133" s="22"/>
      <c r="BB133">
        <v>125</v>
      </c>
      <c r="BC133" s="80"/>
      <c r="BD133" s="80"/>
      <c r="BE133" s="80"/>
      <c r="BF133" s="80"/>
      <c r="BG133" s="32" t="str">
        <f t="shared" si="15"/>
        <v/>
      </c>
      <c r="BH133" s="78">
        <f t="shared" si="13"/>
        <v>0</v>
      </c>
      <c r="BI133" s="2">
        <f t="shared" si="16"/>
        <v>0</v>
      </c>
      <c r="BJ133" s="2">
        <f t="shared" si="17"/>
        <v>0</v>
      </c>
      <c r="BK133" s="2">
        <f t="shared" si="14"/>
        <v>0</v>
      </c>
    </row>
    <row r="134" spans="2:63" ht="15" customHeight="1" x14ac:dyDescent="0.25">
      <c r="B134" s="14">
        <v>126</v>
      </c>
      <c r="C134" s="95" t="str">
        <f t="shared" si="18"/>
        <v/>
      </c>
      <c r="D134" s="15" t="str">
        <f t="shared" si="12"/>
        <v>OK</v>
      </c>
      <c r="E134" s="16" t="e">
        <f>VLOOKUP('Data Sheet'!$B$8,'Data Sheet'!$I$2:$J$9,2,FALSE)</f>
        <v>#N/A</v>
      </c>
      <c r="F134" s="16" t="str">
        <f t="shared" si="19"/>
        <v/>
      </c>
      <c r="G134" s="103">
        <f t="shared" si="20"/>
        <v>0</v>
      </c>
      <c r="H134" s="17" t="s">
        <v>26</v>
      </c>
      <c r="I134" s="17" t="s">
        <v>26</v>
      </c>
      <c r="J134" s="17" t="str">
        <f>IF('Data Sheet'!$B$9="NC-50","N/A","OK")</f>
        <v>OK</v>
      </c>
      <c r="K134" s="17" t="str">
        <f>IF('Data Sheet'!$B$9="NC-50","N/A","OK")</f>
        <v>OK</v>
      </c>
      <c r="L134" s="17" t="str">
        <f t="shared" si="21"/>
        <v>OK</v>
      </c>
      <c r="M134" s="17" t="str">
        <f t="shared" si="22"/>
        <v>OK</v>
      </c>
      <c r="N134" s="18" t="str">
        <f>IF(BO134&lt;&gt;"",
    IF(INT('Data Sheet'!$A$19)=INT('Data Sheet'!$B$19),
        --(INT('Data Sheet'!$A$19) &amp; "." &amp; BO134),
        IF(AND((--(INT('Data Sheet'!$A$19) &amp; "." &amp; BO134)&gt;=--('Data Sheet'!$A$19)), (--(INT('Data Sheet'!$A$19) &amp; "." &amp; BO134)&lt;=--('Data Sheet'!$B$19))),
            --(INT('Data Sheet'!$A$19) &amp; "." &amp; BO134),
            --(INT('Data Sheet'!$B$19) &amp; "." &amp; BO134)
        )
    ),
    IF(BN134&lt;&gt;"",
        IF(INT('Data Sheet'!$A$19)=INT('Data Sheet'!$B$19),
            --(INT('Data Sheet'!$A$19) &amp; "." &amp; LEFT(BN134,3)),
            IF(AND((--(INT('Data Sheet'!$A$19) &amp; "." &amp; LEFT(BN134,3))&gt;=--('Data Sheet'!$A$19)), (--(INT('Data Sheet'!$A$19) &amp; "." &amp; LEFT(BN134,3))&lt;=--('Data Sheet'!$B$19))),
                --(INT('Data Sheet'!$A$19) &amp; "." &amp; LEFT(BN134,3)),
                --(INT('Data Sheet'!$B$19) &amp; "." &amp; LEFT(BN134,3))
            )
        ),
        "OK"
    )
)</f>
        <v>OK</v>
      </c>
      <c r="O134" s="23" t="str">
        <f>IF(BP134&lt;&gt;"",
    IF(INT('Data Sheet'!$A$19)=INT('Data Sheet'!$B$19),
        --(INT('Data Sheet'!$A$19) &amp; "." &amp; BP134),
        IF(AND((--(INT('Data Sheet'!$A$19) &amp; "." &amp; BP134)&gt;=--('Data Sheet'!$A$19)), (--(INT('Data Sheet'!$A$19) &amp; "." &amp; BP134)&lt;=--('Data Sheet'!$B$19))),
            --(INT('Data Sheet'!$A$19) &amp; "." &amp; BP134),
            --(INT('Data Sheet'!$B$19) &amp; "." &amp; BP134)
        )
    ),
    IF(BN134&lt;&gt;"",
        IF(INT('Data Sheet'!$A$19)=INT('Data Sheet'!$B$19),
            --(INT('Data Sheet'!$A$19) &amp; "." &amp; RIGHT(BN134,3)),
            IF(AND((--(INT('Data Sheet'!$A$19) &amp; "." &amp; RIGHT(BN134,3))&gt;=--('Data Sheet'!$A$19)), (--(INT('Data Sheet'!$A$19) &amp; "." &amp; RIGHT(BN134,3))&lt;=--('Data Sheet'!$B$19))),
                --(INT('Data Sheet'!$A$19) &amp; "." &amp; RIGHT(BN134,3)),
                --(INT('Data Sheet'!$B$19) &amp; "." &amp; RIGHT(BN134,3))
            )
        ),
        "OK"
    )
)</f>
        <v>OK</v>
      </c>
      <c r="P134" s="23" t="str">
        <f>IF(BR134&lt;&gt;"",
    IF(INT('Data Sheet'!$A$19)=INT('Data Sheet'!$B$15),
        --(INT('Data Sheet'!$A$15) &amp; "." &amp; BR134),
        IF(AND((--(INT('Data Sheet'!$A$15) &amp; "." &amp; BR134)&gt;=--('Data Sheet'!$A$15)), (--(INT('Data Sheet'!$A$15) &amp; "." &amp; BR134)&lt;=--('Data Sheet'!$B$15))),
            --(INT('Data Sheet'!$A$15) &amp; "." &amp; BR134),
            --(INT('Data Sheet'!$B$15) &amp; "." &amp; BR134)
        )
    ),
    IF(BQ134&lt;&gt;"",
        IF(INT('Data Sheet'!$A$15)=INT('Data Sheet'!$B$15),
            --(INT('Data Sheet'!$A$15) &amp; "." &amp; LEFT(BQ134,3)),
            IF(AND((--(INT('Data Sheet'!$A$15) &amp; "." &amp; LEFT(BQ134,3))&gt;=--('Data Sheet'!$A$15)), (--(INT('Data Sheet'!$A$15) &amp; "." &amp; LEFT(BQ134,3))&lt;=--('Data Sheet'!$B$15))),
                --(INT('Data Sheet'!$A$15) &amp; "." &amp; LEFT(BQ134,3)),
                --(INT('Data Sheet'!$B$15) &amp; "." &amp; LEFT(BQ134,3))
            )
        ),
        "OK"
    )
)</f>
        <v>OK</v>
      </c>
      <c r="Q134" s="23" t="str">
        <f>IF(BS134&lt;&gt;"",
    IF(INT('Data Sheet'!$A$19)=INT('Data Sheet'!$B$15),
        --(INT('Data Sheet'!$A$15) &amp; "." &amp; BS134),
        IF(AND((--(INT('Data Sheet'!$A$15) &amp; "." &amp; BS134)&gt;=--('Data Sheet'!$A$15)), (--(INT('Data Sheet'!$A$15) &amp; "." &amp; BS134)&lt;=--('Data Sheet'!$B$15))),
            --(INT('Data Sheet'!$A$15) &amp; "." &amp; BS134),
            --(INT('Data Sheet'!$B$15) &amp; "." &amp; BS134)
        )
    ),
    IF(BQ134&lt;&gt;"",
        IF(INT('Data Sheet'!$A$15)=INT('Data Sheet'!$B$15),
            --(INT('Data Sheet'!$A$15) &amp; "." &amp; RIGHT(BQ134,3)),
            IF(AND((--(INT('Data Sheet'!$A$15) &amp; "." &amp; RIGHT(BQ134,3))&gt;=--('Data Sheet'!$A$15)), (--(INT('Data Sheet'!$A$15) &amp; "." &amp; RIGHT(BQ134,3))&lt;=--('Data Sheet'!$B$15))),
                --(INT('Data Sheet'!$A$15) &amp; "." &amp; RIGHT(BQ134,3)),
                --(INT('Data Sheet'!$B$15) &amp; "." &amp; RIGHT(BQ134,3))
            )
        ),
        "OK"
    )
)</f>
        <v>OK</v>
      </c>
      <c r="R134" s="19"/>
      <c r="S134" s="19"/>
      <c r="T134" s="19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1"/>
      <c r="AU134" s="21"/>
      <c r="AV134" s="21"/>
      <c r="AW134" s="22"/>
      <c r="AX134" s="99"/>
      <c r="AY134" s="20"/>
      <c r="AZ134" s="20"/>
      <c r="BA134" s="22"/>
      <c r="BB134">
        <v>126</v>
      </c>
      <c r="BC134" s="80"/>
      <c r="BD134" s="80"/>
      <c r="BE134" s="80"/>
      <c r="BF134" s="80"/>
      <c r="BG134" s="32" t="str">
        <f t="shared" si="15"/>
        <v/>
      </c>
      <c r="BH134" s="78">
        <f t="shared" si="13"/>
        <v>0</v>
      </c>
      <c r="BI134" s="2">
        <f t="shared" si="16"/>
        <v>0</v>
      </c>
      <c r="BJ134" s="2">
        <f t="shared" si="17"/>
        <v>0</v>
      </c>
      <c r="BK134" s="2">
        <f t="shared" si="14"/>
        <v>0</v>
      </c>
    </row>
    <row r="135" spans="2:63" ht="15" customHeight="1" x14ac:dyDescent="0.25">
      <c r="B135" s="14">
        <v>127</v>
      </c>
      <c r="C135" s="95" t="str">
        <f t="shared" si="18"/>
        <v/>
      </c>
      <c r="D135" s="15" t="str">
        <f t="shared" si="12"/>
        <v>OK</v>
      </c>
      <c r="E135" s="16" t="e">
        <f>VLOOKUP('Data Sheet'!$B$8,'Data Sheet'!$I$2:$J$9,2,FALSE)</f>
        <v>#N/A</v>
      </c>
      <c r="F135" s="16" t="str">
        <f t="shared" si="19"/>
        <v/>
      </c>
      <c r="G135" s="103">
        <f t="shared" si="20"/>
        <v>0</v>
      </c>
      <c r="H135" s="17" t="s">
        <v>26</v>
      </c>
      <c r="I135" s="17" t="s">
        <v>26</v>
      </c>
      <c r="J135" s="17" t="str">
        <f>IF('Data Sheet'!$B$9="NC-50","N/A","OK")</f>
        <v>OK</v>
      </c>
      <c r="K135" s="17" t="str">
        <f>IF('Data Sheet'!$B$9="NC-50","N/A","OK")</f>
        <v>OK</v>
      </c>
      <c r="L135" s="17" t="str">
        <f t="shared" si="21"/>
        <v>OK</v>
      </c>
      <c r="M135" s="17" t="str">
        <f t="shared" si="22"/>
        <v>OK</v>
      </c>
      <c r="N135" s="18" t="str">
        <f>IF(BO135&lt;&gt;"",
    IF(INT('Data Sheet'!$A$19)=INT('Data Sheet'!$B$19),
        --(INT('Data Sheet'!$A$19) &amp; "." &amp; BO135),
        IF(AND((--(INT('Data Sheet'!$A$19) &amp; "." &amp; BO135)&gt;=--('Data Sheet'!$A$19)), (--(INT('Data Sheet'!$A$19) &amp; "." &amp; BO135)&lt;=--('Data Sheet'!$B$19))),
            --(INT('Data Sheet'!$A$19) &amp; "." &amp; BO135),
            --(INT('Data Sheet'!$B$19) &amp; "." &amp; BO135)
        )
    ),
    IF(BN135&lt;&gt;"",
        IF(INT('Data Sheet'!$A$19)=INT('Data Sheet'!$B$19),
            --(INT('Data Sheet'!$A$19) &amp; "." &amp; LEFT(BN135,3)),
            IF(AND((--(INT('Data Sheet'!$A$19) &amp; "." &amp; LEFT(BN135,3))&gt;=--('Data Sheet'!$A$19)), (--(INT('Data Sheet'!$A$19) &amp; "." &amp; LEFT(BN135,3))&lt;=--('Data Sheet'!$B$19))),
                --(INT('Data Sheet'!$A$19) &amp; "." &amp; LEFT(BN135,3)),
                --(INT('Data Sheet'!$B$19) &amp; "." &amp; LEFT(BN135,3))
            )
        ),
        "OK"
    )
)</f>
        <v>OK</v>
      </c>
      <c r="O135" s="23" t="str">
        <f>IF(BP135&lt;&gt;"",
    IF(INT('Data Sheet'!$A$19)=INT('Data Sheet'!$B$19),
        --(INT('Data Sheet'!$A$19) &amp; "." &amp; BP135),
        IF(AND((--(INT('Data Sheet'!$A$19) &amp; "." &amp; BP135)&gt;=--('Data Sheet'!$A$19)), (--(INT('Data Sheet'!$A$19) &amp; "." &amp; BP135)&lt;=--('Data Sheet'!$B$19))),
            --(INT('Data Sheet'!$A$19) &amp; "." &amp; BP135),
            --(INT('Data Sheet'!$B$19) &amp; "." &amp; BP135)
        )
    ),
    IF(BN135&lt;&gt;"",
        IF(INT('Data Sheet'!$A$19)=INT('Data Sheet'!$B$19),
            --(INT('Data Sheet'!$A$19) &amp; "." &amp; RIGHT(BN135,3)),
            IF(AND((--(INT('Data Sheet'!$A$19) &amp; "." &amp; RIGHT(BN135,3))&gt;=--('Data Sheet'!$A$19)), (--(INT('Data Sheet'!$A$19) &amp; "." &amp; RIGHT(BN135,3))&lt;=--('Data Sheet'!$B$19))),
                --(INT('Data Sheet'!$A$19) &amp; "." &amp; RIGHT(BN135,3)),
                --(INT('Data Sheet'!$B$19) &amp; "." &amp; RIGHT(BN135,3))
            )
        ),
        "OK"
    )
)</f>
        <v>OK</v>
      </c>
      <c r="P135" s="23" t="str">
        <f>IF(BR135&lt;&gt;"",
    IF(INT('Data Sheet'!$A$19)=INT('Data Sheet'!$B$15),
        --(INT('Data Sheet'!$A$15) &amp; "." &amp; BR135),
        IF(AND((--(INT('Data Sheet'!$A$15) &amp; "." &amp; BR135)&gt;=--('Data Sheet'!$A$15)), (--(INT('Data Sheet'!$A$15) &amp; "." &amp; BR135)&lt;=--('Data Sheet'!$B$15))),
            --(INT('Data Sheet'!$A$15) &amp; "." &amp; BR135),
            --(INT('Data Sheet'!$B$15) &amp; "." &amp; BR135)
        )
    ),
    IF(BQ135&lt;&gt;"",
        IF(INT('Data Sheet'!$A$15)=INT('Data Sheet'!$B$15),
            --(INT('Data Sheet'!$A$15) &amp; "." &amp; LEFT(BQ135,3)),
            IF(AND((--(INT('Data Sheet'!$A$15) &amp; "." &amp; LEFT(BQ135,3))&gt;=--('Data Sheet'!$A$15)), (--(INT('Data Sheet'!$A$15) &amp; "." &amp; LEFT(BQ135,3))&lt;=--('Data Sheet'!$B$15))),
                --(INT('Data Sheet'!$A$15) &amp; "." &amp; LEFT(BQ135,3)),
                --(INT('Data Sheet'!$B$15) &amp; "." &amp; LEFT(BQ135,3))
            )
        ),
        "OK"
    )
)</f>
        <v>OK</v>
      </c>
      <c r="Q135" s="23" t="str">
        <f>IF(BS135&lt;&gt;"",
    IF(INT('Data Sheet'!$A$19)=INT('Data Sheet'!$B$15),
        --(INT('Data Sheet'!$A$15) &amp; "." &amp; BS135),
        IF(AND((--(INT('Data Sheet'!$A$15) &amp; "." &amp; BS135)&gt;=--('Data Sheet'!$A$15)), (--(INT('Data Sheet'!$A$15) &amp; "." &amp; BS135)&lt;=--('Data Sheet'!$B$15))),
            --(INT('Data Sheet'!$A$15) &amp; "." &amp; BS135),
            --(INT('Data Sheet'!$B$15) &amp; "." &amp; BS135)
        )
    ),
    IF(BQ135&lt;&gt;"",
        IF(INT('Data Sheet'!$A$15)=INT('Data Sheet'!$B$15),
            --(INT('Data Sheet'!$A$15) &amp; "." &amp; RIGHT(BQ135,3)),
            IF(AND((--(INT('Data Sheet'!$A$15) &amp; "." &amp; RIGHT(BQ135,3))&gt;=--('Data Sheet'!$A$15)), (--(INT('Data Sheet'!$A$15) &amp; "." &amp; RIGHT(BQ135,3))&lt;=--('Data Sheet'!$B$15))),
                --(INT('Data Sheet'!$A$15) &amp; "." &amp; RIGHT(BQ135,3)),
                --(INT('Data Sheet'!$B$15) &amp; "." &amp; RIGHT(BQ135,3))
            )
        ),
        "OK"
    )
)</f>
        <v>OK</v>
      </c>
      <c r="R135" s="19"/>
      <c r="S135" s="19"/>
      <c r="T135" s="19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1"/>
      <c r="AU135" s="21"/>
      <c r="AV135" s="21"/>
      <c r="AW135" s="22"/>
      <c r="AX135" s="99"/>
      <c r="AY135" s="20"/>
      <c r="AZ135" s="20"/>
      <c r="BA135" s="22"/>
      <c r="BB135">
        <v>127</v>
      </c>
      <c r="BC135" s="80"/>
      <c r="BD135" s="80"/>
      <c r="BE135" s="80"/>
      <c r="BF135" s="80"/>
      <c r="BG135" s="32" t="str">
        <f t="shared" si="15"/>
        <v/>
      </c>
      <c r="BH135" s="78">
        <f t="shared" si="13"/>
        <v>0</v>
      </c>
      <c r="BI135" s="2">
        <f t="shared" si="16"/>
        <v>0</v>
      </c>
      <c r="BJ135" s="2">
        <f t="shared" si="17"/>
        <v>0</v>
      </c>
      <c r="BK135" s="2">
        <f t="shared" si="14"/>
        <v>0</v>
      </c>
    </row>
    <row r="136" spans="2:63" ht="15" customHeight="1" x14ac:dyDescent="0.25">
      <c r="B136" s="14">
        <v>128</v>
      </c>
      <c r="C136" s="95" t="str">
        <f t="shared" si="18"/>
        <v/>
      </c>
      <c r="D136" s="15" t="str">
        <f t="shared" si="12"/>
        <v>OK</v>
      </c>
      <c r="E136" s="16" t="e">
        <f>VLOOKUP('Data Sheet'!$B$8,'Data Sheet'!$I$2:$J$9,2,FALSE)</f>
        <v>#N/A</v>
      </c>
      <c r="F136" s="16" t="str">
        <f t="shared" si="19"/>
        <v/>
      </c>
      <c r="G136" s="103">
        <f t="shared" si="20"/>
        <v>0</v>
      </c>
      <c r="H136" s="17" t="s">
        <v>26</v>
      </c>
      <c r="I136" s="17" t="s">
        <v>26</v>
      </c>
      <c r="J136" s="17" t="str">
        <f>IF('Data Sheet'!$B$9="NC-50","N/A","OK")</f>
        <v>OK</v>
      </c>
      <c r="K136" s="17" t="str">
        <f>IF('Data Sheet'!$B$9="NC-50","N/A","OK")</f>
        <v>OK</v>
      </c>
      <c r="L136" s="17" t="str">
        <f t="shared" si="21"/>
        <v>OK</v>
      </c>
      <c r="M136" s="17" t="str">
        <f t="shared" si="22"/>
        <v>OK</v>
      </c>
      <c r="N136" s="18" t="str">
        <f>IF(BO136&lt;&gt;"",
    IF(INT('Data Sheet'!$A$19)=INT('Data Sheet'!$B$19),
        --(INT('Data Sheet'!$A$19) &amp; "." &amp; BO136),
        IF(AND((--(INT('Data Sheet'!$A$19) &amp; "." &amp; BO136)&gt;=--('Data Sheet'!$A$19)), (--(INT('Data Sheet'!$A$19) &amp; "." &amp; BO136)&lt;=--('Data Sheet'!$B$19))),
            --(INT('Data Sheet'!$A$19) &amp; "." &amp; BO136),
            --(INT('Data Sheet'!$B$19) &amp; "." &amp; BO136)
        )
    ),
    IF(BN136&lt;&gt;"",
        IF(INT('Data Sheet'!$A$19)=INT('Data Sheet'!$B$19),
            --(INT('Data Sheet'!$A$19) &amp; "." &amp; LEFT(BN136,3)),
            IF(AND((--(INT('Data Sheet'!$A$19) &amp; "." &amp; LEFT(BN136,3))&gt;=--('Data Sheet'!$A$19)), (--(INT('Data Sheet'!$A$19) &amp; "." &amp; LEFT(BN136,3))&lt;=--('Data Sheet'!$B$19))),
                --(INT('Data Sheet'!$A$19) &amp; "." &amp; LEFT(BN136,3)),
                --(INT('Data Sheet'!$B$19) &amp; "." &amp; LEFT(BN136,3))
            )
        ),
        "OK"
    )
)</f>
        <v>OK</v>
      </c>
      <c r="O136" s="23" t="str">
        <f>IF(BP136&lt;&gt;"",
    IF(INT('Data Sheet'!$A$19)=INT('Data Sheet'!$B$19),
        --(INT('Data Sheet'!$A$19) &amp; "." &amp; BP136),
        IF(AND((--(INT('Data Sheet'!$A$19) &amp; "." &amp; BP136)&gt;=--('Data Sheet'!$A$19)), (--(INT('Data Sheet'!$A$19) &amp; "." &amp; BP136)&lt;=--('Data Sheet'!$B$19))),
            --(INT('Data Sheet'!$A$19) &amp; "." &amp; BP136),
            --(INT('Data Sheet'!$B$19) &amp; "." &amp; BP136)
        )
    ),
    IF(BN136&lt;&gt;"",
        IF(INT('Data Sheet'!$A$19)=INT('Data Sheet'!$B$19),
            --(INT('Data Sheet'!$A$19) &amp; "." &amp; RIGHT(BN136,3)),
            IF(AND((--(INT('Data Sheet'!$A$19) &amp; "." &amp; RIGHT(BN136,3))&gt;=--('Data Sheet'!$A$19)), (--(INT('Data Sheet'!$A$19) &amp; "." &amp; RIGHT(BN136,3))&lt;=--('Data Sheet'!$B$19))),
                --(INT('Data Sheet'!$A$19) &amp; "." &amp; RIGHT(BN136,3)),
                --(INT('Data Sheet'!$B$19) &amp; "." &amp; RIGHT(BN136,3))
            )
        ),
        "OK"
    )
)</f>
        <v>OK</v>
      </c>
      <c r="P136" s="23" t="str">
        <f>IF(BR136&lt;&gt;"",
    IF(INT('Data Sheet'!$A$19)=INT('Data Sheet'!$B$15),
        --(INT('Data Sheet'!$A$15) &amp; "." &amp; BR136),
        IF(AND((--(INT('Data Sheet'!$A$15) &amp; "." &amp; BR136)&gt;=--('Data Sheet'!$A$15)), (--(INT('Data Sheet'!$A$15) &amp; "." &amp; BR136)&lt;=--('Data Sheet'!$B$15))),
            --(INT('Data Sheet'!$A$15) &amp; "." &amp; BR136),
            --(INT('Data Sheet'!$B$15) &amp; "." &amp; BR136)
        )
    ),
    IF(BQ136&lt;&gt;"",
        IF(INT('Data Sheet'!$A$15)=INT('Data Sheet'!$B$15),
            --(INT('Data Sheet'!$A$15) &amp; "." &amp; LEFT(BQ136,3)),
            IF(AND((--(INT('Data Sheet'!$A$15) &amp; "." &amp; LEFT(BQ136,3))&gt;=--('Data Sheet'!$A$15)), (--(INT('Data Sheet'!$A$15) &amp; "." &amp; LEFT(BQ136,3))&lt;=--('Data Sheet'!$B$15))),
                --(INT('Data Sheet'!$A$15) &amp; "." &amp; LEFT(BQ136,3)),
                --(INT('Data Sheet'!$B$15) &amp; "." &amp; LEFT(BQ136,3))
            )
        ),
        "OK"
    )
)</f>
        <v>OK</v>
      </c>
      <c r="Q136" s="23" t="str">
        <f>IF(BS136&lt;&gt;"",
    IF(INT('Data Sheet'!$A$19)=INT('Data Sheet'!$B$15),
        --(INT('Data Sheet'!$A$15) &amp; "." &amp; BS136),
        IF(AND((--(INT('Data Sheet'!$A$15) &amp; "." &amp; BS136)&gt;=--('Data Sheet'!$A$15)), (--(INT('Data Sheet'!$A$15) &amp; "." &amp; BS136)&lt;=--('Data Sheet'!$B$15))),
            --(INT('Data Sheet'!$A$15) &amp; "." &amp; BS136),
            --(INT('Data Sheet'!$B$15) &amp; "." &amp; BS136)
        )
    ),
    IF(BQ136&lt;&gt;"",
        IF(INT('Data Sheet'!$A$15)=INT('Data Sheet'!$B$15),
            --(INT('Data Sheet'!$A$15) &amp; "." &amp; RIGHT(BQ136,3)),
            IF(AND((--(INT('Data Sheet'!$A$15) &amp; "." &amp; RIGHT(BQ136,3))&gt;=--('Data Sheet'!$A$15)), (--(INT('Data Sheet'!$A$15) &amp; "." &amp; RIGHT(BQ136,3))&lt;=--('Data Sheet'!$B$15))),
                --(INT('Data Sheet'!$A$15) &amp; "." &amp; RIGHT(BQ136,3)),
                --(INT('Data Sheet'!$B$15) &amp; "." &amp; RIGHT(BQ136,3))
            )
        ),
        "OK"
    )
)</f>
        <v>OK</v>
      </c>
      <c r="R136" s="19"/>
      <c r="S136" s="19"/>
      <c r="T136" s="19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1"/>
      <c r="AU136" s="21"/>
      <c r="AV136" s="21"/>
      <c r="AW136" s="22"/>
      <c r="AX136" s="99"/>
      <c r="AY136" s="20"/>
      <c r="AZ136" s="20"/>
      <c r="BA136" s="22"/>
      <c r="BB136">
        <v>128</v>
      </c>
      <c r="BC136" s="80"/>
      <c r="BD136" s="80"/>
      <c r="BE136" s="80"/>
      <c r="BF136" s="80"/>
      <c r="BG136" s="32" t="str">
        <f t="shared" si="15"/>
        <v/>
      </c>
      <c r="BH136" s="78">
        <f t="shared" si="13"/>
        <v>0</v>
      </c>
      <c r="BI136" s="2">
        <f t="shared" si="16"/>
        <v>0</v>
      </c>
      <c r="BJ136" s="2">
        <f t="shared" si="17"/>
        <v>0</v>
      </c>
      <c r="BK136" s="2">
        <f t="shared" si="14"/>
        <v>0</v>
      </c>
    </row>
    <row r="137" spans="2:63" ht="15" customHeight="1" x14ac:dyDescent="0.25">
      <c r="B137" s="14">
        <v>129</v>
      </c>
      <c r="C137" s="95" t="str">
        <f t="shared" si="18"/>
        <v/>
      </c>
      <c r="D137" s="15" t="str">
        <f t="shared" ref="D137:D200" si="23">IF(AO137="x","-","OK")</f>
        <v>OK</v>
      </c>
      <c r="E137" s="16" t="e">
        <f>VLOOKUP('Data Sheet'!$B$8,'Data Sheet'!$I$2:$J$9,2,FALSE)</f>
        <v>#N/A</v>
      </c>
      <c r="F137" s="16" t="str">
        <f t="shared" si="19"/>
        <v/>
      </c>
      <c r="G137" s="103">
        <f t="shared" si="20"/>
        <v>0</v>
      </c>
      <c r="H137" s="17" t="s">
        <v>26</v>
      </c>
      <c r="I137" s="17" t="s">
        <v>26</v>
      </c>
      <c r="J137" s="17" t="str">
        <f>IF('Data Sheet'!$B$9="NC-50","N/A","OK")</f>
        <v>OK</v>
      </c>
      <c r="K137" s="17" t="str">
        <f>IF('Data Sheet'!$B$9="NC-50","N/A","OK")</f>
        <v>OK</v>
      </c>
      <c r="L137" s="17" t="str">
        <f t="shared" si="21"/>
        <v>OK</v>
      </c>
      <c r="M137" s="17" t="str">
        <f t="shared" si="22"/>
        <v>OK</v>
      </c>
      <c r="N137" s="18" t="str">
        <f>IF(BO137&lt;&gt;"",
    IF(INT('Data Sheet'!$A$19)=INT('Data Sheet'!$B$19),
        --(INT('Data Sheet'!$A$19) &amp; "." &amp; BO137),
        IF(AND((--(INT('Data Sheet'!$A$19) &amp; "." &amp; BO137)&gt;=--('Data Sheet'!$A$19)), (--(INT('Data Sheet'!$A$19) &amp; "." &amp; BO137)&lt;=--('Data Sheet'!$B$19))),
            --(INT('Data Sheet'!$A$19) &amp; "." &amp; BO137),
            --(INT('Data Sheet'!$B$19) &amp; "." &amp; BO137)
        )
    ),
    IF(BN137&lt;&gt;"",
        IF(INT('Data Sheet'!$A$19)=INT('Data Sheet'!$B$19),
            --(INT('Data Sheet'!$A$19) &amp; "." &amp; LEFT(BN137,3)),
            IF(AND((--(INT('Data Sheet'!$A$19) &amp; "." &amp; LEFT(BN137,3))&gt;=--('Data Sheet'!$A$19)), (--(INT('Data Sheet'!$A$19) &amp; "." &amp; LEFT(BN137,3))&lt;=--('Data Sheet'!$B$19))),
                --(INT('Data Sheet'!$A$19) &amp; "." &amp; LEFT(BN137,3)),
                --(INT('Data Sheet'!$B$19) &amp; "." &amp; LEFT(BN137,3))
            )
        ),
        "OK"
    )
)</f>
        <v>OK</v>
      </c>
      <c r="O137" s="23" t="str">
        <f>IF(BP137&lt;&gt;"",
    IF(INT('Data Sheet'!$A$19)=INT('Data Sheet'!$B$19),
        --(INT('Data Sheet'!$A$19) &amp; "." &amp; BP137),
        IF(AND((--(INT('Data Sheet'!$A$19) &amp; "." &amp; BP137)&gt;=--('Data Sheet'!$A$19)), (--(INT('Data Sheet'!$A$19) &amp; "." &amp; BP137)&lt;=--('Data Sheet'!$B$19))),
            --(INT('Data Sheet'!$A$19) &amp; "." &amp; BP137),
            --(INT('Data Sheet'!$B$19) &amp; "." &amp; BP137)
        )
    ),
    IF(BN137&lt;&gt;"",
        IF(INT('Data Sheet'!$A$19)=INT('Data Sheet'!$B$19),
            --(INT('Data Sheet'!$A$19) &amp; "." &amp; RIGHT(BN137,3)),
            IF(AND((--(INT('Data Sheet'!$A$19) &amp; "." &amp; RIGHT(BN137,3))&gt;=--('Data Sheet'!$A$19)), (--(INT('Data Sheet'!$A$19) &amp; "." &amp; RIGHT(BN137,3))&lt;=--('Data Sheet'!$B$19))),
                --(INT('Data Sheet'!$A$19) &amp; "." &amp; RIGHT(BN137,3)),
                --(INT('Data Sheet'!$B$19) &amp; "." &amp; RIGHT(BN137,3))
            )
        ),
        "OK"
    )
)</f>
        <v>OK</v>
      </c>
      <c r="P137" s="23" t="str">
        <f>IF(BR137&lt;&gt;"",
    IF(INT('Data Sheet'!$A$19)=INT('Data Sheet'!$B$15),
        --(INT('Data Sheet'!$A$15) &amp; "." &amp; BR137),
        IF(AND((--(INT('Data Sheet'!$A$15) &amp; "." &amp; BR137)&gt;=--('Data Sheet'!$A$15)), (--(INT('Data Sheet'!$A$15) &amp; "." &amp; BR137)&lt;=--('Data Sheet'!$B$15))),
            --(INT('Data Sheet'!$A$15) &amp; "." &amp; BR137),
            --(INT('Data Sheet'!$B$15) &amp; "." &amp; BR137)
        )
    ),
    IF(BQ137&lt;&gt;"",
        IF(INT('Data Sheet'!$A$15)=INT('Data Sheet'!$B$15),
            --(INT('Data Sheet'!$A$15) &amp; "." &amp; LEFT(BQ137,3)),
            IF(AND((--(INT('Data Sheet'!$A$15) &amp; "." &amp; LEFT(BQ137,3))&gt;=--('Data Sheet'!$A$15)), (--(INT('Data Sheet'!$A$15) &amp; "." &amp; LEFT(BQ137,3))&lt;=--('Data Sheet'!$B$15))),
                --(INT('Data Sheet'!$A$15) &amp; "." &amp; LEFT(BQ137,3)),
                --(INT('Data Sheet'!$B$15) &amp; "." &amp; LEFT(BQ137,3))
            )
        ),
        "OK"
    )
)</f>
        <v>OK</v>
      </c>
      <c r="Q137" s="23" t="str">
        <f>IF(BS137&lt;&gt;"",
    IF(INT('Data Sheet'!$A$19)=INT('Data Sheet'!$B$15),
        --(INT('Data Sheet'!$A$15) &amp; "." &amp; BS137),
        IF(AND((--(INT('Data Sheet'!$A$15) &amp; "." &amp; BS137)&gt;=--('Data Sheet'!$A$15)), (--(INT('Data Sheet'!$A$15) &amp; "." &amp; BS137)&lt;=--('Data Sheet'!$B$15))),
            --(INT('Data Sheet'!$A$15) &amp; "." &amp; BS137),
            --(INT('Data Sheet'!$B$15) &amp; "." &amp; BS137)
        )
    ),
    IF(BQ137&lt;&gt;"",
        IF(INT('Data Sheet'!$A$15)=INT('Data Sheet'!$B$15),
            --(INT('Data Sheet'!$A$15) &amp; "." &amp; RIGHT(BQ137,3)),
            IF(AND((--(INT('Data Sheet'!$A$15) &amp; "." &amp; RIGHT(BQ137,3))&gt;=--('Data Sheet'!$A$15)), (--(INT('Data Sheet'!$A$15) &amp; "." &amp; RIGHT(BQ137,3))&lt;=--('Data Sheet'!$B$15))),
                --(INT('Data Sheet'!$A$15) &amp; "." &amp; RIGHT(BQ137,3)),
                --(INT('Data Sheet'!$B$15) &amp; "." &amp; RIGHT(BQ137,3))
            )
        ),
        "OK"
    )
)</f>
        <v>OK</v>
      </c>
      <c r="R137" s="19"/>
      <c r="S137" s="19"/>
      <c r="T137" s="19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1"/>
      <c r="AU137" s="21"/>
      <c r="AV137" s="21"/>
      <c r="AW137" s="22"/>
      <c r="AX137" s="99"/>
      <c r="AY137" s="20"/>
      <c r="AZ137" s="20"/>
      <c r="BA137" s="22"/>
      <c r="BB137">
        <v>129</v>
      </c>
      <c r="BC137" s="80"/>
      <c r="BD137" s="80"/>
      <c r="BE137" s="80"/>
      <c r="BF137" s="80"/>
      <c r="BG137" s="32" t="str">
        <f t="shared" si="15"/>
        <v/>
      </c>
      <c r="BH137" s="78">
        <f t="shared" ref="BH137:BH200" si="24">COUNTA(T137:AF137)</f>
        <v>0</v>
      </c>
      <c r="BI137" s="2">
        <f t="shared" si="16"/>
        <v>0</v>
      </c>
      <c r="BJ137" s="2">
        <f t="shared" si="17"/>
        <v>0</v>
      </c>
      <c r="BK137" s="2">
        <f t="shared" ref="BK137:BK200" si="25">COUNTA(T137:AW137)</f>
        <v>0</v>
      </c>
    </row>
    <row r="138" spans="2:63" ht="15" customHeight="1" x14ac:dyDescent="0.25">
      <c r="B138" s="14">
        <v>130</v>
      </c>
      <c r="C138" s="95" t="str">
        <f t="shared" si="18"/>
        <v/>
      </c>
      <c r="D138" s="15" t="str">
        <f t="shared" si="23"/>
        <v>OK</v>
      </c>
      <c r="E138" s="16" t="e">
        <f>VLOOKUP('Data Sheet'!$B$8,'Data Sheet'!$I$2:$J$9,2,FALSE)</f>
        <v>#N/A</v>
      </c>
      <c r="F138" s="16" t="str">
        <f t="shared" si="19"/>
        <v/>
      </c>
      <c r="G138" s="103">
        <f t="shared" si="20"/>
        <v>0</v>
      </c>
      <c r="H138" s="17" t="s">
        <v>26</v>
      </c>
      <c r="I138" s="17" t="s">
        <v>26</v>
      </c>
      <c r="J138" s="17" t="str">
        <f>IF('Data Sheet'!$B$9="NC-50","N/A","OK")</f>
        <v>OK</v>
      </c>
      <c r="K138" s="17" t="str">
        <f>IF('Data Sheet'!$B$9="NC-50","N/A","OK")</f>
        <v>OK</v>
      </c>
      <c r="L138" s="17" t="str">
        <f t="shared" si="21"/>
        <v>OK</v>
      </c>
      <c r="M138" s="17" t="str">
        <f t="shared" si="22"/>
        <v>OK</v>
      </c>
      <c r="N138" s="18" t="str">
        <f>IF(BO138&lt;&gt;"",
    IF(INT('Data Sheet'!$A$19)=INT('Data Sheet'!$B$19),
        --(INT('Data Sheet'!$A$19) &amp; "." &amp; BO138),
        IF(AND((--(INT('Data Sheet'!$A$19) &amp; "." &amp; BO138)&gt;=--('Data Sheet'!$A$19)), (--(INT('Data Sheet'!$A$19) &amp; "." &amp; BO138)&lt;=--('Data Sheet'!$B$19))),
            --(INT('Data Sheet'!$A$19) &amp; "." &amp; BO138),
            --(INT('Data Sheet'!$B$19) &amp; "." &amp; BO138)
        )
    ),
    IF(BN138&lt;&gt;"",
        IF(INT('Data Sheet'!$A$19)=INT('Data Sheet'!$B$19),
            --(INT('Data Sheet'!$A$19) &amp; "." &amp; LEFT(BN138,3)),
            IF(AND((--(INT('Data Sheet'!$A$19) &amp; "." &amp; LEFT(BN138,3))&gt;=--('Data Sheet'!$A$19)), (--(INT('Data Sheet'!$A$19) &amp; "." &amp; LEFT(BN138,3))&lt;=--('Data Sheet'!$B$19))),
                --(INT('Data Sheet'!$A$19) &amp; "." &amp; LEFT(BN138,3)),
                --(INT('Data Sheet'!$B$19) &amp; "." &amp; LEFT(BN138,3))
            )
        ),
        "OK"
    )
)</f>
        <v>OK</v>
      </c>
      <c r="O138" s="23" t="str">
        <f>IF(BP138&lt;&gt;"",
    IF(INT('Data Sheet'!$A$19)=INT('Data Sheet'!$B$19),
        --(INT('Data Sheet'!$A$19) &amp; "." &amp; BP138),
        IF(AND((--(INT('Data Sheet'!$A$19) &amp; "." &amp; BP138)&gt;=--('Data Sheet'!$A$19)), (--(INT('Data Sheet'!$A$19) &amp; "." &amp; BP138)&lt;=--('Data Sheet'!$B$19))),
            --(INT('Data Sheet'!$A$19) &amp; "." &amp; BP138),
            --(INT('Data Sheet'!$B$19) &amp; "." &amp; BP138)
        )
    ),
    IF(BN138&lt;&gt;"",
        IF(INT('Data Sheet'!$A$19)=INT('Data Sheet'!$B$19),
            --(INT('Data Sheet'!$A$19) &amp; "." &amp; RIGHT(BN138,3)),
            IF(AND((--(INT('Data Sheet'!$A$19) &amp; "." &amp; RIGHT(BN138,3))&gt;=--('Data Sheet'!$A$19)), (--(INT('Data Sheet'!$A$19) &amp; "." &amp; RIGHT(BN138,3))&lt;=--('Data Sheet'!$B$19))),
                --(INT('Data Sheet'!$A$19) &amp; "." &amp; RIGHT(BN138,3)),
                --(INT('Data Sheet'!$B$19) &amp; "." &amp; RIGHT(BN138,3))
            )
        ),
        "OK"
    )
)</f>
        <v>OK</v>
      </c>
      <c r="P138" s="23" t="str">
        <f>IF(BR138&lt;&gt;"",
    IF(INT('Data Sheet'!$A$19)=INT('Data Sheet'!$B$15),
        --(INT('Data Sheet'!$A$15) &amp; "." &amp; BR138),
        IF(AND((--(INT('Data Sheet'!$A$15) &amp; "." &amp; BR138)&gt;=--('Data Sheet'!$A$15)), (--(INT('Data Sheet'!$A$15) &amp; "." &amp; BR138)&lt;=--('Data Sheet'!$B$15))),
            --(INT('Data Sheet'!$A$15) &amp; "." &amp; BR138),
            --(INT('Data Sheet'!$B$15) &amp; "." &amp; BR138)
        )
    ),
    IF(BQ138&lt;&gt;"",
        IF(INT('Data Sheet'!$A$15)=INT('Data Sheet'!$B$15),
            --(INT('Data Sheet'!$A$15) &amp; "." &amp; LEFT(BQ138,3)),
            IF(AND((--(INT('Data Sheet'!$A$15) &amp; "." &amp; LEFT(BQ138,3))&gt;=--('Data Sheet'!$A$15)), (--(INT('Data Sheet'!$A$15) &amp; "." &amp; LEFT(BQ138,3))&lt;=--('Data Sheet'!$B$15))),
                --(INT('Data Sheet'!$A$15) &amp; "." &amp; LEFT(BQ138,3)),
                --(INT('Data Sheet'!$B$15) &amp; "." &amp; LEFT(BQ138,3))
            )
        ),
        "OK"
    )
)</f>
        <v>OK</v>
      </c>
      <c r="Q138" s="23" t="str">
        <f>IF(BS138&lt;&gt;"",
    IF(INT('Data Sheet'!$A$19)=INT('Data Sheet'!$B$15),
        --(INT('Data Sheet'!$A$15) &amp; "." &amp; BS138),
        IF(AND((--(INT('Data Sheet'!$A$15) &amp; "." &amp; BS138)&gt;=--('Data Sheet'!$A$15)), (--(INT('Data Sheet'!$A$15) &amp; "." &amp; BS138)&lt;=--('Data Sheet'!$B$15))),
            --(INT('Data Sheet'!$A$15) &amp; "." &amp; BS138),
            --(INT('Data Sheet'!$B$15) &amp; "." &amp; BS138)
        )
    ),
    IF(BQ138&lt;&gt;"",
        IF(INT('Data Sheet'!$A$15)=INT('Data Sheet'!$B$15),
            --(INT('Data Sheet'!$A$15) &amp; "." &amp; RIGHT(BQ138,3)),
            IF(AND((--(INT('Data Sheet'!$A$15) &amp; "." &amp; RIGHT(BQ138,3))&gt;=--('Data Sheet'!$A$15)), (--(INT('Data Sheet'!$A$15) &amp; "." &amp; RIGHT(BQ138,3))&lt;=--('Data Sheet'!$B$15))),
                --(INT('Data Sheet'!$A$15) &amp; "." &amp; RIGHT(BQ138,3)),
                --(INT('Data Sheet'!$B$15) &amp; "." &amp; RIGHT(BQ138,3))
            )
        ),
        "OK"
    )
)</f>
        <v>OK</v>
      </c>
      <c r="R138" s="19"/>
      <c r="S138" s="19"/>
      <c r="T138" s="19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1"/>
      <c r="AU138" s="21"/>
      <c r="AV138" s="21"/>
      <c r="AW138" s="22"/>
      <c r="AX138" s="99"/>
      <c r="AY138" s="20"/>
      <c r="AZ138" s="20"/>
      <c r="BA138" s="22"/>
      <c r="BB138">
        <v>130</v>
      </c>
      <c r="BC138" s="80"/>
      <c r="BD138" s="80"/>
      <c r="BE138" s="80"/>
      <c r="BF138" s="80"/>
      <c r="BG138" s="32" t="str">
        <f t="shared" ref="BG138:BG201" si="26">CONCATENATE(BC138,BD138,BE138,BF138)</f>
        <v/>
      </c>
      <c r="BH138" s="78">
        <f t="shared" si="24"/>
        <v>0</v>
      </c>
      <c r="BI138" s="2">
        <f t="shared" ref="BI138:BI201" si="27">IF(COUNTA(AI138:AN138)&gt;0,1,0)</f>
        <v>0</v>
      </c>
      <c r="BJ138" s="2">
        <f t="shared" ref="BJ138:BJ201" si="28">IF(SUM(BH138:BI138)=2,1,0)</f>
        <v>0</v>
      </c>
      <c r="BK138" s="2">
        <f t="shared" si="25"/>
        <v>0</v>
      </c>
    </row>
    <row r="139" spans="2:63" ht="15" customHeight="1" x14ac:dyDescent="0.25">
      <c r="B139" s="14">
        <v>131</v>
      </c>
      <c r="C139" s="95" t="str">
        <f t="shared" ref="C139:C202" si="29">BG139</f>
        <v/>
      </c>
      <c r="D139" s="15" t="str">
        <f t="shared" si="23"/>
        <v>OK</v>
      </c>
      <c r="E139" s="16" t="e">
        <f>VLOOKUP('Data Sheet'!$B$8,'Data Sheet'!$I$2:$J$9,2,FALSE)</f>
        <v>#N/A</v>
      </c>
      <c r="F139" s="16" t="str">
        <f t="shared" ref="F139:F202" si="30">IF(BT139="", "", --("0."&amp;BT139))</f>
        <v/>
      </c>
      <c r="G139" s="103">
        <f t="shared" ref="G139:G202" si="31">IF(F139="", 0, F139/E139)</f>
        <v>0</v>
      </c>
      <c r="H139" s="17" t="s">
        <v>26</v>
      </c>
      <c r="I139" s="17" t="s">
        <v>26</v>
      </c>
      <c r="J139" s="17" t="str">
        <f>IF('Data Sheet'!$B$9="NC-50","N/A","OK")</f>
        <v>OK</v>
      </c>
      <c r="K139" s="17" t="str">
        <f>IF('Data Sheet'!$B$9="NC-50","N/A","OK")</f>
        <v>OK</v>
      </c>
      <c r="L139" s="17" t="str">
        <f t="shared" ref="L139:L202" si="32">IF($AP139="x","MIN","OK")</f>
        <v>OK</v>
      </c>
      <c r="M139" s="17" t="str">
        <f t="shared" ref="M139:M202" si="33">IF($AQ139="x","MIN","OK")</f>
        <v>OK</v>
      </c>
      <c r="N139" s="18" t="str">
        <f>IF(BO139&lt;&gt;"",
    IF(INT('Data Sheet'!$A$19)=INT('Data Sheet'!$B$19),
        --(INT('Data Sheet'!$A$19) &amp; "." &amp; BO139),
        IF(AND((--(INT('Data Sheet'!$A$19) &amp; "." &amp; BO139)&gt;=--('Data Sheet'!$A$19)), (--(INT('Data Sheet'!$A$19) &amp; "." &amp; BO139)&lt;=--('Data Sheet'!$B$19))),
            --(INT('Data Sheet'!$A$19) &amp; "." &amp; BO139),
            --(INT('Data Sheet'!$B$19) &amp; "." &amp; BO139)
        )
    ),
    IF(BN139&lt;&gt;"",
        IF(INT('Data Sheet'!$A$19)=INT('Data Sheet'!$B$19),
            --(INT('Data Sheet'!$A$19) &amp; "." &amp; LEFT(BN139,3)),
            IF(AND((--(INT('Data Sheet'!$A$19) &amp; "." &amp; LEFT(BN139,3))&gt;=--('Data Sheet'!$A$19)), (--(INT('Data Sheet'!$A$19) &amp; "." &amp; LEFT(BN139,3))&lt;=--('Data Sheet'!$B$19))),
                --(INT('Data Sheet'!$A$19) &amp; "." &amp; LEFT(BN139,3)),
                --(INT('Data Sheet'!$B$19) &amp; "." &amp; LEFT(BN139,3))
            )
        ),
        "OK"
    )
)</f>
        <v>OK</v>
      </c>
      <c r="O139" s="23" t="str">
        <f>IF(BP139&lt;&gt;"",
    IF(INT('Data Sheet'!$A$19)=INT('Data Sheet'!$B$19),
        --(INT('Data Sheet'!$A$19) &amp; "." &amp; BP139),
        IF(AND((--(INT('Data Sheet'!$A$19) &amp; "." &amp; BP139)&gt;=--('Data Sheet'!$A$19)), (--(INT('Data Sheet'!$A$19) &amp; "." &amp; BP139)&lt;=--('Data Sheet'!$B$19))),
            --(INT('Data Sheet'!$A$19) &amp; "." &amp; BP139),
            --(INT('Data Sheet'!$B$19) &amp; "." &amp; BP139)
        )
    ),
    IF(BN139&lt;&gt;"",
        IF(INT('Data Sheet'!$A$19)=INT('Data Sheet'!$B$19),
            --(INT('Data Sheet'!$A$19) &amp; "." &amp; RIGHT(BN139,3)),
            IF(AND((--(INT('Data Sheet'!$A$19) &amp; "." &amp; RIGHT(BN139,3))&gt;=--('Data Sheet'!$A$19)), (--(INT('Data Sheet'!$A$19) &amp; "." &amp; RIGHT(BN139,3))&lt;=--('Data Sheet'!$B$19))),
                --(INT('Data Sheet'!$A$19) &amp; "." &amp; RIGHT(BN139,3)),
                --(INT('Data Sheet'!$B$19) &amp; "." &amp; RIGHT(BN139,3))
            )
        ),
        "OK"
    )
)</f>
        <v>OK</v>
      </c>
      <c r="P139" s="23" t="str">
        <f>IF(BR139&lt;&gt;"",
    IF(INT('Data Sheet'!$A$19)=INT('Data Sheet'!$B$15),
        --(INT('Data Sheet'!$A$15) &amp; "." &amp; BR139),
        IF(AND((--(INT('Data Sheet'!$A$15) &amp; "." &amp; BR139)&gt;=--('Data Sheet'!$A$15)), (--(INT('Data Sheet'!$A$15) &amp; "." &amp; BR139)&lt;=--('Data Sheet'!$B$15))),
            --(INT('Data Sheet'!$A$15) &amp; "." &amp; BR139),
            --(INT('Data Sheet'!$B$15) &amp; "." &amp; BR139)
        )
    ),
    IF(BQ139&lt;&gt;"",
        IF(INT('Data Sheet'!$A$15)=INT('Data Sheet'!$B$15),
            --(INT('Data Sheet'!$A$15) &amp; "." &amp; LEFT(BQ139,3)),
            IF(AND((--(INT('Data Sheet'!$A$15) &amp; "." &amp; LEFT(BQ139,3))&gt;=--('Data Sheet'!$A$15)), (--(INT('Data Sheet'!$A$15) &amp; "." &amp; LEFT(BQ139,3))&lt;=--('Data Sheet'!$B$15))),
                --(INT('Data Sheet'!$A$15) &amp; "." &amp; LEFT(BQ139,3)),
                --(INT('Data Sheet'!$B$15) &amp; "." &amp; LEFT(BQ139,3))
            )
        ),
        "OK"
    )
)</f>
        <v>OK</v>
      </c>
      <c r="Q139" s="23" t="str">
        <f>IF(BS139&lt;&gt;"",
    IF(INT('Data Sheet'!$A$19)=INT('Data Sheet'!$B$15),
        --(INT('Data Sheet'!$A$15) &amp; "." &amp; BS139),
        IF(AND((--(INT('Data Sheet'!$A$15) &amp; "." &amp; BS139)&gt;=--('Data Sheet'!$A$15)), (--(INT('Data Sheet'!$A$15) &amp; "." &amp; BS139)&lt;=--('Data Sheet'!$B$15))),
            --(INT('Data Sheet'!$A$15) &amp; "." &amp; BS139),
            --(INT('Data Sheet'!$B$15) &amp; "." &amp; BS139)
        )
    ),
    IF(BQ139&lt;&gt;"",
        IF(INT('Data Sheet'!$A$15)=INT('Data Sheet'!$B$15),
            --(INT('Data Sheet'!$A$15) &amp; "." &amp; RIGHT(BQ139,3)),
            IF(AND((--(INT('Data Sheet'!$A$15) &amp; "." &amp; RIGHT(BQ139,3))&gt;=--('Data Sheet'!$A$15)), (--(INT('Data Sheet'!$A$15) &amp; "." &amp; RIGHT(BQ139,3))&lt;=--('Data Sheet'!$B$15))),
                --(INT('Data Sheet'!$A$15) &amp; "." &amp; RIGHT(BQ139,3)),
                --(INT('Data Sheet'!$B$15) &amp; "." &amp; RIGHT(BQ139,3))
            )
        ),
        "OK"
    )
)</f>
        <v>OK</v>
      </c>
      <c r="R139" s="19"/>
      <c r="S139" s="19"/>
      <c r="T139" s="19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1"/>
      <c r="AU139" s="21"/>
      <c r="AV139" s="21"/>
      <c r="AW139" s="22"/>
      <c r="AX139" s="99"/>
      <c r="AY139" s="20"/>
      <c r="AZ139" s="20"/>
      <c r="BA139" s="22"/>
      <c r="BB139">
        <v>131</v>
      </c>
      <c r="BC139" s="80"/>
      <c r="BD139" s="80"/>
      <c r="BE139" s="80"/>
      <c r="BF139" s="80"/>
      <c r="BG139" s="32" t="str">
        <f t="shared" si="26"/>
        <v/>
      </c>
      <c r="BH139" s="78">
        <f t="shared" si="24"/>
        <v>0</v>
      </c>
      <c r="BI139" s="2">
        <f t="shared" si="27"/>
        <v>0</v>
      </c>
      <c r="BJ139" s="2">
        <f t="shared" si="28"/>
        <v>0</v>
      </c>
      <c r="BK139" s="2">
        <f t="shared" si="25"/>
        <v>0</v>
      </c>
    </row>
    <row r="140" spans="2:63" ht="15" customHeight="1" x14ac:dyDescent="0.25">
      <c r="B140" s="14">
        <v>132</v>
      </c>
      <c r="C140" s="95" t="str">
        <f t="shared" si="29"/>
        <v/>
      </c>
      <c r="D140" s="15" t="str">
        <f t="shared" si="23"/>
        <v>OK</v>
      </c>
      <c r="E140" s="16" t="e">
        <f>VLOOKUP('Data Sheet'!$B$8,'Data Sheet'!$I$2:$J$9,2,FALSE)</f>
        <v>#N/A</v>
      </c>
      <c r="F140" s="16" t="str">
        <f t="shared" si="30"/>
        <v/>
      </c>
      <c r="G140" s="103">
        <f t="shared" si="31"/>
        <v>0</v>
      </c>
      <c r="H140" s="17" t="s">
        <v>26</v>
      </c>
      <c r="I140" s="17" t="s">
        <v>26</v>
      </c>
      <c r="J140" s="17" t="str">
        <f>IF('Data Sheet'!$B$9="NC-50","N/A","OK")</f>
        <v>OK</v>
      </c>
      <c r="K140" s="17" t="str">
        <f>IF('Data Sheet'!$B$9="NC-50","N/A","OK")</f>
        <v>OK</v>
      </c>
      <c r="L140" s="17" t="str">
        <f t="shared" si="32"/>
        <v>OK</v>
      </c>
      <c r="M140" s="17" t="str">
        <f t="shared" si="33"/>
        <v>OK</v>
      </c>
      <c r="N140" s="18" t="str">
        <f>IF(BO140&lt;&gt;"",
    IF(INT('Data Sheet'!$A$19)=INT('Data Sheet'!$B$19),
        --(INT('Data Sheet'!$A$19) &amp; "." &amp; BO140),
        IF(AND((--(INT('Data Sheet'!$A$19) &amp; "." &amp; BO140)&gt;=--('Data Sheet'!$A$19)), (--(INT('Data Sheet'!$A$19) &amp; "." &amp; BO140)&lt;=--('Data Sheet'!$B$19))),
            --(INT('Data Sheet'!$A$19) &amp; "." &amp; BO140),
            --(INT('Data Sheet'!$B$19) &amp; "." &amp; BO140)
        )
    ),
    IF(BN140&lt;&gt;"",
        IF(INT('Data Sheet'!$A$19)=INT('Data Sheet'!$B$19),
            --(INT('Data Sheet'!$A$19) &amp; "." &amp; LEFT(BN140,3)),
            IF(AND((--(INT('Data Sheet'!$A$19) &amp; "." &amp; LEFT(BN140,3))&gt;=--('Data Sheet'!$A$19)), (--(INT('Data Sheet'!$A$19) &amp; "." &amp; LEFT(BN140,3))&lt;=--('Data Sheet'!$B$19))),
                --(INT('Data Sheet'!$A$19) &amp; "." &amp; LEFT(BN140,3)),
                --(INT('Data Sheet'!$B$19) &amp; "." &amp; LEFT(BN140,3))
            )
        ),
        "OK"
    )
)</f>
        <v>OK</v>
      </c>
      <c r="O140" s="23" t="str">
        <f>IF(BP140&lt;&gt;"",
    IF(INT('Data Sheet'!$A$19)=INT('Data Sheet'!$B$19),
        --(INT('Data Sheet'!$A$19) &amp; "." &amp; BP140),
        IF(AND((--(INT('Data Sheet'!$A$19) &amp; "." &amp; BP140)&gt;=--('Data Sheet'!$A$19)), (--(INT('Data Sheet'!$A$19) &amp; "." &amp; BP140)&lt;=--('Data Sheet'!$B$19))),
            --(INT('Data Sheet'!$A$19) &amp; "." &amp; BP140),
            --(INT('Data Sheet'!$B$19) &amp; "." &amp; BP140)
        )
    ),
    IF(BN140&lt;&gt;"",
        IF(INT('Data Sheet'!$A$19)=INT('Data Sheet'!$B$19),
            --(INT('Data Sheet'!$A$19) &amp; "." &amp; RIGHT(BN140,3)),
            IF(AND((--(INT('Data Sheet'!$A$19) &amp; "." &amp; RIGHT(BN140,3))&gt;=--('Data Sheet'!$A$19)), (--(INT('Data Sheet'!$A$19) &amp; "." &amp; RIGHT(BN140,3))&lt;=--('Data Sheet'!$B$19))),
                --(INT('Data Sheet'!$A$19) &amp; "." &amp; RIGHT(BN140,3)),
                --(INT('Data Sheet'!$B$19) &amp; "." &amp; RIGHT(BN140,3))
            )
        ),
        "OK"
    )
)</f>
        <v>OK</v>
      </c>
      <c r="P140" s="23" t="str">
        <f>IF(BR140&lt;&gt;"",
    IF(INT('Data Sheet'!$A$19)=INT('Data Sheet'!$B$15),
        --(INT('Data Sheet'!$A$15) &amp; "." &amp; BR140),
        IF(AND((--(INT('Data Sheet'!$A$15) &amp; "." &amp; BR140)&gt;=--('Data Sheet'!$A$15)), (--(INT('Data Sheet'!$A$15) &amp; "." &amp; BR140)&lt;=--('Data Sheet'!$B$15))),
            --(INT('Data Sheet'!$A$15) &amp; "." &amp; BR140),
            --(INT('Data Sheet'!$B$15) &amp; "." &amp; BR140)
        )
    ),
    IF(BQ140&lt;&gt;"",
        IF(INT('Data Sheet'!$A$15)=INT('Data Sheet'!$B$15),
            --(INT('Data Sheet'!$A$15) &amp; "." &amp; LEFT(BQ140,3)),
            IF(AND((--(INT('Data Sheet'!$A$15) &amp; "." &amp; LEFT(BQ140,3))&gt;=--('Data Sheet'!$A$15)), (--(INT('Data Sheet'!$A$15) &amp; "." &amp; LEFT(BQ140,3))&lt;=--('Data Sheet'!$B$15))),
                --(INT('Data Sheet'!$A$15) &amp; "." &amp; LEFT(BQ140,3)),
                --(INT('Data Sheet'!$B$15) &amp; "." &amp; LEFT(BQ140,3))
            )
        ),
        "OK"
    )
)</f>
        <v>OK</v>
      </c>
      <c r="Q140" s="23" t="str">
        <f>IF(BS140&lt;&gt;"",
    IF(INT('Data Sheet'!$A$19)=INT('Data Sheet'!$B$15),
        --(INT('Data Sheet'!$A$15) &amp; "." &amp; BS140),
        IF(AND((--(INT('Data Sheet'!$A$15) &amp; "." &amp; BS140)&gt;=--('Data Sheet'!$A$15)), (--(INT('Data Sheet'!$A$15) &amp; "." &amp; BS140)&lt;=--('Data Sheet'!$B$15))),
            --(INT('Data Sheet'!$A$15) &amp; "." &amp; BS140),
            --(INT('Data Sheet'!$B$15) &amp; "." &amp; BS140)
        )
    ),
    IF(BQ140&lt;&gt;"",
        IF(INT('Data Sheet'!$A$15)=INT('Data Sheet'!$B$15),
            --(INT('Data Sheet'!$A$15) &amp; "." &amp; RIGHT(BQ140,3)),
            IF(AND((--(INT('Data Sheet'!$A$15) &amp; "." &amp; RIGHT(BQ140,3))&gt;=--('Data Sheet'!$A$15)), (--(INT('Data Sheet'!$A$15) &amp; "." &amp; RIGHT(BQ140,3))&lt;=--('Data Sheet'!$B$15))),
                --(INT('Data Sheet'!$A$15) &amp; "." &amp; RIGHT(BQ140,3)),
                --(INT('Data Sheet'!$B$15) &amp; "." &amp; RIGHT(BQ140,3))
            )
        ),
        "OK"
    )
)</f>
        <v>OK</v>
      </c>
      <c r="R140" s="19"/>
      <c r="S140" s="19"/>
      <c r="T140" s="19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1"/>
      <c r="AU140" s="21"/>
      <c r="AV140" s="21"/>
      <c r="AW140" s="22"/>
      <c r="AX140" s="99"/>
      <c r="AY140" s="20"/>
      <c r="AZ140" s="20"/>
      <c r="BA140" s="22"/>
      <c r="BB140">
        <v>132</v>
      </c>
      <c r="BC140" s="80"/>
      <c r="BD140" s="80"/>
      <c r="BE140" s="80"/>
      <c r="BF140" s="80"/>
      <c r="BG140" s="32" t="str">
        <f t="shared" si="26"/>
        <v/>
      </c>
      <c r="BH140" s="78">
        <f t="shared" si="24"/>
        <v>0</v>
      </c>
      <c r="BI140" s="2">
        <f t="shared" si="27"/>
        <v>0</v>
      </c>
      <c r="BJ140" s="2">
        <f t="shared" si="28"/>
        <v>0</v>
      </c>
      <c r="BK140" s="2">
        <f t="shared" si="25"/>
        <v>0</v>
      </c>
    </row>
    <row r="141" spans="2:63" ht="15" customHeight="1" x14ac:dyDescent="0.25">
      <c r="B141" s="14">
        <v>133</v>
      </c>
      <c r="C141" s="95" t="str">
        <f t="shared" si="29"/>
        <v/>
      </c>
      <c r="D141" s="15" t="str">
        <f t="shared" si="23"/>
        <v>OK</v>
      </c>
      <c r="E141" s="16" t="e">
        <f>VLOOKUP('Data Sheet'!$B$8,'Data Sheet'!$I$2:$J$9,2,FALSE)</f>
        <v>#N/A</v>
      </c>
      <c r="F141" s="16" t="str">
        <f t="shared" si="30"/>
        <v/>
      </c>
      <c r="G141" s="103">
        <f t="shared" si="31"/>
        <v>0</v>
      </c>
      <c r="H141" s="17" t="s">
        <v>26</v>
      </c>
      <c r="I141" s="17" t="s">
        <v>26</v>
      </c>
      <c r="J141" s="17" t="str">
        <f>IF('Data Sheet'!$B$9="NC-50","N/A","OK")</f>
        <v>OK</v>
      </c>
      <c r="K141" s="17" t="str">
        <f>IF('Data Sheet'!$B$9="NC-50","N/A","OK")</f>
        <v>OK</v>
      </c>
      <c r="L141" s="17" t="str">
        <f t="shared" si="32"/>
        <v>OK</v>
      </c>
      <c r="M141" s="17" t="str">
        <f t="shared" si="33"/>
        <v>OK</v>
      </c>
      <c r="N141" s="18" t="str">
        <f>IF(BO141&lt;&gt;"",
    IF(INT('Data Sheet'!$A$19)=INT('Data Sheet'!$B$19),
        --(INT('Data Sheet'!$A$19) &amp; "." &amp; BO141),
        IF(AND((--(INT('Data Sheet'!$A$19) &amp; "." &amp; BO141)&gt;=--('Data Sheet'!$A$19)), (--(INT('Data Sheet'!$A$19) &amp; "." &amp; BO141)&lt;=--('Data Sheet'!$B$19))),
            --(INT('Data Sheet'!$A$19) &amp; "." &amp; BO141),
            --(INT('Data Sheet'!$B$19) &amp; "." &amp; BO141)
        )
    ),
    IF(BN141&lt;&gt;"",
        IF(INT('Data Sheet'!$A$19)=INT('Data Sheet'!$B$19),
            --(INT('Data Sheet'!$A$19) &amp; "." &amp; LEFT(BN141,3)),
            IF(AND((--(INT('Data Sheet'!$A$19) &amp; "." &amp; LEFT(BN141,3))&gt;=--('Data Sheet'!$A$19)), (--(INT('Data Sheet'!$A$19) &amp; "." &amp; LEFT(BN141,3))&lt;=--('Data Sheet'!$B$19))),
                --(INT('Data Sheet'!$A$19) &amp; "." &amp; LEFT(BN141,3)),
                --(INT('Data Sheet'!$B$19) &amp; "." &amp; LEFT(BN141,3))
            )
        ),
        "OK"
    )
)</f>
        <v>OK</v>
      </c>
      <c r="O141" s="23" t="str">
        <f>IF(BP141&lt;&gt;"",
    IF(INT('Data Sheet'!$A$19)=INT('Data Sheet'!$B$19),
        --(INT('Data Sheet'!$A$19) &amp; "." &amp; BP141),
        IF(AND((--(INT('Data Sheet'!$A$19) &amp; "." &amp; BP141)&gt;=--('Data Sheet'!$A$19)), (--(INT('Data Sheet'!$A$19) &amp; "." &amp; BP141)&lt;=--('Data Sheet'!$B$19))),
            --(INT('Data Sheet'!$A$19) &amp; "." &amp; BP141),
            --(INT('Data Sheet'!$B$19) &amp; "." &amp; BP141)
        )
    ),
    IF(BN141&lt;&gt;"",
        IF(INT('Data Sheet'!$A$19)=INT('Data Sheet'!$B$19),
            --(INT('Data Sheet'!$A$19) &amp; "." &amp; RIGHT(BN141,3)),
            IF(AND((--(INT('Data Sheet'!$A$19) &amp; "." &amp; RIGHT(BN141,3))&gt;=--('Data Sheet'!$A$19)), (--(INT('Data Sheet'!$A$19) &amp; "." &amp; RIGHT(BN141,3))&lt;=--('Data Sheet'!$B$19))),
                --(INT('Data Sheet'!$A$19) &amp; "." &amp; RIGHT(BN141,3)),
                --(INT('Data Sheet'!$B$19) &amp; "." &amp; RIGHT(BN141,3))
            )
        ),
        "OK"
    )
)</f>
        <v>OK</v>
      </c>
      <c r="P141" s="23" t="str">
        <f>IF(BR141&lt;&gt;"",
    IF(INT('Data Sheet'!$A$19)=INT('Data Sheet'!$B$15),
        --(INT('Data Sheet'!$A$15) &amp; "." &amp; BR141),
        IF(AND((--(INT('Data Sheet'!$A$15) &amp; "." &amp; BR141)&gt;=--('Data Sheet'!$A$15)), (--(INT('Data Sheet'!$A$15) &amp; "." &amp; BR141)&lt;=--('Data Sheet'!$B$15))),
            --(INT('Data Sheet'!$A$15) &amp; "." &amp; BR141),
            --(INT('Data Sheet'!$B$15) &amp; "." &amp; BR141)
        )
    ),
    IF(BQ141&lt;&gt;"",
        IF(INT('Data Sheet'!$A$15)=INT('Data Sheet'!$B$15),
            --(INT('Data Sheet'!$A$15) &amp; "." &amp; LEFT(BQ141,3)),
            IF(AND((--(INT('Data Sheet'!$A$15) &amp; "." &amp; LEFT(BQ141,3))&gt;=--('Data Sheet'!$A$15)), (--(INT('Data Sheet'!$A$15) &amp; "." &amp; LEFT(BQ141,3))&lt;=--('Data Sheet'!$B$15))),
                --(INT('Data Sheet'!$A$15) &amp; "." &amp; LEFT(BQ141,3)),
                --(INT('Data Sheet'!$B$15) &amp; "." &amp; LEFT(BQ141,3))
            )
        ),
        "OK"
    )
)</f>
        <v>OK</v>
      </c>
      <c r="Q141" s="23" t="str">
        <f>IF(BS141&lt;&gt;"",
    IF(INT('Data Sheet'!$A$19)=INT('Data Sheet'!$B$15),
        --(INT('Data Sheet'!$A$15) &amp; "." &amp; BS141),
        IF(AND((--(INT('Data Sheet'!$A$15) &amp; "." &amp; BS141)&gt;=--('Data Sheet'!$A$15)), (--(INT('Data Sheet'!$A$15) &amp; "." &amp; BS141)&lt;=--('Data Sheet'!$B$15))),
            --(INT('Data Sheet'!$A$15) &amp; "." &amp; BS141),
            --(INT('Data Sheet'!$B$15) &amp; "." &amp; BS141)
        )
    ),
    IF(BQ141&lt;&gt;"",
        IF(INT('Data Sheet'!$A$15)=INT('Data Sheet'!$B$15),
            --(INT('Data Sheet'!$A$15) &amp; "." &amp; RIGHT(BQ141,3)),
            IF(AND((--(INT('Data Sheet'!$A$15) &amp; "." &amp; RIGHT(BQ141,3))&gt;=--('Data Sheet'!$A$15)), (--(INT('Data Sheet'!$A$15) &amp; "." &amp; RIGHT(BQ141,3))&lt;=--('Data Sheet'!$B$15))),
                --(INT('Data Sheet'!$A$15) &amp; "." &amp; RIGHT(BQ141,3)),
                --(INT('Data Sheet'!$B$15) &amp; "." &amp; RIGHT(BQ141,3))
            )
        ),
        "OK"
    )
)</f>
        <v>OK</v>
      </c>
      <c r="R141" s="19"/>
      <c r="S141" s="19"/>
      <c r="T141" s="19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1"/>
      <c r="AU141" s="21"/>
      <c r="AV141" s="21"/>
      <c r="AW141" s="22"/>
      <c r="AX141" s="99"/>
      <c r="AY141" s="20"/>
      <c r="AZ141" s="20"/>
      <c r="BA141" s="22"/>
      <c r="BB141">
        <v>133</v>
      </c>
      <c r="BC141" s="80"/>
      <c r="BD141" s="80"/>
      <c r="BE141" s="80"/>
      <c r="BF141" s="80"/>
      <c r="BG141" s="32" t="str">
        <f t="shared" si="26"/>
        <v/>
      </c>
      <c r="BH141" s="78">
        <f t="shared" si="24"/>
        <v>0</v>
      </c>
      <c r="BI141" s="2">
        <f t="shared" si="27"/>
        <v>0</v>
      </c>
      <c r="BJ141" s="2">
        <f t="shared" si="28"/>
        <v>0</v>
      </c>
      <c r="BK141" s="2">
        <f t="shared" si="25"/>
        <v>0</v>
      </c>
    </row>
    <row r="142" spans="2:63" ht="15" customHeight="1" x14ac:dyDescent="0.25">
      <c r="B142" s="14">
        <v>134</v>
      </c>
      <c r="C142" s="95" t="str">
        <f t="shared" si="29"/>
        <v/>
      </c>
      <c r="D142" s="15" t="str">
        <f t="shared" si="23"/>
        <v>OK</v>
      </c>
      <c r="E142" s="16" t="e">
        <f>VLOOKUP('Data Sheet'!$B$8,'Data Sheet'!$I$2:$J$9,2,FALSE)</f>
        <v>#N/A</v>
      </c>
      <c r="F142" s="16" t="str">
        <f t="shared" si="30"/>
        <v/>
      </c>
      <c r="G142" s="103">
        <f t="shared" si="31"/>
        <v>0</v>
      </c>
      <c r="H142" s="17" t="s">
        <v>26</v>
      </c>
      <c r="I142" s="17" t="s">
        <v>26</v>
      </c>
      <c r="J142" s="17" t="str">
        <f>IF('Data Sheet'!$B$9="NC-50","N/A","OK")</f>
        <v>OK</v>
      </c>
      <c r="K142" s="17" t="str">
        <f>IF('Data Sheet'!$B$9="NC-50","N/A","OK")</f>
        <v>OK</v>
      </c>
      <c r="L142" s="17" t="str">
        <f t="shared" si="32"/>
        <v>OK</v>
      </c>
      <c r="M142" s="17" t="str">
        <f t="shared" si="33"/>
        <v>OK</v>
      </c>
      <c r="N142" s="18" t="str">
        <f>IF(BO142&lt;&gt;"",
    IF(INT('Data Sheet'!$A$19)=INT('Data Sheet'!$B$19),
        --(INT('Data Sheet'!$A$19) &amp; "." &amp; BO142),
        IF(AND((--(INT('Data Sheet'!$A$19) &amp; "." &amp; BO142)&gt;=--('Data Sheet'!$A$19)), (--(INT('Data Sheet'!$A$19) &amp; "." &amp; BO142)&lt;=--('Data Sheet'!$B$19))),
            --(INT('Data Sheet'!$A$19) &amp; "." &amp; BO142),
            --(INT('Data Sheet'!$B$19) &amp; "." &amp; BO142)
        )
    ),
    IF(BN142&lt;&gt;"",
        IF(INT('Data Sheet'!$A$19)=INT('Data Sheet'!$B$19),
            --(INT('Data Sheet'!$A$19) &amp; "." &amp; LEFT(BN142,3)),
            IF(AND((--(INT('Data Sheet'!$A$19) &amp; "." &amp; LEFT(BN142,3))&gt;=--('Data Sheet'!$A$19)), (--(INT('Data Sheet'!$A$19) &amp; "." &amp; LEFT(BN142,3))&lt;=--('Data Sheet'!$B$19))),
                --(INT('Data Sheet'!$A$19) &amp; "." &amp; LEFT(BN142,3)),
                --(INT('Data Sheet'!$B$19) &amp; "." &amp; LEFT(BN142,3))
            )
        ),
        "OK"
    )
)</f>
        <v>OK</v>
      </c>
      <c r="O142" s="23" t="str">
        <f>IF(BP142&lt;&gt;"",
    IF(INT('Data Sheet'!$A$19)=INT('Data Sheet'!$B$19),
        --(INT('Data Sheet'!$A$19) &amp; "." &amp; BP142),
        IF(AND((--(INT('Data Sheet'!$A$19) &amp; "." &amp; BP142)&gt;=--('Data Sheet'!$A$19)), (--(INT('Data Sheet'!$A$19) &amp; "." &amp; BP142)&lt;=--('Data Sheet'!$B$19))),
            --(INT('Data Sheet'!$A$19) &amp; "." &amp; BP142),
            --(INT('Data Sheet'!$B$19) &amp; "." &amp; BP142)
        )
    ),
    IF(BN142&lt;&gt;"",
        IF(INT('Data Sheet'!$A$19)=INT('Data Sheet'!$B$19),
            --(INT('Data Sheet'!$A$19) &amp; "." &amp; RIGHT(BN142,3)),
            IF(AND((--(INT('Data Sheet'!$A$19) &amp; "." &amp; RIGHT(BN142,3))&gt;=--('Data Sheet'!$A$19)), (--(INT('Data Sheet'!$A$19) &amp; "." &amp; RIGHT(BN142,3))&lt;=--('Data Sheet'!$B$19))),
                --(INT('Data Sheet'!$A$19) &amp; "." &amp; RIGHT(BN142,3)),
                --(INT('Data Sheet'!$B$19) &amp; "." &amp; RIGHT(BN142,3))
            )
        ),
        "OK"
    )
)</f>
        <v>OK</v>
      </c>
      <c r="P142" s="23" t="str">
        <f>IF(BR142&lt;&gt;"",
    IF(INT('Data Sheet'!$A$19)=INT('Data Sheet'!$B$15),
        --(INT('Data Sheet'!$A$15) &amp; "." &amp; BR142),
        IF(AND((--(INT('Data Sheet'!$A$15) &amp; "." &amp; BR142)&gt;=--('Data Sheet'!$A$15)), (--(INT('Data Sheet'!$A$15) &amp; "." &amp; BR142)&lt;=--('Data Sheet'!$B$15))),
            --(INT('Data Sheet'!$A$15) &amp; "." &amp; BR142),
            --(INT('Data Sheet'!$B$15) &amp; "." &amp; BR142)
        )
    ),
    IF(BQ142&lt;&gt;"",
        IF(INT('Data Sheet'!$A$15)=INT('Data Sheet'!$B$15),
            --(INT('Data Sheet'!$A$15) &amp; "." &amp; LEFT(BQ142,3)),
            IF(AND((--(INT('Data Sheet'!$A$15) &amp; "." &amp; LEFT(BQ142,3))&gt;=--('Data Sheet'!$A$15)), (--(INT('Data Sheet'!$A$15) &amp; "." &amp; LEFT(BQ142,3))&lt;=--('Data Sheet'!$B$15))),
                --(INT('Data Sheet'!$A$15) &amp; "." &amp; LEFT(BQ142,3)),
                --(INT('Data Sheet'!$B$15) &amp; "." &amp; LEFT(BQ142,3))
            )
        ),
        "OK"
    )
)</f>
        <v>OK</v>
      </c>
      <c r="Q142" s="23" t="str">
        <f>IF(BS142&lt;&gt;"",
    IF(INT('Data Sheet'!$A$19)=INT('Data Sheet'!$B$15),
        --(INT('Data Sheet'!$A$15) &amp; "." &amp; BS142),
        IF(AND((--(INT('Data Sheet'!$A$15) &amp; "." &amp; BS142)&gt;=--('Data Sheet'!$A$15)), (--(INT('Data Sheet'!$A$15) &amp; "." &amp; BS142)&lt;=--('Data Sheet'!$B$15))),
            --(INT('Data Sheet'!$A$15) &amp; "." &amp; BS142),
            --(INT('Data Sheet'!$B$15) &amp; "." &amp; BS142)
        )
    ),
    IF(BQ142&lt;&gt;"",
        IF(INT('Data Sheet'!$A$15)=INT('Data Sheet'!$B$15),
            --(INT('Data Sheet'!$A$15) &amp; "." &amp; RIGHT(BQ142,3)),
            IF(AND((--(INT('Data Sheet'!$A$15) &amp; "." &amp; RIGHT(BQ142,3))&gt;=--('Data Sheet'!$A$15)), (--(INT('Data Sheet'!$A$15) &amp; "." &amp; RIGHT(BQ142,3))&lt;=--('Data Sheet'!$B$15))),
                --(INT('Data Sheet'!$A$15) &amp; "." &amp; RIGHT(BQ142,3)),
                --(INT('Data Sheet'!$B$15) &amp; "." &amp; RIGHT(BQ142,3))
            )
        ),
        "OK"
    )
)</f>
        <v>OK</v>
      </c>
      <c r="R142" s="19"/>
      <c r="S142" s="19"/>
      <c r="T142" s="19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1"/>
      <c r="AU142" s="21"/>
      <c r="AV142" s="21"/>
      <c r="AW142" s="22"/>
      <c r="AX142" s="99"/>
      <c r="AY142" s="20"/>
      <c r="AZ142" s="20"/>
      <c r="BA142" s="22"/>
      <c r="BB142">
        <v>134</v>
      </c>
      <c r="BC142" s="80"/>
      <c r="BD142" s="80"/>
      <c r="BE142" s="80"/>
      <c r="BF142" s="80"/>
      <c r="BG142" s="32" t="str">
        <f t="shared" si="26"/>
        <v/>
      </c>
      <c r="BH142" s="78">
        <f t="shared" si="24"/>
        <v>0</v>
      </c>
      <c r="BI142" s="2">
        <f t="shared" si="27"/>
        <v>0</v>
      </c>
      <c r="BJ142" s="2">
        <f t="shared" si="28"/>
        <v>0</v>
      </c>
      <c r="BK142" s="2">
        <f t="shared" si="25"/>
        <v>0</v>
      </c>
    </row>
    <row r="143" spans="2:63" ht="15" customHeight="1" x14ac:dyDescent="0.25">
      <c r="B143" s="14">
        <v>135</v>
      </c>
      <c r="C143" s="95" t="str">
        <f t="shared" si="29"/>
        <v/>
      </c>
      <c r="D143" s="15" t="str">
        <f t="shared" si="23"/>
        <v>OK</v>
      </c>
      <c r="E143" s="16" t="e">
        <f>VLOOKUP('Data Sheet'!$B$8,'Data Sheet'!$I$2:$J$9,2,FALSE)</f>
        <v>#N/A</v>
      </c>
      <c r="F143" s="16" t="str">
        <f t="shared" si="30"/>
        <v/>
      </c>
      <c r="G143" s="103">
        <f t="shared" si="31"/>
        <v>0</v>
      </c>
      <c r="H143" s="17" t="s">
        <v>26</v>
      </c>
      <c r="I143" s="17" t="s">
        <v>26</v>
      </c>
      <c r="J143" s="17" t="str">
        <f>IF('Data Sheet'!$B$9="NC-50","N/A","OK")</f>
        <v>OK</v>
      </c>
      <c r="K143" s="17" t="str">
        <f>IF('Data Sheet'!$B$9="NC-50","N/A","OK")</f>
        <v>OK</v>
      </c>
      <c r="L143" s="17" t="str">
        <f t="shared" si="32"/>
        <v>OK</v>
      </c>
      <c r="M143" s="17" t="str">
        <f t="shared" si="33"/>
        <v>OK</v>
      </c>
      <c r="N143" s="18" t="str">
        <f>IF(BO143&lt;&gt;"",
    IF(INT('Data Sheet'!$A$19)=INT('Data Sheet'!$B$19),
        --(INT('Data Sheet'!$A$19) &amp; "." &amp; BO143),
        IF(AND((--(INT('Data Sheet'!$A$19) &amp; "." &amp; BO143)&gt;=--('Data Sheet'!$A$19)), (--(INT('Data Sheet'!$A$19) &amp; "." &amp; BO143)&lt;=--('Data Sheet'!$B$19))),
            --(INT('Data Sheet'!$A$19) &amp; "." &amp; BO143),
            --(INT('Data Sheet'!$B$19) &amp; "." &amp; BO143)
        )
    ),
    IF(BN143&lt;&gt;"",
        IF(INT('Data Sheet'!$A$19)=INT('Data Sheet'!$B$19),
            --(INT('Data Sheet'!$A$19) &amp; "." &amp; LEFT(BN143,3)),
            IF(AND((--(INT('Data Sheet'!$A$19) &amp; "." &amp; LEFT(BN143,3))&gt;=--('Data Sheet'!$A$19)), (--(INT('Data Sheet'!$A$19) &amp; "." &amp; LEFT(BN143,3))&lt;=--('Data Sheet'!$B$19))),
                --(INT('Data Sheet'!$A$19) &amp; "." &amp; LEFT(BN143,3)),
                --(INT('Data Sheet'!$B$19) &amp; "." &amp; LEFT(BN143,3))
            )
        ),
        "OK"
    )
)</f>
        <v>OK</v>
      </c>
      <c r="O143" s="23" t="str">
        <f>IF(BP143&lt;&gt;"",
    IF(INT('Data Sheet'!$A$19)=INT('Data Sheet'!$B$19),
        --(INT('Data Sheet'!$A$19) &amp; "." &amp; BP143),
        IF(AND((--(INT('Data Sheet'!$A$19) &amp; "." &amp; BP143)&gt;=--('Data Sheet'!$A$19)), (--(INT('Data Sheet'!$A$19) &amp; "." &amp; BP143)&lt;=--('Data Sheet'!$B$19))),
            --(INT('Data Sheet'!$A$19) &amp; "." &amp; BP143),
            --(INT('Data Sheet'!$B$19) &amp; "." &amp; BP143)
        )
    ),
    IF(BN143&lt;&gt;"",
        IF(INT('Data Sheet'!$A$19)=INT('Data Sheet'!$B$19),
            --(INT('Data Sheet'!$A$19) &amp; "." &amp; RIGHT(BN143,3)),
            IF(AND((--(INT('Data Sheet'!$A$19) &amp; "." &amp; RIGHT(BN143,3))&gt;=--('Data Sheet'!$A$19)), (--(INT('Data Sheet'!$A$19) &amp; "." &amp; RIGHT(BN143,3))&lt;=--('Data Sheet'!$B$19))),
                --(INT('Data Sheet'!$A$19) &amp; "." &amp; RIGHT(BN143,3)),
                --(INT('Data Sheet'!$B$19) &amp; "." &amp; RIGHT(BN143,3))
            )
        ),
        "OK"
    )
)</f>
        <v>OK</v>
      </c>
      <c r="P143" s="23" t="str">
        <f>IF(BR143&lt;&gt;"",
    IF(INT('Data Sheet'!$A$19)=INT('Data Sheet'!$B$15),
        --(INT('Data Sheet'!$A$15) &amp; "." &amp; BR143),
        IF(AND((--(INT('Data Sheet'!$A$15) &amp; "." &amp; BR143)&gt;=--('Data Sheet'!$A$15)), (--(INT('Data Sheet'!$A$15) &amp; "." &amp; BR143)&lt;=--('Data Sheet'!$B$15))),
            --(INT('Data Sheet'!$A$15) &amp; "." &amp; BR143),
            --(INT('Data Sheet'!$B$15) &amp; "." &amp; BR143)
        )
    ),
    IF(BQ143&lt;&gt;"",
        IF(INT('Data Sheet'!$A$15)=INT('Data Sheet'!$B$15),
            --(INT('Data Sheet'!$A$15) &amp; "." &amp; LEFT(BQ143,3)),
            IF(AND((--(INT('Data Sheet'!$A$15) &amp; "." &amp; LEFT(BQ143,3))&gt;=--('Data Sheet'!$A$15)), (--(INT('Data Sheet'!$A$15) &amp; "." &amp; LEFT(BQ143,3))&lt;=--('Data Sheet'!$B$15))),
                --(INT('Data Sheet'!$A$15) &amp; "." &amp; LEFT(BQ143,3)),
                --(INT('Data Sheet'!$B$15) &amp; "." &amp; LEFT(BQ143,3))
            )
        ),
        "OK"
    )
)</f>
        <v>OK</v>
      </c>
      <c r="Q143" s="23" t="str">
        <f>IF(BS143&lt;&gt;"",
    IF(INT('Data Sheet'!$A$19)=INT('Data Sheet'!$B$15),
        --(INT('Data Sheet'!$A$15) &amp; "." &amp; BS143),
        IF(AND((--(INT('Data Sheet'!$A$15) &amp; "." &amp; BS143)&gt;=--('Data Sheet'!$A$15)), (--(INT('Data Sheet'!$A$15) &amp; "." &amp; BS143)&lt;=--('Data Sheet'!$B$15))),
            --(INT('Data Sheet'!$A$15) &amp; "." &amp; BS143),
            --(INT('Data Sheet'!$B$15) &amp; "." &amp; BS143)
        )
    ),
    IF(BQ143&lt;&gt;"",
        IF(INT('Data Sheet'!$A$15)=INT('Data Sheet'!$B$15),
            --(INT('Data Sheet'!$A$15) &amp; "." &amp; RIGHT(BQ143,3)),
            IF(AND((--(INT('Data Sheet'!$A$15) &amp; "." &amp; RIGHT(BQ143,3))&gt;=--('Data Sheet'!$A$15)), (--(INT('Data Sheet'!$A$15) &amp; "." &amp; RIGHT(BQ143,3))&lt;=--('Data Sheet'!$B$15))),
                --(INT('Data Sheet'!$A$15) &amp; "." &amp; RIGHT(BQ143,3)),
                --(INT('Data Sheet'!$B$15) &amp; "." &amp; RIGHT(BQ143,3))
            )
        ),
        "OK"
    )
)</f>
        <v>OK</v>
      </c>
      <c r="R143" s="19"/>
      <c r="S143" s="19"/>
      <c r="T143" s="19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1"/>
      <c r="AU143" s="21"/>
      <c r="AV143" s="21"/>
      <c r="AW143" s="22"/>
      <c r="AX143" s="99"/>
      <c r="AY143" s="20"/>
      <c r="AZ143" s="20"/>
      <c r="BA143" s="22"/>
      <c r="BB143">
        <v>135</v>
      </c>
      <c r="BC143" s="80"/>
      <c r="BD143" s="80"/>
      <c r="BE143" s="80"/>
      <c r="BF143" s="80"/>
      <c r="BG143" s="32" t="str">
        <f t="shared" si="26"/>
        <v/>
      </c>
      <c r="BH143" s="78">
        <f t="shared" si="24"/>
        <v>0</v>
      </c>
      <c r="BI143" s="2">
        <f t="shared" si="27"/>
        <v>0</v>
      </c>
      <c r="BJ143" s="2">
        <f t="shared" si="28"/>
        <v>0</v>
      </c>
      <c r="BK143" s="2">
        <f t="shared" si="25"/>
        <v>0</v>
      </c>
    </row>
    <row r="144" spans="2:63" ht="15" customHeight="1" x14ac:dyDescent="0.25">
      <c r="B144" s="14">
        <v>136</v>
      </c>
      <c r="C144" s="95" t="str">
        <f t="shared" si="29"/>
        <v/>
      </c>
      <c r="D144" s="15" t="str">
        <f t="shared" si="23"/>
        <v>OK</v>
      </c>
      <c r="E144" s="16" t="e">
        <f>VLOOKUP('Data Sheet'!$B$8,'Data Sheet'!$I$2:$J$9,2,FALSE)</f>
        <v>#N/A</v>
      </c>
      <c r="F144" s="16" t="str">
        <f t="shared" si="30"/>
        <v/>
      </c>
      <c r="G144" s="103">
        <f t="shared" si="31"/>
        <v>0</v>
      </c>
      <c r="H144" s="17" t="s">
        <v>26</v>
      </c>
      <c r="I144" s="17" t="s">
        <v>26</v>
      </c>
      <c r="J144" s="17" t="str">
        <f>IF('Data Sheet'!$B$9="NC-50","N/A","OK")</f>
        <v>OK</v>
      </c>
      <c r="K144" s="17" t="str">
        <f>IF('Data Sheet'!$B$9="NC-50","N/A","OK")</f>
        <v>OK</v>
      </c>
      <c r="L144" s="17" t="str">
        <f t="shared" si="32"/>
        <v>OK</v>
      </c>
      <c r="M144" s="17" t="str">
        <f t="shared" si="33"/>
        <v>OK</v>
      </c>
      <c r="N144" s="18" t="str">
        <f>IF(BO144&lt;&gt;"",
    IF(INT('Data Sheet'!$A$19)=INT('Data Sheet'!$B$19),
        --(INT('Data Sheet'!$A$19) &amp; "." &amp; BO144),
        IF(AND((--(INT('Data Sheet'!$A$19) &amp; "." &amp; BO144)&gt;=--('Data Sheet'!$A$19)), (--(INT('Data Sheet'!$A$19) &amp; "." &amp; BO144)&lt;=--('Data Sheet'!$B$19))),
            --(INT('Data Sheet'!$A$19) &amp; "." &amp; BO144),
            --(INT('Data Sheet'!$B$19) &amp; "." &amp; BO144)
        )
    ),
    IF(BN144&lt;&gt;"",
        IF(INT('Data Sheet'!$A$19)=INT('Data Sheet'!$B$19),
            --(INT('Data Sheet'!$A$19) &amp; "." &amp; LEFT(BN144,3)),
            IF(AND((--(INT('Data Sheet'!$A$19) &amp; "." &amp; LEFT(BN144,3))&gt;=--('Data Sheet'!$A$19)), (--(INT('Data Sheet'!$A$19) &amp; "." &amp; LEFT(BN144,3))&lt;=--('Data Sheet'!$B$19))),
                --(INT('Data Sheet'!$A$19) &amp; "." &amp; LEFT(BN144,3)),
                --(INT('Data Sheet'!$B$19) &amp; "." &amp; LEFT(BN144,3))
            )
        ),
        "OK"
    )
)</f>
        <v>OK</v>
      </c>
      <c r="O144" s="23" t="str">
        <f>IF(BP144&lt;&gt;"",
    IF(INT('Data Sheet'!$A$19)=INT('Data Sheet'!$B$19),
        --(INT('Data Sheet'!$A$19) &amp; "." &amp; BP144),
        IF(AND((--(INT('Data Sheet'!$A$19) &amp; "." &amp; BP144)&gt;=--('Data Sheet'!$A$19)), (--(INT('Data Sheet'!$A$19) &amp; "." &amp; BP144)&lt;=--('Data Sheet'!$B$19))),
            --(INT('Data Sheet'!$A$19) &amp; "." &amp; BP144),
            --(INT('Data Sheet'!$B$19) &amp; "." &amp; BP144)
        )
    ),
    IF(BN144&lt;&gt;"",
        IF(INT('Data Sheet'!$A$19)=INT('Data Sheet'!$B$19),
            --(INT('Data Sheet'!$A$19) &amp; "." &amp; RIGHT(BN144,3)),
            IF(AND((--(INT('Data Sheet'!$A$19) &amp; "." &amp; RIGHT(BN144,3))&gt;=--('Data Sheet'!$A$19)), (--(INT('Data Sheet'!$A$19) &amp; "." &amp; RIGHT(BN144,3))&lt;=--('Data Sheet'!$B$19))),
                --(INT('Data Sheet'!$A$19) &amp; "." &amp; RIGHT(BN144,3)),
                --(INT('Data Sheet'!$B$19) &amp; "." &amp; RIGHT(BN144,3))
            )
        ),
        "OK"
    )
)</f>
        <v>OK</v>
      </c>
      <c r="P144" s="23" t="str">
        <f>IF(BR144&lt;&gt;"",
    IF(INT('Data Sheet'!$A$19)=INT('Data Sheet'!$B$15),
        --(INT('Data Sheet'!$A$15) &amp; "." &amp; BR144),
        IF(AND((--(INT('Data Sheet'!$A$15) &amp; "." &amp; BR144)&gt;=--('Data Sheet'!$A$15)), (--(INT('Data Sheet'!$A$15) &amp; "." &amp; BR144)&lt;=--('Data Sheet'!$B$15))),
            --(INT('Data Sheet'!$A$15) &amp; "." &amp; BR144),
            --(INT('Data Sheet'!$B$15) &amp; "." &amp; BR144)
        )
    ),
    IF(BQ144&lt;&gt;"",
        IF(INT('Data Sheet'!$A$15)=INT('Data Sheet'!$B$15),
            --(INT('Data Sheet'!$A$15) &amp; "." &amp; LEFT(BQ144,3)),
            IF(AND((--(INT('Data Sheet'!$A$15) &amp; "." &amp; LEFT(BQ144,3))&gt;=--('Data Sheet'!$A$15)), (--(INT('Data Sheet'!$A$15) &amp; "." &amp; LEFT(BQ144,3))&lt;=--('Data Sheet'!$B$15))),
                --(INT('Data Sheet'!$A$15) &amp; "." &amp; LEFT(BQ144,3)),
                --(INT('Data Sheet'!$B$15) &amp; "." &amp; LEFT(BQ144,3))
            )
        ),
        "OK"
    )
)</f>
        <v>OK</v>
      </c>
      <c r="Q144" s="23" t="str">
        <f>IF(BS144&lt;&gt;"",
    IF(INT('Data Sheet'!$A$19)=INT('Data Sheet'!$B$15),
        --(INT('Data Sheet'!$A$15) &amp; "." &amp; BS144),
        IF(AND((--(INT('Data Sheet'!$A$15) &amp; "." &amp; BS144)&gt;=--('Data Sheet'!$A$15)), (--(INT('Data Sheet'!$A$15) &amp; "." &amp; BS144)&lt;=--('Data Sheet'!$B$15))),
            --(INT('Data Sheet'!$A$15) &amp; "." &amp; BS144),
            --(INT('Data Sheet'!$B$15) &amp; "." &amp; BS144)
        )
    ),
    IF(BQ144&lt;&gt;"",
        IF(INT('Data Sheet'!$A$15)=INT('Data Sheet'!$B$15),
            --(INT('Data Sheet'!$A$15) &amp; "." &amp; RIGHT(BQ144,3)),
            IF(AND((--(INT('Data Sheet'!$A$15) &amp; "." &amp; RIGHT(BQ144,3))&gt;=--('Data Sheet'!$A$15)), (--(INT('Data Sheet'!$A$15) &amp; "." &amp; RIGHT(BQ144,3))&lt;=--('Data Sheet'!$B$15))),
                --(INT('Data Sheet'!$A$15) &amp; "." &amp; RIGHT(BQ144,3)),
                --(INT('Data Sheet'!$B$15) &amp; "." &amp; RIGHT(BQ144,3))
            )
        ),
        "OK"
    )
)</f>
        <v>OK</v>
      </c>
      <c r="R144" s="19"/>
      <c r="S144" s="19"/>
      <c r="T144" s="19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1"/>
      <c r="AU144" s="21"/>
      <c r="AV144" s="21"/>
      <c r="AW144" s="22"/>
      <c r="AX144" s="99"/>
      <c r="AY144" s="20"/>
      <c r="AZ144" s="20"/>
      <c r="BA144" s="22"/>
      <c r="BB144">
        <v>136</v>
      </c>
      <c r="BC144" s="80"/>
      <c r="BD144" s="80"/>
      <c r="BE144" s="80"/>
      <c r="BF144" s="80"/>
      <c r="BG144" s="32" t="str">
        <f t="shared" si="26"/>
        <v/>
      </c>
      <c r="BH144" s="78">
        <f t="shared" si="24"/>
        <v>0</v>
      </c>
      <c r="BI144" s="2">
        <f t="shared" si="27"/>
        <v>0</v>
      </c>
      <c r="BJ144" s="2">
        <f t="shared" si="28"/>
        <v>0</v>
      </c>
      <c r="BK144" s="2">
        <f t="shared" si="25"/>
        <v>0</v>
      </c>
    </row>
    <row r="145" spans="2:63" ht="15" customHeight="1" x14ac:dyDescent="0.25">
      <c r="B145" s="14">
        <v>137</v>
      </c>
      <c r="C145" s="95" t="str">
        <f t="shared" si="29"/>
        <v/>
      </c>
      <c r="D145" s="15" t="str">
        <f t="shared" si="23"/>
        <v>OK</v>
      </c>
      <c r="E145" s="16" t="e">
        <f>VLOOKUP('Data Sheet'!$B$8,'Data Sheet'!$I$2:$J$9,2,FALSE)</f>
        <v>#N/A</v>
      </c>
      <c r="F145" s="16" t="str">
        <f t="shared" si="30"/>
        <v/>
      </c>
      <c r="G145" s="103">
        <f t="shared" si="31"/>
        <v>0</v>
      </c>
      <c r="H145" s="17" t="s">
        <v>26</v>
      </c>
      <c r="I145" s="17" t="s">
        <v>26</v>
      </c>
      <c r="J145" s="17" t="str">
        <f>IF('Data Sheet'!$B$9="NC-50","N/A","OK")</f>
        <v>OK</v>
      </c>
      <c r="K145" s="17" t="str">
        <f>IF('Data Sheet'!$B$9="NC-50","N/A","OK")</f>
        <v>OK</v>
      </c>
      <c r="L145" s="17" t="str">
        <f t="shared" si="32"/>
        <v>OK</v>
      </c>
      <c r="M145" s="17" t="str">
        <f t="shared" si="33"/>
        <v>OK</v>
      </c>
      <c r="N145" s="18" t="str">
        <f>IF(BO145&lt;&gt;"",
    IF(INT('Data Sheet'!$A$19)=INT('Data Sheet'!$B$19),
        --(INT('Data Sheet'!$A$19) &amp; "." &amp; BO145),
        IF(AND((--(INT('Data Sheet'!$A$19) &amp; "." &amp; BO145)&gt;=--('Data Sheet'!$A$19)), (--(INT('Data Sheet'!$A$19) &amp; "." &amp; BO145)&lt;=--('Data Sheet'!$B$19))),
            --(INT('Data Sheet'!$A$19) &amp; "." &amp; BO145),
            --(INT('Data Sheet'!$B$19) &amp; "." &amp; BO145)
        )
    ),
    IF(BN145&lt;&gt;"",
        IF(INT('Data Sheet'!$A$19)=INT('Data Sheet'!$B$19),
            --(INT('Data Sheet'!$A$19) &amp; "." &amp; LEFT(BN145,3)),
            IF(AND((--(INT('Data Sheet'!$A$19) &amp; "." &amp; LEFT(BN145,3))&gt;=--('Data Sheet'!$A$19)), (--(INT('Data Sheet'!$A$19) &amp; "." &amp; LEFT(BN145,3))&lt;=--('Data Sheet'!$B$19))),
                --(INT('Data Sheet'!$A$19) &amp; "." &amp; LEFT(BN145,3)),
                --(INT('Data Sheet'!$B$19) &amp; "." &amp; LEFT(BN145,3))
            )
        ),
        "OK"
    )
)</f>
        <v>OK</v>
      </c>
      <c r="O145" s="23" t="str">
        <f>IF(BP145&lt;&gt;"",
    IF(INT('Data Sheet'!$A$19)=INT('Data Sheet'!$B$19),
        --(INT('Data Sheet'!$A$19) &amp; "." &amp; BP145),
        IF(AND((--(INT('Data Sheet'!$A$19) &amp; "." &amp; BP145)&gt;=--('Data Sheet'!$A$19)), (--(INT('Data Sheet'!$A$19) &amp; "." &amp; BP145)&lt;=--('Data Sheet'!$B$19))),
            --(INT('Data Sheet'!$A$19) &amp; "." &amp; BP145),
            --(INT('Data Sheet'!$B$19) &amp; "." &amp; BP145)
        )
    ),
    IF(BN145&lt;&gt;"",
        IF(INT('Data Sheet'!$A$19)=INT('Data Sheet'!$B$19),
            --(INT('Data Sheet'!$A$19) &amp; "." &amp; RIGHT(BN145,3)),
            IF(AND((--(INT('Data Sheet'!$A$19) &amp; "." &amp; RIGHT(BN145,3))&gt;=--('Data Sheet'!$A$19)), (--(INT('Data Sheet'!$A$19) &amp; "." &amp; RIGHT(BN145,3))&lt;=--('Data Sheet'!$B$19))),
                --(INT('Data Sheet'!$A$19) &amp; "." &amp; RIGHT(BN145,3)),
                --(INT('Data Sheet'!$B$19) &amp; "." &amp; RIGHT(BN145,3))
            )
        ),
        "OK"
    )
)</f>
        <v>OK</v>
      </c>
      <c r="P145" s="23" t="str">
        <f>IF(BR145&lt;&gt;"",
    IF(INT('Data Sheet'!$A$19)=INT('Data Sheet'!$B$15),
        --(INT('Data Sheet'!$A$15) &amp; "." &amp; BR145),
        IF(AND((--(INT('Data Sheet'!$A$15) &amp; "." &amp; BR145)&gt;=--('Data Sheet'!$A$15)), (--(INT('Data Sheet'!$A$15) &amp; "." &amp; BR145)&lt;=--('Data Sheet'!$B$15))),
            --(INT('Data Sheet'!$A$15) &amp; "." &amp; BR145),
            --(INT('Data Sheet'!$B$15) &amp; "." &amp; BR145)
        )
    ),
    IF(BQ145&lt;&gt;"",
        IF(INT('Data Sheet'!$A$15)=INT('Data Sheet'!$B$15),
            --(INT('Data Sheet'!$A$15) &amp; "." &amp; LEFT(BQ145,3)),
            IF(AND((--(INT('Data Sheet'!$A$15) &amp; "." &amp; LEFT(BQ145,3))&gt;=--('Data Sheet'!$A$15)), (--(INT('Data Sheet'!$A$15) &amp; "." &amp; LEFT(BQ145,3))&lt;=--('Data Sheet'!$B$15))),
                --(INT('Data Sheet'!$A$15) &amp; "." &amp; LEFT(BQ145,3)),
                --(INT('Data Sheet'!$B$15) &amp; "." &amp; LEFT(BQ145,3))
            )
        ),
        "OK"
    )
)</f>
        <v>OK</v>
      </c>
      <c r="Q145" s="23" t="str">
        <f>IF(BS145&lt;&gt;"",
    IF(INT('Data Sheet'!$A$19)=INT('Data Sheet'!$B$15),
        --(INT('Data Sheet'!$A$15) &amp; "." &amp; BS145),
        IF(AND((--(INT('Data Sheet'!$A$15) &amp; "." &amp; BS145)&gt;=--('Data Sheet'!$A$15)), (--(INT('Data Sheet'!$A$15) &amp; "." &amp; BS145)&lt;=--('Data Sheet'!$B$15))),
            --(INT('Data Sheet'!$A$15) &amp; "." &amp; BS145),
            --(INT('Data Sheet'!$B$15) &amp; "." &amp; BS145)
        )
    ),
    IF(BQ145&lt;&gt;"",
        IF(INT('Data Sheet'!$A$15)=INT('Data Sheet'!$B$15),
            --(INT('Data Sheet'!$A$15) &amp; "." &amp; RIGHT(BQ145,3)),
            IF(AND((--(INT('Data Sheet'!$A$15) &amp; "." &amp; RIGHT(BQ145,3))&gt;=--('Data Sheet'!$A$15)), (--(INT('Data Sheet'!$A$15) &amp; "." &amp; RIGHT(BQ145,3))&lt;=--('Data Sheet'!$B$15))),
                --(INT('Data Sheet'!$A$15) &amp; "." &amp; RIGHT(BQ145,3)),
                --(INT('Data Sheet'!$B$15) &amp; "." &amp; RIGHT(BQ145,3))
            )
        ),
        "OK"
    )
)</f>
        <v>OK</v>
      </c>
      <c r="R145" s="19"/>
      <c r="S145" s="19"/>
      <c r="T145" s="19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1"/>
      <c r="AU145" s="21"/>
      <c r="AV145" s="21"/>
      <c r="AW145" s="22"/>
      <c r="AX145" s="99"/>
      <c r="AY145" s="20"/>
      <c r="AZ145" s="20"/>
      <c r="BA145" s="22"/>
      <c r="BB145">
        <v>137</v>
      </c>
      <c r="BC145" s="80"/>
      <c r="BD145" s="80"/>
      <c r="BE145" s="80"/>
      <c r="BF145" s="80"/>
      <c r="BG145" s="32" t="str">
        <f t="shared" si="26"/>
        <v/>
      </c>
      <c r="BH145" s="78">
        <f t="shared" si="24"/>
        <v>0</v>
      </c>
      <c r="BI145" s="2">
        <f t="shared" si="27"/>
        <v>0</v>
      </c>
      <c r="BJ145" s="2">
        <f t="shared" si="28"/>
        <v>0</v>
      </c>
      <c r="BK145" s="2">
        <f t="shared" si="25"/>
        <v>0</v>
      </c>
    </row>
    <row r="146" spans="2:63" ht="15" customHeight="1" x14ac:dyDescent="0.25">
      <c r="B146" s="14">
        <v>138</v>
      </c>
      <c r="C146" s="95" t="str">
        <f t="shared" si="29"/>
        <v/>
      </c>
      <c r="D146" s="15" t="str">
        <f t="shared" si="23"/>
        <v>OK</v>
      </c>
      <c r="E146" s="16" t="e">
        <f>VLOOKUP('Data Sheet'!$B$8,'Data Sheet'!$I$2:$J$9,2,FALSE)</f>
        <v>#N/A</v>
      </c>
      <c r="F146" s="16" t="str">
        <f t="shared" si="30"/>
        <v/>
      </c>
      <c r="G146" s="103">
        <f t="shared" si="31"/>
        <v>0</v>
      </c>
      <c r="H146" s="17" t="s">
        <v>26</v>
      </c>
      <c r="I146" s="17" t="s">
        <v>26</v>
      </c>
      <c r="J146" s="17" t="str">
        <f>IF('Data Sheet'!$B$9="NC-50","N/A","OK")</f>
        <v>OK</v>
      </c>
      <c r="K146" s="17" t="str">
        <f>IF('Data Sheet'!$B$9="NC-50","N/A","OK")</f>
        <v>OK</v>
      </c>
      <c r="L146" s="17" t="str">
        <f t="shared" si="32"/>
        <v>OK</v>
      </c>
      <c r="M146" s="17" t="str">
        <f t="shared" si="33"/>
        <v>OK</v>
      </c>
      <c r="N146" s="18" t="str">
        <f>IF(BO146&lt;&gt;"",
    IF(INT('Data Sheet'!$A$19)=INT('Data Sheet'!$B$19),
        --(INT('Data Sheet'!$A$19) &amp; "." &amp; BO146),
        IF(AND((--(INT('Data Sheet'!$A$19) &amp; "." &amp; BO146)&gt;=--('Data Sheet'!$A$19)), (--(INT('Data Sheet'!$A$19) &amp; "." &amp; BO146)&lt;=--('Data Sheet'!$B$19))),
            --(INT('Data Sheet'!$A$19) &amp; "." &amp; BO146),
            --(INT('Data Sheet'!$B$19) &amp; "." &amp; BO146)
        )
    ),
    IF(BN146&lt;&gt;"",
        IF(INT('Data Sheet'!$A$19)=INT('Data Sheet'!$B$19),
            --(INT('Data Sheet'!$A$19) &amp; "." &amp; LEFT(BN146,3)),
            IF(AND((--(INT('Data Sheet'!$A$19) &amp; "." &amp; LEFT(BN146,3))&gt;=--('Data Sheet'!$A$19)), (--(INT('Data Sheet'!$A$19) &amp; "." &amp; LEFT(BN146,3))&lt;=--('Data Sheet'!$B$19))),
                --(INT('Data Sheet'!$A$19) &amp; "." &amp; LEFT(BN146,3)),
                --(INT('Data Sheet'!$B$19) &amp; "." &amp; LEFT(BN146,3))
            )
        ),
        "OK"
    )
)</f>
        <v>OK</v>
      </c>
      <c r="O146" s="23" t="str">
        <f>IF(BP146&lt;&gt;"",
    IF(INT('Data Sheet'!$A$19)=INT('Data Sheet'!$B$19),
        --(INT('Data Sheet'!$A$19) &amp; "." &amp; BP146),
        IF(AND((--(INT('Data Sheet'!$A$19) &amp; "." &amp; BP146)&gt;=--('Data Sheet'!$A$19)), (--(INT('Data Sheet'!$A$19) &amp; "." &amp; BP146)&lt;=--('Data Sheet'!$B$19))),
            --(INT('Data Sheet'!$A$19) &amp; "." &amp; BP146),
            --(INT('Data Sheet'!$B$19) &amp; "." &amp; BP146)
        )
    ),
    IF(BN146&lt;&gt;"",
        IF(INT('Data Sheet'!$A$19)=INT('Data Sheet'!$B$19),
            --(INT('Data Sheet'!$A$19) &amp; "." &amp; RIGHT(BN146,3)),
            IF(AND((--(INT('Data Sheet'!$A$19) &amp; "." &amp; RIGHT(BN146,3))&gt;=--('Data Sheet'!$A$19)), (--(INT('Data Sheet'!$A$19) &amp; "." &amp; RIGHT(BN146,3))&lt;=--('Data Sheet'!$B$19))),
                --(INT('Data Sheet'!$A$19) &amp; "." &amp; RIGHT(BN146,3)),
                --(INT('Data Sheet'!$B$19) &amp; "." &amp; RIGHT(BN146,3))
            )
        ),
        "OK"
    )
)</f>
        <v>OK</v>
      </c>
      <c r="P146" s="23" t="str">
        <f>IF(BR146&lt;&gt;"",
    IF(INT('Data Sheet'!$A$19)=INT('Data Sheet'!$B$15),
        --(INT('Data Sheet'!$A$15) &amp; "." &amp; BR146),
        IF(AND((--(INT('Data Sheet'!$A$15) &amp; "." &amp; BR146)&gt;=--('Data Sheet'!$A$15)), (--(INT('Data Sheet'!$A$15) &amp; "." &amp; BR146)&lt;=--('Data Sheet'!$B$15))),
            --(INT('Data Sheet'!$A$15) &amp; "." &amp; BR146),
            --(INT('Data Sheet'!$B$15) &amp; "." &amp; BR146)
        )
    ),
    IF(BQ146&lt;&gt;"",
        IF(INT('Data Sheet'!$A$15)=INT('Data Sheet'!$B$15),
            --(INT('Data Sheet'!$A$15) &amp; "." &amp; LEFT(BQ146,3)),
            IF(AND((--(INT('Data Sheet'!$A$15) &amp; "." &amp; LEFT(BQ146,3))&gt;=--('Data Sheet'!$A$15)), (--(INT('Data Sheet'!$A$15) &amp; "." &amp; LEFT(BQ146,3))&lt;=--('Data Sheet'!$B$15))),
                --(INT('Data Sheet'!$A$15) &amp; "." &amp; LEFT(BQ146,3)),
                --(INT('Data Sheet'!$B$15) &amp; "." &amp; LEFT(BQ146,3))
            )
        ),
        "OK"
    )
)</f>
        <v>OK</v>
      </c>
      <c r="Q146" s="23" t="str">
        <f>IF(BS146&lt;&gt;"",
    IF(INT('Data Sheet'!$A$19)=INT('Data Sheet'!$B$15),
        --(INT('Data Sheet'!$A$15) &amp; "." &amp; BS146),
        IF(AND((--(INT('Data Sheet'!$A$15) &amp; "." &amp; BS146)&gt;=--('Data Sheet'!$A$15)), (--(INT('Data Sheet'!$A$15) &amp; "." &amp; BS146)&lt;=--('Data Sheet'!$B$15))),
            --(INT('Data Sheet'!$A$15) &amp; "." &amp; BS146),
            --(INT('Data Sheet'!$B$15) &amp; "." &amp; BS146)
        )
    ),
    IF(BQ146&lt;&gt;"",
        IF(INT('Data Sheet'!$A$15)=INT('Data Sheet'!$B$15),
            --(INT('Data Sheet'!$A$15) &amp; "." &amp; RIGHT(BQ146,3)),
            IF(AND((--(INT('Data Sheet'!$A$15) &amp; "." &amp; RIGHT(BQ146,3))&gt;=--('Data Sheet'!$A$15)), (--(INT('Data Sheet'!$A$15) &amp; "." &amp; RIGHT(BQ146,3))&lt;=--('Data Sheet'!$B$15))),
                --(INT('Data Sheet'!$A$15) &amp; "." &amp; RIGHT(BQ146,3)),
                --(INT('Data Sheet'!$B$15) &amp; "." &amp; RIGHT(BQ146,3))
            )
        ),
        "OK"
    )
)</f>
        <v>OK</v>
      </c>
      <c r="R146" s="19"/>
      <c r="S146" s="19"/>
      <c r="T146" s="19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1"/>
      <c r="AU146" s="21"/>
      <c r="AV146" s="21"/>
      <c r="AW146" s="22"/>
      <c r="AX146" s="99"/>
      <c r="AY146" s="20"/>
      <c r="AZ146" s="20"/>
      <c r="BA146" s="22"/>
      <c r="BB146">
        <v>138</v>
      </c>
      <c r="BC146" s="80"/>
      <c r="BD146" s="80"/>
      <c r="BE146" s="80"/>
      <c r="BF146" s="80"/>
      <c r="BG146" s="32" t="str">
        <f t="shared" si="26"/>
        <v/>
      </c>
      <c r="BH146" s="78">
        <f t="shared" si="24"/>
        <v>0</v>
      </c>
      <c r="BI146" s="2">
        <f t="shared" si="27"/>
        <v>0</v>
      </c>
      <c r="BJ146" s="2">
        <f t="shared" si="28"/>
        <v>0</v>
      </c>
      <c r="BK146" s="2">
        <f t="shared" si="25"/>
        <v>0</v>
      </c>
    </row>
    <row r="147" spans="2:63" ht="15" customHeight="1" x14ac:dyDescent="0.25">
      <c r="B147" s="14">
        <v>139</v>
      </c>
      <c r="C147" s="95" t="str">
        <f t="shared" si="29"/>
        <v/>
      </c>
      <c r="D147" s="15" t="str">
        <f t="shared" si="23"/>
        <v>OK</v>
      </c>
      <c r="E147" s="16" t="e">
        <f>VLOOKUP('Data Sheet'!$B$8,'Data Sheet'!$I$2:$J$9,2,FALSE)</f>
        <v>#N/A</v>
      </c>
      <c r="F147" s="16" t="str">
        <f t="shared" si="30"/>
        <v/>
      </c>
      <c r="G147" s="103">
        <f t="shared" si="31"/>
        <v>0</v>
      </c>
      <c r="H147" s="17" t="s">
        <v>26</v>
      </c>
      <c r="I147" s="17" t="s">
        <v>26</v>
      </c>
      <c r="J147" s="17" t="str">
        <f>IF('Data Sheet'!$B$9="NC-50","N/A","OK")</f>
        <v>OK</v>
      </c>
      <c r="K147" s="17" t="str">
        <f>IF('Data Sheet'!$B$9="NC-50","N/A","OK")</f>
        <v>OK</v>
      </c>
      <c r="L147" s="17" t="str">
        <f t="shared" si="32"/>
        <v>OK</v>
      </c>
      <c r="M147" s="17" t="str">
        <f t="shared" si="33"/>
        <v>OK</v>
      </c>
      <c r="N147" s="18" t="str">
        <f>IF(BO147&lt;&gt;"",
    IF(INT('Data Sheet'!$A$19)=INT('Data Sheet'!$B$19),
        --(INT('Data Sheet'!$A$19) &amp; "." &amp; BO147),
        IF(AND((--(INT('Data Sheet'!$A$19) &amp; "." &amp; BO147)&gt;=--('Data Sheet'!$A$19)), (--(INT('Data Sheet'!$A$19) &amp; "." &amp; BO147)&lt;=--('Data Sheet'!$B$19))),
            --(INT('Data Sheet'!$A$19) &amp; "." &amp; BO147),
            --(INT('Data Sheet'!$B$19) &amp; "." &amp; BO147)
        )
    ),
    IF(BN147&lt;&gt;"",
        IF(INT('Data Sheet'!$A$19)=INT('Data Sheet'!$B$19),
            --(INT('Data Sheet'!$A$19) &amp; "." &amp; LEFT(BN147,3)),
            IF(AND((--(INT('Data Sheet'!$A$19) &amp; "." &amp; LEFT(BN147,3))&gt;=--('Data Sheet'!$A$19)), (--(INT('Data Sheet'!$A$19) &amp; "." &amp; LEFT(BN147,3))&lt;=--('Data Sheet'!$B$19))),
                --(INT('Data Sheet'!$A$19) &amp; "." &amp; LEFT(BN147,3)),
                --(INT('Data Sheet'!$B$19) &amp; "." &amp; LEFT(BN147,3))
            )
        ),
        "OK"
    )
)</f>
        <v>OK</v>
      </c>
      <c r="O147" s="23" t="str">
        <f>IF(BP147&lt;&gt;"",
    IF(INT('Data Sheet'!$A$19)=INT('Data Sheet'!$B$19),
        --(INT('Data Sheet'!$A$19) &amp; "." &amp; BP147),
        IF(AND((--(INT('Data Sheet'!$A$19) &amp; "." &amp; BP147)&gt;=--('Data Sheet'!$A$19)), (--(INT('Data Sheet'!$A$19) &amp; "." &amp; BP147)&lt;=--('Data Sheet'!$B$19))),
            --(INT('Data Sheet'!$A$19) &amp; "." &amp; BP147),
            --(INT('Data Sheet'!$B$19) &amp; "." &amp; BP147)
        )
    ),
    IF(BN147&lt;&gt;"",
        IF(INT('Data Sheet'!$A$19)=INT('Data Sheet'!$B$19),
            --(INT('Data Sheet'!$A$19) &amp; "." &amp; RIGHT(BN147,3)),
            IF(AND((--(INT('Data Sheet'!$A$19) &amp; "." &amp; RIGHT(BN147,3))&gt;=--('Data Sheet'!$A$19)), (--(INT('Data Sheet'!$A$19) &amp; "." &amp; RIGHT(BN147,3))&lt;=--('Data Sheet'!$B$19))),
                --(INT('Data Sheet'!$A$19) &amp; "." &amp; RIGHT(BN147,3)),
                --(INT('Data Sheet'!$B$19) &amp; "." &amp; RIGHT(BN147,3))
            )
        ),
        "OK"
    )
)</f>
        <v>OK</v>
      </c>
      <c r="P147" s="23" t="str">
        <f>IF(BR147&lt;&gt;"",
    IF(INT('Data Sheet'!$A$19)=INT('Data Sheet'!$B$15),
        --(INT('Data Sheet'!$A$15) &amp; "." &amp; BR147),
        IF(AND((--(INT('Data Sheet'!$A$15) &amp; "." &amp; BR147)&gt;=--('Data Sheet'!$A$15)), (--(INT('Data Sheet'!$A$15) &amp; "." &amp; BR147)&lt;=--('Data Sheet'!$B$15))),
            --(INT('Data Sheet'!$A$15) &amp; "." &amp; BR147),
            --(INT('Data Sheet'!$B$15) &amp; "." &amp; BR147)
        )
    ),
    IF(BQ147&lt;&gt;"",
        IF(INT('Data Sheet'!$A$15)=INT('Data Sheet'!$B$15),
            --(INT('Data Sheet'!$A$15) &amp; "." &amp; LEFT(BQ147,3)),
            IF(AND((--(INT('Data Sheet'!$A$15) &amp; "." &amp; LEFT(BQ147,3))&gt;=--('Data Sheet'!$A$15)), (--(INT('Data Sheet'!$A$15) &amp; "." &amp; LEFT(BQ147,3))&lt;=--('Data Sheet'!$B$15))),
                --(INT('Data Sheet'!$A$15) &amp; "." &amp; LEFT(BQ147,3)),
                --(INT('Data Sheet'!$B$15) &amp; "." &amp; LEFT(BQ147,3))
            )
        ),
        "OK"
    )
)</f>
        <v>OK</v>
      </c>
      <c r="Q147" s="23" t="str">
        <f>IF(BS147&lt;&gt;"",
    IF(INT('Data Sheet'!$A$19)=INT('Data Sheet'!$B$15),
        --(INT('Data Sheet'!$A$15) &amp; "." &amp; BS147),
        IF(AND((--(INT('Data Sheet'!$A$15) &amp; "." &amp; BS147)&gt;=--('Data Sheet'!$A$15)), (--(INT('Data Sheet'!$A$15) &amp; "." &amp; BS147)&lt;=--('Data Sheet'!$B$15))),
            --(INT('Data Sheet'!$A$15) &amp; "." &amp; BS147),
            --(INT('Data Sheet'!$B$15) &amp; "." &amp; BS147)
        )
    ),
    IF(BQ147&lt;&gt;"",
        IF(INT('Data Sheet'!$A$15)=INT('Data Sheet'!$B$15),
            --(INT('Data Sheet'!$A$15) &amp; "." &amp; RIGHT(BQ147,3)),
            IF(AND((--(INT('Data Sheet'!$A$15) &amp; "." &amp; RIGHT(BQ147,3))&gt;=--('Data Sheet'!$A$15)), (--(INT('Data Sheet'!$A$15) &amp; "." &amp; RIGHT(BQ147,3))&lt;=--('Data Sheet'!$B$15))),
                --(INT('Data Sheet'!$A$15) &amp; "." &amp; RIGHT(BQ147,3)),
                --(INT('Data Sheet'!$B$15) &amp; "." &amp; RIGHT(BQ147,3))
            )
        ),
        "OK"
    )
)</f>
        <v>OK</v>
      </c>
      <c r="R147" s="19"/>
      <c r="S147" s="19"/>
      <c r="T147" s="19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1"/>
      <c r="AU147" s="21"/>
      <c r="AV147" s="21"/>
      <c r="AW147" s="22"/>
      <c r="AX147" s="99"/>
      <c r="AY147" s="20"/>
      <c r="AZ147" s="20"/>
      <c r="BA147" s="22"/>
      <c r="BB147">
        <v>139</v>
      </c>
      <c r="BC147" s="80"/>
      <c r="BD147" s="80"/>
      <c r="BE147" s="80"/>
      <c r="BF147" s="80"/>
      <c r="BG147" s="32" t="str">
        <f t="shared" si="26"/>
        <v/>
      </c>
      <c r="BH147" s="78">
        <f t="shared" si="24"/>
        <v>0</v>
      </c>
      <c r="BI147" s="2">
        <f t="shared" si="27"/>
        <v>0</v>
      </c>
      <c r="BJ147" s="2">
        <f t="shared" si="28"/>
        <v>0</v>
      </c>
      <c r="BK147" s="2">
        <f t="shared" si="25"/>
        <v>0</v>
      </c>
    </row>
    <row r="148" spans="2:63" ht="15" customHeight="1" x14ac:dyDescent="0.25">
      <c r="B148" s="14">
        <v>140</v>
      </c>
      <c r="C148" s="95" t="str">
        <f t="shared" si="29"/>
        <v/>
      </c>
      <c r="D148" s="15" t="str">
        <f t="shared" si="23"/>
        <v>OK</v>
      </c>
      <c r="E148" s="16" t="e">
        <f>VLOOKUP('Data Sheet'!$B$8,'Data Sheet'!$I$2:$J$9,2,FALSE)</f>
        <v>#N/A</v>
      </c>
      <c r="F148" s="16" t="str">
        <f t="shared" si="30"/>
        <v/>
      </c>
      <c r="G148" s="103">
        <f t="shared" si="31"/>
        <v>0</v>
      </c>
      <c r="H148" s="17" t="s">
        <v>26</v>
      </c>
      <c r="I148" s="17" t="s">
        <v>26</v>
      </c>
      <c r="J148" s="17" t="str">
        <f>IF('Data Sheet'!$B$9="NC-50","N/A","OK")</f>
        <v>OK</v>
      </c>
      <c r="K148" s="17" t="str">
        <f>IF('Data Sheet'!$B$9="NC-50","N/A","OK")</f>
        <v>OK</v>
      </c>
      <c r="L148" s="17" t="str">
        <f t="shared" si="32"/>
        <v>OK</v>
      </c>
      <c r="M148" s="17" t="str">
        <f t="shared" si="33"/>
        <v>OK</v>
      </c>
      <c r="N148" s="18" t="str">
        <f>IF(BO148&lt;&gt;"",
    IF(INT('Data Sheet'!$A$19)=INT('Data Sheet'!$B$19),
        --(INT('Data Sheet'!$A$19) &amp; "." &amp; BO148),
        IF(AND((--(INT('Data Sheet'!$A$19) &amp; "." &amp; BO148)&gt;=--('Data Sheet'!$A$19)), (--(INT('Data Sheet'!$A$19) &amp; "." &amp; BO148)&lt;=--('Data Sheet'!$B$19))),
            --(INT('Data Sheet'!$A$19) &amp; "." &amp; BO148),
            --(INT('Data Sheet'!$B$19) &amp; "." &amp; BO148)
        )
    ),
    IF(BN148&lt;&gt;"",
        IF(INT('Data Sheet'!$A$19)=INT('Data Sheet'!$B$19),
            --(INT('Data Sheet'!$A$19) &amp; "." &amp; LEFT(BN148,3)),
            IF(AND((--(INT('Data Sheet'!$A$19) &amp; "." &amp; LEFT(BN148,3))&gt;=--('Data Sheet'!$A$19)), (--(INT('Data Sheet'!$A$19) &amp; "." &amp; LEFT(BN148,3))&lt;=--('Data Sheet'!$B$19))),
                --(INT('Data Sheet'!$A$19) &amp; "." &amp; LEFT(BN148,3)),
                --(INT('Data Sheet'!$B$19) &amp; "." &amp; LEFT(BN148,3))
            )
        ),
        "OK"
    )
)</f>
        <v>OK</v>
      </c>
      <c r="O148" s="23" t="str">
        <f>IF(BP148&lt;&gt;"",
    IF(INT('Data Sheet'!$A$19)=INT('Data Sheet'!$B$19),
        --(INT('Data Sheet'!$A$19) &amp; "." &amp; BP148),
        IF(AND((--(INT('Data Sheet'!$A$19) &amp; "." &amp; BP148)&gt;=--('Data Sheet'!$A$19)), (--(INT('Data Sheet'!$A$19) &amp; "." &amp; BP148)&lt;=--('Data Sheet'!$B$19))),
            --(INT('Data Sheet'!$A$19) &amp; "." &amp; BP148),
            --(INT('Data Sheet'!$B$19) &amp; "." &amp; BP148)
        )
    ),
    IF(BN148&lt;&gt;"",
        IF(INT('Data Sheet'!$A$19)=INT('Data Sheet'!$B$19),
            --(INT('Data Sheet'!$A$19) &amp; "." &amp; RIGHT(BN148,3)),
            IF(AND((--(INT('Data Sheet'!$A$19) &amp; "." &amp; RIGHT(BN148,3))&gt;=--('Data Sheet'!$A$19)), (--(INT('Data Sheet'!$A$19) &amp; "." &amp; RIGHT(BN148,3))&lt;=--('Data Sheet'!$B$19))),
                --(INT('Data Sheet'!$A$19) &amp; "." &amp; RIGHT(BN148,3)),
                --(INT('Data Sheet'!$B$19) &amp; "." &amp; RIGHT(BN148,3))
            )
        ),
        "OK"
    )
)</f>
        <v>OK</v>
      </c>
      <c r="P148" s="23" t="str">
        <f>IF(BR148&lt;&gt;"",
    IF(INT('Data Sheet'!$A$19)=INT('Data Sheet'!$B$15),
        --(INT('Data Sheet'!$A$15) &amp; "." &amp; BR148),
        IF(AND((--(INT('Data Sheet'!$A$15) &amp; "." &amp; BR148)&gt;=--('Data Sheet'!$A$15)), (--(INT('Data Sheet'!$A$15) &amp; "." &amp; BR148)&lt;=--('Data Sheet'!$B$15))),
            --(INT('Data Sheet'!$A$15) &amp; "." &amp; BR148),
            --(INT('Data Sheet'!$B$15) &amp; "." &amp; BR148)
        )
    ),
    IF(BQ148&lt;&gt;"",
        IF(INT('Data Sheet'!$A$15)=INT('Data Sheet'!$B$15),
            --(INT('Data Sheet'!$A$15) &amp; "." &amp; LEFT(BQ148,3)),
            IF(AND((--(INT('Data Sheet'!$A$15) &amp; "." &amp; LEFT(BQ148,3))&gt;=--('Data Sheet'!$A$15)), (--(INT('Data Sheet'!$A$15) &amp; "." &amp; LEFT(BQ148,3))&lt;=--('Data Sheet'!$B$15))),
                --(INT('Data Sheet'!$A$15) &amp; "." &amp; LEFT(BQ148,3)),
                --(INT('Data Sheet'!$B$15) &amp; "." &amp; LEFT(BQ148,3))
            )
        ),
        "OK"
    )
)</f>
        <v>OK</v>
      </c>
      <c r="Q148" s="23" t="str">
        <f>IF(BS148&lt;&gt;"",
    IF(INT('Data Sheet'!$A$19)=INT('Data Sheet'!$B$15),
        --(INT('Data Sheet'!$A$15) &amp; "." &amp; BS148),
        IF(AND((--(INT('Data Sheet'!$A$15) &amp; "." &amp; BS148)&gt;=--('Data Sheet'!$A$15)), (--(INT('Data Sheet'!$A$15) &amp; "." &amp; BS148)&lt;=--('Data Sheet'!$B$15))),
            --(INT('Data Sheet'!$A$15) &amp; "." &amp; BS148),
            --(INT('Data Sheet'!$B$15) &amp; "." &amp; BS148)
        )
    ),
    IF(BQ148&lt;&gt;"",
        IF(INT('Data Sheet'!$A$15)=INT('Data Sheet'!$B$15),
            --(INT('Data Sheet'!$A$15) &amp; "." &amp; RIGHT(BQ148,3)),
            IF(AND((--(INT('Data Sheet'!$A$15) &amp; "." &amp; RIGHT(BQ148,3))&gt;=--('Data Sheet'!$A$15)), (--(INT('Data Sheet'!$A$15) &amp; "." &amp; RIGHT(BQ148,3))&lt;=--('Data Sheet'!$B$15))),
                --(INT('Data Sheet'!$A$15) &amp; "." &amp; RIGHT(BQ148,3)),
                --(INT('Data Sheet'!$B$15) &amp; "." &amp; RIGHT(BQ148,3))
            )
        ),
        "OK"
    )
)</f>
        <v>OK</v>
      </c>
      <c r="R148" s="19"/>
      <c r="S148" s="19"/>
      <c r="T148" s="19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1"/>
      <c r="AU148" s="21"/>
      <c r="AV148" s="21"/>
      <c r="AW148" s="22"/>
      <c r="AX148" s="99"/>
      <c r="AY148" s="20"/>
      <c r="AZ148" s="20"/>
      <c r="BA148" s="22"/>
      <c r="BB148">
        <v>140</v>
      </c>
      <c r="BC148" s="80"/>
      <c r="BD148" s="80"/>
      <c r="BE148" s="80"/>
      <c r="BF148" s="80"/>
      <c r="BG148" s="32" t="str">
        <f t="shared" si="26"/>
        <v/>
      </c>
      <c r="BH148" s="78">
        <f t="shared" si="24"/>
        <v>0</v>
      </c>
      <c r="BI148" s="2">
        <f t="shared" si="27"/>
        <v>0</v>
      </c>
      <c r="BJ148" s="2">
        <f t="shared" si="28"/>
        <v>0</v>
      </c>
      <c r="BK148" s="2">
        <f t="shared" si="25"/>
        <v>0</v>
      </c>
    </row>
    <row r="149" spans="2:63" ht="15" customHeight="1" x14ac:dyDescent="0.25">
      <c r="B149" s="14">
        <v>141</v>
      </c>
      <c r="C149" s="95" t="str">
        <f t="shared" si="29"/>
        <v/>
      </c>
      <c r="D149" s="15" t="str">
        <f t="shared" si="23"/>
        <v>OK</v>
      </c>
      <c r="E149" s="16" t="e">
        <f>VLOOKUP('Data Sheet'!$B$8,'Data Sheet'!$I$2:$J$9,2,FALSE)</f>
        <v>#N/A</v>
      </c>
      <c r="F149" s="16" t="str">
        <f t="shared" si="30"/>
        <v/>
      </c>
      <c r="G149" s="103">
        <f t="shared" si="31"/>
        <v>0</v>
      </c>
      <c r="H149" s="17" t="s">
        <v>26</v>
      </c>
      <c r="I149" s="17" t="s">
        <v>26</v>
      </c>
      <c r="J149" s="17" t="str">
        <f>IF('Data Sheet'!$B$9="NC-50","N/A","OK")</f>
        <v>OK</v>
      </c>
      <c r="K149" s="17" t="str">
        <f>IF('Data Sheet'!$B$9="NC-50","N/A","OK")</f>
        <v>OK</v>
      </c>
      <c r="L149" s="17" t="str">
        <f t="shared" si="32"/>
        <v>OK</v>
      </c>
      <c r="M149" s="17" t="str">
        <f t="shared" si="33"/>
        <v>OK</v>
      </c>
      <c r="N149" s="18" t="str">
        <f>IF(BO149&lt;&gt;"",
    IF(INT('Data Sheet'!$A$19)=INT('Data Sheet'!$B$19),
        --(INT('Data Sheet'!$A$19) &amp; "." &amp; BO149),
        IF(AND((--(INT('Data Sheet'!$A$19) &amp; "." &amp; BO149)&gt;=--('Data Sheet'!$A$19)), (--(INT('Data Sheet'!$A$19) &amp; "." &amp; BO149)&lt;=--('Data Sheet'!$B$19))),
            --(INT('Data Sheet'!$A$19) &amp; "." &amp; BO149),
            --(INT('Data Sheet'!$B$19) &amp; "." &amp; BO149)
        )
    ),
    IF(BN149&lt;&gt;"",
        IF(INT('Data Sheet'!$A$19)=INT('Data Sheet'!$B$19),
            --(INT('Data Sheet'!$A$19) &amp; "." &amp; LEFT(BN149,3)),
            IF(AND((--(INT('Data Sheet'!$A$19) &amp; "." &amp; LEFT(BN149,3))&gt;=--('Data Sheet'!$A$19)), (--(INT('Data Sheet'!$A$19) &amp; "." &amp; LEFT(BN149,3))&lt;=--('Data Sheet'!$B$19))),
                --(INT('Data Sheet'!$A$19) &amp; "." &amp; LEFT(BN149,3)),
                --(INT('Data Sheet'!$B$19) &amp; "." &amp; LEFT(BN149,3))
            )
        ),
        "OK"
    )
)</f>
        <v>OK</v>
      </c>
      <c r="O149" s="23" t="str">
        <f>IF(BP149&lt;&gt;"",
    IF(INT('Data Sheet'!$A$19)=INT('Data Sheet'!$B$19),
        --(INT('Data Sheet'!$A$19) &amp; "." &amp; BP149),
        IF(AND((--(INT('Data Sheet'!$A$19) &amp; "." &amp; BP149)&gt;=--('Data Sheet'!$A$19)), (--(INT('Data Sheet'!$A$19) &amp; "." &amp; BP149)&lt;=--('Data Sheet'!$B$19))),
            --(INT('Data Sheet'!$A$19) &amp; "." &amp; BP149),
            --(INT('Data Sheet'!$B$19) &amp; "." &amp; BP149)
        )
    ),
    IF(BN149&lt;&gt;"",
        IF(INT('Data Sheet'!$A$19)=INT('Data Sheet'!$B$19),
            --(INT('Data Sheet'!$A$19) &amp; "." &amp; RIGHT(BN149,3)),
            IF(AND((--(INT('Data Sheet'!$A$19) &amp; "." &amp; RIGHT(BN149,3))&gt;=--('Data Sheet'!$A$19)), (--(INT('Data Sheet'!$A$19) &amp; "." &amp; RIGHT(BN149,3))&lt;=--('Data Sheet'!$B$19))),
                --(INT('Data Sheet'!$A$19) &amp; "." &amp; RIGHT(BN149,3)),
                --(INT('Data Sheet'!$B$19) &amp; "." &amp; RIGHT(BN149,3))
            )
        ),
        "OK"
    )
)</f>
        <v>OK</v>
      </c>
      <c r="P149" s="23" t="str">
        <f>IF(BR149&lt;&gt;"",
    IF(INT('Data Sheet'!$A$19)=INT('Data Sheet'!$B$15),
        --(INT('Data Sheet'!$A$15) &amp; "." &amp; BR149),
        IF(AND((--(INT('Data Sheet'!$A$15) &amp; "." &amp; BR149)&gt;=--('Data Sheet'!$A$15)), (--(INT('Data Sheet'!$A$15) &amp; "." &amp; BR149)&lt;=--('Data Sheet'!$B$15))),
            --(INT('Data Sheet'!$A$15) &amp; "." &amp; BR149),
            --(INT('Data Sheet'!$B$15) &amp; "." &amp; BR149)
        )
    ),
    IF(BQ149&lt;&gt;"",
        IF(INT('Data Sheet'!$A$15)=INT('Data Sheet'!$B$15),
            --(INT('Data Sheet'!$A$15) &amp; "." &amp; LEFT(BQ149,3)),
            IF(AND((--(INT('Data Sheet'!$A$15) &amp; "." &amp; LEFT(BQ149,3))&gt;=--('Data Sheet'!$A$15)), (--(INT('Data Sheet'!$A$15) &amp; "." &amp; LEFT(BQ149,3))&lt;=--('Data Sheet'!$B$15))),
                --(INT('Data Sheet'!$A$15) &amp; "." &amp; LEFT(BQ149,3)),
                --(INT('Data Sheet'!$B$15) &amp; "." &amp; LEFT(BQ149,3))
            )
        ),
        "OK"
    )
)</f>
        <v>OK</v>
      </c>
      <c r="Q149" s="23" t="str">
        <f>IF(BS149&lt;&gt;"",
    IF(INT('Data Sheet'!$A$19)=INT('Data Sheet'!$B$15),
        --(INT('Data Sheet'!$A$15) &amp; "." &amp; BS149),
        IF(AND((--(INT('Data Sheet'!$A$15) &amp; "." &amp; BS149)&gt;=--('Data Sheet'!$A$15)), (--(INT('Data Sheet'!$A$15) &amp; "." &amp; BS149)&lt;=--('Data Sheet'!$B$15))),
            --(INT('Data Sheet'!$A$15) &amp; "." &amp; BS149),
            --(INT('Data Sheet'!$B$15) &amp; "." &amp; BS149)
        )
    ),
    IF(BQ149&lt;&gt;"",
        IF(INT('Data Sheet'!$A$15)=INT('Data Sheet'!$B$15),
            --(INT('Data Sheet'!$A$15) &amp; "." &amp; RIGHT(BQ149,3)),
            IF(AND((--(INT('Data Sheet'!$A$15) &amp; "." &amp; RIGHT(BQ149,3))&gt;=--('Data Sheet'!$A$15)), (--(INT('Data Sheet'!$A$15) &amp; "." &amp; RIGHT(BQ149,3))&lt;=--('Data Sheet'!$B$15))),
                --(INT('Data Sheet'!$A$15) &amp; "." &amp; RIGHT(BQ149,3)),
                --(INT('Data Sheet'!$B$15) &amp; "." &amp; RIGHT(BQ149,3))
            )
        ),
        "OK"
    )
)</f>
        <v>OK</v>
      </c>
      <c r="R149" s="19"/>
      <c r="S149" s="19"/>
      <c r="T149" s="19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1"/>
      <c r="AU149" s="21"/>
      <c r="AV149" s="21"/>
      <c r="AW149" s="22"/>
      <c r="AX149" s="99"/>
      <c r="AY149" s="20"/>
      <c r="AZ149" s="20"/>
      <c r="BA149" s="22"/>
      <c r="BB149">
        <v>141</v>
      </c>
      <c r="BC149" s="80"/>
      <c r="BD149" s="80"/>
      <c r="BE149" s="80"/>
      <c r="BF149" s="80"/>
      <c r="BG149" s="32" t="str">
        <f t="shared" si="26"/>
        <v/>
      </c>
      <c r="BH149" s="78">
        <f t="shared" si="24"/>
        <v>0</v>
      </c>
      <c r="BI149" s="2">
        <f t="shared" si="27"/>
        <v>0</v>
      </c>
      <c r="BJ149" s="2">
        <f t="shared" si="28"/>
        <v>0</v>
      </c>
      <c r="BK149" s="2">
        <f t="shared" si="25"/>
        <v>0</v>
      </c>
    </row>
    <row r="150" spans="2:63" ht="15" customHeight="1" x14ac:dyDescent="0.25">
      <c r="B150" s="14">
        <v>142</v>
      </c>
      <c r="C150" s="95" t="str">
        <f t="shared" si="29"/>
        <v/>
      </c>
      <c r="D150" s="15" t="str">
        <f t="shared" si="23"/>
        <v>OK</v>
      </c>
      <c r="E150" s="16" t="e">
        <f>VLOOKUP('Data Sheet'!$B$8,'Data Sheet'!$I$2:$J$9,2,FALSE)</f>
        <v>#N/A</v>
      </c>
      <c r="F150" s="16" t="str">
        <f t="shared" si="30"/>
        <v/>
      </c>
      <c r="G150" s="103">
        <f t="shared" si="31"/>
        <v>0</v>
      </c>
      <c r="H150" s="17" t="s">
        <v>26</v>
      </c>
      <c r="I150" s="17" t="s">
        <v>26</v>
      </c>
      <c r="J150" s="17" t="str">
        <f>IF('Data Sheet'!$B$9="NC-50","N/A","OK")</f>
        <v>OK</v>
      </c>
      <c r="K150" s="17" t="str">
        <f>IF('Data Sheet'!$B$9="NC-50","N/A","OK")</f>
        <v>OK</v>
      </c>
      <c r="L150" s="17" t="str">
        <f t="shared" si="32"/>
        <v>OK</v>
      </c>
      <c r="M150" s="17" t="str">
        <f t="shared" si="33"/>
        <v>OK</v>
      </c>
      <c r="N150" s="18" t="str">
        <f>IF(BO150&lt;&gt;"",
    IF(INT('Data Sheet'!$A$19)=INT('Data Sheet'!$B$19),
        --(INT('Data Sheet'!$A$19) &amp; "." &amp; BO150),
        IF(AND((--(INT('Data Sheet'!$A$19) &amp; "." &amp; BO150)&gt;=--('Data Sheet'!$A$19)), (--(INT('Data Sheet'!$A$19) &amp; "." &amp; BO150)&lt;=--('Data Sheet'!$B$19))),
            --(INT('Data Sheet'!$A$19) &amp; "." &amp; BO150),
            --(INT('Data Sheet'!$B$19) &amp; "." &amp; BO150)
        )
    ),
    IF(BN150&lt;&gt;"",
        IF(INT('Data Sheet'!$A$19)=INT('Data Sheet'!$B$19),
            --(INT('Data Sheet'!$A$19) &amp; "." &amp; LEFT(BN150,3)),
            IF(AND((--(INT('Data Sheet'!$A$19) &amp; "." &amp; LEFT(BN150,3))&gt;=--('Data Sheet'!$A$19)), (--(INT('Data Sheet'!$A$19) &amp; "." &amp; LEFT(BN150,3))&lt;=--('Data Sheet'!$B$19))),
                --(INT('Data Sheet'!$A$19) &amp; "." &amp; LEFT(BN150,3)),
                --(INT('Data Sheet'!$B$19) &amp; "." &amp; LEFT(BN150,3))
            )
        ),
        "OK"
    )
)</f>
        <v>OK</v>
      </c>
      <c r="O150" s="23" t="str">
        <f>IF(BP150&lt;&gt;"",
    IF(INT('Data Sheet'!$A$19)=INT('Data Sheet'!$B$19),
        --(INT('Data Sheet'!$A$19) &amp; "." &amp; BP150),
        IF(AND((--(INT('Data Sheet'!$A$19) &amp; "." &amp; BP150)&gt;=--('Data Sheet'!$A$19)), (--(INT('Data Sheet'!$A$19) &amp; "." &amp; BP150)&lt;=--('Data Sheet'!$B$19))),
            --(INT('Data Sheet'!$A$19) &amp; "." &amp; BP150),
            --(INT('Data Sheet'!$B$19) &amp; "." &amp; BP150)
        )
    ),
    IF(BN150&lt;&gt;"",
        IF(INT('Data Sheet'!$A$19)=INT('Data Sheet'!$B$19),
            --(INT('Data Sheet'!$A$19) &amp; "." &amp; RIGHT(BN150,3)),
            IF(AND((--(INT('Data Sheet'!$A$19) &amp; "." &amp; RIGHT(BN150,3))&gt;=--('Data Sheet'!$A$19)), (--(INT('Data Sheet'!$A$19) &amp; "." &amp; RIGHT(BN150,3))&lt;=--('Data Sheet'!$B$19))),
                --(INT('Data Sheet'!$A$19) &amp; "." &amp; RIGHT(BN150,3)),
                --(INT('Data Sheet'!$B$19) &amp; "." &amp; RIGHT(BN150,3))
            )
        ),
        "OK"
    )
)</f>
        <v>OK</v>
      </c>
      <c r="P150" s="23" t="str">
        <f>IF(BR150&lt;&gt;"",
    IF(INT('Data Sheet'!$A$19)=INT('Data Sheet'!$B$15),
        --(INT('Data Sheet'!$A$15) &amp; "." &amp; BR150),
        IF(AND((--(INT('Data Sheet'!$A$15) &amp; "." &amp; BR150)&gt;=--('Data Sheet'!$A$15)), (--(INT('Data Sheet'!$A$15) &amp; "." &amp; BR150)&lt;=--('Data Sheet'!$B$15))),
            --(INT('Data Sheet'!$A$15) &amp; "." &amp; BR150),
            --(INT('Data Sheet'!$B$15) &amp; "." &amp; BR150)
        )
    ),
    IF(BQ150&lt;&gt;"",
        IF(INT('Data Sheet'!$A$15)=INT('Data Sheet'!$B$15),
            --(INT('Data Sheet'!$A$15) &amp; "." &amp; LEFT(BQ150,3)),
            IF(AND((--(INT('Data Sheet'!$A$15) &amp; "." &amp; LEFT(BQ150,3))&gt;=--('Data Sheet'!$A$15)), (--(INT('Data Sheet'!$A$15) &amp; "." &amp; LEFT(BQ150,3))&lt;=--('Data Sheet'!$B$15))),
                --(INT('Data Sheet'!$A$15) &amp; "." &amp; LEFT(BQ150,3)),
                --(INT('Data Sheet'!$B$15) &amp; "." &amp; LEFT(BQ150,3))
            )
        ),
        "OK"
    )
)</f>
        <v>OK</v>
      </c>
      <c r="Q150" s="23" t="str">
        <f>IF(BS150&lt;&gt;"",
    IF(INT('Data Sheet'!$A$19)=INT('Data Sheet'!$B$15),
        --(INT('Data Sheet'!$A$15) &amp; "." &amp; BS150),
        IF(AND((--(INT('Data Sheet'!$A$15) &amp; "." &amp; BS150)&gt;=--('Data Sheet'!$A$15)), (--(INT('Data Sheet'!$A$15) &amp; "." &amp; BS150)&lt;=--('Data Sheet'!$B$15))),
            --(INT('Data Sheet'!$A$15) &amp; "." &amp; BS150),
            --(INT('Data Sheet'!$B$15) &amp; "." &amp; BS150)
        )
    ),
    IF(BQ150&lt;&gt;"",
        IF(INT('Data Sheet'!$A$15)=INT('Data Sheet'!$B$15),
            --(INT('Data Sheet'!$A$15) &amp; "." &amp; RIGHT(BQ150,3)),
            IF(AND((--(INT('Data Sheet'!$A$15) &amp; "." &amp; RIGHT(BQ150,3))&gt;=--('Data Sheet'!$A$15)), (--(INT('Data Sheet'!$A$15) &amp; "." &amp; RIGHT(BQ150,3))&lt;=--('Data Sheet'!$B$15))),
                --(INT('Data Sheet'!$A$15) &amp; "." &amp; RIGHT(BQ150,3)),
                --(INT('Data Sheet'!$B$15) &amp; "." &amp; RIGHT(BQ150,3))
            )
        ),
        "OK"
    )
)</f>
        <v>OK</v>
      </c>
      <c r="R150" s="19"/>
      <c r="S150" s="19"/>
      <c r="T150" s="19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1"/>
      <c r="AU150" s="21"/>
      <c r="AV150" s="21"/>
      <c r="AW150" s="22"/>
      <c r="AX150" s="99"/>
      <c r="AY150" s="20"/>
      <c r="AZ150" s="20"/>
      <c r="BA150" s="22"/>
      <c r="BB150">
        <v>142</v>
      </c>
      <c r="BC150" s="80"/>
      <c r="BD150" s="80"/>
      <c r="BE150" s="80"/>
      <c r="BF150" s="80"/>
      <c r="BG150" s="32" t="str">
        <f t="shared" si="26"/>
        <v/>
      </c>
      <c r="BH150" s="78">
        <f t="shared" si="24"/>
        <v>0</v>
      </c>
      <c r="BI150" s="2">
        <f t="shared" si="27"/>
        <v>0</v>
      </c>
      <c r="BJ150" s="2">
        <f t="shared" si="28"/>
        <v>0</v>
      </c>
      <c r="BK150" s="2">
        <f t="shared" si="25"/>
        <v>0</v>
      </c>
    </row>
    <row r="151" spans="2:63" ht="15" customHeight="1" x14ac:dyDescent="0.25">
      <c r="B151" s="14">
        <v>143</v>
      </c>
      <c r="C151" s="95" t="str">
        <f t="shared" si="29"/>
        <v/>
      </c>
      <c r="D151" s="15" t="str">
        <f t="shared" si="23"/>
        <v>OK</v>
      </c>
      <c r="E151" s="16" t="e">
        <f>VLOOKUP('Data Sheet'!$B$8,'Data Sheet'!$I$2:$J$9,2,FALSE)</f>
        <v>#N/A</v>
      </c>
      <c r="F151" s="16" t="str">
        <f t="shared" si="30"/>
        <v/>
      </c>
      <c r="G151" s="103">
        <f t="shared" si="31"/>
        <v>0</v>
      </c>
      <c r="H151" s="17" t="s">
        <v>26</v>
      </c>
      <c r="I151" s="17" t="s">
        <v>26</v>
      </c>
      <c r="J151" s="17" t="str">
        <f>IF('Data Sheet'!$B$9="NC-50","N/A","OK")</f>
        <v>OK</v>
      </c>
      <c r="K151" s="17" t="str">
        <f>IF('Data Sheet'!$B$9="NC-50","N/A","OK")</f>
        <v>OK</v>
      </c>
      <c r="L151" s="17" t="str">
        <f t="shared" si="32"/>
        <v>OK</v>
      </c>
      <c r="M151" s="17" t="str">
        <f t="shared" si="33"/>
        <v>OK</v>
      </c>
      <c r="N151" s="18" t="str">
        <f>IF(BO151&lt;&gt;"",
    IF(INT('Data Sheet'!$A$19)=INT('Data Sheet'!$B$19),
        --(INT('Data Sheet'!$A$19) &amp; "." &amp; BO151),
        IF(AND((--(INT('Data Sheet'!$A$19) &amp; "." &amp; BO151)&gt;=--('Data Sheet'!$A$19)), (--(INT('Data Sheet'!$A$19) &amp; "." &amp; BO151)&lt;=--('Data Sheet'!$B$19))),
            --(INT('Data Sheet'!$A$19) &amp; "." &amp; BO151),
            --(INT('Data Sheet'!$B$19) &amp; "." &amp; BO151)
        )
    ),
    IF(BN151&lt;&gt;"",
        IF(INT('Data Sheet'!$A$19)=INT('Data Sheet'!$B$19),
            --(INT('Data Sheet'!$A$19) &amp; "." &amp; LEFT(BN151,3)),
            IF(AND((--(INT('Data Sheet'!$A$19) &amp; "." &amp; LEFT(BN151,3))&gt;=--('Data Sheet'!$A$19)), (--(INT('Data Sheet'!$A$19) &amp; "." &amp; LEFT(BN151,3))&lt;=--('Data Sheet'!$B$19))),
                --(INT('Data Sheet'!$A$19) &amp; "." &amp; LEFT(BN151,3)),
                --(INT('Data Sheet'!$B$19) &amp; "." &amp; LEFT(BN151,3))
            )
        ),
        "OK"
    )
)</f>
        <v>OK</v>
      </c>
      <c r="O151" s="23" t="str">
        <f>IF(BP151&lt;&gt;"",
    IF(INT('Data Sheet'!$A$19)=INT('Data Sheet'!$B$19),
        --(INT('Data Sheet'!$A$19) &amp; "." &amp; BP151),
        IF(AND((--(INT('Data Sheet'!$A$19) &amp; "." &amp; BP151)&gt;=--('Data Sheet'!$A$19)), (--(INT('Data Sheet'!$A$19) &amp; "." &amp; BP151)&lt;=--('Data Sheet'!$B$19))),
            --(INT('Data Sheet'!$A$19) &amp; "." &amp; BP151),
            --(INT('Data Sheet'!$B$19) &amp; "." &amp; BP151)
        )
    ),
    IF(BN151&lt;&gt;"",
        IF(INT('Data Sheet'!$A$19)=INT('Data Sheet'!$B$19),
            --(INT('Data Sheet'!$A$19) &amp; "." &amp; RIGHT(BN151,3)),
            IF(AND((--(INT('Data Sheet'!$A$19) &amp; "." &amp; RIGHT(BN151,3))&gt;=--('Data Sheet'!$A$19)), (--(INT('Data Sheet'!$A$19) &amp; "." &amp; RIGHT(BN151,3))&lt;=--('Data Sheet'!$B$19))),
                --(INT('Data Sheet'!$A$19) &amp; "." &amp; RIGHT(BN151,3)),
                --(INT('Data Sheet'!$B$19) &amp; "." &amp; RIGHT(BN151,3))
            )
        ),
        "OK"
    )
)</f>
        <v>OK</v>
      </c>
      <c r="P151" s="23" t="str">
        <f>IF(BR151&lt;&gt;"",
    IF(INT('Data Sheet'!$A$19)=INT('Data Sheet'!$B$15),
        --(INT('Data Sheet'!$A$15) &amp; "." &amp; BR151),
        IF(AND((--(INT('Data Sheet'!$A$15) &amp; "." &amp; BR151)&gt;=--('Data Sheet'!$A$15)), (--(INT('Data Sheet'!$A$15) &amp; "." &amp; BR151)&lt;=--('Data Sheet'!$B$15))),
            --(INT('Data Sheet'!$A$15) &amp; "." &amp; BR151),
            --(INT('Data Sheet'!$B$15) &amp; "." &amp; BR151)
        )
    ),
    IF(BQ151&lt;&gt;"",
        IF(INT('Data Sheet'!$A$15)=INT('Data Sheet'!$B$15),
            --(INT('Data Sheet'!$A$15) &amp; "." &amp; LEFT(BQ151,3)),
            IF(AND((--(INT('Data Sheet'!$A$15) &amp; "." &amp; LEFT(BQ151,3))&gt;=--('Data Sheet'!$A$15)), (--(INT('Data Sheet'!$A$15) &amp; "." &amp; LEFT(BQ151,3))&lt;=--('Data Sheet'!$B$15))),
                --(INT('Data Sheet'!$A$15) &amp; "." &amp; LEFT(BQ151,3)),
                --(INT('Data Sheet'!$B$15) &amp; "." &amp; LEFT(BQ151,3))
            )
        ),
        "OK"
    )
)</f>
        <v>OK</v>
      </c>
      <c r="Q151" s="23" t="str">
        <f>IF(BS151&lt;&gt;"",
    IF(INT('Data Sheet'!$A$19)=INT('Data Sheet'!$B$15),
        --(INT('Data Sheet'!$A$15) &amp; "." &amp; BS151),
        IF(AND((--(INT('Data Sheet'!$A$15) &amp; "." &amp; BS151)&gt;=--('Data Sheet'!$A$15)), (--(INT('Data Sheet'!$A$15) &amp; "." &amp; BS151)&lt;=--('Data Sheet'!$B$15))),
            --(INT('Data Sheet'!$A$15) &amp; "." &amp; BS151),
            --(INT('Data Sheet'!$B$15) &amp; "." &amp; BS151)
        )
    ),
    IF(BQ151&lt;&gt;"",
        IF(INT('Data Sheet'!$A$15)=INT('Data Sheet'!$B$15),
            --(INT('Data Sheet'!$A$15) &amp; "." &amp; RIGHT(BQ151,3)),
            IF(AND((--(INT('Data Sheet'!$A$15) &amp; "." &amp; RIGHT(BQ151,3))&gt;=--('Data Sheet'!$A$15)), (--(INT('Data Sheet'!$A$15) &amp; "." &amp; RIGHT(BQ151,3))&lt;=--('Data Sheet'!$B$15))),
                --(INT('Data Sheet'!$A$15) &amp; "." &amp; RIGHT(BQ151,3)),
                --(INT('Data Sheet'!$B$15) &amp; "." &amp; RIGHT(BQ151,3))
            )
        ),
        "OK"
    )
)</f>
        <v>OK</v>
      </c>
      <c r="R151" s="19"/>
      <c r="S151" s="19"/>
      <c r="T151" s="19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1"/>
      <c r="AU151" s="21"/>
      <c r="AV151" s="21"/>
      <c r="AW151" s="22"/>
      <c r="AX151" s="99"/>
      <c r="AY151" s="20"/>
      <c r="AZ151" s="20"/>
      <c r="BA151" s="22"/>
      <c r="BB151">
        <v>143</v>
      </c>
      <c r="BC151" s="80"/>
      <c r="BD151" s="80"/>
      <c r="BE151" s="80"/>
      <c r="BF151" s="80"/>
      <c r="BG151" s="32" t="str">
        <f t="shared" si="26"/>
        <v/>
      </c>
      <c r="BH151" s="78">
        <f t="shared" si="24"/>
        <v>0</v>
      </c>
      <c r="BI151" s="2">
        <f t="shared" si="27"/>
        <v>0</v>
      </c>
      <c r="BJ151" s="2">
        <f t="shared" si="28"/>
        <v>0</v>
      </c>
      <c r="BK151" s="2">
        <f t="shared" si="25"/>
        <v>0</v>
      </c>
    </row>
    <row r="152" spans="2:63" ht="15" customHeight="1" x14ac:dyDescent="0.25">
      <c r="B152" s="14">
        <v>144</v>
      </c>
      <c r="C152" s="95" t="str">
        <f t="shared" si="29"/>
        <v/>
      </c>
      <c r="D152" s="15" t="str">
        <f t="shared" si="23"/>
        <v>OK</v>
      </c>
      <c r="E152" s="16" t="e">
        <f>VLOOKUP('Data Sheet'!$B$8,'Data Sheet'!$I$2:$J$9,2,FALSE)</f>
        <v>#N/A</v>
      </c>
      <c r="F152" s="16" t="str">
        <f t="shared" si="30"/>
        <v/>
      </c>
      <c r="G152" s="103">
        <f t="shared" si="31"/>
        <v>0</v>
      </c>
      <c r="H152" s="17" t="s">
        <v>26</v>
      </c>
      <c r="I152" s="17" t="s">
        <v>26</v>
      </c>
      <c r="J152" s="17" t="str">
        <f>IF('Data Sheet'!$B$9="NC-50","N/A","OK")</f>
        <v>OK</v>
      </c>
      <c r="K152" s="17" t="str">
        <f>IF('Data Sheet'!$B$9="NC-50","N/A","OK")</f>
        <v>OK</v>
      </c>
      <c r="L152" s="17" t="str">
        <f t="shared" si="32"/>
        <v>OK</v>
      </c>
      <c r="M152" s="17" t="str">
        <f t="shared" si="33"/>
        <v>OK</v>
      </c>
      <c r="N152" s="18" t="str">
        <f>IF(BO152&lt;&gt;"",
    IF(INT('Data Sheet'!$A$19)=INT('Data Sheet'!$B$19),
        --(INT('Data Sheet'!$A$19) &amp; "." &amp; BO152),
        IF(AND((--(INT('Data Sheet'!$A$19) &amp; "." &amp; BO152)&gt;=--('Data Sheet'!$A$19)), (--(INT('Data Sheet'!$A$19) &amp; "." &amp; BO152)&lt;=--('Data Sheet'!$B$19))),
            --(INT('Data Sheet'!$A$19) &amp; "." &amp; BO152),
            --(INT('Data Sheet'!$B$19) &amp; "." &amp; BO152)
        )
    ),
    IF(BN152&lt;&gt;"",
        IF(INT('Data Sheet'!$A$19)=INT('Data Sheet'!$B$19),
            --(INT('Data Sheet'!$A$19) &amp; "." &amp; LEFT(BN152,3)),
            IF(AND((--(INT('Data Sheet'!$A$19) &amp; "." &amp; LEFT(BN152,3))&gt;=--('Data Sheet'!$A$19)), (--(INT('Data Sheet'!$A$19) &amp; "." &amp; LEFT(BN152,3))&lt;=--('Data Sheet'!$B$19))),
                --(INT('Data Sheet'!$A$19) &amp; "." &amp; LEFT(BN152,3)),
                --(INT('Data Sheet'!$B$19) &amp; "." &amp; LEFT(BN152,3))
            )
        ),
        "OK"
    )
)</f>
        <v>OK</v>
      </c>
      <c r="O152" s="23" t="str">
        <f>IF(BP152&lt;&gt;"",
    IF(INT('Data Sheet'!$A$19)=INT('Data Sheet'!$B$19),
        --(INT('Data Sheet'!$A$19) &amp; "." &amp; BP152),
        IF(AND((--(INT('Data Sheet'!$A$19) &amp; "." &amp; BP152)&gt;=--('Data Sheet'!$A$19)), (--(INT('Data Sheet'!$A$19) &amp; "." &amp; BP152)&lt;=--('Data Sheet'!$B$19))),
            --(INT('Data Sheet'!$A$19) &amp; "." &amp; BP152),
            --(INT('Data Sheet'!$B$19) &amp; "." &amp; BP152)
        )
    ),
    IF(BN152&lt;&gt;"",
        IF(INT('Data Sheet'!$A$19)=INT('Data Sheet'!$B$19),
            --(INT('Data Sheet'!$A$19) &amp; "." &amp; RIGHT(BN152,3)),
            IF(AND((--(INT('Data Sheet'!$A$19) &amp; "." &amp; RIGHT(BN152,3))&gt;=--('Data Sheet'!$A$19)), (--(INT('Data Sheet'!$A$19) &amp; "." &amp; RIGHT(BN152,3))&lt;=--('Data Sheet'!$B$19))),
                --(INT('Data Sheet'!$A$19) &amp; "." &amp; RIGHT(BN152,3)),
                --(INT('Data Sheet'!$B$19) &amp; "." &amp; RIGHT(BN152,3))
            )
        ),
        "OK"
    )
)</f>
        <v>OK</v>
      </c>
      <c r="P152" s="23" t="str">
        <f>IF(BR152&lt;&gt;"",
    IF(INT('Data Sheet'!$A$19)=INT('Data Sheet'!$B$15),
        --(INT('Data Sheet'!$A$15) &amp; "." &amp; BR152),
        IF(AND((--(INT('Data Sheet'!$A$15) &amp; "." &amp; BR152)&gt;=--('Data Sheet'!$A$15)), (--(INT('Data Sheet'!$A$15) &amp; "." &amp; BR152)&lt;=--('Data Sheet'!$B$15))),
            --(INT('Data Sheet'!$A$15) &amp; "." &amp; BR152),
            --(INT('Data Sheet'!$B$15) &amp; "." &amp; BR152)
        )
    ),
    IF(BQ152&lt;&gt;"",
        IF(INT('Data Sheet'!$A$15)=INT('Data Sheet'!$B$15),
            --(INT('Data Sheet'!$A$15) &amp; "." &amp; LEFT(BQ152,3)),
            IF(AND((--(INT('Data Sheet'!$A$15) &amp; "." &amp; LEFT(BQ152,3))&gt;=--('Data Sheet'!$A$15)), (--(INT('Data Sheet'!$A$15) &amp; "." &amp; LEFT(BQ152,3))&lt;=--('Data Sheet'!$B$15))),
                --(INT('Data Sheet'!$A$15) &amp; "." &amp; LEFT(BQ152,3)),
                --(INT('Data Sheet'!$B$15) &amp; "." &amp; LEFT(BQ152,3))
            )
        ),
        "OK"
    )
)</f>
        <v>OK</v>
      </c>
      <c r="Q152" s="23" t="str">
        <f>IF(BS152&lt;&gt;"",
    IF(INT('Data Sheet'!$A$19)=INT('Data Sheet'!$B$15),
        --(INT('Data Sheet'!$A$15) &amp; "." &amp; BS152),
        IF(AND((--(INT('Data Sheet'!$A$15) &amp; "." &amp; BS152)&gt;=--('Data Sheet'!$A$15)), (--(INT('Data Sheet'!$A$15) &amp; "." &amp; BS152)&lt;=--('Data Sheet'!$B$15))),
            --(INT('Data Sheet'!$A$15) &amp; "." &amp; BS152),
            --(INT('Data Sheet'!$B$15) &amp; "." &amp; BS152)
        )
    ),
    IF(BQ152&lt;&gt;"",
        IF(INT('Data Sheet'!$A$15)=INT('Data Sheet'!$B$15),
            --(INT('Data Sheet'!$A$15) &amp; "." &amp; RIGHT(BQ152,3)),
            IF(AND((--(INT('Data Sheet'!$A$15) &amp; "." &amp; RIGHT(BQ152,3))&gt;=--('Data Sheet'!$A$15)), (--(INT('Data Sheet'!$A$15) &amp; "." &amp; RIGHT(BQ152,3))&lt;=--('Data Sheet'!$B$15))),
                --(INT('Data Sheet'!$A$15) &amp; "." &amp; RIGHT(BQ152,3)),
                --(INT('Data Sheet'!$B$15) &amp; "." &amp; RIGHT(BQ152,3))
            )
        ),
        "OK"
    )
)</f>
        <v>OK</v>
      </c>
      <c r="R152" s="19"/>
      <c r="S152" s="19"/>
      <c r="T152" s="19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1"/>
      <c r="AU152" s="21"/>
      <c r="AV152" s="21"/>
      <c r="AW152" s="22"/>
      <c r="AX152" s="99"/>
      <c r="AY152" s="20"/>
      <c r="AZ152" s="20"/>
      <c r="BA152" s="22"/>
      <c r="BB152">
        <v>144</v>
      </c>
      <c r="BC152" s="80"/>
      <c r="BD152" s="80"/>
      <c r="BE152" s="80"/>
      <c r="BF152" s="80"/>
      <c r="BG152" s="32" t="str">
        <f t="shared" si="26"/>
        <v/>
      </c>
      <c r="BH152" s="78">
        <f t="shared" si="24"/>
        <v>0</v>
      </c>
      <c r="BI152" s="2">
        <f t="shared" si="27"/>
        <v>0</v>
      </c>
      <c r="BJ152" s="2">
        <f t="shared" si="28"/>
        <v>0</v>
      </c>
      <c r="BK152" s="2">
        <f t="shared" si="25"/>
        <v>0</v>
      </c>
    </row>
    <row r="153" spans="2:63" ht="15" customHeight="1" x14ac:dyDescent="0.25">
      <c r="B153" s="14">
        <v>145</v>
      </c>
      <c r="C153" s="95" t="str">
        <f t="shared" si="29"/>
        <v/>
      </c>
      <c r="D153" s="15" t="str">
        <f t="shared" si="23"/>
        <v>OK</v>
      </c>
      <c r="E153" s="16" t="e">
        <f>VLOOKUP('Data Sheet'!$B$8,'Data Sheet'!$I$2:$J$9,2,FALSE)</f>
        <v>#N/A</v>
      </c>
      <c r="F153" s="16" t="str">
        <f t="shared" si="30"/>
        <v/>
      </c>
      <c r="G153" s="103">
        <f t="shared" si="31"/>
        <v>0</v>
      </c>
      <c r="H153" s="17" t="s">
        <v>26</v>
      </c>
      <c r="I153" s="17" t="s">
        <v>26</v>
      </c>
      <c r="J153" s="17" t="str">
        <f>IF('Data Sheet'!$B$9="NC-50","N/A","OK")</f>
        <v>OK</v>
      </c>
      <c r="K153" s="17" t="str">
        <f>IF('Data Sheet'!$B$9="NC-50","N/A","OK")</f>
        <v>OK</v>
      </c>
      <c r="L153" s="17" t="str">
        <f t="shared" si="32"/>
        <v>OK</v>
      </c>
      <c r="M153" s="17" t="str">
        <f t="shared" si="33"/>
        <v>OK</v>
      </c>
      <c r="N153" s="18" t="str">
        <f>IF(BO153&lt;&gt;"",
    IF(INT('Data Sheet'!$A$19)=INT('Data Sheet'!$B$19),
        --(INT('Data Sheet'!$A$19) &amp; "." &amp; BO153),
        IF(AND((--(INT('Data Sheet'!$A$19) &amp; "." &amp; BO153)&gt;=--('Data Sheet'!$A$19)), (--(INT('Data Sheet'!$A$19) &amp; "." &amp; BO153)&lt;=--('Data Sheet'!$B$19))),
            --(INT('Data Sheet'!$A$19) &amp; "." &amp; BO153),
            --(INT('Data Sheet'!$B$19) &amp; "." &amp; BO153)
        )
    ),
    IF(BN153&lt;&gt;"",
        IF(INT('Data Sheet'!$A$19)=INT('Data Sheet'!$B$19),
            --(INT('Data Sheet'!$A$19) &amp; "." &amp; LEFT(BN153,3)),
            IF(AND((--(INT('Data Sheet'!$A$19) &amp; "." &amp; LEFT(BN153,3))&gt;=--('Data Sheet'!$A$19)), (--(INT('Data Sheet'!$A$19) &amp; "." &amp; LEFT(BN153,3))&lt;=--('Data Sheet'!$B$19))),
                --(INT('Data Sheet'!$A$19) &amp; "." &amp; LEFT(BN153,3)),
                --(INT('Data Sheet'!$B$19) &amp; "." &amp; LEFT(BN153,3))
            )
        ),
        "OK"
    )
)</f>
        <v>OK</v>
      </c>
      <c r="O153" s="23" t="str">
        <f>IF(BP153&lt;&gt;"",
    IF(INT('Data Sheet'!$A$19)=INT('Data Sheet'!$B$19),
        --(INT('Data Sheet'!$A$19) &amp; "." &amp; BP153),
        IF(AND((--(INT('Data Sheet'!$A$19) &amp; "." &amp; BP153)&gt;=--('Data Sheet'!$A$19)), (--(INT('Data Sheet'!$A$19) &amp; "." &amp; BP153)&lt;=--('Data Sheet'!$B$19))),
            --(INT('Data Sheet'!$A$19) &amp; "." &amp; BP153),
            --(INT('Data Sheet'!$B$19) &amp; "." &amp; BP153)
        )
    ),
    IF(BN153&lt;&gt;"",
        IF(INT('Data Sheet'!$A$19)=INT('Data Sheet'!$B$19),
            --(INT('Data Sheet'!$A$19) &amp; "." &amp; RIGHT(BN153,3)),
            IF(AND((--(INT('Data Sheet'!$A$19) &amp; "." &amp; RIGHT(BN153,3))&gt;=--('Data Sheet'!$A$19)), (--(INT('Data Sheet'!$A$19) &amp; "." &amp; RIGHT(BN153,3))&lt;=--('Data Sheet'!$B$19))),
                --(INT('Data Sheet'!$A$19) &amp; "." &amp; RIGHT(BN153,3)),
                --(INT('Data Sheet'!$B$19) &amp; "." &amp; RIGHT(BN153,3))
            )
        ),
        "OK"
    )
)</f>
        <v>OK</v>
      </c>
      <c r="P153" s="23" t="str">
        <f>IF(BR153&lt;&gt;"",
    IF(INT('Data Sheet'!$A$19)=INT('Data Sheet'!$B$15),
        --(INT('Data Sheet'!$A$15) &amp; "." &amp; BR153),
        IF(AND((--(INT('Data Sheet'!$A$15) &amp; "." &amp; BR153)&gt;=--('Data Sheet'!$A$15)), (--(INT('Data Sheet'!$A$15) &amp; "." &amp; BR153)&lt;=--('Data Sheet'!$B$15))),
            --(INT('Data Sheet'!$A$15) &amp; "." &amp; BR153),
            --(INT('Data Sheet'!$B$15) &amp; "." &amp; BR153)
        )
    ),
    IF(BQ153&lt;&gt;"",
        IF(INT('Data Sheet'!$A$15)=INT('Data Sheet'!$B$15),
            --(INT('Data Sheet'!$A$15) &amp; "." &amp; LEFT(BQ153,3)),
            IF(AND((--(INT('Data Sheet'!$A$15) &amp; "." &amp; LEFT(BQ153,3))&gt;=--('Data Sheet'!$A$15)), (--(INT('Data Sheet'!$A$15) &amp; "." &amp; LEFT(BQ153,3))&lt;=--('Data Sheet'!$B$15))),
                --(INT('Data Sheet'!$A$15) &amp; "." &amp; LEFT(BQ153,3)),
                --(INT('Data Sheet'!$B$15) &amp; "." &amp; LEFT(BQ153,3))
            )
        ),
        "OK"
    )
)</f>
        <v>OK</v>
      </c>
      <c r="Q153" s="23" t="str">
        <f>IF(BS153&lt;&gt;"",
    IF(INT('Data Sheet'!$A$19)=INT('Data Sheet'!$B$15),
        --(INT('Data Sheet'!$A$15) &amp; "." &amp; BS153),
        IF(AND((--(INT('Data Sheet'!$A$15) &amp; "." &amp; BS153)&gt;=--('Data Sheet'!$A$15)), (--(INT('Data Sheet'!$A$15) &amp; "." &amp; BS153)&lt;=--('Data Sheet'!$B$15))),
            --(INT('Data Sheet'!$A$15) &amp; "." &amp; BS153),
            --(INT('Data Sheet'!$B$15) &amp; "." &amp; BS153)
        )
    ),
    IF(BQ153&lt;&gt;"",
        IF(INT('Data Sheet'!$A$15)=INT('Data Sheet'!$B$15),
            --(INT('Data Sheet'!$A$15) &amp; "." &amp; RIGHT(BQ153,3)),
            IF(AND((--(INT('Data Sheet'!$A$15) &amp; "." &amp; RIGHT(BQ153,3))&gt;=--('Data Sheet'!$A$15)), (--(INT('Data Sheet'!$A$15) &amp; "." &amp; RIGHT(BQ153,3))&lt;=--('Data Sheet'!$B$15))),
                --(INT('Data Sheet'!$A$15) &amp; "." &amp; RIGHT(BQ153,3)),
                --(INT('Data Sheet'!$B$15) &amp; "." &amp; RIGHT(BQ153,3))
            )
        ),
        "OK"
    )
)</f>
        <v>OK</v>
      </c>
      <c r="R153" s="19"/>
      <c r="S153" s="19"/>
      <c r="T153" s="19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1"/>
      <c r="AU153" s="21"/>
      <c r="AV153" s="21"/>
      <c r="AW153" s="22"/>
      <c r="AX153" s="99"/>
      <c r="AY153" s="20"/>
      <c r="AZ153" s="20"/>
      <c r="BA153" s="22"/>
      <c r="BB153">
        <v>145</v>
      </c>
      <c r="BC153" s="80"/>
      <c r="BD153" s="80"/>
      <c r="BE153" s="80"/>
      <c r="BF153" s="80"/>
      <c r="BG153" s="32" t="str">
        <f t="shared" si="26"/>
        <v/>
      </c>
      <c r="BH153" s="78">
        <f t="shared" si="24"/>
        <v>0</v>
      </c>
      <c r="BI153" s="2">
        <f t="shared" si="27"/>
        <v>0</v>
      </c>
      <c r="BJ153" s="2">
        <f t="shared" si="28"/>
        <v>0</v>
      </c>
      <c r="BK153" s="2">
        <f t="shared" si="25"/>
        <v>0</v>
      </c>
    </row>
    <row r="154" spans="2:63" ht="15" customHeight="1" x14ac:dyDescent="0.25">
      <c r="B154" s="14">
        <v>146</v>
      </c>
      <c r="C154" s="95" t="str">
        <f t="shared" si="29"/>
        <v/>
      </c>
      <c r="D154" s="15" t="str">
        <f t="shared" si="23"/>
        <v>OK</v>
      </c>
      <c r="E154" s="16" t="e">
        <f>VLOOKUP('Data Sheet'!$B$8,'Data Sheet'!$I$2:$J$9,2,FALSE)</f>
        <v>#N/A</v>
      </c>
      <c r="F154" s="16" t="str">
        <f t="shared" si="30"/>
        <v/>
      </c>
      <c r="G154" s="103">
        <f t="shared" si="31"/>
        <v>0</v>
      </c>
      <c r="H154" s="17" t="s">
        <v>26</v>
      </c>
      <c r="I154" s="17" t="s">
        <v>26</v>
      </c>
      <c r="J154" s="17" t="str">
        <f>IF('Data Sheet'!$B$9="NC-50","N/A","OK")</f>
        <v>OK</v>
      </c>
      <c r="K154" s="17" t="str">
        <f>IF('Data Sheet'!$B$9="NC-50","N/A","OK")</f>
        <v>OK</v>
      </c>
      <c r="L154" s="17" t="str">
        <f t="shared" si="32"/>
        <v>OK</v>
      </c>
      <c r="M154" s="17" t="str">
        <f t="shared" si="33"/>
        <v>OK</v>
      </c>
      <c r="N154" s="18" t="str">
        <f>IF(BO154&lt;&gt;"",
    IF(INT('Data Sheet'!$A$19)=INT('Data Sheet'!$B$19),
        --(INT('Data Sheet'!$A$19) &amp; "." &amp; BO154),
        IF(AND((--(INT('Data Sheet'!$A$19) &amp; "." &amp; BO154)&gt;=--('Data Sheet'!$A$19)), (--(INT('Data Sheet'!$A$19) &amp; "." &amp; BO154)&lt;=--('Data Sheet'!$B$19))),
            --(INT('Data Sheet'!$A$19) &amp; "." &amp; BO154),
            --(INT('Data Sheet'!$B$19) &amp; "." &amp; BO154)
        )
    ),
    IF(BN154&lt;&gt;"",
        IF(INT('Data Sheet'!$A$19)=INT('Data Sheet'!$B$19),
            --(INT('Data Sheet'!$A$19) &amp; "." &amp; LEFT(BN154,3)),
            IF(AND((--(INT('Data Sheet'!$A$19) &amp; "." &amp; LEFT(BN154,3))&gt;=--('Data Sheet'!$A$19)), (--(INT('Data Sheet'!$A$19) &amp; "." &amp; LEFT(BN154,3))&lt;=--('Data Sheet'!$B$19))),
                --(INT('Data Sheet'!$A$19) &amp; "." &amp; LEFT(BN154,3)),
                --(INT('Data Sheet'!$B$19) &amp; "." &amp; LEFT(BN154,3))
            )
        ),
        "OK"
    )
)</f>
        <v>OK</v>
      </c>
      <c r="O154" s="23" t="str">
        <f>IF(BP154&lt;&gt;"",
    IF(INT('Data Sheet'!$A$19)=INT('Data Sheet'!$B$19),
        --(INT('Data Sheet'!$A$19) &amp; "." &amp; BP154),
        IF(AND((--(INT('Data Sheet'!$A$19) &amp; "." &amp; BP154)&gt;=--('Data Sheet'!$A$19)), (--(INT('Data Sheet'!$A$19) &amp; "." &amp; BP154)&lt;=--('Data Sheet'!$B$19))),
            --(INT('Data Sheet'!$A$19) &amp; "." &amp; BP154),
            --(INT('Data Sheet'!$B$19) &amp; "." &amp; BP154)
        )
    ),
    IF(BN154&lt;&gt;"",
        IF(INT('Data Sheet'!$A$19)=INT('Data Sheet'!$B$19),
            --(INT('Data Sheet'!$A$19) &amp; "." &amp; RIGHT(BN154,3)),
            IF(AND((--(INT('Data Sheet'!$A$19) &amp; "." &amp; RIGHT(BN154,3))&gt;=--('Data Sheet'!$A$19)), (--(INT('Data Sheet'!$A$19) &amp; "." &amp; RIGHT(BN154,3))&lt;=--('Data Sheet'!$B$19))),
                --(INT('Data Sheet'!$A$19) &amp; "." &amp; RIGHT(BN154,3)),
                --(INT('Data Sheet'!$B$19) &amp; "." &amp; RIGHT(BN154,3))
            )
        ),
        "OK"
    )
)</f>
        <v>OK</v>
      </c>
      <c r="P154" s="23" t="str">
        <f>IF(BR154&lt;&gt;"",
    IF(INT('Data Sheet'!$A$19)=INT('Data Sheet'!$B$15),
        --(INT('Data Sheet'!$A$15) &amp; "." &amp; BR154),
        IF(AND((--(INT('Data Sheet'!$A$15) &amp; "." &amp; BR154)&gt;=--('Data Sheet'!$A$15)), (--(INT('Data Sheet'!$A$15) &amp; "." &amp; BR154)&lt;=--('Data Sheet'!$B$15))),
            --(INT('Data Sheet'!$A$15) &amp; "." &amp; BR154),
            --(INT('Data Sheet'!$B$15) &amp; "." &amp; BR154)
        )
    ),
    IF(BQ154&lt;&gt;"",
        IF(INT('Data Sheet'!$A$15)=INT('Data Sheet'!$B$15),
            --(INT('Data Sheet'!$A$15) &amp; "." &amp; LEFT(BQ154,3)),
            IF(AND((--(INT('Data Sheet'!$A$15) &amp; "." &amp; LEFT(BQ154,3))&gt;=--('Data Sheet'!$A$15)), (--(INT('Data Sheet'!$A$15) &amp; "." &amp; LEFT(BQ154,3))&lt;=--('Data Sheet'!$B$15))),
                --(INT('Data Sheet'!$A$15) &amp; "." &amp; LEFT(BQ154,3)),
                --(INT('Data Sheet'!$B$15) &amp; "." &amp; LEFT(BQ154,3))
            )
        ),
        "OK"
    )
)</f>
        <v>OK</v>
      </c>
      <c r="Q154" s="23" t="str">
        <f>IF(BS154&lt;&gt;"",
    IF(INT('Data Sheet'!$A$19)=INT('Data Sheet'!$B$15),
        --(INT('Data Sheet'!$A$15) &amp; "." &amp; BS154),
        IF(AND((--(INT('Data Sheet'!$A$15) &amp; "." &amp; BS154)&gt;=--('Data Sheet'!$A$15)), (--(INT('Data Sheet'!$A$15) &amp; "." &amp; BS154)&lt;=--('Data Sheet'!$B$15))),
            --(INT('Data Sheet'!$A$15) &amp; "." &amp; BS154),
            --(INT('Data Sheet'!$B$15) &amp; "." &amp; BS154)
        )
    ),
    IF(BQ154&lt;&gt;"",
        IF(INT('Data Sheet'!$A$15)=INT('Data Sheet'!$B$15),
            --(INT('Data Sheet'!$A$15) &amp; "." &amp; RIGHT(BQ154,3)),
            IF(AND((--(INT('Data Sheet'!$A$15) &amp; "." &amp; RIGHT(BQ154,3))&gt;=--('Data Sheet'!$A$15)), (--(INT('Data Sheet'!$A$15) &amp; "." &amp; RIGHT(BQ154,3))&lt;=--('Data Sheet'!$B$15))),
                --(INT('Data Sheet'!$A$15) &amp; "." &amp; RIGHT(BQ154,3)),
                --(INT('Data Sheet'!$B$15) &amp; "." &amp; RIGHT(BQ154,3))
            )
        ),
        "OK"
    )
)</f>
        <v>OK</v>
      </c>
      <c r="R154" s="19"/>
      <c r="S154" s="19"/>
      <c r="T154" s="19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1"/>
      <c r="AU154" s="21"/>
      <c r="AV154" s="21"/>
      <c r="AW154" s="22"/>
      <c r="AX154" s="99"/>
      <c r="AY154" s="20"/>
      <c r="AZ154" s="20"/>
      <c r="BA154" s="22"/>
      <c r="BB154">
        <v>146</v>
      </c>
      <c r="BC154" s="80"/>
      <c r="BD154" s="80"/>
      <c r="BE154" s="80"/>
      <c r="BF154" s="80"/>
      <c r="BG154" s="32" t="str">
        <f t="shared" si="26"/>
        <v/>
      </c>
      <c r="BH154" s="78">
        <f t="shared" si="24"/>
        <v>0</v>
      </c>
      <c r="BI154" s="2">
        <f t="shared" si="27"/>
        <v>0</v>
      </c>
      <c r="BJ154" s="2">
        <f t="shared" si="28"/>
        <v>0</v>
      </c>
      <c r="BK154" s="2">
        <f t="shared" si="25"/>
        <v>0</v>
      </c>
    </row>
    <row r="155" spans="2:63" ht="15" customHeight="1" x14ac:dyDescent="0.25">
      <c r="B155" s="14">
        <v>147</v>
      </c>
      <c r="C155" s="95" t="str">
        <f t="shared" si="29"/>
        <v/>
      </c>
      <c r="D155" s="15" t="str">
        <f t="shared" si="23"/>
        <v>OK</v>
      </c>
      <c r="E155" s="16" t="e">
        <f>VLOOKUP('Data Sheet'!$B$8,'Data Sheet'!$I$2:$J$9,2,FALSE)</f>
        <v>#N/A</v>
      </c>
      <c r="F155" s="16" t="str">
        <f t="shared" si="30"/>
        <v/>
      </c>
      <c r="G155" s="103">
        <f t="shared" si="31"/>
        <v>0</v>
      </c>
      <c r="H155" s="17" t="s">
        <v>26</v>
      </c>
      <c r="I155" s="17" t="s">
        <v>26</v>
      </c>
      <c r="J155" s="17" t="str">
        <f>IF('Data Sheet'!$B$9="NC-50","N/A","OK")</f>
        <v>OK</v>
      </c>
      <c r="K155" s="17" t="str">
        <f>IF('Data Sheet'!$B$9="NC-50","N/A","OK")</f>
        <v>OK</v>
      </c>
      <c r="L155" s="17" t="str">
        <f t="shared" si="32"/>
        <v>OK</v>
      </c>
      <c r="M155" s="17" t="str">
        <f t="shared" si="33"/>
        <v>OK</v>
      </c>
      <c r="N155" s="18" t="str">
        <f>IF(BO155&lt;&gt;"",
    IF(INT('Data Sheet'!$A$19)=INT('Data Sheet'!$B$19),
        --(INT('Data Sheet'!$A$19) &amp; "." &amp; BO155),
        IF(AND((--(INT('Data Sheet'!$A$19) &amp; "." &amp; BO155)&gt;=--('Data Sheet'!$A$19)), (--(INT('Data Sheet'!$A$19) &amp; "." &amp; BO155)&lt;=--('Data Sheet'!$B$19))),
            --(INT('Data Sheet'!$A$19) &amp; "." &amp; BO155),
            --(INT('Data Sheet'!$B$19) &amp; "." &amp; BO155)
        )
    ),
    IF(BN155&lt;&gt;"",
        IF(INT('Data Sheet'!$A$19)=INT('Data Sheet'!$B$19),
            --(INT('Data Sheet'!$A$19) &amp; "." &amp; LEFT(BN155,3)),
            IF(AND((--(INT('Data Sheet'!$A$19) &amp; "." &amp; LEFT(BN155,3))&gt;=--('Data Sheet'!$A$19)), (--(INT('Data Sheet'!$A$19) &amp; "." &amp; LEFT(BN155,3))&lt;=--('Data Sheet'!$B$19))),
                --(INT('Data Sheet'!$A$19) &amp; "." &amp; LEFT(BN155,3)),
                --(INT('Data Sheet'!$B$19) &amp; "." &amp; LEFT(BN155,3))
            )
        ),
        "OK"
    )
)</f>
        <v>OK</v>
      </c>
      <c r="O155" s="23" t="str">
        <f>IF(BP155&lt;&gt;"",
    IF(INT('Data Sheet'!$A$19)=INT('Data Sheet'!$B$19),
        --(INT('Data Sheet'!$A$19) &amp; "." &amp; BP155),
        IF(AND((--(INT('Data Sheet'!$A$19) &amp; "." &amp; BP155)&gt;=--('Data Sheet'!$A$19)), (--(INT('Data Sheet'!$A$19) &amp; "." &amp; BP155)&lt;=--('Data Sheet'!$B$19))),
            --(INT('Data Sheet'!$A$19) &amp; "." &amp; BP155),
            --(INT('Data Sheet'!$B$19) &amp; "." &amp; BP155)
        )
    ),
    IF(BN155&lt;&gt;"",
        IF(INT('Data Sheet'!$A$19)=INT('Data Sheet'!$B$19),
            --(INT('Data Sheet'!$A$19) &amp; "." &amp; RIGHT(BN155,3)),
            IF(AND((--(INT('Data Sheet'!$A$19) &amp; "." &amp; RIGHT(BN155,3))&gt;=--('Data Sheet'!$A$19)), (--(INT('Data Sheet'!$A$19) &amp; "." &amp; RIGHT(BN155,3))&lt;=--('Data Sheet'!$B$19))),
                --(INT('Data Sheet'!$A$19) &amp; "." &amp; RIGHT(BN155,3)),
                --(INT('Data Sheet'!$B$19) &amp; "." &amp; RIGHT(BN155,3))
            )
        ),
        "OK"
    )
)</f>
        <v>OK</v>
      </c>
      <c r="P155" s="23" t="str">
        <f>IF(BR155&lt;&gt;"",
    IF(INT('Data Sheet'!$A$19)=INT('Data Sheet'!$B$15),
        --(INT('Data Sheet'!$A$15) &amp; "." &amp; BR155),
        IF(AND((--(INT('Data Sheet'!$A$15) &amp; "." &amp; BR155)&gt;=--('Data Sheet'!$A$15)), (--(INT('Data Sheet'!$A$15) &amp; "." &amp; BR155)&lt;=--('Data Sheet'!$B$15))),
            --(INT('Data Sheet'!$A$15) &amp; "." &amp; BR155),
            --(INT('Data Sheet'!$B$15) &amp; "." &amp; BR155)
        )
    ),
    IF(BQ155&lt;&gt;"",
        IF(INT('Data Sheet'!$A$15)=INT('Data Sheet'!$B$15),
            --(INT('Data Sheet'!$A$15) &amp; "." &amp; LEFT(BQ155,3)),
            IF(AND((--(INT('Data Sheet'!$A$15) &amp; "." &amp; LEFT(BQ155,3))&gt;=--('Data Sheet'!$A$15)), (--(INT('Data Sheet'!$A$15) &amp; "." &amp; LEFT(BQ155,3))&lt;=--('Data Sheet'!$B$15))),
                --(INT('Data Sheet'!$A$15) &amp; "." &amp; LEFT(BQ155,3)),
                --(INT('Data Sheet'!$B$15) &amp; "." &amp; LEFT(BQ155,3))
            )
        ),
        "OK"
    )
)</f>
        <v>OK</v>
      </c>
      <c r="Q155" s="23" t="str">
        <f>IF(BS155&lt;&gt;"",
    IF(INT('Data Sheet'!$A$19)=INT('Data Sheet'!$B$15),
        --(INT('Data Sheet'!$A$15) &amp; "." &amp; BS155),
        IF(AND((--(INT('Data Sheet'!$A$15) &amp; "." &amp; BS155)&gt;=--('Data Sheet'!$A$15)), (--(INT('Data Sheet'!$A$15) &amp; "." &amp; BS155)&lt;=--('Data Sheet'!$B$15))),
            --(INT('Data Sheet'!$A$15) &amp; "." &amp; BS155),
            --(INT('Data Sheet'!$B$15) &amp; "." &amp; BS155)
        )
    ),
    IF(BQ155&lt;&gt;"",
        IF(INT('Data Sheet'!$A$15)=INT('Data Sheet'!$B$15),
            --(INT('Data Sheet'!$A$15) &amp; "." &amp; RIGHT(BQ155,3)),
            IF(AND((--(INT('Data Sheet'!$A$15) &amp; "." &amp; RIGHT(BQ155,3))&gt;=--('Data Sheet'!$A$15)), (--(INT('Data Sheet'!$A$15) &amp; "." &amp; RIGHT(BQ155,3))&lt;=--('Data Sheet'!$B$15))),
                --(INT('Data Sheet'!$A$15) &amp; "." &amp; RIGHT(BQ155,3)),
                --(INT('Data Sheet'!$B$15) &amp; "." &amp; RIGHT(BQ155,3))
            )
        ),
        "OK"
    )
)</f>
        <v>OK</v>
      </c>
      <c r="R155" s="19"/>
      <c r="S155" s="19"/>
      <c r="T155" s="19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1"/>
      <c r="AU155" s="21"/>
      <c r="AV155" s="21"/>
      <c r="AW155" s="22"/>
      <c r="AX155" s="99"/>
      <c r="AY155" s="20"/>
      <c r="AZ155" s="20"/>
      <c r="BA155" s="22"/>
      <c r="BB155">
        <v>147</v>
      </c>
      <c r="BC155" s="80"/>
      <c r="BD155" s="80"/>
      <c r="BE155" s="80"/>
      <c r="BF155" s="80"/>
      <c r="BG155" s="32" t="str">
        <f t="shared" si="26"/>
        <v/>
      </c>
      <c r="BH155" s="78">
        <f t="shared" si="24"/>
        <v>0</v>
      </c>
      <c r="BI155" s="2">
        <f t="shared" si="27"/>
        <v>0</v>
      </c>
      <c r="BJ155" s="2">
        <f t="shared" si="28"/>
        <v>0</v>
      </c>
      <c r="BK155" s="2">
        <f t="shared" si="25"/>
        <v>0</v>
      </c>
    </row>
    <row r="156" spans="2:63" ht="15" customHeight="1" x14ac:dyDescent="0.25">
      <c r="B156" s="14">
        <v>148</v>
      </c>
      <c r="C156" s="95" t="str">
        <f t="shared" si="29"/>
        <v/>
      </c>
      <c r="D156" s="15" t="str">
        <f t="shared" si="23"/>
        <v>OK</v>
      </c>
      <c r="E156" s="16" t="e">
        <f>VLOOKUP('Data Sheet'!$B$8,'Data Sheet'!$I$2:$J$9,2,FALSE)</f>
        <v>#N/A</v>
      </c>
      <c r="F156" s="16" t="str">
        <f t="shared" si="30"/>
        <v/>
      </c>
      <c r="G156" s="103">
        <f t="shared" si="31"/>
        <v>0</v>
      </c>
      <c r="H156" s="17" t="s">
        <v>26</v>
      </c>
      <c r="I156" s="17" t="s">
        <v>26</v>
      </c>
      <c r="J156" s="17" t="str">
        <f>IF('Data Sheet'!$B$9="NC-50","N/A","OK")</f>
        <v>OK</v>
      </c>
      <c r="K156" s="17" t="str">
        <f>IF('Data Sheet'!$B$9="NC-50","N/A","OK")</f>
        <v>OK</v>
      </c>
      <c r="L156" s="17" t="str">
        <f t="shared" si="32"/>
        <v>OK</v>
      </c>
      <c r="M156" s="17" t="str">
        <f t="shared" si="33"/>
        <v>OK</v>
      </c>
      <c r="N156" s="18" t="str">
        <f>IF(BO156&lt;&gt;"",
    IF(INT('Data Sheet'!$A$19)=INT('Data Sheet'!$B$19),
        --(INT('Data Sheet'!$A$19) &amp; "." &amp; BO156),
        IF(AND((--(INT('Data Sheet'!$A$19) &amp; "." &amp; BO156)&gt;=--('Data Sheet'!$A$19)), (--(INT('Data Sheet'!$A$19) &amp; "." &amp; BO156)&lt;=--('Data Sheet'!$B$19))),
            --(INT('Data Sheet'!$A$19) &amp; "." &amp; BO156),
            --(INT('Data Sheet'!$B$19) &amp; "." &amp; BO156)
        )
    ),
    IF(BN156&lt;&gt;"",
        IF(INT('Data Sheet'!$A$19)=INT('Data Sheet'!$B$19),
            --(INT('Data Sheet'!$A$19) &amp; "." &amp; LEFT(BN156,3)),
            IF(AND((--(INT('Data Sheet'!$A$19) &amp; "." &amp; LEFT(BN156,3))&gt;=--('Data Sheet'!$A$19)), (--(INT('Data Sheet'!$A$19) &amp; "." &amp; LEFT(BN156,3))&lt;=--('Data Sheet'!$B$19))),
                --(INT('Data Sheet'!$A$19) &amp; "." &amp; LEFT(BN156,3)),
                --(INT('Data Sheet'!$B$19) &amp; "." &amp; LEFT(BN156,3))
            )
        ),
        "OK"
    )
)</f>
        <v>OK</v>
      </c>
      <c r="O156" s="23" t="str">
        <f>IF(BP156&lt;&gt;"",
    IF(INT('Data Sheet'!$A$19)=INT('Data Sheet'!$B$19),
        --(INT('Data Sheet'!$A$19) &amp; "." &amp; BP156),
        IF(AND((--(INT('Data Sheet'!$A$19) &amp; "." &amp; BP156)&gt;=--('Data Sheet'!$A$19)), (--(INT('Data Sheet'!$A$19) &amp; "." &amp; BP156)&lt;=--('Data Sheet'!$B$19))),
            --(INT('Data Sheet'!$A$19) &amp; "." &amp; BP156),
            --(INT('Data Sheet'!$B$19) &amp; "." &amp; BP156)
        )
    ),
    IF(BN156&lt;&gt;"",
        IF(INT('Data Sheet'!$A$19)=INT('Data Sheet'!$B$19),
            --(INT('Data Sheet'!$A$19) &amp; "." &amp; RIGHT(BN156,3)),
            IF(AND((--(INT('Data Sheet'!$A$19) &amp; "." &amp; RIGHT(BN156,3))&gt;=--('Data Sheet'!$A$19)), (--(INT('Data Sheet'!$A$19) &amp; "." &amp; RIGHT(BN156,3))&lt;=--('Data Sheet'!$B$19))),
                --(INT('Data Sheet'!$A$19) &amp; "." &amp; RIGHT(BN156,3)),
                --(INT('Data Sheet'!$B$19) &amp; "." &amp; RIGHT(BN156,3))
            )
        ),
        "OK"
    )
)</f>
        <v>OK</v>
      </c>
      <c r="P156" s="23" t="str">
        <f>IF(BR156&lt;&gt;"",
    IF(INT('Data Sheet'!$A$19)=INT('Data Sheet'!$B$15),
        --(INT('Data Sheet'!$A$15) &amp; "." &amp; BR156),
        IF(AND((--(INT('Data Sheet'!$A$15) &amp; "." &amp; BR156)&gt;=--('Data Sheet'!$A$15)), (--(INT('Data Sheet'!$A$15) &amp; "." &amp; BR156)&lt;=--('Data Sheet'!$B$15))),
            --(INT('Data Sheet'!$A$15) &amp; "." &amp; BR156),
            --(INT('Data Sheet'!$B$15) &amp; "." &amp; BR156)
        )
    ),
    IF(BQ156&lt;&gt;"",
        IF(INT('Data Sheet'!$A$15)=INT('Data Sheet'!$B$15),
            --(INT('Data Sheet'!$A$15) &amp; "." &amp; LEFT(BQ156,3)),
            IF(AND((--(INT('Data Sheet'!$A$15) &amp; "." &amp; LEFT(BQ156,3))&gt;=--('Data Sheet'!$A$15)), (--(INT('Data Sheet'!$A$15) &amp; "." &amp; LEFT(BQ156,3))&lt;=--('Data Sheet'!$B$15))),
                --(INT('Data Sheet'!$A$15) &amp; "." &amp; LEFT(BQ156,3)),
                --(INT('Data Sheet'!$B$15) &amp; "." &amp; LEFT(BQ156,3))
            )
        ),
        "OK"
    )
)</f>
        <v>OK</v>
      </c>
      <c r="Q156" s="23" t="str">
        <f>IF(BS156&lt;&gt;"",
    IF(INT('Data Sheet'!$A$19)=INT('Data Sheet'!$B$15),
        --(INT('Data Sheet'!$A$15) &amp; "." &amp; BS156),
        IF(AND((--(INT('Data Sheet'!$A$15) &amp; "." &amp; BS156)&gt;=--('Data Sheet'!$A$15)), (--(INT('Data Sheet'!$A$15) &amp; "." &amp; BS156)&lt;=--('Data Sheet'!$B$15))),
            --(INT('Data Sheet'!$A$15) &amp; "." &amp; BS156),
            --(INT('Data Sheet'!$B$15) &amp; "." &amp; BS156)
        )
    ),
    IF(BQ156&lt;&gt;"",
        IF(INT('Data Sheet'!$A$15)=INT('Data Sheet'!$B$15),
            --(INT('Data Sheet'!$A$15) &amp; "." &amp; RIGHT(BQ156,3)),
            IF(AND((--(INT('Data Sheet'!$A$15) &amp; "." &amp; RIGHT(BQ156,3))&gt;=--('Data Sheet'!$A$15)), (--(INT('Data Sheet'!$A$15) &amp; "." &amp; RIGHT(BQ156,3))&lt;=--('Data Sheet'!$B$15))),
                --(INT('Data Sheet'!$A$15) &amp; "." &amp; RIGHT(BQ156,3)),
                --(INT('Data Sheet'!$B$15) &amp; "." &amp; RIGHT(BQ156,3))
            )
        ),
        "OK"
    )
)</f>
        <v>OK</v>
      </c>
      <c r="R156" s="19"/>
      <c r="S156" s="19"/>
      <c r="T156" s="19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1"/>
      <c r="AU156" s="21"/>
      <c r="AV156" s="21"/>
      <c r="AW156" s="22"/>
      <c r="AX156" s="99"/>
      <c r="AY156" s="20"/>
      <c r="AZ156" s="20"/>
      <c r="BA156" s="22"/>
      <c r="BB156">
        <v>148</v>
      </c>
      <c r="BC156" s="80"/>
      <c r="BD156" s="80"/>
      <c r="BE156" s="80"/>
      <c r="BF156" s="80"/>
      <c r="BG156" s="32" t="str">
        <f t="shared" si="26"/>
        <v/>
      </c>
      <c r="BH156" s="78">
        <f t="shared" si="24"/>
        <v>0</v>
      </c>
      <c r="BI156" s="2">
        <f t="shared" si="27"/>
        <v>0</v>
      </c>
      <c r="BJ156" s="2">
        <f t="shared" si="28"/>
        <v>0</v>
      </c>
      <c r="BK156" s="2">
        <f t="shared" si="25"/>
        <v>0</v>
      </c>
    </row>
    <row r="157" spans="2:63" ht="15" customHeight="1" x14ac:dyDescent="0.25">
      <c r="B157" s="14">
        <v>149</v>
      </c>
      <c r="C157" s="95" t="str">
        <f t="shared" si="29"/>
        <v/>
      </c>
      <c r="D157" s="15" t="str">
        <f t="shared" si="23"/>
        <v>OK</v>
      </c>
      <c r="E157" s="16" t="e">
        <f>VLOOKUP('Data Sheet'!$B$8,'Data Sheet'!$I$2:$J$9,2,FALSE)</f>
        <v>#N/A</v>
      </c>
      <c r="F157" s="16" t="str">
        <f t="shared" si="30"/>
        <v/>
      </c>
      <c r="G157" s="103">
        <f t="shared" si="31"/>
        <v>0</v>
      </c>
      <c r="H157" s="17" t="s">
        <v>26</v>
      </c>
      <c r="I157" s="17" t="s">
        <v>26</v>
      </c>
      <c r="J157" s="17" t="str">
        <f>IF('Data Sheet'!$B$9="NC-50","N/A","OK")</f>
        <v>OK</v>
      </c>
      <c r="K157" s="17" t="str">
        <f>IF('Data Sheet'!$B$9="NC-50","N/A","OK")</f>
        <v>OK</v>
      </c>
      <c r="L157" s="17" t="str">
        <f t="shared" si="32"/>
        <v>OK</v>
      </c>
      <c r="M157" s="17" t="str">
        <f t="shared" si="33"/>
        <v>OK</v>
      </c>
      <c r="N157" s="18" t="str">
        <f>IF(BO157&lt;&gt;"",
    IF(INT('Data Sheet'!$A$19)=INT('Data Sheet'!$B$19),
        --(INT('Data Sheet'!$A$19) &amp; "." &amp; BO157),
        IF(AND((--(INT('Data Sheet'!$A$19) &amp; "." &amp; BO157)&gt;=--('Data Sheet'!$A$19)), (--(INT('Data Sheet'!$A$19) &amp; "." &amp; BO157)&lt;=--('Data Sheet'!$B$19))),
            --(INT('Data Sheet'!$A$19) &amp; "." &amp; BO157),
            --(INT('Data Sheet'!$B$19) &amp; "." &amp; BO157)
        )
    ),
    IF(BN157&lt;&gt;"",
        IF(INT('Data Sheet'!$A$19)=INT('Data Sheet'!$B$19),
            --(INT('Data Sheet'!$A$19) &amp; "." &amp; LEFT(BN157,3)),
            IF(AND((--(INT('Data Sheet'!$A$19) &amp; "." &amp; LEFT(BN157,3))&gt;=--('Data Sheet'!$A$19)), (--(INT('Data Sheet'!$A$19) &amp; "." &amp; LEFT(BN157,3))&lt;=--('Data Sheet'!$B$19))),
                --(INT('Data Sheet'!$A$19) &amp; "." &amp; LEFT(BN157,3)),
                --(INT('Data Sheet'!$B$19) &amp; "." &amp; LEFT(BN157,3))
            )
        ),
        "OK"
    )
)</f>
        <v>OK</v>
      </c>
      <c r="O157" s="23" t="str">
        <f>IF(BP157&lt;&gt;"",
    IF(INT('Data Sheet'!$A$19)=INT('Data Sheet'!$B$19),
        --(INT('Data Sheet'!$A$19) &amp; "." &amp; BP157),
        IF(AND((--(INT('Data Sheet'!$A$19) &amp; "." &amp; BP157)&gt;=--('Data Sheet'!$A$19)), (--(INT('Data Sheet'!$A$19) &amp; "." &amp; BP157)&lt;=--('Data Sheet'!$B$19))),
            --(INT('Data Sheet'!$A$19) &amp; "." &amp; BP157),
            --(INT('Data Sheet'!$B$19) &amp; "." &amp; BP157)
        )
    ),
    IF(BN157&lt;&gt;"",
        IF(INT('Data Sheet'!$A$19)=INT('Data Sheet'!$B$19),
            --(INT('Data Sheet'!$A$19) &amp; "." &amp; RIGHT(BN157,3)),
            IF(AND((--(INT('Data Sheet'!$A$19) &amp; "." &amp; RIGHT(BN157,3))&gt;=--('Data Sheet'!$A$19)), (--(INT('Data Sheet'!$A$19) &amp; "." &amp; RIGHT(BN157,3))&lt;=--('Data Sheet'!$B$19))),
                --(INT('Data Sheet'!$A$19) &amp; "." &amp; RIGHT(BN157,3)),
                --(INT('Data Sheet'!$B$19) &amp; "." &amp; RIGHT(BN157,3))
            )
        ),
        "OK"
    )
)</f>
        <v>OK</v>
      </c>
      <c r="P157" s="23" t="str">
        <f>IF(BR157&lt;&gt;"",
    IF(INT('Data Sheet'!$A$19)=INT('Data Sheet'!$B$15),
        --(INT('Data Sheet'!$A$15) &amp; "." &amp; BR157),
        IF(AND((--(INT('Data Sheet'!$A$15) &amp; "." &amp; BR157)&gt;=--('Data Sheet'!$A$15)), (--(INT('Data Sheet'!$A$15) &amp; "." &amp; BR157)&lt;=--('Data Sheet'!$B$15))),
            --(INT('Data Sheet'!$A$15) &amp; "." &amp; BR157),
            --(INT('Data Sheet'!$B$15) &amp; "." &amp; BR157)
        )
    ),
    IF(BQ157&lt;&gt;"",
        IF(INT('Data Sheet'!$A$15)=INT('Data Sheet'!$B$15),
            --(INT('Data Sheet'!$A$15) &amp; "." &amp; LEFT(BQ157,3)),
            IF(AND((--(INT('Data Sheet'!$A$15) &amp; "." &amp; LEFT(BQ157,3))&gt;=--('Data Sheet'!$A$15)), (--(INT('Data Sheet'!$A$15) &amp; "." &amp; LEFT(BQ157,3))&lt;=--('Data Sheet'!$B$15))),
                --(INT('Data Sheet'!$A$15) &amp; "." &amp; LEFT(BQ157,3)),
                --(INT('Data Sheet'!$B$15) &amp; "." &amp; LEFT(BQ157,3))
            )
        ),
        "OK"
    )
)</f>
        <v>OK</v>
      </c>
      <c r="Q157" s="23" t="str">
        <f>IF(BS157&lt;&gt;"",
    IF(INT('Data Sheet'!$A$19)=INT('Data Sheet'!$B$15),
        --(INT('Data Sheet'!$A$15) &amp; "." &amp; BS157),
        IF(AND((--(INT('Data Sheet'!$A$15) &amp; "." &amp; BS157)&gt;=--('Data Sheet'!$A$15)), (--(INT('Data Sheet'!$A$15) &amp; "." &amp; BS157)&lt;=--('Data Sheet'!$B$15))),
            --(INT('Data Sheet'!$A$15) &amp; "." &amp; BS157),
            --(INT('Data Sheet'!$B$15) &amp; "." &amp; BS157)
        )
    ),
    IF(BQ157&lt;&gt;"",
        IF(INT('Data Sheet'!$A$15)=INT('Data Sheet'!$B$15),
            --(INT('Data Sheet'!$A$15) &amp; "." &amp; RIGHT(BQ157,3)),
            IF(AND((--(INT('Data Sheet'!$A$15) &amp; "." &amp; RIGHT(BQ157,3))&gt;=--('Data Sheet'!$A$15)), (--(INT('Data Sheet'!$A$15) &amp; "." &amp; RIGHT(BQ157,3))&lt;=--('Data Sheet'!$B$15))),
                --(INT('Data Sheet'!$A$15) &amp; "." &amp; RIGHT(BQ157,3)),
                --(INT('Data Sheet'!$B$15) &amp; "." &amp; RIGHT(BQ157,3))
            )
        ),
        "OK"
    )
)</f>
        <v>OK</v>
      </c>
      <c r="R157" s="19"/>
      <c r="S157" s="19"/>
      <c r="T157" s="19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1"/>
      <c r="AU157" s="21"/>
      <c r="AV157" s="21"/>
      <c r="AW157" s="22"/>
      <c r="AX157" s="99"/>
      <c r="AY157" s="20"/>
      <c r="AZ157" s="20"/>
      <c r="BA157" s="22"/>
      <c r="BB157">
        <v>149</v>
      </c>
      <c r="BC157" s="80"/>
      <c r="BD157" s="80"/>
      <c r="BE157" s="80"/>
      <c r="BF157" s="80"/>
      <c r="BG157" s="32" t="str">
        <f t="shared" si="26"/>
        <v/>
      </c>
      <c r="BH157" s="78">
        <f t="shared" si="24"/>
        <v>0</v>
      </c>
      <c r="BI157" s="2">
        <f t="shared" si="27"/>
        <v>0</v>
      </c>
      <c r="BJ157" s="2">
        <f t="shared" si="28"/>
        <v>0</v>
      </c>
      <c r="BK157" s="2">
        <f t="shared" si="25"/>
        <v>0</v>
      </c>
    </row>
    <row r="158" spans="2:63" ht="15" customHeight="1" x14ac:dyDescent="0.25">
      <c r="B158" s="14">
        <v>150</v>
      </c>
      <c r="C158" s="95" t="str">
        <f t="shared" si="29"/>
        <v/>
      </c>
      <c r="D158" s="15" t="str">
        <f t="shared" si="23"/>
        <v>OK</v>
      </c>
      <c r="E158" s="16" t="e">
        <f>VLOOKUP('Data Sheet'!$B$8,'Data Sheet'!$I$2:$J$9,2,FALSE)</f>
        <v>#N/A</v>
      </c>
      <c r="F158" s="16" t="str">
        <f t="shared" si="30"/>
        <v/>
      </c>
      <c r="G158" s="103">
        <f t="shared" si="31"/>
        <v>0</v>
      </c>
      <c r="H158" s="17" t="s">
        <v>26</v>
      </c>
      <c r="I158" s="17" t="s">
        <v>26</v>
      </c>
      <c r="J158" s="17" t="str">
        <f>IF('Data Sheet'!$B$9="NC-50","N/A","OK")</f>
        <v>OK</v>
      </c>
      <c r="K158" s="17" t="str">
        <f>IF('Data Sheet'!$B$9="NC-50","N/A","OK")</f>
        <v>OK</v>
      </c>
      <c r="L158" s="17" t="str">
        <f t="shared" si="32"/>
        <v>OK</v>
      </c>
      <c r="M158" s="17" t="str">
        <f t="shared" si="33"/>
        <v>OK</v>
      </c>
      <c r="N158" s="18" t="str">
        <f>IF(BO158&lt;&gt;"",
    IF(INT('Data Sheet'!$A$19)=INT('Data Sheet'!$B$19),
        --(INT('Data Sheet'!$A$19) &amp; "." &amp; BO158),
        IF(AND((--(INT('Data Sheet'!$A$19) &amp; "." &amp; BO158)&gt;=--('Data Sheet'!$A$19)), (--(INT('Data Sheet'!$A$19) &amp; "." &amp; BO158)&lt;=--('Data Sheet'!$B$19))),
            --(INT('Data Sheet'!$A$19) &amp; "." &amp; BO158),
            --(INT('Data Sheet'!$B$19) &amp; "." &amp; BO158)
        )
    ),
    IF(BN158&lt;&gt;"",
        IF(INT('Data Sheet'!$A$19)=INT('Data Sheet'!$B$19),
            --(INT('Data Sheet'!$A$19) &amp; "." &amp; LEFT(BN158,3)),
            IF(AND((--(INT('Data Sheet'!$A$19) &amp; "." &amp; LEFT(BN158,3))&gt;=--('Data Sheet'!$A$19)), (--(INT('Data Sheet'!$A$19) &amp; "." &amp; LEFT(BN158,3))&lt;=--('Data Sheet'!$B$19))),
                --(INT('Data Sheet'!$A$19) &amp; "." &amp; LEFT(BN158,3)),
                --(INT('Data Sheet'!$B$19) &amp; "." &amp; LEFT(BN158,3))
            )
        ),
        "OK"
    )
)</f>
        <v>OK</v>
      </c>
      <c r="O158" s="23" t="str">
        <f>IF(BP158&lt;&gt;"",
    IF(INT('Data Sheet'!$A$19)=INT('Data Sheet'!$B$19),
        --(INT('Data Sheet'!$A$19) &amp; "." &amp; BP158),
        IF(AND((--(INT('Data Sheet'!$A$19) &amp; "." &amp; BP158)&gt;=--('Data Sheet'!$A$19)), (--(INT('Data Sheet'!$A$19) &amp; "." &amp; BP158)&lt;=--('Data Sheet'!$B$19))),
            --(INT('Data Sheet'!$A$19) &amp; "." &amp; BP158),
            --(INT('Data Sheet'!$B$19) &amp; "." &amp; BP158)
        )
    ),
    IF(BN158&lt;&gt;"",
        IF(INT('Data Sheet'!$A$19)=INT('Data Sheet'!$B$19),
            --(INT('Data Sheet'!$A$19) &amp; "." &amp; RIGHT(BN158,3)),
            IF(AND((--(INT('Data Sheet'!$A$19) &amp; "." &amp; RIGHT(BN158,3))&gt;=--('Data Sheet'!$A$19)), (--(INT('Data Sheet'!$A$19) &amp; "." &amp; RIGHT(BN158,3))&lt;=--('Data Sheet'!$B$19))),
                --(INT('Data Sheet'!$A$19) &amp; "." &amp; RIGHT(BN158,3)),
                --(INT('Data Sheet'!$B$19) &amp; "." &amp; RIGHT(BN158,3))
            )
        ),
        "OK"
    )
)</f>
        <v>OK</v>
      </c>
      <c r="P158" s="23" t="str">
        <f>IF(BR158&lt;&gt;"",
    IF(INT('Data Sheet'!$A$19)=INT('Data Sheet'!$B$15),
        --(INT('Data Sheet'!$A$15) &amp; "." &amp; BR158),
        IF(AND((--(INT('Data Sheet'!$A$15) &amp; "." &amp; BR158)&gt;=--('Data Sheet'!$A$15)), (--(INT('Data Sheet'!$A$15) &amp; "." &amp; BR158)&lt;=--('Data Sheet'!$B$15))),
            --(INT('Data Sheet'!$A$15) &amp; "." &amp; BR158),
            --(INT('Data Sheet'!$B$15) &amp; "." &amp; BR158)
        )
    ),
    IF(BQ158&lt;&gt;"",
        IF(INT('Data Sheet'!$A$15)=INT('Data Sheet'!$B$15),
            --(INT('Data Sheet'!$A$15) &amp; "." &amp; LEFT(BQ158,3)),
            IF(AND((--(INT('Data Sheet'!$A$15) &amp; "." &amp; LEFT(BQ158,3))&gt;=--('Data Sheet'!$A$15)), (--(INT('Data Sheet'!$A$15) &amp; "." &amp; LEFT(BQ158,3))&lt;=--('Data Sheet'!$B$15))),
                --(INT('Data Sheet'!$A$15) &amp; "." &amp; LEFT(BQ158,3)),
                --(INT('Data Sheet'!$B$15) &amp; "." &amp; LEFT(BQ158,3))
            )
        ),
        "OK"
    )
)</f>
        <v>OK</v>
      </c>
      <c r="Q158" s="23" t="str">
        <f>IF(BS158&lt;&gt;"",
    IF(INT('Data Sheet'!$A$19)=INT('Data Sheet'!$B$15),
        --(INT('Data Sheet'!$A$15) &amp; "." &amp; BS158),
        IF(AND((--(INT('Data Sheet'!$A$15) &amp; "." &amp; BS158)&gt;=--('Data Sheet'!$A$15)), (--(INT('Data Sheet'!$A$15) &amp; "." &amp; BS158)&lt;=--('Data Sheet'!$B$15))),
            --(INT('Data Sheet'!$A$15) &amp; "." &amp; BS158),
            --(INT('Data Sheet'!$B$15) &amp; "." &amp; BS158)
        )
    ),
    IF(BQ158&lt;&gt;"",
        IF(INT('Data Sheet'!$A$15)=INT('Data Sheet'!$B$15),
            --(INT('Data Sheet'!$A$15) &amp; "." &amp; RIGHT(BQ158,3)),
            IF(AND((--(INT('Data Sheet'!$A$15) &amp; "." &amp; RIGHT(BQ158,3))&gt;=--('Data Sheet'!$A$15)), (--(INT('Data Sheet'!$A$15) &amp; "." &amp; RIGHT(BQ158,3))&lt;=--('Data Sheet'!$B$15))),
                --(INT('Data Sheet'!$A$15) &amp; "." &amp; RIGHT(BQ158,3)),
                --(INT('Data Sheet'!$B$15) &amp; "." &amp; RIGHT(BQ158,3))
            )
        ),
        "OK"
    )
)</f>
        <v>OK</v>
      </c>
      <c r="R158" s="19"/>
      <c r="S158" s="19"/>
      <c r="T158" s="19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1"/>
      <c r="AU158" s="21"/>
      <c r="AV158" s="21"/>
      <c r="AW158" s="22"/>
      <c r="AX158" s="99"/>
      <c r="AY158" s="20"/>
      <c r="AZ158" s="20"/>
      <c r="BA158" s="22"/>
      <c r="BB158">
        <v>150</v>
      </c>
      <c r="BC158" s="80"/>
      <c r="BD158" s="80"/>
      <c r="BE158" s="80"/>
      <c r="BF158" s="80"/>
      <c r="BG158" s="32" t="str">
        <f t="shared" si="26"/>
        <v/>
      </c>
      <c r="BH158" s="78">
        <f t="shared" si="24"/>
        <v>0</v>
      </c>
      <c r="BI158" s="2">
        <f t="shared" si="27"/>
        <v>0</v>
      </c>
      <c r="BJ158" s="2">
        <f t="shared" si="28"/>
        <v>0</v>
      </c>
      <c r="BK158" s="2">
        <f t="shared" si="25"/>
        <v>0</v>
      </c>
    </row>
    <row r="159" spans="2:63" ht="15" customHeight="1" x14ac:dyDescent="0.25">
      <c r="B159" s="14">
        <v>151</v>
      </c>
      <c r="C159" s="95" t="str">
        <f t="shared" si="29"/>
        <v/>
      </c>
      <c r="D159" s="15" t="str">
        <f t="shared" si="23"/>
        <v>OK</v>
      </c>
      <c r="E159" s="16" t="e">
        <f>VLOOKUP('Data Sheet'!$B$8,'Data Sheet'!$I$2:$J$9,2,FALSE)</f>
        <v>#N/A</v>
      </c>
      <c r="F159" s="16" t="str">
        <f t="shared" si="30"/>
        <v/>
      </c>
      <c r="G159" s="103">
        <f t="shared" si="31"/>
        <v>0</v>
      </c>
      <c r="H159" s="17" t="s">
        <v>26</v>
      </c>
      <c r="I159" s="17" t="s">
        <v>26</v>
      </c>
      <c r="J159" s="17" t="str">
        <f>IF('Data Sheet'!$B$9="NC-50","N/A","OK")</f>
        <v>OK</v>
      </c>
      <c r="K159" s="17" t="str">
        <f>IF('Data Sheet'!$B$9="NC-50","N/A","OK")</f>
        <v>OK</v>
      </c>
      <c r="L159" s="17" t="str">
        <f t="shared" si="32"/>
        <v>OK</v>
      </c>
      <c r="M159" s="17" t="str">
        <f t="shared" si="33"/>
        <v>OK</v>
      </c>
      <c r="N159" s="18" t="str">
        <f>IF(BO159&lt;&gt;"",
    IF(INT('Data Sheet'!$A$19)=INT('Data Sheet'!$B$19),
        --(INT('Data Sheet'!$A$19) &amp; "." &amp; BO159),
        IF(AND((--(INT('Data Sheet'!$A$19) &amp; "." &amp; BO159)&gt;=--('Data Sheet'!$A$19)), (--(INT('Data Sheet'!$A$19) &amp; "." &amp; BO159)&lt;=--('Data Sheet'!$B$19))),
            --(INT('Data Sheet'!$A$19) &amp; "." &amp; BO159),
            --(INT('Data Sheet'!$B$19) &amp; "." &amp; BO159)
        )
    ),
    IF(BN159&lt;&gt;"",
        IF(INT('Data Sheet'!$A$19)=INT('Data Sheet'!$B$19),
            --(INT('Data Sheet'!$A$19) &amp; "." &amp; LEFT(BN159,3)),
            IF(AND((--(INT('Data Sheet'!$A$19) &amp; "." &amp; LEFT(BN159,3))&gt;=--('Data Sheet'!$A$19)), (--(INT('Data Sheet'!$A$19) &amp; "." &amp; LEFT(BN159,3))&lt;=--('Data Sheet'!$B$19))),
                --(INT('Data Sheet'!$A$19) &amp; "." &amp; LEFT(BN159,3)),
                --(INT('Data Sheet'!$B$19) &amp; "." &amp; LEFT(BN159,3))
            )
        ),
        "OK"
    )
)</f>
        <v>OK</v>
      </c>
      <c r="O159" s="23" t="str">
        <f>IF(BP159&lt;&gt;"",
    IF(INT('Data Sheet'!$A$19)=INT('Data Sheet'!$B$19),
        --(INT('Data Sheet'!$A$19) &amp; "." &amp; BP159),
        IF(AND((--(INT('Data Sheet'!$A$19) &amp; "." &amp; BP159)&gt;=--('Data Sheet'!$A$19)), (--(INT('Data Sheet'!$A$19) &amp; "." &amp; BP159)&lt;=--('Data Sheet'!$B$19))),
            --(INT('Data Sheet'!$A$19) &amp; "." &amp; BP159),
            --(INT('Data Sheet'!$B$19) &amp; "." &amp; BP159)
        )
    ),
    IF(BN159&lt;&gt;"",
        IF(INT('Data Sheet'!$A$19)=INT('Data Sheet'!$B$19),
            --(INT('Data Sheet'!$A$19) &amp; "." &amp; RIGHT(BN159,3)),
            IF(AND((--(INT('Data Sheet'!$A$19) &amp; "." &amp; RIGHT(BN159,3))&gt;=--('Data Sheet'!$A$19)), (--(INT('Data Sheet'!$A$19) &amp; "." &amp; RIGHT(BN159,3))&lt;=--('Data Sheet'!$B$19))),
                --(INT('Data Sheet'!$A$19) &amp; "." &amp; RIGHT(BN159,3)),
                --(INT('Data Sheet'!$B$19) &amp; "." &amp; RIGHT(BN159,3))
            )
        ),
        "OK"
    )
)</f>
        <v>OK</v>
      </c>
      <c r="P159" s="23" t="str">
        <f>IF(BR159&lt;&gt;"",
    IF(INT('Data Sheet'!$A$19)=INT('Data Sheet'!$B$15),
        --(INT('Data Sheet'!$A$15) &amp; "." &amp; BR159),
        IF(AND((--(INT('Data Sheet'!$A$15) &amp; "." &amp; BR159)&gt;=--('Data Sheet'!$A$15)), (--(INT('Data Sheet'!$A$15) &amp; "." &amp; BR159)&lt;=--('Data Sheet'!$B$15))),
            --(INT('Data Sheet'!$A$15) &amp; "." &amp; BR159),
            --(INT('Data Sheet'!$B$15) &amp; "." &amp; BR159)
        )
    ),
    IF(BQ159&lt;&gt;"",
        IF(INT('Data Sheet'!$A$15)=INT('Data Sheet'!$B$15),
            --(INT('Data Sheet'!$A$15) &amp; "." &amp; LEFT(BQ159,3)),
            IF(AND((--(INT('Data Sheet'!$A$15) &amp; "." &amp; LEFT(BQ159,3))&gt;=--('Data Sheet'!$A$15)), (--(INT('Data Sheet'!$A$15) &amp; "." &amp; LEFT(BQ159,3))&lt;=--('Data Sheet'!$B$15))),
                --(INT('Data Sheet'!$A$15) &amp; "." &amp; LEFT(BQ159,3)),
                --(INT('Data Sheet'!$B$15) &amp; "." &amp; LEFT(BQ159,3))
            )
        ),
        "OK"
    )
)</f>
        <v>OK</v>
      </c>
      <c r="Q159" s="23" t="str">
        <f>IF(BS159&lt;&gt;"",
    IF(INT('Data Sheet'!$A$19)=INT('Data Sheet'!$B$15),
        --(INT('Data Sheet'!$A$15) &amp; "." &amp; BS159),
        IF(AND((--(INT('Data Sheet'!$A$15) &amp; "." &amp; BS159)&gt;=--('Data Sheet'!$A$15)), (--(INT('Data Sheet'!$A$15) &amp; "." &amp; BS159)&lt;=--('Data Sheet'!$B$15))),
            --(INT('Data Sheet'!$A$15) &amp; "." &amp; BS159),
            --(INT('Data Sheet'!$B$15) &amp; "." &amp; BS159)
        )
    ),
    IF(BQ159&lt;&gt;"",
        IF(INT('Data Sheet'!$A$15)=INT('Data Sheet'!$B$15),
            --(INT('Data Sheet'!$A$15) &amp; "." &amp; RIGHT(BQ159,3)),
            IF(AND((--(INT('Data Sheet'!$A$15) &amp; "." &amp; RIGHT(BQ159,3))&gt;=--('Data Sheet'!$A$15)), (--(INT('Data Sheet'!$A$15) &amp; "." &amp; RIGHT(BQ159,3))&lt;=--('Data Sheet'!$B$15))),
                --(INT('Data Sheet'!$A$15) &amp; "." &amp; RIGHT(BQ159,3)),
                --(INT('Data Sheet'!$B$15) &amp; "." &amp; RIGHT(BQ159,3))
            )
        ),
        "OK"
    )
)</f>
        <v>OK</v>
      </c>
      <c r="R159" s="19"/>
      <c r="S159" s="19"/>
      <c r="T159" s="19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1"/>
      <c r="AU159" s="21"/>
      <c r="AV159" s="21"/>
      <c r="AW159" s="22"/>
      <c r="AX159" s="99"/>
      <c r="AY159" s="20"/>
      <c r="AZ159" s="20"/>
      <c r="BA159" s="22"/>
      <c r="BB159">
        <v>151</v>
      </c>
      <c r="BC159" s="80"/>
      <c r="BD159" s="80"/>
      <c r="BE159" s="80"/>
      <c r="BF159" s="80"/>
      <c r="BG159" s="32" t="str">
        <f t="shared" si="26"/>
        <v/>
      </c>
      <c r="BH159" s="78">
        <f t="shared" si="24"/>
        <v>0</v>
      </c>
      <c r="BI159" s="2">
        <f t="shared" si="27"/>
        <v>0</v>
      </c>
      <c r="BJ159" s="2">
        <f t="shared" si="28"/>
        <v>0</v>
      </c>
      <c r="BK159" s="2">
        <f t="shared" si="25"/>
        <v>0</v>
      </c>
    </row>
    <row r="160" spans="2:63" ht="15" customHeight="1" x14ac:dyDescent="0.25">
      <c r="B160" s="14">
        <v>152</v>
      </c>
      <c r="C160" s="95" t="str">
        <f t="shared" si="29"/>
        <v/>
      </c>
      <c r="D160" s="15" t="str">
        <f t="shared" si="23"/>
        <v>OK</v>
      </c>
      <c r="E160" s="16" t="e">
        <f>VLOOKUP('Data Sheet'!$B$8,'Data Sheet'!$I$2:$J$9,2,FALSE)</f>
        <v>#N/A</v>
      </c>
      <c r="F160" s="16" t="str">
        <f t="shared" si="30"/>
        <v/>
      </c>
      <c r="G160" s="103">
        <f t="shared" si="31"/>
        <v>0</v>
      </c>
      <c r="H160" s="17" t="s">
        <v>26</v>
      </c>
      <c r="I160" s="17" t="s">
        <v>26</v>
      </c>
      <c r="J160" s="17" t="str">
        <f>IF('Data Sheet'!$B$9="NC-50","N/A","OK")</f>
        <v>OK</v>
      </c>
      <c r="K160" s="17" t="str">
        <f>IF('Data Sheet'!$B$9="NC-50","N/A","OK")</f>
        <v>OK</v>
      </c>
      <c r="L160" s="17" t="str">
        <f t="shared" si="32"/>
        <v>OK</v>
      </c>
      <c r="M160" s="17" t="str">
        <f t="shared" si="33"/>
        <v>OK</v>
      </c>
      <c r="N160" s="18" t="str">
        <f>IF(BO160&lt;&gt;"",
    IF(INT('Data Sheet'!$A$19)=INT('Data Sheet'!$B$19),
        --(INT('Data Sheet'!$A$19) &amp; "." &amp; BO160),
        IF(AND((--(INT('Data Sheet'!$A$19) &amp; "." &amp; BO160)&gt;=--('Data Sheet'!$A$19)), (--(INT('Data Sheet'!$A$19) &amp; "." &amp; BO160)&lt;=--('Data Sheet'!$B$19))),
            --(INT('Data Sheet'!$A$19) &amp; "." &amp; BO160),
            --(INT('Data Sheet'!$B$19) &amp; "." &amp; BO160)
        )
    ),
    IF(BN160&lt;&gt;"",
        IF(INT('Data Sheet'!$A$19)=INT('Data Sheet'!$B$19),
            --(INT('Data Sheet'!$A$19) &amp; "." &amp; LEFT(BN160,3)),
            IF(AND((--(INT('Data Sheet'!$A$19) &amp; "." &amp; LEFT(BN160,3))&gt;=--('Data Sheet'!$A$19)), (--(INT('Data Sheet'!$A$19) &amp; "." &amp; LEFT(BN160,3))&lt;=--('Data Sheet'!$B$19))),
                --(INT('Data Sheet'!$A$19) &amp; "." &amp; LEFT(BN160,3)),
                --(INT('Data Sheet'!$B$19) &amp; "." &amp; LEFT(BN160,3))
            )
        ),
        "OK"
    )
)</f>
        <v>OK</v>
      </c>
      <c r="O160" s="23" t="str">
        <f>IF(BP160&lt;&gt;"",
    IF(INT('Data Sheet'!$A$19)=INT('Data Sheet'!$B$19),
        --(INT('Data Sheet'!$A$19) &amp; "." &amp; BP160),
        IF(AND((--(INT('Data Sheet'!$A$19) &amp; "." &amp; BP160)&gt;=--('Data Sheet'!$A$19)), (--(INT('Data Sheet'!$A$19) &amp; "." &amp; BP160)&lt;=--('Data Sheet'!$B$19))),
            --(INT('Data Sheet'!$A$19) &amp; "." &amp; BP160),
            --(INT('Data Sheet'!$B$19) &amp; "." &amp; BP160)
        )
    ),
    IF(BN160&lt;&gt;"",
        IF(INT('Data Sheet'!$A$19)=INT('Data Sheet'!$B$19),
            --(INT('Data Sheet'!$A$19) &amp; "." &amp; RIGHT(BN160,3)),
            IF(AND((--(INT('Data Sheet'!$A$19) &amp; "." &amp; RIGHT(BN160,3))&gt;=--('Data Sheet'!$A$19)), (--(INT('Data Sheet'!$A$19) &amp; "." &amp; RIGHT(BN160,3))&lt;=--('Data Sheet'!$B$19))),
                --(INT('Data Sheet'!$A$19) &amp; "." &amp; RIGHT(BN160,3)),
                --(INT('Data Sheet'!$B$19) &amp; "." &amp; RIGHT(BN160,3))
            )
        ),
        "OK"
    )
)</f>
        <v>OK</v>
      </c>
      <c r="P160" s="23" t="str">
        <f>IF(BR160&lt;&gt;"",
    IF(INT('Data Sheet'!$A$19)=INT('Data Sheet'!$B$15),
        --(INT('Data Sheet'!$A$15) &amp; "." &amp; BR160),
        IF(AND((--(INT('Data Sheet'!$A$15) &amp; "." &amp; BR160)&gt;=--('Data Sheet'!$A$15)), (--(INT('Data Sheet'!$A$15) &amp; "." &amp; BR160)&lt;=--('Data Sheet'!$B$15))),
            --(INT('Data Sheet'!$A$15) &amp; "." &amp; BR160),
            --(INT('Data Sheet'!$B$15) &amp; "." &amp; BR160)
        )
    ),
    IF(BQ160&lt;&gt;"",
        IF(INT('Data Sheet'!$A$15)=INT('Data Sheet'!$B$15),
            --(INT('Data Sheet'!$A$15) &amp; "." &amp; LEFT(BQ160,3)),
            IF(AND((--(INT('Data Sheet'!$A$15) &amp; "." &amp; LEFT(BQ160,3))&gt;=--('Data Sheet'!$A$15)), (--(INT('Data Sheet'!$A$15) &amp; "." &amp; LEFT(BQ160,3))&lt;=--('Data Sheet'!$B$15))),
                --(INT('Data Sheet'!$A$15) &amp; "." &amp; LEFT(BQ160,3)),
                --(INT('Data Sheet'!$B$15) &amp; "." &amp; LEFT(BQ160,3))
            )
        ),
        "OK"
    )
)</f>
        <v>OK</v>
      </c>
      <c r="Q160" s="23" t="str">
        <f>IF(BS160&lt;&gt;"",
    IF(INT('Data Sheet'!$A$19)=INT('Data Sheet'!$B$15),
        --(INT('Data Sheet'!$A$15) &amp; "." &amp; BS160),
        IF(AND((--(INT('Data Sheet'!$A$15) &amp; "." &amp; BS160)&gt;=--('Data Sheet'!$A$15)), (--(INT('Data Sheet'!$A$15) &amp; "." &amp; BS160)&lt;=--('Data Sheet'!$B$15))),
            --(INT('Data Sheet'!$A$15) &amp; "." &amp; BS160),
            --(INT('Data Sheet'!$B$15) &amp; "." &amp; BS160)
        )
    ),
    IF(BQ160&lt;&gt;"",
        IF(INT('Data Sheet'!$A$15)=INT('Data Sheet'!$B$15),
            --(INT('Data Sheet'!$A$15) &amp; "." &amp; RIGHT(BQ160,3)),
            IF(AND((--(INT('Data Sheet'!$A$15) &amp; "." &amp; RIGHT(BQ160,3))&gt;=--('Data Sheet'!$A$15)), (--(INT('Data Sheet'!$A$15) &amp; "." &amp; RIGHT(BQ160,3))&lt;=--('Data Sheet'!$B$15))),
                --(INT('Data Sheet'!$A$15) &amp; "." &amp; RIGHT(BQ160,3)),
                --(INT('Data Sheet'!$B$15) &amp; "." &amp; RIGHT(BQ160,3))
            )
        ),
        "OK"
    )
)</f>
        <v>OK</v>
      </c>
      <c r="R160" s="19"/>
      <c r="S160" s="19"/>
      <c r="T160" s="19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1"/>
      <c r="AU160" s="21"/>
      <c r="AV160" s="21"/>
      <c r="AW160" s="22"/>
      <c r="AX160" s="99"/>
      <c r="AY160" s="20"/>
      <c r="AZ160" s="20"/>
      <c r="BA160" s="22"/>
      <c r="BB160">
        <v>152</v>
      </c>
      <c r="BC160" s="80"/>
      <c r="BD160" s="80"/>
      <c r="BE160" s="80"/>
      <c r="BF160" s="80"/>
      <c r="BG160" s="32" t="str">
        <f t="shared" si="26"/>
        <v/>
      </c>
      <c r="BH160" s="78">
        <f t="shared" si="24"/>
        <v>0</v>
      </c>
      <c r="BI160" s="2">
        <f t="shared" si="27"/>
        <v>0</v>
      </c>
      <c r="BJ160" s="2">
        <f t="shared" si="28"/>
        <v>0</v>
      </c>
      <c r="BK160" s="2">
        <f t="shared" si="25"/>
        <v>0</v>
      </c>
    </row>
    <row r="161" spans="2:63" ht="15" customHeight="1" x14ac:dyDescent="0.25">
      <c r="B161" s="14">
        <v>153</v>
      </c>
      <c r="C161" s="95" t="str">
        <f t="shared" si="29"/>
        <v/>
      </c>
      <c r="D161" s="15" t="str">
        <f t="shared" si="23"/>
        <v>OK</v>
      </c>
      <c r="E161" s="16" t="e">
        <f>VLOOKUP('Data Sheet'!$B$8,'Data Sheet'!$I$2:$J$9,2,FALSE)</f>
        <v>#N/A</v>
      </c>
      <c r="F161" s="16" t="str">
        <f t="shared" si="30"/>
        <v/>
      </c>
      <c r="G161" s="103">
        <f t="shared" si="31"/>
        <v>0</v>
      </c>
      <c r="H161" s="17" t="s">
        <v>26</v>
      </c>
      <c r="I161" s="17" t="s">
        <v>26</v>
      </c>
      <c r="J161" s="17" t="str">
        <f>IF('Data Sheet'!$B$9="NC-50","N/A","OK")</f>
        <v>OK</v>
      </c>
      <c r="K161" s="17" t="str">
        <f>IF('Data Sheet'!$B$9="NC-50","N/A","OK")</f>
        <v>OK</v>
      </c>
      <c r="L161" s="17" t="str">
        <f t="shared" si="32"/>
        <v>OK</v>
      </c>
      <c r="M161" s="17" t="str">
        <f t="shared" si="33"/>
        <v>OK</v>
      </c>
      <c r="N161" s="18" t="str">
        <f>IF(BO161&lt;&gt;"",
    IF(INT('Data Sheet'!$A$19)=INT('Data Sheet'!$B$19),
        --(INT('Data Sheet'!$A$19) &amp; "." &amp; BO161),
        IF(AND((--(INT('Data Sheet'!$A$19) &amp; "." &amp; BO161)&gt;=--('Data Sheet'!$A$19)), (--(INT('Data Sheet'!$A$19) &amp; "." &amp; BO161)&lt;=--('Data Sheet'!$B$19))),
            --(INT('Data Sheet'!$A$19) &amp; "." &amp; BO161),
            --(INT('Data Sheet'!$B$19) &amp; "." &amp; BO161)
        )
    ),
    IF(BN161&lt;&gt;"",
        IF(INT('Data Sheet'!$A$19)=INT('Data Sheet'!$B$19),
            --(INT('Data Sheet'!$A$19) &amp; "." &amp; LEFT(BN161,3)),
            IF(AND((--(INT('Data Sheet'!$A$19) &amp; "." &amp; LEFT(BN161,3))&gt;=--('Data Sheet'!$A$19)), (--(INT('Data Sheet'!$A$19) &amp; "." &amp; LEFT(BN161,3))&lt;=--('Data Sheet'!$B$19))),
                --(INT('Data Sheet'!$A$19) &amp; "." &amp; LEFT(BN161,3)),
                --(INT('Data Sheet'!$B$19) &amp; "." &amp; LEFT(BN161,3))
            )
        ),
        "OK"
    )
)</f>
        <v>OK</v>
      </c>
      <c r="O161" s="23" t="str">
        <f>IF(BP161&lt;&gt;"",
    IF(INT('Data Sheet'!$A$19)=INT('Data Sheet'!$B$19),
        --(INT('Data Sheet'!$A$19) &amp; "." &amp; BP161),
        IF(AND((--(INT('Data Sheet'!$A$19) &amp; "." &amp; BP161)&gt;=--('Data Sheet'!$A$19)), (--(INT('Data Sheet'!$A$19) &amp; "." &amp; BP161)&lt;=--('Data Sheet'!$B$19))),
            --(INT('Data Sheet'!$A$19) &amp; "." &amp; BP161),
            --(INT('Data Sheet'!$B$19) &amp; "." &amp; BP161)
        )
    ),
    IF(BN161&lt;&gt;"",
        IF(INT('Data Sheet'!$A$19)=INT('Data Sheet'!$B$19),
            --(INT('Data Sheet'!$A$19) &amp; "." &amp; RIGHT(BN161,3)),
            IF(AND((--(INT('Data Sheet'!$A$19) &amp; "." &amp; RIGHT(BN161,3))&gt;=--('Data Sheet'!$A$19)), (--(INT('Data Sheet'!$A$19) &amp; "." &amp; RIGHT(BN161,3))&lt;=--('Data Sheet'!$B$19))),
                --(INT('Data Sheet'!$A$19) &amp; "." &amp; RIGHT(BN161,3)),
                --(INT('Data Sheet'!$B$19) &amp; "." &amp; RIGHT(BN161,3))
            )
        ),
        "OK"
    )
)</f>
        <v>OK</v>
      </c>
      <c r="P161" s="23" t="str">
        <f>IF(BR161&lt;&gt;"",
    IF(INT('Data Sheet'!$A$19)=INT('Data Sheet'!$B$15),
        --(INT('Data Sheet'!$A$15) &amp; "." &amp; BR161),
        IF(AND((--(INT('Data Sheet'!$A$15) &amp; "." &amp; BR161)&gt;=--('Data Sheet'!$A$15)), (--(INT('Data Sheet'!$A$15) &amp; "." &amp; BR161)&lt;=--('Data Sheet'!$B$15))),
            --(INT('Data Sheet'!$A$15) &amp; "." &amp; BR161),
            --(INT('Data Sheet'!$B$15) &amp; "." &amp; BR161)
        )
    ),
    IF(BQ161&lt;&gt;"",
        IF(INT('Data Sheet'!$A$15)=INT('Data Sheet'!$B$15),
            --(INT('Data Sheet'!$A$15) &amp; "." &amp; LEFT(BQ161,3)),
            IF(AND((--(INT('Data Sheet'!$A$15) &amp; "." &amp; LEFT(BQ161,3))&gt;=--('Data Sheet'!$A$15)), (--(INT('Data Sheet'!$A$15) &amp; "." &amp; LEFT(BQ161,3))&lt;=--('Data Sheet'!$B$15))),
                --(INT('Data Sheet'!$A$15) &amp; "." &amp; LEFT(BQ161,3)),
                --(INT('Data Sheet'!$B$15) &amp; "." &amp; LEFT(BQ161,3))
            )
        ),
        "OK"
    )
)</f>
        <v>OK</v>
      </c>
      <c r="Q161" s="23" t="str">
        <f>IF(BS161&lt;&gt;"",
    IF(INT('Data Sheet'!$A$19)=INT('Data Sheet'!$B$15),
        --(INT('Data Sheet'!$A$15) &amp; "." &amp; BS161),
        IF(AND((--(INT('Data Sheet'!$A$15) &amp; "." &amp; BS161)&gt;=--('Data Sheet'!$A$15)), (--(INT('Data Sheet'!$A$15) &amp; "." &amp; BS161)&lt;=--('Data Sheet'!$B$15))),
            --(INT('Data Sheet'!$A$15) &amp; "." &amp; BS161),
            --(INT('Data Sheet'!$B$15) &amp; "." &amp; BS161)
        )
    ),
    IF(BQ161&lt;&gt;"",
        IF(INT('Data Sheet'!$A$15)=INT('Data Sheet'!$B$15),
            --(INT('Data Sheet'!$A$15) &amp; "." &amp; RIGHT(BQ161,3)),
            IF(AND((--(INT('Data Sheet'!$A$15) &amp; "." &amp; RIGHT(BQ161,3))&gt;=--('Data Sheet'!$A$15)), (--(INT('Data Sheet'!$A$15) &amp; "." &amp; RIGHT(BQ161,3))&lt;=--('Data Sheet'!$B$15))),
                --(INT('Data Sheet'!$A$15) &amp; "." &amp; RIGHT(BQ161,3)),
                --(INT('Data Sheet'!$B$15) &amp; "." &amp; RIGHT(BQ161,3))
            )
        ),
        "OK"
    )
)</f>
        <v>OK</v>
      </c>
      <c r="R161" s="19"/>
      <c r="S161" s="19"/>
      <c r="T161" s="19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1"/>
      <c r="AU161" s="21"/>
      <c r="AV161" s="21"/>
      <c r="AW161" s="22"/>
      <c r="AX161" s="99"/>
      <c r="AY161" s="20"/>
      <c r="AZ161" s="20"/>
      <c r="BA161" s="22"/>
      <c r="BB161">
        <v>153</v>
      </c>
      <c r="BC161" s="80"/>
      <c r="BD161" s="80"/>
      <c r="BE161" s="80"/>
      <c r="BF161" s="80"/>
      <c r="BG161" s="32" t="str">
        <f t="shared" si="26"/>
        <v/>
      </c>
      <c r="BH161" s="78">
        <f t="shared" si="24"/>
        <v>0</v>
      </c>
      <c r="BI161" s="2">
        <f t="shared" si="27"/>
        <v>0</v>
      </c>
      <c r="BJ161" s="2">
        <f t="shared" si="28"/>
        <v>0</v>
      </c>
      <c r="BK161" s="2">
        <f t="shared" si="25"/>
        <v>0</v>
      </c>
    </row>
    <row r="162" spans="2:63" ht="15" customHeight="1" x14ac:dyDescent="0.25">
      <c r="B162" s="14">
        <v>154</v>
      </c>
      <c r="C162" s="95" t="str">
        <f t="shared" si="29"/>
        <v/>
      </c>
      <c r="D162" s="15" t="str">
        <f t="shared" si="23"/>
        <v>OK</v>
      </c>
      <c r="E162" s="16" t="e">
        <f>VLOOKUP('Data Sheet'!$B$8,'Data Sheet'!$I$2:$J$9,2,FALSE)</f>
        <v>#N/A</v>
      </c>
      <c r="F162" s="16" t="str">
        <f t="shared" si="30"/>
        <v/>
      </c>
      <c r="G162" s="103">
        <f t="shared" si="31"/>
        <v>0</v>
      </c>
      <c r="H162" s="17" t="s">
        <v>26</v>
      </c>
      <c r="I162" s="17" t="s">
        <v>26</v>
      </c>
      <c r="J162" s="17" t="str">
        <f>IF('Data Sheet'!$B$9="NC-50","N/A","OK")</f>
        <v>OK</v>
      </c>
      <c r="K162" s="17" t="str">
        <f>IF('Data Sheet'!$B$9="NC-50","N/A","OK")</f>
        <v>OK</v>
      </c>
      <c r="L162" s="17" t="str">
        <f t="shared" si="32"/>
        <v>OK</v>
      </c>
      <c r="M162" s="17" t="str">
        <f t="shared" si="33"/>
        <v>OK</v>
      </c>
      <c r="N162" s="18" t="str">
        <f>IF(BO162&lt;&gt;"",
    IF(INT('Data Sheet'!$A$19)=INT('Data Sheet'!$B$19),
        --(INT('Data Sheet'!$A$19) &amp; "." &amp; BO162),
        IF(AND((--(INT('Data Sheet'!$A$19) &amp; "." &amp; BO162)&gt;=--('Data Sheet'!$A$19)), (--(INT('Data Sheet'!$A$19) &amp; "." &amp; BO162)&lt;=--('Data Sheet'!$B$19))),
            --(INT('Data Sheet'!$A$19) &amp; "." &amp; BO162),
            --(INT('Data Sheet'!$B$19) &amp; "." &amp; BO162)
        )
    ),
    IF(BN162&lt;&gt;"",
        IF(INT('Data Sheet'!$A$19)=INT('Data Sheet'!$B$19),
            --(INT('Data Sheet'!$A$19) &amp; "." &amp; LEFT(BN162,3)),
            IF(AND((--(INT('Data Sheet'!$A$19) &amp; "." &amp; LEFT(BN162,3))&gt;=--('Data Sheet'!$A$19)), (--(INT('Data Sheet'!$A$19) &amp; "." &amp; LEFT(BN162,3))&lt;=--('Data Sheet'!$B$19))),
                --(INT('Data Sheet'!$A$19) &amp; "." &amp; LEFT(BN162,3)),
                --(INT('Data Sheet'!$B$19) &amp; "." &amp; LEFT(BN162,3))
            )
        ),
        "OK"
    )
)</f>
        <v>OK</v>
      </c>
      <c r="O162" s="23" t="str">
        <f>IF(BP162&lt;&gt;"",
    IF(INT('Data Sheet'!$A$19)=INT('Data Sheet'!$B$19),
        --(INT('Data Sheet'!$A$19) &amp; "." &amp; BP162),
        IF(AND((--(INT('Data Sheet'!$A$19) &amp; "." &amp; BP162)&gt;=--('Data Sheet'!$A$19)), (--(INT('Data Sheet'!$A$19) &amp; "." &amp; BP162)&lt;=--('Data Sheet'!$B$19))),
            --(INT('Data Sheet'!$A$19) &amp; "." &amp; BP162),
            --(INT('Data Sheet'!$B$19) &amp; "." &amp; BP162)
        )
    ),
    IF(BN162&lt;&gt;"",
        IF(INT('Data Sheet'!$A$19)=INT('Data Sheet'!$B$19),
            --(INT('Data Sheet'!$A$19) &amp; "." &amp; RIGHT(BN162,3)),
            IF(AND((--(INT('Data Sheet'!$A$19) &amp; "." &amp; RIGHT(BN162,3))&gt;=--('Data Sheet'!$A$19)), (--(INT('Data Sheet'!$A$19) &amp; "." &amp; RIGHT(BN162,3))&lt;=--('Data Sheet'!$B$19))),
                --(INT('Data Sheet'!$A$19) &amp; "." &amp; RIGHT(BN162,3)),
                --(INT('Data Sheet'!$B$19) &amp; "." &amp; RIGHT(BN162,3))
            )
        ),
        "OK"
    )
)</f>
        <v>OK</v>
      </c>
      <c r="P162" s="23" t="str">
        <f>IF(BR162&lt;&gt;"",
    IF(INT('Data Sheet'!$A$19)=INT('Data Sheet'!$B$15),
        --(INT('Data Sheet'!$A$15) &amp; "." &amp; BR162),
        IF(AND((--(INT('Data Sheet'!$A$15) &amp; "." &amp; BR162)&gt;=--('Data Sheet'!$A$15)), (--(INT('Data Sheet'!$A$15) &amp; "." &amp; BR162)&lt;=--('Data Sheet'!$B$15))),
            --(INT('Data Sheet'!$A$15) &amp; "." &amp; BR162),
            --(INT('Data Sheet'!$B$15) &amp; "." &amp; BR162)
        )
    ),
    IF(BQ162&lt;&gt;"",
        IF(INT('Data Sheet'!$A$15)=INT('Data Sheet'!$B$15),
            --(INT('Data Sheet'!$A$15) &amp; "." &amp; LEFT(BQ162,3)),
            IF(AND((--(INT('Data Sheet'!$A$15) &amp; "." &amp; LEFT(BQ162,3))&gt;=--('Data Sheet'!$A$15)), (--(INT('Data Sheet'!$A$15) &amp; "." &amp; LEFT(BQ162,3))&lt;=--('Data Sheet'!$B$15))),
                --(INT('Data Sheet'!$A$15) &amp; "." &amp; LEFT(BQ162,3)),
                --(INT('Data Sheet'!$B$15) &amp; "." &amp; LEFT(BQ162,3))
            )
        ),
        "OK"
    )
)</f>
        <v>OK</v>
      </c>
      <c r="Q162" s="23" t="str">
        <f>IF(BS162&lt;&gt;"",
    IF(INT('Data Sheet'!$A$19)=INT('Data Sheet'!$B$15),
        --(INT('Data Sheet'!$A$15) &amp; "." &amp; BS162),
        IF(AND((--(INT('Data Sheet'!$A$15) &amp; "." &amp; BS162)&gt;=--('Data Sheet'!$A$15)), (--(INT('Data Sheet'!$A$15) &amp; "." &amp; BS162)&lt;=--('Data Sheet'!$B$15))),
            --(INT('Data Sheet'!$A$15) &amp; "." &amp; BS162),
            --(INT('Data Sheet'!$B$15) &amp; "." &amp; BS162)
        )
    ),
    IF(BQ162&lt;&gt;"",
        IF(INT('Data Sheet'!$A$15)=INT('Data Sheet'!$B$15),
            --(INT('Data Sheet'!$A$15) &amp; "." &amp; RIGHT(BQ162,3)),
            IF(AND((--(INT('Data Sheet'!$A$15) &amp; "." &amp; RIGHT(BQ162,3))&gt;=--('Data Sheet'!$A$15)), (--(INT('Data Sheet'!$A$15) &amp; "." &amp; RIGHT(BQ162,3))&lt;=--('Data Sheet'!$B$15))),
                --(INT('Data Sheet'!$A$15) &amp; "." &amp; RIGHT(BQ162,3)),
                --(INT('Data Sheet'!$B$15) &amp; "." &amp; RIGHT(BQ162,3))
            )
        ),
        "OK"
    )
)</f>
        <v>OK</v>
      </c>
      <c r="R162" s="19"/>
      <c r="S162" s="19"/>
      <c r="T162" s="19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1"/>
      <c r="AU162" s="21"/>
      <c r="AV162" s="21"/>
      <c r="AW162" s="22"/>
      <c r="AX162" s="99"/>
      <c r="AY162" s="20"/>
      <c r="AZ162" s="20"/>
      <c r="BA162" s="22"/>
      <c r="BB162">
        <v>154</v>
      </c>
      <c r="BC162" s="80"/>
      <c r="BD162" s="80"/>
      <c r="BE162" s="80"/>
      <c r="BF162" s="80"/>
      <c r="BG162" s="32" t="str">
        <f t="shared" si="26"/>
        <v/>
      </c>
      <c r="BH162" s="78">
        <f t="shared" si="24"/>
        <v>0</v>
      </c>
      <c r="BI162" s="2">
        <f t="shared" si="27"/>
        <v>0</v>
      </c>
      <c r="BJ162" s="2">
        <f t="shared" si="28"/>
        <v>0</v>
      </c>
      <c r="BK162" s="2">
        <f t="shared" si="25"/>
        <v>0</v>
      </c>
    </row>
    <row r="163" spans="2:63" ht="15" customHeight="1" x14ac:dyDescent="0.25">
      <c r="B163" s="14">
        <v>155</v>
      </c>
      <c r="C163" s="95" t="str">
        <f t="shared" si="29"/>
        <v/>
      </c>
      <c r="D163" s="15" t="str">
        <f t="shared" si="23"/>
        <v>OK</v>
      </c>
      <c r="E163" s="16" t="e">
        <f>VLOOKUP('Data Sheet'!$B$8,'Data Sheet'!$I$2:$J$9,2,FALSE)</f>
        <v>#N/A</v>
      </c>
      <c r="F163" s="16" t="str">
        <f t="shared" si="30"/>
        <v/>
      </c>
      <c r="G163" s="103">
        <f t="shared" si="31"/>
        <v>0</v>
      </c>
      <c r="H163" s="17" t="s">
        <v>26</v>
      </c>
      <c r="I163" s="17" t="s">
        <v>26</v>
      </c>
      <c r="J163" s="17" t="str">
        <f>IF('Data Sheet'!$B$9="NC-50","N/A","OK")</f>
        <v>OK</v>
      </c>
      <c r="K163" s="17" t="str">
        <f>IF('Data Sheet'!$B$9="NC-50","N/A","OK")</f>
        <v>OK</v>
      </c>
      <c r="L163" s="17" t="str">
        <f t="shared" si="32"/>
        <v>OK</v>
      </c>
      <c r="M163" s="17" t="str">
        <f t="shared" si="33"/>
        <v>OK</v>
      </c>
      <c r="N163" s="18" t="str">
        <f>IF(BO163&lt;&gt;"",
    IF(INT('Data Sheet'!$A$19)=INT('Data Sheet'!$B$19),
        --(INT('Data Sheet'!$A$19) &amp; "." &amp; BO163),
        IF(AND((--(INT('Data Sheet'!$A$19) &amp; "." &amp; BO163)&gt;=--('Data Sheet'!$A$19)), (--(INT('Data Sheet'!$A$19) &amp; "." &amp; BO163)&lt;=--('Data Sheet'!$B$19))),
            --(INT('Data Sheet'!$A$19) &amp; "." &amp; BO163),
            --(INT('Data Sheet'!$B$19) &amp; "." &amp; BO163)
        )
    ),
    IF(BN163&lt;&gt;"",
        IF(INT('Data Sheet'!$A$19)=INT('Data Sheet'!$B$19),
            --(INT('Data Sheet'!$A$19) &amp; "." &amp; LEFT(BN163,3)),
            IF(AND((--(INT('Data Sheet'!$A$19) &amp; "." &amp; LEFT(BN163,3))&gt;=--('Data Sheet'!$A$19)), (--(INT('Data Sheet'!$A$19) &amp; "." &amp; LEFT(BN163,3))&lt;=--('Data Sheet'!$B$19))),
                --(INT('Data Sheet'!$A$19) &amp; "." &amp; LEFT(BN163,3)),
                --(INT('Data Sheet'!$B$19) &amp; "." &amp; LEFT(BN163,3))
            )
        ),
        "OK"
    )
)</f>
        <v>OK</v>
      </c>
      <c r="O163" s="23" t="str">
        <f>IF(BP163&lt;&gt;"",
    IF(INT('Data Sheet'!$A$19)=INT('Data Sheet'!$B$19),
        --(INT('Data Sheet'!$A$19) &amp; "." &amp; BP163),
        IF(AND((--(INT('Data Sheet'!$A$19) &amp; "." &amp; BP163)&gt;=--('Data Sheet'!$A$19)), (--(INT('Data Sheet'!$A$19) &amp; "." &amp; BP163)&lt;=--('Data Sheet'!$B$19))),
            --(INT('Data Sheet'!$A$19) &amp; "." &amp; BP163),
            --(INT('Data Sheet'!$B$19) &amp; "." &amp; BP163)
        )
    ),
    IF(BN163&lt;&gt;"",
        IF(INT('Data Sheet'!$A$19)=INT('Data Sheet'!$B$19),
            --(INT('Data Sheet'!$A$19) &amp; "." &amp; RIGHT(BN163,3)),
            IF(AND((--(INT('Data Sheet'!$A$19) &amp; "." &amp; RIGHT(BN163,3))&gt;=--('Data Sheet'!$A$19)), (--(INT('Data Sheet'!$A$19) &amp; "." &amp; RIGHT(BN163,3))&lt;=--('Data Sheet'!$B$19))),
                --(INT('Data Sheet'!$A$19) &amp; "." &amp; RIGHT(BN163,3)),
                --(INT('Data Sheet'!$B$19) &amp; "." &amp; RIGHT(BN163,3))
            )
        ),
        "OK"
    )
)</f>
        <v>OK</v>
      </c>
      <c r="P163" s="23" t="str">
        <f>IF(BR163&lt;&gt;"",
    IF(INT('Data Sheet'!$A$19)=INT('Data Sheet'!$B$15),
        --(INT('Data Sheet'!$A$15) &amp; "." &amp; BR163),
        IF(AND((--(INT('Data Sheet'!$A$15) &amp; "." &amp; BR163)&gt;=--('Data Sheet'!$A$15)), (--(INT('Data Sheet'!$A$15) &amp; "." &amp; BR163)&lt;=--('Data Sheet'!$B$15))),
            --(INT('Data Sheet'!$A$15) &amp; "." &amp; BR163),
            --(INT('Data Sheet'!$B$15) &amp; "." &amp; BR163)
        )
    ),
    IF(BQ163&lt;&gt;"",
        IF(INT('Data Sheet'!$A$15)=INT('Data Sheet'!$B$15),
            --(INT('Data Sheet'!$A$15) &amp; "." &amp; LEFT(BQ163,3)),
            IF(AND((--(INT('Data Sheet'!$A$15) &amp; "." &amp; LEFT(BQ163,3))&gt;=--('Data Sheet'!$A$15)), (--(INT('Data Sheet'!$A$15) &amp; "." &amp; LEFT(BQ163,3))&lt;=--('Data Sheet'!$B$15))),
                --(INT('Data Sheet'!$A$15) &amp; "." &amp; LEFT(BQ163,3)),
                --(INT('Data Sheet'!$B$15) &amp; "." &amp; LEFT(BQ163,3))
            )
        ),
        "OK"
    )
)</f>
        <v>OK</v>
      </c>
      <c r="Q163" s="23" t="str">
        <f>IF(BS163&lt;&gt;"",
    IF(INT('Data Sheet'!$A$19)=INT('Data Sheet'!$B$15),
        --(INT('Data Sheet'!$A$15) &amp; "." &amp; BS163),
        IF(AND((--(INT('Data Sheet'!$A$15) &amp; "." &amp; BS163)&gt;=--('Data Sheet'!$A$15)), (--(INT('Data Sheet'!$A$15) &amp; "." &amp; BS163)&lt;=--('Data Sheet'!$B$15))),
            --(INT('Data Sheet'!$A$15) &amp; "." &amp; BS163),
            --(INT('Data Sheet'!$B$15) &amp; "." &amp; BS163)
        )
    ),
    IF(BQ163&lt;&gt;"",
        IF(INT('Data Sheet'!$A$15)=INT('Data Sheet'!$B$15),
            --(INT('Data Sheet'!$A$15) &amp; "." &amp; RIGHT(BQ163,3)),
            IF(AND((--(INT('Data Sheet'!$A$15) &amp; "." &amp; RIGHT(BQ163,3))&gt;=--('Data Sheet'!$A$15)), (--(INT('Data Sheet'!$A$15) &amp; "." &amp; RIGHT(BQ163,3))&lt;=--('Data Sheet'!$B$15))),
                --(INT('Data Sheet'!$A$15) &amp; "." &amp; RIGHT(BQ163,3)),
                --(INT('Data Sheet'!$B$15) &amp; "." &amp; RIGHT(BQ163,3))
            )
        ),
        "OK"
    )
)</f>
        <v>OK</v>
      </c>
      <c r="R163" s="19"/>
      <c r="S163" s="19"/>
      <c r="T163" s="19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1"/>
      <c r="AU163" s="21"/>
      <c r="AV163" s="21"/>
      <c r="AW163" s="22"/>
      <c r="AX163" s="99"/>
      <c r="AY163" s="20"/>
      <c r="AZ163" s="20"/>
      <c r="BA163" s="22"/>
      <c r="BB163">
        <v>155</v>
      </c>
      <c r="BC163" s="80"/>
      <c r="BD163" s="80"/>
      <c r="BE163" s="80"/>
      <c r="BF163" s="80"/>
      <c r="BG163" s="32" t="str">
        <f t="shared" si="26"/>
        <v/>
      </c>
      <c r="BH163" s="78">
        <f t="shared" si="24"/>
        <v>0</v>
      </c>
      <c r="BI163" s="2">
        <f t="shared" si="27"/>
        <v>0</v>
      </c>
      <c r="BJ163" s="2">
        <f t="shared" si="28"/>
        <v>0</v>
      </c>
      <c r="BK163" s="2">
        <f t="shared" si="25"/>
        <v>0</v>
      </c>
    </row>
    <row r="164" spans="2:63" ht="15" customHeight="1" x14ac:dyDescent="0.25">
      <c r="B164" s="14">
        <v>156</v>
      </c>
      <c r="C164" s="95" t="str">
        <f t="shared" si="29"/>
        <v/>
      </c>
      <c r="D164" s="15" t="str">
        <f t="shared" si="23"/>
        <v>OK</v>
      </c>
      <c r="E164" s="16" t="e">
        <f>VLOOKUP('Data Sheet'!$B$8,'Data Sheet'!$I$2:$J$9,2,FALSE)</f>
        <v>#N/A</v>
      </c>
      <c r="F164" s="16" t="str">
        <f t="shared" si="30"/>
        <v/>
      </c>
      <c r="G164" s="103">
        <f t="shared" si="31"/>
        <v>0</v>
      </c>
      <c r="H164" s="17" t="s">
        <v>26</v>
      </c>
      <c r="I164" s="17" t="s">
        <v>26</v>
      </c>
      <c r="J164" s="17" t="str">
        <f>IF('Data Sheet'!$B$9="NC-50","N/A","OK")</f>
        <v>OK</v>
      </c>
      <c r="K164" s="17" t="str">
        <f>IF('Data Sheet'!$B$9="NC-50","N/A","OK")</f>
        <v>OK</v>
      </c>
      <c r="L164" s="17" t="str">
        <f t="shared" si="32"/>
        <v>OK</v>
      </c>
      <c r="M164" s="17" t="str">
        <f t="shared" si="33"/>
        <v>OK</v>
      </c>
      <c r="N164" s="18" t="str">
        <f>IF(BO164&lt;&gt;"",
    IF(INT('Data Sheet'!$A$19)=INT('Data Sheet'!$B$19),
        --(INT('Data Sheet'!$A$19) &amp; "." &amp; BO164),
        IF(AND((--(INT('Data Sheet'!$A$19) &amp; "." &amp; BO164)&gt;=--('Data Sheet'!$A$19)), (--(INT('Data Sheet'!$A$19) &amp; "." &amp; BO164)&lt;=--('Data Sheet'!$B$19))),
            --(INT('Data Sheet'!$A$19) &amp; "." &amp; BO164),
            --(INT('Data Sheet'!$B$19) &amp; "." &amp; BO164)
        )
    ),
    IF(BN164&lt;&gt;"",
        IF(INT('Data Sheet'!$A$19)=INT('Data Sheet'!$B$19),
            --(INT('Data Sheet'!$A$19) &amp; "." &amp; LEFT(BN164,3)),
            IF(AND((--(INT('Data Sheet'!$A$19) &amp; "." &amp; LEFT(BN164,3))&gt;=--('Data Sheet'!$A$19)), (--(INT('Data Sheet'!$A$19) &amp; "." &amp; LEFT(BN164,3))&lt;=--('Data Sheet'!$B$19))),
                --(INT('Data Sheet'!$A$19) &amp; "." &amp; LEFT(BN164,3)),
                --(INT('Data Sheet'!$B$19) &amp; "." &amp; LEFT(BN164,3))
            )
        ),
        "OK"
    )
)</f>
        <v>OK</v>
      </c>
      <c r="O164" s="23" t="str">
        <f>IF(BP164&lt;&gt;"",
    IF(INT('Data Sheet'!$A$19)=INT('Data Sheet'!$B$19),
        --(INT('Data Sheet'!$A$19) &amp; "." &amp; BP164),
        IF(AND((--(INT('Data Sheet'!$A$19) &amp; "." &amp; BP164)&gt;=--('Data Sheet'!$A$19)), (--(INT('Data Sheet'!$A$19) &amp; "." &amp; BP164)&lt;=--('Data Sheet'!$B$19))),
            --(INT('Data Sheet'!$A$19) &amp; "." &amp; BP164),
            --(INT('Data Sheet'!$B$19) &amp; "." &amp; BP164)
        )
    ),
    IF(BN164&lt;&gt;"",
        IF(INT('Data Sheet'!$A$19)=INT('Data Sheet'!$B$19),
            --(INT('Data Sheet'!$A$19) &amp; "." &amp; RIGHT(BN164,3)),
            IF(AND((--(INT('Data Sheet'!$A$19) &amp; "." &amp; RIGHT(BN164,3))&gt;=--('Data Sheet'!$A$19)), (--(INT('Data Sheet'!$A$19) &amp; "." &amp; RIGHT(BN164,3))&lt;=--('Data Sheet'!$B$19))),
                --(INT('Data Sheet'!$A$19) &amp; "." &amp; RIGHT(BN164,3)),
                --(INT('Data Sheet'!$B$19) &amp; "." &amp; RIGHT(BN164,3))
            )
        ),
        "OK"
    )
)</f>
        <v>OK</v>
      </c>
      <c r="P164" s="23" t="str">
        <f>IF(BR164&lt;&gt;"",
    IF(INT('Data Sheet'!$A$19)=INT('Data Sheet'!$B$15),
        --(INT('Data Sheet'!$A$15) &amp; "." &amp; BR164),
        IF(AND((--(INT('Data Sheet'!$A$15) &amp; "." &amp; BR164)&gt;=--('Data Sheet'!$A$15)), (--(INT('Data Sheet'!$A$15) &amp; "." &amp; BR164)&lt;=--('Data Sheet'!$B$15))),
            --(INT('Data Sheet'!$A$15) &amp; "." &amp; BR164),
            --(INT('Data Sheet'!$B$15) &amp; "." &amp; BR164)
        )
    ),
    IF(BQ164&lt;&gt;"",
        IF(INT('Data Sheet'!$A$15)=INT('Data Sheet'!$B$15),
            --(INT('Data Sheet'!$A$15) &amp; "." &amp; LEFT(BQ164,3)),
            IF(AND((--(INT('Data Sheet'!$A$15) &amp; "." &amp; LEFT(BQ164,3))&gt;=--('Data Sheet'!$A$15)), (--(INT('Data Sheet'!$A$15) &amp; "." &amp; LEFT(BQ164,3))&lt;=--('Data Sheet'!$B$15))),
                --(INT('Data Sheet'!$A$15) &amp; "." &amp; LEFT(BQ164,3)),
                --(INT('Data Sheet'!$B$15) &amp; "." &amp; LEFT(BQ164,3))
            )
        ),
        "OK"
    )
)</f>
        <v>OK</v>
      </c>
      <c r="Q164" s="23" t="str">
        <f>IF(BS164&lt;&gt;"",
    IF(INT('Data Sheet'!$A$19)=INT('Data Sheet'!$B$15),
        --(INT('Data Sheet'!$A$15) &amp; "." &amp; BS164),
        IF(AND((--(INT('Data Sheet'!$A$15) &amp; "." &amp; BS164)&gt;=--('Data Sheet'!$A$15)), (--(INT('Data Sheet'!$A$15) &amp; "." &amp; BS164)&lt;=--('Data Sheet'!$B$15))),
            --(INT('Data Sheet'!$A$15) &amp; "." &amp; BS164),
            --(INT('Data Sheet'!$B$15) &amp; "." &amp; BS164)
        )
    ),
    IF(BQ164&lt;&gt;"",
        IF(INT('Data Sheet'!$A$15)=INT('Data Sheet'!$B$15),
            --(INT('Data Sheet'!$A$15) &amp; "." &amp; RIGHT(BQ164,3)),
            IF(AND((--(INT('Data Sheet'!$A$15) &amp; "." &amp; RIGHT(BQ164,3))&gt;=--('Data Sheet'!$A$15)), (--(INT('Data Sheet'!$A$15) &amp; "." &amp; RIGHT(BQ164,3))&lt;=--('Data Sheet'!$B$15))),
                --(INT('Data Sheet'!$A$15) &amp; "." &amp; RIGHT(BQ164,3)),
                --(INT('Data Sheet'!$B$15) &amp; "." &amp; RIGHT(BQ164,3))
            )
        ),
        "OK"
    )
)</f>
        <v>OK</v>
      </c>
      <c r="R164" s="19"/>
      <c r="S164" s="19"/>
      <c r="T164" s="19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1"/>
      <c r="AU164" s="21"/>
      <c r="AV164" s="21"/>
      <c r="AW164" s="22"/>
      <c r="AX164" s="99"/>
      <c r="AY164" s="20"/>
      <c r="AZ164" s="20"/>
      <c r="BA164" s="22"/>
      <c r="BB164">
        <v>156</v>
      </c>
      <c r="BC164" s="80"/>
      <c r="BD164" s="80"/>
      <c r="BE164" s="80"/>
      <c r="BF164" s="80"/>
      <c r="BG164" s="32" t="str">
        <f t="shared" si="26"/>
        <v/>
      </c>
      <c r="BH164" s="78">
        <f t="shared" si="24"/>
        <v>0</v>
      </c>
      <c r="BI164" s="2">
        <f t="shared" si="27"/>
        <v>0</v>
      </c>
      <c r="BJ164" s="2">
        <f t="shared" si="28"/>
        <v>0</v>
      </c>
      <c r="BK164" s="2">
        <f t="shared" si="25"/>
        <v>0</v>
      </c>
    </row>
    <row r="165" spans="2:63" ht="15" customHeight="1" x14ac:dyDescent="0.25">
      <c r="B165" s="14">
        <v>157</v>
      </c>
      <c r="C165" s="95" t="str">
        <f t="shared" si="29"/>
        <v/>
      </c>
      <c r="D165" s="15" t="str">
        <f t="shared" si="23"/>
        <v>OK</v>
      </c>
      <c r="E165" s="16" t="e">
        <f>VLOOKUP('Data Sheet'!$B$8,'Data Sheet'!$I$2:$J$9,2,FALSE)</f>
        <v>#N/A</v>
      </c>
      <c r="F165" s="16" t="str">
        <f t="shared" si="30"/>
        <v/>
      </c>
      <c r="G165" s="103">
        <f t="shared" si="31"/>
        <v>0</v>
      </c>
      <c r="H165" s="17" t="s">
        <v>26</v>
      </c>
      <c r="I165" s="17" t="s">
        <v>26</v>
      </c>
      <c r="J165" s="17" t="str">
        <f>IF('Data Sheet'!$B$9="NC-50","N/A","OK")</f>
        <v>OK</v>
      </c>
      <c r="K165" s="17" t="str">
        <f>IF('Data Sheet'!$B$9="NC-50","N/A","OK")</f>
        <v>OK</v>
      </c>
      <c r="L165" s="17" t="str">
        <f t="shared" si="32"/>
        <v>OK</v>
      </c>
      <c r="M165" s="17" t="str">
        <f t="shared" si="33"/>
        <v>OK</v>
      </c>
      <c r="N165" s="18" t="str">
        <f>IF(BO165&lt;&gt;"",
    IF(INT('Data Sheet'!$A$19)=INT('Data Sheet'!$B$19),
        --(INT('Data Sheet'!$A$19) &amp; "." &amp; BO165),
        IF(AND((--(INT('Data Sheet'!$A$19) &amp; "." &amp; BO165)&gt;=--('Data Sheet'!$A$19)), (--(INT('Data Sheet'!$A$19) &amp; "." &amp; BO165)&lt;=--('Data Sheet'!$B$19))),
            --(INT('Data Sheet'!$A$19) &amp; "." &amp; BO165),
            --(INT('Data Sheet'!$B$19) &amp; "." &amp; BO165)
        )
    ),
    IF(BN165&lt;&gt;"",
        IF(INT('Data Sheet'!$A$19)=INT('Data Sheet'!$B$19),
            --(INT('Data Sheet'!$A$19) &amp; "." &amp; LEFT(BN165,3)),
            IF(AND((--(INT('Data Sheet'!$A$19) &amp; "." &amp; LEFT(BN165,3))&gt;=--('Data Sheet'!$A$19)), (--(INT('Data Sheet'!$A$19) &amp; "." &amp; LEFT(BN165,3))&lt;=--('Data Sheet'!$B$19))),
                --(INT('Data Sheet'!$A$19) &amp; "." &amp; LEFT(BN165,3)),
                --(INT('Data Sheet'!$B$19) &amp; "." &amp; LEFT(BN165,3))
            )
        ),
        "OK"
    )
)</f>
        <v>OK</v>
      </c>
      <c r="O165" s="23" t="str">
        <f>IF(BP165&lt;&gt;"",
    IF(INT('Data Sheet'!$A$19)=INT('Data Sheet'!$B$19),
        --(INT('Data Sheet'!$A$19) &amp; "." &amp; BP165),
        IF(AND((--(INT('Data Sheet'!$A$19) &amp; "." &amp; BP165)&gt;=--('Data Sheet'!$A$19)), (--(INT('Data Sheet'!$A$19) &amp; "." &amp; BP165)&lt;=--('Data Sheet'!$B$19))),
            --(INT('Data Sheet'!$A$19) &amp; "." &amp; BP165),
            --(INT('Data Sheet'!$B$19) &amp; "." &amp; BP165)
        )
    ),
    IF(BN165&lt;&gt;"",
        IF(INT('Data Sheet'!$A$19)=INT('Data Sheet'!$B$19),
            --(INT('Data Sheet'!$A$19) &amp; "." &amp; RIGHT(BN165,3)),
            IF(AND((--(INT('Data Sheet'!$A$19) &amp; "." &amp; RIGHT(BN165,3))&gt;=--('Data Sheet'!$A$19)), (--(INT('Data Sheet'!$A$19) &amp; "." &amp; RIGHT(BN165,3))&lt;=--('Data Sheet'!$B$19))),
                --(INT('Data Sheet'!$A$19) &amp; "." &amp; RIGHT(BN165,3)),
                --(INT('Data Sheet'!$B$19) &amp; "." &amp; RIGHT(BN165,3))
            )
        ),
        "OK"
    )
)</f>
        <v>OK</v>
      </c>
      <c r="P165" s="23" t="str">
        <f>IF(BR165&lt;&gt;"",
    IF(INT('Data Sheet'!$A$19)=INT('Data Sheet'!$B$15),
        --(INT('Data Sheet'!$A$15) &amp; "." &amp; BR165),
        IF(AND((--(INT('Data Sheet'!$A$15) &amp; "." &amp; BR165)&gt;=--('Data Sheet'!$A$15)), (--(INT('Data Sheet'!$A$15) &amp; "." &amp; BR165)&lt;=--('Data Sheet'!$B$15))),
            --(INT('Data Sheet'!$A$15) &amp; "." &amp; BR165),
            --(INT('Data Sheet'!$B$15) &amp; "." &amp; BR165)
        )
    ),
    IF(BQ165&lt;&gt;"",
        IF(INT('Data Sheet'!$A$15)=INT('Data Sheet'!$B$15),
            --(INT('Data Sheet'!$A$15) &amp; "." &amp; LEFT(BQ165,3)),
            IF(AND((--(INT('Data Sheet'!$A$15) &amp; "." &amp; LEFT(BQ165,3))&gt;=--('Data Sheet'!$A$15)), (--(INT('Data Sheet'!$A$15) &amp; "." &amp; LEFT(BQ165,3))&lt;=--('Data Sheet'!$B$15))),
                --(INT('Data Sheet'!$A$15) &amp; "." &amp; LEFT(BQ165,3)),
                --(INT('Data Sheet'!$B$15) &amp; "." &amp; LEFT(BQ165,3))
            )
        ),
        "OK"
    )
)</f>
        <v>OK</v>
      </c>
      <c r="Q165" s="23" t="str">
        <f>IF(BS165&lt;&gt;"",
    IF(INT('Data Sheet'!$A$19)=INT('Data Sheet'!$B$15),
        --(INT('Data Sheet'!$A$15) &amp; "." &amp; BS165),
        IF(AND((--(INT('Data Sheet'!$A$15) &amp; "." &amp; BS165)&gt;=--('Data Sheet'!$A$15)), (--(INT('Data Sheet'!$A$15) &amp; "." &amp; BS165)&lt;=--('Data Sheet'!$B$15))),
            --(INT('Data Sheet'!$A$15) &amp; "." &amp; BS165),
            --(INT('Data Sheet'!$B$15) &amp; "." &amp; BS165)
        )
    ),
    IF(BQ165&lt;&gt;"",
        IF(INT('Data Sheet'!$A$15)=INT('Data Sheet'!$B$15),
            --(INT('Data Sheet'!$A$15) &amp; "." &amp; RIGHT(BQ165,3)),
            IF(AND((--(INT('Data Sheet'!$A$15) &amp; "." &amp; RIGHT(BQ165,3))&gt;=--('Data Sheet'!$A$15)), (--(INT('Data Sheet'!$A$15) &amp; "." &amp; RIGHT(BQ165,3))&lt;=--('Data Sheet'!$B$15))),
                --(INT('Data Sheet'!$A$15) &amp; "." &amp; RIGHT(BQ165,3)),
                --(INT('Data Sheet'!$B$15) &amp; "." &amp; RIGHT(BQ165,3))
            )
        ),
        "OK"
    )
)</f>
        <v>OK</v>
      </c>
      <c r="R165" s="19"/>
      <c r="S165" s="19"/>
      <c r="T165" s="19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1"/>
      <c r="AU165" s="21"/>
      <c r="AV165" s="21"/>
      <c r="AW165" s="22"/>
      <c r="AX165" s="99"/>
      <c r="AY165" s="20"/>
      <c r="AZ165" s="20"/>
      <c r="BA165" s="22"/>
      <c r="BB165">
        <v>157</v>
      </c>
      <c r="BC165" s="80"/>
      <c r="BD165" s="80"/>
      <c r="BE165" s="80"/>
      <c r="BF165" s="80"/>
      <c r="BG165" s="32" t="str">
        <f t="shared" si="26"/>
        <v/>
      </c>
      <c r="BH165" s="78">
        <f t="shared" si="24"/>
        <v>0</v>
      </c>
      <c r="BI165" s="2">
        <f t="shared" si="27"/>
        <v>0</v>
      </c>
      <c r="BJ165" s="2">
        <f t="shared" si="28"/>
        <v>0</v>
      </c>
      <c r="BK165" s="2">
        <f t="shared" si="25"/>
        <v>0</v>
      </c>
    </row>
    <row r="166" spans="2:63" ht="15" customHeight="1" x14ac:dyDescent="0.25">
      <c r="B166" s="14">
        <v>158</v>
      </c>
      <c r="C166" s="95" t="str">
        <f t="shared" si="29"/>
        <v/>
      </c>
      <c r="D166" s="15" t="str">
        <f t="shared" si="23"/>
        <v>OK</v>
      </c>
      <c r="E166" s="16" t="e">
        <f>VLOOKUP('Data Sheet'!$B$8,'Data Sheet'!$I$2:$J$9,2,FALSE)</f>
        <v>#N/A</v>
      </c>
      <c r="F166" s="16" t="str">
        <f t="shared" si="30"/>
        <v/>
      </c>
      <c r="G166" s="103">
        <f t="shared" si="31"/>
        <v>0</v>
      </c>
      <c r="H166" s="17" t="s">
        <v>26</v>
      </c>
      <c r="I166" s="17" t="s">
        <v>26</v>
      </c>
      <c r="J166" s="17" t="str">
        <f>IF('Data Sheet'!$B$9="NC-50","N/A","OK")</f>
        <v>OK</v>
      </c>
      <c r="K166" s="17" t="str">
        <f>IF('Data Sheet'!$B$9="NC-50","N/A","OK")</f>
        <v>OK</v>
      </c>
      <c r="L166" s="17" t="str">
        <f t="shared" si="32"/>
        <v>OK</v>
      </c>
      <c r="M166" s="17" t="str">
        <f t="shared" si="33"/>
        <v>OK</v>
      </c>
      <c r="N166" s="18" t="str">
        <f>IF(BO166&lt;&gt;"",
    IF(INT('Data Sheet'!$A$19)=INT('Data Sheet'!$B$19),
        --(INT('Data Sheet'!$A$19) &amp; "." &amp; BO166),
        IF(AND((--(INT('Data Sheet'!$A$19) &amp; "." &amp; BO166)&gt;=--('Data Sheet'!$A$19)), (--(INT('Data Sheet'!$A$19) &amp; "." &amp; BO166)&lt;=--('Data Sheet'!$B$19))),
            --(INT('Data Sheet'!$A$19) &amp; "." &amp; BO166),
            --(INT('Data Sheet'!$B$19) &amp; "." &amp; BO166)
        )
    ),
    IF(BN166&lt;&gt;"",
        IF(INT('Data Sheet'!$A$19)=INT('Data Sheet'!$B$19),
            --(INT('Data Sheet'!$A$19) &amp; "." &amp; LEFT(BN166,3)),
            IF(AND((--(INT('Data Sheet'!$A$19) &amp; "." &amp; LEFT(BN166,3))&gt;=--('Data Sheet'!$A$19)), (--(INT('Data Sheet'!$A$19) &amp; "." &amp; LEFT(BN166,3))&lt;=--('Data Sheet'!$B$19))),
                --(INT('Data Sheet'!$A$19) &amp; "." &amp; LEFT(BN166,3)),
                --(INT('Data Sheet'!$B$19) &amp; "." &amp; LEFT(BN166,3))
            )
        ),
        "OK"
    )
)</f>
        <v>OK</v>
      </c>
      <c r="O166" s="23" t="str">
        <f>IF(BP166&lt;&gt;"",
    IF(INT('Data Sheet'!$A$19)=INT('Data Sheet'!$B$19),
        --(INT('Data Sheet'!$A$19) &amp; "." &amp; BP166),
        IF(AND((--(INT('Data Sheet'!$A$19) &amp; "." &amp; BP166)&gt;=--('Data Sheet'!$A$19)), (--(INT('Data Sheet'!$A$19) &amp; "." &amp; BP166)&lt;=--('Data Sheet'!$B$19))),
            --(INT('Data Sheet'!$A$19) &amp; "." &amp; BP166),
            --(INT('Data Sheet'!$B$19) &amp; "." &amp; BP166)
        )
    ),
    IF(BN166&lt;&gt;"",
        IF(INT('Data Sheet'!$A$19)=INT('Data Sheet'!$B$19),
            --(INT('Data Sheet'!$A$19) &amp; "." &amp; RIGHT(BN166,3)),
            IF(AND((--(INT('Data Sheet'!$A$19) &amp; "." &amp; RIGHT(BN166,3))&gt;=--('Data Sheet'!$A$19)), (--(INT('Data Sheet'!$A$19) &amp; "." &amp; RIGHT(BN166,3))&lt;=--('Data Sheet'!$B$19))),
                --(INT('Data Sheet'!$A$19) &amp; "." &amp; RIGHT(BN166,3)),
                --(INT('Data Sheet'!$B$19) &amp; "." &amp; RIGHT(BN166,3))
            )
        ),
        "OK"
    )
)</f>
        <v>OK</v>
      </c>
      <c r="P166" s="23" t="str">
        <f>IF(BR166&lt;&gt;"",
    IF(INT('Data Sheet'!$A$19)=INT('Data Sheet'!$B$15),
        --(INT('Data Sheet'!$A$15) &amp; "." &amp; BR166),
        IF(AND((--(INT('Data Sheet'!$A$15) &amp; "." &amp; BR166)&gt;=--('Data Sheet'!$A$15)), (--(INT('Data Sheet'!$A$15) &amp; "." &amp; BR166)&lt;=--('Data Sheet'!$B$15))),
            --(INT('Data Sheet'!$A$15) &amp; "." &amp; BR166),
            --(INT('Data Sheet'!$B$15) &amp; "." &amp; BR166)
        )
    ),
    IF(BQ166&lt;&gt;"",
        IF(INT('Data Sheet'!$A$15)=INT('Data Sheet'!$B$15),
            --(INT('Data Sheet'!$A$15) &amp; "." &amp; LEFT(BQ166,3)),
            IF(AND((--(INT('Data Sheet'!$A$15) &amp; "." &amp; LEFT(BQ166,3))&gt;=--('Data Sheet'!$A$15)), (--(INT('Data Sheet'!$A$15) &amp; "." &amp; LEFT(BQ166,3))&lt;=--('Data Sheet'!$B$15))),
                --(INT('Data Sheet'!$A$15) &amp; "." &amp; LEFT(BQ166,3)),
                --(INT('Data Sheet'!$B$15) &amp; "." &amp; LEFT(BQ166,3))
            )
        ),
        "OK"
    )
)</f>
        <v>OK</v>
      </c>
      <c r="Q166" s="23" t="str">
        <f>IF(BS166&lt;&gt;"",
    IF(INT('Data Sheet'!$A$19)=INT('Data Sheet'!$B$15),
        --(INT('Data Sheet'!$A$15) &amp; "." &amp; BS166),
        IF(AND((--(INT('Data Sheet'!$A$15) &amp; "." &amp; BS166)&gt;=--('Data Sheet'!$A$15)), (--(INT('Data Sheet'!$A$15) &amp; "." &amp; BS166)&lt;=--('Data Sheet'!$B$15))),
            --(INT('Data Sheet'!$A$15) &amp; "." &amp; BS166),
            --(INT('Data Sheet'!$B$15) &amp; "." &amp; BS166)
        )
    ),
    IF(BQ166&lt;&gt;"",
        IF(INT('Data Sheet'!$A$15)=INT('Data Sheet'!$B$15),
            --(INT('Data Sheet'!$A$15) &amp; "." &amp; RIGHT(BQ166,3)),
            IF(AND((--(INT('Data Sheet'!$A$15) &amp; "." &amp; RIGHT(BQ166,3))&gt;=--('Data Sheet'!$A$15)), (--(INT('Data Sheet'!$A$15) &amp; "." &amp; RIGHT(BQ166,3))&lt;=--('Data Sheet'!$B$15))),
                --(INT('Data Sheet'!$A$15) &amp; "." &amp; RIGHT(BQ166,3)),
                --(INT('Data Sheet'!$B$15) &amp; "." &amp; RIGHT(BQ166,3))
            )
        ),
        "OK"
    )
)</f>
        <v>OK</v>
      </c>
      <c r="R166" s="19"/>
      <c r="S166" s="19"/>
      <c r="T166" s="19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1"/>
      <c r="AU166" s="21"/>
      <c r="AV166" s="21"/>
      <c r="AW166" s="22"/>
      <c r="AX166" s="99"/>
      <c r="AY166" s="20"/>
      <c r="AZ166" s="20"/>
      <c r="BA166" s="22"/>
      <c r="BB166">
        <v>158</v>
      </c>
      <c r="BC166" s="80"/>
      <c r="BD166" s="80"/>
      <c r="BE166" s="80"/>
      <c r="BF166" s="80"/>
      <c r="BG166" s="32" t="str">
        <f t="shared" si="26"/>
        <v/>
      </c>
      <c r="BH166" s="78">
        <f t="shared" si="24"/>
        <v>0</v>
      </c>
      <c r="BI166" s="2">
        <f t="shared" si="27"/>
        <v>0</v>
      </c>
      <c r="BJ166" s="2">
        <f t="shared" si="28"/>
        <v>0</v>
      </c>
      <c r="BK166" s="2">
        <f t="shared" si="25"/>
        <v>0</v>
      </c>
    </row>
    <row r="167" spans="2:63" ht="15" customHeight="1" x14ac:dyDescent="0.25">
      <c r="B167" s="14">
        <v>159</v>
      </c>
      <c r="C167" s="95" t="str">
        <f t="shared" si="29"/>
        <v/>
      </c>
      <c r="D167" s="15" t="str">
        <f t="shared" si="23"/>
        <v>OK</v>
      </c>
      <c r="E167" s="16" t="e">
        <f>VLOOKUP('Data Sheet'!$B$8,'Data Sheet'!$I$2:$J$9,2,FALSE)</f>
        <v>#N/A</v>
      </c>
      <c r="F167" s="16" t="str">
        <f t="shared" si="30"/>
        <v/>
      </c>
      <c r="G167" s="103">
        <f t="shared" si="31"/>
        <v>0</v>
      </c>
      <c r="H167" s="17" t="s">
        <v>26</v>
      </c>
      <c r="I167" s="17" t="s">
        <v>26</v>
      </c>
      <c r="J167" s="17" t="str">
        <f>IF('Data Sheet'!$B$9="NC-50","N/A","OK")</f>
        <v>OK</v>
      </c>
      <c r="K167" s="17" t="str">
        <f>IF('Data Sheet'!$B$9="NC-50","N/A","OK")</f>
        <v>OK</v>
      </c>
      <c r="L167" s="17" t="str">
        <f t="shared" si="32"/>
        <v>OK</v>
      </c>
      <c r="M167" s="17" t="str">
        <f t="shared" si="33"/>
        <v>OK</v>
      </c>
      <c r="N167" s="18" t="str">
        <f>IF(BO167&lt;&gt;"",
    IF(INT('Data Sheet'!$A$19)=INT('Data Sheet'!$B$19),
        --(INT('Data Sheet'!$A$19) &amp; "." &amp; BO167),
        IF(AND((--(INT('Data Sheet'!$A$19) &amp; "." &amp; BO167)&gt;=--('Data Sheet'!$A$19)), (--(INT('Data Sheet'!$A$19) &amp; "." &amp; BO167)&lt;=--('Data Sheet'!$B$19))),
            --(INT('Data Sheet'!$A$19) &amp; "." &amp; BO167),
            --(INT('Data Sheet'!$B$19) &amp; "." &amp; BO167)
        )
    ),
    IF(BN167&lt;&gt;"",
        IF(INT('Data Sheet'!$A$19)=INT('Data Sheet'!$B$19),
            --(INT('Data Sheet'!$A$19) &amp; "." &amp; LEFT(BN167,3)),
            IF(AND((--(INT('Data Sheet'!$A$19) &amp; "." &amp; LEFT(BN167,3))&gt;=--('Data Sheet'!$A$19)), (--(INT('Data Sheet'!$A$19) &amp; "." &amp; LEFT(BN167,3))&lt;=--('Data Sheet'!$B$19))),
                --(INT('Data Sheet'!$A$19) &amp; "." &amp; LEFT(BN167,3)),
                --(INT('Data Sheet'!$B$19) &amp; "." &amp; LEFT(BN167,3))
            )
        ),
        "OK"
    )
)</f>
        <v>OK</v>
      </c>
      <c r="O167" s="23" t="str">
        <f>IF(BP167&lt;&gt;"",
    IF(INT('Data Sheet'!$A$19)=INT('Data Sheet'!$B$19),
        --(INT('Data Sheet'!$A$19) &amp; "." &amp; BP167),
        IF(AND((--(INT('Data Sheet'!$A$19) &amp; "." &amp; BP167)&gt;=--('Data Sheet'!$A$19)), (--(INT('Data Sheet'!$A$19) &amp; "." &amp; BP167)&lt;=--('Data Sheet'!$B$19))),
            --(INT('Data Sheet'!$A$19) &amp; "." &amp; BP167),
            --(INT('Data Sheet'!$B$19) &amp; "." &amp; BP167)
        )
    ),
    IF(BN167&lt;&gt;"",
        IF(INT('Data Sheet'!$A$19)=INT('Data Sheet'!$B$19),
            --(INT('Data Sheet'!$A$19) &amp; "." &amp; RIGHT(BN167,3)),
            IF(AND((--(INT('Data Sheet'!$A$19) &amp; "." &amp; RIGHT(BN167,3))&gt;=--('Data Sheet'!$A$19)), (--(INT('Data Sheet'!$A$19) &amp; "." &amp; RIGHT(BN167,3))&lt;=--('Data Sheet'!$B$19))),
                --(INT('Data Sheet'!$A$19) &amp; "." &amp; RIGHT(BN167,3)),
                --(INT('Data Sheet'!$B$19) &amp; "." &amp; RIGHT(BN167,3))
            )
        ),
        "OK"
    )
)</f>
        <v>OK</v>
      </c>
      <c r="P167" s="23" t="str">
        <f>IF(BR167&lt;&gt;"",
    IF(INT('Data Sheet'!$A$19)=INT('Data Sheet'!$B$15),
        --(INT('Data Sheet'!$A$15) &amp; "." &amp; BR167),
        IF(AND((--(INT('Data Sheet'!$A$15) &amp; "." &amp; BR167)&gt;=--('Data Sheet'!$A$15)), (--(INT('Data Sheet'!$A$15) &amp; "." &amp; BR167)&lt;=--('Data Sheet'!$B$15))),
            --(INT('Data Sheet'!$A$15) &amp; "." &amp; BR167),
            --(INT('Data Sheet'!$B$15) &amp; "." &amp; BR167)
        )
    ),
    IF(BQ167&lt;&gt;"",
        IF(INT('Data Sheet'!$A$15)=INT('Data Sheet'!$B$15),
            --(INT('Data Sheet'!$A$15) &amp; "." &amp; LEFT(BQ167,3)),
            IF(AND((--(INT('Data Sheet'!$A$15) &amp; "." &amp; LEFT(BQ167,3))&gt;=--('Data Sheet'!$A$15)), (--(INT('Data Sheet'!$A$15) &amp; "." &amp; LEFT(BQ167,3))&lt;=--('Data Sheet'!$B$15))),
                --(INT('Data Sheet'!$A$15) &amp; "." &amp; LEFT(BQ167,3)),
                --(INT('Data Sheet'!$B$15) &amp; "." &amp; LEFT(BQ167,3))
            )
        ),
        "OK"
    )
)</f>
        <v>OK</v>
      </c>
      <c r="Q167" s="23" t="str">
        <f>IF(BS167&lt;&gt;"",
    IF(INT('Data Sheet'!$A$19)=INT('Data Sheet'!$B$15),
        --(INT('Data Sheet'!$A$15) &amp; "." &amp; BS167),
        IF(AND((--(INT('Data Sheet'!$A$15) &amp; "." &amp; BS167)&gt;=--('Data Sheet'!$A$15)), (--(INT('Data Sheet'!$A$15) &amp; "." &amp; BS167)&lt;=--('Data Sheet'!$B$15))),
            --(INT('Data Sheet'!$A$15) &amp; "." &amp; BS167),
            --(INT('Data Sheet'!$B$15) &amp; "." &amp; BS167)
        )
    ),
    IF(BQ167&lt;&gt;"",
        IF(INT('Data Sheet'!$A$15)=INT('Data Sheet'!$B$15),
            --(INT('Data Sheet'!$A$15) &amp; "." &amp; RIGHT(BQ167,3)),
            IF(AND((--(INT('Data Sheet'!$A$15) &amp; "." &amp; RIGHT(BQ167,3))&gt;=--('Data Sheet'!$A$15)), (--(INT('Data Sheet'!$A$15) &amp; "." &amp; RIGHT(BQ167,3))&lt;=--('Data Sheet'!$B$15))),
                --(INT('Data Sheet'!$A$15) &amp; "." &amp; RIGHT(BQ167,3)),
                --(INT('Data Sheet'!$B$15) &amp; "." &amp; RIGHT(BQ167,3))
            )
        ),
        "OK"
    )
)</f>
        <v>OK</v>
      </c>
      <c r="R167" s="19"/>
      <c r="S167" s="19"/>
      <c r="T167" s="19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1"/>
      <c r="AU167" s="21"/>
      <c r="AV167" s="21"/>
      <c r="AW167" s="22"/>
      <c r="AX167" s="99"/>
      <c r="AY167" s="20"/>
      <c r="AZ167" s="20"/>
      <c r="BA167" s="22"/>
      <c r="BB167">
        <v>159</v>
      </c>
      <c r="BC167" s="80"/>
      <c r="BD167" s="80"/>
      <c r="BE167" s="80"/>
      <c r="BF167" s="80"/>
      <c r="BG167" s="32" t="str">
        <f t="shared" si="26"/>
        <v/>
      </c>
      <c r="BH167" s="78">
        <f t="shared" si="24"/>
        <v>0</v>
      </c>
      <c r="BI167" s="2">
        <f t="shared" si="27"/>
        <v>0</v>
      </c>
      <c r="BJ167" s="2">
        <f t="shared" si="28"/>
        <v>0</v>
      </c>
      <c r="BK167" s="2">
        <f t="shared" si="25"/>
        <v>0</v>
      </c>
    </row>
    <row r="168" spans="2:63" ht="15" customHeight="1" x14ac:dyDescent="0.25">
      <c r="B168" s="14">
        <v>160</v>
      </c>
      <c r="C168" s="95" t="str">
        <f t="shared" si="29"/>
        <v/>
      </c>
      <c r="D168" s="15" t="str">
        <f t="shared" si="23"/>
        <v>OK</v>
      </c>
      <c r="E168" s="16" t="e">
        <f>VLOOKUP('Data Sheet'!$B$8,'Data Sheet'!$I$2:$J$9,2,FALSE)</f>
        <v>#N/A</v>
      </c>
      <c r="F168" s="16" t="str">
        <f t="shared" si="30"/>
        <v/>
      </c>
      <c r="G168" s="103">
        <f t="shared" si="31"/>
        <v>0</v>
      </c>
      <c r="H168" s="17" t="s">
        <v>26</v>
      </c>
      <c r="I168" s="17" t="s">
        <v>26</v>
      </c>
      <c r="J168" s="17" t="str">
        <f>IF('Data Sheet'!$B$9="NC-50","N/A","OK")</f>
        <v>OK</v>
      </c>
      <c r="K168" s="17" t="str">
        <f>IF('Data Sheet'!$B$9="NC-50","N/A","OK")</f>
        <v>OK</v>
      </c>
      <c r="L168" s="17" t="str">
        <f t="shared" si="32"/>
        <v>OK</v>
      </c>
      <c r="M168" s="17" t="str">
        <f t="shared" si="33"/>
        <v>OK</v>
      </c>
      <c r="N168" s="18" t="str">
        <f>IF(BO168&lt;&gt;"",
    IF(INT('Data Sheet'!$A$19)=INT('Data Sheet'!$B$19),
        --(INT('Data Sheet'!$A$19) &amp; "." &amp; BO168),
        IF(AND((--(INT('Data Sheet'!$A$19) &amp; "." &amp; BO168)&gt;=--('Data Sheet'!$A$19)), (--(INT('Data Sheet'!$A$19) &amp; "." &amp; BO168)&lt;=--('Data Sheet'!$B$19))),
            --(INT('Data Sheet'!$A$19) &amp; "." &amp; BO168),
            --(INT('Data Sheet'!$B$19) &amp; "." &amp; BO168)
        )
    ),
    IF(BN168&lt;&gt;"",
        IF(INT('Data Sheet'!$A$19)=INT('Data Sheet'!$B$19),
            --(INT('Data Sheet'!$A$19) &amp; "." &amp; LEFT(BN168,3)),
            IF(AND((--(INT('Data Sheet'!$A$19) &amp; "." &amp; LEFT(BN168,3))&gt;=--('Data Sheet'!$A$19)), (--(INT('Data Sheet'!$A$19) &amp; "." &amp; LEFT(BN168,3))&lt;=--('Data Sheet'!$B$19))),
                --(INT('Data Sheet'!$A$19) &amp; "." &amp; LEFT(BN168,3)),
                --(INT('Data Sheet'!$B$19) &amp; "." &amp; LEFT(BN168,3))
            )
        ),
        "OK"
    )
)</f>
        <v>OK</v>
      </c>
      <c r="O168" s="23" t="str">
        <f>IF(BP168&lt;&gt;"",
    IF(INT('Data Sheet'!$A$19)=INT('Data Sheet'!$B$19),
        --(INT('Data Sheet'!$A$19) &amp; "." &amp; BP168),
        IF(AND((--(INT('Data Sheet'!$A$19) &amp; "." &amp; BP168)&gt;=--('Data Sheet'!$A$19)), (--(INT('Data Sheet'!$A$19) &amp; "." &amp; BP168)&lt;=--('Data Sheet'!$B$19))),
            --(INT('Data Sheet'!$A$19) &amp; "." &amp; BP168),
            --(INT('Data Sheet'!$B$19) &amp; "." &amp; BP168)
        )
    ),
    IF(BN168&lt;&gt;"",
        IF(INT('Data Sheet'!$A$19)=INT('Data Sheet'!$B$19),
            --(INT('Data Sheet'!$A$19) &amp; "." &amp; RIGHT(BN168,3)),
            IF(AND((--(INT('Data Sheet'!$A$19) &amp; "." &amp; RIGHT(BN168,3))&gt;=--('Data Sheet'!$A$19)), (--(INT('Data Sheet'!$A$19) &amp; "." &amp; RIGHT(BN168,3))&lt;=--('Data Sheet'!$B$19))),
                --(INT('Data Sheet'!$A$19) &amp; "." &amp; RIGHT(BN168,3)),
                --(INT('Data Sheet'!$B$19) &amp; "." &amp; RIGHT(BN168,3))
            )
        ),
        "OK"
    )
)</f>
        <v>OK</v>
      </c>
      <c r="P168" s="23" t="str">
        <f>IF(BR168&lt;&gt;"",
    IF(INT('Data Sheet'!$A$19)=INT('Data Sheet'!$B$15),
        --(INT('Data Sheet'!$A$15) &amp; "." &amp; BR168),
        IF(AND((--(INT('Data Sheet'!$A$15) &amp; "." &amp; BR168)&gt;=--('Data Sheet'!$A$15)), (--(INT('Data Sheet'!$A$15) &amp; "." &amp; BR168)&lt;=--('Data Sheet'!$B$15))),
            --(INT('Data Sheet'!$A$15) &amp; "." &amp; BR168),
            --(INT('Data Sheet'!$B$15) &amp; "." &amp; BR168)
        )
    ),
    IF(BQ168&lt;&gt;"",
        IF(INT('Data Sheet'!$A$15)=INT('Data Sheet'!$B$15),
            --(INT('Data Sheet'!$A$15) &amp; "." &amp; LEFT(BQ168,3)),
            IF(AND((--(INT('Data Sheet'!$A$15) &amp; "." &amp; LEFT(BQ168,3))&gt;=--('Data Sheet'!$A$15)), (--(INT('Data Sheet'!$A$15) &amp; "." &amp; LEFT(BQ168,3))&lt;=--('Data Sheet'!$B$15))),
                --(INT('Data Sheet'!$A$15) &amp; "." &amp; LEFT(BQ168,3)),
                --(INT('Data Sheet'!$B$15) &amp; "." &amp; LEFT(BQ168,3))
            )
        ),
        "OK"
    )
)</f>
        <v>OK</v>
      </c>
      <c r="Q168" s="23" t="str">
        <f>IF(BS168&lt;&gt;"",
    IF(INT('Data Sheet'!$A$19)=INT('Data Sheet'!$B$15),
        --(INT('Data Sheet'!$A$15) &amp; "." &amp; BS168),
        IF(AND((--(INT('Data Sheet'!$A$15) &amp; "." &amp; BS168)&gt;=--('Data Sheet'!$A$15)), (--(INT('Data Sheet'!$A$15) &amp; "." &amp; BS168)&lt;=--('Data Sheet'!$B$15))),
            --(INT('Data Sheet'!$A$15) &amp; "." &amp; BS168),
            --(INT('Data Sheet'!$B$15) &amp; "." &amp; BS168)
        )
    ),
    IF(BQ168&lt;&gt;"",
        IF(INT('Data Sheet'!$A$15)=INT('Data Sheet'!$B$15),
            --(INT('Data Sheet'!$A$15) &amp; "." &amp; RIGHT(BQ168,3)),
            IF(AND((--(INT('Data Sheet'!$A$15) &amp; "." &amp; RIGHT(BQ168,3))&gt;=--('Data Sheet'!$A$15)), (--(INT('Data Sheet'!$A$15) &amp; "." &amp; RIGHT(BQ168,3))&lt;=--('Data Sheet'!$B$15))),
                --(INT('Data Sheet'!$A$15) &amp; "." &amp; RIGHT(BQ168,3)),
                --(INT('Data Sheet'!$B$15) &amp; "." &amp; RIGHT(BQ168,3))
            )
        ),
        "OK"
    )
)</f>
        <v>OK</v>
      </c>
      <c r="R168" s="19"/>
      <c r="S168" s="19"/>
      <c r="T168" s="19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1"/>
      <c r="AU168" s="21"/>
      <c r="AV168" s="21"/>
      <c r="AW168" s="22"/>
      <c r="AX168" s="99"/>
      <c r="AY168" s="20"/>
      <c r="AZ168" s="20"/>
      <c r="BA168" s="22"/>
      <c r="BB168">
        <v>160</v>
      </c>
      <c r="BC168" s="80"/>
      <c r="BD168" s="80"/>
      <c r="BE168" s="80"/>
      <c r="BF168" s="80"/>
      <c r="BG168" s="32" t="str">
        <f t="shared" si="26"/>
        <v/>
      </c>
      <c r="BH168" s="78">
        <f t="shared" si="24"/>
        <v>0</v>
      </c>
      <c r="BI168" s="2">
        <f t="shared" si="27"/>
        <v>0</v>
      </c>
      <c r="BJ168" s="2">
        <f t="shared" si="28"/>
        <v>0</v>
      </c>
      <c r="BK168" s="2">
        <f t="shared" si="25"/>
        <v>0</v>
      </c>
    </row>
    <row r="169" spans="2:63" ht="15" customHeight="1" x14ac:dyDescent="0.25">
      <c r="B169" s="14">
        <v>161</v>
      </c>
      <c r="C169" s="95" t="str">
        <f t="shared" si="29"/>
        <v/>
      </c>
      <c r="D169" s="15" t="str">
        <f t="shared" si="23"/>
        <v>OK</v>
      </c>
      <c r="E169" s="16" t="e">
        <f>VLOOKUP('Data Sheet'!$B$8,'Data Sheet'!$I$2:$J$9,2,FALSE)</f>
        <v>#N/A</v>
      </c>
      <c r="F169" s="16" t="str">
        <f t="shared" si="30"/>
        <v/>
      </c>
      <c r="G169" s="103">
        <f t="shared" si="31"/>
        <v>0</v>
      </c>
      <c r="H169" s="17" t="s">
        <v>26</v>
      </c>
      <c r="I169" s="17" t="s">
        <v>26</v>
      </c>
      <c r="J169" s="17" t="str">
        <f>IF('Data Sheet'!$B$9="NC-50","N/A","OK")</f>
        <v>OK</v>
      </c>
      <c r="K169" s="17" t="str">
        <f>IF('Data Sheet'!$B$9="NC-50","N/A","OK")</f>
        <v>OK</v>
      </c>
      <c r="L169" s="17" t="str">
        <f t="shared" si="32"/>
        <v>OK</v>
      </c>
      <c r="M169" s="17" t="str">
        <f t="shared" si="33"/>
        <v>OK</v>
      </c>
      <c r="N169" s="18" t="str">
        <f>IF(BO169&lt;&gt;"",
    IF(INT('Data Sheet'!$A$19)=INT('Data Sheet'!$B$19),
        --(INT('Data Sheet'!$A$19) &amp; "." &amp; BO169),
        IF(AND((--(INT('Data Sheet'!$A$19) &amp; "." &amp; BO169)&gt;=--('Data Sheet'!$A$19)), (--(INT('Data Sheet'!$A$19) &amp; "." &amp; BO169)&lt;=--('Data Sheet'!$B$19))),
            --(INT('Data Sheet'!$A$19) &amp; "." &amp; BO169),
            --(INT('Data Sheet'!$B$19) &amp; "." &amp; BO169)
        )
    ),
    IF(BN169&lt;&gt;"",
        IF(INT('Data Sheet'!$A$19)=INT('Data Sheet'!$B$19),
            --(INT('Data Sheet'!$A$19) &amp; "." &amp; LEFT(BN169,3)),
            IF(AND((--(INT('Data Sheet'!$A$19) &amp; "." &amp; LEFT(BN169,3))&gt;=--('Data Sheet'!$A$19)), (--(INT('Data Sheet'!$A$19) &amp; "." &amp; LEFT(BN169,3))&lt;=--('Data Sheet'!$B$19))),
                --(INT('Data Sheet'!$A$19) &amp; "." &amp; LEFT(BN169,3)),
                --(INT('Data Sheet'!$B$19) &amp; "." &amp; LEFT(BN169,3))
            )
        ),
        "OK"
    )
)</f>
        <v>OK</v>
      </c>
      <c r="O169" s="23" t="str">
        <f>IF(BP169&lt;&gt;"",
    IF(INT('Data Sheet'!$A$19)=INT('Data Sheet'!$B$19),
        --(INT('Data Sheet'!$A$19) &amp; "." &amp; BP169),
        IF(AND((--(INT('Data Sheet'!$A$19) &amp; "." &amp; BP169)&gt;=--('Data Sheet'!$A$19)), (--(INT('Data Sheet'!$A$19) &amp; "." &amp; BP169)&lt;=--('Data Sheet'!$B$19))),
            --(INT('Data Sheet'!$A$19) &amp; "." &amp; BP169),
            --(INT('Data Sheet'!$B$19) &amp; "." &amp; BP169)
        )
    ),
    IF(BN169&lt;&gt;"",
        IF(INT('Data Sheet'!$A$19)=INT('Data Sheet'!$B$19),
            --(INT('Data Sheet'!$A$19) &amp; "." &amp; RIGHT(BN169,3)),
            IF(AND((--(INT('Data Sheet'!$A$19) &amp; "." &amp; RIGHT(BN169,3))&gt;=--('Data Sheet'!$A$19)), (--(INT('Data Sheet'!$A$19) &amp; "." &amp; RIGHT(BN169,3))&lt;=--('Data Sheet'!$B$19))),
                --(INT('Data Sheet'!$A$19) &amp; "." &amp; RIGHT(BN169,3)),
                --(INT('Data Sheet'!$B$19) &amp; "." &amp; RIGHT(BN169,3))
            )
        ),
        "OK"
    )
)</f>
        <v>OK</v>
      </c>
      <c r="P169" s="23" t="str">
        <f>IF(BR169&lt;&gt;"",
    IF(INT('Data Sheet'!$A$19)=INT('Data Sheet'!$B$15),
        --(INT('Data Sheet'!$A$15) &amp; "." &amp; BR169),
        IF(AND((--(INT('Data Sheet'!$A$15) &amp; "." &amp; BR169)&gt;=--('Data Sheet'!$A$15)), (--(INT('Data Sheet'!$A$15) &amp; "." &amp; BR169)&lt;=--('Data Sheet'!$B$15))),
            --(INT('Data Sheet'!$A$15) &amp; "." &amp; BR169),
            --(INT('Data Sheet'!$B$15) &amp; "." &amp; BR169)
        )
    ),
    IF(BQ169&lt;&gt;"",
        IF(INT('Data Sheet'!$A$15)=INT('Data Sheet'!$B$15),
            --(INT('Data Sheet'!$A$15) &amp; "." &amp; LEFT(BQ169,3)),
            IF(AND((--(INT('Data Sheet'!$A$15) &amp; "." &amp; LEFT(BQ169,3))&gt;=--('Data Sheet'!$A$15)), (--(INT('Data Sheet'!$A$15) &amp; "." &amp; LEFT(BQ169,3))&lt;=--('Data Sheet'!$B$15))),
                --(INT('Data Sheet'!$A$15) &amp; "." &amp; LEFT(BQ169,3)),
                --(INT('Data Sheet'!$B$15) &amp; "." &amp; LEFT(BQ169,3))
            )
        ),
        "OK"
    )
)</f>
        <v>OK</v>
      </c>
      <c r="Q169" s="23" t="str">
        <f>IF(BS169&lt;&gt;"",
    IF(INT('Data Sheet'!$A$19)=INT('Data Sheet'!$B$15),
        --(INT('Data Sheet'!$A$15) &amp; "." &amp; BS169),
        IF(AND((--(INT('Data Sheet'!$A$15) &amp; "." &amp; BS169)&gt;=--('Data Sheet'!$A$15)), (--(INT('Data Sheet'!$A$15) &amp; "." &amp; BS169)&lt;=--('Data Sheet'!$B$15))),
            --(INT('Data Sheet'!$A$15) &amp; "." &amp; BS169),
            --(INT('Data Sheet'!$B$15) &amp; "." &amp; BS169)
        )
    ),
    IF(BQ169&lt;&gt;"",
        IF(INT('Data Sheet'!$A$15)=INT('Data Sheet'!$B$15),
            --(INT('Data Sheet'!$A$15) &amp; "." &amp; RIGHT(BQ169,3)),
            IF(AND((--(INT('Data Sheet'!$A$15) &amp; "." &amp; RIGHT(BQ169,3))&gt;=--('Data Sheet'!$A$15)), (--(INT('Data Sheet'!$A$15) &amp; "." &amp; RIGHT(BQ169,3))&lt;=--('Data Sheet'!$B$15))),
                --(INT('Data Sheet'!$A$15) &amp; "." &amp; RIGHT(BQ169,3)),
                --(INT('Data Sheet'!$B$15) &amp; "." &amp; RIGHT(BQ169,3))
            )
        ),
        "OK"
    )
)</f>
        <v>OK</v>
      </c>
      <c r="R169" s="19"/>
      <c r="S169" s="19"/>
      <c r="T169" s="19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1"/>
      <c r="AU169" s="21"/>
      <c r="AV169" s="21"/>
      <c r="AW169" s="22"/>
      <c r="AX169" s="99"/>
      <c r="AY169" s="20"/>
      <c r="AZ169" s="20"/>
      <c r="BA169" s="22"/>
      <c r="BB169">
        <v>161</v>
      </c>
      <c r="BC169" s="80"/>
      <c r="BD169" s="80"/>
      <c r="BE169" s="80"/>
      <c r="BF169" s="80"/>
      <c r="BG169" s="32" t="str">
        <f t="shared" si="26"/>
        <v/>
      </c>
      <c r="BH169" s="78">
        <f t="shared" si="24"/>
        <v>0</v>
      </c>
      <c r="BI169" s="2">
        <f t="shared" si="27"/>
        <v>0</v>
      </c>
      <c r="BJ169" s="2">
        <f t="shared" si="28"/>
        <v>0</v>
      </c>
      <c r="BK169" s="2">
        <f t="shared" si="25"/>
        <v>0</v>
      </c>
    </row>
    <row r="170" spans="2:63" ht="15" customHeight="1" x14ac:dyDescent="0.25">
      <c r="B170" s="14">
        <v>162</v>
      </c>
      <c r="C170" s="95" t="str">
        <f t="shared" si="29"/>
        <v/>
      </c>
      <c r="D170" s="15" t="str">
        <f t="shared" si="23"/>
        <v>OK</v>
      </c>
      <c r="E170" s="16" t="e">
        <f>VLOOKUP('Data Sheet'!$B$8,'Data Sheet'!$I$2:$J$9,2,FALSE)</f>
        <v>#N/A</v>
      </c>
      <c r="F170" s="16" t="str">
        <f t="shared" si="30"/>
        <v/>
      </c>
      <c r="G170" s="103">
        <f t="shared" si="31"/>
        <v>0</v>
      </c>
      <c r="H170" s="17" t="s">
        <v>26</v>
      </c>
      <c r="I170" s="17" t="s">
        <v>26</v>
      </c>
      <c r="J170" s="17" t="str">
        <f>IF('Data Sheet'!$B$9="NC-50","N/A","OK")</f>
        <v>OK</v>
      </c>
      <c r="K170" s="17" t="str">
        <f>IF('Data Sheet'!$B$9="NC-50","N/A","OK")</f>
        <v>OK</v>
      </c>
      <c r="L170" s="17" t="str">
        <f t="shared" si="32"/>
        <v>OK</v>
      </c>
      <c r="M170" s="17" t="str">
        <f t="shared" si="33"/>
        <v>OK</v>
      </c>
      <c r="N170" s="18" t="str">
        <f>IF(BO170&lt;&gt;"",
    IF(INT('Data Sheet'!$A$19)=INT('Data Sheet'!$B$19),
        --(INT('Data Sheet'!$A$19) &amp; "." &amp; BO170),
        IF(AND((--(INT('Data Sheet'!$A$19) &amp; "." &amp; BO170)&gt;=--('Data Sheet'!$A$19)), (--(INT('Data Sheet'!$A$19) &amp; "." &amp; BO170)&lt;=--('Data Sheet'!$B$19))),
            --(INT('Data Sheet'!$A$19) &amp; "." &amp; BO170),
            --(INT('Data Sheet'!$B$19) &amp; "." &amp; BO170)
        )
    ),
    IF(BN170&lt;&gt;"",
        IF(INT('Data Sheet'!$A$19)=INT('Data Sheet'!$B$19),
            --(INT('Data Sheet'!$A$19) &amp; "." &amp; LEFT(BN170,3)),
            IF(AND((--(INT('Data Sheet'!$A$19) &amp; "." &amp; LEFT(BN170,3))&gt;=--('Data Sheet'!$A$19)), (--(INT('Data Sheet'!$A$19) &amp; "." &amp; LEFT(BN170,3))&lt;=--('Data Sheet'!$B$19))),
                --(INT('Data Sheet'!$A$19) &amp; "." &amp; LEFT(BN170,3)),
                --(INT('Data Sheet'!$B$19) &amp; "." &amp; LEFT(BN170,3))
            )
        ),
        "OK"
    )
)</f>
        <v>OK</v>
      </c>
      <c r="O170" s="23" t="str">
        <f>IF(BP170&lt;&gt;"",
    IF(INT('Data Sheet'!$A$19)=INT('Data Sheet'!$B$19),
        --(INT('Data Sheet'!$A$19) &amp; "." &amp; BP170),
        IF(AND((--(INT('Data Sheet'!$A$19) &amp; "." &amp; BP170)&gt;=--('Data Sheet'!$A$19)), (--(INT('Data Sheet'!$A$19) &amp; "." &amp; BP170)&lt;=--('Data Sheet'!$B$19))),
            --(INT('Data Sheet'!$A$19) &amp; "." &amp; BP170),
            --(INT('Data Sheet'!$B$19) &amp; "." &amp; BP170)
        )
    ),
    IF(BN170&lt;&gt;"",
        IF(INT('Data Sheet'!$A$19)=INT('Data Sheet'!$B$19),
            --(INT('Data Sheet'!$A$19) &amp; "." &amp; RIGHT(BN170,3)),
            IF(AND((--(INT('Data Sheet'!$A$19) &amp; "." &amp; RIGHT(BN170,3))&gt;=--('Data Sheet'!$A$19)), (--(INT('Data Sheet'!$A$19) &amp; "." &amp; RIGHT(BN170,3))&lt;=--('Data Sheet'!$B$19))),
                --(INT('Data Sheet'!$A$19) &amp; "." &amp; RIGHT(BN170,3)),
                --(INT('Data Sheet'!$B$19) &amp; "." &amp; RIGHT(BN170,3))
            )
        ),
        "OK"
    )
)</f>
        <v>OK</v>
      </c>
      <c r="P170" s="23" t="str">
        <f>IF(BR170&lt;&gt;"",
    IF(INT('Data Sheet'!$A$19)=INT('Data Sheet'!$B$15),
        --(INT('Data Sheet'!$A$15) &amp; "." &amp; BR170),
        IF(AND((--(INT('Data Sheet'!$A$15) &amp; "." &amp; BR170)&gt;=--('Data Sheet'!$A$15)), (--(INT('Data Sheet'!$A$15) &amp; "." &amp; BR170)&lt;=--('Data Sheet'!$B$15))),
            --(INT('Data Sheet'!$A$15) &amp; "." &amp; BR170),
            --(INT('Data Sheet'!$B$15) &amp; "." &amp; BR170)
        )
    ),
    IF(BQ170&lt;&gt;"",
        IF(INT('Data Sheet'!$A$15)=INT('Data Sheet'!$B$15),
            --(INT('Data Sheet'!$A$15) &amp; "." &amp; LEFT(BQ170,3)),
            IF(AND((--(INT('Data Sheet'!$A$15) &amp; "." &amp; LEFT(BQ170,3))&gt;=--('Data Sheet'!$A$15)), (--(INT('Data Sheet'!$A$15) &amp; "." &amp; LEFT(BQ170,3))&lt;=--('Data Sheet'!$B$15))),
                --(INT('Data Sheet'!$A$15) &amp; "." &amp; LEFT(BQ170,3)),
                --(INT('Data Sheet'!$B$15) &amp; "." &amp; LEFT(BQ170,3))
            )
        ),
        "OK"
    )
)</f>
        <v>OK</v>
      </c>
      <c r="Q170" s="23" t="str">
        <f>IF(BS170&lt;&gt;"",
    IF(INT('Data Sheet'!$A$19)=INT('Data Sheet'!$B$15),
        --(INT('Data Sheet'!$A$15) &amp; "." &amp; BS170),
        IF(AND((--(INT('Data Sheet'!$A$15) &amp; "." &amp; BS170)&gt;=--('Data Sheet'!$A$15)), (--(INT('Data Sheet'!$A$15) &amp; "." &amp; BS170)&lt;=--('Data Sheet'!$B$15))),
            --(INT('Data Sheet'!$A$15) &amp; "." &amp; BS170),
            --(INT('Data Sheet'!$B$15) &amp; "." &amp; BS170)
        )
    ),
    IF(BQ170&lt;&gt;"",
        IF(INT('Data Sheet'!$A$15)=INT('Data Sheet'!$B$15),
            --(INT('Data Sheet'!$A$15) &amp; "." &amp; RIGHT(BQ170,3)),
            IF(AND((--(INT('Data Sheet'!$A$15) &amp; "." &amp; RIGHT(BQ170,3))&gt;=--('Data Sheet'!$A$15)), (--(INT('Data Sheet'!$A$15) &amp; "." &amp; RIGHT(BQ170,3))&lt;=--('Data Sheet'!$B$15))),
                --(INT('Data Sheet'!$A$15) &amp; "." &amp; RIGHT(BQ170,3)),
                --(INT('Data Sheet'!$B$15) &amp; "." &amp; RIGHT(BQ170,3))
            )
        ),
        "OK"
    )
)</f>
        <v>OK</v>
      </c>
      <c r="R170" s="19"/>
      <c r="S170" s="19"/>
      <c r="T170" s="19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1"/>
      <c r="AU170" s="21"/>
      <c r="AV170" s="21"/>
      <c r="AW170" s="22"/>
      <c r="AX170" s="99"/>
      <c r="AY170" s="20"/>
      <c r="AZ170" s="20"/>
      <c r="BA170" s="22"/>
      <c r="BB170">
        <v>162</v>
      </c>
      <c r="BC170" s="80"/>
      <c r="BD170" s="80"/>
      <c r="BE170" s="80"/>
      <c r="BF170" s="80"/>
      <c r="BG170" s="32" t="str">
        <f t="shared" si="26"/>
        <v/>
      </c>
      <c r="BH170" s="78">
        <f t="shared" si="24"/>
        <v>0</v>
      </c>
      <c r="BI170" s="2">
        <f t="shared" si="27"/>
        <v>0</v>
      </c>
      <c r="BJ170" s="2">
        <f t="shared" si="28"/>
        <v>0</v>
      </c>
      <c r="BK170" s="2">
        <f t="shared" si="25"/>
        <v>0</v>
      </c>
    </row>
    <row r="171" spans="2:63" ht="15" customHeight="1" x14ac:dyDescent="0.25">
      <c r="B171" s="14">
        <v>163</v>
      </c>
      <c r="C171" s="95" t="str">
        <f t="shared" si="29"/>
        <v/>
      </c>
      <c r="D171" s="15" t="str">
        <f t="shared" si="23"/>
        <v>OK</v>
      </c>
      <c r="E171" s="16" t="e">
        <f>VLOOKUP('Data Sheet'!$B$8,'Data Sheet'!$I$2:$J$9,2,FALSE)</f>
        <v>#N/A</v>
      </c>
      <c r="F171" s="16" t="str">
        <f t="shared" si="30"/>
        <v/>
      </c>
      <c r="G171" s="103">
        <f t="shared" si="31"/>
        <v>0</v>
      </c>
      <c r="H171" s="17" t="s">
        <v>26</v>
      </c>
      <c r="I171" s="17" t="s">
        <v>26</v>
      </c>
      <c r="J171" s="17" t="str">
        <f>IF('Data Sheet'!$B$9="NC-50","N/A","OK")</f>
        <v>OK</v>
      </c>
      <c r="K171" s="17" t="str">
        <f>IF('Data Sheet'!$B$9="NC-50","N/A","OK")</f>
        <v>OK</v>
      </c>
      <c r="L171" s="17" t="str">
        <f t="shared" si="32"/>
        <v>OK</v>
      </c>
      <c r="M171" s="17" t="str">
        <f t="shared" si="33"/>
        <v>OK</v>
      </c>
      <c r="N171" s="18" t="str">
        <f>IF(BO171&lt;&gt;"",
    IF(INT('Data Sheet'!$A$19)=INT('Data Sheet'!$B$19),
        --(INT('Data Sheet'!$A$19) &amp; "." &amp; BO171),
        IF(AND((--(INT('Data Sheet'!$A$19) &amp; "." &amp; BO171)&gt;=--('Data Sheet'!$A$19)), (--(INT('Data Sheet'!$A$19) &amp; "." &amp; BO171)&lt;=--('Data Sheet'!$B$19))),
            --(INT('Data Sheet'!$A$19) &amp; "." &amp; BO171),
            --(INT('Data Sheet'!$B$19) &amp; "." &amp; BO171)
        )
    ),
    IF(BN171&lt;&gt;"",
        IF(INT('Data Sheet'!$A$19)=INT('Data Sheet'!$B$19),
            --(INT('Data Sheet'!$A$19) &amp; "." &amp; LEFT(BN171,3)),
            IF(AND((--(INT('Data Sheet'!$A$19) &amp; "." &amp; LEFT(BN171,3))&gt;=--('Data Sheet'!$A$19)), (--(INT('Data Sheet'!$A$19) &amp; "." &amp; LEFT(BN171,3))&lt;=--('Data Sheet'!$B$19))),
                --(INT('Data Sheet'!$A$19) &amp; "." &amp; LEFT(BN171,3)),
                --(INT('Data Sheet'!$B$19) &amp; "." &amp; LEFT(BN171,3))
            )
        ),
        "OK"
    )
)</f>
        <v>OK</v>
      </c>
      <c r="O171" s="23" t="str">
        <f>IF(BP171&lt;&gt;"",
    IF(INT('Data Sheet'!$A$19)=INT('Data Sheet'!$B$19),
        --(INT('Data Sheet'!$A$19) &amp; "." &amp; BP171),
        IF(AND((--(INT('Data Sheet'!$A$19) &amp; "." &amp; BP171)&gt;=--('Data Sheet'!$A$19)), (--(INT('Data Sheet'!$A$19) &amp; "." &amp; BP171)&lt;=--('Data Sheet'!$B$19))),
            --(INT('Data Sheet'!$A$19) &amp; "." &amp; BP171),
            --(INT('Data Sheet'!$B$19) &amp; "." &amp; BP171)
        )
    ),
    IF(BN171&lt;&gt;"",
        IF(INT('Data Sheet'!$A$19)=INT('Data Sheet'!$B$19),
            --(INT('Data Sheet'!$A$19) &amp; "." &amp; RIGHT(BN171,3)),
            IF(AND((--(INT('Data Sheet'!$A$19) &amp; "." &amp; RIGHT(BN171,3))&gt;=--('Data Sheet'!$A$19)), (--(INT('Data Sheet'!$A$19) &amp; "." &amp; RIGHT(BN171,3))&lt;=--('Data Sheet'!$B$19))),
                --(INT('Data Sheet'!$A$19) &amp; "." &amp; RIGHT(BN171,3)),
                --(INT('Data Sheet'!$B$19) &amp; "." &amp; RIGHT(BN171,3))
            )
        ),
        "OK"
    )
)</f>
        <v>OK</v>
      </c>
      <c r="P171" s="23" t="str">
        <f>IF(BR171&lt;&gt;"",
    IF(INT('Data Sheet'!$A$19)=INT('Data Sheet'!$B$15),
        --(INT('Data Sheet'!$A$15) &amp; "." &amp; BR171),
        IF(AND((--(INT('Data Sheet'!$A$15) &amp; "." &amp; BR171)&gt;=--('Data Sheet'!$A$15)), (--(INT('Data Sheet'!$A$15) &amp; "." &amp; BR171)&lt;=--('Data Sheet'!$B$15))),
            --(INT('Data Sheet'!$A$15) &amp; "." &amp; BR171),
            --(INT('Data Sheet'!$B$15) &amp; "." &amp; BR171)
        )
    ),
    IF(BQ171&lt;&gt;"",
        IF(INT('Data Sheet'!$A$15)=INT('Data Sheet'!$B$15),
            --(INT('Data Sheet'!$A$15) &amp; "." &amp; LEFT(BQ171,3)),
            IF(AND((--(INT('Data Sheet'!$A$15) &amp; "." &amp; LEFT(BQ171,3))&gt;=--('Data Sheet'!$A$15)), (--(INT('Data Sheet'!$A$15) &amp; "." &amp; LEFT(BQ171,3))&lt;=--('Data Sheet'!$B$15))),
                --(INT('Data Sheet'!$A$15) &amp; "." &amp; LEFT(BQ171,3)),
                --(INT('Data Sheet'!$B$15) &amp; "." &amp; LEFT(BQ171,3))
            )
        ),
        "OK"
    )
)</f>
        <v>OK</v>
      </c>
      <c r="Q171" s="23" t="str">
        <f>IF(BS171&lt;&gt;"",
    IF(INT('Data Sheet'!$A$19)=INT('Data Sheet'!$B$15),
        --(INT('Data Sheet'!$A$15) &amp; "." &amp; BS171),
        IF(AND((--(INT('Data Sheet'!$A$15) &amp; "." &amp; BS171)&gt;=--('Data Sheet'!$A$15)), (--(INT('Data Sheet'!$A$15) &amp; "." &amp; BS171)&lt;=--('Data Sheet'!$B$15))),
            --(INT('Data Sheet'!$A$15) &amp; "." &amp; BS171),
            --(INT('Data Sheet'!$B$15) &amp; "." &amp; BS171)
        )
    ),
    IF(BQ171&lt;&gt;"",
        IF(INT('Data Sheet'!$A$15)=INT('Data Sheet'!$B$15),
            --(INT('Data Sheet'!$A$15) &amp; "." &amp; RIGHT(BQ171,3)),
            IF(AND((--(INT('Data Sheet'!$A$15) &amp; "." &amp; RIGHT(BQ171,3))&gt;=--('Data Sheet'!$A$15)), (--(INT('Data Sheet'!$A$15) &amp; "." &amp; RIGHT(BQ171,3))&lt;=--('Data Sheet'!$B$15))),
                --(INT('Data Sheet'!$A$15) &amp; "." &amp; RIGHT(BQ171,3)),
                --(INT('Data Sheet'!$B$15) &amp; "." &amp; RIGHT(BQ171,3))
            )
        ),
        "OK"
    )
)</f>
        <v>OK</v>
      </c>
      <c r="R171" s="19"/>
      <c r="S171" s="19"/>
      <c r="T171" s="19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1"/>
      <c r="AU171" s="21"/>
      <c r="AV171" s="21"/>
      <c r="AW171" s="22"/>
      <c r="AX171" s="99"/>
      <c r="AY171" s="20"/>
      <c r="AZ171" s="20"/>
      <c r="BA171" s="22"/>
      <c r="BB171">
        <v>163</v>
      </c>
      <c r="BC171" s="80"/>
      <c r="BD171" s="80"/>
      <c r="BE171" s="80"/>
      <c r="BF171" s="80"/>
      <c r="BG171" s="32" t="str">
        <f t="shared" si="26"/>
        <v/>
      </c>
      <c r="BH171" s="78">
        <f t="shared" si="24"/>
        <v>0</v>
      </c>
      <c r="BI171" s="2">
        <f t="shared" si="27"/>
        <v>0</v>
      </c>
      <c r="BJ171" s="2">
        <f t="shared" si="28"/>
        <v>0</v>
      </c>
      <c r="BK171" s="2">
        <f t="shared" si="25"/>
        <v>0</v>
      </c>
    </row>
    <row r="172" spans="2:63" ht="15" customHeight="1" x14ac:dyDescent="0.25">
      <c r="B172" s="14">
        <v>164</v>
      </c>
      <c r="C172" s="95" t="str">
        <f t="shared" si="29"/>
        <v/>
      </c>
      <c r="D172" s="15" t="str">
        <f t="shared" si="23"/>
        <v>OK</v>
      </c>
      <c r="E172" s="16" t="e">
        <f>VLOOKUP('Data Sheet'!$B$8,'Data Sheet'!$I$2:$J$9,2,FALSE)</f>
        <v>#N/A</v>
      </c>
      <c r="F172" s="16" t="str">
        <f t="shared" si="30"/>
        <v/>
      </c>
      <c r="G172" s="103">
        <f t="shared" si="31"/>
        <v>0</v>
      </c>
      <c r="H172" s="17" t="s">
        <v>26</v>
      </c>
      <c r="I172" s="17" t="s">
        <v>26</v>
      </c>
      <c r="J172" s="17" t="str">
        <f>IF('Data Sheet'!$B$9="NC-50","N/A","OK")</f>
        <v>OK</v>
      </c>
      <c r="K172" s="17" t="str">
        <f>IF('Data Sheet'!$B$9="NC-50","N/A","OK")</f>
        <v>OK</v>
      </c>
      <c r="L172" s="17" t="str">
        <f t="shared" si="32"/>
        <v>OK</v>
      </c>
      <c r="M172" s="17" t="str">
        <f t="shared" si="33"/>
        <v>OK</v>
      </c>
      <c r="N172" s="18" t="str">
        <f>IF(BO172&lt;&gt;"",
    IF(INT('Data Sheet'!$A$19)=INT('Data Sheet'!$B$19),
        --(INT('Data Sheet'!$A$19) &amp; "." &amp; BO172),
        IF(AND((--(INT('Data Sheet'!$A$19) &amp; "." &amp; BO172)&gt;=--('Data Sheet'!$A$19)), (--(INT('Data Sheet'!$A$19) &amp; "." &amp; BO172)&lt;=--('Data Sheet'!$B$19))),
            --(INT('Data Sheet'!$A$19) &amp; "." &amp; BO172),
            --(INT('Data Sheet'!$B$19) &amp; "." &amp; BO172)
        )
    ),
    IF(BN172&lt;&gt;"",
        IF(INT('Data Sheet'!$A$19)=INT('Data Sheet'!$B$19),
            --(INT('Data Sheet'!$A$19) &amp; "." &amp; LEFT(BN172,3)),
            IF(AND((--(INT('Data Sheet'!$A$19) &amp; "." &amp; LEFT(BN172,3))&gt;=--('Data Sheet'!$A$19)), (--(INT('Data Sheet'!$A$19) &amp; "." &amp; LEFT(BN172,3))&lt;=--('Data Sheet'!$B$19))),
                --(INT('Data Sheet'!$A$19) &amp; "." &amp; LEFT(BN172,3)),
                --(INT('Data Sheet'!$B$19) &amp; "." &amp; LEFT(BN172,3))
            )
        ),
        "OK"
    )
)</f>
        <v>OK</v>
      </c>
      <c r="O172" s="23" t="str">
        <f>IF(BP172&lt;&gt;"",
    IF(INT('Data Sheet'!$A$19)=INT('Data Sheet'!$B$19),
        --(INT('Data Sheet'!$A$19) &amp; "." &amp; BP172),
        IF(AND((--(INT('Data Sheet'!$A$19) &amp; "." &amp; BP172)&gt;=--('Data Sheet'!$A$19)), (--(INT('Data Sheet'!$A$19) &amp; "." &amp; BP172)&lt;=--('Data Sheet'!$B$19))),
            --(INT('Data Sheet'!$A$19) &amp; "." &amp; BP172),
            --(INT('Data Sheet'!$B$19) &amp; "." &amp; BP172)
        )
    ),
    IF(BN172&lt;&gt;"",
        IF(INT('Data Sheet'!$A$19)=INT('Data Sheet'!$B$19),
            --(INT('Data Sheet'!$A$19) &amp; "." &amp; RIGHT(BN172,3)),
            IF(AND((--(INT('Data Sheet'!$A$19) &amp; "." &amp; RIGHT(BN172,3))&gt;=--('Data Sheet'!$A$19)), (--(INT('Data Sheet'!$A$19) &amp; "." &amp; RIGHT(BN172,3))&lt;=--('Data Sheet'!$B$19))),
                --(INT('Data Sheet'!$A$19) &amp; "." &amp; RIGHT(BN172,3)),
                --(INT('Data Sheet'!$B$19) &amp; "." &amp; RIGHT(BN172,3))
            )
        ),
        "OK"
    )
)</f>
        <v>OK</v>
      </c>
      <c r="P172" s="23" t="str">
        <f>IF(BR172&lt;&gt;"",
    IF(INT('Data Sheet'!$A$19)=INT('Data Sheet'!$B$15),
        --(INT('Data Sheet'!$A$15) &amp; "." &amp; BR172),
        IF(AND((--(INT('Data Sheet'!$A$15) &amp; "." &amp; BR172)&gt;=--('Data Sheet'!$A$15)), (--(INT('Data Sheet'!$A$15) &amp; "." &amp; BR172)&lt;=--('Data Sheet'!$B$15))),
            --(INT('Data Sheet'!$A$15) &amp; "." &amp; BR172),
            --(INT('Data Sheet'!$B$15) &amp; "." &amp; BR172)
        )
    ),
    IF(BQ172&lt;&gt;"",
        IF(INT('Data Sheet'!$A$15)=INT('Data Sheet'!$B$15),
            --(INT('Data Sheet'!$A$15) &amp; "." &amp; LEFT(BQ172,3)),
            IF(AND((--(INT('Data Sheet'!$A$15) &amp; "." &amp; LEFT(BQ172,3))&gt;=--('Data Sheet'!$A$15)), (--(INT('Data Sheet'!$A$15) &amp; "." &amp; LEFT(BQ172,3))&lt;=--('Data Sheet'!$B$15))),
                --(INT('Data Sheet'!$A$15) &amp; "." &amp; LEFT(BQ172,3)),
                --(INT('Data Sheet'!$B$15) &amp; "." &amp; LEFT(BQ172,3))
            )
        ),
        "OK"
    )
)</f>
        <v>OK</v>
      </c>
      <c r="Q172" s="23" t="str">
        <f>IF(BS172&lt;&gt;"",
    IF(INT('Data Sheet'!$A$19)=INT('Data Sheet'!$B$15),
        --(INT('Data Sheet'!$A$15) &amp; "." &amp; BS172),
        IF(AND((--(INT('Data Sheet'!$A$15) &amp; "." &amp; BS172)&gt;=--('Data Sheet'!$A$15)), (--(INT('Data Sheet'!$A$15) &amp; "." &amp; BS172)&lt;=--('Data Sheet'!$B$15))),
            --(INT('Data Sheet'!$A$15) &amp; "." &amp; BS172),
            --(INT('Data Sheet'!$B$15) &amp; "." &amp; BS172)
        )
    ),
    IF(BQ172&lt;&gt;"",
        IF(INT('Data Sheet'!$A$15)=INT('Data Sheet'!$B$15),
            --(INT('Data Sheet'!$A$15) &amp; "." &amp; RIGHT(BQ172,3)),
            IF(AND((--(INT('Data Sheet'!$A$15) &amp; "." &amp; RIGHT(BQ172,3))&gt;=--('Data Sheet'!$A$15)), (--(INT('Data Sheet'!$A$15) &amp; "." &amp; RIGHT(BQ172,3))&lt;=--('Data Sheet'!$B$15))),
                --(INT('Data Sheet'!$A$15) &amp; "." &amp; RIGHT(BQ172,3)),
                --(INT('Data Sheet'!$B$15) &amp; "." &amp; RIGHT(BQ172,3))
            )
        ),
        "OK"
    )
)</f>
        <v>OK</v>
      </c>
      <c r="R172" s="19"/>
      <c r="S172" s="19"/>
      <c r="T172" s="19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1"/>
      <c r="AU172" s="21"/>
      <c r="AV172" s="21"/>
      <c r="AW172" s="22"/>
      <c r="AX172" s="99"/>
      <c r="AY172" s="20"/>
      <c r="AZ172" s="20"/>
      <c r="BA172" s="22"/>
      <c r="BB172">
        <v>164</v>
      </c>
      <c r="BC172" s="80"/>
      <c r="BD172" s="80"/>
      <c r="BE172" s="80"/>
      <c r="BF172" s="80"/>
      <c r="BG172" s="32" t="str">
        <f t="shared" si="26"/>
        <v/>
      </c>
      <c r="BH172" s="78">
        <f t="shared" si="24"/>
        <v>0</v>
      </c>
      <c r="BI172" s="2">
        <f t="shared" si="27"/>
        <v>0</v>
      </c>
      <c r="BJ172" s="2">
        <f t="shared" si="28"/>
        <v>0</v>
      </c>
      <c r="BK172" s="2">
        <f t="shared" si="25"/>
        <v>0</v>
      </c>
    </row>
    <row r="173" spans="2:63" ht="15" customHeight="1" x14ac:dyDescent="0.25">
      <c r="B173" s="14">
        <v>165</v>
      </c>
      <c r="C173" s="95" t="str">
        <f t="shared" si="29"/>
        <v/>
      </c>
      <c r="D173" s="15" t="str">
        <f t="shared" si="23"/>
        <v>OK</v>
      </c>
      <c r="E173" s="16" t="e">
        <f>VLOOKUP('Data Sheet'!$B$8,'Data Sheet'!$I$2:$J$9,2,FALSE)</f>
        <v>#N/A</v>
      </c>
      <c r="F173" s="16" t="str">
        <f t="shared" si="30"/>
        <v/>
      </c>
      <c r="G173" s="103">
        <f t="shared" si="31"/>
        <v>0</v>
      </c>
      <c r="H173" s="17" t="s">
        <v>26</v>
      </c>
      <c r="I173" s="17" t="s">
        <v>26</v>
      </c>
      <c r="J173" s="17" t="str">
        <f>IF('Data Sheet'!$B$9="NC-50","N/A","OK")</f>
        <v>OK</v>
      </c>
      <c r="K173" s="17" t="str">
        <f>IF('Data Sheet'!$B$9="NC-50","N/A","OK")</f>
        <v>OK</v>
      </c>
      <c r="L173" s="17" t="str">
        <f t="shared" si="32"/>
        <v>OK</v>
      </c>
      <c r="M173" s="17" t="str">
        <f t="shared" si="33"/>
        <v>OK</v>
      </c>
      <c r="N173" s="18" t="str">
        <f>IF(BO173&lt;&gt;"",
    IF(INT('Data Sheet'!$A$19)=INT('Data Sheet'!$B$19),
        --(INT('Data Sheet'!$A$19) &amp; "." &amp; BO173),
        IF(AND((--(INT('Data Sheet'!$A$19) &amp; "." &amp; BO173)&gt;=--('Data Sheet'!$A$19)), (--(INT('Data Sheet'!$A$19) &amp; "." &amp; BO173)&lt;=--('Data Sheet'!$B$19))),
            --(INT('Data Sheet'!$A$19) &amp; "." &amp; BO173),
            --(INT('Data Sheet'!$B$19) &amp; "." &amp; BO173)
        )
    ),
    IF(BN173&lt;&gt;"",
        IF(INT('Data Sheet'!$A$19)=INT('Data Sheet'!$B$19),
            --(INT('Data Sheet'!$A$19) &amp; "." &amp; LEFT(BN173,3)),
            IF(AND((--(INT('Data Sheet'!$A$19) &amp; "." &amp; LEFT(BN173,3))&gt;=--('Data Sheet'!$A$19)), (--(INT('Data Sheet'!$A$19) &amp; "." &amp; LEFT(BN173,3))&lt;=--('Data Sheet'!$B$19))),
                --(INT('Data Sheet'!$A$19) &amp; "." &amp; LEFT(BN173,3)),
                --(INT('Data Sheet'!$B$19) &amp; "." &amp; LEFT(BN173,3))
            )
        ),
        "OK"
    )
)</f>
        <v>OK</v>
      </c>
      <c r="O173" s="23" t="str">
        <f>IF(BP173&lt;&gt;"",
    IF(INT('Data Sheet'!$A$19)=INT('Data Sheet'!$B$19),
        --(INT('Data Sheet'!$A$19) &amp; "." &amp; BP173),
        IF(AND((--(INT('Data Sheet'!$A$19) &amp; "." &amp; BP173)&gt;=--('Data Sheet'!$A$19)), (--(INT('Data Sheet'!$A$19) &amp; "." &amp; BP173)&lt;=--('Data Sheet'!$B$19))),
            --(INT('Data Sheet'!$A$19) &amp; "." &amp; BP173),
            --(INT('Data Sheet'!$B$19) &amp; "." &amp; BP173)
        )
    ),
    IF(BN173&lt;&gt;"",
        IF(INT('Data Sheet'!$A$19)=INT('Data Sheet'!$B$19),
            --(INT('Data Sheet'!$A$19) &amp; "." &amp; RIGHT(BN173,3)),
            IF(AND((--(INT('Data Sheet'!$A$19) &amp; "." &amp; RIGHT(BN173,3))&gt;=--('Data Sheet'!$A$19)), (--(INT('Data Sheet'!$A$19) &amp; "." &amp; RIGHT(BN173,3))&lt;=--('Data Sheet'!$B$19))),
                --(INT('Data Sheet'!$A$19) &amp; "." &amp; RIGHT(BN173,3)),
                --(INT('Data Sheet'!$B$19) &amp; "." &amp; RIGHT(BN173,3))
            )
        ),
        "OK"
    )
)</f>
        <v>OK</v>
      </c>
      <c r="P173" s="23" t="str">
        <f>IF(BR173&lt;&gt;"",
    IF(INT('Data Sheet'!$A$19)=INT('Data Sheet'!$B$15),
        --(INT('Data Sheet'!$A$15) &amp; "." &amp; BR173),
        IF(AND((--(INT('Data Sheet'!$A$15) &amp; "." &amp; BR173)&gt;=--('Data Sheet'!$A$15)), (--(INT('Data Sheet'!$A$15) &amp; "." &amp; BR173)&lt;=--('Data Sheet'!$B$15))),
            --(INT('Data Sheet'!$A$15) &amp; "." &amp; BR173),
            --(INT('Data Sheet'!$B$15) &amp; "." &amp; BR173)
        )
    ),
    IF(BQ173&lt;&gt;"",
        IF(INT('Data Sheet'!$A$15)=INT('Data Sheet'!$B$15),
            --(INT('Data Sheet'!$A$15) &amp; "." &amp; LEFT(BQ173,3)),
            IF(AND((--(INT('Data Sheet'!$A$15) &amp; "." &amp; LEFT(BQ173,3))&gt;=--('Data Sheet'!$A$15)), (--(INT('Data Sheet'!$A$15) &amp; "." &amp; LEFT(BQ173,3))&lt;=--('Data Sheet'!$B$15))),
                --(INT('Data Sheet'!$A$15) &amp; "." &amp; LEFT(BQ173,3)),
                --(INT('Data Sheet'!$B$15) &amp; "." &amp; LEFT(BQ173,3))
            )
        ),
        "OK"
    )
)</f>
        <v>OK</v>
      </c>
      <c r="Q173" s="23" t="str">
        <f>IF(BS173&lt;&gt;"",
    IF(INT('Data Sheet'!$A$19)=INT('Data Sheet'!$B$15),
        --(INT('Data Sheet'!$A$15) &amp; "." &amp; BS173),
        IF(AND((--(INT('Data Sheet'!$A$15) &amp; "." &amp; BS173)&gt;=--('Data Sheet'!$A$15)), (--(INT('Data Sheet'!$A$15) &amp; "." &amp; BS173)&lt;=--('Data Sheet'!$B$15))),
            --(INT('Data Sheet'!$A$15) &amp; "." &amp; BS173),
            --(INT('Data Sheet'!$B$15) &amp; "." &amp; BS173)
        )
    ),
    IF(BQ173&lt;&gt;"",
        IF(INT('Data Sheet'!$A$15)=INT('Data Sheet'!$B$15),
            --(INT('Data Sheet'!$A$15) &amp; "." &amp; RIGHT(BQ173,3)),
            IF(AND((--(INT('Data Sheet'!$A$15) &amp; "." &amp; RIGHT(BQ173,3))&gt;=--('Data Sheet'!$A$15)), (--(INT('Data Sheet'!$A$15) &amp; "." &amp; RIGHT(BQ173,3))&lt;=--('Data Sheet'!$B$15))),
                --(INT('Data Sheet'!$A$15) &amp; "." &amp; RIGHT(BQ173,3)),
                --(INT('Data Sheet'!$B$15) &amp; "." &amp; RIGHT(BQ173,3))
            )
        ),
        "OK"
    )
)</f>
        <v>OK</v>
      </c>
      <c r="R173" s="19"/>
      <c r="S173" s="19"/>
      <c r="T173" s="19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1"/>
      <c r="AU173" s="21"/>
      <c r="AV173" s="21"/>
      <c r="AW173" s="22"/>
      <c r="AX173" s="99"/>
      <c r="AY173" s="20"/>
      <c r="AZ173" s="20"/>
      <c r="BA173" s="22"/>
      <c r="BB173">
        <v>165</v>
      </c>
      <c r="BC173" s="80"/>
      <c r="BD173" s="80"/>
      <c r="BE173" s="80"/>
      <c r="BF173" s="80"/>
      <c r="BG173" s="32" t="str">
        <f t="shared" si="26"/>
        <v/>
      </c>
      <c r="BH173" s="78">
        <f t="shared" si="24"/>
        <v>0</v>
      </c>
      <c r="BI173" s="2">
        <f t="shared" si="27"/>
        <v>0</v>
      </c>
      <c r="BJ173" s="2">
        <f t="shared" si="28"/>
        <v>0</v>
      </c>
      <c r="BK173" s="2">
        <f t="shared" si="25"/>
        <v>0</v>
      </c>
    </row>
    <row r="174" spans="2:63" ht="15" customHeight="1" x14ac:dyDescent="0.25">
      <c r="B174" s="14">
        <v>166</v>
      </c>
      <c r="C174" s="95" t="str">
        <f t="shared" si="29"/>
        <v/>
      </c>
      <c r="D174" s="15" t="str">
        <f t="shared" si="23"/>
        <v>OK</v>
      </c>
      <c r="E174" s="16" t="e">
        <f>VLOOKUP('Data Sheet'!$B$8,'Data Sheet'!$I$2:$J$9,2,FALSE)</f>
        <v>#N/A</v>
      </c>
      <c r="F174" s="16" t="str">
        <f t="shared" si="30"/>
        <v/>
      </c>
      <c r="G174" s="103">
        <f t="shared" si="31"/>
        <v>0</v>
      </c>
      <c r="H174" s="17" t="s">
        <v>26</v>
      </c>
      <c r="I174" s="17" t="s">
        <v>26</v>
      </c>
      <c r="J174" s="17" t="str">
        <f>IF('Data Sheet'!$B$9="NC-50","N/A","OK")</f>
        <v>OK</v>
      </c>
      <c r="K174" s="17" t="str">
        <f>IF('Data Sheet'!$B$9="NC-50","N/A","OK")</f>
        <v>OK</v>
      </c>
      <c r="L174" s="17" t="str">
        <f t="shared" si="32"/>
        <v>OK</v>
      </c>
      <c r="M174" s="17" t="str">
        <f t="shared" si="33"/>
        <v>OK</v>
      </c>
      <c r="N174" s="18" t="str">
        <f>IF(BO174&lt;&gt;"",
    IF(INT('Data Sheet'!$A$19)=INT('Data Sheet'!$B$19),
        --(INT('Data Sheet'!$A$19) &amp; "." &amp; BO174),
        IF(AND((--(INT('Data Sheet'!$A$19) &amp; "." &amp; BO174)&gt;=--('Data Sheet'!$A$19)), (--(INT('Data Sheet'!$A$19) &amp; "." &amp; BO174)&lt;=--('Data Sheet'!$B$19))),
            --(INT('Data Sheet'!$A$19) &amp; "." &amp; BO174),
            --(INT('Data Sheet'!$B$19) &amp; "." &amp; BO174)
        )
    ),
    IF(BN174&lt;&gt;"",
        IF(INT('Data Sheet'!$A$19)=INT('Data Sheet'!$B$19),
            --(INT('Data Sheet'!$A$19) &amp; "." &amp; LEFT(BN174,3)),
            IF(AND((--(INT('Data Sheet'!$A$19) &amp; "." &amp; LEFT(BN174,3))&gt;=--('Data Sheet'!$A$19)), (--(INT('Data Sheet'!$A$19) &amp; "." &amp; LEFT(BN174,3))&lt;=--('Data Sheet'!$B$19))),
                --(INT('Data Sheet'!$A$19) &amp; "." &amp; LEFT(BN174,3)),
                --(INT('Data Sheet'!$B$19) &amp; "." &amp; LEFT(BN174,3))
            )
        ),
        "OK"
    )
)</f>
        <v>OK</v>
      </c>
      <c r="O174" s="23" t="str">
        <f>IF(BP174&lt;&gt;"",
    IF(INT('Data Sheet'!$A$19)=INT('Data Sheet'!$B$19),
        --(INT('Data Sheet'!$A$19) &amp; "." &amp; BP174),
        IF(AND((--(INT('Data Sheet'!$A$19) &amp; "." &amp; BP174)&gt;=--('Data Sheet'!$A$19)), (--(INT('Data Sheet'!$A$19) &amp; "." &amp; BP174)&lt;=--('Data Sheet'!$B$19))),
            --(INT('Data Sheet'!$A$19) &amp; "." &amp; BP174),
            --(INT('Data Sheet'!$B$19) &amp; "." &amp; BP174)
        )
    ),
    IF(BN174&lt;&gt;"",
        IF(INT('Data Sheet'!$A$19)=INT('Data Sheet'!$B$19),
            --(INT('Data Sheet'!$A$19) &amp; "." &amp; RIGHT(BN174,3)),
            IF(AND((--(INT('Data Sheet'!$A$19) &amp; "." &amp; RIGHT(BN174,3))&gt;=--('Data Sheet'!$A$19)), (--(INT('Data Sheet'!$A$19) &amp; "." &amp; RIGHT(BN174,3))&lt;=--('Data Sheet'!$B$19))),
                --(INT('Data Sheet'!$A$19) &amp; "." &amp; RIGHT(BN174,3)),
                --(INT('Data Sheet'!$B$19) &amp; "." &amp; RIGHT(BN174,3))
            )
        ),
        "OK"
    )
)</f>
        <v>OK</v>
      </c>
      <c r="P174" s="23" t="str">
        <f>IF(BR174&lt;&gt;"",
    IF(INT('Data Sheet'!$A$19)=INT('Data Sheet'!$B$15),
        --(INT('Data Sheet'!$A$15) &amp; "." &amp; BR174),
        IF(AND((--(INT('Data Sheet'!$A$15) &amp; "." &amp; BR174)&gt;=--('Data Sheet'!$A$15)), (--(INT('Data Sheet'!$A$15) &amp; "." &amp; BR174)&lt;=--('Data Sheet'!$B$15))),
            --(INT('Data Sheet'!$A$15) &amp; "." &amp; BR174),
            --(INT('Data Sheet'!$B$15) &amp; "." &amp; BR174)
        )
    ),
    IF(BQ174&lt;&gt;"",
        IF(INT('Data Sheet'!$A$15)=INT('Data Sheet'!$B$15),
            --(INT('Data Sheet'!$A$15) &amp; "." &amp; LEFT(BQ174,3)),
            IF(AND((--(INT('Data Sheet'!$A$15) &amp; "." &amp; LEFT(BQ174,3))&gt;=--('Data Sheet'!$A$15)), (--(INT('Data Sheet'!$A$15) &amp; "." &amp; LEFT(BQ174,3))&lt;=--('Data Sheet'!$B$15))),
                --(INT('Data Sheet'!$A$15) &amp; "." &amp; LEFT(BQ174,3)),
                --(INT('Data Sheet'!$B$15) &amp; "." &amp; LEFT(BQ174,3))
            )
        ),
        "OK"
    )
)</f>
        <v>OK</v>
      </c>
      <c r="Q174" s="23" t="str">
        <f>IF(BS174&lt;&gt;"",
    IF(INT('Data Sheet'!$A$19)=INT('Data Sheet'!$B$15),
        --(INT('Data Sheet'!$A$15) &amp; "." &amp; BS174),
        IF(AND((--(INT('Data Sheet'!$A$15) &amp; "." &amp; BS174)&gt;=--('Data Sheet'!$A$15)), (--(INT('Data Sheet'!$A$15) &amp; "." &amp; BS174)&lt;=--('Data Sheet'!$B$15))),
            --(INT('Data Sheet'!$A$15) &amp; "." &amp; BS174),
            --(INT('Data Sheet'!$B$15) &amp; "." &amp; BS174)
        )
    ),
    IF(BQ174&lt;&gt;"",
        IF(INT('Data Sheet'!$A$15)=INT('Data Sheet'!$B$15),
            --(INT('Data Sheet'!$A$15) &amp; "." &amp; RIGHT(BQ174,3)),
            IF(AND((--(INT('Data Sheet'!$A$15) &amp; "." &amp; RIGHT(BQ174,3))&gt;=--('Data Sheet'!$A$15)), (--(INT('Data Sheet'!$A$15) &amp; "." &amp; RIGHT(BQ174,3))&lt;=--('Data Sheet'!$B$15))),
                --(INT('Data Sheet'!$A$15) &amp; "." &amp; RIGHT(BQ174,3)),
                --(INT('Data Sheet'!$B$15) &amp; "." &amp; RIGHT(BQ174,3))
            )
        ),
        "OK"
    )
)</f>
        <v>OK</v>
      </c>
      <c r="R174" s="19"/>
      <c r="S174" s="19"/>
      <c r="T174" s="19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1"/>
      <c r="AU174" s="21"/>
      <c r="AV174" s="21"/>
      <c r="AW174" s="22"/>
      <c r="AX174" s="99"/>
      <c r="AY174" s="20"/>
      <c r="AZ174" s="20"/>
      <c r="BA174" s="22"/>
      <c r="BB174">
        <v>166</v>
      </c>
      <c r="BC174" s="80"/>
      <c r="BD174" s="80"/>
      <c r="BE174" s="80"/>
      <c r="BF174" s="80"/>
      <c r="BG174" s="32" t="str">
        <f t="shared" si="26"/>
        <v/>
      </c>
      <c r="BH174" s="78">
        <f t="shared" si="24"/>
        <v>0</v>
      </c>
      <c r="BI174" s="2">
        <f t="shared" si="27"/>
        <v>0</v>
      </c>
      <c r="BJ174" s="2">
        <f t="shared" si="28"/>
        <v>0</v>
      </c>
      <c r="BK174" s="2">
        <f t="shared" si="25"/>
        <v>0</v>
      </c>
    </row>
    <row r="175" spans="2:63" ht="15" customHeight="1" x14ac:dyDescent="0.25">
      <c r="B175" s="14">
        <v>167</v>
      </c>
      <c r="C175" s="95" t="str">
        <f t="shared" si="29"/>
        <v/>
      </c>
      <c r="D175" s="15" t="str">
        <f t="shared" si="23"/>
        <v>OK</v>
      </c>
      <c r="E175" s="16" t="e">
        <f>VLOOKUP('Data Sheet'!$B$8,'Data Sheet'!$I$2:$J$9,2,FALSE)</f>
        <v>#N/A</v>
      </c>
      <c r="F175" s="16" t="str">
        <f t="shared" si="30"/>
        <v/>
      </c>
      <c r="G175" s="103">
        <f t="shared" si="31"/>
        <v>0</v>
      </c>
      <c r="H175" s="17" t="s">
        <v>26</v>
      </c>
      <c r="I175" s="17" t="s">
        <v>26</v>
      </c>
      <c r="J175" s="17" t="str">
        <f>IF('Data Sheet'!$B$9="NC-50","N/A","OK")</f>
        <v>OK</v>
      </c>
      <c r="K175" s="17" t="str">
        <f>IF('Data Sheet'!$B$9="NC-50","N/A","OK")</f>
        <v>OK</v>
      </c>
      <c r="L175" s="17" t="str">
        <f t="shared" si="32"/>
        <v>OK</v>
      </c>
      <c r="M175" s="17" t="str">
        <f t="shared" si="33"/>
        <v>OK</v>
      </c>
      <c r="N175" s="18" t="str">
        <f>IF(BO175&lt;&gt;"",
    IF(INT('Data Sheet'!$A$19)=INT('Data Sheet'!$B$19),
        --(INT('Data Sheet'!$A$19) &amp; "." &amp; BO175),
        IF(AND((--(INT('Data Sheet'!$A$19) &amp; "." &amp; BO175)&gt;=--('Data Sheet'!$A$19)), (--(INT('Data Sheet'!$A$19) &amp; "." &amp; BO175)&lt;=--('Data Sheet'!$B$19))),
            --(INT('Data Sheet'!$A$19) &amp; "." &amp; BO175),
            --(INT('Data Sheet'!$B$19) &amp; "." &amp; BO175)
        )
    ),
    IF(BN175&lt;&gt;"",
        IF(INT('Data Sheet'!$A$19)=INT('Data Sheet'!$B$19),
            --(INT('Data Sheet'!$A$19) &amp; "." &amp; LEFT(BN175,3)),
            IF(AND((--(INT('Data Sheet'!$A$19) &amp; "." &amp; LEFT(BN175,3))&gt;=--('Data Sheet'!$A$19)), (--(INT('Data Sheet'!$A$19) &amp; "." &amp; LEFT(BN175,3))&lt;=--('Data Sheet'!$B$19))),
                --(INT('Data Sheet'!$A$19) &amp; "." &amp; LEFT(BN175,3)),
                --(INT('Data Sheet'!$B$19) &amp; "." &amp; LEFT(BN175,3))
            )
        ),
        "OK"
    )
)</f>
        <v>OK</v>
      </c>
      <c r="O175" s="23" t="str">
        <f>IF(BP175&lt;&gt;"",
    IF(INT('Data Sheet'!$A$19)=INT('Data Sheet'!$B$19),
        --(INT('Data Sheet'!$A$19) &amp; "." &amp; BP175),
        IF(AND((--(INT('Data Sheet'!$A$19) &amp; "." &amp; BP175)&gt;=--('Data Sheet'!$A$19)), (--(INT('Data Sheet'!$A$19) &amp; "." &amp; BP175)&lt;=--('Data Sheet'!$B$19))),
            --(INT('Data Sheet'!$A$19) &amp; "." &amp; BP175),
            --(INT('Data Sheet'!$B$19) &amp; "." &amp; BP175)
        )
    ),
    IF(BN175&lt;&gt;"",
        IF(INT('Data Sheet'!$A$19)=INT('Data Sheet'!$B$19),
            --(INT('Data Sheet'!$A$19) &amp; "." &amp; RIGHT(BN175,3)),
            IF(AND((--(INT('Data Sheet'!$A$19) &amp; "." &amp; RIGHT(BN175,3))&gt;=--('Data Sheet'!$A$19)), (--(INT('Data Sheet'!$A$19) &amp; "." &amp; RIGHT(BN175,3))&lt;=--('Data Sheet'!$B$19))),
                --(INT('Data Sheet'!$A$19) &amp; "." &amp; RIGHT(BN175,3)),
                --(INT('Data Sheet'!$B$19) &amp; "." &amp; RIGHT(BN175,3))
            )
        ),
        "OK"
    )
)</f>
        <v>OK</v>
      </c>
      <c r="P175" s="23" t="str">
        <f>IF(BR175&lt;&gt;"",
    IF(INT('Data Sheet'!$A$19)=INT('Data Sheet'!$B$15),
        --(INT('Data Sheet'!$A$15) &amp; "." &amp; BR175),
        IF(AND((--(INT('Data Sheet'!$A$15) &amp; "." &amp; BR175)&gt;=--('Data Sheet'!$A$15)), (--(INT('Data Sheet'!$A$15) &amp; "." &amp; BR175)&lt;=--('Data Sheet'!$B$15))),
            --(INT('Data Sheet'!$A$15) &amp; "." &amp; BR175),
            --(INT('Data Sheet'!$B$15) &amp; "." &amp; BR175)
        )
    ),
    IF(BQ175&lt;&gt;"",
        IF(INT('Data Sheet'!$A$15)=INT('Data Sheet'!$B$15),
            --(INT('Data Sheet'!$A$15) &amp; "." &amp; LEFT(BQ175,3)),
            IF(AND((--(INT('Data Sheet'!$A$15) &amp; "." &amp; LEFT(BQ175,3))&gt;=--('Data Sheet'!$A$15)), (--(INT('Data Sheet'!$A$15) &amp; "." &amp; LEFT(BQ175,3))&lt;=--('Data Sheet'!$B$15))),
                --(INT('Data Sheet'!$A$15) &amp; "." &amp; LEFT(BQ175,3)),
                --(INT('Data Sheet'!$B$15) &amp; "." &amp; LEFT(BQ175,3))
            )
        ),
        "OK"
    )
)</f>
        <v>OK</v>
      </c>
      <c r="Q175" s="23" t="str">
        <f>IF(BS175&lt;&gt;"",
    IF(INT('Data Sheet'!$A$19)=INT('Data Sheet'!$B$15),
        --(INT('Data Sheet'!$A$15) &amp; "." &amp; BS175),
        IF(AND((--(INT('Data Sheet'!$A$15) &amp; "." &amp; BS175)&gt;=--('Data Sheet'!$A$15)), (--(INT('Data Sheet'!$A$15) &amp; "." &amp; BS175)&lt;=--('Data Sheet'!$B$15))),
            --(INT('Data Sheet'!$A$15) &amp; "." &amp; BS175),
            --(INT('Data Sheet'!$B$15) &amp; "." &amp; BS175)
        )
    ),
    IF(BQ175&lt;&gt;"",
        IF(INT('Data Sheet'!$A$15)=INT('Data Sheet'!$B$15),
            --(INT('Data Sheet'!$A$15) &amp; "." &amp; RIGHT(BQ175,3)),
            IF(AND((--(INT('Data Sheet'!$A$15) &amp; "." &amp; RIGHT(BQ175,3))&gt;=--('Data Sheet'!$A$15)), (--(INT('Data Sheet'!$A$15) &amp; "." &amp; RIGHT(BQ175,3))&lt;=--('Data Sheet'!$B$15))),
                --(INT('Data Sheet'!$A$15) &amp; "." &amp; RIGHT(BQ175,3)),
                --(INT('Data Sheet'!$B$15) &amp; "." &amp; RIGHT(BQ175,3))
            )
        ),
        "OK"
    )
)</f>
        <v>OK</v>
      </c>
      <c r="R175" s="19"/>
      <c r="S175" s="19"/>
      <c r="T175" s="19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1"/>
      <c r="AU175" s="21"/>
      <c r="AV175" s="21"/>
      <c r="AW175" s="22"/>
      <c r="AX175" s="99"/>
      <c r="AY175" s="20"/>
      <c r="AZ175" s="20"/>
      <c r="BA175" s="22"/>
      <c r="BB175">
        <v>167</v>
      </c>
      <c r="BC175" s="80"/>
      <c r="BD175" s="80"/>
      <c r="BE175" s="80"/>
      <c r="BF175" s="80"/>
      <c r="BG175" s="32" t="str">
        <f t="shared" si="26"/>
        <v/>
      </c>
      <c r="BH175" s="78">
        <f t="shared" si="24"/>
        <v>0</v>
      </c>
      <c r="BI175" s="2">
        <f t="shared" si="27"/>
        <v>0</v>
      </c>
      <c r="BJ175" s="2">
        <f t="shared" si="28"/>
        <v>0</v>
      </c>
      <c r="BK175" s="2">
        <f t="shared" si="25"/>
        <v>0</v>
      </c>
    </row>
    <row r="176" spans="2:63" ht="15" customHeight="1" x14ac:dyDescent="0.25">
      <c r="B176" s="14">
        <v>168</v>
      </c>
      <c r="C176" s="95" t="str">
        <f t="shared" si="29"/>
        <v/>
      </c>
      <c r="D176" s="15" t="str">
        <f t="shared" si="23"/>
        <v>OK</v>
      </c>
      <c r="E176" s="16" t="e">
        <f>VLOOKUP('Data Sheet'!$B$8,'Data Sheet'!$I$2:$J$9,2,FALSE)</f>
        <v>#N/A</v>
      </c>
      <c r="F176" s="16" t="str">
        <f t="shared" si="30"/>
        <v/>
      </c>
      <c r="G176" s="103">
        <f t="shared" si="31"/>
        <v>0</v>
      </c>
      <c r="H176" s="17" t="s">
        <v>26</v>
      </c>
      <c r="I176" s="17" t="s">
        <v>26</v>
      </c>
      <c r="J176" s="17" t="str">
        <f>IF('Data Sheet'!$B$9="NC-50","N/A","OK")</f>
        <v>OK</v>
      </c>
      <c r="K176" s="17" t="str">
        <f>IF('Data Sheet'!$B$9="NC-50","N/A","OK")</f>
        <v>OK</v>
      </c>
      <c r="L176" s="17" t="str">
        <f t="shared" si="32"/>
        <v>OK</v>
      </c>
      <c r="M176" s="17" t="str">
        <f t="shared" si="33"/>
        <v>OK</v>
      </c>
      <c r="N176" s="18" t="str">
        <f>IF(BO176&lt;&gt;"",
    IF(INT('Data Sheet'!$A$19)=INT('Data Sheet'!$B$19),
        --(INT('Data Sheet'!$A$19) &amp; "." &amp; BO176),
        IF(AND((--(INT('Data Sheet'!$A$19) &amp; "." &amp; BO176)&gt;=--('Data Sheet'!$A$19)), (--(INT('Data Sheet'!$A$19) &amp; "." &amp; BO176)&lt;=--('Data Sheet'!$B$19))),
            --(INT('Data Sheet'!$A$19) &amp; "." &amp; BO176),
            --(INT('Data Sheet'!$B$19) &amp; "." &amp; BO176)
        )
    ),
    IF(BN176&lt;&gt;"",
        IF(INT('Data Sheet'!$A$19)=INT('Data Sheet'!$B$19),
            --(INT('Data Sheet'!$A$19) &amp; "." &amp; LEFT(BN176,3)),
            IF(AND((--(INT('Data Sheet'!$A$19) &amp; "." &amp; LEFT(BN176,3))&gt;=--('Data Sheet'!$A$19)), (--(INT('Data Sheet'!$A$19) &amp; "." &amp; LEFT(BN176,3))&lt;=--('Data Sheet'!$B$19))),
                --(INT('Data Sheet'!$A$19) &amp; "." &amp; LEFT(BN176,3)),
                --(INT('Data Sheet'!$B$19) &amp; "." &amp; LEFT(BN176,3))
            )
        ),
        "OK"
    )
)</f>
        <v>OK</v>
      </c>
      <c r="O176" s="23" t="str">
        <f>IF(BP176&lt;&gt;"",
    IF(INT('Data Sheet'!$A$19)=INT('Data Sheet'!$B$19),
        --(INT('Data Sheet'!$A$19) &amp; "." &amp; BP176),
        IF(AND((--(INT('Data Sheet'!$A$19) &amp; "." &amp; BP176)&gt;=--('Data Sheet'!$A$19)), (--(INT('Data Sheet'!$A$19) &amp; "." &amp; BP176)&lt;=--('Data Sheet'!$B$19))),
            --(INT('Data Sheet'!$A$19) &amp; "." &amp; BP176),
            --(INT('Data Sheet'!$B$19) &amp; "." &amp; BP176)
        )
    ),
    IF(BN176&lt;&gt;"",
        IF(INT('Data Sheet'!$A$19)=INT('Data Sheet'!$B$19),
            --(INT('Data Sheet'!$A$19) &amp; "." &amp; RIGHT(BN176,3)),
            IF(AND((--(INT('Data Sheet'!$A$19) &amp; "." &amp; RIGHT(BN176,3))&gt;=--('Data Sheet'!$A$19)), (--(INT('Data Sheet'!$A$19) &amp; "." &amp; RIGHT(BN176,3))&lt;=--('Data Sheet'!$B$19))),
                --(INT('Data Sheet'!$A$19) &amp; "." &amp; RIGHT(BN176,3)),
                --(INT('Data Sheet'!$B$19) &amp; "." &amp; RIGHT(BN176,3))
            )
        ),
        "OK"
    )
)</f>
        <v>OK</v>
      </c>
      <c r="P176" s="23" t="str">
        <f>IF(BR176&lt;&gt;"",
    IF(INT('Data Sheet'!$A$19)=INT('Data Sheet'!$B$15),
        --(INT('Data Sheet'!$A$15) &amp; "." &amp; BR176),
        IF(AND((--(INT('Data Sheet'!$A$15) &amp; "." &amp; BR176)&gt;=--('Data Sheet'!$A$15)), (--(INT('Data Sheet'!$A$15) &amp; "." &amp; BR176)&lt;=--('Data Sheet'!$B$15))),
            --(INT('Data Sheet'!$A$15) &amp; "." &amp; BR176),
            --(INT('Data Sheet'!$B$15) &amp; "." &amp; BR176)
        )
    ),
    IF(BQ176&lt;&gt;"",
        IF(INT('Data Sheet'!$A$15)=INT('Data Sheet'!$B$15),
            --(INT('Data Sheet'!$A$15) &amp; "." &amp; LEFT(BQ176,3)),
            IF(AND((--(INT('Data Sheet'!$A$15) &amp; "." &amp; LEFT(BQ176,3))&gt;=--('Data Sheet'!$A$15)), (--(INT('Data Sheet'!$A$15) &amp; "." &amp; LEFT(BQ176,3))&lt;=--('Data Sheet'!$B$15))),
                --(INT('Data Sheet'!$A$15) &amp; "." &amp; LEFT(BQ176,3)),
                --(INT('Data Sheet'!$B$15) &amp; "." &amp; LEFT(BQ176,3))
            )
        ),
        "OK"
    )
)</f>
        <v>OK</v>
      </c>
      <c r="Q176" s="23" t="str">
        <f>IF(BS176&lt;&gt;"",
    IF(INT('Data Sheet'!$A$19)=INT('Data Sheet'!$B$15),
        --(INT('Data Sheet'!$A$15) &amp; "." &amp; BS176),
        IF(AND((--(INT('Data Sheet'!$A$15) &amp; "." &amp; BS176)&gt;=--('Data Sheet'!$A$15)), (--(INT('Data Sheet'!$A$15) &amp; "." &amp; BS176)&lt;=--('Data Sheet'!$B$15))),
            --(INT('Data Sheet'!$A$15) &amp; "." &amp; BS176),
            --(INT('Data Sheet'!$B$15) &amp; "." &amp; BS176)
        )
    ),
    IF(BQ176&lt;&gt;"",
        IF(INT('Data Sheet'!$A$15)=INT('Data Sheet'!$B$15),
            --(INT('Data Sheet'!$A$15) &amp; "." &amp; RIGHT(BQ176,3)),
            IF(AND((--(INT('Data Sheet'!$A$15) &amp; "." &amp; RIGHT(BQ176,3))&gt;=--('Data Sheet'!$A$15)), (--(INT('Data Sheet'!$A$15) &amp; "." &amp; RIGHT(BQ176,3))&lt;=--('Data Sheet'!$B$15))),
                --(INT('Data Sheet'!$A$15) &amp; "." &amp; RIGHT(BQ176,3)),
                --(INT('Data Sheet'!$B$15) &amp; "." &amp; RIGHT(BQ176,3))
            )
        ),
        "OK"
    )
)</f>
        <v>OK</v>
      </c>
      <c r="R176" s="19"/>
      <c r="S176" s="19"/>
      <c r="T176" s="19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1"/>
      <c r="AU176" s="21"/>
      <c r="AV176" s="21"/>
      <c r="AW176" s="22"/>
      <c r="AX176" s="99"/>
      <c r="AY176" s="20"/>
      <c r="AZ176" s="20"/>
      <c r="BA176" s="22"/>
      <c r="BB176">
        <v>168</v>
      </c>
      <c r="BC176" s="80"/>
      <c r="BD176" s="80"/>
      <c r="BE176" s="80"/>
      <c r="BF176" s="80"/>
      <c r="BG176" s="32" t="str">
        <f t="shared" si="26"/>
        <v/>
      </c>
      <c r="BH176" s="78">
        <f t="shared" si="24"/>
        <v>0</v>
      </c>
      <c r="BI176" s="2">
        <f t="shared" si="27"/>
        <v>0</v>
      </c>
      <c r="BJ176" s="2">
        <f t="shared" si="28"/>
        <v>0</v>
      </c>
      <c r="BK176" s="2">
        <f t="shared" si="25"/>
        <v>0</v>
      </c>
    </row>
    <row r="177" spans="2:63" ht="15" customHeight="1" x14ac:dyDescent="0.25">
      <c r="B177" s="14">
        <v>169</v>
      </c>
      <c r="C177" s="95" t="str">
        <f t="shared" si="29"/>
        <v/>
      </c>
      <c r="D177" s="15" t="str">
        <f t="shared" si="23"/>
        <v>OK</v>
      </c>
      <c r="E177" s="16" t="e">
        <f>VLOOKUP('Data Sheet'!$B$8,'Data Sheet'!$I$2:$J$9,2,FALSE)</f>
        <v>#N/A</v>
      </c>
      <c r="F177" s="16" t="str">
        <f t="shared" si="30"/>
        <v/>
      </c>
      <c r="G177" s="103">
        <f t="shared" si="31"/>
        <v>0</v>
      </c>
      <c r="H177" s="17" t="s">
        <v>26</v>
      </c>
      <c r="I177" s="17" t="s">
        <v>26</v>
      </c>
      <c r="J177" s="17" t="str">
        <f>IF('Data Sheet'!$B$9="NC-50","N/A","OK")</f>
        <v>OK</v>
      </c>
      <c r="K177" s="17" t="str">
        <f>IF('Data Sheet'!$B$9="NC-50","N/A","OK")</f>
        <v>OK</v>
      </c>
      <c r="L177" s="17" t="str">
        <f t="shared" si="32"/>
        <v>OK</v>
      </c>
      <c r="M177" s="17" t="str">
        <f t="shared" si="33"/>
        <v>OK</v>
      </c>
      <c r="N177" s="18" t="str">
        <f>IF(BO177&lt;&gt;"",
    IF(INT('Data Sheet'!$A$19)=INT('Data Sheet'!$B$19),
        --(INT('Data Sheet'!$A$19) &amp; "." &amp; BO177),
        IF(AND((--(INT('Data Sheet'!$A$19) &amp; "." &amp; BO177)&gt;=--('Data Sheet'!$A$19)), (--(INT('Data Sheet'!$A$19) &amp; "." &amp; BO177)&lt;=--('Data Sheet'!$B$19))),
            --(INT('Data Sheet'!$A$19) &amp; "." &amp; BO177),
            --(INT('Data Sheet'!$B$19) &amp; "." &amp; BO177)
        )
    ),
    IF(BN177&lt;&gt;"",
        IF(INT('Data Sheet'!$A$19)=INT('Data Sheet'!$B$19),
            --(INT('Data Sheet'!$A$19) &amp; "." &amp; LEFT(BN177,3)),
            IF(AND((--(INT('Data Sheet'!$A$19) &amp; "." &amp; LEFT(BN177,3))&gt;=--('Data Sheet'!$A$19)), (--(INT('Data Sheet'!$A$19) &amp; "." &amp; LEFT(BN177,3))&lt;=--('Data Sheet'!$B$19))),
                --(INT('Data Sheet'!$A$19) &amp; "." &amp; LEFT(BN177,3)),
                --(INT('Data Sheet'!$B$19) &amp; "." &amp; LEFT(BN177,3))
            )
        ),
        "OK"
    )
)</f>
        <v>OK</v>
      </c>
      <c r="O177" s="23" t="str">
        <f>IF(BP177&lt;&gt;"",
    IF(INT('Data Sheet'!$A$19)=INT('Data Sheet'!$B$19),
        --(INT('Data Sheet'!$A$19) &amp; "." &amp; BP177),
        IF(AND((--(INT('Data Sheet'!$A$19) &amp; "." &amp; BP177)&gt;=--('Data Sheet'!$A$19)), (--(INT('Data Sheet'!$A$19) &amp; "." &amp; BP177)&lt;=--('Data Sheet'!$B$19))),
            --(INT('Data Sheet'!$A$19) &amp; "." &amp; BP177),
            --(INT('Data Sheet'!$B$19) &amp; "." &amp; BP177)
        )
    ),
    IF(BN177&lt;&gt;"",
        IF(INT('Data Sheet'!$A$19)=INT('Data Sheet'!$B$19),
            --(INT('Data Sheet'!$A$19) &amp; "." &amp; RIGHT(BN177,3)),
            IF(AND((--(INT('Data Sheet'!$A$19) &amp; "." &amp; RIGHT(BN177,3))&gt;=--('Data Sheet'!$A$19)), (--(INT('Data Sheet'!$A$19) &amp; "." &amp; RIGHT(BN177,3))&lt;=--('Data Sheet'!$B$19))),
                --(INT('Data Sheet'!$A$19) &amp; "." &amp; RIGHT(BN177,3)),
                --(INT('Data Sheet'!$B$19) &amp; "." &amp; RIGHT(BN177,3))
            )
        ),
        "OK"
    )
)</f>
        <v>OK</v>
      </c>
      <c r="P177" s="23" t="str">
        <f>IF(BR177&lt;&gt;"",
    IF(INT('Data Sheet'!$A$19)=INT('Data Sheet'!$B$15),
        --(INT('Data Sheet'!$A$15) &amp; "." &amp; BR177),
        IF(AND((--(INT('Data Sheet'!$A$15) &amp; "." &amp; BR177)&gt;=--('Data Sheet'!$A$15)), (--(INT('Data Sheet'!$A$15) &amp; "." &amp; BR177)&lt;=--('Data Sheet'!$B$15))),
            --(INT('Data Sheet'!$A$15) &amp; "." &amp; BR177),
            --(INT('Data Sheet'!$B$15) &amp; "." &amp; BR177)
        )
    ),
    IF(BQ177&lt;&gt;"",
        IF(INT('Data Sheet'!$A$15)=INT('Data Sheet'!$B$15),
            --(INT('Data Sheet'!$A$15) &amp; "." &amp; LEFT(BQ177,3)),
            IF(AND((--(INT('Data Sheet'!$A$15) &amp; "." &amp; LEFT(BQ177,3))&gt;=--('Data Sheet'!$A$15)), (--(INT('Data Sheet'!$A$15) &amp; "." &amp; LEFT(BQ177,3))&lt;=--('Data Sheet'!$B$15))),
                --(INT('Data Sheet'!$A$15) &amp; "." &amp; LEFT(BQ177,3)),
                --(INT('Data Sheet'!$B$15) &amp; "." &amp; LEFT(BQ177,3))
            )
        ),
        "OK"
    )
)</f>
        <v>OK</v>
      </c>
      <c r="Q177" s="23" t="str">
        <f>IF(BS177&lt;&gt;"",
    IF(INT('Data Sheet'!$A$19)=INT('Data Sheet'!$B$15),
        --(INT('Data Sheet'!$A$15) &amp; "." &amp; BS177),
        IF(AND((--(INT('Data Sheet'!$A$15) &amp; "." &amp; BS177)&gt;=--('Data Sheet'!$A$15)), (--(INT('Data Sheet'!$A$15) &amp; "." &amp; BS177)&lt;=--('Data Sheet'!$B$15))),
            --(INT('Data Sheet'!$A$15) &amp; "." &amp; BS177),
            --(INT('Data Sheet'!$B$15) &amp; "." &amp; BS177)
        )
    ),
    IF(BQ177&lt;&gt;"",
        IF(INT('Data Sheet'!$A$15)=INT('Data Sheet'!$B$15),
            --(INT('Data Sheet'!$A$15) &amp; "." &amp; RIGHT(BQ177,3)),
            IF(AND((--(INT('Data Sheet'!$A$15) &amp; "." &amp; RIGHT(BQ177,3))&gt;=--('Data Sheet'!$A$15)), (--(INT('Data Sheet'!$A$15) &amp; "." &amp; RIGHT(BQ177,3))&lt;=--('Data Sheet'!$B$15))),
                --(INT('Data Sheet'!$A$15) &amp; "." &amp; RIGHT(BQ177,3)),
                --(INT('Data Sheet'!$B$15) &amp; "." &amp; RIGHT(BQ177,3))
            )
        ),
        "OK"
    )
)</f>
        <v>OK</v>
      </c>
      <c r="R177" s="19"/>
      <c r="S177" s="19"/>
      <c r="T177" s="19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1"/>
      <c r="AU177" s="21"/>
      <c r="AV177" s="21"/>
      <c r="AW177" s="22"/>
      <c r="AX177" s="99"/>
      <c r="AY177" s="20"/>
      <c r="AZ177" s="20"/>
      <c r="BA177" s="22"/>
      <c r="BB177">
        <v>169</v>
      </c>
      <c r="BC177" s="80"/>
      <c r="BD177" s="80"/>
      <c r="BE177" s="80"/>
      <c r="BF177" s="80"/>
      <c r="BG177" s="32" t="str">
        <f t="shared" si="26"/>
        <v/>
      </c>
      <c r="BH177" s="78">
        <f t="shared" si="24"/>
        <v>0</v>
      </c>
      <c r="BI177" s="2">
        <f t="shared" si="27"/>
        <v>0</v>
      </c>
      <c r="BJ177" s="2">
        <f t="shared" si="28"/>
        <v>0</v>
      </c>
      <c r="BK177" s="2">
        <f t="shared" si="25"/>
        <v>0</v>
      </c>
    </row>
    <row r="178" spans="2:63" ht="15" customHeight="1" x14ac:dyDescent="0.25">
      <c r="B178" s="14">
        <v>170</v>
      </c>
      <c r="C178" s="95" t="str">
        <f t="shared" si="29"/>
        <v/>
      </c>
      <c r="D178" s="15" t="str">
        <f t="shared" si="23"/>
        <v>OK</v>
      </c>
      <c r="E178" s="16" t="e">
        <f>VLOOKUP('Data Sheet'!$B$8,'Data Sheet'!$I$2:$J$9,2,FALSE)</f>
        <v>#N/A</v>
      </c>
      <c r="F178" s="16" t="str">
        <f t="shared" si="30"/>
        <v/>
      </c>
      <c r="G178" s="103">
        <f t="shared" si="31"/>
        <v>0</v>
      </c>
      <c r="H178" s="17" t="s">
        <v>26</v>
      </c>
      <c r="I178" s="17" t="s">
        <v>26</v>
      </c>
      <c r="J178" s="17" t="str">
        <f>IF('Data Sheet'!$B$9="NC-50","N/A","OK")</f>
        <v>OK</v>
      </c>
      <c r="K178" s="17" t="str">
        <f>IF('Data Sheet'!$B$9="NC-50","N/A","OK")</f>
        <v>OK</v>
      </c>
      <c r="L178" s="17" t="str">
        <f t="shared" si="32"/>
        <v>OK</v>
      </c>
      <c r="M178" s="17" t="str">
        <f t="shared" si="33"/>
        <v>OK</v>
      </c>
      <c r="N178" s="18" t="str">
        <f>IF(BO178&lt;&gt;"",
    IF(INT('Data Sheet'!$A$19)=INT('Data Sheet'!$B$19),
        --(INT('Data Sheet'!$A$19) &amp; "." &amp; BO178),
        IF(AND((--(INT('Data Sheet'!$A$19) &amp; "." &amp; BO178)&gt;=--('Data Sheet'!$A$19)), (--(INT('Data Sheet'!$A$19) &amp; "." &amp; BO178)&lt;=--('Data Sheet'!$B$19))),
            --(INT('Data Sheet'!$A$19) &amp; "." &amp; BO178),
            --(INT('Data Sheet'!$B$19) &amp; "." &amp; BO178)
        )
    ),
    IF(BN178&lt;&gt;"",
        IF(INT('Data Sheet'!$A$19)=INT('Data Sheet'!$B$19),
            --(INT('Data Sheet'!$A$19) &amp; "." &amp; LEFT(BN178,3)),
            IF(AND((--(INT('Data Sheet'!$A$19) &amp; "." &amp; LEFT(BN178,3))&gt;=--('Data Sheet'!$A$19)), (--(INT('Data Sheet'!$A$19) &amp; "." &amp; LEFT(BN178,3))&lt;=--('Data Sheet'!$B$19))),
                --(INT('Data Sheet'!$A$19) &amp; "." &amp; LEFT(BN178,3)),
                --(INT('Data Sheet'!$B$19) &amp; "." &amp; LEFT(BN178,3))
            )
        ),
        "OK"
    )
)</f>
        <v>OK</v>
      </c>
      <c r="O178" s="23" t="str">
        <f>IF(BP178&lt;&gt;"",
    IF(INT('Data Sheet'!$A$19)=INT('Data Sheet'!$B$19),
        --(INT('Data Sheet'!$A$19) &amp; "." &amp; BP178),
        IF(AND((--(INT('Data Sheet'!$A$19) &amp; "." &amp; BP178)&gt;=--('Data Sheet'!$A$19)), (--(INT('Data Sheet'!$A$19) &amp; "." &amp; BP178)&lt;=--('Data Sheet'!$B$19))),
            --(INT('Data Sheet'!$A$19) &amp; "." &amp; BP178),
            --(INT('Data Sheet'!$B$19) &amp; "." &amp; BP178)
        )
    ),
    IF(BN178&lt;&gt;"",
        IF(INT('Data Sheet'!$A$19)=INT('Data Sheet'!$B$19),
            --(INT('Data Sheet'!$A$19) &amp; "." &amp; RIGHT(BN178,3)),
            IF(AND((--(INT('Data Sheet'!$A$19) &amp; "." &amp; RIGHT(BN178,3))&gt;=--('Data Sheet'!$A$19)), (--(INT('Data Sheet'!$A$19) &amp; "." &amp; RIGHT(BN178,3))&lt;=--('Data Sheet'!$B$19))),
                --(INT('Data Sheet'!$A$19) &amp; "." &amp; RIGHT(BN178,3)),
                --(INT('Data Sheet'!$B$19) &amp; "." &amp; RIGHT(BN178,3))
            )
        ),
        "OK"
    )
)</f>
        <v>OK</v>
      </c>
      <c r="P178" s="23" t="str">
        <f>IF(BR178&lt;&gt;"",
    IF(INT('Data Sheet'!$A$19)=INT('Data Sheet'!$B$15),
        --(INT('Data Sheet'!$A$15) &amp; "." &amp; BR178),
        IF(AND((--(INT('Data Sheet'!$A$15) &amp; "." &amp; BR178)&gt;=--('Data Sheet'!$A$15)), (--(INT('Data Sheet'!$A$15) &amp; "." &amp; BR178)&lt;=--('Data Sheet'!$B$15))),
            --(INT('Data Sheet'!$A$15) &amp; "." &amp; BR178),
            --(INT('Data Sheet'!$B$15) &amp; "." &amp; BR178)
        )
    ),
    IF(BQ178&lt;&gt;"",
        IF(INT('Data Sheet'!$A$15)=INT('Data Sheet'!$B$15),
            --(INT('Data Sheet'!$A$15) &amp; "." &amp; LEFT(BQ178,3)),
            IF(AND((--(INT('Data Sheet'!$A$15) &amp; "." &amp; LEFT(BQ178,3))&gt;=--('Data Sheet'!$A$15)), (--(INT('Data Sheet'!$A$15) &amp; "." &amp; LEFT(BQ178,3))&lt;=--('Data Sheet'!$B$15))),
                --(INT('Data Sheet'!$A$15) &amp; "." &amp; LEFT(BQ178,3)),
                --(INT('Data Sheet'!$B$15) &amp; "." &amp; LEFT(BQ178,3))
            )
        ),
        "OK"
    )
)</f>
        <v>OK</v>
      </c>
      <c r="Q178" s="23" t="str">
        <f>IF(BS178&lt;&gt;"",
    IF(INT('Data Sheet'!$A$19)=INT('Data Sheet'!$B$15),
        --(INT('Data Sheet'!$A$15) &amp; "." &amp; BS178),
        IF(AND((--(INT('Data Sheet'!$A$15) &amp; "." &amp; BS178)&gt;=--('Data Sheet'!$A$15)), (--(INT('Data Sheet'!$A$15) &amp; "." &amp; BS178)&lt;=--('Data Sheet'!$B$15))),
            --(INT('Data Sheet'!$A$15) &amp; "." &amp; BS178),
            --(INT('Data Sheet'!$B$15) &amp; "." &amp; BS178)
        )
    ),
    IF(BQ178&lt;&gt;"",
        IF(INT('Data Sheet'!$A$15)=INT('Data Sheet'!$B$15),
            --(INT('Data Sheet'!$A$15) &amp; "." &amp; RIGHT(BQ178,3)),
            IF(AND((--(INT('Data Sheet'!$A$15) &amp; "." &amp; RIGHT(BQ178,3))&gt;=--('Data Sheet'!$A$15)), (--(INT('Data Sheet'!$A$15) &amp; "." &amp; RIGHT(BQ178,3))&lt;=--('Data Sheet'!$B$15))),
                --(INT('Data Sheet'!$A$15) &amp; "." &amp; RIGHT(BQ178,3)),
                --(INT('Data Sheet'!$B$15) &amp; "." &amp; RIGHT(BQ178,3))
            )
        ),
        "OK"
    )
)</f>
        <v>OK</v>
      </c>
      <c r="R178" s="19"/>
      <c r="S178" s="19"/>
      <c r="T178" s="19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1"/>
      <c r="AU178" s="21"/>
      <c r="AV178" s="21"/>
      <c r="AW178" s="22"/>
      <c r="AX178" s="99"/>
      <c r="AY178" s="20"/>
      <c r="AZ178" s="20"/>
      <c r="BA178" s="22"/>
      <c r="BB178">
        <v>170</v>
      </c>
      <c r="BC178" s="80"/>
      <c r="BD178" s="80"/>
      <c r="BE178" s="80"/>
      <c r="BF178" s="80"/>
      <c r="BG178" s="32" t="str">
        <f t="shared" si="26"/>
        <v/>
      </c>
      <c r="BH178" s="78">
        <f t="shared" si="24"/>
        <v>0</v>
      </c>
      <c r="BI178" s="2">
        <f t="shared" si="27"/>
        <v>0</v>
      </c>
      <c r="BJ178" s="2">
        <f t="shared" si="28"/>
        <v>0</v>
      </c>
      <c r="BK178" s="2">
        <f t="shared" si="25"/>
        <v>0</v>
      </c>
    </row>
    <row r="179" spans="2:63" ht="15" customHeight="1" x14ac:dyDescent="0.25">
      <c r="B179" s="14">
        <v>171</v>
      </c>
      <c r="C179" s="95" t="str">
        <f t="shared" si="29"/>
        <v/>
      </c>
      <c r="D179" s="15" t="str">
        <f t="shared" si="23"/>
        <v>OK</v>
      </c>
      <c r="E179" s="16" t="e">
        <f>VLOOKUP('Data Sheet'!$B$8,'Data Sheet'!$I$2:$J$9,2,FALSE)</f>
        <v>#N/A</v>
      </c>
      <c r="F179" s="16" t="str">
        <f t="shared" si="30"/>
        <v/>
      </c>
      <c r="G179" s="103">
        <f t="shared" si="31"/>
        <v>0</v>
      </c>
      <c r="H179" s="17" t="s">
        <v>26</v>
      </c>
      <c r="I179" s="17" t="s">
        <v>26</v>
      </c>
      <c r="J179" s="17" t="str">
        <f>IF('Data Sheet'!$B$9="NC-50","N/A","OK")</f>
        <v>OK</v>
      </c>
      <c r="K179" s="17" t="str">
        <f>IF('Data Sheet'!$B$9="NC-50","N/A","OK")</f>
        <v>OK</v>
      </c>
      <c r="L179" s="17" t="str">
        <f t="shared" si="32"/>
        <v>OK</v>
      </c>
      <c r="M179" s="17" t="str">
        <f t="shared" si="33"/>
        <v>OK</v>
      </c>
      <c r="N179" s="18" t="str">
        <f>IF(BO179&lt;&gt;"",
    IF(INT('Data Sheet'!$A$19)=INT('Data Sheet'!$B$19),
        --(INT('Data Sheet'!$A$19) &amp; "." &amp; BO179),
        IF(AND((--(INT('Data Sheet'!$A$19) &amp; "." &amp; BO179)&gt;=--('Data Sheet'!$A$19)), (--(INT('Data Sheet'!$A$19) &amp; "." &amp; BO179)&lt;=--('Data Sheet'!$B$19))),
            --(INT('Data Sheet'!$A$19) &amp; "." &amp; BO179),
            --(INT('Data Sheet'!$B$19) &amp; "." &amp; BO179)
        )
    ),
    IF(BN179&lt;&gt;"",
        IF(INT('Data Sheet'!$A$19)=INT('Data Sheet'!$B$19),
            --(INT('Data Sheet'!$A$19) &amp; "." &amp; LEFT(BN179,3)),
            IF(AND((--(INT('Data Sheet'!$A$19) &amp; "." &amp; LEFT(BN179,3))&gt;=--('Data Sheet'!$A$19)), (--(INT('Data Sheet'!$A$19) &amp; "." &amp; LEFT(BN179,3))&lt;=--('Data Sheet'!$B$19))),
                --(INT('Data Sheet'!$A$19) &amp; "." &amp; LEFT(BN179,3)),
                --(INT('Data Sheet'!$B$19) &amp; "." &amp; LEFT(BN179,3))
            )
        ),
        "OK"
    )
)</f>
        <v>OK</v>
      </c>
      <c r="O179" s="23" t="str">
        <f>IF(BP179&lt;&gt;"",
    IF(INT('Data Sheet'!$A$19)=INT('Data Sheet'!$B$19),
        --(INT('Data Sheet'!$A$19) &amp; "." &amp; BP179),
        IF(AND((--(INT('Data Sheet'!$A$19) &amp; "." &amp; BP179)&gt;=--('Data Sheet'!$A$19)), (--(INT('Data Sheet'!$A$19) &amp; "." &amp; BP179)&lt;=--('Data Sheet'!$B$19))),
            --(INT('Data Sheet'!$A$19) &amp; "." &amp; BP179),
            --(INT('Data Sheet'!$B$19) &amp; "." &amp; BP179)
        )
    ),
    IF(BN179&lt;&gt;"",
        IF(INT('Data Sheet'!$A$19)=INT('Data Sheet'!$B$19),
            --(INT('Data Sheet'!$A$19) &amp; "." &amp; RIGHT(BN179,3)),
            IF(AND((--(INT('Data Sheet'!$A$19) &amp; "." &amp; RIGHT(BN179,3))&gt;=--('Data Sheet'!$A$19)), (--(INT('Data Sheet'!$A$19) &amp; "." &amp; RIGHT(BN179,3))&lt;=--('Data Sheet'!$B$19))),
                --(INT('Data Sheet'!$A$19) &amp; "." &amp; RIGHT(BN179,3)),
                --(INT('Data Sheet'!$B$19) &amp; "." &amp; RIGHT(BN179,3))
            )
        ),
        "OK"
    )
)</f>
        <v>OK</v>
      </c>
      <c r="P179" s="23" t="str">
        <f>IF(BR179&lt;&gt;"",
    IF(INT('Data Sheet'!$A$19)=INT('Data Sheet'!$B$15),
        --(INT('Data Sheet'!$A$15) &amp; "." &amp; BR179),
        IF(AND((--(INT('Data Sheet'!$A$15) &amp; "." &amp; BR179)&gt;=--('Data Sheet'!$A$15)), (--(INT('Data Sheet'!$A$15) &amp; "." &amp; BR179)&lt;=--('Data Sheet'!$B$15))),
            --(INT('Data Sheet'!$A$15) &amp; "." &amp; BR179),
            --(INT('Data Sheet'!$B$15) &amp; "." &amp; BR179)
        )
    ),
    IF(BQ179&lt;&gt;"",
        IF(INT('Data Sheet'!$A$15)=INT('Data Sheet'!$B$15),
            --(INT('Data Sheet'!$A$15) &amp; "." &amp; LEFT(BQ179,3)),
            IF(AND((--(INT('Data Sheet'!$A$15) &amp; "." &amp; LEFT(BQ179,3))&gt;=--('Data Sheet'!$A$15)), (--(INT('Data Sheet'!$A$15) &amp; "." &amp; LEFT(BQ179,3))&lt;=--('Data Sheet'!$B$15))),
                --(INT('Data Sheet'!$A$15) &amp; "." &amp; LEFT(BQ179,3)),
                --(INT('Data Sheet'!$B$15) &amp; "." &amp; LEFT(BQ179,3))
            )
        ),
        "OK"
    )
)</f>
        <v>OK</v>
      </c>
      <c r="Q179" s="23" t="str">
        <f>IF(BS179&lt;&gt;"",
    IF(INT('Data Sheet'!$A$19)=INT('Data Sheet'!$B$15),
        --(INT('Data Sheet'!$A$15) &amp; "." &amp; BS179),
        IF(AND((--(INT('Data Sheet'!$A$15) &amp; "." &amp; BS179)&gt;=--('Data Sheet'!$A$15)), (--(INT('Data Sheet'!$A$15) &amp; "." &amp; BS179)&lt;=--('Data Sheet'!$B$15))),
            --(INT('Data Sheet'!$A$15) &amp; "." &amp; BS179),
            --(INT('Data Sheet'!$B$15) &amp; "." &amp; BS179)
        )
    ),
    IF(BQ179&lt;&gt;"",
        IF(INT('Data Sheet'!$A$15)=INT('Data Sheet'!$B$15),
            --(INT('Data Sheet'!$A$15) &amp; "." &amp; RIGHT(BQ179,3)),
            IF(AND((--(INT('Data Sheet'!$A$15) &amp; "." &amp; RIGHT(BQ179,3))&gt;=--('Data Sheet'!$A$15)), (--(INT('Data Sheet'!$A$15) &amp; "." &amp; RIGHT(BQ179,3))&lt;=--('Data Sheet'!$B$15))),
                --(INT('Data Sheet'!$A$15) &amp; "." &amp; RIGHT(BQ179,3)),
                --(INT('Data Sheet'!$B$15) &amp; "." &amp; RIGHT(BQ179,3))
            )
        ),
        "OK"
    )
)</f>
        <v>OK</v>
      </c>
      <c r="R179" s="19"/>
      <c r="S179" s="19"/>
      <c r="T179" s="19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1"/>
      <c r="AU179" s="21"/>
      <c r="AV179" s="21"/>
      <c r="AW179" s="22"/>
      <c r="AX179" s="99"/>
      <c r="AY179" s="20"/>
      <c r="AZ179" s="20"/>
      <c r="BA179" s="22"/>
      <c r="BB179">
        <v>171</v>
      </c>
      <c r="BC179" s="80"/>
      <c r="BD179" s="80"/>
      <c r="BE179" s="80"/>
      <c r="BF179" s="80"/>
      <c r="BG179" s="32" t="str">
        <f t="shared" si="26"/>
        <v/>
      </c>
      <c r="BH179" s="78">
        <f t="shared" si="24"/>
        <v>0</v>
      </c>
      <c r="BI179" s="2">
        <f t="shared" si="27"/>
        <v>0</v>
      </c>
      <c r="BJ179" s="2">
        <f t="shared" si="28"/>
        <v>0</v>
      </c>
      <c r="BK179" s="2">
        <f t="shared" si="25"/>
        <v>0</v>
      </c>
    </row>
    <row r="180" spans="2:63" ht="15" customHeight="1" x14ac:dyDescent="0.25">
      <c r="B180" s="14">
        <v>172</v>
      </c>
      <c r="C180" s="95" t="str">
        <f t="shared" si="29"/>
        <v/>
      </c>
      <c r="D180" s="15" t="str">
        <f t="shared" si="23"/>
        <v>OK</v>
      </c>
      <c r="E180" s="16" t="e">
        <f>VLOOKUP('Data Sheet'!$B$8,'Data Sheet'!$I$2:$J$9,2,FALSE)</f>
        <v>#N/A</v>
      </c>
      <c r="F180" s="16" t="str">
        <f t="shared" si="30"/>
        <v/>
      </c>
      <c r="G180" s="103">
        <f t="shared" si="31"/>
        <v>0</v>
      </c>
      <c r="H180" s="17" t="s">
        <v>26</v>
      </c>
      <c r="I180" s="17" t="s">
        <v>26</v>
      </c>
      <c r="J180" s="17" t="str">
        <f>IF('Data Sheet'!$B$9="NC-50","N/A","OK")</f>
        <v>OK</v>
      </c>
      <c r="K180" s="17" t="str">
        <f>IF('Data Sheet'!$B$9="NC-50","N/A","OK")</f>
        <v>OK</v>
      </c>
      <c r="L180" s="17" t="str">
        <f t="shared" si="32"/>
        <v>OK</v>
      </c>
      <c r="M180" s="17" t="str">
        <f t="shared" si="33"/>
        <v>OK</v>
      </c>
      <c r="N180" s="18" t="str">
        <f>IF(BO180&lt;&gt;"",
    IF(INT('Data Sheet'!$A$19)=INT('Data Sheet'!$B$19),
        --(INT('Data Sheet'!$A$19) &amp; "." &amp; BO180),
        IF(AND((--(INT('Data Sheet'!$A$19) &amp; "." &amp; BO180)&gt;=--('Data Sheet'!$A$19)), (--(INT('Data Sheet'!$A$19) &amp; "." &amp; BO180)&lt;=--('Data Sheet'!$B$19))),
            --(INT('Data Sheet'!$A$19) &amp; "." &amp; BO180),
            --(INT('Data Sheet'!$B$19) &amp; "." &amp; BO180)
        )
    ),
    IF(BN180&lt;&gt;"",
        IF(INT('Data Sheet'!$A$19)=INT('Data Sheet'!$B$19),
            --(INT('Data Sheet'!$A$19) &amp; "." &amp; LEFT(BN180,3)),
            IF(AND((--(INT('Data Sheet'!$A$19) &amp; "." &amp; LEFT(BN180,3))&gt;=--('Data Sheet'!$A$19)), (--(INT('Data Sheet'!$A$19) &amp; "." &amp; LEFT(BN180,3))&lt;=--('Data Sheet'!$B$19))),
                --(INT('Data Sheet'!$A$19) &amp; "." &amp; LEFT(BN180,3)),
                --(INT('Data Sheet'!$B$19) &amp; "." &amp; LEFT(BN180,3))
            )
        ),
        "OK"
    )
)</f>
        <v>OK</v>
      </c>
      <c r="O180" s="23" t="str">
        <f>IF(BP180&lt;&gt;"",
    IF(INT('Data Sheet'!$A$19)=INT('Data Sheet'!$B$19),
        --(INT('Data Sheet'!$A$19) &amp; "." &amp; BP180),
        IF(AND((--(INT('Data Sheet'!$A$19) &amp; "." &amp; BP180)&gt;=--('Data Sheet'!$A$19)), (--(INT('Data Sheet'!$A$19) &amp; "." &amp; BP180)&lt;=--('Data Sheet'!$B$19))),
            --(INT('Data Sheet'!$A$19) &amp; "." &amp; BP180),
            --(INT('Data Sheet'!$B$19) &amp; "." &amp; BP180)
        )
    ),
    IF(BN180&lt;&gt;"",
        IF(INT('Data Sheet'!$A$19)=INT('Data Sheet'!$B$19),
            --(INT('Data Sheet'!$A$19) &amp; "." &amp; RIGHT(BN180,3)),
            IF(AND((--(INT('Data Sheet'!$A$19) &amp; "." &amp; RIGHT(BN180,3))&gt;=--('Data Sheet'!$A$19)), (--(INT('Data Sheet'!$A$19) &amp; "." &amp; RIGHT(BN180,3))&lt;=--('Data Sheet'!$B$19))),
                --(INT('Data Sheet'!$A$19) &amp; "." &amp; RIGHT(BN180,3)),
                --(INT('Data Sheet'!$B$19) &amp; "." &amp; RIGHT(BN180,3))
            )
        ),
        "OK"
    )
)</f>
        <v>OK</v>
      </c>
      <c r="P180" s="23" t="str">
        <f>IF(BR180&lt;&gt;"",
    IF(INT('Data Sheet'!$A$19)=INT('Data Sheet'!$B$15),
        --(INT('Data Sheet'!$A$15) &amp; "." &amp; BR180),
        IF(AND((--(INT('Data Sheet'!$A$15) &amp; "." &amp; BR180)&gt;=--('Data Sheet'!$A$15)), (--(INT('Data Sheet'!$A$15) &amp; "." &amp; BR180)&lt;=--('Data Sheet'!$B$15))),
            --(INT('Data Sheet'!$A$15) &amp; "." &amp; BR180),
            --(INT('Data Sheet'!$B$15) &amp; "." &amp; BR180)
        )
    ),
    IF(BQ180&lt;&gt;"",
        IF(INT('Data Sheet'!$A$15)=INT('Data Sheet'!$B$15),
            --(INT('Data Sheet'!$A$15) &amp; "." &amp; LEFT(BQ180,3)),
            IF(AND((--(INT('Data Sheet'!$A$15) &amp; "." &amp; LEFT(BQ180,3))&gt;=--('Data Sheet'!$A$15)), (--(INT('Data Sheet'!$A$15) &amp; "." &amp; LEFT(BQ180,3))&lt;=--('Data Sheet'!$B$15))),
                --(INT('Data Sheet'!$A$15) &amp; "." &amp; LEFT(BQ180,3)),
                --(INT('Data Sheet'!$B$15) &amp; "." &amp; LEFT(BQ180,3))
            )
        ),
        "OK"
    )
)</f>
        <v>OK</v>
      </c>
      <c r="Q180" s="23" t="str">
        <f>IF(BS180&lt;&gt;"",
    IF(INT('Data Sheet'!$A$19)=INT('Data Sheet'!$B$15),
        --(INT('Data Sheet'!$A$15) &amp; "." &amp; BS180),
        IF(AND((--(INT('Data Sheet'!$A$15) &amp; "." &amp; BS180)&gt;=--('Data Sheet'!$A$15)), (--(INT('Data Sheet'!$A$15) &amp; "." &amp; BS180)&lt;=--('Data Sheet'!$B$15))),
            --(INT('Data Sheet'!$A$15) &amp; "." &amp; BS180),
            --(INT('Data Sheet'!$B$15) &amp; "." &amp; BS180)
        )
    ),
    IF(BQ180&lt;&gt;"",
        IF(INT('Data Sheet'!$A$15)=INT('Data Sheet'!$B$15),
            --(INT('Data Sheet'!$A$15) &amp; "." &amp; RIGHT(BQ180,3)),
            IF(AND((--(INT('Data Sheet'!$A$15) &amp; "." &amp; RIGHT(BQ180,3))&gt;=--('Data Sheet'!$A$15)), (--(INT('Data Sheet'!$A$15) &amp; "." &amp; RIGHT(BQ180,3))&lt;=--('Data Sheet'!$B$15))),
                --(INT('Data Sheet'!$A$15) &amp; "." &amp; RIGHT(BQ180,3)),
                --(INT('Data Sheet'!$B$15) &amp; "." &amp; RIGHT(BQ180,3))
            )
        ),
        "OK"
    )
)</f>
        <v>OK</v>
      </c>
      <c r="R180" s="19"/>
      <c r="S180" s="19"/>
      <c r="T180" s="19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1"/>
      <c r="AU180" s="21"/>
      <c r="AV180" s="21"/>
      <c r="AW180" s="22"/>
      <c r="AX180" s="99"/>
      <c r="AY180" s="20"/>
      <c r="AZ180" s="20"/>
      <c r="BA180" s="22"/>
      <c r="BB180">
        <v>172</v>
      </c>
      <c r="BC180" s="80"/>
      <c r="BD180" s="80"/>
      <c r="BE180" s="80"/>
      <c r="BF180" s="80"/>
      <c r="BG180" s="32" t="str">
        <f t="shared" si="26"/>
        <v/>
      </c>
      <c r="BH180" s="78">
        <f t="shared" si="24"/>
        <v>0</v>
      </c>
      <c r="BI180" s="2">
        <f t="shared" si="27"/>
        <v>0</v>
      </c>
      <c r="BJ180" s="2">
        <f t="shared" si="28"/>
        <v>0</v>
      </c>
      <c r="BK180" s="2">
        <f t="shared" si="25"/>
        <v>0</v>
      </c>
    </row>
    <row r="181" spans="2:63" ht="15" customHeight="1" x14ac:dyDescent="0.25">
      <c r="B181" s="14">
        <v>173</v>
      </c>
      <c r="C181" s="95" t="str">
        <f t="shared" si="29"/>
        <v/>
      </c>
      <c r="D181" s="15" t="str">
        <f t="shared" si="23"/>
        <v>OK</v>
      </c>
      <c r="E181" s="16" t="e">
        <f>VLOOKUP('Data Sheet'!$B$8,'Data Sheet'!$I$2:$J$9,2,FALSE)</f>
        <v>#N/A</v>
      </c>
      <c r="F181" s="16" t="str">
        <f t="shared" si="30"/>
        <v/>
      </c>
      <c r="G181" s="103">
        <f t="shared" si="31"/>
        <v>0</v>
      </c>
      <c r="H181" s="17" t="s">
        <v>26</v>
      </c>
      <c r="I181" s="17" t="s">
        <v>26</v>
      </c>
      <c r="J181" s="17" t="str">
        <f>IF('Data Sheet'!$B$9="NC-50","N/A","OK")</f>
        <v>OK</v>
      </c>
      <c r="K181" s="17" t="str">
        <f>IF('Data Sheet'!$B$9="NC-50","N/A","OK")</f>
        <v>OK</v>
      </c>
      <c r="L181" s="17" t="str">
        <f t="shared" si="32"/>
        <v>OK</v>
      </c>
      <c r="M181" s="17" t="str">
        <f t="shared" si="33"/>
        <v>OK</v>
      </c>
      <c r="N181" s="18" t="str">
        <f>IF(BO181&lt;&gt;"",
    IF(INT('Data Sheet'!$A$19)=INT('Data Sheet'!$B$19),
        --(INT('Data Sheet'!$A$19) &amp; "." &amp; BO181),
        IF(AND((--(INT('Data Sheet'!$A$19) &amp; "." &amp; BO181)&gt;=--('Data Sheet'!$A$19)), (--(INT('Data Sheet'!$A$19) &amp; "." &amp; BO181)&lt;=--('Data Sheet'!$B$19))),
            --(INT('Data Sheet'!$A$19) &amp; "." &amp; BO181),
            --(INT('Data Sheet'!$B$19) &amp; "." &amp; BO181)
        )
    ),
    IF(BN181&lt;&gt;"",
        IF(INT('Data Sheet'!$A$19)=INT('Data Sheet'!$B$19),
            --(INT('Data Sheet'!$A$19) &amp; "." &amp; LEFT(BN181,3)),
            IF(AND((--(INT('Data Sheet'!$A$19) &amp; "." &amp; LEFT(BN181,3))&gt;=--('Data Sheet'!$A$19)), (--(INT('Data Sheet'!$A$19) &amp; "." &amp; LEFT(BN181,3))&lt;=--('Data Sheet'!$B$19))),
                --(INT('Data Sheet'!$A$19) &amp; "." &amp; LEFT(BN181,3)),
                --(INT('Data Sheet'!$B$19) &amp; "." &amp; LEFT(BN181,3))
            )
        ),
        "OK"
    )
)</f>
        <v>OK</v>
      </c>
      <c r="O181" s="23" t="str">
        <f>IF(BP181&lt;&gt;"",
    IF(INT('Data Sheet'!$A$19)=INT('Data Sheet'!$B$19),
        --(INT('Data Sheet'!$A$19) &amp; "." &amp; BP181),
        IF(AND((--(INT('Data Sheet'!$A$19) &amp; "." &amp; BP181)&gt;=--('Data Sheet'!$A$19)), (--(INT('Data Sheet'!$A$19) &amp; "." &amp; BP181)&lt;=--('Data Sheet'!$B$19))),
            --(INT('Data Sheet'!$A$19) &amp; "." &amp; BP181),
            --(INT('Data Sheet'!$B$19) &amp; "." &amp; BP181)
        )
    ),
    IF(BN181&lt;&gt;"",
        IF(INT('Data Sheet'!$A$19)=INT('Data Sheet'!$B$19),
            --(INT('Data Sheet'!$A$19) &amp; "." &amp; RIGHT(BN181,3)),
            IF(AND((--(INT('Data Sheet'!$A$19) &amp; "." &amp; RIGHT(BN181,3))&gt;=--('Data Sheet'!$A$19)), (--(INT('Data Sheet'!$A$19) &amp; "." &amp; RIGHT(BN181,3))&lt;=--('Data Sheet'!$B$19))),
                --(INT('Data Sheet'!$A$19) &amp; "." &amp; RIGHT(BN181,3)),
                --(INT('Data Sheet'!$B$19) &amp; "." &amp; RIGHT(BN181,3))
            )
        ),
        "OK"
    )
)</f>
        <v>OK</v>
      </c>
      <c r="P181" s="23" t="str">
        <f>IF(BR181&lt;&gt;"",
    IF(INT('Data Sheet'!$A$19)=INT('Data Sheet'!$B$15),
        --(INT('Data Sheet'!$A$15) &amp; "." &amp; BR181),
        IF(AND((--(INT('Data Sheet'!$A$15) &amp; "." &amp; BR181)&gt;=--('Data Sheet'!$A$15)), (--(INT('Data Sheet'!$A$15) &amp; "." &amp; BR181)&lt;=--('Data Sheet'!$B$15))),
            --(INT('Data Sheet'!$A$15) &amp; "." &amp; BR181),
            --(INT('Data Sheet'!$B$15) &amp; "." &amp; BR181)
        )
    ),
    IF(BQ181&lt;&gt;"",
        IF(INT('Data Sheet'!$A$15)=INT('Data Sheet'!$B$15),
            --(INT('Data Sheet'!$A$15) &amp; "." &amp; LEFT(BQ181,3)),
            IF(AND((--(INT('Data Sheet'!$A$15) &amp; "." &amp; LEFT(BQ181,3))&gt;=--('Data Sheet'!$A$15)), (--(INT('Data Sheet'!$A$15) &amp; "." &amp; LEFT(BQ181,3))&lt;=--('Data Sheet'!$B$15))),
                --(INT('Data Sheet'!$A$15) &amp; "." &amp; LEFT(BQ181,3)),
                --(INT('Data Sheet'!$B$15) &amp; "." &amp; LEFT(BQ181,3))
            )
        ),
        "OK"
    )
)</f>
        <v>OK</v>
      </c>
      <c r="Q181" s="23" t="str">
        <f>IF(BS181&lt;&gt;"",
    IF(INT('Data Sheet'!$A$19)=INT('Data Sheet'!$B$15),
        --(INT('Data Sheet'!$A$15) &amp; "." &amp; BS181),
        IF(AND((--(INT('Data Sheet'!$A$15) &amp; "." &amp; BS181)&gt;=--('Data Sheet'!$A$15)), (--(INT('Data Sheet'!$A$15) &amp; "." &amp; BS181)&lt;=--('Data Sheet'!$B$15))),
            --(INT('Data Sheet'!$A$15) &amp; "." &amp; BS181),
            --(INT('Data Sheet'!$B$15) &amp; "." &amp; BS181)
        )
    ),
    IF(BQ181&lt;&gt;"",
        IF(INT('Data Sheet'!$A$15)=INT('Data Sheet'!$B$15),
            --(INT('Data Sheet'!$A$15) &amp; "." &amp; RIGHT(BQ181,3)),
            IF(AND((--(INT('Data Sheet'!$A$15) &amp; "." &amp; RIGHT(BQ181,3))&gt;=--('Data Sheet'!$A$15)), (--(INT('Data Sheet'!$A$15) &amp; "." &amp; RIGHT(BQ181,3))&lt;=--('Data Sheet'!$B$15))),
                --(INT('Data Sheet'!$A$15) &amp; "." &amp; RIGHT(BQ181,3)),
                --(INT('Data Sheet'!$B$15) &amp; "." &amp; RIGHT(BQ181,3))
            )
        ),
        "OK"
    )
)</f>
        <v>OK</v>
      </c>
      <c r="R181" s="19"/>
      <c r="S181" s="19"/>
      <c r="T181" s="19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1"/>
      <c r="AU181" s="21"/>
      <c r="AV181" s="21"/>
      <c r="AW181" s="22"/>
      <c r="AX181" s="99"/>
      <c r="AY181" s="20"/>
      <c r="AZ181" s="20"/>
      <c r="BA181" s="22"/>
      <c r="BB181">
        <v>173</v>
      </c>
      <c r="BC181" s="80"/>
      <c r="BD181" s="80"/>
      <c r="BE181" s="80"/>
      <c r="BF181" s="80"/>
      <c r="BG181" s="32" t="str">
        <f t="shared" si="26"/>
        <v/>
      </c>
      <c r="BH181" s="78">
        <f t="shared" si="24"/>
        <v>0</v>
      </c>
      <c r="BI181" s="2">
        <f t="shared" si="27"/>
        <v>0</v>
      </c>
      <c r="BJ181" s="2">
        <f t="shared" si="28"/>
        <v>0</v>
      </c>
      <c r="BK181" s="2">
        <f t="shared" si="25"/>
        <v>0</v>
      </c>
    </row>
    <row r="182" spans="2:63" ht="15" customHeight="1" x14ac:dyDescent="0.25">
      <c r="B182" s="14">
        <v>174</v>
      </c>
      <c r="C182" s="95" t="str">
        <f t="shared" si="29"/>
        <v/>
      </c>
      <c r="D182" s="15" t="str">
        <f t="shared" si="23"/>
        <v>OK</v>
      </c>
      <c r="E182" s="16" t="e">
        <f>VLOOKUP('Data Sheet'!$B$8,'Data Sheet'!$I$2:$J$9,2,FALSE)</f>
        <v>#N/A</v>
      </c>
      <c r="F182" s="16" t="str">
        <f t="shared" si="30"/>
        <v/>
      </c>
      <c r="G182" s="103">
        <f t="shared" si="31"/>
        <v>0</v>
      </c>
      <c r="H182" s="17" t="s">
        <v>26</v>
      </c>
      <c r="I182" s="17" t="s">
        <v>26</v>
      </c>
      <c r="J182" s="17" t="str">
        <f>IF('Data Sheet'!$B$9="NC-50","N/A","OK")</f>
        <v>OK</v>
      </c>
      <c r="K182" s="17" t="str">
        <f>IF('Data Sheet'!$B$9="NC-50","N/A","OK")</f>
        <v>OK</v>
      </c>
      <c r="L182" s="17" t="str">
        <f t="shared" si="32"/>
        <v>OK</v>
      </c>
      <c r="M182" s="17" t="str">
        <f t="shared" si="33"/>
        <v>OK</v>
      </c>
      <c r="N182" s="18" t="str">
        <f>IF(BO182&lt;&gt;"",
    IF(INT('Data Sheet'!$A$19)=INT('Data Sheet'!$B$19),
        --(INT('Data Sheet'!$A$19) &amp; "." &amp; BO182),
        IF(AND((--(INT('Data Sheet'!$A$19) &amp; "." &amp; BO182)&gt;=--('Data Sheet'!$A$19)), (--(INT('Data Sheet'!$A$19) &amp; "." &amp; BO182)&lt;=--('Data Sheet'!$B$19))),
            --(INT('Data Sheet'!$A$19) &amp; "." &amp; BO182),
            --(INT('Data Sheet'!$B$19) &amp; "." &amp; BO182)
        )
    ),
    IF(BN182&lt;&gt;"",
        IF(INT('Data Sheet'!$A$19)=INT('Data Sheet'!$B$19),
            --(INT('Data Sheet'!$A$19) &amp; "." &amp; LEFT(BN182,3)),
            IF(AND((--(INT('Data Sheet'!$A$19) &amp; "." &amp; LEFT(BN182,3))&gt;=--('Data Sheet'!$A$19)), (--(INT('Data Sheet'!$A$19) &amp; "." &amp; LEFT(BN182,3))&lt;=--('Data Sheet'!$B$19))),
                --(INT('Data Sheet'!$A$19) &amp; "." &amp; LEFT(BN182,3)),
                --(INT('Data Sheet'!$B$19) &amp; "." &amp; LEFT(BN182,3))
            )
        ),
        "OK"
    )
)</f>
        <v>OK</v>
      </c>
      <c r="O182" s="23" t="str">
        <f>IF(BP182&lt;&gt;"",
    IF(INT('Data Sheet'!$A$19)=INT('Data Sheet'!$B$19),
        --(INT('Data Sheet'!$A$19) &amp; "." &amp; BP182),
        IF(AND((--(INT('Data Sheet'!$A$19) &amp; "." &amp; BP182)&gt;=--('Data Sheet'!$A$19)), (--(INT('Data Sheet'!$A$19) &amp; "." &amp; BP182)&lt;=--('Data Sheet'!$B$19))),
            --(INT('Data Sheet'!$A$19) &amp; "." &amp; BP182),
            --(INT('Data Sheet'!$B$19) &amp; "." &amp; BP182)
        )
    ),
    IF(BN182&lt;&gt;"",
        IF(INT('Data Sheet'!$A$19)=INT('Data Sheet'!$B$19),
            --(INT('Data Sheet'!$A$19) &amp; "." &amp; RIGHT(BN182,3)),
            IF(AND((--(INT('Data Sheet'!$A$19) &amp; "." &amp; RIGHT(BN182,3))&gt;=--('Data Sheet'!$A$19)), (--(INT('Data Sheet'!$A$19) &amp; "." &amp; RIGHT(BN182,3))&lt;=--('Data Sheet'!$B$19))),
                --(INT('Data Sheet'!$A$19) &amp; "." &amp; RIGHT(BN182,3)),
                --(INT('Data Sheet'!$B$19) &amp; "." &amp; RIGHT(BN182,3))
            )
        ),
        "OK"
    )
)</f>
        <v>OK</v>
      </c>
      <c r="P182" s="23" t="str">
        <f>IF(BR182&lt;&gt;"",
    IF(INT('Data Sheet'!$A$19)=INT('Data Sheet'!$B$15),
        --(INT('Data Sheet'!$A$15) &amp; "." &amp; BR182),
        IF(AND((--(INT('Data Sheet'!$A$15) &amp; "." &amp; BR182)&gt;=--('Data Sheet'!$A$15)), (--(INT('Data Sheet'!$A$15) &amp; "." &amp; BR182)&lt;=--('Data Sheet'!$B$15))),
            --(INT('Data Sheet'!$A$15) &amp; "." &amp; BR182),
            --(INT('Data Sheet'!$B$15) &amp; "." &amp; BR182)
        )
    ),
    IF(BQ182&lt;&gt;"",
        IF(INT('Data Sheet'!$A$15)=INT('Data Sheet'!$B$15),
            --(INT('Data Sheet'!$A$15) &amp; "." &amp; LEFT(BQ182,3)),
            IF(AND((--(INT('Data Sheet'!$A$15) &amp; "." &amp; LEFT(BQ182,3))&gt;=--('Data Sheet'!$A$15)), (--(INT('Data Sheet'!$A$15) &amp; "." &amp; LEFT(BQ182,3))&lt;=--('Data Sheet'!$B$15))),
                --(INT('Data Sheet'!$A$15) &amp; "." &amp; LEFT(BQ182,3)),
                --(INT('Data Sheet'!$B$15) &amp; "." &amp; LEFT(BQ182,3))
            )
        ),
        "OK"
    )
)</f>
        <v>OK</v>
      </c>
      <c r="Q182" s="23" t="str">
        <f>IF(BS182&lt;&gt;"",
    IF(INT('Data Sheet'!$A$19)=INT('Data Sheet'!$B$15),
        --(INT('Data Sheet'!$A$15) &amp; "." &amp; BS182),
        IF(AND((--(INT('Data Sheet'!$A$15) &amp; "." &amp; BS182)&gt;=--('Data Sheet'!$A$15)), (--(INT('Data Sheet'!$A$15) &amp; "." &amp; BS182)&lt;=--('Data Sheet'!$B$15))),
            --(INT('Data Sheet'!$A$15) &amp; "." &amp; BS182),
            --(INT('Data Sheet'!$B$15) &amp; "." &amp; BS182)
        )
    ),
    IF(BQ182&lt;&gt;"",
        IF(INT('Data Sheet'!$A$15)=INT('Data Sheet'!$B$15),
            --(INT('Data Sheet'!$A$15) &amp; "." &amp; RIGHT(BQ182,3)),
            IF(AND((--(INT('Data Sheet'!$A$15) &amp; "." &amp; RIGHT(BQ182,3))&gt;=--('Data Sheet'!$A$15)), (--(INT('Data Sheet'!$A$15) &amp; "." &amp; RIGHT(BQ182,3))&lt;=--('Data Sheet'!$B$15))),
                --(INT('Data Sheet'!$A$15) &amp; "." &amp; RIGHT(BQ182,3)),
                --(INT('Data Sheet'!$B$15) &amp; "." &amp; RIGHT(BQ182,3))
            )
        ),
        "OK"
    )
)</f>
        <v>OK</v>
      </c>
      <c r="R182" s="19"/>
      <c r="S182" s="19"/>
      <c r="T182" s="19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1"/>
      <c r="AU182" s="21"/>
      <c r="AV182" s="21"/>
      <c r="AW182" s="22"/>
      <c r="AX182" s="99"/>
      <c r="AY182" s="20"/>
      <c r="AZ182" s="20"/>
      <c r="BA182" s="22"/>
      <c r="BB182">
        <v>174</v>
      </c>
      <c r="BC182" s="80"/>
      <c r="BD182" s="80"/>
      <c r="BE182" s="80"/>
      <c r="BF182" s="80"/>
      <c r="BG182" s="32" t="str">
        <f t="shared" si="26"/>
        <v/>
      </c>
      <c r="BH182" s="78">
        <f t="shared" si="24"/>
        <v>0</v>
      </c>
      <c r="BI182" s="2">
        <f t="shared" si="27"/>
        <v>0</v>
      </c>
      <c r="BJ182" s="2">
        <f t="shared" si="28"/>
        <v>0</v>
      </c>
      <c r="BK182" s="2">
        <f t="shared" si="25"/>
        <v>0</v>
      </c>
    </row>
    <row r="183" spans="2:63" ht="15" customHeight="1" x14ac:dyDescent="0.25">
      <c r="B183" s="14">
        <v>175</v>
      </c>
      <c r="C183" s="95" t="str">
        <f t="shared" si="29"/>
        <v/>
      </c>
      <c r="D183" s="15" t="str">
        <f t="shared" si="23"/>
        <v>OK</v>
      </c>
      <c r="E183" s="16" t="e">
        <f>VLOOKUP('Data Sheet'!$B$8,'Data Sheet'!$I$2:$J$9,2,FALSE)</f>
        <v>#N/A</v>
      </c>
      <c r="F183" s="16" t="str">
        <f t="shared" si="30"/>
        <v/>
      </c>
      <c r="G183" s="103">
        <f t="shared" si="31"/>
        <v>0</v>
      </c>
      <c r="H183" s="17" t="s">
        <v>26</v>
      </c>
      <c r="I183" s="17" t="s">
        <v>26</v>
      </c>
      <c r="J183" s="17" t="str">
        <f>IF('Data Sheet'!$B$9="NC-50","N/A","OK")</f>
        <v>OK</v>
      </c>
      <c r="K183" s="17" t="str">
        <f>IF('Data Sheet'!$B$9="NC-50","N/A","OK")</f>
        <v>OK</v>
      </c>
      <c r="L183" s="17" t="str">
        <f t="shared" si="32"/>
        <v>OK</v>
      </c>
      <c r="M183" s="17" t="str">
        <f t="shared" si="33"/>
        <v>OK</v>
      </c>
      <c r="N183" s="18" t="str">
        <f>IF(BO183&lt;&gt;"",
    IF(INT('Data Sheet'!$A$19)=INT('Data Sheet'!$B$19),
        --(INT('Data Sheet'!$A$19) &amp; "." &amp; BO183),
        IF(AND((--(INT('Data Sheet'!$A$19) &amp; "." &amp; BO183)&gt;=--('Data Sheet'!$A$19)), (--(INT('Data Sheet'!$A$19) &amp; "." &amp; BO183)&lt;=--('Data Sheet'!$B$19))),
            --(INT('Data Sheet'!$A$19) &amp; "." &amp; BO183),
            --(INT('Data Sheet'!$B$19) &amp; "." &amp; BO183)
        )
    ),
    IF(BN183&lt;&gt;"",
        IF(INT('Data Sheet'!$A$19)=INT('Data Sheet'!$B$19),
            --(INT('Data Sheet'!$A$19) &amp; "." &amp; LEFT(BN183,3)),
            IF(AND((--(INT('Data Sheet'!$A$19) &amp; "." &amp; LEFT(BN183,3))&gt;=--('Data Sheet'!$A$19)), (--(INT('Data Sheet'!$A$19) &amp; "." &amp; LEFT(BN183,3))&lt;=--('Data Sheet'!$B$19))),
                --(INT('Data Sheet'!$A$19) &amp; "." &amp; LEFT(BN183,3)),
                --(INT('Data Sheet'!$B$19) &amp; "." &amp; LEFT(BN183,3))
            )
        ),
        "OK"
    )
)</f>
        <v>OK</v>
      </c>
      <c r="O183" s="23" t="str">
        <f>IF(BP183&lt;&gt;"",
    IF(INT('Data Sheet'!$A$19)=INT('Data Sheet'!$B$19),
        --(INT('Data Sheet'!$A$19) &amp; "." &amp; BP183),
        IF(AND((--(INT('Data Sheet'!$A$19) &amp; "." &amp; BP183)&gt;=--('Data Sheet'!$A$19)), (--(INT('Data Sheet'!$A$19) &amp; "." &amp; BP183)&lt;=--('Data Sheet'!$B$19))),
            --(INT('Data Sheet'!$A$19) &amp; "." &amp; BP183),
            --(INT('Data Sheet'!$B$19) &amp; "." &amp; BP183)
        )
    ),
    IF(BN183&lt;&gt;"",
        IF(INT('Data Sheet'!$A$19)=INT('Data Sheet'!$B$19),
            --(INT('Data Sheet'!$A$19) &amp; "." &amp; RIGHT(BN183,3)),
            IF(AND((--(INT('Data Sheet'!$A$19) &amp; "." &amp; RIGHT(BN183,3))&gt;=--('Data Sheet'!$A$19)), (--(INT('Data Sheet'!$A$19) &amp; "." &amp; RIGHT(BN183,3))&lt;=--('Data Sheet'!$B$19))),
                --(INT('Data Sheet'!$A$19) &amp; "." &amp; RIGHT(BN183,3)),
                --(INT('Data Sheet'!$B$19) &amp; "." &amp; RIGHT(BN183,3))
            )
        ),
        "OK"
    )
)</f>
        <v>OK</v>
      </c>
      <c r="P183" s="23" t="str">
        <f>IF(BR183&lt;&gt;"",
    IF(INT('Data Sheet'!$A$19)=INT('Data Sheet'!$B$15),
        --(INT('Data Sheet'!$A$15) &amp; "." &amp; BR183),
        IF(AND((--(INT('Data Sheet'!$A$15) &amp; "." &amp; BR183)&gt;=--('Data Sheet'!$A$15)), (--(INT('Data Sheet'!$A$15) &amp; "." &amp; BR183)&lt;=--('Data Sheet'!$B$15))),
            --(INT('Data Sheet'!$A$15) &amp; "." &amp; BR183),
            --(INT('Data Sheet'!$B$15) &amp; "." &amp; BR183)
        )
    ),
    IF(BQ183&lt;&gt;"",
        IF(INT('Data Sheet'!$A$15)=INT('Data Sheet'!$B$15),
            --(INT('Data Sheet'!$A$15) &amp; "." &amp; LEFT(BQ183,3)),
            IF(AND((--(INT('Data Sheet'!$A$15) &amp; "." &amp; LEFT(BQ183,3))&gt;=--('Data Sheet'!$A$15)), (--(INT('Data Sheet'!$A$15) &amp; "." &amp; LEFT(BQ183,3))&lt;=--('Data Sheet'!$B$15))),
                --(INT('Data Sheet'!$A$15) &amp; "." &amp; LEFT(BQ183,3)),
                --(INT('Data Sheet'!$B$15) &amp; "." &amp; LEFT(BQ183,3))
            )
        ),
        "OK"
    )
)</f>
        <v>OK</v>
      </c>
      <c r="Q183" s="23" t="str">
        <f>IF(BS183&lt;&gt;"",
    IF(INT('Data Sheet'!$A$19)=INT('Data Sheet'!$B$15),
        --(INT('Data Sheet'!$A$15) &amp; "." &amp; BS183),
        IF(AND((--(INT('Data Sheet'!$A$15) &amp; "." &amp; BS183)&gt;=--('Data Sheet'!$A$15)), (--(INT('Data Sheet'!$A$15) &amp; "." &amp; BS183)&lt;=--('Data Sheet'!$B$15))),
            --(INT('Data Sheet'!$A$15) &amp; "." &amp; BS183),
            --(INT('Data Sheet'!$B$15) &amp; "." &amp; BS183)
        )
    ),
    IF(BQ183&lt;&gt;"",
        IF(INT('Data Sheet'!$A$15)=INT('Data Sheet'!$B$15),
            --(INT('Data Sheet'!$A$15) &amp; "." &amp; RIGHT(BQ183,3)),
            IF(AND((--(INT('Data Sheet'!$A$15) &amp; "." &amp; RIGHT(BQ183,3))&gt;=--('Data Sheet'!$A$15)), (--(INT('Data Sheet'!$A$15) &amp; "." &amp; RIGHT(BQ183,3))&lt;=--('Data Sheet'!$B$15))),
                --(INT('Data Sheet'!$A$15) &amp; "." &amp; RIGHT(BQ183,3)),
                --(INT('Data Sheet'!$B$15) &amp; "." &amp; RIGHT(BQ183,3))
            )
        ),
        "OK"
    )
)</f>
        <v>OK</v>
      </c>
      <c r="R183" s="19"/>
      <c r="S183" s="19"/>
      <c r="T183" s="19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1"/>
      <c r="AU183" s="21"/>
      <c r="AV183" s="21"/>
      <c r="AW183" s="22"/>
      <c r="AX183" s="99"/>
      <c r="AY183" s="20"/>
      <c r="AZ183" s="20"/>
      <c r="BA183" s="22"/>
      <c r="BB183">
        <v>175</v>
      </c>
      <c r="BC183" s="80"/>
      <c r="BD183" s="80"/>
      <c r="BE183" s="80"/>
      <c r="BF183" s="80"/>
      <c r="BG183" s="32" t="str">
        <f t="shared" si="26"/>
        <v/>
      </c>
      <c r="BH183" s="78">
        <f t="shared" si="24"/>
        <v>0</v>
      </c>
      <c r="BI183" s="2">
        <f t="shared" si="27"/>
        <v>0</v>
      </c>
      <c r="BJ183" s="2">
        <f t="shared" si="28"/>
        <v>0</v>
      </c>
      <c r="BK183" s="2">
        <f t="shared" si="25"/>
        <v>0</v>
      </c>
    </row>
    <row r="184" spans="2:63" ht="15" customHeight="1" x14ac:dyDescent="0.25">
      <c r="B184" s="14">
        <v>176</v>
      </c>
      <c r="C184" s="95" t="str">
        <f t="shared" si="29"/>
        <v/>
      </c>
      <c r="D184" s="15" t="str">
        <f t="shared" si="23"/>
        <v>OK</v>
      </c>
      <c r="E184" s="16" t="e">
        <f>VLOOKUP('Data Sheet'!$B$8,'Data Sheet'!$I$2:$J$9,2,FALSE)</f>
        <v>#N/A</v>
      </c>
      <c r="F184" s="16" t="str">
        <f t="shared" si="30"/>
        <v/>
      </c>
      <c r="G184" s="103">
        <f t="shared" si="31"/>
        <v>0</v>
      </c>
      <c r="H184" s="17" t="s">
        <v>26</v>
      </c>
      <c r="I184" s="17" t="s">
        <v>26</v>
      </c>
      <c r="J184" s="17" t="str">
        <f>IF('Data Sheet'!$B$9="NC-50","N/A","OK")</f>
        <v>OK</v>
      </c>
      <c r="K184" s="17" t="str">
        <f>IF('Data Sheet'!$B$9="NC-50","N/A","OK")</f>
        <v>OK</v>
      </c>
      <c r="L184" s="17" t="str">
        <f t="shared" si="32"/>
        <v>OK</v>
      </c>
      <c r="M184" s="17" t="str">
        <f t="shared" si="33"/>
        <v>OK</v>
      </c>
      <c r="N184" s="18" t="str">
        <f>IF(BO184&lt;&gt;"",
    IF(INT('Data Sheet'!$A$19)=INT('Data Sheet'!$B$19),
        --(INT('Data Sheet'!$A$19) &amp; "." &amp; BO184),
        IF(AND((--(INT('Data Sheet'!$A$19) &amp; "." &amp; BO184)&gt;=--('Data Sheet'!$A$19)), (--(INT('Data Sheet'!$A$19) &amp; "." &amp; BO184)&lt;=--('Data Sheet'!$B$19))),
            --(INT('Data Sheet'!$A$19) &amp; "." &amp; BO184),
            --(INT('Data Sheet'!$B$19) &amp; "." &amp; BO184)
        )
    ),
    IF(BN184&lt;&gt;"",
        IF(INT('Data Sheet'!$A$19)=INT('Data Sheet'!$B$19),
            --(INT('Data Sheet'!$A$19) &amp; "." &amp; LEFT(BN184,3)),
            IF(AND((--(INT('Data Sheet'!$A$19) &amp; "." &amp; LEFT(BN184,3))&gt;=--('Data Sheet'!$A$19)), (--(INT('Data Sheet'!$A$19) &amp; "." &amp; LEFT(BN184,3))&lt;=--('Data Sheet'!$B$19))),
                --(INT('Data Sheet'!$A$19) &amp; "." &amp; LEFT(BN184,3)),
                --(INT('Data Sheet'!$B$19) &amp; "." &amp; LEFT(BN184,3))
            )
        ),
        "OK"
    )
)</f>
        <v>OK</v>
      </c>
      <c r="O184" s="23" t="str">
        <f>IF(BP184&lt;&gt;"",
    IF(INT('Data Sheet'!$A$19)=INT('Data Sheet'!$B$19),
        --(INT('Data Sheet'!$A$19) &amp; "." &amp; BP184),
        IF(AND((--(INT('Data Sheet'!$A$19) &amp; "." &amp; BP184)&gt;=--('Data Sheet'!$A$19)), (--(INT('Data Sheet'!$A$19) &amp; "." &amp; BP184)&lt;=--('Data Sheet'!$B$19))),
            --(INT('Data Sheet'!$A$19) &amp; "." &amp; BP184),
            --(INT('Data Sheet'!$B$19) &amp; "." &amp; BP184)
        )
    ),
    IF(BN184&lt;&gt;"",
        IF(INT('Data Sheet'!$A$19)=INT('Data Sheet'!$B$19),
            --(INT('Data Sheet'!$A$19) &amp; "." &amp; RIGHT(BN184,3)),
            IF(AND((--(INT('Data Sheet'!$A$19) &amp; "." &amp; RIGHT(BN184,3))&gt;=--('Data Sheet'!$A$19)), (--(INT('Data Sheet'!$A$19) &amp; "." &amp; RIGHT(BN184,3))&lt;=--('Data Sheet'!$B$19))),
                --(INT('Data Sheet'!$A$19) &amp; "." &amp; RIGHT(BN184,3)),
                --(INT('Data Sheet'!$B$19) &amp; "." &amp; RIGHT(BN184,3))
            )
        ),
        "OK"
    )
)</f>
        <v>OK</v>
      </c>
      <c r="P184" s="23" t="str">
        <f>IF(BR184&lt;&gt;"",
    IF(INT('Data Sheet'!$A$19)=INT('Data Sheet'!$B$15),
        --(INT('Data Sheet'!$A$15) &amp; "." &amp; BR184),
        IF(AND((--(INT('Data Sheet'!$A$15) &amp; "." &amp; BR184)&gt;=--('Data Sheet'!$A$15)), (--(INT('Data Sheet'!$A$15) &amp; "." &amp; BR184)&lt;=--('Data Sheet'!$B$15))),
            --(INT('Data Sheet'!$A$15) &amp; "." &amp; BR184),
            --(INT('Data Sheet'!$B$15) &amp; "." &amp; BR184)
        )
    ),
    IF(BQ184&lt;&gt;"",
        IF(INT('Data Sheet'!$A$15)=INT('Data Sheet'!$B$15),
            --(INT('Data Sheet'!$A$15) &amp; "." &amp; LEFT(BQ184,3)),
            IF(AND((--(INT('Data Sheet'!$A$15) &amp; "." &amp; LEFT(BQ184,3))&gt;=--('Data Sheet'!$A$15)), (--(INT('Data Sheet'!$A$15) &amp; "." &amp; LEFT(BQ184,3))&lt;=--('Data Sheet'!$B$15))),
                --(INT('Data Sheet'!$A$15) &amp; "." &amp; LEFT(BQ184,3)),
                --(INT('Data Sheet'!$B$15) &amp; "." &amp; LEFT(BQ184,3))
            )
        ),
        "OK"
    )
)</f>
        <v>OK</v>
      </c>
      <c r="Q184" s="23" t="str">
        <f>IF(BS184&lt;&gt;"",
    IF(INT('Data Sheet'!$A$19)=INT('Data Sheet'!$B$15),
        --(INT('Data Sheet'!$A$15) &amp; "." &amp; BS184),
        IF(AND((--(INT('Data Sheet'!$A$15) &amp; "." &amp; BS184)&gt;=--('Data Sheet'!$A$15)), (--(INT('Data Sheet'!$A$15) &amp; "." &amp; BS184)&lt;=--('Data Sheet'!$B$15))),
            --(INT('Data Sheet'!$A$15) &amp; "." &amp; BS184),
            --(INT('Data Sheet'!$B$15) &amp; "." &amp; BS184)
        )
    ),
    IF(BQ184&lt;&gt;"",
        IF(INT('Data Sheet'!$A$15)=INT('Data Sheet'!$B$15),
            --(INT('Data Sheet'!$A$15) &amp; "." &amp; RIGHT(BQ184,3)),
            IF(AND((--(INT('Data Sheet'!$A$15) &amp; "." &amp; RIGHT(BQ184,3))&gt;=--('Data Sheet'!$A$15)), (--(INT('Data Sheet'!$A$15) &amp; "." &amp; RIGHT(BQ184,3))&lt;=--('Data Sheet'!$B$15))),
                --(INT('Data Sheet'!$A$15) &amp; "." &amp; RIGHT(BQ184,3)),
                --(INT('Data Sheet'!$B$15) &amp; "." &amp; RIGHT(BQ184,3))
            )
        ),
        "OK"
    )
)</f>
        <v>OK</v>
      </c>
      <c r="R184" s="19"/>
      <c r="S184" s="19"/>
      <c r="T184" s="19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1"/>
      <c r="AU184" s="21"/>
      <c r="AV184" s="21"/>
      <c r="AW184" s="22"/>
      <c r="AX184" s="99"/>
      <c r="AY184" s="20"/>
      <c r="AZ184" s="20"/>
      <c r="BA184" s="22"/>
      <c r="BB184">
        <v>176</v>
      </c>
      <c r="BC184" s="80"/>
      <c r="BD184" s="80"/>
      <c r="BE184" s="80"/>
      <c r="BF184" s="80"/>
      <c r="BG184" s="32" t="str">
        <f t="shared" si="26"/>
        <v/>
      </c>
      <c r="BH184" s="78">
        <f t="shared" si="24"/>
        <v>0</v>
      </c>
      <c r="BI184" s="2">
        <f t="shared" si="27"/>
        <v>0</v>
      </c>
      <c r="BJ184" s="2">
        <f t="shared" si="28"/>
        <v>0</v>
      </c>
      <c r="BK184" s="2">
        <f t="shared" si="25"/>
        <v>0</v>
      </c>
    </row>
    <row r="185" spans="2:63" ht="15" customHeight="1" x14ac:dyDescent="0.25">
      <c r="B185" s="14">
        <v>177</v>
      </c>
      <c r="C185" s="95" t="str">
        <f t="shared" si="29"/>
        <v/>
      </c>
      <c r="D185" s="15" t="str">
        <f t="shared" si="23"/>
        <v>OK</v>
      </c>
      <c r="E185" s="16" t="e">
        <f>VLOOKUP('Data Sheet'!$B$8,'Data Sheet'!$I$2:$J$9,2,FALSE)</f>
        <v>#N/A</v>
      </c>
      <c r="F185" s="16" t="str">
        <f t="shared" si="30"/>
        <v/>
      </c>
      <c r="G185" s="103">
        <f t="shared" si="31"/>
        <v>0</v>
      </c>
      <c r="H185" s="17" t="s">
        <v>26</v>
      </c>
      <c r="I185" s="17" t="s">
        <v>26</v>
      </c>
      <c r="J185" s="17" t="str">
        <f>IF('Data Sheet'!$B$9="NC-50","N/A","OK")</f>
        <v>OK</v>
      </c>
      <c r="K185" s="17" t="str">
        <f>IF('Data Sheet'!$B$9="NC-50","N/A","OK")</f>
        <v>OK</v>
      </c>
      <c r="L185" s="17" t="str">
        <f t="shared" si="32"/>
        <v>OK</v>
      </c>
      <c r="M185" s="17" t="str">
        <f t="shared" si="33"/>
        <v>OK</v>
      </c>
      <c r="N185" s="18" t="str">
        <f>IF(BO185&lt;&gt;"",
    IF(INT('Data Sheet'!$A$19)=INT('Data Sheet'!$B$19),
        --(INT('Data Sheet'!$A$19) &amp; "." &amp; BO185),
        IF(AND((--(INT('Data Sheet'!$A$19) &amp; "." &amp; BO185)&gt;=--('Data Sheet'!$A$19)), (--(INT('Data Sheet'!$A$19) &amp; "." &amp; BO185)&lt;=--('Data Sheet'!$B$19))),
            --(INT('Data Sheet'!$A$19) &amp; "." &amp; BO185),
            --(INT('Data Sheet'!$B$19) &amp; "." &amp; BO185)
        )
    ),
    IF(BN185&lt;&gt;"",
        IF(INT('Data Sheet'!$A$19)=INT('Data Sheet'!$B$19),
            --(INT('Data Sheet'!$A$19) &amp; "." &amp; LEFT(BN185,3)),
            IF(AND((--(INT('Data Sheet'!$A$19) &amp; "." &amp; LEFT(BN185,3))&gt;=--('Data Sheet'!$A$19)), (--(INT('Data Sheet'!$A$19) &amp; "." &amp; LEFT(BN185,3))&lt;=--('Data Sheet'!$B$19))),
                --(INT('Data Sheet'!$A$19) &amp; "." &amp; LEFT(BN185,3)),
                --(INT('Data Sheet'!$B$19) &amp; "." &amp; LEFT(BN185,3))
            )
        ),
        "OK"
    )
)</f>
        <v>OK</v>
      </c>
      <c r="O185" s="23" t="str">
        <f>IF(BP185&lt;&gt;"",
    IF(INT('Data Sheet'!$A$19)=INT('Data Sheet'!$B$19),
        --(INT('Data Sheet'!$A$19) &amp; "." &amp; BP185),
        IF(AND((--(INT('Data Sheet'!$A$19) &amp; "." &amp; BP185)&gt;=--('Data Sheet'!$A$19)), (--(INT('Data Sheet'!$A$19) &amp; "." &amp; BP185)&lt;=--('Data Sheet'!$B$19))),
            --(INT('Data Sheet'!$A$19) &amp; "." &amp; BP185),
            --(INT('Data Sheet'!$B$19) &amp; "." &amp; BP185)
        )
    ),
    IF(BN185&lt;&gt;"",
        IF(INT('Data Sheet'!$A$19)=INT('Data Sheet'!$B$19),
            --(INT('Data Sheet'!$A$19) &amp; "." &amp; RIGHT(BN185,3)),
            IF(AND((--(INT('Data Sheet'!$A$19) &amp; "." &amp; RIGHT(BN185,3))&gt;=--('Data Sheet'!$A$19)), (--(INT('Data Sheet'!$A$19) &amp; "." &amp; RIGHT(BN185,3))&lt;=--('Data Sheet'!$B$19))),
                --(INT('Data Sheet'!$A$19) &amp; "." &amp; RIGHT(BN185,3)),
                --(INT('Data Sheet'!$B$19) &amp; "." &amp; RIGHT(BN185,3))
            )
        ),
        "OK"
    )
)</f>
        <v>OK</v>
      </c>
      <c r="P185" s="23" t="str">
        <f>IF(BR185&lt;&gt;"",
    IF(INT('Data Sheet'!$A$19)=INT('Data Sheet'!$B$15),
        --(INT('Data Sheet'!$A$15) &amp; "." &amp; BR185),
        IF(AND((--(INT('Data Sheet'!$A$15) &amp; "." &amp; BR185)&gt;=--('Data Sheet'!$A$15)), (--(INT('Data Sheet'!$A$15) &amp; "." &amp; BR185)&lt;=--('Data Sheet'!$B$15))),
            --(INT('Data Sheet'!$A$15) &amp; "." &amp; BR185),
            --(INT('Data Sheet'!$B$15) &amp; "." &amp; BR185)
        )
    ),
    IF(BQ185&lt;&gt;"",
        IF(INT('Data Sheet'!$A$15)=INT('Data Sheet'!$B$15),
            --(INT('Data Sheet'!$A$15) &amp; "." &amp; LEFT(BQ185,3)),
            IF(AND((--(INT('Data Sheet'!$A$15) &amp; "." &amp; LEFT(BQ185,3))&gt;=--('Data Sheet'!$A$15)), (--(INT('Data Sheet'!$A$15) &amp; "." &amp; LEFT(BQ185,3))&lt;=--('Data Sheet'!$B$15))),
                --(INT('Data Sheet'!$A$15) &amp; "." &amp; LEFT(BQ185,3)),
                --(INT('Data Sheet'!$B$15) &amp; "." &amp; LEFT(BQ185,3))
            )
        ),
        "OK"
    )
)</f>
        <v>OK</v>
      </c>
      <c r="Q185" s="23" t="str">
        <f>IF(BS185&lt;&gt;"",
    IF(INT('Data Sheet'!$A$19)=INT('Data Sheet'!$B$15),
        --(INT('Data Sheet'!$A$15) &amp; "." &amp; BS185),
        IF(AND((--(INT('Data Sheet'!$A$15) &amp; "." &amp; BS185)&gt;=--('Data Sheet'!$A$15)), (--(INT('Data Sheet'!$A$15) &amp; "." &amp; BS185)&lt;=--('Data Sheet'!$B$15))),
            --(INT('Data Sheet'!$A$15) &amp; "." &amp; BS185),
            --(INT('Data Sheet'!$B$15) &amp; "." &amp; BS185)
        )
    ),
    IF(BQ185&lt;&gt;"",
        IF(INT('Data Sheet'!$A$15)=INT('Data Sheet'!$B$15),
            --(INT('Data Sheet'!$A$15) &amp; "." &amp; RIGHT(BQ185,3)),
            IF(AND((--(INT('Data Sheet'!$A$15) &amp; "." &amp; RIGHT(BQ185,3))&gt;=--('Data Sheet'!$A$15)), (--(INT('Data Sheet'!$A$15) &amp; "." &amp; RIGHT(BQ185,3))&lt;=--('Data Sheet'!$B$15))),
                --(INT('Data Sheet'!$A$15) &amp; "." &amp; RIGHT(BQ185,3)),
                --(INT('Data Sheet'!$B$15) &amp; "." &amp; RIGHT(BQ185,3))
            )
        ),
        "OK"
    )
)</f>
        <v>OK</v>
      </c>
      <c r="R185" s="19"/>
      <c r="S185" s="19"/>
      <c r="T185" s="19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1"/>
      <c r="AU185" s="21"/>
      <c r="AV185" s="21"/>
      <c r="AW185" s="22"/>
      <c r="AX185" s="99"/>
      <c r="AY185" s="20"/>
      <c r="AZ185" s="20"/>
      <c r="BA185" s="22"/>
      <c r="BB185">
        <v>177</v>
      </c>
      <c r="BC185" s="80"/>
      <c r="BD185" s="80"/>
      <c r="BE185" s="80"/>
      <c r="BF185" s="80"/>
      <c r="BG185" s="32" t="str">
        <f t="shared" si="26"/>
        <v/>
      </c>
      <c r="BH185" s="78">
        <f t="shared" si="24"/>
        <v>0</v>
      </c>
      <c r="BI185" s="2">
        <f t="shared" si="27"/>
        <v>0</v>
      </c>
      <c r="BJ185" s="2">
        <f t="shared" si="28"/>
        <v>0</v>
      </c>
      <c r="BK185" s="2">
        <f t="shared" si="25"/>
        <v>0</v>
      </c>
    </row>
    <row r="186" spans="2:63" ht="15" customHeight="1" x14ac:dyDescent="0.25">
      <c r="B186" s="14">
        <v>178</v>
      </c>
      <c r="C186" s="95" t="str">
        <f t="shared" si="29"/>
        <v/>
      </c>
      <c r="D186" s="15" t="str">
        <f t="shared" si="23"/>
        <v>OK</v>
      </c>
      <c r="E186" s="16" t="e">
        <f>VLOOKUP('Data Sheet'!$B$8,'Data Sheet'!$I$2:$J$9,2,FALSE)</f>
        <v>#N/A</v>
      </c>
      <c r="F186" s="16" t="str">
        <f t="shared" si="30"/>
        <v/>
      </c>
      <c r="G186" s="103">
        <f t="shared" si="31"/>
        <v>0</v>
      </c>
      <c r="H186" s="17" t="s">
        <v>26</v>
      </c>
      <c r="I186" s="17" t="s">
        <v>26</v>
      </c>
      <c r="J186" s="17" t="str">
        <f>IF('Data Sheet'!$B$9="NC-50","N/A","OK")</f>
        <v>OK</v>
      </c>
      <c r="K186" s="17" t="str">
        <f>IF('Data Sheet'!$B$9="NC-50","N/A","OK")</f>
        <v>OK</v>
      </c>
      <c r="L186" s="17" t="str">
        <f t="shared" si="32"/>
        <v>OK</v>
      </c>
      <c r="M186" s="17" t="str">
        <f t="shared" si="33"/>
        <v>OK</v>
      </c>
      <c r="N186" s="18" t="str">
        <f>IF(BO186&lt;&gt;"",
    IF(INT('Data Sheet'!$A$19)=INT('Data Sheet'!$B$19),
        --(INT('Data Sheet'!$A$19) &amp; "." &amp; BO186),
        IF(AND((--(INT('Data Sheet'!$A$19) &amp; "." &amp; BO186)&gt;=--('Data Sheet'!$A$19)), (--(INT('Data Sheet'!$A$19) &amp; "." &amp; BO186)&lt;=--('Data Sheet'!$B$19))),
            --(INT('Data Sheet'!$A$19) &amp; "." &amp; BO186),
            --(INT('Data Sheet'!$B$19) &amp; "." &amp; BO186)
        )
    ),
    IF(BN186&lt;&gt;"",
        IF(INT('Data Sheet'!$A$19)=INT('Data Sheet'!$B$19),
            --(INT('Data Sheet'!$A$19) &amp; "." &amp; LEFT(BN186,3)),
            IF(AND((--(INT('Data Sheet'!$A$19) &amp; "." &amp; LEFT(BN186,3))&gt;=--('Data Sheet'!$A$19)), (--(INT('Data Sheet'!$A$19) &amp; "." &amp; LEFT(BN186,3))&lt;=--('Data Sheet'!$B$19))),
                --(INT('Data Sheet'!$A$19) &amp; "." &amp; LEFT(BN186,3)),
                --(INT('Data Sheet'!$B$19) &amp; "." &amp; LEFT(BN186,3))
            )
        ),
        "OK"
    )
)</f>
        <v>OK</v>
      </c>
      <c r="O186" s="23" t="str">
        <f>IF(BP186&lt;&gt;"",
    IF(INT('Data Sheet'!$A$19)=INT('Data Sheet'!$B$19),
        --(INT('Data Sheet'!$A$19) &amp; "." &amp; BP186),
        IF(AND((--(INT('Data Sheet'!$A$19) &amp; "." &amp; BP186)&gt;=--('Data Sheet'!$A$19)), (--(INT('Data Sheet'!$A$19) &amp; "." &amp; BP186)&lt;=--('Data Sheet'!$B$19))),
            --(INT('Data Sheet'!$A$19) &amp; "." &amp; BP186),
            --(INT('Data Sheet'!$B$19) &amp; "." &amp; BP186)
        )
    ),
    IF(BN186&lt;&gt;"",
        IF(INT('Data Sheet'!$A$19)=INT('Data Sheet'!$B$19),
            --(INT('Data Sheet'!$A$19) &amp; "." &amp; RIGHT(BN186,3)),
            IF(AND((--(INT('Data Sheet'!$A$19) &amp; "." &amp; RIGHT(BN186,3))&gt;=--('Data Sheet'!$A$19)), (--(INT('Data Sheet'!$A$19) &amp; "." &amp; RIGHT(BN186,3))&lt;=--('Data Sheet'!$B$19))),
                --(INT('Data Sheet'!$A$19) &amp; "." &amp; RIGHT(BN186,3)),
                --(INT('Data Sheet'!$B$19) &amp; "." &amp; RIGHT(BN186,3))
            )
        ),
        "OK"
    )
)</f>
        <v>OK</v>
      </c>
      <c r="P186" s="23" t="str">
        <f>IF(BR186&lt;&gt;"",
    IF(INT('Data Sheet'!$A$19)=INT('Data Sheet'!$B$15),
        --(INT('Data Sheet'!$A$15) &amp; "." &amp; BR186),
        IF(AND((--(INT('Data Sheet'!$A$15) &amp; "." &amp; BR186)&gt;=--('Data Sheet'!$A$15)), (--(INT('Data Sheet'!$A$15) &amp; "." &amp; BR186)&lt;=--('Data Sheet'!$B$15))),
            --(INT('Data Sheet'!$A$15) &amp; "." &amp; BR186),
            --(INT('Data Sheet'!$B$15) &amp; "." &amp; BR186)
        )
    ),
    IF(BQ186&lt;&gt;"",
        IF(INT('Data Sheet'!$A$15)=INT('Data Sheet'!$B$15),
            --(INT('Data Sheet'!$A$15) &amp; "." &amp; LEFT(BQ186,3)),
            IF(AND((--(INT('Data Sheet'!$A$15) &amp; "." &amp; LEFT(BQ186,3))&gt;=--('Data Sheet'!$A$15)), (--(INT('Data Sheet'!$A$15) &amp; "." &amp; LEFT(BQ186,3))&lt;=--('Data Sheet'!$B$15))),
                --(INT('Data Sheet'!$A$15) &amp; "." &amp; LEFT(BQ186,3)),
                --(INT('Data Sheet'!$B$15) &amp; "." &amp; LEFT(BQ186,3))
            )
        ),
        "OK"
    )
)</f>
        <v>OK</v>
      </c>
      <c r="Q186" s="23" t="str">
        <f>IF(BS186&lt;&gt;"",
    IF(INT('Data Sheet'!$A$19)=INT('Data Sheet'!$B$15),
        --(INT('Data Sheet'!$A$15) &amp; "." &amp; BS186),
        IF(AND((--(INT('Data Sheet'!$A$15) &amp; "." &amp; BS186)&gt;=--('Data Sheet'!$A$15)), (--(INT('Data Sheet'!$A$15) &amp; "." &amp; BS186)&lt;=--('Data Sheet'!$B$15))),
            --(INT('Data Sheet'!$A$15) &amp; "." &amp; BS186),
            --(INT('Data Sheet'!$B$15) &amp; "." &amp; BS186)
        )
    ),
    IF(BQ186&lt;&gt;"",
        IF(INT('Data Sheet'!$A$15)=INT('Data Sheet'!$B$15),
            --(INT('Data Sheet'!$A$15) &amp; "." &amp; RIGHT(BQ186,3)),
            IF(AND((--(INT('Data Sheet'!$A$15) &amp; "." &amp; RIGHT(BQ186,3))&gt;=--('Data Sheet'!$A$15)), (--(INT('Data Sheet'!$A$15) &amp; "." &amp; RIGHT(BQ186,3))&lt;=--('Data Sheet'!$B$15))),
                --(INT('Data Sheet'!$A$15) &amp; "." &amp; RIGHT(BQ186,3)),
                --(INT('Data Sheet'!$B$15) &amp; "." &amp; RIGHT(BQ186,3))
            )
        ),
        "OK"
    )
)</f>
        <v>OK</v>
      </c>
      <c r="R186" s="19"/>
      <c r="S186" s="19"/>
      <c r="T186" s="19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1"/>
      <c r="AU186" s="21"/>
      <c r="AV186" s="21"/>
      <c r="AW186" s="22"/>
      <c r="AX186" s="99"/>
      <c r="AY186" s="20"/>
      <c r="AZ186" s="20"/>
      <c r="BA186" s="22"/>
      <c r="BB186">
        <v>178</v>
      </c>
      <c r="BC186" s="80"/>
      <c r="BD186" s="80"/>
      <c r="BE186" s="80"/>
      <c r="BF186" s="80"/>
      <c r="BG186" s="32" t="str">
        <f t="shared" si="26"/>
        <v/>
      </c>
      <c r="BH186" s="78">
        <f t="shared" si="24"/>
        <v>0</v>
      </c>
      <c r="BI186" s="2">
        <f t="shared" si="27"/>
        <v>0</v>
      </c>
      <c r="BJ186" s="2">
        <f t="shared" si="28"/>
        <v>0</v>
      </c>
      <c r="BK186" s="2">
        <f t="shared" si="25"/>
        <v>0</v>
      </c>
    </row>
    <row r="187" spans="2:63" ht="15" customHeight="1" x14ac:dyDescent="0.25">
      <c r="B187" s="14">
        <v>179</v>
      </c>
      <c r="C187" s="95" t="str">
        <f t="shared" si="29"/>
        <v/>
      </c>
      <c r="D187" s="15" t="str">
        <f t="shared" si="23"/>
        <v>OK</v>
      </c>
      <c r="E187" s="16" t="e">
        <f>VLOOKUP('Data Sheet'!$B$8,'Data Sheet'!$I$2:$J$9,2,FALSE)</f>
        <v>#N/A</v>
      </c>
      <c r="F187" s="16" t="str">
        <f t="shared" si="30"/>
        <v/>
      </c>
      <c r="G187" s="103">
        <f t="shared" si="31"/>
        <v>0</v>
      </c>
      <c r="H187" s="17" t="s">
        <v>26</v>
      </c>
      <c r="I187" s="17" t="s">
        <v>26</v>
      </c>
      <c r="J187" s="17" t="str">
        <f>IF('Data Sheet'!$B$9="NC-50","N/A","OK")</f>
        <v>OK</v>
      </c>
      <c r="K187" s="17" t="str">
        <f>IF('Data Sheet'!$B$9="NC-50","N/A","OK")</f>
        <v>OK</v>
      </c>
      <c r="L187" s="17" t="str">
        <f t="shared" si="32"/>
        <v>OK</v>
      </c>
      <c r="M187" s="17" t="str">
        <f t="shared" si="33"/>
        <v>OK</v>
      </c>
      <c r="N187" s="18" t="str">
        <f>IF(BO187&lt;&gt;"",
    IF(INT('Data Sheet'!$A$19)=INT('Data Sheet'!$B$19),
        --(INT('Data Sheet'!$A$19) &amp; "." &amp; BO187),
        IF(AND((--(INT('Data Sheet'!$A$19) &amp; "." &amp; BO187)&gt;=--('Data Sheet'!$A$19)), (--(INT('Data Sheet'!$A$19) &amp; "." &amp; BO187)&lt;=--('Data Sheet'!$B$19))),
            --(INT('Data Sheet'!$A$19) &amp; "." &amp; BO187),
            --(INT('Data Sheet'!$B$19) &amp; "." &amp; BO187)
        )
    ),
    IF(BN187&lt;&gt;"",
        IF(INT('Data Sheet'!$A$19)=INT('Data Sheet'!$B$19),
            --(INT('Data Sheet'!$A$19) &amp; "." &amp; LEFT(BN187,3)),
            IF(AND((--(INT('Data Sheet'!$A$19) &amp; "." &amp; LEFT(BN187,3))&gt;=--('Data Sheet'!$A$19)), (--(INT('Data Sheet'!$A$19) &amp; "." &amp; LEFT(BN187,3))&lt;=--('Data Sheet'!$B$19))),
                --(INT('Data Sheet'!$A$19) &amp; "." &amp; LEFT(BN187,3)),
                --(INT('Data Sheet'!$B$19) &amp; "." &amp; LEFT(BN187,3))
            )
        ),
        "OK"
    )
)</f>
        <v>OK</v>
      </c>
      <c r="O187" s="23" t="str">
        <f>IF(BP187&lt;&gt;"",
    IF(INT('Data Sheet'!$A$19)=INT('Data Sheet'!$B$19),
        --(INT('Data Sheet'!$A$19) &amp; "." &amp; BP187),
        IF(AND((--(INT('Data Sheet'!$A$19) &amp; "." &amp; BP187)&gt;=--('Data Sheet'!$A$19)), (--(INT('Data Sheet'!$A$19) &amp; "." &amp; BP187)&lt;=--('Data Sheet'!$B$19))),
            --(INT('Data Sheet'!$A$19) &amp; "." &amp; BP187),
            --(INT('Data Sheet'!$B$19) &amp; "." &amp; BP187)
        )
    ),
    IF(BN187&lt;&gt;"",
        IF(INT('Data Sheet'!$A$19)=INT('Data Sheet'!$B$19),
            --(INT('Data Sheet'!$A$19) &amp; "." &amp; RIGHT(BN187,3)),
            IF(AND((--(INT('Data Sheet'!$A$19) &amp; "." &amp; RIGHT(BN187,3))&gt;=--('Data Sheet'!$A$19)), (--(INT('Data Sheet'!$A$19) &amp; "." &amp; RIGHT(BN187,3))&lt;=--('Data Sheet'!$B$19))),
                --(INT('Data Sheet'!$A$19) &amp; "." &amp; RIGHT(BN187,3)),
                --(INT('Data Sheet'!$B$19) &amp; "." &amp; RIGHT(BN187,3))
            )
        ),
        "OK"
    )
)</f>
        <v>OK</v>
      </c>
      <c r="P187" s="23" t="str">
        <f>IF(BR187&lt;&gt;"",
    IF(INT('Data Sheet'!$A$19)=INT('Data Sheet'!$B$15),
        --(INT('Data Sheet'!$A$15) &amp; "." &amp; BR187),
        IF(AND((--(INT('Data Sheet'!$A$15) &amp; "." &amp; BR187)&gt;=--('Data Sheet'!$A$15)), (--(INT('Data Sheet'!$A$15) &amp; "." &amp; BR187)&lt;=--('Data Sheet'!$B$15))),
            --(INT('Data Sheet'!$A$15) &amp; "." &amp; BR187),
            --(INT('Data Sheet'!$B$15) &amp; "." &amp; BR187)
        )
    ),
    IF(BQ187&lt;&gt;"",
        IF(INT('Data Sheet'!$A$15)=INT('Data Sheet'!$B$15),
            --(INT('Data Sheet'!$A$15) &amp; "." &amp; LEFT(BQ187,3)),
            IF(AND((--(INT('Data Sheet'!$A$15) &amp; "." &amp; LEFT(BQ187,3))&gt;=--('Data Sheet'!$A$15)), (--(INT('Data Sheet'!$A$15) &amp; "." &amp; LEFT(BQ187,3))&lt;=--('Data Sheet'!$B$15))),
                --(INT('Data Sheet'!$A$15) &amp; "." &amp; LEFT(BQ187,3)),
                --(INT('Data Sheet'!$B$15) &amp; "." &amp; LEFT(BQ187,3))
            )
        ),
        "OK"
    )
)</f>
        <v>OK</v>
      </c>
      <c r="Q187" s="23" t="str">
        <f>IF(BS187&lt;&gt;"",
    IF(INT('Data Sheet'!$A$19)=INT('Data Sheet'!$B$15),
        --(INT('Data Sheet'!$A$15) &amp; "." &amp; BS187),
        IF(AND((--(INT('Data Sheet'!$A$15) &amp; "." &amp; BS187)&gt;=--('Data Sheet'!$A$15)), (--(INT('Data Sheet'!$A$15) &amp; "." &amp; BS187)&lt;=--('Data Sheet'!$B$15))),
            --(INT('Data Sheet'!$A$15) &amp; "." &amp; BS187),
            --(INT('Data Sheet'!$B$15) &amp; "." &amp; BS187)
        )
    ),
    IF(BQ187&lt;&gt;"",
        IF(INT('Data Sheet'!$A$15)=INT('Data Sheet'!$B$15),
            --(INT('Data Sheet'!$A$15) &amp; "." &amp; RIGHT(BQ187,3)),
            IF(AND((--(INT('Data Sheet'!$A$15) &amp; "." &amp; RIGHT(BQ187,3))&gt;=--('Data Sheet'!$A$15)), (--(INT('Data Sheet'!$A$15) &amp; "." &amp; RIGHT(BQ187,3))&lt;=--('Data Sheet'!$B$15))),
                --(INT('Data Sheet'!$A$15) &amp; "." &amp; RIGHT(BQ187,3)),
                --(INT('Data Sheet'!$B$15) &amp; "." &amp; RIGHT(BQ187,3))
            )
        ),
        "OK"
    )
)</f>
        <v>OK</v>
      </c>
      <c r="R187" s="19"/>
      <c r="S187" s="19"/>
      <c r="T187" s="19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1"/>
      <c r="AU187" s="21"/>
      <c r="AV187" s="21"/>
      <c r="AW187" s="22"/>
      <c r="AX187" s="99"/>
      <c r="AY187" s="20"/>
      <c r="AZ187" s="20"/>
      <c r="BA187" s="22"/>
      <c r="BB187">
        <v>179</v>
      </c>
      <c r="BC187" s="80"/>
      <c r="BD187" s="80"/>
      <c r="BE187" s="80"/>
      <c r="BF187" s="80"/>
      <c r="BG187" s="32" t="str">
        <f t="shared" si="26"/>
        <v/>
      </c>
      <c r="BH187" s="78">
        <f t="shared" si="24"/>
        <v>0</v>
      </c>
      <c r="BI187" s="2">
        <f t="shared" si="27"/>
        <v>0</v>
      </c>
      <c r="BJ187" s="2">
        <f t="shared" si="28"/>
        <v>0</v>
      </c>
      <c r="BK187" s="2">
        <f t="shared" si="25"/>
        <v>0</v>
      </c>
    </row>
    <row r="188" spans="2:63" ht="15" customHeight="1" x14ac:dyDescent="0.25">
      <c r="B188" s="14">
        <v>180</v>
      </c>
      <c r="C188" s="95" t="str">
        <f t="shared" si="29"/>
        <v/>
      </c>
      <c r="D188" s="15" t="str">
        <f t="shared" si="23"/>
        <v>OK</v>
      </c>
      <c r="E188" s="16" t="e">
        <f>VLOOKUP('Data Sheet'!$B$8,'Data Sheet'!$I$2:$J$9,2,FALSE)</f>
        <v>#N/A</v>
      </c>
      <c r="F188" s="16" t="str">
        <f t="shared" si="30"/>
        <v/>
      </c>
      <c r="G188" s="103">
        <f t="shared" si="31"/>
        <v>0</v>
      </c>
      <c r="H188" s="17" t="s">
        <v>26</v>
      </c>
      <c r="I188" s="17" t="s">
        <v>26</v>
      </c>
      <c r="J188" s="17" t="str">
        <f>IF('Data Sheet'!$B$9="NC-50","N/A","OK")</f>
        <v>OK</v>
      </c>
      <c r="K188" s="17" t="str">
        <f>IF('Data Sheet'!$B$9="NC-50","N/A","OK")</f>
        <v>OK</v>
      </c>
      <c r="L188" s="17" t="str">
        <f t="shared" si="32"/>
        <v>OK</v>
      </c>
      <c r="M188" s="17" t="str">
        <f t="shared" si="33"/>
        <v>OK</v>
      </c>
      <c r="N188" s="18" t="str">
        <f>IF(BO188&lt;&gt;"",
    IF(INT('Data Sheet'!$A$19)=INT('Data Sheet'!$B$19),
        --(INT('Data Sheet'!$A$19) &amp; "." &amp; BO188),
        IF(AND((--(INT('Data Sheet'!$A$19) &amp; "." &amp; BO188)&gt;=--('Data Sheet'!$A$19)), (--(INT('Data Sheet'!$A$19) &amp; "." &amp; BO188)&lt;=--('Data Sheet'!$B$19))),
            --(INT('Data Sheet'!$A$19) &amp; "." &amp; BO188),
            --(INT('Data Sheet'!$B$19) &amp; "." &amp; BO188)
        )
    ),
    IF(BN188&lt;&gt;"",
        IF(INT('Data Sheet'!$A$19)=INT('Data Sheet'!$B$19),
            --(INT('Data Sheet'!$A$19) &amp; "." &amp; LEFT(BN188,3)),
            IF(AND((--(INT('Data Sheet'!$A$19) &amp; "." &amp; LEFT(BN188,3))&gt;=--('Data Sheet'!$A$19)), (--(INT('Data Sheet'!$A$19) &amp; "." &amp; LEFT(BN188,3))&lt;=--('Data Sheet'!$B$19))),
                --(INT('Data Sheet'!$A$19) &amp; "." &amp; LEFT(BN188,3)),
                --(INT('Data Sheet'!$B$19) &amp; "." &amp; LEFT(BN188,3))
            )
        ),
        "OK"
    )
)</f>
        <v>OK</v>
      </c>
      <c r="O188" s="23" t="str">
        <f>IF(BP188&lt;&gt;"",
    IF(INT('Data Sheet'!$A$19)=INT('Data Sheet'!$B$19),
        --(INT('Data Sheet'!$A$19) &amp; "." &amp; BP188),
        IF(AND((--(INT('Data Sheet'!$A$19) &amp; "." &amp; BP188)&gt;=--('Data Sheet'!$A$19)), (--(INT('Data Sheet'!$A$19) &amp; "." &amp; BP188)&lt;=--('Data Sheet'!$B$19))),
            --(INT('Data Sheet'!$A$19) &amp; "." &amp; BP188),
            --(INT('Data Sheet'!$B$19) &amp; "." &amp; BP188)
        )
    ),
    IF(BN188&lt;&gt;"",
        IF(INT('Data Sheet'!$A$19)=INT('Data Sheet'!$B$19),
            --(INT('Data Sheet'!$A$19) &amp; "." &amp; RIGHT(BN188,3)),
            IF(AND((--(INT('Data Sheet'!$A$19) &amp; "." &amp; RIGHT(BN188,3))&gt;=--('Data Sheet'!$A$19)), (--(INT('Data Sheet'!$A$19) &amp; "." &amp; RIGHT(BN188,3))&lt;=--('Data Sheet'!$B$19))),
                --(INT('Data Sheet'!$A$19) &amp; "." &amp; RIGHT(BN188,3)),
                --(INT('Data Sheet'!$B$19) &amp; "." &amp; RIGHT(BN188,3))
            )
        ),
        "OK"
    )
)</f>
        <v>OK</v>
      </c>
      <c r="P188" s="23" t="str">
        <f>IF(BR188&lt;&gt;"",
    IF(INT('Data Sheet'!$A$19)=INT('Data Sheet'!$B$15),
        --(INT('Data Sheet'!$A$15) &amp; "." &amp; BR188),
        IF(AND((--(INT('Data Sheet'!$A$15) &amp; "." &amp; BR188)&gt;=--('Data Sheet'!$A$15)), (--(INT('Data Sheet'!$A$15) &amp; "." &amp; BR188)&lt;=--('Data Sheet'!$B$15))),
            --(INT('Data Sheet'!$A$15) &amp; "." &amp; BR188),
            --(INT('Data Sheet'!$B$15) &amp; "." &amp; BR188)
        )
    ),
    IF(BQ188&lt;&gt;"",
        IF(INT('Data Sheet'!$A$15)=INT('Data Sheet'!$B$15),
            --(INT('Data Sheet'!$A$15) &amp; "." &amp; LEFT(BQ188,3)),
            IF(AND((--(INT('Data Sheet'!$A$15) &amp; "." &amp; LEFT(BQ188,3))&gt;=--('Data Sheet'!$A$15)), (--(INT('Data Sheet'!$A$15) &amp; "." &amp; LEFT(BQ188,3))&lt;=--('Data Sheet'!$B$15))),
                --(INT('Data Sheet'!$A$15) &amp; "." &amp; LEFT(BQ188,3)),
                --(INT('Data Sheet'!$B$15) &amp; "." &amp; LEFT(BQ188,3))
            )
        ),
        "OK"
    )
)</f>
        <v>OK</v>
      </c>
      <c r="Q188" s="23" t="str">
        <f>IF(BS188&lt;&gt;"",
    IF(INT('Data Sheet'!$A$19)=INT('Data Sheet'!$B$15),
        --(INT('Data Sheet'!$A$15) &amp; "." &amp; BS188),
        IF(AND((--(INT('Data Sheet'!$A$15) &amp; "." &amp; BS188)&gt;=--('Data Sheet'!$A$15)), (--(INT('Data Sheet'!$A$15) &amp; "." &amp; BS188)&lt;=--('Data Sheet'!$B$15))),
            --(INT('Data Sheet'!$A$15) &amp; "." &amp; BS188),
            --(INT('Data Sheet'!$B$15) &amp; "." &amp; BS188)
        )
    ),
    IF(BQ188&lt;&gt;"",
        IF(INT('Data Sheet'!$A$15)=INT('Data Sheet'!$B$15),
            --(INT('Data Sheet'!$A$15) &amp; "." &amp; RIGHT(BQ188,3)),
            IF(AND((--(INT('Data Sheet'!$A$15) &amp; "." &amp; RIGHT(BQ188,3))&gt;=--('Data Sheet'!$A$15)), (--(INT('Data Sheet'!$A$15) &amp; "." &amp; RIGHT(BQ188,3))&lt;=--('Data Sheet'!$B$15))),
                --(INT('Data Sheet'!$A$15) &amp; "." &amp; RIGHT(BQ188,3)),
                --(INT('Data Sheet'!$B$15) &amp; "." &amp; RIGHT(BQ188,3))
            )
        ),
        "OK"
    )
)</f>
        <v>OK</v>
      </c>
      <c r="R188" s="19"/>
      <c r="S188" s="19"/>
      <c r="T188" s="19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1"/>
      <c r="AU188" s="21"/>
      <c r="AV188" s="21"/>
      <c r="AW188" s="22"/>
      <c r="AX188" s="99"/>
      <c r="AY188" s="20"/>
      <c r="AZ188" s="20"/>
      <c r="BA188" s="22"/>
      <c r="BB188">
        <v>180</v>
      </c>
      <c r="BC188" s="80"/>
      <c r="BD188" s="80"/>
      <c r="BE188" s="80"/>
      <c r="BF188" s="80"/>
      <c r="BG188" s="32" t="str">
        <f t="shared" si="26"/>
        <v/>
      </c>
      <c r="BH188" s="78">
        <f t="shared" si="24"/>
        <v>0</v>
      </c>
      <c r="BI188" s="2">
        <f t="shared" si="27"/>
        <v>0</v>
      </c>
      <c r="BJ188" s="2">
        <f t="shared" si="28"/>
        <v>0</v>
      </c>
      <c r="BK188" s="2">
        <f t="shared" si="25"/>
        <v>0</v>
      </c>
    </row>
    <row r="189" spans="2:63" ht="15" customHeight="1" x14ac:dyDescent="0.25">
      <c r="B189" s="14">
        <v>181</v>
      </c>
      <c r="C189" s="95" t="str">
        <f t="shared" si="29"/>
        <v/>
      </c>
      <c r="D189" s="15" t="str">
        <f t="shared" si="23"/>
        <v>OK</v>
      </c>
      <c r="E189" s="16" t="e">
        <f>VLOOKUP('Data Sheet'!$B$8,'Data Sheet'!$I$2:$J$9,2,FALSE)</f>
        <v>#N/A</v>
      </c>
      <c r="F189" s="16" t="str">
        <f t="shared" si="30"/>
        <v/>
      </c>
      <c r="G189" s="103">
        <f t="shared" si="31"/>
        <v>0</v>
      </c>
      <c r="H189" s="17" t="s">
        <v>26</v>
      </c>
      <c r="I189" s="17" t="s">
        <v>26</v>
      </c>
      <c r="J189" s="17" t="str">
        <f>IF('Data Sheet'!$B$9="NC-50","N/A","OK")</f>
        <v>OK</v>
      </c>
      <c r="K189" s="17" t="str">
        <f>IF('Data Sheet'!$B$9="NC-50","N/A","OK")</f>
        <v>OK</v>
      </c>
      <c r="L189" s="17" t="str">
        <f t="shared" si="32"/>
        <v>OK</v>
      </c>
      <c r="M189" s="17" t="str">
        <f t="shared" si="33"/>
        <v>OK</v>
      </c>
      <c r="N189" s="18" t="str">
        <f>IF(BO189&lt;&gt;"",
    IF(INT('Data Sheet'!$A$19)=INT('Data Sheet'!$B$19),
        --(INT('Data Sheet'!$A$19) &amp; "." &amp; BO189),
        IF(AND((--(INT('Data Sheet'!$A$19) &amp; "." &amp; BO189)&gt;=--('Data Sheet'!$A$19)), (--(INT('Data Sheet'!$A$19) &amp; "." &amp; BO189)&lt;=--('Data Sheet'!$B$19))),
            --(INT('Data Sheet'!$A$19) &amp; "." &amp; BO189),
            --(INT('Data Sheet'!$B$19) &amp; "." &amp; BO189)
        )
    ),
    IF(BN189&lt;&gt;"",
        IF(INT('Data Sheet'!$A$19)=INT('Data Sheet'!$B$19),
            --(INT('Data Sheet'!$A$19) &amp; "." &amp; LEFT(BN189,3)),
            IF(AND((--(INT('Data Sheet'!$A$19) &amp; "." &amp; LEFT(BN189,3))&gt;=--('Data Sheet'!$A$19)), (--(INT('Data Sheet'!$A$19) &amp; "." &amp; LEFT(BN189,3))&lt;=--('Data Sheet'!$B$19))),
                --(INT('Data Sheet'!$A$19) &amp; "." &amp; LEFT(BN189,3)),
                --(INT('Data Sheet'!$B$19) &amp; "." &amp; LEFT(BN189,3))
            )
        ),
        "OK"
    )
)</f>
        <v>OK</v>
      </c>
      <c r="O189" s="23" t="str">
        <f>IF(BP189&lt;&gt;"",
    IF(INT('Data Sheet'!$A$19)=INT('Data Sheet'!$B$19),
        --(INT('Data Sheet'!$A$19) &amp; "." &amp; BP189),
        IF(AND((--(INT('Data Sheet'!$A$19) &amp; "." &amp; BP189)&gt;=--('Data Sheet'!$A$19)), (--(INT('Data Sheet'!$A$19) &amp; "." &amp; BP189)&lt;=--('Data Sheet'!$B$19))),
            --(INT('Data Sheet'!$A$19) &amp; "." &amp; BP189),
            --(INT('Data Sheet'!$B$19) &amp; "." &amp; BP189)
        )
    ),
    IF(BN189&lt;&gt;"",
        IF(INT('Data Sheet'!$A$19)=INT('Data Sheet'!$B$19),
            --(INT('Data Sheet'!$A$19) &amp; "." &amp; RIGHT(BN189,3)),
            IF(AND((--(INT('Data Sheet'!$A$19) &amp; "." &amp; RIGHT(BN189,3))&gt;=--('Data Sheet'!$A$19)), (--(INT('Data Sheet'!$A$19) &amp; "." &amp; RIGHT(BN189,3))&lt;=--('Data Sheet'!$B$19))),
                --(INT('Data Sheet'!$A$19) &amp; "." &amp; RIGHT(BN189,3)),
                --(INT('Data Sheet'!$B$19) &amp; "." &amp; RIGHT(BN189,3))
            )
        ),
        "OK"
    )
)</f>
        <v>OK</v>
      </c>
      <c r="P189" s="23" t="str">
        <f>IF(BR189&lt;&gt;"",
    IF(INT('Data Sheet'!$A$19)=INT('Data Sheet'!$B$15),
        --(INT('Data Sheet'!$A$15) &amp; "." &amp; BR189),
        IF(AND((--(INT('Data Sheet'!$A$15) &amp; "." &amp; BR189)&gt;=--('Data Sheet'!$A$15)), (--(INT('Data Sheet'!$A$15) &amp; "." &amp; BR189)&lt;=--('Data Sheet'!$B$15))),
            --(INT('Data Sheet'!$A$15) &amp; "." &amp; BR189),
            --(INT('Data Sheet'!$B$15) &amp; "." &amp; BR189)
        )
    ),
    IF(BQ189&lt;&gt;"",
        IF(INT('Data Sheet'!$A$15)=INT('Data Sheet'!$B$15),
            --(INT('Data Sheet'!$A$15) &amp; "." &amp; LEFT(BQ189,3)),
            IF(AND((--(INT('Data Sheet'!$A$15) &amp; "." &amp; LEFT(BQ189,3))&gt;=--('Data Sheet'!$A$15)), (--(INT('Data Sheet'!$A$15) &amp; "." &amp; LEFT(BQ189,3))&lt;=--('Data Sheet'!$B$15))),
                --(INT('Data Sheet'!$A$15) &amp; "." &amp; LEFT(BQ189,3)),
                --(INT('Data Sheet'!$B$15) &amp; "." &amp; LEFT(BQ189,3))
            )
        ),
        "OK"
    )
)</f>
        <v>OK</v>
      </c>
      <c r="Q189" s="23" t="str">
        <f>IF(BS189&lt;&gt;"",
    IF(INT('Data Sheet'!$A$19)=INT('Data Sheet'!$B$15),
        --(INT('Data Sheet'!$A$15) &amp; "." &amp; BS189),
        IF(AND((--(INT('Data Sheet'!$A$15) &amp; "." &amp; BS189)&gt;=--('Data Sheet'!$A$15)), (--(INT('Data Sheet'!$A$15) &amp; "." &amp; BS189)&lt;=--('Data Sheet'!$B$15))),
            --(INT('Data Sheet'!$A$15) &amp; "." &amp; BS189),
            --(INT('Data Sheet'!$B$15) &amp; "." &amp; BS189)
        )
    ),
    IF(BQ189&lt;&gt;"",
        IF(INT('Data Sheet'!$A$15)=INT('Data Sheet'!$B$15),
            --(INT('Data Sheet'!$A$15) &amp; "." &amp; RIGHT(BQ189,3)),
            IF(AND((--(INT('Data Sheet'!$A$15) &amp; "." &amp; RIGHT(BQ189,3))&gt;=--('Data Sheet'!$A$15)), (--(INT('Data Sheet'!$A$15) &amp; "." &amp; RIGHT(BQ189,3))&lt;=--('Data Sheet'!$B$15))),
                --(INT('Data Sheet'!$A$15) &amp; "." &amp; RIGHT(BQ189,3)),
                --(INT('Data Sheet'!$B$15) &amp; "." &amp; RIGHT(BQ189,3))
            )
        ),
        "OK"
    )
)</f>
        <v>OK</v>
      </c>
      <c r="R189" s="19"/>
      <c r="S189" s="19"/>
      <c r="T189" s="19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1"/>
      <c r="AU189" s="21"/>
      <c r="AV189" s="21"/>
      <c r="AW189" s="22"/>
      <c r="AX189" s="99"/>
      <c r="AY189" s="20"/>
      <c r="AZ189" s="20"/>
      <c r="BA189" s="22"/>
      <c r="BB189">
        <v>181</v>
      </c>
      <c r="BC189" s="80"/>
      <c r="BD189" s="80"/>
      <c r="BE189" s="80"/>
      <c r="BF189" s="80"/>
      <c r="BG189" s="32" t="str">
        <f t="shared" si="26"/>
        <v/>
      </c>
      <c r="BH189" s="78">
        <f t="shared" si="24"/>
        <v>0</v>
      </c>
      <c r="BI189" s="2">
        <f t="shared" si="27"/>
        <v>0</v>
      </c>
      <c r="BJ189" s="2">
        <f t="shared" si="28"/>
        <v>0</v>
      </c>
      <c r="BK189" s="2">
        <f t="shared" si="25"/>
        <v>0</v>
      </c>
    </row>
    <row r="190" spans="2:63" ht="15" customHeight="1" x14ac:dyDescent="0.25">
      <c r="B190" s="14">
        <v>182</v>
      </c>
      <c r="C190" s="95" t="str">
        <f t="shared" si="29"/>
        <v/>
      </c>
      <c r="D190" s="15" t="str">
        <f t="shared" si="23"/>
        <v>OK</v>
      </c>
      <c r="E190" s="16" t="e">
        <f>VLOOKUP('Data Sheet'!$B$8,'Data Sheet'!$I$2:$J$9,2,FALSE)</f>
        <v>#N/A</v>
      </c>
      <c r="F190" s="16" t="str">
        <f t="shared" si="30"/>
        <v/>
      </c>
      <c r="G190" s="103">
        <f t="shared" si="31"/>
        <v>0</v>
      </c>
      <c r="H190" s="17" t="s">
        <v>26</v>
      </c>
      <c r="I190" s="17" t="s">
        <v>26</v>
      </c>
      <c r="J190" s="17" t="str">
        <f>IF('Data Sheet'!$B$9="NC-50","N/A","OK")</f>
        <v>OK</v>
      </c>
      <c r="K190" s="17" t="str">
        <f>IF('Data Sheet'!$B$9="NC-50","N/A","OK")</f>
        <v>OK</v>
      </c>
      <c r="L190" s="17" t="str">
        <f t="shared" si="32"/>
        <v>OK</v>
      </c>
      <c r="M190" s="17" t="str">
        <f t="shared" si="33"/>
        <v>OK</v>
      </c>
      <c r="N190" s="18" t="str">
        <f>IF(BO190&lt;&gt;"",
    IF(INT('Data Sheet'!$A$19)=INT('Data Sheet'!$B$19),
        --(INT('Data Sheet'!$A$19) &amp; "." &amp; BO190),
        IF(AND((--(INT('Data Sheet'!$A$19) &amp; "." &amp; BO190)&gt;=--('Data Sheet'!$A$19)), (--(INT('Data Sheet'!$A$19) &amp; "." &amp; BO190)&lt;=--('Data Sheet'!$B$19))),
            --(INT('Data Sheet'!$A$19) &amp; "." &amp; BO190),
            --(INT('Data Sheet'!$B$19) &amp; "." &amp; BO190)
        )
    ),
    IF(BN190&lt;&gt;"",
        IF(INT('Data Sheet'!$A$19)=INT('Data Sheet'!$B$19),
            --(INT('Data Sheet'!$A$19) &amp; "." &amp; LEFT(BN190,3)),
            IF(AND((--(INT('Data Sheet'!$A$19) &amp; "." &amp; LEFT(BN190,3))&gt;=--('Data Sheet'!$A$19)), (--(INT('Data Sheet'!$A$19) &amp; "." &amp; LEFT(BN190,3))&lt;=--('Data Sheet'!$B$19))),
                --(INT('Data Sheet'!$A$19) &amp; "." &amp; LEFT(BN190,3)),
                --(INT('Data Sheet'!$B$19) &amp; "." &amp; LEFT(BN190,3))
            )
        ),
        "OK"
    )
)</f>
        <v>OK</v>
      </c>
      <c r="O190" s="23" t="str">
        <f>IF(BP190&lt;&gt;"",
    IF(INT('Data Sheet'!$A$19)=INT('Data Sheet'!$B$19),
        --(INT('Data Sheet'!$A$19) &amp; "." &amp; BP190),
        IF(AND((--(INT('Data Sheet'!$A$19) &amp; "." &amp; BP190)&gt;=--('Data Sheet'!$A$19)), (--(INT('Data Sheet'!$A$19) &amp; "." &amp; BP190)&lt;=--('Data Sheet'!$B$19))),
            --(INT('Data Sheet'!$A$19) &amp; "." &amp; BP190),
            --(INT('Data Sheet'!$B$19) &amp; "." &amp; BP190)
        )
    ),
    IF(BN190&lt;&gt;"",
        IF(INT('Data Sheet'!$A$19)=INT('Data Sheet'!$B$19),
            --(INT('Data Sheet'!$A$19) &amp; "." &amp; RIGHT(BN190,3)),
            IF(AND((--(INT('Data Sheet'!$A$19) &amp; "." &amp; RIGHT(BN190,3))&gt;=--('Data Sheet'!$A$19)), (--(INT('Data Sheet'!$A$19) &amp; "." &amp; RIGHT(BN190,3))&lt;=--('Data Sheet'!$B$19))),
                --(INT('Data Sheet'!$A$19) &amp; "." &amp; RIGHT(BN190,3)),
                --(INT('Data Sheet'!$B$19) &amp; "." &amp; RIGHT(BN190,3))
            )
        ),
        "OK"
    )
)</f>
        <v>OK</v>
      </c>
      <c r="P190" s="23" t="str">
        <f>IF(BR190&lt;&gt;"",
    IF(INT('Data Sheet'!$A$19)=INT('Data Sheet'!$B$15),
        --(INT('Data Sheet'!$A$15) &amp; "." &amp; BR190),
        IF(AND((--(INT('Data Sheet'!$A$15) &amp; "." &amp; BR190)&gt;=--('Data Sheet'!$A$15)), (--(INT('Data Sheet'!$A$15) &amp; "." &amp; BR190)&lt;=--('Data Sheet'!$B$15))),
            --(INT('Data Sheet'!$A$15) &amp; "." &amp; BR190),
            --(INT('Data Sheet'!$B$15) &amp; "." &amp; BR190)
        )
    ),
    IF(BQ190&lt;&gt;"",
        IF(INT('Data Sheet'!$A$15)=INT('Data Sheet'!$B$15),
            --(INT('Data Sheet'!$A$15) &amp; "." &amp; LEFT(BQ190,3)),
            IF(AND((--(INT('Data Sheet'!$A$15) &amp; "." &amp; LEFT(BQ190,3))&gt;=--('Data Sheet'!$A$15)), (--(INT('Data Sheet'!$A$15) &amp; "." &amp; LEFT(BQ190,3))&lt;=--('Data Sheet'!$B$15))),
                --(INT('Data Sheet'!$A$15) &amp; "." &amp; LEFT(BQ190,3)),
                --(INT('Data Sheet'!$B$15) &amp; "." &amp; LEFT(BQ190,3))
            )
        ),
        "OK"
    )
)</f>
        <v>OK</v>
      </c>
      <c r="Q190" s="23" t="str">
        <f>IF(BS190&lt;&gt;"",
    IF(INT('Data Sheet'!$A$19)=INT('Data Sheet'!$B$15),
        --(INT('Data Sheet'!$A$15) &amp; "." &amp; BS190),
        IF(AND((--(INT('Data Sheet'!$A$15) &amp; "." &amp; BS190)&gt;=--('Data Sheet'!$A$15)), (--(INT('Data Sheet'!$A$15) &amp; "." &amp; BS190)&lt;=--('Data Sheet'!$B$15))),
            --(INT('Data Sheet'!$A$15) &amp; "." &amp; BS190),
            --(INT('Data Sheet'!$B$15) &amp; "." &amp; BS190)
        )
    ),
    IF(BQ190&lt;&gt;"",
        IF(INT('Data Sheet'!$A$15)=INT('Data Sheet'!$B$15),
            --(INT('Data Sheet'!$A$15) &amp; "." &amp; RIGHT(BQ190,3)),
            IF(AND((--(INT('Data Sheet'!$A$15) &amp; "." &amp; RIGHT(BQ190,3))&gt;=--('Data Sheet'!$A$15)), (--(INT('Data Sheet'!$A$15) &amp; "." &amp; RIGHT(BQ190,3))&lt;=--('Data Sheet'!$B$15))),
                --(INT('Data Sheet'!$A$15) &amp; "." &amp; RIGHT(BQ190,3)),
                --(INT('Data Sheet'!$B$15) &amp; "." &amp; RIGHT(BQ190,3))
            )
        ),
        "OK"
    )
)</f>
        <v>OK</v>
      </c>
      <c r="R190" s="19"/>
      <c r="S190" s="19"/>
      <c r="T190" s="19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1"/>
      <c r="AU190" s="21"/>
      <c r="AV190" s="21"/>
      <c r="AW190" s="22"/>
      <c r="AX190" s="99"/>
      <c r="AY190" s="20"/>
      <c r="AZ190" s="20"/>
      <c r="BA190" s="22"/>
      <c r="BB190">
        <v>182</v>
      </c>
      <c r="BC190" s="80"/>
      <c r="BD190" s="80"/>
      <c r="BE190" s="80"/>
      <c r="BF190" s="80"/>
      <c r="BG190" s="32" t="str">
        <f t="shared" si="26"/>
        <v/>
      </c>
      <c r="BH190" s="78">
        <f t="shared" si="24"/>
        <v>0</v>
      </c>
      <c r="BI190" s="2">
        <f t="shared" si="27"/>
        <v>0</v>
      </c>
      <c r="BJ190" s="2">
        <f t="shared" si="28"/>
        <v>0</v>
      </c>
      <c r="BK190" s="2">
        <f t="shared" si="25"/>
        <v>0</v>
      </c>
    </row>
    <row r="191" spans="2:63" ht="15" customHeight="1" x14ac:dyDescent="0.25">
      <c r="B191" s="14">
        <v>183</v>
      </c>
      <c r="C191" s="95" t="str">
        <f t="shared" si="29"/>
        <v/>
      </c>
      <c r="D191" s="15" t="str">
        <f t="shared" si="23"/>
        <v>OK</v>
      </c>
      <c r="E191" s="16" t="e">
        <f>VLOOKUP('Data Sheet'!$B$8,'Data Sheet'!$I$2:$J$9,2,FALSE)</f>
        <v>#N/A</v>
      </c>
      <c r="F191" s="16" t="str">
        <f t="shared" si="30"/>
        <v/>
      </c>
      <c r="G191" s="103">
        <f t="shared" si="31"/>
        <v>0</v>
      </c>
      <c r="H191" s="17" t="s">
        <v>26</v>
      </c>
      <c r="I191" s="17" t="s">
        <v>26</v>
      </c>
      <c r="J191" s="17" t="str">
        <f>IF('Data Sheet'!$B$9="NC-50","N/A","OK")</f>
        <v>OK</v>
      </c>
      <c r="K191" s="17" t="str">
        <f>IF('Data Sheet'!$B$9="NC-50","N/A","OK")</f>
        <v>OK</v>
      </c>
      <c r="L191" s="17" t="str">
        <f t="shared" si="32"/>
        <v>OK</v>
      </c>
      <c r="M191" s="17" t="str">
        <f t="shared" si="33"/>
        <v>OK</v>
      </c>
      <c r="N191" s="18" t="str">
        <f>IF(BO191&lt;&gt;"",
    IF(INT('Data Sheet'!$A$19)=INT('Data Sheet'!$B$19),
        --(INT('Data Sheet'!$A$19) &amp; "." &amp; BO191),
        IF(AND((--(INT('Data Sheet'!$A$19) &amp; "." &amp; BO191)&gt;=--('Data Sheet'!$A$19)), (--(INT('Data Sheet'!$A$19) &amp; "." &amp; BO191)&lt;=--('Data Sheet'!$B$19))),
            --(INT('Data Sheet'!$A$19) &amp; "." &amp; BO191),
            --(INT('Data Sheet'!$B$19) &amp; "." &amp; BO191)
        )
    ),
    IF(BN191&lt;&gt;"",
        IF(INT('Data Sheet'!$A$19)=INT('Data Sheet'!$B$19),
            --(INT('Data Sheet'!$A$19) &amp; "." &amp; LEFT(BN191,3)),
            IF(AND((--(INT('Data Sheet'!$A$19) &amp; "." &amp; LEFT(BN191,3))&gt;=--('Data Sheet'!$A$19)), (--(INT('Data Sheet'!$A$19) &amp; "." &amp; LEFT(BN191,3))&lt;=--('Data Sheet'!$B$19))),
                --(INT('Data Sheet'!$A$19) &amp; "." &amp; LEFT(BN191,3)),
                --(INT('Data Sheet'!$B$19) &amp; "." &amp; LEFT(BN191,3))
            )
        ),
        "OK"
    )
)</f>
        <v>OK</v>
      </c>
      <c r="O191" s="23" t="str">
        <f>IF(BP191&lt;&gt;"",
    IF(INT('Data Sheet'!$A$19)=INT('Data Sheet'!$B$19),
        --(INT('Data Sheet'!$A$19) &amp; "." &amp; BP191),
        IF(AND((--(INT('Data Sheet'!$A$19) &amp; "." &amp; BP191)&gt;=--('Data Sheet'!$A$19)), (--(INT('Data Sheet'!$A$19) &amp; "." &amp; BP191)&lt;=--('Data Sheet'!$B$19))),
            --(INT('Data Sheet'!$A$19) &amp; "." &amp; BP191),
            --(INT('Data Sheet'!$B$19) &amp; "." &amp; BP191)
        )
    ),
    IF(BN191&lt;&gt;"",
        IF(INT('Data Sheet'!$A$19)=INT('Data Sheet'!$B$19),
            --(INT('Data Sheet'!$A$19) &amp; "." &amp; RIGHT(BN191,3)),
            IF(AND((--(INT('Data Sheet'!$A$19) &amp; "." &amp; RIGHT(BN191,3))&gt;=--('Data Sheet'!$A$19)), (--(INT('Data Sheet'!$A$19) &amp; "." &amp; RIGHT(BN191,3))&lt;=--('Data Sheet'!$B$19))),
                --(INT('Data Sheet'!$A$19) &amp; "." &amp; RIGHT(BN191,3)),
                --(INT('Data Sheet'!$B$19) &amp; "." &amp; RIGHT(BN191,3))
            )
        ),
        "OK"
    )
)</f>
        <v>OK</v>
      </c>
      <c r="P191" s="23" t="str">
        <f>IF(BR191&lt;&gt;"",
    IF(INT('Data Sheet'!$A$19)=INT('Data Sheet'!$B$15),
        --(INT('Data Sheet'!$A$15) &amp; "." &amp; BR191),
        IF(AND((--(INT('Data Sheet'!$A$15) &amp; "." &amp; BR191)&gt;=--('Data Sheet'!$A$15)), (--(INT('Data Sheet'!$A$15) &amp; "." &amp; BR191)&lt;=--('Data Sheet'!$B$15))),
            --(INT('Data Sheet'!$A$15) &amp; "." &amp; BR191),
            --(INT('Data Sheet'!$B$15) &amp; "." &amp; BR191)
        )
    ),
    IF(BQ191&lt;&gt;"",
        IF(INT('Data Sheet'!$A$15)=INT('Data Sheet'!$B$15),
            --(INT('Data Sheet'!$A$15) &amp; "." &amp; LEFT(BQ191,3)),
            IF(AND((--(INT('Data Sheet'!$A$15) &amp; "." &amp; LEFT(BQ191,3))&gt;=--('Data Sheet'!$A$15)), (--(INT('Data Sheet'!$A$15) &amp; "." &amp; LEFT(BQ191,3))&lt;=--('Data Sheet'!$B$15))),
                --(INT('Data Sheet'!$A$15) &amp; "." &amp; LEFT(BQ191,3)),
                --(INT('Data Sheet'!$B$15) &amp; "." &amp; LEFT(BQ191,3))
            )
        ),
        "OK"
    )
)</f>
        <v>OK</v>
      </c>
      <c r="Q191" s="23" t="str">
        <f>IF(BS191&lt;&gt;"",
    IF(INT('Data Sheet'!$A$19)=INT('Data Sheet'!$B$15),
        --(INT('Data Sheet'!$A$15) &amp; "." &amp; BS191),
        IF(AND((--(INT('Data Sheet'!$A$15) &amp; "." &amp; BS191)&gt;=--('Data Sheet'!$A$15)), (--(INT('Data Sheet'!$A$15) &amp; "." &amp; BS191)&lt;=--('Data Sheet'!$B$15))),
            --(INT('Data Sheet'!$A$15) &amp; "." &amp; BS191),
            --(INT('Data Sheet'!$B$15) &amp; "." &amp; BS191)
        )
    ),
    IF(BQ191&lt;&gt;"",
        IF(INT('Data Sheet'!$A$15)=INT('Data Sheet'!$B$15),
            --(INT('Data Sheet'!$A$15) &amp; "." &amp; RIGHT(BQ191,3)),
            IF(AND((--(INT('Data Sheet'!$A$15) &amp; "." &amp; RIGHT(BQ191,3))&gt;=--('Data Sheet'!$A$15)), (--(INT('Data Sheet'!$A$15) &amp; "." &amp; RIGHT(BQ191,3))&lt;=--('Data Sheet'!$B$15))),
                --(INT('Data Sheet'!$A$15) &amp; "." &amp; RIGHT(BQ191,3)),
                --(INT('Data Sheet'!$B$15) &amp; "." &amp; RIGHT(BQ191,3))
            )
        ),
        "OK"
    )
)</f>
        <v>OK</v>
      </c>
      <c r="R191" s="19"/>
      <c r="S191" s="19"/>
      <c r="T191" s="19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1"/>
      <c r="AU191" s="21"/>
      <c r="AV191" s="21"/>
      <c r="AW191" s="22"/>
      <c r="AX191" s="99"/>
      <c r="AY191" s="20"/>
      <c r="AZ191" s="20"/>
      <c r="BA191" s="22"/>
      <c r="BB191">
        <v>183</v>
      </c>
      <c r="BC191" s="80"/>
      <c r="BD191" s="80"/>
      <c r="BE191" s="80"/>
      <c r="BF191" s="80"/>
      <c r="BG191" s="32" t="str">
        <f t="shared" si="26"/>
        <v/>
      </c>
      <c r="BH191" s="78">
        <f t="shared" si="24"/>
        <v>0</v>
      </c>
      <c r="BI191" s="2">
        <f t="shared" si="27"/>
        <v>0</v>
      </c>
      <c r="BJ191" s="2">
        <f t="shared" si="28"/>
        <v>0</v>
      </c>
      <c r="BK191" s="2">
        <f t="shared" si="25"/>
        <v>0</v>
      </c>
    </row>
    <row r="192" spans="2:63" ht="15" customHeight="1" x14ac:dyDescent="0.25">
      <c r="B192" s="14">
        <v>184</v>
      </c>
      <c r="C192" s="95" t="str">
        <f t="shared" si="29"/>
        <v/>
      </c>
      <c r="D192" s="15" t="str">
        <f t="shared" si="23"/>
        <v>OK</v>
      </c>
      <c r="E192" s="16" t="e">
        <f>VLOOKUP('Data Sheet'!$B$8,'Data Sheet'!$I$2:$J$9,2,FALSE)</f>
        <v>#N/A</v>
      </c>
      <c r="F192" s="16" t="str">
        <f t="shared" si="30"/>
        <v/>
      </c>
      <c r="G192" s="103">
        <f t="shared" si="31"/>
        <v>0</v>
      </c>
      <c r="H192" s="17" t="s">
        <v>26</v>
      </c>
      <c r="I192" s="17" t="s">
        <v>26</v>
      </c>
      <c r="J192" s="17" t="str">
        <f>IF('Data Sheet'!$B$9="NC-50","N/A","OK")</f>
        <v>OK</v>
      </c>
      <c r="K192" s="17" t="str">
        <f>IF('Data Sheet'!$B$9="NC-50","N/A","OK")</f>
        <v>OK</v>
      </c>
      <c r="L192" s="17" t="str">
        <f t="shared" si="32"/>
        <v>OK</v>
      </c>
      <c r="M192" s="17" t="str">
        <f t="shared" si="33"/>
        <v>OK</v>
      </c>
      <c r="N192" s="18" t="str">
        <f>IF(BO192&lt;&gt;"",
    IF(INT('Data Sheet'!$A$19)=INT('Data Sheet'!$B$19),
        --(INT('Data Sheet'!$A$19) &amp; "." &amp; BO192),
        IF(AND((--(INT('Data Sheet'!$A$19) &amp; "." &amp; BO192)&gt;=--('Data Sheet'!$A$19)), (--(INT('Data Sheet'!$A$19) &amp; "." &amp; BO192)&lt;=--('Data Sheet'!$B$19))),
            --(INT('Data Sheet'!$A$19) &amp; "." &amp; BO192),
            --(INT('Data Sheet'!$B$19) &amp; "." &amp; BO192)
        )
    ),
    IF(BN192&lt;&gt;"",
        IF(INT('Data Sheet'!$A$19)=INT('Data Sheet'!$B$19),
            --(INT('Data Sheet'!$A$19) &amp; "." &amp; LEFT(BN192,3)),
            IF(AND((--(INT('Data Sheet'!$A$19) &amp; "." &amp; LEFT(BN192,3))&gt;=--('Data Sheet'!$A$19)), (--(INT('Data Sheet'!$A$19) &amp; "." &amp; LEFT(BN192,3))&lt;=--('Data Sheet'!$B$19))),
                --(INT('Data Sheet'!$A$19) &amp; "." &amp; LEFT(BN192,3)),
                --(INT('Data Sheet'!$B$19) &amp; "." &amp; LEFT(BN192,3))
            )
        ),
        "OK"
    )
)</f>
        <v>OK</v>
      </c>
      <c r="O192" s="23" t="str">
        <f>IF(BP192&lt;&gt;"",
    IF(INT('Data Sheet'!$A$19)=INT('Data Sheet'!$B$19),
        --(INT('Data Sheet'!$A$19) &amp; "." &amp; BP192),
        IF(AND((--(INT('Data Sheet'!$A$19) &amp; "." &amp; BP192)&gt;=--('Data Sheet'!$A$19)), (--(INT('Data Sheet'!$A$19) &amp; "." &amp; BP192)&lt;=--('Data Sheet'!$B$19))),
            --(INT('Data Sheet'!$A$19) &amp; "." &amp; BP192),
            --(INT('Data Sheet'!$B$19) &amp; "." &amp; BP192)
        )
    ),
    IF(BN192&lt;&gt;"",
        IF(INT('Data Sheet'!$A$19)=INT('Data Sheet'!$B$19),
            --(INT('Data Sheet'!$A$19) &amp; "." &amp; RIGHT(BN192,3)),
            IF(AND((--(INT('Data Sheet'!$A$19) &amp; "." &amp; RIGHT(BN192,3))&gt;=--('Data Sheet'!$A$19)), (--(INT('Data Sheet'!$A$19) &amp; "." &amp; RIGHT(BN192,3))&lt;=--('Data Sheet'!$B$19))),
                --(INT('Data Sheet'!$A$19) &amp; "." &amp; RIGHT(BN192,3)),
                --(INT('Data Sheet'!$B$19) &amp; "." &amp; RIGHT(BN192,3))
            )
        ),
        "OK"
    )
)</f>
        <v>OK</v>
      </c>
      <c r="P192" s="23" t="str">
        <f>IF(BR192&lt;&gt;"",
    IF(INT('Data Sheet'!$A$19)=INT('Data Sheet'!$B$15),
        --(INT('Data Sheet'!$A$15) &amp; "." &amp; BR192),
        IF(AND((--(INT('Data Sheet'!$A$15) &amp; "." &amp; BR192)&gt;=--('Data Sheet'!$A$15)), (--(INT('Data Sheet'!$A$15) &amp; "." &amp; BR192)&lt;=--('Data Sheet'!$B$15))),
            --(INT('Data Sheet'!$A$15) &amp; "." &amp; BR192),
            --(INT('Data Sheet'!$B$15) &amp; "." &amp; BR192)
        )
    ),
    IF(BQ192&lt;&gt;"",
        IF(INT('Data Sheet'!$A$15)=INT('Data Sheet'!$B$15),
            --(INT('Data Sheet'!$A$15) &amp; "." &amp; LEFT(BQ192,3)),
            IF(AND((--(INT('Data Sheet'!$A$15) &amp; "." &amp; LEFT(BQ192,3))&gt;=--('Data Sheet'!$A$15)), (--(INT('Data Sheet'!$A$15) &amp; "." &amp; LEFT(BQ192,3))&lt;=--('Data Sheet'!$B$15))),
                --(INT('Data Sheet'!$A$15) &amp; "." &amp; LEFT(BQ192,3)),
                --(INT('Data Sheet'!$B$15) &amp; "." &amp; LEFT(BQ192,3))
            )
        ),
        "OK"
    )
)</f>
        <v>OK</v>
      </c>
      <c r="Q192" s="23" t="str">
        <f>IF(BS192&lt;&gt;"",
    IF(INT('Data Sheet'!$A$19)=INT('Data Sheet'!$B$15),
        --(INT('Data Sheet'!$A$15) &amp; "." &amp; BS192),
        IF(AND((--(INT('Data Sheet'!$A$15) &amp; "." &amp; BS192)&gt;=--('Data Sheet'!$A$15)), (--(INT('Data Sheet'!$A$15) &amp; "." &amp; BS192)&lt;=--('Data Sheet'!$B$15))),
            --(INT('Data Sheet'!$A$15) &amp; "." &amp; BS192),
            --(INT('Data Sheet'!$B$15) &amp; "." &amp; BS192)
        )
    ),
    IF(BQ192&lt;&gt;"",
        IF(INT('Data Sheet'!$A$15)=INT('Data Sheet'!$B$15),
            --(INT('Data Sheet'!$A$15) &amp; "." &amp; RIGHT(BQ192,3)),
            IF(AND((--(INT('Data Sheet'!$A$15) &amp; "." &amp; RIGHT(BQ192,3))&gt;=--('Data Sheet'!$A$15)), (--(INT('Data Sheet'!$A$15) &amp; "." &amp; RIGHT(BQ192,3))&lt;=--('Data Sheet'!$B$15))),
                --(INT('Data Sheet'!$A$15) &amp; "." &amp; RIGHT(BQ192,3)),
                --(INT('Data Sheet'!$B$15) &amp; "." &amp; RIGHT(BQ192,3))
            )
        ),
        "OK"
    )
)</f>
        <v>OK</v>
      </c>
      <c r="R192" s="19"/>
      <c r="S192" s="19"/>
      <c r="T192" s="19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1"/>
      <c r="AU192" s="21"/>
      <c r="AV192" s="21"/>
      <c r="AW192" s="22"/>
      <c r="AX192" s="99"/>
      <c r="AY192" s="20"/>
      <c r="AZ192" s="20"/>
      <c r="BA192" s="22"/>
      <c r="BB192">
        <v>184</v>
      </c>
      <c r="BC192" s="80"/>
      <c r="BD192" s="80"/>
      <c r="BE192" s="80"/>
      <c r="BF192" s="80"/>
      <c r="BG192" s="32" t="str">
        <f t="shared" si="26"/>
        <v/>
      </c>
      <c r="BH192" s="78">
        <f t="shared" si="24"/>
        <v>0</v>
      </c>
      <c r="BI192" s="2">
        <f t="shared" si="27"/>
        <v>0</v>
      </c>
      <c r="BJ192" s="2">
        <f t="shared" si="28"/>
        <v>0</v>
      </c>
      <c r="BK192" s="2">
        <f t="shared" si="25"/>
        <v>0</v>
      </c>
    </row>
    <row r="193" spans="2:63" ht="15" customHeight="1" x14ac:dyDescent="0.25">
      <c r="B193" s="14">
        <v>185</v>
      </c>
      <c r="C193" s="95" t="str">
        <f t="shared" si="29"/>
        <v/>
      </c>
      <c r="D193" s="15" t="str">
        <f t="shared" si="23"/>
        <v>OK</v>
      </c>
      <c r="E193" s="16" t="e">
        <f>VLOOKUP('Data Sheet'!$B$8,'Data Sheet'!$I$2:$J$9,2,FALSE)</f>
        <v>#N/A</v>
      </c>
      <c r="F193" s="16" t="str">
        <f t="shared" si="30"/>
        <v/>
      </c>
      <c r="G193" s="103">
        <f t="shared" si="31"/>
        <v>0</v>
      </c>
      <c r="H193" s="17" t="s">
        <v>26</v>
      </c>
      <c r="I193" s="17" t="s">
        <v>26</v>
      </c>
      <c r="J193" s="17" t="str">
        <f>IF('Data Sheet'!$B$9="NC-50","N/A","OK")</f>
        <v>OK</v>
      </c>
      <c r="K193" s="17" t="str">
        <f>IF('Data Sheet'!$B$9="NC-50","N/A","OK")</f>
        <v>OK</v>
      </c>
      <c r="L193" s="17" t="str">
        <f t="shared" si="32"/>
        <v>OK</v>
      </c>
      <c r="M193" s="17" t="str">
        <f t="shared" si="33"/>
        <v>OK</v>
      </c>
      <c r="N193" s="18" t="str">
        <f>IF(BO193&lt;&gt;"",
    IF(INT('Data Sheet'!$A$19)=INT('Data Sheet'!$B$19),
        --(INT('Data Sheet'!$A$19) &amp; "." &amp; BO193),
        IF(AND((--(INT('Data Sheet'!$A$19) &amp; "." &amp; BO193)&gt;=--('Data Sheet'!$A$19)), (--(INT('Data Sheet'!$A$19) &amp; "." &amp; BO193)&lt;=--('Data Sheet'!$B$19))),
            --(INT('Data Sheet'!$A$19) &amp; "." &amp; BO193),
            --(INT('Data Sheet'!$B$19) &amp; "." &amp; BO193)
        )
    ),
    IF(BN193&lt;&gt;"",
        IF(INT('Data Sheet'!$A$19)=INT('Data Sheet'!$B$19),
            --(INT('Data Sheet'!$A$19) &amp; "." &amp; LEFT(BN193,3)),
            IF(AND((--(INT('Data Sheet'!$A$19) &amp; "." &amp; LEFT(BN193,3))&gt;=--('Data Sheet'!$A$19)), (--(INT('Data Sheet'!$A$19) &amp; "." &amp; LEFT(BN193,3))&lt;=--('Data Sheet'!$B$19))),
                --(INT('Data Sheet'!$A$19) &amp; "." &amp; LEFT(BN193,3)),
                --(INT('Data Sheet'!$B$19) &amp; "." &amp; LEFT(BN193,3))
            )
        ),
        "OK"
    )
)</f>
        <v>OK</v>
      </c>
      <c r="O193" s="23" t="str">
        <f>IF(BP193&lt;&gt;"",
    IF(INT('Data Sheet'!$A$19)=INT('Data Sheet'!$B$19),
        --(INT('Data Sheet'!$A$19) &amp; "." &amp; BP193),
        IF(AND((--(INT('Data Sheet'!$A$19) &amp; "." &amp; BP193)&gt;=--('Data Sheet'!$A$19)), (--(INT('Data Sheet'!$A$19) &amp; "." &amp; BP193)&lt;=--('Data Sheet'!$B$19))),
            --(INT('Data Sheet'!$A$19) &amp; "." &amp; BP193),
            --(INT('Data Sheet'!$B$19) &amp; "." &amp; BP193)
        )
    ),
    IF(BN193&lt;&gt;"",
        IF(INT('Data Sheet'!$A$19)=INT('Data Sheet'!$B$19),
            --(INT('Data Sheet'!$A$19) &amp; "." &amp; RIGHT(BN193,3)),
            IF(AND((--(INT('Data Sheet'!$A$19) &amp; "." &amp; RIGHT(BN193,3))&gt;=--('Data Sheet'!$A$19)), (--(INT('Data Sheet'!$A$19) &amp; "." &amp; RIGHT(BN193,3))&lt;=--('Data Sheet'!$B$19))),
                --(INT('Data Sheet'!$A$19) &amp; "." &amp; RIGHT(BN193,3)),
                --(INT('Data Sheet'!$B$19) &amp; "." &amp; RIGHT(BN193,3))
            )
        ),
        "OK"
    )
)</f>
        <v>OK</v>
      </c>
      <c r="P193" s="23" t="str">
        <f>IF(BR193&lt;&gt;"",
    IF(INT('Data Sheet'!$A$19)=INT('Data Sheet'!$B$15),
        --(INT('Data Sheet'!$A$15) &amp; "." &amp; BR193),
        IF(AND((--(INT('Data Sheet'!$A$15) &amp; "." &amp; BR193)&gt;=--('Data Sheet'!$A$15)), (--(INT('Data Sheet'!$A$15) &amp; "." &amp; BR193)&lt;=--('Data Sheet'!$B$15))),
            --(INT('Data Sheet'!$A$15) &amp; "." &amp; BR193),
            --(INT('Data Sheet'!$B$15) &amp; "." &amp; BR193)
        )
    ),
    IF(BQ193&lt;&gt;"",
        IF(INT('Data Sheet'!$A$15)=INT('Data Sheet'!$B$15),
            --(INT('Data Sheet'!$A$15) &amp; "." &amp; LEFT(BQ193,3)),
            IF(AND((--(INT('Data Sheet'!$A$15) &amp; "." &amp; LEFT(BQ193,3))&gt;=--('Data Sheet'!$A$15)), (--(INT('Data Sheet'!$A$15) &amp; "." &amp; LEFT(BQ193,3))&lt;=--('Data Sheet'!$B$15))),
                --(INT('Data Sheet'!$A$15) &amp; "." &amp; LEFT(BQ193,3)),
                --(INT('Data Sheet'!$B$15) &amp; "." &amp; LEFT(BQ193,3))
            )
        ),
        "OK"
    )
)</f>
        <v>OK</v>
      </c>
      <c r="Q193" s="23" t="str">
        <f>IF(BS193&lt;&gt;"",
    IF(INT('Data Sheet'!$A$19)=INT('Data Sheet'!$B$15),
        --(INT('Data Sheet'!$A$15) &amp; "." &amp; BS193),
        IF(AND((--(INT('Data Sheet'!$A$15) &amp; "." &amp; BS193)&gt;=--('Data Sheet'!$A$15)), (--(INT('Data Sheet'!$A$15) &amp; "." &amp; BS193)&lt;=--('Data Sheet'!$B$15))),
            --(INT('Data Sheet'!$A$15) &amp; "." &amp; BS193),
            --(INT('Data Sheet'!$B$15) &amp; "." &amp; BS193)
        )
    ),
    IF(BQ193&lt;&gt;"",
        IF(INT('Data Sheet'!$A$15)=INT('Data Sheet'!$B$15),
            --(INT('Data Sheet'!$A$15) &amp; "." &amp; RIGHT(BQ193,3)),
            IF(AND((--(INT('Data Sheet'!$A$15) &amp; "." &amp; RIGHT(BQ193,3))&gt;=--('Data Sheet'!$A$15)), (--(INT('Data Sheet'!$A$15) &amp; "." &amp; RIGHT(BQ193,3))&lt;=--('Data Sheet'!$B$15))),
                --(INT('Data Sheet'!$A$15) &amp; "." &amp; RIGHT(BQ193,3)),
                --(INT('Data Sheet'!$B$15) &amp; "." &amp; RIGHT(BQ193,3))
            )
        ),
        "OK"
    )
)</f>
        <v>OK</v>
      </c>
      <c r="R193" s="19"/>
      <c r="S193" s="19"/>
      <c r="T193" s="19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1"/>
      <c r="AU193" s="21"/>
      <c r="AV193" s="21"/>
      <c r="AW193" s="22"/>
      <c r="AX193" s="99"/>
      <c r="AY193" s="20"/>
      <c r="AZ193" s="20"/>
      <c r="BA193" s="22"/>
      <c r="BB193">
        <v>185</v>
      </c>
      <c r="BC193" s="80"/>
      <c r="BD193" s="80"/>
      <c r="BE193" s="80"/>
      <c r="BF193" s="80"/>
      <c r="BG193" s="32" t="str">
        <f t="shared" si="26"/>
        <v/>
      </c>
      <c r="BH193" s="78">
        <f t="shared" si="24"/>
        <v>0</v>
      </c>
      <c r="BI193" s="2">
        <f t="shared" si="27"/>
        <v>0</v>
      </c>
      <c r="BJ193" s="2">
        <f t="shared" si="28"/>
        <v>0</v>
      </c>
      <c r="BK193" s="2">
        <f t="shared" si="25"/>
        <v>0</v>
      </c>
    </row>
    <row r="194" spans="2:63" ht="15" customHeight="1" x14ac:dyDescent="0.25">
      <c r="B194" s="14">
        <v>186</v>
      </c>
      <c r="C194" s="95" t="str">
        <f t="shared" si="29"/>
        <v/>
      </c>
      <c r="D194" s="15" t="str">
        <f t="shared" si="23"/>
        <v>OK</v>
      </c>
      <c r="E194" s="16" t="e">
        <f>VLOOKUP('Data Sheet'!$B$8,'Data Sheet'!$I$2:$J$9,2,FALSE)</f>
        <v>#N/A</v>
      </c>
      <c r="F194" s="16" t="str">
        <f t="shared" si="30"/>
        <v/>
      </c>
      <c r="G194" s="103">
        <f t="shared" si="31"/>
        <v>0</v>
      </c>
      <c r="H194" s="17" t="s">
        <v>26</v>
      </c>
      <c r="I194" s="17" t="s">
        <v>26</v>
      </c>
      <c r="J194" s="17" t="str">
        <f>IF('Data Sheet'!$B$9="NC-50","N/A","OK")</f>
        <v>OK</v>
      </c>
      <c r="K194" s="17" t="str">
        <f>IF('Data Sheet'!$B$9="NC-50","N/A","OK")</f>
        <v>OK</v>
      </c>
      <c r="L194" s="17" t="str">
        <f t="shared" si="32"/>
        <v>OK</v>
      </c>
      <c r="M194" s="17" t="str">
        <f t="shared" si="33"/>
        <v>OK</v>
      </c>
      <c r="N194" s="18" t="str">
        <f>IF(BO194&lt;&gt;"",
    IF(INT('Data Sheet'!$A$19)=INT('Data Sheet'!$B$19),
        --(INT('Data Sheet'!$A$19) &amp; "." &amp; BO194),
        IF(AND((--(INT('Data Sheet'!$A$19) &amp; "." &amp; BO194)&gt;=--('Data Sheet'!$A$19)), (--(INT('Data Sheet'!$A$19) &amp; "." &amp; BO194)&lt;=--('Data Sheet'!$B$19))),
            --(INT('Data Sheet'!$A$19) &amp; "." &amp; BO194),
            --(INT('Data Sheet'!$B$19) &amp; "." &amp; BO194)
        )
    ),
    IF(BN194&lt;&gt;"",
        IF(INT('Data Sheet'!$A$19)=INT('Data Sheet'!$B$19),
            --(INT('Data Sheet'!$A$19) &amp; "." &amp; LEFT(BN194,3)),
            IF(AND((--(INT('Data Sheet'!$A$19) &amp; "." &amp; LEFT(BN194,3))&gt;=--('Data Sheet'!$A$19)), (--(INT('Data Sheet'!$A$19) &amp; "." &amp; LEFT(BN194,3))&lt;=--('Data Sheet'!$B$19))),
                --(INT('Data Sheet'!$A$19) &amp; "." &amp; LEFT(BN194,3)),
                --(INT('Data Sheet'!$B$19) &amp; "." &amp; LEFT(BN194,3))
            )
        ),
        "OK"
    )
)</f>
        <v>OK</v>
      </c>
      <c r="O194" s="23" t="str">
        <f>IF(BP194&lt;&gt;"",
    IF(INT('Data Sheet'!$A$19)=INT('Data Sheet'!$B$19),
        --(INT('Data Sheet'!$A$19) &amp; "." &amp; BP194),
        IF(AND((--(INT('Data Sheet'!$A$19) &amp; "." &amp; BP194)&gt;=--('Data Sheet'!$A$19)), (--(INT('Data Sheet'!$A$19) &amp; "." &amp; BP194)&lt;=--('Data Sheet'!$B$19))),
            --(INT('Data Sheet'!$A$19) &amp; "." &amp; BP194),
            --(INT('Data Sheet'!$B$19) &amp; "." &amp; BP194)
        )
    ),
    IF(BN194&lt;&gt;"",
        IF(INT('Data Sheet'!$A$19)=INT('Data Sheet'!$B$19),
            --(INT('Data Sheet'!$A$19) &amp; "." &amp; RIGHT(BN194,3)),
            IF(AND((--(INT('Data Sheet'!$A$19) &amp; "." &amp; RIGHT(BN194,3))&gt;=--('Data Sheet'!$A$19)), (--(INT('Data Sheet'!$A$19) &amp; "." &amp; RIGHT(BN194,3))&lt;=--('Data Sheet'!$B$19))),
                --(INT('Data Sheet'!$A$19) &amp; "." &amp; RIGHT(BN194,3)),
                --(INT('Data Sheet'!$B$19) &amp; "." &amp; RIGHT(BN194,3))
            )
        ),
        "OK"
    )
)</f>
        <v>OK</v>
      </c>
      <c r="P194" s="23" t="str">
        <f>IF(BR194&lt;&gt;"",
    IF(INT('Data Sheet'!$A$19)=INT('Data Sheet'!$B$15),
        --(INT('Data Sheet'!$A$15) &amp; "." &amp; BR194),
        IF(AND((--(INT('Data Sheet'!$A$15) &amp; "." &amp; BR194)&gt;=--('Data Sheet'!$A$15)), (--(INT('Data Sheet'!$A$15) &amp; "." &amp; BR194)&lt;=--('Data Sheet'!$B$15))),
            --(INT('Data Sheet'!$A$15) &amp; "." &amp; BR194),
            --(INT('Data Sheet'!$B$15) &amp; "." &amp; BR194)
        )
    ),
    IF(BQ194&lt;&gt;"",
        IF(INT('Data Sheet'!$A$15)=INT('Data Sheet'!$B$15),
            --(INT('Data Sheet'!$A$15) &amp; "." &amp; LEFT(BQ194,3)),
            IF(AND((--(INT('Data Sheet'!$A$15) &amp; "." &amp; LEFT(BQ194,3))&gt;=--('Data Sheet'!$A$15)), (--(INT('Data Sheet'!$A$15) &amp; "." &amp; LEFT(BQ194,3))&lt;=--('Data Sheet'!$B$15))),
                --(INT('Data Sheet'!$A$15) &amp; "." &amp; LEFT(BQ194,3)),
                --(INT('Data Sheet'!$B$15) &amp; "." &amp; LEFT(BQ194,3))
            )
        ),
        "OK"
    )
)</f>
        <v>OK</v>
      </c>
      <c r="Q194" s="23" t="str">
        <f>IF(BS194&lt;&gt;"",
    IF(INT('Data Sheet'!$A$19)=INT('Data Sheet'!$B$15),
        --(INT('Data Sheet'!$A$15) &amp; "." &amp; BS194),
        IF(AND((--(INT('Data Sheet'!$A$15) &amp; "." &amp; BS194)&gt;=--('Data Sheet'!$A$15)), (--(INT('Data Sheet'!$A$15) &amp; "." &amp; BS194)&lt;=--('Data Sheet'!$B$15))),
            --(INT('Data Sheet'!$A$15) &amp; "." &amp; BS194),
            --(INT('Data Sheet'!$B$15) &amp; "." &amp; BS194)
        )
    ),
    IF(BQ194&lt;&gt;"",
        IF(INT('Data Sheet'!$A$15)=INT('Data Sheet'!$B$15),
            --(INT('Data Sheet'!$A$15) &amp; "." &amp; RIGHT(BQ194,3)),
            IF(AND((--(INT('Data Sheet'!$A$15) &amp; "." &amp; RIGHT(BQ194,3))&gt;=--('Data Sheet'!$A$15)), (--(INT('Data Sheet'!$A$15) &amp; "." &amp; RIGHT(BQ194,3))&lt;=--('Data Sheet'!$B$15))),
                --(INT('Data Sheet'!$A$15) &amp; "." &amp; RIGHT(BQ194,3)),
                --(INT('Data Sheet'!$B$15) &amp; "." &amp; RIGHT(BQ194,3))
            )
        ),
        "OK"
    )
)</f>
        <v>OK</v>
      </c>
      <c r="R194" s="19"/>
      <c r="S194" s="19"/>
      <c r="T194" s="19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1"/>
      <c r="AU194" s="21"/>
      <c r="AV194" s="21"/>
      <c r="AW194" s="22"/>
      <c r="AX194" s="99"/>
      <c r="AY194" s="20"/>
      <c r="AZ194" s="20"/>
      <c r="BA194" s="22"/>
      <c r="BB194">
        <v>186</v>
      </c>
      <c r="BC194" s="80"/>
      <c r="BD194" s="80"/>
      <c r="BE194" s="80"/>
      <c r="BF194" s="80"/>
      <c r="BG194" s="32" t="str">
        <f t="shared" si="26"/>
        <v/>
      </c>
      <c r="BH194" s="78">
        <f t="shared" si="24"/>
        <v>0</v>
      </c>
      <c r="BI194" s="2">
        <f t="shared" si="27"/>
        <v>0</v>
      </c>
      <c r="BJ194" s="2">
        <f t="shared" si="28"/>
        <v>0</v>
      </c>
      <c r="BK194" s="2">
        <f t="shared" si="25"/>
        <v>0</v>
      </c>
    </row>
    <row r="195" spans="2:63" ht="15" customHeight="1" x14ac:dyDescent="0.25">
      <c r="B195" s="14">
        <v>187</v>
      </c>
      <c r="C195" s="95" t="str">
        <f t="shared" si="29"/>
        <v/>
      </c>
      <c r="D195" s="15" t="str">
        <f t="shared" si="23"/>
        <v>OK</v>
      </c>
      <c r="E195" s="16" t="e">
        <f>VLOOKUP('Data Sheet'!$B$8,'Data Sheet'!$I$2:$J$9,2,FALSE)</f>
        <v>#N/A</v>
      </c>
      <c r="F195" s="16" t="str">
        <f t="shared" si="30"/>
        <v/>
      </c>
      <c r="G195" s="103">
        <f t="shared" si="31"/>
        <v>0</v>
      </c>
      <c r="H195" s="17" t="s">
        <v>26</v>
      </c>
      <c r="I195" s="17" t="s">
        <v>26</v>
      </c>
      <c r="J195" s="17" t="str">
        <f>IF('Data Sheet'!$B$9="NC-50","N/A","OK")</f>
        <v>OK</v>
      </c>
      <c r="K195" s="17" t="str">
        <f>IF('Data Sheet'!$B$9="NC-50","N/A","OK")</f>
        <v>OK</v>
      </c>
      <c r="L195" s="17" t="str">
        <f t="shared" si="32"/>
        <v>OK</v>
      </c>
      <c r="M195" s="17" t="str">
        <f t="shared" si="33"/>
        <v>OK</v>
      </c>
      <c r="N195" s="18" t="str">
        <f>IF(BO195&lt;&gt;"",
    IF(INT('Data Sheet'!$A$19)=INT('Data Sheet'!$B$19),
        --(INT('Data Sheet'!$A$19) &amp; "." &amp; BO195),
        IF(AND((--(INT('Data Sheet'!$A$19) &amp; "." &amp; BO195)&gt;=--('Data Sheet'!$A$19)), (--(INT('Data Sheet'!$A$19) &amp; "." &amp; BO195)&lt;=--('Data Sheet'!$B$19))),
            --(INT('Data Sheet'!$A$19) &amp; "." &amp; BO195),
            --(INT('Data Sheet'!$B$19) &amp; "." &amp; BO195)
        )
    ),
    IF(BN195&lt;&gt;"",
        IF(INT('Data Sheet'!$A$19)=INT('Data Sheet'!$B$19),
            --(INT('Data Sheet'!$A$19) &amp; "." &amp; LEFT(BN195,3)),
            IF(AND((--(INT('Data Sheet'!$A$19) &amp; "." &amp; LEFT(BN195,3))&gt;=--('Data Sheet'!$A$19)), (--(INT('Data Sheet'!$A$19) &amp; "." &amp; LEFT(BN195,3))&lt;=--('Data Sheet'!$B$19))),
                --(INT('Data Sheet'!$A$19) &amp; "." &amp; LEFT(BN195,3)),
                --(INT('Data Sheet'!$B$19) &amp; "." &amp; LEFT(BN195,3))
            )
        ),
        "OK"
    )
)</f>
        <v>OK</v>
      </c>
      <c r="O195" s="23" t="str">
        <f>IF(BP195&lt;&gt;"",
    IF(INT('Data Sheet'!$A$19)=INT('Data Sheet'!$B$19),
        --(INT('Data Sheet'!$A$19) &amp; "." &amp; BP195),
        IF(AND((--(INT('Data Sheet'!$A$19) &amp; "." &amp; BP195)&gt;=--('Data Sheet'!$A$19)), (--(INT('Data Sheet'!$A$19) &amp; "." &amp; BP195)&lt;=--('Data Sheet'!$B$19))),
            --(INT('Data Sheet'!$A$19) &amp; "." &amp; BP195),
            --(INT('Data Sheet'!$B$19) &amp; "." &amp; BP195)
        )
    ),
    IF(BN195&lt;&gt;"",
        IF(INT('Data Sheet'!$A$19)=INT('Data Sheet'!$B$19),
            --(INT('Data Sheet'!$A$19) &amp; "." &amp; RIGHT(BN195,3)),
            IF(AND((--(INT('Data Sheet'!$A$19) &amp; "." &amp; RIGHT(BN195,3))&gt;=--('Data Sheet'!$A$19)), (--(INT('Data Sheet'!$A$19) &amp; "." &amp; RIGHT(BN195,3))&lt;=--('Data Sheet'!$B$19))),
                --(INT('Data Sheet'!$A$19) &amp; "." &amp; RIGHT(BN195,3)),
                --(INT('Data Sheet'!$B$19) &amp; "." &amp; RIGHT(BN195,3))
            )
        ),
        "OK"
    )
)</f>
        <v>OK</v>
      </c>
      <c r="P195" s="23" t="str">
        <f>IF(BR195&lt;&gt;"",
    IF(INT('Data Sheet'!$A$19)=INT('Data Sheet'!$B$15),
        --(INT('Data Sheet'!$A$15) &amp; "." &amp; BR195),
        IF(AND((--(INT('Data Sheet'!$A$15) &amp; "." &amp; BR195)&gt;=--('Data Sheet'!$A$15)), (--(INT('Data Sheet'!$A$15) &amp; "." &amp; BR195)&lt;=--('Data Sheet'!$B$15))),
            --(INT('Data Sheet'!$A$15) &amp; "." &amp; BR195),
            --(INT('Data Sheet'!$B$15) &amp; "." &amp; BR195)
        )
    ),
    IF(BQ195&lt;&gt;"",
        IF(INT('Data Sheet'!$A$15)=INT('Data Sheet'!$B$15),
            --(INT('Data Sheet'!$A$15) &amp; "." &amp; LEFT(BQ195,3)),
            IF(AND((--(INT('Data Sheet'!$A$15) &amp; "." &amp; LEFT(BQ195,3))&gt;=--('Data Sheet'!$A$15)), (--(INT('Data Sheet'!$A$15) &amp; "." &amp; LEFT(BQ195,3))&lt;=--('Data Sheet'!$B$15))),
                --(INT('Data Sheet'!$A$15) &amp; "." &amp; LEFT(BQ195,3)),
                --(INT('Data Sheet'!$B$15) &amp; "." &amp; LEFT(BQ195,3))
            )
        ),
        "OK"
    )
)</f>
        <v>OK</v>
      </c>
      <c r="Q195" s="23" t="str">
        <f>IF(BS195&lt;&gt;"",
    IF(INT('Data Sheet'!$A$19)=INT('Data Sheet'!$B$15),
        --(INT('Data Sheet'!$A$15) &amp; "." &amp; BS195),
        IF(AND((--(INT('Data Sheet'!$A$15) &amp; "." &amp; BS195)&gt;=--('Data Sheet'!$A$15)), (--(INT('Data Sheet'!$A$15) &amp; "." &amp; BS195)&lt;=--('Data Sheet'!$B$15))),
            --(INT('Data Sheet'!$A$15) &amp; "." &amp; BS195),
            --(INT('Data Sheet'!$B$15) &amp; "." &amp; BS195)
        )
    ),
    IF(BQ195&lt;&gt;"",
        IF(INT('Data Sheet'!$A$15)=INT('Data Sheet'!$B$15),
            --(INT('Data Sheet'!$A$15) &amp; "." &amp; RIGHT(BQ195,3)),
            IF(AND((--(INT('Data Sheet'!$A$15) &amp; "." &amp; RIGHT(BQ195,3))&gt;=--('Data Sheet'!$A$15)), (--(INT('Data Sheet'!$A$15) &amp; "." &amp; RIGHT(BQ195,3))&lt;=--('Data Sheet'!$B$15))),
                --(INT('Data Sheet'!$A$15) &amp; "." &amp; RIGHT(BQ195,3)),
                --(INT('Data Sheet'!$B$15) &amp; "." &amp; RIGHT(BQ195,3))
            )
        ),
        "OK"
    )
)</f>
        <v>OK</v>
      </c>
      <c r="R195" s="19"/>
      <c r="S195" s="19"/>
      <c r="T195" s="19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1"/>
      <c r="AU195" s="21"/>
      <c r="AV195" s="21"/>
      <c r="AW195" s="22"/>
      <c r="AX195" s="99"/>
      <c r="AY195" s="20"/>
      <c r="AZ195" s="20"/>
      <c r="BA195" s="22"/>
      <c r="BB195">
        <v>187</v>
      </c>
      <c r="BC195" s="80"/>
      <c r="BD195" s="80"/>
      <c r="BE195" s="80"/>
      <c r="BF195" s="80"/>
      <c r="BG195" s="32" t="str">
        <f t="shared" si="26"/>
        <v/>
      </c>
      <c r="BH195" s="78">
        <f t="shared" si="24"/>
        <v>0</v>
      </c>
      <c r="BI195" s="2">
        <f t="shared" si="27"/>
        <v>0</v>
      </c>
      <c r="BJ195" s="2">
        <f t="shared" si="28"/>
        <v>0</v>
      </c>
      <c r="BK195" s="2">
        <f t="shared" si="25"/>
        <v>0</v>
      </c>
    </row>
    <row r="196" spans="2:63" ht="15" customHeight="1" x14ac:dyDescent="0.25">
      <c r="B196" s="14">
        <v>188</v>
      </c>
      <c r="C196" s="95" t="str">
        <f t="shared" si="29"/>
        <v/>
      </c>
      <c r="D196" s="15" t="str">
        <f t="shared" si="23"/>
        <v>OK</v>
      </c>
      <c r="E196" s="16" t="e">
        <f>VLOOKUP('Data Sheet'!$B$8,'Data Sheet'!$I$2:$J$9,2,FALSE)</f>
        <v>#N/A</v>
      </c>
      <c r="F196" s="16" t="str">
        <f t="shared" si="30"/>
        <v/>
      </c>
      <c r="G196" s="103">
        <f t="shared" si="31"/>
        <v>0</v>
      </c>
      <c r="H196" s="17" t="s">
        <v>26</v>
      </c>
      <c r="I196" s="17" t="s">
        <v>26</v>
      </c>
      <c r="J196" s="17" t="str">
        <f>IF('Data Sheet'!$B$9="NC-50","N/A","OK")</f>
        <v>OK</v>
      </c>
      <c r="K196" s="17" t="str">
        <f>IF('Data Sheet'!$B$9="NC-50","N/A","OK")</f>
        <v>OK</v>
      </c>
      <c r="L196" s="17" t="str">
        <f t="shared" si="32"/>
        <v>OK</v>
      </c>
      <c r="M196" s="17" t="str">
        <f t="shared" si="33"/>
        <v>OK</v>
      </c>
      <c r="N196" s="18" t="str">
        <f>IF(BO196&lt;&gt;"",
    IF(INT('Data Sheet'!$A$19)=INT('Data Sheet'!$B$19),
        --(INT('Data Sheet'!$A$19) &amp; "." &amp; BO196),
        IF(AND((--(INT('Data Sheet'!$A$19) &amp; "." &amp; BO196)&gt;=--('Data Sheet'!$A$19)), (--(INT('Data Sheet'!$A$19) &amp; "." &amp; BO196)&lt;=--('Data Sheet'!$B$19))),
            --(INT('Data Sheet'!$A$19) &amp; "." &amp; BO196),
            --(INT('Data Sheet'!$B$19) &amp; "." &amp; BO196)
        )
    ),
    IF(BN196&lt;&gt;"",
        IF(INT('Data Sheet'!$A$19)=INT('Data Sheet'!$B$19),
            --(INT('Data Sheet'!$A$19) &amp; "." &amp; LEFT(BN196,3)),
            IF(AND((--(INT('Data Sheet'!$A$19) &amp; "." &amp; LEFT(BN196,3))&gt;=--('Data Sheet'!$A$19)), (--(INT('Data Sheet'!$A$19) &amp; "." &amp; LEFT(BN196,3))&lt;=--('Data Sheet'!$B$19))),
                --(INT('Data Sheet'!$A$19) &amp; "." &amp; LEFT(BN196,3)),
                --(INT('Data Sheet'!$B$19) &amp; "." &amp; LEFT(BN196,3))
            )
        ),
        "OK"
    )
)</f>
        <v>OK</v>
      </c>
      <c r="O196" s="23" t="str">
        <f>IF(BP196&lt;&gt;"",
    IF(INT('Data Sheet'!$A$19)=INT('Data Sheet'!$B$19),
        --(INT('Data Sheet'!$A$19) &amp; "." &amp; BP196),
        IF(AND((--(INT('Data Sheet'!$A$19) &amp; "." &amp; BP196)&gt;=--('Data Sheet'!$A$19)), (--(INT('Data Sheet'!$A$19) &amp; "." &amp; BP196)&lt;=--('Data Sheet'!$B$19))),
            --(INT('Data Sheet'!$A$19) &amp; "." &amp; BP196),
            --(INT('Data Sheet'!$B$19) &amp; "." &amp; BP196)
        )
    ),
    IF(BN196&lt;&gt;"",
        IF(INT('Data Sheet'!$A$19)=INT('Data Sheet'!$B$19),
            --(INT('Data Sheet'!$A$19) &amp; "." &amp; RIGHT(BN196,3)),
            IF(AND((--(INT('Data Sheet'!$A$19) &amp; "." &amp; RIGHT(BN196,3))&gt;=--('Data Sheet'!$A$19)), (--(INT('Data Sheet'!$A$19) &amp; "." &amp; RIGHT(BN196,3))&lt;=--('Data Sheet'!$B$19))),
                --(INT('Data Sheet'!$A$19) &amp; "." &amp; RIGHT(BN196,3)),
                --(INT('Data Sheet'!$B$19) &amp; "." &amp; RIGHT(BN196,3))
            )
        ),
        "OK"
    )
)</f>
        <v>OK</v>
      </c>
      <c r="P196" s="23" t="str">
        <f>IF(BR196&lt;&gt;"",
    IF(INT('Data Sheet'!$A$19)=INT('Data Sheet'!$B$15),
        --(INT('Data Sheet'!$A$15) &amp; "." &amp; BR196),
        IF(AND((--(INT('Data Sheet'!$A$15) &amp; "." &amp; BR196)&gt;=--('Data Sheet'!$A$15)), (--(INT('Data Sheet'!$A$15) &amp; "." &amp; BR196)&lt;=--('Data Sheet'!$B$15))),
            --(INT('Data Sheet'!$A$15) &amp; "." &amp; BR196),
            --(INT('Data Sheet'!$B$15) &amp; "." &amp; BR196)
        )
    ),
    IF(BQ196&lt;&gt;"",
        IF(INT('Data Sheet'!$A$15)=INT('Data Sheet'!$B$15),
            --(INT('Data Sheet'!$A$15) &amp; "." &amp; LEFT(BQ196,3)),
            IF(AND((--(INT('Data Sheet'!$A$15) &amp; "." &amp; LEFT(BQ196,3))&gt;=--('Data Sheet'!$A$15)), (--(INT('Data Sheet'!$A$15) &amp; "." &amp; LEFT(BQ196,3))&lt;=--('Data Sheet'!$B$15))),
                --(INT('Data Sheet'!$A$15) &amp; "." &amp; LEFT(BQ196,3)),
                --(INT('Data Sheet'!$B$15) &amp; "." &amp; LEFT(BQ196,3))
            )
        ),
        "OK"
    )
)</f>
        <v>OK</v>
      </c>
      <c r="Q196" s="23" t="str">
        <f>IF(BS196&lt;&gt;"",
    IF(INT('Data Sheet'!$A$19)=INT('Data Sheet'!$B$15),
        --(INT('Data Sheet'!$A$15) &amp; "." &amp; BS196),
        IF(AND((--(INT('Data Sheet'!$A$15) &amp; "." &amp; BS196)&gt;=--('Data Sheet'!$A$15)), (--(INT('Data Sheet'!$A$15) &amp; "." &amp; BS196)&lt;=--('Data Sheet'!$B$15))),
            --(INT('Data Sheet'!$A$15) &amp; "." &amp; BS196),
            --(INT('Data Sheet'!$B$15) &amp; "." &amp; BS196)
        )
    ),
    IF(BQ196&lt;&gt;"",
        IF(INT('Data Sheet'!$A$15)=INT('Data Sheet'!$B$15),
            --(INT('Data Sheet'!$A$15) &amp; "." &amp; RIGHT(BQ196,3)),
            IF(AND((--(INT('Data Sheet'!$A$15) &amp; "." &amp; RIGHT(BQ196,3))&gt;=--('Data Sheet'!$A$15)), (--(INT('Data Sheet'!$A$15) &amp; "." &amp; RIGHT(BQ196,3))&lt;=--('Data Sheet'!$B$15))),
                --(INT('Data Sheet'!$A$15) &amp; "." &amp; RIGHT(BQ196,3)),
                --(INT('Data Sheet'!$B$15) &amp; "." &amp; RIGHT(BQ196,3))
            )
        ),
        "OK"
    )
)</f>
        <v>OK</v>
      </c>
      <c r="R196" s="19"/>
      <c r="S196" s="19"/>
      <c r="T196" s="19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1"/>
      <c r="AU196" s="21"/>
      <c r="AV196" s="21"/>
      <c r="AW196" s="22"/>
      <c r="AX196" s="99"/>
      <c r="AY196" s="20"/>
      <c r="AZ196" s="20"/>
      <c r="BA196" s="22"/>
      <c r="BB196">
        <v>188</v>
      </c>
      <c r="BC196" s="80"/>
      <c r="BD196" s="80"/>
      <c r="BE196" s="80"/>
      <c r="BF196" s="80"/>
      <c r="BG196" s="32" t="str">
        <f t="shared" si="26"/>
        <v/>
      </c>
      <c r="BH196" s="78">
        <f t="shared" si="24"/>
        <v>0</v>
      </c>
      <c r="BI196" s="2">
        <f t="shared" si="27"/>
        <v>0</v>
      </c>
      <c r="BJ196" s="2">
        <f t="shared" si="28"/>
        <v>0</v>
      </c>
      <c r="BK196" s="2">
        <f t="shared" si="25"/>
        <v>0</v>
      </c>
    </row>
    <row r="197" spans="2:63" ht="15" customHeight="1" x14ac:dyDescent="0.25">
      <c r="B197" s="14">
        <v>189</v>
      </c>
      <c r="C197" s="95" t="str">
        <f t="shared" si="29"/>
        <v/>
      </c>
      <c r="D197" s="15" t="str">
        <f t="shared" si="23"/>
        <v>OK</v>
      </c>
      <c r="E197" s="16" t="e">
        <f>VLOOKUP('Data Sheet'!$B$8,'Data Sheet'!$I$2:$J$9,2,FALSE)</f>
        <v>#N/A</v>
      </c>
      <c r="F197" s="16" t="str">
        <f t="shared" si="30"/>
        <v/>
      </c>
      <c r="G197" s="103">
        <f t="shared" si="31"/>
        <v>0</v>
      </c>
      <c r="H197" s="17" t="s">
        <v>26</v>
      </c>
      <c r="I197" s="17" t="s">
        <v>26</v>
      </c>
      <c r="J197" s="17" t="str">
        <f>IF('Data Sheet'!$B$9="NC-50","N/A","OK")</f>
        <v>OK</v>
      </c>
      <c r="K197" s="17" t="str">
        <f>IF('Data Sheet'!$B$9="NC-50","N/A","OK")</f>
        <v>OK</v>
      </c>
      <c r="L197" s="17" t="str">
        <f t="shared" si="32"/>
        <v>OK</v>
      </c>
      <c r="M197" s="17" t="str">
        <f t="shared" si="33"/>
        <v>OK</v>
      </c>
      <c r="N197" s="18" t="str">
        <f>IF(BO197&lt;&gt;"",
    IF(INT('Data Sheet'!$A$19)=INT('Data Sheet'!$B$19),
        --(INT('Data Sheet'!$A$19) &amp; "." &amp; BO197),
        IF(AND((--(INT('Data Sheet'!$A$19) &amp; "." &amp; BO197)&gt;=--('Data Sheet'!$A$19)), (--(INT('Data Sheet'!$A$19) &amp; "." &amp; BO197)&lt;=--('Data Sheet'!$B$19))),
            --(INT('Data Sheet'!$A$19) &amp; "." &amp; BO197),
            --(INT('Data Sheet'!$B$19) &amp; "." &amp; BO197)
        )
    ),
    IF(BN197&lt;&gt;"",
        IF(INT('Data Sheet'!$A$19)=INT('Data Sheet'!$B$19),
            --(INT('Data Sheet'!$A$19) &amp; "." &amp; LEFT(BN197,3)),
            IF(AND((--(INT('Data Sheet'!$A$19) &amp; "." &amp; LEFT(BN197,3))&gt;=--('Data Sheet'!$A$19)), (--(INT('Data Sheet'!$A$19) &amp; "." &amp; LEFT(BN197,3))&lt;=--('Data Sheet'!$B$19))),
                --(INT('Data Sheet'!$A$19) &amp; "." &amp; LEFT(BN197,3)),
                --(INT('Data Sheet'!$B$19) &amp; "." &amp; LEFT(BN197,3))
            )
        ),
        "OK"
    )
)</f>
        <v>OK</v>
      </c>
      <c r="O197" s="23" t="str">
        <f>IF(BP197&lt;&gt;"",
    IF(INT('Data Sheet'!$A$19)=INT('Data Sheet'!$B$19),
        --(INT('Data Sheet'!$A$19) &amp; "." &amp; BP197),
        IF(AND((--(INT('Data Sheet'!$A$19) &amp; "." &amp; BP197)&gt;=--('Data Sheet'!$A$19)), (--(INT('Data Sheet'!$A$19) &amp; "." &amp; BP197)&lt;=--('Data Sheet'!$B$19))),
            --(INT('Data Sheet'!$A$19) &amp; "." &amp; BP197),
            --(INT('Data Sheet'!$B$19) &amp; "." &amp; BP197)
        )
    ),
    IF(BN197&lt;&gt;"",
        IF(INT('Data Sheet'!$A$19)=INT('Data Sheet'!$B$19),
            --(INT('Data Sheet'!$A$19) &amp; "." &amp; RIGHT(BN197,3)),
            IF(AND((--(INT('Data Sheet'!$A$19) &amp; "." &amp; RIGHT(BN197,3))&gt;=--('Data Sheet'!$A$19)), (--(INT('Data Sheet'!$A$19) &amp; "." &amp; RIGHT(BN197,3))&lt;=--('Data Sheet'!$B$19))),
                --(INT('Data Sheet'!$A$19) &amp; "." &amp; RIGHT(BN197,3)),
                --(INT('Data Sheet'!$B$19) &amp; "." &amp; RIGHT(BN197,3))
            )
        ),
        "OK"
    )
)</f>
        <v>OK</v>
      </c>
      <c r="P197" s="23" t="str">
        <f>IF(BR197&lt;&gt;"",
    IF(INT('Data Sheet'!$A$19)=INT('Data Sheet'!$B$15),
        --(INT('Data Sheet'!$A$15) &amp; "." &amp; BR197),
        IF(AND((--(INT('Data Sheet'!$A$15) &amp; "." &amp; BR197)&gt;=--('Data Sheet'!$A$15)), (--(INT('Data Sheet'!$A$15) &amp; "." &amp; BR197)&lt;=--('Data Sheet'!$B$15))),
            --(INT('Data Sheet'!$A$15) &amp; "." &amp; BR197),
            --(INT('Data Sheet'!$B$15) &amp; "." &amp; BR197)
        )
    ),
    IF(BQ197&lt;&gt;"",
        IF(INT('Data Sheet'!$A$15)=INT('Data Sheet'!$B$15),
            --(INT('Data Sheet'!$A$15) &amp; "." &amp; LEFT(BQ197,3)),
            IF(AND((--(INT('Data Sheet'!$A$15) &amp; "." &amp; LEFT(BQ197,3))&gt;=--('Data Sheet'!$A$15)), (--(INT('Data Sheet'!$A$15) &amp; "." &amp; LEFT(BQ197,3))&lt;=--('Data Sheet'!$B$15))),
                --(INT('Data Sheet'!$A$15) &amp; "." &amp; LEFT(BQ197,3)),
                --(INT('Data Sheet'!$B$15) &amp; "." &amp; LEFT(BQ197,3))
            )
        ),
        "OK"
    )
)</f>
        <v>OK</v>
      </c>
      <c r="Q197" s="23" t="str">
        <f>IF(BS197&lt;&gt;"",
    IF(INT('Data Sheet'!$A$19)=INT('Data Sheet'!$B$15),
        --(INT('Data Sheet'!$A$15) &amp; "." &amp; BS197),
        IF(AND((--(INT('Data Sheet'!$A$15) &amp; "." &amp; BS197)&gt;=--('Data Sheet'!$A$15)), (--(INT('Data Sheet'!$A$15) &amp; "." &amp; BS197)&lt;=--('Data Sheet'!$B$15))),
            --(INT('Data Sheet'!$A$15) &amp; "." &amp; BS197),
            --(INT('Data Sheet'!$B$15) &amp; "." &amp; BS197)
        )
    ),
    IF(BQ197&lt;&gt;"",
        IF(INT('Data Sheet'!$A$15)=INT('Data Sheet'!$B$15),
            --(INT('Data Sheet'!$A$15) &amp; "." &amp; RIGHT(BQ197,3)),
            IF(AND((--(INT('Data Sheet'!$A$15) &amp; "." &amp; RIGHT(BQ197,3))&gt;=--('Data Sheet'!$A$15)), (--(INT('Data Sheet'!$A$15) &amp; "." &amp; RIGHT(BQ197,3))&lt;=--('Data Sheet'!$B$15))),
                --(INT('Data Sheet'!$A$15) &amp; "." &amp; RIGHT(BQ197,3)),
                --(INT('Data Sheet'!$B$15) &amp; "." &amp; RIGHT(BQ197,3))
            )
        ),
        "OK"
    )
)</f>
        <v>OK</v>
      </c>
      <c r="R197" s="19"/>
      <c r="S197" s="19"/>
      <c r="T197" s="19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1"/>
      <c r="AU197" s="21"/>
      <c r="AV197" s="21"/>
      <c r="AW197" s="22"/>
      <c r="AX197" s="99"/>
      <c r="AY197" s="20"/>
      <c r="AZ197" s="20"/>
      <c r="BA197" s="22"/>
      <c r="BB197">
        <v>189</v>
      </c>
      <c r="BC197" s="80"/>
      <c r="BD197" s="80"/>
      <c r="BE197" s="80"/>
      <c r="BF197" s="80"/>
      <c r="BG197" s="32" t="str">
        <f t="shared" si="26"/>
        <v/>
      </c>
      <c r="BH197" s="78">
        <f t="shared" si="24"/>
        <v>0</v>
      </c>
      <c r="BI197" s="2">
        <f t="shared" si="27"/>
        <v>0</v>
      </c>
      <c r="BJ197" s="2">
        <f t="shared" si="28"/>
        <v>0</v>
      </c>
      <c r="BK197" s="2">
        <f t="shared" si="25"/>
        <v>0</v>
      </c>
    </row>
    <row r="198" spans="2:63" ht="15" customHeight="1" x14ac:dyDescent="0.25">
      <c r="B198" s="14">
        <v>190</v>
      </c>
      <c r="C198" s="95" t="str">
        <f t="shared" si="29"/>
        <v/>
      </c>
      <c r="D198" s="15" t="str">
        <f t="shared" si="23"/>
        <v>OK</v>
      </c>
      <c r="E198" s="16" t="e">
        <f>VLOOKUP('Data Sheet'!$B$8,'Data Sheet'!$I$2:$J$9,2,FALSE)</f>
        <v>#N/A</v>
      </c>
      <c r="F198" s="16" t="str">
        <f t="shared" si="30"/>
        <v/>
      </c>
      <c r="G198" s="103">
        <f t="shared" si="31"/>
        <v>0</v>
      </c>
      <c r="H198" s="17" t="s">
        <v>26</v>
      </c>
      <c r="I198" s="17" t="s">
        <v>26</v>
      </c>
      <c r="J198" s="17" t="str">
        <f>IF('Data Sheet'!$B$9="NC-50","N/A","OK")</f>
        <v>OK</v>
      </c>
      <c r="K198" s="17" t="str">
        <f>IF('Data Sheet'!$B$9="NC-50","N/A","OK")</f>
        <v>OK</v>
      </c>
      <c r="L198" s="17" t="str">
        <f t="shared" si="32"/>
        <v>OK</v>
      </c>
      <c r="M198" s="17" t="str">
        <f t="shared" si="33"/>
        <v>OK</v>
      </c>
      <c r="N198" s="18" t="str">
        <f>IF(BO198&lt;&gt;"",
    IF(INT('Data Sheet'!$A$19)=INT('Data Sheet'!$B$19),
        --(INT('Data Sheet'!$A$19) &amp; "." &amp; BO198),
        IF(AND((--(INT('Data Sheet'!$A$19) &amp; "." &amp; BO198)&gt;=--('Data Sheet'!$A$19)), (--(INT('Data Sheet'!$A$19) &amp; "." &amp; BO198)&lt;=--('Data Sheet'!$B$19))),
            --(INT('Data Sheet'!$A$19) &amp; "." &amp; BO198),
            --(INT('Data Sheet'!$B$19) &amp; "." &amp; BO198)
        )
    ),
    IF(BN198&lt;&gt;"",
        IF(INT('Data Sheet'!$A$19)=INT('Data Sheet'!$B$19),
            --(INT('Data Sheet'!$A$19) &amp; "." &amp; LEFT(BN198,3)),
            IF(AND((--(INT('Data Sheet'!$A$19) &amp; "." &amp; LEFT(BN198,3))&gt;=--('Data Sheet'!$A$19)), (--(INT('Data Sheet'!$A$19) &amp; "." &amp; LEFT(BN198,3))&lt;=--('Data Sheet'!$B$19))),
                --(INT('Data Sheet'!$A$19) &amp; "." &amp; LEFT(BN198,3)),
                --(INT('Data Sheet'!$B$19) &amp; "." &amp; LEFT(BN198,3))
            )
        ),
        "OK"
    )
)</f>
        <v>OK</v>
      </c>
      <c r="O198" s="23" t="str">
        <f>IF(BP198&lt;&gt;"",
    IF(INT('Data Sheet'!$A$19)=INT('Data Sheet'!$B$19),
        --(INT('Data Sheet'!$A$19) &amp; "." &amp; BP198),
        IF(AND((--(INT('Data Sheet'!$A$19) &amp; "." &amp; BP198)&gt;=--('Data Sheet'!$A$19)), (--(INT('Data Sheet'!$A$19) &amp; "." &amp; BP198)&lt;=--('Data Sheet'!$B$19))),
            --(INT('Data Sheet'!$A$19) &amp; "." &amp; BP198),
            --(INT('Data Sheet'!$B$19) &amp; "." &amp; BP198)
        )
    ),
    IF(BN198&lt;&gt;"",
        IF(INT('Data Sheet'!$A$19)=INT('Data Sheet'!$B$19),
            --(INT('Data Sheet'!$A$19) &amp; "." &amp; RIGHT(BN198,3)),
            IF(AND((--(INT('Data Sheet'!$A$19) &amp; "." &amp; RIGHT(BN198,3))&gt;=--('Data Sheet'!$A$19)), (--(INT('Data Sheet'!$A$19) &amp; "." &amp; RIGHT(BN198,3))&lt;=--('Data Sheet'!$B$19))),
                --(INT('Data Sheet'!$A$19) &amp; "." &amp; RIGHT(BN198,3)),
                --(INT('Data Sheet'!$B$19) &amp; "." &amp; RIGHT(BN198,3))
            )
        ),
        "OK"
    )
)</f>
        <v>OK</v>
      </c>
      <c r="P198" s="23" t="str">
        <f>IF(BR198&lt;&gt;"",
    IF(INT('Data Sheet'!$A$19)=INT('Data Sheet'!$B$15),
        --(INT('Data Sheet'!$A$15) &amp; "." &amp; BR198),
        IF(AND((--(INT('Data Sheet'!$A$15) &amp; "." &amp; BR198)&gt;=--('Data Sheet'!$A$15)), (--(INT('Data Sheet'!$A$15) &amp; "." &amp; BR198)&lt;=--('Data Sheet'!$B$15))),
            --(INT('Data Sheet'!$A$15) &amp; "." &amp; BR198),
            --(INT('Data Sheet'!$B$15) &amp; "." &amp; BR198)
        )
    ),
    IF(BQ198&lt;&gt;"",
        IF(INT('Data Sheet'!$A$15)=INT('Data Sheet'!$B$15),
            --(INT('Data Sheet'!$A$15) &amp; "." &amp; LEFT(BQ198,3)),
            IF(AND((--(INT('Data Sheet'!$A$15) &amp; "." &amp; LEFT(BQ198,3))&gt;=--('Data Sheet'!$A$15)), (--(INT('Data Sheet'!$A$15) &amp; "." &amp; LEFT(BQ198,3))&lt;=--('Data Sheet'!$B$15))),
                --(INT('Data Sheet'!$A$15) &amp; "." &amp; LEFT(BQ198,3)),
                --(INT('Data Sheet'!$B$15) &amp; "." &amp; LEFT(BQ198,3))
            )
        ),
        "OK"
    )
)</f>
        <v>OK</v>
      </c>
      <c r="Q198" s="23" t="str">
        <f>IF(BS198&lt;&gt;"",
    IF(INT('Data Sheet'!$A$19)=INT('Data Sheet'!$B$15),
        --(INT('Data Sheet'!$A$15) &amp; "." &amp; BS198),
        IF(AND((--(INT('Data Sheet'!$A$15) &amp; "." &amp; BS198)&gt;=--('Data Sheet'!$A$15)), (--(INT('Data Sheet'!$A$15) &amp; "." &amp; BS198)&lt;=--('Data Sheet'!$B$15))),
            --(INT('Data Sheet'!$A$15) &amp; "." &amp; BS198),
            --(INT('Data Sheet'!$B$15) &amp; "." &amp; BS198)
        )
    ),
    IF(BQ198&lt;&gt;"",
        IF(INT('Data Sheet'!$A$15)=INT('Data Sheet'!$B$15),
            --(INT('Data Sheet'!$A$15) &amp; "." &amp; RIGHT(BQ198,3)),
            IF(AND((--(INT('Data Sheet'!$A$15) &amp; "." &amp; RIGHT(BQ198,3))&gt;=--('Data Sheet'!$A$15)), (--(INT('Data Sheet'!$A$15) &amp; "." &amp; RIGHT(BQ198,3))&lt;=--('Data Sheet'!$B$15))),
                --(INT('Data Sheet'!$A$15) &amp; "." &amp; RIGHT(BQ198,3)),
                --(INT('Data Sheet'!$B$15) &amp; "." &amp; RIGHT(BQ198,3))
            )
        ),
        "OK"
    )
)</f>
        <v>OK</v>
      </c>
      <c r="R198" s="19"/>
      <c r="S198" s="19"/>
      <c r="T198" s="19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1"/>
      <c r="AU198" s="21"/>
      <c r="AV198" s="21"/>
      <c r="AW198" s="22"/>
      <c r="AX198" s="99"/>
      <c r="AY198" s="20"/>
      <c r="AZ198" s="20"/>
      <c r="BA198" s="22"/>
      <c r="BB198">
        <v>190</v>
      </c>
      <c r="BC198" s="80"/>
      <c r="BD198" s="80"/>
      <c r="BE198" s="80"/>
      <c r="BF198" s="80"/>
      <c r="BG198" s="32" t="str">
        <f t="shared" si="26"/>
        <v/>
      </c>
      <c r="BH198" s="78">
        <f t="shared" si="24"/>
        <v>0</v>
      </c>
      <c r="BI198" s="2">
        <f t="shared" si="27"/>
        <v>0</v>
      </c>
      <c r="BJ198" s="2">
        <f t="shared" si="28"/>
        <v>0</v>
      </c>
      <c r="BK198" s="2">
        <f t="shared" si="25"/>
        <v>0</v>
      </c>
    </row>
    <row r="199" spans="2:63" ht="15" customHeight="1" x14ac:dyDescent="0.25">
      <c r="B199" s="14">
        <v>191</v>
      </c>
      <c r="C199" s="95" t="str">
        <f t="shared" si="29"/>
        <v/>
      </c>
      <c r="D199" s="15" t="str">
        <f t="shared" si="23"/>
        <v>OK</v>
      </c>
      <c r="E199" s="16" t="e">
        <f>VLOOKUP('Data Sheet'!$B$8,'Data Sheet'!$I$2:$J$9,2,FALSE)</f>
        <v>#N/A</v>
      </c>
      <c r="F199" s="16" t="str">
        <f t="shared" si="30"/>
        <v/>
      </c>
      <c r="G199" s="103">
        <f t="shared" si="31"/>
        <v>0</v>
      </c>
      <c r="H199" s="17" t="s">
        <v>26</v>
      </c>
      <c r="I199" s="17" t="s">
        <v>26</v>
      </c>
      <c r="J199" s="17" t="str">
        <f>IF('Data Sheet'!$B$9="NC-50","N/A","OK")</f>
        <v>OK</v>
      </c>
      <c r="K199" s="17" t="str">
        <f>IF('Data Sheet'!$B$9="NC-50","N/A","OK")</f>
        <v>OK</v>
      </c>
      <c r="L199" s="17" t="str">
        <f t="shared" si="32"/>
        <v>OK</v>
      </c>
      <c r="M199" s="17" t="str">
        <f t="shared" si="33"/>
        <v>OK</v>
      </c>
      <c r="N199" s="18" t="str">
        <f>IF(BO199&lt;&gt;"",
    IF(INT('Data Sheet'!$A$19)=INT('Data Sheet'!$B$19),
        --(INT('Data Sheet'!$A$19) &amp; "." &amp; BO199),
        IF(AND((--(INT('Data Sheet'!$A$19) &amp; "." &amp; BO199)&gt;=--('Data Sheet'!$A$19)), (--(INT('Data Sheet'!$A$19) &amp; "." &amp; BO199)&lt;=--('Data Sheet'!$B$19))),
            --(INT('Data Sheet'!$A$19) &amp; "." &amp; BO199),
            --(INT('Data Sheet'!$B$19) &amp; "." &amp; BO199)
        )
    ),
    IF(BN199&lt;&gt;"",
        IF(INT('Data Sheet'!$A$19)=INT('Data Sheet'!$B$19),
            --(INT('Data Sheet'!$A$19) &amp; "." &amp; LEFT(BN199,3)),
            IF(AND((--(INT('Data Sheet'!$A$19) &amp; "." &amp; LEFT(BN199,3))&gt;=--('Data Sheet'!$A$19)), (--(INT('Data Sheet'!$A$19) &amp; "." &amp; LEFT(BN199,3))&lt;=--('Data Sheet'!$B$19))),
                --(INT('Data Sheet'!$A$19) &amp; "." &amp; LEFT(BN199,3)),
                --(INT('Data Sheet'!$B$19) &amp; "." &amp; LEFT(BN199,3))
            )
        ),
        "OK"
    )
)</f>
        <v>OK</v>
      </c>
      <c r="O199" s="23" t="str">
        <f>IF(BP199&lt;&gt;"",
    IF(INT('Data Sheet'!$A$19)=INT('Data Sheet'!$B$19),
        --(INT('Data Sheet'!$A$19) &amp; "." &amp; BP199),
        IF(AND((--(INT('Data Sheet'!$A$19) &amp; "." &amp; BP199)&gt;=--('Data Sheet'!$A$19)), (--(INT('Data Sheet'!$A$19) &amp; "." &amp; BP199)&lt;=--('Data Sheet'!$B$19))),
            --(INT('Data Sheet'!$A$19) &amp; "." &amp; BP199),
            --(INT('Data Sheet'!$B$19) &amp; "." &amp; BP199)
        )
    ),
    IF(BN199&lt;&gt;"",
        IF(INT('Data Sheet'!$A$19)=INT('Data Sheet'!$B$19),
            --(INT('Data Sheet'!$A$19) &amp; "." &amp; RIGHT(BN199,3)),
            IF(AND((--(INT('Data Sheet'!$A$19) &amp; "." &amp; RIGHT(BN199,3))&gt;=--('Data Sheet'!$A$19)), (--(INT('Data Sheet'!$A$19) &amp; "." &amp; RIGHT(BN199,3))&lt;=--('Data Sheet'!$B$19))),
                --(INT('Data Sheet'!$A$19) &amp; "." &amp; RIGHT(BN199,3)),
                --(INT('Data Sheet'!$B$19) &amp; "." &amp; RIGHT(BN199,3))
            )
        ),
        "OK"
    )
)</f>
        <v>OK</v>
      </c>
      <c r="P199" s="23" t="str">
        <f>IF(BR199&lt;&gt;"",
    IF(INT('Data Sheet'!$A$19)=INT('Data Sheet'!$B$15),
        --(INT('Data Sheet'!$A$15) &amp; "." &amp; BR199),
        IF(AND((--(INT('Data Sheet'!$A$15) &amp; "." &amp; BR199)&gt;=--('Data Sheet'!$A$15)), (--(INT('Data Sheet'!$A$15) &amp; "." &amp; BR199)&lt;=--('Data Sheet'!$B$15))),
            --(INT('Data Sheet'!$A$15) &amp; "." &amp; BR199),
            --(INT('Data Sheet'!$B$15) &amp; "." &amp; BR199)
        )
    ),
    IF(BQ199&lt;&gt;"",
        IF(INT('Data Sheet'!$A$15)=INT('Data Sheet'!$B$15),
            --(INT('Data Sheet'!$A$15) &amp; "." &amp; LEFT(BQ199,3)),
            IF(AND((--(INT('Data Sheet'!$A$15) &amp; "." &amp; LEFT(BQ199,3))&gt;=--('Data Sheet'!$A$15)), (--(INT('Data Sheet'!$A$15) &amp; "." &amp; LEFT(BQ199,3))&lt;=--('Data Sheet'!$B$15))),
                --(INT('Data Sheet'!$A$15) &amp; "." &amp; LEFT(BQ199,3)),
                --(INT('Data Sheet'!$B$15) &amp; "." &amp; LEFT(BQ199,3))
            )
        ),
        "OK"
    )
)</f>
        <v>OK</v>
      </c>
      <c r="Q199" s="23" t="str">
        <f>IF(BS199&lt;&gt;"",
    IF(INT('Data Sheet'!$A$19)=INT('Data Sheet'!$B$15),
        --(INT('Data Sheet'!$A$15) &amp; "." &amp; BS199),
        IF(AND((--(INT('Data Sheet'!$A$15) &amp; "." &amp; BS199)&gt;=--('Data Sheet'!$A$15)), (--(INT('Data Sheet'!$A$15) &amp; "." &amp; BS199)&lt;=--('Data Sheet'!$B$15))),
            --(INT('Data Sheet'!$A$15) &amp; "." &amp; BS199),
            --(INT('Data Sheet'!$B$15) &amp; "." &amp; BS199)
        )
    ),
    IF(BQ199&lt;&gt;"",
        IF(INT('Data Sheet'!$A$15)=INT('Data Sheet'!$B$15),
            --(INT('Data Sheet'!$A$15) &amp; "." &amp; RIGHT(BQ199,3)),
            IF(AND((--(INT('Data Sheet'!$A$15) &amp; "." &amp; RIGHT(BQ199,3))&gt;=--('Data Sheet'!$A$15)), (--(INT('Data Sheet'!$A$15) &amp; "." &amp; RIGHT(BQ199,3))&lt;=--('Data Sheet'!$B$15))),
                --(INT('Data Sheet'!$A$15) &amp; "." &amp; RIGHT(BQ199,3)),
                --(INT('Data Sheet'!$B$15) &amp; "." &amp; RIGHT(BQ199,3))
            )
        ),
        "OK"
    )
)</f>
        <v>OK</v>
      </c>
      <c r="R199" s="19"/>
      <c r="S199" s="19"/>
      <c r="T199" s="19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1"/>
      <c r="AU199" s="21"/>
      <c r="AV199" s="21"/>
      <c r="AW199" s="22"/>
      <c r="AX199" s="99"/>
      <c r="AY199" s="20"/>
      <c r="AZ199" s="20"/>
      <c r="BA199" s="22"/>
      <c r="BB199">
        <v>191</v>
      </c>
      <c r="BC199" s="80"/>
      <c r="BD199" s="80"/>
      <c r="BE199" s="80"/>
      <c r="BF199" s="80"/>
      <c r="BG199" s="32" t="str">
        <f t="shared" si="26"/>
        <v/>
      </c>
      <c r="BH199" s="78">
        <f t="shared" si="24"/>
        <v>0</v>
      </c>
      <c r="BI199" s="2">
        <f t="shared" si="27"/>
        <v>0</v>
      </c>
      <c r="BJ199" s="2">
        <f t="shared" si="28"/>
        <v>0</v>
      </c>
      <c r="BK199" s="2">
        <f t="shared" si="25"/>
        <v>0</v>
      </c>
    </row>
    <row r="200" spans="2:63" ht="15" customHeight="1" x14ac:dyDescent="0.25">
      <c r="B200" s="14">
        <v>192</v>
      </c>
      <c r="C200" s="95" t="str">
        <f t="shared" si="29"/>
        <v/>
      </c>
      <c r="D200" s="15" t="str">
        <f t="shared" si="23"/>
        <v>OK</v>
      </c>
      <c r="E200" s="16" t="e">
        <f>VLOOKUP('Data Sheet'!$B$8,'Data Sheet'!$I$2:$J$9,2,FALSE)</f>
        <v>#N/A</v>
      </c>
      <c r="F200" s="16" t="str">
        <f t="shared" si="30"/>
        <v/>
      </c>
      <c r="G200" s="103">
        <f t="shared" si="31"/>
        <v>0</v>
      </c>
      <c r="H200" s="17" t="s">
        <v>26</v>
      </c>
      <c r="I200" s="17" t="s">
        <v>26</v>
      </c>
      <c r="J200" s="17" t="str">
        <f>IF('Data Sheet'!$B$9="NC-50","N/A","OK")</f>
        <v>OK</v>
      </c>
      <c r="K200" s="17" t="str">
        <f>IF('Data Sheet'!$B$9="NC-50","N/A","OK")</f>
        <v>OK</v>
      </c>
      <c r="L200" s="17" t="str">
        <f t="shared" si="32"/>
        <v>OK</v>
      </c>
      <c r="M200" s="17" t="str">
        <f t="shared" si="33"/>
        <v>OK</v>
      </c>
      <c r="N200" s="18" t="str">
        <f>IF(BO200&lt;&gt;"",
    IF(INT('Data Sheet'!$A$19)=INT('Data Sheet'!$B$19),
        --(INT('Data Sheet'!$A$19) &amp; "." &amp; BO200),
        IF(AND((--(INT('Data Sheet'!$A$19) &amp; "." &amp; BO200)&gt;=--('Data Sheet'!$A$19)), (--(INT('Data Sheet'!$A$19) &amp; "." &amp; BO200)&lt;=--('Data Sheet'!$B$19))),
            --(INT('Data Sheet'!$A$19) &amp; "." &amp; BO200),
            --(INT('Data Sheet'!$B$19) &amp; "." &amp; BO200)
        )
    ),
    IF(BN200&lt;&gt;"",
        IF(INT('Data Sheet'!$A$19)=INT('Data Sheet'!$B$19),
            --(INT('Data Sheet'!$A$19) &amp; "." &amp; LEFT(BN200,3)),
            IF(AND((--(INT('Data Sheet'!$A$19) &amp; "." &amp; LEFT(BN200,3))&gt;=--('Data Sheet'!$A$19)), (--(INT('Data Sheet'!$A$19) &amp; "." &amp; LEFT(BN200,3))&lt;=--('Data Sheet'!$B$19))),
                --(INT('Data Sheet'!$A$19) &amp; "." &amp; LEFT(BN200,3)),
                --(INT('Data Sheet'!$B$19) &amp; "." &amp; LEFT(BN200,3))
            )
        ),
        "OK"
    )
)</f>
        <v>OK</v>
      </c>
      <c r="O200" s="23" t="str">
        <f>IF(BP200&lt;&gt;"",
    IF(INT('Data Sheet'!$A$19)=INT('Data Sheet'!$B$19),
        --(INT('Data Sheet'!$A$19) &amp; "." &amp; BP200),
        IF(AND((--(INT('Data Sheet'!$A$19) &amp; "." &amp; BP200)&gt;=--('Data Sheet'!$A$19)), (--(INT('Data Sheet'!$A$19) &amp; "." &amp; BP200)&lt;=--('Data Sheet'!$B$19))),
            --(INT('Data Sheet'!$A$19) &amp; "." &amp; BP200),
            --(INT('Data Sheet'!$B$19) &amp; "." &amp; BP200)
        )
    ),
    IF(BN200&lt;&gt;"",
        IF(INT('Data Sheet'!$A$19)=INT('Data Sheet'!$B$19),
            --(INT('Data Sheet'!$A$19) &amp; "." &amp; RIGHT(BN200,3)),
            IF(AND((--(INT('Data Sheet'!$A$19) &amp; "." &amp; RIGHT(BN200,3))&gt;=--('Data Sheet'!$A$19)), (--(INT('Data Sheet'!$A$19) &amp; "." &amp; RIGHT(BN200,3))&lt;=--('Data Sheet'!$B$19))),
                --(INT('Data Sheet'!$A$19) &amp; "." &amp; RIGHT(BN200,3)),
                --(INT('Data Sheet'!$B$19) &amp; "." &amp; RIGHT(BN200,3))
            )
        ),
        "OK"
    )
)</f>
        <v>OK</v>
      </c>
      <c r="P200" s="23" t="str">
        <f>IF(BR200&lt;&gt;"",
    IF(INT('Data Sheet'!$A$19)=INT('Data Sheet'!$B$15),
        --(INT('Data Sheet'!$A$15) &amp; "." &amp; BR200),
        IF(AND((--(INT('Data Sheet'!$A$15) &amp; "." &amp; BR200)&gt;=--('Data Sheet'!$A$15)), (--(INT('Data Sheet'!$A$15) &amp; "." &amp; BR200)&lt;=--('Data Sheet'!$B$15))),
            --(INT('Data Sheet'!$A$15) &amp; "." &amp; BR200),
            --(INT('Data Sheet'!$B$15) &amp; "." &amp; BR200)
        )
    ),
    IF(BQ200&lt;&gt;"",
        IF(INT('Data Sheet'!$A$15)=INT('Data Sheet'!$B$15),
            --(INT('Data Sheet'!$A$15) &amp; "." &amp; LEFT(BQ200,3)),
            IF(AND((--(INT('Data Sheet'!$A$15) &amp; "." &amp; LEFT(BQ200,3))&gt;=--('Data Sheet'!$A$15)), (--(INT('Data Sheet'!$A$15) &amp; "." &amp; LEFT(BQ200,3))&lt;=--('Data Sheet'!$B$15))),
                --(INT('Data Sheet'!$A$15) &amp; "." &amp; LEFT(BQ200,3)),
                --(INT('Data Sheet'!$B$15) &amp; "." &amp; LEFT(BQ200,3))
            )
        ),
        "OK"
    )
)</f>
        <v>OK</v>
      </c>
      <c r="Q200" s="23" t="str">
        <f>IF(BS200&lt;&gt;"",
    IF(INT('Data Sheet'!$A$19)=INT('Data Sheet'!$B$15),
        --(INT('Data Sheet'!$A$15) &amp; "." &amp; BS200),
        IF(AND((--(INT('Data Sheet'!$A$15) &amp; "." &amp; BS200)&gt;=--('Data Sheet'!$A$15)), (--(INT('Data Sheet'!$A$15) &amp; "." &amp; BS200)&lt;=--('Data Sheet'!$B$15))),
            --(INT('Data Sheet'!$A$15) &amp; "." &amp; BS200),
            --(INT('Data Sheet'!$B$15) &amp; "." &amp; BS200)
        )
    ),
    IF(BQ200&lt;&gt;"",
        IF(INT('Data Sheet'!$A$15)=INT('Data Sheet'!$B$15),
            --(INT('Data Sheet'!$A$15) &amp; "." &amp; RIGHT(BQ200,3)),
            IF(AND((--(INT('Data Sheet'!$A$15) &amp; "." &amp; RIGHT(BQ200,3))&gt;=--('Data Sheet'!$A$15)), (--(INT('Data Sheet'!$A$15) &amp; "." &amp; RIGHT(BQ200,3))&lt;=--('Data Sheet'!$B$15))),
                --(INT('Data Sheet'!$A$15) &amp; "." &amp; RIGHT(BQ200,3)),
                --(INT('Data Sheet'!$B$15) &amp; "." &amp; RIGHT(BQ200,3))
            )
        ),
        "OK"
    )
)</f>
        <v>OK</v>
      </c>
      <c r="R200" s="19"/>
      <c r="S200" s="19"/>
      <c r="T200" s="19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1"/>
      <c r="AU200" s="21"/>
      <c r="AV200" s="21"/>
      <c r="AW200" s="22"/>
      <c r="AX200" s="99"/>
      <c r="AY200" s="20"/>
      <c r="AZ200" s="20"/>
      <c r="BA200" s="22"/>
      <c r="BB200">
        <v>192</v>
      </c>
      <c r="BC200" s="80"/>
      <c r="BD200" s="80"/>
      <c r="BE200" s="80"/>
      <c r="BF200" s="80"/>
      <c r="BG200" s="32" t="str">
        <f t="shared" si="26"/>
        <v/>
      </c>
      <c r="BH200" s="78">
        <f t="shared" si="24"/>
        <v>0</v>
      </c>
      <c r="BI200" s="2">
        <f t="shared" si="27"/>
        <v>0</v>
      </c>
      <c r="BJ200" s="2">
        <f t="shared" si="28"/>
        <v>0</v>
      </c>
      <c r="BK200" s="2">
        <f t="shared" si="25"/>
        <v>0</v>
      </c>
    </row>
    <row r="201" spans="2:63" ht="15" customHeight="1" x14ac:dyDescent="0.25">
      <c r="B201" s="14">
        <v>193</v>
      </c>
      <c r="C201" s="95" t="str">
        <f t="shared" si="29"/>
        <v/>
      </c>
      <c r="D201" s="15" t="str">
        <f t="shared" ref="D201:D264" si="34">IF(AO201="x","-","OK")</f>
        <v>OK</v>
      </c>
      <c r="E201" s="16" t="e">
        <f>VLOOKUP('Data Sheet'!$B$8,'Data Sheet'!$I$2:$J$9,2,FALSE)</f>
        <v>#N/A</v>
      </c>
      <c r="F201" s="16" t="str">
        <f t="shared" si="30"/>
        <v/>
      </c>
      <c r="G201" s="103">
        <f t="shared" si="31"/>
        <v>0</v>
      </c>
      <c r="H201" s="17" t="s">
        <v>26</v>
      </c>
      <c r="I201" s="17" t="s">
        <v>26</v>
      </c>
      <c r="J201" s="17" t="str">
        <f>IF('Data Sheet'!$B$9="NC-50","N/A","OK")</f>
        <v>OK</v>
      </c>
      <c r="K201" s="17" t="str">
        <f>IF('Data Sheet'!$B$9="NC-50","N/A","OK")</f>
        <v>OK</v>
      </c>
      <c r="L201" s="17" t="str">
        <f t="shared" si="32"/>
        <v>OK</v>
      </c>
      <c r="M201" s="17" t="str">
        <f t="shared" si="33"/>
        <v>OK</v>
      </c>
      <c r="N201" s="18" t="str">
        <f>IF(BO201&lt;&gt;"",
    IF(INT('Data Sheet'!$A$19)=INT('Data Sheet'!$B$19),
        --(INT('Data Sheet'!$A$19) &amp; "." &amp; BO201),
        IF(AND((--(INT('Data Sheet'!$A$19) &amp; "." &amp; BO201)&gt;=--('Data Sheet'!$A$19)), (--(INT('Data Sheet'!$A$19) &amp; "." &amp; BO201)&lt;=--('Data Sheet'!$B$19))),
            --(INT('Data Sheet'!$A$19) &amp; "." &amp; BO201),
            --(INT('Data Sheet'!$B$19) &amp; "." &amp; BO201)
        )
    ),
    IF(BN201&lt;&gt;"",
        IF(INT('Data Sheet'!$A$19)=INT('Data Sheet'!$B$19),
            --(INT('Data Sheet'!$A$19) &amp; "." &amp; LEFT(BN201,3)),
            IF(AND((--(INT('Data Sheet'!$A$19) &amp; "." &amp; LEFT(BN201,3))&gt;=--('Data Sheet'!$A$19)), (--(INT('Data Sheet'!$A$19) &amp; "." &amp; LEFT(BN201,3))&lt;=--('Data Sheet'!$B$19))),
                --(INT('Data Sheet'!$A$19) &amp; "." &amp; LEFT(BN201,3)),
                --(INT('Data Sheet'!$B$19) &amp; "." &amp; LEFT(BN201,3))
            )
        ),
        "OK"
    )
)</f>
        <v>OK</v>
      </c>
      <c r="O201" s="23" t="str">
        <f>IF(BP201&lt;&gt;"",
    IF(INT('Data Sheet'!$A$19)=INT('Data Sheet'!$B$19),
        --(INT('Data Sheet'!$A$19) &amp; "." &amp; BP201),
        IF(AND((--(INT('Data Sheet'!$A$19) &amp; "." &amp; BP201)&gt;=--('Data Sheet'!$A$19)), (--(INT('Data Sheet'!$A$19) &amp; "." &amp; BP201)&lt;=--('Data Sheet'!$B$19))),
            --(INT('Data Sheet'!$A$19) &amp; "." &amp; BP201),
            --(INT('Data Sheet'!$B$19) &amp; "." &amp; BP201)
        )
    ),
    IF(BN201&lt;&gt;"",
        IF(INT('Data Sheet'!$A$19)=INT('Data Sheet'!$B$19),
            --(INT('Data Sheet'!$A$19) &amp; "." &amp; RIGHT(BN201,3)),
            IF(AND((--(INT('Data Sheet'!$A$19) &amp; "." &amp; RIGHT(BN201,3))&gt;=--('Data Sheet'!$A$19)), (--(INT('Data Sheet'!$A$19) &amp; "." &amp; RIGHT(BN201,3))&lt;=--('Data Sheet'!$B$19))),
                --(INT('Data Sheet'!$A$19) &amp; "." &amp; RIGHT(BN201,3)),
                --(INT('Data Sheet'!$B$19) &amp; "." &amp; RIGHT(BN201,3))
            )
        ),
        "OK"
    )
)</f>
        <v>OK</v>
      </c>
      <c r="P201" s="23" t="str">
        <f>IF(BR201&lt;&gt;"",
    IF(INT('Data Sheet'!$A$19)=INT('Data Sheet'!$B$15),
        --(INT('Data Sheet'!$A$15) &amp; "." &amp; BR201),
        IF(AND((--(INT('Data Sheet'!$A$15) &amp; "." &amp; BR201)&gt;=--('Data Sheet'!$A$15)), (--(INT('Data Sheet'!$A$15) &amp; "." &amp; BR201)&lt;=--('Data Sheet'!$B$15))),
            --(INT('Data Sheet'!$A$15) &amp; "." &amp; BR201),
            --(INT('Data Sheet'!$B$15) &amp; "." &amp; BR201)
        )
    ),
    IF(BQ201&lt;&gt;"",
        IF(INT('Data Sheet'!$A$15)=INT('Data Sheet'!$B$15),
            --(INT('Data Sheet'!$A$15) &amp; "." &amp; LEFT(BQ201,3)),
            IF(AND((--(INT('Data Sheet'!$A$15) &amp; "." &amp; LEFT(BQ201,3))&gt;=--('Data Sheet'!$A$15)), (--(INT('Data Sheet'!$A$15) &amp; "." &amp; LEFT(BQ201,3))&lt;=--('Data Sheet'!$B$15))),
                --(INT('Data Sheet'!$A$15) &amp; "." &amp; LEFT(BQ201,3)),
                --(INT('Data Sheet'!$B$15) &amp; "." &amp; LEFT(BQ201,3))
            )
        ),
        "OK"
    )
)</f>
        <v>OK</v>
      </c>
      <c r="Q201" s="23" t="str">
        <f>IF(BS201&lt;&gt;"",
    IF(INT('Data Sheet'!$A$19)=INT('Data Sheet'!$B$15),
        --(INT('Data Sheet'!$A$15) &amp; "." &amp; BS201),
        IF(AND((--(INT('Data Sheet'!$A$15) &amp; "." &amp; BS201)&gt;=--('Data Sheet'!$A$15)), (--(INT('Data Sheet'!$A$15) &amp; "." &amp; BS201)&lt;=--('Data Sheet'!$B$15))),
            --(INT('Data Sheet'!$A$15) &amp; "." &amp; BS201),
            --(INT('Data Sheet'!$B$15) &amp; "." &amp; BS201)
        )
    ),
    IF(BQ201&lt;&gt;"",
        IF(INT('Data Sheet'!$A$15)=INT('Data Sheet'!$B$15),
            --(INT('Data Sheet'!$A$15) &amp; "." &amp; RIGHT(BQ201,3)),
            IF(AND((--(INT('Data Sheet'!$A$15) &amp; "." &amp; RIGHT(BQ201,3))&gt;=--('Data Sheet'!$A$15)), (--(INT('Data Sheet'!$A$15) &amp; "." &amp; RIGHT(BQ201,3))&lt;=--('Data Sheet'!$B$15))),
                --(INT('Data Sheet'!$A$15) &amp; "." &amp; RIGHT(BQ201,3)),
                --(INT('Data Sheet'!$B$15) &amp; "." &amp; RIGHT(BQ201,3))
            )
        ),
        "OK"
    )
)</f>
        <v>OK</v>
      </c>
      <c r="R201" s="19"/>
      <c r="S201" s="19"/>
      <c r="T201" s="19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1"/>
      <c r="AU201" s="21"/>
      <c r="AV201" s="21"/>
      <c r="AW201" s="22"/>
      <c r="AX201" s="99"/>
      <c r="AY201" s="20"/>
      <c r="AZ201" s="20"/>
      <c r="BA201" s="22"/>
      <c r="BB201">
        <v>193</v>
      </c>
      <c r="BC201" s="80"/>
      <c r="BD201" s="80"/>
      <c r="BE201" s="80"/>
      <c r="BF201" s="80"/>
      <c r="BG201" s="32" t="str">
        <f t="shared" si="26"/>
        <v/>
      </c>
      <c r="BH201" s="78">
        <f t="shared" ref="BH201:BH264" si="35">COUNTA(T201:AF201)</f>
        <v>0</v>
      </c>
      <c r="BI201" s="2">
        <f t="shared" si="27"/>
        <v>0</v>
      </c>
      <c r="BJ201" s="2">
        <f t="shared" si="28"/>
        <v>0</v>
      </c>
      <c r="BK201" s="2">
        <f t="shared" ref="BK201:BK264" si="36">COUNTA(T201:AW201)</f>
        <v>0</v>
      </c>
    </row>
    <row r="202" spans="2:63" ht="15" customHeight="1" x14ac:dyDescent="0.25">
      <c r="B202" s="14">
        <v>194</v>
      </c>
      <c r="C202" s="95" t="str">
        <f t="shared" si="29"/>
        <v/>
      </c>
      <c r="D202" s="15" t="str">
        <f t="shared" si="34"/>
        <v>OK</v>
      </c>
      <c r="E202" s="16" t="e">
        <f>VLOOKUP('Data Sheet'!$B$8,'Data Sheet'!$I$2:$J$9,2,FALSE)</f>
        <v>#N/A</v>
      </c>
      <c r="F202" s="16" t="str">
        <f t="shared" si="30"/>
        <v/>
      </c>
      <c r="G202" s="103">
        <f t="shared" si="31"/>
        <v>0</v>
      </c>
      <c r="H202" s="17" t="s">
        <v>26</v>
      </c>
      <c r="I202" s="17" t="s">
        <v>26</v>
      </c>
      <c r="J202" s="17" t="str">
        <f>IF('Data Sheet'!$B$9="NC-50","N/A","OK")</f>
        <v>OK</v>
      </c>
      <c r="K202" s="17" t="str">
        <f>IF('Data Sheet'!$B$9="NC-50","N/A","OK")</f>
        <v>OK</v>
      </c>
      <c r="L202" s="17" t="str">
        <f t="shared" si="32"/>
        <v>OK</v>
      </c>
      <c r="M202" s="17" t="str">
        <f t="shared" si="33"/>
        <v>OK</v>
      </c>
      <c r="N202" s="18" t="str">
        <f>IF(BO202&lt;&gt;"",
    IF(INT('Data Sheet'!$A$19)=INT('Data Sheet'!$B$19),
        --(INT('Data Sheet'!$A$19) &amp; "." &amp; BO202),
        IF(AND((--(INT('Data Sheet'!$A$19) &amp; "." &amp; BO202)&gt;=--('Data Sheet'!$A$19)), (--(INT('Data Sheet'!$A$19) &amp; "." &amp; BO202)&lt;=--('Data Sheet'!$B$19))),
            --(INT('Data Sheet'!$A$19) &amp; "." &amp; BO202),
            --(INT('Data Sheet'!$B$19) &amp; "." &amp; BO202)
        )
    ),
    IF(BN202&lt;&gt;"",
        IF(INT('Data Sheet'!$A$19)=INT('Data Sheet'!$B$19),
            --(INT('Data Sheet'!$A$19) &amp; "." &amp; LEFT(BN202,3)),
            IF(AND((--(INT('Data Sheet'!$A$19) &amp; "." &amp; LEFT(BN202,3))&gt;=--('Data Sheet'!$A$19)), (--(INT('Data Sheet'!$A$19) &amp; "." &amp; LEFT(BN202,3))&lt;=--('Data Sheet'!$B$19))),
                --(INT('Data Sheet'!$A$19) &amp; "." &amp; LEFT(BN202,3)),
                --(INT('Data Sheet'!$B$19) &amp; "." &amp; LEFT(BN202,3))
            )
        ),
        "OK"
    )
)</f>
        <v>OK</v>
      </c>
      <c r="O202" s="23" t="str">
        <f>IF(BP202&lt;&gt;"",
    IF(INT('Data Sheet'!$A$19)=INT('Data Sheet'!$B$19),
        --(INT('Data Sheet'!$A$19) &amp; "." &amp; BP202),
        IF(AND((--(INT('Data Sheet'!$A$19) &amp; "." &amp; BP202)&gt;=--('Data Sheet'!$A$19)), (--(INT('Data Sheet'!$A$19) &amp; "." &amp; BP202)&lt;=--('Data Sheet'!$B$19))),
            --(INT('Data Sheet'!$A$19) &amp; "." &amp; BP202),
            --(INT('Data Sheet'!$B$19) &amp; "." &amp; BP202)
        )
    ),
    IF(BN202&lt;&gt;"",
        IF(INT('Data Sheet'!$A$19)=INT('Data Sheet'!$B$19),
            --(INT('Data Sheet'!$A$19) &amp; "." &amp; RIGHT(BN202,3)),
            IF(AND((--(INT('Data Sheet'!$A$19) &amp; "." &amp; RIGHT(BN202,3))&gt;=--('Data Sheet'!$A$19)), (--(INT('Data Sheet'!$A$19) &amp; "." &amp; RIGHT(BN202,3))&lt;=--('Data Sheet'!$B$19))),
                --(INT('Data Sheet'!$A$19) &amp; "." &amp; RIGHT(BN202,3)),
                --(INT('Data Sheet'!$B$19) &amp; "." &amp; RIGHT(BN202,3))
            )
        ),
        "OK"
    )
)</f>
        <v>OK</v>
      </c>
      <c r="P202" s="23" t="str">
        <f>IF(BR202&lt;&gt;"",
    IF(INT('Data Sheet'!$A$19)=INT('Data Sheet'!$B$15),
        --(INT('Data Sheet'!$A$15) &amp; "." &amp; BR202),
        IF(AND((--(INT('Data Sheet'!$A$15) &amp; "." &amp; BR202)&gt;=--('Data Sheet'!$A$15)), (--(INT('Data Sheet'!$A$15) &amp; "." &amp; BR202)&lt;=--('Data Sheet'!$B$15))),
            --(INT('Data Sheet'!$A$15) &amp; "." &amp; BR202),
            --(INT('Data Sheet'!$B$15) &amp; "." &amp; BR202)
        )
    ),
    IF(BQ202&lt;&gt;"",
        IF(INT('Data Sheet'!$A$15)=INT('Data Sheet'!$B$15),
            --(INT('Data Sheet'!$A$15) &amp; "." &amp; LEFT(BQ202,3)),
            IF(AND((--(INT('Data Sheet'!$A$15) &amp; "." &amp; LEFT(BQ202,3))&gt;=--('Data Sheet'!$A$15)), (--(INT('Data Sheet'!$A$15) &amp; "." &amp; LEFT(BQ202,3))&lt;=--('Data Sheet'!$B$15))),
                --(INT('Data Sheet'!$A$15) &amp; "." &amp; LEFT(BQ202,3)),
                --(INT('Data Sheet'!$B$15) &amp; "." &amp; LEFT(BQ202,3))
            )
        ),
        "OK"
    )
)</f>
        <v>OK</v>
      </c>
      <c r="Q202" s="23" t="str">
        <f>IF(BS202&lt;&gt;"",
    IF(INT('Data Sheet'!$A$19)=INT('Data Sheet'!$B$15),
        --(INT('Data Sheet'!$A$15) &amp; "." &amp; BS202),
        IF(AND((--(INT('Data Sheet'!$A$15) &amp; "." &amp; BS202)&gt;=--('Data Sheet'!$A$15)), (--(INT('Data Sheet'!$A$15) &amp; "." &amp; BS202)&lt;=--('Data Sheet'!$B$15))),
            --(INT('Data Sheet'!$A$15) &amp; "." &amp; BS202),
            --(INT('Data Sheet'!$B$15) &amp; "." &amp; BS202)
        )
    ),
    IF(BQ202&lt;&gt;"",
        IF(INT('Data Sheet'!$A$15)=INT('Data Sheet'!$B$15),
            --(INT('Data Sheet'!$A$15) &amp; "." &amp; RIGHT(BQ202,3)),
            IF(AND((--(INT('Data Sheet'!$A$15) &amp; "." &amp; RIGHT(BQ202,3))&gt;=--('Data Sheet'!$A$15)), (--(INT('Data Sheet'!$A$15) &amp; "." &amp; RIGHT(BQ202,3))&lt;=--('Data Sheet'!$B$15))),
                --(INT('Data Sheet'!$A$15) &amp; "." &amp; RIGHT(BQ202,3)),
                --(INT('Data Sheet'!$B$15) &amp; "." &amp; RIGHT(BQ202,3))
            )
        ),
        "OK"
    )
)</f>
        <v>OK</v>
      </c>
      <c r="R202" s="19"/>
      <c r="S202" s="19"/>
      <c r="T202" s="19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1"/>
      <c r="AU202" s="21"/>
      <c r="AV202" s="21"/>
      <c r="AW202" s="22"/>
      <c r="AX202" s="99"/>
      <c r="AY202" s="20"/>
      <c r="AZ202" s="20"/>
      <c r="BA202" s="22"/>
      <c r="BB202">
        <v>194</v>
      </c>
      <c r="BC202" s="80"/>
      <c r="BD202" s="80"/>
      <c r="BE202" s="80"/>
      <c r="BF202" s="80"/>
      <c r="BG202" s="32" t="str">
        <f t="shared" ref="BG202:BG265" si="37">CONCATENATE(BC202,BD202,BE202,BF202)</f>
        <v/>
      </c>
      <c r="BH202" s="78">
        <f t="shared" si="35"/>
        <v>0</v>
      </c>
      <c r="BI202" s="2">
        <f t="shared" ref="BI202:BI265" si="38">IF(COUNTA(AI202:AN202)&gt;0,1,0)</f>
        <v>0</v>
      </c>
      <c r="BJ202" s="2">
        <f t="shared" ref="BJ202:BJ265" si="39">IF(SUM(BH202:BI202)=2,1,0)</f>
        <v>0</v>
      </c>
      <c r="BK202" s="2">
        <f t="shared" si="36"/>
        <v>0</v>
      </c>
    </row>
    <row r="203" spans="2:63" ht="15" customHeight="1" x14ac:dyDescent="0.25">
      <c r="B203" s="14">
        <v>195</v>
      </c>
      <c r="C203" s="95" t="str">
        <f t="shared" ref="C203:C266" si="40">BG203</f>
        <v/>
      </c>
      <c r="D203" s="15" t="str">
        <f t="shared" si="34"/>
        <v>OK</v>
      </c>
      <c r="E203" s="16" t="e">
        <f>VLOOKUP('Data Sheet'!$B$8,'Data Sheet'!$I$2:$J$9,2,FALSE)</f>
        <v>#N/A</v>
      </c>
      <c r="F203" s="16" t="str">
        <f t="shared" ref="F203:F266" si="41">IF(BT203="", "", --("0."&amp;BT203))</f>
        <v/>
      </c>
      <c r="G203" s="103">
        <f t="shared" ref="G203:G266" si="42">IF(F203="", 0, F203/E203)</f>
        <v>0</v>
      </c>
      <c r="H203" s="17" t="s">
        <v>26</v>
      </c>
      <c r="I203" s="17" t="s">
        <v>26</v>
      </c>
      <c r="J203" s="17" t="str">
        <f>IF('Data Sheet'!$B$9="NC-50","N/A","OK")</f>
        <v>OK</v>
      </c>
      <c r="K203" s="17" t="str">
        <f>IF('Data Sheet'!$B$9="NC-50","N/A","OK")</f>
        <v>OK</v>
      </c>
      <c r="L203" s="17" t="str">
        <f t="shared" ref="L203:L266" si="43">IF($AP203="x","MIN","OK")</f>
        <v>OK</v>
      </c>
      <c r="M203" s="17" t="str">
        <f t="shared" ref="M203:M266" si="44">IF($AQ203="x","MIN","OK")</f>
        <v>OK</v>
      </c>
      <c r="N203" s="18" t="str">
        <f>IF(BO203&lt;&gt;"",
    IF(INT('Data Sheet'!$A$19)=INT('Data Sheet'!$B$19),
        --(INT('Data Sheet'!$A$19) &amp; "." &amp; BO203),
        IF(AND((--(INT('Data Sheet'!$A$19) &amp; "." &amp; BO203)&gt;=--('Data Sheet'!$A$19)), (--(INT('Data Sheet'!$A$19) &amp; "." &amp; BO203)&lt;=--('Data Sheet'!$B$19))),
            --(INT('Data Sheet'!$A$19) &amp; "." &amp; BO203),
            --(INT('Data Sheet'!$B$19) &amp; "." &amp; BO203)
        )
    ),
    IF(BN203&lt;&gt;"",
        IF(INT('Data Sheet'!$A$19)=INT('Data Sheet'!$B$19),
            --(INT('Data Sheet'!$A$19) &amp; "." &amp; LEFT(BN203,3)),
            IF(AND((--(INT('Data Sheet'!$A$19) &amp; "." &amp; LEFT(BN203,3))&gt;=--('Data Sheet'!$A$19)), (--(INT('Data Sheet'!$A$19) &amp; "." &amp; LEFT(BN203,3))&lt;=--('Data Sheet'!$B$19))),
                --(INT('Data Sheet'!$A$19) &amp; "." &amp; LEFT(BN203,3)),
                --(INT('Data Sheet'!$B$19) &amp; "." &amp; LEFT(BN203,3))
            )
        ),
        "OK"
    )
)</f>
        <v>OK</v>
      </c>
      <c r="O203" s="23" t="str">
        <f>IF(BP203&lt;&gt;"",
    IF(INT('Data Sheet'!$A$19)=INT('Data Sheet'!$B$19),
        --(INT('Data Sheet'!$A$19) &amp; "." &amp; BP203),
        IF(AND((--(INT('Data Sheet'!$A$19) &amp; "." &amp; BP203)&gt;=--('Data Sheet'!$A$19)), (--(INT('Data Sheet'!$A$19) &amp; "." &amp; BP203)&lt;=--('Data Sheet'!$B$19))),
            --(INT('Data Sheet'!$A$19) &amp; "." &amp; BP203),
            --(INT('Data Sheet'!$B$19) &amp; "." &amp; BP203)
        )
    ),
    IF(BN203&lt;&gt;"",
        IF(INT('Data Sheet'!$A$19)=INT('Data Sheet'!$B$19),
            --(INT('Data Sheet'!$A$19) &amp; "." &amp; RIGHT(BN203,3)),
            IF(AND((--(INT('Data Sheet'!$A$19) &amp; "." &amp; RIGHT(BN203,3))&gt;=--('Data Sheet'!$A$19)), (--(INT('Data Sheet'!$A$19) &amp; "." &amp; RIGHT(BN203,3))&lt;=--('Data Sheet'!$B$19))),
                --(INT('Data Sheet'!$A$19) &amp; "." &amp; RIGHT(BN203,3)),
                --(INT('Data Sheet'!$B$19) &amp; "." &amp; RIGHT(BN203,3))
            )
        ),
        "OK"
    )
)</f>
        <v>OK</v>
      </c>
      <c r="P203" s="23" t="str">
        <f>IF(BR203&lt;&gt;"",
    IF(INT('Data Sheet'!$A$19)=INT('Data Sheet'!$B$15),
        --(INT('Data Sheet'!$A$15) &amp; "." &amp; BR203),
        IF(AND((--(INT('Data Sheet'!$A$15) &amp; "." &amp; BR203)&gt;=--('Data Sheet'!$A$15)), (--(INT('Data Sheet'!$A$15) &amp; "." &amp; BR203)&lt;=--('Data Sheet'!$B$15))),
            --(INT('Data Sheet'!$A$15) &amp; "." &amp; BR203),
            --(INT('Data Sheet'!$B$15) &amp; "." &amp; BR203)
        )
    ),
    IF(BQ203&lt;&gt;"",
        IF(INT('Data Sheet'!$A$15)=INT('Data Sheet'!$B$15),
            --(INT('Data Sheet'!$A$15) &amp; "." &amp; LEFT(BQ203,3)),
            IF(AND((--(INT('Data Sheet'!$A$15) &amp; "." &amp; LEFT(BQ203,3))&gt;=--('Data Sheet'!$A$15)), (--(INT('Data Sheet'!$A$15) &amp; "." &amp; LEFT(BQ203,3))&lt;=--('Data Sheet'!$B$15))),
                --(INT('Data Sheet'!$A$15) &amp; "." &amp; LEFT(BQ203,3)),
                --(INT('Data Sheet'!$B$15) &amp; "." &amp; LEFT(BQ203,3))
            )
        ),
        "OK"
    )
)</f>
        <v>OK</v>
      </c>
      <c r="Q203" s="23" t="str">
        <f>IF(BS203&lt;&gt;"",
    IF(INT('Data Sheet'!$A$19)=INT('Data Sheet'!$B$15),
        --(INT('Data Sheet'!$A$15) &amp; "." &amp; BS203),
        IF(AND((--(INT('Data Sheet'!$A$15) &amp; "." &amp; BS203)&gt;=--('Data Sheet'!$A$15)), (--(INT('Data Sheet'!$A$15) &amp; "." &amp; BS203)&lt;=--('Data Sheet'!$B$15))),
            --(INT('Data Sheet'!$A$15) &amp; "." &amp; BS203),
            --(INT('Data Sheet'!$B$15) &amp; "." &amp; BS203)
        )
    ),
    IF(BQ203&lt;&gt;"",
        IF(INT('Data Sheet'!$A$15)=INT('Data Sheet'!$B$15),
            --(INT('Data Sheet'!$A$15) &amp; "." &amp; RIGHT(BQ203,3)),
            IF(AND((--(INT('Data Sheet'!$A$15) &amp; "." &amp; RIGHT(BQ203,3))&gt;=--('Data Sheet'!$A$15)), (--(INT('Data Sheet'!$A$15) &amp; "." &amp; RIGHT(BQ203,3))&lt;=--('Data Sheet'!$B$15))),
                --(INT('Data Sheet'!$A$15) &amp; "." &amp; RIGHT(BQ203,3)),
                --(INT('Data Sheet'!$B$15) &amp; "." &amp; RIGHT(BQ203,3))
            )
        ),
        "OK"
    )
)</f>
        <v>OK</v>
      </c>
      <c r="R203" s="19"/>
      <c r="S203" s="19"/>
      <c r="T203" s="19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1"/>
      <c r="AU203" s="21"/>
      <c r="AV203" s="21"/>
      <c r="AW203" s="22"/>
      <c r="AX203" s="99"/>
      <c r="AY203" s="20"/>
      <c r="AZ203" s="20"/>
      <c r="BA203" s="22"/>
      <c r="BB203">
        <v>195</v>
      </c>
      <c r="BC203" s="80"/>
      <c r="BD203" s="80"/>
      <c r="BE203" s="80"/>
      <c r="BF203" s="80"/>
      <c r="BG203" s="32" t="str">
        <f t="shared" si="37"/>
        <v/>
      </c>
      <c r="BH203" s="78">
        <f t="shared" si="35"/>
        <v>0</v>
      </c>
      <c r="BI203" s="2">
        <f t="shared" si="38"/>
        <v>0</v>
      </c>
      <c r="BJ203" s="2">
        <f t="shared" si="39"/>
        <v>0</v>
      </c>
      <c r="BK203" s="2">
        <f t="shared" si="36"/>
        <v>0</v>
      </c>
    </row>
    <row r="204" spans="2:63" ht="15" customHeight="1" x14ac:dyDescent="0.25">
      <c r="B204" s="14">
        <v>196</v>
      </c>
      <c r="C204" s="95" t="str">
        <f t="shared" si="40"/>
        <v/>
      </c>
      <c r="D204" s="15" t="str">
        <f t="shared" si="34"/>
        <v>OK</v>
      </c>
      <c r="E204" s="16" t="e">
        <f>VLOOKUP('Data Sheet'!$B$8,'Data Sheet'!$I$2:$J$9,2,FALSE)</f>
        <v>#N/A</v>
      </c>
      <c r="F204" s="16" t="str">
        <f t="shared" si="41"/>
        <v/>
      </c>
      <c r="G204" s="103">
        <f t="shared" si="42"/>
        <v>0</v>
      </c>
      <c r="H204" s="17" t="s">
        <v>26</v>
      </c>
      <c r="I204" s="17" t="s">
        <v>26</v>
      </c>
      <c r="J204" s="17" t="str">
        <f>IF('Data Sheet'!$B$9="NC-50","N/A","OK")</f>
        <v>OK</v>
      </c>
      <c r="K204" s="17" t="str">
        <f>IF('Data Sheet'!$B$9="NC-50","N/A","OK")</f>
        <v>OK</v>
      </c>
      <c r="L204" s="17" t="str">
        <f t="shared" si="43"/>
        <v>OK</v>
      </c>
      <c r="M204" s="17" t="str">
        <f t="shared" si="44"/>
        <v>OK</v>
      </c>
      <c r="N204" s="18" t="str">
        <f>IF(BO204&lt;&gt;"",
    IF(INT('Data Sheet'!$A$19)=INT('Data Sheet'!$B$19),
        --(INT('Data Sheet'!$A$19) &amp; "." &amp; BO204),
        IF(AND((--(INT('Data Sheet'!$A$19) &amp; "." &amp; BO204)&gt;=--('Data Sheet'!$A$19)), (--(INT('Data Sheet'!$A$19) &amp; "." &amp; BO204)&lt;=--('Data Sheet'!$B$19))),
            --(INT('Data Sheet'!$A$19) &amp; "." &amp; BO204),
            --(INT('Data Sheet'!$B$19) &amp; "." &amp; BO204)
        )
    ),
    IF(BN204&lt;&gt;"",
        IF(INT('Data Sheet'!$A$19)=INT('Data Sheet'!$B$19),
            --(INT('Data Sheet'!$A$19) &amp; "." &amp; LEFT(BN204,3)),
            IF(AND((--(INT('Data Sheet'!$A$19) &amp; "." &amp; LEFT(BN204,3))&gt;=--('Data Sheet'!$A$19)), (--(INT('Data Sheet'!$A$19) &amp; "." &amp; LEFT(BN204,3))&lt;=--('Data Sheet'!$B$19))),
                --(INT('Data Sheet'!$A$19) &amp; "." &amp; LEFT(BN204,3)),
                --(INT('Data Sheet'!$B$19) &amp; "." &amp; LEFT(BN204,3))
            )
        ),
        "OK"
    )
)</f>
        <v>OK</v>
      </c>
      <c r="O204" s="23" t="str">
        <f>IF(BP204&lt;&gt;"",
    IF(INT('Data Sheet'!$A$19)=INT('Data Sheet'!$B$19),
        --(INT('Data Sheet'!$A$19) &amp; "." &amp; BP204),
        IF(AND((--(INT('Data Sheet'!$A$19) &amp; "." &amp; BP204)&gt;=--('Data Sheet'!$A$19)), (--(INT('Data Sheet'!$A$19) &amp; "." &amp; BP204)&lt;=--('Data Sheet'!$B$19))),
            --(INT('Data Sheet'!$A$19) &amp; "." &amp; BP204),
            --(INT('Data Sheet'!$B$19) &amp; "." &amp; BP204)
        )
    ),
    IF(BN204&lt;&gt;"",
        IF(INT('Data Sheet'!$A$19)=INT('Data Sheet'!$B$19),
            --(INT('Data Sheet'!$A$19) &amp; "." &amp; RIGHT(BN204,3)),
            IF(AND((--(INT('Data Sheet'!$A$19) &amp; "." &amp; RIGHT(BN204,3))&gt;=--('Data Sheet'!$A$19)), (--(INT('Data Sheet'!$A$19) &amp; "." &amp; RIGHT(BN204,3))&lt;=--('Data Sheet'!$B$19))),
                --(INT('Data Sheet'!$A$19) &amp; "." &amp; RIGHT(BN204,3)),
                --(INT('Data Sheet'!$B$19) &amp; "." &amp; RIGHT(BN204,3))
            )
        ),
        "OK"
    )
)</f>
        <v>OK</v>
      </c>
      <c r="P204" s="23" t="str">
        <f>IF(BR204&lt;&gt;"",
    IF(INT('Data Sheet'!$A$19)=INT('Data Sheet'!$B$15),
        --(INT('Data Sheet'!$A$15) &amp; "." &amp; BR204),
        IF(AND((--(INT('Data Sheet'!$A$15) &amp; "." &amp; BR204)&gt;=--('Data Sheet'!$A$15)), (--(INT('Data Sheet'!$A$15) &amp; "." &amp; BR204)&lt;=--('Data Sheet'!$B$15))),
            --(INT('Data Sheet'!$A$15) &amp; "." &amp; BR204),
            --(INT('Data Sheet'!$B$15) &amp; "." &amp; BR204)
        )
    ),
    IF(BQ204&lt;&gt;"",
        IF(INT('Data Sheet'!$A$15)=INT('Data Sheet'!$B$15),
            --(INT('Data Sheet'!$A$15) &amp; "." &amp; LEFT(BQ204,3)),
            IF(AND((--(INT('Data Sheet'!$A$15) &amp; "." &amp; LEFT(BQ204,3))&gt;=--('Data Sheet'!$A$15)), (--(INT('Data Sheet'!$A$15) &amp; "." &amp; LEFT(BQ204,3))&lt;=--('Data Sheet'!$B$15))),
                --(INT('Data Sheet'!$A$15) &amp; "." &amp; LEFT(BQ204,3)),
                --(INT('Data Sheet'!$B$15) &amp; "." &amp; LEFT(BQ204,3))
            )
        ),
        "OK"
    )
)</f>
        <v>OK</v>
      </c>
      <c r="Q204" s="23" t="str">
        <f>IF(BS204&lt;&gt;"",
    IF(INT('Data Sheet'!$A$19)=INT('Data Sheet'!$B$15),
        --(INT('Data Sheet'!$A$15) &amp; "." &amp; BS204),
        IF(AND((--(INT('Data Sheet'!$A$15) &amp; "." &amp; BS204)&gt;=--('Data Sheet'!$A$15)), (--(INT('Data Sheet'!$A$15) &amp; "." &amp; BS204)&lt;=--('Data Sheet'!$B$15))),
            --(INT('Data Sheet'!$A$15) &amp; "." &amp; BS204),
            --(INT('Data Sheet'!$B$15) &amp; "." &amp; BS204)
        )
    ),
    IF(BQ204&lt;&gt;"",
        IF(INT('Data Sheet'!$A$15)=INT('Data Sheet'!$B$15),
            --(INT('Data Sheet'!$A$15) &amp; "." &amp; RIGHT(BQ204,3)),
            IF(AND((--(INT('Data Sheet'!$A$15) &amp; "." &amp; RIGHT(BQ204,3))&gt;=--('Data Sheet'!$A$15)), (--(INT('Data Sheet'!$A$15) &amp; "." &amp; RIGHT(BQ204,3))&lt;=--('Data Sheet'!$B$15))),
                --(INT('Data Sheet'!$A$15) &amp; "." &amp; RIGHT(BQ204,3)),
                --(INT('Data Sheet'!$B$15) &amp; "." &amp; RIGHT(BQ204,3))
            )
        ),
        "OK"
    )
)</f>
        <v>OK</v>
      </c>
      <c r="R204" s="19"/>
      <c r="S204" s="19"/>
      <c r="T204" s="19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1"/>
      <c r="AU204" s="21"/>
      <c r="AV204" s="21"/>
      <c r="AW204" s="22"/>
      <c r="AX204" s="99"/>
      <c r="AY204" s="20"/>
      <c r="AZ204" s="20"/>
      <c r="BA204" s="22"/>
      <c r="BB204">
        <v>196</v>
      </c>
      <c r="BC204" s="80"/>
      <c r="BD204" s="80"/>
      <c r="BE204" s="80"/>
      <c r="BF204" s="80"/>
      <c r="BG204" s="32" t="str">
        <f t="shared" si="37"/>
        <v/>
      </c>
      <c r="BH204" s="78">
        <f t="shared" si="35"/>
        <v>0</v>
      </c>
      <c r="BI204" s="2">
        <f t="shared" si="38"/>
        <v>0</v>
      </c>
      <c r="BJ204" s="2">
        <f t="shared" si="39"/>
        <v>0</v>
      </c>
      <c r="BK204" s="2">
        <f t="shared" si="36"/>
        <v>0</v>
      </c>
    </row>
    <row r="205" spans="2:63" ht="15" customHeight="1" x14ac:dyDescent="0.25">
      <c r="B205" s="14">
        <v>197</v>
      </c>
      <c r="C205" s="95" t="str">
        <f t="shared" si="40"/>
        <v/>
      </c>
      <c r="D205" s="15" t="str">
        <f t="shared" si="34"/>
        <v>OK</v>
      </c>
      <c r="E205" s="16" t="e">
        <f>VLOOKUP('Data Sheet'!$B$8,'Data Sheet'!$I$2:$J$9,2,FALSE)</f>
        <v>#N/A</v>
      </c>
      <c r="F205" s="16" t="str">
        <f t="shared" si="41"/>
        <v/>
      </c>
      <c r="G205" s="103">
        <f t="shared" si="42"/>
        <v>0</v>
      </c>
      <c r="H205" s="17" t="s">
        <v>26</v>
      </c>
      <c r="I205" s="17" t="s">
        <v>26</v>
      </c>
      <c r="J205" s="17" t="str">
        <f>IF('Data Sheet'!$B$9="NC-50","N/A","OK")</f>
        <v>OK</v>
      </c>
      <c r="K205" s="17" t="str">
        <f>IF('Data Sheet'!$B$9="NC-50","N/A","OK")</f>
        <v>OK</v>
      </c>
      <c r="L205" s="17" t="str">
        <f t="shared" si="43"/>
        <v>OK</v>
      </c>
      <c r="M205" s="17" t="str">
        <f t="shared" si="44"/>
        <v>OK</v>
      </c>
      <c r="N205" s="18" t="str">
        <f>IF(BO205&lt;&gt;"",
    IF(INT('Data Sheet'!$A$19)=INT('Data Sheet'!$B$19),
        --(INT('Data Sheet'!$A$19) &amp; "." &amp; BO205),
        IF(AND((--(INT('Data Sheet'!$A$19) &amp; "." &amp; BO205)&gt;=--('Data Sheet'!$A$19)), (--(INT('Data Sheet'!$A$19) &amp; "." &amp; BO205)&lt;=--('Data Sheet'!$B$19))),
            --(INT('Data Sheet'!$A$19) &amp; "." &amp; BO205),
            --(INT('Data Sheet'!$B$19) &amp; "." &amp; BO205)
        )
    ),
    IF(BN205&lt;&gt;"",
        IF(INT('Data Sheet'!$A$19)=INT('Data Sheet'!$B$19),
            --(INT('Data Sheet'!$A$19) &amp; "." &amp; LEFT(BN205,3)),
            IF(AND((--(INT('Data Sheet'!$A$19) &amp; "." &amp; LEFT(BN205,3))&gt;=--('Data Sheet'!$A$19)), (--(INT('Data Sheet'!$A$19) &amp; "." &amp; LEFT(BN205,3))&lt;=--('Data Sheet'!$B$19))),
                --(INT('Data Sheet'!$A$19) &amp; "." &amp; LEFT(BN205,3)),
                --(INT('Data Sheet'!$B$19) &amp; "." &amp; LEFT(BN205,3))
            )
        ),
        "OK"
    )
)</f>
        <v>OK</v>
      </c>
      <c r="O205" s="23" t="str">
        <f>IF(BP205&lt;&gt;"",
    IF(INT('Data Sheet'!$A$19)=INT('Data Sheet'!$B$19),
        --(INT('Data Sheet'!$A$19) &amp; "." &amp; BP205),
        IF(AND((--(INT('Data Sheet'!$A$19) &amp; "." &amp; BP205)&gt;=--('Data Sheet'!$A$19)), (--(INT('Data Sheet'!$A$19) &amp; "." &amp; BP205)&lt;=--('Data Sheet'!$B$19))),
            --(INT('Data Sheet'!$A$19) &amp; "." &amp; BP205),
            --(INT('Data Sheet'!$B$19) &amp; "." &amp; BP205)
        )
    ),
    IF(BN205&lt;&gt;"",
        IF(INT('Data Sheet'!$A$19)=INT('Data Sheet'!$B$19),
            --(INT('Data Sheet'!$A$19) &amp; "." &amp; RIGHT(BN205,3)),
            IF(AND((--(INT('Data Sheet'!$A$19) &amp; "." &amp; RIGHT(BN205,3))&gt;=--('Data Sheet'!$A$19)), (--(INT('Data Sheet'!$A$19) &amp; "." &amp; RIGHT(BN205,3))&lt;=--('Data Sheet'!$B$19))),
                --(INT('Data Sheet'!$A$19) &amp; "." &amp; RIGHT(BN205,3)),
                --(INT('Data Sheet'!$B$19) &amp; "." &amp; RIGHT(BN205,3))
            )
        ),
        "OK"
    )
)</f>
        <v>OK</v>
      </c>
      <c r="P205" s="23" t="str">
        <f>IF(BR205&lt;&gt;"",
    IF(INT('Data Sheet'!$A$19)=INT('Data Sheet'!$B$15),
        --(INT('Data Sheet'!$A$15) &amp; "." &amp; BR205),
        IF(AND((--(INT('Data Sheet'!$A$15) &amp; "." &amp; BR205)&gt;=--('Data Sheet'!$A$15)), (--(INT('Data Sheet'!$A$15) &amp; "." &amp; BR205)&lt;=--('Data Sheet'!$B$15))),
            --(INT('Data Sheet'!$A$15) &amp; "." &amp; BR205),
            --(INT('Data Sheet'!$B$15) &amp; "." &amp; BR205)
        )
    ),
    IF(BQ205&lt;&gt;"",
        IF(INT('Data Sheet'!$A$15)=INT('Data Sheet'!$B$15),
            --(INT('Data Sheet'!$A$15) &amp; "." &amp; LEFT(BQ205,3)),
            IF(AND((--(INT('Data Sheet'!$A$15) &amp; "." &amp; LEFT(BQ205,3))&gt;=--('Data Sheet'!$A$15)), (--(INT('Data Sheet'!$A$15) &amp; "." &amp; LEFT(BQ205,3))&lt;=--('Data Sheet'!$B$15))),
                --(INT('Data Sheet'!$A$15) &amp; "." &amp; LEFT(BQ205,3)),
                --(INT('Data Sheet'!$B$15) &amp; "." &amp; LEFT(BQ205,3))
            )
        ),
        "OK"
    )
)</f>
        <v>OK</v>
      </c>
      <c r="Q205" s="23" t="str">
        <f>IF(BS205&lt;&gt;"",
    IF(INT('Data Sheet'!$A$19)=INT('Data Sheet'!$B$15),
        --(INT('Data Sheet'!$A$15) &amp; "." &amp; BS205),
        IF(AND((--(INT('Data Sheet'!$A$15) &amp; "." &amp; BS205)&gt;=--('Data Sheet'!$A$15)), (--(INT('Data Sheet'!$A$15) &amp; "." &amp; BS205)&lt;=--('Data Sheet'!$B$15))),
            --(INT('Data Sheet'!$A$15) &amp; "." &amp; BS205),
            --(INT('Data Sheet'!$B$15) &amp; "." &amp; BS205)
        )
    ),
    IF(BQ205&lt;&gt;"",
        IF(INT('Data Sheet'!$A$15)=INT('Data Sheet'!$B$15),
            --(INT('Data Sheet'!$A$15) &amp; "." &amp; RIGHT(BQ205,3)),
            IF(AND((--(INT('Data Sheet'!$A$15) &amp; "." &amp; RIGHT(BQ205,3))&gt;=--('Data Sheet'!$A$15)), (--(INT('Data Sheet'!$A$15) &amp; "." &amp; RIGHT(BQ205,3))&lt;=--('Data Sheet'!$B$15))),
                --(INT('Data Sheet'!$A$15) &amp; "." &amp; RIGHT(BQ205,3)),
                --(INT('Data Sheet'!$B$15) &amp; "." &amp; RIGHT(BQ205,3))
            )
        ),
        "OK"
    )
)</f>
        <v>OK</v>
      </c>
      <c r="R205" s="19"/>
      <c r="S205" s="19"/>
      <c r="T205" s="19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1"/>
      <c r="AU205" s="21"/>
      <c r="AV205" s="21"/>
      <c r="AW205" s="22"/>
      <c r="AX205" s="99"/>
      <c r="AY205" s="20"/>
      <c r="AZ205" s="20"/>
      <c r="BA205" s="22"/>
      <c r="BB205">
        <v>197</v>
      </c>
      <c r="BC205" s="80"/>
      <c r="BD205" s="80"/>
      <c r="BE205" s="80"/>
      <c r="BF205" s="80"/>
      <c r="BG205" s="32" t="str">
        <f t="shared" si="37"/>
        <v/>
      </c>
      <c r="BH205" s="78">
        <f t="shared" si="35"/>
        <v>0</v>
      </c>
      <c r="BI205" s="2">
        <f t="shared" si="38"/>
        <v>0</v>
      </c>
      <c r="BJ205" s="2">
        <f t="shared" si="39"/>
        <v>0</v>
      </c>
      <c r="BK205" s="2">
        <f t="shared" si="36"/>
        <v>0</v>
      </c>
    </row>
    <row r="206" spans="2:63" ht="15" customHeight="1" x14ac:dyDescent="0.25">
      <c r="B206" s="14">
        <v>198</v>
      </c>
      <c r="C206" s="95" t="str">
        <f t="shared" si="40"/>
        <v/>
      </c>
      <c r="D206" s="15" t="str">
        <f t="shared" si="34"/>
        <v>OK</v>
      </c>
      <c r="E206" s="16" t="e">
        <f>VLOOKUP('Data Sheet'!$B$8,'Data Sheet'!$I$2:$J$9,2,FALSE)</f>
        <v>#N/A</v>
      </c>
      <c r="F206" s="16" t="str">
        <f t="shared" si="41"/>
        <v/>
      </c>
      <c r="G206" s="103">
        <f t="shared" si="42"/>
        <v>0</v>
      </c>
      <c r="H206" s="17" t="s">
        <v>26</v>
      </c>
      <c r="I206" s="17" t="s">
        <v>26</v>
      </c>
      <c r="J206" s="17" t="str">
        <f>IF('Data Sheet'!$B$9="NC-50","N/A","OK")</f>
        <v>OK</v>
      </c>
      <c r="K206" s="17" t="str">
        <f>IF('Data Sheet'!$B$9="NC-50","N/A","OK")</f>
        <v>OK</v>
      </c>
      <c r="L206" s="17" t="str">
        <f t="shared" si="43"/>
        <v>OK</v>
      </c>
      <c r="M206" s="17" t="str">
        <f t="shared" si="44"/>
        <v>OK</v>
      </c>
      <c r="N206" s="18" t="str">
        <f>IF(BO206&lt;&gt;"",
    IF(INT('Data Sheet'!$A$19)=INT('Data Sheet'!$B$19),
        --(INT('Data Sheet'!$A$19) &amp; "." &amp; BO206),
        IF(AND((--(INT('Data Sheet'!$A$19) &amp; "." &amp; BO206)&gt;=--('Data Sheet'!$A$19)), (--(INT('Data Sheet'!$A$19) &amp; "." &amp; BO206)&lt;=--('Data Sheet'!$B$19))),
            --(INT('Data Sheet'!$A$19) &amp; "." &amp; BO206),
            --(INT('Data Sheet'!$B$19) &amp; "." &amp; BO206)
        )
    ),
    IF(BN206&lt;&gt;"",
        IF(INT('Data Sheet'!$A$19)=INT('Data Sheet'!$B$19),
            --(INT('Data Sheet'!$A$19) &amp; "." &amp; LEFT(BN206,3)),
            IF(AND((--(INT('Data Sheet'!$A$19) &amp; "." &amp; LEFT(BN206,3))&gt;=--('Data Sheet'!$A$19)), (--(INT('Data Sheet'!$A$19) &amp; "." &amp; LEFT(BN206,3))&lt;=--('Data Sheet'!$B$19))),
                --(INT('Data Sheet'!$A$19) &amp; "." &amp; LEFT(BN206,3)),
                --(INT('Data Sheet'!$B$19) &amp; "." &amp; LEFT(BN206,3))
            )
        ),
        "OK"
    )
)</f>
        <v>OK</v>
      </c>
      <c r="O206" s="23" t="str">
        <f>IF(BP206&lt;&gt;"",
    IF(INT('Data Sheet'!$A$19)=INT('Data Sheet'!$B$19),
        --(INT('Data Sheet'!$A$19) &amp; "." &amp; BP206),
        IF(AND((--(INT('Data Sheet'!$A$19) &amp; "." &amp; BP206)&gt;=--('Data Sheet'!$A$19)), (--(INT('Data Sheet'!$A$19) &amp; "." &amp; BP206)&lt;=--('Data Sheet'!$B$19))),
            --(INT('Data Sheet'!$A$19) &amp; "." &amp; BP206),
            --(INT('Data Sheet'!$B$19) &amp; "." &amp; BP206)
        )
    ),
    IF(BN206&lt;&gt;"",
        IF(INT('Data Sheet'!$A$19)=INT('Data Sheet'!$B$19),
            --(INT('Data Sheet'!$A$19) &amp; "." &amp; RIGHT(BN206,3)),
            IF(AND((--(INT('Data Sheet'!$A$19) &amp; "." &amp; RIGHT(BN206,3))&gt;=--('Data Sheet'!$A$19)), (--(INT('Data Sheet'!$A$19) &amp; "." &amp; RIGHT(BN206,3))&lt;=--('Data Sheet'!$B$19))),
                --(INT('Data Sheet'!$A$19) &amp; "." &amp; RIGHT(BN206,3)),
                --(INT('Data Sheet'!$B$19) &amp; "." &amp; RIGHT(BN206,3))
            )
        ),
        "OK"
    )
)</f>
        <v>OK</v>
      </c>
      <c r="P206" s="23" t="str">
        <f>IF(BR206&lt;&gt;"",
    IF(INT('Data Sheet'!$A$19)=INT('Data Sheet'!$B$15),
        --(INT('Data Sheet'!$A$15) &amp; "." &amp; BR206),
        IF(AND((--(INT('Data Sheet'!$A$15) &amp; "." &amp; BR206)&gt;=--('Data Sheet'!$A$15)), (--(INT('Data Sheet'!$A$15) &amp; "." &amp; BR206)&lt;=--('Data Sheet'!$B$15))),
            --(INT('Data Sheet'!$A$15) &amp; "." &amp; BR206),
            --(INT('Data Sheet'!$B$15) &amp; "." &amp; BR206)
        )
    ),
    IF(BQ206&lt;&gt;"",
        IF(INT('Data Sheet'!$A$15)=INT('Data Sheet'!$B$15),
            --(INT('Data Sheet'!$A$15) &amp; "." &amp; LEFT(BQ206,3)),
            IF(AND((--(INT('Data Sheet'!$A$15) &amp; "." &amp; LEFT(BQ206,3))&gt;=--('Data Sheet'!$A$15)), (--(INT('Data Sheet'!$A$15) &amp; "." &amp; LEFT(BQ206,3))&lt;=--('Data Sheet'!$B$15))),
                --(INT('Data Sheet'!$A$15) &amp; "." &amp; LEFT(BQ206,3)),
                --(INT('Data Sheet'!$B$15) &amp; "." &amp; LEFT(BQ206,3))
            )
        ),
        "OK"
    )
)</f>
        <v>OK</v>
      </c>
      <c r="Q206" s="23" t="str">
        <f>IF(BS206&lt;&gt;"",
    IF(INT('Data Sheet'!$A$19)=INT('Data Sheet'!$B$15),
        --(INT('Data Sheet'!$A$15) &amp; "." &amp; BS206),
        IF(AND((--(INT('Data Sheet'!$A$15) &amp; "." &amp; BS206)&gt;=--('Data Sheet'!$A$15)), (--(INT('Data Sheet'!$A$15) &amp; "." &amp; BS206)&lt;=--('Data Sheet'!$B$15))),
            --(INT('Data Sheet'!$A$15) &amp; "." &amp; BS206),
            --(INT('Data Sheet'!$B$15) &amp; "." &amp; BS206)
        )
    ),
    IF(BQ206&lt;&gt;"",
        IF(INT('Data Sheet'!$A$15)=INT('Data Sheet'!$B$15),
            --(INT('Data Sheet'!$A$15) &amp; "." &amp; RIGHT(BQ206,3)),
            IF(AND((--(INT('Data Sheet'!$A$15) &amp; "." &amp; RIGHT(BQ206,3))&gt;=--('Data Sheet'!$A$15)), (--(INT('Data Sheet'!$A$15) &amp; "." &amp; RIGHT(BQ206,3))&lt;=--('Data Sheet'!$B$15))),
                --(INT('Data Sheet'!$A$15) &amp; "." &amp; RIGHT(BQ206,3)),
                --(INT('Data Sheet'!$B$15) &amp; "." &amp; RIGHT(BQ206,3))
            )
        ),
        "OK"
    )
)</f>
        <v>OK</v>
      </c>
      <c r="R206" s="19"/>
      <c r="S206" s="19"/>
      <c r="T206" s="19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1"/>
      <c r="AU206" s="21"/>
      <c r="AV206" s="21"/>
      <c r="AW206" s="22"/>
      <c r="AX206" s="99"/>
      <c r="AY206" s="20"/>
      <c r="AZ206" s="20"/>
      <c r="BA206" s="22"/>
      <c r="BB206">
        <v>198</v>
      </c>
      <c r="BC206" s="80"/>
      <c r="BD206" s="80"/>
      <c r="BE206" s="80"/>
      <c r="BF206" s="80"/>
      <c r="BG206" s="32" t="str">
        <f t="shared" si="37"/>
        <v/>
      </c>
      <c r="BH206" s="78">
        <f t="shared" si="35"/>
        <v>0</v>
      </c>
      <c r="BI206" s="2">
        <f t="shared" si="38"/>
        <v>0</v>
      </c>
      <c r="BJ206" s="2">
        <f t="shared" si="39"/>
        <v>0</v>
      </c>
      <c r="BK206" s="2">
        <f t="shared" si="36"/>
        <v>0</v>
      </c>
    </row>
    <row r="207" spans="2:63" ht="15" customHeight="1" x14ac:dyDescent="0.25">
      <c r="B207" s="14">
        <v>199</v>
      </c>
      <c r="C207" s="95" t="str">
        <f t="shared" si="40"/>
        <v/>
      </c>
      <c r="D207" s="15" t="str">
        <f t="shared" si="34"/>
        <v>OK</v>
      </c>
      <c r="E207" s="16" t="e">
        <f>VLOOKUP('Data Sheet'!$B$8,'Data Sheet'!$I$2:$J$9,2,FALSE)</f>
        <v>#N/A</v>
      </c>
      <c r="F207" s="16" t="str">
        <f t="shared" si="41"/>
        <v/>
      </c>
      <c r="G207" s="103">
        <f t="shared" si="42"/>
        <v>0</v>
      </c>
      <c r="H207" s="17" t="s">
        <v>26</v>
      </c>
      <c r="I207" s="17" t="s">
        <v>26</v>
      </c>
      <c r="J207" s="17" t="str">
        <f>IF('Data Sheet'!$B$9="NC-50","N/A","OK")</f>
        <v>OK</v>
      </c>
      <c r="K207" s="17" t="str">
        <f>IF('Data Sheet'!$B$9="NC-50","N/A","OK")</f>
        <v>OK</v>
      </c>
      <c r="L207" s="17" t="str">
        <f t="shared" si="43"/>
        <v>OK</v>
      </c>
      <c r="M207" s="17" t="str">
        <f t="shared" si="44"/>
        <v>OK</v>
      </c>
      <c r="N207" s="18" t="str">
        <f>IF(BO207&lt;&gt;"",
    IF(INT('Data Sheet'!$A$19)=INT('Data Sheet'!$B$19),
        --(INT('Data Sheet'!$A$19) &amp; "." &amp; BO207),
        IF(AND((--(INT('Data Sheet'!$A$19) &amp; "." &amp; BO207)&gt;=--('Data Sheet'!$A$19)), (--(INT('Data Sheet'!$A$19) &amp; "." &amp; BO207)&lt;=--('Data Sheet'!$B$19))),
            --(INT('Data Sheet'!$A$19) &amp; "." &amp; BO207),
            --(INT('Data Sheet'!$B$19) &amp; "." &amp; BO207)
        )
    ),
    IF(BN207&lt;&gt;"",
        IF(INT('Data Sheet'!$A$19)=INT('Data Sheet'!$B$19),
            --(INT('Data Sheet'!$A$19) &amp; "." &amp; LEFT(BN207,3)),
            IF(AND((--(INT('Data Sheet'!$A$19) &amp; "." &amp; LEFT(BN207,3))&gt;=--('Data Sheet'!$A$19)), (--(INT('Data Sheet'!$A$19) &amp; "." &amp; LEFT(BN207,3))&lt;=--('Data Sheet'!$B$19))),
                --(INT('Data Sheet'!$A$19) &amp; "." &amp; LEFT(BN207,3)),
                --(INT('Data Sheet'!$B$19) &amp; "." &amp; LEFT(BN207,3))
            )
        ),
        "OK"
    )
)</f>
        <v>OK</v>
      </c>
      <c r="O207" s="23" t="str">
        <f>IF(BP207&lt;&gt;"",
    IF(INT('Data Sheet'!$A$19)=INT('Data Sheet'!$B$19),
        --(INT('Data Sheet'!$A$19) &amp; "." &amp; BP207),
        IF(AND((--(INT('Data Sheet'!$A$19) &amp; "." &amp; BP207)&gt;=--('Data Sheet'!$A$19)), (--(INT('Data Sheet'!$A$19) &amp; "." &amp; BP207)&lt;=--('Data Sheet'!$B$19))),
            --(INT('Data Sheet'!$A$19) &amp; "." &amp; BP207),
            --(INT('Data Sheet'!$B$19) &amp; "." &amp; BP207)
        )
    ),
    IF(BN207&lt;&gt;"",
        IF(INT('Data Sheet'!$A$19)=INT('Data Sheet'!$B$19),
            --(INT('Data Sheet'!$A$19) &amp; "." &amp; RIGHT(BN207,3)),
            IF(AND((--(INT('Data Sheet'!$A$19) &amp; "." &amp; RIGHT(BN207,3))&gt;=--('Data Sheet'!$A$19)), (--(INT('Data Sheet'!$A$19) &amp; "." &amp; RIGHT(BN207,3))&lt;=--('Data Sheet'!$B$19))),
                --(INT('Data Sheet'!$A$19) &amp; "." &amp; RIGHT(BN207,3)),
                --(INT('Data Sheet'!$B$19) &amp; "." &amp; RIGHT(BN207,3))
            )
        ),
        "OK"
    )
)</f>
        <v>OK</v>
      </c>
      <c r="P207" s="23" t="str">
        <f>IF(BR207&lt;&gt;"",
    IF(INT('Data Sheet'!$A$19)=INT('Data Sheet'!$B$15),
        --(INT('Data Sheet'!$A$15) &amp; "." &amp; BR207),
        IF(AND((--(INT('Data Sheet'!$A$15) &amp; "." &amp; BR207)&gt;=--('Data Sheet'!$A$15)), (--(INT('Data Sheet'!$A$15) &amp; "." &amp; BR207)&lt;=--('Data Sheet'!$B$15))),
            --(INT('Data Sheet'!$A$15) &amp; "." &amp; BR207),
            --(INT('Data Sheet'!$B$15) &amp; "." &amp; BR207)
        )
    ),
    IF(BQ207&lt;&gt;"",
        IF(INT('Data Sheet'!$A$15)=INT('Data Sheet'!$B$15),
            --(INT('Data Sheet'!$A$15) &amp; "." &amp; LEFT(BQ207,3)),
            IF(AND((--(INT('Data Sheet'!$A$15) &amp; "." &amp; LEFT(BQ207,3))&gt;=--('Data Sheet'!$A$15)), (--(INT('Data Sheet'!$A$15) &amp; "." &amp; LEFT(BQ207,3))&lt;=--('Data Sheet'!$B$15))),
                --(INT('Data Sheet'!$A$15) &amp; "." &amp; LEFT(BQ207,3)),
                --(INT('Data Sheet'!$B$15) &amp; "." &amp; LEFT(BQ207,3))
            )
        ),
        "OK"
    )
)</f>
        <v>OK</v>
      </c>
      <c r="Q207" s="23" t="str">
        <f>IF(BS207&lt;&gt;"",
    IF(INT('Data Sheet'!$A$19)=INT('Data Sheet'!$B$15),
        --(INT('Data Sheet'!$A$15) &amp; "." &amp; BS207),
        IF(AND((--(INT('Data Sheet'!$A$15) &amp; "." &amp; BS207)&gt;=--('Data Sheet'!$A$15)), (--(INT('Data Sheet'!$A$15) &amp; "." &amp; BS207)&lt;=--('Data Sheet'!$B$15))),
            --(INT('Data Sheet'!$A$15) &amp; "." &amp; BS207),
            --(INT('Data Sheet'!$B$15) &amp; "." &amp; BS207)
        )
    ),
    IF(BQ207&lt;&gt;"",
        IF(INT('Data Sheet'!$A$15)=INT('Data Sheet'!$B$15),
            --(INT('Data Sheet'!$A$15) &amp; "." &amp; RIGHT(BQ207,3)),
            IF(AND((--(INT('Data Sheet'!$A$15) &amp; "." &amp; RIGHT(BQ207,3))&gt;=--('Data Sheet'!$A$15)), (--(INT('Data Sheet'!$A$15) &amp; "." &amp; RIGHT(BQ207,3))&lt;=--('Data Sheet'!$B$15))),
                --(INT('Data Sheet'!$A$15) &amp; "." &amp; RIGHT(BQ207,3)),
                --(INT('Data Sheet'!$B$15) &amp; "." &amp; RIGHT(BQ207,3))
            )
        ),
        "OK"
    )
)</f>
        <v>OK</v>
      </c>
      <c r="R207" s="19"/>
      <c r="S207" s="19"/>
      <c r="T207" s="19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1"/>
      <c r="AU207" s="21"/>
      <c r="AV207" s="21"/>
      <c r="AW207" s="22"/>
      <c r="AX207" s="99"/>
      <c r="AY207" s="20"/>
      <c r="AZ207" s="20"/>
      <c r="BA207" s="22"/>
      <c r="BB207">
        <v>199</v>
      </c>
      <c r="BC207" s="80"/>
      <c r="BD207" s="80"/>
      <c r="BE207" s="80"/>
      <c r="BF207" s="80"/>
      <c r="BG207" s="32" t="str">
        <f t="shared" si="37"/>
        <v/>
      </c>
      <c r="BH207" s="78">
        <f t="shared" si="35"/>
        <v>0</v>
      </c>
      <c r="BI207" s="2">
        <f t="shared" si="38"/>
        <v>0</v>
      </c>
      <c r="BJ207" s="2">
        <f t="shared" si="39"/>
        <v>0</v>
      </c>
      <c r="BK207" s="2">
        <f t="shared" si="36"/>
        <v>0</v>
      </c>
    </row>
    <row r="208" spans="2:63" ht="15" customHeight="1" x14ac:dyDescent="0.25">
      <c r="B208" s="14">
        <v>200</v>
      </c>
      <c r="C208" s="95" t="str">
        <f t="shared" si="40"/>
        <v/>
      </c>
      <c r="D208" s="15" t="str">
        <f t="shared" si="34"/>
        <v>OK</v>
      </c>
      <c r="E208" s="16" t="e">
        <f>VLOOKUP('Data Sheet'!$B$8,'Data Sheet'!$I$2:$J$9,2,FALSE)</f>
        <v>#N/A</v>
      </c>
      <c r="F208" s="16" t="str">
        <f t="shared" si="41"/>
        <v/>
      </c>
      <c r="G208" s="103">
        <f t="shared" si="42"/>
        <v>0</v>
      </c>
      <c r="H208" s="17" t="s">
        <v>26</v>
      </c>
      <c r="I208" s="17" t="s">
        <v>26</v>
      </c>
      <c r="J208" s="17" t="str">
        <f>IF('Data Sheet'!$B$9="NC-50","N/A","OK")</f>
        <v>OK</v>
      </c>
      <c r="K208" s="17" t="str">
        <f>IF('Data Sheet'!$B$9="NC-50","N/A","OK")</f>
        <v>OK</v>
      </c>
      <c r="L208" s="17" t="str">
        <f t="shared" si="43"/>
        <v>OK</v>
      </c>
      <c r="M208" s="17" t="str">
        <f t="shared" si="44"/>
        <v>OK</v>
      </c>
      <c r="N208" s="18" t="str">
        <f>IF(BO208&lt;&gt;"",
    IF(INT('Data Sheet'!$A$19)=INT('Data Sheet'!$B$19),
        --(INT('Data Sheet'!$A$19) &amp; "." &amp; BO208),
        IF(AND((--(INT('Data Sheet'!$A$19) &amp; "." &amp; BO208)&gt;=--('Data Sheet'!$A$19)), (--(INT('Data Sheet'!$A$19) &amp; "." &amp; BO208)&lt;=--('Data Sheet'!$B$19))),
            --(INT('Data Sheet'!$A$19) &amp; "." &amp; BO208),
            --(INT('Data Sheet'!$B$19) &amp; "." &amp; BO208)
        )
    ),
    IF(BN208&lt;&gt;"",
        IF(INT('Data Sheet'!$A$19)=INT('Data Sheet'!$B$19),
            --(INT('Data Sheet'!$A$19) &amp; "." &amp; LEFT(BN208,3)),
            IF(AND((--(INT('Data Sheet'!$A$19) &amp; "." &amp; LEFT(BN208,3))&gt;=--('Data Sheet'!$A$19)), (--(INT('Data Sheet'!$A$19) &amp; "." &amp; LEFT(BN208,3))&lt;=--('Data Sheet'!$B$19))),
                --(INT('Data Sheet'!$A$19) &amp; "." &amp; LEFT(BN208,3)),
                --(INT('Data Sheet'!$B$19) &amp; "." &amp; LEFT(BN208,3))
            )
        ),
        "OK"
    )
)</f>
        <v>OK</v>
      </c>
      <c r="O208" s="23" t="str">
        <f>IF(BP208&lt;&gt;"",
    IF(INT('Data Sheet'!$A$19)=INT('Data Sheet'!$B$19),
        --(INT('Data Sheet'!$A$19) &amp; "." &amp; BP208),
        IF(AND((--(INT('Data Sheet'!$A$19) &amp; "." &amp; BP208)&gt;=--('Data Sheet'!$A$19)), (--(INT('Data Sheet'!$A$19) &amp; "." &amp; BP208)&lt;=--('Data Sheet'!$B$19))),
            --(INT('Data Sheet'!$A$19) &amp; "." &amp; BP208),
            --(INT('Data Sheet'!$B$19) &amp; "." &amp; BP208)
        )
    ),
    IF(BN208&lt;&gt;"",
        IF(INT('Data Sheet'!$A$19)=INT('Data Sheet'!$B$19),
            --(INT('Data Sheet'!$A$19) &amp; "." &amp; RIGHT(BN208,3)),
            IF(AND((--(INT('Data Sheet'!$A$19) &amp; "." &amp; RIGHT(BN208,3))&gt;=--('Data Sheet'!$A$19)), (--(INT('Data Sheet'!$A$19) &amp; "." &amp; RIGHT(BN208,3))&lt;=--('Data Sheet'!$B$19))),
                --(INT('Data Sheet'!$A$19) &amp; "." &amp; RIGHT(BN208,3)),
                --(INT('Data Sheet'!$B$19) &amp; "." &amp; RIGHT(BN208,3))
            )
        ),
        "OK"
    )
)</f>
        <v>OK</v>
      </c>
      <c r="P208" s="23" t="str">
        <f>IF(BR208&lt;&gt;"",
    IF(INT('Data Sheet'!$A$19)=INT('Data Sheet'!$B$15),
        --(INT('Data Sheet'!$A$15) &amp; "." &amp; BR208),
        IF(AND((--(INT('Data Sheet'!$A$15) &amp; "." &amp; BR208)&gt;=--('Data Sheet'!$A$15)), (--(INT('Data Sheet'!$A$15) &amp; "." &amp; BR208)&lt;=--('Data Sheet'!$B$15))),
            --(INT('Data Sheet'!$A$15) &amp; "." &amp; BR208),
            --(INT('Data Sheet'!$B$15) &amp; "." &amp; BR208)
        )
    ),
    IF(BQ208&lt;&gt;"",
        IF(INT('Data Sheet'!$A$15)=INT('Data Sheet'!$B$15),
            --(INT('Data Sheet'!$A$15) &amp; "." &amp; LEFT(BQ208,3)),
            IF(AND((--(INT('Data Sheet'!$A$15) &amp; "." &amp; LEFT(BQ208,3))&gt;=--('Data Sheet'!$A$15)), (--(INT('Data Sheet'!$A$15) &amp; "." &amp; LEFT(BQ208,3))&lt;=--('Data Sheet'!$B$15))),
                --(INT('Data Sheet'!$A$15) &amp; "." &amp; LEFT(BQ208,3)),
                --(INT('Data Sheet'!$B$15) &amp; "." &amp; LEFT(BQ208,3))
            )
        ),
        "OK"
    )
)</f>
        <v>OK</v>
      </c>
      <c r="Q208" s="23" t="str">
        <f>IF(BS208&lt;&gt;"",
    IF(INT('Data Sheet'!$A$19)=INT('Data Sheet'!$B$15),
        --(INT('Data Sheet'!$A$15) &amp; "." &amp; BS208),
        IF(AND((--(INT('Data Sheet'!$A$15) &amp; "." &amp; BS208)&gt;=--('Data Sheet'!$A$15)), (--(INT('Data Sheet'!$A$15) &amp; "." &amp; BS208)&lt;=--('Data Sheet'!$B$15))),
            --(INT('Data Sheet'!$A$15) &amp; "." &amp; BS208),
            --(INT('Data Sheet'!$B$15) &amp; "." &amp; BS208)
        )
    ),
    IF(BQ208&lt;&gt;"",
        IF(INT('Data Sheet'!$A$15)=INT('Data Sheet'!$B$15),
            --(INT('Data Sheet'!$A$15) &amp; "." &amp; RIGHT(BQ208,3)),
            IF(AND((--(INT('Data Sheet'!$A$15) &amp; "." &amp; RIGHT(BQ208,3))&gt;=--('Data Sheet'!$A$15)), (--(INT('Data Sheet'!$A$15) &amp; "." &amp; RIGHT(BQ208,3))&lt;=--('Data Sheet'!$B$15))),
                --(INT('Data Sheet'!$A$15) &amp; "." &amp; RIGHT(BQ208,3)),
                --(INT('Data Sheet'!$B$15) &amp; "." &amp; RIGHT(BQ208,3))
            )
        ),
        "OK"
    )
)</f>
        <v>OK</v>
      </c>
      <c r="R208" s="19"/>
      <c r="S208" s="19"/>
      <c r="T208" s="19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1"/>
      <c r="AU208" s="21"/>
      <c r="AV208" s="21"/>
      <c r="AW208" s="22"/>
      <c r="AX208" s="99"/>
      <c r="AY208" s="20"/>
      <c r="AZ208" s="20"/>
      <c r="BA208" s="22"/>
      <c r="BB208">
        <v>200</v>
      </c>
      <c r="BC208" s="80"/>
      <c r="BD208" s="80"/>
      <c r="BE208" s="80"/>
      <c r="BF208" s="80"/>
      <c r="BG208" s="32" t="str">
        <f t="shared" si="37"/>
        <v/>
      </c>
      <c r="BH208" s="78">
        <f t="shared" si="35"/>
        <v>0</v>
      </c>
      <c r="BI208" s="2">
        <f t="shared" si="38"/>
        <v>0</v>
      </c>
      <c r="BJ208" s="2">
        <f t="shared" si="39"/>
        <v>0</v>
      </c>
      <c r="BK208" s="2">
        <f t="shared" si="36"/>
        <v>0</v>
      </c>
    </row>
    <row r="209" spans="2:63" ht="15" customHeight="1" x14ac:dyDescent="0.25">
      <c r="B209" s="14">
        <v>201</v>
      </c>
      <c r="C209" s="95" t="str">
        <f t="shared" si="40"/>
        <v/>
      </c>
      <c r="D209" s="15" t="str">
        <f t="shared" si="34"/>
        <v>OK</v>
      </c>
      <c r="E209" s="16" t="e">
        <f>VLOOKUP('Data Sheet'!$B$8,'Data Sheet'!$I$2:$J$9,2,FALSE)</f>
        <v>#N/A</v>
      </c>
      <c r="F209" s="16" t="str">
        <f t="shared" si="41"/>
        <v/>
      </c>
      <c r="G209" s="103">
        <f t="shared" si="42"/>
        <v>0</v>
      </c>
      <c r="H209" s="17" t="s">
        <v>26</v>
      </c>
      <c r="I209" s="17" t="s">
        <v>26</v>
      </c>
      <c r="J209" s="17" t="str">
        <f>IF('Data Sheet'!$B$9="NC-50","N/A","OK")</f>
        <v>OK</v>
      </c>
      <c r="K209" s="17" t="str">
        <f>IF('Data Sheet'!$B$9="NC-50","N/A","OK")</f>
        <v>OK</v>
      </c>
      <c r="L209" s="17" t="str">
        <f t="shared" si="43"/>
        <v>OK</v>
      </c>
      <c r="M209" s="17" t="str">
        <f t="shared" si="44"/>
        <v>OK</v>
      </c>
      <c r="N209" s="18" t="str">
        <f>IF(BO209&lt;&gt;"",
    IF(INT('Data Sheet'!$A$19)=INT('Data Sheet'!$B$19),
        --(INT('Data Sheet'!$A$19) &amp; "." &amp; BO209),
        IF(AND((--(INT('Data Sheet'!$A$19) &amp; "." &amp; BO209)&gt;=--('Data Sheet'!$A$19)), (--(INT('Data Sheet'!$A$19) &amp; "." &amp; BO209)&lt;=--('Data Sheet'!$B$19))),
            --(INT('Data Sheet'!$A$19) &amp; "." &amp; BO209),
            --(INT('Data Sheet'!$B$19) &amp; "." &amp; BO209)
        )
    ),
    IF(BN209&lt;&gt;"",
        IF(INT('Data Sheet'!$A$19)=INT('Data Sheet'!$B$19),
            --(INT('Data Sheet'!$A$19) &amp; "." &amp; LEFT(BN209,3)),
            IF(AND((--(INT('Data Sheet'!$A$19) &amp; "." &amp; LEFT(BN209,3))&gt;=--('Data Sheet'!$A$19)), (--(INT('Data Sheet'!$A$19) &amp; "." &amp; LEFT(BN209,3))&lt;=--('Data Sheet'!$B$19))),
                --(INT('Data Sheet'!$A$19) &amp; "." &amp; LEFT(BN209,3)),
                --(INT('Data Sheet'!$B$19) &amp; "." &amp; LEFT(BN209,3))
            )
        ),
        "OK"
    )
)</f>
        <v>OK</v>
      </c>
      <c r="O209" s="23" t="str">
        <f>IF(BP209&lt;&gt;"",
    IF(INT('Data Sheet'!$A$19)=INT('Data Sheet'!$B$19),
        --(INT('Data Sheet'!$A$19) &amp; "." &amp; BP209),
        IF(AND((--(INT('Data Sheet'!$A$19) &amp; "." &amp; BP209)&gt;=--('Data Sheet'!$A$19)), (--(INT('Data Sheet'!$A$19) &amp; "." &amp; BP209)&lt;=--('Data Sheet'!$B$19))),
            --(INT('Data Sheet'!$A$19) &amp; "." &amp; BP209),
            --(INT('Data Sheet'!$B$19) &amp; "." &amp; BP209)
        )
    ),
    IF(BN209&lt;&gt;"",
        IF(INT('Data Sheet'!$A$19)=INT('Data Sheet'!$B$19),
            --(INT('Data Sheet'!$A$19) &amp; "." &amp; RIGHT(BN209,3)),
            IF(AND((--(INT('Data Sheet'!$A$19) &amp; "." &amp; RIGHT(BN209,3))&gt;=--('Data Sheet'!$A$19)), (--(INT('Data Sheet'!$A$19) &amp; "." &amp; RIGHT(BN209,3))&lt;=--('Data Sheet'!$B$19))),
                --(INT('Data Sheet'!$A$19) &amp; "." &amp; RIGHT(BN209,3)),
                --(INT('Data Sheet'!$B$19) &amp; "." &amp; RIGHT(BN209,3))
            )
        ),
        "OK"
    )
)</f>
        <v>OK</v>
      </c>
      <c r="P209" s="23" t="str">
        <f>IF(BR209&lt;&gt;"",
    IF(INT('Data Sheet'!$A$19)=INT('Data Sheet'!$B$15),
        --(INT('Data Sheet'!$A$15) &amp; "." &amp; BR209),
        IF(AND((--(INT('Data Sheet'!$A$15) &amp; "." &amp; BR209)&gt;=--('Data Sheet'!$A$15)), (--(INT('Data Sheet'!$A$15) &amp; "." &amp; BR209)&lt;=--('Data Sheet'!$B$15))),
            --(INT('Data Sheet'!$A$15) &amp; "." &amp; BR209),
            --(INT('Data Sheet'!$B$15) &amp; "." &amp; BR209)
        )
    ),
    IF(BQ209&lt;&gt;"",
        IF(INT('Data Sheet'!$A$15)=INT('Data Sheet'!$B$15),
            --(INT('Data Sheet'!$A$15) &amp; "." &amp; LEFT(BQ209,3)),
            IF(AND((--(INT('Data Sheet'!$A$15) &amp; "." &amp; LEFT(BQ209,3))&gt;=--('Data Sheet'!$A$15)), (--(INT('Data Sheet'!$A$15) &amp; "." &amp; LEFT(BQ209,3))&lt;=--('Data Sheet'!$B$15))),
                --(INT('Data Sheet'!$A$15) &amp; "." &amp; LEFT(BQ209,3)),
                --(INT('Data Sheet'!$B$15) &amp; "." &amp; LEFT(BQ209,3))
            )
        ),
        "OK"
    )
)</f>
        <v>OK</v>
      </c>
      <c r="Q209" s="23" t="str">
        <f>IF(BS209&lt;&gt;"",
    IF(INT('Data Sheet'!$A$19)=INT('Data Sheet'!$B$15),
        --(INT('Data Sheet'!$A$15) &amp; "." &amp; BS209),
        IF(AND((--(INT('Data Sheet'!$A$15) &amp; "." &amp; BS209)&gt;=--('Data Sheet'!$A$15)), (--(INT('Data Sheet'!$A$15) &amp; "." &amp; BS209)&lt;=--('Data Sheet'!$B$15))),
            --(INT('Data Sheet'!$A$15) &amp; "." &amp; BS209),
            --(INT('Data Sheet'!$B$15) &amp; "." &amp; BS209)
        )
    ),
    IF(BQ209&lt;&gt;"",
        IF(INT('Data Sheet'!$A$15)=INT('Data Sheet'!$B$15),
            --(INT('Data Sheet'!$A$15) &amp; "." &amp; RIGHT(BQ209,3)),
            IF(AND((--(INT('Data Sheet'!$A$15) &amp; "." &amp; RIGHT(BQ209,3))&gt;=--('Data Sheet'!$A$15)), (--(INT('Data Sheet'!$A$15) &amp; "." &amp; RIGHT(BQ209,3))&lt;=--('Data Sheet'!$B$15))),
                --(INT('Data Sheet'!$A$15) &amp; "." &amp; RIGHT(BQ209,3)),
                --(INT('Data Sheet'!$B$15) &amp; "." &amp; RIGHT(BQ209,3))
            )
        ),
        "OK"
    )
)</f>
        <v>OK</v>
      </c>
      <c r="R209" s="19"/>
      <c r="S209" s="19"/>
      <c r="T209" s="19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1"/>
      <c r="AU209" s="21"/>
      <c r="AV209" s="21"/>
      <c r="AW209" s="22"/>
      <c r="AX209" s="99"/>
      <c r="AY209" s="20"/>
      <c r="AZ209" s="20"/>
      <c r="BA209" s="22"/>
      <c r="BB209">
        <v>201</v>
      </c>
      <c r="BC209" s="80"/>
      <c r="BD209" s="80"/>
      <c r="BE209" s="80"/>
      <c r="BF209" s="80"/>
      <c r="BG209" s="32" t="str">
        <f t="shared" si="37"/>
        <v/>
      </c>
      <c r="BH209" s="78">
        <f t="shared" si="35"/>
        <v>0</v>
      </c>
      <c r="BI209" s="2">
        <f t="shared" si="38"/>
        <v>0</v>
      </c>
      <c r="BJ209" s="2">
        <f t="shared" si="39"/>
        <v>0</v>
      </c>
      <c r="BK209" s="2">
        <f t="shared" si="36"/>
        <v>0</v>
      </c>
    </row>
    <row r="210" spans="2:63" ht="15" customHeight="1" x14ac:dyDescent="0.25">
      <c r="B210" s="14">
        <v>202</v>
      </c>
      <c r="C210" s="95" t="str">
        <f t="shared" si="40"/>
        <v/>
      </c>
      <c r="D210" s="15" t="str">
        <f t="shared" si="34"/>
        <v>OK</v>
      </c>
      <c r="E210" s="16" t="e">
        <f>VLOOKUP('Data Sheet'!$B$8,'Data Sheet'!$I$2:$J$9,2,FALSE)</f>
        <v>#N/A</v>
      </c>
      <c r="F210" s="16" t="str">
        <f t="shared" si="41"/>
        <v/>
      </c>
      <c r="G210" s="103">
        <f t="shared" si="42"/>
        <v>0</v>
      </c>
      <c r="H210" s="17" t="s">
        <v>26</v>
      </c>
      <c r="I210" s="17" t="s">
        <v>26</v>
      </c>
      <c r="J210" s="17" t="str">
        <f>IF('Data Sheet'!$B$9="NC-50","N/A","OK")</f>
        <v>OK</v>
      </c>
      <c r="K210" s="17" t="str">
        <f>IF('Data Sheet'!$B$9="NC-50","N/A","OK")</f>
        <v>OK</v>
      </c>
      <c r="L210" s="17" t="str">
        <f t="shared" si="43"/>
        <v>OK</v>
      </c>
      <c r="M210" s="17" t="str">
        <f t="shared" si="44"/>
        <v>OK</v>
      </c>
      <c r="N210" s="18" t="str">
        <f>IF(BO210&lt;&gt;"",
    IF(INT('Data Sheet'!$A$19)=INT('Data Sheet'!$B$19),
        --(INT('Data Sheet'!$A$19) &amp; "." &amp; BO210),
        IF(AND((--(INT('Data Sheet'!$A$19) &amp; "." &amp; BO210)&gt;=--('Data Sheet'!$A$19)), (--(INT('Data Sheet'!$A$19) &amp; "." &amp; BO210)&lt;=--('Data Sheet'!$B$19))),
            --(INT('Data Sheet'!$A$19) &amp; "." &amp; BO210),
            --(INT('Data Sheet'!$B$19) &amp; "." &amp; BO210)
        )
    ),
    IF(BN210&lt;&gt;"",
        IF(INT('Data Sheet'!$A$19)=INT('Data Sheet'!$B$19),
            --(INT('Data Sheet'!$A$19) &amp; "." &amp; LEFT(BN210,3)),
            IF(AND((--(INT('Data Sheet'!$A$19) &amp; "." &amp; LEFT(BN210,3))&gt;=--('Data Sheet'!$A$19)), (--(INT('Data Sheet'!$A$19) &amp; "." &amp; LEFT(BN210,3))&lt;=--('Data Sheet'!$B$19))),
                --(INT('Data Sheet'!$A$19) &amp; "." &amp; LEFT(BN210,3)),
                --(INT('Data Sheet'!$B$19) &amp; "." &amp; LEFT(BN210,3))
            )
        ),
        "OK"
    )
)</f>
        <v>OK</v>
      </c>
      <c r="O210" s="23" t="str">
        <f>IF(BP210&lt;&gt;"",
    IF(INT('Data Sheet'!$A$19)=INT('Data Sheet'!$B$19),
        --(INT('Data Sheet'!$A$19) &amp; "." &amp; BP210),
        IF(AND((--(INT('Data Sheet'!$A$19) &amp; "." &amp; BP210)&gt;=--('Data Sheet'!$A$19)), (--(INT('Data Sheet'!$A$19) &amp; "." &amp; BP210)&lt;=--('Data Sheet'!$B$19))),
            --(INT('Data Sheet'!$A$19) &amp; "." &amp; BP210),
            --(INT('Data Sheet'!$B$19) &amp; "." &amp; BP210)
        )
    ),
    IF(BN210&lt;&gt;"",
        IF(INT('Data Sheet'!$A$19)=INT('Data Sheet'!$B$19),
            --(INT('Data Sheet'!$A$19) &amp; "." &amp; RIGHT(BN210,3)),
            IF(AND((--(INT('Data Sheet'!$A$19) &amp; "." &amp; RIGHT(BN210,3))&gt;=--('Data Sheet'!$A$19)), (--(INT('Data Sheet'!$A$19) &amp; "." &amp; RIGHT(BN210,3))&lt;=--('Data Sheet'!$B$19))),
                --(INT('Data Sheet'!$A$19) &amp; "." &amp; RIGHT(BN210,3)),
                --(INT('Data Sheet'!$B$19) &amp; "." &amp; RIGHT(BN210,3))
            )
        ),
        "OK"
    )
)</f>
        <v>OK</v>
      </c>
      <c r="P210" s="23" t="str">
        <f>IF(BR210&lt;&gt;"",
    IF(INT('Data Sheet'!$A$19)=INT('Data Sheet'!$B$15),
        --(INT('Data Sheet'!$A$15) &amp; "." &amp; BR210),
        IF(AND((--(INT('Data Sheet'!$A$15) &amp; "." &amp; BR210)&gt;=--('Data Sheet'!$A$15)), (--(INT('Data Sheet'!$A$15) &amp; "." &amp; BR210)&lt;=--('Data Sheet'!$B$15))),
            --(INT('Data Sheet'!$A$15) &amp; "." &amp; BR210),
            --(INT('Data Sheet'!$B$15) &amp; "." &amp; BR210)
        )
    ),
    IF(BQ210&lt;&gt;"",
        IF(INT('Data Sheet'!$A$15)=INT('Data Sheet'!$B$15),
            --(INT('Data Sheet'!$A$15) &amp; "." &amp; LEFT(BQ210,3)),
            IF(AND((--(INT('Data Sheet'!$A$15) &amp; "." &amp; LEFT(BQ210,3))&gt;=--('Data Sheet'!$A$15)), (--(INT('Data Sheet'!$A$15) &amp; "." &amp; LEFT(BQ210,3))&lt;=--('Data Sheet'!$B$15))),
                --(INT('Data Sheet'!$A$15) &amp; "." &amp; LEFT(BQ210,3)),
                --(INT('Data Sheet'!$B$15) &amp; "." &amp; LEFT(BQ210,3))
            )
        ),
        "OK"
    )
)</f>
        <v>OK</v>
      </c>
      <c r="Q210" s="23" t="str">
        <f>IF(BS210&lt;&gt;"",
    IF(INT('Data Sheet'!$A$19)=INT('Data Sheet'!$B$15),
        --(INT('Data Sheet'!$A$15) &amp; "." &amp; BS210),
        IF(AND((--(INT('Data Sheet'!$A$15) &amp; "." &amp; BS210)&gt;=--('Data Sheet'!$A$15)), (--(INT('Data Sheet'!$A$15) &amp; "." &amp; BS210)&lt;=--('Data Sheet'!$B$15))),
            --(INT('Data Sheet'!$A$15) &amp; "." &amp; BS210),
            --(INT('Data Sheet'!$B$15) &amp; "." &amp; BS210)
        )
    ),
    IF(BQ210&lt;&gt;"",
        IF(INT('Data Sheet'!$A$15)=INT('Data Sheet'!$B$15),
            --(INT('Data Sheet'!$A$15) &amp; "." &amp; RIGHT(BQ210,3)),
            IF(AND((--(INT('Data Sheet'!$A$15) &amp; "." &amp; RIGHT(BQ210,3))&gt;=--('Data Sheet'!$A$15)), (--(INT('Data Sheet'!$A$15) &amp; "." &amp; RIGHT(BQ210,3))&lt;=--('Data Sheet'!$B$15))),
                --(INT('Data Sheet'!$A$15) &amp; "." &amp; RIGHT(BQ210,3)),
                --(INT('Data Sheet'!$B$15) &amp; "." &amp; RIGHT(BQ210,3))
            )
        ),
        "OK"
    )
)</f>
        <v>OK</v>
      </c>
      <c r="R210" s="19"/>
      <c r="S210" s="19"/>
      <c r="T210" s="19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1"/>
      <c r="AU210" s="21"/>
      <c r="AV210" s="21"/>
      <c r="AW210" s="22"/>
      <c r="AX210" s="99"/>
      <c r="AY210" s="20"/>
      <c r="AZ210" s="20"/>
      <c r="BA210" s="22"/>
      <c r="BB210">
        <v>202</v>
      </c>
      <c r="BC210" s="80"/>
      <c r="BD210" s="80"/>
      <c r="BE210" s="80"/>
      <c r="BF210" s="80"/>
      <c r="BG210" s="32" t="str">
        <f t="shared" si="37"/>
        <v/>
      </c>
      <c r="BH210" s="78">
        <f t="shared" si="35"/>
        <v>0</v>
      </c>
      <c r="BI210" s="2">
        <f t="shared" si="38"/>
        <v>0</v>
      </c>
      <c r="BJ210" s="2">
        <f t="shared" si="39"/>
        <v>0</v>
      </c>
      <c r="BK210" s="2">
        <f t="shared" si="36"/>
        <v>0</v>
      </c>
    </row>
    <row r="211" spans="2:63" ht="15" customHeight="1" x14ac:dyDescent="0.25">
      <c r="B211" s="14">
        <v>203</v>
      </c>
      <c r="C211" s="95" t="str">
        <f t="shared" si="40"/>
        <v/>
      </c>
      <c r="D211" s="15" t="str">
        <f t="shared" si="34"/>
        <v>OK</v>
      </c>
      <c r="E211" s="16" t="e">
        <f>VLOOKUP('Data Sheet'!$B$8,'Data Sheet'!$I$2:$J$9,2,FALSE)</f>
        <v>#N/A</v>
      </c>
      <c r="F211" s="16" t="str">
        <f t="shared" si="41"/>
        <v/>
      </c>
      <c r="G211" s="103">
        <f t="shared" si="42"/>
        <v>0</v>
      </c>
      <c r="H211" s="17" t="s">
        <v>26</v>
      </c>
      <c r="I211" s="17" t="s">
        <v>26</v>
      </c>
      <c r="J211" s="17" t="str">
        <f>IF('Data Sheet'!$B$9="NC-50","N/A","OK")</f>
        <v>OK</v>
      </c>
      <c r="K211" s="17" t="str">
        <f>IF('Data Sheet'!$B$9="NC-50","N/A","OK")</f>
        <v>OK</v>
      </c>
      <c r="L211" s="17" t="str">
        <f t="shared" si="43"/>
        <v>OK</v>
      </c>
      <c r="M211" s="17" t="str">
        <f t="shared" si="44"/>
        <v>OK</v>
      </c>
      <c r="N211" s="18" t="str">
        <f>IF(BO211&lt;&gt;"",
    IF(INT('Data Sheet'!$A$19)=INT('Data Sheet'!$B$19),
        --(INT('Data Sheet'!$A$19) &amp; "." &amp; BO211),
        IF(AND((--(INT('Data Sheet'!$A$19) &amp; "." &amp; BO211)&gt;=--('Data Sheet'!$A$19)), (--(INT('Data Sheet'!$A$19) &amp; "." &amp; BO211)&lt;=--('Data Sheet'!$B$19))),
            --(INT('Data Sheet'!$A$19) &amp; "." &amp; BO211),
            --(INT('Data Sheet'!$B$19) &amp; "." &amp; BO211)
        )
    ),
    IF(BN211&lt;&gt;"",
        IF(INT('Data Sheet'!$A$19)=INT('Data Sheet'!$B$19),
            --(INT('Data Sheet'!$A$19) &amp; "." &amp; LEFT(BN211,3)),
            IF(AND((--(INT('Data Sheet'!$A$19) &amp; "." &amp; LEFT(BN211,3))&gt;=--('Data Sheet'!$A$19)), (--(INT('Data Sheet'!$A$19) &amp; "." &amp; LEFT(BN211,3))&lt;=--('Data Sheet'!$B$19))),
                --(INT('Data Sheet'!$A$19) &amp; "." &amp; LEFT(BN211,3)),
                --(INT('Data Sheet'!$B$19) &amp; "." &amp; LEFT(BN211,3))
            )
        ),
        "OK"
    )
)</f>
        <v>OK</v>
      </c>
      <c r="O211" s="23" t="str">
        <f>IF(BP211&lt;&gt;"",
    IF(INT('Data Sheet'!$A$19)=INT('Data Sheet'!$B$19),
        --(INT('Data Sheet'!$A$19) &amp; "." &amp; BP211),
        IF(AND((--(INT('Data Sheet'!$A$19) &amp; "." &amp; BP211)&gt;=--('Data Sheet'!$A$19)), (--(INT('Data Sheet'!$A$19) &amp; "." &amp; BP211)&lt;=--('Data Sheet'!$B$19))),
            --(INT('Data Sheet'!$A$19) &amp; "." &amp; BP211),
            --(INT('Data Sheet'!$B$19) &amp; "." &amp; BP211)
        )
    ),
    IF(BN211&lt;&gt;"",
        IF(INT('Data Sheet'!$A$19)=INT('Data Sheet'!$B$19),
            --(INT('Data Sheet'!$A$19) &amp; "." &amp; RIGHT(BN211,3)),
            IF(AND((--(INT('Data Sheet'!$A$19) &amp; "." &amp; RIGHT(BN211,3))&gt;=--('Data Sheet'!$A$19)), (--(INT('Data Sheet'!$A$19) &amp; "." &amp; RIGHT(BN211,3))&lt;=--('Data Sheet'!$B$19))),
                --(INT('Data Sheet'!$A$19) &amp; "." &amp; RIGHT(BN211,3)),
                --(INT('Data Sheet'!$B$19) &amp; "." &amp; RIGHT(BN211,3))
            )
        ),
        "OK"
    )
)</f>
        <v>OK</v>
      </c>
      <c r="P211" s="23" t="str">
        <f>IF(BR211&lt;&gt;"",
    IF(INT('Data Sheet'!$A$19)=INT('Data Sheet'!$B$15),
        --(INT('Data Sheet'!$A$15) &amp; "." &amp; BR211),
        IF(AND((--(INT('Data Sheet'!$A$15) &amp; "." &amp; BR211)&gt;=--('Data Sheet'!$A$15)), (--(INT('Data Sheet'!$A$15) &amp; "." &amp; BR211)&lt;=--('Data Sheet'!$B$15))),
            --(INT('Data Sheet'!$A$15) &amp; "." &amp; BR211),
            --(INT('Data Sheet'!$B$15) &amp; "." &amp; BR211)
        )
    ),
    IF(BQ211&lt;&gt;"",
        IF(INT('Data Sheet'!$A$15)=INT('Data Sheet'!$B$15),
            --(INT('Data Sheet'!$A$15) &amp; "." &amp; LEFT(BQ211,3)),
            IF(AND((--(INT('Data Sheet'!$A$15) &amp; "." &amp; LEFT(BQ211,3))&gt;=--('Data Sheet'!$A$15)), (--(INT('Data Sheet'!$A$15) &amp; "." &amp; LEFT(BQ211,3))&lt;=--('Data Sheet'!$B$15))),
                --(INT('Data Sheet'!$A$15) &amp; "." &amp; LEFT(BQ211,3)),
                --(INT('Data Sheet'!$B$15) &amp; "." &amp; LEFT(BQ211,3))
            )
        ),
        "OK"
    )
)</f>
        <v>OK</v>
      </c>
      <c r="Q211" s="23" t="str">
        <f>IF(BS211&lt;&gt;"",
    IF(INT('Data Sheet'!$A$19)=INT('Data Sheet'!$B$15),
        --(INT('Data Sheet'!$A$15) &amp; "." &amp; BS211),
        IF(AND((--(INT('Data Sheet'!$A$15) &amp; "." &amp; BS211)&gt;=--('Data Sheet'!$A$15)), (--(INT('Data Sheet'!$A$15) &amp; "." &amp; BS211)&lt;=--('Data Sheet'!$B$15))),
            --(INT('Data Sheet'!$A$15) &amp; "." &amp; BS211),
            --(INT('Data Sheet'!$B$15) &amp; "." &amp; BS211)
        )
    ),
    IF(BQ211&lt;&gt;"",
        IF(INT('Data Sheet'!$A$15)=INT('Data Sheet'!$B$15),
            --(INT('Data Sheet'!$A$15) &amp; "." &amp; RIGHT(BQ211,3)),
            IF(AND((--(INT('Data Sheet'!$A$15) &amp; "." &amp; RIGHT(BQ211,3))&gt;=--('Data Sheet'!$A$15)), (--(INT('Data Sheet'!$A$15) &amp; "." &amp; RIGHT(BQ211,3))&lt;=--('Data Sheet'!$B$15))),
                --(INT('Data Sheet'!$A$15) &amp; "." &amp; RIGHT(BQ211,3)),
                --(INT('Data Sheet'!$B$15) &amp; "." &amp; RIGHT(BQ211,3))
            )
        ),
        "OK"
    )
)</f>
        <v>OK</v>
      </c>
      <c r="R211" s="19"/>
      <c r="S211" s="19"/>
      <c r="T211" s="19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1"/>
      <c r="AU211" s="21"/>
      <c r="AV211" s="21"/>
      <c r="AW211" s="22"/>
      <c r="AX211" s="99"/>
      <c r="AY211" s="20"/>
      <c r="AZ211" s="20"/>
      <c r="BA211" s="22"/>
      <c r="BB211">
        <v>203</v>
      </c>
      <c r="BC211" s="80"/>
      <c r="BD211" s="80"/>
      <c r="BE211" s="80"/>
      <c r="BF211" s="80"/>
      <c r="BG211" s="32" t="str">
        <f t="shared" si="37"/>
        <v/>
      </c>
      <c r="BH211" s="78">
        <f t="shared" si="35"/>
        <v>0</v>
      </c>
      <c r="BI211" s="2">
        <f t="shared" si="38"/>
        <v>0</v>
      </c>
      <c r="BJ211" s="2">
        <f t="shared" si="39"/>
        <v>0</v>
      </c>
      <c r="BK211" s="2">
        <f t="shared" si="36"/>
        <v>0</v>
      </c>
    </row>
    <row r="212" spans="2:63" ht="15" customHeight="1" x14ac:dyDescent="0.25">
      <c r="B212" s="14">
        <v>204</v>
      </c>
      <c r="C212" s="95" t="str">
        <f t="shared" si="40"/>
        <v/>
      </c>
      <c r="D212" s="15" t="str">
        <f t="shared" si="34"/>
        <v>OK</v>
      </c>
      <c r="E212" s="16" t="e">
        <f>VLOOKUP('Data Sheet'!$B$8,'Data Sheet'!$I$2:$J$9,2,FALSE)</f>
        <v>#N/A</v>
      </c>
      <c r="F212" s="16" t="str">
        <f t="shared" si="41"/>
        <v/>
      </c>
      <c r="G212" s="103">
        <f t="shared" si="42"/>
        <v>0</v>
      </c>
      <c r="H212" s="17" t="s">
        <v>26</v>
      </c>
      <c r="I212" s="17" t="s">
        <v>26</v>
      </c>
      <c r="J212" s="17" t="str">
        <f>IF('Data Sheet'!$B$9="NC-50","N/A","OK")</f>
        <v>OK</v>
      </c>
      <c r="K212" s="17" t="str">
        <f>IF('Data Sheet'!$B$9="NC-50","N/A","OK")</f>
        <v>OK</v>
      </c>
      <c r="L212" s="17" t="str">
        <f t="shared" si="43"/>
        <v>OK</v>
      </c>
      <c r="M212" s="17" t="str">
        <f t="shared" si="44"/>
        <v>OK</v>
      </c>
      <c r="N212" s="18" t="str">
        <f>IF(BO212&lt;&gt;"",
    IF(INT('Data Sheet'!$A$19)=INT('Data Sheet'!$B$19),
        --(INT('Data Sheet'!$A$19) &amp; "." &amp; BO212),
        IF(AND((--(INT('Data Sheet'!$A$19) &amp; "." &amp; BO212)&gt;=--('Data Sheet'!$A$19)), (--(INT('Data Sheet'!$A$19) &amp; "." &amp; BO212)&lt;=--('Data Sheet'!$B$19))),
            --(INT('Data Sheet'!$A$19) &amp; "." &amp; BO212),
            --(INT('Data Sheet'!$B$19) &amp; "." &amp; BO212)
        )
    ),
    IF(BN212&lt;&gt;"",
        IF(INT('Data Sheet'!$A$19)=INT('Data Sheet'!$B$19),
            --(INT('Data Sheet'!$A$19) &amp; "." &amp; LEFT(BN212,3)),
            IF(AND((--(INT('Data Sheet'!$A$19) &amp; "." &amp; LEFT(BN212,3))&gt;=--('Data Sheet'!$A$19)), (--(INT('Data Sheet'!$A$19) &amp; "." &amp; LEFT(BN212,3))&lt;=--('Data Sheet'!$B$19))),
                --(INT('Data Sheet'!$A$19) &amp; "." &amp; LEFT(BN212,3)),
                --(INT('Data Sheet'!$B$19) &amp; "." &amp; LEFT(BN212,3))
            )
        ),
        "OK"
    )
)</f>
        <v>OK</v>
      </c>
      <c r="O212" s="23" t="str">
        <f>IF(BP212&lt;&gt;"",
    IF(INT('Data Sheet'!$A$19)=INT('Data Sheet'!$B$19),
        --(INT('Data Sheet'!$A$19) &amp; "." &amp; BP212),
        IF(AND((--(INT('Data Sheet'!$A$19) &amp; "." &amp; BP212)&gt;=--('Data Sheet'!$A$19)), (--(INT('Data Sheet'!$A$19) &amp; "." &amp; BP212)&lt;=--('Data Sheet'!$B$19))),
            --(INT('Data Sheet'!$A$19) &amp; "." &amp; BP212),
            --(INT('Data Sheet'!$B$19) &amp; "." &amp; BP212)
        )
    ),
    IF(BN212&lt;&gt;"",
        IF(INT('Data Sheet'!$A$19)=INT('Data Sheet'!$B$19),
            --(INT('Data Sheet'!$A$19) &amp; "." &amp; RIGHT(BN212,3)),
            IF(AND((--(INT('Data Sheet'!$A$19) &amp; "." &amp; RIGHT(BN212,3))&gt;=--('Data Sheet'!$A$19)), (--(INT('Data Sheet'!$A$19) &amp; "." &amp; RIGHT(BN212,3))&lt;=--('Data Sheet'!$B$19))),
                --(INT('Data Sheet'!$A$19) &amp; "." &amp; RIGHT(BN212,3)),
                --(INT('Data Sheet'!$B$19) &amp; "." &amp; RIGHT(BN212,3))
            )
        ),
        "OK"
    )
)</f>
        <v>OK</v>
      </c>
      <c r="P212" s="23" t="str">
        <f>IF(BR212&lt;&gt;"",
    IF(INT('Data Sheet'!$A$19)=INT('Data Sheet'!$B$15),
        --(INT('Data Sheet'!$A$15) &amp; "." &amp; BR212),
        IF(AND((--(INT('Data Sheet'!$A$15) &amp; "." &amp; BR212)&gt;=--('Data Sheet'!$A$15)), (--(INT('Data Sheet'!$A$15) &amp; "." &amp; BR212)&lt;=--('Data Sheet'!$B$15))),
            --(INT('Data Sheet'!$A$15) &amp; "." &amp; BR212),
            --(INT('Data Sheet'!$B$15) &amp; "." &amp; BR212)
        )
    ),
    IF(BQ212&lt;&gt;"",
        IF(INT('Data Sheet'!$A$15)=INT('Data Sheet'!$B$15),
            --(INT('Data Sheet'!$A$15) &amp; "." &amp; LEFT(BQ212,3)),
            IF(AND((--(INT('Data Sheet'!$A$15) &amp; "." &amp; LEFT(BQ212,3))&gt;=--('Data Sheet'!$A$15)), (--(INT('Data Sheet'!$A$15) &amp; "." &amp; LEFT(BQ212,3))&lt;=--('Data Sheet'!$B$15))),
                --(INT('Data Sheet'!$A$15) &amp; "." &amp; LEFT(BQ212,3)),
                --(INT('Data Sheet'!$B$15) &amp; "." &amp; LEFT(BQ212,3))
            )
        ),
        "OK"
    )
)</f>
        <v>OK</v>
      </c>
      <c r="Q212" s="23" t="str">
        <f>IF(BS212&lt;&gt;"",
    IF(INT('Data Sheet'!$A$19)=INT('Data Sheet'!$B$15),
        --(INT('Data Sheet'!$A$15) &amp; "." &amp; BS212),
        IF(AND((--(INT('Data Sheet'!$A$15) &amp; "." &amp; BS212)&gt;=--('Data Sheet'!$A$15)), (--(INT('Data Sheet'!$A$15) &amp; "." &amp; BS212)&lt;=--('Data Sheet'!$B$15))),
            --(INT('Data Sheet'!$A$15) &amp; "." &amp; BS212),
            --(INT('Data Sheet'!$B$15) &amp; "." &amp; BS212)
        )
    ),
    IF(BQ212&lt;&gt;"",
        IF(INT('Data Sheet'!$A$15)=INT('Data Sheet'!$B$15),
            --(INT('Data Sheet'!$A$15) &amp; "." &amp; RIGHT(BQ212,3)),
            IF(AND((--(INT('Data Sheet'!$A$15) &amp; "." &amp; RIGHT(BQ212,3))&gt;=--('Data Sheet'!$A$15)), (--(INT('Data Sheet'!$A$15) &amp; "." &amp; RIGHT(BQ212,3))&lt;=--('Data Sheet'!$B$15))),
                --(INT('Data Sheet'!$A$15) &amp; "." &amp; RIGHT(BQ212,3)),
                --(INT('Data Sheet'!$B$15) &amp; "." &amp; RIGHT(BQ212,3))
            )
        ),
        "OK"
    )
)</f>
        <v>OK</v>
      </c>
      <c r="R212" s="19"/>
      <c r="S212" s="19"/>
      <c r="T212" s="19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1"/>
      <c r="AU212" s="21"/>
      <c r="AV212" s="21"/>
      <c r="AW212" s="22"/>
      <c r="AX212" s="99"/>
      <c r="AY212" s="20"/>
      <c r="AZ212" s="20"/>
      <c r="BA212" s="22"/>
      <c r="BB212">
        <v>204</v>
      </c>
      <c r="BC212" s="80"/>
      <c r="BD212" s="80"/>
      <c r="BE212" s="80"/>
      <c r="BF212" s="80"/>
      <c r="BG212" s="32" t="str">
        <f t="shared" si="37"/>
        <v/>
      </c>
      <c r="BH212" s="78">
        <f t="shared" si="35"/>
        <v>0</v>
      </c>
      <c r="BI212" s="2">
        <f t="shared" si="38"/>
        <v>0</v>
      </c>
      <c r="BJ212" s="2">
        <f t="shared" si="39"/>
        <v>0</v>
      </c>
      <c r="BK212" s="2">
        <f t="shared" si="36"/>
        <v>0</v>
      </c>
    </row>
    <row r="213" spans="2:63" ht="15" customHeight="1" x14ac:dyDescent="0.25">
      <c r="B213" s="14">
        <v>205</v>
      </c>
      <c r="C213" s="95" t="str">
        <f t="shared" si="40"/>
        <v/>
      </c>
      <c r="D213" s="15" t="str">
        <f t="shared" si="34"/>
        <v>OK</v>
      </c>
      <c r="E213" s="16" t="e">
        <f>VLOOKUP('Data Sheet'!$B$8,'Data Sheet'!$I$2:$J$9,2,FALSE)</f>
        <v>#N/A</v>
      </c>
      <c r="F213" s="16" t="str">
        <f t="shared" si="41"/>
        <v/>
      </c>
      <c r="G213" s="103">
        <f t="shared" si="42"/>
        <v>0</v>
      </c>
      <c r="H213" s="17" t="s">
        <v>26</v>
      </c>
      <c r="I213" s="17" t="s">
        <v>26</v>
      </c>
      <c r="J213" s="17" t="str">
        <f>IF('Data Sheet'!$B$9="NC-50","N/A","OK")</f>
        <v>OK</v>
      </c>
      <c r="K213" s="17" t="str">
        <f>IF('Data Sheet'!$B$9="NC-50","N/A","OK")</f>
        <v>OK</v>
      </c>
      <c r="L213" s="17" t="str">
        <f t="shared" si="43"/>
        <v>OK</v>
      </c>
      <c r="M213" s="17" t="str">
        <f t="shared" si="44"/>
        <v>OK</v>
      </c>
      <c r="N213" s="18" t="str">
        <f>IF(BO213&lt;&gt;"",
    IF(INT('Data Sheet'!$A$19)=INT('Data Sheet'!$B$19),
        --(INT('Data Sheet'!$A$19) &amp; "." &amp; BO213),
        IF(AND((--(INT('Data Sheet'!$A$19) &amp; "." &amp; BO213)&gt;=--('Data Sheet'!$A$19)), (--(INT('Data Sheet'!$A$19) &amp; "." &amp; BO213)&lt;=--('Data Sheet'!$B$19))),
            --(INT('Data Sheet'!$A$19) &amp; "." &amp; BO213),
            --(INT('Data Sheet'!$B$19) &amp; "." &amp; BO213)
        )
    ),
    IF(BN213&lt;&gt;"",
        IF(INT('Data Sheet'!$A$19)=INT('Data Sheet'!$B$19),
            --(INT('Data Sheet'!$A$19) &amp; "." &amp; LEFT(BN213,3)),
            IF(AND((--(INT('Data Sheet'!$A$19) &amp; "." &amp; LEFT(BN213,3))&gt;=--('Data Sheet'!$A$19)), (--(INT('Data Sheet'!$A$19) &amp; "." &amp; LEFT(BN213,3))&lt;=--('Data Sheet'!$B$19))),
                --(INT('Data Sheet'!$A$19) &amp; "." &amp; LEFT(BN213,3)),
                --(INT('Data Sheet'!$B$19) &amp; "." &amp; LEFT(BN213,3))
            )
        ),
        "OK"
    )
)</f>
        <v>OK</v>
      </c>
      <c r="O213" s="23" t="str">
        <f>IF(BP213&lt;&gt;"",
    IF(INT('Data Sheet'!$A$19)=INT('Data Sheet'!$B$19),
        --(INT('Data Sheet'!$A$19) &amp; "." &amp; BP213),
        IF(AND((--(INT('Data Sheet'!$A$19) &amp; "." &amp; BP213)&gt;=--('Data Sheet'!$A$19)), (--(INT('Data Sheet'!$A$19) &amp; "." &amp; BP213)&lt;=--('Data Sheet'!$B$19))),
            --(INT('Data Sheet'!$A$19) &amp; "." &amp; BP213),
            --(INT('Data Sheet'!$B$19) &amp; "." &amp; BP213)
        )
    ),
    IF(BN213&lt;&gt;"",
        IF(INT('Data Sheet'!$A$19)=INT('Data Sheet'!$B$19),
            --(INT('Data Sheet'!$A$19) &amp; "." &amp; RIGHT(BN213,3)),
            IF(AND((--(INT('Data Sheet'!$A$19) &amp; "." &amp; RIGHT(BN213,3))&gt;=--('Data Sheet'!$A$19)), (--(INT('Data Sheet'!$A$19) &amp; "." &amp; RIGHT(BN213,3))&lt;=--('Data Sheet'!$B$19))),
                --(INT('Data Sheet'!$A$19) &amp; "." &amp; RIGHT(BN213,3)),
                --(INT('Data Sheet'!$B$19) &amp; "." &amp; RIGHT(BN213,3))
            )
        ),
        "OK"
    )
)</f>
        <v>OK</v>
      </c>
      <c r="P213" s="23" t="str">
        <f>IF(BR213&lt;&gt;"",
    IF(INT('Data Sheet'!$A$19)=INT('Data Sheet'!$B$15),
        --(INT('Data Sheet'!$A$15) &amp; "." &amp; BR213),
        IF(AND((--(INT('Data Sheet'!$A$15) &amp; "." &amp; BR213)&gt;=--('Data Sheet'!$A$15)), (--(INT('Data Sheet'!$A$15) &amp; "." &amp; BR213)&lt;=--('Data Sheet'!$B$15))),
            --(INT('Data Sheet'!$A$15) &amp; "." &amp; BR213),
            --(INT('Data Sheet'!$B$15) &amp; "." &amp; BR213)
        )
    ),
    IF(BQ213&lt;&gt;"",
        IF(INT('Data Sheet'!$A$15)=INT('Data Sheet'!$B$15),
            --(INT('Data Sheet'!$A$15) &amp; "." &amp; LEFT(BQ213,3)),
            IF(AND((--(INT('Data Sheet'!$A$15) &amp; "." &amp; LEFT(BQ213,3))&gt;=--('Data Sheet'!$A$15)), (--(INT('Data Sheet'!$A$15) &amp; "." &amp; LEFT(BQ213,3))&lt;=--('Data Sheet'!$B$15))),
                --(INT('Data Sheet'!$A$15) &amp; "." &amp; LEFT(BQ213,3)),
                --(INT('Data Sheet'!$B$15) &amp; "." &amp; LEFT(BQ213,3))
            )
        ),
        "OK"
    )
)</f>
        <v>OK</v>
      </c>
      <c r="Q213" s="23" t="str">
        <f>IF(BS213&lt;&gt;"",
    IF(INT('Data Sheet'!$A$19)=INT('Data Sheet'!$B$15),
        --(INT('Data Sheet'!$A$15) &amp; "." &amp; BS213),
        IF(AND((--(INT('Data Sheet'!$A$15) &amp; "." &amp; BS213)&gt;=--('Data Sheet'!$A$15)), (--(INT('Data Sheet'!$A$15) &amp; "." &amp; BS213)&lt;=--('Data Sheet'!$B$15))),
            --(INT('Data Sheet'!$A$15) &amp; "." &amp; BS213),
            --(INT('Data Sheet'!$B$15) &amp; "." &amp; BS213)
        )
    ),
    IF(BQ213&lt;&gt;"",
        IF(INT('Data Sheet'!$A$15)=INT('Data Sheet'!$B$15),
            --(INT('Data Sheet'!$A$15) &amp; "." &amp; RIGHT(BQ213,3)),
            IF(AND((--(INT('Data Sheet'!$A$15) &amp; "." &amp; RIGHT(BQ213,3))&gt;=--('Data Sheet'!$A$15)), (--(INT('Data Sheet'!$A$15) &amp; "." &amp; RIGHT(BQ213,3))&lt;=--('Data Sheet'!$B$15))),
                --(INT('Data Sheet'!$A$15) &amp; "." &amp; RIGHT(BQ213,3)),
                --(INT('Data Sheet'!$B$15) &amp; "." &amp; RIGHT(BQ213,3))
            )
        ),
        "OK"
    )
)</f>
        <v>OK</v>
      </c>
      <c r="R213" s="19"/>
      <c r="S213" s="19"/>
      <c r="T213" s="19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1"/>
      <c r="AU213" s="21"/>
      <c r="AV213" s="21"/>
      <c r="AW213" s="22"/>
      <c r="AX213" s="99"/>
      <c r="AY213" s="20"/>
      <c r="AZ213" s="20"/>
      <c r="BA213" s="22"/>
      <c r="BB213">
        <v>205</v>
      </c>
      <c r="BC213" s="80"/>
      <c r="BD213" s="80"/>
      <c r="BE213" s="80"/>
      <c r="BF213" s="80"/>
      <c r="BG213" s="32" t="str">
        <f t="shared" si="37"/>
        <v/>
      </c>
      <c r="BH213" s="78">
        <f t="shared" si="35"/>
        <v>0</v>
      </c>
      <c r="BI213" s="2">
        <f t="shared" si="38"/>
        <v>0</v>
      </c>
      <c r="BJ213" s="2">
        <f t="shared" si="39"/>
        <v>0</v>
      </c>
      <c r="BK213" s="2">
        <f t="shared" si="36"/>
        <v>0</v>
      </c>
    </row>
    <row r="214" spans="2:63" ht="15" customHeight="1" x14ac:dyDescent="0.25">
      <c r="B214" s="14">
        <v>206</v>
      </c>
      <c r="C214" s="95" t="str">
        <f t="shared" si="40"/>
        <v/>
      </c>
      <c r="D214" s="15" t="str">
        <f t="shared" si="34"/>
        <v>OK</v>
      </c>
      <c r="E214" s="16" t="e">
        <f>VLOOKUP('Data Sheet'!$B$8,'Data Sheet'!$I$2:$J$9,2,FALSE)</f>
        <v>#N/A</v>
      </c>
      <c r="F214" s="16" t="str">
        <f t="shared" si="41"/>
        <v/>
      </c>
      <c r="G214" s="103">
        <f t="shared" si="42"/>
        <v>0</v>
      </c>
      <c r="H214" s="17" t="s">
        <v>26</v>
      </c>
      <c r="I214" s="17" t="s">
        <v>26</v>
      </c>
      <c r="J214" s="17" t="str">
        <f>IF('Data Sheet'!$B$9="NC-50","N/A","OK")</f>
        <v>OK</v>
      </c>
      <c r="K214" s="17" t="str">
        <f>IF('Data Sheet'!$B$9="NC-50","N/A","OK")</f>
        <v>OK</v>
      </c>
      <c r="L214" s="17" t="str">
        <f t="shared" si="43"/>
        <v>OK</v>
      </c>
      <c r="M214" s="17" t="str">
        <f t="shared" si="44"/>
        <v>OK</v>
      </c>
      <c r="N214" s="18" t="str">
        <f>IF(BO214&lt;&gt;"",
    IF(INT('Data Sheet'!$A$19)=INT('Data Sheet'!$B$19),
        --(INT('Data Sheet'!$A$19) &amp; "." &amp; BO214),
        IF(AND((--(INT('Data Sheet'!$A$19) &amp; "." &amp; BO214)&gt;=--('Data Sheet'!$A$19)), (--(INT('Data Sheet'!$A$19) &amp; "." &amp; BO214)&lt;=--('Data Sheet'!$B$19))),
            --(INT('Data Sheet'!$A$19) &amp; "." &amp; BO214),
            --(INT('Data Sheet'!$B$19) &amp; "." &amp; BO214)
        )
    ),
    IF(BN214&lt;&gt;"",
        IF(INT('Data Sheet'!$A$19)=INT('Data Sheet'!$B$19),
            --(INT('Data Sheet'!$A$19) &amp; "." &amp; LEFT(BN214,3)),
            IF(AND((--(INT('Data Sheet'!$A$19) &amp; "." &amp; LEFT(BN214,3))&gt;=--('Data Sheet'!$A$19)), (--(INT('Data Sheet'!$A$19) &amp; "." &amp; LEFT(BN214,3))&lt;=--('Data Sheet'!$B$19))),
                --(INT('Data Sheet'!$A$19) &amp; "." &amp; LEFT(BN214,3)),
                --(INT('Data Sheet'!$B$19) &amp; "." &amp; LEFT(BN214,3))
            )
        ),
        "OK"
    )
)</f>
        <v>OK</v>
      </c>
      <c r="O214" s="23" t="str">
        <f>IF(BP214&lt;&gt;"",
    IF(INT('Data Sheet'!$A$19)=INT('Data Sheet'!$B$19),
        --(INT('Data Sheet'!$A$19) &amp; "." &amp; BP214),
        IF(AND((--(INT('Data Sheet'!$A$19) &amp; "." &amp; BP214)&gt;=--('Data Sheet'!$A$19)), (--(INT('Data Sheet'!$A$19) &amp; "." &amp; BP214)&lt;=--('Data Sheet'!$B$19))),
            --(INT('Data Sheet'!$A$19) &amp; "." &amp; BP214),
            --(INT('Data Sheet'!$B$19) &amp; "." &amp; BP214)
        )
    ),
    IF(BN214&lt;&gt;"",
        IF(INT('Data Sheet'!$A$19)=INT('Data Sheet'!$B$19),
            --(INT('Data Sheet'!$A$19) &amp; "." &amp; RIGHT(BN214,3)),
            IF(AND((--(INT('Data Sheet'!$A$19) &amp; "." &amp; RIGHT(BN214,3))&gt;=--('Data Sheet'!$A$19)), (--(INT('Data Sheet'!$A$19) &amp; "." &amp; RIGHT(BN214,3))&lt;=--('Data Sheet'!$B$19))),
                --(INT('Data Sheet'!$A$19) &amp; "." &amp; RIGHT(BN214,3)),
                --(INT('Data Sheet'!$B$19) &amp; "." &amp; RIGHT(BN214,3))
            )
        ),
        "OK"
    )
)</f>
        <v>OK</v>
      </c>
      <c r="P214" s="23" t="str">
        <f>IF(BR214&lt;&gt;"",
    IF(INT('Data Sheet'!$A$19)=INT('Data Sheet'!$B$15),
        --(INT('Data Sheet'!$A$15) &amp; "." &amp; BR214),
        IF(AND((--(INT('Data Sheet'!$A$15) &amp; "." &amp; BR214)&gt;=--('Data Sheet'!$A$15)), (--(INT('Data Sheet'!$A$15) &amp; "." &amp; BR214)&lt;=--('Data Sheet'!$B$15))),
            --(INT('Data Sheet'!$A$15) &amp; "." &amp; BR214),
            --(INT('Data Sheet'!$B$15) &amp; "." &amp; BR214)
        )
    ),
    IF(BQ214&lt;&gt;"",
        IF(INT('Data Sheet'!$A$15)=INT('Data Sheet'!$B$15),
            --(INT('Data Sheet'!$A$15) &amp; "." &amp; LEFT(BQ214,3)),
            IF(AND((--(INT('Data Sheet'!$A$15) &amp; "." &amp; LEFT(BQ214,3))&gt;=--('Data Sheet'!$A$15)), (--(INT('Data Sheet'!$A$15) &amp; "." &amp; LEFT(BQ214,3))&lt;=--('Data Sheet'!$B$15))),
                --(INT('Data Sheet'!$A$15) &amp; "." &amp; LEFT(BQ214,3)),
                --(INT('Data Sheet'!$B$15) &amp; "." &amp; LEFT(BQ214,3))
            )
        ),
        "OK"
    )
)</f>
        <v>OK</v>
      </c>
      <c r="Q214" s="23" t="str">
        <f>IF(BS214&lt;&gt;"",
    IF(INT('Data Sheet'!$A$19)=INT('Data Sheet'!$B$15),
        --(INT('Data Sheet'!$A$15) &amp; "." &amp; BS214),
        IF(AND((--(INT('Data Sheet'!$A$15) &amp; "." &amp; BS214)&gt;=--('Data Sheet'!$A$15)), (--(INT('Data Sheet'!$A$15) &amp; "." &amp; BS214)&lt;=--('Data Sheet'!$B$15))),
            --(INT('Data Sheet'!$A$15) &amp; "." &amp; BS214),
            --(INT('Data Sheet'!$B$15) &amp; "." &amp; BS214)
        )
    ),
    IF(BQ214&lt;&gt;"",
        IF(INT('Data Sheet'!$A$15)=INT('Data Sheet'!$B$15),
            --(INT('Data Sheet'!$A$15) &amp; "." &amp; RIGHT(BQ214,3)),
            IF(AND((--(INT('Data Sheet'!$A$15) &amp; "." &amp; RIGHT(BQ214,3))&gt;=--('Data Sheet'!$A$15)), (--(INT('Data Sheet'!$A$15) &amp; "." &amp; RIGHT(BQ214,3))&lt;=--('Data Sheet'!$B$15))),
                --(INT('Data Sheet'!$A$15) &amp; "." &amp; RIGHT(BQ214,3)),
                --(INT('Data Sheet'!$B$15) &amp; "." &amp; RIGHT(BQ214,3))
            )
        ),
        "OK"
    )
)</f>
        <v>OK</v>
      </c>
      <c r="R214" s="19"/>
      <c r="S214" s="19"/>
      <c r="T214" s="19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1"/>
      <c r="AU214" s="21"/>
      <c r="AV214" s="21"/>
      <c r="AW214" s="22"/>
      <c r="AX214" s="99"/>
      <c r="AY214" s="20"/>
      <c r="AZ214" s="20"/>
      <c r="BA214" s="22"/>
      <c r="BB214">
        <v>206</v>
      </c>
      <c r="BC214" s="80"/>
      <c r="BD214" s="80"/>
      <c r="BE214" s="80"/>
      <c r="BF214" s="80"/>
      <c r="BG214" s="32" t="str">
        <f t="shared" si="37"/>
        <v/>
      </c>
      <c r="BH214" s="78">
        <f t="shared" si="35"/>
        <v>0</v>
      </c>
      <c r="BI214" s="2">
        <f t="shared" si="38"/>
        <v>0</v>
      </c>
      <c r="BJ214" s="2">
        <f t="shared" si="39"/>
        <v>0</v>
      </c>
      <c r="BK214" s="2">
        <f t="shared" si="36"/>
        <v>0</v>
      </c>
    </row>
    <row r="215" spans="2:63" ht="15" customHeight="1" x14ac:dyDescent="0.25">
      <c r="B215" s="14">
        <v>207</v>
      </c>
      <c r="C215" s="95" t="str">
        <f t="shared" si="40"/>
        <v/>
      </c>
      <c r="D215" s="15" t="str">
        <f t="shared" si="34"/>
        <v>OK</v>
      </c>
      <c r="E215" s="16" t="e">
        <f>VLOOKUP('Data Sheet'!$B$8,'Data Sheet'!$I$2:$J$9,2,FALSE)</f>
        <v>#N/A</v>
      </c>
      <c r="F215" s="16" t="str">
        <f t="shared" si="41"/>
        <v/>
      </c>
      <c r="G215" s="103">
        <f t="shared" si="42"/>
        <v>0</v>
      </c>
      <c r="H215" s="17" t="s">
        <v>26</v>
      </c>
      <c r="I215" s="17" t="s">
        <v>26</v>
      </c>
      <c r="J215" s="17" t="str">
        <f>IF('Data Sheet'!$B$9="NC-50","N/A","OK")</f>
        <v>OK</v>
      </c>
      <c r="K215" s="17" t="str">
        <f>IF('Data Sheet'!$B$9="NC-50","N/A","OK")</f>
        <v>OK</v>
      </c>
      <c r="L215" s="17" t="str">
        <f t="shared" si="43"/>
        <v>OK</v>
      </c>
      <c r="M215" s="17" t="str">
        <f t="shared" si="44"/>
        <v>OK</v>
      </c>
      <c r="N215" s="18" t="str">
        <f>IF(BO215&lt;&gt;"",
    IF(INT('Data Sheet'!$A$19)=INT('Data Sheet'!$B$19),
        --(INT('Data Sheet'!$A$19) &amp; "." &amp; BO215),
        IF(AND((--(INT('Data Sheet'!$A$19) &amp; "." &amp; BO215)&gt;=--('Data Sheet'!$A$19)), (--(INT('Data Sheet'!$A$19) &amp; "." &amp; BO215)&lt;=--('Data Sheet'!$B$19))),
            --(INT('Data Sheet'!$A$19) &amp; "." &amp; BO215),
            --(INT('Data Sheet'!$B$19) &amp; "." &amp; BO215)
        )
    ),
    IF(BN215&lt;&gt;"",
        IF(INT('Data Sheet'!$A$19)=INT('Data Sheet'!$B$19),
            --(INT('Data Sheet'!$A$19) &amp; "." &amp; LEFT(BN215,3)),
            IF(AND((--(INT('Data Sheet'!$A$19) &amp; "." &amp; LEFT(BN215,3))&gt;=--('Data Sheet'!$A$19)), (--(INT('Data Sheet'!$A$19) &amp; "." &amp; LEFT(BN215,3))&lt;=--('Data Sheet'!$B$19))),
                --(INT('Data Sheet'!$A$19) &amp; "." &amp; LEFT(BN215,3)),
                --(INT('Data Sheet'!$B$19) &amp; "." &amp; LEFT(BN215,3))
            )
        ),
        "OK"
    )
)</f>
        <v>OK</v>
      </c>
      <c r="O215" s="23" t="str">
        <f>IF(BP215&lt;&gt;"",
    IF(INT('Data Sheet'!$A$19)=INT('Data Sheet'!$B$19),
        --(INT('Data Sheet'!$A$19) &amp; "." &amp; BP215),
        IF(AND((--(INT('Data Sheet'!$A$19) &amp; "." &amp; BP215)&gt;=--('Data Sheet'!$A$19)), (--(INT('Data Sheet'!$A$19) &amp; "." &amp; BP215)&lt;=--('Data Sheet'!$B$19))),
            --(INT('Data Sheet'!$A$19) &amp; "." &amp; BP215),
            --(INT('Data Sheet'!$B$19) &amp; "." &amp; BP215)
        )
    ),
    IF(BN215&lt;&gt;"",
        IF(INT('Data Sheet'!$A$19)=INT('Data Sheet'!$B$19),
            --(INT('Data Sheet'!$A$19) &amp; "." &amp; RIGHT(BN215,3)),
            IF(AND((--(INT('Data Sheet'!$A$19) &amp; "." &amp; RIGHT(BN215,3))&gt;=--('Data Sheet'!$A$19)), (--(INT('Data Sheet'!$A$19) &amp; "." &amp; RIGHT(BN215,3))&lt;=--('Data Sheet'!$B$19))),
                --(INT('Data Sheet'!$A$19) &amp; "." &amp; RIGHT(BN215,3)),
                --(INT('Data Sheet'!$B$19) &amp; "." &amp; RIGHT(BN215,3))
            )
        ),
        "OK"
    )
)</f>
        <v>OK</v>
      </c>
      <c r="P215" s="23" t="str">
        <f>IF(BR215&lt;&gt;"",
    IF(INT('Data Sheet'!$A$19)=INT('Data Sheet'!$B$15),
        --(INT('Data Sheet'!$A$15) &amp; "." &amp; BR215),
        IF(AND((--(INT('Data Sheet'!$A$15) &amp; "." &amp; BR215)&gt;=--('Data Sheet'!$A$15)), (--(INT('Data Sheet'!$A$15) &amp; "." &amp; BR215)&lt;=--('Data Sheet'!$B$15))),
            --(INT('Data Sheet'!$A$15) &amp; "." &amp; BR215),
            --(INT('Data Sheet'!$B$15) &amp; "." &amp; BR215)
        )
    ),
    IF(BQ215&lt;&gt;"",
        IF(INT('Data Sheet'!$A$15)=INT('Data Sheet'!$B$15),
            --(INT('Data Sheet'!$A$15) &amp; "." &amp; LEFT(BQ215,3)),
            IF(AND((--(INT('Data Sheet'!$A$15) &amp; "." &amp; LEFT(BQ215,3))&gt;=--('Data Sheet'!$A$15)), (--(INT('Data Sheet'!$A$15) &amp; "." &amp; LEFT(BQ215,3))&lt;=--('Data Sheet'!$B$15))),
                --(INT('Data Sheet'!$A$15) &amp; "." &amp; LEFT(BQ215,3)),
                --(INT('Data Sheet'!$B$15) &amp; "." &amp; LEFT(BQ215,3))
            )
        ),
        "OK"
    )
)</f>
        <v>OK</v>
      </c>
      <c r="Q215" s="23" t="str">
        <f>IF(BS215&lt;&gt;"",
    IF(INT('Data Sheet'!$A$19)=INT('Data Sheet'!$B$15),
        --(INT('Data Sheet'!$A$15) &amp; "." &amp; BS215),
        IF(AND((--(INT('Data Sheet'!$A$15) &amp; "." &amp; BS215)&gt;=--('Data Sheet'!$A$15)), (--(INT('Data Sheet'!$A$15) &amp; "." &amp; BS215)&lt;=--('Data Sheet'!$B$15))),
            --(INT('Data Sheet'!$A$15) &amp; "." &amp; BS215),
            --(INT('Data Sheet'!$B$15) &amp; "." &amp; BS215)
        )
    ),
    IF(BQ215&lt;&gt;"",
        IF(INT('Data Sheet'!$A$15)=INT('Data Sheet'!$B$15),
            --(INT('Data Sheet'!$A$15) &amp; "." &amp; RIGHT(BQ215,3)),
            IF(AND((--(INT('Data Sheet'!$A$15) &amp; "." &amp; RIGHT(BQ215,3))&gt;=--('Data Sheet'!$A$15)), (--(INT('Data Sheet'!$A$15) &amp; "." &amp; RIGHT(BQ215,3))&lt;=--('Data Sheet'!$B$15))),
                --(INT('Data Sheet'!$A$15) &amp; "." &amp; RIGHT(BQ215,3)),
                --(INT('Data Sheet'!$B$15) &amp; "." &amp; RIGHT(BQ215,3))
            )
        ),
        "OK"
    )
)</f>
        <v>OK</v>
      </c>
      <c r="R215" s="19"/>
      <c r="S215" s="19"/>
      <c r="T215" s="19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1"/>
      <c r="AU215" s="21"/>
      <c r="AV215" s="21"/>
      <c r="AW215" s="22"/>
      <c r="AX215" s="99"/>
      <c r="AY215" s="20"/>
      <c r="AZ215" s="20"/>
      <c r="BA215" s="22"/>
      <c r="BB215">
        <v>207</v>
      </c>
      <c r="BC215" s="80"/>
      <c r="BD215" s="80"/>
      <c r="BE215" s="80"/>
      <c r="BF215" s="80"/>
      <c r="BG215" s="32" t="str">
        <f t="shared" si="37"/>
        <v/>
      </c>
      <c r="BH215" s="78">
        <f t="shared" si="35"/>
        <v>0</v>
      </c>
      <c r="BI215" s="2">
        <f t="shared" si="38"/>
        <v>0</v>
      </c>
      <c r="BJ215" s="2">
        <f t="shared" si="39"/>
        <v>0</v>
      </c>
      <c r="BK215" s="2">
        <f t="shared" si="36"/>
        <v>0</v>
      </c>
    </row>
    <row r="216" spans="2:63" ht="15" customHeight="1" x14ac:dyDescent="0.25">
      <c r="B216" s="14">
        <v>208</v>
      </c>
      <c r="C216" s="95" t="str">
        <f t="shared" si="40"/>
        <v/>
      </c>
      <c r="D216" s="15" t="str">
        <f t="shared" si="34"/>
        <v>OK</v>
      </c>
      <c r="E216" s="16" t="e">
        <f>VLOOKUP('Data Sheet'!$B$8,'Data Sheet'!$I$2:$J$9,2,FALSE)</f>
        <v>#N/A</v>
      </c>
      <c r="F216" s="16" t="str">
        <f t="shared" si="41"/>
        <v/>
      </c>
      <c r="G216" s="103">
        <f t="shared" si="42"/>
        <v>0</v>
      </c>
      <c r="H216" s="17" t="s">
        <v>26</v>
      </c>
      <c r="I216" s="17" t="s">
        <v>26</v>
      </c>
      <c r="J216" s="17" t="str">
        <f>IF('Data Sheet'!$B$9="NC-50","N/A","OK")</f>
        <v>OK</v>
      </c>
      <c r="K216" s="17" t="str">
        <f>IF('Data Sheet'!$B$9="NC-50","N/A","OK")</f>
        <v>OK</v>
      </c>
      <c r="L216" s="17" t="str">
        <f t="shared" si="43"/>
        <v>OK</v>
      </c>
      <c r="M216" s="17" t="str">
        <f t="shared" si="44"/>
        <v>OK</v>
      </c>
      <c r="N216" s="18" t="str">
        <f>IF(BO216&lt;&gt;"",
    IF(INT('Data Sheet'!$A$19)=INT('Data Sheet'!$B$19),
        --(INT('Data Sheet'!$A$19) &amp; "." &amp; BO216),
        IF(AND((--(INT('Data Sheet'!$A$19) &amp; "." &amp; BO216)&gt;=--('Data Sheet'!$A$19)), (--(INT('Data Sheet'!$A$19) &amp; "." &amp; BO216)&lt;=--('Data Sheet'!$B$19))),
            --(INT('Data Sheet'!$A$19) &amp; "." &amp; BO216),
            --(INT('Data Sheet'!$B$19) &amp; "." &amp; BO216)
        )
    ),
    IF(BN216&lt;&gt;"",
        IF(INT('Data Sheet'!$A$19)=INT('Data Sheet'!$B$19),
            --(INT('Data Sheet'!$A$19) &amp; "." &amp; LEFT(BN216,3)),
            IF(AND((--(INT('Data Sheet'!$A$19) &amp; "." &amp; LEFT(BN216,3))&gt;=--('Data Sheet'!$A$19)), (--(INT('Data Sheet'!$A$19) &amp; "." &amp; LEFT(BN216,3))&lt;=--('Data Sheet'!$B$19))),
                --(INT('Data Sheet'!$A$19) &amp; "." &amp; LEFT(BN216,3)),
                --(INT('Data Sheet'!$B$19) &amp; "." &amp; LEFT(BN216,3))
            )
        ),
        "OK"
    )
)</f>
        <v>OK</v>
      </c>
      <c r="O216" s="23" t="str">
        <f>IF(BP216&lt;&gt;"",
    IF(INT('Data Sheet'!$A$19)=INT('Data Sheet'!$B$19),
        --(INT('Data Sheet'!$A$19) &amp; "." &amp; BP216),
        IF(AND((--(INT('Data Sheet'!$A$19) &amp; "." &amp; BP216)&gt;=--('Data Sheet'!$A$19)), (--(INT('Data Sheet'!$A$19) &amp; "." &amp; BP216)&lt;=--('Data Sheet'!$B$19))),
            --(INT('Data Sheet'!$A$19) &amp; "." &amp; BP216),
            --(INT('Data Sheet'!$B$19) &amp; "." &amp; BP216)
        )
    ),
    IF(BN216&lt;&gt;"",
        IF(INT('Data Sheet'!$A$19)=INT('Data Sheet'!$B$19),
            --(INT('Data Sheet'!$A$19) &amp; "." &amp; RIGHT(BN216,3)),
            IF(AND((--(INT('Data Sheet'!$A$19) &amp; "." &amp; RIGHT(BN216,3))&gt;=--('Data Sheet'!$A$19)), (--(INT('Data Sheet'!$A$19) &amp; "." &amp; RIGHT(BN216,3))&lt;=--('Data Sheet'!$B$19))),
                --(INT('Data Sheet'!$A$19) &amp; "." &amp; RIGHT(BN216,3)),
                --(INT('Data Sheet'!$B$19) &amp; "." &amp; RIGHT(BN216,3))
            )
        ),
        "OK"
    )
)</f>
        <v>OK</v>
      </c>
      <c r="P216" s="23" t="str">
        <f>IF(BR216&lt;&gt;"",
    IF(INT('Data Sheet'!$A$19)=INT('Data Sheet'!$B$15),
        --(INT('Data Sheet'!$A$15) &amp; "." &amp; BR216),
        IF(AND((--(INT('Data Sheet'!$A$15) &amp; "." &amp; BR216)&gt;=--('Data Sheet'!$A$15)), (--(INT('Data Sheet'!$A$15) &amp; "." &amp; BR216)&lt;=--('Data Sheet'!$B$15))),
            --(INT('Data Sheet'!$A$15) &amp; "." &amp; BR216),
            --(INT('Data Sheet'!$B$15) &amp; "." &amp; BR216)
        )
    ),
    IF(BQ216&lt;&gt;"",
        IF(INT('Data Sheet'!$A$15)=INT('Data Sheet'!$B$15),
            --(INT('Data Sheet'!$A$15) &amp; "." &amp; LEFT(BQ216,3)),
            IF(AND((--(INT('Data Sheet'!$A$15) &amp; "." &amp; LEFT(BQ216,3))&gt;=--('Data Sheet'!$A$15)), (--(INT('Data Sheet'!$A$15) &amp; "." &amp; LEFT(BQ216,3))&lt;=--('Data Sheet'!$B$15))),
                --(INT('Data Sheet'!$A$15) &amp; "." &amp; LEFT(BQ216,3)),
                --(INT('Data Sheet'!$B$15) &amp; "." &amp; LEFT(BQ216,3))
            )
        ),
        "OK"
    )
)</f>
        <v>OK</v>
      </c>
      <c r="Q216" s="23" t="str">
        <f>IF(BS216&lt;&gt;"",
    IF(INT('Data Sheet'!$A$19)=INT('Data Sheet'!$B$15),
        --(INT('Data Sheet'!$A$15) &amp; "." &amp; BS216),
        IF(AND((--(INT('Data Sheet'!$A$15) &amp; "." &amp; BS216)&gt;=--('Data Sheet'!$A$15)), (--(INT('Data Sheet'!$A$15) &amp; "." &amp; BS216)&lt;=--('Data Sheet'!$B$15))),
            --(INT('Data Sheet'!$A$15) &amp; "." &amp; BS216),
            --(INT('Data Sheet'!$B$15) &amp; "." &amp; BS216)
        )
    ),
    IF(BQ216&lt;&gt;"",
        IF(INT('Data Sheet'!$A$15)=INT('Data Sheet'!$B$15),
            --(INT('Data Sheet'!$A$15) &amp; "." &amp; RIGHT(BQ216,3)),
            IF(AND((--(INT('Data Sheet'!$A$15) &amp; "." &amp; RIGHT(BQ216,3))&gt;=--('Data Sheet'!$A$15)), (--(INT('Data Sheet'!$A$15) &amp; "." &amp; RIGHT(BQ216,3))&lt;=--('Data Sheet'!$B$15))),
                --(INT('Data Sheet'!$A$15) &amp; "." &amp; RIGHT(BQ216,3)),
                --(INT('Data Sheet'!$B$15) &amp; "." &amp; RIGHT(BQ216,3))
            )
        ),
        "OK"
    )
)</f>
        <v>OK</v>
      </c>
      <c r="R216" s="19"/>
      <c r="S216" s="19"/>
      <c r="T216" s="19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1"/>
      <c r="AU216" s="21"/>
      <c r="AV216" s="21"/>
      <c r="AW216" s="22"/>
      <c r="AX216" s="99"/>
      <c r="AY216" s="20"/>
      <c r="AZ216" s="20"/>
      <c r="BA216" s="22"/>
      <c r="BB216">
        <v>208</v>
      </c>
      <c r="BC216" s="80"/>
      <c r="BD216" s="80"/>
      <c r="BE216" s="80"/>
      <c r="BF216" s="80"/>
      <c r="BG216" s="32" t="str">
        <f t="shared" si="37"/>
        <v/>
      </c>
      <c r="BH216" s="78">
        <f t="shared" si="35"/>
        <v>0</v>
      </c>
      <c r="BI216" s="2">
        <f t="shared" si="38"/>
        <v>0</v>
      </c>
      <c r="BJ216" s="2">
        <f t="shared" si="39"/>
        <v>0</v>
      </c>
      <c r="BK216" s="2">
        <f t="shared" si="36"/>
        <v>0</v>
      </c>
    </row>
    <row r="217" spans="2:63" ht="15" customHeight="1" x14ac:dyDescent="0.25">
      <c r="B217" s="14">
        <v>209</v>
      </c>
      <c r="C217" s="95" t="str">
        <f t="shared" si="40"/>
        <v/>
      </c>
      <c r="D217" s="15" t="str">
        <f t="shared" si="34"/>
        <v>OK</v>
      </c>
      <c r="E217" s="16" t="e">
        <f>VLOOKUP('Data Sheet'!$B$8,'Data Sheet'!$I$2:$J$9,2,FALSE)</f>
        <v>#N/A</v>
      </c>
      <c r="F217" s="16" t="str">
        <f t="shared" si="41"/>
        <v/>
      </c>
      <c r="G217" s="103">
        <f t="shared" si="42"/>
        <v>0</v>
      </c>
      <c r="H217" s="17" t="s">
        <v>26</v>
      </c>
      <c r="I217" s="17" t="s">
        <v>26</v>
      </c>
      <c r="J217" s="17" t="str">
        <f>IF('Data Sheet'!$B$9="NC-50","N/A","OK")</f>
        <v>OK</v>
      </c>
      <c r="K217" s="17" t="str">
        <f>IF('Data Sheet'!$B$9="NC-50","N/A","OK")</f>
        <v>OK</v>
      </c>
      <c r="L217" s="17" t="str">
        <f t="shared" si="43"/>
        <v>OK</v>
      </c>
      <c r="M217" s="17" t="str">
        <f t="shared" si="44"/>
        <v>OK</v>
      </c>
      <c r="N217" s="18" t="str">
        <f>IF(BO217&lt;&gt;"",
    IF(INT('Data Sheet'!$A$19)=INT('Data Sheet'!$B$19),
        --(INT('Data Sheet'!$A$19) &amp; "." &amp; BO217),
        IF(AND((--(INT('Data Sheet'!$A$19) &amp; "." &amp; BO217)&gt;=--('Data Sheet'!$A$19)), (--(INT('Data Sheet'!$A$19) &amp; "." &amp; BO217)&lt;=--('Data Sheet'!$B$19))),
            --(INT('Data Sheet'!$A$19) &amp; "." &amp; BO217),
            --(INT('Data Sheet'!$B$19) &amp; "." &amp; BO217)
        )
    ),
    IF(BN217&lt;&gt;"",
        IF(INT('Data Sheet'!$A$19)=INT('Data Sheet'!$B$19),
            --(INT('Data Sheet'!$A$19) &amp; "." &amp; LEFT(BN217,3)),
            IF(AND((--(INT('Data Sheet'!$A$19) &amp; "." &amp; LEFT(BN217,3))&gt;=--('Data Sheet'!$A$19)), (--(INT('Data Sheet'!$A$19) &amp; "." &amp; LEFT(BN217,3))&lt;=--('Data Sheet'!$B$19))),
                --(INT('Data Sheet'!$A$19) &amp; "." &amp; LEFT(BN217,3)),
                --(INT('Data Sheet'!$B$19) &amp; "." &amp; LEFT(BN217,3))
            )
        ),
        "OK"
    )
)</f>
        <v>OK</v>
      </c>
      <c r="O217" s="23" t="str">
        <f>IF(BP217&lt;&gt;"",
    IF(INT('Data Sheet'!$A$19)=INT('Data Sheet'!$B$19),
        --(INT('Data Sheet'!$A$19) &amp; "." &amp; BP217),
        IF(AND((--(INT('Data Sheet'!$A$19) &amp; "." &amp; BP217)&gt;=--('Data Sheet'!$A$19)), (--(INT('Data Sheet'!$A$19) &amp; "." &amp; BP217)&lt;=--('Data Sheet'!$B$19))),
            --(INT('Data Sheet'!$A$19) &amp; "." &amp; BP217),
            --(INT('Data Sheet'!$B$19) &amp; "." &amp; BP217)
        )
    ),
    IF(BN217&lt;&gt;"",
        IF(INT('Data Sheet'!$A$19)=INT('Data Sheet'!$B$19),
            --(INT('Data Sheet'!$A$19) &amp; "." &amp; RIGHT(BN217,3)),
            IF(AND((--(INT('Data Sheet'!$A$19) &amp; "." &amp; RIGHT(BN217,3))&gt;=--('Data Sheet'!$A$19)), (--(INT('Data Sheet'!$A$19) &amp; "." &amp; RIGHT(BN217,3))&lt;=--('Data Sheet'!$B$19))),
                --(INT('Data Sheet'!$A$19) &amp; "." &amp; RIGHT(BN217,3)),
                --(INT('Data Sheet'!$B$19) &amp; "." &amp; RIGHT(BN217,3))
            )
        ),
        "OK"
    )
)</f>
        <v>OK</v>
      </c>
      <c r="P217" s="23" t="str">
        <f>IF(BR217&lt;&gt;"",
    IF(INT('Data Sheet'!$A$19)=INT('Data Sheet'!$B$15),
        --(INT('Data Sheet'!$A$15) &amp; "." &amp; BR217),
        IF(AND((--(INT('Data Sheet'!$A$15) &amp; "." &amp; BR217)&gt;=--('Data Sheet'!$A$15)), (--(INT('Data Sheet'!$A$15) &amp; "." &amp; BR217)&lt;=--('Data Sheet'!$B$15))),
            --(INT('Data Sheet'!$A$15) &amp; "." &amp; BR217),
            --(INT('Data Sheet'!$B$15) &amp; "." &amp; BR217)
        )
    ),
    IF(BQ217&lt;&gt;"",
        IF(INT('Data Sheet'!$A$15)=INT('Data Sheet'!$B$15),
            --(INT('Data Sheet'!$A$15) &amp; "." &amp; LEFT(BQ217,3)),
            IF(AND((--(INT('Data Sheet'!$A$15) &amp; "." &amp; LEFT(BQ217,3))&gt;=--('Data Sheet'!$A$15)), (--(INT('Data Sheet'!$A$15) &amp; "." &amp; LEFT(BQ217,3))&lt;=--('Data Sheet'!$B$15))),
                --(INT('Data Sheet'!$A$15) &amp; "." &amp; LEFT(BQ217,3)),
                --(INT('Data Sheet'!$B$15) &amp; "." &amp; LEFT(BQ217,3))
            )
        ),
        "OK"
    )
)</f>
        <v>OK</v>
      </c>
      <c r="Q217" s="23" t="str">
        <f>IF(BS217&lt;&gt;"",
    IF(INT('Data Sheet'!$A$19)=INT('Data Sheet'!$B$15),
        --(INT('Data Sheet'!$A$15) &amp; "." &amp; BS217),
        IF(AND((--(INT('Data Sheet'!$A$15) &amp; "." &amp; BS217)&gt;=--('Data Sheet'!$A$15)), (--(INT('Data Sheet'!$A$15) &amp; "." &amp; BS217)&lt;=--('Data Sheet'!$B$15))),
            --(INT('Data Sheet'!$A$15) &amp; "." &amp; BS217),
            --(INT('Data Sheet'!$B$15) &amp; "." &amp; BS217)
        )
    ),
    IF(BQ217&lt;&gt;"",
        IF(INT('Data Sheet'!$A$15)=INT('Data Sheet'!$B$15),
            --(INT('Data Sheet'!$A$15) &amp; "." &amp; RIGHT(BQ217,3)),
            IF(AND((--(INT('Data Sheet'!$A$15) &amp; "." &amp; RIGHT(BQ217,3))&gt;=--('Data Sheet'!$A$15)), (--(INT('Data Sheet'!$A$15) &amp; "." &amp; RIGHT(BQ217,3))&lt;=--('Data Sheet'!$B$15))),
                --(INT('Data Sheet'!$A$15) &amp; "." &amp; RIGHT(BQ217,3)),
                --(INT('Data Sheet'!$B$15) &amp; "." &amp; RIGHT(BQ217,3))
            )
        ),
        "OK"
    )
)</f>
        <v>OK</v>
      </c>
      <c r="R217" s="19"/>
      <c r="S217" s="19"/>
      <c r="T217" s="19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1"/>
      <c r="AU217" s="21"/>
      <c r="AV217" s="21"/>
      <c r="AW217" s="22"/>
      <c r="AX217" s="99"/>
      <c r="AY217" s="20"/>
      <c r="AZ217" s="20"/>
      <c r="BA217" s="22"/>
      <c r="BB217">
        <v>209</v>
      </c>
      <c r="BC217" s="80"/>
      <c r="BD217" s="80"/>
      <c r="BE217" s="80"/>
      <c r="BF217" s="80"/>
      <c r="BG217" s="32" t="str">
        <f t="shared" si="37"/>
        <v/>
      </c>
      <c r="BH217" s="78">
        <f t="shared" si="35"/>
        <v>0</v>
      </c>
      <c r="BI217" s="2">
        <f t="shared" si="38"/>
        <v>0</v>
      </c>
      <c r="BJ217" s="2">
        <f t="shared" si="39"/>
        <v>0</v>
      </c>
      <c r="BK217" s="2">
        <f t="shared" si="36"/>
        <v>0</v>
      </c>
    </row>
    <row r="218" spans="2:63" ht="15" customHeight="1" x14ac:dyDescent="0.25">
      <c r="B218" s="14">
        <v>210</v>
      </c>
      <c r="C218" s="95" t="str">
        <f t="shared" si="40"/>
        <v/>
      </c>
      <c r="D218" s="15" t="str">
        <f t="shared" si="34"/>
        <v>OK</v>
      </c>
      <c r="E218" s="16" t="e">
        <f>VLOOKUP('Data Sheet'!$B$8,'Data Sheet'!$I$2:$J$9,2,FALSE)</f>
        <v>#N/A</v>
      </c>
      <c r="F218" s="16" t="str">
        <f t="shared" si="41"/>
        <v/>
      </c>
      <c r="G218" s="103">
        <f t="shared" si="42"/>
        <v>0</v>
      </c>
      <c r="H218" s="17" t="s">
        <v>26</v>
      </c>
      <c r="I218" s="17" t="s">
        <v>26</v>
      </c>
      <c r="J218" s="17" t="str">
        <f>IF('Data Sheet'!$B$9="NC-50","N/A","OK")</f>
        <v>OK</v>
      </c>
      <c r="K218" s="17" t="str">
        <f>IF('Data Sheet'!$B$9="NC-50","N/A","OK")</f>
        <v>OK</v>
      </c>
      <c r="L218" s="17" t="str">
        <f t="shared" si="43"/>
        <v>OK</v>
      </c>
      <c r="M218" s="17" t="str">
        <f t="shared" si="44"/>
        <v>OK</v>
      </c>
      <c r="N218" s="18" t="str">
        <f>IF(BO218&lt;&gt;"",
    IF(INT('Data Sheet'!$A$19)=INT('Data Sheet'!$B$19),
        --(INT('Data Sheet'!$A$19) &amp; "." &amp; BO218),
        IF(AND((--(INT('Data Sheet'!$A$19) &amp; "." &amp; BO218)&gt;=--('Data Sheet'!$A$19)), (--(INT('Data Sheet'!$A$19) &amp; "." &amp; BO218)&lt;=--('Data Sheet'!$B$19))),
            --(INT('Data Sheet'!$A$19) &amp; "." &amp; BO218),
            --(INT('Data Sheet'!$B$19) &amp; "." &amp; BO218)
        )
    ),
    IF(BN218&lt;&gt;"",
        IF(INT('Data Sheet'!$A$19)=INT('Data Sheet'!$B$19),
            --(INT('Data Sheet'!$A$19) &amp; "." &amp; LEFT(BN218,3)),
            IF(AND((--(INT('Data Sheet'!$A$19) &amp; "." &amp; LEFT(BN218,3))&gt;=--('Data Sheet'!$A$19)), (--(INT('Data Sheet'!$A$19) &amp; "." &amp; LEFT(BN218,3))&lt;=--('Data Sheet'!$B$19))),
                --(INT('Data Sheet'!$A$19) &amp; "." &amp; LEFT(BN218,3)),
                --(INT('Data Sheet'!$B$19) &amp; "." &amp; LEFT(BN218,3))
            )
        ),
        "OK"
    )
)</f>
        <v>OK</v>
      </c>
      <c r="O218" s="23" t="str">
        <f>IF(BP218&lt;&gt;"",
    IF(INT('Data Sheet'!$A$19)=INT('Data Sheet'!$B$19),
        --(INT('Data Sheet'!$A$19) &amp; "." &amp; BP218),
        IF(AND((--(INT('Data Sheet'!$A$19) &amp; "." &amp; BP218)&gt;=--('Data Sheet'!$A$19)), (--(INT('Data Sheet'!$A$19) &amp; "." &amp; BP218)&lt;=--('Data Sheet'!$B$19))),
            --(INT('Data Sheet'!$A$19) &amp; "." &amp; BP218),
            --(INT('Data Sheet'!$B$19) &amp; "." &amp; BP218)
        )
    ),
    IF(BN218&lt;&gt;"",
        IF(INT('Data Sheet'!$A$19)=INT('Data Sheet'!$B$19),
            --(INT('Data Sheet'!$A$19) &amp; "." &amp; RIGHT(BN218,3)),
            IF(AND((--(INT('Data Sheet'!$A$19) &amp; "." &amp; RIGHT(BN218,3))&gt;=--('Data Sheet'!$A$19)), (--(INT('Data Sheet'!$A$19) &amp; "." &amp; RIGHT(BN218,3))&lt;=--('Data Sheet'!$B$19))),
                --(INT('Data Sheet'!$A$19) &amp; "." &amp; RIGHT(BN218,3)),
                --(INT('Data Sheet'!$B$19) &amp; "." &amp; RIGHT(BN218,3))
            )
        ),
        "OK"
    )
)</f>
        <v>OK</v>
      </c>
      <c r="P218" s="23" t="str">
        <f>IF(BR218&lt;&gt;"",
    IF(INT('Data Sheet'!$A$19)=INT('Data Sheet'!$B$15),
        --(INT('Data Sheet'!$A$15) &amp; "." &amp; BR218),
        IF(AND((--(INT('Data Sheet'!$A$15) &amp; "." &amp; BR218)&gt;=--('Data Sheet'!$A$15)), (--(INT('Data Sheet'!$A$15) &amp; "." &amp; BR218)&lt;=--('Data Sheet'!$B$15))),
            --(INT('Data Sheet'!$A$15) &amp; "." &amp; BR218),
            --(INT('Data Sheet'!$B$15) &amp; "." &amp; BR218)
        )
    ),
    IF(BQ218&lt;&gt;"",
        IF(INT('Data Sheet'!$A$15)=INT('Data Sheet'!$B$15),
            --(INT('Data Sheet'!$A$15) &amp; "." &amp; LEFT(BQ218,3)),
            IF(AND((--(INT('Data Sheet'!$A$15) &amp; "." &amp; LEFT(BQ218,3))&gt;=--('Data Sheet'!$A$15)), (--(INT('Data Sheet'!$A$15) &amp; "." &amp; LEFT(BQ218,3))&lt;=--('Data Sheet'!$B$15))),
                --(INT('Data Sheet'!$A$15) &amp; "." &amp; LEFT(BQ218,3)),
                --(INT('Data Sheet'!$B$15) &amp; "." &amp; LEFT(BQ218,3))
            )
        ),
        "OK"
    )
)</f>
        <v>OK</v>
      </c>
      <c r="Q218" s="23" t="str">
        <f>IF(BS218&lt;&gt;"",
    IF(INT('Data Sheet'!$A$19)=INT('Data Sheet'!$B$15),
        --(INT('Data Sheet'!$A$15) &amp; "." &amp; BS218),
        IF(AND((--(INT('Data Sheet'!$A$15) &amp; "." &amp; BS218)&gt;=--('Data Sheet'!$A$15)), (--(INT('Data Sheet'!$A$15) &amp; "." &amp; BS218)&lt;=--('Data Sheet'!$B$15))),
            --(INT('Data Sheet'!$A$15) &amp; "." &amp; BS218),
            --(INT('Data Sheet'!$B$15) &amp; "." &amp; BS218)
        )
    ),
    IF(BQ218&lt;&gt;"",
        IF(INT('Data Sheet'!$A$15)=INT('Data Sheet'!$B$15),
            --(INT('Data Sheet'!$A$15) &amp; "." &amp; RIGHT(BQ218,3)),
            IF(AND((--(INT('Data Sheet'!$A$15) &amp; "." &amp; RIGHT(BQ218,3))&gt;=--('Data Sheet'!$A$15)), (--(INT('Data Sheet'!$A$15) &amp; "." &amp; RIGHT(BQ218,3))&lt;=--('Data Sheet'!$B$15))),
                --(INT('Data Sheet'!$A$15) &amp; "." &amp; RIGHT(BQ218,3)),
                --(INT('Data Sheet'!$B$15) &amp; "." &amp; RIGHT(BQ218,3))
            )
        ),
        "OK"
    )
)</f>
        <v>OK</v>
      </c>
      <c r="R218" s="19"/>
      <c r="S218" s="19"/>
      <c r="T218" s="19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1"/>
      <c r="AU218" s="21"/>
      <c r="AV218" s="21"/>
      <c r="AW218" s="22"/>
      <c r="AX218" s="99"/>
      <c r="AY218" s="20"/>
      <c r="AZ218" s="20"/>
      <c r="BA218" s="22"/>
      <c r="BB218">
        <v>210</v>
      </c>
      <c r="BC218" s="80"/>
      <c r="BD218" s="80"/>
      <c r="BE218" s="80"/>
      <c r="BF218" s="80"/>
      <c r="BG218" s="32" t="str">
        <f t="shared" si="37"/>
        <v/>
      </c>
      <c r="BH218" s="78">
        <f t="shared" si="35"/>
        <v>0</v>
      </c>
      <c r="BI218" s="2">
        <f t="shared" si="38"/>
        <v>0</v>
      </c>
      <c r="BJ218" s="2">
        <f t="shared" si="39"/>
        <v>0</v>
      </c>
      <c r="BK218" s="2">
        <f t="shared" si="36"/>
        <v>0</v>
      </c>
    </row>
    <row r="219" spans="2:63" ht="15" customHeight="1" x14ac:dyDescent="0.25">
      <c r="B219" s="14">
        <v>211</v>
      </c>
      <c r="C219" s="95" t="str">
        <f t="shared" si="40"/>
        <v/>
      </c>
      <c r="D219" s="15" t="str">
        <f t="shared" si="34"/>
        <v>OK</v>
      </c>
      <c r="E219" s="16" t="e">
        <f>VLOOKUP('Data Sheet'!$B$8,'Data Sheet'!$I$2:$J$9,2,FALSE)</f>
        <v>#N/A</v>
      </c>
      <c r="F219" s="16" t="str">
        <f t="shared" si="41"/>
        <v/>
      </c>
      <c r="G219" s="103">
        <f t="shared" si="42"/>
        <v>0</v>
      </c>
      <c r="H219" s="17" t="s">
        <v>26</v>
      </c>
      <c r="I219" s="17" t="s">
        <v>26</v>
      </c>
      <c r="J219" s="17" t="str">
        <f>IF('Data Sheet'!$B$9="NC-50","N/A","OK")</f>
        <v>OK</v>
      </c>
      <c r="K219" s="17" t="str">
        <f>IF('Data Sheet'!$B$9="NC-50","N/A","OK")</f>
        <v>OK</v>
      </c>
      <c r="L219" s="17" t="str">
        <f t="shared" si="43"/>
        <v>OK</v>
      </c>
      <c r="M219" s="17" t="str">
        <f t="shared" si="44"/>
        <v>OK</v>
      </c>
      <c r="N219" s="18" t="str">
        <f>IF(BO219&lt;&gt;"",
    IF(INT('Data Sheet'!$A$19)=INT('Data Sheet'!$B$19),
        --(INT('Data Sheet'!$A$19) &amp; "." &amp; BO219),
        IF(AND((--(INT('Data Sheet'!$A$19) &amp; "." &amp; BO219)&gt;=--('Data Sheet'!$A$19)), (--(INT('Data Sheet'!$A$19) &amp; "." &amp; BO219)&lt;=--('Data Sheet'!$B$19))),
            --(INT('Data Sheet'!$A$19) &amp; "." &amp; BO219),
            --(INT('Data Sheet'!$B$19) &amp; "." &amp; BO219)
        )
    ),
    IF(BN219&lt;&gt;"",
        IF(INT('Data Sheet'!$A$19)=INT('Data Sheet'!$B$19),
            --(INT('Data Sheet'!$A$19) &amp; "." &amp; LEFT(BN219,3)),
            IF(AND((--(INT('Data Sheet'!$A$19) &amp; "." &amp; LEFT(BN219,3))&gt;=--('Data Sheet'!$A$19)), (--(INT('Data Sheet'!$A$19) &amp; "." &amp; LEFT(BN219,3))&lt;=--('Data Sheet'!$B$19))),
                --(INT('Data Sheet'!$A$19) &amp; "." &amp; LEFT(BN219,3)),
                --(INT('Data Sheet'!$B$19) &amp; "." &amp; LEFT(BN219,3))
            )
        ),
        "OK"
    )
)</f>
        <v>OK</v>
      </c>
      <c r="O219" s="23" t="str">
        <f>IF(BP219&lt;&gt;"",
    IF(INT('Data Sheet'!$A$19)=INT('Data Sheet'!$B$19),
        --(INT('Data Sheet'!$A$19) &amp; "." &amp; BP219),
        IF(AND((--(INT('Data Sheet'!$A$19) &amp; "." &amp; BP219)&gt;=--('Data Sheet'!$A$19)), (--(INT('Data Sheet'!$A$19) &amp; "." &amp; BP219)&lt;=--('Data Sheet'!$B$19))),
            --(INT('Data Sheet'!$A$19) &amp; "." &amp; BP219),
            --(INT('Data Sheet'!$B$19) &amp; "." &amp; BP219)
        )
    ),
    IF(BN219&lt;&gt;"",
        IF(INT('Data Sheet'!$A$19)=INT('Data Sheet'!$B$19),
            --(INT('Data Sheet'!$A$19) &amp; "." &amp; RIGHT(BN219,3)),
            IF(AND((--(INT('Data Sheet'!$A$19) &amp; "." &amp; RIGHT(BN219,3))&gt;=--('Data Sheet'!$A$19)), (--(INT('Data Sheet'!$A$19) &amp; "." &amp; RIGHT(BN219,3))&lt;=--('Data Sheet'!$B$19))),
                --(INT('Data Sheet'!$A$19) &amp; "." &amp; RIGHT(BN219,3)),
                --(INT('Data Sheet'!$B$19) &amp; "." &amp; RIGHT(BN219,3))
            )
        ),
        "OK"
    )
)</f>
        <v>OK</v>
      </c>
      <c r="P219" s="23" t="str">
        <f>IF(BR219&lt;&gt;"",
    IF(INT('Data Sheet'!$A$19)=INT('Data Sheet'!$B$15),
        --(INT('Data Sheet'!$A$15) &amp; "." &amp; BR219),
        IF(AND((--(INT('Data Sheet'!$A$15) &amp; "." &amp; BR219)&gt;=--('Data Sheet'!$A$15)), (--(INT('Data Sheet'!$A$15) &amp; "." &amp; BR219)&lt;=--('Data Sheet'!$B$15))),
            --(INT('Data Sheet'!$A$15) &amp; "." &amp; BR219),
            --(INT('Data Sheet'!$B$15) &amp; "." &amp; BR219)
        )
    ),
    IF(BQ219&lt;&gt;"",
        IF(INT('Data Sheet'!$A$15)=INT('Data Sheet'!$B$15),
            --(INT('Data Sheet'!$A$15) &amp; "." &amp; LEFT(BQ219,3)),
            IF(AND((--(INT('Data Sheet'!$A$15) &amp; "." &amp; LEFT(BQ219,3))&gt;=--('Data Sheet'!$A$15)), (--(INT('Data Sheet'!$A$15) &amp; "." &amp; LEFT(BQ219,3))&lt;=--('Data Sheet'!$B$15))),
                --(INT('Data Sheet'!$A$15) &amp; "." &amp; LEFT(BQ219,3)),
                --(INT('Data Sheet'!$B$15) &amp; "." &amp; LEFT(BQ219,3))
            )
        ),
        "OK"
    )
)</f>
        <v>OK</v>
      </c>
      <c r="Q219" s="23" t="str">
        <f>IF(BS219&lt;&gt;"",
    IF(INT('Data Sheet'!$A$19)=INT('Data Sheet'!$B$15),
        --(INT('Data Sheet'!$A$15) &amp; "." &amp; BS219),
        IF(AND((--(INT('Data Sheet'!$A$15) &amp; "." &amp; BS219)&gt;=--('Data Sheet'!$A$15)), (--(INT('Data Sheet'!$A$15) &amp; "." &amp; BS219)&lt;=--('Data Sheet'!$B$15))),
            --(INT('Data Sheet'!$A$15) &amp; "." &amp; BS219),
            --(INT('Data Sheet'!$B$15) &amp; "." &amp; BS219)
        )
    ),
    IF(BQ219&lt;&gt;"",
        IF(INT('Data Sheet'!$A$15)=INT('Data Sheet'!$B$15),
            --(INT('Data Sheet'!$A$15) &amp; "." &amp; RIGHT(BQ219,3)),
            IF(AND((--(INT('Data Sheet'!$A$15) &amp; "." &amp; RIGHT(BQ219,3))&gt;=--('Data Sheet'!$A$15)), (--(INT('Data Sheet'!$A$15) &amp; "." &amp; RIGHT(BQ219,3))&lt;=--('Data Sheet'!$B$15))),
                --(INT('Data Sheet'!$A$15) &amp; "." &amp; RIGHT(BQ219,3)),
                --(INT('Data Sheet'!$B$15) &amp; "." &amp; RIGHT(BQ219,3))
            )
        ),
        "OK"
    )
)</f>
        <v>OK</v>
      </c>
      <c r="R219" s="19"/>
      <c r="S219" s="19"/>
      <c r="T219" s="19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1"/>
      <c r="AU219" s="21"/>
      <c r="AV219" s="21"/>
      <c r="AW219" s="22"/>
      <c r="AX219" s="99"/>
      <c r="AY219" s="20"/>
      <c r="AZ219" s="20"/>
      <c r="BA219" s="22"/>
      <c r="BB219">
        <v>211</v>
      </c>
      <c r="BC219" s="80"/>
      <c r="BD219" s="80"/>
      <c r="BE219" s="80"/>
      <c r="BF219" s="80"/>
      <c r="BG219" s="32" t="str">
        <f t="shared" si="37"/>
        <v/>
      </c>
      <c r="BH219" s="78">
        <f t="shared" si="35"/>
        <v>0</v>
      </c>
      <c r="BI219" s="2">
        <f t="shared" si="38"/>
        <v>0</v>
      </c>
      <c r="BJ219" s="2">
        <f t="shared" si="39"/>
        <v>0</v>
      </c>
      <c r="BK219" s="2">
        <f t="shared" si="36"/>
        <v>0</v>
      </c>
    </row>
    <row r="220" spans="2:63" ht="15" customHeight="1" x14ac:dyDescent="0.25">
      <c r="B220" s="14">
        <v>212</v>
      </c>
      <c r="C220" s="95" t="str">
        <f t="shared" si="40"/>
        <v/>
      </c>
      <c r="D220" s="15" t="str">
        <f t="shared" si="34"/>
        <v>OK</v>
      </c>
      <c r="E220" s="16" t="e">
        <f>VLOOKUP('Data Sheet'!$B$8,'Data Sheet'!$I$2:$J$9,2,FALSE)</f>
        <v>#N/A</v>
      </c>
      <c r="F220" s="16" t="str">
        <f t="shared" si="41"/>
        <v/>
      </c>
      <c r="G220" s="103">
        <f t="shared" si="42"/>
        <v>0</v>
      </c>
      <c r="H220" s="17" t="s">
        <v>26</v>
      </c>
      <c r="I220" s="17" t="s">
        <v>26</v>
      </c>
      <c r="J220" s="17" t="str">
        <f>IF('Data Sheet'!$B$9="NC-50","N/A","OK")</f>
        <v>OK</v>
      </c>
      <c r="K220" s="17" t="str">
        <f>IF('Data Sheet'!$B$9="NC-50","N/A","OK")</f>
        <v>OK</v>
      </c>
      <c r="L220" s="17" t="str">
        <f t="shared" si="43"/>
        <v>OK</v>
      </c>
      <c r="M220" s="17" t="str">
        <f t="shared" si="44"/>
        <v>OK</v>
      </c>
      <c r="N220" s="18" t="str">
        <f>IF(BO220&lt;&gt;"",
    IF(INT('Data Sheet'!$A$19)=INT('Data Sheet'!$B$19),
        --(INT('Data Sheet'!$A$19) &amp; "." &amp; BO220),
        IF(AND((--(INT('Data Sheet'!$A$19) &amp; "." &amp; BO220)&gt;=--('Data Sheet'!$A$19)), (--(INT('Data Sheet'!$A$19) &amp; "." &amp; BO220)&lt;=--('Data Sheet'!$B$19))),
            --(INT('Data Sheet'!$A$19) &amp; "." &amp; BO220),
            --(INT('Data Sheet'!$B$19) &amp; "." &amp; BO220)
        )
    ),
    IF(BN220&lt;&gt;"",
        IF(INT('Data Sheet'!$A$19)=INT('Data Sheet'!$B$19),
            --(INT('Data Sheet'!$A$19) &amp; "." &amp; LEFT(BN220,3)),
            IF(AND((--(INT('Data Sheet'!$A$19) &amp; "." &amp; LEFT(BN220,3))&gt;=--('Data Sheet'!$A$19)), (--(INT('Data Sheet'!$A$19) &amp; "." &amp; LEFT(BN220,3))&lt;=--('Data Sheet'!$B$19))),
                --(INT('Data Sheet'!$A$19) &amp; "." &amp; LEFT(BN220,3)),
                --(INT('Data Sheet'!$B$19) &amp; "." &amp; LEFT(BN220,3))
            )
        ),
        "OK"
    )
)</f>
        <v>OK</v>
      </c>
      <c r="O220" s="23" t="str">
        <f>IF(BP220&lt;&gt;"",
    IF(INT('Data Sheet'!$A$19)=INT('Data Sheet'!$B$19),
        --(INT('Data Sheet'!$A$19) &amp; "." &amp; BP220),
        IF(AND((--(INT('Data Sheet'!$A$19) &amp; "." &amp; BP220)&gt;=--('Data Sheet'!$A$19)), (--(INT('Data Sheet'!$A$19) &amp; "." &amp; BP220)&lt;=--('Data Sheet'!$B$19))),
            --(INT('Data Sheet'!$A$19) &amp; "." &amp; BP220),
            --(INT('Data Sheet'!$B$19) &amp; "." &amp; BP220)
        )
    ),
    IF(BN220&lt;&gt;"",
        IF(INT('Data Sheet'!$A$19)=INT('Data Sheet'!$B$19),
            --(INT('Data Sheet'!$A$19) &amp; "." &amp; RIGHT(BN220,3)),
            IF(AND((--(INT('Data Sheet'!$A$19) &amp; "." &amp; RIGHT(BN220,3))&gt;=--('Data Sheet'!$A$19)), (--(INT('Data Sheet'!$A$19) &amp; "." &amp; RIGHT(BN220,3))&lt;=--('Data Sheet'!$B$19))),
                --(INT('Data Sheet'!$A$19) &amp; "." &amp; RIGHT(BN220,3)),
                --(INT('Data Sheet'!$B$19) &amp; "." &amp; RIGHT(BN220,3))
            )
        ),
        "OK"
    )
)</f>
        <v>OK</v>
      </c>
      <c r="P220" s="23" t="str">
        <f>IF(BR220&lt;&gt;"",
    IF(INT('Data Sheet'!$A$19)=INT('Data Sheet'!$B$15),
        --(INT('Data Sheet'!$A$15) &amp; "." &amp; BR220),
        IF(AND((--(INT('Data Sheet'!$A$15) &amp; "." &amp; BR220)&gt;=--('Data Sheet'!$A$15)), (--(INT('Data Sheet'!$A$15) &amp; "." &amp; BR220)&lt;=--('Data Sheet'!$B$15))),
            --(INT('Data Sheet'!$A$15) &amp; "." &amp; BR220),
            --(INT('Data Sheet'!$B$15) &amp; "." &amp; BR220)
        )
    ),
    IF(BQ220&lt;&gt;"",
        IF(INT('Data Sheet'!$A$15)=INT('Data Sheet'!$B$15),
            --(INT('Data Sheet'!$A$15) &amp; "." &amp; LEFT(BQ220,3)),
            IF(AND((--(INT('Data Sheet'!$A$15) &amp; "." &amp; LEFT(BQ220,3))&gt;=--('Data Sheet'!$A$15)), (--(INT('Data Sheet'!$A$15) &amp; "." &amp; LEFT(BQ220,3))&lt;=--('Data Sheet'!$B$15))),
                --(INT('Data Sheet'!$A$15) &amp; "." &amp; LEFT(BQ220,3)),
                --(INT('Data Sheet'!$B$15) &amp; "." &amp; LEFT(BQ220,3))
            )
        ),
        "OK"
    )
)</f>
        <v>OK</v>
      </c>
      <c r="Q220" s="23" t="str">
        <f>IF(BS220&lt;&gt;"",
    IF(INT('Data Sheet'!$A$19)=INT('Data Sheet'!$B$15),
        --(INT('Data Sheet'!$A$15) &amp; "." &amp; BS220),
        IF(AND((--(INT('Data Sheet'!$A$15) &amp; "." &amp; BS220)&gt;=--('Data Sheet'!$A$15)), (--(INT('Data Sheet'!$A$15) &amp; "." &amp; BS220)&lt;=--('Data Sheet'!$B$15))),
            --(INT('Data Sheet'!$A$15) &amp; "." &amp; BS220),
            --(INT('Data Sheet'!$B$15) &amp; "." &amp; BS220)
        )
    ),
    IF(BQ220&lt;&gt;"",
        IF(INT('Data Sheet'!$A$15)=INT('Data Sheet'!$B$15),
            --(INT('Data Sheet'!$A$15) &amp; "." &amp; RIGHT(BQ220,3)),
            IF(AND((--(INT('Data Sheet'!$A$15) &amp; "." &amp; RIGHT(BQ220,3))&gt;=--('Data Sheet'!$A$15)), (--(INT('Data Sheet'!$A$15) &amp; "." &amp; RIGHT(BQ220,3))&lt;=--('Data Sheet'!$B$15))),
                --(INT('Data Sheet'!$A$15) &amp; "." &amp; RIGHT(BQ220,3)),
                --(INT('Data Sheet'!$B$15) &amp; "." &amp; RIGHT(BQ220,3))
            )
        ),
        "OK"
    )
)</f>
        <v>OK</v>
      </c>
      <c r="R220" s="19"/>
      <c r="S220" s="19"/>
      <c r="T220" s="19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1"/>
      <c r="AU220" s="21"/>
      <c r="AV220" s="21"/>
      <c r="AW220" s="22"/>
      <c r="AX220" s="99"/>
      <c r="AY220" s="20"/>
      <c r="AZ220" s="20"/>
      <c r="BA220" s="22"/>
      <c r="BB220">
        <v>212</v>
      </c>
      <c r="BC220" s="80"/>
      <c r="BD220" s="80"/>
      <c r="BE220" s="80"/>
      <c r="BF220" s="80"/>
      <c r="BG220" s="32" t="str">
        <f t="shared" si="37"/>
        <v/>
      </c>
      <c r="BH220" s="78">
        <f t="shared" si="35"/>
        <v>0</v>
      </c>
      <c r="BI220" s="2">
        <f t="shared" si="38"/>
        <v>0</v>
      </c>
      <c r="BJ220" s="2">
        <f t="shared" si="39"/>
        <v>0</v>
      </c>
      <c r="BK220" s="2">
        <f t="shared" si="36"/>
        <v>0</v>
      </c>
    </row>
    <row r="221" spans="2:63" ht="15" customHeight="1" x14ac:dyDescent="0.25">
      <c r="B221" s="14">
        <v>213</v>
      </c>
      <c r="C221" s="95" t="str">
        <f t="shared" si="40"/>
        <v/>
      </c>
      <c r="D221" s="15" t="str">
        <f t="shared" si="34"/>
        <v>OK</v>
      </c>
      <c r="E221" s="16" t="e">
        <f>VLOOKUP('Data Sheet'!$B$8,'Data Sheet'!$I$2:$J$9,2,FALSE)</f>
        <v>#N/A</v>
      </c>
      <c r="F221" s="16" t="str">
        <f t="shared" si="41"/>
        <v/>
      </c>
      <c r="G221" s="103">
        <f t="shared" si="42"/>
        <v>0</v>
      </c>
      <c r="H221" s="17" t="s">
        <v>26</v>
      </c>
      <c r="I221" s="17" t="s">
        <v>26</v>
      </c>
      <c r="J221" s="17" t="str">
        <f>IF('Data Sheet'!$B$9="NC-50","N/A","OK")</f>
        <v>OK</v>
      </c>
      <c r="K221" s="17" t="str">
        <f>IF('Data Sheet'!$B$9="NC-50","N/A","OK")</f>
        <v>OK</v>
      </c>
      <c r="L221" s="17" t="str">
        <f t="shared" si="43"/>
        <v>OK</v>
      </c>
      <c r="M221" s="17" t="str">
        <f t="shared" si="44"/>
        <v>OK</v>
      </c>
      <c r="N221" s="18" t="str">
        <f>IF(BO221&lt;&gt;"",
    IF(INT('Data Sheet'!$A$19)=INT('Data Sheet'!$B$19),
        --(INT('Data Sheet'!$A$19) &amp; "." &amp; BO221),
        IF(AND((--(INT('Data Sheet'!$A$19) &amp; "." &amp; BO221)&gt;=--('Data Sheet'!$A$19)), (--(INT('Data Sheet'!$A$19) &amp; "." &amp; BO221)&lt;=--('Data Sheet'!$B$19))),
            --(INT('Data Sheet'!$A$19) &amp; "." &amp; BO221),
            --(INT('Data Sheet'!$B$19) &amp; "." &amp; BO221)
        )
    ),
    IF(BN221&lt;&gt;"",
        IF(INT('Data Sheet'!$A$19)=INT('Data Sheet'!$B$19),
            --(INT('Data Sheet'!$A$19) &amp; "." &amp; LEFT(BN221,3)),
            IF(AND((--(INT('Data Sheet'!$A$19) &amp; "." &amp; LEFT(BN221,3))&gt;=--('Data Sheet'!$A$19)), (--(INT('Data Sheet'!$A$19) &amp; "." &amp; LEFT(BN221,3))&lt;=--('Data Sheet'!$B$19))),
                --(INT('Data Sheet'!$A$19) &amp; "." &amp; LEFT(BN221,3)),
                --(INT('Data Sheet'!$B$19) &amp; "." &amp; LEFT(BN221,3))
            )
        ),
        "OK"
    )
)</f>
        <v>OK</v>
      </c>
      <c r="O221" s="23" t="str">
        <f>IF(BP221&lt;&gt;"",
    IF(INT('Data Sheet'!$A$19)=INT('Data Sheet'!$B$19),
        --(INT('Data Sheet'!$A$19) &amp; "." &amp; BP221),
        IF(AND((--(INT('Data Sheet'!$A$19) &amp; "." &amp; BP221)&gt;=--('Data Sheet'!$A$19)), (--(INT('Data Sheet'!$A$19) &amp; "." &amp; BP221)&lt;=--('Data Sheet'!$B$19))),
            --(INT('Data Sheet'!$A$19) &amp; "." &amp; BP221),
            --(INT('Data Sheet'!$B$19) &amp; "." &amp; BP221)
        )
    ),
    IF(BN221&lt;&gt;"",
        IF(INT('Data Sheet'!$A$19)=INT('Data Sheet'!$B$19),
            --(INT('Data Sheet'!$A$19) &amp; "." &amp; RIGHT(BN221,3)),
            IF(AND((--(INT('Data Sheet'!$A$19) &amp; "." &amp; RIGHT(BN221,3))&gt;=--('Data Sheet'!$A$19)), (--(INT('Data Sheet'!$A$19) &amp; "." &amp; RIGHT(BN221,3))&lt;=--('Data Sheet'!$B$19))),
                --(INT('Data Sheet'!$A$19) &amp; "." &amp; RIGHT(BN221,3)),
                --(INT('Data Sheet'!$B$19) &amp; "." &amp; RIGHT(BN221,3))
            )
        ),
        "OK"
    )
)</f>
        <v>OK</v>
      </c>
      <c r="P221" s="23" t="str">
        <f>IF(BR221&lt;&gt;"",
    IF(INT('Data Sheet'!$A$19)=INT('Data Sheet'!$B$15),
        --(INT('Data Sheet'!$A$15) &amp; "." &amp; BR221),
        IF(AND((--(INT('Data Sheet'!$A$15) &amp; "." &amp; BR221)&gt;=--('Data Sheet'!$A$15)), (--(INT('Data Sheet'!$A$15) &amp; "." &amp; BR221)&lt;=--('Data Sheet'!$B$15))),
            --(INT('Data Sheet'!$A$15) &amp; "." &amp; BR221),
            --(INT('Data Sheet'!$B$15) &amp; "." &amp; BR221)
        )
    ),
    IF(BQ221&lt;&gt;"",
        IF(INT('Data Sheet'!$A$15)=INT('Data Sheet'!$B$15),
            --(INT('Data Sheet'!$A$15) &amp; "." &amp; LEFT(BQ221,3)),
            IF(AND((--(INT('Data Sheet'!$A$15) &amp; "." &amp; LEFT(BQ221,3))&gt;=--('Data Sheet'!$A$15)), (--(INT('Data Sheet'!$A$15) &amp; "." &amp; LEFT(BQ221,3))&lt;=--('Data Sheet'!$B$15))),
                --(INT('Data Sheet'!$A$15) &amp; "." &amp; LEFT(BQ221,3)),
                --(INT('Data Sheet'!$B$15) &amp; "." &amp; LEFT(BQ221,3))
            )
        ),
        "OK"
    )
)</f>
        <v>OK</v>
      </c>
      <c r="Q221" s="23" t="str">
        <f>IF(BS221&lt;&gt;"",
    IF(INT('Data Sheet'!$A$19)=INT('Data Sheet'!$B$15),
        --(INT('Data Sheet'!$A$15) &amp; "." &amp; BS221),
        IF(AND((--(INT('Data Sheet'!$A$15) &amp; "." &amp; BS221)&gt;=--('Data Sheet'!$A$15)), (--(INT('Data Sheet'!$A$15) &amp; "." &amp; BS221)&lt;=--('Data Sheet'!$B$15))),
            --(INT('Data Sheet'!$A$15) &amp; "." &amp; BS221),
            --(INT('Data Sheet'!$B$15) &amp; "." &amp; BS221)
        )
    ),
    IF(BQ221&lt;&gt;"",
        IF(INT('Data Sheet'!$A$15)=INT('Data Sheet'!$B$15),
            --(INT('Data Sheet'!$A$15) &amp; "." &amp; RIGHT(BQ221,3)),
            IF(AND((--(INT('Data Sheet'!$A$15) &amp; "." &amp; RIGHT(BQ221,3))&gt;=--('Data Sheet'!$A$15)), (--(INT('Data Sheet'!$A$15) &amp; "." &amp; RIGHT(BQ221,3))&lt;=--('Data Sheet'!$B$15))),
                --(INT('Data Sheet'!$A$15) &amp; "." &amp; RIGHT(BQ221,3)),
                --(INT('Data Sheet'!$B$15) &amp; "." &amp; RIGHT(BQ221,3))
            )
        ),
        "OK"
    )
)</f>
        <v>OK</v>
      </c>
      <c r="R221" s="19"/>
      <c r="S221" s="19"/>
      <c r="T221" s="19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1"/>
      <c r="AU221" s="21"/>
      <c r="AV221" s="21"/>
      <c r="AW221" s="22"/>
      <c r="AX221" s="99"/>
      <c r="AY221" s="20"/>
      <c r="AZ221" s="20"/>
      <c r="BA221" s="22"/>
      <c r="BB221">
        <v>213</v>
      </c>
      <c r="BC221" s="80"/>
      <c r="BD221" s="80"/>
      <c r="BE221" s="80"/>
      <c r="BF221" s="80"/>
      <c r="BG221" s="32" t="str">
        <f t="shared" si="37"/>
        <v/>
      </c>
      <c r="BH221" s="78">
        <f t="shared" si="35"/>
        <v>0</v>
      </c>
      <c r="BI221" s="2">
        <f t="shared" si="38"/>
        <v>0</v>
      </c>
      <c r="BJ221" s="2">
        <f t="shared" si="39"/>
        <v>0</v>
      </c>
      <c r="BK221" s="2">
        <f t="shared" si="36"/>
        <v>0</v>
      </c>
    </row>
    <row r="222" spans="2:63" ht="15" customHeight="1" x14ac:dyDescent="0.25">
      <c r="B222" s="14">
        <v>214</v>
      </c>
      <c r="C222" s="95" t="str">
        <f t="shared" si="40"/>
        <v/>
      </c>
      <c r="D222" s="15" t="str">
        <f t="shared" si="34"/>
        <v>OK</v>
      </c>
      <c r="E222" s="16" t="e">
        <f>VLOOKUP('Data Sheet'!$B$8,'Data Sheet'!$I$2:$J$9,2,FALSE)</f>
        <v>#N/A</v>
      </c>
      <c r="F222" s="16" t="str">
        <f t="shared" si="41"/>
        <v/>
      </c>
      <c r="G222" s="103">
        <f t="shared" si="42"/>
        <v>0</v>
      </c>
      <c r="H222" s="17" t="s">
        <v>26</v>
      </c>
      <c r="I222" s="17" t="s">
        <v>26</v>
      </c>
      <c r="J222" s="17" t="str">
        <f>IF('Data Sheet'!$B$9="NC-50","N/A","OK")</f>
        <v>OK</v>
      </c>
      <c r="K222" s="17" t="str">
        <f>IF('Data Sheet'!$B$9="NC-50","N/A","OK")</f>
        <v>OK</v>
      </c>
      <c r="L222" s="17" t="str">
        <f t="shared" si="43"/>
        <v>OK</v>
      </c>
      <c r="M222" s="17" t="str">
        <f t="shared" si="44"/>
        <v>OK</v>
      </c>
      <c r="N222" s="18" t="str">
        <f>IF(BO222&lt;&gt;"",
    IF(INT('Data Sheet'!$A$19)=INT('Data Sheet'!$B$19),
        --(INT('Data Sheet'!$A$19) &amp; "." &amp; BO222),
        IF(AND((--(INT('Data Sheet'!$A$19) &amp; "." &amp; BO222)&gt;=--('Data Sheet'!$A$19)), (--(INT('Data Sheet'!$A$19) &amp; "." &amp; BO222)&lt;=--('Data Sheet'!$B$19))),
            --(INT('Data Sheet'!$A$19) &amp; "." &amp; BO222),
            --(INT('Data Sheet'!$B$19) &amp; "." &amp; BO222)
        )
    ),
    IF(BN222&lt;&gt;"",
        IF(INT('Data Sheet'!$A$19)=INT('Data Sheet'!$B$19),
            --(INT('Data Sheet'!$A$19) &amp; "." &amp; LEFT(BN222,3)),
            IF(AND((--(INT('Data Sheet'!$A$19) &amp; "." &amp; LEFT(BN222,3))&gt;=--('Data Sheet'!$A$19)), (--(INT('Data Sheet'!$A$19) &amp; "." &amp; LEFT(BN222,3))&lt;=--('Data Sheet'!$B$19))),
                --(INT('Data Sheet'!$A$19) &amp; "." &amp; LEFT(BN222,3)),
                --(INT('Data Sheet'!$B$19) &amp; "." &amp; LEFT(BN222,3))
            )
        ),
        "OK"
    )
)</f>
        <v>OK</v>
      </c>
      <c r="O222" s="23" t="str">
        <f>IF(BP222&lt;&gt;"",
    IF(INT('Data Sheet'!$A$19)=INT('Data Sheet'!$B$19),
        --(INT('Data Sheet'!$A$19) &amp; "." &amp; BP222),
        IF(AND((--(INT('Data Sheet'!$A$19) &amp; "." &amp; BP222)&gt;=--('Data Sheet'!$A$19)), (--(INT('Data Sheet'!$A$19) &amp; "." &amp; BP222)&lt;=--('Data Sheet'!$B$19))),
            --(INT('Data Sheet'!$A$19) &amp; "." &amp; BP222),
            --(INT('Data Sheet'!$B$19) &amp; "." &amp; BP222)
        )
    ),
    IF(BN222&lt;&gt;"",
        IF(INT('Data Sheet'!$A$19)=INT('Data Sheet'!$B$19),
            --(INT('Data Sheet'!$A$19) &amp; "." &amp; RIGHT(BN222,3)),
            IF(AND((--(INT('Data Sheet'!$A$19) &amp; "." &amp; RIGHT(BN222,3))&gt;=--('Data Sheet'!$A$19)), (--(INT('Data Sheet'!$A$19) &amp; "." &amp; RIGHT(BN222,3))&lt;=--('Data Sheet'!$B$19))),
                --(INT('Data Sheet'!$A$19) &amp; "." &amp; RIGHT(BN222,3)),
                --(INT('Data Sheet'!$B$19) &amp; "." &amp; RIGHT(BN222,3))
            )
        ),
        "OK"
    )
)</f>
        <v>OK</v>
      </c>
      <c r="P222" s="23" t="str">
        <f>IF(BR222&lt;&gt;"",
    IF(INT('Data Sheet'!$A$19)=INT('Data Sheet'!$B$15),
        --(INT('Data Sheet'!$A$15) &amp; "." &amp; BR222),
        IF(AND((--(INT('Data Sheet'!$A$15) &amp; "." &amp; BR222)&gt;=--('Data Sheet'!$A$15)), (--(INT('Data Sheet'!$A$15) &amp; "." &amp; BR222)&lt;=--('Data Sheet'!$B$15))),
            --(INT('Data Sheet'!$A$15) &amp; "." &amp; BR222),
            --(INT('Data Sheet'!$B$15) &amp; "." &amp; BR222)
        )
    ),
    IF(BQ222&lt;&gt;"",
        IF(INT('Data Sheet'!$A$15)=INT('Data Sheet'!$B$15),
            --(INT('Data Sheet'!$A$15) &amp; "." &amp; LEFT(BQ222,3)),
            IF(AND((--(INT('Data Sheet'!$A$15) &amp; "." &amp; LEFT(BQ222,3))&gt;=--('Data Sheet'!$A$15)), (--(INT('Data Sheet'!$A$15) &amp; "." &amp; LEFT(BQ222,3))&lt;=--('Data Sheet'!$B$15))),
                --(INT('Data Sheet'!$A$15) &amp; "." &amp; LEFT(BQ222,3)),
                --(INT('Data Sheet'!$B$15) &amp; "." &amp; LEFT(BQ222,3))
            )
        ),
        "OK"
    )
)</f>
        <v>OK</v>
      </c>
      <c r="Q222" s="23" t="str">
        <f>IF(BS222&lt;&gt;"",
    IF(INT('Data Sheet'!$A$19)=INT('Data Sheet'!$B$15),
        --(INT('Data Sheet'!$A$15) &amp; "." &amp; BS222),
        IF(AND((--(INT('Data Sheet'!$A$15) &amp; "." &amp; BS222)&gt;=--('Data Sheet'!$A$15)), (--(INT('Data Sheet'!$A$15) &amp; "." &amp; BS222)&lt;=--('Data Sheet'!$B$15))),
            --(INT('Data Sheet'!$A$15) &amp; "." &amp; BS222),
            --(INT('Data Sheet'!$B$15) &amp; "." &amp; BS222)
        )
    ),
    IF(BQ222&lt;&gt;"",
        IF(INT('Data Sheet'!$A$15)=INT('Data Sheet'!$B$15),
            --(INT('Data Sheet'!$A$15) &amp; "." &amp; RIGHT(BQ222,3)),
            IF(AND((--(INT('Data Sheet'!$A$15) &amp; "." &amp; RIGHT(BQ222,3))&gt;=--('Data Sheet'!$A$15)), (--(INT('Data Sheet'!$A$15) &amp; "." &amp; RIGHT(BQ222,3))&lt;=--('Data Sheet'!$B$15))),
                --(INT('Data Sheet'!$A$15) &amp; "." &amp; RIGHT(BQ222,3)),
                --(INT('Data Sheet'!$B$15) &amp; "." &amp; RIGHT(BQ222,3))
            )
        ),
        "OK"
    )
)</f>
        <v>OK</v>
      </c>
      <c r="R222" s="19"/>
      <c r="S222" s="19"/>
      <c r="T222" s="19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1"/>
      <c r="AU222" s="21"/>
      <c r="AV222" s="21"/>
      <c r="AW222" s="22"/>
      <c r="AX222" s="99"/>
      <c r="AY222" s="20"/>
      <c r="AZ222" s="20"/>
      <c r="BA222" s="22"/>
      <c r="BB222">
        <v>214</v>
      </c>
      <c r="BC222" s="80"/>
      <c r="BD222" s="80"/>
      <c r="BE222" s="80"/>
      <c r="BF222" s="80"/>
      <c r="BG222" s="32" t="str">
        <f t="shared" si="37"/>
        <v/>
      </c>
      <c r="BH222" s="78">
        <f t="shared" si="35"/>
        <v>0</v>
      </c>
      <c r="BI222" s="2">
        <f t="shared" si="38"/>
        <v>0</v>
      </c>
      <c r="BJ222" s="2">
        <f t="shared" si="39"/>
        <v>0</v>
      </c>
      <c r="BK222" s="2">
        <f t="shared" si="36"/>
        <v>0</v>
      </c>
    </row>
    <row r="223" spans="2:63" ht="15" customHeight="1" x14ac:dyDescent="0.25">
      <c r="B223" s="14">
        <v>215</v>
      </c>
      <c r="C223" s="95" t="str">
        <f t="shared" si="40"/>
        <v/>
      </c>
      <c r="D223" s="15" t="str">
        <f t="shared" si="34"/>
        <v>OK</v>
      </c>
      <c r="E223" s="16" t="e">
        <f>VLOOKUP('Data Sheet'!$B$8,'Data Sheet'!$I$2:$J$9,2,FALSE)</f>
        <v>#N/A</v>
      </c>
      <c r="F223" s="16" t="str">
        <f t="shared" si="41"/>
        <v/>
      </c>
      <c r="G223" s="103">
        <f t="shared" si="42"/>
        <v>0</v>
      </c>
      <c r="H223" s="17" t="s">
        <v>26</v>
      </c>
      <c r="I223" s="17" t="s">
        <v>26</v>
      </c>
      <c r="J223" s="17" t="str">
        <f>IF('Data Sheet'!$B$9="NC-50","N/A","OK")</f>
        <v>OK</v>
      </c>
      <c r="K223" s="17" t="str">
        <f>IF('Data Sheet'!$B$9="NC-50","N/A","OK")</f>
        <v>OK</v>
      </c>
      <c r="L223" s="17" t="str">
        <f t="shared" si="43"/>
        <v>OK</v>
      </c>
      <c r="M223" s="17" t="str">
        <f t="shared" si="44"/>
        <v>OK</v>
      </c>
      <c r="N223" s="18" t="str">
        <f>IF(BO223&lt;&gt;"",
    IF(INT('Data Sheet'!$A$19)=INT('Data Sheet'!$B$19),
        --(INT('Data Sheet'!$A$19) &amp; "." &amp; BO223),
        IF(AND((--(INT('Data Sheet'!$A$19) &amp; "." &amp; BO223)&gt;=--('Data Sheet'!$A$19)), (--(INT('Data Sheet'!$A$19) &amp; "." &amp; BO223)&lt;=--('Data Sheet'!$B$19))),
            --(INT('Data Sheet'!$A$19) &amp; "." &amp; BO223),
            --(INT('Data Sheet'!$B$19) &amp; "." &amp; BO223)
        )
    ),
    IF(BN223&lt;&gt;"",
        IF(INT('Data Sheet'!$A$19)=INT('Data Sheet'!$B$19),
            --(INT('Data Sheet'!$A$19) &amp; "." &amp; LEFT(BN223,3)),
            IF(AND((--(INT('Data Sheet'!$A$19) &amp; "." &amp; LEFT(BN223,3))&gt;=--('Data Sheet'!$A$19)), (--(INT('Data Sheet'!$A$19) &amp; "." &amp; LEFT(BN223,3))&lt;=--('Data Sheet'!$B$19))),
                --(INT('Data Sheet'!$A$19) &amp; "." &amp; LEFT(BN223,3)),
                --(INT('Data Sheet'!$B$19) &amp; "." &amp; LEFT(BN223,3))
            )
        ),
        "OK"
    )
)</f>
        <v>OK</v>
      </c>
      <c r="O223" s="23" t="str">
        <f>IF(BP223&lt;&gt;"",
    IF(INT('Data Sheet'!$A$19)=INT('Data Sheet'!$B$19),
        --(INT('Data Sheet'!$A$19) &amp; "." &amp; BP223),
        IF(AND((--(INT('Data Sheet'!$A$19) &amp; "." &amp; BP223)&gt;=--('Data Sheet'!$A$19)), (--(INT('Data Sheet'!$A$19) &amp; "." &amp; BP223)&lt;=--('Data Sheet'!$B$19))),
            --(INT('Data Sheet'!$A$19) &amp; "." &amp; BP223),
            --(INT('Data Sheet'!$B$19) &amp; "." &amp; BP223)
        )
    ),
    IF(BN223&lt;&gt;"",
        IF(INT('Data Sheet'!$A$19)=INT('Data Sheet'!$B$19),
            --(INT('Data Sheet'!$A$19) &amp; "." &amp; RIGHT(BN223,3)),
            IF(AND((--(INT('Data Sheet'!$A$19) &amp; "." &amp; RIGHT(BN223,3))&gt;=--('Data Sheet'!$A$19)), (--(INT('Data Sheet'!$A$19) &amp; "." &amp; RIGHT(BN223,3))&lt;=--('Data Sheet'!$B$19))),
                --(INT('Data Sheet'!$A$19) &amp; "." &amp; RIGHT(BN223,3)),
                --(INT('Data Sheet'!$B$19) &amp; "." &amp; RIGHT(BN223,3))
            )
        ),
        "OK"
    )
)</f>
        <v>OK</v>
      </c>
      <c r="P223" s="23" t="str">
        <f>IF(BR223&lt;&gt;"",
    IF(INT('Data Sheet'!$A$19)=INT('Data Sheet'!$B$15),
        --(INT('Data Sheet'!$A$15) &amp; "." &amp; BR223),
        IF(AND((--(INT('Data Sheet'!$A$15) &amp; "." &amp; BR223)&gt;=--('Data Sheet'!$A$15)), (--(INT('Data Sheet'!$A$15) &amp; "." &amp; BR223)&lt;=--('Data Sheet'!$B$15))),
            --(INT('Data Sheet'!$A$15) &amp; "." &amp; BR223),
            --(INT('Data Sheet'!$B$15) &amp; "." &amp; BR223)
        )
    ),
    IF(BQ223&lt;&gt;"",
        IF(INT('Data Sheet'!$A$15)=INT('Data Sheet'!$B$15),
            --(INT('Data Sheet'!$A$15) &amp; "." &amp; LEFT(BQ223,3)),
            IF(AND((--(INT('Data Sheet'!$A$15) &amp; "." &amp; LEFT(BQ223,3))&gt;=--('Data Sheet'!$A$15)), (--(INT('Data Sheet'!$A$15) &amp; "." &amp; LEFT(BQ223,3))&lt;=--('Data Sheet'!$B$15))),
                --(INT('Data Sheet'!$A$15) &amp; "." &amp; LEFT(BQ223,3)),
                --(INT('Data Sheet'!$B$15) &amp; "." &amp; LEFT(BQ223,3))
            )
        ),
        "OK"
    )
)</f>
        <v>OK</v>
      </c>
      <c r="Q223" s="23" t="str">
        <f>IF(BS223&lt;&gt;"",
    IF(INT('Data Sheet'!$A$19)=INT('Data Sheet'!$B$15),
        --(INT('Data Sheet'!$A$15) &amp; "." &amp; BS223),
        IF(AND((--(INT('Data Sheet'!$A$15) &amp; "." &amp; BS223)&gt;=--('Data Sheet'!$A$15)), (--(INT('Data Sheet'!$A$15) &amp; "." &amp; BS223)&lt;=--('Data Sheet'!$B$15))),
            --(INT('Data Sheet'!$A$15) &amp; "." &amp; BS223),
            --(INT('Data Sheet'!$B$15) &amp; "." &amp; BS223)
        )
    ),
    IF(BQ223&lt;&gt;"",
        IF(INT('Data Sheet'!$A$15)=INT('Data Sheet'!$B$15),
            --(INT('Data Sheet'!$A$15) &amp; "." &amp; RIGHT(BQ223,3)),
            IF(AND((--(INT('Data Sheet'!$A$15) &amp; "." &amp; RIGHT(BQ223,3))&gt;=--('Data Sheet'!$A$15)), (--(INT('Data Sheet'!$A$15) &amp; "." &amp; RIGHT(BQ223,3))&lt;=--('Data Sheet'!$B$15))),
                --(INT('Data Sheet'!$A$15) &amp; "." &amp; RIGHT(BQ223,3)),
                --(INT('Data Sheet'!$B$15) &amp; "." &amp; RIGHT(BQ223,3))
            )
        ),
        "OK"
    )
)</f>
        <v>OK</v>
      </c>
      <c r="R223" s="19"/>
      <c r="S223" s="19"/>
      <c r="T223" s="19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1"/>
      <c r="AU223" s="21"/>
      <c r="AV223" s="21"/>
      <c r="AW223" s="22"/>
      <c r="AX223" s="99"/>
      <c r="AY223" s="20"/>
      <c r="AZ223" s="20"/>
      <c r="BA223" s="22"/>
      <c r="BB223">
        <v>215</v>
      </c>
      <c r="BC223" s="80"/>
      <c r="BD223" s="80"/>
      <c r="BE223" s="80"/>
      <c r="BF223" s="80"/>
      <c r="BG223" s="32" t="str">
        <f t="shared" si="37"/>
        <v/>
      </c>
      <c r="BH223" s="78">
        <f t="shared" si="35"/>
        <v>0</v>
      </c>
      <c r="BI223" s="2">
        <f t="shared" si="38"/>
        <v>0</v>
      </c>
      <c r="BJ223" s="2">
        <f t="shared" si="39"/>
        <v>0</v>
      </c>
      <c r="BK223" s="2">
        <f t="shared" si="36"/>
        <v>0</v>
      </c>
    </row>
    <row r="224" spans="2:63" ht="15" customHeight="1" x14ac:dyDescent="0.25">
      <c r="B224" s="14">
        <v>216</v>
      </c>
      <c r="C224" s="95" t="str">
        <f t="shared" si="40"/>
        <v/>
      </c>
      <c r="D224" s="15" t="str">
        <f t="shared" si="34"/>
        <v>OK</v>
      </c>
      <c r="E224" s="16" t="e">
        <f>VLOOKUP('Data Sheet'!$B$8,'Data Sheet'!$I$2:$J$9,2,FALSE)</f>
        <v>#N/A</v>
      </c>
      <c r="F224" s="16" t="str">
        <f t="shared" si="41"/>
        <v/>
      </c>
      <c r="G224" s="103">
        <f t="shared" si="42"/>
        <v>0</v>
      </c>
      <c r="H224" s="17" t="s">
        <v>26</v>
      </c>
      <c r="I224" s="17" t="s">
        <v>26</v>
      </c>
      <c r="J224" s="17" t="str">
        <f>IF('Data Sheet'!$B$9="NC-50","N/A","OK")</f>
        <v>OK</v>
      </c>
      <c r="K224" s="17" t="str">
        <f>IF('Data Sheet'!$B$9="NC-50","N/A","OK")</f>
        <v>OK</v>
      </c>
      <c r="L224" s="17" t="str">
        <f t="shared" si="43"/>
        <v>OK</v>
      </c>
      <c r="M224" s="17" t="str">
        <f t="shared" si="44"/>
        <v>OK</v>
      </c>
      <c r="N224" s="18" t="str">
        <f>IF(BO224&lt;&gt;"",
    IF(INT('Data Sheet'!$A$19)=INT('Data Sheet'!$B$19),
        --(INT('Data Sheet'!$A$19) &amp; "." &amp; BO224),
        IF(AND((--(INT('Data Sheet'!$A$19) &amp; "." &amp; BO224)&gt;=--('Data Sheet'!$A$19)), (--(INT('Data Sheet'!$A$19) &amp; "." &amp; BO224)&lt;=--('Data Sheet'!$B$19))),
            --(INT('Data Sheet'!$A$19) &amp; "." &amp; BO224),
            --(INT('Data Sheet'!$B$19) &amp; "." &amp; BO224)
        )
    ),
    IF(BN224&lt;&gt;"",
        IF(INT('Data Sheet'!$A$19)=INT('Data Sheet'!$B$19),
            --(INT('Data Sheet'!$A$19) &amp; "." &amp; LEFT(BN224,3)),
            IF(AND((--(INT('Data Sheet'!$A$19) &amp; "." &amp; LEFT(BN224,3))&gt;=--('Data Sheet'!$A$19)), (--(INT('Data Sheet'!$A$19) &amp; "." &amp; LEFT(BN224,3))&lt;=--('Data Sheet'!$B$19))),
                --(INT('Data Sheet'!$A$19) &amp; "." &amp; LEFT(BN224,3)),
                --(INT('Data Sheet'!$B$19) &amp; "." &amp; LEFT(BN224,3))
            )
        ),
        "OK"
    )
)</f>
        <v>OK</v>
      </c>
      <c r="O224" s="23" t="str">
        <f>IF(BP224&lt;&gt;"",
    IF(INT('Data Sheet'!$A$19)=INT('Data Sheet'!$B$19),
        --(INT('Data Sheet'!$A$19) &amp; "." &amp; BP224),
        IF(AND((--(INT('Data Sheet'!$A$19) &amp; "." &amp; BP224)&gt;=--('Data Sheet'!$A$19)), (--(INT('Data Sheet'!$A$19) &amp; "." &amp; BP224)&lt;=--('Data Sheet'!$B$19))),
            --(INT('Data Sheet'!$A$19) &amp; "." &amp; BP224),
            --(INT('Data Sheet'!$B$19) &amp; "." &amp; BP224)
        )
    ),
    IF(BN224&lt;&gt;"",
        IF(INT('Data Sheet'!$A$19)=INT('Data Sheet'!$B$19),
            --(INT('Data Sheet'!$A$19) &amp; "." &amp; RIGHT(BN224,3)),
            IF(AND((--(INT('Data Sheet'!$A$19) &amp; "." &amp; RIGHT(BN224,3))&gt;=--('Data Sheet'!$A$19)), (--(INT('Data Sheet'!$A$19) &amp; "." &amp; RIGHT(BN224,3))&lt;=--('Data Sheet'!$B$19))),
                --(INT('Data Sheet'!$A$19) &amp; "." &amp; RIGHT(BN224,3)),
                --(INT('Data Sheet'!$B$19) &amp; "." &amp; RIGHT(BN224,3))
            )
        ),
        "OK"
    )
)</f>
        <v>OK</v>
      </c>
      <c r="P224" s="23" t="str">
        <f>IF(BR224&lt;&gt;"",
    IF(INT('Data Sheet'!$A$19)=INT('Data Sheet'!$B$15),
        --(INT('Data Sheet'!$A$15) &amp; "." &amp; BR224),
        IF(AND((--(INT('Data Sheet'!$A$15) &amp; "." &amp; BR224)&gt;=--('Data Sheet'!$A$15)), (--(INT('Data Sheet'!$A$15) &amp; "." &amp; BR224)&lt;=--('Data Sheet'!$B$15))),
            --(INT('Data Sheet'!$A$15) &amp; "." &amp; BR224),
            --(INT('Data Sheet'!$B$15) &amp; "." &amp; BR224)
        )
    ),
    IF(BQ224&lt;&gt;"",
        IF(INT('Data Sheet'!$A$15)=INT('Data Sheet'!$B$15),
            --(INT('Data Sheet'!$A$15) &amp; "." &amp; LEFT(BQ224,3)),
            IF(AND((--(INT('Data Sheet'!$A$15) &amp; "." &amp; LEFT(BQ224,3))&gt;=--('Data Sheet'!$A$15)), (--(INT('Data Sheet'!$A$15) &amp; "." &amp; LEFT(BQ224,3))&lt;=--('Data Sheet'!$B$15))),
                --(INT('Data Sheet'!$A$15) &amp; "." &amp; LEFT(BQ224,3)),
                --(INT('Data Sheet'!$B$15) &amp; "." &amp; LEFT(BQ224,3))
            )
        ),
        "OK"
    )
)</f>
        <v>OK</v>
      </c>
      <c r="Q224" s="23" t="str">
        <f>IF(BS224&lt;&gt;"",
    IF(INT('Data Sheet'!$A$19)=INT('Data Sheet'!$B$15),
        --(INT('Data Sheet'!$A$15) &amp; "." &amp; BS224),
        IF(AND((--(INT('Data Sheet'!$A$15) &amp; "." &amp; BS224)&gt;=--('Data Sheet'!$A$15)), (--(INT('Data Sheet'!$A$15) &amp; "." &amp; BS224)&lt;=--('Data Sheet'!$B$15))),
            --(INT('Data Sheet'!$A$15) &amp; "." &amp; BS224),
            --(INT('Data Sheet'!$B$15) &amp; "." &amp; BS224)
        )
    ),
    IF(BQ224&lt;&gt;"",
        IF(INT('Data Sheet'!$A$15)=INT('Data Sheet'!$B$15),
            --(INT('Data Sheet'!$A$15) &amp; "." &amp; RIGHT(BQ224,3)),
            IF(AND((--(INT('Data Sheet'!$A$15) &amp; "." &amp; RIGHT(BQ224,3))&gt;=--('Data Sheet'!$A$15)), (--(INT('Data Sheet'!$A$15) &amp; "." &amp; RIGHT(BQ224,3))&lt;=--('Data Sheet'!$B$15))),
                --(INT('Data Sheet'!$A$15) &amp; "." &amp; RIGHT(BQ224,3)),
                --(INT('Data Sheet'!$B$15) &amp; "." &amp; RIGHT(BQ224,3))
            )
        ),
        "OK"
    )
)</f>
        <v>OK</v>
      </c>
      <c r="R224" s="19"/>
      <c r="S224" s="19"/>
      <c r="T224" s="19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1"/>
      <c r="AU224" s="21"/>
      <c r="AV224" s="21"/>
      <c r="AW224" s="22"/>
      <c r="AX224" s="99"/>
      <c r="AY224" s="20"/>
      <c r="AZ224" s="20"/>
      <c r="BA224" s="22"/>
      <c r="BB224">
        <v>216</v>
      </c>
      <c r="BC224" s="80"/>
      <c r="BD224" s="80"/>
      <c r="BE224" s="80"/>
      <c r="BF224" s="80"/>
      <c r="BG224" s="32" t="str">
        <f t="shared" si="37"/>
        <v/>
      </c>
      <c r="BH224" s="78">
        <f t="shared" si="35"/>
        <v>0</v>
      </c>
      <c r="BI224" s="2">
        <f t="shared" si="38"/>
        <v>0</v>
      </c>
      <c r="BJ224" s="2">
        <f t="shared" si="39"/>
        <v>0</v>
      </c>
      <c r="BK224" s="2">
        <f t="shared" si="36"/>
        <v>0</v>
      </c>
    </row>
    <row r="225" spans="2:63" ht="15" customHeight="1" x14ac:dyDescent="0.25">
      <c r="B225" s="14">
        <v>217</v>
      </c>
      <c r="C225" s="95" t="str">
        <f t="shared" si="40"/>
        <v/>
      </c>
      <c r="D225" s="15" t="str">
        <f t="shared" si="34"/>
        <v>OK</v>
      </c>
      <c r="E225" s="16" t="e">
        <f>VLOOKUP('Data Sheet'!$B$8,'Data Sheet'!$I$2:$J$9,2,FALSE)</f>
        <v>#N/A</v>
      </c>
      <c r="F225" s="16" t="str">
        <f t="shared" si="41"/>
        <v/>
      </c>
      <c r="G225" s="103">
        <f t="shared" si="42"/>
        <v>0</v>
      </c>
      <c r="H225" s="17" t="s">
        <v>26</v>
      </c>
      <c r="I225" s="17" t="s">
        <v>26</v>
      </c>
      <c r="J225" s="17" t="str">
        <f>IF('Data Sheet'!$B$9="NC-50","N/A","OK")</f>
        <v>OK</v>
      </c>
      <c r="K225" s="17" t="str">
        <f>IF('Data Sheet'!$B$9="NC-50","N/A","OK")</f>
        <v>OK</v>
      </c>
      <c r="L225" s="17" t="str">
        <f t="shared" si="43"/>
        <v>OK</v>
      </c>
      <c r="M225" s="17" t="str">
        <f t="shared" si="44"/>
        <v>OK</v>
      </c>
      <c r="N225" s="18" t="str">
        <f>IF(BO225&lt;&gt;"",
    IF(INT('Data Sheet'!$A$19)=INT('Data Sheet'!$B$19),
        --(INT('Data Sheet'!$A$19) &amp; "." &amp; BO225),
        IF(AND((--(INT('Data Sheet'!$A$19) &amp; "." &amp; BO225)&gt;=--('Data Sheet'!$A$19)), (--(INT('Data Sheet'!$A$19) &amp; "." &amp; BO225)&lt;=--('Data Sheet'!$B$19))),
            --(INT('Data Sheet'!$A$19) &amp; "." &amp; BO225),
            --(INT('Data Sheet'!$B$19) &amp; "." &amp; BO225)
        )
    ),
    IF(BN225&lt;&gt;"",
        IF(INT('Data Sheet'!$A$19)=INT('Data Sheet'!$B$19),
            --(INT('Data Sheet'!$A$19) &amp; "." &amp; LEFT(BN225,3)),
            IF(AND((--(INT('Data Sheet'!$A$19) &amp; "." &amp; LEFT(BN225,3))&gt;=--('Data Sheet'!$A$19)), (--(INT('Data Sheet'!$A$19) &amp; "." &amp; LEFT(BN225,3))&lt;=--('Data Sheet'!$B$19))),
                --(INT('Data Sheet'!$A$19) &amp; "." &amp; LEFT(BN225,3)),
                --(INT('Data Sheet'!$B$19) &amp; "." &amp; LEFT(BN225,3))
            )
        ),
        "OK"
    )
)</f>
        <v>OK</v>
      </c>
      <c r="O225" s="23" t="str">
        <f>IF(BP225&lt;&gt;"",
    IF(INT('Data Sheet'!$A$19)=INT('Data Sheet'!$B$19),
        --(INT('Data Sheet'!$A$19) &amp; "." &amp; BP225),
        IF(AND((--(INT('Data Sheet'!$A$19) &amp; "." &amp; BP225)&gt;=--('Data Sheet'!$A$19)), (--(INT('Data Sheet'!$A$19) &amp; "." &amp; BP225)&lt;=--('Data Sheet'!$B$19))),
            --(INT('Data Sheet'!$A$19) &amp; "." &amp; BP225),
            --(INT('Data Sheet'!$B$19) &amp; "." &amp; BP225)
        )
    ),
    IF(BN225&lt;&gt;"",
        IF(INT('Data Sheet'!$A$19)=INT('Data Sheet'!$B$19),
            --(INT('Data Sheet'!$A$19) &amp; "." &amp; RIGHT(BN225,3)),
            IF(AND((--(INT('Data Sheet'!$A$19) &amp; "." &amp; RIGHT(BN225,3))&gt;=--('Data Sheet'!$A$19)), (--(INT('Data Sheet'!$A$19) &amp; "." &amp; RIGHT(BN225,3))&lt;=--('Data Sheet'!$B$19))),
                --(INT('Data Sheet'!$A$19) &amp; "." &amp; RIGHT(BN225,3)),
                --(INT('Data Sheet'!$B$19) &amp; "." &amp; RIGHT(BN225,3))
            )
        ),
        "OK"
    )
)</f>
        <v>OK</v>
      </c>
      <c r="P225" s="23" t="str">
        <f>IF(BR225&lt;&gt;"",
    IF(INT('Data Sheet'!$A$19)=INT('Data Sheet'!$B$15),
        --(INT('Data Sheet'!$A$15) &amp; "." &amp; BR225),
        IF(AND((--(INT('Data Sheet'!$A$15) &amp; "." &amp; BR225)&gt;=--('Data Sheet'!$A$15)), (--(INT('Data Sheet'!$A$15) &amp; "." &amp; BR225)&lt;=--('Data Sheet'!$B$15))),
            --(INT('Data Sheet'!$A$15) &amp; "." &amp; BR225),
            --(INT('Data Sheet'!$B$15) &amp; "." &amp; BR225)
        )
    ),
    IF(BQ225&lt;&gt;"",
        IF(INT('Data Sheet'!$A$15)=INT('Data Sheet'!$B$15),
            --(INT('Data Sheet'!$A$15) &amp; "." &amp; LEFT(BQ225,3)),
            IF(AND((--(INT('Data Sheet'!$A$15) &amp; "." &amp; LEFT(BQ225,3))&gt;=--('Data Sheet'!$A$15)), (--(INT('Data Sheet'!$A$15) &amp; "." &amp; LEFT(BQ225,3))&lt;=--('Data Sheet'!$B$15))),
                --(INT('Data Sheet'!$A$15) &amp; "." &amp; LEFT(BQ225,3)),
                --(INT('Data Sheet'!$B$15) &amp; "." &amp; LEFT(BQ225,3))
            )
        ),
        "OK"
    )
)</f>
        <v>OK</v>
      </c>
      <c r="Q225" s="23" t="str">
        <f>IF(BS225&lt;&gt;"",
    IF(INT('Data Sheet'!$A$19)=INT('Data Sheet'!$B$15),
        --(INT('Data Sheet'!$A$15) &amp; "." &amp; BS225),
        IF(AND((--(INT('Data Sheet'!$A$15) &amp; "." &amp; BS225)&gt;=--('Data Sheet'!$A$15)), (--(INT('Data Sheet'!$A$15) &amp; "." &amp; BS225)&lt;=--('Data Sheet'!$B$15))),
            --(INT('Data Sheet'!$A$15) &amp; "." &amp; BS225),
            --(INT('Data Sheet'!$B$15) &amp; "." &amp; BS225)
        )
    ),
    IF(BQ225&lt;&gt;"",
        IF(INT('Data Sheet'!$A$15)=INT('Data Sheet'!$B$15),
            --(INT('Data Sheet'!$A$15) &amp; "." &amp; RIGHT(BQ225,3)),
            IF(AND((--(INT('Data Sheet'!$A$15) &amp; "." &amp; RIGHT(BQ225,3))&gt;=--('Data Sheet'!$A$15)), (--(INT('Data Sheet'!$A$15) &amp; "." &amp; RIGHT(BQ225,3))&lt;=--('Data Sheet'!$B$15))),
                --(INT('Data Sheet'!$A$15) &amp; "." &amp; RIGHT(BQ225,3)),
                --(INT('Data Sheet'!$B$15) &amp; "." &amp; RIGHT(BQ225,3))
            )
        ),
        "OK"
    )
)</f>
        <v>OK</v>
      </c>
      <c r="R225" s="19"/>
      <c r="S225" s="19"/>
      <c r="T225" s="19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1"/>
      <c r="AU225" s="21"/>
      <c r="AV225" s="21"/>
      <c r="AW225" s="22"/>
      <c r="AX225" s="99"/>
      <c r="AY225" s="20"/>
      <c r="AZ225" s="20"/>
      <c r="BA225" s="22"/>
      <c r="BB225">
        <v>217</v>
      </c>
      <c r="BC225" s="80"/>
      <c r="BD225" s="80"/>
      <c r="BE225" s="80"/>
      <c r="BF225" s="80"/>
      <c r="BG225" s="32" t="str">
        <f t="shared" si="37"/>
        <v/>
      </c>
      <c r="BH225" s="78">
        <f t="shared" si="35"/>
        <v>0</v>
      </c>
      <c r="BI225" s="2">
        <f t="shared" si="38"/>
        <v>0</v>
      </c>
      <c r="BJ225" s="2">
        <f t="shared" si="39"/>
        <v>0</v>
      </c>
      <c r="BK225" s="2">
        <f t="shared" si="36"/>
        <v>0</v>
      </c>
    </row>
    <row r="226" spans="2:63" ht="15" customHeight="1" x14ac:dyDescent="0.25">
      <c r="B226" s="14">
        <v>218</v>
      </c>
      <c r="C226" s="95" t="str">
        <f t="shared" si="40"/>
        <v/>
      </c>
      <c r="D226" s="15" t="str">
        <f t="shared" si="34"/>
        <v>OK</v>
      </c>
      <c r="E226" s="16" t="e">
        <f>VLOOKUP('Data Sheet'!$B$8,'Data Sheet'!$I$2:$J$9,2,FALSE)</f>
        <v>#N/A</v>
      </c>
      <c r="F226" s="16" t="str">
        <f t="shared" si="41"/>
        <v/>
      </c>
      <c r="G226" s="103">
        <f t="shared" si="42"/>
        <v>0</v>
      </c>
      <c r="H226" s="17" t="s">
        <v>26</v>
      </c>
      <c r="I226" s="17" t="s">
        <v>26</v>
      </c>
      <c r="J226" s="17" t="str">
        <f>IF('Data Sheet'!$B$9="NC-50","N/A","OK")</f>
        <v>OK</v>
      </c>
      <c r="K226" s="17" t="str">
        <f>IF('Data Sheet'!$B$9="NC-50","N/A","OK")</f>
        <v>OK</v>
      </c>
      <c r="L226" s="17" t="str">
        <f t="shared" si="43"/>
        <v>OK</v>
      </c>
      <c r="M226" s="17" t="str">
        <f t="shared" si="44"/>
        <v>OK</v>
      </c>
      <c r="N226" s="18" t="str">
        <f>IF(BO226&lt;&gt;"",
    IF(INT('Data Sheet'!$A$19)=INT('Data Sheet'!$B$19),
        --(INT('Data Sheet'!$A$19) &amp; "." &amp; BO226),
        IF(AND((--(INT('Data Sheet'!$A$19) &amp; "." &amp; BO226)&gt;=--('Data Sheet'!$A$19)), (--(INT('Data Sheet'!$A$19) &amp; "." &amp; BO226)&lt;=--('Data Sheet'!$B$19))),
            --(INT('Data Sheet'!$A$19) &amp; "." &amp; BO226),
            --(INT('Data Sheet'!$B$19) &amp; "." &amp; BO226)
        )
    ),
    IF(BN226&lt;&gt;"",
        IF(INT('Data Sheet'!$A$19)=INT('Data Sheet'!$B$19),
            --(INT('Data Sheet'!$A$19) &amp; "." &amp; LEFT(BN226,3)),
            IF(AND((--(INT('Data Sheet'!$A$19) &amp; "." &amp; LEFT(BN226,3))&gt;=--('Data Sheet'!$A$19)), (--(INT('Data Sheet'!$A$19) &amp; "." &amp; LEFT(BN226,3))&lt;=--('Data Sheet'!$B$19))),
                --(INT('Data Sheet'!$A$19) &amp; "." &amp; LEFT(BN226,3)),
                --(INT('Data Sheet'!$B$19) &amp; "." &amp; LEFT(BN226,3))
            )
        ),
        "OK"
    )
)</f>
        <v>OK</v>
      </c>
      <c r="O226" s="23" t="str">
        <f>IF(BP226&lt;&gt;"",
    IF(INT('Data Sheet'!$A$19)=INT('Data Sheet'!$B$19),
        --(INT('Data Sheet'!$A$19) &amp; "." &amp; BP226),
        IF(AND((--(INT('Data Sheet'!$A$19) &amp; "." &amp; BP226)&gt;=--('Data Sheet'!$A$19)), (--(INT('Data Sheet'!$A$19) &amp; "." &amp; BP226)&lt;=--('Data Sheet'!$B$19))),
            --(INT('Data Sheet'!$A$19) &amp; "." &amp; BP226),
            --(INT('Data Sheet'!$B$19) &amp; "." &amp; BP226)
        )
    ),
    IF(BN226&lt;&gt;"",
        IF(INT('Data Sheet'!$A$19)=INT('Data Sheet'!$B$19),
            --(INT('Data Sheet'!$A$19) &amp; "." &amp; RIGHT(BN226,3)),
            IF(AND((--(INT('Data Sheet'!$A$19) &amp; "." &amp; RIGHT(BN226,3))&gt;=--('Data Sheet'!$A$19)), (--(INT('Data Sheet'!$A$19) &amp; "." &amp; RIGHT(BN226,3))&lt;=--('Data Sheet'!$B$19))),
                --(INT('Data Sheet'!$A$19) &amp; "." &amp; RIGHT(BN226,3)),
                --(INT('Data Sheet'!$B$19) &amp; "." &amp; RIGHT(BN226,3))
            )
        ),
        "OK"
    )
)</f>
        <v>OK</v>
      </c>
      <c r="P226" s="23" t="str">
        <f>IF(BR226&lt;&gt;"",
    IF(INT('Data Sheet'!$A$19)=INT('Data Sheet'!$B$15),
        --(INT('Data Sheet'!$A$15) &amp; "." &amp; BR226),
        IF(AND((--(INT('Data Sheet'!$A$15) &amp; "." &amp; BR226)&gt;=--('Data Sheet'!$A$15)), (--(INT('Data Sheet'!$A$15) &amp; "." &amp; BR226)&lt;=--('Data Sheet'!$B$15))),
            --(INT('Data Sheet'!$A$15) &amp; "." &amp; BR226),
            --(INT('Data Sheet'!$B$15) &amp; "." &amp; BR226)
        )
    ),
    IF(BQ226&lt;&gt;"",
        IF(INT('Data Sheet'!$A$15)=INT('Data Sheet'!$B$15),
            --(INT('Data Sheet'!$A$15) &amp; "." &amp; LEFT(BQ226,3)),
            IF(AND((--(INT('Data Sheet'!$A$15) &amp; "." &amp; LEFT(BQ226,3))&gt;=--('Data Sheet'!$A$15)), (--(INT('Data Sheet'!$A$15) &amp; "." &amp; LEFT(BQ226,3))&lt;=--('Data Sheet'!$B$15))),
                --(INT('Data Sheet'!$A$15) &amp; "." &amp; LEFT(BQ226,3)),
                --(INT('Data Sheet'!$B$15) &amp; "." &amp; LEFT(BQ226,3))
            )
        ),
        "OK"
    )
)</f>
        <v>OK</v>
      </c>
      <c r="Q226" s="23" t="str">
        <f>IF(BS226&lt;&gt;"",
    IF(INT('Data Sheet'!$A$19)=INT('Data Sheet'!$B$15),
        --(INT('Data Sheet'!$A$15) &amp; "." &amp; BS226),
        IF(AND((--(INT('Data Sheet'!$A$15) &amp; "." &amp; BS226)&gt;=--('Data Sheet'!$A$15)), (--(INT('Data Sheet'!$A$15) &amp; "." &amp; BS226)&lt;=--('Data Sheet'!$B$15))),
            --(INT('Data Sheet'!$A$15) &amp; "." &amp; BS226),
            --(INT('Data Sheet'!$B$15) &amp; "." &amp; BS226)
        )
    ),
    IF(BQ226&lt;&gt;"",
        IF(INT('Data Sheet'!$A$15)=INT('Data Sheet'!$B$15),
            --(INT('Data Sheet'!$A$15) &amp; "." &amp; RIGHT(BQ226,3)),
            IF(AND((--(INT('Data Sheet'!$A$15) &amp; "." &amp; RIGHT(BQ226,3))&gt;=--('Data Sheet'!$A$15)), (--(INT('Data Sheet'!$A$15) &amp; "." &amp; RIGHT(BQ226,3))&lt;=--('Data Sheet'!$B$15))),
                --(INT('Data Sheet'!$A$15) &amp; "." &amp; RIGHT(BQ226,3)),
                --(INT('Data Sheet'!$B$15) &amp; "." &amp; RIGHT(BQ226,3))
            )
        ),
        "OK"
    )
)</f>
        <v>OK</v>
      </c>
      <c r="R226" s="19"/>
      <c r="S226" s="19"/>
      <c r="T226" s="19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1"/>
      <c r="AU226" s="21"/>
      <c r="AV226" s="21"/>
      <c r="AW226" s="22"/>
      <c r="AX226" s="99"/>
      <c r="AY226" s="20"/>
      <c r="AZ226" s="20"/>
      <c r="BA226" s="22"/>
      <c r="BB226">
        <v>218</v>
      </c>
      <c r="BC226" s="80"/>
      <c r="BD226" s="80"/>
      <c r="BE226" s="80"/>
      <c r="BF226" s="80"/>
      <c r="BG226" s="32" t="str">
        <f t="shared" si="37"/>
        <v/>
      </c>
      <c r="BH226" s="78">
        <f t="shared" si="35"/>
        <v>0</v>
      </c>
      <c r="BI226" s="2">
        <f t="shared" si="38"/>
        <v>0</v>
      </c>
      <c r="BJ226" s="2">
        <f t="shared" si="39"/>
        <v>0</v>
      </c>
      <c r="BK226" s="2">
        <f t="shared" si="36"/>
        <v>0</v>
      </c>
    </row>
    <row r="227" spans="2:63" ht="15" customHeight="1" x14ac:dyDescent="0.25">
      <c r="B227" s="14">
        <v>219</v>
      </c>
      <c r="C227" s="95" t="str">
        <f t="shared" si="40"/>
        <v/>
      </c>
      <c r="D227" s="15" t="str">
        <f t="shared" si="34"/>
        <v>OK</v>
      </c>
      <c r="E227" s="16" t="e">
        <f>VLOOKUP('Data Sheet'!$B$8,'Data Sheet'!$I$2:$J$9,2,FALSE)</f>
        <v>#N/A</v>
      </c>
      <c r="F227" s="16" t="str">
        <f t="shared" si="41"/>
        <v/>
      </c>
      <c r="G227" s="103">
        <f t="shared" si="42"/>
        <v>0</v>
      </c>
      <c r="H227" s="17" t="s">
        <v>26</v>
      </c>
      <c r="I227" s="17" t="s">
        <v>26</v>
      </c>
      <c r="J227" s="17" t="str">
        <f>IF('Data Sheet'!$B$9="NC-50","N/A","OK")</f>
        <v>OK</v>
      </c>
      <c r="K227" s="17" t="str">
        <f>IF('Data Sheet'!$B$9="NC-50","N/A","OK")</f>
        <v>OK</v>
      </c>
      <c r="L227" s="17" t="str">
        <f t="shared" si="43"/>
        <v>OK</v>
      </c>
      <c r="M227" s="17" t="str">
        <f t="shared" si="44"/>
        <v>OK</v>
      </c>
      <c r="N227" s="18" t="str">
        <f>IF(BO227&lt;&gt;"",
    IF(INT('Data Sheet'!$A$19)=INT('Data Sheet'!$B$19),
        --(INT('Data Sheet'!$A$19) &amp; "." &amp; BO227),
        IF(AND((--(INT('Data Sheet'!$A$19) &amp; "." &amp; BO227)&gt;=--('Data Sheet'!$A$19)), (--(INT('Data Sheet'!$A$19) &amp; "." &amp; BO227)&lt;=--('Data Sheet'!$B$19))),
            --(INT('Data Sheet'!$A$19) &amp; "." &amp; BO227),
            --(INT('Data Sheet'!$B$19) &amp; "." &amp; BO227)
        )
    ),
    IF(BN227&lt;&gt;"",
        IF(INT('Data Sheet'!$A$19)=INT('Data Sheet'!$B$19),
            --(INT('Data Sheet'!$A$19) &amp; "." &amp; LEFT(BN227,3)),
            IF(AND((--(INT('Data Sheet'!$A$19) &amp; "." &amp; LEFT(BN227,3))&gt;=--('Data Sheet'!$A$19)), (--(INT('Data Sheet'!$A$19) &amp; "." &amp; LEFT(BN227,3))&lt;=--('Data Sheet'!$B$19))),
                --(INT('Data Sheet'!$A$19) &amp; "." &amp; LEFT(BN227,3)),
                --(INT('Data Sheet'!$B$19) &amp; "." &amp; LEFT(BN227,3))
            )
        ),
        "OK"
    )
)</f>
        <v>OK</v>
      </c>
      <c r="O227" s="23" t="str">
        <f>IF(BP227&lt;&gt;"",
    IF(INT('Data Sheet'!$A$19)=INT('Data Sheet'!$B$19),
        --(INT('Data Sheet'!$A$19) &amp; "." &amp; BP227),
        IF(AND((--(INT('Data Sheet'!$A$19) &amp; "." &amp; BP227)&gt;=--('Data Sheet'!$A$19)), (--(INT('Data Sheet'!$A$19) &amp; "." &amp; BP227)&lt;=--('Data Sheet'!$B$19))),
            --(INT('Data Sheet'!$A$19) &amp; "." &amp; BP227),
            --(INT('Data Sheet'!$B$19) &amp; "." &amp; BP227)
        )
    ),
    IF(BN227&lt;&gt;"",
        IF(INT('Data Sheet'!$A$19)=INT('Data Sheet'!$B$19),
            --(INT('Data Sheet'!$A$19) &amp; "." &amp; RIGHT(BN227,3)),
            IF(AND((--(INT('Data Sheet'!$A$19) &amp; "." &amp; RIGHT(BN227,3))&gt;=--('Data Sheet'!$A$19)), (--(INT('Data Sheet'!$A$19) &amp; "." &amp; RIGHT(BN227,3))&lt;=--('Data Sheet'!$B$19))),
                --(INT('Data Sheet'!$A$19) &amp; "." &amp; RIGHT(BN227,3)),
                --(INT('Data Sheet'!$B$19) &amp; "." &amp; RIGHT(BN227,3))
            )
        ),
        "OK"
    )
)</f>
        <v>OK</v>
      </c>
      <c r="P227" s="23" t="str">
        <f>IF(BR227&lt;&gt;"",
    IF(INT('Data Sheet'!$A$19)=INT('Data Sheet'!$B$15),
        --(INT('Data Sheet'!$A$15) &amp; "." &amp; BR227),
        IF(AND((--(INT('Data Sheet'!$A$15) &amp; "." &amp; BR227)&gt;=--('Data Sheet'!$A$15)), (--(INT('Data Sheet'!$A$15) &amp; "." &amp; BR227)&lt;=--('Data Sheet'!$B$15))),
            --(INT('Data Sheet'!$A$15) &amp; "." &amp; BR227),
            --(INT('Data Sheet'!$B$15) &amp; "." &amp; BR227)
        )
    ),
    IF(BQ227&lt;&gt;"",
        IF(INT('Data Sheet'!$A$15)=INT('Data Sheet'!$B$15),
            --(INT('Data Sheet'!$A$15) &amp; "." &amp; LEFT(BQ227,3)),
            IF(AND((--(INT('Data Sheet'!$A$15) &amp; "." &amp; LEFT(BQ227,3))&gt;=--('Data Sheet'!$A$15)), (--(INT('Data Sheet'!$A$15) &amp; "." &amp; LEFT(BQ227,3))&lt;=--('Data Sheet'!$B$15))),
                --(INT('Data Sheet'!$A$15) &amp; "." &amp; LEFT(BQ227,3)),
                --(INT('Data Sheet'!$B$15) &amp; "." &amp; LEFT(BQ227,3))
            )
        ),
        "OK"
    )
)</f>
        <v>OK</v>
      </c>
      <c r="Q227" s="23" t="str">
        <f>IF(BS227&lt;&gt;"",
    IF(INT('Data Sheet'!$A$19)=INT('Data Sheet'!$B$15),
        --(INT('Data Sheet'!$A$15) &amp; "." &amp; BS227),
        IF(AND((--(INT('Data Sheet'!$A$15) &amp; "." &amp; BS227)&gt;=--('Data Sheet'!$A$15)), (--(INT('Data Sheet'!$A$15) &amp; "." &amp; BS227)&lt;=--('Data Sheet'!$B$15))),
            --(INT('Data Sheet'!$A$15) &amp; "." &amp; BS227),
            --(INT('Data Sheet'!$B$15) &amp; "." &amp; BS227)
        )
    ),
    IF(BQ227&lt;&gt;"",
        IF(INT('Data Sheet'!$A$15)=INT('Data Sheet'!$B$15),
            --(INT('Data Sheet'!$A$15) &amp; "." &amp; RIGHT(BQ227,3)),
            IF(AND((--(INT('Data Sheet'!$A$15) &amp; "." &amp; RIGHT(BQ227,3))&gt;=--('Data Sheet'!$A$15)), (--(INT('Data Sheet'!$A$15) &amp; "." &amp; RIGHT(BQ227,3))&lt;=--('Data Sheet'!$B$15))),
                --(INT('Data Sheet'!$A$15) &amp; "." &amp; RIGHT(BQ227,3)),
                --(INT('Data Sheet'!$B$15) &amp; "." &amp; RIGHT(BQ227,3))
            )
        ),
        "OK"
    )
)</f>
        <v>OK</v>
      </c>
      <c r="R227" s="19"/>
      <c r="S227" s="19"/>
      <c r="T227" s="19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1"/>
      <c r="AU227" s="21"/>
      <c r="AV227" s="21"/>
      <c r="AW227" s="22"/>
      <c r="AX227" s="99"/>
      <c r="AY227" s="20"/>
      <c r="AZ227" s="20"/>
      <c r="BA227" s="22"/>
      <c r="BB227">
        <v>219</v>
      </c>
      <c r="BC227" s="80"/>
      <c r="BD227" s="80"/>
      <c r="BE227" s="80"/>
      <c r="BF227" s="80"/>
      <c r="BG227" s="32" t="str">
        <f t="shared" si="37"/>
        <v/>
      </c>
      <c r="BH227" s="78">
        <f t="shared" si="35"/>
        <v>0</v>
      </c>
      <c r="BI227" s="2">
        <f t="shared" si="38"/>
        <v>0</v>
      </c>
      <c r="BJ227" s="2">
        <f t="shared" si="39"/>
        <v>0</v>
      </c>
      <c r="BK227" s="2">
        <f t="shared" si="36"/>
        <v>0</v>
      </c>
    </row>
    <row r="228" spans="2:63" ht="15" customHeight="1" x14ac:dyDescent="0.25">
      <c r="B228" s="14">
        <v>220</v>
      </c>
      <c r="C228" s="95" t="str">
        <f t="shared" si="40"/>
        <v/>
      </c>
      <c r="D228" s="15" t="str">
        <f t="shared" si="34"/>
        <v>OK</v>
      </c>
      <c r="E228" s="16" t="e">
        <f>VLOOKUP('Data Sheet'!$B$8,'Data Sheet'!$I$2:$J$9,2,FALSE)</f>
        <v>#N/A</v>
      </c>
      <c r="F228" s="16" t="str">
        <f t="shared" si="41"/>
        <v/>
      </c>
      <c r="G228" s="103">
        <f t="shared" si="42"/>
        <v>0</v>
      </c>
      <c r="H228" s="17" t="s">
        <v>26</v>
      </c>
      <c r="I228" s="17" t="s">
        <v>26</v>
      </c>
      <c r="J228" s="17" t="str">
        <f>IF('Data Sheet'!$B$9="NC-50","N/A","OK")</f>
        <v>OK</v>
      </c>
      <c r="K228" s="17" t="str">
        <f>IF('Data Sheet'!$B$9="NC-50","N/A","OK")</f>
        <v>OK</v>
      </c>
      <c r="L228" s="17" t="str">
        <f t="shared" si="43"/>
        <v>OK</v>
      </c>
      <c r="M228" s="17" t="str">
        <f t="shared" si="44"/>
        <v>OK</v>
      </c>
      <c r="N228" s="18" t="str">
        <f>IF(BO228&lt;&gt;"",
    IF(INT('Data Sheet'!$A$19)=INT('Data Sheet'!$B$19),
        --(INT('Data Sheet'!$A$19) &amp; "." &amp; BO228),
        IF(AND((--(INT('Data Sheet'!$A$19) &amp; "." &amp; BO228)&gt;=--('Data Sheet'!$A$19)), (--(INT('Data Sheet'!$A$19) &amp; "." &amp; BO228)&lt;=--('Data Sheet'!$B$19))),
            --(INT('Data Sheet'!$A$19) &amp; "." &amp; BO228),
            --(INT('Data Sheet'!$B$19) &amp; "." &amp; BO228)
        )
    ),
    IF(BN228&lt;&gt;"",
        IF(INT('Data Sheet'!$A$19)=INT('Data Sheet'!$B$19),
            --(INT('Data Sheet'!$A$19) &amp; "." &amp; LEFT(BN228,3)),
            IF(AND((--(INT('Data Sheet'!$A$19) &amp; "." &amp; LEFT(BN228,3))&gt;=--('Data Sheet'!$A$19)), (--(INT('Data Sheet'!$A$19) &amp; "." &amp; LEFT(BN228,3))&lt;=--('Data Sheet'!$B$19))),
                --(INT('Data Sheet'!$A$19) &amp; "." &amp; LEFT(BN228,3)),
                --(INT('Data Sheet'!$B$19) &amp; "." &amp; LEFT(BN228,3))
            )
        ),
        "OK"
    )
)</f>
        <v>OK</v>
      </c>
      <c r="O228" s="23" t="str">
        <f>IF(BP228&lt;&gt;"",
    IF(INT('Data Sheet'!$A$19)=INT('Data Sheet'!$B$19),
        --(INT('Data Sheet'!$A$19) &amp; "." &amp; BP228),
        IF(AND((--(INT('Data Sheet'!$A$19) &amp; "." &amp; BP228)&gt;=--('Data Sheet'!$A$19)), (--(INT('Data Sheet'!$A$19) &amp; "." &amp; BP228)&lt;=--('Data Sheet'!$B$19))),
            --(INT('Data Sheet'!$A$19) &amp; "." &amp; BP228),
            --(INT('Data Sheet'!$B$19) &amp; "." &amp; BP228)
        )
    ),
    IF(BN228&lt;&gt;"",
        IF(INT('Data Sheet'!$A$19)=INT('Data Sheet'!$B$19),
            --(INT('Data Sheet'!$A$19) &amp; "." &amp; RIGHT(BN228,3)),
            IF(AND((--(INT('Data Sheet'!$A$19) &amp; "." &amp; RIGHT(BN228,3))&gt;=--('Data Sheet'!$A$19)), (--(INT('Data Sheet'!$A$19) &amp; "." &amp; RIGHT(BN228,3))&lt;=--('Data Sheet'!$B$19))),
                --(INT('Data Sheet'!$A$19) &amp; "." &amp; RIGHT(BN228,3)),
                --(INT('Data Sheet'!$B$19) &amp; "." &amp; RIGHT(BN228,3))
            )
        ),
        "OK"
    )
)</f>
        <v>OK</v>
      </c>
      <c r="P228" s="23" t="str">
        <f>IF(BR228&lt;&gt;"",
    IF(INT('Data Sheet'!$A$19)=INT('Data Sheet'!$B$15),
        --(INT('Data Sheet'!$A$15) &amp; "." &amp; BR228),
        IF(AND((--(INT('Data Sheet'!$A$15) &amp; "." &amp; BR228)&gt;=--('Data Sheet'!$A$15)), (--(INT('Data Sheet'!$A$15) &amp; "." &amp; BR228)&lt;=--('Data Sheet'!$B$15))),
            --(INT('Data Sheet'!$A$15) &amp; "." &amp; BR228),
            --(INT('Data Sheet'!$B$15) &amp; "." &amp; BR228)
        )
    ),
    IF(BQ228&lt;&gt;"",
        IF(INT('Data Sheet'!$A$15)=INT('Data Sheet'!$B$15),
            --(INT('Data Sheet'!$A$15) &amp; "." &amp; LEFT(BQ228,3)),
            IF(AND((--(INT('Data Sheet'!$A$15) &amp; "." &amp; LEFT(BQ228,3))&gt;=--('Data Sheet'!$A$15)), (--(INT('Data Sheet'!$A$15) &amp; "." &amp; LEFT(BQ228,3))&lt;=--('Data Sheet'!$B$15))),
                --(INT('Data Sheet'!$A$15) &amp; "." &amp; LEFT(BQ228,3)),
                --(INT('Data Sheet'!$B$15) &amp; "." &amp; LEFT(BQ228,3))
            )
        ),
        "OK"
    )
)</f>
        <v>OK</v>
      </c>
      <c r="Q228" s="23" t="str">
        <f>IF(BS228&lt;&gt;"",
    IF(INT('Data Sheet'!$A$19)=INT('Data Sheet'!$B$15),
        --(INT('Data Sheet'!$A$15) &amp; "." &amp; BS228),
        IF(AND((--(INT('Data Sheet'!$A$15) &amp; "." &amp; BS228)&gt;=--('Data Sheet'!$A$15)), (--(INT('Data Sheet'!$A$15) &amp; "." &amp; BS228)&lt;=--('Data Sheet'!$B$15))),
            --(INT('Data Sheet'!$A$15) &amp; "." &amp; BS228),
            --(INT('Data Sheet'!$B$15) &amp; "." &amp; BS228)
        )
    ),
    IF(BQ228&lt;&gt;"",
        IF(INT('Data Sheet'!$A$15)=INT('Data Sheet'!$B$15),
            --(INT('Data Sheet'!$A$15) &amp; "." &amp; RIGHT(BQ228,3)),
            IF(AND((--(INT('Data Sheet'!$A$15) &amp; "." &amp; RIGHT(BQ228,3))&gt;=--('Data Sheet'!$A$15)), (--(INT('Data Sheet'!$A$15) &amp; "." &amp; RIGHT(BQ228,3))&lt;=--('Data Sheet'!$B$15))),
                --(INT('Data Sheet'!$A$15) &amp; "." &amp; RIGHT(BQ228,3)),
                --(INT('Data Sheet'!$B$15) &amp; "." &amp; RIGHT(BQ228,3))
            )
        ),
        "OK"
    )
)</f>
        <v>OK</v>
      </c>
      <c r="R228" s="19"/>
      <c r="S228" s="19"/>
      <c r="T228" s="19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1"/>
      <c r="AU228" s="21"/>
      <c r="AV228" s="21"/>
      <c r="AW228" s="22"/>
      <c r="AX228" s="99"/>
      <c r="AY228" s="20"/>
      <c r="AZ228" s="20"/>
      <c r="BA228" s="22"/>
      <c r="BB228">
        <v>220</v>
      </c>
      <c r="BC228" s="80"/>
      <c r="BD228" s="80"/>
      <c r="BE228" s="80"/>
      <c r="BF228" s="80"/>
      <c r="BG228" s="32" t="str">
        <f t="shared" si="37"/>
        <v/>
      </c>
      <c r="BH228" s="78">
        <f t="shared" si="35"/>
        <v>0</v>
      </c>
      <c r="BI228" s="2">
        <f t="shared" si="38"/>
        <v>0</v>
      </c>
      <c r="BJ228" s="2">
        <f t="shared" si="39"/>
        <v>0</v>
      </c>
      <c r="BK228" s="2">
        <f t="shared" si="36"/>
        <v>0</v>
      </c>
    </row>
    <row r="229" spans="2:63" ht="15" customHeight="1" x14ac:dyDescent="0.25">
      <c r="B229" s="14">
        <v>221</v>
      </c>
      <c r="C229" s="95" t="str">
        <f t="shared" si="40"/>
        <v/>
      </c>
      <c r="D229" s="15" t="str">
        <f t="shared" si="34"/>
        <v>OK</v>
      </c>
      <c r="E229" s="16" t="e">
        <f>VLOOKUP('Data Sheet'!$B$8,'Data Sheet'!$I$2:$J$9,2,FALSE)</f>
        <v>#N/A</v>
      </c>
      <c r="F229" s="16" t="str">
        <f t="shared" si="41"/>
        <v/>
      </c>
      <c r="G229" s="103">
        <f t="shared" si="42"/>
        <v>0</v>
      </c>
      <c r="H229" s="17" t="s">
        <v>26</v>
      </c>
      <c r="I229" s="17" t="s">
        <v>26</v>
      </c>
      <c r="J229" s="17" t="str">
        <f>IF('Data Sheet'!$B$9="NC-50","N/A","OK")</f>
        <v>OK</v>
      </c>
      <c r="K229" s="17" t="str">
        <f>IF('Data Sheet'!$B$9="NC-50","N/A","OK")</f>
        <v>OK</v>
      </c>
      <c r="L229" s="17" t="str">
        <f t="shared" si="43"/>
        <v>OK</v>
      </c>
      <c r="M229" s="17" t="str">
        <f t="shared" si="44"/>
        <v>OK</v>
      </c>
      <c r="N229" s="18" t="str">
        <f>IF(BO229&lt;&gt;"",
    IF(INT('Data Sheet'!$A$19)=INT('Data Sheet'!$B$19),
        --(INT('Data Sheet'!$A$19) &amp; "." &amp; BO229),
        IF(AND((--(INT('Data Sheet'!$A$19) &amp; "." &amp; BO229)&gt;=--('Data Sheet'!$A$19)), (--(INT('Data Sheet'!$A$19) &amp; "." &amp; BO229)&lt;=--('Data Sheet'!$B$19))),
            --(INT('Data Sheet'!$A$19) &amp; "." &amp; BO229),
            --(INT('Data Sheet'!$B$19) &amp; "." &amp; BO229)
        )
    ),
    IF(BN229&lt;&gt;"",
        IF(INT('Data Sheet'!$A$19)=INT('Data Sheet'!$B$19),
            --(INT('Data Sheet'!$A$19) &amp; "." &amp; LEFT(BN229,3)),
            IF(AND((--(INT('Data Sheet'!$A$19) &amp; "." &amp; LEFT(BN229,3))&gt;=--('Data Sheet'!$A$19)), (--(INT('Data Sheet'!$A$19) &amp; "." &amp; LEFT(BN229,3))&lt;=--('Data Sheet'!$B$19))),
                --(INT('Data Sheet'!$A$19) &amp; "." &amp; LEFT(BN229,3)),
                --(INT('Data Sheet'!$B$19) &amp; "." &amp; LEFT(BN229,3))
            )
        ),
        "OK"
    )
)</f>
        <v>OK</v>
      </c>
      <c r="O229" s="23" t="str">
        <f>IF(BP229&lt;&gt;"",
    IF(INT('Data Sheet'!$A$19)=INT('Data Sheet'!$B$19),
        --(INT('Data Sheet'!$A$19) &amp; "." &amp; BP229),
        IF(AND((--(INT('Data Sheet'!$A$19) &amp; "." &amp; BP229)&gt;=--('Data Sheet'!$A$19)), (--(INT('Data Sheet'!$A$19) &amp; "." &amp; BP229)&lt;=--('Data Sheet'!$B$19))),
            --(INT('Data Sheet'!$A$19) &amp; "." &amp; BP229),
            --(INT('Data Sheet'!$B$19) &amp; "." &amp; BP229)
        )
    ),
    IF(BN229&lt;&gt;"",
        IF(INT('Data Sheet'!$A$19)=INT('Data Sheet'!$B$19),
            --(INT('Data Sheet'!$A$19) &amp; "." &amp; RIGHT(BN229,3)),
            IF(AND((--(INT('Data Sheet'!$A$19) &amp; "." &amp; RIGHT(BN229,3))&gt;=--('Data Sheet'!$A$19)), (--(INT('Data Sheet'!$A$19) &amp; "." &amp; RIGHT(BN229,3))&lt;=--('Data Sheet'!$B$19))),
                --(INT('Data Sheet'!$A$19) &amp; "." &amp; RIGHT(BN229,3)),
                --(INT('Data Sheet'!$B$19) &amp; "." &amp; RIGHT(BN229,3))
            )
        ),
        "OK"
    )
)</f>
        <v>OK</v>
      </c>
      <c r="P229" s="23" t="str">
        <f>IF(BR229&lt;&gt;"",
    IF(INT('Data Sheet'!$A$19)=INT('Data Sheet'!$B$15),
        --(INT('Data Sheet'!$A$15) &amp; "." &amp; BR229),
        IF(AND((--(INT('Data Sheet'!$A$15) &amp; "." &amp; BR229)&gt;=--('Data Sheet'!$A$15)), (--(INT('Data Sheet'!$A$15) &amp; "." &amp; BR229)&lt;=--('Data Sheet'!$B$15))),
            --(INT('Data Sheet'!$A$15) &amp; "." &amp; BR229),
            --(INT('Data Sheet'!$B$15) &amp; "." &amp; BR229)
        )
    ),
    IF(BQ229&lt;&gt;"",
        IF(INT('Data Sheet'!$A$15)=INT('Data Sheet'!$B$15),
            --(INT('Data Sheet'!$A$15) &amp; "." &amp; LEFT(BQ229,3)),
            IF(AND((--(INT('Data Sheet'!$A$15) &amp; "." &amp; LEFT(BQ229,3))&gt;=--('Data Sheet'!$A$15)), (--(INT('Data Sheet'!$A$15) &amp; "." &amp; LEFT(BQ229,3))&lt;=--('Data Sheet'!$B$15))),
                --(INT('Data Sheet'!$A$15) &amp; "." &amp; LEFT(BQ229,3)),
                --(INT('Data Sheet'!$B$15) &amp; "." &amp; LEFT(BQ229,3))
            )
        ),
        "OK"
    )
)</f>
        <v>OK</v>
      </c>
      <c r="Q229" s="23" t="str">
        <f>IF(BS229&lt;&gt;"",
    IF(INT('Data Sheet'!$A$19)=INT('Data Sheet'!$B$15),
        --(INT('Data Sheet'!$A$15) &amp; "." &amp; BS229),
        IF(AND((--(INT('Data Sheet'!$A$15) &amp; "." &amp; BS229)&gt;=--('Data Sheet'!$A$15)), (--(INT('Data Sheet'!$A$15) &amp; "." &amp; BS229)&lt;=--('Data Sheet'!$B$15))),
            --(INT('Data Sheet'!$A$15) &amp; "." &amp; BS229),
            --(INT('Data Sheet'!$B$15) &amp; "." &amp; BS229)
        )
    ),
    IF(BQ229&lt;&gt;"",
        IF(INT('Data Sheet'!$A$15)=INT('Data Sheet'!$B$15),
            --(INT('Data Sheet'!$A$15) &amp; "." &amp; RIGHT(BQ229,3)),
            IF(AND((--(INT('Data Sheet'!$A$15) &amp; "." &amp; RIGHT(BQ229,3))&gt;=--('Data Sheet'!$A$15)), (--(INT('Data Sheet'!$A$15) &amp; "." &amp; RIGHT(BQ229,3))&lt;=--('Data Sheet'!$B$15))),
                --(INT('Data Sheet'!$A$15) &amp; "." &amp; RIGHT(BQ229,3)),
                --(INT('Data Sheet'!$B$15) &amp; "." &amp; RIGHT(BQ229,3))
            )
        ),
        "OK"
    )
)</f>
        <v>OK</v>
      </c>
      <c r="R229" s="19"/>
      <c r="S229" s="19"/>
      <c r="T229" s="19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1"/>
      <c r="AU229" s="21"/>
      <c r="AV229" s="21"/>
      <c r="AW229" s="22"/>
      <c r="AX229" s="99"/>
      <c r="AY229" s="20"/>
      <c r="AZ229" s="20"/>
      <c r="BA229" s="22"/>
      <c r="BB229">
        <v>221</v>
      </c>
      <c r="BC229" s="80"/>
      <c r="BD229" s="80"/>
      <c r="BE229" s="80"/>
      <c r="BF229" s="80"/>
      <c r="BG229" s="32" t="str">
        <f t="shared" si="37"/>
        <v/>
      </c>
      <c r="BH229" s="78">
        <f t="shared" si="35"/>
        <v>0</v>
      </c>
      <c r="BI229" s="2">
        <f t="shared" si="38"/>
        <v>0</v>
      </c>
      <c r="BJ229" s="2">
        <f t="shared" si="39"/>
        <v>0</v>
      </c>
      <c r="BK229" s="2">
        <f t="shared" si="36"/>
        <v>0</v>
      </c>
    </row>
    <row r="230" spans="2:63" ht="15" customHeight="1" x14ac:dyDescent="0.25">
      <c r="B230" s="14">
        <v>222</v>
      </c>
      <c r="C230" s="95" t="str">
        <f t="shared" si="40"/>
        <v/>
      </c>
      <c r="D230" s="15" t="str">
        <f t="shared" si="34"/>
        <v>OK</v>
      </c>
      <c r="E230" s="16" t="e">
        <f>VLOOKUP('Data Sheet'!$B$8,'Data Sheet'!$I$2:$J$9,2,FALSE)</f>
        <v>#N/A</v>
      </c>
      <c r="F230" s="16" t="str">
        <f t="shared" si="41"/>
        <v/>
      </c>
      <c r="G230" s="103">
        <f t="shared" si="42"/>
        <v>0</v>
      </c>
      <c r="H230" s="17" t="s">
        <v>26</v>
      </c>
      <c r="I230" s="17" t="s">
        <v>26</v>
      </c>
      <c r="J230" s="17" t="str">
        <f>IF('Data Sheet'!$B$9="NC-50","N/A","OK")</f>
        <v>OK</v>
      </c>
      <c r="K230" s="17" t="str">
        <f>IF('Data Sheet'!$B$9="NC-50","N/A","OK")</f>
        <v>OK</v>
      </c>
      <c r="L230" s="17" t="str">
        <f t="shared" si="43"/>
        <v>OK</v>
      </c>
      <c r="M230" s="17" t="str">
        <f t="shared" si="44"/>
        <v>OK</v>
      </c>
      <c r="N230" s="18" t="str">
        <f>IF(BO230&lt;&gt;"",
    IF(INT('Data Sheet'!$A$19)=INT('Data Sheet'!$B$19),
        --(INT('Data Sheet'!$A$19) &amp; "." &amp; BO230),
        IF(AND((--(INT('Data Sheet'!$A$19) &amp; "." &amp; BO230)&gt;=--('Data Sheet'!$A$19)), (--(INT('Data Sheet'!$A$19) &amp; "." &amp; BO230)&lt;=--('Data Sheet'!$B$19))),
            --(INT('Data Sheet'!$A$19) &amp; "." &amp; BO230),
            --(INT('Data Sheet'!$B$19) &amp; "." &amp; BO230)
        )
    ),
    IF(BN230&lt;&gt;"",
        IF(INT('Data Sheet'!$A$19)=INT('Data Sheet'!$B$19),
            --(INT('Data Sheet'!$A$19) &amp; "." &amp; LEFT(BN230,3)),
            IF(AND((--(INT('Data Sheet'!$A$19) &amp; "." &amp; LEFT(BN230,3))&gt;=--('Data Sheet'!$A$19)), (--(INT('Data Sheet'!$A$19) &amp; "." &amp; LEFT(BN230,3))&lt;=--('Data Sheet'!$B$19))),
                --(INT('Data Sheet'!$A$19) &amp; "." &amp; LEFT(BN230,3)),
                --(INT('Data Sheet'!$B$19) &amp; "." &amp; LEFT(BN230,3))
            )
        ),
        "OK"
    )
)</f>
        <v>OK</v>
      </c>
      <c r="O230" s="23" t="str">
        <f>IF(BP230&lt;&gt;"",
    IF(INT('Data Sheet'!$A$19)=INT('Data Sheet'!$B$19),
        --(INT('Data Sheet'!$A$19) &amp; "." &amp; BP230),
        IF(AND((--(INT('Data Sheet'!$A$19) &amp; "." &amp; BP230)&gt;=--('Data Sheet'!$A$19)), (--(INT('Data Sheet'!$A$19) &amp; "." &amp; BP230)&lt;=--('Data Sheet'!$B$19))),
            --(INT('Data Sheet'!$A$19) &amp; "." &amp; BP230),
            --(INT('Data Sheet'!$B$19) &amp; "." &amp; BP230)
        )
    ),
    IF(BN230&lt;&gt;"",
        IF(INT('Data Sheet'!$A$19)=INT('Data Sheet'!$B$19),
            --(INT('Data Sheet'!$A$19) &amp; "." &amp; RIGHT(BN230,3)),
            IF(AND((--(INT('Data Sheet'!$A$19) &amp; "." &amp; RIGHT(BN230,3))&gt;=--('Data Sheet'!$A$19)), (--(INT('Data Sheet'!$A$19) &amp; "." &amp; RIGHT(BN230,3))&lt;=--('Data Sheet'!$B$19))),
                --(INT('Data Sheet'!$A$19) &amp; "." &amp; RIGHT(BN230,3)),
                --(INT('Data Sheet'!$B$19) &amp; "." &amp; RIGHT(BN230,3))
            )
        ),
        "OK"
    )
)</f>
        <v>OK</v>
      </c>
      <c r="P230" s="23" t="str">
        <f>IF(BR230&lt;&gt;"",
    IF(INT('Data Sheet'!$A$19)=INT('Data Sheet'!$B$15),
        --(INT('Data Sheet'!$A$15) &amp; "." &amp; BR230),
        IF(AND((--(INT('Data Sheet'!$A$15) &amp; "." &amp; BR230)&gt;=--('Data Sheet'!$A$15)), (--(INT('Data Sheet'!$A$15) &amp; "." &amp; BR230)&lt;=--('Data Sheet'!$B$15))),
            --(INT('Data Sheet'!$A$15) &amp; "." &amp; BR230),
            --(INT('Data Sheet'!$B$15) &amp; "." &amp; BR230)
        )
    ),
    IF(BQ230&lt;&gt;"",
        IF(INT('Data Sheet'!$A$15)=INT('Data Sheet'!$B$15),
            --(INT('Data Sheet'!$A$15) &amp; "." &amp; LEFT(BQ230,3)),
            IF(AND((--(INT('Data Sheet'!$A$15) &amp; "." &amp; LEFT(BQ230,3))&gt;=--('Data Sheet'!$A$15)), (--(INT('Data Sheet'!$A$15) &amp; "." &amp; LEFT(BQ230,3))&lt;=--('Data Sheet'!$B$15))),
                --(INT('Data Sheet'!$A$15) &amp; "." &amp; LEFT(BQ230,3)),
                --(INT('Data Sheet'!$B$15) &amp; "." &amp; LEFT(BQ230,3))
            )
        ),
        "OK"
    )
)</f>
        <v>OK</v>
      </c>
      <c r="Q230" s="23" t="str">
        <f>IF(BS230&lt;&gt;"",
    IF(INT('Data Sheet'!$A$19)=INT('Data Sheet'!$B$15),
        --(INT('Data Sheet'!$A$15) &amp; "." &amp; BS230),
        IF(AND((--(INT('Data Sheet'!$A$15) &amp; "." &amp; BS230)&gt;=--('Data Sheet'!$A$15)), (--(INT('Data Sheet'!$A$15) &amp; "." &amp; BS230)&lt;=--('Data Sheet'!$B$15))),
            --(INT('Data Sheet'!$A$15) &amp; "." &amp; BS230),
            --(INT('Data Sheet'!$B$15) &amp; "." &amp; BS230)
        )
    ),
    IF(BQ230&lt;&gt;"",
        IF(INT('Data Sheet'!$A$15)=INT('Data Sheet'!$B$15),
            --(INT('Data Sheet'!$A$15) &amp; "." &amp; RIGHT(BQ230,3)),
            IF(AND((--(INT('Data Sheet'!$A$15) &amp; "." &amp; RIGHT(BQ230,3))&gt;=--('Data Sheet'!$A$15)), (--(INT('Data Sheet'!$A$15) &amp; "." &amp; RIGHT(BQ230,3))&lt;=--('Data Sheet'!$B$15))),
                --(INT('Data Sheet'!$A$15) &amp; "." &amp; RIGHT(BQ230,3)),
                --(INT('Data Sheet'!$B$15) &amp; "." &amp; RIGHT(BQ230,3))
            )
        ),
        "OK"
    )
)</f>
        <v>OK</v>
      </c>
      <c r="R230" s="19"/>
      <c r="S230" s="19"/>
      <c r="T230" s="19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1"/>
      <c r="AU230" s="21"/>
      <c r="AV230" s="21"/>
      <c r="AW230" s="22"/>
      <c r="AX230" s="99"/>
      <c r="AY230" s="20"/>
      <c r="AZ230" s="20"/>
      <c r="BA230" s="22"/>
      <c r="BB230">
        <v>222</v>
      </c>
      <c r="BC230" s="80"/>
      <c r="BD230" s="80"/>
      <c r="BE230" s="80"/>
      <c r="BF230" s="80"/>
      <c r="BG230" s="32" t="str">
        <f t="shared" si="37"/>
        <v/>
      </c>
      <c r="BH230" s="78">
        <f t="shared" si="35"/>
        <v>0</v>
      </c>
      <c r="BI230" s="2">
        <f t="shared" si="38"/>
        <v>0</v>
      </c>
      <c r="BJ230" s="2">
        <f t="shared" si="39"/>
        <v>0</v>
      </c>
      <c r="BK230" s="2">
        <f t="shared" si="36"/>
        <v>0</v>
      </c>
    </row>
    <row r="231" spans="2:63" ht="15" customHeight="1" x14ac:dyDescent="0.25">
      <c r="B231" s="14">
        <v>223</v>
      </c>
      <c r="C231" s="95" t="str">
        <f t="shared" si="40"/>
        <v/>
      </c>
      <c r="D231" s="15" t="str">
        <f t="shared" si="34"/>
        <v>OK</v>
      </c>
      <c r="E231" s="16" t="e">
        <f>VLOOKUP('Data Sheet'!$B$8,'Data Sheet'!$I$2:$J$9,2,FALSE)</f>
        <v>#N/A</v>
      </c>
      <c r="F231" s="16" t="str">
        <f t="shared" si="41"/>
        <v/>
      </c>
      <c r="G231" s="103">
        <f t="shared" si="42"/>
        <v>0</v>
      </c>
      <c r="H231" s="17" t="s">
        <v>26</v>
      </c>
      <c r="I231" s="17" t="s">
        <v>26</v>
      </c>
      <c r="J231" s="17" t="str">
        <f>IF('Data Sheet'!$B$9="NC-50","N/A","OK")</f>
        <v>OK</v>
      </c>
      <c r="K231" s="17" t="str">
        <f>IF('Data Sheet'!$B$9="NC-50","N/A","OK")</f>
        <v>OK</v>
      </c>
      <c r="L231" s="17" t="str">
        <f t="shared" si="43"/>
        <v>OK</v>
      </c>
      <c r="M231" s="17" t="str">
        <f t="shared" si="44"/>
        <v>OK</v>
      </c>
      <c r="N231" s="18" t="str">
        <f>IF(BO231&lt;&gt;"",
    IF(INT('Data Sheet'!$A$19)=INT('Data Sheet'!$B$19),
        --(INT('Data Sheet'!$A$19) &amp; "." &amp; BO231),
        IF(AND((--(INT('Data Sheet'!$A$19) &amp; "." &amp; BO231)&gt;=--('Data Sheet'!$A$19)), (--(INT('Data Sheet'!$A$19) &amp; "." &amp; BO231)&lt;=--('Data Sheet'!$B$19))),
            --(INT('Data Sheet'!$A$19) &amp; "." &amp; BO231),
            --(INT('Data Sheet'!$B$19) &amp; "." &amp; BO231)
        )
    ),
    IF(BN231&lt;&gt;"",
        IF(INT('Data Sheet'!$A$19)=INT('Data Sheet'!$B$19),
            --(INT('Data Sheet'!$A$19) &amp; "." &amp; LEFT(BN231,3)),
            IF(AND((--(INT('Data Sheet'!$A$19) &amp; "." &amp; LEFT(BN231,3))&gt;=--('Data Sheet'!$A$19)), (--(INT('Data Sheet'!$A$19) &amp; "." &amp; LEFT(BN231,3))&lt;=--('Data Sheet'!$B$19))),
                --(INT('Data Sheet'!$A$19) &amp; "." &amp; LEFT(BN231,3)),
                --(INT('Data Sheet'!$B$19) &amp; "." &amp; LEFT(BN231,3))
            )
        ),
        "OK"
    )
)</f>
        <v>OK</v>
      </c>
      <c r="O231" s="23" t="str">
        <f>IF(BP231&lt;&gt;"",
    IF(INT('Data Sheet'!$A$19)=INT('Data Sheet'!$B$19),
        --(INT('Data Sheet'!$A$19) &amp; "." &amp; BP231),
        IF(AND((--(INT('Data Sheet'!$A$19) &amp; "." &amp; BP231)&gt;=--('Data Sheet'!$A$19)), (--(INT('Data Sheet'!$A$19) &amp; "." &amp; BP231)&lt;=--('Data Sheet'!$B$19))),
            --(INT('Data Sheet'!$A$19) &amp; "." &amp; BP231),
            --(INT('Data Sheet'!$B$19) &amp; "." &amp; BP231)
        )
    ),
    IF(BN231&lt;&gt;"",
        IF(INT('Data Sheet'!$A$19)=INT('Data Sheet'!$B$19),
            --(INT('Data Sheet'!$A$19) &amp; "." &amp; RIGHT(BN231,3)),
            IF(AND((--(INT('Data Sheet'!$A$19) &amp; "." &amp; RIGHT(BN231,3))&gt;=--('Data Sheet'!$A$19)), (--(INT('Data Sheet'!$A$19) &amp; "." &amp; RIGHT(BN231,3))&lt;=--('Data Sheet'!$B$19))),
                --(INT('Data Sheet'!$A$19) &amp; "." &amp; RIGHT(BN231,3)),
                --(INT('Data Sheet'!$B$19) &amp; "." &amp; RIGHT(BN231,3))
            )
        ),
        "OK"
    )
)</f>
        <v>OK</v>
      </c>
      <c r="P231" s="23" t="str">
        <f>IF(BR231&lt;&gt;"",
    IF(INT('Data Sheet'!$A$19)=INT('Data Sheet'!$B$15),
        --(INT('Data Sheet'!$A$15) &amp; "." &amp; BR231),
        IF(AND((--(INT('Data Sheet'!$A$15) &amp; "." &amp; BR231)&gt;=--('Data Sheet'!$A$15)), (--(INT('Data Sheet'!$A$15) &amp; "." &amp; BR231)&lt;=--('Data Sheet'!$B$15))),
            --(INT('Data Sheet'!$A$15) &amp; "." &amp; BR231),
            --(INT('Data Sheet'!$B$15) &amp; "." &amp; BR231)
        )
    ),
    IF(BQ231&lt;&gt;"",
        IF(INT('Data Sheet'!$A$15)=INT('Data Sheet'!$B$15),
            --(INT('Data Sheet'!$A$15) &amp; "." &amp; LEFT(BQ231,3)),
            IF(AND((--(INT('Data Sheet'!$A$15) &amp; "." &amp; LEFT(BQ231,3))&gt;=--('Data Sheet'!$A$15)), (--(INT('Data Sheet'!$A$15) &amp; "." &amp; LEFT(BQ231,3))&lt;=--('Data Sheet'!$B$15))),
                --(INT('Data Sheet'!$A$15) &amp; "." &amp; LEFT(BQ231,3)),
                --(INT('Data Sheet'!$B$15) &amp; "." &amp; LEFT(BQ231,3))
            )
        ),
        "OK"
    )
)</f>
        <v>OK</v>
      </c>
      <c r="Q231" s="23" t="str">
        <f>IF(BS231&lt;&gt;"",
    IF(INT('Data Sheet'!$A$19)=INT('Data Sheet'!$B$15),
        --(INT('Data Sheet'!$A$15) &amp; "." &amp; BS231),
        IF(AND((--(INT('Data Sheet'!$A$15) &amp; "." &amp; BS231)&gt;=--('Data Sheet'!$A$15)), (--(INT('Data Sheet'!$A$15) &amp; "." &amp; BS231)&lt;=--('Data Sheet'!$B$15))),
            --(INT('Data Sheet'!$A$15) &amp; "." &amp; BS231),
            --(INT('Data Sheet'!$B$15) &amp; "." &amp; BS231)
        )
    ),
    IF(BQ231&lt;&gt;"",
        IF(INT('Data Sheet'!$A$15)=INT('Data Sheet'!$B$15),
            --(INT('Data Sheet'!$A$15) &amp; "." &amp; RIGHT(BQ231,3)),
            IF(AND((--(INT('Data Sheet'!$A$15) &amp; "." &amp; RIGHT(BQ231,3))&gt;=--('Data Sheet'!$A$15)), (--(INT('Data Sheet'!$A$15) &amp; "." &amp; RIGHT(BQ231,3))&lt;=--('Data Sheet'!$B$15))),
                --(INT('Data Sheet'!$A$15) &amp; "." &amp; RIGHT(BQ231,3)),
                --(INT('Data Sheet'!$B$15) &amp; "." &amp; RIGHT(BQ231,3))
            )
        ),
        "OK"
    )
)</f>
        <v>OK</v>
      </c>
      <c r="R231" s="19"/>
      <c r="S231" s="19"/>
      <c r="T231" s="19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1"/>
      <c r="AU231" s="21"/>
      <c r="AV231" s="21"/>
      <c r="AW231" s="22"/>
      <c r="AX231" s="99"/>
      <c r="AY231" s="20"/>
      <c r="AZ231" s="20"/>
      <c r="BA231" s="22"/>
      <c r="BB231">
        <v>223</v>
      </c>
      <c r="BC231" s="80"/>
      <c r="BD231" s="80"/>
      <c r="BE231" s="80"/>
      <c r="BF231" s="80"/>
      <c r="BG231" s="32" t="str">
        <f t="shared" si="37"/>
        <v/>
      </c>
      <c r="BH231" s="78">
        <f t="shared" si="35"/>
        <v>0</v>
      </c>
      <c r="BI231" s="2">
        <f t="shared" si="38"/>
        <v>0</v>
      </c>
      <c r="BJ231" s="2">
        <f t="shared" si="39"/>
        <v>0</v>
      </c>
      <c r="BK231" s="2">
        <f t="shared" si="36"/>
        <v>0</v>
      </c>
    </row>
    <row r="232" spans="2:63" ht="15" customHeight="1" x14ac:dyDescent="0.25">
      <c r="B232" s="14">
        <v>224</v>
      </c>
      <c r="C232" s="95" t="str">
        <f t="shared" si="40"/>
        <v/>
      </c>
      <c r="D232" s="15" t="str">
        <f t="shared" si="34"/>
        <v>OK</v>
      </c>
      <c r="E232" s="16" t="e">
        <f>VLOOKUP('Data Sheet'!$B$8,'Data Sheet'!$I$2:$J$9,2,FALSE)</f>
        <v>#N/A</v>
      </c>
      <c r="F232" s="16" t="str">
        <f t="shared" si="41"/>
        <v/>
      </c>
      <c r="G232" s="103">
        <f t="shared" si="42"/>
        <v>0</v>
      </c>
      <c r="H232" s="17" t="s">
        <v>26</v>
      </c>
      <c r="I232" s="17" t="s">
        <v>26</v>
      </c>
      <c r="J232" s="17" t="str">
        <f>IF('Data Sheet'!$B$9="NC-50","N/A","OK")</f>
        <v>OK</v>
      </c>
      <c r="K232" s="17" t="str">
        <f>IF('Data Sheet'!$B$9="NC-50","N/A","OK")</f>
        <v>OK</v>
      </c>
      <c r="L232" s="17" t="str">
        <f t="shared" si="43"/>
        <v>OK</v>
      </c>
      <c r="M232" s="17" t="str">
        <f t="shared" si="44"/>
        <v>OK</v>
      </c>
      <c r="N232" s="18" t="str">
        <f>IF(BO232&lt;&gt;"",
    IF(INT('Data Sheet'!$A$19)=INT('Data Sheet'!$B$19),
        --(INT('Data Sheet'!$A$19) &amp; "." &amp; BO232),
        IF(AND((--(INT('Data Sheet'!$A$19) &amp; "." &amp; BO232)&gt;=--('Data Sheet'!$A$19)), (--(INT('Data Sheet'!$A$19) &amp; "." &amp; BO232)&lt;=--('Data Sheet'!$B$19))),
            --(INT('Data Sheet'!$A$19) &amp; "." &amp; BO232),
            --(INT('Data Sheet'!$B$19) &amp; "." &amp; BO232)
        )
    ),
    IF(BN232&lt;&gt;"",
        IF(INT('Data Sheet'!$A$19)=INT('Data Sheet'!$B$19),
            --(INT('Data Sheet'!$A$19) &amp; "." &amp; LEFT(BN232,3)),
            IF(AND((--(INT('Data Sheet'!$A$19) &amp; "." &amp; LEFT(BN232,3))&gt;=--('Data Sheet'!$A$19)), (--(INT('Data Sheet'!$A$19) &amp; "." &amp; LEFT(BN232,3))&lt;=--('Data Sheet'!$B$19))),
                --(INT('Data Sheet'!$A$19) &amp; "." &amp; LEFT(BN232,3)),
                --(INT('Data Sheet'!$B$19) &amp; "." &amp; LEFT(BN232,3))
            )
        ),
        "OK"
    )
)</f>
        <v>OK</v>
      </c>
      <c r="O232" s="23" t="str">
        <f>IF(BP232&lt;&gt;"",
    IF(INT('Data Sheet'!$A$19)=INT('Data Sheet'!$B$19),
        --(INT('Data Sheet'!$A$19) &amp; "." &amp; BP232),
        IF(AND((--(INT('Data Sheet'!$A$19) &amp; "." &amp; BP232)&gt;=--('Data Sheet'!$A$19)), (--(INT('Data Sheet'!$A$19) &amp; "." &amp; BP232)&lt;=--('Data Sheet'!$B$19))),
            --(INT('Data Sheet'!$A$19) &amp; "." &amp; BP232),
            --(INT('Data Sheet'!$B$19) &amp; "." &amp; BP232)
        )
    ),
    IF(BN232&lt;&gt;"",
        IF(INT('Data Sheet'!$A$19)=INT('Data Sheet'!$B$19),
            --(INT('Data Sheet'!$A$19) &amp; "." &amp; RIGHT(BN232,3)),
            IF(AND((--(INT('Data Sheet'!$A$19) &amp; "." &amp; RIGHT(BN232,3))&gt;=--('Data Sheet'!$A$19)), (--(INT('Data Sheet'!$A$19) &amp; "." &amp; RIGHT(BN232,3))&lt;=--('Data Sheet'!$B$19))),
                --(INT('Data Sheet'!$A$19) &amp; "." &amp; RIGHT(BN232,3)),
                --(INT('Data Sheet'!$B$19) &amp; "." &amp; RIGHT(BN232,3))
            )
        ),
        "OK"
    )
)</f>
        <v>OK</v>
      </c>
      <c r="P232" s="23" t="str">
        <f>IF(BR232&lt;&gt;"",
    IF(INT('Data Sheet'!$A$19)=INT('Data Sheet'!$B$15),
        --(INT('Data Sheet'!$A$15) &amp; "." &amp; BR232),
        IF(AND((--(INT('Data Sheet'!$A$15) &amp; "." &amp; BR232)&gt;=--('Data Sheet'!$A$15)), (--(INT('Data Sheet'!$A$15) &amp; "." &amp; BR232)&lt;=--('Data Sheet'!$B$15))),
            --(INT('Data Sheet'!$A$15) &amp; "." &amp; BR232),
            --(INT('Data Sheet'!$B$15) &amp; "." &amp; BR232)
        )
    ),
    IF(BQ232&lt;&gt;"",
        IF(INT('Data Sheet'!$A$15)=INT('Data Sheet'!$B$15),
            --(INT('Data Sheet'!$A$15) &amp; "." &amp; LEFT(BQ232,3)),
            IF(AND((--(INT('Data Sheet'!$A$15) &amp; "." &amp; LEFT(BQ232,3))&gt;=--('Data Sheet'!$A$15)), (--(INT('Data Sheet'!$A$15) &amp; "." &amp; LEFT(BQ232,3))&lt;=--('Data Sheet'!$B$15))),
                --(INT('Data Sheet'!$A$15) &amp; "." &amp; LEFT(BQ232,3)),
                --(INT('Data Sheet'!$B$15) &amp; "." &amp; LEFT(BQ232,3))
            )
        ),
        "OK"
    )
)</f>
        <v>OK</v>
      </c>
      <c r="Q232" s="23" t="str">
        <f>IF(BS232&lt;&gt;"",
    IF(INT('Data Sheet'!$A$19)=INT('Data Sheet'!$B$15),
        --(INT('Data Sheet'!$A$15) &amp; "." &amp; BS232),
        IF(AND((--(INT('Data Sheet'!$A$15) &amp; "." &amp; BS232)&gt;=--('Data Sheet'!$A$15)), (--(INT('Data Sheet'!$A$15) &amp; "." &amp; BS232)&lt;=--('Data Sheet'!$B$15))),
            --(INT('Data Sheet'!$A$15) &amp; "." &amp; BS232),
            --(INT('Data Sheet'!$B$15) &amp; "." &amp; BS232)
        )
    ),
    IF(BQ232&lt;&gt;"",
        IF(INT('Data Sheet'!$A$15)=INT('Data Sheet'!$B$15),
            --(INT('Data Sheet'!$A$15) &amp; "." &amp; RIGHT(BQ232,3)),
            IF(AND((--(INT('Data Sheet'!$A$15) &amp; "." &amp; RIGHT(BQ232,3))&gt;=--('Data Sheet'!$A$15)), (--(INT('Data Sheet'!$A$15) &amp; "." &amp; RIGHT(BQ232,3))&lt;=--('Data Sheet'!$B$15))),
                --(INT('Data Sheet'!$A$15) &amp; "." &amp; RIGHT(BQ232,3)),
                --(INT('Data Sheet'!$B$15) &amp; "." &amp; RIGHT(BQ232,3))
            )
        ),
        "OK"
    )
)</f>
        <v>OK</v>
      </c>
      <c r="R232" s="19"/>
      <c r="S232" s="19"/>
      <c r="T232" s="19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1"/>
      <c r="AU232" s="21"/>
      <c r="AV232" s="21"/>
      <c r="AW232" s="22"/>
      <c r="AX232" s="99"/>
      <c r="AY232" s="20"/>
      <c r="AZ232" s="20"/>
      <c r="BA232" s="22"/>
      <c r="BB232">
        <v>224</v>
      </c>
      <c r="BC232" s="80"/>
      <c r="BD232" s="80"/>
      <c r="BE232" s="80"/>
      <c r="BF232" s="80"/>
      <c r="BG232" s="32" t="str">
        <f t="shared" si="37"/>
        <v/>
      </c>
      <c r="BH232" s="78">
        <f t="shared" si="35"/>
        <v>0</v>
      </c>
      <c r="BI232" s="2">
        <f t="shared" si="38"/>
        <v>0</v>
      </c>
      <c r="BJ232" s="2">
        <f t="shared" si="39"/>
        <v>0</v>
      </c>
      <c r="BK232" s="2">
        <f t="shared" si="36"/>
        <v>0</v>
      </c>
    </row>
    <row r="233" spans="2:63" ht="15" customHeight="1" x14ac:dyDescent="0.25">
      <c r="B233" s="14">
        <v>225</v>
      </c>
      <c r="C233" s="95" t="str">
        <f t="shared" si="40"/>
        <v/>
      </c>
      <c r="D233" s="15" t="str">
        <f t="shared" si="34"/>
        <v>OK</v>
      </c>
      <c r="E233" s="16" t="e">
        <f>VLOOKUP('Data Sheet'!$B$8,'Data Sheet'!$I$2:$J$9,2,FALSE)</f>
        <v>#N/A</v>
      </c>
      <c r="F233" s="16" t="str">
        <f t="shared" si="41"/>
        <v/>
      </c>
      <c r="G233" s="103">
        <f t="shared" si="42"/>
        <v>0</v>
      </c>
      <c r="H233" s="17" t="s">
        <v>26</v>
      </c>
      <c r="I233" s="17" t="s">
        <v>26</v>
      </c>
      <c r="J233" s="17" t="str">
        <f>IF('Data Sheet'!$B$9="NC-50","N/A","OK")</f>
        <v>OK</v>
      </c>
      <c r="K233" s="17" t="str">
        <f>IF('Data Sheet'!$B$9="NC-50","N/A","OK")</f>
        <v>OK</v>
      </c>
      <c r="L233" s="17" t="str">
        <f t="shared" si="43"/>
        <v>OK</v>
      </c>
      <c r="M233" s="17" t="str">
        <f t="shared" si="44"/>
        <v>OK</v>
      </c>
      <c r="N233" s="18" t="str">
        <f>IF(BO233&lt;&gt;"",
    IF(INT('Data Sheet'!$A$19)=INT('Data Sheet'!$B$19),
        --(INT('Data Sheet'!$A$19) &amp; "." &amp; BO233),
        IF(AND((--(INT('Data Sheet'!$A$19) &amp; "." &amp; BO233)&gt;=--('Data Sheet'!$A$19)), (--(INT('Data Sheet'!$A$19) &amp; "." &amp; BO233)&lt;=--('Data Sheet'!$B$19))),
            --(INT('Data Sheet'!$A$19) &amp; "." &amp; BO233),
            --(INT('Data Sheet'!$B$19) &amp; "." &amp; BO233)
        )
    ),
    IF(BN233&lt;&gt;"",
        IF(INT('Data Sheet'!$A$19)=INT('Data Sheet'!$B$19),
            --(INT('Data Sheet'!$A$19) &amp; "." &amp; LEFT(BN233,3)),
            IF(AND((--(INT('Data Sheet'!$A$19) &amp; "." &amp; LEFT(BN233,3))&gt;=--('Data Sheet'!$A$19)), (--(INT('Data Sheet'!$A$19) &amp; "." &amp; LEFT(BN233,3))&lt;=--('Data Sheet'!$B$19))),
                --(INT('Data Sheet'!$A$19) &amp; "." &amp; LEFT(BN233,3)),
                --(INT('Data Sheet'!$B$19) &amp; "." &amp; LEFT(BN233,3))
            )
        ),
        "OK"
    )
)</f>
        <v>OK</v>
      </c>
      <c r="O233" s="23" t="str">
        <f>IF(BP233&lt;&gt;"",
    IF(INT('Data Sheet'!$A$19)=INT('Data Sheet'!$B$19),
        --(INT('Data Sheet'!$A$19) &amp; "." &amp; BP233),
        IF(AND((--(INT('Data Sheet'!$A$19) &amp; "." &amp; BP233)&gt;=--('Data Sheet'!$A$19)), (--(INT('Data Sheet'!$A$19) &amp; "." &amp; BP233)&lt;=--('Data Sheet'!$B$19))),
            --(INT('Data Sheet'!$A$19) &amp; "." &amp; BP233),
            --(INT('Data Sheet'!$B$19) &amp; "." &amp; BP233)
        )
    ),
    IF(BN233&lt;&gt;"",
        IF(INT('Data Sheet'!$A$19)=INT('Data Sheet'!$B$19),
            --(INT('Data Sheet'!$A$19) &amp; "." &amp; RIGHT(BN233,3)),
            IF(AND((--(INT('Data Sheet'!$A$19) &amp; "." &amp; RIGHT(BN233,3))&gt;=--('Data Sheet'!$A$19)), (--(INT('Data Sheet'!$A$19) &amp; "." &amp; RIGHT(BN233,3))&lt;=--('Data Sheet'!$B$19))),
                --(INT('Data Sheet'!$A$19) &amp; "." &amp; RIGHT(BN233,3)),
                --(INT('Data Sheet'!$B$19) &amp; "." &amp; RIGHT(BN233,3))
            )
        ),
        "OK"
    )
)</f>
        <v>OK</v>
      </c>
      <c r="P233" s="23" t="str">
        <f>IF(BR233&lt;&gt;"",
    IF(INT('Data Sheet'!$A$19)=INT('Data Sheet'!$B$15),
        --(INT('Data Sheet'!$A$15) &amp; "." &amp; BR233),
        IF(AND((--(INT('Data Sheet'!$A$15) &amp; "." &amp; BR233)&gt;=--('Data Sheet'!$A$15)), (--(INT('Data Sheet'!$A$15) &amp; "." &amp; BR233)&lt;=--('Data Sheet'!$B$15))),
            --(INT('Data Sheet'!$A$15) &amp; "." &amp; BR233),
            --(INT('Data Sheet'!$B$15) &amp; "." &amp; BR233)
        )
    ),
    IF(BQ233&lt;&gt;"",
        IF(INT('Data Sheet'!$A$15)=INT('Data Sheet'!$B$15),
            --(INT('Data Sheet'!$A$15) &amp; "." &amp; LEFT(BQ233,3)),
            IF(AND((--(INT('Data Sheet'!$A$15) &amp; "." &amp; LEFT(BQ233,3))&gt;=--('Data Sheet'!$A$15)), (--(INT('Data Sheet'!$A$15) &amp; "." &amp; LEFT(BQ233,3))&lt;=--('Data Sheet'!$B$15))),
                --(INT('Data Sheet'!$A$15) &amp; "." &amp; LEFT(BQ233,3)),
                --(INT('Data Sheet'!$B$15) &amp; "." &amp; LEFT(BQ233,3))
            )
        ),
        "OK"
    )
)</f>
        <v>OK</v>
      </c>
      <c r="Q233" s="23" t="str">
        <f>IF(BS233&lt;&gt;"",
    IF(INT('Data Sheet'!$A$19)=INT('Data Sheet'!$B$15),
        --(INT('Data Sheet'!$A$15) &amp; "." &amp; BS233),
        IF(AND((--(INT('Data Sheet'!$A$15) &amp; "." &amp; BS233)&gt;=--('Data Sheet'!$A$15)), (--(INT('Data Sheet'!$A$15) &amp; "." &amp; BS233)&lt;=--('Data Sheet'!$B$15))),
            --(INT('Data Sheet'!$A$15) &amp; "." &amp; BS233),
            --(INT('Data Sheet'!$B$15) &amp; "." &amp; BS233)
        )
    ),
    IF(BQ233&lt;&gt;"",
        IF(INT('Data Sheet'!$A$15)=INT('Data Sheet'!$B$15),
            --(INT('Data Sheet'!$A$15) &amp; "." &amp; RIGHT(BQ233,3)),
            IF(AND((--(INT('Data Sheet'!$A$15) &amp; "." &amp; RIGHT(BQ233,3))&gt;=--('Data Sheet'!$A$15)), (--(INT('Data Sheet'!$A$15) &amp; "." &amp; RIGHT(BQ233,3))&lt;=--('Data Sheet'!$B$15))),
                --(INT('Data Sheet'!$A$15) &amp; "." &amp; RIGHT(BQ233,3)),
                --(INT('Data Sheet'!$B$15) &amp; "." &amp; RIGHT(BQ233,3))
            )
        ),
        "OK"
    )
)</f>
        <v>OK</v>
      </c>
      <c r="R233" s="19"/>
      <c r="S233" s="19"/>
      <c r="T233" s="19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1"/>
      <c r="AU233" s="21"/>
      <c r="AV233" s="21"/>
      <c r="AW233" s="22"/>
      <c r="AX233" s="99"/>
      <c r="AY233" s="20"/>
      <c r="AZ233" s="20"/>
      <c r="BA233" s="22"/>
      <c r="BB233">
        <v>225</v>
      </c>
      <c r="BC233" s="80"/>
      <c r="BD233" s="80"/>
      <c r="BE233" s="80"/>
      <c r="BF233" s="80"/>
      <c r="BG233" s="32" t="str">
        <f t="shared" si="37"/>
        <v/>
      </c>
      <c r="BH233" s="78">
        <f t="shared" si="35"/>
        <v>0</v>
      </c>
      <c r="BI233" s="2">
        <f t="shared" si="38"/>
        <v>0</v>
      </c>
      <c r="BJ233" s="2">
        <f t="shared" si="39"/>
        <v>0</v>
      </c>
      <c r="BK233" s="2">
        <f t="shared" si="36"/>
        <v>0</v>
      </c>
    </row>
    <row r="234" spans="2:63" ht="15" customHeight="1" x14ac:dyDescent="0.25">
      <c r="B234" s="14">
        <v>226</v>
      </c>
      <c r="C234" s="95" t="str">
        <f t="shared" si="40"/>
        <v/>
      </c>
      <c r="D234" s="15" t="str">
        <f t="shared" si="34"/>
        <v>OK</v>
      </c>
      <c r="E234" s="16" t="e">
        <f>VLOOKUP('Data Sheet'!$B$8,'Data Sheet'!$I$2:$J$9,2,FALSE)</f>
        <v>#N/A</v>
      </c>
      <c r="F234" s="16" t="str">
        <f t="shared" si="41"/>
        <v/>
      </c>
      <c r="G234" s="103">
        <f t="shared" si="42"/>
        <v>0</v>
      </c>
      <c r="H234" s="17" t="s">
        <v>26</v>
      </c>
      <c r="I234" s="17" t="s">
        <v>26</v>
      </c>
      <c r="J234" s="17" t="str">
        <f>IF('Data Sheet'!$B$9="NC-50","N/A","OK")</f>
        <v>OK</v>
      </c>
      <c r="K234" s="17" t="str">
        <f>IF('Data Sheet'!$B$9="NC-50","N/A","OK")</f>
        <v>OK</v>
      </c>
      <c r="L234" s="17" t="str">
        <f t="shared" si="43"/>
        <v>OK</v>
      </c>
      <c r="M234" s="17" t="str">
        <f t="shared" si="44"/>
        <v>OK</v>
      </c>
      <c r="N234" s="18" t="str">
        <f>IF(BO234&lt;&gt;"",
    IF(INT('Data Sheet'!$A$19)=INT('Data Sheet'!$B$19),
        --(INT('Data Sheet'!$A$19) &amp; "." &amp; BO234),
        IF(AND((--(INT('Data Sheet'!$A$19) &amp; "." &amp; BO234)&gt;=--('Data Sheet'!$A$19)), (--(INT('Data Sheet'!$A$19) &amp; "." &amp; BO234)&lt;=--('Data Sheet'!$B$19))),
            --(INT('Data Sheet'!$A$19) &amp; "." &amp; BO234),
            --(INT('Data Sheet'!$B$19) &amp; "." &amp; BO234)
        )
    ),
    IF(BN234&lt;&gt;"",
        IF(INT('Data Sheet'!$A$19)=INT('Data Sheet'!$B$19),
            --(INT('Data Sheet'!$A$19) &amp; "." &amp; LEFT(BN234,3)),
            IF(AND((--(INT('Data Sheet'!$A$19) &amp; "." &amp; LEFT(BN234,3))&gt;=--('Data Sheet'!$A$19)), (--(INT('Data Sheet'!$A$19) &amp; "." &amp; LEFT(BN234,3))&lt;=--('Data Sheet'!$B$19))),
                --(INT('Data Sheet'!$A$19) &amp; "." &amp; LEFT(BN234,3)),
                --(INT('Data Sheet'!$B$19) &amp; "." &amp; LEFT(BN234,3))
            )
        ),
        "OK"
    )
)</f>
        <v>OK</v>
      </c>
      <c r="O234" s="23" t="str">
        <f>IF(BP234&lt;&gt;"",
    IF(INT('Data Sheet'!$A$19)=INT('Data Sheet'!$B$19),
        --(INT('Data Sheet'!$A$19) &amp; "." &amp; BP234),
        IF(AND((--(INT('Data Sheet'!$A$19) &amp; "." &amp; BP234)&gt;=--('Data Sheet'!$A$19)), (--(INT('Data Sheet'!$A$19) &amp; "." &amp; BP234)&lt;=--('Data Sheet'!$B$19))),
            --(INT('Data Sheet'!$A$19) &amp; "." &amp; BP234),
            --(INT('Data Sheet'!$B$19) &amp; "." &amp; BP234)
        )
    ),
    IF(BN234&lt;&gt;"",
        IF(INT('Data Sheet'!$A$19)=INT('Data Sheet'!$B$19),
            --(INT('Data Sheet'!$A$19) &amp; "." &amp; RIGHT(BN234,3)),
            IF(AND((--(INT('Data Sheet'!$A$19) &amp; "." &amp; RIGHT(BN234,3))&gt;=--('Data Sheet'!$A$19)), (--(INT('Data Sheet'!$A$19) &amp; "." &amp; RIGHT(BN234,3))&lt;=--('Data Sheet'!$B$19))),
                --(INT('Data Sheet'!$A$19) &amp; "." &amp; RIGHT(BN234,3)),
                --(INT('Data Sheet'!$B$19) &amp; "." &amp; RIGHT(BN234,3))
            )
        ),
        "OK"
    )
)</f>
        <v>OK</v>
      </c>
      <c r="P234" s="23" t="str">
        <f>IF(BR234&lt;&gt;"",
    IF(INT('Data Sheet'!$A$19)=INT('Data Sheet'!$B$15),
        --(INT('Data Sheet'!$A$15) &amp; "." &amp; BR234),
        IF(AND((--(INT('Data Sheet'!$A$15) &amp; "." &amp; BR234)&gt;=--('Data Sheet'!$A$15)), (--(INT('Data Sheet'!$A$15) &amp; "." &amp; BR234)&lt;=--('Data Sheet'!$B$15))),
            --(INT('Data Sheet'!$A$15) &amp; "." &amp; BR234),
            --(INT('Data Sheet'!$B$15) &amp; "." &amp; BR234)
        )
    ),
    IF(BQ234&lt;&gt;"",
        IF(INT('Data Sheet'!$A$15)=INT('Data Sheet'!$B$15),
            --(INT('Data Sheet'!$A$15) &amp; "." &amp; LEFT(BQ234,3)),
            IF(AND((--(INT('Data Sheet'!$A$15) &amp; "." &amp; LEFT(BQ234,3))&gt;=--('Data Sheet'!$A$15)), (--(INT('Data Sheet'!$A$15) &amp; "." &amp; LEFT(BQ234,3))&lt;=--('Data Sheet'!$B$15))),
                --(INT('Data Sheet'!$A$15) &amp; "." &amp; LEFT(BQ234,3)),
                --(INT('Data Sheet'!$B$15) &amp; "." &amp; LEFT(BQ234,3))
            )
        ),
        "OK"
    )
)</f>
        <v>OK</v>
      </c>
      <c r="Q234" s="23" t="str">
        <f>IF(BS234&lt;&gt;"",
    IF(INT('Data Sheet'!$A$19)=INT('Data Sheet'!$B$15),
        --(INT('Data Sheet'!$A$15) &amp; "." &amp; BS234),
        IF(AND((--(INT('Data Sheet'!$A$15) &amp; "." &amp; BS234)&gt;=--('Data Sheet'!$A$15)), (--(INT('Data Sheet'!$A$15) &amp; "." &amp; BS234)&lt;=--('Data Sheet'!$B$15))),
            --(INT('Data Sheet'!$A$15) &amp; "." &amp; BS234),
            --(INT('Data Sheet'!$B$15) &amp; "." &amp; BS234)
        )
    ),
    IF(BQ234&lt;&gt;"",
        IF(INT('Data Sheet'!$A$15)=INT('Data Sheet'!$B$15),
            --(INT('Data Sheet'!$A$15) &amp; "." &amp; RIGHT(BQ234,3)),
            IF(AND((--(INT('Data Sheet'!$A$15) &amp; "." &amp; RIGHT(BQ234,3))&gt;=--('Data Sheet'!$A$15)), (--(INT('Data Sheet'!$A$15) &amp; "." &amp; RIGHT(BQ234,3))&lt;=--('Data Sheet'!$B$15))),
                --(INT('Data Sheet'!$A$15) &amp; "." &amp; RIGHT(BQ234,3)),
                --(INT('Data Sheet'!$B$15) &amp; "." &amp; RIGHT(BQ234,3))
            )
        ),
        "OK"
    )
)</f>
        <v>OK</v>
      </c>
      <c r="R234" s="19"/>
      <c r="S234" s="19"/>
      <c r="T234" s="19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1"/>
      <c r="AU234" s="21"/>
      <c r="AV234" s="21"/>
      <c r="AW234" s="22"/>
      <c r="AX234" s="99"/>
      <c r="AY234" s="20"/>
      <c r="AZ234" s="20"/>
      <c r="BA234" s="22"/>
      <c r="BB234">
        <v>226</v>
      </c>
      <c r="BC234" s="80"/>
      <c r="BD234" s="80"/>
      <c r="BE234" s="80"/>
      <c r="BF234" s="80"/>
      <c r="BG234" s="32" t="str">
        <f t="shared" si="37"/>
        <v/>
      </c>
      <c r="BH234" s="78">
        <f t="shared" si="35"/>
        <v>0</v>
      </c>
      <c r="BI234" s="2">
        <f t="shared" si="38"/>
        <v>0</v>
      </c>
      <c r="BJ234" s="2">
        <f t="shared" si="39"/>
        <v>0</v>
      </c>
      <c r="BK234" s="2">
        <f t="shared" si="36"/>
        <v>0</v>
      </c>
    </row>
    <row r="235" spans="2:63" ht="15" customHeight="1" x14ac:dyDescent="0.25">
      <c r="B235" s="14">
        <v>227</v>
      </c>
      <c r="C235" s="95" t="str">
        <f t="shared" si="40"/>
        <v/>
      </c>
      <c r="D235" s="15" t="str">
        <f t="shared" si="34"/>
        <v>OK</v>
      </c>
      <c r="E235" s="16" t="e">
        <f>VLOOKUP('Data Sheet'!$B$8,'Data Sheet'!$I$2:$J$9,2,FALSE)</f>
        <v>#N/A</v>
      </c>
      <c r="F235" s="16" t="str">
        <f t="shared" si="41"/>
        <v/>
      </c>
      <c r="G235" s="103">
        <f t="shared" si="42"/>
        <v>0</v>
      </c>
      <c r="H235" s="17" t="s">
        <v>26</v>
      </c>
      <c r="I235" s="17" t="s">
        <v>26</v>
      </c>
      <c r="J235" s="17" t="str">
        <f>IF('Data Sheet'!$B$9="NC-50","N/A","OK")</f>
        <v>OK</v>
      </c>
      <c r="K235" s="17" t="str">
        <f>IF('Data Sheet'!$B$9="NC-50","N/A","OK")</f>
        <v>OK</v>
      </c>
      <c r="L235" s="17" t="str">
        <f t="shared" si="43"/>
        <v>OK</v>
      </c>
      <c r="M235" s="17" t="str">
        <f t="shared" si="44"/>
        <v>OK</v>
      </c>
      <c r="N235" s="18" t="str">
        <f>IF(BO235&lt;&gt;"",
    IF(INT('Data Sheet'!$A$19)=INT('Data Sheet'!$B$19),
        --(INT('Data Sheet'!$A$19) &amp; "." &amp; BO235),
        IF(AND((--(INT('Data Sheet'!$A$19) &amp; "." &amp; BO235)&gt;=--('Data Sheet'!$A$19)), (--(INT('Data Sheet'!$A$19) &amp; "." &amp; BO235)&lt;=--('Data Sheet'!$B$19))),
            --(INT('Data Sheet'!$A$19) &amp; "." &amp; BO235),
            --(INT('Data Sheet'!$B$19) &amp; "." &amp; BO235)
        )
    ),
    IF(BN235&lt;&gt;"",
        IF(INT('Data Sheet'!$A$19)=INT('Data Sheet'!$B$19),
            --(INT('Data Sheet'!$A$19) &amp; "." &amp; LEFT(BN235,3)),
            IF(AND((--(INT('Data Sheet'!$A$19) &amp; "." &amp; LEFT(BN235,3))&gt;=--('Data Sheet'!$A$19)), (--(INT('Data Sheet'!$A$19) &amp; "." &amp; LEFT(BN235,3))&lt;=--('Data Sheet'!$B$19))),
                --(INT('Data Sheet'!$A$19) &amp; "." &amp; LEFT(BN235,3)),
                --(INT('Data Sheet'!$B$19) &amp; "." &amp; LEFT(BN235,3))
            )
        ),
        "OK"
    )
)</f>
        <v>OK</v>
      </c>
      <c r="O235" s="23" t="str">
        <f>IF(BP235&lt;&gt;"",
    IF(INT('Data Sheet'!$A$19)=INT('Data Sheet'!$B$19),
        --(INT('Data Sheet'!$A$19) &amp; "." &amp; BP235),
        IF(AND((--(INT('Data Sheet'!$A$19) &amp; "." &amp; BP235)&gt;=--('Data Sheet'!$A$19)), (--(INT('Data Sheet'!$A$19) &amp; "." &amp; BP235)&lt;=--('Data Sheet'!$B$19))),
            --(INT('Data Sheet'!$A$19) &amp; "." &amp; BP235),
            --(INT('Data Sheet'!$B$19) &amp; "." &amp; BP235)
        )
    ),
    IF(BN235&lt;&gt;"",
        IF(INT('Data Sheet'!$A$19)=INT('Data Sheet'!$B$19),
            --(INT('Data Sheet'!$A$19) &amp; "." &amp; RIGHT(BN235,3)),
            IF(AND((--(INT('Data Sheet'!$A$19) &amp; "." &amp; RIGHT(BN235,3))&gt;=--('Data Sheet'!$A$19)), (--(INT('Data Sheet'!$A$19) &amp; "." &amp; RIGHT(BN235,3))&lt;=--('Data Sheet'!$B$19))),
                --(INT('Data Sheet'!$A$19) &amp; "." &amp; RIGHT(BN235,3)),
                --(INT('Data Sheet'!$B$19) &amp; "." &amp; RIGHT(BN235,3))
            )
        ),
        "OK"
    )
)</f>
        <v>OK</v>
      </c>
      <c r="P235" s="23" t="str">
        <f>IF(BR235&lt;&gt;"",
    IF(INT('Data Sheet'!$A$19)=INT('Data Sheet'!$B$15),
        --(INT('Data Sheet'!$A$15) &amp; "." &amp; BR235),
        IF(AND((--(INT('Data Sheet'!$A$15) &amp; "." &amp; BR235)&gt;=--('Data Sheet'!$A$15)), (--(INT('Data Sheet'!$A$15) &amp; "." &amp; BR235)&lt;=--('Data Sheet'!$B$15))),
            --(INT('Data Sheet'!$A$15) &amp; "." &amp; BR235),
            --(INT('Data Sheet'!$B$15) &amp; "." &amp; BR235)
        )
    ),
    IF(BQ235&lt;&gt;"",
        IF(INT('Data Sheet'!$A$15)=INT('Data Sheet'!$B$15),
            --(INT('Data Sheet'!$A$15) &amp; "." &amp; LEFT(BQ235,3)),
            IF(AND((--(INT('Data Sheet'!$A$15) &amp; "." &amp; LEFT(BQ235,3))&gt;=--('Data Sheet'!$A$15)), (--(INT('Data Sheet'!$A$15) &amp; "." &amp; LEFT(BQ235,3))&lt;=--('Data Sheet'!$B$15))),
                --(INT('Data Sheet'!$A$15) &amp; "." &amp; LEFT(BQ235,3)),
                --(INT('Data Sheet'!$B$15) &amp; "." &amp; LEFT(BQ235,3))
            )
        ),
        "OK"
    )
)</f>
        <v>OK</v>
      </c>
      <c r="Q235" s="23" t="str">
        <f>IF(BS235&lt;&gt;"",
    IF(INT('Data Sheet'!$A$19)=INT('Data Sheet'!$B$15),
        --(INT('Data Sheet'!$A$15) &amp; "." &amp; BS235),
        IF(AND((--(INT('Data Sheet'!$A$15) &amp; "." &amp; BS235)&gt;=--('Data Sheet'!$A$15)), (--(INT('Data Sheet'!$A$15) &amp; "." &amp; BS235)&lt;=--('Data Sheet'!$B$15))),
            --(INT('Data Sheet'!$A$15) &amp; "." &amp; BS235),
            --(INT('Data Sheet'!$B$15) &amp; "." &amp; BS235)
        )
    ),
    IF(BQ235&lt;&gt;"",
        IF(INT('Data Sheet'!$A$15)=INT('Data Sheet'!$B$15),
            --(INT('Data Sheet'!$A$15) &amp; "." &amp; RIGHT(BQ235,3)),
            IF(AND((--(INT('Data Sheet'!$A$15) &amp; "." &amp; RIGHT(BQ235,3))&gt;=--('Data Sheet'!$A$15)), (--(INT('Data Sheet'!$A$15) &amp; "." &amp; RIGHT(BQ235,3))&lt;=--('Data Sheet'!$B$15))),
                --(INT('Data Sheet'!$A$15) &amp; "." &amp; RIGHT(BQ235,3)),
                --(INT('Data Sheet'!$B$15) &amp; "." &amp; RIGHT(BQ235,3))
            )
        ),
        "OK"
    )
)</f>
        <v>OK</v>
      </c>
      <c r="R235" s="19"/>
      <c r="S235" s="19"/>
      <c r="T235" s="19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1"/>
      <c r="AU235" s="21"/>
      <c r="AV235" s="21"/>
      <c r="AW235" s="22"/>
      <c r="AX235" s="99"/>
      <c r="AY235" s="20"/>
      <c r="AZ235" s="20"/>
      <c r="BA235" s="22"/>
      <c r="BB235">
        <v>227</v>
      </c>
      <c r="BC235" s="80"/>
      <c r="BD235" s="80"/>
      <c r="BE235" s="80"/>
      <c r="BF235" s="80"/>
      <c r="BG235" s="32" t="str">
        <f t="shared" si="37"/>
        <v/>
      </c>
      <c r="BH235" s="78">
        <f t="shared" si="35"/>
        <v>0</v>
      </c>
      <c r="BI235" s="2">
        <f t="shared" si="38"/>
        <v>0</v>
      </c>
      <c r="BJ235" s="2">
        <f t="shared" si="39"/>
        <v>0</v>
      </c>
      <c r="BK235" s="2">
        <f t="shared" si="36"/>
        <v>0</v>
      </c>
    </row>
    <row r="236" spans="2:63" ht="15" customHeight="1" x14ac:dyDescent="0.25">
      <c r="B236" s="14">
        <v>228</v>
      </c>
      <c r="C236" s="95" t="str">
        <f t="shared" si="40"/>
        <v/>
      </c>
      <c r="D236" s="15" t="str">
        <f t="shared" si="34"/>
        <v>OK</v>
      </c>
      <c r="E236" s="16" t="e">
        <f>VLOOKUP('Data Sheet'!$B$8,'Data Sheet'!$I$2:$J$9,2,FALSE)</f>
        <v>#N/A</v>
      </c>
      <c r="F236" s="16" t="str">
        <f t="shared" si="41"/>
        <v/>
      </c>
      <c r="G236" s="103">
        <f t="shared" si="42"/>
        <v>0</v>
      </c>
      <c r="H236" s="17" t="s">
        <v>26</v>
      </c>
      <c r="I236" s="17" t="s">
        <v>26</v>
      </c>
      <c r="J236" s="17" t="str">
        <f>IF('Data Sheet'!$B$9="NC-50","N/A","OK")</f>
        <v>OK</v>
      </c>
      <c r="K236" s="17" t="str">
        <f>IF('Data Sheet'!$B$9="NC-50","N/A","OK")</f>
        <v>OK</v>
      </c>
      <c r="L236" s="17" t="str">
        <f t="shared" si="43"/>
        <v>OK</v>
      </c>
      <c r="M236" s="17" t="str">
        <f t="shared" si="44"/>
        <v>OK</v>
      </c>
      <c r="N236" s="18" t="str">
        <f>IF(BO236&lt;&gt;"",
    IF(INT('Data Sheet'!$A$19)=INT('Data Sheet'!$B$19),
        --(INT('Data Sheet'!$A$19) &amp; "." &amp; BO236),
        IF(AND((--(INT('Data Sheet'!$A$19) &amp; "." &amp; BO236)&gt;=--('Data Sheet'!$A$19)), (--(INT('Data Sheet'!$A$19) &amp; "." &amp; BO236)&lt;=--('Data Sheet'!$B$19))),
            --(INT('Data Sheet'!$A$19) &amp; "." &amp; BO236),
            --(INT('Data Sheet'!$B$19) &amp; "." &amp; BO236)
        )
    ),
    IF(BN236&lt;&gt;"",
        IF(INT('Data Sheet'!$A$19)=INT('Data Sheet'!$B$19),
            --(INT('Data Sheet'!$A$19) &amp; "." &amp; LEFT(BN236,3)),
            IF(AND((--(INT('Data Sheet'!$A$19) &amp; "." &amp; LEFT(BN236,3))&gt;=--('Data Sheet'!$A$19)), (--(INT('Data Sheet'!$A$19) &amp; "." &amp; LEFT(BN236,3))&lt;=--('Data Sheet'!$B$19))),
                --(INT('Data Sheet'!$A$19) &amp; "." &amp; LEFT(BN236,3)),
                --(INT('Data Sheet'!$B$19) &amp; "." &amp; LEFT(BN236,3))
            )
        ),
        "OK"
    )
)</f>
        <v>OK</v>
      </c>
      <c r="O236" s="23" t="str">
        <f>IF(BP236&lt;&gt;"",
    IF(INT('Data Sheet'!$A$19)=INT('Data Sheet'!$B$19),
        --(INT('Data Sheet'!$A$19) &amp; "." &amp; BP236),
        IF(AND((--(INT('Data Sheet'!$A$19) &amp; "." &amp; BP236)&gt;=--('Data Sheet'!$A$19)), (--(INT('Data Sheet'!$A$19) &amp; "." &amp; BP236)&lt;=--('Data Sheet'!$B$19))),
            --(INT('Data Sheet'!$A$19) &amp; "." &amp; BP236),
            --(INT('Data Sheet'!$B$19) &amp; "." &amp; BP236)
        )
    ),
    IF(BN236&lt;&gt;"",
        IF(INT('Data Sheet'!$A$19)=INT('Data Sheet'!$B$19),
            --(INT('Data Sheet'!$A$19) &amp; "." &amp; RIGHT(BN236,3)),
            IF(AND((--(INT('Data Sheet'!$A$19) &amp; "." &amp; RIGHT(BN236,3))&gt;=--('Data Sheet'!$A$19)), (--(INT('Data Sheet'!$A$19) &amp; "." &amp; RIGHT(BN236,3))&lt;=--('Data Sheet'!$B$19))),
                --(INT('Data Sheet'!$A$19) &amp; "." &amp; RIGHT(BN236,3)),
                --(INT('Data Sheet'!$B$19) &amp; "." &amp; RIGHT(BN236,3))
            )
        ),
        "OK"
    )
)</f>
        <v>OK</v>
      </c>
      <c r="P236" s="23" t="str">
        <f>IF(BR236&lt;&gt;"",
    IF(INT('Data Sheet'!$A$19)=INT('Data Sheet'!$B$15),
        --(INT('Data Sheet'!$A$15) &amp; "." &amp; BR236),
        IF(AND((--(INT('Data Sheet'!$A$15) &amp; "." &amp; BR236)&gt;=--('Data Sheet'!$A$15)), (--(INT('Data Sheet'!$A$15) &amp; "." &amp; BR236)&lt;=--('Data Sheet'!$B$15))),
            --(INT('Data Sheet'!$A$15) &amp; "." &amp; BR236),
            --(INT('Data Sheet'!$B$15) &amp; "." &amp; BR236)
        )
    ),
    IF(BQ236&lt;&gt;"",
        IF(INT('Data Sheet'!$A$15)=INT('Data Sheet'!$B$15),
            --(INT('Data Sheet'!$A$15) &amp; "." &amp; LEFT(BQ236,3)),
            IF(AND((--(INT('Data Sheet'!$A$15) &amp; "." &amp; LEFT(BQ236,3))&gt;=--('Data Sheet'!$A$15)), (--(INT('Data Sheet'!$A$15) &amp; "." &amp; LEFT(BQ236,3))&lt;=--('Data Sheet'!$B$15))),
                --(INT('Data Sheet'!$A$15) &amp; "." &amp; LEFT(BQ236,3)),
                --(INT('Data Sheet'!$B$15) &amp; "." &amp; LEFT(BQ236,3))
            )
        ),
        "OK"
    )
)</f>
        <v>OK</v>
      </c>
      <c r="Q236" s="23" t="str">
        <f>IF(BS236&lt;&gt;"",
    IF(INT('Data Sheet'!$A$19)=INT('Data Sheet'!$B$15),
        --(INT('Data Sheet'!$A$15) &amp; "." &amp; BS236),
        IF(AND((--(INT('Data Sheet'!$A$15) &amp; "." &amp; BS236)&gt;=--('Data Sheet'!$A$15)), (--(INT('Data Sheet'!$A$15) &amp; "." &amp; BS236)&lt;=--('Data Sheet'!$B$15))),
            --(INT('Data Sheet'!$A$15) &amp; "." &amp; BS236),
            --(INT('Data Sheet'!$B$15) &amp; "." &amp; BS236)
        )
    ),
    IF(BQ236&lt;&gt;"",
        IF(INT('Data Sheet'!$A$15)=INT('Data Sheet'!$B$15),
            --(INT('Data Sheet'!$A$15) &amp; "." &amp; RIGHT(BQ236,3)),
            IF(AND((--(INT('Data Sheet'!$A$15) &amp; "." &amp; RIGHT(BQ236,3))&gt;=--('Data Sheet'!$A$15)), (--(INT('Data Sheet'!$A$15) &amp; "." &amp; RIGHT(BQ236,3))&lt;=--('Data Sheet'!$B$15))),
                --(INT('Data Sheet'!$A$15) &amp; "." &amp; RIGHT(BQ236,3)),
                --(INT('Data Sheet'!$B$15) &amp; "." &amp; RIGHT(BQ236,3))
            )
        ),
        "OK"
    )
)</f>
        <v>OK</v>
      </c>
      <c r="R236" s="19"/>
      <c r="S236" s="19"/>
      <c r="T236" s="19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1"/>
      <c r="AU236" s="21"/>
      <c r="AV236" s="21"/>
      <c r="AW236" s="22"/>
      <c r="AX236" s="99"/>
      <c r="AY236" s="20"/>
      <c r="AZ236" s="20"/>
      <c r="BA236" s="22"/>
      <c r="BB236">
        <v>228</v>
      </c>
      <c r="BC236" s="80"/>
      <c r="BD236" s="80"/>
      <c r="BE236" s="80"/>
      <c r="BF236" s="80"/>
      <c r="BG236" s="32" t="str">
        <f t="shared" si="37"/>
        <v/>
      </c>
      <c r="BH236" s="78">
        <f t="shared" si="35"/>
        <v>0</v>
      </c>
      <c r="BI236" s="2">
        <f t="shared" si="38"/>
        <v>0</v>
      </c>
      <c r="BJ236" s="2">
        <f t="shared" si="39"/>
        <v>0</v>
      </c>
      <c r="BK236" s="2">
        <f t="shared" si="36"/>
        <v>0</v>
      </c>
    </row>
    <row r="237" spans="2:63" ht="15" customHeight="1" x14ac:dyDescent="0.25">
      <c r="B237" s="14">
        <v>229</v>
      </c>
      <c r="C237" s="95" t="str">
        <f t="shared" si="40"/>
        <v/>
      </c>
      <c r="D237" s="15" t="str">
        <f t="shared" si="34"/>
        <v>OK</v>
      </c>
      <c r="E237" s="16" t="e">
        <f>VLOOKUP('Data Sheet'!$B$8,'Data Sheet'!$I$2:$J$9,2,FALSE)</f>
        <v>#N/A</v>
      </c>
      <c r="F237" s="16" t="str">
        <f t="shared" si="41"/>
        <v/>
      </c>
      <c r="G237" s="103">
        <f t="shared" si="42"/>
        <v>0</v>
      </c>
      <c r="H237" s="17" t="s">
        <v>26</v>
      </c>
      <c r="I237" s="17" t="s">
        <v>26</v>
      </c>
      <c r="J237" s="17" t="str">
        <f>IF('Data Sheet'!$B$9="NC-50","N/A","OK")</f>
        <v>OK</v>
      </c>
      <c r="K237" s="17" t="str">
        <f>IF('Data Sheet'!$B$9="NC-50","N/A","OK")</f>
        <v>OK</v>
      </c>
      <c r="L237" s="17" t="str">
        <f t="shared" si="43"/>
        <v>OK</v>
      </c>
      <c r="M237" s="17" t="str">
        <f t="shared" si="44"/>
        <v>OK</v>
      </c>
      <c r="N237" s="18" t="str">
        <f>IF(BO237&lt;&gt;"",
    IF(INT('Data Sheet'!$A$19)=INT('Data Sheet'!$B$19),
        --(INT('Data Sheet'!$A$19) &amp; "." &amp; BO237),
        IF(AND((--(INT('Data Sheet'!$A$19) &amp; "." &amp; BO237)&gt;=--('Data Sheet'!$A$19)), (--(INT('Data Sheet'!$A$19) &amp; "." &amp; BO237)&lt;=--('Data Sheet'!$B$19))),
            --(INT('Data Sheet'!$A$19) &amp; "." &amp; BO237),
            --(INT('Data Sheet'!$B$19) &amp; "." &amp; BO237)
        )
    ),
    IF(BN237&lt;&gt;"",
        IF(INT('Data Sheet'!$A$19)=INT('Data Sheet'!$B$19),
            --(INT('Data Sheet'!$A$19) &amp; "." &amp; LEFT(BN237,3)),
            IF(AND((--(INT('Data Sheet'!$A$19) &amp; "." &amp; LEFT(BN237,3))&gt;=--('Data Sheet'!$A$19)), (--(INT('Data Sheet'!$A$19) &amp; "." &amp; LEFT(BN237,3))&lt;=--('Data Sheet'!$B$19))),
                --(INT('Data Sheet'!$A$19) &amp; "." &amp; LEFT(BN237,3)),
                --(INT('Data Sheet'!$B$19) &amp; "." &amp; LEFT(BN237,3))
            )
        ),
        "OK"
    )
)</f>
        <v>OK</v>
      </c>
      <c r="O237" s="23" t="str">
        <f>IF(BP237&lt;&gt;"",
    IF(INT('Data Sheet'!$A$19)=INT('Data Sheet'!$B$19),
        --(INT('Data Sheet'!$A$19) &amp; "." &amp; BP237),
        IF(AND((--(INT('Data Sheet'!$A$19) &amp; "." &amp; BP237)&gt;=--('Data Sheet'!$A$19)), (--(INT('Data Sheet'!$A$19) &amp; "." &amp; BP237)&lt;=--('Data Sheet'!$B$19))),
            --(INT('Data Sheet'!$A$19) &amp; "." &amp; BP237),
            --(INT('Data Sheet'!$B$19) &amp; "." &amp; BP237)
        )
    ),
    IF(BN237&lt;&gt;"",
        IF(INT('Data Sheet'!$A$19)=INT('Data Sheet'!$B$19),
            --(INT('Data Sheet'!$A$19) &amp; "." &amp; RIGHT(BN237,3)),
            IF(AND((--(INT('Data Sheet'!$A$19) &amp; "." &amp; RIGHT(BN237,3))&gt;=--('Data Sheet'!$A$19)), (--(INT('Data Sheet'!$A$19) &amp; "." &amp; RIGHT(BN237,3))&lt;=--('Data Sheet'!$B$19))),
                --(INT('Data Sheet'!$A$19) &amp; "." &amp; RIGHT(BN237,3)),
                --(INT('Data Sheet'!$B$19) &amp; "." &amp; RIGHT(BN237,3))
            )
        ),
        "OK"
    )
)</f>
        <v>OK</v>
      </c>
      <c r="P237" s="23" t="str">
        <f>IF(BR237&lt;&gt;"",
    IF(INT('Data Sheet'!$A$19)=INT('Data Sheet'!$B$15),
        --(INT('Data Sheet'!$A$15) &amp; "." &amp; BR237),
        IF(AND((--(INT('Data Sheet'!$A$15) &amp; "." &amp; BR237)&gt;=--('Data Sheet'!$A$15)), (--(INT('Data Sheet'!$A$15) &amp; "." &amp; BR237)&lt;=--('Data Sheet'!$B$15))),
            --(INT('Data Sheet'!$A$15) &amp; "." &amp; BR237),
            --(INT('Data Sheet'!$B$15) &amp; "." &amp; BR237)
        )
    ),
    IF(BQ237&lt;&gt;"",
        IF(INT('Data Sheet'!$A$15)=INT('Data Sheet'!$B$15),
            --(INT('Data Sheet'!$A$15) &amp; "." &amp; LEFT(BQ237,3)),
            IF(AND((--(INT('Data Sheet'!$A$15) &amp; "." &amp; LEFT(BQ237,3))&gt;=--('Data Sheet'!$A$15)), (--(INT('Data Sheet'!$A$15) &amp; "." &amp; LEFT(BQ237,3))&lt;=--('Data Sheet'!$B$15))),
                --(INT('Data Sheet'!$A$15) &amp; "." &amp; LEFT(BQ237,3)),
                --(INT('Data Sheet'!$B$15) &amp; "." &amp; LEFT(BQ237,3))
            )
        ),
        "OK"
    )
)</f>
        <v>OK</v>
      </c>
      <c r="Q237" s="23" t="str">
        <f>IF(BS237&lt;&gt;"",
    IF(INT('Data Sheet'!$A$19)=INT('Data Sheet'!$B$15),
        --(INT('Data Sheet'!$A$15) &amp; "." &amp; BS237),
        IF(AND((--(INT('Data Sheet'!$A$15) &amp; "." &amp; BS237)&gt;=--('Data Sheet'!$A$15)), (--(INT('Data Sheet'!$A$15) &amp; "." &amp; BS237)&lt;=--('Data Sheet'!$B$15))),
            --(INT('Data Sheet'!$A$15) &amp; "." &amp; BS237),
            --(INT('Data Sheet'!$B$15) &amp; "." &amp; BS237)
        )
    ),
    IF(BQ237&lt;&gt;"",
        IF(INT('Data Sheet'!$A$15)=INT('Data Sheet'!$B$15),
            --(INT('Data Sheet'!$A$15) &amp; "." &amp; RIGHT(BQ237,3)),
            IF(AND((--(INT('Data Sheet'!$A$15) &amp; "." &amp; RIGHT(BQ237,3))&gt;=--('Data Sheet'!$A$15)), (--(INT('Data Sheet'!$A$15) &amp; "." &amp; RIGHT(BQ237,3))&lt;=--('Data Sheet'!$B$15))),
                --(INT('Data Sheet'!$A$15) &amp; "." &amp; RIGHT(BQ237,3)),
                --(INT('Data Sheet'!$B$15) &amp; "." &amp; RIGHT(BQ237,3))
            )
        ),
        "OK"
    )
)</f>
        <v>OK</v>
      </c>
      <c r="R237" s="19"/>
      <c r="S237" s="19"/>
      <c r="T237" s="19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1"/>
      <c r="AU237" s="21"/>
      <c r="AV237" s="21"/>
      <c r="AW237" s="22"/>
      <c r="AX237" s="99"/>
      <c r="AY237" s="20"/>
      <c r="AZ237" s="20"/>
      <c r="BA237" s="22"/>
      <c r="BB237">
        <v>229</v>
      </c>
      <c r="BC237" s="80"/>
      <c r="BD237" s="80"/>
      <c r="BE237" s="80"/>
      <c r="BF237" s="80"/>
      <c r="BG237" s="32" t="str">
        <f t="shared" si="37"/>
        <v/>
      </c>
      <c r="BH237" s="78">
        <f t="shared" si="35"/>
        <v>0</v>
      </c>
      <c r="BI237" s="2">
        <f t="shared" si="38"/>
        <v>0</v>
      </c>
      <c r="BJ237" s="2">
        <f t="shared" si="39"/>
        <v>0</v>
      </c>
      <c r="BK237" s="2">
        <f t="shared" si="36"/>
        <v>0</v>
      </c>
    </row>
    <row r="238" spans="2:63" ht="15" customHeight="1" x14ac:dyDescent="0.25">
      <c r="B238" s="14">
        <v>230</v>
      </c>
      <c r="C238" s="95" t="str">
        <f t="shared" si="40"/>
        <v/>
      </c>
      <c r="D238" s="15" t="str">
        <f t="shared" si="34"/>
        <v>OK</v>
      </c>
      <c r="E238" s="16" t="e">
        <f>VLOOKUP('Data Sheet'!$B$8,'Data Sheet'!$I$2:$J$9,2,FALSE)</f>
        <v>#N/A</v>
      </c>
      <c r="F238" s="16" t="str">
        <f t="shared" si="41"/>
        <v/>
      </c>
      <c r="G238" s="103">
        <f t="shared" si="42"/>
        <v>0</v>
      </c>
      <c r="H238" s="17" t="s">
        <v>26</v>
      </c>
      <c r="I238" s="17" t="s">
        <v>26</v>
      </c>
      <c r="J238" s="17" t="str">
        <f>IF('Data Sheet'!$B$9="NC-50","N/A","OK")</f>
        <v>OK</v>
      </c>
      <c r="K238" s="17" t="str">
        <f>IF('Data Sheet'!$B$9="NC-50","N/A","OK")</f>
        <v>OK</v>
      </c>
      <c r="L238" s="17" t="str">
        <f t="shared" si="43"/>
        <v>OK</v>
      </c>
      <c r="M238" s="17" t="str">
        <f t="shared" si="44"/>
        <v>OK</v>
      </c>
      <c r="N238" s="18" t="str">
        <f>IF(BO238&lt;&gt;"",
    IF(INT('Data Sheet'!$A$19)=INT('Data Sheet'!$B$19),
        --(INT('Data Sheet'!$A$19) &amp; "." &amp; BO238),
        IF(AND((--(INT('Data Sheet'!$A$19) &amp; "." &amp; BO238)&gt;=--('Data Sheet'!$A$19)), (--(INT('Data Sheet'!$A$19) &amp; "." &amp; BO238)&lt;=--('Data Sheet'!$B$19))),
            --(INT('Data Sheet'!$A$19) &amp; "." &amp; BO238),
            --(INT('Data Sheet'!$B$19) &amp; "." &amp; BO238)
        )
    ),
    IF(BN238&lt;&gt;"",
        IF(INT('Data Sheet'!$A$19)=INT('Data Sheet'!$B$19),
            --(INT('Data Sheet'!$A$19) &amp; "." &amp; LEFT(BN238,3)),
            IF(AND((--(INT('Data Sheet'!$A$19) &amp; "." &amp; LEFT(BN238,3))&gt;=--('Data Sheet'!$A$19)), (--(INT('Data Sheet'!$A$19) &amp; "." &amp; LEFT(BN238,3))&lt;=--('Data Sheet'!$B$19))),
                --(INT('Data Sheet'!$A$19) &amp; "." &amp; LEFT(BN238,3)),
                --(INT('Data Sheet'!$B$19) &amp; "." &amp; LEFT(BN238,3))
            )
        ),
        "OK"
    )
)</f>
        <v>OK</v>
      </c>
      <c r="O238" s="23" t="str">
        <f>IF(BP238&lt;&gt;"",
    IF(INT('Data Sheet'!$A$19)=INT('Data Sheet'!$B$19),
        --(INT('Data Sheet'!$A$19) &amp; "." &amp; BP238),
        IF(AND((--(INT('Data Sheet'!$A$19) &amp; "." &amp; BP238)&gt;=--('Data Sheet'!$A$19)), (--(INT('Data Sheet'!$A$19) &amp; "." &amp; BP238)&lt;=--('Data Sheet'!$B$19))),
            --(INT('Data Sheet'!$A$19) &amp; "." &amp; BP238),
            --(INT('Data Sheet'!$B$19) &amp; "." &amp; BP238)
        )
    ),
    IF(BN238&lt;&gt;"",
        IF(INT('Data Sheet'!$A$19)=INT('Data Sheet'!$B$19),
            --(INT('Data Sheet'!$A$19) &amp; "." &amp; RIGHT(BN238,3)),
            IF(AND((--(INT('Data Sheet'!$A$19) &amp; "." &amp; RIGHT(BN238,3))&gt;=--('Data Sheet'!$A$19)), (--(INT('Data Sheet'!$A$19) &amp; "." &amp; RIGHT(BN238,3))&lt;=--('Data Sheet'!$B$19))),
                --(INT('Data Sheet'!$A$19) &amp; "." &amp; RIGHT(BN238,3)),
                --(INT('Data Sheet'!$B$19) &amp; "." &amp; RIGHT(BN238,3))
            )
        ),
        "OK"
    )
)</f>
        <v>OK</v>
      </c>
      <c r="P238" s="23" t="str">
        <f>IF(BR238&lt;&gt;"",
    IF(INT('Data Sheet'!$A$19)=INT('Data Sheet'!$B$15),
        --(INT('Data Sheet'!$A$15) &amp; "." &amp; BR238),
        IF(AND((--(INT('Data Sheet'!$A$15) &amp; "." &amp; BR238)&gt;=--('Data Sheet'!$A$15)), (--(INT('Data Sheet'!$A$15) &amp; "." &amp; BR238)&lt;=--('Data Sheet'!$B$15))),
            --(INT('Data Sheet'!$A$15) &amp; "." &amp; BR238),
            --(INT('Data Sheet'!$B$15) &amp; "." &amp; BR238)
        )
    ),
    IF(BQ238&lt;&gt;"",
        IF(INT('Data Sheet'!$A$15)=INT('Data Sheet'!$B$15),
            --(INT('Data Sheet'!$A$15) &amp; "." &amp; LEFT(BQ238,3)),
            IF(AND((--(INT('Data Sheet'!$A$15) &amp; "." &amp; LEFT(BQ238,3))&gt;=--('Data Sheet'!$A$15)), (--(INT('Data Sheet'!$A$15) &amp; "." &amp; LEFT(BQ238,3))&lt;=--('Data Sheet'!$B$15))),
                --(INT('Data Sheet'!$A$15) &amp; "." &amp; LEFT(BQ238,3)),
                --(INT('Data Sheet'!$B$15) &amp; "." &amp; LEFT(BQ238,3))
            )
        ),
        "OK"
    )
)</f>
        <v>OK</v>
      </c>
      <c r="Q238" s="23" t="str">
        <f>IF(BS238&lt;&gt;"",
    IF(INT('Data Sheet'!$A$19)=INT('Data Sheet'!$B$15),
        --(INT('Data Sheet'!$A$15) &amp; "." &amp; BS238),
        IF(AND((--(INT('Data Sheet'!$A$15) &amp; "." &amp; BS238)&gt;=--('Data Sheet'!$A$15)), (--(INT('Data Sheet'!$A$15) &amp; "." &amp; BS238)&lt;=--('Data Sheet'!$B$15))),
            --(INT('Data Sheet'!$A$15) &amp; "." &amp; BS238),
            --(INT('Data Sheet'!$B$15) &amp; "." &amp; BS238)
        )
    ),
    IF(BQ238&lt;&gt;"",
        IF(INT('Data Sheet'!$A$15)=INT('Data Sheet'!$B$15),
            --(INT('Data Sheet'!$A$15) &amp; "." &amp; RIGHT(BQ238,3)),
            IF(AND((--(INT('Data Sheet'!$A$15) &amp; "." &amp; RIGHT(BQ238,3))&gt;=--('Data Sheet'!$A$15)), (--(INT('Data Sheet'!$A$15) &amp; "." &amp; RIGHT(BQ238,3))&lt;=--('Data Sheet'!$B$15))),
                --(INT('Data Sheet'!$A$15) &amp; "." &amp; RIGHT(BQ238,3)),
                --(INT('Data Sheet'!$B$15) &amp; "." &amp; RIGHT(BQ238,3))
            )
        ),
        "OK"
    )
)</f>
        <v>OK</v>
      </c>
      <c r="R238" s="19"/>
      <c r="S238" s="19"/>
      <c r="T238" s="19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1"/>
      <c r="AU238" s="21"/>
      <c r="AV238" s="21"/>
      <c r="AW238" s="22"/>
      <c r="AX238" s="99"/>
      <c r="AY238" s="20"/>
      <c r="AZ238" s="20"/>
      <c r="BA238" s="22"/>
      <c r="BB238">
        <v>230</v>
      </c>
      <c r="BC238" s="80"/>
      <c r="BD238" s="80"/>
      <c r="BE238" s="80"/>
      <c r="BF238" s="80"/>
      <c r="BG238" s="32" t="str">
        <f t="shared" si="37"/>
        <v/>
      </c>
      <c r="BH238" s="78">
        <f t="shared" si="35"/>
        <v>0</v>
      </c>
      <c r="BI238" s="2">
        <f t="shared" si="38"/>
        <v>0</v>
      </c>
      <c r="BJ238" s="2">
        <f t="shared" si="39"/>
        <v>0</v>
      </c>
      <c r="BK238" s="2">
        <f t="shared" si="36"/>
        <v>0</v>
      </c>
    </row>
    <row r="239" spans="2:63" ht="15" customHeight="1" x14ac:dyDescent="0.25">
      <c r="B239" s="14">
        <v>231</v>
      </c>
      <c r="C239" s="95" t="str">
        <f t="shared" si="40"/>
        <v/>
      </c>
      <c r="D239" s="15" t="str">
        <f t="shared" si="34"/>
        <v>OK</v>
      </c>
      <c r="E239" s="16" t="e">
        <f>VLOOKUP('Data Sheet'!$B$8,'Data Sheet'!$I$2:$J$9,2,FALSE)</f>
        <v>#N/A</v>
      </c>
      <c r="F239" s="16" t="str">
        <f t="shared" si="41"/>
        <v/>
      </c>
      <c r="G239" s="103">
        <f t="shared" si="42"/>
        <v>0</v>
      </c>
      <c r="H239" s="17" t="s">
        <v>26</v>
      </c>
      <c r="I239" s="17" t="s">
        <v>26</v>
      </c>
      <c r="J239" s="17" t="str">
        <f>IF('Data Sheet'!$B$9="NC-50","N/A","OK")</f>
        <v>OK</v>
      </c>
      <c r="K239" s="17" t="str">
        <f>IF('Data Sheet'!$B$9="NC-50","N/A","OK")</f>
        <v>OK</v>
      </c>
      <c r="L239" s="17" t="str">
        <f t="shared" si="43"/>
        <v>OK</v>
      </c>
      <c r="M239" s="17" t="str">
        <f t="shared" si="44"/>
        <v>OK</v>
      </c>
      <c r="N239" s="18" t="str">
        <f>IF(BO239&lt;&gt;"",
    IF(INT('Data Sheet'!$A$19)=INT('Data Sheet'!$B$19),
        --(INT('Data Sheet'!$A$19) &amp; "." &amp; BO239),
        IF(AND((--(INT('Data Sheet'!$A$19) &amp; "." &amp; BO239)&gt;=--('Data Sheet'!$A$19)), (--(INT('Data Sheet'!$A$19) &amp; "." &amp; BO239)&lt;=--('Data Sheet'!$B$19))),
            --(INT('Data Sheet'!$A$19) &amp; "." &amp; BO239),
            --(INT('Data Sheet'!$B$19) &amp; "." &amp; BO239)
        )
    ),
    IF(BN239&lt;&gt;"",
        IF(INT('Data Sheet'!$A$19)=INT('Data Sheet'!$B$19),
            --(INT('Data Sheet'!$A$19) &amp; "." &amp; LEFT(BN239,3)),
            IF(AND((--(INT('Data Sheet'!$A$19) &amp; "." &amp; LEFT(BN239,3))&gt;=--('Data Sheet'!$A$19)), (--(INT('Data Sheet'!$A$19) &amp; "." &amp; LEFT(BN239,3))&lt;=--('Data Sheet'!$B$19))),
                --(INT('Data Sheet'!$A$19) &amp; "." &amp; LEFT(BN239,3)),
                --(INT('Data Sheet'!$B$19) &amp; "." &amp; LEFT(BN239,3))
            )
        ),
        "OK"
    )
)</f>
        <v>OK</v>
      </c>
      <c r="O239" s="23" t="str">
        <f>IF(BP239&lt;&gt;"",
    IF(INT('Data Sheet'!$A$19)=INT('Data Sheet'!$B$19),
        --(INT('Data Sheet'!$A$19) &amp; "." &amp; BP239),
        IF(AND((--(INT('Data Sheet'!$A$19) &amp; "." &amp; BP239)&gt;=--('Data Sheet'!$A$19)), (--(INT('Data Sheet'!$A$19) &amp; "." &amp; BP239)&lt;=--('Data Sheet'!$B$19))),
            --(INT('Data Sheet'!$A$19) &amp; "." &amp; BP239),
            --(INT('Data Sheet'!$B$19) &amp; "." &amp; BP239)
        )
    ),
    IF(BN239&lt;&gt;"",
        IF(INT('Data Sheet'!$A$19)=INT('Data Sheet'!$B$19),
            --(INT('Data Sheet'!$A$19) &amp; "." &amp; RIGHT(BN239,3)),
            IF(AND((--(INT('Data Sheet'!$A$19) &amp; "." &amp; RIGHT(BN239,3))&gt;=--('Data Sheet'!$A$19)), (--(INT('Data Sheet'!$A$19) &amp; "." &amp; RIGHT(BN239,3))&lt;=--('Data Sheet'!$B$19))),
                --(INT('Data Sheet'!$A$19) &amp; "." &amp; RIGHT(BN239,3)),
                --(INT('Data Sheet'!$B$19) &amp; "." &amp; RIGHT(BN239,3))
            )
        ),
        "OK"
    )
)</f>
        <v>OK</v>
      </c>
      <c r="P239" s="23" t="str">
        <f>IF(BR239&lt;&gt;"",
    IF(INT('Data Sheet'!$A$19)=INT('Data Sheet'!$B$15),
        --(INT('Data Sheet'!$A$15) &amp; "." &amp; BR239),
        IF(AND((--(INT('Data Sheet'!$A$15) &amp; "." &amp; BR239)&gt;=--('Data Sheet'!$A$15)), (--(INT('Data Sheet'!$A$15) &amp; "." &amp; BR239)&lt;=--('Data Sheet'!$B$15))),
            --(INT('Data Sheet'!$A$15) &amp; "." &amp; BR239),
            --(INT('Data Sheet'!$B$15) &amp; "." &amp; BR239)
        )
    ),
    IF(BQ239&lt;&gt;"",
        IF(INT('Data Sheet'!$A$15)=INT('Data Sheet'!$B$15),
            --(INT('Data Sheet'!$A$15) &amp; "." &amp; LEFT(BQ239,3)),
            IF(AND((--(INT('Data Sheet'!$A$15) &amp; "." &amp; LEFT(BQ239,3))&gt;=--('Data Sheet'!$A$15)), (--(INT('Data Sheet'!$A$15) &amp; "." &amp; LEFT(BQ239,3))&lt;=--('Data Sheet'!$B$15))),
                --(INT('Data Sheet'!$A$15) &amp; "." &amp; LEFT(BQ239,3)),
                --(INT('Data Sheet'!$B$15) &amp; "." &amp; LEFT(BQ239,3))
            )
        ),
        "OK"
    )
)</f>
        <v>OK</v>
      </c>
      <c r="Q239" s="23" t="str">
        <f>IF(BS239&lt;&gt;"",
    IF(INT('Data Sheet'!$A$19)=INT('Data Sheet'!$B$15),
        --(INT('Data Sheet'!$A$15) &amp; "." &amp; BS239),
        IF(AND((--(INT('Data Sheet'!$A$15) &amp; "." &amp; BS239)&gt;=--('Data Sheet'!$A$15)), (--(INT('Data Sheet'!$A$15) &amp; "." &amp; BS239)&lt;=--('Data Sheet'!$B$15))),
            --(INT('Data Sheet'!$A$15) &amp; "." &amp; BS239),
            --(INT('Data Sheet'!$B$15) &amp; "." &amp; BS239)
        )
    ),
    IF(BQ239&lt;&gt;"",
        IF(INT('Data Sheet'!$A$15)=INT('Data Sheet'!$B$15),
            --(INT('Data Sheet'!$A$15) &amp; "." &amp; RIGHT(BQ239,3)),
            IF(AND((--(INT('Data Sheet'!$A$15) &amp; "." &amp; RIGHT(BQ239,3))&gt;=--('Data Sheet'!$A$15)), (--(INT('Data Sheet'!$A$15) &amp; "." &amp; RIGHT(BQ239,3))&lt;=--('Data Sheet'!$B$15))),
                --(INT('Data Sheet'!$A$15) &amp; "." &amp; RIGHT(BQ239,3)),
                --(INT('Data Sheet'!$B$15) &amp; "." &amp; RIGHT(BQ239,3))
            )
        ),
        "OK"
    )
)</f>
        <v>OK</v>
      </c>
      <c r="R239" s="19"/>
      <c r="S239" s="19"/>
      <c r="T239" s="19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1"/>
      <c r="AU239" s="21"/>
      <c r="AV239" s="21"/>
      <c r="AW239" s="22"/>
      <c r="AX239" s="99"/>
      <c r="AY239" s="20"/>
      <c r="AZ239" s="20"/>
      <c r="BA239" s="22"/>
      <c r="BB239">
        <v>231</v>
      </c>
      <c r="BC239" s="80"/>
      <c r="BD239" s="80"/>
      <c r="BE239" s="80"/>
      <c r="BF239" s="80"/>
      <c r="BG239" s="32" t="str">
        <f t="shared" si="37"/>
        <v/>
      </c>
      <c r="BH239" s="78">
        <f t="shared" si="35"/>
        <v>0</v>
      </c>
      <c r="BI239" s="2">
        <f t="shared" si="38"/>
        <v>0</v>
      </c>
      <c r="BJ239" s="2">
        <f t="shared" si="39"/>
        <v>0</v>
      </c>
      <c r="BK239" s="2">
        <f t="shared" si="36"/>
        <v>0</v>
      </c>
    </row>
    <row r="240" spans="2:63" ht="15" customHeight="1" x14ac:dyDescent="0.25">
      <c r="B240" s="14">
        <v>232</v>
      </c>
      <c r="C240" s="95" t="str">
        <f t="shared" si="40"/>
        <v/>
      </c>
      <c r="D240" s="15" t="str">
        <f t="shared" si="34"/>
        <v>OK</v>
      </c>
      <c r="E240" s="16" t="e">
        <f>VLOOKUP('Data Sheet'!$B$8,'Data Sheet'!$I$2:$J$9,2,FALSE)</f>
        <v>#N/A</v>
      </c>
      <c r="F240" s="16" t="str">
        <f t="shared" si="41"/>
        <v/>
      </c>
      <c r="G240" s="103">
        <f t="shared" si="42"/>
        <v>0</v>
      </c>
      <c r="H240" s="17" t="s">
        <v>26</v>
      </c>
      <c r="I240" s="17" t="s">
        <v>26</v>
      </c>
      <c r="J240" s="17" t="str">
        <f>IF('Data Sheet'!$B$9="NC-50","N/A","OK")</f>
        <v>OK</v>
      </c>
      <c r="K240" s="17" t="str">
        <f>IF('Data Sheet'!$B$9="NC-50","N/A","OK")</f>
        <v>OK</v>
      </c>
      <c r="L240" s="17" t="str">
        <f t="shared" si="43"/>
        <v>OK</v>
      </c>
      <c r="M240" s="17" t="str">
        <f t="shared" si="44"/>
        <v>OK</v>
      </c>
      <c r="N240" s="18" t="str">
        <f>IF(BO240&lt;&gt;"",
    IF(INT('Data Sheet'!$A$19)=INT('Data Sheet'!$B$19),
        --(INT('Data Sheet'!$A$19) &amp; "." &amp; BO240),
        IF(AND((--(INT('Data Sheet'!$A$19) &amp; "." &amp; BO240)&gt;=--('Data Sheet'!$A$19)), (--(INT('Data Sheet'!$A$19) &amp; "." &amp; BO240)&lt;=--('Data Sheet'!$B$19))),
            --(INT('Data Sheet'!$A$19) &amp; "." &amp; BO240),
            --(INT('Data Sheet'!$B$19) &amp; "." &amp; BO240)
        )
    ),
    IF(BN240&lt;&gt;"",
        IF(INT('Data Sheet'!$A$19)=INT('Data Sheet'!$B$19),
            --(INT('Data Sheet'!$A$19) &amp; "." &amp; LEFT(BN240,3)),
            IF(AND((--(INT('Data Sheet'!$A$19) &amp; "." &amp; LEFT(BN240,3))&gt;=--('Data Sheet'!$A$19)), (--(INT('Data Sheet'!$A$19) &amp; "." &amp; LEFT(BN240,3))&lt;=--('Data Sheet'!$B$19))),
                --(INT('Data Sheet'!$A$19) &amp; "." &amp; LEFT(BN240,3)),
                --(INT('Data Sheet'!$B$19) &amp; "." &amp; LEFT(BN240,3))
            )
        ),
        "OK"
    )
)</f>
        <v>OK</v>
      </c>
      <c r="O240" s="23" t="str">
        <f>IF(BP240&lt;&gt;"",
    IF(INT('Data Sheet'!$A$19)=INT('Data Sheet'!$B$19),
        --(INT('Data Sheet'!$A$19) &amp; "." &amp; BP240),
        IF(AND((--(INT('Data Sheet'!$A$19) &amp; "." &amp; BP240)&gt;=--('Data Sheet'!$A$19)), (--(INT('Data Sheet'!$A$19) &amp; "." &amp; BP240)&lt;=--('Data Sheet'!$B$19))),
            --(INT('Data Sheet'!$A$19) &amp; "." &amp; BP240),
            --(INT('Data Sheet'!$B$19) &amp; "." &amp; BP240)
        )
    ),
    IF(BN240&lt;&gt;"",
        IF(INT('Data Sheet'!$A$19)=INT('Data Sheet'!$B$19),
            --(INT('Data Sheet'!$A$19) &amp; "." &amp; RIGHT(BN240,3)),
            IF(AND((--(INT('Data Sheet'!$A$19) &amp; "." &amp; RIGHT(BN240,3))&gt;=--('Data Sheet'!$A$19)), (--(INT('Data Sheet'!$A$19) &amp; "." &amp; RIGHT(BN240,3))&lt;=--('Data Sheet'!$B$19))),
                --(INT('Data Sheet'!$A$19) &amp; "." &amp; RIGHT(BN240,3)),
                --(INT('Data Sheet'!$B$19) &amp; "." &amp; RIGHT(BN240,3))
            )
        ),
        "OK"
    )
)</f>
        <v>OK</v>
      </c>
      <c r="P240" s="23" t="str">
        <f>IF(BR240&lt;&gt;"",
    IF(INT('Data Sheet'!$A$19)=INT('Data Sheet'!$B$15),
        --(INT('Data Sheet'!$A$15) &amp; "." &amp; BR240),
        IF(AND((--(INT('Data Sheet'!$A$15) &amp; "." &amp; BR240)&gt;=--('Data Sheet'!$A$15)), (--(INT('Data Sheet'!$A$15) &amp; "." &amp; BR240)&lt;=--('Data Sheet'!$B$15))),
            --(INT('Data Sheet'!$A$15) &amp; "." &amp; BR240),
            --(INT('Data Sheet'!$B$15) &amp; "." &amp; BR240)
        )
    ),
    IF(BQ240&lt;&gt;"",
        IF(INT('Data Sheet'!$A$15)=INT('Data Sheet'!$B$15),
            --(INT('Data Sheet'!$A$15) &amp; "." &amp; LEFT(BQ240,3)),
            IF(AND((--(INT('Data Sheet'!$A$15) &amp; "." &amp; LEFT(BQ240,3))&gt;=--('Data Sheet'!$A$15)), (--(INT('Data Sheet'!$A$15) &amp; "." &amp; LEFT(BQ240,3))&lt;=--('Data Sheet'!$B$15))),
                --(INT('Data Sheet'!$A$15) &amp; "." &amp; LEFT(BQ240,3)),
                --(INT('Data Sheet'!$B$15) &amp; "." &amp; LEFT(BQ240,3))
            )
        ),
        "OK"
    )
)</f>
        <v>OK</v>
      </c>
      <c r="Q240" s="23" t="str">
        <f>IF(BS240&lt;&gt;"",
    IF(INT('Data Sheet'!$A$19)=INT('Data Sheet'!$B$15),
        --(INT('Data Sheet'!$A$15) &amp; "." &amp; BS240),
        IF(AND((--(INT('Data Sheet'!$A$15) &amp; "." &amp; BS240)&gt;=--('Data Sheet'!$A$15)), (--(INT('Data Sheet'!$A$15) &amp; "." &amp; BS240)&lt;=--('Data Sheet'!$B$15))),
            --(INT('Data Sheet'!$A$15) &amp; "." &amp; BS240),
            --(INT('Data Sheet'!$B$15) &amp; "." &amp; BS240)
        )
    ),
    IF(BQ240&lt;&gt;"",
        IF(INT('Data Sheet'!$A$15)=INT('Data Sheet'!$B$15),
            --(INT('Data Sheet'!$A$15) &amp; "." &amp; RIGHT(BQ240,3)),
            IF(AND((--(INT('Data Sheet'!$A$15) &amp; "." &amp; RIGHT(BQ240,3))&gt;=--('Data Sheet'!$A$15)), (--(INT('Data Sheet'!$A$15) &amp; "." &amp; RIGHT(BQ240,3))&lt;=--('Data Sheet'!$B$15))),
                --(INT('Data Sheet'!$A$15) &amp; "." &amp; RIGHT(BQ240,3)),
                --(INT('Data Sheet'!$B$15) &amp; "." &amp; RIGHT(BQ240,3))
            )
        ),
        "OK"
    )
)</f>
        <v>OK</v>
      </c>
      <c r="R240" s="19"/>
      <c r="S240" s="19"/>
      <c r="T240" s="19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1"/>
      <c r="AU240" s="21"/>
      <c r="AV240" s="21"/>
      <c r="AW240" s="22"/>
      <c r="AX240" s="99"/>
      <c r="AY240" s="20"/>
      <c r="AZ240" s="20"/>
      <c r="BA240" s="22"/>
      <c r="BB240">
        <v>232</v>
      </c>
      <c r="BC240" s="80"/>
      <c r="BD240" s="80"/>
      <c r="BE240" s="80"/>
      <c r="BF240" s="80"/>
      <c r="BG240" s="32" t="str">
        <f t="shared" si="37"/>
        <v/>
      </c>
      <c r="BH240" s="78">
        <f t="shared" si="35"/>
        <v>0</v>
      </c>
      <c r="BI240" s="2">
        <f t="shared" si="38"/>
        <v>0</v>
      </c>
      <c r="BJ240" s="2">
        <f t="shared" si="39"/>
        <v>0</v>
      </c>
      <c r="BK240" s="2">
        <f t="shared" si="36"/>
        <v>0</v>
      </c>
    </row>
    <row r="241" spans="2:63" ht="15" customHeight="1" x14ac:dyDescent="0.25">
      <c r="B241" s="14">
        <v>233</v>
      </c>
      <c r="C241" s="95" t="str">
        <f t="shared" si="40"/>
        <v/>
      </c>
      <c r="D241" s="15" t="str">
        <f t="shared" si="34"/>
        <v>OK</v>
      </c>
      <c r="E241" s="16" t="e">
        <f>VLOOKUP('Data Sheet'!$B$8,'Data Sheet'!$I$2:$J$9,2,FALSE)</f>
        <v>#N/A</v>
      </c>
      <c r="F241" s="16" t="str">
        <f t="shared" si="41"/>
        <v/>
      </c>
      <c r="G241" s="103">
        <f t="shared" si="42"/>
        <v>0</v>
      </c>
      <c r="H241" s="17" t="s">
        <v>26</v>
      </c>
      <c r="I241" s="17" t="s">
        <v>26</v>
      </c>
      <c r="J241" s="17" t="str">
        <f>IF('Data Sheet'!$B$9="NC-50","N/A","OK")</f>
        <v>OK</v>
      </c>
      <c r="K241" s="17" t="str">
        <f>IF('Data Sheet'!$B$9="NC-50","N/A","OK")</f>
        <v>OK</v>
      </c>
      <c r="L241" s="17" t="str">
        <f t="shared" si="43"/>
        <v>OK</v>
      </c>
      <c r="M241" s="17" t="str">
        <f t="shared" si="44"/>
        <v>OK</v>
      </c>
      <c r="N241" s="18" t="str">
        <f>IF(BO241&lt;&gt;"",
    IF(INT('Data Sheet'!$A$19)=INT('Data Sheet'!$B$19),
        --(INT('Data Sheet'!$A$19) &amp; "." &amp; BO241),
        IF(AND((--(INT('Data Sheet'!$A$19) &amp; "." &amp; BO241)&gt;=--('Data Sheet'!$A$19)), (--(INT('Data Sheet'!$A$19) &amp; "." &amp; BO241)&lt;=--('Data Sheet'!$B$19))),
            --(INT('Data Sheet'!$A$19) &amp; "." &amp; BO241),
            --(INT('Data Sheet'!$B$19) &amp; "." &amp; BO241)
        )
    ),
    IF(BN241&lt;&gt;"",
        IF(INT('Data Sheet'!$A$19)=INT('Data Sheet'!$B$19),
            --(INT('Data Sheet'!$A$19) &amp; "." &amp; LEFT(BN241,3)),
            IF(AND((--(INT('Data Sheet'!$A$19) &amp; "." &amp; LEFT(BN241,3))&gt;=--('Data Sheet'!$A$19)), (--(INT('Data Sheet'!$A$19) &amp; "." &amp; LEFT(BN241,3))&lt;=--('Data Sheet'!$B$19))),
                --(INT('Data Sheet'!$A$19) &amp; "." &amp; LEFT(BN241,3)),
                --(INT('Data Sheet'!$B$19) &amp; "." &amp; LEFT(BN241,3))
            )
        ),
        "OK"
    )
)</f>
        <v>OK</v>
      </c>
      <c r="O241" s="23" t="str">
        <f>IF(BP241&lt;&gt;"",
    IF(INT('Data Sheet'!$A$19)=INT('Data Sheet'!$B$19),
        --(INT('Data Sheet'!$A$19) &amp; "." &amp; BP241),
        IF(AND((--(INT('Data Sheet'!$A$19) &amp; "." &amp; BP241)&gt;=--('Data Sheet'!$A$19)), (--(INT('Data Sheet'!$A$19) &amp; "." &amp; BP241)&lt;=--('Data Sheet'!$B$19))),
            --(INT('Data Sheet'!$A$19) &amp; "." &amp; BP241),
            --(INT('Data Sheet'!$B$19) &amp; "." &amp; BP241)
        )
    ),
    IF(BN241&lt;&gt;"",
        IF(INT('Data Sheet'!$A$19)=INT('Data Sheet'!$B$19),
            --(INT('Data Sheet'!$A$19) &amp; "." &amp; RIGHT(BN241,3)),
            IF(AND((--(INT('Data Sheet'!$A$19) &amp; "." &amp; RIGHT(BN241,3))&gt;=--('Data Sheet'!$A$19)), (--(INT('Data Sheet'!$A$19) &amp; "." &amp; RIGHT(BN241,3))&lt;=--('Data Sheet'!$B$19))),
                --(INT('Data Sheet'!$A$19) &amp; "." &amp; RIGHT(BN241,3)),
                --(INT('Data Sheet'!$B$19) &amp; "." &amp; RIGHT(BN241,3))
            )
        ),
        "OK"
    )
)</f>
        <v>OK</v>
      </c>
      <c r="P241" s="23" t="str">
        <f>IF(BR241&lt;&gt;"",
    IF(INT('Data Sheet'!$A$19)=INT('Data Sheet'!$B$15),
        --(INT('Data Sheet'!$A$15) &amp; "." &amp; BR241),
        IF(AND((--(INT('Data Sheet'!$A$15) &amp; "." &amp; BR241)&gt;=--('Data Sheet'!$A$15)), (--(INT('Data Sheet'!$A$15) &amp; "." &amp; BR241)&lt;=--('Data Sheet'!$B$15))),
            --(INT('Data Sheet'!$A$15) &amp; "." &amp; BR241),
            --(INT('Data Sheet'!$B$15) &amp; "." &amp; BR241)
        )
    ),
    IF(BQ241&lt;&gt;"",
        IF(INT('Data Sheet'!$A$15)=INT('Data Sheet'!$B$15),
            --(INT('Data Sheet'!$A$15) &amp; "." &amp; LEFT(BQ241,3)),
            IF(AND((--(INT('Data Sheet'!$A$15) &amp; "." &amp; LEFT(BQ241,3))&gt;=--('Data Sheet'!$A$15)), (--(INT('Data Sheet'!$A$15) &amp; "." &amp; LEFT(BQ241,3))&lt;=--('Data Sheet'!$B$15))),
                --(INT('Data Sheet'!$A$15) &amp; "." &amp; LEFT(BQ241,3)),
                --(INT('Data Sheet'!$B$15) &amp; "." &amp; LEFT(BQ241,3))
            )
        ),
        "OK"
    )
)</f>
        <v>OK</v>
      </c>
      <c r="Q241" s="23" t="str">
        <f>IF(BS241&lt;&gt;"",
    IF(INT('Data Sheet'!$A$19)=INT('Data Sheet'!$B$15),
        --(INT('Data Sheet'!$A$15) &amp; "." &amp; BS241),
        IF(AND((--(INT('Data Sheet'!$A$15) &amp; "." &amp; BS241)&gt;=--('Data Sheet'!$A$15)), (--(INT('Data Sheet'!$A$15) &amp; "." &amp; BS241)&lt;=--('Data Sheet'!$B$15))),
            --(INT('Data Sheet'!$A$15) &amp; "." &amp; BS241),
            --(INT('Data Sheet'!$B$15) &amp; "." &amp; BS241)
        )
    ),
    IF(BQ241&lt;&gt;"",
        IF(INT('Data Sheet'!$A$15)=INT('Data Sheet'!$B$15),
            --(INT('Data Sheet'!$A$15) &amp; "." &amp; RIGHT(BQ241,3)),
            IF(AND((--(INT('Data Sheet'!$A$15) &amp; "." &amp; RIGHT(BQ241,3))&gt;=--('Data Sheet'!$A$15)), (--(INT('Data Sheet'!$A$15) &amp; "." &amp; RIGHT(BQ241,3))&lt;=--('Data Sheet'!$B$15))),
                --(INT('Data Sheet'!$A$15) &amp; "." &amp; RIGHT(BQ241,3)),
                --(INT('Data Sheet'!$B$15) &amp; "." &amp; RIGHT(BQ241,3))
            )
        ),
        "OK"
    )
)</f>
        <v>OK</v>
      </c>
      <c r="R241" s="19"/>
      <c r="S241" s="19"/>
      <c r="T241" s="19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1"/>
      <c r="AU241" s="21"/>
      <c r="AV241" s="21"/>
      <c r="AW241" s="22"/>
      <c r="AX241" s="99"/>
      <c r="AY241" s="20"/>
      <c r="AZ241" s="20"/>
      <c r="BA241" s="22"/>
      <c r="BB241">
        <v>233</v>
      </c>
      <c r="BC241" s="80"/>
      <c r="BD241" s="80"/>
      <c r="BE241" s="80"/>
      <c r="BF241" s="80"/>
      <c r="BG241" s="32" t="str">
        <f t="shared" si="37"/>
        <v/>
      </c>
      <c r="BH241" s="78">
        <f t="shared" si="35"/>
        <v>0</v>
      </c>
      <c r="BI241" s="2">
        <f t="shared" si="38"/>
        <v>0</v>
      </c>
      <c r="BJ241" s="2">
        <f t="shared" si="39"/>
        <v>0</v>
      </c>
      <c r="BK241" s="2">
        <f t="shared" si="36"/>
        <v>0</v>
      </c>
    </row>
    <row r="242" spans="2:63" ht="15" customHeight="1" x14ac:dyDescent="0.25">
      <c r="B242" s="14">
        <v>234</v>
      </c>
      <c r="C242" s="95" t="str">
        <f t="shared" si="40"/>
        <v/>
      </c>
      <c r="D242" s="15" t="str">
        <f t="shared" si="34"/>
        <v>OK</v>
      </c>
      <c r="E242" s="16" t="e">
        <f>VLOOKUP('Data Sheet'!$B$8,'Data Sheet'!$I$2:$J$9,2,FALSE)</f>
        <v>#N/A</v>
      </c>
      <c r="F242" s="16" t="str">
        <f t="shared" si="41"/>
        <v/>
      </c>
      <c r="G242" s="103">
        <f t="shared" si="42"/>
        <v>0</v>
      </c>
      <c r="H242" s="17" t="s">
        <v>26</v>
      </c>
      <c r="I242" s="17" t="s">
        <v>26</v>
      </c>
      <c r="J242" s="17" t="str">
        <f>IF('Data Sheet'!$B$9="NC-50","N/A","OK")</f>
        <v>OK</v>
      </c>
      <c r="K242" s="17" t="str">
        <f>IF('Data Sheet'!$B$9="NC-50","N/A","OK")</f>
        <v>OK</v>
      </c>
      <c r="L242" s="17" t="str">
        <f t="shared" si="43"/>
        <v>OK</v>
      </c>
      <c r="M242" s="17" t="str">
        <f t="shared" si="44"/>
        <v>OK</v>
      </c>
      <c r="N242" s="18" t="str">
        <f>IF(BO242&lt;&gt;"",
    IF(INT('Data Sheet'!$A$19)=INT('Data Sheet'!$B$19),
        --(INT('Data Sheet'!$A$19) &amp; "." &amp; BO242),
        IF(AND((--(INT('Data Sheet'!$A$19) &amp; "." &amp; BO242)&gt;=--('Data Sheet'!$A$19)), (--(INT('Data Sheet'!$A$19) &amp; "." &amp; BO242)&lt;=--('Data Sheet'!$B$19))),
            --(INT('Data Sheet'!$A$19) &amp; "." &amp; BO242),
            --(INT('Data Sheet'!$B$19) &amp; "." &amp; BO242)
        )
    ),
    IF(BN242&lt;&gt;"",
        IF(INT('Data Sheet'!$A$19)=INT('Data Sheet'!$B$19),
            --(INT('Data Sheet'!$A$19) &amp; "." &amp; LEFT(BN242,3)),
            IF(AND((--(INT('Data Sheet'!$A$19) &amp; "." &amp; LEFT(BN242,3))&gt;=--('Data Sheet'!$A$19)), (--(INT('Data Sheet'!$A$19) &amp; "." &amp; LEFT(BN242,3))&lt;=--('Data Sheet'!$B$19))),
                --(INT('Data Sheet'!$A$19) &amp; "." &amp; LEFT(BN242,3)),
                --(INT('Data Sheet'!$B$19) &amp; "." &amp; LEFT(BN242,3))
            )
        ),
        "OK"
    )
)</f>
        <v>OK</v>
      </c>
      <c r="O242" s="23" t="str">
        <f>IF(BP242&lt;&gt;"",
    IF(INT('Data Sheet'!$A$19)=INT('Data Sheet'!$B$19),
        --(INT('Data Sheet'!$A$19) &amp; "." &amp; BP242),
        IF(AND((--(INT('Data Sheet'!$A$19) &amp; "." &amp; BP242)&gt;=--('Data Sheet'!$A$19)), (--(INT('Data Sheet'!$A$19) &amp; "." &amp; BP242)&lt;=--('Data Sheet'!$B$19))),
            --(INT('Data Sheet'!$A$19) &amp; "." &amp; BP242),
            --(INT('Data Sheet'!$B$19) &amp; "." &amp; BP242)
        )
    ),
    IF(BN242&lt;&gt;"",
        IF(INT('Data Sheet'!$A$19)=INT('Data Sheet'!$B$19),
            --(INT('Data Sheet'!$A$19) &amp; "." &amp; RIGHT(BN242,3)),
            IF(AND((--(INT('Data Sheet'!$A$19) &amp; "." &amp; RIGHT(BN242,3))&gt;=--('Data Sheet'!$A$19)), (--(INT('Data Sheet'!$A$19) &amp; "." &amp; RIGHT(BN242,3))&lt;=--('Data Sheet'!$B$19))),
                --(INT('Data Sheet'!$A$19) &amp; "." &amp; RIGHT(BN242,3)),
                --(INT('Data Sheet'!$B$19) &amp; "." &amp; RIGHT(BN242,3))
            )
        ),
        "OK"
    )
)</f>
        <v>OK</v>
      </c>
      <c r="P242" s="23" t="str">
        <f>IF(BR242&lt;&gt;"",
    IF(INT('Data Sheet'!$A$19)=INT('Data Sheet'!$B$15),
        --(INT('Data Sheet'!$A$15) &amp; "." &amp; BR242),
        IF(AND((--(INT('Data Sheet'!$A$15) &amp; "." &amp; BR242)&gt;=--('Data Sheet'!$A$15)), (--(INT('Data Sheet'!$A$15) &amp; "." &amp; BR242)&lt;=--('Data Sheet'!$B$15))),
            --(INT('Data Sheet'!$A$15) &amp; "." &amp; BR242),
            --(INT('Data Sheet'!$B$15) &amp; "." &amp; BR242)
        )
    ),
    IF(BQ242&lt;&gt;"",
        IF(INT('Data Sheet'!$A$15)=INT('Data Sheet'!$B$15),
            --(INT('Data Sheet'!$A$15) &amp; "." &amp; LEFT(BQ242,3)),
            IF(AND((--(INT('Data Sheet'!$A$15) &amp; "." &amp; LEFT(BQ242,3))&gt;=--('Data Sheet'!$A$15)), (--(INT('Data Sheet'!$A$15) &amp; "." &amp; LEFT(BQ242,3))&lt;=--('Data Sheet'!$B$15))),
                --(INT('Data Sheet'!$A$15) &amp; "." &amp; LEFT(BQ242,3)),
                --(INT('Data Sheet'!$B$15) &amp; "." &amp; LEFT(BQ242,3))
            )
        ),
        "OK"
    )
)</f>
        <v>OK</v>
      </c>
      <c r="Q242" s="23" t="str">
        <f>IF(BS242&lt;&gt;"",
    IF(INT('Data Sheet'!$A$19)=INT('Data Sheet'!$B$15),
        --(INT('Data Sheet'!$A$15) &amp; "." &amp; BS242),
        IF(AND((--(INT('Data Sheet'!$A$15) &amp; "." &amp; BS242)&gt;=--('Data Sheet'!$A$15)), (--(INT('Data Sheet'!$A$15) &amp; "." &amp; BS242)&lt;=--('Data Sheet'!$B$15))),
            --(INT('Data Sheet'!$A$15) &amp; "." &amp; BS242),
            --(INT('Data Sheet'!$B$15) &amp; "." &amp; BS242)
        )
    ),
    IF(BQ242&lt;&gt;"",
        IF(INT('Data Sheet'!$A$15)=INT('Data Sheet'!$B$15),
            --(INT('Data Sheet'!$A$15) &amp; "." &amp; RIGHT(BQ242,3)),
            IF(AND((--(INT('Data Sheet'!$A$15) &amp; "." &amp; RIGHT(BQ242,3))&gt;=--('Data Sheet'!$A$15)), (--(INT('Data Sheet'!$A$15) &amp; "." &amp; RIGHT(BQ242,3))&lt;=--('Data Sheet'!$B$15))),
                --(INT('Data Sheet'!$A$15) &amp; "." &amp; RIGHT(BQ242,3)),
                --(INT('Data Sheet'!$B$15) &amp; "." &amp; RIGHT(BQ242,3))
            )
        ),
        "OK"
    )
)</f>
        <v>OK</v>
      </c>
      <c r="R242" s="19"/>
      <c r="S242" s="19"/>
      <c r="T242" s="19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1"/>
      <c r="AU242" s="21"/>
      <c r="AV242" s="21"/>
      <c r="AW242" s="22"/>
      <c r="AX242" s="99"/>
      <c r="AY242" s="20"/>
      <c r="AZ242" s="20"/>
      <c r="BA242" s="22"/>
      <c r="BB242">
        <v>234</v>
      </c>
      <c r="BC242" s="80"/>
      <c r="BD242" s="80"/>
      <c r="BE242" s="80"/>
      <c r="BF242" s="80"/>
      <c r="BG242" s="32" t="str">
        <f t="shared" si="37"/>
        <v/>
      </c>
      <c r="BH242" s="78">
        <f t="shared" si="35"/>
        <v>0</v>
      </c>
      <c r="BI242" s="2">
        <f t="shared" si="38"/>
        <v>0</v>
      </c>
      <c r="BJ242" s="2">
        <f t="shared" si="39"/>
        <v>0</v>
      </c>
      <c r="BK242" s="2">
        <f t="shared" si="36"/>
        <v>0</v>
      </c>
    </row>
    <row r="243" spans="2:63" ht="15" customHeight="1" x14ac:dyDescent="0.25">
      <c r="B243" s="14">
        <v>235</v>
      </c>
      <c r="C243" s="95" t="str">
        <f t="shared" si="40"/>
        <v/>
      </c>
      <c r="D243" s="15" t="str">
        <f t="shared" si="34"/>
        <v>OK</v>
      </c>
      <c r="E243" s="16" t="e">
        <f>VLOOKUP('Data Sheet'!$B$8,'Data Sheet'!$I$2:$J$9,2,FALSE)</f>
        <v>#N/A</v>
      </c>
      <c r="F243" s="16" t="str">
        <f t="shared" si="41"/>
        <v/>
      </c>
      <c r="G243" s="103">
        <f t="shared" si="42"/>
        <v>0</v>
      </c>
      <c r="H243" s="17" t="s">
        <v>26</v>
      </c>
      <c r="I243" s="17" t="s">
        <v>26</v>
      </c>
      <c r="J243" s="17" t="str">
        <f>IF('Data Sheet'!$B$9="NC-50","N/A","OK")</f>
        <v>OK</v>
      </c>
      <c r="K243" s="17" t="str">
        <f>IF('Data Sheet'!$B$9="NC-50","N/A","OK")</f>
        <v>OK</v>
      </c>
      <c r="L243" s="17" t="str">
        <f t="shared" si="43"/>
        <v>OK</v>
      </c>
      <c r="M243" s="17" t="str">
        <f t="shared" si="44"/>
        <v>OK</v>
      </c>
      <c r="N243" s="18" t="str">
        <f>IF(BO243&lt;&gt;"",
    IF(INT('Data Sheet'!$A$19)=INT('Data Sheet'!$B$19),
        --(INT('Data Sheet'!$A$19) &amp; "." &amp; BO243),
        IF(AND((--(INT('Data Sheet'!$A$19) &amp; "." &amp; BO243)&gt;=--('Data Sheet'!$A$19)), (--(INT('Data Sheet'!$A$19) &amp; "." &amp; BO243)&lt;=--('Data Sheet'!$B$19))),
            --(INT('Data Sheet'!$A$19) &amp; "." &amp; BO243),
            --(INT('Data Sheet'!$B$19) &amp; "." &amp; BO243)
        )
    ),
    IF(BN243&lt;&gt;"",
        IF(INT('Data Sheet'!$A$19)=INT('Data Sheet'!$B$19),
            --(INT('Data Sheet'!$A$19) &amp; "." &amp; LEFT(BN243,3)),
            IF(AND((--(INT('Data Sheet'!$A$19) &amp; "." &amp; LEFT(BN243,3))&gt;=--('Data Sheet'!$A$19)), (--(INT('Data Sheet'!$A$19) &amp; "." &amp; LEFT(BN243,3))&lt;=--('Data Sheet'!$B$19))),
                --(INT('Data Sheet'!$A$19) &amp; "." &amp; LEFT(BN243,3)),
                --(INT('Data Sheet'!$B$19) &amp; "." &amp; LEFT(BN243,3))
            )
        ),
        "OK"
    )
)</f>
        <v>OK</v>
      </c>
      <c r="O243" s="23" t="str">
        <f>IF(BP243&lt;&gt;"",
    IF(INT('Data Sheet'!$A$19)=INT('Data Sheet'!$B$19),
        --(INT('Data Sheet'!$A$19) &amp; "." &amp; BP243),
        IF(AND((--(INT('Data Sheet'!$A$19) &amp; "." &amp; BP243)&gt;=--('Data Sheet'!$A$19)), (--(INT('Data Sheet'!$A$19) &amp; "." &amp; BP243)&lt;=--('Data Sheet'!$B$19))),
            --(INT('Data Sheet'!$A$19) &amp; "." &amp; BP243),
            --(INT('Data Sheet'!$B$19) &amp; "." &amp; BP243)
        )
    ),
    IF(BN243&lt;&gt;"",
        IF(INT('Data Sheet'!$A$19)=INT('Data Sheet'!$B$19),
            --(INT('Data Sheet'!$A$19) &amp; "." &amp; RIGHT(BN243,3)),
            IF(AND((--(INT('Data Sheet'!$A$19) &amp; "." &amp; RIGHT(BN243,3))&gt;=--('Data Sheet'!$A$19)), (--(INT('Data Sheet'!$A$19) &amp; "." &amp; RIGHT(BN243,3))&lt;=--('Data Sheet'!$B$19))),
                --(INT('Data Sheet'!$A$19) &amp; "." &amp; RIGHT(BN243,3)),
                --(INT('Data Sheet'!$B$19) &amp; "." &amp; RIGHT(BN243,3))
            )
        ),
        "OK"
    )
)</f>
        <v>OK</v>
      </c>
      <c r="P243" s="23" t="str">
        <f>IF(BR243&lt;&gt;"",
    IF(INT('Data Sheet'!$A$19)=INT('Data Sheet'!$B$15),
        --(INT('Data Sheet'!$A$15) &amp; "." &amp; BR243),
        IF(AND((--(INT('Data Sheet'!$A$15) &amp; "." &amp; BR243)&gt;=--('Data Sheet'!$A$15)), (--(INT('Data Sheet'!$A$15) &amp; "." &amp; BR243)&lt;=--('Data Sheet'!$B$15))),
            --(INT('Data Sheet'!$A$15) &amp; "." &amp; BR243),
            --(INT('Data Sheet'!$B$15) &amp; "." &amp; BR243)
        )
    ),
    IF(BQ243&lt;&gt;"",
        IF(INT('Data Sheet'!$A$15)=INT('Data Sheet'!$B$15),
            --(INT('Data Sheet'!$A$15) &amp; "." &amp; LEFT(BQ243,3)),
            IF(AND((--(INT('Data Sheet'!$A$15) &amp; "." &amp; LEFT(BQ243,3))&gt;=--('Data Sheet'!$A$15)), (--(INT('Data Sheet'!$A$15) &amp; "." &amp; LEFT(BQ243,3))&lt;=--('Data Sheet'!$B$15))),
                --(INT('Data Sheet'!$A$15) &amp; "." &amp; LEFT(BQ243,3)),
                --(INT('Data Sheet'!$B$15) &amp; "." &amp; LEFT(BQ243,3))
            )
        ),
        "OK"
    )
)</f>
        <v>OK</v>
      </c>
      <c r="Q243" s="23" t="str">
        <f>IF(BS243&lt;&gt;"",
    IF(INT('Data Sheet'!$A$19)=INT('Data Sheet'!$B$15),
        --(INT('Data Sheet'!$A$15) &amp; "." &amp; BS243),
        IF(AND((--(INT('Data Sheet'!$A$15) &amp; "." &amp; BS243)&gt;=--('Data Sheet'!$A$15)), (--(INT('Data Sheet'!$A$15) &amp; "." &amp; BS243)&lt;=--('Data Sheet'!$B$15))),
            --(INT('Data Sheet'!$A$15) &amp; "." &amp; BS243),
            --(INT('Data Sheet'!$B$15) &amp; "." &amp; BS243)
        )
    ),
    IF(BQ243&lt;&gt;"",
        IF(INT('Data Sheet'!$A$15)=INT('Data Sheet'!$B$15),
            --(INT('Data Sheet'!$A$15) &amp; "." &amp; RIGHT(BQ243,3)),
            IF(AND((--(INT('Data Sheet'!$A$15) &amp; "." &amp; RIGHT(BQ243,3))&gt;=--('Data Sheet'!$A$15)), (--(INT('Data Sheet'!$A$15) &amp; "." &amp; RIGHT(BQ243,3))&lt;=--('Data Sheet'!$B$15))),
                --(INT('Data Sheet'!$A$15) &amp; "." &amp; RIGHT(BQ243,3)),
                --(INT('Data Sheet'!$B$15) &amp; "." &amp; RIGHT(BQ243,3))
            )
        ),
        "OK"
    )
)</f>
        <v>OK</v>
      </c>
      <c r="R243" s="19"/>
      <c r="S243" s="19"/>
      <c r="T243" s="19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1"/>
      <c r="AU243" s="21"/>
      <c r="AV243" s="21"/>
      <c r="AW243" s="22"/>
      <c r="AX243" s="99"/>
      <c r="AY243" s="20"/>
      <c r="AZ243" s="20"/>
      <c r="BA243" s="22"/>
      <c r="BB243">
        <v>235</v>
      </c>
      <c r="BC243" s="80"/>
      <c r="BD243" s="80"/>
      <c r="BE243" s="80"/>
      <c r="BF243" s="80"/>
      <c r="BG243" s="32" t="str">
        <f t="shared" si="37"/>
        <v/>
      </c>
      <c r="BH243" s="78">
        <f t="shared" si="35"/>
        <v>0</v>
      </c>
      <c r="BI243" s="2">
        <f t="shared" si="38"/>
        <v>0</v>
      </c>
      <c r="BJ243" s="2">
        <f t="shared" si="39"/>
        <v>0</v>
      </c>
      <c r="BK243" s="2">
        <f t="shared" si="36"/>
        <v>0</v>
      </c>
    </row>
    <row r="244" spans="2:63" ht="15" customHeight="1" x14ac:dyDescent="0.25">
      <c r="B244" s="14">
        <v>236</v>
      </c>
      <c r="C244" s="95" t="str">
        <f t="shared" si="40"/>
        <v/>
      </c>
      <c r="D244" s="15" t="str">
        <f t="shared" si="34"/>
        <v>OK</v>
      </c>
      <c r="E244" s="16" t="e">
        <f>VLOOKUP('Data Sheet'!$B$8,'Data Sheet'!$I$2:$J$9,2,FALSE)</f>
        <v>#N/A</v>
      </c>
      <c r="F244" s="16" t="str">
        <f t="shared" si="41"/>
        <v/>
      </c>
      <c r="G244" s="103">
        <f t="shared" si="42"/>
        <v>0</v>
      </c>
      <c r="H244" s="17" t="s">
        <v>26</v>
      </c>
      <c r="I244" s="17" t="s">
        <v>26</v>
      </c>
      <c r="J244" s="17" t="str">
        <f>IF('Data Sheet'!$B$9="NC-50","N/A","OK")</f>
        <v>OK</v>
      </c>
      <c r="K244" s="17" t="str">
        <f>IF('Data Sheet'!$B$9="NC-50","N/A","OK")</f>
        <v>OK</v>
      </c>
      <c r="L244" s="17" t="str">
        <f t="shared" si="43"/>
        <v>OK</v>
      </c>
      <c r="M244" s="17" t="str">
        <f t="shared" si="44"/>
        <v>OK</v>
      </c>
      <c r="N244" s="18" t="str">
        <f>IF(BO244&lt;&gt;"",
    IF(INT('Data Sheet'!$A$19)=INT('Data Sheet'!$B$19),
        --(INT('Data Sheet'!$A$19) &amp; "." &amp; BO244),
        IF(AND((--(INT('Data Sheet'!$A$19) &amp; "." &amp; BO244)&gt;=--('Data Sheet'!$A$19)), (--(INT('Data Sheet'!$A$19) &amp; "." &amp; BO244)&lt;=--('Data Sheet'!$B$19))),
            --(INT('Data Sheet'!$A$19) &amp; "." &amp; BO244),
            --(INT('Data Sheet'!$B$19) &amp; "." &amp; BO244)
        )
    ),
    IF(BN244&lt;&gt;"",
        IF(INT('Data Sheet'!$A$19)=INT('Data Sheet'!$B$19),
            --(INT('Data Sheet'!$A$19) &amp; "." &amp; LEFT(BN244,3)),
            IF(AND((--(INT('Data Sheet'!$A$19) &amp; "." &amp; LEFT(BN244,3))&gt;=--('Data Sheet'!$A$19)), (--(INT('Data Sheet'!$A$19) &amp; "." &amp; LEFT(BN244,3))&lt;=--('Data Sheet'!$B$19))),
                --(INT('Data Sheet'!$A$19) &amp; "." &amp; LEFT(BN244,3)),
                --(INT('Data Sheet'!$B$19) &amp; "." &amp; LEFT(BN244,3))
            )
        ),
        "OK"
    )
)</f>
        <v>OK</v>
      </c>
      <c r="O244" s="23" t="str">
        <f>IF(BP244&lt;&gt;"",
    IF(INT('Data Sheet'!$A$19)=INT('Data Sheet'!$B$19),
        --(INT('Data Sheet'!$A$19) &amp; "." &amp; BP244),
        IF(AND((--(INT('Data Sheet'!$A$19) &amp; "." &amp; BP244)&gt;=--('Data Sheet'!$A$19)), (--(INT('Data Sheet'!$A$19) &amp; "." &amp; BP244)&lt;=--('Data Sheet'!$B$19))),
            --(INT('Data Sheet'!$A$19) &amp; "." &amp; BP244),
            --(INT('Data Sheet'!$B$19) &amp; "." &amp; BP244)
        )
    ),
    IF(BN244&lt;&gt;"",
        IF(INT('Data Sheet'!$A$19)=INT('Data Sheet'!$B$19),
            --(INT('Data Sheet'!$A$19) &amp; "." &amp; RIGHT(BN244,3)),
            IF(AND((--(INT('Data Sheet'!$A$19) &amp; "." &amp; RIGHT(BN244,3))&gt;=--('Data Sheet'!$A$19)), (--(INT('Data Sheet'!$A$19) &amp; "." &amp; RIGHT(BN244,3))&lt;=--('Data Sheet'!$B$19))),
                --(INT('Data Sheet'!$A$19) &amp; "." &amp; RIGHT(BN244,3)),
                --(INT('Data Sheet'!$B$19) &amp; "." &amp; RIGHT(BN244,3))
            )
        ),
        "OK"
    )
)</f>
        <v>OK</v>
      </c>
      <c r="P244" s="23" t="str">
        <f>IF(BR244&lt;&gt;"",
    IF(INT('Data Sheet'!$A$19)=INT('Data Sheet'!$B$15),
        --(INT('Data Sheet'!$A$15) &amp; "." &amp; BR244),
        IF(AND((--(INT('Data Sheet'!$A$15) &amp; "." &amp; BR244)&gt;=--('Data Sheet'!$A$15)), (--(INT('Data Sheet'!$A$15) &amp; "." &amp; BR244)&lt;=--('Data Sheet'!$B$15))),
            --(INT('Data Sheet'!$A$15) &amp; "." &amp; BR244),
            --(INT('Data Sheet'!$B$15) &amp; "." &amp; BR244)
        )
    ),
    IF(BQ244&lt;&gt;"",
        IF(INT('Data Sheet'!$A$15)=INT('Data Sheet'!$B$15),
            --(INT('Data Sheet'!$A$15) &amp; "." &amp; LEFT(BQ244,3)),
            IF(AND((--(INT('Data Sheet'!$A$15) &amp; "." &amp; LEFT(BQ244,3))&gt;=--('Data Sheet'!$A$15)), (--(INT('Data Sheet'!$A$15) &amp; "." &amp; LEFT(BQ244,3))&lt;=--('Data Sheet'!$B$15))),
                --(INT('Data Sheet'!$A$15) &amp; "." &amp; LEFT(BQ244,3)),
                --(INT('Data Sheet'!$B$15) &amp; "." &amp; LEFT(BQ244,3))
            )
        ),
        "OK"
    )
)</f>
        <v>OK</v>
      </c>
      <c r="Q244" s="23" t="str">
        <f>IF(BS244&lt;&gt;"",
    IF(INT('Data Sheet'!$A$19)=INT('Data Sheet'!$B$15),
        --(INT('Data Sheet'!$A$15) &amp; "." &amp; BS244),
        IF(AND((--(INT('Data Sheet'!$A$15) &amp; "." &amp; BS244)&gt;=--('Data Sheet'!$A$15)), (--(INT('Data Sheet'!$A$15) &amp; "." &amp; BS244)&lt;=--('Data Sheet'!$B$15))),
            --(INT('Data Sheet'!$A$15) &amp; "." &amp; BS244),
            --(INT('Data Sheet'!$B$15) &amp; "." &amp; BS244)
        )
    ),
    IF(BQ244&lt;&gt;"",
        IF(INT('Data Sheet'!$A$15)=INT('Data Sheet'!$B$15),
            --(INT('Data Sheet'!$A$15) &amp; "." &amp; RIGHT(BQ244,3)),
            IF(AND((--(INT('Data Sheet'!$A$15) &amp; "." &amp; RIGHT(BQ244,3))&gt;=--('Data Sheet'!$A$15)), (--(INT('Data Sheet'!$A$15) &amp; "." &amp; RIGHT(BQ244,3))&lt;=--('Data Sheet'!$B$15))),
                --(INT('Data Sheet'!$A$15) &amp; "." &amp; RIGHT(BQ244,3)),
                --(INT('Data Sheet'!$B$15) &amp; "." &amp; RIGHT(BQ244,3))
            )
        ),
        "OK"
    )
)</f>
        <v>OK</v>
      </c>
      <c r="R244" s="19"/>
      <c r="S244" s="19"/>
      <c r="T244" s="19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1"/>
      <c r="AU244" s="21"/>
      <c r="AV244" s="21"/>
      <c r="AW244" s="22"/>
      <c r="AX244" s="99"/>
      <c r="AY244" s="20"/>
      <c r="AZ244" s="20"/>
      <c r="BA244" s="22"/>
      <c r="BB244">
        <v>236</v>
      </c>
      <c r="BC244" s="80"/>
      <c r="BD244" s="80"/>
      <c r="BE244" s="80"/>
      <c r="BF244" s="80"/>
      <c r="BG244" s="32" t="str">
        <f t="shared" si="37"/>
        <v/>
      </c>
      <c r="BH244" s="78">
        <f t="shared" si="35"/>
        <v>0</v>
      </c>
      <c r="BI244" s="2">
        <f t="shared" si="38"/>
        <v>0</v>
      </c>
      <c r="BJ244" s="2">
        <f t="shared" si="39"/>
        <v>0</v>
      </c>
      <c r="BK244" s="2">
        <f t="shared" si="36"/>
        <v>0</v>
      </c>
    </row>
    <row r="245" spans="2:63" ht="15" customHeight="1" x14ac:dyDescent="0.25">
      <c r="B245" s="14">
        <v>237</v>
      </c>
      <c r="C245" s="95" t="str">
        <f t="shared" si="40"/>
        <v/>
      </c>
      <c r="D245" s="15" t="str">
        <f t="shared" si="34"/>
        <v>OK</v>
      </c>
      <c r="E245" s="16" t="e">
        <f>VLOOKUP('Data Sheet'!$B$8,'Data Sheet'!$I$2:$J$9,2,FALSE)</f>
        <v>#N/A</v>
      </c>
      <c r="F245" s="16" t="str">
        <f t="shared" si="41"/>
        <v/>
      </c>
      <c r="G245" s="103">
        <f t="shared" si="42"/>
        <v>0</v>
      </c>
      <c r="H245" s="17" t="s">
        <v>26</v>
      </c>
      <c r="I245" s="17" t="s">
        <v>26</v>
      </c>
      <c r="J245" s="17" t="str">
        <f>IF('Data Sheet'!$B$9="NC-50","N/A","OK")</f>
        <v>OK</v>
      </c>
      <c r="K245" s="17" t="str">
        <f>IF('Data Sheet'!$B$9="NC-50","N/A","OK")</f>
        <v>OK</v>
      </c>
      <c r="L245" s="17" t="str">
        <f t="shared" si="43"/>
        <v>OK</v>
      </c>
      <c r="M245" s="17" t="str">
        <f t="shared" si="44"/>
        <v>OK</v>
      </c>
      <c r="N245" s="18" t="str">
        <f>IF(BO245&lt;&gt;"",
    IF(INT('Data Sheet'!$A$19)=INT('Data Sheet'!$B$19),
        --(INT('Data Sheet'!$A$19) &amp; "." &amp; BO245),
        IF(AND((--(INT('Data Sheet'!$A$19) &amp; "." &amp; BO245)&gt;=--('Data Sheet'!$A$19)), (--(INT('Data Sheet'!$A$19) &amp; "." &amp; BO245)&lt;=--('Data Sheet'!$B$19))),
            --(INT('Data Sheet'!$A$19) &amp; "." &amp; BO245),
            --(INT('Data Sheet'!$B$19) &amp; "." &amp; BO245)
        )
    ),
    IF(BN245&lt;&gt;"",
        IF(INT('Data Sheet'!$A$19)=INT('Data Sheet'!$B$19),
            --(INT('Data Sheet'!$A$19) &amp; "." &amp; LEFT(BN245,3)),
            IF(AND((--(INT('Data Sheet'!$A$19) &amp; "." &amp; LEFT(BN245,3))&gt;=--('Data Sheet'!$A$19)), (--(INT('Data Sheet'!$A$19) &amp; "." &amp; LEFT(BN245,3))&lt;=--('Data Sheet'!$B$19))),
                --(INT('Data Sheet'!$A$19) &amp; "." &amp; LEFT(BN245,3)),
                --(INT('Data Sheet'!$B$19) &amp; "." &amp; LEFT(BN245,3))
            )
        ),
        "OK"
    )
)</f>
        <v>OK</v>
      </c>
      <c r="O245" s="23" t="str">
        <f>IF(BP245&lt;&gt;"",
    IF(INT('Data Sheet'!$A$19)=INT('Data Sheet'!$B$19),
        --(INT('Data Sheet'!$A$19) &amp; "." &amp; BP245),
        IF(AND((--(INT('Data Sheet'!$A$19) &amp; "." &amp; BP245)&gt;=--('Data Sheet'!$A$19)), (--(INT('Data Sheet'!$A$19) &amp; "." &amp; BP245)&lt;=--('Data Sheet'!$B$19))),
            --(INT('Data Sheet'!$A$19) &amp; "." &amp; BP245),
            --(INT('Data Sheet'!$B$19) &amp; "." &amp; BP245)
        )
    ),
    IF(BN245&lt;&gt;"",
        IF(INT('Data Sheet'!$A$19)=INT('Data Sheet'!$B$19),
            --(INT('Data Sheet'!$A$19) &amp; "." &amp; RIGHT(BN245,3)),
            IF(AND((--(INT('Data Sheet'!$A$19) &amp; "." &amp; RIGHT(BN245,3))&gt;=--('Data Sheet'!$A$19)), (--(INT('Data Sheet'!$A$19) &amp; "." &amp; RIGHT(BN245,3))&lt;=--('Data Sheet'!$B$19))),
                --(INT('Data Sheet'!$A$19) &amp; "." &amp; RIGHT(BN245,3)),
                --(INT('Data Sheet'!$B$19) &amp; "." &amp; RIGHT(BN245,3))
            )
        ),
        "OK"
    )
)</f>
        <v>OK</v>
      </c>
      <c r="P245" s="23" t="str">
        <f>IF(BR245&lt;&gt;"",
    IF(INT('Data Sheet'!$A$19)=INT('Data Sheet'!$B$15),
        --(INT('Data Sheet'!$A$15) &amp; "." &amp; BR245),
        IF(AND((--(INT('Data Sheet'!$A$15) &amp; "." &amp; BR245)&gt;=--('Data Sheet'!$A$15)), (--(INT('Data Sheet'!$A$15) &amp; "." &amp; BR245)&lt;=--('Data Sheet'!$B$15))),
            --(INT('Data Sheet'!$A$15) &amp; "." &amp; BR245),
            --(INT('Data Sheet'!$B$15) &amp; "." &amp; BR245)
        )
    ),
    IF(BQ245&lt;&gt;"",
        IF(INT('Data Sheet'!$A$15)=INT('Data Sheet'!$B$15),
            --(INT('Data Sheet'!$A$15) &amp; "." &amp; LEFT(BQ245,3)),
            IF(AND((--(INT('Data Sheet'!$A$15) &amp; "." &amp; LEFT(BQ245,3))&gt;=--('Data Sheet'!$A$15)), (--(INT('Data Sheet'!$A$15) &amp; "." &amp; LEFT(BQ245,3))&lt;=--('Data Sheet'!$B$15))),
                --(INT('Data Sheet'!$A$15) &amp; "." &amp; LEFT(BQ245,3)),
                --(INT('Data Sheet'!$B$15) &amp; "." &amp; LEFT(BQ245,3))
            )
        ),
        "OK"
    )
)</f>
        <v>OK</v>
      </c>
      <c r="Q245" s="23" t="str">
        <f>IF(BS245&lt;&gt;"",
    IF(INT('Data Sheet'!$A$19)=INT('Data Sheet'!$B$15),
        --(INT('Data Sheet'!$A$15) &amp; "." &amp; BS245),
        IF(AND((--(INT('Data Sheet'!$A$15) &amp; "." &amp; BS245)&gt;=--('Data Sheet'!$A$15)), (--(INT('Data Sheet'!$A$15) &amp; "." &amp; BS245)&lt;=--('Data Sheet'!$B$15))),
            --(INT('Data Sheet'!$A$15) &amp; "." &amp; BS245),
            --(INT('Data Sheet'!$B$15) &amp; "." &amp; BS245)
        )
    ),
    IF(BQ245&lt;&gt;"",
        IF(INT('Data Sheet'!$A$15)=INT('Data Sheet'!$B$15),
            --(INT('Data Sheet'!$A$15) &amp; "." &amp; RIGHT(BQ245,3)),
            IF(AND((--(INT('Data Sheet'!$A$15) &amp; "." &amp; RIGHT(BQ245,3))&gt;=--('Data Sheet'!$A$15)), (--(INT('Data Sheet'!$A$15) &amp; "." &amp; RIGHT(BQ245,3))&lt;=--('Data Sheet'!$B$15))),
                --(INT('Data Sheet'!$A$15) &amp; "." &amp; RIGHT(BQ245,3)),
                --(INT('Data Sheet'!$B$15) &amp; "." &amp; RIGHT(BQ245,3))
            )
        ),
        "OK"
    )
)</f>
        <v>OK</v>
      </c>
      <c r="R245" s="19"/>
      <c r="S245" s="19"/>
      <c r="T245" s="19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1"/>
      <c r="AU245" s="21"/>
      <c r="AV245" s="21"/>
      <c r="AW245" s="22"/>
      <c r="AX245" s="99"/>
      <c r="AY245" s="20"/>
      <c r="AZ245" s="20"/>
      <c r="BA245" s="22"/>
      <c r="BB245">
        <v>237</v>
      </c>
      <c r="BC245" s="80"/>
      <c r="BD245" s="80"/>
      <c r="BE245" s="80"/>
      <c r="BF245" s="80"/>
      <c r="BG245" s="32" t="str">
        <f t="shared" si="37"/>
        <v/>
      </c>
      <c r="BH245" s="78">
        <f t="shared" si="35"/>
        <v>0</v>
      </c>
      <c r="BI245" s="2">
        <f t="shared" si="38"/>
        <v>0</v>
      </c>
      <c r="BJ245" s="2">
        <f t="shared" si="39"/>
        <v>0</v>
      </c>
      <c r="BK245" s="2">
        <f t="shared" si="36"/>
        <v>0</v>
      </c>
    </row>
    <row r="246" spans="2:63" ht="15" customHeight="1" x14ac:dyDescent="0.25">
      <c r="B246" s="14">
        <v>238</v>
      </c>
      <c r="C246" s="95" t="str">
        <f t="shared" si="40"/>
        <v/>
      </c>
      <c r="D246" s="15" t="str">
        <f t="shared" si="34"/>
        <v>OK</v>
      </c>
      <c r="E246" s="16" t="e">
        <f>VLOOKUP('Data Sheet'!$B$8,'Data Sheet'!$I$2:$J$9,2,FALSE)</f>
        <v>#N/A</v>
      </c>
      <c r="F246" s="16" t="str">
        <f t="shared" si="41"/>
        <v/>
      </c>
      <c r="G246" s="103">
        <f t="shared" si="42"/>
        <v>0</v>
      </c>
      <c r="H246" s="17" t="s">
        <v>26</v>
      </c>
      <c r="I246" s="17" t="s">
        <v>26</v>
      </c>
      <c r="J246" s="17" t="str">
        <f>IF('Data Sheet'!$B$9="NC-50","N/A","OK")</f>
        <v>OK</v>
      </c>
      <c r="K246" s="17" t="str">
        <f>IF('Data Sheet'!$B$9="NC-50","N/A","OK")</f>
        <v>OK</v>
      </c>
      <c r="L246" s="17" t="str">
        <f t="shared" si="43"/>
        <v>OK</v>
      </c>
      <c r="M246" s="17" t="str">
        <f t="shared" si="44"/>
        <v>OK</v>
      </c>
      <c r="N246" s="18" t="str">
        <f>IF(BO246&lt;&gt;"",
    IF(INT('Data Sheet'!$A$19)=INT('Data Sheet'!$B$19),
        --(INT('Data Sheet'!$A$19) &amp; "." &amp; BO246),
        IF(AND((--(INT('Data Sheet'!$A$19) &amp; "." &amp; BO246)&gt;=--('Data Sheet'!$A$19)), (--(INT('Data Sheet'!$A$19) &amp; "." &amp; BO246)&lt;=--('Data Sheet'!$B$19))),
            --(INT('Data Sheet'!$A$19) &amp; "." &amp; BO246),
            --(INT('Data Sheet'!$B$19) &amp; "." &amp; BO246)
        )
    ),
    IF(BN246&lt;&gt;"",
        IF(INT('Data Sheet'!$A$19)=INT('Data Sheet'!$B$19),
            --(INT('Data Sheet'!$A$19) &amp; "." &amp; LEFT(BN246,3)),
            IF(AND((--(INT('Data Sheet'!$A$19) &amp; "." &amp; LEFT(BN246,3))&gt;=--('Data Sheet'!$A$19)), (--(INT('Data Sheet'!$A$19) &amp; "." &amp; LEFT(BN246,3))&lt;=--('Data Sheet'!$B$19))),
                --(INT('Data Sheet'!$A$19) &amp; "." &amp; LEFT(BN246,3)),
                --(INT('Data Sheet'!$B$19) &amp; "." &amp; LEFT(BN246,3))
            )
        ),
        "OK"
    )
)</f>
        <v>OK</v>
      </c>
      <c r="O246" s="23" t="str">
        <f>IF(BP246&lt;&gt;"",
    IF(INT('Data Sheet'!$A$19)=INT('Data Sheet'!$B$19),
        --(INT('Data Sheet'!$A$19) &amp; "." &amp; BP246),
        IF(AND((--(INT('Data Sheet'!$A$19) &amp; "." &amp; BP246)&gt;=--('Data Sheet'!$A$19)), (--(INT('Data Sheet'!$A$19) &amp; "." &amp; BP246)&lt;=--('Data Sheet'!$B$19))),
            --(INT('Data Sheet'!$A$19) &amp; "." &amp; BP246),
            --(INT('Data Sheet'!$B$19) &amp; "." &amp; BP246)
        )
    ),
    IF(BN246&lt;&gt;"",
        IF(INT('Data Sheet'!$A$19)=INT('Data Sheet'!$B$19),
            --(INT('Data Sheet'!$A$19) &amp; "." &amp; RIGHT(BN246,3)),
            IF(AND((--(INT('Data Sheet'!$A$19) &amp; "." &amp; RIGHT(BN246,3))&gt;=--('Data Sheet'!$A$19)), (--(INT('Data Sheet'!$A$19) &amp; "." &amp; RIGHT(BN246,3))&lt;=--('Data Sheet'!$B$19))),
                --(INT('Data Sheet'!$A$19) &amp; "." &amp; RIGHT(BN246,3)),
                --(INT('Data Sheet'!$B$19) &amp; "." &amp; RIGHT(BN246,3))
            )
        ),
        "OK"
    )
)</f>
        <v>OK</v>
      </c>
      <c r="P246" s="23" t="str">
        <f>IF(BR246&lt;&gt;"",
    IF(INT('Data Sheet'!$A$19)=INT('Data Sheet'!$B$15),
        --(INT('Data Sheet'!$A$15) &amp; "." &amp; BR246),
        IF(AND((--(INT('Data Sheet'!$A$15) &amp; "." &amp; BR246)&gt;=--('Data Sheet'!$A$15)), (--(INT('Data Sheet'!$A$15) &amp; "." &amp; BR246)&lt;=--('Data Sheet'!$B$15))),
            --(INT('Data Sheet'!$A$15) &amp; "." &amp; BR246),
            --(INT('Data Sheet'!$B$15) &amp; "." &amp; BR246)
        )
    ),
    IF(BQ246&lt;&gt;"",
        IF(INT('Data Sheet'!$A$15)=INT('Data Sheet'!$B$15),
            --(INT('Data Sheet'!$A$15) &amp; "." &amp; LEFT(BQ246,3)),
            IF(AND((--(INT('Data Sheet'!$A$15) &amp; "." &amp; LEFT(BQ246,3))&gt;=--('Data Sheet'!$A$15)), (--(INT('Data Sheet'!$A$15) &amp; "." &amp; LEFT(BQ246,3))&lt;=--('Data Sheet'!$B$15))),
                --(INT('Data Sheet'!$A$15) &amp; "." &amp; LEFT(BQ246,3)),
                --(INT('Data Sheet'!$B$15) &amp; "." &amp; LEFT(BQ246,3))
            )
        ),
        "OK"
    )
)</f>
        <v>OK</v>
      </c>
      <c r="Q246" s="23" t="str">
        <f>IF(BS246&lt;&gt;"",
    IF(INT('Data Sheet'!$A$19)=INT('Data Sheet'!$B$15),
        --(INT('Data Sheet'!$A$15) &amp; "." &amp; BS246),
        IF(AND((--(INT('Data Sheet'!$A$15) &amp; "." &amp; BS246)&gt;=--('Data Sheet'!$A$15)), (--(INT('Data Sheet'!$A$15) &amp; "." &amp; BS246)&lt;=--('Data Sheet'!$B$15))),
            --(INT('Data Sheet'!$A$15) &amp; "." &amp; BS246),
            --(INT('Data Sheet'!$B$15) &amp; "." &amp; BS246)
        )
    ),
    IF(BQ246&lt;&gt;"",
        IF(INT('Data Sheet'!$A$15)=INT('Data Sheet'!$B$15),
            --(INT('Data Sheet'!$A$15) &amp; "." &amp; RIGHT(BQ246,3)),
            IF(AND((--(INT('Data Sheet'!$A$15) &amp; "." &amp; RIGHT(BQ246,3))&gt;=--('Data Sheet'!$A$15)), (--(INT('Data Sheet'!$A$15) &amp; "." &amp; RIGHT(BQ246,3))&lt;=--('Data Sheet'!$B$15))),
                --(INT('Data Sheet'!$A$15) &amp; "." &amp; RIGHT(BQ246,3)),
                --(INT('Data Sheet'!$B$15) &amp; "." &amp; RIGHT(BQ246,3))
            )
        ),
        "OK"
    )
)</f>
        <v>OK</v>
      </c>
      <c r="R246" s="19"/>
      <c r="S246" s="19"/>
      <c r="T246" s="19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1"/>
      <c r="AU246" s="21"/>
      <c r="AV246" s="21"/>
      <c r="AW246" s="22"/>
      <c r="AX246" s="99"/>
      <c r="AY246" s="20"/>
      <c r="AZ246" s="20"/>
      <c r="BA246" s="22"/>
      <c r="BB246">
        <v>238</v>
      </c>
      <c r="BC246" s="80"/>
      <c r="BD246" s="80"/>
      <c r="BE246" s="80"/>
      <c r="BF246" s="80"/>
      <c r="BG246" s="32" t="str">
        <f t="shared" si="37"/>
        <v/>
      </c>
      <c r="BH246" s="78">
        <f t="shared" si="35"/>
        <v>0</v>
      </c>
      <c r="BI246" s="2">
        <f t="shared" si="38"/>
        <v>0</v>
      </c>
      <c r="BJ246" s="2">
        <f t="shared" si="39"/>
        <v>0</v>
      </c>
      <c r="BK246" s="2">
        <f t="shared" si="36"/>
        <v>0</v>
      </c>
    </row>
    <row r="247" spans="2:63" ht="15" customHeight="1" x14ac:dyDescent="0.25">
      <c r="B247" s="14">
        <v>239</v>
      </c>
      <c r="C247" s="95" t="str">
        <f t="shared" si="40"/>
        <v/>
      </c>
      <c r="D247" s="15" t="str">
        <f t="shared" si="34"/>
        <v>OK</v>
      </c>
      <c r="E247" s="16" t="e">
        <f>VLOOKUP('Data Sheet'!$B$8,'Data Sheet'!$I$2:$J$9,2,FALSE)</f>
        <v>#N/A</v>
      </c>
      <c r="F247" s="16" t="str">
        <f t="shared" si="41"/>
        <v/>
      </c>
      <c r="G247" s="103">
        <f t="shared" si="42"/>
        <v>0</v>
      </c>
      <c r="H247" s="17" t="s">
        <v>26</v>
      </c>
      <c r="I247" s="17" t="s">
        <v>26</v>
      </c>
      <c r="J247" s="17" t="str">
        <f>IF('Data Sheet'!$B$9="NC-50","N/A","OK")</f>
        <v>OK</v>
      </c>
      <c r="K247" s="17" t="str">
        <f>IF('Data Sheet'!$B$9="NC-50","N/A","OK")</f>
        <v>OK</v>
      </c>
      <c r="L247" s="17" t="str">
        <f t="shared" si="43"/>
        <v>OK</v>
      </c>
      <c r="M247" s="17" t="str">
        <f t="shared" si="44"/>
        <v>OK</v>
      </c>
      <c r="N247" s="18" t="str">
        <f>IF(BO247&lt;&gt;"",
    IF(INT('Data Sheet'!$A$19)=INT('Data Sheet'!$B$19),
        --(INT('Data Sheet'!$A$19) &amp; "." &amp; BO247),
        IF(AND((--(INT('Data Sheet'!$A$19) &amp; "." &amp; BO247)&gt;=--('Data Sheet'!$A$19)), (--(INT('Data Sheet'!$A$19) &amp; "." &amp; BO247)&lt;=--('Data Sheet'!$B$19))),
            --(INT('Data Sheet'!$A$19) &amp; "." &amp; BO247),
            --(INT('Data Sheet'!$B$19) &amp; "." &amp; BO247)
        )
    ),
    IF(BN247&lt;&gt;"",
        IF(INT('Data Sheet'!$A$19)=INT('Data Sheet'!$B$19),
            --(INT('Data Sheet'!$A$19) &amp; "." &amp; LEFT(BN247,3)),
            IF(AND((--(INT('Data Sheet'!$A$19) &amp; "." &amp; LEFT(BN247,3))&gt;=--('Data Sheet'!$A$19)), (--(INT('Data Sheet'!$A$19) &amp; "." &amp; LEFT(BN247,3))&lt;=--('Data Sheet'!$B$19))),
                --(INT('Data Sheet'!$A$19) &amp; "." &amp; LEFT(BN247,3)),
                --(INT('Data Sheet'!$B$19) &amp; "." &amp; LEFT(BN247,3))
            )
        ),
        "OK"
    )
)</f>
        <v>OK</v>
      </c>
      <c r="O247" s="23" t="str">
        <f>IF(BP247&lt;&gt;"",
    IF(INT('Data Sheet'!$A$19)=INT('Data Sheet'!$B$19),
        --(INT('Data Sheet'!$A$19) &amp; "." &amp; BP247),
        IF(AND((--(INT('Data Sheet'!$A$19) &amp; "." &amp; BP247)&gt;=--('Data Sheet'!$A$19)), (--(INT('Data Sheet'!$A$19) &amp; "." &amp; BP247)&lt;=--('Data Sheet'!$B$19))),
            --(INT('Data Sheet'!$A$19) &amp; "." &amp; BP247),
            --(INT('Data Sheet'!$B$19) &amp; "." &amp; BP247)
        )
    ),
    IF(BN247&lt;&gt;"",
        IF(INT('Data Sheet'!$A$19)=INT('Data Sheet'!$B$19),
            --(INT('Data Sheet'!$A$19) &amp; "." &amp; RIGHT(BN247,3)),
            IF(AND((--(INT('Data Sheet'!$A$19) &amp; "." &amp; RIGHT(BN247,3))&gt;=--('Data Sheet'!$A$19)), (--(INT('Data Sheet'!$A$19) &amp; "." &amp; RIGHT(BN247,3))&lt;=--('Data Sheet'!$B$19))),
                --(INT('Data Sheet'!$A$19) &amp; "." &amp; RIGHT(BN247,3)),
                --(INT('Data Sheet'!$B$19) &amp; "." &amp; RIGHT(BN247,3))
            )
        ),
        "OK"
    )
)</f>
        <v>OK</v>
      </c>
      <c r="P247" s="23" t="str">
        <f>IF(BR247&lt;&gt;"",
    IF(INT('Data Sheet'!$A$19)=INT('Data Sheet'!$B$15),
        --(INT('Data Sheet'!$A$15) &amp; "." &amp; BR247),
        IF(AND((--(INT('Data Sheet'!$A$15) &amp; "." &amp; BR247)&gt;=--('Data Sheet'!$A$15)), (--(INT('Data Sheet'!$A$15) &amp; "." &amp; BR247)&lt;=--('Data Sheet'!$B$15))),
            --(INT('Data Sheet'!$A$15) &amp; "." &amp; BR247),
            --(INT('Data Sheet'!$B$15) &amp; "." &amp; BR247)
        )
    ),
    IF(BQ247&lt;&gt;"",
        IF(INT('Data Sheet'!$A$15)=INT('Data Sheet'!$B$15),
            --(INT('Data Sheet'!$A$15) &amp; "." &amp; LEFT(BQ247,3)),
            IF(AND((--(INT('Data Sheet'!$A$15) &amp; "." &amp; LEFT(BQ247,3))&gt;=--('Data Sheet'!$A$15)), (--(INT('Data Sheet'!$A$15) &amp; "." &amp; LEFT(BQ247,3))&lt;=--('Data Sheet'!$B$15))),
                --(INT('Data Sheet'!$A$15) &amp; "." &amp; LEFT(BQ247,3)),
                --(INT('Data Sheet'!$B$15) &amp; "." &amp; LEFT(BQ247,3))
            )
        ),
        "OK"
    )
)</f>
        <v>OK</v>
      </c>
      <c r="Q247" s="23" t="str">
        <f>IF(BS247&lt;&gt;"",
    IF(INT('Data Sheet'!$A$19)=INT('Data Sheet'!$B$15),
        --(INT('Data Sheet'!$A$15) &amp; "." &amp; BS247),
        IF(AND((--(INT('Data Sheet'!$A$15) &amp; "." &amp; BS247)&gt;=--('Data Sheet'!$A$15)), (--(INT('Data Sheet'!$A$15) &amp; "." &amp; BS247)&lt;=--('Data Sheet'!$B$15))),
            --(INT('Data Sheet'!$A$15) &amp; "." &amp; BS247),
            --(INT('Data Sheet'!$B$15) &amp; "." &amp; BS247)
        )
    ),
    IF(BQ247&lt;&gt;"",
        IF(INT('Data Sheet'!$A$15)=INT('Data Sheet'!$B$15),
            --(INT('Data Sheet'!$A$15) &amp; "." &amp; RIGHT(BQ247,3)),
            IF(AND((--(INT('Data Sheet'!$A$15) &amp; "." &amp; RIGHT(BQ247,3))&gt;=--('Data Sheet'!$A$15)), (--(INT('Data Sheet'!$A$15) &amp; "." &amp; RIGHT(BQ247,3))&lt;=--('Data Sheet'!$B$15))),
                --(INT('Data Sheet'!$A$15) &amp; "." &amp; RIGHT(BQ247,3)),
                --(INT('Data Sheet'!$B$15) &amp; "." &amp; RIGHT(BQ247,3))
            )
        ),
        "OK"
    )
)</f>
        <v>OK</v>
      </c>
      <c r="R247" s="19"/>
      <c r="S247" s="19"/>
      <c r="T247" s="19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1"/>
      <c r="AU247" s="21"/>
      <c r="AV247" s="21"/>
      <c r="AW247" s="22"/>
      <c r="AX247" s="99"/>
      <c r="AY247" s="20"/>
      <c r="AZ247" s="20"/>
      <c r="BA247" s="22"/>
      <c r="BB247">
        <v>239</v>
      </c>
      <c r="BC247" s="80"/>
      <c r="BD247" s="80"/>
      <c r="BE247" s="80"/>
      <c r="BF247" s="80"/>
      <c r="BG247" s="32" t="str">
        <f t="shared" si="37"/>
        <v/>
      </c>
      <c r="BH247" s="78">
        <f t="shared" si="35"/>
        <v>0</v>
      </c>
      <c r="BI247" s="2">
        <f t="shared" si="38"/>
        <v>0</v>
      </c>
      <c r="BJ247" s="2">
        <f t="shared" si="39"/>
        <v>0</v>
      </c>
      <c r="BK247" s="2">
        <f t="shared" si="36"/>
        <v>0</v>
      </c>
    </row>
    <row r="248" spans="2:63" ht="15" customHeight="1" x14ac:dyDescent="0.25">
      <c r="B248" s="14">
        <v>240</v>
      </c>
      <c r="C248" s="95" t="str">
        <f t="shared" si="40"/>
        <v/>
      </c>
      <c r="D248" s="15" t="str">
        <f t="shared" si="34"/>
        <v>OK</v>
      </c>
      <c r="E248" s="16" t="e">
        <f>VLOOKUP('Data Sheet'!$B$8,'Data Sheet'!$I$2:$J$9,2,FALSE)</f>
        <v>#N/A</v>
      </c>
      <c r="F248" s="16" t="str">
        <f t="shared" si="41"/>
        <v/>
      </c>
      <c r="G248" s="103">
        <f t="shared" si="42"/>
        <v>0</v>
      </c>
      <c r="H248" s="17" t="s">
        <v>26</v>
      </c>
      <c r="I248" s="17" t="s">
        <v>26</v>
      </c>
      <c r="J248" s="17" t="str">
        <f>IF('Data Sheet'!$B$9="NC-50","N/A","OK")</f>
        <v>OK</v>
      </c>
      <c r="K248" s="17" t="str">
        <f>IF('Data Sheet'!$B$9="NC-50","N/A","OK")</f>
        <v>OK</v>
      </c>
      <c r="L248" s="17" t="str">
        <f t="shared" si="43"/>
        <v>OK</v>
      </c>
      <c r="M248" s="17" t="str">
        <f t="shared" si="44"/>
        <v>OK</v>
      </c>
      <c r="N248" s="18" t="str">
        <f>IF(BO248&lt;&gt;"",
    IF(INT('Data Sheet'!$A$19)=INT('Data Sheet'!$B$19),
        --(INT('Data Sheet'!$A$19) &amp; "." &amp; BO248),
        IF(AND((--(INT('Data Sheet'!$A$19) &amp; "." &amp; BO248)&gt;=--('Data Sheet'!$A$19)), (--(INT('Data Sheet'!$A$19) &amp; "." &amp; BO248)&lt;=--('Data Sheet'!$B$19))),
            --(INT('Data Sheet'!$A$19) &amp; "." &amp; BO248),
            --(INT('Data Sheet'!$B$19) &amp; "." &amp; BO248)
        )
    ),
    IF(BN248&lt;&gt;"",
        IF(INT('Data Sheet'!$A$19)=INT('Data Sheet'!$B$19),
            --(INT('Data Sheet'!$A$19) &amp; "." &amp; LEFT(BN248,3)),
            IF(AND((--(INT('Data Sheet'!$A$19) &amp; "." &amp; LEFT(BN248,3))&gt;=--('Data Sheet'!$A$19)), (--(INT('Data Sheet'!$A$19) &amp; "." &amp; LEFT(BN248,3))&lt;=--('Data Sheet'!$B$19))),
                --(INT('Data Sheet'!$A$19) &amp; "." &amp; LEFT(BN248,3)),
                --(INT('Data Sheet'!$B$19) &amp; "." &amp; LEFT(BN248,3))
            )
        ),
        "OK"
    )
)</f>
        <v>OK</v>
      </c>
      <c r="O248" s="23" t="str">
        <f>IF(BP248&lt;&gt;"",
    IF(INT('Data Sheet'!$A$19)=INT('Data Sheet'!$B$19),
        --(INT('Data Sheet'!$A$19) &amp; "." &amp; BP248),
        IF(AND((--(INT('Data Sheet'!$A$19) &amp; "." &amp; BP248)&gt;=--('Data Sheet'!$A$19)), (--(INT('Data Sheet'!$A$19) &amp; "." &amp; BP248)&lt;=--('Data Sheet'!$B$19))),
            --(INT('Data Sheet'!$A$19) &amp; "." &amp; BP248),
            --(INT('Data Sheet'!$B$19) &amp; "." &amp; BP248)
        )
    ),
    IF(BN248&lt;&gt;"",
        IF(INT('Data Sheet'!$A$19)=INT('Data Sheet'!$B$19),
            --(INT('Data Sheet'!$A$19) &amp; "." &amp; RIGHT(BN248,3)),
            IF(AND((--(INT('Data Sheet'!$A$19) &amp; "." &amp; RIGHT(BN248,3))&gt;=--('Data Sheet'!$A$19)), (--(INT('Data Sheet'!$A$19) &amp; "." &amp; RIGHT(BN248,3))&lt;=--('Data Sheet'!$B$19))),
                --(INT('Data Sheet'!$A$19) &amp; "." &amp; RIGHT(BN248,3)),
                --(INT('Data Sheet'!$B$19) &amp; "." &amp; RIGHT(BN248,3))
            )
        ),
        "OK"
    )
)</f>
        <v>OK</v>
      </c>
      <c r="P248" s="23" t="str">
        <f>IF(BR248&lt;&gt;"",
    IF(INT('Data Sheet'!$A$19)=INT('Data Sheet'!$B$15),
        --(INT('Data Sheet'!$A$15) &amp; "." &amp; BR248),
        IF(AND((--(INT('Data Sheet'!$A$15) &amp; "." &amp; BR248)&gt;=--('Data Sheet'!$A$15)), (--(INT('Data Sheet'!$A$15) &amp; "." &amp; BR248)&lt;=--('Data Sheet'!$B$15))),
            --(INT('Data Sheet'!$A$15) &amp; "." &amp; BR248),
            --(INT('Data Sheet'!$B$15) &amp; "." &amp; BR248)
        )
    ),
    IF(BQ248&lt;&gt;"",
        IF(INT('Data Sheet'!$A$15)=INT('Data Sheet'!$B$15),
            --(INT('Data Sheet'!$A$15) &amp; "." &amp; LEFT(BQ248,3)),
            IF(AND((--(INT('Data Sheet'!$A$15) &amp; "." &amp; LEFT(BQ248,3))&gt;=--('Data Sheet'!$A$15)), (--(INT('Data Sheet'!$A$15) &amp; "." &amp; LEFT(BQ248,3))&lt;=--('Data Sheet'!$B$15))),
                --(INT('Data Sheet'!$A$15) &amp; "." &amp; LEFT(BQ248,3)),
                --(INT('Data Sheet'!$B$15) &amp; "." &amp; LEFT(BQ248,3))
            )
        ),
        "OK"
    )
)</f>
        <v>OK</v>
      </c>
      <c r="Q248" s="23" t="str">
        <f>IF(BS248&lt;&gt;"",
    IF(INT('Data Sheet'!$A$19)=INT('Data Sheet'!$B$15),
        --(INT('Data Sheet'!$A$15) &amp; "." &amp; BS248),
        IF(AND((--(INT('Data Sheet'!$A$15) &amp; "." &amp; BS248)&gt;=--('Data Sheet'!$A$15)), (--(INT('Data Sheet'!$A$15) &amp; "." &amp; BS248)&lt;=--('Data Sheet'!$B$15))),
            --(INT('Data Sheet'!$A$15) &amp; "." &amp; BS248),
            --(INT('Data Sheet'!$B$15) &amp; "." &amp; BS248)
        )
    ),
    IF(BQ248&lt;&gt;"",
        IF(INT('Data Sheet'!$A$15)=INT('Data Sheet'!$B$15),
            --(INT('Data Sheet'!$A$15) &amp; "." &amp; RIGHT(BQ248,3)),
            IF(AND((--(INT('Data Sheet'!$A$15) &amp; "." &amp; RIGHT(BQ248,3))&gt;=--('Data Sheet'!$A$15)), (--(INT('Data Sheet'!$A$15) &amp; "." &amp; RIGHT(BQ248,3))&lt;=--('Data Sheet'!$B$15))),
                --(INT('Data Sheet'!$A$15) &amp; "." &amp; RIGHT(BQ248,3)),
                --(INT('Data Sheet'!$B$15) &amp; "." &amp; RIGHT(BQ248,3))
            )
        ),
        "OK"
    )
)</f>
        <v>OK</v>
      </c>
      <c r="R248" s="19"/>
      <c r="S248" s="19"/>
      <c r="T248" s="19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1"/>
      <c r="AU248" s="21"/>
      <c r="AV248" s="21"/>
      <c r="AW248" s="22"/>
      <c r="AX248" s="99"/>
      <c r="AY248" s="20"/>
      <c r="AZ248" s="20"/>
      <c r="BA248" s="22"/>
      <c r="BB248">
        <v>240</v>
      </c>
      <c r="BC248" s="80"/>
      <c r="BD248" s="80"/>
      <c r="BE248" s="80"/>
      <c r="BF248" s="80"/>
      <c r="BG248" s="32" t="str">
        <f t="shared" si="37"/>
        <v/>
      </c>
      <c r="BH248" s="78">
        <f t="shared" si="35"/>
        <v>0</v>
      </c>
      <c r="BI248" s="2">
        <f t="shared" si="38"/>
        <v>0</v>
      </c>
      <c r="BJ248" s="2">
        <f t="shared" si="39"/>
        <v>0</v>
      </c>
      <c r="BK248" s="2">
        <f t="shared" si="36"/>
        <v>0</v>
      </c>
    </row>
    <row r="249" spans="2:63" ht="15" customHeight="1" x14ac:dyDescent="0.25">
      <c r="B249" s="14">
        <v>241</v>
      </c>
      <c r="C249" s="95" t="str">
        <f t="shared" si="40"/>
        <v/>
      </c>
      <c r="D249" s="15" t="str">
        <f t="shared" si="34"/>
        <v>OK</v>
      </c>
      <c r="E249" s="16" t="e">
        <f>VLOOKUP('Data Sheet'!$B$8,'Data Sheet'!$I$2:$J$9,2,FALSE)</f>
        <v>#N/A</v>
      </c>
      <c r="F249" s="16" t="str">
        <f t="shared" si="41"/>
        <v/>
      </c>
      <c r="G249" s="103">
        <f t="shared" si="42"/>
        <v>0</v>
      </c>
      <c r="H249" s="17" t="s">
        <v>26</v>
      </c>
      <c r="I249" s="17" t="s">
        <v>26</v>
      </c>
      <c r="J249" s="17" t="str">
        <f>IF('Data Sheet'!$B$9="NC-50","N/A","OK")</f>
        <v>OK</v>
      </c>
      <c r="K249" s="17" t="str">
        <f>IF('Data Sheet'!$B$9="NC-50","N/A","OK")</f>
        <v>OK</v>
      </c>
      <c r="L249" s="17" t="str">
        <f t="shared" si="43"/>
        <v>OK</v>
      </c>
      <c r="M249" s="17" t="str">
        <f t="shared" si="44"/>
        <v>OK</v>
      </c>
      <c r="N249" s="18" t="str">
        <f>IF(BO249&lt;&gt;"",
    IF(INT('Data Sheet'!$A$19)=INT('Data Sheet'!$B$19),
        --(INT('Data Sheet'!$A$19) &amp; "." &amp; BO249),
        IF(AND((--(INT('Data Sheet'!$A$19) &amp; "." &amp; BO249)&gt;=--('Data Sheet'!$A$19)), (--(INT('Data Sheet'!$A$19) &amp; "." &amp; BO249)&lt;=--('Data Sheet'!$B$19))),
            --(INT('Data Sheet'!$A$19) &amp; "." &amp; BO249),
            --(INT('Data Sheet'!$B$19) &amp; "." &amp; BO249)
        )
    ),
    IF(BN249&lt;&gt;"",
        IF(INT('Data Sheet'!$A$19)=INT('Data Sheet'!$B$19),
            --(INT('Data Sheet'!$A$19) &amp; "." &amp; LEFT(BN249,3)),
            IF(AND((--(INT('Data Sheet'!$A$19) &amp; "." &amp; LEFT(BN249,3))&gt;=--('Data Sheet'!$A$19)), (--(INT('Data Sheet'!$A$19) &amp; "." &amp; LEFT(BN249,3))&lt;=--('Data Sheet'!$B$19))),
                --(INT('Data Sheet'!$A$19) &amp; "." &amp; LEFT(BN249,3)),
                --(INT('Data Sheet'!$B$19) &amp; "." &amp; LEFT(BN249,3))
            )
        ),
        "OK"
    )
)</f>
        <v>OK</v>
      </c>
      <c r="O249" s="23" t="str">
        <f>IF(BP249&lt;&gt;"",
    IF(INT('Data Sheet'!$A$19)=INT('Data Sheet'!$B$19),
        --(INT('Data Sheet'!$A$19) &amp; "." &amp; BP249),
        IF(AND((--(INT('Data Sheet'!$A$19) &amp; "." &amp; BP249)&gt;=--('Data Sheet'!$A$19)), (--(INT('Data Sheet'!$A$19) &amp; "." &amp; BP249)&lt;=--('Data Sheet'!$B$19))),
            --(INT('Data Sheet'!$A$19) &amp; "." &amp; BP249),
            --(INT('Data Sheet'!$B$19) &amp; "." &amp; BP249)
        )
    ),
    IF(BN249&lt;&gt;"",
        IF(INT('Data Sheet'!$A$19)=INT('Data Sheet'!$B$19),
            --(INT('Data Sheet'!$A$19) &amp; "." &amp; RIGHT(BN249,3)),
            IF(AND((--(INT('Data Sheet'!$A$19) &amp; "." &amp; RIGHT(BN249,3))&gt;=--('Data Sheet'!$A$19)), (--(INT('Data Sheet'!$A$19) &amp; "." &amp; RIGHT(BN249,3))&lt;=--('Data Sheet'!$B$19))),
                --(INT('Data Sheet'!$A$19) &amp; "." &amp; RIGHT(BN249,3)),
                --(INT('Data Sheet'!$B$19) &amp; "." &amp; RIGHT(BN249,3))
            )
        ),
        "OK"
    )
)</f>
        <v>OK</v>
      </c>
      <c r="P249" s="23" t="str">
        <f>IF(BR249&lt;&gt;"",
    IF(INT('Data Sheet'!$A$19)=INT('Data Sheet'!$B$15),
        --(INT('Data Sheet'!$A$15) &amp; "." &amp; BR249),
        IF(AND((--(INT('Data Sheet'!$A$15) &amp; "." &amp; BR249)&gt;=--('Data Sheet'!$A$15)), (--(INT('Data Sheet'!$A$15) &amp; "." &amp; BR249)&lt;=--('Data Sheet'!$B$15))),
            --(INT('Data Sheet'!$A$15) &amp; "." &amp; BR249),
            --(INT('Data Sheet'!$B$15) &amp; "." &amp; BR249)
        )
    ),
    IF(BQ249&lt;&gt;"",
        IF(INT('Data Sheet'!$A$15)=INT('Data Sheet'!$B$15),
            --(INT('Data Sheet'!$A$15) &amp; "." &amp; LEFT(BQ249,3)),
            IF(AND((--(INT('Data Sheet'!$A$15) &amp; "." &amp; LEFT(BQ249,3))&gt;=--('Data Sheet'!$A$15)), (--(INT('Data Sheet'!$A$15) &amp; "." &amp; LEFT(BQ249,3))&lt;=--('Data Sheet'!$B$15))),
                --(INT('Data Sheet'!$A$15) &amp; "." &amp; LEFT(BQ249,3)),
                --(INT('Data Sheet'!$B$15) &amp; "." &amp; LEFT(BQ249,3))
            )
        ),
        "OK"
    )
)</f>
        <v>OK</v>
      </c>
      <c r="Q249" s="23" t="str">
        <f>IF(BS249&lt;&gt;"",
    IF(INT('Data Sheet'!$A$19)=INT('Data Sheet'!$B$15),
        --(INT('Data Sheet'!$A$15) &amp; "." &amp; BS249),
        IF(AND((--(INT('Data Sheet'!$A$15) &amp; "." &amp; BS249)&gt;=--('Data Sheet'!$A$15)), (--(INT('Data Sheet'!$A$15) &amp; "." &amp; BS249)&lt;=--('Data Sheet'!$B$15))),
            --(INT('Data Sheet'!$A$15) &amp; "." &amp; BS249),
            --(INT('Data Sheet'!$B$15) &amp; "." &amp; BS249)
        )
    ),
    IF(BQ249&lt;&gt;"",
        IF(INT('Data Sheet'!$A$15)=INT('Data Sheet'!$B$15),
            --(INT('Data Sheet'!$A$15) &amp; "." &amp; RIGHT(BQ249,3)),
            IF(AND((--(INT('Data Sheet'!$A$15) &amp; "." &amp; RIGHT(BQ249,3))&gt;=--('Data Sheet'!$A$15)), (--(INT('Data Sheet'!$A$15) &amp; "." &amp; RIGHT(BQ249,3))&lt;=--('Data Sheet'!$B$15))),
                --(INT('Data Sheet'!$A$15) &amp; "." &amp; RIGHT(BQ249,3)),
                --(INT('Data Sheet'!$B$15) &amp; "." &amp; RIGHT(BQ249,3))
            )
        ),
        "OK"
    )
)</f>
        <v>OK</v>
      </c>
      <c r="R249" s="19"/>
      <c r="S249" s="19"/>
      <c r="T249" s="19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1"/>
      <c r="AU249" s="21"/>
      <c r="AV249" s="21"/>
      <c r="AW249" s="22"/>
      <c r="AX249" s="99"/>
      <c r="AY249" s="20"/>
      <c r="AZ249" s="20"/>
      <c r="BA249" s="22"/>
      <c r="BB249">
        <v>241</v>
      </c>
      <c r="BC249" s="80"/>
      <c r="BD249" s="80"/>
      <c r="BE249" s="80"/>
      <c r="BF249" s="80"/>
      <c r="BG249" s="32" t="str">
        <f t="shared" si="37"/>
        <v/>
      </c>
      <c r="BH249" s="78">
        <f t="shared" si="35"/>
        <v>0</v>
      </c>
      <c r="BI249" s="2">
        <f t="shared" si="38"/>
        <v>0</v>
      </c>
      <c r="BJ249" s="2">
        <f t="shared" si="39"/>
        <v>0</v>
      </c>
      <c r="BK249" s="2">
        <f t="shared" si="36"/>
        <v>0</v>
      </c>
    </row>
    <row r="250" spans="2:63" ht="15" customHeight="1" x14ac:dyDescent="0.25">
      <c r="B250" s="14">
        <v>242</v>
      </c>
      <c r="C250" s="95" t="str">
        <f t="shared" si="40"/>
        <v/>
      </c>
      <c r="D250" s="15" t="str">
        <f t="shared" si="34"/>
        <v>OK</v>
      </c>
      <c r="E250" s="16" t="e">
        <f>VLOOKUP('Data Sheet'!$B$8,'Data Sheet'!$I$2:$J$9,2,FALSE)</f>
        <v>#N/A</v>
      </c>
      <c r="F250" s="16" t="str">
        <f t="shared" si="41"/>
        <v/>
      </c>
      <c r="G250" s="103">
        <f t="shared" si="42"/>
        <v>0</v>
      </c>
      <c r="H250" s="17" t="s">
        <v>26</v>
      </c>
      <c r="I250" s="17" t="s">
        <v>26</v>
      </c>
      <c r="J250" s="17" t="str">
        <f>IF('Data Sheet'!$B$9="NC-50","N/A","OK")</f>
        <v>OK</v>
      </c>
      <c r="K250" s="17" t="str">
        <f>IF('Data Sheet'!$B$9="NC-50","N/A","OK")</f>
        <v>OK</v>
      </c>
      <c r="L250" s="17" t="str">
        <f t="shared" si="43"/>
        <v>OK</v>
      </c>
      <c r="M250" s="17" t="str">
        <f t="shared" si="44"/>
        <v>OK</v>
      </c>
      <c r="N250" s="18" t="str">
        <f>IF(BO250&lt;&gt;"",
    IF(INT('Data Sheet'!$A$19)=INT('Data Sheet'!$B$19),
        --(INT('Data Sheet'!$A$19) &amp; "." &amp; BO250),
        IF(AND((--(INT('Data Sheet'!$A$19) &amp; "." &amp; BO250)&gt;=--('Data Sheet'!$A$19)), (--(INT('Data Sheet'!$A$19) &amp; "." &amp; BO250)&lt;=--('Data Sheet'!$B$19))),
            --(INT('Data Sheet'!$A$19) &amp; "." &amp; BO250),
            --(INT('Data Sheet'!$B$19) &amp; "." &amp; BO250)
        )
    ),
    IF(BN250&lt;&gt;"",
        IF(INT('Data Sheet'!$A$19)=INT('Data Sheet'!$B$19),
            --(INT('Data Sheet'!$A$19) &amp; "." &amp; LEFT(BN250,3)),
            IF(AND((--(INT('Data Sheet'!$A$19) &amp; "." &amp; LEFT(BN250,3))&gt;=--('Data Sheet'!$A$19)), (--(INT('Data Sheet'!$A$19) &amp; "." &amp; LEFT(BN250,3))&lt;=--('Data Sheet'!$B$19))),
                --(INT('Data Sheet'!$A$19) &amp; "." &amp; LEFT(BN250,3)),
                --(INT('Data Sheet'!$B$19) &amp; "." &amp; LEFT(BN250,3))
            )
        ),
        "OK"
    )
)</f>
        <v>OK</v>
      </c>
      <c r="O250" s="23" t="str">
        <f>IF(BP250&lt;&gt;"",
    IF(INT('Data Sheet'!$A$19)=INT('Data Sheet'!$B$19),
        --(INT('Data Sheet'!$A$19) &amp; "." &amp; BP250),
        IF(AND((--(INT('Data Sheet'!$A$19) &amp; "." &amp; BP250)&gt;=--('Data Sheet'!$A$19)), (--(INT('Data Sheet'!$A$19) &amp; "." &amp; BP250)&lt;=--('Data Sheet'!$B$19))),
            --(INT('Data Sheet'!$A$19) &amp; "." &amp; BP250),
            --(INT('Data Sheet'!$B$19) &amp; "." &amp; BP250)
        )
    ),
    IF(BN250&lt;&gt;"",
        IF(INT('Data Sheet'!$A$19)=INT('Data Sheet'!$B$19),
            --(INT('Data Sheet'!$A$19) &amp; "." &amp; RIGHT(BN250,3)),
            IF(AND((--(INT('Data Sheet'!$A$19) &amp; "." &amp; RIGHT(BN250,3))&gt;=--('Data Sheet'!$A$19)), (--(INT('Data Sheet'!$A$19) &amp; "." &amp; RIGHT(BN250,3))&lt;=--('Data Sheet'!$B$19))),
                --(INT('Data Sheet'!$A$19) &amp; "." &amp; RIGHT(BN250,3)),
                --(INT('Data Sheet'!$B$19) &amp; "." &amp; RIGHT(BN250,3))
            )
        ),
        "OK"
    )
)</f>
        <v>OK</v>
      </c>
      <c r="P250" s="23" t="str">
        <f>IF(BR250&lt;&gt;"",
    IF(INT('Data Sheet'!$A$19)=INT('Data Sheet'!$B$15),
        --(INT('Data Sheet'!$A$15) &amp; "." &amp; BR250),
        IF(AND((--(INT('Data Sheet'!$A$15) &amp; "." &amp; BR250)&gt;=--('Data Sheet'!$A$15)), (--(INT('Data Sheet'!$A$15) &amp; "." &amp; BR250)&lt;=--('Data Sheet'!$B$15))),
            --(INT('Data Sheet'!$A$15) &amp; "." &amp; BR250),
            --(INT('Data Sheet'!$B$15) &amp; "." &amp; BR250)
        )
    ),
    IF(BQ250&lt;&gt;"",
        IF(INT('Data Sheet'!$A$15)=INT('Data Sheet'!$B$15),
            --(INT('Data Sheet'!$A$15) &amp; "." &amp; LEFT(BQ250,3)),
            IF(AND((--(INT('Data Sheet'!$A$15) &amp; "." &amp; LEFT(BQ250,3))&gt;=--('Data Sheet'!$A$15)), (--(INT('Data Sheet'!$A$15) &amp; "." &amp; LEFT(BQ250,3))&lt;=--('Data Sheet'!$B$15))),
                --(INT('Data Sheet'!$A$15) &amp; "." &amp; LEFT(BQ250,3)),
                --(INT('Data Sheet'!$B$15) &amp; "." &amp; LEFT(BQ250,3))
            )
        ),
        "OK"
    )
)</f>
        <v>OK</v>
      </c>
      <c r="Q250" s="23" t="str">
        <f>IF(BS250&lt;&gt;"",
    IF(INT('Data Sheet'!$A$19)=INT('Data Sheet'!$B$15),
        --(INT('Data Sheet'!$A$15) &amp; "." &amp; BS250),
        IF(AND((--(INT('Data Sheet'!$A$15) &amp; "." &amp; BS250)&gt;=--('Data Sheet'!$A$15)), (--(INT('Data Sheet'!$A$15) &amp; "." &amp; BS250)&lt;=--('Data Sheet'!$B$15))),
            --(INT('Data Sheet'!$A$15) &amp; "." &amp; BS250),
            --(INT('Data Sheet'!$B$15) &amp; "." &amp; BS250)
        )
    ),
    IF(BQ250&lt;&gt;"",
        IF(INT('Data Sheet'!$A$15)=INT('Data Sheet'!$B$15),
            --(INT('Data Sheet'!$A$15) &amp; "." &amp; RIGHT(BQ250,3)),
            IF(AND((--(INT('Data Sheet'!$A$15) &amp; "." &amp; RIGHT(BQ250,3))&gt;=--('Data Sheet'!$A$15)), (--(INT('Data Sheet'!$A$15) &amp; "." &amp; RIGHT(BQ250,3))&lt;=--('Data Sheet'!$B$15))),
                --(INT('Data Sheet'!$A$15) &amp; "." &amp; RIGHT(BQ250,3)),
                --(INT('Data Sheet'!$B$15) &amp; "." &amp; RIGHT(BQ250,3))
            )
        ),
        "OK"
    )
)</f>
        <v>OK</v>
      </c>
      <c r="R250" s="19"/>
      <c r="S250" s="19"/>
      <c r="T250" s="19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1"/>
      <c r="AU250" s="21"/>
      <c r="AV250" s="21"/>
      <c r="AW250" s="22"/>
      <c r="AX250" s="99"/>
      <c r="AY250" s="20"/>
      <c r="AZ250" s="20"/>
      <c r="BA250" s="22"/>
      <c r="BB250">
        <v>242</v>
      </c>
      <c r="BC250" s="80"/>
      <c r="BD250" s="80"/>
      <c r="BE250" s="80"/>
      <c r="BF250" s="80"/>
      <c r="BG250" s="32" t="str">
        <f t="shared" si="37"/>
        <v/>
      </c>
      <c r="BH250" s="78">
        <f t="shared" si="35"/>
        <v>0</v>
      </c>
      <c r="BI250" s="2">
        <f t="shared" si="38"/>
        <v>0</v>
      </c>
      <c r="BJ250" s="2">
        <f t="shared" si="39"/>
        <v>0</v>
      </c>
      <c r="BK250" s="2">
        <f t="shared" si="36"/>
        <v>0</v>
      </c>
    </row>
    <row r="251" spans="2:63" ht="15" customHeight="1" x14ac:dyDescent="0.25">
      <c r="B251" s="14">
        <v>243</v>
      </c>
      <c r="C251" s="95" t="str">
        <f t="shared" si="40"/>
        <v/>
      </c>
      <c r="D251" s="15" t="str">
        <f t="shared" si="34"/>
        <v>OK</v>
      </c>
      <c r="E251" s="16" t="e">
        <f>VLOOKUP('Data Sheet'!$B$8,'Data Sheet'!$I$2:$J$9,2,FALSE)</f>
        <v>#N/A</v>
      </c>
      <c r="F251" s="16" t="str">
        <f t="shared" si="41"/>
        <v/>
      </c>
      <c r="G251" s="103">
        <f t="shared" si="42"/>
        <v>0</v>
      </c>
      <c r="H251" s="17" t="s">
        <v>26</v>
      </c>
      <c r="I251" s="17" t="s">
        <v>26</v>
      </c>
      <c r="J251" s="17" t="str">
        <f>IF('Data Sheet'!$B$9="NC-50","N/A","OK")</f>
        <v>OK</v>
      </c>
      <c r="K251" s="17" t="str">
        <f>IF('Data Sheet'!$B$9="NC-50","N/A","OK")</f>
        <v>OK</v>
      </c>
      <c r="L251" s="17" t="str">
        <f t="shared" si="43"/>
        <v>OK</v>
      </c>
      <c r="M251" s="17" t="str">
        <f t="shared" si="44"/>
        <v>OK</v>
      </c>
      <c r="N251" s="18" t="str">
        <f>IF(BO251&lt;&gt;"",
    IF(INT('Data Sheet'!$A$19)=INT('Data Sheet'!$B$19),
        --(INT('Data Sheet'!$A$19) &amp; "." &amp; BO251),
        IF(AND((--(INT('Data Sheet'!$A$19) &amp; "." &amp; BO251)&gt;=--('Data Sheet'!$A$19)), (--(INT('Data Sheet'!$A$19) &amp; "." &amp; BO251)&lt;=--('Data Sheet'!$B$19))),
            --(INT('Data Sheet'!$A$19) &amp; "." &amp; BO251),
            --(INT('Data Sheet'!$B$19) &amp; "." &amp; BO251)
        )
    ),
    IF(BN251&lt;&gt;"",
        IF(INT('Data Sheet'!$A$19)=INT('Data Sheet'!$B$19),
            --(INT('Data Sheet'!$A$19) &amp; "." &amp; LEFT(BN251,3)),
            IF(AND((--(INT('Data Sheet'!$A$19) &amp; "." &amp; LEFT(BN251,3))&gt;=--('Data Sheet'!$A$19)), (--(INT('Data Sheet'!$A$19) &amp; "." &amp; LEFT(BN251,3))&lt;=--('Data Sheet'!$B$19))),
                --(INT('Data Sheet'!$A$19) &amp; "." &amp; LEFT(BN251,3)),
                --(INT('Data Sheet'!$B$19) &amp; "." &amp; LEFT(BN251,3))
            )
        ),
        "OK"
    )
)</f>
        <v>OK</v>
      </c>
      <c r="O251" s="23" t="str">
        <f>IF(BP251&lt;&gt;"",
    IF(INT('Data Sheet'!$A$19)=INT('Data Sheet'!$B$19),
        --(INT('Data Sheet'!$A$19) &amp; "." &amp; BP251),
        IF(AND((--(INT('Data Sheet'!$A$19) &amp; "." &amp; BP251)&gt;=--('Data Sheet'!$A$19)), (--(INT('Data Sheet'!$A$19) &amp; "." &amp; BP251)&lt;=--('Data Sheet'!$B$19))),
            --(INT('Data Sheet'!$A$19) &amp; "." &amp; BP251),
            --(INT('Data Sheet'!$B$19) &amp; "." &amp; BP251)
        )
    ),
    IF(BN251&lt;&gt;"",
        IF(INT('Data Sheet'!$A$19)=INT('Data Sheet'!$B$19),
            --(INT('Data Sheet'!$A$19) &amp; "." &amp; RIGHT(BN251,3)),
            IF(AND((--(INT('Data Sheet'!$A$19) &amp; "." &amp; RIGHT(BN251,3))&gt;=--('Data Sheet'!$A$19)), (--(INT('Data Sheet'!$A$19) &amp; "." &amp; RIGHT(BN251,3))&lt;=--('Data Sheet'!$B$19))),
                --(INT('Data Sheet'!$A$19) &amp; "." &amp; RIGHT(BN251,3)),
                --(INT('Data Sheet'!$B$19) &amp; "." &amp; RIGHT(BN251,3))
            )
        ),
        "OK"
    )
)</f>
        <v>OK</v>
      </c>
      <c r="P251" s="23" t="str">
        <f>IF(BR251&lt;&gt;"",
    IF(INT('Data Sheet'!$A$19)=INT('Data Sheet'!$B$15),
        --(INT('Data Sheet'!$A$15) &amp; "." &amp; BR251),
        IF(AND((--(INT('Data Sheet'!$A$15) &amp; "." &amp; BR251)&gt;=--('Data Sheet'!$A$15)), (--(INT('Data Sheet'!$A$15) &amp; "." &amp; BR251)&lt;=--('Data Sheet'!$B$15))),
            --(INT('Data Sheet'!$A$15) &amp; "." &amp; BR251),
            --(INT('Data Sheet'!$B$15) &amp; "." &amp; BR251)
        )
    ),
    IF(BQ251&lt;&gt;"",
        IF(INT('Data Sheet'!$A$15)=INT('Data Sheet'!$B$15),
            --(INT('Data Sheet'!$A$15) &amp; "." &amp; LEFT(BQ251,3)),
            IF(AND((--(INT('Data Sheet'!$A$15) &amp; "." &amp; LEFT(BQ251,3))&gt;=--('Data Sheet'!$A$15)), (--(INT('Data Sheet'!$A$15) &amp; "." &amp; LEFT(BQ251,3))&lt;=--('Data Sheet'!$B$15))),
                --(INT('Data Sheet'!$A$15) &amp; "." &amp; LEFT(BQ251,3)),
                --(INT('Data Sheet'!$B$15) &amp; "." &amp; LEFT(BQ251,3))
            )
        ),
        "OK"
    )
)</f>
        <v>OK</v>
      </c>
      <c r="Q251" s="23" t="str">
        <f>IF(BS251&lt;&gt;"",
    IF(INT('Data Sheet'!$A$19)=INT('Data Sheet'!$B$15),
        --(INT('Data Sheet'!$A$15) &amp; "." &amp; BS251),
        IF(AND((--(INT('Data Sheet'!$A$15) &amp; "." &amp; BS251)&gt;=--('Data Sheet'!$A$15)), (--(INT('Data Sheet'!$A$15) &amp; "." &amp; BS251)&lt;=--('Data Sheet'!$B$15))),
            --(INT('Data Sheet'!$A$15) &amp; "." &amp; BS251),
            --(INT('Data Sheet'!$B$15) &amp; "." &amp; BS251)
        )
    ),
    IF(BQ251&lt;&gt;"",
        IF(INT('Data Sheet'!$A$15)=INT('Data Sheet'!$B$15),
            --(INT('Data Sheet'!$A$15) &amp; "." &amp; RIGHT(BQ251,3)),
            IF(AND((--(INT('Data Sheet'!$A$15) &amp; "." &amp; RIGHT(BQ251,3))&gt;=--('Data Sheet'!$A$15)), (--(INT('Data Sheet'!$A$15) &amp; "." &amp; RIGHT(BQ251,3))&lt;=--('Data Sheet'!$B$15))),
                --(INT('Data Sheet'!$A$15) &amp; "." &amp; RIGHT(BQ251,3)),
                --(INT('Data Sheet'!$B$15) &amp; "." &amp; RIGHT(BQ251,3))
            )
        ),
        "OK"
    )
)</f>
        <v>OK</v>
      </c>
      <c r="R251" s="19"/>
      <c r="S251" s="19"/>
      <c r="T251" s="19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1"/>
      <c r="AU251" s="21"/>
      <c r="AV251" s="21"/>
      <c r="AW251" s="22"/>
      <c r="AX251" s="99"/>
      <c r="AY251" s="20"/>
      <c r="AZ251" s="20"/>
      <c r="BA251" s="22"/>
      <c r="BB251">
        <v>243</v>
      </c>
      <c r="BC251" s="80"/>
      <c r="BD251" s="80"/>
      <c r="BE251" s="80"/>
      <c r="BF251" s="80"/>
      <c r="BG251" s="32" t="str">
        <f t="shared" si="37"/>
        <v/>
      </c>
      <c r="BH251" s="78">
        <f t="shared" si="35"/>
        <v>0</v>
      </c>
      <c r="BI251" s="2">
        <f t="shared" si="38"/>
        <v>0</v>
      </c>
      <c r="BJ251" s="2">
        <f t="shared" si="39"/>
        <v>0</v>
      </c>
      <c r="BK251" s="2">
        <f t="shared" si="36"/>
        <v>0</v>
      </c>
    </row>
    <row r="252" spans="2:63" ht="15" customHeight="1" x14ac:dyDescent="0.25">
      <c r="B252" s="14">
        <v>244</v>
      </c>
      <c r="C252" s="95" t="str">
        <f t="shared" si="40"/>
        <v/>
      </c>
      <c r="D252" s="15" t="str">
        <f t="shared" si="34"/>
        <v>OK</v>
      </c>
      <c r="E252" s="16" t="e">
        <f>VLOOKUP('Data Sheet'!$B$8,'Data Sheet'!$I$2:$J$9,2,FALSE)</f>
        <v>#N/A</v>
      </c>
      <c r="F252" s="16" t="str">
        <f t="shared" si="41"/>
        <v/>
      </c>
      <c r="G252" s="103">
        <f t="shared" si="42"/>
        <v>0</v>
      </c>
      <c r="H252" s="17" t="s">
        <v>26</v>
      </c>
      <c r="I252" s="17" t="s">
        <v>26</v>
      </c>
      <c r="J252" s="17" t="str">
        <f>IF('Data Sheet'!$B$9="NC-50","N/A","OK")</f>
        <v>OK</v>
      </c>
      <c r="K252" s="17" t="str">
        <f>IF('Data Sheet'!$B$9="NC-50","N/A","OK")</f>
        <v>OK</v>
      </c>
      <c r="L252" s="17" t="str">
        <f t="shared" si="43"/>
        <v>OK</v>
      </c>
      <c r="M252" s="17" t="str">
        <f t="shared" si="44"/>
        <v>OK</v>
      </c>
      <c r="N252" s="18" t="str">
        <f>IF(BO252&lt;&gt;"",
    IF(INT('Data Sheet'!$A$19)=INT('Data Sheet'!$B$19),
        --(INT('Data Sheet'!$A$19) &amp; "." &amp; BO252),
        IF(AND((--(INT('Data Sheet'!$A$19) &amp; "." &amp; BO252)&gt;=--('Data Sheet'!$A$19)), (--(INT('Data Sheet'!$A$19) &amp; "." &amp; BO252)&lt;=--('Data Sheet'!$B$19))),
            --(INT('Data Sheet'!$A$19) &amp; "." &amp; BO252),
            --(INT('Data Sheet'!$B$19) &amp; "." &amp; BO252)
        )
    ),
    IF(BN252&lt;&gt;"",
        IF(INT('Data Sheet'!$A$19)=INT('Data Sheet'!$B$19),
            --(INT('Data Sheet'!$A$19) &amp; "." &amp; LEFT(BN252,3)),
            IF(AND((--(INT('Data Sheet'!$A$19) &amp; "." &amp; LEFT(BN252,3))&gt;=--('Data Sheet'!$A$19)), (--(INT('Data Sheet'!$A$19) &amp; "." &amp; LEFT(BN252,3))&lt;=--('Data Sheet'!$B$19))),
                --(INT('Data Sheet'!$A$19) &amp; "." &amp; LEFT(BN252,3)),
                --(INT('Data Sheet'!$B$19) &amp; "." &amp; LEFT(BN252,3))
            )
        ),
        "OK"
    )
)</f>
        <v>OK</v>
      </c>
      <c r="O252" s="23" t="str">
        <f>IF(BP252&lt;&gt;"",
    IF(INT('Data Sheet'!$A$19)=INT('Data Sheet'!$B$19),
        --(INT('Data Sheet'!$A$19) &amp; "." &amp; BP252),
        IF(AND((--(INT('Data Sheet'!$A$19) &amp; "." &amp; BP252)&gt;=--('Data Sheet'!$A$19)), (--(INT('Data Sheet'!$A$19) &amp; "." &amp; BP252)&lt;=--('Data Sheet'!$B$19))),
            --(INT('Data Sheet'!$A$19) &amp; "." &amp; BP252),
            --(INT('Data Sheet'!$B$19) &amp; "." &amp; BP252)
        )
    ),
    IF(BN252&lt;&gt;"",
        IF(INT('Data Sheet'!$A$19)=INT('Data Sheet'!$B$19),
            --(INT('Data Sheet'!$A$19) &amp; "." &amp; RIGHT(BN252,3)),
            IF(AND((--(INT('Data Sheet'!$A$19) &amp; "." &amp; RIGHT(BN252,3))&gt;=--('Data Sheet'!$A$19)), (--(INT('Data Sheet'!$A$19) &amp; "." &amp; RIGHT(BN252,3))&lt;=--('Data Sheet'!$B$19))),
                --(INT('Data Sheet'!$A$19) &amp; "." &amp; RIGHT(BN252,3)),
                --(INT('Data Sheet'!$B$19) &amp; "." &amp; RIGHT(BN252,3))
            )
        ),
        "OK"
    )
)</f>
        <v>OK</v>
      </c>
      <c r="P252" s="23" t="str">
        <f>IF(BR252&lt;&gt;"",
    IF(INT('Data Sheet'!$A$19)=INT('Data Sheet'!$B$15),
        --(INT('Data Sheet'!$A$15) &amp; "." &amp; BR252),
        IF(AND((--(INT('Data Sheet'!$A$15) &amp; "." &amp; BR252)&gt;=--('Data Sheet'!$A$15)), (--(INT('Data Sheet'!$A$15) &amp; "." &amp; BR252)&lt;=--('Data Sheet'!$B$15))),
            --(INT('Data Sheet'!$A$15) &amp; "." &amp; BR252),
            --(INT('Data Sheet'!$B$15) &amp; "." &amp; BR252)
        )
    ),
    IF(BQ252&lt;&gt;"",
        IF(INT('Data Sheet'!$A$15)=INT('Data Sheet'!$B$15),
            --(INT('Data Sheet'!$A$15) &amp; "." &amp; LEFT(BQ252,3)),
            IF(AND((--(INT('Data Sheet'!$A$15) &amp; "." &amp; LEFT(BQ252,3))&gt;=--('Data Sheet'!$A$15)), (--(INT('Data Sheet'!$A$15) &amp; "." &amp; LEFT(BQ252,3))&lt;=--('Data Sheet'!$B$15))),
                --(INT('Data Sheet'!$A$15) &amp; "." &amp; LEFT(BQ252,3)),
                --(INT('Data Sheet'!$B$15) &amp; "." &amp; LEFT(BQ252,3))
            )
        ),
        "OK"
    )
)</f>
        <v>OK</v>
      </c>
      <c r="Q252" s="23" t="str">
        <f>IF(BS252&lt;&gt;"",
    IF(INT('Data Sheet'!$A$19)=INT('Data Sheet'!$B$15),
        --(INT('Data Sheet'!$A$15) &amp; "." &amp; BS252),
        IF(AND((--(INT('Data Sheet'!$A$15) &amp; "." &amp; BS252)&gt;=--('Data Sheet'!$A$15)), (--(INT('Data Sheet'!$A$15) &amp; "." &amp; BS252)&lt;=--('Data Sheet'!$B$15))),
            --(INT('Data Sheet'!$A$15) &amp; "." &amp; BS252),
            --(INT('Data Sheet'!$B$15) &amp; "." &amp; BS252)
        )
    ),
    IF(BQ252&lt;&gt;"",
        IF(INT('Data Sheet'!$A$15)=INT('Data Sheet'!$B$15),
            --(INT('Data Sheet'!$A$15) &amp; "." &amp; RIGHT(BQ252,3)),
            IF(AND((--(INT('Data Sheet'!$A$15) &amp; "." &amp; RIGHT(BQ252,3))&gt;=--('Data Sheet'!$A$15)), (--(INT('Data Sheet'!$A$15) &amp; "." &amp; RIGHT(BQ252,3))&lt;=--('Data Sheet'!$B$15))),
                --(INT('Data Sheet'!$A$15) &amp; "." &amp; RIGHT(BQ252,3)),
                --(INT('Data Sheet'!$B$15) &amp; "." &amp; RIGHT(BQ252,3))
            )
        ),
        "OK"
    )
)</f>
        <v>OK</v>
      </c>
      <c r="R252" s="19"/>
      <c r="S252" s="19"/>
      <c r="T252" s="19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1"/>
      <c r="AU252" s="21"/>
      <c r="AV252" s="21"/>
      <c r="AW252" s="22"/>
      <c r="AX252" s="99"/>
      <c r="AY252" s="20"/>
      <c r="AZ252" s="20"/>
      <c r="BA252" s="22"/>
      <c r="BB252">
        <v>244</v>
      </c>
      <c r="BC252" s="80"/>
      <c r="BD252" s="80"/>
      <c r="BE252" s="80"/>
      <c r="BF252" s="80"/>
      <c r="BG252" s="32" t="str">
        <f t="shared" si="37"/>
        <v/>
      </c>
      <c r="BH252" s="78">
        <f t="shared" si="35"/>
        <v>0</v>
      </c>
      <c r="BI252" s="2">
        <f t="shared" si="38"/>
        <v>0</v>
      </c>
      <c r="BJ252" s="2">
        <f t="shared" si="39"/>
        <v>0</v>
      </c>
      <c r="BK252" s="2">
        <f t="shared" si="36"/>
        <v>0</v>
      </c>
    </row>
    <row r="253" spans="2:63" ht="15" customHeight="1" x14ac:dyDescent="0.25">
      <c r="B253" s="14">
        <v>245</v>
      </c>
      <c r="C253" s="95" t="str">
        <f t="shared" si="40"/>
        <v/>
      </c>
      <c r="D253" s="15" t="str">
        <f t="shared" si="34"/>
        <v>OK</v>
      </c>
      <c r="E253" s="16" t="e">
        <f>VLOOKUP('Data Sheet'!$B$8,'Data Sheet'!$I$2:$J$9,2,FALSE)</f>
        <v>#N/A</v>
      </c>
      <c r="F253" s="16" t="str">
        <f t="shared" si="41"/>
        <v/>
      </c>
      <c r="G253" s="103">
        <f t="shared" si="42"/>
        <v>0</v>
      </c>
      <c r="H253" s="17" t="s">
        <v>26</v>
      </c>
      <c r="I253" s="17" t="s">
        <v>26</v>
      </c>
      <c r="J253" s="17" t="str">
        <f>IF('Data Sheet'!$B$9="NC-50","N/A","OK")</f>
        <v>OK</v>
      </c>
      <c r="K253" s="17" t="str">
        <f>IF('Data Sheet'!$B$9="NC-50","N/A","OK")</f>
        <v>OK</v>
      </c>
      <c r="L253" s="17" t="str">
        <f t="shared" si="43"/>
        <v>OK</v>
      </c>
      <c r="M253" s="17" t="str">
        <f t="shared" si="44"/>
        <v>OK</v>
      </c>
      <c r="N253" s="18" t="str">
        <f>IF(BO253&lt;&gt;"",
    IF(INT('Data Sheet'!$A$19)=INT('Data Sheet'!$B$19),
        --(INT('Data Sheet'!$A$19) &amp; "." &amp; BO253),
        IF(AND((--(INT('Data Sheet'!$A$19) &amp; "." &amp; BO253)&gt;=--('Data Sheet'!$A$19)), (--(INT('Data Sheet'!$A$19) &amp; "." &amp; BO253)&lt;=--('Data Sheet'!$B$19))),
            --(INT('Data Sheet'!$A$19) &amp; "." &amp; BO253),
            --(INT('Data Sheet'!$B$19) &amp; "." &amp; BO253)
        )
    ),
    IF(BN253&lt;&gt;"",
        IF(INT('Data Sheet'!$A$19)=INT('Data Sheet'!$B$19),
            --(INT('Data Sheet'!$A$19) &amp; "." &amp; LEFT(BN253,3)),
            IF(AND((--(INT('Data Sheet'!$A$19) &amp; "." &amp; LEFT(BN253,3))&gt;=--('Data Sheet'!$A$19)), (--(INT('Data Sheet'!$A$19) &amp; "." &amp; LEFT(BN253,3))&lt;=--('Data Sheet'!$B$19))),
                --(INT('Data Sheet'!$A$19) &amp; "." &amp; LEFT(BN253,3)),
                --(INT('Data Sheet'!$B$19) &amp; "." &amp; LEFT(BN253,3))
            )
        ),
        "OK"
    )
)</f>
        <v>OK</v>
      </c>
      <c r="O253" s="23" t="str">
        <f>IF(BP253&lt;&gt;"",
    IF(INT('Data Sheet'!$A$19)=INT('Data Sheet'!$B$19),
        --(INT('Data Sheet'!$A$19) &amp; "." &amp; BP253),
        IF(AND((--(INT('Data Sheet'!$A$19) &amp; "." &amp; BP253)&gt;=--('Data Sheet'!$A$19)), (--(INT('Data Sheet'!$A$19) &amp; "." &amp; BP253)&lt;=--('Data Sheet'!$B$19))),
            --(INT('Data Sheet'!$A$19) &amp; "." &amp; BP253),
            --(INT('Data Sheet'!$B$19) &amp; "." &amp; BP253)
        )
    ),
    IF(BN253&lt;&gt;"",
        IF(INT('Data Sheet'!$A$19)=INT('Data Sheet'!$B$19),
            --(INT('Data Sheet'!$A$19) &amp; "." &amp; RIGHT(BN253,3)),
            IF(AND((--(INT('Data Sheet'!$A$19) &amp; "." &amp; RIGHT(BN253,3))&gt;=--('Data Sheet'!$A$19)), (--(INT('Data Sheet'!$A$19) &amp; "." &amp; RIGHT(BN253,3))&lt;=--('Data Sheet'!$B$19))),
                --(INT('Data Sheet'!$A$19) &amp; "." &amp; RIGHT(BN253,3)),
                --(INT('Data Sheet'!$B$19) &amp; "." &amp; RIGHT(BN253,3))
            )
        ),
        "OK"
    )
)</f>
        <v>OK</v>
      </c>
      <c r="P253" s="23" t="str">
        <f>IF(BR253&lt;&gt;"",
    IF(INT('Data Sheet'!$A$19)=INT('Data Sheet'!$B$15),
        --(INT('Data Sheet'!$A$15) &amp; "." &amp; BR253),
        IF(AND((--(INT('Data Sheet'!$A$15) &amp; "." &amp; BR253)&gt;=--('Data Sheet'!$A$15)), (--(INT('Data Sheet'!$A$15) &amp; "." &amp; BR253)&lt;=--('Data Sheet'!$B$15))),
            --(INT('Data Sheet'!$A$15) &amp; "." &amp; BR253),
            --(INT('Data Sheet'!$B$15) &amp; "." &amp; BR253)
        )
    ),
    IF(BQ253&lt;&gt;"",
        IF(INT('Data Sheet'!$A$15)=INT('Data Sheet'!$B$15),
            --(INT('Data Sheet'!$A$15) &amp; "." &amp; LEFT(BQ253,3)),
            IF(AND((--(INT('Data Sheet'!$A$15) &amp; "." &amp; LEFT(BQ253,3))&gt;=--('Data Sheet'!$A$15)), (--(INT('Data Sheet'!$A$15) &amp; "." &amp; LEFT(BQ253,3))&lt;=--('Data Sheet'!$B$15))),
                --(INT('Data Sheet'!$A$15) &amp; "." &amp; LEFT(BQ253,3)),
                --(INT('Data Sheet'!$B$15) &amp; "." &amp; LEFT(BQ253,3))
            )
        ),
        "OK"
    )
)</f>
        <v>OK</v>
      </c>
      <c r="Q253" s="23" t="str">
        <f>IF(BS253&lt;&gt;"",
    IF(INT('Data Sheet'!$A$19)=INT('Data Sheet'!$B$15),
        --(INT('Data Sheet'!$A$15) &amp; "." &amp; BS253),
        IF(AND((--(INT('Data Sheet'!$A$15) &amp; "." &amp; BS253)&gt;=--('Data Sheet'!$A$15)), (--(INT('Data Sheet'!$A$15) &amp; "." &amp; BS253)&lt;=--('Data Sheet'!$B$15))),
            --(INT('Data Sheet'!$A$15) &amp; "." &amp; BS253),
            --(INT('Data Sheet'!$B$15) &amp; "." &amp; BS253)
        )
    ),
    IF(BQ253&lt;&gt;"",
        IF(INT('Data Sheet'!$A$15)=INT('Data Sheet'!$B$15),
            --(INT('Data Sheet'!$A$15) &amp; "." &amp; RIGHT(BQ253,3)),
            IF(AND((--(INT('Data Sheet'!$A$15) &amp; "." &amp; RIGHT(BQ253,3))&gt;=--('Data Sheet'!$A$15)), (--(INT('Data Sheet'!$A$15) &amp; "." &amp; RIGHT(BQ253,3))&lt;=--('Data Sheet'!$B$15))),
                --(INT('Data Sheet'!$A$15) &amp; "." &amp; RIGHT(BQ253,3)),
                --(INT('Data Sheet'!$B$15) &amp; "." &amp; RIGHT(BQ253,3))
            )
        ),
        "OK"
    )
)</f>
        <v>OK</v>
      </c>
      <c r="R253" s="19"/>
      <c r="S253" s="19"/>
      <c r="T253" s="19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1"/>
      <c r="AU253" s="21"/>
      <c r="AV253" s="21"/>
      <c r="AW253" s="22"/>
      <c r="AX253" s="99"/>
      <c r="AY253" s="20"/>
      <c r="AZ253" s="20"/>
      <c r="BA253" s="22"/>
      <c r="BB253">
        <v>245</v>
      </c>
      <c r="BC253" s="80"/>
      <c r="BD253" s="80"/>
      <c r="BE253" s="80"/>
      <c r="BF253" s="80"/>
      <c r="BG253" s="32" t="str">
        <f t="shared" si="37"/>
        <v/>
      </c>
      <c r="BH253" s="78">
        <f t="shared" si="35"/>
        <v>0</v>
      </c>
      <c r="BI253" s="2">
        <f t="shared" si="38"/>
        <v>0</v>
      </c>
      <c r="BJ253" s="2">
        <f t="shared" si="39"/>
        <v>0</v>
      </c>
      <c r="BK253" s="2">
        <f t="shared" si="36"/>
        <v>0</v>
      </c>
    </row>
    <row r="254" spans="2:63" ht="15" customHeight="1" x14ac:dyDescent="0.25">
      <c r="B254" s="14">
        <v>246</v>
      </c>
      <c r="C254" s="95" t="str">
        <f t="shared" si="40"/>
        <v/>
      </c>
      <c r="D254" s="15" t="str">
        <f t="shared" si="34"/>
        <v>OK</v>
      </c>
      <c r="E254" s="16" t="e">
        <f>VLOOKUP('Data Sheet'!$B$8,'Data Sheet'!$I$2:$J$9,2,FALSE)</f>
        <v>#N/A</v>
      </c>
      <c r="F254" s="16" t="str">
        <f t="shared" si="41"/>
        <v/>
      </c>
      <c r="G254" s="103">
        <f t="shared" si="42"/>
        <v>0</v>
      </c>
      <c r="H254" s="17" t="s">
        <v>26</v>
      </c>
      <c r="I254" s="17" t="s">
        <v>26</v>
      </c>
      <c r="J254" s="17" t="str">
        <f>IF('Data Sheet'!$B$9="NC-50","N/A","OK")</f>
        <v>OK</v>
      </c>
      <c r="K254" s="17" t="str">
        <f>IF('Data Sheet'!$B$9="NC-50","N/A","OK")</f>
        <v>OK</v>
      </c>
      <c r="L254" s="17" t="str">
        <f t="shared" si="43"/>
        <v>OK</v>
      </c>
      <c r="M254" s="17" t="str">
        <f t="shared" si="44"/>
        <v>OK</v>
      </c>
      <c r="N254" s="18" t="str">
        <f>IF(BO254&lt;&gt;"",
    IF(INT('Data Sheet'!$A$19)=INT('Data Sheet'!$B$19),
        --(INT('Data Sheet'!$A$19) &amp; "." &amp; BO254),
        IF(AND((--(INT('Data Sheet'!$A$19) &amp; "." &amp; BO254)&gt;=--('Data Sheet'!$A$19)), (--(INT('Data Sheet'!$A$19) &amp; "." &amp; BO254)&lt;=--('Data Sheet'!$B$19))),
            --(INT('Data Sheet'!$A$19) &amp; "." &amp; BO254),
            --(INT('Data Sheet'!$B$19) &amp; "." &amp; BO254)
        )
    ),
    IF(BN254&lt;&gt;"",
        IF(INT('Data Sheet'!$A$19)=INT('Data Sheet'!$B$19),
            --(INT('Data Sheet'!$A$19) &amp; "." &amp; LEFT(BN254,3)),
            IF(AND((--(INT('Data Sheet'!$A$19) &amp; "." &amp; LEFT(BN254,3))&gt;=--('Data Sheet'!$A$19)), (--(INT('Data Sheet'!$A$19) &amp; "." &amp; LEFT(BN254,3))&lt;=--('Data Sheet'!$B$19))),
                --(INT('Data Sheet'!$A$19) &amp; "." &amp; LEFT(BN254,3)),
                --(INT('Data Sheet'!$B$19) &amp; "." &amp; LEFT(BN254,3))
            )
        ),
        "OK"
    )
)</f>
        <v>OK</v>
      </c>
      <c r="O254" s="23" t="str">
        <f>IF(BP254&lt;&gt;"",
    IF(INT('Data Sheet'!$A$19)=INT('Data Sheet'!$B$19),
        --(INT('Data Sheet'!$A$19) &amp; "." &amp; BP254),
        IF(AND((--(INT('Data Sheet'!$A$19) &amp; "." &amp; BP254)&gt;=--('Data Sheet'!$A$19)), (--(INT('Data Sheet'!$A$19) &amp; "." &amp; BP254)&lt;=--('Data Sheet'!$B$19))),
            --(INT('Data Sheet'!$A$19) &amp; "." &amp; BP254),
            --(INT('Data Sheet'!$B$19) &amp; "." &amp; BP254)
        )
    ),
    IF(BN254&lt;&gt;"",
        IF(INT('Data Sheet'!$A$19)=INT('Data Sheet'!$B$19),
            --(INT('Data Sheet'!$A$19) &amp; "." &amp; RIGHT(BN254,3)),
            IF(AND((--(INT('Data Sheet'!$A$19) &amp; "." &amp; RIGHT(BN254,3))&gt;=--('Data Sheet'!$A$19)), (--(INT('Data Sheet'!$A$19) &amp; "." &amp; RIGHT(BN254,3))&lt;=--('Data Sheet'!$B$19))),
                --(INT('Data Sheet'!$A$19) &amp; "." &amp; RIGHT(BN254,3)),
                --(INT('Data Sheet'!$B$19) &amp; "." &amp; RIGHT(BN254,3))
            )
        ),
        "OK"
    )
)</f>
        <v>OK</v>
      </c>
      <c r="P254" s="23" t="str">
        <f>IF(BR254&lt;&gt;"",
    IF(INT('Data Sheet'!$A$19)=INT('Data Sheet'!$B$15),
        --(INT('Data Sheet'!$A$15) &amp; "." &amp; BR254),
        IF(AND((--(INT('Data Sheet'!$A$15) &amp; "." &amp; BR254)&gt;=--('Data Sheet'!$A$15)), (--(INT('Data Sheet'!$A$15) &amp; "." &amp; BR254)&lt;=--('Data Sheet'!$B$15))),
            --(INT('Data Sheet'!$A$15) &amp; "." &amp; BR254),
            --(INT('Data Sheet'!$B$15) &amp; "." &amp; BR254)
        )
    ),
    IF(BQ254&lt;&gt;"",
        IF(INT('Data Sheet'!$A$15)=INT('Data Sheet'!$B$15),
            --(INT('Data Sheet'!$A$15) &amp; "." &amp; LEFT(BQ254,3)),
            IF(AND((--(INT('Data Sheet'!$A$15) &amp; "." &amp; LEFT(BQ254,3))&gt;=--('Data Sheet'!$A$15)), (--(INT('Data Sheet'!$A$15) &amp; "." &amp; LEFT(BQ254,3))&lt;=--('Data Sheet'!$B$15))),
                --(INT('Data Sheet'!$A$15) &amp; "." &amp; LEFT(BQ254,3)),
                --(INT('Data Sheet'!$B$15) &amp; "." &amp; LEFT(BQ254,3))
            )
        ),
        "OK"
    )
)</f>
        <v>OK</v>
      </c>
      <c r="Q254" s="23" t="str">
        <f>IF(BS254&lt;&gt;"",
    IF(INT('Data Sheet'!$A$19)=INT('Data Sheet'!$B$15),
        --(INT('Data Sheet'!$A$15) &amp; "." &amp; BS254),
        IF(AND((--(INT('Data Sheet'!$A$15) &amp; "." &amp; BS254)&gt;=--('Data Sheet'!$A$15)), (--(INT('Data Sheet'!$A$15) &amp; "." &amp; BS254)&lt;=--('Data Sheet'!$B$15))),
            --(INT('Data Sheet'!$A$15) &amp; "." &amp; BS254),
            --(INT('Data Sheet'!$B$15) &amp; "." &amp; BS254)
        )
    ),
    IF(BQ254&lt;&gt;"",
        IF(INT('Data Sheet'!$A$15)=INT('Data Sheet'!$B$15),
            --(INT('Data Sheet'!$A$15) &amp; "." &amp; RIGHT(BQ254,3)),
            IF(AND((--(INT('Data Sheet'!$A$15) &amp; "." &amp; RIGHT(BQ254,3))&gt;=--('Data Sheet'!$A$15)), (--(INT('Data Sheet'!$A$15) &amp; "." &amp; RIGHT(BQ254,3))&lt;=--('Data Sheet'!$B$15))),
                --(INT('Data Sheet'!$A$15) &amp; "." &amp; RIGHT(BQ254,3)),
                --(INT('Data Sheet'!$B$15) &amp; "." &amp; RIGHT(BQ254,3))
            )
        ),
        "OK"
    )
)</f>
        <v>OK</v>
      </c>
      <c r="R254" s="19"/>
      <c r="S254" s="19"/>
      <c r="T254" s="19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1"/>
      <c r="AU254" s="21"/>
      <c r="AV254" s="21"/>
      <c r="AW254" s="22"/>
      <c r="AX254" s="99"/>
      <c r="AY254" s="20"/>
      <c r="AZ254" s="20"/>
      <c r="BA254" s="22"/>
      <c r="BB254">
        <v>246</v>
      </c>
      <c r="BC254" s="80"/>
      <c r="BD254" s="80"/>
      <c r="BE254" s="80"/>
      <c r="BF254" s="80"/>
      <c r="BG254" s="32" t="str">
        <f t="shared" si="37"/>
        <v/>
      </c>
      <c r="BH254" s="78">
        <f t="shared" si="35"/>
        <v>0</v>
      </c>
      <c r="BI254" s="2">
        <f t="shared" si="38"/>
        <v>0</v>
      </c>
      <c r="BJ254" s="2">
        <f t="shared" si="39"/>
        <v>0</v>
      </c>
      <c r="BK254" s="2">
        <f t="shared" si="36"/>
        <v>0</v>
      </c>
    </row>
    <row r="255" spans="2:63" ht="15" customHeight="1" x14ac:dyDescent="0.25">
      <c r="B255" s="14">
        <v>247</v>
      </c>
      <c r="C255" s="95" t="str">
        <f t="shared" si="40"/>
        <v/>
      </c>
      <c r="D255" s="15" t="str">
        <f t="shared" si="34"/>
        <v>OK</v>
      </c>
      <c r="E255" s="16" t="e">
        <f>VLOOKUP('Data Sheet'!$B$8,'Data Sheet'!$I$2:$J$9,2,FALSE)</f>
        <v>#N/A</v>
      </c>
      <c r="F255" s="16" t="str">
        <f t="shared" si="41"/>
        <v/>
      </c>
      <c r="G255" s="103">
        <f t="shared" si="42"/>
        <v>0</v>
      </c>
      <c r="H255" s="17" t="s">
        <v>26</v>
      </c>
      <c r="I255" s="17" t="s">
        <v>26</v>
      </c>
      <c r="J255" s="17" t="str">
        <f>IF('Data Sheet'!$B$9="NC-50","N/A","OK")</f>
        <v>OK</v>
      </c>
      <c r="K255" s="17" t="str">
        <f>IF('Data Sheet'!$B$9="NC-50","N/A","OK")</f>
        <v>OK</v>
      </c>
      <c r="L255" s="17" t="str">
        <f t="shared" si="43"/>
        <v>OK</v>
      </c>
      <c r="M255" s="17" t="str">
        <f t="shared" si="44"/>
        <v>OK</v>
      </c>
      <c r="N255" s="18" t="str">
        <f>IF(BO255&lt;&gt;"",
    IF(INT('Data Sheet'!$A$19)=INT('Data Sheet'!$B$19),
        --(INT('Data Sheet'!$A$19) &amp; "." &amp; BO255),
        IF(AND((--(INT('Data Sheet'!$A$19) &amp; "." &amp; BO255)&gt;=--('Data Sheet'!$A$19)), (--(INT('Data Sheet'!$A$19) &amp; "." &amp; BO255)&lt;=--('Data Sheet'!$B$19))),
            --(INT('Data Sheet'!$A$19) &amp; "." &amp; BO255),
            --(INT('Data Sheet'!$B$19) &amp; "." &amp; BO255)
        )
    ),
    IF(BN255&lt;&gt;"",
        IF(INT('Data Sheet'!$A$19)=INT('Data Sheet'!$B$19),
            --(INT('Data Sheet'!$A$19) &amp; "." &amp; LEFT(BN255,3)),
            IF(AND((--(INT('Data Sheet'!$A$19) &amp; "." &amp; LEFT(BN255,3))&gt;=--('Data Sheet'!$A$19)), (--(INT('Data Sheet'!$A$19) &amp; "." &amp; LEFT(BN255,3))&lt;=--('Data Sheet'!$B$19))),
                --(INT('Data Sheet'!$A$19) &amp; "." &amp; LEFT(BN255,3)),
                --(INT('Data Sheet'!$B$19) &amp; "." &amp; LEFT(BN255,3))
            )
        ),
        "OK"
    )
)</f>
        <v>OK</v>
      </c>
      <c r="O255" s="23" t="str">
        <f>IF(BP255&lt;&gt;"",
    IF(INT('Data Sheet'!$A$19)=INT('Data Sheet'!$B$19),
        --(INT('Data Sheet'!$A$19) &amp; "." &amp; BP255),
        IF(AND((--(INT('Data Sheet'!$A$19) &amp; "." &amp; BP255)&gt;=--('Data Sheet'!$A$19)), (--(INT('Data Sheet'!$A$19) &amp; "." &amp; BP255)&lt;=--('Data Sheet'!$B$19))),
            --(INT('Data Sheet'!$A$19) &amp; "." &amp; BP255),
            --(INT('Data Sheet'!$B$19) &amp; "." &amp; BP255)
        )
    ),
    IF(BN255&lt;&gt;"",
        IF(INT('Data Sheet'!$A$19)=INT('Data Sheet'!$B$19),
            --(INT('Data Sheet'!$A$19) &amp; "." &amp; RIGHT(BN255,3)),
            IF(AND((--(INT('Data Sheet'!$A$19) &amp; "." &amp; RIGHT(BN255,3))&gt;=--('Data Sheet'!$A$19)), (--(INT('Data Sheet'!$A$19) &amp; "." &amp; RIGHT(BN255,3))&lt;=--('Data Sheet'!$B$19))),
                --(INT('Data Sheet'!$A$19) &amp; "." &amp; RIGHT(BN255,3)),
                --(INT('Data Sheet'!$B$19) &amp; "." &amp; RIGHT(BN255,3))
            )
        ),
        "OK"
    )
)</f>
        <v>OK</v>
      </c>
      <c r="P255" s="23" t="str">
        <f>IF(BR255&lt;&gt;"",
    IF(INT('Data Sheet'!$A$19)=INT('Data Sheet'!$B$15),
        --(INT('Data Sheet'!$A$15) &amp; "." &amp; BR255),
        IF(AND((--(INT('Data Sheet'!$A$15) &amp; "." &amp; BR255)&gt;=--('Data Sheet'!$A$15)), (--(INT('Data Sheet'!$A$15) &amp; "." &amp; BR255)&lt;=--('Data Sheet'!$B$15))),
            --(INT('Data Sheet'!$A$15) &amp; "." &amp; BR255),
            --(INT('Data Sheet'!$B$15) &amp; "." &amp; BR255)
        )
    ),
    IF(BQ255&lt;&gt;"",
        IF(INT('Data Sheet'!$A$15)=INT('Data Sheet'!$B$15),
            --(INT('Data Sheet'!$A$15) &amp; "." &amp; LEFT(BQ255,3)),
            IF(AND((--(INT('Data Sheet'!$A$15) &amp; "." &amp; LEFT(BQ255,3))&gt;=--('Data Sheet'!$A$15)), (--(INT('Data Sheet'!$A$15) &amp; "." &amp; LEFT(BQ255,3))&lt;=--('Data Sheet'!$B$15))),
                --(INT('Data Sheet'!$A$15) &amp; "." &amp; LEFT(BQ255,3)),
                --(INT('Data Sheet'!$B$15) &amp; "." &amp; LEFT(BQ255,3))
            )
        ),
        "OK"
    )
)</f>
        <v>OK</v>
      </c>
      <c r="Q255" s="23" t="str">
        <f>IF(BS255&lt;&gt;"",
    IF(INT('Data Sheet'!$A$19)=INT('Data Sheet'!$B$15),
        --(INT('Data Sheet'!$A$15) &amp; "." &amp; BS255),
        IF(AND((--(INT('Data Sheet'!$A$15) &amp; "." &amp; BS255)&gt;=--('Data Sheet'!$A$15)), (--(INT('Data Sheet'!$A$15) &amp; "." &amp; BS255)&lt;=--('Data Sheet'!$B$15))),
            --(INT('Data Sheet'!$A$15) &amp; "." &amp; BS255),
            --(INT('Data Sheet'!$B$15) &amp; "." &amp; BS255)
        )
    ),
    IF(BQ255&lt;&gt;"",
        IF(INT('Data Sheet'!$A$15)=INT('Data Sheet'!$B$15),
            --(INT('Data Sheet'!$A$15) &amp; "." &amp; RIGHT(BQ255,3)),
            IF(AND((--(INT('Data Sheet'!$A$15) &amp; "." &amp; RIGHT(BQ255,3))&gt;=--('Data Sheet'!$A$15)), (--(INT('Data Sheet'!$A$15) &amp; "." &amp; RIGHT(BQ255,3))&lt;=--('Data Sheet'!$B$15))),
                --(INT('Data Sheet'!$A$15) &amp; "." &amp; RIGHT(BQ255,3)),
                --(INT('Data Sheet'!$B$15) &amp; "." &amp; RIGHT(BQ255,3))
            )
        ),
        "OK"
    )
)</f>
        <v>OK</v>
      </c>
      <c r="R255" s="19"/>
      <c r="S255" s="19"/>
      <c r="T255" s="19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1"/>
      <c r="AU255" s="21"/>
      <c r="AV255" s="21"/>
      <c r="AW255" s="22"/>
      <c r="AX255" s="99"/>
      <c r="AY255" s="20"/>
      <c r="AZ255" s="20"/>
      <c r="BA255" s="22"/>
      <c r="BB255">
        <v>247</v>
      </c>
      <c r="BC255" s="80"/>
      <c r="BD255" s="80"/>
      <c r="BE255" s="80"/>
      <c r="BF255" s="80"/>
      <c r="BG255" s="32" t="str">
        <f t="shared" si="37"/>
        <v/>
      </c>
      <c r="BH255" s="78">
        <f t="shared" si="35"/>
        <v>0</v>
      </c>
      <c r="BI255" s="2">
        <f t="shared" si="38"/>
        <v>0</v>
      </c>
      <c r="BJ255" s="2">
        <f t="shared" si="39"/>
        <v>0</v>
      </c>
      <c r="BK255" s="2">
        <f t="shared" si="36"/>
        <v>0</v>
      </c>
    </row>
    <row r="256" spans="2:63" ht="15" customHeight="1" x14ac:dyDescent="0.25">
      <c r="B256" s="14">
        <v>248</v>
      </c>
      <c r="C256" s="95" t="str">
        <f t="shared" si="40"/>
        <v/>
      </c>
      <c r="D256" s="15" t="str">
        <f t="shared" si="34"/>
        <v>OK</v>
      </c>
      <c r="E256" s="16" t="e">
        <f>VLOOKUP('Data Sheet'!$B$8,'Data Sheet'!$I$2:$J$9,2,FALSE)</f>
        <v>#N/A</v>
      </c>
      <c r="F256" s="16" t="str">
        <f t="shared" si="41"/>
        <v/>
      </c>
      <c r="G256" s="103">
        <f t="shared" si="42"/>
        <v>0</v>
      </c>
      <c r="H256" s="17" t="s">
        <v>26</v>
      </c>
      <c r="I256" s="17" t="s">
        <v>26</v>
      </c>
      <c r="J256" s="17" t="str">
        <f>IF('Data Sheet'!$B$9="NC-50","N/A","OK")</f>
        <v>OK</v>
      </c>
      <c r="K256" s="17" t="str">
        <f>IF('Data Sheet'!$B$9="NC-50","N/A","OK")</f>
        <v>OK</v>
      </c>
      <c r="L256" s="17" t="str">
        <f t="shared" si="43"/>
        <v>OK</v>
      </c>
      <c r="M256" s="17" t="str">
        <f t="shared" si="44"/>
        <v>OK</v>
      </c>
      <c r="N256" s="18" t="str">
        <f>IF(BO256&lt;&gt;"",
    IF(INT('Data Sheet'!$A$19)=INT('Data Sheet'!$B$19),
        --(INT('Data Sheet'!$A$19) &amp; "." &amp; BO256),
        IF(AND((--(INT('Data Sheet'!$A$19) &amp; "." &amp; BO256)&gt;=--('Data Sheet'!$A$19)), (--(INT('Data Sheet'!$A$19) &amp; "." &amp; BO256)&lt;=--('Data Sheet'!$B$19))),
            --(INT('Data Sheet'!$A$19) &amp; "." &amp; BO256),
            --(INT('Data Sheet'!$B$19) &amp; "." &amp; BO256)
        )
    ),
    IF(BN256&lt;&gt;"",
        IF(INT('Data Sheet'!$A$19)=INT('Data Sheet'!$B$19),
            --(INT('Data Sheet'!$A$19) &amp; "." &amp; LEFT(BN256,3)),
            IF(AND((--(INT('Data Sheet'!$A$19) &amp; "." &amp; LEFT(BN256,3))&gt;=--('Data Sheet'!$A$19)), (--(INT('Data Sheet'!$A$19) &amp; "." &amp; LEFT(BN256,3))&lt;=--('Data Sheet'!$B$19))),
                --(INT('Data Sheet'!$A$19) &amp; "." &amp; LEFT(BN256,3)),
                --(INT('Data Sheet'!$B$19) &amp; "." &amp; LEFT(BN256,3))
            )
        ),
        "OK"
    )
)</f>
        <v>OK</v>
      </c>
      <c r="O256" s="23" t="str">
        <f>IF(BP256&lt;&gt;"",
    IF(INT('Data Sheet'!$A$19)=INT('Data Sheet'!$B$19),
        --(INT('Data Sheet'!$A$19) &amp; "." &amp; BP256),
        IF(AND((--(INT('Data Sheet'!$A$19) &amp; "." &amp; BP256)&gt;=--('Data Sheet'!$A$19)), (--(INT('Data Sheet'!$A$19) &amp; "." &amp; BP256)&lt;=--('Data Sheet'!$B$19))),
            --(INT('Data Sheet'!$A$19) &amp; "." &amp; BP256),
            --(INT('Data Sheet'!$B$19) &amp; "." &amp; BP256)
        )
    ),
    IF(BN256&lt;&gt;"",
        IF(INT('Data Sheet'!$A$19)=INT('Data Sheet'!$B$19),
            --(INT('Data Sheet'!$A$19) &amp; "." &amp; RIGHT(BN256,3)),
            IF(AND((--(INT('Data Sheet'!$A$19) &amp; "." &amp; RIGHT(BN256,3))&gt;=--('Data Sheet'!$A$19)), (--(INT('Data Sheet'!$A$19) &amp; "." &amp; RIGHT(BN256,3))&lt;=--('Data Sheet'!$B$19))),
                --(INT('Data Sheet'!$A$19) &amp; "." &amp; RIGHT(BN256,3)),
                --(INT('Data Sheet'!$B$19) &amp; "." &amp; RIGHT(BN256,3))
            )
        ),
        "OK"
    )
)</f>
        <v>OK</v>
      </c>
      <c r="P256" s="23" t="str">
        <f>IF(BR256&lt;&gt;"",
    IF(INT('Data Sheet'!$A$19)=INT('Data Sheet'!$B$15),
        --(INT('Data Sheet'!$A$15) &amp; "." &amp; BR256),
        IF(AND((--(INT('Data Sheet'!$A$15) &amp; "." &amp; BR256)&gt;=--('Data Sheet'!$A$15)), (--(INT('Data Sheet'!$A$15) &amp; "." &amp; BR256)&lt;=--('Data Sheet'!$B$15))),
            --(INT('Data Sheet'!$A$15) &amp; "." &amp; BR256),
            --(INT('Data Sheet'!$B$15) &amp; "." &amp; BR256)
        )
    ),
    IF(BQ256&lt;&gt;"",
        IF(INT('Data Sheet'!$A$15)=INT('Data Sheet'!$B$15),
            --(INT('Data Sheet'!$A$15) &amp; "." &amp; LEFT(BQ256,3)),
            IF(AND((--(INT('Data Sheet'!$A$15) &amp; "." &amp; LEFT(BQ256,3))&gt;=--('Data Sheet'!$A$15)), (--(INT('Data Sheet'!$A$15) &amp; "." &amp; LEFT(BQ256,3))&lt;=--('Data Sheet'!$B$15))),
                --(INT('Data Sheet'!$A$15) &amp; "." &amp; LEFT(BQ256,3)),
                --(INT('Data Sheet'!$B$15) &amp; "." &amp; LEFT(BQ256,3))
            )
        ),
        "OK"
    )
)</f>
        <v>OK</v>
      </c>
      <c r="Q256" s="23" t="str">
        <f>IF(BS256&lt;&gt;"",
    IF(INT('Data Sheet'!$A$19)=INT('Data Sheet'!$B$15),
        --(INT('Data Sheet'!$A$15) &amp; "." &amp; BS256),
        IF(AND((--(INT('Data Sheet'!$A$15) &amp; "." &amp; BS256)&gt;=--('Data Sheet'!$A$15)), (--(INT('Data Sheet'!$A$15) &amp; "." &amp; BS256)&lt;=--('Data Sheet'!$B$15))),
            --(INT('Data Sheet'!$A$15) &amp; "." &amp; BS256),
            --(INT('Data Sheet'!$B$15) &amp; "." &amp; BS256)
        )
    ),
    IF(BQ256&lt;&gt;"",
        IF(INT('Data Sheet'!$A$15)=INT('Data Sheet'!$B$15),
            --(INT('Data Sheet'!$A$15) &amp; "." &amp; RIGHT(BQ256,3)),
            IF(AND((--(INT('Data Sheet'!$A$15) &amp; "." &amp; RIGHT(BQ256,3))&gt;=--('Data Sheet'!$A$15)), (--(INT('Data Sheet'!$A$15) &amp; "." &amp; RIGHT(BQ256,3))&lt;=--('Data Sheet'!$B$15))),
                --(INT('Data Sheet'!$A$15) &amp; "." &amp; RIGHT(BQ256,3)),
                --(INT('Data Sheet'!$B$15) &amp; "." &amp; RIGHT(BQ256,3))
            )
        ),
        "OK"
    )
)</f>
        <v>OK</v>
      </c>
      <c r="R256" s="19"/>
      <c r="S256" s="19"/>
      <c r="T256" s="19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1"/>
      <c r="AU256" s="21"/>
      <c r="AV256" s="21"/>
      <c r="AW256" s="22"/>
      <c r="AX256" s="99"/>
      <c r="AY256" s="20"/>
      <c r="AZ256" s="20"/>
      <c r="BA256" s="22"/>
      <c r="BB256">
        <v>248</v>
      </c>
      <c r="BC256" s="80"/>
      <c r="BD256" s="80"/>
      <c r="BE256" s="80"/>
      <c r="BF256" s="80"/>
      <c r="BG256" s="32" t="str">
        <f t="shared" si="37"/>
        <v/>
      </c>
      <c r="BH256" s="78">
        <f t="shared" si="35"/>
        <v>0</v>
      </c>
      <c r="BI256" s="2">
        <f t="shared" si="38"/>
        <v>0</v>
      </c>
      <c r="BJ256" s="2">
        <f t="shared" si="39"/>
        <v>0</v>
      </c>
      <c r="BK256" s="2">
        <f t="shared" si="36"/>
        <v>0</v>
      </c>
    </row>
    <row r="257" spans="2:63" ht="15" customHeight="1" x14ac:dyDescent="0.25">
      <c r="B257" s="14">
        <v>249</v>
      </c>
      <c r="C257" s="95" t="str">
        <f t="shared" si="40"/>
        <v/>
      </c>
      <c r="D257" s="15" t="str">
        <f t="shared" si="34"/>
        <v>OK</v>
      </c>
      <c r="E257" s="16" t="e">
        <f>VLOOKUP('Data Sheet'!$B$8,'Data Sheet'!$I$2:$J$9,2,FALSE)</f>
        <v>#N/A</v>
      </c>
      <c r="F257" s="16" t="str">
        <f t="shared" si="41"/>
        <v/>
      </c>
      <c r="G257" s="103">
        <f t="shared" si="42"/>
        <v>0</v>
      </c>
      <c r="H257" s="17" t="s">
        <v>26</v>
      </c>
      <c r="I257" s="17" t="s">
        <v>26</v>
      </c>
      <c r="J257" s="17" t="str">
        <f>IF('Data Sheet'!$B$9="NC-50","N/A","OK")</f>
        <v>OK</v>
      </c>
      <c r="K257" s="17" t="str">
        <f>IF('Data Sheet'!$B$9="NC-50","N/A","OK")</f>
        <v>OK</v>
      </c>
      <c r="L257" s="17" t="str">
        <f t="shared" si="43"/>
        <v>OK</v>
      </c>
      <c r="M257" s="17" t="str">
        <f t="shared" si="44"/>
        <v>OK</v>
      </c>
      <c r="N257" s="18" t="str">
        <f>IF(BO257&lt;&gt;"",
    IF(INT('Data Sheet'!$A$19)=INT('Data Sheet'!$B$19),
        --(INT('Data Sheet'!$A$19) &amp; "." &amp; BO257),
        IF(AND((--(INT('Data Sheet'!$A$19) &amp; "." &amp; BO257)&gt;=--('Data Sheet'!$A$19)), (--(INT('Data Sheet'!$A$19) &amp; "." &amp; BO257)&lt;=--('Data Sheet'!$B$19))),
            --(INT('Data Sheet'!$A$19) &amp; "." &amp; BO257),
            --(INT('Data Sheet'!$B$19) &amp; "." &amp; BO257)
        )
    ),
    IF(BN257&lt;&gt;"",
        IF(INT('Data Sheet'!$A$19)=INT('Data Sheet'!$B$19),
            --(INT('Data Sheet'!$A$19) &amp; "." &amp; LEFT(BN257,3)),
            IF(AND((--(INT('Data Sheet'!$A$19) &amp; "." &amp; LEFT(BN257,3))&gt;=--('Data Sheet'!$A$19)), (--(INT('Data Sheet'!$A$19) &amp; "." &amp; LEFT(BN257,3))&lt;=--('Data Sheet'!$B$19))),
                --(INT('Data Sheet'!$A$19) &amp; "." &amp; LEFT(BN257,3)),
                --(INT('Data Sheet'!$B$19) &amp; "." &amp; LEFT(BN257,3))
            )
        ),
        "OK"
    )
)</f>
        <v>OK</v>
      </c>
      <c r="O257" s="23" t="str">
        <f>IF(BP257&lt;&gt;"",
    IF(INT('Data Sheet'!$A$19)=INT('Data Sheet'!$B$19),
        --(INT('Data Sheet'!$A$19) &amp; "." &amp; BP257),
        IF(AND((--(INT('Data Sheet'!$A$19) &amp; "." &amp; BP257)&gt;=--('Data Sheet'!$A$19)), (--(INT('Data Sheet'!$A$19) &amp; "." &amp; BP257)&lt;=--('Data Sheet'!$B$19))),
            --(INT('Data Sheet'!$A$19) &amp; "." &amp; BP257),
            --(INT('Data Sheet'!$B$19) &amp; "." &amp; BP257)
        )
    ),
    IF(BN257&lt;&gt;"",
        IF(INT('Data Sheet'!$A$19)=INT('Data Sheet'!$B$19),
            --(INT('Data Sheet'!$A$19) &amp; "." &amp; RIGHT(BN257,3)),
            IF(AND((--(INT('Data Sheet'!$A$19) &amp; "." &amp; RIGHT(BN257,3))&gt;=--('Data Sheet'!$A$19)), (--(INT('Data Sheet'!$A$19) &amp; "." &amp; RIGHT(BN257,3))&lt;=--('Data Sheet'!$B$19))),
                --(INT('Data Sheet'!$A$19) &amp; "." &amp; RIGHT(BN257,3)),
                --(INT('Data Sheet'!$B$19) &amp; "." &amp; RIGHT(BN257,3))
            )
        ),
        "OK"
    )
)</f>
        <v>OK</v>
      </c>
      <c r="P257" s="23" t="str">
        <f>IF(BR257&lt;&gt;"",
    IF(INT('Data Sheet'!$A$19)=INT('Data Sheet'!$B$15),
        --(INT('Data Sheet'!$A$15) &amp; "." &amp; BR257),
        IF(AND((--(INT('Data Sheet'!$A$15) &amp; "." &amp; BR257)&gt;=--('Data Sheet'!$A$15)), (--(INT('Data Sheet'!$A$15) &amp; "." &amp; BR257)&lt;=--('Data Sheet'!$B$15))),
            --(INT('Data Sheet'!$A$15) &amp; "." &amp; BR257),
            --(INT('Data Sheet'!$B$15) &amp; "." &amp; BR257)
        )
    ),
    IF(BQ257&lt;&gt;"",
        IF(INT('Data Sheet'!$A$15)=INT('Data Sheet'!$B$15),
            --(INT('Data Sheet'!$A$15) &amp; "." &amp; LEFT(BQ257,3)),
            IF(AND((--(INT('Data Sheet'!$A$15) &amp; "." &amp; LEFT(BQ257,3))&gt;=--('Data Sheet'!$A$15)), (--(INT('Data Sheet'!$A$15) &amp; "." &amp; LEFT(BQ257,3))&lt;=--('Data Sheet'!$B$15))),
                --(INT('Data Sheet'!$A$15) &amp; "." &amp; LEFT(BQ257,3)),
                --(INT('Data Sheet'!$B$15) &amp; "." &amp; LEFT(BQ257,3))
            )
        ),
        "OK"
    )
)</f>
        <v>OK</v>
      </c>
      <c r="Q257" s="23" t="str">
        <f>IF(BS257&lt;&gt;"",
    IF(INT('Data Sheet'!$A$19)=INT('Data Sheet'!$B$15),
        --(INT('Data Sheet'!$A$15) &amp; "." &amp; BS257),
        IF(AND((--(INT('Data Sheet'!$A$15) &amp; "." &amp; BS257)&gt;=--('Data Sheet'!$A$15)), (--(INT('Data Sheet'!$A$15) &amp; "." &amp; BS257)&lt;=--('Data Sheet'!$B$15))),
            --(INT('Data Sheet'!$A$15) &amp; "." &amp; BS257),
            --(INT('Data Sheet'!$B$15) &amp; "." &amp; BS257)
        )
    ),
    IF(BQ257&lt;&gt;"",
        IF(INT('Data Sheet'!$A$15)=INT('Data Sheet'!$B$15),
            --(INT('Data Sheet'!$A$15) &amp; "." &amp; RIGHT(BQ257,3)),
            IF(AND((--(INT('Data Sheet'!$A$15) &amp; "." &amp; RIGHT(BQ257,3))&gt;=--('Data Sheet'!$A$15)), (--(INT('Data Sheet'!$A$15) &amp; "." &amp; RIGHT(BQ257,3))&lt;=--('Data Sheet'!$B$15))),
                --(INT('Data Sheet'!$A$15) &amp; "." &amp; RIGHT(BQ257,3)),
                --(INT('Data Sheet'!$B$15) &amp; "." &amp; RIGHT(BQ257,3))
            )
        ),
        "OK"
    )
)</f>
        <v>OK</v>
      </c>
      <c r="R257" s="19"/>
      <c r="S257" s="19"/>
      <c r="T257" s="19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1"/>
      <c r="AU257" s="21"/>
      <c r="AV257" s="21"/>
      <c r="AW257" s="22"/>
      <c r="AX257" s="99"/>
      <c r="AY257" s="20"/>
      <c r="AZ257" s="20"/>
      <c r="BA257" s="22"/>
      <c r="BB257">
        <v>249</v>
      </c>
      <c r="BC257" s="80"/>
      <c r="BD257" s="80"/>
      <c r="BE257" s="80"/>
      <c r="BF257" s="80"/>
      <c r="BG257" s="32" t="str">
        <f t="shared" si="37"/>
        <v/>
      </c>
      <c r="BH257" s="78">
        <f t="shared" si="35"/>
        <v>0</v>
      </c>
      <c r="BI257" s="2">
        <f t="shared" si="38"/>
        <v>0</v>
      </c>
      <c r="BJ257" s="2">
        <f t="shared" si="39"/>
        <v>0</v>
      </c>
      <c r="BK257" s="2">
        <f t="shared" si="36"/>
        <v>0</v>
      </c>
    </row>
    <row r="258" spans="2:63" ht="15" customHeight="1" x14ac:dyDescent="0.25">
      <c r="B258" s="14">
        <v>250</v>
      </c>
      <c r="C258" s="95" t="str">
        <f t="shared" si="40"/>
        <v/>
      </c>
      <c r="D258" s="15" t="str">
        <f t="shared" si="34"/>
        <v>OK</v>
      </c>
      <c r="E258" s="16" t="e">
        <f>VLOOKUP('Data Sheet'!$B$8,'Data Sheet'!$I$2:$J$9,2,FALSE)</f>
        <v>#N/A</v>
      </c>
      <c r="F258" s="16" t="str">
        <f t="shared" si="41"/>
        <v/>
      </c>
      <c r="G258" s="103">
        <f t="shared" si="42"/>
        <v>0</v>
      </c>
      <c r="H258" s="17" t="s">
        <v>26</v>
      </c>
      <c r="I258" s="17" t="s">
        <v>26</v>
      </c>
      <c r="J258" s="17" t="str">
        <f>IF('Data Sheet'!$B$9="NC-50","N/A","OK")</f>
        <v>OK</v>
      </c>
      <c r="K258" s="17" t="str">
        <f>IF('Data Sheet'!$B$9="NC-50","N/A","OK")</f>
        <v>OK</v>
      </c>
      <c r="L258" s="17" t="str">
        <f t="shared" si="43"/>
        <v>OK</v>
      </c>
      <c r="M258" s="17" t="str">
        <f t="shared" si="44"/>
        <v>OK</v>
      </c>
      <c r="N258" s="18" t="str">
        <f>IF(BO258&lt;&gt;"",
    IF(INT('Data Sheet'!$A$19)=INT('Data Sheet'!$B$19),
        --(INT('Data Sheet'!$A$19) &amp; "." &amp; BO258),
        IF(AND((--(INT('Data Sheet'!$A$19) &amp; "." &amp; BO258)&gt;=--('Data Sheet'!$A$19)), (--(INT('Data Sheet'!$A$19) &amp; "." &amp; BO258)&lt;=--('Data Sheet'!$B$19))),
            --(INT('Data Sheet'!$A$19) &amp; "." &amp; BO258),
            --(INT('Data Sheet'!$B$19) &amp; "." &amp; BO258)
        )
    ),
    IF(BN258&lt;&gt;"",
        IF(INT('Data Sheet'!$A$19)=INT('Data Sheet'!$B$19),
            --(INT('Data Sheet'!$A$19) &amp; "." &amp; LEFT(BN258,3)),
            IF(AND((--(INT('Data Sheet'!$A$19) &amp; "." &amp; LEFT(BN258,3))&gt;=--('Data Sheet'!$A$19)), (--(INT('Data Sheet'!$A$19) &amp; "." &amp; LEFT(BN258,3))&lt;=--('Data Sheet'!$B$19))),
                --(INT('Data Sheet'!$A$19) &amp; "." &amp; LEFT(BN258,3)),
                --(INT('Data Sheet'!$B$19) &amp; "." &amp; LEFT(BN258,3))
            )
        ),
        "OK"
    )
)</f>
        <v>OK</v>
      </c>
      <c r="O258" s="23" t="str">
        <f>IF(BP258&lt;&gt;"",
    IF(INT('Data Sheet'!$A$19)=INT('Data Sheet'!$B$19),
        --(INT('Data Sheet'!$A$19) &amp; "." &amp; BP258),
        IF(AND((--(INT('Data Sheet'!$A$19) &amp; "." &amp; BP258)&gt;=--('Data Sheet'!$A$19)), (--(INT('Data Sheet'!$A$19) &amp; "." &amp; BP258)&lt;=--('Data Sheet'!$B$19))),
            --(INT('Data Sheet'!$A$19) &amp; "." &amp; BP258),
            --(INT('Data Sheet'!$B$19) &amp; "." &amp; BP258)
        )
    ),
    IF(BN258&lt;&gt;"",
        IF(INT('Data Sheet'!$A$19)=INT('Data Sheet'!$B$19),
            --(INT('Data Sheet'!$A$19) &amp; "." &amp; RIGHT(BN258,3)),
            IF(AND((--(INT('Data Sheet'!$A$19) &amp; "." &amp; RIGHT(BN258,3))&gt;=--('Data Sheet'!$A$19)), (--(INT('Data Sheet'!$A$19) &amp; "." &amp; RIGHT(BN258,3))&lt;=--('Data Sheet'!$B$19))),
                --(INT('Data Sheet'!$A$19) &amp; "." &amp; RIGHT(BN258,3)),
                --(INT('Data Sheet'!$B$19) &amp; "." &amp; RIGHT(BN258,3))
            )
        ),
        "OK"
    )
)</f>
        <v>OK</v>
      </c>
      <c r="P258" s="23" t="str">
        <f>IF(BR258&lt;&gt;"",
    IF(INT('Data Sheet'!$A$19)=INT('Data Sheet'!$B$15),
        --(INT('Data Sheet'!$A$15) &amp; "." &amp; BR258),
        IF(AND((--(INT('Data Sheet'!$A$15) &amp; "." &amp; BR258)&gt;=--('Data Sheet'!$A$15)), (--(INT('Data Sheet'!$A$15) &amp; "." &amp; BR258)&lt;=--('Data Sheet'!$B$15))),
            --(INT('Data Sheet'!$A$15) &amp; "." &amp; BR258),
            --(INT('Data Sheet'!$B$15) &amp; "." &amp; BR258)
        )
    ),
    IF(BQ258&lt;&gt;"",
        IF(INT('Data Sheet'!$A$15)=INT('Data Sheet'!$B$15),
            --(INT('Data Sheet'!$A$15) &amp; "." &amp; LEFT(BQ258,3)),
            IF(AND((--(INT('Data Sheet'!$A$15) &amp; "." &amp; LEFT(BQ258,3))&gt;=--('Data Sheet'!$A$15)), (--(INT('Data Sheet'!$A$15) &amp; "." &amp; LEFT(BQ258,3))&lt;=--('Data Sheet'!$B$15))),
                --(INT('Data Sheet'!$A$15) &amp; "." &amp; LEFT(BQ258,3)),
                --(INT('Data Sheet'!$B$15) &amp; "." &amp; LEFT(BQ258,3))
            )
        ),
        "OK"
    )
)</f>
        <v>OK</v>
      </c>
      <c r="Q258" s="23" t="str">
        <f>IF(BS258&lt;&gt;"",
    IF(INT('Data Sheet'!$A$19)=INT('Data Sheet'!$B$15),
        --(INT('Data Sheet'!$A$15) &amp; "." &amp; BS258),
        IF(AND((--(INT('Data Sheet'!$A$15) &amp; "." &amp; BS258)&gt;=--('Data Sheet'!$A$15)), (--(INT('Data Sheet'!$A$15) &amp; "." &amp; BS258)&lt;=--('Data Sheet'!$B$15))),
            --(INT('Data Sheet'!$A$15) &amp; "." &amp; BS258),
            --(INT('Data Sheet'!$B$15) &amp; "." &amp; BS258)
        )
    ),
    IF(BQ258&lt;&gt;"",
        IF(INT('Data Sheet'!$A$15)=INT('Data Sheet'!$B$15),
            --(INT('Data Sheet'!$A$15) &amp; "." &amp; RIGHT(BQ258,3)),
            IF(AND((--(INT('Data Sheet'!$A$15) &amp; "." &amp; RIGHT(BQ258,3))&gt;=--('Data Sheet'!$A$15)), (--(INT('Data Sheet'!$A$15) &amp; "." &amp; RIGHT(BQ258,3))&lt;=--('Data Sheet'!$B$15))),
                --(INT('Data Sheet'!$A$15) &amp; "." &amp; RIGHT(BQ258,3)),
                --(INT('Data Sheet'!$B$15) &amp; "." &amp; RIGHT(BQ258,3))
            )
        ),
        "OK"
    )
)</f>
        <v>OK</v>
      </c>
      <c r="R258" s="19"/>
      <c r="S258" s="19"/>
      <c r="T258" s="19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1"/>
      <c r="AU258" s="21"/>
      <c r="AV258" s="21"/>
      <c r="AW258" s="22"/>
      <c r="AX258" s="99"/>
      <c r="AY258" s="20"/>
      <c r="AZ258" s="20"/>
      <c r="BA258" s="22"/>
      <c r="BB258">
        <v>250</v>
      </c>
      <c r="BC258" s="80"/>
      <c r="BD258" s="80"/>
      <c r="BE258" s="80"/>
      <c r="BF258" s="80"/>
      <c r="BG258" s="32" t="str">
        <f t="shared" si="37"/>
        <v/>
      </c>
      <c r="BH258" s="78">
        <f t="shared" si="35"/>
        <v>0</v>
      </c>
      <c r="BI258" s="2">
        <f t="shared" si="38"/>
        <v>0</v>
      </c>
      <c r="BJ258" s="2">
        <f t="shared" si="39"/>
        <v>0</v>
      </c>
      <c r="BK258" s="2">
        <f t="shared" si="36"/>
        <v>0</v>
      </c>
    </row>
    <row r="259" spans="2:63" ht="15" customHeight="1" x14ac:dyDescent="0.25">
      <c r="B259" s="14">
        <v>251</v>
      </c>
      <c r="C259" s="95" t="str">
        <f t="shared" si="40"/>
        <v/>
      </c>
      <c r="D259" s="15" t="str">
        <f t="shared" si="34"/>
        <v>OK</v>
      </c>
      <c r="E259" s="16" t="e">
        <f>VLOOKUP('Data Sheet'!$B$8,'Data Sheet'!$I$2:$J$9,2,FALSE)</f>
        <v>#N/A</v>
      </c>
      <c r="F259" s="16" t="str">
        <f t="shared" si="41"/>
        <v/>
      </c>
      <c r="G259" s="103">
        <f t="shared" si="42"/>
        <v>0</v>
      </c>
      <c r="H259" s="17" t="s">
        <v>26</v>
      </c>
      <c r="I259" s="17" t="s">
        <v>26</v>
      </c>
      <c r="J259" s="17" t="str">
        <f>IF('Data Sheet'!$B$9="NC-50","N/A","OK")</f>
        <v>OK</v>
      </c>
      <c r="K259" s="17" t="str">
        <f>IF('Data Sheet'!$B$9="NC-50","N/A","OK")</f>
        <v>OK</v>
      </c>
      <c r="L259" s="17" t="str">
        <f t="shared" si="43"/>
        <v>OK</v>
      </c>
      <c r="M259" s="17" t="str">
        <f t="shared" si="44"/>
        <v>OK</v>
      </c>
      <c r="N259" s="18" t="str">
        <f>IF(BO259&lt;&gt;"",
    IF(INT('Data Sheet'!$A$19)=INT('Data Sheet'!$B$19),
        --(INT('Data Sheet'!$A$19) &amp; "." &amp; BO259),
        IF(AND((--(INT('Data Sheet'!$A$19) &amp; "." &amp; BO259)&gt;=--('Data Sheet'!$A$19)), (--(INT('Data Sheet'!$A$19) &amp; "." &amp; BO259)&lt;=--('Data Sheet'!$B$19))),
            --(INT('Data Sheet'!$A$19) &amp; "." &amp; BO259),
            --(INT('Data Sheet'!$B$19) &amp; "." &amp; BO259)
        )
    ),
    IF(BN259&lt;&gt;"",
        IF(INT('Data Sheet'!$A$19)=INT('Data Sheet'!$B$19),
            --(INT('Data Sheet'!$A$19) &amp; "." &amp; LEFT(BN259,3)),
            IF(AND((--(INT('Data Sheet'!$A$19) &amp; "." &amp; LEFT(BN259,3))&gt;=--('Data Sheet'!$A$19)), (--(INT('Data Sheet'!$A$19) &amp; "." &amp; LEFT(BN259,3))&lt;=--('Data Sheet'!$B$19))),
                --(INT('Data Sheet'!$A$19) &amp; "." &amp; LEFT(BN259,3)),
                --(INT('Data Sheet'!$B$19) &amp; "." &amp; LEFT(BN259,3))
            )
        ),
        "OK"
    )
)</f>
        <v>OK</v>
      </c>
      <c r="O259" s="23" t="str">
        <f>IF(BP259&lt;&gt;"",
    IF(INT('Data Sheet'!$A$19)=INT('Data Sheet'!$B$19),
        --(INT('Data Sheet'!$A$19) &amp; "." &amp; BP259),
        IF(AND((--(INT('Data Sheet'!$A$19) &amp; "." &amp; BP259)&gt;=--('Data Sheet'!$A$19)), (--(INT('Data Sheet'!$A$19) &amp; "." &amp; BP259)&lt;=--('Data Sheet'!$B$19))),
            --(INT('Data Sheet'!$A$19) &amp; "." &amp; BP259),
            --(INT('Data Sheet'!$B$19) &amp; "." &amp; BP259)
        )
    ),
    IF(BN259&lt;&gt;"",
        IF(INT('Data Sheet'!$A$19)=INT('Data Sheet'!$B$19),
            --(INT('Data Sheet'!$A$19) &amp; "." &amp; RIGHT(BN259,3)),
            IF(AND((--(INT('Data Sheet'!$A$19) &amp; "." &amp; RIGHT(BN259,3))&gt;=--('Data Sheet'!$A$19)), (--(INT('Data Sheet'!$A$19) &amp; "." &amp; RIGHT(BN259,3))&lt;=--('Data Sheet'!$B$19))),
                --(INT('Data Sheet'!$A$19) &amp; "." &amp; RIGHT(BN259,3)),
                --(INT('Data Sheet'!$B$19) &amp; "." &amp; RIGHT(BN259,3))
            )
        ),
        "OK"
    )
)</f>
        <v>OK</v>
      </c>
      <c r="P259" s="23" t="str">
        <f>IF(BR259&lt;&gt;"",
    IF(INT('Data Sheet'!$A$19)=INT('Data Sheet'!$B$15),
        --(INT('Data Sheet'!$A$15) &amp; "." &amp; BR259),
        IF(AND((--(INT('Data Sheet'!$A$15) &amp; "." &amp; BR259)&gt;=--('Data Sheet'!$A$15)), (--(INT('Data Sheet'!$A$15) &amp; "." &amp; BR259)&lt;=--('Data Sheet'!$B$15))),
            --(INT('Data Sheet'!$A$15) &amp; "." &amp; BR259),
            --(INT('Data Sheet'!$B$15) &amp; "." &amp; BR259)
        )
    ),
    IF(BQ259&lt;&gt;"",
        IF(INT('Data Sheet'!$A$15)=INT('Data Sheet'!$B$15),
            --(INT('Data Sheet'!$A$15) &amp; "." &amp; LEFT(BQ259,3)),
            IF(AND((--(INT('Data Sheet'!$A$15) &amp; "." &amp; LEFT(BQ259,3))&gt;=--('Data Sheet'!$A$15)), (--(INT('Data Sheet'!$A$15) &amp; "." &amp; LEFT(BQ259,3))&lt;=--('Data Sheet'!$B$15))),
                --(INT('Data Sheet'!$A$15) &amp; "." &amp; LEFT(BQ259,3)),
                --(INT('Data Sheet'!$B$15) &amp; "." &amp; LEFT(BQ259,3))
            )
        ),
        "OK"
    )
)</f>
        <v>OK</v>
      </c>
      <c r="Q259" s="23" t="str">
        <f>IF(BS259&lt;&gt;"",
    IF(INT('Data Sheet'!$A$19)=INT('Data Sheet'!$B$15),
        --(INT('Data Sheet'!$A$15) &amp; "." &amp; BS259),
        IF(AND((--(INT('Data Sheet'!$A$15) &amp; "." &amp; BS259)&gt;=--('Data Sheet'!$A$15)), (--(INT('Data Sheet'!$A$15) &amp; "." &amp; BS259)&lt;=--('Data Sheet'!$B$15))),
            --(INT('Data Sheet'!$A$15) &amp; "." &amp; BS259),
            --(INT('Data Sheet'!$B$15) &amp; "." &amp; BS259)
        )
    ),
    IF(BQ259&lt;&gt;"",
        IF(INT('Data Sheet'!$A$15)=INT('Data Sheet'!$B$15),
            --(INT('Data Sheet'!$A$15) &amp; "." &amp; RIGHT(BQ259,3)),
            IF(AND((--(INT('Data Sheet'!$A$15) &amp; "." &amp; RIGHT(BQ259,3))&gt;=--('Data Sheet'!$A$15)), (--(INT('Data Sheet'!$A$15) &amp; "." &amp; RIGHT(BQ259,3))&lt;=--('Data Sheet'!$B$15))),
                --(INT('Data Sheet'!$A$15) &amp; "." &amp; RIGHT(BQ259,3)),
                --(INT('Data Sheet'!$B$15) &amp; "." &amp; RIGHT(BQ259,3))
            )
        ),
        "OK"
    )
)</f>
        <v>OK</v>
      </c>
      <c r="R259" s="19"/>
      <c r="S259" s="19"/>
      <c r="T259" s="19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1"/>
      <c r="AU259" s="21"/>
      <c r="AV259" s="21"/>
      <c r="AW259" s="22"/>
      <c r="AX259" s="99"/>
      <c r="AY259" s="20"/>
      <c r="AZ259" s="20"/>
      <c r="BA259" s="22"/>
      <c r="BB259">
        <v>251</v>
      </c>
      <c r="BC259" s="80"/>
      <c r="BD259" s="80"/>
      <c r="BE259" s="80"/>
      <c r="BF259" s="80"/>
      <c r="BG259" s="32" t="str">
        <f t="shared" si="37"/>
        <v/>
      </c>
      <c r="BH259" s="78">
        <f t="shared" si="35"/>
        <v>0</v>
      </c>
      <c r="BI259" s="2">
        <f t="shared" si="38"/>
        <v>0</v>
      </c>
      <c r="BJ259" s="2">
        <f t="shared" si="39"/>
        <v>0</v>
      </c>
      <c r="BK259" s="2">
        <f t="shared" si="36"/>
        <v>0</v>
      </c>
    </row>
    <row r="260" spans="2:63" ht="15" customHeight="1" x14ac:dyDescent="0.25">
      <c r="B260" s="14">
        <v>252</v>
      </c>
      <c r="C260" s="95" t="str">
        <f t="shared" si="40"/>
        <v/>
      </c>
      <c r="D260" s="15" t="str">
        <f t="shared" si="34"/>
        <v>OK</v>
      </c>
      <c r="E260" s="16" t="e">
        <f>VLOOKUP('Data Sheet'!$B$8,'Data Sheet'!$I$2:$J$9,2,FALSE)</f>
        <v>#N/A</v>
      </c>
      <c r="F260" s="16" t="str">
        <f t="shared" si="41"/>
        <v/>
      </c>
      <c r="G260" s="103">
        <f t="shared" si="42"/>
        <v>0</v>
      </c>
      <c r="H260" s="17" t="s">
        <v>26</v>
      </c>
      <c r="I260" s="17" t="s">
        <v>26</v>
      </c>
      <c r="J260" s="17" t="str">
        <f>IF('Data Sheet'!$B$9="NC-50","N/A","OK")</f>
        <v>OK</v>
      </c>
      <c r="K260" s="17" t="str">
        <f>IF('Data Sheet'!$B$9="NC-50","N/A","OK")</f>
        <v>OK</v>
      </c>
      <c r="L260" s="17" t="str">
        <f t="shared" si="43"/>
        <v>OK</v>
      </c>
      <c r="M260" s="17" t="str">
        <f t="shared" si="44"/>
        <v>OK</v>
      </c>
      <c r="N260" s="18" t="str">
        <f>IF(BO260&lt;&gt;"",
    IF(INT('Data Sheet'!$A$19)=INT('Data Sheet'!$B$19),
        --(INT('Data Sheet'!$A$19) &amp; "." &amp; BO260),
        IF(AND((--(INT('Data Sheet'!$A$19) &amp; "." &amp; BO260)&gt;=--('Data Sheet'!$A$19)), (--(INT('Data Sheet'!$A$19) &amp; "." &amp; BO260)&lt;=--('Data Sheet'!$B$19))),
            --(INT('Data Sheet'!$A$19) &amp; "." &amp; BO260),
            --(INT('Data Sheet'!$B$19) &amp; "." &amp; BO260)
        )
    ),
    IF(BN260&lt;&gt;"",
        IF(INT('Data Sheet'!$A$19)=INT('Data Sheet'!$B$19),
            --(INT('Data Sheet'!$A$19) &amp; "." &amp; LEFT(BN260,3)),
            IF(AND((--(INT('Data Sheet'!$A$19) &amp; "." &amp; LEFT(BN260,3))&gt;=--('Data Sheet'!$A$19)), (--(INT('Data Sheet'!$A$19) &amp; "." &amp; LEFT(BN260,3))&lt;=--('Data Sheet'!$B$19))),
                --(INT('Data Sheet'!$A$19) &amp; "." &amp; LEFT(BN260,3)),
                --(INT('Data Sheet'!$B$19) &amp; "." &amp; LEFT(BN260,3))
            )
        ),
        "OK"
    )
)</f>
        <v>OK</v>
      </c>
      <c r="O260" s="23" t="str">
        <f>IF(BP260&lt;&gt;"",
    IF(INT('Data Sheet'!$A$19)=INT('Data Sheet'!$B$19),
        --(INT('Data Sheet'!$A$19) &amp; "." &amp; BP260),
        IF(AND((--(INT('Data Sheet'!$A$19) &amp; "." &amp; BP260)&gt;=--('Data Sheet'!$A$19)), (--(INT('Data Sheet'!$A$19) &amp; "." &amp; BP260)&lt;=--('Data Sheet'!$B$19))),
            --(INT('Data Sheet'!$A$19) &amp; "." &amp; BP260),
            --(INT('Data Sheet'!$B$19) &amp; "." &amp; BP260)
        )
    ),
    IF(BN260&lt;&gt;"",
        IF(INT('Data Sheet'!$A$19)=INT('Data Sheet'!$B$19),
            --(INT('Data Sheet'!$A$19) &amp; "." &amp; RIGHT(BN260,3)),
            IF(AND((--(INT('Data Sheet'!$A$19) &amp; "." &amp; RIGHT(BN260,3))&gt;=--('Data Sheet'!$A$19)), (--(INT('Data Sheet'!$A$19) &amp; "." &amp; RIGHT(BN260,3))&lt;=--('Data Sheet'!$B$19))),
                --(INT('Data Sheet'!$A$19) &amp; "." &amp; RIGHT(BN260,3)),
                --(INT('Data Sheet'!$B$19) &amp; "." &amp; RIGHT(BN260,3))
            )
        ),
        "OK"
    )
)</f>
        <v>OK</v>
      </c>
      <c r="P260" s="23" t="str">
        <f>IF(BR260&lt;&gt;"",
    IF(INT('Data Sheet'!$A$19)=INT('Data Sheet'!$B$15),
        --(INT('Data Sheet'!$A$15) &amp; "." &amp; BR260),
        IF(AND((--(INT('Data Sheet'!$A$15) &amp; "." &amp; BR260)&gt;=--('Data Sheet'!$A$15)), (--(INT('Data Sheet'!$A$15) &amp; "." &amp; BR260)&lt;=--('Data Sheet'!$B$15))),
            --(INT('Data Sheet'!$A$15) &amp; "." &amp; BR260),
            --(INT('Data Sheet'!$B$15) &amp; "." &amp; BR260)
        )
    ),
    IF(BQ260&lt;&gt;"",
        IF(INT('Data Sheet'!$A$15)=INT('Data Sheet'!$B$15),
            --(INT('Data Sheet'!$A$15) &amp; "." &amp; LEFT(BQ260,3)),
            IF(AND((--(INT('Data Sheet'!$A$15) &amp; "." &amp; LEFT(BQ260,3))&gt;=--('Data Sheet'!$A$15)), (--(INT('Data Sheet'!$A$15) &amp; "." &amp; LEFT(BQ260,3))&lt;=--('Data Sheet'!$B$15))),
                --(INT('Data Sheet'!$A$15) &amp; "." &amp; LEFT(BQ260,3)),
                --(INT('Data Sheet'!$B$15) &amp; "." &amp; LEFT(BQ260,3))
            )
        ),
        "OK"
    )
)</f>
        <v>OK</v>
      </c>
      <c r="Q260" s="23" t="str">
        <f>IF(BS260&lt;&gt;"",
    IF(INT('Data Sheet'!$A$19)=INT('Data Sheet'!$B$15),
        --(INT('Data Sheet'!$A$15) &amp; "." &amp; BS260),
        IF(AND((--(INT('Data Sheet'!$A$15) &amp; "." &amp; BS260)&gt;=--('Data Sheet'!$A$15)), (--(INT('Data Sheet'!$A$15) &amp; "." &amp; BS260)&lt;=--('Data Sheet'!$B$15))),
            --(INT('Data Sheet'!$A$15) &amp; "." &amp; BS260),
            --(INT('Data Sheet'!$B$15) &amp; "." &amp; BS260)
        )
    ),
    IF(BQ260&lt;&gt;"",
        IF(INT('Data Sheet'!$A$15)=INT('Data Sheet'!$B$15),
            --(INT('Data Sheet'!$A$15) &amp; "." &amp; RIGHT(BQ260,3)),
            IF(AND((--(INT('Data Sheet'!$A$15) &amp; "." &amp; RIGHT(BQ260,3))&gt;=--('Data Sheet'!$A$15)), (--(INT('Data Sheet'!$A$15) &amp; "." &amp; RIGHT(BQ260,3))&lt;=--('Data Sheet'!$B$15))),
                --(INT('Data Sheet'!$A$15) &amp; "." &amp; RIGHT(BQ260,3)),
                --(INT('Data Sheet'!$B$15) &amp; "." &amp; RIGHT(BQ260,3))
            )
        ),
        "OK"
    )
)</f>
        <v>OK</v>
      </c>
      <c r="R260" s="19"/>
      <c r="S260" s="19"/>
      <c r="T260" s="19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1"/>
      <c r="AU260" s="21"/>
      <c r="AV260" s="21"/>
      <c r="AW260" s="22"/>
      <c r="AX260" s="99"/>
      <c r="AY260" s="20"/>
      <c r="AZ260" s="20"/>
      <c r="BA260" s="22"/>
      <c r="BB260">
        <v>252</v>
      </c>
      <c r="BC260" s="80"/>
      <c r="BD260" s="80"/>
      <c r="BE260" s="80"/>
      <c r="BF260" s="80"/>
      <c r="BG260" s="32" t="str">
        <f t="shared" si="37"/>
        <v/>
      </c>
      <c r="BH260" s="78">
        <f t="shared" si="35"/>
        <v>0</v>
      </c>
      <c r="BI260" s="2">
        <f t="shared" si="38"/>
        <v>0</v>
      </c>
      <c r="BJ260" s="2">
        <f t="shared" si="39"/>
        <v>0</v>
      </c>
      <c r="BK260" s="2">
        <f t="shared" si="36"/>
        <v>0</v>
      </c>
    </row>
    <row r="261" spans="2:63" ht="15" customHeight="1" x14ac:dyDescent="0.25">
      <c r="B261" s="14">
        <v>253</v>
      </c>
      <c r="C261" s="95" t="str">
        <f t="shared" si="40"/>
        <v/>
      </c>
      <c r="D261" s="15" t="str">
        <f t="shared" si="34"/>
        <v>OK</v>
      </c>
      <c r="E261" s="16" t="e">
        <f>VLOOKUP('Data Sheet'!$B$8,'Data Sheet'!$I$2:$J$9,2,FALSE)</f>
        <v>#N/A</v>
      </c>
      <c r="F261" s="16" t="str">
        <f t="shared" si="41"/>
        <v/>
      </c>
      <c r="G261" s="103">
        <f t="shared" si="42"/>
        <v>0</v>
      </c>
      <c r="H261" s="17" t="s">
        <v>26</v>
      </c>
      <c r="I261" s="17" t="s">
        <v>26</v>
      </c>
      <c r="J261" s="17" t="str">
        <f>IF('Data Sheet'!$B$9="NC-50","N/A","OK")</f>
        <v>OK</v>
      </c>
      <c r="K261" s="17" t="str">
        <f>IF('Data Sheet'!$B$9="NC-50","N/A","OK")</f>
        <v>OK</v>
      </c>
      <c r="L261" s="17" t="str">
        <f t="shared" si="43"/>
        <v>OK</v>
      </c>
      <c r="M261" s="17" t="str">
        <f t="shared" si="44"/>
        <v>OK</v>
      </c>
      <c r="N261" s="18" t="str">
        <f>IF(BO261&lt;&gt;"",
    IF(INT('Data Sheet'!$A$19)=INT('Data Sheet'!$B$19),
        --(INT('Data Sheet'!$A$19) &amp; "." &amp; BO261),
        IF(AND((--(INT('Data Sheet'!$A$19) &amp; "." &amp; BO261)&gt;=--('Data Sheet'!$A$19)), (--(INT('Data Sheet'!$A$19) &amp; "." &amp; BO261)&lt;=--('Data Sheet'!$B$19))),
            --(INT('Data Sheet'!$A$19) &amp; "." &amp; BO261),
            --(INT('Data Sheet'!$B$19) &amp; "." &amp; BO261)
        )
    ),
    IF(BN261&lt;&gt;"",
        IF(INT('Data Sheet'!$A$19)=INT('Data Sheet'!$B$19),
            --(INT('Data Sheet'!$A$19) &amp; "." &amp; LEFT(BN261,3)),
            IF(AND((--(INT('Data Sheet'!$A$19) &amp; "." &amp; LEFT(BN261,3))&gt;=--('Data Sheet'!$A$19)), (--(INT('Data Sheet'!$A$19) &amp; "." &amp; LEFT(BN261,3))&lt;=--('Data Sheet'!$B$19))),
                --(INT('Data Sheet'!$A$19) &amp; "." &amp; LEFT(BN261,3)),
                --(INT('Data Sheet'!$B$19) &amp; "." &amp; LEFT(BN261,3))
            )
        ),
        "OK"
    )
)</f>
        <v>OK</v>
      </c>
      <c r="O261" s="23" t="str">
        <f>IF(BP261&lt;&gt;"",
    IF(INT('Data Sheet'!$A$19)=INT('Data Sheet'!$B$19),
        --(INT('Data Sheet'!$A$19) &amp; "." &amp; BP261),
        IF(AND((--(INT('Data Sheet'!$A$19) &amp; "." &amp; BP261)&gt;=--('Data Sheet'!$A$19)), (--(INT('Data Sheet'!$A$19) &amp; "." &amp; BP261)&lt;=--('Data Sheet'!$B$19))),
            --(INT('Data Sheet'!$A$19) &amp; "." &amp; BP261),
            --(INT('Data Sheet'!$B$19) &amp; "." &amp; BP261)
        )
    ),
    IF(BN261&lt;&gt;"",
        IF(INT('Data Sheet'!$A$19)=INT('Data Sheet'!$B$19),
            --(INT('Data Sheet'!$A$19) &amp; "." &amp; RIGHT(BN261,3)),
            IF(AND((--(INT('Data Sheet'!$A$19) &amp; "." &amp; RIGHT(BN261,3))&gt;=--('Data Sheet'!$A$19)), (--(INT('Data Sheet'!$A$19) &amp; "." &amp; RIGHT(BN261,3))&lt;=--('Data Sheet'!$B$19))),
                --(INT('Data Sheet'!$A$19) &amp; "." &amp; RIGHT(BN261,3)),
                --(INT('Data Sheet'!$B$19) &amp; "." &amp; RIGHT(BN261,3))
            )
        ),
        "OK"
    )
)</f>
        <v>OK</v>
      </c>
      <c r="P261" s="23" t="str">
        <f>IF(BR261&lt;&gt;"",
    IF(INT('Data Sheet'!$A$19)=INT('Data Sheet'!$B$15),
        --(INT('Data Sheet'!$A$15) &amp; "." &amp; BR261),
        IF(AND((--(INT('Data Sheet'!$A$15) &amp; "." &amp; BR261)&gt;=--('Data Sheet'!$A$15)), (--(INT('Data Sheet'!$A$15) &amp; "." &amp; BR261)&lt;=--('Data Sheet'!$B$15))),
            --(INT('Data Sheet'!$A$15) &amp; "." &amp; BR261),
            --(INT('Data Sheet'!$B$15) &amp; "." &amp; BR261)
        )
    ),
    IF(BQ261&lt;&gt;"",
        IF(INT('Data Sheet'!$A$15)=INT('Data Sheet'!$B$15),
            --(INT('Data Sheet'!$A$15) &amp; "." &amp; LEFT(BQ261,3)),
            IF(AND((--(INT('Data Sheet'!$A$15) &amp; "." &amp; LEFT(BQ261,3))&gt;=--('Data Sheet'!$A$15)), (--(INT('Data Sheet'!$A$15) &amp; "." &amp; LEFT(BQ261,3))&lt;=--('Data Sheet'!$B$15))),
                --(INT('Data Sheet'!$A$15) &amp; "." &amp; LEFT(BQ261,3)),
                --(INT('Data Sheet'!$B$15) &amp; "." &amp; LEFT(BQ261,3))
            )
        ),
        "OK"
    )
)</f>
        <v>OK</v>
      </c>
      <c r="Q261" s="23" t="str">
        <f>IF(BS261&lt;&gt;"",
    IF(INT('Data Sheet'!$A$19)=INT('Data Sheet'!$B$15),
        --(INT('Data Sheet'!$A$15) &amp; "." &amp; BS261),
        IF(AND((--(INT('Data Sheet'!$A$15) &amp; "." &amp; BS261)&gt;=--('Data Sheet'!$A$15)), (--(INT('Data Sheet'!$A$15) &amp; "." &amp; BS261)&lt;=--('Data Sheet'!$B$15))),
            --(INT('Data Sheet'!$A$15) &amp; "." &amp; BS261),
            --(INT('Data Sheet'!$B$15) &amp; "." &amp; BS261)
        )
    ),
    IF(BQ261&lt;&gt;"",
        IF(INT('Data Sheet'!$A$15)=INT('Data Sheet'!$B$15),
            --(INT('Data Sheet'!$A$15) &amp; "." &amp; RIGHT(BQ261,3)),
            IF(AND((--(INT('Data Sheet'!$A$15) &amp; "." &amp; RIGHT(BQ261,3))&gt;=--('Data Sheet'!$A$15)), (--(INT('Data Sheet'!$A$15) &amp; "." &amp; RIGHT(BQ261,3))&lt;=--('Data Sheet'!$B$15))),
                --(INT('Data Sheet'!$A$15) &amp; "." &amp; RIGHT(BQ261,3)),
                --(INT('Data Sheet'!$B$15) &amp; "." &amp; RIGHT(BQ261,3))
            )
        ),
        "OK"
    )
)</f>
        <v>OK</v>
      </c>
      <c r="R261" s="19"/>
      <c r="S261" s="19"/>
      <c r="T261" s="19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1"/>
      <c r="AU261" s="21"/>
      <c r="AV261" s="21"/>
      <c r="AW261" s="22"/>
      <c r="AX261" s="99"/>
      <c r="AY261" s="20"/>
      <c r="AZ261" s="20"/>
      <c r="BA261" s="22"/>
      <c r="BB261">
        <v>253</v>
      </c>
      <c r="BC261" s="80"/>
      <c r="BD261" s="80"/>
      <c r="BE261" s="80"/>
      <c r="BF261" s="80"/>
      <c r="BG261" s="32" t="str">
        <f t="shared" si="37"/>
        <v/>
      </c>
      <c r="BH261" s="78">
        <f t="shared" si="35"/>
        <v>0</v>
      </c>
      <c r="BI261" s="2">
        <f t="shared" si="38"/>
        <v>0</v>
      </c>
      <c r="BJ261" s="2">
        <f t="shared" si="39"/>
        <v>0</v>
      </c>
      <c r="BK261" s="2">
        <f t="shared" si="36"/>
        <v>0</v>
      </c>
    </row>
    <row r="262" spans="2:63" ht="15" customHeight="1" x14ac:dyDescent="0.25">
      <c r="B262" s="14">
        <v>254</v>
      </c>
      <c r="C262" s="95" t="str">
        <f t="shared" si="40"/>
        <v/>
      </c>
      <c r="D262" s="15" t="str">
        <f t="shared" si="34"/>
        <v>OK</v>
      </c>
      <c r="E262" s="16" t="e">
        <f>VLOOKUP('Data Sheet'!$B$8,'Data Sheet'!$I$2:$J$9,2,FALSE)</f>
        <v>#N/A</v>
      </c>
      <c r="F262" s="16" t="str">
        <f t="shared" si="41"/>
        <v/>
      </c>
      <c r="G262" s="103">
        <f t="shared" si="42"/>
        <v>0</v>
      </c>
      <c r="H262" s="17" t="s">
        <v>26</v>
      </c>
      <c r="I262" s="17" t="s">
        <v>26</v>
      </c>
      <c r="J262" s="17" t="str">
        <f>IF('Data Sheet'!$B$9="NC-50","N/A","OK")</f>
        <v>OK</v>
      </c>
      <c r="K262" s="17" t="str">
        <f>IF('Data Sheet'!$B$9="NC-50","N/A","OK")</f>
        <v>OK</v>
      </c>
      <c r="L262" s="17" t="str">
        <f t="shared" si="43"/>
        <v>OK</v>
      </c>
      <c r="M262" s="17" t="str">
        <f t="shared" si="44"/>
        <v>OK</v>
      </c>
      <c r="N262" s="18" t="str">
        <f>IF(BO262&lt;&gt;"",
    IF(INT('Data Sheet'!$A$19)=INT('Data Sheet'!$B$19),
        --(INT('Data Sheet'!$A$19) &amp; "." &amp; BO262),
        IF(AND((--(INT('Data Sheet'!$A$19) &amp; "." &amp; BO262)&gt;=--('Data Sheet'!$A$19)), (--(INT('Data Sheet'!$A$19) &amp; "." &amp; BO262)&lt;=--('Data Sheet'!$B$19))),
            --(INT('Data Sheet'!$A$19) &amp; "." &amp; BO262),
            --(INT('Data Sheet'!$B$19) &amp; "." &amp; BO262)
        )
    ),
    IF(BN262&lt;&gt;"",
        IF(INT('Data Sheet'!$A$19)=INT('Data Sheet'!$B$19),
            --(INT('Data Sheet'!$A$19) &amp; "." &amp; LEFT(BN262,3)),
            IF(AND((--(INT('Data Sheet'!$A$19) &amp; "." &amp; LEFT(BN262,3))&gt;=--('Data Sheet'!$A$19)), (--(INT('Data Sheet'!$A$19) &amp; "." &amp; LEFT(BN262,3))&lt;=--('Data Sheet'!$B$19))),
                --(INT('Data Sheet'!$A$19) &amp; "." &amp; LEFT(BN262,3)),
                --(INT('Data Sheet'!$B$19) &amp; "." &amp; LEFT(BN262,3))
            )
        ),
        "OK"
    )
)</f>
        <v>OK</v>
      </c>
      <c r="O262" s="23" t="str">
        <f>IF(BP262&lt;&gt;"",
    IF(INT('Data Sheet'!$A$19)=INT('Data Sheet'!$B$19),
        --(INT('Data Sheet'!$A$19) &amp; "." &amp; BP262),
        IF(AND((--(INT('Data Sheet'!$A$19) &amp; "." &amp; BP262)&gt;=--('Data Sheet'!$A$19)), (--(INT('Data Sheet'!$A$19) &amp; "." &amp; BP262)&lt;=--('Data Sheet'!$B$19))),
            --(INT('Data Sheet'!$A$19) &amp; "." &amp; BP262),
            --(INT('Data Sheet'!$B$19) &amp; "." &amp; BP262)
        )
    ),
    IF(BN262&lt;&gt;"",
        IF(INT('Data Sheet'!$A$19)=INT('Data Sheet'!$B$19),
            --(INT('Data Sheet'!$A$19) &amp; "." &amp; RIGHT(BN262,3)),
            IF(AND((--(INT('Data Sheet'!$A$19) &amp; "." &amp; RIGHT(BN262,3))&gt;=--('Data Sheet'!$A$19)), (--(INT('Data Sheet'!$A$19) &amp; "." &amp; RIGHT(BN262,3))&lt;=--('Data Sheet'!$B$19))),
                --(INT('Data Sheet'!$A$19) &amp; "." &amp; RIGHT(BN262,3)),
                --(INT('Data Sheet'!$B$19) &amp; "." &amp; RIGHT(BN262,3))
            )
        ),
        "OK"
    )
)</f>
        <v>OK</v>
      </c>
      <c r="P262" s="23" t="str">
        <f>IF(BR262&lt;&gt;"",
    IF(INT('Data Sheet'!$A$19)=INT('Data Sheet'!$B$15),
        --(INT('Data Sheet'!$A$15) &amp; "." &amp; BR262),
        IF(AND((--(INT('Data Sheet'!$A$15) &amp; "." &amp; BR262)&gt;=--('Data Sheet'!$A$15)), (--(INT('Data Sheet'!$A$15) &amp; "." &amp; BR262)&lt;=--('Data Sheet'!$B$15))),
            --(INT('Data Sheet'!$A$15) &amp; "." &amp; BR262),
            --(INT('Data Sheet'!$B$15) &amp; "." &amp; BR262)
        )
    ),
    IF(BQ262&lt;&gt;"",
        IF(INT('Data Sheet'!$A$15)=INT('Data Sheet'!$B$15),
            --(INT('Data Sheet'!$A$15) &amp; "." &amp; LEFT(BQ262,3)),
            IF(AND((--(INT('Data Sheet'!$A$15) &amp; "." &amp; LEFT(BQ262,3))&gt;=--('Data Sheet'!$A$15)), (--(INT('Data Sheet'!$A$15) &amp; "." &amp; LEFT(BQ262,3))&lt;=--('Data Sheet'!$B$15))),
                --(INT('Data Sheet'!$A$15) &amp; "." &amp; LEFT(BQ262,3)),
                --(INT('Data Sheet'!$B$15) &amp; "." &amp; LEFT(BQ262,3))
            )
        ),
        "OK"
    )
)</f>
        <v>OK</v>
      </c>
      <c r="Q262" s="23" t="str">
        <f>IF(BS262&lt;&gt;"",
    IF(INT('Data Sheet'!$A$19)=INT('Data Sheet'!$B$15),
        --(INT('Data Sheet'!$A$15) &amp; "." &amp; BS262),
        IF(AND((--(INT('Data Sheet'!$A$15) &amp; "." &amp; BS262)&gt;=--('Data Sheet'!$A$15)), (--(INT('Data Sheet'!$A$15) &amp; "." &amp; BS262)&lt;=--('Data Sheet'!$B$15))),
            --(INT('Data Sheet'!$A$15) &amp; "." &amp; BS262),
            --(INT('Data Sheet'!$B$15) &amp; "." &amp; BS262)
        )
    ),
    IF(BQ262&lt;&gt;"",
        IF(INT('Data Sheet'!$A$15)=INT('Data Sheet'!$B$15),
            --(INT('Data Sheet'!$A$15) &amp; "." &amp; RIGHT(BQ262,3)),
            IF(AND((--(INT('Data Sheet'!$A$15) &amp; "." &amp; RIGHT(BQ262,3))&gt;=--('Data Sheet'!$A$15)), (--(INT('Data Sheet'!$A$15) &amp; "." &amp; RIGHT(BQ262,3))&lt;=--('Data Sheet'!$B$15))),
                --(INT('Data Sheet'!$A$15) &amp; "." &amp; RIGHT(BQ262,3)),
                --(INT('Data Sheet'!$B$15) &amp; "." &amp; RIGHT(BQ262,3))
            )
        ),
        "OK"
    )
)</f>
        <v>OK</v>
      </c>
      <c r="R262" s="19"/>
      <c r="S262" s="19"/>
      <c r="T262" s="19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1"/>
      <c r="AU262" s="21"/>
      <c r="AV262" s="21"/>
      <c r="AW262" s="22"/>
      <c r="AX262" s="99"/>
      <c r="AY262" s="20"/>
      <c r="AZ262" s="20"/>
      <c r="BA262" s="22"/>
      <c r="BB262">
        <v>254</v>
      </c>
      <c r="BC262" s="80"/>
      <c r="BD262" s="80"/>
      <c r="BE262" s="80"/>
      <c r="BF262" s="80"/>
      <c r="BG262" s="32" t="str">
        <f t="shared" si="37"/>
        <v/>
      </c>
      <c r="BH262" s="78">
        <f t="shared" si="35"/>
        <v>0</v>
      </c>
      <c r="BI262" s="2">
        <f t="shared" si="38"/>
        <v>0</v>
      </c>
      <c r="BJ262" s="2">
        <f t="shared" si="39"/>
        <v>0</v>
      </c>
      <c r="BK262" s="2">
        <f t="shared" si="36"/>
        <v>0</v>
      </c>
    </row>
    <row r="263" spans="2:63" ht="15" customHeight="1" x14ac:dyDescent="0.25">
      <c r="B263" s="14">
        <v>255</v>
      </c>
      <c r="C263" s="95" t="str">
        <f t="shared" si="40"/>
        <v/>
      </c>
      <c r="D263" s="15" t="str">
        <f t="shared" si="34"/>
        <v>OK</v>
      </c>
      <c r="E263" s="16" t="e">
        <f>VLOOKUP('Data Sheet'!$B$8,'Data Sheet'!$I$2:$J$9,2,FALSE)</f>
        <v>#N/A</v>
      </c>
      <c r="F263" s="16" t="str">
        <f t="shared" si="41"/>
        <v/>
      </c>
      <c r="G263" s="103">
        <f t="shared" si="42"/>
        <v>0</v>
      </c>
      <c r="H263" s="17" t="s">
        <v>26</v>
      </c>
      <c r="I263" s="17" t="s">
        <v>26</v>
      </c>
      <c r="J263" s="17" t="str">
        <f>IF('Data Sheet'!$B$9="NC-50","N/A","OK")</f>
        <v>OK</v>
      </c>
      <c r="K263" s="17" t="str">
        <f>IF('Data Sheet'!$B$9="NC-50","N/A","OK")</f>
        <v>OK</v>
      </c>
      <c r="L263" s="17" t="str">
        <f t="shared" si="43"/>
        <v>OK</v>
      </c>
      <c r="M263" s="17" t="str">
        <f t="shared" si="44"/>
        <v>OK</v>
      </c>
      <c r="N263" s="18" t="str">
        <f>IF(BO263&lt;&gt;"",
    IF(INT('Data Sheet'!$A$19)=INT('Data Sheet'!$B$19),
        --(INT('Data Sheet'!$A$19) &amp; "." &amp; BO263),
        IF(AND((--(INT('Data Sheet'!$A$19) &amp; "." &amp; BO263)&gt;=--('Data Sheet'!$A$19)), (--(INT('Data Sheet'!$A$19) &amp; "." &amp; BO263)&lt;=--('Data Sheet'!$B$19))),
            --(INT('Data Sheet'!$A$19) &amp; "." &amp; BO263),
            --(INT('Data Sheet'!$B$19) &amp; "." &amp; BO263)
        )
    ),
    IF(BN263&lt;&gt;"",
        IF(INT('Data Sheet'!$A$19)=INT('Data Sheet'!$B$19),
            --(INT('Data Sheet'!$A$19) &amp; "." &amp; LEFT(BN263,3)),
            IF(AND((--(INT('Data Sheet'!$A$19) &amp; "." &amp; LEFT(BN263,3))&gt;=--('Data Sheet'!$A$19)), (--(INT('Data Sheet'!$A$19) &amp; "." &amp; LEFT(BN263,3))&lt;=--('Data Sheet'!$B$19))),
                --(INT('Data Sheet'!$A$19) &amp; "." &amp; LEFT(BN263,3)),
                --(INT('Data Sheet'!$B$19) &amp; "." &amp; LEFT(BN263,3))
            )
        ),
        "OK"
    )
)</f>
        <v>OK</v>
      </c>
      <c r="O263" s="23" t="str">
        <f>IF(BP263&lt;&gt;"",
    IF(INT('Data Sheet'!$A$19)=INT('Data Sheet'!$B$19),
        --(INT('Data Sheet'!$A$19) &amp; "." &amp; BP263),
        IF(AND((--(INT('Data Sheet'!$A$19) &amp; "." &amp; BP263)&gt;=--('Data Sheet'!$A$19)), (--(INT('Data Sheet'!$A$19) &amp; "." &amp; BP263)&lt;=--('Data Sheet'!$B$19))),
            --(INT('Data Sheet'!$A$19) &amp; "." &amp; BP263),
            --(INT('Data Sheet'!$B$19) &amp; "." &amp; BP263)
        )
    ),
    IF(BN263&lt;&gt;"",
        IF(INT('Data Sheet'!$A$19)=INT('Data Sheet'!$B$19),
            --(INT('Data Sheet'!$A$19) &amp; "." &amp; RIGHT(BN263,3)),
            IF(AND((--(INT('Data Sheet'!$A$19) &amp; "." &amp; RIGHT(BN263,3))&gt;=--('Data Sheet'!$A$19)), (--(INT('Data Sheet'!$A$19) &amp; "." &amp; RIGHT(BN263,3))&lt;=--('Data Sheet'!$B$19))),
                --(INT('Data Sheet'!$A$19) &amp; "." &amp; RIGHT(BN263,3)),
                --(INT('Data Sheet'!$B$19) &amp; "." &amp; RIGHT(BN263,3))
            )
        ),
        "OK"
    )
)</f>
        <v>OK</v>
      </c>
      <c r="P263" s="23" t="str">
        <f>IF(BR263&lt;&gt;"",
    IF(INT('Data Sheet'!$A$19)=INT('Data Sheet'!$B$15),
        --(INT('Data Sheet'!$A$15) &amp; "." &amp; BR263),
        IF(AND((--(INT('Data Sheet'!$A$15) &amp; "." &amp; BR263)&gt;=--('Data Sheet'!$A$15)), (--(INT('Data Sheet'!$A$15) &amp; "." &amp; BR263)&lt;=--('Data Sheet'!$B$15))),
            --(INT('Data Sheet'!$A$15) &amp; "." &amp; BR263),
            --(INT('Data Sheet'!$B$15) &amp; "." &amp; BR263)
        )
    ),
    IF(BQ263&lt;&gt;"",
        IF(INT('Data Sheet'!$A$15)=INT('Data Sheet'!$B$15),
            --(INT('Data Sheet'!$A$15) &amp; "." &amp; LEFT(BQ263,3)),
            IF(AND((--(INT('Data Sheet'!$A$15) &amp; "." &amp; LEFT(BQ263,3))&gt;=--('Data Sheet'!$A$15)), (--(INT('Data Sheet'!$A$15) &amp; "." &amp; LEFT(BQ263,3))&lt;=--('Data Sheet'!$B$15))),
                --(INT('Data Sheet'!$A$15) &amp; "." &amp; LEFT(BQ263,3)),
                --(INT('Data Sheet'!$B$15) &amp; "." &amp; LEFT(BQ263,3))
            )
        ),
        "OK"
    )
)</f>
        <v>OK</v>
      </c>
      <c r="Q263" s="23" t="str">
        <f>IF(BS263&lt;&gt;"",
    IF(INT('Data Sheet'!$A$19)=INT('Data Sheet'!$B$15),
        --(INT('Data Sheet'!$A$15) &amp; "." &amp; BS263),
        IF(AND((--(INT('Data Sheet'!$A$15) &amp; "." &amp; BS263)&gt;=--('Data Sheet'!$A$15)), (--(INT('Data Sheet'!$A$15) &amp; "." &amp; BS263)&lt;=--('Data Sheet'!$B$15))),
            --(INT('Data Sheet'!$A$15) &amp; "." &amp; BS263),
            --(INT('Data Sheet'!$B$15) &amp; "." &amp; BS263)
        )
    ),
    IF(BQ263&lt;&gt;"",
        IF(INT('Data Sheet'!$A$15)=INT('Data Sheet'!$B$15),
            --(INT('Data Sheet'!$A$15) &amp; "." &amp; RIGHT(BQ263,3)),
            IF(AND((--(INT('Data Sheet'!$A$15) &amp; "." &amp; RIGHT(BQ263,3))&gt;=--('Data Sheet'!$A$15)), (--(INT('Data Sheet'!$A$15) &amp; "." &amp; RIGHT(BQ263,3))&lt;=--('Data Sheet'!$B$15))),
                --(INT('Data Sheet'!$A$15) &amp; "." &amp; RIGHT(BQ263,3)),
                --(INT('Data Sheet'!$B$15) &amp; "." &amp; RIGHT(BQ263,3))
            )
        ),
        "OK"
    )
)</f>
        <v>OK</v>
      </c>
      <c r="R263" s="19"/>
      <c r="S263" s="19"/>
      <c r="T263" s="19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1"/>
      <c r="AU263" s="21"/>
      <c r="AV263" s="21"/>
      <c r="AW263" s="22"/>
      <c r="AX263" s="99"/>
      <c r="AY263" s="20"/>
      <c r="AZ263" s="20"/>
      <c r="BA263" s="22"/>
      <c r="BB263">
        <v>255</v>
      </c>
      <c r="BC263" s="80"/>
      <c r="BD263" s="80"/>
      <c r="BE263" s="80"/>
      <c r="BF263" s="80"/>
      <c r="BG263" s="32" t="str">
        <f t="shared" si="37"/>
        <v/>
      </c>
      <c r="BH263" s="78">
        <f t="shared" si="35"/>
        <v>0</v>
      </c>
      <c r="BI263" s="2">
        <f t="shared" si="38"/>
        <v>0</v>
      </c>
      <c r="BJ263" s="2">
        <f t="shared" si="39"/>
        <v>0</v>
      </c>
      <c r="BK263" s="2">
        <f t="shared" si="36"/>
        <v>0</v>
      </c>
    </row>
    <row r="264" spans="2:63" ht="15" customHeight="1" x14ac:dyDescent="0.25">
      <c r="B264" s="14">
        <v>256</v>
      </c>
      <c r="C264" s="95" t="str">
        <f t="shared" si="40"/>
        <v/>
      </c>
      <c r="D264" s="15" t="str">
        <f t="shared" si="34"/>
        <v>OK</v>
      </c>
      <c r="E264" s="16" t="e">
        <f>VLOOKUP('Data Sheet'!$B$8,'Data Sheet'!$I$2:$J$9,2,FALSE)</f>
        <v>#N/A</v>
      </c>
      <c r="F264" s="16" t="str">
        <f t="shared" si="41"/>
        <v/>
      </c>
      <c r="G264" s="103">
        <f t="shared" si="42"/>
        <v>0</v>
      </c>
      <c r="H264" s="17" t="s">
        <v>26</v>
      </c>
      <c r="I264" s="17" t="s">
        <v>26</v>
      </c>
      <c r="J264" s="17" t="str">
        <f>IF('Data Sheet'!$B$9="NC-50","N/A","OK")</f>
        <v>OK</v>
      </c>
      <c r="K264" s="17" t="str">
        <f>IF('Data Sheet'!$B$9="NC-50","N/A","OK")</f>
        <v>OK</v>
      </c>
      <c r="L264" s="17" t="str">
        <f t="shared" si="43"/>
        <v>OK</v>
      </c>
      <c r="M264" s="17" t="str">
        <f t="shared" si="44"/>
        <v>OK</v>
      </c>
      <c r="N264" s="18" t="str">
        <f>IF(BO264&lt;&gt;"",
    IF(INT('Data Sheet'!$A$19)=INT('Data Sheet'!$B$19),
        --(INT('Data Sheet'!$A$19) &amp; "." &amp; BO264),
        IF(AND((--(INT('Data Sheet'!$A$19) &amp; "." &amp; BO264)&gt;=--('Data Sheet'!$A$19)), (--(INT('Data Sheet'!$A$19) &amp; "." &amp; BO264)&lt;=--('Data Sheet'!$B$19))),
            --(INT('Data Sheet'!$A$19) &amp; "." &amp; BO264),
            --(INT('Data Sheet'!$B$19) &amp; "." &amp; BO264)
        )
    ),
    IF(BN264&lt;&gt;"",
        IF(INT('Data Sheet'!$A$19)=INT('Data Sheet'!$B$19),
            --(INT('Data Sheet'!$A$19) &amp; "." &amp; LEFT(BN264,3)),
            IF(AND((--(INT('Data Sheet'!$A$19) &amp; "." &amp; LEFT(BN264,3))&gt;=--('Data Sheet'!$A$19)), (--(INT('Data Sheet'!$A$19) &amp; "." &amp; LEFT(BN264,3))&lt;=--('Data Sheet'!$B$19))),
                --(INT('Data Sheet'!$A$19) &amp; "." &amp; LEFT(BN264,3)),
                --(INT('Data Sheet'!$B$19) &amp; "." &amp; LEFT(BN264,3))
            )
        ),
        "OK"
    )
)</f>
        <v>OK</v>
      </c>
      <c r="O264" s="23" t="str">
        <f>IF(BP264&lt;&gt;"",
    IF(INT('Data Sheet'!$A$19)=INT('Data Sheet'!$B$19),
        --(INT('Data Sheet'!$A$19) &amp; "." &amp; BP264),
        IF(AND((--(INT('Data Sheet'!$A$19) &amp; "." &amp; BP264)&gt;=--('Data Sheet'!$A$19)), (--(INT('Data Sheet'!$A$19) &amp; "." &amp; BP264)&lt;=--('Data Sheet'!$B$19))),
            --(INT('Data Sheet'!$A$19) &amp; "." &amp; BP264),
            --(INT('Data Sheet'!$B$19) &amp; "." &amp; BP264)
        )
    ),
    IF(BN264&lt;&gt;"",
        IF(INT('Data Sheet'!$A$19)=INT('Data Sheet'!$B$19),
            --(INT('Data Sheet'!$A$19) &amp; "." &amp; RIGHT(BN264,3)),
            IF(AND((--(INT('Data Sheet'!$A$19) &amp; "." &amp; RIGHT(BN264,3))&gt;=--('Data Sheet'!$A$19)), (--(INT('Data Sheet'!$A$19) &amp; "." &amp; RIGHT(BN264,3))&lt;=--('Data Sheet'!$B$19))),
                --(INT('Data Sheet'!$A$19) &amp; "." &amp; RIGHT(BN264,3)),
                --(INT('Data Sheet'!$B$19) &amp; "." &amp; RIGHT(BN264,3))
            )
        ),
        "OK"
    )
)</f>
        <v>OK</v>
      </c>
      <c r="P264" s="23" t="str">
        <f>IF(BR264&lt;&gt;"",
    IF(INT('Data Sheet'!$A$19)=INT('Data Sheet'!$B$15),
        --(INT('Data Sheet'!$A$15) &amp; "." &amp; BR264),
        IF(AND((--(INT('Data Sheet'!$A$15) &amp; "." &amp; BR264)&gt;=--('Data Sheet'!$A$15)), (--(INT('Data Sheet'!$A$15) &amp; "." &amp; BR264)&lt;=--('Data Sheet'!$B$15))),
            --(INT('Data Sheet'!$A$15) &amp; "." &amp; BR264),
            --(INT('Data Sheet'!$B$15) &amp; "." &amp; BR264)
        )
    ),
    IF(BQ264&lt;&gt;"",
        IF(INT('Data Sheet'!$A$15)=INT('Data Sheet'!$B$15),
            --(INT('Data Sheet'!$A$15) &amp; "." &amp; LEFT(BQ264,3)),
            IF(AND((--(INT('Data Sheet'!$A$15) &amp; "." &amp; LEFT(BQ264,3))&gt;=--('Data Sheet'!$A$15)), (--(INT('Data Sheet'!$A$15) &amp; "." &amp; LEFT(BQ264,3))&lt;=--('Data Sheet'!$B$15))),
                --(INT('Data Sheet'!$A$15) &amp; "." &amp; LEFT(BQ264,3)),
                --(INT('Data Sheet'!$B$15) &amp; "." &amp; LEFT(BQ264,3))
            )
        ),
        "OK"
    )
)</f>
        <v>OK</v>
      </c>
      <c r="Q264" s="23" t="str">
        <f>IF(BS264&lt;&gt;"",
    IF(INT('Data Sheet'!$A$19)=INT('Data Sheet'!$B$15),
        --(INT('Data Sheet'!$A$15) &amp; "." &amp; BS264),
        IF(AND((--(INT('Data Sheet'!$A$15) &amp; "." &amp; BS264)&gt;=--('Data Sheet'!$A$15)), (--(INT('Data Sheet'!$A$15) &amp; "." &amp; BS264)&lt;=--('Data Sheet'!$B$15))),
            --(INT('Data Sheet'!$A$15) &amp; "." &amp; BS264),
            --(INT('Data Sheet'!$B$15) &amp; "." &amp; BS264)
        )
    ),
    IF(BQ264&lt;&gt;"",
        IF(INT('Data Sheet'!$A$15)=INT('Data Sheet'!$B$15),
            --(INT('Data Sheet'!$A$15) &amp; "." &amp; RIGHT(BQ264,3)),
            IF(AND((--(INT('Data Sheet'!$A$15) &amp; "." &amp; RIGHT(BQ264,3))&gt;=--('Data Sheet'!$A$15)), (--(INT('Data Sheet'!$A$15) &amp; "." &amp; RIGHT(BQ264,3))&lt;=--('Data Sheet'!$B$15))),
                --(INT('Data Sheet'!$A$15) &amp; "." &amp; RIGHT(BQ264,3)),
                --(INT('Data Sheet'!$B$15) &amp; "." &amp; RIGHT(BQ264,3))
            )
        ),
        "OK"
    )
)</f>
        <v>OK</v>
      </c>
      <c r="R264" s="19"/>
      <c r="S264" s="19"/>
      <c r="T264" s="19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1"/>
      <c r="AU264" s="21"/>
      <c r="AV264" s="21"/>
      <c r="AW264" s="22"/>
      <c r="AX264" s="99"/>
      <c r="AY264" s="20"/>
      <c r="AZ264" s="20"/>
      <c r="BA264" s="22"/>
      <c r="BB264">
        <v>256</v>
      </c>
      <c r="BC264" s="80"/>
      <c r="BD264" s="80"/>
      <c r="BE264" s="80"/>
      <c r="BF264" s="80"/>
      <c r="BG264" s="32" t="str">
        <f t="shared" si="37"/>
        <v/>
      </c>
      <c r="BH264" s="78">
        <f t="shared" si="35"/>
        <v>0</v>
      </c>
      <c r="BI264" s="2">
        <f t="shared" si="38"/>
        <v>0</v>
      </c>
      <c r="BJ264" s="2">
        <f t="shared" si="39"/>
        <v>0</v>
      </c>
      <c r="BK264" s="2">
        <f t="shared" si="36"/>
        <v>0</v>
      </c>
    </row>
    <row r="265" spans="2:63" ht="15" customHeight="1" x14ac:dyDescent="0.25">
      <c r="B265" s="14">
        <v>257</v>
      </c>
      <c r="C265" s="95" t="str">
        <f t="shared" si="40"/>
        <v/>
      </c>
      <c r="D265" s="15" t="str">
        <f t="shared" ref="D265:D328" si="45">IF(AO265="x","-","OK")</f>
        <v>OK</v>
      </c>
      <c r="E265" s="16" t="e">
        <f>VLOOKUP('Data Sheet'!$B$8,'Data Sheet'!$I$2:$J$9,2,FALSE)</f>
        <v>#N/A</v>
      </c>
      <c r="F265" s="16" t="str">
        <f t="shared" si="41"/>
        <v/>
      </c>
      <c r="G265" s="103">
        <f t="shared" si="42"/>
        <v>0</v>
      </c>
      <c r="H265" s="17" t="s">
        <v>26</v>
      </c>
      <c r="I265" s="17" t="s">
        <v>26</v>
      </c>
      <c r="J265" s="17" t="str">
        <f>IF('Data Sheet'!$B$9="NC-50","N/A","OK")</f>
        <v>OK</v>
      </c>
      <c r="K265" s="17" t="str">
        <f>IF('Data Sheet'!$B$9="NC-50","N/A","OK")</f>
        <v>OK</v>
      </c>
      <c r="L265" s="17" t="str">
        <f t="shared" si="43"/>
        <v>OK</v>
      </c>
      <c r="M265" s="17" t="str">
        <f t="shared" si="44"/>
        <v>OK</v>
      </c>
      <c r="N265" s="18" t="str">
        <f>IF(BO265&lt;&gt;"",
    IF(INT('Data Sheet'!$A$19)=INT('Data Sheet'!$B$19),
        --(INT('Data Sheet'!$A$19) &amp; "." &amp; BO265),
        IF(AND((--(INT('Data Sheet'!$A$19) &amp; "." &amp; BO265)&gt;=--('Data Sheet'!$A$19)), (--(INT('Data Sheet'!$A$19) &amp; "." &amp; BO265)&lt;=--('Data Sheet'!$B$19))),
            --(INT('Data Sheet'!$A$19) &amp; "." &amp; BO265),
            --(INT('Data Sheet'!$B$19) &amp; "." &amp; BO265)
        )
    ),
    IF(BN265&lt;&gt;"",
        IF(INT('Data Sheet'!$A$19)=INT('Data Sheet'!$B$19),
            --(INT('Data Sheet'!$A$19) &amp; "." &amp; LEFT(BN265,3)),
            IF(AND((--(INT('Data Sheet'!$A$19) &amp; "." &amp; LEFT(BN265,3))&gt;=--('Data Sheet'!$A$19)), (--(INT('Data Sheet'!$A$19) &amp; "." &amp; LEFT(BN265,3))&lt;=--('Data Sheet'!$B$19))),
                --(INT('Data Sheet'!$A$19) &amp; "." &amp; LEFT(BN265,3)),
                --(INT('Data Sheet'!$B$19) &amp; "." &amp; LEFT(BN265,3))
            )
        ),
        "OK"
    )
)</f>
        <v>OK</v>
      </c>
      <c r="O265" s="23" t="str">
        <f>IF(BP265&lt;&gt;"",
    IF(INT('Data Sheet'!$A$19)=INT('Data Sheet'!$B$19),
        --(INT('Data Sheet'!$A$19) &amp; "." &amp; BP265),
        IF(AND((--(INT('Data Sheet'!$A$19) &amp; "." &amp; BP265)&gt;=--('Data Sheet'!$A$19)), (--(INT('Data Sheet'!$A$19) &amp; "." &amp; BP265)&lt;=--('Data Sheet'!$B$19))),
            --(INT('Data Sheet'!$A$19) &amp; "." &amp; BP265),
            --(INT('Data Sheet'!$B$19) &amp; "." &amp; BP265)
        )
    ),
    IF(BN265&lt;&gt;"",
        IF(INT('Data Sheet'!$A$19)=INT('Data Sheet'!$B$19),
            --(INT('Data Sheet'!$A$19) &amp; "." &amp; RIGHT(BN265,3)),
            IF(AND((--(INT('Data Sheet'!$A$19) &amp; "." &amp; RIGHT(BN265,3))&gt;=--('Data Sheet'!$A$19)), (--(INT('Data Sheet'!$A$19) &amp; "." &amp; RIGHT(BN265,3))&lt;=--('Data Sheet'!$B$19))),
                --(INT('Data Sheet'!$A$19) &amp; "." &amp; RIGHT(BN265,3)),
                --(INT('Data Sheet'!$B$19) &amp; "." &amp; RIGHT(BN265,3))
            )
        ),
        "OK"
    )
)</f>
        <v>OK</v>
      </c>
      <c r="P265" s="23" t="str">
        <f>IF(BR265&lt;&gt;"",
    IF(INT('Data Sheet'!$A$19)=INT('Data Sheet'!$B$15),
        --(INT('Data Sheet'!$A$15) &amp; "." &amp; BR265),
        IF(AND((--(INT('Data Sheet'!$A$15) &amp; "." &amp; BR265)&gt;=--('Data Sheet'!$A$15)), (--(INT('Data Sheet'!$A$15) &amp; "." &amp; BR265)&lt;=--('Data Sheet'!$B$15))),
            --(INT('Data Sheet'!$A$15) &amp; "." &amp; BR265),
            --(INT('Data Sheet'!$B$15) &amp; "." &amp; BR265)
        )
    ),
    IF(BQ265&lt;&gt;"",
        IF(INT('Data Sheet'!$A$15)=INT('Data Sheet'!$B$15),
            --(INT('Data Sheet'!$A$15) &amp; "." &amp; LEFT(BQ265,3)),
            IF(AND((--(INT('Data Sheet'!$A$15) &amp; "." &amp; LEFT(BQ265,3))&gt;=--('Data Sheet'!$A$15)), (--(INT('Data Sheet'!$A$15) &amp; "." &amp; LEFT(BQ265,3))&lt;=--('Data Sheet'!$B$15))),
                --(INT('Data Sheet'!$A$15) &amp; "." &amp; LEFT(BQ265,3)),
                --(INT('Data Sheet'!$B$15) &amp; "." &amp; LEFT(BQ265,3))
            )
        ),
        "OK"
    )
)</f>
        <v>OK</v>
      </c>
      <c r="Q265" s="23" t="str">
        <f>IF(BS265&lt;&gt;"",
    IF(INT('Data Sheet'!$A$19)=INT('Data Sheet'!$B$15),
        --(INT('Data Sheet'!$A$15) &amp; "." &amp; BS265),
        IF(AND((--(INT('Data Sheet'!$A$15) &amp; "." &amp; BS265)&gt;=--('Data Sheet'!$A$15)), (--(INT('Data Sheet'!$A$15) &amp; "." &amp; BS265)&lt;=--('Data Sheet'!$B$15))),
            --(INT('Data Sheet'!$A$15) &amp; "." &amp; BS265),
            --(INT('Data Sheet'!$B$15) &amp; "." &amp; BS265)
        )
    ),
    IF(BQ265&lt;&gt;"",
        IF(INT('Data Sheet'!$A$15)=INT('Data Sheet'!$B$15),
            --(INT('Data Sheet'!$A$15) &amp; "." &amp; RIGHT(BQ265,3)),
            IF(AND((--(INT('Data Sheet'!$A$15) &amp; "." &amp; RIGHT(BQ265,3))&gt;=--('Data Sheet'!$A$15)), (--(INT('Data Sheet'!$A$15) &amp; "." &amp; RIGHT(BQ265,3))&lt;=--('Data Sheet'!$B$15))),
                --(INT('Data Sheet'!$A$15) &amp; "." &amp; RIGHT(BQ265,3)),
                --(INT('Data Sheet'!$B$15) &amp; "." &amp; RIGHT(BQ265,3))
            )
        ),
        "OK"
    )
)</f>
        <v>OK</v>
      </c>
      <c r="R265" s="19"/>
      <c r="S265" s="19"/>
      <c r="T265" s="19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1"/>
      <c r="AU265" s="21"/>
      <c r="AV265" s="21"/>
      <c r="AW265" s="22"/>
      <c r="AX265" s="99"/>
      <c r="AY265" s="20"/>
      <c r="AZ265" s="20"/>
      <c r="BA265" s="22"/>
      <c r="BB265">
        <v>257</v>
      </c>
      <c r="BC265" s="80"/>
      <c r="BD265" s="80"/>
      <c r="BE265" s="80"/>
      <c r="BF265" s="80"/>
      <c r="BG265" s="32" t="str">
        <f t="shared" si="37"/>
        <v/>
      </c>
      <c r="BH265" s="78">
        <f t="shared" ref="BH265:BH328" si="46">COUNTA(T265:AF265)</f>
        <v>0</v>
      </c>
      <c r="BI265" s="2">
        <f t="shared" si="38"/>
        <v>0</v>
      </c>
      <c r="BJ265" s="2">
        <f t="shared" si="39"/>
        <v>0</v>
      </c>
      <c r="BK265" s="2">
        <f t="shared" ref="BK265:BK328" si="47">COUNTA(T265:AW265)</f>
        <v>0</v>
      </c>
    </row>
    <row r="266" spans="2:63" ht="15" customHeight="1" x14ac:dyDescent="0.25">
      <c r="B266" s="14">
        <v>258</v>
      </c>
      <c r="C266" s="95" t="str">
        <f t="shared" si="40"/>
        <v/>
      </c>
      <c r="D266" s="15" t="str">
        <f t="shared" si="45"/>
        <v>OK</v>
      </c>
      <c r="E266" s="16" t="e">
        <f>VLOOKUP('Data Sheet'!$B$8,'Data Sheet'!$I$2:$J$9,2,FALSE)</f>
        <v>#N/A</v>
      </c>
      <c r="F266" s="16" t="str">
        <f t="shared" si="41"/>
        <v/>
      </c>
      <c r="G266" s="103">
        <f t="shared" si="42"/>
        <v>0</v>
      </c>
      <c r="H266" s="17" t="s">
        <v>26</v>
      </c>
      <c r="I266" s="17" t="s">
        <v>26</v>
      </c>
      <c r="J266" s="17" t="str">
        <f>IF('Data Sheet'!$B$9="NC-50","N/A","OK")</f>
        <v>OK</v>
      </c>
      <c r="K266" s="17" t="str">
        <f>IF('Data Sheet'!$B$9="NC-50","N/A","OK")</f>
        <v>OK</v>
      </c>
      <c r="L266" s="17" t="str">
        <f t="shared" si="43"/>
        <v>OK</v>
      </c>
      <c r="M266" s="17" t="str">
        <f t="shared" si="44"/>
        <v>OK</v>
      </c>
      <c r="N266" s="18" t="str">
        <f>IF(BO266&lt;&gt;"",
    IF(INT('Data Sheet'!$A$19)=INT('Data Sheet'!$B$19),
        --(INT('Data Sheet'!$A$19) &amp; "." &amp; BO266),
        IF(AND((--(INT('Data Sheet'!$A$19) &amp; "." &amp; BO266)&gt;=--('Data Sheet'!$A$19)), (--(INT('Data Sheet'!$A$19) &amp; "." &amp; BO266)&lt;=--('Data Sheet'!$B$19))),
            --(INT('Data Sheet'!$A$19) &amp; "." &amp; BO266),
            --(INT('Data Sheet'!$B$19) &amp; "." &amp; BO266)
        )
    ),
    IF(BN266&lt;&gt;"",
        IF(INT('Data Sheet'!$A$19)=INT('Data Sheet'!$B$19),
            --(INT('Data Sheet'!$A$19) &amp; "." &amp; LEFT(BN266,3)),
            IF(AND((--(INT('Data Sheet'!$A$19) &amp; "." &amp; LEFT(BN266,3))&gt;=--('Data Sheet'!$A$19)), (--(INT('Data Sheet'!$A$19) &amp; "." &amp; LEFT(BN266,3))&lt;=--('Data Sheet'!$B$19))),
                --(INT('Data Sheet'!$A$19) &amp; "." &amp; LEFT(BN266,3)),
                --(INT('Data Sheet'!$B$19) &amp; "." &amp; LEFT(BN266,3))
            )
        ),
        "OK"
    )
)</f>
        <v>OK</v>
      </c>
      <c r="O266" s="23" t="str">
        <f>IF(BP266&lt;&gt;"",
    IF(INT('Data Sheet'!$A$19)=INT('Data Sheet'!$B$19),
        --(INT('Data Sheet'!$A$19) &amp; "." &amp; BP266),
        IF(AND((--(INT('Data Sheet'!$A$19) &amp; "." &amp; BP266)&gt;=--('Data Sheet'!$A$19)), (--(INT('Data Sheet'!$A$19) &amp; "." &amp; BP266)&lt;=--('Data Sheet'!$B$19))),
            --(INT('Data Sheet'!$A$19) &amp; "." &amp; BP266),
            --(INT('Data Sheet'!$B$19) &amp; "." &amp; BP266)
        )
    ),
    IF(BN266&lt;&gt;"",
        IF(INT('Data Sheet'!$A$19)=INT('Data Sheet'!$B$19),
            --(INT('Data Sheet'!$A$19) &amp; "." &amp; RIGHT(BN266,3)),
            IF(AND((--(INT('Data Sheet'!$A$19) &amp; "." &amp; RIGHT(BN266,3))&gt;=--('Data Sheet'!$A$19)), (--(INT('Data Sheet'!$A$19) &amp; "." &amp; RIGHT(BN266,3))&lt;=--('Data Sheet'!$B$19))),
                --(INT('Data Sheet'!$A$19) &amp; "." &amp; RIGHT(BN266,3)),
                --(INT('Data Sheet'!$B$19) &amp; "." &amp; RIGHT(BN266,3))
            )
        ),
        "OK"
    )
)</f>
        <v>OK</v>
      </c>
      <c r="P266" s="23" t="str">
        <f>IF(BR266&lt;&gt;"",
    IF(INT('Data Sheet'!$A$19)=INT('Data Sheet'!$B$15),
        --(INT('Data Sheet'!$A$15) &amp; "." &amp; BR266),
        IF(AND((--(INT('Data Sheet'!$A$15) &amp; "." &amp; BR266)&gt;=--('Data Sheet'!$A$15)), (--(INT('Data Sheet'!$A$15) &amp; "." &amp; BR266)&lt;=--('Data Sheet'!$B$15))),
            --(INT('Data Sheet'!$A$15) &amp; "." &amp; BR266),
            --(INT('Data Sheet'!$B$15) &amp; "." &amp; BR266)
        )
    ),
    IF(BQ266&lt;&gt;"",
        IF(INT('Data Sheet'!$A$15)=INT('Data Sheet'!$B$15),
            --(INT('Data Sheet'!$A$15) &amp; "." &amp; LEFT(BQ266,3)),
            IF(AND((--(INT('Data Sheet'!$A$15) &amp; "." &amp; LEFT(BQ266,3))&gt;=--('Data Sheet'!$A$15)), (--(INT('Data Sheet'!$A$15) &amp; "." &amp; LEFT(BQ266,3))&lt;=--('Data Sheet'!$B$15))),
                --(INT('Data Sheet'!$A$15) &amp; "." &amp; LEFT(BQ266,3)),
                --(INT('Data Sheet'!$B$15) &amp; "." &amp; LEFT(BQ266,3))
            )
        ),
        "OK"
    )
)</f>
        <v>OK</v>
      </c>
      <c r="Q266" s="23" t="str">
        <f>IF(BS266&lt;&gt;"",
    IF(INT('Data Sheet'!$A$19)=INT('Data Sheet'!$B$15),
        --(INT('Data Sheet'!$A$15) &amp; "." &amp; BS266),
        IF(AND((--(INT('Data Sheet'!$A$15) &amp; "." &amp; BS266)&gt;=--('Data Sheet'!$A$15)), (--(INT('Data Sheet'!$A$15) &amp; "." &amp; BS266)&lt;=--('Data Sheet'!$B$15))),
            --(INT('Data Sheet'!$A$15) &amp; "." &amp; BS266),
            --(INT('Data Sheet'!$B$15) &amp; "." &amp; BS266)
        )
    ),
    IF(BQ266&lt;&gt;"",
        IF(INT('Data Sheet'!$A$15)=INT('Data Sheet'!$B$15),
            --(INT('Data Sheet'!$A$15) &amp; "." &amp; RIGHT(BQ266,3)),
            IF(AND((--(INT('Data Sheet'!$A$15) &amp; "." &amp; RIGHT(BQ266,3))&gt;=--('Data Sheet'!$A$15)), (--(INT('Data Sheet'!$A$15) &amp; "." &amp; RIGHT(BQ266,3))&lt;=--('Data Sheet'!$B$15))),
                --(INT('Data Sheet'!$A$15) &amp; "." &amp; RIGHT(BQ266,3)),
                --(INT('Data Sheet'!$B$15) &amp; "." &amp; RIGHT(BQ266,3))
            )
        ),
        "OK"
    )
)</f>
        <v>OK</v>
      </c>
      <c r="R266" s="19"/>
      <c r="S266" s="19"/>
      <c r="T266" s="19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1"/>
      <c r="AU266" s="21"/>
      <c r="AV266" s="21"/>
      <c r="AW266" s="22"/>
      <c r="AX266" s="99"/>
      <c r="AY266" s="20"/>
      <c r="AZ266" s="20"/>
      <c r="BA266" s="22"/>
      <c r="BB266">
        <v>258</v>
      </c>
      <c r="BC266" s="80"/>
      <c r="BD266" s="80"/>
      <c r="BE266" s="80"/>
      <c r="BF266" s="80"/>
      <c r="BG266" s="32" t="str">
        <f t="shared" ref="BG266:BG329" si="48">CONCATENATE(BC266,BD266,BE266,BF266)</f>
        <v/>
      </c>
      <c r="BH266" s="78">
        <f t="shared" si="46"/>
        <v>0</v>
      </c>
      <c r="BI266" s="2">
        <f t="shared" ref="BI266:BI329" si="49">IF(COUNTA(AI266:AN266)&gt;0,1,0)</f>
        <v>0</v>
      </c>
      <c r="BJ266" s="2">
        <f t="shared" ref="BJ266:BJ329" si="50">IF(SUM(BH266:BI266)=2,1,0)</f>
        <v>0</v>
      </c>
      <c r="BK266" s="2">
        <f t="shared" si="47"/>
        <v>0</v>
      </c>
    </row>
    <row r="267" spans="2:63" ht="15" customHeight="1" x14ac:dyDescent="0.25">
      <c r="B267" s="14">
        <v>259</v>
      </c>
      <c r="C267" s="95" t="str">
        <f t="shared" ref="C267:C330" si="51">BG267</f>
        <v/>
      </c>
      <c r="D267" s="15" t="str">
        <f t="shared" si="45"/>
        <v>OK</v>
      </c>
      <c r="E267" s="16" t="e">
        <f>VLOOKUP('Data Sheet'!$B$8,'Data Sheet'!$I$2:$J$9,2,FALSE)</f>
        <v>#N/A</v>
      </c>
      <c r="F267" s="16" t="str">
        <f t="shared" ref="F267:F330" si="52">IF(BT267="", "", --("0."&amp;BT267))</f>
        <v/>
      </c>
      <c r="G267" s="103">
        <f t="shared" ref="G267:G330" si="53">IF(F267="", 0, F267/E267)</f>
        <v>0</v>
      </c>
      <c r="H267" s="17" t="s">
        <v>26</v>
      </c>
      <c r="I267" s="17" t="s">
        <v>26</v>
      </c>
      <c r="J267" s="17" t="str">
        <f>IF('Data Sheet'!$B$9="NC-50","N/A","OK")</f>
        <v>OK</v>
      </c>
      <c r="K267" s="17" t="str">
        <f>IF('Data Sheet'!$B$9="NC-50","N/A","OK")</f>
        <v>OK</v>
      </c>
      <c r="L267" s="17" t="str">
        <f t="shared" ref="L267:L330" si="54">IF($AP267="x","MIN","OK")</f>
        <v>OK</v>
      </c>
      <c r="M267" s="17" t="str">
        <f t="shared" ref="M267:M330" si="55">IF($AQ267="x","MIN","OK")</f>
        <v>OK</v>
      </c>
      <c r="N267" s="18" t="str">
        <f>IF(BO267&lt;&gt;"",
    IF(INT('Data Sheet'!$A$19)=INT('Data Sheet'!$B$19),
        --(INT('Data Sheet'!$A$19) &amp; "." &amp; BO267),
        IF(AND((--(INT('Data Sheet'!$A$19) &amp; "." &amp; BO267)&gt;=--('Data Sheet'!$A$19)), (--(INT('Data Sheet'!$A$19) &amp; "." &amp; BO267)&lt;=--('Data Sheet'!$B$19))),
            --(INT('Data Sheet'!$A$19) &amp; "." &amp; BO267),
            --(INT('Data Sheet'!$B$19) &amp; "." &amp; BO267)
        )
    ),
    IF(BN267&lt;&gt;"",
        IF(INT('Data Sheet'!$A$19)=INT('Data Sheet'!$B$19),
            --(INT('Data Sheet'!$A$19) &amp; "." &amp; LEFT(BN267,3)),
            IF(AND((--(INT('Data Sheet'!$A$19) &amp; "." &amp; LEFT(BN267,3))&gt;=--('Data Sheet'!$A$19)), (--(INT('Data Sheet'!$A$19) &amp; "." &amp; LEFT(BN267,3))&lt;=--('Data Sheet'!$B$19))),
                --(INT('Data Sheet'!$A$19) &amp; "." &amp; LEFT(BN267,3)),
                --(INT('Data Sheet'!$B$19) &amp; "." &amp; LEFT(BN267,3))
            )
        ),
        "OK"
    )
)</f>
        <v>OK</v>
      </c>
      <c r="O267" s="23" t="str">
        <f>IF(BP267&lt;&gt;"",
    IF(INT('Data Sheet'!$A$19)=INT('Data Sheet'!$B$19),
        --(INT('Data Sheet'!$A$19) &amp; "." &amp; BP267),
        IF(AND((--(INT('Data Sheet'!$A$19) &amp; "." &amp; BP267)&gt;=--('Data Sheet'!$A$19)), (--(INT('Data Sheet'!$A$19) &amp; "." &amp; BP267)&lt;=--('Data Sheet'!$B$19))),
            --(INT('Data Sheet'!$A$19) &amp; "." &amp; BP267),
            --(INT('Data Sheet'!$B$19) &amp; "." &amp; BP267)
        )
    ),
    IF(BN267&lt;&gt;"",
        IF(INT('Data Sheet'!$A$19)=INT('Data Sheet'!$B$19),
            --(INT('Data Sheet'!$A$19) &amp; "." &amp; RIGHT(BN267,3)),
            IF(AND((--(INT('Data Sheet'!$A$19) &amp; "." &amp; RIGHT(BN267,3))&gt;=--('Data Sheet'!$A$19)), (--(INT('Data Sheet'!$A$19) &amp; "." &amp; RIGHT(BN267,3))&lt;=--('Data Sheet'!$B$19))),
                --(INT('Data Sheet'!$A$19) &amp; "." &amp; RIGHT(BN267,3)),
                --(INT('Data Sheet'!$B$19) &amp; "." &amp; RIGHT(BN267,3))
            )
        ),
        "OK"
    )
)</f>
        <v>OK</v>
      </c>
      <c r="P267" s="23" t="str">
        <f>IF(BR267&lt;&gt;"",
    IF(INT('Data Sheet'!$A$19)=INT('Data Sheet'!$B$15),
        --(INT('Data Sheet'!$A$15) &amp; "." &amp; BR267),
        IF(AND((--(INT('Data Sheet'!$A$15) &amp; "." &amp; BR267)&gt;=--('Data Sheet'!$A$15)), (--(INT('Data Sheet'!$A$15) &amp; "." &amp; BR267)&lt;=--('Data Sheet'!$B$15))),
            --(INT('Data Sheet'!$A$15) &amp; "." &amp; BR267),
            --(INT('Data Sheet'!$B$15) &amp; "." &amp; BR267)
        )
    ),
    IF(BQ267&lt;&gt;"",
        IF(INT('Data Sheet'!$A$15)=INT('Data Sheet'!$B$15),
            --(INT('Data Sheet'!$A$15) &amp; "." &amp; LEFT(BQ267,3)),
            IF(AND((--(INT('Data Sheet'!$A$15) &amp; "." &amp; LEFT(BQ267,3))&gt;=--('Data Sheet'!$A$15)), (--(INT('Data Sheet'!$A$15) &amp; "." &amp; LEFT(BQ267,3))&lt;=--('Data Sheet'!$B$15))),
                --(INT('Data Sheet'!$A$15) &amp; "." &amp; LEFT(BQ267,3)),
                --(INT('Data Sheet'!$B$15) &amp; "." &amp; LEFT(BQ267,3))
            )
        ),
        "OK"
    )
)</f>
        <v>OK</v>
      </c>
      <c r="Q267" s="23" t="str">
        <f>IF(BS267&lt;&gt;"",
    IF(INT('Data Sheet'!$A$19)=INT('Data Sheet'!$B$15),
        --(INT('Data Sheet'!$A$15) &amp; "." &amp; BS267),
        IF(AND((--(INT('Data Sheet'!$A$15) &amp; "." &amp; BS267)&gt;=--('Data Sheet'!$A$15)), (--(INT('Data Sheet'!$A$15) &amp; "." &amp; BS267)&lt;=--('Data Sheet'!$B$15))),
            --(INT('Data Sheet'!$A$15) &amp; "." &amp; BS267),
            --(INT('Data Sheet'!$B$15) &amp; "." &amp; BS267)
        )
    ),
    IF(BQ267&lt;&gt;"",
        IF(INT('Data Sheet'!$A$15)=INT('Data Sheet'!$B$15),
            --(INT('Data Sheet'!$A$15) &amp; "." &amp; RIGHT(BQ267,3)),
            IF(AND((--(INT('Data Sheet'!$A$15) &amp; "." &amp; RIGHT(BQ267,3))&gt;=--('Data Sheet'!$A$15)), (--(INT('Data Sheet'!$A$15) &amp; "." &amp; RIGHT(BQ267,3))&lt;=--('Data Sheet'!$B$15))),
                --(INT('Data Sheet'!$A$15) &amp; "." &amp; RIGHT(BQ267,3)),
                --(INT('Data Sheet'!$B$15) &amp; "." &amp; RIGHT(BQ267,3))
            )
        ),
        "OK"
    )
)</f>
        <v>OK</v>
      </c>
      <c r="R267" s="19"/>
      <c r="S267" s="19"/>
      <c r="T267" s="19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1"/>
      <c r="AU267" s="21"/>
      <c r="AV267" s="21"/>
      <c r="AW267" s="22"/>
      <c r="AX267" s="99"/>
      <c r="AY267" s="20"/>
      <c r="AZ267" s="20"/>
      <c r="BA267" s="22"/>
      <c r="BB267">
        <v>259</v>
      </c>
      <c r="BC267" s="80"/>
      <c r="BD267" s="80"/>
      <c r="BE267" s="80"/>
      <c r="BF267" s="80"/>
      <c r="BG267" s="32" t="str">
        <f t="shared" si="48"/>
        <v/>
      </c>
      <c r="BH267" s="78">
        <f t="shared" si="46"/>
        <v>0</v>
      </c>
      <c r="BI267" s="2">
        <f t="shared" si="49"/>
        <v>0</v>
      </c>
      <c r="BJ267" s="2">
        <f t="shared" si="50"/>
        <v>0</v>
      </c>
      <c r="BK267" s="2">
        <f t="shared" si="47"/>
        <v>0</v>
      </c>
    </row>
    <row r="268" spans="2:63" ht="15" customHeight="1" x14ac:dyDescent="0.25">
      <c r="B268" s="14">
        <v>260</v>
      </c>
      <c r="C268" s="95" t="str">
        <f t="shared" si="51"/>
        <v/>
      </c>
      <c r="D268" s="15" t="str">
        <f t="shared" si="45"/>
        <v>OK</v>
      </c>
      <c r="E268" s="16" t="e">
        <f>VLOOKUP('Data Sheet'!$B$8,'Data Sheet'!$I$2:$J$9,2,FALSE)</f>
        <v>#N/A</v>
      </c>
      <c r="F268" s="16" t="str">
        <f t="shared" si="52"/>
        <v/>
      </c>
      <c r="G268" s="103">
        <f t="shared" si="53"/>
        <v>0</v>
      </c>
      <c r="H268" s="17" t="s">
        <v>26</v>
      </c>
      <c r="I268" s="17" t="s">
        <v>26</v>
      </c>
      <c r="J268" s="17" t="str">
        <f>IF('Data Sheet'!$B$9="NC-50","N/A","OK")</f>
        <v>OK</v>
      </c>
      <c r="K268" s="17" t="str">
        <f>IF('Data Sheet'!$B$9="NC-50","N/A","OK")</f>
        <v>OK</v>
      </c>
      <c r="L268" s="17" t="str">
        <f t="shared" si="54"/>
        <v>OK</v>
      </c>
      <c r="M268" s="17" t="str">
        <f t="shared" si="55"/>
        <v>OK</v>
      </c>
      <c r="N268" s="18" t="str">
        <f>IF(BO268&lt;&gt;"",
    IF(INT('Data Sheet'!$A$19)=INT('Data Sheet'!$B$19),
        --(INT('Data Sheet'!$A$19) &amp; "." &amp; BO268),
        IF(AND((--(INT('Data Sheet'!$A$19) &amp; "." &amp; BO268)&gt;=--('Data Sheet'!$A$19)), (--(INT('Data Sheet'!$A$19) &amp; "." &amp; BO268)&lt;=--('Data Sheet'!$B$19))),
            --(INT('Data Sheet'!$A$19) &amp; "." &amp; BO268),
            --(INT('Data Sheet'!$B$19) &amp; "." &amp; BO268)
        )
    ),
    IF(BN268&lt;&gt;"",
        IF(INT('Data Sheet'!$A$19)=INT('Data Sheet'!$B$19),
            --(INT('Data Sheet'!$A$19) &amp; "." &amp; LEFT(BN268,3)),
            IF(AND((--(INT('Data Sheet'!$A$19) &amp; "." &amp; LEFT(BN268,3))&gt;=--('Data Sheet'!$A$19)), (--(INT('Data Sheet'!$A$19) &amp; "." &amp; LEFT(BN268,3))&lt;=--('Data Sheet'!$B$19))),
                --(INT('Data Sheet'!$A$19) &amp; "." &amp; LEFT(BN268,3)),
                --(INT('Data Sheet'!$B$19) &amp; "." &amp; LEFT(BN268,3))
            )
        ),
        "OK"
    )
)</f>
        <v>OK</v>
      </c>
      <c r="O268" s="23" t="str">
        <f>IF(BP268&lt;&gt;"",
    IF(INT('Data Sheet'!$A$19)=INT('Data Sheet'!$B$19),
        --(INT('Data Sheet'!$A$19) &amp; "." &amp; BP268),
        IF(AND((--(INT('Data Sheet'!$A$19) &amp; "." &amp; BP268)&gt;=--('Data Sheet'!$A$19)), (--(INT('Data Sheet'!$A$19) &amp; "." &amp; BP268)&lt;=--('Data Sheet'!$B$19))),
            --(INT('Data Sheet'!$A$19) &amp; "." &amp; BP268),
            --(INT('Data Sheet'!$B$19) &amp; "." &amp; BP268)
        )
    ),
    IF(BN268&lt;&gt;"",
        IF(INT('Data Sheet'!$A$19)=INT('Data Sheet'!$B$19),
            --(INT('Data Sheet'!$A$19) &amp; "." &amp; RIGHT(BN268,3)),
            IF(AND((--(INT('Data Sheet'!$A$19) &amp; "." &amp; RIGHT(BN268,3))&gt;=--('Data Sheet'!$A$19)), (--(INT('Data Sheet'!$A$19) &amp; "." &amp; RIGHT(BN268,3))&lt;=--('Data Sheet'!$B$19))),
                --(INT('Data Sheet'!$A$19) &amp; "." &amp; RIGHT(BN268,3)),
                --(INT('Data Sheet'!$B$19) &amp; "." &amp; RIGHT(BN268,3))
            )
        ),
        "OK"
    )
)</f>
        <v>OK</v>
      </c>
      <c r="P268" s="23" t="str">
        <f>IF(BR268&lt;&gt;"",
    IF(INT('Data Sheet'!$A$19)=INT('Data Sheet'!$B$15),
        --(INT('Data Sheet'!$A$15) &amp; "." &amp; BR268),
        IF(AND((--(INT('Data Sheet'!$A$15) &amp; "." &amp; BR268)&gt;=--('Data Sheet'!$A$15)), (--(INT('Data Sheet'!$A$15) &amp; "." &amp; BR268)&lt;=--('Data Sheet'!$B$15))),
            --(INT('Data Sheet'!$A$15) &amp; "." &amp; BR268),
            --(INT('Data Sheet'!$B$15) &amp; "." &amp; BR268)
        )
    ),
    IF(BQ268&lt;&gt;"",
        IF(INT('Data Sheet'!$A$15)=INT('Data Sheet'!$B$15),
            --(INT('Data Sheet'!$A$15) &amp; "." &amp; LEFT(BQ268,3)),
            IF(AND((--(INT('Data Sheet'!$A$15) &amp; "." &amp; LEFT(BQ268,3))&gt;=--('Data Sheet'!$A$15)), (--(INT('Data Sheet'!$A$15) &amp; "." &amp; LEFT(BQ268,3))&lt;=--('Data Sheet'!$B$15))),
                --(INT('Data Sheet'!$A$15) &amp; "." &amp; LEFT(BQ268,3)),
                --(INT('Data Sheet'!$B$15) &amp; "." &amp; LEFT(BQ268,3))
            )
        ),
        "OK"
    )
)</f>
        <v>OK</v>
      </c>
      <c r="Q268" s="23" t="str">
        <f>IF(BS268&lt;&gt;"",
    IF(INT('Data Sheet'!$A$19)=INT('Data Sheet'!$B$15),
        --(INT('Data Sheet'!$A$15) &amp; "." &amp; BS268),
        IF(AND((--(INT('Data Sheet'!$A$15) &amp; "." &amp; BS268)&gt;=--('Data Sheet'!$A$15)), (--(INT('Data Sheet'!$A$15) &amp; "." &amp; BS268)&lt;=--('Data Sheet'!$B$15))),
            --(INT('Data Sheet'!$A$15) &amp; "." &amp; BS268),
            --(INT('Data Sheet'!$B$15) &amp; "." &amp; BS268)
        )
    ),
    IF(BQ268&lt;&gt;"",
        IF(INT('Data Sheet'!$A$15)=INT('Data Sheet'!$B$15),
            --(INT('Data Sheet'!$A$15) &amp; "." &amp; RIGHT(BQ268,3)),
            IF(AND((--(INT('Data Sheet'!$A$15) &amp; "." &amp; RIGHT(BQ268,3))&gt;=--('Data Sheet'!$A$15)), (--(INT('Data Sheet'!$A$15) &amp; "." &amp; RIGHT(BQ268,3))&lt;=--('Data Sheet'!$B$15))),
                --(INT('Data Sheet'!$A$15) &amp; "." &amp; RIGHT(BQ268,3)),
                --(INT('Data Sheet'!$B$15) &amp; "." &amp; RIGHT(BQ268,3))
            )
        ),
        "OK"
    )
)</f>
        <v>OK</v>
      </c>
      <c r="R268" s="19"/>
      <c r="S268" s="19"/>
      <c r="T268" s="19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1"/>
      <c r="AU268" s="21"/>
      <c r="AV268" s="21"/>
      <c r="AW268" s="22"/>
      <c r="AX268" s="99"/>
      <c r="AY268" s="20"/>
      <c r="AZ268" s="20"/>
      <c r="BA268" s="22"/>
      <c r="BB268">
        <v>260</v>
      </c>
      <c r="BC268" s="80"/>
      <c r="BD268" s="80"/>
      <c r="BE268" s="80"/>
      <c r="BF268" s="80"/>
      <c r="BG268" s="32" t="str">
        <f t="shared" si="48"/>
        <v/>
      </c>
      <c r="BH268" s="78">
        <f t="shared" si="46"/>
        <v>0</v>
      </c>
      <c r="BI268" s="2">
        <f t="shared" si="49"/>
        <v>0</v>
      </c>
      <c r="BJ268" s="2">
        <f t="shared" si="50"/>
        <v>0</v>
      </c>
      <c r="BK268" s="2">
        <f t="shared" si="47"/>
        <v>0</v>
      </c>
    </row>
    <row r="269" spans="2:63" ht="15" customHeight="1" x14ac:dyDescent="0.25">
      <c r="B269" s="14">
        <v>261</v>
      </c>
      <c r="C269" s="95" t="str">
        <f t="shared" si="51"/>
        <v/>
      </c>
      <c r="D269" s="15" t="str">
        <f t="shared" si="45"/>
        <v>OK</v>
      </c>
      <c r="E269" s="16" t="e">
        <f>VLOOKUP('Data Sheet'!$B$8,'Data Sheet'!$I$2:$J$9,2,FALSE)</f>
        <v>#N/A</v>
      </c>
      <c r="F269" s="16" t="str">
        <f t="shared" si="52"/>
        <v/>
      </c>
      <c r="G269" s="103">
        <f t="shared" si="53"/>
        <v>0</v>
      </c>
      <c r="H269" s="17" t="s">
        <v>26</v>
      </c>
      <c r="I269" s="17" t="s">
        <v>26</v>
      </c>
      <c r="J269" s="17" t="str">
        <f>IF('Data Sheet'!$B$9="NC-50","N/A","OK")</f>
        <v>OK</v>
      </c>
      <c r="K269" s="17" t="str">
        <f>IF('Data Sheet'!$B$9="NC-50","N/A","OK")</f>
        <v>OK</v>
      </c>
      <c r="L269" s="17" t="str">
        <f t="shared" si="54"/>
        <v>OK</v>
      </c>
      <c r="M269" s="17" t="str">
        <f t="shared" si="55"/>
        <v>OK</v>
      </c>
      <c r="N269" s="18" t="str">
        <f>IF(BO269&lt;&gt;"",
    IF(INT('Data Sheet'!$A$19)=INT('Data Sheet'!$B$19),
        --(INT('Data Sheet'!$A$19) &amp; "." &amp; BO269),
        IF(AND((--(INT('Data Sheet'!$A$19) &amp; "." &amp; BO269)&gt;=--('Data Sheet'!$A$19)), (--(INT('Data Sheet'!$A$19) &amp; "." &amp; BO269)&lt;=--('Data Sheet'!$B$19))),
            --(INT('Data Sheet'!$A$19) &amp; "." &amp; BO269),
            --(INT('Data Sheet'!$B$19) &amp; "." &amp; BO269)
        )
    ),
    IF(BN269&lt;&gt;"",
        IF(INT('Data Sheet'!$A$19)=INT('Data Sheet'!$B$19),
            --(INT('Data Sheet'!$A$19) &amp; "." &amp; LEFT(BN269,3)),
            IF(AND((--(INT('Data Sheet'!$A$19) &amp; "." &amp; LEFT(BN269,3))&gt;=--('Data Sheet'!$A$19)), (--(INT('Data Sheet'!$A$19) &amp; "." &amp; LEFT(BN269,3))&lt;=--('Data Sheet'!$B$19))),
                --(INT('Data Sheet'!$A$19) &amp; "." &amp; LEFT(BN269,3)),
                --(INT('Data Sheet'!$B$19) &amp; "." &amp; LEFT(BN269,3))
            )
        ),
        "OK"
    )
)</f>
        <v>OK</v>
      </c>
      <c r="O269" s="23" t="str">
        <f>IF(BP269&lt;&gt;"",
    IF(INT('Data Sheet'!$A$19)=INT('Data Sheet'!$B$19),
        --(INT('Data Sheet'!$A$19) &amp; "." &amp; BP269),
        IF(AND((--(INT('Data Sheet'!$A$19) &amp; "." &amp; BP269)&gt;=--('Data Sheet'!$A$19)), (--(INT('Data Sheet'!$A$19) &amp; "." &amp; BP269)&lt;=--('Data Sheet'!$B$19))),
            --(INT('Data Sheet'!$A$19) &amp; "." &amp; BP269),
            --(INT('Data Sheet'!$B$19) &amp; "." &amp; BP269)
        )
    ),
    IF(BN269&lt;&gt;"",
        IF(INT('Data Sheet'!$A$19)=INT('Data Sheet'!$B$19),
            --(INT('Data Sheet'!$A$19) &amp; "." &amp; RIGHT(BN269,3)),
            IF(AND((--(INT('Data Sheet'!$A$19) &amp; "." &amp; RIGHT(BN269,3))&gt;=--('Data Sheet'!$A$19)), (--(INT('Data Sheet'!$A$19) &amp; "." &amp; RIGHT(BN269,3))&lt;=--('Data Sheet'!$B$19))),
                --(INT('Data Sheet'!$A$19) &amp; "." &amp; RIGHT(BN269,3)),
                --(INT('Data Sheet'!$B$19) &amp; "." &amp; RIGHT(BN269,3))
            )
        ),
        "OK"
    )
)</f>
        <v>OK</v>
      </c>
      <c r="P269" s="23" t="str">
        <f>IF(BR269&lt;&gt;"",
    IF(INT('Data Sheet'!$A$19)=INT('Data Sheet'!$B$15),
        --(INT('Data Sheet'!$A$15) &amp; "." &amp; BR269),
        IF(AND((--(INT('Data Sheet'!$A$15) &amp; "." &amp; BR269)&gt;=--('Data Sheet'!$A$15)), (--(INT('Data Sheet'!$A$15) &amp; "." &amp; BR269)&lt;=--('Data Sheet'!$B$15))),
            --(INT('Data Sheet'!$A$15) &amp; "." &amp; BR269),
            --(INT('Data Sheet'!$B$15) &amp; "." &amp; BR269)
        )
    ),
    IF(BQ269&lt;&gt;"",
        IF(INT('Data Sheet'!$A$15)=INT('Data Sheet'!$B$15),
            --(INT('Data Sheet'!$A$15) &amp; "." &amp; LEFT(BQ269,3)),
            IF(AND((--(INT('Data Sheet'!$A$15) &amp; "." &amp; LEFT(BQ269,3))&gt;=--('Data Sheet'!$A$15)), (--(INT('Data Sheet'!$A$15) &amp; "." &amp; LEFT(BQ269,3))&lt;=--('Data Sheet'!$B$15))),
                --(INT('Data Sheet'!$A$15) &amp; "." &amp; LEFT(BQ269,3)),
                --(INT('Data Sheet'!$B$15) &amp; "." &amp; LEFT(BQ269,3))
            )
        ),
        "OK"
    )
)</f>
        <v>OK</v>
      </c>
      <c r="Q269" s="23" t="str">
        <f>IF(BS269&lt;&gt;"",
    IF(INT('Data Sheet'!$A$19)=INT('Data Sheet'!$B$15),
        --(INT('Data Sheet'!$A$15) &amp; "." &amp; BS269),
        IF(AND((--(INT('Data Sheet'!$A$15) &amp; "." &amp; BS269)&gt;=--('Data Sheet'!$A$15)), (--(INT('Data Sheet'!$A$15) &amp; "." &amp; BS269)&lt;=--('Data Sheet'!$B$15))),
            --(INT('Data Sheet'!$A$15) &amp; "." &amp; BS269),
            --(INT('Data Sheet'!$B$15) &amp; "." &amp; BS269)
        )
    ),
    IF(BQ269&lt;&gt;"",
        IF(INT('Data Sheet'!$A$15)=INT('Data Sheet'!$B$15),
            --(INT('Data Sheet'!$A$15) &amp; "." &amp; RIGHT(BQ269,3)),
            IF(AND((--(INT('Data Sheet'!$A$15) &amp; "." &amp; RIGHT(BQ269,3))&gt;=--('Data Sheet'!$A$15)), (--(INT('Data Sheet'!$A$15) &amp; "." &amp; RIGHT(BQ269,3))&lt;=--('Data Sheet'!$B$15))),
                --(INT('Data Sheet'!$A$15) &amp; "." &amp; RIGHT(BQ269,3)),
                --(INT('Data Sheet'!$B$15) &amp; "." &amp; RIGHT(BQ269,3))
            )
        ),
        "OK"
    )
)</f>
        <v>OK</v>
      </c>
      <c r="R269" s="19"/>
      <c r="S269" s="19"/>
      <c r="T269" s="19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1"/>
      <c r="AU269" s="21"/>
      <c r="AV269" s="21"/>
      <c r="AW269" s="22"/>
      <c r="AX269" s="99"/>
      <c r="AY269" s="20"/>
      <c r="AZ269" s="20"/>
      <c r="BA269" s="22"/>
      <c r="BB269">
        <v>261</v>
      </c>
      <c r="BC269" s="80"/>
      <c r="BD269" s="80"/>
      <c r="BE269" s="80"/>
      <c r="BF269" s="80"/>
      <c r="BG269" s="32" t="str">
        <f t="shared" si="48"/>
        <v/>
      </c>
      <c r="BH269" s="78">
        <f t="shared" si="46"/>
        <v>0</v>
      </c>
      <c r="BI269" s="2">
        <f t="shared" si="49"/>
        <v>0</v>
      </c>
      <c r="BJ269" s="2">
        <f t="shared" si="50"/>
        <v>0</v>
      </c>
      <c r="BK269" s="2">
        <f t="shared" si="47"/>
        <v>0</v>
      </c>
    </row>
    <row r="270" spans="2:63" ht="15" customHeight="1" x14ac:dyDescent="0.25">
      <c r="B270" s="14">
        <v>262</v>
      </c>
      <c r="C270" s="95" t="str">
        <f t="shared" si="51"/>
        <v/>
      </c>
      <c r="D270" s="15" t="str">
        <f t="shared" si="45"/>
        <v>OK</v>
      </c>
      <c r="E270" s="16" t="e">
        <f>VLOOKUP('Data Sheet'!$B$8,'Data Sheet'!$I$2:$J$9,2,FALSE)</f>
        <v>#N/A</v>
      </c>
      <c r="F270" s="16" t="str">
        <f t="shared" si="52"/>
        <v/>
      </c>
      <c r="G270" s="103">
        <f t="shared" si="53"/>
        <v>0</v>
      </c>
      <c r="H270" s="17" t="s">
        <v>26</v>
      </c>
      <c r="I270" s="17" t="s">
        <v>26</v>
      </c>
      <c r="J270" s="17" t="str">
        <f>IF('Data Sheet'!$B$9="NC-50","N/A","OK")</f>
        <v>OK</v>
      </c>
      <c r="K270" s="17" t="str">
        <f>IF('Data Sheet'!$B$9="NC-50","N/A","OK")</f>
        <v>OK</v>
      </c>
      <c r="L270" s="17" t="str">
        <f t="shared" si="54"/>
        <v>OK</v>
      </c>
      <c r="M270" s="17" t="str">
        <f t="shared" si="55"/>
        <v>OK</v>
      </c>
      <c r="N270" s="18" t="str">
        <f>IF(BO270&lt;&gt;"",
    IF(INT('Data Sheet'!$A$19)=INT('Data Sheet'!$B$19),
        --(INT('Data Sheet'!$A$19) &amp; "." &amp; BO270),
        IF(AND((--(INT('Data Sheet'!$A$19) &amp; "." &amp; BO270)&gt;=--('Data Sheet'!$A$19)), (--(INT('Data Sheet'!$A$19) &amp; "." &amp; BO270)&lt;=--('Data Sheet'!$B$19))),
            --(INT('Data Sheet'!$A$19) &amp; "." &amp; BO270),
            --(INT('Data Sheet'!$B$19) &amp; "." &amp; BO270)
        )
    ),
    IF(BN270&lt;&gt;"",
        IF(INT('Data Sheet'!$A$19)=INT('Data Sheet'!$B$19),
            --(INT('Data Sheet'!$A$19) &amp; "." &amp; LEFT(BN270,3)),
            IF(AND((--(INT('Data Sheet'!$A$19) &amp; "." &amp; LEFT(BN270,3))&gt;=--('Data Sheet'!$A$19)), (--(INT('Data Sheet'!$A$19) &amp; "." &amp; LEFT(BN270,3))&lt;=--('Data Sheet'!$B$19))),
                --(INT('Data Sheet'!$A$19) &amp; "." &amp; LEFT(BN270,3)),
                --(INT('Data Sheet'!$B$19) &amp; "." &amp; LEFT(BN270,3))
            )
        ),
        "OK"
    )
)</f>
        <v>OK</v>
      </c>
      <c r="O270" s="23" t="str">
        <f>IF(BP270&lt;&gt;"",
    IF(INT('Data Sheet'!$A$19)=INT('Data Sheet'!$B$19),
        --(INT('Data Sheet'!$A$19) &amp; "." &amp; BP270),
        IF(AND((--(INT('Data Sheet'!$A$19) &amp; "." &amp; BP270)&gt;=--('Data Sheet'!$A$19)), (--(INT('Data Sheet'!$A$19) &amp; "." &amp; BP270)&lt;=--('Data Sheet'!$B$19))),
            --(INT('Data Sheet'!$A$19) &amp; "." &amp; BP270),
            --(INT('Data Sheet'!$B$19) &amp; "." &amp; BP270)
        )
    ),
    IF(BN270&lt;&gt;"",
        IF(INT('Data Sheet'!$A$19)=INT('Data Sheet'!$B$19),
            --(INT('Data Sheet'!$A$19) &amp; "." &amp; RIGHT(BN270,3)),
            IF(AND((--(INT('Data Sheet'!$A$19) &amp; "." &amp; RIGHT(BN270,3))&gt;=--('Data Sheet'!$A$19)), (--(INT('Data Sheet'!$A$19) &amp; "." &amp; RIGHT(BN270,3))&lt;=--('Data Sheet'!$B$19))),
                --(INT('Data Sheet'!$A$19) &amp; "." &amp; RIGHT(BN270,3)),
                --(INT('Data Sheet'!$B$19) &amp; "." &amp; RIGHT(BN270,3))
            )
        ),
        "OK"
    )
)</f>
        <v>OK</v>
      </c>
      <c r="P270" s="23" t="str">
        <f>IF(BR270&lt;&gt;"",
    IF(INT('Data Sheet'!$A$19)=INT('Data Sheet'!$B$15),
        --(INT('Data Sheet'!$A$15) &amp; "." &amp; BR270),
        IF(AND((--(INT('Data Sheet'!$A$15) &amp; "." &amp; BR270)&gt;=--('Data Sheet'!$A$15)), (--(INT('Data Sheet'!$A$15) &amp; "." &amp; BR270)&lt;=--('Data Sheet'!$B$15))),
            --(INT('Data Sheet'!$A$15) &amp; "." &amp; BR270),
            --(INT('Data Sheet'!$B$15) &amp; "." &amp; BR270)
        )
    ),
    IF(BQ270&lt;&gt;"",
        IF(INT('Data Sheet'!$A$15)=INT('Data Sheet'!$B$15),
            --(INT('Data Sheet'!$A$15) &amp; "." &amp; LEFT(BQ270,3)),
            IF(AND((--(INT('Data Sheet'!$A$15) &amp; "." &amp; LEFT(BQ270,3))&gt;=--('Data Sheet'!$A$15)), (--(INT('Data Sheet'!$A$15) &amp; "." &amp; LEFT(BQ270,3))&lt;=--('Data Sheet'!$B$15))),
                --(INT('Data Sheet'!$A$15) &amp; "." &amp; LEFT(BQ270,3)),
                --(INT('Data Sheet'!$B$15) &amp; "." &amp; LEFT(BQ270,3))
            )
        ),
        "OK"
    )
)</f>
        <v>OK</v>
      </c>
      <c r="Q270" s="23" t="str">
        <f>IF(BS270&lt;&gt;"",
    IF(INT('Data Sheet'!$A$19)=INT('Data Sheet'!$B$15),
        --(INT('Data Sheet'!$A$15) &amp; "." &amp; BS270),
        IF(AND((--(INT('Data Sheet'!$A$15) &amp; "." &amp; BS270)&gt;=--('Data Sheet'!$A$15)), (--(INT('Data Sheet'!$A$15) &amp; "." &amp; BS270)&lt;=--('Data Sheet'!$B$15))),
            --(INT('Data Sheet'!$A$15) &amp; "." &amp; BS270),
            --(INT('Data Sheet'!$B$15) &amp; "." &amp; BS270)
        )
    ),
    IF(BQ270&lt;&gt;"",
        IF(INT('Data Sheet'!$A$15)=INT('Data Sheet'!$B$15),
            --(INT('Data Sheet'!$A$15) &amp; "." &amp; RIGHT(BQ270,3)),
            IF(AND((--(INT('Data Sheet'!$A$15) &amp; "." &amp; RIGHT(BQ270,3))&gt;=--('Data Sheet'!$A$15)), (--(INT('Data Sheet'!$A$15) &amp; "." &amp; RIGHT(BQ270,3))&lt;=--('Data Sheet'!$B$15))),
                --(INT('Data Sheet'!$A$15) &amp; "." &amp; RIGHT(BQ270,3)),
                --(INT('Data Sheet'!$B$15) &amp; "." &amp; RIGHT(BQ270,3))
            )
        ),
        "OK"
    )
)</f>
        <v>OK</v>
      </c>
      <c r="R270" s="19"/>
      <c r="S270" s="19"/>
      <c r="T270" s="19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1"/>
      <c r="AU270" s="21"/>
      <c r="AV270" s="21"/>
      <c r="AW270" s="22"/>
      <c r="AX270" s="99"/>
      <c r="AY270" s="20"/>
      <c r="AZ270" s="20"/>
      <c r="BA270" s="22"/>
      <c r="BB270">
        <v>262</v>
      </c>
      <c r="BC270" s="80"/>
      <c r="BD270" s="80"/>
      <c r="BE270" s="80"/>
      <c r="BF270" s="80"/>
      <c r="BG270" s="32" t="str">
        <f t="shared" si="48"/>
        <v/>
      </c>
      <c r="BH270" s="78">
        <f t="shared" si="46"/>
        <v>0</v>
      </c>
      <c r="BI270" s="2">
        <f t="shared" si="49"/>
        <v>0</v>
      </c>
      <c r="BJ270" s="2">
        <f t="shared" si="50"/>
        <v>0</v>
      </c>
      <c r="BK270" s="2">
        <f t="shared" si="47"/>
        <v>0</v>
      </c>
    </row>
    <row r="271" spans="2:63" ht="15" customHeight="1" x14ac:dyDescent="0.25">
      <c r="B271" s="14">
        <v>263</v>
      </c>
      <c r="C271" s="95" t="str">
        <f t="shared" si="51"/>
        <v/>
      </c>
      <c r="D271" s="15" t="str">
        <f t="shared" si="45"/>
        <v>OK</v>
      </c>
      <c r="E271" s="16" t="e">
        <f>VLOOKUP('Data Sheet'!$B$8,'Data Sheet'!$I$2:$J$9,2,FALSE)</f>
        <v>#N/A</v>
      </c>
      <c r="F271" s="16" t="str">
        <f t="shared" si="52"/>
        <v/>
      </c>
      <c r="G271" s="103">
        <f t="shared" si="53"/>
        <v>0</v>
      </c>
      <c r="H271" s="17" t="s">
        <v>26</v>
      </c>
      <c r="I271" s="17" t="s">
        <v>26</v>
      </c>
      <c r="J271" s="17" t="str">
        <f>IF('Data Sheet'!$B$9="NC-50","N/A","OK")</f>
        <v>OK</v>
      </c>
      <c r="K271" s="17" t="str">
        <f>IF('Data Sheet'!$B$9="NC-50","N/A","OK")</f>
        <v>OK</v>
      </c>
      <c r="L271" s="17" t="str">
        <f t="shared" si="54"/>
        <v>OK</v>
      </c>
      <c r="M271" s="17" t="str">
        <f t="shared" si="55"/>
        <v>OK</v>
      </c>
      <c r="N271" s="18" t="str">
        <f>IF(BO271&lt;&gt;"",
    IF(INT('Data Sheet'!$A$19)=INT('Data Sheet'!$B$19),
        --(INT('Data Sheet'!$A$19) &amp; "." &amp; BO271),
        IF(AND((--(INT('Data Sheet'!$A$19) &amp; "." &amp; BO271)&gt;=--('Data Sheet'!$A$19)), (--(INT('Data Sheet'!$A$19) &amp; "." &amp; BO271)&lt;=--('Data Sheet'!$B$19))),
            --(INT('Data Sheet'!$A$19) &amp; "." &amp; BO271),
            --(INT('Data Sheet'!$B$19) &amp; "." &amp; BO271)
        )
    ),
    IF(BN271&lt;&gt;"",
        IF(INT('Data Sheet'!$A$19)=INT('Data Sheet'!$B$19),
            --(INT('Data Sheet'!$A$19) &amp; "." &amp; LEFT(BN271,3)),
            IF(AND((--(INT('Data Sheet'!$A$19) &amp; "." &amp; LEFT(BN271,3))&gt;=--('Data Sheet'!$A$19)), (--(INT('Data Sheet'!$A$19) &amp; "." &amp; LEFT(BN271,3))&lt;=--('Data Sheet'!$B$19))),
                --(INT('Data Sheet'!$A$19) &amp; "." &amp; LEFT(BN271,3)),
                --(INT('Data Sheet'!$B$19) &amp; "." &amp; LEFT(BN271,3))
            )
        ),
        "OK"
    )
)</f>
        <v>OK</v>
      </c>
      <c r="O271" s="23" t="str">
        <f>IF(BP271&lt;&gt;"",
    IF(INT('Data Sheet'!$A$19)=INT('Data Sheet'!$B$19),
        --(INT('Data Sheet'!$A$19) &amp; "." &amp; BP271),
        IF(AND((--(INT('Data Sheet'!$A$19) &amp; "." &amp; BP271)&gt;=--('Data Sheet'!$A$19)), (--(INT('Data Sheet'!$A$19) &amp; "." &amp; BP271)&lt;=--('Data Sheet'!$B$19))),
            --(INT('Data Sheet'!$A$19) &amp; "." &amp; BP271),
            --(INT('Data Sheet'!$B$19) &amp; "." &amp; BP271)
        )
    ),
    IF(BN271&lt;&gt;"",
        IF(INT('Data Sheet'!$A$19)=INT('Data Sheet'!$B$19),
            --(INT('Data Sheet'!$A$19) &amp; "." &amp; RIGHT(BN271,3)),
            IF(AND((--(INT('Data Sheet'!$A$19) &amp; "." &amp; RIGHT(BN271,3))&gt;=--('Data Sheet'!$A$19)), (--(INT('Data Sheet'!$A$19) &amp; "." &amp; RIGHT(BN271,3))&lt;=--('Data Sheet'!$B$19))),
                --(INT('Data Sheet'!$A$19) &amp; "." &amp; RIGHT(BN271,3)),
                --(INT('Data Sheet'!$B$19) &amp; "." &amp; RIGHT(BN271,3))
            )
        ),
        "OK"
    )
)</f>
        <v>OK</v>
      </c>
      <c r="P271" s="23" t="str">
        <f>IF(BR271&lt;&gt;"",
    IF(INT('Data Sheet'!$A$19)=INT('Data Sheet'!$B$15),
        --(INT('Data Sheet'!$A$15) &amp; "." &amp; BR271),
        IF(AND((--(INT('Data Sheet'!$A$15) &amp; "." &amp; BR271)&gt;=--('Data Sheet'!$A$15)), (--(INT('Data Sheet'!$A$15) &amp; "." &amp; BR271)&lt;=--('Data Sheet'!$B$15))),
            --(INT('Data Sheet'!$A$15) &amp; "." &amp; BR271),
            --(INT('Data Sheet'!$B$15) &amp; "." &amp; BR271)
        )
    ),
    IF(BQ271&lt;&gt;"",
        IF(INT('Data Sheet'!$A$15)=INT('Data Sheet'!$B$15),
            --(INT('Data Sheet'!$A$15) &amp; "." &amp; LEFT(BQ271,3)),
            IF(AND((--(INT('Data Sheet'!$A$15) &amp; "." &amp; LEFT(BQ271,3))&gt;=--('Data Sheet'!$A$15)), (--(INT('Data Sheet'!$A$15) &amp; "." &amp; LEFT(BQ271,3))&lt;=--('Data Sheet'!$B$15))),
                --(INT('Data Sheet'!$A$15) &amp; "." &amp; LEFT(BQ271,3)),
                --(INT('Data Sheet'!$B$15) &amp; "." &amp; LEFT(BQ271,3))
            )
        ),
        "OK"
    )
)</f>
        <v>OK</v>
      </c>
      <c r="Q271" s="23" t="str">
        <f>IF(BS271&lt;&gt;"",
    IF(INT('Data Sheet'!$A$19)=INT('Data Sheet'!$B$15),
        --(INT('Data Sheet'!$A$15) &amp; "." &amp; BS271),
        IF(AND((--(INT('Data Sheet'!$A$15) &amp; "." &amp; BS271)&gt;=--('Data Sheet'!$A$15)), (--(INT('Data Sheet'!$A$15) &amp; "." &amp; BS271)&lt;=--('Data Sheet'!$B$15))),
            --(INT('Data Sheet'!$A$15) &amp; "." &amp; BS271),
            --(INT('Data Sheet'!$B$15) &amp; "." &amp; BS271)
        )
    ),
    IF(BQ271&lt;&gt;"",
        IF(INT('Data Sheet'!$A$15)=INT('Data Sheet'!$B$15),
            --(INT('Data Sheet'!$A$15) &amp; "." &amp; RIGHT(BQ271,3)),
            IF(AND((--(INT('Data Sheet'!$A$15) &amp; "." &amp; RIGHT(BQ271,3))&gt;=--('Data Sheet'!$A$15)), (--(INT('Data Sheet'!$A$15) &amp; "." &amp; RIGHT(BQ271,3))&lt;=--('Data Sheet'!$B$15))),
                --(INT('Data Sheet'!$A$15) &amp; "." &amp; RIGHT(BQ271,3)),
                --(INT('Data Sheet'!$B$15) &amp; "." &amp; RIGHT(BQ271,3))
            )
        ),
        "OK"
    )
)</f>
        <v>OK</v>
      </c>
      <c r="R271" s="19"/>
      <c r="S271" s="19"/>
      <c r="T271" s="19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1"/>
      <c r="AU271" s="21"/>
      <c r="AV271" s="21"/>
      <c r="AW271" s="22"/>
      <c r="AX271" s="99"/>
      <c r="AY271" s="20"/>
      <c r="AZ271" s="20"/>
      <c r="BA271" s="22"/>
      <c r="BB271">
        <v>263</v>
      </c>
      <c r="BC271" s="80"/>
      <c r="BD271" s="80"/>
      <c r="BE271" s="80"/>
      <c r="BF271" s="80"/>
      <c r="BG271" s="32" t="str">
        <f t="shared" si="48"/>
        <v/>
      </c>
      <c r="BH271" s="78">
        <f t="shared" si="46"/>
        <v>0</v>
      </c>
      <c r="BI271" s="2">
        <f t="shared" si="49"/>
        <v>0</v>
      </c>
      <c r="BJ271" s="2">
        <f t="shared" si="50"/>
        <v>0</v>
      </c>
      <c r="BK271" s="2">
        <f t="shared" si="47"/>
        <v>0</v>
      </c>
    </row>
    <row r="272" spans="2:63" ht="15" customHeight="1" x14ac:dyDescent="0.25">
      <c r="B272" s="14">
        <v>264</v>
      </c>
      <c r="C272" s="95" t="str">
        <f t="shared" si="51"/>
        <v/>
      </c>
      <c r="D272" s="15" t="str">
        <f t="shared" si="45"/>
        <v>OK</v>
      </c>
      <c r="E272" s="16" t="e">
        <f>VLOOKUP('Data Sheet'!$B$8,'Data Sheet'!$I$2:$J$9,2,FALSE)</f>
        <v>#N/A</v>
      </c>
      <c r="F272" s="16" t="str">
        <f t="shared" si="52"/>
        <v/>
      </c>
      <c r="G272" s="103">
        <f t="shared" si="53"/>
        <v>0</v>
      </c>
      <c r="H272" s="17" t="s">
        <v>26</v>
      </c>
      <c r="I272" s="17" t="s">
        <v>26</v>
      </c>
      <c r="J272" s="17" t="str">
        <f>IF('Data Sheet'!$B$9="NC-50","N/A","OK")</f>
        <v>OK</v>
      </c>
      <c r="K272" s="17" t="str">
        <f>IF('Data Sheet'!$B$9="NC-50","N/A","OK")</f>
        <v>OK</v>
      </c>
      <c r="L272" s="17" t="str">
        <f t="shared" si="54"/>
        <v>OK</v>
      </c>
      <c r="M272" s="17" t="str">
        <f t="shared" si="55"/>
        <v>OK</v>
      </c>
      <c r="N272" s="18" t="str">
        <f>IF(BO272&lt;&gt;"",
    IF(INT('Data Sheet'!$A$19)=INT('Data Sheet'!$B$19),
        --(INT('Data Sheet'!$A$19) &amp; "." &amp; BO272),
        IF(AND((--(INT('Data Sheet'!$A$19) &amp; "." &amp; BO272)&gt;=--('Data Sheet'!$A$19)), (--(INT('Data Sheet'!$A$19) &amp; "." &amp; BO272)&lt;=--('Data Sheet'!$B$19))),
            --(INT('Data Sheet'!$A$19) &amp; "." &amp; BO272),
            --(INT('Data Sheet'!$B$19) &amp; "." &amp; BO272)
        )
    ),
    IF(BN272&lt;&gt;"",
        IF(INT('Data Sheet'!$A$19)=INT('Data Sheet'!$B$19),
            --(INT('Data Sheet'!$A$19) &amp; "." &amp; LEFT(BN272,3)),
            IF(AND((--(INT('Data Sheet'!$A$19) &amp; "." &amp; LEFT(BN272,3))&gt;=--('Data Sheet'!$A$19)), (--(INT('Data Sheet'!$A$19) &amp; "." &amp; LEFT(BN272,3))&lt;=--('Data Sheet'!$B$19))),
                --(INT('Data Sheet'!$A$19) &amp; "." &amp; LEFT(BN272,3)),
                --(INT('Data Sheet'!$B$19) &amp; "." &amp; LEFT(BN272,3))
            )
        ),
        "OK"
    )
)</f>
        <v>OK</v>
      </c>
      <c r="O272" s="23" t="str">
        <f>IF(BP272&lt;&gt;"",
    IF(INT('Data Sheet'!$A$19)=INT('Data Sheet'!$B$19),
        --(INT('Data Sheet'!$A$19) &amp; "." &amp; BP272),
        IF(AND((--(INT('Data Sheet'!$A$19) &amp; "." &amp; BP272)&gt;=--('Data Sheet'!$A$19)), (--(INT('Data Sheet'!$A$19) &amp; "." &amp; BP272)&lt;=--('Data Sheet'!$B$19))),
            --(INT('Data Sheet'!$A$19) &amp; "." &amp; BP272),
            --(INT('Data Sheet'!$B$19) &amp; "." &amp; BP272)
        )
    ),
    IF(BN272&lt;&gt;"",
        IF(INT('Data Sheet'!$A$19)=INT('Data Sheet'!$B$19),
            --(INT('Data Sheet'!$A$19) &amp; "." &amp; RIGHT(BN272,3)),
            IF(AND((--(INT('Data Sheet'!$A$19) &amp; "." &amp; RIGHT(BN272,3))&gt;=--('Data Sheet'!$A$19)), (--(INT('Data Sheet'!$A$19) &amp; "." &amp; RIGHT(BN272,3))&lt;=--('Data Sheet'!$B$19))),
                --(INT('Data Sheet'!$A$19) &amp; "." &amp; RIGHT(BN272,3)),
                --(INT('Data Sheet'!$B$19) &amp; "." &amp; RIGHT(BN272,3))
            )
        ),
        "OK"
    )
)</f>
        <v>OK</v>
      </c>
      <c r="P272" s="23" t="str">
        <f>IF(BR272&lt;&gt;"",
    IF(INT('Data Sheet'!$A$19)=INT('Data Sheet'!$B$15),
        --(INT('Data Sheet'!$A$15) &amp; "." &amp; BR272),
        IF(AND((--(INT('Data Sheet'!$A$15) &amp; "." &amp; BR272)&gt;=--('Data Sheet'!$A$15)), (--(INT('Data Sheet'!$A$15) &amp; "." &amp; BR272)&lt;=--('Data Sheet'!$B$15))),
            --(INT('Data Sheet'!$A$15) &amp; "." &amp; BR272),
            --(INT('Data Sheet'!$B$15) &amp; "." &amp; BR272)
        )
    ),
    IF(BQ272&lt;&gt;"",
        IF(INT('Data Sheet'!$A$15)=INT('Data Sheet'!$B$15),
            --(INT('Data Sheet'!$A$15) &amp; "." &amp; LEFT(BQ272,3)),
            IF(AND((--(INT('Data Sheet'!$A$15) &amp; "." &amp; LEFT(BQ272,3))&gt;=--('Data Sheet'!$A$15)), (--(INT('Data Sheet'!$A$15) &amp; "." &amp; LEFT(BQ272,3))&lt;=--('Data Sheet'!$B$15))),
                --(INT('Data Sheet'!$A$15) &amp; "." &amp; LEFT(BQ272,3)),
                --(INT('Data Sheet'!$B$15) &amp; "." &amp; LEFT(BQ272,3))
            )
        ),
        "OK"
    )
)</f>
        <v>OK</v>
      </c>
      <c r="Q272" s="23" t="str">
        <f>IF(BS272&lt;&gt;"",
    IF(INT('Data Sheet'!$A$19)=INT('Data Sheet'!$B$15),
        --(INT('Data Sheet'!$A$15) &amp; "." &amp; BS272),
        IF(AND((--(INT('Data Sheet'!$A$15) &amp; "." &amp; BS272)&gt;=--('Data Sheet'!$A$15)), (--(INT('Data Sheet'!$A$15) &amp; "." &amp; BS272)&lt;=--('Data Sheet'!$B$15))),
            --(INT('Data Sheet'!$A$15) &amp; "." &amp; BS272),
            --(INT('Data Sheet'!$B$15) &amp; "." &amp; BS272)
        )
    ),
    IF(BQ272&lt;&gt;"",
        IF(INT('Data Sheet'!$A$15)=INT('Data Sheet'!$B$15),
            --(INT('Data Sheet'!$A$15) &amp; "." &amp; RIGHT(BQ272,3)),
            IF(AND((--(INT('Data Sheet'!$A$15) &amp; "." &amp; RIGHT(BQ272,3))&gt;=--('Data Sheet'!$A$15)), (--(INT('Data Sheet'!$A$15) &amp; "." &amp; RIGHT(BQ272,3))&lt;=--('Data Sheet'!$B$15))),
                --(INT('Data Sheet'!$A$15) &amp; "." &amp; RIGHT(BQ272,3)),
                --(INT('Data Sheet'!$B$15) &amp; "." &amp; RIGHT(BQ272,3))
            )
        ),
        "OK"
    )
)</f>
        <v>OK</v>
      </c>
      <c r="R272" s="19"/>
      <c r="S272" s="19"/>
      <c r="T272" s="19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1"/>
      <c r="AU272" s="21"/>
      <c r="AV272" s="21"/>
      <c r="AW272" s="22"/>
      <c r="AX272" s="99"/>
      <c r="AY272" s="20"/>
      <c r="AZ272" s="20"/>
      <c r="BA272" s="22"/>
      <c r="BB272">
        <v>264</v>
      </c>
      <c r="BC272" s="80"/>
      <c r="BD272" s="80"/>
      <c r="BE272" s="80"/>
      <c r="BF272" s="80"/>
      <c r="BG272" s="32" t="str">
        <f t="shared" si="48"/>
        <v/>
      </c>
      <c r="BH272" s="78">
        <f t="shared" si="46"/>
        <v>0</v>
      </c>
      <c r="BI272" s="2">
        <f t="shared" si="49"/>
        <v>0</v>
      </c>
      <c r="BJ272" s="2">
        <f t="shared" si="50"/>
        <v>0</v>
      </c>
      <c r="BK272" s="2">
        <f t="shared" si="47"/>
        <v>0</v>
      </c>
    </row>
    <row r="273" spans="2:63" ht="15" customHeight="1" x14ac:dyDescent="0.25">
      <c r="B273" s="14">
        <v>265</v>
      </c>
      <c r="C273" s="95" t="str">
        <f t="shared" si="51"/>
        <v/>
      </c>
      <c r="D273" s="15" t="str">
        <f t="shared" si="45"/>
        <v>OK</v>
      </c>
      <c r="E273" s="16" t="e">
        <f>VLOOKUP('Data Sheet'!$B$8,'Data Sheet'!$I$2:$J$9,2,FALSE)</f>
        <v>#N/A</v>
      </c>
      <c r="F273" s="16" t="str">
        <f t="shared" si="52"/>
        <v/>
      </c>
      <c r="G273" s="103">
        <f t="shared" si="53"/>
        <v>0</v>
      </c>
      <c r="H273" s="17" t="s">
        <v>26</v>
      </c>
      <c r="I273" s="17" t="s">
        <v>26</v>
      </c>
      <c r="J273" s="17" t="str">
        <f>IF('Data Sheet'!$B$9="NC-50","N/A","OK")</f>
        <v>OK</v>
      </c>
      <c r="K273" s="17" t="str">
        <f>IF('Data Sheet'!$B$9="NC-50","N/A","OK")</f>
        <v>OK</v>
      </c>
      <c r="L273" s="17" t="str">
        <f t="shared" si="54"/>
        <v>OK</v>
      </c>
      <c r="M273" s="17" t="str">
        <f t="shared" si="55"/>
        <v>OK</v>
      </c>
      <c r="N273" s="18" t="str">
        <f>IF(BO273&lt;&gt;"",
    IF(INT('Data Sheet'!$A$19)=INT('Data Sheet'!$B$19),
        --(INT('Data Sheet'!$A$19) &amp; "." &amp; BO273),
        IF(AND((--(INT('Data Sheet'!$A$19) &amp; "." &amp; BO273)&gt;=--('Data Sheet'!$A$19)), (--(INT('Data Sheet'!$A$19) &amp; "." &amp; BO273)&lt;=--('Data Sheet'!$B$19))),
            --(INT('Data Sheet'!$A$19) &amp; "." &amp; BO273),
            --(INT('Data Sheet'!$B$19) &amp; "." &amp; BO273)
        )
    ),
    IF(BN273&lt;&gt;"",
        IF(INT('Data Sheet'!$A$19)=INT('Data Sheet'!$B$19),
            --(INT('Data Sheet'!$A$19) &amp; "." &amp; LEFT(BN273,3)),
            IF(AND((--(INT('Data Sheet'!$A$19) &amp; "." &amp; LEFT(BN273,3))&gt;=--('Data Sheet'!$A$19)), (--(INT('Data Sheet'!$A$19) &amp; "." &amp; LEFT(BN273,3))&lt;=--('Data Sheet'!$B$19))),
                --(INT('Data Sheet'!$A$19) &amp; "." &amp; LEFT(BN273,3)),
                --(INT('Data Sheet'!$B$19) &amp; "." &amp; LEFT(BN273,3))
            )
        ),
        "OK"
    )
)</f>
        <v>OK</v>
      </c>
      <c r="O273" s="23" t="str">
        <f>IF(BP273&lt;&gt;"",
    IF(INT('Data Sheet'!$A$19)=INT('Data Sheet'!$B$19),
        --(INT('Data Sheet'!$A$19) &amp; "." &amp; BP273),
        IF(AND((--(INT('Data Sheet'!$A$19) &amp; "." &amp; BP273)&gt;=--('Data Sheet'!$A$19)), (--(INT('Data Sheet'!$A$19) &amp; "." &amp; BP273)&lt;=--('Data Sheet'!$B$19))),
            --(INT('Data Sheet'!$A$19) &amp; "." &amp; BP273),
            --(INT('Data Sheet'!$B$19) &amp; "." &amp; BP273)
        )
    ),
    IF(BN273&lt;&gt;"",
        IF(INT('Data Sheet'!$A$19)=INT('Data Sheet'!$B$19),
            --(INT('Data Sheet'!$A$19) &amp; "." &amp; RIGHT(BN273,3)),
            IF(AND((--(INT('Data Sheet'!$A$19) &amp; "." &amp; RIGHT(BN273,3))&gt;=--('Data Sheet'!$A$19)), (--(INT('Data Sheet'!$A$19) &amp; "." &amp; RIGHT(BN273,3))&lt;=--('Data Sheet'!$B$19))),
                --(INT('Data Sheet'!$A$19) &amp; "." &amp; RIGHT(BN273,3)),
                --(INT('Data Sheet'!$B$19) &amp; "." &amp; RIGHT(BN273,3))
            )
        ),
        "OK"
    )
)</f>
        <v>OK</v>
      </c>
      <c r="P273" s="23" t="str">
        <f>IF(BR273&lt;&gt;"",
    IF(INT('Data Sheet'!$A$19)=INT('Data Sheet'!$B$15),
        --(INT('Data Sheet'!$A$15) &amp; "." &amp; BR273),
        IF(AND((--(INT('Data Sheet'!$A$15) &amp; "." &amp; BR273)&gt;=--('Data Sheet'!$A$15)), (--(INT('Data Sheet'!$A$15) &amp; "." &amp; BR273)&lt;=--('Data Sheet'!$B$15))),
            --(INT('Data Sheet'!$A$15) &amp; "." &amp; BR273),
            --(INT('Data Sheet'!$B$15) &amp; "." &amp; BR273)
        )
    ),
    IF(BQ273&lt;&gt;"",
        IF(INT('Data Sheet'!$A$15)=INT('Data Sheet'!$B$15),
            --(INT('Data Sheet'!$A$15) &amp; "." &amp; LEFT(BQ273,3)),
            IF(AND((--(INT('Data Sheet'!$A$15) &amp; "." &amp; LEFT(BQ273,3))&gt;=--('Data Sheet'!$A$15)), (--(INT('Data Sheet'!$A$15) &amp; "." &amp; LEFT(BQ273,3))&lt;=--('Data Sheet'!$B$15))),
                --(INT('Data Sheet'!$A$15) &amp; "." &amp; LEFT(BQ273,3)),
                --(INT('Data Sheet'!$B$15) &amp; "." &amp; LEFT(BQ273,3))
            )
        ),
        "OK"
    )
)</f>
        <v>OK</v>
      </c>
      <c r="Q273" s="23" t="str">
        <f>IF(BS273&lt;&gt;"",
    IF(INT('Data Sheet'!$A$19)=INT('Data Sheet'!$B$15),
        --(INT('Data Sheet'!$A$15) &amp; "." &amp; BS273),
        IF(AND((--(INT('Data Sheet'!$A$15) &amp; "." &amp; BS273)&gt;=--('Data Sheet'!$A$15)), (--(INT('Data Sheet'!$A$15) &amp; "." &amp; BS273)&lt;=--('Data Sheet'!$B$15))),
            --(INT('Data Sheet'!$A$15) &amp; "." &amp; BS273),
            --(INT('Data Sheet'!$B$15) &amp; "." &amp; BS273)
        )
    ),
    IF(BQ273&lt;&gt;"",
        IF(INT('Data Sheet'!$A$15)=INT('Data Sheet'!$B$15),
            --(INT('Data Sheet'!$A$15) &amp; "." &amp; RIGHT(BQ273,3)),
            IF(AND((--(INT('Data Sheet'!$A$15) &amp; "." &amp; RIGHT(BQ273,3))&gt;=--('Data Sheet'!$A$15)), (--(INT('Data Sheet'!$A$15) &amp; "." &amp; RIGHT(BQ273,3))&lt;=--('Data Sheet'!$B$15))),
                --(INT('Data Sheet'!$A$15) &amp; "." &amp; RIGHT(BQ273,3)),
                --(INT('Data Sheet'!$B$15) &amp; "." &amp; RIGHT(BQ273,3))
            )
        ),
        "OK"
    )
)</f>
        <v>OK</v>
      </c>
      <c r="R273" s="19"/>
      <c r="S273" s="19"/>
      <c r="T273" s="19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1"/>
      <c r="AU273" s="21"/>
      <c r="AV273" s="21"/>
      <c r="AW273" s="22"/>
      <c r="AX273" s="99"/>
      <c r="AY273" s="20"/>
      <c r="AZ273" s="20"/>
      <c r="BA273" s="22"/>
      <c r="BB273">
        <v>265</v>
      </c>
      <c r="BC273" s="80"/>
      <c r="BD273" s="80"/>
      <c r="BE273" s="80"/>
      <c r="BF273" s="80"/>
      <c r="BG273" s="32" t="str">
        <f t="shared" si="48"/>
        <v/>
      </c>
      <c r="BH273" s="78">
        <f t="shared" si="46"/>
        <v>0</v>
      </c>
      <c r="BI273" s="2">
        <f t="shared" si="49"/>
        <v>0</v>
      </c>
      <c r="BJ273" s="2">
        <f t="shared" si="50"/>
        <v>0</v>
      </c>
      <c r="BK273" s="2">
        <f t="shared" si="47"/>
        <v>0</v>
      </c>
    </row>
    <row r="274" spans="2:63" ht="15" customHeight="1" x14ac:dyDescent="0.25">
      <c r="B274" s="14">
        <v>266</v>
      </c>
      <c r="C274" s="95" t="str">
        <f t="shared" si="51"/>
        <v/>
      </c>
      <c r="D274" s="15" t="str">
        <f t="shared" si="45"/>
        <v>OK</v>
      </c>
      <c r="E274" s="16" t="e">
        <f>VLOOKUP('Data Sheet'!$B$8,'Data Sheet'!$I$2:$J$9,2,FALSE)</f>
        <v>#N/A</v>
      </c>
      <c r="F274" s="16" t="str">
        <f t="shared" si="52"/>
        <v/>
      </c>
      <c r="G274" s="103">
        <f t="shared" si="53"/>
        <v>0</v>
      </c>
      <c r="H274" s="17" t="s">
        <v>26</v>
      </c>
      <c r="I274" s="17" t="s">
        <v>26</v>
      </c>
      <c r="J274" s="17" t="str">
        <f>IF('Data Sheet'!$B$9="NC-50","N/A","OK")</f>
        <v>OK</v>
      </c>
      <c r="K274" s="17" t="str">
        <f>IF('Data Sheet'!$B$9="NC-50","N/A","OK")</f>
        <v>OK</v>
      </c>
      <c r="L274" s="17" t="str">
        <f t="shared" si="54"/>
        <v>OK</v>
      </c>
      <c r="M274" s="17" t="str">
        <f t="shared" si="55"/>
        <v>OK</v>
      </c>
      <c r="N274" s="18" t="str">
        <f>IF(BO274&lt;&gt;"",
    IF(INT('Data Sheet'!$A$19)=INT('Data Sheet'!$B$19),
        --(INT('Data Sheet'!$A$19) &amp; "." &amp; BO274),
        IF(AND((--(INT('Data Sheet'!$A$19) &amp; "." &amp; BO274)&gt;=--('Data Sheet'!$A$19)), (--(INT('Data Sheet'!$A$19) &amp; "." &amp; BO274)&lt;=--('Data Sheet'!$B$19))),
            --(INT('Data Sheet'!$A$19) &amp; "." &amp; BO274),
            --(INT('Data Sheet'!$B$19) &amp; "." &amp; BO274)
        )
    ),
    IF(BN274&lt;&gt;"",
        IF(INT('Data Sheet'!$A$19)=INT('Data Sheet'!$B$19),
            --(INT('Data Sheet'!$A$19) &amp; "." &amp; LEFT(BN274,3)),
            IF(AND((--(INT('Data Sheet'!$A$19) &amp; "." &amp; LEFT(BN274,3))&gt;=--('Data Sheet'!$A$19)), (--(INT('Data Sheet'!$A$19) &amp; "." &amp; LEFT(BN274,3))&lt;=--('Data Sheet'!$B$19))),
                --(INT('Data Sheet'!$A$19) &amp; "." &amp; LEFT(BN274,3)),
                --(INT('Data Sheet'!$B$19) &amp; "." &amp; LEFT(BN274,3))
            )
        ),
        "OK"
    )
)</f>
        <v>OK</v>
      </c>
      <c r="O274" s="23" t="str">
        <f>IF(BP274&lt;&gt;"",
    IF(INT('Data Sheet'!$A$19)=INT('Data Sheet'!$B$19),
        --(INT('Data Sheet'!$A$19) &amp; "." &amp; BP274),
        IF(AND((--(INT('Data Sheet'!$A$19) &amp; "." &amp; BP274)&gt;=--('Data Sheet'!$A$19)), (--(INT('Data Sheet'!$A$19) &amp; "." &amp; BP274)&lt;=--('Data Sheet'!$B$19))),
            --(INT('Data Sheet'!$A$19) &amp; "." &amp; BP274),
            --(INT('Data Sheet'!$B$19) &amp; "." &amp; BP274)
        )
    ),
    IF(BN274&lt;&gt;"",
        IF(INT('Data Sheet'!$A$19)=INT('Data Sheet'!$B$19),
            --(INT('Data Sheet'!$A$19) &amp; "." &amp; RIGHT(BN274,3)),
            IF(AND((--(INT('Data Sheet'!$A$19) &amp; "." &amp; RIGHT(BN274,3))&gt;=--('Data Sheet'!$A$19)), (--(INT('Data Sheet'!$A$19) &amp; "." &amp; RIGHT(BN274,3))&lt;=--('Data Sheet'!$B$19))),
                --(INT('Data Sheet'!$A$19) &amp; "." &amp; RIGHT(BN274,3)),
                --(INT('Data Sheet'!$B$19) &amp; "." &amp; RIGHT(BN274,3))
            )
        ),
        "OK"
    )
)</f>
        <v>OK</v>
      </c>
      <c r="P274" s="23" t="str">
        <f>IF(BR274&lt;&gt;"",
    IF(INT('Data Sheet'!$A$19)=INT('Data Sheet'!$B$15),
        --(INT('Data Sheet'!$A$15) &amp; "." &amp; BR274),
        IF(AND((--(INT('Data Sheet'!$A$15) &amp; "." &amp; BR274)&gt;=--('Data Sheet'!$A$15)), (--(INT('Data Sheet'!$A$15) &amp; "." &amp; BR274)&lt;=--('Data Sheet'!$B$15))),
            --(INT('Data Sheet'!$A$15) &amp; "." &amp; BR274),
            --(INT('Data Sheet'!$B$15) &amp; "." &amp; BR274)
        )
    ),
    IF(BQ274&lt;&gt;"",
        IF(INT('Data Sheet'!$A$15)=INT('Data Sheet'!$B$15),
            --(INT('Data Sheet'!$A$15) &amp; "." &amp; LEFT(BQ274,3)),
            IF(AND((--(INT('Data Sheet'!$A$15) &amp; "." &amp; LEFT(BQ274,3))&gt;=--('Data Sheet'!$A$15)), (--(INT('Data Sheet'!$A$15) &amp; "." &amp; LEFT(BQ274,3))&lt;=--('Data Sheet'!$B$15))),
                --(INT('Data Sheet'!$A$15) &amp; "." &amp; LEFT(BQ274,3)),
                --(INT('Data Sheet'!$B$15) &amp; "." &amp; LEFT(BQ274,3))
            )
        ),
        "OK"
    )
)</f>
        <v>OK</v>
      </c>
      <c r="Q274" s="23" t="str">
        <f>IF(BS274&lt;&gt;"",
    IF(INT('Data Sheet'!$A$19)=INT('Data Sheet'!$B$15),
        --(INT('Data Sheet'!$A$15) &amp; "." &amp; BS274),
        IF(AND((--(INT('Data Sheet'!$A$15) &amp; "." &amp; BS274)&gt;=--('Data Sheet'!$A$15)), (--(INT('Data Sheet'!$A$15) &amp; "." &amp; BS274)&lt;=--('Data Sheet'!$B$15))),
            --(INT('Data Sheet'!$A$15) &amp; "." &amp; BS274),
            --(INT('Data Sheet'!$B$15) &amp; "." &amp; BS274)
        )
    ),
    IF(BQ274&lt;&gt;"",
        IF(INT('Data Sheet'!$A$15)=INT('Data Sheet'!$B$15),
            --(INT('Data Sheet'!$A$15) &amp; "." &amp; RIGHT(BQ274,3)),
            IF(AND((--(INT('Data Sheet'!$A$15) &amp; "." &amp; RIGHT(BQ274,3))&gt;=--('Data Sheet'!$A$15)), (--(INT('Data Sheet'!$A$15) &amp; "." &amp; RIGHT(BQ274,3))&lt;=--('Data Sheet'!$B$15))),
                --(INT('Data Sheet'!$A$15) &amp; "." &amp; RIGHT(BQ274,3)),
                --(INT('Data Sheet'!$B$15) &amp; "." &amp; RIGHT(BQ274,3))
            )
        ),
        "OK"
    )
)</f>
        <v>OK</v>
      </c>
      <c r="R274" s="19"/>
      <c r="S274" s="19"/>
      <c r="T274" s="19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1"/>
      <c r="AU274" s="21"/>
      <c r="AV274" s="21"/>
      <c r="AW274" s="22"/>
      <c r="AX274" s="99"/>
      <c r="AY274" s="20"/>
      <c r="AZ274" s="20"/>
      <c r="BA274" s="22"/>
      <c r="BB274">
        <v>266</v>
      </c>
      <c r="BC274" s="80"/>
      <c r="BD274" s="80"/>
      <c r="BE274" s="80"/>
      <c r="BF274" s="80"/>
      <c r="BG274" s="32" t="str">
        <f t="shared" si="48"/>
        <v/>
      </c>
      <c r="BH274" s="78">
        <f t="shared" si="46"/>
        <v>0</v>
      </c>
      <c r="BI274" s="2">
        <f t="shared" si="49"/>
        <v>0</v>
      </c>
      <c r="BJ274" s="2">
        <f t="shared" si="50"/>
        <v>0</v>
      </c>
      <c r="BK274" s="2">
        <f t="shared" si="47"/>
        <v>0</v>
      </c>
    </row>
    <row r="275" spans="2:63" ht="15" customHeight="1" x14ac:dyDescent="0.25">
      <c r="B275" s="14">
        <v>267</v>
      </c>
      <c r="C275" s="95" t="str">
        <f t="shared" si="51"/>
        <v/>
      </c>
      <c r="D275" s="15" t="str">
        <f t="shared" si="45"/>
        <v>OK</v>
      </c>
      <c r="E275" s="16" t="e">
        <f>VLOOKUP('Data Sheet'!$B$8,'Data Sheet'!$I$2:$J$9,2,FALSE)</f>
        <v>#N/A</v>
      </c>
      <c r="F275" s="16" t="str">
        <f t="shared" si="52"/>
        <v/>
      </c>
      <c r="G275" s="103">
        <f t="shared" si="53"/>
        <v>0</v>
      </c>
      <c r="H275" s="17" t="s">
        <v>26</v>
      </c>
      <c r="I275" s="17" t="s">
        <v>26</v>
      </c>
      <c r="J275" s="17" t="str">
        <f>IF('Data Sheet'!$B$9="NC-50","N/A","OK")</f>
        <v>OK</v>
      </c>
      <c r="K275" s="17" t="str">
        <f>IF('Data Sheet'!$B$9="NC-50","N/A","OK")</f>
        <v>OK</v>
      </c>
      <c r="L275" s="17" t="str">
        <f t="shared" si="54"/>
        <v>OK</v>
      </c>
      <c r="M275" s="17" t="str">
        <f t="shared" si="55"/>
        <v>OK</v>
      </c>
      <c r="N275" s="18" t="str">
        <f>IF(BO275&lt;&gt;"",
    IF(INT('Data Sheet'!$A$19)=INT('Data Sheet'!$B$19),
        --(INT('Data Sheet'!$A$19) &amp; "." &amp; BO275),
        IF(AND((--(INT('Data Sheet'!$A$19) &amp; "." &amp; BO275)&gt;=--('Data Sheet'!$A$19)), (--(INT('Data Sheet'!$A$19) &amp; "." &amp; BO275)&lt;=--('Data Sheet'!$B$19))),
            --(INT('Data Sheet'!$A$19) &amp; "." &amp; BO275),
            --(INT('Data Sheet'!$B$19) &amp; "." &amp; BO275)
        )
    ),
    IF(BN275&lt;&gt;"",
        IF(INT('Data Sheet'!$A$19)=INT('Data Sheet'!$B$19),
            --(INT('Data Sheet'!$A$19) &amp; "." &amp; LEFT(BN275,3)),
            IF(AND((--(INT('Data Sheet'!$A$19) &amp; "." &amp; LEFT(BN275,3))&gt;=--('Data Sheet'!$A$19)), (--(INT('Data Sheet'!$A$19) &amp; "." &amp; LEFT(BN275,3))&lt;=--('Data Sheet'!$B$19))),
                --(INT('Data Sheet'!$A$19) &amp; "." &amp; LEFT(BN275,3)),
                --(INT('Data Sheet'!$B$19) &amp; "." &amp; LEFT(BN275,3))
            )
        ),
        "OK"
    )
)</f>
        <v>OK</v>
      </c>
      <c r="O275" s="23" t="str">
        <f>IF(BP275&lt;&gt;"",
    IF(INT('Data Sheet'!$A$19)=INT('Data Sheet'!$B$19),
        --(INT('Data Sheet'!$A$19) &amp; "." &amp; BP275),
        IF(AND((--(INT('Data Sheet'!$A$19) &amp; "." &amp; BP275)&gt;=--('Data Sheet'!$A$19)), (--(INT('Data Sheet'!$A$19) &amp; "." &amp; BP275)&lt;=--('Data Sheet'!$B$19))),
            --(INT('Data Sheet'!$A$19) &amp; "." &amp; BP275),
            --(INT('Data Sheet'!$B$19) &amp; "." &amp; BP275)
        )
    ),
    IF(BN275&lt;&gt;"",
        IF(INT('Data Sheet'!$A$19)=INT('Data Sheet'!$B$19),
            --(INT('Data Sheet'!$A$19) &amp; "." &amp; RIGHT(BN275,3)),
            IF(AND((--(INT('Data Sheet'!$A$19) &amp; "." &amp; RIGHT(BN275,3))&gt;=--('Data Sheet'!$A$19)), (--(INT('Data Sheet'!$A$19) &amp; "." &amp; RIGHT(BN275,3))&lt;=--('Data Sheet'!$B$19))),
                --(INT('Data Sheet'!$A$19) &amp; "." &amp; RIGHT(BN275,3)),
                --(INT('Data Sheet'!$B$19) &amp; "." &amp; RIGHT(BN275,3))
            )
        ),
        "OK"
    )
)</f>
        <v>OK</v>
      </c>
      <c r="P275" s="23" t="str">
        <f>IF(BR275&lt;&gt;"",
    IF(INT('Data Sheet'!$A$19)=INT('Data Sheet'!$B$15),
        --(INT('Data Sheet'!$A$15) &amp; "." &amp; BR275),
        IF(AND((--(INT('Data Sheet'!$A$15) &amp; "." &amp; BR275)&gt;=--('Data Sheet'!$A$15)), (--(INT('Data Sheet'!$A$15) &amp; "." &amp; BR275)&lt;=--('Data Sheet'!$B$15))),
            --(INT('Data Sheet'!$A$15) &amp; "." &amp; BR275),
            --(INT('Data Sheet'!$B$15) &amp; "." &amp; BR275)
        )
    ),
    IF(BQ275&lt;&gt;"",
        IF(INT('Data Sheet'!$A$15)=INT('Data Sheet'!$B$15),
            --(INT('Data Sheet'!$A$15) &amp; "." &amp; LEFT(BQ275,3)),
            IF(AND((--(INT('Data Sheet'!$A$15) &amp; "." &amp; LEFT(BQ275,3))&gt;=--('Data Sheet'!$A$15)), (--(INT('Data Sheet'!$A$15) &amp; "." &amp; LEFT(BQ275,3))&lt;=--('Data Sheet'!$B$15))),
                --(INT('Data Sheet'!$A$15) &amp; "." &amp; LEFT(BQ275,3)),
                --(INT('Data Sheet'!$B$15) &amp; "." &amp; LEFT(BQ275,3))
            )
        ),
        "OK"
    )
)</f>
        <v>OK</v>
      </c>
      <c r="Q275" s="23" t="str">
        <f>IF(BS275&lt;&gt;"",
    IF(INT('Data Sheet'!$A$19)=INT('Data Sheet'!$B$15),
        --(INT('Data Sheet'!$A$15) &amp; "." &amp; BS275),
        IF(AND((--(INT('Data Sheet'!$A$15) &amp; "." &amp; BS275)&gt;=--('Data Sheet'!$A$15)), (--(INT('Data Sheet'!$A$15) &amp; "." &amp; BS275)&lt;=--('Data Sheet'!$B$15))),
            --(INT('Data Sheet'!$A$15) &amp; "." &amp; BS275),
            --(INT('Data Sheet'!$B$15) &amp; "." &amp; BS275)
        )
    ),
    IF(BQ275&lt;&gt;"",
        IF(INT('Data Sheet'!$A$15)=INT('Data Sheet'!$B$15),
            --(INT('Data Sheet'!$A$15) &amp; "." &amp; RIGHT(BQ275,3)),
            IF(AND((--(INT('Data Sheet'!$A$15) &amp; "." &amp; RIGHT(BQ275,3))&gt;=--('Data Sheet'!$A$15)), (--(INT('Data Sheet'!$A$15) &amp; "." &amp; RIGHT(BQ275,3))&lt;=--('Data Sheet'!$B$15))),
                --(INT('Data Sheet'!$A$15) &amp; "." &amp; RIGHT(BQ275,3)),
                --(INT('Data Sheet'!$B$15) &amp; "." &amp; RIGHT(BQ275,3))
            )
        ),
        "OK"
    )
)</f>
        <v>OK</v>
      </c>
      <c r="R275" s="19"/>
      <c r="S275" s="19"/>
      <c r="T275" s="19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1"/>
      <c r="AU275" s="21"/>
      <c r="AV275" s="21"/>
      <c r="AW275" s="22"/>
      <c r="AX275" s="99"/>
      <c r="AY275" s="20"/>
      <c r="AZ275" s="20"/>
      <c r="BA275" s="22"/>
      <c r="BB275">
        <v>267</v>
      </c>
      <c r="BC275" s="80"/>
      <c r="BD275" s="80"/>
      <c r="BE275" s="80"/>
      <c r="BF275" s="80"/>
      <c r="BG275" s="32" t="str">
        <f t="shared" si="48"/>
        <v/>
      </c>
      <c r="BH275" s="78">
        <f t="shared" si="46"/>
        <v>0</v>
      </c>
      <c r="BI275" s="2">
        <f t="shared" si="49"/>
        <v>0</v>
      </c>
      <c r="BJ275" s="2">
        <f t="shared" si="50"/>
        <v>0</v>
      </c>
      <c r="BK275" s="2">
        <f t="shared" si="47"/>
        <v>0</v>
      </c>
    </row>
    <row r="276" spans="2:63" ht="15" customHeight="1" x14ac:dyDescent="0.25">
      <c r="B276" s="14">
        <v>268</v>
      </c>
      <c r="C276" s="95" t="str">
        <f t="shared" si="51"/>
        <v/>
      </c>
      <c r="D276" s="15" t="str">
        <f t="shared" si="45"/>
        <v>OK</v>
      </c>
      <c r="E276" s="16" t="e">
        <f>VLOOKUP('Data Sheet'!$B$8,'Data Sheet'!$I$2:$J$9,2,FALSE)</f>
        <v>#N/A</v>
      </c>
      <c r="F276" s="16" t="str">
        <f t="shared" si="52"/>
        <v/>
      </c>
      <c r="G276" s="103">
        <f t="shared" si="53"/>
        <v>0</v>
      </c>
      <c r="H276" s="17" t="s">
        <v>26</v>
      </c>
      <c r="I276" s="17" t="s">
        <v>26</v>
      </c>
      <c r="J276" s="17" t="str">
        <f>IF('Data Sheet'!$B$9="NC-50","N/A","OK")</f>
        <v>OK</v>
      </c>
      <c r="K276" s="17" t="str">
        <f>IF('Data Sheet'!$B$9="NC-50","N/A","OK")</f>
        <v>OK</v>
      </c>
      <c r="L276" s="17" t="str">
        <f t="shared" si="54"/>
        <v>OK</v>
      </c>
      <c r="M276" s="17" t="str">
        <f t="shared" si="55"/>
        <v>OK</v>
      </c>
      <c r="N276" s="18" t="str">
        <f>IF(BO276&lt;&gt;"",
    IF(INT('Data Sheet'!$A$19)=INT('Data Sheet'!$B$19),
        --(INT('Data Sheet'!$A$19) &amp; "." &amp; BO276),
        IF(AND((--(INT('Data Sheet'!$A$19) &amp; "." &amp; BO276)&gt;=--('Data Sheet'!$A$19)), (--(INT('Data Sheet'!$A$19) &amp; "." &amp; BO276)&lt;=--('Data Sheet'!$B$19))),
            --(INT('Data Sheet'!$A$19) &amp; "." &amp; BO276),
            --(INT('Data Sheet'!$B$19) &amp; "." &amp; BO276)
        )
    ),
    IF(BN276&lt;&gt;"",
        IF(INT('Data Sheet'!$A$19)=INT('Data Sheet'!$B$19),
            --(INT('Data Sheet'!$A$19) &amp; "." &amp; LEFT(BN276,3)),
            IF(AND((--(INT('Data Sheet'!$A$19) &amp; "." &amp; LEFT(BN276,3))&gt;=--('Data Sheet'!$A$19)), (--(INT('Data Sheet'!$A$19) &amp; "." &amp; LEFT(BN276,3))&lt;=--('Data Sheet'!$B$19))),
                --(INT('Data Sheet'!$A$19) &amp; "." &amp; LEFT(BN276,3)),
                --(INT('Data Sheet'!$B$19) &amp; "." &amp; LEFT(BN276,3))
            )
        ),
        "OK"
    )
)</f>
        <v>OK</v>
      </c>
      <c r="O276" s="23" t="str">
        <f>IF(BP276&lt;&gt;"",
    IF(INT('Data Sheet'!$A$19)=INT('Data Sheet'!$B$19),
        --(INT('Data Sheet'!$A$19) &amp; "." &amp; BP276),
        IF(AND((--(INT('Data Sheet'!$A$19) &amp; "." &amp; BP276)&gt;=--('Data Sheet'!$A$19)), (--(INT('Data Sheet'!$A$19) &amp; "." &amp; BP276)&lt;=--('Data Sheet'!$B$19))),
            --(INT('Data Sheet'!$A$19) &amp; "." &amp; BP276),
            --(INT('Data Sheet'!$B$19) &amp; "." &amp; BP276)
        )
    ),
    IF(BN276&lt;&gt;"",
        IF(INT('Data Sheet'!$A$19)=INT('Data Sheet'!$B$19),
            --(INT('Data Sheet'!$A$19) &amp; "." &amp; RIGHT(BN276,3)),
            IF(AND((--(INT('Data Sheet'!$A$19) &amp; "." &amp; RIGHT(BN276,3))&gt;=--('Data Sheet'!$A$19)), (--(INT('Data Sheet'!$A$19) &amp; "." &amp; RIGHT(BN276,3))&lt;=--('Data Sheet'!$B$19))),
                --(INT('Data Sheet'!$A$19) &amp; "." &amp; RIGHT(BN276,3)),
                --(INT('Data Sheet'!$B$19) &amp; "." &amp; RIGHT(BN276,3))
            )
        ),
        "OK"
    )
)</f>
        <v>OK</v>
      </c>
      <c r="P276" s="23" t="str">
        <f>IF(BR276&lt;&gt;"",
    IF(INT('Data Sheet'!$A$19)=INT('Data Sheet'!$B$15),
        --(INT('Data Sheet'!$A$15) &amp; "." &amp; BR276),
        IF(AND((--(INT('Data Sheet'!$A$15) &amp; "." &amp; BR276)&gt;=--('Data Sheet'!$A$15)), (--(INT('Data Sheet'!$A$15) &amp; "." &amp; BR276)&lt;=--('Data Sheet'!$B$15))),
            --(INT('Data Sheet'!$A$15) &amp; "." &amp; BR276),
            --(INT('Data Sheet'!$B$15) &amp; "." &amp; BR276)
        )
    ),
    IF(BQ276&lt;&gt;"",
        IF(INT('Data Sheet'!$A$15)=INT('Data Sheet'!$B$15),
            --(INT('Data Sheet'!$A$15) &amp; "." &amp; LEFT(BQ276,3)),
            IF(AND((--(INT('Data Sheet'!$A$15) &amp; "." &amp; LEFT(BQ276,3))&gt;=--('Data Sheet'!$A$15)), (--(INT('Data Sheet'!$A$15) &amp; "." &amp; LEFT(BQ276,3))&lt;=--('Data Sheet'!$B$15))),
                --(INT('Data Sheet'!$A$15) &amp; "." &amp; LEFT(BQ276,3)),
                --(INT('Data Sheet'!$B$15) &amp; "." &amp; LEFT(BQ276,3))
            )
        ),
        "OK"
    )
)</f>
        <v>OK</v>
      </c>
      <c r="Q276" s="23" t="str">
        <f>IF(BS276&lt;&gt;"",
    IF(INT('Data Sheet'!$A$19)=INT('Data Sheet'!$B$15),
        --(INT('Data Sheet'!$A$15) &amp; "." &amp; BS276),
        IF(AND((--(INT('Data Sheet'!$A$15) &amp; "." &amp; BS276)&gt;=--('Data Sheet'!$A$15)), (--(INT('Data Sheet'!$A$15) &amp; "." &amp; BS276)&lt;=--('Data Sheet'!$B$15))),
            --(INT('Data Sheet'!$A$15) &amp; "." &amp; BS276),
            --(INT('Data Sheet'!$B$15) &amp; "." &amp; BS276)
        )
    ),
    IF(BQ276&lt;&gt;"",
        IF(INT('Data Sheet'!$A$15)=INT('Data Sheet'!$B$15),
            --(INT('Data Sheet'!$A$15) &amp; "." &amp; RIGHT(BQ276,3)),
            IF(AND((--(INT('Data Sheet'!$A$15) &amp; "." &amp; RIGHT(BQ276,3))&gt;=--('Data Sheet'!$A$15)), (--(INT('Data Sheet'!$A$15) &amp; "." &amp; RIGHT(BQ276,3))&lt;=--('Data Sheet'!$B$15))),
                --(INT('Data Sheet'!$A$15) &amp; "." &amp; RIGHT(BQ276,3)),
                --(INT('Data Sheet'!$B$15) &amp; "." &amp; RIGHT(BQ276,3))
            )
        ),
        "OK"
    )
)</f>
        <v>OK</v>
      </c>
      <c r="R276" s="19"/>
      <c r="S276" s="19"/>
      <c r="T276" s="19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1"/>
      <c r="AU276" s="21"/>
      <c r="AV276" s="21"/>
      <c r="AW276" s="22"/>
      <c r="AX276" s="99"/>
      <c r="AY276" s="20"/>
      <c r="AZ276" s="20"/>
      <c r="BA276" s="22"/>
      <c r="BB276">
        <v>268</v>
      </c>
      <c r="BC276" s="80"/>
      <c r="BD276" s="80"/>
      <c r="BE276" s="80"/>
      <c r="BF276" s="80"/>
      <c r="BG276" s="32" t="str">
        <f t="shared" si="48"/>
        <v/>
      </c>
      <c r="BH276" s="78">
        <f t="shared" si="46"/>
        <v>0</v>
      </c>
      <c r="BI276" s="2">
        <f t="shared" si="49"/>
        <v>0</v>
      </c>
      <c r="BJ276" s="2">
        <f t="shared" si="50"/>
        <v>0</v>
      </c>
      <c r="BK276" s="2">
        <f t="shared" si="47"/>
        <v>0</v>
      </c>
    </row>
    <row r="277" spans="2:63" ht="15" customHeight="1" x14ac:dyDescent="0.25">
      <c r="B277" s="14">
        <v>269</v>
      </c>
      <c r="C277" s="95" t="str">
        <f t="shared" si="51"/>
        <v/>
      </c>
      <c r="D277" s="15" t="str">
        <f t="shared" si="45"/>
        <v>OK</v>
      </c>
      <c r="E277" s="16" t="e">
        <f>VLOOKUP('Data Sheet'!$B$8,'Data Sheet'!$I$2:$J$9,2,FALSE)</f>
        <v>#N/A</v>
      </c>
      <c r="F277" s="16" t="str">
        <f t="shared" si="52"/>
        <v/>
      </c>
      <c r="G277" s="103">
        <f t="shared" si="53"/>
        <v>0</v>
      </c>
      <c r="H277" s="17" t="s">
        <v>26</v>
      </c>
      <c r="I277" s="17" t="s">
        <v>26</v>
      </c>
      <c r="J277" s="17" t="str">
        <f>IF('Data Sheet'!$B$9="NC-50","N/A","OK")</f>
        <v>OK</v>
      </c>
      <c r="K277" s="17" t="str">
        <f>IF('Data Sheet'!$B$9="NC-50","N/A","OK")</f>
        <v>OK</v>
      </c>
      <c r="L277" s="17" t="str">
        <f t="shared" si="54"/>
        <v>OK</v>
      </c>
      <c r="M277" s="17" t="str">
        <f t="shared" si="55"/>
        <v>OK</v>
      </c>
      <c r="N277" s="18" t="str">
        <f>IF(BO277&lt;&gt;"",
    IF(INT('Data Sheet'!$A$19)=INT('Data Sheet'!$B$19),
        --(INT('Data Sheet'!$A$19) &amp; "." &amp; BO277),
        IF(AND((--(INT('Data Sheet'!$A$19) &amp; "." &amp; BO277)&gt;=--('Data Sheet'!$A$19)), (--(INT('Data Sheet'!$A$19) &amp; "." &amp; BO277)&lt;=--('Data Sheet'!$B$19))),
            --(INT('Data Sheet'!$A$19) &amp; "." &amp; BO277),
            --(INT('Data Sheet'!$B$19) &amp; "." &amp; BO277)
        )
    ),
    IF(BN277&lt;&gt;"",
        IF(INT('Data Sheet'!$A$19)=INT('Data Sheet'!$B$19),
            --(INT('Data Sheet'!$A$19) &amp; "." &amp; LEFT(BN277,3)),
            IF(AND((--(INT('Data Sheet'!$A$19) &amp; "." &amp; LEFT(BN277,3))&gt;=--('Data Sheet'!$A$19)), (--(INT('Data Sheet'!$A$19) &amp; "." &amp; LEFT(BN277,3))&lt;=--('Data Sheet'!$B$19))),
                --(INT('Data Sheet'!$A$19) &amp; "." &amp; LEFT(BN277,3)),
                --(INT('Data Sheet'!$B$19) &amp; "." &amp; LEFT(BN277,3))
            )
        ),
        "OK"
    )
)</f>
        <v>OK</v>
      </c>
      <c r="O277" s="23" t="str">
        <f>IF(BP277&lt;&gt;"",
    IF(INT('Data Sheet'!$A$19)=INT('Data Sheet'!$B$19),
        --(INT('Data Sheet'!$A$19) &amp; "." &amp; BP277),
        IF(AND((--(INT('Data Sheet'!$A$19) &amp; "." &amp; BP277)&gt;=--('Data Sheet'!$A$19)), (--(INT('Data Sheet'!$A$19) &amp; "." &amp; BP277)&lt;=--('Data Sheet'!$B$19))),
            --(INT('Data Sheet'!$A$19) &amp; "." &amp; BP277),
            --(INT('Data Sheet'!$B$19) &amp; "." &amp; BP277)
        )
    ),
    IF(BN277&lt;&gt;"",
        IF(INT('Data Sheet'!$A$19)=INT('Data Sheet'!$B$19),
            --(INT('Data Sheet'!$A$19) &amp; "." &amp; RIGHT(BN277,3)),
            IF(AND((--(INT('Data Sheet'!$A$19) &amp; "." &amp; RIGHT(BN277,3))&gt;=--('Data Sheet'!$A$19)), (--(INT('Data Sheet'!$A$19) &amp; "." &amp; RIGHT(BN277,3))&lt;=--('Data Sheet'!$B$19))),
                --(INT('Data Sheet'!$A$19) &amp; "." &amp; RIGHT(BN277,3)),
                --(INT('Data Sheet'!$B$19) &amp; "." &amp; RIGHT(BN277,3))
            )
        ),
        "OK"
    )
)</f>
        <v>OK</v>
      </c>
      <c r="P277" s="23" t="str">
        <f>IF(BR277&lt;&gt;"",
    IF(INT('Data Sheet'!$A$19)=INT('Data Sheet'!$B$15),
        --(INT('Data Sheet'!$A$15) &amp; "." &amp; BR277),
        IF(AND((--(INT('Data Sheet'!$A$15) &amp; "." &amp; BR277)&gt;=--('Data Sheet'!$A$15)), (--(INT('Data Sheet'!$A$15) &amp; "." &amp; BR277)&lt;=--('Data Sheet'!$B$15))),
            --(INT('Data Sheet'!$A$15) &amp; "." &amp; BR277),
            --(INT('Data Sheet'!$B$15) &amp; "." &amp; BR277)
        )
    ),
    IF(BQ277&lt;&gt;"",
        IF(INT('Data Sheet'!$A$15)=INT('Data Sheet'!$B$15),
            --(INT('Data Sheet'!$A$15) &amp; "." &amp; LEFT(BQ277,3)),
            IF(AND((--(INT('Data Sheet'!$A$15) &amp; "." &amp; LEFT(BQ277,3))&gt;=--('Data Sheet'!$A$15)), (--(INT('Data Sheet'!$A$15) &amp; "." &amp; LEFT(BQ277,3))&lt;=--('Data Sheet'!$B$15))),
                --(INT('Data Sheet'!$A$15) &amp; "." &amp; LEFT(BQ277,3)),
                --(INT('Data Sheet'!$B$15) &amp; "." &amp; LEFT(BQ277,3))
            )
        ),
        "OK"
    )
)</f>
        <v>OK</v>
      </c>
      <c r="Q277" s="23" t="str">
        <f>IF(BS277&lt;&gt;"",
    IF(INT('Data Sheet'!$A$19)=INT('Data Sheet'!$B$15),
        --(INT('Data Sheet'!$A$15) &amp; "." &amp; BS277),
        IF(AND((--(INT('Data Sheet'!$A$15) &amp; "." &amp; BS277)&gt;=--('Data Sheet'!$A$15)), (--(INT('Data Sheet'!$A$15) &amp; "." &amp; BS277)&lt;=--('Data Sheet'!$B$15))),
            --(INT('Data Sheet'!$A$15) &amp; "." &amp; BS277),
            --(INT('Data Sheet'!$B$15) &amp; "." &amp; BS277)
        )
    ),
    IF(BQ277&lt;&gt;"",
        IF(INT('Data Sheet'!$A$15)=INT('Data Sheet'!$B$15),
            --(INT('Data Sheet'!$A$15) &amp; "." &amp; RIGHT(BQ277,3)),
            IF(AND((--(INT('Data Sheet'!$A$15) &amp; "." &amp; RIGHT(BQ277,3))&gt;=--('Data Sheet'!$A$15)), (--(INT('Data Sheet'!$A$15) &amp; "." &amp; RIGHT(BQ277,3))&lt;=--('Data Sheet'!$B$15))),
                --(INT('Data Sheet'!$A$15) &amp; "." &amp; RIGHT(BQ277,3)),
                --(INT('Data Sheet'!$B$15) &amp; "." &amp; RIGHT(BQ277,3))
            )
        ),
        "OK"
    )
)</f>
        <v>OK</v>
      </c>
      <c r="R277" s="19"/>
      <c r="S277" s="19"/>
      <c r="T277" s="19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1"/>
      <c r="AU277" s="21"/>
      <c r="AV277" s="21"/>
      <c r="AW277" s="22"/>
      <c r="AX277" s="99"/>
      <c r="AY277" s="20"/>
      <c r="AZ277" s="20"/>
      <c r="BA277" s="22"/>
      <c r="BB277">
        <v>269</v>
      </c>
      <c r="BC277" s="80"/>
      <c r="BD277" s="80"/>
      <c r="BE277" s="80"/>
      <c r="BF277" s="80"/>
      <c r="BG277" s="32" t="str">
        <f t="shared" si="48"/>
        <v/>
      </c>
      <c r="BH277" s="78">
        <f t="shared" si="46"/>
        <v>0</v>
      </c>
      <c r="BI277" s="2">
        <f t="shared" si="49"/>
        <v>0</v>
      </c>
      <c r="BJ277" s="2">
        <f t="shared" si="50"/>
        <v>0</v>
      </c>
      <c r="BK277" s="2">
        <f t="shared" si="47"/>
        <v>0</v>
      </c>
    </row>
    <row r="278" spans="2:63" ht="15" customHeight="1" x14ac:dyDescent="0.25">
      <c r="B278" s="14">
        <v>270</v>
      </c>
      <c r="C278" s="95" t="str">
        <f t="shared" si="51"/>
        <v/>
      </c>
      <c r="D278" s="15" t="str">
        <f t="shared" si="45"/>
        <v>OK</v>
      </c>
      <c r="E278" s="16" t="e">
        <f>VLOOKUP('Data Sheet'!$B$8,'Data Sheet'!$I$2:$J$9,2,FALSE)</f>
        <v>#N/A</v>
      </c>
      <c r="F278" s="16" t="str">
        <f t="shared" si="52"/>
        <v/>
      </c>
      <c r="G278" s="103">
        <f t="shared" si="53"/>
        <v>0</v>
      </c>
      <c r="H278" s="17" t="s">
        <v>26</v>
      </c>
      <c r="I278" s="17" t="s">
        <v>26</v>
      </c>
      <c r="J278" s="17" t="str">
        <f>IF('Data Sheet'!$B$9="NC-50","N/A","OK")</f>
        <v>OK</v>
      </c>
      <c r="K278" s="17" t="str">
        <f>IF('Data Sheet'!$B$9="NC-50","N/A","OK")</f>
        <v>OK</v>
      </c>
      <c r="L278" s="17" t="str">
        <f t="shared" si="54"/>
        <v>OK</v>
      </c>
      <c r="M278" s="17" t="str">
        <f t="shared" si="55"/>
        <v>OK</v>
      </c>
      <c r="N278" s="18" t="str">
        <f>IF(BO278&lt;&gt;"",
    IF(INT('Data Sheet'!$A$19)=INT('Data Sheet'!$B$19),
        --(INT('Data Sheet'!$A$19) &amp; "." &amp; BO278),
        IF(AND((--(INT('Data Sheet'!$A$19) &amp; "." &amp; BO278)&gt;=--('Data Sheet'!$A$19)), (--(INT('Data Sheet'!$A$19) &amp; "." &amp; BO278)&lt;=--('Data Sheet'!$B$19))),
            --(INT('Data Sheet'!$A$19) &amp; "." &amp; BO278),
            --(INT('Data Sheet'!$B$19) &amp; "." &amp; BO278)
        )
    ),
    IF(BN278&lt;&gt;"",
        IF(INT('Data Sheet'!$A$19)=INT('Data Sheet'!$B$19),
            --(INT('Data Sheet'!$A$19) &amp; "." &amp; LEFT(BN278,3)),
            IF(AND((--(INT('Data Sheet'!$A$19) &amp; "." &amp; LEFT(BN278,3))&gt;=--('Data Sheet'!$A$19)), (--(INT('Data Sheet'!$A$19) &amp; "." &amp; LEFT(BN278,3))&lt;=--('Data Sheet'!$B$19))),
                --(INT('Data Sheet'!$A$19) &amp; "." &amp; LEFT(BN278,3)),
                --(INT('Data Sheet'!$B$19) &amp; "." &amp; LEFT(BN278,3))
            )
        ),
        "OK"
    )
)</f>
        <v>OK</v>
      </c>
      <c r="O278" s="23" t="str">
        <f>IF(BP278&lt;&gt;"",
    IF(INT('Data Sheet'!$A$19)=INT('Data Sheet'!$B$19),
        --(INT('Data Sheet'!$A$19) &amp; "." &amp; BP278),
        IF(AND((--(INT('Data Sheet'!$A$19) &amp; "." &amp; BP278)&gt;=--('Data Sheet'!$A$19)), (--(INT('Data Sheet'!$A$19) &amp; "." &amp; BP278)&lt;=--('Data Sheet'!$B$19))),
            --(INT('Data Sheet'!$A$19) &amp; "." &amp; BP278),
            --(INT('Data Sheet'!$B$19) &amp; "." &amp; BP278)
        )
    ),
    IF(BN278&lt;&gt;"",
        IF(INT('Data Sheet'!$A$19)=INT('Data Sheet'!$B$19),
            --(INT('Data Sheet'!$A$19) &amp; "." &amp; RIGHT(BN278,3)),
            IF(AND((--(INT('Data Sheet'!$A$19) &amp; "." &amp; RIGHT(BN278,3))&gt;=--('Data Sheet'!$A$19)), (--(INT('Data Sheet'!$A$19) &amp; "." &amp; RIGHT(BN278,3))&lt;=--('Data Sheet'!$B$19))),
                --(INT('Data Sheet'!$A$19) &amp; "." &amp; RIGHT(BN278,3)),
                --(INT('Data Sheet'!$B$19) &amp; "." &amp; RIGHT(BN278,3))
            )
        ),
        "OK"
    )
)</f>
        <v>OK</v>
      </c>
      <c r="P278" s="23" t="str">
        <f>IF(BR278&lt;&gt;"",
    IF(INT('Data Sheet'!$A$19)=INT('Data Sheet'!$B$15),
        --(INT('Data Sheet'!$A$15) &amp; "." &amp; BR278),
        IF(AND((--(INT('Data Sheet'!$A$15) &amp; "." &amp; BR278)&gt;=--('Data Sheet'!$A$15)), (--(INT('Data Sheet'!$A$15) &amp; "." &amp; BR278)&lt;=--('Data Sheet'!$B$15))),
            --(INT('Data Sheet'!$A$15) &amp; "." &amp; BR278),
            --(INT('Data Sheet'!$B$15) &amp; "." &amp; BR278)
        )
    ),
    IF(BQ278&lt;&gt;"",
        IF(INT('Data Sheet'!$A$15)=INT('Data Sheet'!$B$15),
            --(INT('Data Sheet'!$A$15) &amp; "." &amp; LEFT(BQ278,3)),
            IF(AND((--(INT('Data Sheet'!$A$15) &amp; "." &amp; LEFT(BQ278,3))&gt;=--('Data Sheet'!$A$15)), (--(INT('Data Sheet'!$A$15) &amp; "." &amp; LEFT(BQ278,3))&lt;=--('Data Sheet'!$B$15))),
                --(INT('Data Sheet'!$A$15) &amp; "." &amp; LEFT(BQ278,3)),
                --(INT('Data Sheet'!$B$15) &amp; "." &amp; LEFT(BQ278,3))
            )
        ),
        "OK"
    )
)</f>
        <v>OK</v>
      </c>
      <c r="Q278" s="23" t="str">
        <f>IF(BS278&lt;&gt;"",
    IF(INT('Data Sheet'!$A$19)=INT('Data Sheet'!$B$15),
        --(INT('Data Sheet'!$A$15) &amp; "." &amp; BS278),
        IF(AND((--(INT('Data Sheet'!$A$15) &amp; "." &amp; BS278)&gt;=--('Data Sheet'!$A$15)), (--(INT('Data Sheet'!$A$15) &amp; "." &amp; BS278)&lt;=--('Data Sheet'!$B$15))),
            --(INT('Data Sheet'!$A$15) &amp; "." &amp; BS278),
            --(INT('Data Sheet'!$B$15) &amp; "." &amp; BS278)
        )
    ),
    IF(BQ278&lt;&gt;"",
        IF(INT('Data Sheet'!$A$15)=INT('Data Sheet'!$B$15),
            --(INT('Data Sheet'!$A$15) &amp; "." &amp; RIGHT(BQ278,3)),
            IF(AND((--(INT('Data Sheet'!$A$15) &amp; "." &amp; RIGHT(BQ278,3))&gt;=--('Data Sheet'!$A$15)), (--(INT('Data Sheet'!$A$15) &amp; "." &amp; RIGHT(BQ278,3))&lt;=--('Data Sheet'!$B$15))),
                --(INT('Data Sheet'!$A$15) &amp; "." &amp; RIGHT(BQ278,3)),
                --(INT('Data Sheet'!$B$15) &amp; "." &amp; RIGHT(BQ278,3))
            )
        ),
        "OK"
    )
)</f>
        <v>OK</v>
      </c>
      <c r="R278" s="19"/>
      <c r="S278" s="19"/>
      <c r="T278" s="19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1"/>
      <c r="AU278" s="21"/>
      <c r="AV278" s="21"/>
      <c r="AW278" s="22"/>
      <c r="AX278" s="99"/>
      <c r="AY278" s="20"/>
      <c r="AZ278" s="20"/>
      <c r="BA278" s="22"/>
      <c r="BB278">
        <v>270</v>
      </c>
      <c r="BC278" s="80"/>
      <c r="BD278" s="80"/>
      <c r="BE278" s="80"/>
      <c r="BF278" s="80"/>
      <c r="BG278" s="32" t="str">
        <f t="shared" si="48"/>
        <v/>
      </c>
      <c r="BH278" s="78">
        <f t="shared" si="46"/>
        <v>0</v>
      </c>
      <c r="BI278" s="2">
        <f t="shared" si="49"/>
        <v>0</v>
      </c>
      <c r="BJ278" s="2">
        <f t="shared" si="50"/>
        <v>0</v>
      </c>
      <c r="BK278" s="2">
        <f t="shared" si="47"/>
        <v>0</v>
      </c>
    </row>
    <row r="279" spans="2:63" ht="15" customHeight="1" x14ac:dyDescent="0.25">
      <c r="B279" s="14">
        <v>271</v>
      </c>
      <c r="C279" s="95" t="str">
        <f t="shared" si="51"/>
        <v/>
      </c>
      <c r="D279" s="15" t="str">
        <f t="shared" si="45"/>
        <v>OK</v>
      </c>
      <c r="E279" s="16" t="e">
        <f>VLOOKUP('Data Sheet'!$B$8,'Data Sheet'!$I$2:$J$9,2,FALSE)</f>
        <v>#N/A</v>
      </c>
      <c r="F279" s="16" t="str">
        <f t="shared" si="52"/>
        <v/>
      </c>
      <c r="G279" s="103">
        <f t="shared" si="53"/>
        <v>0</v>
      </c>
      <c r="H279" s="17" t="s">
        <v>26</v>
      </c>
      <c r="I279" s="17" t="s">
        <v>26</v>
      </c>
      <c r="J279" s="17" t="str">
        <f>IF('Data Sheet'!$B$9="NC-50","N/A","OK")</f>
        <v>OK</v>
      </c>
      <c r="K279" s="17" t="str">
        <f>IF('Data Sheet'!$B$9="NC-50","N/A","OK")</f>
        <v>OK</v>
      </c>
      <c r="L279" s="17" t="str">
        <f t="shared" si="54"/>
        <v>OK</v>
      </c>
      <c r="M279" s="17" t="str">
        <f t="shared" si="55"/>
        <v>OK</v>
      </c>
      <c r="N279" s="18" t="str">
        <f>IF(BO279&lt;&gt;"",
    IF(INT('Data Sheet'!$A$19)=INT('Data Sheet'!$B$19),
        --(INT('Data Sheet'!$A$19) &amp; "." &amp; BO279),
        IF(AND((--(INT('Data Sheet'!$A$19) &amp; "." &amp; BO279)&gt;=--('Data Sheet'!$A$19)), (--(INT('Data Sheet'!$A$19) &amp; "." &amp; BO279)&lt;=--('Data Sheet'!$B$19))),
            --(INT('Data Sheet'!$A$19) &amp; "." &amp; BO279),
            --(INT('Data Sheet'!$B$19) &amp; "." &amp; BO279)
        )
    ),
    IF(BN279&lt;&gt;"",
        IF(INT('Data Sheet'!$A$19)=INT('Data Sheet'!$B$19),
            --(INT('Data Sheet'!$A$19) &amp; "." &amp; LEFT(BN279,3)),
            IF(AND((--(INT('Data Sheet'!$A$19) &amp; "." &amp; LEFT(BN279,3))&gt;=--('Data Sheet'!$A$19)), (--(INT('Data Sheet'!$A$19) &amp; "." &amp; LEFT(BN279,3))&lt;=--('Data Sheet'!$B$19))),
                --(INT('Data Sheet'!$A$19) &amp; "." &amp; LEFT(BN279,3)),
                --(INT('Data Sheet'!$B$19) &amp; "." &amp; LEFT(BN279,3))
            )
        ),
        "OK"
    )
)</f>
        <v>OK</v>
      </c>
      <c r="O279" s="23" t="str">
        <f>IF(BP279&lt;&gt;"",
    IF(INT('Data Sheet'!$A$19)=INT('Data Sheet'!$B$19),
        --(INT('Data Sheet'!$A$19) &amp; "." &amp; BP279),
        IF(AND((--(INT('Data Sheet'!$A$19) &amp; "." &amp; BP279)&gt;=--('Data Sheet'!$A$19)), (--(INT('Data Sheet'!$A$19) &amp; "." &amp; BP279)&lt;=--('Data Sheet'!$B$19))),
            --(INT('Data Sheet'!$A$19) &amp; "." &amp; BP279),
            --(INT('Data Sheet'!$B$19) &amp; "." &amp; BP279)
        )
    ),
    IF(BN279&lt;&gt;"",
        IF(INT('Data Sheet'!$A$19)=INT('Data Sheet'!$B$19),
            --(INT('Data Sheet'!$A$19) &amp; "." &amp; RIGHT(BN279,3)),
            IF(AND((--(INT('Data Sheet'!$A$19) &amp; "." &amp; RIGHT(BN279,3))&gt;=--('Data Sheet'!$A$19)), (--(INT('Data Sheet'!$A$19) &amp; "." &amp; RIGHT(BN279,3))&lt;=--('Data Sheet'!$B$19))),
                --(INT('Data Sheet'!$A$19) &amp; "." &amp; RIGHT(BN279,3)),
                --(INT('Data Sheet'!$B$19) &amp; "." &amp; RIGHT(BN279,3))
            )
        ),
        "OK"
    )
)</f>
        <v>OK</v>
      </c>
      <c r="P279" s="23" t="str">
        <f>IF(BR279&lt;&gt;"",
    IF(INT('Data Sheet'!$A$19)=INT('Data Sheet'!$B$15),
        --(INT('Data Sheet'!$A$15) &amp; "." &amp; BR279),
        IF(AND((--(INT('Data Sheet'!$A$15) &amp; "." &amp; BR279)&gt;=--('Data Sheet'!$A$15)), (--(INT('Data Sheet'!$A$15) &amp; "." &amp; BR279)&lt;=--('Data Sheet'!$B$15))),
            --(INT('Data Sheet'!$A$15) &amp; "." &amp; BR279),
            --(INT('Data Sheet'!$B$15) &amp; "." &amp; BR279)
        )
    ),
    IF(BQ279&lt;&gt;"",
        IF(INT('Data Sheet'!$A$15)=INT('Data Sheet'!$B$15),
            --(INT('Data Sheet'!$A$15) &amp; "." &amp; LEFT(BQ279,3)),
            IF(AND((--(INT('Data Sheet'!$A$15) &amp; "." &amp; LEFT(BQ279,3))&gt;=--('Data Sheet'!$A$15)), (--(INT('Data Sheet'!$A$15) &amp; "." &amp; LEFT(BQ279,3))&lt;=--('Data Sheet'!$B$15))),
                --(INT('Data Sheet'!$A$15) &amp; "." &amp; LEFT(BQ279,3)),
                --(INT('Data Sheet'!$B$15) &amp; "." &amp; LEFT(BQ279,3))
            )
        ),
        "OK"
    )
)</f>
        <v>OK</v>
      </c>
      <c r="Q279" s="23" t="str">
        <f>IF(BS279&lt;&gt;"",
    IF(INT('Data Sheet'!$A$19)=INT('Data Sheet'!$B$15),
        --(INT('Data Sheet'!$A$15) &amp; "." &amp; BS279),
        IF(AND((--(INT('Data Sheet'!$A$15) &amp; "." &amp; BS279)&gt;=--('Data Sheet'!$A$15)), (--(INT('Data Sheet'!$A$15) &amp; "." &amp; BS279)&lt;=--('Data Sheet'!$B$15))),
            --(INT('Data Sheet'!$A$15) &amp; "." &amp; BS279),
            --(INT('Data Sheet'!$B$15) &amp; "." &amp; BS279)
        )
    ),
    IF(BQ279&lt;&gt;"",
        IF(INT('Data Sheet'!$A$15)=INT('Data Sheet'!$B$15),
            --(INT('Data Sheet'!$A$15) &amp; "." &amp; RIGHT(BQ279,3)),
            IF(AND((--(INT('Data Sheet'!$A$15) &amp; "." &amp; RIGHT(BQ279,3))&gt;=--('Data Sheet'!$A$15)), (--(INT('Data Sheet'!$A$15) &amp; "." &amp; RIGHT(BQ279,3))&lt;=--('Data Sheet'!$B$15))),
                --(INT('Data Sheet'!$A$15) &amp; "." &amp; RIGHT(BQ279,3)),
                --(INT('Data Sheet'!$B$15) &amp; "." &amp; RIGHT(BQ279,3))
            )
        ),
        "OK"
    )
)</f>
        <v>OK</v>
      </c>
      <c r="R279" s="19"/>
      <c r="S279" s="19"/>
      <c r="T279" s="19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1"/>
      <c r="AU279" s="21"/>
      <c r="AV279" s="21"/>
      <c r="AW279" s="22"/>
      <c r="AX279" s="99"/>
      <c r="AY279" s="20"/>
      <c r="AZ279" s="20"/>
      <c r="BA279" s="22"/>
      <c r="BB279">
        <v>271</v>
      </c>
      <c r="BC279" s="80"/>
      <c r="BD279" s="80"/>
      <c r="BE279" s="80"/>
      <c r="BF279" s="80"/>
      <c r="BG279" s="32" t="str">
        <f t="shared" si="48"/>
        <v/>
      </c>
      <c r="BH279" s="78">
        <f t="shared" si="46"/>
        <v>0</v>
      </c>
      <c r="BI279" s="2">
        <f t="shared" si="49"/>
        <v>0</v>
      </c>
      <c r="BJ279" s="2">
        <f t="shared" si="50"/>
        <v>0</v>
      </c>
      <c r="BK279" s="2">
        <f t="shared" si="47"/>
        <v>0</v>
      </c>
    </row>
    <row r="280" spans="2:63" ht="15" customHeight="1" x14ac:dyDescent="0.25">
      <c r="B280" s="14">
        <v>272</v>
      </c>
      <c r="C280" s="95" t="str">
        <f t="shared" si="51"/>
        <v/>
      </c>
      <c r="D280" s="15" t="str">
        <f t="shared" si="45"/>
        <v>OK</v>
      </c>
      <c r="E280" s="16" t="e">
        <f>VLOOKUP('Data Sheet'!$B$8,'Data Sheet'!$I$2:$J$9,2,FALSE)</f>
        <v>#N/A</v>
      </c>
      <c r="F280" s="16" t="str">
        <f t="shared" si="52"/>
        <v/>
      </c>
      <c r="G280" s="103">
        <f t="shared" si="53"/>
        <v>0</v>
      </c>
      <c r="H280" s="17" t="s">
        <v>26</v>
      </c>
      <c r="I280" s="17" t="s">
        <v>26</v>
      </c>
      <c r="J280" s="17" t="str">
        <f>IF('Data Sheet'!$B$9="NC-50","N/A","OK")</f>
        <v>OK</v>
      </c>
      <c r="K280" s="17" t="str">
        <f>IF('Data Sheet'!$B$9="NC-50","N/A","OK")</f>
        <v>OK</v>
      </c>
      <c r="L280" s="17" t="str">
        <f t="shared" si="54"/>
        <v>OK</v>
      </c>
      <c r="M280" s="17" t="str">
        <f t="shared" si="55"/>
        <v>OK</v>
      </c>
      <c r="N280" s="18" t="str">
        <f>IF(BO280&lt;&gt;"",
    IF(INT('Data Sheet'!$A$19)=INT('Data Sheet'!$B$19),
        --(INT('Data Sheet'!$A$19) &amp; "." &amp; BO280),
        IF(AND((--(INT('Data Sheet'!$A$19) &amp; "." &amp; BO280)&gt;=--('Data Sheet'!$A$19)), (--(INT('Data Sheet'!$A$19) &amp; "." &amp; BO280)&lt;=--('Data Sheet'!$B$19))),
            --(INT('Data Sheet'!$A$19) &amp; "." &amp; BO280),
            --(INT('Data Sheet'!$B$19) &amp; "." &amp; BO280)
        )
    ),
    IF(BN280&lt;&gt;"",
        IF(INT('Data Sheet'!$A$19)=INT('Data Sheet'!$B$19),
            --(INT('Data Sheet'!$A$19) &amp; "." &amp; LEFT(BN280,3)),
            IF(AND((--(INT('Data Sheet'!$A$19) &amp; "." &amp; LEFT(BN280,3))&gt;=--('Data Sheet'!$A$19)), (--(INT('Data Sheet'!$A$19) &amp; "." &amp; LEFT(BN280,3))&lt;=--('Data Sheet'!$B$19))),
                --(INT('Data Sheet'!$A$19) &amp; "." &amp; LEFT(BN280,3)),
                --(INT('Data Sheet'!$B$19) &amp; "." &amp; LEFT(BN280,3))
            )
        ),
        "OK"
    )
)</f>
        <v>OK</v>
      </c>
      <c r="O280" s="23" t="str">
        <f>IF(BP280&lt;&gt;"",
    IF(INT('Data Sheet'!$A$19)=INT('Data Sheet'!$B$19),
        --(INT('Data Sheet'!$A$19) &amp; "." &amp; BP280),
        IF(AND((--(INT('Data Sheet'!$A$19) &amp; "." &amp; BP280)&gt;=--('Data Sheet'!$A$19)), (--(INT('Data Sheet'!$A$19) &amp; "." &amp; BP280)&lt;=--('Data Sheet'!$B$19))),
            --(INT('Data Sheet'!$A$19) &amp; "." &amp; BP280),
            --(INT('Data Sheet'!$B$19) &amp; "." &amp; BP280)
        )
    ),
    IF(BN280&lt;&gt;"",
        IF(INT('Data Sheet'!$A$19)=INT('Data Sheet'!$B$19),
            --(INT('Data Sheet'!$A$19) &amp; "." &amp; RIGHT(BN280,3)),
            IF(AND((--(INT('Data Sheet'!$A$19) &amp; "." &amp; RIGHT(BN280,3))&gt;=--('Data Sheet'!$A$19)), (--(INT('Data Sheet'!$A$19) &amp; "." &amp; RIGHT(BN280,3))&lt;=--('Data Sheet'!$B$19))),
                --(INT('Data Sheet'!$A$19) &amp; "." &amp; RIGHT(BN280,3)),
                --(INT('Data Sheet'!$B$19) &amp; "." &amp; RIGHT(BN280,3))
            )
        ),
        "OK"
    )
)</f>
        <v>OK</v>
      </c>
      <c r="P280" s="23" t="str">
        <f>IF(BR280&lt;&gt;"",
    IF(INT('Data Sheet'!$A$19)=INT('Data Sheet'!$B$15),
        --(INT('Data Sheet'!$A$15) &amp; "." &amp; BR280),
        IF(AND((--(INT('Data Sheet'!$A$15) &amp; "." &amp; BR280)&gt;=--('Data Sheet'!$A$15)), (--(INT('Data Sheet'!$A$15) &amp; "." &amp; BR280)&lt;=--('Data Sheet'!$B$15))),
            --(INT('Data Sheet'!$A$15) &amp; "." &amp; BR280),
            --(INT('Data Sheet'!$B$15) &amp; "." &amp; BR280)
        )
    ),
    IF(BQ280&lt;&gt;"",
        IF(INT('Data Sheet'!$A$15)=INT('Data Sheet'!$B$15),
            --(INT('Data Sheet'!$A$15) &amp; "." &amp; LEFT(BQ280,3)),
            IF(AND((--(INT('Data Sheet'!$A$15) &amp; "." &amp; LEFT(BQ280,3))&gt;=--('Data Sheet'!$A$15)), (--(INT('Data Sheet'!$A$15) &amp; "." &amp; LEFT(BQ280,3))&lt;=--('Data Sheet'!$B$15))),
                --(INT('Data Sheet'!$A$15) &amp; "." &amp; LEFT(BQ280,3)),
                --(INT('Data Sheet'!$B$15) &amp; "." &amp; LEFT(BQ280,3))
            )
        ),
        "OK"
    )
)</f>
        <v>OK</v>
      </c>
      <c r="Q280" s="23" t="str">
        <f>IF(BS280&lt;&gt;"",
    IF(INT('Data Sheet'!$A$19)=INT('Data Sheet'!$B$15),
        --(INT('Data Sheet'!$A$15) &amp; "." &amp; BS280),
        IF(AND((--(INT('Data Sheet'!$A$15) &amp; "." &amp; BS280)&gt;=--('Data Sheet'!$A$15)), (--(INT('Data Sheet'!$A$15) &amp; "." &amp; BS280)&lt;=--('Data Sheet'!$B$15))),
            --(INT('Data Sheet'!$A$15) &amp; "." &amp; BS280),
            --(INT('Data Sheet'!$B$15) &amp; "." &amp; BS280)
        )
    ),
    IF(BQ280&lt;&gt;"",
        IF(INT('Data Sheet'!$A$15)=INT('Data Sheet'!$B$15),
            --(INT('Data Sheet'!$A$15) &amp; "." &amp; RIGHT(BQ280,3)),
            IF(AND((--(INT('Data Sheet'!$A$15) &amp; "." &amp; RIGHT(BQ280,3))&gt;=--('Data Sheet'!$A$15)), (--(INT('Data Sheet'!$A$15) &amp; "." &amp; RIGHT(BQ280,3))&lt;=--('Data Sheet'!$B$15))),
                --(INT('Data Sheet'!$A$15) &amp; "." &amp; RIGHT(BQ280,3)),
                --(INT('Data Sheet'!$B$15) &amp; "." &amp; RIGHT(BQ280,3))
            )
        ),
        "OK"
    )
)</f>
        <v>OK</v>
      </c>
      <c r="R280" s="19"/>
      <c r="S280" s="19"/>
      <c r="T280" s="19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1"/>
      <c r="AU280" s="21"/>
      <c r="AV280" s="21"/>
      <c r="AW280" s="22"/>
      <c r="AX280" s="99"/>
      <c r="AY280" s="20"/>
      <c r="AZ280" s="20"/>
      <c r="BA280" s="22"/>
      <c r="BB280">
        <v>272</v>
      </c>
      <c r="BC280" s="80"/>
      <c r="BD280" s="80"/>
      <c r="BE280" s="80"/>
      <c r="BF280" s="80"/>
      <c r="BG280" s="32" t="str">
        <f t="shared" si="48"/>
        <v/>
      </c>
      <c r="BH280" s="78">
        <f t="shared" si="46"/>
        <v>0</v>
      </c>
      <c r="BI280" s="2">
        <f t="shared" si="49"/>
        <v>0</v>
      </c>
      <c r="BJ280" s="2">
        <f t="shared" si="50"/>
        <v>0</v>
      </c>
      <c r="BK280" s="2">
        <f t="shared" si="47"/>
        <v>0</v>
      </c>
    </row>
    <row r="281" spans="2:63" ht="15" customHeight="1" x14ac:dyDescent="0.25">
      <c r="B281" s="14">
        <v>273</v>
      </c>
      <c r="C281" s="95" t="str">
        <f t="shared" si="51"/>
        <v/>
      </c>
      <c r="D281" s="15" t="str">
        <f t="shared" si="45"/>
        <v>OK</v>
      </c>
      <c r="E281" s="16" t="e">
        <f>VLOOKUP('Data Sheet'!$B$8,'Data Sheet'!$I$2:$J$9,2,FALSE)</f>
        <v>#N/A</v>
      </c>
      <c r="F281" s="16" t="str">
        <f t="shared" si="52"/>
        <v/>
      </c>
      <c r="G281" s="103">
        <f t="shared" si="53"/>
        <v>0</v>
      </c>
      <c r="H281" s="17" t="s">
        <v>26</v>
      </c>
      <c r="I281" s="17" t="s">
        <v>26</v>
      </c>
      <c r="J281" s="17" t="str">
        <f>IF('Data Sheet'!$B$9="NC-50","N/A","OK")</f>
        <v>OK</v>
      </c>
      <c r="K281" s="17" t="str">
        <f>IF('Data Sheet'!$B$9="NC-50","N/A","OK")</f>
        <v>OK</v>
      </c>
      <c r="L281" s="17" t="str">
        <f t="shared" si="54"/>
        <v>OK</v>
      </c>
      <c r="M281" s="17" t="str">
        <f t="shared" si="55"/>
        <v>OK</v>
      </c>
      <c r="N281" s="18" t="str">
        <f>IF(BO281&lt;&gt;"",
    IF(INT('Data Sheet'!$A$19)=INT('Data Sheet'!$B$19),
        --(INT('Data Sheet'!$A$19) &amp; "." &amp; BO281),
        IF(AND((--(INT('Data Sheet'!$A$19) &amp; "." &amp; BO281)&gt;=--('Data Sheet'!$A$19)), (--(INT('Data Sheet'!$A$19) &amp; "." &amp; BO281)&lt;=--('Data Sheet'!$B$19))),
            --(INT('Data Sheet'!$A$19) &amp; "." &amp; BO281),
            --(INT('Data Sheet'!$B$19) &amp; "." &amp; BO281)
        )
    ),
    IF(BN281&lt;&gt;"",
        IF(INT('Data Sheet'!$A$19)=INT('Data Sheet'!$B$19),
            --(INT('Data Sheet'!$A$19) &amp; "." &amp; LEFT(BN281,3)),
            IF(AND((--(INT('Data Sheet'!$A$19) &amp; "." &amp; LEFT(BN281,3))&gt;=--('Data Sheet'!$A$19)), (--(INT('Data Sheet'!$A$19) &amp; "." &amp; LEFT(BN281,3))&lt;=--('Data Sheet'!$B$19))),
                --(INT('Data Sheet'!$A$19) &amp; "." &amp; LEFT(BN281,3)),
                --(INT('Data Sheet'!$B$19) &amp; "." &amp; LEFT(BN281,3))
            )
        ),
        "OK"
    )
)</f>
        <v>OK</v>
      </c>
      <c r="O281" s="23" t="str">
        <f>IF(BP281&lt;&gt;"",
    IF(INT('Data Sheet'!$A$19)=INT('Data Sheet'!$B$19),
        --(INT('Data Sheet'!$A$19) &amp; "." &amp; BP281),
        IF(AND((--(INT('Data Sheet'!$A$19) &amp; "." &amp; BP281)&gt;=--('Data Sheet'!$A$19)), (--(INT('Data Sheet'!$A$19) &amp; "." &amp; BP281)&lt;=--('Data Sheet'!$B$19))),
            --(INT('Data Sheet'!$A$19) &amp; "." &amp; BP281),
            --(INT('Data Sheet'!$B$19) &amp; "." &amp; BP281)
        )
    ),
    IF(BN281&lt;&gt;"",
        IF(INT('Data Sheet'!$A$19)=INT('Data Sheet'!$B$19),
            --(INT('Data Sheet'!$A$19) &amp; "." &amp; RIGHT(BN281,3)),
            IF(AND((--(INT('Data Sheet'!$A$19) &amp; "." &amp; RIGHT(BN281,3))&gt;=--('Data Sheet'!$A$19)), (--(INT('Data Sheet'!$A$19) &amp; "." &amp; RIGHT(BN281,3))&lt;=--('Data Sheet'!$B$19))),
                --(INT('Data Sheet'!$A$19) &amp; "." &amp; RIGHT(BN281,3)),
                --(INT('Data Sheet'!$B$19) &amp; "." &amp; RIGHT(BN281,3))
            )
        ),
        "OK"
    )
)</f>
        <v>OK</v>
      </c>
      <c r="P281" s="23" t="str">
        <f>IF(BR281&lt;&gt;"",
    IF(INT('Data Sheet'!$A$19)=INT('Data Sheet'!$B$15),
        --(INT('Data Sheet'!$A$15) &amp; "." &amp; BR281),
        IF(AND((--(INT('Data Sheet'!$A$15) &amp; "." &amp; BR281)&gt;=--('Data Sheet'!$A$15)), (--(INT('Data Sheet'!$A$15) &amp; "." &amp; BR281)&lt;=--('Data Sheet'!$B$15))),
            --(INT('Data Sheet'!$A$15) &amp; "." &amp; BR281),
            --(INT('Data Sheet'!$B$15) &amp; "." &amp; BR281)
        )
    ),
    IF(BQ281&lt;&gt;"",
        IF(INT('Data Sheet'!$A$15)=INT('Data Sheet'!$B$15),
            --(INT('Data Sheet'!$A$15) &amp; "." &amp; LEFT(BQ281,3)),
            IF(AND((--(INT('Data Sheet'!$A$15) &amp; "." &amp; LEFT(BQ281,3))&gt;=--('Data Sheet'!$A$15)), (--(INT('Data Sheet'!$A$15) &amp; "." &amp; LEFT(BQ281,3))&lt;=--('Data Sheet'!$B$15))),
                --(INT('Data Sheet'!$A$15) &amp; "." &amp; LEFT(BQ281,3)),
                --(INT('Data Sheet'!$B$15) &amp; "." &amp; LEFT(BQ281,3))
            )
        ),
        "OK"
    )
)</f>
        <v>OK</v>
      </c>
      <c r="Q281" s="23" t="str">
        <f>IF(BS281&lt;&gt;"",
    IF(INT('Data Sheet'!$A$19)=INT('Data Sheet'!$B$15),
        --(INT('Data Sheet'!$A$15) &amp; "." &amp; BS281),
        IF(AND((--(INT('Data Sheet'!$A$15) &amp; "." &amp; BS281)&gt;=--('Data Sheet'!$A$15)), (--(INT('Data Sheet'!$A$15) &amp; "." &amp; BS281)&lt;=--('Data Sheet'!$B$15))),
            --(INT('Data Sheet'!$A$15) &amp; "." &amp; BS281),
            --(INT('Data Sheet'!$B$15) &amp; "." &amp; BS281)
        )
    ),
    IF(BQ281&lt;&gt;"",
        IF(INT('Data Sheet'!$A$15)=INT('Data Sheet'!$B$15),
            --(INT('Data Sheet'!$A$15) &amp; "." &amp; RIGHT(BQ281,3)),
            IF(AND((--(INT('Data Sheet'!$A$15) &amp; "." &amp; RIGHT(BQ281,3))&gt;=--('Data Sheet'!$A$15)), (--(INT('Data Sheet'!$A$15) &amp; "." &amp; RIGHT(BQ281,3))&lt;=--('Data Sheet'!$B$15))),
                --(INT('Data Sheet'!$A$15) &amp; "." &amp; RIGHT(BQ281,3)),
                --(INT('Data Sheet'!$B$15) &amp; "." &amp; RIGHT(BQ281,3))
            )
        ),
        "OK"
    )
)</f>
        <v>OK</v>
      </c>
      <c r="R281" s="19"/>
      <c r="S281" s="19"/>
      <c r="T281" s="19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1"/>
      <c r="AU281" s="21"/>
      <c r="AV281" s="21"/>
      <c r="AW281" s="22"/>
      <c r="AX281" s="99"/>
      <c r="AY281" s="20"/>
      <c r="AZ281" s="20"/>
      <c r="BA281" s="22"/>
      <c r="BB281">
        <v>273</v>
      </c>
      <c r="BC281" s="80"/>
      <c r="BD281" s="80"/>
      <c r="BE281" s="80"/>
      <c r="BF281" s="80"/>
      <c r="BG281" s="32" t="str">
        <f t="shared" si="48"/>
        <v/>
      </c>
      <c r="BH281" s="78">
        <f t="shared" si="46"/>
        <v>0</v>
      </c>
      <c r="BI281" s="2">
        <f t="shared" si="49"/>
        <v>0</v>
      </c>
      <c r="BJ281" s="2">
        <f t="shared" si="50"/>
        <v>0</v>
      </c>
      <c r="BK281" s="2">
        <f t="shared" si="47"/>
        <v>0</v>
      </c>
    </row>
    <row r="282" spans="2:63" ht="15" customHeight="1" x14ac:dyDescent="0.25">
      <c r="B282" s="14">
        <v>274</v>
      </c>
      <c r="C282" s="95" t="str">
        <f t="shared" si="51"/>
        <v/>
      </c>
      <c r="D282" s="15" t="str">
        <f t="shared" si="45"/>
        <v>OK</v>
      </c>
      <c r="E282" s="16" t="e">
        <f>VLOOKUP('Data Sheet'!$B$8,'Data Sheet'!$I$2:$J$9,2,FALSE)</f>
        <v>#N/A</v>
      </c>
      <c r="F282" s="16" t="str">
        <f t="shared" si="52"/>
        <v/>
      </c>
      <c r="G282" s="103">
        <f t="shared" si="53"/>
        <v>0</v>
      </c>
      <c r="H282" s="17" t="s">
        <v>26</v>
      </c>
      <c r="I282" s="17" t="s">
        <v>26</v>
      </c>
      <c r="J282" s="17" t="str">
        <f>IF('Data Sheet'!$B$9="NC-50","N/A","OK")</f>
        <v>OK</v>
      </c>
      <c r="K282" s="17" t="str">
        <f>IF('Data Sheet'!$B$9="NC-50","N/A","OK")</f>
        <v>OK</v>
      </c>
      <c r="L282" s="17" t="str">
        <f t="shared" si="54"/>
        <v>OK</v>
      </c>
      <c r="M282" s="17" t="str">
        <f t="shared" si="55"/>
        <v>OK</v>
      </c>
      <c r="N282" s="18" t="str">
        <f>IF(BO282&lt;&gt;"",
    IF(INT('Data Sheet'!$A$19)=INT('Data Sheet'!$B$19),
        --(INT('Data Sheet'!$A$19) &amp; "." &amp; BO282),
        IF(AND((--(INT('Data Sheet'!$A$19) &amp; "." &amp; BO282)&gt;=--('Data Sheet'!$A$19)), (--(INT('Data Sheet'!$A$19) &amp; "." &amp; BO282)&lt;=--('Data Sheet'!$B$19))),
            --(INT('Data Sheet'!$A$19) &amp; "." &amp; BO282),
            --(INT('Data Sheet'!$B$19) &amp; "." &amp; BO282)
        )
    ),
    IF(BN282&lt;&gt;"",
        IF(INT('Data Sheet'!$A$19)=INT('Data Sheet'!$B$19),
            --(INT('Data Sheet'!$A$19) &amp; "." &amp; LEFT(BN282,3)),
            IF(AND((--(INT('Data Sheet'!$A$19) &amp; "." &amp; LEFT(BN282,3))&gt;=--('Data Sheet'!$A$19)), (--(INT('Data Sheet'!$A$19) &amp; "." &amp; LEFT(BN282,3))&lt;=--('Data Sheet'!$B$19))),
                --(INT('Data Sheet'!$A$19) &amp; "." &amp; LEFT(BN282,3)),
                --(INT('Data Sheet'!$B$19) &amp; "." &amp; LEFT(BN282,3))
            )
        ),
        "OK"
    )
)</f>
        <v>OK</v>
      </c>
      <c r="O282" s="23" t="str">
        <f>IF(BP282&lt;&gt;"",
    IF(INT('Data Sheet'!$A$19)=INT('Data Sheet'!$B$19),
        --(INT('Data Sheet'!$A$19) &amp; "." &amp; BP282),
        IF(AND((--(INT('Data Sheet'!$A$19) &amp; "." &amp; BP282)&gt;=--('Data Sheet'!$A$19)), (--(INT('Data Sheet'!$A$19) &amp; "." &amp; BP282)&lt;=--('Data Sheet'!$B$19))),
            --(INT('Data Sheet'!$A$19) &amp; "." &amp; BP282),
            --(INT('Data Sheet'!$B$19) &amp; "." &amp; BP282)
        )
    ),
    IF(BN282&lt;&gt;"",
        IF(INT('Data Sheet'!$A$19)=INT('Data Sheet'!$B$19),
            --(INT('Data Sheet'!$A$19) &amp; "." &amp; RIGHT(BN282,3)),
            IF(AND((--(INT('Data Sheet'!$A$19) &amp; "." &amp; RIGHT(BN282,3))&gt;=--('Data Sheet'!$A$19)), (--(INT('Data Sheet'!$A$19) &amp; "." &amp; RIGHT(BN282,3))&lt;=--('Data Sheet'!$B$19))),
                --(INT('Data Sheet'!$A$19) &amp; "." &amp; RIGHT(BN282,3)),
                --(INT('Data Sheet'!$B$19) &amp; "." &amp; RIGHT(BN282,3))
            )
        ),
        "OK"
    )
)</f>
        <v>OK</v>
      </c>
      <c r="P282" s="23" t="str">
        <f>IF(BR282&lt;&gt;"",
    IF(INT('Data Sheet'!$A$19)=INT('Data Sheet'!$B$15),
        --(INT('Data Sheet'!$A$15) &amp; "." &amp; BR282),
        IF(AND((--(INT('Data Sheet'!$A$15) &amp; "." &amp; BR282)&gt;=--('Data Sheet'!$A$15)), (--(INT('Data Sheet'!$A$15) &amp; "." &amp; BR282)&lt;=--('Data Sheet'!$B$15))),
            --(INT('Data Sheet'!$A$15) &amp; "." &amp; BR282),
            --(INT('Data Sheet'!$B$15) &amp; "." &amp; BR282)
        )
    ),
    IF(BQ282&lt;&gt;"",
        IF(INT('Data Sheet'!$A$15)=INT('Data Sheet'!$B$15),
            --(INT('Data Sheet'!$A$15) &amp; "." &amp; LEFT(BQ282,3)),
            IF(AND((--(INT('Data Sheet'!$A$15) &amp; "." &amp; LEFT(BQ282,3))&gt;=--('Data Sheet'!$A$15)), (--(INT('Data Sheet'!$A$15) &amp; "." &amp; LEFT(BQ282,3))&lt;=--('Data Sheet'!$B$15))),
                --(INT('Data Sheet'!$A$15) &amp; "." &amp; LEFT(BQ282,3)),
                --(INT('Data Sheet'!$B$15) &amp; "." &amp; LEFT(BQ282,3))
            )
        ),
        "OK"
    )
)</f>
        <v>OK</v>
      </c>
      <c r="Q282" s="23" t="str">
        <f>IF(BS282&lt;&gt;"",
    IF(INT('Data Sheet'!$A$19)=INT('Data Sheet'!$B$15),
        --(INT('Data Sheet'!$A$15) &amp; "." &amp; BS282),
        IF(AND((--(INT('Data Sheet'!$A$15) &amp; "." &amp; BS282)&gt;=--('Data Sheet'!$A$15)), (--(INT('Data Sheet'!$A$15) &amp; "." &amp; BS282)&lt;=--('Data Sheet'!$B$15))),
            --(INT('Data Sheet'!$A$15) &amp; "." &amp; BS282),
            --(INT('Data Sheet'!$B$15) &amp; "." &amp; BS282)
        )
    ),
    IF(BQ282&lt;&gt;"",
        IF(INT('Data Sheet'!$A$15)=INT('Data Sheet'!$B$15),
            --(INT('Data Sheet'!$A$15) &amp; "." &amp; RIGHT(BQ282,3)),
            IF(AND((--(INT('Data Sheet'!$A$15) &amp; "." &amp; RIGHT(BQ282,3))&gt;=--('Data Sheet'!$A$15)), (--(INT('Data Sheet'!$A$15) &amp; "." &amp; RIGHT(BQ282,3))&lt;=--('Data Sheet'!$B$15))),
                --(INT('Data Sheet'!$A$15) &amp; "." &amp; RIGHT(BQ282,3)),
                --(INT('Data Sheet'!$B$15) &amp; "." &amp; RIGHT(BQ282,3))
            )
        ),
        "OK"
    )
)</f>
        <v>OK</v>
      </c>
      <c r="R282" s="19"/>
      <c r="S282" s="19"/>
      <c r="T282" s="19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1"/>
      <c r="AU282" s="21"/>
      <c r="AV282" s="21"/>
      <c r="AW282" s="22"/>
      <c r="AX282" s="99"/>
      <c r="AY282" s="20"/>
      <c r="AZ282" s="20"/>
      <c r="BA282" s="22"/>
      <c r="BB282">
        <v>274</v>
      </c>
      <c r="BC282" s="80"/>
      <c r="BD282" s="80"/>
      <c r="BE282" s="80"/>
      <c r="BF282" s="80"/>
      <c r="BG282" s="32" t="str">
        <f t="shared" si="48"/>
        <v/>
      </c>
      <c r="BH282" s="78">
        <f t="shared" si="46"/>
        <v>0</v>
      </c>
      <c r="BI282" s="2">
        <f t="shared" si="49"/>
        <v>0</v>
      </c>
      <c r="BJ282" s="2">
        <f t="shared" si="50"/>
        <v>0</v>
      </c>
      <c r="BK282" s="2">
        <f t="shared" si="47"/>
        <v>0</v>
      </c>
    </row>
    <row r="283" spans="2:63" ht="15" customHeight="1" x14ac:dyDescent="0.25">
      <c r="B283" s="14">
        <v>275</v>
      </c>
      <c r="C283" s="95" t="str">
        <f t="shared" si="51"/>
        <v/>
      </c>
      <c r="D283" s="15" t="str">
        <f t="shared" si="45"/>
        <v>OK</v>
      </c>
      <c r="E283" s="16" t="e">
        <f>VLOOKUP('Data Sheet'!$B$8,'Data Sheet'!$I$2:$J$9,2,FALSE)</f>
        <v>#N/A</v>
      </c>
      <c r="F283" s="16" t="str">
        <f t="shared" si="52"/>
        <v/>
      </c>
      <c r="G283" s="103">
        <f t="shared" si="53"/>
        <v>0</v>
      </c>
      <c r="H283" s="17" t="s">
        <v>26</v>
      </c>
      <c r="I283" s="17" t="s">
        <v>26</v>
      </c>
      <c r="J283" s="17" t="str">
        <f>IF('Data Sheet'!$B$9="NC-50","N/A","OK")</f>
        <v>OK</v>
      </c>
      <c r="K283" s="17" t="str">
        <f>IF('Data Sheet'!$B$9="NC-50","N/A","OK")</f>
        <v>OK</v>
      </c>
      <c r="L283" s="17" t="str">
        <f t="shared" si="54"/>
        <v>OK</v>
      </c>
      <c r="M283" s="17" t="str">
        <f t="shared" si="55"/>
        <v>OK</v>
      </c>
      <c r="N283" s="18" t="str">
        <f>IF(BO283&lt;&gt;"",
    IF(INT('Data Sheet'!$A$19)=INT('Data Sheet'!$B$19),
        --(INT('Data Sheet'!$A$19) &amp; "." &amp; BO283),
        IF(AND((--(INT('Data Sheet'!$A$19) &amp; "." &amp; BO283)&gt;=--('Data Sheet'!$A$19)), (--(INT('Data Sheet'!$A$19) &amp; "." &amp; BO283)&lt;=--('Data Sheet'!$B$19))),
            --(INT('Data Sheet'!$A$19) &amp; "." &amp; BO283),
            --(INT('Data Sheet'!$B$19) &amp; "." &amp; BO283)
        )
    ),
    IF(BN283&lt;&gt;"",
        IF(INT('Data Sheet'!$A$19)=INT('Data Sheet'!$B$19),
            --(INT('Data Sheet'!$A$19) &amp; "." &amp; LEFT(BN283,3)),
            IF(AND((--(INT('Data Sheet'!$A$19) &amp; "." &amp; LEFT(BN283,3))&gt;=--('Data Sheet'!$A$19)), (--(INT('Data Sheet'!$A$19) &amp; "." &amp; LEFT(BN283,3))&lt;=--('Data Sheet'!$B$19))),
                --(INT('Data Sheet'!$A$19) &amp; "." &amp; LEFT(BN283,3)),
                --(INT('Data Sheet'!$B$19) &amp; "." &amp; LEFT(BN283,3))
            )
        ),
        "OK"
    )
)</f>
        <v>OK</v>
      </c>
      <c r="O283" s="23" t="str">
        <f>IF(BP283&lt;&gt;"",
    IF(INT('Data Sheet'!$A$19)=INT('Data Sheet'!$B$19),
        --(INT('Data Sheet'!$A$19) &amp; "." &amp; BP283),
        IF(AND((--(INT('Data Sheet'!$A$19) &amp; "." &amp; BP283)&gt;=--('Data Sheet'!$A$19)), (--(INT('Data Sheet'!$A$19) &amp; "." &amp; BP283)&lt;=--('Data Sheet'!$B$19))),
            --(INT('Data Sheet'!$A$19) &amp; "." &amp; BP283),
            --(INT('Data Sheet'!$B$19) &amp; "." &amp; BP283)
        )
    ),
    IF(BN283&lt;&gt;"",
        IF(INT('Data Sheet'!$A$19)=INT('Data Sheet'!$B$19),
            --(INT('Data Sheet'!$A$19) &amp; "." &amp; RIGHT(BN283,3)),
            IF(AND((--(INT('Data Sheet'!$A$19) &amp; "." &amp; RIGHT(BN283,3))&gt;=--('Data Sheet'!$A$19)), (--(INT('Data Sheet'!$A$19) &amp; "." &amp; RIGHT(BN283,3))&lt;=--('Data Sheet'!$B$19))),
                --(INT('Data Sheet'!$A$19) &amp; "." &amp; RIGHT(BN283,3)),
                --(INT('Data Sheet'!$B$19) &amp; "." &amp; RIGHT(BN283,3))
            )
        ),
        "OK"
    )
)</f>
        <v>OK</v>
      </c>
      <c r="P283" s="23" t="str">
        <f>IF(BR283&lt;&gt;"",
    IF(INT('Data Sheet'!$A$19)=INT('Data Sheet'!$B$15),
        --(INT('Data Sheet'!$A$15) &amp; "." &amp; BR283),
        IF(AND((--(INT('Data Sheet'!$A$15) &amp; "." &amp; BR283)&gt;=--('Data Sheet'!$A$15)), (--(INT('Data Sheet'!$A$15) &amp; "." &amp; BR283)&lt;=--('Data Sheet'!$B$15))),
            --(INT('Data Sheet'!$A$15) &amp; "." &amp; BR283),
            --(INT('Data Sheet'!$B$15) &amp; "." &amp; BR283)
        )
    ),
    IF(BQ283&lt;&gt;"",
        IF(INT('Data Sheet'!$A$15)=INT('Data Sheet'!$B$15),
            --(INT('Data Sheet'!$A$15) &amp; "." &amp; LEFT(BQ283,3)),
            IF(AND((--(INT('Data Sheet'!$A$15) &amp; "." &amp; LEFT(BQ283,3))&gt;=--('Data Sheet'!$A$15)), (--(INT('Data Sheet'!$A$15) &amp; "." &amp; LEFT(BQ283,3))&lt;=--('Data Sheet'!$B$15))),
                --(INT('Data Sheet'!$A$15) &amp; "." &amp; LEFT(BQ283,3)),
                --(INT('Data Sheet'!$B$15) &amp; "." &amp; LEFT(BQ283,3))
            )
        ),
        "OK"
    )
)</f>
        <v>OK</v>
      </c>
      <c r="Q283" s="23" t="str">
        <f>IF(BS283&lt;&gt;"",
    IF(INT('Data Sheet'!$A$19)=INT('Data Sheet'!$B$15),
        --(INT('Data Sheet'!$A$15) &amp; "." &amp; BS283),
        IF(AND((--(INT('Data Sheet'!$A$15) &amp; "." &amp; BS283)&gt;=--('Data Sheet'!$A$15)), (--(INT('Data Sheet'!$A$15) &amp; "." &amp; BS283)&lt;=--('Data Sheet'!$B$15))),
            --(INT('Data Sheet'!$A$15) &amp; "." &amp; BS283),
            --(INT('Data Sheet'!$B$15) &amp; "." &amp; BS283)
        )
    ),
    IF(BQ283&lt;&gt;"",
        IF(INT('Data Sheet'!$A$15)=INT('Data Sheet'!$B$15),
            --(INT('Data Sheet'!$A$15) &amp; "." &amp; RIGHT(BQ283,3)),
            IF(AND((--(INT('Data Sheet'!$A$15) &amp; "." &amp; RIGHT(BQ283,3))&gt;=--('Data Sheet'!$A$15)), (--(INT('Data Sheet'!$A$15) &amp; "." &amp; RIGHT(BQ283,3))&lt;=--('Data Sheet'!$B$15))),
                --(INT('Data Sheet'!$A$15) &amp; "." &amp; RIGHT(BQ283,3)),
                --(INT('Data Sheet'!$B$15) &amp; "." &amp; RIGHT(BQ283,3))
            )
        ),
        "OK"
    )
)</f>
        <v>OK</v>
      </c>
      <c r="R283" s="19"/>
      <c r="S283" s="19"/>
      <c r="T283" s="19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1"/>
      <c r="AU283" s="21"/>
      <c r="AV283" s="21"/>
      <c r="AW283" s="22"/>
      <c r="AX283" s="99"/>
      <c r="AY283" s="20"/>
      <c r="AZ283" s="20"/>
      <c r="BA283" s="22"/>
      <c r="BB283">
        <v>275</v>
      </c>
      <c r="BC283" s="80"/>
      <c r="BD283" s="80"/>
      <c r="BE283" s="80"/>
      <c r="BF283" s="80"/>
      <c r="BG283" s="32" t="str">
        <f t="shared" si="48"/>
        <v/>
      </c>
      <c r="BH283" s="78">
        <f t="shared" si="46"/>
        <v>0</v>
      </c>
      <c r="BI283" s="2">
        <f t="shared" si="49"/>
        <v>0</v>
      </c>
      <c r="BJ283" s="2">
        <f t="shared" si="50"/>
        <v>0</v>
      </c>
      <c r="BK283" s="2">
        <f t="shared" si="47"/>
        <v>0</v>
      </c>
    </row>
    <row r="284" spans="2:63" ht="15" customHeight="1" x14ac:dyDescent="0.25">
      <c r="B284" s="14">
        <v>276</v>
      </c>
      <c r="C284" s="95" t="str">
        <f t="shared" si="51"/>
        <v/>
      </c>
      <c r="D284" s="15" t="str">
        <f t="shared" si="45"/>
        <v>OK</v>
      </c>
      <c r="E284" s="16" t="e">
        <f>VLOOKUP('Data Sheet'!$B$8,'Data Sheet'!$I$2:$J$9,2,FALSE)</f>
        <v>#N/A</v>
      </c>
      <c r="F284" s="16" t="str">
        <f t="shared" si="52"/>
        <v/>
      </c>
      <c r="G284" s="103">
        <f t="shared" si="53"/>
        <v>0</v>
      </c>
      <c r="H284" s="17" t="s">
        <v>26</v>
      </c>
      <c r="I284" s="17" t="s">
        <v>26</v>
      </c>
      <c r="J284" s="17" t="str">
        <f>IF('Data Sheet'!$B$9="NC-50","N/A","OK")</f>
        <v>OK</v>
      </c>
      <c r="K284" s="17" t="str">
        <f>IF('Data Sheet'!$B$9="NC-50","N/A","OK")</f>
        <v>OK</v>
      </c>
      <c r="L284" s="17" t="str">
        <f t="shared" si="54"/>
        <v>OK</v>
      </c>
      <c r="M284" s="17" t="str">
        <f t="shared" si="55"/>
        <v>OK</v>
      </c>
      <c r="N284" s="18" t="str">
        <f>IF(BO284&lt;&gt;"",
    IF(INT('Data Sheet'!$A$19)=INT('Data Sheet'!$B$19),
        --(INT('Data Sheet'!$A$19) &amp; "." &amp; BO284),
        IF(AND((--(INT('Data Sheet'!$A$19) &amp; "." &amp; BO284)&gt;=--('Data Sheet'!$A$19)), (--(INT('Data Sheet'!$A$19) &amp; "." &amp; BO284)&lt;=--('Data Sheet'!$B$19))),
            --(INT('Data Sheet'!$A$19) &amp; "." &amp; BO284),
            --(INT('Data Sheet'!$B$19) &amp; "." &amp; BO284)
        )
    ),
    IF(BN284&lt;&gt;"",
        IF(INT('Data Sheet'!$A$19)=INT('Data Sheet'!$B$19),
            --(INT('Data Sheet'!$A$19) &amp; "." &amp; LEFT(BN284,3)),
            IF(AND((--(INT('Data Sheet'!$A$19) &amp; "." &amp; LEFT(BN284,3))&gt;=--('Data Sheet'!$A$19)), (--(INT('Data Sheet'!$A$19) &amp; "." &amp; LEFT(BN284,3))&lt;=--('Data Sheet'!$B$19))),
                --(INT('Data Sheet'!$A$19) &amp; "." &amp; LEFT(BN284,3)),
                --(INT('Data Sheet'!$B$19) &amp; "." &amp; LEFT(BN284,3))
            )
        ),
        "OK"
    )
)</f>
        <v>OK</v>
      </c>
      <c r="O284" s="23" t="str">
        <f>IF(BP284&lt;&gt;"",
    IF(INT('Data Sheet'!$A$19)=INT('Data Sheet'!$B$19),
        --(INT('Data Sheet'!$A$19) &amp; "." &amp; BP284),
        IF(AND((--(INT('Data Sheet'!$A$19) &amp; "." &amp; BP284)&gt;=--('Data Sheet'!$A$19)), (--(INT('Data Sheet'!$A$19) &amp; "." &amp; BP284)&lt;=--('Data Sheet'!$B$19))),
            --(INT('Data Sheet'!$A$19) &amp; "." &amp; BP284),
            --(INT('Data Sheet'!$B$19) &amp; "." &amp; BP284)
        )
    ),
    IF(BN284&lt;&gt;"",
        IF(INT('Data Sheet'!$A$19)=INT('Data Sheet'!$B$19),
            --(INT('Data Sheet'!$A$19) &amp; "." &amp; RIGHT(BN284,3)),
            IF(AND((--(INT('Data Sheet'!$A$19) &amp; "." &amp; RIGHT(BN284,3))&gt;=--('Data Sheet'!$A$19)), (--(INT('Data Sheet'!$A$19) &amp; "." &amp; RIGHT(BN284,3))&lt;=--('Data Sheet'!$B$19))),
                --(INT('Data Sheet'!$A$19) &amp; "." &amp; RIGHT(BN284,3)),
                --(INT('Data Sheet'!$B$19) &amp; "." &amp; RIGHT(BN284,3))
            )
        ),
        "OK"
    )
)</f>
        <v>OK</v>
      </c>
      <c r="P284" s="23" t="str">
        <f>IF(BR284&lt;&gt;"",
    IF(INT('Data Sheet'!$A$19)=INT('Data Sheet'!$B$15),
        --(INT('Data Sheet'!$A$15) &amp; "." &amp; BR284),
        IF(AND((--(INT('Data Sheet'!$A$15) &amp; "." &amp; BR284)&gt;=--('Data Sheet'!$A$15)), (--(INT('Data Sheet'!$A$15) &amp; "." &amp; BR284)&lt;=--('Data Sheet'!$B$15))),
            --(INT('Data Sheet'!$A$15) &amp; "." &amp; BR284),
            --(INT('Data Sheet'!$B$15) &amp; "." &amp; BR284)
        )
    ),
    IF(BQ284&lt;&gt;"",
        IF(INT('Data Sheet'!$A$15)=INT('Data Sheet'!$B$15),
            --(INT('Data Sheet'!$A$15) &amp; "." &amp; LEFT(BQ284,3)),
            IF(AND((--(INT('Data Sheet'!$A$15) &amp; "." &amp; LEFT(BQ284,3))&gt;=--('Data Sheet'!$A$15)), (--(INT('Data Sheet'!$A$15) &amp; "." &amp; LEFT(BQ284,3))&lt;=--('Data Sheet'!$B$15))),
                --(INT('Data Sheet'!$A$15) &amp; "." &amp; LEFT(BQ284,3)),
                --(INT('Data Sheet'!$B$15) &amp; "." &amp; LEFT(BQ284,3))
            )
        ),
        "OK"
    )
)</f>
        <v>OK</v>
      </c>
      <c r="Q284" s="23" t="str">
        <f>IF(BS284&lt;&gt;"",
    IF(INT('Data Sheet'!$A$19)=INT('Data Sheet'!$B$15),
        --(INT('Data Sheet'!$A$15) &amp; "." &amp; BS284),
        IF(AND((--(INT('Data Sheet'!$A$15) &amp; "." &amp; BS284)&gt;=--('Data Sheet'!$A$15)), (--(INT('Data Sheet'!$A$15) &amp; "." &amp; BS284)&lt;=--('Data Sheet'!$B$15))),
            --(INT('Data Sheet'!$A$15) &amp; "." &amp; BS284),
            --(INT('Data Sheet'!$B$15) &amp; "." &amp; BS284)
        )
    ),
    IF(BQ284&lt;&gt;"",
        IF(INT('Data Sheet'!$A$15)=INT('Data Sheet'!$B$15),
            --(INT('Data Sheet'!$A$15) &amp; "." &amp; RIGHT(BQ284,3)),
            IF(AND((--(INT('Data Sheet'!$A$15) &amp; "." &amp; RIGHT(BQ284,3))&gt;=--('Data Sheet'!$A$15)), (--(INT('Data Sheet'!$A$15) &amp; "." &amp; RIGHT(BQ284,3))&lt;=--('Data Sheet'!$B$15))),
                --(INT('Data Sheet'!$A$15) &amp; "." &amp; RIGHT(BQ284,3)),
                --(INT('Data Sheet'!$B$15) &amp; "." &amp; RIGHT(BQ284,3))
            )
        ),
        "OK"
    )
)</f>
        <v>OK</v>
      </c>
      <c r="R284" s="19"/>
      <c r="S284" s="19"/>
      <c r="T284" s="19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1"/>
      <c r="AU284" s="21"/>
      <c r="AV284" s="21"/>
      <c r="AW284" s="22"/>
      <c r="AX284" s="99"/>
      <c r="AY284" s="20"/>
      <c r="AZ284" s="20"/>
      <c r="BA284" s="22"/>
      <c r="BB284">
        <v>276</v>
      </c>
      <c r="BC284" s="80"/>
      <c r="BD284" s="80"/>
      <c r="BE284" s="80"/>
      <c r="BF284" s="80"/>
      <c r="BG284" s="32" t="str">
        <f t="shared" si="48"/>
        <v/>
      </c>
      <c r="BH284" s="78">
        <f t="shared" si="46"/>
        <v>0</v>
      </c>
      <c r="BI284" s="2">
        <f t="shared" si="49"/>
        <v>0</v>
      </c>
      <c r="BJ284" s="2">
        <f t="shared" si="50"/>
        <v>0</v>
      </c>
      <c r="BK284" s="2">
        <f t="shared" si="47"/>
        <v>0</v>
      </c>
    </row>
    <row r="285" spans="2:63" ht="15" customHeight="1" x14ac:dyDescent="0.25">
      <c r="B285" s="14">
        <v>277</v>
      </c>
      <c r="C285" s="95" t="str">
        <f t="shared" si="51"/>
        <v/>
      </c>
      <c r="D285" s="15" t="str">
        <f t="shared" si="45"/>
        <v>OK</v>
      </c>
      <c r="E285" s="16" t="e">
        <f>VLOOKUP('Data Sheet'!$B$8,'Data Sheet'!$I$2:$J$9,2,FALSE)</f>
        <v>#N/A</v>
      </c>
      <c r="F285" s="16" t="str">
        <f t="shared" si="52"/>
        <v/>
      </c>
      <c r="G285" s="103">
        <f t="shared" si="53"/>
        <v>0</v>
      </c>
      <c r="H285" s="17" t="s">
        <v>26</v>
      </c>
      <c r="I285" s="17" t="s">
        <v>26</v>
      </c>
      <c r="J285" s="17" t="str">
        <f>IF('Data Sheet'!$B$9="NC-50","N/A","OK")</f>
        <v>OK</v>
      </c>
      <c r="K285" s="17" t="str">
        <f>IF('Data Sheet'!$B$9="NC-50","N/A","OK")</f>
        <v>OK</v>
      </c>
      <c r="L285" s="17" t="str">
        <f t="shared" si="54"/>
        <v>OK</v>
      </c>
      <c r="M285" s="17" t="str">
        <f t="shared" si="55"/>
        <v>OK</v>
      </c>
      <c r="N285" s="18" t="str">
        <f>IF(BO285&lt;&gt;"",
    IF(INT('Data Sheet'!$A$19)=INT('Data Sheet'!$B$19),
        --(INT('Data Sheet'!$A$19) &amp; "." &amp; BO285),
        IF(AND((--(INT('Data Sheet'!$A$19) &amp; "." &amp; BO285)&gt;=--('Data Sheet'!$A$19)), (--(INT('Data Sheet'!$A$19) &amp; "." &amp; BO285)&lt;=--('Data Sheet'!$B$19))),
            --(INT('Data Sheet'!$A$19) &amp; "." &amp; BO285),
            --(INT('Data Sheet'!$B$19) &amp; "." &amp; BO285)
        )
    ),
    IF(BN285&lt;&gt;"",
        IF(INT('Data Sheet'!$A$19)=INT('Data Sheet'!$B$19),
            --(INT('Data Sheet'!$A$19) &amp; "." &amp; LEFT(BN285,3)),
            IF(AND((--(INT('Data Sheet'!$A$19) &amp; "." &amp; LEFT(BN285,3))&gt;=--('Data Sheet'!$A$19)), (--(INT('Data Sheet'!$A$19) &amp; "." &amp; LEFT(BN285,3))&lt;=--('Data Sheet'!$B$19))),
                --(INT('Data Sheet'!$A$19) &amp; "." &amp; LEFT(BN285,3)),
                --(INT('Data Sheet'!$B$19) &amp; "." &amp; LEFT(BN285,3))
            )
        ),
        "OK"
    )
)</f>
        <v>OK</v>
      </c>
      <c r="O285" s="23" t="str">
        <f>IF(BP285&lt;&gt;"",
    IF(INT('Data Sheet'!$A$19)=INT('Data Sheet'!$B$19),
        --(INT('Data Sheet'!$A$19) &amp; "." &amp; BP285),
        IF(AND((--(INT('Data Sheet'!$A$19) &amp; "." &amp; BP285)&gt;=--('Data Sheet'!$A$19)), (--(INT('Data Sheet'!$A$19) &amp; "." &amp; BP285)&lt;=--('Data Sheet'!$B$19))),
            --(INT('Data Sheet'!$A$19) &amp; "." &amp; BP285),
            --(INT('Data Sheet'!$B$19) &amp; "." &amp; BP285)
        )
    ),
    IF(BN285&lt;&gt;"",
        IF(INT('Data Sheet'!$A$19)=INT('Data Sheet'!$B$19),
            --(INT('Data Sheet'!$A$19) &amp; "." &amp; RIGHT(BN285,3)),
            IF(AND((--(INT('Data Sheet'!$A$19) &amp; "." &amp; RIGHT(BN285,3))&gt;=--('Data Sheet'!$A$19)), (--(INT('Data Sheet'!$A$19) &amp; "." &amp; RIGHT(BN285,3))&lt;=--('Data Sheet'!$B$19))),
                --(INT('Data Sheet'!$A$19) &amp; "." &amp; RIGHT(BN285,3)),
                --(INT('Data Sheet'!$B$19) &amp; "." &amp; RIGHT(BN285,3))
            )
        ),
        "OK"
    )
)</f>
        <v>OK</v>
      </c>
      <c r="P285" s="23" t="str">
        <f>IF(BR285&lt;&gt;"",
    IF(INT('Data Sheet'!$A$19)=INT('Data Sheet'!$B$15),
        --(INT('Data Sheet'!$A$15) &amp; "." &amp; BR285),
        IF(AND((--(INT('Data Sheet'!$A$15) &amp; "." &amp; BR285)&gt;=--('Data Sheet'!$A$15)), (--(INT('Data Sheet'!$A$15) &amp; "." &amp; BR285)&lt;=--('Data Sheet'!$B$15))),
            --(INT('Data Sheet'!$A$15) &amp; "." &amp; BR285),
            --(INT('Data Sheet'!$B$15) &amp; "." &amp; BR285)
        )
    ),
    IF(BQ285&lt;&gt;"",
        IF(INT('Data Sheet'!$A$15)=INT('Data Sheet'!$B$15),
            --(INT('Data Sheet'!$A$15) &amp; "." &amp; LEFT(BQ285,3)),
            IF(AND((--(INT('Data Sheet'!$A$15) &amp; "." &amp; LEFT(BQ285,3))&gt;=--('Data Sheet'!$A$15)), (--(INT('Data Sheet'!$A$15) &amp; "." &amp; LEFT(BQ285,3))&lt;=--('Data Sheet'!$B$15))),
                --(INT('Data Sheet'!$A$15) &amp; "." &amp; LEFT(BQ285,3)),
                --(INT('Data Sheet'!$B$15) &amp; "." &amp; LEFT(BQ285,3))
            )
        ),
        "OK"
    )
)</f>
        <v>OK</v>
      </c>
      <c r="Q285" s="23" t="str">
        <f>IF(BS285&lt;&gt;"",
    IF(INT('Data Sheet'!$A$19)=INT('Data Sheet'!$B$15),
        --(INT('Data Sheet'!$A$15) &amp; "." &amp; BS285),
        IF(AND((--(INT('Data Sheet'!$A$15) &amp; "." &amp; BS285)&gt;=--('Data Sheet'!$A$15)), (--(INT('Data Sheet'!$A$15) &amp; "." &amp; BS285)&lt;=--('Data Sheet'!$B$15))),
            --(INT('Data Sheet'!$A$15) &amp; "." &amp; BS285),
            --(INT('Data Sheet'!$B$15) &amp; "." &amp; BS285)
        )
    ),
    IF(BQ285&lt;&gt;"",
        IF(INT('Data Sheet'!$A$15)=INT('Data Sheet'!$B$15),
            --(INT('Data Sheet'!$A$15) &amp; "." &amp; RIGHT(BQ285,3)),
            IF(AND((--(INT('Data Sheet'!$A$15) &amp; "." &amp; RIGHT(BQ285,3))&gt;=--('Data Sheet'!$A$15)), (--(INT('Data Sheet'!$A$15) &amp; "." &amp; RIGHT(BQ285,3))&lt;=--('Data Sheet'!$B$15))),
                --(INT('Data Sheet'!$A$15) &amp; "." &amp; RIGHT(BQ285,3)),
                --(INT('Data Sheet'!$B$15) &amp; "." &amp; RIGHT(BQ285,3))
            )
        ),
        "OK"
    )
)</f>
        <v>OK</v>
      </c>
      <c r="R285" s="19"/>
      <c r="S285" s="19"/>
      <c r="T285" s="19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1"/>
      <c r="AU285" s="21"/>
      <c r="AV285" s="21"/>
      <c r="AW285" s="22"/>
      <c r="AX285" s="99"/>
      <c r="AY285" s="20"/>
      <c r="AZ285" s="20"/>
      <c r="BA285" s="22"/>
      <c r="BB285">
        <v>277</v>
      </c>
      <c r="BC285" s="80"/>
      <c r="BD285" s="80"/>
      <c r="BE285" s="80"/>
      <c r="BF285" s="80"/>
      <c r="BG285" s="32" t="str">
        <f t="shared" si="48"/>
        <v/>
      </c>
      <c r="BH285" s="78">
        <f t="shared" si="46"/>
        <v>0</v>
      </c>
      <c r="BI285" s="2">
        <f t="shared" si="49"/>
        <v>0</v>
      </c>
      <c r="BJ285" s="2">
        <f t="shared" si="50"/>
        <v>0</v>
      </c>
      <c r="BK285" s="2">
        <f t="shared" si="47"/>
        <v>0</v>
      </c>
    </row>
    <row r="286" spans="2:63" ht="15" customHeight="1" x14ac:dyDescent="0.25">
      <c r="B286" s="14">
        <v>278</v>
      </c>
      <c r="C286" s="95" t="str">
        <f t="shared" si="51"/>
        <v/>
      </c>
      <c r="D286" s="15" t="str">
        <f t="shared" si="45"/>
        <v>OK</v>
      </c>
      <c r="E286" s="16" t="e">
        <f>VLOOKUP('Data Sheet'!$B$8,'Data Sheet'!$I$2:$J$9,2,FALSE)</f>
        <v>#N/A</v>
      </c>
      <c r="F286" s="16" t="str">
        <f t="shared" si="52"/>
        <v/>
      </c>
      <c r="G286" s="103">
        <f t="shared" si="53"/>
        <v>0</v>
      </c>
      <c r="H286" s="17" t="s">
        <v>26</v>
      </c>
      <c r="I286" s="17" t="s">
        <v>26</v>
      </c>
      <c r="J286" s="17" t="str">
        <f>IF('Data Sheet'!$B$9="NC-50","N/A","OK")</f>
        <v>OK</v>
      </c>
      <c r="K286" s="17" t="str">
        <f>IF('Data Sheet'!$B$9="NC-50","N/A","OK")</f>
        <v>OK</v>
      </c>
      <c r="L286" s="17" t="str">
        <f t="shared" si="54"/>
        <v>OK</v>
      </c>
      <c r="M286" s="17" t="str">
        <f t="shared" si="55"/>
        <v>OK</v>
      </c>
      <c r="N286" s="18" t="str">
        <f>IF(BO286&lt;&gt;"",
    IF(INT('Data Sheet'!$A$19)=INT('Data Sheet'!$B$19),
        --(INT('Data Sheet'!$A$19) &amp; "." &amp; BO286),
        IF(AND((--(INT('Data Sheet'!$A$19) &amp; "." &amp; BO286)&gt;=--('Data Sheet'!$A$19)), (--(INT('Data Sheet'!$A$19) &amp; "." &amp; BO286)&lt;=--('Data Sheet'!$B$19))),
            --(INT('Data Sheet'!$A$19) &amp; "." &amp; BO286),
            --(INT('Data Sheet'!$B$19) &amp; "." &amp; BO286)
        )
    ),
    IF(BN286&lt;&gt;"",
        IF(INT('Data Sheet'!$A$19)=INT('Data Sheet'!$B$19),
            --(INT('Data Sheet'!$A$19) &amp; "." &amp; LEFT(BN286,3)),
            IF(AND((--(INT('Data Sheet'!$A$19) &amp; "." &amp; LEFT(BN286,3))&gt;=--('Data Sheet'!$A$19)), (--(INT('Data Sheet'!$A$19) &amp; "." &amp; LEFT(BN286,3))&lt;=--('Data Sheet'!$B$19))),
                --(INT('Data Sheet'!$A$19) &amp; "." &amp; LEFT(BN286,3)),
                --(INT('Data Sheet'!$B$19) &amp; "." &amp; LEFT(BN286,3))
            )
        ),
        "OK"
    )
)</f>
        <v>OK</v>
      </c>
      <c r="O286" s="23" t="str">
        <f>IF(BP286&lt;&gt;"",
    IF(INT('Data Sheet'!$A$19)=INT('Data Sheet'!$B$19),
        --(INT('Data Sheet'!$A$19) &amp; "." &amp; BP286),
        IF(AND((--(INT('Data Sheet'!$A$19) &amp; "." &amp; BP286)&gt;=--('Data Sheet'!$A$19)), (--(INT('Data Sheet'!$A$19) &amp; "." &amp; BP286)&lt;=--('Data Sheet'!$B$19))),
            --(INT('Data Sheet'!$A$19) &amp; "." &amp; BP286),
            --(INT('Data Sheet'!$B$19) &amp; "." &amp; BP286)
        )
    ),
    IF(BN286&lt;&gt;"",
        IF(INT('Data Sheet'!$A$19)=INT('Data Sheet'!$B$19),
            --(INT('Data Sheet'!$A$19) &amp; "." &amp; RIGHT(BN286,3)),
            IF(AND((--(INT('Data Sheet'!$A$19) &amp; "." &amp; RIGHT(BN286,3))&gt;=--('Data Sheet'!$A$19)), (--(INT('Data Sheet'!$A$19) &amp; "." &amp; RIGHT(BN286,3))&lt;=--('Data Sheet'!$B$19))),
                --(INT('Data Sheet'!$A$19) &amp; "." &amp; RIGHT(BN286,3)),
                --(INT('Data Sheet'!$B$19) &amp; "." &amp; RIGHT(BN286,3))
            )
        ),
        "OK"
    )
)</f>
        <v>OK</v>
      </c>
      <c r="P286" s="23" t="str">
        <f>IF(BR286&lt;&gt;"",
    IF(INT('Data Sheet'!$A$19)=INT('Data Sheet'!$B$15),
        --(INT('Data Sheet'!$A$15) &amp; "." &amp; BR286),
        IF(AND((--(INT('Data Sheet'!$A$15) &amp; "." &amp; BR286)&gt;=--('Data Sheet'!$A$15)), (--(INT('Data Sheet'!$A$15) &amp; "." &amp; BR286)&lt;=--('Data Sheet'!$B$15))),
            --(INT('Data Sheet'!$A$15) &amp; "." &amp; BR286),
            --(INT('Data Sheet'!$B$15) &amp; "." &amp; BR286)
        )
    ),
    IF(BQ286&lt;&gt;"",
        IF(INT('Data Sheet'!$A$15)=INT('Data Sheet'!$B$15),
            --(INT('Data Sheet'!$A$15) &amp; "." &amp; LEFT(BQ286,3)),
            IF(AND((--(INT('Data Sheet'!$A$15) &amp; "." &amp; LEFT(BQ286,3))&gt;=--('Data Sheet'!$A$15)), (--(INT('Data Sheet'!$A$15) &amp; "." &amp; LEFT(BQ286,3))&lt;=--('Data Sheet'!$B$15))),
                --(INT('Data Sheet'!$A$15) &amp; "." &amp; LEFT(BQ286,3)),
                --(INT('Data Sheet'!$B$15) &amp; "." &amp; LEFT(BQ286,3))
            )
        ),
        "OK"
    )
)</f>
        <v>OK</v>
      </c>
      <c r="Q286" s="23" t="str">
        <f>IF(BS286&lt;&gt;"",
    IF(INT('Data Sheet'!$A$19)=INT('Data Sheet'!$B$15),
        --(INT('Data Sheet'!$A$15) &amp; "." &amp; BS286),
        IF(AND((--(INT('Data Sheet'!$A$15) &amp; "." &amp; BS286)&gt;=--('Data Sheet'!$A$15)), (--(INT('Data Sheet'!$A$15) &amp; "." &amp; BS286)&lt;=--('Data Sheet'!$B$15))),
            --(INT('Data Sheet'!$A$15) &amp; "." &amp; BS286),
            --(INT('Data Sheet'!$B$15) &amp; "." &amp; BS286)
        )
    ),
    IF(BQ286&lt;&gt;"",
        IF(INT('Data Sheet'!$A$15)=INT('Data Sheet'!$B$15),
            --(INT('Data Sheet'!$A$15) &amp; "." &amp; RIGHT(BQ286,3)),
            IF(AND((--(INT('Data Sheet'!$A$15) &amp; "." &amp; RIGHT(BQ286,3))&gt;=--('Data Sheet'!$A$15)), (--(INT('Data Sheet'!$A$15) &amp; "." &amp; RIGHT(BQ286,3))&lt;=--('Data Sheet'!$B$15))),
                --(INT('Data Sheet'!$A$15) &amp; "." &amp; RIGHT(BQ286,3)),
                --(INT('Data Sheet'!$B$15) &amp; "." &amp; RIGHT(BQ286,3))
            )
        ),
        "OK"
    )
)</f>
        <v>OK</v>
      </c>
      <c r="R286" s="19"/>
      <c r="S286" s="19"/>
      <c r="T286" s="19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1"/>
      <c r="AU286" s="21"/>
      <c r="AV286" s="21"/>
      <c r="AW286" s="22"/>
      <c r="AX286" s="99"/>
      <c r="AY286" s="20"/>
      <c r="AZ286" s="20"/>
      <c r="BA286" s="22"/>
      <c r="BB286">
        <v>278</v>
      </c>
      <c r="BC286" s="80"/>
      <c r="BD286" s="80"/>
      <c r="BE286" s="80"/>
      <c r="BF286" s="80"/>
      <c r="BG286" s="32" t="str">
        <f t="shared" si="48"/>
        <v/>
      </c>
      <c r="BH286" s="78">
        <f t="shared" si="46"/>
        <v>0</v>
      </c>
      <c r="BI286" s="2">
        <f t="shared" si="49"/>
        <v>0</v>
      </c>
      <c r="BJ286" s="2">
        <f t="shared" si="50"/>
        <v>0</v>
      </c>
      <c r="BK286" s="2">
        <f t="shared" si="47"/>
        <v>0</v>
      </c>
    </row>
    <row r="287" spans="2:63" ht="15" customHeight="1" x14ac:dyDescent="0.25">
      <c r="B287" s="14">
        <v>279</v>
      </c>
      <c r="C287" s="95" t="str">
        <f t="shared" si="51"/>
        <v/>
      </c>
      <c r="D287" s="15" t="str">
        <f t="shared" si="45"/>
        <v>OK</v>
      </c>
      <c r="E287" s="16" t="e">
        <f>VLOOKUP('Data Sheet'!$B$8,'Data Sheet'!$I$2:$J$9,2,FALSE)</f>
        <v>#N/A</v>
      </c>
      <c r="F287" s="16" t="str">
        <f t="shared" si="52"/>
        <v/>
      </c>
      <c r="G287" s="103">
        <f t="shared" si="53"/>
        <v>0</v>
      </c>
      <c r="H287" s="17" t="s">
        <v>26</v>
      </c>
      <c r="I287" s="17" t="s">
        <v>26</v>
      </c>
      <c r="J287" s="17" t="str">
        <f>IF('Data Sheet'!$B$9="NC-50","N/A","OK")</f>
        <v>OK</v>
      </c>
      <c r="K287" s="17" t="str">
        <f>IF('Data Sheet'!$B$9="NC-50","N/A","OK")</f>
        <v>OK</v>
      </c>
      <c r="L287" s="17" t="str">
        <f t="shared" si="54"/>
        <v>OK</v>
      </c>
      <c r="M287" s="17" t="str">
        <f t="shared" si="55"/>
        <v>OK</v>
      </c>
      <c r="N287" s="18" t="str">
        <f>IF(BO287&lt;&gt;"",
    IF(INT('Data Sheet'!$A$19)=INT('Data Sheet'!$B$19),
        --(INT('Data Sheet'!$A$19) &amp; "." &amp; BO287),
        IF(AND((--(INT('Data Sheet'!$A$19) &amp; "." &amp; BO287)&gt;=--('Data Sheet'!$A$19)), (--(INT('Data Sheet'!$A$19) &amp; "." &amp; BO287)&lt;=--('Data Sheet'!$B$19))),
            --(INT('Data Sheet'!$A$19) &amp; "." &amp; BO287),
            --(INT('Data Sheet'!$B$19) &amp; "." &amp; BO287)
        )
    ),
    IF(BN287&lt;&gt;"",
        IF(INT('Data Sheet'!$A$19)=INT('Data Sheet'!$B$19),
            --(INT('Data Sheet'!$A$19) &amp; "." &amp; LEFT(BN287,3)),
            IF(AND((--(INT('Data Sheet'!$A$19) &amp; "." &amp; LEFT(BN287,3))&gt;=--('Data Sheet'!$A$19)), (--(INT('Data Sheet'!$A$19) &amp; "." &amp; LEFT(BN287,3))&lt;=--('Data Sheet'!$B$19))),
                --(INT('Data Sheet'!$A$19) &amp; "." &amp; LEFT(BN287,3)),
                --(INT('Data Sheet'!$B$19) &amp; "." &amp; LEFT(BN287,3))
            )
        ),
        "OK"
    )
)</f>
        <v>OK</v>
      </c>
      <c r="O287" s="23" t="str">
        <f>IF(BP287&lt;&gt;"",
    IF(INT('Data Sheet'!$A$19)=INT('Data Sheet'!$B$19),
        --(INT('Data Sheet'!$A$19) &amp; "." &amp; BP287),
        IF(AND((--(INT('Data Sheet'!$A$19) &amp; "." &amp; BP287)&gt;=--('Data Sheet'!$A$19)), (--(INT('Data Sheet'!$A$19) &amp; "." &amp; BP287)&lt;=--('Data Sheet'!$B$19))),
            --(INT('Data Sheet'!$A$19) &amp; "." &amp; BP287),
            --(INT('Data Sheet'!$B$19) &amp; "." &amp; BP287)
        )
    ),
    IF(BN287&lt;&gt;"",
        IF(INT('Data Sheet'!$A$19)=INT('Data Sheet'!$B$19),
            --(INT('Data Sheet'!$A$19) &amp; "." &amp; RIGHT(BN287,3)),
            IF(AND((--(INT('Data Sheet'!$A$19) &amp; "." &amp; RIGHT(BN287,3))&gt;=--('Data Sheet'!$A$19)), (--(INT('Data Sheet'!$A$19) &amp; "." &amp; RIGHT(BN287,3))&lt;=--('Data Sheet'!$B$19))),
                --(INT('Data Sheet'!$A$19) &amp; "." &amp; RIGHT(BN287,3)),
                --(INT('Data Sheet'!$B$19) &amp; "." &amp; RIGHT(BN287,3))
            )
        ),
        "OK"
    )
)</f>
        <v>OK</v>
      </c>
      <c r="P287" s="23" t="str">
        <f>IF(BR287&lt;&gt;"",
    IF(INT('Data Sheet'!$A$19)=INT('Data Sheet'!$B$15),
        --(INT('Data Sheet'!$A$15) &amp; "." &amp; BR287),
        IF(AND((--(INT('Data Sheet'!$A$15) &amp; "." &amp; BR287)&gt;=--('Data Sheet'!$A$15)), (--(INT('Data Sheet'!$A$15) &amp; "." &amp; BR287)&lt;=--('Data Sheet'!$B$15))),
            --(INT('Data Sheet'!$A$15) &amp; "." &amp; BR287),
            --(INT('Data Sheet'!$B$15) &amp; "." &amp; BR287)
        )
    ),
    IF(BQ287&lt;&gt;"",
        IF(INT('Data Sheet'!$A$15)=INT('Data Sheet'!$B$15),
            --(INT('Data Sheet'!$A$15) &amp; "." &amp; LEFT(BQ287,3)),
            IF(AND((--(INT('Data Sheet'!$A$15) &amp; "." &amp; LEFT(BQ287,3))&gt;=--('Data Sheet'!$A$15)), (--(INT('Data Sheet'!$A$15) &amp; "." &amp; LEFT(BQ287,3))&lt;=--('Data Sheet'!$B$15))),
                --(INT('Data Sheet'!$A$15) &amp; "." &amp; LEFT(BQ287,3)),
                --(INT('Data Sheet'!$B$15) &amp; "." &amp; LEFT(BQ287,3))
            )
        ),
        "OK"
    )
)</f>
        <v>OK</v>
      </c>
      <c r="Q287" s="23" t="str">
        <f>IF(BS287&lt;&gt;"",
    IF(INT('Data Sheet'!$A$19)=INT('Data Sheet'!$B$15),
        --(INT('Data Sheet'!$A$15) &amp; "." &amp; BS287),
        IF(AND((--(INT('Data Sheet'!$A$15) &amp; "." &amp; BS287)&gt;=--('Data Sheet'!$A$15)), (--(INT('Data Sheet'!$A$15) &amp; "." &amp; BS287)&lt;=--('Data Sheet'!$B$15))),
            --(INT('Data Sheet'!$A$15) &amp; "." &amp; BS287),
            --(INT('Data Sheet'!$B$15) &amp; "." &amp; BS287)
        )
    ),
    IF(BQ287&lt;&gt;"",
        IF(INT('Data Sheet'!$A$15)=INT('Data Sheet'!$B$15),
            --(INT('Data Sheet'!$A$15) &amp; "." &amp; RIGHT(BQ287,3)),
            IF(AND((--(INT('Data Sheet'!$A$15) &amp; "." &amp; RIGHT(BQ287,3))&gt;=--('Data Sheet'!$A$15)), (--(INT('Data Sheet'!$A$15) &amp; "." &amp; RIGHT(BQ287,3))&lt;=--('Data Sheet'!$B$15))),
                --(INT('Data Sheet'!$A$15) &amp; "." &amp; RIGHT(BQ287,3)),
                --(INT('Data Sheet'!$B$15) &amp; "." &amp; RIGHT(BQ287,3))
            )
        ),
        "OK"
    )
)</f>
        <v>OK</v>
      </c>
      <c r="R287" s="19"/>
      <c r="S287" s="19"/>
      <c r="T287" s="19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1"/>
      <c r="AU287" s="21"/>
      <c r="AV287" s="21"/>
      <c r="AW287" s="22"/>
      <c r="AX287" s="99"/>
      <c r="AY287" s="20"/>
      <c r="AZ287" s="20"/>
      <c r="BA287" s="22"/>
      <c r="BB287">
        <v>279</v>
      </c>
      <c r="BC287" s="80"/>
      <c r="BD287" s="80"/>
      <c r="BE287" s="80"/>
      <c r="BF287" s="80"/>
      <c r="BG287" s="32" t="str">
        <f t="shared" si="48"/>
        <v/>
      </c>
      <c r="BH287" s="78">
        <f t="shared" si="46"/>
        <v>0</v>
      </c>
      <c r="BI287" s="2">
        <f t="shared" si="49"/>
        <v>0</v>
      </c>
      <c r="BJ287" s="2">
        <f t="shared" si="50"/>
        <v>0</v>
      </c>
      <c r="BK287" s="2">
        <f t="shared" si="47"/>
        <v>0</v>
      </c>
    </row>
    <row r="288" spans="2:63" ht="15" customHeight="1" x14ac:dyDescent="0.25">
      <c r="B288" s="14">
        <v>280</v>
      </c>
      <c r="C288" s="95" t="str">
        <f t="shared" si="51"/>
        <v/>
      </c>
      <c r="D288" s="15" t="str">
        <f t="shared" si="45"/>
        <v>OK</v>
      </c>
      <c r="E288" s="16" t="e">
        <f>VLOOKUP('Data Sheet'!$B$8,'Data Sheet'!$I$2:$J$9,2,FALSE)</f>
        <v>#N/A</v>
      </c>
      <c r="F288" s="16" t="str">
        <f t="shared" si="52"/>
        <v/>
      </c>
      <c r="G288" s="103">
        <f t="shared" si="53"/>
        <v>0</v>
      </c>
      <c r="H288" s="17" t="s">
        <v>26</v>
      </c>
      <c r="I288" s="17" t="s">
        <v>26</v>
      </c>
      <c r="J288" s="17" t="str">
        <f>IF('Data Sheet'!$B$9="NC-50","N/A","OK")</f>
        <v>OK</v>
      </c>
      <c r="K288" s="17" t="str">
        <f>IF('Data Sheet'!$B$9="NC-50","N/A","OK")</f>
        <v>OK</v>
      </c>
      <c r="L288" s="17" t="str">
        <f t="shared" si="54"/>
        <v>OK</v>
      </c>
      <c r="M288" s="17" t="str">
        <f t="shared" si="55"/>
        <v>OK</v>
      </c>
      <c r="N288" s="18" t="str">
        <f>IF(BO288&lt;&gt;"",
    IF(INT('Data Sheet'!$A$19)=INT('Data Sheet'!$B$19),
        --(INT('Data Sheet'!$A$19) &amp; "." &amp; BO288),
        IF(AND((--(INT('Data Sheet'!$A$19) &amp; "." &amp; BO288)&gt;=--('Data Sheet'!$A$19)), (--(INT('Data Sheet'!$A$19) &amp; "." &amp; BO288)&lt;=--('Data Sheet'!$B$19))),
            --(INT('Data Sheet'!$A$19) &amp; "." &amp; BO288),
            --(INT('Data Sheet'!$B$19) &amp; "." &amp; BO288)
        )
    ),
    IF(BN288&lt;&gt;"",
        IF(INT('Data Sheet'!$A$19)=INT('Data Sheet'!$B$19),
            --(INT('Data Sheet'!$A$19) &amp; "." &amp; LEFT(BN288,3)),
            IF(AND((--(INT('Data Sheet'!$A$19) &amp; "." &amp; LEFT(BN288,3))&gt;=--('Data Sheet'!$A$19)), (--(INT('Data Sheet'!$A$19) &amp; "." &amp; LEFT(BN288,3))&lt;=--('Data Sheet'!$B$19))),
                --(INT('Data Sheet'!$A$19) &amp; "." &amp; LEFT(BN288,3)),
                --(INT('Data Sheet'!$B$19) &amp; "." &amp; LEFT(BN288,3))
            )
        ),
        "OK"
    )
)</f>
        <v>OK</v>
      </c>
      <c r="O288" s="23" t="str">
        <f>IF(BP288&lt;&gt;"",
    IF(INT('Data Sheet'!$A$19)=INT('Data Sheet'!$B$19),
        --(INT('Data Sheet'!$A$19) &amp; "." &amp; BP288),
        IF(AND((--(INT('Data Sheet'!$A$19) &amp; "." &amp; BP288)&gt;=--('Data Sheet'!$A$19)), (--(INT('Data Sheet'!$A$19) &amp; "." &amp; BP288)&lt;=--('Data Sheet'!$B$19))),
            --(INT('Data Sheet'!$A$19) &amp; "." &amp; BP288),
            --(INT('Data Sheet'!$B$19) &amp; "." &amp; BP288)
        )
    ),
    IF(BN288&lt;&gt;"",
        IF(INT('Data Sheet'!$A$19)=INT('Data Sheet'!$B$19),
            --(INT('Data Sheet'!$A$19) &amp; "." &amp; RIGHT(BN288,3)),
            IF(AND((--(INT('Data Sheet'!$A$19) &amp; "." &amp; RIGHT(BN288,3))&gt;=--('Data Sheet'!$A$19)), (--(INT('Data Sheet'!$A$19) &amp; "." &amp; RIGHT(BN288,3))&lt;=--('Data Sheet'!$B$19))),
                --(INT('Data Sheet'!$A$19) &amp; "." &amp; RIGHT(BN288,3)),
                --(INT('Data Sheet'!$B$19) &amp; "." &amp; RIGHT(BN288,3))
            )
        ),
        "OK"
    )
)</f>
        <v>OK</v>
      </c>
      <c r="P288" s="23" t="str">
        <f>IF(BR288&lt;&gt;"",
    IF(INT('Data Sheet'!$A$19)=INT('Data Sheet'!$B$15),
        --(INT('Data Sheet'!$A$15) &amp; "." &amp; BR288),
        IF(AND((--(INT('Data Sheet'!$A$15) &amp; "." &amp; BR288)&gt;=--('Data Sheet'!$A$15)), (--(INT('Data Sheet'!$A$15) &amp; "." &amp; BR288)&lt;=--('Data Sheet'!$B$15))),
            --(INT('Data Sheet'!$A$15) &amp; "." &amp; BR288),
            --(INT('Data Sheet'!$B$15) &amp; "." &amp; BR288)
        )
    ),
    IF(BQ288&lt;&gt;"",
        IF(INT('Data Sheet'!$A$15)=INT('Data Sheet'!$B$15),
            --(INT('Data Sheet'!$A$15) &amp; "." &amp; LEFT(BQ288,3)),
            IF(AND((--(INT('Data Sheet'!$A$15) &amp; "." &amp; LEFT(BQ288,3))&gt;=--('Data Sheet'!$A$15)), (--(INT('Data Sheet'!$A$15) &amp; "." &amp; LEFT(BQ288,3))&lt;=--('Data Sheet'!$B$15))),
                --(INT('Data Sheet'!$A$15) &amp; "." &amp; LEFT(BQ288,3)),
                --(INT('Data Sheet'!$B$15) &amp; "." &amp; LEFT(BQ288,3))
            )
        ),
        "OK"
    )
)</f>
        <v>OK</v>
      </c>
      <c r="Q288" s="23" t="str">
        <f>IF(BS288&lt;&gt;"",
    IF(INT('Data Sheet'!$A$19)=INT('Data Sheet'!$B$15),
        --(INT('Data Sheet'!$A$15) &amp; "." &amp; BS288),
        IF(AND((--(INT('Data Sheet'!$A$15) &amp; "." &amp; BS288)&gt;=--('Data Sheet'!$A$15)), (--(INT('Data Sheet'!$A$15) &amp; "." &amp; BS288)&lt;=--('Data Sheet'!$B$15))),
            --(INT('Data Sheet'!$A$15) &amp; "." &amp; BS288),
            --(INT('Data Sheet'!$B$15) &amp; "." &amp; BS288)
        )
    ),
    IF(BQ288&lt;&gt;"",
        IF(INT('Data Sheet'!$A$15)=INT('Data Sheet'!$B$15),
            --(INT('Data Sheet'!$A$15) &amp; "." &amp; RIGHT(BQ288,3)),
            IF(AND((--(INT('Data Sheet'!$A$15) &amp; "." &amp; RIGHT(BQ288,3))&gt;=--('Data Sheet'!$A$15)), (--(INT('Data Sheet'!$A$15) &amp; "." &amp; RIGHT(BQ288,3))&lt;=--('Data Sheet'!$B$15))),
                --(INT('Data Sheet'!$A$15) &amp; "." &amp; RIGHT(BQ288,3)),
                --(INT('Data Sheet'!$B$15) &amp; "." &amp; RIGHT(BQ288,3))
            )
        ),
        "OK"
    )
)</f>
        <v>OK</v>
      </c>
      <c r="R288" s="19"/>
      <c r="S288" s="19"/>
      <c r="T288" s="19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1"/>
      <c r="AU288" s="21"/>
      <c r="AV288" s="21"/>
      <c r="AW288" s="22"/>
      <c r="AX288" s="99"/>
      <c r="AY288" s="20"/>
      <c r="AZ288" s="20"/>
      <c r="BA288" s="22"/>
      <c r="BB288">
        <v>280</v>
      </c>
      <c r="BC288" s="80"/>
      <c r="BD288" s="80"/>
      <c r="BE288" s="80"/>
      <c r="BF288" s="80"/>
      <c r="BG288" s="32" t="str">
        <f t="shared" si="48"/>
        <v/>
      </c>
      <c r="BH288" s="78">
        <f t="shared" si="46"/>
        <v>0</v>
      </c>
      <c r="BI288" s="2">
        <f t="shared" si="49"/>
        <v>0</v>
      </c>
      <c r="BJ288" s="2">
        <f t="shared" si="50"/>
        <v>0</v>
      </c>
      <c r="BK288" s="2">
        <f t="shared" si="47"/>
        <v>0</v>
      </c>
    </row>
    <row r="289" spans="2:63" ht="15" customHeight="1" x14ac:dyDescent="0.25">
      <c r="B289" s="14">
        <v>281</v>
      </c>
      <c r="C289" s="95" t="str">
        <f t="shared" si="51"/>
        <v/>
      </c>
      <c r="D289" s="15" t="str">
        <f t="shared" si="45"/>
        <v>OK</v>
      </c>
      <c r="E289" s="16" t="e">
        <f>VLOOKUP('Data Sheet'!$B$8,'Data Sheet'!$I$2:$J$9,2,FALSE)</f>
        <v>#N/A</v>
      </c>
      <c r="F289" s="16" t="str">
        <f t="shared" si="52"/>
        <v/>
      </c>
      <c r="G289" s="103">
        <f t="shared" si="53"/>
        <v>0</v>
      </c>
      <c r="H289" s="17" t="s">
        <v>26</v>
      </c>
      <c r="I289" s="17" t="s">
        <v>26</v>
      </c>
      <c r="J289" s="17" t="str">
        <f>IF('Data Sheet'!$B$9="NC-50","N/A","OK")</f>
        <v>OK</v>
      </c>
      <c r="K289" s="17" t="str">
        <f>IF('Data Sheet'!$B$9="NC-50","N/A","OK")</f>
        <v>OK</v>
      </c>
      <c r="L289" s="17" t="str">
        <f t="shared" si="54"/>
        <v>OK</v>
      </c>
      <c r="M289" s="17" t="str">
        <f t="shared" si="55"/>
        <v>OK</v>
      </c>
      <c r="N289" s="18" t="str">
        <f>IF(BO289&lt;&gt;"",
    IF(INT('Data Sheet'!$A$19)=INT('Data Sheet'!$B$19),
        --(INT('Data Sheet'!$A$19) &amp; "." &amp; BO289),
        IF(AND((--(INT('Data Sheet'!$A$19) &amp; "." &amp; BO289)&gt;=--('Data Sheet'!$A$19)), (--(INT('Data Sheet'!$A$19) &amp; "." &amp; BO289)&lt;=--('Data Sheet'!$B$19))),
            --(INT('Data Sheet'!$A$19) &amp; "." &amp; BO289),
            --(INT('Data Sheet'!$B$19) &amp; "." &amp; BO289)
        )
    ),
    IF(BN289&lt;&gt;"",
        IF(INT('Data Sheet'!$A$19)=INT('Data Sheet'!$B$19),
            --(INT('Data Sheet'!$A$19) &amp; "." &amp; LEFT(BN289,3)),
            IF(AND((--(INT('Data Sheet'!$A$19) &amp; "." &amp; LEFT(BN289,3))&gt;=--('Data Sheet'!$A$19)), (--(INT('Data Sheet'!$A$19) &amp; "." &amp; LEFT(BN289,3))&lt;=--('Data Sheet'!$B$19))),
                --(INT('Data Sheet'!$A$19) &amp; "." &amp; LEFT(BN289,3)),
                --(INT('Data Sheet'!$B$19) &amp; "." &amp; LEFT(BN289,3))
            )
        ),
        "OK"
    )
)</f>
        <v>OK</v>
      </c>
      <c r="O289" s="23" t="str">
        <f>IF(BP289&lt;&gt;"",
    IF(INT('Data Sheet'!$A$19)=INT('Data Sheet'!$B$19),
        --(INT('Data Sheet'!$A$19) &amp; "." &amp; BP289),
        IF(AND((--(INT('Data Sheet'!$A$19) &amp; "." &amp; BP289)&gt;=--('Data Sheet'!$A$19)), (--(INT('Data Sheet'!$A$19) &amp; "." &amp; BP289)&lt;=--('Data Sheet'!$B$19))),
            --(INT('Data Sheet'!$A$19) &amp; "." &amp; BP289),
            --(INT('Data Sheet'!$B$19) &amp; "." &amp; BP289)
        )
    ),
    IF(BN289&lt;&gt;"",
        IF(INT('Data Sheet'!$A$19)=INT('Data Sheet'!$B$19),
            --(INT('Data Sheet'!$A$19) &amp; "." &amp; RIGHT(BN289,3)),
            IF(AND((--(INT('Data Sheet'!$A$19) &amp; "." &amp; RIGHT(BN289,3))&gt;=--('Data Sheet'!$A$19)), (--(INT('Data Sheet'!$A$19) &amp; "." &amp; RIGHT(BN289,3))&lt;=--('Data Sheet'!$B$19))),
                --(INT('Data Sheet'!$A$19) &amp; "." &amp; RIGHT(BN289,3)),
                --(INT('Data Sheet'!$B$19) &amp; "." &amp; RIGHT(BN289,3))
            )
        ),
        "OK"
    )
)</f>
        <v>OK</v>
      </c>
      <c r="P289" s="23" t="str">
        <f>IF(BR289&lt;&gt;"",
    IF(INT('Data Sheet'!$A$19)=INT('Data Sheet'!$B$15),
        --(INT('Data Sheet'!$A$15) &amp; "." &amp; BR289),
        IF(AND((--(INT('Data Sheet'!$A$15) &amp; "." &amp; BR289)&gt;=--('Data Sheet'!$A$15)), (--(INT('Data Sheet'!$A$15) &amp; "." &amp; BR289)&lt;=--('Data Sheet'!$B$15))),
            --(INT('Data Sheet'!$A$15) &amp; "." &amp; BR289),
            --(INT('Data Sheet'!$B$15) &amp; "." &amp; BR289)
        )
    ),
    IF(BQ289&lt;&gt;"",
        IF(INT('Data Sheet'!$A$15)=INT('Data Sheet'!$B$15),
            --(INT('Data Sheet'!$A$15) &amp; "." &amp; LEFT(BQ289,3)),
            IF(AND((--(INT('Data Sheet'!$A$15) &amp; "." &amp; LEFT(BQ289,3))&gt;=--('Data Sheet'!$A$15)), (--(INT('Data Sheet'!$A$15) &amp; "." &amp; LEFT(BQ289,3))&lt;=--('Data Sheet'!$B$15))),
                --(INT('Data Sheet'!$A$15) &amp; "." &amp; LEFT(BQ289,3)),
                --(INT('Data Sheet'!$B$15) &amp; "." &amp; LEFT(BQ289,3))
            )
        ),
        "OK"
    )
)</f>
        <v>OK</v>
      </c>
      <c r="Q289" s="23" t="str">
        <f>IF(BS289&lt;&gt;"",
    IF(INT('Data Sheet'!$A$19)=INT('Data Sheet'!$B$15),
        --(INT('Data Sheet'!$A$15) &amp; "." &amp; BS289),
        IF(AND((--(INT('Data Sheet'!$A$15) &amp; "." &amp; BS289)&gt;=--('Data Sheet'!$A$15)), (--(INT('Data Sheet'!$A$15) &amp; "." &amp; BS289)&lt;=--('Data Sheet'!$B$15))),
            --(INT('Data Sheet'!$A$15) &amp; "." &amp; BS289),
            --(INT('Data Sheet'!$B$15) &amp; "." &amp; BS289)
        )
    ),
    IF(BQ289&lt;&gt;"",
        IF(INT('Data Sheet'!$A$15)=INT('Data Sheet'!$B$15),
            --(INT('Data Sheet'!$A$15) &amp; "." &amp; RIGHT(BQ289,3)),
            IF(AND((--(INT('Data Sheet'!$A$15) &amp; "." &amp; RIGHT(BQ289,3))&gt;=--('Data Sheet'!$A$15)), (--(INT('Data Sheet'!$A$15) &amp; "." &amp; RIGHT(BQ289,3))&lt;=--('Data Sheet'!$B$15))),
                --(INT('Data Sheet'!$A$15) &amp; "." &amp; RIGHT(BQ289,3)),
                --(INT('Data Sheet'!$B$15) &amp; "." &amp; RIGHT(BQ289,3))
            )
        ),
        "OK"
    )
)</f>
        <v>OK</v>
      </c>
      <c r="R289" s="19"/>
      <c r="S289" s="19"/>
      <c r="T289" s="19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1"/>
      <c r="AU289" s="21"/>
      <c r="AV289" s="21"/>
      <c r="AW289" s="22"/>
      <c r="AX289" s="99"/>
      <c r="AY289" s="20"/>
      <c r="AZ289" s="20"/>
      <c r="BA289" s="22"/>
      <c r="BB289">
        <v>281</v>
      </c>
      <c r="BC289" s="80"/>
      <c r="BD289" s="80"/>
      <c r="BE289" s="80"/>
      <c r="BF289" s="80"/>
      <c r="BG289" s="32" t="str">
        <f t="shared" si="48"/>
        <v/>
      </c>
      <c r="BH289" s="78">
        <f t="shared" si="46"/>
        <v>0</v>
      </c>
      <c r="BI289" s="2">
        <f t="shared" si="49"/>
        <v>0</v>
      </c>
      <c r="BJ289" s="2">
        <f t="shared" si="50"/>
        <v>0</v>
      </c>
      <c r="BK289" s="2">
        <f t="shared" si="47"/>
        <v>0</v>
      </c>
    </row>
    <row r="290" spans="2:63" ht="15" customHeight="1" x14ac:dyDescent="0.25">
      <c r="B290" s="14">
        <v>282</v>
      </c>
      <c r="C290" s="95" t="str">
        <f t="shared" si="51"/>
        <v/>
      </c>
      <c r="D290" s="15" t="str">
        <f t="shared" si="45"/>
        <v>OK</v>
      </c>
      <c r="E290" s="16" t="e">
        <f>VLOOKUP('Data Sheet'!$B$8,'Data Sheet'!$I$2:$J$9,2,FALSE)</f>
        <v>#N/A</v>
      </c>
      <c r="F290" s="16" t="str">
        <f t="shared" si="52"/>
        <v/>
      </c>
      <c r="G290" s="103">
        <f t="shared" si="53"/>
        <v>0</v>
      </c>
      <c r="H290" s="17" t="s">
        <v>26</v>
      </c>
      <c r="I290" s="17" t="s">
        <v>26</v>
      </c>
      <c r="J290" s="17" t="str">
        <f>IF('Data Sheet'!$B$9="NC-50","N/A","OK")</f>
        <v>OK</v>
      </c>
      <c r="K290" s="17" t="str">
        <f>IF('Data Sheet'!$B$9="NC-50","N/A","OK")</f>
        <v>OK</v>
      </c>
      <c r="L290" s="17" t="str">
        <f t="shared" si="54"/>
        <v>OK</v>
      </c>
      <c r="M290" s="17" t="str">
        <f t="shared" si="55"/>
        <v>OK</v>
      </c>
      <c r="N290" s="18" t="str">
        <f>IF(BO290&lt;&gt;"",
    IF(INT('Data Sheet'!$A$19)=INT('Data Sheet'!$B$19),
        --(INT('Data Sheet'!$A$19) &amp; "." &amp; BO290),
        IF(AND((--(INT('Data Sheet'!$A$19) &amp; "." &amp; BO290)&gt;=--('Data Sheet'!$A$19)), (--(INT('Data Sheet'!$A$19) &amp; "." &amp; BO290)&lt;=--('Data Sheet'!$B$19))),
            --(INT('Data Sheet'!$A$19) &amp; "." &amp; BO290),
            --(INT('Data Sheet'!$B$19) &amp; "." &amp; BO290)
        )
    ),
    IF(BN290&lt;&gt;"",
        IF(INT('Data Sheet'!$A$19)=INT('Data Sheet'!$B$19),
            --(INT('Data Sheet'!$A$19) &amp; "." &amp; LEFT(BN290,3)),
            IF(AND((--(INT('Data Sheet'!$A$19) &amp; "." &amp; LEFT(BN290,3))&gt;=--('Data Sheet'!$A$19)), (--(INT('Data Sheet'!$A$19) &amp; "." &amp; LEFT(BN290,3))&lt;=--('Data Sheet'!$B$19))),
                --(INT('Data Sheet'!$A$19) &amp; "." &amp; LEFT(BN290,3)),
                --(INT('Data Sheet'!$B$19) &amp; "." &amp; LEFT(BN290,3))
            )
        ),
        "OK"
    )
)</f>
        <v>OK</v>
      </c>
      <c r="O290" s="23" t="str">
        <f>IF(BP290&lt;&gt;"",
    IF(INT('Data Sheet'!$A$19)=INT('Data Sheet'!$B$19),
        --(INT('Data Sheet'!$A$19) &amp; "." &amp; BP290),
        IF(AND((--(INT('Data Sheet'!$A$19) &amp; "." &amp; BP290)&gt;=--('Data Sheet'!$A$19)), (--(INT('Data Sheet'!$A$19) &amp; "." &amp; BP290)&lt;=--('Data Sheet'!$B$19))),
            --(INT('Data Sheet'!$A$19) &amp; "." &amp; BP290),
            --(INT('Data Sheet'!$B$19) &amp; "." &amp; BP290)
        )
    ),
    IF(BN290&lt;&gt;"",
        IF(INT('Data Sheet'!$A$19)=INT('Data Sheet'!$B$19),
            --(INT('Data Sheet'!$A$19) &amp; "." &amp; RIGHT(BN290,3)),
            IF(AND((--(INT('Data Sheet'!$A$19) &amp; "." &amp; RIGHT(BN290,3))&gt;=--('Data Sheet'!$A$19)), (--(INT('Data Sheet'!$A$19) &amp; "." &amp; RIGHT(BN290,3))&lt;=--('Data Sheet'!$B$19))),
                --(INT('Data Sheet'!$A$19) &amp; "." &amp; RIGHT(BN290,3)),
                --(INT('Data Sheet'!$B$19) &amp; "." &amp; RIGHT(BN290,3))
            )
        ),
        "OK"
    )
)</f>
        <v>OK</v>
      </c>
      <c r="P290" s="23" t="str">
        <f>IF(BR290&lt;&gt;"",
    IF(INT('Data Sheet'!$A$19)=INT('Data Sheet'!$B$15),
        --(INT('Data Sheet'!$A$15) &amp; "." &amp; BR290),
        IF(AND((--(INT('Data Sheet'!$A$15) &amp; "." &amp; BR290)&gt;=--('Data Sheet'!$A$15)), (--(INT('Data Sheet'!$A$15) &amp; "." &amp; BR290)&lt;=--('Data Sheet'!$B$15))),
            --(INT('Data Sheet'!$A$15) &amp; "." &amp; BR290),
            --(INT('Data Sheet'!$B$15) &amp; "." &amp; BR290)
        )
    ),
    IF(BQ290&lt;&gt;"",
        IF(INT('Data Sheet'!$A$15)=INT('Data Sheet'!$B$15),
            --(INT('Data Sheet'!$A$15) &amp; "." &amp; LEFT(BQ290,3)),
            IF(AND((--(INT('Data Sheet'!$A$15) &amp; "." &amp; LEFT(BQ290,3))&gt;=--('Data Sheet'!$A$15)), (--(INT('Data Sheet'!$A$15) &amp; "." &amp; LEFT(BQ290,3))&lt;=--('Data Sheet'!$B$15))),
                --(INT('Data Sheet'!$A$15) &amp; "." &amp; LEFT(BQ290,3)),
                --(INT('Data Sheet'!$B$15) &amp; "." &amp; LEFT(BQ290,3))
            )
        ),
        "OK"
    )
)</f>
        <v>OK</v>
      </c>
      <c r="Q290" s="23" t="str">
        <f>IF(BS290&lt;&gt;"",
    IF(INT('Data Sheet'!$A$19)=INT('Data Sheet'!$B$15),
        --(INT('Data Sheet'!$A$15) &amp; "." &amp; BS290),
        IF(AND((--(INT('Data Sheet'!$A$15) &amp; "." &amp; BS290)&gt;=--('Data Sheet'!$A$15)), (--(INT('Data Sheet'!$A$15) &amp; "." &amp; BS290)&lt;=--('Data Sheet'!$B$15))),
            --(INT('Data Sheet'!$A$15) &amp; "." &amp; BS290),
            --(INT('Data Sheet'!$B$15) &amp; "." &amp; BS290)
        )
    ),
    IF(BQ290&lt;&gt;"",
        IF(INT('Data Sheet'!$A$15)=INT('Data Sheet'!$B$15),
            --(INT('Data Sheet'!$A$15) &amp; "." &amp; RIGHT(BQ290,3)),
            IF(AND((--(INT('Data Sheet'!$A$15) &amp; "." &amp; RIGHT(BQ290,3))&gt;=--('Data Sheet'!$A$15)), (--(INT('Data Sheet'!$A$15) &amp; "." &amp; RIGHT(BQ290,3))&lt;=--('Data Sheet'!$B$15))),
                --(INT('Data Sheet'!$A$15) &amp; "." &amp; RIGHT(BQ290,3)),
                --(INT('Data Sheet'!$B$15) &amp; "." &amp; RIGHT(BQ290,3))
            )
        ),
        "OK"
    )
)</f>
        <v>OK</v>
      </c>
      <c r="R290" s="19"/>
      <c r="S290" s="19"/>
      <c r="T290" s="19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1"/>
      <c r="AU290" s="21"/>
      <c r="AV290" s="21"/>
      <c r="AW290" s="22"/>
      <c r="AX290" s="99"/>
      <c r="AY290" s="20"/>
      <c r="AZ290" s="20"/>
      <c r="BA290" s="22"/>
      <c r="BB290">
        <v>282</v>
      </c>
      <c r="BC290" s="80"/>
      <c r="BD290" s="80"/>
      <c r="BE290" s="80"/>
      <c r="BF290" s="80"/>
      <c r="BG290" s="32" t="str">
        <f t="shared" si="48"/>
        <v/>
      </c>
      <c r="BH290" s="78">
        <f t="shared" si="46"/>
        <v>0</v>
      </c>
      <c r="BI290" s="2">
        <f t="shared" si="49"/>
        <v>0</v>
      </c>
      <c r="BJ290" s="2">
        <f t="shared" si="50"/>
        <v>0</v>
      </c>
      <c r="BK290" s="2">
        <f t="shared" si="47"/>
        <v>0</v>
      </c>
    </row>
    <row r="291" spans="2:63" ht="15" customHeight="1" x14ac:dyDescent="0.25">
      <c r="B291" s="14">
        <v>283</v>
      </c>
      <c r="C291" s="95" t="str">
        <f t="shared" si="51"/>
        <v/>
      </c>
      <c r="D291" s="15" t="str">
        <f t="shared" si="45"/>
        <v>OK</v>
      </c>
      <c r="E291" s="16" t="e">
        <f>VLOOKUP('Data Sheet'!$B$8,'Data Sheet'!$I$2:$J$9,2,FALSE)</f>
        <v>#N/A</v>
      </c>
      <c r="F291" s="16" t="str">
        <f t="shared" si="52"/>
        <v/>
      </c>
      <c r="G291" s="103">
        <f t="shared" si="53"/>
        <v>0</v>
      </c>
      <c r="H291" s="17" t="s">
        <v>26</v>
      </c>
      <c r="I291" s="17" t="s">
        <v>26</v>
      </c>
      <c r="J291" s="17" t="str">
        <f>IF('Data Sheet'!$B$9="NC-50","N/A","OK")</f>
        <v>OK</v>
      </c>
      <c r="K291" s="17" t="str">
        <f>IF('Data Sheet'!$B$9="NC-50","N/A","OK")</f>
        <v>OK</v>
      </c>
      <c r="L291" s="17" t="str">
        <f t="shared" si="54"/>
        <v>OK</v>
      </c>
      <c r="M291" s="17" t="str">
        <f t="shared" si="55"/>
        <v>OK</v>
      </c>
      <c r="N291" s="18" t="str">
        <f>IF(BO291&lt;&gt;"",
    IF(INT('Data Sheet'!$A$19)=INT('Data Sheet'!$B$19),
        --(INT('Data Sheet'!$A$19) &amp; "." &amp; BO291),
        IF(AND((--(INT('Data Sheet'!$A$19) &amp; "." &amp; BO291)&gt;=--('Data Sheet'!$A$19)), (--(INT('Data Sheet'!$A$19) &amp; "." &amp; BO291)&lt;=--('Data Sheet'!$B$19))),
            --(INT('Data Sheet'!$A$19) &amp; "." &amp; BO291),
            --(INT('Data Sheet'!$B$19) &amp; "." &amp; BO291)
        )
    ),
    IF(BN291&lt;&gt;"",
        IF(INT('Data Sheet'!$A$19)=INT('Data Sheet'!$B$19),
            --(INT('Data Sheet'!$A$19) &amp; "." &amp; LEFT(BN291,3)),
            IF(AND((--(INT('Data Sheet'!$A$19) &amp; "." &amp; LEFT(BN291,3))&gt;=--('Data Sheet'!$A$19)), (--(INT('Data Sheet'!$A$19) &amp; "." &amp; LEFT(BN291,3))&lt;=--('Data Sheet'!$B$19))),
                --(INT('Data Sheet'!$A$19) &amp; "." &amp; LEFT(BN291,3)),
                --(INT('Data Sheet'!$B$19) &amp; "." &amp; LEFT(BN291,3))
            )
        ),
        "OK"
    )
)</f>
        <v>OK</v>
      </c>
      <c r="O291" s="23" t="str">
        <f>IF(BP291&lt;&gt;"",
    IF(INT('Data Sheet'!$A$19)=INT('Data Sheet'!$B$19),
        --(INT('Data Sheet'!$A$19) &amp; "." &amp; BP291),
        IF(AND((--(INT('Data Sheet'!$A$19) &amp; "." &amp; BP291)&gt;=--('Data Sheet'!$A$19)), (--(INT('Data Sheet'!$A$19) &amp; "." &amp; BP291)&lt;=--('Data Sheet'!$B$19))),
            --(INT('Data Sheet'!$A$19) &amp; "." &amp; BP291),
            --(INT('Data Sheet'!$B$19) &amp; "." &amp; BP291)
        )
    ),
    IF(BN291&lt;&gt;"",
        IF(INT('Data Sheet'!$A$19)=INT('Data Sheet'!$B$19),
            --(INT('Data Sheet'!$A$19) &amp; "." &amp; RIGHT(BN291,3)),
            IF(AND((--(INT('Data Sheet'!$A$19) &amp; "." &amp; RIGHT(BN291,3))&gt;=--('Data Sheet'!$A$19)), (--(INT('Data Sheet'!$A$19) &amp; "." &amp; RIGHT(BN291,3))&lt;=--('Data Sheet'!$B$19))),
                --(INT('Data Sheet'!$A$19) &amp; "." &amp; RIGHT(BN291,3)),
                --(INT('Data Sheet'!$B$19) &amp; "." &amp; RIGHT(BN291,3))
            )
        ),
        "OK"
    )
)</f>
        <v>OK</v>
      </c>
      <c r="P291" s="23" t="str">
        <f>IF(BR291&lt;&gt;"",
    IF(INT('Data Sheet'!$A$19)=INT('Data Sheet'!$B$15),
        --(INT('Data Sheet'!$A$15) &amp; "." &amp; BR291),
        IF(AND((--(INT('Data Sheet'!$A$15) &amp; "." &amp; BR291)&gt;=--('Data Sheet'!$A$15)), (--(INT('Data Sheet'!$A$15) &amp; "." &amp; BR291)&lt;=--('Data Sheet'!$B$15))),
            --(INT('Data Sheet'!$A$15) &amp; "." &amp; BR291),
            --(INT('Data Sheet'!$B$15) &amp; "." &amp; BR291)
        )
    ),
    IF(BQ291&lt;&gt;"",
        IF(INT('Data Sheet'!$A$15)=INT('Data Sheet'!$B$15),
            --(INT('Data Sheet'!$A$15) &amp; "." &amp; LEFT(BQ291,3)),
            IF(AND((--(INT('Data Sheet'!$A$15) &amp; "." &amp; LEFT(BQ291,3))&gt;=--('Data Sheet'!$A$15)), (--(INT('Data Sheet'!$A$15) &amp; "." &amp; LEFT(BQ291,3))&lt;=--('Data Sheet'!$B$15))),
                --(INT('Data Sheet'!$A$15) &amp; "." &amp; LEFT(BQ291,3)),
                --(INT('Data Sheet'!$B$15) &amp; "." &amp; LEFT(BQ291,3))
            )
        ),
        "OK"
    )
)</f>
        <v>OK</v>
      </c>
      <c r="Q291" s="23" t="str">
        <f>IF(BS291&lt;&gt;"",
    IF(INT('Data Sheet'!$A$19)=INT('Data Sheet'!$B$15),
        --(INT('Data Sheet'!$A$15) &amp; "." &amp; BS291),
        IF(AND((--(INT('Data Sheet'!$A$15) &amp; "." &amp; BS291)&gt;=--('Data Sheet'!$A$15)), (--(INT('Data Sheet'!$A$15) &amp; "." &amp; BS291)&lt;=--('Data Sheet'!$B$15))),
            --(INT('Data Sheet'!$A$15) &amp; "." &amp; BS291),
            --(INT('Data Sheet'!$B$15) &amp; "." &amp; BS291)
        )
    ),
    IF(BQ291&lt;&gt;"",
        IF(INT('Data Sheet'!$A$15)=INT('Data Sheet'!$B$15),
            --(INT('Data Sheet'!$A$15) &amp; "." &amp; RIGHT(BQ291,3)),
            IF(AND((--(INT('Data Sheet'!$A$15) &amp; "." &amp; RIGHT(BQ291,3))&gt;=--('Data Sheet'!$A$15)), (--(INT('Data Sheet'!$A$15) &amp; "." &amp; RIGHT(BQ291,3))&lt;=--('Data Sheet'!$B$15))),
                --(INT('Data Sheet'!$A$15) &amp; "." &amp; RIGHT(BQ291,3)),
                --(INT('Data Sheet'!$B$15) &amp; "." &amp; RIGHT(BQ291,3))
            )
        ),
        "OK"
    )
)</f>
        <v>OK</v>
      </c>
      <c r="R291" s="19"/>
      <c r="S291" s="19"/>
      <c r="T291" s="19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1"/>
      <c r="AU291" s="21"/>
      <c r="AV291" s="21"/>
      <c r="AW291" s="22"/>
      <c r="AX291" s="99"/>
      <c r="AY291" s="20"/>
      <c r="AZ291" s="20"/>
      <c r="BA291" s="22"/>
      <c r="BB291">
        <v>283</v>
      </c>
      <c r="BC291" s="80"/>
      <c r="BD291" s="80"/>
      <c r="BE291" s="80"/>
      <c r="BF291" s="80"/>
      <c r="BG291" s="32" t="str">
        <f t="shared" si="48"/>
        <v/>
      </c>
      <c r="BH291" s="78">
        <f t="shared" si="46"/>
        <v>0</v>
      </c>
      <c r="BI291" s="2">
        <f t="shared" si="49"/>
        <v>0</v>
      </c>
      <c r="BJ291" s="2">
        <f t="shared" si="50"/>
        <v>0</v>
      </c>
      <c r="BK291" s="2">
        <f t="shared" si="47"/>
        <v>0</v>
      </c>
    </row>
    <row r="292" spans="2:63" ht="15" customHeight="1" x14ac:dyDescent="0.25">
      <c r="B292" s="14">
        <v>284</v>
      </c>
      <c r="C292" s="95" t="str">
        <f t="shared" si="51"/>
        <v/>
      </c>
      <c r="D292" s="15" t="str">
        <f t="shared" si="45"/>
        <v>OK</v>
      </c>
      <c r="E292" s="16" t="e">
        <f>VLOOKUP('Data Sheet'!$B$8,'Data Sheet'!$I$2:$J$9,2,FALSE)</f>
        <v>#N/A</v>
      </c>
      <c r="F292" s="16" t="str">
        <f t="shared" si="52"/>
        <v/>
      </c>
      <c r="G292" s="103">
        <f t="shared" si="53"/>
        <v>0</v>
      </c>
      <c r="H292" s="17" t="s">
        <v>26</v>
      </c>
      <c r="I292" s="17" t="s">
        <v>26</v>
      </c>
      <c r="J292" s="17" t="str">
        <f>IF('Data Sheet'!$B$9="NC-50","N/A","OK")</f>
        <v>OK</v>
      </c>
      <c r="K292" s="17" t="str">
        <f>IF('Data Sheet'!$B$9="NC-50","N/A","OK")</f>
        <v>OK</v>
      </c>
      <c r="L292" s="17" t="str">
        <f t="shared" si="54"/>
        <v>OK</v>
      </c>
      <c r="M292" s="17" t="str">
        <f t="shared" si="55"/>
        <v>OK</v>
      </c>
      <c r="N292" s="18" t="str">
        <f>IF(BO292&lt;&gt;"",
    IF(INT('Data Sheet'!$A$19)=INT('Data Sheet'!$B$19),
        --(INT('Data Sheet'!$A$19) &amp; "." &amp; BO292),
        IF(AND((--(INT('Data Sheet'!$A$19) &amp; "." &amp; BO292)&gt;=--('Data Sheet'!$A$19)), (--(INT('Data Sheet'!$A$19) &amp; "." &amp; BO292)&lt;=--('Data Sheet'!$B$19))),
            --(INT('Data Sheet'!$A$19) &amp; "." &amp; BO292),
            --(INT('Data Sheet'!$B$19) &amp; "." &amp; BO292)
        )
    ),
    IF(BN292&lt;&gt;"",
        IF(INT('Data Sheet'!$A$19)=INT('Data Sheet'!$B$19),
            --(INT('Data Sheet'!$A$19) &amp; "." &amp; LEFT(BN292,3)),
            IF(AND((--(INT('Data Sheet'!$A$19) &amp; "." &amp; LEFT(BN292,3))&gt;=--('Data Sheet'!$A$19)), (--(INT('Data Sheet'!$A$19) &amp; "." &amp; LEFT(BN292,3))&lt;=--('Data Sheet'!$B$19))),
                --(INT('Data Sheet'!$A$19) &amp; "." &amp; LEFT(BN292,3)),
                --(INT('Data Sheet'!$B$19) &amp; "." &amp; LEFT(BN292,3))
            )
        ),
        "OK"
    )
)</f>
        <v>OK</v>
      </c>
      <c r="O292" s="23" t="str">
        <f>IF(BP292&lt;&gt;"",
    IF(INT('Data Sheet'!$A$19)=INT('Data Sheet'!$B$19),
        --(INT('Data Sheet'!$A$19) &amp; "." &amp; BP292),
        IF(AND((--(INT('Data Sheet'!$A$19) &amp; "." &amp; BP292)&gt;=--('Data Sheet'!$A$19)), (--(INT('Data Sheet'!$A$19) &amp; "." &amp; BP292)&lt;=--('Data Sheet'!$B$19))),
            --(INT('Data Sheet'!$A$19) &amp; "." &amp; BP292),
            --(INT('Data Sheet'!$B$19) &amp; "." &amp; BP292)
        )
    ),
    IF(BN292&lt;&gt;"",
        IF(INT('Data Sheet'!$A$19)=INT('Data Sheet'!$B$19),
            --(INT('Data Sheet'!$A$19) &amp; "." &amp; RIGHT(BN292,3)),
            IF(AND((--(INT('Data Sheet'!$A$19) &amp; "." &amp; RIGHT(BN292,3))&gt;=--('Data Sheet'!$A$19)), (--(INT('Data Sheet'!$A$19) &amp; "." &amp; RIGHT(BN292,3))&lt;=--('Data Sheet'!$B$19))),
                --(INT('Data Sheet'!$A$19) &amp; "." &amp; RIGHT(BN292,3)),
                --(INT('Data Sheet'!$B$19) &amp; "." &amp; RIGHT(BN292,3))
            )
        ),
        "OK"
    )
)</f>
        <v>OK</v>
      </c>
      <c r="P292" s="23" t="str">
        <f>IF(BR292&lt;&gt;"",
    IF(INT('Data Sheet'!$A$19)=INT('Data Sheet'!$B$15),
        --(INT('Data Sheet'!$A$15) &amp; "." &amp; BR292),
        IF(AND((--(INT('Data Sheet'!$A$15) &amp; "." &amp; BR292)&gt;=--('Data Sheet'!$A$15)), (--(INT('Data Sheet'!$A$15) &amp; "." &amp; BR292)&lt;=--('Data Sheet'!$B$15))),
            --(INT('Data Sheet'!$A$15) &amp; "." &amp; BR292),
            --(INT('Data Sheet'!$B$15) &amp; "." &amp; BR292)
        )
    ),
    IF(BQ292&lt;&gt;"",
        IF(INT('Data Sheet'!$A$15)=INT('Data Sheet'!$B$15),
            --(INT('Data Sheet'!$A$15) &amp; "." &amp; LEFT(BQ292,3)),
            IF(AND((--(INT('Data Sheet'!$A$15) &amp; "." &amp; LEFT(BQ292,3))&gt;=--('Data Sheet'!$A$15)), (--(INT('Data Sheet'!$A$15) &amp; "." &amp; LEFT(BQ292,3))&lt;=--('Data Sheet'!$B$15))),
                --(INT('Data Sheet'!$A$15) &amp; "." &amp; LEFT(BQ292,3)),
                --(INT('Data Sheet'!$B$15) &amp; "." &amp; LEFT(BQ292,3))
            )
        ),
        "OK"
    )
)</f>
        <v>OK</v>
      </c>
      <c r="Q292" s="23" t="str">
        <f>IF(BS292&lt;&gt;"",
    IF(INT('Data Sheet'!$A$19)=INT('Data Sheet'!$B$15),
        --(INT('Data Sheet'!$A$15) &amp; "." &amp; BS292),
        IF(AND((--(INT('Data Sheet'!$A$15) &amp; "." &amp; BS292)&gt;=--('Data Sheet'!$A$15)), (--(INT('Data Sheet'!$A$15) &amp; "." &amp; BS292)&lt;=--('Data Sheet'!$B$15))),
            --(INT('Data Sheet'!$A$15) &amp; "." &amp; BS292),
            --(INT('Data Sheet'!$B$15) &amp; "." &amp; BS292)
        )
    ),
    IF(BQ292&lt;&gt;"",
        IF(INT('Data Sheet'!$A$15)=INT('Data Sheet'!$B$15),
            --(INT('Data Sheet'!$A$15) &amp; "." &amp; RIGHT(BQ292,3)),
            IF(AND((--(INT('Data Sheet'!$A$15) &amp; "." &amp; RIGHT(BQ292,3))&gt;=--('Data Sheet'!$A$15)), (--(INT('Data Sheet'!$A$15) &amp; "." &amp; RIGHT(BQ292,3))&lt;=--('Data Sheet'!$B$15))),
                --(INT('Data Sheet'!$A$15) &amp; "." &amp; RIGHT(BQ292,3)),
                --(INT('Data Sheet'!$B$15) &amp; "." &amp; RIGHT(BQ292,3))
            )
        ),
        "OK"
    )
)</f>
        <v>OK</v>
      </c>
      <c r="R292" s="19"/>
      <c r="S292" s="19"/>
      <c r="T292" s="19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1"/>
      <c r="AU292" s="21"/>
      <c r="AV292" s="21"/>
      <c r="AW292" s="22"/>
      <c r="AX292" s="99"/>
      <c r="AY292" s="20"/>
      <c r="AZ292" s="20"/>
      <c r="BA292" s="22"/>
      <c r="BB292">
        <v>284</v>
      </c>
      <c r="BC292" s="80"/>
      <c r="BD292" s="80"/>
      <c r="BE292" s="80"/>
      <c r="BF292" s="80"/>
      <c r="BG292" s="32" t="str">
        <f t="shared" si="48"/>
        <v/>
      </c>
      <c r="BH292" s="78">
        <f t="shared" si="46"/>
        <v>0</v>
      </c>
      <c r="BI292" s="2">
        <f t="shared" si="49"/>
        <v>0</v>
      </c>
      <c r="BJ292" s="2">
        <f t="shared" si="50"/>
        <v>0</v>
      </c>
      <c r="BK292" s="2">
        <f t="shared" si="47"/>
        <v>0</v>
      </c>
    </row>
    <row r="293" spans="2:63" ht="15" customHeight="1" x14ac:dyDescent="0.25">
      <c r="B293" s="14">
        <v>285</v>
      </c>
      <c r="C293" s="95" t="str">
        <f t="shared" si="51"/>
        <v/>
      </c>
      <c r="D293" s="15" t="str">
        <f t="shared" si="45"/>
        <v>OK</v>
      </c>
      <c r="E293" s="16" t="e">
        <f>VLOOKUP('Data Sheet'!$B$8,'Data Sheet'!$I$2:$J$9,2,FALSE)</f>
        <v>#N/A</v>
      </c>
      <c r="F293" s="16" t="str">
        <f t="shared" si="52"/>
        <v/>
      </c>
      <c r="G293" s="103">
        <f t="shared" si="53"/>
        <v>0</v>
      </c>
      <c r="H293" s="17" t="s">
        <v>26</v>
      </c>
      <c r="I293" s="17" t="s">
        <v>26</v>
      </c>
      <c r="J293" s="17" t="str">
        <f>IF('Data Sheet'!$B$9="NC-50","N/A","OK")</f>
        <v>OK</v>
      </c>
      <c r="K293" s="17" t="str">
        <f>IF('Data Sheet'!$B$9="NC-50","N/A","OK")</f>
        <v>OK</v>
      </c>
      <c r="L293" s="17" t="str">
        <f t="shared" si="54"/>
        <v>OK</v>
      </c>
      <c r="M293" s="17" t="str">
        <f t="shared" si="55"/>
        <v>OK</v>
      </c>
      <c r="N293" s="18" t="str">
        <f>IF(BO293&lt;&gt;"",
    IF(INT('Data Sheet'!$A$19)=INT('Data Sheet'!$B$19),
        --(INT('Data Sheet'!$A$19) &amp; "." &amp; BO293),
        IF(AND((--(INT('Data Sheet'!$A$19) &amp; "." &amp; BO293)&gt;=--('Data Sheet'!$A$19)), (--(INT('Data Sheet'!$A$19) &amp; "." &amp; BO293)&lt;=--('Data Sheet'!$B$19))),
            --(INT('Data Sheet'!$A$19) &amp; "." &amp; BO293),
            --(INT('Data Sheet'!$B$19) &amp; "." &amp; BO293)
        )
    ),
    IF(BN293&lt;&gt;"",
        IF(INT('Data Sheet'!$A$19)=INT('Data Sheet'!$B$19),
            --(INT('Data Sheet'!$A$19) &amp; "." &amp; LEFT(BN293,3)),
            IF(AND((--(INT('Data Sheet'!$A$19) &amp; "." &amp; LEFT(BN293,3))&gt;=--('Data Sheet'!$A$19)), (--(INT('Data Sheet'!$A$19) &amp; "." &amp; LEFT(BN293,3))&lt;=--('Data Sheet'!$B$19))),
                --(INT('Data Sheet'!$A$19) &amp; "." &amp; LEFT(BN293,3)),
                --(INT('Data Sheet'!$B$19) &amp; "." &amp; LEFT(BN293,3))
            )
        ),
        "OK"
    )
)</f>
        <v>OK</v>
      </c>
      <c r="O293" s="23" t="str">
        <f>IF(BP293&lt;&gt;"",
    IF(INT('Data Sheet'!$A$19)=INT('Data Sheet'!$B$19),
        --(INT('Data Sheet'!$A$19) &amp; "." &amp; BP293),
        IF(AND((--(INT('Data Sheet'!$A$19) &amp; "." &amp; BP293)&gt;=--('Data Sheet'!$A$19)), (--(INT('Data Sheet'!$A$19) &amp; "." &amp; BP293)&lt;=--('Data Sheet'!$B$19))),
            --(INT('Data Sheet'!$A$19) &amp; "." &amp; BP293),
            --(INT('Data Sheet'!$B$19) &amp; "." &amp; BP293)
        )
    ),
    IF(BN293&lt;&gt;"",
        IF(INT('Data Sheet'!$A$19)=INT('Data Sheet'!$B$19),
            --(INT('Data Sheet'!$A$19) &amp; "." &amp; RIGHT(BN293,3)),
            IF(AND((--(INT('Data Sheet'!$A$19) &amp; "." &amp; RIGHT(BN293,3))&gt;=--('Data Sheet'!$A$19)), (--(INT('Data Sheet'!$A$19) &amp; "." &amp; RIGHT(BN293,3))&lt;=--('Data Sheet'!$B$19))),
                --(INT('Data Sheet'!$A$19) &amp; "." &amp; RIGHT(BN293,3)),
                --(INT('Data Sheet'!$B$19) &amp; "." &amp; RIGHT(BN293,3))
            )
        ),
        "OK"
    )
)</f>
        <v>OK</v>
      </c>
      <c r="P293" s="23" t="str">
        <f>IF(BR293&lt;&gt;"",
    IF(INT('Data Sheet'!$A$19)=INT('Data Sheet'!$B$15),
        --(INT('Data Sheet'!$A$15) &amp; "." &amp; BR293),
        IF(AND((--(INT('Data Sheet'!$A$15) &amp; "." &amp; BR293)&gt;=--('Data Sheet'!$A$15)), (--(INT('Data Sheet'!$A$15) &amp; "." &amp; BR293)&lt;=--('Data Sheet'!$B$15))),
            --(INT('Data Sheet'!$A$15) &amp; "." &amp; BR293),
            --(INT('Data Sheet'!$B$15) &amp; "." &amp; BR293)
        )
    ),
    IF(BQ293&lt;&gt;"",
        IF(INT('Data Sheet'!$A$15)=INT('Data Sheet'!$B$15),
            --(INT('Data Sheet'!$A$15) &amp; "." &amp; LEFT(BQ293,3)),
            IF(AND((--(INT('Data Sheet'!$A$15) &amp; "." &amp; LEFT(BQ293,3))&gt;=--('Data Sheet'!$A$15)), (--(INT('Data Sheet'!$A$15) &amp; "." &amp; LEFT(BQ293,3))&lt;=--('Data Sheet'!$B$15))),
                --(INT('Data Sheet'!$A$15) &amp; "." &amp; LEFT(BQ293,3)),
                --(INT('Data Sheet'!$B$15) &amp; "." &amp; LEFT(BQ293,3))
            )
        ),
        "OK"
    )
)</f>
        <v>OK</v>
      </c>
      <c r="Q293" s="23" t="str">
        <f>IF(BS293&lt;&gt;"",
    IF(INT('Data Sheet'!$A$19)=INT('Data Sheet'!$B$15),
        --(INT('Data Sheet'!$A$15) &amp; "." &amp; BS293),
        IF(AND((--(INT('Data Sheet'!$A$15) &amp; "." &amp; BS293)&gt;=--('Data Sheet'!$A$15)), (--(INT('Data Sheet'!$A$15) &amp; "." &amp; BS293)&lt;=--('Data Sheet'!$B$15))),
            --(INT('Data Sheet'!$A$15) &amp; "." &amp; BS293),
            --(INT('Data Sheet'!$B$15) &amp; "." &amp; BS293)
        )
    ),
    IF(BQ293&lt;&gt;"",
        IF(INT('Data Sheet'!$A$15)=INT('Data Sheet'!$B$15),
            --(INT('Data Sheet'!$A$15) &amp; "." &amp; RIGHT(BQ293,3)),
            IF(AND((--(INT('Data Sheet'!$A$15) &amp; "." &amp; RIGHT(BQ293,3))&gt;=--('Data Sheet'!$A$15)), (--(INT('Data Sheet'!$A$15) &amp; "." &amp; RIGHT(BQ293,3))&lt;=--('Data Sheet'!$B$15))),
                --(INT('Data Sheet'!$A$15) &amp; "." &amp; RIGHT(BQ293,3)),
                --(INT('Data Sheet'!$B$15) &amp; "." &amp; RIGHT(BQ293,3))
            )
        ),
        "OK"
    )
)</f>
        <v>OK</v>
      </c>
      <c r="R293" s="19"/>
      <c r="S293" s="19"/>
      <c r="T293" s="19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1"/>
      <c r="AU293" s="21"/>
      <c r="AV293" s="21"/>
      <c r="AW293" s="22"/>
      <c r="AX293" s="99"/>
      <c r="AY293" s="20"/>
      <c r="AZ293" s="20"/>
      <c r="BA293" s="22"/>
      <c r="BB293">
        <v>285</v>
      </c>
      <c r="BC293" s="80"/>
      <c r="BD293" s="80"/>
      <c r="BE293" s="80"/>
      <c r="BF293" s="80"/>
      <c r="BG293" s="32" t="str">
        <f t="shared" si="48"/>
        <v/>
      </c>
      <c r="BH293" s="78">
        <f t="shared" si="46"/>
        <v>0</v>
      </c>
      <c r="BI293" s="2">
        <f t="shared" si="49"/>
        <v>0</v>
      </c>
      <c r="BJ293" s="2">
        <f t="shared" si="50"/>
        <v>0</v>
      </c>
      <c r="BK293" s="2">
        <f t="shared" si="47"/>
        <v>0</v>
      </c>
    </row>
    <row r="294" spans="2:63" ht="15" customHeight="1" x14ac:dyDescent="0.25">
      <c r="B294" s="14">
        <v>286</v>
      </c>
      <c r="C294" s="95" t="str">
        <f t="shared" si="51"/>
        <v/>
      </c>
      <c r="D294" s="15" t="str">
        <f t="shared" si="45"/>
        <v>OK</v>
      </c>
      <c r="E294" s="16" t="e">
        <f>VLOOKUP('Data Sheet'!$B$8,'Data Sheet'!$I$2:$J$9,2,FALSE)</f>
        <v>#N/A</v>
      </c>
      <c r="F294" s="16" t="str">
        <f t="shared" si="52"/>
        <v/>
      </c>
      <c r="G294" s="103">
        <f t="shared" si="53"/>
        <v>0</v>
      </c>
      <c r="H294" s="17" t="s">
        <v>26</v>
      </c>
      <c r="I294" s="17" t="s">
        <v>26</v>
      </c>
      <c r="J294" s="17" t="str">
        <f>IF('Data Sheet'!$B$9="NC-50","N/A","OK")</f>
        <v>OK</v>
      </c>
      <c r="K294" s="17" t="str">
        <f>IF('Data Sheet'!$B$9="NC-50","N/A","OK")</f>
        <v>OK</v>
      </c>
      <c r="L294" s="17" t="str">
        <f t="shared" si="54"/>
        <v>OK</v>
      </c>
      <c r="M294" s="17" t="str">
        <f t="shared" si="55"/>
        <v>OK</v>
      </c>
      <c r="N294" s="18" t="str">
        <f>IF(BO294&lt;&gt;"",
    IF(INT('Data Sheet'!$A$19)=INT('Data Sheet'!$B$19),
        --(INT('Data Sheet'!$A$19) &amp; "." &amp; BO294),
        IF(AND((--(INT('Data Sheet'!$A$19) &amp; "." &amp; BO294)&gt;=--('Data Sheet'!$A$19)), (--(INT('Data Sheet'!$A$19) &amp; "." &amp; BO294)&lt;=--('Data Sheet'!$B$19))),
            --(INT('Data Sheet'!$A$19) &amp; "." &amp; BO294),
            --(INT('Data Sheet'!$B$19) &amp; "." &amp; BO294)
        )
    ),
    IF(BN294&lt;&gt;"",
        IF(INT('Data Sheet'!$A$19)=INT('Data Sheet'!$B$19),
            --(INT('Data Sheet'!$A$19) &amp; "." &amp; LEFT(BN294,3)),
            IF(AND((--(INT('Data Sheet'!$A$19) &amp; "." &amp; LEFT(BN294,3))&gt;=--('Data Sheet'!$A$19)), (--(INT('Data Sheet'!$A$19) &amp; "." &amp; LEFT(BN294,3))&lt;=--('Data Sheet'!$B$19))),
                --(INT('Data Sheet'!$A$19) &amp; "." &amp; LEFT(BN294,3)),
                --(INT('Data Sheet'!$B$19) &amp; "." &amp; LEFT(BN294,3))
            )
        ),
        "OK"
    )
)</f>
        <v>OK</v>
      </c>
      <c r="O294" s="23" t="str">
        <f>IF(BP294&lt;&gt;"",
    IF(INT('Data Sheet'!$A$19)=INT('Data Sheet'!$B$19),
        --(INT('Data Sheet'!$A$19) &amp; "." &amp; BP294),
        IF(AND((--(INT('Data Sheet'!$A$19) &amp; "." &amp; BP294)&gt;=--('Data Sheet'!$A$19)), (--(INT('Data Sheet'!$A$19) &amp; "." &amp; BP294)&lt;=--('Data Sheet'!$B$19))),
            --(INT('Data Sheet'!$A$19) &amp; "." &amp; BP294),
            --(INT('Data Sheet'!$B$19) &amp; "." &amp; BP294)
        )
    ),
    IF(BN294&lt;&gt;"",
        IF(INT('Data Sheet'!$A$19)=INT('Data Sheet'!$B$19),
            --(INT('Data Sheet'!$A$19) &amp; "." &amp; RIGHT(BN294,3)),
            IF(AND((--(INT('Data Sheet'!$A$19) &amp; "." &amp; RIGHT(BN294,3))&gt;=--('Data Sheet'!$A$19)), (--(INT('Data Sheet'!$A$19) &amp; "." &amp; RIGHT(BN294,3))&lt;=--('Data Sheet'!$B$19))),
                --(INT('Data Sheet'!$A$19) &amp; "." &amp; RIGHT(BN294,3)),
                --(INT('Data Sheet'!$B$19) &amp; "." &amp; RIGHT(BN294,3))
            )
        ),
        "OK"
    )
)</f>
        <v>OK</v>
      </c>
      <c r="P294" s="23" t="str">
        <f>IF(BR294&lt;&gt;"",
    IF(INT('Data Sheet'!$A$19)=INT('Data Sheet'!$B$15),
        --(INT('Data Sheet'!$A$15) &amp; "." &amp; BR294),
        IF(AND((--(INT('Data Sheet'!$A$15) &amp; "." &amp; BR294)&gt;=--('Data Sheet'!$A$15)), (--(INT('Data Sheet'!$A$15) &amp; "." &amp; BR294)&lt;=--('Data Sheet'!$B$15))),
            --(INT('Data Sheet'!$A$15) &amp; "." &amp; BR294),
            --(INT('Data Sheet'!$B$15) &amp; "." &amp; BR294)
        )
    ),
    IF(BQ294&lt;&gt;"",
        IF(INT('Data Sheet'!$A$15)=INT('Data Sheet'!$B$15),
            --(INT('Data Sheet'!$A$15) &amp; "." &amp; LEFT(BQ294,3)),
            IF(AND((--(INT('Data Sheet'!$A$15) &amp; "." &amp; LEFT(BQ294,3))&gt;=--('Data Sheet'!$A$15)), (--(INT('Data Sheet'!$A$15) &amp; "." &amp; LEFT(BQ294,3))&lt;=--('Data Sheet'!$B$15))),
                --(INT('Data Sheet'!$A$15) &amp; "." &amp; LEFT(BQ294,3)),
                --(INT('Data Sheet'!$B$15) &amp; "." &amp; LEFT(BQ294,3))
            )
        ),
        "OK"
    )
)</f>
        <v>OK</v>
      </c>
      <c r="Q294" s="23" t="str">
        <f>IF(BS294&lt;&gt;"",
    IF(INT('Data Sheet'!$A$19)=INT('Data Sheet'!$B$15),
        --(INT('Data Sheet'!$A$15) &amp; "." &amp; BS294),
        IF(AND((--(INT('Data Sheet'!$A$15) &amp; "." &amp; BS294)&gt;=--('Data Sheet'!$A$15)), (--(INT('Data Sheet'!$A$15) &amp; "." &amp; BS294)&lt;=--('Data Sheet'!$B$15))),
            --(INT('Data Sheet'!$A$15) &amp; "." &amp; BS294),
            --(INT('Data Sheet'!$B$15) &amp; "." &amp; BS294)
        )
    ),
    IF(BQ294&lt;&gt;"",
        IF(INT('Data Sheet'!$A$15)=INT('Data Sheet'!$B$15),
            --(INT('Data Sheet'!$A$15) &amp; "." &amp; RIGHT(BQ294,3)),
            IF(AND((--(INT('Data Sheet'!$A$15) &amp; "." &amp; RIGHT(BQ294,3))&gt;=--('Data Sheet'!$A$15)), (--(INT('Data Sheet'!$A$15) &amp; "." &amp; RIGHT(BQ294,3))&lt;=--('Data Sheet'!$B$15))),
                --(INT('Data Sheet'!$A$15) &amp; "." &amp; RIGHT(BQ294,3)),
                --(INT('Data Sheet'!$B$15) &amp; "." &amp; RIGHT(BQ294,3))
            )
        ),
        "OK"
    )
)</f>
        <v>OK</v>
      </c>
      <c r="R294" s="19"/>
      <c r="S294" s="19"/>
      <c r="T294" s="19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1"/>
      <c r="AU294" s="21"/>
      <c r="AV294" s="21"/>
      <c r="AW294" s="22"/>
      <c r="AX294" s="99"/>
      <c r="AY294" s="20"/>
      <c r="AZ294" s="20"/>
      <c r="BA294" s="22"/>
      <c r="BB294">
        <v>286</v>
      </c>
      <c r="BC294" s="80"/>
      <c r="BD294" s="80"/>
      <c r="BE294" s="80"/>
      <c r="BF294" s="80"/>
      <c r="BG294" s="32" t="str">
        <f t="shared" si="48"/>
        <v/>
      </c>
      <c r="BH294" s="78">
        <f t="shared" si="46"/>
        <v>0</v>
      </c>
      <c r="BI294" s="2">
        <f t="shared" si="49"/>
        <v>0</v>
      </c>
      <c r="BJ294" s="2">
        <f t="shared" si="50"/>
        <v>0</v>
      </c>
      <c r="BK294" s="2">
        <f t="shared" si="47"/>
        <v>0</v>
      </c>
    </row>
    <row r="295" spans="2:63" ht="15" customHeight="1" x14ac:dyDescent="0.25">
      <c r="B295" s="14">
        <v>287</v>
      </c>
      <c r="C295" s="95" t="str">
        <f t="shared" si="51"/>
        <v/>
      </c>
      <c r="D295" s="15" t="str">
        <f t="shared" si="45"/>
        <v>OK</v>
      </c>
      <c r="E295" s="16" t="e">
        <f>VLOOKUP('Data Sheet'!$B$8,'Data Sheet'!$I$2:$J$9,2,FALSE)</f>
        <v>#N/A</v>
      </c>
      <c r="F295" s="16" t="str">
        <f t="shared" si="52"/>
        <v/>
      </c>
      <c r="G295" s="103">
        <f t="shared" si="53"/>
        <v>0</v>
      </c>
      <c r="H295" s="17" t="s">
        <v>26</v>
      </c>
      <c r="I295" s="17" t="s">
        <v>26</v>
      </c>
      <c r="J295" s="17" t="str">
        <f>IF('Data Sheet'!$B$9="NC-50","N/A","OK")</f>
        <v>OK</v>
      </c>
      <c r="K295" s="17" t="str">
        <f>IF('Data Sheet'!$B$9="NC-50","N/A","OK")</f>
        <v>OK</v>
      </c>
      <c r="L295" s="17" t="str">
        <f t="shared" si="54"/>
        <v>OK</v>
      </c>
      <c r="M295" s="17" t="str">
        <f t="shared" si="55"/>
        <v>OK</v>
      </c>
      <c r="N295" s="18" t="str">
        <f>IF(BO295&lt;&gt;"",
    IF(INT('Data Sheet'!$A$19)=INT('Data Sheet'!$B$19),
        --(INT('Data Sheet'!$A$19) &amp; "." &amp; BO295),
        IF(AND((--(INT('Data Sheet'!$A$19) &amp; "." &amp; BO295)&gt;=--('Data Sheet'!$A$19)), (--(INT('Data Sheet'!$A$19) &amp; "." &amp; BO295)&lt;=--('Data Sheet'!$B$19))),
            --(INT('Data Sheet'!$A$19) &amp; "." &amp; BO295),
            --(INT('Data Sheet'!$B$19) &amp; "." &amp; BO295)
        )
    ),
    IF(BN295&lt;&gt;"",
        IF(INT('Data Sheet'!$A$19)=INT('Data Sheet'!$B$19),
            --(INT('Data Sheet'!$A$19) &amp; "." &amp; LEFT(BN295,3)),
            IF(AND((--(INT('Data Sheet'!$A$19) &amp; "." &amp; LEFT(BN295,3))&gt;=--('Data Sheet'!$A$19)), (--(INT('Data Sheet'!$A$19) &amp; "." &amp; LEFT(BN295,3))&lt;=--('Data Sheet'!$B$19))),
                --(INT('Data Sheet'!$A$19) &amp; "." &amp; LEFT(BN295,3)),
                --(INT('Data Sheet'!$B$19) &amp; "." &amp; LEFT(BN295,3))
            )
        ),
        "OK"
    )
)</f>
        <v>OK</v>
      </c>
      <c r="O295" s="23" t="str">
        <f>IF(BP295&lt;&gt;"",
    IF(INT('Data Sheet'!$A$19)=INT('Data Sheet'!$B$19),
        --(INT('Data Sheet'!$A$19) &amp; "." &amp; BP295),
        IF(AND((--(INT('Data Sheet'!$A$19) &amp; "." &amp; BP295)&gt;=--('Data Sheet'!$A$19)), (--(INT('Data Sheet'!$A$19) &amp; "." &amp; BP295)&lt;=--('Data Sheet'!$B$19))),
            --(INT('Data Sheet'!$A$19) &amp; "." &amp; BP295),
            --(INT('Data Sheet'!$B$19) &amp; "." &amp; BP295)
        )
    ),
    IF(BN295&lt;&gt;"",
        IF(INT('Data Sheet'!$A$19)=INT('Data Sheet'!$B$19),
            --(INT('Data Sheet'!$A$19) &amp; "." &amp; RIGHT(BN295,3)),
            IF(AND((--(INT('Data Sheet'!$A$19) &amp; "." &amp; RIGHT(BN295,3))&gt;=--('Data Sheet'!$A$19)), (--(INT('Data Sheet'!$A$19) &amp; "." &amp; RIGHT(BN295,3))&lt;=--('Data Sheet'!$B$19))),
                --(INT('Data Sheet'!$A$19) &amp; "." &amp; RIGHT(BN295,3)),
                --(INT('Data Sheet'!$B$19) &amp; "." &amp; RIGHT(BN295,3))
            )
        ),
        "OK"
    )
)</f>
        <v>OK</v>
      </c>
      <c r="P295" s="23" t="str">
        <f>IF(BR295&lt;&gt;"",
    IF(INT('Data Sheet'!$A$19)=INT('Data Sheet'!$B$15),
        --(INT('Data Sheet'!$A$15) &amp; "." &amp; BR295),
        IF(AND((--(INT('Data Sheet'!$A$15) &amp; "." &amp; BR295)&gt;=--('Data Sheet'!$A$15)), (--(INT('Data Sheet'!$A$15) &amp; "." &amp; BR295)&lt;=--('Data Sheet'!$B$15))),
            --(INT('Data Sheet'!$A$15) &amp; "." &amp; BR295),
            --(INT('Data Sheet'!$B$15) &amp; "." &amp; BR295)
        )
    ),
    IF(BQ295&lt;&gt;"",
        IF(INT('Data Sheet'!$A$15)=INT('Data Sheet'!$B$15),
            --(INT('Data Sheet'!$A$15) &amp; "." &amp; LEFT(BQ295,3)),
            IF(AND((--(INT('Data Sheet'!$A$15) &amp; "." &amp; LEFT(BQ295,3))&gt;=--('Data Sheet'!$A$15)), (--(INT('Data Sheet'!$A$15) &amp; "." &amp; LEFT(BQ295,3))&lt;=--('Data Sheet'!$B$15))),
                --(INT('Data Sheet'!$A$15) &amp; "." &amp; LEFT(BQ295,3)),
                --(INT('Data Sheet'!$B$15) &amp; "." &amp; LEFT(BQ295,3))
            )
        ),
        "OK"
    )
)</f>
        <v>OK</v>
      </c>
      <c r="Q295" s="23" t="str">
        <f>IF(BS295&lt;&gt;"",
    IF(INT('Data Sheet'!$A$19)=INT('Data Sheet'!$B$15),
        --(INT('Data Sheet'!$A$15) &amp; "." &amp; BS295),
        IF(AND((--(INT('Data Sheet'!$A$15) &amp; "." &amp; BS295)&gt;=--('Data Sheet'!$A$15)), (--(INT('Data Sheet'!$A$15) &amp; "." &amp; BS295)&lt;=--('Data Sheet'!$B$15))),
            --(INT('Data Sheet'!$A$15) &amp; "." &amp; BS295),
            --(INT('Data Sheet'!$B$15) &amp; "." &amp; BS295)
        )
    ),
    IF(BQ295&lt;&gt;"",
        IF(INT('Data Sheet'!$A$15)=INT('Data Sheet'!$B$15),
            --(INT('Data Sheet'!$A$15) &amp; "." &amp; RIGHT(BQ295,3)),
            IF(AND((--(INT('Data Sheet'!$A$15) &amp; "." &amp; RIGHT(BQ295,3))&gt;=--('Data Sheet'!$A$15)), (--(INT('Data Sheet'!$A$15) &amp; "." &amp; RIGHT(BQ295,3))&lt;=--('Data Sheet'!$B$15))),
                --(INT('Data Sheet'!$A$15) &amp; "." &amp; RIGHT(BQ295,3)),
                --(INT('Data Sheet'!$B$15) &amp; "." &amp; RIGHT(BQ295,3))
            )
        ),
        "OK"
    )
)</f>
        <v>OK</v>
      </c>
      <c r="R295" s="19"/>
      <c r="S295" s="19"/>
      <c r="T295" s="19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1"/>
      <c r="AU295" s="21"/>
      <c r="AV295" s="21"/>
      <c r="AW295" s="22"/>
      <c r="AX295" s="99"/>
      <c r="AY295" s="20"/>
      <c r="AZ295" s="20"/>
      <c r="BA295" s="22"/>
      <c r="BB295">
        <v>287</v>
      </c>
      <c r="BC295" s="80"/>
      <c r="BD295" s="80"/>
      <c r="BE295" s="80"/>
      <c r="BF295" s="80"/>
      <c r="BG295" s="32" t="str">
        <f t="shared" si="48"/>
        <v/>
      </c>
      <c r="BH295" s="78">
        <f t="shared" si="46"/>
        <v>0</v>
      </c>
      <c r="BI295" s="2">
        <f t="shared" si="49"/>
        <v>0</v>
      </c>
      <c r="BJ295" s="2">
        <f t="shared" si="50"/>
        <v>0</v>
      </c>
      <c r="BK295" s="2">
        <f t="shared" si="47"/>
        <v>0</v>
      </c>
    </row>
    <row r="296" spans="2:63" ht="15" customHeight="1" x14ac:dyDescent="0.25">
      <c r="B296" s="14">
        <v>288</v>
      </c>
      <c r="C296" s="95" t="str">
        <f t="shared" si="51"/>
        <v/>
      </c>
      <c r="D296" s="15" t="str">
        <f t="shared" si="45"/>
        <v>OK</v>
      </c>
      <c r="E296" s="16" t="e">
        <f>VLOOKUP('Data Sheet'!$B$8,'Data Sheet'!$I$2:$J$9,2,FALSE)</f>
        <v>#N/A</v>
      </c>
      <c r="F296" s="16" t="str">
        <f t="shared" si="52"/>
        <v/>
      </c>
      <c r="G296" s="103">
        <f t="shared" si="53"/>
        <v>0</v>
      </c>
      <c r="H296" s="17" t="s">
        <v>26</v>
      </c>
      <c r="I296" s="17" t="s">
        <v>26</v>
      </c>
      <c r="J296" s="17" t="str">
        <f>IF('Data Sheet'!$B$9="NC-50","N/A","OK")</f>
        <v>OK</v>
      </c>
      <c r="K296" s="17" t="str">
        <f>IF('Data Sheet'!$B$9="NC-50","N/A","OK")</f>
        <v>OK</v>
      </c>
      <c r="L296" s="17" t="str">
        <f t="shared" si="54"/>
        <v>OK</v>
      </c>
      <c r="M296" s="17" t="str">
        <f t="shared" si="55"/>
        <v>OK</v>
      </c>
      <c r="N296" s="18" t="str">
        <f>IF(BO296&lt;&gt;"",
    IF(INT('Data Sheet'!$A$19)=INT('Data Sheet'!$B$19),
        --(INT('Data Sheet'!$A$19) &amp; "." &amp; BO296),
        IF(AND((--(INT('Data Sheet'!$A$19) &amp; "." &amp; BO296)&gt;=--('Data Sheet'!$A$19)), (--(INT('Data Sheet'!$A$19) &amp; "." &amp; BO296)&lt;=--('Data Sheet'!$B$19))),
            --(INT('Data Sheet'!$A$19) &amp; "." &amp; BO296),
            --(INT('Data Sheet'!$B$19) &amp; "." &amp; BO296)
        )
    ),
    IF(BN296&lt;&gt;"",
        IF(INT('Data Sheet'!$A$19)=INT('Data Sheet'!$B$19),
            --(INT('Data Sheet'!$A$19) &amp; "." &amp; LEFT(BN296,3)),
            IF(AND((--(INT('Data Sheet'!$A$19) &amp; "." &amp; LEFT(BN296,3))&gt;=--('Data Sheet'!$A$19)), (--(INT('Data Sheet'!$A$19) &amp; "." &amp; LEFT(BN296,3))&lt;=--('Data Sheet'!$B$19))),
                --(INT('Data Sheet'!$A$19) &amp; "." &amp; LEFT(BN296,3)),
                --(INT('Data Sheet'!$B$19) &amp; "." &amp; LEFT(BN296,3))
            )
        ),
        "OK"
    )
)</f>
        <v>OK</v>
      </c>
      <c r="O296" s="23" t="str">
        <f>IF(BP296&lt;&gt;"",
    IF(INT('Data Sheet'!$A$19)=INT('Data Sheet'!$B$19),
        --(INT('Data Sheet'!$A$19) &amp; "." &amp; BP296),
        IF(AND((--(INT('Data Sheet'!$A$19) &amp; "." &amp; BP296)&gt;=--('Data Sheet'!$A$19)), (--(INT('Data Sheet'!$A$19) &amp; "." &amp; BP296)&lt;=--('Data Sheet'!$B$19))),
            --(INT('Data Sheet'!$A$19) &amp; "." &amp; BP296),
            --(INT('Data Sheet'!$B$19) &amp; "." &amp; BP296)
        )
    ),
    IF(BN296&lt;&gt;"",
        IF(INT('Data Sheet'!$A$19)=INT('Data Sheet'!$B$19),
            --(INT('Data Sheet'!$A$19) &amp; "." &amp; RIGHT(BN296,3)),
            IF(AND((--(INT('Data Sheet'!$A$19) &amp; "." &amp; RIGHT(BN296,3))&gt;=--('Data Sheet'!$A$19)), (--(INT('Data Sheet'!$A$19) &amp; "." &amp; RIGHT(BN296,3))&lt;=--('Data Sheet'!$B$19))),
                --(INT('Data Sheet'!$A$19) &amp; "." &amp; RIGHT(BN296,3)),
                --(INT('Data Sheet'!$B$19) &amp; "." &amp; RIGHT(BN296,3))
            )
        ),
        "OK"
    )
)</f>
        <v>OK</v>
      </c>
      <c r="P296" s="23" t="str">
        <f>IF(BR296&lt;&gt;"",
    IF(INT('Data Sheet'!$A$19)=INT('Data Sheet'!$B$15),
        --(INT('Data Sheet'!$A$15) &amp; "." &amp; BR296),
        IF(AND((--(INT('Data Sheet'!$A$15) &amp; "." &amp; BR296)&gt;=--('Data Sheet'!$A$15)), (--(INT('Data Sheet'!$A$15) &amp; "." &amp; BR296)&lt;=--('Data Sheet'!$B$15))),
            --(INT('Data Sheet'!$A$15) &amp; "." &amp; BR296),
            --(INT('Data Sheet'!$B$15) &amp; "." &amp; BR296)
        )
    ),
    IF(BQ296&lt;&gt;"",
        IF(INT('Data Sheet'!$A$15)=INT('Data Sheet'!$B$15),
            --(INT('Data Sheet'!$A$15) &amp; "." &amp; LEFT(BQ296,3)),
            IF(AND((--(INT('Data Sheet'!$A$15) &amp; "." &amp; LEFT(BQ296,3))&gt;=--('Data Sheet'!$A$15)), (--(INT('Data Sheet'!$A$15) &amp; "." &amp; LEFT(BQ296,3))&lt;=--('Data Sheet'!$B$15))),
                --(INT('Data Sheet'!$A$15) &amp; "." &amp; LEFT(BQ296,3)),
                --(INT('Data Sheet'!$B$15) &amp; "." &amp; LEFT(BQ296,3))
            )
        ),
        "OK"
    )
)</f>
        <v>OK</v>
      </c>
      <c r="Q296" s="23" t="str">
        <f>IF(BS296&lt;&gt;"",
    IF(INT('Data Sheet'!$A$19)=INT('Data Sheet'!$B$15),
        --(INT('Data Sheet'!$A$15) &amp; "." &amp; BS296),
        IF(AND((--(INT('Data Sheet'!$A$15) &amp; "." &amp; BS296)&gt;=--('Data Sheet'!$A$15)), (--(INT('Data Sheet'!$A$15) &amp; "." &amp; BS296)&lt;=--('Data Sheet'!$B$15))),
            --(INT('Data Sheet'!$A$15) &amp; "." &amp; BS296),
            --(INT('Data Sheet'!$B$15) &amp; "." &amp; BS296)
        )
    ),
    IF(BQ296&lt;&gt;"",
        IF(INT('Data Sheet'!$A$15)=INT('Data Sheet'!$B$15),
            --(INT('Data Sheet'!$A$15) &amp; "." &amp; RIGHT(BQ296,3)),
            IF(AND((--(INT('Data Sheet'!$A$15) &amp; "." &amp; RIGHT(BQ296,3))&gt;=--('Data Sheet'!$A$15)), (--(INT('Data Sheet'!$A$15) &amp; "." &amp; RIGHT(BQ296,3))&lt;=--('Data Sheet'!$B$15))),
                --(INT('Data Sheet'!$A$15) &amp; "." &amp; RIGHT(BQ296,3)),
                --(INT('Data Sheet'!$B$15) &amp; "." &amp; RIGHT(BQ296,3))
            )
        ),
        "OK"
    )
)</f>
        <v>OK</v>
      </c>
      <c r="R296" s="19"/>
      <c r="S296" s="19"/>
      <c r="T296" s="19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1"/>
      <c r="AU296" s="21"/>
      <c r="AV296" s="21"/>
      <c r="AW296" s="22"/>
      <c r="AX296" s="99"/>
      <c r="AY296" s="20"/>
      <c r="AZ296" s="20"/>
      <c r="BA296" s="22"/>
      <c r="BB296">
        <v>288</v>
      </c>
      <c r="BC296" s="80"/>
      <c r="BD296" s="80"/>
      <c r="BE296" s="80"/>
      <c r="BF296" s="80"/>
      <c r="BG296" s="32" t="str">
        <f t="shared" si="48"/>
        <v/>
      </c>
      <c r="BH296" s="78">
        <f t="shared" si="46"/>
        <v>0</v>
      </c>
      <c r="BI296" s="2">
        <f t="shared" si="49"/>
        <v>0</v>
      </c>
      <c r="BJ296" s="2">
        <f t="shared" si="50"/>
        <v>0</v>
      </c>
      <c r="BK296" s="2">
        <f t="shared" si="47"/>
        <v>0</v>
      </c>
    </row>
    <row r="297" spans="2:63" ht="15" customHeight="1" x14ac:dyDescent="0.25">
      <c r="B297" s="14">
        <v>289</v>
      </c>
      <c r="C297" s="95" t="str">
        <f t="shared" si="51"/>
        <v/>
      </c>
      <c r="D297" s="15" t="str">
        <f t="shared" si="45"/>
        <v>OK</v>
      </c>
      <c r="E297" s="16" t="e">
        <f>VLOOKUP('Data Sheet'!$B$8,'Data Sheet'!$I$2:$J$9,2,FALSE)</f>
        <v>#N/A</v>
      </c>
      <c r="F297" s="16" t="str">
        <f t="shared" si="52"/>
        <v/>
      </c>
      <c r="G297" s="103">
        <f t="shared" si="53"/>
        <v>0</v>
      </c>
      <c r="H297" s="17" t="s">
        <v>26</v>
      </c>
      <c r="I297" s="17" t="s">
        <v>26</v>
      </c>
      <c r="J297" s="17" t="str">
        <f>IF('Data Sheet'!$B$9="NC-50","N/A","OK")</f>
        <v>OK</v>
      </c>
      <c r="K297" s="17" t="str">
        <f>IF('Data Sheet'!$B$9="NC-50","N/A","OK")</f>
        <v>OK</v>
      </c>
      <c r="L297" s="17" t="str">
        <f t="shared" si="54"/>
        <v>OK</v>
      </c>
      <c r="M297" s="17" t="str">
        <f t="shared" si="55"/>
        <v>OK</v>
      </c>
      <c r="N297" s="18" t="str">
        <f>IF(BO297&lt;&gt;"",
    IF(INT('Data Sheet'!$A$19)=INT('Data Sheet'!$B$19),
        --(INT('Data Sheet'!$A$19) &amp; "." &amp; BO297),
        IF(AND((--(INT('Data Sheet'!$A$19) &amp; "." &amp; BO297)&gt;=--('Data Sheet'!$A$19)), (--(INT('Data Sheet'!$A$19) &amp; "." &amp; BO297)&lt;=--('Data Sheet'!$B$19))),
            --(INT('Data Sheet'!$A$19) &amp; "." &amp; BO297),
            --(INT('Data Sheet'!$B$19) &amp; "." &amp; BO297)
        )
    ),
    IF(BN297&lt;&gt;"",
        IF(INT('Data Sheet'!$A$19)=INT('Data Sheet'!$B$19),
            --(INT('Data Sheet'!$A$19) &amp; "." &amp; LEFT(BN297,3)),
            IF(AND((--(INT('Data Sheet'!$A$19) &amp; "." &amp; LEFT(BN297,3))&gt;=--('Data Sheet'!$A$19)), (--(INT('Data Sheet'!$A$19) &amp; "." &amp; LEFT(BN297,3))&lt;=--('Data Sheet'!$B$19))),
                --(INT('Data Sheet'!$A$19) &amp; "." &amp; LEFT(BN297,3)),
                --(INT('Data Sheet'!$B$19) &amp; "." &amp; LEFT(BN297,3))
            )
        ),
        "OK"
    )
)</f>
        <v>OK</v>
      </c>
      <c r="O297" s="23" t="str">
        <f>IF(BP297&lt;&gt;"",
    IF(INT('Data Sheet'!$A$19)=INT('Data Sheet'!$B$19),
        --(INT('Data Sheet'!$A$19) &amp; "." &amp; BP297),
        IF(AND((--(INT('Data Sheet'!$A$19) &amp; "." &amp; BP297)&gt;=--('Data Sheet'!$A$19)), (--(INT('Data Sheet'!$A$19) &amp; "." &amp; BP297)&lt;=--('Data Sheet'!$B$19))),
            --(INT('Data Sheet'!$A$19) &amp; "." &amp; BP297),
            --(INT('Data Sheet'!$B$19) &amp; "." &amp; BP297)
        )
    ),
    IF(BN297&lt;&gt;"",
        IF(INT('Data Sheet'!$A$19)=INT('Data Sheet'!$B$19),
            --(INT('Data Sheet'!$A$19) &amp; "." &amp; RIGHT(BN297,3)),
            IF(AND((--(INT('Data Sheet'!$A$19) &amp; "." &amp; RIGHT(BN297,3))&gt;=--('Data Sheet'!$A$19)), (--(INT('Data Sheet'!$A$19) &amp; "." &amp; RIGHT(BN297,3))&lt;=--('Data Sheet'!$B$19))),
                --(INT('Data Sheet'!$A$19) &amp; "." &amp; RIGHT(BN297,3)),
                --(INT('Data Sheet'!$B$19) &amp; "." &amp; RIGHT(BN297,3))
            )
        ),
        "OK"
    )
)</f>
        <v>OK</v>
      </c>
      <c r="P297" s="23" t="str">
        <f>IF(BR297&lt;&gt;"",
    IF(INT('Data Sheet'!$A$19)=INT('Data Sheet'!$B$15),
        --(INT('Data Sheet'!$A$15) &amp; "." &amp; BR297),
        IF(AND((--(INT('Data Sheet'!$A$15) &amp; "." &amp; BR297)&gt;=--('Data Sheet'!$A$15)), (--(INT('Data Sheet'!$A$15) &amp; "." &amp; BR297)&lt;=--('Data Sheet'!$B$15))),
            --(INT('Data Sheet'!$A$15) &amp; "." &amp; BR297),
            --(INT('Data Sheet'!$B$15) &amp; "." &amp; BR297)
        )
    ),
    IF(BQ297&lt;&gt;"",
        IF(INT('Data Sheet'!$A$15)=INT('Data Sheet'!$B$15),
            --(INT('Data Sheet'!$A$15) &amp; "." &amp; LEFT(BQ297,3)),
            IF(AND((--(INT('Data Sheet'!$A$15) &amp; "." &amp; LEFT(BQ297,3))&gt;=--('Data Sheet'!$A$15)), (--(INT('Data Sheet'!$A$15) &amp; "." &amp; LEFT(BQ297,3))&lt;=--('Data Sheet'!$B$15))),
                --(INT('Data Sheet'!$A$15) &amp; "." &amp; LEFT(BQ297,3)),
                --(INT('Data Sheet'!$B$15) &amp; "." &amp; LEFT(BQ297,3))
            )
        ),
        "OK"
    )
)</f>
        <v>OK</v>
      </c>
      <c r="Q297" s="23" t="str">
        <f>IF(BS297&lt;&gt;"",
    IF(INT('Data Sheet'!$A$19)=INT('Data Sheet'!$B$15),
        --(INT('Data Sheet'!$A$15) &amp; "." &amp; BS297),
        IF(AND((--(INT('Data Sheet'!$A$15) &amp; "." &amp; BS297)&gt;=--('Data Sheet'!$A$15)), (--(INT('Data Sheet'!$A$15) &amp; "." &amp; BS297)&lt;=--('Data Sheet'!$B$15))),
            --(INT('Data Sheet'!$A$15) &amp; "." &amp; BS297),
            --(INT('Data Sheet'!$B$15) &amp; "." &amp; BS297)
        )
    ),
    IF(BQ297&lt;&gt;"",
        IF(INT('Data Sheet'!$A$15)=INT('Data Sheet'!$B$15),
            --(INT('Data Sheet'!$A$15) &amp; "." &amp; RIGHT(BQ297,3)),
            IF(AND((--(INT('Data Sheet'!$A$15) &amp; "." &amp; RIGHT(BQ297,3))&gt;=--('Data Sheet'!$A$15)), (--(INT('Data Sheet'!$A$15) &amp; "." &amp; RIGHT(BQ297,3))&lt;=--('Data Sheet'!$B$15))),
                --(INT('Data Sheet'!$A$15) &amp; "." &amp; RIGHT(BQ297,3)),
                --(INT('Data Sheet'!$B$15) &amp; "." &amp; RIGHT(BQ297,3))
            )
        ),
        "OK"
    )
)</f>
        <v>OK</v>
      </c>
      <c r="R297" s="19"/>
      <c r="S297" s="19"/>
      <c r="T297" s="19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1"/>
      <c r="AU297" s="21"/>
      <c r="AV297" s="21"/>
      <c r="AW297" s="22"/>
      <c r="AX297" s="99"/>
      <c r="AY297" s="20"/>
      <c r="AZ297" s="20"/>
      <c r="BA297" s="22"/>
      <c r="BB297">
        <v>289</v>
      </c>
      <c r="BC297" s="80"/>
      <c r="BD297" s="80"/>
      <c r="BE297" s="80"/>
      <c r="BF297" s="80"/>
      <c r="BG297" s="32" t="str">
        <f t="shared" si="48"/>
        <v/>
      </c>
      <c r="BH297" s="78">
        <f t="shared" si="46"/>
        <v>0</v>
      </c>
      <c r="BI297" s="2">
        <f t="shared" si="49"/>
        <v>0</v>
      </c>
      <c r="BJ297" s="2">
        <f t="shared" si="50"/>
        <v>0</v>
      </c>
      <c r="BK297" s="2">
        <f t="shared" si="47"/>
        <v>0</v>
      </c>
    </row>
    <row r="298" spans="2:63" ht="15" customHeight="1" x14ac:dyDescent="0.25">
      <c r="B298" s="14">
        <v>290</v>
      </c>
      <c r="C298" s="95" t="str">
        <f t="shared" si="51"/>
        <v/>
      </c>
      <c r="D298" s="15" t="str">
        <f t="shared" si="45"/>
        <v>OK</v>
      </c>
      <c r="E298" s="16" t="e">
        <f>VLOOKUP('Data Sheet'!$B$8,'Data Sheet'!$I$2:$J$9,2,FALSE)</f>
        <v>#N/A</v>
      </c>
      <c r="F298" s="16" t="str">
        <f t="shared" si="52"/>
        <v/>
      </c>
      <c r="G298" s="103">
        <f t="shared" si="53"/>
        <v>0</v>
      </c>
      <c r="H298" s="17" t="s">
        <v>26</v>
      </c>
      <c r="I298" s="17" t="s">
        <v>26</v>
      </c>
      <c r="J298" s="17" t="str">
        <f>IF('Data Sheet'!$B$9="NC-50","N/A","OK")</f>
        <v>OK</v>
      </c>
      <c r="K298" s="17" t="str">
        <f>IF('Data Sheet'!$B$9="NC-50","N/A","OK")</f>
        <v>OK</v>
      </c>
      <c r="L298" s="17" t="str">
        <f t="shared" si="54"/>
        <v>OK</v>
      </c>
      <c r="M298" s="17" t="str">
        <f t="shared" si="55"/>
        <v>OK</v>
      </c>
      <c r="N298" s="18" t="str">
        <f>IF(BO298&lt;&gt;"",
    IF(INT('Data Sheet'!$A$19)=INT('Data Sheet'!$B$19),
        --(INT('Data Sheet'!$A$19) &amp; "." &amp; BO298),
        IF(AND((--(INT('Data Sheet'!$A$19) &amp; "." &amp; BO298)&gt;=--('Data Sheet'!$A$19)), (--(INT('Data Sheet'!$A$19) &amp; "." &amp; BO298)&lt;=--('Data Sheet'!$B$19))),
            --(INT('Data Sheet'!$A$19) &amp; "." &amp; BO298),
            --(INT('Data Sheet'!$B$19) &amp; "." &amp; BO298)
        )
    ),
    IF(BN298&lt;&gt;"",
        IF(INT('Data Sheet'!$A$19)=INT('Data Sheet'!$B$19),
            --(INT('Data Sheet'!$A$19) &amp; "." &amp; LEFT(BN298,3)),
            IF(AND((--(INT('Data Sheet'!$A$19) &amp; "." &amp; LEFT(BN298,3))&gt;=--('Data Sheet'!$A$19)), (--(INT('Data Sheet'!$A$19) &amp; "." &amp; LEFT(BN298,3))&lt;=--('Data Sheet'!$B$19))),
                --(INT('Data Sheet'!$A$19) &amp; "." &amp; LEFT(BN298,3)),
                --(INT('Data Sheet'!$B$19) &amp; "." &amp; LEFT(BN298,3))
            )
        ),
        "OK"
    )
)</f>
        <v>OK</v>
      </c>
      <c r="O298" s="23" t="str">
        <f>IF(BP298&lt;&gt;"",
    IF(INT('Data Sheet'!$A$19)=INT('Data Sheet'!$B$19),
        --(INT('Data Sheet'!$A$19) &amp; "." &amp; BP298),
        IF(AND((--(INT('Data Sheet'!$A$19) &amp; "." &amp; BP298)&gt;=--('Data Sheet'!$A$19)), (--(INT('Data Sheet'!$A$19) &amp; "." &amp; BP298)&lt;=--('Data Sheet'!$B$19))),
            --(INT('Data Sheet'!$A$19) &amp; "." &amp; BP298),
            --(INT('Data Sheet'!$B$19) &amp; "." &amp; BP298)
        )
    ),
    IF(BN298&lt;&gt;"",
        IF(INT('Data Sheet'!$A$19)=INT('Data Sheet'!$B$19),
            --(INT('Data Sheet'!$A$19) &amp; "." &amp; RIGHT(BN298,3)),
            IF(AND((--(INT('Data Sheet'!$A$19) &amp; "." &amp; RIGHT(BN298,3))&gt;=--('Data Sheet'!$A$19)), (--(INT('Data Sheet'!$A$19) &amp; "." &amp; RIGHT(BN298,3))&lt;=--('Data Sheet'!$B$19))),
                --(INT('Data Sheet'!$A$19) &amp; "." &amp; RIGHT(BN298,3)),
                --(INT('Data Sheet'!$B$19) &amp; "." &amp; RIGHT(BN298,3))
            )
        ),
        "OK"
    )
)</f>
        <v>OK</v>
      </c>
      <c r="P298" s="23" t="str">
        <f>IF(BR298&lt;&gt;"",
    IF(INT('Data Sheet'!$A$19)=INT('Data Sheet'!$B$15),
        --(INT('Data Sheet'!$A$15) &amp; "." &amp; BR298),
        IF(AND((--(INT('Data Sheet'!$A$15) &amp; "." &amp; BR298)&gt;=--('Data Sheet'!$A$15)), (--(INT('Data Sheet'!$A$15) &amp; "." &amp; BR298)&lt;=--('Data Sheet'!$B$15))),
            --(INT('Data Sheet'!$A$15) &amp; "." &amp; BR298),
            --(INT('Data Sheet'!$B$15) &amp; "." &amp; BR298)
        )
    ),
    IF(BQ298&lt;&gt;"",
        IF(INT('Data Sheet'!$A$15)=INT('Data Sheet'!$B$15),
            --(INT('Data Sheet'!$A$15) &amp; "." &amp; LEFT(BQ298,3)),
            IF(AND((--(INT('Data Sheet'!$A$15) &amp; "." &amp; LEFT(BQ298,3))&gt;=--('Data Sheet'!$A$15)), (--(INT('Data Sheet'!$A$15) &amp; "." &amp; LEFT(BQ298,3))&lt;=--('Data Sheet'!$B$15))),
                --(INT('Data Sheet'!$A$15) &amp; "." &amp; LEFT(BQ298,3)),
                --(INT('Data Sheet'!$B$15) &amp; "." &amp; LEFT(BQ298,3))
            )
        ),
        "OK"
    )
)</f>
        <v>OK</v>
      </c>
      <c r="Q298" s="23" t="str">
        <f>IF(BS298&lt;&gt;"",
    IF(INT('Data Sheet'!$A$19)=INT('Data Sheet'!$B$15),
        --(INT('Data Sheet'!$A$15) &amp; "." &amp; BS298),
        IF(AND((--(INT('Data Sheet'!$A$15) &amp; "." &amp; BS298)&gt;=--('Data Sheet'!$A$15)), (--(INT('Data Sheet'!$A$15) &amp; "." &amp; BS298)&lt;=--('Data Sheet'!$B$15))),
            --(INT('Data Sheet'!$A$15) &amp; "." &amp; BS298),
            --(INT('Data Sheet'!$B$15) &amp; "." &amp; BS298)
        )
    ),
    IF(BQ298&lt;&gt;"",
        IF(INT('Data Sheet'!$A$15)=INT('Data Sheet'!$B$15),
            --(INT('Data Sheet'!$A$15) &amp; "." &amp; RIGHT(BQ298,3)),
            IF(AND((--(INT('Data Sheet'!$A$15) &amp; "." &amp; RIGHT(BQ298,3))&gt;=--('Data Sheet'!$A$15)), (--(INT('Data Sheet'!$A$15) &amp; "." &amp; RIGHT(BQ298,3))&lt;=--('Data Sheet'!$B$15))),
                --(INT('Data Sheet'!$A$15) &amp; "." &amp; RIGHT(BQ298,3)),
                --(INT('Data Sheet'!$B$15) &amp; "." &amp; RIGHT(BQ298,3))
            )
        ),
        "OK"
    )
)</f>
        <v>OK</v>
      </c>
      <c r="R298" s="19"/>
      <c r="S298" s="19"/>
      <c r="T298" s="19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1"/>
      <c r="AU298" s="21"/>
      <c r="AV298" s="21"/>
      <c r="AW298" s="22"/>
      <c r="AX298" s="99"/>
      <c r="AY298" s="20"/>
      <c r="AZ298" s="20"/>
      <c r="BA298" s="22"/>
      <c r="BB298">
        <v>290</v>
      </c>
      <c r="BC298" s="80"/>
      <c r="BD298" s="80"/>
      <c r="BE298" s="80"/>
      <c r="BF298" s="80"/>
      <c r="BG298" s="32" t="str">
        <f t="shared" si="48"/>
        <v/>
      </c>
      <c r="BH298" s="78">
        <f t="shared" si="46"/>
        <v>0</v>
      </c>
      <c r="BI298" s="2">
        <f t="shared" si="49"/>
        <v>0</v>
      </c>
      <c r="BJ298" s="2">
        <f t="shared" si="50"/>
        <v>0</v>
      </c>
      <c r="BK298" s="2">
        <f t="shared" si="47"/>
        <v>0</v>
      </c>
    </row>
    <row r="299" spans="2:63" ht="15" customHeight="1" x14ac:dyDescent="0.25">
      <c r="B299" s="14">
        <v>291</v>
      </c>
      <c r="C299" s="95" t="str">
        <f t="shared" si="51"/>
        <v/>
      </c>
      <c r="D299" s="15" t="str">
        <f t="shared" si="45"/>
        <v>OK</v>
      </c>
      <c r="E299" s="16" t="e">
        <f>VLOOKUP('Data Sheet'!$B$8,'Data Sheet'!$I$2:$J$9,2,FALSE)</f>
        <v>#N/A</v>
      </c>
      <c r="F299" s="16" t="str">
        <f t="shared" si="52"/>
        <v/>
      </c>
      <c r="G299" s="103">
        <f t="shared" si="53"/>
        <v>0</v>
      </c>
      <c r="H299" s="17" t="s">
        <v>26</v>
      </c>
      <c r="I299" s="17" t="s">
        <v>26</v>
      </c>
      <c r="J299" s="17" t="str">
        <f>IF('Data Sheet'!$B$9="NC-50","N/A","OK")</f>
        <v>OK</v>
      </c>
      <c r="K299" s="17" t="str">
        <f>IF('Data Sheet'!$B$9="NC-50","N/A","OK")</f>
        <v>OK</v>
      </c>
      <c r="L299" s="17" t="str">
        <f t="shared" si="54"/>
        <v>OK</v>
      </c>
      <c r="M299" s="17" t="str">
        <f t="shared" si="55"/>
        <v>OK</v>
      </c>
      <c r="N299" s="18" t="str">
        <f>IF(BO299&lt;&gt;"",
    IF(INT('Data Sheet'!$A$19)=INT('Data Sheet'!$B$19),
        --(INT('Data Sheet'!$A$19) &amp; "." &amp; BO299),
        IF(AND((--(INT('Data Sheet'!$A$19) &amp; "." &amp; BO299)&gt;=--('Data Sheet'!$A$19)), (--(INT('Data Sheet'!$A$19) &amp; "." &amp; BO299)&lt;=--('Data Sheet'!$B$19))),
            --(INT('Data Sheet'!$A$19) &amp; "." &amp; BO299),
            --(INT('Data Sheet'!$B$19) &amp; "." &amp; BO299)
        )
    ),
    IF(BN299&lt;&gt;"",
        IF(INT('Data Sheet'!$A$19)=INT('Data Sheet'!$B$19),
            --(INT('Data Sheet'!$A$19) &amp; "." &amp; LEFT(BN299,3)),
            IF(AND((--(INT('Data Sheet'!$A$19) &amp; "." &amp; LEFT(BN299,3))&gt;=--('Data Sheet'!$A$19)), (--(INT('Data Sheet'!$A$19) &amp; "." &amp; LEFT(BN299,3))&lt;=--('Data Sheet'!$B$19))),
                --(INT('Data Sheet'!$A$19) &amp; "." &amp; LEFT(BN299,3)),
                --(INT('Data Sheet'!$B$19) &amp; "." &amp; LEFT(BN299,3))
            )
        ),
        "OK"
    )
)</f>
        <v>OK</v>
      </c>
      <c r="O299" s="23" t="str">
        <f>IF(BP299&lt;&gt;"",
    IF(INT('Data Sheet'!$A$19)=INT('Data Sheet'!$B$19),
        --(INT('Data Sheet'!$A$19) &amp; "." &amp; BP299),
        IF(AND((--(INT('Data Sheet'!$A$19) &amp; "." &amp; BP299)&gt;=--('Data Sheet'!$A$19)), (--(INT('Data Sheet'!$A$19) &amp; "." &amp; BP299)&lt;=--('Data Sheet'!$B$19))),
            --(INT('Data Sheet'!$A$19) &amp; "." &amp; BP299),
            --(INT('Data Sheet'!$B$19) &amp; "." &amp; BP299)
        )
    ),
    IF(BN299&lt;&gt;"",
        IF(INT('Data Sheet'!$A$19)=INT('Data Sheet'!$B$19),
            --(INT('Data Sheet'!$A$19) &amp; "." &amp; RIGHT(BN299,3)),
            IF(AND((--(INT('Data Sheet'!$A$19) &amp; "." &amp; RIGHT(BN299,3))&gt;=--('Data Sheet'!$A$19)), (--(INT('Data Sheet'!$A$19) &amp; "." &amp; RIGHT(BN299,3))&lt;=--('Data Sheet'!$B$19))),
                --(INT('Data Sheet'!$A$19) &amp; "." &amp; RIGHT(BN299,3)),
                --(INT('Data Sheet'!$B$19) &amp; "." &amp; RIGHT(BN299,3))
            )
        ),
        "OK"
    )
)</f>
        <v>OK</v>
      </c>
      <c r="P299" s="23" t="str">
        <f>IF(BR299&lt;&gt;"",
    IF(INT('Data Sheet'!$A$19)=INT('Data Sheet'!$B$15),
        --(INT('Data Sheet'!$A$15) &amp; "." &amp; BR299),
        IF(AND((--(INT('Data Sheet'!$A$15) &amp; "." &amp; BR299)&gt;=--('Data Sheet'!$A$15)), (--(INT('Data Sheet'!$A$15) &amp; "." &amp; BR299)&lt;=--('Data Sheet'!$B$15))),
            --(INT('Data Sheet'!$A$15) &amp; "." &amp; BR299),
            --(INT('Data Sheet'!$B$15) &amp; "." &amp; BR299)
        )
    ),
    IF(BQ299&lt;&gt;"",
        IF(INT('Data Sheet'!$A$15)=INT('Data Sheet'!$B$15),
            --(INT('Data Sheet'!$A$15) &amp; "." &amp; LEFT(BQ299,3)),
            IF(AND((--(INT('Data Sheet'!$A$15) &amp; "." &amp; LEFT(BQ299,3))&gt;=--('Data Sheet'!$A$15)), (--(INT('Data Sheet'!$A$15) &amp; "." &amp; LEFT(BQ299,3))&lt;=--('Data Sheet'!$B$15))),
                --(INT('Data Sheet'!$A$15) &amp; "." &amp; LEFT(BQ299,3)),
                --(INT('Data Sheet'!$B$15) &amp; "." &amp; LEFT(BQ299,3))
            )
        ),
        "OK"
    )
)</f>
        <v>OK</v>
      </c>
      <c r="Q299" s="23" t="str">
        <f>IF(BS299&lt;&gt;"",
    IF(INT('Data Sheet'!$A$19)=INT('Data Sheet'!$B$15),
        --(INT('Data Sheet'!$A$15) &amp; "." &amp; BS299),
        IF(AND((--(INT('Data Sheet'!$A$15) &amp; "." &amp; BS299)&gt;=--('Data Sheet'!$A$15)), (--(INT('Data Sheet'!$A$15) &amp; "." &amp; BS299)&lt;=--('Data Sheet'!$B$15))),
            --(INT('Data Sheet'!$A$15) &amp; "." &amp; BS299),
            --(INT('Data Sheet'!$B$15) &amp; "." &amp; BS299)
        )
    ),
    IF(BQ299&lt;&gt;"",
        IF(INT('Data Sheet'!$A$15)=INT('Data Sheet'!$B$15),
            --(INT('Data Sheet'!$A$15) &amp; "." &amp; RIGHT(BQ299,3)),
            IF(AND((--(INT('Data Sheet'!$A$15) &amp; "." &amp; RIGHT(BQ299,3))&gt;=--('Data Sheet'!$A$15)), (--(INT('Data Sheet'!$A$15) &amp; "." &amp; RIGHT(BQ299,3))&lt;=--('Data Sheet'!$B$15))),
                --(INT('Data Sheet'!$A$15) &amp; "." &amp; RIGHT(BQ299,3)),
                --(INT('Data Sheet'!$B$15) &amp; "." &amp; RIGHT(BQ299,3))
            )
        ),
        "OK"
    )
)</f>
        <v>OK</v>
      </c>
      <c r="R299" s="19"/>
      <c r="S299" s="19"/>
      <c r="T299" s="19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1"/>
      <c r="AU299" s="21"/>
      <c r="AV299" s="21"/>
      <c r="AW299" s="22"/>
      <c r="AX299" s="99"/>
      <c r="AY299" s="20"/>
      <c r="AZ299" s="20"/>
      <c r="BA299" s="22"/>
      <c r="BB299">
        <v>291</v>
      </c>
      <c r="BC299" s="80"/>
      <c r="BD299" s="80"/>
      <c r="BE299" s="80"/>
      <c r="BF299" s="80"/>
      <c r="BG299" s="32" t="str">
        <f t="shared" si="48"/>
        <v/>
      </c>
      <c r="BH299" s="78">
        <f t="shared" si="46"/>
        <v>0</v>
      </c>
      <c r="BI299" s="2">
        <f t="shared" si="49"/>
        <v>0</v>
      </c>
      <c r="BJ299" s="2">
        <f t="shared" si="50"/>
        <v>0</v>
      </c>
      <c r="BK299" s="2">
        <f t="shared" si="47"/>
        <v>0</v>
      </c>
    </row>
    <row r="300" spans="2:63" ht="15" customHeight="1" x14ac:dyDescent="0.25">
      <c r="B300" s="14">
        <v>292</v>
      </c>
      <c r="C300" s="95" t="str">
        <f t="shared" si="51"/>
        <v/>
      </c>
      <c r="D300" s="15" t="str">
        <f t="shared" si="45"/>
        <v>OK</v>
      </c>
      <c r="E300" s="16" t="e">
        <f>VLOOKUP('Data Sheet'!$B$8,'Data Sheet'!$I$2:$J$9,2,FALSE)</f>
        <v>#N/A</v>
      </c>
      <c r="F300" s="16" t="str">
        <f t="shared" si="52"/>
        <v/>
      </c>
      <c r="G300" s="103">
        <f t="shared" si="53"/>
        <v>0</v>
      </c>
      <c r="H300" s="17" t="s">
        <v>26</v>
      </c>
      <c r="I300" s="17" t="s">
        <v>26</v>
      </c>
      <c r="J300" s="17" t="str">
        <f>IF('Data Sheet'!$B$9="NC-50","N/A","OK")</f>
        <v>OK</v>
      </c>
      <c r="K300" s="17" t="str">
        <f>IF('Data Sheet'!$B$9="NC-50","N/A","OK")</f>
        <v>OK</v>
      </c>
      <c r="L300" s="17" t="str">
        <f t="shared" si="54"/>
        <v>OK</v>
      </c>
      <c r="M300" s="17" t="str">
        <f t="shared" si="55"/>
        <v>OK</v>
      </c>
      <c r="N300" s="18" t="str">
        <f>IF(BO300&lt;&gt;"",
    IF(INT('Data Sheet'!$A$19)=INT('Data Sheet'!$B$19),
        --(INT('Data Sheet'!$A$19) &amp; "." &amp; BO300),
        IF(AND((--(INT('Data Sheet'!$A$19) &amp; "." &amp; BO300)&gt;=--('Data Sheet'!$A$19)), (--(INT('Data Sheet'!$A$19) &amp; "." &amp; BO300)&lt;=--('Data Sheet'!$B$19))),
            --(INT('Data Sheet'!$A$19) &amp; "." &amp; BO300),
            --(INT('Data Sheet'!$B$19) &amp; "." &amp; BO300)
        )
    ),
    IF(BN300&lt;&gt;"",
        IF(INT('Data Sheet'!$A$19)=INT('Data Sheet'!$B$19),
            --(INT('Data Sheet'!$A$19) &amp; "." &amp; LEFT(BN300,3)),
            IF(AND((--(INT('Data Sheet'!$A$19) &amp; "." &amp; LEFT(BN300,3))&gt;=--('Data Sheet'!$A$19)), (--(INT('Data Sheet'!$A$19) &amp; "." &amp; LEFT(BN300,3))&lt;=--('Data Sheet'!$B$19))),
                --(INT('Data Sheet'!$A$19) &amp; "." &amp; LEFT(BN300,3)),
                --(INT('Data Sheet'!$B$19) &amp; "." &amp; LEFT(BN300,3))
            )
        ),
        "OK"
    )
)</f>
        <v>OK</v>
      </c>
      <c r="O300" s="23" t="str">
        <f>IF(BP300&lt;&gt;"",
    IF(INT('Data Sheet'!$A$19)=INT('Data Sheet'!$B$19),
        --(INT('Data Sheet'!$A$19) &amp; "." &amp; BP300),
        IF(AND((--(INT('Data Sheet'!$A$19) &amp; "." &amp; BP300)&gt;=--('Data Sheet'!$A$19)), (--(INT('Data Sheet'!$A$19) &amp; "." &amp; BP300)&lt;=--('Data Sheet'!$B$19))),
            --(INT('Data Sheet'!$A$19) &amp; "." &amp; BP300),
            --(INT('Data Sheet'!$B$19) &amp; "." &amp; BP300)
        )
    ),
    IF(BN300&lt;&gt;"",
        IF(INT('Data Sheet'!$A$19)=INT('Data Sheet'!$B$19),
            --(INT('Data Sheet'!$A$19) &amp; "." &amp; RIGHT(BN300,3)),
            IF(AND((--(INT('Data Sheet'!$A$19) &amp; "." &amp; RIGHT(BN300,3))&gt;=--('Data Sheet'!$A$19)), (--(INT('Data Sheet'!$A$19) &amp; "." &amp; RIGHT(BN300,3))&lt;=--('Data Sheet'!$B$19))),
                --(INT('Data Sheet'!$A$19) &amp; "." &amp; RIGHT(BN300,3)),
                --(INT('Data Sheet'!$B$19) &amp; "." &amp; RIGHT(BN300,3))
            )
        ),
        "OK"
    )
)</f>
        <v>OK</v>
      </c>
      <c r="P300" s="23" t="str">
        <f>IF(BR300&lt;&gt;"",
    IF(INT('Data Sheet'!$A$19)=INT('Data Sheet'!$B$15),
        --(INT('Data Sheet'!$A$15) &amp; "." &amp; BR300),
        IF(AND((--(INT('Data Sheet'!$A$15) &amp; "." &amp; BR300)&gt;=--('Data Sheet'!$A$15)), (--(INT('Data Sheet'!$A$15) &amp; "." &amp; BR300)&lt;=--('Data Sheet'!$B$15))),
            --(INT('Data Sheet'!$A$15) &amp; "." &amp; BR300),
            --(INT('Data Sheet'!$B$15) &amp; "." &amp; BR300)
        )
    ),
    IF(BQ300&lt;&gt;"",
        IF(INT('Data Sheet'!$A$15)=INT('Data Sheet'!$B$15),
            --(INT('Data Sheet'!$A$15) &amp; "." &amp; LEFT(BQ300,3)),
            IF(AND((--(INT('Data Sheet'!$A$15) &amp; "." &amp; LEFT(BQ300,3))&gt;=--('Data Sheet'!$A$15)), (--(INT('Data Sheet'!$A$15) &amp; "." &amp; LEFT(BQ300,3))&lt;=--('Data Sheet'!$B$15))),
                --(INT('Data Sheet'!$A$15) &amp; "." &amp; LEFT(BQ300,3)),
                --(INT('Data Sheet'!$B$15) &amp; "." &amp; LEFT(BQ300,3))
            )
        ),
        "OK"
    )
)</f>
        <v>OK</v>
      </c>
      <c r="Q300" s="23" t="str">
        <f>IF(BS300&lt;&gt;"",
    IF(INT('Data Sheet'!$A$19)=INT('Data Sheet'!$B$15),
        --(INT('Data Sheet'!$A$15) &amp; "." &amp; BS300),
        IF(AND((--(INT('Data Sheet'!$A$15) &amp; "." &amp; BS300)&gt;=--('Data Sheet'!$A$15)), (--(INT('Data Sheet'!$A$15) &amp; "." &amp; BS300)&lt;=--('Data Sheet'!$B$15))),
            --(INT('Data Sheet'!$A$15) &amp; "." &amp; BS300),
            --(INT('Data Sheet'!$B$15) &amp; "." &amp; BS300)
        )
    ),
    IF(BQ300&lt;&gt;"",
        IF(INT('Data Sheet'!$A$15)=INT('Data Sheet'!$B$15),
            --(INT('Data Sheet'!$A$15) &amp; "." &amp; RIGHT(BQ300,3)),
            IF(AND((--(INT('Data Sheet'!$A$15) &amp; "." &amp; RIGHT(BQ300,3))&gt;=--('Data Sheet'!$A$15)), (--(INT('Data Sheet'!$A$15) &amp; "." &amp; RIGHT(BQ300,3))&lt;=--('Data Sheet'!$B$15))),
                --(INT('Data Sheet'!$A$15) &amp; "." &amp; RIGHT(BQ300,3)),
                --(INT('Data Sheet'!$B$15) &amp; "." &amp; RIGHT(BQ300,3))
            )
        ),
        "OK"
    )
)</f>
        <v>OK</v>
      </c>
      <c r="R300" s="19"/>
      <c r="S300" s="19"/>
      <c r="T300" s="19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1"/>
      <c r="AU300" s="21"/>
      <c r="AV300" s="21"/>
      <c r="AW300" s="22"/>
      <c r="AX300" s="99"/>
      <c r="AY300" s="20"/>
      <c r="AZ300" s="20"/>
      <c r="BA300" s="22"/>
      <c r="BB300">
        <v>292</v>
      </c>
      <c r="BC300" s="80"/>
      <c r="BD300" s="80"/>
      <c r="BE300" s="80"/>
      <c r="BF300" s="80"/>
      <c r="BG300" s="32" t="str">
        <f t="shared" si="48"/>
        <v/>
      </c>
      <c r="BH300" s="78">
        <f t="shared" si="46"/>
        <v>0</v>
      </c>
      <c r="BI300" s="2">
        <f t="shared" si="49"/>
        <v>0</v>
      </c>
      <c r="BJ300" s="2">
        <f t="shared" si="50"/>
        <v>0</v>
      </c>
      <c r="BK300" s="2">
        <f t="shared" si="47"/>
        <v>0</v>
      </c>
    </row>
    <row r="301" spans="2:63" ht="15" customHeight="1" x14ac:dyDescent="0.25">
      <c r="B301" s="14">
        <v>293</v>
      </c>
      <c r="C301" s="95" t="str">
        <f t="shared" si="51"/>
        <v/>
      </c>
      <c r="D301" s="15" t="str">
        <f t="shared" si="45"/>
        <v>OK</v>
      </c>
      <c r="E301" s="16" t="e">
        <f>VLOOKUP('Data Sheet'!$B$8,'Data Sheet'!$I$2:$J$9,2,FALSE)</f>
        <v>#N/A</v>
      </c>
      <c r="F301" s="16" t="str">
        <f t="shared" si="52"/>
        <v/>
      </c>
      <c r="G301" s="103">
        <f t="shared" si="53"/>
        <v>0</v>
      </c>
      <c r="H301" s="17" t="s">
        <v>26</v>
      </c>
      <c r="I301" s="17" t="s">
        <v>26</v>
      </c>
      <c r="J301" s="17" t="str">
        <f>IF('Data Sheet'!$B$9="NC-50","N/A","OK")</f>
        <v>OK</v>
      </c>
      <c r="K301" s="17" t="str">
        <f>IF('Data Sheet'!$B$9="NC-50","N/A","OK")</f>
        <v>OK</v>
      </c>
      <c r="L301" s="17" t="str">
        <f t="shared" si="54"/>
        <v>OK</v>
      </c>
      <c r="M301" s="17" t="str">
        <f t="shared" si="55"/>
        <v>OK</v>
      </c>
      <c r="N301" s="18" t="str">
        <f>IF(BO301&lt;&gt;"",
    IF(INT('Data Sheet'!$A$19)=INT('Data Sheet'!$B$19),
        --(INT('Data Sheet'!$A$19) &amp; "." &amp; BO301),
        IF(AND((--(INT('Data Sheet'!$A$19) &amp; "." &amp; BO301)&gt;=--('Data Sheet'!$A$19)), (--(INT('Data Sheet'!$A$19) &amp; "." &amp; BO301)&lt;=--('Data Sheet'!$B$19))),
            --(INT('Data Sheet'!$A$19) &amp; "." &amp; BO301),
            --(INT('Data Sheet'!$B$19) &amp; "." &amp; BO301)
        )
    ),
    IF(BN301&lt;&gt;"",
        IF(INT('Data Sheet'!$A$19)=INT('Data Sheet'!$B$19),
            --(INT('Data Sheet'!$A$19) &amp; "." &amp; LEFT(BN301,3)),
            IF(AND((--(INT('Data Sheet'!$A$19) &amp; "." &amp; LEFT(BN301,3))&gt;=--('Data Sheet'!$A$19)), (--(INT('Data Sheet'!$A$19) &amp; "." &amp; LEFT(BN301,3))&lt;=--('Data Sheet'!$B$19))),
                --(INT('Data Sheet'!$A$19) &amp; "." &amp; LEFT(BN301,3)),
                --(INT('Data Sheet'!$B$19) &amp; "." &amp; LEFT(BN301,3))
            )
        ),
        "OK"
    )
)</f>
        <v>OK</v>
      </c>
      <c r="O301" s="23" t="str">
        <f>IF(BP301&lt;&gt;"",
    IF(INT('Data Sheet'!$A$19)=INT('Data Sheet'!$B$19),
        --(INT('Data Sheet'!$A$19) &amp; "." &amp; BP301),
        IF(AND((--(INT('Data Sheet'!$A$19) &amp; "." &amp; BP301)&gt;=--('Data Sheet'!$A$19)), (--(INT('Data Sheet'!$A$19) &amp; "." &amp; BP301)&lt;=--('Data Sheet'!$B$19))),
            --(INT('Data Sheet'!$A$19) &amp; "." &amp; BP301),
            --(INT('Data Sheet'!$B$19) &amp; "." &amp; BP301)
        )
    ),
    IF(BN301&lt;&gt;"",
        IF(INT('Data Sheet'!$A$19)=INT('Data Sheet'!$B$19),
            --(INT('Data Sheet'!$A$19) &amp; "." &amp; RIGHT(BN301,3)),
            IF(AND((--(INT('Data Sheet'!$A$19) &amp; "." &amp; RIGHT(BN301,3))&gt;=--('Data Sheet'!$A$19)), (--(INT('Data Sheet'!$A$19) &amp; "." &amp; RIGHT(BN301,3))&lt;=--('Data Sheet'!$B$19))),
                --(INT('Data Sheet'!$A$19) &amp; "." &amp; RIGHT(BN301,3)),
                --(INT('Data Sheet'!$B$19) &amp; "." &amp; RIGHT(BN301,3))
            )
        ),
        "OK"
    )
)</f>
        <v>OK</v>
      </c>
      <c r="P301" s="23" t="str">
        <f>IF(BR301&lt;&gt;"",
    IF(INT('Data Sheet'!$A$19)=INT('Data Sheet'!$B$15),
        --(INT('Data Sheet'!$A$15) &amp; "." &amp; BR301),
        IF(AND((--(INT('Data Sheet'!$A$15) &amp; "." &amp; BR301)&gt;=--('Data Sheet'!$A$15)), (--(INT('Data Sheet'!$A$15) &amp; "." &amp; BR301)&lt;=--('Data Sheet'!$B$15))),
            --(INT('Data Sheet'!$A$15) &amp; "." &amp; BR301),
            --(INT('Data Sheet'!$B$15) &amp; "." &amp; BR301)
        )
    ),
    IF(BQ301&lt;&gt;"",
        IF(INT('Data Sheet'!$A$15)=INT('Data Sheet'!$B$15),
            --(INT('Data Sheet'!$A$15) &amp; "." &amp; LEFT(BQ301,3)),
            IF(AND((--(INT('Data Sheet'!$A$15) &amp; "." &amp; LEFT(BQ301,3))&gt;=--('Data Sheet'!$A$15)), (--(INT('Data Sheet'!$A$15) &amp; "." &amp; LEFT(BQ301,3))&lt;=--('Data Sheet'!$B$15))),
                --(INT('Data Sheet'!$A$15) &amp; "." &amp; LEFT(BQ301,3)),
                --(INT('Data Sheet'!$B$15) &amp; "." &amp; LEFT(BQ301,3))
            )
        ),
        "OK"
    )
)</f>
        <v>OK</v>
      </c>
      <c r="Q301" s="23" t="str">
        <f>IF(BS301&lt;&gt;"",
    IF(INT('Data Sheet'!$A$19)=INT('Data Sheet'!$B$15),
        --(INT('Data Sheet'!$A$15) &amp; "." &amp; BS301),
        IF(AND((--(INT('Data Sheet'!$A$15) &amp; "." &amp; BS301)&gt;=--('Data Sheet'!$A$15)), (--(INT('Data Sheet'!$A$15) &amp; "." &amp; BS301)&lt;=--('Data Sheet'!$B$15))),
            --(INT('Data Sheet'!$A$15) &amp; "." &amp; BS301),
            --(INT('Data Sheet'!$B$15) &amp; "." &amp; BS301)
        )
    ),
    IF(BQ301&lt;&gt;"",
        IF(INT('Data Sheet'!$A$15)=INT('Data Sheet'!$B$15),
            --(INT('Data Sheet'!$A$15) &amp; "." &amp; RIGHT(BQ301,3)),
            IF(AND((--(INT('Data Sheet'!$A$15) &amp; "." &amp; RIGHT(BQ301,3))&gt;=--('Data Sheet'!$A$15)), (--(INT('Data Sheet'!$A$15) &amp; "." &amp; RIGHT(BQ301,3))&lt;=--('Data Sheet'!$B$15))),
                --(INT('Data Sheet'!$A$15) &amp; "." &amp; RIGHT(BQ301,3)),
                --(INT('Data Sheet'!$B$15) &amp; "." &amp; RIGHT(BQ301,3))
            )
        ),
        "OK"
    )
)</f>
        <v>OK</v>
      </c>
      <c r="R301" s="19"/>
      <c r="S301" s="19"/>
      <c r="T301" s="19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1"/>
      <c r="AU301" s="21"/>
      <c r="AV301" s="21"/>
      <c r="AW301" s="22"/>
      <c r="AX301" s="99"/>
      <c r="AY301" s="20"/>
      <c r="AZ301" s="20"/>
      <c r="BA301" s="22"/>
      <c r="BB301">
        <v>293</v>
      </c>
      <c r="BC301" s="80"/>
      <c r="BD301" s="80"/>
      <c r="BE301" s="80"/>
      <c r="BF301" s="80"/>
      <c r="BG301" s="32" t="str">
        <f t="shared" si="48"/>
        <v/>
      </c>
      <c r="BH301" s="78">
        <f t="shared" si="46"/>
        <v>0</v>
      </c>
      <c r="BI301" s="2">
        <f t="shared" si="49"/>
        <v>0</v>
      </c>
      <c r="BJ301" s="2">
        <f t="shared" si="50"/>
        <v>0</v>
      </c>
      <c r="BK301" s="2">
        <f t="shared" si="47"/>
        <v>0</v>
      </c>
    </row>
    <row r="302" spans="2:63" ht="15" customHeight="1" x14ac:dyDescent="0.25">
      <c r="B302" s="14">
        <v>294</v>
      </c>
      <c r="C302" s="95" t="str">
        <f t="shared" si="51"/>
        <v/>
      </c>
      <c r="D302" s="15" t="str">
        <f t="shared" si="45"/>
        <v>OK</v>
      </c>
      <c r="E302" s="16" t="e">
        <f>VLOOKUP('Data Sheet'!$B$8,'Data Sheet'!$I$2:$J$9,2,FALSE)</f>
        <v>#N/A</v>
      </c>
      <c r="F302" s="16" t="str">
        <f t="shared" si="52"/>
        <v/>
      </c>
      <c r="G302" s="103">
        <f t="shared" si="53"/>
        <v>0</v>
      </c>
      <c r="H302" s="17" t="s">
        <v>26</v>
      </c>
      <c r="I302" s="17" t="s">
        <v>26</v>
      </c>
      <c r="J302" s="17" t="str">
        <f>IF('Data Sheet'!$B$9="NC-50","N/A","OK")</f>
        <v>OK</v>
      </c>
      <c r="K302" s="17" t="str">
        <f>IF('Data Sheet'!$B$9="NC-50","N/A","OK")</f>
        <v>OK</v>
      </c>
      <c r="L302" s="17" t="str">
        <f t="shared" si="54"/>
        <v>OK</v>
      </c>
      <c r="M302" s="17" t="str">
        <f t="shared" si="55"/>
        <v>OK</v>
      </c>
      <c r="N302" s="18" t="str">
        <f>IF(BO302&lt;&gt;"",
    IF(INT('Data Sheet'!$A$19)=INT('Data Sheet'!$B$19),
        --(INT('Data Sheet'!$A$19) &amp; "." &amp; BO302),
        IF(AND((--(INT('Data Sheet'!$A$19) &amp; "." &amp; BO302)&gt;=--('Data Sheet'!$A$19)), (--(INT('Data Sheet'!$A$19) &amp; "." &amp; BO302)&lt;=--('Data Sheet'!$B$19))),
            --(INT('Data Sheet'!$A$19) &amp; "." &amp; BO302),
            --(INT('Data Sheet'!$B$19) &amp; "." &amp; BO302)
        )
    ),
    IF(BN302&lt;&gt;"",
        IF(INT('Data Sheet'!$A$19)=INT('Data Sheet'!$B$19),
            --(INT('Data Sheet'!$A$19) &amp; "." &amp; LEFT(BN302,3)),
            IF(AND((--(INT('Data Sheet'!$A$19) &amp; "." &amp; LEFT(BN302,3))&gt;=--('Data Sheet'!$A$19)), (--(INT('Data Sheet'!$A$19) &amp; "." &amp; LEFT(BN302,3))&lt;=--('Data Sheet'!$B$19))),
                --(INT('Data Sheet'!$A$19) &amp; "." &amp; LEFT(BN302,3)),
                --(INT('Data Sheet'!$B$19) &amp; "." &amp; LEFT(BN302,3))
            )
        ),
        "OK"
    )
)</f>
        <v>OK</v>
      </c>
      <c r="O302" s="23" t="str">
        <f>IF(BP302&lt;&gt;"",
    IF(INT('Data Sheet'!$A$19)=INT('Data Sheet'!$B$19),
        --(INT('Data Sheet'!$A$19) &amp; "." &amp; BP302),
        IF(AND((--(INT('Data Sheet'!$A$19) &amp; "." &amp; BP302)&gt;=--('Data Sheet'!$A$19)), (--(INT('Data Sheet'!$A$19) &amp; "." &amp; BP302)&lt;=--('Data Sheet'!$B$19))),
            --(INT('Data Sheet'!$A$19) &amp; "." &amp; BP302),
            --(INT('Data Sheet'!$B$19) &amp; "." &amp; BP302)
        )
    ),
    IF(BN302&lt;&gt;"",
        IF(INT('Data Sheet'!$A$19)=INT('Data Sheet'!$B$19),
            --(INT('Data Sheet'!$A$19) &amp; "." &amp; RIGHT(BN302,3)),
            IF(AND((--(INT('Data Sheet'!$A$19) &amp; "." &amp; RIGHT(BN302,3))&gt;=--('Data Sheet'!$A$19)), (--(INT('Data Sheet'!$A$19) &amp; "." &amp; RIGHT(BN302,3))&lt;=--('Data Sheet'!$B$19))),
                --(INT('Data Sheet'!$A$19) &amp; "." &amp; RIGHT(BN302,3)),
                --(INT('Data Sheet'!$B$19) &amp; "." &amp; RIGHT(BN302,3))
            )
        ),
        "OK"
    )
)</f>
        <v>OK</v>
      </c>
      <c r="P302" s="23" t="str">
        <f>IF(BR302&lt;&gt;"",
    IF(INT('Data Sheet'!$A$19)=INT('Data Sheet'!$B$15),
        --(INT('Data Sheet'!$A$15) &amp; "." &amp; BR302),
        IF(AND((--(INT('Data Sheet'!$A$15) &amp; "." &amp; BR302)&gt;=--('Data Sheet'!$A$15)), (--(INT('Data Sheet'!$A$15) &amp; "." &amp; BR302)&lt;=--('Data Sheet'!$B$15))),
            --(INT('Data Sheet'!$A$15) &amp; "." &amp; BR302),
            --(INT('Data Sheet'!$B$15) &amp; "." &amp; BR302)
        )
    ),
    IF(BQ302&lt;&gt;"",
        IF(INT('Data Sheet'!$A$15)=INT('Data Sheet'!$B$15),
            --(INT('Data Sheet'!$A$15) &amp; "." &amp; LEFT(BQ302,3)),
            IF(AND((--(INT('Data Sheet'!$A$15) &amp; "." &amp; LEFT(BQ302,3))&gt;=--('Data Sheet'!$A$15)), (--(INT('Data Sheet'!$A$15) &amp; "." &amp; LEFT(BQ302,3))&lt;=--('Data Sheet'!$B$15))),
                --(INT('Data Sheet'!$A$15) &amp; "." &amp; LEFT(BQ302,3)),
                --(INT('Data Sheet'!$B$15) &amp; "." &amp; LEFT(BQ302,3))
            )
        ),
        "OK"
    )
)</f>
        <v>OK</v>
      </c>
      <c r="Q302" s="23" t="str">
        <f>IF(BS302&lt;&gt;"",
    IF(INT('Data Sheet'!$A$19)=INT('Data Sheet'!$B$15),
        --(INT('Data Sheet'!$A$15) &amp; "." &amp; BS302),
        IF(AND((--(INT('Data Sheet'!$A$15) &amp; "." &amp; BS302)&gt;=--('Data Sheet'!$A$15)), (--(INT('Data Sheet'!$A$15) &amp; "." &amp; BS302)&lt;=--('Data Sheet'!$B$15))),
            --(INT('Data Sheet'!$A$15) &amp; "." &amp; BS302),
            --(INT('Data Sheet'!$B$15) &amp; "." &amp; BS302)
        )
    ),
    IF(BQ302&lt;&gt;"",
        IF(INT('Data Sheet'!$A$15)=INT('Data Sheet'!$B$15),
            --(INT('Data Sheet'!$A$15) &amp; "." &amp; RIGHT(BQ302,3)),
            IF(AND((--(INT('Data Sheet'!$A$15) &amp; "." &amp; RIGHT(BQ302,3))&gt;=--('Data Sheet'!$A$15)), (--(INT('Data Sheet'!$A$15) &amp; "." &amp; RIGHT(BQ302,3))&lt;=--('Data Sheet'!$B$15))),
                --(INT('Data Sheet'!$A$15) &amp; "." &amp; RIGHT(BQ302,3)),
                --(INT('Data Sheet'!$B$15) &amp; "." &amp; RIGHT(BQ302,3))
            )
        ),
        "OK"
    )
)</f>
        <v>OK</v>
      </c>
      <c r="R302" s="19"/>
      <c r="S302" s="19"/>
      <c r="T302" s="19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1"/>
      <c r="AU302" s="21"/>
      <c r="AV302" s="21"/>
      <c r="AW302" s="22"/>
      <c r="AX302" s="99"/>
      <c r="AY302" s="20"/>
      <c r="AZ302" s="20"/>
      <c r="BA302" s="22"/>
      <c r="BB302">
        <v>294</v>
      </c>
      <c r="BC302" s="80"/>
      <c r="BD302" s="80"/>
      <c r="BE302" s="80"/>
      <c r="BF302" s="80"/>
      <c r="BG302" s="32" t="str">
        <f t="shared" si="48"/>
        <v/>
      </c>
      <c r="BH302" s="78">
        <f t="shared" si="46"/>
        <v>0</v>
      </c>
      <c r="BI302" s="2">
        <f t="shared" si="49"/>
        <v>0</v>
      </c>
      <c r="BJ302" s="2">
        <f t="shared" si="50"/>
        <v>0</v>
      </c>
      <c r="BK302" s="2">
        <f t="shared" si="47"/>
        <v>0</v>
      </c>
    </row>
    <row r="303" spans="2:63" ht="15" customHeight="1" x14ac:dyDescent="0.25">
      <c r="B303" s="14">
        <v>295</v>
      </c>
      <c r="C303" s="95" t="str">
        <f t="shared" si="51"/>
        <v/>
      </c>
      <c r="D303" s="15" t="str">
        <f t="shared" si="45"/>
        <v>OK</v>
      </c>
      <c r="E303" s="16" t="e">
        <f>VLOOKUP('Data Sheet'!$B$8,'Data Sheet'!$I$2:$J$9,2,FALSE)</f>
        <v>#N/A</v>
      </c>
      <c r="F303" s="16" t="str">
        <f t="shared" si="52"/>
        <v/>
      </c>
      <c r="G303" s="103">
        <f t="shared" si="53"/>
        <v>0</v>
      </c>
      <c r="H303" s="17" t="s">
        <v>26</v>
      </c>
      <c r="I303" s="17" t="s">
        <v>26</v>
      </c>
      <c r="J303" s="17" t="str">
        <f>IF('Data Sheet'!$B$9="NC-50","N/A","OK")</f>
        <v>OK</v>
      </c>
      <c r="K303" s="17" t="str">
        <f>IF('Data Sheet'!$B$9="NC-50","N/A","OK")</f>
        <v>OK</v>
      </c>
      <c r="L303" s="17" t="str">
        <f t="shared" si="54"/>
        <v>OK</v>
      </c>
      <c r="M303" s="17" t="str">
        <f t="shared" si="55"/>
        <v>OK</v>
      </c>
      <c r="N303" s="18" t="str">
        <f>IF(BO303&lt;&gt;"",
    IF(INT('Data Sheet'!$A$19)=INT('Data Sheet'!$B$19),
        --(INT('Data Sheet'!$A$19) &amp; "." &amp; BO303),
        IF(AND((--(INT('Data Sheet'!$A$19) &amp; "." &amp; BO303)&gt;=--('Data Sheet'!$A$19)), (--(INT('Data Sheet'!$A$19) &amp; "." &amp; BO303)&lt;=--('Data Sheet'!$B$19))),
            --(INT('Data Sheet'!$A$19) &amp; "." &amp; BO303),
            --(INT('Data Sheet'!$B$19) &amp; "." &amp; BO303)
        )
    ),
    IF(BN303&lt;&gt;"",
        IF(INT('Data Sheet'!$A$19)=INT('Data Sheet'!$B$19),
            --(INT('Data Sheet'!$A$19) &amp; "." &amp; LEFT(BN303,3)),
            IF(AND((--(INT('Data Sheet'!$A$19) &amp; "." &amp; LEFT(BN303,3))&gt;=--('Data Sheet'!$A$19)), (--(INT('Data Sheet'!$A$19) &amp; "." &amp; LEFT(BN303,3))&lt;=--('Data Sheet'!$B$19))),
                --(INT('Data Sheet'!$A$19) &amp; "." &amp; LEFT(BN303,3)),
                --(INT('Data Sheet'!$B$19) &amp; "." &amp; LEFT(BN303,3))
            )
        ),
        "OK"
    )
)</f>
        <v>OK</v>
      </c>
      <c r="O303" s="23" t="str">
        <f>IF(BP303&lt;&gt;"",
    IF(INT('Data Sheet'!$A$19)=INT('Data Sheet'!$B$19),
        --(INT('Data Sheet'!$A$19) &amp; "." &amp; BP303),
        IF(AND((--(INT('Data Sheet'!$A$19) &amp; "." &amp; BP303)&gt;=--('Data Sheet'!$A$19)), (--(INT('Data Sheet'!$A$19) &amp; "." &amp; BP303)&lt;=--('Data Sheet'!$B$19))),
            --(INT('Data Sheet'!$A$19) &amp; "." &amp; BP303),
            --(INT('Data Sheet'!$B$19) &amp; "." &amp; BP303)
        )
    ),
    IF(BN303&lt;&gt;"",
        IF(INT('Data Sheet'!$A$19)=INT('Data Sheet'!$B$19),
            --(INT('Data Sheet'!$A$19) &amp; "." &amp; RIGHT(BN303,3)),
            IF(AND((--(INT('Data Sheet'!$A$19) &amp; "." &amp; RIGHT(BN303,3))&gt;=--('Data Sheet'!$A$19)), (--(INT('Data Sheet'!$A$19) &amp; "." &amp; RIGHT(BN303,3))&lt;=--('Data Sheet'!$B$19))),
                --(INT('Data Sheet'!$A$19) &amp; "." &amp; RIGHT(BN303,3)),
                --(INT('Data Sheet'!$B$19) &amp; "." &amp; RIGHT(BN303,3))
            )
        ),
        "OK"
    )
)</f>
        <v>OK</v>
      </c>
      <c r="P303" s="23" t="str">
        <f>IF(BR303&lt;&gt;"",
    IF(INT('Data Sheet'!$A$19)=INT('Data Sheet'!$B$15),
        --(INT('Data Sheet'!$A$15) &amp; "." &amp; BR303),
        IF(AND((--(INT('Data Sheet'!$A$15) &amp; "." &amp; BR303)&gt;=--('Data Sheet'!$A$15)), (--(INT('Data Sheet'!$A$15) &amp; "." &amp; BR303)&lt;=--('Data Sheet'!$B$15))),
            --(INT('Data Sheet'!$A$15) &amp; "." &amp; BR303),
            --(INT('Data Sheet'!$B$15) &amp; "." &amp; BR303)
        )
    ),
    IF(BQ303&lt;&gt;"",
        IF(INT('Data Sheet'!$A$15)=INT('Data Sheet'!$B$15),
            --(INT('Data Sheet'!$A$15) &amp; "." &amp; LEFT(BQ303,3)),
            IF(AND((--(INT('Data Sheet'!$A$15) &amp; "." &amp; LEFT(BQ303,3))&gt;=--('Data Sheet'!$A$15)), (--(INT('Data Sheet'!$A$15) &amp; "." &amp; LEFT(BQ303,3))&lt;=--('Data Sheet'!$B$15))),
                --(INT('Data Sheet'!$A$15) &amp; "." &amp; LEFT(BQ303,3)),
                --(INT('Data Sheet'!$B$15) &amp; "." &amp; LEFT(BQ303,3))
            )
        ),
        "OK"
    )
)</f>
        <v>OK</v>
      </c>
      <c r="Q303" s="23" t="str">
        <f>IF(BS303&lt;&gt;"",
    IF(INT('Data Sheet'!$A$19)=INT('Data Sheet'!$B$15),
        --(INT('Data Sheet'!$A$15) &amp; "." &amp; BS303),
        IF(AND((--(INT('Data Sheet'!$A$15) &amp; "." &amp; BS303)&gt;=--('Data Sheet'!$A$15)), (--(INT('Data Sheet'!$A$15) &amp; "." &amp; BS303)&lt;=--('Data Sheet'!$B$15))),
            --(INT('Data Sheet'!$A$15) &amp; "." &amp; BS303),
            --(INT('Data Sheet'!$B$15) &amp; "." &amp; BS303)
        )
    ),
    IF(BQ303&lt;&gt;"",
        IF(INT('Data Sheet'!$A$15)=INT('Data Sheet'!$B$15),
            --(INT('Data Sheet'!$A$15) &amp; "." &amp; RIGHT(BQ303,3)),
            IF(AND((--(INT('Data Sheet'!$A$15) &amp; "." &amp; RIGHT(BQ303,3))&gt;=--('Data Sheet'!$A$15)), (--(INT('Data Sheet'!$A$15) &amp; "." &amp; RIGHT(BQ303,3))&lt;=--('Data Sheet'!$B$15))),
                --(INT('Data Sheet'!$A$15) &amp; "." &amp; RIGHT(BQ303,3)),
                --(INT('Data Sheet'!$B$15) &amp; "." &amp; RIGHT(BQ303,3))
            )
        ),
        "OK"
    )
)</f>
        <v>OK</v>
      </c>
      <c r="R303" s="19"/>
      <c r="S303" s="19"/>
      <c r="T303" s="19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1"/>
      <c r="AU303" s="21"/>
      <c r="AV303" s="21"/>
      <c r="AW303" s="22"/>
      <c r="AX303" s="99"/>
      <c r="AY303" s="20"/>
      <c r="AZ303" s="20"/>
      <c r="BA303" s="22"/>
      <c r="BB303">
        <v>295</v>
      </c>
      <c r="BC303" s="80"/>
      <c r="BD303" s="80"/>
      <c r="BE303" s="80"/>
      <c r="BF303" s="80"/>
      <c r="BG303" s="32" t="str">
        <f t="shared" si="48"/>
        <v/>
      </c>
      <c r="BH303" s="78">
        <f t="shared" si="46"/>
        <v>0</v>
      </c>
      <c r="BI303" s="2">
        <f t="shared" si="49"/>
        <v>0</v>
      </c>
      <c r="BJ303" s="2">
        <f t="shared" si="50"/>
        <v>0</v>
      </c>
      <c r="BK303" s="2">
        <f t="shared" si="47"/>
        <v>0</v>
      </c>
    </row>
    <row r="304" spans="2:63" ht="15" customHeight="1" x14ac:dyDescent="0.25">
      <c r="B304" s="14">
        <v>296</v>
      </c>
      <c r="C304" s="95" t="str">
        <f t="shared" si="51"/>
        <v/>
      </c>
      <c r="D304" s="15" t="str">
        <f t="shared" si="45"/>
        <v>OK</v>
      </c>
      <c r="E304" s="16" t="e">
        <f>VLOOKUP('Data Sheet'!$B$8,'Data Sheet'!$I$2:$J$9,2,FALSE)</f>
        <v>#N/A</v>
      </c>
      <c r="F304" s="16" t="str">
        <f t="shared" si="52"/>
        <v/>
      </c>
      <c r="G304" s="103">
        <f t="shared" si="53"/>
        <v>0</v>
      </c>
      <c r="H304" s="17" t="s">
        <v>26</v>
      </c>
      <c r="I304" s="17" t="s">
        <v>26</v>
      </c>
      <c r="J304" s="17" t="str">
        <f>IF('Data Sheet'!$B$9="NC-50","N/A","OK")</f>
        <v>OK</v>
      </c>
      <c r="K304" s="17" t="str">
        <f>IF('Data Sheet'!$B$9="NC-50","N/A","OK")</f>
        <v>OK</v>
      </c>
      <c r="L304" s="17" t="str">
        <f t="shared" si="54"/>
        <v>OK</v>
      </c>
      <c r="M304" s="17" t="str">
        <f t="shared" si="55"/>
        <v>OK</v>
      </c>
      <c r="N304" s="18" t="str">
        <f>IF(BO304&lt;&gt;"",
    IF(INT('Data Sheet'!$A$19)=INT('Data Sheet'!$B$19),
        --(INT('Data Sheet'!$A$19) &amp; "." &amp; BO304),
        IF(AND((--(INT('Data Sheet'!$A$19) &amp; "." &amp; BO304)&gt;=--('Data Sheet'!$A$19)), (--(INT('Data Sheet'!$A$19) &amp; "." &amp; BO304)&lt;=--('Data Sheet'!$B$19))),
            --(INT('Data Sheet'!$A$19) &amp; "." &amp; BO304),
            --(INT('Data Sheet'!$B$19) &amp; "." &amp; BO304)
        )
    ),
    IF(BN304&lt;&gt;"",
        IF(INT('Data Sheet'!$A$19)=INT('Data Sheet'!$B$19),
            --(INT('Data Sheet'!$A$19) &amp; "." &amp; LEFT(BN304,3)),
            IF(AND((--(INT('Data Sheet'!$A$19) &amp; "." &amp; LEFT(BN304,3))&gt;=--('Data Sheet'!$A$19)), (--(INT('Data Sheet'!$A$19) &amp; "." &amp; LEFT(BN304,3))&lt;=--('Data Sheet'!$B$19))),
                --(INT('Data Sheet'!$A$19) &amp; "." &amp; LEFT(BN304,3)),
                --(INT('Data Sheet'!$B$19) &amp; "." &amp; LEFT(BN304,3))
            )
        ),
        "OK"
    )
)</f>
        <v>OK</v>
      </c>
      <c r="O304" s="23" t="str">
        <f>IF(BP304&lt;&gt;"",
    IF(INT('Data Sheet'!$A$19)=INT('Data Sheet'!$B$19),
        --(INT('Data Sheet'!$A$19) &amp; "." &amp; BP304),
        IF(AND((--(INT('Data Sheet'!$A$19) &amp; "." &amp; BP304)&gt;=--('Data Sheet'!$A$19)), (--(INT('Data Sheet'!$A$19) &amp; "." &amp; BP304)&lt;=--('Data Sheet'!$B$19))),
            --(INT('Data Sheet'!$A$19) &amp; "." &amp; BP304),
            --(INT('Data Sheet'!$B$19) &amp; "." &amp; BP304)
        )
    ),
    IF(BN304&lt;&gt;"",
        IF(INT('Data Sheet'!$A$19)=INT('Data Sheet'!$B$19),
            --(INT('Data Sheet'!$A$19) &amp; "." &amp; RIGHT(BN304,3)),
            IF(AND((--(INT('Data Sheet'!$A$19) &amp; "." &amp; RIGHT(BN304,3))&gt;=--('Data Sheet'!$A$19)), (--(INT('Data Sheet'!$A$19) &amp; "." &amp; RIGHT(BN304,3))&lt;=--('Data Sheet'!$B$19))),
                --(INT('Data Sheet'!$A$19) &amp; "." &amp; RIGHT(BN304,3)),
                --(INT('Data Sheet'!$B$19) &amp; "." &amp; RIGHT(BN304,3))
            )
        ),
        "OK"
    )
)</f>
        <v>OK</v>
      </c>
      <c r="P304" s="23" t="str">
        <f>IF(BR304&lt;&gt;"",
    IF(INT('Data Sheet'!$A$19)=INT('Data Sheet'!$B$15),
        --(INT('Data Sheet'!$A$15) &amp; "." &amp; BR304),
        IF(AND((--(INT('Data Sheet'!$A$15) &amp; "." &amp; BR304)&gt;=--('Data Sheet'!$A$15)), (--(INT('Data Sheet'!$A$15) &amp; "." &amp; BR304)&lt;=--('Data Sheet'!$B$15))),
            --(INT('Data Sheet'!$A$15) &amp; "." &amp; BR304),
            --(INT('Data Sheet'!$B$15) &amp; "." &amp; BR304)
        )
    ),
    IF(BQ304&lt;&gt;"",
        IF(INT('Data Sheet'!$A$15)=INT('Data Sheet'!$B$15),
            --(INT('Data Sheet'!$A$15) &amp; "." &amp; LEFT(BQ304,3)),
            IF(AND((--(INT('Data Sheet'!$A$15) &amp; "." &amp; LEFT(BQ304,3))&gt;=--('Data Sheet'!$A$15)), (--(INT('Data Sheet'!$A$15) &amp; "." &amp; LEFT(BQ304,3))&lt;=--('Data Sheet'!$B$15))),
                --(INT('Data Sheet'!$A$15) &amp; "." &amp; LEFT(BQ304,3)),
                --(INT('Data Sheet'!$B$15) &amp; "." &amp; LEFT(BQ304,3))
            )
        ),
        "OK"
    )
)</f>
        <v>OK</v>
      </c>
      <c r="Q304" s="23" t="str">
        <f>IF(BS304&lt;&gt;"",
    IF(INT('Data Sheet'!$A$19)=INT('Data Sheet'!$B$15),
        --(INT('Data Sheet'!$A$15) &amp; "." &amp; BS304),
        IF(AND((--(INT('Data Sheet'!$A$15) &amp; "." &amp; BS304)&gt;=--('Data Sheet'!$A$15)), (--(INT('Data Sheet'!$A$15) &amp; "." &amp; BS304)&lt;=--('Data Sheet'!$B$15))),
            --(INT('Data Sheet'!$A$15) &amp; "." &amp; BS304),
            --(INT('Data Sheet'!$B$15) &amp; "." &amp; BS304)
        )
    ),
    IF(BQ304&lt;&gt;"",
        IF(INT('Data Sheet'!$A$15)=INT('Data Sheet'!$B$15),
            --(INT('Data Sheet'!$A$15) &amp; "." &amp; RIGHT(BQ304,3)),
            IF(AND((--(INT('Data Sheet'!$A$15) &amp; "." &amp; RIGHT(BQ304,3))&gt;=--('Data Sheet'!$A$15)), (--(INT('Data Sheet'!$A$15) &amp; "." &amp; RIGHT(BQ304,3))&lt;=--('Data Sheet'!$B$15))),
                --(INT('Data Sheet'!$A$15) &amp; "." &amp; RIGHT(BQ304,3)),
                --(INT('Data Sheet'!$B$15) &amp; "." &amp; RIGHT(BQ304,3))
            )
        ),
        "OK"
    )
)</f>
        <v>OK</v>
      </c>
      <c r="R304" s="19"/>
      <c r="S304" s="19"/>
      <c r="T304" s="19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1"/>
      <c r="AU304" s="21"/>
      <c r="AV304" s="21"/>
      <c r="AW304" s="22"/>
      <c r="AX304" s="99"/>
      <c r="AY304" s="20"/>
      <c r="AZ304" s="20"/>
      <c r="BA304" s="22"/>
      <c r="BB304">
        <v>296</v>
      </c>
      <c r="BC304" s="80"/>
      <c r="BD304" s="80"/>
      <c r="BE304" s="80"/>
      <c r="BF304" s="80"/>
      <c r="BG304" s="32" t="str">
        <f t="shared" si="48"/>
        <v/>
      </c>
      <c r="BH304" s="78">
        <f t="shared" si="46"/>
        <v>0</v>
      </c>
      <c r="BI304" s="2">
        <f t="shared" si="49"/>
        <v>0</v>
      </c>
      <c r="BJ304" s="2">
        <f t="shared" si="50"/>
        <v>0</v>
      </c>
      <c r="BK304" s="2">
        <f t="shared" si="47"/>
        <v>0</v>
      </c>
    </row>
    <row r="305" spans="2:63" ht="15" customHeight="1" x14ac:dyDescent="0.25">
      <c r="B305" s="14">
        <v>297</v>
      </c>
      <c r="C305" s="95" t="str">
        <f t="shared" si="51"/>
        <v/>
      </c>
      <c r="D305" s="15" t="str">
        <f t="shared" si="45"/>
        <v>OK</v>
      </c>
      <c r="E305" s="16" t="e">
        <f>VLOOKUP('Data Sheet'!$B$8,'Data Sheet'!$I$2:$J$9,2,FALSE)</f>
        <v>#N/A</v>
      </c>
      <c r="F305" s="16" t="str">
        <f t="shared" si="52"/>
        <v/>
      </c>
      <c r="G305" s="103">
        <f t="shared" si="53"/>
        <v>0</v>
      </c>
      <c r="H305" s="17" t="s">
        <v>26</v>
      </c>
      <c r="I305" s="17" t="s">
        <v>26</v>
      </c>
      <c r="J305" s="17" t="str">
        <f>IF('Data Sheet'!$B$9="NC-50","N/A","OK")</f>
        <v>OK</v>
      </c>
      <c r="K305" s="17" t="str">
        <f>IF('Data Sheet'!$B$9="NC-50","N/A","OK")</f>
        <v>OK</v>
      </c>
      <c r="L305" s="17" t="str">
        <f t="shared" si="54"/>
        <v>OK</v>
      </c>
      <c r="M305" s="17" t="str">
        <f t="shared" si="55"/>
        <v>OK</v>
      </c>
      <c r="N305" s="18" t="str">
        <f>IF(BO305&lt;&gt;"",
    IF(INT('Data Sheet'!$A$19)=INT('Data Sheet'!$B$19),
        --(INT('Data Sheet'!$A$19) &amp; "." &amp; BO305),
        IF(AND((--(INT('Data Sheet'!$A$19) &amp; "." &amp; BO305)&gt;=--('Data Sheet'!$A$19)), (--(INT('Data Sheet'!$A$19) &amp; "." &amp; BO305)&lt;=--('Data Sheet'!$B$19))),
            --(INT('Data Sheet'!$A$19) &amp; "." &amp; BO305),
            --(INT('Data Sheet'!$B$19) &amp; "." &amp; BO305)
        )
    ),
    IF(BN305&lt;&gt;"",
        IF(INT('Data Sheet'!$A$19)=INT('Data Sheet'!$B$19),
            --(INT('Data Sheet'!$A$19) &amp; "." &amp; LEFT(BN305,3)),
            IF(AND((--(INT('Data Sheet'!$A$19) &amp; "." &amp; LEFT(BN305,3))&gt;=--('Data Sheet'!$A$19)), (--(INT('Data Sheet'!$A$19) &amp; "." &amp; LEFT(BN305,3))&lt;=--('Data Sheet'!$B$19))),
                --(INT('Data Sheet'!$A$19) &amp; "." &amp; LEFT(BN305,3)),
                --(INT('Data Sheet'!$B$19) &amp; "." &amp; LEFT(BN305,3))
            )
        ),
        "OK"
    )
)</f>
        <v>OK</v>
      </c>
      <c r="O305" s="23" t="str">
        <f>IF(BP305&lt;&gt;"",
    IF(INT('Data Sheet'!$A$19)=INT('Data Sheet'!$B$19),
        --(INT('Data Sheet'!$A$19) &amp; "." &amp; BP305),
        IF(AND((--(INT('Data Sheet'!$A$19) &amp; "." &amp; BP305)&gt;=--('Data Sheet'!$A$19)), (--(INT('Data Sheet'!$A$19) &amp; "." &amp; BP305)&lt;=--('Data Sheet'!$B$19))),
            --(INT('Data Sheet'!$A$19) &amp; "." &amp; BP305),
            --(INT('Data Sheet'!$B$19) &amp; "." &amp; BP305)
        )
    ),
    IF(BN305&lt;&gt;"",
        IF(INT('Data Sheet'!$A$19)=INT('Data Sheet'!$B$19),
            --(INT('Data Sheet'!$A$19) &amp; "." &amp; RIGHT(BN305,3)),
            IF(AND((--(INT('Data Sheet'!$A$19) &amp; "." &amp; RIGHT(BN305,3))&gt;=--('Data Sheet'!$A$19)), (--(INT('Data Sheet'!$A$19) &amp; "." &amp; RIGHT(BN305,3))&lt;=--('Data Sheet'!$B$19))),
                --(INT('Data Sheet'!$A$19) &amp; "." &amp; RIGHT(BN305,3)),
                --(INT('Data Sheet'!$B$19) &amp; "." &amp; RIGHT(BN305,3))
            )
        ),
        "OK"
    )
)</f>
        <v>OK</v>
      </c>
      <c r="P305" s="23" t="str">
        <f>IF(BR305&lt;&gt;"",
    IF(INT('Data Sheet'!$A$19)=INT('Data Sheet'!$B$15),
        --(INT('Data Sheet'!$A$15) &amp; "." &amp; BR305),
        IF(AND((--(INT('Data Sheet'!$A$15) &amp; "." &amp; BR305)&gt;=--('Data Sheet'!$A$15)), (--(INT('Data Sheet'!$A$15) &amp; "." &amp; BR305)&lt;=--('Data Sheet'!$B$15))),
            --(INT('Data Sheet'!$A$15) &amp; "." &amp; BR305),
            --(INT('Data Sheet'!$B$15) &amp; "." &amp; BR305)
        )
    ),
    IF(BQ305&lt;&gt;"",
        IF(INT('Data Sheet'!$A$15)=INT('Data Sheet'!$B$15),
            --(INT('Data Sheet'!$A$15) &amp; "." &amp; LEFT(BQ305,3)),
            IF(AND((--(INT('Data Sheet'!$A$15) &amp; "." &amp; LEFT(BQ305,3))&gt;=--('Data Sheet'!$A$15)), (--(INT('Data Sheet'!$A$15) &amp; "." &amp; LEFT(BQ305,3))&lt;=--('Data Sheet'!$B$15))),
                --(INT('Data Sheet'!$A$15) &amp; "." &amp; LEFT(BQ305,3)),
                --(INT('Data Sheet'!$B$15) &amp; "." &amp; LEFT(BQ305,3))
            )
        ),
        "OK"
    )
)</f>
        <v>OK</v>
      </c>
      <c r="Q305" s="23" t="str">
        <f>IF(BS305&lt;&gt;"",
    IF(INT('Data Sheet'!$A$19)=INT('Data Sheet'!$B$15),
        --(INT('Data Sheet'!$A$15) &amp; "." &amp; BS305),
        IF(AND((--(INT('Data Sheet'!$A$15) &amp; "." &amp; BS305)&gt;=--('Data Sheet'!$A$15)), (--(INT('Data Sheet'!$A$15) &amp; "." &amp; BS305)&lt;=--('Data Sheet'!$B$15))),
            --(INT('Data Sheet'!$A$15) &amp; "." &amp; BS305),
            --(INT('Data Sheet'!$B$15) &amp; "." &amp; BS305)
        )
    ),
    IF(BQ305&lt;&gt;"",
        IF(INT('Data Sheet'!$A$15)=INT('Data Sheet'!$B$15),
            --(INT('Data Sheet'!$A$15) &amp; "." &amp; RIGHT(BQ305,3)),
            IF(AND((--(INT('Data Sheet'!$A$15) &amp; "." &amp; RIGHT(BQ305,3))&gt;=--('Data Sheet'!$A$15)), (--(INT('Data Sheet'!$A$15) &amp; "." &amp; RIGHT(BQ305,3))&lt;=--('Data Sheet'!$B$15))),
                --(INT('Data Sheet'!$A$15) &amp; "." &amp; RIGHT(BQ305,3)),
                --(INT('Data Sheet'!$B$15) &amp; "." &amp; RIGHT(BQ305,3))
            )
        ),
        "OK"
    )
)</f>
        <v>OK</v>
      </c>
      <c r="R305" s="19"/>
      <c r="S305" s="19"/>
      <c r="T305" s="19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1"/>
      <c r="AU305" s="21"/>
      <c r="AV305" s="21"/>
      <c r="AW305" s="22"/>
      <c r="AX305" s="99"/>
      <c r="AY305" s="20"/>
      <c r="AZ305" s="20"/>
      <c r="BA305" s="22"/>
      <c r="BB305">
        <v>297</v>
      </c>
      <c r="BC305" s="80"/>
      <c r="BD305" s="80"/>
      <c r="BE305" s="80"/>
      <c r="BF305" s="80"/>
      <c r="BG305" s="32" t="str">
        <f t="shared" si="48"/>
        <v/>
      </c>
      <c r="BH305" s="78">
        <f t="shared" si="46"/>
        <v>0</v>
      </c>
      <c r="BI305" s="2">
        <f t="shared" si="49"/>
        <v>0</v>
      </c>
      <c r="BJ305" s="2">
        <f t="shared" si="50"/>
        <v>0</v>
      </c>
      <c r="BK305" s="2">
        <f t="shared" si="47"/>
        <v>0</v>
      </c>
    </row>
    <row r="306" spans="2:63" ht="15" customHeight="1" x14ac:dyDescent="0.25">
      <c r="B306" s="14">
        <v>298</v>
      </c>
      <c r="C306" s="95" t="str">
        <f t="shared" si="51"/>
        <v/>
      </c>
      <c r="D306" s="15" t="str">
        <f t="shared" si="45"/>
        <v>OK</v>
      </c>
      <c r="E306" s="16" t="e">
        <f>VLOOKUP('Data Sheet'!$B$8,'Data Sheet'!$I$2:$J$9,2,FALSE)</f>
        <v>#N/A</v>
      </c>
      <c r="F306" s="16" t="str">
        <f t="shared" si="52"/>
        <v/>
      </c>
      <c r="G306" s="103">
        <f t="shared" si="53"/>
        <v>0</v>
      </c>
      <c r="H306" s="17" t="s">
        <v>26</v>
      </c>
      <c r="I306" s="17" t="s">
        <v>26</v>
      </c>
      <c r="J306" s="17" t="str">
        <f>IF('Data Sheet'!$B$9="NC-50","N/A","OK")</f>
        <v>OK</v>
      </c>
      <c r="K306" s="17" t="str">
        <f>IF('Data Sheet'!$B$9="NC-50","N/A","OK")</f>
        <v>OK</v>
      </c>
      <c r="L306" s="17" t="str">
        <f t="shared" si="54"/>
        <v>OK</v>
      </c>
      <c r="M306" s="17" t="str">
        <f t="shared" si="55"/>
        <v>OK</v>
      </c>
      <c r="N306" s="18" t="str">
        <f>IF(BO306&lt;&gt;"",
    IF(INT('Data Sheet'!$A$19)=INT('Data Sheet'!$B$19),
        --(INT('Data Sheet'!$A$19) &amp; "." &amp; BO306),
        IF(AND((--(INT('Data Sheet'!$A$19) &amp; "." &amp; BO306)&gt;=--('Data Sheet'!$A$19)), (--(INT('Data Sheet'!$A$19) &amp; "." &amp; BO306)&lt;=--('Data Sheet'!$B$19))),
            --(INT('Data Sheet'!$A$19) &amp; "." &amp; BO306),
            --(INT('Data Sheet'!$B$19) &amp; "." &amp; BO306)
        )
    ),
    IF(BN306&lt;&gt;"",
        IF(INT('Data Sheet'!$A$19)=INT('Data Sheet'!$B$19),
            --(INT('Data Sheet'!$A$19) &amp; "." &amp; LEFT(BN306,3)),
            IF(AND((--(INT('Data Sheet'!$A$19) &amp; "." &amp; LEFT(BN306,3))&gt;=--('Data Sheet'!$A$19)), (--(INT('Data Sheet'!$A$19) &amp; "." &amp; LEFT(BN306,3))&lt;=--('Data Sheet'!$B$19))),
                --(INT('Data Sheet'!$A$19) &amp; "." &amp; LEFT(BN306,3)),
                --(INT('Data Sheet'!$B$19) &amp; "." &amp; LEFT(BN306,3))
            )
        ),
        "OK"
    )
)</f>
        <v>OK</v>
      </c>
      <c r="O306" s="23" t="str">
        <f>IF(BP306&lt;&gt;"",
    IF(INT('Data Sheet'!$A$19)=INT('Data Sheet'!$B$19),
        --(INT('Data Sheet'!$A$19) &amp; "." &amp; BP306),
        IF(AND((--(INT('Data Sheet'!$A$19) &amp; "." &amp; BP306)&gt;=--('Data Sheet'!$A$19)), (--(INT('Data Sheet'!$A$19) &amp; "." &amp; BP306)&lt;=--('Data Sheet'!$B$19))),
            --(INT('Data Sheet'!$A$19) &amp; "." &amp; BP306),
            --(INT('Data Sheet'!$B$19) &amp; "." &amp; BP306)
        )
    ),
    IF(BN306&lt;&gt;"",
        IF(INT('Data Sheet'!$A$19)=INT('Data Sheet'!$B$19),
            --(INT('Data Sheet'!$A$19) &amp; "." &amp; RIGHT(BN306,3)),
            IF(AND((--(INT('Data Sheet'!$A$19) &amp; "." &amp; RIGHT(BN306,3))&gt;=--('Data Sheet'!$A$19)), (--(INT('Data Sheet'!$A$19) &amp; "." &amp; RIGHT(BN306,3))&lt;=--('Data Sheet'!$B$19))),
                --(INT('Data Sheet'!$A$19) &amp; "." &amp; RIGHT(BN306,3)),
                --(INT('Data Sheet'!$B$19) &amp; "." &amp; RIGHT(BN306,3))
            )
        ),
        "OK"
    )
)</f>
        <v>OK</v>
      </c>
      <c r="P306" s="23" t="str">
        <f>IF(BR306&lt;&gt;"",
    IF(INT('Data Sheet'!$A$19)=INT('Data Sheet'!$B$15),
        --(INT('Data Sheet'!$A$15) &amp; "." &amp; BR306),
        IF(AND((--(INT('Data Sheet'!$A$15) &amp; "." &amp; BR306)&gt;=--('Data Sheet'!$A$15)), (--(INT('Data Sheet'!$A$15) &amp; "." &amp; BR306)&lt;=--('Data Sheet'!$B$15))),
            --(INT('Data Sheet'!$A$15) &amp; "." &amp; BR306),
            --(INT('Data Sheet'!$B$15) &amp; "." &amp; BR306)
        )
    ),
    IF(BQ306&lt;&gt;"",
        IF(INT('Data Sheet'!$A$15)=INT('Data Sheet'!$B$15),
            --(INT('Data Sheet'!$A$15) &amp; "." &amp; LEFT(BQ306,3)),
            IF(AND((--(INT('Data Sheet'!$A$15) &amp; "." &amp; LEFT(BQ306,3))&gt;=--('Data Sheet'!$A$15)), (--(INT('Data Sheet'!$A$15) &amp; "." &amp; LEFT(BQ306,3))&lt;=--('Data Sheet'!$B$15))),
                --(INT('Data Sheet'!$A$15) &amp; "." &amp; LEFT(BQ306,3)),
                --(INT('Data Sheet'!$B$15) &amp; "." &amp; LEFT(BQ306,3))
            )
        ),
        "OK"
    )
)</f>
        <v>OK</v>
      </c>
      <c r="Q306" s="23" t="str">
        <f>IF(BS306&lt;&gt;"",
    IF(INT('Data Sheet'!$A$19)=INT('Data Sheet'!$B$15),
        --(INT('Data Sheet'!$A$15) &amp; "." &amp; BS306),
        IF(AND((--(INT('Data Sheet'!$A$15) &amp; "." &amp; BS306)&gt;=--('Data Sheet'!$A$15)), (--(INT('Data Sheet'!$A$15) &amp; "." &amp; BS306)&lt;=--('Data Sheet'!$B$15))),
            --(INT('Data Sheet'!$A$15) &amp; "." &amp; BS306),
            --(INT('Data Sheet'!$B$15) &amp; "." &amp; BS306)
        )
    ),
    IF(BQ306&lt;&gt;"",
        IF(INT('Data Sheet'!$A$15)=INT('Data Sheet'!$B$15),
            --(INT('Data Sheet'!$A$15) &amp; "." &amp; RIGHT(BQ306,3)),
            IF(AND((--(INT('Data Sheet'!$A$15) &amp; "." &amp; RIGHT(BQ306,3))&gt;=--('Data Sheet'!$A$15)), (--(INT('Data Sheet'!$A$15) &amp; "." &amp; RIGHT(BQ306,3))&lt;=--('Data Sheet'!$B$15))),
                --(INT('Data Sheet'!$A$15) &amp; "." &amp; RIGHT(BQ306,3)),
                --(INT('Data Sheet'!$B$15) &amp; "." &amp; RIGHT(BQ306,3))
            )
        ),
        "OK"
    )
)</f>
        <v>OK</v>
      </c>
      <c r="R306" s="19"/>
      <c r="S306" s="19"/>
      <c r="T306" s="19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1"/>
      <c r="AU306" s="21"/>
      <c r="AV306" s="21"/>
      <c r="AW306" s="22"/>
      <c r="AX306" s="99"/>
      <c r="AY306" s="20"/>
      <c r="AZ306" s="20"/>
      <c r="BA306" s="22"/>
      <c r="BB306">
        <v>298</v>
      </c>
      <c r="BC306" s="80"/>
      <c r="BD306" s="80"/>
      <c r="BE306" s="80"/>
      <c r="BF306" s="80"/>
      <c r="BG306" s="32" t="str">
        <f t="shared" si="48"/>
        <v/>
      </c>
      <c r="BH306" s="78">
        <f t="shared" si="46"/>
        <v>0</v>
      </c>
      <c r="BI306" s="2">
        <f t="shared" si="49"/>
        <v>0</v>
      </c>
      <c r="BJ306" s="2">
        <f t="shared" si="50"/>
        <v>0</v>
      </c>
      <c r="BK306" s="2">
        <f t="shared" si="47"/>
        <v>0</v>
      </c>
    </row>
    <row r="307" spans="2:63" ht="15" customHeight="1" x14ac:dyDescent="0.25">
      <c r="B307" s="14">
        <v>299</v>
      </c>
      <c r="C307" s="95" t="str">
        <f t="shared" si="51"/>
        <v/>
      </c>
      <c r="D307" s="15" t="str">
        <f t="shared" si="45"/>
        <v>OK</v>
      </c>
      <c r="E307" s="16" t="e">
        <f>VLOOKUP('Data Sheet'!$B$8,'Data Sheet'!$I$2:$J$9,2,FALSE)</f>
        <v>#N/A</v>
      </c>
      <c r="F307" s="16" t="str">
        <f t="shared" si="52"/>
        <v/>
      </c>
      <c r="G307" s="103">
        <f t="shared" si="53"/>
        <v>0</v>
      </c>
      <c r="H307" s="17" t="s">
        <v>26</v>
      </c>
      <c r="I307" s="17" t="s">
        <v>26</v>
      </c>
      <c r="J307" s="17" t="str">
        <f>IF('Data Sheet'!$B$9="NC-50","N/A","OK")</f>
        <v>OK</v>
      </c>
      <c r="K307" s="17" t="str">
        <f>IF('Data Sheet'!$B$9="NC-50","N/A","OK")</f>
        <v>OK</v>
      </c>
      <c r="L307" s="17" t="str">
        <f t="shared" si="54"/>
        <v>OK</v>
      </c>
      <c r="M307" s="17" t="str">
        <f t="shared" si="55"/>
        <v>OK</v>
      </c>
      <c r="N307" s="18" t="str">
        <f>IF(BO307&lt;&gt;"",
    IF(INT('Data Sheet'!$A$19)=INT('Data Sheet'!$B$19),
        --(INT('Data Sheet'!$A$19) &amp; "." &amp; BO307),
        IF(AND((--(INT('Data Sheet'!$A$19) &amp; "." &amp; BO307)&gt;=--('Data Sheet'!$A$19)), (--(INT('Data Sheet'!$A$19) &amp; "." &amp; BO307)&lt;=--('Data Sheet'!$B$19))),
            --(INT('Data Sheet'!$A$19) &amp; "." &amp; BO307),
            --(INT('Data Sheet'!$B$19) &amp; "." &amp; BO307)
        )
    ),
    IF(BN307&lt;&gt;"",
        IF(INT('Data Sheet'!$A$19)=INT('Data Sheet'!$B$19),
            --(INT('Data Sheet'!$A$19) &amp; "." &amp; LEFT(BN307,3)),
            IF(AND((--(INT('Data Sheet'!$A$19) &amp; "." &amp; LEFT(BN307,3))&gt;=--('Data Sheet'!$A$19)), (--(INT('Data Sheet'!$A$19) &amp; "." &amp; LEFT(BN307,3))&lt;=--('Data Sheet'!$B$19))),
                --(INT('Data Sheet'!$A$19) &amp; "." &amp; LEFT(BN307,3)),
                --(INT('Data Sheet'!$B$19) &amp; "." &amp; LEFT(BN307,3))
            )
        ),
        "OK"
    )
)</f>
        <v>OK</v>
      </c>
      <c r="O307" s="23" t="str">
        <f>IF(BP307&lt;&gt;"",
    IF(INT('Data Sheet'!$A$19)=INT('Data Sheet'!$B$19),
        --(INT('Data Sheet'!$A$19) &amp; "." &amp; BP307),
        IF(AND((--(INT('Data Sheet'!$A$19) &amp; "." &amp; BP307)&gt;=--('Data Sheet'!$A$19)), (--(INT('Data Sheet'!$A$19) &amp; "." &amp; BP307)&lt;=--('Data Sheet'!$B$19))),
            --(INT('Data Sheet'!$A$19) &amp; "." &amp; BP307),
            --(INT('Data Sheet'!$B$19) &amp; "." &amp; BP307)
        )
    ),
    IF(BN307&lt;&gt;"",
        IF(INT('Data Sheet'!$A$19)=INT('Data Sheet'!$B$19),
            --(INT('Data Sheet'!$A$19) &amp; "." &amp; RIGHT(BN307,3)),
            IF(AND((--(INT('Data Sheet'!$A$19) &amp; "." &amp; RIGHT(BN307,3))&gt;=--('Data Sheet'!$A$19)), (--(INT('Data Sheet'!$A$19) &amp; "." &amp; RIGHT(BN307,3))&lt;=--('Data Sheet'!$B$19))),
                --(INT('Data Sheet'!$A$19) &amp; "." &amp; RIGHT(BN307,3)),
                --(INT('Data Sheet'!$B$19) &amp; "." &amp; RIGHT(BN307,3))
            )
        ),
        "OK"
    )
)</f>
        <v>OK</v>
      </c>
      <c r="P307" s="23" t="str">
        <f>IF(BR307&lt;&gt;"",
    IF(INT('Data Sheet'!$A$19)=INT('Data Sheet'!$B$15),
        --(INT('Data Sheet'!$A$15) &amp; "." &amp; BR307),
        IF(AND((--(INT('Data Sheet'!$A$15) &amp; "." &amp; BR307)&gt;=--('Data Sheet'!$A$15)), (--(INT('Data Sheet'!$A$15) &amp; "." &amp; BR307)&lt;=--('Data Sheet'!$B$15))),
            --(INT('Data Sheet'!$A$15) &amp; "." &amp; BR307),
            --(INT('Data Sheet'!$B$15) &amp; "." &amp; BR307)
        )
    ),
    IF(BQ307&lt;&gt;"",
        IF(INT('Data Sheet'!$A$15)=INT('Data Sheet'!$B$15),
            --(INT('Data Sheet'!$A$15) &amp; "." &amp; LEFT(BQ307,3)),
            IF(AND((--(INT('Data Sheet'!$A$15) &amp; "." &amp; LEFT(BQ307,3))&gt;=--('Data Sheet'!$A$15)), (--(INT('Data Sheet'!$A$15) &amp; "." &amp; LEFT(BQ307,3))&lt;=--('Data Sheet'!$B$15))),
                --(INT('Data Sheet'!$A$15) &amp; "." &amp; LEFT(BQ307,3)),
                --(INT('Data Sheet'!$B$15) &amp; "." &amp; LEFT(BQ307,3))
            )
        ),
        "OK"
    )
)</f>
        <v>OK</v>
      </c>
      <c r="Q307" s="23" t="str">
        <f>IF(BS307&lt;&gt;"",
    IF(INT('Data Sheet'!$A$19)=INT('Data Sheet'!$B$15),
        --(INT('Data Sheet'!$A$15) &amp; "." &amp; BS307),
        IF(AND((--(INT('Data Sheet'!$A$15) &amp; "." &amp; BS307)&gt;=--('Data Sheet'!$A$15)), (--(INT('Data Sheet'!$A$15) &amp; "." &amp; BS307)&lt;=--('Data Sheet'!$B$15))),
            --(INT('Data Sheet'!$A$15) &amp; "." &amp; BS307),
            --(INT('Data Sheet'!$B$15) &amp; "." &amp; BS307)
        )
    ),
    IF(BQ307&lt;&gt;"",
        IF(INT('Data Sheet'!$A$15)=INT('Data Sheet'!$B$15),
            --(INT('Data Sheet'!$A$15) &amp; "." &amp; RIGHT(BQ307,3)),
            IF(AND((--(INT('Data Sheet'!$A$15) &amp; "." &amp; RIGHT(BQ307,3))&gt;=--('Data Sheet'!$A$15)), (--(INT('Data Sheet'!$A$15) &amp; "." &amp; RIGHT(BQ307,3))&lt;=--('Data Sheet'!$B$15))),
                --(INT('Data Sheet'!$A$15) &amp; "." &amp; RIGHT(BQ307,3)),
                --(INT('Data Sheet'!$B$15) &amp; "." &amp; RIGHT(BQ307,3))
            )
        ),
        "OK"
    )
)</f>
        <v>OK</v>
      </c>
      <c r="R307" s="19"/>
      <c r="S307" s="19"/>
      <c r="T307" s="19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1"/>
      <c r="AU307" s="21"/>
      <c r="AV307" s="21"/>
      <c r="AW307" s="22"/>
      <c r="AX307" s="99"/>
      <c r="AY307" s="20"/>
      <c r="AZ307" s="20"/>
      <c r="BA307" s="22"/>
      <c r="BB307">
        <v>299</v>
      </c>
      <c r="BC307" s="80"/>
      <c r="BD307" s="80"/>
      <c r="BE307" s="80"/>
      <c r="BF307" s="80"/>
      <c r="BG307" s="32" t="str">
        <f t="shared" si="48"/>
        <v/>
      </c>
      <c r="BH307" s="78">
        <f t="shared" si="46"/>
        <v>0</v>
      </c>
      <c r="BI307" s="2">
        <f t="shared" si="49"/>
        <v>0</v>
      </c>
      <c r="BJ307" s="2">
        <f t="shared" si="50"/>
        <v>0</v>
      </c>
      <c r="BK307" s="2">
        <f t="shared" si="47"/>
        <v>0</v>
      </c>
    </row>
    <row r="308" spans="2:63" ht="15" customHeight="1" x14ac:dyDescent="0.25">
      <c r="B308" s="14">
        <v>300</v>
      </c>
      <c r="C308" s="95" t="str">
        <f t="shared" si="51"/>
        <v/>
      </c>
      <c r="D308" s="15" t="str">
        <f t="shared" si="45"/>
        <v>OK</v>
      </c>
      <c r="E308" s="16" t="e">
        <f>VLOOKUP('Data Sheet'!$B$8,'Data Sheet'!$I$2:$J$9,2,FALSE)</f>
        <v>#N/A</v>
      </c>
      <c r="F308" s="16" t="str">
        <f t="shared" si="52"/>
        <v/>
      </c>
      <c r="G308" s="103">
        <f t="shared" si="53"/>
        <v>0</v>
      </c>
      <c r="H308" s="17" t="s">
        <v>26</v>
      </c>
      <c r="I308" s="17" t="s">
        <v>26</v>
      </c>
      <c r="J308" s="17" t="str">
        <f>IF('Data Sheet'!$B$9="NC-50","N/A","OK")</f>
        <v>OK</v>
      </c>
      <c r="K308" s="17" t="str">
        <f>IF('Data Sheet'!$B$9="NC-50","N/A","OK")</f>
        <v>OK</v>
      </c>
      <c r="L308" s="17" t="str">
        <f t="shared" si="54"/>
        <v>OK</v>
      </c>
      <c r="M308" s="17" t="str">
        <f t="shared" si="55"/>
        <v>OK</v>
      </c>
      <c r="N308" s="18" t="str">
        <f>IF(BO308&lt;&gt;"",
    IF(INT('Data Sheet'!$A$19)=INT('Data Sheet'!$B$19),
        --(INT('Data Sheet'!$A$19) &amp; "." &amp; BO308),
        IF(AND((--(INT('Data Sheet'!$A$19) &amp; "." &amp; BO308)&gt;=--('Data Sheet'!$A$19)), (--(INT('Data Sheet'!$A$19) &amp; "." &amp; BO308)&lt;=--('Data Sheet'!$B$19))),
            --(INT('Data Sheet'!$A$19) &amp; "." &amp; BO308),
            --(INT('Data Sheet'!$B$19) &amp; "." &amp; BO308)
        )
    ),
    IF(BN308&lt;&gt;"",
        IF(INT('Data Sheet'!$A$19)=INT('Data Sheet'!$B$19),
            --(INT('Data Sheet'!$A$19) &amp; "." &amp; LEFT(BN308,3)),
            IF(AND((--(INT('Data Sheet'!$A$19) &amp; "." &amp; LEFT(BN308,3))&gt;=--('Data Sheet'!$A$19)), (--(INT('Data Sheet'!$A$19) &amp; "." &amp; LEFT(BN308,3))&lt;=--('Data Sheet'!$B$19))),
                --(INT('Data Sheet'!$A$19) &amp; "." &amp; LEFT(BN308,3)),
                --(INT('Data Sheet'!$B$19) &amp; "." &amp; LEFT(BN308,3))
            )
        ),
        "OK"
    )
)</f>
        <v>OK</v>
      </c>
      <c r="O308" s="23" t="str">
        <f>IF(BP308&lt;&gt;"",
    IF(INT('Data Sheet'!$A$19)=INT('Data Sheet'!$B$19),
        --(INT('Data Sheet'!$A$19) &amp; "." &amp; BP308),
        IF(AND((--(INT('Data Sheet'!$A$19) &amp; "." &amp; BP308)&gt;=--('Data Sheet'!$A$19)), (--(INT('Data Sheet'!$A$19) &amp; "." &amp; BP308)&lt;=--('Data Sheet'!$B$19))),
            --(INT('Data Sheet'!$A$19) &amp; "." &amp; BP308),
            --(INT('Data Sheet'!$B$19) &amp; "." &amp; BP308)
        )
    ),
    IF(BN308&lt;&gt;"",
        IF(INT('Data Sheet'!$A$19)=INT('Data Sheet'!$B$19),
            --(INT('Data Sheet'!$A$19) &amp; "." &amp; RIGHT(BN308,3)),
            IF(AND((--(INT('Data Sheet'!$A$19) &amp; "." &amp; RIGHT(BN308,3))&gt;=--('Data Sheet'!$A$19)), (--(INT('Data Sheet'!$A$19) &amp; "." &amp; RIGHT(BN308,3))&lt;=--('Data Sheet'!$B$19))),
                --(INT('Data Sheet'!$A$19) &amp; "." &amp; RIGHT(BN308,3)),
                --(INT('Data Sheet'!$B$19) &amp; "." &amp; RIGHT(BN308,3))
            )
        ),
        "OK"
    )
)</f>
        <v>OK</v>
      </c>
      <c r="P308" s="23" t="str">
        <f>IF(BR308&lt;&gt;"",
    IF(INT('Data Sheet'!$A$19)=INT('Data Sheet'!$B$15),
        --(INT('Data Sheet'!$A$15) &amp; "." &amp; BR308),
        IF(AND((--(INT('Data Sheet'!$A$15) &amp; "." &amp; BR308)&gt;=--('Data Sheet'!$A$15)), (--(INT('Data Sheet'!$A$15) &amp; "." &amp; BR308)&lt;=--('Data Sheet'!$B$15))),
            --(INT('Data Sheet'!$A$15) &amp; "." &amp; BR308),
            --(INT('Data Sheet'!$B$15) &amp; "." &amp; BR308)
        )
    ),
    IF(BQ308&lt;&gt;"",
        IF(INT('Data Sheet'!$A$15)=INT('Data Sheet'!$B$15),
            --(INT('Data Sheet'!$A$15) &amp; "." &amp; LEFT(BQ308,3)),
            IF(AND((--(INT('Data Sheet'!$A$15) &amp; "." &amp; LEFT(BQ308,3))&gt;=--('Data Sheet'!$A$15)), (--(INT('Data Sheet'!$A$15) &amp; "." &amp; LEFT(BQ308,3))&lt;=--('Data Sheet'!$B$15))),
                --(INT('Data Sheet'!$A$15) &amp; "." &amp; LEFT(BQ308,3)),
                --(INT('Data Sheet'!$B$15) &amp; "." &amp; LEFT(BQ308,3))
            )
        ),
        "OK"
    )
)</f>
        <v>OK</v>
      </c>
      <c r="Q308" s="23" t="str">
        <f>IF(BS308&lt;&gt;"",
    IF(INT('Data Sheet'!$A$19)=INT('Data Sheet'!$B$15),
        --(INT('Data Sheet'!$A$15) &amp; "." &amp; BS308),
        IF(AND((--(INT('Data Sheet'!$A$15) &amp; "." &amp; BS308)&gt;=--('Data Sheet'!$A$15)), (--(INT('Data Sheet'!$A$15) &amp; "." &amp; BS308)&lt;=--('Data Sheet'!$B$15))),
            --(INT('Data Sheet'!$A$15) &amp; "." &amp; BS308),
            --(INT('Data Sheet'!$B$15) &amp; "." &amp; BS308)
        )
    ),
    IF(BQ308&lt;&gt;"",
        IF(INT('Data Sheet'!$A$15)=INT('Data Sheet'!$B$15),
            --(INT('Data Sheet'!$A$15) &amp; "." &amp; RIGHT(BQ308,3)),
            IF(AND((--(INT('Data Sheet'!$A$15) &amp; "." &amp; RIGHT(BQ308,3))&gt;=--('Data Sheet'!$A$15)), (--(INT('Data Sheet'!$A$15) &amp; "." &amp; RIGHT(BQ308,3))&lt;=--('Data Sheet'!$B$15))),
                --(INT('Data Sheet'!$A$15) &amp; "." &amp; RIGHT(BQ308,3)),
                --(INT('Data Sheet'!$B$15) &amp; "." &amp; RIGHT(BQ308,3))
            )
        ),
        "OK"
    )
)</f>
        <v>OK</v>
      </c>
      <c r="R308" s="19"/>
      <c r="S308" s="19"/>
      <c r="T308" s="19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1"/>
      <c r="AU308" s="21"/>
      <c r="AV308" s="21"/>
      <c r="AW308" s="22"/>
      <c r="AX308" s="99"/>
      <c r="AY308" s="20"/>
      <c r="AZ308" s="20"/>
      <c r="BA308" s="22"/>
      <c r="BB308">
        <v>300</v>
      </c>
      <c r="BC308" s="80"/>
      <c r="BD308" s="80"/>
      <c r="BE308" s="80"/>
      <c r="BF308" s="80"/>
      <c r="BG308" s="32" t="str">
        <f t="shared" si="48"/>
        <v/>
      </c>
      <c r="BH308" s="78">
        <f t="shared" si="46"/>
        <v>0</v>
      </c>
      <c r="BI308" s="2">
        <f t="shared" si="49"/>
        <v>0</v>
      </c>
      <c r="BJ308" s="2">
        <f t="shared" si="50"/>
        <v>0</v>
      </c>
      <c r="BK308" s="2">
        <f t="shared" si="47"/>
        <v>0</v>
      </c>
    </row>
    <row r="309" spans="2:63" ht="15" customHeight="1" x14ac:dyDescent="0.25">
      <c r="B309" s="14">
        <v>301</v>
      </c>
      <c r="C309" s="95" t="str">
        <f t="shared" si="51"/>
        <v/>
      </c>
      <c r="D309" s="15" t="str">
        <f t="shared" si="45"/>
        <v>OK</v>
      </c>
      <c r="E309" s="16" t="e">
        <f>VLOOKUP('Data Sheet'!$B$8,'Data Sheet'!$I$2:$J$9,2,FALSE)</f>
        <v>#N/A</v>
      </c>
      <c r="F309" s="16" t="str">
        <f t="shared" si="52"/>
        <v/>
      </c>
      <c r="G309" s="103">
        <f t="shared" si="53"/>
        <v>0</v>
      </c>
      <c r="H309" s="17" t="s">
        <v>26</v>
      </c>
      <c r="I309" s="17" t="s">
        <v>26</v>
      </c>
      <c r="J309" s="17" t="str">
        <f>IF('Data Sheet'!$B$9="NC-50","N/A","OK")</f>
        <v>OK</v>
      </c>
      <c r="K309" s="17" t="str">
        <f>IF('Data Sheet'!$B$9="NC-50","N/A","OK")</f>
        <v>OK</v>
      </c>
      <c r="L309" s="17" t="str">
        <f t="shared" si="54"/>
        <v>OK</v>
      </c>
      <c r="M309" s="17" t="str">
        <f t="shared" si="55"/>
        <v>OK</v>
      </c>
      <c r="N309" s="18" t="str">
        <f>IF(BO309&lt;&gt;"",
    IF(INT('Data Sheet'!$A$19)=INT('Data Sheet'!$B$19),
        --(INT('Data Sheet'!$A$19) &amp; "." &amp; BO309),
        IF(AND((--(INT('Data Sheet'!$A$19) &amp; "." &amp; BO309)&gt;=--('Data Sheet'!$A$19)), (--(INT('Data Sheet'!$A$19) &amp; "." &amp; BO309)&lt;=--('Data Sheet'!$B$19))),
            --(INT('Data Sheet'!$A$19) &amp; "." &amp; BO309),
            --(INT('Data Sheet'!$B$19) &amp; "." &amp; BO309)
        )
    ),
    IF(BN309&lt;&gt;"",
        IF(INT('Data Sheet'!$A$19)=INT('Data Sheet'!$B$19),
            --(INT('Data Sheet'!$A$19) &amp; "." &amp; LEFT(BN309,3)),
            IF(AND((--(INT('Data Sheet'!$A$19) &amp; "." &amp; LEFT(BN309,3))&gt;=--('Data Sheet'!$A$19)), (--(INT('Data Sheet'!$A$19) &amp; "." &amp; LEFT(BN309,3))&lt;=--('Data Sheet'!$B$19))),
                --(INT('Data Sheet'!$A$19) &amp; "." &amp; LEFT(BN309,3)),
                --(INT('Data Sheet'!$B$19) &amp; "." &amp; LEFT(BN309,3))
            )
        ),
        "OK"
    )
)</f>
        <v>OK</v>
      </c>
      <c r="O309" s="23" t="str">
        <f>IF(BP309&lt;&gt;"",
    IF(INT('Data Sheet'!$A$19)=INT('Data Sheet'!$B$19),
        --(INT('Data Sheet'!$A$19) &amp; "." &amp; BP309),
        IF(AND((--(INT('Data Sheet'!$A$19) &amp; "." &amp; BP309)&gt;=--('Data Sheet'!$A$19)), (--(INT('Data Sheet'!$A$19) &amp; "." &amp; BP309)&lt;=--('Data Sheet'!$B$19))),
            --(INT('Data Sheet'!$A$19) &amp; "." &amp; BP309),
            --(INT('Data Sheet'!$B$19) &amp; "." &amp; BP309)
        )
    ),
    IF(BN309&lt;&gt;"",
        IF(INT('Data Sheet'!$A$19)=INT('Data Sheet'!$B$19),
            --(INT('Data Sheet'!$A$19) &amp; "." &amp; RIGHT(BN309,3)),
            IF(AND((--(INT('Data Sheet'!$A$19) &amp; "." &amp; RIGHT(BN309,3))&gt;=--('Data Sheet'!$A$19)), (--(INT('Data Sheet'!$A$19) &amp; "." &amp; RIGHT(BN309,3))&lt;=--('Data Sheet'!$B$19))),
                --(INT('Data Sheet'!$A$19) &amp; "." &amp; RIGHT(BN309,3)),
                --(INT('Data Sheet'!$B$19) &amp; "." &amp; RIGHT(BN309,3))
            )
        ),
        "OK"
    )
)</f>
        <v>OK</v>
      </c>
      <c r="P309" s="23" t="str">
        <f>IF(BR309&lt;&gt;"",
    IF(INT('Data Sheet'!$A$19)=INT('Data Sheet'!$B$15),
        --(INT('Data Sheet'!$A$15) &amp; "." &amp; BR309),
        IF(AND((--(INT('Data Sheet'!$A$15) &amp; "." &amp; BR309)&gt;=--('Data Sheet'!$A$15)), (--(INT('Data Sheet'!$A$15) &amp; "." &amp; BR309)&lt;=--('Data Sheet'!$B$15))),
            --(INT('Data Sheet'!$A$15) &amp; "." &amp; BR309),
            --(INT('Data Sheet'!$B$15) &amp; "." &amp; BR309)
        )
    ),
    IF(BQ309&lt;&gt;"",
        IF(INT('Data Sheet'!$A$15)=INT('Data Sheet'!$B$15),
            --(INT('Data Sheet'!$A$15) &amp; "." &amp; LEFT(BQ309,3)),
            IF(AND((--(INT('Data Sheet'!$A$15) &amp; "." &amp; LEFT(BQ309,3))&gt;=--('Data Sheet'!$A$15)), (--(INT('Data Sheet'!$A$15) &amp; "." &amp; LEFT(BQ309,3))&lt;=--('Data Sheet'!$B$15))),
                --(INT('Data Sheet'!$A$15) &amp; "." &amp; LEFT(BQ309,3)),
                --(INT('Data Sheet'!$B$15) &amp; "." &amp; LEFT(BQ309,3))
            )
        ),
        "OK"
    )
)</f>
        <v>OK</v>
      </c>
      <c r="Q309" s="23" t="str">
        <f>IF(BS309&lt;&gt;"",
    IF(INT('Data Sheet'!$A$19)=INT('Data Sheet'!$B$15),
        --(INT('Data Sheet'!$A$15) &amp; "." &amp; BS309),
        IF(AND((--(INT('Data Sheet'!$A$15) &amp; "." &amp; BS309)&gt;=--('Data Sheet'!$A$15)), (--(INT('Data Sheet'!$A$15) &amp; "." &amp; BS309)&lt;=--('Data Sheet'!$B$15))),
            --(INT('Data Sheet'!$A$15) &amp; "." &amp; BS309),
            --(INT('Data Sheet'!$B$15) &amp; "." &amp; BS309)
        )
    ),
    IF(BQ309&lt;&gt;"",
        IF(INT('Data Sheet'!$A$15)=INT('Data Sheet'!$B$15),
            --(INT('Data Sheet'!$A$15) &amp; "." &amp; RIGHT(BQ309,3)),
            IF(AND((--(INT('Data Sheet'!$A$15) &amp; "." &amp; RIGHT(BQ309,3))&gt;=--('Data Sheet'!$A$15)), (--(INT('Data Sheet'!$A$15) &amp; "." &amp; RIGHT(BQ309,3))&lt;=--('Data Sheet'!$B$15))),
                --(INT('Data Sheet'!$A$15) &amp; "." &amp; RIGHT(BQ309,3)),
                --(INT('Data Sheet'!$B$15) &amp; "." &amp; RIGHT(BQ309,3))
            )
        ),
        "OK"
    )
)</f>
        <v>OK</v>
      </c>
      <c r="R309" s="19"/>
      <c r="S309" s="19"/>
      <c r="T309" s="19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1"/>
      <c r="AU309" s="21"/>
      <c r="AV309" s="21"/>
      <c r="AW309" s="22"/>
      <c r="AX309" s="99"/>
      <c r="AY309" s="20"/>
      <c r="AZ309" s="20"/>
      <c r="BA309" s="22"/>
      <c r="BB309">
        <v>301</v>
      </c>
      <c r="BC309" s="80"/>
      <c r="BD309" s="80"/>
      <c r="BE309" s="80"/>
      <c r="BF309" s="80"/>
      <c r="BG309" s="32" t="str">
        <f t="shared" si="48"/>
        <v/>
      </c>
      <c r="BH309" s="78">
        <f t="shared" si="46"/>
        <v>0</v>
      </c>
      <c r="BI309" s="2">
        <f t="shared" si="49"/>
        <v>0</v>
      </c>
      <c r="BJ309" s="2">
        <f t="shared" si="50"/>
        <v>0</v>
      </c>
      <c r="BK309" s="2">
        <f t="shared" si="47"/>
        <v>0</v>
      </c>
    </row>
    <row r="310" spans="2:63" ht="15" customHeight="1" x14ac:dyDescent="0.25">
      <c r="B310" s="14">
        <v>302</v>
      </c>
      <c r="C310" s="95" t="str">
        <f t="shared" si="51"/>
        <v/>
      </c>
      <c r="D310" s="15" t="str">
        <f t="shared" si="45"/>
        <v>OK</v>
      </c>
      <c r="E310" s="16" t="e">
        <f>VLOOKUP('Data Sheet'!$B$8,'Data Sheet'!$I$2:$J$9,2,FALSE)</f>
        <v>#N/A</v>
      </c>
      <c r="F310" s="16" t="str">
        <f t="shared" si="52"/>
        <v/>
      </c>
      <c r="G310" s="103">
        <f t="shared" si="53"/>
        <v>0</v>
      </c>
      <c r="H310" s="17" t="s">
        <v>26</v>
      </c>
      <c r="I310" s="17" t="s">
        <v>26</v>
      </c>
      <c r="J310" s="17" t="str">
        <f>IF('Data Sheet'!$B$9="NC-50","N/A","OK")</f>
        <v>OK</v>
      </c>
      <c r="K310" s="17" t="str">
        <f>IF('Data Sheet'!$B$9="NC-50","N/A","OK")</f>
        <v>OK</v>
      </c>
      <c r="L310" s="17" t="str">
        <f t="shared" si="54"/>
        <v>OK</v>
      </c>
      <c r="M310" s="17" t="str">
        <f t="shared" si="55"/>
        <v>OK</v>
      </c>
      <c r="N310" s="18" t="str">
        <f>IF(BO310&lt;&gt;"",
    IF(INT('Data Sheet'!$A$19)=INT('Data Sheet'!$B$19),
        --(INT('Data Sheet'!$A$19) &amp; "." &amp; BO310),
        IF(AND((--(INT('Data Sheet'!$A$19) &amp; "." &amp; BO310)&gt;=--('Data Sheet'!$A$19)), (--(INT('Data Sheet'!$A$19) &amp; "." &amp; BO310)&lt;=--('Data Sheet'!$B$19))),
            --(INT('Data Sheet'!$A$19) &amp; "." &amp; BO310),
            --(INT('Data Sheet'!$B$19) &amp; "." &amp; BO310)
        )
    ),
    IF(BN310&lt;&gt;"",
        IF(INT('Data Sheet'!$A$19)=INT('Data Sheet'!$B$19),
            --(INT('Data Sheet'!$A$19) &amp; "." &amp; LEFT(BN310,3)),
            IF(AND((--(INT('Data Sheet'!$A$19) &amp; "." &amp; LEFT(BN310,3))&gt;=--('Data Sheet'!$A$19)), (--(INT('Data Sheet'!$A$19) &amp; "." &amp; LEFT(BN310,3))&lt;=--('Data Sheet'!$B$19))),
                --(INT('Data Sheet'!$A$19) &amp; "." &amp; LEFT(BN310,3)),
                --(INT('Data Sheet'!$B$19) &amp; "." &amp; LEFT(BN310,3))
            )
        ),
        "OK"
    )
)</f>
        <v>OK</v>
      </c>
      <c r="O310" s="23" t="str">
        <f>IF(BP310&lt;&gt;"",
    IF(INT('Data Sheet'!$A$19)=INT('Data Sheet'!$B$19),
        --(INT('Data Sheet'!$A$19) &amp; "." &amp; BP310),
        IF(AND((--(INT('Data Sheet'!$A$19) &amp; "." &amp; BP310)&gt;=--('Data Sheet'!$A$19)), (--(INT('Data Sheet'!$A$19) &amp; "." &amp; BP310)&lt;=--('Data Sheet'!$B$19))),
            --(INT('Data Sheet'!$A$19) &amp; "." &amp; BP310),
            --(INT('Data Sheet'!$B$19) &amp; "." &amp; BP310)
        )
    ),
    IF(BN310&lt;&gt;"",
        IF(INT('Data Sheet'!$A$19)=INT('Data Sheet'!$B$19),
            --(INT('Data Sheet'!$A$19) &amp; "." &amp; RIGHT(BN310,3)),
            IF(AND((--(INT('Data Sheet'!$A$19) &amp; "." &amp; RIGHT(BN310,3))&gt;=--('Data Sheet'!$A$19)), (--(INT('Data Sheet'!$A$19) &amp; "." &amp; RIGHT(BN310,3))&lt;=--('Data Sheet'!$B$19))),
                --(INT('Data Sheet'!$A$19) &amp; "." &amp; RIGHT(BN310,3)),
                --(INT('Data Sheet'!$B$19) &amp; "." &amp; RIGHT(BN310,3))
            )
        ),
        "OK"
    )
)</f>
        <v>OK</v>
      </c>
      <c r="P310" s="23" t="str">
        <f>IF(BR310&lt;&gt;"",
    IF(INT('Data Sheet'!$A$19)=INT('Data Sheet'!$B$15),
        --(INT('Data Sheet'!$A$15) &amp; "." &amp; BR310),
        IF(AND((--(INT('Data Sheet'!$A$15) &amp; "." &amp; BR310)&gt;=--('Data Sheet'!$A$15)), (--(INT('Data Sheet'!$A$15) &amp; "." &amp; BR310)&lt;=--('Data Sheet'!$B$15))),
            --(INT('Data Sheet'!$A$15) &amp; "." &amp; BR310),
            --(INT('Data Sheet'!$B$15) &amp; "." &amp; BR310)
        )
    ),
    IF(BQ310&lt;&gt;"",
        IF(INT('Data Sheet'!$A$15)=INT('Data Sheet'!$B$15),
            --(INT('Data Sheet'!$A$15) &amp; "." &amp; LEFT(BQ310,3)),
            IF(AND((--(INT('Data Sheet'!$A$15) &amp; "." &amp; LEFT(BQ310,3))&gt;=--('Data Sheet'!$A$15)), (--(INT('Data Sheet'!$A$15) &amp; "." &amp; LEFT(BQ310,3))&lt;=--('Data Sheet'!$B$15))),
                --(INT('Data Sheet'!$A$15) &amp; "." &amp; LEFT(BQ310,3)),
                --(INT('Data Sheet'!$B$15) &amp; "." &amp; LEFT(BQ310,3))
            )
        ),
        "OK"
    )
)</f>
        <v>OK</v>
      </c>
      <c r="Q310" s="23" t="str">
        <f>IF(BS310&lt;&gt;"",
    IF(INT('Data Sheet'!$A$19)=INT('Data Sheet'!$B$15),
        --(INT('Data Sheet'!$A$15) &amp; "." &amp; BS310),
        IF(AND((--(INT('Data Sheet'!$A$15) &amp; "." &amp; BS310)&gt;=--('Data Sheet'!$A$15)), (--(INT('Data Sheet'!$A$15) &amp; "." &amp; BS310)&lt;=--('Data Sheet'!$B$15))),
            --(INT('Data Sheet'!$A$15) &amp; "." &amp; BS310),
            --(INT('Data Sheet'!$B$15) &amp; "." &amp; BS310)
        )
    ),
    IF(BQ310&lt;&gt;"",
        IF(INT('Data Sheet'!$A$15)=INT('Data Sheet'!$B$15),
            --(INT('Data Sheet'!$A$15) &amp; "." &amp; RIGHT(BQ310,3)),
            IF(AND((--(INT('Data Sheet'!$A$15) &amp; "." &amp; RIGHT(BQ310,3))&gt;=--('Data Sheet'!$A$15)), (--(INT('Data Sheet'!$A$15) &amp; "." &amp; RIGHT(BQ310,3))&lt;=--('Data Sheet'!$B$15))),
                --(INT('Data Sheet'!$A$15) &amp; "." &amp; RIGHT(BQ310,3)),
                --(INT('Data Sheet'!$B$15) &amp; "." &amp; RIGHT(BQ310,3))
            )
        ),
        "OK"
    )
)</f>
        <v>OK</v>
      </c>
      <c r="R310" s="19"/>
      <c r="S310" s="19"/>
      <c r="T310" s="19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1"/>
      <c r="AU310" s="21"/>
      <c r="AV310" s="21"/>
      <c r="AW310" s="22"/>
      <c r="AX310" s="99"/>
      <c r="AY310" s="20"/>
      <c r="AZ310" s="20"/>
      <c r="BA310" s="22"/>
      <c r="BB310">
        <v>302</v>
      </c>
      <c r="BC310" s="80"/>
      <c r="BD310" s="80"/>
      <c r="BE310" s="80"/>
      <c r="BF310" s="80"/>
      <c r="BG310" s="32" t="str">
        <f t="shared" si="48"/>
        <v/>
      </c>
      <c r="BH310" s="78">
        <f t="shared" si="46"/>
        <v>0</v>
      </c>
      <c r="BI310" s="2">
        <f t="shared" si="49"/>
        <v>0</v>
      </c>
      <c r="BJ310" s="2">
        <f t="shared" si="50"/>
        <v>0</v>
      </c>
      <c r="BK310" s="2">
        <f t="shared" si="47"/>
        <v>0</v>
      </c>
    </row>
    <row r="311" spans="2:63" ht="15" customHeight="1" x14ac:dyDescent="0.25">
      <c r="B311" s="14">
        <v>303</v>
      </c>
      <c r="C311" s="95" t="str">
        <f t="shared" si="51"/>
        <v/>
      </c>
      <c r="D311" s="15" t="str">
        <f t="shared" si="45"/>
        <v>OK</v>
      </c>
      <c r="E311" s="16" t="e">
        <f>VLOOKUP('Data Sheet'!$B$8,'Data Sheet'!$I$2:$J$9,2,FALSE)</f>
        <v>#N/A</v>
      </c>
      <c r="F311" s="16" t="str">
        <f t="shared" si="52"/>
        <v/>
      </c>
      <c r="G311" s="103">
        <f t="shared" si="53"/>
        <v>0</v>
      </c>
      <c r="H311" s="17" t="s">
        <v>26</v>
      </c>
      <c r="I311" s="17" t="s">
        <v>26</v>
      </c>
      <c r="J311" s="17" t="str">
        <f>IF('Data Sheet'!$B$9="NC-50","N/A","OK")</f>
        <v>OK</v>
      </c>
      <c r="K311" s="17" t="str">
        <f>IF('Data Sheet'!$B$9="NC-50","N/A","OK")</f>
        <v>OK</v>
      </c>
      <c r="L311" s="17" t="str">
        <f t="shared" si="54"/>
        <v>OK</v>
      </c>
      <c r="M311" s="17" t="str">
        <f t="shared" si="55"/>
        <v>OK</v>
      </c>
      <c r="N311" s="18" t="str">
        <f>IF(BO311&lt;&gt;"",
    IF(INT('Data Sheet'!$A$19)=INT('Data Sheet'!$B$19),
        --(INT('Data Sheet'!$A$19) &amp; "." &amp; BO311),
        IF(AND((--(INT('Data Sheet'!$A$19) &amp; "." &amp; BO311)&gt;=--('Data Sheet'!$A$19)), (--(INT('Data Sheet'!$A$19) &amp; "." &amp; BO311)&lt;=--('Data Sheet'!$B$19))),
            --(INT('Data Sheet'!$A$19) &amp; "." &amp; BO311),
            --(INT('Data Sheet'!$B$19) &amp; "." &amp; BO311)
        )
    ),
    IF(BN311&lt;&gt;"",
        IF(INT('Data Sheet'!$A$19)=INT('Data Sheet'!$B$19),
            --(INT('Data Sheet'!$A$19) &amp; "." &amp; LEFT(BN311,3)),
            IF(AND((--(INT('Data Sheet'!$A$19) &amp; "." &amp; LEFT(BN311,3))&gt;=--('Data Sheet'!$A$19)), (--(INT('Data Sheet'!$A$19) &amp; "." &amp; LEFT(BN311,3))&lt;=--('Data Sheet'!$B$19))),
                --(INT('Data Sheet'!$A$19) &amp; "." &amp; LEFT(BN311,3)),
                --(INT('Data Sheet'!$B$19) &amp; "." &amp; LEFT(BN311,3))
            )
        ),
        "OK"
    )
)</f>
        <v>OK</v>
      </c>
      <c r="O311" s="23" t="str">
        <f>IF(BP311&lt;&gt;"",
    IF(INT('Data Sheet'!$A$19)=INT('Data Sheet'!$B$19),
        --(INT('Data Sheet'!$A$19) &amp; "." &amp; BP311),
        IF(AND((--(INT('Data Sheet'!$A$19) &amp; "." &amp; BP311)&gt;=--('Data Sheet'!$A$19)), (--(INT('Data Sheet'!$A$19) &amp; "." &amp; BP311)&lt;=--('Data Sheet'!$B$19))),
            --(INT('Data Sheet'!$A$19) &amp; "." &amp; BP311),
            --(INT('Data Sheet'!$B$19) &amp; "." &amp; BP311)
        )
    ),
    IF(BN311&lt;&gt;"",
        IF(INT('Data Sheet'!$A$19)=INT('Data Sheet'!$B$19),
            --(INT('Data Sheet'!$A$19) &amp; "." &amp; RIGHT(BN311,3)),
            IF(AND((--(INT('Data Sheet'!$A$19) &amp; "." &amp; RIGHT(BN311,3))&gt;=--('Data Sheet'!$A$19)), (--(INT('Data Sheet'!$A$19) &amp; "." &amp; RIGHT(BN311,3))&lt;=--('Data Sheet'!$B$19))),
                --(INT('Data Sheet'!$A$19) &amp; "." &amp; RIGHT(BN311,3)),
                --(INT('Data Sheet'!$B$19) &amp; "." &amp; RIGHT(BN311,3))
            )
        ),
        "OK"
    )
)</f>
        <v>OK</v>
      </c>
      <c r="P311" s="23" t="str">
        <f>IF(BR311&lt;&gt;"",
    IF(INT('Data Sheet'!$A$19)=INT('Data Sheet'!$B$15),
        --(INT('Data Sheet'!$A$15) &amp; "." &amp; BR311),
        IF(AND((--(INT('Data Sheet'!$A$15) &amp; "." &amp; BR311)&gt;=--('Data Sheet'!$A$15)), (--(INT('Data Sheet'!$A$15) &amp; "." &amp; BR311)&lt;=--('Data Sheet'!$B$15))),
            --(INT('Data Sheet'!$A$15) &amp; "." &amp; BR311),
            --(INT('Data Sheet'!$B$15) &amp; "." &amp; BR311)
        )
    ),
    IF(BQ311&lt;&gt;"",
        IF(INT('Data Sheet'!$A$15)=INT('Data Sheet'!$B$15),
            --(INT('Data Sheet'!$A$15) &amp; "." &amp; LEFT(BQ311,3)),
            IF(AND((--(INT('Data Sheet'!$A$15) &amp; "." &amp; LEFT(BQ311,3))&gt;=--('Data Sheet'!$A$15)), (--(INT('Data Sheet'!$A$15) &amp; "." &amp; LEFT(BQ311,3))&lt;=--('Data Sheet'!$B$15))),
                --(INT('Data Sheet'!$A$15) &amp; "." &amp; LEFT(BQ311,3)),
                --(INT('Data Sheet'!$B$15) &amp; "." &amp; LEFT(BQ311,3))
            )
        ),
        "OK"
    )
)</f>
        <v>OK</v>
      </c>
      <c r="Q311" s="23" t="str">
        <f>IF(BS311&lt;&gt;"",
    IF(INT('Data Sheet'!$A$19)=INT('Data Sheet'!$B$15),
        --(INT('Data Sheet'!$A$15) &amp; "." &amp; BS311),
        IF(AND((--(INT('Data Sheet'!$A$15) &amp; "." &amp; BS311)&gt;=--('Data Sheet'!$A$15)), (--(INT('Data Sheet'!$A$15) &amp; "." &amp; BS311)&lt;=--('Data Sheet'!$B$15))),
            --(INT('Data Sheet'!$A$15) &amp; "." &amp; BS311),
            --(INT('Data Sheet'!$B$15) &amp; "." &amp; BS311)
        )
    ),
    IF(BQ311&lt;&gt;"",
        IF(INT('Data Sheet'!$A$15)=INT('Data Sheet'!$B$15),
            --(INT('Data Sheet'!$A$15) &amp; "." &amp; RIGHT(BQ311,3)),
            IF(AND((--(INT('Data Sheet'!$A$15) &amp; "." &amp; RIGHT(BQ311,3))&gt;=--('Data Sheet'!$A$15)), (--(INT('Data Sheet'!$A$15) &amp; "." &amp; RIGHT(BQ311,3))&lt;=--('Data Sheet'!$B$15))),
                --(INT('Data Sheet'!$A$15) &amp; "." &amp; RIGHT(BQ311,3)),
                --(INT('Data Sheet'!$B$15) &amp; "." &amp; RIGHT(BQ311,3))
            )
        ),
        "OK"
    )
)</f>
        <v>OK</v>
      </c>
      <c r="R311" s="19"/>
      <c r="S311" s="19"/>
      <c r="T311" s="19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1"/>
      <c r="AU311" s="21"/>
      <c r="AV311" s="21"/>
      <c r="AW311" s="22"/>
      <c r="AX311" s="99"/>
      <c r="AY311" s="20"/>
      <c r="AZ311" s="20"/>
      <c r="BA311" s="22"/>
      <c r="BB311">
        <v>303</v>
      </c>
      <c r="BC311" s="80"/>
      <c r="BD311" s="80"/>
      <c r="BE311" s="80"/>
      <c r="BF311" s="80"/>
      <c r="BG311" s="32" t="str">
        <f t="shared" si="48"/>
        <v/>
      </c>
      <c r="BH311" s="78">
        <f t="shared" si="46"/>
        <v>0</v>
      </c>
      <c r="BI311" s="2">
        <f t="shared" si="49"/>
        <v>0</v>
      </c>
      <c r="BJ311" s="2">
        <f t="shared" si="50"/>
        <v>0</v>
      </c>
      <c r="BK311" s="2">
        <f t="shared" si="47"/>
        <v>0</v>
      </c>
    </row>
    <row r="312" spans="2:63" ht="15" customHeight="1" x14ac:dyDescent="0.25">
      <c r="B312" s="14">
        <v>304</v>
      </c>
      <c r="C312" s="95" t="str">
        <f t="shared" si="51"/>
        <v/>
      </c>
      <c r="D312" s="15" t="str">
        <f t="shared" si="45"/>
        <v>OK</v>
      </c>
      <c r="E312" s="16" t="e">
        <f>VLOOKUP('Data Sheet'!$B$8,'Data Sheet'!$I$2:$J$9,2,FALSE)</f>
        <v>#N/A</v>
      </c>
      <c r="F312" s="16" t="str">
        <f t="shared" si="52"/>
        <v/>
      </c>
      <c r="G312" s="103">
        <f t="shared" si="53"/>
        <v>0</v>
      </c>
      <c r="H312" s="17" t="s">
        <v>26</v>
      </c>
      <c r="I312" s="17" t="s">
        <v>26</v>
      </c>
      <c r="J312" s="17" t="str">
        <f>IF('Data Sheet'!$B$9="NC-50","N/A","OK")</f>
        <v>OK</v>
      </c>
      <c r="K312" s="17" t="str">
        <f>IF('Data Sheet'!$B$9="NC-50","N/A","OK")</f>
        <v>OK</v>
      </c>
      <c r="L312" s="17" t="str">
        <f t="shared" si="54"/>
        <v>OK</v>
      </c>
      <c r="M312" s="17" t="str">
        <f t="shared" si="55"/>
        <v>OK</v>
      </c>
      <c r="N312" s="18" t="str">
        <f>IF(BO312&lt;&gt;"",
    IF(INT('Data Sheet'!$A$19)=INT('Data Sheet'!$B$19),
        --(INT('Data Sheet'!$A$19) &amp; "." &amp; BO312),
        IF(AND((--(INT('Data Sheet'!$A$19) &amp; "." &amp; BO312)&gt;=--('Data Sheet'!$A$19)), (--(INT('Data Sheet'!$A$19) &amp; "." &amp; BO312)&lt;=--('Data Sheet'!$B$19))),
            --(INT('Data Sheet'!$A$19) &amp; "." &amp; BO312),
            --(INT('Data Sheet'!$B$19) &amp; "." &amp; BO312)
        )
    ),
    IF(BN312&lt;&gt;"",
        IF(INT('Data Sheet'!$A$19)=INT('Data Sheet'!$B$19),
            --(INT('Data Sheet'!$A$19) &amp; "." &amp; LEFT(BN312,3)),
            IF(AND((--(INT('Data Sheet'!$A$19) &amp; "." &amp; LEFT(BN312,3))&gt;=--('Data Sheet'!$A$19)), (--(INT('Data Sheet'!$A$19) &amp; "." &amp; LEFT(BN312,3))&lt;=--('Data Sheet'!$B$19))),
                --(INT('Data Sheet'!$A$19) &amp; "." &amp; LEFT(BN312,3)),
                --(INT('Data Sheet'!$B$19) &amp; "." &amp; LEFT(BN312,3))
            )
        ),
        "OK"
    )
)</f>
        <v>OK</v>
      </c>
      <c r="O312" s="23" t="str">
        <f>IF(BP312&lt;&gt;"",
    IF(INT('Data Sheet'!$A$19)=INT('Data Sheet'!$B$19),
        --(INT('Data Sheet'!$A$19) &amp; "." &amp; BP312),
        IF(AND((--(INT('Data Sheet'!$A$19) &amp; "." &amp; BP312)&gt;=--('Data Sheet'!$A$19)), (--(INT('Data Sheet'!$A$19) &amp; "." &amp; BP312)&lt;=--('Data Sheet'!$B$19))),
            --(INT('Data Sheet'!$A$19) &amp; "." &amp; BP312),
            --(INT('Data Sheet'!$B$19) &amp; "." &amp; BP312)
        )
    ),
    IF(BN312&lt;&gt;"",
        IF(INT('Data Sheet'!$A$19)=INT('Data Sheet'!$B$19),
            --(INT('Data Sheet'!$A$19) &amp; "." &amp; RIGHT(BN312,3)),
            IF(AND((--(INT('Data Sheet'!$A$19) &amp; "." &amp; RIGHT(BN312,3))&gt;=--('Data Sheet'!$A$19)), (--(INT('Data Sheet'!$A$19) &amp; "." &amp; RIGHT(BN312,3))&lt;=--('Data Sheet'!$B$19))),
                --(INT('Data Sheet'!$A$19) &amp; "." &amp; RIGHT(BN312,3)),
                --(INT('Data Sheet'!$B$19) &amp; "." &amp; RIGHT(BN312,3))
            )
        ),
        "OK"
    )
)</f>
        <v>OK</v>
      </c>
      <c r="P312" s="23" t="str">
        <f>IF(BR312&lt;&gt;"",
    IF(INT('Data Sheet'!$A$19)=INT('Data Sheet'!$B$15),
        --(INT('Data Sheet'!$A$15) &amp; "." &amp; BR312),
        IF(AND((--(INT('Data Sheet'!$A$15) &amp; "." &amp; BR312)&gt;=--('Data Sheet'!$A$15)), (--(INT('Data Sheet'!$A$15) &amp; "." &amp; BR312)&lt;=--('Data Sheet'!$B$15))),
            --(INT('Data Sheet'!$A$15) &amp; "." &amp; BR312),
            --(INT('Data Sheet'!$B$15) &amp; "." &amp; BR312)
        )
    ),
    IF(BQ312&lt;&gt;"",
        IF(INT('Data Sheet'!$A$15)=INT('Data Sheet'!$B$15),
            --(INT('Data Sheet'!$A$15) &amp; "." &amp; LEFT(BQ312,3)),
            IF(AND((--(INT('Data Sheet'!$A$15) &amp; "." &amp; LEFT(BQ312,3))&gt;=--('Data Sheet'!$A$15)), (--(INT('Data Sheet'!$A$15) &amp; "." &amp; LEFT(BQ312,3))&lt;=--('Data Sheet'!$B$15))),
                --(INT('Data Sheet'!$A$15) &amp; "." &amp; LEFT(BQ312,3)),
                --(INT('Data Sheet'!$B$15) &amp; "." &amp; LEFT(BQ312,3))
            )
        ),
        "OK"
    )
)</f>
        <v>OK</v>
      </c>
      <c r="Q312" s="23" t="str">
        <f>IF(BS312&lt;&gt;"",
    IF(INT('Data Sheet'!$A$19)=INT('Data Sheet'!$B$15),
        --(INT('Data Sheet'!$A$15) &amp; "." &amp; BS312),
        IF(AND((--(INT('Data Sheet'!$A$15) &amp; "." &amp; BS312)&gt;=--('Data Sheet'!$A$15)), (--(INT('Data Sheet'!$A$15) &amp; "." &amp; BS312)&lt;=--('Data Sheet'!$B$15))),
            --(INT('Data Sheet'!$A$15) &amp; "." &amp; BS312),
            --(INT('Data Sheet'!$B$15) &amp; "." &amp; BS312)
        )
    ),
    IF(BQ312&lt;&gt;"",
        IF(INT('Data Sheet'!$A$15)=INT('Data Sheet'!$B$15),
            --(INT('Data Sheet'!$A$15) &amp; "." &amp; RIGHT(BQ312,3)),
            IF(AND((--(INT('Data Sheet'!$A$15) &amp; "." &amp; RIGHT(BQ312,3))&gt;=--('Data Sheet'!$A$15)), (--(INT('Data Sheet'!$A$15) &amp; "." &amp; RIGHT(BQ312,3))&lt;=--('Data Sheet'!$B$15))),
                --(INT('Data Sheet'!$A$15) &amp; "." &amp; RIGHT(BQ312,3)),
                --(INT('Data Sheet'!$B$15) &amp; "." &amp; RIGHT(BQ312,3))
            )
        ),
        "OK"
    )
)</f>
        <v>OK</v>
      </c>
      <c r="R312" s="19"/>
      <c r="S312" s="19"/>
      <c r="T312" s="19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1"/>
      <c r="AU312" s="21"/>
      <c r="AV312" s="21"/>
      <c r="AW312" s="22"/>
      <c r="AX312" s="99"/>
      <c r="AY312" s="20"/>
      <c r="AZ312" s="20"/>
      <c r="BA312" s="22"/>
      <c r="BB312">
        <v>304</v>
      </c>
      <c r="BC312" s="80"/>
      <c r="BD312" s="80"/>
      <c r="BE312" s="80"/>
      <c r="BF312" s="80"/>
      <c r="BG312" s="32" t="str">
        <f t="shared" si="48"/>
        <v/>
      </c>
      <c r="BH312" s="78">
        <f t="shared" si="46"/>
        <v>0</v>
      </c>
      <c r="BI312" s="2">
        <f t="shared" si="49"/>
        <v>0</v>
      </c>
      <c r="BJ312" s="2">
        <f t="shared" si="50"/>
        <v>0</v>
      </c>
      <c r="BK312" s="2">
        <f t="shared" si="47"/>
        <v>0</v>
      </c>
    </row>
    <row r="313" spans="2:63" ht="15" customHeight="1" x14ac:dyDescent="0.25">
      <c r="B313" s="14">
        <v>305</v>
      </c>
      <c r="C313" s="95" t="str">
        <f t="shared" si="51"/>
        <v/>
      </c>
      <c r="D313" s="15" t="str">
        <f t="shared" si="45"/>
        <v>OK</v>
      </c>
      <c r="E313" s="16" t="e">
        <f>VLOOKUP('Data Sheet'!$B$8,'Data Sheet'!$I$2:$J$9,2,FALSE)</f>
        <v>#N/A</v>
      </c>
      <c r="F313" s="16" t="str">
        <f t="shared" si="52"/>
        <v/>
      </c>
      <c r="G313" s="103">
        <f t="shared" si="53"/>
        <v>0</v>
      </c>
      <c r="H313" s="17" t="s">
        <v>26</v>
      </c>
      <c r="I313" s="17" t="s">
        <v>26</v>
      </c>
      <c r="J313" s="17" t="str">
        <f>IF('Data Sheet'!$B$9="NC-50","N/A","OK")</f>
        <v>OK</v>
      </c>
      <c r="K313" s="17" t="str">
        <f>IF('Data Sheet'!$B$9="NC-50","N/A","OK")</f>
        <v>OK</v>
      </c>
      <c r="L313" s="17" t="str">
        <f t="shared" si="54"/>
        <v>OK</v>
      </c>
      <c r="M313" s="17" t="str">
        <f t="shared" si="55"/>
        <v>OK</v>
      </c>
      <c r="N313" s="18" t="str">
        <f>IF(BO313&lt;&gt;"",
    IF(INT('Data Sheet'!$A$19)=INT('Data Sheet'!$B$19),
        --(INT('Data Sheet'!$A$19) &amp; "." &amp; BO313),
        IF(AND((--(INT('Data Sheet'!$A$19) &amp; "." &amp; BO313)&gt;=--('Data Sheet'!$A$19)), (--(INT('Data Sheet'!$A$19) &amp; "." &amp; BO313)&lt;=--('Data Sheet'!$B$19))),
            --(INT('Data Sheet'!$A$19) &amp; "." &amp; BO313),
            --(INT('Data Sheet'!$B$19) &amp; "." &amp; BO313)
        )
    ),
    IF(BN313&lt;&gt;"",
        IF(INT('Data Sheet'!$A$19)=INT('Data Sheet'!$B$19),
            --(INT('Data Sheet'!$A$19) &amp; "." &amp; LEFT(BN313,3)),
            IF(AND((--(INT('Data Sheet'!$A$19) &amp; "." &amp; LEFT(BN313,3))&gt;=--('Data Sheet'!$A$19)), (--(INT('Data Sheet'!$A$19) &amp; "." &amp; LEFT(BN313,3))&lt;=--('Data Sheet'!$B$19))),
                --(INT('Data Sheet'!$A$19) &amp; "." &amp; LEFT(BN313,3)),
                --(INT('Data Sheet'!$B$19) &amp; "." &amp; LEFT(BN313,3))
            )
        ),
        "OK"
    )
)</f>
        <v>OK</v>
      </c>
      <c r="O313" s="23" t="str">
        <f>IF(BP313&lt;&gt;"",
    IF(INT('Data Sheet'!$A$19)=INT('Data Sheet'!$B$19),
        --(INT('Data Sheet'!$A$19) &amp; "." &amp; BP313),
        IF(AND((--(INT('Data Sheet'!$A$19) &amp; "." &amp; BP313)&gt;=--('Data Sheet'!$A$19)), (--(INT('Data Sheet'!$A$19) &amp; "." &amp; BP313)&lt;=--('Data Sheet'!$B$19))),
            --(INT('Data Sheet'!$A$19) &amp; "." &amp; BP313),
            --(INT('Data Sheet'!$B$19) &amp; "." &amp; BP313)
        )
    ),
    IF(BN313&lt;&gt;"",
        IF(INT('Data Sheet'!$A$19)=INT('Data Sheet'!$B$19),
            --(INT('Data Sheet'!$A$19) &amp; "." &amp; RIGHT(BN313,3)),
            IF(AND((--(INT('Data Sheet'!$A$19) &amp; "." &amp; RIGHT(BN313,3))&gt;=--('Data Sheet'!$A$19)), (--(INT('Data Sheet'!$A$19) &amp; "." &amp; RIGHT(BN313,3))&lt;=--('Data Sheet'!$B$19))),
                --(INT('Data Sheet'!$A$19) &amp; "." &amp; RIGHT(BN313,3)),
                --(INT('Data Sheet'!$B$19) &amp; "." &amp; RIGHT(BN313,3))
            )
        ),
        "OK"
    )
)</f>
        <v>OK</v>
      </c>
      <c r="P313" s="23" t="str">
        <f>IF(BR313&lt;&gt;"",
    IF(INT('Data Sheet'!$A$19)=INT('Data Sheet'!$B$15),
        --(INT('Data Sheet'!$A$15) &amp; "." &amp; BR313),
        IF(AND((--(INT('Data Sheet'!$A$15) &amp; "." &amp; BR313)&gt;=--('Data Sheet'!$A$15)), (--(INT('Data Sheet'!$A$15) &amp; "." &amp; BR313)&lt;=--('Data Sheet'!$B$15))),
            --(INT('Data Sheet'!$A$15) &amp; "." &amp; BR313),
            --(INT('Data Sheet'!$B$15) &amp; "." &amp; BR313)
        )
    ),
    IF(BQ313&lt;&gt;"",
        IF(INT('Data Sheet'!$A$15)=INT('Data Sheet'!$B$15),
            --(INT('Data Sheet'!$A$15) &amp; "." &amp; LEFT(BQ313,3)),
            IF(AND((--(INT('Data Sheet'!$A$15) &amp; "." &amp; LEFT(BQ313,3))&gt;=--('Data Sheet'!$A$15)), (--(INT('Data Sheet'!$A$15) &amp; "." &amp; LEFT(BQ313,3))&lt;=--('Data Sheet'!$B$15))),
                --(INT('Data Sheet'!$A$15) &amp; "." &amp; LEFT(BQ313,3)),
                --(INT('Data Sheet'!$B$15) &amp; "." &amp; LEFT(BQ313,3))
            )
        ),
        "OK"
    )
)</f>
        <v>OK</v>
      </c>
      <c r="Q313" s="23" t="str">
        <f>IF(BS313&lt;&gt;"",
    IF(INT('Data Sheet'!$A$19)=INT('Data Sheet'!$B$15),
        --(INT('Data Sheet'!$A$15) &amp; "." &amp; BS313),
        IF(AND((--(INT('Data Sheet'!$A$15) &amp; "." &amp; BS313)&gt;=--('Data Sheet'!$A$15)), (--(INT('Data Sheet'!$A$15) &amp; "." &amp; BS313)&lt;=--('Data Sheet'!$B$15))),
            --(INT('Data Sheet'!$A$15) &amp; "." &amp; BS313),
            --(INT('Data Sheet'!$B$15) &amp; "." &amp; BS313)
        )
    ),
    IF(BQ313&lt;&gt;"",
        IF(INT('Data Sheet'!$A$15)=INT('Data Sheet'!$B$15),
            --(INT('Data Sheet'!$A$15) &amp; "." &amp; RIGHT(BQ313,3)),
            IF(AND((--(INT('Data Sheet'!$A$15) &amp; "." &amp; RIGHT(BQ313,3))&gt;=--('Data Sheet'!$A$15)), (--(INT('Data Sheet'!$A$15) &amp; "." &amp; RIGHT(BQ313,3))&lt;=--('Data Sheet'!$B$15))),
                --(INT('Data Sheet'!$A$15) &amp; "." &amp; RIGHT(BQ313,3)),
                --(INT('Data Sheet'!$B$15) &amp; "." &amp; RIGHT(BQ313,3))
            )
        ),
        "OK"
    )
)</f>
        <v>OK</v>
      </c>
      <c r="R313" s="19"/>
      <c r="S313" s="19"/>
      <c r="T313" s="19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1"/>
      <c r="AU313" s="21"/>
      <c r="AV313" s="21"/>
      <c r="AW313" s="22"/>
      <c r="AX313" s="99"/>
      <c r="AY313" s="20"/>
      <c r="AZ313" s="20"/>
      <c r="BA313" s="22"/>
      <c r="BB313">
        <v>305</v>
      </c>
      <c r="BC313" s="80"/>
      <c r="BD313" s="80"/>
      <c r="BE313" s="80"/>
      <c r="BF313" s="80"/>
      <c r="BG313" s="32" t="str">
        <f t="shared" si="48"/>
        <v/>
      </c>
      <c r="BH313" s="78">
        <f t="shared" si="46"/>
        <v>0</v>
      </c>
      <c r="BI313" s="2">
        <f t="shared" si="49"/>
        <v>0</v>
      </c>
      <c r="BJ313" s="2">
        <f t="shared" si="50"/>
        <v>0</v>
      </c>
      <c r="BK313" s="2">
        <f t="shared" si="47"/>
        <v>0</v>
      </c>
    </row>
    <row r="314" spans="2:63" ht="15" customHeight="1" x14ac:dyDescent="0.25">
      <c r="B314" s="14">
        <v>306</v>
      </c>
      <c r="C314" s="95" t="str">
        <f t="shared" si="51"/>
        <v/>
      </c>
      <c r="D314" s="15" t="str">
        <f t="shared" si="45"/>
        <v>OK</v>
      </c>
      <c r="E314" s="16" t="e">
        <f>VLOOKUP('Data Sheet'!$B$8,'Data Sheet'!$I$2:$J$9,2,FALSE)</f>
        <v>#N/A</v>
      </c>
      <c r="F314" s="16" t="str">
        <f t="shared" si="52"/>
        <v/>
      </c>
      <c r="G314" s="103">
        <f t="shared" si="53"/>
        <v>0</v>
      </c>
      <c r="H314" s="17" t="s">
        <v>26</v>
      </c>
      <c r="I314" s="17" t="s">
        <v>26</v>
      </c>
      <c r="J314" s="17" t="str">
        <f>IF('Data Sheet'!$B$9="NC-50","N/A","OK")</f>
        <v>OK</v>
      </c>
      <c r="K314" s="17" t="str">
        <f>IF('Data Sheet'!$B$9="NC-50","N/A","OK")</f>
        <v>OK</v>
      </c>
      <c r="L314" s="17" t="str">
        <f t="shared" si="54"/>
        <v>OK</v>
      </c>
      <c r="M314" s="17" t="str">
        <f t="shared" si="55"/>
        <v>OK</v>
      </c>
      <c r="N314" s="18" t="str">
        <f>IF(BO314&lt;&gt;"",
    IF(INT('Data Sheet'!$A$19)=INT('Data Sheet'!$B$19),
        --(INT('Data Sheet'!$A$19) &amp; "." &amp; BO314),
        IF(AND((--(INT('Data Sheet'!$A$19) &amp; "." &amp; BO314)&gt;=--('Data Sheet'!$A$19)), (--(INT('Data Sheet'!$A$19) &amp; "." &amp; BO314)&lt;=--('Data Sheet'!$B$19))),
            --(INT('Data Sheet'!$A$19) &amp; "." &amp; BO314),
            --(INT('Data Sheet'!$B$19) &amp; "." &amp; BO314)
        )
    ),
    IF(BN314&lt;&gt;"",
        IF(INT('Data Sheet'!$A$19)=INT('Data Sheet'!$B$19),
            --(INT('Data Sheet'!$A$19) &amp; "." &amp; LEFT(BN314,3)),
            IF(AND((--(INT('Data Sheet'!$A$19) &amp; "." &amp; LEFT(BN314,3))&gt;=--('Data Sheet'!$A$19)), (--(INT('Data Sheet'!$A$19) &amp; "." &amp; LEFT(BN314,3))&lt;=--('Data Sheet'!$B$19))),
                --(INT('Data Sheet'!$A$19) &amp; "." &amp; LEFT(BN314,3)),
                --(INT('Data Sheet'!$B$19) &amp; "." &amp; LEFT(BN314,3))
            )
        ),
        "OK"
    )
)</f>
        <v>OK</v>
      </c>
      <c r="O314" s="23" t="str">
        <f>IF(BP314&lt;&gt;"",
    IF(INT('Data Sheet'!$A$19)=INT('Data Sheet'!$B$19),
        --(INT('Data Sheet'!$A$19) &amp; "." &amp; BP314),
        IF(AND((--(INT('Data Sheet'!$A$19) &amp; "." &amp; BP314)&gt;=--('Data Sheet'!$A$19)), (--(INT('Data Sheet'!$A$19) &amp; "." &amp; BP314)&lt;=--('Data Sheet'!$B$19))),
            --(INT('Data Sheet'!$A$19) &amp; "." &amp; BP314),
            --(INT('Data Sheet'!$B$19) &amp; "." &amp; BP314)
        )
    ),
    IF(BN314&lt;&gt;"",
        IF(INT('Data Sheet'!$A$19)=INT('Data Sheet'!$B$19),
            --(INT('Data Sheet'!$A$19) &amp; "." &amp; RIGHT(BN314,3)),
            IF(AND((--(INT('Data Sheet'!$A$19) &amp; "." &amp; RIGHT(BN314,3))&gt;=--('Data Sheet'!$A$19)), (--(INT('Data Sheet'!$A$19) &amp; "." &amp; RIGHT(BN314,3))&lt;=--('Data Sheet'!$B$19))),
                --(INT('Data Sheet'!$A$19) &amp; "." &amp; RIGHT(BN314,3)),
                --(INT('Data Sheet'!$B$19) &amp; "." &amp; RIGHT(BN314,3))
            )
        ),
        "OK"
    )
)</f>
        <v>OK</v>
      </c>
      <c r="P314" s="23" t="str">
        <f>IF(BR314&lt;&gt;"",
    IF(INT('Data Sheet'!$A$19)=INT('Data Sheet'!$B$15),
        --(INT('Data Sheet'!$A$15) &amp; "." &amp; BR314),
        IF(AND((--(INT('Data Sheet'!$A$15) &amp; "." &amp; BR314)&gt;=--('Data Sheet'!$A$15)), (--(INT('Data Sheet'!$A$15) &amp; "." &amp; BR314)&lt;=--('Data Sheet'!$B$15))),
            --(INT('Data Sheet'!$A$15) &amp; "." &amp; BR314),
            --(INT('Data Sheet'!$B$15) &amp; "." &amp; BR314)
        )
    ),
    IF(BQ314&lt;&gt;"",
        IF(INT('Data Sheet'!$A$15)=INT('Data Sheet'!$B$15),
            --(INT('Data Sheet'!$A$15) &amp; "." &amp; LEFT(BQ314,3)),
            IF(AND((--(INT('Data Sheet'!$A$15) &amp; "." &amp; LEFT(BQ314,3))&gt;=--('Data Sheet'!$A$15)), (--(INT('Data Sheet'!$A$15) &amp; "." &amp; LEFT(BQ314,3))&lt;=--('Data Sheet'!$B$15))),
                --(INT('Data Sheet'!$A$15) &amp; "." &amp; LEFT(BQ314,3)),
                --(INT('Data Sheet'!$B$15) &amp; "." &amp; LEFT(BQ314,3))
            )
        ),
        "OK"
    )
)</f>
        <v>OK</v>
      </c>
      <c r="Q314" s="23" t="str">
        <f>IF(BS314&lt;&gt;"",
    IF(INT('Data Sheet'!$A$19)=INT('Data Sheet'!$B$15),
        --(INT('Data Sheet'!$A$15) &amp; "." &amp; BS314),
        IF(AND((--(INT('Data Sheet'!$A$15) &amp; "." &amp; BS314)&gt;=--('Data Sheet'!$A$15)), (--(INT('Data Sheet'!$A$15) &amp; "." &amp; BS314)&lt;=--('Data Sheet'!$B$15))),
            --(INT('Data Sheet'!$A$15) &amp; "." &amp; BS314),
            --(INT('Data Sheet'!$B$15) &amp; "." &amp; BS314)
        )
    ),
    IF(BQ314&lt;&gt;"",
        IF(INT('Data Sheet'!$A$15)=INT('Data Sheet'!$B$15),
            --(INT('Data Sheet'!$A$15) &amp; "." &amp; RIGHT(BQ314,3)),
            IF(AND((--(INT('Data Sheet'!$A$15) &amp; "." &amp; RIGHT(BQ314,3))&gt;=--('Data Sheet'!$A$15)), (--(INT('Data Sheet'!$A$15) &amp; "." &amp; RIGHT(BQ314,3))&lt;=--('Data Sheet'!$B$15))),
                --(INT('Data Sheet'!$A$15) &amp; "." &amp; RIGHT(BQ314,3)),
                --(INT('Data Sheet'!$B$15) &amp; "." &amp; RIGHT(BQ314,3))
            )
        ),
        "OK"
    )
)</f>
        <v>OK</v>
      </c>
      <c r="R314" s="19"/>
      <c r="S314" s="19"/>
      <c r="T314" s="19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1"/>
      <c r="AU314" s="21"/>
      <c r="AV314" s="21"/>
      <c r="AW314" s="22"/>
      <c r="AX314" s="99"/>
      <c r="AY314" s="20"/>
      <c r="AZ314" s="20"/>
      <c r="BA314" s="22"/>
      <c r="BB314">
        <v>306</v>
      </c>
      <c r="BC314" s="80"/>
      <c r="BD314" s="80"/>
      <c r="BE314" s="80"/>
      <c r="BF314" s="80"/>
      <c r="BG314" s="32" t="str">
        <f t="shared" si="48"/>
        <v/>
      </c>
      <c r="BH314" s="78">
        <f t="shared" si="46"/>
        <v>0</v>
      </c>
      <c r="BI314" s="2">
        <f t="shared" si="49"/>
        <v>0</v>
      </c>
      <c r="BJ314" s="2">
        <f t="shared" si="50"/>
        <v>0</v>
      </c>
      <c r="BK314" s="2">
        <f t="shared" si="47"/>
        <v>0</v>
      </c>
    </row>
    <row r="315" spans="2:63" ht="15" customHeight="1" x14ac:dyDescent="0.25">
      <c r="B315" s="14">
        <v>307</v>
      </c>
      <c r="C315" s="95" t="str">
        <f t="shared" si="51"/>
        <v/>
      </c>
      <c r="D315" s="15" t="str">
        <f t="shared" si="45"/>
        <v>OK</v>
      </c>
      <c r="E315" s="16" t="e">
        <f>VLOOKUP('Data Sheet'!$B$8,'Data Sheet'!$I$2:$J$9,2,FALSE)</f>
        <v>#N/A</v>
      </c>
      <c r="F315" s="16" t="str">
        <f t="shared" si="52"/>
        <v/>
      </c>
      <c r="G315" s="103">
        <f t="shared" si="53"/>
        <v>0</v>
      </c>
      <c r="H315" s="17" t="s">
        <v>26</v>
      </c>
      <c r="I315" s="17" t="s">
        <v>26</v>
      </c>
      <c r="J315" s="17" t="str">
        <f>IF('Data Sheet'!$B$9="NC-50","N/A","OK")</f>
        <v>OK</v>
      </c>
      <c r="K315" s="17" t="str">
        <f>IF('Data Sheet'!$B$9="NC-50","N/A","OK")</f>
        <v>OK</v>
      </c>
      <c r="L315" s="17" t="str">
        <f t="shared" si="54"/>
        <v>OK</v>
      </c>
      <c r="M315" s="17" t="str">
        <f t="shared" si="55"/>
        <v>OK</v>
      </c>
      <c r="N315" s="18" t="str">
        <f>IF(BO315&lt;&gt;"",
    IF(INT('Data Sheet'!$A$19)=INT('Data Sheet'!$B$19),
        --(INT('Data Sheet'!$A$19) &amp; "." &amp; BO315),
        IF(AND((--(INT('Data Sheet'!$A$19) &amp; "." &amp; BO315)&gt;=--('Data Sheet'!$A$19)), (--(INT('Data Sheet'!$A$19) &amp; "." &amp; BO315)&lt;=--('Data Sheet'!$B$19))),
            --(INT('Data Sheet'!$A$19) &amp; "." &amp; BO315),
            --(INT('Data Sheet'!$B$19) &amp; "." &amp; BO315)
        )
    ),
    IF(BN315&lt;&gt;"",
        IF(INT('Data Sheet'!$A$19)=INT('Data Sheet'!$B$19),
            --(INT('Data Sheet'!$A$19) &amp; "." &amp; LEFT(BN315,3)),
            IF(AND((--(INT('Data Sheet'!$A$19) &amp; "." &amp; LEFT(BN315,3))&gt;=--('Data Sheet'!$A$19)), (--(INT('Data Sheet'!$A$19) &amp; "." &amp; LEFT(BN315,3))&lt;=--('Data Sheet'!$B$19))),
                --(INT('Data Sheet'!$A$19) &amp; "." &amp; LEFT(BN315,3)),
                --(INT('Data Sheet'!$B$19) &amp; "." &amp; LEFT(BN315,3))
            )
        ),
        "OK"
    )
)</f>
        <v>OK</v>
      </c>
      <c r="O315" s="23" t="str">
        <f>IF(BP315&lt;&gt;"",
    IF(INT('Data Sheet'!$A$19)=INT('Data Sheet'!$B$19),
        --(INT('Data Sheet'!$A$19) &amp; "." &amp; BP315),
        IF(AND((--(INT('Data Sheet'!$A$19) &amp; "." &amp; BP315)&gt;=--('Data Sheet'!$A$19)), (--(INT('Data Sheet'!$A$19) &amp; "." &amp; BP315)&lt;=--('Data Sheet'!$B$19))),
            --(INT('Data Sheet'!$A$19) &amp; "." &amp; BP315),
            --(INT('Data Sheet'!$B$19) &amp; "." &amp; BP315)
        )
    ),
    IF(BN315&lt;&gt;"",
        IF(INT('Data Sheet'!$A$19)=INT('Data Sheet'!$B$19),
            --(INT('Data Sheet'!$A$19) &amp; "." &amp; RIGHT(BN315,3)),
            IF(AND((--(INT('Data Sheet'!$A$19) &amp; "." &amp; RIGHT(BN315,3))&gt;=--('Data Sheet'!$A$19)), (--(INT('Data Sheet'!$A$19) &amp; "." &amp; RIGHT(BN315,3))&lt;=--('Data Sheet'!$B$19))),
                --(INT('Data Sheet'!$A$19) &amp; "." &amp; RIGHT(BN315,3)),
                --(INT('Data Sheet'!$B$19) &amp; "." &amp; RIGHT(BN315,3))
            )
        ),
        "OK"
    )
)</f>
        <v>OK</v>
      </c>
      <c r="P315" s="23" t="str">
        <f>IF(BR315&lt;&gt;"",
    IF(INT('Data Sheet'!$A$19)=INT('Data Sheet'!$B$15),
        --(INT('Data Sheet'!$A$15) &amp; "." &amp; BR315),
        IF(AND((--(INT('Data Sheet'!$A$15) &amp; "." &amp; BR315)&gt;=--('Data Sheet'!$A$15)), (--(INT('Data Sheet'!$A$15) &amp; "." &amp; BR315)&lt;=--('Data Sheet'!$B$15))),
            --(INT('Data Sheet'!$A$15) &amp; "." &amp; BR315),
            --(INT('Data Sheet'!$B$15) &amp; "." &amp; BR315)
        )
    ),
    IF(BQ315&lt;&gt;"",
        IF(INT('Data Sheet'!$A$15)=INT('Data Sheet'!$B$15),
            --(INT('Data Sheet'!$A$15) &amp; "." &amp; LEFT(BQ315,3)),
            IF(AND((--(INT('Data Sheet'!$A$15) &amp; "." &amp; LEFT(BQ315,3))&gt;=--('Data Sheet'!$A$15)), (--(INT('Data Sheet'!$A$15) &amp; "." &amp; LEFT(BQ315,3))&lt;=--('Data Sheet'!$B$15))),
                --(INT('Data Sheet'!$A$15) &amp; "." &amp; LEFT(BQ315,3)),
                --(INT('Data Sheet'!$B$15) &amp; "." &amp; LEFT(BQ315,3))
            )
        ),
        "OK"
    )
)</f>
        <v>OK</v>
      </c>
      <c r="Q315" s="23" t="str">
        <f>IF(BS315&lt;&gt;"",
    IF(INT('Data Sheet'!$A$19)=INT('Data Sheet'!$B$15),
        --(INT('Data Sheet'!$A$15) &amp; "." &amp; BS315),
        IF(AND((--(INT('Data Sheet'!$A$15) &amp; "." &amp; BS315)&gt;=--('Data Sheet'!$A$15)), (--(INT('Data Sheet'!$A$15) &amp; "." &amp; BS315)&lt;=--('Data Sheet'!$B$15))),
            --(INT('Data Sheet'!$A$15) &amp; "." &amp; BS315),
            --(INT('Data Sheet'!$B$15) &amp; "." &amp; BS315)
        )
    ),
    IF(BQ315&lt;&gt;"",
        IF(INT('Data Sheet'!$A$15)=INT('Data Sheet'!$B$15),
            --(INT('Data Sheet'!$A$15) &amp; "." &amp; RIGHT(BQ315,3)),
            IF(AND((--(INT('Data Sheet'!$A$15) &amp; "." &amp; RIGHT(BQ315,3))&gt;=--('Data Sheet'!$A$15)), (--(INT('Data Sheet'!$A$15) &amp; "." &amp; RIGHT(BQ315,3))&lt;=--('Data Sheet'!$B$15))),
                --(INT('Data Sheet'!$A$15) &amp; "." &amp; RIGHT(BQ315,3)),
                --(INT('Data Sheet'!$B$15) &amp; "." &amp; RIGHT(BQ315,3))
            )
        ),
        "OK"
    )
)</f>
        <v>OK</v>
      </c>
      <c r="R315" s="19"/>
      <c r="S315" s="19"/>
      <c r="T315" s="19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1"/>
      <c r="AU315" s="21"/>
      <c r="AV315" s="21"/>
      <c r="AW315" s="22"/>
      <c r="AX315" s="99"/>
      <c r="AY315" s="20"/>
      <c r="AZ315" s="20"/>
      <c r="BA315" s="22"/>
      <c r="BB315">
        <v>307</v>
      </c>
      <c r="BC315" s="80"/>
      <c r="BD315" s="80"/>
      <c r="BE315" s="80"/>
      <c r="BF315" s="80"/>
      <c r="BG315" s="32" t="str">
        <f t="shared" si="48"/>
        <v/>
      </c>
      <c r="BH315" s="78">
        <f t="shared" si="46"/>
        <v>0</v>
      </c>
      <c r="BI315" s="2">
        <f t="shared" si="49"/>
        <v>0</v>
      </c>
      <c r="BJ315" s="2">
        <f t="shared" si="50"/>
        <v>0</v>
      </c>
      <c r="BK315" s="2">
        <f t="shared" si="47"/>
        <v>0</v>
      </c>
    </row>
    <row r="316" spans="2:63" ht="15" customHeight="1" x14ac:dyDescent="0.25">
      <c r="B316" s="14">
        <v>308</v>
      </c>
      <c r="C316" s="95" t="str">
        <f t="shared" si="51"/>
        <v/>
      </c>
      <c r="D316" s="15" t="str">
        <f t="shared" si="45"/>
        <v>OK</v>
      </c>
      <c r="E316" s="16" t="e">
        <f>VLOOKUP('Data Sheet'!$B$8,'Data Sheet'!$I$2:$J$9,2,FALSE)</f>
        <v>#N/A</v>
      </c>
      <c r="F316" s="16" t="str">
        <f t="shared" si="52"/>
        <v/>
      </c>
      <c r="G316" s="103">
        <f t="shared" si="53"/>
        <v>0</v>
      </c>
      <c r="H316" s="17" t="s">
        <v>26</v>
      </c>
      <c r="I316" s="17" t="s">
        <v>26</v>
      </c>
      <c r="J316" s="17" t="str">
        <f>IF('Data Sheet'!$B$9="NC-50","N/A","OK")</f>
        <v>OK</v>
      </c>
      <c r="K316" s="17" t="str">
        <f>IF('Data Sheet'!$B$9="NC-50","N/A","OK")</f>
        <v>OK</v>
      </c>
      <c r="L316" s="17" t="str">
        <f t="shared" si="54"/>
        <v>OK</v>
      </c>
      <c r="M316" s="17" t="str">
        <f t="shared" si="55"/>
        <v>OK</v>
      </c>
      <c r="N316" s="18" t="str">
        <f>IF(BO316&lt;&gt;"",
    IF(INT('Data Sheet'!$A$19)=INT('Data Sheet'!$B$19),
        --(INT('Data Sheet'!$A$19) &amp; "." &amp; BO316),
        IF(AND((--(INT('Data Sheet'!$A$19) &amp; "." &amp; BO316)&gt;=--('Data Sheet'!$A$19)), (--(INT('Data Sheet'!$A$19) &amp; "." &amp; BO316)&lt;=--('Data Sheet'!$B$19))),
            --(INT('Data Sheet'!$A$19) &amp; "." &amp; BO316),
            --(INT('Data Sheet'!$B$19) &amp; "." &amp; BO316)
        )
    ),
    IF(BN316&lt;&gt;"",
        IF(INT('Data Sheet'!$A$19)=INT('Data Sheet'!$B$19),
            --(INT('Data Sheet'!$A$19) &amp; "." &amp; LEFT(BN316,3)),
            IF(AND((--(INT('Data Sheet'!$A$19) &amp; "." &amp; LEFT(BN316,3))&gt;=--('Data Sheet'!$A$19)), (--(INT('Data Sheet'!$A$19) &amp; "." &amp; LEFT(BN316,3))&lt;=--('Data Sheet'!$B$19))),
                --(INT('Data Sheet'!$A$19) &amp; "." &amp; LEFT(BN316,3)),
                --(INT('Data Sheet'!$B$19) &amp; "." &amp; LEFT(BN316,3))
            )
        ),
        "OK"
    )
)</f>
        <v>OK</v>
      </c>
      <c r="O316" s="23" t="str">
        <f>IF(BP316&lt;&gt;"",
    IF(INT('Data Sheet'!$A$19)=INT('Data Sheet'!$B$19),
        --(INT('Data Sheet'!$A$19) &amp; "." &amp; BP316),
        IF(AND((--(INT('Data Sheet'!$A$19) &amp; "." &amp; BP316)&gt;=--('Data Sheet'!$A$19)), (--(INT('Data Sheet'!$A$19) &amp; "." &amp; BP316)&lt;=--('Data Sheet'!$B$19))),
            --(INT('Data Sheet'!$A$19) &amp; "." &amp; BP316),
            --(INT('Data Sheet'!$B$19) &amp; "." &amp; BP316)
        )
    ),
    IF(BN316&lt;&gt;"",
        IF(INT('Data Sheet'!$A$19)=INT('Data Sheet'!$B$19),
            --(INT('Data Sheet'!$A$19) &amp; "." &amp; RIGHT(BN316,3)),
            IF(AND((--(INT('Data Sheet'!$A$19) &amp; "." &amp; RIGHT(BN316,3))&gt;=--('Data Sheet'!$A$19)), (--(INT('Data Sheet'!$A$19) &amp; "." &amp; RIGHT(BN316,3))&lt;=--('Data Sheet'!$B$19))),
                --(INT('Data Sheet'!$A$19) &amp; "." &amp; RIGHT(BN316,3)),
                --(INT('Data Sheet'!$B$19) &amp; "." &amp; RIGHT(BN316,3))
            )
        ),
        "OK"
    )
)</f>
        <v>OK</v>
      </c>
      <c r="P316" s="23" t="str">
        <f>IF(BR316&lt;&gt;"",
    IF(INT('Data Sheet'!$A$19)=INT('Data Sheet'!$B$15),
        --(INT('Data Sheet'!$A$15) &amp; "." &amp; BR316),
        IF(AND((--(INT('Data Sheet'!$A$15) &amp; "." &amp; BR316)&gt;=--('Data Sheet'!$A$15)), (--(INT('Data Sheet'!$A$15) &amp; "." &amp; BR316)&lt;=--('Data Sheet'!$B$15))),
            --(INT('Data Sheet'!$A$15) &amp; "." &amp; BR316),
            --(INT('Data Sheet'!$B$15) &amp; "." &amp; BR316)
        )
    ),
    IF(BQ316&lt;&gt;"",
        IF(INT('Data Sheet'!$A$15)=INT('Data Sheet'!$B$15),
            --(INT('Data Sheet'!$A$15) &amp; "." &amp; LEFT(BQ316,3)),
            IF(AND((--(INT('Data Sheet'!$A$15) &amp; "." &amp; LEFT(BQ316,3))&gt;=--('Data Sheet'!$A$15)), (--(INT('Data Sheet'!$A$15) &amp; "." &amp; LEFT(BQ316,3))&lt;=--('Data Sheet'!$B$15))),
                --(INT('Data Sheet'!$A$15) &amp; "." &amp; LEFT(BQ316,3)),
                --(INT('Data Sheet'!$B$15) &amp; "." &amp; LEFT(BQ316,3))
            )
        ),
        "OK"
    )
)</f>
        <v>OK</v>
      </c>
      <c r="Q316" s="23" t="str">
        <f>IF(BS316&lt;&gt;"",
    IF(INT('Data Sheet'!$A$19)=INT('Data Sheet'!$B$15),
        --(INT('Data Sheet'!$A$15) &amp; "." &amp; BS316),
        IF(AND((--(INT('Data Sheet'!$A$15) &amp; "." &amp; BS316)&gt;=--('Data Sheet'!$A$15)), (--(INT('Data Sheet'!$A$15) &amp; "." &amp; BS316)&lt;=--('Data Sheet'!$B$15))),
            --(INT('Data Sheet'!$A$15) &amp; "." &amp; BS316),
            --(INT('Data Sheet'!$B$15) &amp; "." &amp; BS316)
        )
    ),
    IF(BQ316&lt;&gt;"",
        IF(INT('Data Sheet'!$A$15)=INT('Data Sheet'!$B$15),
            --(INT('Data Sheet'!$A$15) &amp; "." &amp; RIGHT(BQ316,3)),
            IF(AND((--(INT('Data Sheet'!$A$15) &amp; "." &amp; RIGHT(BQ316,3))&gt;=--('Data Sheet'!$A$15)), (--(INT('Data Sheet'!$A$15) &amp; "." &amp; RIGHT(BQ316,3))&lt;=--('Data Sheet'!$B$15))),
                --(INT('Data Sheet'!$A$15) &amp; "." &amp; RIGHT(BQ316,3)),
                --(INT('Data Sheet'!$B$15) &amp; "." &amp; RIGHT(BQ316,3))
            )
        ),
        "OK"
    )
)</f>
        <v>OK</v>
      </c>
      <c r="R316" s="19"/>
      <c r="S316" s="19"/>
      <c r="T316" s="19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1"/>
      <c r="AU316" s="21"/>
      <c r="AV316" s="21"/>
      <c r="AW316" s="22"/>
      <c r="AX316" s="99"/>
      <c r="AY316" s="20"/>
      <c r="AZ316" s="20"/>
      <c r="BA316" s="22"/>
      <c r="BB316">
        <v>308</v>
      </c>
      <c r="BC316" s="80"/>
      <c r="BD316" s="80"/>
      <c r="BE316" s="80"/>
      <c r="BF316" s="80"/>
      <c r="BG316" s="32" t="str">
        <f t="shared" si="48"/>
        <v/>
      </c>
      <c r="BH316" s="78">
        <f t="shared" si="46"/>
        <v>0</v>
      </c>
      <c r="BI316" s="2">
        <f t="shared" si="49"/>
        <v>0</v>
      </c>
      <c r="BJ316" s="2">
        <f t="shared" si="50"/>
        <v>0</v>
      </c>
      <c r="BK316" s="2">
        <f t="shared" si="47"/>
        <v>0</v>
      </c>
    </row>
    <row r="317" spans="2:63" ht="15" customHeight="1" x14ac:dyDescent="0.25">
      <c r="B317" s="14">
        <v>309</v>
      </c>
      <c r="C317" s="95" t="str">
        <f t="shared" si="51"/>
        <v/>
      </c>
      <c r="D317" s="15" t="str">
        <f t="shared" si="45"/>
        <v>OK</v>
      </c>
      <c r="E317" s="16" t="e">
        <f>VLOOKUP('Data Sheet'!$B$8,'Data Sheet'!$I$2:$J$9,2,FALSE)</f>
        <v>#N/A</v>
      </c>
      <c r="F317" s="16" t="str">
        <f t="shared" si="52"/>
        <v/>
      </c>
      <c r="G317" s="103">
        <f t="shared" si="53"/>
        <v>0</v>
      </c>
      <c r="H317" s="17" t="s">
        <v>26</v>
      </c>
      <c r="I317" s="17" t="s">
        <v>26</v>
      </c>
      <c r="J317" s="17" t="str">
        <f>IF('Data Sheet'!$B$9="NC-50","N/A","OK")</f>
        <v>OK</v>
      </c>
      <c r="K317" s="17" t="str">
        <f>IF('Data Sheet'!$B$9="NC-50","N/A","OK")</f>
        <v>OK</v>
      </c>
      <c r="L317" s="17" t="str">
        <f t="shared" si="54"/>
        <v>OK</v>
      </c>
      <c r="M317" s="17" t="str">
        <f t="shared" si="55"/>
        <v>OK</v>
      </c>
      <c r="N317" s="18" t="str">
        <f>IF(BO317&lt;&gt;"",
    IF(INT('Data Sheet'!$A$19)=INT('Data Sheet'!$B$19),
        --(INT('Data Sheet'!$A$19) &amp; "." &amp; BO317),
        IF(AND((--(INT('Data Sheet'!$A$19) &amp; "." &amp; BO317)&gt;=--('Data Sheet'!$A$19)), (--(INT('Data Sheet'!$A$19) &amp; "." &amp; BO317)&lt;=--('Data Sheet'!$B$19))),
            --(INT('Data Sheet'!$A$19) &amp; "." &amp; BO317),
            --(INT('Data Sheet'!$B$19) &amp; "." &amp; BO317)
        )
    ),
    IF(BN317&lt;&gt;"",
        IF(INT('Data Sheet'!$A$19)=INT('Data Sheet'!$B$19),
            --(INT('Data Sheet'!$A$19) &amp; "." &amp; LEFT(BN317,3)),
            IF(AND((--(INT('Data Sheet'!$A$19) &amp; "." &amp; LEFT(BN317,3))&gt;=--('Data Sheet'!$A$19)), (--(INT('Data Sheet'!$A$19) &amp; "." &amp; LEFT(BN317,3))&lt;=--('Data Sheet'!$B$19))),
                --(INT('Data Sheet'!$A$19) &amp; "." &amp; LEFT(BN317,3)),
                --(INT('Data Sheet'!$B$19) &amp; "." &amp; LEFT(BN317,3))
            )
        ),
        "OK"
    )
)</f>
        <v>OK</v>
      </c>
      <c r="O317" s="23" t="str">
        <f>IF(BP317&lt;&gt;"",
    IF(INT('Data Sheet'!$A$19)=INT('Data Sheet'!$B$19),
        --(INT('Data Sheet'!$A$19) &amp; "." &amp; BP317),
        IF(AND((--(INT('Data Sheet'!$A$19) &amp; "." &amp; BP317)&gt;=--('Data Sheet'!$A$19)), (--(INT('Data Sheet'!$A$19) &amp; "." &amp; BP317)&lt;=--('Data Sheet'!$B$19))),
            --(INT('Data Sheet'!$A$19) &amp; "." &amp; BP317),
            --(INT('Data Sheet'!$B$19) &amp; "." &amp; BP317)
        )
    ),
    IF(BN317&lt;&gt;"",
        IF(INT('Data Sheet'!$A$19)=INT('Data Sheet'!$B$19),
            --(INT('Data Sheet'!$A$19) &amp; "." &amp; RIGHT(BN317,3)),
            IF(AND((--(INT('Data Sheet'!$A$19) &amp; "." &amp; RIGHT(BN317,3))&gt;=--('Data Sheet'!$A$19)), (--(INT('Data Sheet'!$A$19) &amp; "." &amp; RIGHT(BN317,3))&lt;=--('Data Sheet'!$B$19))),
                --(INT('Data Sheet'!$A$19) &amp; "." &amp; RIGHT(BN317,3)),
                --(INT('Data Sheet'!$B$19) &amp; "." &amp; RIGHT(BN317,3))
            )
        ),
        "OK"
    )
)</f>
        <v>OK</v>
      </c>
      <c r="P317" s="23" t="str">
        <f>IF(BR317&lt;&gt;"",
    IF(INT('Data Sheet'!$A$19)=INT('Data Sheet'!$B$15),
        --(INT('Data Sheet'!$A$15) &amp; "." &amp; BR317),
        IF(AND((--(INT('Data Sheet'!$A$15) &amp; "." &amp; BR317)&gt;=--('Data Sheet'!$A$15)), (--(INT('Data Sheet'!$A$15) &amp; "." &amp; BR317)&lt;=--('Data Sheet'!$B$15))),
            --(INT('Data Sheet'!$A$15) &amp; "." &amp; BR317),
            --(INT('Data Sheet'!$B$15) &amp; "." &amp; BR317)
        )
    ),
    IF(BQ317&lt;&gt;"",
        IF(INT('Data Sheet'!$A$15)=INT('Data Sheet'!$B$15),
            --(INT('Data Sheet'!$A$15) &amp; "." &amp; LEFT(BQ317,3)),
            IF(AND((--(INT('Data Sheet'!$A$15) &amp; "." &amp; LEFT(BQ317,3))&gt;=--('Data Sheet'!$A$15)), (--(INT('Data Sheet'!$A$15) &amp; "." &amp; LEFT(BQ317,3))&lt;=--('Data Sheet'!$B$15))),
                --(INT('Data Sheet'!$A$15) &amp; "." &amp; LEFT(BQ317,3)),
                --(INT('Data Sheet'!$B$15) &amp; "." &amp; LEFT(BQ317,3))
            )
        ),
        "OK"
    )
)</f>
        <v>OK</v>
      </c>
      <c r="Q317" s="23" t="str">
        <f>IF(BS317&lt;&gt;"",
    IF(INT('Data Sheet'!$A$19)=INT('Data Sheet'!$B$15),
        --(INT('Data Sheet'!$A$15) &amp; "." &amp; BS317),
        IF(AND((--(INT('Data Sheet'!$A$15) &amp; "." &amp; BS317)&gt;=--('Data Sheet'!$A$15)), (--(INT('Data Sheet'!$A$15) &amp; "." &amp; BS317)&lt;=--('Data Sheet'!$B$15))),
            --(INT('Data Sheet'!$A$15) &amp; "." &amp; BS317),
            --(INT('Data Sheet'!$B$15) &amp; "." &amp; BS317)
        )
    ),
    IF(BQ317&lt;&gt;"",
        IF(INT('Data Sheet'!$A$15)=INT('Data Sheet'!$B$15),
            --(INT('Data Sheet'!$A$15) &amp; "." &amp; RIGHT(BQ317,3)),
            IF(AND((--(INT('Data Sheet'!$A$15) &amp; "." &amp; RIGHT(BQ317,3))&gt;=--('Data Sheet'!$A$15)), (--(INT('Data Sheet'!$A$15) &amp; "." &amp; RIGHT(BQ317,3))&lt;=--('Data Sheet'!$B$15))),
                --(INT('Data Sheet'!$A$15) &amp; "." &amp; RIGHT(BQ317,3)),
                --(INT('Data Sheet'!$B$15) &amp; "." &amp; RIGHT(BQ317,3))
            )
        ),
        "OK"
    )
)</f>
        <v>OK</v>
      </c>
      <c r="R317" s="19"/>
      <c r="S317" s="19"/>
      <c r="T317" s="19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1"/>
      <c r="AU317" s="21"/>
      <c r="AV317" s="21"/>
      <c r="AW317" s="22"/>
      <c r="AX317" s="99"/>
      <c r="AY317" s="20"/>
      <c r="AZ317" s="20"/>
      <c r="BA317" s="22"/>
      <c r="BB317">
        <v>309</v>
      </c>
      <c r="BC317" s="80"/>
      <c r="BD317" s="80"/>
      <c r="BE317" s="80"/>
      <c r="BF317" s="80"/>
      <c r="BG317" s="32" t="str">
        <f t="shared" si="48"/>
        <v/>
      </c>
      <c r="BH317" s="78">
        <f t="shared" si="46"/>
        <v>0</v>
      </c>
      <c r="BI317" s="2">
        <f t="shared" si="49"/>
        <v>0</v>
      </c>
      <c r="BJ317" s="2">
        <f t="shared" si="50"/>
        <v>0</v>
      </c>
      <c r="BK317" s="2">
        <f t="shared" si="47"/>
        <v>0</v>
      </c>
    </row>
    <row r="318" spans="2:63" ht="15" customHeight="1" x14ac:dyDescent="0.25">
      <c r="B318" s="14">
        <v>310</v>
      </c>
      <c r="C318" s="95" t="str">
        <f t="shared" si="51"/>
        <v/>
      </c>
      <c r="D318" s="15" t="str">
        <f t="shared" si="45"/>
        <v>OK</v>
      </c>
      <c r="E318" s="16" t="e">
        <f>VLOOKUP('Data Sheet'!$B$8,'Data Sheet'!$I$2:$J$9,2,FALSE)</f>
        <v>#N/A</v>
      </c>
      <c r="F318" s="16" t="str">
        <f t="shared" si="52"/>
        <v/>
      </c>
      <c r="G318" s="103">
        <f t="shared" si="53"/>
        <v>0</v>
      </c>
      <c r="H318" s="17" t="s">
        <v>26</v>
      </c>
      <c r="I318" s="17" t="s">
        <v>26</v>
      </c>
      <c r="J318" s="17" t="str">
        <f>IF('Data Sheet'!$B$9="NC-50","N/A","OK")</f>
        <v>OK</v>
      </c>
      <c r="K318" s="17" t="str">
        <f>IF('Data Sheet'!$B$9="NC-50","N/A","OK")</f>
        <v>OK</v>
      </c>
      <c r="L318" s="17" t="str">
        <f t="shared" si="54"/>
        <v>OK</v>
      </c>
      <c r="M318" s="17" t="str">
        <f t="shared" si="55"/>
        <v>OK</v>
      </c>
      <c r="N318" s="18" t="str">
        <f>IF(BO318&lt;&gt;"",
    IF(INT('Data Sheet'!$A$19)=INT('Data Sheet'!$B$19),
        --(INT('Data Sheet'!$A$19) &amp; "." &amp; BO318),
        IF(AND((--(INT('Data Sheet'!$A$19) &amp; "." &amp; BO318)&gt;=--('Data Sheet'!$A$19)), (--(INT('Data Sheet'!$A$19) &amp; "." &amp; BO318)&lt;=--('Data Sheet'!$B$19))),
            --(INT('Data Sheet'!$A$19) &amp; "." &amp; BO318),
            --(INT('Data Sheet'!$B$19) &amp; "." &amp; BO318)
        )
    ),
    IF(BN318&lt;&gt;"",
        IF(INT('Data Sheet'!$A$19)=INT('Data Sheet'!$B$19),
            --(INT('Data Sheet'!$A$19) &amp; "." &amp; LEFT(BN318,3)),
            IF(AND((--(INT('Data Sheet'!$A$19) &amp; "." &amp; LEFT(BN318,3))&gt;=--('Data Sheet'!$A$19)), (--(INT('Data Sheet'!$A$19) &amp; "." &amp; LEFT(BN318,3))&lt;=--('Data Sheet'!$B$19))),
                --(INT('Data Sheet'!$A$19) &amp; "." &amp; LEFT(BN318,3)),
                --(INT('Data Sheet'!$B$19) &amp; "." &amp; LEFT(BN318,3))
            )
        ),
        "OK"
    )
)</f>
        <v>OK</v>
      </c>
      <c r="O318" s="23" t="str">
        <f>IF(BP318&lt;&gt;"",
    IF(INT('Data Sheet'!$A$19)=INT('Data Sheet'!$B$19),
        --(INT('Data Sheet'!$A$19) &amp; "." &amp; BP318),
        IF(AND((--(INT('Data Sheet'!$A$19) &amp; "." &amp; BP318)&gt;=--('Data Sheet'!$A$19)), (--(INT('Data Sheet'!$A$19) &amp; "." &amp; BP318)&lt;=--('Data Sheet'!$B$19))),
            --(INT('Data Sheet'!$A$19) &amp; "." &amp; BP318),
            --(INT('Data Sheet'!$B$19) &amp; "." &amp; BP318)
        )
    ),
    IF(BN318&lt;&gt;"",
        IF(INT('Data Sheet'!$A$19)=INT('Data Sheet'!$B$19),
            --(INT('Data Sheet'!$A$19) &amp; "." &amp; RIGHT(BN318,3)),
            IF(AND((--(INT('Data Sheet'!$A$19) &amp; "." &amp; RIGHT(BN318,3))&gt;=--('Data Sheet'!$A$19)), (--(INT('Data Sheet'!$A$19) &amp; "." &amp; RIGHT(BN318,3))&lt;=--('Data Sheet'!$B$19))),
                --(INT('Data Sheet'!$A$19) &amp; "." &amp; RIGHT(BN318,3)),
                --(INT('Data Sheet'!$B$19) &amp; "." &amp; RIGHT(BN318,3))
            )
        ),
        "OK"
    )
)</f>
        <v>OK</v>
      </c>
      <c r="P318" s="23" t="str">
        <f>IF(BR318&lt;&gt;"",
    IF(INT('Data Sheet'!$A$19)=INT('Data Sheet'!$B$15),
        --(INT('Data Sheet'!$A$15) &amp; "." &amp; BR318),
        IF(AND((--(INT('Data Sheet'!$A$15) &amp; "." &amp; BR318)&gt;=--('Data Sheet'!$A$15)), (--(INT('Data Sheet'!$A$15) &amp; "." &amp; BR318)&lt;=--('Data Sheet'!$B$15))),
            --(INT('Data Sheet'!$A$15) &amp; "." &amp; BR318),
            --(INT('Data Sheet'!$B$15) &amp; "." &amp; BR318)
        )
    ),
    IF(BQ318&lt;&gt;"",
        IF(INT('Data Sheet'!$A$15)=INT('Data Sheet'!$B$15),
            --(INT('Data Sheet'!$A$15) &amp; "." &amp; LEFT(BQ318,3)),
            IF(AND((--(INT('Data Sheet'!$A$15) &amp; "." &amp; LEFT(BQ318,3))&gt;=--('Data Sheet'!$A$15)), (--(INT('Data Sheet'!$A$15) &amp; "." &amp; LEFT(BQ318,3))&lt;=--('Data Sheet'!$B$15))),
                --(INT('Data Sheet'!$A$15) &amp; "." &amp; LEFT(BQ318,3)),
                --(INT('Data Sheet'!$B$15) &amp; "." &amp; LEFT(BQ318,3))
            )
        ),
        "OK"
    )
)</f>
        <v>OK</v>
      </c>
      <c r="Q318" s="23" t="str">
        <f>IF(BS318&lt;&gt;"",
    IF(INT('Data Sheet'!$A$19)=INT('Data Sheet'!$B$15),
        --(INT('Data Sheet'!$A$15) &amp; "." &amp; BS318),
        IF(AND((--(INT('Data Sheet'!$A$15) &amp; "." &amp; BS318)&gt;=--('Data Sheet'!$A$15)), (--(INT('Data Sheet'!$A$15) &amp; "." &amp; BS318)&lt;=--('Data Sheet'!$B$15))),
            --(INT('Data Sheet'!$A$15) &amp; "." &amp; BS318),
            --(INT('Data Sheet'!$B$15) &amp; "." &amp; BS318)
        )
    ),
    IF(BQ318&lt;&gt;"",
        IF(INT('Data Sheet'!$A$15)=INT('Data Sheet'!$B$15),
            --(INT('Data Sheet'!$A$15) &amp; "." &amp; RIGHT(BQ318,3)),
            IF(AND((--(INT('Data Sheet'!$A$15) &amp; "." &amp; RIGHT(BQ318,3))&gt;=--('Data Sheet'!$A$15)), (--(INT('Data Sheet'!$A$15) &amp; "." &amp; RIGHT(BQ318,3))&lt;=--('Data Sheet'!$B$15))),
                --(INT('Data Sheet'!$A$15) &amp; "." &amp; RIGHT(BQ318,3)),
                --(INT('Data Sheet'!$B$15) &amp; "." &amp; RIGHT(BQ318,3))
            )
        ),
        "OK"
    )
)</f>
        <v>OK</v>
      </c>
      <c r="R318" s="19"/>
      <c r="S318" s="19"/>
      <c r="T318" s="19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1"/>
      <c r="AU318" s="21"/>
      <c r="AV318" s="21"/>
      <c r="AW318" s="22"/>
      <c r="AX318" s="99"/>
      <c r="AY318" s="20"/>
      <c r="AZ318" s="20"/>
      <c r="BA318" s="22"/>
      <c r="BB318">
        <v>310</v>
      </c>
      <c r="BC318" s="80"/>
      <c r="BD318" s="80"/>
      <c r="BE318" s="80"/>
      <c r="BF318" s="80"/>
      <c r="BG318" s="32" t="str">
        <f t="shared" si="48"/>
        <v/>
      </c>
      <c r="BH318" s="78">
        <f t="shared" si="46"/>
        <v>0</v>
      </c>
      <c r="BI318" s="2">
        <f t="shared" si="49"/>
        <v>0</v>
      </c>
      <c r="BJ318" s="2">
        <f t="shared" si="50"/>
        <v>0</v>
      </c>
      <c r="BK318" s="2">
        <f t="shared" si="47"/>
        <v>0</v>
      </c>
    </row>
    <row r="319" spans="2:63" ht="15" customHeight="1" x14ac:dyDescent="0.25">
      <c r="B319" s="14">
        <v>311</v>
      </c>
      <c r="C319" s="95" t="str">
        <f t="shared" si="51"/>
        <v/>
      </c>
      <c r="D319" s="15" t="str">
        <f t="shared" si="45"/>
        <v>OK</v>
      </c>
      <c r="E319" s="16" t="e">
        <f>VLOOKUP('Data Sheet'!$B$8,'Data Sheet'!$I$2:$J$9,2,FALSE)</f>
        <v>#N/A</v>
      </c>
      <c r="F319" s="16" t="str">
        <f t="shared" si="52"/>
        <v/>
      </c>
      <c r="G319" s="103">
        <f t="shared" si="53"/>
        <v>0</v>
      </c>
      <c r="H319" s="17" t="s">
        <v>26</v>
      </c>
      <c r="I319" s="17" t="s">
        <v>26</v>
      </c>
      <c r="J319" s="17" t="str">
        <f>IF('Data Sheet'!$B$9="NC-50","N/A","OK")</f>
        <v>OK</v>
      </c>
      <c r="K319" s="17" t="str">
        <f>IF('Data Sheet'!$B$9="NC-50","N/A","OK")</f>
        <v>OK</v>
      </c>
      <c r="L319" s="17" t="str">
        <f t="shared" si="54"/>
        <v>OK</v>
      </c>
      <c r="M319" s="17" t="str">
        <f t="shared" si="55"/>
        <v>OK</v>
      </c>
      <c r="N319" s="18" t="str">
        <f>IF(BO319&lt;&gt;"",
    IF(INT('Data Sheet'!$A$19)=INT('Data Sheet'!$B$19),
        --(INT('Data Sheet'!$A$19) &amp; "." &amp; BO319),
        IF(AND((--(INT('Data Sheet'!$A$19) &amp; "." &amp; BO319)&gt;=--('Data Sheet'!$A$19)), (--(INT('Data Sheet'!$A$19) &amp; "." &amp; BO319)&lt;=--('Data Sheet'!$B$19))),
            --(INT('Data Sheet'!$A$19) &amp; "." &amp; BO319),
            --(INT('Data Sheet'!$B$19) &amp; "." &amp; BO319)
        )
    ),
    IF(BN319&lt;&gt;"",
        IF(INT('Data Sheet'!$A$19)=INT('Data Sheet'!$B$19),
            --(INT('Data Sheet'!$A$19) &amp; "." &amp; LEFT(BN319,3)),
            IF(AND((--(INT('Data Sheet'!$A$19) &amp; "." &amp; LEFT(BN319,3))&gt;=--('Data Sheet'!$A$19)), (--(INT('Data Sheet'!$A$19) &amp; "." &amp; LEFT(BN319,3))&lt;=--('Data Sheet'!$B$19))),
                --(INT('Data Sheet'!$A$19) &amp; "." &amp; LEFT(BN319,3)),
                --(INT('Data Sheet'!$B$19) &amp; "." &amp; LEFT(BN319,3))
            )
        ),
        "OK"
    )
)</f>
        <v>OK</v>
      </c>
      <c r="O319" s="23" t="str">
        <f>IF(BP319&lt;&gt;"",
    IF(INT('Data Sheet'!$A$19)=INT('Data Sheet'!$B$19),
        --(INT('Data Sheet'!$A$19) &amp; "." &amp; BP319),
        IF(AND((--(INT('Data Sheet'!$A$19) &amp; "." &amp; BP319)&gt;=--('Data Sheet'!$A$19)), (--(INT('Data Sheet'!$A$19) &amp; "." &amp; BP319)&lt;=--('Data Sheet'!$B$19))),
            --(INT('Data Sheet'!$A$19) &amp; "." &amp; BP319),
            --(INT('Data Sheet'!$B$19) &amp; "." &amp; BP319)
        )
    ),
    IF(BN319&lt;&gt;"",
        IF(INT('Data Sheet'!$A$19)=INT('Data Sheet'!$B$19),
            --(INT('Data Sheet'!$A$19) &amp; "." &amp; RIGHT(BN319,3)),
            IF(AND((--(INT('Data Sheet'!$A$19) &amp; "." &amp; RIGHT(BN319,3))&gt;=--('Data Sheet'!$A$19)), (--(INT('Data Sheet'!$A$19) &amp; "." &amp; RIGHT(BN319,3))&lt;=--('Data Sheet'!$B$19))),
                --(INT('Data Sheet'!$A$19) &amp; "." &amp; RIGHT(BN319,3)),
                --(INT('Data Sheet'!$B$19) &amp; "." &amp; RIGHT(BN319,3))
            )
        ),
        "OK"
    )
)</f>
        <v>OK</v>
      </c>
      <c r="P319" s="23" t="str">
        <f>IF(BR319&lt;&gt;"",
    IF(INT('Data Sheet'!$A$19)=INT('Data Sheet'!$B$15),
        --(INT('Data Sheet'!$A$15) &amp; "." &amp; BR319),
        IF(AND((--(INT('Data Sheet'!$A$15) &amp; "." &amp; BR319)&gt;=--('Data Sheet'!$A$15)), (--(INT('Data Sheet'!$A$15) &amp; "." &amp; BR319)&lt;=--('Data Sheet'!$B$15))),
            --(INT('Data Sheet'!$A$15) &amp; "." &amp; BR319),
            --(INT('Data Sheet'!$B$15) &amp; "." &amp; BR319)
        )
    ),
    IF(BQ319&lt;&gt;"",
        IF(INT('Data Sheet'!$A$15)=INT('Data Sheet'!$B$15),
            --(INT('Data Sheet'!$A$15) &amp; "." &amp; LEFT(BQ319,3)),
            IF(AND((--(INT('Data Sheet'!$A$15) &amp; "." &amp; LEFT(BQ319,3))&gt;=--('Data Sheet'!$A$15)), (--(INT('Data Sheet'!$A$15) &amp; "." &amp; LEFT(BQ319,3))&lt;=--('Data Sheet'!$B$15))),
                --(INT('Data Sheet'!$A$15) &amp; "." &amp; LEFT(BQ319,3)),
                --(INT('Data Sheet'!$B$15) &amp; "." &amp; LEFT(BQ319,3))
            )
        ),
        "OK"
    )
)</f>
        <v>OK</v>
      </c>
      <c r="Q319" s="23" t="str">
        <f>IF(BS319&lt;&gt;"",
    IF(INT('Data Sheet'!$A$19)=INT('Data Sheet'!$B$15),
        --(INT('Data Sheet'!$A$15) &amp; "." &amp; BS319),
        IF(AND((--(INT('Data Sheet'!$A$15) &amp; "." &amp; BS319)&gt;=--('Data Sheet'!$A$15)), (--(INT('Data Sheet'!$A$15) &amp; "." &amp; BS319)&lt;=--('Data Sheet'!$B$15))),
            --(INT('Data Sheet'!$A$15) &amp; "." &amp; BS319),
            --(INT('Data Sheet'!$B$15) &amp; "." &amp; BS319)
        )
    ),
    IF(BQ319&lt;&gt;"",
        IF(INT('Data Sheet'!$A$15)=INT('Data Sheet'!$B$15),
            --(INT('Data Sheet'!$A$15) &amp; "." &amp; RIGHT(BQ319,3)),
            IF(AND((--(INT('Data Sheet'!$A$15) &amp; "." &amp; RIGHT(BQ319,3))&gt;=--('Data Sheet'!$A$15)), (--(INT('Data Sheet'!$A$15) &amp; "." &amp; RIGHT(BQ319,3))&lt;=--('Data Sheet'!$B$15))),
                --(INT('Data Sheet'!$A$15) &amp; "." &amp; RIGHT(BQ319,3)),
                --(INT('Data Sheet'!$B$15) &amp; "." &amp; RIGHT(BQ319,3))
            )
        ),
        "OK"
    )
)</f>
        <v>OK</v>
      </c>
      <c r="R319" s="19"/>
      <c r="S319" s="19"/>
      <c r="T319" s="19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1"/>
      <c r="AU319" s="21"/>
      <c r="AV319" s="21"/>
      <c r="AW319" s="22"/>
      <c r="AX319" s="99"/>
      <c r="AY319" s="20"/>
      <c r="AZ319" s="20"/>
      <c r="BA319" s="22"/>
      <c r="BB319">
        <v>311</v>
      </c>
      <c r="BC319" s="80"/>
      <c r="BD319" s="80"/>
      <c r="BE319" s="80"/>
      <c r="BF319" s="80"/>
      <c r="BG319" s="32" t="str">
        <f t="shared" si="48"/>
        <v/>
      </c>
      <c r="BH319" s="78">
        <f t="shared" si="46"/>
        <v>0</v>
      </c>
      <c r="BI319" s="2">
        <f t="shared" si="49"/>
        <v>0</v>
      </c>
      <c r="BJ319" s="2">
        <f t="shared" si="50"/>
        <v>0</v>
      </c>
      <c r="BK319" s="2">
        <f t="shared" si="47"/>
        <v>0</v>
      </c>
    </row>
    <row r="320" spans="2:63" ht="15" customHeight="1" x14ac:dyDescent="0.25">
      <c r="B320" s="14">
        <v>312</v>
      </c>
      <c r="C320" s="95" t="str">
        <f t="shared" si="51"/>
        <v/>
      </c>
      <c r="D320" s="15" t="str">
        <f t="shared" si="45"/>
        <v>OK</v>
      </c>
      <c r="E320" s="16" t="e">
        <f>VLOOKUP('Data Sheet'!$B$8,'Data Sheet'!$I$2:$J$9,2,FALSE)</f>
        <v>#N/A</v>
      </c>
      <c r="F320" s="16" t="str">
        <f t="shared" si="52"/>
        <v/>
      </c>
      <c r="G320" s="103">
        <f t="shared" si="53"/>
        <v>0</v>
      </c>
      <c r="H320" s="17" t="s">
        <v>26</v>
      </c>
      <c r="I320" s="17" t="s">
        <v>26</v>
      </c>
      <c r="J320" s="17" t="str">
        <f>IF('Data Sheet'!$B$9="NC-50","N/A","OK")</f>
        <v>OK</v>
      </c>
      <c r="K320" s="17" t="str">
        <f>IF('Data Sheet'!$B$9="NC-50","N/A","OK")</f>
        <v>OK</v>
      </c>
      <c r="L320" s="17" t="str">
        <f t="shared" si="54"/>
        <v>OK</v>
      </c>
      <c r="M320" s="17" t="str">
        <f t="shared" si="55"/>
        <v>OK</v>
      </c>
      <c r="N320" s="18" t="str">
        <f>IF(BO320&lt;&gt;"",
    IF(INT('Data Sheet'!$A$19)=INT('Data Sheet'!$B$19),
        --(INT('Data Sheet'!$A$19) &amp; "." &amp; BO320),
        IF(AND((--(INT('Data Sheet'!$A$19) &amp; "." &amp; BO320)&gt;=--('Data Sheet'!$A$19)), (--(INT('Data Sheet'!$A$19) &amp; "." &amp; BO320)&lt;=--('Data Sheet'!$B$19))),
            --(INT('Data Sheet'!$A$19) &amp; "." &amp; BO320),
            --(INT('Data Sheet'!$B$19) &amp; "." &amp; BO320)
        )
    ),
    IF(BN320&lt;&gt;"",
        IF(INT('Data Sheet'!$A$19)=INT('Data Sheet'!$B$19),
            --(INT('Data Sheet'!$A$19) &amp; "." &amp; LEFT(BN320,3)),
            IF(AND((--(INT('Data Sheet'!$A$19) &amp; "." &amp; LEFT(BN320,3))&gt;=--('Data Sheet'!$A$19)), (--(INT('Data Sheet'!$A$19) &amp; "." &amp; LEFT(BN320,3))&lt;=--('Data Sheet'!$B$19))),
                --(INT('Data Sheet'!$A$19) &amp; "." &amp; LEFT(BN320,3)),
                --(INT('Data Sheet'!$B$19) &amp; "." &amp; LEFT(BN320,3))
            )
        ),
        "OK"
    )
)</f>
        <v>OK</v>
      </c>
      <c r="O320" s="23" t="str">
        <f>IF(BP320&lt;&gt;"",
    IF(INT('Data Sheet'!$A$19)=INT('Data Sheet'!$B$19),
        --(INT('Data Sheet'!$A$19) &amp; "." &amp; BP320),
        IF(AND((--(INT('Data Sheet'!$A$19) &amp; "." &amp; BP320)&gt;=--('Data Sheet'!$A$19)), (--(INT('Data Sheet'!$A$19) &amp; "." &amp; BP320)&lt;=--('Data Sheet'!$B$19))),
            --(INT('Data Sheet'!$A$19) &amp; "." &amp; BP320),
            --(INT('Data Sheet'!$B$19) &amp; "." &amp; BP320)
        )
    ),
    IF(BN320&lt;&gt;"",
        IF(INT('Data Sheet'!$A$19)=INT('Data Sheet'!$B$19),
            --(INT('Data Sheet'!$A$19) &amp; "." &amp; RIGHT(BN320,3)),
            IF(AND((--(INT('Data Sheet'!$A$19) &amp; "." &amp; RIGHT(BN320,3))&gt;=--('Data Sheet'!$A$19)), (--(INT('Data Sheet'!$A$19) &amp; "." &amp; RIGHT(BN320,3))&lt;=--('Data Sheet'!$B$19))),
                --(INT('Data Sheet'!$A$19) &amp; "." &amp; RIGHT(BN320,3)),
                --(INT('Data Sheet'!$B$19) &amp; "." &amp; RIGHT(BN320,3))
            )
        ),
        "OK"
    )
)</f>
        <v>OK</v>
      </c>
      <c r="P320" s="23" t="str">
        <f>IF(BR320&lt;&gt;"",
    IF(INT('Data Sheet'!$A$19)=INT('Data Sheet'!$B$15),
        --(INT('Data Sheet'!$A$15) &amp; "." &amp; BR320),
        IF(AND((--(INT('Data Sheet'!$A$15) &amp; "." &amp; BR320)&gt;=--('Data Sheet'!$A$15)), (--(INT('Data Sheet'!$A$15) &amp; "." &amp; BR320)&lt;=--('Data Sheet'!$B$15))),
            --(INT('Data Sheet'!$A$15) &amp; "." &amp; BR320),
            --(INT('Data Sheet'!$B$15) &amp; "." &amp; BR320)
        )
    ),
    IF(BQ320&lt;&gt;"",
        IF(INT('Data Sheet'!$A$15)=INT('Data Sheet'!$B$15),
            --(INT('Data Sheet'!$A$15) &amp; "." &amp; LEFT(BQ320,3)),
            IF(AND((--(INT('Data Sheet'!$A$15) &amp; "." &amp; LEFT(BQ320,3))&gt;=--('Data Sheet'!$A$15)), (--(INT('Data Sheet'!$A$15) &amp; "." &amp; LEFT(BQ320,3))&lt;=--('Data Sheet'!$B$15))),
                --(INT('Data Sheet'!$A$15) &amp; "." &amp; LEFT(BQ320,3)),
                --(INT('Data Sheet'!$B$15) &amp; "." &amp; LEFT(BQ320,3))
            )
        ),
        "OK"
    )
)</f>
        <v>OK</v>
      </c>
      <c r="Q320" s="23" t="str">
        <f>IF(BS320&lt;&gt;"",
    IF(INT('Data Sheet'!$A$19)=INT('Data Sheet'!$B$15),
        --(INT('Data Sheet'!$A$15) &amp; "." &amp; BS320),
        IF(AND((--(INT('Data Sheet'!$A$15) &amp; "." &amp; BS320)&gt;=--('Data Sheet'!$A$15)), (--(INT('Data Sheet'!$A$15) &amp; "." &amp; BS320)&lt;=--('Data Sheet'!$B$15))),
            --(INT('Data Sheet'!$A$15) &amp; "." &amp; BS320),
            --(INT('Data Sheet'!$B$15) &amp; "." &amp; BS320)
        )
    ),
    IF(BQ320&lt;&gt;"",
        IF(INT('Data Sheet'!$A$15)=INT('Data Sheet'!$B$15),
            --(INT('Data Sheet'!$A$15) &amp; "." &amp; RIGHT(BQ320,3)),
            IF(AND((--(INT('Data Sheet'!$A$15) &amp; "." &amp; RIGHT(BQ320,3))&gt;=--('Data Sheet'!$A$15)), (--(INT('Data Sheet'!$A$15) &amp; "." &amp; RIGHT(BQ320,3))&lt;=--('Data Sheet'!$B$15))),
                --(INT('Data Sheet'!$A$15) &amp; "." &amp; RIGHT(BQ320,3)),
                --(INT('Data Sheet'!$B$15) &amp; "." &amp; RIGHT(BQ320,3))
            )
        ),
        "OK"
    )
)</f>
        <v>OK</v>
      </c>
      <c r="R320" s="19"/>
      <c r="S320" s="19"/>
      <c r="T320" s="19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1"/>
      <c r="AU320" s="21"/>
      <c r="AV320" s="21"/>
      <c r="AW320" s="22"/>
      <c r="AX320" s="99"/>
      <c r="AY320" s="20"/>
      <c r="AZ320" s="20"/>
      <c r="BA320" s="22"/>
      <c r="BB320">
        <v>312</v>
      </c>
      <c r="BC320" s="80"/>
      <c r="BD320" s="80"/>
      <c r="BE320" s="80"/>
      <c r="BF320" s="80"/>
      <c r="BG320" s="32" t="str">
        <f t="shared" si="48"/>
        <v/>
      </c>
      <c r="BH320" s="78">
        <f t="shared" si="46"/>
        <v>0</v>
      </c>
      <c r="BI320" s="2">
        <f t="shared" si="49"/>
        <v>0</v>
      </c>
      <c r="BJ320" s="2">
        <f t="shared" si="50"/>
        <v>0</v>
      </c>
      <c r="BK320" s="2">
        <f t="shared" si="47"/>
        <v>0</v>
      </c>
    </row>
    <row r="321" spans="2:63" ht="15" customHeight="1" x14ac:dyDescent="0.25">
      <c r="B321" s="14">
        <v>313</v>
      </c>
      <c r="C321" s="95" t="str">
        <f t="shared" si="51"/>
        <v/>
      </c>
      <c r="D321" s="15" t="str">
        <f t="shared" si="45"/>
        <v>OK</v>
      </c>
      <c r="E321" s="16" t="e">
        <f>VLOOKUP('Data Sheet'!$B$8,'Data Sheet'!$I$2:$J$9,2,FALSE)</f>
        <v>#N/A</v>
      </c>
      <c r="F321" s="16" t="str">
        <f t="shared" si="52"/>
        <v/>
      </c>
      <c r="G321" s="103">
        <f t="shared" si="53"/>
        <v>0</v>
      </c>
      <c r="H321" s="17" t="s">
        <v>26</v>
      </c>
      <c r="I321" s="17" t="s">
        <v>26</v>
      </c>
      <c r="J321" s="17" t="str">
        <f>IF('Data Sheet'!$B$9="NC-50","N/A","OK")</f>
        <v>OK</v>
      </c>
      <c r="K321" s="17" t="str">
        <f>IF('Data Sheet'!$B$9="NC-50","N/A","OK")</f>
        <v>OK</v>
      </c>
      <c r="L321" s="17" t="str">
        <f t="shared" si="54"/>
        <v>OK</v>
      </c>
      <c r="M321" s="17" t="str">
        <f t="shared" si="55"/>
        <v>OK</v>
      </c>
      <c r="N321" s="18" t="str">
        <f>IF(BO321&lt;&gt;"",
    IF(INT('Data Sheet'!$A$19)=INT('Data Sheet'!$B$19),
        --(INT('Data Sheet'!$A$19) &amp; "." &amp; BO321),
        IF(AND((--(INT('Data Sheet'!$A$19) &amp; "." &amp; BO321)&gt;=--('Data Sheet'!$A$19)), (--(INT('Data Sheet'!$A$19) &amp; "." &amp; BO321)&lt;=--('Data Sheet'!$B$19))),
            --(INT('Data Sheet'!$A$19) &amp; "." &amp; BO321),
            --(INT('Data Sheet'!$B$19) &amp; "." &amp; BO321)
        )
    ),
    IF(BN321&lt;&gt;"",
        IF(INT('Data Sheet'!$A$19)=INT('Data Sheet'!$B$19),
            --(INT('Data Sheet'!$A$19) &amp; "." &amp; LEFT(BN321,3)),
            IF(AND((--(INT('Data Sheet'!$A$19) &amp; "." &amp; LEFT(BN321,3))&gt;=--('Data Sheet'!$A$19)), (--(INT('Data Sheet'!$A$19) &amp; "." &amp; LEFT(BN321,3))&lt;=--('Data Sheet'!$B$19))),
                --(INT('Data Sheet'!$A$19) &amp; "." &amp; LEFT(BN321,3)),
                --(INT('Data Sheet'!$B$19) &amp; "." &amp; LEFT(BN321,3))
            )
        ),
        "OK"
    )
)</f>
        <v>OK</v>
      </c>
      <c r="O321" s="23" t="str">
        <f>IF(BP321&lt;&gt;"",
    IF(INT('Data Sheet'!$A$19)=INT('Data Sheet'!$B$19),
        --(INT('Data Sheet'!$A$19) &amp; "." &amp; BP321),
        IF(AND((--(INT('Data Sheet'!$A$19) &amp; "." &amp; BP321)&gt;=--('Data Sheet'!$A$19)), (--(INT('Data Sheet'!$A$19) &amp; "." &amp; BP321)&lt;=--('Data Sheet'!$B$19))),
            --(INT('Data Sheet'!$A$19) &amp; "." &amp; BP321),
            --(INT('Data Sheet'!$B$19) &amp; "." &amp; BP321)
        )
    ),
    IF(BN321&lt;&gt;"",
        IF(INT('Data Sheet'!$A$19)=INT('Data Sheet'!$B$19),
            --(INT('Data Sheet'!$A$19) &amp; "." &amp; RIGHT(BN321,3)),
            IF(AND((--(INT('Data Sheet'!$A$19) &amp; "." &amp; RIGHT(BN321,3))&gt;=--('Data Sheet'!$A$19)), (--(INT('Data Sheet'!$A$19) &amp; "." &amp; RIGHT(BN321,3))&lt;=--('Data Sheet'!$B$19))),
                --(INT('Data Sheet'!$A$19) &amp; "." &amp; RIGHT(BN321,3)),
                --(INT('Data Sheet'!$B$19) &amp; "." &amp; RIGHT(BN321,3))
            )
        ),
        "OK"
    )
)</f>
        <v>OK</v>
      </c>
      <c r="P321" s="23" t="str">
        <f>IF(BR321&lt;&gt;"",
    IF(INT('Data Sheet'!$A$19)=INT('Data Sheet'!$B$15),
        --(INT('Data Sheet'!$A$15) &amp; "." &amp; BR321),
        IF(AND((--(INT('Data Sheet'!$A$15) &amp; "." &amp; BR321)&gt;=--('Data Sheet'!$A$15)), (--(INT('Data Sheet'!$A$15) &amp; "." &amp; BR321)&lt;=--('Data Sheet'!$B$15))),
            --(INT('Data Sheet'!$A$15) &amp; "." &amp; BR321),
            --(INT('Data Sheet'!$B$15) &amp; "." &amp; BR321)
        )
    ),
    IF(BQ321&lt;&gt;"",
        IF(INT('Data Sheet'!$A$15)=INT('Data Sheet'!$B$15),
            --(INT('Data Sheet'!$A$15) &amp; "." &amp; LEFT(BQ321,3)),
            IF(AND((--(INT('Data Sheet'!$A$15) &amp; "." &amp; LEFT(BQ321,3))&gt;=--('Data Sheet'!$A$15)), (--(INT('Data Sheet'!$A$15) &amp; "." &amp; LEFT(BQ321,3))&lt;=--('Data Sheet'!$B$15))),
                --(INT('Data Sheet'!$A$15) &amp; "." &amp; LEFT(BQ321,3)),
                --(INT('Data Sheet'!$B$15) &amp; "." &amp; LEFT(BQ321,3))
            )
        ),
        "OK"
    )
)</f>
        <v>OK</v>
      </c>
      <c r="Q321" s="23" t="str">
        <f>IF(BS321&lt;&gt;"",
    IF(INT('Data Sheet'!$A$19)=INT('Data Sheet'!$B$15),
        --(INT('Data Sheet'!$A$15) &amp; "." &amp; BS321),
        IF(AND((--(INT('Data Sheet'!$A$15) &amp; "." &amp; BS321)&gt;=--('Data Sheet'!$A$15)), (--(INT('Data Sheet'!$A$15) &amp; "." &amp; BS321)&lt;=--('Data Sheet'!$B$15))),
            --(INT('Data Sheet'!$A$15) &amp; "." &amp; BS321),
            --(INT('Data Sheet'!$B$15) &amp; "." &amp; BS321)
        )
    ),
    IF(BQ321&lt;&gt;"",
        IF(INT('Data Sheet'!$A$15)=INT('Data Sheet'!$B$15),
            --(INT('Data Sheet'!$A$15) &amp; "." &amp; RIGHT(BQ321,3)),
            IF(AND((--(INT('Data Sheet'!$A$15) &amp; "." &amp; RIGHT(BQ321,3))&gt;=--('Data Sheet'!$A$15)), (--(INT('Data Sheet'!$A$15) &amp; "." &amp; RIGHT(BQ321,3))&lt;=--('Data Sheet'!$B$15))),
                --(INT('Data Sheet'!$A$15) &amp; "." &amp; RIGHT(BQ321,3)),
                --(INT('Data Sheet'!$B$15) &amp; "." &amp; RIGHT(BQ321,3))
            )
        ),
        "OK"
    )
)</f>
        <v>OK</v>
      </c>
      <c r="R321" s="19"/>
      <c r="S321" s="19"/>
      <c r="T321" s="19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1"/>
      <c r="AU321" s="21"/>
      <c r="AV321" s="21"/>
      <c r="AW321" s="22"/>
      <c r="AX321" s="99"/>
      <c r="AY321" s="20"/>
      <c r="AZ321" s="20"/>
      <c r="BA321" s="22"/>
      <c r="BB321">
        <v>313</v>
      </c>
      <c r="BC321" s="80"/>
      <c r="BD321" s="80"/>
      <c r="BE321" s="80"/>
      <c r="BF321" s="80"/>
      <c r="BG321" s="32" t="str">
        <f t="shared" si="48"/>
        <v/>
      </c>
      <c r="BH321" s="78">
        <f t="shared" si="46"/>
        <v>0</v>
      </c>
      <c r="BI321" s="2">
        <f t="shared" si="49"/>
        <v>0</v>
      </c>
      <c r="BJ321" s="2">
        <f t="shared" si="50"/>
        <v>0</v>
      </c>
      <c r="BK321" s="2">
        <f t="shared" si="47"/>
        <v>0</v>
      </c>
    </row>
    <row r="322" spans="2:63" ht="15" customHeight="1" x14ac:dyDescent="0.25">
      <c r="B322" s="14">
        <v>314</v>
      </c>
      <c r="C322" s="95" t="str">
        <f t="shared" si="51"/>
        <v/>
      </c>
      <c r="D322" s="15" t="str">
        <f t="shared" si="45"/>
        <v>OK</v>
      </c>
      <c r="E322" s="16" t="e">
        <f>VLOOKUP('Data Sheet'!$B$8,'Data Sheet'!$I$2:$J$9,2,FALSE)</f>
        <v>#N/A</v>
      </c>
      <c r="F322" s="16" t="str">
        <f t="shared" si="52"/>
        <v/>
      </c>
      <c r="G322" s="103">
        <f t="shared" si="53"/>
        <v>0</v>
      </c>
      <c r="H322" s="17" t="s">
        <v>26</v>
      </c>
      <c r="I322" s="17" t="s">
        <v>26</v>
      </c>
      <c r="J322" s="17" t="str">
        <f>IF('Data Sheet'!$B$9="NC-50","N/A","OK")</f>
        <v>OK</v>
      </c>
      <c r="K322" s="17" t="str">
        <f>IF('Data Sheet'!$B$9="NC-50","N/A","OK")</f>
        <v>OK</v>
      </c>
      <c r="L322" s="17" t="str">
        <f t="shared" si="54"/>
        <v>OK</v>
      </c>
      <c r="M322" s="17" t="str">
        <f t="shared" si="55"/>
        <v>OK</v>
      </c>
      <c r="N322" s="18" t="str">
        <f>IF(BO322&lt;&gt;"",
    IF(INT('Data Sheet'!$A$19)=INT('Data Sheet'!$B$19),
        --(INT('Data Sheet'!$A$19) &amp; "." &amp; BO322),
        IF(AND((--(INT('Data Sheet'!$A$19) &amp; "." &amp; BO322)&gt;=--('Data Sheet'!$A$19)), (--(INT('Data Sheet'!$A$19) &amp; "." &amp; BO322)&lt;=--('Data Sheet'!$B$19))),
            --(INT('Data Sheet'!$A$19) &amp; "." &amp; BO322),
            --(INT('Data Sheet'!$B$19) &amp; "." &amp; BO322)
        )
    ),
    IF(BN322&lt;&gt;"",
        IF(INT('Data Sheet'!$A$19)=INT('Data Sheet'!$B$19),
            --(INT('Data Sheet'!$A$19) &amp; "." &amp; LEFT(BN322,3)),
            IF(AND((--(INT('Data Sheet'!$A$19) &amp; "." &amp; LEFT(BN322,3))&gt;=--('Data Sheet'!$A$19)), (--(INT('Data Sheet'!$A$19) &amp; "." &amp; LEFT(BN322,3))&lt;=--('Data Sheet'!$B$19))),
                --(INT('Data Sheet'!$A$19) &amp; "." &amp; LEFT(BN322,3)),
                --(INT('Data Sheet'!$B$19) &amp; "." &amp; LEFT(BN322,3))
            )
        ),
        "OK"
    )
)</f>
        <v>OK</v>
      </c>
      <c r="O322" s="23" t="str">
        <f>IF(BP322&lt;&gt;"",
    IF(INT('Data Sheet'!$A$19)=INT('Data Sheet'!$B$19),
        --(INT('Data Sheet'!$A$19) &amp; "." &amp; BP322),
        IF(AND((--(INT('Data Sheet'!$A$19) &amp; "." &amp; BP322)&gt;=--('Data Sheet'!$A$19)), (--(INT('Data Sheet'!$A$19) &amp; "." &amp; BP322)&lt;=--('Data Sheet'!$B$19))),
            --(INT('Data Sheet'!$A$19) &amp; "." &amp; BP322),
            --(INT('Data Sheet'!$B$19) &amp; "." &amp; BP322)
        )
    ),
    IF(BN322&lt;&gt;"",
        IF(INT('Data Sheet'!$A$19)=INT('Data Sheet'!$B$19),
            --(INT('Data Sheet'!$A$19) &amp; "." &amp; RIGHT(BN322,3)),
            IF(AND((--(INT('Data Sheet'!$A$19) &amp; "." &amp; RIGHT(BN322,3))&gt;=--('Data Sheet'!$A$19)), (--(INT('Data Sheet'!$A$19) &amp; "." &amp; RIGHT(BN322,3))&lt;=--('Data Sheet'!$B$19))),
                --(INT('Data Sheet'!$A$19) &amp; "." &amp; RIGHT(BN322,3)),
                --(INT('Data Sheet'!$B$19) &amp; "." &amp; RIGHT(BN322,3))
            )
        ),
        "OK"
    )
)</f>
        <v>OK</v>
      </c>
      <c r="P322" s="23" t="str">
        <f>IF(BR322&lt;&gt;"",
    IF(INT('Data Sheet'!$A$19)=INT('Data Sheet'!$B$15),
        --(INT('Data Sheet'!$A$15) &amp; "." &amp; BR322),
        IF(AND((--(INT('Data Sheet'!$A$15) &amp; "." &amp; BR322)&gt;=--('Data Sheet'!$A$15)), (--(INT('Data Sheet'!$A$15) &amp; "." &amp; BR322)&lt;=--('Data Sheet'!$B$15))),
            --(INT('Data Sheet'!$A$15) &amp; "." &amp; BR322),
            --(INT('Data Sheet'!$B$15) &amp; "." &amp; BR322)
        )
    ),
    IF(BQ322&lt;&gt;"",
        IF(INT('Data Sheet'!$A$15)=INT('Data Sheet'!$B$15),
            --(INT('Data Sheet'!$A$15) &amp; "." &amp; LEFT(BQ322,3)),
            IF(AND((--(INT('Data Sheet'!$A$15) &amp; "." &amp; LEFT(BQ322,3))&gt;=--('Data Sheet'!$A$15)), (--(INT('Data Sheet'!$A$15) &amp; "." &amp; LEFT(BQ322,3))&lt;=--('Data Sheet'!$B$15))),
                --(INT('Data Sheet'!$A$15) &amp; "." &amp; LEFT(BQ322,3)),
                --(INT('Data Sheet'!$B$15) &amp; "." &amp; LEFT(BQ322,3))
            )
        ),
        "OK"
    )
)</f>
        <v>OK</v>
      </c>
      <c r="Q322" s="23" t="str">
        <f>IF(BS322&lt;&gt;"",
    IF(INT('Data Sheet'!$A$19)=INT('Data Sheet'!$B$15),
        --(INT('Data Sheet'!$A$15) &amp; "." &amp; BS322),
        IF(AND((--(INT('Data Sheet'!$A$15) &amp; "." &amp; BS322)&gt;=--('Data Sheet'!$A$15)), (--(INT('Data Sheet'!$A$15) &amp; "." &amp; BS322)&lt;=--('Data Sheet'!$B$15))),
            --(INT('Data Sheet'!$A$15) &amp; "." &amp; BS322),
            --(INT('Data Sheet'!$B$15) &amp; "." &amp; BS322)
        )
    ),
    IF(BQ322&lt;&gt;"",
        IF(INT('Data Sheet'!$A$15)=INT('Data Sheet'!$B$15),
            --(INT('Data Sheet'!$A$15) &amp; "." &amp; RIGHT(BQ322,3)),
            IF(AND((--(INT('Data Sheet'!$A$15) &amp; "." &amp; RIGHT(BQ322,3))&gt;=--('Data Sheet'!$A$15)), (--(INT('Data Sheet'!$A$15) &amp; "." &amp; RIGHT(BQ322,3))&lt;=--('Data Sheet'!$B$15))),
                --(INT('Data Sheet'!$A$15) &amp; "." &amp; RIGHT(BQ322,3)),
                --(INT('Data Sheet'!$B$15) &amp; "." &amp; RIGHT(BQ322,3))
            )
        ),
        "OK"
    )
)</f>
        <v>OK</v>
      </c>
      <c r="R322" s="19"/>
      <c r="S322" s="19"/>
      <c r="T322" s="19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1"/>
      <c r="AU322" s="21"/>
      <c r="AV322" s="21"/>
      <c r="AW322" s="22"/>
      <c r="AX322" s="99"/>
      <c r="AY322" s="20"/>
      <c r="AZ322" s="20"/>
      <c r="BA322" s="22"/>
      <c r="BB322">
        <v>314</v>
      </c>
      <c r="BC322" s="80"/>
      <c r="BD322" s="80"/>
      <c r="BE322" s="80"/>
      <c r="BF322" s="80"/>
      <c r="BG322" s="32" t="str">
        <f t="shared" si="48"/>
        <v/>
      </c>
      <c r="BH322" s="78">
        <f t="shared" si="46"/>
        <v>0</v>
      </c>
      <c r="BI322" s="2">
        <f t="shared" si="49"/>
        <v>0</v>
      </c>
      <c r="BJ322" s="2">
        <f t="shared" si="50"/>
        <v>0</v>
      </c>
      <c r="BK322" s="2">
        <f t="shared" si="47"/>
        <v>0</v>
      </c>
    </row>
    <row r="323" spans="2:63" ht="15" customHeight="1" x14ac:dyDescent="0.25">
      <c r="B323" s="14">
        <v>315</v>
      </c>
      <c r="C323" s="95" t="str">
        <f t="shared" si="51"/>
        <v/>
      </c>
      <c r="D323" s="15" t="str">
        <f t="shared" si="45"/>
        <v>OK</v>
      </c>
      <c r="E323" s="16" t="e">
        <f>VLOOKUP('Data Sheet'!$B$8,'Data Sheet'!$I$2:$J$9,2,FALSE)</f>
        <v>#N/A</v>
      </c>
      <c r="F323" s="16" t="str">
        <f t="shared" si="52"/>
        <v/>
      </c>
      <c r="G323" s="103">
        <f t="shared" si="53"/>
        <v>0</v>
      </c>
      <c r="H323" s="17" t="s">
        <v>26</v>
      </c>
      <c r="I323" s="17" t="s">
        <v>26</v>
      </c>
      <c r="J323" s="17" t="str">
        <f>IF('Data Sheet'!$B$9="NC-50","N/A","OK")</f>
        <v>OK</v>
      </c>
      <c r="K323" s="17" t="str">
        <f>IF('Data Sheet'!$B$9="NC-50","N/A","OK")</f>
        <v>OK</v>
      </c>
      <c r="L323" s="17" t="str">
        <f t="shared" si="54"/>
        <v>OK</v>
      </c>
      <c r="M323" s="17" t="str">
        <f t="shared" si="55"/>
        <v>OK</v>
      </c>
      <c r="N323" s="18" t="str">
        <f>IF(BO323&lt;&gt;"",
    IF(INT('Data Sheet'!$A$19)=INT('Data Sheet'!$B$19),
        --(INT('Data Sheet'!$A$19) &amp; "." &amp; BO323),
        IF(AND((--(INT('Data Sheet'!$A$19) &amp; "." &amp; BO323)&gt;=--('Data Sheet'!$A$19)), (--(INT('Data Sheet'!$A$19) &amp; "." &amp; BO323)&lt;=--('Data Sheet'!$B$19))),
            --(INT('Data Sheet'!$A$19) &amp; "." &amp; BO323),
            --(INT('Data Sheet'!$B$19) &amp; "." &amp; BO323)
        )
    ),
    IF(BN323&lt;&gt;"",
        IF(INT('Data Sheet'!$A$19)=INT('Data Sheet'!$B$19),
            --(INT('Data Sheet'!$A$19) &amp; "." &amp; LEFT(BN323,3)),
            IF(AND((--(INT('Data Sheet'!$A$19) &amp; "." &amp; LEFT(BN323,3))&gt;=--('Data Sheet'!$A$19)), (--(INT('Data Sheet'!$A$19) &amp; "." &amp; LEFT(BN323,3))&lt;=--('Data Sheet'!$B$19))),
                --(INT('Data Sheet'!$A$19) &amp; "." &amp; LEFT(BN323,3)),
                --(INT('Data Sheet'!$B$19) &amp; "." &amp; LEFT(BN323,3))
            )
        ),
        "OK"
    )
)</f>
        <v>OK</v>
      </c>
      <c r="O323" s="23" t="str">
        <f>IF(BP323&lt;&gt;"",
    IF(INT('Data Sheet'!$A$19)=INT('Data Sheet'!$B$19),
        --(INT('Data Sheet'!$A$19) &amp; "." &amp; BP323),
        IF(AND((--(INT('Data Sheet'!$A$19) &amp; "." &amp; BP323)&gt;=--('Data Sheet'!$A$19)), (--(INT('Data Sheet'!$A$19) &amp; "." &amp; BP323)&lt;=--('Data Sheet'!$B$19))),
            --(INT('Data Sheet'!$A$19) &amp; "." &amp; BP323),
            --(INT('Data Sheet'!$B$19) &amp; "." &amp; BP323)
        )
    ),
    IF(BN323&lt;&gt;"",
        IF(INT('Data Sheet'!$A$19)=INT('Data Sheet'!$B$19),
            --(INT('Data Sheet'!$A$19) &amp; "." &amp; RIGHT(BN323,3)),
            IF(AND((--(INT('Data Sheet'!$A$19) &amp; "." &amp; RIGHT(BN323,3))&gt;=--('Data Sheet'!$A$19)), (--(INT('Data Sheet'!$A$19) &amp; "." &amp; RIGHT(BN323,3))&lt;=--('Data Sheet'!$B$19))),
                --(INT('Data Sheet'!$A$19) &amp; "." &amp; RIGHT(BN323,3)),
                --(INT('Data Sheet'!$B$19) &amp; "." &amp; RIGHT(BN323,3))
            )
        ),
        "OK"
    )
)</f>
        <v>OK</v>
      </c>
      <c r="P323" s="23" t="str">
        <f>IF(BR323&lt;&gt;"",
    IF(INT('Data Sheet'!$A$19)=INT('Data Sheet'!$B$15),
        --(INT('Data Sheet'!$A$15) &amp; "." &amp; BR323),
        IF(AND((--(INT('Data Sheet'!$A$15) &amp; "." &amp; BR323)&gt;=--('Data Sheet'!$A$15)), (--(INT('Data Sheet'!$A$15) &amp; "." &amp; BR323)&lt;=--('Data Sheet'!$B$15))),
            --(INT('Data Sheet'!$A$15) &amp; "." &amp; BR323),
            --(INT('Data Sheet'!$B$15) &amp; "." &amp; BR323)
        )
    ),
    IF(BQ323&lt;&gt;"",
        IF(INT('Data Sheet'!$A$15)=INT('Data Sheet'!$B$15),
            --(INT('Data Sheet'!$A$15) &amp; "." &amp; LEFT(BQ323,3)),
            IF(AND((--(INT('Data Sheet'!$A$15) &amp; "." &amp; LEFT(BQ323,3))&gt;=--('Data Sheet'!$A$15)), (--(INT('Data Sheet'!$A$15) &amp; "." &amp; LEFT(BQ323,3))&lt;=--('Data Sheet'!$B$15))),
                --(INT('Data Sheet'!$A$15) &amp; "." &amp; LEFT(BQ323,3)),
                --(INT('Data Sheet'!$B$15) &amp; "." &amp; LEFT(BQ323,3))
            )
        ),
        "OK"
    )
)</f>
        <v>OK</v>
      </c>
      <c r="Q323" s="23" t="str">
        <f>IF(BS323&lt;&gt;"",
    IF(INT('Data Sheet'!$A$19)=INT('Data Sheet'!$B$15),
        --(INT('Data Sheet'!$A$15) &amp; "." &amp; BS323),
        IF(AND((--(INT('Data Sheet'!$A$15) &amp; "." &amp; BS323)&gt;=--('Data Sheet'!$A$15)), (--(INT('Data Sheet'!$A$15) &amp; "." &amp; BS323)&lt;=--('Data Sheet'!$B$15))),
            --(INT('Data Sheet'!$A$15) &amp; "." &amp; BS323),
            --(INT('Data Sheet'!$B$15) &amp; "." &amp; BS323)
        )
    ),
    IF(BQ323&lt;&gt;"",
        IF(INT('Data Sheet'!$A$15)=INT('Data Sheet'!$B$15),
            --(INT('Data Sheet'!$A$15) &amp; "." &amp; RIGHT(BQ323,3)),
            IF(AND((--(INT('Data Sheet'!$A$15) &amp; "." &amp; RIGHT(BQ323,3))&gt;=--('Data Sheet'!$A$15)), (--(INT('Data Sheet'!$A$15) &amp; "." &amp; RIGHT(BQ323,3))&lt;=--('Data Sheet'!$B$15))),
                --(INT('Data Sheet'!$A$15) &amp; "." &amp; RIGHT(BQ323,3)),
                --(INT('Data Sheet'!$B$15) &amp; "." &amp; RIGHT(BQ323,3))
            )
        ),
        "OK"
    )
)</f>
        <v>OK</v>
      </c>
      <c r="R323" s="19"/>
      <c r="S323" s="19"/>
      <c r="T323" s="19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1"/>
      <c r="AU323" s="21"/>
      <c r="AV323" s="21"/>
      <c r="AW323" s="22"/>
      <c r="AX323" s="99"/>
      <c r="AY323" s="20"/>
      <c r="AZ323" s="20"/>
      <c r="BA323" s="22"/>
      <c r="BB323">
        <v>315</v>
      </c>
      <c r="BC323" s="80"/>
      <c r="BD323" s="80"/>
      <c r="BE323" s="80"/>
      <c r="BF323" s="80"/>
      <c r="BG323" s="32" t="str">
        <f t="shared" si="48"/>
        <v/>
      </c>
      <c r="BH323" s="78">
        <f t="shared" si="46"/>
        <v>0</v>
      </c>
      <c r="BI323" s="2">
        <f t="shared" si="49"/>
        <v>0</v>
      </c>
      <c r="BJ323" s="2">
        <f t="shared" si="50"/>
        <v>0</v>
      </c>
      <c r="BK323" s="2">
        <f t="shared" si="47"/>
        <v>0</v>
      </c>
    </row>
    <row r="324" spans="2:63" ht="15" customHeight="1" x14ac:dyDescent="0.25">
      <c r="B324" s="14">
        <v>316</v>
      </c>
      <c r="C324" s="95" t="str">
        <f t="shared" si="51"/>
        <v/>
      </c>
      <c r="D324" s="15" t="str">
        <f t="shared" si="45"/>
        <v>OK</v>
      </c>
      <c r="E324" s="16" t="e">
        <f>VLOOKUP('Data Sheet'!$B$8,'Data Sheet'!$I$2:$J$9,2,FALSE)</f>
        <v>#N/A</v>
      </c>
      <c r="F324" s="16" t="str">
        <f t="shared" si="52"/>
        <v/>
      </c>
      <c r="G324" s="103">
        <f t="shared" si="53"/>
        <v>0</v>
      </c>
      <c r="H324" s="17" t="s">
        <v>26</v>
      </c>
      <c r="I324" s="17" t="s">
        <v>26</v>
      </c>
      <c r="J324" s="17" t="str">
        <f>IF('Data Sheet'!$B$9="NC-50","N/A","OK")</f>
        <v>OK</v>
      </c>
      <c r="K324" s="17" t="str">
        <f>IF('Data Sheet'!$B$9="NC-50","N/A","OK")</f>
        <v>OK</v>
      </c>
      <c r="L324" s="17" t="str">
        <f t="shared" si="54"/>
        <v>OK</v>
      </c>
      <c r="M324" s="17" t="str">
        <f t="shared" si="55"/>
        <v>OK</v>
      </c>
      <c r="N324" s="18" t="str">
        <f>IF(BO324&lt;&gt;"",
    IF(INT('Data Sheet'!$A$19)=INT('Data Sheet'!$B$19),
        --(INT('Data Sheet'!$A$19) &amp; "." &amp; BO324),
        IF(AND((--(INT('Data Sheet'!$A$19) &amp; "." &amp; BO324)&gt;=--('Data Sheet'!$A$19)), (--(INT('Data Sheet'!$A$19) &amp; "." &amp; BO324)&lt;=--('Data Sheet'!$B$19))),
            --(INT('Data Sheet'!$A$19) &amp; "." &amp; BO324),
            --(INT('Data Sheet'!$B$19) &amp; "." &amp; BO324)
        )
    ),
    IF(BN324&lt;&gt;"",
        IF(INT('Data Sheet'!$A$19)=INT('Data Sheet'!$B$19),
            --(INT('Data Sheet'!$A$19) &amp; "." &amp; LEFT(BN324,3)),
            IF(AND((--(INT('Data Sheet'!$A$19) &amp; "." &amp; LEFT(BN324,3))&gt;=--('Data Sheet'!$A$19)), (--(INT('Data Sheet'!$A$19) &amp; "." &amp; LEFT(BN324,3))&lt;=--('Data Sheet'!$B$19))),
                --(INT('Data Sheet'!$A$19) &amp; "." &amp; LEFT(BN324,3)),
                --(INT('Data Sheet'!$B$19) &amp; "." &amp; LEFT(BN324,3))
            )
        ),
        "OK"
    )
)</f>
        <v>OK</v>
      </c>
      <c r="O324" s="23" t="str">
        <f>IF(BP324&lt;&gt;"",
    IF(INT('Data Sheet'!$A$19)=INT('Data Sheet'!$B$19),
        --(INT('Data Sheet'!$A$19) &amp; "." &amp; BP324),
        IF(AND((--(INT('Data Sheet'!$A$19) &amp; "." &amp; BP324)&gt;=--('Data Sheet'!$A$19)), (--(INT('Data Sheet'!$A$19) &amp; "." &amp; BP324)&lt;=--('Data Sheet'!$B$19))),
            --(INT('Data Sheet'!$A$19) &amp; "." &amp; BP324),
            --(INT('Data Sheet'!$B$19) &amp; "." &amp; BP324)
        )
    ),
    IF(BN324&lt;&gt;"",
        IF(INT('Data Sheet'!$A$19)=INT('Data Sheet'!$B$19),
            --(INT('Data Sheet'!$A$19) &amp; "." &amp; RIGHT(BN324,3)),
            IF(AND((--(INT('Data Sheet'!$A$19) &amp; "." &amp; RIGHT(BN324,3))&gt;=--('Data Sheet'!$A$19)), (--(INT('Data Sheet'!$A$19) &amp; "." &amp; RIGHT(BN324,3))&lt;=--('Data Sheet'!$B$19))),
                --(INT('Data Sheet'!$A$19) &amp; "." &amp; RIGHT(BN324,3)),
                --(INT('Data Sheet'!$B$19) &amp; "." &amp; RIGHT(BN324,3))
            )
        ),
        "OK"
    )
)</f>
        <v>OK</v>
      </c>
      <c r="P324" s="23" t="str">
        <f>IF(BR324&lt;&gt;"",
    IF(INT('Data Sheet'!$A$19)=INT('Data Sheet'!$B$15),
        --(INT('Data Sheet'!$A$15) &amp; "." &amp; BR324),
        IF(AND((--(INT('Data Sheet'!$A$15) &amp; "." &amp; BR324)&gt;=--('Data Sheet'!$A$15)), (--(INT('Data Sheet'!$A$15) &amp; "." &amp; BR324)&lt;=--('Data Sheet'!$B$15))),
            --(INT('Data Sheet'!$A$15) &amp; "." &amp; BR324),
            --(INT('Data Sheet'!$B$15) &amp; "." &amp; BR324)
        )
    ),
    IF(BQ324&lt;&gt;"",
        IF(INT('Data Sheet'!$A$15)=INT('Data Sheet'!$B$15),
            --(INT('Data Sheet'!$A$15) &amp; "." &amp; LEFT(BQ324,3)),
            IF(AND((--(INT('Data Sheet'!$A$15) &amp; "." &amp; LEFT(BQ324,3))&gt;=--('Data Sheet'!$A$15)), (--(INT('Data Sheet'!$A$15) &amp; "." &amp; LEFT(BQ324,3))&lt;=--('Data Sheet'!$B$15))),
                --(INT('Data Sheet'!$A$15) &amp; "." &amp; LEFT(BQ324,3)),
                --(INT('Data Sheet'!$B$15) &amp; "." &amp; LEFT(BQ324,3))
            )
        ),
        "OK"
    )
)</f>
        <v>OK</v>
      </c>
      <c r="Q324" s="23" t="str">
        <f>IF(BS324&lt;&gt;"",
    IF(INT('Data Sheet'!$A$19)=INT('Data Sheet'!$B$15),
        --(INT('Data Sheet'!$A$15) &amp; "." &amp; BS324),
        IF(AND((--(INT('Data Sheet'!$A$15) &amp; "." &amp; BS324)&gt;=--('Data Sheet'!$A$15)), (--(INT('Data Sheet'!$A$15) &amp; "." &amp; BS324)&lt;=--('Data Sheet'!$B$15))),
            --(INT('Data Sheet'!$A$15) &amp; "." &amp; BS324),
            --(INT('Data Sheet'!$B$15) &amp; "." &amp; BS324)
        )
    ),
    IF(BQ324&lt;&gt;"",
        IF(INT('Data Sheet'!$A$15)=INT('Data Sheet'!$B$15),
            --(INT('Data Sheet'!$A$15) &amp; "." &amp; RIGHT(BQ324,3)),
            IF(AND((--(INT('Data Sheet'!$A$15) &amp; "." &amp; RIGHT(BQ324,3))&gt;=--('Data Sheet'!$A$15)), (--(INT('Data Sheet'!$A$15) &amp; "." &amp; RIGHT(BQ324,3))&lt;=--('Data Sheet'!$B$15))),
                --(INT('Data Sheet'!$A$15) &amp; "." &amp; RIGHT(BQ324,3)),
                --(INT('Data Sheet'!$B$15) &amp; "." &amp; RIGHT(BQ324,3))
            )
        ),
        "OK"
    )
)</f>
        <v>OK</v>
      </c>
      <c r="R324" s="19"/>
      <c r="S324" s="19"/>
      <c r="T324" s="19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1"/>
      <c r="AU324" s="21"/>
      <c r="AV324" s="21"/>
      <c r="AW324" s="22"/>
      <c r="AX324" s="99"/>
      <c r="AY324" s="20"/>
      <c r="AZ324" s="20"/>
      <c r="BA324" s="22"/>
      <c r="BB324">
        <v>316</v>
      </c>
      <c r="BC324" s="80"/>
      <c r="BD324" s="80"/>
      <c r="BE324" s="80"/>
      <c r="BF324" s="80"/>
      <c r="BG324" s="32" t="str">
        <f t="shared" si="48"/>
        <v/>
      </c>
      <c r="BH324" s="78">
        <f t="shared" si="46"/>
        <v>0</v>
      </c>
      <c r="BI324" s="2">
        <f t="shared" si="49"/>
        <v>0</v>
      </c>
      <c r="BJ324" s="2">
        <f t="shared" si="50"/>
        <v>0</v>
      </c>
      <c r="BK324" s="2">
        <f t="shared" si="47"/>
        <v>0</v>
      </c>
    </row>
    <row r="325" spans="2:63" ht="15" customHeight="1" x14ac:dyDescent="0.25">
      <c r="B325" s="14">
        <v>317</v>
      </c>
      <c r="C325" s="95" t="str">
        <f t="shared" si="51"/>
        <v/>
      </c>
      <c r="D325" s="15" t="str">
        <f t="shared" si="45"/>
        <v>OK</v>
      </c>
      <c r="E325" s="16" t="e">
        <f>VLOOKUP('Data Sheet'!$B$8,'Data Sheet'!$I$2:$J$9,2,FALSE)</f>
        <v>#N/A</v>
      </c>
      <c r="F325" s="16" t="str">
        <f t="shared" si="52"/>
        <v/>
      </c>
      <c r="G325" s="103">
        <f t="shared" si="53"/>
        <v>0</v>
      </c>
      <c r="H325" s="17" t="s">
        <v>26</v>
      </c>
      <c r="I325" s="17" t="s">
        <v>26</v>
      </c>
      <c r="J325" s="17" t="str">
        <f>IF('Data Sheet'!$B$9="NC-50","N/A","OK")</f>
        <v>OK</v>
      </c>
      <c r="K325" s="17" t="str">
        <f>IF('Data Sheet'!$B$9="NC-50","N/A","OK")</f>
        <v>OK</v>
      </c>
      <c r="L325" s="17" t="str">
        <f t="shared" si="54"/>
        <v>OK</v>
      </c>
      <c r="M325" s="17" t="str">
        <f t="shared" si="55"/>
        <v>OK</v>
      </c>
      <c r="N325" s="18" t="str">
        <f>IF(BO325&lt;&gt;"",
    IF(INT('Data Sheet'!$A$19)=INT('Data Sheet'!$B$19),
        --(INT('Data Sheet'!$A$19) &amp; "." &amp; BO325),
        IF(AND((--(INT('Data Sheet'!$A$19) &amp; "." &amp; BO325)&gt;=--('Data Sheet'!$A$19)), (--(INT('Data Sheet'!$A$19) &amp; "." &amp; BO325)&lt;=--('Data Sheet'!$B$19))),
            --(INT('Data Sheet'!$A$19) &amp; "." &amp; BO325),
            --(INT('Data Sheet'!$B$19) &amp; "." &amp; BO325)
        )
    ),
    IF(BN325&lt;&gt;"",
        IF(INT('Data Sheet'!$A$19)=INT('Data Sheet'!$B$19),
            --(INT('Data Sheet'!$A$19) &amp; "." &amp; LEFT(BN325,3)),
            IF(AND((--(INT('Data Sheet'!$A$19) &amp; "." &amp; LEFT(BN325,3))&gt;=--('Data Sheet'!$A$19)), (--(INT('Data Sheet'!$A$19) &amp; "." &amp; LEFT(BN325,3))&lt;=--('Data Sheet'!$B$19))),
                --(INT('Data Sheet'!$A$19) &amp; "." &amp; LEFT(BN325,3)),
                --(INT('Data Sheet'!$B$19) &amp; "." &amp; LEFT(BN325,3))
            )
        ),
        "OK"
    )
)</f>
        <v>OK</v>
      </c>
      <c r="O325" s="23" t="str">
        <f>IF(BP325&lt;&gt;"",
    IF(INT('Data Sheet'!$A$19)=INT('Data Sheet'!$B$19),
        --(INT('Data Sheet'!$A$19) &amp; "." &amp; BP325),
        IF(AND((--(INT('Data Sheet'!$A$19) &amp; "." &amp; BP325)&gt;=--('Data Sheet'!$A$19)), (--(INT('Data Sheet'!$A$19) &amp; "." &amp; BP325)&lt;=--('Data Sheet'!$B$19))),
            --(INT('Data Sheet'!$A$19) &amp; "." &amp; BP325),
            --(INT('Data Sheet'!$B$19) &amp; "." &amp; BP325)
        )
    ),
    IF(BN325&lt;&gt;"",
        IF(INT('Data Sheet'!$A$19)=INT('Data Sheet'!$B$19),
            --(INT('Data Sheet'!$A$19) &amp; "." &amp; RIGHT(BN325,3)),
            IF(AND((--(INT('Data Sheet'!$A$19) &amp; "." &amp; RIGHT(BN325,3))&gt;=--('Data Sheet'!$A$19)), (--(INT('Data Sheet'!$A$19) &amp; "." &amp; RIGHT(BN325,3))&lt;=--('Data Sheet'!$B$19))),
                --(INT('Data Sheet'!$A$19) &amp; "." &amp; RIGHT(BN325,3)),
                --(INT('Data Sheet'!$B$19) &amp; "." &amp; RIGHT(BN325,3))
            )
        ),
        "OK"
    )
)</f>
        <v>OK</v>
      </c>
      <c r="P325" s="23" t="str">
        <f>IF(BR325&lt;&gt;"",
    IF(INT('Data Sheet'!$A$19)=INT('Data Sheet'!$B$15),
        --(INT('Data Sheet'!$A$15) &amp; "." &amp; BR325),
        IF(AND((--(INT('Data Sheet'!$A$15) &amp; "." &amp; BR325)&gt;=--('Data Sheet'!$A$15)), (--(INT('Data Sheet'!$A$15) &amp; "." &amp; BR325)&lt;=--('Data Sheet'!$B$15))),
            --(INT('Data Sheet'!$A$15) &amp; "." &amp; BR325),
            --(INT('Data Sheet'!$B$15) &amp; "." &amp; BR325)
        )
    ),
    IF(BQ325&lt;&gt;"",
        IF(INT('Data Sheet'!$A$15)=INT('Data Sheet'!$B$15),
            --(INT('Data Sheet'!$A$15) &amp; "." &amp; LEFT(BQ325,3)),
            IF(AND((--(INT('Data Sheet'!$A$15) &amp; "." &amp; LEFT(BQ325,3))&gt;=--('Data Sheet'!$A$15)), (--(INT('Data Sheet'!$A$15) &amp; "." &amp; LEFT(BQ325,3))&lt;=--('Data Sheet'!$B$15))),
                --(INT('Data Sheet'!$A$15) &amp; "." &amp; LEFT(BQ325,3)),
                --(INT('Data Sheet'!$B$15) &amp; "." &amp; LEFT(BQ325,3))
            )
        ),
        "OK"
    )
)</f>
        <v>OK</v>
      </c>
      <c r="Q325" s="23" t="str">
        <f>IF(BS325&lt;&gt;"",
    IF(INT('Data Sheet'!$A$19)=INT('Data Sheet'!$B$15),
        --(INT('Data Sheet'!$A$15) &amp; "." &amp; BS325),
        IF(AND((--(INT('Data Sheet'!$A$15) &amp; "." &amp; BS325)&gt;=--('Data Sheet'!$A$15)), (--(INT('Data Sheet'!$A$15) &amp; "." &amp; BS325)&lt;=--('Data Sheet'!$B$15))),
            --(INT('Data Sheet'!$A$15) &amp; "." &amp; BS325),
            --(INT('Data Sheet'!$B$15) &amp; "." &amp; BS325)
        )
    ),
    IF(BQ325&lt;&gt;"",
        IF(INT('Data Sheet'!$A$15)=INT('Data Sheet'!$B$15),
            --(INT('Data Sheet'!$A$15) &amp; "." &amp; RIGHT(BQ325,3)),
            IF(AND((--(INT('Data Sheet'!$A$15) &amp; "." &amp; RIGHT(BQ325,3))&gt;=--('Data Sheet'!$A$15)), (--(INT('Data Sheet'!$A$15) &amp; "." &amp; RIGHT(BQ325,3))&lt;=--('Data Sheet'!$B$15))),
                --(INT('Data Sheet'!$A$15) &amp; "." &amp; RIGHT(BQ325,3)),
                --(INT('Data Sheet'!$B$15) &amp; "." &amp; RIGHT(BQ325,3))
            )
        ),
        "OK"
    )
)</f>
        <v>OK</v>
      </c>
      <c r="R325" s="19"/>
      <c r="S325" s="19"/>
      <c r="T325" s="19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1"/>
      <c r="AU325" s="21"/>
      <c r="AV325" s="21"/>
      <c r="AW325" s="22"/>
      <c r="AX325" s="99"/>
      <c r="AY325" s="20"/>
      <c r="AZ325" s="20"/>
      <c r="BA325" s="22"/>
      <c r="BB325">
        <v>317</v>
      </c>
      <c r="BC325" s="80"/>
      <c r="BD325" s="80"/>
      <c r="BE325" s="80"/>
      <c r="BF325" s="80"/>
      <c r="BG325" s="32" t="str">
        <f t="shared" si="48"/>
        <v/>
      </c>
      <c r="BH325" s="78">
        <f t="shared" si="46"/>
        <v>0</v>
      </c>
      <c r="BI325" s="2">
        <f t="shared" si="49"/>
        <v>0</v>
      </c>
      <c r="BJ325" s="2">
        <f t="shared" si="50"/>
        <v>0</v>
      </c>
      <c r="BK325" s="2">
        <f t="shared" si="47"/>
        <v>0</v>
      </c>
    </row>
    <row r="326" spans="2:63" ht="15" customHeight="1" x14ac:dyDescent="0.25">
      <c r="B326" s="14">
        <v>318</v>
      </c>
      <c r="C326" s="95" t="str">
        <f t="shared" si="51"/>
        <v/>
      </c>
      <c r="D326" s="15" t="str">
        <f t="shared" si="45"/>
        <v>OK</v>
      </c>
      <c r="E326" s="16" t="e">
        <f>VLOOKUP('Data Sheet'!$B$8,'Data Sheet'!$I$2:$J$9,2,FALSE)</f>
        <v>#N/A</v>
      </c>
      <c r="F326" s="16" t="str">
        <f t="shared" si="52"/>
        <v/>
      </c>
      <c r="G326" s="103">
        <f t="shared" si="53"/>
        <v>0</v>
      </c>
      <c r="H326" s="17" t="s">
        <v>26</v>
      </c>
      <c r="I326" s="17" t="s">
        <v>26</v>
      </c>
      <c r="J326" s="17" t="str">
        <f>IF('Data Sheet'!$B$9="NC-50","N/A","OK")</f>
        <v>OK</v>
      </c>
      <c r="K326" s="17" t="str">
        <f>IF('Data Sheet'!$B$9="NC-50","N/A","OK")</f>
        <v>OK</v>
      </c>
      <c r="L326" s="17" t="str">
        <f t="shared" si="54"/>
        <v>OK</v>
      </c>
      <c r="M326" s="17" t="str">
        <f t="shared" si="55"/>
        <v>OK</v>
      </c>
      <c r="N326" s="18" t="str">
        <f>IF(BO326&lt;&gt;"",
    IF(INT('Data Sheet'!$A$19)=INT('Data Sheet'!$B$19),
        --(INT('Data Sheet'!$A$19) &amp; "." &amp; BO326),
        IF(AND((--(INT('Data Sheet'!$A$19) &amp; "." &amp; BO326)&gt;=--('Data Sheet'!$A$19)), (--(INT('Data Sheet'!$A$19) &amp; "." &amp; BO326)&lt;=--('Data Sheet'!$B$19))),
            --(INT('Data Sheet'!$A$19) &amp; "." &amp; BO326),
            --(INT('Data Sheet'!$B$19) &amp; "." &amp; BO326)
        )
    ),
    IF(BN326&lt;&gt;"",
        IF(INT('Data Sheet'!$A$19)=INT('Data Sheet'!$B$19),
            --(INT('Data Sheet'!$A$19) &amp; "." &amp; LEFT(BN326,3)),
            IF(AND((--(INT('Data Sheet'!$A$19) &amp; "." &amp; LEFT(BN326,3))&gt;=--('Data Sheet'!$A$19)), (--(INT('Data Sheet'!$A$19) &amp; "." &amp; LEFT(BN326,3))&lt;=--('Data Sheet'!$B$19))),
                --(INT('Data Sheet'!$A$19) &amp; "." &amp; LEFT(BN326,3)),
                --(INT('Data Sheet'!$B$19) &amp; "." &amp; LEFT(BN326,3))
            )
        ),
        "OK"
    )
)</f>
        <v>OK</v>
      </c>
      <c r="O326" s="23" t="str">
        <f>IF(BP326&lt;&gt;"",
    IF(INT('Data Sheet'!$A$19)=INT('Data Sheet'!$B$19),
        --(INT('Data Sheet'!$A$19) &amp; "." &amp; BP326),
        IF(AND((--(INT('Data Sheet'!$A$19) &amp; "." &amp; BP326)&gt;=--('Data Sheet'!$A$19)), (--(INT('Data Sheet'!$A$19) &amp; "." &amp; BP326)&lt;=--('Data Sheet'!$B$19))),
            --(INT('Data Sheet'!$A$19) &amp; "." &amp; BP326),
            --(INT('Data Sheet'!$B$19) &amp; "." &amp; BP326)
        )
    ),
    IF(BN326&lt;&gt;"",
        IF(INT('Data Sheet'!$A$19)=INT('Data Sheet'!$B$19),
            --(INT('Data Sheet'!$A$19) &amp; "." &amp; RIGHT(BN326,3)),
            IF(AND((--(INT('Data Sheet'!$A$19) &amp; "." &amp; RIGHT(BN326,3))&gt;=--('Data Sheet'!$A$19)), (--(INT('Data Sheet'!$A$19) &amp; "." &amp; RIGHT(BN326,3))&lt;=--('Data Sheet'!$B$19))),
                --(INT('Data Sheet'!$A$19) &amp; "." &amp; RIGHT(BN326,3)),
                --(INT('Data Sheet'!$B$19) &amp; "." &amp; RIGHT(BN326,3))
            )
        ),
        "OK"
    )
)</f>
        <v>OK</v>
      </c>
      <c r="P326" s="23" t="str">
        <f>IF(BR326&lt;&gt;"",
    IF(INT('Data Sheet'!$A$19)=INT('Data Sheet'!$B$15),
        --(INT('Data Sheet'!$A$15) &amp; "." &amp; BR326),
        IF(AND((--(INT('Data Sheet'!$A$15) &amp; "." &amp; BR326)&gt;=--('Data Sheet'!$A$15)), (--(INT('Data Sheet'!$A$15) &amp; "." &amp; BR326)&lt;=--('Data Sheet'!$B$15))),
            --(INT('Data Sheet'!$A$15) &amp; "." &amp; BR326),
            --(INT('Data Sheet'!$B$15) &amp; "." &amp; BR326)
        )
    ),
    IF(BQ326&lt;&gt;"",
        IF(INT('Data Sheet'!$A$15)=INT('Data Sheet'!$B$15),
            --(INT('Data Sheet'!$A$15) &amp; "." &amp; LEFT(BQ326,3)),
            IF(AND((--(INT('Data Sheet'!$A$15) &amp; "." &amp; LEFT(BQ326,3))&gt;=--('Data Sheet'!$A$15)), (--(INT('Data Sheet'!$A$15) &amp; "." &amp; LEFT(BQ326,3))&lt;=--('Data Sheet'!$B$15))),
                --(INT('Data Sheet'!$A$15) &amp; "." &amp; LEFT(BQ326,3)),
                --(INT('Data Sheet'!$B$15) &amp; "." &amp; LEFT(BQ326,3))
            )
        ),
        "OK"
    )
)</f>
        <v>OK</v>
      </c>
      <c r="Q326" s="23" t="str">
        <f>IF(BS326&lt;&gt;"",
    IF(INT('Data Sheet'!$A$19)=INT('Data Sheet'!$B$15),
        --(INT('Data Sheet'!$A$15) &amp; "." &amp; BS326),
        IF(AND((--(INT('Data Sheet'!$A$15) &amp; "." &amp; BS326)&gt;=--('Data Sheet'!$A$15)), (--(INT('Data Sheet'!$A$15) &amp; "." &amp; BS326)&lt;=--('Data Sheet'!$B$15))),
            --(INT('Data Sheet'!$A$15) &amp; "." &amp; BS326),
            --(INT('Data Sheet'!$B$15) &amp; "." &amp; BS326)
        )
    ),
    IF(BQ326&lt;&gt;"",
        IF(INT('Data Sheet'!$A$15)=INT('Data Sheet'!$B$15),
            --(INT('Data Sheet'!$A$15) &amp; "." &amp; RIGHT(BQ326,3)),
            IF(AND((--(INT('Data Sheet'!$A$15) &amp; "." &amp; RIGHT(BQ326,3))&gt;=--('Data Sheet'!$A$15)), (--(INT('Data Sheet'!$A$15) &amp; "." &amp; RIGHT(BQ326,3))&lt;=--('Data Sheet'!$B$15))),
                --(INT('Data Sheet'!$A$15) &amp; "." &amp; RIGHT(BQ326,3)),
                --(INT('Data Sheet'!$B$15) &amp; "." &amp; RIGHT(BQ326,3))
            )
        ),
        "OK"
    )
)</f>
        <v>OK</v>
      </c>
      <c r="R326" s="19"/>
      <c r="S326" s="19"/>
      <c r="T326" s="19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1"/>
      <c r="AU326" s="21"/>
      <c r="AV326" s="21"/>
      <c r="AW326" s="22"/>
      <c r="AX326" s="99"/>
      <c r="AY326" s="20"/>
      <c r="AZ326" s="20"/>
      <c r="BA326" s="22"/>
      <c r="BB326">
        <v>318</v>
      </c>
      <c r="BC326" s="80"/>
      <c r="BD326" s="80"/>
      <c r="BE326" s="80"/>
      <c r="BF326" s="80"/>
      <c r="BG326" s="32" t="str">
        <f t="shared" si="48"/>
        <v/>
      </c>
      <c r="BH326" s="78">
        <f t="shared" si="46"/>
        <v>0</v>
      </c>
      <c r="BI326" s="2">
        <f t="shared" si="49"/>
        <v>0</v>
      </c>
      <c r="BJ326" s="2">
        <f t="shared" si="50"/>
        <v>0</v>
      </c>
      <c r="BK326" s="2">
        <f t="shared" si="47"/>
        <v>0</v>
      </c>
    </row>
    <row r="327" spans="2:63" ht="15" customHeight="1" x14ac:dyDescent="0.25">
      <c r="B327" s="14">
        <v>319</v>
      </c>
      <c r="C327" s="95" t="str">
        <f t="shared" si="51"/>
        <v/>
      </c>
      <c r="D327" s="15" t="str">
        <f t="shared" si="45"/>
        <v>OK</v>
      </c>
      <c r="E327" s="16" t="e">
        <f>VLOOKUP('Data Sheet'!$B$8,'Data Sheet'!$I$2:$J$9,2,FALSE)</f>
        <v>#N/A</v>
      </c>
      <c r="F327" s="16" t="str">
        <f t="shared" si="52"/>
        <v/>
      </c>
      <c r="G327" s="103">
        <f t="shared" si="53"/>
        <v>0</v>
      </c>
      <c r="H327" s="17" t="s">
        <v>26</v>
      </c>
      <c r="I327" s="17" t="s">
        <v>26</v>
      </c>
      <c r="J327" s="17" t="str">
        <f>IF('Data Sheet'!$B$9="NC-50","N/A","OK")</f>
        <v>OK</v>
      </c>
      <c r="K327" s="17" t="str">
        <f>IF('Data Sheet'!$B$9="NC-50","N/A","OK")</f>
        <v>OK</v>
      </c>
      <c r="L327" s="17" t="str">
        <f t="shared" si="54"/>
        <v>OK</v>
      </c>
      <c r="M327" s="17" t="str">
        <f t="shared" si="55"/>
        <v>OK</v>
      </c>
      <c r="N327" s="18" t="str">
        <f>IF(BO327&lt;&gt;"",
    IF(INT('Data Sheet'!$A$19)=INT('Data Sheet'!$B$19),
        --(INT('Data Sheet'!$A$19) &amp; "." &amp; BO327),
        IF(AND((--(INT('Data Sheet'!$A$19) &amp; "." &amp; BO327)&gt;=--('Data Sheet'!$A$19)), (--(INT('Data Sheet'!$A$19) &amp; "." &amp; BO327)&lt;=--('Data Sheet'!$B$19))),
            --(INT('Data Sheet'!$A$19) &amp; "." &amp; BO327),
            --(INT('Data Sheet'!$B$19) &amp; "." &amp; BO327)
        )
    ),
    IF(BN327&lt;&gt;"",
        IF(INT('Data Sheet'!$A$19)=INT('Data Sheet'!$B$19),
            --(INT('Data Sheet'!$A$19) &amp; "." &amp; LEFT(BN327,3)),
            IF(AND((--(INT('Data Sheet'!$A$19) &amp; "." &amp; LEFT(BN327,3))&gt;=--('Data Sheet'!$A$19)), (--(INT('Data Sheet'!$A$19) &amp; "." &amp; LEFT(BN327,3))&lt;=--('Data Sheet'!$B$19))),
                --(INT('Data Sheet'!$A$19) &amp; "." &amp; LEFT(BN327,3)),
                --(INT('Data Sheet'!$B$19) &amp; "." &amp; LEFT(BN327,3))
            )
        ),
        "OK"
    )
)</f>
        <v>OK</v>
      </c>
      <c r="O327" s="23" t="str">
        <f>IF(BP327&lt;&gt;"",
    IF(INT('Data Sheet'!$A$19)=INT('Data Sheet'!$B$19),
        --(INT('Data Sheet'!$A$19) &amp; "." &amp; BP327),
        IF(AND((--(INT('Data Sheet'!$A$19) &amp; "." &amp; BP327)&gt;=--('Data Sheet'!$A$19)), (--(INT('Data Sheet'!$A$19) &amp; "." &amp; BP327)&lt;=--('Data Sheet'!$B$19))),
            --(INT('Data Sheet'!$A$19) &amp; "." &amp; BP327),
            --(INT('Data Sheet'!$B$19) &amp; "." &amp; BP327)
        )
    ),
    IF(BN327&lt;&gt;"",
        IF(INT('Data Sheet'!$A$19)=INT('Data Sheet'!$B$19),
            --(INT('Data Sheet'!$A$19) &amp; "." &amp; RIGHT(BN327,3)),
            IF(AND((--(INT('Data Sheet'!$A$19) &amp; "." &amp; RIGHT(BN327,3))&gt;=--('Data Sheet'!$A$19)), (--(INT('Data Sheet'!$A$19) &amp; "." &amp; RIGHT(BN327,3))&lt;=--('Data Sheet'!$B$19))),
                --(INT('Data Sheet'!$A$19) &amp; "." &amp; RIGHT(BN327,3)),
                --(INT('Data Sheet'!$B$19) &amp; "." &amp; RIGHT(BN327,3))
            )
        ),
        "OK"
    )
)</f>
        <v>OK</v>
      </c>
      <c r="P327" s="23" t="str">
        <f>IF(BR327&lt;&gt;"",
    IF(INT('Data Sheet'!$A$19)=INT('Data Sheet'!$B$15),
        --(INT('Data Sheet'!$A$15) &amp; "." &amp; BR327),
        IF(AND((--(INT('Data Sheet'!$A$15) &amp; "." &amp; BR327)&gt;=--('Data Sheet'!$A$15)), (--(INT('Data Sheet'!$A$15) &amp; "." &amp; BR327)&lt;=--('Data Sheet'!$B$15))),
            --(INT('Data Sheet'!$A$15) &amp; "." &amp; BR327),
            --(INT('Data Sheet'!$B$15) &amp; "." &amp; BR327)
        )
    ),
    IF(BQ327&lt;&gt;"",
        IF(INT('Data Sheet'!$A$15)=INT('Data Sheet'!$B$15),
            --(INT('Data Sheet'!$A$15) &amp; "." &amp; LEFT(BQ327,3)),
            IF(AND((--(INT('Data Sheet'!$A$15) &amp; "." &amp; LEFT(BQ327,3))&gt;=--('Data Sheet'!$A$15)), (--(INT('Data Sheet'!$A$15) &amp; "." &amp; LEFT(BQ327,3))&lt;=--('Data Sheet'!$B$15))),
                --(INT('Data Sheet'!$A$15) &amp; "." &amp; LEFT(BQ327,3)),
                --(INT('Data Sheet'!$B$15) &amp; "." &amp; LEFT(BQ327,3))
            )
        ),
        "OK"
    )
)</f>
        <v>OK</v>
      </c>
      <c r="Q327" s="23" t="str">
        <f>IF(BS327&lt;&gt;"",
    IF(INT('Data Sheet'!$A$19)=INT('Data Sheet'!$B$15),
        --(INT('Data Sheet'!$A$15) &amp; "." &amp; BS327),
        IF(AND((--(INT('Data Sheet'!$A$15) &amp; "." &amp; BS327)&gt;=--('Data Sheet'!$A$15)), (--(INT('Data Sheet'!$A$15) &amp; "." &amp; BS327)&lt;=--('Data Sheet'!$B$15))),
            --(INT('Data Sheet'!$A$15) &amp; "." &amp; BS327),
            --(INT('Data Sheet'!$B$15) &amp; "." &amp; BS327)
        )
    ),
    IF(BQ327&lt;&gt;"",
        IF(INT('Data Sheet'!$A$15)=INT('Data Sheet'!$B$15),
            --(INT('Data Sheet'!$A$15) &amp; "." &amp; RIGHT(BQ327,3)),
            IF(AND((--(INT('Data Sheet'!$A$15) &amp; "." &amp; RIGHT(BQ327,3))&gt;=--('Data Sheet'!$A$15)), (--(INT('Data Sheet'!$A$15) &amp; "." &amp; RIGHT(BQ327,3))&lt;=--('Data Sheet'!$B$15))),
                --(INT('Data Sheet'!$A$15) &amp; "." &amp; RIGHT(BQ327,3)),
                --(INT('Data Sheet'!$B$15) &amp; "." &amp; RIGHT(BQ327,3))
            )
        ),
        "OK"
    )
)</f>
        <v>OK</v>
      </c>
      <c r="R327" s="19"/>
      <c r="S327" s="19"/>
      <c r="T327" s="19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1"/>
      <c r="AU327" s="21"/>
      <c r="AV327" s="21"/>
      <c r="AW327" s="22"/>
      <c r="AX327" s="99"/>
      <c r="AY327" s="20"/>
      <c r="AZ327" s="20"/>
      <c r="BA327" s="22"/>
      <c r="BB327">
        <v>319</v>
      </c>
      <c r="BC327" s="80"/>
      <c r="BD327" s="80"/>
      <c r="BE327" s="80"/>
      <c r="BF327" s="80"/>
      <c r="BG327" s="32" t="str">
        <f t="shared" si="48"/>
        <v/>
      </c>
      <c r="BH327" s="78">
        <f t="shared" si="46"/>
        <v>0</v>
      </c>
      <c r="BI327" s="2">
        <f t="shared" si="49"/>
        <v>0</v>
      </c>
      <c r="BJ327" s="2">
        <f t="shared" si="50"/>
        <v>0</v>
      </c>
      <c r="BK327" s="2">
        <f t="shared" si="47"/>
        <v>0</v>
      </c>
    </row>
    <row r="328" spans="2:63" ht="15" customHeight="1" x14ac:dyDescent="0.25">
      <c r="B328" s="14">
        <v>320</v>
      </c>
      <c r="C328" s="95" t="str">
        <f t="shared" si="51"/>
        <v/>
      </c>
      <c r="D328" s="15" t="str">
        <f t="shared" si="45"/>
        <v>OK</v>
      </c>
      <c r="E328" s="16" t="e">
        <f>VLOOKUP('Data Sheet'!$B$8,'Data Sheet'!$I$2:$J$9,2,FALSE)</f>
        <v>#N/A</v>
      </c>
      <c r="F328" s="16" t="str">
        <f t="shared" si="52"/>
        <v/>
      </c>
      <c r="G328" s="103">
        <f t="shared" si="53"/>
        <v>0</v>
      </c>
      <c r="H328" s="17" t="s">
        <v>26</v>
      </c>
      <c r="I328" s="17" t="s">
        <v>26</v>
      </c>
      <c r="J328" s="17" t="str">
        <f>IF('Data Sheet'!$B$9="NC-50","N/A","OK")</f>
        <v>OK</v>
      </c>
      <c r="K328" s="17" t="str">
        <f>IF('Data Sheet'!$B$9="NC-50","N/A","OK")</f>
        <v>OK</v>
      </c>
      <c r="L328" s="17" t="str">
        <f t="shared" si="54"/>
        <v>OK</v>
      </c>
      <c r="M328" s="17" t="str">
        <f t="shared" si="55"/>
        <v>OK</v>
      </c>
      <c r="N328" s="18" t="str">
        <f>IF(BO328&lt;&gt;"",
    IF(INT('Data Sheet'!$A$19)=INT('Data Sheet'!$B$19),
        --(INT('Data Sheet'!$A$19) &amp; "." &amp; BO328),
        IF(AND((--(INT('Data Sheet'!$A$19) &amp; "." &amp; BO328)&gt;=--('Data Sheet'!$A$19)), (--(INT('Data Sheet'!$A$19) &amp; "." &amp; BO328)&lt;=--('Data Sheet'!$B$19))),
            --(INT('Data Sheet'!$A$19) &amp; "." &amp; BO328),
            --(INT('Data Sheet'!$B$19) &amp; "." &amp; BO328)
        )
    ),
    IF(BN328&lt;&gt;"",
        IF(INT('Data Sheet'!$A$19)=INT('Data Sheet'!$B$19),
            --(INT('Data Sheet'!$A$19) &amp; "." &amp; LEFT(BN328,3)),
            IF(AND((--(INT('Data Sheet'!$A$19) &amp; "." &amp; LEFT(BN328,3))&gt;=--('Data Sheet'!$A$19)), (--(INT('Data Sheet'!$A$19) &amp; "." &amp; LEFT(BN328,3))&lt;=--('Data Sheet'!$B$19))),
                --(INT('Data Sheet'!$A$19) &amp; "." &amp; LEFT(BN328,3)),
                --(INT('Data Sheet'!$B$19) &amp; "." &amp; LEFT(BN328,3))
            )
        ),
        "OK"
    )
)</f>
        <v>OK</v>
      </c>
      <c r="O328" s="23" t="str">
        <f>IF(BP328&lt;&gt;"",
    IF(INT('Data Sheet'!$A$19)=INT('Data Sheet'!$B$19),
        --(INT('Data Sheet'!$A$19) &amp; "." &amp; BP328),
        IF(AND((--(INT('Data Sheet'!$A$19) &amp; "." &amp; BP328)&gt;=--('Data Sheet'!$A$19)), (--(INT('Data Sheet'!$A$19) &amp; "." &amp; BP328)&lt;=--('Data Sheet'!$B$19))),
            --(INT('Data Sheet'!$A$19) &amp; "." &amp; BP328),
            --(INT('Data Sheet'!$B$19) &amp; "." &amp; BP328)
        )
    ),
    IF(BN328&lt;&gt;"",
        IF(INT('Data Sheet'!$A$19)=INT('Data Sheet'!$B$19),
            --(INT('Data Sheet'!$A$19) &amp; "." &amp; RIGHT(BN328,3)),
            IF(AND((--(INT('Data Sheet'!$A$19) &amp; "." &amp; RIGHT(BN328,3))&gt;=--('Data Sheet'!$A$19)), (--(INT('Data Sheet'!$A$19) &amp; "." &amp; RIGHT(BN328,3))&lt;=--('Data Sheet'!$B$19))),
                --(INT('Data Sheet'!$A$19) &amp; "." &amp; RIGHT(BN328,3)),
                --(INT('Data Sheet'!$B$19) &amp; "." &amp; RIGHT(BN328,3))
            )
        ),
        "OK"
    )
)</f>
        <v>OK</v>
      </c>
      <c r="P328" s="23" t="str">
        <f>IF(BR328&lt;&gt;"",
    IF(INT('Data Sheet'!$A$19)=INT('Data Sheet'!$B$15),
        --(INT('Data Sheet'!$A$15) &amp; "." &amp; BR328),
        IF(AND((--(INT('Data Sheet'!$A$15) &amp; "." &amp; BR328)&gt;=--('Data Sheet'!$A$15)), (--(INT('Data Sheet'!$A$15) &amp; "." &amp; BR328)&lt;=--('Data Sheet'!$B$15))),
            --(INT('Data Sheet'!$A$15) &amp; "." &amp; BR328),
            --(INT('Data Sheet'!$B$15) &amp; "." &amp; BR328)
        )
    ),
    IF(BQ328&lt;&gt;"",
        IF(INT('Data Sheet'!$A$15)=INT('Data Sheet'!$B$15),
            --(INT('Data Sheet'!$A$15) &amp; "." &amp; LEFT(BQ328,3)),
            IF(AND((--(INT('Data Sheet'!$A$15) &amp; "." &amp; LEFT(BQ328,3))&gt;=--('Data Sheet'!$A$15)), (--(INT('Data Sheet'!$A$15) &amp; "." &amp; LEFT(BQ328,3))&lt;=--('Data Sheet'!$B$15))),
                --(INT('Data Sheet'!$A$15) &amp; "." &amp; LEFT(BQ328,3)),
                --(INT('Data Sheet'!$B$15) &amp; "." &amp; LEFT(BQ328,3))
            )
        ),
        "OK"
    )
)</f>
        <v>OK</v>
      </c>
      <c r="Q328" s="23" t="str">
        <f>IF(BS328&lt;&gt;"",
    IF(INT('Data Sheet'!$A$19)=INT('Data Sheet'!$B$15),
        --(INT('Data Sheet'!$A$15) &amp; "." &amp; BS328),
        IF(AND((--(INT('Data Sheet'!$A$15) &amp; "." &amp; BS328)&gt;=--('Data Sheet'!$A$15)), (--(INT('Data Sheet'!$A$15) &amp; "." &amp; BS328)&lt;=--('Data Sheet'!$B$15))),
            --(INT('Data Sheet'!$A$15) &amp; "." &amp; BS328),
            --(INT('Data Sheet'!$B$15) &amp; "." &amp; BS328)
        )
    ),
    IF(BQ328&lt;&gt;"",
        IF(INT('Data Sheet'!$A$15)=INT('Data Sheet'!$B$15),
            --(INT('Data Sheet'!$A$15) &amp; "." &amp; RIGHT(BQ328,3)),
            IF(AND((--(INT('Data Sheet'!$A$15) &amp; "." &amp; RIGHT(BQ328,3))&gt;=--('Data Sheet'!$A$15)), (--(INT('Data Sheet'!$A$15) &amp; "." &amp; RIGHT(BQ328,3))&lt;=--('Data Sheet'!$B$15))),
                --(INT('Data Sheet'!$A$15) &amp; "." &amp; RIGHT(BQ328,3)),
                --(INT('Data Sheet'!$B$15) &amp; "." &amp; RIGHT(BQ328,3))
            )
        ),
        "OK"
    )
)</f>
        <v>OK</v>
      </c>
      <c r="R328" s="19"/>
      <c r="S328" s="19"/>
      <c r="T328" s="19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1"/>
      <c r="AU328" s="21"/>
      <c r="AV328" s="21"/>
      <c r="AW328" s="22"/>
      <c r="AX328" s="99"/>
      <c r="AY328" s="20"/>
      <c r="AZ328" s="20"/>
      <c r="BA328" s="22"/>
      <c r="BB328">
        <v>320</v>
      </c>
      <c r="BC328" s="80"/>
      <c r="BD328" s="80"/>
      <c r="BE328" s="80"/>
      <c r="BF328" s="80"/>
      <c r="BG328" s="32" t="str">
        <f t="shared" si="48"/>
        <v/>
      </c>
      <c r="BH328" s="78">
        <f t="shared" si="46"/>
        <v>0</v>
      </c>
      <c r="BI328" s="2">
        <f t="shared" si="49"/>
        <v>0</v>
      </c>
      <c r="BJ328" s="2">
        <f t="shared" si="50"/>
        <v>0</v>
      </c>
      <c r="BK328" s="2">
        <f t="shared" si="47"/>
        <v>0</v>
      </c>
    </row>
    <row r="329" spans="2:63" ht="15" customHeight="1" x14ac:dyDescent="0.25">
      <c r="B329" s="14">
        <v>321</v>
      </c>
      <c r="C329" s="95" t="str">
        <f t="shared" si="51"/>
        <v/>
      </c>
      <c r="D329" s="15" t="str">
        <f t="shared" ref="D329:D392" si="56">IF(AO329="x","-","OK")</f>
        <v>OK</v>
      </c>
      <c r="E329" s="16" t="e">
        <f>VLOOKUP('Data Sheet'!$B$8,'Data Sheet'!$I$2:$J$9,2,FALSE)</f>
        <v>#N/A</v>
      </c>
      <c r="F329" s="16" t="str">
        <f t="shared" si="52"/>
        <v/>
      </c>
      <c r="G329" s="103">
        <f t="shared" si="53"/>
        <v>0</v>
      </c>
      <c r="H329" s="17" t="s">
        <v>26</v>
      </c>
      <c r="I329" s="17" t="s">
        <v>26</v>
      </c>
      <c r="J329" s="17" t="str">
        <f>IF('Data Sheet'!$B$9="NC-50","N/A","OK")</f>
        <v>OK</v>
      </c>
      <c r="K329" s="17" t="str">
        <f>IF('Data Sheet'!$B$9="NC-50","N/A","OK")</f>
        <v>OK</v>
      </c>
      <c r="L329" s="17" t="str">
        <f t="shared" si="54"/>
        <v>OK</v>
      </c>
      <c r="M329" s="17" t="str">
        <f t="shared" si="55"/>
        <v>OK</v>
      </c>
      <c r="N329" s="18" t="str">
        <f>IF(BO329&lt;&gt;"",
    IF(INT('Data Sheet'!$A$19)=INT('Data Sheet'!$B$19),
        --(INT('Data Sheet'!$A$19) &amp; "." &amp; BO329),
        IF(AND((--(INT('Data Sheet'!$A$19) &amp; "." &amp; BO329)&gt;=--('Data Sheet'!$A$19)), (--(INT('Data Sheet'!$A$19) &amp; "." &amp; BO329)&lt;=--('Data Sheet'!$B$19))),
            --(INT('Data Sheet'!$A$19) &amp; "." &amp; BO329),
            --(INT('Data Sheet'!$B$19) &amp; "." &amp; BO329)
        )
    ),
    IF(BN329&lt;&gt;"",
        IF(INT('Data Sheet'!$A$19)=INT('Data Sheet'!$B$19),
            --(INT('Data Sheet'!$A$19) &amp; "." &amp; LEFT(BN329,3)),
            IF(AND((--(INT('Data Sheet'!$A$19) &amp; "." &amp; LEFT(BN329,3))&gt;=--('Data Sheet'!$A$19)), (--(INT('Data Sheet'!$A$19) &amp; "." &amp; LEFT(BN329,3))&lt;=--('Data Sheet'!$B$19))),
                --(INT('Data Sheet'!$A$19) &amp; "." &amp; LEFT(BN329,3)),
                --(INT('Data Sheet'!$B$19) &amp; "." &amp; LEFT(BN329,3))
            )
        ),
        "OK"
    )
)</f>
        <v>OK</v>
      </c>
      <c r="O329" s="23" t="str">
        <f>IF(BP329&lt;&gt;"",
    IF(INT('Data Sheet'!$A$19)=INT('Data Sheet'!$B$19),
        --(INT('Data Sheet'!$A$19) &amp; "." &amp; BP329),
        IF(AND((--(INT('Data Sheet'!$A$19) &amp; "." &amp; BP329)&gt;=--('Data Sheet'!$A$19)), (--(INT('Data Sheet'!$A$19) &amp; "." &amp; BP329)&lt;=--('Data Sheet'!$B$19))),
            --(INT('Data Sheet'!$A$19) &amp; "." &amp; BP329),
            --(INT('Data Sheet'!$B$19) &amp; "." &amp; BP329)
        )
    ),
    IF(BN329&lt;&gt;"",
        IF(INT('Data Sheet'!$A$19)=INT('Data Sheet'!$B$19),
            --(INT('Data Sheet'!$A$19) &amp; "." &amp; RIGHT(BN329,3)),
            IF(AND((--(INT('Data Sheet'!$A$19) &amp; "." &amp; RIGHT(BN329,3))&gt;=--('Data Sheet'!$A$19)), (--(INT('Data Sheet'!$A$19) &amp; "." &amp; RIGHT(BN329,3))&lt;=--('Data Sheet'!$B$19))),
                --(INT('Data Sheet'!$A$19) &amp; "." &amp; RIGHT(BN329,3)),
                --(INT('Data Sheet'!$B$19) &amp; "." &amp; RIGHT(BN329,3))
            )
        ),
        "OK"
    )
)</f>
        <v>OK</v>
      </c>
      <c r="P329" s="23" t="str">
        <f>IF(BR329&lt;&gt;"",
    IF(INT('Data Sheet'!$A$19)=INT('Data Sheet'!$B$15),
        --(INT('Data Sheet'!$A$15) &amp; "." &amp; BR329),
        IF(AND((--(INT('Data Sheet'!$A$15) &amp; "." &amp; BR329)&gt;=--('Data Sheet'!$A$15)), (--(INT('Data Sheet'!$A$15) &amp; "." &amp; BR329)&lt;=--('Data Sheet'!$B$15))),
            --(INT('Data Sheet'!$A$15) &amp; "." &amp; BR329),
            --(INT('Data Sheet'!$B$15) &amp; "." &amp; BR329)
        )
    ),
    IF(BQ329&lt;&gt;"",
        IF(INT('Data Sheet'!$A$15)=INT('Data Sheet'!$B$15),
            --(INT('Data Sheet'!$A$15) &amp; "." &amp; LEFT(BQ329,3)),
            IF(AND((--(INT('Data Sheet'!$A$15) &amp; "." &amp; LEFT(BQ329,3))&gt;=--('Data Sheet'!$A$15)), (--(INT('Data Sheet'!$A$15) &amp; "." &amp; LEFT(BQ329,3))&lt;=--('Data Sheet'!$B$15))),
                --(INT('Data Sheet'!$A$15) &amp; "." &amp; LEFT(BQ329,3)),
                --(INT('Data Sheet'!$B$15) &amp; "." &amp; LEFT(BQ329,3))
            )
        ),
        "OK"
    )
)</f>
        <v>OK</v>
      </c>
      <c r="Q329" s="23" t="str">
        <f>IF(BS329&lt;&gt;"",
    IF(INT('Data Sheet'!$A$19)=INT('Data Sheet'!$B$15),
        --(INT('Data Sheet'!$A$15) &amp; "." &amp; BS329),
        IF(AND((--(INT('Data Sheet'!$A$15) &amp; "." &amp; BS329)&gt;=--('Data Sheet'!$A$15)), (--(INT('Data Sheet'!$A$15) &amp; "." &amp; BS329)&lt;=--('Data Sheet'!$B$15))),
            --(INT('Data Sheet'!$A$15) &amp; "." &amp; BS329),
            --(INT('Data Sheet'!$B$15) &amp; "." &amp; BS329)
        )
    ),
    IF(BQ329&lt;&gt;"",
        IF(INT('Data Sheet'!$A$15)=INT('Data Sheet'!$B$15),
            --(INT('Data Sheet'!$A$15) &amp; "." &amp; RIGHT(BQ329,3)),
            IF(AND((--(INT('Data Sheet'!$A$15) &amp; "." &amp; RIGHT(BQ329,3))&gt;=--('Data Sheet'!$A$15)), (--(INT('Data Sheet'!$A$15) &amp; "." &amp; RIGHT(BQ329,3))&lt;=--('Data Sheet'!$B$15))),
                --(INT('Data Sheet'!$A$15) &amp; "." &amp; RIGHT(BQ329,3)),
                --(INT('Data Sheet'!$B$15) &amp; "." &amp; RIGHT(BQ329,3))
            )
        ),
        "OK"
    )
)</f>
        <v>OK</v>
      </c>
      <c r="R329" s="19"/>
      <c r="S329" s="19"/>
      <c r="T329" s="19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1"/>
      <c r="AU329" s="21"/>
      <c r="AV329" s="21"/>
      <c r="AW329" s="22"/>
      <c r="AX329" s="99"/>
      <c r="AY329" s="20"/>
      <c r="AZ329" s="20"/>
      <c r="BA329" s="22"/>
      <c r="BB329">
        <v>321</v>
      </c>
      <c r="BC329" s="80"/>
      <c r="BD329" s="80"/>
      <c r="BE329" s="80"/>
      <c r="BF329" s="80"/>
      <c r="BG329" s="32" t="str">
        <f t="shared" si="48"/>
        <v/>
      </c>
      <c r="BH329" s="78">
        <f t="shared" ref="BH329:BH392" si="57">COUNTA(T329:AF329)</f>
        <v>0</v>
      </c>
      <c r="BI329" s="2">
        <f t="shared" si="49"/>
        <v>0</v>
      </c>
      <c r="BJ329" s="2">
        <f t="shared" si="50"/>
        <v>0</v>
      </c>
      <c r="BK329" s="2">
        <f t="shared" ref="BK329:BK392" si="58">COUNTA(T329:AW329)</f>
        <v>0</v>
      </c>
    </row>
    <row r="330" spans="2:63" ht="15" customHeight="1" x14ac:dyDescent="0.25">
      <c r="B330" s="14">
        <v>322</v>
      </c>
      <c r="C330" s="95" t="str">
        <f t="shared" si="51"/>
        <v/>
      </c>
      <c r="D330" s="15" t="str">
        <f t="shared" si="56"/>
        <v>OK</v>
      </c>
      <c r="E330" s="16" t="e">
        <f>VLOOKUP('Data Sheet'!$B$8,'Data Sheet'!$I$2:$J$9,2,FALSE)</f>
        <v>#N/A</v>
      </c>
      <c r="F330" s="16" t="str">
        <f t="shared" si="52"/>
        <v/>
      </c>
      <c r="G330" s="103">
        <f t="shared" si="53"/>
        <v>0</v>
      </c>
      <c r="H330" s="17" t="s">
        <v>26</v>
      </c>
      <c r="I330" s="17" t="s">
        <v>26</v>
      </c>
      <c r="J330" s="17" t="str">
        <f>IF('Data Sheet'!$B$9="NC-50","N/A","OK")</f>
        <v>OK</v>
      </c>
      <c r="K330" s="17" t="str">
        <f>IF('Data Sheet'!$B$9="NC-50","N/A","OK")</f>
        <v>OK</v>
      </c>
      <c r="L330" s="17" t="str">
        <f t="shared" si="54"/>
        <v>OK</v>
      </c>
      <c r="M330" s="17" t="str">
        <f t="shared" si="55"/>
        <v>OK</v>
      </c>
      <c r="N330" s="18" t="str">
        <f>IF(BO330&lt;&gt;"",
    IF(INT('Data Sheet'!$A$19)=INT('Data Sheet'!$B$19),
        --(INT('Data Sheet'!$A$19) &amp; "." &amp; BO330),
        IF(AND((--(INT('Data Sheet'!$A$19) &amp; "." &amp; BO330)&gt;=--('Data Sheet'!$A$19)), (--(INT('Data Sheet'!$A$19) &amp; "." &amp; BO330)&lt;=--('Data Sheet'!$B$19))),
            --(INT('Data Sheet'!$A$19) &amp; "." &amp; BO330),
            --(INT('Data Sheet'!$B$19) &amp; "." &amp; BO330)
        )
    ),
    IF(BN330&lt;&gt;"",
        IF(INT('Data Sheet'!$A$19)=INT('Data Sheet'!$B$19),
            --(INT('Data Sheet'!$A$19) &amp; "." &amp; LEFT(BN330,3)),
            IF(AND((--(INT('Data Sheet'!$A$19) &amp; "." &amp; LEFT(BN330,3))&gt;=--('Data Sheet'!$A$19)), (--(INT('Data Sheet'!$A$19) &amp; "." &amp; LEFT(BN330,3))&lt;=--('Data Sheet'!$B$19))),
                --(INT('Data Sheet'!$A$19) &amp; "." &amp; LEFT(BN330,3)),
                --(INT('Data Sheet'!$B$19) &amp; "." &amp; LEFT(BN330,3))
            )
        ),
        "OK"
    )
)</f>
        <v>OK</v>
      </c>
      <c r="O330" s="23" t="str">
        <f>IF(BP330&lt;&gt;"",
    IF(INT('Data Sheet'!$A$19)=INT('Data Sheet'!$B$19),
        --(INT('Data Sheet'!$A$19) &amp; "." &amp; BP330),
        IF(AND((--(INT('Data Sheet'!$A$19) &amp; "." &amp; BP330)&gt;=--('Data Sheet'!$A$19)), (--(INT('Data Sheet'!$A$19) &amp; "." &amp; BP330)&lt;=--('Data Sheet'!$B$19))),
            --(INT('Data Sheet'!$A$19) &amp; "." &amp; BP330),
            --(INT('Data Sheet'!$B$19) &amp; "." &amp; BP330)
        )
    ),
    IF(BN330&lt;&gt;"",
        IF(INT('Data Sheet'!$A$19)=INT('Data Sheet'!$B$19),
            --(INT('Data Sheet'!$A$19) &amp; "." &amp; RIGHT(BN330,3)),
            IF(AND((--(INT('Data Sheet'!$A$19) &amp; "." &amp; RIGHT(BN330,3))&gt;=--('Data Sheet'!$A$19)), (--(INT('Data Sheet'!$A$19) &amp; "." &amp; RIGHT(BN330,3))&lt;=--('Data Sheet'!$B$19))),
                --(INT('Data Sheet'!$A$19) &amp; "." &amp; RIGHT(BN330,3)),
                --(INT('Data Sheet'!$B$19) &amp; "." &amp; RIGHT(BN330,3))
            )
        ),
        "OK"
    )
)</f>
        <v>OK</v>
      </c>
      <c r="P330" s="23" t="str">
        <f>IF(BR330&lt;&gt;"",
    IF(INT('Data Sheet'!$A$19)=INT('Data Sheet'!$B$15),
        --(INT('Data Sheet'!$A$15) &amp; "." &amp; BR330),
        IF(AND((--(INT('Data Sheet'!$A$15) &amp; "." &amp; BR330)&gt;=--('Data Sheet'!$A$15)), (--(INT('Data Sheet'!$A$15) &amp; "." &amp; BR330)&lt;=--('Data Sheet'!$B$15))),
            --(INT('Data Sheet'!$A$15) &amp; "." &amp; BR330),
            --(INT('Data Sheet'!$B$15) &amp; "." &amp; BR330)
        )
    ),
    IF(BQ330&lt;&gt;"",
        IF(INT('Data Sheet'!$A$15)=INT('Data Sheet'!$B$15),
            --(INT('Data Sheet'!$A$15) &amp; "." &amp; LEFT(BQ330,3)),
            IF(AND((--(INT('Data Sheet'!$A$15) &amp; "." &amp; LEFT(BQ330,3))&gt;=--('Data Sheet'!$A$15)), (--(INT('Data Sheet'!$A$15) &amp; "." &amp; LEFT(BQ330,3))&lt;=--('Data Sheet'!$B$15))),
                --(INT('Data Sheet'!$A$15) &amp; "." &amp; LEFT(BQ330,3)),
                --(INT('Data Sheet'!$B$15) &amp; "." &amp; LEFT(BQ330,3))
            )
        ),
        "OK"
    )
)</f>
        <v>OK</v>
      </c>
      <c r="Q330" s="23" t="str">
        <f>IF(BS330&lt;&gt;"",
    IF(INT('Data Sheet'!$A$19)=INT('Data Sheet'!$B$15),
        --(INT('Data Sheet'!$A$15) &amp; "." &amp; BS330),
        IF(AND((--(INT('Data Sheet'!$A$15) &amp; "." &amp; BS330)&gt;=--('Data Sheet'!$A$15)), (--(INT('Data Sheet'!$A$15) &amp; "." &amp; BS330)&lt;=--('Data Sheet'!$B$15))),
            --(INT('Data Sheet'!$A$15) &amp; "." &amp; BS330),
            --(INT('Data Sheet'!$B$15) &amp; "." &amp; BS330)
        )
    ),
    IF(BQ330&lt;&gt;"",
        IF(INT('Data Sheet'!$A$15)=INT('Data Sheet'!$B$15),
            --(INT('Data Sheet'!$A$15) &amp; "." &amp; RIGHT(BQ330,3)),
            IF(AND((--(INT('Data Sheet'!$A$15) &amp; "." &amp; RIGHT(BQ330,3))&gt;=--('Data Sheet'!$A$15)), (--(INT('Data Sheet'!$A$15) &amp; "." &amp; RIGHT(BQ330,3))&lt;=--('Data Sheet'!$B$15))),
                --(INT('Data Sheet'!$A$15) &amp; "." &amp; RIGHT(BQ330,3)),
                --(INT('Data Sheet'!$B$15) &amp; "." &amp; RIGHT(BQ330,3))
            )
        ),
        "OK"
    )
)</f>
        <v>OK</v>
      </c>
      <c r="R330" s="19"/>
      <c r="S330" s="19"/>
      <c r="T330" s="19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1"/>
      <c r="AU330" s="21"/>
      <c r="AV330" s="21"/>
      <c r="AW330" s="22"/>
      <c r="AX330" s="99"/>
      <c r="AY330" s="20"/>
      <c r="AZ330" s="20"/>
      <c r="BA330" s="22"/>
      <c r="BB330">
        <v>322</v>
      </c>
      <c r="BC330" s="80"/>
      <c r="BD330" s="80"/>
      <c r="BE330" s="80"/>
      <c r="BF330" s="80"/>
      <c r="BG330" s="32" t="str">
        <f t="shared" ref="BG330:BG393" si="59">CONCATENATE(BC330,BD330,BE330,BF330)</f>
        <v/>
      </c>
      <c r="BH330" s="78">
        <f t="shared" si="57"/>
        <v>0</v>
      </c>
      <c r="BI330" s="2">
        <f t="shared" ref="BI330:BI393" si="60">IF(COUNTA(AI330:AN330)&gt;0,1,0)</f>
        <v>0</v>
      </c>
      <c r="BJ330" s="2">
        <f t="shared" ref="BJ330:BJ393" si="61">IF(SUM(BH330:BI330)=2,1,0)</f>
        <v>0</v>
      </c>
      <c r="BK330" s="2">
        <f t="shared" si="58"/>
        <v>0</v>
      </c>
    </row>
    <row r="331" spans="2:63" ht="15" customHeight="1" x14ac:dyDescent="0.25">
      <c r="B331" s="14">
        <v>323</v>
      </c>
      <c r="C331" s="95" t="str">
        <f t="shared" ref="C331:C394" si="62">BG331</f>
        <v/>
      </c>
      <c r="D331" s="15" t="str">
        <f t="shared" si="56"/>
        <v>OK</v>
      </c>
      <c r="E331" s="16" t="e">
        <f>VLOOKUP('Data Sheet'!$B$8,'Data Sheet'!$I$2:$J$9,2,FALSE)</f>
        <v>#N/A</v>
      </c>
      <c r="F331" s="16" t="str">
        <f t="shared" ref="F331:F394" si="63">IF(BT331="", "", --("0."&amp;BT331))</f>
        <v/>
      </c>
      <c r="G331" s="103">
        <f t="shared" ref="G331:G394" si="64">IF(F331="", 0, F331/E331)</f>
        <v>0</v>
      </c>
      <c r="H331" s="17" t="s">
        <v>26</v>
      </c>
      <c r="I331" s="17" t="s">
        <v>26</v>
      </c>
      <c r="J331" s="17" t="str">
        <f>IF('Data Sheet'!$B$9="NC-50","N/A","OK")</f>
        <v>OK</v>
      </c>
      <c r="K331" s="17" t="str">
        <f>IF('Data Sheet'!$B$9="NC-50","N/A","OK")</f>
        <v>OK</v>
      </c>
      <c r="L331" s="17" t="str">
        <f t="shared" ref="L331:L394" si="65">IF($AP331="x","MIN","OK")</f>
        <v>OK</v>
      </c>
      <c r="M331" s="17" t="str">
        <f t="shared" ref="M331:M394" si="66">IF($AQ331="x","MIN","OK")</f>
        <v>OK</v>
      </c>
      <c r="N331" s="18" t="str">
        <f>IF(BO331&lt;&gt;"",
    IF(INT('Data Sheet'!$A$19)=INT('Data Sheet'!$B$19),
        --(INT('Data Sheet'!$A$19) &amp; "." &amp; BO331),
        IF(AND((--(INT('Data Sheet'!$A$19) &amp; "." &amp; BO331)&gt;=--('Data Sheet'!$A$19)), (--(INT('Data Sheet'!$A$19) &amp; "." &amp; BO331)&lt;=--('Data Sheet'!$B$19))),
            --(INT('Data Sheet'!$A$19) &amp; "." &amp; BO331),
            --(INT('Data Sheet'!$B$19) &amp; "." &amp; BO331)
        )
    ),
    IF(BN331&lt;&gt;"",
        IF(INT('Data Sheet'!$A$19)=INT('Data Sheet'!$B$19),
            --(INT('Data Sheet'!$A$19) &amp; "." &amp; LEFT(BN331,3)),
            IF(AND((--(INT('Data Sheet'!$A$19) &amp; "." &amp; LEFT(BN331,3))&gt;=--('Data Sheet'!$A$19)), (--(INT('Data Sheet'!$A$19) &amp; "." &amp; LEFT(BN331,3))&lt;=--('Data Sheet'!$B$19))),
                --(INT('Data Sheet'!$A$19) &amp; "." &amp; LEFT(BN331,3)),
                --(INT('Data Sheet'!$B$19) &amp; "." &amp; LEFT(BN331,3))
            )
        ),
        "OK"
    )
)</f>
        <v>OK</v>
      </c>
      <c r="O331" s="23" t="str">
        <f>IF(BP331&lt;&gt;"",
    IF(INT('Data Sheet'!$A$19)=INT('Data Sheet'!$B$19),
        --(INT('Data Sheet'!$A$19) &amp; "." &amp; BP331),
        IF(AND((--(INT('Data Sheet'!$A$19) &amp; "." &amp; BP331)&gt;=--('Data Sheet'!$A$19)), (--(INT('Data Sheet'!$A$19) &amp; "." &amp; BP331)&lt;=--('Data Sheet'!$B$19))),
            --(INT('Data Sheet'!$A$19) &amp; "." &amp; BP331),
            --(INT('Data Sheet'!$B$19) &amp; "." &amp; BP331)
        )
    ),
    IF(BN331&lt;&gt;"",
        IF(INT('Data Sheet'!$A$19)=INT('Data Sheet'!$B$19),
            --(INT('Data Sheet'!$A$19) &amp; "." &amp; RIGHT(BN331,3)),
            IF(AND((--(INT('Data Sheet'!$A$19) &amp; "." &amp; RIGHT(BN331,3))&gt;=--('Data Sheet'!$A$19)), (--(INT('Data Sheet'!$A$19) &amp; "." &amp; RIGHT(BN331,3))&lt;=--('Data Sheet'!$B$19))),
                --(INT('Data Sheet'!$A$19) &amp; "." &amp; RIGHT(BN331,3)),
                --(INT('Data Sheet'!$B$19) &amp; "." &amp; RIGHT(BN331,3))
            )
        ),
        "OK"
    )
)</f>
        <v>OK</v>
      </c>
      <c r="P331" s="23" t="str">
        <f>IF(BR331&lt;&gt;"",
    IF(INT('Data Sheet'!$A$19)=INT('Data Sheet'!$B$15),
        --(INT('Data Sheet'!$A$15) &amp; "." &amp; BR331),
        IF(AND((--(INT('Data Sheet'!$A$15) &amp; "." &amp; BR331)&gt;=--('Data Sheet'!$A$15)), (--(INT('Data Sheet'!$A$15) &amp; "." &amp; BR331)&lt;=--('Data Sheet'!$B$15))),
            --(INT('Data Sheet'!$A$15) &amp; "." &amp; BR331),
            --(INT('Data Sheet'!$B$15) &amp; "." &amp; BR331)
        )
    ),
    IF(BQ331&lt;&gt;"",
        IF(INT('Data Sheet'!$A$15)=INT('Data Sheet'!$B$15),
            --(INT('Data Sheet'!$A$15) &amp; "." &amp; LEFT(BQ331,3)),
            IF(AND((--(INT('Data Sheet'!$A$15) &amp; "." &amp; LEFT(BQ331,3))&gt;=--('Data Sheet'!$A$15)), (--(INT('Data Sheet'!$A$15) &amp; "." &amp; LEFT(BQ331,3))&lt;=--('Data Sheet'!$B$15))),
                --(INT('Data Sheet'!$A$15) &amp; "." &amp; LEFT(BQ331,3)),
                --(INT('Data Sheet'!$B$15) &amp; "." &amp; LEFT(BQ331,3))
            )
        ),
        "OK"
    )
)</f>
        <v>OK</v>
      </c>
      <c r="Q331" s="23" t="str">
        <f>IF(BS331&lt;&gt;"",
    IF(INT('Data Sheet'!$A$19)=INT('Data Sheet'!$B$15),
        --(INT('Data Sheet'!$A$15) &amp; "." &amp; BS331),
        IF(AND((--(INT('Data Sheet'!$A$15) &amp; "." &amp; BS331)&gt;=--('Data Sheet'!$A$15)), (--(INT('Data Sheet'!$A$15) &amp; "." &amp; BS331)&lt;=--('Data Sheet'!$B$15))),
            --(INT('Data Sheet'!$A$15) &amp; "." &amp; BS331),
            --(INT('Data Sheet'!$B$15) &amp; "." &amp; BS331)
        )
    ),
    IF(BQ331&lt;&gt;"",
        IF(INT('Data Sheet'!$A$15)=INT('Data Sheet'!$B$15),
            --(INT('Data Sheet'!$A$15) &amp; "." &amp; RIGHT(BQ331,3)),
            IF(AND((--(INT('Data Sheet'!$A$15) &amp; "." &amp; RIGHT(BQ331,3))&gt;=--('Data Sheet'!$A$15)), (--(INT('Data Sheet'!$A$15) &amp; "." &amp; RIGHT(BQ331,3))&lt;=--('Data Sheet'!$B$15))),
                --(INT('Data Sheet'!$A$15) &amp; "." &amp; RIGHT(BQ331,3)),
                --(INT('Data Sheet'!$B$15) &amp; "." &amp; RIGHT(BQ331,3))
            )
        ),
        "OK"
    )
)</f>
        <v>OK</v>
      </c>
      <c r="R331" s="19"/>
      <c r="S331" s="19"/>
      <c r="T331" s="19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1"/>
      <c r="AU331" s="21"/>
      <c r="AV331" s="21"/>
      <c r="AW331" s="22"/>
      <c r="AX331" s="99"/>
      <c r="AY331" s="20"/>
      <c r="AZ331" s="20"/>
      <c r="BA331" s="22"/>
      <c r="BB331">
        <v>323</v>
      </c>
      <c r="BC331" s="80"/>
      <c r="BD331" s="80"/>
      <c r="BE331" s="80"/>
      <c r="BF331" s="80"/>
      <c r="BG331" s="32" t="str">
        <f t="shared" si="59"/>
        <v/>
      </c>
      <c r="BH331" s="78">
        <f t="shared" si="57"/>
        <v>0</v>
      </c>
      <c r="BI331" s="2">
        <f t="shared" si="60"/>
        <v>0</v>
      </c>
      <c r="BJ331" s="2">
        <f t="shared" si="61"/>
        <v>0</v>
      </c>
      <c r="BK331" s="2">
        <f t="shared" si="58"/>
        <v>0</v>
      </c>
    </row>
    <row r="332" spans="2:63" ht="15" customHeight="1" x14ac:dyDescent="0.25">
      <c r="B332" s="14">
        <v>324</v>
      </c>
      <c r="C332" s="95" t="str">
        <f t="shared" si="62"/>
        <v/>
      </c>
      <c r="D332" s="15" t="str">
        <f t="shared" si="56"/>
        <v>OK</v>
      </c>
      <c r="E332" s="16" t="e">
        <f>VLOOKUP('Data Sheet'!$B$8,'Data Sheet'!$I$2:$J$9,2,FALSE)</f>
        <v>#N/A</v>
      </c>
      <c r="F332" s="16" t="str">
        <f t="shared" si="63"/>
        <v/>
      </c>
      <c r="G332" s="103">
        <f t="shared" si="64"/>
        <v>0</v>
      </c>
      <c r="H332" s="17" t="s">
        <v>26</v>
      </c>
      <c r="I332" s="17" t="s">
        <v>26</v>
      </c>
      <c r="J332" s="17" t="str">
        <f>IF('Data Sheet'!$B$9="NC-50","N/A","OK")</f>
        <v>OK</v>
      </c>
      <c r="K332" s="17" t="str">
        <f>IF('Data Sheet'!$B$9="NC-50","N/A","OK")</f>
        <v>OK</v>
      </c>
      <c r="L332" s="17" t="str">
        <f t="shared" si="65"/>
        <v>OK</v>
      </c>
      <c r="M332" s="17" t="str">
        <f t="shared" si="66"/>
        <v>OK</v>
      </c>
      <c r="N332" s="18" t="str">
        <f>IF(BO332&lt;&gt;"",
    IF(INT('Data Sheet'!$A$19)=INT('Data Sheet'!$B$19),
        --(INT('Data Sheet'!$A$19) &amp; "." &amp; BO332),
        IF(AND((--(INT('Data Sheet'!$A$19) &amp; "." &amp; BO332)&gt;=--('Data Sheet'!$A$19)), (--(INT('Data Sheet'!$A$19) &amp; "." &amp; BO332)&lt;=--('Data Sheet'!$B$19))),
            --(INT('Data Sheet'!$A$19) &amp; "." &amp; BO332),
            --(INT('Data Sheet'!$B$19) &amp; "." &amp; BO332)
        )
    ),
    IF(BN332&lt;&gt;"",
        IF(INT('Data Sheet'!$A$19)=INT('Data Sheet'!$B$19),
            --(INT('Data Sheet'!$A$19) &amp; "." &amp; LEFT(BN332,3)),
            IF(AND((--(INT('Data Sheet'!$A$19) &amp; "." &amp; LEFT(BN332,3))&gt;=--('Data Sheet'!$A$19)), (--(INT('Data Sheet'!$A$19) &amp; "." &amp; LEFT(BN332,3))&lt;=--('Data Sheet'!$B$19))),
                --(INT('Data Sheet'!$A$19) &amp; "." &amp; LEFT(BN332,3)),
                --(INT('Data Sheet'!$B$19) &amp; "." &amp; LEFT(BN332,3))
            )
        ),
        "OK"
    )
)</f>
        <v>OK</v>
      </c>
      <c r="O332" s="23" t="str">
        <f>IF(BP332&lt;&gt;"",
    IF(INT('Data Sheet'!$A$19)=INT('Data Sheet'!$B$19),
        --(INT('Data Sheet'!$A$19) &amp; "." &amp; BP332),
        IF(AND((--(INT('Data Sheet'!$A$19) &amp; "." &amp; BP332)&gt;=--('Data Sheet'!$A$19)), (--(INT('Data Sheet'!$A$19) &amp; "." &amp; BP332)&lt;=--('Data Sheet'!$B$19))),
            --(INT('Data Sheet'!$A$19) &amp; "." &amp; BP332),
            --(INT('Data Sheet'!$B$19) &amp; "." &amp; BP332)
        )
    ),
    IF(BN332&lt;&gt;"",
        IF(INT('Data Sheet'!$A$19)=INT('Data Sheet'!$B$19),
            --(INT('Data Sheet'!$A$19) &amp; "." &amp; RIGHT(BN332,3)),
            IF(AND((--(INT('Data Sheet'!$A$19) &amp; "." &amp; RIGHT(BN332,3))&gt;=--('Data Sheet'!$A$19)), (--(INT('Data Sheet'!$A$19) &amp; "." &amp; RIGHT(BN332,3))&lt;=--('Data Sheet'!$B$19))),
                --(INT('Data Sheet'!$A$19) &amp; "." &amp; RIGHT(BN332,3)),
                --(INT('Data Sheet'!$B$19) &amp; "." &amp; RIGHT(BN332,3))
            )
        ),
        "OK"
    )
)</f>
        <v>OK</v>
      </c>
      <c r="P332" s="23" t="str">
        <f>IF(BR332&lt;&gt;"",
    IF(INT('Data Sheet'!$A$19)=INT('Data Sheet'!$B$15),
        --(INT('Data Sheet'!$A$15) &amp; "." &amp; BR332),
        IF(AND((--(INT('Data Sheet'!$A$15) &amp; "." &amp; BR332)&gt;=--('Data Sheet'!$A$15)), (--(INT('Data Sheet'!$A$15) &amp; "." &amp; BR332)&lt;=--('Data Sheet'!$B$15))),
            --(INT('Data Sheet'!$A$15) &amp; "." &amp; BR332),
            --(INT('Data Sheet'!$B$15) &amp; "." &amp; BR332)
        )
    ),
    IF(BQ332&lt;&gt;"",
        IF(INT('Data Sheet'!$A$15)=INT('Data Sheet'!$B$15),
            --(INT('Data Sheet'!$A$15) &amp; "." &amp; LEFT(BQ332,3)),
            IF(AND((--(INT('Data Sheet'!$A$15) &amp; "." &amp; LEFT(BQ332,3))&gt;=--('Data Sheet'!$A$15)), (--(INT('Data Sheet'!$A$15) &amp; "." &amp; LEFT(BQ332,3))&lt;=--('Data Sheet'!$B$15))),
                --(INT('Data Sheet'!$A$15) &amp; "." &amp; LEFT(BQ332,3)),
                --(INT('Data Sheet'!$B$15) &amp; "." &amp; LEFT(BQ332,3))
            )
        ),
        "OK"
    )
)</f>
        <v>OK</v>
      </c>
      <c r="Q332" s="23" t="str">
        <f>IF(BS332&lt;&gt;"",
    IF(INT('Data Sheet'!$A$19)=INT('Data Sheet'!$B$15),
        --(INT('Data Sheet'!$A$15) &amp; "." &amp; BS332),
        IF(AND((--(INT('Data Sheet'!$A$15) &amp; "." &amp; BS332)&gt;=--('Data Sheet'!$A$15)), (--(INT('Data Sheet'!$A$15) &amp; "." &amp; BS332)&lt;=--('Data Sheet'!$B$15))),
            --(INT('Data Sheet'!$A$15) &amp; "." &amp; BS332),
            --(INT('Data Sheet'!$B$15) &amp; "." &amp; BS332)
        )
    ),
    IF(BQ332&lt;&gt;"",
        IF(INT('Data Sheet'!$A$15)=INT('Data Sheet'!$B$15),
            --(INT('Data Sheet'!$A$15) &amp; "." &amp; RIGHT(BQ332,3)),
            IF(AND((--(INT('Data Sheet'!$A$15) &amp; "." &amp; RIGHT(BQ332,3))&gt;=--('Data Sheet'!$A$15)), (--(INT('Data Sheet'!$A$15) &amp; "." &amp; RIGHT(BQ332,3))&lt;=--('Data Sheet'!$B$15))),
                --(INT('Data Sheet'!$A$15) &amp; "." &amp; RIGHT(BQ332,3)),
                --(INT('Data Sheet'!$B$15) &amp; "." &amp; RIGHT(BQ332,3))
            )
        ),
        "OK"
    )
)</f>
        <v>OK</v>
      </c>
      <c r="R332" s="19"/>
      <c r="S332" s="19"/>
      <c r="T332" s="19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1"/>
      <c r="AU332" s="21"/>
      <c r="AV332" s="21"/>
      <c r="AW332" s="22"/>
      <c r="AX332" s="99"/>
      <c r="AY332" s="20"/>
      <c r="AZ332" s="20"/>
      <c r="BA332" s="22"/>
      <c r="BB332">
        <v>324</v>
      </c>
      <c r="BC332" s="80"/>
      <c r="BD332" s="80"/>
      <c r="BE332" s="80"/>
      <c r="BF332" s="80"/>
      <c r="BG332" s="32" t="str">
        <f t="shared" si="59"/>
        <v/>
      </c>
      <c r="BH332" s="78">
        <f t="shared" si="57"/>
        <v>0</v>
      </c>
      <c r="BI332" s="2">
        <f t="shared" si="60"/>
        <v>0</v>
      </c>
      <c r="BJ332" s="2">
        <f t="shared" si="61"/>
        <v>0</v>
      </c>
      <c r="BK332" s="2">
        <f t="shared" si="58"/>
        <v>0</v>
      </c>
    </row>
    <row r="333" spans="2:63" ht="15" customHeight="1" x14ac:dyDescent="0.25">
      <c r="B333" s="14">
        <v>325</v>
      </c>
      <c r="C333" s="95" t="str">
        <f t="shared" si="62"/>
        <v/>
      </c>
      <c r="D333" s="15" t="str">
        <f t="shared" si="56"/>
        <v>OK</v>
      </c>
      <c r="E333" s="16" t="e">
        <f>VLOOKUP('Data Sheet'!$B$8,'Data Sheet'!$I$2:$J$9,2,FALSE)</f>
        <v>#N/A</v>
      </c>
      <c r="F333" s="16" t="str">
        <f t="shared" si="63"/>
        <v/>
      </c>
      <c r="G333" s="103">
        <f t="shared" si="64"/>
        <v>0</v>
      </c>
      <c r="H333" s="17" t="s">
        <v>26</v>
      </c>
      <c r="I333" s="17" t="s">
        <v>26</v>
      </c>
      <c r="J333" s="17" t="str">
        <f>IF('Data Sheet'!$B$9="NC-50","N/A","OK")</f>
        <v>OK</v>
      </c>
      <c r="K333" s="17" t="str">
        <f>IF('Data Sheet'!$B$9="NC-50","N/A","OK")</f>
        <v>OK</v>
      </c>
      <c r="L333" s="17" t="str">
        <f t="shared" si="65"/>
        <v>OK</v>
      </c>
      <c r="M333" s="17" t="str">
        <f t="shared" si="66"/>
        <v>OK</v>
      </c>
      <c r="N333" s="18" t="str">
        <f>IF(BO333&lt;&gt;"",
    IF(INT('Data Sheet'!$A$19)=INT('Data Sheet'!$B$19),
        --(INT('Data Sheet'!$A$19) &amp; "." &amp; BO333),
        IF(AND((--(INT('Data Sheet'!$A$19) &amp; "." &amp; BO333)&gt;=--('Data Sheet'!$A$19)), (--(INT('Data Sheet'!$A$19) &amp; "." &amp; BO333)&lt;=--('Data Sheet'!$B$19))),
            --(INT('Data Sheet'!$A$19) &amp; "." &amp; BO333),
            --(INT('Data Sheet'!$B$19) &amp; "." &amp; BO333)
        )
    ),
    IF(BN333&lt;&gt;"",
        IF(INT('Data Sheet'!$A$19)=INT('Data Sheet'!$B$19),
            --(INT('Data Sheet'!$A$19) &amp; "." &amp; LEFT(BN333,3)),
            IF(AND((--(INT('Data Sheet'!$A$19) &amp; "." &amp; LEFT(BN333,3))&gt;=--('Data Sheet'!$A$19)), (--(INT('Data Sheet'!$A$19) &amp; "." &amp; LEFT(BN333,3))&lt;=--('Data Sheet'!$B$19))),
                --(INT('Data Sheet'!$A$19) &amp; "." &amp; LEFT(BN333,3)),
                --(INT('Data Sheet'!$B$19) &amp; "." &amp; LEFT(BN333,3))
            )
        ),
        "OK"
    )
)</f>
        <v>OK</v>
      </c>
      <c r="O333" s="23" t="str">
        <f>IF(BP333&lt;&gt;"",
    IF(INT('Data Sheet'!$A$19)=INT('Data Sheet'!$B$19),
        --(INT('Data Sheet'!$A$19) &amp; "." &amp; BP333),
        IF(AND((--(INT('Data Sheet'!$A$19) &amp; "." &amp; BP333)&gt;=--('Data Sheet'!$A$19)), (--(INT('Data Sheet'!$A$19) &amp; "." &amp; BP333)&lt;=--('Data Sheet'!$B$19))),
            --(INT('Data Sheet'!$A$19) &amp; "." &amp; BP333),
            --(INT('Data Sheet'!$B$19) &amp; "." &amp; BP333)
        )
    ),
    IF(BN333&lt;&gt;"",
        IF(INT('Data Sheet'!$A$19)=INT('Data Sheet'!$B$19),
            --(INT('Data Sheet'!$A$19) &amp; "." &amp; RIGHT(BN333,3)),
            IF(AND((--(INT('Data Sheet'!$A$19) &amp; "." &amp; RIGHT(BN333,3))&gt;=--('Data Sheet'!$A$19)), (--(INT('Data Sheet'!$A$19) &amp; "." &amp; RIGHT(BN333,3))&lt;=--('Data Sheet'!$B$19))),
                --(INT('Data Sheet'!$A$19) &amp; "." &amp; RIGHT(BN333,3)),
                --(INT('Data Sheet'!$B$19) &amp; "." &amp; RIGHT(BN333,3))
            )
        ),
        "OK"
    )
)</f>
        <v>OK</v>
      </c>
      <c r="P333" s="23" t="str">
        <f>IF(BR333&lt;&gt;"",
    IF(INT('Data Sheet'!$A$19)=INT('Data Sheet'!$B$15),
        --(INT('Data Sheet'!$A$15) &amp; "." &amp; BR333),
        IF(AND((--(INT('Data Sheet'!$A$15) &amp; "." &amp; BR333)&gt;=--('Data Sheet'!$A$15)), (--(INT('Data Sheet'!$A$15) &amp; "." &amp; BR333)&lt;=--('Data Sheet'!$B$15))),
            --(INT('Data Sheet'!$A$15) &amp; "." &amp; BR333),
            --(INT('Data Sheet'!$B$15) &amp; "." &amp; BR333)
        )
    ),
    IF(BQ333&lt;&gt;"",
        IF(INT('Data Sheet'!$A$15)=INT('Data Sheet'!$B$15),
            --(INT('Data Sheet'!$A$15) &amp; "." &amp; LEFT(BQ333,3)),
            IF(AND((--(INT('Data Sheet'!$A$15) &amp; "." &amp; LEFT(BQ333,3))&gt;=--('Data Sheet'!$A$15)), (--(INT('Data Sheet'!$A$15) &amp; "." &amp; LEFT(BQ333,3))&lt;=--('Data Sheet'!$B$15))),
                --(INT('Data Sheet'!$A$15) &amp; "." &amp; LEFT(BQ333,3)),
                --(INT('Data Sheet'!$B$15) &amp; "." &amp; LEFT(BQ333,3))
            )
        ),
        "OK"
    )
)</f>
        <v>OK</v>
      </c>
      <c r="Q333" s="23" t="str">
        <f>IF(BS333&lt;&gt;"",
    IF(INT('Data Sheet'!$A$19)=INT('Data Sheet'!$B$15),
        --(INT('Data Sheet'!$A$15) &amp; "." &amp; BS333),
        IF(AND((--(INT('Data Sheet'!$A$15) &amp; "." &amp; BS333)&gt;=--('Data Sheet'!$A$15)), (--(INT('Data Sheet'!$A$15) &amp; "." &amp; BS333)&lt;=--('Data Sheet'!$B$15))),
            --(INT('Data Sheet'!$A$15) &amp; "." &amp; BS333),
            --(INT('Data Sheet'!$B$15) &amp; "." &amp; BS333)
        )
    ),
    IF(BQ333&lt;&gt;"",
        IF(INT('Data Sheet'!$A$15)=INT('Data Sheet'!$B$15),
            --(INT('Data Sheet'!$A$15) &amp; "." &amp; RIGHT(BQ333,3)),
            IF(AND((--(INT('Data Sheet'!$A$15) &amp; "." &amp; RIGHT(BQ333,3))&gt;=--('Data Sheet'!$A$15)), (--(INT('Data Sheet'!$A$15) &amp; "." &amp; RIGHT(BQ333,3))&lt;=--('Data Sheet'!$B$15))),
                --(INT('Data Sheet'!$A$15) &amp; "." &amp; RIGHT(BQ333,3)),
                --(INT('Data Sheet'!$B$15) &amp; "." &amp; RIGHT(BQ333,3))
            )
        ),
        "OK"
    )
)</f>
        <v>OK</v>
      </c>
      <c r="R333" s="19"/>
      <c r="S333" s="19"/>
      <c r="T333" s="19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1"/>
      <c r="AU333" s="21"/>
      <c r="AV333" s="21"/>
      <c r="AW333" s="22"/>
      <c r="AX333" s="99"/>
      <c r="AY333" s="20"/>
      <c r="AZ333" s="20"/>
      <c r="BA333" s="22"/>
      <c r="BB333">
        <v>325</v>
      </c>
      <c r="BC333" s="80"/>
      <c r="BD333" s="80"/>
      <c r="BE333" s="80"/>
      <c r="BF333" s="80"/>
      <c r="BG333" s="32" t="str">
        <f t="shared" si="59"/>
        <v/>
      </c>
      <c r="BH333" s="78">
        <f t="shared" si="57"/>
        <v>0</v>
      </c>
      <c r="BI333" s="2">
        <f t="shared" si="60"/>
        <v>0</v>
      </c>
      <c r="BJ333" s="2">
        <f t="shared" si="61"/>
        <v>0</v>
      </c>
      <c r="BK333" s="2">
        <f t="shared" si="58"/>
        <v>0</v>
      </c>
    </row>
    <row r="334" spans="2:63" ht="15" customHeight="1" x14ac:dyDescent="0.25">
      <c r="B334" s="14">
        <v>326</v>
      </c>
      <c r="C334" s="95" t="str">
        <f t="shared" si="62"/>
        <v/>
      </c>
      <c r="D334" s="15" t="str">
        <f t="shared" si="56"/>
        <v>OK</v>
      </c>
      <c r="E334" s="16" t="e">
        <f>VLOOKUP('Data Sheet'!$B$8,'Data Sheet'!$I$2:$J$9,2,FALSE)</f>
        <v>#N/A</v>
      </c>
      <c r="F334" s="16" t="str">
        <f t="shared" si="63"/>
        <v/>
      </c>
      <c r="G334" s="103">
        <f t="shared" si="64"/>
        <v>0</v>
      </c>
      <c r="H334" s="17" t="s">
        <v>26</v>
      </c>
      <c r="I334" s="17" t="s">
        <v>26</v>
      </c>
      <c r="J334" s="17" t="str">
        <f>IF('Data Sheet'!$B$9="NC-50","N/A","OK")</f>
        <v>OK</v>
      </c>
      <c r="K334" s="17" t="str">
        <f>IF('Data Sheet'!$B$9="NC-50","N/A","OK")</f>
        <v>OK</v>
      </c>
      <c r="L334" s="17" t="str">
        <f t="shared" si="65"/>
        <v>OK</v>
      </c>
      <c r="M334" s="17" t="str">
        <f t="shared" si="66"/>
        <v>OK</v>
      </c>
      <c r="N334" s="18" t="str">
        <f>IF(BO334&lt;&gt;"",
    IF(INT('Data Sheet'!$A$19)=INT('Data Sheet'!$B$19),
        --(INT('Data Sheet'!$A$19) &amp; "." &amp; BO334),
        IF(AND((--(INT('Data Sheet'!$A$19) &amp; "." &amp; BO334)&gt;=--('Data Sheet'!$A$19)), (--(INT('Data Sheet'!$A$19) &amp; "." &amp; BO334)&lt;=--('Data Sheet'!$B$19))),
            --(INT('Data Sheet'!$A$19) &amp; "." &amp; BO334),
            --(INT('Data Sheet'!$B$19) &amp; "." &amp; BO334)
        )
    ),
    IF(BN334&lt;&gt;"",
        IF(INT('Data Sheet'!$A$19)=INT('Data Sheet'!$B$19),
            --(INT('Data Sheet'!$A$19) &amp; "." &amp; LEFT(BN334,3)),
            IF(AND((--(INT('Data Sheet'!$A$19) &amp; "." &amp; LEFT(BN334,3))&gt;=--('Data Sheet'!$A$19)), (--(INT('Data Sheet'!$A$19) &amp; "." &amp; LEFT(BN334,3))&lt;=--('Data Sheet'!$B$19))),
                --(INT('Data Sheet'!$A$19) &amp; "." &amp; LEFT(BN334,3)),
                --(INT('Data Sheet'!$B$19) &amp; "." &amp; LEFT(BN334,3))
            )
        ),
        "OK"
    )
)</f>
        <v>OK</v>
      </c>
      <c r="O334" s="23" t="str">
        <f>IF(BP334&lt;&gt;"",
    IF(INT('Data Sheet'!$A$19)=INT('Data Sheet'!$B$19),
        --(INT('Data Sheet'!$A$19) &amp; "." &amp; BP334),
        IF(AND((--(INT('Data Sheet'!$A$19) &amp; "." &amp; BP334)&gt;=--('Data Sheet'!$A$19)), (--(INT('Data Sheet'!$A$19) &amp; "." &amp; BP334)&lt;=--('Data Sheet'!$B$19))),
            --(INT('Data Sheet'!$A$19) &amp; "." &amp; BP334),
            --(INT('Data Sheet'!$B$19) &amp; "." &amp; BP334)
        )
    ),
    IF(BN334&lt;&gt;"",
        IF(INT('Data Sheet'!$A$19)=INT('Data Sheet'!$B$19),
            --(INT('Data Sheet'!$A$19) &amp; "." &amp; RIGHT(BN334,3)),
            IF(AND((--(INT('Data Sheet'!$A$19) &amp; "." &amp; RIGHT(BN334,3))&gt;=--('Data Sheet'!$A$19)), (--(INT('Data Sheet'!$A$19) &amp; "." &amp; RIGHT(BN334,3))&lt;=--('Data Sheet'!$B$19))),
                --(INT('Data Sheet'!$A$19) &amp; "." &amp; RIGHT(BN334,3)),
                --(INT('Data Sheet'!$B$19) &amp; "." &amp; RIGHT(BN334,3))
            )
        ),
        "OK"
    )
)</f>
        <v>OK</v>
      </c>
      <c r="P334" s="23" t="str">
        <f>IF(BR334&lt;&gt;"",
    IF(INT('Data Sheet'!$A$19)=INT('Data Sheet'!$B$15),
        --(INT('Data Sheet'!$A$15) &amp; "." &amp; BR334),
        IF(AND((--(INT('Data Sheet'!$A$15) &amp; "." &amp; BR334)&gt;=--('Data Sheet'!$A$15)), (--(INT('Data Sheet'!$A$15) &amp; "." &amp; BR334)&lt;=--('Data Sheet'!$B$15))),
            --(INT('Data Sheet'!$A$15) &amp; "." &amp; BR334),
            --(INT('Data Sheet'!$B$15) &amp; "." &amp; BR334)
        )
    ),
    IF(BQ334&lt;&gt;"",
        IF(INT('Data Sheet'!$A$15)=INT('Data Sheet'!$B$15),
            --(INT('Data Sheet'!$A$15) &amp; "." &amp; LEFT(BQ334,3)),
            IF(AND((--(INT('Data Sheet'!$A$15) &amp; "." &amp; LEFT(BQ334,3))&gt;=--('Data Sheet'!$A$15)), (--(INT('Data Sheet'!$A$15) &amp; "." &amp; LEFT(BQ334,3))&lt;=--('Data Sheet'!$B$15))),
                --(INT('Data Sheet'!$A$15) &amp; "." &amp; LEFT(BQ334,3)),
                --(INT('Data Sheet'!$B$15) &amp; "." &amp; LEFT(BQ334,3))
            )
        ),
        "OK"
    )
)</f>
        <v>OK</v>
      </c>
      <c r="Q334" s="23" t="str">
        <f>IF(BS334&lt;&gt;"",
    IF(INT('Data Sheet'!$A$19)=INT('Data Sheet'!$B$15),
        --(INT('Data Sheet'!$A$15) &amp; "." &amp; BS334),
        IF(AND((--(INT('Data Sheet'!$A$15) &amp; "." &amp; BS334)&gt;=--('Data Sheet'!$A$15)), (--(INT('Data Sheet'!$A$15) &amp; "." &amp; BS334)&lt;=--('Data Sheet'!$B$15))),
            --(INT('Data Sheet'!$A$15) &amp; "." &amp; BS334),
            --(INT('Data Sheet'!$B$15) &amp; "." &amp; BS334)
        )
    ),
    IF(BQ334&lt;&gt;"",
        IF(INT('Data Sheet'!$A$15)=INT('Data Sheet'!$B$15),
            --(INT('Data Sheet'!$A$15) &amp; "." &amp; RIGHT(BQ334,3)),
            IF(AND((--(INT('Data Sheet'!$A$15) &amp; "." &amp; RIGHT(BQ334,3))&gt;=--('Data Sheet'!$A$15)), (--(INT('Data Sheet'!$A$15) &amp; "." &amp; RIGHT(BQ334,3))&lt;=--('Data Sheet'!$B$15))),
                --(INT('Data Sheet'!$A$15) &amp; "." &amp; RIGHT(BQ334,3)),
                --(INT('Data Sheet'!$B$15) &amp; "." &amp; RIGHT(BQ334,3))
            )
        ),
        "OK"
    )
)</f>
        <v>OK</v>
      </c>
      <c r="R334" s="19"/>
      <c r="S334" s="19"/>
      <c r="T334" s="19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1"/>
      <c r="AU334" s="21"/>
      <c r="AV334" s="21"/>
      <c r="AW334" s="22"/>
      <c r="AX334" s="99"/>
      <c r="AY334" s="20"/>
      <c r="AZ334" s="20"/>
      <c r="BA334" s="22"/>
      <c r="BB334">
        <v>326</v>
      </c>
      <c r="BC334" s="80"/>
      <c r="BD334" s="80"/>
      <c r="BE334" s="80"/>
      <c r="BF334" s="80"/>
      <c r="BG334" s="32" t="str">
        <f t="shared" si="59"/>
        <v/>
      </c>
      <c r="BH334" s="78">
        <f t="shared" si="57"/>
        <v>0</v>
      </c>
      <c r="BI334" s="2">
        <f t="shared" si="60"/>
        <v>0</v>
      </c>
      <c r="BJ334" s="2">
        <f t="shared" si="61"/>
        <v>0</v>
      </c>
      <c r="BK334" s="2">
        <f t="shared" si="58"/>
        <v>0</v>
      </c>
    </row>
    <row r="335" spans="2:63" ht="15" customHeight="1" x14ac:dyDescent="0.25">
      <c r="B335" s="14">
        <v>327</v>
      </c>
      <c r="C335" s="95" t="str">
        <f t="shared" si="62"/>
        <v/>
      </c>
      <c r="D335" s="15" t="str">
        <f t="shared" si="56"/>
        <v>OK</v>
      </c>
      <c r="E335" s="16" t="e">
        <f>VLOOKUP('Data Sheet'!$B$8,'Data Sheet'!$I$2:$J$9,2,FALSE)</f>
        <v>#N/A</v>
      </c>
      <c r="F335" s="16" t="str">
        <f t="shared" si="63"/>
        <v/>
      </c>
      <c r="G335" s="103">
        <f t="shared" si="64"/>
        <v>0</v>
      </c>
      <c r="H335" s="17" t="s">
        <v>26</v>
      </c>
      <c r="I335" s="17" t="s">
        <v>26</v>
      </c>
      <c r="J335" s="17" t="str">
        <f>IF('Data Sheet'!$B$9="NC-50","N/A","OK")</f>
        <v>OK</v>
      </c>
      <c r="K335" s="17" t="str">
        <f>IF('Data Sheet'!$B$9="NC-50","N/A","OK")</f>
        <v>OK</v>
      </c>
      <c r="L335" s="17" t="str">
        <f t="shared" si="65"/>
        <v>OK</v>
      </c>
      <c r="M335" s="17" t="str">
        <f t="shared" si="66"/>
        <v>OK</v>
      </c>
      <c r="N335" s="18" t="str">
        <f>IF(BO335&lt;&gt;"",
    IF(INT('Data Sheet'!$A$19)=INT('Data Sheet'!$B$19),
        --(INT('Data Sheet'!$A$19) &amp; "." &amp; BO335),
        IF(AND((--(INT('Data Sheet'!$A$19) &amp; "." &amp; BO335)&gt;=--('Data Sheet'!$A$19)), (--(INT('Data Sheet'!$A$19) &amp; "." &amp; BO335)&lt;=--('Data Sheet'!$B$19))),
            --(INT('Data Sheet'!$A$19) &amp; "." &amp; BO335),
            --(INT('Data Sheet'!$B$19) &amp; "." &amp; BO335)
        )
    ),
    IF(BN335&lt;&gt;"",
        IF(INT('Data Sheet'!$A$19)=INT('Data Sheet'!$B$19),
            --(INT('Data Sheet'!$A$19) &amp; "." &amp; LEFT(BN335,3)),
            IF(AND((--(INT('Data Sheet'!$A$19) &amp; "." &amp; LEFT(BN335,3))&gt;=--('Data Sheet'!$A$19)), (--(INT('Data Sheet'!$A$19) &amp; "." &amp; LEFT(BN335,3))&lt;=--('Data Sheet'!$B$19))),
                --(INT('Data Sheet'!$A$19) &amp; "." &amp; LEFT(BN335,3)),
                --(INT('Data Sheet'!$B$19) &amp; "." &amp; LEFT(BN335,3))
            )
        ),
        "OK"
    )
)</f>
        <v>OK</v>
      </c>
      <c r="O335" s="23" t="str">
        <f>IF(BP335&lt;&gt;"",
    IF(INT('Data Sheet'!$A$19)=INT('Data Sheet'!$B$19),
        --(INT('Data Sheet'!$A$19) &amp; "." &amp; BP335),
        IF(AND((--(INT('Data Sheet'!$A$19) &amp; "." &amp; BP335)&gt;=--('Data Sheet'!$A$19)), (--(INT('Data Sheet'!$A$19) &amp; "." &amp; BP335)&lt;=--('Data Sheet'!$B$19))),
            --(INT('Data Sheet'!$A$19) &amp; "." &amp; BP335),
            --(INT('Data Sheet'!$B$19) &amp; "." &amp; BP335)
        )
    ),
    IF(BN335&lt;&gt;"",
        IF(INT('Data Sheet'!$A$19)=INT('Data Sheet'!$B$19),
            --(INT('Data Sheet'!$A$19) &amp; "." &amp; RIGHT(BN335,3)),
            IF(AND((--(INT('Data Sheet'!$A$19) &amp; "." &amp; RIGHT(BN335,3))&gt;=--('Data Sheet'!$A$19)), (--(INT('Data Sheet'!$A$19) &amp; "." &amp; RIGHT(BN335,3))&lt;=--('Data Sheet'!$B$19))),
                --(INT('Data Sheet'!$A$19) &amp; "." &amp; RIGHT(BN335,3)),
                --(INT('Data Sheet'!$B$19) &amp; "." &amp; RIGHT(BN335,3))
            )
        ),
        "OK"
    )
)</f>
        <v>OK</v>
      </c>
      <c r="P335" s="23" t="str">
        <f>IF(BR335&lt;&gt;"",
    IF(INT('Data Sheet'!$A$19)=INT('Data Sheet'!$B$15),
        --(INT('Data Sheet'!$A$15) &amp; "." &amp; BR335),
        IF(AND((--(INT('Data Sheet'!$A$15) &amp; "." &amp; BR335)&gt;=--('Data Sheet'!$A$15)), (--(INT('Data Sheet'!$A$15) &amp; "." &amp; BR335)&lt;=--('Data Sheet'!$B$15))),
            --(INT('Data Sheet'!$A$15) &amp; "." &amp; BR335),
            --(INT('Data Sheet'!$B$15) &amp; "." &amp; BR335)
        )
    ),
    IF(BQ335&lt;&gt;"",
        IF(INT('Data Sheet'!$A$15)=INT('Data Sheet'!$B$15),
            --(INT('Data Sheet'!$A$15) &amp; "." &amp; LEFT(BQ335,3)),
            IF(AND((--(INT('Data Sheet'!$A$15) &amp; "." &amp; LEFT(BQ335,3))&gt;=--('Data Sheet'!$A$15)), (--(INT('Data Sheet'!$A$15) &amp; "." &amp; LEFT(BQ335,3))&lt;=--('Data Sheet'!$B$15))),
                --(INT('Data Sheet'!$A$15) &amp; "." &amp; LEFT(BQ335,3)),
                --(INT('Data Sheet'!$B$15) &amp; "." &amp; LEFT(BQ335,3))
            )
        ),
        "OK"
    )
)</f>
        <v>OK</v>
      </c>
      <c r="Q335" s="23" t="str">
        <f>IF(BS335&lt;&gt;"",
    IF(INT('Data Sheet'!$A$19)=INT('Data Sheet'!$B$15),
        --(INT('Data Sheet'!$A$15) &amp; "." &amp; BS335),
        IF(AND((--(INT('Data Sheet'!$A$15) &amp; "." &amp; BS335)&gt;=--('Data Sheet'!$A$15)), (--(INT('Data Sheet'!$A$15) &amp; "." &amp; BS335)&lt;=--('Data Sheet'!$B$15))),
            --(INT('Data Sheet'!$A$15) &amp; "." &amp; BS335),
            --(INT('Data Sheet'!$B$15) &amp; "." &amp; BS335)
        )
    ),
    IF(BQ335&lt;&gt;"",
        IF(INT('Data Sheet'!$A$15)=INT('Data Sheet'!$B$15),
            --(INT('Data Sheet'!$A$15) &amp; "." &amp; RIGHT(BQ335,3)),
            IF(AND((--(INT('Data Sheet'!$A$15) &amp; "." &amp; RIGHT(BQ335,3))&gt;=--('Data Sheet'!$A$15)), (--(INT('Data Sheet'!$A$15) &amp; "." &amp; RIGHT(BQ335,3))&lt;=--('Data Sheet'!$B$15))),
                --(INT('Data Sheet'!$A$15) &amp; "." &amp; RIGHT(BQ335,3)),
                --(INT('Data Sheet'!$B$15) &amp; "." &amp; RIGHT(BQ335,3))
            )
        ),
        "OK"
    )
)</f>
        <v>OK</v>
      </c>
      <c r="R335" s="19"/>
      <c r="S335" s="19"/>
      <c r="T335" s="19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1"/>
      <c r="AU335" s="21"/>
      <c r="AV335" s="21"/>
      <c r="AW335" s="22"/>
      <c r="AX335" s="99"/>
      <c r="AY335" s="20"/>
      <c r="AZ335" s="20"/>
      <c r="BA335" s="22"/>
      <c r="BB335">
        <v>327</v>
      </c>
      <c r="BC335" s="80"/>
      <c r="BD335" s="80"/>
      <c r="BE335" s="80"/>
      <c r="BF335" s="80"/>
      <c r="BG335" s="32" t="str">
        <f t="shared" si="59"/>
        <v/>
      </c>
      <c r="BH335" s="78">
        <f t="shared" si="57"/>
        <v>0</v>
      </c>
      <c r="BI335" s="2">
        <f t="shared" si="60"/>
        <v>0</v>
      </c>
      <c r="BJ335" s="2">
        <f t="shared" si="61"/>
        <v>0</v>
      </c>
      <c r="BK335" s="2">
        <f t="shared" si="58"/>
        <v>0</v>
      </c>
    </row>
    <row r="336" spans="2:63" ht="15" customHeight="1" x14ac:dyDescent="0.25">
      <c r="B336" s="14">
        <v>328</v>
      </c>
      <c r="C336" s="95" t="str">
        <f t="shared" si="62"/>
        <v/>
      </c>
      <c r="D336" s="15" t="str">
        <f t="shared" si="56"/>
        <v>OK</v>
      </c>
      <c r="E336" s="16" t="e">
        <f>VLOOKUP('Data Sheet'!$B$8,'Data Sheet'!$I$2:$J$9,2,FALSE)</f>
        <v>#N/A</v>
      </c>
      <c r="F336" s="16" t="str">
        <f t="shared" si="63"/>
        <v/>
      </c>
      <c r="G336" s="103">
        <f t="shared" si="64"/>
        <v>0</v>
      </c>
      <c r="H336" s="17" t="s">
        <v>26</v>
      </c>
      <c r="I336" s="17" t="s">
        <v>26</v>
      </c>
      <c r="J336" s="17" t="str">
        <f>IF('Data Sheet'!$B$9="NC-50","N/A","OK")</f>
        <v>OK</v>
      </c>
      <c r="K336" s="17" t="str">
        <f>IF('Data Sheet'!$B$9="NC-50","N/A","OK")</f>
        <v>OK</v>
      </c>
      <c r="L336" s="17" t="str">
        <f t="shared" si="65"/>
        <v>OK</v>
      </c>
      <c r="M336" s="17" t="str">
        <f t="shared" si="66"/>
        <v>OK</v>
      </c>
      <c r="N336" s="18" t="str">
        <f>IF(BO336&lt;&gt;"",
    IF(INT('Data Sheet'!$A$19)=INT('Data Sheet'!$B$19),
        --(INT('Data Sheet'!$A$19) &amp; "." &amp; BO336),
        IF(AND((--(INT('Data Sheet'!$A$19) &amp; "." &amp; BO336)&gt;=--('Data Sheet'!$A$19)), (--(INT('Data Sheet'!$A$19) &amp; "." &amp; BO336)&lt;=--('Data Sheet'!$B$19))),
            --(INT('Data Sheet'!$A$19) &amp; "." &amp; BO336),
            --(INT('Data Sheet'!$B$19) &amp; "." &amp; BO336)
        )
    ),
    IF(BN336&lt;&gt;"",
        IF(INT('Data Sheet'!$A$19)=INT('Data Sheet'!$B$19),
            --(INT('Data Sheet'!$A$19) &amp; "." &amp; LEFT(BN336,3)),
            IF(AND((--(INT('Data Sheet'!$A$19) &amp; "." &amp; LEFT(BN336,3))&gt;=--('Data Sheet'!$A$19)), (--(INT('Data Sheet'!$A$19) &amp; "." &amp; LEFT(BN336,3))&lt;=--('Data Sheet'!$B$19))),
                --(INT('Data Sheet'!$A$19) &amp; "." &amp; LEFT(BN336,3)),
                --(INT('Data Sheet'!$B$19) &amp; "." &amp; LEFT(BN336,3))
            )
        ),
        "OK"
    )
)</f>
        <v>OK</v>
      </c>
      <c r="O336" s="23" t="str">
        <f>IF(BP336&lt;&gt;"",
    IF(INT('Data Sheet'!$A$19)=INT('Data Sheet'!$B$19),
        --(INT('Data Sheet'!$A$19) &amp; "." &amp; BP336),
        IF(AND((--(INT('Data Sheet'!$A$19) &amp; "." &amp; BP336)&gt;=--('Data Sheet'!$A$19)), (--(INT('Data Sheet'!$A$19) &amp; "." &amp; BP336)&lt;=--('Data Sheet'!$B$19))),
            --(INT('Data Sheet'!$A$19) &amp; "." &amp; BP336),
            --(INT('Data Sheet'!$B$19) &amp; "." &amp; BP336)
        )
    ),
    IF(BN336&lt;&gt;"",
        IF(INT('Data Sheet'!$A$19)=INT('Data Sheet'!$B$19),
            --(INT('Data Sheet'!$A$19) &amp; "." &amp; RIGHT(BN336,3)),
            IF(AND((--(INT('Data Sheet'!$A$19) &amp; "." &amp; RIGHT(BN336,3))&gt;=--('Data Sheet'!$A$19)), (--(INT('Data Sheet'!$A$19) &amp; "." &amp; RIGHT(BN336,3))&lt;=--('Data Sheet'!$B$19))),
                --(INT('Data Sheet'!$A$19) &amp; "." &amp; RIGHT(BN336,3)),
                --(INT('Data Sheet'!$B$19) &amp; "." &amp; RIGHT(BN336,3))
            )
        ),
        "OK"
    )
)</f>
        <v>OK</v>
      </c>
      <c r="P336" s="23" t="str">
        <f>IF(BR336&lt;&gt;"",
    IF(INT('Data Sheet'!$A$19)=INT('Data Sheet'!$B$15),
        --(INT('Data Sheet'!$A$15) &amp; "." &amp; BR336),
        IF(AND((--(INT('Data Sheet'!$A$15) &amp; "." &amp; BR336)&gt;=--('Data Sheet'!$A$15)), (--(INT('Data Sheet'!$A$15) &amp; "." &amp; BR336)&lt;=--('Data Sheet'!$B$15))),
            --(INT('Data Sheet'!$A$15) &amp; "." &amp; BR336),
            --(INT('Data Sheet'!$B$15) &amp; "." &amp; BR336)
        )
    ),
    IF(BQ336&lt;&gt;"",
        IF(INT('Data Sheet'!$A$15)=INT('Data Sheet'!$B$15),
            --(INT('Data Sheet'!$A$15) &amp; "." &amp; LEFT(BQ336,3)),
            IF(AND((--(INT('Data Sheet'!$A$15) &amp; "." &amp; LEFT(BQ336,3))&gt;=--('Data Sheet'!$A$15)), (--(INT('Data Sheet'!$A$15) &amp; "." &amp; LEFT(BQ336,3))&lt;=--('Data Sheet'!$B$15))),
                --(INT('Data Sheet'!$A$15) &amp; "." &amp; LEFT(BQ336,3)),
                --(INT('Data Sheet'!$B$15) &amp; "." &amp; LEFT(BQ336,3))
            )
        ),
        "OK"
    )
)</f>
        <v>OK</v>
      </c>
      <c r="Q336" s="23" t="str">
        <f>IF(BS336&lt;&gt;"",
    IF(INT('Data Sheet'!$A$19)=INT('Data Sheet'!$B$15),
        --(INT('Data Sheet'!$A$15) &amp; "." &amp; BS336),
        IF(AND((--(INT('Data Sheet'!$A$15) &amp; "." &amp; BS336)&gt;=--('Data Sheet'!$A$15)), (--(INT('Data Sheet'!$A$15) &amp; "." &amp; BS336)&lt;=--('Data Sheet'!$B$15))),
            --(INT('Data Sheet'!$A$15) &amp; "." &amp; BS336),
            --(INT('Data Sheet'!$B$15) &amp; "." &amp; BS336)
        )
    ),
    IF(BQ336&lt;&gt;"",
        IF(INT('Data Sheet'!$A$15)=INT('Data Sheet'!$B$15),
            --(INT('Data Sheet'!$A$15) &amp; "." &amp; RIGHT(BQ336,3)),
            IF(AND((--(INT('Data Sheet'!$A$15) &amp; "." &amp; RIGHT(BQ336,3))&gt;=--('Data Sheet'!$A$15)), (--(INT('Data Sheet'!$A$15) &amp; "." &amp; RIGHT(BQ336,3))&lt;=--('Data Sheet'!$B$15))),
                --(INT('Data Sheet'!$A$15) &amp; "." &amp; RIGHT(BQ336,3)),
                --(INT('Data Sheet'!$B$15) &amp; "." &amp; RIGHT(BQ336,3))
            )
        ),
        "OK"
    )
)</f>
        <v>OK</v>
      </c>
      <c r="R336" s="19"/>
      <c r="S336" s="19"/>
      <c r="T336" s="19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1"/>
      <c r="AU336" s="21"/>
      <c r="AV336" s="21"/>
      <c r="AW336" s="22"/>
      <c r="AX336" s="99"/>
      <c r="AY336" s="20"/>
      <c r="AZ336" s="20"/>
      <c r="BA336" s="22"/>
      <c r="BB336">
        <v>328</v>
      </c>
      <c r="BC336" s="80"/>
      <c r="BD336" s="80"/>
      <c r="BE336" s="80"/>
      <c r="BF336" s="80"/>
      <c r="BG336" s="32" t="str">
        <f t="shared" si="59"/>
        <v/>
      </c>
      <c r="BH336" s="78">
        <f t="shared" si="57"/>
        <v>0</v>
      </c>
      <c r="BI336" s="2">
        <f t="shared" si="60"/>
        <v>0</v>
      </c>
      <c r="BJ336" s="2">
        <f t="shared" si="61"/>
        <v>0</v>
      </c>
      <c r="BK336" s="2">
        <f t="shared" si="58"/>
        <v>0</v>
      </c>
    </row>
    <row r="337" spans="2:63" ht="15" customHeight="1" x14ac:dyDescent="0.25">
      <c r="B337" s="14">
        <v>329</v>
      </c>
      <c r="C337" s="95" t="str">
        <f t="shared" si="62"/>
        <v/>
      </c>
      <c r="D337" s="15" t="str">
        <f t="shared" si="56"/>
        <v>OK</v>
      </c>
      <c r="E337" s="16" t="e">
        <f>VLOOKUP('Data Sheet'!$B$8,'Data Sheet'!$I$2:$J$9,2,FALSE)</f>
        <v>#N/A</v>
      </c>
      <c r="F337" s="16" t="str">
        <f t="shared" si="63"/>
        <v/>
      </c>
      <c r="G337" s="103">
        <f t="shared" si="64"/>
        <v>0</v>
      </c>
      <c r="H337" s="17" t="s">
        <v>26</v>
      </c>
      <c r="I337" s="17" t="s">
        <v>26</v>
      </c>
      <c r="J337" s="17" t="str">
        <f>IF('Data Sheet'!$B$9="NC-50","N/A","OK")</f>
        <v>OK</v>
      </c>
      <c r="K337" s="17" t="str">
        <f>IF('Data Sheet'!$B$9="NC-50","N/A","OK")</f>
        <v>OK</v>
      </c>
      <c r="L337" s="17" t="str">
        <f t="shared" si="65"/>
        <v>OK</v>
      </c>
      <c r="M337" s="17" t="str">
        <f t="shared" si="66"/>
        <v>OK</v>
      </c>
      <c r="N337" s="18" t="str">
        <f>IF(BO337&lt;&gt;"",
    IF(INT('Data Sheet'!$A$19)=INT('Data Sheet'!$B$19),
        --(INT('Data Sheet'!$A$19) &amp; "." &amp; BO337),
        IF(AND((--(INT('Data Sheet'!$A$19) &amp; "." &amp; BO337)&gt;=--('Data Sheet'!$A$19)), (--(INT('Data Sheet'!$A$19) &amp; "." &amp; BO337)&lt;=--('Data Sheet'!$B$19))),
            --(INT('Data Sheet'!$A$19) &amp; "." &amp; BO337),
            --(INT('Data Sheet'!$B$19) &amp; "." &amp; BO337)
        )
    ),
    IF(BN337&lt;&gt;"",
        IF(INT('Data Sheet'!$A$19)=INT('Data Sheet'!$B$19),
            --(INT('Data Sheet'!$A$19) &amp; "." &amp; LEFT(BN337,3)),
            IF(AND((--(INT('Data Sheet'!$A$19) &amp; "." &amp; LEFT(BN337,3))&gt;=--('Data Sheet'!$A$19)), (--(INT('Data Sheet'!$A$19) &amp; "." &amp; LEFT(BN337,3))&lt;=--('Data Sheet'!$B$19))),
                --(INT('Data Sheet'!$A$19) &amp; "." &amp; LEFT(BN337,3)),
                --(INT('Data Sheet'!$B$19) &amp; "." &amp; LEFT(BN337,3))
            )
        ),
        "OK"
    )
)</f>
        <v>OK</v>
      </c>
      <c r="O337" s="23" t="str">
        <f>IF(BP337&lt;&gt;"",
    IF(INT('Data Sheet'!$A$19)=INT('Data Sheet'!$B$19),
        --(INT('Data Sheet'!$A$19) &amp; "." &amp; BP337),
        IF(AND((--(INT('Data Sheet'!$A$19) &amp; "." &amp; BP337)&gt;=--('Data Sheet'!$A$19)), (--(INT('Data Sheet'!$A$19) &amp; "." &amp; BP337)&lt;=--('Data Sheet'!$B$19))),
            --(INT('Data Sheet'!$A$19) &amp; "." &amp; BP337),
            --(INT('Data Sheet'!$B$19) &amp; "." &amp; BP337)
        )
    ),
    IF(BN337&lt;&gt;"",
        IF(INT('Data Sheet'!$A$19)=INT('Data Sheet'!$B$19),
            --(INT('Data Sheet'!$A$19) &amp; "." &amp; RIGHT(BN337,3)),
            IF(AND((--(INT('Data Sheet'!$A$19) &amp; "." &amp; RIGHT(BN337,3))&gt;=--('Data Sheet'!$A$19)), (--(INT('Data Sheet'!$A$19) &amp; "." &amp; RIGHT(BN337,3))&lt;=--('Data Sheet'!$B$19))),
                --(INT('Data Sheet'!$A$19) &amp; "." &amp; RIGHT(BN337,3)),
                --(INT('Data Sheet'!$B$19) &amp; "." &amp; RIGHT(BN337,3))
            )
        ),
        "OK"
    )
)</f>
        <v>OK</v>
      </c>
      <c r="P337" s="23" t="str">
        <f>IF(BR337&lt;&gt;"",
    IF(INT('Data Sheet'!$A$19)=INT('Data Sheet'!$B$15),
        --(INT('Data Sheet'!$A$15) &amp; "." &amp; BR337),
        IF(AND((--(INT('Data Sheet'!$A$15) &amp; "." &amp; BR337)&gt;=--('Data Sheet'!$A$15)), (--(INT('Data Sheet'!$A$15) &amp; "." &amp; BR337)&lt;=--('Data Sheet'!$B$15))),
            --(INT('Data Sheet'!$A$15) &amp; "." &amp; BR337),
            --(INT('Data Sheet'!$B$15) &amp; "." &amp; BR337)
        )
    ),
    IF(BQ337&lt;&gt;"",
        IF(INT('Data Sheet'!$A$15)=INT('Data Sheet'!$B$15),
            --(INT('Data Sheet'!$A$15) &amp; "." &amp; LEFT(BQ337,3)),
            IF(AND((--(INT('Data Sheet'!$A$15) &amp; "." &amp; LEFT(BQ337,3))&gt;=--('Data Sheet'!$A$15)), (--(INT('Data Sheet'!$A$15) &amp; "." &amp; LEFT(BQ337,3))&lt;=--('Data Sheet'!$B$15))),
                --(INT('Data Sheet'!$A$15) &amp; "." &amp; LEFT(BQ337,3)),
                --(INT('Data Sheet'!$B$15) &amp; "." &amp; LEFT(BQ337,3))
            )
        ),
        "OK"
    )
)</f>
        <v>OK</v>
      </c>
      <c r="Q337" s="23" t="str">
        <f>IF(BS337&lt;&gt;"",
    IF(INT('Data Sheet'!$A$19)=INT('Data Sheet'!$B$15),
        --(INT('Data Sheet'!$A$15) &amp; "." &amp; BS337),
        IF(AND((--(INT('Data Sheet'!$A$15) &amp; "." &amp; BS337)&gt;=--('Data Sheet'!$A$15)), (--(INT('Data Sheet'!$A$15) &amp; "." &amp; BS337)&lt;=--('Data Sheet'!$B$15))),
            --(INT('Data Sheet'!$A$15) &amp; "." &amp; BS337),
            --(INT('Data Sheet'!$B$15) &amp; "." &amp; BS337)
        )
    ),
    IF(BQ337&lt;&gt;"",
        IF(INT('Data Sheet'!$A$15)=INT('Data Sheet'!$B$15),
            --(INT('Data Sheet'!$A$15) &amp; "." &amp; RIGHT(BQ337,3)),
            IF(AND((--(INT('Data Sheet'!$A$15) &amp; "." &amp; RIGHT(BQ337,3))&gt;=--('Data Sheet'!$A$15)), (--(INT('Data Sheet'!$A$15) &amp; "." &amp; RIGHT(BQ337,3))&lt;=--('Data Sheet'!$B$15))),
                --(INT('Data Sheet'!$A$15) &amp; "." &amp; RIGHT(BQ337,3)),
                --(INT('Data Sheet'!$B$15) &amp; "." &amp; RIGHT(BQ337,3))
            )
        ),
        "OK"
    )
)</f>
        <v>OK</v>
      </c>
      <c r="R337" s="19"/>
      <c r="S337" s="19"/>
      <c r="T337" s="19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1"/>
      <c r="AU337" s="21"/>
      <c r="AV337" s="21"/>
      <c r="AW337" s="22"/>
      <c r="AX337" s="99"/>
      <c r="AY337" s="20"/>
      <c r="AZ337" s="20"/>
      <c r="BA337" s="22"/>
      <c r="BB337">
        <v>329</v>
      </c>
      <c r="BC337" s="80"/>
      <c r="BD337" s="80"/>
      <c r="BE337" s="80"/>
      <c r="BF337" s="80"/>
      <c r="BG337" s="32" t="str">
        <f t="shared" si="59"/>
        <v/>
      </c>
      <c r="BH337" s="78">
        <f t="shared" si="57"/>
        <v>0</v>
      </c>
      <c r="BI337" s="2">
        <f t="shared" si="60"/>
        <v>0</v>
      </c>
      <c r="BJ337" s="2">
        <f t="shared" si="61"/>
        <v>0</v>
      </c>
      <c r="BK337" s="2">
        <f t="shared" si="58"/>
        <v>0</v>
      </c>
    </row>
    <row r="338" spans="2:63" ht="15" customHeight="1" x14ac:dyDescent="0.25">
      <c r="B338" s="14">
        <v>330</v>
      </c>
      <c r="C338" s="95" t="str">
        <f t="shared" si="62"/>
        <v/>
      </c>
      <c r="D338" s="15" t="str">
        <f t="shared" si="56"/>
        <v>OK</v>
      </c>
      <c r="E338" s="16" t="e">
        <f>VLOOKUP('Data Sheet'!$B$8,'Data Sheet'!$I$2:$J$9,2,FALSE)</f>
        <v>#N/A</v>
      </c>
      <c r="F338" s="16" t="str">
        <f t="shared" si="63"/>
        <v/>
      </c>
      <c r="G338" s="103">
        <f t="shared" si="64"/>
        <v>0</v>
      </c>
      <c r="H338" s="17" t="s">
        <v>26</v>
      </c>
      <c r="I338" s="17" t="s">
        <v>26</v>
      </c>
      <c r="J338" s="17" t="str">
        <f>IF('Data Sheet'!$B$9="NC-50","N/A","OK")</f>
        <v>OK</v>
      </c>
      <c r="K338" s="17" t="str">
        <f>IF('Data Sheet'!$B$9="NC-50","N/A","OK")</f>
        <v>OK</v>
      </c>
      <c r="L338" s="17" t="str">
        <f t="shared" si="65"/>
        <v>OK</v>
      </c>
      <c r="M338" s="17" t="str">
        <f t="shared" si="66"/>
        <v>OK</v>
      </c>
      <c r="N338" s="18" t="str">
        <f>IF(BO338&lt;&gt;"",
    IF(INT('Data Sheet'!$A$19)=INT('Data Sheet'!$B$19),
        --(INT('Data Sheet'!$A$19) &amp; "." &amp; BO338),
        IF(AND((--(INT('Data Sheet'!$A$19) &amp; "." &amp; BO338)&gt;=--('Data Sheet'!$A$19)), (--(INT('Data Sheet'!$A$19) &amp; "." &amp; BO338)&lt;=--('Data Sheet'!$B$19))),
            --(INT('Data Sheet'!$A$19) &amp; "." &amp; BO338),
            --(INT('Data Sheet'!$B$19) &amp; "." &amp; BO338)
        )
    ),
    IF(BN338&lt;&gt;"",
        IF(INT('Data Sheet'!$A$19)=INT('Data Sheet'!$B$19),
            --(INT('Data Sheet'!$A$19) &amp; "." &amp; LEFT(BN338,3)),
            IF(AND((--(INT('Data Sheet'!$A$19) &amp; "." &amp; LEFT(BN338,3))&gt;=--('Data Sheet'!$A$19)), (--(INT('Data Sheet'!$A$19) &amp; "." &amp; LEFT(BN338,3))&lt;=--('Data Sheet'!$B$19))),
                --(INT('Data Sheet'!$A$19) &amp; "." &amp; LEFT(BN338,3)),
                --(INT('Data Sheet'!$B$19) &amp; "." &amp; LEFT(BN338,3))
            )
        ),
        "OK"
    )
)</f>
        <v>OK</v>
      </c>
      <c r="O338" s="23" t="str">
        <f>IF(BP338&lt;&gt;"",
    IF(INT('Data Sheet'!$A$19)=INT('Data Sheet'!$B$19),
        --(INT('Data Sheet'!$A$19) &amp; "." &amp; BP338),
        IF(AND((--(INT('Data Sheet'!$A$19) &amp; "." &amp; BP338)&gt;=--('Data Sheet'!$A$19)), (--(INT('Data Sheet'!$A$19) &amp; "." &amp; BP338)&lt;=--('Data Sheet'!$B$19))),
            --(INT('Data Sheet'!$A$19) &amp; "." &amp; BP338),
            --(INT('Data Sheet'!$B$19) &amp; "." &amp; BP338)
        )
    ),
    IF(BN338&lt;&gt;"",
        IF(INT('Data Sheet'!$A$19)=INT('Data Sheet'!$B$19),
            --(INT('Data Sheet'!$A$19) &amp; "." &amp; RIGHT(BN338,3)),
            IF(AND((--(INT('Data Sheet'!$A$19) &amp; "." &amp; RIGHT(BN338,3))&gt;=--('Data Sheet'!$A$19)), (--(INT('Data Sheet'!$A$19) &amp; "." &amp; RIGHT(BN338,3))&lt;=--('Data Sheet'!$B$19))),
                --(INT('Data Sheet'!$A$19) &amp; "." &amp; RIGHT(BN338,3)),
                --(INT('Data Sheet'!$B$19) &amp; "." &amp; RIGHT(BN338,3))
            )
        ),
        "OK"
    )
)</f>
        <v>OK</v>
      </c>
      <c r="P338" s="23" t="str">
        <f>IF(BR338&lt;&gt;"",
    IF(INT('Data Sheet'!$A$19)=INT('Data Sheet'!$B$15),
        --(INT('Data Sheet'!$A$15) &amp; "." &amp; BR338),
        IF(AND((--(INT('Data Sheet'!$A$15) &amp; "." &amp; BR338)&gt;=--('Data Sheet'!$A$15)), (--(INT('Data Sheet'!$A$15) &amp; "." &amp; BR338)&lt;=--('Data Sheet'!$B$15))),
            --(INT('Data Sheet'!$A$15) &amp; "." &amp; BR338),
            --(INT('Data Sheet'!$B$15) &amp; "." &amp; BR338)
        )
    ),
    IF(BQ338&lt;&gt;"",
        IF(INT('Data Sheet'!$A$15)=INT('Data Sheet'!$B$15),
            --(INT('Data Sheet'!$A$15) &amp; "." &amp; LEFT(BQ338,3)),
            IF(AND((--(INT('Data Sheet'!$A$15) &amp; "." &amp; LEFT(BQ338,3))&gt;=--('Data Sheet'!$A$15)), (--(INT('Data Sheet'!$A$15) &amp; "." &amp; LEFT(BQ338,3))&lt;=--('Data Sheet'!$B$15))),
                --(INT('Data Sheet'!$A$15) &amp; "." &amp; LEFT(BQ338,3)),
                --(INT('Data Sheet'!$B$15) &amp; "." &amp; LEFT(BQ338,3))
            )
        ),
        "OK"
    )
)</f>
        <v>OK</v>
      </c>
      <c r="Q338" s="23" t="str">
        <f>IF(BS338&lt;&gt;"",
    IF(INT('Data Sheet'!$A$19)=INT('Data Sheet'!$B$15),
        --(INT('Data Sheet'!$A$15) &amp; "." &amp; BS338),
        IF(AND((--(INT('Data Sheet'!$A$15) &amp; "." &amp; BS338)&gt;=--('Data Sheet'!$A$15)), (--(INT('Data Sheet'!$A$15) &amp; "." &amp; BS338)&lt;=--('Data Sheet'!$B$15))),
            --(INT('Data Sheet'!$A$15) &amp; "." &amp; BS338),
            --(INT('Data Sheet'!$B$15) &amp; "." &amp; BS338)
        )
    ),
    IF(BQ338&lt;&gt;"",
        IF(INT('Data Sheet'!$A$15)=INT('Data Sheet'!$B$15),
            --(INT('Data Sheet'!$A$15) &amp; "." &amp; RIGHT(BQ338,3)),
            IF(AND((--(INT('Data Sheet'!$A$15) &amp; "." &amp; RIGHT(BQ338,3))&gt;=--('Data Sheet'!$A$15)), (--(INT('Data Sheet'!$A$15) &amp; "." &amp; RIGHT(BQ338,3))&lt;=--('Data Sheet'!$B$15))),
                --(INT('Data Sheet'!$A$15) &amp; "." &amp; RIGHT(BQ338,3)),
                --(INT('Data Sheet'!$B$15) &amp; "." &amp; RIGHT(BQ338,3))
            )
        ),
        "OK"
    )
)</f>
        <v>OK</v>
      </c>
      <c r="R338" s="19"/>
      <c r="S338" s="19"/>
      <c r="T338" s="19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1"/>
      <c r="AU338" s="21"/>
      <c r="AV338" s="21"/>
      <c r="AW338" s="22"/>
      <c r="AX338" s="99"/>
      <c r="AY338" s="20"/>
      <c r="AZ338" s="20"/>
      <c r="BA338" s="22"/>
      <c r="BB338">
        <v>330</v>
      </c>
      <c r="BC338" s="80"/>
      <c r="BD338" s="80"/>
      <c r="BE338" s="80"/>
      <c r="BF338" s="80"/>
      <c r="BG338" s="32" t="str">
        <f t="shared" si="59"/>
        <v/>
      </c>
      <c r="BH338" s="78">
        <f t="shared" si="57"/>
        <v>0</v>
      </c>
      <c r="BI338" s="2">
        <f t="shared" si="60"/>
        <v>0</v>
      </c>
      <c r="BJ338" s="2">
        <f t="shared" si="61"/>
        <v>0</v>
      </c>
      <c r="BK338" s="2">
        <f t="shared" si="58"/>
        <v>0</v>
      </c>
    </row>
    <row r="339" spans="2:63" ht="15" customHeight="1" x14ac:dyDescent="0.25">
      <c r="B339" s="14">
        <v>331</v>
      </c>
      <c r="C339" s="95" t="str">
        <f t="shared" si="62"/>
        <v/>
      </c>
      <c r="D339" s="15" t="str">
        <f t="shared" si="56"/>
        <v>OK</v>
      </c>
      <c r="E339" s="16" t="e">
        <f>VLOOKUP('Data Sheet'!$B$8,'Data Sheet'!$I$2:$J$9,2,FALSE)</f>
        <v>#N/A</v>
      </c>
      <c r="F339" s="16" t="str">
        <f t="shared" si="63"/>
        <v/>
      </c>
      <c r="G339" s="103">
        <f t="shared" si="64"/>
        <v>0</v>
      </c>
      <c r="H339" s="17" t="s">
        <v>26</v>
      </c>
      <c r="I339" s="17" t="s">
        <v>26</v>
      </c>
      <c r="J339" s="17" t="str">
        <f>IF('Data Sheet'!$B$9="NC-50","N/A","OK")</f>
        <v>OK</v>
      </c>
      <c r="K339" s="17" t="str">
        <f>IF('Data Sheet'!$B$9="NC-50","N/A","OK")</f>
        <v>OK</v>
      </c>
      <c r="L339" s="17" t="str">
        <f t="shared" si="65"/>
        <v>OK</v>
      </c>
      <c r="M339" s="17" t="str">
        <f t="shared" si="66"/>
        <v>OK</v>
      </c>
      <c r="N339" s="18" t="str">
        <f>IF(BO339&lt;&gt;"",
    IF(INT('Data Sheet'!$A$19)=INT('Data Sheet'!$B$19),
        --(INT('Data Sheet'!$A$19) &amp; "." &amp; BO339),
        IF(AND((--(INT('Data Sheet'!$A$19) &amp; "." &amp; BO339)&gt;=--('Data Sheet'!$A$19)), (--(INT('Data Sheet'!$A$19) &amp; "." &amp; BO339)&lt;=--('Data Sheet'!$B$19))),
            --(INT('Data Sheet'!$A$19) &amp; "." &amp; BO339),
            --(INT('Data Sheet'!$B$19) &amp; "." &amp; BO339)
        )
    ),
    IF(BN339&lt;&gt;"",
        IF(INT('Data Sheet'!$A$19)=INT('Data Sheet'!$B$19),
            --(INT('Data Sheet'!$A$19) &amp; "." &amp; LEFT(BN339,3)),
            IF(AND((--(INT('Data Sheet'!$A$19) &amp; "." &amp; LEFT(BN339,3))&gt;=--('Data Sheet'!$A$19)), (--(INT('Data Sheet'!$A$19) &amp; "." &amp; LEFT(BN339,3))&lt;=--('Data Sheet'!$B$19))),
                --(INT('Data Sheet'!$A$19) &amp; "." &amp; LEFT(BN339,3)),
                --(INT('Data Sheet'!$B$19) &amp; "." &amp; LEFT(BN339,3))
            )
        ),
        "OK"
    )
)</f>
        <v>OK</v>
      </c>
      <c r="O339" s="23" t="str">
        <f>IF(BP339&lt;&gt;"",
    IF(INT('Data Sheet'!$A$19)=INT('Data Sheet'!$B$19),
        --(INT('Data Sheet'!$A$19) &amp; "." &amp; BP339),
        IF(AND((--(INT('Data Sheet'!$A$19) &amp; "." &amp; BP339)&gt;=--('Data Sheet'!$A$19)), (--(INT('Data Sheet'!$A$19) &amp; "." &amp; BP339)&lt;=--('Data Sheet'!$B$19))),
            --(INT('Data Sheet'!$A$19) &amp; "." &amp; BP339),
            --(INT('Data Sheet'!$B$19) &amp; "." &amp; BP339)
        )
    ),
    IF(BN339&lt;&gt;"",
        IF(INT('Data Sheet'!$A$19)=INT('Data Sheet'!$B$19),
            --(INT('Data Sheet'!$A$19) &amp; "." &amp; RIGHT(BN339,3)),
            IF(AND((--(INT('Data Sheet'!$A$19) &amp; "." &amp; RIGHT(BN339,3))&gt;=--('Data Sheet'!$A$19)), (--(INT('Data Sheet'!$A$19) &amp; "." &amp; RIGHT(BN339,3))&lt;=--('Data Sheet'!$B$19))),
                --(INT('Data Sheet'!$A$19) &amp; "." &amp; RIGHT(BN339,3)),
                --(INT('Data Sheet'!$B$19) &amp; "." &amp; RIGHT(BN339,3))
            )
        ),
        "OK"
    )
)</f>
        <v>OK</v>
      </c>
      <c r="P339" s="23" t="str">
        <f>IF(BR339&lt;&gt;"",
    IF(INT('Data Sheet'!$A$19)=INT('Data Sheet'!$B$15),
        --(INT('Data Sheet'!$A$15) &amp; "." &amp; BR339),
        IF(AND((--(INT('Data Sheet'!$A$15) &amp; "." &amp; BR339)&gt;=--('Data Sheet'!$A$15)), (--(INT('Data Sheet'!$A$15) &amp; "." &amp; BR339)&lt;=--('Data Sheet'!$B$15))),
            --(INT('Data Sheet'!$A$15) &amp; "." &amp; BR339),
            --(INT('Data Sheet'!$B$15) &amp; "." &amp; BR339)
        )
    ),
    IF(BQ339&lt;&gt;"",
        IF(INT('Data Sheet'!$A$15)=INT('Data Sheet'!$B$15),
            --(INT('Data Sheet'!$A$15) &amp; "." &amp; LEFT(BQ339,3)),
            IF(AND((--(INT('Data Sheet'!$A$15) &amp; "." &amp; LEFT(BQ339,3))&gt;=--('Data Sheet'!$A$15)), (--(INT('Data Sheet'!$A$15) &amp; "." &amp; LEFT(BQ339,3))&lt;=--('Data Sheet'!$B$15))),
                --(INT('Data Sheet'!$A$15) &amp; "." &amp; LEFT(BQ339,3)),
                --(INT('Data Sheet'!$B$15) &amp; "." &amp; LEFT(BQ339,3))
            )
        ),
        "OK"
    )
)</f>
        <v>OK</v>
      </c>
      <c r="Q339" s="23" t="str">
        <f>IF(BS339&lt;&gt;"",
    IF(INT('Data Sheet'!$A$19)=INT('Data Sheet'!$B$15),
        --(INT('Data Sheet'!$A$15) &amp; "." &amp; BS339),
        IF(AND((--(INT('Data Sheet'!$A$15) &amp; "." &amp; BS339)&gt;=--('Data Sheet'!$A$15)), (--(INT('Data Sheet'!$A$15) &amp; "." &amp; BS339)&lt;=--('Data Sheet'!$B$15))),
            --(INT('Data Sheet'!$A$15) &amp; "." &amp; BS339),
            --(INT('Data Sheet'!$B$15) &amp; "." &amp; BS339)
        )
    ),
    IF(BQ339&lt;&gt;"",
        IF(INT('Data Sheet'!$A$15)=INT('Data Sheet'!$B$15),
            --(INT('Data Sheet'!$A$15) &amp; "." &amp; RIGHT(BQ339,3)),
            IF(AND((--(INT('Data Sheet'!$A$15) &amp; "." &amp; RIGHT(BQ339,3))&gt;=--('Data Sheet'!$A$15)), (--(INT('Data Sheet'!$A$15) &amp; "." &amp; RIGHT(BQ339,3))&lt;=--('Data Sheet'!$B$15))),
                --(INT('Data Sheet'!$A$15) &amp; "." &amp; RIGHT(BQ339,3)),
                --(INT('Data Sheet'!$B$15) &amp; "." &amp; RIGHT(BQ339,3))
            )
        ),
        "OK"
    )
)</f>
        <v>OK</v>
      </c>
      <c r="R339" s="19"/>
      <c r="S339" s="19"/>
      <c r="T339" s="19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1"/>
      <c r="AU339" s="21"/>
      <c r="AV339" s="21"/>
      <c r="AW339" s="22"/>
      <c r="AX339" s="99"/>
      <c r="AY339" s="20"/>
      <c r="AZ339" s="20"/>
      <c r="BA339" s="22"/>
      <c r="BB339">
        <v>331</v>
      </c>
      <c r="BC339" s="80"/>
      <c r="BD339" s="80"/>
      <c r="BE339" s="80"/>
      <c r="BF339" s="80"/>
      <c r="BG339" s="32" t="str">
        <f t="shared" si="59"/>
        <v/>
      </c>
      <c r="BH339" s="78">
        <f t="shared" si="57"/>
        <v>0</v>
      </c>
      <c r="BI339" s="2">
        <f t="shared" si="60"/>
        <v>0</v>
      </c>
      <c r="BJ339" s="2">
        <f t="shared" si="61"/>
        <v>0</v>
      </c>
      <c r="BK339" s="2">
        <f t="shared" si="58"/>
        <v>0</v>
      </c>
    </row>
    <row r="340" spans="2:63" ht="15" customHeight="1" x14ac:dyDescent="0.25">
      <c r="B340" s="14">
        <v>332</v>
      </c>
      <c r="C340" s="95" t="str">
        <f t="shared" si="62"/>
        <v/>
      </c>
      <c r="D340" s="15" t="str">
        <f t="shared" si="56"/>
        <v>OK</v>
      </c>
      <c r="E340" s="16" t="e">
        <f>VLOOKUP('Data Sheet'!$B$8,'Data Sheet'!$I$2:$J$9,2,FALSE)</f>
        <v>#N/A</v>
      </c>
      <c r="F340" s="16" t="str">
        <f t="shared" si="63"/>
        <v/>
      </c>
      <c r="G340" s="103">
        <f t="shared" si="64"/>
        <v>0</v>
      </c>
      <c r="H340" s="17" t="s">
        <v>26</v>
      </c>
      <c r="I340" s="17" t="s">
        <v>26</v>
      </c>
      <c r="J340" s="17" t="str">
        <f>IF('Data Sheet'!$B$9="NC-50","N/A","OK")</f>
        <v>OK</v>
      </c>
      <c r="K340" s="17" t="str">
        <f>IF('Data Sheet'!$B$9="NC-50","N/A","OK")</f>
        <v>OK</v>
      </c>
      <c r="L340" s="17" t="str">
        <f t="shared" si="65"/>
        <v>OK</v>
      </c>
      <c r="M340" s="17" t="str">
        <f t="shared" si="66"/>
        <v>OK</v>
      </c>
      <c r="N340" s="18" t="str">
        <f>IF(BO340&lt;&gt;"",
    IF(INT('Data Sheet'!$A$19)=INT('Data Sheet'!$B$19),
        --(INT('Data Sheet'!$A$19) &amp; "." &amp; BO340),
        IF(AND((--(INT('Data Sheet'!$A$19) &amp; "." &amp; BO340)&gt;=--('Data Sheet'!$A$19)), (--(INT('Data Sheet'!$A$19) &amp; "." &amp; BO340)&lt;=--('Data Sheet'!$B$19))),
            --(INT('Data Sheet'!$A$19) &amp; "." &amp; BO340),
            --(INT('Data Sheet'!$B$19) &amp; "." &amp; BO340)
        )
    ),
    IF(BN340&lt;&gt;"",
        IF(INT('Data Sheet'!$A$19)=INT('Data Sheet'!$B$19),
            --(INT('Data Sheet'!$A$19) &amp; "." &amp; LEFT(BN340,3)),
            IF(AND((--(INT('Data Sheet'!$A$19) &amp; "." &amp; LEFT(BN340,3))&gt;=--('Data Sheet'!$A$19)), (--(INT('Data Sheet'!$A$19) &amp; "." &amp; LEFT(BN340,3))&lt;=--('Data Sheet'!$B$19))),
                --(INT('Data Sheet'!$A$19) &amp; "." &amp; LEFT(BN340,3)),
                --(INT('Data Sheet'!$B$19) &amp; "." &amp; LEFT(BN340,3))
            )
        ),
        "OK"
    )
)</f>
        <v>OK</v>
      </c>
      <c r="O340" s="23" t="str">
        <f>IF(BP340&lt;&gt;"",
    IF(INT('Data Sheet'!$A$19)=INT('Data Sheet'!$B$19),
        --(INT('Data Sheet'!$A$19) &amp; "." &amp; BP340),
        IF(AND((--(INT('Data Sheet'!$A$19) &amp; "." &amp; BP340)&gt;=--('Data Sheet'!$A$19)), (--(INT('Data Sheet'!$A$19) &amp; "." &amp; BP340)&lt;=--('Data Sheet'!$B$19))),
            --(INT('Data Sheet'!$A$19) &amp; "." &amp; BP340),
            --(INT('Data Sheet'!$B$19) &amp; "." &amp; BP340)
        )
    ),
    IF(BN340&lt;&gt;"",
        IF(INT('Data Sheet'!$A$19)=INT('Data Sheet'!$B$19),
            --(INT('Data Sheet'!$A$19) &amp; "." &amp; RIGHT(BN340,3)),
            IF(AND((--(INT('Data Sheet'!$A$19) &amp; "." &amp; RIGHT(BN340,3))&gt;=--('Data Sheet'!$A$19)), (--(INT('Data Sheet'!$A$19) &amp; "." &amp; RIGHT(BN340,3))&lt;=--('Data Sheet'!$B$19))),
                --(INT('Data Sheet'!$A$19) &amp; "." &amp; RIGHT(BN340,3)),
                --(INT('Data Sheet'!$B$19) &amp; "." &amp; RIGHT(BN340,3))
            )
        ),
        "OK"
    )
)</f>
        <v>OK</v>
      </c>
      <c r="P340" s="23" t="str">
        <f>IF(BR340&lt;&gt;"",
    IF(INT('Data Sheet'!$A$19)=INT('Data Sheet'!$B$15),
        --(INT('Data Sheet'!$A$15) &amp; "." &amp; BR340),
        IF(AND((--(INT('Data Sheet'!$A$15) &amp; "." &amp; BR340)&gt;=--('Data Sheet'!$A$15)), (--(INT('Data Sheet'!$A$15) &amp; "." &amp; BR340)&lt;=--('Data Sheet'!$B$15))),
            --(INT('Data Sheet'!$A$15) &amp; "." &amp; BR340),
            --(INT('Data Sheet'!$B$15) &amp; "." &amp; BR340)
        )
    ),
    IF(BQ340&lt;&gt;"",
        IF(INT('Data Sheet'!$A$15)=INT('Data Sheet'!$B$15),
            --(INT('Data Sheet'!$A$15) &amp; "." &amp; LEFT(BQ340,3)),
            IF(AND((--(INT('Data Sheet'!$A$15) &amp; "." &amp; LEFT(BQ340,3))&gt;=--('Data Sheet'!$A$15)), (--(INT('Data Sheet'!$A$15) &amp; "." &amp; LEFT(BQ340,3))&lt;=--('Data Sheet'!$B$15))),
                --(INT('Data Sheet'!$A$15) &amp; "." &amp; LEFT(BQ340,3)),
                --(INT('Data Sheet'!$B$15) &amp; "." &amp; LEFT(BQ340,3))
            )
        ),
        "OK"
    )
)</f>
        <v>OK</v>
      </c>
      <c r="Q340" s="23" t="str">
        <f>IF(BS340&lt;&gt;"",
    IF(INT('Data Sheet'!$A$19)=INT('Data Sheet'!$B$15),
        --(INT('Data Sheet'!$A$15) &amp; "." &amp; BS340),
        IF(AND((--(INT('Data Sheet'!$A$15) &amp; "." &amp; BS340)&gt;=--('Data Sheet'!$A$15)), (--(INT('Data Sheet'!$A$15) &amp; "." &amp; BS340)&lt;=--('Data Sheet'!$B$15))),
            --(INT('Data Sheet'!$A$15) &amp; "." &amp; BS340),
            --(INT('Data Sheet'!$B$15) &amp; "." &amp; BS340)
        )
    ),
    IF(BQ340&lt;&gt;"",
        IF(INT('Data Sheet'!$A$15)=INT('Data Sheet'!$B$15),
            --(INT('Data Sheet'!$A$15) &amp; "." &amp; RIGHT(BQ340,3)),
            IF(AND((--(INT('Data Sheet'!$A$15) &amp; "." &amp; RIGHT(BQ340,3))&gt;=--('Data Sheet'!$A$15)), (--(INT('Data Sheet'!$A$15) &amp; "." &amp; RIGHT(BQ340,3))&lt;=--('Data Sheet'!$B$15))),
                --(INT('Data Sheet'!$A$15) &amp; "." &amp; RIGHT(BQ340,3)),
                --(INT('Data Sheet'!$B$15) &amp; "." &amp; RIGHT(BQ340,3))
            )
        ),
        "OK"
    )
)</f>
        <v>OK</v>
      </c>
      <c r="R340" s="19"/>
      <c r="S340" s="19"/>
      <c r="T340" s="19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1"/>
      <c r="AU340" s="21"/>
      <c r="AV340" s="21"/>
      <c r="AW340" s="22"/>
      <c r="AX340" s="99"/>
      <c r="AY340" s="20"/>
      <c r="AZ340" s="20"/>
      <c r="BA340" s="22"/>
      <c r="BB340">
        <v>332</v>
      </c>
      <c r="BC340" s="80"/>
      <c r="BD340" s="80"/>
      <c r="BE340" s="80"/>
      <c r="BF340" s="80"/>
      <c r="BG340" s="32" t="str">
        <f t="shared" si="59"/>
        <v/>
      </c>
      <c r="BH340" s="78">
        <f t="shared" si="57"/>
        <v>0</v>
      </c>
      <c r="BI340" s="2">
        <f t="shared" si="60"/>
        <v>0</v>
      </c>
      <c r="BJ340" s="2">
        <f t="shared" si="61"/>
        <v>0</v>
      </c>
      <c r="BK340" s="2">
        <f t="shared" si="58"/>
        <v>0</v>
      </c>
    </row>
    <row r="341" spans="2:63" ht="15" customHeight="1" x14ac:dyDescent="0.25">
      <c r="B341" s="14">
        <v>333</v>
      </c>
      <c r="C341" s="95" t="str">
        <f t="shared" si="62"/>
        <v/>
      </c>
      <c r="D341" s="15" t="str">
        <f t="shared" si="56"/>
        <v>OK</v>
      </c>
      <c r="E341" s="16" t="e">
        <f>VLOOKUP('Data Sheet'!$B$8,'Data Sheet'!$I$2:$J$9,2,FALSE)</f>
        <v>#N/A</v>
      </c>
      <c r="F341" s="16" t="str">
        <f t="shared" si="63"/>
        <v/>
      </c>
      <c r="G341" s="103">
        <f t="shared" si="64"/>
        <v>0</v>
      </c>
      <c r="H341" s="17" t="s">
        <v>26</v>
      </c>
      <c r="I341" s="17" t="s">
        <v>26</v>
      </c>
      <c r="J341" s="17" t="str">
        <f>IF('Data Sheet'!$B$9="NC-50","N/A","OK")</f>
        <v>OK</v>
      </c>
      <c r="K341" s="17" t="str">
        <f>IF('Data Sheet'!$B$9="NC-50","N/A","OK")</f>
        <v>OK</v>
      </c>
      <c r="L341" s="17" t="str">
        <f t="shared" si="65"/>
        <v>OK</v>
      </c>
      <c r="M341" s="17" t="str">
        <f t="shared" si="66"/>
        <v>OK</v>
      </c>
      <c r="N341" s="18" t="str">
        <f>IF(BO341&lt;&gt;"",
    IF(INT('Data Sheet'!$A$19)=INT('Data Sheet'!$B$19),
        --(INT('Data Sheet'!$A$19) &amp; "." &amp; BO341),
        IF(AND((--(INT('Data Sheet'!$A$19) &amp; "." &amp; BO341)&gt;=--('Data Sheet'!$A$19)), (--(INT('Data Sheet'!$A$19) &amp; "." &amp; BO341)&lt;=--('Data Sheet'!$B$19))),
            --(INT('Data Sheet'!$A$19) &amp; "." &amp; BO341),
            --(INT('Data Sheet'!$B$19) &amp; "." &amp; BO341)
        )
    ),
    IF(BN341&lt;&gt;"",
        IF(INT('Data Sheet'!$A$19)=INT('Data Sheet'!$B$19),
            --(INT('Data Sheet'!$A$19) &amp; "." &amp; LEFT(BN341,3)),
            IF(AND((--(INT('Data Sheet'!$A$19) &amp; "." &amp; LEFT(BN341,3))&gt;=--('Data Sheet'!$A$19)), (--(INT('Data Sheet'!$A$19) &amp; "." &amp; LEFT(BN341,3))&lt;=--('Data Sheet'!$B$19))),
                --(INT('Data Sheet'!$A$19) &amp; "." &amp; LEFT(BN341,3)),
                --(INT('Data Sheet'!$B$19) &amp; "." &amp; LEFT(BN341,3))
            )
        ),
        "OK"
    )
)</f>
        <v>OK</v>
      </c>
      <c r="O341" s="23" t="str">
        <f>IF(BP341&lt;&gt;"",
    IF(INT('Data Sheet'!$A$19)=INT('Data Sheet'!$B$19),
        --(INT('Data Sheet'!$A$19) &amp; "." &amp; BP341),
        IF(AND((--(INT('Data Sheet'!$A$19) &amp; "." &amp; BP341)&gt;=--('Data Sheet'!$A$19)), (--(INT('Data Sheet'!$A$19) &amp; "." &amp; BP341)&lt;=--('Data Sheet'!$B$19))),
            --(INT('Data Sheet'!$A$19) &amp; "." &amp; BP341),
            --(INT('Data Sheet'!$B$19) &amp; "." &amp; BP341)
        )
    ),
    IF(BN341&lt;&gt;"",
        IF(INT('Data Sheet'!$A$19)=INT('Data Sheet'!$B$19),
            --(INT('Data Sheet'!$A$19) &amp; "." &amp; RIGHT(BN341,3)),
            IF(AND((--(INT('Data Sheet'!$A$19) &amp; "." &amp; RIGHT(BN341,3))&gt;=--('Data Sheet'!$A$19)), (--(INT('Data Sheet'!$A$19) &amp; "." &amp; RIGHT(BN341,3))&lt;=--('Data Sheet'!$B$19))),
                --(INT('Data Sheet'!$A$19) &amp; "." &amp; RIGHT(BN341,3)),
                --(INT('Data Sheet'!$B$19) &amp; "." &amp; RIGHT(BN341,3))
            )
        ),
        "OK"
    )
)</f>
        <v>OK</v>
      </c>
      <c r="P341" s="23" t="str">
        <f>IF(BR341&lt;&gt;"",
    IF(INT('Data Sheet'!$A$19)=INT('Data Sheet'!$B$15),
        --(INT('Data Sheet'!$A$15) &amp; "." &amp; BR341),
        IF(AND((--(INT('Data Sheet'!$A$15) &amp; "." &amp; BR341)&gt;=--('Data Sheet'!$A$15)), (--(INT('Data Sheet'!$A$15) &amp; "." &amp; BR341)&lt;=--('Data Sheet'!$B$15))),
            --(INT('Data Sheet'!$A$15) &amp; "." &amp; BR341),
            --(INT('Data Sheet'!$B$15) &amp; "." &amp; BR341)
        )
    ),
    IF(BQ341&lt;&gt;"",
        IF(INT('Data Sheet'!$A$15)=INT('Data Sheet'!$B$15),
            --(INT('Data Sheet'!$A$15) &amp; "." &amp; LEFT(BQ341,3)),
            IF(AND((--(INT('Data Sheet'!$A$15) &amp; "." &amp; LEFT(BQ341,3))&gt;=--('Data Sheet'!$A$15)), (--(INT('Data Sheet'!$A$15) &amp; "." &amp; LEFT(BQ341,3))&lt;=--('Data Sheet'!$B$15))),
                --(INT('Data Sheet'!$A$15) &amp; "." &amp; LEFT(BQ341,3)),
                --(INT('Data Sheet'!$B$15) &amp; "." &amp; LEFT(BQ341,3))
            )
        ),
        "OK"
    )
)</f>
        <v>OK</v>
      </c>
      <c r="Q341" s="23" t="str">
        <f>IF(BS341&lt;&gt;"",
    IF(INT('Data Sheet'!$A$19)=INT('Data Sheet'!$B$15),
        --(INT('Data Sheet'!$A$15) &amp; "." &amp; BS341),
        IF(AND((--(INT('Data Sheet'!$A$15) &amp; "." &amp; BS341)&gt;=--('Data Sheet'!$A$15)), (--(INT('Data Sheet'!$A$15) &amp; "." &amp; BS341)&lt;=--('Data Sheet'!$B$15))),
            --(INT('Data Sheet'!$A$15) &amp; "." &amp; BS341),
            --(INT('Data Sheet'!$B$15) &amp; "." &amp; BS341)
        )
    ),
    IF(BQ341&lt;&gt;"",
        IF(INT('Data Sheet'!$A$15)=INT('Data Sheet'!$B$15),
            --(INT('Data Sheet'!$A$15) &amp; "." &amp; RIGHT(BQ341,3)),
            IF(AND((--(INT('Data Sheet'!$A$15) &amp; "." &amp; RIGHT(BQ341,3))&gt;=--('Data Sheet'!$A$15)), (--(INT('Data Sheet'!$A$15) &amp; "." &amp; RIGHT(BQ341,3))&lt;=--('Data Sheet'!$B$15))),
                --(INT('Data Sheet'!$A$15) &amp; "." &amp; RIGHT(BQ341,3)),
                --(INT('Data Sheet'!$B$15) &amp; "." &amp; RIGHT(BQ341,3))
            )
        ),
        "OK"
    )
)</f>
        <v>OK</v>
      </c>
      <c r="R341" s="19"/>
      <c r="S341" s="19"/>
      <c r="T341" s="19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1"/>
      <c r="AU341" s="21"/>
      <c r="AV341" s="21"/>
      <c r="AW341" s="22"/>
      <c r="AX341" s="99"/>
      <c r="AY341" s="20"/>
      <c r="AZ341" s="20"/>
      <c r="BA341" s="22"/>
      <c r="BB341">
        <v>333</v>
      </c>
      <c r="BC341" s="80"/>
      <c r="BD341" s="80"/>
      <c r="BE341" s="80"/>
      <c r="BF341" s="80"/>
      <c r="BG341" s="32" t="str">
        <f t="shared" si="59"/>
        <v/>
      </c>
      <c r="BH341" s="78">
        <f t="shared" si="57"/>
        <v>0</v>
      </c>
      <c r="BI341" s="2">
        <f t="shared" si="60"/>
        <v>0</v>
      </c>
      <c r="BJ341" s="2">
        <f t="shared" si="61"/>
        <v>0</v>
      </c>
      <c r="BK341" s="2">
        <f t="shared" si="58"/>
        <v>0</v>
      </c>
    </row>
    <row r="342" spans="2:63" ht="15" customHeight="1" x14ac:dyDescent="0.25">
      <c r="B342" s="14">
        <v>334</v>
      </c>
      <c r="C342" s="95" t="str">
        <f t="shared" si="62"/>
        <v/>
      </c>
      <c r="D342" s="15" t="str">
        <f t="shared" si="56"/>
        <v>OK</v>
      </c>
      <c r="E342" s="16" t="e">
        <f>VLOOKUP('Data Sheet'!$B$8,'Data Sheet'!$I$2:$J$9,2,FALSE)</f>
        <v>#N/A</v>
      </c>
      <c r="F342" s="16" t="str">
        <f t="shared" si="63"/>
        <v/>
      </c>
      <c r="G342" s="103">
        <f t="shared" si="64"/>
        <v>0</v>
      </c>
      <c r="H342" s="17" t="s">
        <v>26</v>
      </c>
      <c r="I342" s="17" t="s">
        <v>26</v>
      </c>
      <c r="J342" s="17" t="str">
        <f>IF('Data Sheet'!$B$9="NC-50","N/A","OK")</f>
        <v>OK</v>
      </c>
      <c r="K342" s="17" t="str">
        <f>IF('Data Sheet'!$B$9="NC-50","N/A","OK")</f>
        <v>OK</v>
      </c>
      <c r="L342" s="17" t="str">
        <f t="shared" si="65"/>
        <v>OK</v>
      </c>
      <c r="M342" s="17" t="str">
        <f t="shared" si="66"/>
        <v>OK</v>
      </c>
      <c r="N342" s="18" t="str">
        <f>IF(BO342&lt;&gt;"",
    IF(INT('Data Sheet'!$A$19)=INT('Data Sheet'!$B$19),
        --(INT('Data Sheet'!$A$19) &amp; "." &amp; BO342),
        IF(AND((--(INT('Data Sheet'!$A$19) &amp; "." &amp; BO342)&gt;=--('Data Sheet'!$A$19)), (--(INT('Data Sheet'!$A$19) &amp; "." &amp; BO342)&lt;=--('Data Sheet'!$B$19))),
            --(INT('Data Sheet'!$A$19) &amp; "." &amp; BO342),
            --(INT('Data Sheet'!$B$19) &amp; "." &amp; BO342)
        )
    ),
    IF(BN342&lt;&gt;"",
        IF(INT('Data Sheet'!$A$19)=INT('Data Sheet'!$B$19),
            --(INT('Data Sheet'!$A$19) &amp; "." &amp; LEFT(BN342,3)),
            IF(AND((--(INT('Data Sheet'!$A$19) &amp; "." &amp; LEFT(BN342,3))&gt;=--('Data Sheet'!$A$19)), (--(INT('Data Sheet'!$A$19) &amp; "." &amp; LEFT(BN342,3))&lt;=--('Data Sheet'!$B$19))),
                --(INT('Data Sheet'!$A$19) &amp; "." &amp; LEFT(BN342,3)),
                --(INT('Data Sheet'!$B$19) &amp; "." &amp; LEFT(BN342,3))
            )
        ),
        "OK"
    )
)</f>
        <v>OK</v>
      </c>
      <c r="O342" s="23" t="str">
        <f>IF(BP342&lt;&gt;"",
    IF(INT('Data Sheet'!$A$19)=INT('Data Sheet'!$B$19),
        --(INT('Data Sheet'!$A$19) &amp; "." &amp; BP342),
        IF(AND((--(INT('Data Sheet'!$A$19) &amp; "." &amp; BP342)&gt;=--('Data Sheet'!$A$19)), (--(INT('Data Sheet'!$A$19) &amp; "." &amp; BP342)&lt;=--('Data Sheet'!$B$19))),
            --(INT('Data Sheet'!$A$19) &amp; "." &amp; BP342),
            --(INT('Data Sheet'!$B$19) &amp; "." &amp; BP342)
        )
    ),
    IF(BN342&lt;&gt;"",
        IF(INT('Data Sheet'!$A$19)=INT('Data Sheet'!$B$19),
            --(INT('Data Sheet'!$A$19) &amp; "." &amp; RIGHT(BN342,3)),
            IF(AND((--(INT('Data Sheet'!$A$19) &amp; "." &amp; RIGHT(BN342,3))&gt;=--('Data Sheet'!$A$19)), (--(INT('Data Sheet'!$A$19) &amp; "." &amp; RIGHT(BN342,3))&lt;=--('Data Sheet'!$B$19))),
                --(INT('Data Sheet'!$A$19) &amp; "." &amp; RIGHT(BN342,3)),
                --(INT('Data Sheet'!$B$19) &amp; "." &amp; RIGHT(BN342,3))
            )
        ),
        "OK"
    )
)</f>
        <v>OK</v>
      </c>
      <c r="P342" s="23" t="str">
        <f>IF(BR342&lt;&gt;"",
    IF(INT('Data Sheet'!$A$19)=INT('Data Sheet'!$B$15),
        --(INT('Data Sheet'!$A$15) &amp; "." &amp; BR342),
        IF(AND((--(INT('Data Sheet'!$A$15) &amp; "." &amp; BR342)&gt;=--('Data Sheet'!$A$15)), (--(INT('Data Sheet'!$A$15) &amp; "." &amp; BR342)&lt;=--('Data Sheet'!$B$15))),
            --(INT('Data Sheet'!$A$15) &amp; "." &amp; BR342),
            --(INT('Data Sheet'!$B$15) &amp; "." &amp; BR342)
        )
    ),
    IF(BQ342&lt;&gt;"",
        IF(INT('Data Sheet'!$A$15)=INT('Data Sheet'!$B$15),
            --(INT('Data Sheet'!$A$15) &amp; "." &amp; LEFT(BQ342,3)),
            IF(AND((--(INT('Data Sheet'!$A$15) &amp; "." &amp; LEFT(BQ342,3))&gt;=--('Data Sheet'!$A$15)), (--(INT('Data Sheet'!$A$15) &amp; "." &amp; LEFT(BQ342,3))&lt;=--('Data Sheet'!$B$15))),
                --(INT('Data Sheet'!$A$15) &amp; "." &amp; LEFT(BQ342,3)),
                --(INT('Data Sheet'!$B$15) &amp; "." &amp; LEFT(BQ342,3))
            )
        ),
        "OK"
    )
)</f>
        <v>OK</v>
      </c>
      <c r="Q342" s="23" t="str">
        <f>IF(BS342&lt;&gt;"",
    IF(INT('Data Sheet'!$A$19)=INT('Data Sheet'!$B$15),
        --(INT('Data Sheet'!$A$15) &amp; "." &amp; BS342),
        IF(AND((--(INT('Data Sheet'!$A$15) &amp; "." &amp; BS342)&gt;=--('Data Sheet'!$A$15)), (--(INT('Data Sheet'!$A$15) &amp; "." &amp; BS342)&lt;=--('Data Sheet'!$B$15))),
            --(INT('Data Sheet'!$A$15) &amp; "." &amp; BS342),
            --(INT('Data Sheet'!$B$15) &amp; "." &amp; BS342)
        )
    ),
    IF(BQ342&lt;&gt;"",
        IF(INT('Data Sheet'!$A$15)=INT('Data Sheet'!$B$15),
            --(INT('Data Sheet'!$A$15) &amp; "." &amp; RIGHT(BQ342,3)),
            IF(AND((--(INT('Data Sheet'!$A$15) &amp; "." &amp; RIGHT(BQ342,3))&gt;=--('Data Sheet'!$A$15)), (--(INT('Data Sheet'!$A$15) &amp; "." &amp; RIGHT(BQ342,3))&lt;=--('Data Sheet'!$B$15))),
                --(INT('Data Sheet'!$A$15) &amp; "." &amp; RIGHT(BQ342,3)),
                --(INT('Data Sheet'!$B$15) &amp; "." &amp; RIGHT(BQ342,3))
            )
        ),
        "OK"
    )
)</f>
        <v>OK</v>
      </c>
      <c r="R342" s="19"/>
      <c r="S342" s="19"/>
      <c r="T342" s="19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1"/>
      <c r="AU342" s="21"/>
      <c r="AV342" s="21"/>
      <c r="AW342" s="22"/>
      <c r="AX342" s="99"/>
      <c r="AY342" s="20"/>
      <c r="AZ342" s="20"/>
      <c r="BA342" s="22"/>
      <c r="BB342">
        <v>334</v>
      </c>
      <c r="BC342" s="80"/>
      <c r="BD342" s="80"/>
      <c r="BE342" s="80"/>
      <c r="BF342" s="80"/>
      <c r="BG342" s="32" t="str">
        <f t="shared" si="59"/>
        <v/>
      </c>
      <c r="BH342" s="78">
        <f t="shared" si="57"/>
        <v>0</v>
      </c>
      <c r="BI342" s="2">
        <f t="shared" si="60"/>
        <v>0</v>
      </c>
      <c r="BJ342" s="2">
        <f t="shared" si="61"/>
        <v>0</v>
      </c>
      <c r="BK342" s="2">
        <f t="shared" si="58"/>
        <v>0</v>
      </c>
    </row>
    <row r="343" spans="2:63" ht="15" customHeight="1" x14ac:dyDescent="0.25">
      <c r="B343" s="14">
        <v>335</v>
      </c>
      <c r="C343" s="95" t="str">
        <f t="shared" si="62"/>
        <v/>
      </c>
      <c r="D343" s="15" t="str">
        <f t="shared" si="56"/>
        <v>OK</v>
      </c>
      <c r="E343" s="16" t="e">
        <f>VLOOKUP('Data Sheet'!$B$8,'Data Sheet'!$I$2:$J$9,2,FALSE)</f>
        <v>#N/A</v>
      </c>
      <c r="F343" s="16" t="str">
        <f t="shared" si="63"/>
        <v/>
      </c>
      <c r="G343" s="103">
        <f t="shared" si="64"/>
        <v>0</v>
      </c>
      <c r="H343" s="17" t="s">
        <v>26</v>
      </c>
      <c r="I343" s="17" t="s">
        <v>26</v>
      </c>
      <c r="J343" s="17" t="str">
        <f>IF('Data Sheet'!$B$9="NC-50","N/A","OK")</f>
        <v>OK</v>
      </c>
      <c r="K343" s="17" t="str">
        <f>IF('Data Sheet'!$B$9="NC-50","N/A","OK")</f>
        <v>OK</v>
      </c>
      <c r="L343" s="17" t="str">
        <f t="shared" si="65"/>
        <v>OK</v>
      </c>
      <c r="M343" s="17" t="str">
        <f t="shared" si="66"/>
        <v>OK</v>
      </c>
      <c r="N343" s="18" t="str">
        <f>IF(BO343&lt;&gt;"",
    IF(INT('Data Sheet'!$A$19)=INT('Data Sheet'!$B$19),
        --(INT('Data Sheet'!$A$19) &amp; "." &amp; BO343),
        IF(AND((--(INT('Data Sheet'!$A$19) &amp; "." &amp; BO343)&gt;=--('Data Sheet'!$A$19)), (--(INT('Data Sheet'!$A$19) &amp; "." &amp; BO343)&lt;=--('Data Sheet'!$B$19))),
            --(INT('Data Sheet'!$A$19) &amp; "." &amp; BO343),
            --(INT('Data Sheet'!$B$19) &amp; "." &amp; BO343)
        )
    ),
    IF(BN343&lt;&gt;"",
        IF(INT('Data Sheet'!$A$19)=INT('Data Sheet'!$B$19),
            --(INT('Data Sheet'!$A$19) &amp; "." &amp; LEFT(BN343,3)),
            IF(AND((--(INT('Data Sheet'!$A$19) &amp; "." &amp; LEFT(BN343,3))&gt;=--('Data Sheet'!$A$19)), (--(INT('Data Sheet'!$A$19) &amp; "." &amp; LEFT(BN343,3))&lt;=--('Data Sheet'!$B$19))),
                --(INT('Data Sheet'!$A$19) &amp; "." &amp; LEFT(BN343,3)),
                --(INT('Data Sheet'!$B$19) &amp; "." &amp; LEFT(BN343,3))
            )
        ),
        "OK"
    )
)</f>
        <v>OK</v>
      </c>
      <c r="O343" s="23" t="str">
        <f>IF(BP343&lt;&gt;"",
    IF(INT('Data Sheet'!$A$19)=INT('Data Sheet'!$B$19),
        --(INT('Data Sheet'!$A$19) &amp; "." &amp; BP343),
        IF(AND((--(INT('Data Sheet'!$A$19) &amp; "." &amp; BP343)&gt;=--('Data Sheet'!$A$19)), (--(INT('Data Sheet'!$A$19) &amp; "." &amp; BP343)&lt;=--('Data Sheet'!$B$19))),
            --(INT('Data Sheet'!$A$19) &amp; "." &amp; BP343),
            --(INT('Data Sheet'!$B$19) &amp; "." &amp; BP343)
        )
    ),
    IF(BN343&lt;&gt;"",
        IF(INT('Data Sheet'!$A$19)=INT('Data Sheet'!$B$19),
            --(INT('Data Sheet'!$A$19) &amp; "." &amp; RIGHT(BN343,3)),
            IF(AND((--(INT('Data Sheet'!$A$19) &amp; "." &amp; RIGHT(BN343,3))&gt;=--('Data Sheet'!$A$19)), (--(INT('Data Sheet'!$A$19) &amp; "." &amp; RIGHT(BN343,3))&lt;=--('Data Sheet'!$B$19))),
                --(INT('Data Sheet'!$A$19) &amp; "." &amp; RIGHT(BN343,3)),
                --(INT('Data Sheet'!$B$19) &amp; "." &amp; RIGHT(BN343,3))
            )
        ),
        "OK"
    )
)</f>
        <v>OK</v>
      </c>
      <c r="P343" s="23" t="str">
        <f>IF(BR343&lt;&gt;"",
    IF(INT('Data Sheet'!$A$19)=INT('Data Sheet'!$B$15),
        --(INT('Data Sheet'!$A$15) &amp; "." &amp; BR343),
        IF(AND((--(INT('Data Sheet'!$A$15) &amp; "." &amp; BR343)&gt;=--('Data Sheet'!$A$15)), (--(INT('Data Sheet'!$A$15) &amp; "." &amp; BR343)&lt;=--('Data Sheet'!$B$15))),
            --(INT('Data Sheet'!$A$15) &amp; "." &amp; BR343),
            --(INT('Data Sheet'!$B$15) &amp; "." &amp; BR343)
        )
    ),
    IF(BQ343&lt;&gt;"",
        IF(INT('Data Sheet'!$A$15)=INT('Data Sheet'!$B$15),
            --(INT('Data Sheet'!$A$15) &amp; "." &amp; LEFT(BQ343,3)),
            IF(AND((--(INT('Data Sheet'!$A$15) &amp; "." &amp; LEFT(BQ343,3))&gt;=--('Data Sheet'!$A$15)), (--(INT('Data Sheet'!$A$15) &amp; "." &amp; LEFT(BQ343,3))&lt;=--('Data Sheet'!$B$15))),
                --(INT('Data Sheet'!$A$15) &amp; "." &amp; LEFT(BQ343,3)),
                --(INT('Data Sheet'!$B$15) &amp; "." &amp; LEFT(BQ343,3))
            )
        ),
        "OK"
    )
)</f>
        <v>OK</v>
      </c>
      <c r="Q343" s="23" t="str">
        <f>IF(BS343&lt;&gt;"",
    IF(INT('Data Sheet'!$A$19)=INT('Data Sheet'!$B$15),
        --(INT('Data Sheet'!$A$15) &amp; "." &amp; BS343),
        IF(AND((--(INT('Data Sheet'!$A$15) &amp; "." &amp; BS343)&gt;=--('Data Sheet'!$A$15)), (--(INT('Data Sheet'!$A$15) &amp; "." &amp; BS343)&lt;=--('Data Sheet'!$B$15))),
            --(INT('Data Sheet'!$A$15) &amp; "." &amp; BS343),
            --(INT('Data Sheet'!$B$15) &amp; "." &amp; BS343)
        )
    ),
    IF(BQ343&lt;&gt;"",
        IF(INT('Data Sheet'!$A$15)=INT('Data Sheet'!$B$15),
            --(INT('Data Sheet'!$A$15) &amp; "." &amp; RIGHT(BQ343,3)),
            IF(AND((--(INT('Data Sheet'!$A$15) &amp; "." &amp; RIGHT(BQ343,3))&gt;=--('Data Sheet'!$A$15)), (--(INT('Data Sheet'!$A$15) &amp; "." &amp; RIGHT(BQ343,3))&lt;=--('Data Sheet'!$B$15))),
                --(INT('Data Sheet'!$A$15) &amp; "." &amp; RIGHT(BQ343,3)),
                --(INT('Data Sheet'!$B$15) &amp; "." &amp; RIGHT(BQ343,3))
            )
        ),
        "OK"
    )
)</f>
        <v>OK</v>
      </c>
      <c r="R343" s="19"/>
      <c r="S343" s="19"/>
      <c r="T343" s="19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1"/>
      <c r="AU343" s="21"/>
      <c r="AV343" s="21"/>
      <c r="AW343" s="22"/>
      <c r="AX343" s="99"/>
      <c r="AY343" s="20"/>
      <c r="AZ343" s="20"/>
      <c r="BA343" s="22"/>
      <c r="BB343">
        <v>335</v>
      </c>
      <c r="BC343" s="80"/>
      <c r="BD343" s="80"/>
      <c r="BE343" s="80"/>
      <c r="BF343" s="80"/>
      <c r="BG343" s="32" t="str">
        <f t="shared" si="59"/>
        <v/>
      </c>
      <c r="BH343" s="78">
        <f t="shared" si="57"/>
        <v>0</v>
      </c>
      <c r="BI343" s="2">
        <f t="shared" si="60"/>
        <v>0</v>
      </c>
      <c r="BJ343" s="2">
        <f t="shared" si="61"/>
        <v>0</v>
      </c>
      <c r="BK343" s="2">
        <f t="shared" si="58"/>
        <v>0</v>
      </c>
    </row>
    <row r="344" spans="2:63" ht="15" customHeight="1" x14ac:dyDescent="0.25">
      <c r="B344" s="14">
        <v>336</v>
      </c>
      <c r="C344" s="95" t="str">
        <f t="shared" si="62"/>
        <v/>
      </c>
      <c r="D344" s="15" t="str">
        <f t="shared" si="56"/>
        <v>OK</v>
      </c>
      <c r="E344" s="16" t="e">
        <f>VLOOKUP('Data Sheet'!$B$8,'Data Sheet'!$I$2:$J$9,2,FALSE)</f>
        <v>#N/A</v>
      </c>
      <c r="F344" s="16" t="str">
        <f t="shared" si="63"/>
        <v/>
      </c>
      <c r="G344" s="103">
        <f t="shared" si="64"/>
        <v>0</v>
      </c>
      <c r="H344" s="17" t="s">
        <v>26</v>
      </c>
      <c r="I344" s="17" t="s">
        <v>26</v>
      </c>
      <c r="J344" s="17" t="str">
        <f>IF('Data Sheet'!$B$9="NC-50","N/A","OK")</f>
        <v>OK</v>
      </c>
      <c r="K344" s="17" t="str">
        <f>IF('Data Sheet'!$B$9="NC-50","N/A","OK")</f>
        <v>OK</v>
      </c>
      <c r="L344" s="17" t="str">
        <f t="shared" si="65"/>
        <v>OK</v>
      </c>
      <c r="M344" s="17" t="str">
        <f t="shared" si="66"/>
        <v>OK</v>
      </c>
      <c r="N344" s="18" t="str">
        <f>IF(BO344&lt;&gt;"",
    IF(INT('Data Sheet'!$A$19)=INT('Data Sheet'!$B$19),
        --(INT('Data Sheet'!$A$19) &amp; "." &amp; BO344),
        IF(AND((--(INT('Data Sheet'!$A$19) &amp; "." &amp; BO344)&gt;=--('Data Sheet'!$A$19)), (--(INT('Data Sheet'!$A$19) &amp; "." &amp; BO344)&lt;=--('Data Sheet'!$B$19))),
            --(INT('Data Sheet'!$A$19) &amp; "." &amp; BO344),
            --(INT('Data Sheet'!$B$19) &amp; "." &amp; BO344)
        )
    ),
    IF(BN344&lt;&gt;"",
        IF(INT('Data Sheet'!$A$19)=INT('Data Sheet'!$B$19),
            --(INT('Data Sheet'!$A$19) &amp; "." &amp; LEFT(BN344,3)),
            IF(AND((--(INT('Data Sheet'!$A$19) &amp; "." &amp; LEFT(BN344,3))&gt;=--('Data Sheet'!$A$19)), (--(INT('Data Sheet'!$A$19) &amp; "." &amp; LEFT(BN344,3))&lt;=--('Data Sheet'!$B$19))),
                --(INT('Data Sheet'!$A$19) &amp; "." &amp; LEFT(BN344,3)),
                --(INT('Data Sheet'!$B$19) &amp; "." &amp; LEFT(BN344,3))
            )
        ),
        "OK"
    )
)</f>
        <v>OK</v>
      </c>
      <c r="O344" s="23" t="str">
        <f>IF(BP344&lt;&gt;"",
    IF(INT('Data Sheet'!$A$19)=INT('Data Sheet'!$B$19),
        --(INT('Data Sheet'!$A$19) &amp; "." &amp; BP344),
        IF(AND((--(INT('Data Sheet'!$A$19) &amp; "." &amp; BP344)&gt;=--('Data Sheet'!$A$19)), (--(INT('Data Sheet'!$A$19) &amp; "." &amp; BP344)&lt;=--('Data Sheet'!$B$19))),
            --(INT('Data Sheet'!$A$19) &amp; "." &amp; BP344),
            --(INT('Data Sheet'!$B$19) &amp; "." &amp; BP344)
        )
    ),
    IF(BN344&lt;&gt;"",
        IF(INT('Data Sheet'!$A$19)=INT('Data Sheet'!$B$19),
            --(INT('Data Sheet'!$A$19) &amp; "." &amp; RIGHT(BN344,3)),
            IF(AND((--(INT('Data Sheet'!$A$19) &amp; "." &amp; RIGHT(BN344,3))&gt;=--('Data Sheet'!$A$19)), (--(INT('Data Sheet'!$A$19) &amp; "." &amp; RIGHT(BN344,3))&lt;=--('Data Sheet'!$B$19))),
                --(INT('Data Sheet'!$A$19) &amp; "." &amp; RIGHT(BN344,3)),
                --(INT('Data Sheet'!$B$19) &amp; "." &amp; RIGHT(BN344,3))
            )
        ),
        "OK"
    )
)</f>
        <v>OK</v>
      </c>
      <c r="P344" s="23" t="str">
        <f>IF(BR344&lt;&gt;"",
    IF(INT('Data Sheet'!$A$19)=INT('Data Sheet'!$B$15),
        --(INT('Data Sheet'!$A$15) &amp; "." &amp; BR344),
        IF(AND((--(INT('Data Sheet'!$A$15) &amp; "." &amp; BR344)&gt;=--('Data Sheet'!$A$15)), (--(INT('Data Sheet'!$A$15) &amp; "." &amp; BR344)&lt;=--('Data Sheet'!$B$15))),
            --(INT('Data Sheet'!$A$15) &amp; "." &amp; BR344),
            --(INT('Data Sheet'!$B$15) &amp; "." &amp; BR344)
        )
    ),
    IF(BQ344&lt;&gt;"",
        IF(INT('Data Sheet'!$A$15)=INT('Data Sheet'!$B$15),
            --(INT('Data Sheet'!$A$15) &amp; "." &amp; LEFT(BQ344,3)),
            IF(AND((--(INT('Data Sheet'!$A$15) &amp; "." &amp; LEFT(BQ344,3))&gt;=--('Data Sheet'!$A$15)), (--(INT('Data Sheet'!$A$15) &amp; "." &amp; LEFT(BQ344,3))&lt;=--('Data Sheet'!$B$15))),
                --(INT('Data Sheet'!$A$15) &amp; "." &amp; LEFT(BQ344,3)),
                --(INT('Data Sheet'!$B$15) &amp; "." &amp; LEFT(BQ344,3))
            )
        ),
        "OK"
    )
)</f>
        <v>OK</v>
      </c>
      <c r="Q344" s="23" t="str">
        <f>IF(BS344&lt;&gt;"",
    IF(INT('Data Sheet'!$A$19)=INT('Data Sheet'!$B$15),
        --(INT('Data Sheet'!$A$15) &amp; "." &amp; BS344),
        IF(AND((--(INT('Data Sheet'!$A$15) &amp; "." &amp; BS344)&gt;=--('Data Sheet'!$A$15)), (--(INT('Data Sheet'!$A$15) &amp; "." &amp; BS344)&lt;=--('Data Sheet'!$B$15))),
            --(INT('Data Sheet'!$A$15) &amp; "." &amp; BS344),
            --(INT('Data Sheet'!$B$15) &amp; "." &amp; BS344)
        )
    ),
    IF(BQ344&lt;&gt;"",
        IF(INT('Data Sheet'!$A$15)=INT('Data Sheet'!$B$15),
            --(INT('Data Sheet'!$A$15) &amp; "." &amp; RIGHT(BQ344,3)),
            IF(AND((--(INT('Data Sheet'!$A$15) &amp; "." &amp; RIGHT(BQ344,3))&gt;=--('Data Sheet'!$A$15)), (--(INT('Data Sheet'!$A$15) &amp; "." &amp; RIGHT(BQ344,3))&lt;=--('Data Sheet'!$B$15))),
                --(INT('Data Sheet'!$A$15) &amp; "." &amp; RIGHT(BQ344,3)),
                --(INT('Data Sheet'!$B$15) &amp; "." &amp; RIGHT(BQ344,3))
            )
        ),
        "OK"
    )
)</f>
        <v>OK</v>
      </c>
      <c r="R344" s="19"/>
      <c r="S344" s="19"/>
      <c r="T344" s="19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1"/>
      <c r="AU344" s="21"/>
      <c r="AV344" s="21"/>
      <c r="AW344" s="22"/>
      <c r="AX344" s="99"/>
      <c r="AY344" s="20"/>
      <c r="AZ344" s="20"/>
      <c r="BA344" s="22"/>
      <c r="BB344">
        <v>336</v>
      </c>
      <c r="BC344" s="80"/>
      <c r="BD344" s="80"/>
      <c r="BE344" s="80"/>
      <c r="BF344" s="80"/>
      <c r="BG344" s="32" t="str">
        <f t="shared" si="59"/>
        <v/>
      </c>
      <c r="BH344" s="78">
        <f t="shared" si="57"/>
        <v>0</v>
      </c>
      <c r="BI344" s="2">
        <f t="shared" si="60"/>
        <v>0</v>
      </c>
      <c r="BJ344" s="2">
        <f t="shared" si="61"/>
        <v>0</v>
      </c>
      <c r="BK344" s="2">
        <f t="shared" si="58"/>
        <v>0</v>
      </c>
    </row>
    <row r="345" spans="2:63" ht="15" customHeight="1" x14ac:dyDescent="0.25">
      <c r="B345" s="14">
        <v>337</v>
      </c>
      <c r="C345" s="95" t="str">
        <f t="shared" si="62"/>
        <v/>
      </c>
      <c r="D345" s="15" t="str">
        <f t="shared" si="56"/>
        <v>OK</v>
      </c>
      <c r="E345" s="16" t="e">
        <f>VLOOKUP('Data Sheet'!$B$8,'Data Sheet'!$I$2:$J$9,2,FALSE)</f>
        <v>#N/A</v>
      </c>
      <c r="F345" s="16" t="str">
        <f t="shared" si="63"/>
        <v/>
      </c>
      <c r="G345" s="103">
        <f t="shared" si="64"/>
        <v>0</v>
      </c>
      <c r="H345" s="17" t="s">
        <v>26</v>
      </c>
      <c r="I345" s="17" t="s">
        <v>26</v>
      </c>
      <c r="J345" s="17" t="str">
        <f>IF('Data Sheet'!$B$9="NC-50","N/A","OK")</f>
        <v>OK</v>
      </c>
      <c r="K345" s="17" t="str">
        <f>IF('Data Sheet'!$B$9="NC-50","N/A","OK")</f>
        <v>OK</v>
      </c>
      <c r="L345" s="17" t="str">
        <f t="shared" si="65"/>
        <v>OK</v>
      </c>
      <c r="M345" s="17" t="str">
        <f t="shared" si="66"/>
        <v>OK</v>
      </c>
      <c r="N345" s="18" t="str">
        <f>IF(BO345&lt;&gt;"",
    IF(INT('Data Sheet'!$A$19)=INT('Data Sheet'!$B$19),
        --(INT('Data Sheet'!$A$19) &amp; "." &amp; BO345),
        IF(AND((--(INT('Data Sheet'!$A$19) &amp; "." &amp; BO345)&gt;=--('Data Sheet'!$A$19)), (--(INT('Data Sheet'!$A$19) &amp; "." &amp; BO345)&lt;=--('Data Sheet'!$B$19))),
            --(INT('Data Sheet'!$A$19) &amp; "." &amp; BO345),
            --(INT('Data Sheet'!$B$19) &amp; "." &amp; BO345)
        )
    ),
    IF(BN345&lt;&gt;"",
        IF(INT('Data Sheet'!$A$19)=INT('Data Sheet'!$B$19),
            --(INT('Data Sheet'!$A$19) &amp; "." &amp; LEFT(BN345,3)),
            IF(AND((--(INT('Data Sheet'!$A$19) &amp; "." &amp; LEFT(BN345,3))&gt;=--('Data Sheet'!$A$19)), (--(INT('Data Sheet'!$A$19) &amp; "." &amp; LEFT(BN345,3))&lt;=--('Data Sheet'!$B$19))),
                --(INT('Data Sheet'!$A$19) &amp; "." &amp; LEFT(BN345,3)),
                --(INT('Data Sheet'!$B$19) &amp; "." &amp; LEFT(BN345,3))
            )
        ),
        "OK"
    )
)</f>
        <v>OK</v>
      </c>
      <c r="O345" s="23" t="str">
        <f>IF(BP345&lt;&gt;"",
    IF(INT('Data Sheet'!$A$19)=INT('Data Sheet'!$B$19),
        --(INT('Data Sheet'!$A$19) &amp; "." &amp; BP345),
        IF(AND((--(INT('Data Sheet'!$A$19) &amp; "." &amp; BP345)&gt;=--('Data Sheet'!$A$19)), (--(INT('Data Sheet'!$A$19) &amp; "." &amp; BP345)&lt;=--('Data Sheet'!$B$19))),
            --(INT('Data Sheet'!$A$19) &amp; "." &amp; BP345),
            --(INT('Data Sheet'!$B$19) &amp; "." &amp; BP345)
        )
    ),
    IF(BN345&lt;&gt;"",
        IF(INT('Data Sheet'!$A$19)=INT('Data Sheet'!$B$19),
            --(INT('Data Sheet'!$A$19) &amp; "." &amp; RIGHT(BN345,3)),
            IF(AND((--(INT('Data Sheet'!$A$19) &amp; "." &amp; RIGHT(BN345,3))&gt;=--('Data Sheet'!$A$19)), (--(INT('Data Sheet'!$A$19) &amp; "." &amp; RIGHT(BN345,3))&lt;=--('Data Sheet'!$B$19))),
                --(INT('Data Sheet'!$A$19) &amp; "." &amp; RIGHT(BN345,3)),
                --(INT('Data Sheet'!$B$19) &amp; "." &amp; RIGHT(BN345,3))
            )
        ),
        "OK"
    )
)</f>
        <v>OK</v>
      </c>
      <c r="P345" s="23" t="str">
        <f>IF(BR345&lt;&gt;"",
    IF(INT('Data Sheet'!$A$19)=INT('Data Sheet'!$B$15),
        --(INT('Data Sheet'!$A$15) &amp; "." &amp; BR345),
        IF(AND((--(INT('Data Sheet'!$A$15) &amp; "." &amp; BR345)&gt;=--('Data Sheet'!$A$15)), (--(INT('Data Sheet'!$A$15) &amp; "." &amp; BR345)&lt;=--('Data Sheet'!$B$15))),
            --(INT('Data Sheet'!$A$15) &amp; "." &amp; BR345),
            --(INT('Data Sheet'!$B$15) &amp; "." &amp; BR345)
        )
    ),
    IF(BQ345&lt;&gt;"",
        IF(INT('Data Sheet'!$A$15)=INT('Data Sheet'!$B$15),
            --(INT('Data Sheet'!$A$15) &amp; "." &amp; LEFT(BQ345,3)),
            IF(AND((--(INT('Data Sheet'!$A$15) &amp; "." &amp; LEFT(BQ345,3))&gt;=--('Data Sheet'!$A$15)), (--(INT('Data Sheet'!$A$15) &amp; "." &amp; LEFT(BQ345,3))&lt;=--('Data Sheet'!$B$15))),
                --(INT('Data Sheet'!$A$15) &amp; "." &amp; LEFT(BQ345,3)),
                --(INT('Data Sheet'!$B$15) &amp; "." &amp; LEFT(BQ345,3))
            )
        ),
        "OK"
    )
)</f>
        <v>OK</v>
      </c>
      <c r="Q345" s="23" t="str">
        <f>IF(BS345&lt;&gt;"",
    IF(INT('Data Sheet'!$A$19)=INT('Data Sheet'!$B$15),
        --(INT('Data Sheet'!$A$15) &amp; "." &amp; BS345),
        IF(AND((--(INT('Data Sheet'!$A$15) &amp; "." &amp; BS345)&gt;=--('Data Sheet'!$A$15)), (--(INT('Data Sheet'!$A$15) &amp; "." &amp; BS345)&lt;=--('Data Sheet'!$B$15))),
            --(INT('Data Sheet'!$A$15) &amp; "." &amp; BS345),
            --(INT('Data Sheet'!$B$15) &amp; "." &amp; BS345)
        )
    ),
    IF(BQ345&lt;&gt;"",
        IF(INT('Data Sheet'!$A$15)=INT('Data Sheet'!$B$15),
            --(INT('Data Sheet'!$A$15) &amp; "." &amp; RIGHT(BQ345,3)),
            IF(AND((--(INT('Data Sheet'!$A$15) &amp; "." &amp; RIGHT(BQ345,3))&gt;=--('Data Sheet'!$A$15)), (--(INT('Data Sheet'!$A$15) &amp; "." &amp; RIGHT(BQ345,3))&lt;=--('Data Sheet'!$B$15))),
                --(INT('Data Sheet'!$A$15) &amp; "." &amp; RIGHT(BQ345,3)),
                --(INT('Data Sheet'!$B$15) &amp; "." &amp; RIGHT(BQ345,3))
            )
        ),
        "OK"
    )
)</f>
        <v>OK</v>
      </c>
      <c r="R345" s="19"/>
      <c r="S345" s="19"/>
      <c r="T345" s="19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1"/>
      <c r="AU345" s="21"/>
      <c r="AV345" s="21"/>
      <c r="AW345" s="22"/>
      <c r="AX345" s="99"/>
      <c r="AY345" s="20"/>
      <c r="AZ345" s="20"/>
      <c r="BA345" s="22"/>
      <c r="BB345">
        <v>337</v>
      </c>
      <c r="BC345" s="80"/>
      <c r="BD345" s="80"/>
      <c r="BE345" s="80"/>
      <c r="BF345" s="80"/>
      <c r="BG345" s="32" t="str">
        <f t="shared" si="59"/>
        <v/>
      </c>
      <c r="BH345" s="78">
        <f t="shared" si="57"/>
        <v>0</v>
      </c>
      <c r="BI345" s="2">
        <f t="shared" si="60"/>
        <v>0</v>
      </c>
      <c r="BJ345" s="2">
        <f t="shared" si="61"/>
        <v>0</v>
      </c>
      <c r="BK345" s="2">
        <f t="shared" si="58"/>
        <v>0</v>
      </c>
    </row>
    <row r="346" spans="2:63" ht="15" customHeight="1" x14ac:dyDescent="0.25">
      <c r="B346" s="14">
        <v>338</v>
      </c>
      <c r="C346" s="95" t="str">
        <f t="shared" si="62"/>
        <v/>
      </c>
      <c r="D346" s="15" t="str">
        <f t="shared" si="56"/>
        <v>OK</v>
      </c>
      <c r="E346" s="16" t="e">
        <f>VLOOKUP('Data Sheet'!$B$8,'Data Sheet'!$I$2:$J$9,2,FALSE)</f>
        <v>#N/A</v>
      </c>
      <c r="F346" s="16" t="str">
        <f t="shared" si="63"/>
        <v/>
      </c>
      <c r="G346" s="103">
        <f t="shared" si="64"/>
        <v>0</v>
      </c>
      <c r="H346" s="17" t="s">
        <v>26</v>
      </c>
      <c r="I346" s="17" t="s">
        <v>26</v>
      </c>
      <c r="J346" s="17" t="str">
        <f>IF('Data Sheet'!$B$9="NC-50","N/A","OK")</f>
        <v>OK</v>
      </c>
      <c r="K346" s="17" t="str">
        <f>IF('Data Sheet'!$B$9="NC-50","N/A","OK")</f>
        <v>OK</v>
      </c>
      <c r="L346" s="17" t="str">
        <f t="shared" si="65"/>
        <v>OK</v>
      </c>
      <c r="M346" s="17" t="str">
        <f t="shared" si="66"/>
        <v>OK</v>
      </c>
      <c r="N346" s="18" t="str">
        <f>IF(BO346&lt;&gt;"",
    IF(INT('Data Sheet'!$A$19)=INT('Data Sheet'!$B$19),
        --(INT('Data Sheet'!$A$19) &amp; "." &amp; BO346),
        IF(AND((--(INT('Data Sheet'!$A$19) &amp; "." &amp; BO346)&gt;=--('Data Sheet'!$A$19)), (--(INT('Data Sheet'!$A$19) &amp; "." &amp; BO346)&lt;=--('Data Sheet'!$B$19))),
            --(INT('Data Sheet'!$A$19) &amp; "." &amp; BO346),
            --(INT('Data Sheet'!$B$19) &amp; "." &amp; BO346)
        )
    ),
    IF(BN346&lt;&gt;"",
        IF(INT('Data Sheet'!$A$19)=INT('Data Sheet'!$B$19),
            --(INT('Data Sheet'!$A$19) &amp; "." &amp; LEFT(BN346,3)),
            IF(AND((--(INT('Data Sheet'!$A$19) &amp; "." &amp; LEFT(BN346,3))&gt;=--('Data Sheet'!$A$19)), (--(INT('Data Sheet'!$A$19) &amp; "." &amp; LEFT(BN346,3))&lt;=--('Data Sheet'!$B$19))),
                --(INT('Data Sheet'!$A$19) &amp; "." &amp; LEFT(BN346,3)),
                --(INT('Data Sheet'!$B$19) &amp; "." &amp; LEFT(BN346,3))
            )
        ),
        "OK"
    )
)</f>
        <v>OK</v>
      </c>
      <c r="O346" s="23" t="str">
        <f>IF(BP346&lt;&gt;"",
    IF(INT('Data Sheet'!$A$19)=INT('Data Sheet'!$B$19),
        --(INT('Data Sheet'!$A$19) &amp; "." &amp; BP346),
        IF(AND((--(INT('Data Sheet'!$A$19) &amp; "." &amp; BP346)&gt;=--('Data Sheet'!$A$19)), (--(INT('Data Sheet'!$A$19) &amp; "." &amp; BP346)&lt;=--('Data Sheet'!$B$19))),
            --(INT('Data Sheet'!$A$19) &amp; "." &amp; BP346),
            --(INT('Data Sheet'!$B$19) &amp; "." &amp; BP346)
        )
    ),
    IF(BN346&lt;&gt;"",
        IF(INT('Data Sheet'!$A$19)=INT('Data Sheet'!$B$19),
            --(INT('Data Sheet'!$A$19) &amp; "." &amp; RIGHT(BN346,3)),
            IF(AND((--(INT('Data Sheet'!$A$19) &amp; "." &amp; RIGHT(BN346,3))&gt;=--('Data Sheet'!$A$19)), (--(INT('Data Sheet'!$A$19) &amp; "." &amp; RIGHT(BN346,3))&lt;=--('Data Sheet'!$B$19))),
                --(INT('Data Sheet'!$A$19) &amp; "." &amp; RIGHT(BN346,3)),
                --(INT('Data Sheet'!$B$19) &amp; "." &amp; RIGHT(BN346,3))
            )
        ),
        "OK"
    )
)</f>
        <v>OK</v>
      </c>
      <c r="P346" s="23" t="str">
        <f>IF(BR346&lt;&gt;"",
    IF(INT('Data Sheet'!$A$19)=INT('Data Sheet'!$B$15),
        --(INT('Data Sheet'!$A$15) &amp; "." &amp; BR346),
        IF(AND((--(INT('Data Sheet'!$A$15) &amp; "." &amp; BR346)&gt;=--('Data Sheet'!$A$15)), (--(INT('Data Sheet'!$A$15) &amp; "." &amp; BR346)&lt;=--('Data Sheet'!$B$15))),
            --(INT('Data Sheet'!$A$15) &amp; "." &amp; BR346),
            --(INT('Data Sheet'!$B$15) &amp; "." &amp; BR346)
        )
    ),
    IF(BQ346&lt;&gt;"",
        IF(INT('Data Sheet'!$A$15)=INT('Data Sheet'!$B$15),
            --(INT('Data Sheet'!$A$15) &amp; "." &amp; LEFT(BQ346,3)),
            IF(AND((--(INT('Data Sheet'!$A$15) &amp; "." &amp; LEFT(BQ346,3))&gt;=--('Data Sheet'!$A$15)), (--(INT('Data Sheet'!$A$15) &amp; "." &amp; LEFT(BQ346,3))&lt;=--('Data Sheet'!$B$15))),
                --(INT('Data Sheet'!$A$15) &amp; "." &amp; LEFT(BQ346,3)),
                --(INT('Data Sheet'!$B$15) &amp; "." &amp; LEFT(BQ346,3))
            )
        ),
        "OK"
    )
)</f>
        <v>OK</v>
      </c>
      <c r="Q346" s="23" t="str">
        <f>IF(BS346&lt;&gt;"",
    IF(INT('Data Sheet'!$A$19)=INT('Data Sheet'!$B$15),
        --(INT('Data Sheet'!$A$15) &amp; "." &amp; BS346),
        IF(AND((--(INT('Data Sheet'!$A$15) &amp; "." &amp; BS346)&gt;=--('Data Sheet'!$A$15)), (--(INT('Data Sheet'!$A$15) &amp; "." &amp; BS346)&lt;=--('Data Sheet'!$B$15))),
            --(INT('Data Sheet'!$A$15) &amp; "." &amp; BS346),
            --(INT('Data Sheet'!$B$15) &amp; "." &amp; BS346)
        )
    ),
    IF(BQ346&lt;&gt;"",
        IF(INT('Data Sheet'!$A$15)=INT('Data Sheet'!$B$15),
            --(INT('Data Sheet'!$A$15) &amp; "." &amp; RIGHT(BQ346,3)),
            IF(AND((--(INT('Data Sheet'!$A$15) &amp; "." &amp; RIGHT(BQ346,3))&gt;=--('Data Sheet'!$A$15)), (--(INT('Data Sheet'!$A$15) &amp; "." &amp; RIGHT(BQ346,3))&lt;=--('Data Sheet'!$B$15))),
                --(INT('Data Sheet'!$A$15) &amp; "." &amp; RIGHT(BQ346,3)),
                --(INT('Data Sheet'!$B$15) &amp; "." &amp; RIGHT(BQ346,3))
            )
        ),
        "OK"
    )
)</f>
        <v>OK</v>
      </c>
      <c r="R346" s="19"/>
      <c r="S346" s="19"/>
      <c r="T346" s="19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1"/>
      <c r="AU346" s="21"/>
      <c r="AV346" s="21"/>
      <c r="AW346" s="22"/>
      <c r="AX346" s="99"/>
      <c r="AY346" s="20"/>
      <c r="AZ346" s="20"/>
      <c r="BA346" s="22"/>
      <c r="BB346">
        <v>338</v>
      </c>
      <c r="BC346" s="80"/>
      <c r="BD346" s="80"/>
      <c r="BE346" s="80"/>
      <c r="BF346" s="80"/>
      <c r="BG346" s="32" t="str">
        <f t="shared" si="59"/>
        <v/>
      </c>
      <c r="BH346" s="78">
        <f t="shared" si="57"/>
        <v>0</v>
      </c>
      <c r="BI346" s="2">
        <f t="shared" si="60"/>
        <v>0</v>
      </c>
      <c r="BJ346" s="2">
        <f t="shared" si="61"/>
        <v>0</v>
      </c>
      <c r="BK346" s="2">
        <f t="shared" si="58"/>
        <v>0</v>
      </c>
    </row>
    <row r="347" spans="2:63" ht="15" customHeight="1" x14ac:dyDescent="0.25">
      <c r="B347" s="14">
        <v>339</v>
      </c>
      <c r="C347" s="95" t="str">
        <f t="shared" si="62"/>
        <v/>
      </c>
      <c r="D347" s="15" t="str">
        <f t="shared" si="56"/>
        <v>OK</v>
      </c>
      <c r="E347" s="16" t="e">
        <f>VLOOKUP('Data Sheet'!$B$8,'Data Sheet'!$I$2:$J$9,2,FALSE)</f>
        <v>#N/A</v>
      </c>
      <c r="F347" s="16" t="str">
        <f t="shared" si="63"/>
        <v/>
      </c>
      <c r="G347" s="103">
        <f t="shared" si="64"/>
        <v>0</v>
      </c>
      <c r="H347" s="17" t="s">
        <v>26</v>
      </c>
      <c r="I347" s="17" t="s">
        <v>26</v>
      </c>
      <c r="J347" s="17" t="str">
        <f>IF('Data Sheet'!$B$9="NC-50","N/A","OK")</f>
        <v>OK</v>
      </c>
      <c r="K347" s="17" t="str">
        <f>IF('Data Sheet'!$B$9="NC-50","N/A","OK")</f>
        <v>OK</v>
      </c>
      <c r="L347" s="17" t="str">
        <f t="shared" si="65"/>
        <v>OK</v>
      </c>
      <c r="M347" s="17" t="str">
        <f t="shared" si="66"/>
        <v>OK</v>
      </c>
      <c r="N347" s="18" t="str">
        <f>IF(BO347&lt;&gt;"",
    IF(INT('Data Sheet'!$A$19)=INT('Data Sheet'!$B$19),
        --(INT('Data Sheet'!$A$19) &amp; "." &amp; BO347),
        IF(AND((--(INT('Data Sheet'!$A$19) &amp; "." &amp; BO347)&gt;=--('Data Sheet'!$A$19)), (--(INT('Data Sheet'!$A$19) &amp; "." &amp; BO347)&lt;=--('Data Sheet'!$B$19))),
            --(INT('Data Sheet'!$A$19) &amp; "." &amp; BO347),
            --(INT('Data Sheet'!$B$19) &amp; "." &amp; BO347)
        )
    ),
    IF(BN347&lt;&gt;"",
        IF(INT('Data Sheet'!$A$19)=INT('Data Sheet'!$B$19),
            --(INT('Data Sheet'!$A$19) &amp; "." &amp; LEFT(BN347,3)),
            IF(AND((--(INT('Data Sheet'!$A$19) &amp; "." &amp; LEFT(BN347,3))&gt;=--('Data Sheet'!$A$19)), (--(INT('Data Sheet'!$A$19) &amp; "." &amp; LEFT(BN347,3))&lt;=--('Data Sheet'!$B$19))),
                --(INT('Data Sheet'!$A$19) &amp; "." &amp; LEFT(BN347,3)),
                --(INT('Data Sheet'!$B$19) &amp; "." &amp; LEFT(BN347,3))
            )
        ),
        "OK"
    )
)</f>
        <v>OK</v>
      </c>
      <c r="O347" s="23" t="str">
        <f>IF(BP347&lt;&gt;"",
    IF(INT('Data Sheet'!$A$19)=INT('Data Sheet'!$B$19),
        --(INT('Data Sheet'!$A$19) &amp; "." &amp; BP347),
        IF(AND((--(INT('Data Sheet'!$A$19) &amp; "." &amp; BP347)&gt;=--('Data Sheet'!$A$19)), (--(INT('Data Sheet'!$A$19) &amp; "." &amp; BP347)&lt;=--('Data Sheet'!$B$19))),
            --(INT('Data Sheet'!$A$19) &amp; "." &amp; BP347),
            --(INT('Data Sheet'!$B$19) &amp; "." &amp; BP347)
        )
    ),
    IF(BN347&lt;&gt;"",
        IF(INT('Data Sheet'!$A$19)=INT('Data Sheet'!$B$19),
            --(INT('Data Sheet'!$A$19) &amp; "." &amp; RIGHT(BN347,3)),
            IF(AND((--(INT('Data Sheet'!$A$19) &amp; "." &amp; RIGHT(BN347,3))&gt;=--('Data Sheet'!$A$19)), (--(INT('Data Sheet'!$A$19) &amp; "." &amp; RIGHT(BN347,3))&lt;=--('Data Sheet'!$B$19))),
                --(INT('Data Sheet'!$A$19) &amp; "." &amp; RIGHT(BN347,3)),
                --(INT('Data Sheet'!$B$19) &amp; "." &amp; RIGHT(BN347,3))
            )
        ),
        "OK"
    )
)</f>
        <v>OK</v>
      </c>
      <c r="P347" s="23" t="str">
        <f>IF(BR347&lt;&gt;"",
    IF(INT('Data Sheet'!$A$19)=INT('Data Sheet'!$B$15),
        --(INT('Data Sheet'!$A$15) &amp; "." &amp; BR347),
        IF(AND((--(INT('Data Sheet'!$A$15) &amp; "." &amp; BR347)&gt;=--('Data Sheet'!$A$15)), (--(INT('Data Sheet'!$A$15) &amp; "." &amp; BR347)&lt;=--('Data Sheet'!$B$15))),
            --(INT('Data Sheet'!$A$15) &amp; "." &amp; BR347),
            --(INT('Data Sheet'!$B$15) &amp; "." &amp; BR347)
        )
    ),
    IF(BQ347&lt;&gt;"",
        IF(INT('Data Sheet'!$A$15)=INT('Data Sheet'!$B$15),
            --(INT('Data Sheet'!$A$15) &amp; "." &amp; LEFT(BQ347,3)),
            IF(AND((--(INT('Data Sheet'!$A$15) &amp; "." &amp; LEFT(BQ347,3))&gt;=--('Data Sheet'!$A$15)), (--(INT('Data Sheet'!$A$15) &amp; "." &amp; LEFT(BQ347,3))&lt;=--('Data Sheet'!$B$15))),
                --(INT('Data Sheet'!$A$15) &amp; "." &amp; LEFT(BQ347,3)),
                --(INT('Data Sheet'!$B$15) &amp; "." &amp; LEFT(BQ347,3))
            )
        ),
        "OK"
    )
)</f>
        <v>OK</v>
      </c>
      <c r="Q347" s="23" t="str">
        <f>IF(BS347&lt;&gt;"",
    IF(INT('Data Sheet'!$A$19)=INT('Data Sheet'!$B$15),
        --(INT('Data Sheet'!$A$15) &amp; "." &amp; BS347),
        IF(AND((--(INT('Data Sheet'!$A$15) &amp; "." &amp; BS347)&gt;=--('Data Sheet'!$A$15)), (--(INT('Data Sheet'!$A$15) &amp; "." &amp; BS347)&lt;=--('Data Sheet'!$B$15))),
            --(INT('Data Sheet'!$A$15) &amp; "." &amp; BS347),
            --(INT('Data Sheet'!$B$15) &amp; "." &amp; BS347)
        )
    ),
    IF(BQ347&lt;&gt;"",
        IF(INT('Data Sheet'!$A$15)=INT('Data Sheet'!$B$15),
            --(INT('Data Sheet'!$A$15) &amp; "." &amp; RIGHT(BQ347,3)),
            IF(AND((--(INT('Data Sheet'!$A$15) &amp; "." &amp; RIGHT(BQ347,3))&gt;=--('Data Sheet'!$A$15)), (--(INT('Data Sheet'!$A$15) &amp; "." &amp; RIGHT(BQ347,3))&lt;=--('Data Sheet'!$B$15))),
                --(INT('Data Sheet'!$A$15) &amp; "." &amp; RIGHT(BQ347,3)),
                --(INT('Data Sheet'!$B$15) &amp; "." &amp; RIGHT(BQ347,3))
            )
        ),
        "OK"
    )
)</f>
        <v>OK</v>
      </c>
      <c r="R347" s="19"/>
      <c r="S347" s="19"/>
      <c r="T347" s="19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1"/>
      <c r="AU347" s="21"/>
      <c r="AV347" s="21"/>
      <c r="AW347" s="22"/>
      <c r="AX347" s="99"/>
      <c r="AY347" s="20"/>
      <c r="AZ347" s="20"/>
      <c r="BA347" s="22"/>
      <c r="BB347">
        <v>339</v>
      </c>
      <c r="BC347" s="80"/>
      <c r="BD347" s="80"/>
      <c r="BE347" s="80"/>
      <c r="BF347" s="80"/>
      <c r="BG347" s="32" t="str">
        <f t="shared" si="59"/>
        <v/>
      </c>
      <c r="BH347" s="78">
        <f t="shared" si="57"/>
        <v>0</v>
      </c>
      <c r="BI347" s="2">
        <f t="shared" si="60"/>
        <v>0</v>
      </c>
      <c r="BJ347" s="2">
        <f t="shared" si="61"/>
        <v>0</v>
      </c>
      <c r="BK347" s="2">
        <f t="shared" si="58"/>
        <v>0</v>
      </c>
    </row>
    <row r="348" spans="2:63" ht="15" customHeight="1" x14ac:dyDescent="0.25">
      <c r="B348" s="14">
        <v>340</v>
      </c>
      <c r="C348" s="95" t="str">
        <f t="shared" si="62"/>
        <v/>
      </c>
      <c r="D348" s="15" t="str">
        <f t="shared" si="56"/>
        <v>OK</v>
      </c>
      <c r="E348" s="16" t="e">
        <f>VLOOKUP('Data Sheet'!$B$8,'Data Sheet'!$I$2:$J$9,2,FALSE)</f>
        <v>#N/A</v>
      </c>
      <c r="F348" s="16" t="str">
        <f t="shared" si="63"/>
        <v/>
      </c>
      <c r="G348" s="103">
        <f t="shared" si="64"/>
        <v>0</v>
      </c>
      <c r="H348" s="17" t="s">
        <v>26</v>
      </c>
      <c r="I348" s="17" t="s">
        <v>26</v>
      </c>
      <c r="J348" s="17" t="str">
        <f>IF('Data Sheet'!$B$9="NC-50","N/A","OK")</f>
        <v>OK</v>
      </c>
      <c r="K348" s="17" t="str">
        <f>IF('Data Sheet'!$B$9="NC-50","N/A","OK")</f>
        <v>OK</v>
      </c>
      <c r="L348" s="17" t="str">
        <f t="shared" si="65"/>
        <v>OK</v>
      </c>
      <c r="M348" s="17" t="str">
        <f t="shared" si="66"/>
        <v>OK</v>
      </c>
      <c r="N348" s="18" t="str">
        <f>IF(BO348&lt;&gt;"",
    IF(INT('Data Sheet'!$A$19)=INT('Data Sheet'!$B$19),
        --(INT('Data Sheet'!$A$19) &amp; "." &amp; BO348),
        IF(AND((--(INT('Data Sheet'!$A$19) &amp; "." &amp; BO348)&gt;=--('Data Sheet'!$A$19)), (--(INT('Data Sheet'!$A$19) &amp; "." &amp; BO348)&lt;=--('Data Sheet'!$B$19))),
            --(INT('Data Sheet'!$A$19) &amp; "." &amp; BO348),
            --(INT('Data Sheet'!$B$19) &amp; "." &amp; BO348)
        )
    ),
    IF(BN348&lt;&gt;"",
        IF(INT('Data Sheet'!$A$19)=INT('Data Sheet'!$B$19),
            --(INT('Data Sheet'!$A$19) &amp; "." &amp; LEFT(BN348,3)),
            IF(AND((--(INT('Data Sheet'!$A$19) &amp; "." &amp; LEFT(BN348,3))&gt;=--('Data Sheet'!$A$19)), (--(INT('Data Sheet'!$A$19) &amp; "." &amp; LEFT(BN348,3))&lt;=--('Data Sheet'!$B$19))),
                --(INT('Data Sheet'!$A$19) &amp; "." &amp; LEFT(BN348,3)),
                --(INT('Data Sheet'!$B$19) &amp; "." &amp; LEFT(BN348,3))
            )
        ),
        "OK"
    )
)</f>
        <v>OK</v>
      </c>
      <c r="O348" s="23" t="str">
        <f>IF(BP348&lt;&gt;"",
    IF(INT('Data Sheet'!$A$19)=INT('Data Sheet'!$B$19),
        --(INT('Data Sheet'!$A$19) &amp; "." &amp; BP348),
        IF(AND((--(INT('Data Sheet'!$A$19) &amp; "." &amp; BP348)&gt;=--('Data Sheet'!$A$19)), (--(INT('Data Sheet'!$A$19) &amp; "." &amp; BP348)&lt;=--('Data Sheet'!$B$19))),
            --(INT('Data Sheet'!$A$19) &amp; "." &amp; BP348),
            --(INT('Data Sheet'!$B$19) &amp; "." &amp; BP348)
        )
    ),
    IF(BN348&lt;&gt;"",
        IF(INT('Data Sheet'!$A$19)=INT('Data Sheet'!$B$19),
            --(INT('Data Sheet'!$A$19) &amp; "." &amp; RIGHT(BN348,3)),
            IF(AND((--(INT('Data Sheet'!$A$19) &amp; "." &amp; RIGHT(BN348,3))&gt;=--('Data Sheet'!$A$19)), (--(INT('Data Sheet'!$A$19) &amp; "." &amp; RIGHT(BN348,3))&lt;=--('Data Sheet'!$B$19))),
                --(INT('Data Sheet'!$A$19) &amp; "." &amp; RIGHT(BN348,3)),
                --(INT('Data Sheet'!$B$19) &amp; "." &amp; RIGHT(BN348,3))
            )
        ),
        "OK"
    )
)</f>
        <v>OK</v>
      </c>
      <c r="P348" s="23" t="str">
        <f>IF(BR348&lt;&gt;"",
    IF(INT('Data Sheet'!$A$19)=INT('Data Sheet'!$B$15),
        --(INT('Data Sheet'!$A$15) &amp; "." &amp; BR348),
        IF(AND((--(INT('Data Sheet'!$A$15) &amp; "." &amp; BR348)&gt;=--('Data Sheet'!$A$15)), (--(INT('Data Sheet'!$A$15) &amp; "." &amp; BR348)&lt;=--('Data Sheet'!$B$15))),
            --(INT('Data Sheet'!$A$15) &amp; "." &amp; BR348),
            --(INT('Data Sheet'!$B$15) &amp; "." &amp; BR348)
        )
    ),
    IF(BQ348&lt;&gt;"",
        IF(INT('Data Sheet'!$A$15)=INT('Data Sheet'!$B$15),
            --(INT('Data Sheet'!$A$15) &amp; "." &amp; LEFT(BQ348,3)),
            IF(AND((--(INT('Data Sheet'!$A$15) &amp; "." &amp; LEFT(BQ348,3))&gt;=--('Data Sheet'!$A$15)), (--(INT('Data Sheet'!$A$15) &amp; "." &amp; LEFT(BQ348,3))&lt;=--('Data Sheet'!$B$15))),
                --(INT('Data Sheet'!$A$15) &amp; "." &amp; LEFT(BQ348,3)),
                --(INT('Data Sheet'!$B$15) &amp; "." &amp; LEFT(BQ348,3))
            )
        ),
        "OK"
    )
)</f>
        <v>OK</v>
      </c>
      <c r="Q348" s="23" t="str">
        <f>IF(BS348&lt;&gt;"",
    IF(INT('Data Sheet'!$A$19)=INT('Data Sheet'!$B$15),
        --(INT('Data Sheet'!$A$15) &amp; "." &amp; BS348),
        IF(AND((--(INT('Data Sheet'!$A$15) &amp; "." &amp; BS348)&gt;=--('Data Sheet'!$A$15)), (--(INT('Data Sheet'!$A$15) &amp; "." &amp; BS348)&lt;=--('Data Sheet'!$B$15))),
            --(INT('Data Sheet'!$A$15) &amp; "." &amp; BS348),
            --(INT('Data Sheet'!$B$15) &amp; "." &amp; BS348)
        )
    ),
    IF(BQ348&lt;&gt;"",
        IF(INT('Data Sheet'!$A$15)=INT('Data Sheet'!$B$15),
            --(INT('Data Sheet'!$A$15) &amp; "." &amp; RIGHT(BQ348,3)),
            IF(AND((--(INT('Data Sheet'!$A$15) &amp; "." &amp; RIGHT(BQ348,3))&gt;=--('Data Sheet'!$A$15)), (--(INT('Data Sheet'!$A$15) &amp; "." &amp; RIGHT(BQ348,3))&lt;=--('Data Sheet'!$B$15))),
                --(INT('Data Sheet'!$A$15) &amp; "." &amp; RIGHT(BQ348,3)),
                --(INT('Data Sheet'!$B$15) &amp; "." &amp; RIGHT(BQ348,3))
            )
        ),
        "OK"
    )
)</f>
        <v>OK</v>
      </c>
      <c r="R348" s="19"/>
      <c r="S348" s="19"/>
      <c r="T348" s="19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1"/>
      <c r="AU348" s="21"/>
      <c r="AV348" s="21"/>
      <c r="AW348" s="22"/>
      <c r="AX348" s="99"/>
      <c r="AY348" s="20"/>
      <c r="AZ348" s="20"/>
      <c r="BA348" s="22"/>
      <c r="BB348">
        <v>340</v>
      </c>
      <c r="BC348" s="80"/>
      <c r="BD348" s="80"/>
      <c r="BE348" s="80"/>
      <c r="BF348" s="80"/>
      <c r="BG348" s="32" t="str">
        <f t="shared" si="59"/>
        <v/>
      </c>
      <c r="BH348" s="78">
        <f t="shared" si="57"/>
        <v>0</v>
      </c>
      <c r="BI348" s="2">
        <f t="shared" si="60"/>
        <v>0</v>
      </c>
      <c r="BJ348" s="2">
        <f t="shared" si="61"/>
        <v>0</v>
      </c>
      <c r="BK348" s="2">
        <f t="shared" si="58"/>
        <v>0</v>
      </c>
    </row>
    <row r="349" spans="2:63" ht="15" customHeight="1" x14ac:dyDescent="0.25">
      <c r="B349" s="14">
        <v>341</v>
      </c>
      <c r="C349" s="95" t="str">
        <f t="shared" si="62"/>
        <v/>
      </c>
      <c r="D349" s="15" t="str">
        <f t="shared" si="56"/>
        <v>OK</v>
      </c>
      <c r="E349" s="16" t="e">
        <f>VLOOKUP('Data Sheet'!$B$8,'Data Sheet'!$I$2:$J$9,2,FALSE)</f>
        <v>#N/A</v>
      </c>
      <c r="F349" s="16" t="str">
        <f t="shared" si="63"/>
        <v/>
      </c>
      <c r="G349" s="103">
        <f t="shared" si="64"/>
        <v>0</v>
      </c>
      <c r="H349" s="17" t="s">
        <v>26</v>
      </c>
      <c r="I349" s="17" t="s">
        <v>26</v>
      </c>
      <c r="J349" s="17" t="str">
        <f>IF('Data Sheet'!$B$9="NC-50","N/A","OK")</f>
        <v>OK</v>
      </c>
      <c r="K349" s="17" t="str">
        <f>IF('Data Sheet'!$B$9="NC-50","N/A","OK")</f>
        <v>OK</v>
      </c>
      <c r="L349" s="17" t="str">
        <f t="shared" si="65"/>
        <v>OK</v>
      </c>
      <c r="M349" s="17" t="str">
        <f t="shared" si="66"/>
        <v>OK</v>
      </c>
      <c r="N349" s="18" t="str">
        <f>IF(BO349&lt;&gt;"",
    IF(INT('Data Sheet'!$A$19)=INT('Data Sheet'!$B$19),
        --(INT('Data Sheet'!$A$19) &amp; "." &amp; BO349),
        IF(AND((--(INT('Data Sheet'!$A$19) &amp; "." &amp; BO349)&gt;=--('Data Sheet'!$A$19)), (--(INT('Data Sheet'!$A$19) &amp; "." &amp; BO349)&lt;=--('Data Sheet'!$B$19))),
            --(INT('Data Sheet'!$A$19) &amp; "." &amp; BO349),
            --(INT('Data Sheet'!$B$19) &amp; "." &amp; BO349)
        )
    ),
    IF(BN349&lt;&gt;"",
        IF(INT('Data Sheet'!$A$19)=INT('Data Sheet'!$B$19),
            --(INT('Data Sheet'!$A$19) &amp; "." &amp; LEFT(BN349,3)),
            IF(AND((--(INT('Data Sheet'!$A$19) &amp; "." &amp; LEFT(BN349,3))&gt;=--('Data Sheet'!$A$19)), (--(INT('Data Sheet'!$A$19) &amp; "." &amp; LEFT(BN349,3))&lt;=--('Data Sheet'!$B$19))),
                --(INT('Data Sheet'!$A$19) &amp; "." &amp; LEFT(BN349,3)),
                --(INT('Data Sheet'!$B$19) &amp; "." &amp; LEFT(BN349,3))
            )
        ),
        "OK"
    )
)</f>
        <v>OK</v>
      </c>
      <c r="O349" s="23" t="str">
        <f>IF(BP349&lt;&gt;"",
    IF(INT('Data Sheet'!$A$19)=INT('Data Sheet'!$B$19),
        --(INT('Data Sheet'!$A$19) &amp; "." &amp; BP349),
        IF(AND((--(INT('Data Sheet'!$A$19) &amp; "." &amp; BP349)&gt;=--('Data Sheet'!$A$19)), (--(INT('Data Sheet'!$A$19) &amp; "." &amp; BP349)&lt;=--('Data Sheet'!$B$19))),
            --(INT('Data Sheet'!$A$19) &amp; "." &amp; BP349),
            --(INT('Data Sheet'!$B$19) &amp; "." &amp; BP349)
        )
    ),
    IF(BN349&lt;&gt;"",
        IF(INT('Data Sheet'!$A$19)=INT('Data Sheet'!$B$19),
            --(INT('Data Sheet'!$A$19) &amp; "." &amp; RIGHT(BN349,3)),
            IF(AND((--(INT('Data Sheet'!$A$19) &amp; "." &amp; RIGHT(BN349,3))&gt;=--('Data Sheet'!$A$19)), (--(INT('Data Sheet'!$A$19) &amp; "." &amp; RIGHT(BN349,3))&lt;=--('Data Sheet'!$B$19))),
                --(INT('Data Sheet'!$A$19) &amp; "." &amp; RIGHT(BN349,3)),
                --(INT('Data Sheet'!$B$19) &amp; "." &amp; RIGHT(BN349,3))
            )
        ),
        "OK"
    )
)</f>
        <v>OK</v>
      </c>
      <c r="P349" s="23" t="str">
        <f>IF(BR349&lt;&gt;"",
    IF(INT('Data Sheet'!$A$19)=INT('Data Sheet'!$B$15),
        --(INT('Data Sheet'!$A$15) &amp; "." &amp; BR349),
        IF(AND((--(INT('Data Sheet'!$A$15) &amp; "." &amp; BR349)&gt;=--('Data Sheet'!$A$15)), (--(INT('Data Sheet'!$A$15) &amp; "." &amp; BR349)&lt;=--('Data Sheet'!$B$15))),
            --(INT('Data Sheet'!$A$15) &amp; "." &amp; BR349),
            --(INT('Data Sheet'!$B$15) &amp; "." &amp; BR349)
        )
    ),
    IF(BQ349&lt;&gt;"",
        IF(INT('Data Sheet'!$A$15)=INT('Data Sheet'!$B$15),
            --(INT('Data Sheet'!$A$15) &amp; "." &amp; LEFT(BQ349,3)),
            IF(AND((--(INT('Data Sheet'!$A$15) &amp; "." &amp; LEFT(BQ349,3))&gt;=--('Data Sheet'!$A$15)), (--(INT('Data Sheet'!$A$15) &amp; "." &amp; LEFT(BQ349,3))&lt;=--('Data Sheet'!$B$15))),
                --(INT('Data Sheet'!$A$15) &amp; "." &amp; LEFT(BQ349,3)),
                --(INT('Data Sheet'!$B$15) &amp; "." &amp; LEFT(BQ349,3))
            )
        ),
        "OK"
    )
)</f>
        <v>OK</v>
      </c>
      <c r="Q349" s="23" t="str">
        <f>IF(BS349&lt;&gt;"",
    IF(INT('Data Sheet'!$A$19)=INT('Data Sheet'!$B$15),
        --(INT('Data Sheet'!$A$15) &amp; "." &amp; BS349),
        IF(AND((--(INT('Data Sheet'!$A$15) &amp; "." &amp; BS349)&gt;=--('Data Sheet'!$A$15)), (--(INT('Data Sheet'!$A$15) &amp; "." &amp; BS349)&lt;=--('Data Sheet'!$B$15))),
            --(INT('Data Sheet'!$A$15) &amp; "." &amp; BS349),
            --(INT('Data Sheet'!$B$15) &amp; "." &amp; BS349)
        )
    ),
    IF(BQ349&lt;&gt;"",
        IF(INT('Data Sheet'!$A$15)=INT('Data Sheet'!$B$15),
            --(INT('Data Sheet'!$A$15) &amp; "." &amp; RIGHT(BQ349,3)),
            IF(AND((--(INT('Data Sheet'!$A$15) &amp; "." &amp; RIGHT(BQ349,3))&gt;=--('Data Sheet'!$A$15)), (--(INT('Data Sheet'!$A$15) &amp; "." &amp; RIGHT(BQ349,3))&lt;=--('Data Sheet'!$B$15))),
                --(INT('Data Sheet'!$A$15) &amp; "." &amp; RIGHT(BQ349,3)),
                --(INT('Data Sheet'!$B$15) &amp; "." &amp; RIGHT(BQ349,3))
            )
        ),
        "OK"
    )
)</f>
        <v>OK</v>
      </c>
      <c r="R349" s="19"/>
      <c r="S349" s="19"/>
      <c r="T349" s="19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1"/>
      <c r="AU349" s="21"/>
      <c r="AV349" s="21"/>
      <c r="AW349" s="22"/>
      <c r="AX349" s="99"/>
      <c r="AY349" s="20"/>
      <c r="AZ349" s="20"/>
      <c r="BA349" s="22"/>
      <c r="BB349">
        <v>341</v>
      </c>
      <c r="BC349" s="80"/>
      <c r="BD349" s="80"/>
      <c r="BE349" s="80"/>
      <c r="BF349" s="80"/>
      <c r="BG349" s="32" t="str">
        <f t="shared" si="59"/>
        <v/>
      </c>
      <c r="BH349" s="78">
        <f t="shared" si="57"/>
        <v>0</v>
      </c>
      <c r="BI349" s="2">
        <f t="shared" si="60"/>
        <v>0</v>
      </c>
      <c r="BJ349" s="2">
        <f t="shared" si="61"/>
        <v>0</v>
      </c>
      <c r="BK349" s="2">
        <f t="shared" si="58"/>
        <v>0</v>
      </c>
    </row>
    <row r="350" spans="2:63" ht="15" customHeight="1" x14ac:dyDescent="0.25">
      <c r="B350" s="14">
        <v>342</v>
      </c>
      <c r="C350" s="95" t="str">
        <f t="shared" si="62"/>
        <v/>
      </c>
      <c r="D350" s="15" t="str">
        <f t="shared" si="56"/>
        <v>OK</v>
      </c>
      <c r="E350" s="16" t="e">
        <f>VLOOKUP('Data Sheet'!$B$8,'Data Sheet'!$I$2:$J$9,2,FALSE)</f>
        <v>#N/A</v>
      </c>
      <c r="F350" s="16" t="str">
        <f t="shared" si="63"/>
        <v/>
      </c>
      <c r="G350" s="103">
        <f t="shared" si="64"/>
        <v>0</v>
      </c>
      <c r="H350" s="17" t="s">
        <v>26</v>
      </c>
      <c r="I350" s="17" t="s">
        <v>26</v>
      </c>
      <c r="J350" s="17" t="str">
        <f>IF('Data Sheet'!$B$9="NC-50","N/A","OK")</f>
        <v>OK</v>
      </c>
      <c r="K350" s="17" t="str">
        <f>IF('Data Sheet'!$B$9="NC-50","N/A","OK")</f>
        <v>OK</v>
      </c>
      <c r="L350" s="17" t="str">
        <f t="shared" si="65"/>
        <v>OK</v>
      </c>
      <c r="M350" s="17" t="str">
        <f t="shared" si="66"/>
        <v>OK</v>
      </c>
      <c r="N350" s="18" t="str">
        <f>IF(BO350&lt;&gt;"",
    IF(INT('Data Sheet'!$A$19)=INT('Data Sheet'!$B$19),
        --(INT('Data Sheet'!$A$19) &amp; "." &amp; BO350),
        IF(AND((--(INT('Data Sheet'!$A$19) &amp; "." &amp; BO350)&gt;=--('Data Sheet'!$A$19)), (--(INT('Data Sheet'!$A$19) &amp; "." &amp; BO350)&lt;=--('Data Sheet'!$B$19))),
            --(INT('Data Sheet'!$A$19) &amp; "." &amp; BO350),
            --(INT('Data Sheet'!$B$19) &amp; "." &amp; BO350)
        )
    ),
    IF(BN350&lt;&gt;"",
        IF(INT('Data Sheet'!$A$19)=INT('Data Sheet'!$B$19),
            --(INT('Data Sheet'!$A$19) &amp; "." &amp; LEFT(BN350,3)),
            IF(AND((--(INT('Data Sheet'!$A$19) &amp; "." &amp; LEFT(BN350,3))&gt;=--('Data Sheet'!$A$19)), (--(INT('Data Sheet'!$A$19) &amp; "." &amp; LEFT(BN350,3))&lt;=--('Data Sheet'!$B$19))),
                --(INT('Data Sheet'!$A$19) &amp; "." &amp; LEFT(BN350,3)),
                --(INT('Data Sheet'!$B$19) &amp; "." &amp; LEFT(BN350,3))
            )
        ),
        "OK"
    )
)</f>
        <v>OK</v>
      </c>
      <c r="O350" s="23" t="str">
        <f>IF(BP350&lt;&gt;"",
    IF(INT('Data Sheet'!$A$19)=INT('Data Sheet'!$B$19),
        --(INT('Data Sheet'!$A$19) &amp; "." &amp; BP350),
        IF(AND((--(INT('Data Sheet'!$A$19) &amp; "." &amp; BP350)&gt;=--('Data Sheet'!$A$19)), (--(INT('Data Sheet'!$A$19) &amp; "." &amp; BP350)&lt;=--('Data Sheet'!$B$19))),
            --(INT('Data Sheet'!$A$19) &amp; "." &amp; BP350),
            --(INT('Data Sheet'!$B$19) &amp; "." &amp; BP350)
        )
    ),
    IF(BN350&lt;&gt;"",
        IF(INT('Data Sheet'!$A$19)=INT('Data Sheet'!$B$19),
            --(INT('Data Sheet'!$A$19) &amp; "." &amp; RIGHT(BN350,3)),
            IF(AND((--(INT('Data Sheet'!$A$19) &amp; "." &amp; RIGHT(BN350,3))&gt;=--('Data Sheet'!$A$19)), (--(INT('Data Sheet'!$A$19) &amp; "." &amp; RIGHT(BN350,3))&lt;=--('Data Sheet'!$B$19))),
                --(INT('Data Sheet'!$A$19) &amp; "." &amp; RIGHT(BN350,3)),
                --(INT('Data Sheet'!$B$19) &amp; "." &amp; RIGHT(BN350,3))
            )
        ),
        "OK"
    )
)</f>
        <v>OK</v>
      </c>
      <c r="P350" s="23" t="str">
        <f>IF(BR350&lt;&gt;"",
    IF(INT('Data Sheet'!$A$19)=INT('Data Sheet'!$B$15),
        --(INT('Data Sheet'!$A$15) &amp; "." &amp; BR350),
        IF(AND((--(INT('Data Sheet'!$A$15) &amp; "." &amp; BR350)&gt;=--('Data Sheet'!$A$15)), (--(INT('Data Sheet'!$A$15) &amp; "." &amp; BR350)&lt;=--('Data Sheet'!$B$15))),
            --(INT('Data Sheet'!$A$15) &amp; "." &amp; BR350),
            --(INT('Data Sheet'!$B$15) &amp; "." &amp; BR350)
        )
    ),
    IF(BQ350&lt;&gt;"",
        IF(INT('Data Sheet'!$A$15)=INT('Data Sheet'!$B$15),
            --(INT('Data Sheet'!$A$15) &amp; "." &amp; LEFT(BQ350,3)),
            IF(AND((--(INT('Data Sheet'!$A$15) &amp; "." &amp; LEFT(BQ350,3))&gt;=--('Data Sheet'!$A$15)), (--(INT('Data Sheet'!$A$15) &amp; "." &amp; LEFT(BQ350,3))&lt;=--('Data Sheet'!$B$15))),
                --(INT('Data Sheet'!$A$15) &amp; "." &amp; LEFT(BQ350,3)),
                --(INT('Data Sheet'!$B$15) &amp; "." &amp; LEFT(BQ350,3))
            )
        ),
        "OK"
    )
)</f>
        <v>OK</v>
      </c>
      <c r="Q350" s="23" t="str">
        <f>IF(BS350&lt;&gt;"",
    IF(INT('Data Sheet'!$A$19)=INT('Data Sheet'!$B$15),
        --(INT('Data Sheet'!$A$15) &amp; "." &amp; BS350),
        IF(AND((--(INT('Data Sheet'!$A$15) &amp; "." &amp; BS350)&gt;=--('Data Sheet'!$A$15)), (--(INT('Data Sheet'!$A$15) &amp; "." &amp; BS350)&lt;=--('Data Sheet'!$B$15))),
            --(INT('Data Sheet'!$A$15) &amp; "." &amp; BS350),
            --(INT('Data Sheet'!$B$15) &amp; "." &amp; BS350)
        )
    ),
    IF(BQ350&lt;&gt;"",
        IF(INT('Data Sheet'!$A$15)=INT('Data Sheet'!$B$15),
            --(INT('Data Sheet'!$A$15) &amp; "." &amp; RIGHT(BQ350,3)),
            IF(AND((--(INT('Data Sheet'!$A$15) &amp; "." &amp; RIGHT(BQ350,3))&gt;=--('Data Sheet'!$A$15)), (--(INT('Data Sheet'!$A$15) &amp; "." &amp; RIGHT(BQ350,3))&lt;=--('Data Sheet'!$B$15))),
                --(INT('Data Sheet'!$A$15) &amp; "." &amp; RIGHT(BQ350,3)),
                --(INT('Data Sheet'!$B$15) &amp; "." &amp; RIGHT(BQ350,3))
            )
        ),
        "OK"
    )
)</f>
        <v>OK</v>
      </c>
      <c r="R350" s="19"/>
      <c r="S350" s="19"/>
      <c r="T350" s="19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1"/>
      <c r="AU350" s="21"/>
      <c r="AV350" s="21"/>
      <c r="AW350" s="22"/>
      <c r="AX350" s="99"/>
      <c r="AY350" s="20"/>
      <c r="AZ350" s="20"/>
      <c r="BA350" s="22"/>
      <c r="BB350">
        <v>342</v>
      </c>
      <c r="BC350" s="80"/>
      <c r="BD350" s="80"/>
      <c r="BE350" s="80"/>
      <c r="BF350" s="80"/>
      <c r="BG350" s="32" t="str">
        <f t="shared" si="59"/>
        <v/>
      </c>
      <c r="BH350" s="78">
        <f t="shared" si="57"/>
        <v>0</v>
      </c>
      <c r="BI350" s="2">
        <f t="shared" si="60"/>
        <v>0</v>
      </c>
      <c r="BJ350" s="2">
        <f t="shared" si="61"/>
        <v>0</v>
      </c>
      <c r="BK350" s="2">
        <f t="shared" si="58"/>
        <v>0</v>
      </c>
    </row>
    <row r="351" spans="2:63" ht="15" customHeight="1" x14ac:dyDescent="0.25">
      <c r="B351" s="14">
        <v>343</v>
      </c>
      <c r="C351" s="95" t="str">
        <f t="shared" si="62"/>
        <v/>
      </c>
      <c r="D351" s="15" t="str">
        <f t="shared" si="56"/>
        <v>OK</v>
      </c>
      <c r="E351" s="16" t="e">
        <f>VLOOKUP('Data Sheet'!$B$8,'Data Sheet'!$I$2:$J$9,2,FALSE)</f>
        <v>#N/A</v>
      </c>
      <c r="F351" s="16" t="str">
        <f t="shared" si="63"/>
        <v/>
      </c>
      <c r="G351" s="103">
        <f t="shared" si="64"/>
        <v>0</v>
      </c>
      <c r="H351" s="17" t="s">
        <v>26</v>
      </c>
      <c r="I351" s="17" t="s">
        <v>26</v>
      </c>
      <c r="J351" s="17" t="str">
        <f>IF('Data Sheet'!$B$9="NC-50","N/A","OK")</f>
        <v>OK</v>
      </c>
      <c r="K351" s="17" t="str">
        <f>IF('Data Sheet'!$B$9="NC-50","N/A","OK")</f>
        <v>OK</v>
      </c>
      <c r="L351" s="17" t="str">
        <f t="shared" si="65"/>
        <v>OK</v>
      </c>
      <c r="M351" s="17" t="str">
        <f t="shared" si="66"/>
        <v>OK</v>
      </c>
      <c r="N351" s="18" t="str">
        <f>IF(BO351&lt;&gt;"",
    IF(INT('Data Sheet'!$A$19)=INT('Data Sheet'!$B$19),
        --(INT('Data Sheet'!$A$19) &amp; "." &amp; BO351),
        IF(AND((--(INT('Data Sheet'!$A$19) &amp; "." &amp; BO351)&gt;=--('Data Sheet'!$A$19)), (--(INT('Data Sheet'!$A$19) &amp; "." &amp; BO351)&lt;=--('Data Sheet'!$B$19))),
            --(INT('Data Sheet'!$A$19) &amp; "." &amp; BO351),
            --(INT('Data Sheet'!$B$19) &amp; "." &amp; BO351)
        )
    ),
    IF(BN351&lt;&gt;"",
        IF(INT('Data Sheet'!$A$19)=INT('Data Sheet'!$B$19),
            --(INT('Data Sheet'!$A$19) &amp; "." &amp; LEFT(BN351,3)),
            IF(AND((--(INT('Data Sheet'!$A$19) &amp; "." &amp; LEFT(BN351,3))&gt;=--('Data Sheet'!$A$19)), (--(INT('Data Sheet'!$A$19) &amp; "." &amp; LEFT(BN351,3))&lt;=--('Data Sheet'!$B$19))),
                --(INT('Data Sheet'!$A$19) &amp; "." &amp; LEFT(BN351,3)),
                --(INT('Data Sheet'!$B$19) &amp; "." &amp; LEFT(BN351,3))
            )
        ),
        "OK"
    )
)</f>
        <v>OK</v>
      </c>
      <c r="O351" s="23" t="str">
        <f>IF(BP351&lt;&gt;"",
    IF(INT('Data Sheet'!$A$19)=INT('Data Sheet'!$B$19),
        --(INT('Data Sheet'!$A$19) &amp; "." &amp; BP351),
        IF(AND((--(INT('Data Sheet'!$A$19) &amp; "." &amp; BP351)&gt;=--('Data Sheet'!$A$19)), (--(INT('Data Sheet'!$A$19) &amp; "." &amp; BP351)&lt;=--('Data Sheet'!$B$19))),
            --(INT('Data Sheet'!$A$19) &amp; "." &amp; BP351),
            --(INT('Data Sheet'!$B$19) &amp; "." &amp; BP351)
        )
    ),
    IF(BN351&lt;&gt;"",
        IF(INT('Data Sheet'!$A$19)=INT('Data Sheet'!$B$19),
            --(INT('Data Sheet'!$A$19) &amp; "." &amp; RIGHT(BN351,3)),
            IF(AND((--(INT('Data Sheet'!$A$19) &amp; "." &amp; RIGHT(BN351,3))&gt;=--('Data Sheet'!$A$19)), (--(INT('Data Sheet'!$A$19) &amp; "." &amp; RIGHT(BN351,3))&lt;=--('Data Sheet'!$B$19))),
                --(INT('Data Sheet'!$A$19) &amp; "." &amp; RIGHT(BN351,3)),
                --(INT('Data Sheet'!$B$19) &amp; "." &amp; RIGHT(BN351,3))
            )
        ),
        "OK"
    )
)</f>
        <v>OK</v>
      </c>
      <c r="P351" s="23" t="str">
        <f>IF(BR351&lt;&gt;"",
    IF(INT('Data Sheet'!$A$19)=INT('Data Sheet'!$B$15),
        --(INT('Data Sheet'!$A$15) &amp; "." &amp; BR351),
        IF(AND((--(INT('Data Sheet'!$A$15) &amp; "." &amp; BR351)&gt;=--('Data Sheet'!$A$15)), (--(INT('Data Sheet'!$A$15) &amp; "." &amp; BR351)&lt;=--('Data Sheet'!$B$15))),
            --(INT('Data Sheet'!$A$15) &amp; "." &amp; BR351),
            --(INT('Data Sheet'!$B$15) &amp; "." &amp; BR351)
        )
    ),
    IF(BQ351&lt;&gt;"",
        IF(INT('Data Sheet'!$A$15)=INT('Data Sheet'!$B$15),
            --(INT('Data Sheet'!$A$15) &amp; "." &amp; LEFT(BQ351,3)),
            IF(AND((--(INT('Data Sheet'!$A$15) &amp; "." &amp; LEFT(BQ351,3))&gt;=--('Data Sheet'!$A$15)), (--(INT('Data Sheet'!$A$15) &amp; "." &amp; LEFT(BQ351,3))&lt;=--('Data Sheet'!$B$15))),
                --(INT('Data Sheet'!$A$15) &amp; "." &amp; LEFT(BQ351,3)),
                --(INT('Data Sheet'!$B$15) &amp; "." &amp; LEFT(BQ351,3))
            )
        ),
        "OK"
    )
)</f>
        <v>OK</v>
      </c>
      <c r="Q351" s="23" t="str">
        <f>IF(BS351&lt;&gt;"",
    IF(INT('Data Sheet'!$A$19)=INT('Data Sheet'!$B$15),
        --(INT('Data Sheet'!$A$15) &amp; "." &amp; BS351),
        IF(AND((--(INT('Data Sheet'!$A$15) &amp; "." &amp; BS351)&gt;=--('Data Sheet'!$A$15)), (--(INT('Data Sheet'!$A$15) &amp; "." &amp; BS351)&lt;=--('Data Sheet'!$B$15))),
            --(INT('Data Sheet'!$A$15) &amp; "." &amp; BS351),
            --(INT('Data Sheet'!$B$15) &amp; "." &amp; BS351)
        )
    ),
    IF(BQ351&lt;&gt;"",
        IF(INT('Data Sheet'!$A$15)=INT('Data Sheet'!$B$15),
            --(INT('Data Sheet'!$A$15) &amp; "." &amp; RIGHT(BQ351,3)),
            IF(AND((--(INT('Data Sheet'!$A$15) &amp; "." &amp; RIGHT(BQ351,3))&gt;=--('Data Sheet'!$A$15)), (--(INT('Data Sheet'!$A$15) &amp; "." &amp; RIGHT(BQ351,3))&lt;=--('Data Sheet'!$B$15))),
                --(INT('Data Sheet'!$A$15) &amp; "." &amp; RIGHT(BQ351,3)),
                --(INT('Data Sheet'!$B$15) &amp; "." &amp; RIGHT(BQ351,3))
            )
        ),
        "OK"
    )
)</f>
        <v>OK</v>
      </c>
      <c r="R351" s="19"/>
      <c r="S351" s="19"/>
      <c r="T351" s="19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1"/>
      <c r="AU351" s="21"/>
      <c r="AV351" s="21"/>
      <c r="AW351" s="22"/>
      <c r="AX351" s="99"/>
      <c r="AY351" s="20"/>
      <c r="AZ351" s="20"/>
      <c r="BA351" s="22"/>
      <c r="BB351">
        <v>343</v>
      </c>
      <c r="BC351" s="80"/>
      <c r="BD351" s="80"/>
      <c r="BE351" s="80"/>
      <c r="BF351" s="80"/>
      <c r="BG351" s="32" t="str">
        <f t="shared" si="59"/>
        <v/>
      </c>
      <c r="BH351" s="78">
        <f t="shared" si="57"/>
        <v>0</v>
      </c>
      <c r="BI351" s="2">
        <f t="shared" si="60"/>
        <v>0</v>
      </c>
      <c r="BJ351" s="2">
        <f t="shared" si="61"/>
        <v>0</v>
      </c>
      <c r="BK351" s="2">
        <f t="shared" si="58"/>
        <v>0</v>
      </c>
    </row>
    <row r="352" spans="2:63" ht="15" customHeight="1" x14ac:dyDescent="0.25">
      <c r="B352" s="14">
        <v>344</v>
      </c>
      <c r="C352" s="95" t="str">
        <f t="shared" si="62"/>
        <v/>
      </c>
      <c r="D352" s="15" t="str">
        <f t="shared" si="56"/>
        <v>OK</v>
      </c>
      <c r="E352" s="16" t="e">
        <f>VLOOKUP('Data Sheet'!$B$8,'Data Sheet'!$I$2:$J$9,2,FALSE)</f>
        <v>#N/A</v>
      </c>
      <c r="F352" s="16" t="str">
        <f t="shared" si="63"/>
        <v/>
      </c>
      <c r="G352" s="103">
        <f t="shared" si="64"/>
        <v>0</v>
      </c>
      <c r="H352" s="17" t="s">
        <v>26</v>
      </c>
      <c r="I352" s="17" t="s">
        <v>26</v>
      </c>
      <c r="J352" s="17" t="str">
        <f>IF('Data Sheet'!$B$9="NC-50","N/A","OK")</f>
        <v>OK</v>
      </c>
      <c r="K352" s="17" t="str">
        <f>IF('Data Sheet'!$B$9="NC-50","N/A","OK")</f>
        <v>OK</v>
      </c>
      <c r="L352" s="17" t="str">
        <f t="shared" si="65"/>
        <v>OK</v>
      </c>
      <c r="M352" s="17" t="str">
        <f t="shared" si="66"/>
        <v>OK</v>
      </c>
      <c r="N352" s="18" t="str">
        <f>IF(BO352&lt;&gt;"",
    IF(INT('Data Sheet'!$A$19)=INT('Data Sheet'!$B$19),
        --(INT('Data Sheet'!$A$19) &amp; "." &amp; BO352),
        IF(AND((--(INT('Data Sheet'!$A$19) &amp; "." &amp; BO352)&gt;=--('Data Sheet'!$A$19)), (--(INT('Data Sheet'!$A$19) &amp; "." &amp; BO352)&lt;=--('Data Sheet'!$B$19))),
            --(INT('Data Sheet'!$A$19) &amp; "." &amp; BO352),
            --(INT('Data Sheet'!$B$19) &amp; "." &amp; BO352)
        )
    ),
    IF(BN352&lt;&gt;"",
        IF(INT('Data Sheet'!$A$19)=INT('Data Sheet'!$B$19),
            --(INT('Data Sheet'!$A$19) &amp; "." &amp; LEFT(BN352,3)),
            IF(AND((--(INT('Data Sheet'!$A$19) &amp; "." &amp; LEFT(BN352,3))&gt;=--('Data Sheet'!$A$19)), (--(INT('Data Sheet'!$A$19) &amp; "." &amp; LEFT(BN352,3))&lt;=--('Data Sheet'!$B$19))),
                --(INT('Data Sheet'!$A$19) &amp; "." &amp; LEFT(BN352,3)),
                --(INT('Data Sheet'!$B$19) &amp; "." &amp; LEFT(BN352,3))
            )
        ),
        "OK"
    )
)</f>
        <v>OK</v>
      </c>
      <c r="O352" s="23" t="str">
        <f>IF(BP352&lt;&gt;"",
    IF(INT('Data Sheet'!$A$19)=INT('Data Sheet'!$B$19),
        --(INT('Data Sheet'!$A$19) &amp; "." &amp; BP352),
        IF(AND((--(INT('Data Sheet'!$A$19) &amp; "." &amp; BP352)&gt;=--('Data Sheet'!$A$19)), (--(INT('Data Sheet'!$A$19) &amp; "." &amp; BP352)&lt;=--('Data Sheet'!$B$19))),
            --(INT('Data Sheet'!$A$19) &amp; "." &amp; BP352),
            --(INT('Data Sheet'!$B$19) &amp; "." &amp; BP352)
        )
    ),
    IF(BN352&lt;&gt;"",
        IF(INT('Data Sheet'!$A$19)=INT('Data Sheet'!$B$19),
            --(INT('Data Sheet'!$A$19) &amp; "." &amp; RIGHT(BN352,3)),
            IF(AND((--(INT('Data Sheet'!$A$19) &amp; "." &amp; RIGHT(BN352,3))&gt;=--('Data Sheet'!$A$19)), (--(INT('Data Sheet'!$A$19) &amp; "." &amp; RIGHT(BN352,3))&lt;=--('Data Sheet'!$B$19))),
                --(INT('Data Sheet'!$A$19) &amp; "." &amp; RIGHT(BN352,3)),
                --(INT('Data Sheet'!$B$19) &amp; "." &amp; RIGHT(BN352,3))
            )
        ),
        "OK"
    )
)</f>
        <v>OK</v>
      </c>
      <c r="P352" s="23" t="str">
        <f>IF(BR352&lt;&gt;"",
    IF(INT('Data Sheet'!$A$19)=INT('Data Sheet'!$B$15),
        --(INT('Data Sheet'!$A$15) &amp; "." &amp; BR352),
        IF(AND((--(INT('Data Sheet'!$A$15) &amp; "." &amp; BR352)&gt;=--('Data Sheet'!$A$15)), (--(INT('Data Sheet'!$A$15) &amp; "." &amp; BR352)&lt;=--('Data Sheet'!$B$15))),
            --(INT('Data Sheet'!$A$15) &amp; "." &amp; BR352),
            --(INT('Data Sheet'!$B$15) &amp; "." &amp; BR352)
        )
    ),
    IF(BQ352&lt;&gt;"",
        IF(INT('Data Sheet'!$A$15)=INT('Data Sheet'!$B$15),
            --(INT('Data Sheet'!$A$15) &amp; "." &amp; LEFT(BQ352,3)),
            IF(AND((--(INT('Data Sheet'!$A$15) &amp; "." &amp; LEFT(BQ352,3))&gt;=--('Data Sheet'!$A$15)), (--(INT('Data Sheet'!$A$15) &amp; "." &amp; LEFT(BQ352,3))&lt;=--('Data Sheet'!$B$15))),
                --(INT('Data Sheet'!$A$15) &amp; "." &amp; LEFT(BQ352,3)),
                --(INT('Data Sheet'!$B$15) &amp; "." &amp; LEFT(BQ352,3))
            )
        ),
        "OK"
    )
)</f>
        <v>OK</v>
      </c>
      <c r="Q352" s="23" t="str">
        <f>IF(BS352&lt;&gt;"",
    IF(INT('Data Sheet'!$A$19)=INT('Data Sheet'!$B$15),
        --(INT('Data Sheet'!$A$15) &amp; "." &amp; BS352),
        IF(AND((--(INT('Data Sheet'!$A$15) &amp; "." &amp; BS352)&gt;=--('Data Sheet'!$A$15)), (--(INT('Data Sheet'!$A$15) &amp; "." &amp; BS352)&lt;=--('Data Sheet'!$B$15))),
            --(INT('Data Sheet'!$A$15) &amp; "." &amp; BS352),
            --(INT('Data Sheet'!$B$15) &amp; "." &amp; BS352)
        )
    ),
    IF(BQ352&lt;&gt;"",
        IF(INT('Data Sheet'!$A$15)=INT('Data Sheet'!$B$15),
            --(INT('Data Sheet'!$A$15) &amp; "." &amp; RIGHT(BQ352,3)),
            IF(AND((--(INT('Data Sheet'!$A$15) &amp; "." &amp; RIGHT(BQ352,3))&gt;=--('Data Sheet'!$A$15)), (--(INT('Data Sheet'!$A$15) &amp; "." &amp; RIGHT(BQ352,3))&lt;=--('Data Sheet'!$B$15))),
                --(INT('Data Sheet'!$A$15) &amp; "." &amp; RIGHT(BQ352,3)),
                --(INT('Data Sheet'!$B$15) &amp; "." &amp; RIGHT(BQ352,3))
            )
        ),
        "OK"
    )
)</f>
        <v>OK</v>
      </c>
      <c r="R352" s="19"/>
      <c r="S352" s="19"/>
      <c r="T352" s="19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1"/>
      <c r="AU352" s="21"/>
      <c r="AV352" s="21"/>
      <c r="AW352" s="22"/>
      <c r="AX352" s="99"/>
      <c r="AY352" s="20"/>
      <c r="AZ352" s="20"/>
      <c r="BA352" s="22"/>
      <c r="BB352">
        <v>344</v>
      </c>
      <c r="BC352" s="80"/>
      <c r="BD352" s="80"/>
      <c r="BE352" s="80"/>
      <c r="BF352" s="80"/>
      <c r="BG352" s="32" t="str">
        <f t="shared" si="59"/>
        <v/>
      </c>
      <c r="BH352" s="78">
        <f t="shared" si="57"/>
        <v>0</v>
      </c>
      <c r="BI352" s="2">
        <f t="shared" si="60"/>
        <v>0</v>
      </c>
      <c r="BJ352" s="2">
        <f t="shared" si="61"/>
        <v>0</v>
      </c>
      <c r="BK352" s="2">
        <f t="shared" si="58"/>
        <v>0</v>
      </c>
    </row>
    <row r="353" spans="2:63" ht="15" customHeight="1" x14ac:dyDescent="0.25">
      <c r="B353" s="14">
        <v>345</v>
      </c>
      <c r="C353" s="95" t="str">
        <f t="shared" si="62"/>
        <v/>
      </c>
      <c r="D353" s="15" t="str">
        <f t="shared" si="56"/>
        <v>OK</v>
      </c>
      <c r="E353" s="16" t="e">
        <f>VLOOKUP('Data Sheet'!$B$8,'Data Sheet'!$I$2:$J$9,2,FALSE)</f>
        <v>#N/A</v>
      </c>
      <c r="F353" s="16" t="str">
        <f t="shared" si="63"/>
        <v/>
      </c>
      <c r="G353" s="103">
        <f t="shared" si="64"/>
        <v>0</v>
      </c>
      <c r="H353" s="17" t="s">
        <v>26</v>
      </c>
      <c r="I353" s="17" t="s">
        <v>26</v>
      </c>
      <c r="J353" s="17" t="str">
        <f>IF('Data Sheet'!$B$9="NC-50","N/A","OK")</f>
        <v>OK</v>
      </c>
      <c r="K353" s="17" t="str">
        <f>IF('Data Sheet'!$B$9="NC-50","N/A","OK")</f>
        <v>OK</v>
      </c>
      <c r="L353" s="17" t="str">
        <f t="shared" si="65"/>
        <v>OK</v>
      </c>
      <c r="M353" s="17" t="str">
        <f t="shared" si="66"/>
        <v>OK</v>
      </c>
      <c r="N353" s="18" t="str">
        <f>IF(BO353&lt;&gt;"",
    IF(INT('Data Sheet'!$A$19)=INT('Data Sheet'!$B$19),
        --(INT('Data Sheet'!$A$19) &amp; "." &amp; BO353),
        IF(AND((--(INT('Data Sheet'!$A$19) &amp; "." &amp; BO353)&gt;=--('Data Sheet'!$A$19)), (--(INT('Data Sheet'!$A$19) &amp; "." &amp; BO353)&lt;=--('Data Sheet'!$B$19))),
            --(INT('Data Sheet'!$A$19) &amp; "." &amp; BO353),
            --(INT('Data Sheet'!$B$19) &amp; "." &amp; BO353)
        )
    ),
    IF(BN353&lt;&gt;"",
        IF(INT('Data Sheet'!$A$19)=INT('Data Sheet'!$B$19),
            --(INT('Data Sheet'!$A$19) &amp; "." &amp; LEFT(BN353,3)),
            IF(AND((--(INT('Data Sheet'!$A$19) &amp; "." &amp; LEFT(BN353,3))&gt;=--('Data Sheet'!$A$19)), (--(INT('Data Sheet'!$A$19) &amp; "." &amp; LEFT(BN353,3))&lt;=--('Data Sheet'!$B$19))),
                --(INT('Data Sheet'!$A$19) &amp; "." &amp; LEFT(BN353,3)),
                --(INT('Data Sheet'!$B$19) &amp; "." &amp; LEFT(BN353,3))
            )
        ),
        "OK"
    )
)</f>
        <v>OK</v>
      </c>
      <c r="O353" s="23" t="str">
        <f>IF(BP353&lt;&gt;"",
    IF(INT('Data Sheet'!$A$19)=INT('Data Sheet'!$B$19),
        --(INT('Data Sheet'!$A$19) &amp; "." &amp; BP353),
        IF(AND((--(INT('Data Sheet'!$A$19) &amp; "." &amp; BP353)&gt;=--('Data Sheet'!$A$19)), (--(INT('Data Sheet'!$A$19) &amp; "." &amp; BP353)&lt;=--('Data Sheet'!$B$19))),
            --(INT('Data Sheet'!$A$19) &amp; "." &amp; BP353),
            --(INT('Data Sheet'!$B$19) &amp; "." &amp; BP353)
        )
    ),
    IF(BN353&lt;&gt;"",
        IF(INT('Data Sheet'!$A$19)=INT('Data Sheet'!$B$19),
            --(INT('Data Sheet'!$A$19) &amp; "." &amp; RIGHT(BN353,3)),
            IF(AND((--(INT('Data Sheet'!$A$19) &amp; "." &amp; RIGHT(BN353,3))&gt;=--('Data Sheet'!$A$19)), (--(INT('Data Sheet'!$A$19) &amp; "." &amp; RIGHT(BN353,3))&lt;=--('Data Sheet'!$B$19))),
                --(INT('Data Sheet'!$A$19) &amp; "." &amp; RIGHT(BN353,3)),
                --(INT('Data Sheet'!$B$19) &amp; "." &amp; RIGHT(BN353,3))
            )
        ),
        "OK"
    )
)</f>
        <v>OK</v>
      </c>
      <c r="P353" s="23" t="str">
        <f>IF(BR353&lt;&gt;"",
    IF(INT('Data Sheet'!$A$19)=INT('Data Sheet'!$B$15),
        --(INT('Data Sheet'!$A$15) &amp; "." &amp; BR353),
        IF(AND((--(INT('Data Sheet'!$A$15) &amp; "." &amp; BR353)&gt;=--('Data Sheet'!$A$15)), (--(INT('Data Sheet'!$A$15) &amp; "." &amp; BR353)&lt;=--('Data Sheet'!$B$15))),
            --(INT('Data Sheet'!$A$15) &amp; "." &amp; BR353),
            --(INT('Data Sheet'!$B$15) &amp; "." &amp; BR353)
        )
    ),
    IF(BQ353&lt;&gt;"",
        IF(INT('Data Sheet'!$A$15)=INT('Data Sheet'!$B$15),
            --(INT('Data Sheet'!$A$15) &amp; "." &amp; LEFT(BQ353,3)),
            IF(AND((--(INT('Data Sheet'!$A$15) &amp; "." &amp; LEFT(BQ353,3))&gt;=--('Data Sheet'!$A$15)), (--(INT('Data Sheet'!$A$15) &amp; "." &amp; LEFT(BQ353,3))&lt;=--('Data Sheet'!$B$15))),
                --(INT('Data Sheet'!$A$15) &amp; "." &amp; LEFT(BQ353,3)),
                --(INT('Data Sheet'!$B$15) &amp; "." &amp; LEFT(BQ353,3))
            )
        ),
        "OK"
    )
)</f>
        <v>OK</v>
      </c>
      <c r="Q353" s="23" t="str">
        <f>IF(BS353&lt;&gt;"",
    IF(INT('Data Sheet'!$A$19)=INT('Data Sheet'!$B$15),
        --(INT('Data Sheet'!$A$15) &amp; "." &amp; BS353),
        IF(AND((--(INT('Data Sheet'!$A$15) &amp; "." &amp; BS353)&gt;=--('Data Sheet'!$A$15)), (--(INT('Data Sheet'!$A$15) &amp; "." &amp; BS353)&lt;=--('Data Sheet'!$B$15))),
            --(INT('Data Sheet'!$A$15) &amp; "." &amp; BS353),
            --(INT('Data Sheet'!$B$15) &amp; "." &amp; BS353)
        )
    ),
    IF(BQ353&lt;&gt;"",
        IF(INT('Data Sheet'!$A$15)=INT('Data Sheet'!$B$15),
            --(INT('Data Sheet'!$A$15) &amp; "." &amp; RIGHT(BQ353,3)),
            IF(AND((--(INT('Data Sheet'!$A$15) &amp; "." &amp; RIGHT(BQ353,3))&gt;=--('Data Sheet'!$A$15)), (--(INT('Data Sheet'!$A$15) &amp; "." &amp; RIGHT(BQ353,3))&lt;=--('Data Sheet'!$B$15))),
                --(INT('Data Sheet'!$A$15) &amp; "." &amp; RIGHT(BQ353,3)),
                --(INT('Data Sheet'!$B$15) &amp; "." &amp; RIGHT(BQ353,3))
            )
        ),
        "OK"
    )
)</f>
        <v>OK</v>
      </c>
      <c r="R353" s="19"/>
      <c r="S353" s="19"/>
      <c r="T353" s="19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1"/>
      <c r="AU353" s="21"/>
      <c r="AV353" s="21"/>
      <c r="AW353" s="22"/>
      <c r="AX353" s="99"/>
      <c r="AY353" s="20"/>
      <c r="AZ353" s="20"/>
      <c r="BA353" s="22"/>
      <c r="BB353">
        <v>345</v>
      </c>
      <c r="BC353" s="80"/>
      <c r="BD353" s="80"/>
      <c r="BE353" s="80"/>
      <c r="BF353" s="80"/>
      <c r="BG353" s="32" t="str">
        <f t="shared" si="59"/>
        <v/>
      </c>
      <c r="BH353" s="78">
        <f t="shared" si="57"/>
        <v>0</v>
      </c>
      <c r="BI353" s="2">
        <f t="shared" si="60"/>
        <v>0</v>
      </c>
      <c r="BJ353" s="2">
        <f t="shared" si="61"/>
        <v>0</v>
      </c>
      <c r="BK353" s="2">
        <f t="shared" si="58"/>
        <v>0</v>
      </c>
    </row>
    <row r="354" spans="2:63" ht="15" customHeight="1" x14ac:dyDescent="0.25">
      <c r="B354" s="14">
        <v>346</v>
      </c>
      <c r="C354" s="95" t="str">
        <f t="shared" si="62"/>
        <v/>
      </c>
      <c r="D354" s="15" t="str">
        <f t="shared" si="56"/>
        <v>OK</v>
      </c>
      <c r="E354" s="16" t="e">
        <f>VLOOKUP('Data Sheet'!$B$8,'Data Sheet'!$I$2:$J$9,2,FALSE)</f>
        <v>#N/A</v>
      </c>
      <c r="F354" s="16" t="str">
        <f t="shared" si="63"/>
        <v/>
      </c>
      <c r="G354" s="103">
        <f t="shared" si="64"/>
        <v>0</v>
      </c>
      <c r="H354" s="17" t="s">
        <v>26</v>
      </c>
      <c r="I354" s="17" t="s">
        <v>26</v>
      </c>
      <c r="J354" s="17" t="str">
        <f>IF('Data Sheet'!$B$9="NC-50","N/A","OK")</f>
        <v>OK</v>
      </c>
      <c r="K354" s="17" t="str">
        <f>IF('Data Sheet'!$B$9="NC-50","N/A","OK")</f>
        <v>OK</v>
      </c>
      <c r="L354" s="17" t="str">
        <f t="shared" si="65"/>
        <v>OK</v>
      </c>
      <c r="M354" s="17" t="str">
        <f t="shared" si="66"/>
        <v>OK</v>
      </c>
      <c r="N354" s="18" t="str">
        <f>IF(BO354&lt;&gt;"",
    IF(INT('Data Sheet'!$A$19)=INT('Data Sheet'!$B$19),
        --(INT('Data Sheet'!$A$19) &amp; "." &amp; BO354),
        IF(AND((--(INT('Data Sheet'!$A$19) &amp; "." &amp; BO354)&gt;=--('Data Sheet'!$A$19)), (--(INT('Data Sheet'!$A$19) &amp; "." &amp; BO354)&lt;=--('Data Sheet'!$B$19))),
            --(INT('Data Sheet'!$A$19) &amp; "." &amp; BO354),
            --(INT('Data Sheet'!$B$19) &amp; "." &amp; BO354)
        )
    ),
    IF(BN354&lt;&gt;"",
        IF(INT('Data Sheet'!$A$19)=INT('Data Sheet'!$B$19),
            --(INT('Data Sheet'!$A$19) &amp; "." &amp; LEFT(BN354,3)),
            IF(AND((--(INT('Data Sheet'!$A$19) &amp; "." &amp; LEFT(BN354,3))&gt;=--('Data Sheet'!$A$19)), (--(INT('Data Sheet'!$A$19) &amp; "." &amp; LEFT(BN354,3))&lt;=--('Data Sheet'!$B$19))),
                --(INT('Data Sheet'!$A$19) &amp; "." &amp; LEFT(BN354,3)),
                --(INT('Data Sheet'!$B$19) &amp; "." &amp; LEFT(BN354,3))
            )
        ),
        "OK"
    )
)</f>
        <v>OK</v>
      </c>
      <c r="O354" s="23" t="str">
        <f>IF(BP354&lt;&gt;"",
    IF(INT('Data Sheet'!$A$19)=INT('Data Sheet'!$B$19),
        --(INT('Data Sheet'!$A$19) &amp; "." &amp; BP354),
        IF(AND((--(INT('Data Sheet'!$A$19) &amp; "." &amp; BP354)&gt;=--('Data Sheet'!$A$19)), (--(INT('Data Sheet'!$A$19) &amp; "." &amp; BP354)&lt;=--('Data Sheet'!$B$19))),
            --(INT('Data Sheet'!$A$19) &amp; "." &amp; BP354),
            --(INT('Data Sheet'!$B$19) &amp; "." &amp; BP354)
        )
    ),
    IF(BN354&lt;&gt;"",
        IF(INT('Data Sheet'!$A$19)=INT('Data Sheet'!$B$19),
            --(INT('Data Sheet'!$A$19) &amp; "." &amp; RIGHT(BN354,3)),
            IF(AND((--(INT('Data Sheet'!$A$19) &amp; "." &amp; RIGHT(BN354,3))&gt;=--('Data Sheet'!$A$19)), (--(INT('Data Sheet'!$A$19) &amp; "." &amp; RIGHT(BN354,3))&lt;=--('Data Sheet'!$B$19))),
                --(INT('Data Sheet'!$A$19) &amp; "." &amp; RIGHT(BN354,3)),
                --(INT('Data Sheet'!$B$19) &amp; "." &amp; RIGHT(BN354,3))
            )
        ),
        "OK"
    )
)</f>
        <v>OK</v>
      </c>
      <c r="P354" s="23" t="str">
        <f>IF(BR354&lt;&gt;"",
    IF(INT('Data Sheet'!$A$19)=INT('Data Sheet'!$B$15),
        --(INT('Data Sheet'!$A$15) &amp; "." &amp; BR354),
        IF(AND((--(INT('Data Sheet'!$A$15) &amp; "." &amp; BR354)&gt;=--('Data Sheet'!$A$15)), (--(INT('Data Sheet'!$A$15) &amp; "." &amp; BR354)&lt;=--('Data Sheet'!$B$15))),
            --(INT('Data Sheet'!$A$15) &amp; "." &amp; BR354),
            --(INT('Data Sheet'!$B$15) &amp; "." &amp; BR354)
        )
    ),
    IF(BQ354&lt;&gt;"",
        IF(INT('Data Sheet'!$A$15)=INT('Data Sheet'!$B$15),
            --(INT('Data Sheet'!$A$15) &amp; "." &amp; LEFT(BQ354,3)),
            IF(AND((--(INT('Data Sheet'!$A$15) &amp; "." &amp; LEFT(BQ354,3))&gt;=--('Data Sheet'!$A$15)), (--(INT('Data Sheet'!$A$15) &amp; "." &amp; LEFT(BQ354,3))&lt;=--('Data Sheet'!$B$15))),
                --(INT('Data Sheet'!$A$15) &amp; "." &amp; LEFT(BQ354,3)),
                --(INT('Data Sheet'!$B$15) &amp; "." &amp; LEFT(BQ354,3))
            )
        ),
        "OK"
    )
)</f>
        <v>OK</v>
      </c>
      <c r="Q354" s="23" t="str">
        <f>IF(BS354&lt;&gt;"",
    IF(INT('Data Sheet'!$A$19)=INT('Data Sheet'!$B$15),
        --(INT('Data Sheet'!$A$15) &amp; "." &amp; BS354),
        IF(AND((--(INT('Data Sheet'!$A$15) &amp; "." &amp; BS354)&gt;=--('Data Sheet'!$A$15)), (--(INT('Data Sheet'!$A$15) &amp; "." &amp; BS354)&lt;=--('Data Sheet'!$B$15))),
            --(INT('Data Sheet'!$A$15) &amp; "." &amp; BS354),
            --(INT('Data Sheet'!$B$15) &amp; "." &amp; BS354)
        )
    ),
    IF(BQ354&lt;&gt;"",
        IF(INT('Data Sheet'!$A$15)=INT('Data Sheet'!$B$15),
            --(INT('Data Sheet'!$A$15) &amp; "." &amp; RIGHT(BQ354,3)),
            IF(AND((--(INT('Data Sheet'!$A$15) &amp; "." &amp; RIGHT(BQ354,3))&gt;=--('Data Sheet'!$A$15)), (--(INT('Data Sheet'!$A$15) &amp; "." &amp; RIGHT(BQ354,3))&lt;=--('Data Sheet'!$B$15))),
                --(INT('Data Sheet'!$A$15) &amp; "." &amp; RIGHT(BQ354,3)),
                --(INT('Data Sheet'!$B$15) &amp; "." &amp; RIGHT(BQ354,3))
            )
        ),
        "OK"
    )
)</f>
        <v>OK</v>
      </c>
      <c r="R354" s="19"/>
      <c r="S354" s="19"/>
      <c r="T354" s="19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1"/>
      <c r="AU354" s="21"/>
      <c r="AV354" s="21"/>
      <c r="AW354" s="22"/>
      <c r="AX354" s="99"/>
      <c r="AY354" s="20"/>
      <c r="AZ354" s="20"/>
      <c r="BA354" s="22"/>
      <c r="BB354">
        <v>346</v>
      </c>
      <c r="BC354" s="80"/>
      <c r="BD354" s="80"/>
      <c r="BE354" s="80"/>
      <c r="BF354" s="80"/>
      <c r="BG354" s="32" t="str">
        <f t="shared" si="59"/>
        <v/>
      </c>
      <c r="BH354" s="78">
        <f t="shared" si="57"/>
        <v>0</v>
      </c>
      <c r="BI354" s="2">
        <f t="shared" si="60"/>
        <v>0</v>
      </c>
      <c r="BJ354" s="2">
        <f t="shared" si="61"/>
        <v>0</v>
      </c>
      <c r="BK354" s="2">
        <f t="shared" si="58"/>
        <v>0</v>
      </c>
    </row>
    <row r="355" spans="2:63" ht="15" customHeight="1" x14ac:dyDescent="0.25">
      <c r="B355" s="14">
        <v>347</v>
      </c>
      <c r="C355" s="95" t="str">
        <f t="shared" si="62"/>
        <v/>
      </c>
      <c r="D355" s="15" t="str">
        <f t="shared" si="56"/>
        <v>OK</v>
      </c>
      <c r="E355" s="16" t="e">
        <f>VLOOKUP('Data Sheet'!$B$8,'Data Sheet'!$I$2:$J$9,2,FALSE)</f>
        <v>#N/A</v>
      </c>
      <c r="F355" s="16" t="str">
        <f t="shared" si="63"/>
        <v/>
      </c>
      <c r="G355" s="103">
        <f t="shared" si="64"/>
        <v>0</v>
      </c>
      <c r="H355" s="17" t="s">
        <v>26</v>
      </c>
      <c r="I355" s="17" t="s">
        <v>26</v>
      </c>
      <c r="J355" s="17" t="str">
        <f>IF('Data Sheet'!$B$9="NC-50","N/A","OK")</f>
        <v>OK</v>
      </c>
      <c r="K355" s="17" t="str">
        <f>IF('Data Sheet'!$B$9="NC-50","N/A","OK")</f>
        <v>OK</v>
      </c>
      <c r="L355" s="17" t="str">
        <f t="shared" si="65"/>
        <v>OK</v>
      </c>
      <c r="M355" s="17" t="str">
        <f t="shared" si="66"/>
        <v>OK</v>
      </c>
      <c r="N355" s="18" t="str">
        <f>IF(BO355&lt;&gt;"",
    IF(INT('Data Sheet'!$A$19)=INT('Data Sheet'!$B$19),
        --(INT('Data Sheet'!$A$19) &amp; "." &amp; BO355),
        IF(AND((--(INT('Data Sheet'!$A$19) &amp; "." &amp; BO355)&gt;=--('Data Sheet'!$A$19)), (--(INT('Data Sheet'!$A$19) &amp; "." &amp; BO355)&lt;=--('Data Sheet'!$B$19))),
            --(INT('Data Sheet'!$A$19) &amp; "." &amp; BO355),
            --(INT('Data Sheet'!$B$19) &amp; "." &amp; BO355)
        )
    ),
    IF(BN355&lt;&gt;"",
        IF(INT('Data Sheet'!$A$19)=INT('Data Sheet'!$B$19),
            --(INT('Data Sheet'!$A$19) &amp; "." &amp; LEFT(BN355,3)),
            IF(AND((--(INT('Data Sheet'!$A$19) &amp; "." &amp; LEFT(BN355,3))&gt;=--('Data Sheet'!$A$19)), (--(INT('Data Sheet'!$A$19) &amp; "." &amp; LEFT(BN355,3))&lt;=--('Data Sheet'!$B$19))),
                --(INT('Data Sheet'!$A$19) &amp; "." &amp; LEFT(BN355,3)),
                --(INT('Data Sheet'!$B$19) &amp; "." &amp; LEFT(BN355,3))
            )
        ),
        "OK"
    )
)</f>
        <v>OK</v>
      </c>
      <c r="O355" s="23" t="str">
        <f>IF(BP355&lt;&gt;"",
    IF(INT('Data Sheet'!$A$19)=INT('Data Sheet'!$B$19),
        --(INT('Data Sheet'!$A$19) &amp; "." &amp; BP355),
        IF(AND((--(INT('Data Sheet'!$A$19) &amp; "." &amp; BP355)&gt;=--('Data Sheet'!$A$19)), (--(INT('Data Sheet'!$A$19) &amp; "." &amp; BP355)&lt;=--('Data Sheet'!$B$19))),
            --(INT('Data Sheet'!$A$19) &amp; "." &amp; BP355),
            --(INT('Data Sheet'!$B$19) &amp; "." &amp; BP355)
        )
    ),
    IF(BN355&lt;&gt;"",
        IF(INT('Data Sheet'!$A$19)=INT('Data Sheet'!$B$19),
            --(INT('Data Sheet'!$A$19) &amp; "." &amp; RIGHT(BN355,3)),
            IF(AND((--(INT('Data Sheet'!$A$19) &amp; "." &amp; RIGHT(BN355,3))&gt;=--('Data Sheet'!$A$19)), (--(INT('Data Sheet'!$A$19) &amp; "." &amp; RIGHT(BN355,3))&lt;=--('Data Sheet'!$B$19))),
                --(INT('Data Sheet'!$A$19) &amp; "." &amp; RIGHT(BN355,3)),
                --(INT('Data Sheet'!$B$19) &amp; "." &amp; RIGHT(BN355,3))
            )
        ),
        "OK"
    )
)</f>
        <v>OK</v>
      </c>
      <c r="P355" s="23" t="str">
        <f>IF(BR355&lt;&gt;"",
    IF(INT('Data Sheet'!$A$19)=INT('Data Sheet'!$B$15),
        --(INT('Data Sheet'!$A$15) &amp; "." &amp; BR355),
        IF(AND((--(INT('Data Sheet'!$A$15) &amp; "." &amp; BR355)&gt;=--('Data Sheet'!$A$15)), (--(INT('Data Sheet'!$A$15) &amp; "." &amp; BR355)&lt;=--('Data Sheet'!$B$15))),
            --(INT('Data Sheet'!$A$15) &amp; "." &amp; BR355),
            --(INT('Data Sheet'!$B$15) &amp; "." &amp; BR355)
        )
    ),
    IF(BQ355&lt;&gt;"",
        IF(INT('Data Sheet'!$A$15)=INT('Data Sheet'!$B$15),
            --(INT('Data Sheet'!$A$15) &amp; "." &amp; LEFT(BQ355,3)),
            IF(AND((--(INT('Data Sheet'!$A$15) &amp; "." &amp; LEFT(BQ355,3))&gt;=--('Data Sheet'!$A$15)), (--(INT('Data Sheet'!$A$15) &amp; "." &amp; LEFT(BQ355,3))&lt;=--('Data Sheet'!$B$15))),
                --(INT('Data Sheet'!$A$15) &amp; "." &amp; LEFT(BQ355,3)),
                --(INT('Data Sheet'!$B$15) &amp; "." &amp; LEFT(BQ355,3))
            )
        ),
        "OK"
    )
)</f>
        <v>OK</v>
      </c>
      <c r="Q355" s="23" t="str">
        <f>IF(BS355&lt;&gt;"",
    IF(INT('Data Sheet'!$A$19)=INT('Data Sheet'!$B$15),
        --(INT('Data Sheet'!$A$15) &amp; "." &amp; BS355),
        IF(AND((--(INT('Data Sheet'!$A$15) &amp; "." &amp; BS355)&gt;=--('Data Sheet'!$A$15)), (--(INT('Data Sheet'!$A$15) &amp; "." &amp; BS355)&lt;=--('Data Sheet'!$B$15))),
            --(INT('Data Sheet'!$A$15) &amp; "." &amp; BS355),
            --(INT('Data Sheet'!$B$15) &amp; "." &amp; BS355)
        )
    ),
    IF(BQ355&lt;&gt;"",
        IF(INT('Data Sheet'!$A$15)=INT('Data Sheet'!$B$15),
            --(INT('Data Sheet'!$A$15) &amp; "." &amp; RIGHT(BQ355,3)),
            IF(AND((--(INT('Data Sheet'!$A$15) &amp; "." &amp; RIGHT(BQ355,3))&gt;=--('Data Sheet'!$A$15)), (--(INT('Data Sheet'!$A$15) &amp; "." &amp; RIGHT(BQ355,3))&lt;=--('Data Sheet'!$B$15))),
                --(INT('Data Sheet'!$A$15) &amp; "." &amp; RIGHT(BQ355,3)),
                --(INT('Data Sheet'!$B$15) &amp; "." &amp; RIGHT(BQ355,3))
            )
        ),
        "OK"
    )
)</f>
        <v>OK</v>
      </c>
      <c r="R355" s="19"/>
      <c r="S355" s="19"/>
      <c r="T355" s="19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1"/>
      <c r="AU355" s="21"/>
      <c r="AV355" s="21"/>
      <c r="AW355" s="22"/>
      <c r="AX355" s="99"/>
      <c r="AY355" s="20"/>
      <c r="AZ355" s="20"/>
      <c r="BA355" s="22"/>
      <c r="BB355">
        <v>347</v>
      </c>
      <c r="BC355" s="80"/>
      <c r="BD355" s="80"/>
      <c r="BE355" s="80"/>
      <c r="BF355" s="80"/>
      <c r="BG355" s="32" t="str">
        <f t="shared" si="59"/>
        <v/>
      </c>
      <c r="BH355" s="78">
        <f t="shared" si="57"/>
        <v>0</v>
      </c>
      <c r="BI355" s="2">
        <f t="shared" si="60"/>
        <v>0</v>
      </c>
      <c r="BJ355" s="2">
        <f t="shared" si="61"/>
        <v>0</v>
      </c>
      <c r="BK355" s="2">
        <f t="shared" si="58"/>
        <v>0</v>
      </c>
    </row>
    <row r="356" spans="2:63" ht="15" customHeight="1" x14ac:dyDescent="0.25">
      <c r="B356" s="14">
        <v>348</v>
      </c>
      <c r="C356" s="95" t="str">
        <f t="shared" si="62"/>
        <v/>
      </c>
      <c r="D356" s="15" t="str">
        <f t="shared" si="56"/>
        <v>OK</v>
      </c>
      <c r="E356" s="16" t="e">
        <f>VLOOKUP('Data Sheet'!$B$8,'Data Sheet'!$I$2:$J$9,2,FALSE)</f>
        <v>#N/A</v>
      </c>
      <c r="F356" s="16" t="str">
        <f t="shared" si="63"/>
        <v/>
      </c>
      <c r="G356" s="103">
        <f t="shared" si="64"/>
        <v>0</v>
      </c>
      <c r="H356" s="17" t="s">
        <v>26</v>
      </c>
      <c r="I356" s="17" t="s">
        <v>26</v>
      </c>
      <c r="J356" s="17" t="str">
        <f>IF('Data Sheet'!$B$9="NC-50","N/A","OK")</f>
        <v>OK</v>
      </c>
      <c r="K356" s="17" t="str">
        <f>IF('Data Sheet'!$B$9="NC-50","N/A","OK")</f>
        <v>OK</v>
      </c>
      <c r="L356" s="17" t="str">
        <f t="shared" si="65"/>
        <v>OK</v>
      </c>
      <c r="M356" s="17" t="str">
        <f t="shared" si="66"/>
        <v>OK</v>
      </c>
      <c r="N356" s="18" t="str">
        <f>IF(BO356&lt;&gt;"",
    IF(INT('Data Sheet'!$A$19)=INT('Data Sheet'!$B$19),
        --(INT('Data Sheet'!$A$19) &amp; "." &amp; BO356),
        IF(AND((--(INT('Data Sheet'!$A$19) &amp; "." &amp; BO356)&gt;=--('Data Sheet'!$A$19)), (--(INT('Data Sheet'!$A$19) &amp; "." &amp; BO356)&lt;=--('Data Sheet'!$B$19))),
            --(INT('Data Sheet'!$A$19) &amp; "." &amp; BO356),
            --(INT('Data Sheet'!$B$19) &amp; "." &amp; BO356)
        )
    ),
    IF(BN356&lt;&gt;"",
        IF(INT('Data Sheet'!$A$19)=INT('Data Sheet'!$B$19),
            --(INT('Data Sheet'!$A$19) &amp; "." &amp; LEFT(BN356,3)),
            IF(AND((--(INT('Data Sheet'!$A$19) &amp; "." &amp; LEFT(BN356,3))&gt;=--('Data Sheet'!$A$19)), (--(INT('Data Sheet'!$A$19) &amp; "." &amp; LEFT(BN356,3))&lt;=--('Data Sheet'!$B$19))),
                --(INT('Data Sheet'!$A$19) &amp; "." &amp; LEFT(BN356,3)),
                --(INT('Data Sheet'!$B$19) &amp; "." &amp; LEFT(BN356,3))
            )
        ),
        "OK"
    )
)</f>
        <v>OK</v>
      </c>
      <c r="O356" s="23" t="str">
        <f>IF(BP356&lt;&gt;"",
    IF(INT('Data Sheet'!$A$19)=INT('Data Sheet'!$B$19),
        --(INT('Data Sheet'!$A$19) &amp; "." &amp; BP356),
        IF(AND((--(INT('Data Sheet'!$A$19) &amp; "." &amp; BP356)&gt;=--('Data Sheet'!$A$19)), (--(INT('Data Sheet'!$A$19) &amp; "." &amp; BP356)&lt;=--('Data Sheet'!$B$19))),
            --(INT('Data Sheet'!$A$19) &amp; "." &amp; BP356),
            --(INT('Data Sheet'!$B$19) &amp; "." &amp; BP356)
        )
    ),
    IF(BN356&lt;&gt;"",
        IF(INT('Data Sheet'!$A$19)=INT('Data Sheet'!$B$19),
            --(INT('Data Sheet'!$A$19) &amp; "." &amp; RIGHT(BN356,3)),
            IF(AND((--(INT('Data Sheet'!$A$19) &amp; "." &amp; RIGHT(BN356,3))&gt;=--('Data Sheet'!$A$19)), (--(INT('Data Sheet'!$A$19) &amp; "." &amp; RIGHT(BN356,3))&lt;=--('Data Sheet'!$B$19))),
                --(INT('Data Sheet'!$A$19) &amp; "." &amp; RIGHT(BN356,3)),
                --(INT('Data Sheet'!$B$19) &amp; "." &amp; RIGHT(BN356,3))
            )
        ),
        "OK"
    )
)</f>
        <v>OK</v>
      </c>
      <c r="P356" s="23" t="str">
        <f>IF(BR356&lt;&gt;"",
    IF(INT('Data Sheet'!$A$19)=INT('Data Sheet'!$B$15),
        --(INT('Data Sheet'!$A$15) &amp; "." &amp; BR356),
        IF(AND((--(INT('Data Sheet'!$A$15) &amp; "." &amp; BR356)&gt;=--('Data Sheet'!$A$15)), (--(INT('Data Sheet'!$A$15) &amp; "." &amp; BR356)&lt;=--('Data Sheet'!$B$15))),
            --(INT('Data Sheet'!$A$15) &amp; "." &amp; BR356),
            --(INT('Data Sheet'!$B$15) &amp; "." &amp; BR356)
        )
    ),
    IF(BQ356&lt;&gt;"",
        IF(INT('Data Sheet'!$A$15)=INT('Data Sheet'!$B$15),
            --(INT('Data Sheet'!$A$15) &amp; "." &amp; LEFT(BQ356,3)),
            IF(AND((--(INT('Data Sheet'!$A$15) &amp; "." &amp; LEFT(BQ356,3))&gt;=--('Data Sheet'!$A$15)), (--(INT('Data Sheet'!$A$15) &amp; "." &amp; LEFT(BQ356,3))&lt;=--('Data Sheet'!$B$15))),
                --(INT('Data Sheet'!$A$15) &amp; "." &amp; LEFT(BQ356,3)),
                --(INT('Data Sheet'!$B$15) &amp; "." &amp; LEFT(BQ356,3))
            )
        ),
        "OK"
    )
)</f>
        <v>OK</v>
      </c>
      <c r="Q356" s="23" t="str">
        <f>IF(BS356&lt;&gt;"",
    IF(INT('Data Sheet'!$A$19)=INT('Data Sheet'!$B$15),
        --(INT('Data Sheet'!$A$15) &amp; "." &amp; BS356),
        IF(AND((--(INT('Data Sheet'!$A$15) &amp; "." &amp; BS356)&gt;=--('Data Sheet'!$A$15)), (--(INT('Data Sheet'!$A$15) &amp; "." &amp; BS356)&lt;=--('Data Sheet'!$B$15))),
            --(INT('Data Sheet'!$A$15) &amp; "." &amp; BS356),
            --(INT('Data Sheet'!$B$15) &amp; "." &amp; BS356)
        )
    ),
    IF(BQ356&lt;&gt;"",
        IF(INT('Data Sheet'!$A$15)=INT('Data Sheet'!$B$15),
            --(INT('Data Sheet'!$A$15) &amp; "." &amp; RIGHT(BQ356,3)),
            IF(AND((--(INT('Data Sheet'!$A$15) &amp; "." &amp; RIGHT(BQ356,3))&gt;=--('Data Sheet'!$A$15)), (--(INT('Data Sheet'!$A$15) &amp; "." &amp; RIGHT(BQ356,3))&lt;=--('Data Sheet'!$B$15))),
                --(INT('Data Sheet'!$A$15) &amp; "." &amp; RIGHT(BQ356,3)),
                --(INT('Data Sheet'!$B$15) &amp; "." &amp; RIGHT(BQ356,3))
            )
        ),
        "OK"
    )
)</f>
        <v>OK</v>
      </c>
      <c r="R356" s="19"/>
      <c r="S356" s="19"/>
      <c r="T356" s="19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1"/>
      <c r="AU356" s="21"/>
      <c r="AV356" s="21"/>
      <c r="AW356" s="22"/>
      <c r="AX356" s="99"/>
      <c r="AY356" s="20"/>
      <c r="AZ356" s="20"/>
      <c r="BA356" s="22"/>
      <c r="BB356">
        <v>348</v>
      </c>
      <c r="BC356" s="80"/>
      <c r="BD356" s="80"/>
      <c r="BE356" s="80"/>
      <c r="BF356" s="80"/>
      <c r="BG356" s="32" t="str">
        <f t="shared" si="59"/>
        <v/>
      </c>
      <c r="BH356" s="78">
        <f t="shared" si="57"/>
        <v>0</v>
      </c>
      <c r="BI356" s="2">
        <f t="shared" si="60"/>
        <v>0</v>
      </c>
      <c r="BJ356" s="2">
        <f t="shared" si="61"/>
        <v>0</v>
      </c>
      <c r="BK356" s="2">
        <f t="shared" si="58"/>
        <v>0</v>
      </c>
    </row>
    <row r="357" spans="2:63" ht="15" customHeight="1" x14ac:dyDescent="0.25">
      <c r="B357" s="14">
        <v>349</v>
      </c>
      <c r="C357" s="95" t="str">
        <f t="shared" si="62"/>
        <v/>
      </c>
      <c r="D357" s="15" t="str">
        <f t="shared" si="56"/>
        <v>OK</v>
      </c>
      <c r="E357" s="16" t="e">
        <f>VLOOKUP('Data Sheet'!$B$8,'Data Sheet'!$I$2:$J$9,2,FALSE)</f>
        <v>#N/A</v>
      </c>
      <c r="F357" s="16" t="str">
        <f t="shared" si="63"/>
        <v/>
      </c>
      <c r="G357" s="103">
        <f t="shared" si="64"/>
        <v>0</v>
      </c>
      <c r="H357" s="17" t="s">
        <v>26</v>
      </c>
      <c r="I357" s="17" t="s">
        <v>26</v>
      </c>
      <c r="J357" s="17" t="str">
        <f>IF('Data Sheet'!$B$9="NC-50","N/A","OK")</f>
        <v>OK</v>
      </c>
      <c r="K357" s="17" t="str">
        <f>IF('Data Sheet'!$B$9="NC-50","N/A","OK")</f>
        <v>OK</v>
      </c>
      <c r="L357" s="17" t="str">
        <f t="shared" si="65"/>
        <v>OK</v>
      </c>
      <c r="M357" s="17" t="str">
        <f t="shared" si="66"/>
        <v>OK</v>
      </c>
      <c r="N357" s="18" t="str">
        <f>IF(BO357&lt;&gt;"",
    IF(INT('Data Sheet'!$A$19)=INT('Data Sheet'!$B$19),
        --(INT('Data Sheet'!$A$19) &amp; "." &amp; BO357),
        IF(AND((--(INT('Data Sheet'!$A$19) &amp; "." &amp; BO357)&gt;=--('Data Sheet'!$A$19)), (--(INT('Data Sheet'!$A$19) &amp; "." &amp; BO357)&lt;=--('Data Sheet'!$B$19))),
            --(INT('Data Sheet'!$A$19) &amp; "." &amp; BO357),
            --(INT('Data Sheet'!$B$19) &amp; "." &amp; BO357)
        )
    ),
    IF(BN357&lt;&gt;"",
        IF(INT('Data Sheet'!$A$19)=INT('Data Sheet'!$B$19),
            --(INT('Data Sheet'!$A$19) &amp; "." &amp; LEFT(BN357,3)),
            IF(AND((--(INT('Data Sheet'!$A$19) &amp; "." &amp; LEFT(BN357,3))&gt;=--('Data Sheet'!$A$19)), (--(INT('Data Sheet'!$A$19) &amp; "." &amp; LEFT(BN357,3))&lt;=--('Data Sheet'!$B$19))),
                --(INT('Data Sheet'!$A$19) &amp; "." &amp; LEFT(BN357,3)),
                --(INT('Data Sheet'!$B$19) &amp; "." &amp; LEFT(BN357,3))
            )
        ),
        "OK"
    )
)</f>
        <v>OK</v>
      </c>
      <c r="O357" s="23" t="str">
        <f>IF(BP357&lt;&gt;"",
    IF(INT('Data Sheet'!$A$19)=INT('Data Sheet'!$B$19),
        --(INT('Data Sheet'!$A$19) &amp; "." &amp; BP357),
        IF(AND((--(INT('Data Sheet'!$A$19) &amp; "." &amp; BP357)&gt;=--('Data Sheet'!$A$19)), (--(INT('Data Sheet'!$A$19) &amp; "." &amp; BP357)&lt;=--('Data Sheet'!$B$19))),
            --(INT('Data Sheet'!$A$19) &amp; "." &amp; BP357),
            --(INT('Data Sheet'!$B$19) &amp; "." &amp; BP357)
        )
    ),
    IF(BN357&lt;&gt;"",
        IF(INT('Data Sheet'!$A$19)=INT('Data Sheet'!$B$19),
            --(INT('Data Sheet'!$A$19) &amp; "." &amp; RIGHT(BN357,3)),
            IF(AND((--(INT('Data Sheet'!$A$19) &amp; "." &amp; RIGHT(BN357,3))&gt;=--('Data Sheet'!$A$19)), (--(INT('Data Sheet'!$A$19) &amp; "." &amp; RIGHT(BN357,3))&lt;=--('Data Sheet'!$B$19))),
                --(INT('Data Sheet'!$A$19) &amp; "." &amp; RIGHT(BN357,3)),
                --(INT('Data Sheet'!$B$19) &amp; "." &amp; RIGHT(BN357,3))
            )
        ),
        "OK"
    )
)</f>
        <v>OK</v>
      </c>
      <c r="P357" s="23" t="str">
        <f>IF(BR357&lt;&gt;"",
    IF(INT('Data Sheet'!$A$19)=INT('Data Sheet'!$B$15),
        --(INT('Data Sheet'!$A$15) &amp; "." &amp; BR357),
        IF(AND((--(INT('Data Sheet'!$A$15) &amp; "." &amp; BR357)&gt;=--('Data Sheet'!$A$15)), (--(INT('Data Sheet'!$A$15) &amp; "." &amp; BR357)&lt;=--('Data Sheet'!$B$15))),
            --(INT('Data Sheet'!$A$15) &amp; "." &amp; BR357),
            --(INT('Data Sheet'!$B$15) &amp; "." &amp; BR357)
        )
    ),
    IF(BQ357&lt;&gt;"",
        IF(INT('Data Sheet'!$A$15)=INT('Data Sheet'!$B$15),
            --(INT('Data Sheet'!$A$15) &amp; "." &amp; LEFT(BQ357,3)),
            IF(AND((--(INT('Data Sheet'!$A$15) &amp; "." &amp; LEFT(BQ357,3))&gt;=--('Data Sheet'!$A$15)), (--(INT('Data Sheet'!$A$15) &amp; "." &amp; LEFT(BQ357,3))&lt;=--('Data Sheet'!$B$15))),
                --(INT('Data Sheet'!$A$15) &amp; "." &amp; LEFT(BQ357,3)),
                --(INT('Data Sheet'!$B$15) &amp; "." &amp; LEFT(BQ357,3))
            )
        ),
        "OK"
    )
)</f>
        <v>OK</v>
      </c>
      <c r="Q357" s="23" t="str">
        <f>IF(BS357&lt;&gt;"",
    IF(INT('Data Sheet'!$A$19)=INT('Data Sheet'!$B$15),
        --(INT('Data Sheet'!$A$15) &amp; "." &amp; BS357),
        IF(AND((--(INT('Data Sheet'!$A$15) &amp; "." &amp; BS357)&gt;=--('Data Sheet'!$A$15)), (--(INT('Data Sheet'!$A$15) &amp; "." &amp; BS357)&lt;=--('Data Sheet'!$B$15))),
            --(INT('Data Sheet'!$A$15) &amp; "." &amp; BS357),
            --(INT('Data Sheet'!$B$15) &amp; "." &amp; BS357)
        )
    ),
    IF(BQ357&lt;&gt;"",
        IF(INT('Data Sheet'!$A$15)=INT('Data Sheet'!$B$15),
            --(INT('Data Sheet'!$A$15) &amp; "." &amp; RIGHT(BQ357,3)),
            IF(AND((--(INT('Data Sheet'!$A$15) &amp; "." &amp; RIGHT(BQ357,3))&gt;=--('Data Sheet'!$A$15)), (--(INT('Data Sheet'!$A$15) &amp; "." &amp; RIGHT(BQ357,3))&lt;=--('Data Sheet'!$B$15))),
                --(INT('Data Sheet'!$A$15) &amp; "." &amp; RIGHT(BQ357,3)),
                --(INT('Data Sheet'!$B$15) &amp; "." &amp; RIGHT(BQ357,3))
            )
        ),
        "OK"
    )
)</f>
        <v>OK</v>
      </c>
      <c r="R357" s="19"/>
      <c r="S357" s="19"/>
      <c r="T357" s="19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1"/>
      <c r="AU357" s="21"/>
      <c r="AV357" s="21"/>
      <c r="AW357" s="22"/>
      <c r="AX357" s="99"/>
      <c r="AY357" s="20"/>
      <c r="AZ357" s="20"/>
      <c r="BA357" s="22"/>
      <c r="BB357">
        <v>349</v>
      </c>
      <c r="BC357" s="80"/>
      <c r="BD357" s="80"/>
      <c r="BE357" s="80"/>
      <c r="BF357" s="80"/>
      <c r="BG357" s="32" t="str">
        <f t="shared" si="59"/>
        <v/>
      </c>
      <c r="BH357" s="78">
        <f t="shared" si="57"/>
        <v>0</v>
      </c>
      <c r="BI357" s="2">
        <f t="shared" si="60"/>
        <v>0</v>
      </c>
      <c r="BJ357" s="2">
        <f t="shared" si="61"/>
        <v>0</v>
      </c>
      <c r="BK357" s="2">
        <f t="shared" si="58"/>
        <v>0</v>
      </c>
    </row>
    <row r="358" spans="2:63" ht="15" customHeight="1" x14ac:dyDescent="0.25">
      <c r="B358" s="14">
        <v>350</v>
      </c>
      <c r="C358" s="95" t="str">
        <f t="shared" si="62"/>
        <v/>
      </c>
      <c r="D358" s="15" t="str">
        <f t="shared" si="56"/>
        <v>OK</v>
      </c>
      <c r="E358" s="16" t="e">
        <f>VLOOKUP('Data Sheet'!$B$8,'Data Sheet'!$I$2:$J$9,2,FALSE)</f>
        <v>#N/A</v>
      </c>
      <c r="F358" s="16" t="str">
        <f t="shared" si="63"/>
        <v/>
      </c>
      <c r="G358" s="103">
        <f t="shared" si="64"/>
        <v>0</v>
      </c>
      <c r="H358" s="17" t="s">
        <v>26</v>
      </c>
      <c r="I358" s="17" t="s">
        <v>26</v>
      </c>
      <c r="J358" s="17" t="str">
        <f>IF('Data Sheet'!$B$9="NC-50","N/A","OK")</f>
        <v>OK</v>
      </c>
      <c r="K358" s="17" t="str">
        <f>IF('Data Sheet'!$B$9="NC-50","N/A","OK")</f>
        <v>OK</v>
      </c>
      <c r="L358" s="17" t="str">
        <f t="shared" si="65"/>
        <v>OK</v>
      </c>
      <c r="M358" s="17" t="str">
        <f t="shared" si="66"/>
        <v>OK</v>
      </c>
      <c r="N358" s="18" t="str">
        <f>IF(BO358&lt;&gt;"",
    IF(INT('Data Sheet'!$A$19)=INT('Data Sheet'!$B$19),
        --(INT('Data Sheet'!$A$19) &amp; "." &amp; BO358),
        IF(AND((--(INT('Data Sheet'!$A$19) &amp; "." &amp; BO358)&gt;=--('Data Sheet'!$A$19)), (--(INT('Data Sheet'!$A$19) &amp; "." &amp; BO358)&lt;=--('Data Sheet'!$B$19))),
            --(INT('Data Sheet'!$A$19) &amp; "." &amp; BO358),
            --(INT('Data Sheet'!$B$19) &amp; "." &amp; BO358)
        )
    ),
    IF(BN358&lt;&gt;"",
        IF(INT('Data Sheet'!$A$19)=INT('Data Sheet'!$B$19),
            --(INT('Data Sheet'!$A$19) &amp; "." &amp; LEFT(BN358,3)),
            IF(AND((--(INT('Data Sheet'!$A$19) &amp; "." &amp; LEFT(BN358,3))&gt;=--('Data Sheet'!$A$19)), (--(INT('Data Sheet'!$A$19) &amp; "." &amp; LEFT(BN358,3))&lt;=--('Data Sheet'!$B$19))),
                --(INT('Data Sheet'!$A$19) &amp; "." &amp; LEFT(BN358,3)),
                --(INT('Data Sheet'!$B$19) &amp; "." &amp; LEFT(BN358,3))
            )
        ),
        "OK"
    )
)</f>
        <v>OK</v>
      </c>
      <c r="O358" s="23" t="str">
        <f>IF(BP358&lt;&gt;"",
    IF(INT('Data Sheet'!$A$19)=INT('Data Sheet'!$B$19),
        --(INT('Data Sheet'!$A$19) &amp; "." &amp; BP358),
        IF(AND((--(INT('Data Sheet'!$A$19) &amp; "." &amp; BP358)&gt;=--('Data Sheet'!$A$19)), (--(INT('Data Sheet'!$A$19) &amp; "." &amp; BP358)&lt;=--('Data Sheet'!$B$19))),
            --(INT('Data Sheet'!$A$19) &amp; "." &amp; BP358),
            --(INT('Data Sheet'!$B$19) &amp; "." &amp; BP358)
        )
    ),
    IF(BN358&lt;&gt;"",
        IF(INT('Data Sheet'!$A$19)=INT('Data Sheet'!$B$19),
            --(INT('Data Sheet'!$A$19) &amp; "." &amp; RIGHT(BN358,3)),
            IF(AND((--(INT('Data Sheet'!$A$19) &amp; "." &amp; RIGHT(BN358,3))&gt;=--('Data Sheet'!$A$19)), (--(INT('Data Sheet'!$A$19) &amp; "." &amp; RIGHT(BN358,3))&lt;=--('Data Sheet'!$B$19))),
                --(INT('Data Sheet'!$A$19) &amp; "." &amp; RIGHT(BN358,3)),
                --(INT('Data Sheet'!$B$19) &amp; "." &amp; RIGHT(BN358,3))
            )
        ),
        "OK"
    )
)</f>
        <v>OK</v>
      </c>
      <c r="P358" s="23" t="str">
        <f>IF(BR358&lt;&gt;"",
    IF(INT('Data Sheet'!$A$19)=INT('Data Sheet'!$B$15),
        --(INT('Data Sheet'!$A$15) &amp; "." &amp; BR358),
        IF(AND((--(INT('Data Sheet'!$A$15) &amp; "." &amp; BR358)&gt;=--('Data Sheet'!$A$15)), (--(INT('Data Sheet'!$A$15) &amp; "." &amp; BR358)&lt;=--('Data Sheet'!$B$15))),
            --(INT('Data Sheet'!$A$15) &amp; "." &amp; BR358),
            --(INT('Data Sheet'!$B$15) &amp; "." &amp; BR358)
        )
    ),
    IF(BQ358&lt;&gt;"",
        IF(INT('Data Sheet'!$A$15)=INT('Data Sheet'!$B$15),
            --(INT('Data Sheet'!$A$15) &amp; "." &amp; LEFT(BQ358,3)),
            IF(AND((--(INT('Data Sheet'!$A$15) &amp; "." &amp; LEFT(BQ358,3))&gt;=--('Data Sheet'!$A$15)), (--(INT('Data Sheet'!$A$15) &amp; "." &amp; LEFT(BQ358,3))&lt;=--('Data Sheet'!$B$15))),
                --(INT('Data Sheet'!$A$15) &amp; "." &amp; LEFT(BQ358,3)),
                --(INT('Data Sheet'!$B$15) &amp; "." &amp; LEFT(BQ358,3))
            )
        ),
        "OK"
    )
)</f>
        <v>OK</v>
      </c>
      <c r="Q358" s="23" t="str">
        <f>IF(BS358&lt;&gt;"",
    IF(INT('Data Sheet'!$A$19)=INT('Data Sheet'!$B$15),
        --(INT('Data Sheet'!$A$15) &amp; "." &amp; BS358),
        IF(AND((--(INT('Data Sheet'!$A$15) &amp; "." &amp; BS358)&gt;=--('Data Sheet'!$A$15)), (--(INT('Data Sheet'!$A$15) &amp; "." &amp; BS358)&lt;=--('Data Sheet'!$B$15))),
            --(INT('Data Sheet'!$A$15) &amp; "." &amp; BS358),
            --(INT('Data Sheet'!$B$15) &amp; "." &amp; BS358)
        )
    ),
    IF(BQ358&lt;&gt;"",
        IF(INT('Data Sheet'!$A$15)=INT('Data Sheet'!$B$15),
            --(INT('Data Sheet'!$A$15) &amp; "." &amp; RIGHT(BQ358,3)),
            IF(AND((--(INT('Data Sheet'!$A$15) &amp; "." &amp; RIGHT(BQ358,3))&gt;=--('Data Sheet'!$A$15)), (--(INT('Data Sheet'!$A$15) &amp; "." &amp; RIGHT(BQ358,3))&lt;=--('Data Sheet'!$B$15))),
                --(INT('Data Sheet'!$A$15) &amp; "." &amp; RIGHT(BQ358,3)),
                --(INT('Data Sheet'!$B$15) &amp; "." &amp; RIGHT(BQ358,3))
            )
        ),
        "OK"
    )
)</f>
        <v>OK</v>
      </c>
      <c r="R358" s="19"/>
      <c r="S358" s="19"/>
      <c r="T358" s="19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1"/>
      <c r="AU358" s="21"/>
      <c r="AV358" s="21"/>
      <c r="AW358" s="22"/>
      <c r="AX358" s="99"/>
      <c r="AY358" s="20"/>
      <c r="AZ358" s="20"/>
      <c r="BA358" s="22"/>
      <c r="BB358">
        <v>350</v>
      </c>
      <c r="BC358" s="80"/>
      <c r="BD358" s="80"/>
      <c r="BE358" s="80"/>
      <c r="BF358" s="80"/>
      <c r="BG358" s="32" t="str">
        <f t="shared" si="59"/>
        <v/>
      </c>
      <c r="BH358" s="78">
        <f t="shared" si="57"/>
        <v>0</v>
      </c>
      <c r="BI358" s="2">
        <f t="shared" si="60"/>
        <v>0</v>
      </c>
      <c r="BJ358" s="2">
        <f t="shared" si="61"/>
        <v>0</v>
      </c>
      <c r="BK358" s="2">
        <f t="shared" si="58"/>
        <v>0</v>
      </c>
    </row>
    <row r="359" spans="2:63" ht="15" customHeight="1" x14ac:dyDescent="0.25">
      <c r="B359" s="14">
        <v>351</v>
      </c>
      <c r="C359" s="95" t="str">
        <f t="shared" si="62"/>
        <v/>
      </c>
      <c r="D359" s="15" t="str">
        <f t="shared" si="56"/>
        <v>OK</v>
      </c>
      <c r="E359" s="16" t="e">
        <f>VLOOKUP('Data Sheet'!$B$8,'Data Sheet'!$I$2:$J$9,2,FALSE)</f>
        <v>#N/A</v>
      </c>
      <c r="F359" s="16" t="str">
        <f t="shared" si="63"/>
        <v/>
      </c>
      <c r="G359" s="103">
        <f t="shared" si="64"/>
        <v>0</v>
      </c>
      <c r="H359" s="17" t="s">
        <v>26</v>
      </c>
      <c r="I359" s="17" t="s">
        <v>26</v>
      </c>
      <c r="J359" s="17" t="str">
        <f>IF('Data Sheet'!$B$9="NC-50","N/A","OK")</f>
        <v>OK</v>
      </c>
      <c r="K359" s="17" t="str">
        <f>IF('Data Sheet'!$B$9="NC-50","N/A","OK")</f>
        <v>OK</v>
      </c>
      <c r="L359" s="17" t="str">
        <f t="shared" si="65"/>
        <v>OK</v>
      </c>
      <c r="M359" s="17" t="str">
        <f t="shared" si="66"/>
        <v>OK</v>
      </c>
      <c r="N359" s="18" t="str">
        <f>IF(BO359&lt;&gt;"",
    IF(INT('Data Sheet'!$A$19)=INT('Data Sheet'!$B$19),
        --(INT('Data Sheet'!$A$19) &amp; "." &amp; BO359),
        IF(AND((--(INT('Data Sheet'!$A$19) &amp; "." &amp; BO359)&gt;=--('Data Sheet'!$A$19)), (--(INT('Data Sheet'!$A$19) &amp; "." &amp; BO359)&lt;=--('Data Sheet'!$B$19))),
            --(INT('Data Sheet'!$A$19) &amp; "." &amp; BO359),
            --(INT('Data Sheet'!$B$19) &amp; "." &amp; BO359)
        )
    ),
    IF(BN359&lt;&gt;"",
        IF(INT('Data Sheet'!$A$19)=INT('Data Sheet'!$B$19),
            --(INT('Data Sheet'!$A$19) &amp; "." &amp; LEFT(BN359,3)),
            IF(AND((--(INT('Data Sheet'!$A$19) &amp; "." &amp; LEFT(BN359,3))&gt;=--('Data Sheet'!$A$19)), (--(INT('Data Sheet'!$A$19) &amp; "." &amp; LEFT(BN359,3))&lt;=--('Data Sheet'!$B$19))),
                --(INT('Data Sheet'!$A$19) &amp; "." &amp; LEFT(BN359,3)),
                --(INT('Data Sheet'!$B$19) &amp; "." &amp; LEFT(BN359,3))
            )
        ),
        "OK"
    )
)</f>
        <v>OK</v>
      </c>
      <c r="O359" s="23" t="str">
        <f>IF(BP359&lt;&gt;"",
    IF(INT('Data Sheet'!$A$19)=INT('Data Sheet'!$B$19),
        --(INT('Data Sheet'!$A$19) &amp; "." &amp; BP359),
        IF(AND((--(INT('Data Sheet'!$A$19) &amp; "." &amp; BP359)&gt;=--('Data Sheet'!$A$19)), (--(INT('Data Sheet'!$A$19) &amp; "." &amp; BP359)&lt;=--('Data Sheet'!$B$19))),
            --(INT('Data Sheet'!$A$19) &amp; "." &amp; BP359),
            --(INT('Data Sheet'!$B$19) &amp; "." &amp; BP359)
        )
    ),
    IF(BN359&lt;&gt;"",
        IF(INT('Data Sheet'!$A$19)=INT('Data Sheet'!$B$19),
            --(INT('Data Sheet'!$A$19) &amp; "." &amp; RIGHT(BN359,3)),
            IF(AND((--(INT('Data Sheet'!$A$19) &amp; "." &amp; RIGHT(BN359,3))&gt;=--('Data Sheet'!$A$19)), (--(INT('Data Sheet'!$A$19) &amp; "." &amp; RIGHT(BN359,3))&lt;=--('Data Sheet'!$B$19))),
                --(INT('Data Sheet'!$A$19) &amp; "." &amp; RIGHT(BN359,3)),
                --(INT('Data Sheet'!$B$19) &amp; "." &amp; RIGHT(BN359,3))
            )
        ),
        "OK"
    )
)</f>
        <v>OK</v>
      </c>
      <c r="P359" s="23" t="str">
        <f>IF(BR359&lt;&gt;"",
    IF(INT('Data Sheet'!$A$19)=INT('Data Sheet'!$B$15),
        --(INT('Data Sheet'!$A$15) &amp; "." &amp; BR359),
        IF(AND((--(INT('Data Sheet'!$A$15) &amp; "." &amp; BR359)&gt;=--('Data Sheet'!$A$15)), (--(INT('Data Sheet'!$A$15) &amp; "." &amp; BR359)&lt;=--('Data Sheet'!$B$15))),
            --(INT('Data Sheet'!$A$15) &amp; "." &amp; BR359),
            --(INT('Data Sheet'!$B$15) &amp; "." &amp; BR359)
        )
    ),
    IF(BQ359&lt;&gt;"",
        IF(INT('Data Sheet'!$A$15)=INT('Data Sheet'!$B$15),
            --(INT('Data Sheet'!$A$15) &amp; "." &amp; LEFT(BQ359,3)),
            IF(AND((--(INT('Data Sheet'!$A$15) &amp; "." &amp; LEFT(BQ359,3))&gt;=--('Data Sheet'!$A$15)), (--(INT('Data Sheet'!$A$15) &amp; "." &amp; LEFT(BQ359,3))&lt;=--('Data Sheet'!$B$15))),
                --(INT('Data Sheet'!$A$15) &amp; "." &amp; LEFT(BQ359,3)),
                --(INT('Data Sheet'!$B$15) &amp; "." &amp; LEFT(BQ359,3))
            )
        ),
        "OK"
    )
)</f>
        <v>OK</v>
      </c>
      <c r="Q359" s="23" t="str">
        <f>IF(BS359&lt;&gt;"",
    IF(INT('Data Sheet'!$A$19)=INT('Data Sheet'!$B$15),
        --(INT('Data Sheet'!$A$15) &amp; "." &amp; BS359),
        IF(AND((--(INT('Data Sheet'!$A$15) &amp; "." &amp; BS359)&gt;=--('Data Sheet'!$A$15)), (--(INT('Data Sheet'!$A$15) &amp; "." &amp; BS359)&lt;=--('Data Sheet'!$B$15))),
            --(INT('Data Sheet'!$A$15) &amp; "." &amp; BS359),
            --(INT('Data Sheet'!$B$15) &amp; "." &amp; BS359)
        )
    ),
    IF(BQ359&lt;&gt;"",
        IF(INT('Data Sheet'!$A$15)=INT('Data Sheet'!$B$15),
            --(INT('Data Sheet'!$A$15) &amp; "." &amp; RIGHT(BQ359,3)),
            IF(AND((--(INT('Data Sheet'!$A$15) &amp; "." &amp; RIGHT(BQ359,3))&gt;=--('Data Sheet'!$A$15)), (--(INT('Data Sheet'!$A$15) &amp; "." &amp; RIGHT(BQ359,3))&lt;=--('Data Sheet'!$B$15))),
                --(INT('Data Sheet'!$A$15) &amp; "." &amp; RIGHT(BQ359,3)),
                --(INT('Data Sheet'!$B$15) &amp; "." &amp; RIGHT(BQ359,3))
            )
        ),
        "OK"
    )
)</f>
        <v>OK</v>
      </c>
      <c r="R359" s="19"/>
      <c r="S359" s="19"/>
      <c r="T359" s="19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1"/>
      <c r="AU359" s="21"/>
      <c r="AV359" s="21"/>
      <c r="AW359" s="22"/>
      <c r="AX359" s="99"/>
      <c r="AY359" s="20"/>
      <c r="AZ359" s="20"/>
      <c r="BA359" s="22"/>
      <c r="BB359">
        <v>351</v>
      </c>
      <c r="BC359" s="80"/>
      <c r="BD359" s="80"/>
      <c r="BE359" s="80"/>
      <c r="BF359" s="80"/>
      <c r="BG359" s="32" t="str">
        <f t="shared" si="59"/>
        <v/>
      </c>
      <c r="BH359" s="78">
        <f t="shared" si="57"/>
        <v>0</v>
      </c>
      <c r="BI359" s="2">
        <f t="shared" si="60"/>
        <v>0</v>
      </c>
      <c r="BJ359" s="2">
        <f t="shared" si="61"/>
        <v>0</v>
      </c>
      <c r="BK359" s="2">
        <f t="shared" si="58"/>
        <v>0</v>
      </c>
    </row>
    <row r="360" spans="2:63" ht="15" customHeight="1" x14ac:dyDescent="0.25">
      <c r="B360" s="14">
        <v>352</v>
      </c>
      <c r="C360" s="95" t="str">
        <f t="shared" si="62"/>
        <v/>
      </c>
      <c r="D360" s="15" t="str">
        <f t="shared" si="56"/>
        <v>OK</v>
      </c>
      <c r="E360" s="16" t="e">
        <f>VLOOKUP('Data Sheet'!$B$8,'Data Sheet'!$I$2:$J$9,2,FALSE)</f>
        <v>#N/A</v>
      </c>
      <c r="F360" s="16" t="str">
        <f t="shared" si="63"/>
        <v/>
      </c>
      <c r="G360" s="103">
        <f t="shared" si="64"/>
        <v>0</v>
      </c>
      <c r="H360" s="17" t="s">
        <v>26</v>
      </c>
      <c r="I360" s="17" t="s">
        <v>26</v>
      </c>
      <c r="J360" s="17" t="str">
        <f>IF('Data Sheet'!$B$9="NC-50","N/A","OK")</f>
        <v>OK</v>
      </c>
      <c r="K360" s="17" t="str">
        <f>IF('Data Sheet'!$B$9="NC-50","N/A","OK")</f>
        <v>OK</v>
      </c>
      <c r="L360" s="17" t="str">
        <f t="shared" si="65"/>
        <v>OK</v>
      </c>
      <c r="M360" s="17" t="str">
        <f t="shared" si="66"/>
        <v>OK</v>
      </c>
      <c r="N360" s="18" t="str">
        <f>IF(BO360&lt;&gt;"",
    IF(INT('Data Sheet'!$A$19)=INT('Data Sheet'!$B$19),
        --(INT('Data Sheet'!$A$19) &amp; "." &amp; BO360),
        IF(AND((--(INT('Data Sheet'!$A$19) &amp; "." &amp; BO360)&gt;=--('Data Sheet'!$A$19)), (--(INT('Data Sheet'!$A$19) &amp; "." &amp; BO360)&lt;=--('Data Sheet'!$B$19))),
            --(INT('Data Sheet'!$A$19) &amp; "." &amp; BO360),
            --(INT('Data Sheet'!$B$19) &amp; "." &amp; BO360)
        )
    ),
    IF(BN360&lt;&gt;"",
        IF(INT('Data Sheet'!$A$19)=INT('Data Sheet'!$B$19),
            --(INT('Data Sheet'!$A$19) &amp; "." &amp; LEFT(BN360,3)),
            IF(AND((--(INT('Data Sheet'!$A$19) &amp; "." &amp; LEFT(BN360,3))&gt;=--('Data Sheet'!$A$19)), (--(INT('Data Sheet'!$A$19) &amp; "." &amp; LEFT(BN360,3))&lt;=--('Data Sheet'!$B$19))),
                --(INT('Data Sheet'!$A$19) &amp; "." &amp; LEFT(BN360,3)),
                --(INT('Data Sheet'!$B$19) &amp; "." &amp; LEFT(BN360,3))
            )
        ),
        "OK"
    )
)</f>
        <v>OK</v>
      </c>
      <c r="O360" s="23" t="str">
        <f>IF(BP360&lt;&gt;"",
    IF(INT('Data Sheet'!$A$19)=INT('Data Sheet'!$B$19),
        --(INT('Data Sheet'!$A$19) &amp; "." &amp; BP360),
        IF(AND((--(INT('Data Sheet'!$A$19) &amp; "." &amp; BP360)&gt;=--('Data Sheet'!$A$19)), (--(INT('Data Sheet'!$A$19) &amp; "." &amp; BP360)&lt;=--('Data Sheet'!$B$19))),
            --(INT('Data Sheet'!$A$19) &amp; "." &amp; BP360),
            --(INT('Data Sheet'!$B$19) &amp; "." &amp; BP360)
        )
    ),
    IF(BN360&lt;&gt;"",
        IF(INT('Data Sheet'!$A$19)=INT('Data Sheet'!$B$19),
            --(INT('Data Sheet'!$A$19) &amp; "." &amp; RIGHT(BN360,3)),
            IF(AND((--(INT('Data Sheet'!$A$19) &amp; "." &amp; RIGHT(BN360,3))&gt;=--('Data Sheet'!$A$19)), (--(INT('Data Sheet'!$A$19) &amp; "." &amp; RIGHT(BN360,3))&lt;=--('Data Sheet'!$B$19))),
                --(INT('Data Sheet'!$A$19) &amp; "." &amp; RIGHT(BN360,3)),
                --(INT('Data Sheet'!$B$19) &amp; "." &amp; RIGHT(BN360,3))
            )
        ),
        "OK"
    )
)</f>
        <v>OK</v>
      </c>
      <c r="P360" s="23" t="str">
        <f>IF(BR360&lt;&gt;"",
    IF(INT('Data Sheet'!$A$19)=INT('Data Sheet'!$B$15),
        --(INT('Data Sheet'!$A$15) &amp; "." &amp; BR360),
        IF(AND((--(INT('Data Sheet'!$A$15) &amp; "." &amp; BR360)&gt;=--('Data Sheet'!$A$15)), (--(INT('Data Sheet'!$A$15) &amp; "." &amp; BR360)&lt;=--('Data Sheet'!$B$15))),
            --(INT('Data Sheet'!$A$15) &amp; "." &amp; BR360),
            --(INT('Data Sheet'!$B$15) &amp; "." &amp; BR360)
        )
    ),
    IF(BQ360&lt;&gt;"",
        IF(INT('Data Sheet'!$A$15)=INT('Data Sheet'!$B$15),
            --(INT('Data Sheet'!$A$15) &amp; "." &amp; LEFT(BQ360,3)),
            IF(AND((--(INT('Data Sheet'!$A$15) &amp; "." &amp; LEFT(BQ360,3))&gt;=--('Data Sheet'!$A$15)), (--(INT('Data Sheet'!$A$15) &amp; "." &amp; LEFT(BQ360,3))&lt;=--('Data Sheet'!$B$15))),
                --(INT('Data Sheet'!$A$15) &amp; "." &amp; LEFT(BQ360,3)),
                --(INT('Data Sheet'!$B$15) &amp; "." &amp; LEFT(BQ360,3))
            )
        ),
        "OK"
    )
)</f>
        <v>OK</v>
      </c>
      <c r="Q360" s="23" t="str">
        <f>IF(BS360&lt;&gt;"",
    IF(INT('Data Sheet'!$A$19)=INT('Data Sheet'!$B$15),
        --(INT('Data Sheet'!$A$15) &amp; "." &amp; BS360),
        IF(AND((--(INT('Data Sheet'!$A$15) &amp; "." &amp; BS360)&gt;=--('Data Sheet'!$A$15)), (--(INT('Data Sheet'!$A$15) &amp; "." &amp; BS360)&lt;=--('Data Sheet'!$B$15))),
            --(INT('Data Sheet'!$A$15) &amp; "." &amp; BS360),
            --(INT('Data Sheet'!$B$15) &amp; "." &amp; BS360)
        )
    ),
    IF(BQ360&lt;&gt;"",
        IF(INT('Data Sheet'!$A$15)=INT('Data Sheet'!$B$15),
            --(INT('Data Sheet'!$A$15) &amp; "." &amp; RIGHT(BQ360,3)),
            IF(AND((--(INT('Data Sheet'!$A$15) &amp; "." &amp; RIGHT(BQ360,3))&gt;=--('Data Sheet'!$A$15)), (--(INT('Data Sheet'!$A$15) &amp; "." &amp; RIGHT(BQ360,3))&lt;=--('Data Sheet'!$B$15))),
                --(INT('Data Sheet'!$A$15) &amp; "." &amp; RIGHT(BQ360,3)),
                --(INT('Data Sheet'!$B$15) &amp; "." &amp; RIGHT(BQ360,3))
            )
        ),
        "OK"
    )
)</f>
        <v>OK</v>
      </c>
      <c r="R360" s="19"/>
      <c r="S360" s="19"/>
      <c r="T360" s="19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1"/>
      <c r="AU360" s="21"/>
      <c r="AV360" s="21"/>
      <c r="AW360" s="22"/>
      <c r="AX360" s="99"/>
      <c r="AY360" s="20"/>
      <c r="AZ360" s="20"/>
      <c r="BA360" s="22"/>
      <c r="BB360">
        <v>352</v>
      </c>
      <c r="BC360" s="80"/>
      <c r="BD360" s="80"/>
      <c r="BE360" s="80"/>
      <c r="BF360" s="80"/>
      <c r="BG360" s="32" t="str">
        <f t="shared" si="59"/>
        <v/>
      </c>
      <c r="BH360" s="78">
        <f t="shared" si="57"/>
        <v>0</v>
      </c>
      <c r="BI360" s="2">
        <f t="shared" si="60"/>
        <v>0</v>
      </c>
      <c r="BJ360" s="2">
        <f t="shared" si="61"/>
        <v>0</v>
      </c>
      <c r="BK360" s="2">
        <f t="shared" si="58"/>
        <v>0</v>
      </c>
    </row>
    <row r="361" spans="2:63" ht="15" customHeight="1" x14ac:dyDescent="0.25">
      <c r="B361" s="14">
        <v>353</v>
      </c>
      <c r="C361" s="95" t="str">
        <f t="shared" si="62"/>
        <v/>
      </c>
      <c r="D361" s="15" t="str">
        <f t="shared" si="56"/>
        <v>OK</v>
      </c>
      <c r="E361" s="16" t="e">
        <f>VLOOKUP('Data Sheet'!$B$8,'Data Sheet'!$I$2:$J$9,2,FALSE)</f>
        <v>#N/A</v>
      </c>
      <c r="F361" s="16" t="str">
        <f t="shared" si="63"/>
        <v/>
      </c>
      <c r="G361" s="103">
        <f t="shared" si="64"/>
        <v>0</v>
      </c>
      <c r="H361" s="17" t="s">
        <v>26</v>
      </c>
      <c r="I361" s="17" t="s">
        <v>26</v>
      </c>
      <c r="J361" s="17" t="str">
        <f>IF('Data Sheet'!$B$9="NC-50","N/A","OK")</f>
        <v>OK</v>
      </c>
      <c r="K361" s="17" t="str">
        <f>IF('Data Sheet'!$B$9="NC-50","N/A","OK")</f>
        <v>OK</v>
      </c>
      <c r="L361" s="17" t="str">
        <f t="shared" si="65"/>
        <v>OK</v>
      </c>
      <c r="M361" s="17" t="str">
        <f t="shared" si="66"/>
        <v>OK</v>
      </c>
      <c r="N361" s="18" t="str">
        <f>IF(BO361&lt;&gt;"",
    IF(INT('Data Sheet'!$A$19)=INT('Data Sheet'!$B$19),
        --(INT('Data Sheet'!$A$19) &amp; "." &amp; BO361),
        IF(AND((--(INT('Data Sheet'!$A$19) &amp; "." &amp; BO361)&gt;=--('Data Sheet'!$A$19)), (--(INT('Data Sheet'!$A$19) &amp; "." &amp; BO361)&lt;=--('Data Sheet'!$B$19))),
            --(INT('Data Sheet'!$A$19) &amp; "." &amp; BO361),
            --(INT('Data Sheet'!$B$19) &amp; "." &amp; BO361)
        )
    ),
    IF(BN361&lt;&gt;"",
        IF(INT('Data Sheet'!$A$19)=INT('Data Sheet'!$B$19),
            --(INT('Data Sheet'!$A$19) &amp; "." &amp; LEFT(BN361,3)),
            IF(AND((--(INT('Data Sheet'!$A$19) &amp; "." &amp; LEFT(BN361,3))&gt;=--('Data Sheet'!$A$19)), (--(INT('Data Sheet'!$A$19) &amp; "." &amp; LEFT(BN361,3))&lt;=--('Data Sheet'!$B$19))),
                --(INT('Data Sheet'!$A$19) &amp; "." &amp; LEFT(BN361,3)),
                --(INT('Data Sheet'!$B$19) &amp; "." &amp; LEFT(BN361,3))
            )
        ),
        "OK"
    )
)</f>
        <v>OK</v>
      </c>
      <c r="O361" s="23" t="str">
        <f>IF(BP361&lt;&gt;"",
    IF(INT('Data Sheet'!$A$19)=INT('Data Sheet'!$B$19),
        --(INT('Data Sheet'!$A$19) &amp; "." &amp; BP361),
        IF(AND((--(INT('Data Sheet'!$A$19) &amp; "." &amp; BP361)&gt;=--('Data Sheet'!$A$19)), (--(INT('Data Sheet'!$A$19) &amp; "." &amp; BP361)&lt;=--('Data Sheet'!$B$19))),
            --(INT('Data Sheet'!$A$19) &amp; "." &amp; BP361),
            --(INT('Data Sheet'!$B$19) &amp; "." &amp; BP361)
        )
    ),
    IF(BN361&lt;&gt;"",
        IF(INT('Data Sheet'!$A$19)=INT('Data Sheet'!$B$19),
            --(INT('Data Sheet'!$A$19) &amp; "." &amp; RIGHT(BN361,3)),
            IF(AND((--(INT('Data Sheet'!$A$19) &amp; "." &amp; RIGHT(BN361,3))&gt;=--('Data Sheet'!$A$19)), (--(INT('Data Sheet'!$A$19) &amp; "." &amp; RIGHT(BN361,3))&lt;=--('Data Sheet'!$B$19))),
                --(INT('Data Sheet'!$A$19) &amp; "." &amp; RIGHT(BN361,3)),
                --(INT('Data Sheet'!$B$19) &amp; "." &amp; RIGHT(BN361,3))
            )
        ),
        "OK"
    )
)</f>
        <v>OK</v>
      </c>
      <c r="P361" s="23" t="str">
        <f>IF(BR361&lt;&gt;"",
    IF(INT('Data Sheet'!$A$19)=INT('Data Sheet'!$B$15),
        --(INT('Data Sheet'!$A$15) &amp; "." &amp; BR361),
        IF(AND((--(INT('Data Sheet'!$A$15) &amp; "." &amp; BR361)&gt;=--('Data Sheet'!$A$15)), (--(INT('Data Sheet'!$A$15) &amp; "." &amp; BR361)&lt;=--('Data Sheet'!$B$15))),
            --(INT('Data Sheet'!$A$15) &amp; "." &amp; BR361),
            --(INT('Data Sheet'!$B$15) &amp; "." &amp; BR361)
        )
    ),
    IF(BQ361&lt;&gt;"",
        IF(INT('Data Sheet'!$A$15)=INT('Data Sheet'!$B$15),
            --(INT('Data Sheet'!$A$15) &amp; "." &amp; LEFT(BQ361,3)),
            IF(AND((--(INT('Data Sheet'!$A$15) &amp; "." &amp; LEFT(BQ361,3))&gt;=--('Data Sheet'!$A$15)), (--(INT('Data Sheet'!$A$15) &amp; "." &amp; LEFT(BQ361,3))&lt;=--('Data Sheet'!$B$15))),
                --(INT('Data Sheet'!$A$15) &amp; "." &amp; LEFT(BQ361,3)),
                --(INT('Data Sheet'!$B$15) &amp; "." &amp; LEFT(BQ361,3))
            )
        ),
        "OK"
    )
)</f>
        <v>OK</v>
      </c>
      <c r="Q361" s="23" t="str">
        <f>IF(BS361&lt;&gt;"",
    IF(INT('Data Sheet'!$A$19)=INT('Data Sheet'!$B$15),
        --(INT('Data Sheet'!$A$15) &amp; "." &amp; BS361),
        IF(AND((--(INT('Data Sheet'!$A$15) &amp; "." &amp; BS361)&gt;=--('Data Sheet'!$A$15)), (--(INT('Data Sheet'!$A$15) &amp; "." &amp; BS361)&lt;=--('Data Sheet'!$B$15))),
            --(INT('Data Sheet'!$A$15) &amp; "." &amp; BS361),
            --(INT('Data Sheet'!$B$15) &amp; "." &amp; BS361)
        )
    ),
    IF(BQ361&lt;&gt;"",
        IF(INT('Data Sheet'!$A$15)=INT('Data Sheet'!$B$15),
            --(INT('Data Sheet'!$A$15) &amp; "." &amp; RIGHT(BQ361,3)),
            IF(AND((--(INT('Data Sheet'!$A$15) &amp; "." &amp; RIGHT(BQ361,3))&gt;=--('Data Sheet'!$A$15)), (--(INT('Data Sheet'!$A$15) &amp; "." &amp; RIGHT(BQ361,3))&lt;=--('Data Sheet'!$B$15))),
                --(INT('Data Sheet'!$A$15) &amp; "." &amp; RIGHT(BQ361,3)),
                --(INT('Data Sheet'!$B$15) &amp; "." &amp; RIGHT(BQ361,3))
            )
        ),
        "OK"
    )
)</f>
        <v>OK</v>
      </c>
      <c r="R361" s="19"/>
      <c r="S361" s="19"/>
      <c r="T361" s="19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1"/>
      <c r="AU361" s="21"/>
      <c r="AV361" s="21"/>
      <c r="AW361" s="22"/>
      <c r="AX361" s="99"/>
      <c r="AY361" s="20"/>
      <c r="AZ361" s="20"/>
      <c r="BA361" s="22"/>
      <c r="BB361">
        <v>353</v>
      </c>
      <c r="BC361" s="80"/>
      <c r="BD361" s="80"/>
      <c r="BE361" s="80"/>
      <c r="BF361" s="80"/>
      <c r="BG361" s="32" t="str">
        <f t="shared" si="59"/>
        <v/>
      </c>
      <c r="BH361" s="78">
        <f t="shared" si="57"/>
        <v>0</v>
      </c>
      <c r="BI361" s="2">
        <f t="shared" si="60"/>
        <v>0</v>
      </c>
      <c r="BJ361" s="2">
        <f t="shared" si="61"/>
        <v>0</v>
      </c>
      <c r="BK361" s="2">
        <f t="shared" si="58"/>
        <v>0</v>
      </c>
    </row>
    <row r="362" spans="2:63" ht="15" customHeight="1" x14ac:dyDescent="0.25">
      <c r="B362" s="14">
        <v>354</v>
      </c>
      <c r="C362" s="95" t="str">
        <f t="shared" si="62"/>
        <v/>
      </c>
      <c r="D362" s="15" t="str">
        <f t="shared" si="56"/>
        <v>OK</v>
      </c>
      <c r="E362" s="16" t="e">
        <f>VLOOKUP('Data Sheet'!$B$8,'Data Sheet'!$I$2:$J$9,2,FALSE)</f>
        <v>#N/A</v>
      </c>
      <c r="F362" s="16" t="str">
        <f t="shared" si="63"/>
        <v/>
      </c>
      <c r="G362" s="103">
        <f t="shared" si="64"/>
        <v>0</v>
      </c>
      <c r="H362" s="17" t="s">
        <v>26</v>
      </c>
      <c r="I362" s="17" t="s">
        <v>26</v>
      </c>
      <c r="J362" s="17" t="str">
        <f>IF('Data Sheet'!$B$9="NC-50","N/A","OK")</f>
        <v>OK</v>
      </c>
      <c r="K362" s="17" t="str">
        <f>IF('Data Sheet'!$B$9="NC-50","N/A","OK")</f>
        <v>OK</v>
      </c>
      <c r="L362" s="17" t="str">
        <f t="shared" si="65"/>
        <v>OK</v>
      </c>
      <c r="M362" s="17" t="str">
        <f t="shared" si="66"/>
        <v>OK</v>
      </c>
      <c r="N362" s="18" t="str">
        <f>IF(BO362&lt;&gt;"",
    IF(INT('Data Sheet'!$A$19)=INT('Data Sheet'!$B$19),
        --(INT('Data Sheet'!$A$19) &amp; "." &amp; BO362),
        IF(AND((--(INT('Data Sheet'!$A$19) &amp; "." &amp; BO362)&gt;=--('Data Sheet'!$A$19)), (--(INT('Data Sheet'!$A$19) &amp; "." &amp; BO362)&lt;=--('Data Sheet'!$B$19))),
            --(INT('Data Sheet'!$A$19) &amp; "." &amp; BO362),
            --(INT('Data Sheet'!$B$19) &amp; "." &amp; BO362)
        )
    ),
    IF(BN362&lt;&gt;"",
        IF(INT('Data Sheet'!$A$19)=INT('Data Sheet'!$B$19),
            --(INT('Data Sheet'!$A$19) &amp; "." &amp; LEFT(BN362,3)),
            IF(AND((--(INT('Data Sheet'!$A$19) &amp; "." &amp; LEFT(BN362,3))&gt;=--('Data Sheet'!$A$19)), (--(INT('Data Sheet'!$A$19) &amp; "." &amp; LEFT(BN362,3))&lt;=--('Data Sheet'!$B$19))),
                --(INT('Data Sheet'!$A$19) &amp; "." &amp; LEFT(BN362,3)),
                --(INT('Data Sheet'!$B$19) &amp; "." &amp; LEFT(BN362,3))
            )
        ),
        "OK"
    )
)</f>
        <v>OK</v>
      </c>
      <c r="O362" s="23" t="str">
        <f>IF(BP362&lt;&gt;"",
    IF(INT('Data Sheet'!$A$19)=INT('Data Sheet'!$B$19),
        --(INT('Data Sheet'!$A$19) &amp; "." &amp; BP362),
        IF(AND((--(INT('Data Sheet'!$A$19) &amp; "." &amp; BP362)&gt;=--('Data Sheet'!$A$19)), (--(INT('Data Sheet'!$A$19) &amp; "." &amp; BP362)&lt;=--('Data Sheet'!$B$19))),
            --(INT('Data Sheet'!$A$19) &amp; "." &amp; BP362),
            --(INT('Data Sheet'!$B$19) &amp; "." &amp; BP362)
        )
    ),
    IF(BN362&lt;&gt;"",
        IF(INT('Data Sheet'!$A$19)=INT('Data Sheet'!$B$19),
            --(INT('Data Sheet'!$A$19) &amp; "." &amp; RIGHT(BN362,3)),
            IF(AND((--(INT('Data Sheet'!$A$19) &amp; "." &amp; RIGHT(BN362,3))&gt;=--('Data Sheet'!$A$19)), (--(INT('Data Sheet'!$A$19) &amp; "." &amp; RIGHT(BN362,3))&lt;=--('Data Sheet'!$B$19))),
                --(INT('Data Sheet'!$A$19) &amp; "." &amp; RIGHT(BN362,3)),
                --(INT('Data Sheet'!$B$19) &amp; "." &amp; RIGHT(BN362,3))
            )
        ),
        "OK"
    )
)</f>
        <v>OK</v>
      </c>
      <c r="P362" s="23" t="str">
        <f>IF(BR362&lt;&gt;"",
    IF(INT('Data Sheet'!$A$19)=INT('Data Sheet'!$B$15),
        --(INT('Data Sheet'!$A$15) &amp; "." &amp; BR362),
        IF(AND((--(INT('Data Sheet'!$A$15) &amp; "." &amp; BR362)&gt;=--('Data Sheet'!$A$15)), (--(INT('Data Sheet'!$A$15) &amp; "." &amp; BR362)&lt;=--('Data Sheet'!$B$15))),
            --(INT('Data Sheet'!$A$15) &amp; "." &amp; BR362),
            --(INT('Data Sheet'!$B$15) &amp; "." &amp; BR362)
        )
    ),
    IF(BQ362&lt;&gt;"",
        IF(INT('Data Sheet'!$A$15)=INT('Data Sheet'!$B$15),
            --(INT('Data Sheet'!$A$15) &amp; "." &amp; LEFT(BQ362,3)),
            IF(AND((--(INT('Data Sheet'!$A$15) &amp; "." &amp; LEFT(BQ362,3))&gt;=--('Data Sheet'!$A$15)), (--(INT('Data Sheet'!$A$15) &amp; "." &amp; LEFT(BQ362,3))&lt;=--('Data Sheet'!$B$15))),
                --(INT('Data Sheet'!$A$15) &amp; "." &amp; LEFT(BQ362,3)),
                --(INT('Data Sheet'!$B$15) &amp; "." &amp; LEFT(BQ362,3))
            )
        ),
        "OK"
    )
)</f>
        <v>OK</v>
      </c>
      <c r="Q362" s="23" t="str">
        <f>IF(BS362&lt;&gt;"",
    IF(INT('Data Sheet'!$A$19)=INT('Data Sheet'!$B$15),
        --(INT('Data Sheet'!$A$15) &amp; "." &amp; BS362),
        IF(AND((--(INT('Data Sheet'!$A$15) &amp; "." &amp; BS362)&gt;=--('Data Sheet'!$A$15)), (--(INT('Data Sheet'!$A$15) &amp; "." &amp; BS362)&lt;=--('Data Sheet'!$B$15))),
            --(INT('Data Sheet'!$A$15) &amp; "." &amp; BS362),
            --(INT('Data Sheet'!$B$15) &amp; "." &amp; BS362)
        )
    ),
    IF(BQ362&lt;&gt;"",
        IF(INT('Data Sheet'!$A$15)=INT('Data Sheet'!$B$15),
            --(INT('Data Sheet'!$A$15) &amp; "." &amp; RIGHT(BQ362,3)),
            IF(AND((--(INT('Data Sheet'!$A$15) &amp; "." &amp; RIGHT(BQ362,3))&gt;=--('Data Sheet'!$A$15)), (--(INT('Data Sheet'!$A$15) &amp; "." &amp; RIGHT(BQ362,3))&lt;=--('Data Sheet'!$B$15))),
                --(INT('Data Sheet'!$A$15) &amp; "." &amp; RIGHT(BQ362,3)),
                --(INT('Data Sheet'!$B$15) &amp; "." &amp; RIGHT(BQ362,3))
            )
        ),
        "OK"
    )
)</f>
        <v>OK</v>
      </c>
      <c r="R362" s="19"/>
      <c r="S362" s="19"/>
      <c r="T362" s="19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1"/>
      <c r="AU362" s="21"/>
      <c r="AV362" s="21"/>
      <c r="AW362" s="22"/>
      <c r="AX362" s="99"/>
      <c r="AY362" s="20"/>
      <c r="AZ362" s="20"/>
      <c r="BA362" s="22"/>
      <c r="BB362">
        <v>354</v>
      </c>
      <c r="BC362" s="80"/>
      <c r="BD362" s="80"/>
      <c r="BE362" s="80"/>
      <c r="BF362" s="80"/>
      <c r="BG362" s="32" t="str">
        <f t="shared" si="59"/>
        <v/>
      </c>
      <c r="BH362" s="78">
        <f t="shared" si="57"/>
        <v>0</v>
      </c>
      <c r="BI362" s="2">
        <f t="shared" si="60"/>
        <v>0</v>
      </c>
      <c r="BJ362" s="2">
        <f t="shared" si="61"/>
        <v>0</v>
      </c>
      <c r="BK362" s="2">
        <f t="shared" si="58"/>
        <v>0</v>
      </c>
    </row>
    <row r="363" spans="2:63" ht="15" customHeight="1" x14ac:dyDescent="0.25">
      <c r="B363" s="14">
        <v>355</v>
      </c>
      <c r="C363" s="95" t="str">
        <f t="shared" si="62"/>
        <v/>
      </c>
      <c r="D363" s="15" t="str">
        <f t="shared" si="56"/>
        <v>OK</v>
      </c>
      <c r="E363" s="16" t="e">
        <f>VLOOKUP('Data Sheet'!$B$8,'Data Sheet'!$I$2:$J$9,2,FALSE)</f>
        <v>#N/A</v>
      </c>
      <c r="F363" s="16" t="str">
        <f t="shared" si="63"/>
        <v/>
      </c>
      <c r="G363" s="103">
        <f t="shared" si="64"/>
        <v>0</v>
      </c>
      <c r="H363" s="17" t="s">
        <v>26</v>
      </c>
      <c r="I363" s="17" t="s">
        <v>26</v>
      </c>
      <c r="J363" s="17" t="str">
        <f>IF('Data Sheet'!$B$9="NC-50","N/A","OK")</f>
        <v>OK</v>
      </c>
      <c r="K363" s="17" t="str">
        <f>IF('Data Sheet'!$B$9="NC-50","N/A","OK")</f>
        <v>OK</v>
      </c>
      <c r="L363" s="17" t="str">
        <f t="shared" si="65"/>
        <v>OK</v>
      </c>
      <c r="M363" s="17" t="str">
        <f t="shared" si="66"/>
        <v>OK</v>
      </c>
      <c r="N363" s="18" t="str">
        <f>IF(BO363&lt;&gt;"",
    IF(INT('Data Sheet'!$A$19)=INT('Data Sheet'!$B$19),
        --(INT('Data Sheet'!$A$19) &amp; "." &amp; BO363),
        IF(AND((--(INT('Data Sheet'!$A$19) &amp; "." &amp; BO363)&gt;=--('Data Sheet'!$A$19)), (--(INT('Data Sheet'!$A$19) &amp; "." &amp; BO363)&lt;=--('Data Sheet'!$B$19))),
            --(INT('Data Sheet'!$A$19) &amp; "." &amp; BO363),
            --(INT('Data Sheet'!$B$19) &amp; "." &amp; BO363)
        )
    ),
    IF(BN363&lt;&gt;"",
        IF(INT('Data Sheet'!$A$19)=INT('Data Sheet'!$B$19),
            --(INT('Data Sheet'!$A$19) &amp; "." &amp; LEFT(BN363,3)),
            IF(AND((--(INT('Data Sheet'!$A$19) &amp; "." &amp; LEFT(BN363,3))&gt;=--('Data Sheet'!$A$19)), (--(INT('Data Sheet'!$A$19) &amp; "." &amp; LEFT(BN363,3))&lt;=--('Data Sheet'!$B$19))),
                --(INT('Data Sheet'!$A$19) &amp; "." &amp; LEFT(BN363,3)),
                --(INT('Data Sheet'!$B$19) &amp; "." &amp; LEFT(BN363,3))
            )
        ),
        "OK"
    )
)</f>
        <v>OK</v>
      </c>
      <c r="O363" s="23" t="str">
        <f>IF(BP363&lt;&gt;"",
    IF(INT('Data Sheet'!$A$19)=INT('Data Sheet'!$B$19),
        --(INT('Data Sheet'!$A$19) &amp; "." &amp; BP363),
        IF(AND((--(INT('Data Sheet'!$A$19) &amp; "." &amp; BP363)&gt;=--('Data Sheet'!$A$19)), (--(INT('Data Sheet'!$A$19) &amp; "." &amp; BP363)&lt;=--('Data Sheet'!$B$19))),
            --(INT('Data Sheet'!$A$19) &amp; "." &amp; BP363),
            --(INT('Data Sheet'!$B$19) &amp; "." &amp; BP363)
        )
    ),
    IF(BN363&lt;&gt;"",
        IF(INT('Data Sheet'!$A$19)=INT('Data Sheet'!$B$19),
            --(INT('Data Sheet'!$A$19) &amp; "." &amp; RIGHT(BN363,3)),
            IF(AND((--(INT('Data Sheet'!$A$19) &amp; "." &amp; RIGHT(BN363,3))&gt;=--('Data Sheet'!$A$19)), (--(INT('Data Sheet'!$A$19) &amp; "." &amp; RIGHT(BN363,3))&lt;=--('Data Sheet'!$B$19))),
                --(INT('Data Sheet'!$A$19) &amp; "." &amp; RIGHT(BN363,3)),
                --(INT('Data Sheet'!$B$19) &amp; "." &amp; RIGHT(BN363,3))
            )
        ),
        "OK"
    )
)</f>
        <v>OK</v>
      </c>
      <c r="P363" s="23" t="str">
        <f>IF(BR363&lt;&gt;"",
    IF(INT('Data Sheet'!$A$19)=INT('Data Sheet'!$B$15),
        --(INT('Data Sheet'!$A$15) &amp; "." &amp; BR363),
        IF(AND((--(INT('Data Sheet'!$A$15) &amp; "." &amp; BR363)&gt;=--('Data Sheet'!$A$15)), (--(INT('Data Sheet'!$A$15) &amp; "." &amp; BR363)&lt;=--('Data Sheet'!$B$15))),
            --(INT('Data Sheet'!$A$15) &amp; "." &amp; BR363),
            --(INT('Data Sheet'!$B$15) &amp; "." &amp; BR363)
        )
    ),
    IF(BQ363&lt;&gt;"",
        IF(INT('Data Sheet'!$A$15)=INT('Data Sheet'!$B$15),
            --(INT('Data Sheet'!$A$15) &amp; "." &amp; LEFT(BQ363,3)),
            IF(AND((--(INT('Data Sheet'!$A$15) &amp; "." &amp; LEFT(BQ363,3))&gt;=--('Data Sheet'!$A$15)), (--(INT('Data Sheet'!$A$15) &amp; "." &amp; LEFT(BQ363,3))&lt;=--('Data Sheet'!$B$15))),
                --(INT('Data Sheet'!$A$15) &amp; "." &amp; LEFT(BQ363,3)),
                --(INT('Data Sheet'!$B$15) &amp; "." &amp; LEFT(BQ363,3))
            )
        ),
        "OK"
    )
)</f>
        <v>OK</v>
      </c>
      <c r="Q363" s="23" t="str">
        <f>IF(BS363&lt;&gt;"",
    IF(INT('Data Sheet'!$A$19)=INT('Data Sheet'!$B$15),
        --(INT('Data Sheet'!$A$15) &amp; "." &amp; BS363),
        IF(AND((--(INT('Data Sheet'!$A$15) &amp; "." &amp; BS363)&gt;=--('Data Sheet'!$A$15)), (--(INT('Data Sheet'!$A$15) &amp; "." &amp; BS363)&lt;=--('Data Sheet'!$B$15))),
            --(INT('Data Sheet'!$A$15) &amp; "." &amp; BS363),
            --(INT('Data Sheet'!$B$15) &amp; "." &amp; BS363)
        )
    ),
    IF(BQ363&lt;&gt;"",
        IF(INT('Data Sheet'!$A$15)=INT('Data Sheet'!$B$15),
            --(INT('Data Sheet'!$A$15) &amp; "." &amp; RIGHT(BQ363,3)),
            IF(AND((--(INT('Data Sheet'!$A$15) &amp; "." &amp; RIGHT(BQ363,3))&gt;=--('Data Sheet'!$A$15)), (--(INT('Data Sheet'!$A$15) &amp; "." &amp; RIGHT(BQ363,3))&lt;=--('Data Sheet'!$B$15))),
                --(INT('Data Sheet'!$A$15) &amp; "." &amp; RIGHT(BQ363,3)),
                --(INT('Data Sheet'!$B$15) &amp; "." &amp; RIGHT(BQ363,3))
            )
        ),
        "OK"
    )
)</f>
        <v>OK</v>
      </c>
      <c r="R363" s="19"/>
      <c r="S363" s="19"/>
      <c r="T363" s="19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1"/>
      <c r="AU363" s="21"/>
      <c r="AV363" s="21"/>
      <c r="AW363" s="22"/>
      <c r="AX363" s="99"/>
      <c r="AY363" s="20"/>
      <c r="AZ363" s="20"/>
      <c r="BA363" s="22"/>
      <c r="BB363">
        <v>355</v>
      </c>
      <c r="BC363" s="80"/>
      <c r="BD363" s="80"/>
      <c r="BE363" s="80"/>
      <c r="BF363" s="80"/>
      <c r="BG363" s="32" t="str">
        <f t="shared" si="59"/>
        <v/>
      </c>
      <c r="BH363" s="78">
        <f t="shared" si="57"/>
        <v>0</v>
      </c>
      <c r="BI363" s="2">
        <f t="shared" si="60"/>
        <v>0</v>
      </c>
      <c r="BJ363" s="2">
        <f t="shared" si="61"/>
        <v>0</v>
      </c>
      <c r="BK363" s="2">
        <f t="shared" si="58"/>
        <v>0</v>
      </c>
    </row>
    <row r="364" spans="2:63" ht="15" customHeight="1" x14ac:dyDescent="0.25">
      <c r="B364" s="14">
        <v>356</v>
      </c>
      <c r="C364" s="95" t="str">
        <f t="shared" si="62"/>
        <v/>
      </c>
      <c r="D364" s="15" t="str">
        <f t="shared" si="56"/>
        <v>OK</v>
      </c>
      <c r="E364" s="16" t="e">
        <f>VLOOKUP('Data Sheet'!$B$8,'Data Sheet'!$I$2:$J$9,2,FALSE)</f>
        <v>#N/A</v>
      </c>
      <c r="F364" s="16" t="str">
        <f t="shared" si="63"/>
        <v/>
      </c>
      <c r="G364" s="103">
        <f t="shared" si="64"/>
        <v>0</v>
      </c>
      <c r="H364" s="17" t="s">
        <v>26</v>
      </c>
      <c r="I364" s="17" t="s">
        <v>26</v>
      </c>
      <c r="J364" s="17" t="str">
        <f>IF('Data Sheet'!$B$9="NC-50","N/A","OK")</f>
        <v>OK</v>
      </c>
      <c r="K364" s="17" t="str">
        <f>IF('Data Sheet'!$B$9="NC-50","N/A","OK")</f>
        <v>OK</v>
      </c>
      <c r="L364" s="17" t="str">
        <f t="shared" si="65"/>
        <v>OK</v>
      </c>
      <c r="M364" s="17" t="str">
        <f t="shared" si="66"/>
        <v>OK</v>
      </c>
      <c r="N364" s="18" t="str">
        <f>IF(BO364&lt;&gt;"",
    IF(INT('Data Sheet'!$A$19)=INT('Data Sheet'!$B$19),
        --(INT('Data Sheet'!$A$19) &amp; "." &amp; BO364),
        IF(AND((--(INT('Data Sheet'!$A$19) &amp; "." &amp; BO364)&gt;=--('Data Sheet'!$A$19)), (--(INT('Data Sheet'!$A$19) &amp; "." &amp; BO364)&lt;=--('Data Sheet'!$B$19))),
            --(INT('Data Sheet'!$A$19) &amp; "." &amp; BO364),
            --(INT('Data Sheet'!$B$19) &amp; "." &amp; BO364)
        )
    ),
    IF(BN364&lt;&gt;"",
        IF(INT('Data Sheet'!$A$19)=INT('Data Sheet'!$B$19),
            --(INT('Data Sheet'!$A$19) &amp; "." &amp; LEFT(BN364,3)),
            IF(AND((--(INT('Data Sheet'!$A$19) &amp; "." &amp; LEFT(BN364,3))&gt;=--('Data Sheet'!$A$19)), (--(INT('Data Sheet'!$A$19) &amp; "." &amp; LEFT(BN364,3))&lt;=--('Data Sheet'!$B$19))),
                --(INT('Data Sheet'!$A$19) &amp; "." &amp; LEFT(BN364,3)),
                --(INT('Data Sheet'!$B$19) &amp; "." &amp; LEFT(BN364,3))
            )
        ),
        "OK"
    )
)</f>
        <v>OK</v>
      </c>
      <c r="O364" s="23" t="str">
        <f>IF(BP364&lt;&gt;"",
    IF(INT('Data Sheet'!$A$19)=INT('Data Sheet'!$B$19),
        --(INT('Data Sheet'!$A$19) &amp; "." &amp; BP364),
        IF(AND((--(INT('Data Sheet'!$A$19) &amp; "." &amp; BP364)&gt;=--('Data Sheet'!$A$19)), (--(INT('Data Sheet'!$A$19) &amp; "." &amp; BP364)&lt;=--('Data Sheet'!$B$19))),
            --(INT('Data Sheet'!$A$19) &amp; "." &amp; BP364),
            --(INT('Data Sheet'!$B$19) &amp; "." &amp; BP364)
        )
    ),
    IF(BN364&lt;&gt;"",
        IF(INT('Data Sheet'!$A$19)=INT('Data Sheet'!$B$19),
            --(INT('Data Sheet'!$A$19) &amp; "." &amp; RIGHT(BN364,3)),
            IF(AND((--(INT('Data Sheet'!$A$19) &amp; "." &amp; RIGHT(BN364,3))&gt;=--('Data Sheet'!$A$19)), (--(INT('Data Sheet'!$A$19) &amp; "." &amp; RIGHT(BN364,3))&lt;=--('Data Sheet'!$B$19))),
                --(INT('Data Sheet'!$A$19) &amp; "." &amp; RIGHT(BN364,3)),
                --(INT('Data Sheet'!$B$19) &amp; "." &amp; RIGHT(BN364,3))
            )
        ),
        "OK"
    )
)</f>
        <v>OK</v>
      </c>
      <c r="P364" s="23" t="str">
        <f>IF(BR364&lt;&gt;"",
    IF(INT('Data Sheet'!$A$19)=INT('Data Sheet'!$B$15),
        --(INT('Data Sheet'!$A$15) &amp; "." &amp; BR364),
        IF(AND((--(INT('Data Sheet'!$A$15) &amp; "." &amp; BR364)&gt;=--('Data Sheet'!$A$15)), (--(INT('Data Sheet'!$A$15) &amp; "." &amp; BR364)&lt;=--('Data Sheet'!$B$15))),
            --(INT('Data Sheet'!$A$15) &amp; "." &amp; BR364),
            --(INT('Data Sheet'!$B$15) &amp; "." &amp; BR364)
        )
    ),
    IF(BQ364&lt;&gt;"",
        IF(INT('Data Sheet'!$A$15)=INT('Data Sheet'!$B$15),
            --(INT('Data Sheet'!$A$15) &amp; "." &amp; LEFT(BQ364,3)),
            IF(AND((--(INT('Data Sheet'!$A$15) &amp; "." &amp; LEFT(BQ364,3))&gt;=--('Data Sheet'!$A$15)), (--(INT('Data Sheet'!$A$15) &amp; "." &amp; LEFT(BQ364,3))&lt;=--('Data Sheet'!$B$15))),
                --(INT('Data Sheet'!$A$15) &amp; "." &amp; LEFT(BQ364,3)),
                --(INT('Data Sheet'!$B$15) &amp; "." &amp; LEFT(BQ364,3))
            )
        ),
        "OK"
    )
)</f>
        <v>OK</v>
      </c>
      <c r="Q364" s="23" t="str">
        <f>IF(BS364&lt;&gt;"",
    IF(INT('Data Sheet'!$A$19)=INT('Data Sheet'!$B$15),
        --(INT('Data Sheet'!$A$15) &amp; "." &amp; BS364),
        IF(AND((--(INT('Data Sheet'!$A$15) &amp; "." &amp; BS364)&gt;=--('Data Sheet'!$A$15)), (--(INT('Data Sheet'!$A$15) &amp; "." &amp; BS364)&lt;=--('Data Sheet'!$B$15))),
            --(INT('Data Sheet'!$A$15) &amp; "." &amp; BS364),
            --(INT('Data Sheet'!$B$15) &amp; "." &amp; BS364)
        )
    ),
    IF(BQ364&lt;&gt;"",
        IF(INT('Data Sheet'!$A$15)=INT('Data Sheet'!$B$15),
            --(INT('Data Sheet'!$A$15) &amp; "." &amp; RIGHT(BQ364,3)),
            IF(AND((--(INT('Data Sheet'!$A$15) &amp; "." &amp; RIGHT(BQ364,3))&gt;=--('Data Sheet'!$A$15)), (--(INT('Data Sheet'!$A$15) &amp; "." &amp; RIGHT(BQ364,3))&lt;=--('Data Sheet'!$B$15))),
                --(INT('Data Sheet'!$A$15) &amp; "." &amp; RIGHT(BQ364,3)),
                --(INT('Data Sheet'!$B$15) &amp; "." &amp; RIGHT(BQ364,3))
            )
        ),
        "OK"
    )
)</f>
        <v>OK</v>
      </c>
      <c r="R364" s="19"/>
      <c r="S364" s="19"/>
      <c r="T364" s="19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1"/>
      <c r="AU364" s="21"/>
      <c r="AV364" s="21"/>
      <c r="AW364" s="22"/>
      <c r="AX364" s="99"/>
      <c r="AY364" s="20"/>
      <c r="AZ364" s="20"/>
      <c r="BA364" s="22"/>
      <c r="BB364">
        <v>356</v>
      </c>
      <c r="BC364" s="80"/>
      <c r="BD364" s="80"/>
      <c r="BE364" s="80"/>
      <c r="BF364" s="80"/>
      <c r="BG364" s="32" t="str">
        <f t="shared" si="59"/>
        <v/>
      </c>
      <c r="BH364" s="78">
        <f t="shared" si="57"/>
        <v>0</v>
      </c>
      <c r="BI364" s="2">
        <f t="shared" si="60"/>
        <v>0</v>
      </c>
      <c r="BJ364" s="2">
        <f t="shared" si="61"/>
        <v>0</v>
      </c>
      <c r="BK364" s="2">
        <f t="shared" si="58"/>
        <v>0</v>
      </c>
    </row>
    <row r="365" spans="2:63" ht="15" customHeight="1" x14ac:dyDescent="0.25">
      <c r="B365" s="14">
        <v>357</v>
      </c>
      <c r="C365" s="95" t="str">
        <f t="shared" si="62"/>
        <v/>
      </c>
      <c r="D365" s="15" t="str">
        <f t="shared" si="56"/>
        <v>OK</v>
      </c>
      <c r="E365" s="16" t="e">
        <f>VLOOKUP('Data Sheet'!$B$8,'Data Sheet'!$I$2:$J$9,2,FALSE)</f>
        <v>#N/A</v>
      </c>
      <c r="F365" s="16" t="str">
        <f t="shared" si="63"/>
        <v/>
      </c>
      <c r="G365" s="103">
        <f t="shared" si="64"/>
        <v>0</v>
      </c>
      <c r="H365" s="17" t="s">
        <v>26</v>
      </c>
      <c r="I365" s="17" t="s">
        <v>26</v>
      </c>
      <c r="J365" s="17" t="str">
        <f>IF('Data Sheet'!$B$9="NC-50","N/A","OK")</f>
        <v>OK</v>
      </c>
      <c r="K365" s="17" t="str">
        <f>IF('Data Sheet'!$B$9="NC-50","N/A","OK")</f>
        <v>OK</v>
      </c>
      <c r="L365" s="17" t="str">
        <f t="shared" si="65"/>
        <v>OK</v>
      </c>
      <c r="M365" s="17" t="str">
        <f t="shared" si="66"/>
        <v>OK</v>
      </c>
      <c r="N365" s="18" t="str">
        <f>IF(BO365&lt;&gt;"",
    IF(INT('Data Sheet'!$A$19)=INT('Data Sheet'!$B$19),
        --(INT('Data Sheet'!$A$19) &amp; "." &amp; BO365),
        IF(AND((--(INT('Data Sheet'!$A$19) &amp; "." &amp; BO365)&gt;=--('Data Sheet'!$A$19)), (--(INT('Data Sheet'!$A$19) &amp; "." &amp; BO365)&lt;=--('Data Sheet'!$B$19))),
            --(INT('Data Sheet'!$A$19) &amp; "." &amp; BO365),
            --(INT('Data Sheet'!$B$19) &amp; "." &amp; BO365)
        )
    ),
    IF(BN365&lt;&gt;"",
        IF(INT('Data Sheet'!$A$19)=INT('Data Sheet'!$B$19),
            --(INT('Data Sheet'!$A$19) &amp; "." &amp; LEFT(BN365,3)),
            IF(AND((--(INT('Data Sheet'!$A$19) &amp; "." &amp; LEFT(BN365,3))&gt;=--('Data Sheet'!$A$19)), (--(INT('Data Sheet'!$A$19) &amp; "." &amp; LEFT(BN365,3))&lt;=--('Data Sheet'!$B$19))),
                --(INT('Data Sheet'!$A$19) &amp; "." &amp; LEFT(BN365,3)),
                --(INT('Data Sheet'!$B$19) &amp; "." &amp; LEFT(BN365,3))
            )
        ),
        "OK"
    )
)</f>
        <v>OK</v>
      </c>
      <c r="O365" s="23" t="str">
        <f>IF(BP365&lt;&gt;"",
    IF(INT('Data Sheet'!$A$19)=INT('Data Sheet'!$B$19),
        --(INT('Data Sheet'!$A$19) &amp; "." &amp; BP365),
        IF(AND((--(INT('Data Sheet'!$A$19) &amp; "." &amp; BP365)&gt;=--('Data Sheet'!$A$19)), (--(INT('Data Sheet'!$A$19) &amp; "." &amp; BP365)&lt;=--('Data Sheet'!$B$19))),
            --(INT('Data Sheet'!$A$19) &amp; "." &amp; BP365),
            --(INT('Data Sheet'!$B$19) &amp; "." &amp; BP365)
        )
    ),
    IF(BN365&lt;&gt;"",
        IF(INT('Data Sheet'!$A$19)=INT('Data Sheet'!$B$19),
            --(INT('Data Sheet'!$A$19) &amp; "." &amp; RIGHT(BN365,3)),
            IF(AND((--(INT('Data Sheet'!$A$19) &amp; "." &amp; RIGHT(BN365,3))&gt;=--('Data Sheet'!$A$19)), (--(INT('Data Sheet'!$A$19) &amp; "." &amp; RIGHT(BN365,3))&lt;=--('Data Sheet'!$B$19))),
                --(INT('Data Sheet'!$A$19) &amp; "." &amp; RIGHT(BN365,3)),
                --(INT('Data Sheet'!$B$19) &amp; "." &amp; RIGHT(BN365,3))
            )
        ),
        "OK"
    )
)</f>
        <v>OK</v>
      </c>
      <c r="P365" s="23" t="str">
        <f>IF(BR365&lt;&gt;"",
    IF(INT('Data Sheet'!$A$19)=INT('Data Sheet'!$B$15),
        --(INT('Data Sheet'!$A$15) &amp; "." &amp; BR365),
        IF(AND((--(INT('Data Sheet'!$A$15) &amp; "." &amp; BR365)&gt;=--('Data Sheet'!$A$15)), (--(INT('Data Sheet'!$A$15) &amp; "." &amp; BR365)&lt;=--('Data Sheet'!$B$15))),
            --(INT('Data Sheet'!$A$15) &amp; "." &amp; BR365),
            --(INT('Data Sheet'!$B$15) &amp; "." &amp; BR365)
        )
    ),
    IF(BQ365&lt;&gt;"",
        IF(INT('Data Sheet'!$A$15)=INT('Data Sheet'!$B$15),
            --(INT('Data Sheet'!$A$15) &amp; "." &amp; LEFT(BQ365,3)),
            IF(AND((--(INT('Data Sheet'!$A$15) &amp; "." &amp; LEFT(BQ365,3))&gt;=--('Data Sheet'!$A$15)), (--(INT('Data Sheet'!$A$15) &amp; "." &amp; LEFT(BQ365,3))&lt;=--('Data Sheet'!$B$15))),
                --(INT('Data Sheet'!$A$15) &amp; "." &amp; LEFT(BQ365,3)),
                --(INT('Data Sheet'!$B$15) &amp; "." &amp; LEFT(BQ365,3))
            )
        ),
        "OK"
    )
)</f>
        <v>OK</v>
      </c>
      <c r="Q365" s="23" t="str">
        <f>IF(BS365&lt;&gt;"",
    IF(INT('Data Sheet'!$A$19)=INT('Data Sheet'!$B$15),
        --(INT('Data Sheet'!$A$15) &amp; "." &amp; BS365),
        IF(AND((--(INT('Data Sheet'!$A$15) &amp; "." &amp; BS365)&gt;=--('Data Sheet'!$A$15)), (--(INT('Data Sheet'!$A$15) &amp; "." &amp; BS365)&lt;=--('Data Sheet'!$B$15))),
            --(INT('Data Sheet'!$A$15) &amp; "." &amp; BS365),
            --(INT('Data Sheet'!$B$15) &amp; "." &amp; BS365)
        )
    ),
    IF(BQ365&lt;&gt;"",
        IF(INT('Data Sheet'!$A$15)=INT('Data Sheet'!$B$15),
            --(INT('Data Sheet'!$A$15) &amp; "." &amp; RIGHT(BQ365,3)),
            IF(AND((--(INT('Data Sheet'!$A$15) &amp; "." &amp; RIGHT(BQ365,3))&gt;=--('Data Sheet'!$A$15)), (--(INT('Data Sheet'!$A$15) &amp; "." &amp; RIGHT(BQ365,3))&lt;=--('Data Sheet'!$B$15))),
                --(INT('Data Sheet'!$A$15) &amp; "." &amp; RIGHT(BQ365,3)),
                --(INT('Data Sheet'!$B$15) &amp; "." &amp; RIGHT(BQ365,3))
            )
        ),
        "OK"
    )
)</f>
        <v>OK</v>
      </c>
      <c r="R365" s="19"/>
      <c r="S365" s="19"/>
      <c r="T365" s="19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1"/>
      <c r="AU365" s="21"/>
      <c r="AV365" s="21"/>
      <c r="AW365" s="22"/>
      <c r="AX365" s="99"/>
      <c r="AY365" s="20"/>
      <c r="AZ365" s="20"/>
      <c r="BA365" s="22"/>
      <c r="BB365">
        <v>357</v>
      </c>
      <c r="BC365" s="80"/>
      <c r="BD365" s="80"/>
      <c r="BE365" s="80"/>
      <c r="BF365" s="80"/>
      <c r="BG365" s="32" t="str">
        <f t="shared" si="59"/>
        <v/>
      </c>
      <c r="BH365" s="78">
        <f t="shared" si="57"/>
        <v>0</v>
      </c>
      <c r="BI365" s="2">
        <f t="shared" si="60"/>
        <v>0</v>
      </c>
      <c r="BJ365" s="2">
        <f t="shared" si="61"/>
        <v>0</v>
      </c>
      <c r="BK365" s="2">
        <f t="shared" si="58"/>
        <v>0</v>
      </c>
    </row>
    <row r="366" spans="2:63" ht="15" customHeight="1" x14ac:dyDescent="0.25">
      <c r="B366" s="14">
        <v>358</v>
      </c>
      <c r="C366" s="95" t="str">
        <f t="shared" si="62"/>
        <v/>
      </c>
      <c r="D366" s="15" t="str">
        <f t="shared" si="56"/>
        <v>OK</v>
      </c>
      <c r="E366" s="16" t="e">
        <f>VLOOKUP('Data Sheet'!$B$8,'Data Sheet'!$I$2:$J$9,2,FALSE)</f>
        <v>#N/A</v>
      </c>
      <c r="F366" s="16" t="str">
        <f t="shared" si="63"/>
        <v/>
      </c>
      <c r="G366" s="103">
        <f t="shared" si="64"/>
        <v>0</v>
      </c>
      <c r="H366" s="17" t="s">
        <v>26</v>
      </c>
      <c r="I366" s="17" t="s">
        <v>26</v>
      </c>
      <c r="J366" s="17" t="str">
        <f>IF('Data Sheet'!$B$9="NC-50","N/A","OK")</f>
        <v>OK</v>
      </c>
      <c r="K366" s="17" t="str">
        <f>IF('Data Sheet'!$B$9="NC-50","N/A","OK")</f>
        <v>OK</v>
      </c>
      <c r="L366" s="17" t="str">
        <f t="shared" si="65"/>
        <v>OK</v>
      </c>
      <c r="M366" s="17" t="str">
        <f t="shared" si="66"/>
        <v>OK</v>
      </c>
      <c r="N366" s="18" t="str">
        <f>IF(BO366&lt;&gt;"",
    IF(INT('Data Sheet'!$A$19)=INT('Data Sheet'!$B$19),
        --(INT('Data Sheet'!$A$19) &amp; "." &amp; BO366),
        IF(AND((--(INT('Data Sheet'!$A$19) &amp; "." &amp; BO366)&gt;=--('Data Sheet'!$A$19)), (--(INT('Data Sheet'!$A$19) &amp; "." &amp; BO366)&lt;=--('Data Sheet'!$B$19))),
            --(INT('Data Sheet'!$A$19) &amp; "." &amp; BO366),
            --(INT('Data Sheet'!$B$19) &amp; "." &amp; BO366)
        )
    ),
    IF(BN366&lt;&gt;"",
        IF(INT('Data Sheet'!$A$19)=INT('Data Sheet'!$B$19),
            --(INT('Data Sheet'!$A$19) &amp; "." &amp; LEFT(BN366,3)),
            IF(AND((--(INT('Data Sheet'!$A$19) &amp; "." &amp; LEFT(BN366,3))&gt;=--('Data Sheet'!$A$19)), (--(INT('Data Sheet'!$A$19) &amp; "." &amp; LEFT(BN366,3))&lt;=--('Data Sheet'!$B$19))),
                --(INT('Data Sheet'!$A$19) &amp; "." &amp; LEFT(BN366,3)),
                --(INT('Data Sheet'!$B$19) &amp; "." &amp; LEFT(BN366,3))
            )
        ),
        "OK"
    )
)</f>
        <v>OK</v>
      </c>
      <c r="O366" s="23" t="str">
        <f>IF(BP366&lt;&gt;"",
    IF(INT('Data Sheet'!$A$19)=INT('Data Sheet'!$B$19),
        --(INT('Data Sheet'!$A$19) &amp; "." &amp; BP366),
        IF(AND((--(INT('Data Sheet'!$A$19) &amp; "." &amp; BP366)&gt;=--('Data Sheet'!$A$19)), (--(INT('Data Sheet'!$A$19) &amp; "." &amp; BP366)&lt;=--('Data Sheet'!$B$19))),
            --(INT('Data Sheet'!$A$19) &amp; "." &amp; BP366),
            --(INT('Data Sheet'!$B$19) &amp; "." &amp; BP366)
        )
    ),
    IF(BN366&lt;&gt;"",
        IF(INT('Data Sheet'!$A$19)=INT('Data Sheet'!$B$19),
            --(INT('Data Sheet'!$A$19) &amp; "." &amp; RIGHT(BN366,3)),
            IF(AND((--(INT('Data Sheet'!$A$19) &amp; "." &amp; RIGHT(BN366,3))&gt;=--('Data Sheet'!$A$19)), (--(INT('Data Sheet'!$A$19) &amp; "." &amp; RIGHT(BN366,3))&lt;=--('Data Sheet'!$B$19))),
                --(INT('Data Sheet'!$A$19) &amp; "." &amp; RIGHT(BN366,3)),
                --(INT('Data Sheet'!$B$19) &amp; "." &amp; RIGHT(BN366,3))
            )
        ),
        "OK"
    )
)</f>
        <v>OK</v>
      </c>
      <c r="P366" s="23" t="str">
        <f>IF(BR366&lt;&gt;"",
    IF(INT('Data Sheet'!$A$19)=INT('Data Sheet'!$B$15),
        --(INT('Data Sheet'!$A$15) &amp; "." &amp; BR366),
        IF(AND((--(INT('Data Sheet'!$A$15) &amp; "." &amp; BR366)&gt;=--('Data Sheet'!$A$15)), (--(INT('Data Sheet'!$A$15) &amp; "." &amp; BR366)&lt;=--('Data Sheet'!$B$15))),
            --(INT('Data Sheet'!$A$15) &amp; "." &amp; BR366),
            --(INT('Data Sheet'!$B$15) &amp; "." &amp; BR366)
        )
    ),
    IF(BQ366&lt;&gt;"",
        IF(INT('Data Sheet'!$A$15)=INT('Data Sheet'!$B$15),
            --(INT('Data Sheet'!$A$15) &amp; "." &amp; LEFT(BQ366,3)),
            IF(AND((--(INT('Data Sheet'!$A$15) &amp; "." &amp; LEFT(BQ366,3))&gt;=--('Data Sheet'!$A$15)), (--(INT('Data Sheet'!$A$15) &amp; "." &amp; LEFT(BQ366,3))&lt;=--('Data Sheet'!$B$15))),
                --(INT('Data Sheet'!$A$15) &amp; "." &amp; LEFT(BQ366,3)),
                --(INT('Data Sheet'!$B$15) &amp; "." &amp; LEFT(BQ366,3))
            )
        ),
        "OK"
    )
)</f>
        <v>OK</v>
      </c>
      <c r="Q366" s="23" t="str">
        <f>IF(BS366&lt;&gt;"",
    IF(INT('Data Sheet'!$A$19)=INT('Data Sheet'!$B$15),
        --(INT('Data Sheet'!$A$15) &amp; "." &amp; BS366),
        IF(AND((--(INT('Data Sheet'!$A$15) &amp; "." &amp; BS366)&gt;=--('Data Sheet'!$A$15)), (--(INT('Data Sheet'!$A$15) &amp; "." &amp; BS366)&lt;=--('Data Sheet'!$B$15))),
            --(INT('Data Sheet'!$A$15) &amp; "." &amp; BS366),
            --(INT('Data Sheet'!$B$15) &amp; "." &amp; BS366)
        )
    ),
    IF(BQ366&lt;&gt;"",
        IF(INT('Data Sheet'!$A$15)=INT('Data Sheet'!$B$15),
            --(INT('Data Sheet'!$A$15) &amp; "." &amp; RIGHT(BQ366,3)),
            IF(AND((--(INT('Data Sheet'!$A$15) &amp; "." &amp; RIGHT(BQ366,3))&gt;=--('Data Sheet'!$A$15)), (--(INT('Data Sheet'!$A$15) &amp; "." &amp; RIGHT(BQ366,3))&lt;=--('Data Sheet'!$B$15))),
                --(INT('Data Sheet'!$A$15) &amp; "." &amp; RIGHT(BQ366,3)),
                --(INT('Data Sheet'!$B$15) &amp; "." &amp; RIGHT(BQ366,3))
            )
        ),
        "OK"
    )
)</f>
        <v>OK</v>
      </c>
      <c r="R366" s="19"/>
      <c r="S366" s="19"/>
      <c r="T366" s="19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1"/>
      <c r="AU366" s="21"/>
      <c r="AV366" s="21"/>
      <c r="AW366" s="22"/>
      <c r="AX366" s="99"/>
      <c r="AY366" s="20"/>
      <c r="AZ366" s="20"/>
      <c r="BA366" s="22"/>
      <c r="BB366">
        <v>358</v>
      </c>
      <c r="BC366" s="80"/>
      <c r="BD366" s="80"/>
      <c r="BE366" s="80"/>
      <c r="BF366" s="80"/>
      <c r="BG366" s="32" t="str">
        <f t="shared" si="59"/>
        <v/>
      </c>
      <c r="BH366" s="78">
        <f t="shared" si="57"/>
        <v>0</v>
      </c>
      <c r="BI366" s="2">
        <f t="shared" si="60"/>
        <v>0</v>
      </c>
      <c r="BJ366" s="2">
        <f t="shared" si="61"/>
        <v>0</v>
      </c>
      <c r="BK366" s="2">
        <f t="shared" si="58"/>
        <v>0</v>
      </c>
    </row>
    <row r="367" spans="2:63" ht="15" customHeight="1" x14ac:dyDescent="0.25">
      <c r="B367" s="14">
        <v>359</v>
      </c>
      <c r="C367" s="95" t="str">
        <f t="shared" si="62"/>
        <v/>
      </c>
      <c r="D367" s="15" t="str">
        <f t="shared" si="56"/>
        <v>OK</v>
      </c>
      <c r="E367" s="16" t="e">
        <f>VLOOKUP('Data Sheet'!$B$8,'Data Sheet'!$I$2:$J$9,2,FALSE)</f>
        <v>#N/A</v>
      </c>
      <c r="F367" s="16" t="str">
        <f t="shared" si="63"/>
        <v/>
      </c>
      <c r="G367" s="103">
        <f t="shared" si="64"/>
        <v>0</v>
      </c>
      <c r="H367" s="17" t="s">
        <v>26</v>
      </c>
      <c r="I367" s="17" t="s">
        <v>26</v>
      </c>
      <c r="J367" s="17" t="str">
        <f>IF('Data Sheet'!$B$9="NC-50","N/A","OK")</f>
        <v>OK</v>
      </c>
      <c r="K367" s="17" t="str">
        <f>IF('Data Sheet'!$B$9="NC-50","N/A","OK")</f>
        <v>OK</v>
      </c>
      <c r="L367" s="17" t="str">
        <f t="shared" si="65"/>
        <v>OK</v>
      </c>
      <c r="M367" s="17" t="str">
        <f t="shared" si="66"/>
        <v>OK</v>
      </c>
      <c r="N367" s="18" t="str">
        <f>IF(BO367&lt;&gt;"",
    IF(INT('Data Sheet'!$A$19)=INT('Data Sheet'!$B$19),
        --(INT('Data Sheet'!$A$19) &amp; "." &amp; BO367),
        IF(AND((--(INT('Data Sheet'!$A$19) &amp; "." &amp; BO367)&gt;=--('Data Sheet'!$A$19)), (--(INT('Data Sheet'!$A$19) &amp; "." &amp; BO367)&lt;=--('Data Sheet'!$B$19))),
            --(INT('Data Sheet'!$A$19) &amp; "." &amp; BO367),
            --(INT('Data Sheet'!$B$19) &amp; "." &amp; BO367)
        )
    ),
    IF(BN367&lt;&gt;"",
        IF(INT('Data Sheet'!$A$19)=INT('Data Sheet'!$B$19),
            --(INT('Data Sheet'!$A$19) &amp; "." &amp; LEFT(BN367,3)),
            IF(AND((--(INT('Data Sheet'!$A$19) &amp; "." &amp; LEFT(BN367,3))&gt;=--('Data Sheet'!$A$19)), (--(INT('Data Sheet'!$A$19) &amp; "." &amp; LEFT(BN367,3))&lt;=--('Data Sheet'!$B$19))),
                --(INT('Data Sheet'!$A$19) &amp; "." &amp; LEFT(BN367,3)),
                --(INT('Data Sheet'!$B$19) &amp; "." &amp; LEFT(BN367,3))
            )
        ),
        "OK"
    )
)</f>
        <v>OK</v>
      </c>
      <c r="O367" s="23" t="str">
        <f>IF(BP367&lt;&gt;"",
    IF(INT('Data Sheet'!$A$19)=INT('Data Sheet'!$B$19),
        --(INT('Data Sheet'!$A$19) &amp; "." &amp; BP367),
        IF(AND((--(INT('Data Sheet'!$A$19) &amp; "." &amp; BP367)&gt;=--('Data Sheet'!$A$19)), (--(INT('Data Sheet'!$A$19) &amp; "." &amp; BP367)&lt;=--('Data Sheet'!$B$19))),
            --(INT('Data Sheet'!$A$19) &amp; "." &amp; BP367),
            --(INT('Data Sheet'!$B$19) &amp; "." &amp; BP367)
        )
    ),
    IF(BN367&lt;&gt;"",
        IF(INT('Data Sheet'!$A$19)=INT('Data Sheet'!$B$19),
            --(INT('Data Sheet'!$A$19) &amp; "." &amp; RIGHT(BN367,3)),
            IF(AND((--(INT('Data Sheet'!$A$19) &amp; "." &amp; RIGHT(BN367,3))&gt;=--('Data Sheet'!$A$19)), (--(INT('Data Sheet'!$A$19) &amp; "." &amp; RIGHT(BN367,3))&lt;=--('Data Sheet'!$B$19))),
                --(INT('Data Sheet'!$A$19) &amp; "." &amp; RIGHT(BN367,3)),
                --(INT('Data Sheet'!$B$19) &amp; "." &amp; RIGHT(BN367,3))
            )
        ),
        "OK"
    )
)</f>
        <v>OK</v>
      </c>
      <c r="P367" s="23" t="str">
        <f>IF(BR367&lt;&gt;"",
    IF(INT('Data Sheet'!$A$19)=INT('Data Sheet'!$B$15),
        --(INT('Data Sheet'!$A$15) &amp; "." &amp; BR367),
        IF(AND((--(INT('Data Sheet'!$A$15) &amp; "." &amp; BR367)&gt;=--('Data Sheet'!$A$15)), (--(INT('Data Sheet'!$A$15) &amp; "." &amp; BR367)&lt;=--('Data Sheet'!$B$15))),
            --(INT('Data Sheet'!$A$15) &amp; "." &amp; BR367),
            --(INT('Data Sheet'!$B$15) &amp; "." &amp; BR367)
        )
    ),
    IF(BQ367&lt;&gt;"",
        IF(INT('Data Sheet'!$A$15)=INT('Data Sheet'!$B$15),
            --(INT('Data Sheet'!$A$15) &amp; "." &amp; LEFT(BQ367,3)),
            IF(AND((--(INT('Data Sheet'!$A$15) &amp; "." &amp; LEFT(BQ367,3))&gt;=--('Data Sheet'!$A$15)), (--(INT('Data Sheet'!$A$15) &amp; "." &amp; LEFT(BQ367,3))&lt;=--('Data Sheet'!$B$15))),
                --(INT('Data Sheet'!$A$15) &amp; "." &amp; LEFT(BQ367,3)),
                --(INT('Data Sheet'!$B$15) &amp; "." &amp; LEFT(BQ367,3))
            )
        ),
        "OK"
    )
)</f>
        <v>OK</v>
      </c>
      <c r="Q367" s="23" t="str">
        <f>IF(BS367&lt;&gt;"",
    IF(INT('Data Sheet'!$A$19)=INT('Data Sheet'!$B$15),
        --(INT('Data Sheet'!$A$15) &amp; "." &amp; BS367),
        IF(AND((--(INT('Data Sheet'!$A$15) &amp; "." &amp; BS367)&gt;=--('Data Sheet'!$A$15)), (--(INT('Data Sheet'!$A$15) &amp; "." &amp; BS367)&lt;=--('Data Sheet'!$B$15))),
            --(INT('Data Sheet'!$A$15) &amp; "." &amp; BS367),
            --(INT('Data Sheet'!$B$15) &amp; "." &amp; BS367)
        )
    ),
    IF(BQ367&lt;&gt;"",
        IF(INT('Data Sheet'!$A$15)=INT('Data Sheet'!$B$15),
            --(INT('Data Sheet'!$A$15) &amp; "." &amp; RIGHT(BQ367,3)),
            IF(AND((--(INT('Data Sheet'!$A$15) &amp; "." &amp; RIGHT(BQ367,3))&gt;=--('Data Sheet'!$A$15)), (--(INT('Data Sheet'!$A$15) &amp; "." &amp; RIGHT(BQ367,3))&lt;=--('Data Sheet'!$B$15))),
                --(INT('Data Sheet'!$A$15) &amp; "." &amp; RIGHT(BQ367,3)),
                --(INT('Data Sheet'!$B$15) &amp; "." &amp; RIGHT(BQ367,3))
            )
        ),
        "OK"
    )
)</f>
        <v>OK</v>
      </c>
      <c r="R367" s="19"/>
      <c r="S367" s="19"/>
      <c r="T367" s="19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1"/>
      <c r="AU367" s="21"/>
      <c r="AV367" s="21"/>
      <c r="AW367" s="22"/>
      <c r="AX367" s="99"/>
      <c r="AY367" s="20"/>
      <c r="AZ367" s="20"/>
      <c r="BA367" s="22"/>
      <c r="BB367">
        <v>359</v>
      </c>
      <c r="BC367" s="80"/>
      <c r="BD367" s="80"/>
      <c r="BE367" s="80"/>
      <c r="BF367" s="80"/>
      <c r="BG367" s="32" t="str">
        <f t="shared" si="59"/>
        <v/>
      </c>
      <c r="BH367" s="78">
        <f t="shared" si="57"/>
        <v>0</v>
      </c>
      <c r="BI367" s="2">
        <f t="shared" si="60"/>
        <v>0</v>
      </c>
      <c r="BJ367" s="2">
        <f t="shared" si="61"/>
        <v>0</v>
      </c>
      <c r="BK367" s="2">
        <f t="shared" si="58"/>
        <v>0</v>
      </c>
    </row>
    <row r="368" spans="2:63" ht="15" customHeight="1" x14ac:dyDescent="0.25">
      <c r="B368" s="14">
        <v>360</v>
      </c>
      <c r="C368" s="95" t="str">
        <f t="shared" si="62"/>
        <v/>
      </c>
      <c r="D368" s="15" t="str">
        <f t="shared" si="56"/>
        <v>OK</v>
      </c>
      <c r="E368" s="16" t="e">
        <f>VLOOKUP('Data Sheet'!$B$8,'Data Sheet'!$I$2:$J$9,2,FALSE)</f>
        <v>#N/A</v>
      </c>
      <c r="F368" s="16" t="str">
        <f t="shared" si="63"/>
        <v/>
      </c>
      <c r="G368" s="103">
        <f t="shared" si="64"/>
        <v>0</v>
      </c>
      <c r="H368" s="17" t="s">
        <v>26</v>
      </c>
      <c r="I368" s="17" t="s">
        <v>26</v>
      </c>
      <c r="J368" s="17" t="str">
        <f>IF('Data Sheet'!$B$9="NC-50","N/A","OK")</f>
        <v>OK</v>
      </c>
      <c r="K368" s="17" t="str">
        <f>IF('Data Sheet'!$B$9="NC-50","N/A","OK")</f>
        <v>OK</v>
      </c>
      <c r="L368" s="17" t="str">
        <f t="shared" si="65"/>
        <v>OK</v>
      </c>
      <c r="M368" s="17" t="str">
        <f t="shared" si="66"/>
        <v>OK</v>
      </c>
      <c r="N368" s="18" t="str">
        <f>IF(BO368&lt;&gt;"",
    IF(INT('Data Sheet'!$A$19)=INT('Data Sheet'!$B$19),
        --(INT('Data Sheet'!$A$19) &amp; "." &amp; BO368),
        IF(AND((--(INT('Data Sheet'!$A$19) &amp; "." &amp; BO368)&gt;=--('Data Sheet'!$A$19)), (--(INT('Data Sheet'!$A$19) &amp; "." &amp; BO368)&lt;=--('Data Sheet'!$B$19))),
            --(INT('Data Sheet'!$A$19) &amp; "." &amp; BO368),
            --(INT('Data Sheet'!$B$19) &amp; "." &amp; BO368)
        )
    ),
    IF(BN368&lt;&gt;"",
        IF(INT('Data Sheet'!$A$19)=INT('Data Sheet'!$B$19),
            --(INT('Data Sheet'!$A$19) &amp; "." &amp; LEFT(BN368,3)),
            IF(AND((--(INT('Data Sheet'!$A$19) &amp; "." &amp; LEFT(BN368,3))&gt;=--('Data Sheet'!$A$19)), (--(INT('Data Sheet'!$A$19) &amp; "." &amp; LEFT(BN368,3))&lt;=--('Data Sheet'!$B$19))),
                --(INT('Data Sheet'!$A$19) &amp; "." &amp; LEFT(BN368,3)),
                --(INT('Data Sheet'!$B$19) &amp; "." &amp; LEFT(BN368,3))
            )
        ),
        "OK"
    )
)</f>
        <v>OK</v>
      </c>
      <c r="O368" s="23" t="str">
        <f>IF(BP368&lt;&gt;"",
    IF(INT('Data Sheet'!$A$19)=INT('Data Sheet'!$B$19),
        --(INT('Data Sheet'!$A$19) &amp; "." &amp; BP368),
        IF(AND((--(INT('Data Sheet'!$A$19) &amp; "." &amp; BP368)&gt;=--('Data Sheet'!$A$19)), (--(INT('Data Sheet'!$A$19) &amp; "." &amp; BP368)&lt;=--('Data Sheet'!$B$19))),
            --(INT('Data Sheet'!$A$19) &amp; "." &amp; BP368),
            --(INT('Data Sheet'!$B$19) &amp; "." &amp; BP368)
        )
    ),
    IF(BN368&lt;&gt;"",
        IF(INT('Data Sheet'!$A$19)=INT('Data Sheet'!$B$19),
            --(INT('Data Sheet'!$A$19) &amp; "." &amp; RIGHT(BN368,3)),
            IF(AND((--(INT('Data Sheet'!$A$19) &amp; "." &amp; RIGHT(BN368,3))&gt;=--('Data Sheet'!$A$19)), (--(INT('Data Sheet'!$A$19) &amp; "." &amp; RIGHT(BN368,3))&lt;=--('Data Sheet'!$B$19))),
                --(INT('Data Sheet'!$A$19) &amp; "." &amp; RIGHT(BN368,3)),
                --(INT('Data Sheet'!$B$19) &amp; "." &amp; RIGHT(BN368,3))
            )
        ),
        "OK"
    )
)</f>
        <v>OK</v>
      </c>
      <c r="P368" s="23" t="str">
        <f>IF(BR368&lt;&gt;"",
    IF(INT('Data Sheet'!$A$19)=INT('Data Sheet'!$B$15),
        --(INT('Data Sheet'!$A$15) &amp; "." &amp; BR368),
        IF(AND((--(INT('Data Sheet'!$A$15) &amp; "." &amp; BR368)&gt;=--('Data Sheet'!$A$15)), (--(INT('Data Sheet'!$A$15) &amp; "." &amp; BR368)&lt;=--('Data Sheet'!$B$15))),
            --(INT('Data Sheet'!$A$15) &amp; "." &amp; BR368),
            --(INT('Data Sheet'!$B$15) &amp; "." &amp; BR368)
        )
    ),
    IF(BQ368&lt;&gt;"",
        IF(INT('Data Sheet'!$A$15)=INT('Data Sheet'!$B$15),
            --(INT('Data Sheet'!$A$15) &amp; "." &amp; LEFT(BQ368,3)),
            IF(AND((--(INT('Data Sheet'!$A$15) &amp; "." &amp; LEFT(BQ368,3))&gt;=--('Data Sheet'!$A$15)), (--(INT('Data Sheet'!$A$15) &amp; "." &amp; LEFT(BQ368,3))&lt;=--('Data Sheet'!$B$15))),
                --(INT('Data Sheet'!$A$15) &amp; "." &amp; LEFT(BQ368,3)),
                --(INT('Data Sheet'!$B$15) &amp; "." &amp; LEFT(BQ368,3))
            )
        ),
        "OK"
    )
)</f>
        <v>OK</v>
      </c>
      <c r="Q368" s="23" t="str">
        <f>IF(BS368&lt;&gt;"",
    IF(INT('Data Sheet'!$A$19)=INT('Data Sheet'!$B$15),
        --(INT('Data Sheet'!$A$15) &amp; "." &amp; BS368),
        IF(AND((--(INT('Data Sheet'!$A$15) &amp; "." &amp; BS368)&gt;=--('Data Sheet'!$A$15)), (--(INT('Data Sheet'!$A$15) &amp; "." &amp; BS368)&lt;=--('Data Sheet'!$B$15))),
            --(INT('Data Sheet'!$A$15) &amp; "." &amp; BS368),
            --(INT('Data Sheet'!$B$15) &amp; "." &amp; BS368)
        )
    ),
    IF(BQ368&lt;&gt;"",
        IF(INT('Data Sheet'!$A$15)=INT('Data Sheet'!$B$15),
            --(INT('Data Sheet'!$A$15) &amp; "." &amp; RIGHT(BQ368,3)),
            IF(AND((--(INT('Data Sheet'!$A$15) &amp; "." &amp; RIGHT(BQ368,3))&gt;=--('Data Sheet'!$A$15)), (--(INT('Data Sheet'!$A$15) &amp; "." &amp; RIGHT(BQ368,3))&lt;=--('Data Sheet'!$B$15))),
                --(INT('Data Sheet'!$A$15) &amp; "." &amp; RIGHT(BQ368,3)),
                --(INT('Data Sheet'!$B$15) &amp; "." &amp; RIGHT(BQ368,3))
            )
        ),
        "OK"
    )
)</f>
        <v>OK</v>
      </c>
      <c r="R368" s="19"/>
      <c r="S368" s="19"/>
      <c r="T368" s="19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1"/>
      <c r="AU368" s="21"/>
      <c r="AV368" s="21"/>
      <c r="AW368" s="22"/>
      <c r="AX368" s="99"/>
      <c r="AY368" s="20"/>
      <c r="AZ368" s="20"/>
      <c r="BA368" s="22"/>
      <c r="BB368">
        <v>360</v>
      </c>
      <c r="BC368" s="80"/>
      <c r="BD368" s="80"/>
      <c r="BE368" s="80"/>
      <c r="BF368" s="80"/>
      <c r="BG368" s="32" t="str">
        <f t="shared" si="59"/>
        <v/>
      </c>
      <c r="BH368" s="78">
        <f t="shared" si="57"/>
        <v>0</v>
      </c>
      <c r="BI368" s="2">
        <f t="shared" si="60"/>
        <v>0</v>
      </c>
      <c r="BJ368" s="2">
        <f t="shared" si="61"/>
        <v>0</v>
      </c>
      <c r="BK368" s="2">
        <f t="shared" si="58"/>
        <v>0</v>
      </c>
    </row>
    <row r="369" spans="2:63" ht="15" customHeight="1" x14ac:dyDescent="0.25">
      <c r="B369" s="14">
        <v>361</v>
      </c>
      <c r="C369" s="95" t="str">
        <f t="shared" si="62"/>
        <v/>
      </c>
      <c r="D369" s="15" t="str">
        <f t="shared" si="56"/>
        <v>OK</v>
      </c>
      <c r="E369" s="16" t="e">
        <f>VLOOKUP('Data Sheet'!$B$8,'Data Sheet'!$I$2:$J$9,2,FALSE)</f>
        <v>#N/A</v>
      </c>
      <c r="F369" s="16" t="str">
        <f t="shared" si="63"/>
        <v/>
      </c>
      <c r="G369" s="103">
        <f t="shared" si="64"/>
        <v>0</v>
      </c>
      <c r="H369" s="17" t="s">
        <v>26</v>
      </c>
      <c r="I369" s="17" t="s">
        <v>26</v>
      </c>
      <c r="J369" s="17" t="str">
        <f>IF('Data Sheet'!$B$9="NC-50","N/A","OK")</f>
        <v>OK</v>
      </c>
      <c r="K369" s="17" t="str">
        <f>IF('Data Sheet'!$B$9="NC-50","N/A","OK")</f>
        <v>OK</v>
      </c>
      <c r="L369" s="17" t="str">
        <f t="shared" si="65"/>
        <v>OK</v>
      </c>
      <c r="M369" s="17" t="str">
        <f t="shared" si="66"/>
        <v>OK</v>
      </c>
      <c r="N369" s="18" t="str">
        <f>IF(BO369&lt;&gt;"",
    IF(INT('Data Sheet'!$A$19)=INT('Data Sheet'!$B$19),
        --(INT('Data Sheet'!$A$19) &amp; "." &amp; BO369),
        IF(AND((--(INT('Data Sheet'!$A$19) &amp; "." &amp; BO369)&gt;=--('Data Sheet'!$A$19)), (--(INT('Data Sheet'!$A$19) &amp; "." &amp; BO369)&lt;=--('Data Sheet'!$B$19))),
            --(INT('Data Sheet'!$A$19) &amp; "." &amp; BO369),
            --(INT('Data Sheet'!$B$19) &amp; "." &amp; BO369)
        )
    ),
    IF(BN369&lt;&gt;"",
        IF(INT('Data Sheet'!$A$19)=INT('Data Sheet'!$B$19),
            --(INT('Data Sheet'!$A$19) &amp; "." &amp; LEFT(BN369,3)),
            IF(AND((--(INT('Data Sheet'!$A$19) &amp; "." &amp; LEFT(BN369,3))&gt;=--('Data Sheet'!$A$19)), (--(INT('Data Sheet'!$A$19) &amp; "." &amp; LEFT(BN369,3))&lt;=--('Data Sheet'!$B$19))),
                --(INT('Data Sheet'!$A$19) &amp; "." &amp; LEFT(BN369,3)),
                --(INT('Data Sheet'!$B$19) &amp; "." &amp; LEFT(BN369,3))
            )
        ),
        "OK"
    )
)</f>
        <v>OK</v>
      </c>
      <c r="O369" s="23" t="str">
        <f>IF(BP369&lt;&gt;"",
    IF(INT('Data Sheet'!$A$19)=INT('Data Sheet'!$B$19),
        --(INT('Data Sheet'!$A$19) &amp; "." &amp; BP369),
        IF(AND((--(INT('Data Sheet'!$A$19) &amp; "." &amp; BP369)&gt;=--('Data Sheet'!$A$19)), (--(INT('Data Sheet'!$A$19) &amp; "." &amp; BP369)&lt;=--('Data Sheet'!$B$19))),
            --(INT('Data Sheet'!$A$19) &amp; "." &amp; BP369),
            --(INT('Data Sheet'!$B$19) &amp; "." &amp; BP369)
        )
    ),
    IF(BN369&lt;&gt;"",
        IF(INT('Data Sheet'!$A$19)=INT('Data Sheet'!$B$19),
            --(INT('Data Sheet'!$A$19) &amp; "." &amp; RIGHT(BN369,3)),
            IF(AND((--(INT('Data Sheet'!$A$19) &amp; "." &amp; RIGHT(BN369,3))&gt;=--('Data Sheet'!$A$19)), (--(INT('Data Sheet'!$A$19) &amp; "." &amp; RIGHT(BN369,3))&lt;=--('Data Sheet'!$B$19))),
                --(INT('Data Sheet'!$A$19) &amp; "." &amp; RIGHT(BN369,3)),
                --(INT('Data Sheet'!$B$19) &amp; "." &amp; RIGHT(BN369,3))
            )
        ),
        "OK"
    )
)</f>
        <v>OK</v>
      </c>
      <c r="P369" s="23" t="str">
        <f>IF(BR369&lt;&gt;"",
    IF(INT('Data Sheet'!$A$19)=INT('Data Sheet'!$B$15),
        --(INT('Data Sheet'!$A$15) &amp; "." &amp; BR369),
        IF(AND((--(INT('Data Sheet'!$A$15) &amp; "." &amp; BR369)&gt;=--('Data Sheet'!$A$15)), (--(INT('Data Sheet'!$A$15) &amp; "." &amp; BR369)&lt;=--('Data Sheet'!$B$15))),
            --(INT('Data Sheet'!$A$15) &amp; "." &amp; BR369),
            --(INT('Data Sheet'!$B$15) &amp; "." &amp; BR369)
        )
    ),
    IF(BQ369&lt;&gt;"",
        IF(INT('Data Sheet'!$A$15)=INT('Data Sheet'!$B$15),
            --(INT('Data Sheet'!$A$15) &amp; "." &amp; LEFT(BQ369,3)),
            IF(AND((--(INT('Data Sheet'!$A$15) &amp; "." &amp; LEFT(BQ369,3))&gt;=--('Data Sheet'!$A$15)), (--(INT('Data Sheet'!$A$15) &amp; "." &amp; LEFT(BQ369,3))&lt;=--('Data Sheet'!$B$15))),
                --(INT('Data Sheet'!$A$15) &amp; "." &amp; LEFT(BQ369,3)),
                --(INT('Data Sheet'!$B$15) &amp; "." &amp; LEFT(BQ369,3))
            )
        ),
        "OK"
    )
)</f>
        <v>OK</v>
      </c>
      <c r="Q369" s="23" t="str">
        <f>IF(BS369&lt;&gt;"",
    IF(INT('Data Sheet'!$A$19)=INT('Data Sheet'!$B$15),
        --(INT('Data Sheet'!$A$15) &amp; "." &amp; BS369),
        IF(AND((--(INT('Data Sheet'!$A$15) &amp; "." &amp; BS369)&gt;=--('Data Sheet'!$A$15)), (--(INT('Data Sheet'!$A$15) &amp; "." &amp; BS369)&lt;=--('Data Sheet'!$B$15))),
            --(INT('Data Sheet'!$A$15) &amp; "." &amp; BS369),
            --(INT('Data Sheet'!$B$15) &amp; "." &amp; BS369)
        )
    ),
    IF(BQ369&lt;&gt;"",
        IF(INT('Data Sheet'!$A$15)=INT('Data Sheet'!$B$15),
            --(INT('Data Sheet'!$A$15) &amp; "." &amp; RIGHT(BQ369,3)),
            IF(AND((--(INT('Data Sheet'!$A$15) &amp; "." &amp; RIGHT(BQ369,3))&gt;=--('Data Sheet'!$A$15)), (--(INT('Data Sheet'!$A$15) &amp; "." &amp; RIGHT(BQ369,3))&lt;=--('Data Sheet'!$B$15))),
                --(INT('Data Sheet'!$A$15) &amp; "." &amp; RIGHT(BQ369,3)),
                --(INT('Data Sheet'!$B$15) &amp; "." &amp; RIGHT(BQ369,3))
            )
        ),
        "OK"
    )
)</f>
        <v>OK</v>
      </c>
      <c r="R369" s="19"/>
      <c r="S369" s="19"/>
      <c r="T369" s="19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1"/>
      <c r="AU369" s="21"/>
      <c r="AV369" s="21"/>
      <c r="AW369" s="22"/>
      <c r="AX369" s="99"/>
      <c r="AY369" s="20"/>
      <c r="AZ369" s="20"/>
      <c r="BA369" s="22"/>
      <c r="BB369">
        <v>361</v>
      </c>
      <c r="BC369" s="80"/>
      <c r="BD369" s="80"/>
      <c r="BE369" s="80"/>
      <c r="BF369" s="80"/>
      <c r="BG369" s="32" t="str">
        <f t="shared" si="59"/>
        <v/>
      </c>
      <c r="BH369" s="78">
        <f t="shared" si="57"/>
        <v>0</v>
      </c>
      <c r="BI369" s="2">
        <f t="shared" si="60"/>
        <v>0</v>
      </c>
      <c r="BJ369" s="2">
        <f t="shared" si="61"/>
        <v>0</v>
      </c>
      <c r="BK369" s="2">
        <f t="shared" si="58"/>
        <v>0</v>
      </c>
    </row>
    <row r="370" spans="2:63" ht="15" customHeight="1" x14ac:dyDescent="0.25">
      <c r="B370" s="14">
        <v>362</v>
      </c>
      <c r="C370" s="95" t="str">
        <f t="shared" si="62"/>
        <v/>
      </c>
      <c r="D370" s="15" t="str">
        <f t="shared" si="56"/>
        <v>OK</v>
      </c>
      <c r="E370" s="16" t="e">
        <f>VLOOKUP('Data Sheet'!$B$8,'Data Sheet'!$I$2:$J$9,2,FALSE)</f>
        <v>#N/A</v>
      </c>
      <c r="F370" s="16" t="str">
        <f t="shared" si="63"/>
        <v/>
      </c>
      <c r="G370" s="103">
        <f t="shared" si="64"/>
        <v>0</v>
      </c>
      <c r="H370" s="17" t="s">
        <v>26</v>
      </c>
      <c r="I370" s="17" t="s">
        <v>26</v>
      </c>
      <c r="J370" s="17" t="str">
        <f>IF('Data Sheet'!$B$9="NC-50","N/A","OK")</f>
        <v>OK</v>
      </c>
      <c r="K370" s="17" t="str">
        <f>IF('Data Sheet'!$B$9="NC-50","N/A","OK")</f>
        <v>OK</v>
      </c>
      <c r="L370" s="17" t="str">
        <f t="shared" si="65"/>
        <v>OK</v>
      </c>
      <c r="M370" s="17" t="str">
        <f t="shared" si="66"/>
        <v>OK</v>
      </c>
      <c r="N370" s="18" t="str">
        <f>IF(BO370&lt;&gt;"",
    IF(INT('Data Sheet'!$A$19)=INT('Data Sheet'!$B$19),
        --(INT('Data Sheet'!$A$19) &amp; "." &amp; BO370),
        IF(AND((--(INT('Data Sheet'!$A$19) &amp; "." &amp; BO370)&gt;=--('Data Sheet'!$A$19)), (--(INT('Data Sheet'!$A$19) &amp; "." &amp; BO370)&lt;=--('Data Sheet'!$B$19))),
            --(INT('Data Sheet'!$A$19) &amp; "." &amp; BO370),
            --(INT('Data Sheet'!$B$19) &amp; "." &amp; BO370)
        )
    ),
    IF(BN370&lt;&gt;"",
        IF(INT('Data Sheet'!$A$19)=INT('Data Sheet'!$B$19),
            --(INT('Data Sheet'!$A$19) &amp; "." &amp; LEFT(BN370,3)),
            IF(AND((--(INT('Data Sheet'!$A$19) &amp; "." &amp; LEFT(BN370,3))&gt;=--('Data Sheet'!$A$19)), (--(INT('Data Sheet'!$A$19) &amp; "." &amp; LEFT(BN370,3))&lt;=--('Data Sheet'!$B$19))),
                --(INT('Data Sheet'!$A$19) &amp; "." &amp; LEFT(BN370,3)),
                --(INT('Data Sheet'!$B$19) &amp; "." &amp; LEFT(BN370,3))
            )
        ),
        "OK"
    )
)</f>
        <v>OK</v>
      </c>
      <c r="O370" s="23" t="str">
        <f>IF(BP370&lt;&gt;"",
    IF(INT('Data Sheet'!$A$19)=INT('Data Sheet'!$B$19),
        --(INT('Data Sheet'!$A$19) &amp; "." &amp; BP370),
        IF(AND((--(INT('Data Sheet'!$A$19) &amp; "." &amp; BP370)&gt;=--('Data Sheet'!$A$19)), (--(INT('Data Sheet'!$A$19) &amp; "." &amp; BP370)&lt;=--('Data Sheet'!$B$19))),
            --(INT('Data Sheet'!$A$19) &amp; "." &amp; BP370),
            --(INT('Data Sheet'!$B$19) &amp; "." &amp; BP370)
        )
    ),
    IF(BN370&lt;&gt;"",
        IF(INT('Data Sheet'!$A$19)=INT('Data Sheet'!$B$19),
            --(INT('Data Sheet'!$A$19) &amp; "." &amp; RIGHT(BN370,3)),
            IF(AND((--(INT('Data Sheet'!$A$19) &amp; "." &amp; RIGHT(BN370,3))&gt;=--('Data Sheet'!$A$19)), (--(INT('Data Sheet'!$A$19) &amp; "." &amp; RIGHT(BN370,3))&lt;=--('Data Sheet'!$B$19))),
                --(INT('Data Sheet'!$A$19) &amp; "." &amp; RIGHT(BN370,3)),
                --(INT('Data Sheet'!$B$19) &amp; "." &amp; RIGHT(BN370,3))
            )
        ),
        "OK"
    )
)</f>
        <v>OK</v>
      </c>
      <c r="P370" s="23" t="str">
        <f>IF(BR370&lt;&gt;"",
    IF(INT('Data Sheet'!$A$19)=INT('Data Sheet'!$B$15),
        --(INT('Data Sheet'!$A$15) &amp; "." &amp; BR370),
        IF(AND((--(INT('Data Sheet'!$A$15) &amp; "." &amp; BR370)&gt;=--('Data Sheet'!$A$15)), (--(INT('Data Sheet'!$A$15) &amp; "." &amp; BR370)&lt;=--('Data Sheet'!$B$15))),
            --(INT('Data Sheet'!$A$15) &amp; "." &amp; BR370),
            --(INT('Data Sheet'!$B$15) &amp; "." &amp; BR370)
        )
    ),
    IF(BQ370&lt;&gt;"",
        IF(INT('Data Sheet'!$A$15)=INT('Data Sheet'!$B$15),
            --(INT('Data Sheet'!$A$15) &amp; "." &amp; LEFT(BQ370,3)),
            IF(AND((--(INT('Data Sheet'!$A$15) &amp; "." &amp; LEFT(BQ370,3))&gt;=--('Data Sheet'!$A$15)), (--(INT('Data Sheet'!$A$15) &amp; "." &amp; LEFT(BQ370,3))&lt;=--('Data Sheet'!$B$15))),
                --(INT('Data Sheet'!$A$15) &amp; "." &amp; LEFT(BQ370,3)),
                --(INT('Data Sheet'!$B$15) &amp; "." &amp; LEFT(BQ370,3))
            )
        ),
        "OK"
    )
)</f>
        <v>OK</v>
      </c>
      <c r="Q370" s="23" t="str">
        <f>IF(BS370&lt;&gt;"",
    IF(INT('Data Sheet'!$A$19)=INT('Data Sheet'!$B$15),
        --(INT('Data Sheet'!$A$15) &amp; "." &amp; BS370),
        IF(AND((--(INT('Data Sheet'!$A$15) &amp; "." &amp; BS370)&gt;=--('Data Sheet'!$A$15)), (--(INT('Data Sheet'!$A$15) &amp; "." &amp; BS370)&lt;=--('Data Sheet'!$B$15))),
            --(INT('Data Sheet'!$A$15) &amp; "." &amp; BS370),
            --(INT('Data Sheet'!$B$15) &amp; "." &amp; BS370)
        )
    ),
    IF(BQ370&lt;&gt;"",
        IF(INT('Data Sheet'!$A$15)=INT('Data Sheet'!$B$15),
            --(INT('Data Sheet'!$A$15) &amp; "." &amp; RIGHT(BQ370,3)),
            IF(AND((--(INT('Data Sheet'!$A$15) &amp; "." &amp; RIGHT(BQ370,3))&gt;=--('Data Sheet'!$A$15)), (--(INT('Data Sheet'!$A$15) &amp; "." &amp; RIGHT(BQ370,3))&lt;=--('Data Sheet'!$B$15))),
                --(INT('Data Sheet'!$A$15) &amp; "." &amp; RIGHT(BQ370,3)),
                --(INT('Data Sheet'!$B$15) &amp; "." &amp; RIGHT(BQ370,3))
            )
        ),
        "OK"
    )
)</f>
        <v>OK</v>
      </c>
      <c r="R370" s="19"/>
      <c r="S370" s="19"/>
      <c r="T370" s="19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1"/>
      <c r="AU370" s="21"/>
      <c r="AV370" s="21"/>
      <c r="AW370" s="22"/>
      <c r="AX370" s="99"/>
      <c r="AY370" s="20"/>
      <c r="AZ370" s="20"/>
      <c r="BA370" s="22"/>
      <c r="BB370">
        <v>362</v>
      </c>
      <c r="BC370" s="80"/>
      <c r="BD370" s="80"/>
      <c r="BE370" s="80"/>
      <c r="BF370" s="80"/>
      <c r="BG370" s="32" t="str">
        <f t="shared" si="59"/>
        <v/>
      </c>
      <c r="BH370" s="78">
        <f t="shared" si="57"/>
        <v>0</v>
      </c>
      <c r="BI370" s="2">
        <f t="shared" si="60"/>
        <v>0</v>
      </c>
      <c r="BJ370" s="2">
        <f t="shared" si="61"/>
        <v>0</v>
      </c>
      <c r="BK370" s="2">
        <f t="shared" si="58"/>
        <v>0</v>
      </c>
    </row>
    <row r="371" spans="2:63" ht="15" customHeight="1" x14ac:dyDescent="0.25">
      <c r="B371" s="14">
        <v>363</v>
      </c>
      <c r="C371" s="95" t="str">
        <f t="shared" si="62"/>
        <v/>
      </c>
      <c r="D371" s="15" t="str">
        <f t="shared" si="56"/>
        <v>OK</v>
      </c>
      <c r="E371" s="16" t="e">
        <f>VLOOKUP('Data Sheet'!$B$8,'Data Sheet'!$I$2:$J$9,2,FALSE)</f>
        <v>#N/A</v>
      </c>
      <c r="F371" s="16" t="str">
        <f t="shared" si="63"/>
        <v/>
      </c>
      <c r="G371" s="103">
        <f t="shared" si="64"/>
        <v>0</v>
      </c>
      <c r="H371" s="17" t="s">
        <v>26</v>
      </c>
      <c r="I371" s="17" t="s">
        <v>26</v>
      </c>
      <c r="J371" s="17" t="str">
        <f>IF('Data Sheet'!$B$9="NC-50","N/A","OK")</f>
        <v>OK</v>
      </c>
      <c r="K371" s="17" t="str">
        <f>IF('Data Sheet'!$B$9="NC-50","N/A","OK")</f>
        <v>OK</v>
      </c>
      <c r="L371" s="17" t="str">
        <f t="shared" si="65"/>
        <v>OK</v>
      </c>
      <c r="M371" s="17" t="str">
        <f t="shared" si="66"/>
        <v>OK</v>
      </c>
      <c r="N371" s="18" t="str">
        <f>IF(BO371&lt;&gt;"",
    IF(INT('Data Sheet'!$A$19)=INT('Data Sheet'!$B$19),
        --(INT('Data Sheet'!$A$19) &amp; "." &amp; BO371),
        IF(AND((--(INT('Data Sheet'!$A$19) &amp; "." &amp; BO371)&gt;=--('Data Sheet'!$A$19)), (--(INT('Data Sheet'!$A$19) &amp; "." &amp; BO371)&lt;=--('Data Sheet'!$B$19))),
            --(INT('Data Sheet'!$A$19) &amp; "." &amp; BO371),
            --(INT('Data Sheet'!$B$19) &amp; "." &amp; BO371)
        )
    ),
    IF(BN371&lt;&gt;"",
        IF(INT('Data Sheet'!$A$19)=INT('Data Sheet'!$B$19),
            --(INT('Data Sheet'!$A$19) &amp; "." &amp; LEFT(BN371,3)),
            IF(AND((--(INT('Data Sheet'!$A$19) &amp; "." &amp; LEFT(BN371,3))&gt;=--('Data Sheet'!$A$19)), (--(INT('Data Sheet'!$A$19) &amp; "." &amp; LEFT(BN371,3))&lt;=--('Data Sheet'!$B$19))),
                --(INT('Data Sheet'!$A$19) &amp; "." &amp; LEFT(BN371,3)),
                --(INT('Data Sheet'!$B$19) &amp; "." &amp; LEFT(BN371,3))
            )
        ),
        "OK"
    )
)</f>
        <v>OK</v>
      </c>
      <c r="O371" s="23" t="str">
        <f>IF(BP371&lt;&gt;"",
    IF(INT('Data Sheet'!$A$19)=INT('Data Sheet'!$B$19),
        --(INT('Data Sheet'!$A$19) &amp; "." &amp; BP371),
        IF(AND((--(INT('Data Sheet'!$A$19) &amp; "." &amp; BP371)&gt;=--('Data Sheet'!$A$19)), (--(INT('Data Sheet'!$A$19) &amp; "." &amp; BP371)&lt;=--('Data Sheet'!$B$19))),
            --(INT('Data Sheet'!$A$19) &amp; "." &amp; BP371),
            --(INT('Data Sheet'!$B$19) &amp; "." &amp; BP371)
        )
    ),
    IF(BN371&lt;&gt;"",
        IF(INT('Data Sheet'!$A$19)=INT('Data Sheet'!$B$19),
            --(INT('Data Sheet'!$A$19) &amp; "." &amp; RIGHT(BN371,3)),
            IF(AND((--(INT('Data Sheet'!$A$19) &amp; "." &amp; RIGHT(BN371,3))&gt;=--('Data Sheet'!$A$19)), (--(INT('Data Sheet'!$A$19) &amp; "." &amp; RIGHT(BN371,3))&lt;=--('Data Sheet'!$B$19))),
                --(INT('Data Sheet'!$A$19) &amp; "." &amp; RIGHT(BN371,3)),
                --(INT('Data Sheet'!$B$19) &amp; "." &amp; RIGHT(BN371,3))
            )
        ),
        "OK"
    )
)</f>
        <v>OK</v>
      </c>
      <c r="P371" s="23" t="str">
        <f>IF(BR371&lt;&gt;"",
    IF(INT('Data Sheet'!$A$19)=INT('Data Sheet'!$B$15),
        --(INT('Data Sheet'!$A$15) &amp; "." &amp; BR371),
        IF(AND((--(INT('Data Sheet'!$A$15) &amp; "." &amp; BR371)&gt;=--('Data Sheet'!$A$15)), (--(INT('Data Sheet'!$A$15) &amp; "." &amp; BR371)&lt;=--('Data Sheet'!$B$15))),
            --(INT('Data Sheet'!$A$15) &amp; "." &amp; BR371),
            --(INT('Data Sheet'!$B$15) &amp; "." &amp; BR371)
        )
    ),
    IF(BQ371&lt;&gt;"",
        IF(INT('Data Sheet'!$A$15)=INT('Data Sheet'!$B$15),
            --(INT('Data Sheet'!$A$15) &amp; "." &amp; LEFT(BQ371,3)),
            IF(AND((--(INT('Data Sheet'!$A$15) &amp; "." &amp; LEFT(BQ371,3))&gt;=--('Data Sheet'!$A$15)), (--(INT('Data Sheet'!$A$15) &amp; "." &amp; LEFT(BQ371,3))&lt;=--('Data Sheet'!$B$15))),
                --(INT('Data Sheet'!$A$15) &amp; "." &amp; LEFT(BQ371,3)),
                --(INT('Data Sheet'!$B$15) &amp; "." &amp; LEFT(BQ371,3))
            )
        ),
        "OK"
    )
)</f>
        <v>OK</v>
      </c>
      <c r="Q371" s="23" t="str">
        <f>IF(BS371&lt;&gt;"",
    IF(INT('Data Sheet'!$A$19)=INT('Data Sheet'!$B$15),
        --(INT('Data Sheet'!$A$15) &amp; "." &amp; BS371),
        IF(AND((--(INT('Data Sheet'!$A$15) &amp; "." &amp; BS371)&gt;=--('Data Sheet'!$A$15)), (--(INT('Data Sheet'!$A$15) &amp; "." &amp; BS371)&lt;=--('Data Sheet'!$B$15))),
            --(INT('Data Sheet'!$A$15) &amp; "." &amp; BS371),
            --(INT('Data Sheet'!$B$15) &amp; "." &amp; BS371)
        )
    ),
    IF(BQ371&lt;&gt;"",
        IF(INT('Data Sheet'!$A$15)=INT('Data Sheet'!$B$15),
            --(INT('Data Sheet'!$A$15) &amp; "." &amp; RIGHT(BQ371,3)),
            IF(AND((--(INT('Data Sheet'!$A$15) &amp; "." &amp; RIGHT(BQ371,3))&gt;=--('Data Sheet'!$A$15)), (--(INT('Data Sheet'!$A$15) &amp; "." &amp; RIGHT(BQ371,3))&lt;=--('Data Sheet'!$B$15))),
                --(INT('Data Sheet'!$A$15) &amp; "." &amp; RIGHT(BQ371,3)),
                --(INT('Data Sheet'!$B$15) &amp; "." &amp; RIGHT(BQ371,3))
            )
        ),
        "OK"
    )
)</f>
        <v>OK</v>
      </c>
      <c r="R371" s="19"/>
      <c r="S371" s="19"/>
      <c r="T371" s="19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1"/>
      <c r="AU371" s="21"/>
      <c r="AV371" s="21"/>
      <c r="AW371" s="22"/>
      <c r="AX371" s="99"/>
      <c r="AY371" s="20"/>
      <c r="AZ371" s="20"/>
      <c r="BA371" s="22"/>
      <c r="BB371">
        <v>363</v>
      </c>
      <c r="BC371" s="80"/>
      <c r="BD371" s="80"/>
      <c r="BE371" s="80"/>
      <c r="BF371" s="80"/>
      <c r="BG371" s="32" t="str">
        <f t="shared" si="59"/>
        <v/>
      </c>
      <c r="BH371" s="78">
        <f t="shared" si="57"/>
        <v>0</v>
      </c>
      <c r="BI371" s="2">
        <f t="shared" si="60"/>
        <v>0</v>
      </c>
      <c r="BJ371" s="2">
        <f t="shared" si="61"/>
        <v>0</v>
      </c>
      <c r="BK371" s="2">
        <f t="shared" si="58"/>
        <v>0</v>
      </c>
    </row>
    <row r="372" spans="2:63" ht="15" customHeight="1" x14ac:dyDescent="0.25">
      <c r="B372" s="14">
        <v>364</v>
      </c>
      <c r="C372" s="95" t="str">
        <f t="shared" si="62"/>
        <v/>
      </c>
      <c r="D372" s="15" t="str">
        <f t="shared" si="56"/>
        <v>OK</v>
      </c>
      <c r="E372" s="16" t="e">
        <f>VLOOKUP('Data Sheet'!$B$8,'Data Sheet'!$I$2:$J$9,2,FALSE)</f>
        <v>#N/A</v>
      </c>
      <c r="F372" s="16" t="str">
        <f t="shared" si="63"/>
        <v/>
      </c>
      <c r="G372" s="103">
        <f t="shared" si="64"/>
        <v>0</v>
      </c>
      <c r="H372" s="17" t="s">
        <v>26</v>
      </c>
      <c r="I372" s="17" t="s">
        <v>26</v>
      </c>
      <c r="J372" s="17" t="str">
        <f>IF('Data Sheet'!$B$9="NC-50","N/A","OK")</f>
        <v>OK</v>
      </c>
      <c r="K372" s="17" t="str">
        <f>IF('Data Sheet'!$B$9="NC-50","N/A","OK")</f>
        <v>OK</v>
      </c>
      <c r="L372" s="17" t="str">
        <f t="shared" si="65"/>
        <v>OK</v>
      </c>
      <c r="M372" s="17" t="str">
        <f t="shared" si="66"/>
        <v>OK</v>
      </c>
      <c r="N372" s="18" t="str">
        <f>IF(BO372&lt;&gt;"",
    IF(INT('Data Sheet'!$A$19)=INT('Data Sheet'!$B$19),
        --(INT('Data Sheet'!$A$19) &amp; "." &amp; BO372),
        IF(AND((--(INT('Data Sheet'!$A$19) &amp; "." &amp; BO372)&gt;=--('Data Sheet'!$A$19)), (--(INT('Data Sheet'!$A$19) &amp; "." &amp; BO372)&lt;=--('Data Sheet'!$B$19))),
            --(INT('Data Sheet'!$A$19) &amp; "." &amp; BO372),
            --(INT('Data Sheet'!$B$19) &amp; "." &amp; BO372)
        )
    ),
    IF(BN372&lt;&gt;"",
        IF(INT('Data Sheet'!$A$19)=INT('Data Sheet'!$B$19),
            --(INT('Data Sheet'!$A$19) &amp; "." &amp; LEFT(BN372,3)),
            IF(AND((--(INT('Data Sheet'!$A$19) &amp; "." &amp; LEFT(BN372,3))&gt;=--('Data Sheet'!$A$19)), (--(INT('Data Sheet'!$A$19) &amp; "." &amp; LEFT(BN372,3))&lt;=--('Data Sheet'!$B$19))),
                --(INT('Data Sheet'!$A$19) &amp; "." &amp; LEFT(BN372,3)),
                --(INT('Data Sheet'!$B$19) &amp; "." &amp; LEFT(BN372,3))
            )
        ),
        "OK"
    )
)</f>
        <v>OK</v>
      </c>
      <c r="O372" s="23" t="str">
        <f>IF(BP372&lt;&gt;"",
    IF(INT('Data Sheet'!$A$19)=INT('Data Sheet'!$B$19),
        --(INT('Data Sheet'!$A$19) &amp; "." &amp; BP372),
        IF(AND((--(INT('Data Sheet'!$A$19) &amp; "." &amp; BP372)&gt;=--('Data Sheet'!$A$19)), (--(INT('Data Sheet'!$A$19) &amp; "." &amp; BP372)&lt;=--('Data Sheet'!$B$19))),
            --(INT('Data Sheet'!$A$19) &amp; "." &amp; BP372),
            --(INT('Data Sheet'!$B$19) &amp; "." &amp; BP372)
        )
    ),
    IF(BN372&lt;&gt;"",
        IF(INT('Data Sheet'!$A$19)=INT('Data Sheet'!$B$19),
            --(INT('Data Sheet'!$A$19) &amp; "." &amp; RIGHT(BN372,3)),
            IF(AND((--(INT('Data Sheet'!$A$19) &amp; "." &amp; RIGHT(BN372,3))&gt;=--('Data Sheet'!$A$19)), (--(INT('Data Sheet'!$A$19) &amp; "." &amp; RIGHT(BN372,3))&lt;=--('Data Sheet'!$B$19))),
                --(INT('Data Sheet'!$A$19) &amp; "." &amp; RIGHT(BN372,3)),
                --(INT('Data Sheet'!$B$19) &amp; "." &amp; RIGHT(BN372,3))
            )
        ),
        "OK"
    )
)</f>
        <v>OK</v>
      </c>
      <c r="P372" s="23" t="str">
        <f>IF(BR372&lt;&gt;"",
    IF(INT('Data Sheet'!$A$19)=INT('Data Sheet'!$B$15),
        --(INT('Data Sheet'!$A$15) &amp; "." &amp; BR372),
        IF(AND((--(INT('Data Sheet'!$A$15) &amp; "." &amp; BR372)&gt;=--('Data Sheet'!$A$15)), (--(INT('Data Sheet'!$A$15) &amp; "." &amp; BR372)&lt;=--('Data Sheet'!$B$15))),
            --(INT('Data Sheet'!$A$15) &amp; "." &amp; BR372),
            --(INT('Data Sheet'!$B$15) &amp; "." &amp; BR372)
        )
    ),
    IF(BQ372&lt;&gt;"",
        IF(INT('Data Sheet'!$A$15)=INT('Data Sheet'!$B$15),
            --(INT('Data Sheet'!$A$15) &amp; "." &amp; LEFT(BQ372,3)),
            IF(AND((--(INT('Data Sheet'!$A$15) &amp; "." &amp; LEFT(BQ372,3))&gt;=--('Data Sheet'!$A$15)), (--(INT('Data Sheet'!$A$15) &amp; "." &amp; LEFT(BQ372,3))&lt;=--('Data Sheet'!$B$15))),
                --(INT('Data Sheet'!$A$15) &amp; "." &amp; LEFT(BQ372,3)),
                --(INT('Data Sheet'!$B$15) &amp; "." &amp; LEFT(BQ372,3))
            )
        ),
        "OK"
    )
)</f>
        <v>OK</v>
      </c>
      <c r="Q372" s="23" t="str">
        <f>IF(BS372&lt;&gt;"",
    IF(INT('Data Sheet'!$A$19)=INT('Data Sheet'!$B$15),
        --(INT('Data Sheet'!$A$15) &amp; "." &amp; BS372),
        IF(AND((--(INT('Data Sheet'!$A$15) &amp; "." &amp; BS372)&gt;=--('Data Sheet'!$A$15)), (--(INT('Data Sheet'!$A$15) &amp; "." &amp; BS372)&lt;=--('Data Sheet'!$B$15))),
            --(INT('Data Sheet'!$A$15) &amp; "." &amp; BS372),
            --(INT('Data Sheet'!$B$15) &amp; "." &amp; BS372)
        )
    ),
    IF(BQ372&lt;&gt;"",
        IF(INT('Data Sheet'!$A$15)=INT('Data Sheet'!$B$15),
            --(INT('Data Sheet'!$A$15) &amp; "." &amp; RIGHT(BQ372,3)),
            IF(AND((--(INT('Data Sheet'!$A$15) &amp; "." &amp; RIGHT(BQ372,3))&gt;=--('Data Sheet'!$A$15)), (--(INT('Data Sheet'!$A$15) &amp; "." &amp; RIGHT(BQ372,3))&lt;=--('Data Sheet'!$B$15))),
                --(INT('Data Sheet'!$A$15) &amp; "." &amp; RIGHT(BQ372,3)),
                --(INT('Data Sheet'!$B$15) &amp; "." &amp; RIGHT(BQ372,3))
            )
        ),
        "OK"
    )
)</f>
        <v>OK</v>
      </c>
      <c r="R372" s="19"/>
      <c r="S372" s="19"/>
      <c r="T372" s="19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1"/>
      <c r="AU372" s="21"/>
      <c r="AV372" s="21"/>
      <c r="AW372" s="22"/>
      <c r="AX372" s="99"/>
      <c r="AY372" s="20"/>
      <c r="AZ372" s="20"/>
      <c r="BA372" s="22"/>
      <c r="BB372">
        <v>364</v>
      </c>
      <c r="BC372" s="80"/>
      <c r="BD372" s="80"/>
      <c r="BE372" s="80"/>
      <c r="BF372" s="80"/>
      <c r="BG372" s="32" t="str">
        <f t="shared" si="59"/>
        <v/>
      </c>
      <c r="BH372" s="78">
        <f t="shared" si="57"/>
        <v>0</v>
      </c>
      <c r="BI372" s="2">
        <f t="shared" si="60"/>
        <v>0</v>
      </c>
      <c r="BJ372" s="2">
        <f t="shared" si="61"/>
        <v>0</v>
      </c>
      <c r="BK372" s="2">
        <f t="shared" si="58"/>
        <v>0</v>
      </c>
    </row>
    <row r="373" spans="2:63" ht="15" customHeight="1" x14ac:dyDescent="0.25">
      <c r="B373" s="14">
        <v>365</v>
      </c>
      <c r="C373" s="95" t="str">
        <f t="shared" si="62"/>
        <v/>
      </c>
      <c r="D373" s="15" t="str">
        <f t="shared" si="56"/>
        <v>OK</v>
      </c>
      <c r="E373" s="16" t="e">
        <f>VLOOKUP('Data Sheet'!$B$8,'Data Sheet'!$I$2:$J$9,2,FALSE)</f>
        <v>#N/A</v>
      </c>
      <c r="F373" s="16" t="str">
        <f t="shared" si="63"/>
        <v/>
      </c>
      <c r="G373" s="103">
        <f t="shared" si="64"/>
        <v>0</v>
      </c>
      <c r="H373" s="17" t="s">
        <v>26</v>
      </c>
      <c r="I373" s="17" t="s">
        <v>26</v>
      </c>
      <c r="J373" s="17" t="str">
        <f>IF('Data Sheet'!$B$9="NC-50","N/A","OK")</f>
        <v>OK</v>
      </c>
      <c r="K373" s="17" t="str">
        <f>IF('Data Sheet'!$B$9="NC-50","N/A","OK")</f>
        <v>OK</v>
      </c>
      <c r="L373" s="17" t="str">
        <f t="shared" si="65"/>
        <v>OK</v>
      </c>
      <c r="M373" s="17" t="str">
        <f t="shared" si="66"/>
        <v>OK</v>
      </c>
      <c r="N373" s="18" t="str">
        <f>IF(BO373&lt;&gt;"",
    IF(INT('Data Sheet'!$A$19)=INT('Data Sheet'!$B$19),
        --(INT('Data Sheet'!$A$19) &amp; "." &amp; BO373),
        IF(AND((--(INT('Data Sheet'!$A$19) &amp; "." &amp; BO373)&gt;=--('Data Sheet'!$A$19)), (--(INT('Data Sheet'!$A$19) &amp; "." &amp; BO373)&lt;=--('Data Sheet'!$B$19))),
            --(INT('Data Sheet'!$A$19) &amp; "." &amp; BO373),
            --(INT('Data Sheet'!$B$19) &amp; "." &amp; BO373)
        )
    ),
    IF(BN373&lt;&gt;"",
        IF(INT('Data Sheet'!$A$19)=INT('Data Sheet'!$B$19),
            --(INT('Data Sheet'!$A$19) &amp; "." &amp; LEFT(BN373,3)),
            IF(AND((--(INT('Data Sheet'!$A$19) &amp; "." &amp; LEFT(BN373,3))&gt;=--('Data Sheet'!$A$19)), (--(INT('Data Sheet'!$A$19) &amp; "." &amp; LEFT(BN373,3))&lt;=--('Data Sheet'!$B$19))),
                --(INT('Data Sheet'!$A$19) &amp; "." &amp; LEFT(BN373,3)),
                --(INT('Data Sheet'!$B$19) &amp; "." &amp; LEFT(BN373,3))
            )
        ),
        "OK"
    )
)</f>
        <v>OK</v>
      </c>
      <c r="O373" s="23" t="str">
        <f>IF(BP373&lt;&gt;"",
    IF(INT('Data Sheet'!$A$19)=INT('Data Sheet'!$B$19),
        --(INT('Data Sheet'!$A$19) &amp; "." &amp; BP373),
        IF(AND((--(INT('Data Sheet'!$A$19) &amp; "." &amp; BP373)&gt;=--('Data Sheet'!$A$19)), (--(INT('Data Sheet'!$A$19) &amp; "." &amp; BP373)&lt;=--('Data Sheet'!$B$19))),
            --(INT('Data Sheet'!$A$19) &amp; "." &amp; BP373),
            --(INT('Data Sheet'!$B$19) &amp; "." &amp; BP373)
        )
    ),
    IF(BN373&lt;&gt;"",
        IF(INT('Data Sheet'!$A$19)=INT('Data Sheet'!$B$19),
            --(INT('Data Sheet'!$A$19) &amp; "." &amp; RIGHT(BN373,3)),
            IF(AND((--(INT('Data Sheet'!$A$19) &amp; "." &amp; RIGHT(BN373,3))&gt;=--('Data Sheet'!$A$19)), (--(INT('Data Sheet'!$A$19) &amp; "." &amp; RIGHT(BN373,3))&lt;=--('Data Sheet'!$B$19))),
                --(INT('Data Sheet'!$A$19) &amp; "." &amp; RIGHT(BN373,3)),
                --(INT('Data Sheet'!$B$19) &amp; "." &amp; RIGHT(BN373,3))
            )
        ),
        "OK"
    )
)</f>
        <v>OK</v>
      </c>
      <c r="P373" s="23" t="str">
        <f>IF(BR373&lt;&gt;"",
    IF(INT('Data Sheet'!$A$19)=INT('Data Sheet'!$B$15),
        --(INT('Data Sheet'!$A$15) &amp; "." &amp; BR373),
        IF(AND((--(INT('Data Sheet'!$A$15) &amp; "." &amp; BR373)&gt;=--('Data Sheet'!$A$15)), (--(INT('Data Sheet'!$A$15) &amp; "." &amp; BR373)&lt;=--('Data Sheet'!$B$15))),
            --(INT('Data Sheet'!$A$15) &amp; "." &amp; BR373),
            --(INT('Data Sheet'!$B$15) &amp; "." &amp; BR373)
        )
    ),
    IF(BQ373&lt;&gt;"",
        IF(INT('Data Sheet'!$A$15)=INT('Data Sheet'!$B$15),
            --(INT('Data Sheet'!$A$15) &amp; "." &amp; LEFT(BQ373,3)),
            IF(AND((--(INT('Data Sheet'!$A$15) &amp; "." &amp; LEFT(BQ373,3))&gt;=--('Data Sheet'!$A$15)), (--(INT('Data Sheet'!$A$15) &amp; "." &amp; LEFT(BQ373,3))&lt;=--('Data Sheet'!$B$15))),
                --(INT('Data Sheet'!$A$15) &amp; "." &amp; LEFT(BQ373,3)),
                --(INT('Data Sheet'!$B$15) &amp; "." &amp; LEFT(BQ373,3))
            )
        ),
        "OK"
    )
)</f>
        <v>OK</v>
      </c>
      <c r="Q373" s="23" t="str">
        <f>IF(BS373&lt;&gt;"",
    IF(INT('Data Sheet'!$A$19)=INT('Data Sheet'!$B$15),
        --(INT('Data Sheet'!$A$15) &amp; "." &amp; BS373),
        IF(AND((--(INT('Data Sheet'!$A$15) &amp; "." &amp; BS373)&gt;=--('Data Sheet'!$A$15)), (--(INT('Data Sheet'!$A$15) &amp; "." &amp; BS373)&lt;=--('Data Sheet'!$B$15))),
            --(INT('Data Sheet'!$A$15) &amp; "." &amp; BS373),
            --(INT('Data Sheet'!$B$15) &amp; "." &amp; BS373)
        )
    ),
    IF(BQ373&lt;&gt;"",
        IF(INT('Data Sheet'!$A$15)=INT('Data Sheet'!$B$15),
            --(INT('Data Sheet'!$A$15) &amp; "." &amp; RIGHT(BQ373,3)),
            IF(AND((--(INT('Data Sheet'!$A$15) &amp; "." &amp; RIGHT(BQ373,3))&gt;=--('Data Sheet'!$A$15)), (--(INT('Data Sheet'!$A$15) &amp; "." &amp; RIGHT(BQ373,3))&lt;=--('Data Sheet'!$B$15))),
                --(INT('Data Sheet'!$A$15) &amp; "." &amp; RIGHT(BQ373,3)),
                --(INT('Data Sheet'!$B$15) &amp; "." &amp; RIGHT(BQ373,3))
            )
        ),
        "OK"
    )
)</f>
        <v>OK</v>
      </c>
      <c r="R373" s="19"/>
      <c r="S373" s="19"/>
      <c r="T373" s="19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1"/>
      <c r="AU373" s="21"/>
      <c r="AV373" s="21"/>
      <c r="AW373" s="22"/>
      <c r="AX373" s="99"/>
      <c r="AY373" s="20"/>
      <c r="AZ373" s="20"/>
      <c r="BA373" s="22"/>
      <c r="BB373">
        <v>365</v>
      </c>
      <c r="BC373" s="80"/>
      <c r="BD373" s="80"/>
      <c r="BE373" s="80"/>
      <c r="BF373" s="80"/>
      <c r="BG373" s="32" t="str">
        <f t="shared" si="59"/>
        <v/>
      </c>
      <c r="BH373" s="78">
        <f t="shared" si="57"/>
        <v>0</v>
      </c>
      <c r="BI373" s="2">
        <f t="shared" si="60"/>
        <v>0</v>
      </c>
      <c r="BJ373" s="2">
        <f t="shared" si="61"/>
        <v>0</v>
      </c>
      <c r="BK373" s="2">
        <f t="shared" si="58"/>
        <v>0</v>
      </c>
    </row>
    <row r="374" spans="2:63" ht="15" customHeight="1" x14ac:dyDescent="0.25">
      <c r="B374" s="14">
        <v>366</v>
      </c>
      <c r="C374" s="95" t="str">
        <f t="shared" si="62"/>
        <v/>
      </c>
      <c r="D374" s="15" t="str">
        <f t="shared" si="56"/>
        <v>OK</v>
      </c>
      <c r="E374" s="16" t="e">
        <f>VLOOKUP('Data Sheet'!$B$8,'Data Sheet'!$I$2:$J$9,2,FALSE)</f>
        <v>#N/A</v>
      </c>
      <c r="F374" s="16" t="str">
        <f t="shared" si="63"/>
        <v/>
      </c>
      <c r="G374" s="103">
        <f t="shared" si="64"/>
        <v>0</v>
      </c>
      <c r="H374" s="17" t="s">
        <v>26</v>
      </c>
      <c r="I374" s="17" t="s">
        <v>26</v>
      </c>
      <c r="J374" s="17" t="str">
        <f>IF('Data Sheet'!$B$9="NC-50","N/A","OK")</f>
        <v>OK</v>
      </c>
      <c r="K374" s="17" t="str">
        <f>IF('Data Sheet'!$B$9="NC-50","N/A","OK")</f>
        <v>OK</v>
      </c>
      <c r="L374" s="17" t="str">
        <f t="shared" si="65"/>
        <v>OK</v>
      </c>
      <c r="M374" s="17" t="str">
        <f t="shared" si="66"/>
        <v>OK</v>
      </c>
      <c r="N374" s="18" t="str">
        <f>IF(BO374&lt;&gt;"",
    IF(INT('Data Sheet'!$A$19)=INT('Data Sheet'!$B$19),
        --(INT('Data Sheet'!$A$19) &amp; "." &amp; BO374),
        IF(AND((--(INT('Data Sheet'!$A$19) &amp; "." &amp; BO374)&gt;=--('Data Sheet'!$A$19)), (--(INT('Data Sheet'!$A$19) &amp; "." &amp; BO374)&lt;=--('Data Sheet'!$B$19))),
            --(INT('Data Sheet'!$A$19) &amp; "." &amp; BO374),
            --(INT('Data Sheet'!$B$19) &amp; "." &amp; BO374)
        )
    ),
    IF(BN374&lt;&gt;"",
        IF(INT('Data Sheet'!$A$19)=INT('Data Sheet'!$B$19),
            --(INT('Data Sheet'!$A$19) &amp; "." &amp; LEFT(BN374,3)),
            IF(AND((--(INT('Data Sheet'!$A$19) &amp; "." &amp; LEFT(BN374,3))&gt;=--('Data Sheet'!$A$19)), (--(INT('Data Sheet'!$A$19) &amp; "." &amp; LEFT(BN374,3))&lt;=--('Data Sheet'!$B$19))),
                --(INT('Data Sheet'!$A$19) &amp; "." &amp; LEFT(BN374,3)),
                --(INT('Data Sheet'!$B$19) &amp; "." &amp; LEFT(BN374,3))
            )
        ),
        "OK"
    )
)</f>
        <v>OK</v>
      </c>
      <c r="O374" s="23" t="str">
        <f>IF(BP374&lt;&gt;"",
    IF(INT('Data Sheet'!$A$19)=INT('Data Sheet'!$B$19),
        --(INT('Data Sheet'!$A$19) &amp; "." &amp; BP374),
        IF(AND((--(INT('Data Sheet'!$A$19) &amp; "." &amp; BP374)&gt;=--('Data Sheet'!$A$19)), (--(INT('Data Sheet'!$A$19) &amp; "." &amp; BP374)&lt;=--('Data Sheet'!$B$19))),
            --(INT('Data Sheet'!$A$19) &amp; "." &amp; BP374),
            --(INT('Data Sheet'!$B$19) &amp; "." &amp; BP374)
        )
    ),
    IF(BN374&lt;&gt;"",
        IF(INT('Data Sheet'!$A$19)=INT('Data Sheet'!$B$19),
            --(INT('Data Sheet'!$A$19) &amp; "." &amp; RIGHT(BN374,3)),
            IF(AND((--(INT('Data Sheet'!$A$19) &amp; "." &amp; RIGHT(BN374,3))&gt;=--('Data Sheet'!$A$19)), (--(INT('Data Sheet'!$A$19) &amp; "." &amp; RIGHT(BN374,3))&lt;=--('Data Sheet'!$B$19))),
                --(INT('Data Sheet'!$A$19) &amp; "." &amp; RIGHT(BN374,3)),
                --(INT('Data Sheet'!$B$19) &amp; "." &amp; RIGHT(BN374,3))
            )
        ),
        "OK"
    )
)</f>
        <v>OK</v>
      </c>
      <c r="P374" s="23" t="str">
        <f>IF(BR374&lt;&gt;"",
    IF(INT('Data Sheet'!$A$19)=INT('Data Sheet'!$B$15),
        --(INT('Data Sheet'!$A$15) &amp; "." &amp; BR374),
        IF(AND((--(INT('Data Sheet'!$A$15) &amp; "." &amp; BR374)&gt;=--('Data Sheet'!$A$15)), (--(INT('Data Sheet'!$A$15) &amp; "." &amp; BR374)&lt;=--('Data Sheet'!$B$15))),
            --(INT('Data Sheet'!$A$15) &amp; "." &amp; BR374),
            --(INT('Data Sheet'!$B$15) &amp; "." &amp; BR374)
        )
    ),
    IF(BQ374&lt;&gt;"",
        IF(INT('Data Sheet'!$A$15)=INT('Data Sheet'!$B$15),
            --(INT('Data Sheet'!$A$15) &amp; "." &amp; LEFT(BQ374,3)),
            IF(AND((--(INT('Data Sheet'!$A$15) &amp; "." &amp; LEFT(BQ374,3))&gt;=--('Data Sheet'!$A$15)), (--(INT('Data Sheet'!$A$15) &amp; "." &amp; LEFT(BQ374,3))&lt;=--('Data Sheet'!$B$15))),
                --(INT('Data Sheet'!$A$15) &amp; "." &amp; LEFT(BQ374,3)),
                --(INT('Data Sheet'!$B$15) &amp; "." &amp; LEFT(BQ374,3))
            )
        ),
        "OK"
    )
)</f>
        <v>OK</v>
      </c>
      <c r="Q374" s="23" t="str">
        <f>IF(BS374&lt;&gt;"",
    IF(INT('Data Sheet'!$A$19)=INT('Data Sheet'!$B$15),
        --(INT('Data Sheet'!$A$15) &amp; "." &amp; BS374),
        IF(AND((--(INT('Data Sheet'!$A$15) &amp; "." &amp; BS374)&gt;=--('Data Sheet'!$A$15)), (--(INT('Data Sheet'!$A$15) &amp; "." &amp; BS374)&lt;=--('Data Sheet'!$B$15))),
            --(INT('Data Sheet'!$A$15) &amp; "." &amp; BS374),
            --(INT('Data Sheet'!$B$15) &amp; "." &amp; BS374)
        )
    ),
    IF(BQ374&lt;&gt;"",
        IF(INT('Data Sheet'!$A$15)=INT('Data Sheet'!$B$15),
            --(INT('Data Sheet'!$A$15) &amp; "." &amp; RIGHT(BQ374,3)),
            IF(AND((--(INT('Data Sheet'!$A$15) &amp; "." &amp; RIGHT(BQ374,3))&gt;=--('Data Sheet'!$A$15)), (--(INT('Data Sheet'!$A$15) &amp; "." &amp; RIGHT(BQ374,3))&lt;=--('Data Sheet'!$B$15))),
                --(INT('Data Sheet'!$A$15) &amp; "." &amp; RIGHT(BQ374,3)),
                --(INT('Data Sheet'!$B$15) &amp; "." &amp; RIGHT(BQ374,3))
            )
        ),
        "OK"
    )
)</f>
        <v>OK</v>
      </c>
      <c r="R374" s="19"/>
      <c r="S374" s="19"/>
      <c r="T374" s="19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1"/>
      <c r="AU374" s="21"/>
      <c r="AV374" s="21"/>
      <c r="AW374" s="22"/>
      <c r="AX374" s="99"/>
      <c r="AY374" s="20"/>
      <c r="AZ374" s="20"/>
      <c r="BA374" s="22"/>
      <c r="BB374">
        <v>366</v>
      </c>
      <c r="BC374" s="80"/>
      <c r="BD374" s="80"/>
      <c r="BE374" s="80"/>
      <c r="BF374" s="80"/>
      <c r="BG374" s="32" t="str">
        <f t="shared" si="59"/>
        <v/>
      </c>
      <c r="BH374" s="78">
        <f t="shared" si="57"/>
        <v>0</v>
      </c>
      <c r="BI374" s="2">
        <f t="shared" si="60"/>
        <v>0</v>
      </c>
      <c r="BJ374" s="2">
        <f t="shared" si="61"/>
        <v>0</v>
      </c>
      <c r="BK374" s="2">
        <f t="shared" si="58"/>
        <v>0</v>
      </c>
    </row>
    <row r="375" spans="2:63" ht="15" customHeight="1" x14ac:dyDescent="0.25">
      <c r="B375" s="14">
        <v>367</v>
      </c>
      <c r="C375" s="95" t="str">
        <f t="shared" si="62"/>
        <v/>
      </c>
      <c r="D375" s="15" t="str">
        <f t="shared" si="56"/>
        <v>OK</v>
      </c>
      <c r="E375" s="16" t="e">
        <f>VLOOKUP('Data Sheet'!$B$8,'Data Sheet'!$I$2:$J$9,2,FALSE)</f>
        <v>#N/A</v>
      </c>
      <c r="F375" s="16" t="str">
        <f t="shared" si="63"/>
        <v/>
      </c>
      <c r="G375" s="103">
        <f t="shared" si="64"/>
        <v>0</v>
      </c>
      <c r="H375" s="17" t="s">
        <v>26</v>
      </c>
      <c r="I375" s="17" t="s">
        <v>26</v>
      </c>
      <c r="J375" s="17" t="str">
        <f>IF('Data Sheet'!$B$9="NC-50","N/A","OK")</f>
        <v>OK</v>
      </c>
      <c r="K375" s="17" t="str">
        <f>IF('Data Sheet'!$B$9="NC-50","N/A","OK")</f>
        <v>OK</v>
      </c>
      <c r="L375" s="17" t="str">
        <f t="shared" si="65"/>
        <v>OK</v>
      </c>
      <c r="M375" s="17" t="str">
        <f t="shared" si="66"/>
        <v>OK</v>
      </c>
      <c r="N375" s="18" t="str">
        <f>IF(BO375&lt;&gt;"",
    IF(INT('Data Sheet'!$A$19)=INT('Data Sheet'!$B$19),
        --(INT('Data Sheet'!$A$19) &amp; "." &amp; BO375),
        IF(AND((--(INT('Data Sheet'!$A$19) &amp; "." &amp; BO375)&gt;=--('Data Sheet'!$A$19)), (--(INT('Data Sheet'!$A$19) &amp; "." &amp; BO375)&lt;=--('Data Sheet'!$B$19))),
            --(INT('Data Sheet'!$A$19) &amp; "." &amp; BO375),
            --(INT('Data Sheet'!$B$19) &amp; "." &amp; BO375)
        )
    ),
    IF(BN375&lt;&gt;"",
        IF(INT('Data Sheet'!$A$19)=INT('Data Sheet'!$B$19),
            --(INT('Data Sheet'!$A$19) &amp; "." &amp; LEFT(BN375,3)),
            IF(AND((--(INT('Data Sheet'!$A$19) &amp; "." &amp; LEFT(BN375,3))&gt;=--('Data Sheet'!$A$19)), (--(INT('Data Sheet'!$A$19) &amp; "." &amp; LEFT(BN375,3))&lt;=--('Data Sheet'!$B$19))),
                --(INT('Data Sheet'!$A$19) &amp; "." &amp; LEFT(BN375,3)),
                --(INT('Data Sheet'!$B$19) &amp; "." &amp; LEFT(BN375,3))
            )
        ),
        "OK"
    )
)</f>
        <v>OK</v>
      </c>
      <c r="O375" s="23" t="str">
        <f>IF(BP375&lt;&gt;"",
    IF(INT('Data Sheet'!$A$19)=INT('Data Sheet'!$B$19),
        --(INT('Data Sheet'!$A$19) &amp; "." &amp; BP375),
        IF(AND((--(INT('Data Sheet'!$A$19) &amp; "." &amp; BP375)&gt;=--('Data Sheet'!$A$19)), (--(INT('Data Sheet'!$A$19) &amp; "." &amp; BP375)&lt;=--('Data Sheet'!$B$19))),
            --(INT('Data Sheet'!$A$19) &amp; "." &amp; BP375),
            --(INT('Data Sheet'!$B$19) &amp; "." &amp; BP375)
        )
    ),
    IF(BN375&lt;&gt;"",
        IF(INT('Data Sheet'!$A$19)=INT('Data Sheet'!$B$19),
            --(INT('Data Sheet'!$A$19) &amp; "." &amp; RIGHT(BN375,3)),
            IF(AND((--(INT('Data Sheet'!$A$19) &amp; "." &amp; RIGHT(BN375,3))&gt;=--('Data Sheet'!$A$19)), (--(INT('Data Sheet'!$A$19) &amp; "." &amp; RIGHT(BN375,3))&lt;=--('Data Sheet'!$B$19))),
                --(INT('Data Sheet'!$A$19) &amp; "." &amp; RIGHT(BN375,3)),
                --(INT('Data Sheet'!$B$19) &amp; "." &amp; RIGHT(BN375,3))
            )
        ),
        "OK"
    )
)</f>
        <v>OK</v>
      </c>
      <c r="P375" s="23" t="str">
        <f>IF(BR375&lt;&gt;"",
    IF(INT('Data Sheet'!$A$19)=INT('Data Sheet'!$B$15),
        --(INT('Data Sheet'!$A$15) &amp; "." &amp; BR375),
        IF(AND((--(INT('Data Sheet'!$A$15) &amp; "." &amp; BR375)&gt;=--('Data Sheet'!$A$15)), (--(INT('Data Sheet'!$A$15) &amp; "." &amp; BR375)&lt;=--('Data Sheet'!$B$15))),
            --(INT('Data Sheet'!$A$15) &amp; "." &amp; BR375),
            --(INT('Data Sheet'!$B$15) &amp; "." &amp; BR375)
        )
    ),
    IF(BQ375&lt;&gt;"",
        IF(INT('Data Sheet'!$A$15)=INT('Data Sheet'!$B$15),
            --(INT('Data Sheet'!$A$15) &amp; "." &amp; LEFT(BQ375,3)),
            IF(AND((--(INT('Data Sheet'!$A$15) &amp; "." &amp; LEFT(BQ375,3))&gt;=--('Data Sheet'!$A$15)), (--(INT('Data Sheet'!$A$15) &amp; "." &amp; LEFT(BQ375,3))&lt;=--('Data Sheet'!$B$15))),
                --(INT('Data Sheet'!$A$15) &amp; "." &amp; LEFT(BQ375,3)),
                --(INT('Data Sheet'!$B$15) &amp; "." &amp; LEFT(BQ375,3))
            )
        ),
        "OK"
    )
)</f>
        <v>OK</v>
      </c>
      <c r="Q375" s="23" t="str">
        <f>IF(BS375&lt;&gt;"",
    IF(INT('Data Sheet'!$A$19)=INT('Data Sheet'!$B$15),
        --(INT('Data Sheet'!$A$15) &amp; "." &amp; BS375),
        IF(AND((--(INT('Data Sheet'!$A$15) &amp; "." &amp; BS375)&gt;=--('Data Sheet'!$A$15)), (--(INT('Data Sheet'!$A$15) &amp; "." &amp; BS375)&lt;=--('Data Sheet'!$B$15))),
            --(INT('Data Sheet'!$A$15) &amp; "." &amp; BS375),
            --(INT('Data Sheet'!$B$15) &amp; "." &amp; BS375)
        )
    ),
    IF(BQ375&lt;&gt;"",
        IF(INT('Data Sheet'!$A$15)=INT('Data Sheet'!$B$15),
            --(INT('Data Sheet'!$A$15) &amp; "." &amp; RIGHT(BQ375,3)),
            IF(AND((--(INT('Data Sheet'!$A$15) &amp; "." &amp; RIGHT(BQ375,3))&gt;=--('Data Sheet'!$A$15)), (--(INT('Data Sheet'!$A$15) &amp; "." &amp; RIGHT(BQ375,3))&lt;=--('Data Sheet'!$B$15))),
                --(INT('Data Sheet'!$A$15) &amp; "." &amp; RIGHT(BQ375,3)),
                --(INT('Data Sheet'!$B$15) &amp; "." &amp; RIGHT(BQ375,3))
            )
        ),
        "OK"
    )
)</f>
        <v>OK</v>
      </c>
      <c r="R375" s="19"/>
      <c r="S375" s="19"/>
      <c r="T375" s="19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1"/>
      <c r="AU375" s="21"/>
      <c r="AV375" s="21"/>
      <c r="AW375" s="22"/>
      <c r="AX375" s="99"/>
      <c r="AY375" s="20"/>
      <c r="AZ375" s="20"/>
      <c r="BA375" s="22"/>
      <c r="BB375">
        <v>367</v>
      </c>
      <c r="BC375" s="80"/>
      <c r="BD375" s="80"/>
      <c r="BE375" s="80"/>
      <c r="BF375" s="80"/>
      <c r="BG375" s="32" t="str">
        <f t="shared" si="59"/>
        <v/>
      </c>
      <c r="BH375" s="78">
        <f t="shared" si="57"/>
        <v>0</v>
      </c>
      <c r="BI375" s="2">
        <f t="shared" si="60"/>
        <v>0</v>
      </c>
      <c r="BJ375" s="2">
        <f t="shared" si="61"/>
        <v>0</v>
      </c>
      <c r="BK375" s="2">
        <f t="shared" si="58"/>
        <v>0</v>
      </c>
    </row>
    <row r="376" spans="2:63" ht="15" customHeight="1" x14ac:dyDescent="0.25">
      <c r="B376" s="14">
        <v>368</v>
      </c>
      <c r="C376" s="95" t="str">
        <f t="shared" si="62"/>
        <v/>
      </c>
      <c r="D376" s="15" t="str">
        <f t="shared" si="56"/>
        <v>OK</v>
      </c>
      <c r="E376" s="16" t="e">
        <f>VLOOKUP('Data Sheet'!$B$8,'Data Sheet'!$I$2:$J$9,2,FALSE)</f>
        <v>#N/A</v>
      </c>
      <c r="F376" s="16" t="str">
        <f t="shared" si="63"/>
        <v/>
      </c>
      <c r="G376" s="103">
        <f t="shared" si="64"/>
        <v>0</v>
      </c>
      <c r="H376" s="17" t="s">
        <v>26</v>
      </c>
      <c r="I376" s="17" t="s">
        <v>26</v>
      </c>
      <c r="J376" s="17" t="str">
        <f>IF('Data Sheet'!$B$9="NC-50","N/A","OK")</f>
        <v>OK</v>
      </c>
      <c r="K376" s="17" t="str">
        <f>IF('Data Sheet'!$B$9="NC-50","N/A","OK")</f>
        <v>OK</v>
      </c>
      <c r="L376" s="17" t="str">
        <f t="shared" si="65"/>
        <v>OK</v>
      </c>
      <c r="M376" s="17" t="str">
        <f t="shared" si="66"/>
        <v>OK</v>
      </c>
      <c r="N376" s="18" t="str">
        <f>IF(BO376&lt;&gt;"",
    IF(INT('Data Sheet'!$A$19)=INT('Data Sheet'!$B$19),
        --(INT('Data Sheet'!$A$19) &amp; "." &amp; BO376),
        IF(AND((--(INT('Data Sheet'!$A$19) &amp; "." &amp; BO376)&gt;=--('Data Sheet'!$A$19)), (--(INT('Data Sheet'!$A$19) &amp; "." &amp; BO376)&lt;=--('Data Sheet'!$B$19))),
            --(INT('Data Sheet'!$A$19) &amp; "." &amp; BO376),
            --(INT('Data Sheet'!$B$19) &amp; "." &amp; BO376)
        )
    ),
    IF(BN376&lt;&gt;"",
        IF(INT('Data Sheet'!$A$19)=INT('Data Sheet'!$B$19),
            --(INT('Data Sheet'!$A$19) &amp; "." &amp; LEFT(BN376,3)),
            IF(AND((--(INT('Data Sheet'!$A$19) &amp; "." &amp; LEFT(BN376,3))&gt;=--('Data Sheet'!$A$19)), (--(INT('Data Sheet'!$A$19) &amp; "." &amp; LEFT(BN376,3))&lt;=--('Data Sheet'!$B$19))),
                --(INT('Data Sheet'!$A$19) &amp; "." &amp; LEFT(BN376,3)),
                --(INT('Data Sheet'!$B$19) &amp; "." &amp; LEFT(BN376,3))
            )
        ),
        "OK"
    )
)</f>
        <v>OK</v>
      </c>
      <c r="O376" s="23" t="str">
        <f>IF(BP376&lt;&gt;"",
    IF(INT('Data Sheet'!$A$19)=INT('Data Sheet'!$B$19),
        --(INT('Data Sheet'!$A$19) &amp; "." &amp; BP376),
        IF(AND((--(INT('Data Sheet'!$A$19) &amp; "." &amp; BP376)&gt;=--('Data Sheet'!$A$19)), (--(INT('Data Sheet'!$A$19) &amp; "." &amp; BP376)&lt;=--('Data Sheet'!$B$19))),
            --(INT('Data Sheet'!$A$19) &amp; "." &amp; BP376),
            --(INT('Data Sheet'!$B$19) &amp; "." &amp; BP376)
        )
    ),
    IF(BN376&lt;&gt;"",
        IF(INT('Data Sheet'!$A$19)=INT('Data Sheet'!$B$19),
            --(INT('Data Sheet'!$A$19) &amp; "." &amp; RIGHT(BN376,3)),
            IF(AND((--(INT('Data Sheet'!$A$19) &amp; "." &amp; RIGHT(BN376,3))&gt;=--('Data Sheet'!$A$19)), (--(INT('Data Sheet'!$A$19) &amp; "." &amp; RIGHT(BN376,3))&lt;=--('Data Sheet'!$B$19))),
                --(INT('Data Sheet'!$A$19) &amp; "." &amp; RIGHT(BN376,3)),
                --(INT('Data Sheet'!$B$19) &amp; "." &amp; RIGHT(BN376,3))
            )
        ),
        "OK"
    )
)</f>
        <v>OK</v>
      </c>
      <c r="P376" s="23" t="str">
        <f>IF(BR376&lt;&gt;"",
    IF(INT('Data Sheet'!$A$19)=INT('Data Sheet'!$B$15),
        --(INT('Data Sheet'!$A$15) &amp; "." &amp; BR376),
        IF(AND((--(INT('Data Sheet'!$A$15) &amp; "." &amp; BR376)&gt;=--('Data Sheet'!$A$15)), (--(INT('Data Sheet'!$A$15) &amp; "." &amp; BR376)&lt;=--('Data Sheet'!$B$15))),
            --(INT('Data Sheet'!$A$15) &amp; "." &amp; BR376),
            --(INT('Data Sheet'!$B$15) &amp; "." &amp; BR376)
        )
    ),
    IF(BQ376&lt;&gt;"",
        IF(INT('Data Sheet'!$A$15)=INT('Data Sheet'!$B$15),
            --(INT('Data Sheet'!$A$15) &amp; "." &amp; LEFT(BQ376,3)),
            IF(AND((--(INT('Data Sheet'!$A$15) &amp; "." &amp; LEFT(BQ376,3))&gt;=--('Data Sheet'!$A$15)), (--(INT('Data Sheet'!$A$15) &amp; "." &amp; LEFT(BQ376,3))&lt;=--('Data Sheet'!$B$15))),
                --(INT('Data Sheet'!$A$15) &amp; "." &amp; LEFT(BQ376,3)),
                --(INT('Data Sheet'!$B$15) &amp; "." &amp; LEFT(BQ376,3))
            )
        ),
        "OK"
    )
)</f>
        <v>OK</v>
      </c>
      <c r="Q376" s="23" t="str">
        <f>IF(BS376&lt;&gt;"",
    IF(INT('Data Sheet'!$A$19)=INT('Data Sheet'!$B$15),
        --(INT('Data Sheet'!$A$15) &amp; "." &amp; BS376),
        IF(AND((--(INT('Data Sheet'!$A$15) &amp; "." &amp; BS376)&gt;=--('Data Sheet'!$A$15)), (--(INT('Data Sheet'!$A$15) &amp; "." &amp; BS376)&lt;=--('Data Sheet'!$B$15))),
            --(INT('Data Sheet'!$A$15) &amp; "." &amp; BS376),
            --(INT('Data Sheet'!$B$15) &amp; "." &amp; BS376)
        )
    ),
    IF(BQ376&lt;&gt;"",
        IF(INT('Data Sheet'!$A$15)=INT('Data Sheet'!$B$15),
            --(INT('Data Sheet'!$A$15) &amp; "." &amp; RIGHT(BQ376,3)),
            IF(AND((--(INT('Data Sheet'!$A$15) &amp; "." &amp; RIGHT(BQ376,3))&gt;=--('Data Sheet'!$A$15)), (--(INT('Data Sheet'!$A$15) &amp; "." &amp; RIGHT(BQ376,3))&lt;=--('Data Sheet'!$B$15))),
                --(INT('Data Sheet'!$A$15) &amp; "." &amp; RIGHT(BQ376,3)),
                --(INT('Data Sheet'!$B$15) &amp; "." &amp; RIGHT(BQ376,3))
            )
        ),
        "OK"
    )
)</f>
        <v>OK</v>
      </c>
      <c r="R376" s="19"/>
      <c r="S376" s="19"/>
      <c r="T376" s="19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1"/>
      <c r="AU376" s="21"/>
      <c r="AV376" s="21"/>
      <c r="AW376" s="22"/>
      <c r="AX376" s="99"/>
      <c r="AY376" s="20"/>
      <c r="AZ376" s="20"/>
      <c r="BA376" s="22"/>
      <c r="BB376">
        <v>368</v>
      </c>
      <c r="BC376" s="80"/>
      <c r="BD376" s="80"/>
      <c r="BE376" s="80"/>
      <c r="BF376" s="80"/>
      <c r="BG376" s="32" t="str">
        <f t="shared" si="59"/>
        <v/>
      </c>
      <c r="BH376" s="78">
        <f t="shared" si="57"/>
        <v>0</v>
      </c>
      <c r="BI376" s="2">
        <f t="shared" si="60"/>
        <v>0</v>
      </c>
      <c r="BJ376" s="2">
        <f t="shared" si="61"/>
        <v>0</v>
      </c>
      <c r="BK376" s="2">
        <f t="shared" si="58"/>
        <v>0</v>
      </c>
    </row>
    <row r="377" spans="2:63" ht="15" customHeight="1" x14ac:dyDescent="0.25">
      <c r="B377" s="14">
        <v>369</v>
      </c>
      <c r="C377" s="95" t="str">
        <f t="shared" si="62"/>
        <v/>
      </c>
      <c r="D377" s="15" t="str">
        <f t="shared" si="56"/>
        <v>OK</v>
      </c>
      <c r="E377" s="16" t="e">
        <f>VLOOKUP('Data Sheet'!$B$8,'Data Sheet'!$I$2:$J$9,2,FALSE)</f>
        <v>#N/A</v>
      </c>
      <c r="F377" s="16" t="str">
        <f t="shared" si="63"/>
        <v/>
      </c>
      <c r="G377" s="103">
        <f t="shared" si="64"/>
        <v>0</v>
      </c>
      <c r="H377" s="17" t="s">
        <v>26</v>
      </c>
      <c r="I377" s="17" t="s">
        <v>26</v>
      </c>
      <c r="J377" s="17" t="str">
        <f>IF('Data Sheet'!$B$9="NC-50","N/A","OK")</f>
        <v>OK</v>
      </c>
      <c r="K377" s="17" t="str">
        <f>IF('Data Sheet'!$B$9="NC-50","N/A","OK")</f>
        <v>OK</v>
      </c>
      <c r="L377" s="17" t="str">
        <f t="shared" si="65"/>
        <v>OK</v>
      </c>
      <c r="M377" s="17" t="str">
        <f t="shared" si="66"/>
        <v>OK</v>
      </c>
      <c r="N377" s="18" t="str">
        <f>IF(BO377&lt;&gt;"",
    IF(INT('Data Sheet'!$A$19)=INT('Data Sheet'!$B$19),
        --(INT('Data Sheet'!$A$19) &amp; "." &amp; BO377),
        IF(AND((--(INT('Data Sheet'!$A$19) &amp; "." &amp; BO377)&gt;=--('Data Sheet'!$A$19)), (--(INT('Data Sheet'!$A$19) &amp; "." &amp; BO377)&lt;=--('Data Sheet'!$B$19))),
            --(INT('Data Sheet'!$A$19) &amp; "." &amp; BO377),
            --(INT('Data Sheet'!$B$19) &amp; "." &amp; BO377)
        )
    ),
    IF(BN377&lt;&gt;"",
        IF(INT('Data Sheet'!$A$19)=INT('Data Sheet'!$B$19),
            --(INT('Data Sheet'!$A$19) &amp; "." &amp; LEFT(BN377,3)),
            IF(AND((--(INT('Data Sheet'!$A$19) &amp; "." &amp; LEFT(BN377,3))&gt;=--('Data Sheet'!$A$19)), (--(INT('Data Sheet'!$A$19) &amp; "." &amp; LEFT(BN377,3))&lt;=--('Data Sheet'!$B$19))),
                --(INT('Data Sheet'!$A$19) &amp; "." &amp; LEFT(BN377,3)),
                --(INT('Data Sheet'!$B$19) &amp; "." &amp; LEFT(BN377,3))
            )
        ),
        "OK"
    )
)</f>
        <v>OK</v>
      </c>
      <c r="O377" s="23" t="str">
        <f>IF(BP377&lt;&gt;"",
    IF(INT('Data Sheet'!$A$19)=INT('Data Sheet'!$B$19),
        --(INT('Data Sheet'!$A$19) &amp; "." &amp; BP377),
        IF(AND((--(INT('Data Sheet'!$A$19) &amp; "." &amp; BP377)&gt;=--('Data Sheet'!$A$19)), (--(INT('Data Sheet'!$A$19) &amp; "." &amp; BP377)&lt;=--('Data Sheet'!$B$19))),
            --(INT('Data Sheet'!$A$19) &amp; "." &amp; BP377),
            --(INT('Data Sheet'!$B$19) &amp; "." &amp; BP377)
        )
    ),
    IF(BN377&lt;&gt;"",
        IF(INT('Data Sheet'!$A$19)=INT('Data Sheet'!$B$19),
            --(INT('Data Sheet'!$A$19) &amp; "." &amp; RIGHT(BN377,3)),
            IF(AND((--(INT('Data Sheet'!$A$19) &amp; "." &amp; RIGHT(BN377,3))&gt;=--('Data Sheet'!$A$19)), (--(INT('Data Sheet'!$A$19) &amp; "." &amp; RIGHT(BN377,3))&lt;=--('Data Sheet'!$B$19))),
                --(INT('Data Sheet'!$A$19) &amp; "." &amp; RIGHT(BN377,3)),
                --(INT('Data Sheet'!$B$19) &amp; "." &amp; RIGHT(BN377,3))
            )
        ),
        "OK"
    )
)</f>
        <v>OK</v>
      </c>
      <c r="P377" s="23" t="str">
        <f>IF(BR377&lt;&gt;"",
    IF(INT('Data Sheet'!$A$19)=INT('Data Sheet'!$B$15),
        --(INT('Data Sheet'!$A$15) &amp; "." &amp; BR377),
        IF(AND((--(INT('Data Sheet'!$A$15) &amp; "." &amp; BR377)&gt;=--('Data Sheet'!$A$15)), (--(INT('Data Sheet'!$A$15) &amp; "." &amp; BR377)&lt;=--('Data Sheet'!$B$15))),
            --(INT('Data Sheet'!$A$15) &amp; "." &amp; BR377),
            --(INT('Data Sheet'!$B$15) &amp; "." &amp; BR377)
        )
    ),
    IF(BQ377&lt;&gt;"",
        IF(INT('Data Sheet'!$A$15)=INT('Data Sheet'!$B$15),
            --(INT('Data Sheet'!$A$15) &amp; "." &amp; LEFT(BQ377,3)),
            IF(AND((--(INT('Data Sheet'!$A$15) &amp; "." &amp; LEFT(BQ377,3))&gt;=--('Data Sheet'!$A$15)), (--(INT('Data Sheet'!$A$15) &amp; "." &amp; LEFT(BQ377,3))&lt;=--('Data Sheet'!$B$15))),
                --(INT('Data Sheet'!$A$15) &amp; "." &amp; LEFT(BQ377,3)),
                --(INT('Data Sheet'!$B$15) &amp; "." &amp; LEFT(BQ377,3))
            )
        ),
        "OK"
    )
)</f>
        <v>OK</v>
      </c>
      <c r="Q377" s="23" t="str">
        <f>IF(BS377&lt;&gt;"",
    IF(INT('Data Sheet'!$A$19)=INT('Data Sheet'!$B$15),
        --(INT('Data Sheet'!$A$15) &amp; "." &amp; BS377),
        IF(AND((--(INT('Data Sheet'!$A$15) &amp; "." &amp; BS377)&gt;=--('Data Sheet'!$A$15)), (--(INT('Data Sheet'!$A$15) &amp; "." &amp; BS377)&lt;=--('Data Sheet'!$B$15))),
            --(INT('Data Sheet'!$A$15) &amp; "." &amp; BS377),
            --(INT('Data Sheet'!$B$15) &amp; "." &amp; BS377)
        )
    ),
    IF(BQ377&lt;&gt;"",
        IF(INT('Data Sheet'!$A$15)=INT('Data Sheet'!$B$15),
            --(INT('Data Sheet'!$A$15) &amp; "." &amp; RIGHT(BQ377,3)),
            IF(AND((--(INT('Data Sheet'!$A$15) &amp; "." &amp; RIGHT(BQ377,3))&gt;=--('Data Sheet'!$A$15)), (--(INT('Data Sheet'!$A$15) &amp; "." &amp; RIGHT(BQ377,3))&lt;=--('Data Sheet'!$B$15))),
                --(INT('Data Sheet'!$A$15) &amp; "." &amp; RIGHT(BQ377,3)),
                --(INT('Data Sheet'!$B$15) &amp; "." &amp; RIGHT(BQ377,3))
            )
        ),
        "OK"
    )
)</f>
        <v>OK</v>
      </c>
      <c r="R377" s="19"/>
      <c r="S377" s="19"/>
      <c r="T377" s="19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1"/>
      <c r="AU377" s="21"/>
      <c r="AV377" s="21"/>
      <c r="AW377" s="22"/>
      <c r="AX377" s="99"/>
      <c r="AY377" s="20"/>
      <c r="AZ377" s="20"/>
      <c r="BA377" s="22"/>
      <c r="BB377">
        <v>369</v>
      </c>
      <c r="BC377" s="80"/>
      <c r="BD377" s="80"/>
      <c r="BE377" s="80"/>
      <c r="BF377" s="80"/>
      <c r="BG377" s="32" t="str">
        <f t="shared" si="59"/>
        <v/>
      </c>
      <c r="BH377" s="78">
        <f t="shared" si="57"/>
        <v>0</v>
      </c>
      <c r="BI377" s="2">
        <f t="shared" si="60"/>
        <v>0</v>
      </c>
      <c r="BJ377" s="2">
        <f t="shared" si="61"/>
        <v>0</v>
      </c>
      <c r="BK377" s="2">
        <f t="shared" si="58"/>
        <v>0</v>
      </c>
    </row>
    <row r="378" spans="2:63" ht="15" customHeight="1" x14ac:dyDescent="0.25">
      <c r="B378" s="14">
        <v>370</v>
      </c>
      <c r="C378" s="95" t="str">
        <f t="shared" si="62"/>
        <v/>
      </c>
      <c r="D378" s="15" t="str">
        <f t="shared" si="56"/>
        <v>OK</v>
      </c>
      <c r="E378" s="16" t="e">
        <f>VLOOKUP('Data Sheet'!$B$8,'Data Sheet'!$I$2:$J$9,2,FALSE)</f>
        <v>#N/A</v>
      </c>
      <c r="F378" s="16" t="str">
        <f t="shared" si="63"/>
        <v/>
      </c>
      <c r="G378" s="103">
        <f t="shared" si="64"/>
        <v>0</v>
      </c>
      <c r="H378" s="17" t="s">
        <v>26</v>
      </c>
      <c r="I378" s="17" t="s">
        <v>26</v>
      </c>
      <c r="J378" s="17" t="str">
        <f>IF('Data Sheet'!$B$9="NC-50","N/A","OK")</f>
        <v>OK</v>
      </c>
      <c r="K378" s="17" t="str">
        <f>IF('Data Sheet'!$B$9="NC-50","N/A","OK")</f>
        <v>OK</v>
      </c>
      <c r="L378" s="17" t="str">
        <f t="shared" si="65"/>
        <v>OK</v>
      </c>
      <c r="M378" s="17" t="str">
        <f t="shared" si="66"/>
        <v>OK</v>
      </c>
      <c r="N378" s="18" t="str">
        <f>IF(BO378&lt;&gt;"",
    IF(INT('Data Sheet'!$A$19)=INT('Data Sheet'!$B$19),
        --(INT('Data Sheet'!$A$19) &amp; "." &amp; BO378),
        IF(AND((--(INT('Data Sheet'!$A$19) &amp; "." &amp; BO378)&gt;=--('Data Sheet'!$A$19)), (--(INT('Data Sheet'!$A$19) &amp; "." &amp; BO378)&lt;=--('Data Sheet'!$B$19))),
            --(INT('Data Sheet'!$A$19) &amp; "." &amp; BO378),
            --(INT('Data Sheet'!$B$19) &amp; "." &amp; BO378)
        )
    ),
    IF(BN378&lt;&gt;"",
        IF(INT('Data Sheet'!$A$19)=INT('Data Sheet'!$B$19),
            --(INT('Data Sheet'!$A$19) &amp; "." &amp; LEFT(BN378,3)),
            IF(AND((--(INT('Data Sheet'!$A$19) &amp; "." &amp; LEFT(BN378,3))&gt;=--('Data Sheet'!$A$19)), (--(INT('Data Sheet'!$A$19) &amp; "." &amp; LEFT(BN378,3))&lt;=--('Data Sheet'!$B$19))),
                --(INT('Data Sheet'!$A$19) &amp; "." &amp; LEFT(BN378,3)),
                --(INT('Data Sheet'!$B$19) &amp; "." &amp; LEFT(BN378,3))
            )
        ),
        "OK"
    )
)</f>
        <v>OK</v>
      </c>
      <c r="O378" s="23" t="str">
        <f>IF(BP378&lt;&gt;"",
    IF(INT('Data Sheet'!$A$19)=INT('Data Sheet'!$B$19),
        --(INT('Data Sheet'!$A$19) &amp; "." &amp; BP378),
        IF(AND((--(INT('Data Sheet'!$A$19) &amp; "." &amp; BP378)&gt;=--('Data Sheet'!$A$19)), (--(INT('Data Sheet'!$A$19) &amp; "." &amp; BP378)&lt;=--('Data Sheet'!$B$19))),
            --(INT('Data Sheet'!$A$19) &amp; "." &amp; BP378),
            --(INT('Data Sheet'!$B$19) &amp; "." &amp; BP378)
        )
    ),
    IF(BN378&lt;&gt;"",
        IF(INT('Data Sheet'!$A$19)=INT('Data Sheet'!$B$19),
            --(INT('Data Sheet'!$A$19) &amp; "." &amp; RIGHT(BN378,3)),
            IF(AND((--(INT('Data Sheet'!$A$19) &amp; "." &amp; RIGHT(BN378,3))&gt;=--('Data Sheet'!$A$19)), (--(INT('Data Sheet'!$A$19) &amp; "." &amp; RIGHT(BN378,3))&lt;=--('Data Sheet'!$B$19))),
                --(INT('Data Sheet'!$A$19) &amp; "." &amp; RIGHT(BN378,3)),
                --(INT('Data Sheet'!$B$19) &amp; "." &amp; RIGHT(BN378,3))
            )
        ),
        "OK"
    )
)</f>
        <v>OK</v>
      </c>
      <c r="P378" s="23" t="str">
        <f>IF(BR378&lt;&gt;"",
    IF(INT('Data Sheet'!$A$19)=INT('Data Sheet'!$B$15),
        --(INT('Data Sheet'!$A$15) &amp; "." &amp; BR378),
        IF(AND((--(INT('Data Sheet'!$A$15) &amp; "." &amp; BR378)&gt;=--('Data Sheet'!$A$15)), (--(INT('Data Sheet'!$A$15) &amp; "." &amp; BR378)&lt;=--('Data Sheet'!$B$15))),
            --(INT('Data Sheet'!$A$15) &amp; "." &amp; BR378),
            --(INT('Data Sheet'!$B$15) &amp; "." &amp; BR378)
        )
    ),
    IF(BQ378&lt;&gt;"",
        IF(INT('Data Sheet'!$A$15)=INT('Data Sheet'!$B$15),
            --(INT('Data Sheet'!$A$15) &amp; "." &amp; LEFT(BQ378,3)),
            IF(AND((--(INT('Data Sheet'!$A$15) &amp; "." &amp; LEFT(BQ378,3))&gt;=--('Data Sheet'!$A$15)), (--(INT('Data Sheet'!$A$15) &amp; "." &amp; LEFT(BQ378,3))&lt;=--('Data Sheet'!$B$15))),
                --(INT('Data Sheet'!$A$15) &amp; "." &amp; LEFT(BQ378,3)),
                --(INT('Data Sheet'!$B$15) &amp; "." &amp; LEFT(BQ378,3))
            )
        ),
        "OK"
    )
)</f>
        <v>OK</v>
      </c>
      <c r="Q378" s="23" t="str">
        <f>IF(BS378&lt;&gt;"",
    IF(INT('Data Sheet'!$A$19)=INT('Data Sheet'!$B$15),
        --(INT('Data Sheet'!$A$15) &amp; "." &amp; BS378),
        IF(AND((--(INT('Data Sheet'!$A$15) &amp; "." &amp; BS378)&gt;=--('Data Sheet'!$A$15)), (--(INT('Data Sheet'!$A$15) &amp; "." &amp; BS378)&lt;=--('Data Sheet'!$B$15))),
            --(INT('Data Sheet'!$A$15) &amp; "." &amp; BS378),
            --(INT('Data Sheet'!$B$15) &amp; "." &amp; BS378)
        )
    ),
    IF(BQ378&lt;&gt;"",
        IF(INT('Data Sheet'!$A$15)=INT('Data Sheet'!$B$15),
            --(INT('Data Sheet'!$A$15) &amp; "." &amp; RIGHT(BQ378,3)),
            IF(AND((--(INT('Data Sheet'!$A$15) &amp; "." &amp; RIGHT(BQ378,3))&gt;=--('Data Sheet'!$A$15)), (--(INT('Data Sheet'!$A$15) &amp; "." &amp; RIGHT(BQ378,3))&lt;=--('Data Sheet'!$B$15))),
                --(INT('Data Sheet'!$A$15) &amp; "." &amp; RIGHT(BQ378,3)),
                --(INT('Data Sheet'!$B$15) &amp; "." &amp; RIGHT(BQ378,3))
            )
        ),
        "OK"
    )
)</f>
        <v>OK</v>
      </c>
      <c r="R378" s="19"/>
      <c r="S378" s="19"/>
      <c r="T378" s="19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1"/>
      <c r="AU378" s="21"/>
      <c r="AV378" s="21"/>
      <c r="AW378" s="22"/>
      <c r="AX378" s="99"/>
      <c r="AY378" s="20"/>
      <c r="AZ378" s="20"/>
      <c r="BA378" s="22"/>
      <c r="BB378">
        <v>370</v>
      </c>
      <c r="BC378" s="80"/>
      <c r="BD378" s="80"/>
      <c r="BE378" s="80"/>
      <c r="BF378" s="80"/>
      <c r="BG378" s="32" t="str">
        <f t="shared" si="59"/>
        <v/>
      </c>
      <c r="BH378" s="78">
        <f t="shared" si="57"/>
        <v>0</v>
      </c>
      <c r="BI378" s="2">
        <f t="shared" si="60"/>
        <v>0</v>
      </c>
      <c r="BJ378" s="2">
        <f t="shared" si="61"/>
        <v>0</v>
      </c>
      <c r="BK378" s="2">
        <f t="shared" si="58"/>
        <v>0</v>
      </c>
    </row>
    <row r="379" spans="2:63" ht="15" customHeight="1" x14ac:dyDescent="0.25">
      <c r="B379" s="14">
        <v>371</v>
      </c>
      <c r="C379" s="95" t="str">
        <f t="shared" si="62"/>
        <v/>
      </c>
      <c r="D379" s="15" t="str">
        <f t="shared" si="56"/>
        <v>OK</v>
      </c>
      <c r="E379" s="16" t="e">
        <f>VLOOKUP('Data Sheet'!$B$8,'Data Sheet'!$I$2:$J$9,2,FALSE)</f>
        <v>#N/A</v>
      </c>
      <c r="F379" s="16" t="str">
        <f t="shared" si="63"/>
        <v/>
      </c>
      <c r="G379" s="103">
        <f t="shared" si="64"/>
        <v>0</v>
      </c>
      <c r="H379" s="17" t="s">
        <v>26</v>
      </c>
      <c r="I379" s="17" t="s">
        <v>26</v>
      </c>
      <c r="J379" s="17" t="str">
        <f>IF('Data Sheet'!$B$9="NC-50","N/A","OK")</f>
        <v>OK</v>
      </c>
      <c r="K379" s="17" t="str">
        <f>IF('Data Sheet'!$B$9="NC-50","N/A","OK")</f>
        <v>OK</v>
      </c>
      <c r="L379" s="17" t="str">
        <f t="shared" si="65"/>
        <v>OK</v>
      </c>
      <c r="M379" s="17" t="str">
        <f t="shared" si="66"/>
        <v>OK</v>
      </c>
      <c r="N379" s="18" t="str">
        <f>IF(BO379&lt;&gt;"",
    IF(INT('Data Sheet'!$A$19)=INT('Data Sheet'!$B$19),
        --(INT('Data Sheet'!$A$19) &amp; "." &amp; BO379),
        IF(AND((--(INT('Data Sheet'!$A$19) &amp; "." &amp; BO379)&gt;=--('Data Sheet'!$A$19)), (--(INT('Data Sheet'!$A$19) &amp; "." &amp; BO379)&lt;=--('Data Sheet'!$B$19))),
            --(INT('Data Sheet'!$A$19) &amp; "." &amp; BO379),
            --(INT('Data Sheet'!$B$19) &amp; "." &amp; BO379)
        )
    ),
    IF(BN379&lt;&gt;"",
        IF(INT('Data Sheet'!$A$19)=INT('Data Sheet'!$B$19),
            --(INT('Data Sheet'!$A$19) &amp; "." &amp; LEFT(BN379,3)),
            IF(AND((--(INT('Data Sheet'!$A$19) &amp; "." &amp; LEFT(BN379,3))&gt;=--('Data Sheet'!$A$19)), (--(INT('Data Sheet'!$A$19) &amp; "." &amp; LEFT(BN379,3))&lt;=--('Data Sheet'!$B$19))),
                --(INT('Data Sheet'!$A$19) &amp; "." &amp; LEFT(BN379,3)),
                --(INT('Data Sheet'!$B$19) &amp; "." &amp; LEFT(BN379,3))
            )
        ),
        "OK"
    )
)</f>
        <v>OK</v>
      </c>
      <c r="O379" s="23" t="str">
        <f>IF(BP379&lt;&gt;"",
    IF(INT('Data Sheet'!$A$19)=INT('Data Sheet'!$B$19),
        --(INT('Data Sheet'!$A$19) &amp; "." &amp; BP379),
        IF(AND((--(INT('Data Sheet'!$A$19) &amp; "." &amp; BP379)&gt;=--('Data Sheet'!$A$19)), (--(INT('Data Sheet'!$A$19) &amp; "." &amp; BP379)&lt;=--('Data Sheet'!$B$19))),
            --(INT('Data Sheet'!$A$19) &amp; "." &amp; BP379),
            --(INT('Data Sheet'!$B$19) &amp; "." &amp; BP379)
        )
    ),
    IF(BN379&lt;&gt;"",
        IF(INT('Data Sheet'!$A$19)=INT('Data Sheet'!$B$19),
            --(INT('Data Sheet'!$A$19) &amp; "." &amp; RIGHT(BN379,3)),
            IF(AND((--(INT('Data Sheet'!$A$19) &amp; "." &amp; RIGHT(BN379,3))&gt;=--('Data Sheet'!$A$19)), (--(INT('Data Sheet'!$A$19) &amp; "." &amp; RIGHT(BN379,3))&lt;=--('Data Sheet'!$B$19))),
                --(INT('Data Sheet'!$A$19) &amp; "." &amp; RIGHT(BN379,3)),
                --(INT('Data Sheet'!$B$19) &amp; "." &amp; RIGHT(BN379,3))
            )
        ),
        "OK"
    )
)</f>
        <v>OK</v>
      </c>
      <c r="P379" s="23" t="str">
        <f>IF(BR379&lt;&gt;"",
    IF(INT('Data Sheet'!$A$19)=INT('Data Sheet'!$B$15),
        --(INT('Data Sheet'!$A$15) &amp; "." &amp; BR379),
        IF(AND((--(INT('Data Sheet'!$A$15) &amp; "." &amp; BR379)&gt;=--('Data Sheet'!$A$15)), (--(INT('Data Sheet'!$A$15) &amp; "." &amp; BR379)&lt;=--('Data Sheet'!$B$15))),
            --(INT('Data Sheet'!$A$15) &amp; "." &amp; BR379),
            --(INT('Data Sheet'!$B$15) &amp; "." &amp; BR379)
        )
    ),
    IF(BQ379&lt;&gt;"",
        IF(INT('Data Sheet'!$A$15)=INT('Data Sheet'!$B$15),
            --(INT('Data Sheet'!$A$15) &amp; "." &amp; LEFT(BQ379,3)),
            IF(AND((--(INT('Data Sheet'!$A$15) &amp; "." &amp; LEFT(BQ379,3))&gt;=--('Data Sheet'!$A$15)), (--(INT('Data Sheet'!$A$15) &amp; "." &amp; LEFT(BQ379,3))&lt;=--('Data Sheet'!$B$15))),
                --(INT('Data Sheet'!$A$15) &amp; "." &amp; LEFT(BQ379,3)),
                --(INT('Data Sheet'!$B$15) &amp; "." &amp; LEFT(BQ379,3))
            )
        ),
        "OK"
    )
)</f>
        <v>OK</v>
      </c>
      <c r="Q379" s="23" t="str">
        <f>IF(BS379&lt;&gt;"",
    IF(INT('Data Sheet'!$A$19)=INT('Data Sheet'!$B$15),
        --(INT('Data Sheet'!$A$15) &amp; "." &amp; BS379),
        IF(AND((--(INT('Data Sheet'!$A$15) &amp; "." &amp; BS379)&gt;=--('Data Sheet'!$A$15)), (--(INT('Data Sheet'!$A$15) &amp; "." &amp; BS379)&lt;=--('Data Sheet'!$B$15))),
            --(INT('Data Sheet'!$A$15) &amp; "." &amp; BS379),
            --(INT('Data Sheet'!$B$15) &amp; "." &amp; BS379)
        )
    ),
    IF(BQ379&lt;&gt;"",
        IF(INT('Data Sheet'!$A$15)=INT('Data Sheet'!$B$15),
            --(INT('Data Sheet'!$A$15) &amp; "." &amp; RIGHT(BQ379,3)),
            IF(AND((--(INT('Data Sheet'!$A$15) &amp; "." &amp; RIGHT(BQ379,3))&gt;=--('Data Sheet'!$A$15)), (--(INT('Data Sheet'!$A$15) &amp; "." &amp; RIGHT(BQ379,3))&lt;=--('Data Sheet'!$B$15))),
                --(INT('Data Sheet'!$A$15) &amp; "." &amp; RIGHT(BQ379,3)),
                --(INT('Data Sheet'!$B$15) &amp; "." &amp; RIGHT(BQ379,3))
            )
        ),
        "OK"
    )
)</f>
        <v>OK</v>
      </c>
      <c r="R379" s="19"/>
      <c r="S379" s="19"/>
      <c r="T379" s="19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1"/>
      <c r="AU379" s="21"/>
      <c r="AV379" s="21"/>
      <c r="AW379" s="22"/>
      <c r="AX379" s="99"/>
      <c r="AY379" s="20"/>
      <c r="AZ379" s="20"/>
      <c r="BA379" s="22"/>
      <c r="BB379">
        <v>371</v>
      </c>
      <c r="BC379" s="80"/>
      <c r="BD379" s="80"/>
      <c r="BE379" s="80"/>
      <c r="BF379" s="80"/>
      <c r="BG379" s="32" t="str">
        <f t="shared" si="59"/>
        <v/>
      </c>
      <c r="BH379" s="78">
        <f t="shared" si="57"/>
        <v>0</v>
      </c>
      <c r="BI379" s="2">
        <f t="shared" si="60"/>
        <v>0</v>
      </c>
      <c r="BJ379" s="2">
        <f t="shared" si="61"/>
        <v>0</v>
      </c>
      <c r="BK379" s="2">
        <f t="shared" si="58"/>
        <v>0</v>
      </c>
    </row>
    <row r="380" spans="2:63" ht="15" customHeight="1" x14ac:dyDescent="0.25">
      <c r="B380" s="14">
        <v>372</v>
      </c>
      <c r="C380" s="95" t="str">
        <f t="shared" si="62"/>
        <v/>
      </c>
      <c r="D380" s="15" t="str">
        <f t="shared" si="56"/>
        <v>OK</v>
      </c>
      <c r="E380" s="16" t="e">
        <f>VLOOKUP('Data Sheet'!$B$8,'Data Sheet'!$I$2:$J$9,2,FALSE)</f>
        <v>#N/A</v>
      </c>
      <c r="F380" s="16" t="str">
        <f t="shared" si="63"/>
        <v/>
      </c>
      <c r="G380" s="103">
        <f t="shared" si="64"/>
        <v>0</v>
      </c>
      <c r="H380" s="17" t="s">
        <v>26</v>
      </c>
      <c r="I380" s="17" t="s">
        <v>26</v>
      </c>
      <c r="J380" s="17" t="str">
        <f>IF('Data Sheet'!$B$9="NC-50","N/A","OK")</f>
        <v>OK</v>
      </c>
      <c r="K380" s="17" t="str">
        <f>IF('Data Sheet'!$B$9="NC-50","N/A","OK")</f>
        <v>OK</v>
      </c>
      <c r="L380" s="17" t="str">
        <f t="shared" si="65"/>
        <v>OK</v>
      </c>
      <c r="M380" s="17" t="str">
        <f t="shared" si="66"/>
        <v>OK</v>
      </c>
      <c r="N380" s="18" t="str">
        <f>IF(BO380&lt;&gt;"",
    IF(INT('Data Sheet'!$A$19)=INT('Data Sheet'!$B$19),
        --(INT('Data Sheet'!$A$19) &amp; "." &amp; BO380),
        IF(AND((--(INT('Data Sheet'!$A$19) &amp; "." &amp; BO380)&gt;=--('Data Sheet'!$A$19)), (--(INT('Data Sheet'!$A$19) &amp; "." &amp; BO380)&lt;=--('Data Sheet'!$B$19))),
            --(INT('Data Sheet'!$A$19) &amp; "." &amp; BO380),
            --(INT('Data Sheet'!$B$19) &amp; "." &amp; BO380)
        )
    ),
    IF(BN380&lt;&gt;"",
        IF(INT('Data Sheet'!$A$19)=INT('Data Sheet'!$B$19),
            --(INT('Data Sheet'!$A$19) &amp; "." &amp; LEFT(BN380,3)),
            IF(AND((--(INT('Data Sheet'!$A$19) &amp; "." &amp; LEFT(BN380,3))&gt;=--('Data Sheet'!$A$19)), (--(INT('Data Sheet'!$A$19) &amp; "." &amp; LEFT(BN380,3))&lt;=--('Data Sheet'!$B$19))),
                --(INT('Data Sheet'!$A$19) &amp; "." &amp; LEFT(BN380,3)),
                --(INT('Data Sheet'!$B$19) &amp; "." &amp; LEFT(BN380,3))
            )
        ),
        "OK"
    )
)</f>
        <v>OK</v>
      </c>
      <c r="O380" s="23" t="str">
        <f>IF(BP380&lt;&gt;"",
    IF(INT('Data Sheet'!$A$19)=INT('Data Sheet'!$B$19),
        --(INT('Data Sheet'!$A$19) &amp; "." &amp; BP380),
        IF(AND((--(INT('Data Sheet'!$A$19) &amp; "." &amp; BP380)&gt;=--('Data Sheet'!$A$19)), (--(INT('Data Sheet'!$A$19) &amp; "." &amp; BP380)&lt;=--('Data Sheet'!$B$19))),
            --(INT('Data Sheet'!$A$19) &amp; "." &amp; BP380),
            --(INT('Data Sheet'!$B$19) &amp; "." &amp; BP380)
        )
    ),
    IF(BN380&lt;&gt;"",
        IF(INT('Data Sheet'!$A$19)=INT('Data Sheet'!$B$19),
            --(INT('Data Sheet'!$A$19) &amp; "." &amp; RIGHT(BN380,3)),
            IF(AND((--(INT('Data Sheet'!$A$19) &amp; "." &amp; RIGHT(BN380,3))&gt;=--('Data Sheet'!$A$19)), (--(INT('Data Sheet'!$A$19) &amp; "." &amp; RIGHT(BN380,3))&lt;=--('Data Sheet'!$B$19))),
                --(INT('Data Sheet'!$A$19) &amp; "." &amp; RIGHT(BN380,3)),
                --(INT('Data Sheet'!$B$19) &amp; "." &amp; RIGHT(BN380,3))
            )
        ),
        "OK"
    )
)</f>
        <v>OK</v>
      </c>
      <c r="P380" s="23" t="str">
        <f>IF(BR380&lt;&gt;"",
    IF(INT('Data Sheet'!$A$19)=INT('Data Sheet'!$B$15),
        --(INT('Data Sheet'!$A$15) &amp; "." &amp; BR380),
        IF(AND((--(INT('Data Sheet'!$A$15) &amp; "." &amp; BR380)&gt;=--('Data Sheet'!$A$15)), (--(INT('Data Sheet'!$A$15) &amp; "." &amp; BR380)&lt;=--('Data Sheet'!$B$15))),
            --(INT('Data Sheet'!$A$15) &amp; "." &amp; BR380),
            --(INT('Data Sheet'!$B$15) &amp; "." &amp; BR380)
        )
    ),
    IF(BQ380&lt;&gt;"",
        IF(INT('Data Sheet'!$A$15)=INT('Data Sheet'!$B$15),
            --(INT('Data Sheet'!$A$15) &amp; "." &amp; LEFT(BQ380,3)),
            IF(AND((--(INT('Data Sheet'!$A$15) &amp; "." &amp; LEFT(BQ380,3))&gt;=--('Data Sheet'!$A$15)), (--(INT('Data Sheet'!$A$15) &amp; "." &amp; LEFT(BQ380,3))&lt;=--('Data Sheet'!$B$15))),
                --(INT('Data Sheet'!$A$15) &amp; "." &amp; LEFT(BQ380,3)),
                --(INT('Data Sheet'!$B$15) &amp; "." &amp; LEFT(BQ380,3))
            )
        ),
        "OK"
    )
)</f>
        <v>OK</v>
      </c>
      <c r="Q380" s="23" t="str">
        <f>IF(BS380&lt;&gt;"",
    IF(INT('Data Sheet'!$A$19)=INT('Data Sheet'!$B$15),
        --(INT('Data Sheet'!$A$15) &amp; "." &amp; BS380),
        IF(AND((--(INT('Data Sheet'!$A$15) &amp; "." &amp; BS380)&gt;=--('Data Sheet'!$A$15)), (--(INT('Data Sheet'!$A$15) &amp; "." &amp; BS380)&lt;=--('Data Sheet'!$B$15))),
            --(INT('Data Sheet'!$A$15) &amp; "." &amp; BS380),
            --(INT('Data Sheet'!$B$15) &amp; "." &amp; BS380)
        )
    ),
    IF(BQ380&lt;&gt;"",
        IF(INT('Data Sheet'!$A$15)=INT('Data Sheet'!$B$15),
            --(INT('Data Sheet'!$A$15) &amp; "." &amp; RIGHT(BQ380,3)),
            IF(AND((--(INT('Data Sheet'!$A$15) &amp; "." &amp; RIGHT(BQ380,3))&gt;=--('Data Sheet'!$A$15)), (--(INT('Data Sheet'!$A$15) &amp; "." &amp; RIGHT(BQ380,3))&lt;=--('Data Sheet'!$B$15))),
                --(INT('Data Sheet'!$A$15) &amp; "." &amp; RIGHT(BQ380,3)),
                --(INT('Data Sheet'!$B$15) &amp; "." &amp; RIGHT(BQ380,3))
            )
        ),
        "OK"
    )
)</f>
        <v>OK</v>
      </c>
      <c r="R380" s="19"/>
      <c r="S380" s="19"/>
      <c r="T380" s="19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1"/>
      <c r="AU380" s="21"/>
      <c r="AV380" s="21"/>
      <c r="AW380" s="22"/>
      <c r="AX380" s="99"/>
      <c r="AY380" s="20"/>
      <c r="AZ380" s="20"/>
      <c r="BA380" s="22"/>
      <c r="BB380">
        <v>372</v>
      </c>
      <c r="BC380" s="80"/>
      <c r="BD380" s="80"/>
      <c r="BE380" s="80"/>
      <c r="BF380" s="80"/>
      <c r="BG380" s="32" t="str">
        <f t="shared" si="59"/>
        <v/>
      </c>
      <c r="BH380" s="78">
        <f t="shared" si="57"/>
        <v>0</v>
      </c>
      <c r="BI380" s="2">
        <f t="shared" si="60"/>
        <v>0</v>
      </c>
      <c r="BJ380" s="2">
        <f t="shared" si="61"/>
        <v>0</v>
      </c>
      <c r="BK380" s="2">
        <f t="shared" si="58"/>
        <v>0</v>
      </c>
    </row>
    <row r="381" spans="2:63" ht="15" customHeight="1" x14ac:dyDescent="0.25">
      <c r="B381" s="14">
        <v>373</v>
      </c>
      <c r="C381" s="95" t="str">
        <f t="shared" si="62"/>
        <v/>
      </c>
      <c r="D381" s="15" t="str">
        <f t="shared" si="56"/>
        <v>OK</v>
      </c>
      <c r="E381" s="16" t="e">
        <f>VLOOKUP('Data Sheet'!$B$8,'Data Sheet'!$I$2:$J$9,2,FALSE)</f>
        <v>#N/A</v>
      </c>
      <c r="F381" s="16" t="str">
        <f t="shared" si="63"/>
        <v/>
      </c>
      <c r="G381" s="103">
        <f t="shared" si="64"/>
        <v>0</v>
      </c>
      <c r="H381" s="17" t="s">
        <v>26</v>
      </c>
      <c r="I381" s="17" t="s">
        <v>26</v>
      </c>
      <c r="J381" s="17" t="str">
        <f>IF('Data Sheet'!$B$9="NC-50","N/A","OK")</f>
        <v>OK</v>
      </c>
      <c r="K381" s="17" t="str">
        <f>IF('Data Sheet'!$B$9="NC-50","N/A","OK")</f>
        <v>OK</v>
      </c>
      <c r="L381" s="17" t="str">
        <f t="shared" si="65"/>
        <v>OK</v>
      </c>
      <c r="M381" s="17" t="str">
        <f t="shared" si="66"/>
        <v>OK</v>
      </c>
      <c r="N381" s="18" t="str">
        <f>IF(BO381&lt;&gt;"",
    IF(INT('Data Sheet'!$A$19)=INT('Data Sheet'!$B$19),
        --(INT('Data Sheet'!$A$19) &amp; "." &amp; BO381),
        IF(AND((--(INT('Data Sheet'!$A$19) &amp; "." &amp; BO381)&gt;=--('Data Sheet'!$A$19)), (--(INT('Data Sheet'!$A$19) &amp; "." &amp; BO381)&lt;=--('Data Sheet'!$B$19))),
            --(INT('Data Sheet'!$A$19) &amp; "." &amp; BO381),
            --(INT('Data Sheet'!$B$19) &amp; "." &amp; BO381)
        )
    ),
    IF(BN381&lt;&gt;"",
        IF(INT('Data Sheet'!$A$19)=INT('Data Sheet'!$B$19),
            --(INT('Data Sheet'!$A$19) &amp; "." &amp; LEFT(BN381,3)),
            IF(AND((--(INT('Data Sheet'!$A$19) &amp; "." &amp; LEFT(BN381,3))&gt;=--('Data Sheet'!$A$19)), (--(INT('Data Sheet'!$A$19) &amp; "." &amp; LEFT(BN381,3))&lt;=--('Data Sheet'!$B$19))),
                --(INT('Data Sheet'!$A$19) &amp; "." &amp; LEFT(BN381,3)),
                --(INT('Data Sheet'!$B$19) &amp; "." &amp; LEFT(BN381,3))
            )
        ),
        "OK"
    )
)</f>
        <v>OK</v>
      </c>
      <c r="O381" s="23" t="str">
        <f>IF(BP381&lt;&gt;"",
    IF(INT('Data Sheet'!$A$19)=INT('Data Sheet'!$B$19),
        --(INT('Data Sheet'!$A$19) &amp; "." &amp; BP381),
        IF(AND((--(INT('Data Sheet'!$A$19) &amp; "." &amp; BP381)&gt;=--('Data Sheet'!$A$19)), (--(INT('Data Sheet'!$A$19) &amp; "." &amp; BP381)&lt;=--('Data Sheet'!$B$19))),
            --(INT('Data Sheet'!$A$19) &amp; "." &amp; BP381),
            --(INT('Data Sheet'!$B$19) &amp; "." &amp; BP381)
        )
    ),
    IF(BN381&lt;&gt;"",
        IF(INT('Data Sheet'!$A$19)=INT('Data Sheet'!$B$19),
            --(INT('Data Sheet'!$A$19) &amp; "." &amp; RIGHT(BN381,3)),
            IF(AND((--(INT('Data Sheet'!$A$19) &amp; "." &amp; RIGHT(BN381,3))&gt;=--('Data Sheet'!$A$19)), (--(INT('Data Sheet'!$A$19) &amp; "." &amp; RIGHT(BN381,3))&lt;=--('Data Sheet'!$B$19))),
                --(INT('Data Sheet'!$A$19) &amp; "." &amp; RIGHT(BN381,3)),
                --(INT('Data Sheet'!$B$19) &amp; "." &amp; RIGHT(BN381,3))
            )
        ),
        "OK"
    )
)</f>
        <v>OK</v>
      </c>
      <c r="P381" s="23" t="str">
        <f>IF(BR381&lt;&gt;"",
    IF(INT('Data Sheet'!$A$19)=INT('Data Sheet'!$B$15),
        --(INT('Data Sheet'!$A$15) &amp; "." &amp; BR381),
        IF(AND((--(INT('Data Sheet'!$A$15) &amp; "." &amp; BR381)&gt;=--('Data Sheet'!$A$15)), (--(INT('Data Sheet'!$A$15) &amp; "." &amp; BR381)&lt;=--('Data Sheet'!$B$15))),
            --(INT('Data Sheet'!$A$15) &amp; "." &amp; BR381),
            --(INT('Data Sheet'!$B$15) &amp; "." &amp; BR381)
        )
    ),
    IF(BQ381&lt;&gt;"",
        IF(INT('Data Sheet'!$A$15)=INT('Data Sheet'!$B$15),
            --(INT('Data Sheet'!$A$15) &amp; "." &amp; LEFT(BQ381,3)),
            IF(AND((--(INT('Data Sheet'!$A$15) &amp; "." &amp; LEFT(BQ381,3))&gt;=--('Data Sheet'!$A$15)), (--(INT('Data Sheet'!$A$15) &amp; "." &amp; LEFT(BQ381,3))&lt;=--('Data Sheet'!$B$15))),
                --(INT('Data Sheet'!$A$15) &amp; "." &amp; LEFT(BQ381,3)),
                --(INT('Data Sheet'!$B$15) &amp; "." &amp; LEFT(BQ381,3))
            )
        ),
        "OK"
    )
)</f>
        <v>OK</v>
      </c>
      <c r="Q381" s="23" t="str">
        <f>IF(BS381&lt;&gt;"",
    IF(INT('Data Sheet'!$A$19)=INT('Data Sheet'!$B$15),
        --(INT('Data Sheet'!$A$15) &amp; "." &amp; BS381),
        IF(AND((--(INT('Data Sheet'!$A$15) &amp; "." &amp; BS381)&gt;=--('Data Sheet'!$A$15)), (--(INT('Data Sheet'!$A$15) &amp; "." &amp; BS381)&lt;=--('Data Sheet'!$B$15))),
            --(INT('Data Sheet'!$A$15) &amp; "." &amp; BS381),
            --(INT('Data Sheet'!$B$15) &amp; "." &amp; BS381)
        )
    ),
    IF(BQ381&lt;&gt;"",
        IF(INT('Data Sheet'!$A$15)=INT('Data Sheet'!$B$15),
            --(INT('Data Sheet'!$A$15) &amp; "." &amp; RIGHT(BQ381,3)),
            IF(AND((--(INT('Data Sheet'!$A$15) &amp; "." &amp; RIGHT(BQ381,3))&gt;=--('Data Sheet'!$A$15)), (--(INT('Data Sheet'!$A$15) &amp; "." &amp; RIGHT(BQ381,3))&lt;=--('Data Sheet'!$B$15))),
                --(INT('Data Sheet'!$A$15) &amp; "." &amp; RIGHT(BQ381,3)),
                --(INT('Data Sheet'!$B$15) &amp; "." &amp; RIGHT(BQ381,3))
            )
        ),
        "OK"
    )
)</f>
        <v>OK</v>
      </c>
      <c r="R381" s="19"/>
      <c r="S381" s="19"/>
      <c r="T381" s="19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1"/>
      <c r="AU381" s="21"/>
      <c r="AV381" s="21"/>
      <c r="AW381" s="22"/>
      <c r="AX381" s="99"/>
      <c r="AY381" s="20"/>
      <c r="AZ381" s="20"/>
      <c r="BA381" s="22"/>
      <c r="BB381">
        <v>373</v>
      </c>
      <c r="BC381" s="80"/>
      <c r="BD381" s="80"/>
      <c r="BE381" s="80"/>
      <c r="BF381" s="80"/>
      <c r="BG381" s="32" t="str">
        <f t="shared" si="59"/>
        <v/>
      </c>
      <c r="BH381" s="78">
        <f t="shared" si="57"/>
        <v>0</v>
      </c>
      <c r="BI381" s="2">
        <f t="shared" si="60"/>
        <v>0</v>
      </c>
      <c r="BJ381" s="2">
        <f t="shared" si="61"/>
        <v>0</v>
      </c>
      <c r="BK381" s="2">
        <f t="shared" si="58"/>
        <v>0</v>
      </c>
    </row>
    <row r="382" spans="2:63" ht="15" customHeight="1" x14ac:dyDescent="0.25">
      <c r="B382" s="14">
        <v>374</v>
      </c>
      <c r="C382" s="95" t="str">
        <f t="shared" si="62"/>
        <v/>
      </c>
      <c r="D382" s="15" t="str">
        <f t="shared" si="56"/>
        <v>OK</v>
      </c>
      <c r="E382" s="16" t="e">
        <f>VLOOKUP('Data Sheet'!$B$8,'Data Sheet'!$I$2:$J$9,2,FALSE)</f>
        <v>#N/A</v>
      </c>
      <c r="F382" s="16" t="str">
        <f t="shared" si="63"/>
        <v/>
      </c>
      <c r="G382" s="103">
        <f t="shared" si="64"/>
        <v>0</v>
      </c>
      <c r="H382" s="17" t="s">
        <v>26</v>
      </c>
      <c r="I382" s="17" t="s">
        <v>26</v>
      </c>
      <c r="J382" s="17" t="str">
        <f>IF('Data Sheet'!$B$9="NC-50","N/A","OK")</f>
        <v>OK</v>
      </c>
      <c r="K382" s="17" t="str">
        <f>IF('Data Sheet'!$B$9="NC-50","N/A","OK")</f>
        <v>OK</v>
      </c>
      <c r="L382" s="17" t="str">
        <f t="shared" si="65"/>
        <v>OK</v>
      </c>
      <c r="M382" s="17" t="str">
        <f t="shared" si="66"/>
        <v>OK</v>
      </c>
      <c r="N382" s="18" t="str">
        <f>IF(BO382&lt;&gt;"",
    IF(INT('Data Sheet'!$A$19)=INT('Data Sheet'!$B$19),
        --(INT('Data Sheet'!$A$19) &amp; "." &amp; BO382),
        IF(AND((--(INT('Data Sheet'!$A$19) &amp; "." &amp; BO382)&gt;=--('Data Sheet'!$A$19)), (--(INT('Data Sheet'!$A$19) &amp; "." &amp; BO382)&lt;=--('Data Sheet'!$B$19))),
            --(INT('Data Sheet'!$A$19) &amp; "." &amp; BO382),
            --(INT('Data Sheet'!$B$19) &amp; "." &amp; BO382)
        )
    ),
    IF(BN382&lt;&gt;"",
        IF(INT('Data Sheet'!$A$19)=INT('Data Sheet'!$B$19),
            --(INT('Data Sheet'!$A$19) &amp; "." &amp; LEFT(BN382,3)),
            IF(AND((--(INT('Data Sheet'!$A$19) &amp; "." &amp; LEFT(BN382,3))&gt;=--('Data Sheet'!$A$19)), (--(INT('Data Sheet'!$A$19) &amp; "." &amp; LEFT(BN382,3))&lt;=--('Data Sheet'!$B$19))),
                --(INT('Data Sheet'!$A$19) &amp; "." &amp; LEFT(BN382,3)),
                --(INT('Data Sheet'!$B$19) &amp; "." &amp; LEFT(BN382,3))
            )
        ),
        "OK"
    )
)</f>
        <v>OK</v>
      </c>
      <c r="O382" s="23" t="str">
        <f>IF(BP382&lt;&gt;"",
    IF(INT('Data Sheet'!$A$19)=INT('Data Sheet'!$B$19),
        --(INT('Data Sheet'!$A$19) &amp; "." &amp; BP382),
        IF(AND((--(INT('Data Sheet'!$A$19) &amp; "." &amp; BP382)&gt;=--('Data Sheet'!$A$19)), (--(INT('Data Sheet'!$A$19) &amp; "." &amp; BP382)&lt;=--('Data Sheet'!$B$19))),
            --(INT('Data Sheet'!$A$19) &amp; "." &amp; BP382),
            --(INT('Data Sheet'!$B$19) &amp; "." &amp; BP382)
        )
    ),
    IF(BN382&lt;&gt;"",
        IF(INT('Data Sheet'!$A$19)=INT('Data Sheet'!$B$19),
            --(INT('Data Sheet'!$A$19) &amp; "." &amp; RIGHT(BN382,3)),
            IF(AND((--(INT('Data Sheet'!$A$19) &amp; "." &amp; RIGHT(BN382,3))&gt;=--('Data Sheet'!$A$19)), (--(INT('Data Sheet'!$A$19) &amp; "." &amp; RIGHT(BN382,3))&lt;=--('Data Sheet'!$B$19))),
                --(INT('Data Sheet'!$A$19) &amp; "." &amp; RIGHT(BN382,3)),
                --(INT('Data Sheet'!$B$19) &amp; "." &amp; RIGHT(BN382,3))
            )
        ),
        "OK"
    )
)</f>
        <v>OK</v>
      </c>
      <c r="P382" s="23" t="str">
        <f>IF(BR382&lt;&gt;"",
    IF(INT('Data Sheet'!$A$19)=INT('Data Sheet'!$B$15),
        --(INT('Data Sheet'!$A$15) &amp; "." &amp; BR382),
        IF(AND((--(INT('Data Sheet'!$A$15) &amp; "." &amp; BR382)&gt;=--('Data Sheet'!$A$15)), (--(INT('Data Sheet'!$A$15) &amp; "." &amp; BR382)&lt;=--('Data Sheet'!$B$15))),
            --(INT('Data Sheet'!$A$15) &amp; "." &amp; BR382),
            --(INT('Data Sheet'!$B$15) &amp; "." &amp; BR382)
        )
    ),
    IF(BQ382&lt;&gt;"",
        IF(INT('Data Sheet'!$A$15)=INT('Data Sheet'!$B$15),
            --(INT('Data Sheet'!$A$15) &amp; "." &amp; LEFT(BQ382,3)),
            IF(AND((--(INT('Data Sheet'!$A$15) &amp; "." &amp; LEFT(BQ382,3))&gt;=--('Data Sheet'!$A$15)), (--(INT('Data Sheet'!$A$15) &amp; "." &amp; LEFT(BQ382,3))&lt;=--('Data Sheet'!$B$15))),
                --(INT('Data Sheet'!$A$15) &amp; "." &amp; LEFT(BQ382,3)),
                --(INT('Data Sheet'!$B$15) &amp; "." &amp; LEFT(BQ382,3))
            )
        ),
        "OK"
    )
)</f>
        <v>OK</v>
      </c>
      <c r="Q382" s="23" t="str">
        <f>IF(BS382&lt;&gt;"",
    IF(INT('Data Sheet'!$A$19)=INT('Data Sheet'!$B$15),
        --(INT('Data Sheet'!$A$15) &amp; "." &amp; BS382),
        IF(AND((--(INT('Data Sheet'!$A$15) &amp; "." &amp; BS382)&gt;=--('Data Sheet'!$A$15)), (--(INT('Data Sheet'!$A$15) &amp; "." &amp; BS382)&lt;=--('Data Sheet'!$B$15))),
            --(INT('Data Sheet'!$A$15) &amp; "." &amp; BS382),
            --(INT('Data Sheet'!$B$15) &amp; "." &amp; BS382)
        )
    ),
    IF(BQ382&lt;&gt;"",
        IF(INT('Data Sheet'!$A$15)=INT('Data Sheet'!$B$15),
            --(INT('Data Sheet'!$A$15) &amp; "." &amp; RIGHT(BQ382,3)),
            IF(AND((--(INT('Data Sheet'!$A$15) &amp; "." &amp; RIGHT(BQ382,3))&gt;=--('Data Sheet'!$A$15)), (--(INT('Data Sheet'!$A$15) &amp; "." &amp; RIGHT(BQ382,3))&lt;=--('Data Sheet'!$B$15))),
                --(INT('Data Sheet'!$A$15) &amp; "." &amp; RIGHT(BQ382,3)),
                --(INT('Data Sheet'!$B$15) &amp; "." &amp; RIGHT(BQ382,3))
            )
        ),
        "OK"
    )
)</f>
        <v>OK</v>
      </c>
      <c r="R382" s="19"/>
      <c r="S382" s="19"/>
      <c r="T382" s="19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1"/>
      <c r="AU382" s="21"/>
      <c r="AV382" s="21"/>
      <c r="AW382" s="22"/>
      <c r="AX382" s="99"/>
      <c r="AY382" s="20"/>
      <c r="AZ382" s="20"/>
      <c r="BA382" s="22"/>
      <c r="BB382">
        <v>374</v>
      </c>
      <c r="BC382" s="80"/>
      <c r="BD382" s="80"/>
      <c r="BE382" s="80"/>
      <c r="BF382" s="80"/>
      <c r="BG382" s="32" t="str">
        <f t="shared" si="59"/>
        <v/>
      </c>
      <c r="BH382" s="78">
        <f t="shared" si="57"/>
        <v>0</v>
      </c>
      <c r="BI382" s="2">
        <f t="shared" si="60"/>
        <v>0</v>
      </c>
      <c r="BJ382" s="2">
        <f t="shared" si="61"/>
        <v>0</v>
      </c>
      <c r="BK382" s="2">
        <f t="shared" si="58"/>
        <v>0</v>
      </c>
    </row>
    <row r="383" spans="2:63" ht="15" customHeight="1" x14ac:dyDescent="0.25">
      <c r="B383" s="14">
        <v>375</v>
      </c>
      <c r="C383" s="95" t="str">
        <f t="shared" si="62"/>
        <v/>
      </c>
      <c r="D383" s="15" t="str">
        <f t="shared" si="56"/>
        <v>OK</v>
      </c>
      <c r="E383" s="16" t="e">
        <f>VLOOKUP('Data Sheet'!$B$8,'Data Sheet'!$I$2:$J$9,2,FALSE)</f>
        <v>#N/A</v>
      </c>
      <c r="F383" s="16" t="str">
        <f t="shared" si="63"/>
        <v/>
      </c>
      <c r="G383" s="103">
        <f t="shared" si="64"/>
        <v>0</v>
      </c>
      <c r="H383" s="17" t="s">
        <v>26</v>
      </c>
      <c r="I383" s="17" t="s">
        <v>26</v>
      </c>
      <c r="J383" s="17" t="str">
        <f>IF('Data Sheet'!$B$9="NC-50","N/A","OK")</f>
        <v>OK</v>
      </c>
      <c r="K383" s="17" t="str">
        <f>IF('Data Sheet'!$B$9="NC-50","N/A","OK")</f>
        <v>OK</v>
      </c>
      <c r="L383" s="17" t="str">
        <f t="shared" si="65"/>
        <v>OK</v>
      </c>
      <c r="M383" s="17" t="str">
        <f t="shared" si="66"/>
        <v>OK</v>
      </c>
      <c r="N383" s="18" t="str">
        <f>IF(BO383&lt;&gt;"",
    IF(INT('Data Sheet'!$A$19)=INT('Data Sheet'!$B$19),
        --(INT('Data Sheet'!$A$19) &amp; "." &amp; BO383),
        IF(AND((--(INT('Data Sheet'!$A$19) &amp; "." &amp; BO383)&gt;=--('Data Sheet'!$A$19)), (--(INT('Data Sheet'!$A$19) &amp; "." &amp; BO383)&lt;=--('Data Sheet'!$B$19))),
            --(INT('Data Sheet'!$A$19) &amp; "." &amp; BO383),
            --(INT('Data Sheet'!$B$19) &amp; "." &amp; BO383)
        )
    ),
    IF(BN383&lt;&gt;"",
        IF(INT('Data Sheet'!$A$19)=INT('Data Sheet'!$B$19),
            --(INT('Data Sheet'!$A$19) &amp; "." &amp; LEFT(BN383,3)),
            IF(AND((--(INT('Data Sheet'!$A$19) &amp; "." &amp; LEFT(BN383,3))&gt;=--('Data Sheet'!$A$19)), (--(INT('Data Sheet'!$A$19) &amp; "." &amp; LEFT(BN383,3))&lt;=--('Data Sheet'!$B$19))),
                --(INT('Data Sheet'!$A$19) &amp; "." &amp; LEFT(BN383,3)),
                --(INT('Data Sheet'!$B$19) &amp; "." &amp; LEFT(BN383,3))
            )
        ),
        "OK"
    )
)</f>
        <v>OK</v>
      </c>
      <c r="O383" s="23" t="str">
        <f>IF(BP383&lt;&gt;"",
    IF(INT('Data Sheet'!$A$19)=INT('Data Sheet'!$B$19),
        --(INT('Data Sheet'!$A$19) &amp; "." &amp; BP383),
        IF(AND((--(INT('Data Sheet'!$A$19) &amp; "." &amp; BP383)&gt;=--('Data Sheet'!$A$19)), (--(INT('Data Sheet'!$A$19) &amp; "." &amp; BP383)&lt;=--('Data Sheet'!$B$19))),
            --(INT('Data Sheet'!$A$19) &amp; "." &amp; BP383),
            --(INT('Data Sheet'!$B$19) &amp; "." &amp; BP383)
        )
    ),
    IF(BN383&lt;&gt;"",
        IF(INT('Data Sheet'!$A$19)=INT('Data Sheet'!$B$19),
            --(INT('Data Sheet'!$A$19) &amp; "." &amp; RIGHT(BN383,3)),
            IF(AND((--(INT('Data Sheet'!$A$19) &amp; "." &amp; RIGHT(BN383,3))&gt;=--('Data Sheet'!$A$19)), (--(INT('Data Sheet'!$A$19) &amp; "." &amp; RIGHT(BN383,3))&lt;=--('Data Sheet'!$B$19))),
                --(INT('Data Sheet'!$A$19) &amp; "." &amp; RIGHT(BN383,3)),
                --(INT('Data Sheet'!$B$19) &amp; "." &amp; RIGHT(BN383,3))
            )
        ),
        "OK"
    )
)</f>
        <v>OK</v>
      </c>
      <c r="P383" s="23" t="str">
        <f>IF(BR383&lt;&gt;"",
    IF(INT('Data Sheet'!$A$19)=INT('Data Sheet'!$B$15),
        --(INT('Data Sheet'!$A$15) &amp; "." &amp; BR383),
        IF(AND((--(INT('Data Sheet'!$A$15) &amp; "." &amp; BR383)&gt;=--('Data Sheet'!$A$15)), (--(INT('Data Sheet'!$A$15) &amp; "." &amp; BR383)&lt;=--('Data Sheet'!$B$15))),
            --(INT('Data Sheet'!$A$15) &amp; "." &amp; BR383),
            --(INT('Data Sheet'!$B$15) &amp; "." &amp; BR383)
        )
    ),
    IF(BQ383&lt;&gt;"",
        IF(INT('Data Sheet'!$A$15)=INT('Data Sheet'!$B$15),
            --(INT('Data Sheet'!$A$15) &amp; "." &amp; LEFT(BQ383,3)),
            IF(AND((--(INT('Data Sheet'!$A$15) &amp; "." &amp; LEFT(BQ383,3))&gt;=--('Data Sheet'!$A$15)), (--(INT('Data Sheet'!$A$15) &amp; "." &amp; LEFT(BQ383,3))&lt;=--('Data Sheet'!$B$15))),
                --(INT('Data Sheet'!$A$15) &amp; "." &amp; LEFT(BQ383,3)),
                --(INT('Data Sheet'!$B$15) &amp; "." &amp; LEFT(BQ383,3))
            )
        ),
        "OK"
    )
)</f>
        <v>OK</v>
      </c>
      <c r="Q383" s="23" t="str">
        <f>IF(BS383&lt;&gt;"",
    IF(INT('Data Sheet'!$A$19)=INT('Data Sheet'!$B$15),
        --(INT('Data Sheet'!$A$15) &amp; "." &amp; BS383),
        IF(AND((--(INT('Data Sheet'!$A$15) &amp; "." &amp; BS383)&gt;=--('Data Sheet'!$A$15)), (--(INT('Data Sheet'!$A$15) &amp; "." &amp; BS383)&lt;=--('Data Sheet'!$B$15))),
            --(INT('Data Sheet'!$A$15) &amp; "." &amp; BS383),
            --(INT('Data Sheet'!$B$15) &amp; "." &amp; BS383)
        )
    ),
    IF(BQ383&lt;&gt;"",
        IF(INT('Data Sheet'!$A$15)=INT('Data Sheet'!$B$15),
            --(INT('Data Sheet'!$A$15) &amp; "." &amp; RIGHT(BQ383,3)),
            IF(AND((--(INT('Data Sheet'!$A$15) &amp; "." &amp; RIGHT(BQ383,3))&gt;=--('Data Sheet'!$A$15)), (--(INT('Data Sheet'!$A$15) &amp; "." &amp; RIGHT(BQ383,3))&lt;=--('Data Sheet'!$B$15))),
                --(INT('Data Sheet'!$A$15) &amp; "." &amp; RIGHT(BQ383,3)),
                --(INT('Data Sheet'!$B$15) &amp; "." &amp; RIGHT(BQ383,3))
            )
        ),
        "OK"
    )
)</f>
        <v>OK</v>
      </c>
      <c r="R383" s="19"/>
      <c r="S383" s="19"/>
      <c r="T383" s="19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1"/>
      <c r="AU383" s="21"/>
      <c r="AV383" s="21"/>
      <c r="AW383" s="22"/>
      <c r="AX383" s="99"/>
      <c r="AY383" s="20"/>
      <c r="AZ383" s="20"/>
      <c r="BA383" s="22"/>
      <c r="BB383">
        <v>375</v>
      </c>
      <c r="BC383" s="80"/>
      <c r="BD383" s="80"/>
      <c r="BE383" s="80"/>
      <c r="BF383" s="80"/>
      <c r="BG383" s="32" t="str">
        <f t="shared" si="59"/>
        <v/>
      </c>
      <c r="BH383" s="78">
        <f t="shared" si="57"/>
        <v>0</v>
      </c>
      <c r="BI383" s="2">
        <f t="shared" si="60"/>
        <v>0</v>
      </c>
      <c r="BJ383" s="2">
        <f t="shared" si="61"/>
        <v>0</v>
      </c>
      <c r="BK383" s="2">
        <f t="shared" si="58"/>
        <v>0</v>
      </c>
    </row>
    <row r="384" spans="2:63" ht="15" customHeight="1" x14ac:dyDescent="0.25">
      <c r="B384" s="14">
        <v>376</v>
      </c>
      <c r="C384" s="95" t="str">
        <f t="shared" si="62"/>
        <v/>
      </c>
      <c r="D384" s="15" t="str">
        <f t="shared" si="56"/>
        <v>OK</v>
      </c>
      <c r="E384" s="16" t="e">
        <f>VLOOKUP('Data Sheet'!$B$8,'Data Sheet'!$I$2:$J$9,2,FALSE)</f>
        <v>#N/A</v>
      </c>
      <c r="F384" s="16" t="str">
        <f t="shared" si="63"/>
        <v/>
      </c>
      <c r="G384" s="103">
        <f t="shared" si="64"/>
        <v>0</v>
      </c>
      <c r="H384" s="17" t="s">
        <v>26</v>
      </c>
      <c r="I384" s="17" t="s">
        <v>26</v>
      </c>
      <c r="J384" s="17" t="str">
        <f>IF('Data Sheet'!$B$9="NC-50","N/A","OK")</f>
        <v>OK</v>
      </c>
      <c r="K384" s="17" t="str">
        <f>IF('Data Sheet'!$B$9="NC-50","N/A","OK")</f>
        <v>OK</v>
      </c>
      <c r="L384" s="17" t="str">
        <f t="shared" si="65"/>
        <v>OK</v>
      </c>
      <c r="M384" s="17" t="str">
        <f t="shared" si="66"/>
        <v>OK</v>
      </c>
      <c r="N384" s="18" t="str">
        <f>IF(BO384&lt;&gt;"",
    IF(INT('Data Sheet'!$A$19)=INT('Data Sheet'!$B$19),
        --(INT('Data Sheet'!$A$19) &amp; "." &amp; BO384),
        IF(AND((--(INT('Data Sheet'!$A$19) &amp; "." &amp; BO384)&gt;=--('Data Sheet'!$A$19)), (--(INT('Data Sheet'!$A$19) &amp; "." &amp; BO384)&lt;=--('Data Sheet'!$B$19))),
            --(INT('Data Sheet'!$A$19) &amp; "." &amp; BO384),
            --(INT('Data Sheet'!$B$19) &amp; "." &amp; BO384)
        )
    ),
    IF(BN384&lt;&gt;"",
        IF(INT('Data Sheet'!$A$19)=INT('Data Sheet'!$B$19),
            --(INT('Data Sheet'!$A$19) &amp; "." &amp; LEFT(BN384,3)),
            IF(AND((--(INT('Data Sheet'!$A$19) &amp; "." &amp; LEFT(BN384,3))&gt;=--('Data Sheet'!$A$19)), (--(INT('Data Sheet'!$A$19) &amp; "." &amp; LEFT(BN384,3))&lt;=--('Data Sheet'!$B$19))),
                --(INT('Data Sheet'!$A$19) &amp; "." &amp; LEFT(BN384,3)),
                --(INT('Data Sheet'!$B$19) &amp; "." &amp; LEFT(BN384,3))
            )
        ),
        "OK"
    )
)</f>
        <v>OK</v>
      </c>
      <c r="O384" s="23" t="str">
        <f>IF(BP384&lt;&gt;"",
    IF(INT('Data Sheet'!$A$19)=INT('Data Sheet'!$B$19),
        --(INT('Data Sheet'!$A$19) &amp; "." &amp; BP384),
        IF(AND((--(INT('Data Sheet'!$A$19) &amp; "." &amp; BP384)&gt;=--('Data Sheet'!$A$19)), (--(INT('Data Sheet'!$A$19) &amp; "." &amp; BP384)&lt;=--('Data Sheet'!$B$19))),
            --(INT('Data Sheet'!$A$19) &amp; "." &amp; BP384),
            --(INT('Data Sheet'!$B$19) &amp; "." &amp; BP384)
        )
    ),
    IF(BN384&lt;&gt;"",
        IF(INT('Data Sheet'!$A$19)=INT('Data Sheet'!$B$19),
            --(INT('Data Sheet'!$A$19) &amp; "." &amp; RIGHT(BN384,3)),
            IF(AND((--(INT('Data Sheet'!$A$19) &amp; "." &amp; RIGHT(BN384,3))&gt;=--('Data Sheet'!$A$19)), (--(INT('Data Sheet'!$A$19) &amp; "." &amp; RIGHT(BN384,3))&lt;=--('Data Sheet'!$B$19))),
                --(INT('Data Sheet'!$A$19) &amp; "." &amp; RIGHT(BN384,3)),
                --(INT('Data Sheet'!$B$19) &amp; "." &amp; RIGHT(BN384,3))
            )
        ),
        "OK"
    )
)</f>
        <v>OK</v>
      </c>
      <c r="P384" s="23" t="str">
        <f>IF(BR384&lt;&gt;"",
    IF(INT('Data Sheet'!$A$19)=INT('Data Sheet'!$B$15),
        --(INT('Data Sheet'!$A$15) &amp; "." &amp; BR384),
        IF(AND((--(INT('Data Sheet'!$A$15) &amp; "." &amp; BR384)&gt;=--('Data Sheet'!$A$15)), (--(INT('Data Sheet'!$A$15) &amp; "." &amp; BR384)&lt;=--('Data Sheet'!$B$15))),
            --(INT('Data Sheet'!$A$15) &amp; "." &amp; BR384),
            --(INT('Data Sheet'!$B$15) &amp; "." &amp; BR384)
        )
    ),
    IF(BQ384&lt;&gt;"",
        IF(INT('Data Sheet'!$A$15)=INT('Data Sheet'!$B$15),
            --(INT('Data Sheet'!$A$15) &amp; "." &amp; LEFT(BQ384,3)),
            IF(AND((--(INT('Data Sheet'!$A$15) &amp; "." &amp; LEFT(BQ384,3))&gt;=--('Data Sheet'!$A$15)), (--(INT('Data Sheet'!$A$15) &amp; "." &amp; LEFT(BQ384,3))&lt;=--('Data Sheet'!$B$15))),
                --(INT('Data Sheet'!$A$15) &amp; "." &amp; LEFT(BQ384,3)),
                --(INT('Data Sheet'!$B$15) &amp; "." &amp; LEFT(BQ384,3))
            )
        ),
        "OK"
    )
)</f>
        <v>OK</v>
      </c>
      <c r="Q384" s="23" t="str">
        <f>IF(BS384&lt;&gt;"",
    IF(INT('Data Sheet'!$A$19)=INT('Data Sheet'!$B$15),
        --(INT('Data Sheet'!$A$15) &amp; "." &amp; BS384),
        IF(AND((--(INT('Data Sheet'!$A$15) &amp; "." &amp; BS384)&gt;=--('Data Sheet'!$A$15)), (--(INT('Data Sheet'!$A$15) &amp; "." &amp; BS384)&lt;=--('Data Sheet'!$B$15))),
            --(INT('Data Sheet'!$A$15) &amp; "." &amp; BS384),
            --(INT('Data Sheet'!$B$15) &amp; "." &amp; BS384)
        )
    ),
    IF(BQ384&lt;&gt;"",
        IF(INT('Data Sheet'!$A$15)=INT('Data Sheet'!$B$15),
            --(INT('Data Sheet'!$A$15) &amp; "." &amp; RIGHT(BQ384,3)),
            IF(AND((--(INT('Data Sheet'!$A$15) &amp; "." &amp; RIGHT(BQ384,3))&gt;=--('Data Sheet'!$A$15)), (--(INT('Data Sheet'!$A$15) &amp; "." &amp; RIGHT(BQ384,3))&lt;=--('Data Sheet'!$B$15))),
                --(INT('Data Sheet'!$A$15) &amp; "." &amp; RIGHT(BQ384,3)),
                --(INT('Data Sheet'!$B$15) &amp; "." &amp; RIGHT(BQ384,3))
            )
        ),
        "OK"
    )
)</f>
        <v>OK</v>
      </c>
      <c r="R384" s="19"/>
      <c r="S384" s="19"/>
      <c r="T384" s="19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1"/>
      <c r="AU384" s="21"/>
      <c r="AV384" s="21"/>
      <c r="AW384" s="22"/>
      <c r="AX384" s="99"/>
      <c r="AY384" s="20"/>
      <c r="AZ384" s="20"/>
      <c r="BA384" s="22"/>
      <c r="BB384">
        <v>376</v>
      </c>
      <c r="BC384" s="80"/>
      <c r="BD384" s="80"/>
      <c r="BE384" s="80"/>
      <c r="BF384" s="80"/>
      <c r="BG384" s="32" t="str">
        <f t="shared" si="59"/>
        <v/>
      </c>
      <c r="BH384" s="78">
        <f t="shared" si="57"/>
        <v>0</v>
      </c>
      <c r="BI384" s="2">
        <f t="shared" si="60"/>
        <v>0</v>
      </c>
      <c r="BJ384" s="2">
        <f t="shared" si="61"/>
        <v>0</v>
      </c>
      <c r="BK384" s="2">
        <f t="shared" si="58"/>
        <v>0</v>
      </c>
    </row>
    <row r="385" spans="2:63" ht="15" customHeight="1" x14ac:dyDescent="0.25">
      <c r="B385" s="14">
        <v>377</v>
      </c>
      <c r="C385" s="95" t="str">
        <f t="shared" si="62"/>
        <v/>
      </c>
      <c r="D385" s="15" t="str">
        <f t="shared" si="56"/>
        <v>OK</v>
      </c>
      <c r="E385" s="16" t="e">
        <f>VLOOKUP('Data Sheet'!$B$8,'Data Sheet'!$I$2:$J$9,2,FALSE)</f>
        <v>#N/A</v>
      </c>
      <c r="F385" s="16" t="str">
        <f t="shared" si="63"/>
        <v/>
      </c>
      <c r="G385" s="103">
        <f t="shared" si="64"/>
        <v>0</v>
      </c>
      <c r="H385" s="17" t="s">
        <v>26</v>
      </c>
      <c r="I385" s="17" t="s">
        <v>26</v>
      </c>
      <c r="J385" s="17" t="str">
        <f>IF('Data Sheet'!$B$9="NC-50","N/A","OK")</f>
        <v>OK</v>
      </c>
      <c r="K385" s="17" t="str">
        <f>IF('Data Sheet'!$B$9="NC-50","N/A","OK")</f>
        <v>OK</v>
      </c>
      <c r="L385" s="17" t="str">
        <f t="shared" si="65"/>
        <v>OK</v>
      </c>
      <c r="M385" s="17" t="str">
        <f t="shared" si="66"/>
        <v>OK</v>
      </c>
      <c r="N385" s="18" t="str">
        <f>IF(BO385&lt;&gt;"",
    IF(INT('Data Sheet'!$A$19)=INT('Data Sheet'!$B$19),
        --(INT('Data Sheet'!$A$19) &amp; "." &amp; BO385),
        IF(AND((--(INT('Data Sheet'!$A$19) &amp; "." &amp; BO385)&gt;=--('Data Sheet'!$A$19)), (--(INT('Data Sheet'!$A$19) &amp; "." &amp; BO385)&lt;=--('Data Sheet'!$B$19))),
            --(INT('Data Sheet'!$A$19) &amp; "." &amp; BO385),
            --(INT('Data Sheet'!$B$19) &amp; "." &amp; BO385)
        )
    ),
    IF(BN385&lt;&gt;"",
        IF(INT('Data Sheet'!$A$19)=INT('Data Sheet'!$B$19),
            --(INT('Data Sheet'!$A$19) &amp; "." &amp; LEFT(BN385,3)),
            IF(AND((--(INT('Data Sheet'!$A$19) &amp; "." &amp; LEFT(BN385,3))&gt;=--('Data Sheet'!$A$19)), (--(INT('Data Sheet'!$A$19) &amp; "." &amp; LEFT(BN385,3))&lt;=--('Data Sheet'!$B$19))),
                --(INT('Data Sheet'!$A$19) &amp; "." &amp; LEFT(BN385,3)),
                --(INT('Data Sheet'!$B$19) &amp; "." &amp; LEFT(BN385,3))
            )
        ),
        "OK"
    )
)</f>
        <v>OK</v>
      </c>
      <c r="O385" s="23" t="str">
        <f>IF(BP385&lt;&gt;"",
    IF(INT('Data Sheet'!$A$19)=INT('Data Sheet'!$B$19),
        --(INT('Data Sheet'!$A$19) &amp; "." &amp; BP385),
        IF(AND((--(INT('Data Sheet'!$A$19) &amp; "." &amp; BP385)&gt;=--('Data Sheet'!$A$19)), (--(INT('Data Sheet'!$A$19) &amp; "." &amp; BP385)&lt;=--('Data Sheet'!$B$19))),
            --(INT('Data Sheet'!$A$19) &amp; "." &amp; BP385),
            --(INT('Data Sheet'!$B$19) &amp; "." &amp; BP385)
        )
    ),
    IF(BN385&lt;&gt;"",
        IF(INT('Data Sheet'!$A$19)=INT('Data Sheet'!$B$19),
            --(INT('Data Sheet'!$A$19) &amp; "." &amp; RIGHT(BN385,3)),
            IF(AND((--(INT('Data Sheet'!$A$19) &amp; "." &amp; RIGHT(BN385,3))&gt;=--('Data Sheet'!$A$19)), (--(INT('Data Sheet'!$A$19) &amp; "." &amp; RIGHT(BN385,3))&lt;=--('Data Sheet'!$B$19))),
                --(INT('Data Sheet'!$A$19) &amp; "." &amp; RIGHT(BN385,3)),
                --(INT('Data Sheet'!$B$19) &amp; "." &amp; RIGHT(BN385,3))
            )
        ),
        "OK"
    )
)</f>
        <v>OK</v>
      </c>
      <c r="P385" s="23" t="str">
        <f>IF(BR385&lt;&gt;"",
    IF(INT('Data Sheet'!$A$19)=INT('Data Sheet'!$B$15),
        --(INT('Data Sheet'!$A$15) &amp; "." &amp; BR385),
        IF(AND((--(INT('Data Sheet'!$A$15) &amp; "." &amp; BR385)&gt;=--('Data Sheet'!$A$15)), (--(INT('Data Sheet'!$A$15) &amp; "." &amp; BR385)&lt;=--('Data Sheet'!$B$15))),
            --(INT('Data Sheet'!$A$15) &amp; "." &amp; BR385),
            --(INT('Data Sheet'!$B$15) &amp; "." &amp; BR385)
        )
    ),
    IF(BQ385&lt;&gt;"",
        IF(INT('Data Sheet'!$A$15)=INT('Data Sheet'!$B$15),
            --(INT('Data Sheet'!$A$15) &amp; "." &amp; LEFT(BQ385,3)),
            IF(AND((--(INT('Data Sheet'!$A$15) &amp; "." &amp; LEFT(BQ385,3))&gt;=--('Data Sheet'!$A$15)), (--(INT('Data Sheet'!$A$15) &amp; "." &amp; LEFT(BQ385,3))&lt;=--('Data Sheet'!$B$15))),
                --(INT('Data Sheet'!$A$15) &amp; "." &amp; LEFT(BQ385,3)),
                --(INT('Data Sheet'!$B$15) &amp; "." &amp; LEFT(BQ385,3))
            )
        ),
        "OK"
    )
)</f>
        <v>OK</v>
      </c>
      <c r="Q385" s="23" t="str">
        <f>IF(BS385&lt;&gt;"",
    IF(INT('Data Sheet'!$A$19)=INT('Data Sheet'!$B$15),
        --(INT('Data Sheet'!$A$15) &amp; "." &amp; BS385),
        IF(AND((--(INT('Data Sheet'!$A$15) &amp; "." &amp; BS385)&gt;=--('Data Sheet'!$A$15)), (--(INT('Data Sheet'!$A$15) &amp; "." &amp; BS385)&lt;=--('Data Sheet'!$B$15))),
            --(INT('Data Sheet'!$A$15) &amp; "." &amp; BS385),
            --(INT('Data Sheet'!$B$15) &amp; "." &amp; BS385)
        )
    ),
    IF(BQ385&lt;&gt;"",
        IF(INT('Data Sheet'!$A$15)=INT('Data Sheet'!$B$15),
            --(INT('Data Sheet'!$A$15) &amp; "." &amp; RIGHT(BQ385,3)),
            IF(AND((--(INT('Data Sheet'!$A$15) &amp; "." &amp; RIGHT(BQ385,3))&gt;=--('Data Sheet'!$A$15)), (--(INT('Data Sheet'!$A$15) &amp; "." &amp; RIGHT(BQ385,3))&lt;=--('Data Sheet'!$B$15))),
                --(INT('Data Sheet'!$A$15) &amp; "." &amp; RIGHT(BQ385,3)),
                --(INT('Data Sheet'!$B$15) &amp; "." &amp; RIGHT(BQ385,3))
            )
        ),
        "OK"
    )
)</f>
        <v>OK</v>
      </c>
      <c r="R385" s="19"/>
      <c r="S385" s="19"/>
      <c r="T385" s="19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1"/>
      <c r="AU385" s="21"/>
      <c r="AV385" s="21"/>
      <c r="AW385" s="22"/>
      <c r="AX385" s="99"/>
      <c r="AY385" s="20"/>
      <c r="AZ385" s="20"/>
      <c r="BA385" s="22"/>
      <c r="BB385">
        <v>377</v>
      </c>
      <c r="BC385" s="80"/>
      <c r="BD385" s="80"/>
      <c r="BE385" s="80"/>
      <c r="BF385" s="80"/>
      <c r="BG385" s="32" t="str">
        <f t="shared" si="59"/>
        <v/>
      </c>
      <c r="BH385" s="78">
        <f t="shared" si="57"/>
        <v>0</v>
      </c>
      <c r="BI385" s="2">
        <f t="shared" si="60"/>
        <v>0</v>
      </c>
      <c r="BJ385" s="2">
        <f t="shared" si="61"/>
        <v>0</v>
      </c>
      <c r="BK385" s="2">
        <f t="shared" si="58"/>
        <v>0</v>
      </c>
    </row>
    <row r="386" spans="2:63" ht="15" customHeight="1" x14ac:dyDescent="0.25">
      <c r="B386" s="14">
        <v>378</v>
      </c>
      <c r="C386" s="95" t="str">
        <f t="shared" si="62"/>
        <v/>
      </c>
      <c r="D386" s="15" t="str">
        <f t="shared" si="56"/>
        <v>OK</v>
      </c>
      <c r="E386" s="16" t="e">
        <f>VLOOKUP('Data Sheet'!$B$8,'Data Sheet'!$I$2:$J$9,2,FALSE)</f>
        <v>#N/A</v>
      </c>
      <c r="F386" s="16" t="str">
        <f t="shared" si="63"/>
        <v/>
      </c>
      <c r="G386" s="103">
        <f t="shared" si="64"/>
        <v>0</v>
      </c>
      <c r="H386" s="17" t="s">
        <v>26</v>
      </c>
      <c r="I386" s="17" t="s">
        <v>26</v>
      </c>
      <c r="J386" s="17" t="str">
        <f>IF('Data Sheet'!$B$9="NC-50","N/A","OK")</f>
        <v>OK</v>
      </c>
      <c r="K386" s="17" t="str">
        <f>IF('Data Sheet'!$B$9="NC-50","N/A","OK")</f>
        <v>OK</v>
      </c>
      <c r="L386" s="17" t="str">
        <f t="shared" si="65"/>
        <v>OK</v>
      </c>
      <c r="M386" s="17" t="str">
        <f t="shared" si="66"/>
        <v>OK</v>
      </c>
      <c r="N386" s="18" t="str">
        <f>IF(BO386&lt;&gt;"",
    IF(INT('Data Sheet'!$A$19)=INT('Data Sheet'!$B$19),
        --(INT('Data Sheet'!$A$19) &amp; "." &amp; BO386),
        IF(AND((--(INT('Data Sheet'!$A$19) &amp; "." &amp; BO386)&gt;=--('Data Sheet'!$A$19)), (--(INT('Data Sheet'!$A$19) &amp; "." &amp; BO386)&lt;=--('Data Sheet'!$B$19))),
            --(INT('Data Sheet'!$A$19) &amp; "." &amp; BO386),
            --(INT('Data Sheet'!$B$19) &amp; "." &amp; BO386)
        )
    ),
    IF(BN386&lt;&gt;"",
        IF(INT('Data Sheet'!$A$19)=INT('Data Sheet'!$B$19),
            --(INT('Data Sheet'!$A$19) &amp; "." &amp; LEFT(BN386,3)),
            IF(AND((--(INT('Data Sheet'!$A$19) &amp; "." &amp; LEFT(BN386,3))&gt;=--('Data Sheet'!$A$19)), (--(INT('Data Sheet'!$A$19) &amp; "." &amp; LEFT(BN386,3))&lt;=--('Data Sheet'!$B$19))),
                --(INT('Data Sheet'!$A$19) &amp; "." &amp; LEFT(BN386,3)),
                --(INT('Data Sheet'!$B$19) &amp; "." &amp; LEFT(BN386,3))
            )
        ),
        "OK"
    )
)</f>
        <v>OK</v>
      </c>
      <c r="O386" s="23" t="str">
        <f>IF(BP386&lt;&gt;"",
    IF(INT('Data Sheet'!$A$19)=INT('Data Sheet'!$B$19),
        --(INT('Data Sheet'!$A$19) &amp; "." &amp; BP386),
        IF(AND((--(INT('Data Sheet'!$A$19) &amp; "." &amp; BP386)&gt;=--('Data Sheet'!$A$19)), (--(INT('Data Sheet'!$A$19) &amp; "." &amp; BP386)&lt;=--('Data Sheet'!$B$19))),
            --(INT('Data Sheet'!$A$19) &amp; "." &amp; BP386),
            --(INT('Data Sheet'!$B$19) &amp; "." &amp; BP386)
        )
    ),
    IF(BN386&lt;&gt;"",
        IF(INT('Data Sheet'!$A$19)=INT('Data Sheet'!$B$19),
            --(INT('Data Sheet'!$A$19) &amp; "." &amp; RIGHT(BN386,3)),
            IF(AND((--(INT('Data Sheet'!$A$19) &amp; "." &amp; RIGHT(BN386,3))&gt;=--('Data Sheet'!$A$19)), (--(INT('Data Sheet'!$A$19) &amp; "." &amp; RIGHT(BN386,3))&lt;=--('Data Sheet'!$B$19))),
                --(INT('Data Sheet'!$A$19) &amp; "." &amp; RIGHT(BN386,3)),
                --(INT('Data Sheet'!$B$19) &amp; "." &amp; RIGHT(BN386,3))
            )
        ),
        "OK"
    )
)</f>
        <v>OK</v>
      </c>
      <c r="P386" s="23" t="str">
        <f>IF(BR386&lt;&gt;"",
    IF(INT('Data Sheet'!$A$19)=INT('Data Sheet'!$B$15),
        --(INT('Data Sheet'!$A$15) &amp; "." &amp; BR386),
        IF(AND((--(INT('Data Sheet'!$A$15) &amp; "." &amp; BR386)&gt;=--('Data Sheet'!$A$15)), (--(INT('Data Sheet'!$A$15) &amp; "." &amp; BR386)&lt;=--('Data Sheet'!$B$15))),
            --(INT('Data Sheet'!$A$15) &amp; "." &amp; BR386),
            --(INT('Data Sheet'!$B$15) &amp; "." &amp; BR386)
        )
    ),
    IF(BQ386&lt;&gt;"",
        IF(INT('Data Sheet'!$A$15)=INT('Data Sheet'!$B$15),
            --(INT('Data Sheet'!$A$15) &amp; "." &amp; LEFT(BQ386,3)),
            IF(AND((--(INT('Data Sheet'!$A$15) &amp; "." &amp; LEFT(BQ386,3))&gt;=--('Data Sheet'!$A$15)), (--(INT('Data Sheet'!$A$15) &amp; "." &amp; LEFT(BQ386,3))&lt;=--('Data Sheet'!$B$15))),
                --(INT('Data Sheet'!$A$15) &amp; "." &amp; LEFT(BQ386,3)),
                --(INT('Data Sheet'!$B$15) &amp; "." &amp; LEFT(BQ386,3))
            )
        ),
        "OK"
    )
)</f>
        <v>OK</v>
      </c>
      <c r="Q386" s="23" t="str">
        <f>IF(BS386&lt;&gt;"",
    IF(INT('Data Sheet'!$A$19)=INT('Data Sheet'!$B$15),
        --(INT('Data Sheet'!$A$15) &amp; "." &amp; BS386),
        IF(AND((--(INT('Data Sheet'!$A$15) &amp; "." &amp; BS386)&gt;=--('Data Sheet'!$A$15)), (--(INT('Data Sheet'!$A$15) &amp; "." &amp; BS386)&lt;=--('Data Sheet'!$B$15))),
            --(INT('Data Sheet'!$A$15) &amp; "." &amp; BS386),
            --(INT('Data Sheet'!$B$15) &amp; "." &amp; BS386)
        )
    ),
    IF(BQ386&lt;&gt;"",
        IF(INT('Data Sheet'!$A$15)=INT('Data Sheet'!$B$15),
            --(INT('Data Sheet'!$A$15) &amp; "." &amp; RIGHT(BQ386,3)),
            IF(AND((--(INT('Data Sheet'!$A$15) &amp; "." &amp; RIGHT(BQ386,3))&gt;=--('Data Sheet'!$A$15)), (--(INT('Data Sheet'!$A$15) &amp; "." &amp; RIGHT(BQ386,3))&lt;=--('Data Sheet'!$B$15))),
                --(INT('Data Sheet'!$A$15) &amp; "." &amp; RIGHT(BQ386,3)),
                --(INT('Data Sheet'!$B$15) &amp; "." &amp; RIGHT(BQ386,3))
            )
        ),
        "OK"
    )
)</f>
        <v>OK</v>
      </c>
      <c r="R386" s="19"/>
      <c r="S386" s="19"/>
      <c r="T386" s="19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1"/>
      <c r="AU386" s="21"/>
      <c r="AV386" s="21"/>
      <c r="AW386" s="22"/>
      <c r="AX386" s="99"/>
      <c r="AY386" s="20"/>
      <c r="AZ386" s="20"/>
      <c r="BA386" s="22"/>
      <c r="BB386">
        <v>378</v>
      </c>
      <c r="BC386" s="80"/>
      <c r="BD386" s="80"/>
      <c r="BE386" s="80"/>
      <c r="BF386" s="80"/>
      <c r="BG386" s="32" t="str">
        <f t="shared" si="59"/>
        <v/>
      </c>
      <c r="BH386" s="78">
        <f t="shared" si="57"/>
        <v>0</v>
      </c>
      <c r="BI386" s="2">
        <f t="shared" si="60"/>
        <v>0</v>
      </c>
      <c r="BJ386" s="2">
        <f t="shared" si="61"/>
        <v>0</v>
      </c>
      <c r="BK386" s="2">
        <f t="shared" si="58"/>
        <v>0</v>
      </c>
    </row>
    <row r="387" spans="2:63" ht="15" customHeight="1" x14ac:dyDescent="0.25">
      <c r="B387" s="14">
        <v>379</v>
      </c>
      <c r="C387" s="95" t="str">
        <f t="shared" si="62"/>
        <v/>
      </c>
      <c r="D387" s="15" t="str">
        <f t="shared" si="56"/>
        <v>OK</v>
      </c>
      <c r="E387" s="16" t="e">
        <f>VLOOKUP('Data Sheet'!$B$8,'Data Sheet'!$I$2:$J$9,2,FALSE)</f>
        <v>#N/A</v>
      </c>
      <c r="F387" s="16" t="str">
        <f t="shared" si="63"/>
        <v/>
      </c>
      <c r="G387" s="103">
        <f t="shared" si="64"/>
        <v>0</v>
      </c>
      <c r="H387" s="17" t="s">
        <v>26</v>
      </c>
      <c r="I387" s="17" t="s">
        <v>26</v>
      </c>
      <c r="J387" s="17" t="str">
        <f>IF('Data Sheet'!$B$9="NC-50","N/A","OK")</f>
        <v>OK</v>
      </c>
      <c r="K387" s="17" t="str">
        <f>IF('Data Sheet'!$B$9="NC-50","N/A","OK")</f>
        <v>OK</v>
      </c>
      <c r="L387" s="17" t="str">
        <f t="shared" si="65"/>
        <v>OK</v>
      </c>
      <c r="M387" s="17" t="str">
        <f t="shared" si="66"/>
        <v>OK</v>
      </c>
      <c r="N387" s="18" t="str">
        <f>IF(BO387&lt;&gt;"",
    IF(INT('Data Sheet'!$A$19)=INT('Data Sheet'!$B$19),
        --(INT('Data Sheet'!$A$19) &amp; "." &amp; BO387),
        IF(AND((--(INT('Data Sheet'!$A$19) &amp; "." &amp; BO387)&gt;=--('Data Sheet'!$A$19)), (--(INT('Data Sheet'!$A$19) &amp; "." &amp; BO387)&lt;=--('Data Sheet'!$B$19))),
            --(INT('Data Sheet'!$A$19) &amp; "." &amp; BO387),
            --(INT('Data Sheet'!$B$19) &amp; "." &amp; BO387)
        )
    ),
    IF(BN387&lt;&gt;"",
        IF(INT('Data Sheet'!$A$19)=INT('Data Sheet'!$B$19),
            --(INT('Data Sheet'!$A$19) &amp; "." &amp; LEFT(BN387,3)),
            IF(AND((--(INT('Data Sheet'!$A$19) &amp; "." &amp; LEFT(BN387,3))&gt;=--('Data Sheet'!$A$19)), (--(INT('Data Sheet'!$A$19) &amp; "." &amp; LEFT(BN387,3))&lt;=--('Data Sheet'!$B$19))),
                --(INT('Data Sheet'!$A$19) &amp; "." &amp; LEFT(BN387,3)),
                --(INT('Data Sheet'!$B$19) &amp; "." &amp; LEFT(BN387,3))
            )
        ),
        "OK"
    )
)</f>
        <v>OK</v>
      </c>
      <c r="O387" s="23" t="str">
        <f>IF(BP387&lt;&gt;"",
    IF(INT('Data Sheet'!$A$19)=INT('Data Sheet'!$B$19),
        --(INT('Data Sheet'!$A$19) &amp; "." &amp; BP387),
        IF(AND((--(INT('Data Sheet'!$A$19) &amp; "." &amp; BP387)&gt;=--('Data Sheet'!$A$19)), (--(INT('Data Sheet'!$A$19) &amp; "." &amp; BP387)&lt;=--('Data Sheet'!$B$19))),
            --(INT('Data Sheet'!$A$19) &amp; "." &amp; BP387),
            --(INT('Data Sheet'!$B$19) &amp; "." &amp; BP387)
        )
    ),
    IF(BN387&lt;&gt;"",
        IF(INT('Data Sheet'!$A$19)=INT('Data Sheet'!$B$19),
            --(INT('Data Sheet'!$A$19) &amp; "." &amp; RIGHT(BN387,3)),
            IF(AND((--(INT('Data Sheet'!$A$19) &amp; "." &amp; RIGHT(BN387,3))&gt;=--('Data Sheet'!$A$19)), (--(INT('Data Sheet'!$A$19) &amp; "." &amp; RIGHT(BN387,3))&lt;=--('Data Sheet'!$B$19))),
                --(INT('Data Sheet'!$A$19) &amp; "." &amp; RIGHT(BN387,3)),
                --(INT('Data Sheet'!$B$19) &amp; "." &amp; RIGHT(BN387,3))
            )
        ),
        "OK"
    )
)</f>
        <v>OK</v>
      </c>
      <c r="P387" s="23" t="str">
        <f>IF(BR387&lt;&gt;"",
    IF(INT('Data Sheet'!$A$19)=INT('Data Sheet'!$B$15),
        --(INT('Data Sheet'!$A$15) &amp; "." &amp; BR387),
        IF(AND((--(INT('Data Sheet'!$A$15) &amp; "." &amp; BR387)&gt;=--('Data Sheet'!$A$15)), (--(INT('Data Sheet'!$A$15) &amp; "." &amp; BR387)&lt;=--('Data Sheet'!$B$15))),
            --(INT('Data Sheet'!$A$15) &amp; "." &amp; BR387),
            --(INT('Data Sheet'!$B$15) &amp; "." &amp; BR387)
        )
    ),
    IF(BQ387&lt;&gt;"",
        IF(INT('Data Sheet'!$A$15)=INT('Data Sheet'!$B$15),
            --(INT('Data Sheet'!$A$15) &amp; "." &amp; LEFT(BQ387,3)),
            IF(AND((--(INT('Data Sheet'!$A$15) &amp; "." &amp; LEFT(BQ387,3))&gt;=--('Data Sheet'!$A$15)), (--(INT('Data Sheet'!$A$15) &amp; "." &amp; LEFT(BQ387,3))&lt;=--('Data Sheet'!$B$15))),
                --(INT('Data Sheet'!$A$15) &amp; "." &amp; LEFT(BQ387,3)),
                --(INT('Data Sheet'!$B$15) &amp; "." &amp; LEFT(BQ387,3))
            )
        ),
        "OK"
    )
)</f>
        <v>OK</v>
      </c>
      <c r="Q387" s="23" t="str">
        <f>IF(BS387&lt;&gt;"",
    IF(INT('Data Sheet'!$A$19)=INT('Data Sheet'!$B$15),
        --(INT('Data Sheet'!$A$15) &amp; "." &amp; BS387),
        IF(AND((--(INT('Data Sheet'!$A$15) &amp; "." &amp; BS387)&gt;=--('Data Sheet'!$A$15)), (--(INT('Data Sheet'!$A$15) &amp; "." &amp; BS387)&lt;=--('Data Sheet'!$B$15))),
            --(INT('Data Sheet'!$A$15) &amp; "." &amp; BS387),
            --(INT('Data Sheet'!$B$15) &amp; "." &amp; BS387)
        )
    ),
    IF(BQ387&lt;&gt;"",
        IF(INT('Data Sheet'!$A$15)=INT('Data Sheet'!$B$15),
            --(INT('Data Sheet'!$A$15) &amp; "." &amp; RIGHT(BQ387,3)),
            IF(AND((--(INT('Data Sheet'!$A$15) &amp; "." &amp; RIGHT(BQ387,3))&gt;=--('Data Sheet'!$A$15)), (--(INT('Data Sheet'!$A$15) &amp; "." &amp; RIGHT(BQ387,3))&lt;=--('Data Sheet'!$B$15))),
                --(INT('Data Sheet'!$A$15) &amp; "." &amp; RIGHT(BQ387,3)),
                --(INT('Data Sheet'!$B$15) &amp; "." &amp; RIGHT(BQ387,3))
            )
        ),
        "OK"
    )
)</f>
        <v>OK</v>
      </c>
      <c r="R387" s="19"/>
      <c r="S387" s="19"/>
      <c r="T387" s="19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1"/>
      <c r="AU387" s="21"/>
      <c r="AV387" s="21"/>
      <c r="AW387" s="22"/>
      <c r="AX387" s="99"/>
      <c r="AY387" s="20"/>
      <c r="AZ387" s="20"/>
      <c r="BA387" s="22"/>
      <c r="BB387">
        <v>379</v>
      </c>
      <c r="BC387" s="80"/>
      <c r="BD387" s="80"/>
      <c r="BE387" s="80"/>
      <c r="BF387" s="80"/>
      <c r="BG387" s="32" t="str">
        <f t="shared" si="59"/>
        <v/>
      </c>
      <c r="BH387" s="78">
        <f t="shared" si="57"/>
        <v>0</v>
      </c>
      <c r="BI387" s="2">
        <f t="shared" si="60"/>
        <v>0</v>
      </c>
      <c r="BJ387" s="2">
        <f t="shared" si="61"/>
        <v>0</v>
      </c>
      <c r="BK387" s="2">
        <f t="shared" si="58"/>
        <v>0</v>
      </c>
    </row>
    <row r="388" spans="2:63" ht="15" customHeight="1" x14ac:dyDescent="0.25">
      <c r="B388" s="14">
        <v>380</v>
      </c>
      <c r="C388" s="95" t="str">
        <f t="shared" si="62"/>
        <v/>
      </c>
      <c r="D388" s="15" t="str">
        <f t="shared" si="56"/>
        <v>OK</v>
      </c>
      <c r="E388" s="16" t="e">
        <f>VLOOKUP('Data Sheet'!$B$8,'Data Sheet'!$I$2:$J$9,2,FALSE)</f>
        <v>#N/A</v>
      </c>
      <c r="F388" s="16" t="str">
        <f t="shared" si="63"/>
        <v/>
      </c>
      <c r="G388" s="103">
        <f t="shared" si="64"/>
        <v>0</v>
      </c>
      <c r="H388" s="17" t="s">
        <v>26</v>
      </c>
      <c r="I388" s="17" t="s">
        <v>26</v>
      </c>
      <c r="J388" s="17" t="str">
        <f>IF('Data Sheet'!$B$9="NC-50","N/A","OK")</f>
        <v>OK</v>
      </c>
      <c r="K388" s="17" t="str">
        <f>IF('Data Sheet'!$B$9="NC-50","N/A","OK")</f>
        <v>OK</v>
      </c>
      <c r="L388" s="17" t="str">
        <f t="shared" si="65"/>
        <v>OK</v>
      </c>
      <c r="M388" s="17" t="str">
        <f t="shared" si="66"/>
        <v>OK</v>
      </c>
      <c r="N388" s="18" t="str">
        <f>IF(BO388&lt;&gt;"",
    IF(INT('Data Sheet'!$A$19)=INT('Data Sheet'!$B$19),
        --(INT('Data Sheet'!$A$19) &amp; "." &amp; BO388),
        IF(AND((--(INT('Data Sheet'!$A$19) &amp; "." &amp; BO388)&gt;=--('Data Sheet'!$A$19)), (--(INT('Data Sheet'!$A$19) &amp; "." &amp; BO388)&lt;=--('Data Sheet'!$B$19))),
            --(INT('Data Sheet'!$A$19) &amp; "." &amp; BO388),
            --(INT('Data Sheet'!$B$19) &amp; "." &amp; BO388)
        )
    ),
    IF(BN388&lt;&gt;"",
        IF(INT('Data Sheet'!$A$19)=INT('Data Sheet'!$B$19),
            --(INT('Data Sheet'!$A$19) &amp; "." &amp; LEFT(BN388,3)),
            IF(AND((--(INT('Data Sheet'!$A$19) &amp; "." &amp; LEFT(BN388,3))&gt;=--('Data Sheet'!$A$19)), (--(INT('Data Sheet'!$A$19) &amp; "." &amp; LEFT(BN388,3))&lt;=--('Data Sheet'!$B$19))),
                --(INT('Data Sheet'!$A$19) &amp; "." &amp; LEFT(BN388,3)),
                --(INT('Data Sheet'!$B$19) &amp; "." &amp; LEFT(BN388,3))
            )
        ),
        "OK"
    )
)</f>
        <v>OK</v>
      </c>
      <c r="O388" s="23" t="str">
        <f>IF(BP388&lt;&gt;"",
    IF(INT('Data Sheet'!$A$19)=INT('Data Sheet'!$B$19),
        --(INT('Data Sheet'!$A$19) &amp; "." &amp; BP388),
        IF(AND((--(INT('Data Sheet'!$A$19) &amp; "." &amp; BP388)&gt;=--('Data Sheet'!$A$19)), (--(INT('Data Sheet'!$A$19) &amp; "." &amp; BP388)&lt;=--('Data Sheet'!$B$19))),
            --(INT('Data Sheet'!$A$19) &amp; "." &amp; BP388),
            --(INT('Data Sheet'!$B$19) &amp; "." &amp; BP388)
        )
    ),
    IF(BN388&lt;&gt;"",
        IF(INT('Data Sheet'!$A$19)=INT('Data Sheet'!$B$19),
            --(INT('Data Sheet'!$A$19) &amp; "." &amp; RIGHT(BN388,3)),
            IF(AND((--(INT('Data Sheet'!$A$19) &amp; "." &amp; RIGHT(BN388,3))&gt;=--('Data Sheet'!$A$19)), (--(INT('Data Sheet'!$A$19) &amp; "." &amp; RIGHT(BN388,3))&lt;=--('Data Sheet'!$B$19))),
                --(INT('Data Sheet'!$A$19) &amp; "." &amp; RIGHT(BN388,3)),
                --(INT('Data Sheet'!$B$19) &amp; "." &amp; RIGHT(BN388,3))
            )
        ),
        "OK"
    )
)</f>
        <v>OK</v>
      </c>
      <c r="P388" s="23" t="str">
        <f>IF(BR388&lt;&gt;"",
    IF(INT('Data Sheet'!$A$19)=INT('Data Sheet'!$B$15),
        --(INT('Data Sheet'!$A$15) &amp; "." &amp; BR388),
        IF(AND((--(INT('Data Sheet'!$A$15) &amp; "." &amp; BR388)&gt;=--('Data Sheet'!$A$15)), (--(INT('Data Sheet'!$A$15) &amp; "." &amp; BR388)&lt;=--('Data Sheet'!$B$15))),
            --(INT('Data Sheet'!$A$15) &amp; "." &amp; BR388),
            --(INT('Data Sheet'!$B$15) &amp; "." &amp; BR388)
        )
    ),
    IF(BQ388&lt;&gt;"",
        IF(INT('Data Sheet'!$A$15)=INT('Data Sheet'!$B$15),
            --(INT('Data Sheet'!$A$15) &amp; "." &amp; LEFT(BQ388,3)),
            IF(AND((--(INT('Data Sheet'!$A$15) &amp; "." &amp; LEFT(BQ388,3))&gt;=--('Data Sheet'!$A$15)), (--(INT('Data Sheet'!$A$15) &amp; "." &amp; LEFT(BQ388,3))&lt;=--('Data Sheet'!$B$15))),
                --(INT('Data Sheet'!$A$15) &amp; "." &amp; LEFT(BQ388,3)),
                --(INT('Data Sheet'!$B$15) &amp; "." &amp; LEFT(BQ388,3))
            )
        ),
        "OK"
    )
)</f>
        <v>OK</v>
      </c>
      <c r="Q388" s="23" t="str">
        <f>IF(BS388&lt;&gt;"",
    IF(INT('Data Sheet'!$A$19)=INT('Data Sheet'!$B$15),
        --(INT('Data Sheet'!$A$15) &amp; "." &amp; BS388),
        IF(AND((--(INT('Data Sheet'!$A$15) &amp; "." &amp; BS388)&gt;=--('Data Sheet'!$A$15)), (--(INT('Data Sheet'!$A$15) &amp; "." &amp; BS388)&lt;=--('Data Sheet'!$B$15))),
            --(INT('Data Sheet'!$A$15) &amp; "." &amp; BS388),
            --(INT('Data Sheet'!$B$15) &amp; "." &amp; BS388)
        )
    ),
    IF(BQ388&lt;&gt;"",
        IF(INT('Data Sheet'!$A$15)=INT('Data Sheet'!$B$15),
            --(INT('Data Sheet'!$A$15) &amp; "." &amp; RIGHT(BQ388,3)),
            IF(AND((--(INT('Data Sheet'!$A$15) &amp; "." &amp; RIGHT(BQ388,3))&gt;=--('Data Sheet'!$A$15)), (--(INT('Data Sheet'!$A$15) &amp; "." &amp; RIGHT(BQ388,3))&lt;=--('Data Sheet'!$B$15))),
                --(INT('Data Sheet'!$A$15) &amp; "." &amp; RIGHT(BQ388,3)),
                --(INT('Data Sheet'!$B$15) &amp; "." &amp; RIGHT(BQ388,3))
            )
        ),
        "OK"
    )
)</f>
        <v>OK</v>
      </c>
      <c r="R388" s="19"/>
      <c r="S388" s="19"/>
      <c r="T388" s="19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1"/>
      <c r="AU388" s="21"/>
      <c r="AV388" s="21"/>
      <c r="AW388" s="22"/>
      <c r="AX388" s="99"/>
      <c r="AY388" s="20"/>
      <c r="AZ388" s="20"/>
      <c r="BA388" s="22"/>
      <c r="BB388">
        <v>380</v>
      </c>
      <c r="BC388" s="80"/>
      <c r="BD388" s="80"/>
      <c r="BE388" s="80"/>
      <c r="BF388" s="80"/>
      <c r="BG388" s="32" t="str">
        <f t="shared" si="59"/>
        <v/>
      </c>
      <c r="BH388" s="78">
        <f t="shared" si="57"/>
        <v>0</v>
      </c>
      <c r="BI388" s="2">
        <f t="shared" si="60"/>
        <v>0</v>
      </c>
      <c r="BJ388" s="2">
        <f t="shared" si="61"/>
        <v>0</v>
      </c>
      <c r="BK388" s="2">
        <f t="shared" si="58"/>
        <v>0</v>
      </c>
    </row>
    <row r="389" spans="2:63" ht="15" customHeight="1" x14ac:dyDescent="0.25">
      <c r="B389" s="14">
        <v>381</v>
      </c>
      <c r="C389" s="95" t="str">
        <f t="shared" si="62"/>
        <v/>
      </c>
      <c r="D389" s="15" t="str">
        <f t="shared" si="56"/>
        <v>OK</v>
      </c>
      <c r="E389" s="16" t="e">
        <f>VLOOKUP('Data Sheet'!$B$8,'Data Sheet'!$I$2:$J$9,2,FALSE)</f>
        <v>#N/A</v>
      </c>
      <c r="F389" s="16" t="str">
        <f t="shared" si="63"/>
        <v/>
      </c>
      <c r="G389" s="103">
        <f t="shared" si="64"/>
        <v>0</v>
      </c>
      <c r="H389" s="17" t="s">
        <v>26</v>
      </c>
      <c r="I389" s="17" t="s">
        <v>26</v>
      </c>
      <c r="J389" s="17" t="str">
        <f>IF('Data Sheet'!$B$9="NC-50","N/A","OK")</f>
        <v>OK</v>
      </c>
      <c r="K389" s="17" t="str">
        <f>IF('Data Sheet'!$B$9="NC-50","N/A","OK")</f>
        <v>OK</v>
      </c>
      <c r="L389" s="17" t="str">
        <f t="shared" si="65"/>
        <v>OK</v>
      </c>
      <c r="M389" s="17" t="str">
        <f t="shared" si="66"/>
        <v>OK</v>
      </c>
      <c r="N389" s="18" t="str">
        <f>IF(BO389&lt;&gt;"",
    IF(INT('Data Sheet'!$A$19)=INT('Data Sheet'!$B$19),
        --(INT('Data Sheet'!$A$19) &amp; "." &amp; BO389),
        IF(AND((--(INT('Data Sheet'!$A$19) &amp; "." &amp; BO389)&gt;=--('Data Sheet'!$A$19)), (--(INT('Data Sheet'!$A$19) &amp; "." &amp; BO389)&lt;=--('Data Sheet'!$B$19))),
            --(INT('Data Sheet'!$A$19) &amp; "." &amp; BO389),
            --(INT('Data Sheet'!$B$19) &amp; "." &amp; BO389)
        )
    ),
    IF(BN389&lt;&gt;"",
        IF(INT('Data Sheet'!$A$19)=INT('Data Sheet'!$B$19),
            --(INT('Data Sheet'!$A$19) &amp; "." &amp; LEFT(BN389,3)),
            IF(AND((--(INT('Data Sheet'!$A$19) &amp; "." &amp; LEFT(BN389,3))&gt;=--('Data Sheet'!$A$19)), (--(INT('Data Sheet'!$A$19) &amp; "." &amp; LEFT(BN389,3))&lt;=--('Data Sheet'!$B$19))),
                --(INT('Data Sheet'!$A$19) &amp; "." &amp; LEFT(BN389,3)),
                --(INT('Data Sheet'!$B$19) &amp; "." &amp; LEFT(BN389,3))
            )
        ),
        "OK"
    )
)</f>
        <v>OK</v>
      </c>
      <c r="O389" s="23" t="str">
        <f>IF(BP389&lt;&gt;"",
    IF(INT('Data Sheet'!$A$19)=INT('Data Sheet'!$B$19),
        --(INT('Data Sheet'!$A$19) &amp; "." &amp; BP389),
        IF(AND((--(INT('Data Sheet'!$A$19) &amp; "." &amp; BP389)&gt;=--('Data Sheet'!$A$19)), (--(INT('Data Sheet'!$A$19) &amp; "." &amp; BP389)&lt;=--('Data Sheet'!$B$19))),
            --(INT('Data Sheet'!$A$19) &amp; "." &amp; BP389),
            --(INT('Data Sheet'!$B$19) &amp; "." &amp; BP389)
        )
    ),
    IF(BN389&lt;&gt;"",
        IF(INT('Data Sheet'!$A$19)=INT('Data Sheet'!$B$19),
            --(INT('Data Sheet'!$A$19) &amp; "." &amp; RIGHT(BN389,3)),
            IF(AND((--(INT('Data Sheet'!$A$19) &amp; "." &amp; RIGHT(BN389,3))&gt;=--('Data Sheet'!$A$19)), (--(INT('Data Sheet'!$A$19) &amp; "." &amp; RIGHT(BN389,3))&lt;=--('Data Sheet'!$B$19))),
                --(INT('Data Sheet'!$A$19) &amp; "." &amp; RIGHT(BN389,3)),
                --(INT('Data Sheet'!$B$19) &amp; "." &amp; RIGHT(BN389,3))
            )
        ),
        "OK"
    )
)</f>
        <v>OK</v>
      </c>
      <c r="P389" s="23" t="str">
        <f>IF(BR389&lt;&gt;"",
    IF(INT('Data Sheet'!$A$19)=INT('Data Sheet'!$B$15),
        --(INT('Data Sheet'!$A$15) &amp; "." &amp; BR389),
        IF(AND((--(INT('Data Sheet'!$A$15) &amp; "." &amp; BR389)&gt;=--('Data Sheet'!$A$15)), (--(INT('Data Sheet'!$A$15) &amp; "." &amp; BR389)&lt;=--('Data Sheet'!$B$15))),
            --(INT('Data Sheet'!$A$15) &amp; "." &amp; BR389),
            --(INT('Data Sheet'!$B$15) &amp; "." &amp; BR389)
        )
    ),
    IF(BQ389&lt;&gt;"",
        IF(INT('Data Sheet'!$A$15)=INT('Data Sheet'!$B$15),
            --(INT('Data Sheet'!$A$15) &amp; "." &amp; LEFT(BQ389,3)),
            IF(AND((--(INT('Data Sheet'!$A$15) &amp; "." &amp; LEFT(BQ389,3))&gt;=--('Data Sheet'!$A$15)), (--(INT('Data Sheet'!$A$15) &amp; "." &amp; LEFT(BQ389,3))&lt;=--('Data Sheet'!$B$15))),
                --(INT('Data Sheet'!$A$15) &amp; "." &amp; LEFT(BQ389,3)),
                --(INT('Data Sheet'!$B$15) &amp; "." &amp; LEFT(BQ389,3))
            )
        ),
        "OK"
    )
)</f>
        <v>OK</v>
      </c>
      <c r="Q389" s="23" t="str">
        <f>IF(BS389&lt;&gt;"",
    IF(INT('Data Sheet'!$A$19)=INT('Data Sheet'!$B$15),
        --(INT('Data Sheet'!$A$15) &amp; "." &amp; BS389),
        IF(AND((--(INT('Data Sheet'!$A$15) &amp; "." &amp; BS389)&gt;=--('Data Sheet'!$A$15)), (--(INT('Data Sheet'!$A$15) &amp; "." &amp; BS389)&lt;=--('Data Sheet'!$B$15))),
            --(INT('Data Sheet'!$A$15) &amp; "." &amp; BS389),
            --(INT('Data Sheet'!$B$15) &amp; "." &amp; BS389)
        )
    ),
    IF(BQ389&lt;&gt;"",
        IF(INT('Data Sheet'!$A$15)=INT('Data Sheet'!$B$15),
            --(INT('Data Sheet'!$A$15) &amp; "." &amp; RIGHT(BQ389,3)),
            IF(AND((--(INT('Data Sheet'!$A$15) &amp; "." &amp; RIGHT(BQ389,3))&gt;=--('Data Sheet'!$A$15)), (--(INT('Data Sheet'!$A$15) &amp; "." &amp; RIGHT(BQ389,3))&lt;=--('Data Sheet'!$B$15))),
                --(INT('Data Sheet'!$A$15) &amp; "." &amp; RIGHT(BQ389,3)),
                --(INT('Data Sheet'!$B$15) &amp; "." &amp; RIGHT(BQ389,3))
            )
        ),
        "OK"
    )
)</f>
        <v>OK</v>
      </c>
      <c r="R389" s="19"/>
      <c r="S389" s="19"/>
      <c r="T389" s="19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1"/>
      <c r="AU389" s="21"/>
      <c r="AV389" s="21"/>
      <c r="AW389" s="22"/>
      <c r="AX389" s="99"/>
      <c r="AY389" s="20"/>
      <c r="AZ389" s="20"/>
      <c r="BA389" s="22"/>
      <c r="BB389">
        <v>381</v>
      </c>
      <c r="BC389" s="80"/>
      <c r="BD389" s="80"/>
      <c r="BE389" s="80"/>
      <c r="BF389" s="80"/>
      <c r="BG389" s="32" t="str">
        <f t="shared" si="59"/>
        <v/>
      </c>
      <c r="BH389" s="78">
        <f t="shared" si="57"/>
        <v>0</v>
      </c>
      <c r="BI389" s="2">
        <f t="shared" si="60"/>
        <v>0</v>
      </c>
      <c r="BJ389" s="2">
        <f t="shared" si="61"/>
        <v>0</v>
      </c>
      <c r="BK389" s="2">
        <f t="shared" si="58"/>
        <v>0</v>
      </c>
    </row>
    <row r="390" spans="2:63" ht="15" customHeight="1" x14ac:dyDescent="0.25">
      <c r="B390" s="14">
        <v>382</v>
      </c>
      <c r="C390" s="95" t="str">
        <f t="shared" si="62"/>
        <v/>
      </c>
      <c r="D390" s="15" t="str">
        <f t="shared" si="56"/>
        <v>OK</v>
      </c>
      <c r="E390" s="16" t="e">
        <f>VLOOKUP('Data Sheet'!$B$8,'Data Sheet'!$I$2:$J$9,2,FALSE)</f>
        <v>#N/A</v>
      </c>
      <c r="F390" s="16" t="str">
        <f t="shared" si="63"/>
        <v/>
      </c>
      <c r="G390" s="103">
        <f t="shared" si="64"/>
        <v>0</v>
      </c>
      <c r="H390" s="17" t="s">
        <v>26</v>
      </c>
      <c r="I390" s="17" t="s">
        <v>26</v>
      </c>
      <c r="J390" s="17" t="str">
        <f>IF('Data Sheet'!$B$9="NC-50","N/A","OK")</f>
        <v>OK</v>
      </c>
      <c r="K390" s="17" t="str">
        <f>IF('Data Sheet'!$B$9="NC-50","N/A","OK")</f>
        <v>OK</v>
      </c>
      <c r="L390" s="17" t="str">
        <f t="shared" si="65"/>
        <v>OK</v>
      </c>
      <c r="M390" s="17" t="str">
        <f t="shared" si="66"/>
        <v>OK</v>
      </c>
      <c r="N390" s="18" t="str">
        <f>IF(BO390&lt;&gt;"",
    IF(INT('Data Sheet'!$A$19)=INT('Data Sheet'!$B$19),
        --(INT('Data Sheet'!$A$19) &amp; "." &amp; BO390),
        IF(AND((--(INT('Data Sheet'!$A$19) &amp; "." &amp; BO390)&gt;=--('Data Sheet'!$A$19)), (--(INT('Data Sheet'!$A$19) &amp; "." &amp; BO390)&lt;=--('Data Sheet'!$B$19))),
            --(INT('Data Sheet'!$A$19) &amp; "." &amp; BO390),
            --(INT('Data Sheet'!$B$19) &amp; "." &amp; BO390)
        )
    ),
    IF(BN390&lt;&gt;"",
        IF(INT('Data Sheet'!$A$19)=INT('Data Sheet'!$B$19),
            --(INT('Data Sheet'!$A$19) &amp; "." &amp; LEFT(BN390,3)),
            IF(AND((--(INT('Data Sheet'!$A$19) &amp; "." &amp; LEFT(BN390,3))&gt;=--('Data Sheet'!$A$19)), (--(INT('Data Sheet'!$A$19) &amp; "." &amp; LEFT(BN390,3))&lt;=--('Data Sheet'!$B$19))),
                --(INT('Data Sheet'!$A$19) &amp; "." &amp; LEFT(BN390,3)),
                --(INT('Data Sheet'!$B$19) &amp; "." &amp; LEFT(BN390,3))
            )
        ),
        "OK"
    )
)</f>
        <v>OK</v>
      </c>
      <c r="O390" s="23" t="str">
        <f>IF(BP390&lt;&gt;"",
    IF(INT('Data Sheet'!$A$19)=INT('Data Sheet'!$B$19),
        --(INT('Data Sheet'!$A$19) &amp; "." &amp; BP390),
        IF(AND((--(INT('Data Sheet'!$A$19) &amp; "." &amp; BP390)&gt;=--('Data Sheet'!$A$19)), (--(INT('Data Sheet'!$A$19) &amp; "." &amp; BP390)&lt;=--('Data Sheet'!$B$19))),
            --(INT('Data Sheet'!$A$19) &amp; "." &amp; BP390),
            --(INT('Data Sheet'!$B$19) &amp; "." &amp; BP390)
        )
    ),
    IF(BN390&lt;&gt;"",
        IF(INT('Data Sheet'!$A$19)=INT('Data Sheet'!$B$19),
            --(INT('Data Sheet'!$A$19) &amp; "." &amp; RIGHT(BN390,3)),
            IF(AND((--(INT('Data Sheet'!$A$19) &amp; "." &amp; RIGHT(BN390,3))&gt;=--('Data Sheet'!$A$19)), (--(INT('Data Sheet'!$A$19) &amp; "." &amp; RIGHT(BN390,3))&lt;=--('Data Sheet'!$B$19))),
                --(INT('Data Sheet'!$A$19) &amp; "." &amp; RIGHT(BN390,3)),
                --(INT('Data Sheet'!$B$19) &amp; "." &amp; RIGHT(BN390,3))
            )
        ),
        "OK"
    )
)</f>
        <v>OK</v>
      </c>
      <c r="P390" s="23" t="str">
        <f>IF(BR390&lt;&gt;"",
    IF(INT('Data Sheet'!$A$19)=INT('Data Sheet'!$B$15),
        --(INT('Data Sheet'!$A$15) &amp; "." &amp; BR390),
        IF(AND((--(INT('Data Sheet'!$A$15) &amp; "." &amp; BR390)&gt;=--('Data Sheet'!$A$15)), (--(INT('Data Sheet'!$A$15) &amp; "." &amp; BR390)&lt;=--('Data Sheet'!$B$15))),
            --(INT('Data Sheet'!$A$15) &amp; "." &amp; BR390),
            --(INT('Data Sheet'!$B$15) &amp; "." &amp; BR390)
        )
    ),
    IF(BQ390&lt;&gt;"",
        IF(INT('Data Sheet'!$A$15)=INT('Data Sheet'!$B$15),
            --(INT('Data Sheet'!$A$15) &amp; "." &amp; LEFT(BQ390,3)),
            IF(AND((--(INT('Data Sheet'!$A$15) &amp; "." &amp; LEFT(BQ390,3))&gt;=--('Data Sheet'!$A$15)), (--(INT('Data Sheet'!$A$15) &amp; "." &amp; LEFT(BQ390,3))&lt;=--('Data Sheet'!$B$15))),
                --(INT('Data Sheet'!$A$15) &amp; "." &amp; LEFT(BQ390,3)),
                --(INT('Data Sheet'!$B$15) &amp; "." &amp; LEFT(BQ390,3))
            )
        ),
        "OK"
    )
)</f>
        <v>OK</v>
      </c>
      <c r="Q390" s="23" t="str">
        <f>IF(BS390&lt;&gt;"",
    IF(INT('Data Sheet'!$A$19)=INT('Data Sheet'!$B$15),
        --(INT('Data Sheet'!$A$15) &amp; "." &amp; BS390),
        IF(AND((--(INT('Data Sheet'!$A$15) &amp; "." &amp; BS390)&gt;=--('Data Sheet'!$A$15)), (--(INT('Data Sheet'!$A$15) &amp; "." &amp; BS390)&lt;=--('Data Sheet'!$B$15))),
            --(INT('Data Sheet'!$A$15) &amp; "." &amp; BS390),
            --(INT('Data Sheet'!$B$15) &amp; "." &amp; BS390)
        )
    ),
    IF(BQ390&lt;&gt;"",
        IF(INT('Data Sheet'!$A$15)=INT('Data Sheet'!$B$15),
            --(INT('Data Sheet'!$A$15) &amp; "." &amp; RIGHT(BQ390,3)),
            IF(AND((--(INT('Data Sheet'!$A$15) &amp; "." &amp; RIGHT(BQ390,3))&gt;=--('Data Sheet'!$A$15)), (--(INT('Data Sheet'!$A$15) &amp; "." &amp; RIGHT(BQ390,3))&lt;=--('Data Sheet'!$B$15))),
                --(INT('Data Sheet'!$A$15) &amp; "." &amp; RIGHT(BQ390,3)),
                --(INT('Data Sheet'!$B$15) &amp; "." &amp; RIGHT(BQ390,3))
            )
        ),
        "OK"
    )
)</f>
        <v>OK</v>
      </c>
      <c r="R390" s="19"/>
      <c r="S390" s="19"/>
      <c r="T390" s="19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1"/>
      <c r="AU390" s="21"/>
      <c r="AV390" s="21"/>
      <c r="AW390" s="22"/>
      <c r="AX390" s="99"/>
      <c r="AY390" s="20"/>
      <c r="AZ390" s="20"/>
      <c r="BA390" s="22"/>
      <c r="BB390">
        <v>382</v>
      </c>
      <c r="BC390" s="80"/>
      <c r="BD390" s="80"/>
      <c r="BE390" s="80"/>
      <c r="BF390" s="80"/>
      <c r="BG390" s="32" t="str">
        <f t="shared" si="59"/>
        <v/>
      </c>
      <c r="BH390" s="78">
        <f t="shared" si="57"/>
        <v>0</v>
      </c>
      <c r="BI390" s="2">
        <f t="shared" si="60"/>
        <v>0</v>
      </c>
      <c r="BJ390" s="2">
        <f t="shared" si="61"/>
        <v>0</v>
      </c>
      <c r="BK390" s="2">
        <f t="shared" si="58"/>
        <v>0</v>
      </c>
    </row>
    <row r="391" spans="2:63" ht="15" customHeight="1" x14ac:dyDescent="0.25">
      <c r="B391" s="14">
        <v>383</v>
      </c>
      <c r="C391" s="95" t="str">
        <f t="shared" si="62"/>
        <v/>
      </c>
      <c r="D391" s="15" t="str">
        <f t="shared" si="56"/>
        <v>OK</v>
      </c>
      <c r="E391" s="16" t="e">
        <f>VLOOKUP('Data Sheet'!$B$8,'Data Sheet'!$I$2:$J$9,2,FALSE)</f>
        <v>#N/A</v>
      </c>
      <c r="F391" s="16" t="str">
        <f t="shared" si="63"/>
        <v/>
      </c>
      <c r="G391" s="103">
        <f t="shared" si="64"/>
        <v>0</v>
      </c>
      <c r="H391" s="17" t="s">
        <v>26</v>
      </c>
      <c r="I391" s="17" t="s">
        <v>26</v>
      </c>
      <c r="J391" s="17" t="str">
        <f>IF('Data Sheet'!$B$9="NC-50","N/A","OK")</f>
        <v>OK</v>
      </c>
      <c r="K391" s="17" t="str">
        <f>IF('Data Sheet'!$B$9="NC-50","N/A","OK")</f>
        <v>OK</v>
      </c>
      <c r="L391" s="17" t="str">
        <f t="shared" si="65"/>
        <v>OK</v>
      </c>
      <c r="M391" s="17" t="str">
        <f t="shared" si="66"/>
        <v>OK</v>
      </c>
      <c r="N391" s="18" t="str">
        <f>IF(BO391&lt;&gt;"",
    IF(INT('Data Sheet'!$A$19)=INT('Data Sheet'!$B$19),
        --(INT('Data Sheet'!$A$19) &amp; "." &amp; BO391),
        IF(AND((--(INT('Data Sheet'!$A$19) &amp; "." &amp; BO391)&gt;=--('Data Sheet'!$A$19)), (--(INT('Data Sheet'!$A$19) &amp; "." &amp; BO391)&lt;=--('Data Sheet'!$B$19))),
            --(INT('Data Sheet'!$A$19) &amp; "." &amp; BO391),
            --(INT('Data Sheet'!$B$19) &amp; "." &amp; BO391)
        )
    ),
    IF(BN391&lt;&gt;"",
        IF(INT('Data Sheet'!$A$19)=INT('Data Sheet'!$B$19),
            --(INT('Data Sheet'!$A$19) &amp; "." &amp; LEFT(BN391,3)),
            IF(AND((--(INT('Data Sheet'!$A$19) &amp; "." &amp; LEFT(BN391,3))&gt;=--('Data Sheet'!$A$19)), (--(INT('Data Sheet'!$A$19) &amp; "." &amp; LEFT(BN391,3))&lt;=--('Data Sheet'!$B$19))),
                --(INT('Data Sheet'!$A$19) &amp; "." &amp; LEFT(BN391,3)),
                --(INT('Data Sheet'!$B$19) &amp; "." &amp; LEFT(BN391,3))
            )
        ),
        "OK"
    )
)</f>
        <v>OK</v>
      </c>
      <c r="O391" s="23" t="str">
        <f>IF(BP391&lt;&gt;"",
    IF(INT('Data Sheet'!$A$19)=INT('Data Sheet'!$B$19),
        --(INT('Data Sheet'!$A$19) &amp; "." &amp; BP391),
        IF(AND((--(INT('Data Sheet'!$A$19) &amp; "." &amp; BP391)&gt;=--('Data Sheet'!$A$19)), (--(INT('Data Sheet'!$A$19) &amp; "." &amp; BP391)&lt;=--('Data Sheet'!$B$19))),
            --(INT('Data Sheet'!$A$19) &amp; "." &amp; BP391),
            --(INT('Data Sheet'!$B$19) &amp; "." &amp; BP391)
        )
    ),
    IF(BN391&lt;&gt;"",
        IF(INT('Data Sheet'!$A$19)=INT('Data Sheet'!$B$19),
            --(INT('Data Sheet'!$A$19) &amp; "." &amp; RIGHT(BN391,3)),
            IF(AND((--(INT('Data Sheet'!$A$19) &amp; "." &amp; RIGHT(BN391,3))&gt;=--('Data Sheet'!$A$19)), (--(INT('Data Sheet'!$A$19) &amp; "." &amp; RIGHT(BN391,3))&lt;=--('Data Sheet'!$B$19))),
                --(INT('Data Sheet'!$A$19) &amp; "." &amp; RIGHT(BN391,3)),
                --(INT('Data Sheet'!$B$19) &amp; "." &amp; RIGHT(BN391,3))
            )
        ),
        "OK"
    )
)</f>
        <v>OK</v>
      </c>
      <c r="P391" s="23" t="str">
        <f>IF(BR391&lt;&gt;"",
    IF(INT('Data Sheet'!$A$19)=INT('Data Sheet'!$B$15),
        --(INT('Data Sheet'!$A$15) &amp; "." &amp; BR391),
        IF(AND((--(INT('Data Sheet'!$A$15) &amp; "." &amp; BR391)&gt;=--('Data Sheet'!$A$15)), (--(INT('Data Sheet'!$A$15) &amp; "." &amp; BR391)&lt;=--('Data Sheet'!$B$15))),
            --(INT('Data Sheet'!$A$15) &amp; "." &amp; BR391),
            --(INT('Data Sheet'!$B$15) &amp; "." &amp; BR391)
        )
    ),
    IF(BQ391&lt;&gt;"",
        IF(INT('Data Sheet'!$A$15)=INT('Data Sheet'!$B$15),
            --(INT('Data Sheet'!$A$15) &amp; "." &amp; LEFT(BQ391,3)),
            IF(AND((--(INT('Data Sheet'!$A$15) &amp; "." &amp; LEFT(BQ391,3))&gt;=--('Data Sheet'!$A$15)), (--(INT('Data Sheet'!$A$15) &amp; "." &amp; LEFT(BQ391,3))&lt;=--('Data Sheet'!$B$15))),
                --(INT('Data Sheet'!$A$15) &amp; "." &amp; LEFT(BQ391,3)),
                --(INT('Data Sheet'!$B$15) &amp; "." &amp; LEFT(BQ391,3))
            )
        ),
        "OK"
    )
)</f>
        <v>OK</v>
      </c>
      <c r="Q391" s="23" t="str">
        <f>IF(BS391&lt;&gt;"",
    IF(INT('Data Sheet'!$A$19)=INT('Data Sheet'!$B$15),
        --(INT('Data Sheet'!$A$15) &amp; "." &amp; BS391),
        IF(AND((--(INT('Data Sheet'!$A$15) &amp; "." &amp; BS391)&gt;=--('Data Sheet'!$A$15)), (--(INT('Data Sheet'!$A$15) &amp; "." &amp; BS391)&lt;=--('Data Sheet'!$B$15))),
            --(INT('Data Sheet'!$A$15) &amp; "." &amp; BS391),
            --(INT('Data Sheet'!$B$15) &amp; "." &amp; BS391)
        )
    ),
    IF(BQ391&lt;&gt;"",
        IF(INT('Data Sheet'!$A$15)=INT('Data Sheet'!$B$15),
            --(INT('Data Sheet'!$A$15) &amp; "." &amp; RIGHT(BQ391,3)),
            IF(AND((--(INT('Data Sheet'!$A$15) &amp; "." &amp; RIGHT(BQ391,3))&gt;=--('Data Sheet'!$A$15)), (--(INT('Data Sheet'!$A$15) &amp; "." &amp; RIGHT(BQ391,3))&lt;=--('Data Sheet'!$B$15))),
                --(INT('Data Sheet'!$A$15) &amp; "." &amp; RIGHT(BQ391,3)),
                --(INT('Data Sheet'!$B$15) &amp; "." &amp; RIGHT(BQ391,3))
            )
        ),
        "OK"
    )
)</f>
        <v>OK</v>
      </c>
      <c r="R391" s="19"/>
      <c r="S391" s="19"/>
      <c r="T391" s="19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1"/>
      <c r="AU391" s="21"/>
      <c r="AV391" s="21"/>
      <c r="AW391" s="22"/>
      <c r="AX391" s="99"/>
      <c r="AY391" s="20"/>
      <c r="AZ391" s="20"/>
      <c r="BA391" s="22"/>
      <c r="BB391">
        <v>383</v>
      </c>
      <c r="BC391" s="80"/>
      <c r="BD391" s="80"/>
      <c r="BE391" s="80"/>
      <c r="BF391" s="80"/>
      <c r="BG391" s="32" t="str">
        <f t="shared" si="59"/>
        <v/>
      </c>
      <c r="BH391" s="78">
        <f t="shared" si="57"/>
        <v>0</v>
      </c>
      <c r="BI391" s="2">
        <f t="shared" si="60"/>
        <v>0</v>
      </c>
      <c r="BJ391" s="2">
        <f t="shared" si="61"/>
        <v>0</v>
      </c>
      <c r="BK391" s="2">
        <f t="shared" si="58"/>
        <v>0</v>
      </c>
    </row>
    <row r="392" spans="2:63" ht="15" customHeight="1" x14ac:dyDescent="0.25">
      <c r="B392" s="14">
        <v>384</v>
      </c>
      <c r="C392" s="95" t="str">
        <f t="shared" si="62"/>
        <v/>
      </c>
      <c r="D392" s="15" t="str">
        <f t="shared" si="56"/>
        <v>OK</v>
      </c>
      <c r="E392" s="16" t="e">
        <f>VLOOKUP('Data Sheet'!$B$8,'Data Sheet'!$I$2:$J$9,2,FALSE)</f>
        <v>#N/A</v>
      </c>
      <c r="F392" s="16" t="str">
        <f t="shared" si="63"/>
        <v/>
      </c>
      <c r="G392" s="103">
        <f t="shared" si="64"/>
        <v>0</v>
      </c>
      <c r="H392" s="17" t="s">
        <v>26</v>
      </c>
      <c r="I392" s="17" t="s">
        <v>26</v>
      </c>
      <c r="J392" s="17" t="str">
        <f>IF('Data Sheet'!$B$9="NC-50","N/A","OK")</f>
        <v>OK</v>
      </c>
      <c r="K392" s="17" t="str">
        <f>IF('Data Sheet'!$B$9="NC-50","N/A","OK")</f>
        <v>OK</v>
      </c>
      <c r="L392" s="17" t="str">
        <f t="shared" si="65"/>
        <v>OK</v>
      </c>
      <c r="M392" s="17" t="str">
        <f t="shared" si="66"/>
        <v>OK</v>
      </c>
      <c r="N392" s="18" t="str">
        <f>IF(BO392&lt;&gt;"",
    IF(INT('Data Sheet'!$A$19)=INT('Data Sheet'!$B$19),
        --(INT('Data Sheet'!$A$19) &amp; "." &amp; BO392),
        IF(AND((--(INT('Data Sheet'!$A$19) &amp; "." &amp; BO392)&gt;=--('Data Sheet'!$A$19)), (--(INT('Data Sheet'!$A$19) &amp; "." &amp; BO392)&lt;=--('Data Sheet'!$B$19))),
            --(INT('Data Sheet'!$A$19) &amp; "." &amp; BO392),
            --(INT('Data Sheet'!$B$19) &amp; "." &amp; BO392)
        )
    ),
    IF(BN392&lt;&gt;"",
        IF(INT('Data Sheet'!$A$19)=INT('Data Sheet'!$B$19),
            --(INT('Data Sheet'!$A$19) &amp; "." &amp; LEFT(BN392,3)),
            IF(AND((--(INT('Data Sheet'!$A$19) &amp; "." &amp; LEFT(BN392,3))&gt;=--('Data Sheet'!$A$19)), (--(INT('Data Sheet'!$A$19) &amp; "." &amp; LEFT(BN392,3))&lt;=--('Data Sheet'!$B$19))),
                --(INT('Data Sheet'!$A$19) &amp; "." &amp; LEFT(BN392,3)),
                --(INT('Data Sheet'!$B$19) &amp; "." &amp; LEFT(BN392,3))
            )
        ),
        "OK"
    )
)</f>
        <v>OK</v>
      </c>
      <c r="O392" s="23" t="str">
        <f>IF(BP392&lt;&gt;"",
    IF(INT('Data Sheet'!$A$19)=INT('Data Sheet'!$B$19),
        --(INT('Data Sheet'!$A$19) &amp; "." &amp; BP392),
        IF(AND((--(INT('Data Sheet'!$A$19) &amp; "." &amp; BP392)&gt;=--('Data Sheet'!$A$19)), (--(INT('Data Sheet'!$A$19) &amp; "." &amp; BP392)&lt;=--('Data Sheet'!$B$19))),
            --(INT('Data Sheet'!$A$19) &amp; "." &amp; BP392),
            --(INT('Data Sheet'!$B$19) &amp; "." &amp; BP392)
        )
    ),
    IF(BN392&lt;&gt;"",
        IF(INT('Data Sheet'!$A$19)=INT('Data Sheet'!$B$19),
            --(INT('Data Sheet'!$A$19) &amp; "." &amp; RIGHT(BN392,3)),
            IF(AND((--(INT('Data Sheet'!$A$19) &amp; "." &amp; RIGHT(BN392,3))&gt;=--('Data Sheet'!$A$19)), (--(INT('Data Sheet'!$A$19) &amp; "." &amp; RIGHT(BN392,3))&lt;=--('Data Sheet'!$B$19))),
                --(INT('Data Sheet'!$A$19) &amp; "." &amp; RIGHT(BN392,3)),
                --(INT('Data Sheet'!$B$19) &amp; "." &amp; RIGHT(BN392,3))
            )
        ),
        "OK"
    )
)</f>
        <v>OK</v>
      </c>
      <c r="P392" s="23" t="str">
        <f>IF(BR392&lt;&gt;"",
    IF(INT('Data Sheet'!$A$19)=INT('Data Sheet'!$B$15),
        --(INT('Data Sheet'!$A$15) &amp; "." &amp; BR392),
        IF(AND((--(INT('Data Sheet'!$A$15) &amp; "." &amp; BR392)&gt;=--('Data Sheet'!$A$15)), (--(INT('Data Sheet'!$A$15) &amp; "." &amp; BR392)&lt;=--('Data Sheet'!$B$15))),
            --(INT('Data Sheet'!$A$15) &amp; "." &amp; BR392),
            --(INT('Data Sheet'!$B$15) &amp; "." &amp; BR392)
        )
    ),
    IF(BQ392&lt;&gt;"",
        IF(INT('Data Sheet'!$A$15)=INT('Data Sheet'!$B$15),
            --(INT('Data Sheet'!$A$15) &amp; "." &amp; LEFT(BQ392,3)),
            IF(AND((--(INT('Data Sheet'!$A$15) &amp; "." &amp; LEFT(BQ392,3))&gt;=--('Data Sheet'!$A$15)), (--(INT('Data Sheet'!$A$15) &amp; "." &amp; LEFT(BQ392,3))&lt;=--('Data Sheet'!$B$15))),
                --(INT('Data Sheet'!$A$15) &amp; "." &amp; LEFT(BQ392,3)),
                --(INT('Data Sheet'!$B$15) &amp; "." &amp; LEFT(BQ392,3))
            )
        ),
        "OK"
    )
)</f>
        <v>OK</v>
      </c>
      <c r="Q392" s="23" t="str">
        <f>IF(BS392&lt;&gt;"",
    IF(INT('Data Sheet'!$A$19)=INT('Data Sheet'!$B$15),
        --(INT('Data Sheet'!$A$15) &amp; "." &amp; BS392),
        IF(AND((--(INT('Data Sheet'!$A$15) &amp; "." &amp; BS392)&gt;=--('Data Sheet'!$A$15)), (--(INT('Data Sheet'!$A$15) &amp; "." &amp; BS392)&lt;=--('Data Sheet'!$B$15))),
            --(INT('Data Sheet'!$A$15) &amp; "." &amp; BS392),
            --(INT('Data Sheet'!$B$15) &amp; "." &amp; BS392)
        )
    ),
    IF(BQ392&lt;&gt;"",
        IF(INT('Data Sheet'!$A$15)=INT('Data Sheet'!$B$15),
            --(INT('Data Sheet'!$A$15) &amp; "." &amp; RIGHT(BQ392,3)),
            IF(AND((--(INT('Data Sheet'!$A$15) &amp; "." &amp; RIGHT(BQ392,3))&gt;=--('Data Sheet'!$A$15)), (--(INT('Data Sheet'!$A$15) &amp; "." &amp; RIGHT(BQ392,3))&lt;=--('Data Sheet'!$B$15))),
                --(INT('Data Sheet'!$A$15) &amp; "." &amp; RIGHT(BQ392,3)),
                --(INT('Data Sheet'!$B$15) &amp; "." &amp; RIGHT(BQ392,3))
            )
        ),
        "OK"
    )
)</f>
        <v>OK</v>
      </c>
      <c r="R392" s="19"/>
      <c r="S392" s="19"/>
      <c r="T392" s="19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1"/>
      <c r="AU392" s="21"/>
      <c r="AV392" s="21"/>
      <c r="AW392" s="22"/>
      <c r="AX392" s="99"/>
      <c r="AY392" s="20"/>
      <c r="AZ392" s="20"/>
      <c r="BA392" s="22"/>
      <c r="BB392">
        <v>384</v>
      </c>
      <c r="BC392" s="80"/>
      <c r="BD392" s="80"/>
      <c r="BE392" s="80"/>
      <c r="BF392" s="80"/>
      <c r="BG392" s="32" t="str">
        <f t="shared" si="59"/>
        <v/>
      </c>
      <c r="BH392" s="78">
        <f t="shared" si="57"/>
        <v>0</v>
      </c>
      <c r="BI392" s="2">
        <f t="shared" si="60"/>
        <v>0</v>
      </c>
      <c r="BJ392" s="2">
        <f t="shared" si="61"/>
        <v>0</v>
      </c>
      <c r="BK392" s="2">
        <f t="shared" si="58"/>
        <v>0</v>
      </c>
    </row>
    <row r="393" spans="2:63" ht="15" customHeight="1" x14ac:dyDescent="0.25">
      <c r="B393" s="14">
        <v>385</v>
      </c>
      <c r="C393" s="95" t="str">
        <f t="shared" si="62"/>
        <v/>
      </c>
      <c r="D393" s="15" t="str">
        <f t="shared" ref="D393:D456" si="67">IF(AO393="x","-","OK")</f>
        <v>OK</v>
      </c>
      <c r="E393" s="16" t="e">
        <f>VLOOKUP('Data Sheet'!$B$8,'Data Sheet'!$I$2:$J$9,2,FALSE)</f>
        <v>#N/A</v>
      </c>
      <c r="F393" s="16" t="str">
        <f t="shared" si="63"/>
        <v/>
      </c>
      <c r="G393" s="103">
        <f t="shared" si="64"/>
        <v>0</v>
      </c>
      <c r="H393" s="17" t="s">
        <v>26</v>
      </c>
      <c r="I393" s="17" t="s">
        <v>26</v>
      </c>
      <c r="J393" s="17" t="str">
        <f>IF('Data Sheet'!$B$9="NC-50","N/A","OK")</f>
        <v>OK</v>
      </c>
      <c r="K393" s="17" t="str">
        <f>IF('Data Sheet'!$B$9="NC-50","N/A","OK")</f>
        <v>OK</v>
      </c>
      <c r="L393" s="17" t="str">
        <f t="shared" si="65"/>
        <v>OK</v>
      </c>
      <c r="M393" s="17" t="str">
        <f t="shared" si="66"/>
        <v>OK</v>
      </c>
      <c r="N393" s="18" t="str">
        <f>IF(BO393&lt;&gt;"",
    IF(INT('Data Sheet'!$A$19)=INT('Data Sheet'!$B$19),
        --(INT('Data Sheet'!$A$19) &amp; "." &amp; BO393),
        IF(AND((--(INT('Data Sheet'!$A$19) &amp; "." &amp; BO393)&gt;=--('Data Sheet'!$A$19)), (--(INT('Data Sheet'!$A$19) &amp; "." &amp; BO393)&lt;=--('Data Sheet'!$B$19))),
            --(INT('Data Sheet'!$A$19) &amp; "." &amp; BO393),
            --(INT('Data Sheet'!$B$19) &amp; "." &amp; BO393)
        )
    ),
    IF(BN393&lt;&gt;"",
        IF(INT('Data Sheet'!$A$19)=INT('Data Sheet'!$B$19),
            --(INT('Data Sheet'!$A$19) &amp; "." &amp; LEFT(BN393,3)),
            IF(AND((--(INT('Data Sheet'!$A$19) &amp; "." &amp; LEFT(BN393,3))&gt;=--('Data Sheet'!$A$19)), (--(INT('Data Sheet'!$A$19) &amp; "." &amp; LEFT(BN393,3))&lt;=--('Data Sheet'!$B$19))),
                --(INT('Data Sheet'!$A$19) &amp; "." &amp; LEFT(BN393,3)),
                --(INT('Data Sheet'!$B$19) &amp; "." &amp; LEFT(BN393,3))
            )
        ),
        "OK"
    )
)</f>
        <v>OK</v>
      </c>
      <c r="O393" s="23" t="str">
        <f>IF(BP393&lt;&gt;"",
    IF(INT('Data Sheet'!$A$19)=INT('Data Sheet'!$B$19),
        --(INT('Data Sheet'!$A$19) &amp; "." &amp; BP393),
        IF(AND((--(INT('Data Sheet'!$A$19) &amp; "." &amp; BP393)&gt;=--('Data Sheet'!$A$19)), (--(INT('Data Sheet'!$A$19) &amp; "." &amp; BP393)&lt;=--('Data Sheet'!$B$19))),
            --(INT('Data Sheet'!$A$19) &amp; "." &amp; BP393),
            --(INT('Data Sheet'!$B$19) &amp; "." &amp; BP393)
        )
    ),
    IF(BN393&lt;&gt;"",
        IF(INT('Data Sheet'!$A$19)=INT('Data Sheet'!$B$19),
            --(INT('Data Sheet'!$A$19) &amp; "." &amp; RIGHT(BN393,3)),
            IF(AND((--(INT('Data Sheet'!$A$19) &amp; "." &amp; RIGHT(BN393,3))&gt;=--('Data Sheet'!$A$19)), (--(INT('Data Sheet'!$A$19) &amp; "." &amp; RIGHT(BN393,3))&lt;=--('Data Sheet'!$B$19))),
                --(INT('Data Sheet'!$A$19) &amp; "." &amp; RIGHT(BN393,3)),
                --(INT('Data Sheet'!$B$19) &amp; "." &amp; RIGHT(BN393,3))
            )
        ),
        "OK"
    )
)</f>
        <v>OK</v>
      </c>
      <c r="P393" s="23" t="str">
        <f>IF(BR393&lt;&gt;"",
    IF(INT('Data Sheet'!$A$19)=INT('Data Sheet'!$B$15),
        --(INT('Data Sheet'!$A$15) &amp; "." &amp; BR393),
        IF(AND((--(INT('Data Sheet'!$A$15) &amp; "." &amp; BR393)&gt;=--('Data Sheet'!$A$15)), (--(INT('Data Sheet'!$A$15) &amp; "." &amp; BR393)&lt;=--('Data Sheet'!$B$15))),
            --(INT('Data Sheet'!$A$15) &amp; "." &amp; BR393),
            --(INT('Data Sheet'!$B$15) &amp; "." &amp; BR393)
        )
    ),
    IF(BQ393&lt;&gt;"",
        IF(INT('Data Sheet'!$A$15)=INT('Data Sheet'!$B$15),
            --(INT('Data Sheet'!$A$15) &amp; "." &amp; LEFT(BQ393,3)),
            IF(AND((--(INT('Data Sheet'!$A$15) &amp; "." &amp; LEFT(BQ393,3))&gt;=--('Data Sheet'!$A$15)), (--(INT('Data Sheet'!$A$15) &amp; "." &amp; LEFT(BQ393,3))&lt;=--('Data Sheet'!$B$15))),
                --(INT('Data Sheet'!$A$15) &amp; "." &amp; LEFT(BQ393,3)),
                --(INT('Data Sheet'!$B$15) &amp; "." &amp; LEFT(BQ393,3))
            )
        ),
        "OK"
    )
)</f>
        <v>OK</v>
      </c>
      <c r="Q393" s="23" t="str">
        <f>IF(BS393&lt;&gt;"",
    IF(INT('Data Sheet'!$A$19)=INT('Data Sheet'!$B$15),
        --(INT('Data Sheet'!$A$15) &amp; "." &amp; BS393),
        IF(AND((--(INT('Data Sheet'!$A$15) &amp; "." &amp; BS393)&gt;=--('Data Sheet'!$A$15)), (--(INT('Data Sheet'!$A$15) &amp; "." &amp; BS393)&lt;=--('Data Sheet'!$B$15))),
            --(INT('Data Sheet'!$A$15) &amp; "." &amp; BS393),
            --(INT('Data Sheet'!$B$15) &amp; "." &amp; BS393)
        )
    ),
    IF(BQ393&lt;&gt;"",
        IF(INT('Data Sheet'!$A$15)=INT('Data Sheet'!$B$15),
            --(INT('Data Sheet'!$A$15) &amp; "." &amp; RIGHT(BQ393,3)),
            IF(AND((--(INT('Data Sheet'!$A$15) &amp; "." &amp; RIGHT(BQ393,3))&gt;=--('Data Sheet'!$A$15)), (--(INT('Data Sheet'!$A$15) &amp; "." &amp; RIGHT(BQ393,3))&lt;=--('Data Sheet'!$B$15))),
                --(INT('Data Sheet'!$A$15) &amp; "." &amp; RIGHT(BQ393,3)),
                --(INT('Data Sheet'!$B$15) &amp; "." &amp; RIGHT(BQ393,3))
            )
        ),
        "OK"
    )
)</f>
        <v>OK</v>
      </c>
      <c r="R393" s="19"/>
      <c r="S393" s="19"/>
      <c r="T393" s="19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1"/>
      <c r="AU393" s="21"/>
      <c r="AV393" s="21"/>
      <c r="AW393" s="22"/>
      <c r="AX393" s="99"/>
      <c r="AY393" s="20"/>
      <c r="AZ393" s="20"/>
      <c r="BA393" s="22"/>
      <c r="BB393">
        <v>385</v>
      </c>
      <c r="BC393" s="80"/>
      <c r="BD393" s="80"/>
      <c r="BE393" s="80"/>
      <c r="BF393" s="80"/>
      <c r="BG393" s="32" t="str">
        <f t="shared" si="59"/>
        <v/>
      </c>
      <c r="BH393" s="78">
        <f t="shared" ref="BH393:BH456" si="68">COUNTA(T393:AF393)</f>
        <v>0</v>
      </c>
      <c r="BI393" s="2">
        <f t="shared" si="60"/>
        <v>0</v>
      </c>
      <c r="BJ393" s="2">
        <f t="shared" si="61"/>
        <v>0</v>
      </c>
      <c r="BK393" s="2">
        <f t="shared" ref="BK393:BK456" si="69">COUNTA(T393:AW393)</f>
        <v>0</v>
      </c>
    </row>
    <row r="394" spans="2:63" ht="15" customHeight="1" x14ac:dyDescent="0.25">
      <c r="B394" s="14">
        <v>386</v>
      </c>
      <c r="C394" s="95" t="str">
        <f t="shared" si="62"/>
        <v/>
      </c>
      <c r="D394" s="15" t="str">
        <f t="shared" si="67"/>
        <v>OK</v>
      </c>
      <c r="E394" s="16" t="e">
        <f>VLOOKUP('Data Sheet'!$B$8,'Data Sheet'!$I$2:$J$9,2,FALSE)</f>
        <v>#N/A</v>
      </c>
      <c r="F394" s="16" t="str">
        <f t="shared" si="63"/>
        <v/>
      </c>
      <c r="G394" s="103">
        <f t="shared" si="64"/>
        <v>0</v>
      </c>
      <c r="H394" s="17" t="s">
        <v>26</v>
      </c>
      <c r="I394" s="17" t="s">
        <v>26</v>
      </c>
      <c r="J394" s="17" t="str">
        <f>IF('Data Sheet'!$B$9="NC-50","N/A","OK")</f>
        <v>OK</v>
      </c>
      <c r="K394" s="17" t="str">
        <f>IF('Data Sheet'!$B$9="NC-50","N/A","OK")</f>
        <v>OK</v>
      </c>
      <c r="L394" s="17" t="str">
        <f t="shared" si="65"/>
        <v>OK</v>
      </c>
      <c r="M394" s="17" t="str">
        <f t="shared" si="66"/>
        <v>OK</v>
      </c>
      <c r="N394" s="18" t="str">
        <f>IF(BO394&lt;&gt;"",
    IF(INT('Data Sheet'!$A$19)=INT('Data Sheet'!$B$19),
        --(INT('Data Sheet'!$A$19) &amp; "." &amp; BO394),
        IF(AND((--(INT('Data Sheet'!$A$19) &amp; "." &amp; BO394)&gt;=--('Data Sheet'!$A$19)), (--(INT('Data Sheet'!$A$19) &amp; "." &amp; BO394)&lt;=--('Data Sheet'!$B$19))),
            --(INT('Data Sheet'!$A$19) &amp; "." &amp; BO394),
            --(INT('Data Sheet'!$B$19) &amp; "." &amp; BO394)
        )
    ),
    IF(BN394&lt;&gt;"",
        IF(INT('Data Sheet'!$A$19)=INT('Data Sheet'!$B$19),
            --(INT('Data Sheet'!$A$19) &amp; "." &amp; LEFT(BN394,3)),
            IF(AND((--(INT('Data Sheet'!$A$19) &amp; "." &amp; LEFT(BN394,3))&gt;=--('Data Sheet'!$A$19)), (--(INT('Data Sheet'!$A$19) &amp; "." &amp; LEFT(BN394,3))&lt;=--('Data Sheet'!$B$19))),
                --(INT('Data Sheet'!$A$19) &amp; "." &amp; LEFT(BN394,3)),
                --(INT('Data Sheet'!$B$19) &amp; "." &amp; LEFT(BN394,3))
            )
        ),
        "OK"
    )
)</f>
        <v>OK</v>
      </c>
      <c r="O394" s="23" t="str">
        <f>IF(BP394&lt;&gt;"",
    IF(INT('Data Sheet'!$A$19)=INT('Data Sheet'!$B$19),
        --(INT('Data Sheet'!$A$19) &amp; "." &amp; BP394),
        IF(AND((--(INT('Data Sheet'!$A$19) &amp; "." &amp; BP394)&gt;=--('Data Sheet'!$A$19)), (--(INT('Data Sheet'!$A$19) &amp; "." &amp; BP394)&lt;=--('Data Sheet'!$B$19))),
            --(INT('Data Sheet'!$A$19) &amp; "." &amp; BP394),
            --(INT('Data Sheet'!$B$19) &amp; "." &amp; BP394)
        )
    ),
    IF(BN394&lt;&gt;"",
        IF(INT('Data Sheet'!$A$19)=INT('Data Sheet'!$B$19),
            --(INT('Data Sheet'!$A$19) &amp; "." &amp; RIGHT(BN394,3)),
            IF(AND((--(INT('Data Sheet'!$A$19) &amp; "." &amp; RIGHT(BN394,3))&gt;=--('Data Sheet'!$A$19)), (--(INT('Data Sheet'!$A$19) &amp; "." &amp; RIGHT(BN394,3))&lt;=--('Data Sheet'!$B$19))),
                --(INT('Data Sheet'!$A$19) &amp; "." &amp; RIGHT(BN394,3)),
                --(INT('Data Sheet'!$B$19) &amp; "." &amp; RIGHT(BN394,3))
            )
        ),
        "OK"
    )
)</f>
        <v>OK</v>
      </c>
      <c r="P394" s="23" t="str">
        <f>IF(BR394&lt;&gt;"",
    IF(INT('Data Sheet'!$A$19)=INT('Data Sheet'!$B$15),
        --(INT('Data Sheet'!$A$15) &amp; "." &amp; BR394),
        IF(AND((--(INT('Data Sheet'!$A$15) &amp; "." &amp; BR394)&gt;=--('Data Sheet'!$A$15)), (--(INT('Data Sheet'!$A$15) &amp; "." &amp; BR394)&lt;=--('Data Sheet'!$B$15))),
            --(INT('Data Sheet'!$A$15) &amp; "." &amp; BR394),
            --(INT('Data Sheet'!$B$15) &amp; "." &amp; BR394)
        )
    ),
    IF(BQ394&lt;&gt;"",
        IF(INT('Data Sheet'!$A$15)=INT('Data Sheet'!$B$15),
            --(INT('Data Sheet'!$A$15) &amp; "." &amp; LEFT(BQ394,3)),
            IF(AND((--(INT('Data Sheet'!$A$15) &amp; "." &amp; LEFT(BQ394,3))&gt;=--('Data Sheet'!$A$15)), (--(INT('Data Sheet'!$A$15) &amp; "." &amp; LEFT(BQ394,3))&lt;=--('Data Sheet'!$B$15))),
                --(INT('Data Sheet'!$A$15) &amp; "." &amp; LEFT(BQ394,3)),
                --(INT('Data Sheet'!$B$15) &amp; "." &amp; LEFT(BQ394,3))
            )
        ),
        "OK"
    )
)</f>
        <v>OK</v>
      </c>
      <c r="Q394" s="23" t="str">
        <f>IF(BS394&lt;&gt;"",
    IF(INT('Data Sheet'!$A$19)=INT('Data Sheet'!$B$15),
        --(INT('Data Sheet'!$A$15) &amp; "." &amp; BS394),
        IF(AND((--(INT('Data Sheet'!$A$15) &amp; "." &amp; BS394)&gt;=--('Data Sheet'!$A$15)), (--(INT('Data Sheet'!$A$15) &amp; "." &amp; BS394)&lt;=--('Data Sheet'!$B$15))),
            --(INT('Data Sheet'!$A$15) &amp; "." &amp; BS394),
            --(INT('Data Sheet'!$B$15) &amp; "." &amp; BS394)
        )
    ),
    IF(BQ394&lt;&gt;"",
        IF(INT('Data Sheet'!$A$15)=INT('Data Sheet'!$B$15),
            --(INT('Data Sheet'!$A$15) &amp; "." &amp; RIGHT(BQ394,3)),
            IF(AND((--(INT('Data Sheet'!$A$15) &amp; "." &amp; RIGHT(BQ394,3))&gt;=--('Data Sheet'!$A$15)), (--(INT('Data Sheet'!$A$15) &amp; "." &amp; RIGHT(BQ394,3))&lt;=--('Data Sheet'!$B$15))),
                --(INT('Data Sheet'!$A$15) &amp; "." &amp; RIGHT(BQ394,3)),
                --(INT('Data Sheet'!$B$15) &amp; "." &amp; RIGHT(BQ394,3))
            )
        ),
        "OK"
    )
)</f>
        <v>OK</v>
      </c>
      <c r="R394" s="19"/>
      <c r="S394" s="19"/>
      <c r="T394" s="19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1"/>
      <c r="AU394" s="21"/>
      <c r="AV394" s="21"/>
      <c r="AW394" s="22"/>
      <c r="AX394" s="99"/>
      <c r="AY394" s="20"/>
      <c r="AZ394" s="20"/>
      <c r="BA394" s="22"/>
      <c r="BB394">
        <v>386</v>
      </c>
      <c r="BC394" s="80"/>
      <c r="BD394" s="80"/>
      <c r="BE394" s="80"/>
      <c r="BF394" s="80"/>
      <c r="BG394" s="32" t="str">
        <f t="shared" ref="BG394:BG457" si="70">CONCATENATE(BC394,BD394,BE394,BF394)</f>
        <v/>
      </c>
      <c r="BH394" s="78">
        <f t="shared" si="68"/>
        <v>0</v>
      </c>
      <c r="BI394" s="2">
        <f t="shared" ref="BI394:BI457" si="71">IF(COUNTA(AI394:AN394)&gt;0,1,0)</f>
        <v>0</v>
      </c>
      <c r="BJ394" s="2">
        <f t="shared" ref="BJ394:BJ457" si="72">IF(SUM(BH394:BI394)=2,1,0)</f>
        <v>0</v>
      </c>
      <c r="BK394" s="2">
        <f t="shared" si="69"/>
        <v>0</v>
      </c>
    </row>
    <row r="395" spans="2:63" ht="15" customHeight="1" x14ac:dyDescent="0.25">
      <c r="B395" s="14">
        <v>387</v>
      </c>
      <c r="C395" s="95" t="str">
        <f t="shared" ref="C395:C458" si="73">BG395</f>
        <v/>
      </c>
      <c r="D395" s="15" t="str">
        <f t="shared" si="67"/>
        <v>OK</v>
      </c>
      <c r="E395" s="16" t="e">
        <f>VLOOKUP('Data Sheet'!$B$8,'Data Sheet'!$I$2:$J$9,2,FALSE)</f>
        <v>#N/A</v>
      </c>
      <c r="F395" s="16" t="str">
        <f t="shared" ref="F395:F458" si="74">IF(BT395="", "", --("0."&amp;BT395))</f>
        <v/>
      </c>
      <c r="G395" s="103">
        <f t="shared" ref="G395:G458" si="75">IF(F395="", 0, F395/E395)</f>
        <v>0</v>
      </c>
      <c r="H395" s="17" t="s">
        <v>26</v>
      </c>
      <c r="I395" s="17" t="s">
        <v>26</v>
      </c>
      <c r="J395" s="17" t="str">
        <f>IF('Data Sheet'!$B$9="NC-50","N/A","OK")</f>
        <v>OK</v>
      </c>
      <c r="K395" s="17" t="str">
        <f>IF('Data Sheet'!$B$9="NC-50","N/A","OK")</f>
        <v>OK</v>
      </c>
      <c r="L395" s="17" t="str">
        <f t="shared" ref="L395:L458" si="76">IF($AP395="x","MIN","OK")</f>
        <v>OK</v>
      </c>
      <c r="M395" s="17" t="str">
        <f t="shared" ref="M395:M458" si="77">IF($AQ395="x","MIN","OK")</f>
        <v>OK</v>
      </c>
      <c r="N395" s="18" t="str">
        <f>IF(BO395&lt;&gt;"",
    IF(INT('Data Sheet'!$A$19)=INT('Data Sheet'!$B$19),
        --(INT('Data Sheet'!$A$19) &amp; "." &amp; BO395),
        IF(AND((--(INT('Data Sheet'!$A$19) &amp; "." &amp; BO395)&gt;=--('Data Sheet'!$A$19)), (--(INT('Data Sheet'!$A$19) &amp; "." &amp; BO395)&lt;=--('Data Sheet'!$B$19))),
            --(INT('Data Sheet'!$A$19) &amp; "." &amp; BO395),
            --(INT('Data Sheet'!$B$19) &amp; "." &amp; BO395)
        )
    ),
    IF(BN395&lt;&gt;"",
        IF(INT('Data Sheet'!$A$19)=INT('Data Sheet'!$B$19),
            --(INT('Data Sheet'!$A$19) &amp; "." &amp; LEFT(BN395,3)),
            IF(AND((--(INT('Data Sheet'!$A$19) &amp; "." &amp; LEFT(BN395,3))&gt;=--('Data Sheet'!$A$19)), (--(INT('Data Sheet'!$A$19) &amp; "." &amp; LEFT(BN395,3))&lt;=--('Data Sheet'!$B$19))),
                --(INT('Data Sheet'!$A$19) &amp; "." &amp; LEFT(BN395,3)),
                --(INT('Data Sheet'!$B$19) &amp; "." &amp; LEFT(BN395,3))
            )
        ),
        "OK"
    )
)</f>
        <v>OK</v>
      </c>
      <c r="O395" s="23" t="str">
        <f>IF(BP395&lt;&gt;"",
    IF(INT('Data Sheet'!$A$19)=INT('Data Sheet'!$B$19),
        --(INT('Data Sheet'!$A$19) &amp; "." &amp; BP395),
        IF(AND((--(INT('Data Sheet'!$A$19) &amp; "." &amp; BP395)&gt;=--('Data Sheet'!$A$19)), (--(INT('Data Sheet'!$A$19) &amp; "." &amp; BP395)&lt;=--('Data Sheet'!$B$19))),
            --(INT('Data Sheet'!$A$19) &amp; "." &amp; BP395),
            --(INT('Data Sheet'!$B$19) &amp; "." &amp; BP395)
        )
    ),
    IF(BN395&lt;&gt;"",
        IF(INT('Data Sheet'!$A$19)=INT('Data Sheet'!$B$19),
            --(INT('Data Sheet'!$A$19) &amp; "." &amp; RIGHT(BN395,3)),
            IF(AND((--(INT('Data Sheet'!$A$19) &amp; "." &amp; RIGHT(BN395,3))&gt;=--('Data Sheet'!$A$19)), (--(INT('Data Sheet'!$A$19) &amp; "." &amp; RIGHT(BN395,3))&lt;=--('Data Sheet'!$B$19))),
                --(INT('Data Sheet'!$A$19) &amp; "." &amp; RIGHT(BN395,3)),
                --(INT('Data Sheet'!$B$19) &amp; "." &amp; RIGHT(BN395,3))
            )
        ),
        "OK"
    )
)</f>
        <v>OK</v>
      </c>
      <c r="P395" s="23" t="str">
        <f>IF(BR395&lt;&gt;"",
    IF(INT('Data Sheet'!$A$19)=INT('Data Sheet'!$B$15),
        --(INT('Data Sheet'!$A$15) &amp; "." &amp; BR395),
        IF(AND((--(INT('Data Sheet'!$A$15) &amp; "." &amp; BR395)&gt;=--('Data Sheet'!$A$15)), (--(INT('Data Sheet'!$A$15) &amp; "." &amp; BR395)&lt;=--('Data Sheet'!$B$15))),
            --(INT('Data Sheet'!$A$15) &amp; "." &amp; BR395),
            --(INT('Data Sheet'!$B$15) &amp; "." &amp; BR395)
        )
    ),
    IF(BQ395&lt;&gt;"",
        IF(INT('Data Sheet'!$A$15)=INT('Data Sheet'!$B$15),
            --(INT('Data Sheet'!$A$15) &amp; "." &amp; LEFT(BQ395,3)),
            IF(AND((--(INT('Data Sheet'!$A$15) &amp; "." &amp; LEFT(BQ395,3))&gt;=--('Data Sheet'!$A$15)), (--(INT('Data Sheet'!$A$15) &amp; "." &amp; LEFT(BQ395,3))&lt;=--('Data Sheet'!$B$15))),
                --(INT('Data Sheet'!$A$15) &amp; "." &amp; LEFT(BQ395,3)),
                --(INT('Data Sheet'!$B$15) &amp; "." &amp; LEFT(BQ395,3))
            )
        ),
        "OK"
    )
)</f>
        <v>OK</v>
      </c>
      <c r="Q395" s="23" t="str">
        <f>IF(BS395&lt;&gt;"",
    IF(INT('Data Sheet'!$A$19)=INT('Data Sheet'!$B$15),
        --(INT('Data Sheet'!$A$15) &amp; "." &amp; BS395),
        IF(AND((--(INT('Data Sheet'!$A$15) &amp; "." &amp; BS395)&gt;=--('Data Sheet'!$A$15)), (--(INT('Data Sheet'!$A$15) &amp; "." &amp; BS395)&lt;=--('Data Sheet'!$B$15))),
            --(INT('Data Sheet'!$A$15) &amp; "." &amp; BS395),
            --(INT('Data Sheet'!$B$15) &amp; "." &amp; BS395)
        )
    ),
    IF(BQ395&lt;&gt;"",
        IF(INT('Data Sheet'!$A$15)=INT('Data Sheet'!$B$15),
            --(INT('Data Sheet'!$A$15) &amp; "." &amp; RIGHT(BQ395,3)),
            IF(AND((--(INT('Data Sheet'!$A$15) &amp; "." &amp; RIGHT(BQ395,3))&gt;=--('Data Sheet'!$A$15)), (--(INT('Data Sheet'!$A$15) &amp; "." &amp; RIGHT(BQ395,3))&lt;=--('Data Sheet'!$B$15))),
                --(INT('Data Sheet'!$A$15) &amp; "." &amp; RIGHT(BQ395,3)),
                --(INT('Data Sheet'!$B$15) &amp; "." &amp; RIGHT(BQ395,3))
            )
        ),
        "OK"
    )
)</f>
        <v>OK</v>
      </c>
      <c r="R395" s="19"/>
      <c r="S395" s="19"/>
      <c r="T395" s="19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1"/>
      <c r="AU395" s="21"/>
      <c r="AV395" s="21"/>
      <c r="AW395" s="22"/>
      <c r="AX395" s="99"/>
      <c r="AY395" s="20"/>
      <c r="AZ395" s="20"/>
      <c r="BA395" s="22"/>
      <c r="BB395">
        <v>387</v>
      </c>
      <c r="BC395" s="80"/>
      <c r="BD395" s="80"/>
      <c r="BE395" s="80"/>
      <c r="BF395" s="80"/>
      <c r="BG395" s="32" t="str">
        <f t="shared" si="70"/>
        <v/>
      </c>
      <c r="BH395" s="78">
        <f t="shared" si="68"/>
        <v>0</v>
      </c>
      <c r="BI395" s="2">
        <f t="shared" si="71"/>
        <v>0</v>
      </c>
      <c r="BJ395" s="2">
        <f t="shared" si="72"/>
        <v>0</v>
      </c>
      <c r="BK395" s="2">
        <f t="shared" si="69"/>
        <v>0</v>
      </c>
    </row>
    <row r="396" spans="2:63" ht="15" customHeight="1" x14ac:dyDescent="0.25">
      <c r="B396" s="14">
        <v>388</v>
      </c>
      <c r="C396" s="95" t="str">
        <f t="shared" si="73"/>
        <v/>
      </c>
      <c r="D396" s="15" t="str">
        <f t="shared" si="67"/>
        <v>OK</v>
      </c>
      <c r="E396" s="16" t="e">
        <f>VLOOKUP('Data Sheet'!$B$8,'Data Sheet'!$I$2:$J$9,2,FALSE)</f>
        <v>#N/A</v>
      </c>
      <c r="F396" s="16" t="str">
        <f t="shared" si="74"/>
        <v/>
      </c>
      <c r="G396" s="103">
        <f t="shared" si="75"/>
        <v>0</v>
      </c>
      <c r="H396" s="17" t="s">
        <v>26</v>
      </c>
      <c r="I396" s="17" t="s">
        <v>26</v>
      </c>
      <c r="J396" s="17" t="str">
        <f>IF('Data Sheet'!$B$9="NC-50","N/A","OK")</f>
        <v>OK</v>
      </c>
      <c r="K396" s="17" t="str">
        <f>IF('Data Sheet'!$B$9="NC-50","N/A","OK")</f>
        <v>OK</v>
      </c>
      <c r="L396" s="17" t="str">
        <f t="shared" si="76"/>
        <v>OK</v>
      </c>
      <c r="M396" s="17" t="str">
        <f t="shared" si="77"/>
        <v>OK</v>
      </c>
      <c r="N396" s="18" t="str">
        <f>IF(BO396&lt;&gt;"",
    IF(INT('Data Sheet'!$A$19)=INT('Data Sheet'!$B$19),
        --(INT('Data Sheet'!$A$19) &amp; "." &amp; BO396),
        IF(AND((--(INT('Data Sheet'!$A$19) &amp; "." &amp; BO396)&gt;=--('Data Sheet'!$A$19)), (--(INT('Data Sheet'!$A$19) &amp; "." &amp; BO396)&lt;=--('Data Sheet'!$B$19))),
            --(INT('Data Sheet'!$A$19) &amp; "." &amp; BO396),
            --(INT('Data Sheet'!$B$19) &amp; "." &amp; BO396)
        )
    ),
    IF(BN396&lt;&gt;"",
        IF(INT('Data Sheet'!$A$19)=INT('Data Sheet'!$B$19),
            --(INT('Data Sheet'!$A$19) &amp; "." &amp; LEFT(BN396,3)),
            IF(AND((--(INT('Data Sheet'!$A$19) &amp; "." &amp; LEFT(BN396,3))&gt;=--('Data Sheet'!$A$19)), (--(INT('Data Sheet'!$A$19) &amp; "." &amp; LEFT(BN396,3))&lt;=--('Data Sheet'!$B$19))),
                --(INT('Data Sheet'!$A$19) &amp; "." &amp; LEFT(BN396,3)),
                --(INT('Data Sheet'!$B$19) &amp; "." &amp; LEFT(BN396,3))
            )
        ),
        "OK"
    )
)</f>
        <v>OK</v>
      </c>
      <c r="O396" s="23" t="str">
        <f>IF(BP396&lt;&gt;"",
    IF(INT('Data Sheet'!$A$19)=INT('Data Sheet'!$B$19),
        --(INT('Data Sheet'!$A$19) &amp; "." &amp; BP396),
        IF(AND((--(INT('Data Sheet'!$A$19) &amp; "." &amp; BP396)&gt;=--('Data Sheet'!$A$19)), (--(INT('Data Sheet'!$A$19) &amp; "." &amp; BP396)&lt;=--('Data Sheet'!$B$19))),
            --(INT('Data Sheet'!$A$19) &amp; "." &amp; BP396),
            --(INT('Data Sheet'!$B$19) &amp; "." &amp; BP396)
        )
    ),
    IF(BN396&lt;&gt;"",
        IF(INT('Data Sheet'!$A$19)=INT('Data Sheet'!$B$19),
            --(INT('Data Sheet'!$A$19) &amp; "." &amp; RIGHT(BN396,3)),
            IF(AND((--(INT('Data Sheet'!$A$19) &amp; "." &amp; RIGHT(BN396,3))&gt;=--('Data Sheet'!$A$19)), (--(INT('Data Sheet'!$A$19) &amp; "." &amp; RIGHT(BN396,3))&lt;=--('Data Sheet'!$B$19))),
                --(INT('Data Sheet'!$A$19) &amp; "." &amp; RIGHT(BN396,3)),
                --(INT('Data Sheet'!$B$19) &amp; "." &amp; RIGHT(BN396,3))
            )
        ),
        "OK"
    )
)</f>
        <v>OK</v>
      </c>
      <c r="P396" s="23" t="str">
        <f>IF(BR396&lt;&gt;"",
    IF(INT('Data Sheet'!$A$19)=INT('Data Sheet'!$B$15),
        --(INT('Data Sheet'!$A$15) &amp; "." &amp; BR396),
        IF(AND((--(INT('Data Sheet'!$A$15) &amp; "." &amp; BR396)&gt;=--('Data Sheet'!$A$15)), (--(INT('Data Sheet'!$A$15) &amp; "." &amp; BR396)&lt;=--('Data Sheet'!$B$15))),
            --(INT('Data Sheet'!$A$15) &amp; "." &amp; BR396),
            --(INT('Data Sheet'!$B$15) &amp; "." &amp; BR396)
        )
    ),
    IF(BQ396&lt;&gt;"",
        IF(INT('Data Sheet'!$A$15)=INT('Data Sheet'!$B$15),
            --(INT('Data Sheet'!$A$15) &amp; "." &amp; LEFT(BQ396,3)),
            IF(AND((--(INT('Data Sheet'!$A$15) &amp; "." &amp; LEFT(BQ396,3))&gt;=--('Data Sheet'!$A$15)), (--(INT('Data Sheet'!$A$15) &amp; "." &amp; LEFT(BQ396,3))&lt;=--('Data Sheet'!$B$15))),
                --(INT('Data Sheet'!$A$15) &amp; "." &amp; LEFT(BQ396,3)),
                --(INT('Data Sheet'!$B$15) &amp; "." &amp; LEFT(BQ396,3))
            )
        ),
        "OK"
    )
)</f>
        <v>OK</v>
      </c>
      <c r="Q396" s="23" t="str">
        <f>IF(BS396&lt;&gt;"",
    IF(INT('Data Sheet'!$A$19)=INT('Data Sheet'!$B$15),
        --(INT('Data Sheet'!$A$15) &amp; "." &amp; BS396),
        IF(AND((--(INT('Data Sheet'!$A$15) &amp; "." &amp; BS396)&gt;=--('Data Sheet'!$A$15)), (--(INT('Data Sheet'!$A$15) &amp; "." &amp; BS396)&lt;=--('Data Sheet'!$B$15))),
            --(INT('Data Sheet'!$A$15) &amp; "." &amp; BS396),
            --(INT('Data Sheet'!$B$15) &amp; "." &amp; BS396)
        )
    ),
    IF(BQ396&lt;&gt;"",
        IF(INT('Data Sheet'!$A$15)=INT('Data Sheet'!$B$15),
            --(INT('Data Sheet'!$A$15) &amp; "." &amp; RIGHT(BQ396,3)),
            IF(AND((--(INT('Data Sheet'!$A$15) &amp; "." &amp; RIGHT(BQ396,3))&gt;=--('Data Sheet'!$A$15)), (--(INT('Data Sheet'!$A$15) &amp; "." &amp; RIGHT(BQ396,3))&lt;=--('Data Sheet'!$B$15))),
                --(INT('Data Sheet'!$A$15) &amp; "." &amp; RIGHT(BQ396,3)),
                --(INT('Data Sheet'!$B$15) &amp; "." &amp; RIGHT(BQ396,3))
            )
        ),
        "OK"
    )
)</f>
        <v>OK</v>
      </c>
      <c r="R396" s="19"/>
      <c r="S396" s="19"/>
      <c r="T396" s="19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1"/>
      <c r="AU396" s="21"/>
      <c r="AV396" s="21"/>
      <c r="AW396" s="22"/>
      <c r="AX396" s="99"/>
      <c r="AY396" s="20"/>
      <c r="AZ396" s="20"/>
      <c r="BA396" s="22"/>
      <c r="BB396">
        <v>388</v>
      </c>
      <c r="BC396" s="80"/>
      <c r="BD396" s="80"/>
      <c r="BE396" s="80"/>
      <c r="BF396" s="80"/>
      <c r="BG396" s="32" t="str">
        <f t="shared" si="70"/>
        <v/>
      </c>
      <c r="BH396" s="78">
        <f t="shared" si="68"/>
        <v>0</v>
      </c>
      <c r="BI396" s="2">
        <f t="shared" si="71"/>
        <v>0</v>
      </c>
      <c r="BJ396" s="2">
        <f t="shared" si="72"/>
        <v>0</v>
      </c>
      <c r="BK396" s="2">
        <f t="shared" si="69"/>
        <v>0</v>
      </c>
    </row>
    <row r="397" spans="2:63" ht="15" customHeight="1" x14ac:dyDescent="0.25">
      <c r="B397" s="14">
        <v>389</v>
      </c>
      <c r="C397" s="95" t="str">
        <f t="shared" si="73"/>
        <v/>
      </c>
      <c r="D397" s="15" t="str">
        <f t="shared" si="67"/>
        <v>OK</v>
      </c>
      <c r="E397" s="16" t="e">
        <f>VLOOKUP('Data Sheet'!$B$8,'Data Sheet'!$I$2:$J$9,2,FALSE)</f>
        <v>#N/A</v>
      </c>
      <c r="F397" s="16" t="str">
        <f t="shared" si="74"/>
        <v/>
      </c>
      <c r="G397" s="103">
        <f t="shared" si="75"/>
        <v>0</v>
      </c>
      <c r="H397" s="17" t="s">
        <v>26</v>
      </c>
      <c r="I397" s="17" t="s">
        <v>26</v>
      </c>
      <c r="J397" s="17" t="str">
        <f>IF('Data Sheet'!$B$9="NC-50","N/A","OK")</f>
        <v>OK</v>
      </c>
      <c r="K397" s="17" t="str">
        <f>IF('Data Sheet'!$B$9="NC-50","N/A","OK")</f>
        <v>OK</v>
      </c>
      <c r="L397" s="17" t="str">
        <f t="shared" si="76"/>
        <v>OK</v>
      </c>
      <c r="M397" s="17" t="str">
        <f t="shared" si="77"/>
        <v>OK</v>
      </c>
      <c r="N397" s="18" t="str">
        <f>IF(BO397&lt;&gt;"",
    IF(INT('Data Sheet'!$A$19)=INT('Data Sheet'!$B$19),
        --(INT('Data Sheet'!$A$19) &amp; "." &amp; BO397),
        IF(AND((--(INT('Data Sheet'!$A$19) &amp; "." &amp; BO397)&gt;=--('Data Sheet'!$A$19)), (--(INT('Data Sheet'!$A$19) &amp; "." &amp; BO397)&lt;=--('Data Sheet'!$B$19))),
            --(INT('Data Sheet'!$A$19) &amp; "." &amp; BO397),
            --(INT('Data Sheet'!$B$19) &amp; "." &amp; BO397)
        )
    ),
    IF(BN397&lt;&gt;"",
        IF(INT('Data Sheet'!$A$19)=INT('Data Sheet'!$B$19),
            --(INT('Data Sheet'!$A$19) &amp; "." &amp; LEFT(BN397,3)),
            IF(AND((--(INT('Data Sheet'!$A$19) &amp; "." &amp; LEFT(BN397,3))&gt;=--('Data Sheet'!$A$19)), (--(INT('Data Sheet'!$A$19) &amp; "." &amp; LEFT(BN397,3))&lt;=--('Data Sheet'!$B$19))),
                --(INT('Data Sheet'!$A$19) &amp; "." &amp; LEFT(BN397,3)),
                --(INT('Data Sheet'!$B$19) &amp; "." &amp; LEFT(BN397,3))
            )
        ),
        "OK"
    )
)</f>
        <v>OK</v>
      </c>
      <c r="O397" s="23" t="str">
        <f>IF(BP397&lt;&gt;"",
    IF(INT('Data Sheet'!$A$19)=INT('Data Sheet'!$B$19),
        --(INT('Data Sheet'!$A$19) &amp; "." &amp; BP397),
        IF(AND((--(INT('Data Sheet'!$A$19) &amp; "." &amp; BP397)&gt;=--('Data Sheet'!$A$19)), (--(INT('Data Sheet'!$A$19) &amp; "." &amp; BP397)&lt;=--('Data Sheet'!$B$19))),
            --(INT('Data Sheet'!$A$19) &amp; "." &amp; BP397),
            --(INT('Data Sheet'!$B$19) &amp; "." &amp; BP397)
        )
    ),
    IF(BN397&lt;&gt;"",
        IF(INT('Data Sheet'!$A$19)=INT('Data Sheet'!$B$19),
            --(INT('Data Sheet'!$A$19) &amp; "." &amp; RIGHT(BN397,3)),
            IF(AND((--(INT('Data Sheet'!$A$19) &amp; "." &amp; RIGHT(BN397,3))&gt;=--('Data Sheet'!$A$19)), (--(INT('Data Sheet'!$A$19) &amp; "." &amp; RIGHT(BN397,3))&lt;=--('Data Sheet'!$B$19))),
                --(INT('Data Sheet'!$A$19) &amp; "." &amp; RIGHT(BN397,3)),
                --(INT('Data Sheet'!$B$19) &amp; "." &amp; RIGHT(BN397,3))
            )
        ),
        "OK"
    )
)</f>
        <v>OK</v>
      </c>
      <c r="P397" s="23" t="str">
        <f>IF(BR397&lt;&gt;"",
    IF(INT('Data Sheet'!$A$19)=INT('Data Sheet'!$B$15),
        --(INT('Data Sheet'!$A$15) &amp; "." &amp; BR397),
        IF(AND((--(INT('Data Sheet'!$A$15) &amp; "." &amp; BR397)&gt;=--('Data Sheet'!$A$15)), (--(INT('Data Sheet'!$A$15) &amp; "." &amp; BR397)&lt;=--('Data Sheet'!$B$15))),
            --(INT('Data Sheet'!$A$15) &amp; "." &amp; BR397),
            --(INT('Data Sheet'!$B$15) &amp; "." &amp; BR397)
        )
    ),
    IF(BQ397&lt;&gt;"",
        IF(INT('Data Sheet'!$A$15)=INT('Data Sheet'!$B$15),
            --(INT('Data Sheet'!$A$15) &amp; "." &amp; LEFT(BQ397,3)),
            IF(AND((--(INT('Data Sheet'!$A$15) &amp; "." &amp; LEFT(BQ397,3))&gt;=--('Data Sheet'!$A$15)), (--(INT('Data Sheet'!$A$15) &amp; "." &amp; LEFT(BQ397,3))&lt;=--('Data Sheet'!$B$15))),
                --(INT('Data Sheet'!$A$15) &amp; "." &amp; LEFT(BQ397,3)),
                --(INT('Data Sheet'!$B$15) &amp; "." &amp; LEFT(BQ397,3))
            )
        ),
        "OK"
    )
)</f>
        <v>OK</v>
      </c>
      <c r="Q397" s="23" t="str">
        <f>IF(BS397&lt;&gt;"",
    IF(INT('Data Sheet'!$A$19)=INT('Data Sheet'!$B$15),
        --(INT('Data Sheet'!$A$15) &amp; "." &amp; BS397),
        IF(AND((--(INT('Data Sheet'!$A$15) &amp; "." &amp; BS397)&gt;=--('Data Sheet'!$A$15)), (--(INT('Data Sheet'!$A$15) &amp; "." &amp; BS397)&lt;=--('Data Sheet'!$B$15))),
            --(INT('Data Sheet'!$A$15) &amp; "." &amp; BS397),
            --(INT('Data Sheet'!$B$15) &amp; "." &amp; BS397)
        )
    ),
    IF(BQ397&lt;&gt;"",
        IF(INT('Data Sheet'!$A$15)=INT('Data Sheet'!$B$15),
            --(INT('Data Sheet'!$A$15) &amp; "." &amp; RIGHT(BQ397,3)),
            IF(AND((--(INT('Data Sheet'!$A$15) &amp; "." &amp; RIGHT(BQ397,3))&gt;=--('Data Sheet'!$A$15)), (--(INT('Data Sheet'!$A$15) &amp; "." &amp; RIGHT(BQ397,3))&lt;=--('Data Sheet'!$B$15))),
                --(INT('Data Sheet'!$A$15) &amp; "." &amp; RIGHT(BQ397,3)),
                --(INT('Data Sheet'!$B$15) &amp; "." &amp; RIGHT(BQ397,3))
            )
        ),
        "OK"
    )
)</f>
        <v>OK</v>
      </c>
      <c r="R397" s="19"/>
      <c r="S397" s="19"/>
      <c r="T397" s="19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1"/>
      <c r="AU397" s="21"/>
      <c r="AV397" s="21"/>
      <c r="AW397" s="22"/>
      <c r="AX397" s="99"/>
      <c r="AY397" s="20"/>
      <c r="AZ397" s="20"/>
      <c r="BA397" s="22"/>
      <c r="BB397">
        <v>389</v>
      </c>
      <c r="BC397" s="80"/>
      <c r="BD397" s="80"/>
      <c r="BE397" s="80"/>
      <c r="BF397" s="80"/>
      <c r="BG397" s="32" t="str">
        <f t="shared" si="70"/>
        <v/>
      </c>
      <c r="BH397" s="78">
        <f t="shared" si="68"/>
        <v>0</v>
      </c>
      <c r="BI397" s="2">
        <f t="shared" si="71"/>
        <v>0</v>
      </c>
      <c r="BJ397" s="2">
        <f t="shared" si="72"/>
        <v>0</v>
      </c>
      <c r="BK397" s="2">
        <f t="shared" si="69"/>
        <v>0</v>
      </c>
    </row>
    <row r="398" spans="2:63" ht="15" customHeight="1" x14ac:dyDescent="0.25">
      <c r="B398" s="14">
        <v>390</v>
      </c>
      <c r="C398" s="95" t="str">
        <f t="shared" si="73"/>
        <v/>
      </c>
      <c r="D398" s="15" t="str">
        <f t="shared" si="67"/>
        <v>OK</v>
      </c>
      <c r="E398" s="16" t="e">
        <f>VLOOKUP('Data Sheet'!$B$8,'Data Sheet'!$I$2:$J$9,2,FALSE)</f>
        <v>#N/A</v>
      </c>
      <c r="F398" s="16" t="str">
        <f t="shared" si="74"/>
        <v/>
      </c>
      <c r="G398" s="103">
        <f t="shared" si="75"/>
        <v>0</v>
      </c>
      <c r="H398" s="17" t="s">
        <v>26</v>
      </c>
      <c r="I398" s="17" t="s">
        <v>26</v>
      </c>
      <c r="J398" s="17" t="str">
        <f>IF('Data Sheet'!$B$9="NC-50","N/A","OK")</f>
        <v>OK</v>
      </c>
      <c r="K398" s="17" t="str">
        <f>IF('Data Sheet'!$B$9="NC-50","N/A","OK")</f>
        <v>OK</v>
      </c>
      <c r="L398" s="17" t="str">
        <f t="shared" si="76"/>
        <v>OK</v>
      </c>
      <c r="M398" s="17" t="str">
        <f t="shared" si="77"/>
        <v>OK</v>
      </c>
      <c r="N398" s="18" t="str">
        <f>IF(BO398&lt;&gt;"",
    IF(INT('Data Sheet'!$A$19)=INT('Data Sheet'!$B$19),
        --(INT('Data Sheet'!$A$19) &amp; "." &amp; BO398),
        IF(AND((--(INT('Data Sheet'!$A$19) &amp; "." &amp; BO398)&gt;=--('Data Sheet'!$A$19)), (--(INT('Data Sheet'!$A$19) &amp; "." &amp; BO398)&lt;=--('Data Sheet'!$B$19))),
            --(INT('Data Sheet'!$A$19) &amp; "." &amp; BO398),
            --(INT('Data Sheet'!$B$19) &amp; "." &amp; BO398)
        )
    ),
    IF(BN398&lt;&gt;"",
        IF(INT('Data Sheet'!$A$19)=INT('Data Sheet'!$B$19),
            --(INT('Data Sheet'!$A$19) &amp; "." &amp; LEFT(BN398,3)),
            IF(AND((--(INT('Data Sheet'!$A$19) &amp; "." &amp; LEFT(BN398,3))&gt;=--('Data Sheet'!$A$19)), (--(INT('Data Sheet'!$A$19) &amp; "." &amp; LEFT(BN398,3))&lt;=--('Data Sheet'!$B$19))),
                --(INT('Data Sheet'!$A$19) &amp; "." &amp; LEFT(BN398,3)),
                --(INT('Data Sheet'!$B$19) &amp; "." &amp; LEFT(BN398,3))
            )
        ),
        "OK"
    )
)</f>
        <v>OK</v>
      </c>
      <c r="O398" s="23" t="str">
        <f>IF(BP398&lt;&gt;"",
    IF(INT('Data Sheet'!$A$19)=INT('Data Sheet'!$B$19),
        --(INT('Data Sheet'!$A$19) &amp; "." &amp; BP398),
        IF(AND((--(INT('Data Sheet'!$A$19) &amp; "." &amp; BP398)&gt;=--('Data Sheet'!$A$19)), (--(INT('Data Sheet'!$A$19) &amp; "." &amp; BP398)&lt;=--('Data Sheet'!$B$19))),
            --(INT('Data Sheet'!$A$19) &amp; "." &amp; BP398),
            --(INT('Data Sheet'!$B$19) &amp; "." &amp; BP398)
        )
    ),
    IF(BN398&lt;&gt;"",
        IF(INT('Data Sheet'!$A$19)=INT('Data Sheet'!$B$19),
            --(INT('Data Sheet'!$A$19) &amp; "." &amp; RIGHT(BN398,3)),
            IF(AND((--(INT('Data Sheet'!$A$19) &amp; "." &amp; RIGHT(BN398,3))&gt;=--('Data Sheet'!$A$19)), (--(INT('Data Sheet'!$A$19) &amp; "." &amp; RIGHT(BN398,3))&lt;=--('Data Sheet'!$B$19))),
                --(INT('Data Sheet'!$A$19) &amp; "." &amp; RIGHT(BN398,3)),
                --(INT('Data Sheet'!$B$19) &amp; "." &amp; RIGHT(BN398,3))
            )
        ),
        "OK"
    )
)</f>
        <v>OK</v>
      </c>
      <c r="P398" s="23" t="str">
        <f>IF(BR398&lt;&gt;"",
    IF(INT('Data Sheet'!$A$19)=INT('Data Sheet'!$B$15),
        --(INT('Data Sheet'!$A$15) &amp; "." &amp; BR398),
        IF(AND((--(INT('Data Sheet'!$A$15) &amp; "." &amp; BR398)&gt;=--('Data Sheet'!$A$15)), (--(INT('Data Sheet'!$A$15) &amp; "." &amp; BR398)&lt;=--('Data Sheet'!$B$15))),
            --(INT('Data Sheet'!$A$15) &amp; "." &amp; BR398),
            --(INT('Data Sheet'!$B$15) &amp; "." &amp; BR398)
        )
    ),
    IF(BQ398&lt;&gt;"",
        IF(INT('Data Sheet'!$A$15)=INT('Data Sheet'!$B$15),
            --(INT('Data Sheet'!$A$15) &amp; "." &amp; LEFT(BQ398,3)),
            IF(AND((--(INT('Data Sheet'!$A$15) &amp; "." &amp; LEFT(BQ398,3))&gt;=--('Data Sheet'!$A$15)), (--(INT('Data Sheet'!$A$15) &amp; "." &amp; LEFT(BQ398,3))&lt;=--('Data Sheet'!$B$15))),
                --(INT('Data Sheet'!$A$15) &amp; "." &amp; LEFT(BQ398,3)),
                --(INT('Data Sheet'!$B$15) &amp; "." &amp; LEFT(BQ398,3))
            )
        ),
        "OK"
    )
)</f>
        <v>OK</v>
      </c>
      <c r="Q398" s="23" t="str">
        <f>IF(BS398&lt;&gt;"",
    IF(INT('Data Sheet'!$A$19)=INT('Data Sheet'!$B$15),
        --(INT('Data Sheet'!$A$15) &amp; "." &amp; BS398),
        IF(AND((--(INT('Data Sheet'!$A$15) &amp; "." &amp; BS398)&gt;=--('Data Sheet'!$A$15)), (--(INT('Data Sheet'!$A$15) &amp; "." &amp; BS398)&lt;=--('Data Sheet'!$B$15))),
            --(INT('Data Sheet'!$A$15) &amp; "." &amp; BS398),
            --(INT('Data Sheet'!$B$15) &amp; "." &amp; BS398)
        )
    ),
    IF(BQ398&lt;&gt;"",
        IF(INT('Data Sheet'!$A$15)=INT('Data Sheet'!$B$15),
            --(INT('Data Sheet'!$A$15) &amp; "." &amp; RIGHT(BQ398,3)),
            IF(AND((--(INT('Data Sheet'!$A$15) &amp; "." &amp; RIGHT(BQ398,3))&gt;=--('Data Sheet'!$A$15)), (--(INT('Data Sheet'!$A$15) &amp; "." &amp; RIGHT(BQ398,3))&lt;=--('Data Sheet'!$B$15))),
                --(INT('Data Sheet'!$A$15) &amp; "." &amp; RIGHT(BQ398,3)),
                --(INT('Data Sheet'!$B$15) &amp; "." &amp; RIGHT(BQ398,3))
            )
        ),
        "OK"
    )
)</f>
        <v>OK</v>
      </c>
      <c r="R398" s="19"/>
      <c r="S398" s="19"/>
      <c r="T398" s="19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1"/>
      <c r="AU398" s="21"/>
      <c r="AV398" s="21"/>
      <c r="AW398" s="22"/>
      <c r="AX398" s="99"/>
      <c r="AY398" s="20"/>
      <c r="AZ398" s="20"/>
      <c r="BA398" s="22"/>
      <c r="BB398">
        <v>390</v>
      </c>
      <c r="BC398" s="80"/>
      <c r="BD398" s="80"/>
      <c r="BE398" s="80"/>
      <c r="BF398" s="80"/>
      <c r="BG398" s="32" t="str">
        <f t="shared" si="70"/>
        <v/>
      </c>
      <c r="BH398" s="78">
        <f t="shared" si="68"/>
        <v>0</v>
      </c>
      <c r="BI398" s="2">
        <f t="shared" si="71"/>
        <v>0</v>
      </c>
      <c r="BJ398" s="2">
        <f t="shared" si="72"/>
        <v>0</v>
      </c>
      <c r="BK398" s="2">
        <f t="shared" si="69"/>
        <v>0</v>
      </c>
    </row>
    <row r="399" spans="2:63" ht="15" customHeight="1" x14ac:dyDescent="0.25">
      <c r="B399" s="14">
        <v>391</v>
      </c>
      <c r="C399" s="95" t="str">
        <f t="shared" si="73"/>
        <v/>
      </c>
      <c r="D399" s="15" t="str">
        <f t="shared" si="67"/>
        <v>OK</v>
      </c>
      <c r="E399" s="16" t="e">
        <f>VLOOKUP('Data Sheet'!$B$8,'Data Sheet'!$I$2:$J$9,2,FALSE)</f>
        <v>#N/A</v>
      </c>
      <c r="F399" s="16" t="str">
        <f t="shared" si="74"/>
        <v/>
      </c>
      <c r="G399" s="103">
        <f t="shared" si="75"/>
        <v>0</v>
      </c>
      <c r="H399" s="17" t="s">
        <v>26</v>
      </c>
      <c r="I399" s="17" t="s">
        <v>26</v>
      </c>
      <c r="J399" s="17" t="str">
        <f>IF('Data Sheet'!$B$9="NC-50","N/A","OK")</f>
        <v>OK</v>
      </c>
      <c r="K399" s="17" t="str">
        <f>IF('Data Sheet'!$B$9="NC-50","N/A","OK")</f>
        <v>OK</v>
      </c>
      <c r="L399" s="17" t="str">
        <f t="shared" si="76"/>
        <v>OK</v>
      </c>
      <c r="M399" s="17" t="str">
        <f t="shared" si="77"/>
        <v>OK</v>
      </c>
      <c r="N399" s="18" t="str">
        <f>IF(BO399&lt;&gt;"",
    IF(INT('Data Sheet'!$A$19)=INT('Data Sheet'!$B$19),
        --(INT('Data Sheet'!$A$19) &amp; "." &amp; BO399),
        IF(AND((--(INT('Data Sheet'!$A$19) &amp; "." &amp; BO399)&gt;=--('Data Sheet'!$A$19)), (--(INT('Data Sheet'!$A$19) &amp; "." &amp; BO399)&lt;=--('Data Sheet'!$B$19))),
            --(INT('Data Sheet'!$A$19) &amp; "." &amp; BO399),
            --(INT('Data Sheet'!$B$19) &amp; "." &amp; BO399)
        )
    ),
    IF(BN399&lt;&gt;"",
        IF(INT('Data Sheet'!$A$19)=INT('Data Sheet'!$B$19),
            --(INT('Data Sheet'!$A$19) &amp; "." &amp; LEFT(BN399,3)),
            IF(AND((--(INT('Data Sheet'!$A$19) &amp; "." &amp; LEFT(BN399,3))&gt;=--('Data Sheet'!$A$19)), (--(INT('Data Sheet'!$A$19) &amp; "." &amp; LEFT(BN399,3))&lt;=--('Data Sheet'!$B$19))),
                --(INT('Data Sheet'!$A$19) &amp; "." &amp; LEFT(BN399,3)),
                --(INT('Data Sheet'!$B$19) &amp; "." &amp; LEFT(BN399,3))
            )
        ),
        "OK"
    )
)</f>
        <v>OK</v>
      </c>
      <c r="O399" s="23" t="str">
        <f>IF(BP399&lt;&gt;"",
    IF(INT('Data Sheet'!$A$19)=INT('Data Sheet'!$B$19),
        --(INT('Data Sheet'!$A$19) &amp; "." &amp; BP399),
        IF(AND((--(INT('Data Sheet'!$A$19) &amp; "." &amp; BP399)&gt;=--('Data Sheet'!$A$19)), (--(INT('Data Sheet'!$A$19) &amp; "." &amp; BP399)&lt;=--('Data Sheet'!$B$19))),
            --(INT('Data Sheet'!$A$19) &amp; "." &amp; BP399),
            --(INT('Data Sheet'!$B$19) &amp; "." &amp; BP399)
        )
    ),
    IF(BN399&lt;&gt;"",
        IF(INT('Data Sheet'!$A$19)=INT('Data Sheet'!$B$19),
            --(INT('Data Sheet'!$A$19) &amp; "." &amp; RIGHT(BN399,3)),
            IF(AND((--(INT('Data Sheet'!$A$19) &amp; "." &amp; RIGHT(BN399,3))&gt;=--('Data Sheet'!$A$19)), (--(INT('Data Sheet'!$A$19) &amp; "." &amp; RIGHT(BN399,3))&lt;=--('Data Sheet'!$B$19))),
                --(INT('Data Sheet'!$A$19) &amp; "." &amp; RIGHT(BN399,3)),
                --(INT('Data Sheet'!$B$19) &amp; "." &amp; RIGHT(BN399,3))
            )
        ),
        "OK"
    )
)</f>
        <v>OK</v>
      </c>
      <c r="P399" s="23" t="str">
        <f>IF(BR399&lt;&gt;"",
    IF(INT('Data Sheet'!$A$19)=INT('Data Sheet'!$B$15),
        --(INT('Data Sheet'!$A$15) &amp; "." &amp; BR399),
        IF(AND((--(INT('Data Sheet'!$A$15) &amp; "." &amp; BR399)&gt;=--('Data Sheet'!$A$15)), (--(INT('Data Sheet'!$A$15) &amp; "." &amp; BR399)&lt;=--('Data Sheet'!$B$15))),
            --(INT('Data Sheet'!$A$15) &amp; "." &amp; BR399),
            --(INT('Data Sheet'!$B$15) &amp; "." &amp; BR399)
        )
    ),
    IF(BQ399&lt;&gt;"",
        IF(INT('Data Sheet'!$A$15)=INT('Data Sheet'!$B$15),
            --(INT('Data Sheet'!$A$15) &amp; "." &amp; LEFT(BQ399,3)),
            IF(AND((--(INT('Data Sheet'!$A$15) &amp; "." &amp; LEFT(BQ399,3))&gt;=--('Data Sheet'!$A$15)), (--(INT('Data Sheet'!$A$15) &amp; "." &amp; LEFT(BQ399,3))&lt;=--('Data Sheet'!$B$15))),
                --(INT('Data Sheet'!$A$15) &amp; "." &amp; LEFT(BQ399,3)),
                --(INT('Data Sheet'!$B$15) &amp; "." &amp; LEFT(BQ399,3))
            )
        ),
        "OK"
    )
)</f>
        <v>OK</v>
      </c>
      <c r="Q399" s="23" t="str">
        <f>IF(BS399&lt;&gt;"",
    IF(INT('Data Sheet'!$A$19)=INT('Data Sheet'!$B$15),
        --(INT('Data Sheet'!$A$15) &amp; "." &amp; BS399),
        IF(AND((--(INT('Data Sheet'!$A$15) &amp; "." &amp; BS399)&gt;=--('Data Sheet'!$A$15)), (--(INT('Data Sheet'!$A$15) &amp; "." &amp; BS399)&lt;=--('Data Sheet'!$B$15))),
            --(INT('Data Sheet'!$A$15) &amp; "." &amp; BS399),
            --(INT('Data Sheet'!$B$15) &amp; "." &amp; BS399)
        )
    ),
    IF(BQ399&lt;&gt;"",
        IF(INT('Data Sheet'!$A$15)=INT('Data Sheet'!$B$15),
            --(INT('Data Sheet'!$A$15) &amp; "." &amp; RIGHT(BQ399,3)),
            IF(AND((--(INT('Data Sheet'!$A$15) &amp; "." &amp; RIGHT(BQ399,3))&gt;=--('Data Sheet'!$A$15)), (--(INT('Data Sheet'!$A$15) &amp; "." &amp; RIGHT(BQ399,3))&lt;=--('Data Sheet'!$B$15))),
                --(INT('Data Sheet'!$A$15) &amp; "." &amp; RIGHT(BQ399,3)),
                --(INT('Data Sheet'!$B$15) &amp; "." &amp; RIGHT(BQ399,3))
            )
        ),
        "OK"
    )
)</f>
        <v>OK</v>
      </c>
      <c r="R399" s="19"/>
      <c r="S399" s="19"/>
      <c r="T399" s="19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1"/>
      <c r="AU399" s="21"/>
      <c r="AV399" s="21"/>
      <c r="AW399" s="22"/>
      <c r="AX399" s="99"/>
      <c r="AY399" s="20"/>
      <c r="AZ399" s="20"/>
      <c r="BA399" s="22"/>
      <c r="BB399">
        <v>391</v>
      </c>
      <c r="BC399" s="80"/>
      <c r="BD399" s="80"/>
      <c r="BE399" s="80"/>
      <c r="BF399" s="80"/>
      <c r="BG399" s="32" t="str">
        <f t="shared" si="70"/>
        <v/>
      </c>
      <c r="BH399" s="78">
        <f t="shared" si="68"/>
        <v>0</v>
      </c>
      <c r="BI399" s="2">
        <f t="shared" si="71"/>
        <v>0</v>
      </c>
      <c r="BJ399" s="2">
        <f t="shared" si="72"/>
        <v>0</v>
      </c>
      <c r="BK399" s="2">
        <f t="shared" si="69"/>
        <v>0</v>
      </c>
    </row>
    <row r="400" spans="2:63" ht="15" customHeight="1" x14ac:dyDescent="0.25">
      <c r="B400" s="14">
        <v>392</v>
      </c>
      <c r="C400" s="95" t="str">
        <f t="shared" si="73"/>
        <v/>
      </c>
      <c r="D400" s="15" t="str">
        <f t="shared" si="67"/>
        <v>OK</v>
      </c>
      <c r="E400" s="16" t="e">
        <f>VLOOKUP('Data Sheet'!$B$8,'Data Sheet'!$I$2:$J$9,2,FALSE)</f>
        <v>#N/A</v>
      </c>
      <c r="F400" s="16" t="str">
        <f t="shared" si="74"/>
        <v/>
      </c>
      <c r="G400" s="103">
        <f t="shared" si="75"/>
        <v>0</v>
      </c>
      <c r="H400" s="17" t="s">
        <v>26</v>
      </c>
      <c r="I400" s="17" t="s">
        <v>26</v>
      </c>
      <c r="J400" s="17" t="str">
        <f>IF('Data Sheet'!$B$9="NC-50","N/A","OK")</f>
        <v>OK</v>
      </c>
      <c r="K400" s="17" t="str">
        <f>IF('Data Sheet'!$B$9="NC-50","N/A","OK")</f>
        <v>OK</v>
      </c>
      <c r="L400" s="17" t="str">
        <f t="shared" si="76"/>
        <v>OK</v>
      </c>
      <c r="M400" s="17" t="str">
        <f t="shared" si="77"/>
        <v>OK</v>
      </c>
      <c r="N400" s="18" t="str">
        <f>IF(BO400&lt;&gt;"",
    IF(INT('Data Sheet'!$A$19)=INT('Data Sheet'!$B$19),
        --(INT('Data Sheet'!$A$19) &amp; "." &amp; BO400),
        IF(AND((--(INT('Data Sheet'!$A$19) &amp; "." &amp; BO400)&gt;=--('Data Sheet'!$A$19)), (--(INT('Data Sheet'!$A$19) &amp; "." &amp; BO400)&lt;=--('Data Sheet'!$B$19))),
            --(INT('Data Sheet'!$A$19) &amp; "." &amp; BO400),
            --(INT('Data Sheet'!$B$19) &amp; "." &amp; BO400)
        )
    ),
    IF(BN400&lt;&gt;"",
        IF(INT('Data Sheet'!$A$19)=INT('Data Sheet'!$B$19),
            --(INT('Data Sheet'!$A$19) &amp; "." &amp; LEFT(BN400,3)),
            IF(AND((--(INT('Data Sheet'!$A$19) &amp; "." &amp; LEFT(BN400,3))&gt;=--('Data Sheet'!$A$19)), (--(INT('Data Sheet'!$A$19) &amp; "." &amp; LEFT(BN400,3))&lt;=--('Data Sheet'!$B$19))),
                --(INT('Data Sheet'!$A$19) &amp; "." &amp; LEFT(BN400,3)),
                --(INT('Data Sheet'!$B$19) &amp; "." &amp; LEFT(BN400,3))
            )
        ),
        "OK"
    )
)</f>
        <v>OK</v>
      </c>
      <c r="O400" s="23" t="str">
        <f>IF(BP400&lt;&gt;"",
    IF(INT('Data Sheet'!$A$19)=INT('Data Sheet'!$B$19),
        --(INT('Data Sheet'!$A$19) &amp; "." &amp; BP400),
        IF(AND((--(INT('Data Sheet'!$A$19) &amp; "." &amp; BP400)&gt;=--('Data Sheet'!$A$19)), (--(INT('Data Sheet'!$A$19) &amp; "." &amp; BP400)&lt;=--('Data Sheet'!$B$19))),
            --(INT('Data Sheet'!$A$19) &amp; "." &amp; BP400),
            --(INT('Data Sheet'!$B$19) &amp; "." &amp; BP400)
        )
    ),
    IF(BN400&lt;&gt;"",
        IF(INT('Data Sheet'!$A$19)=INT('Data Sheet'!$B$19),
            --(INT('Data Sheet'!$A$19) &amp; "." &amp; RIGHT(BN400,3)),
            IF(AND((--(INT('Data Sheet'!$A$19) &amp; "." &amp; RIGHT(BN400,3))&gt;=--('Data Sheet'!$A$19)), (--(INT('Data Sheet'!$A$19) &amp; "." &amp; RIGHT(BN400,3))&lt;=--('Data Sheet'!$B$19))),
                --(INT('Data Sheet'!$A$19) &amp; "." &amp; RIGHT(BN400,3)),
                --(INT('Data Sheet'!$B$19) &amp; "." &amp; RIGHT(BN400,3))
            )
        ),
        "OK"
    )
)</f>
        <v>OK</v>
      </c>
      <c r="P400" s="23" t="str">
        <f>IF(BR400&lt;&gt;"",
    IF(INT('Data Sheet'!$A$19)=INT('Data Sheet'!$B$15),
        --(INT('Data Sheet'!$A$15) &amp; "." &amp; BR400),
        IF(AND((--(INT('Data Sheet'!$A$15) &amp; "." &amp; BR400)&gt;=--('Data Sheet'!$A$15)), (--(INT('Data Sheet'!$A$15) &amp; "." &amp; BR400)&lt;=--('Data Sheet'!$B$15))),
            --(INT('Data Sheet'!$A$15) &amp; "." &amp; BR400),
            --(INT('Data Sheet'!$B$15) &amp; "." &amp; BR400)
        )
    ),
    IF(BQ400&lt;&gt;"",
        IF(INT('Data Sheet'!$A$15)=INT('Data Sheet'!$B$15),
            --(INT('Data Sheet'!$A$15) &amp; "." &amp; LEFT(BQ400,3)),
            IF(AND((--(INT('Data Sheet'!$A$15) &amp; "." &amp; LEFT(BQ400,3))&gt;=--('Data Sheet'!$A$15)), (--(INT('Data Sheet'!$A$15) &amp; "." &amp; LEFT(BQ400,3))&lt;=--('Data Sheet'!$B$15))),
                --(INT('Data Sheet'!$A$15) &amp; "." &amp; LEFT(BQ400,3)),
                --(INT('Data Sheet'!$B$15) &amp; "." &amp; LEFT(BQ400,3))
            )
        ),
        "OK"
    )
)</f>
        <v>OK</v>
      </c>
      <c r="Q400" s="23" t="str">
        <f>IF(BS400&lt;&gt;"",
    IF(INT('Data Sheet'!$A$19)=INT('Data Sheet'!$B$15),
        --(INT('Data Sheet'!$A$15) &amp; "." &amp; BS400),
        IF(AND((--(INT('Data Sheet'!$A$15) &amp; "." &amp; BS400)&gt;=--('Data Sheet'!$A$15)), (--(INT('Data Sheet'!$A$15) &amp; "." &amp; BS400)&lt;=--('Data Sheet'!$B$15))),
            --(INT('Data Sheet'!$A$15) &amp; "." &amp; BS400),
            --(INT('Data Sheet'!$B$15) &amp; "." &amp; BS400)
        )
    ),
    IF(BQ400&lt;&gt;"",
        IF(INT('Data Sheet'!$A$15)=INT('Data Sheet'!$B$15),
            --(INT('Data Sheet'!$A$15) &amp; "." &amp; RIGHT(BQ400,3)),
            IF(AND((--(INT('Data Sheet'!$A$15) &amp; "." &amp; RIGHT(BQ400,3))&gt;=--('Data Sheet'!$A$15)), (--(INT('Data Sheet'!$A$15) &amp; "." &amp; RIGHT(BQ400,3))&lt;=--('Data Sheet'!$B$15))),
                --(INT('Data Sheet'!$A$15) &amp; "." &amp; RIGHT(BQ400,3)),
                --(INT('Data Sheet'!$B$15) &amp; "." &amp; RIGHT(BQ400,3))
            )
        ),
        "OK"
    )
)</f>
        <v>OK</v>
      </c>
      <c r="R400" s="19"/>
      <c r="S400" s="19"/>
      <c r="T400" s="19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1"/>
      <c r="AU400" s="21"/>
      <c r="AV400" s="21"/>
      <c r="AW400" s="22"/>
      <c r="AX400" s="99"/>
      <c r="AY400" s="20"/>
      <c r="AZ400" s="20"/>
      <c r="BA400" s="22"/>
      <c r="BB400">
        <v>392</v>
      </c>
      <c r="BC400" s="80"/>
      <c r="BD400" s="80"/>
      <c r="BE400" s="80"/>
      <c r="BF400" s="80"/>
      <c r="BG400" s="32" t="str">
        <f t="shared" si="70"/>
        <v/>
      </c>
      <c r="BH400" s="78">
        <f t="shared" si="68"/>
        <v>0</v>
      </c>
      <c r="BI400" s="2">
        <f t="shared" si="71"/>
        <v>0</v>
      </c>
      <c r="BJ400" s="2">
        <f t="shared" si="72"/>
        <v>0</v>
      </c>
      <c r="BK400" s="2">
        <f t="shared" si="69"/>
        <v>0</v>
      </c>
    </row>
    <row r="401" spans="2:63" ht="15" customHeight="1" x14ac:dyDescent="0.25">
      <c r="B401" s="14">
        <v>393</v>
      </c>
      <c r="C401" s="95" t="str">
        <f t="shared" si="73"/>
        <v/>
      </c>
      <c r="D401" s="15" t="str">
        <f t="shared" si="67"/>
        <v>OK</v>
      </c>
      <c r="E401" s="16" t="e">
        <f>VLOOKUP('Data Sheet'!$B$8,'Data Sheet'!$I$2:$J$9,2,FALSE)</f>
        <v>#N/A</v>
      </c>
      <c r="F401" s="16" t="str">
        <f t="shared" si="74"/>
        <v/>
      </c>
      <c r="G401" s="103">
        <f t="shared" si="75"/>
        <v>0</v>
      </c>
      <c r="H401" s="17" t="s">
        <v>26</v>
      </c>
      <c r="I401" s="17" t="s">
        <v>26</v>
      </c>
      <c r="J401" s="17" t="str">
        <f>IF('Data Sheet'!$B$9="NC-50","N/A","OK")</f>
        <v>OK</v>
      </c>
      <c r="K401" s="17" t="str">
        <f>IF('Data Sheet'!$B$9="NC-50","N/A","OK")</f>
        <v>OK</v>
      </c>
      <c r="L401" s="17" t="str">
        <f t="shared" si="76"/>
        <v>OK</v>
      </c>
      <c r="M401" s="17" t="str">
        <f t="shared" si="77"/>
        <v>OK</v>
      </c>
      <c r="N401" s="18" t="str">
        <f>IF(BO401&lt;&gt;"",
    IF(INT('Data Sheet'!$A$19)=INT('Data Sheet'!$B$19),
        --(INT('Data Sheet'!$A$19) &amp; "." &amp; BO401),
        IF(AND((--(INT('Data Sheet'!$A$19) &amp; "." &amp; BO401)&gt;=--('Data Sheet'!$A$19)), (--(INT('Data Sheet'!$A$19) &amp; "." &amp; BO401)&lt;=--('Data Sheet'!$B$19))),
            --(INT('Data Sheet'!$A$19) &amp; "." &amp; BO401),
            --(INT('Data Sheet'!$B$19) &amp; "." &amp; BO401)
        )
    ),
    IF(BN401&lt;&gt;"",
        IF(INT('Data Sheet'!$A$19)=INT('Data Sheet'!$B$19),
            --(INT('Data Sheet'!$A$19) &amp; "." &amp; LEFT(BN401,3)),
            IF(AND((--(INT('Data Sheet'!$A$19) &amp; "." &amp; LEFT(BN401,3))&gt;=--('Data Sheet'!$A$19)), (--(INT('Data Sheet'!$A$19) &amp; "." &amp; LEFT(BN401,3))&lt;=--('Data Sheet'!$B$19))),
                --(INT('Data Sheet'!$A$19) &amp; "." &amp; LEFT(BN401,3)),
                --(INT('Data Sheet'!$B$19) &amp; "." &amp; LEFT(BN401,3))
            )
        ),
        "OK"
    )
)</f>
        <v>OK</v>
      </c>
      <c r="O401" s="23" t="str">
        <f>IF(BP401&lt;&gt;"",
    IF(INT('Data Sheet'!$A$19)=INT('Data Sheet'!$B$19),
        --(INT('Data Sheet'!$A$19) &amp; "." &amp; BP401),
        IF(AND((--(INT('Data Sheet'!$A$19) &amp; "." &amp; BP401)&gt;=--('Data Sheet'!$A$19)), (--(INT('Data Sheet'!$A$19) &amp; "." &amp; BP401)&lt;=--('Data Sheet'!$B$19))),
            --(INT('Data Sheet'!$A$19) &amp; "." &amp; BP401),
            --(INT('Data Sheet'!$B$19) &amp; "." &amp; BP401)
        )
    ),
    IF(BN401&lt;&gt;"",
        IF(INT('Data Sheet'!$A$19)=INT('Data Sheet'!$B$19),
            --(INT('Data Sheet'!$A$19) &amp; "." &amp; RIGHT(BN401,3)),
            IF(AND((--(INT('Data Sheet'!$A$19) &amp; "." &amp; RIGHT(BN401,3))&gt;=--('Data Sheet'!$A$19)), (--(INT('Data Sheet'!$A$19) &amp; "." &amp; RIGHT(BN401,3))&lt;=--('Data Sheet'!$B$19))),
                --(INT('Data Sheet'!$A$19) &amp; "." &amp; RIGHT(BN401,3)),
                --(INT('Data Sheet'!$B$19) &amp; "." &amp; RIGHT(BN401,3))
            )
        ),
        "OK"
    )
)</f>
        <v>OK</v>
      </c>
      <c r="P401" s="23" t="str">
        <f>IF(BR401&lt;&gt;"",
    IF(INT('Data Sheet'!$A$19)=INT('Data Sheet'!$B$15),
        --(INT('Data Sheet'!$A$15) &amp; "." &amp; BR401),
        IF(AND((--(INT('Data Sheet'!$A$15) &amp; "." &amp; BR401)&gt;=--('Data Sheet'!$A$15)), (--(INT('Data Sheet'!$A$15) &amp; "." &amp; BR401)&lt;=--('Data Sheet'!$B$15))),
            --(INT('Data Sheet'!$A$15) &amp; "." &amp; BR401),
            --(INT('Data Sheet'!$B$15) &amp; "." &amp; BR401)
        )
    ),
    IF(BQ401&lt;&gt;"",
        IF(INT('Data Sheet'!$A$15)=INT('Data Sheet'!$B$15),
            --(INT('Data Sheet'!$A$15) &amp; "." &amp; LEFT(BQ401,3)),
            IF(AND((--(INT('Data Sheet'!$A$15) &amp; "." &amp; LEFT(BQ401,3))&gt;=--('Data Sheet'!$A$15)), (--(INT('Data Sheet'!$A$15) &amp; "." &amp; LEFT(BQ401,3))&lt;=--('Data Sheet'!$B$15))),
                --(INT('Data Sheet'!$A$15) &amp; "." &amp; LEFT(BQ401,3)),
                --(INT('Data Sheet'!$B$15) &amp; "." &amp; LEFT(BQ401,3))
            )
        ),
        "OK"
    )
)</f>
        <v>OK</v>
      </c>
      <c r="Q401" s="23" t="str">
        <f>IF(BS401&lt;&gt;"",
    IF(INT('Data Sheet'!$A$19)=INT('Data Sheet'!$B$15),
        --(INT('Data Sheet'!$A$15) &amp; "." &amp; BS401),
        IF(AND((--(INT('Data Sheet'!$A$15) &amp; "." &amp; BS401)&gt;=--('Data Sheet'!$A$15)), (--(INT('Data Sheet'!$A$15) &amp; "." &amp; BS401)&lt;=--('Data Sheet'!$B$15))),
            --(INT('Data Sheet'!$A$15) &amp; "." &amp; BS401),
            --(INT('Data Sheet'!$B$15) &amp; "." &amp; BS401)
        )
    ),
    IF(BQ401&lt;&gt;"",
        IF(INT('Data Sheet'!$A$15)=INT('Data Sheet'!$B$15),
            --(INT('Data Sheet'!$A$15) &amp; "." &amp; RIGHT(BQ401,3)),
            IF(AND((--(INT('Data Sheet'!$A$15) &amp; "." &amp; RIGHT(BQ401,3))&gt;=--('Data Sheet'!$A$15)), (--(INT('Data Sheet'!$A$15) &amp; "." &amp; RIGHT(BQ401,3))&lt;=--('Data Sheet'!$B$15))),
                --(INT('Data Sheet'!$A$15) &amp; "." &amp; RIGHT(BQ401,3)),
                --(INT('Data Sheet'!$B$15) &amp; "." &amp; RIGHT(BQ401,3))
            )
        ),
        "OK"
    )
)</f>
        <v>OK</v>
      </c>
      <c r="R401" s="19"/>
      <c r="S401" s="19"/>
      <c r="T401" s="19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1"/>
      <c r="AU401" s="21"/>
      <c r="AV401" s="21"/>
      <c r="AW401" s="22"/>
      <c r="AX401" s="99"/>
      <c r="AY401" s="20"/>
      <c r="AZ401" s="20"/>
      <c r="BA401" s="22"/>
      <c r="BB401">
        <v>393</v>
      </c>
      <c r="BC401" s="80"/>
      <c r="BD401" s="80"/>
      <c r="BE401" s="80"/>
      <c r="BF401" s="80"/>
      <c r="BG401" s="32" t="str">
        <f t="shared" si="70"/>
        <v/>
      </c>
      <c r="BH401" s="78">
        <f t="shared" si="68"/>
        <v>0</v>
      </c>
      <c r="BI401" s="2">
        <f t="shared" si="71"/>
        <v>0</v>
      </c>
      <c r="BJ401" s="2">
        <f t="shared" si="72"/>
        <v>0</v>
      </c>
      <c r="BK401" s="2">
        <f t="shared" si="69"/>
        <v>0</v>
      </c>
    </row>
    <row r="402" spans="2:63" ht="15" customHeight="1" x14ac:dyDescent="0.25">
      <c r="B402" s="14">
        <v>394</v>
      </c>
      <c r="C402" s="95" t="str">
        <f t="shared" si="73"/>
        <v/>
      </c>
      <c r="D402" s="15" t="str">
        <f t="shared" si="67"/>
        <v>OK</v>
      </c>
      <c r="E402" s="16" t="e">
        <f>VLOOKUP('Data Sheet'!$B$8,'Data Sheet'!$I$2:$J$9,2,FALSE)</f>
        <v>#N/A</v>
      </c>
      <c r="F402" s="16" t="str">
        <f t="shared" si="74"/>
        <v/>
      </c>
      <c r="G402" s="103">
        <f t="shared" si="75"/>
        <v>0</v>
      </c>
      <c r="H402" s="17" t="s">
        <v>26</v>
      </c>
      <c r="I402" s="17" t="s">
        <v>26</v>
      </c>
      <c r="J402" s="17" t="str">
        <f>IF('Data Sheet'!$B$9="NC-50","N/A","OK")</f>
        <v>OK</v>
      </c>
      <c r="K402" s="17" t="str">
        <f>IF('Data Sheet'!$B$9="NC-50","N/A","OK")</f>
        <v>OK</v>
      </c>
      <c r="L402" s="17" t="str">
        <f t="shared" si="76"/>
        <v>OK</v>
      </c>
      <c r="M402" s="17" t="str">
        <f t="shared" si="77"/>
        <v>OK</v>
      </c>
      <c r="N402" s="18" t="str">
        <f>IF(BO402&lt;&gt;"",
    IF(INT('Data Sheet'!$A$19)=INT('Data Sheet'!$B$19),
        --(INT('Data Sheet'!$A$19) &amp; "." &amp; BO402),
        IF(AND((--(INT('Data Sheet'!$A$19) &amp; "." &amp; BO402)&gt;=--('Data Sheet'!$A$19)), (--(INT('Data Sheet'!$A$19) &amp; "." &amp; BO402)&lt;=--('Data Sheet'!$B$19))),
            --(INT('Data Sheet'!$A$19) &amp; "." &amp; BO402),
            --(INT('Data Sheet'!$B$19) &amp; "." &amp; BO402)
        )
    ),
    IF(BN402&lt;&gt;"",
        IF(INT('Data Sheet'!$A$19)=INT('Data Sheet'!$B$19),
            --(INT('Data Sheet'!$A$19) &amp; "." &amp; LEFT(BN402,3)),
            IF(AND((--(INT('Data Sheet'!$A$19) &amp; "." &amp; LEFT(BN402,3))&gt;=--('Data Sheet'!$A$19)), (--(INT('Data Sheet'!$A$19) &amp; "." &amp; LEFT(BN402,3))&lt;=--('Data Sheet'!$B$19))),
                --(INT('Data Sheet'!$A$19) &amp; "." &amp; LEFT(BN402,3)),
                --(INT('Data Sheet'!$B$19) &amp; "." &amp; LEFT(BN402,3))
            )
        ),
        "OK"
    )
)</f>
        <v>OK</v>
      </c>
      <c r="O402" s="23" t="str">
        <f>IF(BP402&lt;&gt;"",
    IF(INT('Data Sheet'!$A$19)=INT('Data Sheet'!$B$19),
        --(INT('Data Sheet'!$A$19) &amp; "." &amp; BP402),
        IF(AND((--(INT('Data Sheet'!$A$19) &amp; "." &amp; BP402)&gt;=--('Data Sheet'!$A$19)), (--(INT('Data Sheet'!$A$19) &amp; "." &amp; BP402)&lt;=--('Data Sheet'!$B$19))),
            --(INT('Data Sheet'!$A$19) &amp; "." &amp; BP402),
            --(INT('Data Sheet'!$B$19) &amp; "." &amp; BP402)
        )
    ),
    IF(BN402&lt;&gt;"",
        IF(INT('Data Sheet'!$A$19)=INT('Data Sheet'!$B$19),
            --(INT('Data Sheet'!$A$19) &amp; "." &amp; RIGHT(BN402,3)),
            IF(AND((--(INT('Data Sheet'!$A$19) &amp; "." &amp; RIGHT(BN402,3))&gt;=--('Data Sheet'!$A$19)), (--(INT('Data Sheet'!$A$19) &amp; "." &amp; RIGHT(BN402,3))&lt;=--('Data Sheet'!$B$19))),
                --(INT('Data Sheet'!$A$19) &amp; "." &amp; RIGHT(BN402,3)),
                --(INT('Data Sheet'!$B$19) &amp; "." &amp; RIGHT(BN402,3))
            )
        ),
        "OK"
    )
)</f>
        <v>OK</v>
      </c>
      <c r="P402" s="23" t="str">
        <f>IF(BR402&lt;&gt;"",
    IF(INT('Data Sheet'!$A$19)=INT('Data Sheet'!$B$15),
        --(INT('Data Sheet'!$A$15) &amp; "." &amp; BR402),
        IF(AND((--(INT('Data Sheet'!$A$15) &amp; "." &amp; BR402)&gt;=--('Data Sheet'!$A$15)), (--(INT('Data Sheet'!$A$15) &amp; "." &amp; BR402)&lt;=--('Data Sheet'!$B$15))),
            --(INT('Data Sheet'!$A$15) &amp; "." &amp; BR402),
            --(INT('Data Sheet'!$B$15) &amp; "." &amp; BR402)
        )
    ),
    IF(BQ402&lt;&gt;"",
        IF(INT('Data Sheet'!$A$15)=INT('Data Sheet'!$B$15),
            --(INT('Data Sheet'!$A$15) &amp; "." &amp; LEFT(BQ402,3)),
            IF(AND((--(INT('Data Sheet'!$A$15) &amp; "." &amp; LEFT(BQ402,3))&gt;=--('Data Sheet'!$A$15)), (--(INT('Data Sheet'!$A$15) &amp; "." &amp; LEFT(BQ402,3))&lt;=--('Data Sheet'!$B$15))),
                --(INT('Data Sheet'!$A$15) &amp; "." &amp; LEFT(BQ402,3)),
                --(INT('Data Sheet'!$B$15) &amp; "." &amp; LEFT(BQ402,3))
            )
        ),
        "OK"
    )
)</f>
        <v>OK</v>
      </c>
      <c r="Q402" s="23" t="str">
        <f>IF(BS402&lt;&gt;"",
    IF(INT('Data Sheet'!$A$19)=INT('Data Sheet'!$B$15),
        --(INT('Data Sheet'!$A$15) &amp; "." &amp; BS402),
        IF(AND((--(INT('Data Sheet'!$A$15) &amp; "." &amp; BS402)&gt;=--('Data Sheet'!$A$15)), (--(INT('Data Sheet'!$A$15) &amp; "." &amp; BS402)&lt;=--('Data Sheet'!$B$15))),
            --(INT('Data Sheet'!$A$15) &amp; "." &amp; BS402),
            --(INT('Data Sheet'!$B$15) &amp; "." &amp; BS402)
        )
    ),
    IF(BQ402&lt;&gt;"",
        IF(INT('Data Sheet'!$A$15)=INT('Data Sheet'!$B$15),
            --(INT('Data Sheet'!$A$15) &amp; "." &amp; RIGHT(BQ402,3)),
            IF(AND((--(INT('Data Sheet'!$A$15) &amp; "." &amp; RIGHT(BQ402,3))&gt;=--('Data Sheet'!$A$15)), (--(INT('Data Sheet'!$A$15) &amp; "." &amp; RIGHT(BQ402,3))&lt;=--('Data Sheet'!$B$15))),
                --(INT('Data Sheet'!$A$15) &amp; "." &amp; RIGHT(BQ402,3)),
                --(INT('Data Sheet'!$B$15) &amp; "." &amp; RIGHT(BQ402,3))
            )
        ),
        "OK"
    )
)</f>
        <v>OK</v>
      </c>
      <c r="R402" s="19"/>
      <c r="S402" s="19"/>
      <c r="T402" s="19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1"/>
      <c r="AU402" s="21"/>
      <c r="AV402" s="21"/>
      <c r="AW402" s="22"/>
      <c r="AX402" s="99"/>
      <c r="AY402" s="20"/>
      <c r="AZ402" s="20"/>
      <c r="BA402" s="22"/>
      <c r="BB402">
        <v>394</v>
      </c>
      <c r="BC402" s="80"/>
      <c r="BD402" s="80"/>
      <c r="BE402" s="80"/>
      <c r="BF402" s="80"/>
      <c r="BG402" s="32" t="str">
        <f t="shared" si="70"/>
        <v/>
      </c>
      <c r="BH402" s="78">
        <f t="shared" si="68"/>
        <v>0</v>
      </c>
      <c r="BI402" s="2">
        <f t="shared" si="71"/>
        <v>0</v>
      </c>
      <c r="BJ402" s="2">
        <f t="shared" si="72"/>
        <v>0</v>
      </c>
      <c r="BK402" s="2">
        <f t="shared" si="69"/>
        <v>0</v>
      </c>
    </row>
    <row r="403" spans="2:63" ht="15" customHeight="1" x14ac:dyDescent="0.25">
      <c r="B403" s="14">
        <v>395</v>
      </c>
      <c r="C403" s="95" t="str">
        <f t="shared" si="73"/>
        <v/>
      </c>
      <c r="D403" s="15" t="str">
        <f t="shared" si="67"/>
        <v>OK</v>
      </c>
      <c r="E403" s="16" t="e">
        <f>VLOOKUP('Data Sheet'!$B$8,'Data Sheet'!$I$2:$J$9,2,FALSE)</f>
        <v>#N/A</v>
      </c>
      <c r="F403" s="16" t="str">
        <f t="shared" si="74"/>
        <v/>
      </c>
      <c r="G403" s="103">
        <f t="shared" si="75"/>
        <v>0</v>
      </c>
      <c r="H403" s="17" t="s">
        <v>26</v>
      </c>
      <c r="I403" s="17" t="s">
        <v>26</v>
      </c>
      <c r="J403" s="17" t="str">
        <f>IF('Data Sheet'!$B$9="NC-50","N/A","OK")</f>
        <v>OK</v>
      </c>
      <c r="K403" s="17" t="str">
        <f>IF('Data Sheet'!$B$9="NC-50","N/A","OK")</f>
        <v>OK</v>
      </c>
      <c r="L403" s="17" t="str">
        <f t="shared" si="76"/>
        <v>OK</v>
      </c>
      <c r="M403" s="17" t="str">
        <f t="shared" si="77"/>
        <v>OK</v>
      </c>
      <c r="N403" s="18" t="str">
        <f>IF(BO403&lt;&gt;"",
    IF(INT('Data Sheet'!$A$19)=INT('Data Sheet'!$B$19),
        --(INT('Data Sheet'!$A$19) &amp; "." &amp; BO403),
        IF(AND((--(INT('Data Sheet'!$A$19) &amp; "." &amp; BO403)&gt;=--('Data Sheet'!$A$19)), (--(INT('Data Sheet'!$A$19) &amp; "." &amp; BO403)&lt;=--('Data Sheet'!$B$19))),
            --(INT('Data Sheet'!$A$19) &amp; "." &amp; BO403),
            --(INT('Data Sheet'!$B$19) &amp; "." &amp; BO403)
        )
    ),
    IF(BN403&lt;&gt;"",
        IF(INT('Data Sheet'!$A$19)=INT('Data Sheet'!$B$19),
            --(INT('Data Sheet'!$A$19) &amp; "." &amp; LEFT(BN403,3)),
            IF(AND((--(INT('Data Sheet'!$A$19) &amp; "." &amp; LEFT(BN403,3))&gt;=--('Data Sheet'!$A$19)), (--(INT('Data Sheet'!$A$19) &amp; "." &amp; LEFT(BN403,3))&lt;=--('Data Sheet'!$B$19))),
                --(INT('Data Sheet'!$A$19) &amp; "." &amp; LEFT(BN403,3)),
                --(INT('Data Sheet'!$B$19) &amp; "." &amp; LEFT(BN403,3))
            )
        ),
        "OK"
    )
)</f>
        <v>OK</v>
      </c>
      <c r="O403" s="23" t="str">
        <f>IF(BP403&lt;&gt;"",
    IF(INT('Data Sheet'!$A$19)=INT('Data Sheet'!$B$19),
        --(INT('Data Sheet'!$A$19) &amp; "." &amp; BP403),
        IF(AND((--(INT('Data Sheet'!$A$19) &amp; "." &amp; BP403)&gt;=--('Data Sheet'!$A$19)), (--(INT('Data Sheet'!$A$19) &amp; "." &amp; BP403)&lt;=--('Data Sheet'!$B$19))),
            --(INT('Data Sheet'!$A$19) &amp; "." &amp; BP403),
            --(INT('Data Sheet'!$B$19) &amp; "." &amp; BP403)
        )
    ),
    IF(BN403&lt;&gt;"",
        IF(INT('Data Sheet'!$A$19)=INT('Data Sheet'!$B$19),
            --(INT('Data Sheet'!$A$19) &amp; "." &amp; RIGHT(BN403,3)),
            IF(AND((--(INT('Data Sheet'!$A$19) &amp; "." &amp; RIGHT(BN403,3))&gt;=--('Data Sheet'!$A$19)), (--(INT('Data Sheet'!$A$19) &amp; "." &amp; RIGHT(BN403,3))&lt;=--('Data Sheet'!$B$19))),
                --(INT('Data Sheet'!$A$19) &amp; "." &amp; RIGHT(BN403,3)),
                --(INT('Data Sheet'!$B$19) &amp; "." &amp; RIGHT(BN403,3))
            )
        ),
        "OK"
    )
)</f>
        <v>OK</v>
      </c>
      <c r="P403" s="23" t="str">
        <f>IF(BR403&lt;&gt;"",
    IF(INT('Data Sheet'!$A$19)=INT('Data Sheet'!$B$15),
        --(INT('Data Sheet'!$A$15) &amp; "." &amp; BR403),
        IF(AND((--(INT('Data Sheet'!$A$15) &amp; "." &amp; BR403)&gt;=--('Data Sheet'!$A$15)), (--(INT('Data Sheet'!$A$15) &amp; "." &amp; BR403)&lt;=--('Data Sheet'!$B$15))),
            --(INT('Data Sheet'!$A$15) &amp; "." &amp; BR403),
            --(INT('Data Sheet'!$B$15) &amp; "." &amp; BR403)
        )
    ),
    IF(BQ403&lt;&gt;"",
        IF(INT('Data Sheet'!$A$15)=INT('Data Sheet'!$B$15),
            --(INT('Data Sheet'!$A$15) &amp; "." &amp; LEFT(BQ403,3)),
            IF(AND((--(INT('Data Sheet'!$A$15) &amp; "." &amp; LEFT(BQ403,3))&gt;=--('Data Sheet'!$A$15)), (--(INT('Data Sheet'!$A$15) &amp; "." &amp; LEFT(BQ403,3))&lt;=--('Data Sheet'!$B$15))),
                --(INT('Data Sheet'!$A$15) &amp; "." &amp; LEFT(BQ403,3)),
                --(INT('Data Sheet'!$B$15) &amp; "." &amp; LEFT(BQ403,3))
            )
        ),
        "OK"
    )
)</f>
        <v>OK</v>
      </c>
      <c r="Q403" s="23" t="str">
        <f>IF(BS403&lt;&gt;"",
    IF(INT('Data Sheet'!$A$19)=INT('Data Sheet'!$B$15),
        --(INT('Data Sheet'!$A$15) &amp; "." &amp; BS403),
        IF(AND((--(INT('Data Sheet'!$A$15) &amp; "." &amp; BS403)&gt;=--('Data Sheet'!$A$15)), (--(INT('Data Sheet'!$A$15) &amp; "." &amp; BS403)&lt;=--('Data Sheet'!$B$15))),
            --(INT('Data Sheet'!$A$15) &amp; "." &amp; BS403),
            --(INT('Data Sheet'!$B$15) &amp; "." &amp; BS403)
        )
    ),
    IF(BQ403&lt;&gt;"",
        IF(INT('Data Sheet'!$A$15)=INT('Data Sheet'!$B$15),
            --(INT('Data Sheet'!$A$15) &amp; "." &amp; RIGHT(BQ403,3)),
            IF(AND((--(INT('Data Sheet'!$A$15) &amp; "." &amp; RIGHT(BQ403,3))&gt;=--('Data Sheet'!$A$15)), (--(INT('Data Sheet'!$A$15) &amp; "." &amp; RIGHT(BQ403,3))&lt;=--('Data Sheet'!$B$15))),
                --(INT('Data Sheet'!$A$15) &amp; "." &amp; RIGHT(BQ403,3)),
                --(INT('Data Sheet'!$B$15) &amp; "." &amp; RIGHT(BQ403,3))
            )
        ),
        "OK"
    )
)</f>
        <v>OK</v>
      </c>
      <c r="R403" s="19"/>
      <c r="S403" s="19"/>
      <c r="T403" s="19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1"/>
      <c r="AU403" s="21"/>
      <c r="AV403" s="21"/>
      <c r="AW403" s="22"/>
      <c r="AX403" s="99"/>
      <c r="AY403" s="20"/>
      <c r="AZ403" s="20"/>
      <c r="BA403" s="22"/>
      <c r="BB403">
        <v>395</v>
      </c>
      <c r="BC403" s="80"/>
      <c r="BD403" s="80"/>
      <c r="BE403" s="80"/>
      <c r="BF403" s="80"/>
      <c r="BG403" s="32" t="str">
        <f t="shared" si="70"/>
        <v/>
      </c>
      <c r="BH403" s="78">
        <f t="shared" si="68"/>
        <v>0</v>
      </c>
      <c r="BI403" s="2">
        <f t="shared" si="71"/>
        <v>0</v>
      </c>
      <c r="BJ403" s="2">
        <f t="shared" si="72"/>
        <v>0</v>
      </c>
      <c r="BK403" s="2">
        <f t="shared" si="69"/>
        <v>0</v>
      </c>
    </row>
    <row r="404" spans="2:63" ht="15" customHeight="1" x14ac:dyDescent="0.25">
      <c r="B404" s="14">
        <v>396</v>
      </c>
      <c r="C404" s="95" t="str">
        <f t="shared" si="73"/>
        <v/>
      </c>
      <c r="D404" s="15" t="str">
        <f t="shared" si="67"/>
        <v>OK</v>
      </c>
      <c r="E404" s="16" t="e">
        <f>VLOOKUP('Data Sheet'!$B$8,'Data Sheet'!$I$2:$J$9,2,FALSE)</f>
        <v>#N/A</v>
      </c>
      <c r="F404" s="16" t="str">
        <f t="shared" si="74"/>
        <v/>
      </c>
      <c r="G404" s="103">
        <f t="shared" si="75"/>
        <v>0</v>
      </c>
      <c r="H404" s="17" t="s">
        <v>26</v>
      </c>
      <c r="I404" s="17" t="s">
        <v>26</v>
      </c>
      <c r="J404" s="17" t="str">
        <f>IF('Data Sheet'!$B$9="NC-50","N/A","OK")</f>
        <v>OK</v>
      </c>
      <c r="K404" s="17" t="str">
        <f>IF('Data Sheet'!$B$9="NC-50","N/A","OK")</f>
        <v>OK</v>
      </c>
      <c r="L404" s="17" t="str">
        <f t="shared" si="76"/>
        <v>OK</v>
      </c>
      <c r="M404" s="17" t="str">
        <f t="shared" si="77"/>
        <v>OK</v>
      </c>
      <c r="N404" s="18" t="str">
        <f>IF(BO404&lt;&gt;"",
    IF(INT('Data Sheet'!$A$19)=INT('Data Sheet'!$B$19),
        --(INT('Data Sheet'!$A$19) &amp; "." &amp; BO404),
        IF(AND((--(INT('Data Sheet'!$A$19) &amp; "." &amp; BO404)&gt;=--('Data Sheet'!$A$19)), (--(INT('Data Sheet'!$A$19) &amp; "." &amp; BO404)&lt;=--('Data Sheet'!$B$19))),
            --(INT('Data Sheet'!$A$19) &amp; "." &amp; BO404),
            --(INT('Data Sheet'!$B$19) &amp; "." &amp; BO404)
        )
    ),
    IF(BN404&lt;&gt;"",
        IF(INT('Data Sheet'!$A$19)=INT('Data Sheet'!$B$19),
            --(INT('Data Sheet'!$A$19) &amp; "." &amp; LEFT(BN404,3)),
            IF(AND((--(INT('Data Sheet'!$A$19) &amp; "." &amp; LEFT(BN404,3))&gt;=--('Data Sheet'!$A$19)), (--(INT('Data Sheet'!$A$19) &amp; "." &amp; LEFT(BN404,3))&lt;=--('Data Sheet'!$B$19))),
                --(INT('Data Sheet'!$A$19) &amp; "." &amp; LEFT(BN404,3)),
                --(INT('Data Sheet'!$B$19) &amp; "." &amp; LEFT(BN404,3))
            )
        ),
        "OK"
    )
)</f>
        <v>OK</v>
      </c>
      <c r="O404" s="23" t="str">
        <f>IF(BP404&lt;&gt;"",
    IF(INT('Data Sheet'!$A$19)=INT('Data Sheet'!$B$19),
        --(INT('Data Sheet'!$A$19) &amp; "." &amp; BP404),
        IF(AND((--(INT('Data Sheet'!$A$19) &amp; "." &amp; BP404)&gt;=--('Data Sheet'!$A$19)), (--(INT('Data Sheet'!$A$19) &amp; "." &amp; BP404)&lt;=--('Data Sheet'!$B$19))),
            --(INT('Data Sheet'!$A$19) &amp; "." &amp; BP404),
            --(INT('Data Sheet'!$B$19) &amp; "." &amp; BP404)
        )
    ),
    IF(BN404&lt;&gt;"",
        IF(INT('Data Sheet'!$A$19)=INT('Data Sheet'!$B$19),
            --(INT('Data Sheet'!$A$19) &amp; "." &amp; RIGHT(BN404,3)),
            IF(AND((--(INT('Data Sheet'!$A$19) &amp; "." &amp; RIGHT(BN404,3))&gt;=--('Data Sheet'!$A$19)), (--(INT('Data Sheet'!$A$19) &amp; "." &amp; RIGHT(BN404,3))&lt;=--('Data Sheet'!$B$19))),
                --(INT('Data Sheet'!$A$19) &amp; "." &amp; RIGHT(BN404,3)),
                --(INT('Data Sheet'!$B$19) &amp; "." &amp; RIGHT(BN404,3))
            )
        ),
        "OK"
    )
)</f>
        <v>OK</v>
      </c>
      <c r="P404" s="23" t="str">
        <f>IF(BR404&lt;&gt;"",
    IF(INT('Data Sheet'!$A$19)=INT('Data Sheet'!$B$15),
        --(INT('Data Sheet'!$A$15) &amp; "." &amp; BR404),
        IF(AND((--(INT('Data Sheet'!$A$15) &amp; "." &amp; BR404)&gt;=--('Data Sheet'!$A$15)), (--(INT('Data Sheet'!$A$15) &amp; "." &amp; BR404)&lt;=--('Data Sheet'!$B$15))),
            --(INT('Data Sheet'!$A$15) &amp; "." &amp; BR404),
            --(INT('Data Sheet'!$B$15) &amp; "." &amp; BR404)
        )
    ),
    IF(BQ404&lt;&gt;"",
        IF(INT('Data Sheet'!$A$15)=INT('Data Sheet'!$B$15),
            --(INT('Data Sheet'!$A$15) &amp; "." &amp; LEFT(BQ404,3)),
            IF(AND((--(INT('Data Sheet'!$A$15) &amp; "." &amp; LEFT(BQ404,3))&gt;=--('Data Sheet'!$A$15)), (--(INT('Data Sheet'!$A$15) &amp; "." &amp; LEFT(BQ404,3))&lt;=--('Data Sheet'!$B$15))),
                --(INT('Data Sheet'!$A$15) &amp; "." &amp; LEFT(BQ404,3)),
                --(INT('Data Sheet'!$B$15) &amp; "." &amp; LEFT(BQ404,3))
            )
        ),
        "OK"
    )
)</f>
        <v>OK</v>
      </c>
      <c r="Q404" s="23" t="str">
        <f>IF(BS404&lt;&gt;"",
    IF(INT('Data Sheet'!$A$19)=INT('Data Sheet'!$B$15),
        --(INT('Data Sheet'!$A$15) &amp; "." &amp; BS404),
        IF(AND((--(INT('Data Sheet'!$A$15) &amp; "." &amp; BS404)&gt;=--('Data Sheet'!$A$15)), (--(INT('Data Sheet'!$A$15) &amp; "." &amp; BS404)&lt;=--('Data Sheet'!$B$15))),
            --(INT('Data Sheet'!$A$15) &amp; "." &amp; BS404),
            --(INT('Data Sheet'!$B$15) &amp; "." &amp; BS404)
        )
    ),
    IF(BQ404&lt;&gt;"",
        IF(INT('Data Sheet'!$A$15)=INT('Data Sheet'!$B$15),
            --(INT('Data Sheet'!$A$15) &amp; "." &amp; RIGHT(BQ404,3)),
            IF(AND((--(INT('Data Sheet'!$A$15) &amp; "." &amp; RIGHT(BQ404,3))&gt;=--('Data Sheet'!$A$15)), (--(INT('Data Sheet'!$A$15) &amp; "." &amp; RIGHT(BQ404,3))&lt;=--('Data Sheet'!$B$15))),
                --(INT('Data Sheet'!$A$15) &amp; "." &amp; RIGHT(BQ404,3)),
                --(INT('Data Sheet'!$B$15) &amp; "." &amp; RIGHT(BQ404,3))
            )
        ),
        "OK"
    )
)</f>
        <v>OK</v>
      </c>
      <c r="R404" s="19"/>
      <c r="S404" s="19"/>
      <c r="T404" s="19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1"/>
      <c r="AU404" s="21"/>
      <c r="AV404" s="21"/>
      <c r="AW404" s="22"/>
      <c r="AX404" s="99"/>
      <c r="AY404" s="20"/>
      <c r="AZ404" s="20"/>
      <c r="BA404" s="22"/>
      <c r="BB404">
        <v>396</v>
      </c>
      <c r="BC404" s="80"/>
      <c r="BD404" s="80"/>
      <c r="BE404" s="80"/>
      <c r="BF404" s="80"/>
      <c r="BG404" s="32" t="str">
        <f t="shared" si="70"/>
        <v/>
      </c>
      <c r="BH404" s="78">
        <f t="shared" si="68"/>
        <v>0</v>
      </c>
      <c r="BI404" s="2">
        <f t="shared" si="71"/>
        <v>0</v>
      </c>
      <c r="BJ404" s="2">
        <f t="shared" si="72"/>
        <v>0</v>
      </c>
      <c r="BK404" s="2">
        <f t="shared" si="69"/>
        <v>0</v>
      </c>
    </row>
    <row r="405" spans="2:63" ht="15" customHeight="1" x14ac:dyDescent="0.25">
      <c r="B405" s="14">
        <v>397</v>
      </c>
      <c r="C405" s="95" t="str">
        <f t="shared" si="73"/>
        <v/>
      </c>
      <c r="D405" s="15" t="str">
        <f t="shared" si="67"/>
        <v>OK</v>
      </c>
      <c r="E405" s="16" t="e">
        <f>VLOOKUP('Data Sheet'!$B$8,'Data Sheet'!$I$2:$J$9,2,FALSE)</f>
        <v>#N/A</v>
      </c>
      <c r="F405" s="16" t="str">
        <f t="shared" si="74"/>
        <v/>
      </c>
      <c r="G405" s="103">
        <f t="shared" si="75"/>
        <v>0</v>
      </c>
      <c r="H405" s="17" t="s">
        <v>26</v>
      </c>
      <c r="I405" s="17" t="s">
        <v>26</v>
      </c>
      <c r="J405" s="17" t="str">
        <f>IF('Data Sheet'!$B$9="NC-50","N/A","OK")</f>
        <v>OK</v>
      </c>
      <c r="K405" s="17" t="str">
        <f>IF('Data Sheet'!$B$9="NC-50","N/A","OK")</f>
        <v>OK</v>
      </c>
      <c r="L405" s="17" t="str">
        <f t="shared" si="76"/>
        <v>OK</v>
      </c>
      <c r="M405" s="17" t="str">
        <f t="shared" si="77"/>
        <v>OK</v>
      </c>
      <c r="N405" s="18" t="str">
        <f>IF(BO405&lt;&gt;"",
    IF(INT('Data Sheet'!$A$19)=INT('Data Sheet'!$B$19),
        --(INT('Data Sheet'!$A$19) &amp; "." &amp; BO405),
        IF(AND((--(INT('Data Sheet'!$A$19) &amp; "." &amp; BO405)&gt;=--('Data Sheet'!$A$19)), (--(INT('Data Sheet'!$A$19) &amp; "." &amp; BO405)&lt;=--('Data Sheet'!$B$19))),
            --(INT('Data Sheet'!$A$19) &amp; "." &amp; BO405),
            --(INT('Data Sheet'!$B$19) &amp; "." &amp; BO405)
        )
    ),
    IF(BN405&lt;&gt;"",
        IF(INT('Data Sheet'!$A$19)=INT('Data Sheet'!$B$19),
            --(INT('Data Sheet'!$A$19) &amp; "." &amp; LEFT(BN405,3)),
            IF(AND((--(INT('Data Sheet'!$A$19) &amp; "." &amp; LEFT(BN405,3))&gt;=--('Data Sheet'!$A$19)), (--(INT('Data Sheet'!$A$19) &amp; "." &amp; LEFT(BN405,3))&lt;=--('Data Sheet'!$B$19))),
                --(INT('Data Sheet'!$A$19) &amp; "." &amp; LEFT(BN405,3)),
                --(INT('Data Sheet'!$B$19) &amp; "." &amp; LEFT(BN405,3))
            )
        ),
        "OK"
    )
)</f>
        <v>OK</v>
      </c>
      <c r="O405" s="23" t="str">
        <f>IF(BP405&lt;&gt;"",
    IF(INT('Data Sheet'!$A$19)=INT('Data Sheet'!$B$19),
        --(INT('Data Sheet'!$A$19) &amp; "." &amp; BP405),
        IF(AND((--(INT('Data Sheet'!$A$19) &amp; "." &amp; BP405)&gt;=--('Data Sheet'!$A$19)), (--(INT('Data Sheet'!$A$19) &amp; "." &amp; BP405)&lt;=--('Data Sheet'!$B$19))),
            --(INT('Data Sheet'!$A$19) &amp; "." &amp; BP405),
            --(INT('Data Sheet'!$B$19) &amp; "." &amp; BP405)
        )
    ),
    IF(BN405&lt;&gt;"",
        IF(INT('Data Sheet'!$A$19)=INT('Data Sheet'!$B$19),
            --(INT('Data Sheet'!$A$19) &amp; "." &amp; RIGHT(BN405,3)),
            IF(AND((--(INT('Data Sheet'!$A$19) &amp; "." &amp; RIGHT(BN405,3))&gt;=--('Data Sheet'!$A$19)), (--(INT('Data Sheet'!$A$19) &amp; "." &amp; RIGHT(BN405,3))&lt;=--('Data Sheet'!$B$19))),
                --(INT('Data Sheet'!$A$19) &amp; "." &amp; RIGHT(BN405,3)),
                --(INT('Data Sheet'!$B$19) &amp; "." &amp; RIGHT(BN405,3))
            )
        ),
        "OK"
    )
)</f>
        <v>OK</v>
      </c>
      <c r="P405" s="23" t="str">
        <f>IF(BR405&lt;&gt;"",
    IF(INT('Data Sheet'!$A$19)=INT('Data Sheet'!$B$15),
        --(INT('Data Sheet'!$A$15) &amp; "." &amp; BR405),
        IF(AND((--(INT('Data Sheet'!$A$15) &amp; "." &amp; BR405)&gt;=--('Data Sheet'!$A$15)), (--(INT('Data Sheet'!$A$15) &amp; "." &amp; BR405)&lt;=--('Data Sheet'!$B$15))),
            --(INT('Data Sheet'!$A$15) &amp; "." &amp; BR405),
            --(INT('Data Sheet'!$B$15) &amp; "." &amp; BR405)
        )
    ),
    IF(BQ405&lt;&gt;"",
        IF(INT('Data Sheet'!$A$15)=INT('Data Sheet'!$B$15),
            --(INT('Data Sheet'!$A$15) &amp; "." &amp; LEFT(BQ405,3)),
            IF(AND((--(INT('Data Sheet'!$A$15) &amp; "." &amp; LEFT(BQ405,3))&gt;=--('Data Sheet'!$A$15)), (--(INT('Data Sheet'!$A$15) &amp; "." &amp; LEFT(BQ405,3))&lt;=--('Data Sheet'!$B$15))),
                --(INT('Data Sheet'!$A$15) &amp; "." &amp; LEFT(BQ405,3)),
                --(INT('Data Sheet'!$B$15) &amp; "." &amp; LEFT(BQ405,3))
            )
        ),
        "OK"
    )
)</f>
        <v>OK</v>
      </c>
      <c r="Q405" s="23" t="str">
        <f>IF(BS405&lt;&gt;"",
    IF(INT('Data Sheet'!$A$19)=INT('Data Sheet'!$B$15),
        --(INT('Data Sheet'!$A$15) &amp; "." &amp; BS405),
        IF(AND((--(INT('Data Sheet'!$A$15) &amp; "." &amp; BS405)&gt;=--('Data Sheet'!$A$15)), (--(INT('Data Sheet'!$A$15) &amp; "." &amp; BS405)&lt;=--('Data Sheet'!$B$15))),
            --(INT('Data Sheet'!$A$15) &amp; "." &amp; BS405),
            --(INT('Data Sheet'!$B$15) &amp; "." &amp; BS405)
        )
    ),
    IF(BQ405&lt;&gt;"",
        IF(INT('Data Sheet'!$A$15)=INT('Data Sheet'!$B$15),
            --(INT('Data Sheet'!$A$15) &amp; "." &amp; RIGHT(BQ405,3)),
            IF(AND((--(INT('Data Sheet'!$A$15) &amp; "." &amp; RIGHT(BQ405,3))&gt;=--('Data Sheet'!$A$15)), (--(INT('Data Sheet'!$A$15) &amp; "." &amp; RIGHT(BQ405,3))&lt;=--('Data Sheet'!$B$15))),
                --(INT('Data Sheet'!$A$15) &amp; "." &amp; RIGHT(BQ405,3)),
                --(INT('Data Sheet'!$B$15) &amp; "." &amp; RIGHT(BQ405,3))
            )
        ),
        "OK"
    )
)</f>
        <v>OK</v>
      </c>
      <c r="R405" s="19"/>
      <c r="S405" s="19"/>
      <c r="T405" s="19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1"/>
      <c r="AU405" s="21"/>
      <c r="AV405" s="21"/>
      <c r="AW405" s="22"/>
      <c r="AX405" s="99"/>
      <c r="AY405" s="20"/>
      <c r="AZ405" s="20"/>
      <c r="BA405" s="22"/>
      <c r="BB405">
        <v>397</v>
      </c>
      <c r="BC405" s="80"/>
      <c r="BD405" s="80"/>
      <c r="BE405" s="80"/>
      <c r="BF405" s="80"/>
      <c r="BG405" s="32" t="str">
        <f t="shared" si="70"/>
        <v/>
      </c>
      <c r="BH405" s="78">
        <f t="shared" si="68"/>
        <v>0</v>
      </c>
      <c r="BI405" s="2">
        <f t="shared" si="71"/>
        <v>0</v>
      </c>
      <c r="BJ405" s="2">
        <f t="shared" si="72"/>
        <v>0</v>
      </c>
      <c r="BK405" s="2">
        <f t="shared" si="69"/>
        <v>0</v>
      </c>
    </row>
    <row r="406" spans="2:63" ht="15" customHeight="1" x14ac:dyDescent="0.25">
      <c r="B406" s="14">
        <v>398</v>
      </c>
      <c r="C406" s="95" t="str">
        <f t="shared" si="73"/>
        <v/>
      </c>
      <c r="D406" s="15" t="str">
        <f t="shared" si="67"/>
        <v>OK</v>
      </c>
      <c r="E406" s="16" t="e">
        <f>VLOOKUP('Data Sheet'!$B$8,'Data Sheet'!$I$2:$J$9,2,FALSE)</f>
        <v>#N/A</v>
      </c>
      <c r="F406" s="16" t="str">
        <f t="shared" si="74"/>
        <v/>
      </c>
      <c r="G406" s="103">
        <f t="shared" si="75"/>
        <v>0</v>
      </c>
      <c r="H406" s="17" t="s">
        <v>26</v>
      </c>
      <c r="I406" s="17" t="s">
        <v>26</v>
      </c>
      <c r="J406" s="17" t="str">
        <f>IF('Data Sheet'!$B$9="NC-50","N/A","OK")</f>
        <v>OK</v>
      </c>
      <c r="K406" s="17" t="str">
        <f>IF('Data Sheet'!$B$9="NC-50","N/A","OK")</f>
        <v>OK</v>
      </c>
      <c r="L406" s="17" t="str">
        <f t="shared" si="76"/>
        <v>OK</v>
      </c>
      <c r="M406" s="17" t="str">
        <f t="shared" si="77"/>
        <v>OK</v>
      </c>
      <c r="N406" s="18" t="str">
        <f>IF(BO406&lt;&gt;"",
    IF(INT('Data Sheet'!$A$19)=INT('Data Sheet'!$B$19),
        --(INT('Data Sheet'!$A$19) &amp; "." &amp; BO406),
        IF(AND((--(INT('Data Sheet'!$A$19) &amp; "." &amp; BO406)&gt;=--('Data Sheet'!$A$19)), (--(INT('Data Sheet'!$A$19) &amp; "." &amp; BO406)&lt;=--('Data Sheet'!$B$19))),
            --(INT('Data Sheet'!$A$19) &amp; "." &amp; BO406),
            --(INT('Data Sheet'!$B$19) &amp; "." &amp; BO406)
        )
    ),
    IF(BN406&lt;&gt;"",
        IF(INT('Data Sheet'!$A$19)=INT('Data Sheet'!$B$19),
            --(INT('Data Sheet'!$A$19) &amp; "." &amp; LEFT(BN406,3)),
            IF(AND((--(INT('Data Sheet'!$A$19) &amp; "." &amp; LEFT(BN406,3))&gt;=--('Data Sheet'!$A$19)), (--(INT('Data Sheet'!$A$19) &amp; "." &amp; LEFT(BN406,3))&lt;=--('Data Sheet'!$B$19))),
                --(INT('Data Sheet'!$A$19) &amp; "." &amp; LEFT(BN406,3)),
                --(INT('Data Sheet'!$B$19) &amp; "." &amp; LEFT(BN406,3))
            )
        ),
        "OK"
    )
)</f>
        <v>OK</v>
      </c>
      <c r="O406" s="23" t="str">
        <f>IF(BP406&lt;&gt;"",
    IF(INT('Data Sheet'!$A$19)=INT('Data Sheet'!$B$19),
        --(INT('Data Sheet'!$A$19) &amp; "." &amp; BP406),
        IF(AND((--(INT('Data Sheet'!$A$19) &amp; "." &amp; BP406)&gt;=--('Data Sheet'!$A$19)), (--(INT('Data Sheet'!$A$19) &amp; "." &amp; BP406)&lt;=--('Data Sheet'!$B$19))),
            --(INT('Data Sheet'!$A$19) &amp; "." &amp; BP406),
            --(INT('Data Sheet'!$B$19) &amp; "." &amp; BP406)
        )
    ),
    IF(BN406&lt;&gt;"",
        IF(INT('Data Sheet'!$A$19)=INT('Data Sheet'!$B$19),
            --(INT('Data Sheet'!$A$19) &amp; "." &amp; RIGHT(BN406,3)),
            IF(AND((--(INT('Data Sheet'!$A$19) &amp; "." &amp; RIGHT(BN406,3))&gt;=--('Data Sheet'!$A$19)), (--(INT('Data Sheet'!$A$19) &amp; "." &amp; RIGHT(BN406,3))&lt;=--('Data Sheet'!$B$19))),
                --(INT('Data Sheet'!$A$19) &amp; "." &amp; RIGHT(BN406,3)),
                --(INT('Data Sheet'!$B$19) &amp; "." &amp; RIGHT(BN406,3))
            )
        ),
        "OK"
    )
)</f>
        <v>OK</v>
      </c>
      <c r="P406" s="23" t="str">
        <f>IF(BR406&lt;&gt;"",
    IF(INT('Data Sheet'!$A$19)=INT('Data Sheet'!$B$15),
        --(INT('Data Sheet'!$A$15) &amp; "." &amp; BR406),
        IF(AND((--(INT('Data Sheet'!$A$15) &amp; "." &amp; BR406)&gt;=--('Data Sheet'!$A$15)), (--(INT('Data Sheet'!$A$15) &amp; "." &amp; BR406)&lt;=--('Data Sheet'!$B$15))),
            --(INT('Data Sheet'!$A$15) &amp; "." &amp; BR406),
            --(INT('Data Sheet'!$B$15) &amp; "." &amp; BR406)
        )
    ),
    IF(BQ406&lt;&gt;"",
        IF(INT('Data Sheet'!$A$15)=INT('Data Sheet'!$B$15),
            --(INT('Data Sheet'!$A$15) &amp; "." &amp; LEFT(BQ406,3)),
            IF(AND((--(INT('Data Sheet'!$A$15) &amp; "." &amp; LEFT(BQ406,3))&gt;=--('Data Sheet'!$A$15)), (--(INT('Data Sheet'!$A$15) &amp; "." &amp; LEFT(BQ406,3))&lt;=--('Data Sheet'!$B$15))),
                --(INT('Data Sheet'!$A$15) &amp; "." &amp; LEFT(BQ406,3)),
                --(INT('Data Sheet'!$B$15) &amp; "." &amp; LEFT(BQ406,3))
            )
        ),
        "OK"
    )
)</f>
        <v>OK</v>
      </c>
      <c r="Q406" s="23" t="str">
        <f>IF(BS406&lt;&gt;"",
    IF(INT('Data Sheet'!$A$19)=INT('Data Sheet'!$B$15),
        --(INT('Data Sheet'!$A$15) &amp; "." &amp; BS406),
        IF(AND((--(INT('Data Sheet'!$A$15) &amp; "." &amp; BS406)&gt;=--('Data Sheet'!$A$15)), (--(INT('Data Sheet'!$A$15) &amp; "." &amp; BS406)&lt;=--('Data Sheet'!$B$15))),
            --(INT('Data Sheet'!$A$15) &amp; "." &amp; BS406),
            --(INT('Data Sheet'!$B$15) &amp; "." &amp; BS406)
        )
    ),
    IF(BQ406&lt;&gt;"",
        IF(INT('Data Sheet'!$A$15)=INT('Data Sheet'!$B$15),
            --(INT('Data Sheet'!$A$15) &amp; "." &amp; RIGHT(BQ406,3)),
            IF(AND((--(INT('Data Sheet'!$A$15) &amp; "." &amp; RIGHT(BQ406,3))&gt;=--('Data Sheet'!$A$15)), (--(INT('Data Sheet'!$A$15) &amp; "." &amp; RIGHT(BQ406,3))&lt;=--('Data Sheet'!$B$15))),
                --(INT('Data Sheet'!$A$15) &amp; "." &amp; RIGHT(BQ406,3)),
                --(INT('Data Sheet'!$B$15) &amp; "." &amp; RIGHT(BQ406,3))
            )
        ),
        "OK"
    )
)</f>
        <v>OK</v>
      </c>
      <c r="R406" s="19"/>
      <c r="S406" s="19"/>
      <c r="T406" s="19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1"/>
      <c r="AU406" s="21"/>
      <c r="AV406" s="21"/>
      <c r="AW406" s="22"/>
      <c r="AX406" s="99"/>
      <c r="AY406" s="20"/>
      <c r="AZ406" s="20"/>
      <c r="BA406" s="22"/>
      <c r="BB406">
        <v>398</v>
      </c>
      <c r="BC406" s="80"/>
      <c r="BD406" s="80"/>
      <c r="BE406" s="80"/>
      <c r="BF406" s="80"/>
      <c r="BG406" s="32" t="str">
        <f t="shared" si="70"/>
        <v/>
      </c>
      <c r="BH406" s="78">
        <f t="shared" si="68"/>
        <v>0</v>
      </c>
      <c r="BI406" s="2">
        <f t="shared" si="71"/>
        <v>0</v>
      </c>
      <c r="BJ406" s="2">
        <f t="shared" si="72"/>
        <v>0</v>
      </c>
      <c r="BK406" s="2">
        <f t="shared" si="69"/>
        <v>0</v>
      </c>
    </row>
    <row r="407" spans="2:63" ht="15" customHeight="1" x14ac:dyDescent="0.25">
      <c r="B407" s="14">
        <v>399</v>
      </c>
      <c r="C407" s="95" t="str">
        <f t="shared" si="73"/>
        <v/>
      </c>
      <c r="D407" s="15" t="str">
        <f t="shared" si="67"/>
        <v>OK</v>
      </c>
      <c r="E407" s="16" t="e">
        <f>VLOOKUP('Data Sheet'!$B$8,'Data Sheet'!$I$2:$J$9,2,FALSE)</f>
        <v>#N/A</v>
      </c>
      <c r="F407" s="16" t="str">
        <f t="shared" si="74"/>
        <v/>
      </c>
      <c r="G407" s="103">
        <f t="shared" si="75"/>
        <v>0</v>
      </c>
      <c r="H407" s="17" t="s">
        <v>26</v>
      </c>
      <c r="I407" s="17" t="s">
        <v>26</v>
      </c>
      <c r="J407" s="17" t="str">
        <f>IF('Data Sheet'!$B$9="NC-50","N/A","OK")</f>
        <v>OK</v>
      </c>
      <c r="K407" s="17" t="str">
        <f>IF('Data Sheet'!$B$9="NC-50","N/A","OK")</f>
        <v>OK</v>
      </c>
      <c r="L407" s="17" t="str">
        <f t="shared" si="76"/>
        <v>OK</v>
      </c>
      <c r="M407" s="17" t="str">
        <f t="shared" si="77"/>
        <v>OK</v>
      </c>
      <c r="N407" s="18" t="str">
        <f>IF(BO407&lt;&gt;"",
    IF(INT('Data Sheet'!$A$19)=INT('Data Sheet'!$B$19),
        --(INT('Data Sheet'!$A$19) &amp; "." &amp; BO407),
        IF(AND((--(INT('Data Sheet'!$A$19) &amp; "." &amp; BO407)&gt;=--('Data Sheet'!$A$19)), (--(INT('Data Sheet'!$A$19) &amp; "." &amp; BO407)&lt;=--('Data Sheet'!$B$19))),
            --(INT('Data Sheet'!$A$19) &amp; "." &amp; BO407),
            --(INT('Data Sheet'!$B$19) &amp; "." &amp; BO407)
        )
    ),
    IF(BN407&lt;&gt;"",
        IF(INT('Data Sheet'!$A$19)=INT('Data Sheet'!$B$19),
            --(INT('Data Sheet'!$A$19) &amp; "." &amp; LEFT(BN407,3)),
            IF(AND((--(INT('Data Sheet'!$A$19) &amp; "." &amp; LEFT(BN407,3))&gt;=--('Data Sheet'!$A$19)), (--(INT('Data Sheet'!$A$19) &amp; "." &amp; LEFT(BN407,3))&lt;=--('Data Sheet'!$B$19))),
                --(INT('Data Sheet'!$A$19) &amp; "." &amp; LEFT(BN407,3)),
                --(INT('Data Sheet'!$B$19) &amp; "." &amp; LEFT(BN407,3))
            )
        ),
        "OK"
    )
)</f>
        <v>OK</v>
      </c>
      <c r="O407" s="23" t="str">
        <f>IF(BP407&lt;&gt;"",
    IF(INT('Data Sheet'!$A$19)=INT('Data Sheet'!$B$19),
        --(INT('Data Sheet'!$A$19) &amp; "." &amp; BP407),
        IF(AND((--(INT('Data Sheet'!$A$19) &amp; "." &amp; BP407)&gt;=--('Data Sheet'!$A$19)), (--(INT('Data Sheet'!$A$19) &amp; "." &amp; BP407)&lt;=--('Data Sheet'!$B$19))),
            --(INT('Data Sheet'!$A$19) &amp; "." &amp; BP407),
            --(INT('Data Sheet'!$B$19) &amp; "." &amp; BP407)
        )
    ),
    IF(BN407&lt;&gt;"",
        IF(INT('Data Sheet'!$A$19)=INT('Data Sheet'!$B$19),
            --(INT('Data Sheet'!$A$19) &amp; "." &amp; RIGHT(BN407,3)),
            IF(AND((--(INT('Data Sheet'!$A$19) &amp; "." &amp; RIGHT(BN407,3))&gt;=--('Data Sheet'!$A$19)), (--(INT('Data Sheet'!$A$19) &amp; "." &amp; RIGHT(BN407,3))&lt;=--('Data Sheet'!$B$19))),
                --(INT('Data Sheet'!$A$19) &amp; "." &amp; RIGHT(BN407,3)),
                --(INT('Data Sheet'!$B$19) &amp; "." &amp; RIGHT(BN407,3))
            )
        ),
        "OK"
    )
)</f>
        <v>OK</v>
      </c>
      <c r="P407" s="23" t="str">
        <f>IF(BR407&lt;&gt;"",
    IF(INT('Data Sheet'!$A$19)=INT('Data Sheet'!$B$15),
        --(INT('Data Sheet'!$A$15) &amp; "." &amp; BR407),
        IF(AND((--(INT('Data Sheet'!$A$15) &amp; "." &amp; BR407)&gt;=--('Data Sheet'!$A$15)), (--(INT('Data Sheet'!$A$15) &amp; "." &amp; BR407)&lt;=--('Data Sheet'!$B$15))),
            --(INT('Data Sheet'!$A$15) &amp; "." &amp; BR407),
            --(INT('Data Sheet'!$B$15) &amp; "." &amp; BR407)
        )
    ),
    IF(BQ407&lt;&gt;"",
        IF(INT('Data Sheet'!$A$15)=INT('Data Sheet'!$B$15),
            --(INT('Data Sheet'!$A$15) &amp; "." &amp; LEFT(BQ407,3)),
            IF(AND((--(INT('Data Sheet'!$A$15) &amp; "." &amp; LEFT(BQ407,3))&gt;=--('Data Sheet'!$A$15)), (--(INT('Data Sheet'!$A$15) &amp; "." &amp; LEFT(BQ407,3))&lt;=--('Data Sheet'!$B$15))),
                --(INT('Data Sheet'!$A$15) &amp; "." &amp; LEFT(BQ407,3)),
                --(INT('Data Sheet'!$B$15) &amp; "." &amp; LEFT(BQ407,3))
            )
        ),
        "OK"
    )
)</f>
        <v>OK</v>
      </c>
      <c r="Q407" s="23" t="str">
        <f>IF(BS407&lt;&gt;"",
    IF(INT('Data Sheet'!$A$19)=INT('Data Sheet'!$B$15),
        --(INT('Data Sheet'!$A$15) &amp; "." &amp; BS407),
        IF(AND((--(INT('Data Sheet'!$A$15) &amp; "." &amp; BS407)&gt;=--('Data Sheet'!$A$15)), (--(INT('Data Sheet'!$A$15) &amp; "." &amp; BS407)&lt;=--('Data Sheet'!$B$15))),
            --(INT('Data Sheet'!$A$15) &amp; "." &amp; BS407),
            --(INT('Data Sheet'!$B$15) &amp; "." &amp; BS407)
        )
    ),
    IF(BQ407&lt;&gt;"",
        IF(INT('Data Sheet'!$A$15)=INT('Data Sheet'!$B$15),
            --(INT('Data Sheet'!$A$15) &amp; "." &amp; RIGHT(BQ407,3)),
            IF(AND((--(INT('Data Sheet'!$A$15) &amp; "." &amp; RIGHT(BQ407,3))&gt;=--('Data Sheet'!$A$15)), (--(INT('Data Sheet'!$A$15) &amp; "." &amp; RIGHT(BQ407,3))&lt;=--('Data Sheet'!$B$15))),
                --(INT('Data Sheet'!$A$15) &amp; "." &amp; RIGHT(BQ407,3)),
                --(INT('Data Sheet'!$B$15) &amp; "." &amp; RIGHT(BQ407,3))
            )
        ),
        "OK"
    )
)</f>
        <v>OK</v>
      </c>
      <c r="R407" s="19"/>
      <c r="S407" s="19"/>
      <c r="T407" s="19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1"/>
      <c r="AU407" s="21"/>
      <c r="AV407" s="21"/>
      <c r="AW407" s="22"/>
      <c r="AX407" s="99"/>
      <c r="AY407" s="20"/>
      <c r="AZ407" s="20"/>
      <c r="BA407" s="22"/>
      <c r="BB407">
        <v>399</v>
      </c>
      <c r="BC407" s="80"/>
      <c r="BD407" s="80"/>
      <c r="BE407" s="80"/>
      <c r="BF407" s="80"/>
      <c r="BG407" s="32" t="str">
        <f t="shared" si="70"/>
        <v/>
      </c>
      <c r="BH407" s="78">
        <f t="shared" si="68"/>
        <v>0</v>
      </c>
      <c r="BI407" s="2">
        <f t="shared" si="71"/>
        <v>0</v>
      </c>
      <c r="BJ407" s="2">
        <f t="shared" si="72"/>
        <v>0</v>
      </c>
      <c r="BK407" s="2">
        <f t="shared" si="69"/>
        <v>0</v>
      </c>
    </row>
    <row r="408" spans="2:63" ht="15" customHeight="1" x14ac:dyDescent="0.25">
      <c r="B408" s="14">
        <v>400</v>
      </c>
      <c r="C408" s="95" t="str">
        <f t="shared" si="73"/>
        <v/>
      </c>
      <c r="D408" s="15" t="str">
        <f t="shared" si="67"/>
        <v>OK</v>
      </c>
      <c r="E408" s="16" t="e">
        <f>VLOOKUP('Data Sheet'!$B$8,'Data Sheet'!$I$2:$J$9,2,FALSE)</f>
        <v>#N/A</v>
      </c>
      <c r="F408" s="16" t="str">
        <f t="shared" si="74"/>
        <v/>
      </c>
      <c r="G408" s="103">
        <f t="shared" si="75"/>
        <v>0</v>
      </c>
      <c r="H408" s="17" t="s">
        <v>26</v>
      </c>
      <c r="I408" s="17" t="s">
        <v>26</v>
      </c>
      <c r="J408" s="17" t="str">
        <f>IF('Data Sheet'!$B$9="NC-50","N/A","OK")</f>
        <v>OK</v>
      </c>
      <c r="K408" s="17" t="str">
        <f>IF('Data Sheet'!$B$9="NC-50","N/A","OK")</f>
        <v>OK</v>
      </c>
      <c r="L408" s="17" t="str">
        <f t="shared" si="76"/>
        <v>OK</v>
      </c>
      <c r="M408" s="17" t="str">
        <f t="shared" si="77"/>
        <v>OK</v>
      </c>
      <c r="N408" s="18" t="str">
        <f>IF(BO408&lt;&gt;"",
    IF(INT('Data Sheet'!$A$19)=INT('Data Sheet'!$B$19),
        --(INT('Data Sheet'!$A$19) &amp; "." &amp; BO408),
        IF(AND((--(INT('Data Sheet'!$A$19) &amp; "." &amp; BO408)&gt;=--('Data Sheet'!$A$19)), (--(INT('Data Sheet'!$A$19) &amp; "." &amp; BO408)&lt;=--('Data Sheet'!$B$19))),
            --(INT('Data Sheet'!$A$19) &amp; "." &amp; BO408),
            --(INT('Data Sheet'!$B$19) &amp; "." &amp; BO408)
        )
    ),
    IF(BN408&lt;&gt;"",
        IF(INT('Data Sheet'!$A$19)=INT('Data Sheet'!$B$19),
            --(INT('Data Sheet'!$A$19) &amp; "." &amp; LEFT(BN408,3)),
            IF(AND((--(INT('Data Sheet'!$A$19) &amp; "." &amp; LEFT(BN408,3))&gt;=--('Data Sheet'!$A$19)), (--(INT('Data Sheet'!$A$19) &amp; "." &amp; LEFT(BN408,3))&lt;=--('Data Sheet'!$B$19))),
                --(INT('Data Sheet'!$A$19) &amp; "." &amp; LEFT(BN408,3)),
                --(INT('Data Sheet'!$B$19) &amp; "." &amp; LEFT(BN408,3))
            )
        ),
        "OK"
    )
)</f>
        <v>OK</v>
      </c>
      <c r="O408" s="23" t="str">
        <f>IF(BP408&lt;&gt;"",
    IF(INT('Data Sheet'!$A$19)=INT('Data Sheet'!$B$19),
        --(INT('Data Sheet'!$A$19) &amp; "." &amp; BP408),
        IF(AND((--(INT('Data Sheet'!$A$19) &amp; "." &amp; BP408)&gt;=--('Data Sheet'!$A$19)), (--(INT('Data Sheet'!$A$19) &amp; "." &amp; BP408)&lt;=--('Data Sheet'!$B$19))),
            --(INT('Data Sheet'!$A$19) &amp; "." &amp; BP408),
            --(INT('Data Sheet'!$B$19) &amp; "." &amp; BP408)
        )
    ),
    IF(BN408&lt;&gt;"",
        IF(INT('Data Sheet'!$A$19)=INT('Data Sheet'!$B$19),
            --(INT('Data Sheet'!$A$19) &amp; "." &amp; RIGHT(BN408,3)),
            IF(AND((--(INT('Data Sheet'!$A$19) &amp; "." &amp; RIGHT(BN408,3))&gt;=--('Data Sheet'!$A$19)), (--(INT('Data Sheet'!$A$19) &amp; "." &amp; RIGHT(BN408,3))&lt;=--('Data Sheet'!$B$19))),
                --(INT('Data Sheet'!$A$19) &amp; "." &amp; RIGHT(BN408,3)),
                --(INT('Data Sheet'!$B$19) &amp; "." &amp; RIGHT(BN408,3))
            )
        ),
        "OK"
    )
)</f>
        <v>OK</v>
      </c>
      <c r="P408" s="23" t="str">
        <f>IF(BR408&lt;&gt;"",
    IF(INT('Data Sheet'!$A$19)=INT('Data Sheet'!$B$15),
        --(INT('Data Sheet'!$A$15) &amp; "." &amp; BR408),
        IF(AND((--(INT('Data Sheet'!$A$15) &amp; "." &amp; BR408)&gt;=--('Data Sheet'!$A$15)), (--(INT('Data Sheet'!$A$15) &amp; "." &amp; BR408)&lt;=--('Data Sheet'!$B$15))),
            --(INT('Data Sheet'!$A$15) &amp; "." &amp; BR408),
            --(INT('Data Sheet'!$B$15) &amp; "." &amp; BR408)
        )
    ),
    IF(BQ408&lt;&gt;"",
        IF(INT('Data Sheet'!$A$15)=INT('Data Sheet'!$B$15),
            --(INT('Data Sheet'!$A$15) &amp; "." &amp; LEFT(BQ408,3)),
            IF(AND((--(INT('Data Sheet'!$A$15) &amp; "." &amp; LEFT(BQ408,3))&gt;=--('Data Sheet'!$A$15)), (--(INT('Data Sheet'!$A$15) &amp; "." &amp; LEFT(BQ408,3))&lt;=--('Data Sheet'!$B$15))),
                --(INT('Data Sheet'!$A$15) &amp; "." &amp; LEFT(BQ408,3)),
                --(INT('Data Sheet'!$B$15) &amp; "." &amp; LEFT(BQ408,3))
            )
        ),
        "OK"
    )
)</f>
        <v>OK</v>
      </c>
      <c r="Q408" s="23" t="str">
        <f>IF(BS408&lt;&gt;"",
    IF(INT('Data Sheet'!$A$19)=INT('Data Sheet'!$B$15),
        --(INT('Data Sheet'!$A$15) &amp; "." &amp; BS408),
        IF(AND((--(INT('Data Sheet'!$A$15) &amp; "." &amp; BS408)&gt;=--('Data Sheet'!$A$15)), (--(INT('Data Sheet'!$A$15) &amp; "." &amp; BS408)&lt;=--('Data Sheet'!$B$15))),
            --(INT('Data Sheet'!$A$15) &amp; "." &amp; BS408),
            --(INT('Data Sheet'!$B$15) &amp; "." &amp; BS408)
        )
    ),
    IF(BQ408&lt;&gt;"",
        IF(INT('Data Sheet'!$A$15)=INT('Data Sheet'!$B$15),
            --(INT('Data Sheet'!$A$15) &amp; "." &amp; RIGHT(BQ408,3)),
            IF(AND((--(INT('Data Sheet'!$A$15) &amp; "." &amp; RIGHT(BQ408,3))&gt;=--('Data Sheet'!$A$15)), (--(INT('Data Sheet'!$A$15) &amp; "." &amp; RIGHT(BQ408,3))&lt;=--('Data Sheet'!$B$15))),
                --(INT('Data Sheet'!$A$15) &amp; "." &amp; RIGHT(BQ408,3)),
                --(INT('Data Sheet'!$B$15) &amp; "." &amp; RIGHT(BQ408,3))
            )
        ),
        "OK"
    )
)</f>
        <v>OK</v>
      </c>
      <c r="R408" s="19"/>
      <c r="S408" s="19"/>
      <c r="T408" s="19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1"/>
      <c r="AU408" s="21"/>
      <c r="AV408" s="21"/>
      <c r="AW408" s="22"/>
      <c r="AX408" s="99"/>
      <c r="AY408" s="20"/>
      <c r="AZ408" s="20"/>
      <c r="BA408" s="22"/>
      <c r="BB408">
        <v>400</v>
      </c>
      <c r="BC408" s="80"/>
      <c r="BD408" s="80"/>
      <c r="BE408" s="80"/>
      <c r="BF408" s="80"/>
      <c r="BG408" s="32" t="str">
        <f t="shared" si="70"/>
        <v/>
      </c>
      <c r="BH408" s="78">
        <f t="shared" si="68"/>
        <v>0</v>
      </c>
      <c r="BI408" s="2">
        <f t="shared" si="71"/>
        <v>0</v>
      </c>
      <c r="BJ408" s="2">
        <f t="shared" si="72"/>
        <v>0</v>
      </c>
      <c r="BK408" s="2">
        <f t="shared" si="69"/>
        <v>0</v>
      </c>
    </row>
    <row r="409" spans="2:63" ht="15" customHeight="1" x14ac:dyDescent="0.25">
      <c r="B409" s="14">
        <v>401</v>
      </c>
      <c r="C409" s="95" t="str">
        <f t="shared" si="73"/>
        <v/>
      </c>
      <c r="D409" s="15" t="str">
        <f t="shared" si="67"/>
        <v>OK</v>
      </c>
      <c r="E409" s="16" t="e">
        <f>VLOOKUP('Data Sheet'!$B$8,'Data Sheet'!$I$2:$J$9,2,FALSE)</f>
        <v>#N/A</v>
      </c>
      <c r="F409" s="16" t="str">
        <f t="shared" si="74"/>
        <v/>
      </c>
      <c r="G409" s="103">
        <f t="shared" si="75"/>
        <v>0</v>
      </c>
      <c r="H409" s="17" t="s">
        <v>26</v>
      </c>
      <c r="I409" s="17" t="s">
        <v>26</v>
      </c>
      <c r="J409" s="17" t="str">
        <f>IF('Data Sheet'!$B$9="NC-50","N/A","OK")</f>
        <v>OK</v>
      </c>
      <c r="K409" s="17" t="str">
        <f>IF('Data Sheet'!$B$9="NC-50","N/A","OK")</f>
        <v>OK</v>
      </c>
      <c r="L409" s="17" t="str">
        <f t="shared" si="76"/>
        <v>OK</v>
      </c>
      <c r="M409" s="17" t="str">
        <f t="shared" si="77"/>
        <v>OK</v>
      </c>
      <c r="N409" s="18" t="str">
        <f>IF(BO409&lt;&gt;"",
    IF(INT('Data Sheet'!$A$19)=INT('Data Sheet'!$B$19),
        --(INT('Data Sheet'!$A$19) &amp; "." &amp; BO409),
        IF(AND((--(INT('Data Sheet'!$A$19) &amp; "." &amp; BO409)&gt;=--('Data Sheet'!$A$19)), (--(INT('Data Sheet'!$A$19) &amp; "." &amp; BO409)&lt;=--('Data Sheet'!$B$19))),
            --(INT('Data Sheet'!$A$19) &amp; "." &amp; BO409),
            --(INT('Data Sheet'!$B$19) &amp; "." &amp; BO409)
        )
    ),
    IF(BN409&lt;&gt;"",
        IF(INT('Data Sheet'!$A$19)=INT('Data Sheet'!$B$19),
            --(INT('Data Sheet'!$A$19) &amp; "." &amp; LEFT(BN409,3)),
            IF(AND((--(INT('Data Sheet'!$A$19) &amp; "." &amp; LEFT(BN409,3))&gt;=--('Data Sheet'!$A$19)), (--(INT('Data Sheet'!$A$19) &amp; "." &amp; LEFT(BN409,3))&lt;=--('Data Sheet'!$B$19))),
                --(INT('Data Sheet'!$A$19) &amp; "." &amp; LEFT(BN409,3)),
                --(INT('Data Sheet'!$B$19) &amp; "." &amp; LEFT(BN409,3))
            )
        ),
        "OK"
    )
)</f>
        <v>OK</v>
      </c>
      <c r="O409" s="23" t="str">
        <f>IF(BP409&lt;&gt;"",
    IF(INT('Data Sheet'!$A$19)=INT('Data Sheet'!$B$19),
        --(INT('Data Sheet'!$A$19) &amp; "." &amp; BP409),
        IF(AND((--(INT('Data Sheet'!$A$19) &amp; "." &amp; BP409)&gt;=--('Data Sheet'!$A$19)), (--(INT('Data Sheet'!$A$19) &amp; "." &amp; BP409)&lt;=--('Data Sheet'!$B$19))),
            --(INT('Data Sheet'!$A$19) &amp; "." &amp; BP409),
            --(INT('Data Sheet'!$B$19) &amp; "." &amp; BP409)
        )
    ),
    IF(BN409&lt;&gt;"",
        IF(INT('Data Sheet'!$A$19)=INT('Data Sheet'!$B$19),
            --(INT('Data Sheet'!$A$19) &amp; "." &amp; RIGHT(BN409,3)),
            IF(AND((--(INT('Data Sheet'!$A$19) &amp; "." &amp; RIGHT(BN409,3))&gt;=--('Data Sheet'!$A$19)), (--(INT('Data Sheet'!$A$19) &amp; "." &amp; RIGHT(BN409,3))&lt;=--('Data Sheet'!$B$19))),
                --(INT('Data Sheet'!$A$19) &amp; "." &amp; RIGHT(BN409,3)),
                --(INT('Data Sheet'!$B$19) &amp; "." &amp; RIGHT(BN409,3))
            )
        ),
        "OK"
    )
)</f>
        <v>OK</v>
      </c>
      <c r="P409" s="23" t="str">
        <f>IF(BR409&lt;&gt;"",
    IF(INT('Data Sheet'!$A$19)=INT('Data Sheet'!$B$15),
        --(INT('Data Sheet'!$A$15) &amp; "." &amp; BR409),
        IF(AND((--(INT('Data Sheet'!$A$15) &amp; "." &amp; BR409)&gt;=--('Data Sheet'!$A$15)), (--(INT('Data Sheet'!$A$15) &amp; "." &amp; BR409)&lt;=--('Data Sheet'!$B$15))),
            --(INT('Data Sheet'!$A$15) &amp; "." &amp; BR409),
            --(INT('Data Sheet'!$B$15) &amp; "." &amp; BR409)
        )
    ),
    IF(BQ409&lt;&gt;"",
        IF(INT('Data Sheet'!$A$15)=INT('Data Sheet'!$B$15),
            --(INT('Data Sheet'!$A$15) &amp; "." &amp; LEFT(BQ409,3)),
            IF(AND((--(INT('Data Sheet'!$A$15) &amp; "." &amp; LEFT(BQ409,3))&gt;=--('Data Sheet'!$A$15)), (--(INT('Data Sheet'!$A$15) &amp; "." &amp; LEFT(BQ409,3))&lt;=--('Data Sheet'!$B$15))),
                --(INT('Data Sheet'!$A$15) &amp; "." &amp; LEFT(BQ409,3)),
                --(INT('Data Sheet'!$B$15) &amp; "." &amp; LEFT(BQ409,3))
            )
        ),
        "OK"
    )
)</f>
        <v>OK</v>
      </c>
      <c r="Q409" s="23" t="str">
        <f>IF(BS409&lt;&gt;"",
    IF(INT('Data Sheet'!$A$19)=INT('Data Sheet'!$B$15),
        --(INT('Data Sheet'!$A$15) &amp; "." &amp; BS409),
        IF(AND((--(INT('Data Sheet'!$A$15) &amp; "." &amp; BS409)&gt;=--('Data Sheet'!$A$15)), (--(INT('Data Sheet'!$A$15) &amp; "." &amp; BS409)&lt;=--('Data Sheet'!$B$15))),
            --(INT('Data Sheet'!$A$15) &amp; "." &amp; BS409),
            --(INT('Data Sheet'!$B$15) &amp; "." &amp; BS409)
        )
    ),
    IF(BQ409&lt;&gt;"",
        IF(INT('Data Sheet'!$A$15)=INT('Data Sheet'!$B$15),
            --(INT('Data Sheet'!$A$15) &amp; "." &amp; RIGHT(BQ409,3)),
            IF(AND((--(INT('Data Sheet'!$A$15) &amp; "." &amp; RIGHT(BQ409,3))&gt;=--('Data Sheet'!$A$15)), (--(INT('Data Sheet'!$A$15) &amp; "." &amp; RIGHT(BQ409,3))&lt;=--('Data Sheet'!$B$15))),
                --(INT('Data Sheet'!$A$15) &amp; "." &amp; RIGHT(BQ409,3)),
                --(INT('Data Sheet'!$B$15) &amp; "." &amp; RIGHT(BQ409,3))
            )
        ),
        "OK"
    )
)</f>
        <v>OK</v>
      </c>
      <c r="R409" s="19"/>
      <c r="S409" s="19"/>
      <c r="T409" s="19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1"/>
      <c r="AU409" s="21"/>
      <c r="AV409" s="21"/>
      <c r="AW409" s="22"/>
      <c r="AX409" s="99"/>
      <c r="AY409" s="20"/>
      <c r="AZ409" s="20"/>
      <c r="BA409" s="22"/>
      <c r="BB409">
        <v>401</v>
      </c>
      <c r="BC409" s="80"/>
      <c r="BD409" s="80"/>
      <c r="BE409" s="80"/>
      <c r="BF409" s="80"/>
      <c r="BG409" s="32" t="str">
        <f t="shared" si="70"/>
        <v/>
      </c>
      <c r="BH409" s="78">
        <f t="shared" si="68"/>
        <v>0</v>
      </c>
      <c r="BI409" s="2">
        <f t="shared" si="71"/>
        <v>0</v>
      </c>
      <c r="BJ409" s="2">
        <f t="shared" si="72"/>
        <v>0</v>
      </c>
      <c r="BK409" s="2">
        <f t="shared" si="69"/>
        <v>0</v>
      </c>
    </row>
    <row r="410" spans="2:63" ht="15" customHeight="1" x14ac:dyDescent="0.25">
      <c r="B410" s="14">
        <v>402</v>
      </c>
      <c r="C410" s="95" t="str">
        <f t="shared" si="73"/>
        <v/>
      </c>
      <c r="D410" s="15" t="str">
        <f t="shared" si="67"/>
        <v>OK</v>
      </c>
      <c r="E410" s="16" t="e">
        <f>VLOOKUP('Data Sheet'!$B$8,'Data Sheet'!$I$2:$J$9,2,FALSE)</f>
        <v>#N/A</v>
      </c>
      <c r="F410" s="16" t="str">
        <f t="shared" si="74"/>
        <v/>
      </c>
      <c r="G410" s="103">
        <f t="shared" si="75"/>
        <v>0</v>
      </c>
      <c r="H410" s="17" t="s">
        <v>26</v>
      </c>
      <c r="I410" s="17" t="s">
        <v>26</v>
      </c>
      <c r="J410" s="17" t="str">
        <f>IF('Data Sheet'!$B$9="NC-50","N/A","OK")</f>
        <v>OK</v>
      </c>
      <c r="K410" s="17" t="str">
        <f>IF('Data Sheet'!$B$9="NC-50","N/A","OK")</f>
        <v>OK</v>
      </c>
      <c r="L410" s="17" t="str">
        <f t="shared" si="76"/>
        <v>OK</v>
      </c>
      <c r="M410" s="17" t="str">
        <f t="shared" si="77"/>
        <v>OK</v>
      </c>
      <c r="N410" s="18" t="str">
        <f>IF(BO410&lt;&gt;"",
    IF(INT('Data Sheet'!$A$19)=INT('Data Sheet'!$B$19),
        --(INT('Data Sheet'!$A$19) &amp; "." &amp; BO410),
        IF(AND((--(INT('Data Sheet'!$A$19) &amp; "." &amp; BO410)&gt;=--('Data Sheet'!$A$19)), (--(INT('Data Sheet'!$A$19) &amp; "." &amp; BO410)&lt;=--('Data Sheet'!$B$19))),
            --(INT('Data Sheet'!$A$19) &amp; "." &amp; BO410),
            --(INT('Data Sheet'!$B$19) &amp; "." &amp; BO410)
        )
    ),
    IF(BN410&lt;&gt;"",
        IF(INT('Data Sheet'!$A$19)=INT('Data Sheet'!$B$19),
            --(INT('Data Sheet'!$A$19) &amp; "." &amp; LEFT(BN410,3)),
            IF(AND((--(INT('Data Sheet'!$A$19) &amp; "." &amp; LEFT(BN410,3))&gt;=--('Data Sheet'!$A$19)), (--(INT('Data Sheet'!$A$19) &amp; "." &amp; LEFT(BN410,3))&lt;=--('Data Sheet'!$B$19))),
                --(INT('Data Sheet'!$A$19) &amp; "." &amp; LEFT(BN410,3)),
                --(INT('Data Sheet'!$B$19) &amp; "." &amp; LEFT(BN410,3))
            )
        ),
        "OK"
    )
)</f>
        <v>OK</v>
      </c>
      <c r="O410" s="23" t="str">
        <f>IF(BP410&lt;&gt;"",
    IF(INT('Data Sheet'!$A$19)=INT('Data Sheet'!$B$19),
        --(INT('Data Sheet'!$A$19) &amp; "." &amp; BP410),
        IF(AND((--(INT('Data Sheet'!$A$19) &amp; "." &amp; BP410)&gt;=--('Data Sheet'!$A$19)), (--(INT('Data Sheet'!$A$19) &amp; "." &amp; BP410)&lt;=--('Data Sheet'!$B$19))),
            --(INT('Data Sheet'!$A$19) &amp; "." &amp; BP410),
            --(INT('Data Sheet'!$B$19) &amp; "." &amp; BP410)
        )
    ),
    IF(BN410&lt;&gt;"",
        IF(INT('Data Sheet'!$A$19)=INT('Data Sheet'!$B$19),
            --(INT('Data Sheet'!$A$19) &amp; "." &amp; RIGHT(BN410,3)),
            IF(AND((--(INT('Data Sheet'!$A$19) &amp; "." &amp; RIGHT(BN410,3))&gt;=--('Data Sheet'!$A$19)), (--(INT('Data Sheet'!$A$19) &amp; "." &amp; RIGHT(BN410,3))&lt;=--('Data Sheet'!$B$19))),
                --(INT('Data Sheet'!$A$19) &amp; "." &amp; RIGHT(BN410,3)),
                --(INT('Data Sheet'!$B$19) &amp; "." &amp; RIGHT(BN410,3))
            )
        ),
        "OK"
    )
)</f>
        <v>OK</v>
      </c>
      <c r="P410" s="23" t="str">
        <f>IF(BR410&lt;&gt;"",
    IF(INT('Data Sheet'!$A$19)=INT('Data Sheet'!$B$15),
        --(INT('Data Sheet'!$A$15) &amp; "." &amp; BR410),
        IF(AND((--(INT('Data Sheet'!$A$15) &amp; "." &amp; BR410)&gt;=--('Data Sheet'!$A$15)), (--(INT('Data Sheet'!$A$15) &amp; "." &amp; BR410)&lt;=--('Data Sheet'!$B$15))),
            --(INT('Data Sheet'!$A$15) &amp; "." &amp; BR410),
            --(INT('Data Sheet'!$B$15) &amp; "." &amp; BR410)
        )
    ),
    IF(BQ410&lt;&gt;"",
        IF(INT('Data Sheet'!$A$15)=INT('Data Sheet'!$B$15),
            --(INT('Data Sheet'!$A$15) &amp; "." &amp; LEFT(BQ410,3)),
            IF(AND((--(INT('Data Sheet'!$A$15) &amp; "." &amp; LEFT(BQ410,3))&gt;=--('Data Sheet'!$A$15)), (--(INT('Data Sheet'!$A$15) &amp; "." &amp; LEFT(BQ410,3))&lt;=--('Data Sheet'!$B$15))),
                --(INT('Data Sheet'!$A$15) &amp; "." &amp; LEFT(BQ410,3)),
                --(INT('Data Sheet'!$B$15) &amp; "." &amp; LEFT(BQ410,3))
            )
        ),
        "OK"
    )
)</f>
        <v>OK</v>
      </c>
      <c r="Q410" s="23" t="str">
        <f>IF(BS410&lt;&gt;"",
    IF(INT('Data Sheet'!$A$19)=INT('Data Sheet'!$B$15),
        --(INT('Data Sheet'!$A$15) &amp; "." &amp; BS410),
        IF(AND((--(INT('Data Sheet'!$A$15) &amp; "." &amp; BS410)&gt;=--('Data Sheet'!$A$15)), (--(INT('Data Sheet'!$A$15) &amp; "." &amp; BS410)&lt;=--('Data Sheet'!$B$15))),
            --(INT('Data Sheet'!$A$15) &amp; "." &amp; BS410),
            --(INT('Data Sheet'!$B$15) &amp; "." &amp; BS410)
        )
    ),
    IF(BQ410&lt;&gt;"",
        IF(INT('Data Sheet'!$A$15)=INT('Data Sheet'!$B$15),
            --(INT('Data Sheet'!$A$15) &amp; "." &amp; RIGHT(BQ410,3)),
            IF(AND((--(INT('Data Sheet'!$A$15) &amp; "." &amp; RIGHT(BQ410,3))&gt;=--('Data Sheet'!$A$15)), (--(INT('Data Sheet'!$A$15) &amp; "." &amp; RIGHT(BQ410,3))&lt;=--('Data Sheet'!$B$15))),
                --(INT('Data Sheet'!$A$15) &amp; "." &amp; RIGHT(BQ410,3)),
                --(INT('Data Sheet'!$B$15) &amp; "." &amp; RIGHT(BQ410,3))
            )
        ),
        "OK"
    )
)</f>
        <v>OK</v>
      </c>
      <c r="R410" s="19"/>
      <c r="S410" s="19"/>
      <c r="T410" s="19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1"/>
      <c r="AU410" s="21"/>
      <c r="AV410" s="21"/>
      <c r="AW410" s="22"/>
      <c r="AX410" s="99"/>
      <c r="AY410" s="20"/>
      <c r="AZ410" s="20"/>
      <c r="BA410" s="22"/>
      <c r="BB410">
        <v>402</v>
      </c>
      <c r="BC410" s="80"/>
      <c r="BD410" s="80"/>
      <c r="BE410" s="80"/>
      <c r="BF410" s="80"/>
      <c r="BG410" s="32" t="str">
        <f t="shared" si="70"/>
        <v/>
      </c>
      <c r="BH410" s="78">
        <f t="shared" si="68"/>
        <v>0</v>
      </c>
      <c r="BI410" s="2">
        <f t="shared" si="71"/>
        <v>0</v>
      </c>
      <c r="BJ410" s="2">
        <f t="shared" si="72"/>
        <v>0</v>
      </c>
      <c r="BK410" s="2">
        <f t="shared" si="69"/>
        <v>0</v>
      </c>
    </row>
    <row r="411" spans="2:63" ht="15" customHeight="1" x14ac:dyDescent="0.25">
      <c r="B411" s="14">
        <v>403</v>
      </c>
      <c r="C411" s="95" t="str">
        <f t="shared" si="73"/>
        <v/>
      </c>
      <c r="D411" s="15" t="str">
        <f t="shared" si="67"/>
        <v>OK</v>
      </c>
      <c r="E411" s="16" t="e">
        <f>VLOOKUP('Data Sheet'!$B$8,'Data Sheet'!$I$2:$J$9,2,FALSE)</f>
        <v>#N/A</v>
      </c>
      <c r="F411" s="16" t="str">
        <f t="shared" si="74"/>
        <v/>
      </c>
      <c r="G411" s="103">
        <f t="shared" si="75"/>
        <v>0</v>
      </c>
      <c r="H411" s="17" t="s">
        <v>26</v>
      </c>
      <c r="I411" s="17" t="s">
        <v>26</v>
      </c>
      <c r="J411" s="17" t="str">
        <f>IF('Data Sheet'!$B$9="NC-50","N/A","OK")</f>
        <v>OK</v>
      </c>
      <c r="K411" s="17" t="str">
        <f>IF('Data Sheet'!$B$9="NC-50","N/A","OK")</f>
        <v>OK</v>
      </c>
      <c r="L411" s="17" t="str">
        <f t="shared" si="76"/>
        <v>OK</v>
      </c>
      <c r="M411" s="17" t="str">
        <f t="shared" si="77"/>
        <v>OK</v>
      </c>
      <c r="N411" s="18" t="str">
        <f>IF(BO411&lt;&gt;"",
    IF(INT('Data Sheet'!$A$19)=INT('Data Sheet'!$B$19),
        --(INT('Data Sheet'!$A$19) &amp; "." &amp; BO411),
        IF(AND((--(INT('Data Sheet'!$A$19) &amp; "." &amp; BO411)&gt;=--('Data Sheet'!$A$19)), (--(INT('Data Sheet'!$A$19) &amp; "." &amp; BO411)&lt;=--('Data Sheet'!$B$19))),
            --(INT('Data Sheet'!$A$19) &amp; "." &amp; BO411),
            --(INT('Data Sheet'!$B$19) &amp; "." &amp; BO411)
        )
    ),
    IF(BN411&lt;&gt;"",
        IF(INT('Data Sheet'!$A$19)=INT('Data Sheet'!$B$19),
            --(INT('Data Sheet'!$A$19) &amp; "." &amp; LEFT(BN411,3)),
            IF(AND((--(INT('Data Sheet'!$A$19) &amp; "." &amp; LEFT(BN411,3))&gt;=--('Data Sheet'!$A$19)), (--(INT('Data Sheet'!$A$19) &amp; "." &amp; LEFT(BN411,3))&lt;=--('Data Sheet'!$B$19))),
                --(INT('Data Sheet'!$A$19) &amp; "." &amp; LEFT(BN411,3)),
                --(INT('Data Sheet'!$B$19) &amp; "." &amp; LEFT(BN411,3))
            )
        ),
        "OK"
    )
)</f>
        <v>OK</v>
      </c>
      <c r="O411" s="23" t="str">
        <f>IF(BP411&lt;&gt;"",
    IF(INT('Data Sheet'!$A$19)=INT('Data Sheet'!$B$19),
        --(INT('Data Sheet'!$A$19) &amp; "." &amp; BP411),
        IF(AND((--(INT('Data Sheet'!$A$19) &amp; "." &amp; BP411)&gt;=--('Data Sheet'!$A$19)), (--(INT('Data Sheet'!$A$19) &amp; "." &amp; BP411)&lt;=--('Data Sheet'!$B$19))),
            --(INT('Data Sheet'!$A$19) &amp; "." &amp; BP411),
            --(INT('Data Sheet'!$B$19) &amp; "." &amp; BP411)
        )
    ),
    IF(BN411&lt;&gt;"",
        IF(INT('Data Sheet'!$A$19)=INT('Data Sheet'!$B$19),
            --(INT('Data Sheet'!$A$19) &amp; "." &amp; RIGHT(BN411,3)),
            IF(AND((--(INT('Data Sheet'!$A$19) &amp; "." &amp; RIGHT(BN411,3))&gt;=--('Data Sheet'!$A$19)), (--(INT('Data Sheet'!$A$19) &amp; "." &amp; RIGHT(BN411,3))&lt;=--('Data Sheet'!$B$19))),
                --(INT('Data Sheet'!$A$19) &amp; "." &amp; RIGHT(BN411,3)),
                --(INT('Data Sheet'!$B$19) &amp; "." &amp; RIGHT(BN411,3))
            )
        ),
        "OK"
    )
)</f>
        <v>OK</v>
      </c>
      <c r="P411" s="23" t="str">
        <f>IF(BR411&lt;&gt;"",
    IF(INT('Data Sheet'!$A$19)=INT('Data Sheet'!$B$15),
        --(INT('Data Sheet'!$A$15) &amp; "." &amp; BR411),
        IF(AND((--(INT('Data Sheet'!$A$15) &amp; "." &amp; BR411)&gt;=--('Data Sheet'!$A$15)), (--(INT('Data Sheet'!$A$15) &amp; "." &amp; BR411)&lt;=--('Data Sheet'!$B$15))),
            --(INT('Data Sheet'!$A$15) &amp; "." &amp; BR411),
            --(INT('Data Sheet'!$B$15) &amp; "." &amp; BR411)
        )
    ),
    IF(BQ411&lt;&gt;"",
        IF(INT('Data Sheet'!$A$15)=INT('Data Sheet'!$B$15),
            --(INT('Data Sheet'!$A$15) &amp; "." &amp; LEFT(BQ411,3)),
            IF(AND((--(INT('Data Sheet'!$A$15) &amp; "." &amp; LEFT(BQ411,3))&gt;=--('Data Sheet'!$A$15)), (--(INT('Data Sheet'!$A$15) &amp; "." &amp; LEFT(BQ411,3))&lt;=--('Data Sheet'!$B$15))),
                --(INT('Data Sheet'!$A$15) &amp; "." &amp; LEFT(BQ411,3)),
                --(INT('Data Sheet'!$B$15) &amp; "." &amp; LEFT(BQ411,3))
            )
        ),
        "OK"
    )
)</f>
        <v>OK</v>
      </c>
      <c r="Q411" s="23" t="str">
        <f>IF(BS411&lt;&gt;"",
    IF(INT('Data Sheet'!$A$19)=INT('Data Sheet'!$B$15),
        --(INT('Data Sheet'!$A$15) &amp; "." &amp; BS411),
        IF(AND((--(INT('Data Sheet'!$A$15) &amp; "." &amp; BS411)&gt;=--('Data Sheet'!$A$15)), (--(INT('Data Sheet'!$A$15) &amp; "." &amp; BS411)&lt;=--('Data Sheet'!$B$15))),
            --(INT('Data Sheet'!$A$15) &amp; "." &amp; BS411),
            --(INT('Data Sheet'!$B$15) &amp; "." &amp; BS411)
        )
    ),
    IF(BQ411&lt;&gt;"",
        IF(INT('Data Sheet'!$A$15)=INT('Data Sheet'!$B$15),
            --(INT('Data Sheet'!$A$15) &amp; "." &amp; RIGHT(BQ411,3)),
            IF(AND((--(INT('Data Sheet'!$A$15) &amp; "." &amp; RIGHT(BQ411,3))&gt;=--('Data Sheet'!$A$15)), (--(INT('Data Sheet'!$A$15) &amp; "." &amp; RIGHT(BQ411,3))&lt;=--('Data Sheet'!$B$15))),
                --(INT('Data Sheet'!$A$15) &amp; "." &amp; RIGHT(BQ411,3)),
                --(INT('Data Sheet'!$B$15) &amp; "." &amp; RIGHT(BQ411,3))
            )
        ),
        "OK"
    )
)</f>
        <v>OK</v>
      </c>
      <c r="R411" s="19"/>
      <c r="S411" s="19"/>
      <c r="T411" s="19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1"/>
      <c r="AU411" s="21"/>
      <c r="AV411" s="21"/>
      <c r="AW411" s="22"/>
      <c r="AX411" s="99"/>
      <c r="AY411" s="20"/>
      <c r="AZ411" s="20"/>
      <c r="BA411" s="22"/>
      <c r="BB411">
        <v>403</v>
      </c>
      <c r="BC411" s="80"/>
      <c r="BD411" s="80"/>
      <c r="BE411" s="80"/>
      <c r="BF411" s="80"/>
      <c r="BG411" s="32" t="str">
        <f t="shared" si="70"/>
        <v/>
      </c>
      <c r="BH411" s="78">
        <f t="shared" si="68"/>
        <v>0</v>
      </c>
      <c r="BI411" s="2">
        <f t="shared" si="71"/>
        <v>0</v>
      </c>
      <c r="BJ411" s="2">
        <f t="shared" si="72"/>
        <v>0</v>
      </c>
      <c r="BK411" s="2">
        <f t="shared" si="69"/>
        <v>0</v>
      </c>
    </row>
    <row r="412" spans="2:63" ht="15" customHeight="1" x14ac:dyDescent="0.25">
      <c r="B412" s="14">
        <v>404</v>
      </c>
      <c r="C412" s="95" t="str">
        <f t="shared" si="73"/>
        <v/>
      </c>
      <c r="D412" s="15" t="str">
        <f t="shared" si="67"/>
        <v>OK</v>
      </c>
      <c r="E412" s="16" t="e">
        <f>VLOOKUP('Data Sheet'!$B$8,'Data Sheet'!$I$2:$J$9,2,FALSE)</f>
        <v>#N/A</v>
      </c>
      <c r="F412" s="16" t="str">
        <f t="shared" si="74"/>
        <v/>
      </c>
      <c r="G412" s="103">
        <f t="shared" si="75"/>
        <v>0</v>
      </c>
      <c r="H412" s="17" t="s">
        <v>26</v>
      </c>
      <c r="I412" s="17" t="s">
        <v>26</v>
      </c>
      <c r="J412" s="17" t="str">
        <f>IF('Data Sheet'!$B$9="NC-50","N/A","OK")</f>
        <v>OK</v>
      </c>
      <c r="K412" s="17" t="str">
        <f>IF('Data Sheet'!$B$9="NC-50","N/A","OK")</f>
        <v>OK</v>
      </c>
      <c r="L412" s="17" t="str">
        <f t="shared" si="76"/>
        <v>OK</v>
      </c>
      <c r="M412" s="17" t="str">
        <f t="shared" si="77"/>
        <v>OK</v>
      </c>
      <c r="N412" s="18" t="str">
        <f>IF(BO412&lt;&gt;"",
    IF(INT('Data Sheet'!$A$19)=INT('Data Sheet'!$B$19),
        --(INT('Data Sheet'!$A$19) &amp; "." &amp; BO412),
        IF(AND((--(INT('Data Sheet'!$A$19) &amp; "." &amp; BO412)&gt;=--('Data Sheet'!$A$19)), (--(INT('Data Sheet'!$A$19) &amp; "." &amp; BO412)&lt;=--('Data Sheet'!$B$19))),
            --(INT('Data Sheet'!$A$19) &amp; "." &amp; BO412),
            --(INT('Data Sheet'!$B$19) &amp; "." &amp; BO412)
        )
    ),
    IF(BN412&lt;&gt;"",
        IF(INT('Data Sheet'!$A$19)=INT('Data Sheet'!$B$19),
            --(INT('Data Sheet'!$A$19) &amp; "." &amp; LEFT(BN412,3)),
            IF(AND((--(INT('Data Sheet'!$A$19) &amp; "." &amp; LEFT(BN412,3))&gt;=--('Data Sheet'!$A$19)), (--(INT('Data Sheet'!$A$19) &amp; "." &amp; LEFT(BN412,3))&lt;=--('Data Sheet'!$B$19))),
                --(INT('Data Sheet'!$A$19) &amp; "." &amp; LEFT(BN412,3)),
                --(INT('Data Sheet'!$B$19) &amp; "." &amp; LEFT(BN412,3))
            )
        ),
        "OK"
    )
)</f>
        <v>OK</v>
      </c>
      <c r="O412" s="23" t="str">
        <f>IF(BP412&lt;&gt;"",
    IF(INT('Data Sheet'!$A$19)=INT('Data Sheet'!$B$19),
        --(INT('Data Sheet'!$A$19) &amp; "." &amp; BP412),
        IF(AND((--(INT('Data Sheet'!$A$19) &amp; "." &amp; BP412)&gt;=--('Data Sheet'!$A$19)), (--(INT('Data Sheet'!$A$19) &amp; "." &amp; BP412)&lt;=--('Data Sheet'!$B$19))),
            --(INT('Data Sheet'!$A$19) &amp; "." &amp; BP412),
            --(INT('Data Sheet'!$B$19) &amp; "." &amp; BP412)
        )
    ),
    IF(BN412&lt;&gt;"",
        IF(INT('Data Sheet'!$A$19)=INT('Data Sheet'!$B$19),
            --(INT('Data Sheet'!$A$19) &amp; "." &amp; RIGHT(BN412,3)),
            IF(AND((--(INT('Data Sheet'!$A$19) &amp; "." &amp; RIGHT(BN412,3))&gt;=--('Data Sheet'!$A$19)), (--(INT('Data Sheet'!$A$19) &amp; "." &amp; RIGHT(BN412,3))&lt;=--('Data Sheet'!$B$19))),
                --(INT('Data Sheet'!$A$19) &amp; "." &amp; RIGHT(BN412,3)),
                --(INT('Data Sheet'!$B$19) &amp; "." &amp; RIGHT(BN412,3))
            )
        ),
        "OK"
    )
)</f>
        <v>OK</v>
      </c>
      <c r="P412" s="23" t="str">
        <f>IF(BR412&lt;&gt;"",
    IF(INT('Data Sheet'!$A$19)=INT('Data Sheet'!$B$15),
        --(INT('Data Sheet'!$A$15) &amp; "." &amp; BR412),
        IF(AND((--(INT('Data Sheet'!$A$15) &amp; "." &amp; BR412)&gt;=--('Data Sheet'!$A$15)), (--(INT('Data Sheet'!$A$15) &amp; "." &amp; BR412)&lt;=--('Data Sheet'!$B$15))),
            --(INT('Data Sheet'!$A$15) &amp; "." &amp; BR412),
            --(INT('Data Sheet'!$B$15) &amp; "." &amp; BR412)
        )
    ),
    IF(BQ412&lt;&gt;"",
        IF(INT('Data Sheet'!$A$15)=INT('Data Sheet'!$B$15),
            --(INT('Data Sheet'!$A$15) &amp; "." &amp; LEFT(BQ412,3)),
            IF(AND((--(INT('Data Sheet'!$A$15) &amp; "." &amp; LEFT(BQ412,3))&gt;=--('Data Sheet'!$A$15)), (--(INT('Data Sheet'!$A$15) &amp; "." &amp; LEFT(BQ412,3))&lt;=--('Data Sheet'!$B$15))),
                --(INT('Data Sheet'!$A$15) &amp; "." &amp; LEFT(BQ412,3)),
                --(INT('Data Sheet'!$B$15) &amp; "." &amp; LEFT(BQ412,3))
            )
        ),
        "OK"
    )
)</f>
        <v>OK</v>
      </c>
      <c r="Q412" s="23" t="str">
        <f>IF(BS412&lt;&gt;"",
    IF(INT('Data Sheet'!$A$19)=INT('Data Sheet'!$B$15),
        --(INT('Data Sheet'!$A$15) &amp; "." &amp; BS412),
        IF(AND((--(INT('Data Sheet'!$A$15) &amp; "." &amp; BS412)&gt;=--('Data Sheet'!$A$15)), (--(INT('Data Sheet'!$A$15) &amp; "." &amp; BS412)&lt;=--('Data Sheet'!$B$15))),
            --(INT('Data Sheet'!$A$15) &amp; "." &amp; BS412),
            --(INT('Data Sheet'!$B$15) &amp; "." &amp; BS412)
        )
    ),
    IF(BQ412&lt;&gt;"",
        IF(INT('Data Sheet'!$A$15)=INT('Data Sheet'!$B$15),
            --(INT('Data Sheet'!$A$15) &amp; "." &amp; RIGHT(BQ412,3)),
            IF(AND((--(INT('Data Sheet'!$A$15) &amp; "." &amp; RIGHT(BQ412,3))&gt;=--('Data Sheet'!$A$15)), (--(INT('Data Sheet'!$A$15) &amp; "." &amp; RIGHT(BQ412,3))&lt;=--('Data Sheet'!$B$15))),
                --(INT('Data Sheet'!$A$15) &amp; "." &amp; RIGHT(BQ412,3)),
                --(INT('Data Sheet'!$B$15) &amp; "." &amp; RIGHT(BQ412,3))
            )
        ),
        "OK"
    )
)</f>
        <v>OK</v>
      </c>
      <c r="R412" s="19"/>
      <c r="S412" s="19"/>
      <c r="T412" s="19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1"/>
      <c r="AU412" s="21"/>
      <c r="AV412" s="21"/>
      <c r="AW412" s="22"/>
      <c r="AX412" s="99"/>
      <c r="AY412" s="20"/>
      <c r="AZ412" s="20"/>
      <c r="BA412" s="22"/>
      <c r="BB412">
        <v>404</v>
      </c>
      <c r="BC412" s="80"/>
      <c r="BD412" s="80"/>
      <c r="BE412" s="80"/>
      <c r="BF412" s="80"/>
      <c r="BG412" s="32" t="str">
        <f t="shared" si="70"/>
        <v/>
      </c>
      <c r="BH412" s="78">
        <f t="shared" si="68"/>
        <v>0</v>
      </c>
      <c r="BI412" s="2">
        <f t="shared" si="71"/>
        <v>0</v>
      </c>
      <c r="BJ412" s="2">
        <f t="shared" si="72"/>
        <v>0</v>
      </c>
      <c r="BK412" s="2">
        <f t="shared" si="69"/>
        <v>0</v>
      </c>
    </row>
    <row r="413" spans="2:63" ht="15" customHeight="1" x14ac:dyDescent="0.25">
      <c r="B413" s="14">
        <v>405</v>
      </c>
      <c r="C413" s="95" t="str">
        <f t="shared" si="73"/>
        <v/>
      </c>
      <c r="D413" s="15" t="str">
        <f t="shared" si="67"/>
        <v>OK</v>
      </c>
      <c r="E413" s="16" t="e">
        <f>VLOOKUP('Data Sheet'!$B$8,'Data Sheet'!$I$2:$J$9,2,FALSE)</f>
        <v>#N/A</v>
      </c>
      <c r="F413" s="16" t="str">
        <f t="shared" si="74"/>
        <v/>
      </c>
      <c r="G413" s="103">
        <f t="shared" si="75"/>
        <v>0</v>
      </c>
      <c r="H413" s="17" t="s">
        <v>26</v>
      </c>
      <c r="I413" s="17" t="s">
        <v>26</v>
      </c>
      <c r="J413" s="17" t="str">
        <f>IF('Data Sheet'!$B$9="NC-50","N/A","OK")</f>
        <v>OK</v>
      </c>
      <c r="K413" s="17" t="str">
        <f>IF('Data Sheet'!$B$9="NC-50","N/A","OK")</f>
        <v>OK</v>
      </c>
      <c r="L413" s="17" t="str">
        <f t="shared" si="76"/>
        <v>OK</v>
      </c>
      <c r="M413" s="17" t="str">
        <f t="shared" si="77"/>
        <v>OK</v>
      </c>
      <c r="N413" s="18" t="str">
        <f>IF(BO413&lt;&gt;"",
    IF(INT('Data Sheet'!$A$19)=INT('Data Sheet'!$B$19),
        --(INT('Data Sheet'!$A$19) &amp; "." &amp; BO413),
        IF(AND((--(INT('Data Sheet'!$A$19) &amp; "." &amp; BO413)&gt;=--('Data Sheet'!$A$19)), (--(INT('Data Sheet'!$A$19) &amp; "." &amp; BO413)&lt;=--('Data Sheet'!$B$19))),
            --(INT('Data Sheet'!$A$19) &amp; "." &amp; BO413),
            --(INT('Data Sheet'!$B$19) &amp; "." &amp; BO413)
        )
    ),
    IF(BN413&lt;&gt;"",
        IF(INT('Data Sheet'!$A$19)=INT('Data Sheet'!$B$19),
            --(INT('Data Sheet'!$A$19) &amp; "." &amp; LEFT(BN413,3)),
            IF(AND((--(INT('Data Sheet'!$A$19) &amp; "." &amp; LEFT(BN413,3))&gt;=--('Data Sheet'!$A$19)), (--(INT('Data Sheet'!$A$19) &amp; "." &amp; LEFT(BN413,3))&lt;=--('Data Sheet'!$B$19))),
                --(INT('Data Sheet'!$A$19) &amp; "." &amp; LEFT(BN413,3)),
                --(INT('Data Sheet'!$B$19) &amp; "." &amp; LEFT(BN413,3))
            )
        ),
        "OK"
    )
)</f>
        <v>OK</v>
      </c>
      <c r="O413" s="23" t="str">
        <f>IF(BP413&lt;&gt;"",
    IF(INT('Data Sheet'!$A$19)=INT('Data Sheet'!$B$19),
        --(INT('Data Sheet'!$A$19) &amp; "." &amp; BP413),
        IF(AND((--(INT('Data Sheet'!$A$19) &amp; "." &amp; BP413)&gt;=--('Data Sheet'!$A$19)), (--(INT('Data Sheet'!$A$19) &amp; "." &amp; BP413)&lt;=--('Data Sheet'!$B$19))),
            --(INT('Data Sheet'!$A$19) &amp; "." &amp; BP413),
            --(INT('Data Sheet'!$B$19) &amp; "." &amp; BP413)
        )
    ),
    IF(BN413&lt;&gt;"",
        IF(INT('Data Sheet'!$A$19)=INT('Data Sheet'!$B$19),
            --(INT('Data Sheet'!$A$19) &amp; "." &amp; RIGHT(BN413,3)),
            IF(AND((--(INT('Data Sheet'!$A$19) &amp; "." &amp; RIGHT(BN413,3))&gt;=--('Data Sheet'!$A$19)), (--(INT('Data Sheet'!$A$19) &amp; "." &amp; RIGHT(BN413,3))&lt;=--('Data Sheet'!$B$19))),
                --(INT('Data Sheet'!$A$19) &amp; "." &amp; RIGHT(BN413,3)),
                --(INT('Data Sheet'!$B$19) &amp; "." &amp; RIGHT(BN413,3))
            )
        ),
        "OK"
    )
)</f>
        <v>OK</v>
      </c>
      <c r="P413" s="23" t="str">
        <f>IF(BR413&lt;&gt;"",
    IF(INT('Data Sheet'!$A$19)=INT('Data Sheet'!$B$15),
        --(INT('Data Sheet'!$A$15) &amp; "." &amp; BR413),
        IF(AND((--(INT('Data Sheet'!$A$15) &amp; "." &amp; BR413)&gt;=--('Data Sheet'!$A$15)), (--(INT('Data Sheet'!$A$15) &amp; "." &amp; BR413)&lt;=--('Data Sheet'!$B$15))),
            --(INT('Data Sheet'!$A$15) &amp; "." &amp; BR413),
            --(INT('Data Sheet'!$B$15) &amp; "." &amp; BR413)
        )
    ),
    IF(BQ413&lt;&gt;"",
        IF(INT('Data Sheet'!$A$15)=INT('Data Sheet'!$B$15),
            --(INT('Data Sheet'!$A$15) &amp; "." &amp; LEFT(BQ413,3)),
            IF(AND((--(INT('Data Sheet'!$A$15) &amp; "." &amp; LEFT(BQ413,3))&gt;=--('Data Sheet'!$A$15)), (--(INT('Data Sheet'!$A$15) &amp; "." &amp; LEFT(BQ413,3))&lt;=--('Data Sheet'!$B$15))),
                --(INT('Data Sheet'!$A$15) &amp; "." &amp; LEFT(BQ413,3)),
                --(INT('Data Sheet'!$B$15) &amp; "." &amp; LEFT(BQ413,3))
            )
        ),
        "OK"
    )
)</f>
        <v>OK</v>
      </c>
      <c r="Q413" s="23" t="str">
        <f>IF(BS413&lt;&gt;"",
    IF(INT('Data Sheet'!$A$19)=INT('Data Sheet'!$B$15),
        --(INT('Data Sheet'!$A$15) &amp; "." &amp; BS413),
        IF(AND((--(INT('Data Sheet'!$A$15) &amp; "." &amp; BS413)&gt;=--('Data Sheet'!$A$15)), (--(INT('Data Sheet'!$A$15) &amp; "." &amp; BS413)&lt;=--('Data Sheet'!$B$15))),
            --(INT('Data Sheet'!$A$15) &amp; "." &amp; BS413),
            --(INT('Data Sheet'!$B$15) &amp; "." &amp; BS413)
        )
    ),
    IF(BQ413&lt;&gt;"",
        IF(INT('Data Sheet'!$A$15)=INT('Data Sheet'!$B$15),
            --(INT('Data Sheet'!$A$15) &amp; "." &amp; RIGHT(BQ413,3)),
            IF(AND((--(INT('Data Sheet'!$A$15) &amp; "." &amp; RIGHT(BQ413,3))&gt;=--('Data Sheet'!$A$15)), (--(INT('Data Sheet'!$A$15) &amp; "." &amp; RIGHT(BQ413,3))&lt;=--('Data Sheet'!$B$15))),
                --(INT('Data Sheet'!$A$15) &amp; "." &amp; RIGHT(BQ413,3)),
                --(INT('Data Sheet'!$B$15) &amp; "." &amp; RIGHT(BQ413,3))
            )
        ),
        "OK"
    )
)</f>
        <v>OK</v>
      </c>
      <c r="R413" s="19"/>
      <c r="S413" s="19"/>
      <c r="T413" s="19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1"/>
      <c r="AU413" s="21"/>
      <c r="AV413" s="21"/>
      <c r="AW413" s="22"/>
      <c r="AX413" s="99"/>
      <c r="AY413" s="20"/>
      <c r="AZ413" s="20"/>
      <c r="BA413" s="22"/>
      <c r="BB413">
        <v>405</v>
      </c>
      <c r="BC413" s="80"/>
      <c r="BD413" s="80"/>
      <c r="BE413" s="80"/>
      <c r="BF413" s="80"/>
      <c r="BG413" s="32" t="str">
        <f t="shared" si="70"/>
        <v/>
      </c>
      <c r="BH413" s="78">
        <f t="shared" si="68"/>
        <v>0</v>
      </c>
      <c r="BI413" s="2">
        <f t="shared" si="71"/>
        <v>0</v>
      </c>
      <c r="BJ413" s="2">
        <f t="shared" si="72"/>
        <v>0</v>
      </c>
      <c r="BK413" s="2">
        <f t="shared" si="69"/>
        <v>0</v>
      </c>
    </row>
    <row r="414" spans="2:63" ht="15" customHeight="1" x14ac:dyDescent="0.25">
      <c r="B414" s="14">
        <v>406</v>
      </c>
      <c r="C414" s="95" t="str">
        <f t="shared" si="73"/>
        <v/>
      </c>
      <c r="D414" s="15" t="str">
        <f t="shared" si="67"/>
        <v>OK</v>
      </c>
      <c r="E414" s="16" t="e">
        <f>VLOOKUP('Data Sheet'!$B$8,'Data Sheet'!$I$2:$J$9,2,FALSE)</f>
        <v>#N/A</v>
      </c>
      <c r="F414" s="16" t="str">
        <f t="shared" si="74"/>
        <v/>
      </c>
      <c r="G414" s="103">
        <f t="shared" si="75"/>
        <v>0</v>
      </c>
      <c r="H414" s="17" t="s">
        <v>26</v>
      </c>
      <c r="I414" s="17" t="s">
        <v>26</v>
      </c>
      <c r="J414" s="17" t="str">
        <f>IF('Data Sheet'!$B$9="NC-50","N/A","OK")</f>
        <v>OK</v>
      </c>
      <c r="K414" s="17" t="str">
        <f>IF('Data Sheet'!$B$9="NC-50","N/A","OK")</f>
        <v>OK</v>
      </c>
      <c r="L414" s="17" t="str">
        <f t="shared" si="76"/>
        <v>OK</v>
      </c>
      <c r="M414" s="17" t="str">
        <f t="shared" si="77"/>
        <v>OK</v>
      </c>
      <c r="N414" s="18" t="str">
        <f>IF(BO414&lt;&gt;"",
    IF(INT('Data Sheet'!$A$19)=INT('Data Sheet'!$B$19),
        --(INT('Data Sheet'!$A$19) &amp; "." &amp; BO414),
        IF(AND((--(INT('Data Sheet'!$A$19) &amp; "." &amp; BO414)&gt;=--('Data Sheet'!$A$19)), (--(INT('Data Sheet'!$A$19) &amp; "." &amp; BO414)&lt;=--('Data Sheet'!$B$19))),
            --(INT('Data Sheet'!$A$19) &amp; "." &amp; BO414),
            --(INT('Data Sheet'!$B$19) &amp; "." &amp; BO414)
        )
    ),
    IF(BN414&lt;&gt;"",
        IF(INT('Data Sheet'!$A$19)=INT('Data Sheet'!$B$19),
            --(INT('Data Sheet'!$A$19) &amp; "." &amp; LEFT(BN414,3)),
            IF(AND((--(INT('Data Sheet'!$A$19) &amp; "." &amp; LEFT(BN414,3))&gt;=--('Data Sheet'!$A$19)), (--(INT('Data Sheet'!$A$19) &amp; "." &amp; LEFT(BN414,3))&lt;=--('Data Sheet'!$B$19))),
                --(INT('Data Sheet'!$A$19) &amp; "." &amp; LEFT(BN414,3)),
                --(INT('Data Sheet'!$B$19) &amp; "." &amp; LEFT(BN414,3))
            )
        ),
        "OK"
    )
)</f>
        <v>OK</v>
      </c>
      <c r="O414" s="23" t="str">
        <f>IF(BP414&lt;&gt;"",
    IF(INT('Data Sheet'!$A$19)=INT('Data Sheet'!$B$19),
        --(INT('Data Sheet'!$A$19) &amp; "." &amp; BP414),
        IF(AND((--(INT('Data Sheet'!$A$19) &amp; "." &amp; BP414)&gt;=--('Data Sheet'!$A$19)), (--(INT('Data Sheet'!$A$19) &amp; "." &amp; BP414)&lt;=--('Data Sheet'!$B$19))),
            --(INT('Data Sheet'!$A$19) &amp; "." &amp; BP414),
            --(INT('Data Sheet'!$B$19) &amp; "." &amp; BP414)
        )
    ),
    IF(BN414&lt;&gt;"",
        IF(INT('Data Sheet'!$A$19)=INT('Data Sheet'!$B$19),
            --(INT('Data Sheet'!$A$19) &amp; "." &amp; RIGHT(BN414,3)),
            IF(AND((--(INT('Data Sheet'!$A$19) &amp; "." &amp; RIGHT(BN414,3))&gt;=--('Data Sheet'!$A$19)), (--(INT('Data Sheet'!$A$19) &amp; "." &amp; RIGHT(BN414,3))&lt;=--('Data Sheet'!$B$19))),
                --(INT('Data Sheet'!$A$19) &amp; "." &amp; RIGHT(BN414,3)),
                --(INT('Data Sheet'!$B$19) &amp; "." &amp; RIGHT(BN414,3))
            )
        ),
        "OK"
    )
)</f>
        <v>OK</v>
      </c>
      <c r="P414" s="23" t="str">
        <f>IF(BR414&lt;&gt;"",
    IF(INT('Data Sheet'!$A$19)=INT('Data Sheet'!$B$15),
        --(INT('Data Sheet'!$A$15) &amp; "." &amp; BR414),
        IF(AND((--(INT('Data Sheet'!$A$15) &amp; "." &amp; BR414)&gt;=--('Data Sheet'!$A$15)), (--(INT('Data Sheet'!$A$15) &amp; "." &amp; BR414)&lt;=--('Data Sheet'!$B$15))),
            --(INT('Data Sheet'!$A$15) &amp; "." &amp; BR414),
            --(INT('Data Sheet'!$B$15) &amp; "." &amp; BR414)
        )
    ),
    IF(BQ414&lt;&gt;"",
        IF(INT('Data Sheet'!$A$15)=INT('Data Sheet'!$B$15),
            --(INT('Data Sheet'!$A$15) &amp; "." &amp; LEFT(BQ414,3)),
            IF(AND((--(INT('Data Sheet'!$A$15) &amp; "." &amp; LEFT(BQ414,3))&gt;=--('Data Sheet'!$A$15)), (--(INT('Data Sheet'!$A$15) &amp; "." &amp; LEFT(BQ414,3))&lt;=--('Data Sheet'!$B$15))),
                --(INT('Data Sheet'!$A$15) &amp; "." &amp; LEFT(BQ414,3)),
                --(INT('Data Sheet'!$B$15) &amp; "." &amp; LEFT(BQ414,3))
            )
        ),
        "OK"
    )
)</f>
        <v>OK</v>
      </c>
      <c r="Q414" s="23" t="str">
        <f>IF(BS414&lt;&gt;"",
    IF(INT('Data Sheet'!$A$19)=INT('Data Sheet'!$B$15),
        --(INT('Data Sheet'!$A$15) &amp; "." &amp; BS414),
        IF(AND((--(INT('Data Sheet'!$A$15) &amp; "." &amp; BS414)&gt;=--('Data Sheet'!$A$15)), (--(INT('Data Sheet'!$A$15) &amp; "." &amp; BS414)&lt;=--('Data Sheet'!$B$15))),
            --(INT('Data Sheet'!$A$15) &amp; "." &amp; BS414),
            --(INT('Data Sheet'!$B$15) &amp; "." &amp; BS414)
        )
    ),
    IF(BQ414&lt;&gt;"",
        IF(INT('Data Sheet'!$A$15)=INT('Data Sheet'!$B$15),
            --(INT('Data Sheet'!$A$15) &amp; "." &amp; RIGHT(BQ414,3)),
            IF(AND((--(INT('Data Sheet'!$A$15) &amp; "." &amp; RIGHT(BQ414,3))&gt;=--('Data Sheet'!$A$15)), (--(INT('Data Sheet'!$A$15) &amp; "." &amp; RIGHT(BQ414,3))&lt;=--('Data Sheet'!$B$15))),
                --(INT('Data Sheet'!$A$15) &amp; "." &amp; RIGHT(BQ414,3)),
                --(INT('Data Sheet'!$B$15) &amp; "." &amp; RIGHT(BQ414,3))
            )
        ),
        "OK"
    )
)</f>
        <v>OK</v>
      </c>
      <c r="R414" s="19"/>
      <c r="S414" s="19"/>
      <c r="T414" s="19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1"/>
      <c r="AU414" s="21"/>
      <c r="AV414" s="21"/>
      <c r="AW414" s="22"/>
      <c r="AX414" s="99"/>
      <c r="AY414" s="20"/>
      <c r="AZ414" s="20"/>
      <c r="BA414" s="22"/>
      <c r="BB414">
        <v>406</v>
      </c>
      <c r="BC414" s="80"/>
      <c r="BD414" s="80"/>
      <c r="BE414" s="80"/>
      <c r="BF414" s="80"/>
      <c r="BG414" s="32" t="str">
        <f t="shared" si="70"/>
        <v/>
      </c>
      <c r="BH414" s="78">
        <f t="shared" si="68"/>
        <v>0</v>
      </c>
      <c r="BI414" s="2">
        <f t="shared" si="71"/>
        <v>0</v>
      </c>
      <c r="BJ414" s="2">
        <f t="shared" si="72"/>
        <v>0</v>
      </c>
      <c r="BK414" s="2">
        <f t="shared" si="69"/>
        <v>0</v>
      </c>
    </row>
    <row r="415" spans="2:63" ht="15" customHeight="1" x14ac:dyDescent="0.25">
      <c r="B415" s="14">
        <v>407</v>
      </c>
      <c r="C415" s="95" t="str">
        <f t="shared" si="73"/>
        <v/>
      </c>
      <c r="D415" s="15" t="str">
        <f t="shared" si="67"/>
        <v>OK</v>
      </c>
      <c r="E415" s="16" t="e">
        <f>VLOOKUP('Data Sheet'!$B$8,'Data Sheet'!$I$2:$J$9,2,FALSE)</f>
        <v>#N/A</v>
      </c>
      <c r="F415" s="16" t="str">
        <f t="shared" si="74"/>
        <v/>
      </c>
      <c r="G415" s="103">
        <f t="shared" si="75"/>
        <v>0</v>
      </c>
      <c r="H415" s="17" t="s">
        <v>26</v>
      </c>
      <c r="I415" s="17" t="s">
        <v>26</v>
      </c>
      <c r="J415" s="17" t="str">
        <f>IF('Data Sheet'!$B$9="NC-50","N/A","OK")</f>
        <v>OK</v>
      </c>
      <c r="K415" s="17" t="str">
        <f>IF('Data Sheet'!$B$9="NC-50","N/A","OK")</f>
        <v>OK</v>
      </c>
      <c r="L415" s="17" t="str">
        <f t="shared" si="76"/>
        <v>OK</v>
      </c>
      <c r="M415" s="17" t="str">
        <f t="shared" si="77"/>
        <v>OK</v>
      </c>
      <c r="N415" s="18" t="str">
        <f>IF(BO415&lt;&gt;"",
    IF(INT('Data Sheet'!$A$19)=INT('Data Sheet'!$B$19),
        --(INT('Data Sheet'!$A$19) &amp; "." &amp; BO415),
        IF(AND((--(INT('Data Sheet'!$A$19) &amp; "." &amp; BO415)&gt;=--('Data Sheet'!$A$19)), (--(INT('Data Sheet'!$A$19) &amp; "." &amp; BO415)&lt;=--('Data Sheet'!$B$19))),
            --(INT('Data Sheet'!$A$19) &amp; "." &amp; BO415),
            --(INT('Data Sheet'!$B$19) &amp; "." &amp; BO415)
        )
    ),
    IF(BN415&lt;&gt;"",
        IF(INT('Data Sheet'!$A$19)=INT('Data Sheet'!$B$19),
            --(INT('Data Sheet'!$A$19) &amp; "." &amp; LEFT(BN415,3)),
            IF(AND((--(INT('Data Sheet'!$A$19) &amp; "." &amp; LEFT(BN415,3))&gt;=--('Data Sheet'!$A$19)), (--(INT('Data Sheet'!$A$19) &amp; "." &amp; LEFT(BN415,3))&lt;=--('Data Sheet'!$B$19))),
                --(INT('Data Sheet'!$A$19) &amp; "." &amp; LEFT(BN415,3)),
                --(INT('Data Sheet'!$B$19) &amp; "." &amp; LEFT(BN415,3))
            )
        ),
        "OK"
    )
)</f>
        <v>OK</v>
      </c>
      <c r="O415" s="23" t="str">
        <f>IF(BP415&lt;&gt;"",
    IF(INT('Data Sheet'!$A$19)=INT('Data Sheet'!$B$19),
        --(INT('Data Sheet'!$A$19) &amp; "." &amp; BP415),
        IF(AND((--(INT('Data Sheet'!$A$19) &amp; "." &amp; BP415)&gt;=--('Data Sheet'!$A$19)), (--(INT('Data Sheet'!$A$19) &amp; "." &amp; BP415)&lt;=--('Data Sheet'!$B$19))),
            --(INT('Data Sheet'!$A$19) &amp; "." &amp; BP415),
            --(INT('Data Sheet'!$B$19) &amp; "." &amp; BP415)
        )
    ),
    IF(BN415&lt;&gt;"",
        IF(INT('Data Sheet'!$A$19)=INT('Data Sheet'!$B$19),
            --(INT('Data Sheet'!$A$19) &amp; "." &amp; RIGHT(BN415,3)),
            IF(AND((--(INT('Data Sheet'!$A$19) &amp; "." &amp; RIGHT(BN415,3))&gt;=--('Data Sheet'!$A$19)), (--(INT('Data Sheet'!$A$19) &amp; "." &amp; RIGHT(BN415,3))&lt;=--('Data Sheet'!$B$19))),
                --(INT('Data Sheet'!$A$19) &amp; "." &amp; RIGHT(BN415,3)),
                --(INT('Data Sheet'!$B$19) &amp; "." &amp; RIGHT(BN415,3))
            )
        ),
        "OK"
    )
)</f>
        <v>OK</v>
      </c>
      <c r="P415" s="23" t="str">
        <f>IF(BR415&lt;&gt;"",
    IF(INT('Data Sheet'!$A$19)=INT('Data Sheet'!$B$15),
        --(INT('Data Sheet'!$A$15) &amp; "." &amp; BR415),
        IF(AND((--(INT('Data Sheet'!$A$15) &amp; "." &amp; BR415)&gt;=--('Data Sheet'!$A$15)), (--(INT('Data Sheet'!$A$15) &amp; "." &amp; BR415)&lt;=--('Data Sheet'!$B$15))),
            --(INT('Data Sheet'!$A$15) &amp; "." &amp; BR415),
            --(INT('Data Sheet'!$B$15) &amp; "." &amp; BR415)
        )
    ),
    IF(BQ415&lt;&gt;"",
        IF(INT('Data Sheet'!$A$15)=INT('Data Sheet'!$B$15),
            --(INT('Data Sheet'!$A$15) &amp; "." &amp; LEFT(BQ415,3)),
            IF(AND((--(INT('Data Sheet'!$A$15) &amp; "." &amp; LEFT(BQ415,3))&gt;=--('Data Sheet'!$A$15)), (--(INT('Data Sheet'!$A$15) &amp; "." &amp; LEFT(BQ415,3))&lt;=--('Data Sheet'!$B$15))),
                --(INT('Data Sheet'!$A$15) &amp; "." &amp; LEFT(BQ415,3)),
                --(INT('Data Sheet'!$B$15) &amp; "." &amp; LEFT(BQ415,3))
            )
        ),
        "OK"
    )
)</f>
        <v>OK</v>
      </c>
      <c r="Q415" s="23" t="str">
        <f>IF(BS415&lt;&gt;"",
    IF(INT('Data Sheet'!$A$19)=INT('Data Sheet'!$B$15),
        --(INT('Data Sheet'!$A$15) &amp; "." &amp; BS415),
        IF(AND((--(INT('Data Sheet'!$A$15) &amp; "." &amp; BS415)&gt;=--('Data Sheet'!$A$15)), (--(INT('Data Sheet'!$A$15) &amp; "." &amp; BS415)&lt;=--('Data Sheet'!$B$15))),
            --(INT('Data Sheet'!$A$15) &amp; "." &amp; BS415),
            --(INT('Data Sheet'!$B$15) &amp; "." &amp; BS415)
        )
    ),
    IF(BQ415&lt;&gt;"",
        IF(INT('Data Sheet'!$A$15)=INT('Data Sheet'!$B$15),
            --(INT('Data Sheet'!$A$15) &amp; "." &amp; RIGHT(BQ415,3)),
            IF(AND((--(INT('Data Sheet'!$A$15) &amp; "." &amp; RIGHT(BQ415,3))&gt;=--('Data Sheet'!$A$15)), (--(INT('Data Sheet'!$A$15) &amp; "." &amp; RIGHT(BQ415,3))&lt;=--('Data Sheet'!$B$15))),
                --(INT('Data Sheet'!$A$15) &amp; "." &amp; RIGHT(BQ415,3)),
                --(INT('Data Sheet'!$B$15) &amp; "." &amp; RIGHT(BQ415,3))
            )
        ),
        "OK"
    )
)</f>
        <v>OK</v>
      </c>
      <c r="R415" s="19"/>
      <c r="S415" s="19"/>
      <c r="T415" s="19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1"/>
      <c r="AU415" s="21"/>
      <c r="AV415" s="21"/>
      <c r="AW415" s="22"/>
      <c r="AX415" s="99"/>
      <c r="AY415" s="20"/>
      <c r="AZ415" s="20"/>
      <c r="BA415" s="22"/>
      <c r="BB415">
        <v>407</v>
      </c>
      <c r="BC415" s="80"/>
      <c r="BD415" s="80"/>
      <c r="BE415" s="80"/>
      <c r="BF415" s="80"/>
      <c r="BG415" s="32" t="str">
        <f t="shared" si="70"/>
        <v/>
      </c>
      <c r="BH415" s="78">
        <f t="shared" si="68"/>
        <v>0</v>
      </c>
      <c r="BI415" s="2">
        <f t="shared" si="71"/>
        <v>0</v>
      </c>
      <c r="BJ415" s="2">
        <f t="shared" si="72"/>
        <v>0</v>
      </c>
      <c r="BK415" s="2">
        <f t="shared" si="69"/>
        <v>0</v>
      </c>
    </row>
    <row r="416" spans="2:63" ht="15" customHeight="1" x14ac:dyDescent="0.25">
      <c r="B416" s="14">
        <v>408</v>
      </c>
      <c r="C416" s="95" t="str">
        <f t="shared" si="73"/>
        <v/>
      </c>
      <c r="D416" s="15" t="str">
        <f t="shared" si="67"/>
        <v>OK</v>
      </c>
      <c r="E416" s="16" t="e">
        <f>VLOOKUP('Data Sheet'!$B$8,'Data Sheet'!$I$2:$J$9,2,FALSE)</f>
        <v>#N/A</v>
      </c>
      <c r="F416" s="16" t="str">
        <f t="shared" si="74"/>
        <v/>
      </c>
      <c r="G416" s="103">
        <f t="shared" si="75"/>
        <v>0</v>
      </c>
      <c r="H416" s="17" t="s">
        <v>26</v>
      </c>
      <c r="I416" s="17" t="s">
        <v>26</v>
      </c>
      <c r="J416" s="17" t="str">
        <f>IF('Data Sheet'!$B$9="NC-50","N/A","OK")</f>
        <v>OK</v>
      </c>
      <c r="K416" s="17" t="str">
        <f>IF('Data Sheet'!$B$9="NC-50","N/A","OK")</f>
        <v>OK</v>
      </c>
      <c r="L416" s="17" t="str">
        <f t="shared" si="76"/>
        <v>OK</v>
      </c>
      <c r="M416" s="17" t="str">
        <f t="shared" si="77"/>
        <v>OK</v>
      </c>
      <c r="N416" s="18" t="str">
        <f>IF(BO416&lt;&gt;"",
    IF(INT('Data Sheet'!$A$19)=INT('Data Sheet'!$B$19),
        --(INT('Data Sheet'!$A$19) &amp; "." &amp; BO416),
        IF(AND((--(INT('Data Sheet'!$A$19) &amp; "." &amp; BO416)&gt;=--('Data Sheet'!$A$19)), (--(INT('Data Sheet'!$A$19) &amp; "." &amp; BO416)&lt;=--('Data Sheet'!$B$19))),
            --(INT('Data Sheet'!$A$19) &amp; "." &amp; BO416),
            --(INT('Data Sheet'!$B$19) &amp; "." &amp; BO416)
        )
    ),
    IF(BN416&lt;&gt;"",
        IF(INT('Data Sheet'!$A$19)=INT('Data Sheet'!$B$19),
            --(INT('Data Sheet'!$A$19) &amp; "." &amp; LEFT(BN416,3)),
            IF(AND((--(INT('Data Sheet'!$A$19) &amp; "." &amp; LEFT(BN416,3))&gt;=--('Data Sheet'!$A$19)), (--(INT('Data Sheet'!$A$19) &amp; "." &amp; LEFT(BN416,3))&lt;=--('Data Sheet'!$B$19))),
                --(INT('Data Sheet'!$A$19) &amp; "." &amp; LEFT(BN416,3)),
                --(INT('Data Sheet'!$B$19) &amp; "." &amp; LEFT(BN416,3))
            )
        ),
        "OK"
    )
)</f>
        <v>OK</v>
      </c>
      <c r="O416" s="23" t="str">
        <f>IF(BP416&lt;&gt;"",
    IF(INT('Data Sheet'!$A$19)=INT('Data Sheet'!$B$19),
        --(INT('Data Sheet'!$A$19) &amp; "." &amp; BP416),
        IF(AND((--(INT('Data Sheet'!$A$19) &amp; "." &amp; BP416)&gt;=--('Data Sheet'!$A$19)), (--(INT('Data Sheet'!$A$19) &amp; "." &amp; BP416)&lt;=--('Data Sheet'!$B$19))),
            --(INT('Data Sheet'!$A$19) &amp; "." &amp; BP416),
            --(INT('Data Sheet'!$B$19) &amp; "." &amp; BP416)
        )
    ),
    IF(BN416&lt;&gt;"",
        IF(INT('Data Sheet'!$A$19)=INT('Data Sheet'!$B$19),
            --(INT('Data Sheet'!$A$19) &amp; "." &amp; RIGHT(BN416,3)),
            IF(AND((--(INT('Data Sheet'!$A$19) &amp; "." &amp; RIGHT(BN416,3))&gt;=--('Data Sheet'!$A$19)), (--(INT('Data Sheet'!$A$19) &amp; "." &amp; RIGHT(BN416,3))&lt;=--('Data Sheet'!$B$19))),
                --(INT('Data Sheet'!$A$19) &amp; "." &amp; RIGHT(BN416,3)),
                --(INT('Data Sheet'!$B$19) &amp; "." &amp; RIGHT(BN416,3))
            )
        ),
        "OK"
    )
)</f>
        <v>OK</v>
      </c>
      <c r="P416" s="23" t="str">
        <f>IF(BR416&lt;&gt;"",
    IF(INT('Data Sheet'!$A$19)=INT('Data Sheet'!$B$15),
        --(INT('Data Sheet'!$A$15) &amp; "." &amp; BR416),
        IF(AND((--(INT('Data Sheet'!$A$15) &amp; "." &amp; BR416)&gt;=--('Data Sheet'!$A$15)), (--(INT('Data Sheet'!$A$15) &amp; "." &amp; BR416)&lt;=--('Data Sheet'!$B$15))),
            --(INT('Data Sheet'!$A$15) &amp; "." &amp; BR416),
            --(INT('Data Sheet'!$B$15) &amp; "." &amp; BR416)
        )
    ),
    IF(BQ416&lt;&gt;"",
        IF(INT('Data Sheet'!$A$15)=INT('Data Sheet'!$B$15),
            --(INT('Data Sheet'!$A$15) &amp; "." &amp; LEFT(BQ416,3)),
            IF(AND((--(INT('Data Sheet'!$A$15) &amp; "." &amp; LEFT(BQ416,3))&gt;=--('Data Sheet'!$A$15)), (--(INT('Data Sheet'!$A$15) &amp; "." &amp; LEFT(BQ416,3))&lt;=--('Data Sheet'!$B$15))),
                --(INT('Data Sheet'!$A$15) &amp; "." &amp; LEFT(BQ416,3)),
                --(INT('Data Sheet'!$B$15) &amp; "." &amp; LEFT(BQ416,3))
            )
        ),
        "OK"
    )
)</f>
        <v>OK</v>
      </c>
      <c r="Q416" s="23" t="str">
        <f>IF(BS416&lt;&gt;"",
    IF(INT('Data Sheet'!$A$19)=INT('Data Sheet'!$B$15),
        --(INT('Data Sheet'!$A$15) &amp; "." &amp; BS416),
        IF(AND((--(INT('Data Sheet'!$A$15) &amp; "." &amp; BS416)&gt;=--('Data Sheet'!$A$15)), (--(INT('Data Sheet'!$A$15) &amp; "." &amp; BS416)&lt;=--('Data Sheet'!$B$15))),
            --(INT('Data Sheet'!$A$15) &amp; "." &amp; BS416),
            --(INT('Data Sheet'!$B$15) &amp; "." &amp; BS416)
        )
    ),
    IF(BQ416&lt;&gt;"",
        IF(INT('Data Sheet'!$A$15)=INT('Data Sheet'!$B$15),
            --(INT('Data Sheet'!$A$15) &amp; "." &amp; RIGHT(BQ416,3)),
            IF(AND((--(INT('Data Sheet'!$A$15) &amp; "." &amp; RIGHT(BQ416,3))&gt;=--('Data Sheet'!$A$15)), (--(INT('Data Sheet'!$A$15) &amp; "." &amp; RIGHT(BQ416,3))&lt;=--('Data Sheet'!$B$15))),
                --(INT('Data Sheet'!$A$15) &amp; "." &amp; RIGHT(BQ416,3)),
                --(INT('Data Sheet'!$B$15) &amp; "." &amp; RIGHT(BQ416,3))
            )
        ),
        "OK"
    )
)</f>
        <v>OK</v>
      </c>
      <c r="R416" s="19"/>
      <c r="S416" s="19"/>
      <c r="T416" s="19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1"/>
      <c r="AU416" s="21"/>
      <c r="AV416" s="21"/>
      <c r="AW416" s="22"/>
      <c r="AX416" s="99"/>
      <c r="AY416" s="20"/>
      <c r="AZ416" s="20"/>
      <c r="BA416" s="22"/>
      <c r="BB416">
        <v>408</v>
      </c>
      <c r="BC416" s="80"/>
      <c r="BD416" s="80"/>
      <c r="BE416" s="80"/>
      <c r="BF416" s="80"/>
      <c r="BG416" s="32" t="str">
        <f t="shared" si="70"/>
        <v/>
      </c>
      <c r="BH416" s="78">
        <f t="shared" si="68"/>
        <v>0</v>
      </c>
      <c r="BI416" s="2">
        <f t="shared" si="71"/>
        <v>0</v>
      </c>
      <c r="BJ416" s="2">
        <f t="shared" si="72"/>
        <v>0</v>
      </c>
      <c r="BK416" s="2">
        <f t="shared" si="69"/>
        <v>0</v>
      </c>
    </row>
    <row r="417" spans="2:63" ht="15" customHeight="1" x14ac:dyDescent="0.25">
      <c r="B417" s="14">
        <v>409</v>
      </c>
      <c r="C417" s="95" t="str">
        <f t="shared" si="73"/>
        <v/>
      </c>
      <c r="D417" s="15" t="str">
        <f t="shared" si="67"/>
        <v>OK</v>
      </c>
      <c r="E417" s="16" t="e">
        <f>VLOOKUP('Data Sheet'!$B$8,'Data Sheet'!$I$2:$J$9,2,FALSE)</f>
        <v>#N/A</v>
      </c>
      <c r="F417" s="16" t="str">
        <f t="shared" si="74"/>
        <v/>
      </c>
      <c r="G417" s="103">
        <f t="shared" si="75"/>
        <v>0</v>
      </c>
      <c r="H417" s="17" t="s">
        <v>26</v>
      </c>
      <c r="I417" s="17" t="s">
        <v>26</v>
      </c>
      <c r="J417" s="17" t="str">
        <f>IF('Data Sheet'!$B$9="NC-50","N/A","OK")</f>
        <v>OK</v>
      </c>
      <c r="K417" s="17" t="str">
        <f>IF('Data Sheet'!$B$9="NC-50","N/A","OK")</f>
        <v>OK</v>
      </c>
      <c r="L417" s="17" t="str">
        <f t="shared" si="76"/>
        <v>OK</v>
      </c>
      <c r="M417" s="17" t="str">
        <f t="shared" si="77"/>
        <v>OK</v>
      </c>
      <c r="N417" s="18" t="str">
        <f>IF(BO417&lt;&gt;"",
    IF(INT('Data Sheet'!$A$19)=INT('Data Sheet'!$B$19),
        --(INT('Data Sheet'!$A$19) &amp; "." &amp; BO417),
        IF(AND((--(INT('Data Sheet'!$A$19) &amp; "." &amp; BO417)&gt;=--('Data Sheet'!$A$19)), (--(INT('Data Sheet'!$A$19) &amp; "." &amp; BO417)&lt;=--('Data Sheet'!$B$19))),
            --(INT('Data Sheet'!$A$19) &amp; "." &amp; BO417),
            --(INT('Data Sheet'!$B$19) &amp; "." &amp; BO417)
        )
    ),
    IF(BN417&lt;&gt;"",
        IF(INT('Data Sheet'!$A$19)=INT('Data Sheet'!$B$19),
            --(INT('Data Sheet'!$A$19) &amp; "." &amp; LEFT(BN417,3)),
            IF(AND((--(INT('Data Sheet'!$A$19) &amp; "." &amp; LEFT(BN417,3))&gt;=--('Data Sheet'!$A$19)), (--(INT('Data Sheet'!$A$19) &amp; "." &amp; LEFT(BN417,3))&lt;=--('Data Sheet'!$B$19))),
                --(INT('Data Sheet'!$A$19) &amp; "." &amp; LEFT(BN417,3)),
                --(INT('Data Sheet'!$B$19) &amp; "." &amp; LEFT(BN417,3))
            )
        ),
        "OK"
    )
)</f>
        <v>OK</v>
      </c>
      <c r="O417" s="23" t="str">
        <f>IF(BP417&lt;&gt;"",
    IF(INT('Data Sheet'!$A$19)=INT('Data Sheet'!$B$19),
        --(INT('Data Sheet'!$A$19) &amp; "." &amp; BP417),
        IF(AND((--(INT('Data Sheet'!$A$19) &amp; "." &amp; BP417)&gt;=--('Data Sheet'!$A$19)), (--(INT('Data Sheet'!$A$19) &amp; "." &amp; BP417)&lt;=--('Data Sheet'!$B$19))),
            --(INT('Data Sheet'!$A$19) &amp; "." &amp; BP417),
            --(INT('Data Sheet'!$B$19) &amp; "." &amp; BP417)
        )
    ),
    IF(BN417&lt;&gt;"",
        IF(INT('Data Sheet'!$A$19)=INT('Data Sheet'!$B$19),
            --(INT('Data Sheet'!$A$19) &amp; "." &amp; RIGHT(BN417,3)),
            IF(AND((--(INT('Data Sheet'!$A$19) &amp; "." &amp; RIGHT(BN417,3))&gt;=--('Data Sheet'!$A$19)), (--(INT('Data Sheet'!$A$19) &amp; "." &amp; RIGHT(BN417,3))&lt;=--('Data Sheet'!$B$19))),
                --(INT('Data Sheet'!$A$19) &amp; "." &amp; RIGHT(BN417,3)),
                --(INT('Data Sheet'!$B$19) &amp; "." &amp; RIGHT(BN417,3))
            )
        ),
        "OK"
    )
)</f>
        <v>OK</v>
      </c>
      <c r="P417" s="23" t="str">
        <f>IF(BR417&lt;&gt;"",
    IF(INT('Data Sheet'!$A$19)=INT('Data Sheet'!$B$15),
        --(INT('Data Sheet'!$A$15) &amp; "." &amp; BR417),
        IF(AND((--(INT('Data Sheet'!$A$15) &amp; "." &amp; BR417)&gt;=--('Data Sheet'!$A$15)), (--(INT('Data Sheet'!$A$15) &amp; "." &amp; BR417)&lt;=--('Data Sheet'!$B$15))),
            --(INT('Data Sheet'!$A$15) &amp; "." &amp; BR417),
            --(INT('Data Sheet'!$B$15) &amp; "." &amp; BR417)
        )
    ),
    IF(BQ417&lt;&gt;"",
        IF(INT('Data Sheet'!$A$15)=INT('Data Sheet'!$B$15),
            --(INT('Data Sheet'!$A$15) &amp; "." &amp; LEFT(BQ417,3)),
            IF(AND((--(INT('Data Sheet'!$A$15) &amp; "." &amp; LEFT(BQ417,3))&gt;=--('Data Sheet'!$A$15)), (--(INT('Data Sheet'!$A$15) &amp; "." &amp; LEFT(BQ417,3))&lt;=--('Data Sheet'!$B$15))),
                --(INT('Data Sheet'!$A$15) &amp; "." &amp; LEFT(BQ417,3)),
                --(INT('Data Sheet'!$B$15) &amp; "." &amp; LEFT(BQ417,3))
            )
        ),
        "OK"
    )
)</f>
        <v>OK</v>
      </c>
      <c r="Q417" s="23" t="str">
        <f>IF(BS417&lt;&gt;"",
    IF(INT('Data Sheet'!$A$19)=INT('Data Sheet'!$B$15),
        --(INT('Data Sheet'!$A$15) &amp; "." &amp; BS417),
        IF(AND((--(INT('Data Sheet'!$A$15) &amp; "." &amp; BS417)&gt;=--('Data Sheet'!$A$15)), (--(INT('Data Sheet'!$A$15) &amp; "." &amp; BS417)&lt;=--('Data Sheet'!$B$15))),
            --(INT('Data Sheet'!$A$15) &amp; "." &amp; BS417),
            --(INT('Data Sheet'!$B$15) &amp; "." &amp; BS417)
        )
    ),
    IF(BQ417&lt;&gt;"",
        IF(INT('Data Sheet'!$A$15)=INT('Data Sheet'!$B$15),
            --(INT('Data Sheet'!$A$15) &amp; "." &amp; RIGHT(BQ417,3)),
            IF(AND((--(INT('Data Sheet'!$A$15) &amp; "." &amp; RIGHT(BQ417,3))&gt;=--('Data Sheet'!$A$15)), (--(INT('Data Sheet'!$A$15) &amp; "." &amp; RIGHT(BQ417,3))&lt;=--('Data Sheet'!$B$15))),
                --(INT('Data Sheet'!$A$15) &amp; "." &amp; RIGHT(BQ417,3)),
                --(INT('Data Sheet'!$B$15) &amp; "." &amp; RIGHT(BQ417,3))
            )
        ),
        "OK"
    )
)</f>
        <v>OK</v>
      </c>
      <c r="R417" s="19"/>
      <c r="S417" s="19"/>
      <c r="T417" s="19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1"/>
      <c r="AU417" s="21"/>
      <c r="AV417" s="21"/>
      <c r="AW417" s="22"/>
      <c r="AX417" s="99"/>
      <c r="AY417" s="20"/>
      <c r="AZ417" s="20"/>
      <c r="BA417" s="22"/>
      <c r="BB417">
        <v>409</v>
      </c>
      <c r="BC417" s="80"/>
      <c r="BD417" s="80"/>
      <c r="BE417" s="80"/>
      <c r="BF417" s="80"/>
      <c r="BG417" s="32" t="str">
        <f t="shared" si="70"/>
        <v/>
      </c>
      <c r="BH417" s="78">
        <f t="shared" si="68"/>
        <v>0</v>
      </c>
      <c r="BI417" s="2">
        <f t="shared" si="71"/>
        <v>0</v>
      </c>
      <c r="BJ417" s="2">
        <f t="shared" si="72"/>
        <v>0</v>
      </c>
      <c r="BK417" s="2">
        <f t="shared" si="69"/>
        <v>0</v>
      </c>
    </row>
    <row r="418" spans="2:63" ht="15" customHeight="1" x14ac:dyDescent="0.25">
      <c r="B418" s="14">
        <v>410</v>
      </c>
      <c r="C418" s="95" t="str">
        <f t="shared" si="73"/>
        <v/>
      </c>
      <c r="D418" s="15" t="str">
        <f t="shared" si="67"/>
        <v>OK</v>
      </c>
      <c r="E418" s="16" t="e">
        <f>VLOOKUP('Data Sheet'!$B$8,'Data Sheet'!$I$2:$J$9,2,FALSE)</f>
        <v>#N/A</v>
      </c>
      <c r="F418" s="16" t="str">
        <f t="shared" si="74"/>
        <v/>
      </c>
      <c r="G418" s="103">
        <f t="shared" si="75"/>
        <v>0</v>
      </c>
      <c r="H418" s="17" t="s">
        <v>26</v>
      </c>
      <c r="I418" s="17" t="s">
        <v>26</v>
      </c>
      <c r="J418" s="17" t="str">
        <f>IF('Data Sheet'!$B$9="NC-50","N/A","OK")</f>
        <v>OK</v>
      </c>
      <c r="K418" s="17" t="str">
        <f>IF('Data Sheet'!$B$9="NC-50","N/A","OK")</f>
        <v>OK</v>
      </c>
      <c r="L418" s="17" t="str">
        <f t="shared" si="76"/>
        <v>OK</v>
      </c>
      <c r="M418" s="17" t="str">
        <f t="shared" si="77"/>
        <v>OK</v>
      </c>
      <c r="N418" s="18" t="str">
        <f>IF(BO418&lt;&gt;"",
    IF(INT('Data Sheet'!$A$19)=INT('Data Sheet'!$B$19),
        --(INT('Data Sheet'!$A$19) &amp; "." &amp; BO418),
        IF(AND((--(INT('Data Sheet'!$A$19) &amp; "." &amp; BO418)&gt;=--('Data Sheet'!$A$19)), (--(INT('Data Sheet'!$A$19) &amp; "." &amp; BO418)&lt;=--('Data Sheet'!$B$19))),
            --(INT('Data Sheet'!$A$19) &amp; "." &amp; BO418),
            --(INT('Data Sheet'!$B$19) &amp; "." &amp; BO418)
        )
    ),
    IF(BN418&lt;&gt;"",
        IF(INT('Data Sheet'!$A$19)=INT('Data Sheet'!$B$19),
            --(INT('Data Sheet'!$A$19) &amp; "." &amp; LEFT(BN418,3)),
            IF(AND((--(INT('Data Sheet'!$A$19) &amp; "." &amp; LEFT(BN418,3))&gt;=--('Data Sheet'!$A$19)), (--(INT('Data Sheet'!$A$19) &amp; "." &amp; LEFT(BN418,3))&lt;=--('Data Sheet'!$B$19))),
                --(INT('Data Sheet'!$A$19) &amp; "." &amp; LEFT(BN418,3)),
                --(INT('Data Sheet'!$B$19) &amp; "." &amp; LEFT(BN418,3))
            )
        ),
        "OK"
    )
)</f>
        <v>OK</v>
      </c>
      <c r="O418" s="23" t="str">
        <f>IF(BP418&lt;&gt;"",
    IF(INT('Data Sheet'!$A$19)=INT('Data Sheet'!$B$19),
        --(INT('Data Sheet'!$A$19) &amp; "." &amp; BP418),
        IF(AND((--(INT('Data Sheet'!$A$19) &amp; "." &amp; BP418)&gt;=--('Data Sheet'!$A$19)), (--(INT('Data Sheet'!$A$19) &amp; "." &amp; BP418)&lt;=--('Data Sheet'!$B$19))),
            --(INT('Data Sheet'!$A$19) &amp; "." &amp; BP418),
            --(INT('Data Sheet'!$B$19) &amp; "." &amp; BP418)
        )
    ),
    IF(BN418&lt;&gt;"",
        IF(INT('Data Sheet'!$A$19)=INT('Data Sheet'!$B$19),
            --(INT('Data Sheet'!$A$19) &amp; "." &amp; RIGHT(BN418,3)),
            IF(AND((--(INT('Data Sheet'!$A$19) &amp; "." &amp; RIGHT(BN418,3))&gt;=--('Data Sheet'!$A$19)), (--(INT('Data Sheet'!$A$19) &amp; "." &amp; RIGHT(BN418,3))&lt;=--('Data Sheet'!$B$19))),
                --(INT('Data Sheet'!$A$19) &amp; "." &amp; RIGHT(BN418,3)),
                --(INT('Data Sheet'!$B$19) &amp; "." &amp; RIGHT(BN418,3))
            )
        ),
        "OK"
    )
)</f>
        <v>OK</v>
      </c>
      <c r="P418" s="23" t="str">
        <f>IF(BR418&lt;&gt;"",
    IF(INT('Data Sheet'!$A$19)=INT('Data Sheet'!$B$15),
        --(INT('Data Sheet'!$A$15) &amp; "." &amp; BR418),
        IF(AND((--(INT('Data Sheet'!$A$15) &amp; "." &amp; BR418)&gt;=--('Data Sheet'!$A$15)), (--(INT('Data Sheet'!$A$15) &amp; "." &amp; BR418)&lt;=--('Data Sheet'!$B$15))),
            --(INT('Data Sheet'!$A$15) &amp; "." &amp; BR418),
            --(INT('Data Sheet'!$B$15) &amp; "." &amp; BR418)
        )
    ),
    IF(BQ418&lt;&gt;"",
        IF(INT('Data Sheet'!$A$15)=INT('Data Sheet'!$B$15),
            --(INT('Data Sheet'!$A$15) &amp; "." &amp; LEFT(BQ418,3)),
            IF(AND((--(INT('Data Sheet'!$A$15) &amp; "." &amp; LEFT(BQ418,3))&gt;=--('Data Sheet'!$A$15)), (--(INT('Data Sheet'!$A$15) &amp; "." &amp; LEFT(BQ418,3))&lt;=--('Data Sheet'!$B$15))),
                --(INT('Data Sheet'!$A$15) &amp; "." &amp; LEFT(BQ418,3)),
                --(INT('Data Sheet'!$B$15) &amp; "." &amp; LEFT(BQ418,3))
            )
        ),
        "OK"
    )
)</f>
        <v>OK</v>
      </c>
      <c r="Q418" s="23" t="str">
        <f>IF(BS418&lt;&gt;"",
    IF(INT('Data Sheet'!$A$19)=INT('Data Sheet'!$B$15),
        --(INT('Data Sheet'!$A$15) &amp; "." &amp; BS418),
        IF(AND((--(INT('Data Sheet'!$A$15) &amp; "." &amp; BS418)&gt;=--('Data Sheet'!$A$15)), (--(INT('Data Sheet'!$A$15) &amp; "." &amp; BS418)&lt;=--('Data Sheet'!$B$15))),
            --(INT('Data Sheet'!$A$15) &amp; "." &amp; BS418),
            --(INT('Data Sheet'!$B$15) &amp; "." &amp; BS418)
        )
    ),
    IF(BQ418&lt;&gt;"",
        IF(INT('Data Sheet'!$A$15)=INT('Data Sheet'!$B$15),
            --(INT('Data Sheet'!$A$15) &amp; "." &amp; RIGHT(BQ418,3)),
            IF(AND((--(INT('Data Sheet'!$A$15) &amp; "." &amp; RIGHT(BQ418,3))&gt;=--('Data Sheet'!$A$15)), (--(INT('Data Sheet'!$A$15) &amp; "." &amp; RIGHT(BQ418,3))&lt;=--('Data Sheet'!$B$15))),
                --(INT('Data Sheet'!$A$15) &amp; "." &amp; RIGHT(BQ418,3)),
                --(INT('Data Sheet'!$B$15) &amp; "." &amp; RIGHT(BQ418,3))
            )
        ),
        "OK"
    )
)</f>
        <v>OK</v>
      </c>
      <c r="R418" s="19"/>
      <c r="S418" s="19"/>
      <c r="T418" s="19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1"/>
      <c r="AU418" s="21"/>
      <c r="AV418" s="21"/>
      <c r="AW418" s="22"/>
      <c r="AX418" s="99"/>
      <c r="AY418" s="20"/>
      <c r="AZ418" s="20"/>
      <c r="BA418" s="22"/>
      <c r="BB418">
        <v>410</v>
      </c>
      <c r="BC418" s="80"/>
      <c r="BD418" s="80"/>
      <c r="BE418" s="80"/>
      <c r="BF418" s="80"/>
      <c r="BG418" s="32" t="str">
        <f t="shared" si="70"/>
        <v/>
      </c>
      <c r="BH418" s="78">
        <f t="shared" si="68"/>
        <v>0</v>
      </c>
      <c r="BI418" s="2">
        <f t="shared" si="71"/>
        <v>0</v>
      </c>
      <c r="BJ418" s="2">
        <f t="shared" si="72"/>
        <v>0</v>
      </c>
      <c r="BK418" s="2">
        <f t="shared" si="69"/>
        <v>0</v>
      </c>
    </row>
    <row r="419" spans="2:63" ht="15" customHeight="1" x14ac:dyDescent="0.25">
      <c r="B419" s="14">
        <v>411</v>
      </c>
      <c r="C419" s="95" t="str">
        <f t="shared" si="73"/>
        <v/>
      </c>
      <c r="D419" s="15" t="str">
        <f t="shared" si="67"/>
        <v>OK</v>
      </c>
      <c r="E419" s="16" t="e">
        <f>VLOOKUP('Data Sheet'!$B$8,'Data Sheet'!$I$2:$J$9,2,FALSE)</f>
        <v>#N/A</v>
      </c>
      <c r="F419" s="16" t="str">
        <f t="shared" si="74"/>
        <v/>
      </c>
      <c r="G419" s="103">
        <f t="shared" si="75"/>
        <v>0</v>
      </c>
      <c r="H419" s="17" t="s">
        <v>26</v>
      </c>
      <c r="I419" s="17" t="s">
        <v>26</v>
      </c>
      <c r="J419" s="17" t="str">
        <f>IF('Data Sheet'!$B$9="NC-50","N/A","OK")</f>
        <v>OK</v>
      </c>
      <c r="K419" s="17" t="str">
        <f>IF('Data Sheet'!$B$9="NC-50","N/A","OK")</f>
        <v>OK</v>
      </c>
      <c r="L419" s="17" t="str">
        <f t="shared" si="76"/>
        <v>OK</v>
      </c>
      <c r="M419" s="17" t="str">
        <f t="shared" si="77"/>
        <v>OK</v>
      </c>
      <c r="N419" s="18" t="str">
        <f>IF(BO419&lt;&gt;"",
    IF(INT('Data Sheet'!$A$19)=INT('Data Sheet'!$B$19),
        --(INT('Data Sheet'!$A$19) &amp; "." &amp; BO419),
        IF(AND((--(INT('Data Sheet'!$A$19) &amp; "." &amp; BO419)&gt;=--('Data Sheet'!$A$19)), (--(INT('Data Sheet'!$A$19) &amp; "." &amp; BO419)&lt;=--('Data Sheet'!$B$19))),
            --(INT('Data Sheet'!$A$19) &amp; "." &amp; BO419),
            --(INT('Data Sheet'!$B$19) &amp; "." &amp; BO419)
        )
    ),
    IF(BN419&lt;&gt;"",
        IF(INT('Data Sheet'!$A$19)=INT('Data Sheet'!$B$19),
            --(INT('Data Sheet'!$A$19) &amp; "." &amp; LEFT(BN419,3)),
            IF(AND((--(INT('Data Sheet'!$A$19) &amp; "." &amp; LEFT(BN419,3))&gt;=--('Data Sheet'!$A$19)), (--(INT('Data Sheet'!$A$19) &amp; "." &amp; LEFT(BN419,3))&lt;=--('Data Sheet'!$B$19))),
                --(INT('Data Sheet'!$A$19) &amp; "." &amp; LEFT(BN419,3)),
                --(INT('Data Sheet'!$B$19) &amp; "." &amp; LEFT(BN419,3))
            )
        ),
        "OK"
    )
)</f>
        <v>OK</v>
      </c>
      <c r="O419" s="23" t="str">
        <f>IF(BP419&lt;&gt;"",
    IF(INT('Data Sheet'!$A$19)=INT('Data Sheet'!$B$19),
        --(INT('Data Sheet'!$A$19) &amp; "." &amp; BP419),
        IF(AND((--(INT('Data Sheet'!$A$19) &amp; "." &amp; BP419)&gt;=--('Data Sheet'!$A$19)), (--(INT('Data Sheet'!$A$19) &amp; "." &amp; BP419)&lt;=--('Data Sheet'!$B$19))),
            --(INT('Data Sheet'!$A$19) &amp; "." &amp; BP419),
            --(INT('Data Sheet'!$B$19) &amp; "." &amp; BP419)
        )
    ),
    IF(BN419&lt;&gt;"",
        IF(INT('Data Sheet'!$A$19)=INT('Data Sheet'!$B$19),
            --(INT('Data Sheet'!$A$19) &amp; "." &amp; RIGHT(BN419,3)),
            IF(AND((--(INT('Data Sheet'!$A$19) &amp; "." &amp; RIGHT(BN419,3))&gt;=--('Data Sheet'!$A$19)), (--(INT('Data Sheet'!$A$19) &amp; "." &amp; RIGHT(BN419,3))&lt;=--('Data Sheet'!$B$19))),
                --(INT('Data Sheet'!$A$19) &amp; "." &amp; RIGHT(BN419,3)),
                --(INT('Data Sheet'!$B$19) &amp; "." &amp; RIGHT(BN419,3))
            )
        ),
        "OK"
    )
)</f>
        <v>OK</v>
      </c>
      <c r="P419" s="23" t="str">
        <f>IF(BR419&lt;&gt;"",
    IF(INT('Data Sheet'!$A$19)=INT('Data Sheet'!$B$15),
        --(INT('Data Sheet'!$A$15) &amp; "." &amp; BR419),
        IF(AND((--(INT('Data Sheet'!$A$15) &amp; "." &amp; BR419)&gt;=--('Data Sheet'!$A$15)), (--(INT('Data Sheet'!$A$15) &amp; "." &amp; BR419)&lt;=--('Data Sheet'!$B$15))),
            --(INT('Data Sheet'!$A$15) &amp; "." &amp; BR419),
            --(INT('Data Sheet'!$B$15) &amp; "." &amp; BR419)
        )
    ),
    IF(BQ419&lt;&gt;"",
        IF(INT('Data Sheet'!$A$15)=INT('Data Sheet'!$B$15),
            --(INT('Data Sheet'!$A$15) &amp; "." &amp; LEFT(BQ419,3)),
            IF(AND((--(INT('Data Sheet'!$A$15) &amp; "." &amp; LEFT(BQ419,3))&gt;=--('Data Sheet'!$A$15)), (--(INT('Data Sheet'!$A$15) &amp; "." &amp; LEFT(BQ419,3))&lt;=--('Data Sheet'!$B$15))),
                --(INT('Data Sheet'!$A$15) &amp; "." &amp; LEFT(BQ419,3)),
                --(INT('Data Sheet'!$B$15) &amp; "." &amp; LEFT(BQ419,3))
            )
        ),
        "OK"
    )
)</f>
        <v>OK</v>
      </c>
      <c r="Q419" s="23" t="str">
        <f>IF(BS419&lt;&gt;"",
    IF(INT('Data Sheet'!$A$19)=INT('Data Sheet'!$B$15),
        --(INT('Data Sheet'!$A$15) &amp; "." &amp; BS419),
        IF(AND((--(INT('Data Sheet'!$A$15) &amp; "." &amp; BS419)&gt;=--('Data Sheet'!$A$15)), (--(INT('Data Sheet'!$A$15) &amp; "." &amp; BS419)&lt;=--('Data Sheet'!$B$15))),
            --(INT('Data Sheet'!$A$15) &amp; "." &amp; BS419),
            --(INT('Data Sheet'!$B$15) &amp; "." &amp; BS419)
        )
    ),
    IF(BQ419&lt;&gt;"",
        IF(INT('Data Sheet'!$A$15)=INT('Data Sheet'!$B$15),
            --(INT('Data Sheet'!$A$15) &amp; "." &amp; RIGHT(BQ419,3)),
            IF(AND((--(INT('Data Sheet'!$A$15) &amp; "." &amp; RIGHT(BQ419,3))&gt;=--('Data Sheet'!$A$15)), (--(INT('Data Sheet'!$A$15) &amp; "." &amp; RIGHT(BQ419,3))&lt;=--('Data Sheet'!$B$15))),
                --(INT('Data Sheet'!$A$15) &amp; "." &amp; RIGHT(BQ419,3)),
                --(INT('Data Sheet'!$B$15) &amp; "." &amp; RIGHT(BQ419,3))
            )
        ),
        "OK"
    )
)</f>
        <v>OK</v>
      </c>
      <c r="R419" s="19"/>
      <c r="S419" s="19"/>
      <c r="T419" s="19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1"/>
      <c r="AU419" s="21"/>
      <c r="AV419" s="21"/>
      <c r="AW419" s="22"/>
      <c r="AX419" s="99"/>
      <c r="AY419" s="20"/>
      <c r="AZ419" s="20"/>
      <c r="BA419" s="22"/>
      <c r="BB419">
        <v>411</v>
      </c>
      <c r="BC419" s="80"/>
      <c r="BD419" s="80"/>
      <c r="BE419" s="80"/>
      <c r="BF419" s="80"/>
      <c r="BG419" s="32" t="str">
        <f t="shared" si="70"/>
        <v/>
      </c>
      <c r="BH419" s="78">
        <f t="shared" si="68"/>
        <v>0</v>
      </c>
      <c r="BI419" s="2">
        <f t="shared" si="71"/>
        <v>0</v>
      </c>
      <c r="BJ419" s="2">
        <f t="shared" si="72"/>
        <v>0</v>
      </c>
      <c r="BK419" s="2">
        <f t="shared" si="69"/>
        <v>0</v>
      </c>
    </row>
    <row r="420" spans="2:63" ht="15" customHeight="1" x14ac:dyDescent="0.25">
      <c r="B420" s="14">
        <v>412</v>
      </c>
      <c r="C420" s="95" t="str">
        <f t="shared" si="73"/>
        <v/>
      </c>
      <c r="D420" s="15" t="str">
        <f t="shared" si="67"/>
        <v>OK</v>
      </c>
      <c r="E420" s="16" t="e">
        <f>VLOOKUP('Data Sheet'!$B$8,'Data Sheet'!$I$2:$J$9,2,FALSE)</f>
        <v>#N/A</v>
      </c>
      <c r="F420" s="16" t="str">
        <f t="shared" si="74"/>
        <v/>
      </c>
      <c r="G420" s="103">
        <f t="shared" si="75"/>
        <v>0</v>
      </c>
      <c r="H420" s="17" t="s">
        <v>26</v>
      </c>
      <c r="I420" s="17" t="s">
        <v>26</v>
      </c>
      <c r="J420" s="17" t="str">
        <f>IF('Data Sheet'!$B$9="NC-50","N/A","OK")</f>
        <v>OK</v>
      </c>
      <c r="K420" s="17" t="str">
        <f>IF('Data Sheet'!$B$9="NC-50","N/A","OK")</f>
        <v>OK</v>
      </c>
      <c r="L420" s="17" t="str">
        <f t="shared" si="76"/>
        <v>OK</v>
      </c>
      <c r="M420" s="17" t="str">
        <f t="shared" si="77"/>
        <v>OK</v>
      </c>
      <c r="N420" s="18" t="str">
        <f>IF(BO420&lt;&gt;"",
    IF(INT('Data Sheet'!$A$19)=INT('Data Sheet'!$B$19),
        --(INT('Data Sheet'!$A$19) &amp; "." &amp; BO420),
        IF(AND((--(INT('Data Sheet'!$A$19) &amp; "." &amp; BO420)&gt;=--('Data Sheet'!$A$19)), (--(INT('Data Sheet'!$A$19) &amp; "." &amp; BO420)&lt;=--('Data Sheet'!$B$19))),
            --(INT('Data Sheet'!$A$19) &amp; "." &amp; BO420),
            --(INT('Data Sheet'!$B$19) &amp; "." &amp; BO420)
        )
    ),
    IF(BN420&lt;&gt;"",
        IF(INT('Data Sheet'!$A$19)=INT('Data Sheet'!$B$19),
            --(INT('Data Sheet'!$A$19) &amp; "." &amp; LEFT(BN420,3)),
            IF(AND((--(INT('Data Sheet'!$A$19) &amp; "." &amp; LEFT(BN420,3))&gt;=--('Data Sheet'!$A$19)), (--(INT('Data Sheet'!$A$19) &amp; "." &amp; LEFT(BN420,3))&lt;=--('Data Sheet'!$B$19))),
                --(INT('Data Sheet'!$A$19) &amp; "." &amp; LEFT(BN420,3)),
                --(INT('Data Sheet'!$B$19) &amp; "." &amp; LEFT(BN420,3))
            )
        ),
        "OK"
    )
)</f>
        <v>OK</v>
      </c>
      <c r="O420" s="23" t="str">
        <f>IF(BP420&lt;&gt;"",
    IF(INT('Data Sheet'!$A$19)=INT('Data Sheet'!$B$19),
        --(INT('Data Sheet'!$A$19) &amp; "." &amp; BP420),
        IF(AND((--(INT('Data Sheet'!$A$19) &amp; "." &amp; BP420)&gt;=--('Data Sheet'!$A$19)), (--(INT('Data Sheet'!$A$19) &amp; "." &amp; BP420)&lt;=--('Data Sheet'!$B$19))),
            --(INT('Data Sheet'!$A$19) &amp; "." &amp; BP420),
            --(INT('Data Sheet'!$B$19) &amp; "." &amp; BP420)
        )
    ),
    IF(BN420&lt;&gt;"",
        IF(INT('Data Sheet'!$A$19)=INT('Data Sheet'!$B$19),
            --(INT('Data Sheet'!$A$19) &amp; "." &amp; RIGHT(BN420,3)),
            IF(AND((--(INT('Data Sheet'!$A$19) &amp; "." &amp; RIGHT(BN420,3))&gt;=--('Data Sheet'!$A$19)), (--(INT('Data Sheet'!$A$19) &amp; "." &amp; RIGHT(BN420,3))&lt;=--('Data Sheet'!$B$19))),
                --(INT('Data Sheet'!$A$19) &amp; "." &amp; RIGHT(BN420,3)),
                --(INT('Data Sheet'!$B$19) &amp; "." &amp; RIGHT(BN420,3))
            )
        ),
        "OK"
    )
)</f>
        <v>OK</v>
      </c>
      <c r="P420" s="23" t="str">
        <f>IF(BR420&lt;&gt;"",
    IF(INT('Data Sheet'!$A$19)=INT('Data Sheet'!$B$15),
        --(INT('Data Sheet'!$A$15) &amp; "." &amp; BR420),
        IF(AND((--(INT('Data Sheet'!$A$15) &amp; "." &amp; BR420)&gt;=--('Data Sheet'!$A$15)), (--(INT('Data Sheet'!$A$15) &amp; "." &amp; BR420)&lt;=--('Data Sheet'!$B$15))),
            --(INT('Data Sheet'!$A$15) &amp; "." &amp; BR420),
            --(INT('Data Sheet'!$B$15) &amp; "." &amp; BR420)
        )
    ),
    IF(BQ420&lt;&gt;"",
        IF(INT('Data Sheet'!$A$15)=INT('Data Sheet'!$B$15),
            --(INT('Data Sheet'!$A$15) &amp; "." &amp; LEFT(BQ420,3)),
            IF(AND((--(INT('Data Sheet'!$A$15) &amp; "." &amp; LEFT(BQ420,3))&gt;=--('Data Sheet'!$A$15)), (--(INT('Data Sheet'!$A$15) &amp; "." &amp; LEFT(BQ420,3))&lt;=--('Data Sheet'!$B$15))),
                --(INT('Data Sheet'!$A$15) &amp; "." &amp; LEFT(BQ420,3)),
                --(INT('Data Sheet'!$B$15) &amp; "." &amp; LEFT(BQ420,3))
            )
        ),
        "OK"
    )
)</f>
        <v>OK</v>
      </c>
      <c r="Q420" s="23" t="str">
        <f>IF(BS420&lt;&gt;"",
    IF(INT('Data Sheet'!$A$19)=INT('Data Sheet'!$B$15),
        --(INT('Data Sheet'!$A$15) &amp; "." &amp; BS420),
        IF(AND((--(INT('Data Sheet'!$A$15) &amp; "." &amp; BS420)&gt;=--('Data Sheet'!$A$15)), (--(INT('Data Sheet'!$A$15) &amp; "." &amp; BS420)&lt;=--('Data Sheet'!$B$15))),
            --(INT('Data Sheet'!$A$15) &amp; "." &amp; BS420),
            --(INT('Data Sheet'!$B$15) &amp; "." &amp; BS420)
        )
    ),
    IF(BQ420&lt;&gt;"",
        IF(INT('Data Sheet'!$A$15)=INT('Data Sheet'!$B$15),
            --(INT('Data Sheet'!$A$15) &amp; "." &amp; RIGHT(BQ420,3)),
            IF(AND((--(INT('Data Sheet'!$A$15) &amp; "." &amp; RIGHT(BQ420,3))&gt;=--('Data Sheet'!$A$15)), (--(INT('Data Sheet'!$A$15) &amp; "." &amp; RIGHT(BQ420,3))&lt;=--('Data Sheet'!$B$15))),
                --(INT('Data Sheet'!$A$15) &amp; "." &amp; RIGHT(BQ420,3)),
                --(INT('Data Sheet'!$B$15) &amp; "." &amp; RIGHT(BQ420,3))
            )
        ),
        "OK"
    )
)</f>
        <v>OK</v>
      </c>
      <c r="R420" s="19"/>
      <c r="S420" s="19"/>
      <c r="T420" s="19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1"/>
      <c r="AU420" s="21"/>
      <c r="AV420" s="21"/>
      <c r="AW420" s="22"/>
      <c r="AX420" s="99"/>
      <c r="AY420" s="20"/>
      <c r="AZ420" s="20"/>
      <c r="BA420" s="22"/>
      <c r="BB420">
        <v>412</v>
      </c>
      <c r="BC420" s="80"/>
      <c r="BD420" s="80"/>
      <c r="BE420" s="80"/>
      <c r="BF420" s="80"/>
      <c r="BG420" s="32" t="str">
        <f t="shared" si="70"/>
        <v/>
      </c>
      <c r="BH420" s="78">
        <f t="shared" si="68"/>
        <v>0</v>
      </c>
      <c r="BI420" s="2">
        <f t="shared" si="71"/>
        <v>0</v>
      </c>
      <c r="BJ420" s="2">
        <f t="shared" si="72"/>
        <v>0</v>
      </c>
      <c r="BK420" s="2">
        <f t="shared" si="69"/>
        <v>0</v>
      </c>
    </row>
    <row r="421" spans="2:63" ht="15" customHeight="1" x14ac:dyDescent="0.25">
      <c r="B421" s="14">
        <v>413</v>
      </c>
      <c r="C421" s="95" t="str">
        <f t="shared" si="73"/>
        <v/>
      </c>
      <c r="D421" s="15" t="str">
        <f t="shared" si="67"/>
        <v>OK</v>
      </c>
      <c r="E421" s="16" t="e">
        <f>VLOOKUP('Data Sheet'!$B$8,'Data Sheet'!$I$2:$J$9,2,FALSE)</f>
        <v>#N/A</v>
      </c>
      <c r="F421" s="16" t="str">
        <f t="shared" si="74"/>
        <v/>
      </c>
      <c r="G421" s="103">
        <f t="shared" si="75"/>
        <v>0</v>
      </c>
      <c r="H421" s="17" t="s">
        <v>26</v>
      </c>
      <c r="I421" s="17" t="s">
        <v>26</v>
      </c>
      <c r="J421" s="17" t="str">
        <f>IF('Data Sheet'!$B$9="NC-50","N/A","OK")</f>
        <v>OK</v>
      </c>
      <c r="K421" s="17" t="str">
        <f>IF('Data Sheet'!$B$9="NC-50","N/A","OK")</f>
        <v>OK</v>
      </c>
      <c r="L421" s="17" t="str">
        <f t="shared" si="76"/>
        <v>OK</v>
      </c>
      <c r="M421" s="17" t="str">
        <f t="shared" si="77"/>
        <v>OK</v>
      </c>
      <c r="N421" s="18" t="str">
        <f>IF(BO421&lt;&gt;"",
    IF(INT('Data Sheet'!$A$19)=INT('Data Sheet'!$B$19),
        --(INT('Data Sheet'!$A$19) &amp; "." &amp; BO421),
        IF(AND((--(INT('Data Sheet'!$A$19) &amp; "." &amp; BO421)&gt;=--('Data Sheet'!$A$19)), (--(INT('Data Sheet'!$A$19) &amp; "." &amp; BO421)&lt;=--('Data Sheet'!$B$19))),
            --(INT('Data Sheet'!$A$19) &amp; "." &amp; BO421),
            --(INT('Data Sheet'!$B$19) &amp; "." &amp; BO421)
        )
    ),
    IF(BN421&lt;&gt;"",
        IF(INT('Data Sheet'!$A$19)=INT('Data Sheet'!$B$19),
            --(INT('Data Sheet'!$A$19) &amp; "." &amp; LEFT(BN421,3)),
            IF(AND((--(INT('Data Sheet'!$A$19) &amp; "." &amp; LEFT(BN421,3))&gt;=--('Data Sheet'!$A$19)), (--(INT('Data Sheet'!$A$19) &amp; "." &amp; LEFT(BN421,3))&lt;=--('Data Sheet'!$B$19))),
                --(INT('Data Sheet'!$A$19) &amp; "." &amp; LEFT(BN421,3)),
                --(INT('Data Sheet'!$B$19) &amp; "." &amp; LEFT(BN421,3))
            )
        ),
        "OK"
    )
)</f>
        <v>OK</v>
      </c>
      <c r="O421" s="23" t="str">
        <f>IF(BP421&lt;&gt;"",
    IF(INT('Data Sheet'!$A$19)=INT('Data Sheet'!$B$19),
        --(INT('Data Sheet'!$A$19) &amp; "." &amp; BP421),
        IF(AND((--(INT('Data Sheet'!$A$19) &amp; "." &amp; BP421)&gt;=--('Data Sheet'!$A$19)), (--(INT('Data Sheet'!$A$19) &amp; "." &amp; BP421)&lt;=--('Data Sheet'!$B$19))),
            --(INT('Data Sheet'!$A$19) &amp; "." &amp; BP421),
            --(INT('Data Sheet'!$B$19) &amp; "." &amp; BP421)
        )
    ),
    IF(BN421&lt;&gt;"",
        IF(INT('Data Sheet'!$A$19)=INT('Data Sheet'!$B$19),
            --(INT('Data Sheet'!$A$19) &amp; "." &amp; RIGHT(BN421,3)),
            IF(AND((--(INT('Data Sheet'!$A$19) &amp; "." &amp; RIGHT(BN421,3))&gt;=--('Data Sheet'!$A$19)), (--(INT('Data Sheet'!$A$19) &amp; "." &amp; RIGHT(BN421,3))&lt;=--('Data Sheet'!$B$19))),
                --(INT('Data Sheet'!$A$19) &amp; "." &amp; RIGHT(BN421,3)),
                --(INT('Data Sheet'!$B$19) &amp; "." &amp; RIGHT(BN421,3))
            )
        ),
        "OK"
    )
)</f>
        <v>OK</v>
      </c>
      <c r="P421" s="23" t="str">
        <f>IF(BR421&lt;&gt;"",
    IF(INT('Data Sheet'!$A$19)=INT('Data Sheet'!$B$15),
        --(INT('Data Sheet'!$A$15) &amp; "." &amp; BR421),
        IF(AND((--(INT('Data Sheet'!$A$15) &amp; "." &amp; BR421)&gt;=--('Data Sheet'!$A$15)), (--(INT('Data Sheet'!$A$15) &amp; "." &amp; BR421)&lt;=--('Data Sheet'!$B$15))),
            --(INT('Data Sheet'!$A$15) &amp; "." &amp; BR421),
            --(INT('Data Sheet'!$B$15) &amp; "." &amp; BR421)
        )
    ),
    IF(BQ421&lt;&gt;"",
        IF(INT('Data Sheet'!$A$15)=INT('Data Sheet'!$B$15),
            --(INT('Data Sheet'!$A$15) &amp; "." &amp; LEFT(BQ421,3)),
            IF(AND((--(INT('Data Sheet'!$A$15) &amp; "." &amp; LEFT(BQ421,3))&gt;=--('Data Sheet'!$A$15)), (--(INT('Data Sheet'!$A$15) &amp; "." &amp; LEFT(BQ421,3))&lt;=--('Data Sheet'!$B$15))),
                --(INT('Data Sheet'!$A$15) &amp; "." &amp; LEFT(BQ421,3)),
                --(INT('Data Sheet'!$B$15) &amp; "." &amp; LEFT(BQ421,3))
            )
        ),
        "OK"
    )
)</f>
        <v>OK</v>
      </c>
      <c r="Q421" s="23" t="str">
        <f>IF(BS421&lt;&gt;"",
    IF(INT('Data Sheet'!$A$19)=INT('Data Sheet'!$B$15),
        --(INT('Data Sheet'!$A$15) &amp; "." &amp; BS421),
        IF(AND((--(INT('Data Sheet'!$A$15) &amp; "." &amp; BS421)&gt;=--('Data Sheet'!$A$15)), (--(INT('Data Sheet'!$A$15) &amp; "." &amp; BS421)&lt;=--('Data Sheet'!$B$15))),
            --(INT('Data Sheet'!$A$15) &amp; "." &amp; BS421),
            --(INT('Data Sheet'!$B$15) &amp; "." &amp; BS421)
        )
    ),
    IF(BQ421&lt;&gt;"",
        IF(INT('Data Sheet'!$A$15)=INT('Data Sheet'!$B$15),
            --(INT('Data Sheet'!$A$15) &amp; "." &amp; RIGHT(BQ421,3)),
            IF(AND((--(INT('Data Sheet'!$A$15) &amp; "." &amp; RIGHT(BQ421,3))&gt;=--('Data Sheet'!$A$15)), (--(INT('Data Sheet'!$A$15) &amp; "." &amp; RIGHT(BQ421,3))&lt;=--('Data Sheet'!$B$15))),
                --(INT('Data Sheet'!$A$15) &amp; "." &amp; RIGHT(BQ421,3)),
                --(INT('Data Sheet'!$B$15) &amp; "." &amp; RIGHT(BQ421,3))
            )
        ),
        "OK"
    )
)</f>
        <v>OK</v>
      </c>
      <c r="R421" s="19"/>
      <c r="S421" s="19"/>
      <c r="T421" s="19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1"/>
      <c r="AU421" s="21"/>
      <c r="AV421" s="21"/>
      <c r="AW421" s="22"/>
      <c r="AX421" s="99"/>
      <c r="AY421" s="20"/>
      <c r="AZ421" s="20"/>
      <c r="BA421" s="22"/>
      <c r="BB421">
        <v>413</v>
      </c>
      <c r="BC421" s="80"/>
      <c r="BD421" s="80"/>
      <c r="BE421" s="80"/>
      <c r="BF421" s="80"/>
      <c r="BG421" s="32" t="str">
        <f t="shared" si="70"/>
        <v/>
      </c>
      <c r="BH421" s="78">
        <f t="shared" si="68"/>
        <v>0</v>
      </c>
      <c r="BI421" s="2">
        <f t="shared" si="71"/>
        <v>0</v>
      </c>
      <c r="BJ421" s="2">
        <f t="shared" si="72"/>
        <v>0</v>
      </c>
      <c r="BK421" s="2">
        <f t="shared" si="69"/>
        <v>0</v>
      </c>
    </row>
    <row r="422" spans="2:63" ht="15" customHeight="1" x14ac:dyDescent="0.25">
      <c r="B422" s="14">
        <v>414</v>
      </c>
      <c r="C422" s="95" t="str">
        <f t="shared" si="73"/>
        <v/>
      </c>
      <c r="D422" s="15" t="str">
        <f t="shared" si="67"/>
        <v>OK</v>
      </c>
      <c r="E422" s="16" t="e">
        <f>VLOOKUP('Data Sheet'!$B$8,'Data Sheet'!$I$2:$J$9,2,FALSE)</f>
        <v>#N/A</v>
      </c>
      <c r="F422" s="16" t="str">
        <f t="shared" si="74"/>
        <v/>
      </c>
      <c r="G422" s="103">
        <f t="shared" si="75"/>
        <v>0</v>
      </c>
      <c r="H422" s="17" t="s">
        <v>26</v>
      </c>
      <c r="I422" s="17" t="s">
        <v>26</v>
      </c>
      <c r="J422" s="17" t="str">
        <f>IF('Data Sheet'!$B$9="NC-50","N/A","OK")</f>
        <v>OK</v>
      </c>
      <c r="K422" s="17" t="str">
        <f>IF('Data Sheet'!$B$9="NC-50","N/A","OK")</f>
        <v>OK</v>
      </c>
      <c r="L422" s="17" t="str">
        <f t="shared" si="76"/>
        <v>OK</v>
      </c>
      <c r="M422" s="17" t="str">
        <f t="shared" si="77"/>
        <v>OK</v>
      </c>
      <c r="N422" s="18" t="str">
        <f>IF(BO422&lt;&gt;"",
    IF(INT('Data Sheet'!$A$19)=INT('Data Sheet'!$B$19),
        --(INT('Data Sheet'!$A$19) &amp; "." &amp; BO422),
        IF(AND((--(INT('Data Sheet'!$A$19) &amp; "." &amp; BO422)&gt;=--('Data Sheet'!$A$19)), (--(INT('Data Sheet'!$A$19) &amp; "." &amp; BO422)&lt;=--('Data Sheet'!$B$19))),
            --(INT('Data Sheet'!$A$19) &amp; "." &amp; BO422),
            --(INT('Data Sheet'!$B$19) &amp; "." &amp; BO422)
        )
    ),
    IF(BN422&lt;&gt;"",
        IF(INT('Data Sheet'!$A$19)=INT('Data Sheet'!$B$19),
            --(INT('Data Sheet'!$A$19) &amp; "." &amp; LEFT(BN422,3)),
            IF(AND((--(INT('Data Sheet'!$A$19) &amp; "." &amp; LEFT(BN422,3))&gt;=--('Data Sheet'!$A$19)), (--(INT('Data Sheet'!$A$19) &amp; "." &amp; LEFT(BN422,3))&lt;=--('Data Sheet'!$B$19))),
                --(INT('Data Sheet'!$A$19) &amp; "." &amp; LEFT(BN422,3)),
                --(INT('Data Sheet'!$B$19) &amp; "." &amp; LEFT(BN422,3))
            )
        ),
        "OK"
    )
)</f>
        <v>OK</v>
      </c>
      <c r="O422" s="23" t="str">
        <f>IF(BP422&lt;&gt;"",
    IF(INT('Data Sheet'!$A$19)=INT('Data Sheet'!$B$19),
        --(INT('Data Sheet'!$A$19) &amp; "." &amp; BP422),
        IF(AND((--(INT('Data Sheet'!$A$19) &amp; "." &amp; BP422)&gt;=--('Data Sheet'!$A$19)), (--(INT('Data Sheet'!$A$19) &amp; "." &amp; BP422)&lt;=--('Data Sheet'!$B$19))),
            --(INT('Data Sheet'!$A$19) &amp; "." &amp; BP422),
            --(INT('Data Sheet'!$B$19) &amp; "." &amp; BP422)
        )
    ),
    IF(BN422&lt;&gt;"",
        IF(INT('Data Sheet'!$A$19)=INT('Data Sheet'!$B$19),
            --(INT('Data Sheet'!$A$19) &amp; "." &amp; RIGHT(BN422,3)),
            IF(AND((--(INT('Data Sheet'!$A$19) &amp; "." &amp; RIGHT(BN422,3))&gt;=--('Data Sheet'!$A$19)), (--(INT('Data Sheet'!$A$19) &amp; "." &amp; RIGHT(BN422,3))&lt;=--('Data Sheet'!$B$19))),
                --(INT('Data Sheet'!$A$19) &amp; "." &amp; RIGHT(BN422,3)),
                --(INT('Data Sheet'!$B$19) &amp; "." &amp; RIGHT(BN422,3))
            )
        ),
        "OK"
    )
)</f>
        <v>OK</v>
      </c>
      <c r="P422" s="23" t="str">
        <f>IF(BR422&lt;&gt;"",
    IF(INT('Data Sheet'!$A$19)=INT('Data Sheet'!$B$15),
        --(INT('Data Sheet'!$A$15) &amp; "." &amp; BR422),
        IF(AND((--(INT('Data Sheet'!$A$15) &amp; "." &amp; BR422)&gt;=--('Data Sheet'!$A$15)), (--(INT('Data Sheet'!$A$15) &amp; "." &amp; BR422)&lt;=--('Data Sheet'!$B$15))),
            --(INT('Data Sheet'!$A$15) &amp; "." &amp; BR422),
            --(INT('Data Sheet'!$B$15) &amp; "." &amp; BR422)
        )
    ),
    IF(BQ422&lt;&gt;"",
        IF(INT('Data Sheet'!$A$15)=INT('Data Sheet'!$B$15),
            --(INT('Data Sheet'!$A$15) &amp; "." &amp; LEFT(BQ422,3)),
            IF(AND((--(INT('Data Sheet'!$A$15) &amp; "." &amp; LEFT(BQ422,3))&gt;=--('Data Sheet'!$A$15)), (--(INT('Data Sheet'!$A$15) &amp; "." &amp; LEFT(BQ422,3))&lt;=--('Data Sheet'!$B$15))),
                --(INT('Data Sheet'!$A$15) &amp; "." &amp; LEFT(BQ422,3)),
                --(INT('Data Sheet'!$B$15) &amp; "." &amp; LEFT(BQ422,3))
            )
        ),
        "OK"
    )
)</f>
        <v>OK</v>
      </c>
      <c r="Q422" s="23" t="str">
        <f>IF(BS422&lt;&gt;"",
    IF(INT('Data Sheet'!$A$19)=INT('Data Sheet'!$B$15),
        --(INT('Data Sheet'!$A$15) &amp; "." &amp; BS422),
        IF(AND((--(INT('Data Sheet'!$A$15) &amp; "." &amp; BS422)&gt;=--('Data Sheet'!$A$15)), (--(INT('Data Sheet'!$A$15) &amp; "." &amp; BS422)&lt;=--('Data Sheet'!$B$15))),
            --(INT('Data Sheet'!$A$15) &amp; "." &amp; BS422),
            --(INT('Data Sheet'!$B$15) &amp; "." &amp; BS422)
        )
    ),
    IF(BQ422&lt;&gt;"",
        IF(INT('Data Sheet'!$A$15)=INT('Data Sheet'!$B$15),
            --(INT('Data Sheet'!$A$15) &amp; "." &amp; RIGHT(BQ422,3)),
            IF(AND((--(INT('Data Sheet'!$A$15) &amp; "." &amp; RIGHT(BQ422,3))&gt;=--('Data Sheet'!$A$15)), (--(INT('Data Sheet'!$A$15) &amp; "." &amp; RIGHT(BQ422,3))&lt;=--('Data Sheet'!$B$15))),
                --(INT('Data Sheet'!$A$15) &amp; "." &amp; RIGHT(BQ422,3)),
                --(INT('Data Sheet'!$B$15) &amp; "." &amp; RIGHT(BQ422,3))
            )
        ),
        "OK"
    )
)</f>
        <v>OK</v>
      </c>
      <c r="R422" s="19"/>
      <c r="S422" s="19"/>
      <c r="T422" s="19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1"/>
      <c r="AU422" s="21"/>
      <c r="AV422" s="21"/>
      <c r="AW422" s="22"/>
      <c r="AX422" s="99"/>
      <c r="AY422" s="20"/>
      <c r="AZ422" s="20"/>
      <c r="BA422" s="22"/>
      <c r="BB422">
        <v>414</v>
      </c>
      <c r="BC422" s="80"/>
      <c r="BD422" s="80"/>
      <c r="BE422" s="80"/>
      <c r="BF422" s="80"/>
      <c r="BG422" s="32" t="str">
        <f t="shared" si="70"/>
        <v/>
      </c>
      <c r="BH422" s="78">
        <f t="shared" si="68"/>
        <v>0</v>
      </c>
      <c r="BI422" s="2">
        <f t="shared" si="71"/>
        <v>0</v>
      </c>
      <c r="BJ422" s="2">
        <f t="shared" si="72"/>
        <v>0</v>
      </c>
      <c r="BK422" s="2">
        <f t="shared" si="69"/>
        <v>0</v>
      </c>
    </row>
    <row r="423" spans="2:63" ht="15" customHeight="1" x14ac:dyDescent="0.25">
      <c r="B423" s="14">
        <v>415</v>
      </c>
      <c r="C423" s="95" t="str">
        <f t="shared" si="73"/>
        <v/>
      </c>
      <c r="D423" s="15" t="str">
        <f t="shared" si="67"/>
        <v>OK</v>
      </c>
      <c r="E423" s="16" t="e">
        <f>VLOOKUP('Data Sheet'!$B$8,'Data Sheet'!$I$2:$J$9,2,FALSE)</f>
        <v>#N/A</v>
      </c>
      <c r="F423" s="16" t="str">
        <f t="shared" si="74"/>
        <v/>
      </c>
      <c r="G423" s="103">
        <f t="shared" si="75"/>
        <v>0</v>
      </c>
      <c r="H423" s="17" t="s">
        <v>26</v>
      </c>
      <c r="I423" s="17" t="s">
        <v>26</v>
      </c>
      <c r="J423" s="17" t="str">
        <f>IF('Data Sheet'!$B$9="NC-50","N/A","OK")</f>
        <v>OK</v>
      </c>
      <c r="K423" s="17" t="str">
        <f>IF('Data Sheet'!$B$9="NC-50","N/A","OK")</f>
        <v>OK</v>
      </c>
      <c r="L423" s="17" t="str">
        <f t="shared" si="76"/>
        <v>OK</v>
      </c>
      <c r="M423" s="17" t="str">
        <f t="shared" si="77"/>
        <v>OK</v>
      </c>
      <c r="N423" s="18" t="str">
        <f>IF(BO423&lt;&gt;"",
    IF(INT('Data Sheet'!$A$19)=INT('Data Sheet'!$B$19),
        --(INT('Data Sheet'!$A$19) &amp; "." &amp; BO423),
        IF(AND((--(INT('Data Sheet'!$A$19) &amp; "." &amp; BO423)&gt;=--('Data Sheet'!$A$19)), (--(INT('Data Sheet'!$A$19) &amp; "." &amp; BO423)&lt;=--('Data Sheet'!$B$19))),
            --(INT('Data Sheet'!$A$19) &amp; "." &amp; BO423),
            --(INT('Data Sheet'!$B$19) &amp; "." &amp; BO423)
        )
    ),
    IF(BN423&lt;&gt;"",
        IF(INT('Data Sheet'!$A$19)=INT('Data Sheet'!$B$19),
            --(INT('Data Sheet'!$A$19) &amp; "." &amp; LEFT(BN423,3)),
            IF(AND((--(INT('Data Sheet'!$A$19) &amp; "." &amp; LEFT(BN423,3))&gt;=--('Data Sheet'!$A$19)), (--(INT('Data Sheet'!$A$19) &amp; "." &amp; LEFT(BN423,3))&lt;=--('Data Sheet'!$B$19))),
                --(INT('Data Sheet'!$A$19) &amp; "." &amp; LEFT(BN423,3)),
                --(INT('Data Sheet'!$B$19) &amp; "." &amp; LEFT(BN423,3))
            )
        ),
        "OK"
    )
)</f>
        <v>OK</v>
      </c>
      <c r="O423" s="23" t="str">
        <f>IF(BP423&lt;&gt;"",
    IF(INT('Data Sheet'!$A$19)=INT('Data Sheet'!$B$19),
        --(INT('Data Sheet'!$A$19) &amp; "." &amp; BP423),
        IF(AND((--(INT('Data Sheet'!$A$19) &amp; "." &amp; BP423)&gt;=--('Data Sheet'!$A$19)), (--(INT('Data Sheet'!$A$19) &amp; "." &amp; BP423)&lt;=--('Data Sheet'!$B$19))),
            --(INT('Data Sheet'!$A$19) &amp; "." &amp; BP423),
            --(INT('Data Sheet'!$B$19) &amp; "." &amp; BP423)
        )
    ),
    IF(BN423&lt;&gt;"",
        IF(INT('Data Sheet'!$A$19)=INT('Data Sheet'!$B$19),
            --(INT('Data Sheet'!$A$19) &amp; "." &amp; RIGHT(BN423,3)),
            IF(AND((--(INT('Data Sheet'!$A$19) &amp; "." &amp; RIGHT(BN423,3))&gt;=--('Data Sheet'!$A$19)), (--(INT('Data Sheet'!$A$19) &amp; "." &amp; RIGHT(BN423,3))&lt;=--('Data Sheet'!$B$19))),
                --(INT('Data Sheet'!$A$19) &amp; "." &amp; RIGHT(BN423,3)),
                --(INT('Data Sheet'!$B$19) &amp; "." &amp; RIGHT(BN423,3))
            )
        ),
        "OK"
    )
)</f>
        <v>OK</v>
      </c>
      <c r="P423" s="23" t="str">
        <f>IF(BR423&lt;&gt;"",
    IF(INT('Data Sheet'!$A$19)=INT('Data Sheet'!$B$15),
        --(INT('Data Sheet'!$A$15) &amp; "." &amp; BR423),
        IF(AND((--(INT('Data Sheet'!$A$15) &amp; "." &amp; BR423)&gt;=--('Data Sheet'!$A$15)), (--(INT('Data Sheet'!$A$15) &amp; "." &amp; BR423)&lt;=--('Data Sheet'!$B$15))),
            --(INT('Data Sheet'!$A$15) &amp; "." &amp; BR423),
            --(INT('Data Sheet'!$B$15) &amp; "." &amp; BR423)
        )
    ),
    IF(BQ423&lt;&gt;"",
        IF(INT('Data Sheet'!$A$15)=INT('Data Sheet'!$B$15),
            --(INT('Data Sheet'!$A$15) &amp; "." &amp; LEFT(BQ423,3)),
            IF(AND((--(INT('Data Sheet'!$A$15) &amp; "." &amp; LEFT(BQ423,3))&gt;=--('Data Sheet'!$A$15)), (--(INT('Data Sheet'!$A$15) &amp; "." &amp; LEFT(BQ423,3))&lt;=--('Data Sheet'!$B$15))),
                --(INT('Data Sheet'!$A$15) &amp; "." &amp; LEFT(BQ423,3)),
                --(INT('Data Sheet'!$B$15) &amp; "." &amp; LEFT(BQ423,3))
            )
        ),
        "OK"
    )
)</f>
        <v>OK</v>
      </c>
      <c r="Q423" s="23" t="str">
        <f>IF(BS423&lt;&gt;"",
    IF(INT('Data Sheet'!$A$19)=INT('Data Sheet'!$B$15),
        --(INT('Data Sheet'!$A$15) &amp; "." &amp; BS423),
        IF(AND((--(INT('Data Sheet'!$A$15) &amp; "." &amp; BS423)&gt;=--('Data Sheet'!$A$15)), (--(INT('Data Sheet'!$A$15) &amp; "." &amp; BS423)&lt;=--('Data Sheet'!$B$15))),
            --(INT('Data Sheet'!$A$15) &amp; "." &amp; BS423),
            --(INT('Data Sheet'!$B$15) &amp; "." &amp; BS423)
        )
    ),
    IF(BQ423&lt;&gt;"",
        IF(INT('Data Sheet'!$A$15)=INT('Data Sheet'!$B$15),
            --(INT('Data Sheet'!$A$15) &amp; "." &amp; RIGHT(BQ423,3)),
            IF(AND((--(INT('Data Sheet'!$A$15) &amp; "." &amp; RIGHT(BQ423,3))&gt;=--('Data Sheet'!$A$15)), (--(INT('Data Sheet'!$A$15) &amp; "." &amp; RIGHT(BQ423,3))&lt;=--('Data Sheet'!$B$15))),
                --(INT('Data Sheet'!$A$15) &amp; "." &amp; RIGHT(BQ423,3)),
                --(INT('Data Sheet'!$B$15) &amp; "." &amp; RIGHT(BQ423,3))
            )
        ),
        "OK"
    )
)</f>
        <v>OK</v>
      </c>
      <c r="R423" s="19"/>
      <c r="S423" s="19"/>
      <c r="T423" s="19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1"/>
      <c r="AU423" s="21"/>
      <c r="AV423" s="21"/>
      <c r="AW423" s="22"/>
      <c r="AX423" s="99"/>
      <c r="AY423" s="20"/>
      <c r="AZ423" s="20"/>
      <c r="BA423" s="22"/>
      <c r="BB423">
        <v>415</v>
      </c>
      <c r="BC423" s="80"/>
      <c r="BD423" s="80"/>
      <c r="BE423" s="80"/>
      <c r="BF423" s="80"/>
      <c r="BG423" s="32" t="str">
        <f t="shared" si="70"/>
        <v/>
      </c>
      <c r="BH423" s="78">
        <f t="shared" si="68"/>
        <v>0</v>
      </c>
      <c r="BI423" s="2">
        <f t="shared" si="71"/>
        <v>0</v>
      </c>
      <c r="BJ423" s="2">
        <f t="shared" si="72"/>
        <v>0</v>
      </c>
      <c r="BK423" s="2">
        <f t="shared" si="69"/>
        <v>0</v>
      </c>
    </row>
    <row r="424" spans="2:63" ht="15" customHeight="1" x14ac:dyDescent="0.25">
      <c r="B424" s="14">
        <v>416</v>
      </c>
      <c r="C424" s="95" t="str">
        <f t="shared" si="73"/>
        <v/>
      </c>
      <c r="D424" s="15" t="str">
        <f t="shared" si="67"/>
        <v>OK</v>
      </c>
      <c r="E424" s="16" t="e">
        <f>VLOOKUP('Data Sheet'!$B$8,'Data Sheet'!$I$2:$J$9,2,FALSE)</f>
        <v>#N/A</v>
      </c>
      <c r="F424" s="16" t="str">
        <f t="shared" si="74"/>
        <v/>
      </c>
      <c r="G424" s="103">
        <f t="shared" si="75"/>
        <v>0</v>
      </c>
      <c r="H424" s="17" t="s">
        <v>26</v>
      </c>
      <c r="I424" s="17" t="s">
        <v>26</v>
      </c>
      <c r="J424" s="17" t="str">
        <f>IF('Data Sheet'!$B$9="NC-50","N/A","OK")</f>
        <v>OK</v>
      </c>
      <c r="K424" s="17" t="str">
        <f>IF('Data Sheet'!$B$9="NC-50","N/A","OK")</f>
        <v>OK</v>
      </c>
      <c r="L424" s="17" t="str">
        <f t="shared" si="76"/>
        <v>OK</v>
      </c>
      <c r="M424" s="17" t="str">
        <f t="shared" si="77"/>
        <v>OK</v>
      </c>
      <c r="N424" s="18" t="str">
        <f>IF(BO424&lt;&gt;"",
    IF(INT('Data Sheet'!$A$19)=INT('Data Sheet'!$B$19),
        --(INT('Data Sheet'!$A$19) &amp; "." &amp; BO424),
        IF(AND((--(INT('Data Sheet'!$A$19) &amp; "." &amp; BO424)&gt;=--('Data Sheet'!$A$19)), (--(INT('Data Sheet'!$A$19) &amp; "." &amp; BO424)&lt;=--('Data Sheet'!$B$19))),
            --(INT('Data Sheet'!$A$19) &amp; "." &amp; BO424),
            --(INT('Data Sheet'!$B$19) &amp; "." &amp; BO424)
        )
    ),
    IF(BN424&lt;&gt;"",
        IF(INT('Data Sheet'!$A$19)=INT('Data Sheet'!$B$19),
            --(INT('Data Sheet'!$A$19) &amp; "." &amp; LEFT(BN424,3)),
            IF(AND((--(INT('Data Sheet'!$A$19) &amp; "." &amp; LEFT(BN424,3))&gt;=--('Data Sheet'!$A$19)), (--(INT('Data Sheet'!$A$19) &amp; "." &amp; LEFT(BN424,3))&lt;=--('Data Sheet'!$B$19))),
                --(INT('Data Sheet'!$A$19) &amp; "." &amp; LEFT(BN424,3)),
                --(INT('Data Sheet'!$B$19) &amp; "." &amp; LEFT(BN424,3))
            )
        ),
        "OK"
    )
)</f>
        <v>OK</v>
      </c>
      <c r="O424" s="23" t="str">
        <f>IF(BP424&lt;&gt;"",
    IF(INT('Data Sheet'!$A$19)=INT('Data Sheet'!$B$19),
        --(INT('Data Sheet'!$A$19) &amp; "." &amp; BP424),
        IF(AND((--(INT('Data Sheet'!$A$19) &amp; "." &amp; BP424)&gt;=--('Data Sheet'!$A$19)), (--(INT('Data Sheet'!$A$19) &amp; "." &amp; BP424)&lt;=--('Data Sheet'!$B$19))),
            --(INT('Data Sheet'!$A$19) &amp; "." &amp; BP424),
            --(INT('Data Sheet'!$B$19) &amp; "." &amp; BP424)
        )
    ),
    IF(BN424&lt;&gt;"",
        IF(INT('Data Sheet'!$A$19)=INT('Data Sheet'!$B$19),
            --(INT('Data Sheet'!$A$19) &amp; "." &amp; RIGHT(BN424,3)),
            IF(AND((--(INT('Data Sheet'!$A$19) &amp; "." &amp; RIGHT(BN424,3))&gt;=--('Data Sheet'!$A$19)), (--(INT('Data Sheet'!$A$19) &amp; "." &amp; RIGHT(BN424,3))&lt;=--('Data Sheet'!$B$19))),
                --(INT('Data Sheet'!$A$19) &amp; "." &amp; RIGHT(BN424,3)),
                --(INT('Data Sheet'!$B$19) &amp; "." &amp; RIGHT(BN424,3))
            )
        ),
        "OK"
    )
)</f>
        <v>OK</v>
      </c>
      <c r="P424" s="23" t="str">
        <f>IF(BR424&lt;&gt;"",
    IF(INT('Data Sheet'!$A$19)=INT('Data Sheet'!$B$15),
        --(INT('Data Sheet'!$A$15) &amp; "." &amp; BR424),
        IF(AND((--(INT('Data Sheet'!$A$15) &amp; "." &amp; BR424)&gt;=--('Data Sheet'!$A$15)), (--(INT('Data Sheet'!$A$15) &amp; "." &amp; BR424)&lt;=--('Data Sheet'!$B$15))),
            --(INT('Data Sheet'!$A$15) &amp; "." &amp; BR424),
            --(INT('Data Sheet'!$B$15) &amp; "." &amp; BR424)
        )
    ),
    IF(BQ424&lt;&gt;"",
        IF(INT('Data Sheet'!$A$15)=INT('Data Sheet'!$B$15),
            --(INT('Data Sheet'!$A$15) &amp; "." &amp; LEFT(BQ424,3)),
            IF(AND((--(INT('Data Sheet'!$A$15) &amp; "." &amp; LEFT(BQ424,3))&gt;=--('Data Sheet'!$A$15)), (--(INT('Data Sheet'!$A$15) &amp; "." &amp; LEFT(BQ424,3))&lt;=--('Data Sheet'!$B$15))),
                --(INT('Data Sheet'!$A$15) &amp; "." &amp; LEFT(BQ424,3)),
                --(INT('Data Sheet'!$B$15) &amp; "." &amp; LEFT(BQ424,3))
            )
        ),
        "OK"
    )
)</f>
        <v>OK</v>
      </c>
      <c r="Q424" s="23" t="str">
        <f>IF(BS424&lt;&gt;"",
    IF(INT('Data Sheet'!$A$19)=INT('Data Sheet'!$B$15),
        --(INT('Data Sheet'!$A$15) &amp; "." &amp; BS424),
        IF(AND((--(INT('Data Sheet'!$A$15) &amp; "." &amp; BS424)&gt;=--('Data Sheet'!$A$15)), (--(INT('Data Sheet'!$A$15) &amp; "." &amp; BS424)&lt;=--('Data Sheet'!$B$15))),
            --(INT('Data Sheet'!$A$15) &amp; "." &amp; BS424),
            --(INT('Data Sheet'!$B$15) &amp; "." &amp; BS424)
        )
    ),
    IF(BQ424&lt;&gt;"",
        IF(INT('Data Sheet'!$A$15)=INT('Data Sheet'!$B$15),
            --(INT('Data Sheet'!$A$15) &amp; "." &amp; RIGHT(BQ424,3)),
            IF(AND((--(INT('Data Sheet'!$A$15) &amp; "." &amp; RIGHT(BQ424,3))&gt;=--('Data Sheet'!$A$15)), (--(INT('Data Sheet'!$A$15) &amp; "." &amp; RIGHT(BQ424,3))&lt;=--('Data Sheet'!$B$15))),
                --(INT('Data Sheet'!$A$15) &amp; "." &amp; RIGHT(BQ424,3)),
                --(INT('Data Sheet'!$B$15) &amp; "." &amp; RIGHT(BQ424,3))
            )
        ),
        "OK"
    )
)</f>
        <v>OK</v>
      </c>
      <c r="R424" s="19"/>
      <c r="S424" s="19"/>
      <c r="T424" s="19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1"/>
      <c r="AU424" s="21"/>
      <c r="AV424" s="21"/>
      <c r="AW424" s="22"/>
      <c r="AX424" s="99"/>
      <c r="AY424" s="20"/>
      <c r="AZ424" s="20"/>
      <c r="BA424" s="22"/>
      <c r="BB424">
        <v>416</v>
      </c>
      <c r="BC424" s="80"/>
      <c r="BD424" s="80"/>
      <c r="BE424" s="80"/>
      <c r="BF424" s="80"/>
      <c r="BG424" s="32" t="str">
        <f t="shared" si="70"/>
        <v/>
      </c>
      <c r="BH424" s="78">
        <f t="shared" si="68"/>
        <v>0</v>
      </c>
      <c r="BI424" s="2">
        <f t="shared" si="71"/>
        <v>0</v>
      </c>
      <c r="BJ424" s="2">
        <f t="shared" si="72"/>
        <v>0</v>
      </c>
      <c r="BK424" s="2">
        <f t="shared" si="69"/>
        <v>0</v>
      </c>
    </row>
    <row r="425" spans="2:63" ht="15" customHeight="1" x14ac:dyDescent="0.25">
      <c r="B425" s="14">
        <v>417</v>
      </c>
      <c r="C425" s="95" t="str">
        <f t="shared" si="73"/>
        <v/>
      </c>
      <c r="D425" s="15" t="str">
        <f t="shared" si="67"/>
        <v>OK</v>
      </c>
      <c r="E425" s="16" t="e">
        <f>VLOOKUP('Data Sheet'!$B$8,'Data Sheet'!$I$2:$J$9,2,FALSE)</f>
        <v>#N/A</v>
      </c>
      <c r="F425" s="16" t="str">
        <f t="shared" si="74"/>
        <v/>
      </c>
      <c r="G425" s="103">
        <f t="shared" si="75"/>
        <v>0</v>
      </c>
      <c r="H425" s="17" t="s">
        <v>26</v>
      </c>
      <c r="I425" s="17" t="s">
        <v>26</v>
      </c>
      <c r="J425" s="17" t="str">
        <f>IF('Data Sheet'!$B$9="NC-50","N/A","OK")</f>
        <v>OK</v>
      </c>
      <c r="K425" s="17" t="str">
        <f>IF('Data Sheet'!$B$9="NC-50","N/A","OK")</f>
        <v>OK</v>
      </c>
      <c r="L425" s="17" t="str">
        <f t="shared" si="76"/>
        <v>OK</v>
      </c>
      <c r="M425" s="17" t="str">
        <f t="shared" si="77"/>
        <v>OK</v>
      </c>
      <c r="N425" s="18" t="str">
        <f>IF(BO425&lt;&gt;"",
    IF(INT('Data Sheet'!$A$19)=INT('Data Sheet'!$B$19),
        --(INT('Data Sheet'!$A$19) &amp; "." &amp; BO425),
        IF(AND((--(INT('Data Sheet'!$A$19) &amp; "." &amp; BO425)&gt;=--('Data Sheet'!$A$19)), (--(INT('Data Sheet'!$A$19) &amp; "." &amp; BO425)&lt;=--('Data Sheet'!$B$19))),
            --(INT('Data Sheet'!$A$19) &amp; "." &amp; BO425),
            --(INT('Data Sheet'!$B$19) &amp; "." &amp; BO425)
        )
    ),
    IF(BN425&lt;&gt;"",
        IF(INT('Data Sheet'!$A$19)=INT('Data Sheet'!$B$19),
            --(INT('Data Sheet'!$A$19) &amp; "." &amp; LEFT(BN425,3)),
            IF(AND((--(INT('Data Sheet'!$A$19) &amp; "." &amp; LEFT(BN425,3))&gt;=--('Data Sheet'!$A$19)), (--(INT('Data Sheet'!$A$19) &amp; "." &amp; LEFT(BN425,3))&lt;=--('Data Sheet'!$B$19))),
                --(INT('Data Sheet'!$A$19) &amp; "." &amp; LEFT(BN425,3)),
                --(INT('Data Sheet'!$B$19) &amp; "." &amp; LEFT(BN425,3))
            )
        ),
        "OK"
    )
)</f>
        <v>OK</v>
      </c>
      <c r="O425" s="23" t="str">
        <f>IF(BP425&lt;&gt;"",
    IF(INT('Data Sheet'!$A$19)=INT('Data Sheet'!$B$19),
        --(INT('Data Sheet'!$A$19) &amp; "." &amp; BP425),
        IF(AND((--(INT('Data Sheet'!$A$19) &amp; "." &amp; BP425)&gt;=--('Data Sheet'!$A$19)), (--(INT('Data Sheet'!$A$19) &amp; "." &amp; BP425)&lt;=--('Data Sheet'!$B$19))),
            --(INT('Data Sheet'!$A$19) &amp; "." &amp; BP425),
            --(INT('Data Sheet'!$B$19) &amp; "." &amp; BP425)
        )
    ),
    IF(BN425&lt;&gt;"",
        IF(INT('Data Sheet'!$A$19)=INT('Data Sheet'!$B$19),
            --(INT('Data Sheet'!$A$19) &amp; "." &amp; RIGHT(BN425,3)),
            IF(AND((--(INT('Data Sheet'!$A$19) &amp; "." &amp; RIGHT(BN425,3))&gt;=--('Data Sheet'!$A$19)), (--(INT('Data Sheet'!$A$19) &amp; "." &amp; RIGHT(BN425,3))&lt;=--('Data Sheet'!$B$19))),
                --(INT('Data Sheet'!$A$19) &amp; "." &amp; RIGHT(BN425,3)),
                --(INT('Data Sheet'!$B$19) &amp; "." &amp; RIGHT(BN425,3))
            )
        ),
        "OK"
    )
)</f>
        <v>OK</v>
      </c>
      <c r="P425" s="23" t="str">
        <f>IF(BR425&lt;&gt;"",
    IF(INT('Data Sheet'!$A$19)=INT('Data Sheet'!$B$15),
        --(INT('Data Sheet'!$A$15) &amp; "." &amp; BR425),
        IF(AND((--(INT('Data Sheet'!$A$15) &amp; "." &amp; BR425)&gt;=--('Data Sheet'!$A$15)), (--(INT('Data Sheet'!$A$15) &amp; "." &amp; BR425)&lt;=--('Data Sheet'!$B$15))),
            --(INT('Data Sheet'!$A$15) &amp; "." &amp; BR425),
            --(INT('Data Sheet'!$B$15) &amp; "." &amp; BR425)
        )
    ),
    IF(BQ425&lt;&gt;"",
        IF(INT('Data Sheet'!$A$15)=INT('Data Sheet'!$B$15),
            --(INT('Data Sheet'!$A$15) &amp; "." &amp; LEFT(BQ425,3)),
            IF(AND((--(INT('Data Sheet'!$A$15) &amp; "." &amp; LEFT(BQ425,3))&gt;=--('Data Sheet'!$A$15)), (--(INT('Data Sheet'!$A$15) &amp; "." &amp; LEFT(BQ425,3))&lt;=--('Data Sheet'!$B$15))),
                --(INT('Data Sheet'!$A$15) &amp; "." &amp; LEFT(BQ425,3)),
                --(INT('Data Sheet'!$B$15) &amp; "." &amp; LEFT(BQ425,3))
            )
        ),
        "OK"
    )
)</f>
        <v>OK</v>
      </c>
      <c r="Q425" s="23" t="str">
        <f>IF(BS425&lt;&gt;"",
    IF(INT('Data Sheet'!$A$19)=INT('Data Sheet'!$B$15),
        --(INT('Data Sheet'!$A$15) &amp; "." &amp; BS425),
        IF(AND((--(INT('Data Sheet'!$A$15) &amp; "." &amp; BS425)&gt;=--('Data Sheet'!$A$15)), (--(INT('Data Sheet'!$A$15) &amp; "." &amp; BS425)&lt;=--('Data Sheet'!$B$15))),
            --(INT('Data Sheet'!$A$15) &amp; "." &amp; BS425),
            --(INT('Data Sheet'!$B$15) &amp; "." &amp; BS425)
        )
    ),
    IF(BQ425&lt;&gt;"",
        IF(INT('Data Sheet'!$A$15)=INT('Data Sheet'!$B$15),
            --(INT('Data Sheet'!$A$15) &amp; "." &amp; RIGHT(BQ425,3)),
            IF(AND((--(INT('Data Sheet'!$A$15) &amp; "." &amp; RIGHT(BQ425,3))&gt;=--('Data Sheet'!$A$15)), (--(INT('Data Sheet'!$A$15) &amp; "." &amp; RIGHT(BQ425,3))&lt;=--('Data Sheet'!$B$15))),
                --(INT('Data Sheet'!$A$15) &amp; "." &amp; RIGHT(BQ425,3)),
                --(INT('Data Sheet'!$B$15) &amp; "." &amp; RIGHT(BQ425,3))
            )
        ),
        "OK"
    )
)</f>
        <v>OK</v>
      </c>
      <c r="R425" s="19"/>
      <c r="S425" s="19"/>
      <c r="T425" s="19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1"/>
      <c r="AU425" s="21"/>
      <c r="AV425" s="21"/>
      <c r="AW425" s="22"/>
      <c r="AX425" s="99"/>
      <c r="AY425" s="20"/>
      <c r="AZ425" s="20"/>
      <c r="BA425" s="22"/>
      <c r="BB425">
        <v>417</v>
      </c>
      <c r="BC425" s="80"/>
      <c r="BD425" s="80"/>
      <c r="BE425" s="80"/>
      <c r="BF425" s="80"/>
      <c r="BG425" s="32" t="str">
        <f t="shared" si="70"/>
        <v/>
      </c>
      <c r="BH425" s="78">
        <f t="shared" si="68"/>
        <v>0</v>
      </c>
      <c r="BI425" s="2">
        <f t="shared" si="71"/>
        <v>0</v>
      </c>
      <c r="BJ425" s="2">
        <f t="shared" si="72"/>
        <v>0</v>
      </c>
      <c r="BK425" s="2">
        <f t="shared" si="69"/>
        <v>0</v>
      </c>
    </row>
    <row r="426" spans="2:63" ht="15" customHeight="1" x14ac:dyDescent="0.25">
      <c r="B426" s="14">
        <v>418</v>
      </c>
      <c r="C426" s="95" t="str">
        <f t="shared" si="73"/>
        <v/>
      </c>
      <c r="D426" s="15" t="str">
        <f t="shared" si="67"/>
        <v>OK</v>
      </c>
      <c r="E426" s="16" t="e">
        <f>VLOOKUP('Data Sheet'!$B$8,'Data Sheet'!$I$2:$J$9,2,FALSE)</f>
        <v>#N/A</v>
      </c>
      <c r="F426" s="16" t="str">
        <f t="shared" si="74"/>
        <v/>
      </c>
      <c r="G426" s="103">
        <f t="shared" si="75"/>
        <v>0</v>
      </c>
      <c r="H426" s="17" t="s">
        <v>26</v>
      </c>
      <c r="I426" s="17" t="s">
        <v>26</v>
      </c>
      <c r="J426" s="17" t="str">
        <f>IF('Data Sheet'!$B$9="NC-50","N/A","OK")</f>
        <v>OK</v>
      </c>
      <c r="K426" s="17" t="str">
        <f>IF('Data Sheet'!$B$9="NC-50","N/A","OK")</f>
        <v>OK</v>
      </c>
      <c r="L426" s="17" t="str">
        <f t="shared" si="76"/>
        <v>OK</v>
      </c>
      <c r="M426" s="17" t="str">
        <f t="shared" si="77"/>
        <v>OK</v>
      </c>
      <c r="N426" s="18" t="str">
        <f>IF(BO426&lt;&gt;"",
    IF(INT('Data Sheet'!$A$19)=INT('Data Sheet'!$B$19),
        --(INT('Data Sheet'!$A$19) &amp; "." &amp; BO426),
        IF(AND((--(INT('Data Sheet'!$A$19) &amp; "." &amp; BO426)&gt;=--('Data Sheet'!$A$19)), (--(INT('Data Sheet'!$A$19) &amp; "." &amp; BO426)&lt;=--('Data Sheet'!$B$19))),
            --(INT('Data Sheet'!$A$19) &amp; "." &amp; BO426),
            --(INT('Data Sheet'!$B$19) &amp; "." &amp; BO426)
        )
    ),
    IF(BN426&lt;&gt;"",
        IF(INT('Data Sheet'!$A$19)=INT('Data Sheet'!$B$19),
            --(INT('Data Sheet'!$A$19) &amp; "." &amp; LEFT(BN426,3)),
            IF(AND((--(INT('Data Sheet'!$A$19) &amp; "." &amp; LEFT(BN426,3))&gt;=--('Data Sheet'!$A$19)), (--(INT('Data Sheet'!$A$19) &amp; "." &amp; LEFT(BN426,3))&lt;=--('Data Sheet'!$B$19))),
                --(INT('Data Sheet'!$A$19) &amp; "." &amp; LEFT(BN426,3)),
                --(INT('Data Sheet'!$B$19) &amp; "." &amp; LEFT(BN426,3))
            )
        ),
        "OK"
    )
)</f>
        <v>OK</v>
      </c>
      <c r="O426" s="23" t="str">
        <f>IF(BP426&lt;&gt;"",
    IF(INT('Data Sheet'!$A$19)=INT('Data Sheet'!$B$19),
        --(INT('Data Sheet'!$A$19) &amp; "." &amp; BP426),
        IF(AND((--(INT('Data Sheet'!$A$19) &amp; "." &amp; BP426)&gt;=--('Data Sheet'!$A$19)), (--(INT('Data Sheet'!$A$19) &amp; "." &amp; BP426)&lt;=--('Data Sheet'!$B$19))),
            --(INT('Data Sheet'!$A$19) &amp; "." &amp; BP426),
            --(INT('Data Sheet'!$B$19) &amp; "." &amp; BP426)
        )
    ),
    IF(BN426&lt;&gt;"",
        IF(INT('Data Sheet'!$A$19)=INT('Data Sheet'!$B$19),
            --(INT('Data Sheet'!$A$19) &amp; "." &amp; RIGHT(BN426,3)),
            IF(AND((--(INT('Data Sheet'!$A$19) &amp; "." &amp; RIGHT(BN426,3))&gt;=--('Data Sheet'!$A$19)), (--(INT('Data Sheet'!$A$19) &amp; "." &amp; RIGHT(BN426,3))&lt;=--('Data Sheet'!$B$19))),
                --(INT('Data Sheet'!$A$19) &amp; "." &amp; RIGHT(BN426,3)),
                --(INT('Data Sheet'!$B$19) &amp; "." &amp; RIGHT(BN426,3))
            )
        ),
        "OK"
    )
)</f>
        <v>OK</v>
      </c>
      <c r="P426" s="23" t="str">
        <f>IF(BR426&lt;&gt;"",
    IF(INT('Data Sheet'!$A$19)=INT('Data Sheet'!$B$15),
        --(INT('Data Sheet'!$A$15) &amp; "." &amp; BR426),
        IF(AND((--(INT('Data Sheet'!$A$15) &amp; "." &amp; BR426)&gt;=--('Data Sheet'!$A$15)), (--(INT('Data Sheet'!$A$15) &amp; "." &amp; BR426)&lt;=--('Data Sheet'!$B$15))),
            --(INT('Data Sheet'!$A$15) &amp; "." &amp; BR426),
            --(INT('Data Sheet'!$B$15) &amp; "." &amp; BR426)
        )
    ),
    IF(BQ426&lt;&gt;"",
        IF(INT('Data Sheet'!$A$15)=INT('Data Sheet'!$B$15),
            --(INT('Data Sheet'!$A$15) &amp; "." &amp; LEFT(BQ426,3)),
            IF(AND((--(INT('Data Sheet'!$A$15) &amp; "." &amp; LEFT(BQ426,3))&gt;=--('Data Sheet'!$A$15)), (--(INT('Data Sheet'!$A$15) &amp; "." &amp; LEFT(BQ426,3))&lt;=--('Data Sheet'!$B$15))),
                --(INT('Data Sheet'!$A$15) &amp; "." &amp; LEFT(BQ426,3)),
                --(INT('Data Sheet'!$B$15) &amp; "." &amp; LEFT(BQ426,3))
            )
        ),
        "OK"
    )
)</f>
        <v>OK</v>
      </c>
      <c r="Q426" s="23" t="str">
        <f>IF(BS426&lt;&gt;"",
    IF(INT('Data Sheet'!$A$19)=INT('Data Sheet'!$B$15),
        --(INT('Data Sheet'!$A$15) &amp; "." &amp; BS426),
        IF(AND((--(INT('Data Sheet'!$A$15) &amp; "." &amp; BS426)&gt;=--('Data Sheet'!$A$15)), (--(INT('Data Sheet'!$A$15) &amp; "." &amp; BS426)&lt;=--('Data Sheet'!$B$15))),
            --(INT('Data Sheet'!$A$15) &amp; "." &amp; BS426),
            --(INT('Data Sheet'!$B$15) &amp; "." &amp; BS426)
        )
    ),
    IF(BQ426&lt;&gt;"",
        IF(INT('Data Sheet'!$A$15)=INT('Data Sheet'!$B$15),
            --(INT('Data Sheet'!$A$15) &amp; "." &amp; RIGHT(BQ426,3)),
            IF(AND((--(INT('Data Sheet'!$A$15) &amp; "." &amp; RIGHT(BQ426,3))&gt;=--('Data Sheet'!$A$15)), (--(INT('Data Sheet'!$A$15) &amp; "." &amp; RIGHT(BQ426,3))&lt;=--('Data Sheet'!$B$15))),
                --(INT('Data Sheet'!$A$15) &amp; "." &amp; RIGHT(BQ426,3)),
                --(INT('Data Sheet'!$B$15) &amp; "." &amp; RIGHT(BQ426,3))
            )
        ),
        "OK"
    )
)</f>
        <v>OK</v>
      </c>
      <c r="R426" s="19"/>
      <c r="S426" s="19"/>
      <c r="T426" s="19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1"/>
      <c r="AU426" s="21"/>
      <c r="AV426" s="21"/>
      <c r="AW426" s="22"/>
      <c r="AX426" s="99"/>
      <c r="AY426" s="20"/>
      <c r="AZ426" s="20"/>
      <c r="BA426" s="22"/>
      <c r="BB426">
        <v>418</v>
      </c>
      <c r="BC426" s="80"/>
      <c r="BD426" s="80"/>
      <c r="BE426" s="80"/>
      <c r="BF426" s="80"/>
      <c r="BG426" s="32" t="str">
        <f t="shared" si="70"/>
        <v/>
      </c>
      <c r="BH426" s="78">
        <f t="shared" si="68"/>
        <v>0</v>
      </c>
      <c r="BI426" s="2">
        <f t="shared" si="71"/>
        <v>0</v>
      </c>
      <c r="BJ426" s="2">
        <f t="shared" si="72"/>
        <v>0</v>
      </c>
      <c r="BK426" s="2">
        <f t="shared" si="69"/>
        <v>0</v>
      </c>
    </row>
    <row r="427" spans="2:63" ht="15" customHeight="1" x14ac:dyDescent="0.25">
      <c r="B427" s="14">
        <v>419</v>
      </c>
      <c r="C427" s="95" t="str">
        <f t="shared" si="73"/>
        <v/>
      </c>
      <c r="D427" s="15" t="str">
        <f t="shared" si="67"/>
        <v>OK</v>
      </c>
      <c r="E427" s="16" t="e">
        <f>VLOOKUP('Data Sheet'!$B$8,'Data Sheet'!$I$2:$J$9,2,FALSE)</f>
        <v>#N/A</v>
      </c>
      <c r="F427" s="16" t="str">
        <f t="shared" si="74"/>
        <v/>
      </c>
      <c r="G427" s="103">
        <f t="shared" si="75"/>
        <v>0</v>
      </c>
      <c r="H427" s="17" t="s">
        <v>26</v>
      </c>
      <c r="I427" s="17" t="s">
        <v>26</v>
      </c>
      <c r="J427" s="17" t="str">
        <f>IF('Data Sheet'!$B$9="NC-50","N/A","OK")</f>
        <v>OK</v>
      </c>
      <c r="K427" s="17" t="str">
        <f>IF('Data Sheet'!$B$9="NC-50","N/A","OK")</f>
        <v>OK</v>
      </c>
      <c r="L427" s="17" t="str">
        <f t="shared" si="76"/>
        <v>OK</v>
      </c>
      <c r="M427" s="17" t="str">
        <f t="shared" si="77"/>
        <v>OK</v>
      </c>
      <c r="N427" s="18" t="str">
        <f>IF(BO427&lt;&gt;"",
    IF(INT('Data Sheet'!$A$19)=INT('Data Sheet'!$B$19),
        --(INT('Data Sheet'!$A$19) &amp; "." &amp; BO427),
        IF(AND((--(INT('Data Sheet'!$A$19) &amp; "." &amp; BO427)&gt;=--('Data Sheet'!$A$19)), (--(INT('Data Sheet'!$A$19) &amp; "." &amp; BO427)&lt;=--('Data Sheet'!$B$19))),
            --(INT('Data Sheet'!$A$19) &amp; "." &amp; BO427),
            --(INT('Data Sheet'!$B$19) &amp; "." &amp; BO427)
        )
    ),
    IF(BN427&lt;&gt;"",
        IF(INT('Data Sheet'!$A$19)=INT('Data Sheet'!$B$19),
            --(INT('Data Sheet'!$A$19) &amp; "." &amp; LEFT(BN427,3)),
            IF(AND((--(INT('Data Sheet'!$A$19) &amp; "." &amp; LEFT(BN427,3))&gt;=--('Data Sheet'!$A$19)), (--(INT('Data Sheet'!$A$19) &amp; "." &amp; LEFT(BN427,3))&lt;=--('Data Sheet'!$B$19))),
                --(INT('Data Sheet'!$A$19) &amp; "." &amp; LEFT(BN427,3)),
                --(INT('Data Sheet'!$B$19) &amp; "." &amp; LEFT(BN427,3))
            )
        ),
        "OK"
    )
)</f>
        <v>OK</v>
      </c>
      <c r="O427" s="23" t="str">
        <f>IF(BP427&lt;&gt;"",
    IF(INT('Data Sheet'!$A$19)=INT('Data Sheet'!$B$19),
        --(INT('Data Sheet'!$A$19) &amp; "." &amp; BP427),
        IF(AND((--(INT('Data Sheet'!$A$19) &amp; "." &amp; BP427)&gt;=--('Data Sheet'!$A$19)), (--(INT('Data Sheet'!$A$19) &amp; "." &amp; BP427)&lt;=--('Data Sheet'!$B$19))),
            --(INT('Data Sheet'!$A$19) &amp; "." &amp; BP427),
            --(INT('Data Sheet'!$B$19) &amp; "." &amp; BP427)
        )
    ),
    IF(BN427&lt;&gt;"",
        IF(INT('Data Sheet'!$A$19)=INT('Data Sheet'!$B$19),
            --(INT('Data Sheet'!$A$19) &amp; "." &amp; RIGHT(BN427,3)),
            IF(AND((--(INT('Data Sheet'!$A$19) &amp; "." &amp; RIGHT(BN427,3))&gt;=--('Data Sheet'!$A$19)), (--(INT('Data Sheet'!$A$19) &amp; "." &amp; RIGHT(BN427,3))&lt;=--('Data Sheet'!$B$19))),
                --(INT('Data Sheet'!$A$19) &amp; "." &amp; RIGHT(BN427,3)),
                --(INT('Data Sheet'!$B$19) &amp; "." &amp; RIGHT(BN427,3))
            )
        ),
        "OK"
    )
)</f>
        <v>OK</v>
      </c>
      <c r="P427" s="23" t="str">
        <f>IF(BR427&lt;&gt;"",
    IF(INT('Data Sheet'!$A$19)=INT('Data Sheet'!$B$15),
        --(INT('Data Sheet'!$A$15) &amp; "." &amp; BR427),
        IF(AND((--(INT('Data Sheet'!$A$15) &amp; "." &amp; BR427)&gt;=--('Data Sheet'!$A$15)), (--(INT('Data Sheet'!$A$15) &amp; "." &amp; BR427)&lt;=--('Data Sheet'!$B$15))),
            --(INT('Data Sheet'!$A$15) &amp; "." &amp; BR427),
            --(INT('Data Sheet'!$B$15) &amp; "." &amp; BR427)
        )
    ),
    IF(BQ427&lt;&gt;"",
        IF(INT('Data Sheet'!$A$15)=INT('Data Sheet'!$B$15),
            --(INT('Data Sheet'!$A$15) &amp; "." &amp; LEFT(BQ427,3)),
            IF(AND((--(INT('Data Sheet'!$A$15) &amp; "." &amp; LEFT(BQ427,3))&gt;=--('Data Sheet'!$A$15)), (--(INT('Data Sheet'!$A$15) &amp; "." &amp; LEFT(BQ427,3))&lt;=--('Data Sheet'!$B$15))),
                --(INT('Data Sheet'!$A$15) &amp; "." &amp; LEFT(BQ427,3)),
                --(INT('Data Sheet'!$B$15) &amp; "." &amp; LEFT(BQ427,3))
            )
        ),
        "OK"
    )
)</f>
        <v>OK</v>
      </c>
      <c r="Q427" s="23" t="str">
        <f>IF(BS427&lt;&gt;"",
    IF(INT('Data Sheet'!$A$19)=INT('Data Sheet'!$B$15),
        --(INT('Data Sheet'!$A$15) &amp; "." &amp; BS427),
        IF(AND((--(INT('Data Sheet'!$A$15) &amp; "." &amp; BS427)&gt;=--('Data Sheet'!$A$15)), (--(INT('Data Sheet'!$A$15) &amp; "." &amp; BS427)&lt;=--('Data Sheet'!$B$15))),
            --(INT('Data Sheet'!$A$15) &amp; "." &amp; BS427),
            --(INT('Data Sheet'!$B$15) &amp; "." &amp; BS427)
        )
    ),
    IF(BQ427&lt;&gt;"",
        IF(INT('Data Sheet'!$A$15)=INT('Data Sheet'!$B$15),
            --(INT('Data Sheet'!$A$15) &amp; "." &amp; RIGHT(BQ427,3)),
            IF(AND((--(INT('Data Sheet'!$A$15) &amp; "." &amp; RIGHT(BQ427,3))&gt;=--('Data Sheet'!$A$15)), (--(INT('Data Sheet'!$A$15) &amp; "." &amp; RIGHT(BQ427,3))&lt;=--('Data Sheet'!$B$15))),
                --(INT('Data Sheet'!$A$15) &amp; "." &amp; RIGHT(BQ427,3)),
                --(INT('Data Sheet'!$B$15) &amp; "." &amp; RIGHT(BQ427,3))
            )
        ),
        "OK"
    )
)</f>
        <v>OK</v>
      </c>
      <c r="R427" s="19"/>
      <c r="S427" s="19"/>
      <c r="T427" s="19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1"/>
      <c r="AU427" s="21"/>
      <c r="AV427" s="21"/>
      <c r="AW427" s="22"/>
      <c r="AX427" s="99"/>
      <c r="AY427" s="20"/>
      <c r="AZ427" s="20"/>
      <c r="BA427" s="22"/>
      <c r="BB427">
        <v>419</v>
      </c>
      <c r="BC427" s="80"/>
      <c r="BD427" s="80"/>
      <c r="BE427" s="80"/>
      <c r="BF427" s="80"/>
      <c r="BG427" s="32" t="str">
        <f t="shared" si="70"/>
        <v/>
      </c>
      <c r="BH427" s="78">
        <f t="shared" si="68"/>
        <v>0</v>
      </c>
      <c r="BI427" s="2">
        <f t="shared" si="71"/>
        <v>0</v>
      </c>
      <c r="BJ427" s="2">
        <f t="shared" si="72"/>
        <v>0</v>
      </c>
      <c r="BK427" s="2">
        <f t="shared" si="69"/>
        <v>0</v>
      </c>
    </row>
    <row r="428" spans="2:63" ht="15" customHeight="1" x14ac:dyDescent="0.25">
      <c r="B428" s="14">
        <v>420</v>
      </c>
      <c r="C428" s="95" t="str">
        <f t="shared" si="73"/>
        <v/>
      </c>
      <c r="D428" s="15" t="str">
        <f t="shared" si="67"/>
        <v>OK</v>
      </c>
      <c r="E428" s="16" t="e">
        <f>VLOOKUP('Data Sheet'!$B$8,'Data Sheet'!$I$2:$J$9,2,FALSE)</f>
        <v>#N/A</v>
      </c>
      <c r="F428" s="16" t="str">
        <f t="shared" si="74"/>
        <v/>
      </c>
      <c r="G428" s="103">
        <f t="shared" si="75"/>
        <v>0</v>
      </c>
      <c r="H428" s="17" t="s">
        <v>26</v>
      </c>
      <c r="I428" s="17" t="s">
        <v>26</v>
      </c>
      <c r="J428" s="17" t="str">
        <f>IF('Data Sheet'!$B$9="NC-50","N/A","OK")</f>
        <v>OK</v>
      </c>
      <c r="K428" s="17" t="str">
        <f>IF('Data Sheet'!$B$9="NC-50","N/A","OK")</f>
        <v>OK</v>
      </c>
      <c r="L428" s="17" t="str">
        <f t="shared" si="76"/>
        <v>OK</v>
      </c>
      <c r="M428" s="17" t="str">
        <f t="shared" si="77"/>
        <v>OK</v>
      </c>
      <c r="N428" s="18" t="str">
        <f>IF(BO428&lt;&gt;"",
    IF(INT('Data Sheet'!$A$19)=INT('Data Sheet'!$B$19),
        --(INT('Data Sheet'!$A$19) &amp; "." &amp; BO428),
        IF(AND((--(INT('Data Sheet'!$A$19) &amp; "." &amp; BO428)&gt;=--('Data Sheet'!$A$19)), (--(INT('Data Sheet'!$A$19) &amp; "." &amp; BO428)&lt;=--('Data Sheet'!$B$19))),
            --(INT('Data Sheet'!$A$19) &amp; "." &amp; BO428),
            --(INT('Data Sheet'!$B$19) &amp; "." &amp; BO428)
        )
    ),
    IF(BN428&lt;&gt;"",
        IF(INT('Data Sheet'!$A$19)=INT('Data Sheet'!$B$19),
            --(INT('Data Sheet'!$A$19) &amp; "." &amp; LEFT(BN428,3)),
            IF(AND((--(INT('Data Sheet'!$A$19) &amp; "." &amp; LEFT(BN428,3))&gt;=--('Data Sheet'!$A$19)), (--(INT('Data Sheet'!$A$19) &amp; "." &amp; LEFT(BN428,3))&lt;=--('Data Sheet'!$B$19))),
                --(INT('Data Sheet'!$A$19) &amp; "." &amp; LEFT(BN428,3)),
                --(INT('Data Sheet'!$B$19) &amp; "." &amp; LEFT(BN428,3))
            )
        ),
        "OK"
    )
)</f>
        <v>OK</v>
      </c>
      <c r="O428" s="23" t="str">
        <f>IF(BP428&lt;&gt;"",
    IF(INT('Data Sheet'!$A$19)=INT('Data Sheet'!$B$19),
        --(INT('Data Sheet'!$A$19) &amp; "." &amp; BP428),
        IF(AND((--(INT('Data Sheet'!$A$19) &amp; "." &amp; BP428)&gt;=--('Data Sheet'!$A$19)), (--(INT('Data Sheet'!$A$19) &amp; "." &amp; BP428)&lt;=--('Data Sheet'!$B$19))),
            --(INT('Data Sheet'!$A$19) &amp; "." &amp; BP428),
            --(INT('Data Sheet'!$B$19) &amp; "." &amp; BP428)
        )
    ),
    IF(BN428&lt;&gt;"",
        IF(INT('Data Sheet'!$A$19)=INT('Data Sheet'!$B$19),
            --(INT('Data Sheet'!$A$19) &amp; "." &amp; RIGHT(BN428,3)),
            IF(AND((--(INT('Data Sheet'!$A$19) &amp; "." &amp; RIGHT(BN428,3))&gt;=--('Data Sheet'!$A$19)), (--(INT('Data Sheet'!$A$19) &amp; "." &amp; RIGHT(BN428,3))&lt;=--('Data Sheet'!$B$19))),
                --(INT('Data Sheet'!$A$19) &amp; "." &amp; RIGHT(BN428,3)),
                --(INT('Data Sheet'!$B$19) &amp; "." &amp; RIGHT(BN428,3))
            )
        ),
        "OK"
    )
)</f>
        <v>OK</v>
      </c>
      <c r="P428" s="23" t="str">
        <f>IF(BR428&lt;&gt;"",
    IF(INT('Data Sheet'!$A$19)=INT('Data Sheet'!$B$15),
        --(INT('Data Sheet'!$A$15) &amp; "." &amp; BR428),
        IF(AND((--(INT('Data Sheet'!$A$15) &amp; "." &amp; BR428)&gt;=--('Data Sheet'!$A$15)), (--(INT('Data Sheet'!$A$15) &amp; "." &amp; BR428)&lt;=--('Data Sheet'!$B$15))),
            --(INT('Data Sheet'!$A$15) &amp; "." &amp; BR428),
            --(INT('Data Sheet'!$B$15) &amp; "." &amp; BR428)
        )
    ),
    IF(BQ428&lt;&gt;"",
        IF(INT('Data Sheet'!$A$15)=INT('Data Sheet'!$B$15),
            --(INT('Data Sheet'!$A$15) &amp; "." &amp; LEFT(BQ428,3)),
            IF(AND((--(INT('Data Sheet'!$A$15) &amp; "." &amp; LEFT(BQ428,3))&gt;=--('Data Sheet'!$A$15)), (--(INT('Data Sheet'!$A$15) &amp; "." &amp; LEFT(BQ428,3))&lt;=--('Data Sheet'!$B$15))),
                --(INT('Data Sheet'!$A$15) &amp; "." &amp; LEFT(BQ428,3)),
                --(INT('Data Sheet'!$B$15) &amp; "." &amp; LEFT(BQ428,3))
            )
        ),
        "OK"
    )
)</f>
        <v>OK</v>
      </c>
      <c r="Q428" s="23" t="str">
        <f>IF(BS428&lt;&gt;"",
    IF(INT('Data Sheet'!$A$19)=INT('Data Sheet'!$B$15),
        --(INT('Data Sheet'!$A$15) &amp; "." &amp; BS428),
        IF(AND((--(INT('Data Sheet'!$A$15) &amp; "." &amp; BS428)&gt;=--('Data Sheet'!$A$15)), (--(INT('Data Sheet'!$A$15) &amp; "." &amp; BS428)&lt;=--('Data Sheet'!$B$15))),
            --(INT('Data Sheet'!$A$15) &amp; "." &amp; BS428),
            --(INT('Data Sheet'!$B$15) &amp; "." &amp; BS428)
        )
    ),
    IF(BQ428&lt;&gt;"",
        IF(INT('Data Sheet'!$A$15)=INT('Data Sheet'!$B$15),
            --(INT('Data Sheet'!$A$15) &amp; "." &amp; RIGHT(BQ428,3)),
            IF(AND((--(INT('Data Sheet'!$A$15) &amp; "." &amp; RIGHT(BQ428,3))&gt;=--('Data Sheet'!$A$15)), (--(INT('Data Sheet'!$A$15) &amp; "." &amp; RIGHT(BQ428,3))&lt;=--('Data Sheet'!$B$15))),
                --(INT('Data Sheet'!$A$15) &amp; "." &amp; RIGHT(BQ428,3)),
                --(INT('Data Sheet'!$B$15) &amp; "." &amp; RIGHT(BQ428,3))
            )
        ),
        "OK"
    )
)</f>
        <v>OK</v>
      </c>
      <c r="R428" s="19"/>
      <c r="S428" s="19"/>
      <c r="T428" s="19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1"/>
      <c r="AU428" s="21"/>
      <c r="AV428" s="21"/>
      <c r="AW428" s="22"/>
      <c r="AX428" s="99"/>
      <c r="AY428" s="20"/>
      <c r="AZ428" s="20"/>
      <c r="BA428" s="22"/>
      <c r="BB428">
        <v>420</v>
      </c>
      <c r="BC428" s="80"/>
      <c r="BD428" s="80"/>
      <c r="BE428" s="80"/>
      <c r="BF428" s="80"/>
      <c r="BG428" s="32" t="str">
        <f t="shared" si="70"/>
        <v/>
      </c>
      <c r="BH428" s="78">
        <f t="shared" si="68"/>
        <v>0</v>
      </c>
      <c r="BI428" s="2">
        <f t="shared" si="71"/>
        <v>0</v>
      </c>
      <c r="BJ428" s="2">
        <f t="shared" si="72"/>
        <v>0</v>
      </c>
      <c r="BK428" s="2">
        <f t="shared" si="69"/>
        <v>0</v>
      </c>
    </row>
    <row r="429" spans="2:63" ht="15" customHeight="1" x14ac:dyDescent="0.25">
      <c r="B429" s="14">
        <v>421</v>
      </c>
      <c r="C429" s="95" t="str">
        <f t="shared" si="73"/>
        <v/>
      </c>
      <c r="D429" s="15" t="str">
        <f t="shared" si="67"/>
        <v>OK</v>
      </c>
      <c r="E429" s="16" t="e">
        <f>VLOOKUP('Data Sheet'!$B$8,'Data Sheet'!$I$2:$J$9,2,FALSE)</f>
        <v>#N/A</v>
      </c>
      <c r="F429" s="16" t="str">
        <f t="shared" si="74"/>
        <v/>
      </c>
      <c r="G429" s="103">
        <f t="shared" si="75"/>
        <v>0</v>
      </c>
      <c r="H429" s="17" t="s">
        <v>26</v>
      </c>
      <c r="I429" s="17" t="s">
        <v>26</v>
      </c>
      <c r="J429" s="17" t="str">
        <f>IF('Data Sheet'!$B$9="NC-50","N/A","OK")</f>
        <v>OK</v>
      </c>
      <c r="K429" s="17" t="str">
        <f>IF('Data Sheet'!$B$9="NC-50","N/A","OK")</f>
        <v>OK</v>
      </c>
      <c r="L429" s="17" t="str">
        <f t="shared" si="76"/>
        <v>OK</v>
      </c>
      <c r="M429" s="17" t="str">
        <f t="shared" si="77"/>
        <v>OK</v>
      </c>
      <c r="N429" s="18" t="str">
        <f>IF(BO429&lt;&gt;"",
    IF(INT('Data Sheet'!$A$19)=INT('Data Sheet'!$B$19),
        --(INT('Data Sheet'!$A$19) &amp; "." &amp; BO429),
        IF(AND((--(INT('Data Sheet'!$A$19) &amp; "." &amp; BO429)&gt;=--('Data Sheet'!$A$19)), (--(INT('Data Sheet'!$A$19) &amp; "." &amp; BO429)&lt;=--('Data Sheet'!$B$19))),
            --(INT('Data Sheet'!$A$19) &amp; "." &amp; BO429),
            --(INT('Data Sheet'!$B$19) &amp; "." &amp; BO429)
        )
    ),
    IF(BN429&lt;&gt;"",
        IF(INT('Data Sheet'!$A$19)=INT('Data Sheet'!$B$19),
            --(INT('Data Sheet'!$A$19) &amp; "." &amp; LEFT(BN429,3)),
            IF(AND((--(INT('Data Sheet'!$A$19) &amp; "." &amp; LEFT(BN429,3))&gt;=--('Data Sheet'!$A$19)), (--(INT('Data Sheet'!$A$19) &amp; "." &amp; LEFT(BN429,3))&lt;=--('Data Sheet'!$B$19))),
                --(INT('Data Sheet'!$A$19) &amp; "." &amp; LEFT(BN429,3)),
                --(INT('Data Sheet'!$B$19) &amp; "." &amp; LEFT(BN429,3))
            )
        ),
        "OK"
    )
)</f>
        <v>OK</v>
      </c>
      <c r="O429" s="23" t="str">
        <f>IF(BP429&lt;&gt;"",
    IF(INT('Data Sheet'!$A$19)=INT('Data Sheet'!$B$19),
        --(INT('Data Sheet'!$A$19) &amp; "." &amp; BP429),
        IF(AND((--(INT('Data Sheet'!$A$19) &amp; "." &amp; BP429)&gt;=--('Data Sheet'!$A$19)), (--(INT('Data Sheet'!$A$19) &amp; "." &amp; BP429)&lt;=--('Data Sheet'!$B$19))),
            --(INT('Data Sheet'!$A$19) &amp; "." &amp; BP429),
            --(INT('Data Sheet'!$B$19) &amp; "." &amp; BP429)
        )
    ),
    IF(BN429&lt;&gt;"",
        IF(INT('Data Sheet'!$A$19)=INT('Data Sheet'!$B$19),
            --(INT('Data Sheet'!$A$19) &amp; "." &amp; RIGHT(BN429,3)),
            IF(AND((--(INT('Data Sheet'!$A$19) &amp; "." &amp; RIGHT(BN429,3))&gt;=--('Data Sheet'!$A$19)), (--(INT('Data Sheet'!$A$19) &amp; "." &amp; RIGHT(BN429,3))&lt;=--('Data Sheet'!$B$19))),
                --(INT('Data Sheet'!$A$19) &amp; "." &amp; RIGHT(BN429,3)),
                --(INT('Data Sheet'!$B$19) &amp; "." &amp; RIGHT(BN429,3))
            )
        ),
        "OK"
    )
)</f>
        <v>OK</v>
      </c>
      <c r="P429" s="23" t="str">
        <f>IF(BR429&lt;&gt;"",
    IF(INT('Data Sheet'!$A$19)=INT('Data Sheet'!$B$15),
        --(INT('Data Sheet'!$A$15) &amp; "." &amp; BR429),
        IF(AND((--(INT('Data Sheet'!$A$15) &amp; "." &amp; BR429)&gt;=--('Data Sheet'!$A$15)), (--(INT('Data Sheet'!$A$15) &amp; "." &amp; BR429)&lt;=--('Data Sheet'!$B$15))),
            --(INT('Data Sheet'!$A$15) &amp; "." &amp; BR429),
            --(INT('Data Sheet'!$B$15) &amp; "." &amp; BR429)
        )
    ),
    IF(BQ429&lt;&gt;"",
        IF(INT('Data Sheet'!$A$15)=INT('Data Sheet'!$B$15),
            --(INT('Data Sheet'!$A$15) &amp; "." &amp; LEFT(BQ429,3)),
            IF(AND((--(INT('Data Sheet'!$A$15) &amp; "." &amp; LEFT(BQ429,3))&gt;=--('Data Sheet'!$A$15)), (--(INT('Data Sheet'!$A$15) &amp; "." &amp; LEFT(BQ429,3))&lt;=--('Data Sheet'!$B$15))),
                --(INT('Data Sheet'!$A$15) &amp; "." &amp; LEFT(BQ429,3)),
                --(INT('Data Sheet'!$B$15) &amp; "." &amp; LEFT(BQ429,3))
            )
        ),
        "OK"
    )
)</f>
        <v>OK</v>
      </c>
      <c r="Q429" s="23" t="str">
        <f>IF(BS429&lt;&gt;"",
    IF(INT('Data Sheet'!$A$19)=INT('Data Sheet'!$B$15),
        --(INT('Data Sheet'!$A$15) &amp; "." &amp; BS429),
        IF(AND((--(INT('Data Sheet'!$A$15) &amp; "." &amp; BS429)&gt;=--('Data Sheet'!$A$15)), (--(INT('Data Sheet'!$A$15) &amp; "." &amp; BS429)&lt;=--('Data Sheet'!$B$15))),
            --(INT('Data Sheet'!$A$15) &amp; "." &amp; BS429),
            --(INT('Data Sheet'!$B$15) &amp; "." &amp; BS429)
        )
    ),
    IF(BQ429&lt;&gt;"",
        IF(INT('Data Sheet'!$A$15)=INT('Data Sheet'!$B$15),
            --(INT('Data Sheet'!$A$15) &amp; "." &amp; RIGHT(BQ429,3)),
            IF(AND((--(INT('Data Sheet'!$A$15) &amp; "." &amp; RIGHT(BQ429,3))&gt;=--('Data Sheet'!$A$15)), (--(INT('Data Sheet'!$A$15) &amp; "." &amp; RIGHT(BQ429,3))&lt;=--('Data Sheet'!$B$15))),
                --(INT('Data Sheet'!$A$15) &amp; "." &amp; RIGHT(BQ429,3)),
                --(INT('Data Sheet'!$B$15) &amp; "." &amp; RIGHT(BQ429,3))
            )
        ),
        "OK"
    )
)</f>
        <v>OK</v>
      </c>
      <c r="R429" s="19"/>
      <c r="S429" s="19"/>
      <c r="T429" s="19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1"/>
      <c r="AU429" s="21"/>
      <c r="AV429" s="21"/>
      <c r="AW429" s="22"/>
      <c r="AX429" s="99"/>
      <c r="AY429" s="20"/>
      <c r="AZ429" s="20"/>
      <c r="BA429" s="22"/>
      <c r="BB429">
        <v>421</v>
      </c>
      <c r="BC429" s="80"/>
      <c r="BD429" s="80"/>
      <c r="BE429" s="80"/>
      <c r="BF429" s="80"/>
      <c r="BG429" s="32" t="str">
        <f t="shared" si="70"/>
        <v/>
      </c>
      <c r="BH429" s="78">
        <f t="shared" si="68"/>
        <v>0</v>
      </c>
      <c r="BI429" s="2">
        <f t="shared" si="71"/>
        <v>0</v>
      </c>
      <c r="BJ429" s="2">
        <f t="shared" si="72"/>
        <v>0</v>
      </c>
      <c r="BK429" s="2">
        <f t="shared" si="69"/>
        <v>0</v>
      </c>
    </row>
    <row r="430" spans="2:63" ht="15" customHeight="1" x14ac:dyDescent="0.25">
      <c r="B430" s="14">
        <v>422</v>
      </c>
      <c r="C430" s="95" t="str">
        <f t="shared" si="73"/>
        <v/>
      </c>
      <c r="D430" s="15" t="str">
        <f t="shared" si="67"/>
        <v>OK</v>
      </c>
      <c r="E430" s="16" t="e">
        <f>VLOOKUP('Data Sheet'!$B$8,'Data Sheet'!$I$2:$J$9,2,FALSE)</f>
        <v>#N/A</v>
      </c>
      <c r="F430" s="16" t="str">
        <f t="shared" si="74"/>
        <v/>
      </c>
      <c r="G430" s="103">
        <f t="shared" si="75"/>
        <v>0</v>
      </c>
      <c r="H430" s="17" t="s">
        <v>26</v>
      </c>
      <c r="I430" s="17" t="s">
        <v>26</v>
      </c>
      <c r="J430" s="17" t="str">
        <f>IF('Data Sheet'!$B$9="NC-50","N/A","OK")</f>
        <v>OK</v>
      </c>
      <c r="K430" s="17" t="str">
        <f>IF('Data Sheet'!$B$9="NC-50","N/A","OK")</f>
        <v>OK</v>
      </c>
      <c r="L430" s="17" t="str">
        <f t="shared" si="76"/>
        <v>OK</v>
      </c>
      <c r="M430" s="17" t="str">
        <f t="shared" si="77"/>
        <v>OK</v>
      </c>
      <c r="N430" s="18" t="str">
        <f>IF(BO430&lt;&gt;"",
    IF(INT('Data Sheet'!$A$19)=INT('Data Sheet'!$B$19),
        --(INT('Data Sheet'!$A$19) &amp; "." &amp; BO430),
        IF(AND((--(INT('Data Sheet'!$A$19) &amp; "." &amp; BO430)&gt;=--('Data Sheet'!$A$19)), (--(INT('Data Sheet'!$A$19) &amp; "." &amp; BO430)&lt;=--('Data Sheet'!$B$19))),
            --(INT('Data Sheet'!$A$19) &amp; "." &amp; BO430),
            --(INT('Data Sheet'!$B$19) &amp; "." &amp; BO430)
        )
    ),
    IF(BN430&lt;&gt;"",
        IF(INT('Data Sheet'!$A$19)=INT('Data Sheet'!$B$19),
            --(INT('Data Sheet'!$A$19) &amp; "." &amp; LEFT(BN430,3)),
            IF(AND((--(INT('Data Sheet'!$A$19) &amp; "." &amp; LEFT(BN430,3))&gt;=--('Data Sheet'!$A$19)), (--(INT('Data Sheet'!$A$19) &amp; "." &amp; LEFT(BN430,3))&lt;=--('Data Sheet'!$B$19))),
                --(INT('Data Sheet'!$A$19) &amp; "." &amp; LEFT(BN430,3)),
                --(INT('Data Sheet'!$B$19) &amp; "." &amp; LEFT(BN430,3))
            )
        ),
        "OK"
    )
)</f>
        <v>OK</v>
      </c>
      <c r="O430" s="23" t="str">
        <f>IF(BP430&lt;&gt;"",
    IF(INT('Data Sheet'!$A$19)=INT('Data Sheet'!$B$19),
        --(INT('Data Sheet'!$A$19) &amp; "." &amp; BP430),
        IF(AND((--(INT('Data Sheet'!$A$19) &amp; "." &amp; BP430)&gt;=--('Data Sheet'!$A$19)), (--(INT('Data Sheet'!$A$19) &amp; "." &amp; BP430)&lt;=--('Data Sheet'!$B$19))),
            --(INT('Data Sheet'!$A$19) &amp; "." &amp; BP430),
            --(INT('Data Sheet'!$B$19) &amp; "." &amp; BP430)
        )
    ),
    IF(BN430&lt;&gt;"",
        IF(INT('Data Sheet'!$A$19)=INT('Data Sheet'!$B$19),
            --(INT('Data Sheet'!$A$19) &amp; "." &amp; RIGHT(BN430,3)),
            IF(AND((--(INT('Data Sheet'!$A$19) &amp; "." &amp; RIGHT(BN430,3))&gt;=--('Data Sheet'!$A$19)), (--(INT('Data Sheet'!$A$19) &amp; "." &amp; RIGHT(BN430,3))&lt;=--('Data Sheet'!$B$19))),
                --(INT('Data Sheet'!$A$19) &amp; "." &amp; RIGHT(BN430,3)),
                --(INT('Data Sheet'!$B$19) &amp; "." &amp; RIGHT(BN430,3))
            )
        ),
        "OK"
    )
)</f>
        <v>OK</v>
      </c>
      <c r="P430" s="23" t="str">
        <f>IF(BR430&lt;&gt;"",
    IF(INT('Data Sheet'!$A$19)=INT('Data Sheet'!$B$15),
        --(INT('Data Sheet'!$A$15) &amp; "." &amp; BR430),
        IF(AND((--(INT('Data Sheet'!$A$15) &amp; "." &amp; BR430)&gt;=--('Data Sheet'!$A$15)), (--(INT('Data Sheet'!$A$15) &amp; "." &amp; BR430)&lt;=--('Data Sheet'!$B$15))),
            --(INT('Data Sheet'!$A$15) &amp; "." &amp; BR430),
            --(INT('Data Sheet'!$B$15) &amp; "." &amp; BR430)
        )
    ),
    IF(BQ430&lt;&gt;"",
        IF(INT('Data Sheet'!$A$15)=INT('Data Sheet'!$B$15),
            --(INT('Data Sheet'!$A$15) &amp; "." &amp; LEFT(BQ430,3)),
            IF(AND((--(INT('Data Sheet'!$A$15) &amp; "." &amp; LEFT(BQ430,3))&gt;=--('Data Sheet'!$A$15)), (--(INT('Data Sheet'!$A$15) &amp; "." &amp; LEFT(BQ430,3))&lt;=--('Data Sheet'!$B$15))),
                --(INT('Data Sheet'!$A$15) &amp; "." &amp; LEFT(BQ430,3)),
                --(INT('Data Sheet'!$B$15) &amp; "." &amp; LEFT(BQ430,3))
            )
        ),
        "OK"
    )
)</f>
        <v>OK</v>
      </c>
      <c r="Q430" s="23" t="str">
        <f>IF(BS430&lt;&gt;"",
    IF(INT('Data Sheet'!$A$19)=INT('Data Sheet'!$B$15),
        --(INT('Data Sheet'!$A$15) &amp; "." &amp; BS430),
        IF(AND((--(INT('Data Sheet'!$A$15) &amp; "." &amp; BS430)&gt;=--('Data Sheet'!$A$15)), (--(INT('Data Sheet'!$A$15) &amp; "." &amp; BS430)&lt;=--('Data Sheet'!$B$15))),
            --(INT('Data Sheet'!$A$15) &amp; "." &amp; BS430),
            --(INT('Data Sheet'!$B$15) &amp; "." &amp; BS430)
        )
    ),
    IF(BQ430&lt;&gt;"",
        IF(INT('Data Sheet'!$A$15)=INT('Data Sheet'!$B$15),
            --(INT('Data Sheet'!$A$15) &amp; "." &amp; RIGHT(BQ430,3)),
            IF(AND((--(INT('Data Sheet'!$A$15) &amp; "." &amp; RIGHT(BQ430,3))&gt;=--('Data Sheet'!$A$15)), (--(INT('Data Sheet'!$A$15) &amp; "." &amp; RIGHT(BQ430,3))&lt;=--('Data Sheet'!$B$15))),
                --(INT('Data Sheet'!$A$15) &amp; "." &amp; RIGHT(BQ430,3)),
                --(INT('Data Sheet'!$B$15) &amp; "." &amp; RIGHT(BQ430,3))
            )
        ),
        "OK"
    )
)</f>
        <v>OK</v>
      </c>
      <c r="R430" s="19"/>
      <c r="S430" s="19"/>
      <c r="T430" s="19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1"/>
      <c r="AU430" s="21"/>
      <c r="AV430" s="21"/>
      <c r="AW430" s="22"/>
      <c r="AX430" s="99"/>
      <c r="AY430" s="20"/>
      <c r="AZ430" s="20"/>
      <c r="BA430" s="22"/>
      <c r="BB430">
        <v>422</v>
      </c>
      <c r="BC430" s="80"/>
      <c r="BD430" s="80"/>
      <c r="BE430" s="80"/>
      <c r="BF430" s="80"/>
      <c r="BG430" s="32" t="str">
        <f t="shared" si="70"/>
        <v/>
      </c>
      <c r="BH430" s="78">
        <f t="shared" si="68"/>
        <v>0</v>
      </c>
      <c r="BI430" s="2">
        <f t="shared" si="71"/>
        <v>0</v>
      </c>
      <c r="BJ430" s="2">
        <f t="shared" si="72"/>
        <v>0</v>
      </c>
      <c r="BK430" s="2">
        <f t="shared" si="69"/>
        <v>0</v>
      </c>
    </row>
    <row r="431" spans="2:63" ht="15" customHeight="1" x14ac:dyDescent="0.25">
      <c r="B431" s="14">
        <v>423</v>
      </c>
      <c r="C431" s="95" t="str">
        <f t="shared" si="73"/>
        <v/>
      </c>
      <c r="D431" s="15" t="str">
        <f t="shared" si="67"/>
        <v>OK</v>
      </c>
      <c r="E431" s="16" t="e">
        <f>VLOOKUP('Data Sheet'!$B$8,'Data Sheet'!$I$2:$J$9,2,FALSE)</f>
        <v>#N/A</v>
      </c>
      <c r="F431" s="16" t="str">
        <f t="shared" si="74"/>
        <v/>
      </c>
      <c r="G431" s="103">
        <f t="shared" si="75"/>
        <v>0</v>
      </c>
      <c r="H431" s="17" t="s">
        <v>26</v>
      </c>
      <c r="I431" s="17" t="s">
        <v>26</v>
      </c>
      <c r="J431" s="17" t="str">
        <f>IF('Data Sheet'!$B$9="NC-50","N/A","OK")</f>
        <v>OK</v>
      </c>
      <c r="K431" s="17" t="str">
        <f>IF('Data Sheet'!$B$9="NC-50","N/A","OK")</f>
        <v>OK</v>
      </c>
      <c r="L431" s="17" t="str">
        <f t="shared" si="76"/>
        <v>OK</v>
      </c>
      <c r="M431" s="17" t="str">
        <f t="shared" si="77"/>
        <v>OK</v>
      </c>
      <c r="N431" s="18" t="str">
        <f>IF(BO431&lt;&gt;"",
    IF(INT('Data Sheet'!$A$19)=INT('Data Sheet'!$B$19),
        --(INT('Data Sheet'!$A$19) &amp; "." &amp; BO431),
        IF(AND((--(INT('Data Sheet'!$A$19) &amp; "." &amp; BO431)&gt;=--('Data Sheet'!$A$19)), (--(INT('Data Sheet'!$A$19) &amp; "." &amp; BO431)&lt;=--('Data Sheet'!$B$19))),
            --(INT('Data Sheet'!$A$19) &amp; "." &amp; BO431),
            --(INT('Data Sheet'!$B$19) &amp; "." &amp; BO431)
        )
    ),
    IF(BN431&lt;&gt;"",
        IF(INT('Data Sheet'!$A$19)=INT('Data Sheet'!$B$19),
            --(INT('Data Sheet'!$A$19) &amp; "." &amp; LEFT(BN431,3)),
            IF(AND((--(INT('Data Sheet'!$A$19) &amp; "." &amp; LEFT(BN431,3))&gt;=--('Data Sheet'!$A$19)), (--(INT('Data Sheet'!$A$19) &amp; "." &amp; LEFT(BN431,3))&lt;=--('Data Sheet'!$B$19))),
                --(INT('Data Sheet'!$A$19) &amp; "." &amp; LEFT(BN431,3)),
                --(INT('Data Sheet'!$B$19) &amp; "." &amp; LEFT(BN431,3))
            )
        ),
        "OK"
    )
)</f>
        <v>OK</v>
      </c>
      <c r="O431" s="23" t="str">
        <f>IF(BP431&lt;&gt;"",
    IF(INT('Data Sheet'!$A$19)=INT('Data Sheet'!$B$19),
        --(INT('Data Sheet'!$A$19) &amp; "." &amp; BP431),
        IF(AND((--(INT('Data Sheet'!$A$19) &amp; "." &amp; BP431)&gt;=--('Data Sheet'!$A$19)), (--(INT('Data Sheet'!$A$19) &amp; "." &amp; BP431)&lt;=--('Data Sheet'!$B$19))),
            --(INT('Data Sheet'!$A$19) &amp; "." &amp; BP431),
            --(INT('Data Sheet'!$B$19) &amp; "." &amp; BP431)
        )
    ),
    IF(BN431&lt;&gt;"",
        IF(INT('Data Sheet'!$A$19)=INT('Data Sheet'!$B$19),
            --(INT('Data Sheet'!$A$19) &amp; "." &amp; RIGHT(BN431,3)),
            IF(AND((--(INT('Data Sheet'!$A$19) &amp; "." &amp; RIGHT(BN431,3))&gt;=--('Data Sheet'!$A$19)), (--(INT('Data Sheet'!$A$19) &amp; "." &amp; RIGHT(BN431,3))&lt;=--('Data Sheet'!$B$19))),
                --(INT('Data Sheet'!$A$19) &amp; "." &amp; RIGHT(BN431,3)),
                --(INT('Data Sheet'!$B$19) &amp; "." &amp; RIGHT(BN431,3))
            )
        ),
        "OK"
    )
)</f>
        <v>OK</v>
      </c>
      <c r="P431" s="23" t="str">
        <f>IF(BR431&lt;&gt;"",
    IF(INT('Data Sheet'!$A$19)=INT('Data Sheet'!$B$15),
        --(INT('Data Sheet'!$A$15) &amp; "." &amp; BR431),
        IF(AND((--(INT('Data Sheet'!$A$15) &amp; "." &amp; BR431)&gt;=--('Data Sheet'!$A$15)), (--(INT('Data Sheet'!$A$15) &amp; "." &amp; BR431)&lt;=--('Data Sheet'!$B$15))),
            --(INT('Data Sheet'!$A$15) &amp; "." &amp; BR431),
            --(INT('Data Sheet'!$B$15) &amp; "." &amp; BR431)
        )
    ),
    IF(BQ431&lt;&gt;"",
        IF(INT('Data Sheet'!$A$15)=INT('Data Sheet'!$B$15),
            --(INT('Data Sheet'!$A$15) &amp; "." &amp; LEFT(BQ431,3)),
            IF(AND((--(INT('Data Sheet'!$A$15) &amp; "." &amp; LEFT(BQ431,3))&gt;=--('Data Sheet'!$A$15)), (--(INT('Data Sheet'!$A$15) &amp; "." &amp; LEFT(BQ431,3))&lt;=--('Data Sheet'!$B$15))),
                --(INT('Data Sheet'!$A$15) &amp; "." &amp; LEFT(BQ431,3)),
                --(INT('Data Sheet'!$B$15) &amp; "." &amp; LEFT(BQ431,3))
            )
        ),
        "OK"
    )
)</f>
        <v>OK</v>
      </c>
      <c r="Q431" s="23" t="str">
        <f>IF(BS431&lt;&gt;"",
    IF(INT('Data Sheet'!$A$19)=INT('Data Sheet'!$B$15),
        --(INT('Data Sheet'!$A$15) &amp; "." &amp; BS431),
        IF(AND((--(INT('Data Sheet'!$A$15) &amp; "." &amp; BS431)&gt;=--('Data Sheet'!$A$15)), (--(INT('Data Sheet'!$A$15) &amp; "." &amp; BS431)&lt;=--('Data Sheet'!$B$15))),
            --(INT('Data Sheet'!$A$15) &amp; "." &amp; BS431),
            --(INT('Data Sheet'!$B$15) &amp; "." &amp; BS431)
        )
    ),
    IF(BQ431&lt;&gt;"",
        IF(INT('Data Sheet'!$A$15)=INT('Data Sheet'!$B$15),
            --(INT('Data Sheet'!$A$15) &amp; "." &amp; RIGHT(BQ431,3)),
            IF(AND((--(INT('Data Sheet'!$A$15) &amp; "." &amp; RIGHT(BQ431,3))&gt;=--('Data Sheet'!$A$15)), (--(INT('Data Sheet'!$A$15) &amp; "." &amp; RIGHT(BQ431,3))&lt;=--('Data Sheet'!$B$15))),
                --(INT('Data Sheet'!$A$15) &amp; "." &amp; RIGHT(BQ431,3)),
                --(INT('Data Sheet'!$B$15) &amp; "." &amp; RIGHT(BQ431,3))
            )
        ),
        "OK"
    )
)</f>
        <v>OK</v>
      </c>
      <c r="R431" s="19"/>
      <c r="S431" s="19"/>
      <c r="T431" s="19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1"/>
      <c r="AU431" s="21"/>
      <c r="AV431" s="21"/>
      <c r="AW431" s="22"/>
      <c r="AX431" s="99"/>
      <c r="AY431" s="20"/>
      <c r="AZ431" s="20"/>
      <c r="BA431" s="22"/>
      <c r="BB431">
        <v>423</v>
      </c>
      <c r="BC431" s="80"/>
      <c r="BD431" s="80"/>
      <c r="BE431" s="80"/>
      <c r="BF431" s="80"/>
      <c r="BG431" s="32" t="str">
        <f t="shared" si="70"/>
        <v/>
      </c>
      <c r="BH431" s="78">
        <f t="shared" si="68"/>
        <v>0</v>
      </c>
      <c r="BI431" s="2">
        <f t="shared" si="71"/>
        <v>0</v>
      </c>
      <c r="BJ431" s="2">
        <f t="shared" si="72"/>
        <v>0</v>
      </c>
      <c r="BK431" s="2">
        <f t="shared" si="69"/>
        <v>0</v>
      </c>
    </row>
    <row r="432" spans="2:63" ht="15" customHeight="1" x14ac:dyDescent="0.25">
      <c r="B432" s="14">
        <v>424</v>
      </c>
      <c r="C432" s="95" t="str">
        <f t="shared" si="73"/>
        <v/>
      </c>
      <c r="D432" s="15" t="str">
        <f t="shared" si="67"/>
        <v>OK</v>
      </c>
      <c r="E432" s="16" t="e">
        <f>VLOOKUP('Data Sheet'!$B$8,'Data Sheet'!$I$2:$J$9,2,FALSE)</f>
        <v>#N/A</v>
      </c>
      <c r="F432" s="16" t="str">
        <f t="shared" si="74"/>
        <v/>
      </c>
      <c r="G432" s="103">
        <f t="shared" si="75"/>
        <v>0</v>
      </c>
      <c r="H432" s="17" t="s">
        <v>26</v>
      </c>
      <c r="I432" s="17" t="s">
        <v>26</v>
      </c>
      <c r="J432" s="17" t="str">
        <f>IF('Data Sheet'!$B$9="NC-50","N/A","OK")</f>
        <v>OK</v>
      </c>
      <c r="K432" s="17" t="str">
        <f>IF('Data Sheet'!$B$9="NC-50","N/A","OK")</f>
        <v>OK</v>
      </c>
      <c r="L432" s="17" t="str">
        <f t="shared" si="76"/>
        <v>OK</v>
      </c>
      <c r="M432" s="17" t="str">
        <f t="shared" si="77"/>
        <v>OK</v>
      </c>
      <c r="N432" s="18" t="str">
        <f>IF(BO432&lt;&gt;"",
    IF(INT('Data Sheet'!$A$19)=INT('Data Sheet'!$B$19),
        --(INT('Data Sheet'!$A$19) &amp; "." &amp; BO432),
        IF(AND((--(INT('Data Sheet'!$A$19) &amp; "." &amp; BO432)&gt;=--('Data Sheet'!$A$19)), (--(INT('Data Sheet'!$A$19) &amp; "." &amp; BO432)&lt;=--('Data Sheet'!$B$19))),
            --(INT('Data Sheet'!$A$19) &amp; "." &amp; BO432),
            --(INT('Data Sheet'!$B$19) &amp; "." &amp; BO432)
        )
    ),
    IF(BN432&lt;&gt;"",
        IF(INT('Data Sheet'!$A$19)=INT('Data Sheet'!$B$19),
            --(INT('Data Sheet'!$A$19) &amp; "." &amp; LEFT(BN432,3)),
            IF(AND((--(INT('Data Sheet'!$A$19) &amp; "." &amp; LEFT(BN432,3))&gt;=--('Data Sheet'!$A$19)), (--(INT('Data Sheet'!$A$19) &amp; "." &amp; LEFT(BN432,3))&lt;=--('Data Sheet'!$B$19))),
                --(INT('Data Sheet'!$A$19) &amp; "." &amp; LEFT(BN432,3)),
                --(INT('Data Sheet'!$B$19) &amp; "." &amp; LEFT(BN432,3))
            )
        ),
        "OK"
    )
)</f>
        <v>OK</v>
      </c>
      <c r="O432" s="23" t="str">
        <f>IF(BP432&lt;&gt;"",
    IF(INT('Data Sheet'!$A$19)=INT('Data Sheet'!$B$19),
        --(INT('Data Sheet'!$A$19) &amp; "." &amp; BP432),
        IF(AND((--(INT('Data Sheet'!$A$19) &amp; "." &amp; BP432)&gt;=--('Data Sheet'!$A$19)), (--(INT('Data Sheet'!$A$19) &amp; "." &amp; BP432)&lt;=--('Data Sheet'!$B$19))),
            --(INT('Data Sheet'!$A$19) &amp; "." &amp; BP432),
            --(INT('Data Sheet'!$B$19) &amp; "." &amp; BP432)
        )
    ),
    IF(BN432&lt;&gt;"",
        IF(INT('Data Sheet'!$A$19)=INT('Data Sheet'!$B$19),
            --(INT('Data Sheet'!$A$19) &amp; "." &amp; RIGHT(BN432,3)),
            IF(AND((--(INT('Data Sheet'!$A$19) &amp; "." &amp; RIGHT(BN432,3))&gt;=--('Data Sheet'!$A$19)), (--(INT('Data Sheet'!$A$19) &amp; "." &amp; RIGHT(BN432,3))&lt;=--('Data Sheet'!$B$19))),
                --(INT('Data Sheet'!$A$19) &amp; "." &amp; RIGHT(BN432,3)),
                --(INT('Data Sheet'!$B$19) &amp; "." &amp; RIGHT(BN432,3))
            )
        ),
        "OK"
    )
)</f>
        <v>OK</v>
      </c>
      <c r="P432" s="23" t="str">
        <f>IF(BR432&lt;&gt;"",
    IF(INT('Data Sheet'!$A$19)=INT('Data Sheet'!$B$15),
        --(INT('Data Sheet'!$A$15) &amp; "." &amp; BR432),
        IF(AND((--(INT('Data Sheet'!$A$15) &amp; "." &amp; BR432)&gt;=--('Data Sheet'!$A$15)), (--(INT('Data Sheet'!$A$15) &amp; "." &amp; BR432)&lt;=--('Data Sheet'!$B$15))),
            --(INT('Data Sheet'!$A$15) &amp; "." &amp; BR432),
            --(INT('Data Sheet'!$B$15) &amp; "." &amp; BR432)
        )
    ),
    IF(BQ432&lt;&gt;"",
        IF(INT('Data Sheet'!$A$15)=INT('Data Sheet'!$B$15),
            --(INT('Data Sheet'!$A$15) &amp; "." &amp; LEFT(BQ432,3)),
            IF(AND((--(INT('Data Sheet'!$A$15) &amp; "." &amp; LEFT(BQ432,3))&gt;=--('Data Sheet'!$A$15)), (--(INT('Data Sheet'!$A$15) &amp; "." &amp; LEFT(BQ432,3))&lt;=--('Data Sheet'!$B$15))),
                --(INT('Data Sheet'!$A$15) &amp; "." &amp; LEFT(BQ432,3)),
                --(INT('Data Sheet'!$B$15) &amp; "." &amp; LEFT(BQ432,3))
            )
        ),
        "OK"
    )
)</f>
        <v>OK</v>
      </c>
      <c r="Q432" s="23" t="str">
        <f>IF(BS432&lt;&gt;"",
    IF(INT('Data Sheet'!$A$19)=INT('Data Sheet'!$B$15),
        --(INT('Data Sheet'!$A$15) &amp; "." &amp; BS432),
        IF(AND((--(INT('Data Sheet'!$A$15) &amp; "." &amp; BS432)&gt;=--('Data Sheet'!$A$15)), (--(INT('Data Sheet'!$A$15) &amp; "." &amp; BS432)&lt;=--('Data Sheet'!$B$15))),
            --(INT('Data Sheet'!$A$15) &amp; "." &amp; BS432),
            --(INT('Data Sheet'!$B$15) &amp; "." &amp; BS432)
        )
    ),
    IF(BQ432&lt;&gt;"",
        IF(INT('Data Sheet'!$A$15)=INT('Data Sheet'!$B$15),
            --(INT('Data Sheet'!$A$15) &amp; "." &amp; RIGHT(BQ432,3)),
            IF(AND((--(INT('Data Sheet'!$A$15) &amp; "." &amp; RIGHT(BQ432,3))&gt;=--('Data Sheet'!$A$15)), (--(INT('Data Sheet'!$A$15) &amp; "." &amp; RIGHT(BQ432,3))&lt;=--('Data Sheet'!$B$15))),
                --(INT('Data Sheet'!$A$15) &amp; "." &amp; RIGHT(BQ432,3)),
                --(INT('Data Sheet'!$B$15) &amp; "." &amp; RIGHT(BQ432,3))
            )
        ),
        "OK"
    )
)</f>
        <v>OK</v>
      </c>
      <c r="R432" s="19"/>
      <c r="S432" s="19"/>
      <c r="T432" s="19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1"/>
      <c r="AU432" s="21"/>
      <c r="AV432" s="21"/>
      <c r="AW432" s="22"/>
      <c r="AX432" s="99"/>
      <c r="AY432" s="20"/>
      <c r="AZ432" s="20"/>
      <c r="BA432" s="22"/>
      <c r="BB432">
        <v>424</v>
      </c>
      <c r="BC432" s="80"/>
      <c r="BD432" s="80"/>
      <c r="BE432" s="80"/>
      <c r="BF432" s="80"/>
      <c r="BG432" s="32" t="str">
        <f t="shared" si="70"/>
        <v/>
      </c>
      <c r="BH432" s="78">
        <f t="shared" si="68"/>
        <v>0</v>
      </c>
      <c r="BI432" s="2">
        <f t="shared" si="71"/>
        <v>0</v>
      </c>
      <c r="BJ432" s="2">
        <f t="shared" si="72"/>
        <v>0</v>
      </c>
      <c r="BK432" s="2">
        <f t="shared" si="69"/>
        <v>0</v>
      </c>
    </row>
    <row r="433" spans="2:63" ht="15" customHeight="1" x14ac:dyDescent="0.25">
      <c r="B433" s="14">
        <v>425</v>
      </c>
      <c r="C433" s="95" t="str">
        <f t="shared" si="73"/>
        <v/>
      </c>
      <c r="D433" s="15" t="str">
        <f t="shared" si="67"/>
        <v>OK</v>
      </c>
      <c r="E433" s="16" t="e">
        <f>VLOOKUP('Data Sheet'!$B$8,'Data Sheet'!$I$2:$J$9,2,FALSE)</f>
        <v>#N/A</v>
      </c>
      <c r="F433" s="16" t="str">
        <f t="shared" si="74"/>
        <v/>
      </c>
      <c r="G433" s="103">
        <f t="shared" si="75"/>
        <v>0</v>
      </c>
      <c r="H433" s="17" t="s">
        <v>26</v>
      </c>
      <c r="I433" s="17" t="s">
        <v>26</v>
      </c>
      <c r="J433" s="17" t="str">
        <f>IF('Data Sheet'!$B$9="NC-50","N/A","OK")</f>
        <v>OK</v>
      </c>
      <c r="K433" s="17" t="str">
        <f>IF('Data Sheet'!$B$9="NC-50","N/A","OK")</f>
        <v>OK</v>
      </c>
      <c r="L433" s="17" t="str">
        <f t="shared" si="76"/>
        <v>OK</v>
      </c>
      <c r="M433" s="17" t="str">
        <f t="shared" si="77"/>
        <v>OK</v>
      </c>
      <c r="N433" s="18" t="str">
        <f>IF(BO433&lt;&gt;"",
    IF(INT('Data Sheet'!$A$19)=INT('Data Sheet'!$B$19),
        --(INT('Data Sheet'!$A$19) &amp; "." &amp; BO433),
        IF(AND((--(INT('Data Sheet'!$A$19) &amp; "." &amp; BO433)&gt;=--('Data Sheet'!$A$19)), (--(INT('Data Sheet'!$A$19) &amp; "." &amp; BO433)&lt;=--('Data Sheet'!$B$19))),
            --(INT('Data Sheet'!$A$19) &amp; "." &amp; BO433),
            --(INT('Data Sheet'!$B$19) &amp; "." &amp; BO433)
        )
    ),
    IF(BN433&lt;&gt;"",
        IF(INT('Data Sheet'!$A$19)=INT('Data Sheet'!$B$19),
            --(INT('Data Sheet'!$A$19) &amp; "." &amp; LEFT(BN433,3)),
            IF(AND((--(INT('Data Sheet'!$A$19) &amp; "." &amp; LEFT(BN433,3))&gt;=--('Data Sheet'!$A$19)), (--(INT('Data Sheet'!$A$19) &amp; "." &amp; LEFT(BN433,3))&lt;=--('Data Sheet'!$B$19))),
                --(INT('Data Sheet'!$A$19) &amp; "." &amp; LEFT(BN433,3)),
                --(INT('Data Sheet'!$B$19) &amp; "." &amp; LEFT(BN433,3))
            )
        ),
        "OK"
    )
)</f>
        <v>OK</v>
      </c>
      <c r="O433" s="23" t="str">
        <f>IF(BP433&lt;&gt;"",
    IF(INT('Data Sheet'!$A$19)=INT('Data Sheet'!$B$19),
        --(INT('Data Sheet'!$A$19) &amp; "." &amp; BP433),
        IF(AND((--(INT('Data Sheet'!$A$19) &amp; "." &amp; BP433)&gt;=--('Data Sheet'!$A$19)), (--(INT('Data Sheet'!$A$19) &amp; "." &amp; BP433)&lt;=--('Data Sheet'!$B$19))),
            --(INT('Data Sheet'!$A$19) &amp; "." &amp; BP433),
            --(INT('Data Sheet'!$B$19) &amp; "." &amp; BP433)
        )
    ),
    IF(BN433&lt;&gt;"",
        IF(INT('Data Sheet'!$A$19)=INT('Data Sheet'!$B$19),
            --(INT('Data Sheet'!$A$19) &amp; "." &amp; RIGHT(BN433,3)),
            IF(AND((--(INT('Data Sheet'!$A$19) &amp; "." &amp; RIGHT(BN433,3))&gt;=--('Data Sheet'!$A$19)), (--(INT('Data Sheet'!$A$19) &amp; "." &amp; RIGHT(BN433,3))&lt;=--('Data Sheet'!$B$19))),
                --(INT('Data Sheet'!$A$19) &amp; "." &amp; RIGHT(BN433,3)),
                --(INT('Data Sheet'!$B$19) &amp; "." &amp; RIGHT(BN433,3))
            )
        ),
        "OK"
    )
)</f>
        <v>OK</v>
      </c>
      <c r="P433" s="23" t="str">
        <f>IF(BR433&lt;&gt;"",
    IF(INT('Data Sheet'!$A$19)=INT('Data Sheet'!$B$15),
        --(INT('Data Sheet'!$A$15) &amp; "." &amp; BR433),
        IF(AND((--(INT('Data Sheet'!$A$15) &amp; "." &amp; BR433)&gt;=--('Data Sheet'!$A$15)), (--(INT('Data Sheet'!$A$15) &amp; "." &amp; BR433)&lt;=--('Data Sheet'!$B$15))),
            --(INT('Data Sheet'!$A$15) &amp; "." &amp; BR433),
            --(INT('Data Sheet'!$B$15) &amp; "." &amp; BR433)
        )
    ),
    IF(BQ433&lt;&gt;"",
        IF(INT('Data Sheet'!$A$15)=INT('Data Sheet'!$B$15),
            --(INT('Data Sheet'!$A$15) &amp; "." &amp; LEFT(BQ433,3)),
            IF(AND((--(INT('Data Sheet'!$A$15) &amp; "." &amp; LEFT(BQ433,3))&gt;=--('Data Sheet'!$A$15)), (--(INT('Data Sheet'!$A$15) &amp; "." &amp; LEFT(BQ433,3))&lt;=--('Data Sheet'!$B$15))),
                --(INT('Data Sheet'!$A$15) &amp; "." &amp; LEFT(BQ433,3)),
                --(INT('Data Sheet'!$B$15) &amp; "." &amp; LEFT(BQ433,3))
            )
        ),
        "OK"
    )
)</f>
        <v>OK</v>
      </c>
      <c r="Q433" s="23" t="str">
        <f>IF(BS433&lt;&gt;"",
    IF(INT('Data Sheet'!$A$19)=INT('Data Sheet'!$B$15),
        --(INT('Data Sheet'!$A$15) &amp; "." &amp; BS433),
        IF(AND((--(INT('Data Sheet'!$A$15) &amp; "." &amp; BS433)&gt;=--('Data Sheet'!$A$15)), (--(INT('Data Sheet'!$A$15) &amp; "." &amp; BS433)&lt;=--('Data Sheet'!$B$15))),
            --(INT('Data Sheet'!$A$15) &amp; "." &amp; BS433),
            --(INT('Data Sheet'!$B$15) &amp; "." &amp; BS433)
        )
    ),
    IF(BQ433&lt;&gt;"",
        IF(INT('Data Sheet'!$A$15)=INT('Data Sheet'!$B$15),
            --(INT('Data Sheet'!$A$15) &amp; "." &amp; RIGHT(BQ433,3)),
            IF(AND((--(INT('Data Sheet'!$A$15) &amp; "." &amp; RIGHT(BQ433,3))&gt;=--('Data Sheet'!$A$15)), (--(INT('Data Sheet'!$A$15) &amp; "." &amp; RIGHT(BQ433,3))&lt;=--('Data Sheet'!$B$15))),
                --(INT('Data Sheet'!$A$15) &amp; "." &amp; RIGHT(BQ433,3)),
                --(INT('Data Sheet'!$B$15) &amp; "." &amp; RIGHT(BQ433,3))
            )
        ),
        "OK"
    )
)</f>
        <v>OK</v>
      </c>
      <c r="R433" s="19"/>
      <c r="S433" s="19"/>
      <c r="T433" s="19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1"/>
      <c r="AU433" s="21"/>
      <c r="AV433" s="21"/>
      <c r="AW433" s="22"/>
      <c r="AX433" s="99"/>
      <c r="AY433" s="20"/>
      <c r="AZ433" s="20"/>
      <c r="BA433" s="22"/>
      <c r="BB433">
        <v>425</v>
      </c>
      <c r="BC433" s="80"/>
      <c r="BD433" s="80"/>
      <c r="BE433" s="80"/>
      <c r="BF433" s="80"/>
      <c r="BG433" s="32" t="str">
        <f t="shared" si="70"/>
        <v/>
      </c>
      <c r="BH433" s="78">
        <f t="shared" si="68"/>
        <v>0</v>
      </c>
      <c r="BI433" s="2">
        <f t="shared" si="71"/>
        <v>0</v>
      </c>
      <c r="BJ433" s="2">
        <f t="shared" si="72"/>
        <v>0</v>
      </c>
      <c r="BK433" s="2">
        <f t="shared" si="69"/>
        <v>0</v>
      </c>
    </row>
    <row r="434" spans="2:63" ht="15" customHeight="1" x14ac:dyDescent="0.25">
      <c r="B434" s="14">
        <v>426</v>
      </c>
      <c r="C434" s="95" t="str">
        <f t="shared" si="73"/>
        <v/>
      </c>
      <c r="D434" s="15" t="str">
        <f t="shared" si="67"/>
        <v>OK</v>
      </c>
      <c r="E434" s="16" t="e">
        <f>VLOOKUP('Data Sheet'!$B$8,'Data Sheet'!$I$2:$J$9,2,FALSE)</f>
        <v>#N/A</v>
      </c>
      <c r="F434" s="16" t="str">
        <f t="shared" si="74"/>
        <v/>
      </c>
      <c r="G434" s="103">
        <f t="shared" si="75"/>
        <v>0</v>
      </c>
      <c r="H434" s="17" t="s">
        <v>26</v>
      </c>
      <c r="I434" s="17" t="s">
        <v>26</v>
      </c>
      <c r="J434" s="17" t="str">
        <f>IF('Data Sheet'!$B$9="NC-50","N/A","OK")</f>
        <v>OK</v>
      </c>
      <c r="K434" s="17" t="str">
        <f>IF('Data Sheet'!$B$9="NC-50","N/A","OK")</f>
        <v>OK</v>
      </c>
      <c r="L434" s="17" t="str">
        <f t="shared" si="76"/>
        <v>OK</v>
      </c>
      <c r="M434" s="17" t="str">
        <f t="shared" si="77"/>
        <v>OK</v>
      </c>
      <c r="N434" s="18" t="str">
        <f>IF(BO434&lt;&gt;"",
    IF(INT('Data Sheet'!$A$19)=INT('Data Sheet'!$B$19),
        --(INT('Data Sheet'!$A$19) &amp; "." &amp; BO434),
        IF(AND((--(INT('Data Sheet'!$A$19) &amp; "." &amp; BO434)&gt;=--('Data Sheet'!$A$19)), (--(INT('Data Sheet'!$A$19) &amp; "." &amp; BO434)&lt;=--('Data Sheet'!$B$19))),
            --(INT('Data Sheet'!$A$19) &amp; "." &amp; BO434),
            --(INT('Data Sheet'!$B$19) &amp; "." &amp; BO434)
        )
    ),
    IF(BN434&lt;&gt;"",
        IF(INT('Data Sheet'!$A$19)=INT('Data Sheet'!$B$19),
            --(INT('Data Sheet'!$A$19) &amp; "." &amp; LEFT(BN434,3)),
            IF(AND((--(INT('Data Sheet'!$A$19) &amp; "." &amp; LEFT(BN434,3))&gt;=--('Data Sheet'!$A$19)), (--(INT('Data Sheet'!$A$19) &amp; "." &amp; LEFT(BN434,3))&lt;=--('Data Sheet'!$B$19))),
                --(INT('Data Sheet'!$A$19) &amp; "." &amp; LEFT(BN434,3)),
                --(INT('Data Sheet'!$B$19) &amp; "." &amp; LEFT(BN434,3))
            )
        ),
        "OK"
    )
)</f>
        <v>OK</v>
      </c>
      <c r="O434" s="23" t="str">
        <f>IF(BP434&lt;&gt;"",
    IF(INT('Data Sheet'!$A$19)=INT('Data Sheet'!$B$19),
        --(INT('Data Sheet'!$A$19) &amp; "." &amp; BP434),
        IF(AND((--(INT('Data Sheet'!$A$19) &amp; "." &amp; BP434)&gt;=--('Data Sheet'!$A$19)), (--(INT('Data Sheet'!$A$19) &amp; "." &amp; BP434)&lt;=--('Data Sheet'!$B$19))),
            --(INT('Data Sheet'!$A$19) &amp; "." &amp; BP434),
            --(INT('Data Sheet'!$B$19) &amp; "." &amp; BP434)
        )
    ),
    IF(BN434&lt;&gt;"",
        IF(INT('Data Sheet'!$A$19)=INT('Data Sheet'!$B$19),
            --(INT('Data Sheet'!$A$19) &amp; "." &amp; RIGHT(BN434,3)),
            IF(AND((--(INT('Data Sheet'!$A$19) &amp; "." &amp; RIGHT(BN434,3))&gt;=--('Data Sheet'!$A$19)), (--(INT('Data Sheet'!$A$19) &amp; "." &amp; RIGHT(BN434,3))&lt;=--('Data Sheet'!$B$19))),
                --(INT('Data Sheet'!$A$19) &amp; "." &amp; RIGHT(BN434,3)),
                --(INT('Data Sheet'!$B$19) &amp; "." &amp; RIGHT(BN434,3))
            )
        ),
        "OK"
    )
)</f>
        <v>OK</v>
      </c>
      <c r="P434" s="23" t="str">
        <f>IF(BR434&lt;&gt;"",
    IF(INT('Data Sheet'!$A$19)=INT('Data Sheet'!$B$15),
        --(INT('Data Sheet'!$A$15) &amp; "." &amp; BR434),
        IF(AND((--(INT('Data Sheet'!$A$15) &amp; "." &amp; BR434)&gt;=--('Data Sheet'!$A$15)), (--(INT('Data Sheet'!$A$15) &amp; "." &amp; BR434)&lt;=--('Data Sheet'!$B$15))),
            --(INT('Data Sheet'!$A$15) &amp; "." &amp; BR434),
            --(INT('Data Sheet'!$B$15) &amp; "." &amp; BR434)
        )
    ),
    IF(BQ434&lt;&gt;"",
        IF(INT('Data Sheet'!$A$15)=INT('Data Sheet'!$B$15),
            --(INT('Data Sheet'!$A$15) &amp; "." &amp; LEFT(BQ434,3)),
            IF(AND((--(INT('Data Sheet'!$A$15) &amp; "." &amp; LEFT(BQ434,3))&gt;=--('Data Sheet'!$A$15)), (--(INT('Data Sheet'!$A$15) &amp; "." &amp; LEFT(BQ434,3))&lt;=--('Data Sheet'!$B$15))),
                --(INT('Data Sheet'!$A$15) &amp; "." &amp; LEFT(BQ434,3)),
                --(INT('Data Sheet'!$B$15) &amp; "." &amp; LEFT(BQ434,3))
            )
        ),
        "OK"
    )
)</f>
        <v>OK</v>
      </c>
      <c r="Q434" s="23" t="str">
        <f>IF(BS434&lt;&gt;"",
    IF(INT('Data Sheet'!$A$19)=INT('Data Sheet'!$B$15),
        --(INT('Data Sheet'!$A$15) &amp; "." &amp; BS434),
        IF(AND((--(INT('Data Sheet'!$A$15) &amp; "." &amp; BS434)&gt;=--('Data Sheet'!$A$15)), (--(INT('Data Sheet'!$A$15) &amp; "." &amp; BS434)&lt;=--('Data Sheet'!$B$15))),
            --(INT('Data Sheet'!$A$15) &amp; "." &amp; BS434),
            --(INT('Data Sheet'!$B$15) &amp; "." &amp; BS434)
        )
    ),
    IF(BQ434&lt;&gt;"",
        IF(INT('Data Sheet'!$A$15)=INT('Data Sheet'!$B$15),
            --(INT('Data Sheet'!$A$15) &amp; "." &amp; RIGHT(BQ434,3)),
            IF(AND((--(INT('Data Sheet'!$A$15) &amp; "." &amp; RIGHT(BQ434,3))&gt;=--('Data Sheet'!$A$15)), (--(INT('Data Sheet'!$A$15) &amp; "." &amp; RIGHT(BQ434,3))&lt;=--('Data Sheet'!$B$15))),
                --(INT('Data Sheet'!$A$15) &amp; "." &amp; RIGHT(BQ434,3)),
                --(INT('Data Sheet'!$B$15) &amp; "." &amp; RIGHT(BQ434,3))
            )
        ),
        "OK"
    )
)</f>
        <v>OK</v>
      </c>
      <c r="R434" s="19"/>
      <c r="S434" s="19"/>
      <c r="T434" s="19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1"/>
      <c r="AU434" s="21"/>
      <c r="AV434" s="21"/>
      <c r="AW434" s="22"/>
      <c r="AX434" s="99"/>
      <c r="AY434" s="20"/>
      <c r="AZ434" s="20"/>
      <c r="BA434" s="22"/>
      <c r="BB434">
        <v>426</v>
      </c>
      <c r="BC434" s="80"/>
      <c r="BD434" s="80"/>
      <c r="BE434" s="80"/>
      <c r="BF434" s="80"/>
      <c r="BG434" s="32" t="str">
        <f t="shared" si="70"/>
        <v/>
      </c>
      <c r="BH434" s="78">
        <f t="shared" si="68"/>
        <v>0</v>
      </c>
      <c r="BI434" s="2">
        <f t="shared" si="71"/>
        <v>0</v>
      </c>
      <c r="BJ434" s="2">
        <f t="shared" si="72"/>
        <v>0</v>
      </c>
      <c r="BK434" s="2">
        <f t="shared" si="69"/>
        <v>0</v>
      </c>
    </row>
    <row r="435" spans="2:63" ht="15" customHeight="1" x14ac:dyDescent="0.25">
      <c r="B435" s="14">
        <v>427</v>
      </c>
      <c r="C435" s="95" t="str">
        <f t="shared" si="73"/>
        <v/>
      </c>
      <c r="D435" s="15" t="str">
        <f t="shared" si="67"/>
        <v>OK</v>
      </c>
      <c r="E435" s="16" t="e">
        <f>VLOOKUP('Data Sheet'!$B$8,'Data Sheet'!$I$2:$J$9,2,FALSE)</f>
        <v>#N/A</v>
      </c>
      <c r="F435" s="16" t="str">
        <f t="shared" si="74"/>
        <v/>
      </c>
      <c r="G435" s="103">
        <f t="shared" si="75"/>
        <v>0</v>
      </c>
      <c r="H435" s="17" t="s">
        <v>26</v>
      </c>
      <c r="I435" s="17" t="s">
        <v>26</v>
      </c>
      <c r="J435" s="17" t="str">
        <f>IF('Data Sheet'!$B$9="NC-50","N/A","OK")</f>
        <v>OK</v>
      </c>
      <c r="K435" s="17" t="str">
        <f>IF('Data Sheet'!$B$9="NC-50","N/A","OK")</f>
        <v>OK</v>
      </c>
      <c r="L435" s="17" t="str">
        <f t="shared" si="76"/>
        <v>OK</v>
      </c>
      <c r="M435" s="17" t="str">
        <f t="shared" si="77"/>
        <v>OK</v>
      </c>
      <c r="N435" s="18" t="str">
        <f>IF(BO435&lt;&gt;"",
    IF(INT('Data Sheet'!$A$19)=INT('Data Sheet'!$B$19),
        --(INT('Data Sheet'!$A$19) &amp; "." &amp; BO435),
        IF(AND((--(INT('Data Sheet'!$A$19) &amp; "." &amp; BO435)&gt;=--('Data Sheet'!$A$19)), (--(INT('Data Sheet'!$A$19) &amp; "." &amp; BO435)&lt;=--('Data Sheet'!$B$19))),
            --(INT('Data Sheet'!$A$19) &amp; "." &amp; BO435),
            --(INT('Data Sheet'!$B$19) &amp; "." &amp; BO435)
        )
    ),
    IF(BN435&lt;&gt;"",
        IF(INT('Data Sheet'!$A$19)=INT('Data Sheet'!$B$19),
            --(INT('Data Sheet'!$A$19) &amp; "." &amp; LEFT(BN435,3)),
            IF(AND((--(INT('Data Sheet'!$A$19) &amp; "." &amp; LEFT(BN435,3))&gt;=--('Data Sheet'!$A$19)), (--(INT('Data Sheet'!$A$19) &amp; "." &amp; LEFT(BN435,3))&lt;=--('Data Sheet'!$B$19))),
                --(INT('Data Sheet'!$A$19) &amp; "." &amp; LEFT(BN435,3)),
                --(INT('Data Sheet'!$B$19) &amp; "." &amp; LEFT(BN435,3))
            )
        ),
        "OK"
    )
)</f>
        <v>OK</v>
      </c>
      <c r="O435" s="23" t="str">
        <f>IF(BP435&lt;&gt;"",
    IF(INT('Data Sheet'!$A$19)=INT('Data Sheet'!$B$19),
        --(INT('Data Sheet'!$A$19) &amp; "." &amp; BP435),
        IF(AND((--(INT('Data Sheet'!$A$19) &amp; "." &amp; BP435)&gt;=--('Data Sheet'!$A$19)), (--(INT('Data Sheet'!$A$19) &amp; "." &amp; BP435)&lt;=--('Data Sheet'!$B$19))),
            --(INT('Data Sheet'!$A$19) &amp; "." &amp; BP435),
            --(INT('Data Sheet'!$B$19) &amp; "." &amp; BP435)
        )
    ),
    IF(BN435&lt;&gt;"",
        IF(INT('Data Sheet'!$A$19)=INT('Data Sheet'!$B$19),
            --(INT('Data Sheet'!$A$19) &amp; "." &amp; RIGHT(BN435,3)),
            IF(AND((--(INT('Data Sheet'!$A$19) &amp; "." &amp; RIGHT(BN435,3))&gt;=--('Data Sheet'!$A$19)), (--(INT('Data Sheet'!$A$19) &amp; "." &amp; RIGHT(BN435,3))&lt;=--('Data Sheet'!$B$19))),
                --(INT('Data Sheet'!$A$19) &amp; "." &amp; RIGHT(BN435,3)),
                --(INT('Data Sheet'!$B$19) &amp; "." &amp; RIGHT(BN435,3))
            )
        ),
        "OK"
    )
)</f>
        <v>OK</v>
      </c>
      <c r="P435" s="23" t="str">
        <f>IF(BR435&lt;&gt;"",
    IF(INT('Data Sheet'!$A$19)=INT('Data Sheet'!$B$15),
        --(INT('Data Sheet'!$A$15) &amp; "." &amp; BR435),
        IF(AND((--(INT('Data Sheet'!$A$15) &amp; "." &amp; BR435)&gt;=--('Data Sheet'!$A$15)), (--(INT('Data Sheet'!$A$15) &amp; "." &amp; BR435)&lt;=--('Data Sheet'!$B$15))),
            --(INT('Data Sheet'!$A$15) &amp; "." &amp; BR435),
            --(INT('Data Sheet'!$B$15) &amp; "." &amp; BR435)
        )
    ),
    IF(BQ435&lt;&gt;"",
        IF(INT('Data Sheet'!$A$15)=INT('Data Sheet'!$B$15),
            --(INT('Data Sheet'!$A$15) &amp; "." &amp; LEFT(BQ435,3)),
            IF(AND((--(INT('Data Sheet'!$A$15) &amp; "." &amp; LEFT(BQ435,3))&gt;=--('Data Sheet'!$A$15)), (--(INT('Data Sheet'!$A$15) &amp; "." &amp; LEFT(BQ435,3))&lt;=--('Data Sheet'!$B$15))),
                --(INT('Data Sheet'!$A$15) &amp; "." &amp; LEFT(BQ435,3)),
                --(INT('Data Sheet'!$B$15) &amp; "." &amp; LEFT(BQ435,3))
            )
        ),
        "OK"
    )
)</f>
        <v>OK</v>
      </c>
      <c r="Q435" s="23" t="str">
        <f>IF(BS435&lt;&gt;"",
    IF(INT('Data Sheet'!$A$19)=INT('Data Sheet'!$B$15),
        --(INT('Data Sheet'!$A$15) &amp; "." &amp; BS435),
        IF(AND((--(INT('Data Sheet'!$A$15) &amp; "." &amp; BS435)&gt;=--('Data Sheet'!$A$15)), (--(INT('Data Sheet'!$A$15) &amp; "." &amp; BS435)&lt;=--('Data Sheet'!$B$15))),
            --(INT('Data Sheet'!$A$15) &amp; "." &amp; BS435),
            --(INT('Data Sheet'!$B$15) &amp; "." &amp; BS435)
        )
    ),
    IF(BQ435&lt;&gt;"",
        IF(INT('Data Sheet'!$A$15)=INT('Data Sheet'!$B$15),
            --(INT('Data Sheet'!$A$15) &amp; "." &amp; RIGHT(BQ435,3)),
            IF(AND((--(INT('Data Sheet'!$A$15) &amp; "." &amp; RIGHT(BQ435,3))&gt;=--('Data Sheet'!$A$15)), (--(INT('Data Sheet'!$A$15) &amp; "." &amp; RIGHT(BQ435,3))&lt;=--('Data Sheet'!$B$15))),
                --(INT('Data Sheet'!$A$15) &amp; "." &amp; RIGHT(BQ435,3)),
                --(INT('Data Sheet'!$B$15) &amp; "." &amp; RIGHT(BQ435,3))
            )
        ),
        "OK"
    )
)</f>
        <v>OK</v>
      </c>
      <c r="R435" s="19"/>
      <c r="S435" s="19"/>
      <c r="T435" s="19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1"/>
      <c r="AU435" s="21"/>
      <c r="AV435" s="21"/>
      <c r="AW435" s="22"/>
      <c r="AX435" s="99"/>
      <c r="AY435" s="20"/>
      <c r="AZ435" s="20"/>
      <c r="BA435" s="22"/>
      <c r="BB435">
        <v>427</v>
      </c>
      <c r="BC435" s="80"/>
      <c r="BD435" s="80"/>
      <c r="BE435" s="80"/>
      <c r="BF435" s="80"/>
      <c r="BG435" s="32" t="str">
        <f t="shared" si="70"/>
        <v/>
      </c>
      <c r="BH435" s="78">
        <f t="shared" si="68"/>
        <v>0</v>
      </c>
      <c r="BI435" s="2">
        <f t="shared" si="71"/>
        <v>0</v>
      </c>
      <c r="BJ435" s="2">
        <f t="shared" si="72"/>
        <v>0</v>
      </c>
      <c r="BK435" s="2">
        <f t="shared" si="69"/>
        <v>0</v>
      </c>
    </row>
    <row r="436" spans="2:63" ht="15" customHeight="1" x14ac:dyDescent="0.25">
      <c r="B436" s="14">
        <v>428</v>
      </c>
      <c r="C436" s="95" t="str">
        <f t="shared" si="73"/>
        <v/>
      </c>
      <c r="D436" s="15" t="str">
        <f t="shared" si="67"/>
        <v>OK</v>
      </c>
      <c r="E436" s="16" t="e">
        <f>VLOOKUP('Data Sheet'!$B$8,'Data Sheet'!$I$2:$J$9,2,FALSE)</f>
        <v>#N/A</v>
      </c>
      <c r="F436" s="16" t="str">
        <f t="shared" si="74"/>
        <v/>
      </c>
      <c r="G436" s="103">
        <f t="shared" si="75"/>
        <v>0</v>
      </c>
      <c r="H436" s="17" t="s">
        <v>26</v>
      </c>
      <c r="I436" s="17" t="s">
        <v>26</v>
      </c>
      <c r="J436" s="17" t="str">
        <f>IF('Data Sheet'!$B$9="NC-50","N/A","OK")</f>
        <v>OK</v>
      </c>
      <c r="K436" s="17" t="str">
        <f>IF('Data Sheet'!$B$9="NC-50","N/A","OK")</f>
        <v>OK</v>
      </c>
      <c r="L436" s="17" t="str">
        <f t="shared" si="76"/>
        <v>OK</v>
      </c>
      <c r="M436" s="17" t="str">
        <f t="shared" si="77"/>
        <v>OK</v>
      </c>
      <c r="N436" s="18" t="str">
        <f>IF(BO436&lt;&gt;"",
    IF(INT('Data Sheet'!$A$19)=INT('Data Sheet'!$B$19),
        --(INT('Data Sheet'!$A$19) &amp; "." &amp; BO436),
        IF(AND((--(INT('Data Sheet'!$A$19) &amp; "." &amp; BO436)&gt;=--('Data Sheet'!$A$19)), (--(INT('Data Sheet'!$A$19) &amp; "." &amp; BO436)&lt;=--('Data Sheet'!$B$19))),
            --(INT('Data Sheet'!$A$19) &amp; "." &amp; BO436),
            --(INT('Data Sheet'!$B$19) &amp; "." &amp; BO436)
        )
    ),
    IF(BN436&lt;&gt;"",
        IF(INT('Data Sheet'!$A$19)=INT('Data Sheet'!$B$19),
            --(INT('Data Sheet'!$A$19) &amp; "." &amp; LEFT(BN436,3)),
            IF(AND((--(INT('Data Sheet'!$A$19) &amp; "." &amp; LEFT(BN436,3))&gt;=--('Data Sheet'!$A$19)), (--(INT('Data Sheet'!$A$19) &amp; "." &amp; LEFT(BN436,3))&lt;=--('Data Sheet'!$B$19))),
                --(INT('Data Sheet'!$A$19) &amp; "." &amp; LEFT(BN436,3)),
                --(INT('Data Sheet'!$B$19) &amp; "." &amp; LEFT(BN436,3))
            )
        ),
        "OK"
    )
)</f>
        <v>OK</v>
      </c>
      <c r="O436" s="23" t="str">
        <f>IF(BP436&lt;&gt;"",
    IF(INT('Data Sheet'!$A$19)=INT('Data Sheet'!$B$19),
        --(INT('Data Sheet'!$A$19) &amp; "." &amp; BP436),
        IF(AND((--(INT('Data Sheet'!$A$19) &amp; "." &amp; BP436)&gt;=--('Data Sheet'!$A$19)), (--(INT('Data Sheet'!$A$19) &amp; "." &amp; BP436)&lt;=--('Data Sheet'!$B$19))),
            --(INT('Data Sheet'!$A$19) &amp; "." &amp; BP436),
            --(INT('Data Sheet'!$B$19) &amp; "." &amp; BP436)
        )
    ),
    IF(BN436&lt;&gt;"",
        IF(INT('Data Sheet'!$A$19)=INT('Data Sheet'!$B$19),
            --(INT('Data Sheet'!$A$19) &amp; "." &amp; RIGHT(BN436,3)),
            IF(AND((--(INT('Data Sheet'!$A$19) &amp; "." &amp; RIGHT(BN436,3))&gt;=--('Data Sheet'!$A$19)), (--(INT('Data Sheet'!$A$19) &amp; "." &amp; RIGHT(BN436,3))&lt;=--('Data Sheet'!$B$19))),
                --(INT('Data Sheet'!$A$19) &amp; "." &amp; RIGHT(BN436,3)),
                --(INT('Data Sheet'!$B$19) &amp; "." &amp; RIGHT(BN436,3))
            )
        ),
        "OK"
    )
)</f>
        <v>OK</v>
      </c>
      <c r="P436" s="23" t="str">
        <f>IF(BR436&lt;&gt;"",
    IF(INT('Data Sheet'!$A$19)=INT('Data Sheet'!$B$15),
        --(INT('Data Sheet'!$A$15) &amp; "." &amp; BR436),
        IF(AND((--(INT('Data Sheet'!$A$15) &amp; "." &amp; BR436)&gt;=--('Data Sheet'!$A$15)), (--(INT('Data Sheet'!$A$15) &amp; "." &amp; BR436)&lt;=--('Data Sheet'!$B$15))),
            --(INT('Data Sheet'!$A$15) &amp; "." &amp; BR436),
            --(INT('Data Sheet'!$B$15) &amp; "." &amp; BR436)
        )
    ),
    IF(BQ436&lt;&gt;"",
        IF(INT('Data Sheet'!$A$15)=INT('Data Sheet'!$B$15),
            --(INT('Data Sheet'!$A$15) &amp; "." &amp; LEFT(BQ436,3)),
            IF(AND((--(INT('Data Sheet'!$A$15) &amp; "." &amp; LEFT(BQ436,3))&gt;=--('Data Sheet'!$A$15)), (--(INT('Data Sheet'!$A$15) &amp; "." &amp; LEFT(BQ436,3))&lt;=--('Data Sheet'!$B$15))),
                --(INT('Data Sheet'!$A$15) &amp; "." &amp; LEFT(BQ436,3)),
                --(INT('Data Sheet'!$B$15) &amp; "." &amp; LEFT(BQ436,3))
            )
        ),
        "OK"
    )
)</f>
        <v>OK</v>
      </c>
      <c r="Q436" s="23" t="str">
        <f>IF(BS436&lt;&gt;"",
    IF(INT('Data Sheet'!$A$19)=INT('Data Sheet'!$B$15),
        --(INT('Data Sheet'!$A$15) &amp; "." &amp; BS436),
        IF(AND((--(INT('Data Sheet'!$A$15) &amp; "." &amp; BS436)&gt;=--('Data Sheet'!$A$15)), (--(INT('Data Sheet'!$A$15) &amp; "." &amp; BS436)&lt;=--('Data Sheet'!$B$15))),
            --(INT('Data Sheet'!$A$15) &amp; "." &amp; BS436),
            --(INT('Data Sheet'!$B$15) &amp; "." &amp; BS436)
        )
    ),
    IF(BQ436&lt;&gt;"",
        IF(INT('Data Sheet'!$A$15)=INT('Data Sheet'!$B$15),
            --(INT('Data Sheet'!$A$15) &amp; "." &amp; RIGHT(BQ436,3)),
            IF(AND((--(INT('Data Sheet'!$A$15) &amp; "." &amp; RIGHT(BQ436,3))&gt;=--('Data Sheet'!$A$15)), (--(INT('Data Sheet'!$A$15) &amp; "." &amp; RIGHT(BQ436,3))&lt;=--('Data Sheet'!$B$15))),
                --(INT('Data Sheet'!$A$15) &amp; "." &amp; RIGHT(BQ436,3)),
                --(INT('Data Sheet'!$B$15) &amp; "." &amp; RIGHT(BQ436,3))
            )
        ),
        "OK"
    )
)</f>
        <v>OK</v>
      </c>
      <c r="R436" s="19"/>
      <c r="S436" s="19"/>
      <c r="T436" s="19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1"/>
      <c r="AU436" s="21"/>
      <c r="AV436" s="21"/>
      <c r="AW436" s="22"/>
      <c r="AX436" s="99"/>
      <c r="AY436" s="20"/>
      <c r="AZ436" s="20"/>
      <c r="BA436" s="22"/>
      <c r="BB436">
        <v>428</v>
      </c>
      <c r="BC436" s="80"/>
      <c r="BD436" s="80"/>
      <c r="BE436" s="80"/>
      <c r="BF436" s="80"/>
      <c r="BG436" s="32" t="str">
        <f t="shared" si="70"/>
        <v/>
      </c>
      <c r="BH436" s="78">
        <f t="shared" si="68"/>
        <v>0</v>
      </c>
      <c r="BI436" s="2">
        <f t="shared" si="71"/>
        <v>0</v>
      </c>
      <c r="BJ436" s="2">
        <f t="shared" si="72"/>
        <v>0</v>
      </c>
      <c r="BK436" s="2">
        <f t="shared" si="69"/>
        <v>0</v>
      </c>
    </row>
    <row r="437" spans="2:63" ht="15" customHeight="1" x14ac:dyDescent="0.25">
      <c r="B437" s="14">
        <v>429</v>
      </c>
      <c r="C437" s="95" t="str">
        <f t="shared" si="73"/>
        <v/>
      </c>
      <c r="D437" s="15" t="str">
        <f t="shared" si="67"/>
        <v>OK</v>
      </c>
      <c r="E437" s="16" t="e">
        <f>VLOOKUP('Data Sheet'!$B$8,'Data Sheet'!$I$2:$J$9,2,FALSE)</f>
        <v>#N/A</v>
      </c>
      <c r="F437" s="16" t="str">
        <f t="shared" si="74"/>
        <v/>
      </c>
      <c r="G437" s="103">
        <f t="shared" si="75"/>
        <v>0</v>
      </c>
      <c r="H437" s="17" t="s">
        <v>26</v>
      </c>
      <c r="I437" s="17" t="s">
        <v>26</v>
      </c>
      <c r="J437" s="17" t="str">
        <f>IF('Data Sheet'!$B$9="NC-50","N/A","OK")</f>
        <v>OK</v>
      </c>
      <c r="K437" s="17" t="str">
        <f>IF('Data Sheet'!$B$9="NC-50","N/A","OK")</f>
        <v>OK</v>
      </c>
      <c r="L437" s="17" t="str">
        <f t="shared" si="76"/>
        <v>OK</v>
      </c>
      <c r="M437" s="17" t="str">
        <f t="shared" si="77"/>
        <v>OK</v>
      </c>
      <c r="N437" s="18" t="str">
        <f>IF(BO437&lt;&gt;"",
    IF(INT('Data Sheet'!$A$19)=INT('Data Sheet'!$B$19),
        --(INT('Data Sheet'!$A$19) &amp; "." &amp; BO437),
        IF(AND((--(INT('Data Sheet'!$A$19) &amp; "." &amp; BO437)&gt;=--('Data Sheet'!$A$19)), (--(INT('Data Sheet'!$A$19) &amp; "." &amp; BO437)&lt;=--('Data Sheet'!$B$19))),
            --(INT('Data Sheet'!$A$19) &amp; "." &amp; BO437),
            --(INT('Data Sheet'!$B$19) &amp; "." &amp; BO437)
        )
    ),
    IF(BN437&lt;&gt;"",
        IF(INT('Data Sheet'!$A$19)=INT('Data Sheet'!$B$19),
            --(INT('Data Sheet'!$A$19) &amp; "." &amp; LEFT(BN437,3)),
            IF(AND((--(INT('Data Sheet'!$A$19) &amp; "." &amp; LEFT(BN437,3))&gt;=--('Data Sheet'!$A$19)), (--(INT('Data Sheet'!$A$19) &amp; "." &amp; LEFT(BN437,3))&lt;=--('Data Sheet'!$B$19))),
                --(INT('Data Sheet'!$A$19) &amp; "." &amp; LEFT(BN437,3)),
                --(INT('Data Sheet'!$B$19) &amp; "." &amp; LEFT(BN437,3))
            )
        ),
        "OK"
    )
)</f>
        <v>OK</v>
      </c>
      <c r="O437" s="23" t="str">
        <f>IF(BP437&lt;&gt;"",
    IF(INT('Data Sheet'!$A$19)=INT('Data Sheet'!$B$19),
        --(INT('Data Sheet'!$A$19) &amp; "." &amp; BP437),
        IF(AND((--(INT('Data Sheet'!$A$19) &amp; "." &amp; BP437)&gt;=--('Data Sheet'!$A$19)), (--(INT('Data Sheet'!$A$19) &amp; "." &amp; BP437)&lt;=--('Data Sheet'!$B$19))),
            --(INT('Data Sheet'!$A$19) &amp; "." &amp; BP437),
            --(INT('Data Sheet'!$B$19) &amp; "." &amp; BP437)
        )
    ),
    IF(BN437&lt;&gt;"",
        IF(INT('Data Sheet'!$A$19)=INT('Data Sheet'!$B$19),
            --(INT('Data Sheet'!$A$19) &amp; "." &amp; RIGHT(BN437,3)),
            IF(AND((--(INT('Data Sheet'!$A$19) &amp; "." &amp; RIGHT(BN437,3))&gt;=--('Data Sheet'!$A$19)), (--(INT('Data Sheet'!$A$19) &amp; "." &amp; RIGHT(BN437,3))&lt;=--('Data Sheet'!$B$19))),
                --(INT('Data Sheet'!$A$19) &amp; "." &amp; RIGHT(BN437,3)),
                --(INT('Data Sheet'!$B$19) &amp; "." &amp; RIGHT(BN437,3))
            )
        ),
        "OK"
    )
)</f>
        <v>OK</v>
      </c>
      <c r="P437" s="23" t="str">
        <f>IF(BR437&lt;&gt;"",
    IF(INT('Data Sheet'!$A$19)=INT('Data Sheet'!$B$15),
        --(INT('Data Sheet'!$A$15) &amp; "." &amp; BR437),
        IF(AND((--(INT('Data Sheet'!$A$15) &amp; "." &amp; BR437)&gt;=--('Data Sheet'!$A$15)), (--(INT('Data Sheet'!$A$15) &amp; "." &amp; BR437)&lt;=--('Data Sheet'!$B$15))),
            --(INT('Data Sheet'!$A$15) &amp; "." &amp; BR437),
            --(INT('Data Sheet'!$B$15) &amp; "." &amp; BR437)
        )
    ),
    IF(BQ437&lt;&gt;"",
        IF(INT('Data Sheet'!$A$15)=INT('Data Sheet'!$B$15),
            --(INT('Data Sheet'!$A$15) &amp; "." &amp; LEFT(BQ437,3)),
            IF(AND((--(INT('Data Sheet'!$A$15) &amp; "." &amp; LEFT(BQ437,3))&gt;=--('Data Sheet'!$A$15)), (--(INT('Data Sheet'!$A$15) &amp; "." &amp; LEFT(BQ437,3))&lt;=--('Data Sheet'!$B$15))),
                --(INT('Data Sheet'!$A$15) &amp; "." &amp; LEFT(BQ437,3)),
                --(INT('Data Sheet'!$B$15) &amp; "." &amp; LEFT(BQ437,3))
            )
        ),
        "OK"
    )
)</f>
        <v>OK</v>
      </c>
      <c r="Q437" s="23" t="str">
        <f>IF(BS437&lt;&gt;"",
    IF(INT('Data Sheet'!$A$19)=INT('Data Sheet'!$B$15),
        --(INT('Data Sheet'!$A$15) &amp; "." &amp; BS437),
        IF(AND((--(INT('Data Sheet'!$A$15) &amp; "." &amp; BS437)&gt;=--('Data Sheet'!$A$15)), (--(INT('Data Sheet'!$A$15) &amp; "." &amp; BS437)&lt;=--('Data Sheet'!$B$15))),
            --(INT('Data Sheet'!$A$15) &amp; "." &amp; BS437),
            --(INT('Data Sheet'!$B$15) &amp; "." &amp; BS437)
        )
    ),
    IF(BQ437&lt;&gt;"",
        IF(INT('Data Sheet'!$A$15)=INT('Data Sheet'!$B$15),
            --(INT('Data Sheet'!$A$15) &amp; "." &amp; RIGHT(BQ437,3)),
            IF(AND((--(INT('Data Sheet'!$A$15) &amp; "." &amp; RIGHT(BQ437,3))&gt;=--('Data Sheet'!$A$15)), (--(INT('Data Sheet'!$A$15) &amp; "." &amp; RIGHT(BQ437,3))&lt;=--('Data Sheet'!$B$15))),
                --(INT('Data Sheet'!$A$15) &amp; "." &amp; RIGHT(BQ437,3)),
                --(INT('Data Sheet'!$B$15) &amp; "." &amp; RIGHT(BQ437,3))
            )
        ),
        "OK"
    )
)</f>
        <v>OK</v>
      </c>
      <c r="R437" s="19"/>
      <c r="S437" s="19"/>
      <c r="T437" s="19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1"/>
      <c r="AU437" s="21"/>
      <c r="AV437" s="21"/>
      <c r="AW437" s="22"/>
      <c r="AX437" s="99"/>
      <c r="AY437" s="20"/>
      <c r="AZ437" s="20"/>
      <c r="BA437" s="22"/>
      <c r="BB437">
        <v>429</v>
      </c>
      <c r="BC437" s="80"/>
      <c r="BD437" s="80"/>
      <c r="BE437" s="80"/>
      <c r="BF437" s="80"/>
      <c r="BG437" s="32" t="str">
        <f t="shared" si="70"/>
        <v/>
      </c>
      <c r="BH437" s="78">
        <f t="shared" si="68"/>
        <v>0</v>
      </c>
      <c r="BI437" s="2">
        <f t="shared" si="71"/>
        <v>0</v>
      </c>
      <c r="BJ437" s="2">
        <f t="shared" si="72"/>
        <v>0</v>
      </c>
      <c r="BK437" s="2">
        <f t="shared" si="69"/>
        <v>0</v>
      </c>
    </row>
    <row r="438" spans="2:63" ht="15" customHeight="1" x14ac:dyDescent="0.25">
      <c r="B438" s="14">
        <v>430</v>
      </c>
      <c r="C438" s="95" t="str">
        <f t="shared" si="73"/>
        <v/>
      </c>
      <c r="D438" s="15" t="str">
        <f t="shared" si="67"/>
        <v>OK</v>
      </c>
      <c r="E438" s="16" t="e">
        <f>VLOOKUP('Data Sheet'!$B$8,'Data Sheet'!$I$2:$J$9,2,FALSE)</f>
        <v>#N/A</v>
      </c>
      <c r="F438" s="16" t="str">
        <f t="shared" si="74"/>
        <v/>
      </c>
      <c r="G438" s="103">
        <f t="shared" si="75"/>
        <v>0</v>
      </c>
      <c r="H438" s="17" t="s">
        <v>26</v>
      </c>
      <c r="I438" s="17" t="s">
        <v>26</v>
      </c>
      <c r="J438" s="17" t="str">
        <f>IF('Data Sheet'!$B$9="NC-50","N/A","OK")</f>
        <v>OK</v>
      </c>
      <c r="K438" s="17" t="str">
        <f>IF('Data Sheet'!$B$9="NC-50","N/A","OK")</f>
        <v>OK</v>
      </c>
      <c r="L438" s="17" t="str">
        <f t="shared" si="76"/>
        <v>OK</v>
      </c>
      <c r="M438" s="17" t="str">
        <f t="shared" si="77"/>
        <v>OK</v>
      </c>
      <c r="N438" s="18" t="str">
        <f>IF(BO438&lt;&gt;"",
    IF(INT('Data Sheet'!$A$19)=INT('Data Sheet'!$B$19),
        --(INT('Data Sheet'!$A$19) &amp; "." &amp; BO438),
        IF(AND((--(INT('Data Sheet'!$A$19) &amp; "." &amp; BO438)&gt;=--('Data Sheet'!$A$19)), (--(INT('Data Sheet'!$A$19) &amp; "." &amp; BO438)&lt;=--('Data Sheet'!$B$19))),
            --(INT('Data Sheet'!$A$19) &amp; "." &amp; BO438),
            --(INT('Data Sheet'!$B$19) &amp; "." &amp; BO438)
        )
    ),
    IF(BN438&lt;&gt;"",
        IF(INT('Data Sheet'!$A$19)=INT('Data Sheet'!$B$19),
            --(INT('Data Sheet'!$A$19) &amp; "." &amp; LEFT(BN438,3)),
            IF(AND((--(INT('Data Sheet'!$A$19) &amp; "." &amp; LEFT(BN438,3))&gt;=--('Data Sheet'!$A$19)), (--(INT('Data Sheet'!$A$19) &amp; "." &amp; LEFT(BN438,3))&lt;=--('Data Sheet'!$B$19))),
                --(INT('Data Sheet'!$A$19) &amp; "." &amp; LEFT(BN438,3)),
                --(INT('Data Sheet'!$B$19) &amp; "." &amp; LEFT(BN438,3))
            )
        ),
        "OK"
    )
)</f>
        <v>OK</v>
      </c>
      <c r="O438" s="23" t="str">
        <f>IF(BP438&lt;&gt;"",
    IF(INT('Data Sheet'!$A$19)=INT('Data Sheet'!$B$19),
        --(INT('Data Sheet'!$A$19) &amp; "." &amp; BP438),
        IF(AND((--(INT('Data Sheet'!$A$19) &amp; "." &amp; BP438)&gt;=--('Data Sheet'!$A$19)), (--(INT('Data Sheet'!$A$19) &amp; "." &amp; BP438)&lt;=--('Data Sheet'!$B$19))),
            --(INT('Data Sheet'!$A$19) &amp; "." &amp; BP438),
            --(INT('Data Sheet'!$B$19) &amp; "." &amp; BP438)
        )
    ),
    IF(BN438&lt;&gt;"",
        IF(INT('Data Sheet'!$A$19)=INT('Data Sheet'!$B$19),
            --(INT('Data Sheet'!$A$19) &amp; "." &amp; RIGHT(BN438,3)),
            IF(AND((--(INT('Data Sheet'!$A$19) &amp; "." &amp; RIGHT(BN438,3))&gt;=--('Data Sheet'!$A$19)), (--(INT('Data Sheet'!$A$19) &amp; "." &amp; RIGHT(BN438,3))&lt;=--('Data Sheet'!$B$19))),
                --(INT('Data Sheet'!$A$19) &amp; "." &amp; RIGHT(BN438,3)),
                --(INT('Data Sheet'!$B$19) &amp; "." &amp; RIGHT(BN438,3))
            )
        ),
        "OK"
    )
)</f>
        <v>OK</v>
      </c>
      <c r="P438" s="23" t="str">
        <f>IF(BR438&lt;&gt;"",
    IF(INT('Data Sheet'!$A$19)=INT('Data Sheet'!$B$15),
        --(INT('Data Sheet'!$A$15) &amp; "." &amp; BR438),
        IF(AND((--(INT('Data Sheet'!$A$15) &amp; "." &amp; BR438)&gt;=--('Data Sheet'!$A$15)), (--(INT('Data Sheet'!$A$15) &amp; "." &amp; BR438)&lt;=--('Data Sheet'!$B$15))),
            --(INT('Data Sheet'!$A$15) &amp; "." &amp; BR438),
            --(INT('Data Sheet'!$B$15) &amp; "." &amp; BR438)
        )
    ),
    IF(BQ438&lt;&gt;"",
        IF(INT('Data Sheet'!$A$15)=INT('Data Sheet'!$B$15),
            --(INT('Data Sheet'!$A$15) &amp; "." &amp; LEFT(BQ438,3)),
            IF(AND((--(INT('Data Sheet'!$A$15) &amp; "." &amp; LEFT(BQ438,3))&gt;=--('Data Sheet'!$A$15)), (--(INT('Data Sheet'!$A$15) &amp; "." &amp; LEFT(BQ438,3))&lt;=--('Data Sheet'!$B$15))),
                --(INT('Data Sheet'!$A$15) &amp; "." &amp; LEFT(BQ438,3)),
                --(INT('Data Sheet'!$B$15) &amp; "." &amp; LEFT(BQ438,3))
            )
        ),
        "OK"
    )
)</f>
        <v>OK</v>
      </c>
      <c r="Q438" s="23" t="str">
        <f>IF(BS438&lt;&gt;"",
    IF(INT('Data Sheet'!$A$19)=INT('Data Sheet'!$B$15),
        --(INT('Data Sheet'!$A$15) &amp; "." &amp; BS438),
        IF(AND((--(INT('Data Sheet'!$A$15) &amp; "." &amp; BS438)&gt;=--('Data Sheet'!$A$15)), (--(INT('Data Sheet'!$A$15) &amp; "." &amp; BS438)&lt;=--('Data Sheet'!$B$15))),
            --(INT('Data Sheet'!$A$15) &amp; "." &amp; BS438),
            --(INT('Data Sheet'!$B$15) &amp; "." &amp; BS438)
        )
    ),
    IF(BQ438&lt;&gt;"",
        IF(INT('Data Sheet'!$A$15)=INT('Data Sheet'!$B$15),
            --(INT('Data Sheet'!$A$15) &amp; "." &amp; RIGHT(BQ438,3)),
            IF(AND((--(INT('Data Sheet'!$A$15) &amp; "." &amp; RIGHT(BQ438,3))&gt;=--('Data Sheet'!$A$15)), (--(INT('Data Sheet'!$A$15) &amp; "." &amp; RIGHT(BQ438,3))&lt;=--('Data Sheet'!$B$15))),
                --(INT('Data Sheet'!$A$15) &amp; "." &amp; RIGHT(BQ438,3)),
                --(INT('Data Sheet'!$B$15) &amp; "." &amp; RIGHT(BQ438,3))
            )
        ),
        "OK"
    )
)</f>
        <v>OK</v>
      </c>
      <c r="R438" s="19"/>
      <c r="S438" s="19"/>
      <c r="T438" s="19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1"/>
      <c r="AU438" s="21"/>
      <c r="AV438" s="21"/>
      <c r="AW438" s="22"/>
      <c r="AX438" s="99"/>
      <c r="AY438" s="20"/>
      <c r="AZ438" s="20"/>
      <c r="BA438" s="22"/>
      <c r="BB438">
        <v>430</v>
      </c>
      <c r="BC438" s="80"/>
      <c r="BD438" s="80"/>
      <c r="BE438" s="80"/>
      <c r="BF438" s="80"/>
      <c r="BG438" s="32" t="str">
        <f t="shared" si="70"/>
        <v/>
      </c>
      <c r="BH438" s="78">
        <f t="shared" si="68"/>
        <v>0</v>
      </c>
      <c r="BI438" s="2">
        <f t="shared" si="71"/>
        <v>0</v>
      </c>
      <c r="BJ438" s="2">
        <f t="shared" si="72"/>
        <v>0</v>
      </c>
      <c r="BK438" s="2">
        <f t="shared" si="69"/>
        <v>0</v>
      </c>
    </row>
    <row r="439" spans="2:63" ht="15" customHeight="1" x14ac:dyDescent="0.25">
      <c r="B439" s="14">
        <v>431</v>
      </c>
      <c r="C439" s="95" t="str">
        <f t="shared" si="73"/>
        <v/>
      </c>
      <c r="D439" s="15" t="str">
        <f t="shared" si="67"/>
        <v>OK</v>
      </c>
      <c r="E439" s="16" t="e">
        <f>VLOOKUP('Data Sheet'!$B$8,'Data Sheet'!$I$2:$J$9,2,FALSE)</f>
        <v>#N/A</v>
      </c>
      <c r="F439" s="16" t="str">
        <f t="shared" si="74"/>
        <v/>
      </c>
      <c r="G439" s="103">
        <f t="shared" si="75"/>
        <v>0</v>
      </c>
      <c r="H439" s="17" t="s">
        <v>26</v>
      </c>
      <c r="I439" s="17" t="s">
        <v>26</v>
      </c>
      <c r="J439" s="17" t="str">
        <f>IF('Data Sheet'!$B$9="NC-50","N/A","OK")</f>
        <v>OK</v>
      </c>
      <c r="K439" s="17" t="str">
        <f>IF('Data Sheet'!$B$9="NC-50","N/A","OK")</f>
        <v>OK</v>
      </c>
      <c r="L439" s="17" t="str">
        <f t="shared" si="76"/>
        <v>OK</v>
      </c>
      <c r="M439" s="17" t="str">
        <f t="shared" si="77"/>
        <v>OK</v>
      </c>
      <c r="N439" s="18" t="str">
        <f>IF(BO439&lt;&gt;"",
    IF(INT('Data Sheet'!$A$19)=INT('Data Sheet'!$B$19),
        --(INT('Data Sheet'!$A$19) &amp; "." &amp; BO439),
        IF(AND((--(INT('Data Sheet'!$A$19) &amp; "." &amp; BO439)&gt;=--('Data Sheet'!$A$19)), (--(INT('Data Sheet'!$A$19) &amp; "." &amp; BO439)&lt;=--('Data Sheet'!$B$19))),
            --(INT('Data Sheet'!$A$19) &amp; "." &amp; BO439),
            --(INT('Data Sheet'!$B$19) &amp; "." &amp; BO439)
        )
    ),
    IF(BN439&lt;&gt;"",
        IF(INT('Data Sheet'!$A$19)=INT('Data Sheet'!$B$19),
            --(INT('Data Sheet'!$A$19) &amp; "." &amp; LEFT(BN439,3)),
            IF(AND((--(INT('Data Sheet'!$A$19) &amp; "." &amp; LEFT(BN439,3))&gt;=--('Data Sheet'!$A$19)), (--(INT('Data Sheet'!$A$19) &amp; "." &amp; LEFT(BN439,3))&lt;=--('Data Sheet'!$B$19))),
                --(INT('Data Sheet'!$A$19) &amp; "." &amp; LEFT(BN439,3)),
                --(INT('Data Sheet'!$B$19) &amp; "." &amp; LEFT(BN439,3))
            )
        ),
        "OK"
    )
)</f>
        <v>OK</v>
      </c>
      <c r="O439" s="23" t="str">
        <f>IF(BP439&lt;&gt;"",
    IF(INT('Data Sheet'!$A$19)=INT('Data Sheet'!$B$19),
        --(INT('Data Sheet'!$A$19) &amp; "." &amp; BP439),
        IF(AND((--(INT('Data Sheet'!$A$19) &amp; "." &amp; BP439)&gt;=--('Data Sheet'!$A$19)), (--(INT('Data Sheet'!$A$19) &amp; "." &amp; BP439)&lt;=--('Data Sheet'!$B$19))),
            --(INT('Data Sheet'!$A$19) &amp; "." &amp; BP439),
            --(INT('Data Sheet'!$B$19) &amp; "." &amp; BP439)
        )
    ),
    IF(BN439&lt;&gt;"",
        IF(INT('Data Sheet'!$A$19)=INT('Data Sheet'!$B$19),
            --(INT('Data Sheet'!$A$19) &amp; "." &amp; RIGHT(BN439,3)),
            IF(AND((--(INT('Data Sheet'!$A$19) &amp; "." &amp; RIGHT(BN439,3))&gt;=--('Data Sheet'!$A$19)), (--(INT('Data Sheet'!$A$19) &amp; "." &amp; RIGHT(BN439,3))&lt;=--('Data Sheet'!$B$19))),
                --(INT('Data Sheet'!$A$19) &amp; "." &amp; RIGHT(BN439,3)),
                --(INT('Data Sheet'!$B$19) &amp; "." &amp; RIGHT(BN439,3))
            )
        ),
        "OK"
    )
)</f>
        <v>OK</v>
      </c>
      <c r="P439" s="23" t="str">
        <f>IF(BR439&lt;&gt;"",
    IF(INT('Data Sheet'!$A$19)=INT('Data Sheet'!$B$15),
        --(INT('Data Sheet'!$A$15) &amp; "." &amp; BR439),
        IF(AND((--(INT('Data Sheet'!$A$15) &amp; "." &amp; BR439)&gt;=--('Data Sheet'!$A$15)), (--(INT('Data Sheet'!$A$15) &amp; "." &amp; BR439)&lt;=--('Data Sheet'!$B$15))),
            --(INT('Data Sheet'!$A$15) &amp; "." &amp; BR439),
            --(INT('Data Sheet'!$B$15) &amp; "." &amp; BR439)
        )
    ),
    IF(BQ439&lt;&gt;"",
        IF(INT('Data Sheet'!$A$15)=INT('Data Sheet'!$B$15),
            --(INT('Data Sheet'!$A$15) &amp; "." &amp; LEFT(BQ439,3)),
            IF(AND((--(INT('Data Sheet'!$A$15) &amp; "." &amp; LEFT(BQ439,3))&gt;=--('Data Sheet'!$A$15)), (--(INT('Data Sheet'!$A$15) &amp; "." &amp; LEFT(BQ439,3))&lt;=--('Data Sheet'!$B$15))),
                --(INT('Data Sheet'!$A$15) &amp; "." &amp; LEFT(BQ439,3)),
                --(INT('Data Sheet'!$B$15) &amp; "." &amp; LEFT(BQ439,3))
            )
        ),
        "OK"
    )
)</f>
        <v>OK</v>
      </c>
      <c r="Q439" s="23" t="str">
        <f>IF(BS439&lt;&gt;"",
    IF(INT('Data Sheet'!$A$19)=INT('Data Sheet'!$B$15),
        --(INT('Data Sheet'!$A$15) &amp; "." &amp; BS439),
        IF(AND((--(INT('Data Sheet'!$A$15) &amp; "." &amp; BS439)&gt;=--('Data Sheet'!$A$15)), (--(INT('Data Sheet'!$A$15) &amp; "." &amp; BS439)&lt;=--('Data Sheet'!$B$15))),
            --(INT('Data Sheet'!$A$15) &amp; "." &amp; BS439),
            --(INT('Data Sheet'!$B$15) &amp; "." &amp; BS439)
        )
    ),
    IF(BQ439&lt;&gt;"",
        IF(INT('Data Sheet'!$A$15)=INT('Data Sheet'!$B$15),
            --(INT('Data Sheet'!$A$15) &amp; "." &amp; RIGHT(BQ439,3)),
            IF(AND((--(INT('Data Sheet'!$A$15) &amp; "." &amp; RIGHT(BQ439,3))&gt;=--('Data Sheet'!$A$15)), (--(INT('Data Sheet'!$A$15) &amp; "." &amp; RIGHT(BQ439,3))&lt;=--('Data Sheet'!$B$15))),
                --(INT('Data Sheet'!$A$15) &amp; "." &amp; RIGHT(BQ439,3)),
                --(INT('Data Sheet'!$B$15) &amp; "." &amp; RIGHT(BQ439,3))
            )
        ),
        "OK"
    )
)</f>
        <v>OK</v>
      </c>
      <c r="R439" s="19"/>
      <c r="S439" s="19"/>
      <c r="T439" s="19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1"/>
      <c r="AU439" s="21"/>
      <c r="AV439" s="21"/>
      <c r="AW439" s="22"/>
      <c r="AX439" s="99"/>
      <c r="AY439" s="20"/>
      <c r="AZ439" s="20"/>
      <c r="BA439" s="22"/>
      <c r="BB439">
        <v>431</v>
      </c>
      <c r="BC439" s="80"/>
      <c r="BD439" s="80"/>
      <c r="BE439" s="80"/>
      <c r="BF439" s="80"/>
      <c r="BG439" s="32" t="str">
        <f t="shared" si="70"/>
        <v/>
      </c>
      <c r="BH439" s="78">
        <f t="shared" si="68"/>
        <v>0</v>
      </c>
      <c r="BI439" s="2">
        <f t="shared" si="71"/>
        <v>0</v>
      </c>
      <c r="BJ439" s="2">
        <f t="shared" si="72"/>
        <v>0</v>
      </c>
      <c r="BK439" s="2">
        <f t="shared" si="69"/>
        <v>0</v>
      </c>
    </row>
    <row r="440" spans="2:63" ht="15" customHeight="1" x14ac:dyDescent="0.25">
      <c r="B440" s="14">
        <v>432</v>
      </c>
      <c r="C440" s="95" t="str">
        <f t="shared" si="73"/>
        <v/>
      </c>
      <c r="D440" s="15" t="str">
        <f t="shared" si="67"/>
        <v>OK</v>
      </c>
      <c r="E440" s="16" t="e">
        <f>VLOOKUP('Data Sheet'!$B$8,'Data Sheet'!$I$2:$J$9,2,FALSE)</f>
        <v>#N/A</v>
      </c>
      <c r="F440" s="16" t="str">
        <f t="shared" si="74"/>
        <v/>
      </c>
      <c r="G440" s="103">
        <f t="shared" si="75"/>
        <v>0</v>
      </c>
      <c r="H440" s="17" t="s">
        <v>26</v>
      </c>
      <c r="I440" s="17" t="s">
        <v>26</v>
      </c>
      <c r="J440" s="17" t="str">
        <f>IF('Data Sheet'!$B$9="NC-50","N/A","OK")</f>
        <v>OK</v>
      </c>
      <c r="K440" s="17" t="str">
        <f>IF('Data Sheet'!$B$9="NC-50","N/A","OK")</f>
        <v>OK</v>
      </c>
      <c r="L440" s="17" t="str">
        <f t="shared" si="76"/>
        <v>OK</v>
      </c>
      <c r="M440" s="17" t="str">
        <f t="shared" si="77"/>
        <v>OK</v>
      </c>
      <c r="N440" s="18" t="str">
        <f>IF(BO440&lt;&gt;"",
    IF(INT('Data Sheet'!$A$19)=INT('Data Sheet'!$B$19),
        --(INT('Data Sheet'!$A$19) &amp; "." &amp; BO440),
        IF(AND((--(INT('Data Sheet'!$A$19) &amp; "." &amp; BO440)&gt;=--('Data Sheet'!$A$19)), (--(INT('Data Sheet'!$A$19) &amp; "." &amp; BO440)&lt;=--('Data Sheet'!$B$19))),
            --(INT('Data Sheet'!$A$19) &amp; "." &amp; BO440),
            --(INT('Data Sheet'!$B$19) &amp; "." &amp; BO440)
        )
    ),
    IF(BN440&lt;&gt;"",
        IF(INT('Data Sheet'!$A$19)=INT('Data Sheet'!$B$19),
            --(INT('Data Sheet'!$A$19) &amp; "." &amp; LEFT(BN440,3)),
            IF(AND((--(INT('Data Sheet'!$A$19) &amp; "." &amp; LEFT(BN440,3))&gt;=--('Data Sheet'!$A$19)), (--(INT('Data Sheet'!$A$19) &amp; "." &amp; LEFT(BN440,3))&lt;=--('Data Sheet'!$B$19))),
                --(INT('Data Sheet'!$A$19) &amp; "." &amp; LEFT(BN440,3)),
                --(INT('Data Sheet'!$B$19) &amp; "." &amp; LEFT(BN440,3))
            )
        ),
        "OK"
    )
)</f>
        <v>OK</v>
      </c>
      <c r="O440" s="23" t="str">
        <f>IF(BP440&lt;&gt;"",
    IF(INT('Data Sheet'!$A$19)=INT('Data Sheet'!$B$19),
        --(INT('Data Sheet'!$A$19) &amp; "." &amp; BP440),
        IF(AND((--(INT('Data Sheet'!$A$19) &amp; "." &amp; BP440)&gt;=--('Data Sheet'!$A$19)), (--(INT('Data Sheet'!$A$19) &amp; "." &amp; BP440)&lt;=--('Data Sheet'!$B$19))),
            --(INT('Data Sheet'!$A$19) &amp; "." &amp; BP440),
            --(INT('Data Sheet'!$B$19) &amp; "." &amp; BP440)
        )
    ),
    IF(BN440&lt;&gt;"",
        IF(INT('Data Sheet'!$A$19)=INT('Data Sheet'!$B$19),
            --(INT('Data Sheet'!$A$19) &amp; "." &amp; RIGHT(BN440,3)),
            IF(AND((--(INT('Data Sheet'!$A$19) &amp; "." &amp; RIGHT(BN440,3))&gt;=--('Data Sheet'!$A$19)), (--(INT('Data Sheet'!$A$19) &amp; "." &amp; RIGHT(BN440,3))&lt;=--('Data Sheet'!$B$19))),
                --(INT('Data Sheet'!$A$19) &amp; "." &amp; RIGHT(BN440,3)),
                --(INT('Data Sheet'!$B$19) &amp; "." &amp; RIGHT(BN440,3))
            )
        ),
        "OK"
    )
)</f>
        <v>OK</v>
      </c>
      <c r="P440" s="23" t="str">
        <f>IF(BR440&lt;&gt;"",
    IF(INT('Data Sheet'!$A$19)=INT('Data Sheet'!$B$15),
        --(INT('Data Sheet'!$A$15) &amp; "." &amp; BR440),
        IF(AND((--(INT('Data Sheet'!$A$15) &amp; "." &amp; BR440)&gt;=--('Data Sheet'!$A$15)), (--(INT('Data Sheet'!$A$15) &amp; "." &amp; BR440)&lt;=--('Data Sheet'!$B$15))),
            --(INT('Data Sheet'!$A$15) &amp; "." &amp; BR440),
            --(INT('Data Sheet'!$B$15) &amp; "." &amp; BR440)
        )
    ),
    IF(BQ440&lt;&gt;"",
        IF(INT('Data Sheet'!$A$15)=INT('Data Sheet'!$B$15),
            --(INT('Data Sheet'!$A$15) &amp; "." &amp; LEFT(BQ440,3)),
            IF(AND((--(INT('Data Sheet'!$A$15) &amp; "." &amp; LEFT(BQ440,3))&gt;=--('Data Sheet'!$A$15)), (--(INT('Data Sheet'!$A$15) &amp; "." &amp; LEFT(BQ440,3))&lt;=--('Data Sheet'!$B$15))),
                --(INT('Data Sheet'!$A$15) &amp; "." &amp; LEFT(BQ440,3)),
                --(INT('Data Sheet'!$B$15) &amp; "." &amp; LEFT(BQ440,3))
            )
        ),
        "OK"
    )
)</f>
        <v>OK</v>
      </c>
      <c r="Q440" s="23" t="str">
        <f>IF(BS440&lt;&gt;"",
    IF(INT('Data Sheet'!$A$19)=INT('Data Sheet'!$B$15),
        --(INT('Data Sheet'!$A$15) &amp; "." &amp; BS440),
        IF(AND((--(INT('Data Sheet'!$A$15) &amp; "." &amp; BS440)&gt;=--('Data Sheet'!$A$15)), (--(INT('Data Sheet'!$A$15) &amp; "." &amp; BS440)&lt;=--('Data Sheet'!$B$15))),
            --(INT('Data Sheet'!$A$15) &amp; "." &amp; BS440),
            --(INT('Data Sheet'!$B$15) &amp; "." &amp; BS440)
        )
    ),
    IF(BQ440&lt;&gt;"",
        IF(INT('Data Sheet'!$A$15)=INT('Data Sheet'!$B$15),
            --(INT('Data Sheet'!$A$15) &amp; "." &amp; RIGHT(BQ440,3)),
            IF(AND((--(INT('Data Sheet'!$A$15) &amp; "." &amp; RIGHT(BQ440,3))&gt;=--('Data Sheet'!$A$15)), (--(INT('Data Sheet'!$A$15) &amp; "." &amp; RIGHT(BQ440,3))&lt;=--('Data Sheet'!$B$15))),
                --(INT('Data Sheet'!$A$15) &amp; "." &amp; RIGHT(BQ440,3)),
                --(INT('Data Sheet'!$B$15) &amp; "." &amp; RIGHT(BQ440,3))
            )
        ),
        "OK"
    )
)</f>
        <v>OK</v>
      </c>
      <c r="R440" s="19"/>
      <c r="S440" s="19"/>
      <c r="T440" s="19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1"/>
      <c r="AU440" s="21"/>
      <c r="AV440" s="21"/>
      <c r="AW440" s="22"/>
      <c r="AX440" s="99"/>
      <c r="AY440" s="20"/>
      <c r="AZ440" s="20"/>
      <c r="BA440" s="22"/>
      <c r="BB440">
        <v>432</v>
      </c>
      <c r="BC440" s="80"/>
      <c r="BD440" s="80"/>
      <c r="BE440" s="80"/>
      <c r="BF440" s="80"/>
      <c r="BG440" s="32" t="str">
        <f t="shared" si="70"/>
        <v/>
      </c>
      <c r="BH440" s="78">
        <f t="shared" si="68"/>
        <v>0</v>
      </c>
      <c r="BI440" s="2">
        <f t="shared" si="71"/>
        <v>0</v>
      </c>
      <c r="BJ440" s="2">
        <f t="shared" si="72"/>
        <v>0</v>
      </c>
      <c r="BK440" s="2">
        <f t="shared" si="69"/>
        <v>0</v>
      </c>
    </row>
    <row r="441" spans="2:63" ht="15" customHeight="1" x14ac:dyDescent="0.25">
      <c r="B441" s="14">
        <v>433</v>
      </c>
      <c r="C441" s="95" t="str">
        <f t="shared" si="73"/>
        <v/>
      </c>
      <c r="D441" s="15" t="str">
        <f t="shared" si="67"/>
        <v>OK</v>
      </c>
      <c r="E441" s="16" t="e">
        <f>VLOOKUP('Data Sheet'!$B$8,'Data Sheet'!$I$2:$J$9,2,FALSE)</f>
        <v>#N/A</v>
      </c>
      <c r="F441" s="16" t="str">
        <f t="shared" si="74"/>
        <v/>
      </c>
      <c r="G441" s="103">
        <f t="shared" si="75"/>
        <v>0</v>
      </c>
      <c r="H441" s="17" t="s">
        <v>26</v>
      </c>
      <c r="I441" s="17" t="s">
        <v>26</v>
      </c>
      <c r="J441" s="17" t="str">
        <f>IF('Data Sheet'!$B$9="NC-50","N/A","OK")</f>
        <v>OK</v>
      </c>
      <c r="K441" s="17" t="str">
        <f>IF('Data Sheet'!$B$9="NC-50","N/A","OK")</f>
        <v>OK</v>
      </c>
      <c r="L441" s="17" t="str">
        <f t="shared" si="76"/>
        <v>OK</v>
      </c>
      <c r="M441" s="17" t="str">
        <f t="shared" si="77"/>
        <v>OK</v>
      </c>
      <c r="N441" s="18" t="str">
        <f>IF(BO441&lt;&gt;"",
    IF(INT('Data Sheet'!$A$19)=INT('Data Sheet'!$B$19),
        --(INT('Data Sheet'!$A$19) &amp; "." &amp; BO441),
        IF(AND((--(INT('Data Sheet'!$A$19) &amp; "." &amp; BO441)&gt;=--('Data Sheet'!$A$19)), (--(INT('Data Sheet'!$A$19) &amp; "." &amp; BO441)&lt;=--('Data Sheet'!$B$19))),
            --(INT('Data Sheet'!$A$19) &amp; "." &amp; BO441),
            --(INT('Data Sheet'!$B$19) &amp; "." &amp; BO441)
        )
    ),
    IF(BN441&lt;&gt;"",
        IF(INT('Data Sheet'!$A$19)=INT('Data Sheet'!$B$19),
            --(INT('Data Sheet'!$A$19) &amp; "." &amp; LEFT(BN441,3)),
            IF(AND((--(INT('Data Sheet'!$A$19) &amp; "." &amp; LEFT(BN441,3))&gt;=--('Data Sheet'!$A$19)), (--(INT('Data Sheet'!$A$19) &amp; "." &amp; LEFT(BN441,3))&lt;=--('Data Sheet'!$B$19))),
                --(INT('Data Sheet'!$A$19) &amp; "." &amp; LEFT(BN441,3)),
                --(INT('Data Sheet'!$B$19) &amp; "." &amp; LEFT(BN441,3))
            )
        ),
        "OK"
    )
)</f>
        <v>OK</v>
      </c>
      <c r="O441" s="23" t="str">
        <f>IF(BP441&lt;&gt;"",
    IF(INT('Data Sheet'!$A$19)=INT('Data Sheet'!$B$19),
        --(INT('Data Sheet'!$A$19) &amp; "." &amp; BP441),
        IF(AND((--(INT('Data Sheet'!$A$19) &amp; "." &amp; BP441)&gt;=--('Data Sheet'!$A$19)), (--(INT('Data Sheet'!$A$19) &amp; "." &amp; BP441)&lt;=--('Data Sheet'!$B$19))),
            --(INT('Data Sheet'!$A$19) &amp; "." &amp; BP441),
            --(INT('Data Sheet'!$B$19) &amp; "." &amp; BP441)
        )
    ),
    IF(BN441&lt;&gt;"",
        IF(INT('Data Sheet'!$A$19)=INT('Data Sheet'!$B$19),
            --(INT('Data Sheet'!$A$19) &amp; "." &amp; RIGHT(BN441,3)),
            IF(AND((--(INT('Data Sheet'!$A$19) &amp; "." &amp; RIGHT(BN441,3))&gt;=--('Data Sheet'!$A$19)), (--(INT('Data Sheet'!$A$19) &amp; "." &amp; RIGHT(BN441,3))&lt;=--('Data Sheet'!$B$19))),
                --(INT('Data Sheet'!$A$19) &amp; "." &amp; RIGHT(BN441,3)),
                --(INT('Data Sheet'!$B$19) &amp; "." &amp; RIGHT(BN441,3))
            )
        ),
        "OK"
    )
)</f>
        <v>OK</v>
      </c>
      <c r="P441" s="23" t="str">
        <f>IF(BR441&lt;&gt;"",
    IF(INT('Data Sheet'!$A$19)=INT('Data Sheet'!$B$15),
        --(INT('Data Sheet'!$A$15) &amp; "." &amp; BR441),
        IF(AND((--(INT('Data Sheet'!$A$15) &amp; "." &amp; BR441)&gt;=--('Data Sheet'!$A$15)), (--(INT('Data Sheet'!$A$15) &amp; "." &amp; BR441)&lt;=--('Data Sheet'!$B$15))),
            --(INT('Data Sheet'!$A$15) &amp; "." &amp; BR441),
            --(INT('Data Sheet'!$B$15) &amp; "." &amp; BR441)
        )
    ),
    IF(BQ441&lt;&gt;"",
        IF(INT('Data Sheet'!$A$15)=INT('Data Sheet'!$B$15),
            --(INT('Data Sheet'!$A$15) &amp; "." &amp; LEFT(BQ441,3)),
            IF(AND((--(INT('Data Sheet'!$A$15) &amp; "." &amp; LEFT(BQ441,3))&gt;=--('Data Sheet'!$A$15)), (--(INT('Data Sheet'!$A$15) &amp; "." &amp; LEFT(BQ441,3))&lt;=--('Data Sheet'!$B$15))),
                --(INT('Data Sheet'!$A$15) &amp; "." &amp; LEFT(BQ441,3)),
                --(INT('Data Sheet'!$B$15) &amp; "." &amp; LEFT(BQ441,3))
            )
        ),
        "OK"
    )
)</f>
        <v>OK</v>
      </c>
      <c r="Q441" s="23" t="str">
        <f>IF(BS441&lt;&gt;"",
    IF(INT('Data Sheet'!$A$19)=INT('Data Sheet'!$B$15),
        --(INT('Data Sheet'!$A$15) &amp; "." &amp; BS441),
        IF(AND((--(INT('Data Sheet'!$A$15) &amp; "." &amp; BS441)&gt;=--('Data Sheet'!$A$15)), (--(INT('Data Sheet'!$A$15) &amp; "." &amp; BS441)&lt;=--('Data Sheet'!$B$15))),
            --(INT('Data Sheet'!$A$15) &amp; "." &amp; BS441),
            --(INT('Data Sheet'!$B$15) &amp; "." &amp; BS441)
        )
    ),
    IF(BQ441&lt;&gt;"",
        IF(INT('Data Sheet'!$A$15)=INT('Data Sheet'!$B$15),
            --(INT('Data Sheet'!$A$15) &amp; "." &amp; RIGHT(BQ441,3)),
            IF(AND((--(INT('Data Sheet'!$A$15) &amp; "." &amp; RIGHT(BQ441,3))&gt;=--('Data Sheet'!$A$15)), (--(INT('Data Sheet'!$A$15) &amp; "." &amp; RIGHT(BQ441,3))&lt;=--('Data Sheet'!$B$15))),
                --(INT('Data Sheet'!$A$15) &amp; "." &amp; RIGHT(BQ441,3)),
                --(INT('Data Sheet'!$B$15) &amp; "." &amp; RIGHT(BQ441,3))
            )
        ),
        "OK"
    )
)</f>
        <v>OK</v>
      </c>
      <c r="R441" s="19"/>
      <c r="S441" s="19"/>
      <c r="T441" s="19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1"/>
      <c r="AU441" s="21"/>
      <c r="AV441" s="21"/>
      <c r="AW441" s="22"/>
      <c r="AX441" s="99"/>
      <c r="AY441" s="20"/>
      <c r="AZ441" s="20"/>
      <c r="BA441" s="22"/>
      <c r="BB441">
        <v>433</v>
      </c>
      <c r="BC441" s="80"/>
      <c r="BD441" s="80"/>
      <c r="BE441" s="80"/>
      <c r="BF441" s="80"/>
      <c r="BG441" s="32" t="str">
        <f t="shared" si="70"/>
        <v/>
      </c>
      <c r="BH441" s="78">
        <f t="shared" si="68"/>
        <v>0</v>
      </c>
      <c r="BI441" s="2">
        <f t="shared" si="71"/>
        <v>0</v>
      </c>
      <c r="BJ441" s="2">
        <f t="shared" si="72"/>
        <v>0</v>
      </c>
      <c r="BK441" s="2">
        <f t="shared" si="69"/>
        <v>0</v>
      </c>
    </row>
    <row r="442" spans="2:63" ht="15" customHeight="1" x14ac:dyDescent="0.25">
      <c r="B442" s="14">
        <v>434</v>
      </c>
      <c r="C442" s="95" t="str">
        <f t="shared" si="73"/>
        <v/>
      </c>
      <c r="D442" s="15" t="str">
        <f t="shared" si="67"/>
        <v>OK</v>
      </c>
      <c r="E442" s="16" t="e">
        <f>VLOOKUP('Data Sheet'!$B$8,'Data Sheet'!$I$2:$J$9,2,FALSE)</f>
        <v>#N/A</v>
      </c>
      <c r="F442" s="16" t="str">
        <f t="shared" si="74"/>
        <v/>
      </c>
      <c r="G442" s="103">
        <f t="shared" si="75"/>
        <v>0</v>
      </c>
      <c r="H442" s="17" t="s">
        <v>26</v>
      </c>
      <c r="I442" s="17" t="s">
        <v>26</v>
      </c>
      <c r="J442" s="17" t="str">
        <f>IF('Data Sheet'!$B$9="NC-50","N/A","OK")</f>
        <v>OK</v>
      </c>
      <c r="K442" s="17" t="str">
        <f>IF('Data Sheet'!$B$9="NC-50","N/A","OK")</f>
        <v>OK</v>
      </c>
      <c r="L442" s="17" t="str">
        <f t="shared" si="76"/>
        <v>OK</v>
      </c>
      <c r="M442" s="17" t="str">
        <f t="shared" si="77"/>
        <v>OK</v>
      </c>
      <c r="N442" s="18" t="str">
        <f>IF(BO442&lt;&gt;"",
    IF(INT('Data Sheet'!$A$19)=INT('Data Sheet'!$B$19),
        --(INT('Data Sheet'!$A$19) &amp; "." &amp; BO442),
        IF(AND((--(INT('Data Sheet'!$A$19) &amp; "." &amp; BO442)&gt;=--('Data Sheet'!$A$19)), (--(INT('Data Sheet'!$A$19) &amp; "." &amp; BO442)&lt;=--('Data Sheet'!$B$19))),
            --(INT('Data Sheet'!$A$19) &amp; "." &amp; BO442),
            --(INT('Data Sheet'!$B$19) &amp; "." &amp; BO442)
        )
    ),
    IF(BN442&lt;&gt;"",
        IF(INT('Data Sheet'!$A$19)=INT('Data Sheet'!$B$19),
            --(INT('Data Sheet'!$A$19) &amp; "." &amp; LEFT(BN442,3)),
            IF(AND((--(INT('Data Sheet'!$A$19) &amp; "." &amp; LEFT(BN442,3))&gt;=--('Data Sheet'!$A$19)), (--(INT('Data Sheet'!$A$19) &amp; "." &amp; LEFT(BN442,3))&lt;=--('Data Sheet'!$B$19))),
                --(INT('Data Sheet'!$A$19) &amp; "." &amp; LEFT(BN442,3)),
                --(INT('Data Sheet'!$B$19) &amp; "." &amp; LEFT(BN442,3))
            )
        ),
        "OK"
    )
)</f>
        <v>OK</v>
      </c>
      <c r="O442" s="23" t="str">
        <f>IF(BP442&lt;&gt;"",
    IF(INT('Data Sheet'!$A$19)=INT('Data Sheet'!$B$19),
        --(INT('Data Sheet'!$A$19) &amp; "." &amp; BP442),
        IF(AND((--(INT('Data Sheet'!$A$19) &amp; "." &amp; BP442)&gt;=--('Data Sheet'!$A$19)), (--(INT('Data Sheet'!$A$19) &amp; "." &amp; BP442)&lt;=--('Data Sheet'!$B$19))),
            --(INT('Data Sheet'!$A$19) &amp; "." &amp; BP442),
            --(INT('Data Sheet'!$B$19) &amp; "." &amp; BP442)
        )
    ),
    IF(BN442&lt;&gt;"",
        IF(INT('Data Sheet'!$A$19)=INT('Data Sheet'!$B$19),
            --(INT('Data Sheet'!$A$19) &amp; "." &amp; RIGHT(BN442,3)),
            IF(AND((--(INT('Data Sheet'!$A$19) &amp; "." &amp; RIGHT(BN442,3))&gt;=--('Data Sheet'!$A$19)), (--(INT('Data Sheet'!$A$19) &amp; "." &amp; RIGHT(BN442,3))&lt;=--('Data Sheet'!$B$19))),
                --(INT('Data Sheet'!$A$19) &amp; "." &amp; RIGHT(BN442,3)),
                --(INT('Data Sheet'!$B$19) &amp; "." &amp; RIGHT(BN442,3))
            )
        ),
        "OK"
    )
)</f>
        <v>OK</v>
      </c>
      <c r="P442" s="23" t="str">
        <f>IF(BR442&lt;&gt;"",
    IF(INT('Data Sheet'!$A$19)=INT('Data Sheet'!$B$15),
        --(INT('Data Sheet'!$A$15) &amp; "." &amp; BR442),
        IF(AND((--(INT('Data Sheet'!$A$15) &amp; "." &amp; BR442)&gt;=--('Data Sheet'!$A$15)), (--(INT('Data Sheet'!$A$15) &amp; "." &amp; BR442)&lt;=--('Data Sheet'!$B$15))),
            --(INT('Data Sheet'!$A$15) &amp; "." &amp; BR442),
            --(INT('Data Sheet'!$B$15) &amp; "." &amp; BR442)
        )
    ),
    IF(BQ442&lt;&gt;"",
        IF(INT('Data Sheet'!$A$15)=INT('Data Sheet'!$B$15),
            --(INT('Data Sheet'!$A$15) &amp; "." &amp; LEFT(BQ442,3)),
            IF(AND((--(INT('Data Sheet'!$A$15) &amp; "." &amp; LEFT(BQ442,3))&gt;=--('Data Sheet'!$A$15)), (--(INT('Data Sheet'!$A$15) &amp; "." &amp; LEFT(BQ442,3))&lt;=--('Data Sheet'!$B$15))),
                --(INT('Data Sheet'!$A$15) &amp; "." &amp; LEFT(BQ442,3)),
                --(INT('Data Sheet'!$B$15) &amp; "." &amp; LEFT(BQ442,3))
            )
        ),
        "OK"
    )
)</f>
        <v>OK</v>
      </c>
      <c r="Q442" s="23" t="str">
        <f>IF(BS442&lt;&gt;"",
    IF(INT('Data Sheet'!$A$19)=INT('Data Sheet'!$B$15),
        --(INT('Data Sheet'!$A$15) &amp; "." &amp; BS442),
        IF(AND((--(INT('Data Sheet'!$A$15) &amp; "." &amp; BS442)&gt;=--('Data Sheet'!$A$15)), (--(INT('Data Sheet'!$A$15) &amp; "." &amp; BS442)&lt;=--('Data Sheet'!$B$15))),
            --(INT('Data Sheet'!$A$15) &amp; "." &amp; BS442),
            --(INT('Data Sheet'!$B$15) &amp; "." &amp; BS442)
        )
    ),
    IF(BQ442&lt;&gt;"",
        IF(INT('Data Sheet'!$A$15)=INT('Data Sheet'!$B$15),
            --(INT('Data Sheet'!$A$15) &amp; "." &amp; RIGHT(BQ442,3)),
            IF(AND((--(INT('Data Sheet'!$A$15) &amp; "." &amp; RIGHT(BQ442,3))&gt;=--('Data Sheet'!$A$15)), (--(INT('Data Sheet'!$A$15) &amp; "." &amp; RIGHT(BQ442,3))&lt;=--('Data Sheet'!$B$15))),
                --(INT('Data Sheet'!$A$15) &amp; "." &amp; RIGHT(BQ442,3)),
                --(INT('Data Sheet'!$B$15) &amp; "." &amp; RIGHT(BQ442,3))
            )
        ),
        "OK"
    )
)</f>
        <v>OK</v>
      </c>
      <c r="R442" s="19"/>
      <c r="S442" s="19"/>
      <c r="T442" s="19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1"/>
      <c r="AU442" s="21"/>
      <c r="AV442" s="21"/>
      <c r="AW442" s="22"/>
      <c r="AX442" s="99"/>
      <c r="AY442" s="20"/>
      <c r="AZ442" s="20"/>
      <c r="BA442" s="22"/>
      <c r="BB442">
        <v>434</v>
      </c>
      <c r="BC442" s="80"/>
      <c r="BD442" s="80"/>
      <c r="BE442" s="80"/>
      <c r="BF442" s="80"/>
      <c r="BG442" s="32" t="str">
        <f t="shared" si="70"/>
        <v/>
      </c>
      <c r="BH442" s="78">
        <f t="shared" si="68"/>
        <v>0</v>
      </c>
      <c r="BI442" s="2">
        <f t="shared" si="71"/>
        <v>0</v>
      </c>
      <c r="BJ442" s="2">
        <f t="shared" si="72"/>
        <v>0</v>
      </c>
      <c r="BK442" s="2">
        <f t="shared" si="69"/>
        <v>0</v>
      </c>
    </row>
    <row r="443" spans="2:63" ht="15" customHeight="1" x14ac:dyDescent="0.25">
      <c r="B443" s="14">
        <v>435</v>
      </c>
      <c r="C443" s="95" t="str">
        <f t="shared" si="73"/>
        <v/>
      </c>
      <c r="D443" s="15" t="str">
        <f t="shared" si="67"/>
        <v>OK</v>
      </c>
      <c r="E443" s="16" t="e">
        <f>VLOOKUP('Data Sheet'!$B$8,'Data Sheet'!$I$2:$J$9,2,FALSE)</f>
        <v>#N/A</v>
      </c>
      <c r="F443" s="16" t="str">
        <f t="shared" si="74"/>
        <v/>
      </c>
      <c r="G443" s="103">
        <f t="shared" si="75"/>
        <v>0</v>
      </c>
      <c r="H443" s="17" t="s">
        <v>26</v>
      </c>
      <c r="I443" s="17" t="s">
        <v>26</v>
      </c>
      <c r="J443" s="17" t="str">
        <f>IF('Data Sheet'!$B$9="NC-50","N/A","OK")</f>
        <v>OK</v>
      </c>
      <c r="K443" s="17" t="str">
        <f>IF('Data Sheet'!$B$9="NC-50","N/A","OK")</f>
        <v>OK</v>
      </c>
      <c r="L443" s="17" t="str">
        <f t="shared" si="76"/>
        <v>OK</v>
      </c>
      <c r="M443" s="17" t="str">
        <f t="shared" si="77"/>
        <v>OK</v>
      </c>
      <c r="N443" s="18" t="str">
        <f>IF(BO443&lt;&gt;"",
    IF(INT('Data Sheet'!$A$19)=INT('Data Sheet'!$B$19),
        --(INT('Data Sheet'!$A$19) &amp; "." &amp; BO443),
        IF(AND((--(INT('Data Sheet'!$A$19) &amp; "." &amp; BO443)&gt;=--('Data Sheet'!$A$19)), (--(INT('Data Sheet'!$A$19) &amp; "." &amp; BO443)&lt;=--('Data Sheet'!$B$19))),
            --(INT('Data Sheet'!$A$19) &amp; "." &amp; BO443),
            --(INT('Data Sheet'!$B$19) &amp; "." &amp; BO443)
        )
    ),
    IF(BN443&lt;&gt;"",
        IF(INT('Data Sheet'!$A$19)=INT('Data Sheet'!$B$19),
            --(INT('Data Sheet'!$A$19) &amp; "." &amp; LEFT(BN443,3)),
            IF(AND((--(INT('Data Sheet'!$A$19) &amp; "." &amp; LEFT(BN443,3))&gt;=--('Data Sheet'!$A$19)), (--(INT('Data Sheet'!$A$19) &amp; "." &amp; LEFT(BN443,3))&lt;=--('Data Sheet'!$B$19))),
                --(INT('Data Sheet'!$A$19) &amp; "." &amp; LEFT(BN443,3)),
                --(INT('Data Sheet'!$B$19) &amp; "." &amp; LEFT(BN443,3))
            )
        ),
        "OK"
    )
)</f>
        <v>OK</v>
      </c>
      <c r="O443" s="23" t="str">
        <f>IF(BP443&lt;&gt;"",
    IF(INT('Data Sheet'!$A$19)=INT('Data Sheet'!$B$19),
        --(INT('Data Sheet'!$A$19) &amp; "." &amp; BP443),
        IF(AND((--(INT('Data Sheet'!$A$19) &amp; "." &amp; BP443)&gt;=--('Data Sheet'!$A$19)), (--(INT('Data Sheet'!$A$19) &amp; "." &amp; BP443)&lt;=--('Data Sheet'!$B$19))),
            --(INT('Data Sheet'!$A$19) &amp; "." &amp; BP443),
            --(INT('Data Sheet'!$B$19) &amp; "." &amp; BP443)
        )
    ),
    IF(BN443&lt;&gt;"",
        IF(INT('Data Sheet'!$A$19)=INT('Data Sheet'!$B$19),
            --(INT('Data Sheet'!$A$19) &amp; "." &amp; RIGHT(BN443,3)),
            IF(AND((--(INT('Data Sheet'!$A$19) &amp; "." &amp; RIGHT(BN443,3))&gt;=--('Data Sheet'!$A$19)), (--(INT('Data Sheet'!$A$19) &amp; "." &amp; RIGHT(BN443,3))&lt;=--('Data Sheet'!$B$19))),
                --(INT('Data Sheet'!$A$19) &amp; "." &amp; RIGHT(BN443,3)),
                --(INT('Data Sheet'!$B$19) &amp; "." &amp; RIGHT(BN443,3))
            )
        ),
        "OK"
    )
)</f>
        <v>OK</v>
      </c>
      <c r="P443" s="23" t="str">
        <f>IF(BR443&lt;&gt;"",
    IF(INT('Data Sheet'!$A$19)=INT('Data Sheet'!$B$15),
        --(INT('Data Sheet'!$A$15) &amp; "." &amp; BR443),
        IF(AND((--(INT('Data Sheet'!$A$15) &amp; "." &amp; BR443)&gt;=--('Data Sheet'!$A$15)), (--(INT('Data Sheet'!$A$15) &amp; "." &amp; BR443)&lt;=--('Data Sheet'!$B$15))),
            --(INT('Data Sheet'!$A$15) &amp; "." &amp; BR443),
            --(INT('Data Sheet'!$B$15) &amp; "." &amp; BR443)
        )
    ),
    IF(BQ443&lt;&gt;"",
        IF(INT('Data Sheet'!$A$15)=INT('Data Sheet'!$B$15),
            --(INT('Data Sheet'!$A$15) &amp; "." &amp; LEFT(BQ443,3)),
            IF(AND((--(INT('Data Sheet'!$A$15) &amp; "." &amp; LEFT(BQ443,3))&gt;=--('Data Sheet'!$A$15)), (--(INT('Data Sheet'!$A$15) &amp; "." &amp; LEFT(BQ443,3))&lt;=--('Data Sheet'!$B$15))),
                --(INT('Data Sheet'!$A$15) &amp; "." &amp; LEFT(BQ443,3)),
                --(INT('Data Sheet'!$B$15) &amp; "." &amp; LEFT(BQ443,3))
            )
        ),
        "OK"
    )
)</f>
        <v>OK</v>
      </c>
      <c r="Q443" s="23" t="str">
        <f>IF(BS443&lt;&gt;"",
    IF(INT('Data Sheet'!$A$19)=INT('Data Sheet'!$B$15),
        --(INT('Data Sheet'!$A$15) &amp; "." &amp; BS443),
        IF(AND((--(INT('Data Sheet'!$A$15) &amp; "." &amp; BS443)&gt;=--('Data Sheet'!$A$15)), (--(INT('Data Sheet'!$A$15) &amp; "." &amp; BS443)&lt;=--('Data Sheet'!$B$15))),
            --(INT('Data Sheet'!$A$15) &amp; "." &amp; BS443),
            --(INT('Data Sheet'!$B$15) &amp; "." &amp; BS443)
        )
    ),
    IF(BQ443&lt;&gt;"",
        IF(INT('Data Sheet'!$A$15)=INT('Data Sheet'!$B$15),
            --(INT('Data Sheet'!$A$15) &amp; "." &amp; RIGHT(BQ443,3)),
            IF(AND((--(INT('Data Sheet'!$A$15) &amp; "." &amp; RIGHT(BQ443,3))&gt;=--('Data Sheet'!$A$15)), (--(INT('Data Sheet'!$A$15) &amp; "." &amp; RIGHT(BQ443,3))&lt;=--('Data Sheet'!$B$15))),
                --(INT('Data Sheet'!$A$15) &amp; "." &amp; RIGHT(BQ443,3)),
                --(INT('Data Sheet'!$B$15) &amp; "." &amp; RIGHT(BQ443,3))
            )
        ),
        "OK"
    )
)</f>
        <v>OK</v>
      </c>
      <c r="R443" s="19"/>
      <c r="S443" s="19"/>
      <c r="T443" s="19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1"/>
      <c r="AU443" s="21"/>
      <c r="AV443" s="21"/>
      <c r="AW443" s="22"/>
      <c r="AX443" s="99"/>
      <c r="AY443" s="20"/>
      <c r="AZ443" s="20"/>
      <c r="BA443" s="22"/>
      <c r="BB443">
        <v>435</v>
      </c>
      <c r="BC443" s="80"/>
      <c r="BD443" s="80"/>
      <c r="BE443" s="80"/>
      <c r="BF443" s="80"/>
      <c r="BG443" s="32" t="str">
        <f t="shared" si="70"/>
        <v/>
      </c>
      <c r="BH443" s="78">
        <f t="shared" si="68"/>
        <v>0</v>
      </c>
      <c r="BI443" s="2">
        <f t="shared" si="71"/>
        <v>0</v>
      </c>
      <c r="BJ443" s="2">
        <f t="shared" si="72"/>
        <v>0</v>
      </c>
      <c r="BK443" s="2">
        <f t="shared" si="69"/>
        <v>0</v>
      </c>
    </row>
    <row r="444" spans="2:63" ht="15" customHeight="1" x14ac:dyDescent="0.25">
      <c r="B444" s="14">
        <v>436</v>
      </c>
      <c r="C444" s="95" t="str">
        <f t="shared" si="73"/>
        <v/>
      </c>
      <c r="D444" s="15" t="str">
        <f t="shared" si="67"/>
        <v>OK</v>
      </c>
      <c r="E444" s="16" t="e">
        <f>VLOOKUP('Data Sheet'!$B$8,'Data Sheet'!$I$2:$J$9,2,FALSE)</f>
        <v>#N/A</v>
      </c>
      <c r="F444" s="16" t="str">
        <f t="shared" si="74"/>
        <v/>
      </c>
      <c r="G444" s="103">
        <f t="shared" si="75"/>
        <v>0</v>
      </c>
      <c r="H444" s="17" t="s">
        <v>26</v>
      </c>
      <c r="I444" s="17" t="s">
        <v>26</v>
      </c>
      <c r="J444" s="17" t="str">
        <f>IF('Data Sheet'!$B$9="NC-50","N/A","OK")</f>
        <v>OK</v>
      </c>
      <c r="K444" s="17" t="str">
        <f>IF('Data Sheet'!$B$9="NC-50","N/A","OK")</f>
        <v>OK</v>
      </c>
      <c r="L444" s="17" t="str">
        <f t="shared" si="76"/>
        <v>OK</v>
      </c>
      <c r="M444" s="17" t="str">
        <f t="shared" si="77"/>
        <v>OK</v>
      </c>
      <c r="N444" s="18" t="str">
        <f>IF(BO444&lt;&gt;"",
    IF(INT('Data Sheet'!$A$19)=INT('Data Sheet'!$B$19),
        --(INT('Data Sheet'!$A$19) &amp; "." &amp; BO444),
        IF(AND((--(INT('Data Sheet'!$A$19) &amp; "." &amp; BO444)&gt;=--('Data Sheet'!$A$19)), (--(INT('Data Sheet'!$A$19) &amp; "." &amp; BO444)&lt;=--('Data Sheet'!$B$19))),
            --(INT('Data Sheet'!$A$19) &amp; "." &amp; BO444),
            --(INT('Data Sheet'!$B$19) &amp; "." &amp; BO444)
        )
    ),
    IF(BN444&lt;&gt;"",
        IF(INT('Data Sheet'!$A$19)=INT('Data Sheet'!$B$19),
            --(INT('Data Sheet'!$A$19) &amp; "." &amp; LEFT(BN444,3)),
            IF(AND((--(INT('Data Sheet'!$A$19) &amp; "." &amp; LEFT(BN444,3))&gt;=--('Data Sheet'!$A$19)), (--(INT('Data Sheet'!$A$19) &amp; "." &amp; LEFT(BN444,3))&lt;=--('Data Sheet'!$B$19))),
                --(INT('Data Sheet'!$A$19) &amp; "." &amp; LEFT(BN444,3)),
                --(INT('Data Sheet'!$B$19) &amp; "." &amp; LEFT(BN444,3))
            )
        ),
        "OK"
    )
)</f>
        <v>OK</v>
      </c>
      <c r="O444" s="23" t="str">
        <f>IF(BP444&lt;&gt;"",
    IF(INT('Data Sheet'!$A$19)=INT('Data Sheet'!$B$19),
        --(INT('Data Sheet'!$A$19) &amp; "." &amp; BP444),
        IF(AND((--(INT('Data Sheet'!$A$19) &amp; "." &amp; BP444)&gt;=--('Data Sheet'!$A$19)), (--(INT('Data Sheet'!$A$19) &amp; "." &amp; BP444)&lt;=--('Data Sheet'!$B$19))),
            --(INT('Data Sheet'!$A$19) &amp; "." &amp; BP444),
            --(INT('Data Sheet'!$B$19) &amp; "." &amp; BP444)
        )
    ),
    IF(BN444&lt;&gt;"",
        IF(INT('Data Sheet'!$A$19)=INT('Data Sheet'!$B$19),
            --(INT('Data Sheet'!$A$19) &amp; "." &amp; RIGHT(BN444,3)),
            IF(AND((--(INT('Data Sheet'!$A$19) &amp; "." &amp; RIGHT(BN444,3))&gt;=--('Data Sheet'!$A$19)), (--(INT('Data Sheet'!$A$19) &amp; "." &amp; RIGHT(BN444,3))&lt;=--('Data Sheet'!$B$19))),
                --(INT('Data Sheet'!$A$19) &amp; "." &amp; RIGHT(BN444,3)),
                --(INT('Data Sheet'!$B$19) &amp; "." &amp; RIGHT(BN444,3))
            )
        ),
        "OK"
    )
)</f>
        <v>OK</v>
      </c>
      <c r="P444" s="23" t="str">
        <f>IF(BR444&lt;&gt;"",
    IF(INT('Data Sheet'!$A$19)=INT('Data Sheet'!$B$15),
        --(INT('Data Sheet'!$A$15) &amp; "." &amp; BR444),
        IF(AND((--(INT('Data Sheet'!$A$15) &amp; "." &amp; BR444)&gt;=--('Data Sheet'!$A$15)), (--(INT('Data Sheet'!$A$15) &amp; "." &amp; BR444)&lt;=--('Data Sheet'!$B$15))),
            --(INT('Data Sheet'!$A$15) &amp; "." &amp; BR444),
            --(INT('Data Sheet'!$B$15) &amp; "." &amp; BR444)
        )
    ),
    IF(BQ444&lt;&gt;"",
        IF(INT('Data Sheet'!$A$15)=INT('Data Sheet'!$B$15),
            --(INT('Data Sheet'!$A$15) &amp; "." &amp; LEFT(BQ444,3)),
            IF(AND((--(INT('Data Sheet'!$A$15) &amp; "." &amp; LEFT(BQ444,3))&gt;=--('Data Sheet'!$A$15)), (--(INT('Data Sheet'!$A$15) &amp; "." &amp; LEFT(BQ444,3))&lt;=--('Data Sheet'!$B$15))),
                --(INT('Data Sheet'!$A$15) &amp; "." &amp; LEFT(BQ444,3)),
                --(INT('Data Sheet'!$B$15) &amp; "." &amp; LEFT(BQ444,3))
            )
        ),
        "OK"
    )
)</f>
        <v>OK</v>
      </c>
      <c r="Q444" s="23" t="str">
        <f>IF(BS444&lt;&gt;"",
    IF(INT('Data Sheet'!$A$19)=INT('Data Sheet'!$B$15),
        --(INT('Data Sheet'!$A$15) &amp; "." &amp; BS444),
        IF(AND((--(INT('Data Sheet'!$A$15) &amp; "." &amp; BS444)&gt;=--('Data Sheet'!$A$15)), (--(INT('Data Sheet'!$A$15) &amp; "." &amp; BS444)&lt;=--('Data Sheet'!$B$15))),
            --(INT('Data Sheet'!$A$15) &amp; "." &amp; BS444),
            --(INT('Data Sheet'!$B$15) &amp; "." &amp; BS444)
        )
    ),
    IF(BQ444&lt;&gt;"",
        IF(INT('Data Sheet'!$A$15)=INT('Data Sheet'!$B$15),
            --(INT('Data Sheet'!$A$15) &amp; "." &amp; RIGHT(BQ444,3)),
            IF(AND((--(INT('Data Sheet'!$A$15) &amp; "." &amp; RIGHT(BQ444,3))&gt;=--('Data Sheet'!$A$15)), (--(INT('Data Sheet'!$A$15) &amp; "." &amp; RIGHT(BQ444,3))&lt;=--('Data Sheet'!$B$15))),
                --(INT('Data Sheet'!$A$15) &amp; "." &amp; RIGHT(BQ444,3)),
                --(INT('Data Sheet'!$B$15) &amp; "." &amp; RIGHT(BQ444,3))
            )
        ),
        "OK"
    )
)</f>
        <v>OK</v>
      </c>
      <c r="R444" s="19"/>
      <c r="S444" s="19"/>
      <c r="T444" s="19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1"/>
      <c r="AU444" s="21"/>
      <c r="AV444" s="21"/>
      <c r="AW444" s="22"/>
      <c r="AX444" s="99"/>
      <c r="AY444" s="20"/>
      <c r="AZ444" s="20"/>
      <c r="BA444" s="22"/>
      <c r="BB444">
        <v>436</v>
      </c>
      <c r="BC444" s="80"/>
      <c r="BD444" s="80"/>
      <c r="BE444" s="80"/>
      <c r="BF444" s="80"/>
      <c r="BG444" s="32" t="str">
        <f t="shared" si="70"/>
        <v/>
      </c>
      <c r="BH444" s="78">
        <f t="shared" si="68"/>
        <v>0</v>
      </c>
      <c r="BI444" s="2">
        <f t="shared" si="71"/>
        <v>0</v>
      </c>
      <c r="BJ444" s="2">
        <f t="shared" si="72"/>
        <v>0</v>
      </c>
      <c r="BK444" s="2">
        <f t="shared" si="69"/>
        <v>0</v>
      </c>
    </row>
    <row r="445" spans="2:63" ht="15" customHeight="1" x14ac:dyDescent="0.25">
      <c r="B445" s="14">
        <v>437</v>
      </c>
      <c r="C445" s="95" t="str">
        <f t="shared" si="73"/>
        <v/>
      </c>
      <c r="D445" s="15" t="str">
        <f t="shared" si="67"/>
        <v>OK</v>
      </c>
      <c r="E445" s="16" t="e">
        <f>VLOOKUP('Data Sheet'!$B$8,'Data Sheet'!$I$2:$J$9,2,FALSE)</f>
        <v>#N/A</v>
      </c>
      <c r="F445" s="16" t="str">
        <f t="shared" si="74"/>
        <v/>
      </c>
      <c r="G445" s="103">
        <f t="shared" si="75"/>
        <v>0</v>
      </c>
      <c r="H445" s="17" t="s">
        <v>26</v>
      </c>
      <c r="I445" s="17" t="s">
        <v>26</v>
      </c>
      <c r="J445" s="17" t="str">
        <f>IF('Data Sheet'!$B$9="NC-50","N/A","OK")</f>
        <v>OK</v>
      </c>
      <c r="K445" s="17" t="str">
        <f>IF('Data Sheet'!$B$9="NC-50","N/A","OK")</f>
        <v>OK</v>
      </c>
      <c r="L445" s="17" t="str">
        <f t="shared" si="76"/>
        <v>OK</v>
      </c>
      <c r="M445" s="17" t="str">
        <f t="shared" si="77"/>
        <v>OK</v>
      </c>
      <c r="N445" s="18" t="str">
        <f>IF(BO445&lt;&gt;"",
    IF(INT('Data Sheet'!$A$19)=INT('Data Sheet'!$B$19),
        --(INT('Data Sheet'!$A$19) &amp; "." &amp; BO445),
        IF(AND((--(INT('Data Sheet'!$A$19) &amp; "." &amp; BO445)&gt;=--('Data Sheet'!$A$19)), (--(INT('Data Sheet'!$A$19) &amp; "." &amp; BO445)&lt;=--('Data Sheet'!$B$19))),
            --(INT('Data Sheet'!$A$19) &amp; "." &amp; BO445),
            --(INT('Data Sheet'!$B$19) &amp; "." &amp; BO445)
        )
    ),
    IF(BN445&lt;&gt;"",
        IF(INT('Data Sheet'!$A$19)=INT('Data Sheet'!$B$19),
            --(INT('Data Sheet'!$A$19) &amp; "." &amp; LEFT(BN445,3)),
            IF(AND((--(INT('Data Sheet'!$A$19) &amp; "." &amp; LEFT(BN445,3))&gt;=--('Data Sheet'!$A$19)), (--(INT('Data Sheet'!$A$19) &amp; "." &amp; LEFT(BN445,3))&lt;=--('Data Sheet'!$B$19))),
                --(INT('Data Sheet'!$A$19) &amp; "." &amp; LEFT(BN445,3)),
                --(INT('Data Sheet'!$B$19) &amp; "." &amp; LEFT(BN445,3))
            )
        ),
        "OK"
    )
)</f>
        <v>OK</v>
      </c>
      <c r="O445" s="23" t="str">
        <f>IF(BP445&lt;&gt;"",
    IF(INT('Data Sheet'!$A$19)=INT('Data Sheet'!$B$19),
        --(INT('Data Sheet'!$A$19) &amp; "." &amp; BP445),
        IF(AND((--(INT('Data Sheet'!$A$19) &amp; "." &amp; BP445)&gt;=--('Data Sheet'!$A$19)), (--(INT('Data Sheet'!$A$19) &amp; "." &amp; BP445)&lt;=--('Data Sheet'!$B$19))),
            --(INT('Data Sheet'!$A$19) &amp; "." &amp; BP445),
            --(INT('Data Sheet'!$B$19) &amp; "." &amp; BP445)
        )
    ),
    IF(BN445&lt;&gt;"",
        IF(INT('Data Sheet'!$A$19)=INT('Data Sheet'!$B$19),
            --(INT('Data Sheet'!$A$19) &amp; "." &amp; RIGHT(BN445,3)),
            IF(AND((--(INT('Data Sheet'!$A$19) &amp; "." &amp; RIGHT(BN445,3))&gt;=--('Data Sheet'!$A$19)), (--(INT('Data Sheet'!$A$19) &amp; "." &amp; RIGHT(BN445,3))&lt;=--('Data Sheet'!$B$19))),
                --(INT('Data Sheet'!$A$19) &amp; "." &amp; RIGHT(BN445,3)),
                --(INT('Data Sheet'!$B$19) &amp; "." &amp; RIGHT(BN445,3))
            )
        ),
        "OK"
    )
)</f>
        <v>OK</v>
      </c>
      <c r="P445" s="23" t="str">
        <f>IF(BR445&lt;&gt;"",
    IF(INT('Data Sheet'!$A$19)=INT('Data Sheet'!$B$15),
        --(INT('Data Sheet'!$A$15) &amp; "." &amp; BR445),
        IF(AND((--(INT('Data Sheet'!$A$15) &amp; "." &amp; BR445)&gt;=--('Data Sheet'!$A$15)), (--(INT('Data Sheet'!$A$15) &amp; "." &amp; BR445)&lt;=--('Data Sheet'!$B$15))),
            --(INT('Data Sheet'!$A$15) &amp; "." &amp; BR445),
            --(INT('Data Sheet'!$B$15) &amp; "." &amp; BR445)
        )
    ),
    IF(BQ445&lt;&gt;"",
        IF(INT('Data Sheet'!$A$15)=INT('Data Sheet'!$B$15),
            --(INT('Data Sheet'!$A$15) &amp; "." &amp; LEFT(BQ445,3)),
            IF(AND((--(INT('Data Sheet'!$A$15) &amp; "." &amp; LEFT(BQ445,3))&gt;=--('Data Sheet'!$A$15)), (--(INT('Data Sheet'!$A$15) &amp; "." &amp; LEFT(BQ445,3))&lt;=--('Data Sheet'!$B$15))),
                --(INT('Data Sheet'!$A$15) &amp; "." &amp; LEFT(BQ445,3)),
                --(INT('Data Sheet'!$B$15) &amp; "." &amp; LEFT(BQ445,3))
            )
        ),
        "OK"
    )
)</f>
        <v>OK</v>
      </c>
      <c r="Q445" s="23" t="str">
        <f>IF(BS445&lt;&gt;"",
    IF(INT('Data Sheet'!$A$19)=INT('Data Sheet'!$B$15),
        --(INT('Data Sheet'!$A$15) &amp; "." &amp; BS445),
        IF(AND((--(INT('Data Sheet'!$A$15) &amp; "." &amp; BS445)&gt;=--('Data Sheet'!$A$15)), (--(INT('Data Sheet'!$A$15) &amp; "." &amp; BS445)&lt;=--('Data Sheet'!$B$15))),
            --(INT('Data Sheet'!$A$15) &amp; "." &amp; BS445),
            --(INT('Data Sheet'!$B$15) &amp; "." &amp; BS445)
        )
    ),
    IF(BQ445&lt;&gt;"",
        IF(INT('Data Sheet'!$A$15)=INT('Data Sheet'!$B$15),
            --(INT('Data Sheet'!$A$15) &amp; "." &amp; RIGHT(BQ445,3)),
            IF(AND((--(INT('Data Sheet'!$A$15) &amp; "." &amp; RIGHT(BQ445,3))&gt;=--('Data Sheet'!$A$15)), (--(INT('Data Sheet'!$A$15) &amp; "." &amp; RIGHT(BQ445,3))&lt;=--('Data Sheet'!$B$15))),
                --(INT('Data Sheet'!$A$15) &amp; "." &amp; RIGHT(BQ445,3)),
                --(INT('Data Sheet'!$B$15) &amp; "." &amp; RIGHT(BQ445,3))
            )
        ),
        "OK"
    )
)</f>
        <v>OK</v>
      </c>
      <c r="R445" s="19"/>
      <c r="S445" s="19"/>
      <c r="T445" s="19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1"/>
      <c r="AU445" s="21"/>
      <c r="AV445" s="21"/>
      <c r="AW445" s="22"/>
      <c r="AX445" s="99"/>
      <c r="AY445" s="20"/>
      <c r="AZ445" s="20"/>
      <c r="BA445" s="22"/>
      <c r="BB445">
        <v>437</v>
      </c>
      <c r="BC445" s="80"/>
      <c r="BD445" s="80"/>
      <c r="BE445" s="80"/>
      <c r="BF445" s="80"/>
      <c r="BG445" s="32" t="str">
        <f t="shared" si="70"/>
        <v/>
      </c>
      <c r="BH445" s="78">
        <f t="shared" si="68"/>
        <v>0</v>
      </c>
      <c r="BI445" s="2">
        <f t="shared" si="71"/>
        <v>0</v>
      </c>
      <c r="BJ445" s="2">
        <f t="shared" si="72"/>
        <v>0</v>
      </c>
      <c r="BK445" s="2">
        <f t="shared" si="69"/>
        <v>0</v>
      </c>
    </row>
    <row r="446" spans="2:63" ht="15" customHeight="1" x14ac:dyDescent="0.25">
      <c r="B446" s="14">
        <v>438</v>
      </c>
      <c r="C446" s="95" t="str">
        <f t="shared" si="73"/>
        <v/>
      </c>
      <c r="D446" s="15" t="str">
        <f t="shared" si="67"/>
        <v>OK</v>
      </c>
      <c r="E446" s="16" t="e">
        <f>VLOOKUP('Data Sheet'!$B$8,'Data Sheet'!$I$2:$J$9,2,FALSE)</f>
        <v>#N/A</v>
      </c>
      <c r="F446" s="16" t="str">
        <f t="shared" si="74"/>
        <v/>
      </c>
      <c r="G446" s="103">
        <f t="shared" si="75"/>
        <v>0</v>
      </c>
      <c r="H446" s="17" t="s">
        <v>26</v>
      </c>
      <c r="I446" s="17" t="s">
        <v>26</v>
      </c>
      <c r="J446" s="17" t="str">
        <f>IF('Data Sheet'!$B$9="NC-50","N/A","OK")</f>
        <v>OK</v>
      </c>
      <c r="K446" s="17" t="str">
        <f>IF('Data Sheet'!$B$9="NC-50","N/A","OK")</f>
        <v>OK</v>
      </c>
      <c r="L446" s="17" t="str">
        <f t="shared" si="76"/>
        <v>OK</v>
      </c>
      <c r="M446" s="17" t="str">
        <f t="shared" si="77"/>
        <v>OK</v>
      </c>
      <c r="N446" s="18" t="str">
        <f>IF(BO446&lt;&gt;"",
    IF(INT('Data Sheet'!$A$19)=INT('Data Sheet'!$B$19),
        --(INT('Data Sheet'!$A$19) &amp; "." &amp; BO446),
        IF(AND((--(INT('Data Sheet'!$A$19) &amp; "." &amp; BO446)&gt;=--('Data Sheet'!$A$19)), (--(INT('Data Sheet'!$A$19) &amp; "." &amp; BO446)&lt;=--('Data Sheet'!$B$19))),
            --(INT('Data Sheet'!$A$19) &amp; "." &amp; BO446),
            --(INT('Data Sheet'!$B$19) &amp; "." &amp; BO446)
        )
    ),
    IF(BN446&lt;&gt;"",
        IF(INT('Data Sheet'!$A$19)=INT('Data Sheet'!$B$19),
            --(INT('Data Sheet'!$A$19) &amp; "." &amp; LEFT(BN446,3)),
            IF(AND((--(INT('Data Sheet'!$A$19) &amp; "." &amp; LEFT(BN446,3))&gt;=--('Data Sheet'!$A$19)), (--(INT('Data Sheet'!$A$19) &amp; "." &amp; LEFT(BN446,3))&lt;=--('Data Sheet'!$B$19))),
                --(INT('Data Sheet'!$A$19) &amp; "." &amp; LEFT(BN446,3)),
                --(INT('Data Sheet'!$B$19) &amp; "." &amp; LEFT(BN446,3))
            )
        ),
        "OK"
    )
)</f>
        <v>OK</v>
      </c>
      <c r="O446" s="23" t="str">
        <f>IF(BP446&lt;&gt;"",
    IF(INT('Data Sheet'!$A$19)=INT('Data Sheet'!$B$19),
        --(INT('Data Sheet'!$A$19) &amp; "." &amp; BP446),
        IF(AND((--(INT('Data Sheet'!$A$19) &amp; "." &amp; BP446)&gt;=--('Data Sheet'!$A$19)), (--(INT('Data Sheet'!$A$19) &amp; "." &amp; BP446)&lt;=--('Data Sheet'!$B$19))),
            --(INT('Data Sheet'!$A$19) &amp; "." &amp; BP446),
            --(INT('Data Sheet'!$B$19) &amp; "." &amp; BP446)
        )
    ),
    IF(BN446&lt;&gt;"",
        IF(INT('Data Sheet'!$A$19)=INT('Data Sheet'!$B$19),
            --(INT('Data Sheet'!$A$19) &amp; "." &amp; RIGHT(BN446,3)),
            IF(AND((--(INT('Data Sheet'!$A$19) &amp; "." &amp; RIGHT(BN446,3))&gt;=--('Data Sheet'!$A$19)), (--(INT('Data Sheet'!$A$19) &amp; "." &amp; RIGHT(BN446,3))&lt;=--('Data Sheet'!$B$19))),
                --(INT('Data Sheet'!$A$19) &amp; "." &amp; RIGHT(BN446,3)),
                --(INT('Data Sheet'!$B$19) &amp; "." &amp; RIGHT(BN446,3))
            )
        ),
        "OK"
    )
)</f>
        <v>OK</v>
      </c>
      <c r="P446" s="23" t="str">
        <f>IF(BR446&lt;&gt;"",
    IF(INT('Data Sheet'!$A$19)=INT('Data Sheet'!$B$15),
        --(INT('Data Sheet'!$A$15) &amp; "." &amp; BR446),
        IF(AND((--(INT('Data Sheet'!$A$15) &amp; "." &amp; BR446)&gt;=--('Data Sheet'!$A$15)), (--(INT('Data Sheet'!$A$15) &amp; "." &amp; BR446)&lt;=--('Data Sheet'!$B$15))),
            --(INT('Data Sheet'!$A$15) &amp; "." &amp; BR446),
            --(INT('Data Sheet'!$B$15) &amp; "." &amp; BR446)
        )
    ),
    IF(BQ446&lt;&gt;"",
        IF(INT('Data Sheet'!$A$15)=INT('Data Sheet'!$B$15),
            --(INT('Data Sheet'!$A$15) &amp; "." &amp; LEFT(BQ446,3)),
            IF(AND((--(INT('Data Sheet'!$A$15) &amp; "." &amp; LEFT(BQ446,3))&gt;=--('Data Sheet'!$A$15)), (--(INT('Data Sheet'!$A$15) &amp; "." &amp; LEFT(BQ446,3))&lt;=--('Data Sheet'!$B$15))),
                --(INT('Data Sheet'!$A$15) &amp; "." &amp; LEFT(BQ446,3)),
                --(INT('Data Sheet'!$B$15) &amp; "." &amp; LEFT(BQ446,3))
            )
        ),
        "OK"
    )
)</f>
        <v>OK</v>
      </c>
      <c r="Q446" s="23" t="str">
        <f>IF(BS446&lt;&gt;"",
    IF(INT('Data Sheet'!$A$19)=INT('Data Sheet'!$B$15),
        --(INT('Data Sheet'!$A$15) &amp; "." &amp; BS446),
        IF(AND((--(INT('Data Sheet'!$A$15) &amp; "." &amp; BS446)&gt;=--('Data Sheet'!$A$15)), (--(INT('Data Sheet'!$A$15) &amp; "." &amp; BS446)&lt;=--('Data Sheet'!$B$15))),
            --(INT('Data Sheet'!$A$15) &amp; "." &amp; BS446),
            --(INT('Data Sheet'!$B$15) &amp; "." &amp; BS446)
        )
    ),
    IF(BQ446&lt;&gt;"",
        IF(INT('Data Sheet'!$A$15)=INT('Data Sheet'!$B$15),
            --(INT('Data Sheet'!$A$15) &amp; "." &amp; RIGHT(BQ446,3)),
            IF(AND((--(INT('Data Sheet'!$A$15) &amp; "." &amp; RIGHT(BQ446,3))&gt;=--('Data Sheet'!$A$15)), (--(INT('Data Sheet'!$A$15) &amp; "." &amp; RIGHT(BQ446,3))&lt;=--('Data Sheet'!$B$15))),
                --(INT('Data Sheet'!$A$15) &amp; "." &amp; RIGHT(BQ446,3)),
                --(INT('Data Sheet'!$B$15) &amp; "." &amp; RIGHT(BQ446,3))
            )
        ),
        "OK"
    )
)</f>
        <v>OK</v>
      </c>
      <c r="R446" s="19"/>
      <c r="S446" s="19"/>
      <c r="T446" s="19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1"/>
      <c r="AU446" s="21"/>
      <c r="AV446" s="21"/>
      <c r="AW446" s="22"/>
      <c r="AX446" s="99"/>
      <c r="AY446" s="20"/>
      <c r="AZ446" s="20"/>
      <c r="BA446" s="22"/>
      <c r="BB446">
        <v>438</v>
      </c>
      <c r="BC446" s="80"/>
      <c r="BD446" s="80"/>
      <c r="BE446" s="80"/>
      <c r="BF446" s="80"/>
      <c r="BG446" s="32" t="str">
        <f t="shared" si="70"/>
        <v/>
      </c>
      <c r="BH446" s="78">
        <f t="shared" si="68"/>
        <v>0</v>
      </c>
      <c r="BI446" s="2">
        <f t="shared" si="71"/>
        <v>0</v>
      </c>
      <c r="BJ446" s="2">
        <f t="shared" si="72"/>
        <v>0</v>
      </c>
      <c r="BK446" s="2">
        <f t="shared" si="69"/>
        <v>0</v>
      </c>
    </row>
    <row r="447" spans="2:63" ht="15" customHeight="1" x14ac:dyDescent="0.25">
      <c r="B447" s="14">
        <v>439</v>
      </c>
      <c r="C447" s="95" t="str">
        <f t="shared" si="73"/>
        <v/>
      </c>
      <c r="D447" s="15" t="str">
        <f t="shared" si="67"/>
        <v>OK</v>
      </c>
      <c r="E447" s="16" t="e">
        <f>VLOOKUP('Data Sheet'!$B$8,'Data Sheet'!$I$2:$J$9,2,FALSE)</f>
        <v>#N/A</v>
      </c>
      <c r="F447" s="16" t="str">
        <f t="shared" si="74"/>
        <v/>
      </c>
      <c r="G447" s="103">
        <f t="shared" si="75"/>
        <v>0</v>
      </c>
      <c r="H447" s="17" t="s">
        <v>26</v>
      </c>
      <c r="I447" s="17" t="s">
        <v>26</v>
      </c>
      <c r="J447" s="17" t="str">
        <f>IF('Data Sheet'!$B$9="NC-50","N/A","OK")</f>
        <v>OK</v>
      </c>
      <c r="K447" s="17" t="str">
        <f>IF('Data Sheet'!$B$9="NC-50","N/A","OK")</f>
        <v>OK</v>
      </c>
      <c r="L447" s="17" t="str">
        <f t="shared" si="76"/>
        <v>OK</v>
      </c>
      <c r="M447" s="17" t="str">
        <f t="shared" si="77"/>
        <v>OK</v>
      </c>
      <c r="N447" s="18" t="str">
        <f>IF(BO447&lt;&gt;"",
    IF(INT('Data Sheet'!$A$19)=INT('Data Sheet'!$B$19),
        --(INT('Data Sheet'!$A$19) &amp; "." &amp; BO447),
        IF(AND((--(INT('Data Sheet'!$A$19) &amp; "." &amp; BO447)&gt;=--('Data Sheet'!$A$19)), (--(INT('Data Sheet'!$A$19) &amp; "." &amp; BO447)&lt;=--('Data Sheet'!$B$19))),
            --(INT('Data Sheet'!$A$19) &amp; "." &amp; BO447),
            --(INT('Data Sheet'!$B$19) &amp; "." &amp; BO447)
        )
    ),
    IF(BN447&lt;&gt;"",
        IF(INT('Data Sheet'!$A$19)=INT('Data Sheet'!$B$19),
            --(INT('Data Sheet'!$A$19) &amp; "." &amp; LEFT(BN447,3)),
            IF(AND((--(INT('Data Sheet'!$A$19) &amp; "." &amp; LEFT(BN447,3))&gt;=--('Data Sheet'!$A$19)), (--(INT('Data Sheet'!$A$19) &amp; "." &amp; LEFT(BN447,3))&lt;=--('Data Sheet'!$B$19))),
                --(INT('Data Sheet'!$A$19) &amp; "." &amp; LEFT(BN447,3)),
                --(INT('Data Sheet'!$B$19) &amp; "." &amp; LEFT(BN447,3))
            )
        ),
        "OK"
    )
)</f>
        <v>OK</v>
      </c>
      <c r="O447" s="23" t="str">
        <f>IF(BP447&lt;&gt;"",
    IF(INT('Data Sheet'!$A$19)=INT('Data Sheet'!$B$19),
        --(INT('Data Sheet'!$A$19) &amp; "." &amp; BP447),
        IF(AND((--(INT('Data Sheet'!$A$19) &amp; "." &amp; BP447)&gt;=--('Data Sheet'!$A$19)), (--(INT('Data Sheet'!$A$19) &amp; "." &amp; BP447)&lt;=--('Data Sheet'!$B$19))),
            --(INT('Data Sheet'!$A$19) &amp; "." &amp; BP447),
            --(INT('Data Sheet'!$B$19) &amp; "." &amp; BP447)
        )
    ),
    IF(BN447&lt;&gt;"",
        IF(INT('Data Sheet'!$A$19)=INT('Data Sheet'!$B$19),
            --(INT('Data Sheet'!$A$19) &amp; "." &amp; RIGHT(BN447,3)),
            IF(AND((--(INT('Data Sheet'!$A$19) &amp; "." &amp; RIGHT(BN447,3))&gt;=--('Data Sheet'!$A$19)), (--(INT('Data Sheet'!$A$19) &amp; "." &amp; RIGHT(BN447,3))&lt;=--('Data Sheet'!$B$19))),
                --(INT('Data Sheet'!$A$19) &amp; "." &amp; RIGHT(BN447,3)),
                --(INT('Data Sheet'!$B$19) &amp; "." &amp; RIGHT(BN447,3))
            )
        ),
        "OK"
    )
)</f>
        <v>OK</v>
      </c>
      <c r="P447" s="23" t="str">
        <f>IF(BR447&lt;&gt;"",
    IF(INT('Data Sheet'!$A$19)=INT('Data Sheet'!$B$15),
        --(INT('Data Sheet'!$A$15) &amp; "." &amp; BR447),
        IF(AND((--(INT('Data Sheet'!$A$15) &amp; "." &amp; BR447)&gt;=--('Data Sheet'!$A$15)), (--(INT('Data Sheet'!$A$15) &amp; "." &amp; BR447)&lt;=--('Data Sheet'!$B$15))),
            --(INT('Data Sheet'!$A$15) &amp; "." &amp; BR447),
            --(INT('Data Sheet'!$B$15) &amp; "." &amp; BR447)
        )
    ),
    IF(BQ447&lt;&gt;"",
        IF(INT('Data Sheet'!$A$15)=INT('Data Sheet'!$B$15),
            --(INT('Data Sheet'!$A$15) &amp; "." &amp; LEFT(BQ447,3)),
            IF(AND((--(INT('Data Sheet'!$A$15) &amp; "." &amp; LEFT(BQ447,3))&gt;=--('Data Sheet'!$A$15)), (--(INT('Data Sheet'!$A$15) &amp; "." &amp; LEFT(BQ447,3))&lt;=--('Data Sheet'!$B$15))),
                --(INT('Data Sheet'!$A$15) &amp; "." &amp; LEFT(BQ447,3)),
                --(INT('Data Sheet'!$B$15) &amp; "." &amp; LEFT(BQ447,3))
            )
        ),
        "OK"
    )
)</f>
        <v>OK</v>
      </c>
      <c r="Q447" s="23" t="str">
        <f>IF(BS447&lt;&gt;"",
    IF(INT('Data Sheet'!$A$19)=INT('Data Sheet'!$B$15),
        --(INT('Data Sheet'!$A$15) &amp; "." &amp; BS447),
        IF(AND((--(INT('Data Sheet'!$A$15) &amp; "." &amp; BS447)&gt;=--('Data Sheet'!$A$15)), (--(INT('Data Sheet'!$A$15) &amp; "." &amp; BS447)&lt;=--('Data Sheet'!$B$15))),
            --(INT('Data Sheet'!$A$15) &amp; "." &amp; BS447),
            --(INT('Data Sheet'!$B$15) &amp; "." &amp; BS447)
        )
    ),
    IF(BQ447&lt;&gt;"",
        IF(INT('Data Sheet'!$A$15)=INT('Data Sheet'!$B$15),
            --(INT('Data Sheet'!$A$15) &amp; "." &amp; RIGHT(BQ447,3)),
            IF(AND((--(INT('Data Sheet'!$A$15) &amp; "." &amp; RIGHT(BQ447,3))&gt;=--('Data Sheet'!$A$15)), (--(INT('Data Sheet'!$A$15) &amp; "." &amp; RIGHT(BQ447,3))&lt;=--('Data Sheet'!$B$15))),
                --(INT('Data Sheet'!$A$15) &amp; "." &amp; RIGHT(BQ447,3)),
                --(INT('Data Sheet'!$B$15) &amp; "." &amp; RIGHT(BQ447,3))
            )
        ),
        "OK"
    )
)</f>
        <v>OK</v>
      </c>
      <c r="R447" s="19"/>
      <c r="S447" s="19"/>
      <c r="T447" s="19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1"/>
      <c r="AU447" s="21"/>
      <c r="AV447" s="21"/>
      <c r="AW447" s="22"/>
      <c r="AX447" s="99"/>
      <c r="AY447" s="20"/>
      <c r="AZ447" s="20"/>
      <c r="BA447" s="22"/>
      <c r="BB447">
        <v>439</v>
      </c>
      <c r="BC447" s="80"/>
      <c r="BD447" s="80"/>
      <c r="BE447" s="80"/>
      <c r="BF447" s="80"/>
      <c r="BG447" s="32" t="str">
        <f t="shared" si="70"/>
        <v/>
      </c>
      <c r="BH447" s="78">
        <f t="shared" si="68"/>
        <v>0</v>
      </c>
      <c r="BI447" s="2">
        <f t="shared" si="71"/>
        <v>0</v>
      </c>
      <c r="BJ447" s="2">
        <f t="shared" si="72"/>
        <v>0</v>
      </c>
      <c r="BK447" s="2">
        <f t="shared" si="69"/>
        <v>0</v>
      </c>
    </row>
    <row r="448" spans="2:63" ht="15" customHeight="1" x14ac:dyDescent="0.25">
      <c r="B448" s="14">
        <v>440</v>
      </c>
      <c r="C448" s="95" t="str">
        <f t="shared" si="73"/>
        <v/>
      </c>
      <c r="D448" s="15" t="str">
        <f t="shared" si="67"/>
        <v>OK</v>
      </c>
      <c r="E448" s="16" t="e">
        <f>VLOOKUP('Data Sheet'!$B$8,'Data Sheet'!$I$2:$J$9,2,FALSE)</f>
        <v>#N/A</v>
      </c>
      <c r="F448" s="16" t="str">
        <f t="shared" si="74"/>
        <v/>
      </c>
      <c r="G448" s="103">
        <f t="shared" si="75"/>
        <v>0</v>
      </c>
      <c r="H448" s="17" t="s">
        <v>26</v>
      </c>
      <c r="I448" s="17" t="s">
        <v>26</v>
      </c>
      <c r="J448" s="17" t="str">
        <f>IF('Data Sheet'!$B$9="NC-50","N/A","OK")</f>
        <v>OK</v>
      </c>
      <c r="K448" s="17" t="str">
        <f>IF('Data Sheet'!$B$9="NC-50","N/A","OK")</f>
        <v>OK</v>
      </c>
      <c r="L448" s="17" t="str">
        <f t="shared" si="76"/>
        <v>OK</v>
      </c>
      <c r="M448" s="17" t="str">
        <f t="shared" si="77"/>
        <v>OK</v>
      </c>
      <c r="N448" s="18" t="str">
        <f>IF(BO448&lt;&gt;"",
    IF(INT('Data Sheet'!$A$19)=INT('Data Sheet'!$B$19),
        --(INT('Data Sheet'!$A$19) &amp; "." &amp; BO448),
        IF(AND((--(INT('Data Sheet'!$A$19) &amp; "." &amp; BO448)&gt;=--('Data Sheet'!$A$19)), (--(INT('Data Sheet'!$A$19) &amp; "." &amp; BO448)&lt;=--('Data Sheet'!$B$19))),
            --(INT('Data Sheet'!$A$19) &amp; "." &amp; BO448),
            --(INT('Data Sheet'!$B$19) &amp; "." &amp; BO448)
        )
    ),
    IF(BN448&lt;&gt;"",
        IF(INT('Data Sheet'!$A$19)=INT('Data Sheet'!$B$19),
            --(INT('Data Sheet'!$A$19) &amp; "." &amp; LEFT(BN448,3)),
            IF(AND((--(INT('Data Sheet'!$A$19) &amp; "." &amp; LEFT(BN448,3))&gt;=--('Data Sheet'!$A$19)), (--(INT('Data Sheet'!$A$19) &amp; "." &amp; LEFT(BN448,3))&lt;=--('Data Sheet'!$B$19))),
                --(INT('Data Sheet'!$A$19) &amp; "." &amp; LEFT(BN448,3)),
                --(INT('Data Sheet'!$B$19) &amp; "." &amp; LEFT(BN448,3))
            )
        ),
        "OK"
    )
)</f>
        <v>OK</v>
      </c>
      <c r="O448" s="23" t="str">
        <f>IF(BP448&lt;&gt;"",
    IF(INT('Data Sheet'!$A$19)=INT('Data Sheet'!$B$19),
        --(INT('Data Sheet'!$A$19) &amp; "." &amp; BP448),
        IF(AND((--(INT('Data Sheet'!$A$19) &amp; "." &amp; BP448)&gt;=--('Data Sheet'!$A$19)), (--(INT('Data Sheet'!$A$19) &amp; "." &amp; BP448)&lt;=--('Data Sheet'!$B$19))),
            --(INT('Data Sheet'!$A$19) &amp; "." &amp; BP448),
            --(INT('Data Sheet'!$B$19) &amp; "." &amp; BP448)
        )
    ),
    IF(BN448&lt;&gt;"",
        IF(INT('Data Sheet'!$A$19)=INT('Data Sheet'!$B$19),
            --(INT('Data Sheet'!$A$19) &amp; "." &amp; RIGHT(BN448,3)),
            IF(AND((--(INT('Data Sheet'!$A$19) &amp; "." &amp; RIGHT(BN448,3))&gt;=--('Data Sheet'!$A$19)), (--(INT('Data Sheet'!$A$19) &amp; "." &amp; RIGHT(BN448,3))&lt;=--('Data Sheet'!$B$19))),
                --(INT('Data Sheet'!$A$19) &amp; "." &amp; RIGHT(BN448,3)),
                --(INT('Data Sheet'!$B$19) &amp; "." &amp; RIGHT(BN448,3))
            )
        ),
        "OK"
    )
)</f>
        <v>OK</v>
      </c>
      <c r="P448" s="23" t="str">
        <f>IF(BR448&lt;&gt;"",
    IF(INT('Data Sheet'!$A$19)=INT('Data Sheet'!$B$15),
        --(INT('Data Sheet'!$A$15) &amp; "." &amp; BR448),
        IF(AND((--(INT('Data Sheet'!$A$15) &amp; "." &amp; BR448)&gt;=--('Data Sheet'!$A$15)), (--(INT('Data Sheet'!$A$15) &amp; "." &amp; BR448)&lt;=--('Data Sheet'!$B$15))),
            --(INT('Data Sheet'!$A$15) &amp; "." &amp; BR448),
            --(INT('Data Sheet'!$B$15) &amp; "." &amp; BR448)
        )
    ),
    IF(BQ448&lt;&gt;"",
        IF(INT('Data Sheet'!$A$15)=INT('Data Sheet'!$B$15),
            --(INT('Data Sheet'!$A$15) &amp; "." &amp; LEFT(BQ448,3)),
            IF(AND((--(INT('Data Sheet'!$A$15) &amp; "." &amp; LEFT(BQ448,3))&gt;=--('Data Sheet'!$A$15)), (--(INT('Data Sheet'!$A$15) &amp; "." &amp; LEFT(BQ448,3))&lt;=--('Data Sheet'!$B$15))),
                --(INT('Data Sheet'!$A$15) &amp; "." &amp; LEFT(BQ448,3)),
                --(INT('Data Sheet'!$B$15) &amp; "." &amp; LEFT(BQ448,3))
            )
        ),
        "OK"
    )
)</f>
        <v>OK</v>
      </c>
      <c r="Q448" s="23" t="str">
        <f>IF(BS448&lt;&gt;"",
    IF(INT('Data Sheet'!$A$19)=INT('Data Sheet'!$B$15),
        --(INT('Data Sheet'!$A$15) &amp; "." &amp; BS448),
        IF(AND((--(INT('Data Sheet'!$A$15) &amp; "." &amp; BS448)&gt;=--('Data Sheet'!$A$15)), (--(INT('Data Sheet'!$A$15) &amp; "." &amp; BS448)&lt;=--('Data Sheet'!$B$15))),
            --(INT('Data Sheet'!$A$15) &amp; "." &amp; BS448),
            --(INT('Data Sheet'!$B$15) &amp; "." &amp; BS448)
        )
    ),
    IF(BQ448&lt;&gt;"",
        IF(INT('Data Sheet'!$A$15)=INT('Data Sheet'!$B$15),
            --(INT('Data Sheet'!$A$15) &amp; "." &amp; RIGHT(BQ448,3)),
            IF(AND((--(INT('Data Sheet'!$A$15) &amp; "." &amp; RIGHT(BQ448,3))&gt;=--('Data Sheet'!$A$15)), (--(INT('Data Sheet'!$A$15) &amp; "." &amp; RIGHT(BQ448,3))&lt;=--('Data Sheet'!$B$15))),
                --(INT('Data Sheet'!$A$15) &amp; "." &amp; RIGHT(BQ448,3)),
                --(INT('Data Sheet'!$B$15) &amp; "." &amp; RIGHT(BQ448,3))
            )
        ),
        "OK"
    )
)</f>
        <v>OK</v>
      </c>
      <c r="R448" s="19"/>
      <c r="S448" s="19"/>
      <c r="T448" s="19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1"/>
      <c r="AU448" s="21"/>
      <c r="AV448" s="21"/>
      <c r="AW448" s="22"/>
      <c r="AX448" s="99"/>
      <c r="AY448" s="20"/>
      <c r="AZ448" s="20"/>
      <c r="BA448" s="22"/>
      <c r="BB448">
        <v>440</v>
      </c>
      <c r="BC448" s="80"/>
      <c r="BD448" s="80"/>
      <c r="BE448" s="80"/>
      <c r="BF448" s="80"/>
      <c r="BG448" s="32" t="str">
        <f t="shared" si="70"/>
        <v/>
      </c>
      <c r="BH448" s="78">
        <f t="shared" si="68"/>
        <v>0</v>
      </c>
      <c r="BI448" s="2">
        <f t="shared" si="71"/>
        <v>0</v>
      </c>
      <c r="BJ448" s="2">
        <f t="shared" si="72"/>
        <v>0</v>
      </c>
      <c r="BK448" s="2">
        <f t="shared" si="69"/>
        <v>0</v>
      </c>
    </row>
    <row r="449" spans="2:63" ht="15" customHeight="1" x14ac:dyDescent="0.25">
      <c r="B449" s="14">
        <v>441</v>
      </c>
      <c r="C449" s="95" t="str">
        <f t="shared" si="73"/>
        <v/>
      </c>
      <c r="D449" s="15" t="str">
        <f t="shared" si="67"/>
        <v>OK</v>
      </c>
      <c r="E449" s="16" t="e">
        <f>VLOOKUP('Data Sheet'!$B$8,'Data Sheet'!$I$2:$J$9,2,FALSE)</f>
        <v>#N/A</v>
      </c>
      <c r="F449" s="16" t="str">
        <f t="shared" si="74"/>
        <v/>
      </c>
      <c r="G449" s="103">
        <f t="shared" si="75"/>
        <v>0</v>
      </c>
      <c r="H449" s="17" t="s">
        <v>26</v>
      </c>
      <c r="I449" s="17" t="s">
        <v>26</v>
      </c>
      <c r="J449" s="17" t="str">
        <f>IF('Data Sheet'!$B$9="NC-50","N/A","OK")</f>
        <v>OK</v>
      </c>
      <c r="K449" s="17" t="str">
        <f>IF('Data Sheet'!$B$9="NC-50","N/A","OK")</f>
        <v>OK</v>
      </c>
      <c r="L449" s="17" t="str">
        <f t="shared" si="76"/>
        <v>OK</v>
      </c>
      <c r="M449" s="17" t="str">
        <f t="shared" si="77"/>
        <v>OK</v>
      </c>
      <c r="N449" s="18" t="str">
        <f>IF(BO449&lt;&gt;"",
    IF(INT('Data Sheet'!$A$19)=INT('Data Sheet'!$B$19),
        --(INT('Data Sheet'!$A$19) &amp; "." &amp; BO449),
        IF(AND((--(INT('Data Sheet'!$A$19) &amp; "." &amp; BO449)&gt;=--('Data Sheet'!$A$19)), (--(INT('Data Sheet'!$A$19) &amp; "." &amp; BO449)&lt;=--('Data Sheet'!$B$19))),
            --(INT('Data Sheet'!$A$19) &amp; "." &amp; BO449),
            --(INT('Data Sheet'!$B$19) &amp; "." &amp; BO449)
        )
    ),
    IF(BN449&lt;&gt;"",
        IF(INT('Data Sheet'!$A$19)=INT('Data Sheet'!$B$19),
            --(INT('Data Sheet'!$A$19) &amp; "." &amp; LEFT(BN449,3)),
            IF(AND((--(INT('Data Sheet'!$A$19) &amp; "." &amp; LEFT(BN449,3))&gt;=--('Data Sheet'!$A$19)), (--(INT('Data Sheet'!$A$19) &amp; "." &amp; LEFT(BN449,3))&lt;=--('Data Sheet'!$B$19))),
                --(INT('Data Sheet'!$A$19) &amp; "." &amp; LEFT(BN449,3)),
                --(INT('Data Sheet'!$B$19) &amp; "." &amp; LEFT(BN449,3))
            )
        ),
        "OK"
    )
)</f>
        <v>OK</v>
      </c>
      <c r="O449" s="23" t="str">
        <f>IF(BP449&lt;&gt;"",
    IF(INT('Data Sheet'!$A$19)=INT('Data Sheet'!$B$19),
        --(INT('Data Sheet'!$A$19) &amp; "." &amp; BP449),
        IF(AND((--(INT('Data Sheet'!$A$19) &amp; "." &amp; BP449)&gt;=--('Data Sheet'!$A$19)), (--(INT('Data Sheet'!$A$19) &amp; "." &amp; BP449)&lt;=--('Data Sheet'!$B$19))),
            --(INT('Data Sheet'!$A$19) &amp; "." &amp; BP449),
            --(INT('Data Sheet'!$B$19) &amp; "." &amp; BP449)
        )
    ),
    IF(BN449&lt;&gt;"",
        IF(INT('Data Sheet'!$A$19)=INT('Data Sheet'!$B$19),
            --(INT('Data Sheet'!$A$19) &amp; "." &amp; RIGHT(BN449,3)),
            IF(AND((--(INT('Data Sheet'!$A$19) &amp; "." &amp; RIGHT(BN449,3))&gt;=--('Data Sheet'!$A$19)), (--(INT('Data Sheet'!$A$19) &amp; "." &amp; RIGHT(BN449,3))&lt;=--('Data Sheet'!$B$19))),
                --(INT('Data Sheet'!$A$19) &amp; "." &amp; RIGHT(BN449,3)),
                --(INT('Data Sheet'!$B$19) &amp; "." &amp; RIGHT(BN449,3))
            )
        ),
        "OK"
    )
)</f>
        <v>OK</v>
      </c>
      <c r="P449" s="23" t="str">
        <f>IF(BR449&lt;&gt;"",
    IF(INT('Data Sheet'!$A$19)=INT('Data Sheet'!$B$15),
        --(INT('Data Sheet'!$A$15) &amp; "." &amp; BR449),
        IF(AND((--(INT('Data Sheet'!$A$15) &amp; "." &amp; BR449)&gt;=--('Data Sheet'!$A$15)), (--(INT('Data Sheet'!$A$15) &amp; "." &amp; BR449)&lt;=--('Data Sheet'!$B$15))),
            --(INT('Data Sheet'!$A$15) &amp; "." &amp; BR449),
            --(INT('Data Sheet'!$B$15) &amp; "." &amp; BR449)
        )
    ),
    IF(BQ449&lt;&gt;"",
        IF(INT('Data Sheet'!$A$15)=INT('Data Sheet'!$B$15),
            --(INT('Data Sheet'!$A$15) &amp; "." &amp; LEFT(BQ449,3)),
            IF(AND((--(INT('Data Sheet'!$A$15) &amp; "." &amp; LEFT(BQ449,3))&gt;=--('Data Sheet'!$A$15)), (--(INT('Data Sheet'!$A$15) &amp; "." &amp; LEFT(BQ449,3))&lt;=--('Data Sheet'!$B$15))),
                --(INT('Data Sheet'!$A$15) &amp; "." &amp; LEFT(BQ449,3)),
                --(INT('Data Sheet'!$B$15) &amp; "." &amp; LEFT(BQ449,3))
            )
        ),
        "OK"
    )
)</f>
        <v>OK</v>
      </c>
      <c r="Q449" s="23" t="str">
        <f>IF(BS449&lt;&gt;"",
    IF(INT('Data Sheet'!$A$19)=INT('Data Sheet'!$B$15),
        --(INT('Data Sheet'!$A$15) &amp; "." &amp; BS449),
        IF(AND((--(INT('Data Sheet'!$A$15) &amp; "." &amp; BS449)&gt;=--('Data Sheet'!$A$15)), (--(INT('Data Sheet'!$A$15) &amp; "." &amp; BS449)&lt;=--('Data Sheet'!$B$15))),
            --(INT('Data Sheet'!$A$15) &amp; "." &amp; BS449),
            --(INT('Data Sheet'!$B$15) &amp; "." &amp; BS449)
        )
    ),
    IF(BQ449&lt;&gt;"",
        IF(INT('Data Sheet'!$A$15)=INT('Data Sheet'!$B$15),
            --(INT('Data Sheet'!$A$15) &amp; "." &amp; RIGHT(BQ449,3)),
            IF(AND((--(INT('Data Sheet'!$A$15) &amp; "." &amp; RIGHT(BQ449,3))&gt;=--('Data Sheet'!$A$15)), (--(INT('Data Sheet'!$A$15) &amp; "." &amp; RIGHT(BQ449,3))&lt;=--('Data Sheet'!$B$15))),
                --(INT('Data Sheet'!$A$15) &amp; "." &amp; RIGHT(BQ449,3)),
                --(INT('Data Sheet'!$B$15) &amp; "." &amp; RIGHT(BQ449,3))
            )
        ),
        "OK"
    )
)</f>
        <v>OK</v>
      </c>
      <c r="R449" s="19"/>
      <c r="S449" s="19"/>
      <c r="T449" s="19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1"/>
      <c r="AU449" s="21"/>
      <c r="AV449" s="21"/>
      <c r="AW449" s="22"/>
      <c r="AX449" s="99"/>
      <c r="AY449" s="20"/>
      <c r="AZ449" s="20"/>
      <c r="BA449" s="22"/>
      <c r="BB449">
        <v>441</v>
      </c>
      <c r="BC449" s="80"/>
      <c r="BD449" s="80"/>
      <c r="BE449" s="80"/>
      <c r="BF449" s="80"/>
      <c r="BG449" s="32" t="str">
        <f t="shared" si="70"/>
        <v/>
      </c>
      <c r="BH449" s="78">
        <f t="shared" si="68"/>
        <v>0</v>
      </c>
      <c r="BI449" s="2">
        <f t="shared" si="71"/>
        <v>0</v>
      </c>
      <c r="BJ449" s="2">
        <f t="shared" si="72"/>
        <v>0</v>
      </c>
      <c r="BK449" s="2">
        <f t="shared" si="69"/>
        <v>0</v>
      </c>
    </row>
    <row r="450" spans="2:63" ht="15" customHeight="1" x14ac:dyDescent="0.25">
      <c r="B450" s="14">
        <v>442</v>
      </c>
      <c r="C450" s="95" t="str">
        <f t="shared" si="73"/>
        <v/>
      </c>
      <c r="D450" s="15" t="str">
        <f t="shared" si="67"/>
        <v>OK</v>
      </c>
      <c r="E450" s="16" t="e">
        <f>VLOOKUP('Data Sheet'!$B$8,'Data Sheet'!$I$2:$J$9,2,FALSE)</f>
        <v>#N/A</v>
      </c>
      <c r="F450" s="16" t="str">
        <f t="shared" si="74"/>
        <v/>
      </c>
      <c r="G450" s="103">
        <f t="shared" si="75"/>
        <v>0</v>
      </c>
      <c r="H450" s="17" t="s">
        <v>26</v>
      </c>
      <c r="I450" s="17" t="s">
        <v>26</v>
      </c>
      <c r="J450" s="17" t="str">
        <f>IF('Data Sheet'!$B$9="NC-50","N/A","OK")</f>
        <v>OK</v>
      </c>
      <c r="K450" s="17" t="str">
        <f>IF('Data Sheet'!$B$9="NC-50","N/A","OK")</f>
        <v>OK</v>
      </c>
      <c r="L450" s="17" t="str">
        <f t="shared" si="76"/>
        <v>OK</v>
      </c>
      <c r="M450" s="17" t="str">
        <f t="shared" si="77"/>
        <v>OK</v>
      </c>
      <c r="N450" s="18" t="str">
        <f>IF(BO450&lt;&gt;"",
    IF(INT('Data Sheet'!$A$19)=INT('Data Sheet'!$B$19),
        --(INT('Data Sheet'!$A$19) &amp; "." &amp; BO450),
        IF(AND((--(INT('Data Sheet'!$A$19) &amp; "." &amp; BO450)&gt;=--('Data Sheet'!$A$19)), (--(INT('Data Sheet'!$A$19) &amp; "." &amp; BO450)&lt;=--('Data Sheet'!$B$19))),
            --(INT('Data Sheet'!$A$19) &amp; "." &amp; BO450),
            --(INT('Data Sheet'!$B$19) &amp; "." &amp; BO450)
        )
    ),
    IF(BN450&lt;&gt;"",
        IF(INT('Data Sheet'!$A$19)=INT('Data Sheet'!$B$19),
            --(INT('Data Sheet'!$A$19) &amp; "." &amp; LEFT(BN450,3)),
            IF(AND((--(INT('Data Sheet'!$A$19) &amp; "." &amp; LEFT(BN450,3))&gt;=--('Data Sheet'!$A$19)), (--(INT('Data Sheet'!$A$19) &amp; "." &amp; LEFT(BN450,3))&lt;=--('Data Sheet'!$B$19))),
                --(INT('Data Sheet'!$A$19) &amp; "." &amp; LEFT(BN450,3)),
                --(INT('Data Sheet'!$B$19) &amp; "." &amp; LEFT(BN450,3))
            )
        ),
        "OK"
    )
)</f>
        <v>OK</v>
      </c>
      <c r="O450" s="23" t="str">
        <f>IF(BP450&lt;&gt;"",
    IF(INT('Data Sheet'!$A$19)=INT('Data Sheet'!$B$19),
        --(INT('Data Sheet'!$A$19) &amp; "." &amp; BP450),
        IF(AND((--(INT('Data Sheet'!$A$19) &amp; "." &amp; BP450)&gt;=--('Data Sheet'!$A$19)), (--(INT('Data Sheet'!$A$19) &amp; "." &amp; BP450)&lt;=--('Data Sheet'!$B$19))),
            --(INT('Data Sheet'!$A$19) &amp; "." &amp; BP450),
            --(INT('Data Sheet'!$B$19) &amp; "." &amp; BP450)
        )
    ),
    IF(BN450&lt;&gt;"",
        IF(INT('Data Sheet'!$A$19)=INT('Data Sheet'!$B$19),
            --(INT('Data Sheet'!$A$19) &amp; "." &amp; RIGHT(BN450,3)),
            IF(AND((--(INT('Data Sheet'!$A$19) &amp; "." &amp; RIGHT(BN450,3))&gt;=--('Data Sheet'!$A$19)), (--(INT('Data Sheet'!$A$19) &amp; "." &amp; RIGHT(BN450,3))&lt;=--('Data Sheet'!$B$19))),
                --(INT('Data Sheet'!$A$19) &amp; "." &amp; RIGHT(BN450,3)),
                --(INT('Data Sheet'!$B$19) &amp; "." &amp; RIGHT(BN450,3))
            )
        ),
        "OK"
    )
)</f>
        <v>OK</v>
      </c>
      <c r="P450" s="23" t="str">
        <f>IF(BR450&lt;&gt;"",
    IF(INT('Data Sheet'!$A$19)=INT('Data Sheet'!$B$15),
        --(INT('Data Sheet'!$A$15) &amp; "." &amp; BR450),
        IF(AND((--(INT('Data Sheet'!$A$15) &amp; "." &amp; BR450)&gt;=--('Data Sheet'!$A$15)), (--(INT('Data Sheet'!$A$15) &amp; "." &amp; BR450)&lt;=--('Data Sheet'!$B$15))),
            --(INT('Data Sheet'!$A$15) &amp; "." &amp; BR450),
            --(INT('Data Sheet'!$B$15) &amp; "." &amp; BR450)
        )
    ),
    IF(BQ450&lt;&gt;"",
        IF(INT('Data Sheet'!$A$15)=INT('Data Sheet'!$B$15),
            --(INT('Data Sheet'!$A$15) &amp; "." &amp; LEFT(BQ450,3)),
            IF(AND((--(INT('Data Sheet'!$A$15) &amp; "." &amp; LEFT(BQ450,3))&gt;=--('Data Sheet'!$A$15)), (--(INT('Data Sheet'!$A$15) &amp; "." &amp; LEFT(BQ450,3))&lt;=--('Data Sheet'!$B$15))),
                --(INT('Data Sheet'!$A$15) &amp; "." &amp; LEFT(BQ450,3)),
                --(INT('Data Sheet'!$B$15) &amp; "." &amp; LEFT(BQ450,3))
            )
        ),
        "OK"
    )
)</f>
        <v>OK</v>
      </c>
      <c r="Q450" s="23" t="str">
        <f>IF(BS450&lt;&gt;"",
    IF(INT('Data Sheet'!$A$19)=INT('Data Sheet'!$B$15),
        --(INT('Data Sheet'!$A$15) &amp; "." &amp; BS450),
        IF(AND((--(INT('Data Sheet'!$A$15) &amp; "." &amp; BS450)&gt;=--('Data Sheet'!$A$15)), (--(INT('Data Sheet'!$A$15) &amp; "." &amp; BS450)&lt;=--('Data Sheet'!$B$15))),
            --(INT('Data Sheet'!$A$15) &amp; "." &amp; BS450),
            --(INT('Data Sheet'!$B$15) &amp; "." &amp; BS450)
        )
    ),
    IF(BQ450&lt;&gt;"",
        IF(INT('Data Sheet'!$A$15)=INT('Data Sheet'!$B$15),
            --(INT('Data Sheet'!$A$15) &amp; "." &amp; RIGHT(BQ450,3)),
            IF(AND((--(INT('Data Sheet'!$A$15) &amp; "." &amp; RIGHT(BQ450,3))&gt;=--('Data Sheet'!$A$15)), (--(INT('Data Sheet'!$A$15) &amp; "." &amp; RIGHT(BQ450,3))&lt;=--('Data Sheet'!$B$15))),
                --(INT('Data Sheet'!$A$15) &amp; "." &amp; RIGHT(BQ450,3)),
                --(INT('Data Sheet'!$B$15) &amp; "." &amp; RIGHT(BQ450,3))
            )
        ),
        "OK"
    )
)</f>
        <v>OK</v>
      </c>
      <c r="R450" s="19"/>
      <c r="S450" s="19"/>
      <c r="T450" s="19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1"/>
      <c r="AU450" s="21"/>
      <c r="AV450" s="21"/>
      <c r="AW450" s="22"/>
      <c r="AX450" s="99"/>
      <c r="AY450" s="20"/>
      <c r="AZ450" s="20"/>
      <c r="BA450" s="22"/>
      <c r="BB450">
        <v>442</v>
      </c>
      <c r="BC450" s="80"/>
      <c r="BD450" s="80"/>
      <c r="BE450" s="80"/>
      <c r="BF450" s="80"/>
      <c r="BG450" s="32" t="str">
        <f t="shared" si="70"/>
        <v/>
      </c>
      <c r="BH450" s="78">
        <f t="shared" si="68"/>
        <v>0</v>
      </c>
      <c r="BI450" s="2">
        <f t="shared" si="71"/>
        <v>0</v>
      </c>
      <c r="BJ450" s="2">
        <f t="shared" si="72"/>
        <v>0</v>
      </c>
      <c r="BK450" s="2">
        <f t="shared" si="69"/>
        <v>0</v>
      </c>
    </row>
    <row r="451" spans="2:63" ht="15" customHeight="1" x14ac:dyDescent="0.25">
      <c r="B451" s="14">
        <v>443</v>
      </c>
      <c r="C451" s="95" t="str">
        <f t="shared" si="73"/>
        <v/>
      </c>
      <c r="D451" s="15" t="str">
        <f t="shared" si="67"/>
        <v>OK</v>
      </c>
      <c r="E451" s="16" t="e">
        <f>VLOOKUP('Data Sheet'!$B$8,'Data Sheet'!$I$2:$J$9,2,FALSE)</f>
        <v>#N/A</v>
      </c>
      <c r="F451" s="16" t="str">
        <f t="shared" si="74"/>
        <v/>
      </c>
      <c r="G451" s="103">
        <f t="shared" si="75"/>
        <v>0</v>
      </c>
      <c r="H451" s="17" t="s">
        <v>26</v>
      </c>
      <c r="I451" s="17" t="s">
        <v>26</v>
      </c>
      <c r="J451" s="17" t="str">
        <f>IF('Data Sheet'!$B$9="NC-50","N/A","OK")</f>
        <v>OK</v>
      </c>
      <c r="K451" s="17" t="str">
        <f>IF('Data Sheet'!$B$9="NC-50","N/A","OK")</f>
        <v>OK</v>
      </c>
      <c r="L451" s="17" t="str">
        <f t="shared" si="76"/>
        <v>OK</v>
      </c>
      <c r="M451" s="17" t="str">
        <f t="shared" si="77"/>
        <v>OK</v>
      </c>
      <c r="N451" s="18" t="str">
        <f>IF(BO451&lt;&gt;"",
    IF(INT('Data Sheet'!$A$19)=INT('Data Sheet'!$B$19),
        --(INT('Data Sheet'!$A$19) &amp; "." &amp; BO451),
        IF(AND((--(INT('Data Sheet'!$A$19) &amp; "." &amp; BO451)&gt;=--('Data Sheet'!$A$19)), (--(INT('Data Sheet'!$A$19) &amp; "." &amp; BO451)&lt;=--('Data Sheet'!$B$19))),
            --(INT('Data Sheet'!$A$19) &amp; "." &amp; BO451),
            --(INT('Data Sheet'!$B$19) &amp; "." &amp; BO451)
        )
    ),
    IF(BN451&lt;&gt;"",
        IF(INT('Data Sheet'!$A$19)=INT('Data Sheet'!$B$19),
            --(INT('Data Sheet'!$A$19) &amp; "." &amp; LEFT(BN451,3)),
            IF(AND((--(INT('Data Sheet'!$A$19) &amp; "." &amp; LEFT(BN451,3))&gt;=--('Data Sheet'!$A$19)), (--(INT('Data Sheet'!$A$19) &amp; "." &amp; LEFT(BN451,3))&lt;=--('Data Sheet'!$B$19))),
                --(INT('Data Sheet'!$A$19) &amp; "." &amp; LEFT(BN451,3)),
                --(INT('Data Sheet'!$B$19) &amp; "." &amp; LEFT(BN451,3))
            )
        ),
        "OK"
    )
)</f>
        <v>OK</v>
      </c>
      <c r="O451" s="23" t="str">
        <f>IF(BP451&lt;&gt;"",
    IF(INT('Data Sheet'!$A$19)=INT('Data Sheet'!$B$19),
        --(INT('Data Sheet'!$A$19) &amp; "." &amp; BP451),
        IF(AND((--(INT('Data Sheet'!$A$19) &amp; "." &amp; BP451)&gt;=--('Data Sheet'!$A$19)), (--(INT('Data Sheet'!$A$19) &amp; "." &amp; BP451)&lt;=--('Data Sheet'!$B$19))),
            --(INT('Data Sheet'!$A$19) &amp; "." &amp; BP451),
            --(INT('Data Sheet'!$B$19) &amp; "." &amp; BP451)
        )
    ),
    IF(BN451&lt;&gt;"",
        IF(INT('Data Sheet'!$A$19)=INT('Data Sheet'!$B$19),
            --(INT('Data Sheet'!$A$19) &amp; "." &amp; RIGHT(BN451,3)),
            IF(AND((--(INT('Data Sheet'!$A$19) &amp; "." &amp; RIGHT(BN451,3))&gt;=--('Data Sheet'!$A$19)), (--(INT('Data Sheet'!$A$19) &amp; "." &amp; RIGHT(BN451,3))&lt;=--('Data Sheet'!$B$19))),
                --(INT('Data Sheet'!$A$19) &amp; "." &amp; RIGHT(BN451,3)),
                --(INT('Data Sheet'!$B$19) &amp; "." &amp; RIGHT(BN451,3))
            )
        ),
        "OK"
    )
)</f>
        <v>OK</v>
      </c>
      <c r="P451" s="23" t="str">
        <f>IF(BR451&lt;&gt;"",
    IF(INT('Data Sheet'!$A$19)=INT('Data Sheet'!$B$15),
        --(INT('Data Sheet'!$A$15) &amp; "." &amp; BR451),
        IF(AND((--(INT('Data Sheet'!$A$15) &amp; "." &amp; BR451)&gt;=--('Data Sheet'!$A$15)), (--(INT('Data Sheet'!$A$15) &amp; "." &amp; BR451)&lt;=--('Data Sheet'!$B$15))),
            --(INT('Data Sheet'!$A$15) &amp; "." &amp; BR451),
            --(INT('Data Sheet'!$B$15) &amp; "." &amp; BR451)
        )
    ),
    IF(BQ451&lt;&gt;"",
        IF(INT('Data Sheet'!$A$15)=INT('Data Sheet'!$B$15),
            --(INT('Data Sheet'!$A$15) &amp; "." &amp; LEFT(BQ451,3)),
            IF(AND((--(INT('Data Sheet'!$A$15) &amp; "." &amp; LEFT(BQ451,3))&gt;=--('Data Sheet'!$A$15)), (--(INT('Data Sheet'!$A$15) &amp; "." &amp; LEFT(BQ451,3))&lt;=--('Data Sheet'!$B$15))),
                --(INT('Data Sheet'!$A$15) &amp; "." &amp; LEFT(BQ451,3)),
                --(INT('Data Sheet'!$B$15) &amp; "." &amp; LEFT(BQ451,3))
            )
        ),
        "OK"
    )
)</f>
        <v>OK</v>
      </c>
      <c r="Q451" s="23" t="str">
        <f>IF(BS451&lt;&gt;"",
    IF(INT('Data Sheet'!$A$19)=INT('Data Sheet'!$B$15),
        --(INT('Data Sheet'!$A$15) &amp; "." &amp; BS451),
        IF(AND((--(INT('Data Sheet'!$A$15) &amp; "." &amp; BS451)&gt;=--('Data Sheet'!$A$15)), (--(INT('Data Sheet'!$A$15) &amp; "." &amp; BS451)&lt;=--('Data Sheet'!$B$15))),
            --(INT('Data Sheet'!$A$15) &amp; "." &amp; BS451),
            --(INT('Data Sheet'!$B$15) &amp; "." &amp; BS451)
        )
    ),
    IF(BQ451&lt;&gt;"",
        IF(INT('Data Sheet'!$A$15)=INT('Data Sheet'!$B$15),
            --(INT('Data Sheet'!$A$15) &amp; "." &amp; RIGHT(BQ451,3)),
            IF(AND((--(INT('Data Sheet'!$A$15) &amp; "." &amp; RIGHT(BQ451,3))&gt;=--('Data Sheet'!$A$15)), (--(INT('Data Sheet'!$A$15) &amp; "." &amp; RIGHT(BQ451,3))&lt;=--('Data Sheet'!$B$15))),
                --(INT('Data Sheet'!$A$15) &amp; "." &amp; RIGHT(BQ451,3)),
                --(INT('Data Sheet'!$B$15) &amp; "." &amp; RIGHT(BQ451,3))
            )
        ),
        "OK"
    )
)</f>
        <v>OK</v>
      </c>
      <c r="R451" s="19"/>
      <c r="S451" s="19"/>
      <c r="T451" s="19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1"/>
      <c r="AU451" s="21"/>
      <c r="AV451" s="21"/>
      <c r="AW451" s="22"/>
      <c r="AX451" s="99"/>
      <c r="AY451" s="20"/>
      <c r="AZ451" s="20"/>
      <c r="BA451" s="22"/>
      <c r="BB451">
        <v>443</v>
      </c>
      <c r="BC451" s="80"/>
      <c r="BD451" s="80"/>
      <c r="BE451" s="80"/>
      <c r="BF451" s="80"/>
      <c r="BG451" s="32" t="str">
        <f t="shared" si="70"/>
        <v/>
      </c>
      <c r="BH451" s="78">
        <f t="shared" si="68"/>
        <v>0</v>
      </c>
      <c r="BI451" s="2">
        <f t="shared" si="71"/>
        <v>0</v>
      </c>
      <c r="BJ451" s="2">
        <f t="shared" si="72"/>
        <v>0</v>
      </c>
      <c r="BK451" s="2">
        <f t="shared" si="69"/>
        <v>0</v>
      </c>
    </row>
    <row r="452" spans="2:63" ht="15" customHeight="1" x14ac:dyDescent="0.25">
      <c r="B452" s="14">
        <v>444</v>
      </c>
      <c r="C452" s="95" t="str">
        <f t="shared" si="73"/>
        <v/>
      </c>
      <c r="D452" s="15" t="str">
        <f t="shared" si="67"/>
        <v>OK</v>
      </c>
      <c r="E452" s="16" t="e">
        <f>VLOOKUP('Data Sheet'!$B$8,'Data Sheet'!$I$2:$J$9,2,FALSE)</f>
        <v>#N/A</v>
      </c>
      <c r="F452" s="16" t="str">
        <f t="shared" si="74"/>
        <v/>
      </c>
      <c r="G452" s="103">
        <f t="shared" si="75"/>
        <v>0</v>
      </c>
      <c r="H452" s="17" t="s">
        <v>26</v>
      </c>
      <c r="I452" s="17" t="s">
        <v>26</v>
      </c>
      <c r="J452" s="17" t="str">
        <f>IF('Data Sheet'!$B$9="NC-50","N/A","OK")</f>
        <v>OK</v>
      </c>
      <c r="K452" s="17" t="str">
        <f>IF('Data Sheet'!$B$9="NC-50","N/A","OK")</f>
        <v>OK</v>
      </c>
      <c r="L452" s="17" t="str">
        <f t="shared" si="76"/>
        <v>OK</v>
      </c>
      <c r="M452" s="17" t="str">
        <f t="shared" si="77"/>
        <v>OK</v>
      </c>
      <c r="N452" s="18" t="str">
        <f>IF(BO452&lt;&gt;"",
    IF(INT('Data Sheet'!$A$19)=INT('Data Sheet'!$B$19),
        --(INT('Data Sheet'!$A$19) &amp; "." &amp; BO452),
        IF(AND((--(INT('Data Sheet'!$A$19) &amp; "." &amp; BO452)&gt;=--('Data Sheet'!$A$19)), (--(INT('Data Sheet'!$A$19) &amp; "." &amp; BO452)&lt;=--('Data Sheet'!$B$19))),
            --(INT('Data Sheet'!$A$19) &amp; "." &amp; BO452),
            --(INT('Data Sheet'!$B$19) &amp; "." &amp; BO452)
        )
    ),
    IF(BN452&lt;&gt;"",
        IF(INT('Data Sheet'!$A$19)=INT('Data Sheet'!$B$19),
            --(INT('Data Sheet'!$A$19) &amp; "." &amp; LEFT(BN452,3)),
            IF(AND((--(INT('Data Sheet'!$A$19) &amp; "." &amp; LEFT(BN452,3))&gt;=--('Data Sheet'!$A$19)), (--(INT('Data Sheet'!$A$19) &amp; "." &amp; LEFT(BN452,3))&lt;=--('Data Sheet'!$B$19))),
                --(INT('Data Sheet'!$A$19) &amp; "." &amp; LEFT(BN452,3)),
                --(INT('Data Sheet'!$B$19) &amp; "." &amp; LEFT(BN452,3))
            )
        ),
        "OK"
    )
)</f>
        <v>OK</v>
      </c>
      <c r="O452" s="23" t="str">
        <f>IF(BP452&lt;&gt;"",
    IF(INT('Data Sheet'!$A$19)=INT('Data Sheet'!$B$19),
        --(INT('Data Sheet'!$A$19) &amp; "." &amp; BP452),
        IF(AND((--(INT('Data Sheet'!$A$19) &amp; "." &amp; BP452)&gt;=--('Data Sheet'!$A$19)), (--(INT('Data Sheet'!$A$19) &amp; "." &amp; BP452)&lt;=--('Data Sheet'!$B$19))),
            --(INT('Data Sheet'!$A$19) &amp; "." &amp; BP452),
            --(INT('Data Sheet'!$B$19) &amp; "." &amp; BP452)
        )
    ),
    IF(BN452&lt;&gt;"",
        IF(INT('Data Sheet'!$A$19)=INT('Data Sheet'!$B$19),
            --(INT('Data Sheet'!$A$19) &amp; "." &amp; RIGHT(BN452,3)),
            IF(AND((--(INT('Data Sheet'!$A$19) &amp; "." &amp; RIGHT(BN452,3))&gt;=--('Data Sheet'!$A$19)), (--(INT('Data Sheet'!$A$19) &amp; "." &amp; RIGHT(BN452,3))&lt;=--('Data Sheet'!$B$19))),
                --(INT('Data Sheet'!$A$19) &amp; "." &amp; RIGHT(BN452,3)),
                --(INT('Data Sheet'!$B$19) &amp; "." &amp; RIGHT(BN452,3))
            )
        ),
        "OK"
    )
)</f>
        <v>OK</v>
      </c>
      <c r="P452" s="23" t="str">
        <f>IF(BR452&lt;&gt;"",
    IF(INT('Data Sheet'!$A$19)=INT('Data Sheet'!$B$15),
        --(INT('Data Sheet'!$A$15) &amp; "." &amp; BR452),
        IF(AND((--(INT('Data Sheet'!$A$15) &amp; "." &amp; BR452)&gt;=--('Data Sheet'!$A$15)), (--(INT('Data Sheet'!$A$15) &amp; "." &amp; BR452)&lt;=--('Data Sheet'!$B$15))),
            --(INT('Data Sheet'!$A$15) &amp; "." &amp; BR452),
            --(INT('Data Sheet'!$B$15) &amp; "." &amp; BR452)
        )
    ),
    IF(BQ452&lt;&gt;"",
        IF(INT('Data Sheet'!$A$15)=INT('Data Sheet'!$B$15),
            --(INT('Data Sheet'!$A$15) &amp; "." &amp; LEFT(BQ452,3)),
            IF(AND((--(INT('Data Sheet'!$A$15) &amp; "." &amp; LEFT(BQ452,3))&gt;=--('Data Sheet'!$A$15)), (--(INT('Data Sheet'!$A$15) &amp; "." &amp; LEFT(BQ452,3))&lt;=--('Data Sheet'!$B$15))),
                --(INT('Data Sheet'!$A$15) &amp; "." &amp; LEFT(BQ452,3)),
                --(INT('Data Sheet'!$B$15) &amp; "." &amp; LEFT(BQ452,3))
            )
        ),
        "OK"
    )
)</f>
        <v>OK</v>
      </c>
      <c r="Q452" s="23" t="str">
        <f>IF(BS452&lt;&gt;"",
    IF(INT('Data Sheet'!$A$19)=INT('Data Sheet'!$B$15),
        --(INT('Data Sheet'!$A$15) &amp; "." &amp; BS452),
        IF(AND((--(INT('Data Sheet'!$A$15) &amp; "." &amp; BS452)&gt;=--('Data Sheet'!$A$15)), (--(INT('Data Sheet'!$A$15) &amp; "." &amp; BS452)&lt;=--('Data Sheet'!$B$15))),
            --(INT('Data Sheet'!$A$15) &amp; "." &amp; BS452),
            --(INT('Data Sheet'!$B$15) &amp; "." &amp; BS452)
        )
    ),
    IF(BQ452&lt;&gt;"",
        IF(INT('Data Sheet'!$A$15)=INT('Data Sheet'!$B$15),
            --(INT('Data Sheet'!$A$15) &amp; "." &amp; RIGHT(BQ452,3)),
            IF(AND((--(INT('Data Sheet'!$A$15) &amp; "." &amp; RIGHT(BQ452,3))&gt;=--('Data Sheet'!$A$15)), (--(INT('Data Sheet'!$A$15) &amp; "." &amp; RIGHT(BQ452,3))&lt;=--('Data Sheet'!$B$15))),
                --(INT('Data Sheet'!$A$15) &amp; "." &amp; RIGHT(BQ452,3)),
                --(INT('Data Sheet'!$B$15) &amp; "." &amp; RIGHT(BQ452,3))
            )
        ),
        "OK"
    )
)</f>
        <v>OK</v>
      </c>
      <c r="R452" s="19"/>
      <c r="S452" s="19"/>
      <c r="T452" s="19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1"/>
      <c r="AU452" s="21"/>
      <c r="AV452" s="21"/>
      <c r="AW452" s="22"/>
      <c r="AX452" s="99"/>
      <c r="AY452" s="20"/>
      <c r="AZ452" s="20"/>
      <c r="BA452" s="22"/>
      <c r="BB452">
        <v>444</v>
      </c>
      <c r="BC452" s="80"/>
      <c r="BD452" s="80"/>
      <c r="BE452" s="80"/>
      <c r="BF452" s="80"/>
      <c r="BG452" s="32" t="str">
        <f t="shared" si="70"/>
        <v/>
      </c>
      <c r="BH452" s="78">
        <f t="shared" si="68"/>
        <v>0</v>
      </c>
      <c r="BI452" s="2">
        <f t="shared" si="71"/>
        <v>0</v>
      </c>
      <c r="BJ452" s="2">
        <f t="shared" si="72"/>
        <v>0</v>
      </c>
      <c r="BK452" s="2">
        <f t="shared" si="69"/>
        <v>0</v>
      </c>
    </row>
    <row r="453" spans="2:63" ht="15" customHeight="1" x14ac:dyDescent="0.25">
      <c r="B453" s="14">
        <v>445</v>
      </c>
      <c r="C453" s="95" t="str">
        <f t="shared" si="73"/>
        <v/>
      </c>
      <c r="D453" s="15" t="str">
        <f t="shared" si="67"/>
        <v>OK</v>
      </c>
      <c r="E453" s="16" t="e">
        <f>VLOOKUP('Data Sheet'!$B$8,'Data Sheet'!$I$2:$J$9,2,FALSE)</f>
        <v>#N/A</v>
      </c>
      <c r="F453" s="16" t="str">
        <f t="shared" si="74"/>
        <v/>
      </c>
      <c r="G453" s="103">
        <f t="shared" si="75"/>
        <v>0</v>
      </c>
      <c r="H453" s="17" t="s">
        <v>26</v>
      </c>
      <c r="I453" s="17" t="s">
        <v>26</v>
      </c>
      <c r="J453" s="17" t="str">
        <f>IF('Data Sheet'!$B$9="NC-50","N/A","OK")</f>
        <v>OK</v>
      </c>
      <c r="K453" s="17" t="str">
        <f>IF('Data Sheet'!$B$9="NC-50","N/A","OK")</f>
        <v>OK</v>
      </c>
      <c r="L453" s="17" t="str">
        <f t="shared" si="76"/>
        <v>OK</v>
      </c>
      <c r="M453" s="17" t="str">
        <f t="shared" si="77"/>
        <v>OK</v>
      </c>
      <c r="N453" s="18" t="str">
        <f>IF(BO453&lt;&gt;"",
    IF(INT('Data Sheet'!$A$19)=INT('Data Sheet'!$B$19),
        --(INT('Data Sheet'!$A$19) &amp; "." &amp; BO453),
        IF(AND((--(INT('Data Sheet'!$A$19) &amp; "." &amp; BO453)&gt;=--('Data Sheet'!$A$19)), (--(INT('Data Sheet'!$A$19) &amp; "." &amp; BO453)&lt;=--('Data Sheet'!$B$19))),
            --(INT('Data Sheet'!$A$19) &amp; "." &amp; BO453),
            --(INT('Data Sheet'!$B$19) &amp; "." &amp; BO453)
        )
    ),
    IF(BN453&lt;&gt;"",
        IF(INT('Data Sheet'!$A$19)=INT('Data Sheet'!$B$19),
            --(INT('Data Sheet'!$A$19) &amp; "." &amp; LEFT(BN453,3)),
            IF(AND((--(INT('Data Sheet'!$A$19) &amp; "." &amp; LEFT(BN453,3))&gt;=--('Data Sheet'!$A$19)), (--(INT('Data Sheet'!$A$19) &amp; "." &amp; LEFT(BN453,3))&lt;=--('Data Sheet'!$B$19))),
                --(INT('Data Sheet'!$A$19) &amp; "." &amp; LEFT(BN453,3)),
                --(INT('Data Sheet'!$B$19) &amp; "." &amp; LEFT(BN453,3))
            )
        ),
        "OK"
    )
)</f>
        <v>OK</v>
      </c>
      <c r="O453" s="23" t="str">
        <f>IF(BP453&lt;&gt;"",
    IF(INT('Data Sheet'!$A$19)=INT('Data Sheet'!$B$19),
        --(INT('Data Sheet'!$A$19) &amp; "." &amp; BP453),
        IF(AND((--(INT('Data Sheet'!$A$19) &amp; "." &amp; BP453)&gt;=--('Data Sheet'!$A$19)), (--(INT('Data Sheet'!$A$19) &amp; "." &amp; BP453)&lt;=--('Data Sheet'!$B$19))),
            --(INT('Data Sheet'!$A$19) &amp; "." &amp; BP453),
            --(INT('Data Sheet'!$B$19) &amp; "." &amp; BP453)
        )
    ),
    IF(BN453&lt;&gt;"",
        IF(INT('Data Sheet'!$A$19)=INT('Data Sheet'!$B$19),
            --(INT('Data Sheet'!$A$19) &amp; "." &amp; RIGHT(BN453,3)),
            IF(AND((--(INT('Data Sheet'!$A$19) &amp; "." &amp; RIGHT(BN453,3))&gt;=--('Data Sheet'!$A$19)), (--(INT('Data Sheet'!$A$19) &amp; "." &amp; RIGHT(BN453,3))&lt;=--('Data Sheet'!$B$19))),
                --(INT('Data Sheet'!$A$19) &amp; "." &amp; RIGHT(BN453,3)),
                --(INT('Data Sheet'!$B$19) &amp; "." &amp; RIGHT(BN453,3))
            )
        ),
        "OK"
    )
)</f>
        <v>OK</v>
      </c>
      <c r="P453" s="23" t="str">
        <f>IF(BR453&lt;&gt;"",
    IF(INT('Data Sheet'!$A$19)=INT('Data Sheet'!$B$15),
        --(INT('Data Sheet'!$A$15) &amp; "." &amp; BR453),
        IF(AND((--(INT('Data Sheet'!$A$15) &amp; "." &amp; BR453)&gt;=--('Data Sheet'!$A$15)), (--(INT('Data Sheet'!$A$15) &amp; "." &amp; BR453)&lt;=--('Data Sheet'!$B$15))),
            --(INT('Data Sheet'!$A$15) &amp; "." &amp; BR453),
            --(INT('Data Sheet'!$B$15) &amp; "." &amp; BR453)
        )
    ),
    IF(BQ453&lt;&gt;"",
        IF(INT('Data Sheet'!$A$15)=INT('Data Sheet'!$B$15),
            --(INT('Data Sheet'!$A$15) &amp; "." &amp; LEFT(BQ453,3)),
            IF(AND((--(INT('Data Sheet'!$A$15) &amp; "." &amp; LEFT(BQ453,3))&gt;=--('Data Sheet'!$A$15)), (--(INT('Data Sheet'!$A$15) &amp; "." &amp; LEFT(BQ453,3))&lt;=--('Data Sheet'!$B$15))),
                --(INT('Data Sheet'!$A$15) &amp; "." &amp; LEFT(BQ453,3)),
                --(INT('Data Sheet'!$B$15) &amp; "." &amp; LEFT(BQ453,3))
            )
        ),
        "OK"
    )
)</f>
        <v>OK</v>
      </c>
      <c r="Q453" s="23" t="str">
        <f>IF(BS453&lt;&gt;"",
    IF(INT('Data Sheet'!$A$19)=INT('Data Sheet'!$B$15),
        --(INT('Data Sheet'!$A$15) &amp; "." &amp; BS453),
        IF(AND((--(INT('Data Sheet'!$A$15) &amp; "." &amp; BS453)&gt;=--('Data Sheet'!$A$15)), (--(INT('Data Sheet'!$A$15) &amp; "." &amp; BS453)&lt;=--('Data Sheet'!$B$15))),
            --(INT('Data Sheet'!$A$15) &amp; "." &amp; BS453),
            --(INT('Data Sheet'!$B$15) &amp; "." &amp; BS453)
        )
    ),
    IF(BQ453&lt;&gt;"",
        IF(INT('Data Sheet'!$A$15)=INT('Data Sheet'!$B$15),
            --(INT('Data Sheet'!$A$15) &amp; "." &amp; RIGHT(BQ453,3)),
            IF(AND((--(INT('Data Sheet'!$A$15) &amp; "." &amp; RIGHT(BQ453,3))&gt;=--('Data Sheet'!$A$15)), (--(INT('Data Sheet'!$A$15) &amp; "." &amp; RIGHT(BQ453,3))&lt;=--('Data Sheet'!$B$15))),
                --(INT('Data Sheet'!$A$15) &amp; "." &amp; RIGHT(BQ453,3)),
                --(INT('Data Sheet'!$B$15) &amp; "." &amp; RIGHT(BQ453,3))
            )
        ),
        "OK"
    )
)</f>
        <v>OK</v>
      </c>
      <c r="R453" s="19"/>
      <c r="S453" s="19"/>
      <c r="T453" s="19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1"/>
      <c r="AU453" s="21"/>
      <c r="AV453" s="21"/>
      <c r="AW453" s="22"/>
      <c r="AX453" s="99"/>
      <c r="AY453" s="20"/>
      <c r="AZ453" s="20"/>
      <c r="BA453" s="22"/>
      <c r="BB453">
        <v>445</v>
      </c>
      <c r="BC453" s="80"/>
      <c r="BD453" s="80"/>
      <c r="BE453" s="80"/>
      <c r="BF453" s="80"/>
      <c r="BG453" s="32" t="str">
        <f t="shared" si="70"/>
        <v/>
      </c>
      <c r="BH453" s="78">
        <f t="shared" si="68"/>
        <v>0</v>
      </c>
      <c r="BI453" s="2">
        <f t="shared" si="71"/>
        <v>0</v>
      </c>
      <c r="BJ453" s="2">
        <f t="shared" si="72"/>
        <v>0</v>
      </c>
      <c r="BK453" s="2">
        <f t="shared" si="69"/>
        <v>0</v>
      </c>
    </row>
    <row r="454" spans="2:63" ht="15" customHeight="1" x14ac:dyDescent="0.25">
      <c r="B454" s="14">
        <v>446</v>
      </c>
      <c r="C454" s="95" t="str">
        <f t="shared" si="73"/>
        <v/>
      </c>
      <c r="D454" s="15" t="str">
        <f t="shared" si="67"/>
        <v>OK</v>
      </c>
      <c r="E454" s="16" t="e">
        <f>VLOOKUP('Data Sheet'!$B$8,'Data Sheet'!$I$2:$J$9,2,FALSE)</f>
        <v>#N/A</v>
      </c>
      <c r="F454" s="16" t="str">
        <f t="shared" si="74"/>
        <v/>
      </c>
      <c r="G454" s="103">
        <f t="shared" si="75"/>
        <v>0</v>
      </c>
      <c r="H454" s="17" t="s">
        <v>26</v>
      </c>
      <c r="I454" s="17" t="s">
        <v>26</v>
      </c>
      <c r="J454" s="17" t="str">
        <f>IF('Data Sheet'!$B$9="NC-50","N/A","OK")</f>
        <v>OK</v>
      </c>
      <c r="K454" s="17" t="str">
        <f>IF('Data Sheet'!$B$9="NC-50","N/A","OK")</f>
        <v>OK</v>
      </c>
      <c r="L454" s="17" t="str">
        <f t="shared" si="76"/>
        <v>OK</v>
      </c>
      <c r="M454" s="17" t="str">
        <f t="shared" si="77"/>
        <v>OK</v>
      </c>
      <c r="N454" s="18" t="str">
        <f>IF(BO454&lt;&gt;"",
    IF(INT('Data Sheet'!$A$19)=INT('Data Sheet'!$B$19),
        --(INT('Data Sheet'!$A$19) &amp; "." &amp; BO454),
        IF(AND((--(INT('Data Sheet'!$A$19) &amp; "." &amp; BO454)&gt;=--('Data Sheet'!$A$19)), (--(INT('Data Sheet'!$A$19) &amp; "." &amp; BO454)&lt;=--('Data Sheet'!$B$19))),
            --(INT('Data Sheet'!$A$19) &amp; "." &amp; BO454),
            --(INT('Data Sheet'!$B$19) &amp; "." &amp; BO454)
        )
    ),
    IF(BN454&lt;&gt;"",
        IF(INT('Data Sheet'!$A$19)=INT('Data Sheet'!$B$19),
            --(INT('Data Sheet'!$A$19) &amp; "." &amp; LEFT(BN454,3)),
            IF(AND((--(INT('Data Sheet'!$A$19) &amp; "." &amp; LEFT(BN454,3))&gt;=--('Data Sheet'!$A$19)), (--(INT('Data Sheet'!$A$19) &amp; "." &amp; LEFT(BN454,3))&lt;=--('Data Sheet'!$B$19))),
                --(INT('Data Sheet'!$A$19) &amp; "." &amp; LEFT(BN454,3)),
                --(INT('Data Sheet'!$B$19) &amp; "." &amp; LEFT(BN454,3))
            )
        ),
        "OK"
    )
)</f>
        <v>OK</v>
      </c>
      <c r="O454" s="23" t="str">
        <f>IF(BP454&lt;&gt;"",
    IF(INT('Data Sheet'!$A$19)=INT('Data Sheet'!$B$19),
        --(INT('Data Sheet'!$A$19) &amp; "." &amp; BP454),
        IF(AND((--(INT('Data Sheet'!$A$19) &amp; "." &amp; BP454)&gt;=--('Data Sheet'!$A$19)), (--(INT('Data Sheet'!$A$19) &amp; "." &amp; BP454)&lt;=--('Data Sheet'!$B$19))),
            --(INT('Data Sheet'!$A$19) &amp; "." &amp; BP454),
            --(INT('Data Sheet'!$B$19) &amp; "." &amp; BP454)
        )
    ),
    IF(BN454&lt;&gt;"",
        IF(INT('Data Sheet'!$A$19)=INT('Data Sheet'!$B$19),
            --(INT('Data Sheet'!$A$19) &amp; "." &amp; RIGHT(BN454,3)),
            IF(AND((--(INT('Data Sheet'!$A$19) &amp; "." &amp; RIGHT(BN454,3))&gt;=--('Data Sheet'!$A$19)), (--(INT('Data Sheet'!$A$19) &amp; "." &amp; RIGHT(BN454,3))&lt;=--('Data Sheet'!$B$19))),
                --(INT('Data Sheet'!$A$19) &amp; "." &amp; RIGHT(BN454,3)),
                --(INT('Data Sheet'!$B$19) &amp; "." &amp; RIGHT(BN454,3))
            )
        ),
        "OK"
    )
)</f>
        <v>OK</v>
      </c>
      <c r="P454" s="23" t="str">
        <f>IF(BR454&lt;&gt;"",
    IF(INT('Data Sheet'!$A$19)=INT('Data Sheet'!$B$15),
        --(INT('Data Sheet'!$A$15) &amp; "." &amp; BR454),
        IF(AND((--(INT('Data Sheet'!$A$15) &amp; "." &amp; BR454)&gt;=--('Data Sheet'!$A$15)), (--(INT('Data Sheet'!$A$15) &amp; "." &amp; BR454)&lt;=--('Data Sheet'!$B$15))),
            --(INT('Data Sheet'!$A$15) &amp; "." &amp; BR454),
            --(INT('Data Sheet'!$B$15) &amp; "." &amp; BR454)
        )
    ),
    IF(BQ454&lt;&gt;"",
        IF(INT('Data Sheet'!$A$15)=INT('Data Sheet'!$B$15),
            --(INT('Data Sheet'!$A$15) &amp; "." &amp; LEFT(BQ454,3)),
            IF(AND((--(INT('Data Sheet'!$A$15) &amp; "." &amp; LEFT(BQ454,3))&gt;=--('Data Sheet'!$A$15)), (--(INT('Data Sheet'!$A$15) &amp; "." &amp; LEFT(BQ454,3))&lt;=--('Data Sheet'!$B$15))),
                --(INT('Data Sheet'!$A$15) &amp; "." &amp; LEFT(BQ454,3)),
                --(INT('Data Sheet'!$B$15) &amp; "." &amp; LEFT(BQ454,3))
            )
        ),
        "OK"
    )
)</f>
        <v>OK</v>
      </c>
      <c r="Q454" s="23" t="str">
        <f>IF(BS454&lt;&gt;"",
    IF(INT('Data Sheet'!$A$19)=INT('Data Sheet'!$B$15),
        --(INT('Data Sheet'!$A$15) &amp; "." &amp; BS454),
        IF(AND((--(INT('Data Sheet'!$A$15) &amp; "." &amp; BS454)&gt;=--('Data Sheet'!$A$15)), (--(INT('Data Sheet'!$A$15) &amp; "." &amp; BS454)&lt;=--('Data Sheet'!$B$15))),
            --(INT('Data Sheet'!$A$15) &amp; "." &amp; BS454),
            --(INT('Data Sheet'!$B$15) &amp; "." &amp; BS454)
        )
    ),
    IF(BQ454&lt;&gt;"",
        IF(INT('Data Sheet'!$A$15)=INT('Data Sheet'!$B$15),
            --(INT('Data Sheet'!$A$15) &amp; "." &amp; RIGHT(BQ454,3)),
            IF(AND((--(INT('Data Sheet'!$A$15) &amp; "." &amp; RIGHT(BQ454,3))&gt;=--('Data Sheet'!$A$15)), (--(INT('Data Sheet'!$A$15) &amp; "." &amp; RIGHT(BQ454,3))&lt;=--('Data Sheet'!$B$15))),
                --(INT('Data Sheet'!$A$15) &amp; "." &amp; RIGHT(BQ454,3)),
                --(INT('Data Sheet'!$B$15) &amp; "." &amp; RIGHT(BQ454,3))
            )
        ),
        "OK"
    )
)</f>
        <v>OK</v>
      </c>
      <c r="R454" s="19"/>
      <c r="S454" s="19"/>
      <c r="T454" s="19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1"/>
      <c r="AU454" s="21"/>
      <c r="AV454" s="21"/>
      <c r="AW454" s="22"/>
      <c r="AX454" s="99"/>
      <c r="AY454" s="20"/>
      <c r="AZ454" s="20"/>
      <c r="BA454" s="22"/>
      <c r="BB454">
        <v>446</v>
      </c>
      <c r="BC454" s="80"/>
      <c r="BD454" s="80"/>
      <c r="BE454" s="80"/>
      <c r="BF454" s="80"/>
      <c r="BG454" s="32" t="str">
        <f t="shared" si="70"/>
        <v/>
      </c>
      <c r="BH454" s="78">
        <f t="shared" si="68"/>
        <v>0</v>
      </c>
      <c r="BI454" s="2">
        <f t="shared" si="71"/>
        <v>0</v>
      </c>
      <c r="BJ454" s="2">
        <f t="shared" si="72"/>
        <v>0</v>
      </c>
      <c r="BK454" s="2">
        <f t="shared" si="69"/>
        <v>0</v>
      </c>
    </row>
    <row r="455" spans="2:63" ht="15" customHeight="1" x14ac:dyDescent="0.25">
      <c r="B455" s="14">
        <v>447</v>
      </c>
      <c r="C455" s="95" t="str">
        <f t="shared" si="73"/>
        <v/>
      </c>
      <c r="D455" s="15" t="str">
        <f t="shared" si="67"/>
        <v>OK</v>
      </c>
      <c r="E455" s="16" t="e">
        <f>VLOOKUP('Data Sheet'!$B$8,'Data Sheet'!$I$2:$J$9,2,FALSE)</f>
        <v>#N/A</v>
      </c>
      <c r="F455" s="16" t="str">
        <f t="shared" si="74"/>
        <v/>
      </c>
      <c r="G455" s="103">
        <f t="shared" si="75"/>
        <v>0</v>
      </c>
      <c r="H455" s="17" t="s">
        <v>26</v>
      </c>
      <c r="I455" s="17" t="s">
        <v>26</v>
      </c>
      <c r="J455" s="17" t="str">
        <f>IF('Data Sheet'!$B$9="NC-50","N/A","OK")</f>
        <v>OK</v>
      </c>
      <c r="K455" s="17" t="str">
        <f>IF('Data Sheet'!$B$9="NC-50","N/A","OK")</f>
        <v>OK</v>
      </c>
      <c r="L455" s="17" t="str">
        <f t="shared" si="76"/>
        <v>OK</v>
      </c>
      <c r="M455" s="17" t="str">
        <f t="shared" si="77"/>
        <v>OK</v>
      </c>
      <c r="N455" s="18" t="str">
        <f>IF(BO455&lt;&gt;"",
    IF(INT('Data Sheet'!$A$19)=INT('Data Sheet'!$B$19),
        --(INT('Data Sheet'!$A$19) &amp; "." &amp; BO455),
        IF(AND((--(INT('Data Sheet'!$A$19) &amp; "." &amp; BO455)&gt;=--('Data Sheet'!$A$19)), (--(INT('Data Sheet'!$A$19) &amp; "." &amp; BO455)&lt;=--('Data Sheet'!$B$19))),
            --(INT('Data Sheet'!$A$19) &amp; "." &amp; BO455),
            --(INT('Data Sheet'!$B$19) &amp; "." &amp; BO455)
        )
    ),
    IF(BN455&lt;&gt;"",
        IF(INT('Data Sheet'!$A$19)=INT('Data Sheet'!$B$19),
            --(INT('Data Sheet'!$A$19) &amp; "." &amp; LEFT(BN455,3)),
            IF(AND((--(INT('Data Sheet'!$A$19) &amp; "." &amp; LEFT(BN455,3))&gt;=--('Data Sheet'!$A$19)), (--(INT('Data Sheet'!$A$19) &amp; "." &amp; LEFT(BN455,3))&lt;=--('Data Sheet'!$B$19))),
                --(INT('Data Sheet'!$A$19) &amp; "." &amp; LEFT(BN455,3)),
                --(INT('Data Sheet'!$B$19) &amp; "." &amp; LEFT(BN455,3))
            )
        ),
        "OK"
    )
)</f>
        <v>OK</v>
      </c>
      <c r="O455" s="23" t="str">
        <f>IF(BP455&lt;&gt;"",
    IF(INT('Data Sheet'!$A$19)=INT('Data Sheet'!$B$19),
        --(INT('Data Sheet'!$A$19) &amp; "." &amp; BP455),
        IF(AND((--(INT('Data Sheet'!$A$19) &amp; "." &amp; BP455)&gt;=--('Data Sheet'!$A$19)), (--(INT('Data Sheet'!$A$19) &amp; "." &amp; BP455)&lt;=--('Data Sheet'!$B$19))),
            --(INT('Data Sheet'!$A$19) &amp; "." &amp; BP455),
            --(INT('Data Sheet'!$B$19) &amp; "." &amp; BP455)
        )
    ),
    IF(BN455&lt;&gt;"",
        IF(INT('Data Sheet'!$A$19)=INT('Data Sheet'!$B$19),
            --(INT('Data Sheet'!$A$19) &amp; "." &amp; RIGHT(BN455,3)),
            IF(AND((--(INT('Data Sheet'!$A$19) &amp; "." &amp; RIGHT(BN455,3))&gt;=--('Data Sheet'!$A$19)), (--(INT('Data Sheet'!$A$19) &amp; "." &amp; RIGHT(BN455,3))&lt;=--('Data Sheet'!$B$19))),
                --(INT('Data Sheet'!$A$19) &amp; "." &amp; RIGHT(BN455,3)),
                --(INT('Data Sheet'!$B$19) &amp; "." &amp; RIGHT(BN455,3))
            )
        ),
        "OK"
    )
)</f>
        <v>OK</v>
      </c>
      <c r="P455" s="23" t="str">
        <f>IF(BR455&lt;&gt;"",
    IF(INT('Data Sheet'!$A$19)=INT('Data Sheet'!$B$15),
        --(INT('Data Sheet'!$A$15) &amp; "." &amp; BR455),
        IF(AND((--(INT('Data Sheet'!$A$15) &amp; "." &amp; BR455)&gt;=--('Data Sheet'!$A$15)), (--(INT('Data Sheet'!$A$15) &amp; "." &amp; BR455)&lt;=--('Data Sheet'!$B$15))),
            --(INT('Data Sheet'!$A$15) &amp; "." &amp; BR455),
            --(INT('Data Sheet'!$B$15) &amp; "." &amp; BR455)
        )
    ),
    IF(BQ455&lt;&gt;"",
        IF(INT('Data Sheet'!$A$15)=INT('Data Sheet'!$B$15),
            --(INT('Data Sheet'!$A$15) &amp; "." &amp; LEFT(BQ455,3)),
            IF(AND((--(INT('Data Sheet'!$A$15) &amp; "." &amp; LEFT(BQ455,3))&gt;=--('Data Sheet'!$A$15)), (--(INT('Data Sheet'!$A$15) &amp; "." &amp; LEFT(BQ455,3))&lt;=--('Data Sheet'!$B$15))),
                --(INT('Data Sheet'!$A$15) &amp; "." &amp; LEFT(BQ455,3)),
                --(INT('Data Sheet'!$B$15) &amp; "." &amp; LEFT(BQ455,3))
            )
        ),
        "OK"
    )
)</f>
        <v>OK</v>
      </c>
      <c r="Q455" s="23" t="str">
        <f>IF(BS455&lt;&gt;"",
    IF(INT('Data Sheet'!$A$19)=INT('Data Sheet'!$B$15),
        --(INT('Data Sheet'!$A$15) &amp; "." &amp; BS455),
        IF(AND((--(INT('Data Sheet'!$A$15) &amp; "." &amp; BS455)&gt;=--('Data Sheet'!$A$15)), (--(INT('Data Sheet'!$A$15) &amp; "." &amp; BS455)&lt;=--('Data Sheet'!$B$15))),
            --(INT('Data Sheet'!$A$15) &amp; "." &amp; BS455),
            --(INT('Data Sheet'!$B$15) &amp; "." &amp; BS455)
        )
    ),
    IF(BQ455&lt;&gt;"",
        IF(INT('Data Sheet'!$A$15)=INT('Data Sheet'!$B$15),
            --(INT('Data Sheet'!$A$15) &amp; "." &amp; RIGHT(BQ455,3)),
            IF(AND((--(INT('Data Sheet'!$A$15) &amp; "." &amp; RIGHT(BQ455,3))&gt;=--('Data Sheet'!$A$15)), (--(INT('Data Sheet'!$A$15) &amp; "." &amp; RIGHT(BQ455,3))&lt;=--('Data Sheet'!$B$15))),
                --(INT('Data Sheet'!$A$15) &amp; "." &amp; RIGHT(BQ455,3)),
                --(INT('Data Sheet'!$B$15) &amp; "." &amp; RIGHT(BQ455,3))
            )
        ),
        "OK"
    )
)</f>
        <v>OK</v>
      </c>
      <c r="R455" s="19"/>
      <c r="S455" s="19"/>
      <c r="T455" s="19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1"/>
      <c r="AU455" s="21"/>
      <c r="AV455" s="21"/>
      <c r="AW455" s="22"/>
      <c r="AX455" s="99"/>
      <c r="AY455" s="20"/>
      <c r="AZ455" s="20"/>
      <c r="BA455" s="22"/>
      <c r="BB455">
        <v>447</v>
      </c>
      <c r="BC455" s="80"/>
      <c r="BD455" s="80"/>
      <c r="BE455" s="80"/>
      <c r="BF455" s="80"/>
      <c r="BG455" s="32" t="str">
        <f t="shared" si="70"/>
        <v/>
      </c>
      <c r="BH455" s="78">
        <f t="shared" si="68"/>
        <v>0</v>
      </c>
      <c r="BI455" s="2">
        <f t="shared" si="71"/>
        <v>0</v>
      </c>
      <c r="BJ455" s="2">
        <f t="shared" si="72"/>
        <v>0</v>
      </c>
      <c r="BK455" s="2">
        <f t="shared" si="69"/>
        <v>0</v>
      </c>
    </row>
    <row r="456" spans="2:63" ht="15" customHeight="1" x14ac:dyDescent="0.25">
      <c r="B456" s="14">
        <v>448</v>
      </c>
      <c r="C456" s="95" t="str">
        <f t="shared" si="73"/>
        <v/>
      </c>
      <c r="D456" s="15" t="str">
        <f t="shared" si="67"/>
        <v>OK</v>
      </c>
      <c r="E456" s="16" t="e">
        <f>VLOOKUP('Data Sheet'!$B$8,'Data Sheet'!$I$2:$J$9,2,FALSE)</f>
        <v>#N/A</v>
      </c>
      <c r="F456" s="16" t="str">
        <f t="shared" si="74"/>
        <v/>
      </c>
      <c r="G456" s="103">
        <f t="shared" si="75"/>
        <v>0</v>
      </c>
      <c r="H456" s="17" t="s">
        <v>26</v>
      </c>
      <c r="I456" s="17" t="s">
        <v>26</v>
      </c>
      <c r="J456" s="17" t="str">
        <f>IF('Data Sheet'!$B$9="NC-50","N/A","OK")</f>
        <v>OK</v>
      </c>
      <c r="K456" s="17" t="str">
        <f>IF('Data Sheet'!$B$9="NC-50","N/A","OK")</f>
        <v>OK</v>
      </c>
      <c r="L456" s="17" t="str">
        <f t="shared" si="76"/>
        <v>OK</v>
      </c>
      <c r="M456" s="17" t="str">
        <f t="shared" si="77"/>
        <v>OK</v>
      </c>
      <c r="N456" s="18" t="str">
        <f>IF(BO456&lt;&gt;"",
    IF(INT('Data Sheet'!$A$19)=INT('Data Sheet'!$B$19),
        --(INT('Data Sheet'!$A$19) &amp; "." &amp; BO456),
        IF(AND((--(INT('Data Sheet'!$A$19) &amp; "." &amp; BO456)&gt;=--('Data Sheet'!$A$19)), (--(INT('Data Sheet'!$A$19) &amp; "." &amp; BO456)&lt;=--('Data Sheet'!$B$19))),
            --(INT('Data Sheet'!$A$19) &amp; "." &amp; BO456),
            --(INT('Data Sheet'!$B$19) &amp; "." &amp; BO456)
        )
    ),
    IF(BN456&lt;&gt;"",
        IF(INT('Data Sheet'!$A$19)=INT('Data Sheet'!$B$19),
            --(INT('Data Sheet'!$A$19) &amp; "." &amp; LEFT(BN456,3)),
            IF(AND((--(INT('Data Sheet'!$A$19) &amp; "." &amp; LEFT(BN456,3))&gt;=--('Data Sheet'!$A$19)), (--(INT('Data Sheet'!$A$19) &amp; "." &amp; LEFT(BN456,3))&lt;=--('Data Sheet'!$B$19))),
                --(INT('Data Sheet'!$A$19) &amp; "." &amp; LEFT(BN456,3)),
                --(INT('Data Sheet'!$B$19) &amp; "." &amp; LEFT(BN456,3))
            )
        ),
        "OK"
    )
)</f>
        <v>OK</v>
      </c>
      <c r="O456" s="23" t="str">
        <f>IF(BP456&lt;&gt;"",
    IF(INT('Data Sheet'!$A$19)=INT('Data Sheet'!$B$19),
        --(INT('Data Sheet'!$A$19) &amp; "." &amp; BP456),
        IF(AND((--(INT('Data Sheet'!$A$19) &amp; "." &amp; BP456)&gt;=--('Data Sheet'!$A$19)), (--(INT('Data Sheet'!$A$19) &amp; "." &amp; BP456)&lt;=--('Data Sheet'!$B$19))),
            --(INT('Data Sheet'!$A$19) &amp; "." &amp; BP456),
            --(INT('Data Sheet'!$B$19) &amp; "." &amp; BP456)
        )
    ),
    IF(BN456&lt;&gt;"",
        IF(INT('Data Sheet'!$A$19)=INT('Data Sheet'!$B$19),
            --(INT('Data Sheet'!$A$19) &amp; "." &amp; RIGHT(BN456,3)),
            IF(AND((--(INT('Data Sheet'!$A$19) &amp; "." &amp; RIGHT(BN456,3))&gt;=--('Data Sheet'!$A$19)), (--(INT('Data Sheet'!$A$19) &amp; "." &amp; RIGHT(BN456,3))&lt;=--('Data Sheet'!$B$19))),
                --(INT('Data Sheet'!$A$19) &amp; "." &amp; RIGHT(BN456,3)),
                --(INT('Data Sheet'!$B$19) &amp; "." &amp; RIGHT(BN456,3))
            )
        ),
        "OK"
    )
)</f>
        <v>OK</v>
      </c>
      <c r="P456" s="23" t="str">
        <f>IF(BR456&lt;&gt;"",
    IF(INT('Data Sheet'!$A$19)=INT('Data Sheet'!$B$15),
        --(INT('Data Sheet'!$A$15) &amp; "." &amp; BR456),
        IF(AND((--(INT('Data Sheet'!$A$15) &amp; "." &amp; BR456)&gt;=--('Data Sheet'!$A$15)), (--(INT('Data Sheet'!$A$15) &amp; "." &amp; BR456)&lt;=--('Data Sheet'!$B$15))),
            --(INT('Data Sheet'!$A$15) &amp; "." &amp; BR456),
            --(INT('Data Sheet'!$B$15) &amp; "." &amp; BR456)
        )
    ),
    IF(BQ456&lt;&gt;"",
        IF(INT('Data Sheet'!$A$15)=INT('Data Sheet'!$B$15),
            --(INT('Data Sheet'!$A$15) &amp; "." &amp; LEFT(BQ456,3)),
            IF(AND((--(INT('Data Sheet'!$A$15) &amp; "." &amp; LEFT(BQ456,3))&gt;=--('Data Sheet'!$A$15)), (--(INT('Data Sheet'!$A$15) &amp; "." &amp; LEFT(BQ456,3))&lt;=--('Data Sheet'!$B$15))),
                --(INT('Data Sheet'!$A$15) &amp; "." &amp; LEFT(BQ456,3)),
                --(INT('Data Sheet'!$B$15) &amp; "." &amp; LEFT(BQ456,3))
            )
        ),
        "OK"
    )
)</f>
        <v>OK</v>
      </c>
      <c r="Q456" s="23" t="str">
        <f>IF(BS456&lt;&gt;"",
    IF(INT('Data Sheet'!$A$19)=INT('Data Sheet'!$B$15),
        --(INT('Data Sheet'!$A$15) &amp; "." &amp; BS456),
        IF(AND((--(INT('Data Sheet'!$A$15) &amp; "." &amp; BS456)&gt;=--('Data Sheet'!$A$15)), (--(INT('Data Sheet'!$A$15) &amp; "." &amp; BS456)&lt;=--('Data Sheet'!$B$15))),
            --(INT('Data Sheet'!$A$15) &amp; "." &amp; BS456),
            --(INT('Data Sheet'!$B$15) &amp; "." &amp; BS456)
        )
    ),
    IF(BQ456&lt;&gt;"",
        IF(INT('Data Sheet'!$A$15)=INT('Data Sheet'!$B$15),
            --(INT('Data Sheet'!$A$15) &amp; "." &amp; RIGHT(BQ456,3)),
            IF(AND((--(INT('Data Sheet'!$A$15) &amp; "." &amp; RIGHT(BQ456,3))&gt;=--('Data Sheet'!$A$15)), (--(INT('Data Sheet'!$A$15) &amp; "." &amp; RIGHT(BQ456,3))&lt;=--('Data Sheet'!$B$15))),
                --(INT('Data Sheet'!$A$15) &amp; "." &amp; RIGHT(BQ456,3)),
                --(INT('Data Sheet'!$B$15) &amp; "." &amp; RIGHT(BQ456,3))
            )
        ),
        "OK"
    )
)</f>
        <v>OK</v>
      </c>
      <c r="R456" s="19"/>
      <c r="S456" s="19"/>
      <c r="T456" s="19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1"/>
      <c r="AU456" s="21"/>
      <c r="AV456" s="21"/>
      <c r="AW456" s="22"/>
      <c r="AX456" s="99"/>
      <c r="AY456" s="20"/>
      <c r="AZ456" s="20"/>
      <c r="BA456" s="22"/>
      <c r="BB456">
        <v>448</v>
      </c>
      <c r="BC456" s="80"/>
      <c r="BD456" s="80"/>
      <c r="BE456" s="80"/>
      <c r="BF456" s="80"/>
      <c r="BG456" s="32" t="str">
        <f t="shared" si="70"/>
        <v/>
      </c>
      <c r="BH456" s="78">
        <f t="shared" si="68"/>
        <v>0</v>
      </c>
      <c r="BI456" s="2">
        <f t="shared" si="71"/>
        <v>0</v>
      </c>
      <c r="BJ456" s="2">
        <f t="shared" si="72"/>
        <v>0</v>
      </c>
      <c r="BK456" s="2">
        <f t="shared" si="69"/>
        <v>0</v>
      </c>
    </row>
    <row r="457" spans="2:63" ht="15" customHeight="1" x14ac:dyDescent="0.25">
      <c r="B457" s="14">
        <v>449</v>
      </c>
      <c r="C457" s="95" t="str">
        <f t="shared" si="73"/>
        <v/>
      </c>
      <c r="D457" s="15" t="str">
        <f t="shared" ref="D457:D520" si="78">IF(AO457="x","-","OK")</f>
        <v>OK</v>
      </c>
      <c r="E457" s="16" t="e">
        <f>VLOOKUP('Data Sheet'!$B$8,'Data Sheet'!$I$2:$J$9,2,FALSE)</f>
        <v>#N/A</v>
      </c>
      <c r="F457" s="16" t="str">
        <f t="shared" si="74"/>
        <v/>
      </c>
      <c r="G457" s="103">
        <f t="shared" si="75"/>
        <v>0</v>
      </c>
      <c r="H457" s="17" t="s">
        <v>26</v>
      </c>
      <c r="I457" s="17" t="s">
        <v>26</v>
      </c>
      <c r="J457" s="17" t="str">
        <f>IF('Data Sheet'!$B$9="NC-50","N/A","OK")</f>
        <v>OK</v>
      </c>
      <c r="K457" s="17" t="str">
        <f>IF('Data Sheet'!$B$9="NC-50","N/A","OK")</f>
        <v>OK</v>
      </c>
      <c r="L457" s="17" t="str">
        <f t="shared" si="76"/>
        <v>OK</v>
      </c>
      <c r="M457" s="17" t="str">
        <f t="shared" si="77"/>
        <v>OK</v>
      </c>
      <c r="N457" s="18" t="str">
        <f>IF(BO457&lt;&gt;"",
    IF(INT('Data Sheet'!$A$19)=INT('Data Sheet'!$B$19),
        --(INT('Data Sheet'!$A$19) &amp; "." &amp; BO457),
        IF(AND((--(INT('Data Sheet'!$A$19) &amp; "." &amp; BO457)&gt;=--('Data Sheet'!$A$19)), (--(INT('Data Sheet'!$A$19) &amp; "." &amp; BO457)&lt;=--('Data Sheet'!$B$19))),
            --(INT('Data Sheet'!$A$19) &amp; "." &amp; BO457),
            --(INT('Data Sheet'!$B$19) &amp; "." &amp; BO457)
        )
    ),
    IF(BN457&lt;&gt;"",
        IF(INT('Data Sheet'!$A$19)=INT('Data Sheet'!$B$19),
            --(INT('Data Sheet'!$A$19) &amp; "." &amp; LEFT(BN457,3)),
            IF(AND((--(INT('Data Sheet'!$A$19) &amp; "." &amp; LEFT(BN457,3))&gt;=--('Data Sheet'!$A$19)), (--(INT('Data Sheet'!$A$19) &amp; "." &amp; LEFT(BN457,3))&lt;=--('Data Sheet'!$B$19))),
                --(INT('Data Sheet'!$A$19) &amp; "." &amp; LEFT(BN457,3)),
                --(INT('Data Sheet'!$B$19) &amp; "." &amp; LEFT(BN457,3))
            )
        ),
        "OK"
    )
)</f>
        <v>OK</v>
      </c>
      <c r="O457" s="23" t="str">
        <f>IF(BP457&lt;&gt;"",
    IF(INT('Data Sheet'!$A$19)=INT('Data Sheet'!$B$19),
        --(INT('Data Sheet'!$A$19) &amp; "." &amp; BP457),
        IF(AND((--(INT('Data Sheet'!$A$19) &amp; "." &amp; BP457)&gt;=--('Data Sheet'!$A$19)), (--(INT('Data Sheet'!$A$19) &amp; "." &amp; BP457)&lt;=--('Data Sheet'!$B$19))),
            --(INT('Data Sheet'!$A$19) &amp; "." &amp; BP457),
            --(INT('Data Sheet'!$B$19) &amp; "." &amp; BP457)
        )
    ),
    IF(BN457&lt;&gt;"",
        IF(INT('Data Sheet'!$A$19)=INT('Data Sheet'!$B$19),
            --(INT('Data Sheet'!$A$19) &amp; "." &amp; RIGHT(BN457,3)),
            IF(AND((--(INT('Data Sheet'!$A$19) &amp; "." &amp; RIGHT(BN457,3))&gt;=--('Data Sheet'!$A$19)), (--(INT('Data Sheet'!$A$19) &amp; "." &amp; RIGHT(BN457,3))&lt;=--('Data Sheet'!$B$19))),
                --(INT('Data Sheet'!$A$19) &amp; "." &amp; RIGHT(BN457,3)),
                --(INT('Data Sheet'!$B$19) &amp; "." &amp; RIGHT(BN457,3))
            )
        ),
        "OK"
    )
)</f>
        <v>OK</v>
      </c>
      <c r="P457" s="23" t="str">
        <f>IF(BR457&lt;&gt;"",
    IF(INT('Data Sheet'!$A$19)=INT('Data Sheet'!$B$15),
        --(INT('Data Sheet'!$A$15) &amp; "." &amp; BR457),
        IF(AND((--(INT('Data Sheet'!$A$15) &amp; "." &amp; BR457)&gt;=--('Data Sheet'!$A$15)), (--(INT('Data Sheet'!$A$15) &amp; "." &amp; BR457)&lt;=--('Data Sheet'!$B$15))),
            --(INT('Data Sheet'!$A$15) &amp; "." &amp; BR457),
            --(INT('Data Sheet'!$B$15) &amp; "." &amp; BR457)
        )
    ),
    IF(BQ457&lt;&gt;"",
        IF(INT('Data Sheet'!$A$15)=INT('Data Sheet'!$B$15),
            --(INT('Data Sheet'!$A$15) &amp; "." &amp; LEFT(BQ457,3)),
            IF(AND((--(INT('Data Sheet'!$A$15) &amp; "." &amp; LEFT(BQ457,3))&gt;=--('Data Sheet'!$A$15)), (--(INT('Data Sheet'!$A$15) &amp; "." &amp; LEFT(BQ457,3))&lt;=--('Data Sheet'!$B$15))),
                --(INT('Data Sheet'!$A$15) &amp; "." &amp; LEFT(BQ457,3)),
                --(INT('Data Sheet'!$B$15) &amp; "." &amp; LEFT(BQ457,3))
            )
        ),
        "OK"
    )
)</f>
        <v>OK</v>
      </c>
      <c r="Q457" s="23" t="str">
        <f>IF(BS457&lt;&gt;"",
    IF(INT('Data Sheet'!$A$19)=INT('Data Sheet'!$B$15),
        --(INT('Data Sheet'!$A$15) &amp; "." &amp; BS457),
        IF(AND((--(INT('Data Sheet'!$A$15) &amp; "." &amp; BS457)&gt;=--('Data Sheet'!$A$15)), (--(INT('Data Sheet'!$A$15) &amp; "." &amp; BS457)&lt;=--('Data Sheet'!$B$15))),
            --(INT('Data Sheet'!$A$15) &amp; "." &amp; BS457),
            --(INT('Data Sheet'!$B$15) &amp; "." &amp; BS457)
        )
    ),
    IF(BQ457&lt;&gt;"",
        IF(INT('Data Sheet'!$A$15)=INT('Data Sheet'!$B$15),
            --(INT('Data Sheet'!$A$15) &amp; "." &amp; RIGHT(BQ457,3)),
            IF(AND((--(INT('Data Sheet'!$A$15) &amp; "." &amp; RIGHT(BQ457,3))&gt;=--('Data Sheet'!$A$15)), (--(INT('Data Sheet'!$A$15) &amp; "." &amp; RIGHT(BQ457,3))&lt;=--('Data Sheet'!$B$15))),
                --(INT('Data Sheet'!$A$15) &amp; "." &amp; RIGHT(BQ457,3)),
                --(INT('Data Sheet'!$B$15) &amp; "." &amp; RIGHT(BQ457,3))
            )
        ),
        "OK"
    )
)</f>
        <v>OK</v>
      </c>
      <c r="R457" s="19"/>
      <c r="S457" s="19"/>
      <c r="T457" s="19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1"/>
      <c r="AU457" s="21"/>
      <c r="AV457" s="21"/>
      <c r="AW457" s="22"/>
      <c r="AX457" s="99"/>
      <c r="AY457" s="20"/>
      <c r="AZ457" s="20"/>
      <c r="BA457" s="22"/>
      <c r="BB457">
        <v>449</v>
      </c>
      <c r="BC457" s="80"/>
      <c r="BD457" s="80"/>
      <c r="BE457" s="80"/>
      <c r="BF457" s="80"/>
      <c r="BG457" s="32" t="str">
        <f t="shared" si="70"/>
        <v/>
      </c>
      <c r="BH457" s="78">
        <f t="shared" ref="BH457:BH520" si="79">COUNTA(T457:AF457)</f>
        <v>0</v>
      </c>
      <c r="BI457" s="2">
        <f t="shared" si="71"/>
        <v>0</v>
      </c>
      <c r="BJ457" s="2">
        <f t="shared" si="72"/>
        <v>0</v>
      </c>
      <c r="BK457" s="2">
        <f t="shared" ref="BK457:BK520" si="80">COUNTA(T457:AW457)</f>
        <v>0</v>
      </c>
    </row>
    <row r="458" spans="2:63" ht="15" customHeight="1" x14ac:dyDescent="0.25">
      <c r="B458" s="14">
        <v>450</v>
      </c>
      <c r="C458" s="95" t="str">
        <f t="shared" si="73"/>
        <v/>
      </c>
      <c r="D458" s="15" t="str">
        <f t="shared" si="78"/>
        <v>OK</v>
      </c>
      <c r="E458" s="16" t="e">
        <f>VLOOKUP('Data Sheet'!$B$8,'Data Sheet'!$I$2:$J$9,2,FALSE)</f>
        <v>#N/A</v>
      </c>
      <c r="F458" s="16" t="str">
        <f t="shared" si="74"/>
        <v/>
      </c>
      <c r="G458" s="103">
        <f t="shared" si="75"/>
        <v>0</v>
      </c>
      <c r="H458" s="17" t="s">
        <v>26</v>
      </c>
      <c r="I458" s="17" t="s">
        <v>26</v>
      </c>
      <c r="J458" s="17" t="str">
        <f>IF('Data Sheet'!$B$9="NC-50","N/A","OK")</f>
        <v>OK</v>
      </c>
      <c r="K458" s="17" t="str">
        <f>IF('Data Sheet'!$B$9="NC-50","N/A","OK")</f>
        <v>OK</v>
      </c>
      <c r="L458" s="17" t="str">
        <f t="shared" si="76"/>
        <v>OK</v>
      </c>
      <c r="M458" s="17" t="str">
        <f t="shared" si="77"/>
        <v>OK</v>
      </c>
      <c r="N458" s="18" t="str">
        <f>IF(BO458&lt;&gt;"",
    IF(INT('Data Sheet'!$A$19)=INT('Data Sheet'!$B$19),
        --(INT('Data Sheet'!$A$19) &amp; "." &amp; BO458),
        IF(AND((--(INT('Data Sheet'!$A$19) &amp; "." &amp; BO458)&gt;=--('Data Sheet'!$A$19)), (--(INT('Data Sheet'!$A$19) &amp; "." &amp; BO458)&lt;=--('Data Sheet'!$B$19))),
            --(INT('Data Sheet'!$A$19) &amp; "." &amp; BO458),
            --(INT('Data Sheet'!$B$19) &amp; "." &amp; BO458)
        )
    ),
    IF(BN458&lt;&gt;"",
        IF(INT('Data Sheet'!$A$19)=INT('Data Sheet'!$B$19),
            --(INT('Data Sheet'!$A$19) &amp; "." &amp; LEFT(BN458,3)),
            IF(AND((--(INT('Data Sheet'!$A$19) &amp; "." &amp; LEFT(BN458,3))&gt;=--('Data Sheet'!$A$19)), (--(INT('Data Sheet'!$A$19) &amp; "." &amp; LEFT(BN458,3))&lt;=--('Data Sheet'!$B$19))),
                --(INT('Data Sheet'!$A$19) &amp; "." &amp; LEFT(BN458,3)),
                --(INT('Data Sheet'!$B$19) &amp; "." &amp; LEFT(BN458,3))
            )
        ),
        "OK"
    )
)</f>
        <v>OK</v>
      </c>
      <c r="O458" s="23" t="str">
        <f>IF(BP458&lt;&gt;"",
    IF(INT('Data Sheet'!$A$19)=INT('Data Sheet'!$B$19),
        --(INT('Data Sheet'!$A$19) &amp; "." &amp; BP458),
        IF(AND((--(INT('Data Sheet'!$A$19) &amp; "." &amp; BP458)&gt;=--('Data Sheet'!$A$19)), (--(INT('Data Sheet'!$A$19) &amp; "." &amp; BP458)&lt;=--('Data Sheet'!$B$19))),
            --(INT('Data Sheet'!$A$19) &amp; "." &amp; BP458),
            --(INT('Data Sheet'!$B$19) &amp; "." &amp; BP458)
        )
    ),
    IF(BN458&lt;&gt;"",
        IF(INT('Data Sheet'!$A$19)=INT('Data Sheet'!$B$19),
            --(INT('Data Sheet'!$A$19) &amp; "." &amp; RIGHT(BN458,3)),
            IF(AND((--(INT('Data Sheet'!$A$19) &amp; "." &amp; RIGHT(BN458,3))&gt;=--('Data Sheet'!$A$19)), (--(INT('Data Sheet'!$A$19) &amp; "." &amp; RIGHT(BN458,3))&lt;=--('Data Sheet'!$B$19))),
                --(INT('Data Sheet'!$A$19) &amp; "." &amp; RIGHT(BN458,3)),
                --(INT('Data Sheet'!$B$19) &amp; "." &amp; RIGHT(BN458,3))
            )
        ),
        "OK"
    )
)</f>
        <v>OK</v>
      </c>
      <c r="P458" s="23" t="str">
        <f>IF(BR458&lt;&gt;"",
    IF(INT('Data Sheet'!$A$19)=INT('Data Sheet'!$B$15),
        --(INT('Data Sheet'!$A$15) &amp; "." &amp; BR458),
        IF(AND((--(INT('Data Sheet'!$A$15) &amp; "." &amp; BR458)&gt;=--('Data Sheet'!$A$15)), (--(INT('Data Sheet'!$A$15) &amp; "." &amp; BR458)&lt;=--('Data Sheet'!$B$15))),
            --(INT('Data Sheet'!$A$15) &amp; "." &amp; BR458),
            --(INT('Data Sheet'!$B$15) &amp; "." &amp; BR458)
        )
    ),
    IF(BQ458&lt;&gt;"",
        IF(INT('Data Sheet'!$A$15)=INT('Data Sheet'!$B$15),
            --(INT('Data Sheet'!$A$15) &amp; "." &amp; LEFT(BQ458,3)),
            IF(AND((--(INT('Data Sheet'!$A$15) &amp; "." &amp; LEFT(BQ458,3))&gt;=--('Data Sheet'!$A$15)), (--(INT('Data Sheet'!$A$15) &amp; "." &amp; LEFT(BQ458,3))&lt;=--('Data Sheet'!$B$15))),
                --(INT('Data Sheet'!$A$15) &amp; "." &amp; LEFT(BQ458,3)),
                --(INT('Data Sheet'!$B$15) &amp; "." &amp; LEFT(BQ458,3))
            )
        ),
        "OK"
    )
)</f>
        <v>OK</v>
      </c>
      <c r="Q458" s="23" t="str">
        <f>IF(BS458&lt;&gt;"",
    IF(INT('Data Sheet'!$A$19)=INT('Data Sheet'!$B$15),
        --(INT('Data Sheet'!$A$15) &amp; "." &amp; BS458),
        IF(AND((--(INT('Data Sheet'!$A$15) &amp; "." &amp; BS458)&gt;=--('Data Sheet'!$A$15)), (--(INT('Data Sheet'!$A$15) &amp; "." &amp; BS458)&lt;=--('Data Sheet'!$B$15))),
            --(INT('Data Sheet'!$A$15) &amp; "." &amp; BS458),
            --(INT('Data Sheet'!$B$15) &amp; "." &amp; BS458)
        )
    ),
    IF(BQ458&lt;&gt;"",
        IF(INT('Data Sheet'!$A$15)=INT('Data Sheet'!$B$15),
            --(INT('Data Sheet'!$A$15) &amp; "." &amp; RIGHT(BQ458,3)),
            IF(AND((--(INT('Data Sheet'!$A$15) &amp; "." &amp; RIGHT(BQ458,3))&gt;=--('Data Sheet'!$A$15)), (--(INT('Data Sheet'!$A$15) &amp; "." &amp; RIGHT(BQ458,3))&lt;=--('Data Sheet'!$B$15))),
                --(INT('Data Sheet'!$A$15) &amp; "." &amp; RIGHT(BQ458,3)),
                --(INT('Data Sheet'!$B$15) &amp; "." &amp; RIGHT(BQ458,3))
            )
        ),
        "OK"
    )
)</f>
        <v>OK</v>
      </c>
      <c r="R458" s="19"/>
      <c r="S458" s="19"/>
      <c r="T458" s="19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1"/>
      <c r="AU458" s="21"/>
      <c r="AV458" s="21"/>
      <c r="AW458" s="22"/>
      <c r="AX458" s="99"/>
      <c r="AY458" s="20"/>
      <c r="AZ458" s="20"/>
      <c r="BA458" s="22"/>
      <c r="BB458">
        <v>450</v>
      </c>
      <c r="BC458" s="80"/>
      <c r="BD458" s="80"/>
      <c r="BE458" s="80"/>
      <c r="BF458" s="80"/>
      <c r="BG458" s="32" t="str">
        <f t="shared" ref="BG458:BG521" si="81">CONCATENATE(BC458,BD458,BE458,BF458)</f>
        <v/>
      </c>
      <c r="BH458" s="78">
        <f t="shared" si="79"/>
        <v>0</v>
      </c>
      <c r="BI458" s="2">
        <f t="shared" ref="BI458:BI521" si="82">IF(COUNTA(AI458:AN458)&gt;0,1,0)</f>
        <v>0</v>
      </c>
      <c r="BJ458" s="2">
        <f t="shared" ref="BJ458:BJ521" si="83">IF(SUM(BH458:BI458)=2,1,0)</f>
        <v>0</v>
      </c>
      <c r="BK458" s="2">
        <f t="shared" si="80"/>
        <v>0</v>
      </c>
    </row>
    <row r="459" spans="2:63" ht="15" customHeight="1" x14ac:dyDescent="0.25">
      <c r="B459" s="14">
        <v>451</v>
      </c>
      <c r="C459" s="95" t="str">
        <f t="shared" ref="C459:C522" si="84">BG459</f>
        <v/>
      </c>
      <c r="D459" s="15" t="str">
        <f t="shared" si="78"/>
        <v>OK</v>
      </c>
      <c r="E459" s="16" t="e">
        <f>VLOOKUP('Data Sheet'!$B$8,'Data Sheet'!$I$2:$J$9,2,FALSE)</f>
        <v>#N/A</v>
      </c>
      <c r="F459" s="16" t="str">
        <f t="shared" ref="F459:F522" si="85">IF(BT459="", "", --("0."&amp;BT459))</f>
        <v/>
      </c>
      <c r="G459" s="103">
        <f t="shared" ref="G459:G522" si="86">IF(F459="", 0, F459/E459)</f>
        <v>0</v>
      </c>
      <c r="H459" s="17" t="s">
        <v>26</v>
      </c>
      <c r="I459" s="17" t="s">
        <v>26</v>
      </c>
      <c r="J459" s="17" t="str">
        <f>IF('Data Sheet'!$B$9="NC-50","N/A","OK")</f>
        <v>OK</v>
      </c>
      <c r="K459" s="17" t="str">
        <f>IF('Data Sheet'!$B$9="NC-50","N/A","OK")</f>
        <v>OK</v>
      </c>
      <c r="L459" s="17" t="str">
        <f t="shared" ref="L459:L522" si="87">IF($AP459="x","MIN","OK")</f>
        <v>OK</v>
      </c>
      <c r="M459" s="17" t="str">
        <f t="shared" ref="M459:M522" si="88">IF($AQ459="x","MIN","OK")</f>
        <v>OK</v>
      </c>
      <c r="N459" s="18" t="str">
        <f>IF(BO459&lt;&gt;"",
    IF(INT('Data Sheet'!$A$19)=INT('Data Sheet'!$B$19),
        --(INT('Data Sheet'!$A$19) &amp; "." &amp; BO459),
        IF(AND((--(INT('Data Sheet'!$A$19) &amp; "." &amp; BO459)&gt;=--('Data Sheet'!$A$19)), (--(INT('Data Sheet'!$A$19) &amp; "." &amp; BO459)&lt;=--('Data Sheet'!$B$19))),
            --(INT('Data Sheet'!$A$19) &amp; "." &amp; BO459),
            --(INT('Data Sheet'!$B$19) &amp; "." &amp; BO459)
        )
    ),
    IF(BN459&lt;&gt;"",
        IF(INT('Data Sheet'!$A$19)=INT('Data Sheet'!$B$19),
            --(INT('Data Sheet'!$A$19) &amp; "." &amp; LEFT(BN459,3)),
            IF(AND((--(INT('Data Sheet'!$A$19) &amp; "." &amp; LEFT(BN459,3))&gt;=--('Data Sheet'!$A$19)), (--(INT('Data Sheet'!$A$19) &amp; "." &amp; LEFT(BN459,3))&lt;=--('Data Sheet'!$B$19))),
                --(INT('Data Sheet'!$A$19) &amp; "." &amp; LEFT(BN459,3)),
                --(INT('Data Sheet'!$B$19) &amp; "." &amp; LEFT(BN459,3))
            )
        ),
        "OK"
    )
)</f>
        <v>OK</v>
      </c>
      <c r="O459" s="23" t="str">
        <f>IF(BP459&lt;&gt;"",
    IF(INT('Data Sheet'!$A$19)=INT('Data Sheet'!$B$19),
        --(INT('Data Sheet'!$A$19) &amp; "." &amp; BP459),
        IF(AND((--(INT('Data Sheet'!$A$19) &amp; "." &amp; BP459)&gt;=--('Data Sheet'!$A$19)), (--(INT('Data Sheet'!$A$19) &amp; "." &amp; BP459)&lt;=--('Data Sheet'!$B$19))),
            --(INT('Data Sheet'!$A$19) &amp; "." &amp; BP459),
            --(INT('Data Sheet'!$B$19) &amp; "." &amp; BP459)
        )
    ),
    IF(BN459&lt;&gt;"",
        IF(INT('Data Sheet'!$A$19)=INT('Data Sheet'!$B$19),
            --(INT('Data Sheet'!$A$19) &amp; "." &amp; RIGHT(BN459,3)),
            IF(AND((--(INT('Data Sheet'!$A$19) &amp; "." &amp; RIGHT(BN459,3))&gt;=--('Data Sheet'!$A$19)), (--(INT('Data Sheet'!$A$19) &amp; "." &amp; RIGHT(BN459,3))&lt;=--('Data Sheet'!$B$19))),
                --(INT('Data Sheet'!$A$19) &amp; "." &amp; RIGHT(BN459,3)),
                --(INT('Data Sheet'!$B$19) &amp; "." &amp; RIGHT(BN459,3))
            )
        ),
        "OK"
    )
)</f>
        <v>OK</v>
      </c>
      <c r="P459" s="23" t="str">
        <f>IF(BR459&lt;&gt;"",
    IF(INT('Data Sheet'!$A$19)=INT('Data Sheet'!$B$15),
        --(INT('Data Sheet'!$A$15) &amp; "." &amp; BR459),
        IF(AND((--(INT('Data Sheet'!$A$15) &amp; "." &amp; BR459)&gt;=--('Data Sheet'!$A$15)), (--(INT('Data Sheet'!$A$15) &amp; "." &amp; BR459)&lt;=--('Data Sheet'!$B$15))),
            --(INT('Data Sheet'!$A$15) &amp; "." &amp; BR459),
            --(INT('Data Sheet'!$B$15) &amp; "." &amp; BR459)
        )
    ),
    IF(BQ459&lt;&gt;"",
        IF(INT('Data Sheet'!$A$15)=INT('Data Sheet'!$B$15),
            --(INT('Data Sheet'!$A$15) &amp; "." &amp; LEFT(BQ459,3)),
            IF(AND((--(INT('Data Sheet'!$A$15) &amp; "." &amp; LEFT(BQ459,3))&gt;=--('Data Sheet'!$A$15)), (--(INT('Data Sheet'!$A$15) &amp; "." &amp; LEFT(BQ459,3))&lt;=--('Data Sheet'!$B$15))),
                --(INT('Data Sheet'!$A$15) &amp; "." &amp; LEFT(BQ459,3)),
                --(INT('Data Sheet'!$B$15) &amp; "." &amp; LEFT(BQ459,3))
            )
        ),
        "OK"
    )
)</f>
        <v>OK</v>
      </c>
      <c r="Q459" s="23" t="str">
        <f>IF(BS459&lt;&gt;"",
    IF(INT('Data Sheet'!$A$19)=INT('Data Sheet'!$B$15),
        --(INT('Data Sheet'!$A$15) &amp; "." &amp; BS459),
        IF(AND((--(INT('Data Sheet'!$A$15) &amp; "." &amp; BS459)&gt;=--('Data Sheet'!$A$15)), (--(INT('Data Sheet'!$A$15) &amp; "." &amp; BS459)&lt;=--('Data Sheet'!$B$15))),
            --(INT('Data Sheet'!$A$15) &amp; "." &amp; BS459),
            --(INT('Data Sheet'!$B$15) &amp; "." &amp; BS459)
        )
    ),
    IF(BQ459&lt;&gt;"",
        IF(INT('Data Sheet'!$A$15)=INT('Data Sheet'!$B$15),
            --(INT('Data Sheet'!$A$15) &amp; "." &amp; RIGHT(BQ459,3)),
            IF(AND((--(INT('Data Sheet'!$A$15) &amp; "." &amp; RIGHT(BQ459,3))&gt;=--('Data Sheet'!$A$15)), (--(INT('Data Sheet'!$A$15) &amp; "." &amp; RIGHT(BQ459,3))&lt;=--('Data Sheet'!$B$15))),
                --(INT('Data Sheet'!$A$15) &amp; "." &amp; RIGHT(BQ459,3)),
                --(INT('Data Sheet'!$B$15) &amp; "." &amp; RIGHT(BQ459,3))
            )
        ),
        "OK"
    )
)</f>
        <v>OK</v>
      </c>
      <c r="R459" s="19"/>
      <c r="S459" s="19"/>
      <c r="T459" s="19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1"/>
      <c r="AU459" s="21"/>
      <c r="AV459" s="21"/>
      <c r="AW459" s="22"/>
      <c r="AX459" s="99"/>
      <c r="AY459" s="20"/>
      <c r="AZ459" s="20"/>
      <c r="BA459" s="22"/>
      <c r="BB459">
        <v>451</v>
      </c>
      <c r="BC459" s="80"/>
      <c r="BD459" s="80"/>
      <c r="BE459" s="80"/>
      <c r="BF459" s="80"/>
      <c r="BG459" s="32" t="str">
        <f t="shared" si="81"/>
        <v/>
      </c>
      <c r="BH459" s="78">
        <f t="shared" si="79"/>
        <v>0</v>
      </c>
      <c r="BI459" s="2">
        <f t="shared" si="82"/>
        <v>0</v>
      </c>
      <c r="BJ459" s="2">
        <f t="shared" si="83"/>
        <v>0</v>
      </c>
      <c r="BK459" s="2">
        <f t="shared" si="80"/>
        <v>0</v>
      </c>
    </row>
    <row r="460" spans="2:63" ht="15" customHeight="1" x14ac:dyDescent="0.25">
      <c r="B460" s="14">
        <v>452</v>
      </c>
      <c r="C460" s="95" t="str">
        <f t="shared" si="84"/>
        <v/>
      </c>
      <c r="D460" s="15" t="str">
        <f t="shared" si="78"/>
        <v>OK</v>
      </c>
      <c r="E460" s="16" t="e">
        <f>VLOOKUP('Data Sheet'!$B$8,'Data Sheet'!$I$2:$J$9,2,FALSE)</f>
        <v>#N/A</v>
      </c>
      <c r="F460" s="16" t="str">
        <f t="shared" si="85"/>
        <v/>
      </c>
      <c r="G460" s="103">
        <f t="shared" si="86"/>
        <v>0</v>
      </c>
      <c r="H460" s="17" t="s">
        <v>26</v>
      </c>
      <c r="I460" s="17" t="s">
        <v>26</v>
      </c>
      <c r="J460" s="17" t="str">
        <f>IF('Data Sheet'!$B$9="NC-50","N/A","OK")</f>
        <v>OK</v>
      </c>
      <c r="K460" s="17" t="str">
        <f>IF('Data Sheet'!$B$9="NC-50","N/A","OK")</f>
        <v>OK</v>
      </c>
      <c r="L460" s="17" t="str">
        <f t="shared" si="87"/>
        <v>OK</v>
      </c>
      <c r="M460" s="17" t="str">
        <f t="shared" si="88"/>
        <v>OK</v>
      </c>
      <c r="N460" s="18" t="str">
        <f>IF(BO460&lt;&gt;"",
    IF(INT('Data Sheet'!$A$19)=INT('Data Sheet'!$B$19),
        --(INT('Data Sheet'!$A$19) &amp; "." &amp; BO460),
        IF(AND((--(INT('Data Sheet'!$A$19) &amp; "." &amp; BO460)&gt;=--('Data Sheet'!$A$19)), (--(INT('Data Sheet'!$A$19) &amp; "." &amp; BO460)&lt;=--('Data Sheet'!$B$19))),
            --(INT('Data Sheet'!$A$19) &amp; "." &amp; BO460),
            --(INT('Data Sheet'!$B$19) &amp; "." &amp; BO460)
        )
    ),
    IF(BN460&lt;&gt;"",
        IF(INT('Data Sheet'!$A$19)=INT('Data Sheet'!$B$19),
            --(INT('Data Sheet'!$A$19) &amp; "." &amp; LEFT(BN460,3)),
            IF(AND((--(INT('Data Sheet'!$A$19) &amp; "." &amp; LEFT(BN460,3))&gt;=--('Data Sheet'!$A$19)), (--(INT('Data Sheet'!$A$19) &amp; "." &amp; LEFT(BN460,3))&lt;=--('Data Sheet'!$B$19))),
                --(INT('Data Sheet'!$A$19) &amp; "." &amp; LEFT(BN460,3)),
                --(INT('Data Sheet'!$B$19) &amp; "." &amp; LEFT(BN460,3))
            )
        ),
        "OK"
    )
)</f>
        <v>OK</v>
      </c>
      <c r="O460" s="23" t="str">
        <f>IF(BP460&lt;&gt;"",
    IF(INT('Data Sheet'!$A$19)=INT('Data Sheet'!$B$19),
        --(INT('Data Sheet'!$A$19) &amp; "." &amp; BP460),
        IF(AND((--(INT('Data Sheet'!$A$19) &amp; "." &amp; BP460)&gt;=--('Data Sheet'!$A$19)), (--(INT('Data Sheet'!$A$19) &amp; "." &amp; BP460)&lt;=--('Data Sheet'!$B$19))),
            --(INT('Data Sheet'!$A$19) &amp; "." &amp; BP460),
            --(INT('Data Sheet'!$B$19) &amp; "." &amp; BP460)
        )
    ),
    IF(BN460&lt;&gt;"",
        IF(INT('Data Sheet'!$A$19)=INT('Data Sheet'!$B$19),
            --(INT('Data Sheet'!$A$19) &amp; "." &amp; RIGHT(BN460,3)),
            IF(AND((--(INT('Data Sheet'!$A$19) &amp; "." &amp; RIGHT(BN460,3))&gt;=--('Data Sheet'!$A$19)), (--(INT('Data Sheet'!$A$19) &amp; "." &amp; RIGHT(BN460,3))&lt;=--('Data Sheet'!$B$19))),
                --(INT('Data Sheet'!$A$19) &amp; "." &amp; RIGHT(BN460,3)),
                --(INT('Data Sheet'!$B$19) &amp; "." &amp; RIGHT(BN460,3))
            )
        ),
        "OK"
    )
)</f>
        <v>OK</v>
      </c>
      <c r="P460" s="23" t="str">
        <f>IF(BR460&lt;&gt;"",
    IF(INT('Data Sheet'!$A$19)=INT('Data Sheet'!$B$15),
        --(INT('Data Sheet'!$A$15) &amp; "." &amp; BR460),
        IF(AND((--(INT('Data Sheet'!$A$15) &amp; "." &amp; BR460)&gt;=--('Data Sheet'!$A$15)), (--(INT('Data Sheet'!$A$15) &amp; "." &amp; BR460)&lt;=--('Data Sheet'!$B$15))),
            --(INT('Data Sheet'!$A$15) &amp; "." &amp; BR460),
            --(INT('Data Sheet'!$B$15) &amp; "." &amp; BR460)
        )
    ),
    IF(BQ460&lt;&gt;"",
        IF(INT('Data Sheet'!$A$15)=INT('Data Sheet'!$B$15),
            --(INT('Data Sheet'!$A$15) &amp; "." &amp; LEFT(BQ460,3)),
            IF(AND((--(INT('Data Sheet'!$A$15) &amp; "." &amp; LEFT(BQ460,3))&gt;=--('Data Sheet'!$A$15)), (--(INT('Data Sheet'!$A$15) &amp; "." &amp; LEFT(BQ460,3))&lt;=--('Data Sheet'!$B$15))),
                --(INT('Data Sheet'!$A$15) &amp; "." &amp; LEFT(BQ460,3)),
                --(INT('Data Sheet'!$B$15) &amp; "." &amp; LEFT(BQ460,3))
            )
        ),
        "OK"
    )
)</f>
        <v>OK</v>
      </c>
      <c r="Q460" s="23" t="str">
        <f>IF(BS460&lt;&gt;"",
    IF(INT('Data Sheet'!$A$19)=INT('Data Sheet'!$B$15),
        --(INT('Data Sheet'!$A$15) &amp; "." &amp; BS460),
        IF(AND((--(INT('Data Sheet'!$A$15) &amp; "." &amp; BS460)&gt;=--('Data Sheet'!$A$15)), (--(INT('Data Sheet'!$A$15) &amp; "." &amp; BS460)&lt;=--('Data Sheet'!$B$15))),
            --(INT('Data Sheet'!$A$15) &amp; "." &amp; BS460),
            --(INT('Data Sheet'!$B$15) &amp; "." &amp; BS460)
        )
    ),
    IF(BQ460&lt;&gt;"",
        IF(INT('Data Sheet'!$A$15)=INT('Data Sheet'!$B$15),
            --(INT('Data Sheet'!$A$15) &amp; "." &amp; RIGHT(BQ460,3)),
            IF(AND((--(INT('Data Sheet'!$A$15) &amp; "." &amp; RIGHT(BQ460,3))&gt;=--('Data Sheet'!$A$15)), (--(INT('Data Sheet'!$A$15) &amp; "." &amp; RIGHT(BQ460,3))&lt;=--('Data Sheet'!$B$15))),
                --(INT('Data Sheet'!$A$15) &amp; "." &amp; RIGHT(BQ460,3)),
                --(INT('Data Sheet'!$B$15) &amp; "." &amp; RIGHT(BQ460,3))
            )
        ),
        "OK"
    )
)</f>
        <v>OK</v>
      </c>
      <c r="R460" s="19"/>
      <c r="S460" s="19"/>
      <c r="T460" s="19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1"/>
      <c r="AU460" s="21"/>
      <c r="AV460" s="21"/>
      <c r="AW460" s="22"/>
      <c r="AX460" s="99"/>
      <c r="AY460" s="20"/>
      <c r="AZ460" s="20"/>
      <c r="BA460" s="22"/>
      <c r="BB460">
        <v>452</v>
      </c>
      <c r="BC460" s="80"/>
      <c r="BD460" s="80"/>
      <c r="BE460" s="80"/>
      <c r="BF460" s="80"/>
      <c r="BG460" s="32" t="str">
        <f t="shared" si="81"/>
        <v/>
      </c>
      <c r="BH460" s="78">
        <f t="shared" si="79"/>
        <v>0</v>
      </c>
      <c r="BI460" s="2">
        <f t="shared" si="82"/>
        <v>0</v>
      </c>
      <c r="BJ460" s="2">
        <f t="shared" si="83"/>
        <v>0</v>
      </c>
      <c r="BK460" s="2">
        <f t="shared" si="80"/>
        <v>0</v>
      </c>
    </row>
    <row r="461" spans="2:63" ht="15" customHeight="1" x14ac:dyDescent="0.25">
      <c r="B461" s="14">
        <v>453</v>
      </c>
      <c r="C461" s="95" t="str">
        <f t="shared" si="84"/>
        <v/>
      </c>
      <c r="D461" s="15" t="str">
        <f t="shared" si="78"/>
        <v>OK</v>
      </c>
      <c r="E461" s="16" t="e">
        <f>VLOOKUP('Data Sheet'!$B$8,'Data Sheet'!$I$2:$J$9,2,FALSE)</f>
        <v>#N/A</v>
      </c>
      <c r="F461" s="16" t="str">
        <f t="shared" si="85"/>
        <v/>
      </c>
      <c r="G461" s="103">
        <f t="shared" si="86"/>
        <v>0</v>
      </c>
      <c r="H461" s="17" t="s">
        <v>26</v>
      </c>
      <c r="I461" s="17" t="s">
        <v>26</v>
      </c>
      <c r="J461" s="17" t="str">
        <f>IF('Data Sheet'!$B$9="NC-50","N/A","OK")</f>
        <v>OK</v>
      </c>
      <c r="K461" s="17" t="str">
        <f>IF('Data Sheet'!$B$9="NC-50","N/A","OK")</f>
        <v>OK</v>
      </c>
      <c r="L461" s="17" t="str">
        <f t="shared" si="87"/>
        <v>OK</v>
      </c>
      <c r="M461" s="17" t="str">
        <f t="shared" si="88"/>
        <v>OK</v>
      </c>
      <c r="N461" s="18" t="str">
        <f>IF(BO461&lt;&gt;"",
    IF(INT('Data Sheet'!$A$19)=INT('Data Sheet'!$B$19),
        --(INT('Data Sheet'!$A$19) &amp; "." &amp; BO461),
        IF(AND((--(INT('Data Sheet'!$A$19) &amp; "." &amp; BO461)&gt;=--('Data Sheet'!$A$19)), (--(INT('Data Sheet'!$A$19) &amp; "." &amp; BO461)&lt;=--('Data Sheet'!$B$19))),
            --(INT('Data Sheet'!$A$19) &amp; "." &amp; BO461),
            --(INT('Data Sheet'!$B$19) &amp; "." &amp; BO461)
        )
    ),
    IF(BN461&lt;&gt;"",
        IF(INT('Data Sheet'!$A$19)=INT('Data Sheet'!$B$19),
            --(INT('Data Sheet'!$A$19) &amp; "." &amp; LEFT(BN461,3)),
            IF(AND((--(INT('Data Sheet'!$A$19) &amp; "." &amp; LEFT(BN461,3))&gt;=--('Data Sheet'!$A$19)), (--(INT('Data Sheet'!$A$19) &amp; "." &amp; LEFT(BN461,3))&lt;=--('Data Sheet'!$B$19))),
                --(INT('Data Sheet'!$A$19) &amp; "." &amp; LEFT(BN461,3)),
                --(INT('Data Sheet'!$B$19) &amp; "." &amp; LEFT(BN461,3))
            )
        ),
        "OK"
    )
)</f>
        <v>OK</v>
      </c>
      <c r="O461" s="23" t="str">
        <f>IF(BP461&lt;&gt;"",
    IF(INT('Data Sheet'!$A$19)=INT('Data Sheet'!$B$19),
        --(INT('Data Sheet'!$A$19) &amp; "." &amp; BP461),
        IF(AND((--(INT('Data Sheet'!$A$19) &amp; "." &amp; BP461)&gt;=--('Data Sheet'!$A$19)), (--(INT('Data Sheet'!$A$19) &amp; "." &amp; BP461)&lt;=--('Data Sheet'!$B$19))),
            --(INT('Data Sheet'!$A$19) &amp; "." &amp; BP461),
            --(INT('Data Sheet'!$B$19) &amp; "." &amp; BP461)
        )
    ),
    IF(BN461&lt;&gt;"",
        IF(INT('Data Sheet'!$A$19)=INT('Data Sheet'!$B$19),
            --(INT('Data Sheet'!$A$19) &amp; "." &amp; RIGHT(BN461,3)),
            IF(AND((--(INT('Data Sheet'!$A$19) &amp; "." &amp; RIGHT(BN461,3))&gt;=--('Data Sheet'!$A$19)), (--(INT('Data Sheet'!$A$19) &amp; "." &amp; RIGHT(BN461,3))&lt;=--('Data Sheet'!$B$19))),
                --(INT('Data Sheet'!$A$19) &amp; "." &amp; RIGHT(BN461,3)),
                --(INT('Data Sheet'!$B$19) &amp; "." &amp; RIGHT(BN461,3))
            )
        ),
        "OK"
    )
)</f>
        <v>OK</v>
      </c>
      <c r="P461" s="23" t="str">
        <f>IF(BR461&lt;&gt;"",
    IF(INT('Data Sheet'!$A$19)=INT('Data Sheet'!$B$15),
        --(INT('Data Sheet'!$A$15) &amp; "." &amp; BR461),
        IF(AND((--(INT('Data Sheet'!$A$15) &amp; "." &amp; BR461)&gt;=--('Data Sheet'!$A$15)), (--(INT('Data Sheet'!$A$15) &amp; "." &amp; BR461)&lt;=--('Data Sheet'!$B$15))),
            --(INT('Data Sheet'!$A$15) &amp; "." &amp; BR461),
            --(INT('Data Sheet'!$B$15) &amp; "." &amp; BR461)
        )
    ),
    IF(BQ461&lt;&gt;"",
        IF(INT('Data Sheet'!$A$15)=INT('Data Sheet'!$B$15),
            --(INT('Data Sheet'!$A$15) &amp; "." &amp; LEFT(BQ461,3)),
            IF(AND((--(INT('Data Sheet'!$A$15) &amp; "." &amp; LEFT(BQ461,3))&gt;=--('Data Sheet'!$A$15)), (--(INT('Data Sheet'!$A$15) &amp; "." &amp; LEFT(BQ461,3))&lt;=--('Data Sheet'!$B$15))),
                --(INT('Data Sheet'!$A$15) &amp; "." &amp; LEFT(BQ461,3)),
                --(INT('Data Sheet'!$B$15) &amp; "." &amp; LEFT(BQ461,3))
            )
        ),
        "OK"
    )
)</f>
        <v>OK</v>
      </c>
      <c r="Q461" s="23" t="str">
        <f>IF(BS461&lt;&gt;"",
    IF(INT('Data Sheet'!$A$19)=INT('Data Sheet'!$B$15),
        --(INT('Data Sheet'!$A$15) &amp; "." &amp; BS461),
        IF(AND((--(INT('Data Sheet'!$A$15) &amp; "." &amp; BS461)&gt;=--('Data Sheet'!$A$15)), (--(INT('Data Sheet'!$A$15) &amp; "." &amp; BS461)&lt;=--('Data Sheet'!$B$15))),
            --(INT('Data Sheet'!$A$15) &amp; "." &amp; BS461),
            --(INT('Data Sheet'!$B$15) &amp; "." &amp; BS461)
        )
    ),
    IF(BQ461&lt;&gt;"",
        IF(INT('Data Sheet'!$A$15)=INT('Data Sheet'!$B$15),
            --(INT('Data Sheet'!$A$15) &amp; "." &amp; RIGHT(BQ461,3)),
            IF(AND((--(INT('Data Sheet'!$A$15) &amp; "." &amp; RIGHT(BQ461,3))&gt;=--('Data Sheet'!$A$15)), (--(INT('Data Sheet'!$A$15) &amp; "." &amp; RIGHT(BQ461,3))&lt;=--('Data Sheet'!$B$15))),
                --(INT('Data Sheet'!$A$15) &amp; "." &amp; RIGHT(BQ461,3)),
                --(INT('Data Sheet'!$B$15) &amp; "." &amp; RIGHT(BQ461,3))
            )
        ),
        "OK"
    )
)</f>
        <v>OK</v>
      </c>
      <c r="R461" s="19"/>
      <c r="S461" s="19"/>
      <c r="T461" s="19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1"/>
      <c r="AU461" s="21"/>
      <c r="AV461" s="21"/>
      <c r="AW461" s="22"/>
      <c r="AX461" s="99"/>
      <c r="AY461" s="20"/>
      <c r="AZ461" s="20"/>
      <c r="BA461" s="22"/>
      <c r="BB461">
        <v>453</v>
      </c>
      <c r="BC461" s="80"/>
      <c r="BD461" s="80"/>
      <c r="BE461" s="80"/>
      <c r="BF461" s="80"/>
      <c r="BG461" s="32" t="str">
        <f t="shared" si="81"/>
        <v/>
      </c>
      <c r="BH461" s="78">
        <f t="shared" si="79"/>
        <v>0</v>
      </c>
      <c r="BI461" s="2">
        <f t="shared" si="82"/>
        <v>0</v>
      </c>
      <c r="BJ461" s="2">
        <f t="shared" si="83"/>
        <v>0</v>
      </c>
      <c r="BK461" s="2">
        <f t="shared" si="80"/>
        <v>0</v>
      </c>
    </row>
    <row r="462" spans="2:63" ht="15" customHeight="1" x14ac:dyDescent="0.25">
      <c r="B462" s="14">
        <v>454</v>
      </c>
      <c r="C462" s="95" t="str">
        <f t="shared" si="84"/>
        <v/>
      </c>
      <c r="D462" s="15" t="str">
        <f t="shared" si="78"/>
        <v>OK</v>
      </c>
      <c r="E462" s="16" t="e">
        <f>VLOOKUP('Data Sheet'!$B$8,'Data Sheet'!$I$2:$J$9,2,FALSE)</f>
        <v>#N/A</v>
      </c>
      <c r="F462" s="16" t="str">
        <f t="shared" si="85"/>
        <v/>
      </c>
      <c r="G462" s="103">
        <f t="shared" si="86"/>
        <v>0</v>
      </c>
      <c r="H462" s="17" t="s">
        <v>26</v>
      </c>
      <c r="I462" s="17" t="s">
        <v>26</v>
      </c>
      <c r="J462" s="17" t="str">
        <f>IF('Data Sheet'!$B$9="NC-50","N/A","OK")</f>
        <v>OK</v>
      </c>
      <c r="K462" s="17" t="str">
        <f>IF('Data Sheet'!$B$9="NC-50","N/A","OK")</f>
        <v>OK</v>
      </c>
      <c r="L462" s="17" t="str">
        <f t="shared" si="87"/>
        <v>OK</v>
      </c>
      <c r="M462" s="17" t="str">
        <f t="shared" si="88"/>
        <v>OK</v>
      </c>
      <c r="N462" s="18" t="str">
        <f>IF(BO462&lt;&gt;"",
    IF(INT('Data Sheet'!$A$19)=INT('Data Sheet'!$B$19),
        --(INT('Data Sheet'!$A$19) &amp; "." &amp; BO462),
        IF(AND((--(INT('Data Sheet'!$A$19) &amp; "." &amp; BO462)&gt;=--('Data Sheet'!$A$19)), (--(INT('Data Sheet'!$A$19) &amp; "." &amp; BO462)&lt;=--('Data Sheet'!$B$19))),
            --(INT('Data Sheet'!$A$19) &amp; "." &amp; BO462),
            --(INT('Data Sheet'!$B$19) &amp; "." &amp; BO462)
        )
    ),
    IF(BN462&lt;&gt;"",
        IF(INT('Data Sheet'!$A$19)=INT('Data Sheet'!$B$19),
            --(INT('Data Sheet'!$A$19) &amp; "." &amp; LEFT(BN462,3)),
            IF(AND((--(INT('Data Sheet'!$A$19) &amp; "." &amp; LEFT(BN462,3))&gt;=--('Data Sheet'!$A$19)), (--(INT('Data Sheet'!$A$19) &amp; "." &amp; LEFT(BN462,3))&lt;=--('Data Sheet'!$B$19))),
                --(INT('Data Sheet'!$A$19) &amp; "." &amp; LEFT(BN462,3)),
                --(INT('Data Sheet'!$B$19) &amp; "." &amp; LEFT(BN462,3))
            )
        ),
        "OK"
    )
)</f>
        <v>OK</v>
      </c>
      <c r="O462" s="23" t="str">
        <f>IF(BP462&lt;&gt;"",
    IF(INT('Data Sheet'!$A$19)=INT('Data Sheet'!$B$19),
        --(INT('Data Sheet'!$A$19) &amp; "." &amp; BP462),
        IF(AND((--(INT('Data Sheet'!$A$19) &amp; "." &amp; BP462)&gt;=--('Data Sheet'!$A$19)), (--(INT('Data Sheet'!$A$19) &amp; "." &amp; BP462)&lt;=--('Data Sheet'!$B$19))),
            --(INT('Data Sheet'!$A$19) &amp; "." &amp; BP462),
            --(INT('Data Sheet'!$B$19) &amp; "." &amp; BP462)
        )
    ),
    IF(BN462&lt;&gt;"",
        IF(INT('Data Sheet'!$A$19)=INT('Data Sheet'!$B$19),
            --(INT('Data Sheet'!$A$19) &amp; "." &amp; RIGHT(BN462,3)),
            IF(AND((--(INT('Data Sheet'!$A$19) &amp; "." &amp; RIGHT(BN462,3))&gt;=--('Data Sheet'!$A$19)), (--(INT('Data Sheet'!$A$19) &amp; "." &amp; RIGHT(BN462,3))&lt;=--('Data Sheet'!$B$19))),
                --(INT('Data Sheet'!$A$19) &amp; "." &amp; RIGHT(BN462,3)),
                --(INT('Data Sheet'!$B$19) &amp; "." &amp; RIGHT(BN462,3))
            )
        ),
        "OK"
    )
)</f>
        <v>OK</v>
      </c>
      <c r="P462" s="23" t="str">
        <f>IF(BR462&lt;&gt;"",
    IF(INT('Data Sheet'!$A$19)=INT('Data Sheet'!$B$15),
        --(INT('Data Sheet'!$A$15) &amp; "." &amp; BR462),
        IF(AND((--(INT('Data Sheet'!$A$15) &amp; "." &amp; BR462)&gt;=--('Data Sheet'!$A$15)), (--(INT('Data Sheet'!$A$15) &amp; "." &amp; BR462)&lt;=--('Data Sheet'!$B$15))),
            --(INT('Data Sheet'!$A$15) &amp; "." &amp; BR462),
            --(INT('Data Sheet'!$B$15) &amp; "." &amp; BR462)
        )
    ),
    IF(BQ462&lt;&gt;"",
        IF(INT('Data Sheet'!$A$15)=INT('Data Sheet'!$B$15),
            --(INT('Data Sheet'!$A$15) &amp; "." &amp; LEFT(BQ462,3)),
            IF(AND((--(INT('Data Sheet'!$A$15) &amp; "." &amp; LEFT(BQ462,3))&gt;=--('Data Sheet'!$A$15)), (--(INT('Data Sheet'!$A$15) &amp; "." &amp; LEFT(BQ462,3))&lt;=--('Data Sheet'!$B$15))),
                --(INT('Data Sheet'!$A$15) &amp; "." &amp; LEFT(BQ462,3)),
                --(INT('Data Sheet'!$B$15) &amp; "." &amp; LEFT(BQ462,3))
            )
        ),
        "OK"
    )
)</f>
        <v>OK</v>
      </c>
      <c r="Q462" s="23" t="str">
        <f>IF(BS462&lt;&gt;"",
    IF(INT('Data Sheet'!$A$19)=INT('Data Sheet'!$B$15),
        --(INT('Data Sheet'!$A$15) &amp; "." &amp; BS462),
        IF(AND((--(INT('Data Sheet'!$A$15) &amp; "." &amp; BS462)&gt;=--('Data Sheet'!$A$15)), (--(INT('Data Sheet'!$A$15) &amp; "." &amp; BS462)&lt;=--('Data Sheet'!$B$15))),
            --(INT('Data Sheet'!$A$15) &amp; "." &amp; BS462),
            --(INT('Data Sheet'!$B$15) &amp; "." &amp; BS462)
        )
    ),
    IF(BQ462&lt;&gt;"",
        IF(INT('Data Sheet'!$A$15)=INT('Data Sheet'!$B$15),
            --(INT('Data Sheet'!$A$15) &amp; "." &amp; RIGHT(BQ462,3)),
            IF(AND((--(INT('Data Sheet'!$A$15) &amp; "." &amp; RIGHT(BQ462,3))&gt;=--('Data Sheet'!$A$15)), (--(INT('Data Sheet'!$A$15) &amp; "." &amp; RIGHT(BQ462,3))&lt;=--('Data Sheet'!$B$15))),
                --(INT('Data Sheet'!$A$15) &amp; "." &amp; RIGHT(BQ462,3)),
                --(INT('Data Sheet'!$B$15) &amp; "." &amp; RIGHT(BQ462,3))
            )
        ),
        "OK"
    )
)</f>
        <v>OK</v>
      </c>
      <c r="R462" s="19"/>
      <c r="S462" s="19"/>
      <c r="T462" s="19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1"/>
      <c r="AU462" s="21"/>
      <c r="AV462" s="21"/>
      <c r="AW462" s="22"/>
      <c r="AX462" s="99"/>
      <c r="AY462" s="20"/>
      <c r="AZ462" s="20"/>
      <c r="BA462" s="22"/>
      <c r="BB462">
        <v>454</v>
      </c>
      <c r="BC462" s="80"/>
      <c r="BD462" s="80"/>
      <c r="BE462" s="80"/>
      <c r="BF462" s="80"/>
      <c r="BG462" s="32" t="str">
        <f t="shared" si="81"/>
        <v/>
      </c>
      <c r="BH462" s="78">
        <f t="shared" si="79"/>
        <v>0</v>
      </c>
      <c r="BI462" s="2">
        <f t="shared" si="82"/>
        <v>0</v>
      </c>
      <c r="BJ462" s="2">
        <f t="shared" si="83"/>
        <v>0</v>
      </c>
      <c r="BK462" s="2">
        <f t="shared" si="80"/>
        <v>0</v>
      </c>
    </row>
    <row r="463" spans="2:63" ht="15" customHeight="1" x14ac:dyDescent="0.25">
      <c r="B463" s="14">
        <v>455</v>
      </c>
      <c r="C463" s="95" t="str">
        <f t="shared" si="84"/>
        <v/>
      </c>
      <c r="D463" s="15" t="str">
        <f t="shared" si="78"/>
        <v>OK</v>
      </c>
      <c r="E463" s="16" t="e">
        <f>VLOOKUP('Data Sheet'!$B$8,'Data Sheet'!$I$2:$J$9,2,FALSE)</f>
        <v>#N/A</v>
      </c>
      <c r="F463" s="16" t="str">
        <f t="shared" si="85"/>
        <v/>
      </c>
      <c r="G463" s="103">
        <f t="shared" si="86"/>
        <v>0</v>
      </c>
      <c r="H463" s="17" t="s">
        <v>26</v>
      </c>
      <c r="I463" s="17" t="s">
        <v>26</v>
      </c>
      <c r="J463" s="17" t="str">
        <f>IF('Data Sheet'!$B$9="NC-50","N/A","OK")</f>
        <v>OK</v>
      </c>
      <c r="K463" s="17" t="str">
        <f>IF('Data Sheet'!$B$9="NC-50","N/A","OK")</f>
        <v>OK</v>
      </c>
      <c r="L463" s="17" t="str">
        <f t="shared" si="87"/>
        <v>OK</v>
      </c>
      <c r="M463" s="17" t="str">
        <f t="shared" si="88"/>
        <v>OK</v>
      </c>
      <c r="N463" s="18" t="str">
        <f>IF(BO463&lt;&gt;"",
    IF(INT('Data Sheet'!$A$19)=INT('Data Sheet'!$B$19),
        --(INT('Data Sheet'!$A$19) &amp; "." &amp; BO463),
        IF(AND((--(INT('Data Sheet'!$A$19) &amp; "." &amp; BO463)&gt;=--('Data Sheet'!$A$19)), (--(INT('Data Sheet'!$A$19) &amp; "." &amp; BO463)&lt;=--('Data Sheet'!$B$19))),
            --(INT('Data Sheet'!$A$19) &amp; "." &amp; BO463),
            --(INT('Data Sheet'!$B$19) &amp; "." &amp; BO463)
        )
    ),
    IF(BN463&lt;&gt;"",
        IF(INT('Data Sheet'!$A$19)=INT('Data Sheet'!$B$19),
            --(INT('Data Sheet'!$A$19) &amp; "." &amp; LEFT(BN463,3)),
            IF(AND((--(INT('Data Sheet'!$A$19) &amp; "." &amp; LEFT(BN463,3))&gt;=--('Data Sheet'!$A$19)), (--(INT('Data Sheet'!$A$19) &amp; "." &amp; LEFT(BN463,3))&lt;=--('Data Sheet'!$B$19))),
                --(INT('Data Sheet'!$A$19) &amp; "." &amp; LEFT(BN463,3)),
                --(INT('Data Sheet'!$B$19) &amp; "." &amp; LEFT(BN463,3))
            )
        ),
        "OK"
    )
)</f>
        <v>OK</v>
      </c>
      <c r="O463" s="23" t="str">
        <f>IF(BP463&lt;&gt;"",
    IF(INT('Data Sheet'!$A$19)=INT('Data Sheet'!$B$19),
        --(INT('Data Sheet'!$A$19) &amp; "." &amp; BP463),
        IF(AND((--(INT('Data Sheet'!$A$19) &amp; "." &amp; BP463)&gt;=--('Data Sheet'!$A$19)), (--(INT('Data Sheet'!$A$19) &amp; "." &amp; BP463)&lt;=--('Data Sheet'!$B$19))),
            --(INT('Data Sheet'!$A$19) &amp; "." &amp; BP463),
            --(INT('Data Sheet'!$B$19) &amp; "." &amp; BP463)
        )
    ),
    IF(BN463&lt;&gt;"",
        IF(INT('Data Sheet'!$A$19)=INT('Data Sheet'!$B$19),
            --(INT('Data Sheet'!$A$19) &amp; "." &amp; RIGHT(BN463,3)),
            IF(AND((--(INT('Data Sheet'!$A$19) &amp; "." &amp; RIGHT(BN463,3))&gt;=--('Data Sheet'!$A$19)), (--(INT('Data Sheet'!$A$19) &amp; "." &amp; RIGHT(BN463,3))&lt;=--('Data Sheet'!$B$19))),
                --(INT('Data Sheet'!$A$19) &amp; "." &amp; RIGHT(BN463,3)),
                --(INT('Data Sheet'!$B$19) &amp; "." &amp; RIGHT(BN463,3))
            )
        ),
        "OK"
    )
)</f>
        <v>OK</v>
      </c>
      <c r="P463" s="23" t="str">
        <f>IF(BR463&lt;&gt;"",
    IF(INT('Data Sheet'!$A$19)=INT('Data Sheet'!$B$15),
        --(INT('Data Sheet'!$A$15) &amp; "." &amp; BR463),
        IF(AND((--(INT('Data Sheet'!$A$15) &amp; "." &amp; BR463)&gt;=--('Data Sheet'!$A$15)), (--(INT('Data Sheet'!$A$15) &amp; "." &amp; BR463)&lt;=--('Data Sheet'!$B$15))),
            --(INT('Data Sheet'!$A$15) &amp; "." &amp; BR463),
            --(INT('Data Sheet'!$B$15) &amp; "." &amp; BR463)
        )
    ),
    IF(BQ463&lt;&gt;"",
        IF(INT('Data Sheet'!$A$15)=INT('Data Sheet'!$B$15),
            --(INT('Data Sheet'!$A$15) &amp; "." &amp; LEFT(BQ463,3)),
            IF(AND((--(INT('Data Sheet'!$A$15) &amp; "." &amp; LEFT(BQ463,3))&gt;=--('Data Sheet'!$A$15)), (--(INT('Data Sheet'!$A$15) &amp; "." &amp; LEFT(BQ463,3))&lt;=--('Data Sheet'!$B$15))),
                --(INT('Data Sheet'!$A$15) &amp; "." &amp; LEFT(BQ463,3)),
                --(INT('Data Sheet'!$B$15) &amp; "." &amp; LEFT(BQ463,3))
            )
        ),
        "OK"
    )
)</f>
        <v>OK</v>
      </c>
      <c r="Q463" s="23" t="str">
        <f>IF(BS463&lt;&gt;"",
    IF(INT('Data Sheet'!$A$19)=INT('Data Sheet'!$B$15),
        --(INT('Data Sheet'!$A$15) &amp; "." &amp; BS463),
        IF(AND((--(INT('Data Sheet'!$A$15) &amp; "." &amp; BS463)&gt;=--('Data Sheet'!$A$15)), (--(INT('Data Sheet'!$A$15) &amp; "." &amp; BS463)&lt;=--('Data Sheet'!$B$15))),
            --(INT('Data Sheet'!$A$15) &amp; "." &amp; BS463),
            --(INT('Data Sheet'!$B$15) &amp; "." &amp; BS463)
        )
    ),
    IF(BQ463&lt;&gt;"",
        IF(INT('Data Sheet'!$A$15)=INT('Data Sheet'!$B$15),
            --(INT('Data Sheet'!$A$15) &amp; "." &amp; RIGHT(BQ463,3)),
            IF(AND((--(INT('Data Sheet'!$A$15) &amp; "." &amp; RIGHT(BQ463,3))&gt;=--('Data Sheet'!$A$15)), (--(INT('Data Sheet'!$A$15) &amp; "." &amp; RIGHT(BQ463,3))&lt;=--('Data Sheet'!$B$15))),
                --(INT('Data Sheet'!$A$15) &amp; "." &amp; RIGHT(BQ463,3)),
                --(INT('Data Sheet'!$B$15) &amp; "." &amp; RIGHT(BQ463,3))
            )
        ),
        "OK"
    )
)</f>
        <v>OK</v>
      </c>
      <c r="R463" s="19"/>
      <c r="S463" s="19"/>
      <c r="T463" s="19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1"/>
      <c r="AU463" s="21"/>
      <c r="AV463" s="21"/>
      <c r="AW463" s="22"/>
      <c r="AX463" s="99"/>
      <c r="AY463" s="20"/>
      <c r="AZ463" s="20"/>
      <c r="BA463" s="22"/>
      <c r="BB463">
        <v>455</v>
      </c>
      <c r="BC463" s="80"/>
      <c r="BD463" s="80"/>
      <c r="BE463" s="80"/>
      <c r="BF463" s="80"/>
      <c r="BG463" s="32" t="str">
        <f t="shared" si="81"/>
        <v/>
      </c>
      <c r="BH463" s="78">
        <f t="shared" si="79"/>
        <v>0</v>
      </c>
      <c r="BI463" s="2">
        <f t="shared" si="82"/>
        <v>0</v>
      </c>
      <c r="BJ463" s="2">
        <f t="shared" si="83"/>
        <v>0</v>
      </c>
      <c r="BK463" s="2">
        <f t="shared" si="80"/>
        <v>0</v>
      </c>
    </row>
    <row r="464" spans="2:63" ht="15" customHeight="1" x14ac:dyDescent="0.25">
      <c r="B464" s="14">
        <v>456</v>
      </c>
      <c r="C464" s="95" t="str">
        <f t="shared" si="84"/>
        <v/>
      </c>
      <c r="D464" s="15" t="str">
        <f t="shared" si="78"/>
        <v>OK</v>
      </c>
      <c r="E464" s="16" t="e">
        <f>VLOOKUP('Data Sheet'!$B$8,'Data Sheet'!$I$2:$J$9,2,FALSE)</f>
        <v>#N/A</v>
      </c>
      <c r="F464" s="16" t="str">
        <f t="shared" si="85"/>
        <v/>
      </c>
      <c r="G464" s="103">
        <f t="shared" si="86"/>
        <v>0</v>
      </c>
      <c r="H464" s="17" t="s">
        <v>26</v>
      </c>
      <c r="I464" s="17" t="s">
        <v>26</v>
      </c>
      <c r="J464" s="17" t="str">
        <f>IF('Data Sheet'!$B$9="NC-50","N/A","OK")</f>
        <v>OK</v>
      </c>
      <c r="K464" s="17" t="str">
        <f>IF('Data Sheet'!$B$9="NC-50","N/A","OK")</f>
        <v>OK</v>
      </c>
      <c r="L464" s="17" t="str">
        <f t="shared" si="87"/>
        <v>OK</v>
      </c>
      <c r="M464" s="17" t="str">
        <f t="shared" si="88"/>
        <v>OK</v>
      </c>
      <c r="N464" s="18" t="str">
        <f>IF(BO464&lt;&gt;"",
    IF(INT('Data Sheet'!$A$19)=INT('Data Sheet'!$B$19),
        --(INT('Data Sheet'!$A$19) &amp; "." &amp; BO464),
        IF(AND((--(INT('Data Sheet'!$A$19) &amp; "." &amp; BO464)&gt;=--('Data Sheet'!$A$19)), (--(INT('Data Sheet'!$A$19) &amp; "." &amp; BO464)&lt;=--('Data Sheet'!$B$19))),
            --(INT('Data Sheet'!$A$19) &amp; "." &amp; BO464),
            --(INT('Data Sheet'!$B$19) &amp; "." &amp; BO464)
        )
    ),
    IF(BN464&lt;&gt;"",
        IF(INT('Data Sheet'!$A$19)=INT('Data Sheet'!$B$19),
            --(INT('Data Sheet'!$A$19) &amp; "." &amp; LEFT(BN464,3)),
            IF(AND((--(INT('Data Sheet'!$A$19) &amp; "." &amp; LEFT(BN464,3))&gt;=--('Data Sheet'!$A$19)), (--(INT('Data Sheet'!$A$19) &amp; "." &amp; LEFT(BN464,3))&lt;=--('Data Sheet'!$B$19))),
                --(INT('Data Sheet'!$A$19) &amp; "." &amp; LEFT(BN464,3)),
                --(INT('Data Sheet'!$B$19) &amp; "." &amp; LEFT(BN464,3))
            )
        ),
        "OK"
    )
)</f>
        <v>OK</v>
      </c>
      <c r="O464" s="23" t="str">
        <f>IF(BP464&lt;&gt;"",
    IF(INT('Data Sheet'!$A$19)=INT('Data Sheet'!$B$19),
        --(INT('Data Sheet'!$A$19) &amp; "." &amp; BP464),
        IF(AND((--(INT('Data Sheet'!$A$19) &amp; "." &amp; BP464)&gt;=--('Data Sheet'!$A$19)), (--(INT('Data Sheet'!$A$19) &amp; "." &amp; BP464)&lt;=--('Data Sheet'!$B$19))),
            --(INT('Data Sheet'!$A$19) &amp; "." &amp; BP464),
            --(INT('Data Sheet'!$B$19) &amp; "." &amp; BP464)
        )
    ),
    IF(BN464&lt;&gt;"",
        IF(INT('Data Sheet'!$A$19)=INT('Data Sheet'!$B$19),
            --(INT('Data Sheet'!$A$19) &amp; "." &amp; RIGHT(BN464,3)),
            IF(AND((--(INT('Data Sheet'!$A$19) &amp; "." &amp; RIGHT(BN464,3))&gt;=--('Data Sheet'!$A$19)), (--(INT('Data Sheet'!$A$19) &amp; "." &amp; RIGHT(BN464,3))&lt;=--('Data Sheet'!$B$19))),
                --(INT('Data Sheet'!$A$19) &amp; "." &amp; RIGHT(BN464,3)),
                --(INT('Data Sheet'!$B$19) &amp; "." &amp; RIGHT(BN464,3))
            )
        ),
        "OK"
    )
)</f>
        <v>OK</v>
      </c>
      <c r="P464" s="23" t="str">
        <f>IF(BR464&lt;&gt;"",
    IF(INT('Data Sheet'!$A$19)=INT('Data Sheet'!$B$15),
        --(INT('Data Sheet'!$A$15) &amp; "." &amp; BR464),
        IF(AND((--(INT('Data Sheet'!$A$15) &amp; "." &amp; BR464)&gt;=--('Data Sheet'!$A$15)), (--(INT('Data Sheet'!$A$15) &amp; "." &amp; BR464)&lt;=--('Data Sheet'!$B$15))),
            --(INT('Data Sheet'!$A$15) &amp; "." &amp; BR464),
            --(INT('Data Sheet'!$B$15) &amp; "." &amp; BR464)
        )
    ),
    IF(BQ464&lt;&gt;"",
        IF(INT('Data Sheet'!$A$15)=INT('Data Sheet'!$B$15),
            --(INT('Data Sheet'!$A$15) &amp; "." &amp; LEFT(BQ464,3)),
            IF(AND((--(INT('Data Sheet'!$A$15) &amp; "." &amp; LEFT(BQ464,3))&gt;=--('Data Sheet'!$A$15)), (--(INT('Data Sheet'!$A$15) &amp; "." &amp; LEFT(BQ464,3))&lt;=--('Data Sheet'!$B$15))),
                --(INT('Data Sheet'!$A$15) &amp; "." &amp; LEFT(BQ464,3)),
                --(INT('Data Sheet'!$B$15) &amp; "." &amp; LEFT(BQ464,3))
            )
        ),
        "OK"
    )
)</f>
        <v>OK</v>
      </c>
      <c r="Q464" s="23" t="str">
        <f>IF(BS464&lt;&gt;"",
    IF(INT('Data Sheet'!$A$19)=INT('Data Sheet'!$B$15),
        --(INT('Data Sheet'!$A$15) &amp; "." &amp; BS464),
        IF(AND((--(INT('Data Sheet'!$A$15) &amp; "." &amp; BS464)&gt;=--('Data Sheet'!$A$15)), (--(INT('Data Sheet'!$A$15) &amp; "." &amp; BS464)&lt;=--('Data Sheet'!$B$15))),
            --(INT('Data Sheet'!$A$15) &amp; "." &amp; BS464),
            --(INT('Data Sheet'!$B$15) &amp; "." &amp; BS464)
        )
    ),
    IF(BQ464&lt;&gt;"",
        IF(INT('Data Sheet'!$A$15)=INT('Data Sheet'!$B$15),
            --(INT('Data Sheet'!$A$15) &amp; "." &amp; RIGHT(BQ464,3)),
            IF(AND((--(INT('Data Sheet'!$A$15) &amp; "." &amp; RIGHT(BQ464,3))&gt;=--('Data Sheet'!$A$15)), (--(INT('Data Sheet'!$A$15) &amp; "." &amp; RIGHT(BQ464,3))&lt;=--('Data Sheet'!$B$15))),
                --(INT('Data Sheet'!$A$15) &amp; "." &amp; RIGHT(BQ464,3)),
                --(INT('Data Sheet'!$B$15) &amp; "." &amp; RIGHT(BQ464,3))
            )
        ),
        "OK"
    )
)</f>
        <v>OK</v>
      </c>
      <c r="R464" s="19"/>
      <c r="S464" s="19"/>
      <c r="T464" s="19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1"/>
      <c r="AU464" s="21"/>
      <c r="AV464" s="21"/>
      <c r="AW464" s="22"/>
      <c r="AX464" s="99"/>
      <c r="AY464" s="20"/>
      <c r="AZ464" s="20"/>
      <c r="BA464" s="22"/>
      <c r="BB464">
        <v>456</v>
      </c>
      <c r="BC464" s="80"/>
      <c r="BD464" s="80"/>
      <c r="BE464" s="80"/>
      <c r="BF464" s="80"/>
      <c r="BG464" s="32" t="str">
        <f t="shared" si="81"/>
        <v/>
      </c>
      <c r="BH464" s="78">
        <f t="shared" si="79"/>
        <v>0</v>
      </c>
      <c r="BI464" s="2">
        <f t="shared" si="82"/>
        <v>0</v>
      </c>
      <c r="BJ464" s="2">
        <f t="shared" si="83"/>
        <v>0</v>
      </c>
      <c r="BK464" s="2">
        <f t="shared" si="80"/>
        <v>0</v>
      </c>
    </row>
    <row r="465" spans="2:63" ht="15" customHeight="1" x14ac:dyDescent="0.25">
      <c r="B465" s="14">
        <v>457</v>
      </c>
      <c r="C465" s="95" t="str">
        <f t="shared" si="84"/>
        <v/>
      </c>
      <c r="D465" s="15" t="str">
        <f t="shared" si="78"/>
        <v>OK</v>
      </c>
      <c r="E465" s="16" t="e">
        <f>VLOOKUP('Data Sheet'!$B$8,'Data Sheet'!$I$2:$J$9,2,FALSE)</f>
        <v>#N/A</v>
      </c>
      <c r="F465" s="16" t="str">
        <f t="shared" si="85"/>
        <v/>
      </c>
      <c r="G465" s="103">
        <f t="shared" si="86"/>
        <v>0</v>
      </c>
      <c r="H465" s="17" t="s">
        <v>26</v>
      </c>
      <c r="I465" s="17" t="s">
        <v>26</v>
      </c>
      <c r="J465" s="17" t="str">
        <f>IF('Data Sheet'!$B$9="NC-50","N/A","OK")</f>
        <v>OK</v>
      </c>
      <c r="K465" s="17" t="str">
        <f>IF('Data Sheet'!$B$9="NC-50","N/A","OK")</f>
        <v>OK</v>
      </c>
      <c r="L465" s="17" t="str">
        <f t="shared" si="87"/>
        <v>OK</v>
      </c>
      <c r="M465" s="17" t="str">
        <f t="shared" si="88"/>
        <v>OK</v>
      </c>
      <c r="N465" s="18" t="str">
        <f>IF(BO465&lt;&gt;"",
    IF(INT('Data Sheet'!$A$19)=INT('Data Sheet'!$B$19),
        --(INT('Data Sheet'!$A$19) &amp; "." &amp; BO465),
        IF(AND((--(INT('Data Sheet'!$A$19) &amp; "." &amp; BO465)&gt;=--('Data Sheet'!$A$19)), (--(INT('Data Sheet'!$A$19) &amp; "." &amp; BO465)&lt;=--('Data Sheet'!$B$19))),
            --(INT('Data Sheet'!$A$19) &amp; "." &amp; BO465),
            --(INT('Data Sheet'!$B$19) &amp; "." &amp; BO465)
        )
    ),
    IF(BN465&lt;&gt;"",
        IF(INT('Data Sheet'!$A$19)=INT('Data Sheet'!$B$19),
            --(INT('Data Sheet'!$A$19) &amp; "." &amp; LEFT(BN465,3)),
            IF(AND((--(INT('Data Sheet'!$A$19) &amp; "." &amp; LEFT(BN465,3))&gt;=--('Data Sheet'!$A$19)), (--(INT('Data Sheet'!$A$19) &amp; "." &amp; LEFT(BN465,3))&lt;=--('Data Sheet'!$B$19))),
                --(INT('Data Sheet'!$A$19) &amp; "." &amp; LEFT(BN465,3)),
                --(INT('Data Sheet'!$B$19) &amp; "." &amp; LEFT(BN465,3))
            )
        ),
        "OK"
    )
)</f>
        <v>OK</v>
      </c>
      <c r="O465" s="23" t="str">
        <f>IF(BP465&lt;&gt;"",
    IF(INT('Data Sheet'!$A$19)=INT('Data Sheet'!$B$19),
        --(INT('Data Sheet'!$A$19) &amp; "." &amp; BP465),
        IF(AND((--(INT('Data Sheet'!$A$19) &amp; "." &amp; BP465)&gt;=--('Data Sheet'!$A$19)), (--(INT('Data Sheet'!$A$19) &amp; "." &amp; BP465)&lt;=--('Data Sheet'!$B$19))),
            --(INT('Data Sheet'!$A$19) &amp; "." &amp; BP465),
            --(INT('Data Sheet'!$B$19) &amp; "." &amp; BP465)
        )
    ),
    IF(BN465&lt;&gt;"",
        IF(INT('Data Sheet'!$A$19)=INT('Data Sheet'!$B$19),
            --(INT('Data Sheet'!$A$19) &amp; "." &amp; RIGHT(BN465,3)),
            IF(AND((--(INT('Data Sheet'!$A$19) &amp; "." &amp; RIGHT(BN465,3))&gt;=--('Data Sheet'!$A$19)), (--(INT('Data Sheet'!$A$19) &amp; "." &amp; RIGHT(BN465,3))&lt;=--('Data Sheet'!$B$19))),
                --(INT('Data Sheet'!$A$19) &amp; "." &amp; RIGHT(BN465,3)),
                --(INT('Data Sheet'!$B$19) &amp; "." &amp; RIGHT(BN465,3))
            )
        ),
        "OK"
    )
)</f>
        <v>OK</v>
      </c>
      <c r="P465" s="23" t="str">
        <f>IF(BR465&lt;&gt;"",
    IF(INT('Data Sheet'!$A$19)=INT('Data Sheet'!$B$15),
        --(INT('Data Sheet'!$A$15) &amp; "." &amp; BR465),
        IF(AND((--(INT('Data Sheet'!$A$15) &amp; "." &amp; BR465)&gt;=--('Data Sheet'!$A$15)), (--(INT('Data Sheet'!$A$15) &amp; "." &amp; BR465)&lt;=--('Data Sheet'!$B$15))),
            --(INT('Data Sheet'!$A$15) &amp; "." &amp; BR465),
            --(INT('Data Sheet'!$B$15) &amp; "." &amp; BR465)
        )
    ),
    IF(BQ465&lt;&gt;"",
        IF(INT('Data Sheet'!$A$15)=INT('Data Sheet'!$B$15),
            --(INT('Data Sheet'!$A$15) &amp; "." &amp; LEFT(BQ465,3)),
            IF(AND((--(INT('Data Sheet'!$A$15) &amp; "." &amp; LEFT(BQ465,3))&gt;=--('Data Sheet'!$A$15)), (--(INT('Data Sheet'!$A$15) &amp; "." &amp; LEFT(BQ465,3))&lt;=--('Data Sheet'!$B$15))),
                --(INT('Data Sheet'!$A$15) &amp; "." &amp; LEFT(BQ465,3)),
                --(INT('Data Sheet'!$B$15) &amp; "." &amp; LEFT(BQ465,3))
            )
        ),
        "OK"
    )
)</f>
        <v>OK</v>
      </c>
      <c r="Q465" s="23" t="str">
        <f>IF(BS465&lt;&gt;"",
    IF(INT('Data Sheet'!$A$19)=INT('Data Sheet'!$B$15),
        --(INT('Data Sheet'!$A$15) &amp; "." &amp; BS465),
        IF(AND((--(INT('Data Sheet'!$A$15) &amp; "." &amp; BS465)&gt;=--('Data Sheet'!$A$15)), (--(INT('Data Sheet'!$A$15) &amp; "." &amp; BS465)&lt;=--('Data Sheet'!$B$15))),
            --(INT('Data Sheet'!$A$15) &amp; "." &amp; BS465),
            --(INT('Data Sheet'!$B$15) &amp; "." &amp; BS465)
        )
    ),
    IF(BQ465&lt;&gt;"",
        IF(INT('Data Sheet'!$A$15)=INT('Data Sheet'!$B$15),
            --(INT('Data Sheet'!$A$15) &amp; "." &amp; RIGHT(BQ465,3)),
            IF(AND((--(INT('Data Sheet'!$A$15) &amp; "." &amp; RIGHT(BQ465,3))&gt;=--('Data Sheet'!$A$15)), (--(INT('Data Sheet'!$A$15) &amp; "." &amp; RIGHT(BQ465,3))&lt;=--('Data Sheet'!$B$15))),
                --(INT('Data Sheet'!$A$15) &amp; "." &amp; RIGHT(BQ465,3)),
                --(INT('Data Sheet'!$B$15) &amp; "." &amp; RIGHT(BQ465,3))
            )
        ),
        "OK"
    )
)</f>
        <v>OK</v>
      </c>
      <c r="R465" s="19"/>
      <c r="S465" s="19"/>
      <c r="T465" s="19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1"/>
      <c r="AU465" s="21"/>
      <c r="AV465" s="21"/>
      <c r="AW465" s="22"/>
      <c r="AX465" s="99"/>
      <c r="AY465" s="20"/>
      <c r="AZ465" s="20"/>
      <c r="BA465" s="22"/>
      <c r="BB465">
        <v>457</v>
      </c>
      <c r="BC465" s="80"/>
      <c r="BD465" s="80"/>
      <c r="BE465" s="80"/>
      <c r="BF465" s="80"/>
      <c r="BG465" s="32" t="str">
        <f t="shared" si="81"/>
        <v/>
      </c>
      <c r="BH465" s="78">
        <f t="shared" si="79"/>
        <v>0</v>
      </c>
      <c r="BI465" s="2">
        <f t="shared" si="82"/>
        <v>0</v>
      </c>
      <c r="BJ465" s="2">
        <f t="shared" si="83"/>
        <v>0</v>
      </c>
      <c r="BK465" s="2">
        <f t="shared" si="80"/>
        <v>0</v>
      </c>
    </row>
    <row r="466" spans="2:63" ht="15" customHeight="1" x14ac:dyDescent="0.25">
      <c r="B466" s="14">
        <v>458</v>
      </c>
      <c r="C466" s="95" t="str">
        <f t="shared" si="84"/>
        <v/>
      </c>
      <c r="D466" s="15" t="str">
        <f t="shared" si="78"/>
        <v>OK</v>
      </c>
      <c r="E466" s="16" t="e">
        <f>VLOOKUP('Data Sheet'!$B$8,'Data Sheet'!$I$2:$J$9,2,FALSE)</f>
        <v>#N/A</v>
      </c>
      <c r="F466" s="16" t="str">
        <f t="shared" si="85"/>
        <v/>
      </c>
      <c r="G466" s="103">
        <f t="shared" si="86"/>
        <v>0</v>
      </c>
      <c r="H466" s="17" t="s">
        <v>26</v>
      </c>
      <c r="I466" s="17" t="s">
        <v>26</v>
      </c>
      <c r="J466" s="17" t="str">
        <f>IF('Data Sheet'!$B$9="NC-50","N/A","OK")</f>
        <v>OK</v>
      </c>
      <c r="K466" s="17" t="str">
        <f>IF('Data Sheet'!$B$9="NC-50","N/A","OK")</f>
        <v>OK</v>
      </c>
      <c r="L466" s="17" t="str">
        <f t="shared" si="87"/>
        <v>OK</v>
      </c>
      <c r="M466" s="17" t="str">
        <f t="shared" si="88"/>
        <v>OK</v>
      </c>
      <c r="N466" s="18" t="str">
        <f>IF(BO466&lt;&gt;"",
    IF(INT('Data Sheet'!$A$19)=INT('Data Sheet'!$B$19),
        --(INT('Data Sheet'!$A$19) &amp; "." &amp; BO466),
        IF(AND((--(INT('Data Sheet'!$A$19) &amp; "." &amp; BO466)&gt;=--('Data Sheet'!$A$19)), (--(INT('Data Sheet'!$A$19) &amp; "." &amp; BO466)&lt;=--('Data Sheet'!$B$19))),
            --(INT('Data Sheet'!$A$19) &amp; "." &amp; BO466),
            --(INT('Data Sheet'!$B$19) &amp; "." &amp; BO466)
        )
    ),
    IF(BN466&lt;&gt;"",
        IF(INT('Data Sheet'!$A$19)=INT('Data Sheet'!$B$19),
            --(INT('Data Sheet'!$A$19) &amp; "." &amp; LEFT(BN466,3)),
            IF(AND((--(INT('Data Sheet'!$A$19) &amp; "." &amp; LEFT(BN466,3))&gt;=--('Data Sheet'!$A$19)), (--(INT('Data Sheet'!$A$19) &amp; "." &amp; LEFT(BN466,3))&lt;=--('Data Sheet'!$B$19))),
                --(INT('Data Sheet'!$A$19) &amp; "." &amp; LEFT(BN466,3)),
                --(INT('Data Sheet'!$B$19) &amp; "." &amp; LEFT(BN466,3))
            )
        ),
        "OK"
    )
)</f>
        <v>OK</v>
      </c>
      <c r="O466" s="23" t="str">
        <f>IF(BP466&lt;&gt;"",
    IF(INT('Data Sheet'!$A$19)=INT('Data Sheet'!$B$19),
        --(INT('Data Sheet'!$A$19) &amp; "." &amp; BP466),
        IF(AND((--(INT('Data Sheet'!$A$19) &amp; "." &amp; BP466)&gt;=--('Data Sheet'!$A$19)), (--(INT('Data Sheet'!$A$19) &amp; "." &amp; BP466)&lt;=--('Data Sheet'!$B$19))),
            --(INT('Data Sheet'!$A$19) &amp; "." &amp; BP466),
            --(INT('Data Sheet'!$B$19) &amp; "." &amp; BP466)
        )
    ),
    IF(BN466&lt;&gt;"",
        IF(INT('Data Sheet'!$A$19)=INT('Data Sheet'!$B$19),
            --(INT('Data Sheet'!$A$19) &amp; "." &amp; RIGHT(BN466,3)),
            IF(AND((--(INT('Data Sheet'!$A$19) &amp; "." &amp; RIGHT(BN466,3))&gt;=--('Data Sheet'!$A$19)), (--(INT('Data Sheet'!$A$19) &amp; "." &amp; RIGHT(BN466,3))&lt;=--('Data Sheet'!$B$19))),
                --(INT('Data Sheet'!$A$19) &amp; "." &amp; RIGHT(BN466,3)),
                --(INT('Data Sheet'!$B$19) &amp; "." &amp; RIGHT(BN466,3))
            )
        ),
        "OK"
    )
)</f>
        <v>OK</v>
      </c>
      <c r="P466" s="23" t="str">
        <f>IF(BR466&lt;&gt;"",
    IF(INT('Data Sheet'!$A$19)=INT('Data Sheet'!$B$15),
        --(INT('Data Sheet'!$A$15) &amp; "." &amp; BR466),
        IF(AND((--(INT('Data Sheet'!$A$15) &amp; "." &amp; BR466)&gt;=--('Data Sheet'!$A$15)), (--(INT('Data Sheet'!$A$15) &amp; "." &amp; BR466)&lt;=--('Data Sheet'!$B$15))),
            --(INT('Data Sheet'!$A$15) &amp; "." &amp; BR466),
            --(INT('Data Sheet'!$B$15) &amp; "." &amp; BR466)
        )
    ),
    IF(BQ466&lt;&gt;"",
        IF(INT('Data Sheet'!$A$15)=INT('Data Sheet'!$B$15),
            --(INT('Data Sheet'!$A$15) &amp; "." &amp; LEFT(BQ466,3)),
            IF(AND((--(INT('Data Sheet'!$A$15) &amp; "." &amp; LEFT(BQ466,3))&gt;=--('Data Sheet'!$A$15)), (--(INT('Data Sheet'!$A$15) &amp; "." &amp; LEFT(BQ466,3))&lt;=--('Data Sheet'!$B$15))),
                --(INT('Data Sheet'!$A$15) &amp; "." &amp; LEFT(BQ466,3)),
                --(INT('Data Sheet'!$B$15) &amp; "." &amp; LEFT(BQ466,3))
            )
        ),
        "OK"
    )
)</f>
        <v>OK</v>
      </c>
      <c r="Q466" s="23" t="str">
        <f>IF(BS466&lt;&gt;"",
    IF(INT('Data Sheet'!$A$19)=INT('Data Sheet'!$B$15),
        --(INT('Data Sheet'!$A$15) &amp; "." &amp; BS466),
        IF(AND((--(INT('Data Sheet'!$A$15) &amp; "." &amp; BS466)&gt;=--('Data Sheet'!$A$15)), (--(INT('Data Sheet'!$A$15) &amp; "." &amp; BS466)&lt;=--('Data Sheet'!$B$15))),
            --(INT('Data Sheet'!$A$15) &amp; "." &amp; BS466),
            --(INT('Data Sheet'!$B$15) &amp; "." &amp; BS466)
        )
    ),
    IF(BQ466&lt;&gt;"",
        IF(INT('Data Sheet'!$A$15)=INT('Data Sheet'!$B$15),
            --(INT('Data Sheet'!$A$15) &amp; "." &amp; RIGHT(BQ466,3)),
            IF(AND((--(INT('Data Sheet'!$A$15) &amp; "." &amp; RIGHT(BQ466,3))&gt;=--('Data Sheet'!$A$15)), (--(INT('Data Sheet'!$A$15) &amp; "." &amp; RIGHT(BQ466,3))&lt;=--('Data Sheet'!$B$15))),
                --(INT('Data Sheet'!$A$15) &amp; "." &amp; RIGHT(BQ466,3)),
                --(INT('Data Sheet'!$B$15) &amp; "." &amp; RIGHT(BQ466,3))
            )
        ),
        "OK"
    )
)</f>
        <v>OK</v>
      </c>
      <c r="R466" s="19"/>
      <c r="S466" s="19"/>
      <c r="T466" s="19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1"/>
      <c r="AU466" s="21"/>
      <c r="AV466" s="21"/>
      <c r="AW466" s="22"/>
      <c r="AX466" s="99"/>
      <c r="AY466" s="20"/>
      <c r="AZ466" s="20"/>
      <c r="BA466" s="22"/>
      <c r="BB466">
        <v>458</v>
      </c>
      <c r="BC466" s="80"/>
      <c r="BD466" s="80"/>
      <c r="BE466" s="80"/>
      <c r="BF466" s="80"/>
      <c r="BG466" s="32" t="str">
        <f t="shared" si="81"/>
        <v/>
      </c>
      <c r="BH466" s="78">
        <f t="shared" si="79"/>
        <v>0</v>
      </c>
      <c r="BI466" s="2">
        <f t="shared" si="82"/>
        <v>0</v>
      </c>
      <c r="BJ466" s="2">
        <f t="shared" si="83"/>
        <v>0</v>
      </c>
      <c r="BK466" s="2">
        <f t="shared" si="80"/>
        <v>0</v>
      </c>
    </row>
    <row r="467" spans="2:63" ht="15" customHeight="1" x14ac:dyDescent="0.25">
      <c r="B467" s="14">
        <v>459</v>
      </c>
      <c r="C467" s="95" t="str">
        <f t="shared" si="84"/>
        <v/>
      </c>
      <c r="D467" s="15" t="str">
        <f t="shared" si="78"/>
        <v>OK</v>
      </c>
      <c r="E467" s="16" t="e">
        <f>VLOOKUP('Data Sheet'!$B$8,'Data Sheet'!$I$2:$J$9,2,FALSE)</f>
        <v>#N/A</v>
      </c>
      <c r="F467" s="16" t="str">
        <f t="shared" si="85"/>
        <v/>
      </c>
      <c r="G467" s="103">
        <f t="shared" si="86"/>
        <v>0</v>
      </c>
      <c r="H467" s="17" t="s">
        <v>26</v>
      </c>
      <c r="I467" s="17" t="s">
        <v>26</v>
      </c>
      <c r="J467" s="17" t="str">
        <f>IF('Data Sheet'!$B$9="NC-50","N/A","OK")</f>
        <v>OK</v>
      </c>
      <c r="K467" s="17" t="str">
        <f>IF('Data Sheet'!$B$9="NC-50","N/A","OK")</f>
        <v>OK</v>
      </c>
      <c r="L467" s="17" t="str">
        <f t="shared" si="87"/>
        <v>OK</v>
      </c>
      <c r="M467" s="17" t="str">
        <f t="shared" si="88"/>
        <v>OK</v>
      </c>
      <c r="N467" s="18" t="str">
        <f>IF(BO467&lt;&gt;"",
    IF(INT('Data Sheet'!$A$19)=INT('Data Sheet'!$B$19),
        --(INT('Data Sheet'!$A$19) &amp; "." &amp; BO467),
        IF(AND((--(INT('Data Sheet'!$A$19) &amp; "." &amp; BO467)&gt;=--('Data Sheet'!$A$19)), (--(INT('Data Sheet'!$A$19) &amp; "." &amp; BO467)&lt;=--('Data Sheet'!$B$19))),
            --(INT('Data Sheet'!$A$19) &amp; "." &amp; BO467),
            --(INT('Data Sheet'!$B$19) &amp; "." &amp; BO467)
        )
    ),
    IF(BN467&lt;&gt;"",
        IF(INT('Data Sheet'!$A$19)=INT('Data Sheet'!$B$19),
            --(INT('Data Sheet'!$A$19) &amp; "." &amp; LEFT(BN467,3)),
            IF(AND((--(INT('Data Sheet'!$A$19) &amp; "." &amp; LEFT(BN467,3))&gt;=--('Data Sheet'!$A$19)), (--(INT('Data Sheet'!$A$19) &amp; "." &amp; LEFT(BN467,3))&lt;=--('Data Sheet'!$B$19))),
                --(INT('Data Sheet'!$A$19) &amp; "." &amp; LEFT(BN467,3)),
                --(INT('Data Sheet'!$B$19) &amp; "." &amp; LEFT(BN467,3))
            )
        ),
        "OK"
    )
)</f>
        <v>OK</v>
      </c>
      <c r="O467" s="23" t="str">
        <f>IF(BP467&lt;&gt;"",
    IF(INT('Data Sheet'!$A$19)=INT('Data Sheet'!$B$19),
        --(INT('Data Sheet'!$A$19) &amp; "." &amp; BP467),
        IF(AND((--(INT('Data Sheet'!$A$19) &amp; "." &amp; BP467)&gt;=--('Data Sheet'!$A$19)), (--(INT('Data Sheet'!$A$19) &amp; "." &amp; BP467)&lt;=--('Data Sheet'!$B$19))),
            --(INT('Data Sheet'!$A$19) &amp; "." &amp; BP467),
            --(INT('Data Sheet'!$B$19) &amp; "." &amp; BP467)
        )
    ),
    IF(BN467&lt;&gt;"",
        IF(INT('Data Sheet'!$A$19)=INT('Data Sheet'!$B$19),
            --(INT('Data Sheet'!$A$19) &amp; "." &amp; RIGHT(BN467,3)),
            IF(AND((--(INT('Data Sheet'!$A$19) &amp; "." &amp; RIGHT(BN467,3))&gt;=--('Data Sheet'!$A$19)), (--(INT('Data Sheet'!$A$19) &amp; "." &amp; RIGHT(BN467,3))&lt;=--('Data Sheet'!$B$19))),
                --(INT('Data Sheet'!$A$19) &amp; "." &amp; RIGHT(BN467,3)),
                --(INT('Data Sheet'!$B$19) &amp; "." &amp; RIGHT(BN467,3))
            )
        ),
        "OK"
    )
)</f>
        <v>OK</v>
      </c>
      <c r="P467" s="23" t="str">
        <f>IF(BR467&lt;&gt;"",
    IF(INT('Data Sheet'!$A$19)=INT('Data Sheet'!$B$15),
        --(INT('Data Sheet'!$A$15) &amp; "." &amp; BR467),
        IF(AND((--(INT('Data Sheet'!$A$15) &amp; "." &amp; BR467)&gt;=--('Data Sheet'!$A$15)), (--(INT('Data Sheet'!$A$15) &amp; "." &amp; BR467)&lt;=--('Data Sheet'!$B$15))),
            --(INT('Data Sheet'!$A$15) &amp; "." &amp; BR467),
            --(INT('Data Sheet'!$B$15) &amp; "." &amp; BR467)
        )
    ),
    IF(BQ467&lt;&gt;"",
        IF(INT('Data Sheet'!$A$15)=INT('Data Sheet'!$B$15),
            --(INT('Data Sheet'!$A$15) &amp; "." &amp; LEFT(BQ467,3)),
            IF(AND((--(INT('Data Sheet'!$A$15) &amp; "." &amp; LEFT(BQ467,3))&gt;=--('Data Sheet'!$A$15)), (--(INT('Data Sheet'!$A$15) &amp; "." &amp; LEFT(BQ467,3))&lt;=--('Data Sheet'!$B$15))),
                --(INT('Data Sheet'!$A$15) &amp; "." &amp; LEFT(BQ467,3)),
                --(INT('Data Sheet'!$B$15) &amp; "." &amp; LEFT(BQ467,3))
            )
        ),
        "OK"
    )
)</f>
        <v>OK</v>
      </c>
      <c r="Q467" s="23" t="str">
        <f>IF(BS467&lt;&gt;"",
    IF(INT('Data Sheet'!$A$19)=INT('Data Sheet'!$B$15),
        --(INT('Data Sheet'!$A$15) &amp; "." &amp; BS467),
        IF(AND((--(INT('Data Sheet'!$A$15) &amp; "." &amp; BS467)&gt;=--('Data Sheet'!$A$15)), (--(INT('Data Sheet'!$A$15) &amp; "." &amp; BS467)&lt;=--('Data Sheet'!$B$15))),
            --(INT('Data Sheet'!$A$15) &amp; "." &amp; BS467),
            --(INT('Data Sheet'!$B$15) &amp; "." &amp; BS467)
        )
    ),
    IF(BQ467&lt;&gt;"",
        IF(INT('Data Sheet'!$A$15)=INT('Data Sheet'!$B$15),
            --(INT('Data Sheet'!$A$15) &amp; "." &amp; RIGHT(BQ467,3)),
            IF(AND((--(INT('Data Sheet'!$A$15) &amp; "." &amp; RIGHT(BQ467,3))&gt;=--('Data Sheet'!$A$15)), (--(INT('Data Sheet'!$A$15) &amp; "." &amp; RIGHT(BQ467,3))&lt;=--('Data Sheet'!$B$15))),
                --(INT('Data Sheet'!$A$15) &amp; "." &amp; RIGHT(BQ467,3)),
                --(INT('Data Sheet'!$B$15) &amp; "." &amp; RIGHT(BQ467,3))
            )
        ),
        "OK"
    )
)</f>
        <v>OK</v>
      </c>
      <c r="R467" s="19"/>
      <c r="S467" s="19"/>
      <c r="T467" s="19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1"/>
      <c r="AU467" s="21"/>
      <c r="AV467" s="21"/>
      <c r="AW467" s="22"/>
      <c r="AX467" s="99"/>
      <c r="AY467" s="20"/>
      <c r="AZ467" s="20"/>
      <c r="BA467" s="22"/>
      <c r="BB467">
        <v>459</v>
      </c>
      <c r="BC467" s="80"/>
      <c r="BD467" s="80"/>
      <c r="BE467" s="80"/>
      <c r="BF467" s="80"/>
      <c r="BG467" s="32" t="str">
        <f t="shared" si="81"/>
        <v/>
      </c>
      <c r="BH467" s="78">
        <f t="shared" si="79"/>
        <v>0</v>
      </c>
      <c r="BI467" s="2">
        <f t="shared" si="82"/>
        <v>0</v>
      </c>
      <c r="BJ467" s="2">
        <f t="shared" si="83"/>
        <v>0</v>
      </c>
      <c r="BK467" s="2">
        <f t="shared" si="80"/>
        <v>0</v>
      </c>
    </row>
    <row r="468" spans="2:63" ht="15" customHeight="1" x14ac:dyDescent="0.25">
      <c r="B468" s="14">
        <v>460</v>
      </c>
      <c r="C468" s="95" t="str">
        <f t="shared" si="84"/>
        <v/>
      </c>
      <c r="D468" s="15" t="str">
        <f t="shared" si="78"/>
        <v>OK</v>
      </c>
      <c r="E468" s="16" t="e">
        <f>VLOOKUP('Data Sheet'!$B$8,'Data Sheet'!$I$2:$J$9,2,FALSE)</f>
        <v>#N/A</v>
      </c>
      <c r="F468" s="16" t="str">
        <f t="shared" si="85"/>
        <v/>
      </c>
      <c r="G468" s="103">
        <f t="shared" si="86"/>
        <v>0</v>
      </c>
      <c r="H468" s="17" t="s">
        <v>26</v>
      </c>
      <c r="I468" s="17" t="s">
        <v>26</v>
      </c>
      <c r="J468" s="17" t="str">
        <f>IF('Data Sheet'!$B$9="NC-50","N/A","OK")</f>
        <v>OK</v>
      </c>
      <c r="K468" s="17" t="str">
        <f>IF('Data Sheet'!$B$9="NC-50","N/A","OK")</f>
        <v>OK</v>
      </c>
      <c r="L468" s="17" t="str">
        <f t="shared" si="87"/>
        <v>OK</v>
      </c>
      <c r="M468" s="17" t="str">
        <f t="shared" si="88"/>
        <v>OK</v>
      </c>
      <c r="N468" s="18" t="str">
        <f>IF(BO468&lt;&gt;"",
    IF(INT('Data Sheet'!$A$19)=INT('Data Sheet'!$B$19),
        --(INT('Data Sheet'!$A$19) &amp; "." &amp; BO468),
        IF(AND((--(INT('Data Sheet'!$A$19) &amp; "." &amp; BO468)&gt;=--('Data Sheet'!$A$19)), (--(INT('Data Sheet'!$A$19) &amp; "." &amp; BO468)&lt;=--('Data Sheet'!$B$19))),
            --(INT('Data Sheet'!$A$19) &amp; "." &amp; BO468),
            --(INT('Data Sheet'!$B$19) &amp; "." &amp; BO468)
        )
    ),
    IF(BN468&lt;&gt;"",
        IF(INT('Data Sheet'!$A$19)=INT('Data Sheet'!$B$19),
            --(INT('Data Sheet'!$A$19) &amp; "." &amp; LEFT(BN468,3)),
            IF(AND((--(INT('Data Sheet'!$A$19) &amp; "." &amp; LEFT(BN468,3))&gt;=--('Data Sheet'!$A$19)), (--(INT('Data Sheet'!$A$19) &amp; "." &amp; LEFT(BN468,3))&lt;=--('Data Sheet'!$B$19))),
                --(INT('Data Sheet'!$A$19) &amp; "." &amp; LEFT(BN468,3)),
                --(INT('Data Sheet'!$B$19) &amp; "." &amp; LEFT(BN468,3))
            )
        ),
        "OK"
    )
)</f>
        <v>OK</v>
      </c>
      <c r="O468" s="23" t="str">
        <f>IF(BP468&lt;&gt;"",
    IF(INT('Data Sheet'!$A$19)=INT('Data Sheet'!$B$19),
        --(INT('Data Sheet'!$A$19) &amp; "." &amp; BP468),
        IF(AND((--(INT('Data Sheet'!$A$19) &amp; "." &amp; BP468)&gt;=--('Data Sheet'!$A$19)), (--(INT('Data Sheet'!$A$19) &amp; "." &amp; BP468)&lt;=--('Data Sheet'!$B$19))),
            --(INT('Data Sheet'!$A$19) &amp; "." &amp; BP468),
            --(INT('Data Sheet'!$B$19) &amp; "." &amp; BP468)
        )
    ),
    IF(BN468&lt;&gt;"",
        IF(INT('Data Sheet'!$A$19)=INT('Data Sheet'!$B$19),
            --(INT('Data Sheet'!$A$19) &amp; "." &amp; RIGHT(BN468,3)),
            IF(AND((--(INT('Data Sheet'!$A$19) &amp; "." &amp; RIGHT(BN468,3))&gt;=--('Data Sheet'!$A$19)), (--(INT('Data Sheet'!$A$19) &amp; "." &amp; RIGHT(BN468,3))&lt;=--('Data Sheet'!$B$19))),
                --(INT('Data Sheet'!$A$19) &amp; "." &amp; RIGHT(BN468,3)),
                --(INT('Data Sheet'!$B$19) &amp; "." &amp; RIGHT(BN468,3))
            )
        ),
        "OK"
    )
)</f>
        <v>OK</v>
      </c>
      <c r="P468" s="23" t="str">
        <f>IF(BR468&lt;&gt;"",
    IF(INT('Data Sheet'!$A$19)=INT('Data Sheet'!$B$15),
        --(INT('Data Sheet'!$A$15) &amp; "." &amp; BR468),
        IF(AND((--(INT('Data Sheet'!$A$15) &amp; "." &amp; BR468)&gt;=--('Data Sheet'!$A$15)), (--(INT('Data Sheet'!$A$15) &amp; "." &amp; BR468)&lt;=--('Data Sheet'!$B$15))),
            --(INT('Data Sheet'!$A$15) &amp; "." &amp; BR468),
            --(INT('Data Sheet'!$B$15) &amp; "." &amp; BR468)
        )
    ),
    IF(BQ468&lt;&gt;"",
        IF(INT('Data Sheet'!$A$15)=INT('Data Sheet'!$B$15),
            --(INT('Data Sheet'!$A$15) &amp; "." &amp; LEFT(BQ468,3)),
            IF(AND((--(INT('Data Sheet'!$A$15) &amp; "." &amp; LEFT(BQ468,3))&gt;=--('Data Sheet'!$A$15)), (--(INT('Data Sheet'!$A$15) &amp; "." &amp; LEFT(BQ468,3))&lt;=--('Data Sheet'!$B$15))),
                --(INT('Data Sheet'!$A$15) &amp; "." &amp; LEFT(BQ468,3)),
                --(INT('Data Sheet'!$B$15) &amp; "." &amp; LEFT(BQ468,3))
            )
        ),
        "OK"
    )
)</f>
        <v>OK</v>
      </c>
      <c r="Q468" s="23" t="str">
        <f>IF(BS468&lt;&gt;"",
    IF(INT('Data Sheet'!$A$19)=INT('Data Sheet'!$B$15),
        --(INT('Data Sheet'!$A$15) &amp; "." &amp; BS468),
        IF(AND((--(INT('Data Sheet'!$A$15) &amp; "." &amp; BS468)&gt;=--('Data Sheet'!$A$15)), (--(INT('Data Sheet'!$A$15) &amp; "." &amp; BS468)&lt;=--('Data Sheet'!$B$15))),
            --(INT('Data Sheet'!$A$15) &amp; "." &amp; BS468),
            --(INT('Data Sheet'!$B$15) &amp; "." &amp; BS468)
        )
    ),
    IF(BQ468&lt;&gt;"",
        IF(INT('Data Sheet'!$A$15)=INT('Data Sheet'!$B$15),
            --(INT('Data Sheet'!$A$15) &amp; "." &amp; RIGHT(BQ468,3)),
            IF(AND((--(INT('Data Sheet'!$A$15) &amp; "." &amp; RIGHT(BQ468,3))&gt;=--('Data Sheet'!$A$15)), (--(INT('Data Sheet'!$A$15) &amp; "." &amp; RIGHT(BQ468,3))&lt;=--('Data Sheet'!$B$15))),
                --(INT('Data Sheet'!$A$15) &amp; "." &amp; RIGHT(BQ468,3)),
                --(INT('Data Sheet'!$B$15) &amp; "." &amp; RIGHT(BQ468,3))
            )
        ),
        "OK"
    )
)</f>
        <v>OK</v>
      </c>
      <c r="R468" s="19"/>
      <c r="S468" s="19"/>
      <c r="T468" s="19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1"/>
      <c r="AU468" s="21"/>
      <c r="AV468" s="21"/>
      <c r="AW468" s="22"/>
      <c r="AX468" s="99"/>
      <c r="AY468" s="20"/>
      <c r="AZ468" s="20"/>
      <c r="BA468" s="22"/>
      <c r="BB468">
        <v>460</v>
      </c>
      <c r="BC468" s="80"/>
      <c r="BD468" s="80"/>
      <c r="BE468" s="80"/>
      <c r="BF468" s="80"/>
      <c r="BG468" s="32" t="str">
        <f t="shared" si="81"/>
        <v/>
      </c>
      <c r="BH468" s="78">
        <f t="shared" si="79"/>
        <v>0</v>
      </c>
      <c r="BI468" s="2">
        <f t="shared" si="82"/>
        <v>0</v>
      </c>
      <c r="BJ468" s="2">
        <f t="shared" si="83"/>
        <v>0</v>
      </c>
      <c r="BK468" s="2">
        <f t="shared" si="80"/>
        <v>0</v>
      </c>
    </row>
    <row r="469" spans="2:63" ht="15" customHeight="1" x14ac:dyDescent="0.25">
      <c r="B469" s="14">
        <v>461</v>
      </c>
      <c r="C469" s="95" t="str">
        <f t="shared" si="84"/>
        <v/>
      </c>
      <c r="D469" s="15" t="str">
        <f t="shared" si="78"/>
        <v>OK</v>
      </c>
      <c r="E469" s="16" t="e">
        <f>VLOOKUP('Data Sheet'!$B$8,'Data Sheet'!$I$2:$J$9,2,FALSE)</f>
        <v>#N/A</v>
      </c>
      <c r="F469" s="16" t="str">
        <f t="shared" si="85"/>
        <v/>
      </c>
      <c r="G469" s="103">
        <f t="shared" si="86"/>
        <v>0</v>
      </c>
      <c r="H469" s="17" t="s">
        <v>26</v>
      </c>
      <c r="I469" s="17" t="s">
        <v>26</v>
      </c>
      <c r="J469" s="17" t="str">
        <f>IF('Data Sheet'!$B$9="NC-50","N/A","OK")</f>
        <v>OK</v>
      </c>
      <c r="K469" s="17" t="str">
        <f>IF('Data Sheet'!$B$9="NC-50","N/A","OK")</f>
        <v>OK</v>
      </c>
      <c r="L469" s="17" t="str">
        <f t="shared" si="87"/>
        <v>OK</v>
      </c>
      <c r="M469" s="17" t="str">
        <f t="shared" si="88"/>
        <v>OK</v>
      </c>
      <c r="N469" s="18" t="str">
        <f>IF(BO469&lt;&gt;"",
    IF(INT('Data Sheet'!$A$19)=INT('Data Sheet'!$B$19),
        --(INT('Data Sheet'!$A$19) &amp; "." &amp; BO469),
        IF(AND((--(INT('Data Sheet'!$A$19) &amp; "." &amp; BO469)&gt;=--('Data Sheet'!$A$19)), (--(INT('Data Sheet'!$A$19) &amp; "." &amp; BO469)&lt;=--('Data Sheet'!$B$19))),
            --(INT('Data Sheet'!$A$19) &amp; "." &amp; BO469),
            --(INT('Data Sheet'!$B$19) &amp; "." &amp; BO469)
        )
    ),
    IF(BN469&lt;&gt;"",
        IF(INT('Data Sheet'!$A$19)=INT('Data Sheet'!$B$19),
            --(INT('Data Sheet'!$A$19) &amp; "." &amp; LEFT(BN469,3)),
            IF(AND((--(INT('Data Sheet'!$A$19) &amp; "." &amp; LEFT(BN469,3))&gt;=--('Data Sheet'!$A$19)), (--(INT('Data Sheet'!$A$19) &amp; "." &amp; LEFT(BN469,3))&lt;=--('Data Sheet'!$B$19))),
                --(INT('Data Sheet'!$A$19) &amp; "." &amp; LEFT(BN469,3)),
                --(INT('Data Sheet'!$B$19) &amp; "." &amp; LEFT(BN469,3))
            )
        ),
        "OK"
    )
)</f>
        <v>OK</v>
      </c>
      <c r="O469" s="23" t="str">
        <f>IF(BP469&lt;&gt;"",
    IF(INT('Data Sheet'!$A$19)=INT('Data Sheet'!$B$19),
        --(INT('Data Sheet'!$A$19) &amp; "." &amp; BP469),
        IF(AND((--(INT('Data Sheet'!$A$19) &amp; "." &amp; BP469)&gt;=--('Data Sheet'!$A$19)), (--(INT('Data Sheet'!$A$19) &amp; "." &amp; BP469)&lt;=--('Data Sheet'!$B$19))),
            --(INT('Data Sheet'!$A$19) &amp; "." &amp; BP469),
            --(INT('Data Sheet'!$B$19) &amp; "." &amp; BP469)
        )
    ),
    IF(BN469&lt;&gt;"",
        IF(INT('Data Sheet'!$A$19)=INT('Data Sheet'!$B$19),
            --(INT('Data Sheet'!$A$19) &amp; "." &amp; RIGHT(BN469,3)),
            IF(AND((--(INT('Data Sheet'!$A$19) &amp; "." &amp; RIGHT(BN469,3))&gt;=--('Data Sheet'!$A$19)), (--(INT('Data Sheet'!$A$19) &amp; "." &amp; RIGHT(BN469,3))&lt;=--('Data Sheet'!$B$19))),
                --(INT('Data Sheet'!$A$19) &amp; "." &amp; RIGHT(BN469,3)),
                --(INT('Data Sheet'!$B$19) &amp; "." &amp; RIGHT(BN469,3))
            )
        ),
        "OK"
    )
)</f>
        <v>OK</v>
      </c>
      <c r="P469" s="23" t="str">
        <f>IF(BR469&lt;&gt;"",
    IF(INT('Data Sheet'!$A$19)=INT('Data Sheet'!$B$15),
        --(INT('Data Sheet'!$A$15) &amp; "." &amp; BR469),
        IF(AND((--(INT('Data Sheet'!$A$15) &amp; "." &amp; BR469)&gt;=--('Data Sheet'!$A$15)), (--(INT('Data Sheet'!$A$15) &amp; "." &amp; BR469)&lt;=--('Data Sheet'!$B$15))),
            --(INT('Data Sheet'!$A$15) &amp; "." &amp; BR469),
            --(INT('Data Sheet'!$B$15) &amp; "." &amp; BR469)
        )
    ),
    IF(BQ469&lt;&gt;"",
        IF(INT('Data Sheet'!$A$15)=INT('Data Sheet'!$B$15),
            --(INT('Data Sheet'!$A$15) &amp; "." &amp; LEFT(BQ469,3)),
            IF(AND((--(INT('Data Sheet'!$A$15) &amp; "." &amp; LEFT(BQ469,3))&gt;=--('Data Sheet'!$A$15)), (--(INT('Data Sheet'!$A$15) &amp; "." &amp; LEFT(BQ469,3))&lt;=--('Data Sheet'!$B$15))),
                --(INT('Data Sheet'!$A$15) &amp; "." &amp; LEFT(BQ469,3)),
                --(INT('Data Sheet'!$B$15) &amp; "." &amp; LEFT(BQ469,3))
            )
        ),
        "OK"
    )
)</f>
        <v>OK</v>
      </c>
      <c r="Q469" s="23" t="str">
        <f>IF(BS469&lt;&gt;"",
    IF(INT('Data Sheet'!$A$19)=INT('Data Sheet'!$B$15),
        --(INT('Data Sheet'!$A$15) &amp; "." &amp; BS469),
        IF(AND((--(INT('Data Sheet'!$A$15) &amp; "." &amp; BS469)&gt;=--('Data Sheet'!$A$15)), (--(INT('Data Sheet'!$A$15) &amp; "." &amp; BS469)&lt;=--('Data Sheet'!$B$15))),
            --(INT('Data Sheet'!$A$15) &amp; "." &amp; BS469),
            --(INT('Data Sheet'!$B$15) &amp; "." &amp; BS469)
        )
    ),
    IF(BQ469&lt;&gt;"",
        IF(INT('Data Sheet'!$A$15)=INT('Data Sheet'!$B$15),
            --(INT('Data Sheet'!$A$15) &amp; "." &amp; RIGHT(BQ469,3)),
            IF(AND((--(INT('Data Sheet'!$A$15) &amp; "." &amp; RIGHT(BQ469,3))&gt;=--('Data Sheet'!$A$15)), (--(INT('Data Sheet'!$A$15) &amp; "." &amp; RIGHT(BQ469,3))&lt;=--('Data Sheet'!$B$15))),
                --(INT('Data Sheet'!$A$15) &amp; "." &amp; RIGHT(BQ469,3)),
                --(INT('Data Sheet'!$B$15) &amp; "." &amp; RIGHT(BQ469,3))
            )
        ),
        "OK"
    )
)</f>
        <v>OK</v>
      </c>
      <c r="R469" s="19"/>
      <c r="S469" s="19"/>
      <c r="T469" s="19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1"/>
      <c r="AU469" s="21"/>
      <c r="AV469" s="21"/>
      <c r="AW469" s="22"/>
      <c r="AX469" s="99"/>
      <c r="AY469" s="20"/>
      <c r="AZ469" s="20"/>
      <c r="BA469" s="22"/>
      <c r="BB469">
        <v>461</v>
      </c>
      <c r="BC469" s="80"/>
      <c r="BD469" s="80"/>
      <c r="BE469" s="80"/>
      <c r="BF469" s="80"/>
      <c r="BG469" s="32" t="str">
        <f t="shared" si="81"/>
        <v/>
      </c>
      <c r="BH469" s="78">
        <f t="shared" si="79"/>
        <v>0</v>
      </c>
      <c r="BI469" s="2">
        <f t="shared" si="82"/>
        <v>0</v>
      </c>
      <c r="BJ469" s="2">
        <f t="shared" si="83"/>
        <v>0</v>
      </c>
      <c r="BK469" s="2">
        <f t="shared" si="80"/>
        <v>0</v>
      </c>
    </row>
    <row r="470" spans="2:63" ht="15" customHeight="1" x14ac:dyDescent="0.25">
      <c r="B470" s="14">
        <v>462</v>
      </c>
      <c r="C470" s="95" t="str">
        <f t="shared" si="84"/>
        <v/>
      </c>
      <c r="D470" s="15" t="str">
        <f t="shared" si="78"/>
        <v>OK</v>
      </c>
      <c r="E470" s="16" t="e">
        <f>VLOOKUP('Data Sheet'!$B$8,'Data Sheet'!$I$2:$J$9,2,FALSE)</f>
        <v>#N/A</v>
      </c>
      <c r="F470" s="16" t="str">
        <f t="shared" si="85"/>
        <v/>
      </c>
      <c r="G470" s="103">
        <f t="shared" si="86"/>
        <v>0</v>
      </c>
      <c r="H470" s="17" t="s">
        <v>26</v>
      </c>
      <c r="I470" s="17" t="s">
        <v>26</v>
      </c>
      <c r="J470" s="17" t="str">
        <f>IF('Data Sheet'!$B$9="NC-50","N/A","OK")</f>
        <v>OK</v>
      </c>
      <c r="K470" s="17" t="str">
        <f>IF('Data Sheet'!$B$9="NC-50","N/A","OK")</f>
        <v>OK</v>
      </c>
      <c r="L470" s="17" t="str">
        <f t="shared" si="87"/>
        <v>OK</v>
      </c>
      <c r="M470" s="17" t="str">
        <f t="shared" si="88"/>
        <v>OK</v>
      </c>
      <c r="N470" s="18" t="str">
        <f>IF(BO470&lt;&gt;"",
    IF(INT('Data Sheet'!$A$19)=INT('Data Sheet'!$B$19),
        --(INT('Data Sheet'!$A$19) &amp; "." &amp; BO470),
        IF(AND((--(INT('Data Sheet'!$A$19) &amp; "." &amp; BO470)&gt;=--('Data Sheet'!$A$19)), (--(INT('Data Sheet'!$A$19) &amp; "." &amp; BO470)&lt;=--('Data Sheet'!$B$19))),
            --(INT('Data Sheet'!$A$19) &amp; "." &amp; BO470),
            --(INT('Data Sheet'!$B$19) &amp; "." &amp; BO470)
        )
    ),
    IF(BN470&lt;&gt;"",
        IF(INT('Data Sheet'!$A$19)=INT('Data Sheet'!$B$19),
            --(INT('Data Sheet'!$A$19) &amp; "." &amp; LEFT(BN470,3)),
            IF(AND((--(INT('Data Sheet'!$A$19) &amp; "." &amp; LEFT(BN470,3))&gt;=--('Data Sheet'!$A$19)), (--(INT('Data Sheet'!$A$19) &amp; "." &amp; LEFT(BN470,3))&lt;=--('Data Sheet'!$B$19))),
                --(INT('Data Sheet'!$A$19) &amp; "." &amp; LEFT(BN470,3)),
                --(INT('Data Sheet'!$B$19) &amp; "." &amp; LEFT(BN470,3))
            )
        ),
        "OK"
    )
)</f>
        <v>OK</v>
      </c>
      <c r="O470" s="23" t="str">
        <f>IF(BP470&lt;&gt;"",
    IF(INT('Data Sheet'!$A$19)=INT('Data Sheet'!$B$19),
        --(INT('Data Sheet'!$A$19) &amp; "." &amp; BP470),
        IF(AND((--(INT('Data Sheet'!$A$19) &amp; "." &amp; BP470)&gt;=--('Data Sheet'!$A$19)), (--(INT('Data Sheet'!$A$19) &amp; "." &amp; BP470)&lt;=--('Data Sheet'!$B$19))),
            --(INT('Data Sheet'!$A$19) &amp; "." &amp; BP470),
            --(INT('Data Sheet'!$B$19) &amp; "." &amp; BP470)
        )
    ),
    IF(BN470&lt;&gt;"",
        IF(INT('Data Sheet'!$A$19)=INT('Data Sheet'!$B$19),
            --(INT('Data Sheet'!$A$19) &amp; "." &amp; RIGHT(BN470,3)),
            IF(AND((--(INT('Data Sheet'!$A$19) &amp; "." &amp; RIGHT(BN470,3))&gt;=--('Data Sheet'!$A$19)), (--(INT('Data Sheet'!$A$19) &amp; "." &amp; RIGHT(BN470,3))&lt;=--('Data Sheet'!$B$19))),
                --(INT('Data Sheet'!$A$19) &amp; "." &amp; RIGHT(BN470,3)),
                --(INT('Data Sheet'!$B$19) &amp; "." &amp; RIGHT(BN470,3))
            )
        ),
        "OK"
    )
)</f>
        <v>OK</v>
      </c>
      <c r="P470" s="23" t="str">
        <f>IF(BR470&lt;&gt;"",
    IF(INT('Data Sheet'!$A$19)=INT('Data Sheet'!$B$15),
        --(INT('Data Sheet'!$A$15) &amp; "." &amp; BR470),
        IF(AND((--(INT('Data Sheet'!$A$15) &amp; "." &amp; BR470)&gt;=--('Data Sheet'!$A$15)), (--(INT('Data Sheet'!$A$15) &amp; "." &amp; BR470)&lt;=--('Data Sheet'!$B$15))),
            --(INT('Data Sheet'!$A$15) &amp; "." &amp; BR470),
            --(INT('Data Sheet'!$B$15) &amp; "." &amp; BR470)
        )
    ),
    IF(BQ470&lt;&gt;"",
        IF(INT('Data Sheet'!$A$15)=INT('Data Sheet'!$B$15),
            --(INT('Data Sheet'!$A$15) &amp; "." &amp; LEFT(BQ470,3)),
            IF(AND((--(INT('Data Sheet'!$A$15) &amp; "." &amp; LEFT(BQ470,3))&gt;=--('Data Sheet'!$A$15)), (--(INT('Data Sheet'!$A$15) &amp; "." &amp; LEFT(BQ470,3))&lt;=--('Data Sheet'!$B$15))),
                --(INT('Data Sheet'!$A$15) &amp; "." &amp; LEFT(BQ470,3)),
                --(INT('Data Sheet'!$B$15) &amp; "." &amp; LEFT(BQ470,3))
            )
        ),
        "OK"
    )
)</f>
        <v>OK</v>
      </c>
      <c r="Q470" s="23" t="str">
        <f>IF(BS470&lt;&gt;"",
    IF(INT('Data Sheet'!$A$19)=INT('Data Sheet'!$B$15),
        --(INT('Data Sheet'!$A$15) &amp; "." &amp; BS470),
        IF(AND((--(INT('Data Sheet'!$A$15) &amp; "." &amp; BS470)&gt;=--('Data Sheet'!$A$15)), (--(INT('Data Sheet'!$A$15) &amp; "." &amp; BS470)&lt;=--('Data Sheet'!$B$15))),
            --(INT('Data Sheet'!$A$15) &amp; "." &amp; BS470),
            --(INT('Data Sheet'!$B$15) &amp; "." &amp; BS470)
        )
    ),
    IF(BQ470&lt;&gt;"",
        IF(INT('Data Sheet'!$A$15)=INT('Data Sheet'!$B$15),
            --(INT('Data Sheet'!$A$15) &amp; "." &amp; RIGHT(BQ470,3)),
            IF(AND((--(INT('Data Sheet'!$A$15) &amp; "." &amp; RIGHT(BQ470,3))&gt;=--('Data Sheet'!$A$15)), (--(INT('Data Sheet'!$A$15) &amp; "." &amp; RIGHT(BQ470,3))&lt;=--('Data Sheet'!$B$15))),
                --(INT('Data Sheet'!$A$15) &amp; "." &amp; RIGHT(BQ470,3)),
                --(INT('Data Sheet'!$B$15) &amp; "." &amp; RIGHT(BQ470,3))
            )
        ),
        "OK"
    )
)</f>
        <v>OK</v>
      </c>
      <c r="R470" s="19"/>
      <c r="S470" s="19"/>
      <c r="T470" s="19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1"/>
      <c r="AU470" s="21"/>
      <c r="AV470" s="21"/>
      <c r="AW470" s="22"/>
      <c r="AX470" s="99"/>
      <c r="AY470" s="20"/>
      <c r="AZ470" s="20"/>
      <c r="BA470" s="22"/>
      <c r="BB470">
        <v>462</v>
      </c>
      <c r="BC470" s="80"/>
      <c r="BD470" s="80"/>
      <c r="BE470" s="80"/>
      <c r="BF470" s="80"/>
      <c r="BG470" s="32" t="str">
        <f t="shared" si="81"/>
        <v/>
      </c>
      <c r="BH470" s="78">
        <f t="shared" si="79"/>
        <v>0</v>
      </c>
      <c r="BI470" s="2">
        <f t="shared" si="82"/>
        <v>0</v>
      </c>
      <c r="BJ470" s="2">
        <f t="shared" si="83"/>
        <v>0</v>
      </c>
      <c r="BK470" s="2">
        <f t="shared" si="80"/>
        <v>0</v>
      </c>
    </row>
    <row r="471" spans="2:63" ht="15" customHeight="1" x14ac:dyDescent="0.25">
      <c r="B471" s="14">
        <v>463</v>
      </c>
      <c r="C471" s="95" t="str">
        <f t="shared" si="84"/>
        <v/>
      </c>
      <c r="D471" s="15" t="str">
        <f t="shared" si="78"/>
        <v>OK</v>
      </c>
      <c r="E471" s="16" t="e">
        <f>VLOOKUP('Data Sheet'!$B$8,'Data Sheet'!$I$2:$J$9,2,FALSE)</f>
        <v>#N/A</v>
      </c>
      <c r="F471" s="16" t="str">
        <f t="shared" si="85"/>
        <v/>
      </c>
      <c r="G471" s="103">
        <f t="shared" si="86"/>
        <v>0</v>
      </c>
      <c r="H471" s="17" t="s">
        <v>26</v>
      </c>
      <c r="I471" s="17" t="s">
        <v>26</v>
      </c>
      <c r="J471" s="17" t="str">
        <f>IF('Data Sheet'!$B$9="NC-50","N/A","OK")</f>
        <v>OK</v>
      </c>
      <c r="K471" s="17" t="str">
        <f>IF('Data Sheet'!$B$9="NC-50","N/A","OK")</f>
        <v>OK</v>
      </c>
      <c r="L471" s="17" t="str">
        <f t="shared" si="87"/>
        <v>OK</v>
      </c>
      <c r="M471" s="17" t="str">
        <f t="shared" si="88"/>
        <v>OK</v>
      </c>
      <c r="N471" s="18" t="str">
        <f>IF(BO471&lt;&gt;"",
    IF(INT('Data Sheet'!$A$19)=INT('Data Sheet'!$B$19),
        --(INT('Data Sheet'!$A$19) &amp; "." &amp; BO471),
        IF(AND((--(INT('Data Sheet'!$A$19) &amp; "." &amp; BO471)&gt;=--('Data Sheet'!$A$19)), (--(INT('Data Sheet'!$A$19) &amp; "." &amp; BO471)&lt;=--('Data Sheet'!$B$19))),
            --(INT('Data Sheet'!$A$19) &amp; "." &amp; BO471),
            --(INT('Data Sheet'!$B$19) &amp; "." &amp; BO471)
        )
    ),
    IF(BN471&lt;&gt;"",
        IF(INT('Data Sheet'!$A$19)=INT('Data Sheet'!$B$19),
            --(INT('Data Sheet'!$A$19) &amp; "." &amp; LEFT(BN471,3)),
            IF(AND((--(INT('Data Sheet'!$A$19) &amp; "." &amp; LEFT(BN471,3))&gt;=--('Data Sheet'!$A$19)), (--(INT('Data Sheet'!$A$19) &amp; "." &amp; LEFT(BN471,3))&lt;=--('Data Sheet'!$B$19))),
                --(INT('Data Sheet'!$A$19) &amp; "." &amp; LEFT(BN471,3)),
                --(INT('Data Sheet'!$B$19) &amp; "." &amp; LEFT(BN471,3))
            )
        ),
        "OK"
    )
)</f>
        <v>OK</v>
      </c>
      <c r="O471" s="23" t="str">
        <f>IF(BP471&lt;&gt;"",
    IF(INT('Data Sheet'!$A$19)=INT('Data Sheet'!$B$19),
        --(INT('Data Sheet'!$A$19) &amp; "." &amp; BP471),
        IF(AND((--(INT('Data Sheet'!$A$19) &amp; "." &amp; BP471)&gt;=--('Data Sheet'!$A$19)), (--(INT('Data Sheet'!$A$19) &amp; "." &amp; BP471)&lt;=--('Data Sheet'!$B$19))),
            --(INT('Data Sheet'!$A$19) &amp; "." &amp; BP471),
            --(INT('Data Sheet'!$B$19) &amp; "." &amp; BP471)
        )
    ),
    IF(BN471&lt;&gt;"",
        IF(INT('Data Sheet'!$A$19)=INT('Data Sheet'!$B$19),
            --(INT('Data Sheet'!$A$19) &amp; "." &amp; RIGHT(BN471,3)),
            IF(AND((--(INT('Data Sheet'!$A$19) &amp; "." &amp; RIGHT(BN471,3))&gt;=--('Data Sheet'!$A$19)), (--(INT('Data Sheet'!$A$19) &amp; "." &amp; RIGHT(BN471,3))&lt;=--('Data Sheet'!$B$19))),
                --(INT('Data Sheet'!$A$19) &amp; "." &amp; RIGHT(BN471,3)),
                --(INT('Data Sheet'!$B$19) &amp; "." &amp; RIGHT(BN471,3))
            )
        ),
        "OK"
    )
)</f>
        <v>OK</v>
      </c>
      <c r="P471" s="23" t="str">
        <f>IF(BR471&lt;&gt;"",
    IF(INT('Data Sheet'!$A$19)=INT('Data Sheet'!$B$15),
        --(INT('Data Sheet'!$A$15) &amp; "." &amp; BR471),
        IF(AND((--(INT('Data Sheet'!$A$15) &amp; "." &amp; BR471)&gt;=--('Data Sheet'!$A$15)), (--(INT('Data Sheet'!$A$15) &amp; "." &amp; BR471)&lt;=--('Data Sheet'!$B$15))),
            --(INT('Data Sheet'!$A$15) &amp; "." &amp; BR471),
            --(INT('Data Sheet'!$B$15) &amp; "." &amp; BR471)
        )
    ),
    IF(BQ471&lt;&gt;"",
        IF(INT('Data Sheet'!$A$15)=INT('Data Sheet'!$B$15),
            --(INT('Data Sheet'!$A$15) &amp; "." &amp; LEFT(BQ471,3)),
            IF(AND((--(INT('Data Sheet'!$A$15) &amp; "." &amp; LEFT(BQ471,3))&gt;=--('Data Sheet'!$A$15)), (--(INT('Data Sheet'!$A$15) &amp; "." &amp; LEFT(BQ471,3))&lt;=--('Data Sheet'!$B$15))),
                --(INT('Data Sheet'!$A$15) &amp; "." &amp; LEFT(BQ471,3)),
                --(INT('Data Sheet'!$B$15) &amp; "." &amp; LEFT(BQ471,3))
            )
        ),
        "OK"
    )
)</f>
        <v>OK</v>
      </c>
      <c r="Q471" s="23" t="str">
        <f>IF(BS471&lt;&gt;"",
    IF(INT('Data Sheet'!$A$19)=INT('Data Sheet'!$B$15),
        --(INT('Data Sheet'!$A$15) &amp; "." &amp; BS471),
        IF(AND((--(INT('Data Sheet'!$A$15) &amp; "." &amp; BS471)&gt;=--('Data Sheet'!$A$15)), (--(INT('Data Sheet'!$A$15) &amp; "." &amp; BS471)&lt;=--('Data Sheet'!$B$15))),
            --(INT('Data Sheet'!$A$15) &amp; "." &amp; BS471),
            --(INT('Data Sheet'!$B$15) &amp; "." &amp; BS471)
        )
    ),
    IF(BQ471&lt;&gt;"",
        IF(INT('Data Sheet'!$A$15)=INT('Data Sheet'!$B$15),
            --(INT('Data Sheet'!$A$15) &amp; "." &amp; RIGHT(BQ471,3)),
            IF(AND((--(INT('Data Sheet'!$A$15) &amp; "." &amp; RIGHT(BQ471,3))&gt;=--('Data Sheet'!$A$15)), (--(INT('Data Sheet'!$A$15) &amp; "." &amp; RIGHT(BQ471,3))&lt;=--('Data Sheet'!$B$15))),
                --(INT('Data Sheet'!$A$15) &amp; "." &amp; RIGHT(BQ471,3)),
                --(INT('Data Sheet'!$B$15) &amp; "." &amp; RIGHT(BQ471,3))
            )
        ),
        "OK"
    )
)</f>
        <v>OK</v>
      </c>
      <c r="R471" s="19"/>
      <c r="S471" s="19"/>
      <c r="T471" s="19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1"/>
      <c r="AU471" s="21"/>
      <c r="AV471" s="21"/>
      <c r="AW471" s="22"/>
      <c r="AX471" s="99"/>
      <c r="AY471" s="20"/>
      <c r="AZ471" s="20"/>
      <c r="BA471" s="22"/>
      <c r="BB471">
        <v>463</v>
      </c>
      <c r="BC471" s="80"/>
      <c r="BD471" s="80"/>
      <c r="BE471" s="80"/>
      <c r="BF471" s="80"/>
      <c r="BG471" s="32" t="str">
        <f t="shared" si="81"/>
        <v/>
      </c>
      <c r="BH471" s="78">
        <f t="shared" si="79"/>
        <v>0</v>
      </c>
      <c r="BI471" s="2">
        <f t="shared" si="82"/>
        <v>0</v>
      </c>
      <c r="BJ471" s="2">
        <f t="shared" si="83"/>
        <v>0</v>
      </c>
      <c r="BK471" s="2">
        <f t="shared" si="80"/>
        <v>0</v>
      </c>
    </row>
    <row r="472" spans="2:63" ht="15" customHeight="1" x14ac:dyDescent="0.25">
      <c r="B472" s="14">
        <v>464</v>
      </c>
      <c r="C472" s="95" t="str">
        <f t="shared" si="84"/>
        <v/>
      </c>
      <c r="D472" s="15" t="str">
        <f t="shared" si="78"/>
        <v>OK</v>
      </c>
      <c r="E472" s="16" t="e">
        <f>VLOOKUP('Data Sheet'!$B$8,'Data Sheet'!$I$2:$J$9,2,FALSE)</f>
        <v>#N/A</v>
      </c>
      <c r="F472" s="16" t="str">
        <f t="shared" si="85"/>
        <v/>
      </c>
      <c r="G472" s="103">
        <f t="shared" si="86"/>
        <v>0</v>
      </c>
      <c r="H472" s="17" t="s">
        <v>26</v>
      </c>
      <c r="I472" s="17" t="s">
        <v>26</v>
      </c>
      <c r="J472" s="17" t="str">
        <f>IF('Data Sheet'!$B$9="NC-50","N/A","OK")</f>
        <v>OK</v>
      </c>
      <c r="K472" s="17" t="str">
        <f>IF('Data Sheet'!$B$9="NC-50","N/A","OK")</f>
        <v>OK</v>
      </c>
      <c r="L472" s="17" t="str">
        <f t="shared" si="87"/>
        <v>OK</v>
      </c>
      <c r="M472" s="17" t="str">
        <f t="shared" si="88"/>
        <v>OK</v>
      </c>
      <c r="N472" s="18" t="str">
        <f>IF(BO472&lt;&gt;"",
    IF(INT('Data Sheet'!$A$19)=INT('Data Sheet'!$B$19),
        --(INT('Data Sheet'!$A$19) &amp; "." &amp; BO472),
        IF(AND((--(INT('Data Sheet'!$A$19) &amp; "." &amp; BO472)&gt;=--('Data Sheet'!$A$19)), (--(INT('Data Sheet'!$A$19) &amp; "." &amp; BO472)&lt;=--('Data Sheet'!$B$19))),
            --(INT('Data Sheet'!$A$19) &amp; "." &amp; BO472),
            --(INT('Data Sheet'!$B$19) &amp; "." &amp; BO472)
        )
    ),
    IF(BN472&lt;&gt;"",
        IF(INT('Data Sheet'!$A$19)=INT('Data Sheet'!$B$19),
            --(INT('Data Sheet'!$A$19) &amp; "." &amp; LEFT(BN472,3)),
            IF(AND((--(INT('Data Sheet'!$A$19) &amp; "." &amp; LEFT(BN472,3))&gt;=--('Data Sheet'!$A$19)), (--(INT('Data Sheet'!$A$19) &amp; "." &amp; LEFT(BN472,3))&lt;=--('Data Sheet'!$B$19))),
                --(INT('Data Sheet'!$A$19) &amp; "." &amp; LEFT(BN472,3)),
                --(INT('Data Sheet'!$B$19) &amp; "." &amp; LEFT(BN472,3))
            )
        ),
        "OK"
    )
)</f>
        <v>OK</v>
      </c>
      <c r="O472" s="23" t="str">
        <f>IF(BP472&lt;&gt;"",
    IF(INT('Data Sheet'!$A$19)=INT('Data Sheet'!$B$19),
        --(INT('Data Sheet'!$A$19) &amp; "." &amp; BP472),
        IF(AND((--(INT('Data Sheet'!$A$19) &amp; "." &amp; BP472)&gt;=--('Data Sheet'!$A$19)), (--(INT('Data Sheet'!$A$19) &amp; "." &amp; BP472)&lt;=--('Data Sheet'!$B$19))),
            --(INT('Data Sheet'!$A$19) &amp; "." &amp; BP472),
            --(INT('Data Sheet'!$B$19) &amp; "." &amp; BP472)
        )
    ),
    IF(BN472&lt;&gt;"",
        IF(INT('Data Sheet'!$A$19)=INT('Data Sheet'!$B$19),
            --(INT('Data Sheet'!$A$19) &amp; "." &amp; RIGHT(BN472,3)),
            IF(AND((--(INT('Data Sheet'!$A$19) &amp; "." &amp; RIGHT(BN472,3))&gt;=--('Data Sheet'!$A$19)), (--(INT('Data Sheet'!$A$19) &amp; "." &amp; RIGHT(BN472,3))&lt;=--('Data Sheet'!$B$19))),
                --(INT('Data Sheet'!$A$19) &amp; "." &amp; RIGHT(BN472,3)),
                --(INT('Data Sheet'!$B$19) &amp; "." &amp; RIGHT(BN472,3))
            )
        ),
        "OK"
    )
)</f>
        <v>OK</v>
      </c>
      <c r="P472" s="23" t="str">
        <f>IF(BR472&lt;&gt;"",
    IF(INT('Data Sheet'!$A$19)=INT('Data Sheet'!$B$15),
        --(INT('Data Sheet'!$A$15) &amp; "." &amp; BR472),
        IF(AND((--(INT('Data Sheet'!$A$15) &amp; "." &amp; BR472)&gt;=--('Data Sheet'!$A$15)), (--(INT('Data Sheet'!$A$15) &amp; "." &amp; BR472)&lt;=--('Data Sheet'!$B$15))),
            --(INT('Data Sheet'!$A$15) &amp; "." &amp; BR472),
            --(INT('Data Sheet'!$B$15) &amp; "." &amp; BR472)
        )
    ),
    IF(BQ472&lt;&gt;"",
        IF(INT('Data Sheet'!$A$15)=INT('Data Sheet'!$B$15),
            --(INT('Data Sheet'!$A$15) &amp; "." &amp; LEFT(BQ472,3)),
            IF(AND((--(INT('Data Sheet'!$A$15) &amp; "." &amp; LEFT(BQ472,3))&gt;=--('Data Sheet'!$A$15)), (--(INT('Data Sheet'!$A$15) &amp; "." &amp; LEFT(BQ472,3))&lt;=--('Data Sheet'!$B$15))),
                --(INT('Data Sheet'!$A$15) &amp; "." &amp; LEFT(BQ472,3)),
                --(INT('Data Sheet'!$B$15) &amp; "." &amp; LEFT(BQ472,3))
            )
        ),
        "OK"
    )
)</f>
        <v>OK</v>
      </c>
      <c r="Q472" s="23" t="str">
        <f>IF(BS472&lt;&gt;"",
    IF(INT('Data Sheet'!$A$19)=INT('Data Sheet'!$B$15),
        --(INT('Data Sheet'!$A$15) &amp; "." &amp; BS472),
        IF(AND((--(INT('Data Sheet'!$A$15) &amp; "." &amp; BS472)&gt;=--('Data Sheet'!$A$15)), (--(INT('Data Sheet'!$A$15) &amp; "." &amp; BS472)&lt;=--('Data Sheet'!$B$15))),
            --(INT('Data Sheet'!$A$15) &amp; "." &amp; BS472),
            --(INT('Data Sheet'!$B$15) &amp; "." &amp; BS472)
        )
    ),
    IF(BQ472&lt;&gt;"",
        IF(INT('Data Sheet'!$A$15)=INT('Data Sheet'!$B$15),
            --(INT('Data Sheet'!$A$15) &amp; "." &amp; RIGHT(BQ472,3)),
            IF(AND((--(INT('Data Sheet'!$A$15) &amp; "." &amp; RIGHT(BQ472,3))&gt;=--('Data Sheet'!$A$15)), (--(INT('Data Sheet'!$A$15) &amp; "." &amp; RIGHT(BQ472,3))&lt;=--('Data Sheet'!$B$15))),
                --(INT('Data Sheet'!$A$15) &amp; "." &amp; RIGHT(BQ472,3)),
                --(INT('Data Sheet'!$B$15) &amp; "." &amp; RIGHT(BQ472,3))
            )
        ),
        "OK"
    )
)</f>
        <v>OK</v>
      </c>
      <c r="R472" s="19"/>
      <c r="S472" s="19"/>
      <c r="T472" s="19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1"/>
      <c r="AU472" s="21"/>
      <c r="AV472" s="21"/>
      <c r="AW472" s="22"/>
      <c r="AX472" s="99"/>
      <c r="AY472" s="20"/>
      <c r="AZ472" s="20"/>
      <c r="BA472" s="22"/>
      <c r="BB472">
        <v>464</v>
      </c>
      <c r="BC472" s="80"/>
      <c r="BD472" s="80"/>
      <c r="BE472" s="80"/>
      <c r="BF472" s="80"/>
      <c r="BG472" s="32" t="str">
        <f t="shared" si="81"/>
        <v/>
      </c>
      <c r="BH472" s="78">
        <f t="shared" si="79"/>
        <v>0</v>
      </c>
      <c r="BI472" s="2">
        <f t="shared" si="82"/>
        <v>0</v>
      </c>
      <c r="BJ472" s="2">
        <f t="shared" si="83"/>
        <v>0</v>
      </c>
      <c r="BK472" s="2">
        <f t="shared" si="80"/>
        <v>0</v>
      </c>
    </row>
    <row r="473" spans="2:63" ht="15" customHeight="1" x14ac:dyDescent="0.25">
      <c r="B473" s="14">
        <v>465</v>
      </c>
      <c r="C473" s="95" t="str">
        <f t="shared" si="84"/>
        <v/>
      </c>
      <c r="D473" s="15" t="str">
        <f t="shared" si="78"/>
        <v>OK</v>
      </c>
      <c r="E473" s="16" t="e">
        <f>VLOOKUP('Data Sheet'!$B$8,'Data Sheet'!$I$2:$J$9,2,FALSE)</f>
        <v>#N/A</v>
      </c>
      <c r="F473" s="16" t="str">
        <f t="shared" si="85"/>
        <v/>
      </c>
      <c r="G473" s="103">
        <f t="shared" si="86"/>
        <v>0</v>
      </c>
      <c r="H473" s="17" t="s">
        <v>26</v>
      </c>
      <c r="I473" s="17" t="s">
        <v>26</v>
      </c>
      <c r="J473" s="17" t="str">
        <f>IF('Data Sheet'!$B$9="NC-50","N/A","OK")</f>
        <v>OK</v>
      </c>
      <c r="K473" s="17" t="str">
        <f>IF('Data Sheet'!$B$9="NC-50","N/A","OK")</f>
        <v>OK</v>
      </c>
      <c r="L473" s="17" t="str">
        <f t="shared" si="87"/>
        <v>OK</v>
      </c>
      <c r="M473" s="17" t="str">
        <f t="shared" si="88"/>
        <v>OK</v>
      </c>
      <c r="N473" s="18" t="str">
        <f>IF(BO473&lt;&gt;"",
    IF(INT('Data Sheet'!$A$19)=INT('Data Sheet'!$B$19),
        --(INT('Data Sheet'!$A$19) &amp; "." &amp; BO473),
        IF(AND((--(INT('Data Sheet'!$A$19) &amp; "." &amp; BO473)&gt;=--('Data Sheet'!$A$19)), (--(INT('Data Sheet'!$A$19) &amp; "." &amp; BO473)&lt;=--('Data Sheet'!$B$19))),
            --(INT('Data Sheet'!$A$19) &amp; "." &amp; BO473),
            --(INT('Data Sheet'!$B$19) &amp; "." &amp; BO473)
        )
    ),
    IF(BN473&lt;&gt;"",
        IF(INT('Data Sheet'!$A$19)=INT('Data Sheet'!$B$19),
            --(INT('Data Sheet'!$A$19) &amp; "." &amp; LEFT(BN473,3)),
            IF(AND((--(INT('Data Sheet'!$A$19) &amp; "." &amp; LEFT(BN473,3))&gt;=--('Data Sheet'!$A$19)), (--(INT('Data Sheet'!$A$19) &amp; "." &amp; LEFT(BN473,3))&lt;=--('Data Sheet'!$B$19))),
                --(INT('Data Sheet'!$A$19) &amp; "." &amp; LEFT(BN473,3)),
                --(INT('Data Sheet'!$B$19) &amp; "." &amp; LEFT(BN473,3))
            )
        ),
        "OK"
    )
)</f>
        <v>OK</v>
      </c>
      <c r="O473" s="23" t="str">
        <f>IF(BP473&lt;&gt;"",
    IF(INT('Data Sheet'!$A$19)=INT('Data Sheet'!$B$19),
        --(INT('Data Sheet'!$A$19) &amp; "." &amp; BP473),
        IF(AND((--(INT('Data Sheet'!$A$19) &amp; "." &amp; BP473)&gt;=--('Data Sheet'!$A$19)), (--(INT('Data Sheet'!$A$19) &amp; "." &amp; BP473)&lt;=--('Data Sheet'!$B$19))),
            --(INT('Data Sheet'!$A$19) &amp; "." &amp; BP473),
            --(INT('Data Sheet'!$B$19) &amp; "." &amp; BP473)
        )
    ),
    IF(BN473&lt;&gt;"",
        IF(INT('Data Sheet'!$A$19)=INT('Data Sheet'!$B$19),
            --(INT('Data Sheet'!$A$19) &amp; "." &amp; RIGHT(BN473,3)),
            IF(AND((--(INT('Data Sheet'!$A$19) &amp; "." &amp; RIGHT(BN473,3))&gt;=--('Data Sheet'!$A$19)), (--(INT('Data Sheet'!$A$19) &amp; "." &amp; RIGHT(BN473,3))&lt;=--('Data Sheet'!$B$19))),
                --(INT('Data Sheet'!$A$19) &amp; "." &amp; RIGHT(BN473,3)),
                --(INT('Data Sheet'!$B$19) &amp; "." &amp; RIGHT(BN473,3))
            )
        ),
        "OK"
    )
)</f>
        <v>OK</v>
      </c>
      <c r="P473" s="23" t="str">
        <f>IF(BR473&lt;&gt;"",
    IF(INT('Data Sheet'!$A$19)=INT('Data Sheet'!$B$15),
        --(INT('Data Sheet'!$A$15) &amp; "." &amp; BR473),
        IF(AND((--(INT('Data Sheet'!$A$15) &amp; "." &amp; BR473)&gt;=--('Data Sheet'!$A$15)), (--(INT('Data Sheet'!$A$15) &amp; "." &amp; BR473)&lt;=--('Data Sheet'!$B$15))),
            --(INT('Data Sheet'!$A$15) &amp; "." &amp; BR473),
            --(INT('Data Sheet'!$B$15) &amp; "." &amp; BR473)
        )
    ),
    IF(BQ473&lt;&gt;"",
        IF(INT('Data Sheet'!$A$15)=INT('Data Sheet'!$B$15),
            --(INT('Data Sheet'!$A$15) &amp; "." &amp; LEFT(BQ473,3)),
            IF(AND((--(INT('Data Sheet'!$A$15) &amp; "." &amp; LEFT(BQ473,3))&gt;=--('Data Sheet'!$A$15)), (--(INT('Data Sheet'!$A$15) &amp; "." &amp; LEFT(BQ473,3))&lt;=--('Data Sheet'!$B$15))),
                --(INT('Data Sheet'!$A$15) &amp; "." &amp; LEFT(BQ473,3)),
                --(INT('Data Sheet'!$B$15) &amp; "." &amp; LEFT(BQ473,3))
            )
        ),
        "OK"
    )
)</f>
        <v>OK</v>
      </c>
      <c r="Q473" s="23" t="str">
        <f>IF(BS473&lt;&gt;"",
    IF(INT('Data Sheet'!$A$19)=INT('Data Sheet'!$B$15),
        --(INT('Data Sheet'!$A$15) &amp; "." &amp; BS473),
        IF(AND((--(INT('Data Sheet'!$A$15) &amp; "." &amp; BS473)&gt;=--('Data Sheet'!$A$15)), (--(INT('Data Sheet'!$A$15) &amp; "." &amp; BS473)&lt;=--('Data Sheet'!$B$15))),
            --(INT('Data Sheet'!$A$15) &amp; "." &amp; BS473),
            --(INT('Data Sheet'!$B$15) &amp; "." &amp; BS473)
        )
    ),
    IF(BQ473&lt;&gt;"",
        IF(INT('Data Sheet'!$A$15)=INT('Data Sheet'!$B$15),
            --(INT('Data Sheet'!$A$15) &amp; "." &amp; RIGHT(BQ473,3)),
            IF(AND((--(INT('Data Sheet'!$A$15) &amp; "." &amp; RIGHT(BQ473,3))&gt;=--('Data Sheet'!$A$15)), (--(INT('Data Sheet'!$A$15) &amp; "." &amp; RIGHT(BQ473,3))&lt;=--('Data Sheet'!$B$15))),
                --(INT('Data Sheet'!$A$15) &amp; "." &amp; RIGHT(BQ473,3)),
                --(INT('Data Sheet'!$B$15) &amp; "." &amp; RIGHT(BQ473,3))
            )
        ),
        "OK"
    )
)</f>
        <v>OK</v>
      </c>
      <c r="R473" s="19"/>
      <c r="S473" s="19"/>
      <c r="T473" s="19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1"/>
      <c r="AU473" s="21"/>
      <c r="AV473" s="21"/>
      <c r="AW473" s="22"/>
      <c r="AX473" s="99"/>
      <c r="AY473" s="20"/>
      <c r="AZ473" s="20"/>
      <c r="BA473" s="22"/>
      <c r="BB473">
        <v>465</v>
      </c>
      <c r="BC473" s="80"/>
      <c r="BD473" s="80"/>
      <c r="BE473" s="80"/>
      <c r="BF473" s="80"/>
      <c r="BG473" s="32" t="str">
        <f t="shared" si="81"/>
        <v/>
      </c>
      <c r="BH473" s="78">
        <f t="shared" si="79"/>
        <v>0</v>
      </c>
      <c r="BI473" s="2">
        <f t="shared" si="82"/>
        <v>0</v>
      </c>
      <c r="BJ473" s="2">
        <f t="shared" si="83"/>
        <v>0</v>
      </c>
      <c r="BK473" s="2">
        <f t="shared" si="80"/>
        <v>0</v>
      </c>
    </row>
    <row r="474" spans="2:63" ht="15" customHeight="1" x14ac:dyDescent="0.25">
      <c r="B474" s="14">
        <v>466</v>
      </c>
      <c r="C474" s="95" t="str">
        <f t="shared" si="84"/>
        <v/>
      </c>
      <c r="D474" s="15" t="str">
        <f t="shared" si="78"/>
        <v>OK</v>
      </c>
      <c r="E474" s="16" t="e">
        <f>VLOOKUP('Data Sheet'!$B$8,'Data Sheet'!$I$2:$J$9,2,FALSE)</f>
        <v>#N/A</v>
      </c>
      <c r="F474" s="16" t="str">
        <f t="shared" si="85"/>
        <v/>
      </c>
      <c r="G474" s="103">
        <f t="shared" si="86"/>
        <v>0</v>
      </c>
      <c r="H474" s="17" t="s">
        <v>26</v>
      </c>
      <c r="I474" s="17" t="s">
        <v>26</v>
      </c>
      <c r="J474" s="17" t="str">
        <f>IF('Data Sheet'!$B$9="NC-50","N/A","OK")</f>
        <v>OK</v>
      </c>
      <c r="K474" s="17" t="str">
        <f>IF('Data Sheet'!$B$9="NC-50","N/A","OK")</f>
        <v>OK</v>
      </c>
      <c r="L474" s="17" t="str">
        <f t="shared" si="87"/>
        <v>OK</v>
      </c>
      <c r="M474" s="17" t="str">
        <f t="shared" si="88"/>
        <v>OK</v>
      </c>
      <c r="N474" s="18" t="str">
        <f>IF(BO474&lt;&gt;"",
    IF(INT('Data Sheet'!$A$19)=INT('Data Sheet'!$B$19),
        --(INT('Data Sheet'!$A$19) &amp; "." &amp; BO474),
        IF(AND((--(INT('Data Sheet'!$A$19) &amp; "." &amp; BO474)&gt;=--('Data Sheet'!$A$19)), (--(INT('Data Sheet'!$A$19) &amp; "." &amp; BO474)&lt;=--('Data Sheet'!$B$19))),
            --(INT('Data Sheet'!$A$19) &amp; "." &amp; BO474),
            --(INT('Data Sheet'!$B$19) &amp; "." &amp; BO474)
        )
    ),
    IF(BN474&lt;&gt;"",
        IF(INT('Data Sheet'!$A$19)=INT('Data Sheet'!$B$19),
            --(INT('Data Sheet'!$A$19) &amp; "." &amp; LEFT(BN474,3)),
            IF(AND((--(INT('Data Sheet'!$A$19) &amp; "." &amp; LEFT(BN474,3))&gt;=--('Data Sheet'!$A$19)), (--(INT('Data Sheet'!$A$19) &amp; "." &amp; LEFT(BN474,3))&lt;=--('Data Sheet'!$B$19))),
                --(INT('Data Sheet'!$A$19) &amp; "." &amp; LEFT(BN474,3)),
                --(INT('Data Sheet'!$B$19) &amp; "." &amp; LEFT(BN474,3))
            )
        ),
        "OK"
    )
)</f>
        <v>OK</v>
      </c>
      <c r="O474" s="23" t="str">
        <f>IF(BP474&lt;&gt;"",
    IF(INT('Data Sheet'!$A$19)=INT('Data Sheet'!$B$19),
        --(INT('Data Sheet'!$A$19) &amp; "." &amp; BP474),
        IF(AND((--(INT('Data Sheet'!$A$19) &amp; "." &amp; BP474)&gt;=--('Data Sheet'!$A$19)), (--(INT('Data Sheet'!$A$19) &amp; "." &amp; BP474)&lt;=--('Data Sheet'!$B$19))),
            --(INT('Data Sheet'!$A$19) &amp; "." &amp; BP474),
            --(INT('Data Sheet'!$B$19) &amp; "." &amp; BP474)
        )
    ),
    IF(BN474&lt;&gt;"",
        IF(INT('Data Sheet'!$A$19)=INT('Data Sheet'!$B$19),
            --(INT('Data Sheet'!$A$19) &amp; "." &amp; RIGHT(BN474,3)),
            IF(AND((--(INT('Data Sheet'!$A$19) &amp; "." &amp; RIGHT(BN474,3))&gt;=--('Data Sheet'!$A$19)), (--(INT('Data Sheet'!$A$19) &amp; "." &amp; RIGHT(BN474,3))&lt;=--('Data Sheet'!$B$19))),
                --(INT('Data Sheet'!$A$19) &amp; "." &amp; RIGHT(BN474,3)),
                --(INT('Data Sheet'!$B$19) &amp; "." &amp; RIGHT(BN474,3))
            )
        ),
        "OK"
    )
)</f>
        <v>OK</v>
      </c>
      <c r="P474" s="23" t="str">
        <f>IF(BR474&lt;&gt;"",
    IF(INT('Data Sheet'!$A$19)=INT('Data Sheet'!$B$15),
        --(INT('Data Sheet'!$A$15) &amp; "." &amp; BR474),
        IF(AND((--(INT('Data Sheet'!$A$15) &amp; "." &amp; BR474)&gt;=--('Data Sheet'!$A$15)), (--(INT('Data Sheet'!$A$15) &amp; "." &amp; BR474)&lt;=--('Data Sheet'!$B$15))),
            --(INT('Data Sheet'!$A$15) &amp; "." &amp; BR474),
            --(INT('Data Sheet'!$B$15) &amp; "." &amp; BR474)
        )
    ),
    IF(BQ474&lt;&gt;"",
        IF(INT('Data Sheet'!$A$15)=INT('Data Sheet'!$B$15),
            --(INT('Data Sheet'!$A$15) &amp; "." &amp; LEFT(BQ474,3)),
            IF(AND((--(INT('Data Sheet'!$A$15) &amp; "." &amp; LEFT(BQ474,3))&gt;=--('Data Sheet'!$A$15)), (--(INT('Data Sheet'!$A$15) &amp; "." &amp; LEFT(BQ474,3))&lt;=--('Data Sheet'!$B$15))),
                --(INT('Data Sheet'!$A$15) &amp; "." &amp; LEFT(BQ474,3)),
                --(INT('Data Sheet'!$B$15) &amp; "." &amp; LEFT(BQ474,3))
            )
        ),
        "OK"
    )
)</f>
        <v>OK</v>
      </c>
      <c r="Q474" s="23" t="str">
        <f>IF(BS474&lt;&gt;"",
    IF(INT('Data Sheet'!$A$19)=INT('Data Sheet'!$B$15),
        --(INT('Data Sheet'!$A$15) &amp; "." &amp; BS474),
        IF(AND((--(INT('Data Sheet'!$A$15) &amp; "." &amp; BS474)&gt;=--('Data Sheet'!$A$15)), (--(INT('Data Sheet'!$A$15) &amp; "." &amp; BS474)&lt;=--('Data Sheet'!$B$15))),
            --(INT('Data Sheet'!$A$15) &amp; "." &amp; BS474),
            --(INT('Data Sheet'!$B$15) &amp; "." &amp; BS474)
        )
    ),
    IF(BQ474&lt;&gt;"",
        IF(INT('Data Sheet'!$A$15)=INT('Data Sheet'!$B$15),
            --(INT('Data Sheet'!$A$15) &amp; "." &amp; RIGHT(BQ474,3)),
            IF(AND((--(INT('Data Sheet'!$A$15) &amp; "." &amp; RIGHT(BQ474,3))&gt;=--('Data Sheet'!$A$15)), (--(INT('Data Sheet'!$A$15) &amp; "." &amp; RIGHT(BQ474,3))&lt;=--('Data Sheet'!$B$15))),
                --(INT('Data Sheet'!$A$15) &amp; "." &amp; RIGHT(BQ474,3)),
                --(INT('Data Sheet'!$B$15) &amp; "." &amp; RIGHT(BQ474,3))
            )
        ),
        "OK"
    )
)</f>
        <v>OK</v>
      </c>
      <c r="R474" s="19"/>
      <c r="S474" s="19"/>
      <c r="T474" s="19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1"/>
      <c r="AU474" s="21"/>
      <c r="AV474" s="21"/>
      <c r="AW474" s="22"/>
      <c r="AX474" s="99"/>
      <c r="AY474" s="20"/>
      <c r="AZ474" s="20"/>
      <c r="BA474" s="22"/>
      <c r="BB474">
        <v>466</v>
      </c>
      <c r="BC474" s="80"/>
      <c r="BD474" s="80"/>
      <c r="BE474" s="80"/>
      <c r="BF474" s="80"/>
      <c r="BG474" s="32" t="str">
        <f t="shared" si="81"/>
        <v/>
      </c>
      <c r="BH474" s="78">
        <f t="shared" si="79"/>
        <v>0</v>
      </c>
      <c r="BI474" s="2">
        <f t="shared" si="82"/>
        <v>0</v>
      </c>
      <c r="BJ474" s="2">
        <f t="shared" si="83"/>
        <v>0</v>
      </c>
      <c r="BK474" s="2">
        <f t="shared" si="80"/>
        <v>0</v>
      </c>
    </row>
    <row r="475" spans="2:63" ht="15" customHeight="1" x14ac:dyDescent="0.25">
      <c r="B475" s="14">
        <v>467</v>
      </c>
      <c r="C475" s="95" t="str">
        <f t="shared" si="84"/>
        <v/>
      </c>
      <c r="D475" s="15" t="str">
        <f t="shared" si="78"/>
        <v>OK</v>
      </c>
      <c r="E475" s="16" t="e">
        <f>VLOOKUP('Data Sheet'!$B$8,'Data Sheet'!$I$2:$J$9,2,FALSE)</f>
        <v>#N/A</v>
      </c>
      <c r="F475" s="16" t="str">
        <f t="shared" si="85"/>
        <v/>
      </c>
      <c r="G475" s="103">
        <f t="shared" si="86"/>
        <v>0</v>
      </c>
      <c r="H475" s="17" t="s">
        <v>26</v>
      </c>
      <c r="I475" s="17" t="s">
        <v>26</v>
      </c>
      <c r="J475" s="17" t="str">
        <f>IF('Data Sheet'!$B$9="NC-50","N/A","OK")</f>
        <v>OK</v>
      </c>
      <c r="K475" s="17" t="str">
        <f>IF('Data Sheet'!$B$9="NC-50","N/A","OK")</f>
        <v>OK</v>
      </c>
      <c r="L475" s="17" t="str">
        <f t="shared" si="87"/>
        <v>OK</v>
      </c>
      <c r="M475" s="17" t="str">
        <f t="shared" si="88"/>
        <v>OK</v>
      </c>
      <c r="N475" s="18" t="str">
        <f>IF(BO475&lt;&gt;"",
    IF(INT('Data Sheet'!$A$19)=INT('Data Sheet'!$B$19),
        --(INT('Data Sheet'!$A$19) &amp; "." &amp; BO475),
        IF(AND((--(INT('Data Sheet'!$A$19) &amp; "." &amp; BO475)&gt;=--('Data Sheet'!$A$19)), (--(INT('Data Sheet'!$A$19) &amp; "." &amp; BO475)&lt;=--('Data Sheet'!$B$19))),
            --(INT('Data Sheet'!$A$19) &amp; "." &amp; BO475),
            --(INT('Data Sheet'!$B$19) &amp; "." &amp; BO475)
        )
    ),
    IF(BN475&lt;&gt;"",
        IF(INT('Data Sheet'!$A$19)=INT('Data Sheet'!$B$19),
            --(INT('Data Sheet'!$A$19) &amp; "." &amp; LEFT(BN475,3)),
            IF(AND((--(INT('Data Sheet'!$A$19) &amp; "." &amp; LEFT(BN475,3))&gt;=--('Data Sheet'!$A$19)), (--(INT('Data Sheet'!$A$19) &amp; "." &amp; LEFT(BN475,3))&lt;=--('Data Sheet'!$B$19))),
                --(INT('Data Sheet'!$A$19) &amp; "." &amp; LEFT(BN475,3)),
                --(INT('Data Sheet'!$B$19) &amp; "." &amp; LEFT(BN475,3))
            )
        ),
        "OK"
    )
)</f>
        <v>OK</v>
      </c>
      <c r="O475" s="23" t="str">
        <f>IF(BP475&lt;&gt;"",
    IF(INT('Data Sheet'!$A$19)=INT('Data Sheet'!$B$19),
        --(INT('Data Sheet'!$A$19) &amp; "." &amp; BP475),
        IF(AND((--(INT('Data Sheet'!$A$19) &amp; "." &amp; BP475)&gt;=--('Data Sheet'!$A$19)), (--(INT('Data Sheet'!$A$19) &amp; "." &amp; BP475)&lt;=--('Data Sheet'!$B$19))),
            --(INT('Data Sheet'!$A$19) &amp; "." &amp; BP475),
            --(INT('Data Sheet'!$B$19) &amp; "." &amp; BP475)
        )
    ),
    IF(BN475&lt;&gt;"",
        IF(INT('Data Sheet'!$A$19)=INT('Data Sheet'!$B$19),
            --(INT('Data Sheet'!$A$19) &amp; "." &amp; RIGHT(BN475,3)),
            IF(AND((--(INT('Data Sheet'!$A$19) &amp; "." &amp; RIGHT(BN475,3))&gt;=--('Data Sheet'!$A$19)), (--(INT('Data Sheet'!$A$19) &amp; "." &amp; RIGHT(BN475,3))&lt;=--('Data Sheet'!$B$19))),
                --(INT('Data Sheet'!$A$19) &amp; "." &amp; RIGHT(BN475,3)),
                --(INT('Data Sheet'!$B$19) &amp; "." &amp; RIGHT(BN475,3))
            )
        ),
        "OK"
    )
)</f>
        <v>OK</v>
      </c>
      <c r="P475" s="23" t="str">
        <f>IF(BR475&lt;&gt;"",
    IF(INT('Data Sheet'!$A$19)=INT('Data Sheet'!$B$15),
        --(INT('Data Sheet'!$A$15) &amp; "." &amp; BR475),
        IF(AND((--(INT('Data Sheet'!$A$15) &amp; "." &amp; BR475)&gt;=--('Data Sheet'!$A$15)), (--(INT('Data Sheet'!$A$15) &amp; "." &amp; BR475)&lt;=--('Data Sheet'!$B$15))),
            --(INT('Data Sheet'!$A$15) &amp; "." &amp; BR475),
            --(INT('Data Sheet'!$B$15) &amp; "." &amp; BR475)
        )
    ),
    IF(BQ475&lt;&gt;"",
        IF(INT('Data Sheet'!$A$15)=INT('Data Sheet'!$B$15),
            --(INT('Data Sheet'!$A$15) &amp; "." &amp; LEFT(BQ475,3)),
            IF(AND((--(INT('Data Sheet'!$A$15) &amp; "." &amp; LEFT(BQ475,3))&gt;=--('Data Sheet'!$A$15)), (--(INT('Data Sheet'!$A$15) &amp; "." &amp; LEFT(BQ475,3))&lt;=--('Data Sheet'!$B$15))),
                --(INT('Data Sheet'!$A$15) &amp; "." &amp; LEFT(BQ475,3)),
                --(INT('Data Sheet'!$B$15) &amp; "." &amp; LEFT(BQ475,3))
            )
        ),
        "OK"
    )
)</f>
        <v>OK</v>
      </c>
      <c r="Q475" s="23" t="str">
        <f>IF(BS475&lt;&gt;"",
    IF(INT('Data Sheet'!$A$19)=INT('Data Sheet'!$B$15),
        --(INT('Data Sheet'!$A$15) &amp; "." &amp; BS475),
        IF(AND((--(INT('Data Sheet'!$A$15) &amp; "." &amp; BS475)&gt;=--('Data Sheet'!$A$15)), (--(INT('Data Sheet'!$A$15) &amp; "." &amp; BS475)&lt;=--('Data Sheet'!$B$15))),
            --(INT('Data Sheet'!$A$15) &amp; "." &amp; BS475),
            --(INT('Data Sheet'!$B$15) &amp; "." &amp; BS475)
        )
    ),
    IF(BQ475&lt;&gt;"",
        IF(INT('Data Sheet'!$A$15)=INT('Data Sheet'!$B$15),
            --(INT('Data Sheet'!$A$15) &amp; "." &amp; RIGHT(BQ475,3)),
            IF(AND((--(INT('Data Sheet'!$A$15) &amp; "." &amp; RIGHT(BQ475,3))&gt;=--('Data Sheet'!$A$15)), (--(INT('Data Sheet'!$A$15) &amp; "." &amp; RIGHT(BQ475,3))&lt;=--('Data Sheet'!$B$15))),
                --(INT('Data Sheet'!$A$15) &amp; "." &amp; RIGHT(BQ475,3)),
                --(INT('Data Sheet'!$B$15) &amp; "." &amp; RIGHT(BQ475,3))
            )
        ),
        "OK"
    )
)</f>
        <v>OK</v>
      </c>
      <c r="R475" s="19"/>
      <c r="S475" s="19"/>
      <c r="T475" s="19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1"/>
      <c r="AU475" s="21"/>
      <c r="AV475" s="21"/>
      <c r="AW475" s="22"/>
      <c r="AX475" s="99"/>
      <c r="AY475" s="20"/>
      <c r="AZ475" s="20"/>
      <c r="BA475" s="22"/>
      <c r="BB475">
        <v>467</v>
      </c>
      <c r="BC475" s="80"/>
      <c r="BD475" s="80"/>
      <c r="BE475" s="80"/>
      <c r="BF475" s="80"/>
      <c r="BG475" s="32" t="str">
        <f t="shared" si="81"/>
        <v/>
      </c>
      <c r="BH475" s="78">
        <f t="shared" si="79"/>
        <v>0</v>
      </c>
      <c r="BI475" s="2">
        <f t="shared" si="82"/>
        <v>0</v>
      </c>
      <c r="BJ475" s="2">
        <f t="shared" si="83"/>
        <v>0</v>
      </c>
      <c r="BK475" s="2">
        <f t="shared" si="80"/>
        <v>0</v>
      </c>
    </row>
    <row r="476" spans="2:63" ht="15" customHeight="1" x14ac:dyDescent="0.25">
      <c r="B476" s="14">
        <v>468</v>
      </c>
      <c r="C476" s="95" t="str">
        <f t="shared" si="84"/>
        <v/>
      </c>
      <c r="D476" s="15" t="str">
        <f t="shared" si="78"/>
        <v>OK</v>
      </c>
      <c r="E476" s="16" t="e">
        <f>VLOOKUP('Data Sheet'!$B$8,'Data Sheet'!$I$2:$J$9,2,FALSE)</f>
        <v>#N/A</v>
      </c>
      <c r="F476" s="16" t="str">
        <f t="shared" si="85"/>
        <v/>
      </c>
      <c r="G476" s="103">
        <f t="shared" si="86"/>
        <v>0</v>
      </c>
      <c r="H476" s="17" t="s">
        <v>26</v>
      </c>
      <c r="I476" s="17" t="s">
        <v>26</v>
      </c>
      <c r="J476" s="17" t="str">
        <f>IF('Data Sheet'!$B$9="NC-50","N/A","OK")</f>
        <v>OK</v>
      </c>
      <c r="K476" s="17" t="str">
        <f>IF('Data Sheet'!$B$9="NC-50","N/A","OK")</f>
        <v>OK</v>
      </c>
      <c r="L476" s="17" t="str">
        <f t="shared" si="87"/>
        <v>OK</v>
      </c>
      <c r="M476" s="17" t="str">
        <f t="shared" si="88"/>
        <v>OK</v>
      </c>
      <c r="N476" s="18" t="str">
        <f>IF(BO476&lt;&gt;"",
    IF(INT('Data Sheet'!$A$19)=INT('Data Sheet'!$B$19),
        --(INT('Data Sheet'!$A$19) &amp; "." &amp; BO476),
        IF(AND((--(INT('Data Sheet'!$A$19) &amp; "." &amp; BO476)&gt;=--('Data Sheet'!$A$19)), (--(INT('Data Sheet'!$A$19) &amp; "." &amp; BO476)&lt;=--('Data Sheet'!$B$19))),
            --(INT('Data Sheet'!$A$19) &amp; "." &amp; BO476),
            --(INT('Data Sheet'!$B$19) &amp; "." &amp; BO476)
        )
    ),
    IF(BN476&lt;&gt;"",
        IF(INT('Data Sheet'!$A$19)=INT('Data Sheet'!$B$19),
            --(INT('Data Sheet'!$A$19) &amp; "." &amp; LEFT(BN476,3)),
            IF(AND((--(INT('Data Sheet'!$A$19) &amp; "." &amp; LEFT(BN476,3))&gt;=--('Data Sheet'!$A$19)), (--(INT('Data Sheet'!$A$19) &amp; "." &amp; LEFT(BN476,3))&lt;=--('Data Sheet'!$B$19))),
                --(INT('Data Sheet'!$A$19) &amp; "." &amp; LEFT(BN476,3)),
                --(INT('Data Sheet'!$B$19) &amp; "." &amp; LEFT(BN476,3))
            )
        ),
        "OK"
    )
)</f>
        <v>OK</v>
      </c>
      <c r="O476" s="23" t="str">
        <f>IF(BP476&lt;&gt;"",
    IF(INT('Data Sheet'!$A$19)=INT('Data Sheet'!$B$19),
        --(INT('Data Sheet'!$A$19) &amp; "." &amp; BP476),
        IF(AND((--(INT('Data Sheet'!$A$19) &amp; "." &amp; BP476)&gt;=--('Data Sheet'!$A$19)), (--(INT('Data Sheet'!$A$19) &amp; "." &amp; BP476)&lt;=--('Data Sheet'!$B$19))),
            --(INT('Data Sheet'!$A$19) &amp; "." &amp; BP476),
            --(INT('Data Sheet'!$B$19) &amp; "." &amp; BP476)
        )
    ),
    IF(BN476&lt;&gt;"",
        IF(INT('Data Sheet'!$A$19)=INT('Data Sheet'!$B$19),
            --(INT('Data Sheet'!$A$19) &amp; "." &amp; RIGHT(BN476,3)),
            IF(AND((--(INT('Data Sheet'!$A$19) &amp; "." &amp; RIGHT(BN476,3))&gt;=--('Data Sheet'!$A$19)), (--(INT('Data Sheet'!$A$19) &amp; "." &amp; RIGHT(BN476,3))&lt;=--('Data Sheet'!$B$19))),
                --(INT('Data Sheet'!$A$19) &amp; "." &amp; RIGHT(BN476,3)),
                --(INT('Data Sheet'!$B$19) &amp; "." &amp; RIGHT(BN476,3))
            )
        ),
        "OK"
    )
)</f>
        <v>OK</v>
      </c>
      <c r="P476" s="23" t="str">
        <f>IF(BR476&lt;&gt;"",
    IF(INT('Data Sheet'!$A$19)=INT('Data Sheet'!$B$15),
        --(INT('Data Sheet'!$A$15) &amp; "." &amp; BR476),
        IF(AND((--(INT('Data Sheet'!$A$15) &amp; "." &amp; BR476)&gt;=--('Data Sheet'!$A$15)), (--(INT('Data Sheet'!$A$15) &amp; "." &amp; BR476)&lt;=--('Data Sheet'!$B$15))),
            --(INT('Data Sheet'!$A$15) &amp; "." &amp; BR476),
            --(INT('Data Sheet'!$B$15) &amp; "." &amp; BR476)
        )
    ),
    IF(BQ476&lt;&gt;"",
        IF(INT('Data Sheet'!$A$15)=INT('Data Sheet'!$B$15),
            --(INT('Data Sheet'!$A$15) &amp; "." &amp; LEFT(BQ476,3)),
            IF(AND((--(INT('Data Sheet'!$A$15) &amp; "." &amp; LEFT(BQ476,3))&gt;=--('Data Sheet'!$A$15)), (--(INT('Data Sheet'!$A$15) &amp; "." &amp; LEFT(BQ476,3))&lt;=--('Data Sheet'!$B$15))),
                --(INT('Data Sheet'!$A$15) &amp; "." &amp; LEFT(BQ476,3)),
                --(INT('Data Sheet'!$B$15) &amp; "." &amp; LEFT(BQ476,3))
            )
        ),
        "OK"
    )
)</f>
        <v>OK</v>
      </c>
      <c r="Q476" s="23" t="str">
        <f>IF(BS476&lt;&gt;"",
    IF(INT('Data Sheet'!$A$19)=INT('Data Sheet'!$B$15),
        --(INT('Data Sheet'!$A$15) &amp; "." &amp; BS476),
        IF(AND((--(INT('Data Sheet'!$A$15) &amp; "." &amp; BS476)&gt;=--('Data Sheet'!$A$15)), (--(INT('Data Sheet'!$A$15) &amp; "." &amp; BS476)&lt;=--('Data Sheet'!$B$15))),
            --(INT('Data Sheet'!$A$15) &amp; "." &amp; BS476),
            --(INT('Data Sheet'!$B$15) &amp; "." &amp; BS476)
        )
    ),
    IF(BQ476&lt;&gt;"",
        IF(INT('Data Sheet'!$A$15)=INT('Data Sheet'!$B$15),
            --(INT('Data Sheet'!$A$15) &amp; "." &amp; RIGHT(BQ476,3)),
            IF(AND((--(INT('Data Sheet'!$A$15) &amp; "." &amp; RIGHT(BQ476,3))&gt;=--('Data Sheet'!$A$15)), (--(INT('Data Sheet'!$A$15) &amp; "." &amp; RIGHT(BQ476,3))&lt;=--('Data Sheet'!$B$15))),
                --(INT('Data Sheet'!$A$15) &amp; "." &amp; RIGHT(BQ476,3)),
                --(INT('Data Sheet'!$B$15) &amp; "." &amp; RIGHT(BQ476,3))
            )
        ),
        "OK"
    )
)</f>
        <v>OK</v>
      </c>
      <c r="R476" s="19"/>
      <c r="S476" s="19"/>
      <c r="T476" s="19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1"/>
      <c r="AU476" s="21"/>
      <c r="AV476" s="21"/>
      <c r="AW476" s="22"/>
      <c r="AX476" s="99"/>
      <c r="AY476" s="20"/>
      <c r="AZ476" s="20"/>
      <c r="BA476" s="22"/>
      <c r="BB476">
        <v>468</v>
      </c>
      <c r="BC476" s="80"/>
      <c r="BD476" s="80"/>
      <c r="BE476" s="80"/>
      <c r="BF476" s="80"/>
      <c r="BG476" s="32" t="str">
        <f t="shared" si="81"/>
        <v/>
      </c>
      <c r="BH476" s="78">
        <f t="shared" si="79"/>
        <v>0</v>
      </c>
      <c r="BI476" s="2">
        <f t="shared" si="82"/>
        <v>0</v>
      </c>
      <c r="BJ476" s="2">
        <f t="shared" si="83"/>
        <v>0</v>
      </c>
      <c r="BK476" s="2">
        <f t="shared" si="80"/>
        <v>0</v>
      </c>
    </row>
    <row r="477" spans="2:63" ht="15" customHeight="1" x14ac:dyDescent="0.25">
      <c r="B477" s="14">
        <v>469</v>
      </c>
      <c r="C477" s="95" t="str">
        <f t="shared" si="84"/>
        <v/>
      </c>
      <c r="D477" s="15" t="str">
        <f t="shared" si="78"/>
        <v>OK</v>
      </c>
      <c r="E477" s="16" t="e">
        <f>VLOOKUP('Data Sheet'!$B$8,'Data Sheet'!$I$2:$J$9,2,FALSE)</f>
        <v>#N/A</v>
      </c>
      <c r="F477" s="16" t="str">
        <f t="shared" si="85"/>
        <v/>
      </c>
      <c r="G477" s="103">
        <f t="shared" si="86"/>
        <v>0</v>
      </c>
      <c r="H477" s="17" t="s">
        <v>26</v>
      </c>
      <c r="I477" s="17" t="s">
        <v>26</v>
      </c>
      <c r="J477" s="17" t="str">
        <f>IF('Data Sheet'!$B$9="NC-50","N/A","OK")</f>
        <v>OK</v>
      </c>
      <c r="K477" s="17" t="str">
        <f>IF('Data Sheet'!$B$9="NC-50","N/A","OK")</f>
        <v>OK</v>
      </c>
      <c r="L477" s="17" t="str">
        <f t="shared" si="87"/>
        <v>OK</v>
      </c>
      <c r="M477" s="17" t="str">
        <f t="shared" si="88"/>
        <v>OK</v>
      </c>
      <c r="N477" s="18" t="str">
        <f>IF(BO477&lt;&gt;"",
    IF(INT('Data Sheet'!$A$19)=INT('Data Sheet'!$B$19),
        --(INT('Data Sheet'!$A$19) &amp; "." &amp; BO477),
        IF(AND((--(INT('Data Sheet'!$A$19) &amp; "." &amp; BO477)&gt;=--('Data Sheet'!$A$19)), (--(INT('Data Sheet'!$A$19) &amp; "." &amp; BO477)&lt;=--('Data Sheet'!$B$19))),
            --(INT('Data Sheet'!$A$19) &amp; "." &amp; BO477),
            --(INT('Data Sheet'!$B$19) &amp; "." &amp; BO477)
        )
    ),
    IF(BN477&lt;&gt;"",
        IF(INT('Data Sheet'!$A$19)=INT('Data Sheet'!$B$19),
            --(INT('Data Sheet'!$A$19) &amp; "." &amp; LEFT(BN477,3)),
            IF(AND((--(INT('Data Sheet'!$A$19) &amp; "." &amp; LEFT(BN477,3))&gt;=--('Data Sheet'!$A$19)), (--(INT('Data Sheet'!$A$19) &amp; "." &amp; LEFT(BN477,3))&lt;=--('Data Sheet'!$B$19))),
                --(INT('Data Sheet'!$A$19) &amp; "." &amp; LEFT(BN477,3)),
                --(INT('Data Sheet'!$B$19) &amp; "." &amp; LEFT(BN477,3))
            )
        ),
        "OK"
    )
)</f>
        <v>OK</v>
      </c>
      <c r="O477" s="23" t="str">
        <f>IF(BP477&lt;&gt;"",
    IF(INT('Data Sheet'!$A$19)=INT('Data Sheet'!$B$19),
        --(INT('Data Sheet'!$A$19) &amp; "." &amp; BP477),
        IF(AND((--(INT('Data Sheet'!$A$19) &amp; "." &amp; BP477)&gt;=--('Data Sheet'!$A$19)), (--(INT('Data Sheet'!$A$19) &amp; "." &amp; BP477)&lt;=--('Data Sheet'!$B$19))),
            --(INT('Data Sheet'!$A$19) &amp; "." &amp; BP477),
            --(INT('Data Sheet'!$B$19) &amp; "." &amp; BP477)
        )
    ),
    IF(BN477&lt;&gt;"",
        IF(INT('Data Sheet'!$A$19)=INT('Data Sheet'!$B$19),
            --(INT('Data Sheet'!$A$19) &amp; "." &amp; RIGHT(BN477,3)),
            IF(AND((--(INT('Data Sheet'!$A$19) &amp; "." &amp; RIGHT(BN477,3))&gt;=--('Data Sheet'!$A$19)), (--(INT('Data Sheet'!$A$19) &amp; "." &amp; RIGHT(BN477,3))&lt;=--('Data Sheet'!$B$19))),
                --(INT('Data Sheet'!$A$19) &amp; "." &amp; RIGHT(BN477,3)),
                --(INT('Data Sheet'!$B$19) &amp; "." &amp; RIGHT(BN477,3))
            )
        ),
        "OK"
    )
)</f>
        <v>OK</v>
      </c>
      <c r="P477" s="23" t="str">
        <f>IF(BR477&lt;&gt;"",
    IF(INT('Data Sheet'!$A$19)=INT('Data Sheet'!$B$15),
        --(INT('Data Sheet'!$A$15) &amp; "." &amp; BR477),
        IF(AND((--(INT('Data Sheet'!$A$15) &amp; "." &amp; BR477)&gt;=--('Data Sheet'!$A$15)), (--(INT('Data Sheet'!$A$15) &amp; "." &amp; BR477)&lt;=--('Data Sheet'!$B$15))),
            --(INT('Data Sheet'!$A$15) &amp; "." &amp; BR477),
            --(INT('Data Sheet'!$B$15) &amp; "." &amp; BR477)
        )
    ),
    IF(BQ477&lt;&gt;"",
        IF(INT('Data Sheet'!$A$15)=INT('Data Sheet'!$B$15),
            --(INT('Data Sheet'!$A$15) &amp; "." &amp; LEFT(BQ477,3)),
            IF(AND((--(INT('Data Sheet'!$A$15) &amp; "." &amp; LEFT(BQ477,3))&gt;=--('Data Sheet'!$A$15)), (--(INT('Data Sheet'!$A$15) &amp; "." &amp; LEFT(BQ477,3))&lt;=--('Data Sheet'!$B$15))),
                --(INT('Data Sheet'!$A$15) &amp; "." &amp; LEFT(BQ477,3)),
                --(INT('Data Sheet'!$B$15) &amp; "." &amp; LEFT(BQ477,3))
            )
        ),
        "OK"
    )
)</f>
        <v>OK</v>
      </c>
      <c r="Q477" s="23" t="str">
        <f>IF(BS477&lt;&gt;"",
    IF(INT('Data Sheet'!$A$19)=INT('Data Sheet'!$B$15),
        --(INT('Data Sheet'!$A$15) &amp; "." &amp; BS477),
        IF(AND((--(INT('Data Sheet'!$A$15) &amp; "." &amp; BS477)&gt;=--('Data Sheet'!$A$15)), (--(INT('Data Sheet'!$A$15) &amp; "." &amp; BS477)&lt;=--('Data Sheet'!$B$15))),
            --(INT('Data Sheet'!$A$15) &amp; "." &amp; BS477),
            --(INT('Data Sheet'!$B$15) &amp; "." &amp; BS477)
        )
    ),
    IF(BQ477&lt;&gt;"",
        IF(INT('Data Sheet'!$A$15)=INT('Data Sheet'!$B$15),
            --(INT('Data Sheet'!$A$15) &amp; "." &amp; RIGHT(BQ477,3)),
            IF(AND((--(INT('Data Sheet'!$A$15) &amp; "." &amp; RIGHT(BQ477,3))&gt;=--('Data Sheet'!$A$15)), (--(INT('Data Sheet'!$A$15) &amp; "." &amp; RIGHT(BQ477,3))&lt;=--('Data Sheet'!$B$15))),
                --(INT('Data Sheet'!$A$15) &amp; "." &amp; RIGHT(BQ477,3)),
                --(INT('Data Sheet'!$B$15) &amp; "." &amp; RIGHT(BQ477,3))
            )
        ),
        "OK"
    )
)</f>
        <v>OK</v>
      </c>
      <c r="R477" s="19"/>
      <c r="S477" s="19"/>
      <c r="T477" s="19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1"/>
      <c r="AU477" s="21"/>
      <c r="AV477" s="21"/>
      <c r="AW477" s="22"/>
      <c r="AX477" s="99"/>
      <c r="AY477" s="20"/>
      <c r="AZ477" s="20"/>
      <c r="BA477" s="22"/>
      <c r="BB477">
        <v>469</v>
      </c>
      <c r="BC477" s="80"/>
      <c r="BD477" s="80"/>
      <c r="BE477" s="80"/>
      <c r="BF477" s="80"/>
      <c r="BG477" s="32" t="str">
        <f t="shared" si="81"/>
        <v/>
      </c>
      <c r="BH477" s="78">
        <f t="shared" si="79"/>
        <v>0</v>
      </c>
      <c r="BI477" s="2">
        <f t="shared" si="82"/>
        <v>0</v>
      </c>
      <c r="BJ477" s="2">
        <f t="shared" si="83"/>
        <v>0</v>
      </c>
      <c r="BK477" s="2">
        <f t="shared" si="80"/>
        <v>0</v>
      </c>
    </row>
    <row r="478" spans="2:63" ht="15" customHeight="1" x14ac:dyDescent="0.25">
      <c r="B478" s="14">
        <v>470</v>
      </c>
      <c r="C478" s="95" t="str">
        <f t="shared" si="84"/>
        <v/>
      </c>
      <c r="D478" s="15" t="str">
        <f t="shared" si="78"/>
        <v>OK</v>
      </c>
      <c r="E478" s="16" t="e">
        <f>VLOOKUP('Data Sheet'!$B$8,'Data Sheet'!$I$2:$J$9,2,FALSE)</f>
        <v>#N/A</v>
      </c>
      <c r="F478" s="16" t="str">
        <f t="shared" si="85"/>
        <v/>
      </c>
      <c r="G478" s="103">
        <f t="shared" si="86"/>
        <v>0</v>
      </c>
      <c r="H478" s="17" t="s">
        <v>26</v>
      </c>
      <c r="I478" s="17" t="s">
        <v>26</v>
      </c>
      <c r="J478" s="17" t="str">
        <f>IF('Data Sheet'!$B$9="NC-50","N/A","OK")</f>
        <v>OK</v>
      </c>
      <c r="K478" s="17" t="str">
        <f>IF('Data Sheet'!$B$9="NC-50","N/A","OK")</f>
        <v>OK</v>
      </c>
      <c r="L478" s="17" t="str">
        <f t="shared" si="87"/>
        <v>OK</v>
      </c>
      <c r="M478" s="17" t="str">
        <f t="shared" si="88"/>
        <v>OK</v>
      </c>
      <c r="N478" s="18" t="str">
        <f>IF(BO478&lt;&gt;"",
    IF(INT('Data Sheet'!$A$19)=INT('Data Sheet'!$B$19),
        --(INT('Data Sheet'!$A$19) &amp; "." &amp; BO478),
        IF(AND((--(INT('Data Sheet'!$A$19) &amp; "." &amp; BO478)&gt;=--('Data Sheet'!$A$19)), (--(INT('Data Sheet'!$A$19) &amp; "." &amp; BO478)&lt;=--('Data Sheet'!$B$19))),
            --(INT('Data Sheet'!$A$19) &amp; "." &amp; BO478),
            --(INT('Data Sheet'!$B$19) &amp; "." &amp; BO478)
        )
    ),
    IF(BN478&lt;&gt;"",
        IF(INT('Data Sheet'!$A$19)=INT('Data Sheet'!$B$19),
            --(INT('Data Sheet'!$A$19) &amp; "." &amp; LEFT(BN478,3)),
            IF(AND((--(INT('Data Sheet'!$A$19) &amp; "." &amp; LEFT(BN478,3))&gt;=--('Data Sheet'!$A$19)), (--(INT('Data Sheet'!$A$19) &amp; "." &amp; LEFT(BN478,3))&lt;=--('Data Sheet'!$B$19))),
                --(INT('Data Sheet'!$A$19) &amp; "." &amp; LEFT(BN478,3)),
                --(INT('Data Sheet'!$B$19) &amp; "." &amp; LEFT(BN478,3))
            )
        ),
        "OK"
    )
)</f>
        <v>OK</v>
      </c>
      <c r="O478" s="23" t="str">
        <f>IF(BP478&lt;&gt;"",
    IF(INT('Data Sheet'!$A$19)=INT('Data Sheet'!$B$19),
        --(INT('Data Sheet'!$A$19) &amp; "." &amp; BP478),
        IF(AND((--(INT('Data Sheet'!$A$19) &amp; "." &amp; BP478)&gt;=--('Data Sheet'!$A$19)), (--(INT('Data Sheet'!$A$19) &amp; "." &amp; BP478)&lt;=--('Data Sheet'!$B$19))),
            --(INT('Data Sheet'!$A$19) &amp; "." &amp; BP478),
            --(INT('Data Sheet'!$B$19) &amp; "." &amp; BP478)
        )
    ),
    IF(BN478&lt;&gt;"",
        IF(INT('Data Sheet'!$A$19)=INT('Data Sheet'!$B$19),
            --(INT('Data Sheet'!$A$19) &amp; "." &amp; RIGHT(BN478,3)),
            IF(AND((--(INT('Data Sheet'!$A$19) &amp; "." &amp; RIGHT(BN478,3))&gt;=--('Data Sheet'!$A$19)), (--(INT('Data Sheet'!$A$19) &amp; "." &amp; RIGHT(BN478,3))&lt;=--('Data Sheet'!$B$19))),
                --(INT('Data Sheet'!$A$19) &amp; "." &amp; RIGHT(BN478,3)),
                --(INT('Data Sheet'!$B$19) &amp; "." &amp; RIGHT(BN478,3))
            )
        ),
        "OK"
    )
)</f>
        <v>OK</v>
      </c>
      <c r="P478" s="23" t="str">
        <f>IF(BR478&lt;&gt;"",
    IF(INT('Data Sheet'!$A$19)=INT('Data Sheet'!$B$15),
        --(INT('Data Sheet'!$A$15) &amp; "." &amp; BR478),
        IF(AND((--(INT('Data Sheet'!$A$15) &amp; "." &amp; BR478)&gt;=--('Data Sheet'!$A$15)), (--(INT('Data Sheet'!$A$15) &amp; "." &amp; BR478)&lt;=--('Data Sheet'!$B$15))),
            --(INT('Data Sheet'!$A$15) &amp; "." &amp; BR478),
            --(INT('Data Sheet'!$B$15) &amp; "." &amp; BR478)
        )
    ),
    IF(BQ478&lt;&gt;"",
        IF(INT('Data Sheet'!$A$15)=INT('Data Sheet'!$B$15),
            --(INT('Data Sheet'!$A$15) &amp; "." &amp; LEFT(BQ478,3)),
            IF(AND((--(INT('Data Sheet'!$A$15) &amp; "." &amp; LEFT(BQ478,3))&gt;=--('Data Sheet'!$A$15)), (--(INT('Data Sheet'!$A$15) &amp; "." &amp; LEFT(BQ478,3))&lt;=--('Data Sheet'!$B$15))),
                --(INT('Data Sheet'!$A$15) &amp; "." &amp; LEFT(BQ478,3)),
                --(INT('Data Sheet'!$B$15) &amp; "." &amp; LEFT(BQ478,3))
            )
        ),
        "OK"
    )
)</f>
        <v>OK</v>
      </c>
      <c r="Q478" s="23" t="str">
        <f>IF(BS478&lt;&gt;"",
    IF(INT('Data Sheet'!$A$19)=INT('Data Sheet'!$B$15),
        --(INT('Data Sheet'!$A$15) &amp; "." &amp; BS478),
        IF(AND((--(INT('Data Sheet'!$A$15) &amp; "." &amp; BS478)&gt;=--('Data Sheet'!$A$15)), (--(INT('Data Sheet'!$A$15) &amp; "." &amp; BS478)&lt;=--('Data Sheet'!$B$15))),
            --(INT('Data Sheet'!$A$15) &amp; "." &amp; BS478),
            --(INT('Data Sheet'!$B$15) &amp; "." &amp; BS478)
        )
    ),
    IF(BQ478&lt;&gt;"",
        IF(INT('Data Sheet'!$A$15)=INT('Data Sheet'!$B$15),
            --(INT('Data Sheet'!$A$15) &amp; "." &amp; RIGHT(BQ478,3)),
            IF(AND((--(INT('Data Sheet'!$A$15) &amp; "." &amp; RIGHT(BQ478,3))&gt;=--('Data Sheet'!$A$15)), (--(INT('Data Sheet'!$A$15) &amp; "." &amp; RIGHT(BQ478,3))&lt;=--('Data Sheet'!$B$15))),
                --(INT('Data Sheet'!$A$15) &amp; "." &amp; RIGHT(BQ478,3)),
                --(INT('Data Sheet'!$B$15) &amp; "." &amp; RIGHT(BQ478,3))
            )
        ),
        "OK"
    )
)</f>
        <v>OK</v>
      </c>
      <c r="R478" s="19"/>
      <c r="S478" s="19"/>
      <c r="T478" s="19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1"/>
      <c r="AU478" s="21"/>
      <c r="AV478" s="21"/>
      <c r="AW478" s="22"/>
      <c r="AX478" s="99"/>
      <c r="AY478" s="20"/>
      <c r="AZ478" s="20"/>
      <c r="BA478" s="22"/>
      <c r="BB478">
        <v>470</v>
      </c>
      <c r="BC478" s="80"/>
      <c r="BD478" s="80"/>
      <c r="BE478" s="80"/>
      <c r="BF478" s="80"/>
      <c r="BG478" s="32" t="str">
        <f t="shared" si="81"/>
        <v/>
      </c>
      <c r="BH478" s="78">
        <f t="shared" si="79"/>
        <v>0</v>
      </c>
      <c r="BI478" s="2">
        <f t="shared" si="82"/>
        <v>0</v>
      </c>
      <c r="BJ478" s="2">
        <f t="shared" si="83"/>
        <v>0</v>
      </c>
      <c r="BK478" s="2">
        <f t="shared" si="80"/>
        <v>0</v>
      </c>
    </row>
    <row r="479" spans="2:63" ht="15" customHeight="1" x14ac:dyDescent="0.25">
      <c r="B479" s="14">
        <v>471</v>
      </c>
      <c r="C479" s="95" t="str">
        <f t="shared" si="84"/>
        <v/>
      </c>
      <c r="D479" s="15" t="str">
        <f t="shared" si="78"/>
        <v>OK</v>
      </c>
      <c r="E479" s="16" t="e">
        <f>VLOOKUP('Data Sheet'!$B$8,'Data Sheet'!$I$2:$J$9,2,FALSE)</f>
        <v>#N/A</v>
      </c>
      <c r="F479" s="16" t="str">
        <f t="shared" si="85"/>
        <v/>
      </c>
      <c r="G479" s="103">
        <f t="shared" si="86"/>
        <v>0</v>
      </c>
      <c r="H479" s="17" t="s">
        <v>26</v>
      </c>
      <c r="I479" s="17" t="s">
        <v>26</v>
      </c>
      <c r="J479" s="17" t="str">
        <f>IF('Data Sheet'!$B$9="NC-50","N/A","OK")</f>
        <v>OK</v>
      </c>
      <c r="K479" s="17" t="str">
        <f>IF('Data Sheet'!$B$9="NC-50","N/A","OK")</f>
        <v>OK</v>
      </c>
      <c r="L479" s="17" t="str">
        <f t="shared" si="87"/>
        <v>OK</v>
      </c>
      <c r="M479" s="17" t="str">
        <f t="shared" si="88"/>
        <v>OK</v>
      </c>
      <c r="N479" s="18" t="str">
        <f>IF(BO479&lt;&gt;"",
    IF(INT('Data Sheet'!$A$19)=INT('Data Sheet'!$B$19),
        --(INT('Data Sheet'!$A$19) &amp; "." &amp; BO479),
        IF(AND((--(INT('Data Sheet'!$A$19) &amp; "." &amp; BO479)&gt;=--('Data Sheet'!$A$19)), (--(INT('Data Sheet'!$A$19) &amp; "." &amp; BO479)&lt;=--('Data Sheet'!$B$19))),
            --(INT('Data Sheet'!$A$19) &amp; "." &amp; BO479),
            --(INT('Data Sheet'!$B$19) &amp; "." &amp; BO479)
        )
    ),
    IF(BN479&lt;&gt;"",
        IF(INT('Data Sheet'!$A$19)=INT('Data Sheet'!$B$19),
            --(INT('Data Sheet'!$A$19) &amp; "." &amp; LEFT(BN479,3)),
            IF(AND((--(INT('Data Sheet'!$A$19) &amp; "." &amp; LEFT(BN479,3))&gt;=--('Data Sheet'!$A$19)), (--(INT('Data Sheet'!$A$19) &amp; "." &amp; LEFT(BN479,3))&lt;=--('Data Sheet'!$B$19))),
                --(INT('Data Sheet'!$A$19) &amp; "." &amp; LEFT(BN479,3)),
                --(INT('Data Sheet'!$B$19) &amp; "." &amp; LEFT(BN479,3))
            )
        ),
        "OK"
    )
)</f>
        <v>OK</v>
      </c>
      <c r="O479" s="23" t="str">
        <f>IF(BP479&lt;&gt;"",
    IF(INT('Data Sheet'!$A$19)=INT('Data Sheet'!$B$19),
        --(INT('Data Sheet'!$A$19) &amp; "." &amp; BP479),
        IF(AND((--(INT('Data Sheet'!$A$19) &amp; "." &amp; BP479)&gt;=--('Data Sheet'!$A$19)), (--(INT('Data Sheet'!$A$19) &amp; "." &amp; BP479)&lt;=--('Data Sheet'!$B$19))),
            --(INT('Data Sheet'!$A$19) &amp; "." &amp; BP479),
            --(INT('Data Sheet'!$B$19) &amp; "." &amp; BP479)
        )
    ),
    IF(BN479&lt;&gt;"",
        IF(INT('Data Sheet'!$A$19)=INT('Data Sheet'!$B$19),
            --(INT('Data Sheet'!$A$19) &amp; "." &amp; RIGHT(BN479,3)),
            IF(AND((--(INT('Data Sheet'!$A$19) &amp; "." &amp; RIGHT(BN479,3))&gt;=--('Data Sheet'!$A$19)), (--(INT('Data Sheet'!$A$19) &amp; "." &amp; RIGHT(BN479,3))&lt;=--('Data Sheet'!$B$19))),
                --(INT('Data Sheet'!$A$19) &amp; "." &amp; RIGHT(BN479,3)),
                --(INT('Data Sheet'!$B$19) &amp; "." &amp; RIGHT(BN479,3))
            )
        ),
        "OK"
    )
)</f>
        <v>OK</v>
      </c>
      <c r="P479" s="23" t="str">
        <f>IF(BR479&lt;&gt;"",
    IF(INT('Data Sheet'!$A$19)=INT('Data Sheet'!$B$15),
        --(INT('Data Sheet'!$A$15) &amp; "." &amp; BR479),
        IF(AND((--(INT('Data Sheet'!$A$15) &amp; "." &amp; BR479)&gt;=--('Data Sheet'!$A$15)), (--(INT('Data Sheet'!$A$15) &amp; "." &amp; BR479)&lt;=--('Data Sheet'!$B$15))),
            --(INT('Data Sheet'!$A$15) &amp; "." &amp; BR479),
            --(INT('Data Sheet'!$B$15) &amp; "." &amp; BR479)
        )
    ),
    IF(BQ479&lt;&gt;"",
        IF(INT('Data Sheet'!$A$15)=INT('Data Sheet'!$B$15),
            --(INT('Data Sheet'!$A$15) &amp; "." &amp; LEFT(BQ479,3)),
            IF(AND((--(INT('Data Sheet'!$A$15) &amp; "." &amp; LEFT(BQ479,3))&gt;=--('Data Sheet'!$A$15)), (--(INT('Data Sheet'!$A$15) &amp; "." &amp; LEFT(BQ479,3))&lt;=--('Data Sheet'!$B$15))),
                --(INT('Data Sheet'!$A$15) &amp; "." &amp; LEFT(BQ479,3)),
                --(INT('Data Sheet'!$B$15) &amp; "." &amp; LEFT(BQ479,3))
            )
        ),
        "OK"
    )
)</f>
        <v>OK</v>
      </c>
      <c r="Q479" s="23" t="str">
        <f>IF(BS479&lt;&gt;"",
    IF(INT('Data Sheet'!$A$19)=INT('Data Sheet'!$B$15),
        --(INT('Data Sheet'!$A$15) &amp; "." &amp; BS479),
        IF(AND((--(INT('Data Sheet'!$A$15) &amp; "." &amp; BS479)&gt;=--('Data Sheet'!$A$15)), (--(INT('Data Sheet'!$A$15) &amp; "." &amp; BS479)&lt;=--('Data Sheet'!$B$15))),
            --(INT('Data Sheet'!$A$15) &amp; "." &amp; BS479),
            --(INT('Data Sheet'!$B$15) &amp; "." &amp; BS479)
        )
    ),
    IF(BQ479&lt;&gt;"",
        IF(INT('Data Sheet'!$A$15)=INT('Data Sheet'!$B$15),
            --(INT('Data Sheet'!$A$15) &amp; "." &amp; RIGHT(BQ479,3)),
            IF(AND((--(INT('Data Sheet'!$A$15) &amp; "." &amp; RIGHT(BQ479,3))&gt;=--('Data Sheet'!$A$15)), (--(INT('Data Sheet'!$A$15) &amp; "." &amp; RIGHT(BQ479,3))&lt;=--('Data Sheet'!$B$15))),
                --(INT('Data Sheet'!$A$15) &amp; "." &amp; RIGHT(BQ479,3)),
                --(INT('Data Sheet'!$B$15) &amp; "." &amp; RIGHT(BQ479,3))
            )
        ),
        "OK"
    )
)</f>
        <v>OK</v>
      </c>
      <c r="R479" s="19"/>
      <c r="S479" s="19"/>
      <c r="T479" s="19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1"/>
      <c r="AU479" s="21"/>
      <c r="AV479" s="21"/>
      <c r="AW479" s="22"/>
      <c r="AX479" s="99"/>
      <c r="AY479" s="20"/>
      <c r="AZ479" s="20"/>
      <c r="BA479" s="22"/>
      <c r="BB479">
        <v>471</v>
      </c>
      <c r="BC479" s="80"/>
      <c r="BD479" s="80"/>
      <c r="BE479" s="80"/>
      <c r="BF479" s="80"/>
      <c r="BG479" s="32" t="str">
        <f t="shared" si="81"/>
        <v/>
      </c>
      <c r="BH479" s="78">
        <f t="shared" si="79"/>
        <v>0</v>
      </c>
      <c r="BI479" s="2">
        <f t="shared" si="82"/>
        <v>0</v>
      </c>
      <c r="BJ479" s="2">
        <f t="shared" si="83"/>
        <v>0</v>
      </c>
      <c r="BK479" s="2">
        <f t="shared" si="80"/>
        <v>0</v>
      </c>
    </row>
    <row r="480" spans="2:63" ht="15" customHeight="1" x14ac:dyDescent="0.25">
      <c r="B480" s="14">
        <v>472</v>
      </c>
      <c r="C480" s="95" t="str">
        <f t="shared" si="84"/>
        <v/>
      </c>
      <c r="D480" s="15" t="str">
        <f t="shared" si="78"/>
        <v>OK</v>
      </c>
      <c r="E480" s="16" t="e">
        <f>VLOOKUP('Data Sheet'!$B$8,'Data Sheet'!$I$2:$J$9,2,FALSE)</f>
        <v>#N/A</v>
      </c>
      <c r="F480" s="16" t="str">
        <f t="shared" si="85"/>
        <v/>
      </c>
      <c r="G480" s="103">
        <f t="shared" si="86"/>
        <v>0</v>
      </c>
      <c r="H480" s="17" t="s">
        <v>26</v>
      </c>
      <c r="I480" s="17" t="s">
        <v>26</v>
      </c>
      <c r="J480" s="17" t="str">
        <f>IF('Data Sheet'!$B$9="NC-50","N/A","OK")</f>
        <v>OK</v>
      </c>
      <c r="K480" s="17" t="str">
        <f>IF('Data Sheet'!$B$9="NC-50","N/A","OK")</f>
        <v>OK</v>
      </c>
      <c r="L480" s="17" t="str">
        <f t="shared" si="87"/>
        <v>OK</v>
      </c>
      <c r="M480" s="17" t="str">
        <f t="shared" si="88"/>
        <v>OK</v>
      </c>
      <c r="N480" s="18" t="str">
        <f>IF(BO480&lt;&gt;"",
    IF(INT('Data Sheet'!$A$19)=INT('Data Sheet'!$B$19),
        --(INT('Data Sheet'!$A$19) &amp; "." &amp; BO480),
        IF(AND((--(INT('Data Sheet'!$A$19) &amp; "." &amp; BO480)&gt;=--('Data Sheet'!$A$19)), (--(INT('Data Sheet'!$A$19) &amp; "." &amp; BO480)&lt;=--('Data Sheet'!$B$19))),
            --(INT('Data Sheet'!$A$19) &amp; "." &amp; BO480),
            --(INT('Data Sheet'!$B$19) &amp; "." &amp; BO480)
        )
    ),
    IF(BN480&lt;&gt;"",
        IF(INT('Data Sheet'!$A$19)=INT('Data Sheet'!$B$19),
            --(INT('Data Sheet'!$A$19) &amp; "." &amp; LEFT(BN480,3)),
            IF(AND((--(INT('Data Sheet'!$A$19) &amp; "." &amp; LEFT(BN480,3))&gt;=--('Data Sheet'!$A$19)), (--(INT('Data Sheet'!$A$19) &amp; "." &amp; LEFT(BN480,3))&lt;=--('Data Sheet'!$B$19))),
                --(INT('Data Sheet'!$A$19) &amp; "." &amp; LEFT(BN480,3)),
                --(INT('Data Sheet'!$B$19) &amp; "." &amp; LEFT(BN480,3))
            )
        ),
        "OK"
    )
)</f>
        <v>OK</v>
      </c>
      <c r="O480" s="23" t="str">
        <f>IF(BP480&lt;&gt;"",
    IF(INT('Data Sheet'!$A$19)=INT('Data Sheet'!$B$19),
        --(INT('Data Sheet'!$A$19) &amp; "." &amp; BP480),
        IF(AND((--(INT('Data Sheet'!$A$19) &amp; "." &amp; BP480)&gt;=--('Data Sheet'!$A$19)), (--(INT('Data Sheet'!$A$19) &amp; "." &amp; BP480)&lt;=--('Data Sheet'!$B$19))),
            --(INT('Data Sheet'!$A$19) &amp; "." &amp; BP480),
            --(INT('Data Sheet'!$B$19) &amp; "." &amp; BP480)
        )
    ),
    IF(BN480&lt;&gt;"",
        IF(INT('Data Sheet'!$A$19)=INT('Data Sheet'!$B$19),
            --(INT('Data Sheet'!$A$19) &amp; "." &amp; RIGHT(BN480,3)),
            IF(AND((--(INT('Data Sheet'!$A$19) &amp; "." &amp; RIGHT(BN480,3))&gt;=--('Data Sheet'!$A$19)), (--(INT('Data Sheet'!$A$19) &amp; "." &amp; RIGHT(BN480,3))&lt;=--('Data Sheet'!$B$19))),
                --(INT('Data Sheet'!$A$19) &amp; "." &amp; RIGHT(BN480,3)),
                --(INT('Data Sheet'!$B$19) &amp; "." &amp; RIGHT(BN480,3))
            )
        ),
        "OK"
    )
)</f>
        <v>OK</v>
      </c>
      <c r="P480" s="23" t="str">
        <f>IF(BR480&lt;&gt;"",
    IF(INT('Data Sheet'!$A$19)=INT('Data Sheet'!$B$15),
        --(INT('Data Sheet'!$A$15) &amp; "." &amp; BR480),
        IF(AND((--(INT('Data Sheet'!$A$15) &amp; "." &amp; BR480)&gt;=--('Data Sheet'!$A$15)), (--(INT('Data Sheet'!$A$15) &amp; "." &amp; BR480)&lt;=--('Data Sheet'!$B$15))),
            --(INT('Data Sheet'!$A$15) &amp; "." &amp; BR480),
            --(INT('Data Sheet'!$B$15) &amp; "." &amp; BR480)
        )
    ),
    IF(BQ480&lt;&gt;"",
        IF(INT('Data Sheet'!$A$15)=INT('Data Sheet'!$B$15),
            --(INT('Data Sheet'!$A$15) &amp; "." &amp; LEFT(BQ480,3)),
            IF(AND((--(INT('Data Sheet'!$A$15) &amp; "." &amp; LEFT(BQ480,3))&gt;=--('Data Sheet'!$A$15)), (--(INT('Data Sheet'!$A$15) &amp; "." &amp; LEFT(BQ480,3))&lt;=--('Data Sheet'!$B$15))),
                --(INT('Data Sheet'!$A$15) &amp; "." &amp; LEFT(BQ480,3)),
                --(INT('Data Sheet'!$B$15) &amp; "." &amp; LEFT(BQ480,3))
            )
        ),
        "OK"
    )
)</f>
        <v>OK</v>
      </c>
      <c r="Q480" s="23" t="str">
        <f>IF(BS480&lt;&gt;"",
    IF(INT('Data Sheet'!$A$19)=INT('Data Sheet'!$B$15),
        --(INT('Data Sheet'!$A$15) &amp; "." &amp; BS480),
        IF(AND((--(INT('Data Sheet'!$A$15) &amp; "." &amp; BS480)&gt;=--('Data Sheet'!$A$15)), (--(INT('Data Sheet'!$A$15) &amp; "." &amp; BS480)&lt;=--('Data Sheet'!$B$15))),
            --(INT('Data Sheet'!$A$15) &amp; "." &amp; BS480),
            --(INT('Data Sheet'!$B$15) &amp; "." &amp; BS480)
        )
    ),
    IF(BQ480&lt;&gt;"",
        IF(INT('Data Sheet'!$A$15)=INT('Data Sheet'!$B$15),
            --(INT('Data Sheet'!$A$15) &amp; "." &amp; RIGHT(BQ480,3)),
            IF(AND((--(INT('Data Sheet'!$A$15) &amp; "." &amp; RIGHT(BQ480,3))&gt;=--('Data Sheet'!$A$15)), (--(INT('Data Sheet'!$A$15) &amp; "." &amp; RIGHT(BQ480,3))&lt;=--('Data Sheet'!$B$15))),
                --(INT('Data Sheet'!$A$15) &amp; "." &amp; RIGHT(BQ480,3)),
                --(INT('Data Sheet'!$B$15) &amp; "." &amp; RIGHT(BQ480,3))
            )
        ),
        "OK"
    )
)</f>
        <v>OK</v>
      </c>
      <c r="R480" s="19"/>
      <c r="S480" s="19"/>
      <c r="T480" s="19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1"/>
      <c r="AU480" s="21"/>
      <c r="AV480" s="21"/>
      <c r="AW480" s="22"/>
      <c r="AX480" s="99"/>
      <c r="AY480" s="20"/>
      <c r="AZ480" s="20"/>
      <c r="BA480" s="22"/>
      <c r="BB480">
        <v>472</v>
      </c>
      <c r="BC480" s="80"/>
      <c r="BD480" s="80"/>
      <c r="BE480" s="80"/>
      <c r="BF480" s="80"/>
      <c r="BG480" s="32" t="str">
        <f t="shared" si="81"/>
        <v/>
      </c>
      <c r="BH480" s="78">
        <f t="shared" si="79"/>
        <v>0</v>
      </c>
      <c r="BI480" s="2">
        <f t="shared" si="82"/>
        <v>0</v>
      </c>
      <c r="BJ480" s="2">
        <f t="shared" si="83"/>
        <v>0</v>
      </c>
      <c r="BK480" s="2">
        <f t="shared" si="80"/>
        <v>0</v>
      </c>
    </row>
    <row r="481" spans="2:63" ht="15" customHeight="1" x14ac:dyDescent="0.25">
      <c r="B481" s="14">
        <v>473</v>
      </c>
      <c r="C481" s="95" t="str">
        <f t="shared" si="84"/>
        <v/>
      </c>
      <c r="D481" s="15" t="str">
        <f t="shared" si="78"/>
        <v>OK</v>
      </c>
      <c r="E481" s="16" t="e">
        <f>VLOOKUP('Data Sheet'!$B$8,'Data Sheet'!$I$2:$J$9,2,FALSE)</f>
        <v>#N/A</v>
      </c>
      <c r="F481" s="16" t="str">
        <f t="shared" si="85"/>
        <v/>
      </c>
      <c r="G481" s="103">
        <f t="shared" si="86"/>
        <v>0</v>
      </c>
      <c r="H481" s="17" t="s">
        <v>26</v>
      </c>
      <c r="I481" s="17" t="s">
        <v>26</v>
      </c>
      <c r="J481" s="17" t="str">
        <f>IF('Data Sheet'!$B$9="NC-50","N/A","OK")</f>
        <v>OK</v>
      </c>
      <c r="K481" s="17" t="str">
        <f>IF('Data Sheet'!$B$9="NC-50","N/A","OK")</f>
        <v>OK</v>
      </c>
      <c r="L481" s="17" t="str">
        <f t="shared" si="87"/>
        <v>OK</v>
      </c>
      <c r="M481" s="17" t="str">
        <f t="shared" si="88"/>
        <v>OK</v>
      </c>
      <c r="N481" s="18" t="str">
        <f>IF(BO481&lt;&gt;"",
    IF(INT('Data Sheet'!$A$19)=INT('Data Sheet'!$B$19),
        --(INT('Data Sheet'!$A$19) &amp; "." &amp; BO481),
        IF(AND((--(INT('Data Sheet'!$A$19) &amp; "." &amp; BO481)&gt;=--('Data Sheet'!$A$19)), (--(INT('Data Sheet'!$A$19) &amp; "." &amp; BO481)&lt;=--('Data Sheet'!$B$19))),
            --(INT('Data Sheet'!$A$19) &amp; "." &amp; BO481),
            --(INT('Data Sheet'!$B$19) &amp; "." &amp; BO481)
        )
    ),
    IF(BN481&lt;&gt;"",
        IF(INT('Data Sheet'!$A$19)=INT('Data Sheet'!$B$19),
            --(INT('Data Sheet'!$A$19) &amp; "." &amp; LEFT(BN481,3)),
            IF(AND((--(INT('Data Sheet'!$A$19) &amp; "." &amp; LEFT(BN481,3))&gt;=--('Data Sheet'!$A$19)), (--(INT('Data Sheet'!$A$19) &amp; "." &amp; LEFT(BN481,3))&lt;=--('Data Sheet'!$B$19))),
                --(INT('Data Sheet'!$A$19) &amp; "." &amp; LEFT(BN481,3)),
                --(INT('Data Sheet'!$B$19) &amp; "." &amp; LEFT(BN481,3))
            )
        ),
        "OK"
    )
)</f>
        <v>OK</v>
      </c>
      <c r="O481" s="23" t="str">
        <f>IF(BP481&lt;&gt;"",
    IF(INT('Data Sheet'!$A$19)=INT('Data Sheet'!$B$19),
        --(INT('Data Sheet'!$A$19) &amp; "." &amp; BP481),
        IF(AND((--(INT('Data Sheet'!$A$19) &amp; "." &amp; BP481)&gt;=--('Data Sheet'!$A$19)), (--(INT('Data Sheet'!$A$19) &amp; "." &amp; BP481)&lt;=--('Data Sheet'!$B$19))),
            --(INT('Data Sheet'!$A$19) &amp; "." &amp; BP481),
            --(INT('Data Sheet'!$B$19) &amp; "." &amp; BP481)
        )
    ),
    IF(BN481&lt;&gt;"",
        IF(INT('Data Sheet'!$A$19)=INT('Data Sheet'!$B$19),
            --(INT('Data Sheet'!$A$19) &amp; "." &amp; RIGHT(BN481,3)),
            IF(AND((--(INT('Data Sheet'!$A$19) &amp; "." &amp; RIGHT(BN481,3))&gt;=--('Data Sheet'!$A$19)), (--(INT('Data Sheet'!$A$19) &amp; "." &amp; RIGHT(BN481,3))&lt;=--('Data Sheet'!$B$19))),
                --(INT('Data Sheet'!$A$19) &amp; "." &amp; RIGHT(BN481,3)),
                --(INT('Data Sheet'!$B$19) &amp; "." &amp; RIGHT(BN481,3))
            )
        ),
        "OK"
    )
)</f>
        <v>OK</v>
      </c>
      <c r="P481" s="23" t="str">
        <f>IF(BR481&lt;&gt;"",
    IF(INT('Data Sheet'!$A$19)=INT('Data Sheet'!$B$15),
        --(INT('Data Sheet'!$A$15) &amp; "." &amp; BR481),
        IF(AND((--(INT('Data Sheet'!$A$15) &amp; "." &amp; BR481)&gt;=--('Data Sheet'!$A$15)), (--(INT('Data Sheet'!$A$15) &amp; "." &amp; BR481)&lt;=--('Data Sheet'!$B$15))),
            --(INT('Data Sheet'!$A$15) &amp; "." &amp; BR481),
            --(INT('Data Sheet'!$B$15) &amp; "." &amp; BR481)
        )
    ),
    IF(BQ481&lt;&gt;"",
        IF(INT('Data Sheet'!$A$15)=INT('Data Sheet'!$B$15),
            --(INT('Data Sheet'!$A$15) &amp; "." &amp; LEFT(BQ481,3)),
            IF(AND((--(INT('Data Sheet'!$A$15) &amp; "." &amp; LEFT(BQ481,3))&gt;=--('Data Sheet'!$A$15)), (--(INT('Data Sheet'!$A$15) &amp; "." &amp; LEFT(BQ481,3))&lt;=--('Data Sheet'!$B$15))),
                --(INT('Data Sheet'!$A$15) &amp; "." &amp; LEFT(BQ481,3)),
                --(INT('Data Sheet'!$B$15) &amp; "." &amp; LEFT(BQ481,3))
            )
        ),
        "OK"
    )
)</f>
        <v>OK</v>
      </c>
      <c r="Q481" s="23" t="str">
        <f>IF(BS481&lt;&gt;"",
    IF(INT('Data Sheet'!$A$19)=INT('Data Sheet'!$B$15),
        --(INT('Data Sheet'!$A$15) &amp; "." &amp; BS481),
        IF(AND((--(INT('Data Sheet'!$A$15) &amp; "." &amp; BS481)&gt;=--('Data Sheet'!$A$15)), (--(INT('Data Sheet'!$A$15) &amp; "." &amp; BS481)&lt;=--('Data Sheet'!$B$15))),
            --(INT('Data Sheet'!$A$15) &amp; "." &amp; BS481),
            --(INT('Data Sheet'!$B$15) &amp; "." &amp; BS481)
        )
    ),
    IF(BQ481&lt;&gt;"",
        IF(INT('Data Sheet'!$A$15)=INT('Data Sheet'!$B$15),
            --(INT('Data Sheet'!$A$15) &amp; "." &amp; RIGHT(BQ481,3)),
            IF(AND((--(INT('Data Sheet'!$A$15) &amp; "." &amp; RIGHT(BQ481,3))&gt;=--('Data Sheet'!$A$15)), (--(INT('Data Sheet'!$A$15) &amp; "." &amp; RIGHT(BQ481,3))&lt;=--('Data Sheet'!$B$15))),
                --(INT('Data Sheet'!$A$15) &amp; "." &amp; RIGHT(BQ481,3)),
                --(INT('Data Sheet'!$B$15) &amp; "." &amp; RIGHT(BQ481,3))
            )
        ),
        "OK"
    )
)</f>
        <v>OK</v>
      </c>
      <c r="R481" s="19"/>
      <c r="S481" s="19"/>
      <c r="T481" s="19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1"/>
      <c r="AU481" s="21"/>
      <c r="AV481" s="21"/>
      <c r="AW481" s="22"/>
      <c r="AX481" s="99"/>
      <c r="AY481" s="20"/>
      <c r="AZ481" s="20"/>
      <c r="BA481" s="22"/>
      <c r="BB481">
        <v>473</v>
      </c>
      <c r="BC481" s="80"/>
      <c r="BD481" s="80"/>
      <c r="BE481" s="80"/>
      <c r="BF481" s="80"/>
      <c r="BG481" s="32" t="str">
        <f t="shared" si="81"/>
        <v/>
      </c>
      <c r="BH481" s="78">
        <f t="shared" si="79"/>
        <v>0</v>
      </c>
      <c r="BI481" s="2">
        <f t="shared" si="82"/>
        <v>0</v>
      </c>
      <c r="BJ481" s="2">
        <f t="shared" si="83"/>
        <v>0</v>
      </c>
      <c r="BK481" s="2">
        <f t="shared" si="80"/>
        <v>0</v>
      </c>
    </row>
    <row r="482" spans="2:63" ht="15" customHeight="1" x14ac:dyDescent="0.25">
      <c r="B482" s="14">
        <v>474</v>
      </c>
      <c r="C482" s="95" t="str">
        <f t="shared" si="84"/>
        <v/>
      </c>
      <c r="D482" s="15" t="str">
        <f t="shared" si="78"/>
        <v>OK</v>
      </c>
      <c r="E482" s="16" t="e">
        <f>VLOOKUP('Data Sheet'!$B$8,'Data Sheet'!$I$2:$J$9,2,FALSE)</f>
        <v>#N/A</v>
      </c>
      <c r="F482" s="16" t="str">
        <f t="shared" si="85"/>
        <v/>
      </c>
      <c r="G482" s="103">
        <f t="shared" si="86"/>
        <v>0</v>
      </c>
      <c r="H482" s="17" t="s">
        <v>26</v>
      </c>
      <c r="I482" s="17" t="s">
        <v>26</v>
      </c>
      <c r="J482" s="17" t="str">
        <f>IF('Data Sheet'!$B$9="NC-50","N/A","OK")</f>
        <v>OK</v>
      </c>
      <c r="K482" s="17" t="str">
        <f>IF('Data Sheet'!$B$9="NC-50","N/A","OK")</f>
        <v>OK</v>
      </c>
      <c r="L482" s="17" t="str">
        <f t="shared" si="87"/>
        <v>OK</v>
      </c>
      <c r="M482" s="17" t="str">
        <f t="shared" si="88"/>
        <v>OK</v>
      </c>
      <c r="N482" s="18" t="str">
        <f>IF(BO482&lt;&gt;"",
    IF(INT('Data Sheet'!$A$19)=INT('Data Sheet'!$B$19),
        --(INT('Data Sheet'!$A$19) &amp; "." &amp; BO482),
        IF(AND((--(INT('Data Sheet'!$A$19) &amp; "." &amp; BO482)&gt;=--('Data Sheet'!$A$19)), (--(INT('Data Sheet'!$A$19) &amp; "." &amp; BO482)&lt;=--('Data Sheet'!$B$19))),
            --(INT('Data Sheet'!$A$19) &amp; "." &amp; BO482),
            --(INT('Data Sheet'!$B$19) &amp; "." &amp; BO482)
        )
    ),
    IF(BN482&lt;&gt;"",
        IF(INT('Data Sheet'!$A$19)=INT('Data Sheet'!$B$19),
            --(INT('Data Sheet'!$A$19) &amp; "." &amp; LEFT(BN482,3)),
            IF(AND((--(INT('Data Sheet'!$A$19) &amp; "." &amp; LEFT(BN482,3))&gt;=--('Data Sheet'!$A$19)), (--(INT('Data Sheet'!$A$19) &amp; "." &amp; LEFT(BN482,3))&lt;=--('Data Sheet'!$B$19))),
                --(INT('Data Sheet'!$A$19) &amp; "." &amp; LEFT(BN482,3)),
                --(INT('Data Sheet'!$B$19) &amp; "." &amp; LEFT(BN482,3))
            )
        ),
        "OK"
    )
)</f>
        <v>OK</v>
      </c>
      <c r="O482" s="23" t="str">
        <f>IF(BP482&lt;&gt;"",
    IF(INT('Data Sheet'!$A$19)=INT('Data Sheet'!$B$19),
        --(INT('Data Sheet'!$A$19) &amp; "." &amp; BP482),
        IF(AND((--(INT('Data Sheet'!$A$19) &amp; "." &amp; BP482)&gt;=--('Data Sheet'!$A$19)), (--(INT('Data Sheet'!$A$19) &amp; "." &amp; BP482)&lt;=--('Data Sheet'!$B$19))),
            --(INT('Data Sheet'!$A$19) &amp; "." &amp; BP482),
            --(INT('Data Sheet'!$B$19) &amp; "." &amp; BP482)
        )
    ),
    IF(BN482&lt;&gt;"",
        IF(INT('Data Sheet'!$A$19)=INT('Data Sheet'!$B$19),
            --(INT('Data Sheet'!$A$19) &amp; "." &amp; RIGHT(BN482,3)),
            IF(AND((--(INT('Data Sheet'!$A$19) &amp; "." &amp; RIGHT(BN482,3))&gt;=--('Data Sheet'!$A$19)), (--(INT('Data Sheet'!$A$19) &amp; "." &amp; RIGHT(BN482,3))&lt;=--('Data Sheet'!$B$19))),
                --(INT('Data Sheet'!$A$19) &amp; "." &amp; RIGHT(BN482,3)),
                --(INT('Data Sheet'!$B$19) &amp; "." &amp; RIGHT(BN482,3))
            )
        ),
        "OK"
    )
)</f>
        <v>OK</v>
      </c>
      <c r="P482" s="23" t="str">
        <f>IF(BR482&lt;&gt;"",
    IF(INT('Data Sheet'!$A$19)=INT('Data Sheet'!$B$15),
        --(INT('Data Sheet'!$A$15) &amp; "." &amp; BR482),
        IF(AND((--(INT('Data Sheet'!$A$15) &amp; "." &amp; BR482)&gt;=--('Data Sheet'!$A$15)), (--(INT('Data Sheet'!$A$15) &amp; "." &amp; BR482)&lt;=--('Data Sheet'!$B$15))),
            --(INT('Data Sheet'!$A$15) &amp; "." &amp; BR482),
            --(INT('Data Sheet'!$B$15) &amp; "." &amp; BR482)
        )
    ),
    IF(BQ482&lt;&gt;"",
        IF(INT('Data Sheet'!$A$15)=INT('Data Sheet'!$B$15),
            --(INT('Data Sheet'!$A$15) &amp; "." &amp; LEFT(BQ482,3)),
            IF(AND((--(INT('Data Sheet'!$A$15) &amp; "." &amp; LEFT(BQ482,3))&gt;=--('Data Sheet'!$A$15)), (--(INT('Data Sheet'!$A$15) &amp; "." &amp; LEFT(BQ482,3))&lt;=--('Data Sheet'!$B$15))),
                --(INT('Data Sheet'!$A$15) &amp; "." &amp; LEFT(BQ482,3)),
                --(INT('Data Sheet'!$B$15) &amp; "." &amp; LEFT(BQ482,3))
            )
        ),
        "OK"
    )
)</f>
        <v>OK</v>
      </c>
      <c r="Q482" s="23" t="str">
        <f>IF(BS482&lt;&gt;"",
    IF(INT('Data Sheet'!$A$19)=INT('Data Sheet'!$B$15),
        --(INT('Data Sheet'!$A$15) &amp; "." &amp; BS482),
        IF(AND((--(INT('Data Sheet'!$A$15) &amp; "." &amp; BS482)&gt;=--('Data Sheet'!$A$15)), (--(INT('Data Sheet'!$A$15) &amp; "." &amp; BS482)&lt;=--('Data Sheet'!$B$15))),
            --(INT('Data Sheet'!$A$15) &amp; "." &amp; BS482),
            --(INT('Data Sheet'!$B$15) &amp; "." &amp; BS482)
        )
    ),
    IF(BQ482&lt;&gt;"",
        IF(INT('Data Sheet'!$A$15)=INT('Data Sheet'!$B$15),
            --(INT('Data Sheet'!$A$15) &amp; "." &amp; RIGHT(BQ482,3)),
            IF(AND((--(INT('Data Sheet'!$A$15) &amp; "." &amp; RIGHT(BQ482,3))&gt;=--('Data Sheet'!$A$15)), (--(INT('Data Sheet'!$A$15) &amp; "." &amp; RIGHT(BQ482,3))&lt;=--('Data Sheet'!$B$15))),
                --(INT('Data Sheet'!$A$15) &amp; "." &amp; RIGHT(BQ482,3)),
                --(INT('Data Sheet'!$B$15) &amp; "." &amp; RIGHT(BQ482,3))
            )
        ),
        "OK"
    )
)</f>
        <v>OK</v>
      </c>
      <c r="R482" s="19"/>
      <c r="S482" s="19"/>
      <c r="T482" s="19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1"/>
      <c r="AU482" s="21"/>
      <c r="AV482" s="21"/>
      <c r="AW482" s="22"/>
      <c r="AX482" s="99"/>
      <c r="AY482" s="20"/>
      <c r="AZ482" s="20"/>
      <c r="BA482" s="22"/>
      <c r="BB482">
        <v>474</v>
      </c>
      <c r="BC482" s="80"/>
      <c r="BD482" s="80"/>
      <c r="BE482" s="80"/>
      <c r="BF482" s="80"/>
      <c r="BG482" s="32" t="str">
        <f t="shared" si="81"/>
        <v/>
      </c>
      <c r="BH482" s="78">
        <f t="shared" si="79"/>
        <v>0</v>
      </c>
      <c r="BI482" s="2">
        <f t="shared" si="82"/>
        <v>0</v>
      </c>
      <c r="BJ482" s="2">
        <f t="shared" si="83"/>
        <v>0</v>
      </c>
      <c r="BK482" s="2">
        <f t="shared" si="80"/>
        <v>0</v>
      </c>
    </row>
    <row r="483" spans="2:63" ht="15" customHeight="1" x14ac:dyDescent="0.25">
      <c r="B483" s="14">
        <v>475</v>
      </c>
      <c r="C483" s="95" t="str">
        <f t="shared" si="84"/>
        <v/>
      </c>
      <c r="D483" s="15" t="str">
        <f t="shared" si="78"/>
        <v>OK</v>
      </c>
      <c r="E483" s="16" t="e">
        <f>VLOOKUP('Data Sheet'!$B$8,'Data Sheet'!$I$2:$J$9,2,FALSE)</f>
        <v>#N/A</v>
      </c>
      <c r="F483" s="16" t="str">
        <f t="shared" si="85"/>
        <v/>
      </c>
      <c r="G483" s="103">
        <f t="shared" si="86"/>
        <v>0</v>
      </c>
      <c r="H483" s="17" t="s">
        <v>26</v>
      </c>
      <c r="I483" s="17" t="s">
        <v>26</v>
      </c>
      <c r="J483" s="17" t="str">
        <f>IF('Data Sheet'!$B$9="NC-50","N/A","OK")</f>
        <v>OK</v>
      </c>
      <c r="K483" s="17" t="str">
        <f>IF('Data Sheet'!$B$9="NC-50","N/A","OK")</f>
        <v>OK</v>
      </c>
      <c r="L483" s="17" t="str">
        <f t="shared" si="87"/>
        <v>OK</v>
      </c>
      <c r="M483" s="17" t="str">
        <f t="shared" si="88"/>
        <v>OK</v>
      </c>
      <c r="N483" s="18" t="str">
        <f>IF(BO483&lt;&gt;"",
    IF(INT('Data Sheet'!$A$19)=INT('Data Sheet'!$B$19),
        --(INT('Data Sheet'!$A$19) &amp; "." &amp; BO483),
        IF(AND((--(INT('Data Sheet'!$A$19) &amp; "." &amp; BO483)&gt;=--('Data Sheet'!$A$19)), (--(INT('Data Sheet'!$A$19) &amp; "." &amp; BO483)&lt;=--('Data Sheet'!$B$19))),
            --(INT('Data Sheet'!$A$19) &amp; "." &amp; BO483),
            --(INT('Data Sheet'!$B$19) &amp; "." &amp; BO483)
        )
    ),
    IF(BN483&lt;&gt;"",
        IF(INT('Data Sheet'!$A$19)=INT('Data Sheet'!$B$19),
            --(INT('Data Sheet'!$A$19) &amp; "." &amp; LEFT(BN483,3)),
            IF(AND((--(INT('Data Sheet'!$A$19) &amp; "." &amp; LEFT(BN483,3))&gt;=--('Data Sheet'!$A$19)), (--(INT('Data Sheet'!$A$19) &amp; "." &amp; LEFT(BN483,3))&lt;=--('Data Sheet'!$B$19))),
                --(INT('Data Sheet'!$A$19) &amp; "." &amp; LEFT(BN483,3)),
                --(INT('Data Sheet'!$B$19) &amp; "." &amp; LEFT(BN483,3))
            )
        ),
        "OK"
    )
)</f>
        <v>OK</v>
      </c>
      <c r="O483" s="23" t="str">
        <f>IF(BP483&lt;&gt;"",
    IF(INT('Data Sheet'!$A$19)=INT('Data Sheet'!$B$19),
        --(INT('Data Sheet'!$A$19) &amp; "." &amp; BP483),
        IF(AND((--(INT('Data Sheet'!$A$19) &amp; "." &amp; BP483)&gt;=--('Data Sheet'!$A$19)), (--(INT('Data Sheet'!$A$19) &amp; "." &amp; BP483)&lt;=--('Data Sheet'!$B$19))),
            --(INT('Data Sheet'!$A$19) &amp; "." &amp; BP483),
            --(INT('Data Sheet'!$B$19) &amp; "." &amp; BP483)
        )
    ),
    IF(BN483&lt;&gt;"",
        IF(INT('Data Sheet'!$A$19)=INT('Data Sheet'!$B$19),
            --(INT('Data Sheet'!$A$19) &amp; "." &amp; RIGHT(BN483,3)),
            IF(AND((--(INT('Data Sheet'!$A$19) &amp; "." &amp; RIGHT(BN483,3))&gt;=--('Data Sheet'!$A$19)), (--(INT('Data Sheet'!$A$19) &amp; "." &amp; RIGHT(BN483,3))&lt;=--('Data Sheet'!$B$19))),
                --(INT('Data Sheet'!$A$19) &amp; "." &amp; RIGHT(BN483,3)),
                --(INT('Data Sheet'!$B$19) &amp; "." &amp; RIGHT(BN483,3))
            )
        ),
        "OK"
    )
)</f>
        <v>OK</v>
      </c>
      <c r="P483" s="23" t="str">
        <f>IF(BR483&lt;&gt;"",
    IF(INT('Data Sheet'!$A$19)=INT('Data Sheet'!$B$15),
        --(INT('Data Sheet'!$A$15) &amp; "." &amp; BR483),
        IF(AND((--(INT('Data Sheet'!$A$15) &amp; "." &amp; BR483)&gt;=--('Data Sheet'!$A$15)), (--(INT('Data Sheet'!$A$15) &amp; "." &amp; BR483)&lt;=--('Data Sheet'!$B$15))),
            --(INT('Data Sheet'!$A$15) &amp; "." &amp; BR483),
            --(INT('Data Sheet'!$B$15) &amp; "." &amp; BR483)
        )
    ),
    IF(BQ483&lt;&gt;"",
        IF(INT('Data Sheet'!$A$15)=INT('Data Sheet'!$B$15),
            --(INT('Data Sheet'!$A$15) &amp; "." &amp; LEFT(BQ483,3)),
            IF(AND((--(INT('Data Sheet'!$A$15) &amp; "." &amp; LEFT(BQ483,3))&gt;=--('Data Sheet'!$A$15)), (--(INT('Data Sheet'!$A$15) &amp; "." &amp; LEFT(BQ483,3))&lt;=--('Data Sheet'!$B$15))),
                --(INT('Data Sheet'!$A$15) &amp; "." &amp; LEFT(BQ483,3)),
                --(INT('Data Sheet'!$B$15) &amp; "." &amp; LEFT(BQ483,3))
            )
        ),
        "OK"
    )
)</f>
        <v>OK</v>
      </c>
      <c r="Q483" s="23" t="str">
        <f>IF(BS483&lt;&gt;"",
    IF(INT('Data Sheet'!$A$19)=INT('Data Sheet'!$B$15),
        --(INT('Data Sheet'!$A$15) &amp; "." &amp; BS483),
        IF(AND((--(INT('Data Sheet'!$A$15) &amp; "." &amp; BS483)&gt;=--('Data Sheet'!$A$15)), (--(INT('Data Sheet'!$A$15) &amp; "." &amp; BS483)&lt;=--('Data Sheet'!$B$15))),
            --(INT('Data Sheet'!$A$15) &amp; "." &amp; BS483),
            --(INT('Data Sheet'!$B$15) &amp; "." &amp; BS483)
        )
    ),
    IF(BQ483&lt;&gt;"",
        IF(INT('Data Sheet'!$A$15)=INT('Data Sheet'!$B$15),
            --(INT('Data Sheet'!$A$15) &amp; "." &amp; RIGHT(BQ483,3)),
            IF(AND((--(INT('Data Sheet'!$A$15) &amp; "." &amp; RIGHT(BQ483,3))&gt;=--('Data Sheet'!$A$15)), (--(INT('Data Sheet'!$A$15) &amp; "." &amp; RIGHT(BQ483,3))&lt;=--('Data Sheet'!$B$15))),
                --(INT('Data Sheet'!$A$15) &amp; "." &amp; RIGHT(BQ483,3)),
                --(INT('Data Sheet'!$B$15) &amp; "." &amp; RIGHT(BQ483,3))
            )
        ),
        "OK"
    )
)</f>
        <v>OK</v>
      </c>
      <c r="R483" s="19"/>
      <c r="S483" s="19"/>
      <c r="T483" s="19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1"/>
      <c r="AU483" s="21"/>
      <c r="AV483" s="21"/>
      <c r="AW483" s="22"/>
      <c r="AX483" s="99"/>
      <c r="AY483" s="20"/>
      <c r="AZ483" s="20"/>
      <c r="BA483" s="22"/>
      <c r="BB483">
        <v>475</v>
      </c>
      <c r="BC483" s="80"/>
      <c r="BD483" s="80"/>
      <c r="BE483" s="80"/>
      <c r="BF483" s="80"/>
      <c r="BG483" s="32" t="str">
        <f t="shared" si="81"/>
        <v/>
      </c>
      <c r="BH483" s="78">
        <f t="shared" si="79"/>
        <v>0</v>
      </c>
      <c r="BI483" s="2">
        <f t="shared" si="82"/>
        <v>0</v>
      </c>
      <c r="BJ483" s="2">
        <f t="shared" si="83"/>
        <v>0</v>
      </c>
      <c r="BK483" s="2">
        <f t="shared" si="80"/>
        <v>0</v>
      </c>
    </row>
    <row r="484" spans="2:63" ht="15" customHeight="1" x14ac:dyDescent="0.25">
      <c r="B484" s="14">
        <v>476</v>
      </c>
      <c r="C484" s="95" t="str">
        <f t="shared" si="84"/>
        <v/>
      </c>
      <c r="D484" s="15" t="str">
        <f t="shared" si="78"/>
        <v>OK</v>
      </c>
      <c r="E484" s="16" t="e">
        <f>VLOOKUP('Data Sheet'!$B$8,'Data Sheet'!$I$2:$J$9,2,FALSE)</f>
        <v>#N/A</v>
      </c>
      <c r="F484" s="16" t="str">
        <f t="shared" si="85"/>
        <v/>
      </c>
      <c r="G484" s="103">
        <f t="shared" si="86"/>
        <v>0</v>
      </c>
      <c r="H484" s="17" t="s">
        <v>26</v>
      </c>
      <c r="I484" s="17" t="s">
        <v>26</v>
      </c>
      <c r="J484" s="17" t="str">
        <f>IF('Data Sheet'!$B$9="NC-50","N/A","OK")</f>
        <v>OK</v>
      </c>
      <c r="K484" s="17" t="str">
        <f>IF('Data Sheet'!$B$9="NC-50","N/A","OK")</f>
        <v>OK</v>
      </c>
      <c r="L484" s="17" t="str">
        <f t="shared" si="87"/>
        <v>OK</v>
      </c>
      <c r="M484" s="17" t="str">
        <f t="shared" si="88"/>
        <v>OK</v>
      </c>
      <c r="N484" s="18" t="str">
        <f>IF(BO484&lt;&gt;"",
    IF(INT('Data Sheet'!$A$19)=INT('Data Sheet'!$B$19),
        --(INT('Data Sheet'!$A$19) &amp; "." &amp; BO484),
        IF(AND((--(INT('Data Sheet'!$A$19) &amp; "." &amp; BO484)&gt;=--('Data Sheet'!$A$19)), (--(INT('Data Sheet'!$A$19) &amp; "." &amp; BO484)&lt;=--('Data Sheet'!$B$19))),
            --(INT('Data Sheet'!$A$19) &amp; "." &amp; BO484),
            --(INT('Data Sheet'!$B$19) &amp; "." &amp; BO484)
        )
    ),
    IF(BN484&lt;&gt;"",
        IF(INT('Data Sheet'!$A$19)=INT('Data Sheet'!$B$19),
            --(INT('Data Sheet'!$A$19) &amp; "." &amp; LEFT(BN484,3)),
            IF(AND((--(INT('Data Sheet'!$A$19) &amp; "." &amp; LEFT(BN484,3))&gt;=--('Data Sheet'!$A$19)), (--(INT('Data Sheet'!$A$19) &amp; "." &amp; LEFT(BN484,3))&lt;=--('Data Sheet'!$B$19))),
                --(INT('Data Sheet'!$A$19) &amp; "." &amp; LEFT(BN484,3)),
                --(INT('Data Sheet'!$B$19) &amp; "." &amp; LEFT(BN484,3))
            )
        ),
        "OK"
    )
)</f>
        <v>OK</v>
      </c>
      <c r="O484" s="23" t="str">
        <f>IF(BP484&lt;&gt;"",
    IF(INT('Data Sheet'!$A$19)=INT('Data Sheet'!$B$19),
        --(INT('Data Sheet'!$A$19) &amp; "." &amp; BP484),
        IF(AND((--(INT('Data Sheet'!$A$19) &amp; "." &amp; BP484)&gt;=--('Data Sheet'!$A$19)), (--(INT('Data Sheet'!$A$19) &amp; "." &amp; BP484)&lt;=--('Data Sheet'!$B$19))),
            --(INT('Data Sheet'!$A$19) &amp; "." &amp; BP484),
            --(INT('Data Sheet'!$B$19) &amp; "." &amp; BP484)
        )
    ),
    IF(BN484&lt;&gt;"",
        IF(INT('Data Sheet'!$A$19)=INT('Data Sheet'!$B$19),
            --(INT('Data Sheet'!$A$19) &amp; "." &amp; RIGHT(BN484,3)),
            IF(AND((--(INT('Data Sheet'!$A$19) &amp; "." &amp; RIGHT(BN484,3))&gt;=--('Data Sheet'!$A$19)), (--(INT('Data Sheet'!$A$19) &amp; "." &amp; RIGHT(BN484,3))&lt;=--('Data Sheet'!$B$19))),
                --(INT('Data Sheet'!$A$19) &amp; "." &amp; RIGHT(BN484,3)),
                --(INT('Data Sheet'!$B$19) &amp; "." &amp; RIGHT(BN484,3))
            )
        ),
        "OK"
    )
)</f>
        <v>OK</v>
      </c>
      <c r="P484" s="23" t="str">
        <f>IF(BR484&lt;&gt;"",
    IF(INT('Data Sheet'!$A$19)=INT('Data Sheet'!$B$15),
        --(INT('Data Sheet'!$A$15) &amp; "." &amp; BR484),
        IF(AND((--(INT('Data Sheet'!$A$15) &amp; "." &amp; BR484)&gt;=--('Data Sheet'!$A$15)), (--(INT('Data Sheet'!$A$15) &amp; "." &amp; BR484)&lt;=--('Data Sheet'!$B$15))),
            --(INT('Data Sheet'!$A$15) &amp; "." &amp; BR484),
            --(INT('Data Sheet'!$B$15) &amp; "." &amp; BR484)
        )
    ),
    IF(BQ484&lt;&gt;"",
        IF(INT('Data Sheet'!$A$15)=INT('Data Sheet'!$B$15),
            --(INT('Data Sheet'!$A$15) &amp; "." &amp; LEFT(BQ484,3)),
            IF(AND((--(INT('Data Sheet'!$A$15) &amp; "." &amp; LEFT(BQ484,3))&gt;=--('Data Sheet'!$A$15)), (--(INT('Data Sheet'!$A$15) &amp; "." &amp; LEFT(BQ484,3))&lt;=--('Data Sheet'!$B$15))),
                --(INT('Data Sheet'!$A$15) &amp; "." &amp; LEFT(BQ484,3)),
                --(INT('Data Sheet'!$B$15) &amp; "." &amp; LEFT(BQ484,3))
            )
        ),
        "OK"
    )
)</f>
        <v>OK</v>
      </c>
      <c r="Q484" s="23" t="str">
        <f>IF(BS484&lt;&gt;"",
    IF(INT('Data Sheet'!$A$19)=INT('Data Sheet'!$B$15),
        --(INT('Data Sheet'!$A$15) &amp; "." &amp; BS484),
        IF(AND((--(INT('Data Sheet'!$A$15) &amp; "." &amp; BS484)&gt;=--('Data Sheet'!$A$15)), (--(INT('Data Sheet'!$A$15) &amp; "." &amp; BS484)&lt;=--('Data Sheet'!$B$15))),
            --(INT('Data Sheet'!$A$15) &amp; "." &amp; BS484),
            --(INT('Data Sheet'!$B$15) &amp; "." &amp; BS484)
        )
    ),
    IF(BQ484&lt;&gt;"",
        IF(INT('Data Sheet'!$A$15)=INT('Data Sheet'!$B$15),
            --(INT('Data Sheet'!$A$15) &amp; "." &amp; RIGHT(BQ484,3)),
            IF(AND((--(INT('Data Sheet'!$A$15) &amp; "." &amp; RIGHT(BQ484,3))&gt;=--('Data Sheet'!$A$15)), (--(INT('Data Sheet'!$A$15) &amp; "." &amp; RIGHT(BQ484,3))&lt;=--('Data Sheet'!$B$15))),
                --(INT('Data Sheet'!$A$15) &amp; "." &amp; RIGHT(BQ484,3)),
                --(INT('Data Sheet'!$B$15) &amp; "." &amp; RIGHT(BQ484,3))
            )
        ),
        "OK"
    )
)</f>
        <v>OK</v>
      </c>
      <c r="R484" s="19"/>
      <c r="S484" s="19"/>
      <c r="T484" s="19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1"/>
      <c r="AU484" s="21"/>
      <c r="AV484" s="21"/>
      <c r="AW484" s="22"/>
      <c r="AX484" s="99"/>
      <c r="AY484" s="20"/>
      <c r="AZ484" s="20"/>
      <c r="BA484" s="22"/>
      <c r="BB484">
        <v>476</v>
      </c>
      <c r="BC484" s="80"/>
      <c r="BD484" s="80"/>
      <c r="BE484" s="80"/>
      <c r="BF484" s="80"/>
      <c r="BG484" s="32" t="str">
        <f t="shared" si="81"/>
        <v/>
      </c>
      <c r="BH484" s="78">
        <f t="shared" si="79"/>
        <v>0</v>
      </c>
      <c r="BI484" s="2">
        <f t="shared" si="82"/>
        <v>0</v>
      </c>
      <c r="BJ484" s="2">
        <f t="shared" si="83"/>
        <v>0</v>
      </c>
      <c r="BK484" s="2">
        <f t="shared" si="80"/>
        <v>0</v>
      </c>
    </row>
    <row r="485" spans="2:63" ht="15" customHeight="1" x14ac:dyDescent="0.25">
      <c r="B485" s="14">
        <v>477</v>
      </c>
      <c r="C485" s="95" t="str">
        <f t="shared" si="84"/>
        <v/>
      </c>
      <c r="D485" s="15" t="str">
        <f t="shared" si="78"/>
        <v>OK</v>
      </c>
      <c r="E485" s="16" t="e">
        <f>VLOOKUP('Data Sheet'!$B$8,'Data Sheet'!$I$2:$J$9,2,FALSE)</f>
        <v>#N/A</v>
      </c>
      <c r="F485" s="16" t="str">
        <f t="shared" si="85"/>
        <v/>
      </c>
      <c r="G485" s="103">
        <f t="shared" si="86"/>
        <v>0</v>
      </c>
      <c r="H485" s="17" t="s">
        <v>26</v>
      </c>
      <c r="I485" s="17" t="s">
        <v>26</v>
      </c>
      <c r="J485" s="17" t="str">
        <f>IF('Data Sheet'!$B$9="NC-50","N/A","OK")</f>
        <v>OK</v>
      </c>
      <c r="K485" s="17" t="str">
        <f>IF('Data Sheet'!$B$9="NC-50","N/A","OK")</f>
        <v>OK</v>
      </c>
      <c r="L485" s="17" t="str">
        <f t="shared" si="87"/>
        <v>OK</v>
      </c>
      <c r="M485" s="17" t="str">
        <f t="shared" si="88"/>
        <v>OK</v>
      </c>
      <c r="N485" s="18" t="str">
        <f>IF(BO485&lt;&gt;"",
    IF(INT('Data Sheet'!$A$19)=INT('Data Sheet'!$B$19),
        --(INT('Data Sheet'!$A$19) &amp; "." &amp; BO485),
        IF(AND((--(INT('Data Sheet'!$A$19) &amp; "." &amp; BO485)&gt;=--('Data Sheet'!$A$19)), (--(INT('Data Sheet'!$A$19) &amp; "." &amp; BO485)&lt;=--('Data Sheet'!$B$19))),
            --(INT('Data Sheet'!$A$19) &amp; "." &amp; BO485),
            --(INT('Data Sheet'!$B$19) &amp; "." &amp; BO485)
        )
    ),
    IF(BN485&lt;&gt;"",
        IF(INT('Data Sheet'!$A$19)=INT('Data Sheet'!$B$19),
            --(INT('Data Sheet'!$A$19) &amp; "." &amp; LEFT(BN485,3)),
            IF(AND((--(INT('Data Sheet'!$A$19) &amp; "." &amp; LEFT(BN485,3))&gt;=--('Data Sheet'!$A$19)), (--(INT('Data Sheet'!$A$19) &amp; "." &amp; LEFT(BN485,3))&lt;=--('Data Sheet'!$B$19))),
                --(INT('Data Sheet'!$A$19) &amp; "." &amp; LEFT(BN485,3)),
                --(INT('Data Sheet'!$B$19) &amp; "." &amp; LEFT(BN485,3))
            )
        ),
        "OK"
    )
)</f>
        <v>OK</v>
      </c>
      <c r="O485" s="23" t="str">
        <f>IF(BP485&lt;&gt;"",
    IF(INT('Data Sheet'!$A$19)=INT('Data Sheet'!$B$19),
        --(INT('Data Sheet'!$A$19) &amp; "." &amp; BP485),
        IF(AND((--(INT('Data Sheet'!$A$19) &amp; "." &amp; BP485)&gt;=--('Data Sheet'!$A$19)), (--(INT('Data Sheet'!$A$19) &amp; "." &amp; BP485)&lt;=--('Data Sheet'!$B$19))),
            --(INT('Data Sheet'!$A$19) &amp; "." &amp; BP485),
            --(INT('Data Sheet'!$B$19) &amp; "." &amp; BP485)
        )
    ),
    IF(BN485&lt;&gt;"",
        IF(INT('Data Sheet'!$A$19)=INT('Data Sheet'!$B$19),
            --(INT('Data Sheet'!$A$19) &amp; "." &amp; RIGHT(BN485,3)),
            IF(AND((--(INT('Data Sheet'!$A$19) &amp; "." &amp; RIGHT(BN485,3))&gt;=--('Data Sheet'!$A$19)), (--(INT('Data Sheet'!$A$19) &amp; "." &amp; RIGHT(BN485,3))&lt;=--('Data Sheet'!$B$19))),
                --(INT('Data Sheet'!$A$19) &amp; "." &amp; RIGHT(BN485,3)),
                --(INT('Data Sheet'!$B$19) &amp; "." &amp; RIGHT(BN485,3))
            )
        ),
        "OK"
    )
)</f>
        <v>OK</v>
      </c>
      <c r="P485" s="23" t="str">
        <f>IF(BR485&lt;&gt;"",
    IF(INT('Data Sheet'!$A$19)=INT('Data Sheet'!$B$15),
        --(INT('Data Sheet'!$A$15) &amp; "." &amp; BR485),
        IF(AND((--(INT('Data Sheet'!$A$15) &amp; "." &amp; BR485)&gt;=--('Data Sheet'!$A$15)), (--(INT('Data Sheet'!$A$15) &amp; "." &amp; BR485)&lt;=--('Data Sheet'!$B$15))),
            --(INT('Data Sheet'!$A$15) &amp; "." &amp; BR485),
            --(INT('Data Sheet'!$B$15) &amp; "." &amp; BR485)
        )
    ),
    IF(BQ485&lt;&gt;"",
        IF(INT('Data Sheet'!$A$15)=INT('Data Sheet'!$B$15),
            --(INT('Data Sheet'!$A$15) &amp; "." &amp; LEFT(BQ485,3)),
            IF(AND((--(INT('Data Sheet'!$A$15) &amp; "." &amp; LEFT(BQ485,3))&gt;=--('Data Sheet'!$A$15)), (--(INT('Data Sheet'!$A$15) &amp; "." &amp; LEFT(BQ485,3))&lt;=--('Data Sheet'!$B$15))),
                --(INT('Data Sheet'!$A$15) &amp; "." &amp; LEFT(BQ485,3)),
                --(INT('Data Sheet'!$B$15) &amp; "." &amp; LEFT(BQ485,3))
            )
        ),
        "OK"
    )
)</f>
        <v>OK</v>
      </c>
      <c r="Q485" s="23" t="str">
        <f>IF(BS485&lt;&gt;"",
    IF(INT('Data Sheet'!$A$19)=INT('Data Sheet'!$B$15),
        --(INT('Data Sheet'!$A$15) &amp; "." &amp; BS485),
        IF(AND((--(INT('Data Sheet'!$A$15) &amp; "." &amp; BS485)&gt;=--('Data Sheet'!$A$15)), (--(INT('Data Sheet'!$A$15) &amp; "." &amp; BS485)&lt;=--('Data Sheet'!$B$15))),
            --(INT('Data Sheet'!$A$15) &amp; "." &amp; BS485),
            --(INT('Data Sheet'!$B$15) &amp; "." &amp; BS485)
        )
    ),
    IF(BQ485&lt;&gt;"",
        IF(INT('Data Sheet'!$A$15)=INT('Data Sheet'!$B$15),
            --(INT('Data Sheet'!$A$15) &amp; "." &amp; RIGHT(BQ485,3)),
            IF(AND((--(INT('Data Sheet'!$A$15) &amp; "." &amp; RIGHT(BQ485,3))&gt;=--('Data Sheet'!$A$15)), (--(INT('Data Sheet'!$A$15) &amp; "." &amp; RIGHT(BQ485,3))&lt;=--('Data Sheet'!$B$15))),
                --(INT('Data Sheet'!$A$15) &amp; "." &amp; RIGHT(BQ485,3)),
                --(INT('Data Sheet'!$B$15) &amp; "." &amp; RIGHT(BQ485,3))
            )
        ),
        "OK"
    )
)</f>
        <v>OK</v>
      </c>
      <c r="R485" s="19"/>
      <c r="S485" s="19"/>
      <c r="T485" s="19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1"/>
      <c r="AU485" s="21"/>
      <c r="AV485" s="21"/>
      <c r="AW485" s="22"/>
      <c r="AX485" s="99"/>
      <c r="AY485" s="20"/>
      <c r="AZ485" s="20"/>
      <c r="BA485" s="22"/>
      <c r="BB485">
        <v>477</v>
      </c>
      <c r="BC485" s="80"/>
      <c r="BD485" s="80"/>
      <c r="BE485" s="80"/>
      <c r="BF485" s="80"/>
      <c r="BG485" s="32" t="str">
        <f t="shared" si="81"/>
        <v/>
      </c>
      <c r="BH485" s="78">
        <f t="shared" si="79"/>
        <v>0</v>
      </c>
      <c r="BI485" s="2">
        <f t="shared" si="82"/>
        <v>0</v>
      </c>
      <c r="BJ485" s="2">
        <f t="shared" si="83"/>
        <v>0</v>
      </c>
      <c r="BK485" s="2">
        <f t="shared" si="80"/>
        <v>0</v>
      </c>
    </row>
    <row r="486" spans="2:63" ht="15" customHeight="1" x14ac:dyDescent="0.25">
      <c r="B486" s="14">
        <v>478</v>
      </c>
      <c r="C486" s="95" t="str">
        <f t="shared" si="84"/>
        <v/>
      </c>
      <c r="D486" s="15" t="str">
        <f t="shared" si="78"/>
        <v>OK</v>
      </c>
      <c r="E486" s="16" t="e">
        <f>VLOOKUP('Data Sheet'!$B$8,'Data Sheet'!$I$2:$J$9,2,FALSE)</f>
        <v>#N/A</v>
      </c>
      <c r="F486" s="16" t="str">
        <f t="shared" si="85"/>
        <v/>
      </c>
      <c r="G486" s="103">
        <f t="shared" si="86"/>
        <v>0</v>
      </c>
      <c r="H486" s="17" t="s">
        <v>26</v>
      </c>
      <c r="I486" s="17" t="s">
        <v>26</v>
      </c>
      <c r="J486" s="17" t="str">
        <f>IF('Data Sheet'!$B$9="NC-50","N/A","OK")</f>
        <v>OK</v>
      </c>
      <c r="K486" s="17" t="str">
        <f>IF('Data Sheet'!$B$9="NC-50","N/A","OK")</f>
        <v>OK</v>
      </c>
      <c r="L486" s="17" t="str">
        <f t="shared" si="87"/>
        <v>OK</v>
      </c>
      <c r="M486" s="17" t="str">
        <f t="shared" si="88"/>
        <v>OK</v>
      </c>
      <c r="N486" s="18" t="str">
        <f>IF(BO486&lt;&gt;"",
    IF(INT('Data Sheet'!$A$19)=INT('Data Sheet'!$B$19),
        --(INT('Data Sheet'!$A$19) &amp; "." &amp; BO486),
        IF(AND((--(INT('Data Sheet'!$A$19) &amp; "." &amp; BO486)&gt;=--('Data Sheet'!$A$19)), (--(INT('Data Sheet'!$A$19) &amp; "." &amp; BO486)&lt;=--('Data Sheet'!$B$19))),
            --(INT('Data Sheet'!$A$19) &amp; "." &amp; BO486),
            --(INT('Data Sheet'!$B$19) &amp; "." &amp; BO486)
        )
    ),
    IF(BN486&lt;&gt;"",
        IF(INT('Data Sheet'!$A$19)=INT('Data Sheet'!$B$19),
            --(INT('Data Sheet'!$A$19) &amp; "." &amp; LEFT(BN486,3)),
            IF(AND((--(INT('Data Sheet'!$A$19) &amp; "." &amp; LEFT(BN486,3))&gt;=--('Data Sheet'!$A$19)), (--(INT('Data Sheet'!$A$19) &amp; "." &amp; LEFT(BN486,3))&lt;=--('Data Sheet'!$B$19))),
                --(INT('Data Sheet'!$A$19) &amp; "." &amp; LEFT(BN486,3)),
                --(INT('Data Sheet'!$B$19) &amp; "." &amp; LEFT(BN486,3))
            )
        ),
        "OK"
    )
)</f>
        <v>OK</v>
      </c>
      <c r="O486" s="23" t="str">
        <f>IF(BP486&lt;&gt;"",
    IF(INT('Data Sheet'!$A$19)=INT('Data Sheet'!$B$19),
        --(INT('Data Sheet'!$A$19) &amp; "." &amp; BP486),
        IF(AND((--(INT('Data Sheet'!$A$19) &amp; "." &amp; BP486)&gt;=--('Data Sheet'!$A$19)), (--(INT('Data Sheet'!$A$19) &amp; "." &amp; BP486)&lt;=--('Data Sheet'!$B$19))),
            --(INT('Data Sheet'!$A$19) &amp; "." &amp; BP486),
            --(INT('Data Sheet'!$B$19) &amp; "." &amp; BP486)
        )
    ),
    IF(BN486&lt;&gt;"",
        IF(INT('Data Sheet'!$A$19)=INT('Data Sheet'!$B$19),
            --(INT('Data Sheet'!$A$19) &amp; "." &amp; RIGHT(BN486,3)),
            IF(AND((--(INT('Data Sheet'!$A$19) &amp; "." &amp; RIGHT(BN486,3))&gt;=--('Data Sheet'!$A$19)), (--(INT('Data Sheet'!$A$19) &amp; "." &amp; RIGHT(BN486,3))&lt;=--('Data Sheet'!$B$19))),
                --(INT('Data Sheet'!$A$19) &amp; "." &amp; RIGHT(BN486,3)),
                --(INT('Data Sheet'!$B$19) &amp; "." &amp; RIGHT(BN486,3))
            )
        ),
        "OK"
    )
)</f>
        <v>OK</v>
      </c>
      <c r="P486" s="23" t="str">
        <f>IF(BR486&lt;&gt;"",
    IF(INT('Data Sheet'!$A$19)=INT('Data Sheet'!$B$15),
        --(INT('Data Sheet'!$A$15) &amp; "." &amp; BR486),
        IF(AND((--(INT('Data Sheet'!$A$15) &amp; "." &amp; BR486)&gt;=--('Data Sheet'!$A$15)), (--(INT('Data Sheet'!$A$15) &amp; "." &amp; BR486)&lt;=--('Data Sheet'!$B$15))),
            --(INT('Data Sheet'!$A$15) &amp; "." &amp; BR486),
            --(INT('Data Sheet'!$B$15) &amp; "." &amp; BR486)
        )
    ),
    IF(BQ486&lt;&gt;"",
        IF(INT('Data Sheet'!$A$15)=INT('Data Sheet'!$B$15),
            --(INT('Data Sheet'!$A$15) &amp; "." &amp; LEFT(BQ486,3)),
            IF(AND((--(INT('Data Sheet'!$A$15) &amp; "." &amp; LEFT(BQ486,3))&gt;=--('Data Sheet'!$A$15)), (--(INT('Data Sheet'!$A$15) &amp; "." &amp; LEFT(BQ486,3))&lt;=--('Data Sheet'!$B$15))),
                --(INT('Data Sheet'!$A$15) &amp; "." &amp; LEFT(BQ486,3)),
                --(INT('Data Sheet'!$B$15) &amp; "." &amp; LEFT(BQ486,3))
            )
        ),
        "OK"
    )
)</f>
        <v>OK</v>
      </c>
      <c r="Q486" s="23" t="str">
        <f>IF(BS486&lt;&gt;"",
    IF(INT('Data Sheet'!$A$19)=INT('Data Sheet'!$B$15),
        --(INT('Data Sheet'!$A$15) &amp; "." &amp; BS486),
        IF(AND((--(INT('Data Sheet'!$A$15) &amp; "." &amp; BS486)&gt;=--('Data Sheet'!$A$15)), (--(INT('Data Sheet'!$A$15) &amp; "." &amp; BS486)&lt;=--('Data Sheet'!$B$15))),
            --(INT('Data Sheet'!$A$15) &amp; "." &amp; BS486),
            --(INT('Data Sheet'!$B$15) &amp; "." &amp; BS486)
        )
    ),
    IF(BQ486&lt;&gt;"",
        IF(INT('Data Sheet'!$A$15)=INT('Data Sheet'!$B$15),
            --(INT('Data Sheet'!$A$15) &amp; "." &amp; RIGHT(BQ486,3)),
            IF(AND((--(INT('Data Sheet'!$A$15) &amp; "." &amp; RIGHT(BQ486,3))&gt;=--('Data Sheet'!$A$15)), (--(INT('Data Sheet'!$A$15) &amp; "." &amp; RIGHT(BQ486,3))&lt;=--('Data Sheet'!$B$15))),
                --(INT('Data Sheet'!$A$15) &amp; "." &amp; RIGHT(BQ486,3)),
                --(INT('Data Sheet'!$B$15) &amp; "." &amp; RIGHT(BQ486,3))
            )
        ),
        "OK"
    )
)</f>
        <v>OK</v>
      </c>
      <c r="R486" s="19"/>
      <c r="S486" s="19"/>
      <c r="T486" s="19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1"/>
      <c r="AU486" s="21"/>
      <c r="AV486" s="21"/>
      <c r="AW486" s="22"/>
      <c r="AX486" s="99"/>
      <c r="AY486" s="20"/>
      <c r="AZ486" s="20"/>
      <c r="BA486" s="22"/>
      <c r="BB486">
        <v>478</v>
      </c>
      <c r="BC486" s="80"/>
      <c r="BD486" s="80"/>
      <c r="BE486" s="80"/>
      <c r="BF486" s="80"/>
      <c r="BG486" s="32" t="str">
        <f t="shared" si="81"/>
        <v/>
      </c>
      <c r="BH486" s="78">
        <f t="shared" si="79"/>
        <v>0</v>
      </c>
      <c r="BI486" s="2">
        <f t="shared" si="82"/>
        <v>0</v>
      </c>
      <c r="BJ486" s="2">
        <f t="shared" si="83"/>
        <v>0</v>
      </c>
      <c r="BK486" s="2">
        <f t="shared" si="80"/>
        <v>0</v>
      </c>
    </row>
    <row r="487" spans="2:63" ht="15" customHeight="1" x14ac:dyDescent="0.25">
      <c r="B487" s="14">
        <v>479</v>
      </c>
      <c r="C487" s="95" t="str">
        <f t="shared" si="84"/>
        <v/>
      </c>
      <c r="D487" s="15" t="str">
        <f t="shared" si="78"/>
        <v>OK</v>
      </c>
      <c r="E487" s="16" t="e">
        <f>VLOOKUP('Data Sheet'!$B$8,'Data Sheet'!$I$2:$J$9,2,FALSE)</f>
        <v>#N/A</v>
      </c>
      <c r="F487" s="16" t="str">
        <f t="shared" si="85"/>
        <v/>
      </c>
      <c r="G487" s="103">
        <f t="shared" si="86"/>
        <v>0</v>
      </c>
      <c r="H487" s="17" t="s">
        <v>26</v>
      </c>
      <c r="I487" s="17" t="s">
        <v>26</v>
      </c>
      <c r="J487" s="17" t="str">
        <f>IF('Data Sheet'!$B$9="NC-50","N/A","OK")</f>
        <v>OK</v>
      </c>
      <c r="K487" s="17" t="str">
        <f>IF('Data Sheet'!$B$9="NC-50","N/A","OK")</f>
        <v>OK</v>
      </c>
      <c r="L487" s="17" t="str">
        <f t="shared" si="87"/>
        <v>OK</v>
      </c>
      <c r="M487" s="17" t="str">
        <f t="shared" si="88"/>
        <v>OK</v>
      </c>
      <c r="N487" s="18" t="str">
        <f>IF(BO487&lt;&gt;"",
    IF(INT('Data Sheet'!$A$19)=INT('Data Sheet'!$B$19),
        --(INT('Data Sheet'!$A$19) &amp; "." &amp; BO487),
        IF(AND((--(INT('Data Sheet'!$A$19) &amp; "." &amp; BO487)&gt;=--('Data Sheet'!$A$19)), (--(INT('Data Sheet'!$A$19) &amp; "." &amp; BO487)&lt;=--('Data Sheet'!$B$19))),
            --(INT('Data Sheet'!$A$19) &amp; "." &amp; BO487),
            --(INT('Data Sheet'!$B$19) &amp; "." &amp; BO487)
        )
    ),
    IF(BN487&lt;&gt;"",
        IF(INT('Data Sheet'!$A$19)=INT('Data Sheet'!$B$19),
            --(INT('Data Sheet'!$A$19) &amp; "." &amp; LEFT(BN487,3)),
            IF(AND((--(INT('Data Sheet'!$A$19) &amp; "." &amp; LEFT(BN487,3))&gt;=--('Data Sheet'!$A$19)), (--(INT('Data Sheet'!$A$19) &amp; "." &amp; LEFT(BN487,3))&lt;=--('Data Sheet'!$B$19))),
                --(INT('Data Sheet'!$A$19) &amp; "." &amp; LEFT(BN487,3)),
                --(INT('Data Sheet'!$B$19) &amp; "." &amp; LEFT(BN487,3))
            )
        ),
        "OK"
    )
)</f>
        <v>OK</v>
      </c>
      <c r="O487" s="23" t="str">
        <f>IF(BP487&lt;&gt;"",
    IF(INT('Data Sheet'!$A$19)=INT('Data Sheet'!$B$19),
        --(INT('Data Sheet'!$A$19) &amp; "." &amp; BP487),
        IF(AND((--(INT('Data Sheet'!$A$19) &amp; "." &amp; BP487)&gt;=--('Data Sheet'!$A$19)), (--(INT('Data Sheet'!$A$19) &amp; "." &amp; BP487)&lt;=--('Data Sheet'!$B$19))),
            --(INT('Data Sheet'!$A$19) &amp; "." &amp; BP487),
            --(INT('Data Sheet'!$B$19) &amp; "." &amp; BP487)
        )
    ),
    IF(BN487&lt;&gt;"",
        IF(INT('Data Sheet'!$A$19)=INT('Data Sheet'!$B$19),
            --(INT('Data Sheet'!$A$19) &amp; "." &amp; RIGHT(BN487,3)),
            IF(AND((--(INT('Data Sheet'!$A$19) &amp; "." &amp; RIGHT(BN487,3))&gt;=--('Data Sheet'!$A$19)), (--(INT('Data Sheet'!$A$19) &amp; "." &amp; RIGHT(BN487,3))&lt;=--('Data Sheet'!$B$19))),
                --(INT('Data Sheet'!$A$19) &amp; "." &amp; RIGHT(BN487,3)),
                --(INT('Data Sheet'!$B$19) &amp; "." &amp; RIGHT(BN487,3))
            )
        ),
        "OK"
    )
)</f>
        <v>OK</v>
      </c>
      <c r="P487" s="23" t="str">
        <f>IF(BR487&lt;&gt;"",
    IF(INT('Data Sheet'!$A$19)=INT('Data Sheet'!$B$15),
        --(INT('Data Sheet'!$A$15) &amp; "." &amp; BR487),
        IF(AND((--(INT('Data Sheet'!$A$15) &amp; "." &amp; BR487)&gt;=--('Data Sheet'!$A$15)), (--(INT('Data Sheet'!$A$15) &amp; "." &amp; BR487)&lt;=--('Data Sheet'!$B$15))),
            --(INT('Data Sheet'!$A$15) &amp; "." &amp; BR487),
            --(INT('Data Sheet'!$B$15) &amp; "." &amp; BR487)
        )
    ),
    IF(BQ487&lt;&gt;"",
        IF(INT('Data Sheet'!$A$15)=INT('Data Sheet'!$B$15),
            --(INT('Data Sheet'!$A$15) &amp; "." &amp; LEFT(BQ487,3)),
            IF(AND((--(INT('Data Sheet'!$A$15) &amp; "." &amp; LEFT(BQ487,3))&gt;=--('Data Sheet'!$A$15)), (--(INT('Data Sheet'!$A$15) &amp; "." &amp; LEFT(BQ487,3))&lt;=--('Data Sheet'!$B$15))),
                --(INT('Data Sheet'!$A$15) &amp; "." &amp; LEFT(BQ487,3)),
                --(INT('Data Sheet'!$B$15) &amp; "." &amp; LEFT(BQ487,3))
            )
        ),
        "OK"
    )
)</f>
        <v>OK</v>
      </c>
      <c r="Q487" s="23" t="str">
        <f>IF(BS487&lt;&gt;"",
    IF(INT('Data Sheet'!$A$19)=INT('Data Sheet'!$B$15),
        --(INT('Data Sheet'!$A$15) &amp; "." &amp; BS487),
        IF(AND((--(INT('Data Sheet'!$A$15) &amp; "." &amp; BS487)&gt;=--('Data Sheet'!$A$15)), (--(INT('Data Sheet'!$A$15) &amp; "." &amp; BS487)&lt;=--('Data Sheet'!$B$15))),
            --(INT('Data Sheet'!$A$15) &amp; "." &amp; BS487),
            --(INT('Data Sheet'!$B$15) &amp; "." &amp; BS487)
        )
    ),
    IF(BQ487&lt;&gt;"",
        IF(INT('Data Sheet'!$A$15)=INT('Data Sheet'!$B$15),
            --(INT('Data Sheet'!$A$15) &amp; "." &amp; RIGHT(BQ487,3)),
            IF(AND((--(INT('Data Sheet'!$A$15) &amp; "." &amp; RIGHT(BQ487,3))&gt;=--('Data Sheet'!$A$15)), (--(INT('Data Sheet'!$A$15) &amp; "." &amp; RIGHT(BQ487,3))&lt;=--('Data Sheet'!$B$15))),
                --(INT('Data Sheet'!$A$15) &amp; "." &amp; RIGHT(BQ487,3)),
                --(INT('Data Sheet'!$B$15) &amp; "." &amp; RIGHT(BQ487,3))
            )
        ),
        "OK"
    )
)</f>
        <v>OK</v>
      </c>
      <c r="R487" s="19"/>
      <c r="S487" s="19"/>
      <c r="T487" s="19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1"/>
      <c r="AU487" s="21"/>
      <c r="AV487" s="21"/>
      <c r="AW487" s="22"/>
      <c r="AX487" s="99"/>
      <c r="AY487" s="20"/>
      <c r="AZ487" s="20"/>
      <c r="BA487" s="22"/>
      <c r="BB487">
        <v>479</v>
      </c>
      <c r="BC487" s="80"/>
      <c r="BD487" s="80"/>
      <c r="BE487" s="80"/>
      <c r="BF487" s="80"/>
      <c r="BG487" s="32" t="str">
        <f t="shared" si="81"/>
        <v/>
      </c>
      <c r="BH487" s="78">
        <f t="shared" si="79"/>
        <v>0</v>
      </c>
      <c r="BI487" s="2">
        <f t="shared" si="82"/>
        <v>0</v>
      </c>
      <c r="BJ487" s="2">
        <f t="shared" si="83"/>
        <v>0</v>
      </c>
      <c r="BK487" s="2">
        <f t="shared" si="80"/>
        <v>0</v>
      </c>
    </row>
    <row r="488" spans="2:63" ht="15" customHeight="1" x14ac:dyDescent="0.25">
      <c r="B488" s="14">
        <v>480</v>
      </c>
      <c r="C488" s="95" t="str">
        <f t="shared" si="84"/>
        <v/>
      </c>
      <c r="D488" s="15" t="str">
        <f t="shared" si="78"/>
        <v>OK</v>
      </c>
      <c r="E488" s="16" t="e">
        <f>VLOOKUP('Data Sheet'!$B$8,'Data Sheet'!$I$2:$J$9,2,FALSE)</f>
        <v>#N/A</v>
      </c>
      <c r="F488" s="16" t="str">
        <f t="shared" si="85"/>
        <v/>
      </c>
      <c r="G488" s="103">
        <f t="shared" si="86"/>
        <v>0</v>
      </c>
      <c r="H488" s="17" t="s">
        <v>26</v>
      </c>
      <c r="I488" s="17" t="s">
        <v>26</v>
      </c>
      <c r="J488" s="17" t="str">
        <f>IF('Data Sheet'!$B$9="NC-50","N/A","OK")</f>
        <v>OK</v>
      </c>
      <c r="K488" s="17" t="str">
        <f>IF('Data Sheet'!$B$9="NC-50","N/A","OK")</f>
        <v>OK</v>
      </c>
      <c r="L488" s="17" t="str">
        <f t="shared" si="87"/>
        <v>OK</v>
      </c>
      <c r="M488" s="17" t="str">
        <f t="shared" si="88"/>
        <v>OK</v>
      </c>
      <c r="N488" s="18" t="str">
        <f>IF(BO488&lt;&gt;"",
    IF(INT('Data Sheet'!$A$19)=INT('Data Sheet'!$B$19),
        --(INT('Data Sheet'!$A$19) &amp; "." &amp; BO488),
        IF(AND((--(INT('Data Sheet'!$A$19) &amp; "." &amp; BO488)&gt;=--('Data Sheet'!$A$19)), (--(INT('Data Sheet'!$A$19) &amp; "." &amp; BO488)&lt;=--('Data Sheet'!$B$19))),
            --(INT('Data Sheet'!$A$19) &amp; "." &amp; BO488),
            --(INT('Data Sheet'!$B$19) &amp; "." &amp; BO488)
        )
    ),
    IF(BN488&lt;&gt;"",
        IF(INT('Data Sheet'!$A$19)=INT('Data Sheet'!$B$19),
            --(INT('Data Sheet'!$A$19) &amp; "." &amp; LEFT(BN488,3)),
            IF(AND((--(INT('Data Sheet'!$A$19) &amp; "." &amp; LEFT(BN488,3))&gt;=--('Data Sheet'!$A$19)), (--(INT('Data Sheet'!$A$19) &amp; "." &amp; LEFT(BN488,3))&lt;=--('Data Sheet'!$B$19))),
                --(INT('Data Sheet'!$A$19) &amp; "." &amp; LEFT(BN488,3)),
                --(INT('Data Sheet'!$B$19) &amp; "." &amp; LEFT(BN488,3))
            )
        ),
        "OK"
    )
)</f>
        <v>OK</v>
      </c>
      <c r="O488" s="23" t="str">
        <f>IF(BP488&lt;&gt;"",
    IF(INT('Data Sheet'!$A$19)=INT('Data Sheet'!$B$19),
        --(INT('Data Sheet'!$A$19) &amp; "." &amp; BP488),
        IF(AND((--(INT('Data Sheet'!$A$19) &amp; "." &amp; BP488)&gt;=--('Data Sheet'!$A$19)), (--(INT('Data Sheet'!$A$19) &amp; "." &amp; BP488)&lt;=--('Data Sheet'!$B$19))),
            --(INT('Data Sheet'!$A$19) &amp; "." &amp; BP488),
            --(INT('Data Sheet'!$B$19) &amp; "." &amp; BP488)
        )
    ),
    IF(BN488&lt;&gt;"",
        IF(INT('Data Sheet'!$A$19)=INT('Data Sheet'!$B$19),
            --(INT('Data Sheet'!$A$19) &amp; "." &amp; RIGHT(BN488,3)),
            IF(AND((--(INT('Data Sheet'!$A$19) &amp; "." &amp; RIGHT(BN488,3))&gt;=--('Data Sheet'!$A$19)), (--(INT('Data Sheet'!$A$19) &amp; "." &amp; RIGHT(BN488,3))&lt;=--('Data Sheet'!$B$19))),
                --(INT('Data Sheet'!$A$19) &amp; "." &amp; RIGHT(BN488,3)),
                --(INT('Data Sheet'!$B$19) &amp; "." &amp; RIGHT(BN488,3))
            )
        ),
        "OK"
    )
)</f>
        <v>OK</v>
      </c>
      <c r="P488" s="23" t="str">
        <f>IF(BR488&lt;&gt;"",
    IF(INT('Data Sheet'!$A$19)=INT('Data Sheet'!$B$15),
        --(INT('Data Sheet'!$A$15) &amp; "." &amp; BR488),
        IF(AND((--(INT('Data Sheet'!$A$15) &amp; "." &amp; BR488)&gt;=--('Data Sheet'!$A$15)), (--(INT('Data Sheet'!$A$15) &amp; "." &amp; BR488)&lt;=--('Data Sheet'!$B$15))),
            --(INT('Data Sheet'!$A$15) &amp; "." &amp; BR488),
            --(INT('Data Sheet'!$B$15) &amp; "." &amp; BR488)
        )
    ),
    IF(BQ488&lt;&gt;"",
        IF(INT('Data Sheet'!$A$15)=INT('Data Sheet'!$B$15),
            --(INT('Data Sheet'!$A$15) &amp; "." &amp; LEFT(BQ488,3)),
            IF(AND((--(INT('Data Sheet'!$A$15) &amp; "." &amp; LEFT(BQ488,3))&gt;=--('Data Sheet'!$A$15)), (--(INT('Data Sheet'!$A$15) &amp; "." &amp; LEFT(BQ488,3))&lt;=--('Data Sheet'!$B$15))),
                --(INT('Data Sheet'!$A$15) &amp; "." &amp; LEFT(BQ488,3)),
                --(INT('Data Sheet'!$B$15) &amp; "." &amp; LEFT(BQ488,3))
            )
        ),
        "OK"
    )
)</f>
        <v>OK</v>
      </c>
      <c r="Q488" s="23" t="str">
        <f>IF(BS488&lt;&gt;"",
    IF(INT('Data Sheet'!$A$19)=INT('Data Sheet'!$B$15),
        --(INT('Data Sheet'!$A$15) &amp; "." &amp; BS488),
        IF(AND((--(INT('Data Sheet'!$A$15) &amp; "." &amp; BS488)&gt;=--('Data Sheet'!$A$15)), (--(INT('Data Sheet'!$A$15) &amp; "." &amp; BS488)&lt;=--('Data Sheet'!$B$15))),
            --(INT('Data Sheet'!$A$15) &amp; "." &amp; BS488),
            --(INT('Data Sheet'!$B$15) &amp; "." &amp; BS488)
        )
    ),
    IF(BQ488&lt;&gt;"",
        IF(INT('Data Sheet'!$A$15)=INT('Data Sheet'!$B$15),
            --(INT('Data Sheet'!$A$15) &amp; "." &amp; RIGHT(BQ488,3)),
            IF(AND((--(INT('Data Sheet'!$A$15) &amp; "." &amp; RIGHT(BQ488,3))&gt;=--('Data Sheet'!$A$15)), (--(INT('Data Sheet'!$A$15) &amp; "." &amp; RIGHT(BQ488,3))&lt;=--('Data Sheet'!$B$15))),
                --(INT('Data Sheet'!$A$15) &amp; "." &amp; RIGHT(BQ488,3)),
                --(INT('Data Sheet'!$B$15) &amp; "." &amp; RIGHT(BQ488,3))
            )
        ),
        "OK"
    )
)</f>
        <v>OK</v>
      </c>
      <c r="R488" s="19"/>
      <c r="S488" s="19"/>
      <c r="T488" s="19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1"/>
      <c r="AU488" s="21"/>
      <c r="AV488" s="21"/>
      <c r="AW488" s="22"/>
      <c r="AX488" s="99"/>
      <c r="AY488" s="20"/>
      <c r="AZ488" s="20"/>
      <c r="BA488" s="22"/>
      <c r="BB488">
        <v>480</v>
      </c>
      <c r="BC488" s="80"/>
      <c r="BD488" s="80"/>
      <c r="BE488" s="80"/>
      <c r="BF488" s="80"/>
      <c r="BG488" s="32" t="str">
        <f t="shared" si="81"/>
        <v/>
      </c>
      <c r="BH488" s="78">
        <f t="shared" si="79"/>
        <v>0</v>
      </c>
      <c r="BI488" s="2">
        <f t="shared" si="82"/>
        <v>0</v>
      </c>
      <c r="BJ488" s="2">
        <f t="shared" si="83"/>
        <v>0</v>
      </c>
      <c r="BK488" s="2">
        <f t="shared" si="80"/>
        <v>0</v>
      </c>
    </row>
    <row r="489" spans="2:63" ht="15" customHeight="1" x14ac:dyDescent="0.25">
      <c r="B489" s="14">
        <v>481</v>
      </c>
      <c r="C489" s="95" t="str">
        <f t="shared" si="84"/>
        <v/>
      </c>
      <c r="D489" s="15" t="str">
        <f t="shared" si="78"/>
        <v>OK</v>
      </c>
      <c r="E489" s="16" t="e">
        <f>VLOOKUP('Data Sheet'!$B$8,'Data Sheet'!$I$2:$J$9,2,FALSE)</f>
        <v>#N/A</v>
      </c>
      <c r="F489" s="16" t="str">
        <f t="shared" si="85"/>
        <v/>
      </c>
      <c r="G489" s="103">
        <f t="shared" si="86"/>
        <v>0</v>
      </c>
      <c r="H489" s="17" t="s">
        <v>26</v>
      </c>
      <c r="I489" s="17" t="s">
        <v>26</v>
      </c>
      <c r="J489" s="17" t="str">
        <f>IF('Data Sheet'!$B$9="NC-50","N/A","OK")</f>
        <v>OK</v>
      </c>
      <c r="K489" s="17" t="str">
        <f>IF('Data Sheet'!$B$9="NC-50","N/A","OK")</f>
        <v>OK</v>
      </c>
      <c r="L489" s="17" t="str">
        <f t="shared" si="87"/>
        <v>OK</v>
      </c>
      <c r="M489" s="17" t="str">
        <f t="shared" si="88"/>
        <v>OK</v>
      </c>
      <c r="N489" s="18" t="str">
        <f>IF(BO489&lt;&gt;"",
    IF(INT('Data Sheet'!$A$19)=INT('Data Sheet'!$B$19),
        --(INT('Data Sheet'!$A$19) &amp; "." &amp; BO489),
        IF(AND((--(INT('Data Sheet'!$A$19) &amp; "." &amp; BO489)&gt;=--('Data Sheet'!$A$19)), (--(INT('Data Sheet'!$A$19) &amp; "." &amp; BO489)&lt;=--('Data Sheet'!$B$19))),
            --(INT('Data Sheet'!$A$19) &amp; "." &amp; BO489),
            --(INT('Data Sheet'!$B$19) &amp; "." &amp; BO489)
        )
    ),
    IF(BN489&lt;&gt;"",
        IF(INT('Data Sheet'!$A$19)=INT('Data Sheet'!$B$19),
            --(INT('Data Sheet'!$A$19) &amp; "." &amp; LEFT(BN489,3)),
            IF(AND((--(INT('Data Sheet'!$A$19) &amp; "." &amp; LEFT(BN489,3))&gt;=--('Data Sheet'!$A$19)), (--(INT('Data Sheet'!$A$19) &amp; "." &amp; LEFT(BN489,3))&lt;=--('Data Sheet'!$B$19))),
                --(INT('Data Sheet'!$A$19) &amp; "." &amp; LEFT(BN489,3)),
                --(INT('Data Sheet'!$B$19) &amp; "." &amp; LEFT(BN489,3))
            )
        ),
        "OK"
    )
)</f>
        <v>OK</v>
      </c>
      <c r="O489" s="23" t="str">
        <f>IF(BP489&lt;&gt;"",
    IF(INT('Data Sheet'!$A$19)=INT('Data Sheet'!$B$19),
        --(INT('Data Sheet'!$A$19) &amp; "." &amp; BP489),
        IF(AND((--(INT('Data Sheet'!$A$19) &amp; "." &amp; BP489)&gt;=--('Data Sheet'!$A$19)), (--(INT('Data Sheet'!$A$19) &amp; "." &amp; BP489)&lt;=--('Data Sheet'!$B$19))),
            --(INT('Data Sheet'!$A$19) &amp; "." &amp; BP489),
            --(INT('Data Sheet'!$B$19) &amp; "." &amp; BP489)
        )
    ),
    IF(BN489&lt;&gt;"",
        IF(INT('Data Sheet'!$A$19)=INT('Data Sheet'!$B$19),
            --(INT('Data Sheet'!$A$19) &amp; "." &amp; RIGHT(BN489,3)),
            IF(AND((--(INT('Data Sheet'!$A$19) &amp; "." &amp; RIGHT(BN489,3))&gt;=--('Data Sheet'!$A$19)), (--(INT('Data Sheet'!$A$19) &amp; "." &amp; RIGHT(BN489,3))&lt;=--('Data Sheet'!$B$19))),
                --(INT('Data Sheet'!$A$19) &amp; "." &amp; RIGHT(BN489,3)),
                --(INT('Data Sheet'!$B$19) &amp; "." &amp; RIGHT(BN489,3))
            )
        ),
        "OK"
    )
)</f>
        <v>OK</v>
      </c>
      <c r="P489" s="23" t="str">
        <f>IF(BR489&lt;&gt;"",
    IF(INT('Data Sheet'!$A$19)=INT('Data Sheet'!$B$15),
        --(INT('Data Sheet'!$A$15) &amp; "." &amp; BR489),
        IF(AND((--(INT('Data Sheet'!$A$15) &amp; "." &amp; BR489)&gt;=--('Data Sheet'!$A$15)), (--(INT('Data Sheet'!$A$15) &amp; "." &amp; BR489)&lt;=--('Data Sheet'!$B$15))),
            --(INT('Data Sheet'!$A$15) &amp; "." &amp; BR489),
            --(INT('Data Sheet'!$B$15) &amp; "." &amp; BR489)
        )
    ),
    IF(BQ489&lt;&gt;"",
        IF(INT('Data Sheet'!$A$15)=INT('Data Sheet'!$B$15),
            --(INT('Data Sheet'!$A$15) &amp; "." &amp; LEFT(BQ489,3)),
            IF(AND((--(INT('Data Sheet'!$A$15) &amp; "." &amp; LEFT(BQ489,3))&gt;=--('Data Sheet'!$A$15)), (--(INT('Data Sheet'!$A$15) &amp; "." &amp; LEFT(BQ489,3))&lt;=--('Data Sheet'!$B$15))),
                --(INT('Data Sheet'!$A$15) &amp; "." &amp; LEFT(BQ489,3)),
                --(INT('Data Sheet'!$B$15) &amp; "." &amp; LEFT(BQ489,3))
            )
        ),
        "OK"
    )
)</f>
        <v>OK</v>
      </c>
      <c r="Q489" s="23" t="str">
        <f>IF(BS489&lt;&gt;"",
    IF(INT('Data Sheet'!$A$19)=INT('Data Sheet'!$B$15),
        --(INT('Data Sheet'!$A$15) &amp; "." &amp; BS489),
        IF(AND((--(INT('Data Sheet'!$A$15) &amp; "." &amp; BS489)&gt;=--('Data Sheet'!$A$15)), (--(INT('Data Sheet'!$A$15) &amp; "." &amp; BS489)&lt;=--('Data Sheet'!$B$15))),
            --(INT('Data Sheet'!$A$15) &amp; "." &amp; BS489),
            --(INT('Data Sheet'!$B$15) &amp; "." &amp; BS489)
        )
    ),
    IF(BQ489&lt;&gt;"",
        IF(INT('Data Sheet'!$A$15)=INT('Data Sheet'!$B$15),
            --(INT('Data Sheet'!$A$15) &amp; "." &amp; RIGHT(BQ489,3)),
            IF(AND((--(INT('Data Sheet'!$A$15) &amp; "." &amp; RIGHT(BQ489,3))&gt;=--('Data Sheet'!$A$15)), (--(INT('Data Sheet'!$A$15) &amp; "." &amp; RIGHT(BQ489,3))&lt;=--('Data Sheet'!$B$15))),
                --(INT('Data Sheet'!$A$15) &amp; "." &amp; RIGHT(BQ489,3)),
                --(INT('Data Sheet'!$B$15) &amp; "." &amp; RIGHT(BQ489,3))
            )
        ),
        "OK"
    )
)</f>
        <v>OK</v>
      </c>
      <c r="R489" s="19"/>
      <c r="S489" s="19"/>
      <c r="T489" s="19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1"/>
      <c r="AU489" s="21"/>
      <c r="AV489" s="21"/>
      <c r="AW489" s="22"/>
      <c r="AX489" s="99"/>
      <c r="AY489" s="20"/>
      <c r="AZ489" s="20"/>
      <c r="BA489" s="22"/>
      <c r="BB489">
        <v>481</v>
      </c>
      <c r="BC489" s="80"/>
      <c r="BD489" s="80"/>
      <c r="BE489" s="80"/>
      <c r="BF489" s="80"/>
      <c r="BG489" s="32" t="str">
        <f t="shared" si="81"/>
        <v/>
      </c>
      <c r="BH489" s="78">
        <f t="shared" si="79"/>
        <v>0</v>
      </c>
      <c r="BI489" s="2">
        <f t="shared" si="82"/>
        <v>0</v>
      </c>
      <c r="BJ489" s="2">
        <f t="shared" si="83"/>
        <v>0</v>
      </c>
      <c r="BK489" s="2">
        <f t="shared" si="80"/>
        <v>0</v>
      </c>
    </row>
    <row r="490" spans="2:63" ht="15" customHeight="1" x14ac:dyDescent="0.25">
      <c r="B490" s="14">
        <v>482</v>
      </c>
      <c r="C490" s="95" t="str">
        <f t="shared" si="84"/>
        <v/>
      </c>
      <c r="D490" s="15" t="str">
        <f t="shared" si="78"/>
        <v>OK</v>
      </c>
      <c r="E490" s="16" t="e">
        <f>VLOOKUP('Data Sheet'!$B$8,'Data Sheet'!$I$2:$J$9,2,FALSE)</f>
        <v>#N/A</v>
      </c>
      <c r="F490" s="16" t="str">
        <f t="shared" si="85"/>
        <v/>
      </c>
      <c r="G490" s="103">
        <f t="shared" si="86"/>
        <v>0</v>
      </c>
      <c r="H490" s="17" t="s">
        <v>26</v>
      </c>
      <c r="I490" s="17" t="s">
        <v>26</v>
      </c>
      <c r="J490" s="17" t="str">
        <f>IF('Data Sheet'!$B$9="NC-50","N/A","OK")</f>
        <v>OK</v>
      </c>
      <c r="K490" s="17" t="str">
        <f>IF('Data Sheet'!$B$9="NC-50","N/A","OK")</f>
        <v>OK</v>
      </c>
      <c r="L490" s="17" t="str">
        <f t="shared" si="87"/>
        <v>OK</v>
      </c>
      <c r="M490" s="17" t="str">
        <f t="shared" si="88"/>
        <v>OK</v>
      </c>
      <c r="N490" s="18" t="str">
        <f>IF(BO490&lt;&gt;"",
    IF(INT('Data Sheet'!$A$19)=INT('Data Sheet'!$B$19),
        --(INT('Data Sheet'!$A$19) &amp; "." &amp; BO490),
        IF(AND((--(INT('Data Sheet'!$A$19) &amp; "." &amp; BO490)&gt;=--('Data Sheet'!$A$19)), (--(INT('Data Sheet'!$A$19) &amp; "." &amp; BO490)&lt;=--('Data Sheet'!$B$19))),
            --(INT('Data Sheet'!$A$19) &amp; "." &amp; BO490),
            --(INT('Data Sheet'!$B$19) &amp; "." &amp; BO490)
        )
    ),
    IF(BN490&lt;&gt;"",
        IF(INT('Data Sheet'!$A$19)=INT('Data Sheet'!$B$19),
            --(INT('Data Sheet'!$A$19) &amp; "." &amp; LEFT(BN490,3)),
            IF(AND((--(INT('Data Sheet'!$A$19) &amp; "." &amp; LEFT(BN490,3))&gt;=--('Data Sheet'!$A$19)), (--(INT('Data Sheet'!$A$19) &amp; "." &amp; LEFT(BN490,3))&lt;=--('Data Sheet'!$B$19))),
                --(INT('Data Sheet'!$A$19) &amp; "." &amp; LEFT(BN490,3)),
                --(INT('Data Sheet'!$B$19) &amp; "." &amp; LEFT(BN490,3))
            )
        ),
        "OK"
    )
)</f>
        <v>OK</v>
      </c>
      <c r="O490" s="23" t="str">
        <f>IF(BP490&lt;&gt;"",
    IF(INT('Data Sheet'!$A$19)=INT('Data Sheet'!$B$19),
        --(INT('Data Sheet'!$A$19) &amp; "." &amp; BP490),
        IF(AND((--(INT('Data Sheet'!$A$19) &amp; "." &amp; BP490)&gt;=--('Data Sheet'!$A$19)), (--(INT('Data Sheet'!$A$19) &amp; "." &amp; BP490)&lt;=--('Data Sheet'!$B$19))),
            --(INT('Data Sheet'!$A$19) &amp; "." &amp; BP490),
            --(INT('Data Sheet'!$B$19) &amp; "." &amp; BP490)
        )
    ),
    IF(BN490&lt;&gt;"",
        IF(INT('Data Sheet'!$A$19)=INT('Data Sheet'!$B$19),
            --(INT('Data Sheet'!$A$19) &amp; "." &amp; RIGHT(BN490,3)),
            IF(AND((--(INT('Data Sheet'!$A$19) &amp; "." &amp; RIGHT(BN490,3))&gt;=--('Data Sheet'!$A$19)), (--(INT('Data Sheet'!$A$19) &amp; "." &amp; RIGHT(BN490,3))&lt;=--('Data Sheet'!$B$19))),
                --(INT('Data Sheet'!$A$19) &amp; "." &amp; RIGHT(BN490,3)),
                --(INT('Data Sheet'!$B$19) &amp; "." &amp; RIGHT(BN490,3))
            )
        ),
        "OK"
    )
)</f>
        <v>OK</v>
      </c>
      <c r="P490" s="23" t="str">
        <f>IF(BR490&lt;&gt;"",
    IF(INT('Data Sheet'!$A$19)=INT('Data Sheet'!$B$15),
        --(INT('Data Sheet'!$A$15) &amp; "." &amp; BR490),
        IF(AND((--(INT('Data Sheet'!$A$15) &amp; "." &amp; BR490)&gt;=--('Data Sheet'!$A$15)), (--(INT('Data Sheet'!$A$15) &amp; "." &amp; BR490)&lt;=--('Data Sheet'!$B$15))),
            --(INT('Data Sheet'!$A$15) &amp; "." &amp; BR490),
            --(INT('Data Sheet'!$B$15) &amp; "." &amp; BR490)
        )
    ),
    IF(BQ490&lt;&gt;"",
        IF(INT('Data Sheet'!$A$15)=INT('Data Sheet'!$B$15),
            --(INT('Data Sheet'!$A$15) &amp; "." &amp; LEFT(BQ490,3)),
            IF(AND((--(INT('Data Sheet'!$A$15) &amp; "." &amp; LEFT(BQ490,3))&gt;=--('Data Sheet'!$A$15)), (--(INT('Data Sheet'!$A$15) &amp; "." &amp; LEFT(BQ490,3))&lt;=--('Data Sheet'!$B$15))),
                --(INT('Data Sheet'!$A$15) &amp; "." &amp; LEFT(BQ490,3)),
                --(INT('Data Sheet'!$B$15) &amp; "." &amp; LEFT(BQ490,3))
            )
        ),
        "OK"
    )
)</f>
        <v>OK</v>
      </c>
      <c r="Q490" s="23" t="str">
        <f>IF(BS490&lt;&gt;"",
    IF(INT('Data Sheet'!$A$19)=INT('Data Sheet'!$B$15),
        --(INT('Data Sheet'!$A$15) &amp; "." &amp; BS490),
        IF(AND((--(INT('Data Sheet'!$A$15) &amp; "." &amp; BS490)&gt;=--('Data Sheet'!$A$15)), (--(INT('Data Sheet'!$A$15) &amp; "." &amp; BS490)&lt;=--('Data Sheet'!$B$15))),
            --(INT('Data Sheet'!$A$15) &amp; "." &amp; BS490),
            --(INT('Data Sheet'!$B$15) &amp; "." &amp; BS490)
        )
    ),
    IF(BQ490&lt;&gt;"",
        IF(INT('Data Sheet'!$A$15)=INT('Data Sheet'!$B$15),
            --(INT('Data Sheet'!$A$15) &amp; "." &amp; RIGHT(BQ490,3)),
            IF(AND((--(INT('Data Sheet'!$A$15) &amp; "." &amp; RIGHT(BQ490,3))&gt;=--('Data Sheet'!$A$15)), (--(INT('Data Sheet'!$A$15) &amp; "." &amp; RIGHT(BQ490,3))&lt;=--('Data Sheet'!$B$15))),
                --(INT('Data Sheet'!$A$15) &amp; "." &amp; RIGHT(BQ490,3)),
                --(INT('Data Sheet'!$B$15) &amp; "." &amp; RIGHT(BQ490,3))
            )
        ),
        "OK"
    )
)</f>
        <v>OK</v>
      </c>
      <c r="R490" s="19"/>
      <c r="S490" s="19"/>
      <c r="T490" s="19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1"/>
      <c r="AU490" s="21"/>
      <c r="AV490" s="21"/>
      <c r="AW490" s="22"/>
      <c r="AX490" s="99"/>
      <c r="AY490" s="20"/>
      <c r="AZ490" s="20"/>
      <c r="BA490" s="22"/>
      <c r="BB490">
        <v>482</v>
      </c>
      <c r="BC490" s="80"/>
      <c r="BD490" s="80"/>
      <c r="BE490" s="80"/>
      <c r="BF490" s="80"/>
      <c r="BG490" s="32" t="str">
        <f t="shared" si="81"/>
        <v/>
      </c>
      <c r="BH490" s="78">
        <f t="shared" si="79"/>
        <v>0</v>
      </c>
      <c r="BI490" s="2">
        <f t="shared" si="82"/>
        <v>0</v>
      </c>
      <c r="BJ490" s="2">
        <f t="shared" si="83"/>
        <v>0</v>
      </c>
      <c r="BK490" s="2">
        <f t="shared" si="80"/>
        <v>0</v>
      </c>
    </row>
    <row r="491" spans="2:63" ht="15" customHeight="1" x14ac:dyDescent="0.25">
      <c r="B491" s="14">
        <v>483</v>
      </c>
      <c r="C491" s="95" t="str">
        <f t="shared" si="84"/>
        <v/>
      </c>
      <c r="D491" s="15" t="str">
        <f t="shared" si="78"/>
        <v>OK</v>
      </c>
      <c r="E491" s="16" t="e">
        <f>VLOOKUP('Data Sheet'!$B$8,'Data Sheet'!$I$2:$J$9,2,FALSE)</f>
        <v>#N/A</v>
      </c>
      <c r="F491" s="16" t="str">
        <f t="shared" si="85"/>
        <v/>
      </c>
      <c r="G491" s="103">
        <f t="shared" si="86"/>
        <v>0</v>
      </c>
      <c r="H491" s="17" t="s">
        <v>26</v>
      </c>
      <c r="I491" s="17" t="s">
        <v>26</v>
      </c>
      <c r="J491" s="17" t="str">
        <f>IF('Data Sheet'!$B$9="NC-50","N/A","OK")</f>
        <v>OK</v>
      </c>
      <c r="K491" s="17" t="str">
        <f>IF('Data Sheet'!$B$9="NC-50","N/A","OK")</f>
        <v>OK</v>
      </c>
      <c r="L491" s="17" t="str">
        <f t="shared" si="87"/>
        <v>OK</v>
      </c>
      <c r="M491" s="17" t="str">
        <f t="shared" si="88"/>
        <v>OK</v>
      </c>
      <c r="N491" s="18" t="str">
        <f>IF(BO491&lt;&gt;"",
    IF(INT('Data Sheet'!$A$19)=INT('Data Sheet'!$B$19),
        --(INT('Data Sheet'!$A$19) &amp; "." &amp; BO491),
        IF(AND((--(INT('Data Sheet'!$A$19) &amp; "." &amp; BO491)&gt;=--('Data Sheet'!$A$19)), (--(INT('Data Sheet'!$A$19) &amp; "." &amp; BO491)&lt;=--('Data Sheet'!$B$19))),
            --(INT('Data Sheet'!$A$19) &amp; "." &amp; BO491),
            --(INT('Data Sheet'!$B$19) &amp; "." &amp; BO491)
        )
    ),
    IF(BN491&lt;&gt;"",
        IF(INT('Data Sheet'!$A$19)=INT('Data Sheet'!$B$19),
            --(INT('Data Sheet'!$A$19) &amp; "." &amp; LEFT(BN491,3)),
            IF(AND((--(INT('Data Sheet'!$A$19) &amp; "." &amp; LEFT(BN491,3))&gt;=--('Data Sheet'!$A$19)), (--(INT('Data Sheet'!$A$19) &amp; "." &amp; LEFT(BN491,3))&lt;=--('Data Sheet'!$B$19))),
                --(INT('Data Sheet'!$A$19) &amp; "." &amp; LEFT(BN491,3)),
                --(INT('Data Sheet'!$B$19) &amp; "." &amp; LEFT(BN491,3))
            )
        ),
        "OK"
    )
)</f>
        <v>OK</v>
      </c>
      <c r="O491" s="23" t="str">
        <f>IF(BP491&lt;&gt;"",
    IF(INT('Data Sheet'!$A$19)=INT('Data Sheet'!$B$19),
        --(INT('Data Sheet'!$A$19) &amp; "." &amp; BP491),
        IF(AND((--(INT('Data Sheet'!$A$19) &amp; "." &amp; BP491)&gt;=--('Data Sheet'!$A$19)), (--(INT('Data Sheet'!$A$19) &amp; "." &amp; BP491)&lt;=--('Data Sheet'!$B$19))),
            --(INT('Data Sheet'!$A$19) &amp; "." &amp; BP491),
            --(INT('Data Sheet'!$B$19) &amp; "." &amp; BP491)
        )
    ),
    IF(BN491&lt;&gt;"",
        IF(INT('Data Sheet'!$A$19)=INT('Data Sheet'!$B$19),
            --(INT('Data Sheet'!$A$19) &amp; "." &amp; RIGHT(BN491,3)),
            IF(AND((--(INT('Data Sheet'!$A$19) &amp; "." &amp; RIGHT(BN491,3))&gt;=--('Data Sheet'!$A$19)), (--(INT('Data Sheet'!$A$19) &amp; "." &amp; RIGHT(BN491,3))&lt;=--('Data Sheet'!$B$19))),
                --(INT('Data Sheet'!$A$19) &amp; "." &amp; RIGHT(BN491,3)),
                --(INT('Data Sheet'!$B$19) &amp; "." &amp; RIGHT(BN491,3))
            )
        ),
        "OK"
    )
)</f>
        <v>OK</v>
      </c>
      <c r="P491" s="23" t="str">
        <f>IF(BR491&lt;&gt;"",
    IF(INT('Data Sheet'!$A$19)=INT('Data Sheet'!$B$15),
        --(INT('Data Sheet'!$A$15) &amp; "." &amp; BR491),
        IF(AND((--(INT('Data Sheet'!$A$15) &amp; "." &amp; BR491)&gt;=--('Data Sheet'!$A$15)), (--(INT('Data Sheet'!$A$15) &amp; "." &amp; BR491)&lt;=--('Data Sheet'!$B$15))),
            --(INT('Data Sheet'!$A$15) &amp; "." &amp; BR491),
            --(INT('Data Sheet'!$B$15) &amp; "." &amp; BR491)
        )
    ),
    IF(BQ491&lt;&gt;"",
        IF(INT('Data Sheet'!$A$15)=INT('Data Sheet'!$B$15),
            --(INT('Data Sheet'!$A$15) &amp; "." &amp; LEFT(BQ491,3)),
            IF(AND((--(INT('Data Sheet'!$A$15) &amp; "." &amp; LEFT(BQ491,3))&gt;=--('Data Sheet'!$A$15)), (--(INT('Data Sheet'!$A$15) &amp; "." &amp; LEFT(BQ491,3))&lt;=--('Data Sheet'!$B$15))),
                --(INT('Data Sheet'!$A$15) &amp; "." &amp; LEFT(BQ491,3)),
                --(INT('Data Sheet'!$B$15) &amp; "." &amp; LEFT(BQ491,3))
            )
        ),
        "OK"
    )
)</f>
        <v>OK</v>
      </c>
      <c r="Q491" s="23" t="str">
        <f>IF(BS491&lt;&gt;"",
    IF(INT('Data Sheet'!$A$19)=INT('Data Sheet'!$B$15),
        --(INT('Data Sheet'!$A$15) &amp; "." &amp; BS491),
        IF(AND((--(INT('Data Sheet'!$A$15) &amp; "." &amp; BS491)&gt;=--('Data Sheet'!$A$15)), (--(INT('Data Sheet'!$A$15) &amp; "." &amp; BS491)&lt;=--('Data Sheet'!$B$15))),
            --(INT('Data Sheet'!$A$15) &amp; "." &amp; BS491),
            --(INT('Data Sheet'!$B$15) &amp; "." &amp; BS491)
        )
    ),
    IF(BQ491&lt;&gt;"",
        IF(INT('Data Sheet'!$A$15)=INT('Data Sheet'!$B$15),
            --(INT('Data Sheet'!$A$15) &amp; "." &amp; RIGHT(BQ491,3)),
            IF(AND((--(INT('Data Sheet'!$A$15) &amp; "." &amp; RIGHT(BQ491,3))&gt;=--('Data Sheet'!$A$15)), (--(INT('Data Sheet'!$A$15) &amp; "." &amp; RIGHT(BQ491,3))&lt;=--('Data Sheet'!$B$15))),
                --(INT('Data Sheet'!$A$15) &amp; "." &amp; RIGHT(BQ491,3)),
                --(INT('Data Sheet'!$B$15) &amp; "." &amp; RIGHT(BQ491,3))
            )
        ),
        "OK"
    )
)</f>
        <v>OK</v>
      </c>
      <c r="R491" s="19"/>
      <c r="S491" s="19"/>
      <c r="T491" s="19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1"/>
      <c r="AU491" s="21"/>
      <c r="AV491" s="21"/>
      <c r="AW491" s="22"/>
      <c r="AX491" s="99"/>
      <c r="AY491" s="20"/>
      <c r="AZ491" s="20"/>
      <c r="BA491" s="22"/>
      <c r="BB491">
        <v>483</v>
      </c>
      <c r="BC491" s="80"/>
      <c r="BD491" s="80"/>
      <c r="BE491" s="80"/>
      <c r="BF491" s="80"/>
      <c r="BG491" s="32" t="str">
        <f t="shared" si="81"/>
        <v/>
      </c>
      <c r="BH491" s="78">
        <f t="shared" si="79"/>
        <v>0</v>
      </c>
      <c r="BI491" s="2">
        <f t="shared" si="82"/>
        <v>0</v>
      </c>
      <c r="BJ491" s="2">
        <f t="shared" si="83"/>
        <v>0</v>
      </c>
      <c r="BK491" s="2">
        <f t="shared" si="80"/>
        <v>0</v>
      </c>
    </row>
    <row r="492" spans="2:63" ht="15" customHeight="1" x14ac:dyDescent="0.25">
      <c r="B492" s="14">
        <v>484</v>
      </c>
      <c r="C492" s="95" t="str">
        <f t="shared" si="84"/>
        <v/>
      </c>
      <c r="D492" s="15" t="str">
        <f t="shared" si="78"/>
        <v>OK</v>
      </c>
      <c r="E492" s="16" t="e">
        <f>VLOOKUP('Data Sheet'!$B$8,'Data Sheet'!$I$2:$J$9,2,FALSE)</f>
        <v>#N/A</v>
      </c>
      <c r="F492" s="16" t="str">
        <f t="shared" si="85"/>
        <v/>
      </c>
      <c r="G492" s="103">
        <f t="shared" si="86"/>
        <v>0</v>
      </c>
      <c r="H492" s="17" t="s">
        <v>26</v>
      </c>
      <c r="I492" s="17" t="s">
        <v>26</v>
      </c>
      <c r="J492" s="17" t="str">
        <f>IF('Data Sheet'!$B$9="NC-50","N/A","OK")</f>
        <v>OK</v>
      </c>
      <c r="K492" s="17" t="str">
        <f>IF('Data Sheet'!$B$9="NC-50","N/A","OK")</f>
        <v>OK</v>
      </c>
      <c r="L492" s="17" t="str">
        <f t="shared" si="87"/>
        <v>OK</v>
      </c>
      <c r="M492" s="17" t="str">
        <f t="shared" si="88"/>
        <v>OK</v>
      </c>
      <c r="N492" s="18" t="str">
        <f>IF(BO492&lt;&gt;"",
    IF(INT('Data Sheet'!$A$19)=INT('Data Sheet'!$B$19),
        --(INT('Data Sheet'!$A$19) &amp; "." &amp; BO492),
        IF(AND((--(INT('Data Sheet'!$A$19) &amp; "." &amp; BO492)&gt;=--('Data Sheet'!$A$19)), (--(INT('Data Sheet'!$A$19) &amp; "." &amp; BO492)&lt;=--('Data Sheet'!$B$19))),
            --(INT('Data Sheet'!$A$19) &amp; "." &amp; BO492),
            --(INT('Data Sheet'!$B$19) &amp; "." &amp; BO492)
        )
    ),
    IF(BN492&lt;&gt;"",
        IF(INT('Data Sheet'!$A$19)=INT('Data Sheet'!$B$19),
            --(INT('Data Sheet'!$A$19) &amp; "." &amp; LEFT(BN492,3)),
            IF(AND((--(INT('Data Sheet'!$A$19) &amp; "." &amp; LEFT(BN492,3))&gt;=--('Data Sheet'!$A$19)), (--(INT('Data Sheet'!$A$19) &amp; "." &amp; LEFT(BN492,3))&lt;=--('Data Sheet'!$B$19))),
                --(INT('Data Sheet'!$A$19) &amp; "." &amp; LEFT(BN492,3)),
                --(INT('Data Sheet'!$B$19) &amp; "." &amp; LEFT(BN492,3))
            )
        ),
        "OK"
    )
)</f>
        <v>OK</v>
      </c>
      <c r="O492" s="23" t="str">
        <f>IF(BP492&lt;&gt;"",
    IF(INT('Data Sheet'!$A$19)=INT('Data Sheet'!$B$19),
        --(INT('Data Sheet'!$A$19) &amp; "." &amp; BP492),
        IF(AND((--(INT('Data Sheet'!$A$19) &amp; "." &amp; BP492)&gt;=--('Data Sheet'!$A$19)), (--(INT('Data Sheet'!$A$19) &amp; "." &amp; BP492)&lt;=--('Data Sheet'!$B$19))),
            --(INT('Data Sheet'!$A$19) &amp; "." &amp; BP492),
            --(INT('Data Sheet'!$B$19) &amp; "." &amp; BP492)
        )
    ),
    IF(BN492&lt;&gt;"",
        IF(INT('Data Sheet'!$A$19)=INT('Data Sheet'!$B$19),
            --(INT('Data Sheet'!$A$19) &amp; "." &amp; RIGHT(BN492,3)),
            IF(AND((--(INT('Data Sheet'!$A$19) &amp; "." &amp; RIGHT(BN492,3))&gt;=--('Data Sheet'!$A$19)), (--(INT('Data Sheet'!$A$19) &amp; "." &amp; RIGHT(BN492,3))&lt;=--('Data Sheet'!$B$19))),
                --(INT('Data Sheet'!$A$19) &amp; "." &amp; RIGHT(BN492,3)),
                --(INT('Data Sheet'!$B$19) &amp; "." &amp; RIGHT(BN492,3))
            )
        ),
        "OK"
    )
)</f>
        <v>OK</v>
      </c>
      <c r="P492" s="23" t="str">
        <f>IF(BR492&lt;&gt;"",
    IF(INT('Data Sheet'!$A$19)=INT('Data Sheet'!$B$15),
        --(INT('Data Sheet'!$A$15) &amp; "." &amp; BR492),
        IF(AND((--(INT('Data Sheet'!$A$15) &amp; "." &amp; BR492)&gt;=--('Data Sheet'!$A$15)), (--(INT('Data Sheet'!$A$15) &amp; "." &amp; BR492)&lt;=--('Data Sheet'!$B$15))),
            --(INT('Data Sheet'!$A$15) &amp; "." &amp; BR492),
            --(INT('Data Sheet'!$B$15) &amp; "." &amp; BR492)
        )
    ),
    IF(BQ492&lt;&gt;"",
        IF(INT('Data Sheet'!$A$15)=INT('Data Sheet'!$B$15),
            --(INT('Data Sheet'!$A$15) &amp; "." &amp; LEFT(BQ492,3)),
            IF(AND((--(INT('Data Sheet'!$A$15) &amp; "." &amp; LEFT(BQ492,3))&gt;=--('Data Sheet'!$A$15)), (--(INT('Data Sheet'!$A$15) &amp; "." &amp; LEFT(BQ492,3))&lt;=--('Data Sheet'!$B$15))),
                --(INT('Data Sheet'!$A$15) &amp; "." &amp; LEFT(BQ492,3)),
                --(INT('Data Sheet'!$B$15) &amp; "." &amp; LEFT(BQ492,3))
            )
        ),
        "OK"
    )
)</f>
        <v>OK</v>
      </c>
      <c r="Q492" s="23" t="str">
        <f>IF(BS492&lt;&gt;"",
    IF(INT('Data Sheet'!$A$19)=INT('Data Sheet'!$B$15),
        --(INT('Data Sheet'!$A$15) &amp; "." &amp; BS492),
        IF(AND((--(INT('Data Sheet'!$A$15) &amp; "." &amp; BS492)&gt;=--('Data Sheet'!$A$15)), (--(INT('Data Sheet'!$A$15) &amp; "." &amp; BS492)&lt;=--('Data Sheet'!$B$15))),
            --(INT('Data Sheet'!$A$15) &amp; "." &amp; BS492),
            --(INT('Data Sheet'!$B$15) &amp; "." &amp; BS492)
        )
    ),
    IF(BQ492&lt;&gt;"",
        IF(INT('Data Sheet'!$A$15)=INT('Data Sheet'!$B$15),
            --(INT('Data Sheet'!$A$15) &amp; "." &amp; RIGHT(BQ492,3)),
            IF(AND((--(INT('Data Sheet'!$A$15) &amp; "." &amp; RIGHT(BQ492,3))&gt;=--('Data Sheet'!$A$15)), (--(INT('Data Sheet'!$A$15) &amp; "." &amp; RIGHT(BQ492,3))&lt;=--('Data Sheet'!$B$15))),
                --(INT('Data Sheet'!$A$15) &amp; "." &amp; RIGHT(BQ492,3)),
                --(INT('Data Sheet'!$B$15) &amp; "." &amp; RIGHT(BQ492,3))
            )
        ),
        "OK"
    )
)</f>
        <v>OK</v>
      </c>
      <c r="R492" s="19"/>
      <c r="S492" s="19"/>
      <c r="T492" s="19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1"/>
      <c r="AU492" s="21"/>
      <c r="AV492" s="21"/>
      <c r="AW492" s="22"/>
      <c r="AX492" s="99"/>
      <c r="AY492" s="20"/>
      <c r="AZ492" s="20"/>
      <c r="BA492" s="22"/>
      <c r="BB492">
        <v>484</v>
      </c>
      <c r="BC492" s="80"/>
      <c r="BD492" s="80"/>
      <c r="BE492" s="80"/>
      <c r="BF492" s="80"/>
      <c r="BG492" s="32" t="str">
        <f t="shared" si="81"/>
        <v/>
      </c>
      <c r="BH492" s="78">
        <f t="shared" si="79"/>
        <v>0</v>
      </c>
      <c r="BI492" s="2">
        <f t="shared" si="82"/>
        <v>0</v>
      </c>
      <c r="BJ492" s="2">
        <f t="shared" si="83"/>
        <v>0</v>
      </c>
      <c r="BK492" s="2">
        <f t="shared" si="80"/>
        <v>0</v>
      </c>
    </row>
    <row r="493" spans="2:63" ht="15" customHeight="1" x14ac:dyDescent="0.25">
      <c r="B493" s="14">
        <v>485</v>
      </c>
      <c r="C493" s="95" t="str">
        <f t="shared" si="84"/>
        <v/>
      </c>
      <c r="D493" s="15" t="str">
        <f t="shared" si="78"/>
        <v>OK</v>
      </c>
      <c r="E493" s="16" t="e">
        <f>VLOOKUP('Data Sheet'!$B$8,'Data Sheet'!$I$2:$J$9,2,FALSE)</f>
        <v>#N/A</v>
      </c>
      <c r="F493" s="16" t="str">
        <f t="shared" si="85"/>
        <v/>
      </c>
      <c r="G493" s="103">
        <f t="shared" si="86"/>
        <v>0</v>
      </c>
      <c r="H493" s="17" t="s">
        <v>26</v>
      </c>
      <c r="I493" s="17" t="s">
        <v>26</v>
      </c>
      <c r="J493" s="17" t="str">
        <f>IF('Data Sheet'!$B$9="NC-50","N/A","OK")</f>
        <v>OK</v>
      </c>
      <c r="K493" s="17" t="str">
        <f>IF('Data Sheet'!$B$9="NC-50","N/A","OK")</f>
        <v>OK</v>
      </c>
      <c r="L493" s="17" t="str">
        <f t="shared" si="87"/>
        <v>OK</v>
      </c>
      <c r="M493" s="17" t="str">
        <f t="shared" si="88"/>
        <v>OK</v>
      </c>
      <c r="N493" s="18" t="str">
        <f>IF(BO493&lt;&gt;"",
    IF(INT('Data Sheet'!$A$19)=INT('Data Sheet'!$B$19),
        --(INT('Data Sheet'!$A$19) &amp; "." &amp; BO493),
        IF(AND((--(INT('Data Sheet'!$A$19) &amp; "." &amp; BO493)&gt;=--('Data Sheet'!$A$19)), (--(INT('Data Sheet'!$A$19) &amp; "." &amp; BO493)&lt;=--('Data Sheet'!$B$19))),
            --(INT('Data Sheet'!$A$19) &amp; "." &amp; BO493),
            --(INT('Data Sheet'!$B$19) &amp; "." &amp; BO493)
        )
    ),
    IF(BN493&lt;&gt;"",
        IF(INT('Data Sheet'!$A$19)=INT('Data Sheet'!$B$19),
            --(INT('Data Sheet'!$A$19) &amp; "." &amp; LEFT(BN493,3)),
            IF(AND((--(INT('Data Sheet'!$A$19) &amp; "." &amp; LEFT(BN493,3))&gt;=--('Data Sheet'!$A$19)), (--(INT('Data Sheet'!$A$19) &amp; "." &amp; LEFT(BN493,3))&lt;=--('Data Sheet'!$B$19))),
                --(INT('Data Sheet'!$A$19) &amp; "." &amp; LEFT(BN493,3)),
                --(INT('Data Sheet'!$B$19) &amp; "." &amp; LEFT(BN493,3))
            )
        ),
        "OK"
    )
)</f>
        <v>OK</v>
      </c>
      <c r="O493" s="23" t="str">
        <f>IF(BP493&lt;&gt;"",
    IF(INT('Data Sheet'!$A$19)=INT('Data Sheet'!$B$19),
        --(INT('Data Sheet'!$A$19) &amp; "." &amp; BP493),
        IF(AND((--(INT('Data Sheet'!$A$19) &amp; "." &amp; BP493)&gt;=--('Data Sheet'!$A$19)), (--(INT('Data Sheet'!$A$19) &amp; "." &amp; BP493)&lt;=--('Data Sheet'!$B$19))),
            --(INT('Data Sheet'!$A$19) &amp; "." &amp; BP493),
            --(INT('Data Sheet'!$B$19) &amp; "." &amp; BP493)
        )
    ),
    IF(BN493&lt;&gt;"",
        IF(INT('Data Sheet'!$A$19)=INT('Data Sheet'!$B$19),
            --(INT('Data Sheet'!$A$19) &amp; "." &amp; RIGHT(BN493,3)),
            IF(AND((--(INT('Data Sheet'!$A$19) &amp; "." &amp; RIGHT(BN493,3))&gt;=--('Data Sheet'!$A$19)), (--(INT('Data Sheet'!$A$19) &amp; "." &amp; RIGHT(BN493,3))&lt;=--('Data Sheet'!$B$19))),
                --(INT('Data Sheet'!$A$19) &amp; "." &amp; RIGHT(BN493,3)),
                --(INT('Data Sheet'!$B$19) &amp; "." &amp; RIGHT(BN493,3))
            )
        ),
        "OK"
    )
)</f>
        <v>OK</v>
      </c>
      <c r="P493" s="23" t="str">
        <f>IF(BR493&lt;&gt;"",
    IF(INT('Data Sheet'!$A$19)=INT('Data Sheet'!$B$15),
        --(INT('Data Sheet'!$A$15) &amp; "." &amp; BR493),
        IF(AND((--(INT('Data Sheet'!$A$15) &amp; "." &amp; BR493)&gt;=--('Data Sheet'!$A$15)), (--(INT('Data Sheet'!$A$15) &amp; "." &amp; BR493)&lt;=--('Data Sheet'!$B$15))),
            --(INT('Data Sheet'!$A$15) &amp; "." &amp; BR493),
            --(INT('Data Sheet'!$B$15) &amp; "." &amp; BR493)
        )
    ),
    IF(BQ493&lt;&gt;"",
        IF(INT('Data Sheet'!$A$15)=INT('Data Sheet'!$B$15),
            --(INT('Data Sheet'!$A$15) &amp; "." &amp; LEFT(BQ493,3)),
            IF(AND((--(INT('Data Sheet'!$A$15) &amp; "." &amp; LEFT(BQ493,3))&gt;=--('Data Sheet'!$A$15)), (--(INT('Data Sheet'!$A$15) &amp; "." &amp; LEFT(BQ493,3))&lt;=--('Data Sheet'!$B$15))),
                --(INT('Data Sheet'!$A$15) &amp; "." &amp; LEFT(BQ493,3)),
                --(INT('Data Sheet'!$B$15) &amp; "." &amp; LEFT(BQ493,3))
            )
        ),
        "OK"
    )
)</f>
        <v>OK</v>
      </c>
      <c r="Q493" s="23" t="str">
        <f>IF(BS493&lt;&gt;"",
    IF(INT('Data Sheet'!$A$19)=INT('Data Sheet'!$B$15),
        --(INT('Data Sheet'!$A$15) &amp; "." &amp; BS493),
        IF(AND((--(INT('Data Sheet'!$A$15) &amp; "." &amp; BS493)&gt;=--('Data Sheet'!$A$15)), (--(INT('Data Sheet'!$A$15) &amp; "." &amp; BS493)&lt;=--('Data Sheet'!$B$15))),
            --(INT('Data Sheet'!$A$15) &amp; "." &amp; BS493),
            --(INT('Data Sheet'!$B$15) &amp; "." &amp; BS493)
        )
    ),
    IF(BQ493&lt;&gt;"",
        IF(INT('Data Sheet'!$A$15)=INT('Data Sheet'!$B$15),
            --(INT('Data Sheet'!$A$15) &amp; "." &amp; RIGHT(BQ493,3)),
            IF(AND((--(INT('Data Sheet'!$A$15) &amp; "." &amp; RIGHT(BQ493,3))&gt;=--('Data Sheet'!$A$15)), (--(INT('Data Sheet'!$A$15) &amp; "." &amp; RIGHT(BQ493,3))&lt;=--('Data Sheet'!$B$15))),
                --(INT('Data Sheet'!$A$15) &amp; "." &amp; RIGHT(BQ493,3)),
                --(INT('Data Sheet'!$B$15) &amp; "." &amp; RIGHT(BQ493,3))
            )
        ),
        "OK"
    )
)</f>
        <v>OK</v>
      </c>
      <c r="R493" s="19"/>
      <c r="S493" s="19"/>
      <c r="T493" s="19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1"/>
      <c r="AU493" s="21"/>
      <c r="AV493" s="21"/>
      <c r="AW493" s="22"/>
      <c r="AX493" s="99"/>
      <c r="AY493" s="20"/>
      <c r="AZ493" s="20"/>
      <c r="BA493" s="22"/>
      <c r="BB493">
        <v>485</v>
      </c>
      <c r="BC493" s="80"/>
      <c r="BD493" s="80"/>
      <c r="BE493" s="80"/>
      <c r="BF493" s="80"/>
      <c r="BG493" s="32" t="str">
        <f t="shared" si="81"/>
        <v/>
      </c>
      <c r="BH493" s="78">
        <f t="shared" si="79"/>
        <v>0</v>
      </c>
      <c r="BI493" s="2">
        <f t="shared" si="82"/>
        <v>0</v>
      </c>
      <c r="BJ493" s="2">
        <f t="shared" si="83"/>
        <v>0</v>
      </c>
      <c r="BK493" s="2">
        <f t="shared" si="80"/>
        <v>0</v>
      </c>
    </row>
    <row r="494" spans="2:63" ht="15" customHeight="1" x14ac:dyDescent="0.25">
      <c r="B494" s="14">
        <v>486</v>
      </c>
      <c r="C494" s="95" t="str">
        <f t="shared" si="84"/>
        <v/>
      </c>
      <c r="D494" s="15" t="str">
        <f t="shared" si="78"/>
        <v>OK</v>
      </c>
      <c r="E494" s="16" t="e">
        <f>VLOOKUP('Data Sheet'!$B$8,'Data Sheet'!$I$2:$J$9,2,FALSE)</f>
        <v>#N/A</v>
      </c>
      <c r="F494" s="16" t="str">
        <f t="shared" si="85"/>
        <v/>
      </c>
      <c r="G494" s="103">
        <f t="shared" si="86"/>
        <v>0</v>
      </c>
      <c r="H494" s="17" t="s">
        <v>26</v>
      </c>
      <c r="I494" s="17" t="s">
        <v>26</v>
      </c>
      <c r="J494" s="17" t="str">
        <f>IF('Data Sheet'!$B$9="NC-50","N/A","OK")</f>
        <v>OK</v>
      </c>
      <c r="K494" s="17" t="str">
        <f>IF('Data Sheet'!$B$9="NC-50","N/A","OK")</f>
        <v>OK</v>
      </c>
      <c r="L494" s="17" t="str">
        <f t="shared" si="87"/>
        <v>OK</v>
      </c>
      <c r="M494" s="17" t="str">
        <f t="shared" si="88"/>
        <v>OK</v>
      </c>
      <c r="N494" s="18" t="str">
        <f>IF(BO494&lt;&gt;"",
    IF(INT('Data Sheet'!$A$19)=INT('Data Sheet'!$B$19),
        --(INT('Data Sheet'!$A$19) &amp; "." &amp; BO494),
        IF(AND((--(INT('Data Sheet'!$A$19) &amp; "." &amp; BO494)&gt;=--('Data Sheet'!$A$19)), (--(INT('Data Sheet'!$A$19) &amp; "." &amp; BO494)&lt;=--('Data Sheet'!$B$19))),
            --(INT('Data Sheet'!$A$19) &amp; "." &amp; BO494),
            --(INT('Data Sheet'!$B$19) &amp; "." &amp; BO494)
        )
    ),
    IF(BN494&lt;&gt;"",
        IF(INT('Data Sheet'!$A$19)=INT('Data Sheet'!$B$19),
            --(INT('Data Sheet'!$A$19) &amp; "." &amp; LEFT(BN494,3)),
            IF(AND((--(INT('Data Sheet'!$A$19) &amp; "." &amp; LEFT(BN494,3))&gt;=--('Data Sheet'!$A$19)), (--(INT('Data Sheet'!$A$19) &amp; "." &amp; LEFT(BN494,3))&lt;=--('Data Sheet'!$B$19))),
                --(INT('Data Sheet'!$A$19) &amp; "." &amp; LEFT(BN494,3)),
                --(INT('Data Sheet'!$B$19) &amp; "." &amp; LEFT(BN494,3))
            )
        ),
        "OK"
    )
)</f>
        <v>OK</v>
      </c>
      <c r="O494" s="23" t="str">
        <f>IF(BP494&lt;&gt;"",
    IF(INT('Data Sheet'!$A$19)=INT('Data Sheet'!$B$19),
        --(INT('Data Sheet'!$A$19) &amp; "." &amp; BP494),
        IF(AND((--(INT('Data Sheet'!$A$19) &amp; "." &amp; BP494)&gt;=--('Data Sheet'!$A$19)), (--(INT('Data Sheet'!$A$19) &amp; "." &amp; BP494)&lt;=--('Data Sheet'!$B$19))),
            --(INT('Data Sheet'!$A$19) &amp; "." &amp; BP494),
            --(INT('Data Sheet'!$B$19) &amp; "." &amp; BP494)
        )
    ),
    IF(BN494&lt;&gt;"",
        IF(INT('Data Sheet'!$A$19)=INT('Data Sheet'!$B$19),
            --(INT('Data Sheet'!$A$19) &amp; "." &amp; RIGHT(BN494,3)),
            IF(AND((--(INT('Data Sheet'!$A$19) &amp; "." &amp; RIGHT(BN494,3))&gt;=--('Data Sheet'!$A$19)), (--(INT('Data Sheet'!$A$19) &amp; "." &amp; RIGHT(BN494,3))&lt;=--('Data Sheet'!$B$19))),
                --(INT('Data Sheet'!$A$19) &amp; "." &amp; RIGHT(BN494,3)),
                --(INT('Data Sheet'!$B$19) &amp; "." &amp; RIGHT(BN494,3))
            )
        ),
        "OK"
    )
)</f>
        <v>OK</v>
      </c>
      <c r="P494" s="23" t="str">
        <f>IF(BR494&lt;&gt;"",
    IF(INT('Data Sheet'!$A$19)=INT('Data Sheet'!$B$15),
        --(INT('Data Sheet'!$A$15) &amp; "." &amp; BR494),
        IF(AND((--(INT('Data Sheet'!$A$15) &amp; "." &amp; BR494)&gt;=--('Data Sheet'!$A$15)), (--(INT('Data Sheet'!$A$15) &amp; "." &amp; BR494)&lt;=--('Data Sheet'!$B$15))),
            --(INT('Data Sheet'!$A$15) &amp; "." &amp; BR494),
            --(INT('Data Sheet'!$B$15) &amp; "." &amp; BR494)
        )
    ),
    IF(BQ494&lt;&gt;"",
        IF(INT('Data Sheet'!$A$15)=INT('Data Sheet'!$B$15),
            --(INT('Data Sheet'!$A$15) &amp; "." &amp; LEFT(BQ494,3)),
            IF(AND((--(INT('Data Sheet'!$A$15) &amp; "." &amp; LEFT(BQ494,3))&gt;=--('Data Sheet'!$A$15)), (--(INT('Data Sheet'!$A$15) &amp; "." &amp; LEFT(BQ494,3))&lt;=--('Data Sheet'!$B$15))),
                --(INT('Data Sheet'!$A$15) &amp; "." &amp; LEFT(BQ494,3)),
                --(INT('Data Sheet'!$B$15) &amp; "." &amp; LEFT(BQ494,3))
            )
        ),
        "OK"
    )
)</f>
        <v>OK</v>
      </c>
      <c r="Q494" s="23" t="str">
        <f>IF(BS494&lt;&gt;"",
    IF(INT('Data Sheet'!$A$19)=INT('Data Sheet'!$B$15),
        --(INT('Data Sheet'!$A$15) &amp; "." &amp; BS494),
        IF(AND((--(INT('Data Sheet'!$A$15) &amp; "." &amp; BS494)&gt;=--('Data Sheet'!$A$15)), (--(INT('Data Sheet'!$A$15) &amp; "." &amp; BS494)&lt;=--('Data Sheet'!$B$15))),
            --(INT('Data Sheet'!$A$15) &amp; "." &amp; BS494),
            --(INT('Data Sheet'!$B$15) &amp; "." &amp; BS494)
        )
    ),
    IF(BQ494&lt;&gt;"",
        IF(INT('Data Sheet'!$A$15)=INT('Data Sheet'!$B$15),
            --(INT('Data Sheet'!$A$15) &amp; "." &amp; RIGHT(BQ494,3)),
            IF(AND((--(INT('Data Sheet'!$A$15) &amp; "." &amp; RIGHT(BQ494,3))&gt;=--('Data Sheet'!$A$15)), (--(INT('Data Sheet'!$A$15) &amp; "." &amp; RIGHT(BQ494,3))&lt;=--('Data Sheet'!$B$15))),
                --(INT('Data Sheet'!$A$15) &amp; "." &amp; RIGHT(BQ494,3)),
                --(INT('Data Sheet'!$B$15) &amp; "." &amp; RIGHT(BQ494,3))
            )
        ),
        "OK"
    )
)</f>
        <v>OK</v>
      </c>
      <c r="R494" s="19"/>
      <c r="S494" s="19"/>
      <c r="T494" s="19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1"/>
      <c r="AU494" s="21"/>
      <c r="AV494" s="21"/>
      <c r="AW494" s="22"/>
      <c r="AX494" s="99"/>
      <c r="AY494" s="20"/>
      <c r="AZ494" s="20"/>
      <c r="BA494" s="22"/>
      <c r="BB494">
        <v>486</v>
      </c>
      <c r="BC494" s="80"/>
      <c r="BD494" s="80"/>
      <c r="BE494" s="80"/>
      <c r="BF494" s="80"/>
      <c r="BG494" s="32" t="str">
        <f t="shared" si="81"/>
        <v/>
      </c>
      <c r="BH494" s="78">
        <f t="shared" si="79"/>
        <v>0</v>
      </c>
      <c r="BI494" s="2">
        <f t="shared" si="82"/>
        <v>0</v>
      </c>
      <c r="BJ494" s="2">
        <f t="shared" si="83"/>
        <v>0</v>
      </c>
      <c r="BK494" s="2">
        <f t="shared" si="80"/>
        <v>0</v>
      </c>
    </row>
    <row r="495" spans="2:63" ht="15" customHeight="1" x14ac:dyDescent="0.25">
      <c r="B495" s="14">
        <v>487</v>
      </c>
      <c r="C495" s="95" t="str">
        <f t="shared" si="84"/>
        <v/>
      </c>
      <c r="D495" s="15" t="str">
        <f t="shared" si="78"/>
        <v>OK</v>
      </c>
      <c r="E495" s="16" t="e">
        <f>VLOOKUP('Data Sheet'!$B$8,'Data Sheet'!$I$2:$J$9,2,FALSE)</f>
        <v>#N/A</v>
      </c>
      <c r="F495" s="16" t="str">
        <f t="shared" si="85"/>
        <v/>
      </c>
      <c r="G495" s="103">
        <f t="shared" si="86"/>
        <v>0</v>
      </c>
      <c r="H495" s="17" t="s">
        <v>26</v>
      </c>
      <c r="I495" s="17" t="s">
        <v>26</v>
      </c>
      <c r="J495" s="17" t="str">
        <f>IF('Data Sheet'!$B$9="NC-50","N/A","OK")</f>
        <v>OK</v>
      </c>
      <c r="K495" s="17" t="str">
        <f>IF('Data Sheet'!$B$9="NC-50","N/A","OK")</f>
        <v>OK</v>
      </c>
      <c r="L495" s="17" t="str">
        <f t="shared" si="87"/>
        <v>OK</v>
      </c>
      <c r="M495" s="17" t="str">
        <f t="shared" si="88"/>
        <v>OK</v>
      </c>
      <c r="N495" s="18" t="str">
        <f>IF(BO495&lt;&gt;"",
    IF(INT('Data Sheet'!$A$19)=INT('Data Sheet'!$B$19),
        --(INT('Data Sheet'!$A$19) &amp; "." &amp; BO495),
        IF(AND((--(INT('Data Sheet'!$A$19) &amp; "." &amp; BO495)&gt;=--('Data Sheet'!$A$19)), (--(INT('Data Sheet'!$A$19) &amp; "." &amp; BO495)&lt;=--('Data Sheet'!$B$19))),
            --(INT('Data Sheet'!$A$19) &amp; "." &amp; BO495),
            --(INT('Data Sheet'!$B$19) &amp; "." &amp; BO495)
        )
    ),
    IF(BN495&lt;&gt;"",
        IF(INT('Data Sheet'!$A$19)=INT('Data Sheet'!$B$19),
            --(INT('Data Sheet'!$A$19) &amp; "." &amp; LEFT(BN495,3)),
            IF(AND((--(INT('Data Sheet'!$A$19) &amp; "." &amp; LEFT(BN495,3))&gt;=--('Data Sheet'!$A$19)), (--(INT('Data Sheet'!$A$19) &amp; "." &amp; LEFT(BN495,3))&lt;=--('Data Sheet'!$B$19))),
                --(INT('Data Sheet'!$A$19) &amp; "." &amp; LEFT(BN495,3)),
                --(INT('Data Sheet'!$B$19) &amp; "." &amp; LEFT(BN495,3))
            )
        ),
        "OK"
    )
)</f>
        <v>OK</v>
      </c>
      <c r="O495" s="23" t="str">
        <f>IF(BP495&lt;&gt;"",
    IF(INT('Data Sheet'!$A$19)=INT('Data Sheet'!$B$19),
        --(INT('Data Sheet'!$A$19) &amp; "." &amp; BP495),
        IF(AND((--(INT('Data Sheet'!$A$19) &amp; "." &amp; BP495)&gt;=--('Data Sheet'!$A$19)), (--(INT('Data Sheet'!$A$19) &amp; "." &amp; BP495)&lt;=--('Data Sheet'!$B$19))),
            --(INT('Data Sheet'!$A$19) &amp; "." &amp; BP495),
            --(INT('Data Sheet'!$B$19) &amp; "." &amp; BP495)
        )
    ),
    IF(BN495&lt;&gt;"",
        IF(INT('Data Sheet'!$A$19)=INT('Data Sheet'!$B$19),
            --(INT('Data Sheet'!$A$19) &amp; "." &amp; RIGHT(BN495,3)),
            IF(AND((--(INT('Data Sheet'!$A$19) &amp; "." &amp; RIGHT(BN495,3))&gt;=--('Data Sheet'!$A$19)), (--(INT('Data Sheet'!$A$19) &amp; "." &amp; RIGHT(BN495,3))&lt;=--('Data Sheet'!$B$19))),
                --(INT('Data Sheet'!$A$19) &amp; "." &amp; RIGHT(BN495,3)),
                --(INT('Data Sheet'!$B$19) &amp; "." &amp; RIGHT(BN495,3))
            )
        ),
        "OK"
    )
)</f>
        <v>OK</v>
      </c>
      <c r="P495" s="23" t="str">
        <f>IF(BR495&lt;&gt;"",
    IF(INT('Data Sheet'!$A$19)=INT('Data Sheet'!$B$15),
        --(INT('Data Sheet'!$A$15) &amp; "." &amp; BR495),
        IF(AND((--(INT('Data Sheet'!$A$15) &amp; "." &amp; BR495)&gt;=--('Data Sheet'!$A$15)), (--(INT('Data Sheet'!$A$15) &amp; "." &amp; BR495)&lt;=--('Data Sheet'!$B$15))),
            --(INT('Data Sheet'!$A$15) &amp; "." &amp; BR495),
            --(INT('Data Sheet'!$B$15) &amp; "." &amp; BR495)
        )
    ),
    IF(BQ495&lt;&gt;"",
        IF(INT('Data Sheet'!$A$15)=INT('Data Sheet'!$B$15),
            --(INT('Data Sheet'!$A$15) &amp; "." &amp; LEFT(BQ495,3)),
            IF(AND((--(INT('Data Sheet'!$A$15) &amp; "." &amp; LEFT(BQ495,3))&gt;=--('Data Sheet'!$A$15)), (--(INT('Data Sheet'!$A$15) &amp; "." &amp; LEFT(BQ495,3))&lt;=--('Data Sheet'!$B$15))),
                --(INT('Data Sheet'!$A$15) &amp; "." &amp; LEFT(BQ495,3)),
                --(INT('Data Sheet'!$B$15) &amp; "." &amp; LEFT(BQ495,3))
            )
        ),
        "OK"
    )
)</f>
        <v>OK</v>
      </c>
      <c r="Q495" s="23" t="str">
        <f>IF(BS495&lt;&gt;"",
    IF(INT('Data Sheet'!$A$19)=INT('Data Sheet'!$B$15),
        --(INT('Data Sheet'!$A$15) &amp; "." &amp; BS495),
        IF(AND((--(INT('Data Sheet'!$A$15) &amp; "." &amp; BS495)&gt;=--('Data Sheet'!$A$15)), (--(INT('Data Sheet'!$A$15) &amp; "." &amp; BS495)&lt;=--('Data Sheet'!$B$15))),
            --(INT('Data Sheet'!$A$15) &amp; "." &amp; BS495),
            --(INT('Data Sheet'!$B$15) &amp; "." &amp; BS495)
        )
    ),
    IF(BQ495&lt;&gt;"",
        IF(INT('Data Sheet'!$A$15)=INT('Data Sheet'!$B$15),
            --(INT('Data Sheet'!$A$15) &amp; "." &amp; RIGHT(BQ495,3)),
            IF(AND((--(INT('Data Sheet'!$A$15) &amp; "." &amp; RIGHT(BQ495,3))&gt;=--('Data Sheet'!$A$15)), (--(INT('Data Sheet'!$A$15) &amp; "." &amp; RIGHT(BQ495,3))&lt;=--('Data Sheet'!$B$15))),
                --(INT('Data Sheet'!$A$15) &amp; "." &amp; RIGHT(BQ495,3)),
                --(INT('Data Sheet'!$B$15) &amp; "." &amp; RIGHT(BQ495,3))
            )
        ),
        "OK"
    )
)</f>
        <v>OK</v>
      </c>
      <c r="R495" s="19"/>
      <c r="S495" s="19"/>
      <c r="T495" s="19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1"/>
      <c r="AU495" s="21"/>
      <c r="AV495" s="21"/>
      <c r="AW495" s="22"/>
      <c r="AX495" s="99"/>
      <c r="AY495" s="20"/>
      <c r="AZ495" s="20"/>
      <c r="BA495" s="22"/>
      <c r="BB495">
        <v>487</v>
      </c>
      <c r="BC495" s="80"/>
      <c r="BD495" s="80"/>
      <c r="BE495" s="80"/>
      <c r="BF495" s="80"/>
      <c r="BG495" s="32" t="str">
        <f t="shared" si="81"/>
        <v/>
      </c>
      <c r="BH495" s="78">
        <f t="shared" si="79"/>
        <v>0</v>
      </c>
      <c r="BI495" s="2">
        <f t="shared" si="82"/>
        <v>0</v>
      </c>
      <c r="BJ495" s="2">
        <f t="shared" si="83"/>
        <v>0</v>
      </c>
      <c r="BK495" s="2">
        <f t="shared" si="80"/>
        <v>0</v>
      </c>
    </row>
    <row r="496" spans="2:63" ht="15" customHeight="1" x14ac:dyDescent="0.25">
      <c r="B496" s="14">
        <v>488</v>
      </c>
      <c r="C496" s="95" t="str">
        <f t="shared" si="84"/>
        <v/>
      </c>
      <c r="D496" s="15" t="str">
        <f t="shared" si="78"/>
        <v>OK</v>
      </c>
      <c r="E496" s="16" t="e">
        <f>VLOOKUP('Data Sheet'!$B$8,'Data Sheet'!$I$2:$J$9,2,FALSE)</f>
        <v>#N/A</v>
      </c>
      <c r="F496" s="16" t="str">
        <f t="shared" si="85"/>
        <v/>
      </c>
      <c r="G496" s="103">
        <f t="shared" si="86"/>
        <v>0</v>
      </c>
      <c r="H496" s="17" t="s">
        <v>26</v>
      </c>
      <c r="I496" s="17" t="s">
        <v>26</v>
      </c>
      <c r="J496" s="17" t="str">
        <f>IF('Data Sheet'!$B$9="NC-50","N/A","OK")</f>
        <v>OK</v>
      </c>
      <c r="K496" s="17" t="str">
        <f>IF('Data Sheet'!$B$9="NC-50","N/A","OK")</f>
        <v>OK</v>
      </c>
      <c r="L496" s="17" t="str">
        <f t="shared" si="87"/>
        <v>OK</v>
      </c>
      <c r="M496" s="17" t="str">
        <f t="shared" si="88"/>
        <v>OK</v>
      </c>
      <c r="N496" s="18" t="str">
        <f>IF(BO496&lt;&gt;"",
    IF(INT('Data Sheet'!$A$19)=INT('Data Sheet'!$B$19),
        --(INT('Data Sheet'!$A$19) &amp; "." &amp; BO496),
        IF(AND((--(INT('Data Sheet'!$A$19) &amp; "." &amp; BO496)&gt;=--('Data Sheet'!$A$19)), (--(INT('Data Sheet'!$A$19) &amp; "." &amp; BO496)&lt;=--('Data Sheet'!$B$19))),
            --(INT('Data Sheet'!$A$19) &amp; "." &amp; BO496),
            --(INT('Data Sheet'!$B$19) &amp; "." &amp; BO496)
        )
    ),
    IF(BN496&lt;&gt;"",
        IF(INT('Data Sheet'!$A$19)=INT('Data Sheet'!$B$19),
            --(INT('Data Sheet'!$A$19) &amp; "." &amp; LEFT(BN496,3)),
            IF(AND((--(INT('Data Sheet'!$A$19) &amp; "." &amp; LEFT(BN496,3))&gt;=--('Data Sheet'!$A$19)), (--(INT('Data Sheet'!$A$19) &amp; "." &amp; LEFT(BN496,3))&lt;=--('Data Sheet'!$B$19))),
                --(INT('Data Sheet'!$A$19) &amp; "." &amp; LEFT(BN496,3)),
                --(INT('Data Sheet'!$B$19) &amp; "." &amp; LEFT(BN496,3))
            )
        ),
        "OK"
    )
)</f>
        <v>OK</v>
      </c>
      <c r="O496" s="23" t="str">
        <f>IF(BP496&lt;&gt;"",
    IF(INT('Data Sheet'!$A$19)=INT('Data Sheet'!$B$19),
        --(INT('Data Sheet'!$A$19) &amp; "." &amp; BP496),
        IF(AND((--(INT('Data Sheet'!$A$19) &amp; "." &amp; BP496)&gt;=--('Data Sheet'!$A$19)), (--(INT('Data Sheet'!$A$19) &amp; "." &amp; BP496)&lt;=--('Data Sheet'!$B$19))),
            --(INT('Data Sheet'!$A$19) &amp; "." &amp; BP496),
            --(INT('Data Sheet'!$B$19) &amp; "." &amp; BP496)
        )
    ),
    IF(BN496&lt;&gt;"",
        IF(INT('Data Sheet'!$A$19)=INT('Data Sheet'!$B$19),
            --(INT('Data Sheet'!$A$19) &amp; "." &amp; RIGHT(BN496,3)),
            IF(AND((--(INT('Data Sheet'!$A$19) &amp; "." &amp; RIGHT(BN496,3))&gt;=--('Data Sheet'!$A$19)), (--(INT('Data Sheet'!$A$19) &amp; "." &amp; RIGHT(BN496,3))&lt;=--('Data Sheet'!$B$19))),
                --(INT('Data Sheet'!$A$19) &amp; "." &amp; RIGHT(BN496,3)),
                --(INT('Data Sheet'!$B$19) &amp; "." &amp; RIGHT(BN496,3))
            )
        ),
        "OK"
    )
)</f>
        <v>OK</v>
      </c>
      <c r="P496" s="23" t="str">
        <f>IF(BR496&lt;&gt;"",
    IF(INT('Data Sheet'!$A$19)=INT('Data Sheet'!$B$15),
        --(INT('Data Sheet'!$A$15) &amp; "." &amp; BR496),
        IF(AND((--(INT('Data Sheet'!$A$15) &amp; "." &amp; BR496)&gt;=--('Data Sheet'!$A$15)), (--(INT('Data Sheet'!$A$15) &amp; "." &amp; BR496)&lt;=--('Data Sheet'!$B$15))),
            --(INT('Data Sheet'!$A$15) &amp; "." &amp; BR496),
            --(INT('Data Sheet'!$B$15) &amp; "." &amp; BR496)
        )
    ),
    IF(BQ496&lt;&gt;"",
        IF(INT('Data Sheet'!$A$15)=INT('Data Sheet'!$B$15),
            --(INT('Data Sheet'!$A$15) &amp; "." &amp; LEFT(BQ496,3)),
            IF(AND((--(INT('Data Sheet'!$A$15) &amp; "." &amp; LEFT(BQ496,3))&gt;=--('Data Sheet'!$A$15)), (--(INT('Data Sheet'!$A$15) &amp; "." &amp; LEFT(BQ496,3))&lt;=--('Data Sheet'!$B$15))),
                --(INT('Data Sheet'!$A$15) &amp; "." &amp; LEFT(BQ496,3)),
                --(INT('Data Sheet'!$B$15) &amp; "." &amp; LEFT(BQ496,3))
            )
        ),
        "OK"
    )
)</f>
        <v>OK</v>
      </c>
      <c r="Q496" s="23" t="str">
        <f>IF(BS496&lt;&gt;"",
    IF(INT('Data Sheet'!$A$19)=INT('Data Sheet'!$B$15),
        --(INT('Data Sheet'!$A$15) &amp; "." &amp; BS496),
        IF(AND((--(INT('Data Sheet'!$A$15) &amp; "." &amp; BS496)&gt;=--('Data Sheet'!$A$15)), (--(INT('Data Sheet'!$A$15) &amp; "." &amp; BS496)&lt;=--('Data Sheet'!$B$15))),
            --(INT('Data Sheet'!$A$15) &amp; "." &amp; BS496),
            --(INT('Data Sheet'!$B$15) &amp; "." &amp; BS496)
        )
    ),
    IF(BQ496&lt;&gt;"",
        IF(INT('Data Sheet'!$A$15)=INT('Data Sheet'!$B$15),
            --(INT('Data Sheet'!$A$15) &amp; "." &amp; RIGHT(BQ496,3)),
            IF(AND((--(INT('Data Sheet'!$A$15) &amp; "." &amp; RIGHT(BQ496,3))&gt;=--('Data Sheet'!$A$15)), (--(INT('Data Sheet'!$A$15) &amp; "." &amp; RIGHT(BQ496,3))&lt;=--('Data Sheet'!$B$15))),
                --(INT('Data Sheet'!$A$15) &amp; "." &amp; RIGHT(BQ496,3)),
                --(INT('Data Sheet'!$B$15) &amp; "." &amp; RIGHT(BQ496,3))
            )
        ),
        "OK"
    )
)</f>
        <v>OK</v>
      </c>
      <c r="R496" s="19"/>
      <c r="S496" s="19"/>
      <c r="T496" s="19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1"/>
      <c r="AU496" s="21"/>
      <c r="AV496" s="21"/>
      <c r="AW496" s="22"/>
      <c r="AX496" s="99"/>
      <c r="AY496" s="20"/>
      <c r="AZ496" s="20"/>
      <c r="BA496" s="22"/>
      <c r="BB496">
        <v>488</v>
      </c>
      <c r="BC496" s="80"/>
      <c r="BD496" s="80"/>
      <c r="BE496" s="80"/>
      <c r="BF496" s="80"/>
      <c r="BG496" s="32" t="str">
        <f t="shared" si="81"/>
        <v/>
      </c>
      <c r="BH496" s="78">
        <f t="shared" si="79"/>
        <v>0</v>
      </c>
      <c r="BI496" s="2">
        <f t="shared" si="82"/>
        <v>0</v>
      </c>
      <c r="BJ496" s="2">
        <f t="shared" si="83"/>
        <v>0</v>
      </c>
      <c r="BK496" s="2">
        <f t="shared" si="80"/>
        <v>0</v>
      </c>
    </row>
    <row r="497" spans="2:63" ht="15" customHeight="1" x14ac:dyDescent="0.25">
      <c r="B497" s="14">
        <v>489</v>
      </c>
      <c r="C497" s="95" t="str">
        <f t="shared" si="84"/>
        <v/>
      </c>
      <c r="D497" s="15" t="str">
        <f t="shared" si="78"/>
        <v>OK</v>
      </c>
      <c r="E497" s="16" t="e">
        <f>VLOOKUP('Data Sheet'!$B$8,'Data Sheet'!$I$2:$J$9,2,FALSE)</f>
        <v>#N/A</v>
      </c>
      <c r="F497" s="16" t="str">
        <f t="shared" si="85"/>
        <v/>
      </c>
      <c r="G497" s="103">
        <f t="shared" si="86"/>
        <v>0</v>
      </c>
      <c r="H497" s="17" t="s">
        <v>26</v>
      </c>
      <c r="I497" s="17" t="s">
        <v>26</v>
      </c>
      <c r="J497" s="17" t="str">
        <f>IF('Data Sheet'!$B$9="NC-50","N/A","OK")</f>
        <v>OK</v>
      </c>
      <c r="K497" s="17" t="str">
        <f>IF('Data Sheet'!$B$9="NC-50","N/A","OK")</f>
        <v>OK</v>
      </c>
      <c r="L497" s="17" t="str">
        <f t="shared" si="87"/>
        <v>OK</v>
      </c>
      <c r="M497" s="17" t="str">
        <f t="shared" si="88"/>
        <v>OK</v>
      </c>
      <c r="N497" s="18" t="str">
        <f>IF(BO497&lt;&gt;"",
    IF(INT('Data Sheet'!$A$19)=INT('Data Sheet'!$B$19),
        --(INT('Data Sheet'!$A$19) &amp; "." &amp; BO497),
        IF(AND((--(INT('Data Sheet'!$A$19) &amp; "." &amp; BO497)&gt;=--('Data Sheet'!$A$19)), (--(INT('Data Sheet'!$A$19) &amp; "." &amp; BO497)&lt;=--('Data Sheet'!$B$19))),
            --(INT('Data Sheet'!$A$19) &amp; "." &amp; BO497),
            --(INT('Data Sheet'!$B$19) &amp; "." &amp; BO497)
        )
    ),
    IF(BN497&lt;&gt;"",
        IF(INT('Data Sheet'!$A$19)=INT('Data Sheet'!$B$19),
            --(INT('Data Sheet'!$A$19) &amp; "." &amp; LEFT(BN497,3)),
            IF(AND((--(INT('Data Sheet'!$A$19) &amp; "." &amp; LEFT(BN497,3))&gt;=--('Data Sheet'!$A$19)), (--(INT('Data Sheet'!$A$19) &amp; "." &amp; LEFT(BN497,3))&lt;=--('Data Sheet'!$B$19))),
                --(INT('Data Sheet'!$A$19) &amp; "." &amp; LEFT(BN497,3)),
                --(INT('Data Sheet'!$B$19) &amp; "." &amp; LEFT(BN497,3))
            )
        ),
        "OK"
    )
)</f>
        <v>OK</v>
      </c>
      <c r="O497" s="23" t="str">
        <f>IF(BP497&lt;&gt;"",
    IF(INT('Data Sheet'!$A$19)=INT('Data Sheet'!$B$19),
        --(INT('Data Sheet'!$A$19) &amp; "." &amp; BP497),
        IF(AND((--(INT('Data Sheet'!$A$19) &amp; "." &amp; BP497)&gt;=--('Data Sheet'!$A$19)), (--(INT('Data Sheet'!$A$19) &amp; "." &amp; BP497)&lt;=--('Data Sheet'!$B$19))),
            --(INT('Data Sheet'!$A$19) &amp; "." &amp; BP497),
            --(INT('Data Sheet'!$B$19) &amp; "." &amp; BP497)
        )
    ),
    IF(BN497&lt;&gt;"",
        IF(INT('Data Sheet'!$A$19)=INT('Data Sheet'!$B$19),
            --(INT('Data Sheet'!$A$19) &amp; "." &amp; RIGHT(BN497,3)),
            IF(AND((--(INT('Data Sheet'!$A$19) &amp; "." &amp; RIGHT(BN497,3))&gt;=--('Data Sheet'!$A$19)), (--(INT('Data Sheet'!$A$19) &amp; "." &amp; RIGHT(BN497,3))&lt;=--('Data Sheet'!$B$19))),
                --(INT('Data Sheet'!$A$19) &amp; "." &amp; RIGHT(BN497,3)),
                --(INT('Data Sheet'!$B$19) &amp; "." &amp; RIGHT(BN497,3))
            )
        ),
        "OK"
    )
)</f>
        <v>OK</v>
      </c>
      <c r="P497" s="23" t="str">
        <f>IF(BR497&lt;&gt;"",
    IF(INT('Data Sheet'!$A$19)=INT('Data Sheet'!$B$15),
        --(INT('Data Sheet'!$A$15) &amp; "." &amp; BR497),
        IF(AND((--(INT('Data Sheet'!$A$15) &amp; "." &amp; BR497)&gt;=--('Data Sheet'!$A$15)), (--(INT('Data Sheet'!$A$15) &amp; "." &amp; BR497)&lt;=--('Data Sheet'!$B$15))),
            --(INT('Data Sheet'!$A$15) &amp; "." &amp; BR497),
            --(INT('Data Sheet'!$B$15) &amp; "." &amp; BR497)
        )
    ),
    IF(BQ497&lt;&gt;"",
        IF(INT('Data Sheet'!$A$15)=INT('Data Sheet'!$B$15),
            --(INT('Data Sheet'!$A$15) &amp; "." &amp; LEFT(BQ497,3)),
            IF(AND((--(INT('Data Sheet'!$A$15) &amp; "." &amp; LEFT(BQ497,3))&gt;=--('Data Sheet'!$A$15)), (--(INT('Data Sheet'!$A$15) &amp; "." &amp; LEFT(BQ497,3))&lt;=--('Data Sheet'!$B$15))),
                --(INT('Data Sheet'!$A$15) &amp; "." &amp; LEFT(BQ497,3)),
                --(INT('Data Sheet'!$B$15) &amp; "." &amp; LEFT(BQ497,3))
            )
        ),
        "OK"
    )
)</f>
        <v>OK</v>
      </c>
      <c r="Q497" s="23" t="str">
        <f>IF(BS497&lt;&gt;"",
    IF(INT('Data Sheet'!$A$19)=INT('Data Sheet'!$B$15),
        --(INT('Data Sheet'!$A$15) &amp; "." &amp; BS497),
        IF(AND((--(INT('Data Sheet'!$A$15) &amp; "." &amp; BS497)&gt;=--('Data Sheet'!$A$15)), (--(INT('Data Sheet'!$A$15) &amp; "." &amp; BS497)&lt;=--('Data Sheet'!$B$15))),
            --(INT('Data Sheet'!$A$15) &amp; "." &amp; BS497),
            --(INT('Data Sheet'!$B$15) &amp; "." &amp; BS497)
        )
    ),
    IF(BQ497&lt;&gt;"",
        IF(INT('Data Sheet'!$A$15)=INT('Data Sheet'!$B$15),
            --(INT('Data Sheet'!$A$15) &amp; "." &amp; RIGHT(BQ497,3)),
            IF(AND((--(INT('Data Sheet'!$A$15) &amp; "." &amp; RIGHT(BQ497,3))&gt;=--('Data Sheet'!$A$15)), (--(INT('Data Sheet'!$A$15) &amp; "." &amp; RIGHT(BQ497,3))&lt;=--('Data Sheet'!$B$15))),
                --(INT('Data Sheet'!$A$15) &amp; "." &amp; RIGHT(BQ497,3)),
                --(INT('Data Sheet'!$B$15) &amp; "." &amp; RIGHT(BQ497,3))
            )
        ),
        "OK"
    )
)</f>
        <v>OK</v>
      </c>
      <c r="R497" s="19"/>
      <c r="S497" s="19"/>
      <c r="T497" s="19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1"/>
      <c r="AU497" s="21"/>
      <c r="AV497" s="21"/>
      <c r="AW497" s="22"/>
      <c r="AX497" s="99"/>
      <c r="AY497" s="20"/>
      <c r="AZ497" s="20"/>
      <c r="BA497" s="22"/>
      <c r="BB497">
        <v>489</v>
      </c>
      <c r="BC497" s="80"/>
      <c r="BD497" s="80"/>
      <c r="BE497" s="80"/>
      <c r="BF497" s="80"/>
      <c r="BG497" s="32" t="str">
        <f t="shared" si="81"/>
        <v/>
      </c>
      <c r="BH497" s="78">
        <f t="shared" si="79"/>
        <v>0</v>
      </c>
      <c r="BI497" s="2">
        <f t="shared" si="82"/>
        <v>0</v>
      </c>
      <c r="BJ497" s="2">
        <f t="shared" si="83"/>
        <v>0</v>
      </c>
      <c r="BK497" s="2">
        <f t="shared" si="80"/>
        <v>0</v>
      </c>
    </row>
    <row r="498" spans="2:63" ht="15" customHeight="1" x14ac:dyDescent="0.25">
      <c r="B498" s="14">
        <v>490</v>
      </c>
      <c r="C498" s="95" t="str">
        <f t="shared" si="84"/>
        <v/>
      </c>
      <c r="D498" s="15" t="str">
        <f t="shared" si="78"/>
        <v>OK</v>
      </c>
      <c r="E498" s="16" t="e">
        <f>VLOOKUP('Data Sheet'!$B$8,'Data Sheet'!$I$2:$J$9,2,FALSE)</f>
        <v>#N/A</v>
      </c>
      <c r="F498" s="16" t="str">
        <f t="shared" si="85"/>
        <v/>
      </c>
      <c r="G498" s="103">
        <f t="shared" si="86"/>
        <v>0</v>
      </c>
      <c r="H498" s="17" t="s">
        <v>26</v>
      </c>
      <c r="I498" s="17" t="s">
        <v>26</v>
      </c>
      <c r="J498" s="17" t="str">
        <f>IF('Data Sheet'!$B$9="NC-50","N/A","OK")</f>
        <v>OK</v>
      </c>
      <c r="K498" s="17" t="str">
        <f>IF('Data Sheet'!$B$9="NC-50","N/A","OK")</f>
        <v>OK</v>
      </c>
      <c r="L498" s="17" t="str">
        <f t="shared" si="87"/>
        <v>OK</v>
      </c>
      <c r="M498" s="17" t="str">
        <f t="shared" si="88"/>
        <v>OK</v>
      </c>
      <c r="N498" s="18" t="str">
        <f>IF(BO498&lt;&gt;"",
    IF(INT('Data Sheet'!$A$19)=INT('Data Sheet'!$B$19),
        --(INT('Data Sheet'!$A$19) &amp; "." &amp; BO498),
        IF(AND((--(INT('Data Sheet'!$A$19) &amp; "." &amp; BO498)&gt;=--('Data Sheet'!$A$19)), (--(INT('Data Sheet'!$A$19) &amp; "." &amp; BO498)&lt;=--('Data Sheet'!$B$19))),
            --(INT('Data Sheet'!$A$19) &amp; "." &amp; BO498),
            --(INT('Data Sheet'!$B$19) &amp; "." &amp; BO498)
        )
    ),
    IF(BN498&lt;&gt;"",
        IF(INT('Data Sheet'!$A$19)=INT('Data Sheet'!$B$19),
            --(INT('Data Sheet'!$A$19) &amp; "." &amp; LEFT(BN498,3)),
            IF(AND((--(INT('Data Sheet'!$A$19) &amp; "." &amp; LEFT(BN498,3))&gt;=--('Data Sheet'!$A$19)), (--(INT('Data Sheet'!$A$19) &amp; "." &amp; LEFT(BN498,3))&lt;=--('Data Sheet'!$B$19))),
                --(INT('Data Sheet'!$A$19) &amp; "." &amp; LEFT(BN498,3)),
                --(INT('Data Sheet'!$B$19) &amp; "." &amp; LEFT(BN498,3))
            )
        ),
        "OK"
    )
)</f>
        <v>OK</v>
      </c>
      <c r="O498" s="23" t="str">
        <f>IF(BP498&lt;&gt;"",
    IF(INT('Data Sheet'!$A$19)=INT('Data Sheet'!$B$19),
        --(INT('Data Sheet'!$A$19) &amp; "." &amp; BP498),
        IF(AND((--(INT('Data Sheet'!$A$19) &amp; "." &amp; BP498)&gt;=--('Data Sheet'!$A$19)), (--(INT('Data Sheet'!$A$19) &amp; "." &amp; BP498)&lt;=--('Data Sheet'!$B$19))),
            --(INT('Data Sheet'!$A$19) &amp; "." &amp; BP498),
            --(INT('Data Sheet'!$B$19) &amp; "." &amp; BP498)
        )
    ),
    IF(BN498&lt;&gt;"",
        IF(INT('Data Sheet'!$A$19)=INT('Data Sheet'!$B$19),
            --(INT('Data Sheet'!$A$19) &amp; "." &amp; RIGHT(BN498,3)),
            IF(AND((--(INT('Data Sheet'!$A$19) &amp; "." &amp; RIGHT(BN498,3))&gt;=--('Data Sheet'!$A$19)), (--(INT('Data Sheet'!$A$19) &amp; "." &amp; RIGHT(BN498,3))&lt;=--('Data Sheet'!$B$19))),
                --(INT('Data Sheet'!$A$19) &amp; "." &amp; RIGHT(BN498,3)),
                --(INT('Data Sheet'!$B$19) &amp; "." &amp; RIGHT(BN498,3))
            )
        ),
        "OK"
    )
)</f>
        <v>OK</v>
      </c>
      <c r="P498" s="23" t="str">
        <f>IF(BR498&lt;&gt;"",
    IF(INT('Data Sheet'!$A$19)=INT('Data Sheet'!$B$15),
        --(INT('Data Sheet'!$A$15) &amp; "." &amp; BR498),
        IF(AND((--(INT('Data Sheet'!$A$15) &amp; "." &amp; BR498)&gt;=--('Data Sheet'!$A$15)), (--(INT('Data Sheet'!$A$15) &amp; "." &amp; BR498)&lt;=--('Data Sheet'!$B$15))),
            --(INT('Data Sheet'!$A$15) &amp; "." &amp; BR498),
            --(INT('Data Sheet'!$B$15) &amp; "." &amp; BR498)
        )
    ),
    IF(BQ498&lt;&gt;"",
        IF(INT('Data Sheet'!$A$15)=INT('Data Sheet'!$B$15),
            --(INT('Data Sheet'!$A$15) &amp; "." &amp; LEFT(BQ498,3)),
            IF(AND((--(INT('Data Sheet'!$A$15) &amp; "." &amp; LEFT(BQ498,3))&gt;=--('Data Sheet'!$A$15)), (--(INT('Data Sheet'!$A$15) &amp; "." &amp; LEFT(BQ498,3))&lt;=--('Data Sheet'!$B$15))),
                --(INT('Data Sheet'!$A$15) &amp; "." &amp; LEFT(BQ498,3)),
                --(INT('Data Sheet'!$B$15) &amp; "." &amp; LEFT(BQ498,3))
            )
        ),
        "OK"
    )
)</f>
        <v>OK</v>
      </c>
      <c r="Q498" s="23" t="str">
        <f>IF(BS498&lt;&gt;"",
    IF(INT('Data Sheet'!$A$19)=INT('Data Sheet'!$B$15),
        --(INT('Data Sheet'!$A$15) &amp; "." &amp; BS498),
        IF(AND((--(INT('Data Sheet'!$A$15) &amp; "." &amp; BS498)&gt;=--('Data Sheet'!$A$15)), (--(INT('Data Sheet'!$A$15) &amp; "." &amp; BS498)&lt;=--('Data Sheet'!$B$15))),
            --(INT('Data Sheet'!$A$15) &amp; "." &amp; BS498),
            --(INT('Data Sheet'!$B$15) &amp; "." &amp; BS498)
        )
    ),
    IF(BQ498&lt;&gt;"",
        IF(INT('Data Sheet'!$A$15)=INT('Data Sheet'!$B$15),
            --(INT('Data Sheet'!$A$15) &amp; "." &amp; RIGHT(BQ498,3)),
            IF(AND((--(INT('Data Sheet'!$A$15) &amp; "." &amp; RIGHT(BQ498,3))&gt;=--('Data Sheet'!$A$15)), (--(INT('Data Sheet'!$A$15) &amp; "." &amp; RIGHT(BQ498,3))&lt;=--('Data Sheet'!$B$15))),
                --(INT('Data Sheet'!$A$15) &amp; "." &amp; RIGHT(BQ498,3)),
                --(INT('Data Sheet'!$B$15) &amp; "." &amp; RIGHT(BQ498,3))
            )
        ),
        "OK"
    )
)</f>
        <v>OK</v>
      </c>
      <c r="R498" s="19"/>
      <c r="S498" s="19"/>
      <c r="T498" s="19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1"/>
      <c r="AU498" s="21"/>
      <c r="AV498" s="21"/>
      <c r="AW498" s="22"/>
      <c r="AX498" s="99"/>
      <c r="AY498" s="20"/>
      <c r="AZ498" s="20"/>
      <c r="BA498" s="22"/>
      <c r="BB498">
        <v>490</v>
      </c>
      <c r="BC498" s="80"/>
      <c r="BD498" s="80"/>
      <c r="BE498" s="80"/>
      <c r="BF498" s="80"/>
      <c r="BG498" s="32" t="str">
        <f t="shared" si="81"/>
        <v/>
      </c>
      <c r="BH498" s="78">
        <f t="shared" si="79"/>
        <v>0</v>
      </c>
      <c r="BI498" s="2">
        <f t="shared" si="82"/>
        <v>0</v>
      </c>
      <c r="BJ498" s="2">
        <f t="shared" si="83"/>
        <v>0</v>
      </c>
      <c r="BK498" s="2">
        <f t="shared" si="80"/>
        <v>0</v>
      </c>
    </row>
    <row r="499" spans="2:63" ht="15" customHeight="1" x14ac:dyDescent="0.25">
      <c r="B499" s="14">
        <v>491</v>
      </c>
      <c r="C499" s="95" t="str">
        <f t="shared" si="84"/>
        <v/>
      </c>
      <c r="D499" s="15" t="str">
        <f t="shared" si="78"/>
        <v>OK</v>
      </c>
      <c r="E499" s="16" t="e">
        <f>VLOOKUP('Data Sheet'!$B$8,'Data Sheet'!$I$2:$J$9,2,FALSE)</f>
        <v>#N/A</v>
      </c>
      <c r="F499" s="16" t="str">
        <f t="shared" si="85"/>
        <v/>
      </c>
      <c r="G499" s="103">
        <f t="shared" si="86"/>
        <v>0</v>
      </c>
      <c r="H499" s="17" t="s">
        <v>26</v>
      </c>
      <c r="I499" s="17" t="s">
        <v>26</v>
      </c>
      <c r="J499" s="17" t="str">
        <f>IF('Data Sheet'!$B$9="NC-50","N/A","OK")</f>
        <v>OK</v>
      </c>
      <c r="K499" s="17" t="str">
        <f>IF('Data Sheet'!$B$9="NC-50","N/A","OK")</f>
        <v>OK</v>
      </c>
      <c r="L499" s="17" t="str">
        <f t="shared" si="87"/>
        <v>OK</v>
      </c>
      <c r="M499" s="17" t="str">
        <f t="shared" si="88"/>
        <v>OK</v>
      </c>
      <c r="N499" s="18" t="str">
        <f>IF(BO499&lt;&gt;"",
    IF(INT('Data Sheet'!$A$19)=INT('Data Sheet'!$B$19),
        --(INT('Data Sheet'!$A$19) &amp; "." &amp; BO499),
        IF(AND((--(INT('Data Sheet'!$A$19) &amp; "." &amp; BO499)&gt;=--('Data Sheet'!$A$19)), (--(INT('Data Sheet'!$A$19) &amp; "." &amp; BO499)&lt;=--('Data Sheet'!$B$19))),
            --(INT('Data Sheet'!$A$19) &amp; "." &amp; BO499),
            --(INT('Data Sheet'!$B$19) &amp; "." &amp; BO499)
        )
    ),
    IF(BN499&lt;&gt;"",
        IF(INT('Data Sheet'!$A$19)=INT('Data Sheet'!$B$19),
            --(INT('Data Sheet'!$A$19) &amp; "." &amp; LEFT(BN499,3)),
            IF(AND((--(INT('Data Sheet'!$A$19) &amp; "." &amp; LEFT(BN499,3))&gt;=--('Data Sheet'!$A$19)), (--(INT('Data Sheet'!$A$19) &amp; "." &amp; LEFT(BN499,3))&lt;=--('Data Sheet'!$B$19))),
                --(INT('Data Sheet'!$A$19) &amp; "." &amp; LEFT(BN499,3)),
                --(INT('Data Sheet'!$B$19) &amp; "." &amp; LEFT(BN499,3))
            )
        ),
        "OK"
    )
)</f>
        <v>OK</v>
      </c>
      <c r="O499" s="23" t="str">
        <f>IF(BP499&lt;&gt;"",
    IF(INT('Data Sheet'!$A$19)=INT('Data Sheet'!$B$19),
        --(INT('Data Sheet'!$A$19) &amp; "." &amp; BP499),
        IF(AND((--(INT('Data Sheet'!$A$19) &amp; "." &amp; BP499)&gt;=--('Data Sheet'!$A$19)), (--(INT('Data Sheet'!$A$19) &amp; "." &amp; BP499)&lt;=--('Data Sheet'!$B$19))),
            --(INT('Data Sheet'!$A$19) &amp; "." &amp; BP499),
            --(INT('Data Sheet'!$B$19) &amp; "." &amp; BP499)
        )
    ),
    IF(BN499&lt;&gt;"",
        IF(INT('Data Sheet'!$A$19)=INT('Data Sheet'!$B$19),
            --(INT('Data Sheet'!$A$19) &amp; "." &amp; RIGHT(BN499,3)),
            IF(AND((--(INT('Data Sheet'!$A$19) &amp; "." &amp; RIGHT(BN499,3))&gt;=--('Data Sheet'!$A$19)), (--(INT('Data Sheet'!$A$19) &amp; "." &amp; RIGHT(BN499,3))&lt;=--('Data Sheet'!$B$19))),
                --(INT('Data Sheet'!$A$19) &amp; "." &amp; RIGHT(BN499,3)),
                --(INT('Data Sheet'!$B$19) &amp; "." &amp; RIGHT(BN499,3))
            )
        ),
        "OK"
    )
)</f>
        <v>OK</v>
      </c>
      <c r="P499" s="23" t="str">
        <f>IF(BR499&lt;&gt;"",
    IF(INT('Data Sheet'!$A$19)=INT('Data Sheet'!$B$15),
        --(INT('Data Sheet'!$A$15) &amp; "." &amp; BR499),
        IF(AND((--(INT('Data Sheet'!$A$15) &amp; "." &amp; BR499)&gt;=--('Data Sheet'!$A$15)), (--(INT('Data Sheet'!$A$15) &amp; "." &amp; BR499)&lt;=--('Data Sheet'!$B$15))),
            --(INT('Data Sheet'!$A$15) &amp; "." &amp; BR499),
            --(INT('Data Sheet'!$B$15) &amp; "." &amp; BR499)
        )
    ),
    IF(BQ499&lt;&gt;"",
        IF(INT('Data Sheet'!$A$15)=INT('Data Sheet'!$B$15),
            --(INT('Data Sheet'!$A$15) &amp; "." &amp; LEFT(BQ499,3)),
            IF(AND((--(INT('Data Sheet'!$A$15) &amp; "." &amp; LEFT(BQ499,3))&gt;=--('Data Sheet'!$A$15)), (--(INT('Data Sheet'!$A$15) &amp; "." &amp; LEFT(BQ499,3))&lt;=--('Data Sheet'!$B$15))),
                --(INT('Data Sheet'!$A$15) &amp; "." &amp; LEFT(BQ499,3)),
                --(INT('Data Sheet'!$B$15) &amp; "." &amp; LEFT(BQ499,3))
            )
        ),
        "OK"
    )
)</f>
        <v>OK</v>
      </c>
      <c r="Q499" s="23" t="str">
        <f>IF(BS499&lt;&gt;"",
    IF(INT('Data Sheet'!$A$19)=INT('Data Sheet'!$B$15),
        --(INT('Data Sheet'!$A$15) &amp; "." &amp; BS499),
        IF(AND((--(INT('Data Sheet'!$A$15) &amp; "." &amp; BS499)&gt;=--('Data Sheet'!$A$15)), (--(INT('Data Sheet'!$A$15) &amp; "." &amp; BS499)&lt;=--('Data Sheet'!$B$15))),
            --(INT('Data Sheet'!$A$15) &amp; "." &amp; BS499),
            --(INT('Data Sheet'!$B$15) &amp; "." &amp; BS499)
        )
    ),
    IF(BQ499&lt;&gt;"",
        IF(INT('Data Sheet'!$A$15)=INT('Data Sheet'!$B$15),
            --(INT('Data Sheet'!$A$15) &amp; "." &amp; RIGHT(BQ499,3)),
            IF(AND((--(INT('Data Sheet'!$A$15) &amp; "." &amp; RIGHT(BQ499,3))&gt;=--('Data Sheet'!$A$15)), (--(INT('Data Sheet'!$A$15) &amp; "." &amp; RIGHT(BQ499,3))&lt;=--('Data Sheet'!$B$15))),
                --(INT('Data Sheet'!$A$15) &amp; "." &amp; RIGHT(BQ499,3)),
                --(INT('Data Sheet'!$B$15) &amp; "." &amp; RIGHT(BQ499,3))
            )
        ),
        "OK"
    )
)</f>
        <v>OK</v>
      </c>
      <c r="R499" s="19"/>
      <c r="S499" s="19"/>
      <c r="T499" s="19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1"/>
      <c r="AU499" s="21"/>
      <c r="AV499" s="21"/>
      <c r="AW499" s="22"/>
      <c r="AX499" s="99"/>
      <c r="AY499" s="20"/>
      <c r="AZ499" s="20"/>
      <c r="BA499" s="22"/>
      <c r="BB499">
        <v>491</v>
      </c>
      <c r="BC499" s="80"/>
      <c r="BD499" s="80"/>
      <c r="BE499" s="80"/>
      <c r="BF499" s="80"/>
      <c r="BG499" s="32" t="str">
        <f t="shared" si="81"/>
        <v/>
      </c>
      <c r="BH499" s="78">
        <f t="shared" si="79"/>
        <v>0</v>
      </c>
      <c r="BI499" s="2">
        <f t="shared" si="82"/>
        <v>0</v>
      </c>
      <c r="BJ499" s="2">
        <f t="shared" si="83"/>
        <v>0</v>
      </c>
      <c r="BK499" s="2">
        <f t="shared" si="80"/>
        <v>0</v>
      </c>
    </row>
    <row r="500" spans="2:63" ht="15" customHeight="1" x14ac:dyDescent="0.25">
      <c r="B500" s="14">
        <v>492</v>
      </c>
      <c r="C500" s="95" t="str">
        <f t="shared" si="84"/>
        <v/>
      </c>
      <c r="D500" s="15" t="str">
        <f t="shared" si="78"/>
        <v>OK</v>
      </c>
      <c r="E500" s="16" t="e">
        <f>VLOOKUP('Data Sheet'!$B$8,'Data Sheet'!$I$2:$J$9,2,FALSE)</f>
        <v>#N/A</v>
      </c>
      <c r="F500" s="16" t="str">
        <f t="shared" si="85"/>
        <v/>
      </c>
      <c r="G500" s="103">
        <f t="shared" si="86"/>
        <v>0</v>
      </c>
      <c r="H500" s="17" t="s">
        <v>26</v>
      </c>
      <c r="I500" s="17" t="s">
        <v>26</v>
      </c>
      <c r="J500" s="17" t="str">
        <f>IF('Data Sheet'!$B$9="NC-50","N/A","OK")</f>
        <v>OK</v>
      </c>
      <c r="K500" s="17" t="str">
        <f>IF('Data Sheet'!$B$9="NC-50","N/A","OK")</f>
        <v>OK</v>
      </c>
      <c r="L500" s="17" t="str">
        <f t="shared" si="87"/>
        <v>OK</v>
      </c>
      <c r="M500" s="17" t="str">
        <f t="shared" si="88"/>
        <v>OK</v>
      </c>
      <c r="N500" s="18" t="str">
        <f>IF(BO500&lt;&gt;"",
    IF(INT('Data Sheet'!$A$19)=INT('Data Sheet'!$B$19),
        --(INT('Data Sheet'!$A$19) &amp; "." &amp; BO500),
        IF(AND((--(INT('Data Sheet'!$A$19) &amp; "." &amp; BO500)&gt;=--('Data Sheet'!$A$19)), (--(INT('Data Sheet'!$A$19) &amp; "." &amp; BO500)&lt;=--('Data Sheet'!$B$19))),
            --(INT('Data Sheet'!$A$19) &amp; "." &amp; BO500),
            --(INT('Data Sheet'!$B$19) &amp; "." &amp; BO500)
        )
    ),
    IF(BN500&lt;&gt;"",
        IF(INT('Data Sheet'!$A$19)=INT('Data Sheet'!$B$19),
            --(INT('Data Sheet'!$A$19) &amp; "." &amp; LEFT(BN500,3)),
            IF(AND((--(INT('Data Sheet'!$A$19) &amp; "." &amp; LEFT(BN500,3))&gt;=--('Data Sheet'!$A$19)), (--(INT('Data Sheet'!$A$19) &amp; "." &amp; LEFT(BN500,3))&lt;=--('Data Sheet'!$B$19))),
                --(INT('Data Sheet'!$A$19) &amp; "." &amp; LEFT(BN500,3)),
                --(INT('Data Sheet'!$B$19) &amp; "." &amp; LEFT(BN500,3))
            )
        ),
        "OK"
    )
)</f>
        <v>OK</v>
      </c>
      <c r="O500" s="23" t="str">
        <f>IF(BP500&lt;&gt;"",
    IF(INT('Data Sheet'!$A$19)=INT('Data Sheet'!$B$19),
        --(INT('Data Sheet'!$A$19) &amp; "." &amp; BP500),
        IF(AND((--(INT('Data Sheet'!$A$19) &amp; "." &amp; BP500)&gt;=--('Data Sheet'!$A$19)), (--(INT('Data Sheet'!$A$19) &amp; "." &amp; BP500)&lt;=--('Data Sheet'!$B$19))),
            --(INT('Data Sheet'!$A$19) &amp; "." &amp; BP500),
            --(INT('Data Sheet'!$B$19) &amp; "." &amp; BP500)
        )
    ),
    IF(BN500&lt;&gt;"",
        IF(INT('Data Sheet'!$A$19)=INT('Data Sheet'!$B$19),
            --(INT('Data Sheet'!$A$19) &amp; "." &amp; RIGHT(BN500,3)),
            IF(AND((--(INT('Data Sheet'!$A$19) &amp; "." &amp; RIGHT(BN500,3))&gt;=--('Data Sheet'!$A$19)), (--(INT('Data Sheet'!$A$19) &amp; "." &amp; RIGHT(BN500,3))&lt;=--('Data Sheet'!$B$19))),
                --(INT('Data Sheet'!$A$19) &amp; "." &amp; RIGHT(BN500,3)),
                --(INT('Data Sheet'!$B$19) &amp; "." &amp; RIGHT(BN500,3))
            )
        ),
        "OK"
    )
)</f>
        <v>OK</v>
      </c>
      <c r="P500" s="23" t="str">
        <f>IF(BR500&lt;&gt;"",
    IF(INT('Data Sheet'!$A$19)=INT('Data Sheet'!$B$15),
        --(INT('Data Sheet'!$A$15) &amp; "." &amp; BR500),
        IF(AND((--(INT('Data Sheet'!$A$15) &amp; "." &amp; BR500)&gt;=--('Data Sheet'!$A$15)), (--(INT('Data Sheet'!$A$15) &amp; "." &amp; BR500)&lt;=--('Data Sheet'!$B$15))),
            --(INT('Data Sheet'!$A$15) &amp; "." &amp; BR500),
            --(INT('Data Sheet'!$B$15) &amp; "." &amp; BR500)
        )
    ),
    IF(BQ500&lt;&gt;"",
        IF(INT('Data Sheet'!$A$15)=INT('Data Sheet'!$B$15),
            --(INT('Data Sheet'!$A$15) &amp; "." &amp; LEFT(BQ500,3)),
            IF(AND((--(INT('Data Sheet'!$A$15) &amp; "." &amp; LEFT(BQ500,3))&gt;=--('Data Sheet'!$A$15)), (--(INT('Data Sheet'!$A$15) &amp; "." &amp; LEFT(BQ500,3))&lt;=--('Data Sheet'!$B$15))),
                --(INT('Data Sheet'!$A$15) &amp; "." &amp; LEFT(BQ500,3)),
                --(INT('Data Sheet'!$B$15) &amp; "." &amp; LEFT(BQ500,3))
            )
        ),
        "OK"
    )
)</f>
        <v>OK</v>
      </c>
      <c r="Q500" s="23" t="str">
        <f>IF(BS500&lt;&gt;"",
    IF(INT('Data Sheet'!$A$19)=INT('Data Sheet'!$B$15),
        --(INT('Data Sheet'!$A$15) &amp; "." &amp; BS500),
        IF(AND((--(INT('Data Sheet'!$A$15) &amp; "." &amp; BS500)&gt;=--('Data Sheet'!$A$15)), (--(INT('Data Sheet'!$A$15) &amp; "." &amp; BS500)&lt;=--('Data Sheet'!$B$15))),
            --(INT('Data Sheet'!$A$15) &amp; "." &amp; BS500),
            --(INT('Data Sheet'!$B$15) &amp; "." &amp; BS500)
        )
    ),
    IF(BQ500&lt;&gt;"",
        IF(INT('Data Sheet'!$A$15)=INT('Data Sheet'!$B$15),
            --(INT('Data Sheet'!$A$15) &amp; "." &amp; RIGHT(BQ500,3)),
            IF(AND((--(INT('Data Sheet'!$A$15) &amp; "." &amp; RIGHT(BQ500,3))&gt;=--('Data Sheet'!$A$15)), (--(INT('Data Sheet'!$A$15) &amp; "." &amp; RIGHT(BQ500,3))&lt;=--('Data Sheet'!$B$15))),
                --(INT('Data Sheet'!$A$15) &amp; "." &amp; RIGHT(BQ500,3)),
                --(INT('Data Sheet'!$B$15) &amp; "." &amp; RIGHT(BQ500,3))
            )
        ),
        "OK"
    )
)</f>
        <v>OK</v>
      </c>
      <c r="R500" s="19"/>
      <c r="S500" s="19"/>
      <c r="T500" s="19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1"/>
      <c r="AU500" s="21"/>
      <c r="AV500" s="21"/>
      <c r="AW500" s="22"/>
      <c r="AX500" s="99"/>
      <c r="AY500" s="20"/>
      <c r="AZ500" s="20"/>
      <c r="BA500" s="22"/>
      <c r="BB500">
        <v>492</v>
      </c>
      <c r="BC500" s="80"/>
      <c r="BD500" s="80"/>
      <c r="BE500" s="80"/>
      <c r="BF500" s="80"/>
      <c r="BG500" s="32" t="str">
        <f t="shared" si="81"/>
        <v/>
      </c>
      <c r="BH500" s="78">
        <f t="shared" si="79"/>
        <v>0</v>
      </c>
      <c r="BI500" s="2">
        <f t="shared" si="82"/>
        <v>0</v>
      </c>
      <c r="BJ500" s="2">
        <f t="shared" si="83"/>
        <v>0</v>
      </c>
      <c r="BK500" s="2">
        <f t="shared" si="80"/>
        <v>0</v>
      </c>
    </row>
    <row r="501" spans="2:63" ht="15" customHeight="1" x14ac:dyDescent="0.25">
      <c r="B501" s="14">
        <v>493</v>
      </c>
      <c r="C501" s="95" t="str">
        <f t="shared" si="84"/>
        <v/>
      </c>
      <c r="D501" s="15" t="str">
        <f t="shared" si="78"/>
        <v>OK</v>
      </c>
      <c r="E501" s="16" t="e">
        <f>VLOOKUP('Data Sheet'!$B$8,'Data Sheet'!$I$2:$J$9,2,FALSE)</f>
        <v>#N/A</v>
      </c>
      <c r="F501" s="16" t="str">
        <f t="shared" si="85"/>
        <v/>
      </c>
      <c r="G501" s="103">
        <f t="shared" si="86"/>
        <v>0</v>
      </c>
      <c r="H501" s="17" t="s">
        <v>26</v>
      </c>
      <c r="I501" s="17" t="s">
        <v>26</v>
      </c>
      <c r="J501" s="17" t="str">
        <f>IF('Data Sheet'!$B$9="NC-50","N/A","OK")</f>
        <v>OK</v>
      </c>
      <c r="K501" s="17" t="str">
        <f>IF('Data Sheet'!$B$9="NC-50","N/A","OK")</f>
        <v>OK</v>
      </c>
      <c r="L501" s="17" t="str">
        <f t="shared" si="87"/>
        <v>OK</v>
      </c>
      <c r="M501" s="17" t="str">
        <f t="shared" si="88"/>
        <v>OK</v>
      </c>
      <c r="N501" s="18" t="str">
        <f>IF(BO501&lt;&gt;"",
    IF(INT('Data Sheet'!$A$19)=INT('Data Sheet'!$B$19),
        --(INT('Data Sheet'!$A$19) &amp; "." &amp; BO501),
        IF(AND((--(INT('Data Sheet'!$A$19) &amp; "." &amp; BO501)&gt;=--('Data Sheet'!$A$19)), (--(INT('Data Sheet'!$A$19) &amp; "." &amp; BO501)&lt;=--('Data Sheet'!$B$19))),
            --(INT('Data Sheet'!$A$19) &amp; "." &amp; BO501),
            --(INT('Data Sheet'!$B$19) &amp; "." &amp; BO501)
        )
    ),
    IF(BN501&lt;&gt;"",
        IF(INT('Data Sheet'!$A$19)=INT('Data Sheet'!$B$19),
            --(INT('Data Sheet'!$A$19) &amp; "." &amp; LEFT(BN501,3)),
            IF(AND((--(INT('Data Sheet'!$A$19) &amp; "." &amp; LEFT(BN501,3))&gt;=--('Data Sheet'!$A$19)), (--(INT('Data Sheet'!$A$19) &amp; "." &amp; LEFT(BN501,3))&lt;=--('Data Sheet'!$B$19))),
                --(INT('Data Sheet'!$A$19) &amp; "." &amp; LEFT(BN501,3)),
                --(INT('Data Sheet'!$B$19) &amp; "." &amp; LEFT(BN501,3))
            )
        ),
        "OK"
    )
)</f>
        <v>OK</v>
      </c>
      <c r="O501" s="23" t="str">
        <f>IF(BP501&lt;&gt;"",
    IF(INT('Data Sheet'!$A$19)=INT('Data Sheet'!$B$19),
        --(INT('Data Sheet'!$A$19) &amp; "." &amp; BP501),
        IF(AND((--(INT('Data Sheet'!$A$19) &amp; "." &amp; BP501)&gt;=--('Data Sheet'!$A$19)), (--(INT('Data Sheet'!$A$19) &amp; "." &amp; BP501)&lt;=--('Data Sheet'!$B$19))),
            --(INT('Data Sheet'!$A$19) &amp; "." &amp; BP501),
            --(INT('Data Sheet'!$B$19) &amp; "." &amp; BP501)
        )
    ),
    IF(BN501&lt;&gt;"",
        IF(INT('Data Sheet'!$A$19)=INT('Data Sheet'!$B$19),
            --(INT('Data Sheet'!$A$19) &amp; "." &amp; RIGHT(BN501,3)),
            IF(AND((--(INT('Data Sheet'!$A$19) &amp; "." &amp; RIGHT(BN501,3))&gt;=--('Data Sheet'!$A$19)), (--(INT('Data Sheet'!$A$19) &amp; "." &amp; RIGHT(BN501,3))&lt;=--('Data Sheet'!$B$19))),
                --(INT('Data Sheet'!$A$19) &amp; "." &amp; RIGHT(BN501,3)),
                --(INT('Data Sheet'!$B$19) &amp; "." &amp; RIGHT(BN501,3))
            )
        ),
        "OK"
    )
)</f>
        <v>OK</v>
      </c>
      <c r="P501" s="23" t="str">
        <f>IF(BR501&lt;&gt;"",
    IF(INT('Data Sheet'!$A$19)=INT('Data Sheet'!$B$15),
        --(INT('Data Sheet'!$A$15) &amp; "." &amp; BR501),
        IF(AND((--(INT('Data Sheet'!$A$15) &amp; "." &amp; BR501)&gt;=--('Data Sheet'!$A$15)), (--(INT('Data Sheet'!$A$15) &amp; "." &amp; BR501)&lt;=--('Data Sheet'!$B$15))),
            --(INT('Data Sheet'!$A$15) &amp; "." &amp; BR501),
            --(INT('Data Sheet'!$B$15) &amp; "." &amp; BR501)
        )
    ),
    IF(BQ501&lt;&gt;"",
        IF(INT('Data Sheet'!$A$15)=INT('Data Sheet'!$B$15),
            --(INT('Data Sheet'!$A$15) &amp; "." &amp; LEFT(BQ501,3)),
            IF(AND((--(INT('Data Sheet'!$A$15) &amp; "." &amp; LEFT(BQ501,3))&gt;=--('Data Sheet'!$A$15)), (--(INT('Data Sheet'!$A$15) &amp; "." &amp; LEFT(BQ501,3))&lt;=--('Data Sheet'!$B$15))),
                --(INT('Data Sheet'!$A$15) &amp; "." &amp; LEFT(BQ501,3)),
                --(INT('Data Sheet'!$B$15) &amp; "." &amp; LEFT(BQ501,3))
            )
        ),
        "OK"
    )
)</f>
        <v>OK</v>
      </c>
      <c r="Q501" s="23" t="str">
        <f>IF(BS501&lt;&gt;"",
    IF(INT('Data Sheet'!$A$19)=INT('Data Sheet'!$B$15),
        --(INT('Data Sheet'!$A$15) &amp; "." &amp; BS501),
        IF(AND((--(INT('Data Sheet'!$A$15) &amp; "." &amp; BS501)&gt;=--('Data Sheet'!$A$15)), (--(INT('Data Sheet'!$A$15) &amp; "." &amp; BS501)&lt;=--('Data Sheet'!$B$15))),
            --(INT('Data Sheet'!$A$15) &amp; "." &amp; BS501),
            --(INT('Data Sheet'!$B$15) &amp; "." &amp; BS501)
        )
    ),
    IF(BQ501&lt;&gt;"",
        IF(INT('Data Sheet'!$A$15)=INT('Data Sheet'!$B$15),
            --(INT('Data Sheet'!$A$15) &amp; "." &amp; RIGHT(BQ501,3)),
            IF(AND((--(INT('Data Sheet'!$A$15) &amp; "." &amp; RIGHT(BQ501,3))&gt;=--('Data Sheet'!$A$15)), (--(INT('Data Sheet'!$A$15) &amp; "." &amp; RIGHT(BQ501,3))&lt;=--('Data Sheet'!$B$15))),
                --(INT('Data Sheet'!$A$15) &amp; "." &amp; RIGHT(BQ501,3)),
                --(INT('Data Sheet'!$B$15) &amp; "." &amp; RIGHT(BQ501,3))
            )
        ),
        "OK"
    )
)</f>
        <v>OK</v>
      </c>
      <c r="R501" s="19"/>
      <c r="S501" s="19"/>
      <c r="T501" s="19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1"/>
      <c r="AU501" s="21"/>
      <c r="AV501" s="21"/>
      <c r="AW501" s="22"/>
      <c r="AX501" s="99"/>
      <c r="AY501" s="20"/>
      <c r="AZ501" s="20"/>
      <c r="BA501" s="22"/>
      <c r="BB501">
        <v>493</v>
      </c>
      <c r="BC501" s="80"/>
      <c r="BD501" s="80"/>
      <c r="BE501" s="80"/>
      <c r="BF501" s="80"/>
      <c r="BG501" s="32" t="str">
        <f t="shared" si="81"/>
        <v/>
      </c>
      <c r="BH501" s="78">
        <f t="shared" si="79"/>
        <v>0</v>
      </c>
      <c r="BI501" s="2">
        <f t="shared" si="82"/>
        <v>0</v>
      </c>
      <c r="BJ501" s="2">
        <f t="shared" si="83"/>
        <v>0</v>
      </c>
      <c r="BK501" s="2">
        <f t="shared" si="80"/>
        <v>0</v>
      </c>
    </row>
    <row r="502" spans="2:63" ht="15" customHeight="1" x14ac:dyDescent="0.25">
      <c r="B502" s="14">
        <v>494</v>
      </c>
      <c r="C502" s="95" t="str">
        <f t="shared" si="84"/>
        <v/>
      </c>
      <c r="D502" s="15" t="str">
        <f t="shared" si="78"/>
        <v>OK</v>
      </c>
      <c r="E502" s="16" t="e">
        <f>VLOOKUP('Data Sheet'!$B$8,'Data Sheet'!$I$2:$J$9,2,FALSE)</f>
        <v>#N/A</v>
      </c>
      <c r="F502" s="16" t="str">
        <f t="shared" si="85"/>
        <v/>
      </c>
      <c r="G502" s="103">
        <f t="shared" si="86"/>
        <v>0</v>
      </c>
      <c r="H502" s="17" t="s">
        <v>26</v>
      </c>
      <c r="I502" s="17" t="s">
        <v>26</v>
      </c>
      <c r="J502" s="17" t="str">
        <f>IF('Data Sheet'!$B$9="NC-50","N/A","OK")</f>
        <v>OK</v>
      </c>
      <c r="K502" s="17" t="str">
        <f>IF('Data Sheet'!$B$9="NC-50","N/A","OK")</f>
        <v>OK</v>
      </c>
      <c r="L502" s="17" t="str">
        <f t="shared" si="87"/>
        <v>OK</v>
      </c>
      <c r="M502" s="17" t="str">
        <f t="shared" si="88"/>
        <v>OK</v>
      </c>
      <c r="N502" s="18" t="str">
        <f>IF(BO502&lt;&gt;"",
    IF(INT('Data Sheet'!$A$19)=INT('Data Sheet'!$B$19),
        --(INT('Data Sheet'!$A$19) &amp; "." &amp; BO502),
        IF(AND((--(INT('Data Sheet'!$A$19) &amp; "." &amp; BO502)&gt;=--('Data Sheet'!$A$19)), (--(INT('Data Sheet'!$A$19) &amp; "." &amp; BO502)&lt;=--('Data Sheet'!$B$19))),
            --(INT('Data Sheet'!$A$19) &amp; "." &amp; BO502),
            --(INT('Data Sheet'!$B$19) &amp; "." &amp; BO502)
        )
    ),
    IF(BN502&lt;&gt;"",
        IF(INT('Data Sheet'!$A$19)=INT('Data Sheet'!$B$19),
            --(INT('Data Sheet'!$A$19) &amp; "." &amp; LEFT(BN502,3)),
            IF(AND((--(INT('Data Sheet'!$A$19) &amp; "." &amp; LEFT(BN502,3))&gt;=--('Data Sheet'!$A$19)), (--(INT('Data Sheet'!$A$19) &amp; "." &amp; LEFT(BN502,3))&lt;=--('Data Sheet'!$B$19))),
                --(INT('Data Sheet'!$A$19) &amp; "." &amp; LEFT(BN502,3)),
                --(INT('Data Sheet'!$B$19) &amp; "." &amp; LEFT(BN502,3))
            )
        ),
        "OK"
    )
)</f>
        <v>OK</v>
      </c>
      <c r="O502" s="23" t="str">
        <f>IF(BP502&lt;&gt;"",
    IF(INT('Data Sheet'!$A$19)=INT('Data Sheet'!$B$19),
        --(INT('Data Sheet'!$A$19) &amp; "." &amp; BP502),
        IF(AND((--(INT('Data Sheet'!$A$19) &amp; "." &amp; BP502)&gt;=--('Data Sheet'!$A$19)), (--(INT('Data Sheet'!$A$19) &amp; "." &amp; BP502)&lt;=--('Data Sheet'!$B$19))),
            --(INT('Data Sheet'!$A$19) &amp; "." &amp; BP502),
            --(INT('Data Sheet'!$B$19) &amp; "." &amp; BP502)
        )
    ),
    IF(BN502&lt;&gt;"",
        IF(INT('Data Sheet'!$A$19)=INT('Data Sheet'!$B$19),
            --(INT('Data Sheet'!$A$19) &amp; "." &amp; RIGHT(BN502,3)),
            IF(AND((--(INT('Data Sheet'!$A$19) &amp; "." &amp; RIGHT(BN502,3))&gt;=--('Data Sheet'!$A$19)), (--(INT('Data Sheet'!$A$19) &amp; "." &amp; RIGHT(BN502,3))&lt;=--('Data Sheet'!$B$19))),
                --(INT('Data Sheet'!$A$19) &amp; "." &amp; RIGHT(BN502,3)),
                --(INT('Data Sheet'!$B$19) &amp; "." &amp; RIGHT(BN502,3))
            )
        ),
        "OK"
    )
)</f>
        <v>OK</v>
      </c>
      <c r="P502" s="23" t="str">
        <f>IF(BR502&lt;&gt;"",
    IF(INT('Data Sheet'!$A$19)=INT('Data Sheet'!$B$15),
        --(INT('Data Sheet'!$A$15) &amp; "." &amp; BR502),
        IF(AND((--(INT('Data Sheet'!$A$15) &amp; "." &amp; BR502)&gt;=--('Data Sheet'!$A$15)), (--(INT('Data Sheet'!$A$15) &amp; "." &amp; BR502)&lt;=--('Data Sheet'!$B$15))),
            --(INT('Data Sheet'!$A$15) &amp; "." &amp; BR502),
            --(INT('Data Sheet'!$B$15) &amp; "." &amp; BR502)
        )
    ),
    IF(BQ502&lt;&gt;"",
        IF(INT('Data Sheet'!$A$15)=INT('Data Sheet'!$B$15),
            --(INT('Data Sheet'!$A$15) &amp; "." &amp; LEFT(BQ502,3)),
            IF(AND((--(INT('Data Sheet'!$A$15) &amp; "." &amp; LEFT(BQ502,3))&gt;=--('Data Sheet'!$A$15)), (--(INT('Data Sheet'!$A$15) &amp; "." &amp; LEFT(BQ502,3))&lt;=--('Data Sheet'!$B$15))),
                --(INT('Data Sheet'!$A$15) &amp; "." &amp; LEFT(BQ502,3)),
                --(INT('Data Sheet'!$B$15) &amp; "." &amp; LEFT(BQ502,3))
            )
        ),
        "OK"
    )
)</f>
        <v>OK</v>
      </c>
      <c r="Q502" s="23" t="str">
        <f>IF(BS502&lt;&gt;"",
    IF(INT('Data Sheet'!$A$19)=INT('Data Sheet'!$B$15),
        --(INT('Data Sheet'!$A$15) &amp; "." &amp; BS502),
        IF(AND((--(INT('Data Sheet'!$A$15) &amp; "." &amp; BS502)&gt;=--('Data Sheet'!$A$15)), (--(INT('Data Sheet'!$A$15) &amp; "." &amp; BS502)&lt;=--('Data Sheet'!$B$15))),
            --(INT('Data Sheet'!$A$15) &amp; "." &amp; BS502),
            --(INT('Data Sheet'!$B$15) &amp; "." &amp; BS502)
        )
    ),
    IF(BQ502&lt;&gt;"",
        IF(INT('Data Sheet'!$A$15)=INT('Data Sheet'!$B$15),
            --(INT('Data Sheet'!$A$15) &amp; "." &amp; RIGHT(BQ502,3)),
            IF(AND((--(INT('Data Sheet'!$A$15) &amp; "." &amp; RIGHT(BQ502,3))&gt;=--('Data Sheet'!$A$15)), (--(INT('Data Sheet'!$A$15) &amp; "." &amp; RIGHT(BQ502,3))&lt;=--('Data Sheet'!$B$15))),
                --(INT('Data Sheet'!$A$15) &amp; "." &amp; RIGHT(BQ502,3)),
                --(INT('Data Sheet'!$B$15) &amp; "." &amp; RIGHT(BQ502,3))
            )
        ),
        "OK"
    )
)</f>
        <v>OK</v>
      </c>
      <c r="R502" s="19"/>
      <c r="S502" s="19"/>
      <c r="T502" s="19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1"/>
      <c r="AU502" s="21"/>
      <c r="AV502" s="21"/>
      <c r="AW502" s="22"/>
      <c r="AX502" s="99"/>
      <c r="AY502" s="20"/>
      <c r="AZ502" s="20"/>
      <c r="BA502" s="22"/>
      <c r="BB502">
        <v>494</v>
      </c>
      <c r="BC502" s="80"/>
      <c r="BD502" s="80"/>
      <c r="BE502" s="80"/>
      <c r="BF502" s="80"/>
      <c r="BG502" s="32" t="str">
        <f t="shared" si="81"/>
        <v/>
      </c>
      <c r="BH502" s="78">
        <f t="shared" si="79"/>
        <v>0</v>
      </c>
      <c r="BI502" s="2">
        <f t="shared" si="82"/>
        <v>0</v>
      </c>
      <c r="BJ502" s="2">
        <f t="shared" si="83"/>
        <v>0</v>
      </c>
      <c r="BK502" s="2">
        <f t="shared" si="80"/>
        <v>0</v>
      </c>
    </row>
    <row r="503" spans="2:63" ht="15" customHeight="1" x14ac:dyDescent="0.25">
      <c r="B503" s="14">
        <v>495</v>
      </c>
      <c r="C503" s="95" t="str">
        <f t="shared" si="84"/>
        <v/>
      </c>
      <c r="D503" s="15" t="str">
        <f t="shared" si="78"/>
        <v>OK</v>
      </c>
      <c r="E503" s="16" t="e">
        <f>VLOOKUP('Data Sheet'!$B$8,'Data Sheet'!$I$2:$J$9,2,FALSE)</f>
        <v>#N/A</v>
      </c>
      <c r="F503" s="16" t="str">
        <f t="shared" si="85"/>
        <v/>
      </c>
      <c r="G503" s="103">
        <f t="shared" si="86"/>
        <v>0</v>
      </c>
      <c r="H503" s="17" t="s">
        <v>26</v>
      </c>
      <c r="I503" s="17" t="s">
        <v>26</v>
      </c>
      <c r="J503" s="17" t="str">
        <f>IF('Data Sheet'!$B$9="NC-50","N/A","OK")</f>
        <v>OK</v>
      </c>
      <c r="K503" s="17" t="str">
        <f>IF('Data Sheet'!$B$9="NC-50","N/A","OK")</f>
        <v>OK</v>
      </c>
      <c r="L503" s="17" t="str">
        <f t="shared" si="87"/>
        <v>OK</v>
      </c>
      <c r="M503" s="17" t="str">
        <f t="shared" si="88"/>
        <v>OK</v>
      </c>
      <c r="N503" s="18" t="str">
        <f>IF(BO503&lt;&gt;"",
    IF(INT('Data Sheet'!$A$19)=INT('Data Sheet'!$B$19),
        --(INT('Data Sheet'!$A$19) &amp; "." &amp; BO503),
        IF(AND((--(INT('Data Sheet'!$A$19) &amp; "." &amp; BO503)&gt;=--('Data Sheet'!$A$19)), (--(INT('Data Sheet'!$A$19) &amp; "." &amp; BO503)&lt;=--('Data Sheet'!$B$19))),
            --(INT('Data Sheet'!$A$19) &amp; "." &amp; BO503),
            --(INT('Data Sheet'!$B$19) &amp; "." &amp; BO503)
        )
    ),
    IF(BN503&lt;&gt;"",
        IF(INT('Data Sheet'!$A$19)=INT('Data Sheet'!$B$19),
            --(INT('Data Sheet'!$A$19) &amp; "." &amp; LEFT(BN503,3)),
            IF(AND((--(INT('Data Sheet'!$A$19) &amp; "." &amp; LEFT(BN503,3))&gt;=--('Data Sheet'!$A$19)), (--(INT('Data Sheet'!$A$19) &amp; "." &amp; LEFT(BN503,3))&lt;=--('Data Sheet'!$B$19))),
                --(INT('Data Sheet'!$A$19) &amp; "." &amp; LEFT(BN503,3)),
                --(INT('Data Sheet'!$B$19) &amp; "." &amp; LEFT(BN503,3))
            )
        ),
        "OK"
    )
)</f>
        <v>OK</v>
      </c>
      <c r="O503" s="23" t="str">
        <f>IF(BP503&lt;&gt;"",
    IF(INT('Data Sheet'!$A$19)=INT('Data Sheet'!$B$19),
        --(INT('Data Sheet'!$A$19) &amp; "." &amp; BP503),
        IF(AND((--(INT('Data Sheet'!$A$19) &amp; "." &amp; BP503)&gt;=--('Data Sheet'!$A$19)), (--(INT('Data Sheet'!$A$19) &amp; "." &amp; BP503)&lt;=--('Data Sheet'!$B$19))),
            --(INT('Data Sheet'!$A$19) &amp; "." &amp; BP503),
            --(INT('Data Sheet'!$B$19) &amp; "." &amp; BP503)
        )
    ),
    IF(BN503&lt;&gt;"",
        IF(INT('Data Sheet'!$A$19)=INT('Data Sheet'!$B$19),
            --(INT('Data Sheet'!$A$19) &amp; "." &amp; RIGHT(BN503,3)),
            IF(AND((--(INT('Data Sheet'!$A$19) &amp; "." &amp; RIGHT(BN503,3))&gt;=--('Data Sheet'!$A$19)), (--(INT('Data Sheet'!$A$19) &amp; "." &amp; RIGHT(BN503,3))&lt;=--('Data Sheet'!$B$19))),
                --(INT('Data Sheet'!$A$19) &amp; "." &amp; RIGHT(BN503,3)),
                --(INT('Data Sheet'!$B$19) &amp; "." &amp; RIGHT(BN503,3))
            )
        ),
        "OK"
    )
)</f>
        <v>OK</v>
      </c>
      <c r="P503" s="23" t="str">
        <f>IF(BR503&lt;&gt;"",
    IF(INT('Data Sheet'!$A$19)=INT('Data Sheet'!$B$15),
        --(INT('Data Sheet'!$A$15) &amp; "." &amp; BR503),
        IF(AND((--(INT('Data Sheet'!$A$15) &amp; "." &amp; BR503)&gt;=--('Data Sheet'!$A$15)), (--(INT('Data Sheet'!$A$15) &amp; "." &amp; BR503)&lt;=--('Data Sheet'!$B$15))),
            --(INT('Data Sheet'!$A$15) &amp; "." &amp; BR503),
            --(INT('Data Sheet'!$B$15) &amp; "." &amp; BR503)
        )
    ),
    IF(BQ503&lt;&gt;"",
        IF(INT('Data Sheet'!$A$15)=INT('Data Sheet'!$B$15),
            --(INT('Data Sheet'!$A$15) &amp; "." &amp; LEFT(BQ503,3)),
            IF(AND((--(INT('Data Sheet'!$A$15) &amp; "." &amp; LEFT(BQ503,3))&gt;=--('Data Sheet'!$A$15)), (--(INT('Data Sheet'!$A$15) &amp; "." &amp; LEFT(BQ503,3))&lt;=--('Data Sheet'!$B$15))),
                --(INT('Data Sheet'!$A$15) &amp; "." &amp; LEFT(BQ503,3)),
                --(INT('Data Sheet'!$B$15) &amp; "." &amp; LEFT(BQ503,3))
            )
        ),
        "OK"
    )
)</f>
        <v>OK</v>
      </c>
      <c r="Q503" s="23" t="str">
        <f>IF(BS503&lt;&gt;"",
    IF(INT('Data Sheet'!$A$19)=INT('Data Sheet'!$B$15),
        --(INT('Data Sheet'!$A$15) &amp; "." &amp; BS503),
        IF(AND((--(INT('Data Sheet'!$A$15) &amp; "." &amp; BS503)&gt;=--('Data Sheet'!$A$15)), (--(INT('Data Sheet'!$A$15) &amp; "." &amp; BS503)&lt;=--('Data Sheet'!$B$15))),
            --(INT('Data Sheet'!$A$15) &amp; "." &amp; BS503),
            --(INT('Data Sheet'!$B$15) &amp; "." &amp; BS503)
        )
    ),
    IF(BQ503&lt;&gt;"",
        IF(INT('Data Sheet'!$A$15)=INT('Data Sheet'!$B$15),
            --(INT('Data Sheet'!$A$15) &amp; "." &amp; RIGHT(BQ503,3)),
            IF(AND((--(INT('Data Sheet'!$A$15) &amp; "." &amp; RIGHT(BQ503,3))&gt;=--('Data Sheet'!$A$15)), (--(INT('Data Sheet'!$A$15) &amp; "." &amp; RIGHT(BQ503,3))&lt;=--('Data Sheet'!$B$15))),
                --(INT('Data Sheet'!$A$15) &amp; "." &amp; RIGHT(BQ503,3)),
                --(INT('Data Sheet'!$B$15) &amp; "." &amp; RIGHT(BQ503,3))
            )
        ),
        "OK"
    )
)</f>
        <v>OK</v>
      </c>
      <c r="R503" s="19"/>
      <c r="S503" s="19"/>
      <c r="T503" s="19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1"/>
      <c r="AU503" s="21"/>
      <c r="AV503" s="21"/>
      <c r="AW503" s="22"/>
      <c r="AX503" s="99"/>
      <c r="AY503" s="20"/>
      <c r="AZ503" s="20"/>
      <c r="BA503" s="22"/>
      <c r="BB503">
        <v>495</v>
      </c>
      <c r="BC503" s="80"/>
      <c r="BD503" s="80"/>
      <c r="BE503" s="80"/>
      <c r="BF503" s="80"/>
      <c r="BG503" s="32" t="str">
        <f t="shared" si="81"/>
        <v/>
      </c>
      <c r="BH503" s="78">
        <f t="shared" si="79"/>
        <v>0</v>
      </c>
      <c r="BI503" s="2">
        <f t="shared" si="82"/>
        <v>0</v>
      </c>
      <c r="BJ503" s="2">
        <f t="shared" si="83"/>
        <v>0</v>
      </c>
      <c r="BK503" s="2">
        <f t="shared" si="80"/>
        <v>0</v>
      </c>
    </row>
    <row r="504" spans="2:63" ht="15" customHeight="1" x14ac:dyDescent="0.25">
      <c r="B504" s="14">
        <v>496</v>
      </c>
      <c r="C504" s="95" t="str">
        <f t="shared" si="84"/>
        <v/>
      </c>
      <c r="D504" s="15" t="str">
        <f t="shared" si="78"/>
        <v>OK</v>
      </c>
      <c r="E504" s="16" t="e">
        <f>VLOOKUP('Data Sheet'!$B$8,'Data Sheet'!$I$2:$J$9,2,FALSE)</f>
        <v>#N/A</v>
      </c>
      <c r="F504" s="16" t="str">
        <f t="shared" si="85"/>
        <v/>
      </c>
      <c r="G504" s="103">
        <f t="shared" si="86"/>
        <v>0</v>
      </c>
      <c r="H504" s="17" t="s">
        <v>26</v>
      </c>
      <c r="I504" s="17" t="s">
        <v>26</v>
      </c>
      <c r="J504" s="17" t="str">
        <f>IF('Data Sheet'!$B$9="NC-50","N/A","OK")</f>
        <v>OK</v>
      </c>
      <c r="K504" s="17" t="str">
        <f>IF('Data Sheet'!$B$9="NC-50","N/A","OK")</f>
        <v>OK</v>
      </c>
      <c r="L504" s="17" t="str">
        <f t="shared" si="87"/>
        <v>OK</v>
      </c>
      <c r="M504" s="17" t="str">
        <f t="shared" si="88"/>
        <v>OK</v>
      </c>
      <c r="N504" s="18" t="str">
        <f>IF(BO504&lt;&gt;"",
    IF(INT('Data Sheet'!$A$19)=INT('Data Sheet'!$B$19),
        --(INT('Data Sheet'!$A$19) &amp; "." &amp; BO504),
        IF(AND((--(INT('Data Sheet'!$A$19) &amp; "." &amp; BO504)&gt;=--('Data Sheet'!$A$19)), (--(INT('Data Sheet'!$A$19) &amp; "." &amp; BO504)&lt;=--('Data Sheet'!$B$19))),
            --(INT('Data Sheet'!$A$19) &amp; "." &amp; BO504),
            --(INT('Data Sheet'!$B$19) &amp; "." &amp; BO504)
        )
    ),
    IF(BN504&lt;&gt;"",
        IF(INT('Data Sheet'!$A$19)=INT('Data Sheet'!$B$19),
            --(INT('Data Sheet'!$A$19) &amp; "." &amp; LEFT(BN504,3)),
            IF(AND((--(INT('Data Sheet'!$A$19) &amp; "." &amp; LEFT(BN504,3))&gt;=--('Data Sheet'!$A$19)), (--(INT('Data Sheet'!$A$19) &amp; "." &amp; LEFT(BN504,3))&lt;=--('Data Sheet'!$B$19))),
                --(INT('Data Sheet'!$A$19) &amp; "." &amp; LEFT(BN504,3)),
                --(INT('Data Sheet'!$B$19) &amp; "." &amp; LEFT(BN504,3))
            )
        ),
        "OK"
    )
)</f>
        <v>OK</v>
      </c>
      <c r="O504" s="23" t="str">
        <f>IF(BP504&lt;&gt;"",
    IF(INT('Data Sheet'!$A$19)=INT('Data Sheet'!$B$19),
        --(INT('Data Sheet'!$A$19) &amp; "." &amp; BP504),
        IF(AND((--(INT('Data Sheet'!$A$19) &amp; "." &amp; BP504)&gt;=--('Data Sheet'!$A$19)), (--(INT('Data Sheet'!$A$19) &amp; "." &amp; BP504)&lt;=--('Data Sheet'!$B$19))),
            --(INT('Data Sheet'!$A$19) &amp; "." &amp; BP504),
            --(INT('Data Sheet'!$B$19) &amp; "." &amp; BP504)
        )
    ),
    IF(BN504&lt;&gt;"",
        IF(INT('Data Sheet'!$A$19)=INT('Data Sheet'!$B$19),
            --(INT('Data Sheet'!$A$19) &amp; "." &amp; RIGHT(BN504,3)),
            IF(AND((--(INT('Data Sheet'!$A$19) &amp; "." &amp; RIGHT(BN504,3))&gt;=--('Data Sheet'!$A$19)), (--(INT('Data Sheet'!$A$19) &amp; "." &amp; RIGHT(BN504,3))&lt;=--('Data Sheet'!$B$19))),
                --(INT('Data Sheet'!$A$19) &amp; "." &amp; RIGHT(BN504,3)),
                --(INT('Data Sheet'!$B$19) &amp; "." &amp; RIGHT(BN504,3))
            )
        ),
        "OK"
    )
)</f>
        <v>OK</v>
      </c>
      <c r="P504" s="23" t="str">
        <f>IF(BR504&lt;&gt;"",
    IF(INT('Data Sheet'!$A$19)=INT('Data Sheet'!$B$15),
        --(INT('Data Sheet'!$A$15) &amp; "." &amp; BR504),
        IF(AND((--(INT('Data Sheet'!$A$15) &amp; "." &amp; BR504)&gt;=--('Data Sheet'!$A$15)), (--(INT('Data Sheet'!$A$15) &amp; "." &amp; BR504)&lt;=--('Data Sheet'!$B$15))),
            --(INT('Data Sheet'!$A$15) &amp; "." &amp; BR504),
            --(INT('Data Sheet'!$B$15) &amp; "." &amp; BR504)
        )
    ),
    IF(BQ504&lt;&gt;"",
        IF(INT('Data Sheet'!$A$15)=INT('Data Sheet'!$B$15),
            --(INT('Data Sheet'!$A$15) &amp; "." &amp; LEFT(BQ504,3)),
            IF(AND((--(INT('Data Sheet'!$A$15) &amp; "." &amp; LEFT(BQ504,3))&gt;=--('Data Sheet'!$A$15)), (--(INT('Data Sheet'!$A$15) &amp; "." &amp; LEFT(BQ504,3))&lt;=--('Data Sheet'!$B$15))),
                --(INT('Data Sheet'!$A$15) &amp; "." &amp; LEFT(BQ504,3)),
                --(INT('Data Sheet'!$B$15) &amp; "." &amp; LEFT(BQ504,3))
            )
        ),
        "OK"
    )
)</f>
        <v>OK</v>
      </c>
      <c r="Q504" s="23" t="str">
        <f>IF(BS504&lt;&gt;"",
    IF(INT('Data Sheet'!$A$19)=INT('Data Sheet'!$B$15),
        --(INT('Data Sheet'!$A$15) &amp; "." &amp; BS504),
        IF(AND((--(INT('Data Sheet'!$A$15) &amp; "." &amp; BS504)&gt;=--('Data Sheet'!$A$15)), (--(INT('Data Sheet'!$A$15) &amp; "." &amp; BS504)&lt;=--('Data Sheet'!$B$15))),
            --(INT('Data Sheet'!$A$15) &amp; "." &amp; BS504),
            --(INT('Data Sheet'!$B$15) &amp; "." &amp; BS504)
        )
    ),
    IF(BQ504&lt;&gt;"",
        IF(INT('Data Sheet'!$A$15)=INT('Data Sheet'!$B$15),
            --(INT('Data Sheet'!$A$15) &amp; "." &amp; RIGHT(BQ504,3)),
            IF(AND((--(INT('Data Sheet'!$A$15) &amp; "." &amp; RIGHT(BQ504,3))&gt;=--('Data Sheet'!$A$15)), (--(INT('Data Sheet'!$A$15) &amp; "." &amp; RIGHT(BQ504,3))&lt;=--('Data Sheet'!$B$15))),
                --(INT('Data Sheet'!$A$15) &amp; "." &amp; RIGHT(BQ504,3)),
                --(INT('Data Sheet'!$B$15) &amp; "." &amp; RIGHT(BQ504,3))
            )
        ),
        "OK"
    )
)</f>
        <v>OK</v>
      </c>
      <c r="R504" s="19"/>
      <c r="S504" s="19"/>
      <c r="T504" s="19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1"/>
      <c r="AU504" s="21"/>
      <c r="AV504" s="21"/>
      <c r="AW504" s="22"/>
      <c r="AX504" s="99"/>
      <c r="AY504" s="20"/>
      <c r="AZ504" s="20"/>
      <c r="BA504" s="22"/>
      <c r="BB504">
        <v>496</v>
      </c>
      <c r="BC504" s="80"/>
      <c r="BD504" s="80"/>
      <c r="BE504" s="80"/>
      <c r="BF504" s="80"/>
      <c r="BG504" s="32" t="str">
        <f t="shared" si="81"/>
        <v/>
      </c>
      <c r="BH504" s="78">
        <f t="shared" si="79"/>
        <v>0</v>
      </c>
      <c r="BI504" s="2">
        <f t="shared" si="82"/>
        <v>0</v>
      </c>
      <c r="BJ504" s="2">
        <f t="shared" si="83"/>
        <v>0</v>
      </c>
      <c r="BK504" s="2">
        <f t="shared" si="80"/>
        <v>0</v>
      </c>
    </row>
    <row r="505" spans="2:63" ht="15" customHeight="1" x14ac:dyDescent="0.25">
      <c r="B505" s="14">
        <v>497</v>
      </c>
      <c r="C505" s="95" t="str">
        <f t="shared" si="84"/>
        <v/>
      </c>
      <c r="D505" s="15" t="str">
        <f t="shared" si="78"/>
        <v>OK</v>
      </c>
      <c r="E505" s="16" t="e">
        <f>VLOOKUP('Data Sheet'!$B$8,'Data Sheet'!$I$2:$J$9,2,FALSE)</f>
        <v>#N/A</v>
      </c>
      <c r="F505" s="16" t="str">
        <f t="shared" si="85"/>
        <v/>
      </c>
      <c r="G505" s="103">
        <f t="shared" si="86"/>
        <v>0</v>
      </c>
      <c r="H505" s="17" t="s">
        <v>26</v>
      </c>
      <c r="I505" s="17" t="s">
        <v>26</v>
      </c>
      <c r="J505" s="17" t="str">
        <f>IF('Data Sheet'!$B$9="NC-50","N/A","OK")</f>
        <v>OK</v>
      </c>
      <c r="K505" s="17" t="str">
        <f>IF('Data Sheet'!$B$9="NC-50","N/A","OK")</f>
        <v>OK</v>
      </c>
      <c r="L505" s="17" t="str">
        <f t="shared" si="87"/>
        <v>OK</v>
      </c>
      <c r="M505" s="17" t="str">
        <f t="shared" si="88"/>
        <v>OK</v>
      </c>
      <c r="N505" s="18" t="str">
        <f>IF(BO505&lt;&gt;"",
    IF(INT('Data Sheet'!$A$19)=INT('Data Sheet'!$B$19),
        --(INT('Data Sheet'!$A$19) &amp; "." &amp; BO505),
        IF(AND((--(INT('Data Sheet'!$A$19) &amp; "." &amp; BO505)&gt;=--('Data Sheet'!$A$19)), (--(INT('Data Sheet'!$A$19) &amp; "." &amp; BO505)&lt;=--('Data Sheet'!$B$19))),
            --(INT('Data Sheet'!$A$19) &amp; "." &amp; BO505),
            --(INT('Data Sheet'!$B$19) &amp; "." &amp; BO505)
        )
    ),
    IF(BN505&lt;&gt;"",
        IF(INT('Data Sheet'!$A$19)=INT('Data Sheet'!$B$19),
            --(INT('Data Sheet'!$A$19) &amp; "." &amp; LEFT(BN505,3)),
            IF(AND((--(INT('Data Sheet'!$A$19) &amp; "." &amp; LEFT(BN505,3))&gt;=--('Data Sheet'!$A$19)), (--(INT('Data Sheet'!$A$19) &amp; "." &amp; LEFT(BN505,3))&lt;=--('Data Sheet'!$B$19))),
                --(INT('Data Sheet'!$A$19) &amp; "." &amp; LEFT(BN505,3)),
                --(INT('Data Sheet'!$B$19) &amp; "." &amp; LEFT(BN505,3))
            )
        ),
        "OK"
    )
)</f>
        <v>OK</v>
      </c>
      <c r="O505" s="23" t="str">
        <f>IF(BP505&lt;&gt;"",
    IF(INT('Data Sheet'!$A$19)=INT('Data Sheet'!$B$19),
        --(INT('Data Sheet'!$A$19) &amp; "." &amp; BP505),
        IF(AND((--(INT('Data Sheet'!$A$19) &amp; "." &amp; BP505)&gt;=--('Data Sheet'!$A$19)), (--(INT('Data Sheet'!$A$19) &amp; "." &amp; BP505)&lt;=--('Data Sheet'!$B$19))),
            --(INT('Data Sheet'!$A$19) &amp; "." &amp; BP505),
            --(INT('Data Sheet'!$B$19) &amp; "." &amp; BP505)
        )
    ),
    IF(BN505&lt;&gt;"",
        IF(INT('Data Sheet'!$A$19)=INT('Data Sheet'!$B$19),
            --(INT('Data Sheet'!$A$19) &amp; "." &amp; RIGHT(BN505,3)),
            IF(AND((--(INT('Data Sheet'!$A$19) &amp; "." &amp; RIGHT(BN505,3))&gt;=--('Data Sheet'!$A$19)), (--(INT('Data Sheet'!$A$19) &amp; "." &amp; RIGHT(BN505,3))&lt;=--('Data Sheet'!$B$19))),
                --(INT('Data Sheet'!$A$19) &amp; "." &amp; RIGHT(BN505,3)),
                --(INT('Data Sheet'!$B$19) &amp; "." &amp; RIGHT(BN505,3))
            )
        ),
        "OK"
    )
)</f>
        <v>OK</v>
      </c>
      <c r="P505" s="23" t="str">
        <f>IF(BR505&lt;&gt;"",
    IF(INT('Data Sheet'!$A$19)=INT('Data Sheet'!$B$15),
        --(INT('Data Sheet'!$A$15) &amp; "." &amp; BR505),
        IF(AND((--(INT('Data Sheet'!$A$15) &amp; "." &amp; BR505)&gt;=--('Data Sheet'!$A$15)), (--(INT('Data Sheet'!$A$15) &amp; "." &amp; BR505)&lt;=--('Data Sheet'!$B$15))),
            --(INT('Data Sheet'!$A$15) &amp; "." &amp; BR505),
            --(INT('Data Sheet'!$B$15) &amp; "." &amp; BR505)
        )
    ),
    IF(BQ505&lt;&gt;"",
        IF(INT('Data Sheet'!$A$15)=INT('Data Sheet'!$B$15),
            --(INT('Data Sheet'!$A$15) &amp; "." &amp; LEFT(BQ505,3)),
            IF(AND((--(INT('Data Sheet'!$A$15) &amp; "." &amp; LEFT(BQ505,3))&gt;=--('Data Sheet'!$A$15)), (--(INT('Data Sheet'!$A$15) &amp; "." &amp; LEFT(BQ505,3))&lt;=--('Data Sheet'!$B$15))),
                --(INT('Data Sheet'!$A$15) &amp; "." &amp; LEFT(BQ505,3)),
                --(INT('Data Sheet'!$B$15) &amp; "." &amp; LEFT(BQ505,3))
            )
        ),
        "OK"
    )
)</f>
        <v>OK</v>
      </c>
      <c r="Q505" s="23" t="str">
        <f>IF(BS505&lt;&gt;"",
    IF(INT('Data Sheet'!$A$19)=INT('Data Sheet'!$B$15),
        --(INT('Data Sheet'!$A$15) &amp; "." &amp; BS505),
        IF(AND((--(INT('Data Sheet'!$A$15) &amp; "." &amp; BS505)&gt;=--('Data Sheet'!$A$15)), (--(INT('Data Sheet'!$A$15) &amp; "." &amp; BS505)&lt;=--('Data Sheet'!$B$15))),
            --(INT('Data Sheet'!$A$15) &amp; "." &amp; BS505),
            --(INT('Data Sheet'!$B$15) &amp; "." &amp; BS505)
        )
    ),
    IF(BQ505&lt;&gt;"",
        IF(INT('Data Sheet'!$A$15)=INT('Data Sheet'!$B$15),
            --(INT('Data Sheet'!$A$15) &amp; "." &amp; RIGHT(BQ505,3)),
            IF(AND((--(INT('Data Sheet'!$A$15) &amp; "." &amp; RIGHT(BQ505,3))&gt;=--('Data Sheet'!$A$15)), (--(INT('Data Sheet'!$A$15) &amp; "." &amp; RIGHT(BQ505,3))&lt;=--('Data Sheet'!$B$15))),
                --(INT('Data Sheet'!$A$15) &amp; "." &amp; RIGHT(BQ505,3)),
                --(INT('Data Sheet'!$B$15) &amp; "." &amp; RIGHT(BQ505,3))
            )
        ),
        "OK"
    )
)</f>
        <v>OK</v>
      </c>
      <c r="R505" s="19"/>
      <c r="S505" s="19"/>
      <c r="T505" s="19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1"/>
      <c r="AU505" s="21"/>
      <c r="AV505" s="21"/>
      <c r="AW505" s="22"/>
      <c r="AX505" s="99"/>
      <c r="AY505" s="20"/>
      <c r="AZ505" s="20"/>
      <c r="BA505" s="22"/>
      <c r="BB505">
        <v>497</v>
      </c>
      <c r="BC505" s="80"/>
      <c r="BD505" s="80"/>
      <c r="BE505" s="80"/>
      <c r="BF505" s="80"/>
      <c r="BG505" s="32" t="str">
        <f t="shared" si="81"/>
        <v/>
      </c>
      <c r="BH505" s="78">
        <f t="shared" si="79"/>
        <v>0</v>
      </c>
      <c r="BI505" s="2">
        <f t="shared" si="82"/>
        <v>0</v>
      </c>
      <c r="BJ505" s="2">
        <f t="shared" si="83"/>
        <v>0</v>
      </c>
      <c r="BK505" s="2">
        <f t="shared" si="80"/>
        <v>0</v>
      </c>
    </row>
    <row r="506" spans="2:63" ht="15" customHeight="1" x14ac:dyDescent="0.25">
      <c r="B506" s="14">
        <v>498</v>
      </c>
      <c r="C506" s="95" t="str">
        <f t="shared" si="84"/>
        <v/>
      </c>
      <c r="D506" s="15" t="str">
        <f t="shared" si="78"/>
        <v>OK</v>
      </c>
      <c r="E506" s="16" t="e">
        <f>VLOOKUP('Data Sheet'!$B$8,'Data Sheet'!$I$2:$J$9,2,FALSE)</f>
        <v>#N/A</v>
      </c>
      <c r="F506" s="16" t="str">
        <f t="shared" si="85"/>
        <v/>
      </c>
      <c r="G506" s="103">
        <f t="shared" si="86"/>
        <v>0</v>
      </c>
      <c r="H506" s="17" t="s">
        <v>26</v>
      </c>
      <c r="I506" s="17" t="s">
        <v>26</v>
      </c>
      <c r="J506" s="17" t="str">
        <f>IF('Data Sheet'!$B$9="NC-50","N/A","OK")</f>
        <v>OK</v>
      </c>
      <c r="K506" s="17" t="str">
        <f>IF('Data Sheet'!$B$9="NC-50","N/A","OK")</f>
        <v>OK</v>
      </c>
      <c r="L506" s="17" t="str">
        <f t="shared" si="87"/>
        <v>OK</v>
      </c>
      <c r="M506" s="17" t="str">
        <f t="shared" si="88"/>
        <v>OK</v>
      </c>
      <c r="N506" s="18" t="str">
        <f>IF(BO506&lt;&gt;"",
    IF(INT('Data Sheet'!$A$19)=INT('Data Sheet'!$B$19),
        --(INT('Data Sheet'!$A$19) &amp; "." &amp; BO506),
        IF(AND((--(INT('Data Sheet'!$A$19) &amp; "." &amp; BO506)&gt;=--('Data Sheet'!$A$19)), (--(INT('Data Sheet'!$A$19) &amp; "." &amp; BO506)&lt;=--('Data Sheet'!$B$19))),
            --(INT('Data Sheet'!$A$19) &amp; "." &amp; BO506),
            --(INT('Data Sheet'!$B$19) &amp; "." &amp; BO506)
        )
    ),
    IF(BN506&lt;&gt;"",
        IF(INT('Data Sheet'!$A$19)=INT('Data Sheet'!$B$19),
            --(INT('Data Sheet'!$A$19) &amp; "." &amp; LEFT(BN506,3)),
            IF(AND((--(INT('Data Sheet'!$A$19) &amp; "." &amp; LEFT(BN506,3))&gt;=--('Data Sheet'!$A$19)), (--(INT('Data Sheet'!$A$19) &amp; "." &amp; LEFT(BN506,3))&lt;=--('Data Sheet'!$B$19))),
                --(INT('Data Sheet'!$A$19) &amp; "." &amp; LEFT(BN506,3)),
                --(INT('Data Sheet'!$B$19) &amp; "." &amp; LEFT(BN506,3))
            )
        ),
        "OK"
    )
)</f>
        <v>OK</v>
      </c>
      <c r="O506" s="23" t="str">
        <f>IF(BP506&lt;&gt;"",
    IF(INT('Data Sheet'!$A$19)=INT('Data Sheet'!$B$19),
        --(INT('Data Sheet'!$A$19) &amp; "." &amp; BP506),
        IF(AND((--(INT('Data Sheet'!$A$19) &amp; "." &amp; BP506)&gt;=--('Data Sheet'!$A$19)), (--(INT('Data Sheet'!$A$19) &amp; "." &amp; BP506)&lt;=--('Data Sheet'!$B$19))),
            --(INT('Data Sheet'!$A$19) &amp; "." &amp; BP506),
            --(INT('Data Sheet'!$B$19) &amp; "." &amp; BP506)
        )
    ),
    IF(BN506&lt;&gt;"",
        IF(INT('Data Sheet'!$A$19)=INT('Data Sheet'!$B$19),
            --(INT('Data Sheet'!$A$19) &amp; "." &amp; RIGHT(BN506,3)),
            IF(AND((--(INT('Data Sheet'!$A$19) &amp; "." &amp; RIGHT(BN506,3))&gt;=--('Data Sheet'!$A$19)), (--(INT('Data Sheet'!$A$19) &amp; "." &amp; RIGHT(BN506,3))&lt;=--('Data Sheet'!$B$19))),
                --(INT('Data Sheet'!$A$19) &amp; "." &amp; RIGHT(BN506,3)),
                --(INT('Data Sheet'!$B$19) &amp; "." &amp; RIGHT(BN506,3))
            )
        ),
        "OK"
    )
)</f>
        <v>OK</v>
      </c>
      <c r="P506" s="23" t="str">
        <f>IF(BR506&lt;&gt;"",
    IF(INT('Data Sheet'!$A$19)=INT('Data Sheet'!$B$15),
        --(INT('Data Sheet'!$A$15) &amp; "." &amp; BR506),
        IF(AND((--(INT('Data Sheet'!$A$15) &amp; "." &amp; BR506)&gt;=--('Data Sheet'!$A$15)), (--(INT('Data Sheet'!$A$15) &amp; "." &amp; BR506)&lt;=--('Data Sheet'!$B$15))),
            --(INT('Data Sheet'!$A$15) &amp; "." &amp; BR506),
            --(INT('Data Sheet'!$B$15) &amp; "." &amp; BR506)
        )
    ),
    IF(BQ506&lt;&gt;"",
        IF(INT('Data Sheet'!$A$15)=INT('Data Sheet'!$B$15),
            --(INT('Data Sheet'!$A$15) &amp; "." &amp; LEFT(BQ506,3)),
            IF(AND((--(INT('Data Sheet'!$A$15) &amp; "." &amp; LEFT(BQ506,3))&gt;=--('Data Sheet'!$A$15)), (--(INT('Data Sheet'!$A$15) &amp; "." &amp; LEFT(BQ506,3))&lt;=--('Data Sheet'!$B$15))),
                --(INT('Data Sheet'!$A$15) &amp; "." &amp; LEFT(BQ506,3)),
                --(INT('Data Sheet'!$B$15) &amp; "." &amp; LEFT(BQ506,3))
            )
        ),
        "OK"
    )
)</f>
        <v>OK</v>
      </c>
      <c r="Q506" s="23" t="str">
        <f>IF(BS506&lt;&gt;"",
    IF(INT('Data Sheet'!$A$19)=INT('Data Sheet'!$B$15),
        --(INT('Data Sheet'!$A$15) &amp; "." &amp; BS506),
        IF(AND((--(INT('Data Sheet'!$A$15) &amp; "." &amp; BS506)&gt;=--('Data Sheet'!$A$15)), (--(INT('Data Sheet'!$A$15) &amp; "." &amp; BS506)&lt;=--('Data Sheet'!$B$15))),
            --(INT('Data Sheet'!$A$15) &amp; "." &amp; BS506),
            --(INT('Data Sheet'!$B$15) &amp; "." &amp; BS506)
        )
    ),
    IF(BQ506&lt;&gt;"",
        IF(INT('Data Sheet'!$A$15)=INT('Data Sheet'!$B$15),
            --(INT('Data Sheet'!$A$15) &amp; "." &amp; RIGHT(BQ506,3)),
            IF(AND((--(INT('Data Sheet'!$A$15) &amp; "." &amp; RIGHT(BQ506,3))&gt;=--('Data Sheet'!$A$15)), (--(INT('Data Sheet'!$A$15) &amp; "." &amp; RIGHT(BQ506,3))&lt;=--('Data Sheet'!$B$15))),
                --(INT('Data Sheet'!$A$15) &amp; "." &amp; RIGHT(BQ506,3)),
                --(INT('Data Sheet'!$B$15) &amp; "." &amp; RIGHT(BQ506,3))
            )
        ),
        "OK"
    )
)</f>
        <v>OK</v>
      </c>
      <c r="R506" s="19"/>
      <c r="S506" s="19"/>
      <c r="T506" s="19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1"/>
      <c r="AU506" s="21"/>
      <c r="AV506" s="21"/>
      <c r="AW506" s="22"/>
      <c r="AX506" s="99"/>
      <c r="AY506" s="20"/>
      <c r="AZ506" s="20"/>
      <c r="BA506" s="22"/>
      <c r="BB506">
        <v>498</v>
      </c>
      <c r="BC506" s="80"/>
      <c r="BD506" s="80"/>
      <c r="BE506" s="80"/>
      <c r="BF506" s="80"/>
      <c r="BG506" s="32" t="str">
        <f t="shared" si="81"/>
        <v/>
      </c>
      <c r="BH506" s="78">
        <f t="shared" si="79"/>
        <v>0</v>
      </c>
      <c r="BI506" s="2">
        <f t="shared" si="82"/>
        <v>0</v>
      </c>
      <c r="BJ506" s="2">
        <f t="shared" si="83"/>
        <v>0</v>
      </c>
      <c r="BK506" s="2">
        <f t="shared" si="80"/>
        <v>0</v>
      </c>
    </row>
    <row r="507" spans="2:63" ht="15" customHeight="1" x14ac:dyDescent="0.25">
      <c r="B507" s="14">
        <v>499</v>
      </c>
      <c r="C507" s="95" t="str">
        <f t="shared" si="84"/>
        <v/>
      </c>
      <c r="D507" s="15" t="str">
        <f t="shared" si="78"/>
        <v>OK</v>
      </c>
      <c r="E507" s="16" t="e">
        <f>VLOOKUP('Data Sheet'!$B$8,'Data Sheet'!$I$2:$J$9,2,FALSE)</f>
        <v>#N/A</v>
      </c>
      <c r="F507" s="16" t="str">
        <f t="shared" si="85"/>
        <v/>
      </c>
      <c r="G507" s="103">
        <f t="shared" si="86"/>
        <v>0</v>
      </c>
      <c r="H507" s="17" t="s">
        <v>26</v>
      </c>
      <c r="I507" s="17" t="s">
        <v>26</v>
      </c>
      <c r="J507" s="17" t="str">
        <f>IF('Data Sheet'!$B$9="NC-50","N/A","OK")</f>
        <v>OK</v>
      </c>
      <c r="K507" s="17" t="str">
        <f>IF('Data Sheet'!$B$9="NC-50","N/A","OK")</f>
        <v>OK</v>
      </c>
      <c r="L507" s="17" t="str">
        <f t="shared" si="87"/>
        <v>OK</v>
      </c>
      <c r="M507" s="17" t="str">
        <f t="shared" si="88"/>
        <v>OK</v>
      </c>
      <c r="N507" s="18" t="str">
        <f>IF(BO507&lt;&gt;"",
    IF(INT('Data Sheet'!$A$19)=INT('Data Sheet'!$B$19),
        --(INT('Data Sheet'!$A$19) &amp; "." &amp; BO507),
        IF(AND((--(INT('Data Sheet'!$A$19) &amp; "." &amp; BO507)&gt;=--('Data Sheet'!$A$19)), (--(INT('Data Sheet'!$A$19) &amp; "." &amp; BO507)&lt;=--('Data Sheet'!$B$19))),
            --(INT('Data Sheet'!$A$19) &amp; "." &amp; BO507),
            --(INT('Data Sheet'!$B$19) &amp; "." &amp; BO507)
        )
    ),
    IF(BN507&lt;&gt;"",
        IF(INT('Data Sheet'!$A$19)=INT('Data Sheet'!$B$19),
            --(INT('Data Sheet'!$A$19) &amp; "." &amp; LEFT(BN507,3)),
            IF(AND((--(INT('Data Sheet'!$A$19) &amp; "." &amp; LEFT(BN507,3))&gt;=--('Data Sheet'!$A$19)), (--(INT('Data Sheet'!$A$19) &amp; "." &amp; LEFT(BN507,3))&lt;=--('Data Sheet'!$B$19))),
                --(INT('Data Sheet'!$A$19) &amp; "." &amp; LEFT(BN507,3)),
                --(INT('Data Sheet'!$B$19) &amp; "." &amp; LEFT(BN507,3))
            )
        ),
        "OK"
    )
)</f>
        <v>OK</v>
      </c>
      <c r="O507" s="23" t="str">
        <f>IF(BP507&lt;&gt;"",
    IF(INT('Data Sheet'!$A$19)=INT('Data Sheet'!$B$19),
        --(INT('Data Sheet'!$A$19) &amp; "." &amp; BP507),
        IF(AND((--(INT('Data Sheet'!$A$19) &amp; "." &amp; BP507)&gt;=--('Data Sheet'!$A$19)), (--(INT('Data Sheet'!$A$19) &amp; "." &amp; BP507)&lt;=--('Data Sheet'!$B$19))),
            --(INT('Data Sheet'!$A$19) &amp; "." &amp; BP507),
            --(INT('Data Sheet'!$B$19) &amp; "." &amp; BP507)
        )
    ),
    IF(BN507&lt;&gt;"",
        IF(INT('Data Sheet'!$A$19)=INT('Data Sheet'!$B$19),
            --(INT('Data Sheet'!$A$19) &amp; "." &amp; RIGHT(BN507,3)),
            IF(AND((--(INT('Data Sheet'!$A$19) &amp; "." &amp; RIGHT(BN507,3))&gt;=--('Data Sheet'!$A$19)), (--(INT('Data Sheet'!$A$19) &amp; "." &amp; RIGHT(BN507,3))&lt;=--('Data Sheet'!$B$19))),
                --(INT('Data Sheet'!$A$19) &amp; "." &amp; RIGHT(BN507,3)),
                --(INT('Data Sheet'!$B$19) &amp; "." &amp; RIGHT(BN507,3))
            )
        ),
        "OK"
    )
)</f>
        <v>OK</v>
      </c>
      <c r="P507" s="23" t="str">
        <f>IF(BR507&lt;&gt;"",
    IF(INT('Data Sheet'!$A$19)=INT('Data Sheet'!$B$15),
        --(INT('Data Sheet'!$A$15) &amp; "." &amp; BR507),
        IF(AND((--(INT('Data Sheet'!$A$15) &amp; "." &amp; BR507)&gt;=--('Data Sheet'!$A$15)), (--(INT('Data Sheet'!$A$15) &amp; "." &amp; BR507)&lt;=--('Data Sheet'!$B$15))),
            --(INT('Data Sheet'!$A$15) &amp; "." &amp; BR507),
            --(INT('Data Sheet'!$B$15) &amp; "." &amp; BR507)
        )
    ),
    IF(BQ507&lt;&gt;"",
        IF(INT('Data Sheet'!$A$15)=INT('Data Sheet'!$B$15),
            --(INT('Data Sheet'!$A$15) &amp; "." &amp; LEFT(BQ507,3)),
            IF(AND((--(INT('Data Sheet'!$A$15) &amp; "." &amp; LEFT(BQ507,3))&gt;=--('Data Sheet'!$A$15)), (--(INT('Data Sheet'!$A$15) &amp; "." &amp; LEFT(BQ507,3))&lt;=--('Data Sheet'!$B$15))),
                --(INT('Data Sheet'!$A$15) &amp; "." &amp; LEFT(BQ507,3)),
                --(INT('Data Sheet'!$B$15) &amp; "." &amp; LEFT(BQ507,3))
            )
        ),
        "OK"
    )
)</f>
        <v>OK</v>
      </c>
      <c r="Q507" s="23" t="str">
        <f>IF(BS507&lt;&gt;"",
    IF(INT('Data Sheet'!$A$19)=INT('Data Sheet'!$B$15),
        --(INT('Data Sheet'!$A$15) &amp; "." &amp; BS507),
        IF(AND((--(INT('Data Sheet'!$A$15) &amp; "." &amp; BS507)&gt;=--('Data Sheet'!$A$15)), (--(INT('Data Sheet'!$A$15) &amp; "." &amp; BS507)&lt;=--('Data Sheet'!$B$15))),
            --(INT('Data Sheet'!$A$15) &amp; "." &amp; BS507),
            --(INT('Data Sheet'!$B$15) &amp; "." &amp; BS507)
        )
    ),
    IF(BQ507&lt;&gt;"",
        IF(INT('Data Sheet'!$A$15)=INT('Data Sheet'!$B$15),
            --(INT('Data Sheet'!$A$15) &amp; "." &amp; RIGHT(BQ507,3)),
            IF(AND((--(INT('Data Sheet'!$A$15) &amp; "." &amp; RIGHT(BQ507,3))&gt;=--('Data Sheet'!$A$15)), (--(INT('Data Sheet'!$A$15) &amp; "." &amp; RIGHT(BQ507,3))&lt;=--('Data Sheet'!$B$15))),
                --(INT('Data Sheet'!$A$15) &amp; "." &amp; RIGHT(BQ507,3)),
                --(INT('Data Sheet'!$B$15) &amp; "." &amp; RIGHT(BQ507,3))
            )
        ),
        "OK"
    )
)</f>
        <v>OK</v>
      </c>
      <c r="R507" s="19"/>
      <c r="S507" s="19"/>
      <c r="T507" s="19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1"/>
      <c r="AU507" s="21"/>
      <c r="AV507" s="21"/>
      <c r="AW507" s="22"/>
      <c r="AX507" s="99"/>
      <c r="AY507" s="20"/>
      <c r="AZ507" s="20"/>
      <c r="BA507" s="22"/>
      <c r="BB507">
        <v>499</v>
      </c>
      <c r="BC507" s="80"/>
      <c r="BD507" s="80"/>
      <c r="BE507" s="80"/>
      <c r="BF507" s="80"/>
      <c r="BG507" s="32" t="str">
        <f t="shared" si="81"/>
        <v/>
      </c>
      <c r="BH507" s="78">
        <f t="shared" si="79"/>
        <v>0</v>
      </c>
      <c r="BI507" s="2">
        <f t="shared" si="82"/>
        <v>0</v>
      </c>
      <c r="BJ507" s="2">
        <f t="shared" si="83"/>
        <v>0</v>
      </c>
      <c r="BK507" s="2">
        <f t="shared" si="80"/>
        <v>0</v>
      </c>
    </row>
    <row r="508" spans="2:63" ht="15" customHeight="1" x14ac:dyDescent="0.25">
      <c r="B508" s="14">
        <v>500</v>
      </c>
      <c r="C508" s="95" t="str">
        <f t="shared" si="84"/>
        <v/>
      </c>
      <c r="D508" s="15" t="str">
        <f t="shared" si="78"/>
        <v>OK</v>
      </c>
      <c r="E508" s="16" t="e">
        <f>VLOOKUP('Data Sheet'!$B$8,'Data Sheet'!$I$2:$J$9,2,FALSE)</f>
        <v>#N/A</v>
      </c>
      <c r="F508" s="16" t="str">
        <f t="shared" si="85"/>
        <v/>
      </c>
      <c r="G508" s="103">
        <f t="shared" si="86"/>
        <v>0</v>
      </c>
      <c r="H508" s="17" t="s">
        <v>26</v>
      </c>
      <c r="I508" s="17" t="s">
        <v>26</v>
      </c>
      <c r="J508" s="17" t="str">
        <f>IF('Data Sheet'!$B$9="NC-50","N/A","OK")</f>
        <v>OK</v>
      </c>
      <c r="K508" s="17" t="str">
        <f>IF('Data Sheet'!$B$9="NC-50","N/A","OK")</f>
        <v>OK</v>
      </c>
      <c r="L508" s="17" t="str">
        <f t="shared" si="87"/>
        <v>OK</v>
      </c>
      <c r="M508" s="17" t="str">
        <f t="shared" si="88"/>
        <v>OK</v>
      </c>
      <c r="N508" s="18" t="str">
        <f>IF(BO508&lt;&gt;"",
    IF(INT('Data Sheet'!$A$19)=INT('Data Sheet'!$B$19),
        --(INT('Data Sheet'!$A$19) &amp; "." &amp; BO508),
        IF(AND((--(INT('Data Sheet'!$A$19) &amp; "." &amp; BO508)&gt;=--('Data Sheet'!$A$19)), (--(INT('Data Sheet'!$A$19) &amp; "." &amp; BO508)&lt;=--('Data Sheet'!$B$19))),
            --(INT('Data Sheet'!$A$19) &amp; "." &amp; BO508),
            --(INT('Data Sheet'!$B$19) &amp; "." &amp; BO508)
        )
    ),
    IF(BN508&lt;&gt;"",
        IF(INT('Data Sheet'!$A$19)=INT('Data Sheet'!$B$19),
            --(INT('Data Sheet'!$A$19) &amp; "." &amp; LEFT(BN508,3)),
            IF(AND((--(INT('Data Sheet'!$A$19) &amp; "." &amp; LEFT(BN508,3))&gt;=--('Data Sheet'!$A$19)), (--(INT('Data Sheet'!$A$19) &amp; "." &amp; LEFT(BN508,3))&lt;=--('Data Sheet'!$B$19))),
                --(INT('Data Sheet'!$A$19) &amp; "." &amp; LEFT(BN508,3)),
                --(INT('Data Sheet'!$B$19) &amp; "." &amp; LEFT(BN508,3))
            )
        ),
        "OK"
    )
)</f>
        <v>OK</v>
      </c>
      <c r="O508" s="23" t="str">
        <f>IF(BP508&lt;&gt;"",
    IF(INT('Data Sheet'!$A$19)=INT('Data Sheet'!$B$19),
        --(INT('Data Sheet'!$A$19) &amp; "." &amp; BP508),
        IF(AND((--(INT('Data Sheet'!$A$19) &amp; "." &amp; BP508)&gt;=--('Data Sheet'!$A$19)), (--(INT('Data Sheet'!$A$19) &amp; "." &amp; BP508)&lt;=--('Data Sheet'!$B$19))),
            --(INT('Data Sheet'!$A$19) &amp; "." &amp; BP508),
            --(INT('Data Sheet'!$B$19) &amp; "." &amp; BP508)
        )
    ),
    IF(BN508&lt;&gt;"",
        IF(INT('Data Sheet'!$A$19)=INT('Data Sheet'!$B$19),
            --(INT('Data Sheet'!$A$19) &amp; "." &amp; RIGHT(BN508,3)),
            IF(AND((--(INT('Data Sheet'!$A$19) &amp; "." &amp; RIGHT(BN508,3))&gt;=--('Data Sheet'!$A$19)), (--(INT('Data Sheet'!$A$19) &amp; "." &amp; RIGHT(BN508,3))&lt;=--('Data Sheet'!$B$19))),
                --(INT('Data Sheet'!$A$19) &amp; "." &amp; RIGHT(BN508,3)),
                --(INT('Data Sheet'!$B$19) &amp; "." &amp; RIGHT(BN508,3))
            )
        ),
        "OK"
    )
)</f>
        <v>OK</v>
      </c>
      <c r="P508" s="23" t="str">
        <f>IF(BR508&lt;&gt;"",
    IF(INT('Data Sheet'!$A$19)=INT('Data Sheet'!$B$15),
        --(INT('Data Sheet'!$A$15) &amp; "." &amp; BR508),
        IF(AND((--(INT('Data Sheet'!$A$15) &amp; "." &amp; BR508)&gt;=--('Data Sheet'!$A$15)), (--(INT('Data Sheet'!$A$15) &amp; "." &amp; BR508)&lt;=--('Data Sheet'!$B$15))),
            --(INT('Data Sheet'!$A$15) &amp; "." &amp; BR508),
            --(INT('Data Sheet'!$B$15) &amp; "." &amp; BR508)
        )
    ),
    IF(BQ508&lt;&gt;"",
        IF(INT('Data Sheet'!$A$15)=INT('Data Sheet'!$B$15),
            --(INT('Data Sheet'!$A$15) &amp; "." &amp; LEFT(BQ508,3)),
            IF(AND((--(INT('Data Sheet'!$A$15) &amp; "." &amp; LEFT(BQ508,3))&gt;=--('Data Sheet'!$A$15)), (--(INT('Data Sheet'!$A$15) &amp; "." &amp; LEFT(BQ508,3))&lt;=--('Data Sheet'!$B$15))),
                --(INT('Data Sheet'!$A$15) &amp; "." &amp; LEFT(BQ508,3)),
                --(INT('Data Sheet'!$B$15) &amp; "." &amp; LEFT(BQ508,3))
            )
        ),
        "OK"
    )
)</f>
        <v>OK</v>
      </c>
      <c r="Q508" s="23" t="str">
        <f>IF(BS508&lt;&gt;"",
    IF(INT('Data Sheet'!$A$19)=INT('Data Sheet'!$B$15),
        --(INT('Data Sheet'!$A$15) &amp; "." &amp; BS508),
        IF(AND((--(INT('Data Sheet'!$A$15) &amp; "." &amp; BS508)&gt;=--('Data Sheet'!$A$15)), (--(INT('Data Sheet'!$A$15) &amp; "." &amp; BS508)&lt;=--('Data Sheet'!$B$15))),
            --(INT('Data Sheet'!$A$15) &amp; "." &amp; BS508),
            --(INT('Data Sheet'!$B$15) &amp; "." &amp; BS508)
        )
    ),
    IF(BQ508&lt;&gt;"",
        IF(INT('Data Sheet'!$A$15)=INT('Data Sheet'!$B$15),
            --(INT('Data Sheet'!$A$15) &amp; "." &amp; RIGHT(BQ508,3)),
            IF(AND((--(INT('Data Sheet'!$A$15) &amp; "." &amp; RIGHT(BQ508,3))&gt;=--('Data Sheet'!$A$15)), (--(INT('Data Sheet'!$A$15) &amp; "." &amp; RIGHT(BQ508,3))&lt;=--('Data Sheet'!$B$15))),
                --(INT('Data Sheet'!$A$15) &amp; "." &amp; RIGHT(BQ508,3)),
                --(INT('Data Sheet'!$B$15) &amp; "." &amp; RIGHT(BQ508,3))
            )
        ),
        "OK"
    )
)</f>
        <v>OK</v>
      </c>
      <c r="R508" s="19"/>
      <c r="S508" s="19"/>
      <c r="T508" s="19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1"/>
      <c r="AU508" s="21"/>
      <c r="AV508" s="21"/>
      <c r="AW508" s="22"/>
      <c r="AX508" s="99"/>
      <c r="AY508" s="20"/>
      <c r="AZ508" s="20"/>
      <c r="BA508" s="22"/>
      <c r="BB508">
        <v>500</v>
      </c>
      <c r="BC508" s="80"/>
      <c r="BD508" s="80"/>
      <c r="BE508" s="80"/>
      <c r="BF508" s="80"/>
      <c r="BG508" s="32" t="str">
        <f t="shared" si="81"/>
        <v/>
      </c>
      <c r="BH508" s="78">
        <f t="shared" si="79"/>
        <v>0</v>
      </c>
      <c r="BI508" s="2">
        <f t="shared" si="82"/>
        <v>0</v>
      </c>
      <c r="BJ508" s="2">
        <f t="shared" si="83"/>
        <v>0</v>
      </c>
      <c r="BK508" s="2">
        <f t="shared" si="80"/>
        <v>0</v>
      </c>
    </row>
    <row r="509" spans="2:63" ht="15" customHeight="1" x14ac:dyDescent="0.25">
      <c r="B509" s="14">
        <v>501</v>
      </c>
      <c r="C509" s="95" t="str">
        <f t="shared" si="84"/>
        <v/>
      </c>
      <c r="D509" s="15" t="str">
        <f t="shared" si="78"/>
        <v>OK</v>
      </c>
      <c r="E509" s="16" t="e">
        <f>VLOOKUP('Data Sheet'!$B$8,'Data Sheet'!$I$2:$J$9,2,FALSE)</f>
        <v>#N/A</v>
      </c>
      <c r="F509" s="16" t="str">
        <f t="shared" si="85"/>
        <v/>
      </c>
      <c r="G509" s="103">
        <f t="shared" si="86"/>
        <v>0</v>
      </c>
      <c r="H509" s="17" t="s">
        <v>26</v>
      </c>
      <c r="I509" s="17" t="s">
        <v>26</v>
      </c>
      <c r="J509" s="17" t="str">
        <f>IF('Data Sheet'!$B$9="NC-50","N/A","OK")</f>
        <v>OK</v>
      </c>
      <c r="K509" s="17" t="str">
        <f>IF('Data Sheet'!$B$9="NC-50","N/A","OK")</f>
        <v>OK</v>
      </c>
      <c r="L509" s="17" t="str">
        <f t="shared" si="87"/>
        <v>OK</v>
      </c>
      <c r="M509" s="17" t="str">
        <f t="shared" si="88"/>
        <v>OK</v>
      </c>
      <c r="N509" s="18" t="str">
        <f>IF(BO509&lt;&gt;"",
    IF(INT('Data Sheet'!$A$19)=INT('Data Sheet'!$B$19),
        --(INT('Data Sheet'!$A$19) &amp; "." &amp; BO509),
        IF(AND((--(INT('Data Sheet'!$A$19) &amp; "." &amp; BO509)&gt;=--('Data Sheet'!$A$19)), (--(INT('Data Sheet'!$A$19) &amp; "." &amp; BO509)&lt;=--('Data Sheet'!$B$19))),
            --(INT('Data Sheet'!$A$19) &amp; "." &amp; BO509),
            --(INT('Data Sheet'!$B$19) &amp; "." &amp; BO509)
        )
    ),
    IF(BN509&lt;&gt;"",
        IF(INT('Data Sheet'!$A$19)=INT('Data Sheet'!$B$19),
            --(INT('Data Sheet'!$A$19) &amp; "." &amp; LEFT(BN509,3)),
            IF(AND((--(INT('Data Sheet'!$A$19) &amp; "." &amp; LEFT(BN509,3))&gt;=--('Data Sheet'!$A$19)), (--(INT('Data Sheet'!$A$19) &amp; "." &amp; LEFT(BN509,3))&lt;=--('Data Sheet'!$B$19))),
                --(INT('Data Sheet'!$A$19) &amp; "." &amp; LEFT(BN509,3)),
                --(INT('Data Sheet'!$B$19) &amp; "." &amp; LEFT(BN509,3))
            )
        ),
        "OK"
    )
)</f>
        <v>OK</v>
      </c>
      <c r="O509" s="23" t="str">
        <f>IF(BP509&lt;&gt;"",
    IF(INT('Data Sheet'!$A$19)=INT('Data Sheet'!$B$19),
        --(INT('Data Sheet'!$A$19) &amp; "." &amp; BP509),
        IF(AND((--(INT('Data Sheet'!$A$19) &amp; "." &amp; BP509)&gt;=--('Data Sheet'!$A$19)), (--(INT('Data Sheet'!$A$19) &amp; "." &amp; BP509)&lt;=--('Data Sheet'!$B$19))),
            --(INT('Data Sheet'!$A$19) &amp; "." &amp; BP509),
            --(INT('Data Sheet'!$B$19) &amp; "." &amp; BP509)
        )
    ),
    IF(BN509&lt;&gt;"",
        IF(INT('Data Sheet'!$A$19)=INT('Data Sheet'!$B$19),
            --(INT('Data Sheet'!$A$19) &amp; "." &amp; RIGHT(BN509,3)),
            IF(AND((--(INT('Data Sheet'!$A$19) &amp; "." &amp; RIGHT(BN509,3))&gt;=--('Data Sheet'!$A$19)), (--(INT('Data Sheet'!$A$19) &amp; "." &amp; RIGHT(BN509,3))&lt;=--('Data Sheet'!$B$19))),
                --(INT('Data Sheet'!$A$19) &amp; "." &amp; RIGHT(BN509,3)),
                --(INT('Data Sheet'!$B$19) &amp; "." &amp; RIGHT(BN509,3))
            )
        ),
        "OK"
    )
)</f>
        <v>OK</v>
      </c>
      <c r="P509" s="23" t="str">
        <f>IF(BR509&lt;&gt;"",
    IF(INT('Data Sheet'!$A$19)=INT('Data Sheet'!$B$15),
        --(INT('Data Sheet'!$A$15) &amp; "." &amp; BR509),
        IF(AND((--(INT('Data Sheet'!$A$15) &amp; "." &amp; BR509)&gt;=--('Data Sheet'!$A$15)), (--(INT('Data Sheet'!$A$15) &amp; "." &amp; BR509)&lt;=--('Data Sheet'!$B$15))),
            --(INT('Data Sheet'!$A$15) &amp; "." &amp; BR509),
            --(INT('Data Sheet'!$B$15) &amp; "." &amp; BR509)
        )
    ),
    IF(BQ509&lt;&gt;"",
        IF(INT('Data Sheet'!$A$15)=INT('Data Sheet'!$B$15),
            --(INT('Data Sheet'!$A$15) &amp; "." &amp; LEFT(BQ509,3)),
            IF(AND((--(INT('Data Sheet'!$A$15) &amp; "." &amp; LEFT(BQ509,3))&gt;=--('Data Sheet'!$A$15)), (--(INT('Data Sheet'!$A$15) &amp; "." &amp; LEFT(BQ509,3))&lt;=--('Data Sheet'!$B$15))),
                --(INT('Data Sheet'!$A$15) &amp; "." &amp; LEFT(BQ509,3)),
                --(INT('Data Sheet'!$B$15) &amp; "." &amp; LEFT(BQ509,3))
            )
        ),
        "OK"
    )
)</f>
        <v>OK</v>
      </c>
      <c r="Q509" s="23" t="str">
        <f>IF(BS509&lt;&gt;"",
    IF(INT('Data Sheet'!$A$19)=INT('Data Sheet'!$B$15),
        --(INT('Data Sheet'!$A$15) &amp; "." &amp; BS509),
        IF(AND((--(INT('Data Sheet'!$A$15) &amp; "." &amp; BS509)&gt;=--('Data Sheet'!$A$15)), (--(INT('Data Sheet'!$A$15) &amp; "." &amp; BS509)&lt;=--('Data Sheet'!$B$15))),
            --(INT('Data Sheet'!$A$15) &amp; "." &amp; BS509),
            --(INT('Data Sheet'!$B$15) &amp; "." &amp; BS509)
        )
    ),
    IF(BQ509&lt;&gt;"",
        IF(INT('Data Sheet'!$A$15)=INT('Data Sheet'!$B$15),
            --(INT('Data Sheet'!$A$15) &amp; "." &amp; RIGHT(BQ509,3)),
            IF(AND((--(INT('Data Sheet'!$A$15) &amp; "." &amp; RIGHT(BQ509,3))&gt;=--('Data Sheet'!$A$15)), (--(INT('Data Sheet'!$A$15) &amp; "." &amp; RIGHT(BQ509,3))&lt;=--('Data Sheet'!$B$15))),
                --(INT('Data Sheet'!$A$15) &amp; "." &amp; RIGHT(BQ509,3)),
                --(INT('Data Sheet'!$B$15) &amp; "." &amp; RIGHT(BQ509,3))
            )
        ),
        "OK"
    )
)</f>
        <v>OK</v>
      </c>
      <c r="R509" s="19"/>
      <c r="S509" s="19"/>
      <c r="T509" s="19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1"/>
      <c r="AU509" s="21"/>
      <c r="AV509" s="21"/>
      <c r="AW509" s="22"/>
      <c r="AX509" s="99"/>
      <c r="AY509" s="20"/>
      <c r="AZ509" s="20"/>
      <c r="BA509" s="22"/>
      <c r="BB509">
        <v>501</v>
      </c>
      <c r="BC509" s="80"/>
      <c r="BD509" s="80"/>
      <c r="BE509" s="80"/>
      <c r="BF509" s="80"/>
      <c r="BG509" s="32" t="str">
        <f t="shared" si="81"/>
        <v/>
      </c>
      <c r="BH509" s="78">
        <f t="shared" si="79"/>
        <v>0</v>
      </c>
      <c r="BI509" s="2">
        <f t="shared" si="82"/>
        <v>0</v>
      </c>
      <c r="BJ509" s="2">
        <f t="shared" si="83"/>
        <v>0</v>
      </c>
      <c r="BK509" s="2">
        <f t="shared" si="80"/>
        <v>0</v>
      </c>
    </row>
    <row r="510" spans="2:63" ht="15" customHeight="1" x14ac:dyDescent="0.25">
      <c r="B510" s="14">
        <v>502</v>
      </c>
      <c r="C510" s="95" t="str">
        <f t="shared" si="84"/>
        <v/>
      </c>
      <c r="D510" s="15" t="str">
        <f t="shared" si="78"/>
        <v>OK</v>
      </c>
      <c r="E510" s="16" t="e">
        <f>VLOOKUP('Data Sheet'!$B$8,'Data Sheet'!$I$2:$J$9,2,FALSE)</f>
        <v>#N/A</v>
      </c>
      <c r="F510" s="16" t="str">
        <f t="shared" si="85"/>
        <v/>
      </c>
      <c r="G510" s="103">
        <f t="shared" si="86"/>
        <v>0</v>
      </c>
      <c r="H510" s="17" t="s">
        <v>26</v>
      </c>
      <c r="I510" s="17" t="s">
        <v>26</v>
      </c>
      <c r="J510" s="17" t="str">
        <f>IF('Data Sheet'!$B$9="NC-50","N/A","OK")</f>
        <v>OK</v>
      </c>
      <c r="K510" s="17" t="str">
        <f>IF('Data Sheet'!$B$9="NC-50","N/A","OK")</f>
        <v>OK</v>
      </c>
      <c r="L510" s="17" t="str">
        <f t="shared" si="87"/>
        <v>OK</v>
      </c>
      <c r="M510" s="17" t="str">
        <f t="shared" si="88"/>
        <v>OK</v>
      </c>
      <c r="N510" s="18" t="str">
        <f>IF(BO510&lt;&gt;"",
    IF(INT('Data Sheet'!$A$19)=INT('Data Sheet'!$B$19),
        --(INT('Data Sheet'!$A$19) &amp; "." &amp; BO510),
        IF(AND((--(INT('Data Sheet'!$A$19) &amp; "." &amp; BO510)&gt;=--('Data Sheet'!$A$19)), (--(INT('Data Sheet'!$A$19) &amp; "." &amp; BO510)&lt;=--('Data Sheet'!$B$19))),
            --(INT('Data Sheet'!$A$19) &amp; "." &amp; BO510),
            --(INT('Data Sheet'!$B$19) &amp; "." &amp; BO510)
        )
    ),
    IF(BN510&lt;&gt;"",
        IF(INT('Data Sheet'!$A$19)=INT('Data Sheet'!$B$19),
            --(INT('Data Sheet'!$A$19) &amp; "." &amp; LEFT(BN510,3)),
            IF(AND((--(INT('Data Sheet'!$A$19) &amp; "." &amp; LEFT(BN510,3))&gt;=--('Data Sheet'!$A$19)), (--(INT('Data Sheet'!$A$19) &amp; "." &amp; LEFT(BN510,3))&lt;=--('Data Sheet'!$B$19))),
                --(INT('Data Sheet'!$A$19) &amp; "." &amp; LEFT(BN510,3)),
                --(INT('Data Sheet'!$B$19) &amp; "." &amp; LEFT(BN510,3))
            )
        ),
        "OK"
    )
)</f>
        <v>OK</v>
      </c>
      <c r="O510" s="23" t="str">
        <f>IF(BP510&lt;&gt;"",
    IF(INT('Data Sheet'!$A$19)=INT('Data Sheet'!$B$19),
        --(INT('Data Sheet'!$A$19) &amp; "." &amp; BP510),
        IF(AND((--(INT('Data Sheet'!$A$19) &amp; "." &amp; BP510)&gt;=--('Data Sheet'!$A$19)), (--(INT('Data Sheet'!$A$19) &amp; "." &amp; BP510)&lt;=--('Data Sheet'!$B$19))),
            --(INT('Data Sheet'!$A$19) &amp; "." &amp; BP510),
            --(INT('Data Sheet'!$B$19) &amp; "." &amp; BP510)
        )
    ),
    IF(BN510&lt;&gt;"",
        IF(INT('Data Sheet'!$A$19)=INT('Data Sheet'!$B$19),
            --(INT('Data Sheet'!$A$19) &amp; "." &amp; RIGHT(BN510,3)),
            IF(AND((--(INT('Data Sheet'!$A$19) &amp; "." &amp; RIGHT(BN510,3))&gt;=--('Data Sheet'!$A$19)), (--(INT('Data Sheet'!$A$19) &amp; "." &amp; RIGHT(BN510,3))&lt;=--('Data Sheet'!$B$19))),
                --(INT('Data Sheet'!$A$19) &amp; "." &amp; RIGHT(BN510,3)),
                --(INT('Data Sheet'!$B$19) &amp; "." &amp; RIGHT(BN510,3))
            )
        ),
        "OK"
    )
)</f>
        <v>OK</v>
      </c>
      <c r="P510" s="23" t="str">
        <f>IF(BR510&lt;&gt;"",
    IF(INT('Data Sheet'!$A$19)=INT('Data Sheet'!$B$15),
        --(INT('Data Sheet'!$A$15) &amp; "." &amp; BR510),
        IF(AND((--(INT('Data Sheet'!$A$15) &amp; "." &amp; BR510)&gt;=--('Data Sheet'!$A$15)), (--(INT('Data Sheet'!$A$15) &amp; "." &amp; BR510)&lt;=--('Data Sheet'!$B$15))),
            --(INT('Data Sheet'!$A$15) &amp; "." &amp; BR510),
            --(INT('Data Sheet'!$B$15) &amp; "." &amp; BR510)
        )
    ),
    IF(BQ510&lt;&gt;"",
        IF(INT('Data Sheet'!$A$15)=INT('Data Sheet'!$B$15),
            --(INT('Data Sheet'!$A$15) &amp; "." &amp; LEFT(BQ510,3)),
            IF(AND((--(INT('Data Sheet'!$A$15) &amp; "." &amp; LEFT(BQ510,3))&gt;=--('Data Sheet'!$A$15)), (--(INT('Data Sheet'!$A$15) &amp; "." &amp; LEFT(BQ510,3))&lt;=--('Data Sheet'!$B$15))),
                --(INT('Data Sheet'!$A$15) &amp; "." &amp; LEFT(BQ510,3)),
                --(INT('Data Sheet'!$B$15) &amp; "." &amp; LEFT(BQ510,3))
            )
        ),
        "OK"
    )
)</f>
        <v>OK</v>
      </c>
      <c r="Q510" s="23" t="str">
        <f>IF(BS510&lt;&gt;"",
    IF(INT('Data Sheet'!$A$19)=INT('Data Sheet'!$B$15),
        --(INT('Data Sheet'!$A$15) &amp; "." &amp; BS510),
        IF(AND((--(INT('Data Sheet'!$A$15) &amp; "." &amp; BS510)&gt;=--('Data Sheet'!$A$15)), (--(INT('Data Sheet'!$A$15) &amp; "." &amp; BS510)&lt;=--('Data Sheet'!$B$15))),
            --(INT('Data Sheet'!$A$15) &amp; "." &amp; BS510),
            --(INT('Data Sheet'!$B$15) &amp; "." &amp; BS510)
        )
    ),
    IF(BQ510&lt;&gt;"",
        IF(INT('Data Sheet'!$A$15)=INT('Data Sheet'!$B$15),
            --(INT('Data Sheet'!$A$15) &amp; "." &amp; RIGHT(BQ510,3)),
            IF(AND((--(INT('Data Sheet'!$A$15) &amp; "." &amp; RIGHT(BQ510,3))&gt;=--('Data Sheet'!$A$15)), (--(INT('Data Sheet'!$A$15) &amp; "." &amp; RIGHT(BQ510,3))&lt;=--('Data Sheet'!$B$15))),
                --(INT('Data Sheet'!$A$15) &amp; "." &amp; RIGHT(BQ510,3)),
                --(INT('Data Sheet'!$B$15) &amp; "." &amp; RIGHT(BQ510,3))
            )
        ),
        "OK"
    )
)</f>
        <v>OK</v>
      </c>
      <c r="R510" s="19"/>
      <c r="S510" s="19"/>
      <c r="T510" s="19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1"/>
      <c r="AU510" s="21"/>
      <c r="AV510" s="21"/>
      <c r="AW510" s="22"/>
      <c r="AX510" s="99"/>
      <c r="AY510" s="20"/>
      <c r="AZ510" s="20"/>
      <c r="BA510" s="22"/>
      <c r="BB510">
        <v>502</v>
      </c>
      <c r="BC510" s="80"/>
      <c r="BD510" s="80"/>
      <c r="BE510" s="80"/>
      <c r="BF510" s="80"/>
      <c r="BG510" s="32" t="str">
        <f t="shared" si="81"/>
        <v/>
      </c>
      <c r="BH510" s="78">
        <f t="shared" si="79"/>
        <v>0</v>
      </c>
      <c r="BI510" s="2">
        <f t="shared" si="82"/>
        <v>0</v>
      </c>
      <c r="BJ510" s="2">
        <f t="shared" si="83"/>
        <v>0</v>
      </c>
      <c r="BK510" s="2">
        <f t="shared" si="80"/>
        <v>0</v>
      </c>
    </row>
    <row r="511" spans="2:63" ht="15" customHeight="1" x14ac:dyDescent="0.25">
      <c r="B511" s="14">
        <v>503</v>
      </c>
      <c r="C511" s="95" t="str">
        <f t="shared" si="84"/>
        <v/>
      </c>
      <c r="D511" s="15" t="str">
        <f t="shared" si="78"/>
        <v>OK</v>
      </c>
      <c r="E511" s="16" t="e">
        <f>VLOOKUP('Data Sheet'!$B$8,'Data Sheet'!$I$2:$J$9,2,FALSE)</f>
        <v>#N/A</v>
      </c>
      <c r="F511" s="16" t="str">
        <f t="shared" si="85"/>
        <v/>
      </c>
      <c r="G511" s="103">
        <f t="shared" si="86"/>
        <v>0</v>
      </c>
      <c r="H511" s="17" t="s">
        <v>26</v>
      </c>
      <c r="I511" s="17" t="s">
        <v>26</v>
      </c>
      <c r="J511" s="17" t="str">
        <f>IF('Data Sheet'!$B$9="NC-50","N/A","OK")</f>
        <v>OK</v>
      </c>
      <c r="K511" s="17" t="str">
        <f>IF('Data Sheet'!$B$9="NC-50","N/A","OK")</f>
        <v>OK</v>
      </c>
      <c r="L511" s="17" t="str">
        <f t="shared" si="87"/>
        <v>OK</v>
      </c>
      <c r="M511" s="17" t="str">
        <f t="shared" si="88"/>
        <v>OK</v>
      </c>
      <c r="N511" s="18" t="str">
        <f>IF(BO511&lt;&gt;"",
    IF(INT('Data Sheet'!$A$19)=INT('Data Sheet'!$B$19),
        --(INT('Data Sheet'!$A$19) &amp; "." &amp; BO511),
        IF(AND((--(INT('Data Sheet'!$A$19) &amp; "." &amp; BO511)&gt;=--('Data Sheet'!$A$19)), (--(INT('Data Sheet'!$A$19) &amp; "." &amp; BO511)&lt;=--('Data Sheet'!$B$19))),
            --(INT('Data Sheet'!$A$19) &amp; "." &amp; BO511),
            --(INT('Data Sheet'!$B$19) &amp; "." &amp; BO511)
        )
    ),
    IF(BN511&lt;&gt;"",
        IF(INT('Data Sheet'!$A$19)=INT('Data Sheet'!$B$19),
            --(INT('Data Sheet'!$A$19) &amp; "." &amp; LEFT(BN511,3)),
            IF(AND((--(INT('Data Sheet'!$A$19) &amp; "." &amp; LEFT(BN511,3))&gt;=--('Data Sheet'!$A$19)), (--(INT('Data Sheet'!$A$19) &amp; "." &amp; LEFT(BN511,3))&lt;=--('Data Sheet'!$B$19))),
                --(INT('Data Sheet'!$A$19) &amp; "." &amp; LEFT(BN511,3)),
                --(INT('Data Sheet'!$B$19) &amp; "." &amp; LEFT(BN511,3))
            )
        ),
        "OK"
    )
)</f>
        <v>OK</v>
      </c>
      <c r="O511" s="23" t="str">
        <f>IF(BP511&lt;&gt;"",
    IF(INT('Data Sheet'!$A$19)=INT('Data Sheet'!$B$19),
        --(INT('Data Sheet'!$A$19) &amp; "." &amp; BP511),
        IF(AND((--(INT('Data Sheet'!$A$19) &amp; "." &amp; BP511)&gt;=--('Data Sheet'!$A$19)), (--(INT('Data Sheet'!$A$19) &amp; "." &amp; BP511)&lt;=--('Data Sheet'!$B$19))),
            --(INT('Data Sheet'!$A$19) &amp; "." &amp; BP511),
            --(INT('Data Sheet'!$B$19) &amp; "." &amp; BP511)
        )
    ),
    IF(BN511&lt;&gt;"",
        IF(INT('Data Sheet'!$A$19)=INT('Data Sheet'!$B$19),
            --(INT('Data Sheet'!$A$19) &amp; "." &amp; RIGHT(BN511,3)),
            IF(AND((--(INT('Data Sheet'!$A$19) &amp; "." &amp; RIGHT(BN511,3))&gt;=--('Data Sheet'!$A$19)), (--(INT('Data Sheet'!$A$19) &amp; "." &amp; RIGHT(BN511,3))&lt;=--('Data Sheet'!$B$19))),
                --(INT('Data Sheet'!$A$19) &amp; "." &amp; RIGHT(BN511,3)),
                --(INT('Data Sheet'!$B$19) &amp; "." &amp; RIGHT(BN511,3))
            )
        ),
        "OK"
    )
)</f>
        <v>OK</v>
      </c>
      <c r="P511" s="23" t="str">
        <f>IF(BR511&lt;&gt;"",
    IF(INT('Data Sheet'!$A$19)=INT('Data Sheet'!$B$15),
        --(INT('Data Sheet'!$A$15) &amp; "." &amp; BR511),
        IF(AND((--(INT('Data Sheet'!$A$15) &amp; "." &amp; BR511)&gt;=--('Data Sheet'!$A$15)), (--(INT('Data Sheet'!$A$15) &amp; "." &amp; BR511)&lt;=--('Data Sheet'!$B$15))),
            --(INT('Data Sheet'!$A$15) &amp; "." &amp; BR511),
            --(INT('Data Sheet'!$B$15) &amp; "." &amp; BR511)
        )
    ),
    IF(BQ511&lt;&gt;"",
        IF(INT('Data Sheet'!$A$15)=INT('Data Sheet'!$B$15),
            --(INT('Data Sheet'!$A$15) &amp; "." &amp; LEFT(BQ511,3)),
            IF(AND((--(INT('Data Sheet'!$A$15) &amp; "." &amp; LEFT(BQ511,3))&gt;=--('Data Sheet'!$A$15)), (--(INT('Data Sheet'!$A$15) &amp; "." &amp; LEFT(BQ511,3))&lt;=--('Data Sheet'!$B$15))),
                --(INT('Data Sheet'!$A$15) &amp; "." &amp; LEFT(BQ511,3)),
                --(INT('Data Sheet'!$B$15) &amp; "." &amp; LEFT(BQ511,3))
            )
        ),
        "OK"
    )
)</f>
        <v>OK</v>
      </c>
      <c r="Q511" s="23" t="str">
        <f>IF(BS511&lt;&gt;"",
    IF(INT('Data Sheet'!$A$19)=INT('Data Sheet'!$B$15),
        --(INT('Data Sheet'!$A$15) &amp; "." &amp; BS511),
        IF(AND((--(INT('Data Sheet'!$A$15) &amp; "." &amp; BS511)&gt;=--('Data Sheet'!$A$15)), (--(INT('Data Sheet'!$A$15) &amp; "." &amp; BS511)&lt;=--('Data Sheet'!$B$15))),
            --(INT('Data Sheet'!$A$15) &amp; "." &amp; BS511),
            --(INT('Data Sheet'!$B$15) &amp; "." &amp; BS511)
        )
    ),
    IF(BQ511&lt;&gt;"",
        IF(INT('Data Sheet'!$A$15)=INT('Data Sheet'!$B$15),
            --(INT('Data Sheet'!$A$15) &amp; "." &amp; RIGHT(BQ511,3)),
            IF(AND((--(INT('Data Sheet'!$A$15) &amp; "." &amp; RIGHT(BQ511,3))&gt;=--('Data Sheet'!$A$15)), (--(INT('Data Sheet'!$A$15) &amp; "." &amp; RIGHT(BQ511,3))&lt;=--('Data Sheet'!$B$15))),
                --(INT('Data Sheet'!$A$15) &amp; "." &amp; RIGHT(BQ511,3)),
                --(INT('Data Sheet'!$B$15) &amp; "." &amp; RIGHT(BQ511,3))
            )
        ),
        "OK"
    )
)</f>
        <v>OK</v>
      </c>
      <c r="R511" s="19"/>
      <c r="S511" s="19"/>
      <c r="T511" s="19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1"/>
      <c r="AU511" s="21"/>
      <c r="AV511" s="21"/>
      <c r="AW511" s="22"/>
      <c r="AX511" s="99"/>
      <c r="AY511" s="20"/>
      <c r="AZ511" s="20"/>
      <c r="BA511" s="22"/>
      <c r="BB511">
        <v>503</v>
      </c>
      <c r="BC511" s="80"/>
      <c r="BD511" s="80"/>
      <c r="BE511" s="80"/>
      <c r="BF511" s="80"/>
      <c r="BG511" s="32" t="str">
        <f t="shared" si="81"/>
        <v/>
      </c>
      <c r="BH511" s="78">
        <f t="shared" si="79"/>
        <v>0</v>
      </c>
      <c r="BI511" s="2">
        <f t="shared" si="82"/>
        <v>0</v>
      </c>
      <c r="BJ511" s="2">
        <f t="shared" si="83"/>
        <v>0</v>
      </c>
      <c r="BK511" s="2">
        <f t="shared" si="80"/>
        <v>0</v>
      </c>
    </row>
    <row r="512" spans="2:63" ht="15" customHeight="1" x14ac:dyDescent="0.25">
      <c r="B512" s="14">
        <v>504</v>
      </c>
      <c r="C512" s="95" t="str">
        <f t="shared" si="84"/>
        <v/>
      </c>
      <c r="D512" s="15" t="str">
        <f t="shared" si="78"/>
        <v>OK</v>
      </c>
      <c r="E512" s="16" t="e">
        <f>VLOOKUP('Data Sheet'!$B$8,'Data Sheet'!$I$2:$J$9,2,FALSE)</f>
        <v>#N/A</v>
      </c>
      <c r="F512" s="16" t="str">
        <f t="shared" si="85"/>
        <v/>
      </c>
      <c r="G512" s="103">
        <f t="shared" si="86"/>
        <v>0</v>
      </c>
      <c r="H512" s="17" t="s">
        <v>26</v>
      </c>
      <c r="I512" s="17" t="s">
        <v>26</v>
      </c>
      <c r="J512" s="17" t="str">
        <f>IF('Data Sheet'!$B$9="NC-50","N/A","OK")</f>
        <v>OK</v>
      </c>
      <c r="K512" s="17" t="str">
        <f>IF('Data Sheet'!$B$9="NC-50","N/A","OK")</f>
        <v>OK</v>
      </c>
      <c r="L512" s="17" t="str">
        <f t="shared" si="87"/>
        <v>OK</v>
      </c>
      <c r="M512" s="17" t="str">
        <f t="shared" si="88"/>
        <v>OK</v>
      </c>
      <c r="N512" s="18" t="str">
        <f>IF(BO512&lt;&gt;"",
    IF(INT('Data Sheet'!$A$19)=INT('Data Sheet'!$B$19),
        --(INT('Data Sheet'!$A$19) &amp; "." &amp; BO512),
        IF(AND((--(INT('Data Sheet'!$A$19) &amp; "." &amp; BO512)&gt;=--('Data Sheet'!$A$19)), (--(INT('Data Sheet'!$A$19) &amp; "." &amp; BO512)&lt;=--('Data Sheet'!$B$19))),
            --(INT('Data Sheet'!$A$19) &amp; "." &amp; BO512),
            --(INT('Data Sheet'!$B$19) &amp; "." &amp; BO512)
        )
    ),
    IF(BN512&lt;&gt;"",
        IF(INT('Data Sheet'!$A$19)=INT('Data Sheet'!$B$19),
            --(INT('Data Sheet'!$A$19) &amp; "." &amp; LEFT(BN512,3)),
            IF(AND((--(INT('Data Sheet'!$A$19) &amp; "." &amp; LEFT(BN512,3))&gt;=--('Data Sheet'!$A$19)), (--(INT('Data Sheet'!$A$19) &amp; "." &amp; LEFT(BN512,3))&lt;=--('Data Sheet'!$B$19))),
                --(INT('Data Sheet'!$A$19) &amp; "." &amp; LEFT(BN512,3)),
                --(INT('Data Sheet'!$B$19) &amp; "." &amp; LEFT(BN512,3))
            )
        ),
        "OK"
    )
)</f>
        <v>OK</v>
      </c>
      <c r="O512" s="23" t="str">
        <f>IF(BP512&lt;&gt;"",
    IF(INT('Data Sheet'!$A$19)=INT('Data Sheet'!$B$19),
        --(INT('Data Sheet'!$A$19) &amp; "." &amp; BP512),
        IF(AND((--(INT('Data Sheet'!$A$19) &amp; "." &amp; BP512)&gt;=--('Data Sheet'!$A$19)), (--(INT('Data Sheet'!$A$19) &amp; "." &amp; BP512)&lt;=--('Data Sheet'!$B$19))),
            --(INT('Data Sheet'!$A$19) &amp; "." &amp; BP512),
            --(INT('Data Sheet'!$B$19) &amp; "." &amp; BP512)
        )
    ),
    IF(BN512&lt;&gt;"",
        IF(INT('Data Sheet'!$A$19)=INT('Data Sheet'!$B$19),
            --(INT('Data Sheet'!$A$19) &amp; "." &amp; RIGHT(BN512,3)),
            IF(AND((--(INT('Data Sheet'!$A$19) &amp; "." &amp; RIGHT(BN512,3))&gt;=--('Data Sheet'!$A$19)), (--(INT('Data Sheet'!$A$19) &amp; "." &amp; RIGHT(BN512,3))&lt;=--('Data Sheet'!$B$19))),
                --(INT('Data Sheet'!$A$19) &amp; "." &amp; RIGHT(BN512,3)),
                --(INT('Data Sheet'!$B$19) &amp; "." &amp; RIGHT(BN512,3))
            )
        ),
        "OK"
    )
)</f>
        <v>OK</v>
      </c>
      <c r="P512" s="23" t="str">
        <f>IF(BR512&lt;&gt;"",
    IF(INT('Data Sheet'!$A$19)=INT('Data Sheet'!$B$15),
        --(INT('Data Sheet'!$A$15) &amp; "." &amp; BR512),
        IF(AND((--(INT('Data Sheet'!$A$15) &amp; "." &amp; BR512)&gt;=--('Data Sheet'!$A$15)), (--(INT('Data Sheet'!$A$15) &amp; "." &amp; BR512)&lt;=--('Data Sheet'!$B$15))),
            --(INT('Data Sheet'!$A$15) &amp; "." &amp; BR512),
            --(INT('Data Sheet'!$B$15) &amp; "." &amp; BR512)
        )
    ),
    IF(BQ512&lt;&gt;"",
        IF(INT('Data Sheet'!$A$15)=INT('Data Sheet'!$B$15),
            --(INT('Data Sheet'!$A$15) &amp; "." &amp; LEFT(BQ512,3)),
            IF(AND((--(INT('Data Sheet'!$A$15) &amp; "." &amp; LEFT(BQ512,3))&gt;=--('Data Sheet'!$A$15)), (--(INT('Data Sheet'!$A$15) &amp; "." &amp; LEFT(BQ512,3))&lt;=--('Data Sheet'!$B$15))),
                --(INT('Data Sheet'!$A$15) &amp; "." &amp; LEFT(BQ512,3)),
                --(INT('Data Sheet'!$B$15) &amp; "." &amp; LEFT(BQ512,3))
            )
        ),
        "OK"
    )
)</f>
        <v>OK</v>
      </c>
      <c r="Q512" s="23" t="str">
        <f>IF(BS512&lt;&gt;"",
    IF(INT('Data Sheet'!$A$19)=INT('Data Sheet'!$B$15),
        --(INT('Data Sheet'!$A$15) &amp; "." &amp; BS512),
        IF(AND((--(INT('Data Sheet'!$A$15) &amp; "." &amp; BS512)&gt;=--('Data Sheet'!$A$15)), (--(INT('Data Sheet'!$A$15) &amp; "." &amp; BS512)&lt;=--('Data Sheet'!$B$15))),
            --(INT('Data Sheet'!$A$15) &amp; "." &amp; BS512),
            --(INT('Data Sheet'!$B$15) &amp; "." &amp; BS512)
        )
    ),
    IF(BQ512&lt;&gt;"",
        IF(INT('Data Sheet'!$A$15)=INT('Data Sheet'!$B$15),
            --(INT('Data Sheet'!$A$15) &amp; "." &amp; RIGHT(BQ512,3)),
            IF(AND((--(INT('Data Sheet'!$A$15) &amp; "." &amp; RIGHT(BQ512,3))&gt;=--('Data Sheet'!$A$15)), (--(INT('Data Sheet'!$A$15) &amp; "." &amp; RIGHT(BQ512,3))&lt;=--('Data Sheet'!$B$15))),
                --(INT('Data Sheet'!$A$15) &amp; "." &amp; RIGHT(BQ512,3)),
                --(INT('Data Sheet'!$B$15) &amp; "." &amp; RIGHT(BQ512,3))
            )
        ),
        "OK"
    )
)</f>
        <v>OK</v>
      </c>
      <c r="R512" s="19"/>
      <c r="S512" s="19"/>
      <c r="T512" s="19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1"/>
      <c r="AU512" s="21"/>
      <c r="AV512" s="21"/>
      <c r="AW512" s="22"/>
      <c r="AX512" s="99"/>
      <c r="AY512" s="20"/>
      <c r="AZ512" s="20"/>
      <c r="BA512" s="22"/>
      <c r="BB512">
        <v>504</v>
      </c>
      <c r="BC512" s="80"/>
      <c r="BD512" s="80"/>
      <c r="BE512" s="80"/>
      <c r="BF512" s="80"/>
      <c r="BG512" s="32" t="str">
        <f t="shared" si="81"/>
        <v/>
      </c>
      <c r="BH512" s="78">
        <f t="shared" si="79"/>
        <v>0</v>
      </c>
      <c r="BI512" s="2">
        <f t="shared" si="82"/>
        <v>0</v>
      </c>
      <c r="BJ512" s="2">
        <f t="shared" si="83"/>
        <v>0</v>
      </c>
      <c r="BK512" s="2">
        <f t="shared" si="80"/>
        <v>0</v>
      </c>
    </row>
    <row r="513" spans="2:63" ht="15" customHeight="1" x14ac:dyDescent="0.25">
      <c r="B513" s="14">
        <v>505</v>
      </c>
      <c r="C513" s="95" t="str">
        <f t="shared" si="84"/>
        <v/>
      </c>
      <c r="D513" s="15" t="str">
        <f t="shared" si="78"/>
        <v>OK</v>
      </c>
      <c r="E513" s="16" t="e">
        <f>VLOOKUP('Data Sheet'!$B$8,'Data Sheet'!$I$2:$J$9,2,FALSE)</f>
        <v>#N/A</v>
      </c>
      <c r="F513" s="16" t="str">
        <f t="shared" si="85"/>
        <v/>
      </c>
      <c r="G513" s="103">
        <f t="shared" si="86"/>
        <v>0</v>
      </c>
      <c r="H513" s="17" t="s">
        <v>26</v>
      </c>
      <c r="I513" s="17" t="s">
        <v>26</v>
      </c>
      <c r="J513" s="17" t="str">
        <f>IF('Data Sheet'!$B$9="NC-50","N/A","OK")</f>
        <v>OK</v>
      </c>
      <c r="K513" s="17" t="str">
        <f>IF('Data Sheet'!$B$9="NC-50","N/A","OK")</f>
        <v>OK</v>
      </c>
      <c r="L513" s="17" t="str">
        <f t="shared" si="87"/>
        <v>OK</v>
      </c>
      <c r="M513" s="17" t="str">
        <f t="shared" si="88"/>
        <v>OK</v>
      </c>
      <c r="N513" s="18" t="str">
        <f>IF(BO513&lt;&gt;"",
    IF(INT('Data Sheet'!$A$19)=INT('Data Sheet'!$B$19),
        --(INT('Data Sheet'!$A$19) &amp; "." &amp; BO513),
        IF(AND((--(INT('Data Sheet'!$A$19) &amp; "." &amp; BO513)&gt;=--('Data Sheet'!$A$19)), (--(INT('Data Sheet'!$A$19) &amp; "." &amp; BO513)&lt;=--('Data Sheet'!$B$19))),
            --(INT('Data Sheet'!$A$19) &amp; "." &amp; BO513),
            --(INT('Data Sheet'!$B$19) &amp; "." &amp; BO513)
        )
    ),
    IF(BN513&lt;&gt;"",
        IF(INT('Data Sheet'!$A$19)=INT('Data Sheet'!$B$19),
            --(INT('Data Sheet'!$A$19) &amp; "." &amp; LEFT(BN513,3)),
            IF(AND((--(INT('Data Sheet'!$A$19) &amp; "." &amp; LEFT(BN513,3))&gt;=--('Data Sheet'!$A$19)), (--(INT('Data Sheet'!$A$19) &amp; "." &amp; LEFT(BN513,3))&lt;=--('Data Sheet'!$B$19))),
                --(INT('Data Sheet'!$A$19) &amp; "." &amp; LEFT(BN513,3)),
                --(INT('Data Sheet'!$B$19) &amp; "." &amp; LEFT(BN513,3))
            )
        ),
        "OK"
    )
)</f>
        <v>OK</v>
      </c>
      <c r="O513" s="23" t="str">
        <f>IF(BP513&lt;&gt;"",
    IF(INT('Data Sheet'!$A$19)=INT('Data Sheet'!$B$19),
        --(INT('Data Sheet'!$A$19) &amp; "." &amp; BP513),
        IF(AND((--(INT('Data Sheet'!$A$19) &amp; "." &amp; BP513)&gt;=--('Data Sheet'!$A$19)), (--(INT('Data Sheet'!$A$19) &amp; "." &amp; BP513)&lt;=--('Data Sheet'!$B$19))),
            --(INT('Data Sheet'!$A$19) &amp; "." &amp; BP513),
            --(INT('Data Sheet'!$B$19) &amp; "." &amp; BP513)
        )
    ),
    IF(BN513&lt;&gt;"",
        IF(INT('Data Sheet'!$A$19)=INT('Data Sheet'!$B$19),
            --(INT('Data Sheet'!$A$19) &amp; "." &amp; RIGHT(BN513,3)),
            IF(AND((--(INT('Data Sheet'!$A$19) &amp; "." &amp; RIGHT(BN513,3))&gt;=--('Data Sheet'!$A$19)), (--(INT('Data Sheet'!$A$19) &amp; "." &amp; RIGHT(BN513,3))&lt;=--('Data Sheet'!$B$19))),
                --(INT('Data Sheet'!$A$19) &amp; "." &amp; RIGHT(BN513,3)),
                --(INT('Data Sheet'!$B$19) &amp; "." &amp; RIGHT(BN513,3))
            )
        ),
        "OK"
    )
)</f>
        <v>OK</v>
      </c>
      <c r="P513" s="23" t="str">
        <f>IF(BR513&lt;&gt;"",
    IF(INT('Data Sheet'!$A$19)=INT('Data Sheet'!$B$15),
        --(INT('Data Sheet'!$A$15) &amp; "." &amp; BR513),
        IF(AND((--(INT('Data Sheet'!$A$15) &amp; "." &amp; BR513)&gt;=--('Data Sheet'!$A$15)), (--(INT('Data Sheet'!$A$15) &amp; "." &amp; BR513)&lt;=--('Data Sheet'!$B$15))),
            --(INT('Data Sheet'!$A$15) &amp; "." &amp; BR513),
            --(INT('Data Sheet'!$B$15) &amp; "." &amp; BR513)
        )
    ),
    IF(BQ513&lt;&gt;"",
        IF(INT('Data Sheet'!$A$15)=INT('Data Sheet'!$B$15),
            --(INT('Data Sheet'!$A$15) &amp; "." &amp; LEFT(BQ513,3)),
            IF(AND((--(INT('Data Sheet'!$A$15) &amp; "." &amp; LEFT(BQ513,3))&gt;=--('Data Sheet'!$A$15)), (--(INT('Data Sheet'!$A$15) &amp; "." &amp; LEFT(BQ513,3))&lt;=--('Data Sheet'!$B$15))),
                --(INT('Data Sheet'!$A$15) &amp; "." &amp; LEFT(BQ513,3)),
                --(INT('Data Sheet'!$B$15) &amp; "." &amp; LEFT(BQ513,3))
            )
        ),
        "OK"
    )
)</f>
        <v>OK</v>
      </c>
      <c r="Q513" s="23" t="str">
        <f>IF(BS513&lt;&gt;"",
    IF(INT('Data Sheet'!$A$19)=INT('Data Sheet'!$B$15),
        --(INT('Data Sheet'!$A$15) &amp; "." &amp; BS513),
        IF(AND((--(INT('Data Sheet'!$A$15) &amp; "." &amp; BS513)&gt;=--('Data Sheet'!$A$15)), (--(INT('Data Sheet'!$A$15) &amp; "." &amp; BS513)&lt;=--('Data Sheet'!$B$15))),
            --(INT('Data Sheet'!$A$15) &amp; "." &amp; BS513),
            --(INT('Data Sheet'!$B$15) &amp; "." &amp; BS513)
        )
    ),
    IF(BQ513&lt;&gt;"",
        IF(INT('Data Sheet'!$A$15)=INT('Data Sheet'!$B$15),
            --(INT('Data Sheet'!$A$15) &amp; "." &amp; RIGHT(BQ513,3)),
            IF(AND((--(INT('Data Sheet'!$A$15) &amp; "." &amp; RIGHT(BQ513,3))&gt;=--('Data Sheet'!$A$15)), (--(INT('Data Sheet'!$A$15) &amp; "." &amp; RIGHT(BQ513,3))&lt;=--('Data Sheet'!$B$15))),
                --(INT('Data Sheet'!$A$15) &amp; "." &amp; RIGHT(BQ513,3)),
                --(INT('Data Sheet'!$B$15) &amp; "." &amp; RIGHT(BQ513,3))
            )
        ),
        "OK"
    )
)</f>
        <v>OK</v>
      </c>
      <c r="R513" s="19"/>
      <c r="S513" s="19"/>
      <c r="T513" s="19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1"/>
      <c r="AU513" s="21"/>
      <c r="AV513" s="21"/>
      <c r="AW513" s="22"/>
      <c r="AX513" s="99"/>
      <c r="AY513" s="20"/>
      <c r="AZ513" s="20"/>
      <c r="BA513" s="22"/>
      <c r="BB513">
        <v>505</v>
      </c>
      <c r="BC513" s="80"/>
      <c r="BD513" s="80"/>
      <c r="BE513" s="80"/>
      <c r="BF513" s="80"/>
      <c r="BG513" s="32" t="str">
        <f t="shared" si="81"/>
        <v/>
      </c>
      <c r="BH513" s="78">
        <f t="shared" si="79"/>
        <v>0</v>
      </c>
      <c r="BI513" s="2">
        <f t="shared" si="82"/>
        <v>0</v>
      </c>
      <c r="BJ513" s="2">
        <f t="shared" si="83"/>
        <v>0</v>
      </c>
      <c r="BK513" s="2">
        <f t="shared" si="80"/>
        <v>0</v>
      </c>
    </row>
    <row r="514" spans="2:63" ht="15" customHeight="1" x14ac:dyDescent="0.25">
      <c r="B514" s="14">
        <v>506</v>
      </c>
      <c r="C514" s="95" t="str">
        <f t="shared" si="84"/>
        <v/>
      </c>
      <c r="D514" s="15" t="str">
        <f t="shared" si="78"/>
        <v>OK</v>
      </c>
      <c r="E514" s="16" t="e">
        <f>VLOOKUP('Data Sheet'!$B$8,'Data Sheet'!$I$2:$J$9,2,FALSE)</f>
        <v>#N/A</v>
      </c>
      <c r="F514" s="16" t="str">
        <f t="shared" si="85"/>
        <v/>
      </c>
      <c r="G514" s="103">
        <f t="shared" si="86"/>
        <v>0</v>
      </c>
      <c r="H514" s="17" t="s">
        <v>26</v>
      </c>
      <c r="I514" s="17" t="s">
        <v>26</v>
      </c>
      <c r="J514" s="17" t="str">
        <f>IF('Data Sheet'!$B$9="NC-50","N/A","OK")</f>
        <v>OK</v>
      </c>
      <c r="K514" s="17" t="str">
        <f>IF('Data Sheet'!$B$9="NC-50","N/A","OK")</f>
        <v>OK</v>
      </c>
      <c r="L514" s="17" t="str">
        <f t="shared" si="87"/>
        <v>OK</v>
      </c>
      <c r="M514" s="17" t="str">
        <f t="shared" si="88"/>
        <v>OK</v>
      </c>
      <c r="N514" s="18" t="str">
        <f>IF(BO514&lt;&gt;"",
    IF(INT('Data Sheet'!$A$19)=INT('Data Sheet'!$B$19),
        --(INT('Data Sheet'!$A$19) &amp; "." &amp; BO514),
        IF(AND((--(INT('Data Sheet'!$A$19) &amp; "." &amp; BO514)&gt;=--('Data Sheet'!$A$19)), (--(INT('Data Sheet'!$A$19) &amp; "." &amp; BO514)&lt;=--('Data Sheet'!$B$19))),
            --(INT('Data Sheet'!$A$19) &amp; "." &amp; BO514),
            --(INT('Data Sheet'!$B$19) &amp; "." &amp; BO514)
        )
    ),
    IF(BN514&lt;&gt;"",
        IF(INT('Data Sheet'!$A$19)=INT('Data Sheet'!$B$19),
            --(INT('Data Sheet'!$A$19) &amp; "." &amp; LEFT(BN514,3)),
            IF(AND((--(INT('Data Sheet'!$A$19) &amp; "." &amp; LEFT(BN514,3))&gt;=--('Data Sheet'!$A$19)), (--(INT('Data Sheet'!$A$19) &amp; "." &amp; LEFT(BN514,3))&lt;=--('Data Sheet'!$B$19))),
                --(INT('Data Sheet'!$A$19) &amp; "." &amp; LEFT(BN514,3)),
                --(INT('Data Sheet'!$B$19) &amp; "." &amp; LEFT(BN514,3))
            )
        ),
        "OK"
    )
)</f>
        <v>OK</v>
      </c>
      <c r="O514" s="23" t="str">
        <f>IF(BP514&lt;&gt;"",
    IF(INT('Data Sheet'!$A$19)=INT('Data Sheet'!$B$19),
        --(INT('Data Sheet'!$A$19) &amp; "." &amp; BP514),
        IF(AND((--(INT('Data Sheet'!$A$19) &amp; "." &amp; BP514)&gt;=--('Data Sheet'!$A$19)), (--(INT('Data Sheet'!$A$19) &amp; "." &amp; BP514)&lt;=--('Data Sheet'!$B$19))),
            --(INT('Data Sheet'!$A$19) &amp; "." &amp; BP514),
            --(INT('Data Sheet'!$B$19) &amp; "." &amp; BP514)
        )
    ),
    IF(BN514&lt;&gt;"",
        IF(INT('Data Sheet'!$A$19)=INT('Data Sheet'!$B$19),
            --(INT('Data Sheet'!$A$19) &amp; "." &amp; RIGHT(BN514,3)),
            IF(AND((--(INT('Data Sheet'!$A$19) &amp; "." &amp; RIGHT(BN514,3))&gt;=--('Data Sheet'!$A$19)), (--(INT('Data Sheet'!$A$19) &amp; "." &amp; RIGHT(BN514,3))&lt;=--('Data Sheet'!$B$19))),
                --(INT('Data Sheet'!$A$19) &amp; "." &amp; RIGHT(BN514,3)),
                --(INT('Data Sheet'!$B$19) &amp; "." &amp; RIGHT(BN514,3))
            )
        ),
        "OK"
    )
)</f>
        <v>OK</v>
      </c>
      <c r="P514" s="23" t="str">
        <f>IF(BR514&lt;&gt;"",
    IF(INT('Data Sheet'!$A$19)=INT('Data Sheet'!$B$15),
        --(INT('Data Sheet'!$A$15) &amp; "." &amp; BR514),
        IF(AND((--(INT('Data Sheet'!$A$15) &amp; "." &amp; BR514)&gt;=--('Data Sheet'!$A$15)), (--(INT('Data Sheet'!$A$15) &amp; "." &amp; BR514)&lt;=--('Data Sheet'!$B$15))),
            --(INT('Data Sheet'!$A$15) &amp; "." &amp; BR514),
            --(INT('Data Sheet'!$B$15) &amp; "." &amp; BR514)
        )
    ),
    IF(BQ514&lt;&gt;"",
        IF(INT('Data Sheet'!$A$15)=INT('Data Sheet'!$B$15),
            --(INT('Data Sheet'!$A$15) &amp; "." &amp; LEFT(BQ514,3)),
            IF(AND((--(INT('Data Sheet'!$A$15) &amp; "." &amp; LEFT(BQ514,3))&gt;=--('Data Sheet'!$A$15)), (--(INT('Data Sheet'!$A$15) &amp; "." &amp; LEFT(BQ514,3))&lt;=--('Data Sheet'!$B$15))),
                --(INT('Data Sheet'!$A$15) &amp; "." &amp; LEFT(BQ514,3)),
                --(INT('Data Sheet'!$B$15) &amp; "." &amp; LEFT(BQ514,3))
            )
        ),
        "OK"
    )
)</f>
        <v>OK</v>
      </c>
      <c r="Q514" s="23" t="str">
        <f>IF(BS514&lt;&gt;"",
    IF(INT('Data Sheet'!$A$19)=INT('Data Sheet'!$B$15),
        --(INT('Data Sheet'!$A$15) &amp; "." &amp; BS514),
        IF(AND((--(INT('Data Sheet'!$A$15) &amp; "." &amp; BS514)&gt;=--('Data Sheet'!$A$15)), (--(INT('Data Sheet'!$A$15) &amp; "." &amp; BS514)&lt;=--('Data Sheet'!$B$15))),
            --(INT('Data Sheet'!$A$15) &amp; "." &amp; BS514),
            --(INT('Data Sheet'!$B$15) &amp; "." &amp; BS514)
        )
    ),
    IF(BQ514&lt;&gt;"",
        IF(INT('Data Sheet'!$A$15)=INT('Data Sheet'!$B$15),
            --(INT('Data Sheet'!$A$15) &amp; "." &amp; RIGHT(BQ514,3)),
            IF(AND((--(INT('Data Sheet'!$A$15) &amp; "." &amp; RIGHT(BQ514,3))&gt;=--('Data Sheet'!$A$15)), (--(INT('Data Sheet'!$A$15) &amp; "." &amp; RIGHT(BQ514,3))&lt;=--('Data Sheet'!$B$15))),
                --(INT('Data Sheet'!$A$15) &amp; "." &amp; RIGHT(BQ514,3)),
                --(INT('Data Sheet'!$B$15) &amp; "." &amp; RIGHT(BQ514,3))
            )
        ),
        "OK"
    )
)</f>
        <v>OK</v>
      </c>
      <c r="R514" s="19"/>
      <c r="S514" s="19"/>
      <c r="T514" s="19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1"/>
      <c r="AU514" s="21"/>
      <c r="AV514" s="21"/>
      <c r="AW514" s="22"/>
      <c r="AX514" s="99"/>
      <c r="AY514" s="20"/>
      <c r="AZ514" s="20"/>
      <c r="BA514" s="22"/>
      <c r="BB514">
        <v>506</v>
      </c>
      <c r="BC514" s="80"/>
      <c r="BD514" s="80"/>
      <c r="BE514" s="80"/>
      <c r="BF514" s="80"/>
      <c r="BG514" s="32" t="str">
        <f t="shared" si="81"/>
        <v/>
      </c>
      <c r="BH514" s="78">
        <f t="shared" si="79"/>
        <v>0</v>
      </c>
      <c r="BI514" s="2">
        <f t="shared" si="82"/>
        <v>0</v>
      </c>
      <c r="BJ514" s="2">
        <f t="shared" si="83"/>
        <v>0</v>
      </c>
      <c r="BK514" s="2">
        <f t="shared" si="80"/>
        <v>0</v>
      </c>
    </row>
    <row r="515" spans="2:63" ht="15" customHeight="1" x14ac:dyDescent="0.25">
      <c r="B515" s="14">
        <v>507</v>
      </c>
      <c r="C515" s="95" t="str">
        <f t="shared" si="84"/>
        <v/>
      </c>
      <c r="D515" s="15" t="str">
        <f t="shared" si="78"/>
        <v>OK</v>
      </c>
      <c r="E515" s="16" t="e">
        <f>VLOOKUP('Data Sheet'!$B$8,'Data Sheet'!$I$2:$J$9,2,FALSE)</f>
        <v>#N/A</v>
      </c>
      <c r="F515" s="16" t="str">
        <f t="shared" si="85"/>
        <v/>
      </c>
      <c r="G515" s="103">
        <f t="shared" si="86"/>
        <v>0</v>
      </c>
      <c r="H515" s="17" t="s">
        <v>26</v>
      </c>
      <c r="I515" s="17" t="s">
        <v>26</v>
      </c>
      <c r="J515" s="17" t="str">
        <f>IF('Data Sheet'!$B$9="NC-50","N/A","OK")</f>
        <v>OK</v>
      </c>
      <c r="K515" s="17" t="str">
        <f>IF('Data Sheet'!$B$9="NC-50","N/A","OK")</f>
        <v>OK</v>
      </c>
      <c r="L515" s="17" t="str">
        <f t="shared" si="87"/>
        <v>OK</v>
      </c>
      <c r="M515" s="17" t="str">
        <f t="shared" si="88"/>
        <v>OK</v>
      </c>
      <c r="N515" s="18" t="str">
        <f>IF(BO515&lt;&gt;"",
    IF(INT('Data Sheet'!$A$19)=INT('Data Sheet'!$B$19),
        --(INT('Data Sheet'!$A$19) &amp; "." &amp; BO515),
        IF(AND((--(INT('Data Sheet'!$A$19) &amp; "." &amp; BO515)&gt;=--('Data Sheet'!$A$19)), (--(INT('Data Sheet'!$A$19) &amp; "." &amp; BO515)&lt;=--('Data Sheet'!$B$19))),
            --(INT('Data Sheet'!$A$19) &amp; "." &amp; BO515),
            --(INT('Data Sheet'!$B$19) &amp; "." &amp; BO515)
        )
    ),
    IF(BN515&lt;&gt;"",
        IF(INT('Data Sheet'!$A$19)=INT('Data Sheet'!$B$19),
            --(INT('Data Sheet'!$A$19) &amp; "." &amp; LEFT(BN515,3)),
            IF(AND((--(INT('Data Sheet'!$A$19) &amp; "." &amp; LEFT(BN515,3))&gt;=--('Data Sheet'!$A$19)), (--(INT('Data Sheet'!$A$19) &amp; "." &amp; LEFT(BN515,3))&lt;=--('Data Sheet'!$B$19))),
                --(INT('Data Sheet'!$A$19) &amp; "." &amp; LEFT(BN515,3)),
                --(INT('Data Sheet'!$B$19) &amp; "." &amp; LEFT(BN515,3))
            )
        ),
        "OK"
    )
)</f>
        <v>OK</v>
      </c>
      <c r="O515" s="23" t="str">
        <f>IF(BP515&lt;&gt;"",
    IF(INT('Data Sheet'!$A$19)=INT('Data Sheet'!$B$19),
        --(INT('Data Sheet'!$A$19) &amp; "." &amp; BP515),
        IF(AND((--(INT('Data Sheet'!$A$19) &amp; "." &amp; BP515)&gt;=--('Data Sheet'!$A$19)), (--(INT('Data Sheet'!$A$19) &amp; "." &amp; BP515)&lt;=--('Data Sheet'!$B$19))),
            --(INT('Data Sheet'!$A$19) &amp; "." &amp; BP515),
            --(INT('Data Sheet'!$B$19) &amp; "." &amp; BP515)
        )
    ),
    IF(BN515&lt;&gt;"",
        IF(INT('Data Sheet'!$A$19)=INT('Data Sheet'!$B$19),
            --(INT('Data Sheet'!$A$19) &amp; "." &amp; RIGHT(BN515,3)),
            IF(AND((--(INT('Data Sheet'!$A$19) &amp; "." &amp; RIGHT(BN515,3))&gt;=--('Data Sheet'!$A$19)), (--(INT('Data Sheet'!$A$19) &amp; "." &amp; RIGHT(BN515,3))&lt;=--('Data Sheet'!$B$19))),
                --(INT('Data Sheet'!$A$19) &amp; "." &amp; RIGHT(BN515,3)),
                --(INT('Data Sheet'!$B$19) &amp; "." &amp; RIGHT(BN515,3))
            )
        ),
        "OK"
    )
)</f>
        <v>OK</v>
      </c>
      <c r="P515" s="23" t="str">
        <f>IF(BR515&lt;&gt;"",
    IF(INT('Data Sheet'!$A$19)=INT('Data Sheet'!$B$15),
        --(INT('Data Sheet'!$A$15) &amp; "." &amp; BR515),
        IF(AND((--(INT('Data Sheet'!$A$15) &amp; "." &amp; BR515)&gt;=--('Data Sheet'!$A$15)), (--(INT('Data Sheet'!$A$15) &amp; "." &amp; BR515)&lt;=--('Data Sheet'!$B$15))),
            --(INT('Data Sheet'!$A$15) &amp; "." &amp; BR515),
            --(INT('Data Sheet'!$B$15) &amp; "." &amp; BR515)
        )
    ),
    IF(BQ515&lt;&gt;"",
        IF(INT('Data Sheet'!$A$15)=INT('Data Sheet'!$B$15),
            --(INT('Data Sheet'!$A$15) &amp; "." &amp; LEFT(BQ515,3)),
            IF(AND((--(INT('Data Sheet'!$A$15) &amp; "." &amp; LEFT(BQ515,3))&gt;=--('Data Sheet'!$A$15)), (--(INT('Data Sheet'!$A$15) &amp; "." &amp; LEFT(BQ515,3))&lt;=--('Data Sheet'!$B$15))),
                --(INT('Data Sheet'!$A$15) &amp; "." &amp; LEFT(BQ515,3)),
                --(INT('Data Sheet'!$B$15) &amp; "." &amp; LEFT(BQ515,3))
            )
        ),
        "OK"
    )
)</f>
        <v>OK</v>
      </c>
      <c r="Q515" s="23" t="str">
        <f>IF(BS515&lt;&gt;"",
    IF(INT('Data Sheet'!$A$19)=INT('Data Sheet'!$B$15),
        --(INT('Data Sheet'!$A$15) &amp; "." &amp; BS515),
        IF(AND((--(INT('Data Sheet'!$A$15) &amp; "." &amp; BS515)&gt;=--('Data Sheet'!$A$15)), (--(INT('Data Sheet'!$A$15) &amp; "." &amp; BS515)&lt;=--('Data Sheet'!$B$15))),
            --(INT('Data Sheet'!$A$15) &amp; "." &amp; BS515),
            --(INT('Data Sheet'!$B$15) &amp; "." &amp; BS515)
        )
    ),
    IF(BQ515&lt;&gt;"",
        IF(INT('Data Sheet'!$A$15)=INT('Data Sheet'!$B$15),
            --(INT('Data Sheet'!$A$15) &amp; "." &amp; RIGHT(BQ515,3)),
            IF(AND((--(INT('Data Sheet'!$A$15) &amp; "." &amp; RIGHT(BQ515,3))&gt;=--('Data Sheet'!$A$15)), (--(INT('Data Sheet'!$A$15) &amp; "." &amp; RIGHT(BQ515,3))&lt;=--('Data Sheet'!$B$15))),
                --(INT('Data Sheet'!$A$15) &amp; "." &amp; RIGHT(BQ515,3)),
                --(INT('Data Sheet'!$B$15) &amp; "." &amp; RIGHT(BQ515,3))
            )
        ),
        "OK"
    )
)</f>
        <v>OK</v>
      </c>
      <c r="R515" s="19"/>
      <c r="S515" s="19"/>
      <c r="T515" s="19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1"/>
      <c r="AU515" s="21"/>
      <c r="AV515" s="21"/>
      <c r="AW515" s="22"/>
      <c r="AX515" s="99"/>
      <c r="AY515" s="20"/>
      <c r="AZ515" s="20"/>
      <c r="BA515" s="22"/>
      <c r="BB515">
        <v>507</v>
      </c>
      <c r="BC515" s="80"/>
      <c r="BD515" s="80"/>
      <c r="BE515" s="80"/>
      <c r="BF515" s="80"/>
      <c r="BG515" s="32" t="str">
        <f t="shared" si="81"/>
        <v/>
      </c>
      <c r="BH515" s="78">
        <f t="shared" si="79"/>
        <v>0</v>
      </c>
      <c r="BI515" s="2">
        <f t="shared" si="82"/>
        <v>0</v>
      </c>
      <c r="BJ515" s="2">
        <f t="shared" si="83"/>
        <v>0</v>
      </c>
      <c r="BK515" s="2">
        <f t="shared" si="80"/>
        <v>0</v>
      </c>
    </row>
    <row r="516" spans="2:63" ht="15" customHeight="1" x14ac:dyDescent="0.25">
      <c r="B516" s="14">
        <v>508</v>
      </c>
      <c r="C516" s="95" t="str">
        <f t="shared" si="84"/>
        <v/>
      </c>
      <c r="D516" s="15" t="str">
        <f t="shared" si="78"/>
        <v>OK</v>
      </c>
      <c r="E516" s="16" t="e">
        <f>VLOOKUP('Data Sheet'!$B$8,'Data Sheet'!$I$2:$J$9,2,FALSE)</f>
        <v>#N/A</v>
      </c>
      <c r="F516" s="16" t="str">
        <f t="shared" si="85"/>
        <v/>
      </c>
      <c r="G516" s="103">
        <f t="shared" si="86"/>
        <v>0</v>
      </c>
      <c r="H516" s="17" t="s">
        <v>26</v>
      </c>
      <c r="I516" s="17" t="s">
        <v>26</v>
      </c>
      <c r="J516" s="17" t="str">
        <f>IF('Data Sheet'!$B$9="NC-50","N/A","OK")</f>
        <v>OK</v>
      </c>
      <c r="K516" s="17" t="str">
        <f>IF('Data Sheet'!$B$9="NC-50","N/A","OK")</f>
        <v>OK</v>
      </c>
      <c r="L516" s="17" t="str">
        <f t="shared" si="87"/>
        <v>OK</v>
      </c>
      <c r="M516" s="17" t="str">
        <f t="shared" si="88"/>
        <v>OK</v>
      </c>
      <c r="N516" s="18" t="str">
        <f>IF(BO516&lt;&gt;"",
    IF(INT('Data Sheet'!$A$19)=INT('Data Sheet'!$B$19),
        --(INT('Data Sheet'!$A$19) &amp; "." &amp; BO516),
        IF(AND((--(INT('Data Sheet'!$A$19) &amp; "." &amp; BO516)&gt;=--('Data Sheet'!$A$19)), (--(INT('Data Sheet'!$A$19) &amp; "." &amp; BO516)&lt;=--('Data Sheet'!$B$19))),
            --(INT('Data Sheet'!$A$19) &amp; "." &amp; BO516),
            --(INT('Data Sheet'!$B$19) &amp; "." &amp; BO516)
        )
    ),
    IF(BN516&lt;&gt;"",
        IF(INT('Data Sheet'!$A$19)=INT('Data Sheet'!$B$19),
            --(INT('Data Sheet'!$A$19) &amp; "." &amp; LEFT(BN516,3)),
            IF(AND((--(INT('Data Sheet'!$A$19) &amp; "." &amp; LEFT(BN516,3))&gt;=--('Data Sheet'!$A$19)), (--(INT('Data Sheet'!$A$19) &amp; "." &amp; LEFT(BN516,3))&lt;=--('Data Sheet'!$B$19))),
                --(INT('Data Sheet'!$A$19) &amp; "." &amp; LEFT(BN516,3)),
                --(INT('Data Sheet'!$B$19) &amp; "." &amp; LEFT(BN516,3))
            )
        ),
        "OK"
    )
)</f>
        <v>OK</v>
      </c>
      <c r="O516" s="23" t="str">
        <f>IF(BP516&lt;&gt;"",
    IF(INT('Data Sheet'!$A$19)=INT('Data Sheet'!$B$19),
        --(INT('Data Sheet'!$A$19) &amp; "." &amp; BP516),
        IF(AND((--(INT('Data Sheet'!$A$19) &amp; "." &amp; BP516)&gt;=--('Data Sheet'!$A$19)), (--(INT('Data Sheet'!$A$19) &amp; "." &amp; BP516)&lt;=--('Data Sheet'!$B$19))),
            --(INT('Data Sheet'!$A$19) &amp; "." &amp; BP516),
            --(INT('Data Sheet'!$B$19) &amp; "." &amp; BP516)
        )
    ),
    IF(BN516&lt;&gt;"",
        IF(INT('Data Sheet'!$A$19)=INT('Data Sheet'!$B$19),
            --(INT('Data Sheet'!$A$19) &amp; "." &amp; RIGHT(BN516,3)),
            IF(AND((--(INT('Data Sheet'!$A$19) &amp; "." &amp; RIGHT(BN516,3))&gt;=--('Data Sheet'!$A$19)), (--(INT('Data Sheet'!$A$19) &amp; "." &amp; RIGHT(BN516,3))&lt;=--('Data Sheet'!$B$19))),
                --(INT('Data Sheet'!$A$19) &amp; "." &amp; RIGHT(BN516,3)),
                --(INT('Data Sheet'!$B$19) &amp; "." &amp; RIGHT(BN516,3))
            )
        ),
        "OK"
    )
)</f>
        <v>OK</v>
      </c>
      <c r="P516" s="23" t="str">
        <f>IF(BR516&lt;&gt;"",
    IF(INT('Data Sheet'!$A$19)=INT('Data Sheet'!$B$15),
        --(INT('Data Sheet'!$A$15) &amp; "." &amp; BR516),
        IF(AND((--(INT('Data Sheet'!$A$15) &amp; "." &amp; BR516)&gt;=--('Data Sheet'!$A$15)), (--(INT('Data Sheet'!$A$15) &amp; "." &amp; BR516)&lt;=--('Data Sheet'!$B$15))),
            --(INT('Data Sheet'!$A$15) &amp; "." &amp; BR516),
            --(INT('Data Sheet'!$B$15) &amp; "." &amp; BR516)
        )
    ),
    IF(BQ516&lt;&gt;"",
        IF(INT('Data Sheet'!$A$15)=INT('Data Sheet'!$B$15),
            --(INT('Data Sheet'!$A$15) &amp; "." &amp; LEFT(BQ516,3)),
            IF(AND((--(INT('Data Sheet'!$A$15) &amp; "." &amp; LEFT(BQ516,3))&gt;=--('Data Sheet'!$A$15)), (--(INT('Data Sheet'!$A$15) &amp; "." &amp; LEFT(BQ516,3))&lt;=--('Data Sheet'!$B$15))),
                --(INT('Data Sheet'!$A$15) &amp; "." &amp; LEFT(BQ516,3)),
                --(INT('Data Sheet'!$B$15) &amp; "." &amp; LEFT(BQ516,3))
            )
        ),
        "OK"
    )
)</f>
        <v>OK</v>
      </c>
      <c r="Q516" s="23" t="str">
        <f>IF(BS516&lt;&gt;"",
    IF(INT('Data Sheet'!$A$19)=INT('Data Sheet'!$B$15),
        --(INT('Data Sheet'!$A$15) &amp; "." &amp; BS516),
        IF(AND((--(INT('Data Sheet'!$A$15) &amp; "." &amp; BS516)&gt;=--('Data Sheet'!$A$15)), (--(INT('Data Sheet'!$A$15) &amp; "." &amp; BS516)&lt;=--('Data Sheet'!$B$15))),
            --(INT('Data Sheet'!$A$15) &amp; "." &amp; BS516),
            --(INT('Data Sheet'!$B$15) &amp; "." &amp; BS516)
        )
    ),
    IF(BQ516&lt;&gt;"",
        IF(INT('Data Sheet'!$A$15)=INT('Data Sheet'!$B$15),
            --(INT('Data Sheet'!$A$15) &amp; "." &amp; RIGHT(BQ516,3)),
            IF(AND((--(INT('Data Sheet'!$A$15) &amp; "." &amp; RIGHT(BQ516,3))&gt;=--('Data Sheet'!$A$15)), (--(INT('Data Sheet'!$A$15) &amp; "." &amp; RIGHT(BQ516,3))&lt;=--('Data Sheet'!$B$15))),
                --(INT('Data Sheet'!$A$15) &amp; "." &amp; RIGHT(BQ516,3)),
                --(INT('Data Sheet'!$B$15) &amp; "." &amp; RIGHT(BQ516,3))
            )
        ),
        "OK"
    )
)</f>
        <v>OK</v>
      </c>
      <c r="R516" s="19"/>
      <c r="S516" s="19"/>
      <c r="T516" s="19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1"/>
      <c r="AU516" s="21"/>
      <c r="AV516" s="21"/>
      <c r="AW516" s="22"/>
      <c r="AX516" s="99"/>
      <c r="AY516" s="20"/>
      <c r="AZ516" s="20"/>
      <c r="BA516" s="22"/>
      <c r="BB516">
        <v>508</v>
      </c>
      <c r="BC516" s="80"/>
      <c r="BD516" s="80"/>
      <c r="BE516" s="80"/>
      <c r="BF516" s="80"/>
      <c r="BG516" s="32" t="str">
        <f t="shared" si="81"/>
        <v/>
      </c>
      <c r="BH516" s="78">
        <f t="shared" si="79"/>
        <v>0</v>
      </c>
      <c r="BI516" s="2">
        <f t="shared" si="82"/>
        <v>0</v>
      </c>
      <c r="BJ516" s="2">
        <f t="shared" si="83"/>
        <v>0</v>
      </c>
      <c r="BK516" s="2">
        <f t="shared" si="80"/>
        <v>0</v>
      </c>
    </row>
    <row r="517" spans="2:63" ht="15" customHeight="1" x14ac:dyDescent="0.25">
      <c r="B517" s="14">
        <v>509</v>
      </c>
      <c r="C517" s="95" t="str">
        <f t="shared" si="84"/>
        <v/>
      </c>
      <c r="D517" s="15" t="str">
        <f t="shared" si="78"/>
        <v>OK</v>
      </c>
      <c r="E517" s="16" t="e">
        <f>VLOOKUP('Data Sheet'!$B$8,'Data Sheet'!$I$2:$J$9,2,FALSE)</f>
        <v>#N/A</v>
      </c>
      <c r="F517" s="16" t="str">
        <f t="shared" si="85"/>
        <v/>
      </c>
      <c r="G517" s="103">
        <f t="shared" si="86"/>
        <v>0</v>
      </c>
      <c r="H517" s="17" t="s">
        <v>26</v>
      </c>
      <c r="I517" s="17" t="s">
        <v>26</v>
      </c>
      <c r="J517" s="17" t="str">
        <f>IF('Data Sheet'!$B$9="NC-50","N/A","OK")</f>
        <v>OK</v>
      </c>
      <c r="K517" s="17" t="str">
        <f>IF('Data Sheet'!$B$9="NC-50","N/A","OK")</f>
        <v>OK</v>
      </c>
      <c r="L517" s="17" t="str">
        <f t="shared" si="87"/>
        <v>OK</v>
      </c>
      <c r="M517" s="17" t="str">
        <f t="shared" si="88"/>
        <v>OK</v>
      </c>
      <c r="N517" s="18" t="str">
        <f>IF(BO517&lt;&gt;"",
    IF(INT('Data Sheet'!$A$19)=INT('Data Sheet'!$B$19),
        --(INT('Data Sheet'!$A$19) &amp; "." &amp; BO517),
        IF(AND((--(INT('Data Sheet'!$A$19) &amp; "." &amp; BO517)&gt;=--('Data Sheet'!$A$19)), (--(INT('Data Sheet'!$A$19) &amp; "." &amp; BO517)&lt;=--('Data Sheet'!$B$19))),
            --(INT('Data Sheet'!$A$19) &amp; "." &amp; BO517),
            --(INT('Data Sheet'!$B$19) &amp; "." &amp; BO517)
        )
    ),
    IF(BN517&lt;&gt;"",
        IF(INT('Data Sheet'!$A$19)=INT('Data Sheet'!$B$19),
            --(INT('Data Sheet'!$A$19) &amp; "." &amp; LEFT(BN517,3)),
            IF(AND((--(INT('Data Sheet'!$A$19) &amp; "." &amp; LEFT(BN517,3))&gt;=--('Data Sheet'!$A$19)), (--(INT('Data Sheet'!$A$19) &amp; "." &amp; LEFT(BN517,3))&lt;=--('Data Sheet'!$B$19))),
                --(INT('Data Sheet'!$A$19) &amp; "." &amp; LEFT(BN517,3)),
                --(INT('Data Sheet'!$B$19) &amp; "." &amp; LEFT(BN517,3))
            )
        ),
        "OK"
    )
)</f>
        <v>OK</v>
      </c>
      <c r="O517" s="23" t="str">
        <f>IF(BP517&lt;&gt;"",
    IF(INT('Data Sheet'!$A$19)=INT('Data Sheet'!$B$19),
        --(INT('Data Sheet'!$A$19) &amp; "." &amp; BP517),
        IF(AND((--(INT('Data Sheet'!$A$19) &amp; "." &amp; BP517)&gt;=--('Data Sheet'!$A$19)), (--(INT('Data Sheet'!$A$19) &amp; "." &amp; BP517)&lt;=--('Data Sheet'!$B$19))),
            --(INT('Data Sheet'!$A$19) &amp; "." &amp; BP517),
            --(INT('Data Sheet'!$B$19) &amp; "." &amp; BP517)
        )
    ),
    IF(BN517&lt;&gt;"",
        IF(INT('Data Sheet'!$A$19)=INT('Data Sheet'!$B$19),
            --(INT('Data Sheet'!$A$19) &amp; "." &amp; RIGHT(BN517,3)),
            IF(AND((--(INT('Data Sheet'!$A$19) &amp; "." &amp; RIGHT(BN517,3))&gt;=--('Data Sheet'!$A$19)), (--(INT('Data Sheet'!$A$19) &amp; "." &amp; RIGHT(BN517,3))&lt;=--('Data Sheet'!$B$19))),
                --(INT('Data Sheet'!$A$19) &amp; "." &amp; RIGHT(BN517,3)),
                --(INT('Data Sheet'!$B$19) &amp; "." &amp; RIGHT(BN517,3))
            )
        ),
        "OK"
    )
)</f>
        <v>OK</v>
      </c>
      <c r="P517" s="23" t="str">
        <f>IF(BR517&lt;&gt;"",
    IF(INT('Data Sheet'!$A$19)=INT('Data Sheet'!$B$15),
        --(INT('Data Sheet'!$A$15) &amp; "." &amp; BR517),
        IF(AND((--(INT('Data Sheet'!$A$15) &amp; "." &amp; BR517)&gt;=--('Data Sheet'!$A$15)), (--(INT('Data Sheet'!$A$15) &amp; "." &amp; BR517)&lt;=--('Data Sheet'!$B$15))),
            --(INT('Data Sheet'!$A$15) &amp; "." &amp; BR517),
            --(INT('Data Sheet'!$B$15) &amp; "." &amp; BR517)
        )
    ),
    IF(BQ517&lt;&gt;"",
        IF(INT('Data Sheet'!$A$15)=INT('Data Sheet'!$B$15),
            --(INT('Data Sheet'!$A$15) &amp; "." &amp; LEFT(BQ517,3)),
            IF(AND((--(INT('Data Sheet'!$A$15) &amp; "." &amp; LEFT(BQ517,3))&gt;=--('Data Sheet'!$A$15)), (--(INT('Data Sheet'!$A$15) &amp; "." &amp; LEFT(BQ517,3))&lt;=--('Data Sheet'!$B$15))),
                --(INT('Data Sheet'!$A$15) &amp; "." &amp; LEFT(BQ517,3)),
                --(INT('Data Sheet'!$B$15) &amp; "." &amp; LEFT(BQ517,3))
            )
        ),
        "OK"
    )
)</f>
        <v>OK</v>
      </c>
      <c r="Q517" s="23" t="str">
        <f>IF(BS517&lt;&gt;"",
    IF(INT('Data Sheet'!$A$19)=INT('Data Sheet'!$B$15),
        --(INT('Data Sheet'!$A$15) &amp; "." &amp; BS517),
        IF(AND((--(INT('Data Sheet'!$A$15) &amp; "." &amp; BS517)&gt;=--('Data Sheet'!$A$15)), (--(INT('Data Sheet'!$A$15) &amp; "." &amp; BS517)&lt;=--('Data Sheet'!$B$15))),
            --(INT('Data Sheet'!$A$15) &amp; "." &amp; BS517),
            --(INT('Data Sheet'!$B$15) &amp; "." &amp; BS517)
        )
    ),
    IF(BQ517&lt;&gt;"",
        IF(INT('Data Sheet'!$A$15)=INT('Data Sheet'!$B$15),
            --(INT('Data Sheet'!$A$15) &amp; "." &amp; RIGHT(BQ517,3)),
            IF(AND((--(INT('Data Sheet'!$A$15) &amp; "." &amp; RIGHT(BQ517,3))&gt;=--('Data Sheet'!$A$15)), (--(INT('Data Sheet'!$A$15) &amp; "." &amp; RIGHT(BQ517,3))&lt;=--('Data Sheet'!$B$15))),
                --(INT('Data Sheet'!$A$15) &amp; "." &amp; RIGHT(BQ517,3)),
                --(INT('Data Sheet'!$B$15) &amp; "." &amp; RIGHT(BQ517,3))
            )
        ),
        "OK"
    )
)</f>
        <v>OK</v>
      </c>
      <c r="R517" s="19"/>
      <c r="S517" s="19"/>
      <c r="T517" s="19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1"/>
      <c r="AU517" s="21"/>
      <c r="AV517" s="21"/>
      <c r="AW517" s="22"/>
      <c r="AX517" s="99"/>
      <c r="AY517" s="20"/>
      <c r="AZ517" s="20"/>
      <c r="BA517" s="22"/>
      <c r="BB517">
        <v>509</v>
      </c>
      <c r="BC517" s="80"/>
      <c r="BD517" s="80"/>
      <c r="BE517" s="80"/>
      <c r="BF517" s="80"/>
      <c r="BG517" s="32" t="str">
        <f t="shared" si="81"/>
        <v/>
      </c>
      <c r="BH517" s="78">
        <f t="shared" si="79"/>
        <v>0</v>
      </c>
      <c r="BI517" s="2">
        <f t="shared" si="82"/>
        <v>0</v>
      </c>
      <c r="BJ517" s="2">
        <f t="shared" si="83"/>
        <v>0</v>
      </c>
      <c r="BK517" s="2">
        <f t="shared" si="80"/>
        <v>0</v>
      </c>
    </row>
    <row r="518" spans="2:63" ht="15" customHeight="1" x14ac:dyDescent="0.25">
      <c r="B518" s="14">
        <v>510</v>
      </c>
      <c r="C518" s="95" t="str">
        <f t="shared" si="84"/>
        <v/>
      </c>
      <c r="D518" s="15" t="str">
        <f t="shared" si="78"/>
        <v>OK</v>
      </c>
      <c r="E518" s="16" t="e">
        <f>VLOOKUP('Data Sheet'!$B$8,'Data Sheet'!$I$2:$J$9,2,FALSE)</f>
        <v>#N/A</v>
      </c>
      <c r="F518" s="16" t="str">
        <f t="shared" si="85"/>
        <v/>
      </c>
      <c r="G518" s="103">
        <f t="shared" si="86"/>
        <v>0</v>
      </c>
      <c r="H518" s="17" t="s">
        <v>26</v>
      </c>
      <c r="I518" s="17" t="s">
        <v>26</v>
      </c>
      <c r="J518" s="17" t="str">
        <f>IF('Data Sheet'!$B$9="NC-50","N/A","OK")</f>
        <v>OK</v>
      </c>
      <c r="K518" s="17" t="str">
        <f>IF('Data Sheet'!$B$9="NC-50","N/A","OK")</f>
        <v>OK</v>
      </c>
      <c r="L518" s="17" t="str">
        <f t="shared" si="87"/>
        <v>OK</v>
      </c>
      <c r="M518" s="17" t="str">
        <f t="shared" si="88"/>
        <v>OK</v>
      </c>
      <c r="N518" s="18" t="str">
        <f>IF(BO518&lt;&gt;"",
    IF(INT('Data Sheet'!$A$19)=INT('Data Sheet'!$B$19),
        --(INT('Data Sheet'!$A$19) &amp; "." &amp; BO518),
        IF(AND((--(INT('Data Sheet'!$A$19) &amp; "." &amp; BO518)&gt;=--('Data Sheet'!$A$19)), (--(INT('Data Sheet'!$A$19) &amp; "." &amp; BO518)&lt;=--('Data Sheet'!$B$19))),
            --(INT('Data Sheet'!$A$19) &amp; "." &amp; BO518),
            --(INT('Data Sheet'!$B$19) &amp; "." &amp; BO518)
        )
    ),
    IF(BN518&lt;&gt;"",
        IF(INT('Data Sheet'!$A$19)=INT('Data Sheet'!$B$19),
            --(INT('Data Sheet'!$A$19) &amp; "." &amp; LEFT(BN518,3)),
            IF(AND((--(INT('Data Sheet'!$A$19) &amp; "." &amp; LEFT(BN518,3))&gt;=--('Data Sheet'!$A$19)), (--(INT('Data Sheet'!$A$19) &amp; "." &amp; LEFT(BN518,3))&lt;=--('Data Sheet'!$B$19))),
                --(INT('Data Sheet'!$A$19) &amp; "." &amp; LEFT(BN518,3)),
                --(INT('Data Sheet'!$B$19) &amp; "." &amp; LEFT(BN518,3))
            )
        ),
        "OK"
    )
)</f>
        <v>OK</v>
      </c>
      <c r="O518" s="23" t="str">
        <f>IF(BP518&lt;&gt;"",
    IF(INT('Data Sheet'!$A$19)=INT('Data Sheet'!$B$19),
        --(INT('Data Sheet'!$A$19) &amp; "." &amp; BP518),
        IF(AND((--(INT('Data Sheet'!$A$19) &amp; "." &amp; BP518)&gt;=--('Data Sheet'!$A$19)), (--(INT('Data Sheet'!$A$19) &amp; "." &amp; BP518)&lt;=--('Data Sheet'!$B$19))),
            --(INT('Data Sheet'!$A$19) &amp; "." &amp; BP518),
            --(INT('Data Sheet'!$B$19) &amp; "." &amp; BP518)
        )
    ),
    IF(BN518&lt;&gt;"",
        IF(INT('Data Sheet'!$A$19)=INT('Data Sheet'!$B$19),
            --(INT('Data Sheet'!$A$19) &amp; "." &amp; RIGHT(BN518,3)),
            IF(AND((--(INT('Data Sheet'!$A$19) &amp; "." &amp; RIGHT(BN518,3))&gt;=--('Data Sheet'!$A$19)), (--(INT('Data Sheet'!$A$19) &amp; "." &amp; RIGHT(BN518,3))&lt;=--('Data Sheet'!$B$19))),
                --(INT('Data Sheet'!$A$19) &amp; "." &amp; RIGHT(BN518,3)),
                --(INT('Data Sheet'!$B$19) &amp; "." &amp; RIGHT(BN518,3))
            )
        ),
        "OK"
    )
)</f>
        <v>OK</v>
      </c>
      <c r="P518" s="23" t="str">
        <f>IF(BR518&lt;&gt;"",
    IF(INT('Data Sheet'!$A$19)=INT('Data Sheet'!$B$15),
        --(INT('Data Sheet'!$A$15) &amp; "." &amp; BR518),
        IF(AND((--(INT('Data Sheet'!$A$15) &amp; "." &amp; BR518)&gt;=--('Data Sheet'!$A$15)), (--(INT('Data Sheet'!$A$15) &amp; "." &amp; BR518)&lt;=--('Data Sheet'!$B$15))),
            --(INT('Data Sheet'!$A$15) &amp; "." &amp; BR518),
            --(INT('Data Sheet'!$B$15) &amp; "." &amp; BR518)
        )
    ),
    IF(BQ518&lt;&gt;"",
        IF(INT('Data Sheet'!$A$15)=INT('Data Sheet'!$B$15),
            --(INT('Data Sheet'!$A$15) &amp; "." &amp; LEFT(BQ518,3)),
            IF(AND((--(INT('Data Sheet'!$A$15) &amp; "." &amp; LEFT(BQ518,3))&gt;=--('Data Sheet'!$A$15)), (--(INT('Data Sheet'!$A$15) &amp; "." &amp; LEFT(BQ518,3))&lt;=--('Data Sheet'!$B$15))),
                --(INT('Data Sheet'!$A$15) &amp; "." &amp; LEFT(BQ518,3)),
                --(INT('Data Sheet'!$B$15) &amp; "." &amp; LEFT(BQ518,3))
            )
        ),
        "OK"
    )
)</f>
        <v>OK</v>
      </c>
      <c r="Q518" s="23" t="str">
        <f>IF(BS518&lt;&gt;"",
    IF(INT('Data Sheet'!$A$19)=INT('Data Sheet'!$B$15),
        --(INT('Data Sheet'!$A$15) &amp; "." &amp; BS518),
        IF(AND((--(INT('Data Sheet'!$A$15) &amp; "." &amp; BS518)&gt;=--('Data Sheet'!$A$15)), (--(INT('Data Sheet'!$A$15) &amp; "." &amp; BS518)&lt;=--('Data Sheet'!$B$15))),
            --(INT('Data Sheet'!$A$15) &amp; "." &amp; BS518),
            --(INT('Data Sheet'!$B$15) &amp; "." &amp; BS518)
        )
    ),
    IF(BQ518&lt;&gt;"",
        IF(INT('Data Sheet'!$A$15)=INT('Data Sheet'!$B$15),
            --(INT('Data Sheet'!$A$15) &amp; "." &amp; RIGHT(BQ518,3)),
            IF(AND((--(INT('Data Sheet'!$A$15) &amp; "." &amp; RIGHT(BQ518,3))&gt;=--('Data Sheet'!$A$15)), (--(INT('Data Sheet'!$A$15) &amp; "." &amp; RIGHT(BQ518,3))&lt;=--('Data Sheet'!$B$15))),
                --(INT('Data Sheet'!$A$15) &amp; "." &amp; RIGHT(BQ518,3)),
                --(INT('Data Sheet'!$B$15) &amp; "." &amp; RIGHT(BQ518,3))
            )
        ),
        "OK"
    )
)</f>
        <v>OK</v>
      </c>
      <c r="R518" s="19"/>
      <c r="S518" s="19"/>
      <c r="T518" s="19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1"/>
      <c r="AU518" s="21"/>
      <c r="AV518" s="21"/>
      <c r="AW518" s="22"/>
      <c r="AX518" s="99"/>
      <c r="AY518" s="20"/>
      <c r="AZ518" s="20"/>
      <c r="BA518" s="22"/>
      <c r="BB518">
        <v>510</v>
      </c>
      <c r="BC518" s="80"/>
      <c r="BD518" s="80"/>
      <c r="BE518" s="80"/>
      <c r="BF518" s="80"/>
      <c r="BG518" s="32" t="str">
        <f t="shared" si="81"/>
        <v/>
      </c>
      <c r="BH518" s="78">
        <f t="shared" si="79"/>
        <v>0</v>
      </c>
      <c r="BI518" s="2">
        <f t="shared" si="82"/>
        <v>0</v>
      </c>
      <c r="BJ518" s="2">
        <f t="shared" si="83"/>
        <v>0</v>
      </c>
      <c r="BK518" s="2">
        <f t="shared" si="80"/>
        <v>0</v>
      </c>
    </row>
    <row r="519" spans="2:63" ht="15" customHeight="1" x14ac:dyDescent="0.25">
      <c r="B519" s="14">
        <v>511</v>
      </c>
      <c r="C519" s="95" t="str">
        <f t="shared" si="84"/>
        <v/>
      </c>
      <c r="D519" s="15" t="str">
        <f t="shared" si="78"/>
        <v>OK</v>
      </c>
      <c r="E519" s="16" t="e">
        <f>VLOOKUP('Data Sheet'!$B$8,'Data Sheet'!$I$2:$J$9,2,FALSE)</f>
        <v>#N/A</v>
      </c>
      <c r="F519" s="16" t="str">
        <f t="shared" si="85"/>
        <v/>
      </c>
      <c r="G519" s="103">
        <f t="shared" si="86"/>
        <v>0</v>
      </c>
      <c r="H519" s="17" t="s">
        <v>26</v>
      </c>
      <c r="I519" s="17" t="s">
        <v>26</v>
      </c>
      <c r="J519" s="17" t="str">
        <f>IF('Data Sheet'!$B$9="NC-50","N/A","OK")</f>
        <v>OK</v>
      </c>
      <c r="K519" s="17" t="str">
        <f>IF('Data Sheet'!$B$9="NC-50","N/A","OK")</f>
        <v>OK</v>
      </c>
      <c r="L519" s="17" t="str">
        <f t="shared" si="87"/>
        <v>OK</v>
      </c>
      <c r="M519" s="17" t="str">
        <f t="shared" si="88"/>
        <v>OK</v>
      </c>
      <c r="N519" s="18" t="str">
        <f>IF(BO519&lt;&gt;"",
    IF(INT('Data Sheet'!$A$19)=INT('Data Sheet'!$B$19),
        --(INT('Data Sheet'!$A$19) &amp; "." &amp; BO519),
        IF(AND((--(INT('Data Sheet'!$A$19) &amp; "." &amp; BO519)&gt;=--('Data Sheet'!$A$19)), (--(INT('Data Sheet'!$A$19) &amp; "." &amp; BO519)&lt;=--('Data Sheet'!$B$19))),
            --(INT('Data Sheet'!$A$19) &amp; "." &amp; BO519),
            --(INT('Data Sheet'!$B$19) &amp; "." &amp; BO519)
        )
    ),
    IF(BN519&lt;&gt;"",
        IF(INT('Data Sheet'!$A$19)=INT('Data Sheet'!$B$19),
            --(INT('Data Sheet'!$A$19) &amp; "." &amp; LEFT(BN519,3)),
            IF(AND((--(INT('Data Sheet'!$A$19) &amp; "." &amp; LEFT(BN519,3))&gt;=--('Data Sheet'!$A$19)), (--(INT('Data Sheet'!$A$19) &amp; "." &amp; LEFT(BN519,3))&lt;=--('Data Sheet'!$B$19))),
                --(INT('Data Sheet'!$A$19) &amp; "." &amp; LEFT(BN519,3)),
                --(INT('Data Sheet'!$B$19) &amp; "." &amp; LEFT(BN519,3))
            )
        ),
        "OK"
    )
)</f>
        <v>OK</v>
      </c>
      <c r="O519" s="23" t="str">
        <f>IF(BP519&lt;&gt;"",
    IF(INT('Data Sheet'!$A$19)=INT('Data Sheet'!$B$19),
        --(INT('Data Sheet'!$A$19) &amp; "." &amp; BP519),
        IF(AND((--(INT('Data Sheet'!$A$19) &amp; "." &amp; BP519)&gt;=--('Data Sheet'!$A$19)), (--(INT('Data Sheet'!$A$19) &amp; "." &amp; BP519)&lt;=--('Data Sheet'!$B$19))),
            --(INT('Data Sheet'!$A$19) &amp; "." &amp; BP519),
            --(INT('Data Sheet'!$B$19) &amp; "." &amp; BP519)
        )
    ),
    IF(BN519&lt;&gt;"",
        IF(INT('Data Sheet'!$A$19)=INT('Data Sheet'!$B$19),
            --(INT('Data Sheet'!$A$19) &amp; "." &amp; RIGHT(BN519,3)),
            IF(AND((--(INT('Data Sheet'!$A$19) &amp; "." &amp; RIGHT(BN519,3))&gt;=--('Data Sheet'!$A$19)), (--(INT('Data Sheet'!$A$19) &amp; "." &amp; RIGHT(BN519,3))&lt;=--('Data Sheet'!$B$19))),
                --(INT('Data Sheet'!$A$19) &amp; "." &amp; RIGHT(BN519,3)),
                --(INT('Data Sheet'!$B$19) &amp; "." &amp; RIGHT(BN519,3))
            )
        ),
        "OK"
    )
)</f>
        <v>OK</v>
      </c>
      <c r="P519" s="23" t="str">
        <f>IF(BR519&lt;&gt;"",
    IF(INT('Data Sheet'!$A$19)=INT('Data Sheet'!$B$15),
        --(INT('Data Sheet'!$A$15) &amp; "." &amp; BR519),
        IF(AND((--(INT('Data Sheet'!$A$15) &amp; "." &amp; BR519)&gt;=--('Data Sheet'!$A$15)), (--(INT('Data Sheet'!$A$15) &amp; "." &amp; BR519)&lt;=--('Data Sheet'!$B$15))),
            --(INT('Data Sheet'!$A$15) &amp; "." &amp; BR519),
            --(INT('Data Sheet'!$B$15) &amp; "." &amp; BR519)
        )
    ),
    IF(BQ519&lt;&gt;"",
        IF(INT('Data Sheet'!$A$15)=INT('Data Sheet'!$B$15),
            --(INT('Data Sheet'!$A$15) &amp; "." &amp; LEFT(BQ519,3)),
            IF(AND((--(INT('Data Sheet'!$A$15) &amp; "." &amp; LEFT(BQ519,3))&gt;=--('Data Sheet'!$A$15)), (--(INT('Data Sheet'!$A$15) &amp; "." &amp; LEFT(BQ519,3))&lt;=--('Data Sheet'!$B$15))),
                --(INT('Data Sheet'!$A$15) &amp; "." &amp; LEFT(BQ519,3)),
                --(INT('Data Sheet'!$B$15) &amp; "." &amp; LEFT(BQ519,3))
            )
        ),
        "OK"
    )
)</f>
        <v>OK</v>
      </c>
      <c r="Q519" s="23" t="str">
        <f>IF(BS519&lt;&gt;"",
    IF(INT('Data Sheet'!$A$19)=INT('Data Sheet'!$B$15),
        --(INT('Data Sheet'!$A$15) &amp; "." &amp; BS519),
        IF(AND((--(INT('Data Sheet'!$A$15) &amp; "." &amp; BS519)&gt;=--('Data Sheet'!$A$15)), (--(INT('Data Sheet'!$A$15) &amp; "." &amp; BS519)&lt;=--('Data Sheet'!$B$15))),
            --(INT('Data Sheet'!$A$15) &amp; "." &amp; BS519),
            --(INT('Data Sheet'!$B$15) &amp; "." &amp; BS519)
        )
    ),
    IF(BQ519&lt;&gt;"",
        IF(INT('Data Sheet'!$A$15)=INT('Data Sheet'!$B$15),
            --(INT('Data Sheet'!$A$15) &amp; "." &amp; RIGHT(BQ519,3)),
            IF(AND((--(INT('Data Sheet'!$A$15) &amp; "." &amp; RIGHT(BQ519,3))&gt;=--('Data Sheet'!$A$15)), (--(INT('Data Sheet'!$A$15) &amp; "." &amp; RIGHT(BQ519,3))&lt;=--('Data Sheet'!$B$15))),
                --(INT('Data Sheet'!$A$15) &amp; "." &amp; RIGHT(BQ519,3)),
                --(INT('Data Sheet'!$B$15) &amp; "." &amp; RIGHT(BQ519,3))
            )
        ),
        "OK"
    )
)</f>
        <v>OK</v>
      </c>
      <c r="R519" s="19"/>
      <c r="S519" s="19"/>
      <c r="T519" s="19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1"/>
      <c r="AU519" s="21"/>
      <c r="AV519" s="21"/>
      <c r="AW519" s="22"/>
      <c r="AX519" s="99"/>
      <c r="AY519" s="20"/>
      <c r="AZ519" s="20"/>
      <c r="BA519" s="22"/>
      <c r="BB519">
        <v>511</v>
      </c>
      <c r="BC519" s="80"/>
      <c r="BD519" s="80"/>
      <c r="BE519" s="80"/>
      <c r="BF519" s="80"/>
      <c r="BG519" s="32" t="str">
        <f t="shared" si="81"/>
        <v/>
      </c>
      <c r="BH519" s="78">
        <f t="shared" si="79"/>
        <v>0</v>
      </c>
      <c r="BI519" s="2">
        <f t="shared" si="82"/>
        <v>0</v>
      </c>
      <c r="BJ519" s="2">
        <f t="shared" si="83"/>
        <v>0</v>
      </c>
      <c r="BK519" s="2">
        <f t="shared" si="80"/>
        <v>0</v>
      </c>
    </row>
    <row r="520" spans="2:63" ht="15" customHeight="1" x14ac:dyDescent="0.25">
      <c r="B520" s="14">
        <v>512</v>
      </c>
      <c r="C520" s="95" t="str">
        <f t="shared" si="84"/>
        <v/>
      </c>
      <c r="D520" s="15" t="str">
        <f t="shared" si="78"/>
        <v>OK</v>
      </c>
      <c r="E520" s="16" t="e">
        <f>VLOOKUP('Data Sheet'!$B$8,'Data Sheet'!$I$2:$J$9,2,FALSE)</f>
        <v>#N/A</v>
      </c>
      <c r="F520" s="16" t="str">
        <f t="shared" si="85"/>
        <v/>
      </c>
      <c r="G520" s="103">
        <f t="shared" si="86"/>
        <v>0</v>
      </c>
      <c r="H520" s="17" t="s">
        <v>26</v>
      </c>
      <c r="I520" s="17" t="s">
        <v>26</v>
      </c>
      <c r="J520" s="17" t="str">
        <f>IF('Data Sheet'!$B$9="NC-50","N/A","OK")</f>
        <v>OK</v>
      </c>
      <c r="K520" s="17" t="str">
        <f>IF('Data Sheet'!$B$9="NC-50","N/A","OK")</f>
        <v>OK</v>
      </c>
      <c r="L520" s="17" t="str">
        <f t="shared" si="87"/>
        <v>OK</v>
      </c>
      <c r="M520" s="17" t="str">
        <f t="shared" si="88"/>
        <v>OK</v>
      </c>
      <c r="N520" s="18" t="str">
        <f>IF(BO520&lt;&gt;"",
    IF(INT('Data Sheet'!$A$19)=INT('Data Sheet'!$B$19),
        --(INT('Data Sheet'!$A$19) &amp; "." &amp; BO520),
        IF(AND((--(INT('Data Sheet'!$A$19) &amp; "." &amp; BO520)&gt;=--('Data Sheet'!$A$19)), (--(INT('Data Sheet'!$A$19) &amp; "." &amp; BO520)&lt;=--('Data Sheet'!$B$19))),
            --(INT('Data Sheet'!$A$19) &amp; "." &amp; BO520),
            --(INT('Data Sheet'!$B$19) &amp; "." &amp; BO520)
        )
    ),
    IF(BN520&lt;&gt;"",
        IF(INT('Data Sheet'!$A$19)=INT('Data Sheet'!$B$19),
            --(INT('Data Sheet'!$A$19) &amp; "." &amp; LEFT(BN520,3)),
            IF(AND((--(INT('Data Sheet'!$A$19) &amp; "." &amp; LEFT(BN520,3))&gt;=--('Data Sheet'!$A$19)), (--(INT('Data Sheet'!$A$19) &amp; "." &amp; LEFT(BN520,3))&lt;=--('Data Sheet'!$B$19))),
                --(INT('Data Sheet'!$A$19) &amp; "." &amp; LEFT(BN520,3)),
                --(INT('Data Sheet'!$B$19) &amp; "." &amp; LEFT(BN520,3))
            )
        ),
        "OK"
    )
)</f>
        <v>OK</v>
      </c>
      <c r="O520" s="23" t="str">
        <f>IF(BP520&lt;&gt;"",
    IF(INT('Data Sheet'!$A$19)=INT('Data Sheet'!$B$19),
        --(INT('Data Sheet'!$A$19) &amp; "." &amp; BP520),
        IF(AND((--(INT('Data Sheet'!$A$19) &amp; "." &amp; BP520)&gt;=--('Data Sheet'!$A$19)), (--(INT('Data Sheet'!$A$19) &amp; "." &amp; BP520)&lt;=--('Data Sheet'!$B$19))),
            --(INT('Data Sheet'!$A$19) &amp; "." &amp; BP520),
            --(INT('Data Sheet'!$B$19) &amp; "." &amp; BP520)
        )
    ),
    IF(BN520&lt;&gt;"",
        IF(INT('Data Sheet'!$A$19)=INT('Data Sheet'!$B$19),
            --(INT('Data Sheet'!$A$19) &amp; "." &amp; RIGHT(BN520,3)),
            IF(AND((--(INT('Data Sheet'!$A$19) &amp; "." &amp; RIGHT(BN520,3))&gt;=--('Data Sheet'!$A$19)), (--(INT('Data Sheet'!$A$19) &amp; "." &amp; RIGHT(BN520,3))&lt;=--('Data Sheet'!$B$19))),
                --(INT('Data Sheet'!$A$19) &amp; "." &amp; RIGHT(BN520,3)),
                --(INT('Data Sheet'!$B$19) &amp; "." &amp; RIGHT(BN520,3))
            )
        ),
        "OK"
    )
)</f>
        <v>OK</v>
      </c>
      <c r="P520" s="23" t="str">
        <f>IF(BR520&lt;&gt;"",
    IF(INT('Data Sheet'!$A$19)=INT('Data Sheet'!$B$15),
        --(INT('Data Sheet'!$A$15) &amp; "." &amp; BR520),
        IF(AND((--(INT('Data Sheet'!$A$15) &amp; "." &amp; BR520)&gt;=--('Data Sheet'!$A$15)), (--(INT('Data Sheet'!$A$15) &amp; "." &amp; BR520)&lt;=--('Data Sheet'!$B$15))),
            --(INT('Data Sheet'!$A$15) &amp; "." &amp; BR520),
            --(INT('Data Sheet'!$B$15) &amp; "." &amp; BR520)
        )
    ),
    IF(BQ520&lt;&gt;"",
        IF(INT('Data Sheet'!$A$15)=INT('Data Sheet'!$B$15),
            --(INT('Data Sheet'!$A$15) &amp; "." &amp; LEFT(BQ520,3)),
            IF(AND((--(INT('Data Sheet'!$A$15) &amp; "." &amp; LEFT(BQ520,3))&gt;=--('Data Sheet'!$A$15)), (--(INT('Data Sheet'!$A$15) &amp; "." &amp; LEFT(BQ520,3))&lt;=--('Data Sheet'!$B$15))),
                --(INT('Data Sheet'!$A$15) &amp; "." &amp; LEFT(BQ520,3)),
                --(INT('Data Sheet'!$B$15) &amp; "." &amp; LEFT(BQ520,3))
            )
        ),
        "OK"
    )
)</f>
        <v>OK</v>
      </c>
      <c r="Q520" s="23" t="str">
        <f>IF(BS520&lt;&gt;"",
    IF(INT('Data Sheet'!$A$19)=INT('Data Sheet'!$B$15),
        --(INT('Data Sheet'!$A$15) &amp; "." &amp; BS520),
        IF(AND((--(INT('Data Sheet'!$A$15) &amp; "." &amp; BS520)&gt;=--('Data Sheet'!$A$15)), (--(INT('Data Sheet'!$A$15) &amp; "." &amp; BS520)&lt;=--('Data Sheet'!$B$15))),
            --(INT('Data Sheet'!$A$15) &amp; "." &amp; BS520),
            --(INT('Data Sheet'!$B$15) &amp; "." &amp; BS520)
        )
    ),
    IF(BQ520&lt;&gt;"",
        IF(INT('Data Sheet'!$A$15)=INT('Data Sheet'!$B$15),
            --(INT('Data Sheet'!$A$15) &amp; "." &amp; RIGHT(BQ520,3)),
            IF(AND((--(INT('Data Sheet'!$A$15) &amp; "." &amp; RIGHT(BQ520,3))&gt;=--('Data Sheet'!$A$15)), (--(INT('Data Sheet'!$A$15) &amp; "." &amp; RIGHT(BQ520,3))&lt;=--('Data Sheet'!$B$15))),
                --(INT('Data Sheet'!$A$15) &amp; "." &amp; RIGHT(BQ520,3)),
                --(INT('Data Sheet'!$B$15) &amp; "." &amp; RIGHT(BQ520,3))
            )
        ),
        "OK"
    )
)</f>
        <v>OK</v>
      </c>
      <c r="R520" s="19"/>
      <c r="S520" s="19"/>
      <c r="T520" s="19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1"/>
      <c r="AU520" s="21"/>
      <c r="AV520" s="21"/>
      <c r="AW520" s="22"/>
      <c r="AX520" s="99"/>
      <c r="AY520" s="20"/>
      <c r="AZ520" s="20"/>
      <c r="BA520" s="22"/>
      <c r="BB520">
        <v>512</v>
      </c>
      <c r="BC520" s="80"/>
      <c r="BD520" s="80"/>
      <c r="BE520" s="80"/>
      <c r="BF520" s="80"/>
      <c r="BG520" s="32" t="str">
        <f t="shared" si="81"/>
        <v/>
      </c>
      <c r="BH520" s="78">
        <f t="shared" si="79"/>
        <v>0</v>
      </c>
      <c r="BI520" s="2">
        <f t="shared" si="82"/>
        <v>0</v>
      </c>
      <c r="BJ520" s="2">
        <f t="shared" si="83"/>
        <v>0</v>
      </c>
      <c r="BK520" s="2">
        <f t="shared" si="80"/>
        <v>0</v>
      </c>
    </row>
    <row r="521" spans="2:63" ht="15" customHeight="1" x14ac:dyDescent="0.25">
      <c r="B521" s="14">
        <v>513</v>
      </c>
      <c r="C521" s="95" t="str">
        <f t="shared" si="84"/>
        <v/>
      </c>
      <c r="D521" s="15" t="str">
        <f t="shared" ref="D521:D584" si="89">IF(AO521="x","-","OK")</f>
        <v>OK</v>
      </c>
      <c r="E521" s="16" t="e">
        <f>VLOOKUP('Data Sheet'!$B$8,'Data Sheet'!$I$2:$J$9,2,FALSE)</f>
        <v>#N/A</v>
      </c>
      <c r="F521" s="16" t="str">
        <f t="shared" si="85"/>
        <v/>
      </c>
      <c r="G521" s="103">
        <f t="shared" si="86"/>
        <v>0</v>
      </c>
      <c r="H521" s="17" t="s">
        <v>26</v>
      </c>
      <c r="I521" s="17" t="s">
        <v>26</v>
      </c>
      <c r="J521" s="17" t="str">
        <f>IF('Data Sheet'!$B$9="NC-50","N/A","OK")</f>
        <v>OK</v>
      </c>
      <c r="K521" s="17" t="str">
        <f>IF('Data Sheet'!$B$9="NC-50","N/A","OK")</f>
        <v>OK</v>
      </c>
      <c r="L521" s="17" t="str">
        <f t="shared" si="87"/>
        <v>OK</v>
      </c>
      <c r="M521" s="17" t="str">
        <f t="shared" si="88"/>
        <v>OK</v>
      </c>
      <c r="N521" s="18" t="str">
        <f>IF(BO521&lt;&gt;"",
    IF(INT('Data Sheet'!$A$19)=INT('Data Sheet'!$B$19),
        --(INT('Data Sheet'!$A$19) &amp; "." &amp; BO521),
        IF(AND((--(INT('Data Sheet'!$A$19) &amp; "." &amp; BO521)&gt;=--('Data Sheet'!$A$19)), (--(INT('Data Sheet'!$A$19) &amp; "." &amp; BO521)&lt;=--('Data Sheet'!$B$19))),
            --(INT('Data Sheet'!$A$19) &amp; "." &amp; BO521),
            --(INT('Data Sheet'!$B$19) &amp; "." &amp; BO521)
        )
    ),
    IF(BN521&lt;&gt;"",
        IF(INT('Data Sheet'!$A$19)=INT('Data Sheet'!$B$19),
            --(INT('Data Sheet'!$A$19) &amp; "." &amp; LEFT(BN521,3)),
            IF(AND((--(INT('Data Sheet'!$A$19) &amp; "." &amp; LEFT(BN521,3))&gt;=--('Data Sheet'!$A$19)), (--(INT('Data Sheet'!$A$19) &amp; "." &amp; LEFT(BN521,3))&lt;=--('Data Sheet'!$B$19))),
                --(INT('Data Sheet'!$A$19) &amp; "." &amp; LEFT(BN521,3)),
                --(INT('Data Sheet'!$B$19) &amp; "." &amp; LEFT(BN521,3))
            )
        ),
        "OK"
    )
)</f>
        <v>OK</v>
      </c>
      <c r="O521" s="23" t="str">
        <f>IF(BP521&lt;&gt;"",
    IF(INT('Data Sheet'!$A$19)=INT('Data Sheet'!$B$19),
        --(INT('Data Sheet'!$A$19) &amp; "." &amp; BP521),
        IF(AND((--(INT('Data Sheet'!$A$19) &amp; "." &amp; BP521)&gt;=--('Data Sheet'!$A$19)), (--(INT('Data Sheet'!$A$19) &amp; "." &amp; BP521)&lt;=--('Data Sheet'!$B$19))),
            --(INT('Data Sheet'!$A$19) &amp; "." &amp; BP521),
            --(INT('Data Sheet'!$B$19) &amp; "." &amp; BP521)
        )
    ),
    IF(BN521&lt;&gt;"",
        IF(INT('Data Sheet'!$A$19)=INT('Data Sheet'!$B$19),
            --(INT('Data Sheet'!$A$19) &amp; "." &amp; RIGHT(BN521,3)),
            IF(AND((--(INT('Data Sheet'!$A$19) &amp; "." &amp; RIGHT(BN521,3))&gt;=--('Data Sheet'!$A$19)), (--(INT('Data Sheet'!$A$19) &amp; "." &amp; RIGHT(BN521,3))&lt;=--('Data Sheet'!$B$19))),
                --(INT('Data Sheet'!$A$19) &amp; "." &amp; RIGHT(BN521,3)),
                --(INT('Data Sheet'!$B$19) &amp; "." &amp; RIGHT(BN521,3))
            )
        ),
        "OK"
    )
)</f>
        <v>OK</v>
      </c>
      <c r="P521" s="23" t="str">
        <f>IF(BR521&lt;&gt;"",
    IF(INT('Data Sheet'!$A$19)=INT('Data Sheet'!$B$15),
        --(INT('Data Sheet'!$A$15) &amp; "." &amp; BR521),
        IF(AND((--(INT('Data Sheet'!$A$15) &amp; "." &amp; BR521)&gt;=--('Data Sheet'!$A$15)), (--(INT('Data Sheet'!$A$15) &amp; "." &amp; BR521)&lt;=--('Data Sheet'!$B$15))),
            --(INT('Data Sheet'!$A$15) &amp; "." &amp; BR521),
            --(INT('Data Sheet'!$B$15) &amp; "." &amp; BR521)
        )
    ),
    IF(BQ521&lt;&gt;"",
        IF(INT('Data Sheet'!$A$15)=INT('Data Sheet'!$B$15),
            --(INT('Data Sheet'!$A$15) &amp; "." &amp; LEFT(BQ521,3)),
            IF(AND((--(INT('Data Sheet'!$A$15) &amp; "." &amp; LEFT(BQ521,3))&gt;=--('Data Sheet'!$A$15)), (--(INT('Data Sheet'!$A$15) &amp; "." &amp; LEFT(BQ521,3))&lt;=--('Data Sheet'!$B$15))),
                --(INT('Data Sheet'!$A$15) &amp; "." &amp; LEFT(BQ521,3)),
                --(INT('Data Sheet'!$B$15) &amp; "." &amp; LEFT(BQ521,3))
            )
        ),
        "OK"
    )
)</f>
        <v>OK</v>
      </c>
      <c r="Q521" s="23" t="str">
        <f>IF(BS521&lt;&gt;"",
    IF(INT('Data Sheet'!$A$19)=INT('Data Sheet'!$B$15),
        --(INT('Data Sheet'!$A$15) &amp; "." &amp; BS521),
        IF(AND((--(INT('Data Sheet'!$A$15) &amp; "." &amp; BS521)&gt;=--('Data Sheet'!$A$15)), (--(INT('Data Sheet'!$A$15) &amp; "." &amp; BS521)&lt;=--('Data Sheet'!$B$15))),
            --(INT('Data Sheet'!$A$15) &amp; "." &amp; BS521),
            --(INT('Data Sheet'!$B$15) &amp; "." &amp; BS521)
        )
    ),
    IF(BQ521&lt;&gt;"",
        IF(INT('Data Sheet'!$A$15)=INT('Data Sheet'!$B$15),
            --(INT('Data Sheet'!$A$15) &amp; "." &amp; RIGHT(BQ521,3)),
            IF(AND((--(INT('Data Sheet'!$A$15) &amp; "." &amp; RIGHT(BQ521,3))&gt;=--('Data Sheet'!$A$15)), (--(INT('Data Sheet'!$A$15) &amp; "." &amp; RIGHT(BQ521,3))&lt;=--('Data Sheet'!$B$15))),
                --(INT('Data Sheet'!$A$15) &amp; "." &amp; RIGHT(BQ521,3)),
                --(INT('Data Sheet'!$B$15) &amp; "." &amp; RIGHT(BQ521,3))
            )
        ),
        "OK"
    )
)</f>
        <v>OK</v>
      </c>
      <c r="R521" s="19"/>
      <c r="S521" s="19"/>
      <c r="T521" s="19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1"/>
      <c r="AU521" s="21"/>
      <c r="AV521" s="21"/>
      <c r="AW521" s="22"/>
      <c r="AX521" s="99"/>
      <c r="AY521" s="20"/>
      <c r="AZ521" s="20"/>
      <c r="BA521" s="22"/>
      <c r="BB521">
        <v>513</v>
      </c>
      <c r="BC521" s="80"/>
      <c r="BD521" s="80"/>
      <c r="BE521" s="80"/>
      <c r="BF521" s="80"/>
      <c r="BG521" s="32" t="str">
        <f t="shared" si="81"/>
        <v/>
      </c>
      <c r="BH521" s="78">
        <f t="shared" ref="BH521:BH584" si="90">COUNTA(T521:AF521)</f>
        <v>0</v>
      </c>
      <c r="BI521" s="2">
        <f t="shared" si="82"/>
        <v>0</v>
      </c>
      <c r="BJ521" s="2">
        <f t="shared" si="83"/>
        <v>0</v>
      </c>
      <c r="BK521" s="2">
        <f t="shared" ref="BK521:BK584" si="91">COUNTA(T521:AW521)</f>
        <v>0</v>
      </c>
    </row>
    <row r="522" spans="2:63" ht="15" customHeight="1" x14ac:dyDescent="0.25">
      <c r="B522" s="14">
        <v>514</v>
      </c>
      <c r="C522" s="95" t="str">
        <f t="shared" si="84"/>
        <v/>
      </c>
      <c r="D522" s="15" t="str">
        <f t="shared" si="89"/>
        <v>OK</v>
      </c>
      <c r="E522" s="16" t="e">
        <f>VLOOKUP('Data Sheet'!$B$8,'Data Sheet'!$I$2:$J$9,2,FALSE)</f>
        <v>#N/A</v>
      </c>
      <c r="F522" s="16" t="str">
        <f t="shared" si="85"/>
        <v/>
      </c>
      <c r="G522" s="103">
        <f t="shared" si="86"/>
        <v>0</v>
      </c>
      <c r="H522" s="17" t="s">
        <v>26</v>
      </c>
      <c r="I522" s="17" t="s">
        <v>26</v>
      </c>
      <c r="J522" s="17" t="str">
        <f>IF('Data Sheet'!$B$9="NC-50","N/A","OK")</f>
        <v>OK</v>
      </c>
      <c r="K522" s="17" t="str">
        <f>IF('Data Sheet'!$B$9="NC-50","N/A","OK")</f>
        <v>OK</v>
      </c>
      <c r="L522" s="17" t="str">
        <f t="shared" si="87"/>
        <v>OK</v>
      </c>
      <c r="M522" s="17" t="str">
        <f t="shared" si="88"/>
        <v>OK</v>
      </c>
      <c r="N522" s="18" t="str">
        <f>IF(BO522&lt;&gt;"",
    IF(INT('Data Sheet'!$A$19)=INT('Data Sheet'!$B$19),
        --(INT('Data Sheet'!$A$19) &amp; "." &amp; BO522),
        IF(AND((--(INT('Data Sheet'!$A$19) &amp; "." &amp; BO522)&gt;=--('Data Sheet'!$A$19)), (--(INT('Data Sheet'!$A$19) &amp; "." &amp; BO522)&lt;=--('Data Sheet'!$B$19))),
            --(INT('Data Sheet'!$A$19) &amp; "." &amp; BO522),
            --(INT('Data Sheet'!$B$19) &amp; "." &amp; BO522)
        )
    ),
    IF(BN522&lt;&gt;"",
        IF(INT('Data Sheet'!$A$19)=INT('Data Sheet'!$B$19),
            --(INT('Data Sheet'!$A$19) &amp; "." &amp; LEFT(BN522,3)),
            IF(AND((--(INT('Data Sheet'!$A$19) &amp; "." &amp; LEFT(BN522,3))&gt;=--('Data Sheet'!$A$19)), (--(INT('Data Sheet'!$A$19) &amp; "." &amp; LEFT(BN522,3))&lt;=--('Data Sheet'!$B$19))),
                --(INT('Data Sheet'!$A$19) &amp; "." &amp; LEFT(BN522,3)),
                --(INT('Data Sheet'!$B$19) &amp; "." &amp; LEFT(BN522,3))
            )
        ),
        "OK"
    )
)</f>
        <v>OK</v>
      </c>
      <c r="O522" s="23" t="str">
        <f>IF(BP522&lt;&gt;"",
    IF(INT('Data Sheet'!$A$19)=INT('Data Sheet'!$B$19),
        --(INT('Data Sheet'!$A$19) &amp; "." &amp; BP522),
        IF(AND((--(INT('Data Sheet'!$A$19) &amp; "." &amp; BP522)&gt;=--('Data Sheet'!$A$19)), (--(INT('Data Sheet'!$A$19) &amp; "." &amp; BP522)&lt;=--('Data Sheet'!$B$19))),
            --(INT('Data Sheet'!$A$19) &amp; "." &amp; BP522),
            --(INT('Data Sheet'!$B$19) &amp; "." &amp; BP522)
        )
    ),
    IF(BN522&lt;&gt;"",
        IF(INT('Data Sheet'!$A$19)=INT('Data Sheet'!$B$19),
            --(INT('Data Sheet'!$A$19) &amp; "." &amp; RIGHT(BN522,3)),
            IF(AND((--(INT('Data Sheet'!$A$19) &amp; "." &amp; RIGHT(BN522,3))&gt;=--('Data Sheet'!$A$19)), (--(INT('Data Sheet'!$A$19) &amp; "." &amp; RIGHT(BN522,3))&lt;=--('Data Sheet'!$B$19))),
                --(INT('Data Sheet'!$A$19) &amp; "." &amp; RIGHT(BN522,3)),
                --(INT('Data Sheet'!$B$19) &amp; "." &amp; RIGHT(BN522,3))
            )
        ),
        "OK"
    )
)</f>
        <v>OK</v>
      </c>
      <c r="P522" s="23" t="str">
        <f>IF(BR522&lt;&gt;"",
    IF(INT('Data Sheet'!$A$19)=INT('Data Sheet'!$B$15),
        --(INT('Data Sheet'!$A$15) &amp; "." &amp; BR522),
        IF(AND((--(INT('Data Sheet'!$A$15) &amp; "." &amp; BR522)&gt;=--('Data Sheet'!$A$15)), (--(INT('Data Sheet'!$A$15) &amp; "." &amp; BR522)&lt;=--('Data Sheet'!$B$15))),
            --(INT('Data Sheet'!$A$15) &amp; "." &amp; BR522),
            --(INT('Data Sheet'!$B$15) &amp; "." &amp; BR522)
        )
    ),
    IF(BQ522&lt;&gt;"",
        IF(INT('Data Sheet'!$A$15)=INT('Data Sheet'!$B$15),
            --(INT('Data Sheet'!$A$15) &amp; "." &amp; LEFT(BQ522,3)),
            IF(AND((--(INT('Data Sheet'!$A$15) &amp; "." &amp; LEFT(BQ522,3))&gt;=--('Data Sheet'!$A$15)), (--(INT('Data Sheet'!$A$15) &amp; "." &amp; LEFT(BQ522,3))&lt;=--('Data Sheet'!$B$15))),
                --(INT('Data Sheet'!$A$15) &amp; "." &amp; LEFT(BQ522,3)),
                --(INT('Data Sheet'!$B$15) &amp; "." &amp; LEFT(BQ522,3))
            )
        ),
        "OK"
    )
)</f>
        <v>OK</v>
      </c>
      <c r="Q522" s="23" t="str">
        <f>IF(BS522&lt;&gt;"",
    IF(INT('Data Sheet'!$A$19)=INT('Data Sheet'!$B$15),
        --(INT('Data Sheet'!$A$15) &amp; "." &amp; BS522),
        IF(AND((--(INT('Data Sheet'!$A$15) &amp; "." &amp; BS522)&gt;=--('Data Sheet'!$A$15)), (--(INT('Data Sheet'!$A$15) &amp; "." &amp; BS522)&lt;=--('Data Sheet'!$B$15))),
            --(INT('Data Sheet'!$A$15) &amp; "." &amp; BS522),
            --(INT('Data Sheet'!$B$15) &amp; "." &amp; BS522)
        )
    ),
    IF(BQ522&lt;&gt;"",
        IF(INT('Data Sheet'!$A$15)=INT('Data Sheet'!$B$15),
            --(INT('Data Sheet'!$A$15) &amp; "." &amp; RIGHT(BQ522,3)),
            IF(AND((--(INT('Data Sheet'!$A$15) &amp; "." &amp; RIGHT(BQ522,3))&gt;=--('Data Sheet'!$A$15)), (--(INT('Data Sheet'!$A$15) &amp; "." &amp; RIGHT(BQ522,3))&lt;=--('Data Sheet'!$B$15))),
                --(INT('Data Sheet'!$A$15) &amp; "." &amp; RIGHT(BQ522,3)),
                --(INT('Data Sheet'!$B$15) &amp; "." &amp; RIGHT(BQ522,3))
            )
        ),
        "OK"
    )
)</f>
        <v>OK</v>
      </c>
      <c r="R522" s="19"/>
      <c r="S522" s="19"/>
      <c r="T522" s="19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1"/>
      <c r="AU522" s="21"/>
      <c r="AV522" s="21"/>
      <c r="AW522" s="22"/>
      <c r="AX522" s="99"/>
      <c r="AY522" s="20"/>
      <c r="AZ522" s="20"/>
      <c r="BA522" s="22"/>
      <c r="BB522">
        <v>514</v>
      </c>
      <c r="BC522" s="80"/>
      <c r="BD522" s="80"/>
      <c r="BE522" s="80"/>
      <c r="BF522" s="80"/>
      <c r="BG522" s="32" t="str">
        <f t="shared" ref="BG522:BG585" si="92">CONCATENATE(BC522,BD522,BE522,BF522)</f>
        <v/>
      </c>
      <c r="BH522" s="78">
        <f t="shared" si="90"/>
        <v>0</v>
      </c>
      <c r="BI522" s="2">
        <f t="shared" ref="BI522:BI585" si="93">IF(COUNTA(AI522:AN522)&gt;0,1,0)</f>
        <v>0</v>
      </c>
      <c r="BJ522" s="2">
        <f t="shared" ref="BJ522:BJ585" si="94">IF(SUM(BH522:BI522)=2,1,0)</f>
        <v>0</v>
      </c>
      <c r="BK522" s="2">
        <f t="shared" si="91"/>
        <v>0</v>
      </c>
    </row>
    <row r="523" spans="2:63" ht="15" customHeight="1" x14ac:dyDescent="0.25">
      <c r="B523" s="14">
        <v>515</v>
      </c>
      <c r="C523" s="95" t="str">
        <f t="shared" ref="C523:C586" si="95">BG523</f>
        <v/>
      </c>
      <c r="D523" s="15" t="str">
        <f t="shared" si="89"/>
        <v>OK</v>
      </c>
      <c r="E523" s="16" t="e">
        <f>VLOOKUP('Data Sheet'!$B$8,'Data Sheet'!$I$2:$J$9,2,FALSE)</f>
        <v>#N/A</v>
      </c>
      <c r="F523" s="16" t="str">
        <f t="shared" ref="F523:F586" si="96">IF(BT523="", "", --("0."&amp;BT523))</f>
        <v/>
      </c>
      <c r="G523" s="103">
        <f t="shared" ref="G523:G586" si="97">IF(F523="", 0, F523/E523)</f>
        <v>0</v>
      </c>
      <c r="H523" s="17" t="s">
        <v>26</v>
      </c>
      <c r="I523" s="17" t="s">
        <v>26</v>
      </c>
      <c r="J523" s="17" t="str">
        <f>IF('Data Sheet'!$B$9="NC-50","N/A","OK")</f>
        <v>OK</v>
      </c>
      <c r="K523" s="17" t="str">
        <f>IF('Data Sheet'!$B$9="NC-50","N/A","OK")</f>
        <v>OK</v>
      </c>
      <c r="L523" s="17" t="str">
        <f t="shared" ref="L523:L586" si="98">IF($AP523="x","MIN","OK")</f>
        <v>OK</v>
      </c>
      <c r="M523" s="17" t="str">
        <f t="shared" ref="M523:M586" si="99">IF($AQ523="x","MIN","OK")</f>
        <v>OK</v>
      </c>
      <c r="N523" s="18" t="str">
        <f>IF(BO523&lt;&gt;"",
    IF(INT('Data Sheet'!$A$19)=INT('Data Sheet'!$B$19),
        --(INT('Data Sheet'!$A$19) &amp; "." &amp; BO523),
        IF(AND((--(INT('Data Sheet'!$A$19) &amp; "." &amp; BO523)&gt;=--('Data Sheet'!$A$19)), (--(INT('Data Sheet'!$A$19) &amp; "." &amp; BO523)&lt;=--('Data Sheet'!$B$19))),
            --(INT('Data Sheet'!$A$19) &amp; "." &amp; BO523),
            --(INT('Data Sheet'!$B$19) &amp; "." &amp; BO523)
        )
    ),
    IF(BN523&lt;&gt;"",
        IF(INT('Data Sheet'!$A$19)=INT('Data Sheet'!$B$19),
            --(INT('Data Sheet'!$A$19) &amp; "." &amp; LEFT(BN523,3)),
            IF(AND((--(INT('Data Sheet'!$A$19) &amp; "." &amp; LEFT(BN523,3))&gt;=--('Data Sheet'!$A$19)), (--(INT('Data Sheet'!$A$19) &amp; "." &amp; LEFT(BN523,3))&lt;=--('Data Sheet'!$B$19))),
                --(INT('Data Sheet'!$A$19) &amp; "." &amp; LEFT(BN523,3)),
                --(INT('Data Sheet'!$B$19) &amp; "." &amp; LEFT(BN523,3))
            )
        ),
        "OK"
    )
)</f>
        <v>OK</v>
      </c>
      <c r="O523" s="23" t="str">
        <f>IF(BP523&lt;&gt;"",
    IF(INT('Data Sheet'!$A$19)=INT('Data Sheet'!$B$19),
        --(INT('Data Sheet'!$A$19) &amp; "." &amp; BP523),
        IF(AND((--(INT('Data Sheet'!$A$19) &amp; "." &amp; BP523)&gt;=--('Data Sheet'!$A$19)), (--(INT('Data Sheet'!$A$19) &amp; "." &amp; BP523)&lt;=--('Data Sheet'!$B$19))),
            --(INT('Data Sheet'!$A$19) &amp; "." &amp; BP523),
            --(INT('Data Sheet'!$B$19) &amp; "." &amp; BP523)
        )
    ),
    IF(BN523&lt;&gt;"",
        IF(INT('Data Sheet'!$A$19)=INT('Data Sheet'!$B$19),
            --(INT('Data Sheet'!$A$19) &amp; "." &amp; RIGHT(BN523,3)),
            IF(AND((--(INT('Data Sheet'!$A$19) &amp; "." &amp; RIGHT(BN523,3))&gt;=--('Data Sheet'!$A$19)), (--(INT('Data Sheet'!$A$19) &amp; "." &amp; RIGHT(BN523,3))&lt;=--('Data Sheet'!$B$19))),
                --(INT('Data Sheet'!$A$19) &amp; "." &amp; RIGHT(BN523,3)),
                --(INT('Data Sheet'!$B$19) &amp; "." &amp; RIGHT(BN523,3))
            )
        ),
        "OK"
    )
)</f>
        <v>OK</v>
      </c>
      <c r="P523" s="23" t="str">
        <f>IF(BR523&lt;&gt;"",
    IF(INT('Data Sheet'!$A$19)=INT('Data Sheet'!$B$15),
        --(INT('Data Sheet'!$A$15) &amp; "." &amp; BR523),
        IF(AND((--(INT('Data Sheet'!$A$15) &amp; "." &amp; BR523)&gt;=--('Data Sheet'!$A$15)), (--(INT('Data Sheet'!$A$15) &amp; "." &amp; BR523)&lt;=--('Data Sheet'!$B$15))),
            --(INT('Data Sheet'!$A$15) &amp; "." &amp; BR523),
            --(INT('Data Sheet'!$B$15) &amp; "." &amp; BR523)
        )
    ),
    IF(BQ523&lt;&gt;"",
        IF(INT('Data Sheet'!$A$15)=INT('Data Sheet'!$B$15),
            --(INT('Data Sheet'!$A$15) &amp; "." &amp; LEFT(BQ523,3)),
            IF(AND((--(INT('Data Sheet'!$A$15) &amp; "." &amp; LEFT(BQ523,3))&gt;=--('Data Sheet'!$A$15)), (--(INT('Data Sheet'!$A$15) &amp; "." &amp; LEFT(BQ523,3))&lt;=--('Data Sheet'!$B$15))),
                --(INT('Data Sheet'!$A$15) &amp; "." &amp; LEFT(BQ523,3)),
                --(INT('Data Sheet'!$B$15) &amp; "." &amp; LEFT(BQ523,3))
            )
        ),
        "OK"
    )
)</f>
        <v>OK</v>
      </c>
      <c r="Q523" s="23" t="str">
        <f>IF(BS523&lt;&gt;"",
    IF(INT('Data Sheet'!$A$19)=INT('Data Sheet'!$B$15),
        --(INT('Data Sheet'!$A$15) &amp; "." &amp; BS523),
        IF(AND((--(INT('Data Sheet'!$A$15) &amp; "." &amp; BS523)&gt;=--('Data Sheet'!$A$15)), (--(INT('Data Sheet'!$A$15) &amp; "." &amp; BS523)&lt;=--('Data Sheet'!$B$15))),
            --(INT('Data Sheet'!$A$15) &amp; "." &amp; BS523),
            --(INT('Data Sheet'!$B$15) &amp; "." &amp; BS523)
        )
    ),
    IF(BQ523&lt;&gt;"",
        IF(INT('Data Sheet'!$A$15)=INT('Data Sheet'!$B$15),
            --(INT('Data Sheet'!$A$15) &amp; "." &amp; RIGHT(BQ523,3)),
            IF(AND((--(INT('Data Sheet'!$A$15) &amp; "." &amp; RIGHT(BQ523,3))&gt;=--('Data Sheet'!$A$15)), (--(INT('Data Sheet'!$A$15) &amp; "." &amp; RIGHT(BQ523,3))&lt;=--('Data Sheet'!$B$15))),
                --(INT('Data Sheet'!$A$15) &amp; "." &amp; RIGHT(BQ523,3)),
                --(INT('Data Sheet'!$B$15) &amp; "." &amp; RIGHT(BQ523,3))
            )
        ),
        "OK"
    )
)</f>
        <v>OK</v>
      </c>
      <c r="R523" s="19"/>
      <c r="S523" s="19"/>
      <c r="T523" s="19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1"/>
      <c r="AU523" s="21"/>
      <c r="AV523" s="21"/>
      <c r="AW523" s="22"/>
      <c r="AX523" s="99"/>
      <c r="AY523" s="20"/>
      <c r="AZ523" s="20"/>
      <c r="BA523" s="22"/>
      <c r="BB523">
        <v>515</v>
      </c>
      <c r="BC523" s="80"/>
      <c r="BD523" s="80"/>
      <c r="BE523" s="80"/>
      <c r="BF523" s="80"/>
      <c r="BG523" s="32" t="str">
        <f t="shared" si="92"/>
        <v/>
      </c>
      <c r="BH523" s="78">
        <f t="shared" si="90"/>
        <v>0</v>
      </c>
      <c r="BI523" s="2">
        <f t="shared" si="93"/>
        <v>0</v>
      </c>
      <c r="BJ523" s="2">
        <f t="shared" si="94"/>
        <v>0</v>
      </c>
      <c r="BK523" s="2">
        <f t="shared" si="91"/>
        <v>0</v>
      </c>
    </row>
    <row r="524" spans="2:63" ht="15" customHeight="1" x14ac:dyDescent="0.25">
      <c r="B524" s="14">
        <v>516</v>
      </c>
      <c r="C524" s="95" t="str">
        <f t="shared" si="95"/>
        <v/>
      </c>
      <c r="D524" s="15" t="str">
        <f t="shared" si="89"/>
        <v>OK</v>
      </c>
      <c r="E524" s="16" t="e">
        <f>VLOOKUP('Data Sheet'!$B$8,'Data Sheet'!$I$2:$J$9,2,FALSE)</f>
        <v>#N/A</v>
      </c>
      <c r="F524" s="16" t="str">
        <f t="shared" si="96"/>
        <v/>
      </c>
      <c r="G524" s="103">
        <f t="shared" si="97"/>
        <v>0</v>
      </c>
      <c r="H524" s="17" t="s">
        <v>26</v>
      </c>
      <c r="I524" s="17" t="s">
        <v>26</v>
      </c>
      <c r="J524" s="17" t="str">
        <f>IF('Data Sheet'!$B$9="NC-50","N/A","OK")</f>
        <v>OK</v>
      </c>
      <c r="K524" s="17" t="str">
        <f>IF('Data Sheet'!$B$9="NC-50","N/A","OK")</f>
        <v>OK</v>
      </c>
      <c r="L524" s="17" t="str">
        <f t="shared" si="98"/>
        <v>OK</v>
      </c>
      <c r="M524" s="17" t="str">
        <f t="shared" si="99"/>
        <v>OK</v>
      </c>
      <c r="N524" s="18" t="str">
        <f>IF(BO524&lt;&gt;"",
    IF(INT('Data Sheet'!$A$19)=INT('Data Sheet'!$B$19),
        --(INT('Data Sheet'!$A$19) &amp; "." &amp; BO524),
        IF(AND((--(INT('Data Sheet'!$A$19) &amp; "." &amp; BO524)&gt;=--('Data Sheet'!$A$19)), (--(INT('Data Sheet'!$A$19) &amp; "." &amp; BO524)&lt;=--('Data Sheet'!$B$19))),
            --(INT('Data Sheet'!$A$19) &amp; "." &amp; BO524),
            --(INT('Data Sheet'!$B$19) &amp; "." &amp; BO524)
        )
    ),
    IF(BN524&lt;&gt;"",
        IF(INT('Data Sheet'!$A$19)=INT('Data Sheet'!$B$19),
            --(INT('Data Sheet'!$A$19) &amp; "." &amp; LEFT(BN524,3)),
            IF(AND((--(INT('Data Sheet'!$A$19) &amp; "." &amp; LEFT(BN524,3))&gt;=--('Data Sheet'!$A$19)), (--(INT('Data Sheet'!$A$19) &amp; "." &amp; LEFT(BN524,3))&lt;=--('Data Sheet'!$B$19))),
                --(INT('Data Sheet'!$A$19) &amp; "." &amp; LEFT(BN524,3)),
                --(INT('Data Sheet'!$B$19) &amp; "." &amp; LEFT(BN524,3))
            )
        ),
        "OK"
    )
)</f>
        <v>OK</v>
      </c>
      <c r="O524" s="23" t="str">
        <f>IF(BP524&lt;&gt;"",
    IF(INT('Data Sheet'!$A$19)=INT('Data Sheet'!$B$19),
        --(INT('Data Sheet'!$A$19) &amp; "." &amp; BP524),
        IF(AND((--(INT('Data Sheet'!$A$19) &amp; "." &amp; BP524)&gt;=--('Data Sheet'!$A$19)), (--(INT('Data Sheet'!$A$19) &amp; "." &amp; BP524)&lt;=--('Data Sheet'!$B$19))),
            --(INT('Data Sheet'!$A$19) &amp; "." &amp; BP524),
            --(INT('Data Sheet'!$B$19) &amp; "." &amp; BP524)
        )
    ),
    IF(BN524&lt;&gt;"",
        IF(INT('Data Sheet'!$A$19)=INT('Data Sheet'!$B$19),
            --(INT('Data Sheet'!$A$19) &amp; "." &amp; RIGHT(BN524,3)),
            IF(AND((--(INT('Data Sheet'!$A$19) &amp; "." &amp; RIGHT(BN524,3))&gt;=--('Data Sheet'!$A$19)), (--(INT('Data Sheet'!$A$19) &amp; "." &amp; RIGHT(BN524,3))&lt;=--('Data Sheet'!$B$19))),
                --(INT('Data Sheet'!$A$19) &amp; "." &amp; RIGHT(BN524,3)),
                --(INT('Data Sheet'!$B$19) &amp; "." &amp; RIGHT(BN524,3))
            )
        ),
        "OK"
    )
)</f>
        <v>OK</v>
      </c>
      <c r="P524" s="23" t="str">
        <f>IF(BR524&lt;&gt;"",
    IF(INT('Data Sheet'!$A$19)=INT('Data Sheet'!$B$15),
        --(INT('Data Sheet'!$A$15) &amp; "." &amp; BR524),
        IF(AND((--(INT('Data Sheet'!$A$15) &amp; "." &amp; BR524)&gt;=--('Data Sheet'!$A$15)), (--(INT('Data Sheet'!$A$15) &amp; "." &amp; BR524)&lt;=--('Data Sheet'!$B$15))),
            --(INT('Data Sheet'!$A$15) &amp; "." &amp; BR524),
            --(INT('Data Sheet'!$B$15) &amp; "." &amp; BR524)
        )
    ),
    IF(BQ524&lt;&gt;"",
        IF(INT('Data Sheet'!$A$15)=INT('Data Sheet'!$B$15),
            --(INT('Data Sheet'!$A$15) &amp; "." &amp; LEFT(BQ524,3)),
            IF(AND((--(INT('Data Sheet'!$A$15) &amp; "." &amp; LEFT(BQ524,3))&gt;=--('Data Sheet'!$A$15)), (--(INT('Data Sheet'!$A$15) &amp; "." &amp; LEFT(BQ524,3))&lt;=--('Data Sheet'!$B$15))),
                --(INT('Data Sheet'!$A$15) &amp; "." &amp; LEFT(BQ524,3)),
                --(INT('Data Sheet'!$B$15) &amp; "." &amp; LEFT(BQ524,3))
            )
        ),
        "OK"
    )
)</f>
        <v>OK</v>
      </c>
      <c r="Q524" s="23" t="str">
        <f>IF(BS524&lt;&gt;"",
    IF(INT('Data Sheet'!$A$19)=INT('Data Sheet'!$B$15),
        --(INT('Data Sheet'!$A$15) &amp; "." &amp; BS524),
        IF(AND((--(INT('Data Sheet'!$A$15) &amp; "." &amp; BS524)&gt;=--('Data Sheet'!$A$15)), (--(INT('Data Sheet'!$A$15) &amp; "." &amp; BS524)&lt;=--('Data Sheet'!$B$15))),
            --(INT('Data Sheet'!$A$15) &amp; "." &amp; BS524),
            --(INT('Data Sheet'!$B$15) &amp; "." &amp; BS524)
        )
    ),
    IF(BQ524&lt;&gt;"",
        IF(INT('Data Sheet'!$A$15)=INT('Data Sheet'!$B$15),
            --(INT('Data Sheet'!$A$15) &amp; "." &amp; RIGHT(BQ524,3)),
            IF(AND((--(INT('Data Sheet'!$A$15) &amp; "." &amp; RIGHT(BQ524,3))&gt;=--('Data Sheet'!$A$15)), (--(INT('Data Sheet'!$A$15) &amp; "." &amp; RIGHT(BQ524,3))&lt;=--('Data Sheet'!$B$15))),
                --(INT('Data Sheet'!$A$15) &amp; "." &amp; RIGHT(BQ524,3)),
                --(INT('Data Sheet'!$B$15) &amp; "." &amp; RIGHT(BQ524,3))
            )
        ),
        "OK"
    )
)</f>
        <v>OK</v>
      </c>
      <c r="R524" s="19"/>
      <c r="S524" s="19"/>
      <c r="T524" s="19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1"/>
      <c r="AU524" s="21"/>
      <c r="AV524" s="21"/>
      <c r="AW524" s="22"/>
      <c r="AX524" s="99"/>
      <c r="AY524" s="20"/>
      <c r="AZ524" s="20"/>
      <c r="BA524" s="22"/>
      <c r="BB524">
        <v>516</v>
      </c>
      <c r="BC524" s="80"/>
      <c r="BD524" s="80"/>
      <c r="BE524" s="80"/>
      <c r="BF524" s="80"/>
      <c r="BG524" s="32" t="str">
        <f t="shared" si="92"/>
        <v/>
      </c>
      <c r="BH524" s="78">
        <f t="shared" si="90"/>
        <v>0</v>
      </c>
      <c r="BI524" s="2">
        <f t="shared" si="93"/>
        <v>0</v>
      </c>
      <c r="BJ524" s="2">
        <f t="shared" si="94"/>
        <v>0</v>
      </c>
      <c r="BK524" s="2">
        <f t="shared" si="91"/>
        <v>0</v>
      </c>
    </row>
    <row r="525" spans="2:63" ht="15" customHeight="1" x14ac:dyDescent="0.25">
      <c r="B525" s="14">
        <v>517</v>
      </c>
      <c r="C525" s="95" t="str">
        <f t="shared" si="95"/>
        <v/>
      </c>
      <c r="D525" s="15" t="str">
        <f t="shared" si="89"/>
        <v>OK</v>
      </c>
      <c r="E525" s="16" t="e">
        <f>VLOOKUP('Data Sheet'!$B$8,'Data Sheet'!$I$2:$J$9,2,FALSE)</f>
        <v>#N/A</v>
      </c>
      <c r="F525" s="16" t="str">
        <f t="shared" si="96"/>
        <v/>
      </c>
      <c r="G525" s="103">
        <f t="shared" si="97"/>
        <v>0</v>
      </c>
      <c r="H525" s="17" t="s">
        <v>26</v>
      </c>
      <c r="I525" s="17" t="s">
        <v>26</v>
      </c>
      <c r="J525" s="17" t="str">
        <f>IF('Data Sheet'!$B$9="NC-50","N/A","OK")</f>
        <v>OK</v>
      </c>
      <c r="K525" s="17" t="str">
        <f>IF('Data Sheet'!$B$9="NC-50","N/A","OK")</f>
        <v>OK</v>
      </c>
      <c r="L525" s="17" t="str">
        <f t="shared" si="98"/>
        <v>OK</v>
      </c>
      <c r="M525" s="17" t="str">
        <f t="shared" si="99"/>
        <v>OK</v>
      </c>
      <c r="N525" s="18" t="str">
        <f>IF(BO525&lt;&gt;"",
    IF(INT('Data Sheet'!$A$19)=INT('Data Sheet'!$B$19),
        --(INT('Data Sheet'!$A$19) &amp; "." &amp; BO525),
        IF(AND((--(INT('Data Sheet'!$A$19) &amp; "." &amp; BO525)&gt;=--('Data Sheet'!$A$19)), (--(INT('Data Sheet'!$A$19) &amp; "." &amp; BO525)&lt;=--('Data Sheet'!$B$19))),
            --(INT('Data Sheet'!$A$19) &amp; "." &amp; BO525),
            --(INT('Data Sheet'!$B$19) &amp; "." &amp; BO525)
        )
    ),
    IF(BN525&lt;&gt;"",
        IF(INT('Data Sheet'!$A$19)=INT('Data Sheet'!$B$19),
            --(INT('Data Sheet'!$A$19) &amp; "." &amp; LEFT(BN525,3)),
            IF(AND((--(INT('Data Sheet'!$A$19) &amp; "." &amp; LEFT(BN525,3))&gt;=--('Data Sheet'!$A$19)), (--(INT('Data Sheet'!$A$19) &amp; "." &amp; LEFT(BN525,3))&lt;=--('Data Sheet'!$B$19))),
                --(INT('Data Sheet'!$A$19) &amp; "." &amp; LEFT(BN525,3)),
                --(INT('Data Sheet'!$B$19) &amp; "." &amp; LEFT(BN525,3))
            )
        ),
        "OK"
    )
)</f>
        <v>OK</v>
      </c>
      <c r="O525" s="23" t="str">
        <f>IF(BP525&lt;&gt;"",
    IF(INT('Data Sheet'!$A$19)=INT('Data Sheet'!$B$19),
        --(INT('Data Sheet'!$A$19) &amp; "." &amp; BP525),
        IF(AND((--(INT('Data Sheet'!$A$19) &amp; "." &amp; BP525)&gt;=--('Data Sheet'!$A$19)), (--(INT('Data Sheet'!$A$19) &amp; "." &amp; BP525)&lt;=--('Data Sheet'!$B$19))),
            --(INT('Data Sheet'!$A$19) &amp; "." &amp; BP525),
            --(INT('Data Sheet'!$B$19) &amp; "." &amp; BP525)
        )
    ),
    IF(BN525&lt;&gt;"",
        IF(INT('Data Sheet'!$A$19)=INT('Data Sheet'!$B$19),
            --(INT('Data Sheet'!$A$19) &amp; "." &amp; RIGHT(BN525,3)),
            IF(AND((--(INT('Data Sheet'!$A$19) &amp; "." &amp; RIGHT(BN525,3))&gt;=--('Data Sheet'!$A$19)), (--(INT('Data Sheet'!$A$19) &amp; "." &amp; RIGHT(BN525,3))&lt;=--('Data Sheet'!$B$19))),
                --(INT('Data Sheet'!$A$19) &amp; "." &amp; RIGHT(BN525,3)),
                --(INT('Data Sheet'!$B$19) &amp; "." &amp; RIGHT(BN525,3))
            )
        ),
        "OK"
    )
)</f>
        <v>OK</v>
      </c>
      <c r="P525" s="23" t="str">
        <f>IF(BR525&lt;&gt;"",
    IF(INT('Data Sheet'!$A$19)=INT('Data Sheet'!$B$15),
        --(INT('Data Sheet'!$A$15) &amp; "." &amp; BR525),
        IF(AND((--(INT('Data Sheet'!$A$15) &amp; "." &amp; BR525)&gt;=--('Data Sheet'!$A$15)), (--(INT('Data Sheet'!$A$15) &amp; "." &amp; BR525)&lt;=--('Data Sheet'!$B$15))),
            --(INT('Data Sheet'!$A$15) &amp; "." &amp; BR525),
            --(INT('Data Sheet'!$B$15) &amp; "." &amp; BR525)
        )
    ),
    IF(BQ525&lt;&gt;"",
        IF(INT('Data Sheet'!$A$15)=INT('Data Sheet'!$B$15),
            --(INT('Data Sheet'!$A$15) &amp; "." &amp; LEFT(BQ525,3)),
            IF(AND((--(INT('Data Sheet'!$A$15) &amp; "." &amp; LEFT(BQ525,3))&gt;=--('Data Sheet'!$A$15)), (--(INT('Data Sheet'!$A$15) &amp; "." &amp; LEFT(BQ525,3))&lt;=--('Data Sheet'!$B$15))),
                --(INT('Data Sheet'!$A$15) &amp; "." &amp; LEFT(BQ525,3)),
                --(INT('Data Sheet'!$B$15) &amp; "." &amp; LEFT(BQ525,3))
            )
        ),
        "OK"
    )
)</f>
        <v>OK</v>
      </c>
      <c r="Q525" s="23" t="str">
        <f>IF(BS525&lt;&gt;"",
    IF(INT('Data Sheet'!$A$19)=INT('Data Sheet'!$B$15),
        --(INT('Data Sheet'!$A$15) &amp; "." &amp; BS525),
        IF(AND((--(INT('Data Sheet'!$A$15) &amp; "." &amp; BS525)&gt;=--('Data Sheet'!$A$15)), (--(INT('Data Sheet'!$A$15) &amp; "." &amp; BS525)&lt;=--('Data Sheet'!$B$15))),
            --(INT('Data Sheet'!$A$15) &amp; "." &amp; BS525),
            --(INT('Data Sheet'!$B$15) &amp; "." &amp; BS525)
        )
    ),
    IF(BQ525&lt;&gt;"",
        IF(INT('Data Sheet'!$A$15)=INT('Data Sheet'!$B$15),
            --(INT('Data Sheet'!$A$15) &amp; "." &amp; RIGHT(BQ525,3)),
            IF(AND((--(INT('Data Sheet'!$A$15) &amp; "." &amp; RIGHT(BQ525,3))&gt;=--('Data Sheet'!$A$15)), (--(INT('Data Sheet'!$A$15) &amp; "." &amp; RIGHT(BQ525,3))&lt;=--('Data Sheet'!$B$15))),
                --(INT('Data Sheet'!$A$15) &amp; "." &amp; RIGHT(BQ525,3)),
                --(INT('Data Sheet'!$B$15) &amp; "." &amp; RIGHT(BQ525,3))
            )
        ),
        "OK"
    )
)</f>
        <v>OK</v>
      </c>
      <c r="R525" s="19"/>
      <c r="S525" s="19"/>
      <c r="T525" s="19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1"/>
      <c r="AU525" s="21"/>
      <c r="AV525" s="21"/>
      <c r="AW525" s="22"/>
      <c r="AX525" s="99"/>
      <c r="AY525" s="20"/>
      <c r="AZ525" s="20"/>
      <c r="BA525" s="22"/>
      <c r="BB525">
        <v>517</v>
      </c>
      <c r="BC525" s="80"/>
      <c r="BD525" s="80"/>
      <c r="BE525" s="80"/>
      <c r="BF525" s="80"/>
      <c r="BG525" s="32" t="str">
        <f t="shared" si="92"/>
        <v/>
      </c>
      <c r="BH525" s="78">
        <f t="shared" si="90"/>
        <v>0</v>
      </c>
      <c r="BI525" s="2">
        <f t="shared" si="93"/>
        <v>0</v>
      </c>
      <c r="BJ525" s="2">
        <f t="shared" si="94"/>
        <v>0</v>
      </c>
      <c r="BK525" s="2">
        <f t="shared" si="91"/>
        <v>0</v>
      </c>
    </row>
    <row r="526" spans="2:63" ht="15" customHeight="1" x14ac:dyDescent="0.25">
      <c r="B526" s="14">
        <v>518</v>
      </c>
      <c r="C526" s="95" t="str">
        <f t="shared" si="95"/>
        <v/>
      </c>
      <c r="D526" s="15" t="str">
        <f t="shared" si="89"/>
        <v>OK</v>
      </c>
      <c r="E526" s="16" t="e">
        <f>VLOOKUP('Data Sheet'!$B$8,'Data Sheet'!$I$2:$J$9,2,FALSE)</f>
        <v>#N/A</v>
      </c>
      <c r="F526" s="16" t="str">
        <f t="shared" si="96"/>
        <v/>
      </c>
      <c r="G526" s="103">
        <f t="shared" si="97"/>
        <v>0</v>
      </c>
      <c r="H526" s="17" t="s">
        <v>26</v>
      </c>
      <c r="I526" s="17" t="s">
        <v>26</v>
      </c>
      <c r="J526" s="17" t="str">
        <f>IF('Data Sheet'!$B$9="NC-50","N/A","OK")</f>
        <v>OK</v>
      </c>
      <c r="K526" s="17" t="str">
        <f>IF('Data Sheet'!$B$9="NC-50","N/A","OK")</f>
        <v>OK</v>
      </c>
      <c r="L526" s="17" t="str">
        <f t="shared" si="98"/>
        <v>OK</v>
      </c>
      <c r="M526" s="17" t="str">
        <f t="shared" si="99"/>
        <v>OK</v>
      </c>
      <c r="N526" s="18" t="str">
        <f>IF(BO526&lt;&gt;"",
    IF(INT('Data Sheet'!$A$19)=INT('Data Sheet'!$B$19),
        --(INT('Data Sheet'!$A$19) &amp; "." &amp; BO526),
        IF(AND((--(INT('Data Sheet'!$A$19) &amp; "." &amp; BO526)&gt;=--('Data Sheet'!$A$19)), (--(INT('Data Sheet'!$A$19) &amp; "." &amp; BO526)&lt;=--('Data Sheet'!$B$19))),
            --(INT('Data Sheet'!$A$19) &amp; "." &amp; BO526),
            --(INT('Data Sheet'!$B$19) &amp; "." &amp; BO526)
        )
    ),
    IF(BN526&lt;&gt;"",
        IF(INT('Data Sheet'!$A$19)=INT('Data Sheet'!$B$19),
            --(INT('Data Sheet'!$A$19) &amp; "." &amp; LEFT(BN526,3)),
            IF(AND((--(INT('Data Sheet'!$A$19) &amp; "." &amp; LEFT(BN526,3))&gt;=--('Data Sheet'!$A$19)), (--(INT('Data Sheet'!$A$19) &amp; "." &amp; LEFT(BN526,3))&lt;=--('Data Sheet'!$B$19))),
                --(INT('Data Sheet'!$A$19) &amp; "." &amp; LEFT(BN526,3)),
                --(INT('Data Sheet'!$B$19) &amp; "." &amp; LEFT(BN526,3))
            )
        ),
        "OK"
    )
)</f>
        <v>OK</v>
      </c>
      <c r="O526" s="23" t="str">
        <f>IF(BP526&lt;&gt;"",
    IF(INT('Data Sheet'!$A$19)=INT('Data Sheet'!$B$19),
        --(INT('Data Sheet'!$A$19) &amp; "." &amp; BP526),
        IF(AND((--(INT('Data Sheet'!$A$19) &amp; "." &amp; BP526)&gt;=--('Data Sheet'!$A$19)), (--(INT('Data Sheet'!$A$19) &amp; "." &amp; BP526)&lt;=--('Data Sheet'!$B$19))),
            --(INT('Data Sheet'!$A$19) &amp; "." &amp; BP526),
            --(INT('Data Sheet'!$B$19) &amp; "." &amp; BP526)
        )
    ),
    IF(BN526&lt;&gt;"",
        IF(INT('Data Sheet'!$A$19)=INT('Data Sheet'!$B$19),
            --(INT('Data Sheet'!$A$19) &amp; "." &amp; RIGHT(BN526,3)),
            IF(AND((--(INT('Data Sheet'!$A$19) &amp; "." &amp; RIGHT(BN526,3))&gt;=--('Data Sheet'!$A$19)), (--(INT('Data Sheet'!$A$19) &amp; "." &amp; RIGHT(BN526,3))&lt;=--('Data Sheet'!$B$19))),
                --(INT('Data Sheet'!$A$19) &amp; "." &amp; RIGHT(BN526,3)),
                --(INT('Data Sheet'!$B$19) &amp; "." &amp; RIGHT(BN526,3))
            )
        ),
        "OK"
    )
)</f>
        <v>OK</v>
      </c>
      <c r="P526" s="23" t="str">
        <f>IF(BR526&lt;&gt;"",
    IF(INT('Data Sheet'!$A$19)=INT('Data Sheet'!$B$15),
        --(INT('Data Sheet'!$A$15) &amp; "." &amp; BR526),
        IF(AND((--(INT('Data Sheet'!$A$15) &amp; "." &amp; BR526)&gt;=--('Data Sheet'!$A$15)), (--(INT('Data Sheet'!$A$15) &amp; "." &amp; BR526)&lt;=--('Data Sheet'!$B$15))),
            --(INT('Data Sheet'!$A$15) &amp; "." &amp; BR526),
            --(INT('Data Sheet'!$B$15) &amp; "." &amp; BR526)
        )
    ),
    IF(BQ526&lt;&gt;"",
        IF(INT('Data Sheet'!$A$15)=INT('Data Sheet'!$B$15),
            --(INT('Data Sheet'!$A$15) &amp; "." &amp; LEFT(BQ526,3)),
            IF(AND((--(INT('Data Sheet'!$A$15) &amp; "." &amp; LEFT(BQ526,3))&gt;=--('Data Sheet'!$A$15)), (--(INT('Data Sheet'!$A$15) &amp; "." &amp; LEFT(BQ526,3))&lt;=--('Data Sheet'!$B$15))),
                --(INT('Data Sheet'!$A$15) &amp; "." &amp; LEFT(BQ526,3)),
                --(INT('Data Sheet'!$B$15) &amp; "." &amp; LEFT(BQ526,3))
            )
        ),
        "OK"
    )
)</f>
        <v>OK</v>
      </c>
      <c r="Q526" s="23" t="str">
        <f>IF(BS526&lt;&gt;"",
    IF(INT('Data Sheet'!$A$19)=INT('Data Sheet'!$B$15),
        --(INT('Data Sheet'!$A$15) &amp; "." &amp; BS526),
        IF(AND((--(INT('Data Sheet'!$A$15) &amp; "." &amp; BS526)&gt;=--('Data Sheet'!$A$15)), (--(INT('Data Sheet'!$A$15) &amp; "." &amp; BS526)&lt;=--('Data Sheet'!$B$15))),
            --(INT('Data Sheet'!$A$15) &amp; "." &amp; BS526),
            --(INT('Data Sheet'!$B$15) &amp; "." &amp; BS526)
        )
    ),
    IF(BQ526&lt;&gt;"",
        IF(INT('Data Sheet'!$A$15)=INT('Data Sheet'!$B$15),
            --(INT('Data Sheet'!$A$15) &amp; "." &amp; RIGHT(BQ526,3)),
            IF(AND((--(INT('Data Sheet'!$A$15) &amp; "." &amp; RIGHT(BQ526,3))&gt;=--('Data Sheet'!$A$15)), (--(INT('Data Sheet'!$A$15) &amp; "." &amp; RIGHT(BQ526,3))&lt;=--('Data Sheet'!$B$15))),
                --(INT('Data Sheet'!$A$15) &amp; "." &amp; RIGHT(BQ526,3)),
                --(INT('Data Sheet'!$B$15) &amp; "." &amp; RIGHT(BQ526,3))
            )
        ),
        "OK"
    )
)</f>
        <v>OK</v>
      </c>
      <c r="R526" s="19"/>
      <c r="S526" s="19"/>
      <c r="T526" s="19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1"/>
      <c r="AU526" s="21"/>
      <c r="AV526" s="21"/>
      <c r="AW526" s="22"/>
      <c r="AX526" s="99"/>
      <c r="AY526" s="20"/>
      <c r="AZ526" s="20"/>
      <c r="BA526" s="22"/>
      <c r="BB526">
        <v>518</v>
      </c>
      <c r="BC526" s="80"/>
      <c r="BD526" s="80"/>
      <c r="BE526" s="80"/>
      <c r="BF526" s="80"/>
      <c r="BG526" s="32" t="str">
        <f t="shared" si="92"/>
        <v/>
      </c>
      <c r="BH526" s="78">
        <f t="shared" si="90"/>
        <v>0</v>
      </c>
      <c r="BI526" s="2">
        <f t="shared" si="93"/>
        <v>0</v>
      </c>
      <c r="BJ526" s="2">
        <f t="shared" si="94"/>
        <v>0</v>
      </c>
      <c r="BK526" s="2">
        <f t="shared" si="91"/>
        <v>0</v>
      </c>
    </row>
    <row r="527" spans="2:63" ht="15" customHeight="1" x14ac:dyDescent="0.25">
      <c r="B527" s="14">
        <v>519</v>
      </c>
      <c r="C527" s="95" t="str">
        <f t="shared" si="95"/>
        <v/>
      </c>
      <c r="D527" s="15" t="str">
        <f t="shared" si="89"/>
        <v>OK</v>
      </c>
      <c r="E527" s="16" t="e">
        <f>VLOOKUP('Data Sheet'!$B$8,'Data Sheet'!$I$2:$J$9,2,FALSE)</f>
        <v>#N/A</v>
      </c>
      <c r="F527" s="16" t="str">
        <f t="shared" si="96"/>
        <v/>
      </c>
      <c r="G527" s="103">
        <f t="shared" si="97"/>
        <v>0</v>
      </c>
      <c r="H527" s="17" t="s">
        <v>26</v>
      </c>
      <c r="I527" s="17" t="s">
        <v>26</v>
      </c>
      <c r="J527" s="17" t="str">
        <f>IF('Data Sheet'!$B$9="NC-50","N/A","OK")</f>
        <v>OK</v>
      </c>
      <c r="K527" s="17" t="str">
        <f>IF('Data Sheet'!$B$9="NC-50","N/A","OK")</f>
        <v>OK</v>
      </c>
      <c r="L527" s="17" t="str">
        <f t="shared" si="98"/>
        <v>OK</v>
      </c>
      <c r="M527" s="17" t="str">
        <f t="shared" si="99"/>
        <v>OK</v>
      </c>
      <c r="N527" s="18" t="str">
        <f>IF(BO527&lt;&gt;"",
    IF(INT('Data Sheet'!$A$19)=INT('Data Sheet'!$B$19),
        --(INT('Data Sheet'!$A$19) &amp; "." &amp; BO527),
        IF(AND((--(INT('Data Sheet'!$A$19) &amp; "." &amp; BO527)&gt;=--('Data Sheet'!$A$19)), (--(INT('Data Sheet'!$A$19) &amp; "." &amp; BO527)&lt;=--('Data Sheet'!$B$19))),
            --(INT('Data Sheet'!$A$19) &amp; "." &amp; BO527),
            --(INT('Data Sheet'!$B$19) &amp; "." &amp; BO527)
        )
    ),
    IF(BN527&lt;&gt;"",
        IF(INT('Data Sheet'!$A$19)=INT('Data Sheet'!$B$19),
            --(INT('Data Sheet'!$A$19) &amp; "." &amp; LEFT(BN527,3)),
            IF(AND((--(INT('Data Sheet'!$A$19) &amp; "." &amp; LEFT(BN527,3))&gt;=--('Data Sheet'!$A$19)), (--(INT('Data Sheet'!$A$19) &amp; "." &amp; LEFT(BN527,3))&lt;=--('Data Sheet'!$B$19))),
                --(INT('Data Sheet'!$A$19) &amp; "." &amp; LEFT(BN527,3)),
                --(INT('Data Sheet'!$B$19) &amp; "." &amp; LEFT(BN527,3))
            )
        ),
        "OK"
    )
)</f>
        <v>OK</v>
      </c>
      <c r="O527" s="23" t="str">
        <f>IF(BP527&lt;&gt;"",
    IF(INT('Data Sheet'!$A$19)=INT('Data Sheet'!$B$19),
        --(INT('Data Sheet'!$A$19) &amp; "." &amp; BP527),
        IF(AND((--(INT('Data Sheet'!$A$19) &amp; "." &amp; BP527)&gt;=--('Data Sheet'!$A$19)), (--(INT('Data Sheet'!$A$19) &amp; "." &amp; BP527)&lt;=--('Data Sheet'!$B$19))),
            --(INT('Data Sheet'!$A$19) &amp; "." &amp; BP527),
            --(INT('Data Sheet'!$B$19) &amp; "." &amp; BP527)
        )
    ),
    IF(BN527&lt;&gt;"",
        IF(INT('Data Sheet'!$A$19)=INT('Data Sheet'!$B$19),
            --(INT('Data Sheet'!$A$19) &amp; "." &amp; RIGHT(BN527,3)),
            IF(AND((--(INT('Data Sheet'!$A$19) &amp; "." &amp; RIGHT(BN527,3))&gt;=--('Data Sheet'!$A$19)), (--(INT('Data Sheet'!$A$19) &amp; "." &amp; RIGHT(BN527,3))&lt;=--('Data Sheet'!$B$19))),
                --(INT('Data Sheet'!$A$19) &amp; "." &amp; RIGHT(BN527,3)),
                --(INT('Data Sheet'!$B$19) &amp; "." &amp; RIGHT(BN527,3))
            )
        ),
        "OK"
    )
)</f>
        <v>OK</v>
      </c>
      <c r="P527" s="23" t="str">
        <f>IF(BR527&lt;&gt;"",
    IF(INT('Data Sheet'!$A$19)=INT('Data Sheet'!$B$15),
        --(INT('Data Sheet'!$A$15) &amp; "." &amp; BR527),
        IF(AND((--(INT('Data Sheet'!$A$15) &amp; "." &amp; BR527)&gt;=--('Data Sheet'!$A$15)), (--(INT('Data Sheet'!$A$15) &amp; "." &amp; BR527)&lt;=--('Data Sheet'!$B$15))),
            --(INT('Data Sheet'!$A$15) &amp; "." &amp; BR527),
            --(INT('Data Sheet'!$B$15) &amp; "." &amp; BR527)
        )
    ),
    IF(BQ527&lt;&gt;"",
        IF(INT('Data Sheet'!$A$15)=INT('Data Sheet'!$B$15),
            --(INT('Data Sheet'!$A$15) &amp; "." &amp; LEFT(BQ527,3)),
            IF(AND((--(INT('Data Sheet'!$A$15) &amp; "." &amp; LEFT(BQ527,3))&gt;=--('Data Sheet'!$A$15)), (--(INT('Data Sheet'!$A$15) &amp; "." &amp; LEFT(BQ527,3))&lt;=--('Data Sheet'!$B$15))),
                --(INT('Data Sheet'!$A$15) &amp; "." &amp; LEFT(BQ527,3)),
                --(INT('Data Sheet'!$B$15) &amp; "." &amp; LEFT(BQ527,3))
            )
        ),
        "OK"
    )
)</f>
        <v>OK</v>
      </c>
      <c r="Q527" s="23" t="str">
        <f>IF(BS527&lt;&gt;"",
    IF(INT('Data Sheet'!$A$19)=INT('Data Sheet'!$B$15),
        --(INT('Data Sheet'!$A$15) &amp; "." &amp; BS527),
        IF(AND((--(INT('Data Sheet'!$A$15) &amp; "." &amp; BS527)&gt;=--('Data Sheet'!$A$15)), (--(INT('Data Sheet'!$A$15) &amp; "." &amp; BS527)&lt;=--('Data Sheet'!$B$15))),
            --(INT('Data Sheet'!$A$15) &amp; "." &amp; BS527),
            --(INT('Data Sheet'!$B$15) &amp; "." &amp; BS527)
        )
    ),
    IF(BQ527&lt;&gt;"",
        IF(INT('Data Sheet'!$A$15)=INT('Data Sheet'!$B$15),
            --(INT('Data Sheet'!$A$15) &amp; "." &amp; RIGHT(BQ527,3)),
            IF(AND((--(INT('Data Sheet'!$A$15) &amp; "." &amp; RIGHT(BQ527,3))&gt;=--('Data Sheet'!$A$15)), (--(INT('Data Sheet'!$A$15) &amp; "." &amp; RIGHT(BQ527,3))&lt;=--('Data Sheet'!$B$15))),
                --(INT('Data Sheet'!$A$15) &amp; "." &amp; RIGHT(BQ527,3)),
                --(INT('Data Sheet'!$B$15) &amp; "." &amp; RIGHT(BQ527,3))
            )
        ),
        "OK"
    )
)</f>
        <v>OK</v>
      </c>
      <c r="R527" s="19"/>
      <c r="S527" s="19"/>
      <c r="T527" s="19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1"/>
      <c r="AU527" s="21"/>
      <c r="AV527" s="21"/>
      <c r="AW527" s="22"/>
      <c r="AX527" s="99"/>
      <c r="AY527" s="20"/>
      <c r="AZ527" s="20"/>
      <c r="BA527" s="22"/>
      <c r="BB527">
        <v>519</v>
      </c>
      <c r="BC527" s="80"/>
      <c r="BD527" s="80"/>
      <c r="BE527" s="80"/>
      <c r="BF527" s="80"/>
      <c r="BG527" s="32" t="str">
        <f t="shared" si="92"/>
        <v/>
      </c>
      <c r="BH527" s="78">
        <f t="shared" si="90"/>
        <v>0</v>
      </c>
      <c r="BI527" s="2">
        <f t="shared" si="93"/>
        <v>0</v>
      </c>
      <c r="BJ527" s="2">
        <f t="shared" si="94"/>
        <v>0</v>
      </c>
      <c r="BK527" s="2">
        <f t="shared" si="91"/>
        <v>0</v>
      </c>
    </row>
    <row r="528" spans="2:63" ht="15" customHeight="1" x14ac:dyDescent="0.25">
      <c r="B528" s="14">
        <v>520</v>
      </c>
      <c r="C528" s="95" t="str">
        <f t="shared" si="95"/>
        <v/>
      </c>
      <c r="D528" s="15" t="str">
        <f t="shared" si="89"/>
        <v>OK</v>
      </c>
      <c r="E528" s="16" t="e">
        <f>VLOOKUP('Data Sheet'!$B$8,'Data Sheet'!$I$2:$J$9,2,FALSE)</f>
        <v>#N/A</v>
      </c>
      <c r="F528" s="16" t="str">
        <f t="shared" si="96"/>
        <v/>
      </c>
      <c r="G528" s="103">
        <f t="shared" si="97"/>
        <v>0</v>
      </c>
      <c r="H528" s="17" t="s">
        <v>26</v>
      </c>
      <c r="I528" s="17" t="s">
        <v>26</v>
      </c>
      <c r="J528" s="17" t="str">
        <f>IF('Data Sheet'!$B$9="NC-50","N/A","OK")</f>
        <v>OK</v>
      </c>
      <c r="K528" s="17" t="str">
        <f>IF('Data Sheet'!$B$9="NC-50","N/A","OK")</f>
        <v>OK</v>
      </c>
      <c r="L528" s="17" t="str">
        <f t="shared" si="98"/>
        <v>OK</v>
      </c>
      <c r="M528" s="17" t="str">
        <f t="shared" si="99"/>
        <v>OK</v>
      </c>
      <c r="N528" s="18" t="str">
        <f>IF(BO528&lt;&gt;"",
    IF(INT('Data Sheet'!$A$19)=INT('Data Sheet'!$B$19),
        --(INT('Data Sheet'!$A$19) &amp; "." &amp; BO528),
        IF(AND((--(INT('Data Sheet'!$A$19) &amp; "." &amp; BO528)&gt;=--('Data Sheet'!$A$19)), (--(INT('Data Sheet'!$A$19) &amp; "." &amp; BO528)&lt;=--('Data Sheet'!$B$19))),
            --(INT('Data Sheet'!$A$19) &amp; "." &amp; BO528),
            --(INT('Data Sheet'!$B$19) &amp; "." &amp; BO528)
        )
    ),
    IF(BN528&lt;&gt;"",
        IF(INT('Data Sheet'!$A$19)=INT('Data Sheet'!$B$19),
            --(INT('Data Sheet'!$A$19) &amp; "." &amp; LEFT(BN528,3)),
            IF(AND((--(INT('Data Sheet'!$A$19) &amp; "." &amp; LEFT(BN528,3))&gt;=--('Data Sheet'!$A$19)), (--(INT('Data Sheet'!$A$19) &amp; "." &amp; LEFT(BN528,3))&lt;=--('Data Sheet'!$B$19))),
                --(INT('Data Sheet'!$A$19) &amp; "." &amp; LEFT(BN528,3)),
                --(INT('Data Sheet'!$B$19) &amp; "." &amp; LEFT(BN528,3))
            )
        ),
        "OK"
    )
)</f>
        <v>OK</v>
      </c>
      <c r="O528" s="23" t="str">
        <f>IF(BP528&lt;&gt;"",
    IF(INT('Data Sheet'!$A$19)=INT('Data Sheet'!$B$19),
        --(INT('Data Sheet'!$A$19) &amp; "." &amp; BP528),
        IF(AND((--(INT('Data Sheet'!$A$19) &amp; "." &amp; BP528)&gt;=--('Data Sheet'!$A$19)), (--(INT('Data Sheet'!$A$19) &amp; "." &amp; BP528)&lt;=--('Data Sheet'!$B$19))),
            --(INT('Data Sheet'!$A$19) &amp; "." &amp; BP528),
            --(INT('Data Sheet'!$B$19) &amp; "." &amp; BP528)
        )
    ),
    IF(BN528&lt;&gt;"",
        IF(INT('Data Sheet'!$A$19)=INT('Data Sheet'!$B$19),
            --(INT('Data Sheet'!$A$19) &amp; "." &amp; RIGHT(BN528,3)),
            IF(AND((--(INT('Data Sheet'!$A$19) &amp; "." &amp; RIGHT(BN528,3))&gt;=--('Data Sheet'!$A$19)), (--(INT('Data Sheet'!$A$19) &amp; "." &amp; RIGHT(BN528,3))&lt;=--('Data Sheet'!$B$19))),
                --(INT('Data Sheet'!$A$19) &amp; "." &amp; RIGHT(BN528,3)),
                --(INT('Data Sheet'!$B$19) &amp; "." &amp; RIGHT(BN528,3))
            )
        ),
        "OK"
    )
)</f>
        <v>OK</v>
      </c>
      <c r="P528" s="23" t="str">
        <f>IF(BR528&lt;&gt;"",
    IF(INT('Data Sheet'!$A$19)=INT('Data Sheet'!$B$15),
        --(INT('Data Sheet'!$A$15) &amp; "." &amp; BR528),
        IF(AND((--(INT('Data Sheet'!$A$15) &amp; "." &amp; BR528)&gt;=--('Data Sheet'!$A$15)), (--(INT('Data Sheet'!$A$15) &amp; "." &amp; BR528)&lt;=--('Data Sheet'!$B$15))),
            --(INT('Data Sheet'!$A$15) &amp; "." &amp; BR528),
            --(INT('Data Sheet'!$B$15) &amp; "." &amp; BR528)
        )
    ),
    IF(BQ528&lt;&gt;"",
        IF(INT('Data Sheet'!$A$15)=INT('Data Sheet'!$B$15),
            --(INT('Data Sheet'!$A$15) &amp; "." &amp; LEFT(BQ528,3)),
            IF(AND((--(INT('Data Sheet'!$A$15) &amp; "." &amp; LEFT(BQ528,3))&gt;=--('Data Sheet'!$A$15)), (--(INT('Data Sheet'!$A$15) &amp; "." &amp; LEFT(BQ528,3))&lt;=--('Data Sheet'!$B$15))),
                --(INT('Data Sheet'!$A$15) &amp; "." &amp; LEFT(BQ528,3)),
                --(INT('Data Sheet'!$B$15) &amp; "." &amp; LEFT(BQ528,3))
            )
        ),
        "OK"
    )
)</f>
        <v>OK</v>
      </c>
      <c r="Q528" s="23" t="str">
        <f>IF(BS528&lt;&gt;"",
    IF(INT('Data Sheet'!$A$19)=INT('Data Sheet'!$B$15),
        --(INT('Data Sheet'!$A$15) &amp; "." &amp; BS528),
        IF(AND((--(INT('Data Sheet'!$A$15) &amp; "." &amp; BS528)&gt;=--('Data Sheet'!$A$15)), (--(INT('Data Sheet'!$A$15) &amp; "." &amp; BS528)&lt;=--('Data Sheet'!$B$15))),
            --(INT('Data Sheet'!$A$15) &amp; "." &amp; BS528),
            --(INT('Data Sheet'!$B$15) &amp; "." &amp; BS528)
        )
    ),
    IF(BQ528&lt;&gt;"",
        IF(INT('Data Sheet'!$A$15)=INT('Data Sheet'!$B$15),
            --(INT('Data Sheet'!$A$15) &amp; "." &amp; RIGHT(BQ528,3)),
            IF(AND((--(INT('Data Sheet'!$A$15) &amp; "." &amp; RIGHT(BQ528,3))&gt;=--('Data Sheet'!$A$15)), (--(INT('Data Sheet'!$A$15) &amp; "." &amp; RIGHT(BQ528,3))&lt;=--('Data Sheet'!$B$15))),
                --(INT('Data Sheet'!$A$15) &amp; "." &amp; RIGHT(BQ528,3)),
                --(INT('Data Sheet'!$B$15) &amp; "." &amp; RIGHT(BQ528,3))
            )
        ),
        "OK"
    )
)</f>
        <v>OK</v>
      </c>
      <c r="R528" s="19"/>
      <c r="S528" s="19"/>
      <c r="T528" s="19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1"/>
      <c r="AU528" s="21"/>
      <c r="AV528" s="21"/>
      <c r="AW528" s="22"/>
      <c r="AX528" s="99"/>
      <c r="AY528" s="20"/>
      <c r="AZ528" s="20"/>
      <c r="BA528" s="22"/>
      <c r="BB528">
        <v>520</v>
      </c>
      <c r="BC528" s="80"/>
      <c r="BD528" s="80"/>
      <c r="BE528" s="80"/>
      <c r="BF528" s="80"/>
      <c r="BG528" s="32" t="str">
        <f t="shared" si="92"/>
        <v/>
      </c>
      <c r="BH528" s="78">
        <f t="shared" si="90"/>
        <v>0</v>
      </c>
      <c r="BI528" s="2">
        <f t="shared" si="93"/>
        <v>0</v>
      </c>
      <c r="BJ528" s="2">
        <f t="shared" si="94"/>
        <v>0</v>
      </c>
      <c r="BK528" s="2">
        <f t="shared" si="91"/>
        <v>0</v>
      </c>
    </row>
    <row r="529" spans="2:63" ht="15" customHeight="1" x14ac:dyDescent="0.25">
      <c r="B529" s="14">
        <v>521</v>
      </c>
      <c r="C529" s="95" t="str">
        <f t="shared" si="95"/>
        <v/>
      </c>
      <c r="D529" s="15" t="str">
        <f t="shared" si="89"/>
        <v>OK</v>
      </c>
      <c r="E529" s="16" t="e">
        <f>VLOOKUP('Data Sheet'!$B$8,'Data Sheet'!$I$2:$J$9,2,FALSE)</f>
        <v>#N/A</v>
      </c>
      <c r="F529" s="16" t="str">
        <f t="shared" si="96"/>
        <v/>
      </c>
      <c r="G529" s="103">
        <f t="shared" si="97"/>
        <v>0</v>
      </c>
      <c r="H529" s="17" t="s">
        <v>26</v>
      </c>
      <c r="I529" s="17" t="s">
        <v>26</v>
      </c>
      <c r="J529" s="17" t="str">
        <f>IF('Data Sheet'!$B$9="NC-50","N/A","OK")</f>
        <v>OK</v>
      </c>
      <c r="K529" s="17" t="str">
        <f>IF('Data Sheet'!$B$9="NC-50","N/A","OK")</f>
        <v>OK</v>
      </c>
      <c r="L529" s="17" t="str">
        <f t="shared" si="98"/>
        <v>OK</v>
      </c>
      <c r="M529" s="17" t="str">
        <f t="shared" si="99"/>
        <v>OK</v>
      </c>
      <c r="N529" s="18" t="str">
        <f>IF(BO529&lt;&gt;"",
    IF(INT('Data Sheet'!$A$19)=INT('Data Sheet'!$B$19),
        --(INT('Data Sheet'!$A$19) &amp; "." &amp; BO529),
        IF(AND((--(INT('Data Sheet'!$A$19) &amp; "." &amp; BO529)&gt;=--('Data Sheet'!$A$19)), (--(INT('Data Sheet'!$A$19) &amp; "." &amp; BO529)&lt;=--('Data Sheet'!$B$19))),
            --(INT('Data Sheet'!$A$19) &amp; "." &amp; BO529),
            --(INT('Data Sheet'!$B$19) &amp; "." &amp; BO529)
        )
    ),
    IF(BN529&lt;&gt;"",
        IF(INT('Data Sheet'!$A$19)=INT('Data Sheet'!$B$19),
            --(INT('Data Sheet'!$A$19) &amp; "." &amp; LEFT(BN529,3)),
            IF(AND((--(INT('Data Sheet'!$A$19) &amp; "." &amp; LEFT(BN529,3))&gt;=--('Data Sheet'!$A$19)), (--(INT('Data Sheet'!$A$19) &amp; "." &amp; LEFT(BN529,3))&lt;=--('Data Sheet'!$B$19))),
                --(INT('Data Sheet'!$A$19) &amp; "." &amp; LEFT(BN529,3)),
                --(INT('Data Sheet'!$B$19) &amp; "." &amp; LEFT(BN529,3))
            )
        ),
        "OK"
    )
)</f>
        <v>OK</v>
      </c>
      <c r="O529" s="23" t="str">
        <f>IF(BP529&lt;&gt;"",
    IF(INT('Data Sheet'!$A$19)=INT('Data Sheet'!$B$19),
        --(INT('Data Sheet'!$A$19) &amp; "." &amp; BP529),
        IF(AND((--(INT('Data Sheet'!$A$19) &amp; "." &amp; BP529)&gt;=--('Data Sheet'!$A$19)), (--(INT('Data Sheet'!$A$19) &amp; "." &amp; BP529)&lt;=--('Data Sheet'!$B$19))),
            --(INT('Data Sheet'!$A$19) &amp; "." &amp; BP529),
            --(INT('Data Sheet'!$B$19) &amp; "." &amp; BP529)
        )
    ),
    IF(BN529&lt;&gt;"",
        IF(INT('Data Sheet'!$A$19)=INT('Data Sheet'!$B$19),
            --(INT('Data Sheet'!$A$19) &amp; "." &amp; RIGHT(BN529,3)),
            IF(AND((--(INT('Data Sheet'!$A$19) &amp; "." &amp; RIGHT(BN529,3))&gt;=--('Data Sheet'!$A$19)), (--(INT('Data Sheet'!$A$19) &amp; "." &amp; RIGHT(BN529,3))&lt;=--('Data Sheet'!$B$19))),
                --(INT('Data Sheet'!$A$19) &amp; "." &amp; RIGHT(BN529,3)),
                --(INT('Data Sheet'!$B$19) &amp; "." &amp; RIGHT(BN529,3))
            )
        ),
        "OK"
    )
)</f>
        <v>OK</v>
      </c>
      <c r="P529" s="23" t="str">
        <f>IF(BR529&lt;&gt;"",
    IF(INT('Data Sheet'!$A$19)=INT('Data Sheet'!$B$15),
        --(INT('Data Sheet'!$A$15) &amp; "." &amp; BR529),
        IF(AND((--(INT('Data Sheet'!$A$15) &amp; "." &amp; BR529)&gt;=--('Data Sheet'!$A$15)), (--(INT('Data Sheet'!$A$15) &amp; "." &amp; BR529)&lt;=--('Data Sheet'!$B$15))),
            --(INT('Data Sheet'!$A$15) &amp; "." &amp; BR529),
            --(INT('Data Sheet'!$B$15) &amp; "." &amp; BR529)
        )
    ),
    IF(BQ529&lt;&gt;"",
        IF(INT('Data Sheet'!$A$15)=INT('Data Sheet'!$B$15),
            --(INT('Data Sheet'!$A$15) &amp; "." &amp; LEFT(BQ529,3)),
            IF(AND((--(INT('Data Sheet'!$A$15) &amp; "." &amp; LEFT(BQ529,3))&gt;=--('Data Sheet'!$A$15)), (--(INT('Data Sheet'!$A$15) &amp; "." &amp; LEFT(BQ529,3))&lt;=--('Data Sheet'!$B$15))),
                --(INT('Data Sheet'!$A$15) &amp; "." &amp; LEFT(BQ529,3)),
                --(INT('Data Sheet'!$B$15) &amp; "." &amp; LEFT(BQ529,3))
            )
        ),
        "OK"
    )
)</f>
        <v>OK</v>
      </c>
      <c r="Q529" s="23" t="str">
        <f>IF(BS529&lt;&gt;"",
    IF(INT('Data Sheet'!$A$19)=INT('Data Sheet'!$B$15),
        --(INT('Data Sheet'!$A$15) &amp; "." &amp; BS529),
        IF(AND((--(INT('Data Sheet'!$A$15) &amp; "." &amp; BS529)&gt;=--('Data Sheet'!$A$15)), (--(INT('Data Sheet'!$A$15) &amp; "." &amp; BS529)&lt;=--('Data Sheet'!$B$15))),
            --(INT('Data Sheet'!$A$15) &amp; "." &amp; BS529),
            --(INT('Data Sheet'!$B$15) &amp; "." &amp; BS529)
        )
    ),
    IF(BQ529&lt;&gt;"",
        IF(INT('Data Sheet'!$A$15)=INT('Data Sheet'!$B$15),
            --(INT('Data Sheet'!$A$15) &amp; "." &amp; RIGHT(BQ529,3)),
            IF(AND((--(INT('Data Sheet'!$A$15) &amp; "." &amp; RIGHT(BQ529,3))&gt;=--('Data Sheet'!$A$15)), (--(INT('Data Sheet'!$A$15) &amp; "." &amp; RIGHT(BQ529,3))&lt;=--('Data Sheet'!$B$15))),
                --(INT('Data Sheet'!$A$15) &amp; "." &amp; RIGHT(BQ529,3)),
                --(INT('Data Sheet'!$B$15) &amp; "." &amp; RIGHT(BQ529,3))
            )
        ),
        "OK"
    )
)</f>
        <v>OK</v>
      </c>
      <c r="R529" s="19"/>
      <c r="S529" s="19"/>
      <c r="T529" s="19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1"/>
      <c r="AU529" s="21"/>
      <c r="AV529" s="21"/>
      <c r="AW529" s="22"/>
      <c r="AX529" s="99"/>
      <c r="AY529" s="20"/>
      <c r="AZ529" s="20"/>
      <c r="BA529" s="22"/>
      <c r="BB529">
        <v>521</v>
      </c>
      <c r="BC529" s="80"/>
      <c r="BD529" s="80"/>
      <c r="BE529" s="80"/>
      <c r="BF529" s="80"/>
      <c r="BG529" s="32" t="str">
        <f t="shared" si="92"/>
        <v/>
      </c>
      <c r="BH529" s="78">
        <f t="shared" si="90"/>
        <v>0</v>
      </c>
      <c r="BI529" s="2">
        <f t="shared" si="93"/>
        <v>0</v>
      </c>
      <c r="BJ529" s="2">
        <f t="shared" si="94"/>
        <v>0</v>
      </c>
      <c r="BK529" s="2">
        <f t="shared" si="91"/>
        <v>0</v>
      </c>
    </row>
    <row r="530" spans="2:63" ht="15" customHeight="1" x14ac:dyDescent="0.25">
      <c r="B530" s="14">
        <v>522</v>
      </c>
      <c r="C530" s="95" t="str">
        <f t="shared" si="95"/>
        <v/>
      </c>
      <c r="D530" s="15" t="str">
        <f t="shared" si="89"/>
        <v>OK</v>
      </c>
      <c r="E530" s="16" t="e">
        <f>VLOOKUP('Data Sheet'!$B$8,'Data Sheet'!$I$2:$J$9,2,FALSE)</f>
        <v>#N/A</v>
      </c>
      <c r="F530" s="16" t="str">
        <f t="shared" si="96"/>
        <v/>
      </c>
      <c r="G530" s="103">
        <f t="shared" si="97"/>
        <v>0</v>
      </c>
      <c r="H530" s="17" t="s">
        <v>26</v>
      </c>
      <c r="I530" s="17" t="s">
        <v>26</v>
      </c>
      <c r="J530" s="17" t="str">
        <f>IF('Data Sheet'!$B$9="NC-50","N/A","OK")</f>
        <v>OK</v>
      </c>
      <c r="K530" s="17" t="str">
        <f>IF('Data Sheet'!$B$9="NC-50","N/A","OK")</f>
        <v>OK</v>
      </c>
      <c r="L530" s="17" t="str">
        <f t="shared" si="98"/>
        <v>OK</v>
      </c>
      <c r="M530" s="17" t="str">
        <f t="shared" si="99"/>
        <v>OK</v>
      </c>
      <c r="N530" s="18" t="str">
        <f>IF(BO530&lt;&gt;"",
    IF(INT('Data Sheet'!$A$19)=INT('Data Sheet'!$B$19),
        --(INT('Data Sheet'!$A$19) &amp; "." &amp; BO530),
        IF(AND((--(INT('Data Sheet'!$A$19) &amp; "." &amp; BO530)&gt;=--('Data Sheet'!$A$19)), (--(INT('Data Sheet'!$A$19) &amp; "." &amp; BO530)&lt;=--('Data Sheet'!$B$19))),
            --(INT('Data Sheet'!$A$19) &amp; "." &amp; BO530),
            --(INT('Data Sheet'!$B$19) &amp; "." &amp; BO530)
        )
    ),
    IF(BN530&lt;&gt;"",
        IF(INT('Data Sheet'!$A$19)=INT('Data Sheet'!$B$19),
            --(INT('Data Sheet'!$A$19) &amp; "." &amp; LEFT(BN530,3)),
            IF(AND((--(INT('Data Sheet'!$A$19) &amp; "." &amp; LEFT(BN530,3))&gt;=--('Data Sheet'!$A$19)), (--(INT('Data Sheet'!$A$19) &amp; "." &amp; LEFT(BN530,3))&lt;=--('Data Sheet'!$B$19))),
                --(INT('Data Sheet'!$A$19) &amp; "." &amp; LEFT(BN530,3)),
                --(INT('Data Sheet'!$B$19) &amp; "." &amp; LEFT(BN530,3))
            )
        ),
        "OK"
    )
)</f>
        <v>OK</v>
      </c>
      <c r="O530" s="23" t="str">
        <f>IF(BP530&lt;&gt;"",
    IF(INT('Data Sheet'!$A$19)=INT('Data Sheet'!$B$19),
        --(INT('Data Sheet'!$A$19) &amp; "." &amp; BP530),
        IF(AND((--(INT('Data Sheet'!$A$19) &amp; "." &amp; BP530)&gt;=--('Data Sheet'!$A$19)), (--(INT('Data Sheet'!$A$19) &amp; "." &amp; BP530)&lt;=--('Data Sheet'!$B$19))),
            --(INT('Data Sheet'!$A$19) &amp; "." &amp; BP530),
            --(INT('Data Sheet'!$B$19) &amp; "." &amp; BP530)
        )
    ),
    IF(BN530&lt;&gt;"",
        IF(INT('Data Sheet'!$A$19)=INT('Data Sheet'!$B$19),
            --(INT('Data Sheet'!$A$19) &amp; "." &amp; RIGHT(BN530,3)),
            IF(AND((--(INT('Data Sheet'!$A$19) &amp; "." &amp; RIGHT(BN530,3))&gt;=--('Data Sheet'!$A$19)), (--(INT('Data Sheet'!$A$19) &amp; "." &amp; RIGHT(BN530,3))&lt;=--('Data Sheet'!$B$19))),
                --(INT('Data Sheet'!$A$19) &amp; "." &amp; RIGHT(BN530,3)),
                --(INT('Data Sheet'!$B$19) &amp; "." &amp; RIGHT(BN530,3))
            )
        ),
        "OK"
    )
)</f>
        <v>OK</v>
      </c>
      <c r="P530" s="23" t="str">
        <f>IF(BR530&lt;&gt;"",
    IF(INT('Data Sheet'!$A$19)=INT('Data Sheet'!$B$15),
        --(INT('Data Sheet'!$A$15) &amp; "." &amp; BR530),
        IF(AND((--(INT('Data Sheet'!$A$15) &amp; "." &amp; BR530)&gt;=--('Data Sheet'!$A$15)), (--(INT('Data Sheet'!$A$15) &amp; "." &amp; BR530)&lt;=--('Data Sheet'!$B$15))),
            --(INT('Data Sheet'!$A$15) &amp; "." &amp; BR530),
            --(INT('Data Sheet'!$B$15) &amp; "." &amp; BR530)
        )
    ),
    IF(BQ530&lt;&gt;"",
        IF(INT('Data Sheet'!$A$15)=INT('Data Sheet'!$B$15),
            --(INT('Data Sheet'!$A$15) &amp; "." &amp; LEFT(BQ530,3)),
            IF(AND((--(INT('Data Sheet'!$A$15) &amp; "." &amp; LEFT(BQ530,3))&gt;=--('Data Sheet'!$A$15)), (--(INT('Data Sheet'!$A$15) &amp; "." &amp; LEFT(BQ530,3))&lt;=--('Data Sheet'!$B$15))),
                --(INT('Data Sheet'!$A$15) &amp; "." &amp; LEFT(BQ530,3)),
                --(INT('Data Sheet'!$B$15) &amp; "." &amp; LEFT(BQ530,3))
            )
        ),
        "OK"
    )
)</f>
        <v>OK</v>
      </c>
      <c r="Q530" s="23" t="str">
        <f>IF(BS530&lt;&gt;"",
    IF(INT('Data Sheet'!$A$19)=INT('Data Sheet'!$B$15),
        --(INT('Data Sheet'!$A$15) &amp; "." &amp; BS530),
        IF(AND((--(INT('Data Sheet'!$A$15) &amp; "." &amp; BS530)&gt;=--('Data Sheet'!$A$15)), (--(INT('Data Sheet'!$A$15) &amp; "." &amp; BS530)&lt;=--('Data Sheet'!$B$15))),
            --(INT('Data Sheet'!$A$15) &amp; "." &amp; BS530),
            --(INT('Data Sheet'!$B$15) &amp; "." &amp; BS530)
        )
    ),
    IF(BQ530&lt;&gt;"",
        IF(INT('Data Sheet'!$A$15)=INT('Data Sheet'!$B$15),
            --(INT('Data Sheet'!$A$15) &amp; "." &amp; RIGHT(BQ530,3)),
            IF(AND((--(INT('Data Sheet'!$A$15) &amp; "." &amp; RIGHT(BQ530,3))&gt;=--('Data Sheet'!$A$15)), (--(INT('Data Sheet'!$A$15) &amp; "." &amp; RIGHT(BQ530,3))&lt;=--('Data Sheet'!$B$15))),
                --(INT('Data Sheet'!$A$15) &amp; "." &amp; RIGHT(BQ530,3)),
                --(INT('Data Sheet'!$B$15) &amp; "." &amp; RIGHT(BQ530,3))
            )
        ),
        "OK"
    )
)</f>
        <v>OK</v>
      </c>
      <c r="R530" s="19"/>
      <c r="S530" s="19"/>
      <c r="T530" s="19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1"/>
      <c r="AU530" s="21"/>
      <c r="AV530" s="21"/>
      <c r="AW530" s="22"/>
      <c r="AX530" s="99"/>
      <c r="AY530" s="20"/>
      <c r="AZ530" s="20"/>
      <c r="BA530" s="22"/>
      <c r="BB530">
        <v>522</v>
      </c>
      <c r="BC530" s="80"/>
      <c r="BD530" s="80"/>
      <c r="BE530" s="80"/>
      <c r="BF530" s="80"/>
      <c r="BG530" s="32" t="str">
        <f t="shared" si="92"/>
        <v/>
      </c>
      <c r="BH530" s="78">
        <f t="shared" si="90"/>
        <v>0</v>
      </c>
      <c r="BI530" s="2">
        <f t="shared" si="93"/>
        <v>0</v>
      </c>
      <c r="BJ530" s="2">
        <f t="shared" si="94"/>
        <v>0</v>
      </c>
      <c r="BK530" s="2">
        <f t="shared" si="91"/>
        <v>0</v>
      </c>
    </row>
    <row r="531" spans="2:63" ht="15" customHeight="1" x14ac:dyDescent="0.25">
      <c r="B531" s="14">
        <v>523</v>
      </c>
      <c r="C531" s="95" t="str">
        <f t="shared" si="95"/>
        <v/>
      </c>
      <c r="D531" s="15" t="str">
        <f t="shared" si="89"/>
        <v>OK</v>
      </c>
      <c r="E531" s="16" t="e">
        <f>VLOOKUP('Data Sheet'!$B$8,'Data Sheet'!$I$2:$J$9,2,FALSE)</f>
        <v>#N/A</v>
      </c>
      <c r="F531" s="16" t="str">
        <f t="shared" si="96"/>
        <v/>
      </c>
      <c r="G531" s="103">
        <f t="shared" si="97"/>
        <v>0</v>
      </c>
      <c r="H531" s="17" t="s">
        <v>26</v>
      </c>
      <c r="I531" s="17" t="s">
        <v>26</v>
      </c>
      <c r="J531" s="17" t="str">
        <f>IF('Data Sheet'!$B$9="NC-50","N/A","OK")</f>
        <v>OK</v>
      </c>
      <c r="K531" s="17" t="str">
        <f>IF('Data Sheet'!$B$9="NC-50","N/A","OK")</f>
        <v>OK</v>
      </c>
      <c r="L531" s="17" t="str">
        <f t="shared" si="98"/>
        <v>OK</v>
      </c>
      <c r="M531" s="17" t="str">
        <f t="shared" si="99"/>
        <v>OK</v>
      </c>
      <c r="N531" s="18" t="str">
        <f>IF(BO531&lt;&gt;"",
    IF(INT('Data Sheet'!$A$19)=INT('Data Sheet'!$B$19),
        --(INT('Data Sheet'!$A$19) &amp; "." &amp; BO531),
        IF(AND((--(INT('Data Sheet'!$A$19) &amp; "." &amp; BO531)&gt;=--('Data Sheet'!$A$19)), (--(INT('Data Sheet'!$A$19) &amp; "." &amp; BO531)&lt;=--('Data Sheet'!$B$19))),
            --(INT('Data Sheet'!$A$19) &amp; "." &amp; BO531),
            --(INT('Data Sheet'!$B$19) &amp; "." &amp; BO531)
        )
    ),
    IF(BN531&lt;&gt;"",
        IF(INT('Data Sheet'!$A$19)=INT('Data Sheet'!$B$19),
            --(INT('Data Sheet'!$A$19) &amp; "." &amp; LEFT(BN531,3)),
            IF(AND((--(INT('Data Sheet'!$A$19) &amp; "." &amp; LEFT(BN531,3))&gt;=--('Data Sheet'!$A$19)), (--(INT('Data Sheet'!$A$19) &amp; "." &amp; LEFT(BN531,3))&lt;=--('Data Sheet'!$B$19))),
                --(INT('Data Sheet'!$A$19) &amp; "." &amp; LEFT(BN531,3)),
                --(INT('Data Sheet'!$B$19) &amp; "." &amp; LEFT(BN531,3))
            )
        ),
        "OK"
    )
)</f>
        <v>OK</v>
      </c>
      <c r="O531" s="23" t="str">
        <f>IF(BP531&lt;&gt;"",
    IF(INT('Data Sheet'!$A$19)=INT('Data Sheet'!$B$19),
        --(INT('Data Sheet'!$A$19) &amp; "." &amp; BP531),
        IF(AND((--(INT('Data Sheet'!$A$19) &amp; "." &amp; BP531)&gt;=--('Data Sheet'!$A$19)), (--(INT('Data Sheet'!$A$19) &amp; "." &amp; BP531)&lt;=--('Data Sheet'!$B$19))),
            --(INT('Data Sheet'!$A$19) &amp; "." &amp; BP531),
            --(INT('Data Sheet'!$B$19) &amp; "." &amp; BP531)
        )
    ),
    IF(BN531&lt;&gt;"",
        IF(INT('Data Sheet'!$A$19)=INT('Data Sheet'!$B$19),
            --(INT('Data Sheet'!$A$19) &amp; "." &amp; RIGHT(BN531,3)),
            IF(AND((--(INT('Data Sheet'!$A$19) &amp; "." &amp; RIGHT(BN531,3))&gt;=--('Data Sheet'!$A$19)), (--(INT('Data Sheet'!$A$19) &amp; "." &amp; RIGHT(BN531,3))&lt;=--('Data Sheet'!$B$19))),
                --(INT('Data Sheet'!$A$19) &amp; "." &amp; RIGHT(BN531,3)),
                --(INT('Data Sheet'!$B$19) &amp; "." &amp; RIGHT(BN531,3))
            )
        ),
        "OK"
    )
)</f>
        <v>OK</v>
      </c>
      <c r="P531" s="23" t="str">
        <f>IF(BR531&lt;&gt;"",
    IF(INT('Data Sheet'!$A$19)=INT('Data Sheet'!$B$15),
        --(INT('Data Sheet'!$A$15) &amp; "." &amp; BR531),
        IF(AND((--(INT('Data Sheet'!$A$15) &amp; "." &amp; BR531)&gt;=--('Data Sheet'!$A$15)), (--(INT('Data Sheet'!$A$15) &amp; "." &amp; BR531)&lt;=--('Data Sheet'!$B$15))),
            --(INT('Data Sheet'!$A$15) &amp; "." &amp; BR531),
            --(INT('Data Sheet'!$B$15) &amp; "." &amp; BR531)
        )
    ),
    IF(BQ531&lt;&gt;"",
        IF(INT('Data Sheet'!$A$15)=INT('Data Sheet'!$B$15),
            --(INT('Data Sheet'!$A$15) &amp; "." &amp; LEFT(BQ531,3)),
            IF(AND((--(INT('Data Sheet'!$A$15) &amp; "." &amp; LEFT(BQ531,3))&gt;=--('Data Sheet'!$A$15)), (--(INT('Data Sheet'!$A$15) &amp; "." &amp; LEFT(BQ531,3))&lt;=--('Data Sheet'!$B$15))),
                --(INT('Data Sheet'!$A$15) &amp; "." &amp; LEFT(BQ531,3)),
                --(INT('Data Sheet'!$B$15) &amp; "." &amp; LEFT(BQ531,3))
            )
        ),
        "OK"
    )
)</f>
        <v>OK</v>
      </c>
      <c r="Q531" s="23" t="str">
        <f>IF(BS531&lt;&gt;"",
    IF(INT('Data Sheet'!$A$19)=INT('Data Sheet'!$B$15),
        --(INT('Data Sheet'!$A$15) &amp; "." &amp; BS531),
        IF(AND((--(INT('Data Sheet'!$A$15) &amp; "." &amp; BS531)&gt;=--('Data Sheet'!$A$15)), (--(INT('Data Sheet'!$A$15) &amp; "." &amp; BS531)&lt;=--('Data Sheet'!$B$15))),
            --(INT('Data Sheet'!$A$15) &amp; "." &amp; BS531),
            --(INT('Data Sheet'!$B$15) &amp; "." &amp; BS531)
        )
    ),
    IF(BQ531&lt;&gt;"",
        IF(INT('Data Sheet'!$A$15)=INT('Data Sheet'!$B$15),
            --(INT('Data Sheet'!$A$15) &amp; "." &amp; RIGHT(BQ531,3)),
            IF(AND((--(INT('Data Sheet'!$A$15) &amp; "." &amp; RIGHT(BQ531,3))&gt;=--('Data Sheet'!$A$15)), (--(INT('Data Sheet'!$A$15) &amp; "." &amp; RIGHT(BQ531,3))&lt;=--('Data Sheet'!$B$15))),
                --(INT('Data Sheet'!$A$15) &amp; "." &amp; RIGHT(BQ531,3)),
                --(INT('Data Sheet'!$B$15) &amp; "." &amp; RIGHT(BQ531,3))
            )
        ),
        "OK"
    )
)</f>
        <v>OK</v>
      </c>
      <c r="R531" s="19"/>
      <c r="S531" s="19"/>
      <c r="T531" s="19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1"/>
      <c r="AU531" s="21"/>
      <c r="AV531" s="21"/>
      <c r="AW531" s="22"/>
      <c r="AX531" s="99"/>
      <c r="AY531" s="20"/>
      <c r="AZ531" s="20"/>
      <c r="BA531" s="22"/>
      <c r="BB531">
        <v>523</v>
      </c>
      <c r="BC531" s="80"/>
      <c r="BD531" s="80"/>
      <c r="BE531" s="80"/>
      <c r="BF531" s="80"/>
      <c r="BG531" s="32" t="str">
        <f t="shared" si="92"/>
        <v/>
      </c>
      <c r="BH531" s="78">
        <f t="shared" si="90"/>
        <v>0</v>
      </c>
      <c r="BI531" s="2">
        <f t="shared" si="93"/>
        <v>0</v>
      </c>
      <c r="BJ531" s="2">
        <f t="shared" si="94"/>
        <v>0</v>
      </c>
      <c r="BK531" s="2">
        <f t="shared" si="91"/>
        <v>0</v>
      </c>
    </row>
    <row r="532" spans="2:63" ht="15" customHeight="1" x14ac:dyDescent="0.25">
      <c r="B532" s="14">
        <v>524</v>
      </c>
      <c r="C532" s="95" t="str">
        <f t="shared" si="95"/>
        <v/>
      </c>
      <c r="D532" s="15" t="str">
        <f t="shared" si="89"/>
        <v>OK</v>
      </c>
      <c r="E532" s="16" t="e">
        <f>VLOOKUP('Data Sheet'!$B$8,'Data Sheet'!$I$2:$J$9,2,FALSE)</f>
        <v>#N/A</v>
      </c>
      <c r="F532" s="16" t="str">
        <f t="shared" si="96"/>
        <v/>
      </c>
      <c r="G532" s="103">
        <f t="shared" si="97"/>
        <v>0</v>
      </c>
      <c r="H532" s="17" t="s">
        <v>26</v>
      </c>
      <c r="I532" s="17" t="s">
        <v>26</v>
      </c>
      <c r="J532" s="17" t="str">
        <f>IF('Data Sheet'!$B$9="NC-50","N/A","OK")</f>
        <v>OK</v>
      </c>
      <c r="K532" s="17" t="str">
        <f>IF('Data Sheet'!$B$9="NC-50","N/A","OK")</f>
        <v>OK</v>
      </c>
      <c r="L532" s="17" t="str">
        <f t="shared" si="98"/>
        <v>OK</v>
      </c>
      <c r="M532" s="17" t="str">
        <f t="shared" si="99"/>
        <v>OK</v>
      </c>
      <c r="N532" s="18" t="str">
        <f>IF(BO532&lt;&gt;"",
    IF(INT('Data Sheet'!$A$19)=INT('Data Sheet'!$B$19),
        --(INT('Data Sheet'!$A$19) &amp; "." &amp; BO532),
        IF(AND((--(INT('Data Sheet'!$A$19) &amp; "." &amp; BO532)&gt;=--('Data Sheet'!$A$19)), (--(INT('Data Sheet'!$A$19) &amp; "." &amp; BO532)&lt;=--('Data Sheet'!$B$19))),
            --(INT('Data Sheet'!$A$19) &amp; "." &amp; BO532),
            --(INT('Data Sheet'!$B$19) &amp; "." &amp; BO532)
        )
    ),
    IF(BN532&lt;&gt;"",
        IF(INT('Data Sheet'!$A$19)=INT('Data Sheet'!$B$19),
            --(INT('Data Sheet'!$A$19) &amp; "." &amp; LEFT(BN532,3)),
            IF(AND((--(INT('Data Sheet'!$A$19) &amp; "." &amp; LEFT(BN532,3))&gt;=--('Data Sheet'!$A$19)), (--(INT('Data Sheet'!$A$19) &amp; "." &amp; LEFT(BN532,3))&lt;=--('Data Sheet'!$B$19))),
                --(INT('Data Sheet'!$A$19) &amp; "." &amp; LEFT(BN532,3)),
                --(INT('Data Sheet'!$B$19) &amp; "." &amp; LEFT(BN532,3))
            )
        ),
        "OK"
    )
)</f>
        <v>OK</v>
      </c>
      <c r="O532" s="23" t="str">
        <f>IF(BP532&lt;&gt;"",
    IF(INT('Data Sheet'!$A$19)=INT('Data Sheet'!$B$19),
        --(INT('Data Sheet'!$A$19) &amp; "." &amp; BP532),
        IF(AND((--(INT('Data Sheet'!$A$19) &amp; "." &amp; BP532)&gt;=--('Data Sheet'!$A$19)), (--(INT('Data Sheet'!$A$19) &amp; "." &amp; BP532)&lt;=--('Data Sheet'!$B$19))),
            --(INT('Data Sheet'!$A$19) &amp; "." &amp; BP532),
            --(INT('Data Sheet'!$B$19) &amp; "." &amp; BP532)
        )
    ),
    IF(BN532&lt;&gt;"",
        IF(INT('Data Sheet'!$A$19)=INT('Data Sheet'!$B$19),
            --(INT('Data Sheet'!$A$19) &amp; "." &amp; RIGHT(BN532,3)),
            IF(AND((--(INT('Data Sheet'!$A$19) &amp; "." &amp; RIGHT(BN532,3))&gt;=--('Data Sheet'!$A$19)), (--(INT('Data Sheet'!$A$19) &amp; "." &amp; RIGHT(BN532,3))&lt;=--('Data Sheet'!$B$19))),
                --(INT('Data Sheet'!$A$19) &amp; "." &amp; RIGHT(BN532,3)),
                --(INT('Data Sheet'!$B$19) &amp; "." &amp; RIGHT(BN532,3))
            )
        ),
        "OK"
    )
)</f>
        <v>OK</v>
      </c>
      <c r="P532" s="23" t="str">
        <f>IF(BR532&lt;&gt;"",
    IF(INT('Data Sheet'!$A$19)=INT('Data Sheet'!$B$15),
        --(INT('Data Sheet'!$A$15) &amp; "." &amp; BR532),
        IF(AND((--(INT('Data Sheet'!$A$15) &amp; "." &amp; BR532)&gt;=--('Data Sheet'!$A$15)), (--(INT('Data Sheet'!$A$15) &amp; "." &amp; BR532)&lt;=--('Data Sheet'!$B$15))),
            --(INT('Data Sheet'!$A$15) &amp; "." &amp; BR532),
            --(INT('Data Sheet'!$B$15) &amp; "." &amp; BR532)
        )
    ),
    IF(BQ532&lt;&gt;"",
        IF(INT('Data Sheet'!$A$15)=INT('Data Sheet'!$B$15),
            --(INT('Data Sheet'!$A$15) &amp; "." &amp; LEFT(BQ532,3)),
            IF(AND((--(INT('Data Sheet'!$A$15) &amp; "." &amp; LEFT(BQ532,3))&gt;=--('Data Sheet'!$A$15)), (--(INT('Data Sheet'!$A$15) &amp; "." &amp; LEFT(BQ532,3))&lt;=--('Data Sheet'!$B$15))),
                --(INT('Data Sheet'!$A$15) &amp; "." &amp; LEFT(BQ532,3)),
                --(INT('Data Sheet'!$B$15) &amp; "." &amp; LEFT(BQ532,3))
            )
        ),
        "OK"
    )
)</f>
        <v>OK</v>
      </c>
      <c r="Q532" s="23" t="str">
        <f>IF(BS532&lt;&gt;"",
    IF(INT('Data Sheet'!$A$19)=INT('Data Sheet'!$B$15),
        --(INT('Data Sheet'!$A$15) &amp; "." &amp; BS532),
        IF(AND((--(INT('Data Sheet'!$A$15) &amp; "." &amp; BS532)&gt;=--('Data Sheet'!$A$15)), (--(INT('Data Sheet'!$A$15) &amp; "." &amp; BS532)&lt;=--('Data Sheet'!$B$15))),
            --(INT('Data Sheet'!$A$15) &amp; "." &amp; BS532),
            --(INT('Data Sheet'!$B$15) &amp; "." &amp; BS532)
        )
    ),
    IF(BQ532&lt;&gt;"",
        IF(INT('Data Sheet'!$A$15)=INT('Data Sheet'!$B$15),
            --(INT('Data Sheet'!$A$15) &amp; "." &amp; RIGHT(BQ532,3)),
            IF(AND((--(INT('Data Sheet'!$A$15) &amp; "." &amp; RIGHT(BQ532,3))&gt;=--('Data Sheet'!$A$15)), (--(INT('Data Sheet'!$A$15) &amp; "." &amp; RIGHT(BQ532,3))&lt;=--('Data Sheet'!$B$15))),
                --(INT('Data Sheet'!$A$15) &amp; "." &amp; RIGHT(BQ532,3)),
                --(INT('Data Sheet'!$B$15) &amp; "." &amp; RIGHT(BQ532,3))
            )
        ),
        "OK"
    )
)</f>
        <v>OK</v>
      </c>
      <c r="R532" s="19"/>
      <c r="S532" s="19"/>
      <c r="T532" s="19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1"/>
      <c r="AU532" s="21"/>
      <c r="AV532" s="21"/>
      <c r="AW532" s="22"/>
      <c r="AX532" s="99"/>
      <c r="AY532" s="20"/>
      <c r="AZ532" s="20"/>
      <c r="BA532" s="22"/>
      <c r="BB532">
        <v>524</v>
      </c>
      <c r="BC532" s="80"/>
      <c r="BD532" s="80"/>
      <c r="BE532" s="80"/>
      <c r="BF532" s="80"/>
      <c r="BG532" s="32" t="str">
        <f t="shared" si="92"/>
        <v/>
      </c>
      <c r="BH532" s="78">
        <f t="shared" si="90"/>
        <v>0</v>
      </c>
      <c r="BI532" s="2">
        <f t="shared" si="93"/>
        <v>0</v>
      </c>
      <c r="BJ532" s="2">
        <f t="shared" si="94"/>
        <v>0</v>
      </c>
      <c r="BK532" s="2">
        <f t="shared" si="91"/>
        <v>0</v>
      </c>
    </row>
    <row r="533" spans="2:63" ht="15" customHeight="1" x14ac:dyDescent="0.25">
      <c r="B533" s="14">
        <v>525</v>
      </c>
      <c r="C533" s="95" t="str">
        <f t="shared" si="95"/>
        <v/>
      </c>
      <c r="D533" s="15" t="str">
        <f t="shared" si="89"/>
        <v>OK</v>
      </c>
      <c r="E533" s="16" t="e">
        <f>VLOOKUP('Data Sheet'!$B$8,'Data Sheet'!$I$2:$J$9,2,FALSE)</f>
        <v>#N/A</v>
      </c>
      <c r="F533" s="16" t="str">
        <f t="shared" si="96"/>
        <v/>
      </c>
      <c r="G533" s="103">
        <f t="shared" si="97"/>
        <v>0</v>
      </c>
      <c r="H533" s="17" t="s">
        <v>26</v>
      </c>
      <c r="I533" s="17" t="s">
        <v>26</v>
      </c>
      <c r="J533" s="17" t="str">
        <f>IF('Data Sheet'!$B$9="NC-50","N/A","OK")</f>
        <v>OK</v>
      </c>
      <c r="K533" s="17" t="str">
        <f>IF('Data Sheet'!$B$9="NC-50","N/A","OK")</f>
        <v>OK</v>
      </c>
      <c r="L533" s="17" t="str">
        <f t="shared" si="98"/>
        <v>OK</v>
      </c>
      <c r="M533" s="17" t="str">
        <f t="shared" si="99"/>
        <v>OK</v>
      </c>
      <c r="N533" s="18" t="str">
        <f>IF(BO533&lt;&gt;"",
    IF(INT('Data Sheet'!$A$19)=INT('Data Sheet'!$B$19),
        --(INT('Data Sheet'!$A$19) &amp; "." &amp; BO533),
        IF(AND((--(INT('Data Sheet'!$A$19) &amp; "." &amp; BO533)&gt;=--('Data Sheet'!$A$19)), (--(INT('Data Sheet'!$A$19) &amp; "." &amp; BO533)&lt;=--('Data Sheet'!$B$19))),
            --(INT('Data Sheet'!$A$19) &amp; "." &amp; BO533),
            --(INT('Data Sheet'!$B$19) &amp; "." &amp; BO533)
        )
    ),
    IF(BN533&lt;&gt;"",
        IF(INT('Data Sheet'!$A$19)=INT('Data Sheet'!$B$19),
            --(INT('Data Sheet'!$A$19) &amp; "." &amp; LEFT(BN533,3)),
            IF(AND((--(INT('Data Sheet'!$A$19) &amp; "." &amp; LEFT(BN533,3))&gt;=--('Data Sheet'!$A$19)), (--(INT('Data Sheet'!$A$19) &amp; "." &amp; LEFT(BN533,3))&lt;=--('Data Sheet'!$B$19))),
                --(INT('Data Sheet'!$A$19) &amp; "." &amp; LEFT(BN533,3)),
                --(INT('Data Sheet'!$B$19) &amp; "." &amp; LEFT(BN533,3))
            )
        ),
        "OK"
    )
)</f>
        <v>OK</v>
      </c>
      <c r="O533" s="23" t="str">
        <f>IF(BP533&lt;&gt;"",
    IF(INT('Data Sheet'!$A$19)=INT('Data Sheet'!$B$19),
        --(INT('Data Sheet'!$A$19) &amp; "." &amp; BP533),
        IF(AND((--(INT('Data Sheet'!$A$19) &amp; "." &amp; BP533)&gt;=--('Data Sheet'!$A$19)), (--(INT('Data Sheet'!$A$19) &amp; "." &amp; BP533)&lt;=--('Data Sheet'!$B$19))),
            --(INT('Data Sheet'!$A$19) &amp; "." &amp; BP533),
            --(INT('Data Sheet'!$B$19) &amp; "." &amp; BP533)
        )
    ),
    IF(BN533&lt;&gt;"",
        IF(INT('Data Sheet'!$A$19)=INT('Data Sheet'!$B$19),
            --(INT('Data Sheet'!$A$19) &amp; "." &amp; RIGHT(BN533,3)),
            IF(AND((--(INT('Data Sheet'!$A$19) &amp; "." &amp; RIGHT(BN533,3))&gt;=--('Data Sheet'!$A$19)), (--(INT('Data Sheet'!$A$19) &amp; "." &amp; RIGHT(BN533,3))&lt;=--('Data Sheet'!$B$19))),
                --(INT('Data Sheet'!$A$19) &amp; "." &amp; RIGHT(BN533,3)),
                --(INT('Data Sheet'!$B$19) &amp; "." &amp; RIGHT(BN533,3))
            )
        ),
        "OK"
    )
)</f>
        <v>OK</v>
      </c>
      <c r="P533" s="23" t="str">
        <f>IF(BR533&lt;&gt;"",
    IF(INT('Data Sheet'!$A$19)=INT('Data Sheet'!$B$15),
        --(INT('Data Sheet'!$A$15) &amp; "." &amp; BR533),
        IF(AND((--(INT('Data Sheet'!$A$15) &amp; "." &amp; BR533)&gt;=--('Data Sheet'!$A$15)), (--(INT('Data Sheet'!$A$15) &amp; "." &amp; BR533)&lt;=--('Data Sheet'!$B$15))),
            --(INT('Data Sheet'!$A$15) &amp; "." &amp; BR533),
            --(INT('Data Sheet'!$B$15) &amp; "." &amp; BR533)
        )
    ),
    IF(BQ533&lt;&gt;"",
        IF(INT('Data Sheet'!$A$15)=INT('Data Sheet'!$B$15),
            --(INT('Data Sheet'!$A$15) &amp; "." &amp; LEFT(BQ533,3)),
            IF(AND((--(INT('Data Sheet'!$A$15) &amp; "." &amp; LEFT(BQ533,3))&gt;=--('Data Sheet'!$A$15)), (--(INT('Data Sheet'!$A$15) &amp; "." &amp; LEFT(BQ533,3))&lt;=--('Data Sheet'!$B$15))),
                --(INT('Data Sheet'!$A$15) &amp; "." &amp; LEFT(BQ533,3)),
                --(INT('Data Sheet'!$B$15) &amp; "." &amp; LEFT(BQ533,3))
            )
        ),
        "OK"
    )
)</f>
        <v>OK</v>
      </c>
      <c r="Q533" s="23" t="str">
        <f>IF(BS533&lt;&gt;"",
    IF(INT('Data Sheet'!$A$19)=INT('Data Sheet'!$B$15),
        --(INT('Data Sheet'!$A$15) &amp; "." &amp; BS533),
        IF(AND((--(INT('Data Sheet'!$A$15) &amp; "." &amp; BS533)&gt;=--('Data Sheet'!$A$15)), (--(INT('Data Sheet'!$A$15) &amp; "." &amp; BS533)&lt;=--('Data Sheet'!$B$15))),
            --(INT('Data Sheet'!$A$15) &amp; "." &amp; BS533),
            --(INT('Data Sheet'!$B$15) &amp; "." &amp; BS533)
        )
    ),
    IF(BQ533&lt;&gt;"",
        IF(INT('Data Sheet'!$A$15)=INT('Data Sheet'!$B$15),
            --(INT('Data Sheet'!$A$15) &amp; "." &amp; RIGHT(BQ533,3)),
            IF(AND((--(INT('Data Sheet'!$A$15) &amp; "." &amp; RIGHT(BQ533,3))&gt;=--('Data Sheet'!$A$15)), (--(INT('Data Sheet'!$A$15) &amp; "." &amp; RIGHT(BQ533,3))&lt;=--('Data Sheet'!$B$15))),
                --(INT('Data Sheet'!$A$15) &amp; "." &amp; RIGHT(BQ533,3)),
                --(INT('Data Sheet'!$B$15) &amp; "." &amp; RIGHT(BQ533,3))
            )
        ),
        "OK"
    )
)</f>
        <v>OK</v>
      </c>
      <c r="R533" s="19"/>
      <c r="S533" s="19"/>
      <c r="T533" s="19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1"/>
      <c r="AU533" s="21"/>
      <c r="AV533" s="21"/>
      <c r="AW533" s="22"/>
      <c r="AX533" s="99"/>
      <c r="AY533" s="20"/>
      <c r="AZ533" s="20"/>
      <c r="BA533" s="22"/>
      <c r="BB533">
        <v>525</v>
      </c>
      <c r="BC533" s="80"/>
      <c r="BD533" s="80"/>
      <c r="BE533" s="80"/>
      <c r="BF533" s="80"/>
      <c r="BG533" s="32" t="str">
        <f t="shared" si="92"/>
        <v/>
      </c>
      <c r="BH533" s="78">
        <f t="shared" si="90"/>
        <v>0</v>
      </c>
      <c r="BI533" s="2">
        <f t="shared" si="93"/>
        <v>0</v>
      </c>
      <c r="BJ533" s="2">
        <f t="shared" si="94"/>
        <v>0</v>
      </c>
      <c r="BK533" s="2">
        <f t="shared" si="91"/>
        <v>0</v>
      </c>
    </row>
    <row r="534" spans="2:63" ht="15" customHeight="1" x14ac:dyDescent="0.25">
      <c r="B534" s="14">
        <v>526</v>
      </c>
      <c r="C534" s="95" t="str">
        <f t="shared" si="95"/>
        <v/>
      </c>
      <c r="D534" s="15" t="str">
        <f t="shared" si="89"/>
        <v>OK</v>
      </c>
      <c r="E534" s="16" t="e">
        <f>VLOOKUP('Data Sheet'!$B$8,'Data Sheet'!$I$2:$J$9,2,FALSE)</f>
        <v>#N/A</v>
      </c>
      <c r="F534" s="16" t="str">
        <f t="shared" si="96"/>
        <v/>
      </c>
      <c r="G534" s="103">
        <f t="shared" si="97"/>
        <v>0</v>
      </c>
      <c r="H534" s="17" t="s">
        <v>26</v>
      </c>
      <c r="I534" s="17" t="s">
        <v>26</v>
      </c>
      <c r="J534" s="17" t="str">
        <f>IF('Data Sheet'!$B$9="NC-50","N/A","OK")</f>
        <v>OK</v>
      </c>
      <c r="K534" s="17" t="str">
        <f>IF('Data Sheet'!$B$9="NC-50","N/A","OK")</f>
        <v>OK</v>
      </c>
      <c r="L534" s="17" t="str">
        <f t="shared" si="98"/>
        <v>OK</v>
      </c>
      <c r="M534" s="17" t="str">
        <f t="shared" si="99"/>
        <v>OK</v>
      </c>
      <c r="N534" s="18" t="str">
        <f>IF(BO534&lt;&gt;"",
    IF(INT('Data Sheet'!$A$19)=INT('Data Sheet'!$B$19),
        --(INT('Data Sheet'!$A$19) &amp; "." &amp; BO534),
        IF(AND((--(INT('Data Sheet'!$A$19) &amp; "." &amp; BO534)&gt;=--('Data Sheet'!$A$19)), (--(INT('Data Sheet'!$A$19) &amp; "." &amp; BO534)&lt;=--('Data Sheet'!$B$19))),
            --(INT('Data Sheet'!$A$19) &amp; "." &amp; BO534),
            --(INT('Data Sheet'!$B$19) &amp; "." &amp; BO534)
        )
    ),
    IF(BN534&lt;&gt;"",
        IF(INT('Data Sheet'!$A$19)=INT('Data Sheet'!$B$19),
            --(INT('Data Sheet'!$A$19) &amp; "." &amp; LEFT(BN534,3)),
            IF(AND((--(INT('Data Sheet'!$A$19) &amp; "." &amp; LEFT(BN534,3))&gt;=--('Data Sheet'!$A$19)), (--(INT('Data Sheet'!$A$19) &amp; "." &amp; LEFT(BN534,3))&lt;=--('Data Sheet'!$B$19))),
                --(INT('Data Sheet'!$A$19) &amp; "." &amp; LEFT(BN534,3)),
                --(INT('Data Sheet'!$B$19) &amp; "." &amp; LEFT(BN534,3))
            )
        ),
        "OK"
    )
)</f>
        <v>OK</v>
      </c>
      <c r="O534" s="23" t="str">
        <f>IF(BP534&lt;&gt;"",
    IF(INT('Data Sheet'!$A$19)=INT('Data Sheet'!$B$19),
        --(INT('Data Sheet'!$A$19) &amp; "." &amp; BP534),
        IF(AND((--(INT('Data Sheet'!$A$19) &amp; "." &amp; BP534)&gt;=--('Data Sheet'!$A$19)), (--(INT('Data Sheet'!$A$19) &amp; "." &amp; BP534)&lt;=--('Data Sheet'!$B$19))),
            --(INT('Data Sheet'!$A$19) &amp; "." &amp; BP534),
            --(INT('Data Sheet'!$B$19) &amp; "." &amp; BP534)
        )
    ),
    IF(BN534&lt;&gt;"",
        IF(INT('Data Sheet'!$A$19)=INT('Data Sheet'!$B$19),
            --(INT('Data Sheet'!$A$19) &amp; "." &amp; RIGHT(BN534,3)),
            IF(AND((--(INT('Data Sheet'!$A$19) &amp; "." &amp; RIGHT(BN534,3))&gt;=--('Data Sheet'!$A$19)), (--(INT('Data Sheet'!$A$19) &amp; "." &amp; RIGHT(BN534,3))&lt;=--('Data Sheet'!$B$19))),
                --(INT('Data Sheet'!$A$19) &amp; "." &amp; RIGHT(BN534,3)),
                --(INT('Data Sheet'!$B$19) &amp; "." &amp; RIGHT(BN534,3))
            )
        ),
        "OK"
    )
)</f>
        <v>OK</v>
      </c>
      <c r="P534" s="23" t="str">
        <f>IF(BR534&lt;&gt;"",
    IF(INT('Data Sheet'!$A$19)=INT('Data Sheet'!$B$15),
        --(INT('Data Sheet'!$A$15) &amp; "." &amp; BR534),
        IF(AND((--(INT('Data Sheet'!$A$15) &amp; "." &amp; BR534)&gt;=--('Data Sheet'!$A$15)), (--(INT('Data Sheet'!$A$15) &amp; "." &amp; BR534)&lt;=--('Data Sheet'!$B$15))),
            --(INT('Data Sheet'!$A$15) &amp; "." &amp; BR534),
            --(INT('Data Sheet'!$B$15) &amp; "." &amp; BR534)
        )
    ),
    IF(BQ534&lt;&gt;"",
        IF(INT('Data Sheet'!$A$15)=INT('Data Sheet'!$B$15),
            --(INT('Data Sheet'!$A$15) &amp; "." &amp; LEFT(BQ534,3)),
            IF(AND((--(INT('Data Sheet'!$A$15) &amp; "." &amp; LEFT(BQ534,3))&gt;=--('Data Sheet'!$A$15)), (--(INT('Data Sheet'!$A$15) &amp; "." &amp; LEFT(BQ534,3))&lt;=--('Data Sheet'!$B$15))),
                --(INT('Data Sheet'!$A$15) &amp; "." &amp; LEFT(BQ534,3)),
                --(INT('Data Sheet'!$B$15) &amp; "." &amp; LEFT(BQ534,3))
            )
        ),
        "OK"
    )
)</f>
        <v>OK</v>
      </c>
      <c r="Q534" s="23" t="str">
        <f>IF(BS534&lt;&gt;"",
    IF(INT('Data Sheet'!$A$19)=INT('Data Sheet'!$B$15),
        --(INT('Data Sheet'!$A$15) &amp; "." &amp; BS534),
        IF(AND((--(INT('Data Sheet'!$A$15) &amp; "." &amp; BS534)&gt;=--('Data Sheet'!$A$15)), (--(INT('Data Sheet'!$A$15) &amp; "." &amp; BS534)&lt;=--('Data Sheet'!$B$15))),
            --(INT('Data Sheet'!$A$15) &amp; "." &amp; BS534),
            --(INT('Data Sheet'!$B$15) &amp; "." &amp; BS534)
        )
    ),
    IF(BQ534&lt;&gt;"",
        IF(INT('Data Sheet'!$A$15)=INT('Data Sheet'!$B$15),
            --(INT('Data Sheet'!$A$15) &amp; "." &amp; RIGHT(BQ534,3)),
            IF(AND((--(INT('Data Sheet'!$A$15) &amp; "." &amp; RIGHT(BQ534,3))&gt;=--('Data Sheet'!$A$15)), (--(INT('Data Sheet'!$A$15) &amp; "." &amp; RIGHT(BQ534,3))&lt;=--('Data Sheet'!$B$15))),
                --(INT('Data Sheet'!$A$15) &amp; "." &amp; RIGHT(BQ534,3)),
                --(INT('Data Sheet'!$B$15) &amp; "." &amp; RIGHT(BQ534,3))
            )
        ),
        "OK"
    )
)</f>
        <v>OK</v>
      </c>
      <c r="R534" s="19"/>
      <c r="S534" s="19"/>
      <c r="T534" s="19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1"/>
      <c r="AU534" s="21"/>
      <c r="AV534" s="21"/>
      <c r="AW534" s="22"/>
      <c r="AX534" s="99"/>
      <c r="AY534" s="20"/>
      <c r="AZ534" s="20"/>
      <c r="BA534" s="22"/>
      <c r="BB534">
        <v>526</v>
      </c>
      <c r="BC534" s="80"/>
      <c r="BD534" s="80"/>
      <c r="BE534" s="80"/>
      <c r="BF534" s="80"/>
      <c r="BG534" s="32" t="str">
        <f t="shared" si="92"/>
        <v/>
      </c>
      <c r="BH534" s="78">
        <f t="shared" si="90"/>
        <v>0</v>
      </c>
      <c r="BI534" s="2">
        <f t="shared" si="93"/>
        <v>0</v>
      </c>
      <c r="BJ534" s="2">
        <f t="shared" si="94"/>
        <v>0</v>
      </c>
      <c r="BK534" s="2">
        <f t="shared" si="91"/>
        <v>0</v>
      </c>
    </row>
    <row r="535" spans="2:63" ht="15" customHeight="1" x14ac:dyDescent="0.25">
      <c r="B535" s="14">
        <v>527</v>
      </c>
      <c r="C535" s="95" t="str">
        <f t="shared" si="95"/>
        <v/>
      </c>
      <c r="D535" s="15" t="str">
        <f t="shared" si="89"/>
        <v>OK</v>
      </c>
      <c r="E535" s="16" t="e">
        <f>VLOOKUP('Data Sheet'!$B$8,'Data Sheet'!$I$2:$J$9,2,FALSE)</f>
        <v>#N/A</v>
      </c>
      <c r="F535" s="16" t="str">
        <f t="shared" si="96"/>
        <v/>
      </c>
      <c r="G535" s="103">
        <f t="shared" si="97"/>
        <v>0</v>
      </c>
      <c r="H535" s="17" t="s">
        <v>26</v>
      </c>
      <c r="I535" s="17" t="s">
        <v>26</v>
      </c>
      <c r="J535" s="17" t="str">
        <f>IF('Data Sheet'!$B$9="NC-50","N/A","OK")</f>
        <v>OK</v>
      </c>
      <c r="K535" s="17" t="str">
        <f>IF('Data Sheet'!$B$9="NC-50","N/A","OK")</f>
        <v>OK</v>
      </c>
      <c r="L535" s="17" t="str">
        <f t="shared" si="98"/>
        <v>OK</v>
      </c>
      <c r="M535" s="17" t="str">
        <f t="shared" si="99"/>
        <v>OK</v>
      </c>
      <c r="N535" s="18" t="str">
        <f>IF(BO535&lt;&gt;"",
    IF(INT('Data Sheet'!$A$19)=INT('Data Sheet'!$B$19),
        --(INT('Data Sheet'!$A$19) &amp; "." &amp; BO535),
        IF(AND((--(INT('Data Sheet'!$A$19) &amp; "." &amp; BO535)&gt;=--('Data Sheet'!$A$19)), (--(INT('Data Sheet'!$A$19) &amp; "." &amp; BO535)&lt;=--('Data Sheet'!$B$19))),
            --(INT('Data Sheet'!$A$19) &amp; "." &amp; BO535),
            --(INT('Data Sheet'!$B$19) &amp; "." &amp; BO535)
        )
    ),
    IF(BN535&lt;&gt;"",
        IF(INT('Data Sheet'!$A$19)=INT('Data Sheet'!$B$19),
            --(INT('Data Sheet'!$A$19) &amp; "." &amp; LEFT(BN535,3)),
            IF(AND((--(INT('Data Sheet'!$A$19) &amp; "." &amp; LEFT(BN535,3))&gt;=--('Data Sheet'!$A$19)), (--(INT('Data Sheet'!$A$19) &amp; "." &amp; LEFT(BN535,3))&lt;=--('Data Sheet'!$B$19))),
                --(INT('Data Sheet'!$A$19) &amp; "." &amp; LEFT(BN535,3)),
                --(INT('Data Sheet'!$B$19) &amp; "." &amp; LEFT(BN535,3))
            )
        ),
        "OK"
    )
)</f>
        <v>OK</v>
      </c>
      <c r="O535" s="23" t="str">
        <f>IF(BP535&lt;&gt;"",
    IF(INT('Data Sheet'!$A$19)=INT('Data Sheet'!$B$19),
        --(INT('Data Sheet'!$A$19) &amp; "." &amp; BP535),
        IF(AND((--(INT('Data Sheet'!$A$19) &amp; "." &amp; BP535)&gt;=--('Data Sheet'!$A$19)), (--(INT('Data Sheet'!$A$19) &amp; "." &amp; BP535)&lt;=--('Data Sheet'!$B$19))),
            --(INT('Data Sheet'!$A$19) &amp; "." &amp; BP535),
            --(INT('Data Sheet'!$B$19) &amp; "." &amp; BP535)
        )
    ),
    IF(BN535&lt;&gt;"",
        IF(INT('Data Sheet'!$A$19)=INT('Data Sheet'!$B$19),
            --(INT('Data Sheet'!$A$19) &amp; "." &amp; RIGHT(BN535,3)),
            IF(AND((--(INT('Data Sheet'!$A$19) &amp; "." &amp; RIGHT(BN535,3))&gt;=--('Data Sheet'!$A$19)), (--(INT('Data Sheet'!$A$19) &amp; "." &amp; RIGHT(BN535,3))&lt;=--('Data Sheet'!$B$19))),
                --(INT('Data Sheet'!$A$19) &amp; "." &amp; RIGHT(BN535,3)),
                --(INT('Data Sheet'!$B$19) &amp; "." &amp; RIGHT(BN535,3))
            )
        ),
        "OK"
    )
)</f>
        <v>OK</v>
      </c>
      <c r="P535" s="23" t="str">
        <f>IF(BR535&lt;&gt;"",
    IF(INT('Data Sheet'!$A$19)=INT('Data Sheet'!$B$15),
        --(INT('Data Sheet'!$A$15) &amp; "." &amp; BR535),
        IF(AND((--(INT('Data Sheet'!$A$15) &amp; "." &amp; BR535)&gt;=--('Data Sheet'!$A$15)), (--(INT('Data Sheet'!$A$15) &amp; "." &amp; BR535)&lt;=--('Data Sheet'!$B$15))),
            --(INT('Data Sheet'!$A$15) &amp; "." &amp; BR535),
            --(INT('Data Sheet'!$B$15) &amp; "." &amp; BR535)
        )
    ),
    IF(BQ535&lt;&gt;"",
        IF(INT('Data Sheet'!$A$15)=INT('Data Sheet'!$B$15),
            --(INT('Data Sheet'!$A$15) &amp; "." &amp; LEFT(BQ535,3)),
            IF(AND((--(INT('Data Sheet'!$A$15) &amp; "." &amp; LEFT(BQ535,3))&gt;=--('Data Sheet'!$A$15)), (--(INT('Data Sheet'!$A$15) &amp; "." &amp; LEFT(BQ535,3))&lt;=--('Data Sheet'!$B$15))),
                --(INT('Data Sheet'!$A$15) &amp; "." &amp; LEFT(BQ535,3)),
                --(INT('Data Sheet'!$B$15) &amp; "." &amp; LEFT(BQ535,3))
            )
        ),
        "OK"
    )
)</f>
        <v>OK</v>
      </c>
      <c r="Q535" s="23" t="str">
        <f>IF(BS535&lt;&gt;"",
    IF(INT('Data Sheet'!$A$19)=INT('Data Sheet'!$B$15),
        --(INT('Data Sheet'!$A$15) &amp; "." &amp; BS535),
        IF(AND((--(INT('Data Sheet'!$A$15) &amp; "." &amp; BS535)&gt;=--('Data Sheet'!$A$15)), (--(INT('Data Sheet'!$A$15) &amp; "." &amp; BS535)&lt;=--('Data Sheet'!$B$15))),
            --(INT('Data Sheet'!$A$15) &amp; "." &amp; BS535),
            --(INT('Data Sheet'!$B$15) &amp; "." &amp; BS535)
        )
    ),
    IF(BQ535&lt;&gt;"",
        IF(INT('Data Sheet'!$A$15)=INT('Data Sheet'!$B$15),
            --(INT('Data Sheet'!$A$15) &amp; "." &amp; RIGHT(BQ535,3)),
            IF(AND((--(INT('Data Sheet'!$A$15) &amp; "." &amp; RIGHT(BQ535,3))&gt;=--('Data Sheet'!$A$15)), (--(INT('Data Sheet'!$A$15) &amp; "." &amp; RIGHT(BQ535,3))&lt;=--('Data Sheet'!$B$15))),
                --(INT('Data Sheet'!$A$15) &amp; "." &amp; RIGHT(BQ535,3)),
                --(INT('Data Sheet'!$B$15) &amp; "." &amp; RIGHT(BQ535,3))
            )
        ),
        "OK"
    )
)</f>
        <v>OK</v>
      </c>
      <c r="R535" s="19"/>
      <c r="S535" s="19"/>
      <c r="T535" s="19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1"/>
      <c r="AU535" s="21"/>
      <c r="AV535" s="21"/>
      <c r="AW535" s="22"/>
      <c r="AX535" s="99"/>
      <c r="AY535" s="20"/>
      <c r="AZ535" s="20"/>
      <c r="BA535" s="22"/>
      <c r="BB535">
        <v>527</v>
      </c>
      <c r="BC535" s="80"/>
      <c r="BD535" s="80"/>
      <c r="BE535" s="80"/>
      <c r="BF535" s="80"/>
      <c r="BG535" s="32" t="str">
        <f t="shared" si="92"/>
        <v/>
      </c>
      <c r="BH535" s="78">
        <f t="shared" si="90"/>
        <v>0</v>
      </c>
      <c r="BI535" s="2">
        <f t="shared" si="93"/>
        <v>0</v>
      </c>
      <c r="BJ535" s="2">
        <f t="shared" si="94"/>
        <v>0</v>
      </c>
      <c r="BK535" s="2">
        <f t="shared" si="91"/>
        <v>0</v>
      </c>
    </row>
    <row r="536" spans="2:63" ht="15" customHeight="1" x14ac:dyDescent="0.25">
      <c r="B536" s="14">
        <v>528</v>
      </c>
      <c r="C536" s="95" t="str">
        <f t="shared" si="95"/>
        <v/>
      </c>
      <c r="D536" s="15" t="str">
        <f t="shared" si="89"/>
        <v>OK</v>
      </c>
      <c r="E536" s="16" t="e">
        <f>VLOOKUP('Data Sheet'!$B$8,'Data Sheet'!$I$2:$J$9,2,FALSE)</f>
        <v>#N/A</v>
      </c>
      <c r="F536" s="16" t="str">
        <f t="shared" si="96"/>
        <v/>
      </c>
      <c r="G536" s="103">
        <f t="shared" si="97"/>
        <v>0</v>
      </c>
      <c r="H536" s="17" t="s">
        <v>26</v>
      </c>
      <c r="I536" s="17" t="s">
        <v>26</v>
      </c>
      <c r="J536" s="17" t="str">
        <f>IF('Data Sheet'!$B$9="NC-50","N/A","OK")</f>
        <v>OK</v>
      </c>
      <c r="K536" s="17" t="str">
        <f>IF('Data Sheet'!$B$9="NC-50","N/A","OK")</f>
        <v>OK</v>
      </c>
      <c r="L536" s="17" t="str">
        <f t="shared" si="98"/>
        <v>OK</v>
      </c>
      <c r="M536" s="17" t="str">
        <f t="shared" si="99"/>
        <v>OK</v>
      </c>
      <c r="N536" s="18" t="str">
        <f>IF(BO536&lt;&gt;"",
    IF(INT('Data Sheet'!$A$19)=INT('Data Sheet'!$B$19),
        --(INT('Data Sheet'!$A$19) &amp; "." &amp; BO536),
        IF(AND((--(INT('Data Sheet'!$A$19) &amp; "." &amp; BO536)&gt;=--('Data Sheet'!$A$19)), (--(INT('Data Sheet'!$A$19) &amp; "." &amp; BO536)&lt;=--('Data Sheet'!$B$19))),
            --(INT('Data Sheet'!$A$19) &amp; "." &amp; BO536),
            --(INT('Data Sheet'!$B$19) &amp; "." &amp; BO536)
        )
    ),
    IF(BN536&lt;&gt;"",
        IF(INT('Data Sheet'!$A$19)=INT('Data Sheet'!$B$19),
            --(INT('Data Sheet'!$A$19) &amp; "." &amp; LEFT(BN536,3)),
            IF(AND((--(INT('Data Sheet'!$A$19) &amp; "." &amp; LEFT(BN536,3))&gt;=--('Data Sheet'!$A$19)), (--(INT('Data Sheet'!$A$19) &amp; "." &amp; LEFT(BN536,3))&lt;=--('Data Sheet'!$B$19))),
                --(INT('Data Sheet'!$A$19) &amp; "." &amp; LEFT(BN536,3)),
                --(INT('Data Sheet'!$B$19) &amp; "." &amp; LEFT(BN536,3))
            )
        ),
        "OK"
    )
)</f>
        <v>OK</v>
      </c>
      <c r="O536" s="23" t="str">
        <f>IF(BP536&lt;&gt;"",
    IF(INT('Data Sheet'!$A$19)=INT('Data Sheet'!$B$19),
        --(INT('Data Sheet'!$A$19) &amp; "." &amp; BP536),
        IF(AND((--(INT('Data Sheet'!$A$19) &amp; "." &amp; BP536)&gt;=--('Data Sheet'!$A$19)), (--(INT('Data Sheet'!$A$19) &amp; "." &amp; BP536)&lt;=--('Data Sheet'!$B$19))),
            --(INT('Data Sheet'!$A$19) &amp; "." &amp; BP536),
            --(INT('Data Sheet'!$B$19) &amp; "." &amp; BP536)
        )
    ),
    IF(BN536&lt;&gt;"",
        IF(INT('Data Sheet'!$A$19)=INT('Data Sheet'!$B$19),
            --(INT('Data Sheet'!$A$19) &amp; "." &amp; RIGHT(BN536,3)),
            IF(AND((--(INT('Data Sheet'!$A$19) &amp; "." &amp; RIGHT(BN536,3))&gt;=--('Data Sheet'!$A$19)), (--(INT('Data Sheet'!$A$19) &amp; "." &amp; RIGHT(BN536,3))&lt;=--('Data Sheet'!$B$19))),
                --(INT('Data Sheet'!$A$19) &amp; "." &amp; RIGHT(BN536,3)),
                --(INT('Data Sheet'!$B$19) &amp; "." &amp; RIGHT(BN536,3))
            )
        ),
        "OK"
    )
)</f>
        <v>OK</v>
      </c>
      <c r="P536" s="23" t="str">
        <f>IF(BR536&lt;&gt;"",
    IF(INT('Data Sheet'!$A$19)=INT('Data Sheet'!$B$15),
        --(INT('Data Sheet'!$A$15) &amp; "." &amp; BR536),
        IF(AND((--(INT('Data Sheet'!$A$15) &amp; "." &amp; BR536)&gt;=--('Data Sheet'!$A$15)), (--(INT('Data Sheet'!$A$15) &amp; "." &amp; BR536)&lt;=--('Data Sheet'!$B$15))),
            --(INT('Data Sheet'!$A$15) &amp; "." &amp; BR536),
            --(INT('Data Sheet'!$B$15) &amp; "." &amp; BR536)
        )
    ),
    IF(BQ536&lt;&gt;"",
        IF(INT('Data Sheet'!$A$15)=INT('Data Sheet'!$B$15),
            --(INT('Data Sheet'!$A$15) &amp; "." &amp; LEFT(BQ536,3)),
            IF(AND((--(INT('Data Sheet'!$A$15) &amp; "." &amp; LEFT(BQ536,3))&gt;=--('Data Sheet'!$A$15)), (--(INT('Data Sheet'!$A$15) &amp; "." &amp; LEFT(BQ536,3))&lt;=--('Data Sheet'!$B$15))),
                --(INT('Data Sheet'!$A$15) &amp; "." &amp; LEFT(BQ536,3)),
                --(INT('Data Sheet'!$B$15) &amp; "." &amp; LEFT(BQ536,3))
            )
        ),
        "OK"
    )
)</f>
        <v>OK</v>
      </c>
      <c r="Q536" s="23" t="str">
        <f>IF(BS536&lt;&gt;"",
    IF(INT('Data Sheet'!$A$19)=INT('Data Sheet'!$B$15),
        --(INT('Data Sheet'!$A$15) &amp; "." &amp; BS536),
        IF(AND((--(INT('Data Sheet'!$A$15) &amp; "." &amp; BS536)&gt;=--('Data Sheet'!$A$15)), (--(INT('Data Sheet'!$A$15) &amp; "." &amp; BS536)&lt;=--('Data Sheet'!$B$15))),
            --(INT('Data Sheet'!$A$15) &amp; "." &amp; BS536),
            --(INT('Data Sheet'!$B$15) &amp; "." &amp; BS536)
        )
    ),
    IF(BQ536&lt;&gt;"",
        IF(INT('Data Sheet'!$A$15)=INT('Data Sheet'!$B$15),
            --(INT('Data Sheet'!$A$15) &amp; "." &amp; RIGHT(BQ536,3)),
            IF(AND((--(INT('Data Sheet'!$A$15) &amp; "." &amp; RIGHT(BQ536,3))&gt;=--('Data Sheet'!$A$15)), (--(INT('Data Sheet'!$A$15) &amp; "." &amp; RIGHT(BQ536,3))&lt;=--('Data Sheet'!$B$15))),
                --(INT('Data Sheet'!$A$15) &amp; "." &amp; RIGHT(BQ536,3)),
                --(INT('Data Sheet'!$B$15) &amp; "." &amp; RIGHT(BQ536,3))
            )
        ),
        "OK"
    )
)</f>
        <v>OK</v>
      </c>
      <c r="R536" s="19"/>
      <c r="S536" s="19"/>
      <c r="T536" s="19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1"/>
      <c r="AU536" s="21"/>
      <c r="AV536" s="21"/>
      <c r="AW536" s="22"/>
      <c r="AX536" s="99"/>
      <c r="AY536" s="20"/>
      <c r="AZ536" s="20"/>
      <c r="BA536" s="22"/>
      <c r="BB536">
        <v>528</v>
      </c>
      <c r="BC536" s="80"/>
      <c r="BD536" s="80"/>
      <c r="BE536" s="80"/>
      <c r="BF536" s="80"/>
      <c r="BG536" s="32" t="str">
        <f t="shared" si="92"/>
        <v/>
      </c>
      <c r="BH536" s="78">
        <f t="shared" si="90"/>
        <v>0</v>
      </c>
      <c r="BI536" s="2">
        <f t="shared" si="93"/>
        <v>0</v>
      </c>
      <c r="BJ536" s="2">
        <f t="shared" si="94"/>
        <v>0</v>
      </c>
      <c r="BK536" s="2">
        <f t="shared" si="91"/>
        <v>0</v>
      </c>
    </row>
    <row r="537" spans="2:63" ht="15" customHeight="1" x14ac:dyDescent="0.25">
      <c r="B537" s="14">
        <v>529</v>
      </c>
      <c r="C537" s="95" t="str">
        <f t="shared" si="95"/>
        <v/>
      </c>
      <c r="D537" s="15" t="str">
        <f t="shared" si="89"/>
        <v>OK</v>
      </c>
      <c r="E537" s="16" t="e">
        <f>VLOOKUP('Data Sheet'!$B$8,'Data Sheet'!$I$2:$J$9,2,FALSE)</f>
        <v>#N/A</v>
      </c>
      <c r="F537" s="16" t="str">
        <f t="shared" si="96"/>
        <v/>
      </c>
      <c r="G537" s="103">
        <f t="shared" si="97"/>
        <v>0</v>
      </c>
      <c r="H537" s="17" t="s">
        <v>26</v>
      </c>
      <c r="I537" s="17" t="s">
        <v>26</v>
      </c>
      <c r="J537" s="17" t="str">
        <f>IF('Data Sheet'!$B$9="NC-50","N/A","OK")</f>
        <v>OK</v>
      </c>
      <c r="K537" s="17" t="str">
        <f>IF('Data Sheet'!$B$9="NC-50","N/A","OK")</f>
        <v>OK</v>
      </c>
      <c r="L537" s="17" t="str">
        <f t="shared" si="98"/>
        <v>OK</v>
      </c>
      <c r="M537" s="17" t="str">
        <f t="shared" si="99"/>
        <v>OK</v>
      </c>
      <c r="N537" s="18" t="str">
        <f>IF(BO537&lt;&gt;"",
    IF(INT('Data Sheet'!$A$19)=INT('Data Sheet'!$B$19),
        --(INT('Data Sheet'!$A$19) &amp; "." &amp; BO537),
        IF(AND((--(INT('Data Sheet'!$A$19) &amp; "." &amp; BO537)&gt;=--('Data Sheet'!$A$19)), (--(INT('Data Sheet'!$A$19) &amp; "." &amp; BO537)&lt;=--('Data Sheet'!$B$19))),
            --(INT('Data Sheet'!$A$19) &amp; "." &amp; BO537),
            --(INT('Data Sheet'!$B$19) &amp; "." &amp; BO537)
        )
    ),
    IF(BN537&lt;&gt;"",
        IF(INT('Data Sheet'!$A$19)=INT('Data Sheet'!$B$19),
            --(INT('Data Sheet'!$A$19) &amp; "." &amp; LEFT(BN537,3)),
            IF(AND((--(INT('Data Sheet'!$A$19) &amp; "." &amp; LEFT(BN537,3))&gt;=--('Data Sheet'!$A$19)), (--(INT('Data Sheet'!$A$19) &amp; "." &amp; LEFT(BN537,3))&lt;=--('Data Sheet'!$B$19))),
                --(INT('Data Sheet'!$A$19) &amp; "." &amp; LEFT(BN537,3)),
                --(INT('Data Sheet'!$B$19) &amp; "." &amp; LEFT(BN537,3))
            )
        ),
        "OK"
    )
)</f>
        <v>OK</v>
      </c>
      <c r="O537" s="23" t="str">
        <f>IF(BP537&lt;&gt;"",
    IF(INT('Data Sheet'!$A$19)=INT('Data Sheet'!$B$19),
        --(INT('Data Sheet'!$A$19) &amp; "." &amp; BP537),
        IF(AND((--(INT('Data Sheet'!$A$19) &amp; "." &amp; BP537)&gt;=--('Data Sheet'!$A$19)), (--(INT('Data Sheet'!$A$19) &amp; "." &amp; BP537)&lt;=--('Data Sheet'!$B$19))),
            --(INT('Data Sheet'!$A$19) &amp; "." &amp; BP537),
            --(INT('Data Sheet'!$B$19) &amp; "." &amp; BP537)
        )
    ),
    IF(BN537&lt;&gt;"",
        IF(INT('Data Sheet'!$A$19)=INT('Data Sheet'!$B$19),
            --(INT('Data Sheet'!$A$19) &amp; "." &amp; RIGHT(BN537,3)),
            IF(AND((--(INT('Data Sheet'!$A$19) &amp; "." &amp; RIGHT(BN537,3))&gt;=--('Data Sheet'!$A$19)), (--(INT('Data Sheet'!$A$19) &amp; "." &amp; RIGHT(BN537,3))&lt;=--('Data Sheet'!$B$19))),
                --(INT('Data Sheet'!$A$19) &amp; "." &amp; RIGHT(BN537,3)),
                --(INT('Data Sheet'!$B$19) &amp; "." &amp; RIGHT(BN537,3))
            )
        ),
        "OK"
    )
)</f>
        <v>OK</v>
      </c>
      <c r="P537" s="23" t="str">
        <f>IF(BR537&lt;&gt;"",
    IF(INT('Data Sheet'!$A$19)=INT('Data Sheet'!$B$15),
        --(INT('Data Sheet'!$A$15) &amp; "." &amp; BR537),
        IF(AND((--(INT('Data Sheet'!$A$15) &amp; "." &amp; BR537)&gt;=--('Data Sheet'!$A$15)), (--(INT('Data Sheet'!$A$15) &amp; "." &amp; BR537)&lt;=--('Data Sheet'!$B$15))),
            --(INT('Data Sheet'!$A$15) &amp; "." &amp; BR537),
            --(INT('Data Sheet'!$B$15) &amp; "." &amp; BR537)
        )
    ),
    IF(BQ537&lt;&gt;"",
        IF(INT('Data Sheet'!$A$15)=INT('Data Sheet'!$B$15),
            --(INT('Data Sheet'!$A$15) &amp; "." &amp; LEFT(BQ537,3)),
            IF(AND((--(INT('Data Sheet'!$A$15) &amp; "." &amp; LEFT(BQ537,3))&gt;=--('Data Sheet'!$A$15)), (--(INT('Data Sheet'!$A$15) &amp; "." &amp; LEFT(BQ537,3))&lt;=--('Data Sheet'!$B$15))),
                --(INT('Data Sheet'!$A$15) &amp; "." &amp; LEFT(BQ537,3)),
                --(INT('Data Sheet'!$B$15) &amp; "." &amp; LEFT(BQ537,3))
            )
        ),
        "OK"
    )
)</f>
        <v>OK</v>
      </c>
      <c r="Q537" s="23" t="str">
        <f>IF(BS537&lt;&gt;"",
    IF(INT('Data Sheet'!$A$19)=INT('Data Sheet'!$B$15),
        --(INT('Data Sheet'!$A$15) &amp; "." &amp; BS537),
        IF(AND((--(INT('Data Sheet'!$A$15) &amp; "." &amp; BS537)&gt;=--('Data Sheet'!$A$15)), (--(INT('Data Sheet'!$A$15) &amp; "." &amp; BS537)&lt;=--('Data Sheet'!$B$15))),
            --(INT('Data Sheet'!$A$15) &amp; "." &amp; BS537),
            --(INT('Data Sheet'!$B$15) &amp; "." &amp; BS537)
        )
    ),
    IF(BQ537&lt;&gt;"",
        IF(INT('Data Sheet'!$A$15)=INT('Data Sheet'!$B$15),
            --(INT('Data Sheet'!$A$15) &amp; "." &amp; RIGHT(BQ537,3)),
            IF(AND((--(INT('Data Sheet'!$A$15) &amp; "." &amp; RIGHT(BQ537,3))&gt;=--('Data Sheet'!$A$15)), (--(INT('Data Sheet'!$A$15) &amp; "." &amp; RIGHT(BQ537,3))&lt;=--('Data Sheet'!$B$15))),
                --(INT('Data Sheet'!$A$15) &amp; "." &amp; RIGHT(BQ537,3)),
                --(INT('Data Sheet'!$B$15) &amp; "." &amp; RIGHT(BQ537,3))
            )
        ),
        "OK"
    )
)</f>
        <v>OK</v>
      </c>
      <c r="R537" s="19"/>
      <c r="S537" s="19"/>
      <c r="T537" s="19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1"/>
      <c r="AU537" s="21"/>
      <c r="AV537" s="21"/>
      <c r="AW537" s="22"/>
      <c r="AX537" s="99"/>
      <c r="AY537" s="20"/>
      <c r="AZ537" s="20"/>
      <c r="BA537" s="22"/>
      <c r="BB537">
        <v>529</v>
      </c>
      <c r="BC537" s="80"/>
      <c r="BD537" s="80"/>
      <c r="BE537" s="80"/>
      <c r="BF537" s="80"/>
      <c r="BG537" s="32" t="str">
        <f t="shared" si="92"/>
        <v/>
      </c>
      <c r="BH537" s="78">
        <f t="shared" si="90"/>
        <v>0</v>
      </c>
      <c r="BI537" s="2">
        <f t="shared" si="93"/>
        <v>0</v>
      </c>
      <c r="BJ537" s="2">
        <f t="shared" si="94"/>
        <v>0</v>
      </c>
      <c r="BK537" s="2">
        <f t="shared" si="91"/>
        <v>0</v>
      </c>
    </row>
    <row r="538" spans="2:63" ht="15" customHeight="1" x14ac:dyDescent="0.25">
      <c r="B538" s="14">
        <v>530</v>
      </c>
      <c r="C538" s="95" t="str">
        <f t="shared" si="95"/>
        <v/>
      </c>
      <c r="D538" s="15" t="str">
        <f t="shared" si="89"/>
        <v>OK</v>
      </c>
      <c r="E538" s="16" t="e">
        <f>VLOOKUP('Data Sheet'!$B$8,'Data Sheet'!$I$2:$J$9,2,FALSE)</f>
        <v>#N/A</v>
      </c>
      <c r="F538" s="16" t="str">
        <f t="shared" si="96"/>
        <v/>
      </c>
      <c r="G538" s="103">
        <f t="shared" si="97"/>
        <v>0</v>
      </c>
      <c r="H538" s="17" t="s">
        <v>26</v>
      </c>
      <c r="I538" s="17" t="s">
        <v>26</v>
      </c>
      <c r="J538" s="17" t="str">
        <f>IF('Data Sheet'!$B$9="NC-50","N/A","OK")</f>
        <v>OK</v>
      </c>
      <c r="K538" s="17" t="str">
        <f>IF('Data Sheet'!$B$9="NC-50","N/A","OK")</f>
        <v>OK</v>
      </c>
      <c r="L538" s="17" t="str">
        <f t="shared" si="98"/>
        <v>OK</v>
      </c>
      <c r="M538" s="17" t="str">
        <f t="shared" si="99"/>
        <v>OK</v>
      </c>
      <c r="N538" s="18" t="str">
        <f>IF(BO538&lt;&gt;"",
    IF(INT('Data Sheet'!$A$19)=INT('Data Sheet'!$B$19),
        --(INT('Data Sheet'!$A$19) &amp; "." &amp; BO538),
        IF(AND((--(INT('Data Sheet'!$A$19) &amp; "." &amp; BO538)&gt;=--('Data Sheet'!$A$19)), (--(INT('Data Sheet'!$A$19) &amp; "." &amp; BO538)&lt;=--('Data Sheet'!$B$19))),
            --(INT('Data Sheet'!$A$19) &amp; "." &amp; BO538),
            --(INT('Data Sheet'!$B$19) &amp; "." &amp; BO538)
        )
    ),
    IF(BN538&lt;&gt;"",
        IF(INT('Data Sheet'!$A$19)=INT('Data Sheet'!$B$19),
            --(INT('Data Sheet'!$A$19) &amp; "." &amp; LEFT(BN538,3)),
            IF(AND((--(INT('Data Sheet'!$A$19) &amp; "." &amp; LEFT(BN538,3))&gt;=--('Data Sheet'!$A$19)), (--(INT('Data Sheet'!$A$19) &amp; "." &amp; LEFT(BN538,3))&lt;=--('Data Sheet'!$B$19))),
                --(INT('Data Sheet'!$A$19) &amp; "." &amp; LEFT(BN538,3)),
                --(INT('Data Sheet'!$B$19) &amp; "." &amp; LEFT(BN538,3))
            )
        ),
        "OK"
    )
)</f>
        <v>OK</v>
      </c>
      <c r="O538" s="23" t="str">
        <f>IF(BP538&lt;&gt;"",
    IF(INT('Data Sheet'!$A$19)=INT('Data Sheet'!$B$19),
        --(INT('Data Sheet'!$A$19) &amp; "." &amp; BP538),
        IF(AND((--(INT('Data Sheet'!$A$19) &amp; "." &amp; BP538)&gt;=--('Data Sheet'!$A$19)), (--(INT('Data Sheet'!$A$19) &amp; "." &amp; BP538)&lt;=--('Data Sheet'!$B$19))),
            --(INT('Data Sheet'!$A$19) &amp; "." &amp; BP538),
            --(INT('Data Sheet'!$B$19) &amp; "." &amp; BP538)
        )
    ),
    IF(BN538&lt;&gt;"",
        IF(INT('Data Sheet'!$A$19)=INT('Data Sheet'!$B$19),
            --(INT('Data Sheet'!$A$19) &amp; "." &amp; RIGHT(BN538,3)),
            IF(AND((--(INT('Data Sheet'!$A$19) &amp; "." &amp; RIGHT(BN538,3))&gt;=--('Data Sheet'!$A$19)), (--(INT('Data Sheet'!$A$19) &amp; "." &amp; RIGHT(BN538,3))&lt;=--('Data Sheet'!$B$19))),
                --(INT('Data Sheet'!$A$19) &amp; "." &amp; RIGHT(BN538,3)),
                --(INT('Data Sheet'!$B$19) &amp; "." &amp; RIGHT(BN538,3))
            )
        ),
        "OK"
    )
)</f>
        <v>OK</v>
      </c>
      <c r="P538" s="23" t="str">
        <f>IF(BR538&lt;&gt;"",
    IF(INT('Data Sheet'!$A$19)=INT('Data Sheet'!$B$15),
        --(INT('Data Sheet'!$A$15) &amp; "." &amp; BR538),
        IF(AND((--(INT('Data Sheet'!$A$15) &amp; "." &amp; BR538)&gt;=--('Data Sheet'!$A$15)), (--(INT('Data Sheet'!$A$15) &amp; "." &amp; BR538)&lt;=--('Data Sheet'!$B$15))),
            --(INT('Data Sheet'!$A$15) &amp; "." &amp; BR538),
            --(INT('Data Sheet'!$B$15) &amp; "." &amp; BR538)
        )
    ),
    IF(BQ538&lt;&gt;"",
        IF(INT('Data Sheet'!$A$15)=INT('Data Sheet'!$B$15),
            --(INT('Data Sheet'!$A$15) &amp; "." &amp; LEFT(BQ538,3)),
            IF(AND((--(INT('Data Sheet'!$A$15) &amp; "." &amp; LEFT(BQ538,3))&gt;=--('Data Sheet'!$A$15)), (--(INT('Data Sheet'!$A$15) &amp; "." &amp; LEFT(BQ538,3))&lt;=--('Data Sheet'!$B$15))),
                --(INT('Data Sheet'!$A$15) &amp; "." &amp; LEFT(BQ538,3)),
                --(INT('Data Sheet'!$B$15) &amp; "." &amp; LEFT(BQ538,3))
            )
        ),
        "OK"
    )
)</f>
        <v>OK</v>
      </c>
      <c r="Q538" s="23" t="str">
        <f>IF(BS538&lt;&gt;"",
    IF(INT('Data Sheet'!$A$19)=INT('Data Sheet'!$B$15),
        --(INT('Data Sheet'!$A$15) &amp; "." &amp; BS538),
        IF(AND((--(INT('Data Sheet'!$A$15) &amp; "." &amp; BS538)&gt;=--('Data Sheet'!$A$15)), (--(INT('Data Sheet'!$A$15) &amp; "." &amp; BS538)&lt;=--('Data Sheet'!$B$15))),
            --(INT('Data Sheet'!$A$15) &amp; "." &amp; BS538),
            --(INT('Data Sheet'!$B$15) &amp; "." &amp; BS538)
        )
    ),
    IF(BQ538&lt;&gt;"",
        IF(INT('Data Sheet'!$A$15)=INT('Data Sheet'!$B$15),
            --(INT('Data Sheet'!$A$15) &amp; "." &amp; RIGHT(BQ538,3)),
            IF(AND((--(INT('Data Sheet'!$A$15) &amp; "." &amp; RIGHT(BQ538,3))&gt;=--('Data Sheet'!$A$15)), (--(INT('Data Sheet'!$A$15) &amp; "." &amp; RIGHT(BQ538,3))&lt;=--('Data Sheet'!$B$15))),
                --(INT('Data Sheet'!$A$15) &amp; "." &amp; RIGHT(BQ538,3)),
                --(INT('Data Sheet'!$B$15) &amp; "." &amp; RIGHT(BQ538,3))
            )
        ),
        "OK"
    )
)</f>
        <v>OK</v>
      </c>
      <c r="R538" s="19"/>
      <c r="S538" s="19"/>
      <c r="T538" s="19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1"/>
      <c r="AU538" s="21"/>
      <c r="AV538" s="21"/>
      <c r="AW538" s="22"/>
      <c r="AX538" s="99"/>
      <c r="AY538" s="20"/>
      <c r="AZ538" s="20"/>
      <c r="BA538" s="22"/>
      <c r="BB538">
        <v>530</v>
      </c>
      <c r="BC538" s="80"/>
      <c r="BD538" s="80"/>
      <c r="BE538" s="80"/>
      <c r="BF538" s="80"/>
      <c r="BG538" s="32" t="str">
        <f t="shared" si="92"/>
        <v/>
      </c>
      <c r="BH538" s="78">
        <f t="shared" si="90"/>
        <v>0</v>
      </c>
      <c r="BI538" s="2">
        <f t="shared" si="93"/>
        <v>0</v>
      </c>
      <c r="BJ538" s="2">
        <f t="shared" si="94"/>
        <v>0</v>
      </c>
      <c r="BK538" s="2">
        <f t="shared" si="91"/>
        <v>0</v>
      </c>
    </row>
    <row r="539" spans="2:63" ht="15" customHeight="1" x14ac:dyDescent="0.25">
      <c r="B539" s="14">
        <v>531</v>
      </c>
      <c r="C539" s="95" t="str">
        <f t="shared" si="95"/>
        <v/>
      </c>
      <c r="D539" s="15" t="str">
        <f t="shared" si="89"/>
        <v>OK</v>
      </c>
      <c r="E539" s="16" t="e">
        <f>VLOOKUP('Data Sheet'!$B$8,'Data Sheet'!$I$2:$J$9,2,FALSE)</f>
        <v>#N/A</v>
      </c>
      <c r="F539" s="16" t="str">
        <f t="shared" si="96"/>
        <v/>
      </c>
      <c r="G539" s="103">
        <f t="shared" si="97"/>
        <v>0</v>
      </c>
      <c r="H539" s="17" t="s">
        <v>26</v>
      </c>
      <c r="I539" s="17" t="s">
        <v>26</v>
      </c>
      <c r="J539" s="17" t="str">
        <f>IF('Data Sheet'!$B$9="NC-50","N/A","OK")</f>
        <v>OK</v>
      </c>
      <c r="K539" s="17" t="str">
        <f>IF('Data Sheet'!$B$9="NC-50","N/A","OK")</f>
        <v>OK</v>
      </c>
      <c r="L539" s="17" t="str">
        <f t="shared" si="98"/>
        <v>OK</v>
      </c>
      <c r="M539" s="17" t="str">
        <f t="shared" si="99"/>
        <v>OK</v>
      </c>
      <c r="N539" s="18" t="str">
        <f>IF(BO539&lt;&gt;"",
    IF(INT('Data Sheet'!$A$19)=INT('Data Sheet'!$B$19),
        --(INT('Data Sheet'!$A$19) &amp; "." &amp; BO539),
        IF(AND((--(INT('Data Sheet'!$A$19) &amp; "." &amp; BO539)&gt;=--('Data Sheet'!$A$19)), (--(INT('Data Sheet'!$A$19) &amp; "." &amp; BO539)&lt;=--('Data Sheet'!$B$19))),
            --(INT('Data Sheet'!$A$19) &amp; "." &amp; BO539),
            --(INT('Data Sheet'!$B$19) &amp; "." &amp; BO539)
        )
    ),
    IF(BN539&lt;&gt;"",
        IF(INT('Data Sheet'!$A$19)=INT('Data Sheet'!$B$19),
            --(INT('Data Sheet'!$A$19) &amp; "." &amp; LEFT(BN539,3)),
            IF(AND((--(INT('Data Sheet'!$A$19) &amp; "." &amp; LEFT(BN539,3))&gt;=--('Data Sheet'!$A$19)), (--(INT('Data Sheet'!$A$19) &amp; "." &amp; LEFT(BN539,3))&lt;=--('Data Sheet'!$B$19))),
                --(INT('Data Sheet'!$A$19) &amp; "." &amp; LEFT(BN539,3)),
                --(INT('Data Sheet'!$B$19) &amp; "." &amp; LEFT(BN539,3))
            )
        ),
        "OK"
    )
)</f>
        <v>OK</v>
      </c>
      <c r="O539" s="23" t="str">
        <f>IF(BP539&lt;&gt;"",
    IF(INT('Data Sheet'!$A$19)=INT('Data Sheet'!$B$19),
        --(INT('Data Sheet'!$A$19) &amp; "." &amp; BP539),
        IF(AND((--(INT('Data Sheet'!$A$19) &amp; "." &amp; BP539)&gt;=--('Data Sheet'!$A$19)), (--(INT('Data Sheet'!$A$19) &amp; "." &amp; BP539)&lt;=--('Data Sheet'!$B$19))),
            --(INT('Data Sheet'!$A$19) &amp; "." &amp; BP539),
            --(INT('Data Sheet'!$B$19) &amp; "." &amp; BP539)
        )
    ),
    IF(BN539&lt;&gt;"",
        IF(INT('Data Sheet'!$A$19)=INT('Data Sheet'!$B$19),
            --(INT('Data Sheet'!$A$19) &amp; "." &amp; RIGHT(BN539,3)),
            IF(AND((--(INT('Data Sheet'!$A$19) &amp; "." &amp; RIGHT(BN539,3))&gt;=--('Data Sheet'!$A$19)), (--(INT('Data Sheet'!$A$19) &amp; "." &amp; RIGHT(BN539,3))&lt;=--('Data Sheet'!$B$19))),
                --(INT('Data Sheet'!$A$19) &amp; "." &amp; RIGHT(BN539,3)),
                --(INT('Data Sheet'!$B$19) &amp; "." &amp; RIGHT(BN539,3))
            )
        ),
        "OK"
    )
)</f>
        <v>OK</v>
      </c>
      <c r="P539" s="23" t="str">
        <f>IF(BR539&lt;&gt;"",
    IF(INT('Data Sheet'!$A$19)=INT('Data Sheet'!$B$15),
        --(INT('Data Sheet'!$A$15) &amp; "." &amp; BR539),
        IF(AND((--(INT('Data Sheet'!$A$15) &amp; "." &amp; BR539)&gt;=--('Data Sheet'!$A$15)), (--(INT('Data Sheet'!$A$15) &amp; "." &amp; BR539)&lt;=--('Data Sheet'!$B$15))),
            --(INT('Data Sheet'!$A$15) &amp; "." &amp; BR539),
            --(INT('Data Sheet'!$B$15) &amp; "." &amp; BR539)
        )
    ),
    IF(BQ539&lt;&gt;"",
        IF(INT('Data Sheet'!$A$15)=INT('Data Sheet'!$B$15),
            --(INT('Data Sheet'!$A$15) &amp; "." &amp; LEFT(BQ539,3)),
            IF(AND((--(INT('Data Sheet'!$A$15) &amp; "." &amp; LEFT(BQ539,3))&gt;=--('Data Sheet'!$A$15)), (--(INT('Data Sheet'!$A$15) &amp; "." &amp; LEFT(BQ539,3))&lt;=--('Data Sheet'!$B$15))),
                --(INT('Data Sheet'!$A$15) &amp; "." &amp; LEFT(BQ539,3)),
                --(INT('Data Sheet'!$B$15) &amp; "." &amp; LEFT(BQ539,3))
            )
        ),
        "OK"
    )
)</f>
        <v>OK</v>
      </c>
      <c r="Q539" s="23" t="str">
        <f>IF(BS539&lt;&gt;"",
    IF(INT('Data Sheet'!$A$19)=INT('Data Sheet'!$B$15),
        --(INT('Data Sheet'!$A$15) &amp; "." &amp; BS539),
        IF(AND((--(INT('Data Sheet'!$A$15) &amp; "." &amp; BS539)&gt;=--('Data Sheet'!$A$15)), (--(INT('Data Sheet'!$A$15) &amp; "." &amp; BS539)&lt;=--('Data Sheet'!$B$15))),
            --(INT('Data Sheet'!$A$15) &amp; "." &amp; BS539),
            --(INT('Data Sheet'!$B$15) &amp; "." &amp; BS539)
        )
    ),
    IF(BQ539&lt;&gt;"",
        IF(INT('Data Sheet'!$A$15)=INT('Data Sheet'!$B$15),
            --(INT('Data Sheet'!$A$15) &amp; "." &amp; RIGHT(BQ539,3)),
            IF(AND((--(INT('Data Sheet'!$A$15) &amp; "." &amp; RIGHT(BQ539,3))&gt;=--('Data Sheet'!$A$15)), (--(INT('Data Sheet'!$A$15) &amp; "." &amp; RIGHT(BQ539,3))&lt;=--('Data Sheet'!$B$15))),
                --(INT('Data Sheet'!$A$15) &amp; "." &amp; RIGHT(BQ539,3)),
                --(INT('Data Sheet'!$B$15) &amp; "." &amp; RIGHT(BQ539,3))
            )
        ),
        "OK"
    )
)</f>
        <v>OK</v>
      </c>
      <c r="R539" s="19"/>
      <c r="S539" s="19"/>
      <c r="T539" s="19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1"/>
      <c r="AU539" s="21"/>
      <c r="AV539" s="21"/>
      <c r="AW539" s="22"/>
      <c r="AX539" s="99"/>
      <c r="AY539" s="20"/>
      <c r="AZ539" s="20"/>
      <c r="BA539" s="22"/>
      <c r="BB539">
        <v>531</v>
      </c>
      <c r="BC539" s="80"/>
      <c r="BD539" s="80"/>
      <c r="BE539" s="80"/>
      <c r="BF539" s="80"/>
      <c r="BG539" s="32" t="str">
        <f t="shared" si="92"/>
        <v/>
      </c>
      <c r="BH539" s="78">
        <f t="shared" si="90"/>
        <v>0</v>
      </c>
      <c r="BI539" s="2">
        <f t="shared" si="93"/>
        <v>0</v>
      </c>
      <c r="BJ539" s="2">
        <f t="shared" si="94"/>
        <v>0</v>
      </c>
      <c r="BK539" s="2">
        <f t="shared" si="91"/>
        <v>0</v>
      </c>
    </row>
    <row r="540" spans="2:63" ht="15" customHeight="1" x14ac:dyDescent="0.25">
      <c r="B540" s="14">
        <v>532</v>
      </c>
      <c r="C540" s="95" t="str">
        <f t="shared" si="95"/>
        <v/>
      </c>
      <c r="D540" s="15" t="str">
        <f t="shared" si="89"/>
        <v>OK</v>
      </c>
      <c r="E540" s="16" t="e">
        <f>VLOOKUP('Data Sheet'!$B$8,'Data Sheet'!$I$2:$J$9,2,FALSE)</f>
        <v>#N/A</v>
      </c>
      <c r="F540" s="16" t="str">
        <f t="shared" si="96"/>
        <v/>
      </c>
      <c r="G540" s="103">
        <f t="shared" si="97"/>
        <v>0</v>
      </c>
      <c r="H540" s="17" t="s">
        <v>26</v>
      </c>
      <c r="I540" s="17" t="s">
        <v>26</v>
      </c>
      <c r="J540" s="17" t="str">
        <f>IF('Data Sheet'!$B$9="NC-50","N/A","OK")</f>
        <v>OK</v>
      </c>
      <c r="K540" s="17" t="str">
        <f>IF('Data Sheet'!$B$9="NC-50","N/A","OK")</f>
        <v>OK</v>
      </c>
      <c r="L540" s="17" t="str">
        <f t="shared" si="98"/>
        <v>OK</v>
      </c>
      <c r="M540" s="17" t="str">
        <f t="shared" si="99"/>
        <v>OK</v>
      </c>
      <c r="N540" s="18" t="str">
        <f>IF(BO540&lt;&gt;"",
    IF(INT('Data Sheet'!$A$19)=INT('Data Sheet'!$B$19),
        --(INT('Data Sheet'!$A$19) &amp; "." &amp; BO540),
        IF(AND((--(INT('Data Sheet'!$A$19) &amp; "." &amp; BO540)&gt;=--('Data Sheet'!$A$19)), (--(INT('Data Sheet'!$A$19) &amp; "." &amp; BO540)&lt;=--('Data Sheet'!$B$19))),
            --(INT('Data Sheet'!$A$19) &amp; "." &amp; BO540),
            --(INT('Data Sheet'!$B$19) &amp; "." &amp; BO540)
        )
    ),
    IF(BN540&lt;&gt;"",
        IF(INT('Data Sheet'!$A$19)=INT('Data Sheet'!$B$19),
            --(INT('Data Sheet'!$A$19) &amp; "." &amp; LEFT(BN540,3)),
            IF(AND((--(INT('Data Sheet'!$A$19) &amp; "." &amp; LEFT(BN540,3))&gt;=--('Data Sheet'!$A$19)), (--(INT('Data Sheet'!$A$19) &amp; "." &amp; LEFT(BN540,3))&lt;=--('Data Sheet'!$B$19))),
                --(INT('Data Sheet'!$A$19) &amp; "." &amp; LEFT(BN540,3)),
                --(INT('Data Sheet'!$B$19) &amp; "." &amp; LEFT(BN540,3))
            )
        ),
        "OK"
    )
)</f>
        <v>OK</v>
      </c>
      <c r="O540" s="23" t="str">
        <f>IF(BP540&lt;&gt;"",
    IF(INT('Data Sheet'!$A$19)=INT('Data Sheet'!$B$19),
        --(INT('Data Sheet'!$A$19) &amp; "." &amp; BP540),
        IF(AND((--(INT('Data Sheet'!$A$19) &amp; "." &amp; BP540)&gt;=--('Data Sheet'!$A$19)), (--(INT('Data Sheet'!$A$19) &amp; "." &amp; BP540)&lt;=--('Data Sheet'!$B$19))),
            --(INT('Data Sheet'!$A$19) &amp; "." &amp; BP540),
            --(INT('Data Sheet'!$B$19) &amp; "." &amp; BP540)
        )
    ),
    IF(BN540&lt;&gt;"",
        IF(INT('Data Sheet'!$A$19)=INT('Data Sheet'!$B$19),
            --(INT('Data Sheet'!$A$19) &amp; "." &amp; RIGHT(BN540,3)),
            IF(AND((--(INT('Data Sheet'!$A$19) &amp; "." &amp; RIGHT(BN540,3))&gt;=--('Data Sheet'!$A$19)), (--(INT('Data Sheet'!$A$19) &amp; "." &amp; RIGHT(BN540,3))&lt;=--('Data Sheet'!$B$19))),
                --(INT('Data Sheet'!$A$19) &amp; "." &amp; RIGHT(BN540,3)),
                --(INT('Data Sheet'!$B$19) &amp; "." &amp; RIGHT(BN540,3))
            )
        ),
        "OK"
    )
)</f>
        <v>OK</v>
      </c>
      <c r="P540" s="23" t="str">
        <f>IF(BR540&lt;&gt;"",
    IF(INT('Data Sheet'!$A$19)=INT('Data Sheet'!$B$15),
        --(INT('Data Sheet'!$A$15) &amp; "." &amp; BR540),
        IF(AND((--(INT('Data Sheet'!$A$15) &amp; "." &amp; BR540)&gt;=--('Data Sheet'!$A$15)), (--(INT('Data Sheet'!$A$15) &amp; "." &amp; BR540)&lt;=--('Data Sheet'!$B$15))),
            --(INT('Data Sheet'!$A$15) &amp; "." &amp; BR540),
            --(INT('Data Sheet'!$B$15) &amp; "." &amp; BR540)
        )
    ),
    IF(BQ540&lt;&gt;"",
        IF(INT('Data Sheet'!$A$15)=INT('Data Sheet'!$B$15),
            --(INT('Data Sheet'!$A$15) &amp; "." &amp; LEFT(BQ540,3)),
            IF(AND((--(INT('Data Sheet'!$A$15) &amp; "." &amp; LEFT(BQ540,3))&gt;=--('Data Sheet'!$A$15)), (--(INT('Data Sheet'!$A$15) &amp; "." &amp; LEFT(BQ540,3))&lt;=--('Data Sheet'!$B$15))),
                --(INT('Data Sheet'!$A$15) &amp; "." &amp; LEFT(BQ540,3)),
                --(INT('Data Sheet'!$B$15) &amp; "." &amp; LEFT(BQ540,3))
            )
        ),
        "OK"
    )
)</f>
        <v>OK</v>
      </c>
      <c r="Q540" s="23" t="str">
        <f>IF(BS540&lt;&gt;"",
    IF(INT('Data Sheet'!$A$19)=INT('Data Sheet'!$B$15),
        --(INT('Data Sheet'!$A$15) &amp; "." &amp; BS540),
        IF(AND((--(INT('Data Sheet'!$A$15) &amp; "." &amp; BS540)&gt;=--('Data Sheet'!$A$15)), (--(INT('Data Sheet'!$A$15) &amp; "." &amp; BS540)&lt;=--('Data Sheet'!$B$15))),
            --(INT('Data Sheet'!$A$15) &amp; "." &amp; BS540),
            --(INT('Data Sheet'!$B$15) &amp; "." &amp; BS540)
        )
    ),
    IF(BQ540&lt;&gt;"",
        IF(INT('Data Sheet'!$A$15)=INT('Data Sheet'!$B$15),
            --(INT('Data Sheet'!$A$15) &amp; "." &amp; RIGHT(BQ540,3)),
            IF(AND((--(INT('Data Sheet'!$A$15) &amp; "." &amp; RIGHT(BQ540,3))&gt;=--('Data Sheet'!$A$15)), (--(INT('Data Sheet'!$A$15) &amp; "." &amp; RIGHT(BQ540,3))&lt;=--('Data Sheet'!$B$15))),
                --(INT('Data Sheet'!$A$15) &amp; "." &amp; RIGHT(BQ540,3)),
                --(INT('Data Sheet'!$B$15) &amp; "." &amp; RIGHT(BQ540,3))
            )
        ),
        "OK"
    )
)</f>
        <v>OK</v>
      </c>
      <c r="R540" s="19"/>
      <c r="S540" s="19"/>
      <c r="T540" s="19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1"/>
      <c r="AU540" s="21"/>
      <c r="AV540" s="21"/>
      <c r="AW540" s="22"/>
      <c r="AX540" s="99"/>
      <c r="AY540" s="20"/>
      <c r="AZ540" s="20"/>
      <c r="BA540" s="22"/>
      <c r="BB540">
        <v>532</v>
      </c>
      <c r="BC540" s="80"/>
      <c r="BD540" s="80"/>
      <c r="BE540" s="80"/>
      <c r="BF540" s="80"/>
      <c r="BG540" s="32" t="str">
        <f t="shared" si="92"/>
        <v/>
      </c>
      <c r="BH540" s="78">
        <f t="shared" si="90"/>
        <v>0</v>
      </c>
      <c r="BI540" s="2">
        <f t="shared" si="93"/>
        <v>0</v>
      </c>
      <c r="BJ540" s="2">
        <f t="shared" si="94"/>
        <v>0</v>
      </c>
      <c r="BK540" s="2">
        <f t="shared" si="91"/>
        <v>0</v>
      </c>
    </row>
    <row r="541" spans="2:63" ht="15" customHeight="1" x14ac:dyDescent="0.25">
      <c r="B541" s="14">
        <v>533</v>
      </c>
      <c r="C541" s="95" t="str">
        <f t="shared" si="95"/>
        <v/>
      </c>
      <c r="D541" s="15" t="str">
        <f t="shared" si="89"/>
        <v>OK</v>
      </c>
      <c r="E541" s="16" t="e">
        <f>VLOOKUP('Data Sheet'!$B$8,'Data Sheet'!$I$2:$J$9,2,FALSE)</f>
        <v>#N/A</v>
      </c>
      <c r="F541" s="16" t="str">
        <f t="shared" si="96"/>
        <v/>
      </c>
      <c r="G541" s="103">
        <f t="shared" si="97"/>
        <v>0</v>
      </c>
      <c r="H541" s="17" t="s">
        <v>26</v>
      </c>
      <c r="I541" s="17" t="s">
        <v>26</v>
      </c>
      <c r="J541" s="17" t="str">
        <f>IF('Data Sheet'!$B$9="NC-50","N/A","OK")</f>
        <v>OK</v>
      </c>
      <c r="K541" s="17" t="str">
        <f>IF('Data Sheet'!$B$9="NC-50","N/A","OK")</f>
        <v>OK</v>
      </c>
      <c r="L541" s="17" t="str">
        <f t="shared" si="98"/>
        <v>OK</v>
      </c>
      <c r="M541" s="17" t="str">
        <f t="shared" si="99"/>
        <v>OK</v>
      </c>
      <c r="N541" s="18" t="str">
        <f>IF(BO541&lt;&gt;"",
    IF(INT('Data Sheet'!$A$19)=INT('Data Sheet'!$B$19),
        --(INT('Data Sheet'!$A$19) &amp; "." &amp; BO541),
        IF(AND((--(INT('Data Sheet'!$A$19) &amp; "." &amp; BO541)&gt;=--('Data Sheet'!$A$19)), (--(INT('Data Sheet'!$A$19) &amp; "." &amp; BO541)&lt;=--('Data Sheet'!$B$19))),
            --(INT('Data Sheet'!$A$19) &amp; "." &amp; BO541),
            --(INT('Data Sheet'!$B$19) &amp; "." &amp; BO541)
        )
    ),
    IF(BN541&lt;&gt;"",
        IF(INT('Data Sheet'!$A$19)=INT('Data Sheet'!$B$19),
            --(INT('Data Sheet'!$A$19) &amp; "." &amp; LEFT(BN541,3)),
            IF(AND((--(INT('Data Sheet'!$A$19) &amp; "." &amp; LEFT(BN541,3))&gt;=--('Data Sheet'!$A$19)), (--(INT('Data Sheet'!$A$19) &amp; "." &amp; LEFT(BN541,3))&lt;=--('Data Sheet'!$B$19))),
                --(INT('Data Sheet'!$A$19) &amp; "." &amp; LEFT(BN541,3)),
                --(INT('Data Sheet'!$B$19) &amp; "." &amp; LEFT(BN541,3))
            )
        ),
        "OK"
    )
)</f>
        <v>OK</v>
      </c>
      <c r="O541" s="23" t="str">
        <f>IF(BP541&lt;&gt;"",
    IF(INT('Data Sheet'!$A$19)=INT('Data Sheet'!$B$19),
        --(INT('Data Sheet'!$A$19) &amp; "." &amp; BP541),
        IF(AND((--(INT('Data Sheet'!$A$19) &amp; "." &amp; BP541)&gt;=--('Data Sheet'!$A$19)), (--(INT('Data Sheet'!$A$19) &amp; "." &amp; BP541)&lt;=--('Data Sheet'!$B$19))),
            --(INT('Data Sheet'!$A$19) &amp; "." &amp; BP541),
            --(INT('Data Sheet'!$B$19) &amp; "." &amp; BP541)
        )
    ),
    IF(BN541&lt;&gt;"",
        IF(INT('Data Sheet'!$A$19)=INT('Data Sheet'!$B$19),
            --(INT('Data Sheet'!$A$19) &amp; "." &amp; RIGHT(BN541,3)),
            IF(AND((--(INT('Data Sheet'!$A$19) &amp; "." &amp; RIGHT(BN541,3))&gt;=--('Data Sheet'!$A$19)), (--(INT('Data Sheet'!$A$19) &amp; "." &amp; RIGHT(BN541,3))&lt;=--('Data Sheet'!$B$19))),
                --(INT('Data Sheet'!$A$19) &amp; "." &amp; RIGHT(BN541,3)),
                --(INT('Data Sheet'!$B$19) &amp; "." &amp; RIGHT(BN541,3))
            )
        ),
        "OK"
    )
)</f>
        <v>OK</v>
      </c>
      <c r="P541" s="23" t="str">
        <f>IF(BR541&lt;&gt;"",
    IF(INT('Data Sheet'!$A$19)=INT('Data Sheet'!$B$15),
        --(INT('Data Sheet'!$A$15) &amp; "." &amp; BR541),
        IF(AND((--(INT('Data Sheet'!$A$15) &amp; "." &amp; BR541)&gt;=--('Data Sheet'!$A$15)), (--(INT('Data Sheet'!$A$15) &amp; "." &amp; BR541)&lt;=--('Data Sheet'!$B$15))),
            --(INT('Data Sheet'!$A$15) &amp; "." &amp; BR541),
            --(INT('Data Sheet'!$B$15) &amp; "." &amp; BR541)
        )
    ),
    IF(BQ541&lt;&gt;"",
        IF(INT('Data Sheet'!$A$15)=INT('Data Sheet'!$B$15),
            --(INT('Data Sheet'!$A$15) &amp; "." &amp; LEFT(BQ541,3)),
            IF(AND((--(INT('Data Sheet'!$A$15) &amp; "." &amp; LEFT(BQ541,3))&gt;=--('Data Sheet'!$A$15)), (--(INT('Data Sheet'!$A$15) &amp; "." &amp; LEFT(BQ541,3))&lt;=--('Data Sheet'!$B$15))),
                --(INT('Data Sheet'!$A$15) &amp; "." &amp; LEFT(BQ541,3)),
                --(INT('Data Sheet'!$B$15) &amp; "." &amp; LEFT(BQ541,3))
            )
        ),
        "OK"
    )
)</f>
        <v>OK</v>
      </c>
      <c r="Q541" s="23" t="str">
        <f>IF(BS541&lt;&gt;"",
    IF(INT('Data Sheet'!$A$19)=INT('Data Sheet'!$B$15),
        --(INT('Data Sheet'!$A$15) &amp; "." &amp; BS541),
        IF(AND((--(INT('Data Sheet'!$A$15) &amp; "." &amp; BS541)&gt;=--('Data Sheet'!$A$15)), (--(INT('Data Sheet'!$A$15) &amp; "." &amp; BS541)&lt;=--('Data Sheet'!$B$15))),
            --(INT('Data Sheet'!$A$15) &amp; "." &amp; BS541),
            --(INT('Data Sheet'!$B$15) &amp; "." &amp; BS541)
        )
    ),
    IF(BQ541&lt;&gt;"",
        IF(INT('Data Sheet'!$A$15)=INT('Data Sheet'!$B$15),
            --(INT('Data Sheet'!$A$15) &amp; "." &amp; RIGHT(BQ541,3)),
            IF(AND((--(INT('Data Sheet'!$A$15) &amp; "." &amp; RIGHT(BQ541,3))&gt;=--('Data Sheet'!$A$15)), (--(INT('Data Sheet'!$A$15) &amp; "." &amp; RIGHT(BQ541,3))&lt;=--('Data Sheet'!$B$15))),
                --(INT('Data Sheet'!$A$15) &amp; "." &amp; RIGHT(BQ541,3)),
                --(INT('Data Sheet'!$B$15) &amp; "." &amp; RIGHT(BQ541,3))
            )
        ),
        "OK"
    )
)</f>
        <v>OK</v>
      </c>
      <c r="R541" s="19"/>
      <c r="S541" s="19"/>
      <c r="T541" s="19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1"/>
      <c r="AU541" s="21"/>
      <c r="AV541" s="21"/>
      <c r="AW541" s="22"/>
      <c r="AX541" s="99"/>
      <c r="AY541" s="20"/>
      <c r="AZ541" s="20"/>
      <c r="BA541" s="22"/>
      <c r="BB541">
        <v>533</v>
      </c>
      <c r="BC541" s="80"/>
      <c r="BD541" s="80"/>
      <c r="BE541" s="80"/>
      <c r="BF541" s="80"/>
      <c r="BG541" s="32" t="str">
        <f t="shared" si="92"/>
        <v/>
      </c>
      <c r="BH541" s="78">
        <f t="shared" si="90"/>
        <v>0</v>
      </c>
      <c r="BI541" s="2">
        <f t="shared" si="93"/>
        <v>0</v>
      </c>
      <c r="BJ541" s="2">
        <f t="shared" si="94"/>
        <v>0</v>
      </c>
      <c r="BK541" s="2">
        <f t="shared" si="91"/>
        <v>0</v>
      </c>
    </row>
    <row r="542" spans="2:63" ht="15" customHeight="1" x14ac:dyDescent="0.25">
      <c r="B542" s="14">
        <v>534</v>
      </c>
      <c r="C542" s="95" t="str">
        <f t="shared" si="95"/>
        <v/>
      </c>
      <c r="D542" s="15" t="str">
        <f t="shared" si="89"/>
        <v>OK</v>
      </c>
      <c r="E542" s="16" t="e">
        <f>VLOOKUP('Data Sheet'!$B$8,'Data Sheet'!$I$2:$J$9,2,FALSE)</f>
        <v>#N/A</v>
      </c>
      <c r="F542" s="16" t="str">
        <f t="shared" si="96"/>
        <v/>
      </c>
      <c r="G542" s="103">
        <f t="shared" si="97"/>
        <v>0</v>
      </c>
      <c r="H542" s="17" t="s">
        <v>26</v>
      </c>
      <c r="I542" s="17" t="s">
        <v>26</v>
      </c>
      <c r="J542" s="17" t="str">
        <f>IF('Data Sheet'!$B$9="NC-50","N/A","OK")</f>
        <v>OK</v>
      </c>
      <c r="K542" s="17" t="str">
        <f>IF('Data Sheet'!$B$9="NC-50","N/A","OK")</f>
        <v>OK</v>
      </c>
      <c r="L542" s="17" t="str">
        <f t="shared" si="98"/>
        <v>OK</v>
      </c>
      <c r="M542" s="17" t="str">
        <f t="shared" si="99"/>
        <v>OK</v>
      </c>
      <c r="N542" s="18" t="str">
        <f>IF(BO542&lt;&gt;"",
    IF(INT('Data Sheet'!$A$19)=INT('Data Sheet'!$B$19),
        --(INT('Data Sheet'!$A$19) &amp; "." &amp; BO542),
        IF(AND((--(INT('Data Sheet'!$A$19) &amp; "." &amp; BO542)&gt;=--('Data Sheet'!$A$19)), (--(INT('Data Sheet'!$A$19) &amp; "." &amp; BO542)&lt;=--('Data Sheet'!$B$19))),
            --(INT('Data Sheet'!$A$19) &amp; "." &amp; BO542),
            --(INT('Data Sheet'!$B$19) &amp; "." &amp; BO542)
        )
    ),
    IF(BN542&lt;&gt;"",
        IF(INT('Data Sheet'!$A$19)=INT('Data Sheet'!$B$19),
            --(INT('Data Sheet'!$A$19) &amp; "." &amp; LEFT(BN542,3)),
            IF(AND((--(INT('Data Sheet'!$A$19) &amp; "." &amp; LEFT(BN542,3))&gt;=--('Data Sheet'!$A$19)), (--(INT('Data Sheet'!$A$19) &amp; "." &amp; LEFT(BN542,3))&lt;=--('Data Sheet'!$B$19))),
                --(INT('Data Sheet'!$A$19) &amp; "." &amp; LEFT(BN542,3)),
                --(INT('Data Sheet'!$B$19) &amp; "." &amp; LEFT(BN542,3))
            )
        ),
        "OK"
    )
)</f>
        <v>OK</v>
      </c>
      <c r="O542" s="23" t="str">
        <f>IF(BP542&lt;&gt;"",
    IF(INT('Data Sheet'!$A$19)=INT('Data Sheet'!$B$19),
        --(INT('Data Sheet'!$A$19) &amp; "." &amp; BP542),
        IF(AND((--(INT('Data Sheet'!$A$19) &amp; "." &amp; BP542)&gt;=--('Data Sheet'!$A$19)), (--(INT('Data Sheet'!$A$19) &amp; "." &amp; BP542)&lt;=--('Data Sheet'!$B$19))),
            --(INT('Data Sheet'!$A$19) &amp; "." &amp; BP542),
            --(INT('Data Sheet'!$B$19) &amp; "." &amp; BP542)
        )
    ),
    IF(BN542&lt;&gt;"",
        IF(INT('Data Sheet'!$A$19)=INT('Data Sheet'!$B$19),
            --(INT('Data Sheet'!$A$19) &amp; "." &amp; RIGHT(BN542,3)),
            IF(AND((--(INT('Data Sheet'!$A$19) &amp; "." &amp; RIGHT(BN542,3))&gt;=--('Data Sheet'!$A$19)), (--(INT('Data Sheet'!$A$19) &amp; "." &amp; RIGHT(BN542,3))&lt;=--('Data Sheet'!$B$19))),
                --(INT('Data Sheet'!$A$19) &amp; "." &amp; RIGHT(BN542,3)),
                --(INT('Data Sheet'!$B$19) &amp; "." &amp; RIGHT(BN542,3))
            )
        ),
        "OK"
    )
)</f>
        <v>OK</v>
      </c>
      <c r="P542" s="23" t="str">
        <f>IF(BR542&lt;&gt;"",
    IF(INT('Data Sheet'!$A$19)=INT('Data Sheet'!$B$15),
        --(INT('Data Sheet'!$A$15) &amp; "." &amp; BR542),
        IF(AND((--(INT('Data Sheet'!$A$15) &amp; "." &amp; BR542)&gt;=--('Data Sheet'!$A$15)), (--(INT('Data Sheet'!$A$15) &amp; "." &amp; BR542)&lt;=--('Data Sheet'!$B$15))),
            --(INT('Data Sheet'!$A$15) &amp; "." &amp; BR542),
            --(INT('Data Sheet'!$B$15) &amp; "." &amp; BR542)
        )
    ),
    IF(BQ542&lt;&gt;"",
        IF(INT('Data Sheet'!$A$15)=INT('Data Sheet'!$B$15),
            --(INT('Data Sheet'!$A$15) &amp; "." &amp; LEFT(BQ542,3)),
            IF(AND((--(INT('Data Sheet'!$A$15) &amp; "." &amp; LEFT(BQ542,3))&gt;=--('Data Sheet'!$A$15)), (--(INT('Data Sheet'!$A$15) &amp; "." &amp; LEFT(BQ542,3))&lt;=--('Data Sheet'!$B$15))),
                --(INT('Data Sheet'!$A$15) &amp; "." &amp; LEFT(BQ542,3)),
                --(INT('Data Sheet'!$B$15) &amp; "." &amp; LEFT(BQ542,3))
            )
        ),
        "OK"
    )
)</f>
        <v>OK</v>
      </c>
      <c r="Q542" s="23" t="str">
        <f>IF(BS542&lt;&gt;"",
    IF(INT('Data Sheet'!$A$19)=INT('Data Sheet'!$B$15),
        --(INT('Data Sheet'!$A$15) &amp; "." &amp; BS542),
        IF(AND((--(INT('Data Sheet'!$A$15) &amp; "." &amp; BS542)&gt;=--('Data Sheet'!$A$15)), (--(INT('Data Sheet'!$A$15) &amp; "." &amp; BS542)&lt;=--('Data Sheet'!$B$15))),
            --(INT('Data Sheet'!$A$15) &amp; "." &amp; BS542),
            --(INT('Data Sheet'!$B$15) &amp; "." &amp; BS542)
        )
    ),
    IF(BQ542&lt;&gt;"",
        IF(INT('Data Sheet'!$A$15)=INT('Data Sheet'!$B$15),
            --(INT('Data Sheet'!$A$15) &amp; "." &amp; RIGHT(BQ542,3)),
            IF(AND((--(INT('Data Sheet'!$A$15) &amp; "." &amp; RIGHT(BQ542,3))&gt;=--('Data Sheet'!$A$15)), (--(INT('Data Sheet'!$A$15) &amp; "." &amp; RIGHT(BQ542,3))&lt;=--('Data Sheet'!$B$15))),
                --(INT('Data Sheet'!$A$15) &amp; "." &amp; RIGHT(BQ542,3)),
                --(INT('Data Sheet'!$B$15) &amp; "." &amp; RIGHT(BQ542,3))
            )
        ),
        "OK"
    )
)</f>
        <v>OK</v>
      </c>
      <c r="R542" s="19"/>
      <c r="S542" s="19"/>
      <c r="T542" s="19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1"/>
      <c r="AU542" s="21"/>
      <c r="AV542" s="21"/>
      <c r="AW542" s="22"/>
      <c r="AX542" s="99"/>
      <c r="AY542" s="20"/>
      <c r="AZ542" s="20"/>
      <c r="BA542" s="22"/>
      <c r="BB542">
        <v>534</v>
      </c>
      <c r="BC542" s="80"/>
      <c r="BD542" s="80"/>
      <c r="BE542" s="80"/>
      <c r="BF542" s="80"/>
      <c r="BG542" s="32" t="str">
        <f t="shared" si="92"/>
        <v/>
      </c>
      <c r="BH542" s="78">
        <f t="shared" si="90"/>
        <v>0</v>
      </c>
      <c r="BI542" s="2">
        <f t="shared" si="93"/>
        <v>0</v>
      </c>
      <c r="BJ542" s="2">
        <f t="shared" si="94"/>
        <v>0</v>
      </c>
      <c r="BK542" s="2">
        <f t="shared" si="91"/>
        <v>0</v>
      </c>
    </row>
    <row r="543" spans="2:63" ht="15" customHeight="1" x14ac:dyDescent="0.25">
      <c r="B543" s="14">
        <v>535</v>
      </c>
      <c r="C543" s="95" t="str">
        <f t="shared" si="95"/>
        <v/>
      </c>
      <c r="D543" s="15" t="str">
        <f t="shared" si="89"/>
        <v>OK</v>
      </c>
      <c r="E543" s="16" t="e">
        <f>VLOOKUP('Data Sheet'!$B$8,'Data Sheet'!$I$2:$J$9,2,FALSE)</f>
        <v>#N/A</v>
      </c>
      <c r="F543" s="16" t="str">
        <f t="shared" si="96"/>
        <v/>
      </c>
      <c r="G543" s="103">
        <f t="shared" si="97"/>
        <v>0</v>
      </c>
      <c r="H543" s="17" t="s">
        <v>26</v>
      </c>
      <c r="I543" s="17" t="s">
        <v>26</v>
      </c>
      <c r="J543" s="17" t="str">
        <f>IF('Data Sheet'!$B$9="NC-50","N/A","OK")</f>
        <v>OK</v>
      </c>
      <c r="K543" s="17" t="str">
        <f>IF('Data Sheet'!$B$9="NC-50","N/A","OK")</f>
        <v>OK</v>
      </c>
      <c r="L543" s="17" t="str">
        <f t="shared" si="98"/>
        <v>OK</v>
      </c>
      <c r="M543" s="17" t="str">
        <f t="shared" si="99"/>
        <v>OK</v>
      </c>
      <c r="N543" s="18" t="str">
        <f>IF(BO543&lt;&gt;"",
    IF(INT('Data Sheet'!$A$19)=INT('Data Sheet'!$B$19),
        --(INT('Data Sheet'!$A$19) &amp; "." &amp; BO543),
        IF(AND((--(INT('Data Sheet'!$A$19) &amp; "." &amp; BO543)&gt;=--('Data Sheet'!$A$19)), (--(INT('Data Sheet'!$A$19) &amp; "." &amp; BO543)&lt;=--('Data Sheet'!$B$19))),
            --(INT('Data Sheet'!$A$19) &amp; "." &amp; BO543),
            --(INT('Data Sheet'!$B$19) &amp; "." &amp; BO543)
        )
    ),
    IF(BN543&lt;&gt;"",
        IF(INT('Data Sheet'!$A$19)=INT('Data Sheet'!$B$19),
            --(INT('Data Sheet'!$A$19) &amp; "." &amp; LEFT(BN543,3)),
            IF(AND((--(INT('Data Sheet'!$A$19) &amp; "." &amp; LEFT(BN543,3))&gt;=--('Data Sheet'!$A$19)), (--(INT('Data Sheet'!$A$19) &amp; "." &amp; LEFT(BN543,3))&lt;=--('Data Sheet'!$B$19))),
                --(INT('Data Sheet'!$A$19) &amp; "." &amp; LEFT(BN543,3)),
                --(INT('Data Sheet'!$B$19) &amp; "." &amp; LEFT(BN543,3))
            )
        ),
        "OK"
    )
)</f>
        <v>OK</v>
      </c>
      <c r="O543" s="23" t="str">
        <f>IF(BP543&lt;&gt;"",
    IF(INT('Data Sheet'!$A$19)=INT('Data Sheet'!$B$19),
        --(INT('Data Sheet'!$A$19) &amp; "." &amp; BP543),
        IF(AND((--(INT('Data Sheet'!$A$19) &amp; "." &amp; BP543)&gt;=--('Data Sheet'!$A$19)), (--(INT('Data Sheet'!$A$19) &amp; "." &amp; BP543)&lt;=--('Data Sheet'!$B$19))),
            --(INT('Data Sheet'!$A$19) &amp; "." &amp; BP543),
            --(INT('Data Sheet'!$B$19) &amp; "." &amp; BP543)
        )
    ),
    IF(BN543&lt;&gt;"",
        IF(INT('Data Sheet'!$A$19)=INT('Data Sheet'!$B$19),
            --(INT('Data Sheet'!$A$19) &amp; "." &amp; RIGHT(BN543,3)),
            IF(AND((--(INT('Data Sheet'!$A$19) &amp; "." &amp; RIGHT(BN543,3))&gt;=--('Data Sheet'!$A$19)), (--(INT('Data Sheet'!$A$19) &amp; "." &amp; RIGHT(BN543,3))&lt;=--('Data Sheet'!$B$19))),
                --(INT('Data Sheet'!$A$19) &amp; "." &amp; RIGHT(BN543,3)),
                --(INT('Data Sheet'!$B$19) &amp; "." &amp; RIGHT(BN543,3))
            )
        ),
        "OK"
    )
)</f>
        <v>OK</v>
      </c>
      <c r="P543" s="23" t="str">
        <f>IF(BR543&lt;&gt;"",
    IF(INT('Data Sheet'!$A$19)=INT('Data Sheet'!$B$15),
        --(INT('Data Sheet'!$A$15) &amp; "." &amp; BR543),
        IF(AND((--(INT('Data Sheet'!$A$15) &amp; "." &amp; BR543)&gt;=--('Data Sheet'!$A$15)), (--(INT('Data Sheet'!$A$15) &amp; "." &amp; BR543)&lt;=--('Data Sheet'!$B$15))),
            --(INT('Data Sheet'!$A$15) &amp; "." &amp; BR543),
            --(INT('Data Sheet'!$B$15) &amp; "." &amp; BR543)
        )
    ),
    IF(BQ543&lt;&gt;"",
        IF(INT('Data Sheet'!$A$15)=INT('Data Sheet'!$B$15),
            --(INT('Data Sheet'!$A$15) &amp; "." &amp; LEFT(BQ543,3)),
            IF(AND((--(INT('Data Sheet'!$A$15) &amp; "." &amp; LEFT(BQ543,3))&gt;=--('Data Sheet'!$A$15)), (--(INT('Data Sheet'!$A$15) &amp; "." &amp; LEFT(BQ543,3))&lt;=--('Data Sheet'!$B$15))),
                --(INT('Data Sheet'!$A$15) &amp; "." &amp; LEFT(BQ543,3)),
                --(INT('Data Sheet'!$B$15) &amp; "." &amp; LEFT(BQ543,3))
            )
        ),
        "OK"
    )
)</f>
        <v>OK</v>
      </c>
      <c r="Q543" s="23" t="str">
        <f>IF(BS543&lt;&gt;"",
    IF(INT('Data Sheet'!$A$19)=INT('Data Sheet'!$B$15),
        --(INT('Data Sheet'!$A$15) &amp; "." &amp; BS543),
        IF(AND((--(INT('Data Sheet'!$A$15) &amp; "." &amp; BS543)&gt;=--('Data Sheet'!$A$15)), (--(INT('Data Sheet'!$A$15) &amp; "." &amp; BS543)&lt;=--('Data Sheet'!$B$15))),
            --(INT('Data Sheet'!$A$15) &amp; "." &amp; BS543),
            --(INT('Data Sheet'!$B$15) &amp; "." &amp; BS543)
        )
    ),
    IF(BQ543&lt;&gt;"",
        IF(INT('Data Sheet'!$A$15)=INT('Data Sheet'!$B$15),
            --(INT('Data Sheet'!$A$15) &amp; "." &amp; RIGHT(BQ543,3)),
            IF(AND((--(INT('Data Sheet'!$A$15) &amp; "." &amp; RIGHT(BQ543,3))&gt;=--('Data Sheet'!$A$15)), (--(INT('Data Sheet'!$A$15) &amp; "." &amp; RIGHT(BQ543,3))&lt;=--('Data Sheet'!$B$15))),
                --(INT('Data Sheet'!$A$15) &amp; "." &amp; RIGHT(BQ543,3)),
                --(INT('Data Sheet'!$B$15) &amp; "." &amp; RIGHT(BQ543,3))
            )
        ),
        "OK"
    )
)</f>
        <v>OK</v>
      </c>
      <c r="R543" s="19"/>
      <c r="S543" s="19"/>
      <c r="T543" s="19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1"/>
      <c r="AU543" s="21"/>
      <c r="AV543" s="21"/>
      <c r="AW543" s="22"/>
      <c r="AX543" s="99"/>
      <c r="AY543" s="20"/>
      <c r="AZ543" s="20"/>
      <c r="BA543" s="22"/>
      <c r="BB543">
        <v>535</v>
      </c>
      <c r="BC543" s="80"/>
      <c r="BD543" s="80"/>
      <c r="BE543" s="80"/>
      <c r="BF543" s="80"/>
      <c r="BG543" s="32" t="str">
        <f t="shared" si="92"/>
        <v/>
      </c>
      <c r="BH543" s="78">
        <f t="shared" si="90"/>
        <v>0</v>
      </c>
      <c r="BI543" s="2">
        <f t="shared" si="93"/>
        <v>0</v>
      </c>
      <c r="BJ543" s="2">
        <f t="shared" si="94"/>
        <v>0</v>
      </c>
      <c r="BK543" s="2">
        <f t="shared" si="91"/>
        <v>0</v>
      </c>
    </row>
    <row r="544" spans="2:63" ht="15" customHeight="1" x14ac:dyDescent="0.25">
      <c r="B544" s="14">
        <v>536</v>
      </c>
      <c r="C544" s="95" t="str">
        <f t="shared" si="95"/>
        <v/>
      </c>
      <c r="D544" s="15" t="str">
        <f t="shared" si="89"/>
        <v>OK</v>
      </c>
      <c r="E544" s="16" t="e">
        <f>VLOOKUP('Data Sheet'!$B$8,'Data Sheet'!$I$2:$J$9,2,FALSE)</f>
        <v>#N/A</v>
      </c>
      <c r="F544" s="16" t="str">
        <f t="shared" si="96"/>
        <v/>
      </c>
      <c r="G544" s="103">
        <f t="shared" si="97"/>
        <v>0</v>
      </c>
      <c r="H544" s="17" t="s">
        <v>26</v>
      </c>
      <c r="I544" s="17" t="s">
        <v>26</v>
      </c>
      <c r="J544" s="17" t="str">
        <f>IF('Data Sheet'!$B$9="NC-50","N/A","OK")</f>
        <v>OK</v>
      </c>
      <c r="K544" s="17" t="str">
        <f>IF('Data Sheet'!$B$9="NC-50","N/A","OK")</f>
        <v>OK</v>
      </c>
      <c r="L544" s="17" t="str">
        <f t="shared" si="98"/>
        <v>OK</v>
      </c>
      <c r="M544" s="17" t="str">
        <f t="shared" si="99"/>
        <v>OK</v>
      </c>
      <c r="N544" s="18" t="str">
        <f>IF(BO544&lt;&gt;"",
    IF(INT('Data Sheet'!$A$19)=INT('Data Sheet'!$B$19),
        --(INT('Data Sheet'!$A$19) &amp; "." &amp; BO544),
        IF(AND((--(INT('Data Sheet'!$A$19) &amp; "." &amp; BO544)&gt;=--('Data Sheet'!$A$19)), (--(INT('Data Sheet'!$A$19) &amp; "." &amp; BO544)&lt;=--('Data Sheet'!$B$19))),
            --(INT('Data Sheet'!$A$19) &amp; "." &amp; BO544),
            --(INT('Data Sheet'!$B$19) &amp; "." &amp; BO544)
        )
    ),
    IF(BN544&lt;&gt;"",
        IF(INT('Data Sheet'!$A$19)=INT('Data Sheet'!$B$19),
            --(INT('Data Sheet'!$A$19) &amp; "." &amp; LEFT(BN544,3)),
            IF(AND((--(INT('Data Sheet'!$A$19) &amp; "." &amp; LEFT(BN544,3))&gt;=--('Data Sheet'!$A$19)), (--(INT('Data Sheet'!$A$19) &amp; "." &amp; LEFT(BN544,3))&lt;=--('Data Sheet'!$B$19))),
                --(INT('Data Sheet'!$A$19) &amp; "." &amp; LEFT(BN544,3)),
                --(INT('Data Sheet'!$B$19) &amp; "." &amp; LEFT(BN544,3))
            )
        ),
        "OK"
    )
)</f>
        <v>OK</v>
      </c>
      <c r="O544" s="23" t="str">
        <f>IF(BP544&lt;&gt;"",
    IF(INT('Data Sheet'!$A$19)=INT('Data Sheet'!$B$19),
        --(INT('Data Sheet'!$A$19) &amp; "." &amp; BP544),
        IF(AND((--(INT('Data Sheet'!$A$19) &amp; "." &amp; BP544)&gt;=--('Data Sheet'!$A$19)), (--(INT('Data Sheet'!$A$19) &amp; "." &amp; BP544)&lt;=--('Data Sheet'!$B$19))),
            --(INT('Data Sheet'!$A$19) &amp; "." &amp; BP544),
            --(INT('Data Sheet'!$B$19) &amp; "." &amp; BP544)
        )
    ),
    IF(BN544&lt;&gt;"",
        IF(INT('Data Sheet'!$A$19)=INT('Data Sheet'!$B$19),
            --(INT('Data Sheet'!$A$19) &amp; "." &amp; RIGHT(BN544,3)),
            IF(AND((--(INT('Data Sheet'!$A$19) &amp; "." &amp; RIGHT(BN544,3))&gt;=--('Data Sheet'!$A$19)), (--(INT('Data Sheet'!$A$19) &amp; "." &amp; RIGHT(BN544,3))&lt;=--('Data Sheet'!$B$19))),
                --(INT('Data Sheet'!$A$19) &amp; "." &amp; RIGHT(BN544,3)),
                --(INT('Data Sheet'!$B$19) &amp; "." &amp; RIGHT(BN544,3))
            )
        ),
        "OK"
    )
)</f>
        <v>OK</v>
      </c>
      <c r="P544" s="23" t="str">
        <f>IF(BR544&lt;&gt;"",
    IF(INT('Data Sheet'!$A$19)=INT('Data Sheet'!$B$15),
        --(INT('Data Sheet'!$A$15) &amp; "." &amp; BR544),
        IF(AND((--(INT('Data Sheet'!$A$15) &amp; "." &amp; BR544)&gt;=--('Data Sheet'!$A$15)), (--(INT('Data Sheet'!$A$15) &amp; "." &amp; BR544)&lt;=--('Data Sheet'!$B$15))),
            --(INT('Data Sheet'!$A$15) &amp; "." &amp; BR544),
            --(INT('Data Sheet'!$B$15) &amp; "." &amp; BR544)
        )
    ),
    IF(BQ544&lt;&gt;"",
        IF(INT('Data Sheet'!$A$15)=INT('Data Sheet'!$B$15),
            --(INT('Data Sheet'!$A$15) &amp; "." &amp; LEFT(BQ544,3)),
            IF(AND((--(INT('Data Sheet'!$A$15) &amp; "." &amp; LEFT(BQ544,3))&gt;=--('Data Sheet'!$A$15)), (--(INT('Data Sheet'!$A$15) &amp; "." &amp; LEFT(BQ544,3))&lt;=--('Data Sheet'!$B$15))),
                --(INT('Data Sheet'!$A$15) &amp; "." &amp; LEFT(BQ544,3)),
                --(INT('Data Sheet'!$B$15) &amp; "." &amp; LEFT(BQ544,3))
            )
        ),
        "OK"
    )
)</f>
        <v>OK</v>
      </c>
      <c r="Q544" s="23" t="str">
        <f>IF(BS544&lt;&gt;"",
    IF(INT('Data Sheet'!$A$19)=INT('Data Sheet'!$B$15),
        --(INT('Data Sheet'!$A$15) &amp; "." &amp; BS544),
        IF(AND((--(INT('Data Sheet'!$A$15) &amp; "." &amp; BS544)&gt;=--('Data Sheet'!$A$15)), (--(INT('Data Sheet'!$A$15) &amp; "." &amp; BS544)&lt;=--('Data Sheet'!$B$15))),
            --(INT('Data Sheet'!$A$15) &amp; "." &amp; BS544),
            --(INT('Data Sheet'!$B$15) &amp; "." &amp; BS544)
        )
    ),
    IF(BQ544&lt;&gt;"",
        IF(INT('Data Sheet'!$A$15)=INT('Data Sheet'!$B$15),
            --(INT('Data Sheet'!$A$15) &amp; "." &amp; RIGHT(BQ544,3)),
            IF(AND((--(INT('Data Sheet'!$A$15) &amp; "." &amp; RIGHT(BQ544,3))&gt;=--('Data Sheet'!$A$15)), (--(INT('Data Sheet'!$A$15) &amp; "." &amp; RIGHT(BQ544,3))&lt;=--('Data Sheet'!$B$15))),
                --(INT('Data Sheet'!$A$15) &amp; "." &amp; RIGHT(BQ544,3)),
                --(INT('Data Sheet'!$B$15) &amp; "." &amp; RIGHT(BQ544,3))
            )
        ),
        "OK"
    )
)</f>
        <v>OK</v>
      </c>
      <c r="R544" s="19"/>
      <c r="S544" s="19"/>
      <c r="T544" s="19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1"/>
      <c r="AU544" s="21"/>
      <c r="AV544" s="21"/>
      <c r="AW544" s="22"/>
      <c r="AX544" s="99"/>
      <c r="AY544" s="20"/>
      <c r="AZ544" s="20"/>
      <c r="BA544" s="22"/>
      <c r="BB544">
        <v>536</v>
      </c>
      <c r="BC544" s="80"/>
      <c r="BD544" s="80"/>
      <c r="BE544" s="80"/>
      <c r="BF544" s="80"/>
      <c r="BG544" s="32" t="str">
        <f t="shared" si="92"/>
        <v/>
      </c>
      <c r="BH544" s="78">
        <f t="shared" si="90"/>
        <v>0</v>
      </c>
      <c r="BI544" s="2">
        <f t="shared" si="93"/>
        <v>0</v>
      </c>
      <c r="BJ544" s="2">
        <f t="shared" si="94"/>
        <v>0</v>
      </c>
      <c r="BK544" s="2">
        <f t="shared" si="91"/>
        <v>0</v>
      </c>
    </row>
    <row r="545" spans="2:63" ht="15" customHeight="1" x14ac:dyDescent="0.25">
      <c r="B545" s="14">
        <v>537</v>
      </c>
      <c r="C545" s="95" t="str">
        <f t="shared" si="95"/>
        <v/>
      </c>
      <c r="D545" s="15" t="str">
        <f t="shared" si="89"/>
        <v>OK</v>
      </c>
      <c r="E545" s="16" t="e">
        <f>VLOOKUP('Data Sheet'!$B$8,'Data Sheet'!$I$2:$J$9,2,FALSE)</f>
        <v>#N/A</v>
      </c>
      <c r="F545" s="16" t="str">
        <f t="shared" si="96"/>
        <v/>
      </c>
      <c r="G545" s="103">
        <f t="shared" si="97"/>
        <v>0</v>
      </c>
      <c r="H545" s="17" t="s">
        <v>26</v>
      </c>
      <c r="I545" s="17" t="s">
        <v>26</v>
      </c>
      <c r="J545" s="17" t="str">
        <f>IF('Data Sheet'!$B$9="NC-50","N/A","OK")</f>
        <v>OK</v>
      </c>
      <c r="K545" s="17" t="str">
        <f>IF('Data Sheet'!$B$9="NC-50","N/A","OK")</f>
        <v>OK</v>
      </c>
      <c r="L545" s="17" t="str">
        <f t="shared" si="98"/>
        <v>OK</v>
      </c>
      <c r="M545" s="17" t="str">
        <f t="shared" si="99"/>
        <v>OK</v>
      </c>
      <c r="N545" s="18" t="str">
        <f>IF(BO545&lt;&gt;"",
    IF(INT('Data Sheet'!$A$19)=INT('Data Sheet'!$B$19),
        --(INT('Data Sheet'!$A$19) &amp; "." &amp; BO545),
        IF(AND((--(INT('Data Sheet'!$A$19) &amp; "." &amp; BO545)&gt;=--('Data Sheet'!$A$19)), (--(INT('Data Sheet'!$A$19) &amp; "." &amp; BO545)&lt;=--('Data Sheet'!$B$19))),
            --(INT('Data Sheet'!$A$19) &amp; "." &amp; BO545),
            --(INT('Data Sheet'!$B$19) &amp; "." &amp; BO545)
        )
    ),
    IF(BN545&lt;&gt;"",
        IF(INT('Data Sheet'!$A$19)=INT('Data Sheet'!$B$19),
            --(INT('Data Sheet'!$A$19) &amp; "." &amp; LEFT(BN545,3)),
            IF(AND((--(INT('Data Sheet'!$A$19) &amp; "." &amp; LEFT(BN545,3))&gt;=--('Data Sheet'!$A$19)), (--(INT('Data Sheet'!$A$19) &amp; "." &amp; LEFT(BN545,3))&lt;=--('Data Sheet'!$B$19))),
                --(INT('Data Sheet'!$A$19) &amp; "." &amp; LEFT(BN545,3)),
                --(INT('Data Sheet'!$B$19) &amp; "." &amp; LEFT(BN545,3))
            )
        ),
        "OK"
    )
)</f>
        <v>OK</v>
      </c>
      <c r="O545" s="23" t="str">
        <f>IF(BP545&lt;&gt;"",
    IF(INT('Data Sheet'!$A$19)=INT('Data Sheet'!$B$19),
        --(INT('Data Sheet'!$A$19) &amp; "." &amp; BP545),
        IF(AND((--(INT('Data Sheet'!$A$19) &amp; "." &amp; BP545)&gt;=--('Data Sheet'!$A$19)), (--(INT('Data Sheet'!$A$19) &amp; "." &amp; BP545)&lt;=--('Data Sheet'!$B$19))),
            --(INT('Data Sheet'!$A$19) &amp; "." &amp; BP545),
            --(INT('Data Sheet'!$B$19) &amp; "." &amp; BP545)
        )
    ),
    IF(BN545&lt;&gt;"",
        IF(INT('Data Sheet'!$A$19)=INT('Data Sheet'!$B$19),
            --(INT('Data Sheet'!$A$19) &amp; "." &amp; RIGHT(BN545,3)),
            IF(AND((--(INT('Data Sheet'!$A$19) &amp; "." &amp; RIGHT(BN545,3))&gt;=--('Data Sheet'!$A$19)), (--(INT('Data Sheet'!$A$19) &amp; "." &amp; RIGHT(BN545,3))&lt;=--('Data Sheet'!$B$19))),
                --(INT('Data Sheet'!$A$19) &amp; "." &amp; RIGHT(BN545,3)),
                --(INT('Data Sheet'!$B$19) &amp; "." &amp; RIGHT(BN545,3))
            )
        ),
        "OK"
    )
)</f>
        <v>OK</v>
      </c>
      <c r="P545" s="23" t="str">
        <f>IF(BR545&lt;&gt;"",
    IF(INT('Data Sheet'!$A$19)=INT('Data Sheet'!$B$15),
        --(INT('Data Sheet'!$A$15) &amp; "." &amp; BR545),
        IF(AND((--(INT('Data Sheet'!$A$15) &amp; "." &amp; BR545)&gt;=--('Data Sheet'!$A$15)), (--(INT('Data Sheet'!$A$15) &amp; "." &amp; BR545)&lt;=--('Data Sheet'!$B$15))),
            --(INT('Data Sheet'!$A$15) &amp; "." &amp; BR545),
            --(INT('Data Sheet'!$B$15) &amp; "." &amp; BR545)
        )
    ),
    IF(BQ545&lt;&gt;"",
        IF(INT('Data Sheet'!$A$15)=INT('Data Sheet'!$B$15),
            --(INT('Data Sheet'!$A$15) &amp; "." &amp; LEFT(BQ545,3)),
            IF(AND((--(INT('Data Sheet'!$A$15) &amp; "." &amp; LEFT(BQ545,3))&gt;=--('Data Sheet'!$A$15)), (--(INT('Data Sheet'!$A$15) &amp; "." &amp; LEFT(BQ545,3))&lt;=--('Data Sheet'!$B$15))),
                --(INT('Data Sheet'!$A$15) &amp; "." &amp; LEFT(BQ545,3)),
                --(INT('Data Sheet'!$B$15) &amp; "." &amp; LEFT(BQ545,3))
            )
        ),
        "OK"
    )
)</f>
        <v>OK</v>
      </c>
      <c r="Q545" s="23" t="str">
        <f>IF(BS545&lt;&gt;"",
    IF(INT('Data Sheet'!$A$19)=INT('Data Sheet'!$B$15),
        --(INT('Data Sheet'!$A$15) &amp; "." &amp; BS545),
        IF(AND((--(INT('Data Sheet'!$A$15) &amp; "." &amp; BS545)&gt;=--('Data Sheet'!$A$15)), (--(INT('Data Sheet'!$A$15) &amp; "." &amp; BS545)&lt;=--('Data Sheet'!$B$15))),
            --(INT('Data Sheet'!$A$15) &amp; "." &amp; BS545),
            --(INT('Data Sheet'!$B$15) &amp; "." &amp; BS545)
        )
    ),
    IF(BQ545&lt;&gt;"",
        IF(INT('Data Sheet'!$A$15)=INT('Data Sheet'!$B$15),
            --(INT('Data Sheet'!$A$15) &amp; "." &amp; RIGHT(BQ545,3)),
            IF(AND((--(INT('Data Sheet'!$A$15) &amp; "." &amp; RIGHT(BQ545,3))&gt;=--('Data Sheet'!$A$15)), (--(INT('Data Sheet'!$A$15) &amp; "." &amp; RIGHT(BQ545,3))&lt;=--('Data Sheet'!$B$15))),
                --(INT('Data Sheet'!$A$15) &amp; "." &amp; RIGHT(BQ545,3)),
                --(INT('Data Sheet'!$B$15) &amp; "." &amp; RIGHT(BQ545,3))
            )
        ),
        "OK"
    )
)</f>
        <v>OK</v>
      </c>
      <c r="R545" s="19"/>
      <c r="S545" s="19"/>
      <c r="T545" s="19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1"/>
      <c r="AU545" s="21"/>
      <c r="AV545" s="21"/>
      <c r="AW545" s="22"/>
      <c r="AX545" s="99"/>
      <c r="AY545" s="20"/>
      <c r="AZ545" s="20"/>
      <c r="BA545" s="22"/>
      <c r="BB545">
        <v>537</v>
      </c>
      <c r="BC545" s="80"/>
      <c r="BD545" s="80"/>
      <c r="BE545" s="80"/>
      <c r="BF545" s="80"/>
      <c r="BG545" s="32" t="str">
        <f t="shared" si="92"/>
        <v/>
      </c>
      <c r="BH545" s="78">
        <f t="shared" si="90"/>
        <v>0</v>
      </c>
      <c r="BI545" s="2">
        <f t="shared" si="93"/>
        <v>0</v>
      </c>
      <c r="BJ545" s="2">
        <f t="shared" si="94"/>
        <v>0</v>
      </c>
      <c r="BK545" s="2">
        <f t="shared" si="91"/>
        <v>0</v>
      </c>
    </row>
    <row r="546" spans="2:63" ht="15" customHeight="1" x14ac:dyDescent="0.25">
      <c r="B546" s="14">
        <v>538</v>
      </c>
      <c r="C546" s="95" t="str">
        <f t="shared" si="95"/>
        <v/>
      </c>
      <c r="D546" s="15" t="str">
        <f t="shared" si="89"/>
        <v>OK</v>
      </c>
      <c r="E546" s="16" t="e">
        <f>VLOOKUP('Data Sheet'!$B$8,'Data Sheet'!$I$2:$J$9,2,FALSE)</f>
        <v>#N/A</v>
      </c>
      <c r="F546" s="16" t="str">
        <f t="shared" si="96"/>
        <v/>
      </c>
      <c r="G546" s="103">
        <f t="shared" si="97"/>
        <v>0</v>
      </c>
      <c r="H546" s="17" t="s">
        <v>26</v>
      </c>
      <c r="I546" s="17" t="s">
        <v>26</v>
      </c>
      <c r="J546" s="17" t="str">
        <f>IF('Data Sheet'!$B$9="NC-50","N/A","OK")</f>
        <v>OK</v>
      </c>
      <c r="K546" s="17" t="str">
        <f>IF('Data Sheet'!$B$9="NC-50","N/A","OK")</f>
        <v>OK</v>
      </c>
      <c r="L546" s="17" t="str">
        <f t="shared" si="98"/>
        <v>OK</v>
      </c>
      <c r="M546" s="17" t="str">
        <f t="shared" si="99"/>
        <v>OK</v>
      </c>
      <c r="N546" s="18" t="str">
        <f>IF(BO546&lt;&gt;"",
    IF(INT('Data Sheet'!$A$19)=INT('Data Sheet'!$B$19),
        --(INT('Data Sheet'!$A$19) &amp; "." &amp; BO546),
        IF(AND((--(INT('Data Sheet'!$A$19) &amp; "." &amp; BO546)&gt;=--('Data Sheet'!$A$19)), (--(INT('Data Sheet'!$A$19) &amp; "." &amp; BO546)&lt;=--('Data Sheet'!$B$19))),
            --(INT('Data Sheet'!$A$19) &amp; "." &amp; BO546),
            --(INT('Data Sheet'!$B$19) &amp; "." &amp; BO546)
        )
    ),
    IF(BN546&lt;&gt;"",
        IF(INT('Data Sheet'!$A$19)=INT('Data Sheet'!$B$19),
            --(INT('Data Sheet'!$A$19) &amp; "." &amp; LEFT(BN546,3)),
            IF(AND((--(INT('Data Sheet'!$A$19) &amp; "." &amp; LEFT(BN546,3))&gt;=--('Data Sheet'!$A$19)), (--(INT('Data Sheet'!$A$19) &amp; "." &amp; LEFT(BN546,3))&lt;=--('Data Sheet'!$B$19))),
                --(INT('Data Sheet'!$A$19) &amp; "." &amp; LEFT(BN546,3)),
                --(INT('Data Sheet'!$B$19) &amp; "." &amp; LEFT(BN546,3))
            )
        ),
        "OK"
    )
)</f>
        <v>OK</v>
      </c>
      <c r="O546" s="23" t="str">
        <f>IF(BP546&lt;&gt;"",
    IF(INT('Data Sheet'!$A$19)=INT('Data Sheet'!$B$19),
        --(INT('Data Sheet'!$A$19) &amp; "." &amp; BP546),
        IF(AND((--(INT('Data Sheet'!$A$19) &amp; "." &amp; BP546)&gt;=--('Data Sheet'!$A$19)), (--(INT('Data Sheet'!$A$19) &amp; "." &amp; BP546)&lt;=--('Data Sheet'!$B$19))),
            --(INT('Data Sheet'!$A$19) &amp; "." &amp; BP546),
            --(INT('Data Sheet'!$B$19) &amp; "." &amp; BP546)
        )
    ),
    IF(BN546&lt;&gt;"",
        IF(INT('Data Sheet'!$A$19)=INT('Data Sheet'!$B$19),
            --(INT('Data Sheet'!$A$19) &amp; "." &amp; RIGHT(BN546,3)),
            IF(AND((--(INT('Data Sheet'!$A$19) &amp; "." &amp; RIGHT(BN546,3))&gt;=--('Data Sheet'!$A$19)), (--(INT('Data Sheet'!$A$19) &amp; "." &amp; RIGHT(BN546,3))&lt;=--('Data Sheet'!$B$19))),
                --(INT('Data Sheet'!$A$19) &amp; "." &amp; RIGHT(BN546,3)),
                --(INT('Data Sheet'!$B$19) &amp; "." &amp; RIGHT(BN546,3))
            )
        ),
        "OK"
    )
)</f>
        <v>OK</v>
      </c>
      <c r="P546" s="23" t="str">
        <f>IF(BR546&lt;&gt;"",
    IF(INT('Data Sheet'!$A$19)=INT('Data Sheet'!$B$15),
        --(INT('Data Sheet'!$A$15) &amp; "." &amp; BR546),
        IF(AND((--(INT('Data Sheet'!$A$15) &amp; "." &amp; BR546)&gt;=--('Data Sheet'!$A$15)), (--(INT('Data Sheet'!$A$15) &amp; "." &amp; BR546)&lt;=--('Data Sheet'!$B$15))),
            --(INT('Data Sheet'!$A$15) &amp; "." &amp; BR546),
            --(INT('Data Sheet'!$B$15) &amp; "." &amp; BR546)
        )
    ),
    IF(BQ546&lt;&gt;"",
        IF(INT('Data Sheet'!$A$15)=INT('Data Sheet'!$B$15),
            --(INT('Data Sheet'!$A$15) &amp; "." &amp; LEFT(BQ546,3)),
            IF(AND((--(INT('Data Sheet'!$A$15) &amp; "." &amp; LEFT(BQ546,3))&gt;=--('Data Sheet'!$A$15)), (--(INT('Data Sheet'!$A$15) &amp; "." &amp; LEFT(BQ546,3))&lt;=--('Data Sheet'!$B$15))),
                --(INT('Data Sheet'!$A$15) &amp; "." &amp; LEFT(BQ546,3)),
                --(INT('Data Sheet'!$B$15) &amp; "." &amp; LEFT(BQ546,3))
            )
        ),
        "OK"
    )
)</f>
        <v>OK</v>
      </c>
      <c r="Q546" s="23" t="str">
        <f>IF(BS546&lt;&gt;"",
    IF(INT('Data Sheet'!$A$19)=INT('Data Sheet'!$B$15),
        --(INT('Data Sheet'!$A$15) &amp; "." &amp; BS546),
        IF(AND((--(INT('Data Sheet'!$A$15) &amp; "." &amp; BS546)&gt;=--('Data Sheet'!$A$15)), (--(INT('Data Sheet'!$A$15) &amp; "." &amp; BS546)&lt;=--('Data Sheet'!$B$15))),
            --(INT('Data Sheet'!$A$15) &amp; "." &amp; BS546),
            --(INT('Data Sheet'!$B$15) &amp; "." &amp; BS546)
        )
    ),
    IF(BQ546&lt;&gt;"",
        IF(INT('Data Sheet'!$A$15)=INT('Data Sheet'!$B$15),
            --(INT('Data Sheet'!$A$15) &amp; "." &amp; RIGHT(BQ546,3)),
            IF(AND((--(INT('Data Sheet'!$A$15) &amp; "." &amp; RIGHT(BQ546,3))&gt;=--('Data Sheet'!$A$15)), (--(INT('Data Sheet'!$A$15) &amp; "." &amp; RIGHT(BQ546,3))&lt;=--('Data Sheet'!$B$15))),
                --(INT('Data Sheet'!$A$15) &amp; "." &amp; RIGHT(BQ546,3)),
                --(INT('Data Sheet'!$B$15) &amp; "." &amp; RIGHT(BQ546,3))
            )
        ),
        "OK"
    )
)</f>
        <v>OK</v>
      </c>
      <c r="R546" s="19"/>
      <c r="S546" s="19"/>
      <c r="T546" s="19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1"/>
      <c r="AU546" s="21"/>
      <c r="AV546" s="21"/>
      <c r="AW546" s="22"/>
      <c r="AX546" s="99"/>
      <c r="AY546" s="20"/>
      <c r="AZ546" s="20"/>
      <c r="BA546" s="22"/>
      <c r="BB546">
        <v>538</v>
      </c>
      <c r="BC546" s="80"/>
      <c r="BD546" s="80"/>
      <c r="BE546" s="80"/>
      <c r="BF546" s="80"/>
      <c r="BG546" s="32" t="str">
        <f t="shared" si="92"/>
        <v/>
      </c>
      <c r="BH546" s="78">
        <f t="shared" si="90"/>
        <v>0</v>
      </c>
      <c r="BI546" s="2">
        <f t="shared" si="93"/>
        <v>0</v>
      </c>
      <c r="BJ546" s="2">
        <f t="shared" si="94"/>
        <v>0</v>
      </c>
      <c r="BK546" s="2">
        <f t="shared" si="91"/>
        <v>0</v>
      </c>
    </row>
    <row r="547" spans="2:63" ht="15" customHeight="1" x14ac:dyDescent="0.25">
      <c r="B547" s="14">
        <v>539</v>
      </c>
      <c r="C547" s="95" t="str">
        <f t="shared" si="95"/>
        <v/>
      </c>
      <c r="D547" s="15" t="str">
        <f t="shared" si="89"/>
        <v>OK</v>
      </c>
      <c r="E547" s="16" t="e">
        <f>VLOOKUP('Data Sheet'!$B$8,'Data Sheet'!$I$2:$J$9,2,FALSE)</f>
        <v>#N/A</v>
      </c>
      <c r="F547" s="16" t="str">
        <f t="shared" si="96"/>
        <v/>
      </c>
      <c r="G547" s="103">
        <f t="shared" si="97"/>
        <v>0</v>
      </c>
      <c r="H547" s="17" t="s">
        <v>26</v>
      </c>
      <c r="I547" s="17" t="s">
        <v>26</v>
      </c>
      <c r="J547" s="17" t="str">
        <f>IF('Data Sheet'!$B$9="NC-50","N/A","OK")</f>
        <v>OK</v>
      </c>
      <c r="K547" s="17" t="str">
        <f>IF('Data Sheet'!$B$9="NC-50","N/A","OK")</f>
        <v>OK</v>
      </c>
      <c r="L547" s="17" t="str">
        <f t="shared" si="98"/>
        <v>OK</v>
      </c>
      <c r="M547" s="17" t="str">
        <f t="shared" si="99"/>
        <v>OK</v>
      </c>
      <c r="N547" s="18" t="str">
        <f>IF(BO547&lt;&gt;"",
    IF(INT('Data Sheet'!$A$19)=INT('Data Sheet'!$B$19),
        --(INT('Data Sheet'!$A$19) &amp; "." &amp; BO547),
        IF(AND((--(INT('Data Sheet'!$A$19) &amp; "." &amp; BO547)&gt;=--('Data Sheet'!$A$19)), (--(INT('Data Sheet'!$A$19) &amp; "." &amp; BO547)&lt;=--('Data Sheet'!$B$19))),
            --(INT('Data Sheet'!$A$19) &amp; "." &amp; BO547),
            --(INT('Data Sheet'!$B$19) &amp; "." &amp; BO547)
        )
    ),
    IF(BN547&lt;&gt;"",
        IF(INT('Data Sheet'!$A$19)=INT('Data Sheet'!$B$19),
            --(INT('Data Sheet'!$A$19) &amp; "." &amp; LEFT(BN547,3)),
            IF(AND((--(INT('Data Sheet'!$A$19) &amp; "." &amp; LEFT(BN547,3))&gt;=--('Data Sheet'!$A$19)), (--(INT('Data Sheet'!$A$19) &amp; "." &amp; LEFT(BN547,3))&lt;=--('Data Sheet'!$B$19))),
                --(INT('Data Sheet'!$A$19) &amp; "." &amp; LEFT(BN547,3)),
                --(INT('Data Sheet'!$B$19) &amp; "." &amp; LEFT(BN547,3))
            )
        ),
        "OK"
    )
)</f>
        <v>OK</v>
      </c>
      <c r="O547" s="23" t="str">
        <f>IF(BP547&lt;&gt;"",
    IF(INT('Data Sheet'!$A$19)=INT('Data Sheet'!$B$19),
        --(INT('Data Sheet'!$A$19) &amp; "." &amp; BP547),
        IF(AND((--(INT('Data Sheet'!$A$19) &amp; "." &amp; BP547)&gt;=--('Data Sheet'!$A$19)), (--(INT('Data Sheet'!$A$19) &amp; "." &amp; BP547)&lt;=--('Data Sheet'!$B$19))),
            --(INT('Data Sheet'!$A$19) &amp; "." &amp; BP547),
            --(INT('Data Sheet'!$B$19) &amp; "." &amp; BP547)
        )
    ),
    IF(BN547&lt;&gt;"",
        IF(INT('Data Sheet'!$A$19)=INT('Data Sheet'!$B$19),
            --(INT('Data Sheet'!$A$19) &amp; "." &amp; RIGHT(BN547,3)),
            IF(AND((--(INT('Data Sheet'!$A$19) &amp; "." &amp; RIGHT(BN547,3))&gt;=--('Data Sheet'!$A$19)), (--(INT('Data Sheet'!$A$19) &amp; "." &amp; RIGHT(BN547,3))&lt;=--('Data Sheet'!$B$19))),
                --(INT('Data Sheet'!$A$19) &amp; "." &amp; RIGHT(BN547,3)),
                --(INT('Data Sheet'!$B$19) &amp; "." &amp; RIGHT(BN547,3))
            )
        ),
        "OK"
    )
)</f>
        <v>OK</v>
      </c>
      <c r="P547" s="23" t="str">
        <f>IF(BR547&lt;&gt;"",
    IF(INT('Data Sheet'!$A$19)=INT('Data Sheet'!$B$15),
        --(INT('Data Sheet'!$A$15) &amp; "." &amp; BR547),
        IF(AND((--(INT('Data Sheet'!$A$15) &amp; "." &amp; BR547)&gt;=--('Data Sheet'!$A$15)), (--(INT('Data Sheet'!$A$15) &amp; "." &amp; BR547)&lt;=--('Data Sheet'!$B$15))),
            --(INT('Data Sheet'!$A$15) &amp; "." &amp; BR547),
            --(INT('Data Sheet'!$B$15) &amp; "." &amp; BR547)
        )
    ),
    IF(BQ547&lt;&gt;"",
        IF(INT('Data Sheet'!$A$15)=INT('Data Sheet'!$B$15),
            --(INT('Data Sheet'!$A$15) &amp; "." &amp; LEFT(BQ547,3)),
            IF(AND((--(INT('Data Sheet'!$A$15) &amp; "." &amp; LEFT(BQ547,3))&gt;=--('Data Sheet'!$A$15)), (--(INT('Data Sheet'!$A$15) &amp; "." &amp; LEFT(BQ547,3))&lt;=--('Data Sheet'!$B$15))),
                --(INT('Data Sheet'!$A$15) &amp; "." &amp; LEFT(BQ547,3)),
                --(INT('Data Sheet'!$B$15) &amp; "." &amp; LEFT(BQ547,3))
            )
        ),
        "OK"
    )
)</f>
        <v>OK</v>
      </c>
      <c r="Q547" s="23" t="str">
        <f>IF(BS547&lt;&gt;"",
    IF(INT('Data Sheet'!$A$19)=INT('Data Sheet'!$B$15),
        --(INT('Data Sheet'!$A$15) &amp; "." &amp; BS547),
        IF(AND((--(INT('Data Sheet'!$A$15) &amp; "." &amp; BS547)&gt;=--('Data Sheet'!$A$15)), (--(INT('Data Sheet'!$A$15) &amp; "." &amp; BS547)&lt;=--('Data Sheet'!$B$15))),
            --(INT('Data Sheet'!$A$15) &amp; "." &amp; BS547),
            --(INT('Data Sheet'!$B$15) &amp; "." &amp; BS547)
        )
    ),
    IF(BQ547&lt;&gt;"",
        IF(INT('Data Sheet'!$A$15)=INT('Data Sheet'!$B$15),
            --(INT('Data Sheet'!$A$15) &amp; "." &amp; RIGHT(BQ547,3)),
            IF(AND((--(INT('Data Sheet'!$A$15) &amp; "." &amp; RIGHT(BQ547,3))&gt;=--('Data Sheet'!$A$15)), (--(INT('Data Sheet'!$A$15) &amp; "." &amp; RIGHT(BQ547,3))&lt;=--('Data Sheet'!$B$15))),
                --(INT('Data Sheet'!$A$15) &amp; "." &amp; RIGHT(BQ547,3)),
                --(INT('Data Sheet'!$B$15) &amp; "." &amp; RIGHT(BQ547,3))
            )
        ),
        "OK"
    )
)</f>
        <v>OK</v>
      </c>
      <c r="R547" s="19"/>
      <c r="S547" s="19"/>
      <c r="T547" s="19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1"/>
      <c r="AU547" s="21"/>
      <c r="AV547" s="21"/>
      <c r="AW547" s="22"/>
      <c r="AX547" s="99"/>
      <c r="AY547" s="20"/>
      <c r="AZ547" s="20"/>
      <c r="BA547" s="22"/>
      <c r="BB547">
        <v>539</v>
      </c>
      <c r="BC547" s="80"/>
      <c r="BD547" s="80"/>
      <c r="BE547" s="80"/>
      <c r="BF547" s="80"/>
      <c r="BG547" s="32" t="str">
        <f t="shared" si="92"/>
        <v/>
      </c>
      <c r="BH547" s="78">
        <f t="shared" si="90"/>
        <v>0</v>
      </c>
      <c r="BI547" s="2">
        <f t="shared" si="93"/>
        <v>0</v>
      </c>
      <c r="BJ547" s="2">
        <f t="shared" si="94"/>
        <v>0</v>
      </c>
      <c r="BK547" s="2">
        <f t="shared" si="91"/>
        <v>0</v>
      </c>
    </row>
    <row r="548" spans="2:63" ht="15" customHeight="1" x14ac:dyDescent="0.25">
      <c r="B548" s="14">
        <v>540</v>
      </c>
      <c r="C548" s="95" t="str">
        <f t="shared" si="95"/>
        <v/>
      </c>
      <c r="D548" s="15" t="str">
        <f t="shared" si="89"/>
        <v>OK</v>
      </c>
      <c r="E548" s="16" t="e">
        <f>VLOOKUP('Data Sheet'!$B$8,'Data Sheet'!$I$2:$J$9,2,FALSE)</f>
        <v>#N/A</v>
      </c>
      <c r="F548" s="16" t="str">
        <f t="shared" si="96"/>
        <v/>
      </c>
      <c r="G548" s="103">
        <f t="shared" si="97"/>
        <v>0</v>
      </c>
      <c r="H548" s="17" t="s">
        <v>26</v>
      </c>
      <c r="I548" s="17" t="s">
        <v>26</v>
      </c>
      <c r="J548" s="17" t="str">
        <f>IF('Data Sheet'!$B$9="NC-50","N/A","OK")</f>
        <v>OK</v>
      </c>
      <c r="K548" s="17" t="str">
        <f>IF('Data Sheet'!$B$9="NC-50","N/A","OK")</f>
        <v>OK</v>
      </c>
      <c r="L548" s="17" t="str">
        <f t="shared" si="98"/>
        <v>OK</v>
      </c>
      <c r="M548" s="17" t="str">
        <f t="shared" si="99"/>
        <v>OK</v>
      </c>
      <c r="N548" s="18" t="str">
        <f>IF(BO548&lt;&gt;"",
    IF(INT('Data Sheet'!$A$19)=INT('Data Sheet'!$B$19),
        --(INT('Data Sheet'!$A$19) &amp; "." &amp; BO548),
        IF(AND((--(INT('Data Sheet'!$A$19) &amp; "." &amp; BO548)&gt;=--('Data Sheet'!$A$19)), (--(INT('Data Sheet'!$A$19) &amp; "." &amp; BO548)&lt;=--('Data Sheet'!$B$19))),
            --(INT('Data Sheet'!$A$19) &amp; "." &amp; BO548),
            --(INT('Data Sheet'!$B$19) &amp; "." &amp; BO548)
        )
    ),
    IF(BN548&lt;&gt;"",
        IF(INT('Data Sheet'!$A$19)=INT('Data Sheet'!$B$19),
            --(INT('Data Sheet'!$A$19) &amp; "." &amp; LEFT(BN548,3)),
            IF(AND((--(INT('Data Sheet'!$A$19) &amp; "." &amp; LEFT(BN548,3))&gt;=--('Data Sheet'!$A$19)), (--(INT('Data Sheet'!$A$19) &amp; "." &amp; LEFT(BN548,3))&lt;=--('Data Sheet'!$B$19))),
                --(INT('Data Sheet'!$A$19) &amp; "." &amp; LEFT(BN548,3)),
                --(INT('Data Sheet'!$B$19) &amp; "." &amp; LEFT(BN548,3))
            )
        ),
        "OK"
    )
)</f>
        <v>OK</v>
      </c>
      <c r="O548" s="23" t="str">
        <f>IF(BP548&lt;&gt;"",
    IF(INT('Data Sheet'!$A$19)=INT('Data Sheet'!$B$19),
        --(INT('Data Sheet'!$A$19) &amp; "." &amp; BP548),
        IF(AND((--(INT('Data Sheet'!$A$19) &amp; "." &amp; BP548)&gt;=--('Data Sheet'!$A$19)), (--(INT('Data Sheet'!$A$19) &amp; "." &amp; BP548)&lt;=--('Data Sheet'!$B$19))),
            --(INT('Data Sheet'!$A$19) &amp; "." &amp; BP548),
            --(INT('Data Sheet'!$B$19) &amp; "." &amp; BP548)
        )
    ),
    IF(BN548&lt;&gt;"",
        IF(INT('Data Sheet'!$A$19)=INT('Data Sheet'!$B$19),
            --(INT('Data Sheet'!$A$19) &amp; "." &amp; RIGHT(BN548,3)),
            IF(AND((--(INT('Data Sheet'!$A$19) &amp; "." &amp; RIGHT(BN548,3))&gt;=--('Data Sheet'!$A$19)), (--(INT('Data Sheet'!$A$19) &amp; "." &amp; RIGHT(BN548,3))&lt;=--('Data Sheet'!$B$19))),
                --(INT('Data Sheet'!$A$19) &amp; "." &amp; RIGHT(BN548,3)),
                --(INT('Data Sheet'!$B$19) &amp; "." &amp; RIGHT(BN548,3))
            )
        ),
        "OK"
    )
)</f>
        <v>OK</v>
      </c>
      <c r="P548" s="23" t="str">
        <f>IF(BR548&lt;&gt;"",
    IF(INT('Data Sheet'!$A$19)=INT('Data Sheet'!$B$15),
        --(INT('Data Sheet'!$A$15) &amp; "." &amp; BR548),
        IF(AND((--(INT('Data Sheet'!$A$15) &amp; "." &amp; BR548)&gt;=--('Data Sheet'!$A$15)), (--(INT('Data Sheet'!$A$15) &amp; "." &amp; BR548)&lt;=--('Data Sheet'!$B$15))),
            --(INT('Data Sheet'!$A$15) &amp; "." &amp; BR548),
            --(INT('Data Sheet'!$B$15) &amp; "." &amp; BR548)
        )
    ),
    IF(BQ548&lt;&gt;"",
        IF(INT('Data Sheet'!$A$15)=INT('Data Sheet'!$B$15),
            --(INT('Data Sheet'!$A$15) &amp; "." &amp; LEFT(BQ548,3)),
            IF(AND((--(INT('Data Sheet'!$A$15) &amp; "." &amp; LEFT(BQ548,3))&gt;=--('Data Sheet'!$A$15)), (--(INT('Data Sheet'!$A$15) &amp; "." &amp; LEFT(BQ548,3))&lt;=--('Data Sheet'!$B$15))),
                --(INT('Data Sheet'!$A$15) &amp; "." &amp; LEFT(BQ548,3)),
                --(INT('Data Sheet'!$B$15) &amp; "." &amp; LEFT(BQ548,3))
            )
        ),
        "OK"
    )
)</f>
        <v>OK</v>
      </c>
      <c r="Q548" s="23" t="str">
        <f>IF(BS548&lt;&gt;"",
    IF(INT('Data Sheet'!$A$19)=INT('Data Sheet'!$B$15),
        --(INT('Data Sheet'!$A$15) &amp; "." &amp; BS548),
        IF(AND((--(INT('Data Sheet'!$A$15) &amp; "." &amp; BS548)&gt;=--('Data Sheet'!$A$15)), (--(INT('Data Sheet'!$A$15) &amp; "." &amp; BS548)&lt;=--('Data Sheet'!$B$15))),
            --(INT('Data Sheet'!$A$15) &amp; "." &amp; BS548),
            --(INT('Data Sheet'!$B$15) &amp; "." &amp; BS548)
        )
    ),
    IF(BQ548&lt;&gt;"",
        IF(INT('Data Sheet'!$A$15)=INT('Data Sheet'!$B$15),
            --(INT('Data Sheet'!$A$15) &amp; "." &amp; RIGHT(BQ548,3)),
            IF(AND((--(INT('Data Sheet'!$A$15) &amp; "." &amp; RIGHT(BQ548,3))&gt;=--('Data Sheet'!$A$15)), (--(INT('Data Sheet'!$A$15) &amp; "." &amp; RIGHT(BQ548,3))&lt;=--('Data Sheet'!$B$15))),
                --(INT('Data Sheet'!$A$15) &amp; "." &amp; RIGHT(BQ548,3)),
                --(INT('Data Sheet'!$B$15) &amp; "." &amp; RIGHT(BQ548,3))
            )
        ),
        "OK"
    )
)</f>
        <v>OK</v>
      </c>
      <c r="R548" s="19"/>
      <c r="S548" s="19"/>
      <c r="T548" s="19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1"/>
      <c r="AU548" s="21"/>
      <c r="AV548" s="21"/>
      <c r="AW548" s="22"/>
      <c r="AX548" s="99"/>
      <c r="AY548" s="20"/>
      <c r="AZ548" s="20"/>
      <c r="BA548" s="22"/>
      <c r="BB548">
        <v>540</v>
      </c>
      <c r="BC548" s="80"/>
      <c r="BD548" s="80"/>
      <c r="BE548" s="80"/>
      <c r="BF548" s="80"/>
      <c r="BG548" s="32" t="str">
        <f t="shared" si="92"/>
        <v/>
      </c>
      <c r="BH548" s="78">
        <f t="shared" si="90"/>
        <v>0</v>
      </c>
      <c r="BI548" s="2">
        <f t="shared" si="93"/>
        <v>0</v>
      </c>
      <c r="BJ548" s="2">
        <f t="shared" si="94"/>
        <v>0</v>
      </c>
      <c r="BK548" s="2">
        <f t="shared" si="91"/>
        <v>0</v>
      </c>
    </row>
    <row r="549" spans="2:63" ht="15" customHeight="1" x14ac:dyDescent="0.25">
      <c r="B549" s="14">
        <v>541</v>
      </c>
      <c r="C549" s="95" t="str">
        <f t="shared" si="95"/>
        <v/>
      </c>
      <c r="D549" s="15" t="str">
        <f t="shared" si="89"/>
        <v>OK</v>
      </c>
      <c r="E549" s="16" t="e">
        <f>VLOOKUP('Data Sheet'!$B$8,'Data Sheet'!$I$2:$J$9,2,FALSE)</f>
        <v>#N/A</v>
      </c>
      <c r="F549" s="16" t="str">
        <f t="shared" si="96"/>
        <v/>
      </c>
      <c r="G549" s="103">
        <f t="shared" si="97"/>
        <v>0</v>
      </c>
      <c r="H549" s="17" t="s">
        <v>26</v>
      </c>
      <c r="I549" s="17" t="s">
        <v>26</v>
      </c>
      <c r="J549" s="17" t="str">
        <f>IF('Data Sheet'!$B$9="NC-50","N/A","OK")</f>
        <v>OK</v>
      </c>
      <c r="K549" s="17" t="str">
        <f>IF('Data Sheet'!$B$9="NC-50","N/A","OK")</f>
        <v>OK</v>
      </c>
      <c r="L549" s="17" t="str">
        <f t="shared" si="98"/>
        <v>OK</v>
      </c>
      <c r="M549" s="17" t="str">
        <f t="shared" si="99"/>
        <v>OK</v>
      </c>
      <c r="N549" s="18" t="str">
        <f>IF(BO549&lt;&gt;"",
    IF(INT('Data Sheet'!$A$19)=INT('Data Sheet'!$B$19),
        --(INT('Data Sheet'!$A$19) &amp; "." &amp; BO549),
        IF(AND((--(INT('Data Sheet'!$A$19) &amp; "." &amp; BO549)&gt;=--('Data Sheet'!$A$19)), (--(INT('Data Sheet'!$A$19) &amp; "." &amp; BO549)&lt;=--('Data Sheet'!$B$19))),
            --(INT('Data Sheet'!$A$19) &amp; "." &amp; BO549),
            --(INT('Data Sheet'!$B$19) &amp; "." &amp; BO549)
        )
    ),
    IF(BN549&lt;&gt;"",
        IF(INT('Data Sheet'!$A$19)=INT('Data Sheet'!$B$19),
            --(INT('Data Sheet'!$A$19) &amp; "." &amp; LEFT(BN549,3)),
            IF(AND((--(INT('Data Sheet'!$A$19) &amp; "." &amp; LEFT(BN549,3))&gt;=--('Data Sheet'!$A$19)), (--(INT('Data Sheet'!$A$19) &amp; "." &amp; LEFT(BN549,3))&lt;=--('Data Sheet'!$B$19))),
                --(INT('Data Sheet'!$A$19) &amp; "." &amp; LEFT(BN549,3)),
                --(INT('Data Sheet'!$B$19) &amp; "." &amp; LEFT(BN549,3))
            )
        ),
        "OK"
    )
)</f>
        <v>OK</v>
      </c>
      <c r="O549" s="23" t="str">
        <f>IF(BP549&lt;&gt;"",
    IF(INT('Data Sheet'!$A$19)=INT('Data Sheet'!$B$19),
        --(INT('Data Sheet'!$A$19) &amp; "." &amp; BP549),
        IF(AND((--(INT('Data Sheet'!$A$19) &amp; "." &amp; BP549)&gt;=--('Data Sheet'!$A$19)), (--(INT('Data Sheet'!$A$19) &amp; "." &amp; BP549)&lt;=--('Data Sheet'!$B$19))),
            --(INT('Data Sheet'!$A$19) &amp; "." &amp; BP549),
            --(INT('Data Sheet'!$B$19) &amp; "." &amp; BP549)
        )
    ),
    IF(BN549&lt;&gt;"",
        IF(INT('Data Sheet'!$A$19)=INT('Data Sheet'!$B$19),
            --(INT('Data Sheet'!$A$19) &amp; "." &amp; RIGHT(BN549,3)),
            IF(AND((--(INT('Data Sheet'!$A$19) &amp; "." &amp; RIGHT(BN549,3))&gt;=--('Data Sheet'!$A$19)), (--(INT('Data Sheet'!$A$19) &amp; "." &amp; RIGHT(BN549,3))&lt;=--('Data Sheet'!$B$19))),
                --(INT('Data Sheet'!$A$19) &amp; "." &amp; RIGHT(BN549,3)),
                --(INT('Data Sheet'!$B$19) &amp; "." &amp; RIGHT(BN549,3))
            )
        ),
        "OK"
    )
)</f>
        <v>OK</v>
      </c>
      <c r="P549" s="23" t="str">
        <f>IF(BR549&lt;&gt;"",
    IF(INT('Data Sheet'!$A$19)=INT('Data Sheet'!$B$15),
        --(INT('Data Sheet'!$A$15) &amp; "." &amp; BR549),
        IF(AND((--(INT('Data Sheet'!$A$15) &amp; "." &amp; BR549)&gt;=--('Data Sheet'!$A$15)), (--(INT('Data Sheet'!$A$15) &amp; "." &amp; BR549)&lt;=--('Data Sheet'!$B$15))),
            --(INT('Data Sheet'!$A$15) &amp; "." &amp; BR549),
            --(INT('Data Sheet'!$B$15) &amp; "." &amp; BR549)
        )
    ),
    IF(BQ549&lt;&gt;"",
        IF(INT('Data Sheet'!$A$15)=INT('Data Sheet'!$B$15),
            --(INT('Data Sheet'!$A$15) &amp; "." &amp; LEFT(BQ549,3)),
            IF(AND((--(INT('Data Sheet'!$A$15) &amp; "." &amp; LEFT(BQ549,3))&gt;=--('Data Sheet'!$A$15)), (--(INT('Data Sheet'!$A$15) &amp; "." &amp; LEFT(BQ549,3))&lt;=--('Data Sheet'!$B$15))),
                --(INT('Data Sheet'!$A$15) &amp; "." &amp; LEFT(BQ549,3)),
                --(INT('Data Sheet'!$B$15) &amp; "." &amp; LEFT(BQ549,3))
            )
        ),
        "OK"
    )
)</f>
        <v>OK</v>
      </c>
      <c r="Q549" s="23" t="str">
        <f>IF(BS549&lt;&gt;"",
    IF(INT('Data Sheet'!$A$19)=INT('Data Sheet'!$B$15),
        --(INT('Data Sheet'!$A$15) &amp; "." &amp; BS549),
        IF(AND((--(INT('Data Sheet'!$A$15) &amp; "." &amp; BS549)&gt;=--('Data Sheet'!$A$15)), (--(INT('Data Sheet'!$A$15) &amp; "." &amp; BS549)&lt;=--('Data Sheet'!$B$15))),
            --(INT('Data Sheet'!$A$15) &amp; "." &amp; BS549),
            --(INT('Data Sheet'!$B$15) &amp; "." &amp; BS549)
        )
    ),
    IF(BQ549&lt;&gt;"",
        IF(INT('Data Sheet'!$A$15)=INT('Data Sheet'!$B$15),
            --(INT('Data Sheet'!$A$15) &amp; "." &amp; RIGHT(BQ549,3)),
            IF(AND((--(INT('Data Sheet'!$A$15) &amp; "." &amp; RIGHT(BQ549,3))&gt;=--('Data Sheet'!$A$15)), (--(INT('Data Sheet'!$A$15) &amp; "." &amp; RIGHT(BQ549,3))&lt;=--('Data Sheet'!$B$15))),
                --(INT('Data Sheet'!$A$15) &amp; "." &amp; RIGHT(BQ549,3)),
                --(INT('Data Sheet'!$B$15) &amp; "." &amp; RIGHT(BQ549,3))
            )
        ),
        "OK"
    )
)</f>
        <v>OK</v>
      </c>
      <c r="R549" s="19"/>
      <c r="S549" s="19"/>
      <c r="T549" s="19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1"/>
      <c r="AU549" s="21"/>
      <c r="AV549" s="21"/>
      <c r="AW549" s="22"/>
      <c r="AX549" s="99"/>
      <c r="AY549" s="20"/>
      <c r="AZ549" s="20"/>
      <c r="BA549" s="22"/>
      <c r="BB549">
        <v>541</v>
      </c>
      <c r="BC549" s="80"/>
      <c r="BD549" s="80"/>
      <c r="BE549" s="80"/>
      <c r="BF549" s="80"/>
      <c r="BG549" s="32" t="str">
        <f t="shared" si="92"/>
        <v/>
      </c>
      <c r="BH549" s="78">
        <f t="shared" si="90"/>
        <v>0</v>
      </c>
      <c r="BI549" s="2">
        <f t="shared" si="93"/>
        <v>0</v>
      </c>
      <c r="BJ549" s="2">
        <f t="shared" si="94"/>
        <v>0</v>
      </c>
      <c r="BK549" s="2">
        <f t="shared" si="91"/>
        <v>0</v>
      </c>
    </row>
    <row r="550" spans="2:63" ht="15" customHeight="1" x14ac:dyDescent="0.25">
      <c r="B550" s="14">
        <v>542</v>
      </c>
      <c r="C550" s="95" t="str">
        <f t="shared" si="95"/>
        <v/>
      </c>
      <c r="D550" s="15" t="str">
        <f t="shared" si="89"/>
        <v>OK</v>
      </c>
      <c r="E550" s="16" t="e">
        <f>VLOOKUP('Data Sheet'!$B$8,'Data Sheet'!$I$2:$J$9,2,FALSE)</f>
        <v>#N/A</v>
      </c>
      <c r="F550" s="16" t="str">
        <f t="shared" si="96"/>
        <v/>
      </c>
      <c r="G550" s="103">
        <f t="shared" si="97"/>
        <v>0</v>
      </c>
      <c r="H550" s="17" t="s">
        <v>26</v>
      </c>
      <c r="I550" s="17" t="s">
        <v>26</v>
      </c>
      <c r="J550" s="17" t="str">
        <f>IF('Data Sheet'!$B$9="NC-50","N/A","OK")</f>
        <v>OK</v>
      </c>
      <c r="K550" s="17" t="str">
        <f>IF('Data Sheet'!$B$9="NC-50","N/A","OK")</f>
        <v>OK</v>
      </c>
      <c r="L550" s="17" t="str">
        <f t="shared" si="98"/>
        <v>OK</v>
      </c>
      <c r="M550" s="17" t="str">
        <f t="shared" si="99"/>
        <v>OK</v>
      </c>
      <c r="N550" s="18" t="str">
        <f>IF(BO550&lt;&gt;"",
    IF(INT('Data Sheet'!$A$19)=INT('Data Sheet'!$B$19),
        --(INT('Data Sheet'!$A$19) &amp; "." &amp; BO550),
        IF(AND((--(INT('Data Sheet'!$A$19) &amp; "." &amp; BO550)&gt;=--('Data Sheet'!$A$19)), (--(INT('Data Sheet'!$A$19) &amp; "." &amp; BO550)&lt;=--('Data Sheet'!$B$19))),
            --(INT('Data Sheet'!$A$19) &amp; "." &amp; BO550),
            --(INT('Data Sheet'!$B$19) &amp; "." &amp; BO550)
        )
    ),
    IF(BN550&lt;&gt;"",
        IF(INT('Data Sheet'!$A$19)=INT('Data Sheet'!$B$19),
            --(INT('Data Sheet'!$A$19) &amp; "." &amp; LEFT(BN550,3)),
            IF(AND((--(INT('Data Sheet'!$A$19) &amp; "." &amp; LEFT(BN550,3))&gt;=--('Data Sheet'!$A$19)), (--(INT('Data Sheet'!$A$19) &amp; "." &amp; LEFT(BN550,3))&lt;=--('Data Sheet'!$B$19))),
                --(INT('Data Sheet'!$A$19) &amp; "." &amp; LEFT(BN550,3)),
                --(INT('Data Sheet'!$B$19) &amp; "." &amp; LEFT(BN550,3))
            )
        ),
        "OK"
    )
)</f>
        <v>OK</v>
      </c>
      <c r="O550" s="23" t="str">
        <f>IF(BP550&lt;&gt;"",
    IF(INT('Data Sheet'!$A$19)=INT('Data Sheet'!$B$19),
        --(INT('Data Sheet'!$A$19) &amp; "." &amp; BP550),
        IF(AND((--(INT('Data Sheet'!$A$19) &amp; "." &amp; BP550)&gt;=--('Data Sheet'!$A$19)), (--(INT('Data Sheet'!$A$19) &amp; "." &amp; BP550)&lt;=--('Data Sheet'!$B$19))),
            --(INT('Data Sheet'!$A$19) &amp; "." &amp; BP550),
            --(INT('Data Sheet'!$B$19) &amp; "." &amp; BP550)
        )
    ),
    IF(BN550&lt;&gt;"",
        IF(INT('Data Sheet'!$A$19)=INT('Data Sheet'!$B$19),
            --(INT('Data Sheet'!$A$19) &amp; "." &amp; RIGHT(BN550,3)),
            IF(AND((--(INT('Data Sheet'!$A$19) &amp; "." &amp; RIGHT(BN550,3))&gt;=--('Data Sheet'!$A$19)), (--(INT('Data Sheet'!$A$19) &amp; "." &amp; RIGHT(BN550,3))&lt;=--('Data Sheet'!$B$19))),
                --(INT('Data Sheet'!$A$19) &amp; "." &amp; RIGHT(BN550,3)),
                --(INT('Data Sheet'!$B$19) &amp; "." &amp; RIGHT(BN550,3))
            )
        ),
        "OK"
    )
)</f>
        <v>OK</v>
      </c>
      <c r="P550" s="23" t="str">
        <f>IF(BR550&lt;&gt;"",
    IF(INT('Data Sheet'!$A$19)=INT('Data Sheet'!$B$15),
        --(INT('Data Sheet'!$A$15) &amp; "." &amp; BR550),
        IF(AND((--(INT('Data Sheet'!$A$15) &amp; "." &amp; BR550)&gt;=--('Data Sheet'!$A$15)), (--(INT('Data Sheet'!$A$15) &amp; "." &amp; BR550)&lt;=--('Data Sheet'!$B$15))),
            --(INT('Data Sheet'!$A$15) &amp; "." &amp; BR550),
            --(INT('Data Sheet'!$B$15) &amp; "." &amp; BR550)
        )
    ),
    IF(BQ550&lt;&gt;"",
        IF(INT('Data Sheet'!$A$15)=INT('Data Sheet'!$B$15),
            --(INT('Data Sheet'!$A$15) &amp; "." &amp; LEFT(BQ550,3)),
            IF(AND((--(INT('Data Sheet'!$A$15) &amp; "." &amp; LEFT(BQ550,3))&gt;=--('Data Sheet'!$A$15)), (--(INT('Data Sheet'!$A$15) &amp; "." &amp; LEFT(BQ550,3))&lt;=--('Data Sheet'!$B$15))),
                --(INT('Data Sheet'!$A$15) &amp; "." &amp; LEFT(BQ550,3)),
                --(INT('Data Sheet'!$B$15) &amp; "." &amp; LEFT(BQ550,3))
            )
        ),
        "OK"
    )
)</f>
        <v>OK</v>
      </c>
      <c r="Q550" s="23" t="str">
        <f>IF(BS550&lt;&gt;"",
    IF(INT('Data Sheet'!$A$19)=INT('Data Sheet'!$B$15),
        --(INT('Data Sheet'!$A$15) &amp; "." &amp; BS550),
        IF(AND((--(INT('Data Sheet'!$A$15) &amp; "." &amp; BS550)&gt;=--('Data Sheet'!$A$15)), (--(INT('Data Sheet'!$A$15) &amp; "." &amp; BS550)&lt;=--('Data Sheet'!$B$15))),
            --(INT('Data Sheet'!$A$15) &amp; "." &amp; BS550),
            --(INT('Data Sheet'!$B$15) &amp; "." &amp; BS550)
        )
    ),
    IF(BQ550&lt;&gt;"",
        IF(INT('Data Sheet'!$A$15)=INT('Data Sheet'!$B$15),
            --(INT('Data Sheet'!$A$15) &amp; "." &amp; RIGHT(BQ550,3)),
            IF(AND((--(INT('Data Sheet'!$A$15) &amp; "." &amp; RIGHT(BQ550,3))&gt;=--('Data Sheet'!$A$15)), (--(INT('Data Sheet'!$A$15) &amp; "." &amp; RIGHT(BQ550,3))&lt;=--('Data Sheet'!$B$15))),
                --(INT('Data Sheet'!$A$15) &amp; "." &amp; RIGHT(BQ550,3)),
                --(INT('Data Sheet'!$B$15) &amp; "." &amp; RIGHT(BQ550,3))
            )
        ),
        "OK"
    )
)</f>
        <v>OK</v>
      </c>
      <c r="R550" s="19"/>
      <c r="S550" s="19"/>
      <c r="T550" s="19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1"/>
      <c r="AU550" s="21"/>
      <c r="AV550" s="21"/>
      <c r="AW550" s="22"/>
      <c r="AX550" s="99"/>
      <c r="AY550" s="20"/>
      <c r="AZ550" s="20"/>
      <c r="BA550" s="22"/>
      <c r="BB550">
        <v>542</v>
      </c>
      <c r="BC550" s="80"/>
      <c r="BD550" s="80"/>
      <c r="BE550" s="80"/>
      <c r="BF550" s="80"/>
      <c r="BG550" s="32" t="str">
        <f t="shared" si="92"/>
        <v/>
      </c>
      <c r="BH550" s="78">
        <f t="shared" si="90"/>
        <v>0</v>
      </c>
      <c r="BI550" s="2">
        <f t="shared" si="93"/>
        <v>0</v>
      </c>
      <c r="BJ550" s="2">
        <f t="shared" si="94"/>
        <v>0</v>
      </c>
      <c r="BK550" s="2">
        <f t="shared" si="91"/>
        <v>0</v>
      </c>
    </row>
    <row r="551" spans="2:63" ht="15" customHeight="1" x14ac:dyDescent="0.25">
      <c r="B551" s="14">
        <v>543</v>
      </c>
      <c r="C551" s="95" t="str">
        <f t="shared" si="95"/>
        <v/>
      </c>
      <c r="D551" s="15" t="str">
        <f t="shared" si="89"/>
        <v>OK</v>
      </c>
      <c r="E551" s="16" t="e">
        <f>VLOOKUP('Data Sheet'!$B$8,'Data Sheet'!$I$2:$J$9,2,FALSE)</f>
        <v>#N/A</v>
      </c>
      <c r="F551" s="16" t="str">
        <f t="shared" si="96"/>
        <v/>
      </c>
      <c r="G551" s="103">
        <f t="shared" si="97"/>
        <v>0</v>
      </c>
      <c r="H551" s="17" t="s">
        <v>26</v>
      </c>
      <c r="I551" s="17" t="s">
        <v>26</v>
      </c>
      <c r="J551" s="17" t="str">
        <f>IF('Data Sheet'!$B$9="NC-50","N/A","OK")</f>
        <v>OK</v>
      </c>
      <c r="K551" s="17" t="str">
        <f>IF('Data Sheet'!$B$9="NC-50","N/A","OK")</f>
        <v>OK</v>
      </c>
      <c r="L551" s="17" t="str">
        <f t="shared" si="98"/>
        <v>OK</v>
      </c>
      <c r="M551" s="17" t="str">
        <f t="shared" si="99"/>
        <v>OK</v>
      </c>
      <c r="N551" s="18" t="str">
        <f>IF(BO551&lt;&gt;"",
    IF(INT('Data Sheet'!$A$19)=INT('Data Sheet'!$B$19),
        --(INT('Data Sheet'!$A$19) &amp; "." &amp; BO551),
        IF(AND((--(INT('Data Sheet'!$A$19) &amp; "." &amp; BO551)&gt;=--('Data Sheet'!$A$19)), (--(INT('Data Sheet'!$A$19) &amp; "." &amp; BO551)&lt;=--('Data Sheet'!$B$19))),
            --(INT('Data Sheet'!$A$19) &amp; "." &amp; BO551),
            --(INT('Data Sheet'!$B$19) &amp; "." &amp; BO551)
        )
    ),
    IF(BN551&lt;&gt;"",
        IF(INT('Data Sheet'!$A$19)=INT('Data Sheet'!$B$19),
            --(INT('Data Sheet'!$A$19) &amp; "." &amp; LEFT(BN551,3)),
            IF(AND((--(INT('Data Sheet'!$A$19) &amp; "." &amp; LEFT(BN551,3))&gt;=--('Data Sheet'!$A$19)), (--(INT('Data Sheet'!$A$19) &amp; "." &amp; LEFT(BN551,3))&lt;=--('Data Sheet'!$B$19))),
                --(INT('Data Sheet'!$A$19) &amp; "." &amp; LEFT(BN551,3)),
                --(INT('Data Sheet'!$B$19) &amp; "." &amp; LEFT(BN551,3))
            )
        ),
        "OK"
    )
)</f>
        <v>OK</v>
      </c>
      <c r="O551" s="23" t="str">
        <f>IF(BP551&lt;&gt;"",
    IF(INT('Data Sheet'!$A$19)=INT('Data Sheet'!$B$19),
        --(INT('Data Sheet'!$A$19) &amp; "." &amp; BP551),
        IF(AND((--(INT('Data Sheet'!$A$19) &amp; "." &amp; BP551)&gt;=--('Data Sheet'!$A$19)), (--(INT('Data Sheet'!$A$19) &amp; "." &amp; BP551)&lt;=--('Data Sheet'!$B$19))),
            --(INT('Data Sheet'!$A$19) &amp; "." &amp; BP551),
            --(INT('Data Sheet'!$B$19) &amp; "." &amp; BP551)
        )
    ),
    IF(BN551&lt;&gt;"",
        IF(INT('Data Sheet'!$A$19)=INT('Data Sheet'!$B$19),
            --(INT('Data Sheet'!$A$19) &amp; "." &amp; RIGHT(BN551,3)),
            IF(AND((--(INT('Data Sheet'!$A$19) &amp; "." &amp; RIGHT(BN551,3))&gt;=--('Data Sheet'!$A$19)), (--(INT('Data Sheet'!$A$19) &amp; "." &amp; RIGHT(BN551,3))&lt;=--('Data Sheet'!$B$19))),
                --(INT('Data Sheet'!$A$19) &amp; "." &amp; RIGHT(BN551,3)),
                --(INT('Data Sheet'!$B$19) &amp; "." &amp; RIGHT(BN551,3))
            )
        ),
        "OK"
    )
)</f>
        <v>OK</v>
      </c>
      <c r="P551" s="23" t="str">
        <f>IF(BR551&lt;&gt;"",
    IF(INT('Data Sheet'!$A$19)=INT('Data Sheet'!$B$15),
        --(INT('Data Sheet'!$A$15) &amp; "." &amp; BR551),
        IF(AND((--(INT('Data Sheet'!$A$15) &amp; "." &amp; BR551)&gt;=--('Data Sheet'!$A$15)), (--(INT('Data Sheet'!$A$15) &amp; "." &amp; BR551)&lt;=--('Data Sheet'!$B$15))),
            --(INT('Data Sheet'!$A$15) &amp; "." &amp; BR551),
            --(INT('Data Sheet'!$B$15) &amp; "." &amp; BR551)
        )
    ),
    IF(BQ551&lt;&gt;"",
        IF(INT('Data Sheet'!$A$15)=INT('Data Sheet'!$B$15),
            --(INT('Data Sheet'!$A$15) &amp; "." &amp; LEFT(BQ551,3)),
            IF(AND((--(INT('Data Sheet'!$A$15) &amp; "." &amp; LEFT(BQ551,3))&gt;=--('Data Sheet'!$A$15)), (--(INT('Data Sheet'!$A$15) &amp; "." &amp; LEFT(BQ551,3))&lt;=--('Data Sheet'!$B$15))),
                --(INT('Data Sheet'!$A$15) &amp; "." &amp; LEFT(BQ551,3)),
                --(INT('Data Sheet'!$B$15) &amp; "." &amp; LEFT(BQ551,3))
            )
        ),
        "OK"
    )
)</f>
        <v>OK</v>
      </c>
      <c r="Q551" s="23" t="str">
        <f>IF(BS551&lt;&gt;"",
    IF(INT('Data Sheet'!$A$19)=INT('Data Sheet'!$B$15),
        --(INT('Data Sheet'!$A$15) &amp; "." &amp; BS551),
        IF(AND((--(INT('Data Sheet'!$A$15) &amp; "." &amp; BS551)&gt;=--('Data Sheet'!$A$15)), (--(INT('Data Sheet'!$A$15) &amp; "." &amp; BS551)&lt;=--('Data Sheet'!$B$15))),
            --(INT('Data Sheet'!$A$15) &amp; "." &amp; BS551),
            --(INT('Data Sheet'!$B$15) &amp; "." &amp; BS551)
        )
    ),
    IF(BQ551&lt;&gt;"",
        IF(INT('Data Sheet'!$A$15)=INT('Data Sheet'!$B$15),
            --(INT('Data Sheet'!$A$15) &amp; "." &amp; RIGHT(BQ551,3)),
            IF(AND((--(INT('Data Sheet'!$A$15) &amp; "." &amp; RIGHT(BQ551,3))&gt;=--('Data Sheet'!$A$15)), (--(INT('Data Sheet'!$A$15) &amp; "." &amp; RIGHT(BQ551,3))&lt;=--('Data Sheet'!$B$15))),
                --(INT('Data Sheet'!$A$15) &amp; "." &amp; RIGHT(BQ551,3)),
                --(INT('Data Sheet'!$B$15) &amp; "." &amp; RIGHT(BQ551,3))
            )
        ),
        "OK"
    )
)</f>
        <v>OK</v>
      </c>
      <c r="R551" s="19"/>
      <c r="S551" s="19"/>
      <c r="T551" s="19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1"/>
      <c r="AU551" s="21"/>
      <c r="AV551" s="21"/>
      <c r="AW551" s="22"/>
      <c r="AX551" s="99"/>
      <c r="AY551" s="20"/>
      <c r="AZ551" s="20"/>
      <c r="BA551" s="22"/>
      <c r="BB551">
        <v>543</v>
      </c>
      <c r="BC551" s="80"/>
      <c r="BD551" s="80"/>
      <c r="BE551" s="80"/>
      <c r="BF551" s="80"/>
      <c r="BG551" s="32" t="str">
        <f t="shared" si="92"/>
        <v/>
      </c>
      <c r="BH551" s="78">
        <f t="shared" si="90"/>
        <v>0</v>
      </c>
      <c r="BI551" s="2">
        <f t="shared" si="93"/>
        <v>0</v>
      </c>
      <c r="BJ551" s="2">
        <f t="shared" si="94"/>
        <v>0</v>
      </c>
      <c r="BK551" s="2">
        <f t="shared" si="91"/>
        <v>0</v>
      </c>
    </row>
    <row r="552" spans="2:63" ht="15" customHeight="1" x14ac:dyDescent="0.25">
      <c r="B552" s="14">
        <v>544</v>
      </c>
      <c r="C552" s="95" t="str">
        <f t="shared" si="95"/>
        <v/>
      </c>
      <c r="D552" s="15" t="str">
        <f t="shared" si="89"/>
        <v>OK</v>
      </c>
      <c r="E552" s="16" t="e">
        <f>VLOOKUP('Data Sheet'!$B$8,'Data Sheet'!$I$2:$J$9,2,FALSE)</f>
        <v>#N/A</v>
      </c>
      <c r="F552" s="16" t="str">
        <f t="shared" si="96"/>
        <v/>
      </c>
      <c r="G552" s="103">
        <f t="shared" si="97"/>
        <v>0</v>
      </c>
      <c r="H552" s="17" t="s">
        <v>26</v>
      </c>
      <c r="I552" s="17" t="s">
        <v>26</v>
      </c>
      <c r="J552" s="17" t="str">
        <f>IF('Data Sheet'!$B$9="NC-50","N/A","OK")</f>
        <v>OK</v>
      </c>
      <c r="K552" s="17" t="str">
        <f>IF('Data Sheet'!$B$9="NC-50","N/A","OK")</f>
        <v>OK</v>
      </c>
      <c r="L552" s="17" t="str">
        <f t="shared" si="98"/>
        <v>OK</v>
      </c>
      <c r="M552" s="17" t="str">
        <f t="shared" si="99"/>
        <v>OK</v>
      </c>
      <c r="N552" s="18" t="str">
        <f>IF(BO552&lt;&gt;"",
    IF(INT('Data Sheet'!$A$19)=INT('Data Sheet'!$B$19),
        --(INT('Data Sheet'!$A$19) &amp; "." &amp; BO552),
        IF(AND((--(INT('Data Sheet'!$A$19) &amp; "." &amp; BO552)&gt;=--('Data Sheet'!$A$19)), (--(INT('Data Sheet'!$A$19) &amp; "." &amp; BO552)&lt;=--('Data Sheet'!$B$19))),
            --(INT('Data Sheet'!$A$19) &amp; "." &amp; BO552),
            --(INT('Data Sheet'!$B$19) &amp; "." &amp; BO552)
        )
    ),
    IF(BN552&lt;&gt;"",
        IF(INT('Data Sheet'!$A$19)=INT('Data Sheet'!$B$19),
            --(INT('Data Sheet'!$A$19) &amp; "." &amp; LEFT(BN552,3)),
            IF(AND((--(INT('Data Sheet'!$A$19) &amp; "." &amp; LEFT(BN552,3))&gt;=--('Data Sheet'!$A$19)), (--(INT('Data Sheet'!$A$19) &amp; "." &amp; LEFT(BN552,3))&lt;=--('Data Sheet'!$B$19))),
                --(INT('Data Sheet'!$A$19) &amp; "." &amp; LEFT(BN552,3)),
                --(INT('Data Sheet'!$B$19) &amp; "." &amp; LEFT(BN552,3))
            )
        ),
        "OK"
    )
)</f>
        <v>OK</v>
      </c>
      <c r="O552" s="23" t="str">
        <f>IF(BP552&lt;&gt;"",
    IF(INT('Data Sheet'!$A$19)=INT('Data Sheet'!$B$19),
        --(INT('Data Sheet'!$A$19) &amp; "." &amp; BP552),
        IF(AND((--(INT('Data Sheet'!$A$19) &amp; "." &amp; BP552)&gt;=--('Data Sheet'!$A$19)), (--(INT('Data Sheet'!$A$19) &amp; "." &amp; BP552)&lt;=--('Data Sheet'!$B$19))),
            --(INT('Data Sheet'!$A$19) &amp; "." &amp; BP552),
            --(INT('Data Sheet'!$B$19) &amp; "." &amp; BP552)
        )
    ),
    IF(BN552&lt;&gt;"",
        IF(INT('Data Sheet'!$A$19)=INT('Data Sheet'!$B$19),
            --(INT('Data Sheet'!$A$19) &amp; "." &amp; RIGHT(BN552,3)),
            IF(AND((--(INT('Data Sheet'!$A$19) &amp; "." &amp; RIGHT(BN552,3))&gt;=--('Data Sheet'!$A$19)), (--(INT('Data Sheet'!$A$19) &amp; "." &amp; RIGHT(BN552,3))&lt;=--('Data Sheet'!$B$19))),
                --(INT('Data Sheet'!$A$19) &amp; "." &amp; RIGHT(BN552,3)),
                --(INT('Data Sheet'!$B$19) &amp; "." &amp; RIGHT(BN552,3))
            )
        ),
        "OK"
    )
)</f>
        <v>OK</v>
      </c>
      <c r="P552" s="23" t="str">
        <f>IF(BR552&lt;&gt;"",
    IF(INT('Data Sheet'!$A$19)=INT('Data Sheet'!$B$15),
        --(INT('Data Sheet'!$A$15) &amp; "." &amp; BR552),
        IF(AND((--(INT('Data Sheet'!$A$15) &amp; "." &amp; BR552)&gt;=--('Data Sheet'!$A$15)), (--(INT('Data Sheet'!$A$15) &amp; "." &amp; BR552)&lt;=--('Data Sheet'!$B$15))),
            --(INT('Data Sheet'!$A$15) &amp; "." &amp; BR552),
            --(INT('Data Sheet'!$B$15) &amp; "." &amp; BR552)
        )
    ),
    IF(BQ552&lt;&gt;"",
        IF(INT('Data Sheet'!$A$15)=INT('Data Sheet'!$B$15),
            --(INT('Data Sheet'!$A$15) &amp; "." &amp; LEFT(BQ552,3)),
            IF(AND((--(INT('Data Sheet'!$A$15) &amp; "." &amp; LEFT(BQ552,3))&gt;=--('Data Sheet'!$A$15)), (--(INT('Data Sheet'!$A$15) &amp; "." &amp; LEFT(BQ552,3))&lt;=--('Data Sheet'!$B$15))),
                --(INT('Data Sheet'!$A$15) &amp; "." &amp; LEFT(BQ552,3)),
                --(INT('Data Sheet'!$B$15) &amp; "." &amp; LEFT(BQ552,3))
            )
        ),
        "OK"
    )
)</f>
        <v>OK</v>
      </c>
      <c r="Q552" s="23" t="str">
        <f>IF(BS552&lt;&gt;"",
    IF(INT('Data Sheet'!$A$19)=INT('Data Sheet'!$B$15),
        --(INT('Data Sheet'!$A$15) &amp; "." &amp; BS552),
        IF(AND((--(INT('Data Sheet'!$A$15) &amp; "." &amp; BS552)&gt;=--('Data Sheet'!$A$15)), (--(INT('Data Sheet'!$A$15) &amp; "." &amp; BS552)&lt;=--('Data Sheet'!$B$15))),
            --(INT('Data Sheet'!$A$15) &amp; "." &amp; BS552),
            --(INT('Data Sheet'!$B$15) &amp; "." &amp; BS552)
        )
    ),
    IF(BQ552&lt;&gt;"",
        IF(INT('Data Sheet'!$A$15)=INT('Data Sheet'!$B$15),
            --(INT('Data Sheet'!$A$15) &amp; "." &amp; RIGHT(BQ552,3)),
            IF(AND((--(INT('Data Sheet'!$A$15) &amp; "." &amp; RIGHT(BQ552,3))&gt;=--('Data Sheet'!$A$15)), (--(INT('Data Sheet'!$A$15) &amp; "." &amp; RIGHT(BQ552,3))&lt;=--('Data Sheet'!$B$15))),
                --(INT('Data Sheet'!$A$15) &amp; "." &amp; RIGHT(BQ552,3)),
                --(INT('Data Sheet'!$B$15) &amp; "." &amp; RIGHT(BQ552,3))
            )
        ),
        "OK"
    )
)</f>
        <v>OK</v>
      </c>
      <c r="R552" s="19"/>
      <c r="S552" s="19"/>
      <c r="T552" s="19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1"/>
      <c r="AU552" s="21"/>
      <c r="AV552" s="21"/>
      <c r="AW552" s="22"/>
      <c r="AX552" s="99"/>
      <c r="AY552" s="20"/>
      <c r="AZ552" s="20"/>
      <c r="BA552" s="22"/>
      <c r="BB552">
        <v>544</v>
      </c>
      <c r="BC552" s="80"/>
      <c r="BD552" s="80"/>
      <c r="BE552" s="80"/>
      <c r="BF552" s="80"/>
      <c r="BG552" s="32" t="str">
        <f t="shared" si="92"/>
        <v/>
      </c>
      <c r="BH552" s="78">
        <f t="shared" si="90"/>
        <v>0</v>
      </c>
      <c r="BI552" s="2">
        <f t="shared" si="93"/>
        <v>0</v>
      </c>
      <c r="BJ552" s="2">
        <f t="shared" si="94"/>
        <v>0</v>
      </c>
      <c r="BK552" s="2">
        <f t="shared" si="91"/>
        <v>0</v>
      </c>
    </row>
    <row r="553" spans="2:63" ht="15" customHeight="1" x14ac:dyDescent="0.25">
      <c r="B553" s="14">
        <v>545</v>
      </c>
      <c r="C553" s="95" t="str">
        <f t="shared" si="95"/>
        <v/>
      </c>
      <c r="D553" s="15" t="str">
        <f t="shared" si="89"/>
        <v>OK</v>
      </c>
      <c r="E553" s="16" t="e">
        <f>VLOOKUP('Data Sheet'!$B$8,'Data Sheet'!$I$2:$J$9,2,FALSE)</f>
        <v>#N/A</v>
      </c>
      <c r="F553" s="16" t="str">
        <f t="shared" si="96"/>
        <v/>
      </c>
      <c r="G553" s="103">
        <f t="shared" si="97"/>
        <v>0</v>
      </c>
      <c r="H553" s="17" t="s">
        <v>26</v>
      </c>
      <c r="I553" s="17" t="s">
        <v>26</v>
      </c>
      <c r="J553" s="17" t="str">
        <f>IF('Data Sheet'!$B$9="NC-50","N/A","OK")</f>
        <v>OK</v>
      </c>
      <c r="K553" s="17" t="str">
        <f>IF('Data Sheet'!$B$9="NC-50","N/A","OK")</f>
        <v>OK</v>
      </c>
      <c r="L553" s="17" t="str">
        <f t="shared" si="98"/>
        <v>OK</v>
      </c>
      <c r="M553" s="17" t="str">
        <f t="shared" si="99"/>
        <v>OK</v>
      </c>
      <c r="N553" s="18" t="str">
        <f>IF(BO553&lt;&gt;"",
    IF(INT('Data Sheet'!$A$19)=INT('Data Sheet'!$B$19),
        --(INT('Data Sheet'!$A$19) &amp; "." &amp; BO553),
        IF(AND((--(INT('Data Sheet'!$A$19) &amp; "." &amp; BO553)&gt;=--('Data Sheet'!$A$19)), (--(INT('Data Sheet'!$A$19) &amp; "." &amp; BO553)&lt;=--('Data Sheet'!$B$19))),
            --(INT('Data Sheet'!$A$19) &amp; "." &amp; BO553),
            --(INT('Data Sheet'!$B$19) &amp; "." &amp; BO553)
        )
    ),
    IF(BN553&lt;&gt;"",
        IF(INT('Data Sheet'!$A$19)=INT('Data Sheet'!$B$19),
            --(INT('Data Sheet'!$A$19) &amp; "." &amp; LEFT(BN553,3)),
            IF(AND((--(INT('Data Sheet'!$A$19) &amp; "." &amp; LEFT(BN553,3))&gt;=--('Data Sheet'!$A$19)), (--(INT('Data Sheet'!$A$19) &amp; "." &amp; LEFT(BN553,3))&lt;=--('Data Sheet'!$B$19))),
                --(INT('Data Sheet'!$A$19) &amp; "." &amp; LEFT(BN553,3)),
                --(INT('Data Sheet'!$B$19) &amp; "." &amp; LEFT(BN553,3))
            )
        ),
        "OK"
    )
)</f>
        <v>OK</v>
      </c>
      <c r="O553" s="23" t="str">
        <f>IF(BP553&lt;&gt;"",
    IF(INT('Data Sheet'!$A$19)=INT('Data Sheet'!$B$19),
        --(INT('Data Sheet'!$A$19) &amp; "." &amp; BP553),
        IF(AND((--(INT('Data Sheet'!$A$19) &amp; "." &amp; BP553)&gt;=--('Data Sheet'!$A$19)), (--(INT('Data Sheet'!$A$19) &amp; "." &amp; BP553)&lt;=--('Data Sheet'!$B$19))),
            --(INT('Data Sheet'!$A$19) &amp; "." &amp; BP553),
            --(INT('Data Sheet'!$B$19) &amp; "." &amp; BP553)
        )
    ),
    IF(BN553&lt;&gt;"",
        IF(INT('Data Sheet'!$A$19)=INT('Data Sheet'!$B$19),
            --(INT('Data Sheet'!$A$19) &amp; "." &amp; RIGHT(BN553,3)),
            IF(AND((--(INT('Data Sheet'!$A$19) &amp; "." &amp; RIGHT(BN553,3))&gt;=--('Data Sheet'!$A$19)), (--(INT('Data Sheet'!$A$19) &amp; "." &amp; RIGHT(BN553,3))&lt;=--('Data Sheet'!$B$19))),
                --(INT('Data Sheet'!$A$19) &amp; "." &amp; RIGHT(BN553,3)),
                --(INT('Data Sheet'!$B$19) &amp; "." &amp; RIGHT(BN553,3))
            )
        ),
        "OK"
    )
)</f>
        <v>OK</v>
      </c>
      <c r="P553" s="23" t="str">
        <f>IF(BR553&lt;&gt;"",
    IF(INT('Data Sheet'!$A$19)=INT('Data Sheet'!$B$15),
        --(INT('Data Sheet'!$A$15) &amp; "." &amp; BR553),
        IF(AND((--(INT('Data Sheet'!$A$15) &amp; "." &amp; BR553)&gt;=--('Data Sheet'!$A$15)), (--(INT('Data Sheet'!$A$15) &amp; "." &amp; BR553)&lt;=--('Data Sheet'!$B$15))),
            --(INT('Data Sheet'!$A$15) &amp; "." &amp; BR553),
            --(INT('Data Sheet'!$B$15) &amp; "." &amp; BR553)
        )
    ),
    IF(BQ553&lt;&gt;"",
        IF(INT('Data Sheet'!$A$15)=INT('Data Sheet'!$B$15),
            --(INT('Data Sheet'!$A$15) &amp; "." &amp; LEFT(BQ553,3)),
            IF(AND((--(INT('Data Sheet'!$A$15) &amp; "." &amp; LEFT(BQ553,3))&gt;=--('Data Sheet'!$A$15)), (--(INT('Data Sheet'!$A$15) &amp; "." &amp; LEFT(BQ553,3))&lt;=--('Data Sheet'!$B$15))),
                --(INT('Data Sheet'!$A$15) &amp; "." &amp; LEFT(BQ553,3)),
                --(INT('Data Sheet'!$B$15) &amp; "." &amp; LEFT(BQ553,3))
            )
        ),
        "OK"
    )
)</f>
        <v>OK</v>
      </c>
      <c r="Q553" s="23" t="str">
        <f>IF(BS553&lt;&gt;"",
    IF(INT('Data Sheet'!$A$19)=INT('Data Sheet'!$B$15),
        --(INT('Data Sheet'!$A$15) &amp; "." &amp; BS553),
        IF(AND((--(INT('Data Sheet'!$A$15) &amp; "." &amp; BS553)&gt;=--('Data Sheet'!$A$15)), (--(INT('Data Sheet'!$A$15) &amp; "." &amp; BS553)&lt;=--('Data Sheet'!$B$15))),
            --(INT('Data Sheet'!$A$15) &amp; "." &amp; BS553),
            --(INT('Data Sheet'!$B$15) &amp; "." &amp; BS553)
        )
    ),
    IF(BQ553&lt;&gt;"",
        IF(INT('Data Sheet'!$A$15)=INT('Data Sheet'!$B$15),
            --(INT('Data Sheet'!$A$15) &amp; "." &amp; RIGHT(BQ553,3)),
            IF(AND((--(INT('Data Sheet'!$A$15) &amp; "." &amp; RIGHT(BQ553,3))&gt;=--('Data Sheet'!$A$15)), (--(INT('Data Sheet'!$A$15) &amp; "." &amp; RIGHT(BQ553,3))&lt;=--('Data Sheet'!$B$15))),
                --(INT('Data Sheet'!$A$15) &amp; "." &amp; RIGHT(BQ553,3)),
                --(INT('Data Sheet'!$B$15) &amp; "." &amp; RIGHT(BQ553,3))
            )
        ),
        "OK"
    )
)</f>
        <v>OK</v>
      </c>
      <c r="R553" s="19"/>
      <c r="S553" s="19"/>
      <c r="T553" s="19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1"/>
      <c r="AU553" s="21"/>
      <c r="AV553" s="21"/>
      <c r="AW553" s="22"/>
      <c r="AX553" s="99"/>
      <c r="AY553" s="20"/>
      <c r="AZ553" s="20"/>
      <c r="BA553" s="22"/>
      <c r="BB553">
        <v>545</v>
      </c>
      <c r="BC553" s="80"/>
      <c r="BD553" s="80"/>
      <c r="BE553" s="80"/>
      <c r="BF553" s="80"/>
      <c r="BG553" s="32" t="str">
        <f t="shared" si="92"/>
        <v/>
      </c>
      <c r="BH553" s="78">
        <f t="shared" si="90"/>
        <v>0</v>
      </c>
      <c r="BI553" s="2">
        <f t="shared" si="93"/>
        <v>0</v>
      </c>
      <c r="BJ553" s="2">
        <f t="shared" si="94"/>
        <v>0</v>
      </c>
      <c r="BK553" s="2">
        <f t="shared" si="91"/>
        <v>0</v>
      </c>
    </row>
    <row r="554" spans="2:63" ht="15" customHeight="1" x14ac:dyDescent="0.25">
      <c r="B554" s="14">
        <v>546</v>
      </c>
      <c r="C554" s="95" t="str">
        <f t="shared" si="95"/>
        <v/>
      </c>
      <c r="D554" s="15" t="str">
        <f t="shared" si="89"/>
        <v>OK</v>
      </c>
      <c r="E554" s="16" t="e">
        <f>VLOOKUP('Data Sheet'!$B$8,'Data Sheet'!$I$2:$J$9,2,FALSE)</f>
        <v>#N/A</v>
      </c>
      <c r="F554" s="16" t="str">
        <f t="shared" si="96"/>
        <v/>
      </c>
      <c r="G554" s="103">
        <f t="shared" si="97"/>
        <v>0</v>
      </c>
      <c r="H554" s="17" t="s">
        <v>26</v>
      </c>
      <c r="I554" s="17" t="s">
        <v>26</v>
      </c>
      <c r="J554" s="17" t="str">
        <f>IF('Data Sheet'!$B$9="NC-50","N/A","OK")</f>
        <v>OK</v>
      </c>
      <c r="K554" s="17" t="str">
        <f>IF('Data Sheet'!$B$9="NC-50","N/A","OK")</f>
        <v>OK</v>
      </c>
      <c r="L554" s="17" t="str">
        <f t="shared" si="98"/>
        <v>OK</v>
      </c>
      <c r="M554" s="17" t="str">
        <f t="shared" si="99"/>
        <v>OK</v>
      </c>
      <c r="N554" s="18" t="str">
        <f>IF(BO554&lt;&gt;"",
    IF(INT('Data Sheet'!$A$19)=INT('Data Sheet'!$B$19),
        --(INT('Data Sheet'!$A$19) &amp; "." &amp; BO554),
        IF(AND((--(INT('Data Sheet'!$A$19) &amp; "." &amp; BO554)&gt;=--('Data Sheet'!$A$19)), (--(INT('Data Sheet'!$A$19) &amp; "." &amp; BO554)&lt;=--('Data Sheet'!$B$19))),
            --(INT('Data Sheet'!$A$19) &amp; "." &amp; BO554),
            --(INT('Data Sheet'!$B$19) &amp; "." &amp; BO554)
        )
    ),
    IF(BN554&lt;&gt;"",
        IF(INT('Data Sheet'!$A$19)=INT('Data Sheet'!$B$19),
            --(INT('Data Sheet'!$A$19) &amp; "." &amp; LEFT(BN554,3)),
            IF(AND((--(INT('Data Sheet'!$A$19) &amp; "." &amp; LEFT(BN554,3))&gt;=--('Data Sheet'!$A$19)), (--(INT('Data Sheet'!$A$19) &amp; "." &amp; LEFT(BN554,3))&lt;=--('Data Sheet'!$B$19))),
                --(INT('Data Sheet'!$A$19) &amp; "." &amp; LEFT(BN554,3)),
                --(INT('Data Sheet'!$B$19) &amp; "." &amp; LEFT(BN554,3))
            )
        ),
        "OK"
    )
)</f>
        <v>OK</v>
      </c>
      <c r="O554" s="23" t="str">
        <f>IF(BP554&lt;&gt;"",
    IF(INT('Data Sheet'!$A$19)=INT('Data Sheet'!$B$19),
        --(INT('Data Sheet'!$A$19) &amp; "." &amp; BP554),
        IF(AND((--(INT('Data Sheet'!$A$19) &amp; "." &amp; BP554)&gt;=--('Data Sheet'!$A$19)), (--(INT('Data Sheet'!$A$19) &amp; "." &amp; BP554)&lt;=--('Data Sheet'!$B$19))),
            --(INT('Data Sheet'!$A$19) &amp; "." &amp; BP554),
            --(INT('Data Sheet'!$B$19) &amp; "." &amp; BP554)
        )
    ),
    IF(BN554&lt;&gt;"",
        IF(INT('Data Sheet'!$A$19)=INT('Data Sheet'!$B$19),
            --(INT('Data Sheet'!$A$19) &amp; "." &amp; RIGHT(BN554,3)),
            IF(AND((--(INT('Data Sheet'!$A$19) &amp; "." &amp; RIGHT(BN554,3))&gt;=--('Data Sheet'!$A$19)), (--(INT('Data Sheet'!$A$19) &amp; "." &amp; RIGHT(BN554,3))&lt;=--('Data Sheet'!$B$19))),
                --(INT('Data Sheet'!$A$19) &amp; "." &amp; RIGHT(BN554,3)),
                --(INT('Data Sheet'!$B$19) &amp; "." &amp; RIGHT(BN554,3))
            )
        ),
        "OK"
    )
)</f>
        <v>OK</v>
      </c>
      <c r="P554" s="23" t="str">
        <f>IF(BR554&lt;&gt;"",
    IF(INT('Data Sheet'!$A$19)=INT('Data Sheet'!$B$15),
        --(INT('Data Sheet'!$A$15) &amp; "." &amp; BR554),
        IF(AND((--(INT('Data Sheet'!$A$15) &amp; "." &amp; BR554)&gt;=--('Data Sheet'!$A$15)), (--(INT('Data Sheet'!$A$15) &amp; "." &amp; BR554)&lt;=--('Data Sheet'!$B$15))),
            --(INT('Data Sheet'!$A$15) &amp; "." &amp; BR554),
            --(INT('Data Sheet'!$B$15) &amp; "." &amp; BR554)
        )
    ),
    IF(BQ554&lt;&gt;"",
        IF(INT('Data Sheet'!$A$15)=INT('Data Sheet'!$B$15),
            --(INT('Data Sheet'!$A$15) &amp; "." &amp; LEFT(BQ554,3)),
            IF(AND((--(INT('Data Sheet'!$A$15) &amp; "." &amp; LEFT(BQ554,3))&gt;=--('Data Sheet'!$A$15)), (--(INT('Data Sheet'!$A$15) &amp; "." &amp; LEFT(BQ554,3))&lt;=--('Data Sheet'!$B$15))),
                --(INT('Data Sheet'!$A$15) &amp; "." &amp; LEFT(BQ554,3)),
                --(INT('Data Sheet'!$B$15) &amp; "." &amp; LEFT(BQ554,3))
            )
        ),
        "OK"
    )
)</f>
        <v>OK</v>
      </c>
      <c r="Q554" s="23" t="str">
        <f>IF(BS554&lt;&gt;"",
    IF(INT('Data Sheet'!$A$19)=INT('Data Sheet'!$B$15),
        --(INT('Data Sheet'!$A$15) &amp; "." &amp; BS554),
        IF(AND((--(INT('Data Sheet'!$A$15) &amp; "." &amp; BS554)&gt;=--('Data Sheet'!$A$15)), (--(INT('Data Sheet'!$A$15) &amp; "." &amp; BS554)&lt;=--('Data Sheet'!$B$15))),
            --(INT('Data Sheet'!$A$15) &amp; "." &amp; BS554),
            --(INT('Data Sheet'!$B$15) &amp; "." &amp; BS554)
        )
    ),
    IF(BQ554&lt;&gt;"",
        IF(INT('Data Sheet'!$A$15)=INT('Data Sheet'!$B$15),
            --(INT('Data Sheet'!$A$15) &amp; "." &amp; RIGHT(BQ554,3)),
            IF(AND((--(INT('Data Sheet'!$A$15) &amp; "." &amp; RIGHT(BQ554,3))&gt;=--('Data Sheet'!$A$15)), (--(INT('Data Sheet'!$A$15) &amp; "." &amp; RIGHT(BQ554,3))&lt;=--('Data Sheet'!$B$15))),
                --(INT('Data Sheet'!$A$15) &amp; "." &amp; RIGHT(BQ554,3)),
                --(INT('Data Sheet'!$B$15) &amp; "." &amp; RIGHT(BQ554,3))
            )
        ),
        "OK"
    )
)</f>
        <v>OK</v>
      </c>
      <c r="R554" s="19"/>
      <c r="S554" s="19"/>
      <c r="T554" s="19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1"/>
      <c r="AU554" s="21"/>
      <c r="AV554" s="21"/>
      <c r="AW554" s="22"/>
      <c r="AX554" s="99"/>
      <c r="AY554" s="20"/>
      <c r="AZ554" s="20"/>
      <c r="BA554" s="22"/>
      <c r="BB554">
        <v>546</v>
      </c>
      <c r="BC554" s="80"/>
      <c r="BD554" s="80"/>
      <c r="BE554" s="80"/>
      <c r="BF554" s="80"/>
      <c r="BG554" s="32" t="str">
        <f t="shared" si="92"/>
        <v/>
      </c>
      <c r="BH554" s="78">
        <f t="shared" si="90"/>
        <v>0</v>
      </c>
      <c r="BI554" s="2">
        <f t="shared" si="93"/>
        <v>0</v>
      </c>
      <c r="BJ554" s="2">
        <f t="shared" si="94"/>
        <v>0</v>
      </c>
      <c r="BK554" s="2">
        <f t="shared" si="91"/>
        <v>0</v>
      </c>
    </row>
    <row r="555" spans="2:63" ht="15" customHeight="1" x14ac:dyDescent="0.25">
      <c r="B555" s="14">
        <v>547</v>
      </c>
      <c r="C555" s="95" t="str">
        <f t="shared" si="95"/>
        <v/>
      </c>
      <c r="D555" s="15" t="str">
        <f t="shared" si="89"/>
        <v>OK</v>
      </c>
      <c r="E555" s="16" t="e">
        <f>VLOOKUP('Data Sheet'!$B$8,'Data Sheet'!$I$2:$J$9,2,FALSE)</f>
        <v>#N/A</v>
      </c>
      <c r="F555" s="16" t="str">
        <f t="shared" si="96"/>
        <v/>
      </c>
      <c r="G555" s="103">
        <f t="shared" si="97"/>
        <v>0</v>
      </c>
      <c r="H555" s="17" t="s">
        <v>26</v>
      </c>
      <c r="I555" s="17" t="s">
        <v>26</v>
      </c>
      <c r="J555" s="17" t="str">
        <f>IF('Data Sheet'!$B$9="NC-50","N/A","OK")</f>
        <v>OK</v>
      </c>
      <c r="K555" s="17" t="str">
        <f>IF('Data Sheet'!$B$9="NC-50","N/A","OK")</f>
        <v>OK</v>
      </c>
      <c r="L555" s="17" t="str">
        <f t="shared" si="98"/>
        <v>OK</v>
      </c>
      <c r="M555" s="17" t="str">
        <f t="shared" si="99"/>
        <v>OK</v>
      </c>
      <c r="N555" s="18" t="str">
        <f>IF(BO555&lt;&gt;"",
    IF(INT('Data Sheet'!$A$19)=INT('Data Sheet'!$B$19),
        --(INT('Data Sheet'!$A$19) &amp; "." &amp; BO555),
        IF(AND((--(INT('Data Sheet'!$A$19) &amp; "." &amp; BO555)&gt;=--('Data Sheet'!$A$19)), (--(INT('Data Sheet'!$A$19) &amp; "." &amp; BO555)&lt;=--('Data Sheet'!$B$19))),
            --(INT('Data Sheet'!$A$19) &amp; "." &amp; BO555),
            --(INT('Data Sheet'!$B$19) &amp; "." &amp; BO555)
        )
    ),
    IF(BN555&lt;&gt;"",
        IF(INT('Data Sheet'!$A$19)=INT('Data Sheet'!$B$19),
            --(INT('Data Sheet'!$A$19) &amp; "." &amp; LEFT(BN555,3)),
            IF(AND((--(INT('Data Sheet'!$A$19) &amp; "." &amp; LEFT(BN555,3))&gt;=--('Data Sheet'!$A$19)), (--(INT('Data Sheet'!$A$19) &amp; "." &amp; LEFT(BN555,3))&lt;=--('Data Sheet'!$B$19))),
                --(INT('Data Sheet'!$A$19) &amp; "." &amp; LEFT(BN555,3)),
                --(INT('Data Sheet'!$B$19) &amp; "." &amp; LEFT(BN555,3))
            )
        ),
        "OK"
    )
)</f>
        <v>OK</v>
      </c>
      <c r="O555" s="23" t="str">
        <f>IF(BP555&lt;&gt;"",
    IF(INT('Data Sheet'!$A$19)=INT('Data Sheet'!$B$19),
        --(INT('Data Sheet'!$A$19) &amp; "." &amp; BP555),
        IF(AND((--(INT('Data Sheet'!$A$19) &amp; "." &amp; BP555)&gt;=--('Data Sheet'!$A$19)), (--(INT('Data Sheet'!$A$19) &amp; "." &amp; BP555)&lt;=--('Data Sheet'!$B$19))),
            --(INT('Data Sheet'!$A$19) &amp; "." &amp; BP555),
            --(INT('Data Sheet'!$B$19) &amp; "." &amp; BP555)
        )
    ),
    IF(BN555&lt;&gt;"",
        IF(INT('Data Sheet'!$A$19)=INT('Data Sheet'!$B$19),
            --(INT('Data Sheet'!$A$19) &amp; "." &amp; RIGHT(BN555,3)),
            IF(AND((--(INT('Data Sheet'!$A$19) &amp; "." &amp; RIGHT(BN555,3))&gt;=--('Data Sheet'!$A$19)), (--(INT('Data Sheet'!$A$19) &amp; "." &amp; RIGHT(BN555,3))&lt;=--('Data Sheet'!$B$19))),
                --(INT('Data Sheet'!$A$19) &amp; "." &amp; RIGHT(BN555,3)),
                --(INT('Data Sheet'!$B$19) &amp; "." &amp; RIGHT(BN555,3))
            )
        ),
        "OK"
    )
)</f>
        <v>OK</v>
      </c>
      <c r="P555" s="23" t="str">
        <f>IF(BR555&lt;&gt;"",
    IF(INT('Data Sheet'!$A$19)=INT('Data Sheet'!$B$15),
        --(INT('Data Sheet'!$A$15) &amp; "." &amp; BR555),
        IF(AND((--(INT('Data Sheet'!$A$15) &amp; "." &amp; BR555)&gt;=--('Data Sheet'!$A$15)), (--(INT('Data Sheet'!$A$15) &amp; "." &amp; BR555)&lt;=--('Data Sheet'!$B$15))),
            --(INT('Data Sheet'!$A$15) &amp; "." &amp; BR555),
            --(INT('Data Sheet'!$B$15) &amp; "." &amp; BR555)
        )
    ),
    IF(BQ555&lt;&gt;"",
        IF(INT('Data Sheet'!$A$15)=INT('Data Sheet'!$B$15),
            --(INT('Data Sheet'!$A$15) &amp; "." &amp; LEFT(BQ555,3)),
            IF(AND((--(INT('Data Sheet'!$A$15) &amp; "." &amp; LEFT(BQ555,3))&gt;=--('Data Sheet'!$A$15)), (--(INT('Data Sheet'!$A$15) &amp; "." &amp; LEFT(BQ555,3))&lt;=--('Data Sheet'!$B$15))),
                --(INT('Data Sheet'!$A$15) &amp; "." &amp; LEFT(BQ555,3)),
                --(INT('Data Sheet'!$B$15) &amp; "." &amp; LEFT(BQ555,3))
            )
        ),
        "OK"
    )
)</f>
        <v>OK</v>
      </c>
      <c r="Q555" s="23" t="str">
        <f>IF(BS555&lt;&gt;"",
    IF(INT('Data Sheet'!$A$19)=INT('Data Sheet'!$B$15),
        --(INT('Data Sheet'!$A$15) &amp; "." &amp; BS555),
        IF(AND((--(INT('Data Sheet'!$A$15) &amp; "." &amp; BS555)&gt;=--('Data Sheet'!$A$15)), (--(INT('Data Sheet'!$A$15) &amp; "." &amp; BS555)&lt;=--('Data Sheet'!$B$15))),
            --(INT('Data Sheet'!$A$15) &amp; "." &amp; BS555),
            --(INT('Data Sheet'!$B$15) &amp; "." &amp; BS555)
        )
    ),
    IF(BQ555&lt;&gt;"",
        IF(INT('Data Sheet'!$A$15)=INT('Data Sheet'!$B$15),
            --(INT('Data Sheet'!$A$15) &amp; "." &amp; RIGHT(BQ555,3)),
            IF(AND((--(INT('Data Sheet'!$A$15) &amp; "." &amp; RIGHT(BQ555,3))&gt;=--('Data Sheet'!$A$15)), (--(INT('Data Sheet'!$A$15) &amp; "." &amp; RIGHT(BQ555,3))&lt;=--('Data Sheet'!$B$15))),
                --(INT('Data Sheet'!$A$15) &amp; "." &amp; RIGHT(BQ555,3)),
                --(INT('Data Sheet'!$B$15) &amp; "." &amp; RIGHT(BQ555,3))
            )
        ),
        "OK"
    )
)</f>
        <v>OK</v>
      </c>
      <c r="R555" s="19"/>
      <c r="S555" s="19"/>
      <c r="T555" s="19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1"/>
      <c r="AU555" s="21"/>
      <c r="AV555" s="21"/>
      <c r="AW555" s="22"/>
      <c r="AX555" s="99"/>
      <c r="AY555" s="20"/>
      <c r="AZ555" s="20"/>
      <c r="BA555" s="22"/>
      <c r="BB555">
        <v>547</v>
      </c>
      <c r="BC555" s="80"/>
      <c r="BD555" s="80"/>
      <c r="BE555" s="80"/>
      <c r="BF555" s="80"/>
      <c r="BG555" s="32" t="str">
        <f t="shared" si="92"/>
        <v/>
      </c>
      <c r="BH555" s="78">
        <f t="shared" si="90"/>
        <v>0</v>
      </c>
      <c r="BI555" s="2">
        <f t="shared" si="93"/>
        <v>0</v>
      </c>
      <c r="BJ555" s="2">
        <f t="shared" si="94"/>
        <v>0</v>
      </c>
      <c r="BK555" s="2">
        <f t="shared" si="91"/>
        <v>0</v>
      </c>
    </row>
    <row r="556" spans="2:63" ht="15" customHeight="1" x14ac:dyDescent="0.25">
      <c r="B556" s="14">
        <v>548</v>
      </c>
      <c r="C556" s="95" t="str">
        <f t="shared" si="95"/>
        <v/>
      </c>
      <c r="D556" s="15" t="str">
        <f t="shared" si="89"/>
        <v>OK</v>
      </c>
      <c r="E556" s="16" t="e">
        <f>VLOOKUP('Data Sheet'!$B$8,'Data Sheet'!$I$2:$J$9,2,FALSE)</f>
        <v>#N/A</v>
      </c>
      <c r="F556" s="16" t="str">
        <f t="shared" si="96"/>
        <v/>
      </c>
      <c r="G556" s="103">
        <f t="shared" si="97"/>
        <v>0</v>
      </c>
      <c r="H556" s="17" t="s">
        <v>26</v>
      </c>
      <c r="I556" s="17" t="s">
        <v>26</v>
      </c>
      <c r="J556" s="17" t="str">
        <f>IF('Data Sheet'!$B$9="NC-50","N/A","OK")</f>
        <v>OK</v>
      </c>
      <c r="K556" s="17" t="str">
        <f>IF('Data Sheet'!$B$9="NC-50","N/A","OK")</f>
        <v>OK</v>
      </c>
      <c r="L556" s="17" t="str">
        <f t="shared" si="98"/>
        <v>OK</v>
      </c>
      <c r="M556" s="17" t="str">
        <f t="shared" si="99"/>
        <v>OK</v>
      </c>
      <c r="N556" s="18" t="str">
        <f>IF(BO556&lt;&gt;"",
    IF(INT('Data Sheet'!$A$19)=INT('Data Sheet'!$B$19),
        --(INT('Data Sheet'!$A$19) &amp; "." &amp; BO556),
        IF(AND((--(INT('Data Sheet'!$A$19) &amp; "." &amp; BO556)&gt;=--('Data Sheet'!$A$19)), (--(INT('Data Sheet'!$A$19) &amp; "." &amp; BO556)&lt;=--('Data Sheet'!$B$19))),
            --(INT('Data Sheet'!$A$19) &amp; "." &amp; BO556),
            --(INT('Data Sheet'!$B$19) &amp; "." &amp; BO556)
        )
    ),
    IF(BN556&lt;&gt;"",
        IF(INT('Data Sheet'!$A$19)=INT('Data Sheet'!$B$19),
            --(INT('Data Sheet'!$A$19) &amp; "." &amp; LEFT(BN556,3)),
            IF(AND((--(INT('Data Sheet'!$A$19) &amp; "." &amp; LEFT(BN556,3))&gt;=--('Data Sheet'!$A$19)), (--(INT('Data Sheet'!$A$19) &amp; "." &amp; LEFT(BN556,3))&lt;=--('Data Sheet'!$B$19))),
                --(INT('Data Sheet'!$A$19) &amp; "." &amp; LEFT(BN556,3)),
                --(INT('Data Sheet'!$B$19) &amp; "." &amp; LEFT(BN556,3))
            )
        ),
        "OK"
    )
)</f>
        <v>OK</v>
      </c>
      <c r="O556" s="23" t="str">
        <f>IF(BP556&lt;&gt;"",
    IF(INT('Data Sheet'!$A$19)=INT('Data Sheet'!$B$19),
        --(INT('Data Sheet'!$A$19) &amp; "." &amp; BP556),
        IF(AND((--(INT('Data Sheet'!$A$19) &amp; "." &amp; BP556)&gt;=--('Data Sheet'!$A$19)), (--(INT('Data Sheet'!$A$19) &amp; "." &amp; BP556)&lt;=--('Data Sheet'!$B$19))),
            --(INT('Data Sheet'!$A$19) &amp; "." &amp; BP556),
            --(INT('Data Sheet'!$B$19) &amp; "." &amp; BP556)
        )
    ),
    IF(BN556&lt;&gt;"",
        IF(INT('Data Sheet'!$A$19)=INT('Data Sheet'!$B$19),
            --(INT('Data Sheet'!$A$19) &amp; "." &amp; RIGHT(BN556,3)),
            IF(AND((--(INT('Data Sheet'!$A$19) &amp; "." &amp; RIGHT(BN556,3))&gt;=--('Data Sheet'!$A$19)), (--(INT('Data Sheet'!$A$19) &amp; "." &amp; RIGHT(BN556,3))&lt;=--('Data Sheet'!$B$19))),
                --(INT('Data Sheet'!$A$19) &amp; "." &amp; RIGHT(BN556,3)),
                --(INT('Data Sheet'!$B$19) &amp; "." &amp; RIGHT(BN556,3))
            )
        ),
        "OK"
    )
)</f>
        <v>OK</v>
      </c>
      <c r="P556" s="23" t="str">
        <f>IF(BR556&lt;&gt;"",
    IF(INT('Data Sheet'!$A$19)=INT('Data Sheet'!$B$15),
        --(INT('Data Sheet'!$A$15) &amp; "." &amp; BR556),
        IF(AND((--(INT('Data Sheet'!$A$15) &amp; "." &amp; BR556)&gt;=--('Data Sheet'!$A$15)), (--(INT('Data Sheet'!$A$15) &amp; "." &amp; BR556)&lt;=--('Data Sheet'!$B$15))),
            --(INT('Data Sheet'!$A$15) &amp; "." &amp; BR556),
            --(INT('Data Sheet'!$B$15) &amp; "." &amp; BR556)
        )
    ),
    IF(BQ556&lt;&gt;"",
        IF(INT('Data Sheet'!$A$15)=INT('Data Sheet'!$B$15),
            --(INT('Data Sheet'!$A$15) &amp; "." &amp; LEFT(BQ556,3)),
            IF(AND((--(INT('Data Sheet'!$A$15) &amp; "." &amp; LEFT(BQ556,3))&gt;=--('Data Sheet'!$A$15)), (--(INT('Data Sheet'!$A$15) &amp; "." &amp; LEFT(BQ556,3))&lt;=--('Data Sheet'!$B$15))),
                --(INT('Data Sheet'!$A$15) &amp; "." &amp; LEFT(BQ556,3)),
                --(INT('Data Sheet'!$B$15) &amp; "." &amp; LEFT(BQ556,3))
            )
        ),
        "OK"
    )
)</f>
        <v>OK</v>
      </c>
      <c r="Q556" s="23" t="str">
        <f>IF(BS556&lt;&gt;"",
    IF(INT('Data Sheet'!$A$19)=INT('Data Sheet'!$B$15),
        --(INT('Data Sheet'!$A$15) &amp; "." &amp; BS556),
        IF(AND((--(INT('Data Sheet'!$A$15) &amp; "." &amp; BS556)&gt;=--('Data Sheet'!$A$15)), (--(INT('Data Sheet'!$A$15) &amp; "." &amp; BS556)&lt;=--('Data Sheet'!$B$15))),
            --(INT('Data Sheet'!$A$15) &amp; "." &amp; BS556),
            --(INT('Data Sheet'!$B$15) &amp; "." &amp; BS556)
        )
    ),
    IF(BQ556&lt;&gt;"",
        IF(INT('Data Sheet'!$A$15)=INT('Data Sheet'!$B$15),
            --(INT('Data Sheet'!$A$15) &amp; "." &amp; RIGHT(BQ556,3)),
            IF(AND((--(INT('Data Sheet'!$A$15) &amp; "." &amp; RIGHT(BQ556,3))&gt;=--('Data Sheet'!$A$15)), (--(INT('Data Sheet'!$A$15) &amp; "." &amp; RIGHT(BQ556,3))&lt;=--('Data Sheet'!$B$15))),
                --(INT('Data Sheet'!$A$15) &amp; "." &amp; RIGHT(BQ556,3)),
                --(INT('Data Sheet'!$B$15) &amp; "." &amp; RIGHT(BQ556,3))
            )
        ),
        "OK"
    )
)</f>
        <v>OK</v>
      </c>
      <c r="R556" s="19"/>
      <c r="S556" s="19"/>
      <c r="T556" s="19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1"/>
      <c r="AU556" s="21"/>
      <c r="AV556" s="21"/>
      <c r="AW556" s="22"/>
      <c r="AX556" s="99"/>
      <c r="AY556" s="20"/>
      <c r="AZ556" s="20"/>
      <c r="BA556" s="22"/>
      <c r="BB556">
        <v>548</v>
      </c>
      <c r="BC556" s="80"/>
      <c r="BD556" s="80"/>
      <c r="BE556" s="80"/>
      <c r="BF556" s="80"/>
      <c r="BG556" s="32" t="str">
        <f t="shared" si="92"/>
        <v/>
      </c>
      <c r="BH556" s="78">
        <f t="shared" si="90"/>
        <v>0</v>
      </c>
      <c r="BI556" s="2">
        <f t="shared" si="93"/>
        <v>0</v>
      </c>
      <c r="BJ556" s="2">
        <f t="shared" si="94"/>
        <v>0</v>
      </c>
      <c r="BK556" s="2">
        <f t="shared" si="91"/>
        <v>0</v>
      </c>
    </row>
    <row r="557" spans="2:63" ht="15" customHeight="1" x14ac:dyDescent="0.25">
      <c r="B557" s="14">
        <v>549</v>
      </c>
      <c r="C557" s="95" t="str">
        <f t="shared" si="95"/>
        <v/>
      </c>
      <c r="D557" s="15" t="str">
        <f t="shared" si="89"/>
        <v>OK</v>
      </c>
      <c r="E557" s="16" t="e">
        <f>VLOOKUP('Data Sheet'!$B$8,'Data Sheet'!$I$2:$J$9,2,FALSE)</f>
        <v>#N/A</v>
      </c>
      <c r="F557" s="16" t="str">
        <f t="shared" si="96"/>
        <v/>
      </c>
      <c r="G557" s="103">
        <f t="shared" si="97"/>
        <v>0</v>
      </c>
      <c r="H557" s="17" t="s">
        <v>26</v>
      </c>
      <c r="I557" s="17" t="s">
        <v>26</v>
      </c>
      <c r="J557" s="17" t="str">
        <f>IF('Data Sheet'!$B$9="NC-50","N/A","OK")</f>
        <v>OK</v>
      </c>
      <c r="K557" s="17" t="str">
        <f>IF('Data Sheet'!$B$9="NC-50","N/A","OK")</f>
        <v>OK</v>
      </c>
      <c r="L557" s="17" t="str">
        <f t="shared" si="98"/>
        <v>OK</v>
      </c>
      <c r="M557" s="17" t="str">
        <f t="shared" si="99"/>
        <v>OK</v>
      </c>
      <c r="N557" s="18" t="str">
        <f>IF(BO557&lt;&gt;"",
    IF(INT('Data Sheet'!$A$19)=INT('Data Sheet'!$B$19),
        --(INT('Data Sheet'!$A$19) &amp; "." &amp; BO557),
        IF(AND((--(INT('Data Sheet'!$A$19) &amp; "." &amp; BO557)&gt;=--('Data Sheet'!$A$19)), (--(INT('Data Sheet'!$A$19) &amp; "." &amp; BO557)&lt;=--('Data Sheet'!$B$19))),
            --(INT('Data Sheet'!$A$19) &amp; "." &amp; BO557),
            --(INT('Data Sheet'!$B$19) &amp; "." &amp; BO557)
        )
    ),
    IF(BN557&lt;&gt;"",
        IF(INT('Data Sheet'!$A$19)=INT('Data Sheet'!$B$19),
            --(INT('Data Sheet'!$A$19) &amp; "." &amp; LEFT(BN557,3)),
            IF(AND((--(INT('Data Sheet'!$A$19) &amp; "." &amp; LEFT(BN557,3))&gt;=--('Data Sheet'!$A$19)), (--(INT('Data Sheet'!$A$19) &amp; "." &amp; LEFT(BN557,3))&lt;=--('Data Sheet'!$B$19))),
                --(INT('Data Sheet'!$A$19) &amp; "." &amp; LEFT(BN557,3)),
                --(INT('Data Sheet'!$B$19) &amp; "." &amp; LEFT(BN557,3))
            )
        ),
        "OK"
    )
)</f>
        <v>OK</v>
      </c>
      <c r="O557" s="23" t="str">
        <f>IF(BP557&lt;&gt;"",
    IF(INT('Data Sheet'!$A$19)=INT('Data Sheet'!$B$19),
        --(INT('Data Sheet'!$A$19) &amp; "." &amp; BP557),
        IF(AND((--(INT('Data Sheet'!$A$19) &amp; "." &amp; BP557)&gt;=--('Data Sheet'!$A$19)), (--(INT('Data Sheet'!$A$19) &amp; "." &amp; BP557)&lt;=--('Data Sheet'!$B$19))),
            --(INT('Data Sheet'!$A$19) &amp; "." &amp; BP557),
            --(INT('Data Sheet'!$B$19) &amp; "." &amp; BP557)
        )
    ),
    IF(BN557&lt;&gt;"",
        IF(INT('Data Sheet'!$A$19)=INT('Data Sheet'!$B$19),
            --(INT('Data Sheet'!$A$19) &amp; "." &amp; RIGHT(BN557,3)),
            IF(AND((--(INT('Data Sheet'!$A$19) &amp; "." &amp; RIGHT(BN557,3))&gt;=--('Data Sheet'!$A$19)), (--(INT('Data Sheet'!$A$19) &amp; "." &amp; RIGHT(BN557,3))&lt;=--('Data Sheet'!$B$19))),
                --(INT('Data Sheet'!$A$19) &amp; "." &amp; RIGHT(BN557,3)),
                --(INT('Data Sheet'!$B$19) &amp; "." &amp; RIGHT(BN557,3))
            )
        ),
        "OK"
    )
)</f>
        <v>OK</v>
      </c>
      <c r="P557" s="23" t="str">
        <f>IF(BR557&lt;&gt;"",
    IF(INT('Data Sheet'!$A$19)=INT('Data Sheet'!$B$15),
        --(INT('Data Sheet'!$A$15) &amp; "." &amp; BR557),
        IF(AND((--(INT('Data Sheet'!$A$15) &amp; "." &amp; BR557)&gt;=--('Data Sheet'!$A$15)), (--(INT('Data Sheet'!$A$15) &amp; "." &amp; BR557)&lt;=--('Data Sheet'!$B$15))),
            --(INT('Data Sheet'!$A$15) &amp; "." &amp; BR557),
            --(INT('Data Sheet'!$B$15) &amp; "." &amp; BR557)
        )
    ),
    IF(BQ557&lt;&gt;"",
        IF(INT('Data Sheet'!$A$15)=INT('Data Sheet'!$B$15),
            --(INT('Data Sheet'!$A$15) &amp; "." &amp; LEFT(BQ557,3)),
            IF(AND((--(INT('Data Sheet'!$A$15) &amp; "." &amp; LEFT(BQ557,3))&gt;=--('Data Sheet'!$A$15)), (--(INT('Data Sheet'!$A$15) &amp; "." &amp; LEFT(BQ557,3))&lt;=--('Data Sheet'!$B$15))),
                --(INT('Data Sheet'!$A$15) &amp; "." &amp; LEFT(BQ557,3)),
                --(INT('Data Sheet'!$B$15) &amp; "." &amp; LEFT(BQ557,3))
            )
        ),
        "OK"
    )
)</f>
        <v>OK</v>
      </c>
      <c r="Q557" s="23" t="str">
        <f>IF(BS557&lt;&gt;"",
    IF(INT('Data Sheet'!$A$19)=INT('Data Sheet'!$B$15),
        --(INT('Data Sheet'!$A$15) &amp; "." &amp; BS557),
        IF(AND((--(INT('Data Sheet'!$A$15) &amp; "." &amp; BS557)&gt;=--('Data Sheet'!$A$15)), (--(INT('Data Sheet'!$A$15) &amp; "." &amp; BS557)&lt;=--('Data Sheet'!$B$15))),
            --(INT('Data Sheet'!$A$15) &amp; "." &amp; BS557),
            --(INT('Data Sheet'!$B$15) &amp; "." &amp; BS557)
        )
    ),
    IF(BQ557&lt;&gt;"",
        IF(INT('Data Sheet'!$A$15)=INT('Data Sheet'!$B$15),
            --(INT('Data Sheet'!$A$15) &amp; "." &amp; RIGHT(BQ557,3)),
            IF(AND((--(INT('Data Sheet'!$A$15) &amp; "." &amp; RIGHT(BQ557,3))&gt;=--('Data Sheet'!$A$15)), (--(INT('Data Sheet'!$A$15) &amp; "." &amp; RIGHT(BQ557,3))&lt;=--('Data Sheet'!$B$15))),
                --(INT('Data Sheet'!$A$15) &amp; "." &amp; RIGHT(BQ557,3)),
                --(INT('Data Sheet'!$B$15) &amp; "." &amp; RIGHT(BQ557,3))
            )
        ),
        "OK"
    )
)</f>
        <v>OK</v>
      </c>
      <c r="R557" s="19"/>
      <c r="S557" s="19"/>
      <c r="T557" s="19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1"/>
      <c r="AU557" s="21"/>
      <c r="AV557" s="21"/>
      <c r="AW557" s="22"/>
      <c r="AX557" s="99"/>
      <c r="AY557" s="20"/>
      <c r="AZ557" s="20"/>
      <c r="BA557" s="22"/>
      <c r="BB557">
        <v>549</v>
      </c>
      <c r="BC557" s="80"/>
      <c r="BD557" s="80"/>
      <c r="BE557" s="80"/>
      <c r="BF557" s="80"/>
      <c r="BG557" s="32" t="str">
        <f t="shared" si="92"/>
        <v/>
      </c>
      <c r="BH557" s="78">
        <f t="shared" si="90"/>
        <v>0</v>
      </c>
      <c r="BI557" s="2">
        <f t="shared" si="93"/>
        <v>0</v>
      </c>
      <c r="BJ557" s="2">
        <f t="shared" si="94"/>
        <v>0</v>
      </c>
      <c r="BK557" s="2">
        <f t="shared" si="91"/>
        <v>0</v>
      </c>
    </row>
    <row r="558" spans="2:63" ht="15" customHeight="1" x14ac:dyDescent="0.25">
      <c r="B558" s="14">
        <v>550</v>
      </c>
      <c r="C558" s="95" t="str">
        <f t="shared" si="95"/>
        <v/>
      </c>
      <c r="D558" s="15" t="str">
        <f t="shared" si="89"/>
        <v>OK</v>
      </c>
      <c r="E558" s="16" t="e">
        <f>VLOOKUP('Data Sheet'!$B$8,'Data Sheet'!$I$2:$J$9,2,FALSE)</f>
        <v>#N/A</v>
      </c>
      <c r="F558" s="16" t="str">
        <f t="shared" si="96"/>
        <v/>
      </c>
      <c r="G558" s="103">
        <f t="shared" si="97"/>
        <v>0</v>
      </c>
      <c r="H558" s="17" t="s">
        <v>26</v>
      </c>
      <c r="I558" s="17" t="s">
        <v>26</v>
      </c>
      <c r="J558" s="17" t="str">
        <f>IF('Data Sheet'!$B$9="NC-50","N/A","OK")</f>
        <v>OK</v>
      </c>
      <c r="K558" s="17" t="str">
        <f>IF('Data Sheet'!$B$9="NC-50","N/A","OK")</f>
        <v>OK</v>
      </c>
      <c r="L558" s="17" t="str">
        <f t="shared" si="98"/>
        <v>OK</v>
      </c>
      <c r="M558" s="17" t="str">
        <f t="shared" si="99"/>
        <v>OK</v>
      </c>
      <c r="N558" s="18" t="str">
        <f>IF(BO558&lt;&gt;"",
    IF(INT('Data Sheet'!$A$19)=INT('Data Sheet'!$B$19),
        --(INT('Data Sheet'!$A$19) &amp; "." &amp; BO558),
        IF(AND((--(INT('Data Sheet'!$A$19) &amp; "." &amp; BO558)&gt;=--('Data Sheet'!$A$19)), (--(INT('Data Sheet'!$A$19) &amp; "." &amp; BO558)&lt;=--('Data Sheet'!$B$19))),
            --(INT('Data Sheet'!$A$19) &amp; "." &amp; BO558),
            --(INT('Data Sheet'!$B$19) &amp; "." &amp; BO558)
        )
    ),
    IF(BN558&lt;&gt;"",
        IF(INT('Data Sheet'!$A$19)=INT('Data Sheet'!$B$19),
            --(INT('Data Sheet'!$A$19) &amp; "." &amp; LEFT(BN558,3)),
            IF(AND((--(INT('Data Sheet'!$A$19) &amp; "." &amp; LEFT(BN558,3))&gt;=--('Data Sheet'!$A$19)), (--(INT('Data Sheet'!$A$19) &amp; "." &amp; LEFT(BN558,3))&lt;=--('Data Sheet'!$B$19))),
                --(INT('Data Sheet'!$A$19) &amp; "." &amp; LEFT(BN558,3)),
                --(INT('Data Sheet'!$B$19) &amp; "." &amp; LEFT(BN558,3))
            )
        ),
        "OK"
    )
)</f>
        <v>OK</v>
      </c>
      <c r="O558" s="23" t="str">
        <f>IF(BP558&lt;&gt;"",
    IF(INT('Data Sheet'!$A$19)=INT('Data Sheet'!$B$19),
        --(INT('Data Sheet'!$A$19) &amp; "." &amp; BP558),
        IF(AND((--(INT('Data Sheet'!$A$19) &amp; "." &amp; BP558)&gt;=--('Data Sheet'!$A$19)), (--(INT('Data Sheet'!$A$19) &amp; "." &amp; BP558)&lt;=--('Data Sheet'!$B$19))),
            --(INT('Data Sheet'!$A$19) &amp; "." &amp; BP558),
            --(INT('Data Sheet'!$B$19) &amp; "." &amp; BP558)
        )
    ),
    IF(BN558&lt;&gt;"",
        IF(INT('Data Sheet'!$A$19)=INT('Data Sheet'!$B$19),
            --(INT('Data Sheet'!$A$19) &amp; "." &amp; RIGHT(BN558,3)),
            IF(AND((--(INT('Data Sheet'!$A$19) &amp; "." &amp; RIGHT(BN558,3))&gt;=--('Data Sheet'!$A$19)), (--(INT('Data Sheet'!$A$19) &amp; "." &amp; RIGHT(BN558,3))&lt;=--('Data Sheet'!$B$19))),
                --(INT('Data Sheet'!$A$19) &amp; "." &amp; RIGHT(BN558,3)),
                --(INT('Data Sheet'!$B$19) &amp; "." &amp; RIGHT(BN558,3))
            )
        ),
        "OK"
    )
)</f>
        <v>OK</v>
      </c>
      <c r="P558" s="23" t="str">
        <f>IF(BR558&lt;&gt;"",
    IF(INT('Data Sheet'!$A$19)=INT('Data Sheet'!$B$15),
        --(INT('Data Sheet'!$A$15) &amp; "." &amp; BR558),
        IF(AND((--(INT('Data Sheet'!$A$15) &amp; "." &amp; BR558)&gt;=--('Data Sheet'!$A$15)), (--(INT('Data Sheet'!$A$15) &amp; "." &amp; BR558)&lt;=--('Data Sheet'!$B$15))),
            --(INT('Data Sheet'!$A$15) &amp; "." &amp; BR558),
            --(INT('Data Sheet'!$B$15) &amp; "." &amp; BR558)
        )
    ),
    IF(BQ558&lt;&gt;"",
        IF(INT('Data Sheet'!$A$15)=INT('Data Sheet'!$B$15),
            --(INT('Data Sheet'!$A$15) &amp; "." &amp; LEFT(BQ558,3)),
            IF(AND((--(INT('Data Sheet'!$A$15) &amp; "." &amp; LEFT(BQ558,3))&gt;=--('Data Sheet'!$A$15)), (--(INT('Data Sheet'!$A$15) &amp; "." &amp; LEFT(BQ558,3))&lt;=--('Data Sheet'!$B$15))),
                --(INT('Data Sheet'!$A$15) &amp; "." &amp; LEFT(BQ558,3)),
                --(INT('Data Sheet'!$B$15) &amp; "." &amp; LEFT(BQ558,3))
            )
        ),
        "OK"
    )
)</f>
        <v>OK</v>
      </c>
      <c r="Q558" s="23" t="str">
        <f>IF(BS558&lt;&gt;"",
    IF(INT('Data Sheet'!$A$19)=INT('Data Sheet'!$B$15),
        --(INT('Data Sheet'!$A$15) &amp; "." &amp; BS558),
        IF(AND((--(INT('Data Sheet'!$A$15) &amp; "." &amp; BS558)&gt;=--('Data Sheet'!$A$15)), (--(INT('Data Sheet'!$A$15) &amp; "." &amp; BS558)&lt;=--('Data Sheet'!$B$15))),
            --(INT('Data Sheet'!$A$15) &amp; "." &amp; BS558),
            --(INT('Data Sheet'!$B$15) &amp; "." &amp; BS558)
        )
    ),
    IF(BQ558&lt;&gt;"",
        IF(INT('Data Sheet'!$A$15)=INT('Data Sheet'!$B$15),
            --(INT('Data Sheet'!$A$15) &amp; "." &amp; RIGHT(BQ558,3)),
            IF(AND((--(INT('Data Sheet'!$A$15) &amp; "." &amp; RIGHT(BQ558,3))&gt;=--('Data Sheet'!$A$15)), (--(INT('Data Sheet'!$A$15) &amp; "." &amp; RIGHT(BQ558,3))&lt;=--('Data Sheet'!$B$15))),
                --(INT('Data Sheet'!$A$15) &amp; "." &amp; RIGHT(BQ558,3)),
                --(INT('Data Sheet'!$B$15) &amp; "." &amp; RIGHT(BQ558,3))
            )
        ),
        "OK"
    )
)</f>
        <v>OK</v>
      </c>
      <c r="R558" s="19"/>
      <c r="S558" s="19"/>
      <c r="T558" s="19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1"/>
      <c r="AU558" s="21"/>
      <c r="AV558" s="21"/>
      <c r="AW558" s="22"/>
      <c r="AX558" s="99"/>
      <c r="AY558" s="20"/>
      <c r="AZ558" s="20"/>
      <c r="BA558" s="22"/>
      <c r="BB558">
        <v>550</v>
      </c>
      <c r="BC558" s="80"/>
      <c r="BD558" s="80"/>
      <c r="BE558" s="80"/>
      <c r="BF558" s="80"/>
      <c r="BG558" s="32" t="str">
        <f t="shared" si="92"/>
        <v/>
      </c>
      <c r="BH558" s="78">
        <f t="shared" si="90"/>
        <v>0</v>
      </c>
      <c r="BI558" s="2">
        <f t="shared" si="93"/>
        <v>0</v>
      </c>
      <c r="BJ558" s="2">
        <f t="shared" si="94"/>
        <v>0</v>
      </c>
      <c r="BK558" s="2">
        <f t="shared" si="91"/>
        <v>0</v>
      </c>
    </row>
    <row r="559" spans="2:63" ht="15" customHeight="1" x14ac:dyDescent="0.25">
      <c r="B559" s="14">
        <v>551</v>
      </c>
      <c r="C559" s="95" t="str">
        <f t="shared" si="95"/>
        <v/>
      </c>
      <c r="D559" s="15" t="str">
        <f t="shared" si="89"/>
        <v>OK</v>
      </c>
      <c r="E559" s="16" t="e">
        <f>VLOOKUP('Data Sheet'!$B$8,'Data Sheet'!$I$2:$J$9,2,FALSE)</f>
        <v>#N/A</v>
      </c>
      <c r="F559" s="16" t="str">
        <f t="shared" si="96"/>
        <v/>
      </c>
      <c r="G559" s="103">
        <f t="shared" si="97"/>
        <v>0</v>
      </c>
      <c r="H559" s="17" t="s">
        <v>26</v>
      </c>
      <c r="I559" s="17" t="s">
        <v>26</v>
      </c>
      <c r="J559" s="17" t="str">
        <f>IF('Data Sheet'!$B$9="NC-50","N/A","OK")</f>
        <v>OK</v>
      </c>
      <c r="K559" s="17" t="str">
        <f>IF('Data Sheet'!$B$9="NC-50","N/A","OK")</f>
        <v>OK</v>
      </c>
      <c r="L559" s="17" t="str">
        <f t="shared" si="98"/>
        <v>OK</v>
      </c>
      <c r="M559" s="17" t="str">
        <f t="shared" si="99"/>
        <v>OK</v>
      </c>
      <c r="N559" s="18" t="str">
        <f>IF(BO559&lt;&gt;"",
    IF(INT('Data Sheet'!$A$19)=INT('Data Sheet'!$B$19),
        --(INT('Data Sheet'!$A$19) &amp; "." &amp; BO559),
        IF(AND((--(INT('Data Sheet'!$A$19) &amp; "." &amp; BO559)&gt;=--('Data Sheet'!$A$19)), (--(INT('Data Sheet'!$A$19) &amp; "." &amp; BO559)&lt;=--('Data Sheet'!$B$19))),
            --(INT('Data Sheet'!$A$19) &amp; "." &amp; BO559),
            --(INT('Data Sheet'!$B$19) &amp; "." &amp; BO559)
        )
    ),
    IF(BN559&lt;&gt;"",
        IF(INT('Data Sheet'!$A$19)=INT('Data Sheet'!$B$19),
            --(INT('Data Sheet'!$A$19) &amp; "." &amp; LEFT(BN559,3)),
            IF(AND((--(INT('Data Sheet'!$A$19) &amp; "." &amp; LEFT(BN559,3))&gt;=--('Data Sheet'!$A$19)), (--(INT('Data Sheet'!$A$19) &amp; "." &amp; LEFT(BN559,3))&lt;=--('Data Sheet'!$B$19))),
                --(INT('Data Sheet'!$A$19) &amp; "." &amp; LEFT(BN559,3)),
                --(INT('Data Sheet'!$B$19) &amp; "." &amp; LEFT(BN559,3))
            )
        ),
        "OK"
    )
)</f>
        <v>OK</v>
      </c>
      <c r="O559" s="23" t="str">
        <f>IF(BP559&lt;&gt;"",
    IF(INT('Data Sheet'!$A$19)=INT('Data Sheet'!$B$19),
        --(INT('Data Sheet'!$A$19) &amp; "." &amp; BP559),
        IF(AND((--(INT('Data Sheet'!$A$19) &amp; "." &amp; BP559)&gt;=--('Data Sheet'!$A$19)), (--(INT('Data Sheet'!$A$19) &amp; "." &amp; BP559)&lt;=--('Data Sheet'!$B$19))),
            --(INT('Data Sheet'!$A$19) &amp; "." &amp; BP559),
            --(INT('Data Sheet'!$B$19) &amp; "." &amp; BP559)
        )
    ),
    IF(BN559&lt;&gt;"",
        IF(INT('Data Sheet'!$A$19)=INT('Data Sheet'!$B$19),
            --(INT('Data Sheet'!$A$19) &amp; "." &amp; RIGHT(BN559,3)),
            IF(AND((--(INT('Data Sheet'!$A$19) &amp; "." &amp; RIGHT(BN559,3))&gt;=--('Data Sheet'!$A$19)), (--(INT('Data Sheet'!$A$19) &amp; "." &amp; RIGHT(BN559,3))&lt;=--('Data Sheet'!$B$19))),
                --(INT('Data Sheet'!$A$19) &amp; "." &amp; RIGHT(BN559,3)),
                --(INT('Data Sheet'!$B$19) &amp; "." &amp; RIGHT(BN559,3))
            )
        ),
        "OK"
    )
)</f>
        <v>OK</v>
      </c>
      <c r="P559" s="23" t="str">
        <f>IF(BR559&lt;&gt;"",
    IF(INT('Data Sheet'!$A$19)=INT('Data Sheet'!$B$15),
        --(INT('Data Sheet'!$A$15) &amp; "." &amp; BR559),
        IF(AND((--(INT('Data Sheet'!$A$15) &amp; "." &amp; BR559)&gt;=--('Data Sheet'!$A$15)), (--(INT('Data Sheet'!$A$15) &amp; "." &amp; BR559)&lt;=--('Data Sheet'!$B$15))),
            --(INT('Data Sheet'!$A$15) &amp; "." &amp; BR559),
            --(INT('Data Sheet'!$B$15) &amp; "." &amp; BR559)
        )
    ),
    IF(BQ559&lt;&gt;"",
        IF(INT('Data Sheet'!$A$15)=INT('Data Sheet'!$B$15),
            --(INT('Data Sheet'!$A$15) &amp; "." &amp; LEFT(BQ559,3)),
            IF(AND((--(INT('Data Sheet'!$A$15) &amp; "." &amp; LEFT(BQ559,3))&gt;=--('Data Sheet'!$A$15)), (--(INT('Data Sheet'!$A$15) &amp; "." &amp; LEFT(BQ559,3))&lt;=--('Data Sheet'!$B$15))),
                --(INT('Data Sheet'!$A$15) &amp; "." &amp; LEFT(BQ559,3)),
                --(INT('Data Sheet'!$B$15) &amp; "." &amp; LEFT(BQ559,3))
            )
        ),
        "OK"
    )
)</f>
        <v>OK</v>
      </c>
      <c r="Q559" s="23" t="str">
        <f>IF(BS559&lt;&gt;"",
    IF(INT('Data Sheet'!$A$19)=INT('Data Sheet'!$B$15),
        --(INT('Data Sheet'!$A$15) &amp; "." &amp; BS559),
        IF(AND((--(INT('Data Sheet'!$A$15) &amp; "." &amp; BS559)&gt;=--('Data Sheet'!$A$15)), (--(INT('Data Sheet'!$A$15) &amp; "." &amp; BS559)&lt;=--('Data Sheet'!$B$15))),
            --(INT('Data Sheet'!$A$15) &amp; "." &amp; BS559),
            --(INT('Data Sheet'!$B$15) &amp; "." &amp; BS559)
        )
    ),
    IF(BQ559&lt;&gt;"",
        IF(INT('Data Sheet'!$A$15)=INT('Data Sheet'!$B$15),
            --(INT('Data Sheet'!$A$15) &amp; "." &amp; RIGHT(BQ559,3)),
            IF(AND((--(INT('Data Sheet'!$A$15) &amp; "." &amp; RIGHT(BQ559,3))&gt;=--('Data Sheet'!$A$15)), (--(INT('Data Sheet'!$A$15) &amp; "." &amp; RIGHT(BQ559,3))&lt;=--('Data Sheet'!$B$15))),
                --(INT('Data Sheet'!$A$15) &amp; "." &amp; RIGHT(BQ559,3)),
                --(INT('Data Sheet'!$B$15) &amp; "." &amp; RIGHT(BQ559,3))
            )
        ),
        "OK"
    )
)</f>
        <v>OK</v>
      </c>
      <c r="R559" s="19"/>
      <c r="S559" s="19"/>
      <c r="T559" s="19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1"/>
      <c r="AU559" s="21"/>
      <c r="AV559" s="21"/>
      <c r="AW559" s="22"/>
      <c r="AX559" s="99"/>
      <c r="AY559" s="20"/>
      <c r="AZ559" s="20"/>
      <c r="BA559" s="22"/>
      <c r="BB559">
        <v>551</v>
      </c>
      <c r="BC559" s="80"/>
      <c r="BD559" s="80"/>
      <c r="BE559" s="80"/>
      <c r="BF559" s="80"/>
      <c r="BG559" s="32" t="str">
        <f t="shared" si="92"/>
        <v/>
      </c>
      <c r="BH559" s="78">
        <f t="shared" si="90"/>
        <v>0</v>
      </c>
      <c r="BI559" s="2">
        <f t="shared" si="93"/>
        <v>0</v>
      </c>
      <c r="BJ559" s="2">
        <f t="shared" si="94"/>
        <v>0</v>
      </c>
      <c r="BK559" s="2">
        <f t="shared" si="91"/>
        <v>0</v>
      </c>
    </row>
    <row r="560" spans="2:63" ht="15" customHeight="1" x14ac:dyDescent="0.25">
      <c r="B560" s="14">
        <v>552</v>
      </c>
      <c r="C560" s="95" t="str">
        <f t="shared" si="95"/>
        <v/>
      </c>
      <c r="D560" s="15" t="str">
        <f t="shared" si="89"/>
        <v>OK</v>
      </c>
      <c r="E560" s="16" t="e">
        <f>VLOOKUP('Data Sheet'!$B$8,'Data Sheet'!$I$2:$J$9,2,FALSE)</f>
        <v>#N/A</v>
      </c>
      <c r="F560" s="16" t="str">
        <f t="shared" si="96"/>
        <v/>
      </c>
      <c r="G560" s="103">
        <f t="shared" si="97"/>
        <v>0</v>
      </c>
      <c r="H560" s="17" t="s">
        <v>26</v>
      </c>
      <c r="I560" s="17" t="s">
        <v>26</v>
      </c>
      <c r="J560" s="17" t="str">
        <f>IF('Data Sheet'!$B$9="NC-50","N/A","OK")</f>
        <v>OK</v>
      </c>
      <c r="K560" s="17" t="str">
        <f>IF('Data Sheet'!$B$9="NC-50","N/A","OK")</f>
        <v>OK</v>
      </c>
      <c r="L560" s="17" t="str">
        <f t="shared" si="98"/>
        <v>OK</v>
      </c>
      <c r="M560" s="17" t="str">
        <f t="shared" si="99"/>
        <v>OK</v>
      </c>
      <c r="N560" s="18" t="str">
        <f>IF(BO560&lt;&gt;"",
    IF(INT('Data Sheet'!$A$19)=INT('Data Sheet'!$B$19),
        --(INT('Data Sheet'!$A$19) &amp; "." &amp; BO560),
        IF(AND((--(INT('Data Sheet'!$A$19) &amp; "." &amp; BO560)&gt;=--('Data Sheet'!$A$19)), (--(INT('Data Sheet'!$A$19) &amp; "." &amp; BO560)&lt;=--('Data Sheet'!$B$19))),
            --(INT('Data Sheet'!$A$19) &amp; "." &amp; BO560),
            --(INT('Data Sheet'!$B$19) &amp; "." &amp; BO560)
        )
    ),
    IF(BN560&lt;&gt;"",
        IF(INT('Data Sheet'!$A$19)=INT('Data Sheet'!$B$19),
            --(INT('Data Sheet'!$A$19) &amp; "." &amp; LEFT(BN560,3)),
            IF(AND((--(INT('Data Sheet'!$A$19) &amp; "." &amp; LEFT(BN560,3))&gt;=--('Data Sheet'!$A$19)), (--(INT('Data Sheet'!$A$19) &amp; "." &amp; LEFT(BN560,3))&lt;=--('Data Sheet'!$B$19))),
                --(INT('Data Sheet'!$A$19) &amp; "." &amp; LEFT(BN560,3)),
                --(INT('Data Sheet'!$B$19) &amp; "." &amp; LEFT(BN560,3))
            )
        ),
        "OK"
    )
)</f>
        <v>OK</v>
      </c>
      <c r="O560" s="23" t="str">
        <f>IF(BP560&lt;&gt;"",
    IF(INT('Data Sheet'!$A$19)=INT('Data Sheet'!$B$19),
        --(INT('Data Sheet'!$A$19) &amp; "." &amp; BP560),
        IF(AND((--(INT('Data Sheet'!$A$19) &amp; "." &amp; BP560)&gt;=--('Data Sheet'!$A$19)), (--(INT('Data Sheet'!$A$19) &amp; "." &amp; BP560)&lt;=--('Data Sheet'!$B$19))),
            --(INT('Data Sheet'!$A$19) &amp; "." &amp; BP560),
            --(INT('Data Sheet'!$B$19) &amp; "." &amp; BP560)
        )
    ),
    IF(BN560&lt;&gt;"",
        IF(INT('Data Sheet'!$A$19)=INT('Data Sheet'!$B$19),
            --(INT('Data Sheet'!$A$19) &amp; "." &amp; RIGHT(BN560,3)),
            IF(AND((--(INT('Data Sheet'!$A$19) &amp; "." &amp; RIGHT(BN560,3))&gt;=--('Data Sheet'!$A$19)), (--(INT('Data Sheet'!$A$19) &amp; "." &amp; RIGHT(BN560,3))&lt;=--('Data Sheet'!$B$19))),
                --(INT('Data Sheet'!$A$19) &amp; "." &amp; RIGHT(BN560,3)),
                --(INT('Data Sheet'!$B$19) &amp; "." &amp; RIGHT(BN560,3))
            )
        ),
        "OK"
    )
)</f>
        <v>OK</v>
      </c>
      <c r="P560" s="23" t="str">
        <f>IF(BR560&lt;&gt;"",
    IF(INT('Data Sheet'!$A$19)=INT('Data Sheet'!$B$15),
        --(INT('Data Sheet'!$A$15) &amp; "." &amp; BR560),
        IF(AND((--(INT('Data Sheet'!$A$15) &amp; "." &amp; BR560)&gt;=--('Data Sheet'!$A$15)), (--(INT('Data Sheet'!$A$15) &amp; "." &amp; BR560)&lt;=--('Data Sheet'!$B$15))),
            --(INT('Data Sheet'!$A$15) &amp; "." &amp; BR560),
            --(INT('Data Sheet'!$B$15) &amp; "." &amp; BR560)
        )
    ),
    IF(BQ560&lt;&gt;"",
        IF(INT('Data Sheet'!$A$15)=INT('Data Sheet'!$B$15),
            --(INT('Data Sheet'!$A$15) &amp; "." &amp; LEFT(BQ560,3)),
            IF(AND((--(INT('Data Sheet'!$A$15) &amp; "." &amp; LEFT(BQ560,3))&gt;=--('Data Sheet'!$A$15)), (--(INT('Data Sheet'!$A$15) &amp; "." &amp; LEFT(BQ560,3))&lt;=--('Data Sheet'!$B$15))),
                --(INT('Data Sheet'!$A$15) &amp; "." &amp; LEFT(BQ560,3)),
                --(INT('Data Sheet'!$B$15) &amp; "." &amp; LEFT(BQ560,3))
            )
        ),
        "OK"
    )
)</f>
        <v>OK</v>
      </c>
      <c r="Q560" s="23" t="str">
        <f>IF(BS560&lt;&gt;"",
    IF(INT('Data Sheet'!$A$19)=INT('Data Sheet'!$B$15),
        --(INT('Data Sheet'!$A$15) &amp; "." &amp; BS560),
        IF(AND((--(INT('Data Sheet'!$A$15) &amp; "." &amp; BS560)&gt;=--('Data Sheet'!$A$15)), (--(INT('Data Sheet'!$A$15) &amp; "." &amp; BS560)&lt;=--('Data Sheet'!$B$15))),
            --(INT('Data Sheet'!$A$15) &amp; "." &amp; BS560),
            --(INT('Data Sheet'!$B$15) &amp; "." &amp; BS560)
        )
    ),
    IF(BQ560&lt;&gt;"",
        IF(INT('Data Sheet'!$A$15)=INT('Data Sheet'!$B$15),
            --(INT('Data Sheet'!$A$15) &amp; "." &amp; RIGHT(BQ560,3)),
            IF(AND((--(INT('Data Sheet'!$A$15) &amp; "." &amp; RIGHT(BQ560,3))&gt;=--('Data Sheet'!$A$15)), (--(INT('Data Sheet'!$A$15) &amp; "." &amp; RIGHT(BQ560,3))&lt;=--('Data Sheet'!$B$15))),
                --(INT('Data Sheet'!$A$15) &amp; "." &amp; RIGHT(BQ560,3)),
                --(INT('Data Sheet'!$B$15) &amp; "." &amp; RIGHT(BQ560,3))
            )
        ),
        "OK"
    )
)</f>
        <v>OK</v>
      </c>
      <c r="R560" s="19"/>
      <c r="S560" s="19"/>
      <c r="T560" s="19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1"/>
      <c r="AU560" s="21"/>
      <c r="AV560" s="21"/>
      <c r="AW560" s="22"/>
      <c r="AX560" s="99"/>
      <c r="AY560" s="20"/>
      <c r="AZ560" s="20"/>
      <c r="BA560" s="22"/>
      <c r="BB560">
        <v>552</v>
      </c>
      <c r="BC560" s="80"/>
      <c r="BD560" s="80"/>
      <c r="BE560" s="80"/>
      <c r="BF560" s="80"/>
      <c r="BG560" s="32" t="str">
        <f t="shared" si="92"/>
        <v/>
      </c>
      <c r="BH560" s="78">
        <f t="shared" si="90"/>
        <v>0</v>
      </c>
      <c r="BI560" s="2">
        <f t="shared" si="93"/>
        <v>0</v>
      </c>
      <c r="BJ560" s="2">
        <f t="shared" si="94"/>
        <v>0</v>
      </c>
      <c r="BK560" s="2">
        <f t="shared" si="91"/>
        <v>0</v>
      </c>
    </row>
    <row r="561" spans="2:63" ht="15" customHeight="1" x14ac:dyDescent="0.25">
      <c r="B561" s="14">
        <v>553</v>
      </c>
      <c r="C561" s="95" t="str">
        <f t="shared" si="95"/>
        <v/>
      </c>
      <c r="D561" s="15" t="str">
        <f t="shared" si="89"/>
        <v>OK</v>
      </c>
      <c r="E561" s="16" t="e">
        <f>VLOOKUP('Data Sheet'!$B$8,'Data Sheet'!$I$2:$J$9,2,FALSE)</f>
        <v>#N/A</v>
      </c>
      <c r="F561" s="16" t="str">
        <f t="shared" si="96"/>
        <v/>
      </c>
      <c r="G561" s="103">
        <f t="shared" si="97"/>
        <v>0</v>
      </c>
      <c r="H561" s="17" t="s">
        <v>26</v>
      </c>
      <c r="I561" s="17" t="s">
        <v>26</v>
      </c>
      <c r="J561" s="17" t="str">
        <f>IF('Data Sheet'!$B$9="NC-50","N/A","OK")</f>
        <v>OK</v>
      </c>
      <c r="K561" s="17" t="str">
        <f>IF('Data Sheet'!$B$9="NC-50","N/A","OK")</f>
        <v>OK</v>
      </c>
      <c r="L561" s="17" t="str">
        <f t="shared" si="98"/>
        <v>OK</v>
      </c>
      <c r="M561" s="17" t="str">
        <f t="shared" si="99"/>
        <v>OK</v>
      </c>
      <c r="N561" s="18" t="str">
        <f>IF(BO561&lt;&gt;"",
    IF(INT('Data Sheet'!$A$19)=INT('Data Sheet'!$B$19),
        --(INT('Data Sheet'!$A$19) &amp; "." &amp; BO561),
        IF(AND((--(INT('Data Sheet'!$A$19) &amp; "." &amp; BO561)&gt;=--('Data Sheet'!$A$19)), (--(INT('Data Sheet'!$A$19) &amp; "." &amp; BO561)&lt;=--('Data Sheet'!$B$19))),
            --(INT('Data Sheet'!$A$19) &amp; "." &amp; BO561),
            --(INT('Data Sheet'!$B$19) &amp; "." &amp; BO561)
        )
    ),
    IF(BN561&lt;&gt;"",
        IF(INT('Data Sheet'!$A$19)=INT('Data Sheet'!$B$19),
            --(INT('Data Sheet'!$A$19) &amp; "." &amp; LEFT(BN561,3)),
            IF(AND((--(INT('Data Sheet'!$A$19) &amp; "." &amp; LEFT(BN561,3))&gt;=--('Data Sheet'!$A$19)), (--(INT('Data Sheet'!$A$19) &amp; "." &amp; LEFT(BN561,3))&lt;=--('Data Sheet'!$B$19))),
                --(INT('Data Sheet'!$A$19) &amp; "." &amp; LEFT(BN561,3)),
                --(INT('Data Sheet'!$B$19) &amp; "." &amp; LEFT(BN561,3))
            )
        ),
        "OK"
    )
)</f>
        <v>OK</v>
      </c>
      <c r="O561" s="23" t="str">
        <f>IF(BP561&lt;&gt;"",
    IF(INT('Data Sheet'!$A$19)=INT('Data Sheet'!$B$19),
        --(INT('Data Sheet'!$A$19) &amp; "." &amp; BP561),
        IF(AND((--(INT('Data Sheet'!$A$19) &amp; "." &amp; BP561)&gt;=--('Data Sheet'!$A$19)), (--(INT('Data Sheet'!$A$19) &amp; "." &amp; BP561)&lt;=--('Data Sheet'!$B$19))),
            --(INT('Data Sheet'!$A$19) &amp; "." &amp; BP561),
            --(INT('Data Sheet'!$B$19) &amp; "." &amp; BP561)
        )
    ),
    IF(BN561&lt;&gt;"",
        IF(INT('Data Sheet'!$A$19)=INT('Data Sheet'!$B$19),
            --(INT('Data Sheet'!$A$19) &amp; "." &amp; RIGHT(BN561,3)),
            IF(AND((--(INT('Data Sheet'!$A$19) &amp; "." &amp; RIGHT(BN561,3))&gt;=--('Data Sheet'!$A$19)), (--(INT('Data Sheet'!$A$19) &amp; "." &amp; RIGHT(BN561,3))&lt;=--('Data Sheet'!$B$19))),
                --(INT('Data Sheet'!$A$19) &amp; "." &amp; RIGHT(BN561,3)),
                --(INT('Data Sheet'!$B$19) &amp; "." &amp; RIGHT(BN561,3))
            )
        ),
        "OK"
    )
)</f>
        <v>OK</v>
      </c>
      <c r="P561" s="23" t="str">
        <f>IF(BR561&lt;&gt;"",
    IF(INT('Data Sheet'!$A$19)=INT('Data Sheet'!$B$15),
        --(INT('Data Sheet'!$A$15) &amp; "." &amp; BR561),
        IF(AND((--(INT('Data Sheet'!$A$15) &amp; "." &amp; BR561)&gt;=--('Data Sheet'!$A$15)), (--(INT('Data Sheet'!$A$15) &amp; "." &amp; BR561)&lt;=--('Data Sheet'!$B$15))),
            --(INT('Data Sheet'!$A$15) &amp; "." &amp; BR561),
            --(INT('Data Sheet'!$B$15) &amp; "." &amp; BR561)
        )
    ),
    IF(BQ561&lt;&gt;"",
        IF(INT('Data Sheet'!$A$15)=INT('Data Sheet'!$B$15),
            --(INT('Data Sheet'!$A$15) &amp; "." &amp; LEFT(BQ561,3)),
            IF(AND((--(INT('Data Sheet'!$A$15) &amp; "." &amp; LEFT(BQ561,3))&gt;=--('Data Sheet'!$A$15)), (--(INT('Data Sheet'!$A$15) &amp; "." &amp; LEFT(BQ561,3))&lt;=--('Data Sheet'!$B$15))),
                --(INT('Data Sheet'!$A$15) &amp; "." &amp; LEFT(BQ561,3)),
                --(INT('Data Sheet'!$B$15) &amp; "." &amp; LEFT(BQ561,3))
            )
        ),
        "OK"
    )
)</f>
        <v>OK</v>
      </c>
      <c r="Q561" s="23" t="str">
        <f>IF(BS561&lt;&gt;"",
    IF(INT('Data Sheet'!$A$19)=INT('Data Sheet'!$B$15),
        --(INT('Data Sheet'!$A$15) &amp; "." &amp; BS561),
        IF(AND((--(INT('Data Sheet'!$A$15) &amp; "." &amp; BS561)&gt;=--('Data Sheet'!$A$15)), (--(INT('Data Sheet'!$A$15) &amp; "." &amp; BS561)&lt;=--('Data Sheet'!$B$15))),
            --(INT('Data Sheet'!$A$15) &amp; "." &amp; BS561),
            --(INT('Data Sheet'!$B$15) &amp; "." &amp; BS561)
        )
    ),
    IF(BQ561&lt;&gt;"",
        IF(INT('Data Sheet'!$A$15)=INT('Data Sheet'!$B$15),
            --(INT('Data Sheet'!$A$15) &amp; "." &amp; RIGHT(BQ561,3)),
            IF(AND((--(INT('Data Sheet'!$A$15) &amp; "." &amp; RIGHT(BQ561,3))&gt;=--('Data Sheet'!$A$15)), (--(INT('Data Sheet'!$A$15) &amp; "." &amp; RIGHT(BQ561,3))&lt;=--('Data Sheet'!$B$15))),
                --(INT('Data Sheet'!$A$15) &amp; "." &amp; RIGHT(BQ561,3)),
                --(INT('Data Sheet'!$B$15) &amp; "." &amp; RIGHT(BQ561,3))
            )
        ),
        "OK"
    )
)</f>
        <v>OK</v>
      </c>
      <c r="R561" s="19"/>
      <c r="S561" s="19"/>
      <c r="T561" s="19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1"/>
      <c r="AU561" s="21"/>
      <c r="AV561" s="21"/>
      <c r="AW561" s="22"/>
      <c r="AX561" s="99"/>
      <c r="AY561" s="20"/>
      <c r="AZ561" s="20"/>
      <c r="BA561" s="22"/>
      <c r="BB561">
        <v>553</v>
      </c>
      <c r="BC561" s="80"/>
      <c r="BD561" s="80"/>
      <c r="BE561" s="80"/>
      <c r="BF561" s="80"/>
      <c r="BG561" s="32" t="str">
        <f t="shared" si="92"/>
        <v/>
      </c>
      <c r="BH561" s="78">
        <f t="shared" si="90"/>
        <v>0</v>
      </c>
      <c r="BI561" s="2">
        <f t="shared" si="93"/>
        <v>0</v>
      </c>
      <c r="BJ561" s="2">
        <f t="shared" si="94"/>
        <v>0</v>
      </c>
      <c r="BK561" s="2">
        <f t="shared" si="91"/>
        <v>0</v>
      </c>
    </row>
    <row r="562" spans="2:63" ht="15" customHeight="1" x14ac:dyDescent="0.25">
      <c r="B562" s="14">
        <v>554</v>
      </c>
      <c r="C562" s="95" t="str">
        <f t="shared" si="95"/>
        <v/>
      </c>
      <c r="D562" s="15" t="str">
        <f t="shared" si="89"/>
        <v>OK</v>
      </c>
      <c r="E562" s="16" t="e">
        <f>VLOOKUP('Data Sheet'!$B$8,'Data Sheet'!$I$2:$J$9,2,FALSE)</f>
        <v>#N/A</v>
      </c>
      <c r="F562" s="16" t="str">
        <f t="shared" si="96"/>
        <v/>
      </c>
      <c r="G562" s="103">
        <f t="shared" si="97"/>
        <v>0</v>
      </c>
      <c r="H562" s="17" t="s">
        <v>26</v>
      </c>
      <c r="I562" s="17" t="s">
        <v>26</v>
      </c>
      <c r="J562" s="17" t="str">
        <f>IF('Data Sheet'!$B$9="NC-50","N/A","OK")</f>
        <v>OK</v>
      </c>
      <c r="K562" s="17" t="str">
        <f>IF('Data Sheet'!$B$9="NC-50","N/A","OK")</f>
        <v>OK</v>
      </c>
      <c r="L562" s="17" t="str">
        <f t="shared" si="98"/>
        <v>OK</v>
      </c>
      <c r="M562" s="17" t="str">
        <f t="shared" si="99"/>
        <v>OK</v>
      </c>
      <c r="N562" s="18" t="str">
        <f>IF(BO562&lt;&gt;"",
    IF(INT('Data Sheet'!$A$19)=INT('Data Sheet'!$B$19),
        --(INT('Data Sheet'!$A$19) &amp; "." &amp; BO562),
        IF(AND((--(INT('Data Sheet'!$A$19) &amp; "." &amp; BO562)&gt;=--('Data Sheet'!$A$19)), (--(INT('Data Sheet'!$A$19) &amp; "." &amp; BO562)&lt;=--('Data Sheet'!$B$19))),
            --(INT('Data Sheet'!$A$19) &amp; "." &amp; BO562),
            --(INT('Data Sheet'!$B$19) &amp; "." &amp; BO562)
        )
    ),
    IF(BN562&lt;&gt;"",
        IF(INT('Data Sheet'!$A$19)=INT('Data Sheet'!$B$19),
            --(INT('Data Sheet'!$A$19) &amp; "." &amp; LEFT(BN562,3)),
            IF(AND((--(INT('Data Sheet'!$A$19) &amp; "." &amp; LEFT(BN562,3))&gt;=--('Data Sheet'!$A$19)), (--(INT('Data Sheet'!$A$19) &amp; "." &amp; LEFT(BN562,3))&lt;=--('Data Sheet'!$B$19))),
                --(INT('Data Sheet'!$A$19) &amp; "." &amp; LEFT(BN562,3)),
                --(INT('Data Sheet'!$B$19) &amp; "." &amp; LEFT(BN562,3))
            )
        ),
        "OK"
    )
)</f>
        <v>OK</v>
      </c>
      <c r="O562" s="23" t="str">
        <f>IF(BP562&lt;&gt;"",
    IF(INT('Data Sheet'!$A$19)=INT('Data Sheet'!$B$19),
        --(INT('Data Sheet'!$A$19) &amp; "." &amp; BP562),
        IF(AND((--(INT('Data Sheet'!$A$19) &amp; "." &amp; BP562)&gt;=--('Data Sheet'!$A$19)), (--(INT('Data Sheet'!$A$19) &amp; "." &amp; BP562)&lt;=--('Data Sheet'!$B$19))),
            --(INT('Data Sheet'!$A$19) &amp; "." &amp; BP562),
            --(INT('Data Sheet'!$B$19) &amp; "." &amp; BP562)
        )
    ),
    IF(BN562&lt;&gt;"",
        IF(INT('Data Sheet'!$A$19)=INT('Data Sheet'!$B$19),
            --(INT('Data Sheet'!$A$19) &amp; "." &amp; RIGHT(BN562,3)),
            IF(AND((--(INT('Data Sheet'!$A$19) &amp; "." &amp; RIGHT(BN562,3))&gt;=--('Data Sheet'!$A$19)), (--(INT('Data Sheet'!$A$19) &amp; "." &amp; RIGHT(BN562,3))&lt;=--('Data Sheet'!$B$19))),
                --(INT('Data Sheet'!$A$19) &amp; "." &amp; RIGHT(BN562,3)),
                --(INT('Data Sheet'!$B$19) &amp; "." &amp; RIGHT(BN562,3))
            )
        ),
        "OK"
    )
)</f>
        <v>OK</v>
      </c>
      <c r="P562" s="23" t="str">
        <f>IF(BR562&lt;&gt;"",
    IF(INT('Data Sheet'!$A$19)=INT('Data Sheet'!$B$15),
        --(INT('Data Sheet'!$A$15) &amp; "." &amp; BR562),
        IF(AND((--(INT('Data Sheet'!$A$15) &amp; "." &amp; BR562)&gt;=--('Data Sheet'!$A$15)), (--(INT('Data Sheet'!$A$15) &amp; "." &amp; BR562)&lt;=--('Data Sheet'!$B$15))),
            --(INT('Data Sheet'!$A$15) &amp; "." &amp; BR562),
            --(INT('Data Sheet'!$B$15) &amp; "." &amp; BR562)
        )
    ),
    IF(BQ562&lt;&gt;"",
        IF(INT('Data Sheet'!$A$15)=INT('Data Sheet'!$B$15),
            --(INT('Data Sheet'!$A$15) &amp; "." &amp; LEFT(BQ562,3)),
            IF(AND((--(INT('Data Sheet'!$A$15) &amp; "." &amp; LEFT(BQ562,3))&gt;=--('Data Sheet'!$A$15)), (--(INT('Data Sheet'!$A$15) &amp; "." &amp; LEFT(BQ562,3))&lt;=--('Data Sheet'!$B$15))),
                --(INT('Data Sheet'!$A$15) &amp; "." &amp; LEFT(BQ562,3)),
                --(INT('Data Sheet'!$B$15) &amp; "." &amp; LEFT(BQ562,3))
            )
        ),
        "OK"
    )
)</f>
        <v>OK</v>
      </c>
      <c r="Q562" s="23" t="str">
        <f>IF(BS562&lt;&gt;"",
    IF(INT('Data Sheet'!$A$19)=INT('Data Sheet'!$B$15),
        --(INT('Data Sheet'!$A$15) &amp; "." &amp; BS562),
        IF(AND((--(INT('Data Sheet'!$A$15) &amp; "." &amp; BS562)&gt;=--('Data Sheet'!$A$15)), (--(INT('Data Sheet'!$A$15) &amp; "." &amp; BS562)&lt;=--('Data Sheet'!$B$15))),
            --(INT('Data Sheet'!$A$15) &amp; "." &amp; BS562),
            --(INT('Data Sheet'!$B$15) &amp; "." &amp; BS562)
        )
    ),
    IF(BQ562&lt;&gt;"",
        IF(INT('Data Sheet'!$A$15)=INT('Data Sheet'!$B$15),
            --(INT('Data Sheet'!$A$15) &amp; "." &amp; RIGHT(BQ562,3)),
            IF(AND((--(INT('Data Sheet'!$A$15) &amp; "." &amp; RIGHT(BQ562,3))&gt;=--('Data Sheet'!$A$15)), (--(INT('Data Sheet'!$A$15) &amp; "." &amp; RIGHT(BQ562,3))&lt;=--('Data Sheet'!$B$15))),
                --(INT('Data Sheet'!$A$15) &amp; "." &amp; RIGHT(BQ562,3)),
                --(INT('Data Sheet'!$B$15) &amp; "." &amp; RIGHT(BQ562,3))
            )
        ),
        "OK"
    )
)</f>
        <v>OK</v>
      </c>
      <c r="R562" s="19"/>
      <c r="S562" s="19"/>
      <c r="T562" s="19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1"/>
      <c r="AU562" s="21"/>
      <c r="AV562" s="21"/>
      <c r="AW562" s="22"/>
      <c r="AX562" s="99"/>
      <c r="AY562" s="20"/>
      <c r="AZ562" s="20"/>
      <c r="BA562" s="22"/>
      <c r="BB562">
        <v>554</v>
      </c>
      <c r="BC562" s="80"/>
      <c r="BD562" s="80"/>
      <c r="BE562" s="80"/>
      <c r="BF562" s="80"/>
      <c r="BG562" s="32" t="str">
        <f t="shared" si="92"/>
        <v/>
      </c>
      <c r="BH562" s="78">
        <f t="shared" si="90"/>
        <v>0</v>
      </c>
      <c r="BI562" s="2">
        <f t="shared" si="93"/>
        <v>0</v>
      </c>
      <c r="BJ562" s="2">
        <f t="shared" si="94"/>
        <v>0</v>
      </c>
      <c r="BK562" s="2">
        <f t="shared" si="91"/>
        <v>0</v>
      </c>
    </row>
    <row r="563" spans="2:63" ht="15" customHeight="1" x14ac:dyDescent="0.25">
      <c r="B563" s="14">
        <v>555</v>
      </c>
      <c r="C563" s="95" t="str">
        <f t="shared" si="95"/>
        <v/>
      </c>
      <c r="D563" s="15" t="str">
        <f t="shared" si="89"/>
        <v>OK</v>
      </c>
      <c r="E563" s="16" t="e">
        <f>VLOOKUP('Data Sheet'!$B$8,'Data Sheet'!$I$2:$J$9,2,FALSE)</f>
        <v>#N/A</v>
      </c>
      <c r="F563" s="16" t="str">
        <f t="shared" si="96"/>
        <v/>
      </c>
      <c r="G563" s="103">
        <f t="shared" si="97"/>
        <v>0</v>
      </c>
      <c r="H563" s="17" t="s">
        <v>26</v>
      </c>
      <c r="I563" s="17" t="s">
        <v>26</v>
      </c>
      <c r="J563" s="17" t="str">
        <f>IF('Data Sheet'!$B$9="NC-50","N/A","OK")</f>
        <v>OK</v>
      </c>
      <c r="K563" s="17" t="str">
        <f>IF('Data Sheet'!$B$9="NC-50","N/A","OK")</f>
        <v>OK</v>
      </c>
      <c r="L563" s="17" t="str">
        <f t="shared" si="98"/>
        <v>OK</v>
      </c>
      <c r="M563" s="17" t="str">
        <f t="shared" si="99"/>
        <v>OK</v>
      </c>
      <c r="N563" s="18" t="str">
        <f>IF(BO563&lt;&gt;"",
    IF(INT('Data Sheet'!$A$19)=INT('Data Sheet'!$B$19),
        --(INT('Data Sheet'!$A$19) &amp; "." &amp; BO563),
        IF(AND((--(INT('Data Sheet'!$A$19) &amp; "." &amp; BO563)&gt;=--('Data Sheet'!$A$19)), (--(INT('Data Sheet'!$A$19) &amp; "." &amp; BO563)&lt;=--('Data Sheet'!$B$19))),
            --(INT('Data Sheet'!$A$19) &amp; "." &amp; BO563),
            --(INT('Data Sheet'!$B$19) &amp; "." &amp; BO563)
        )
    ),
    IF(BN563&lt;&gt;"",
        IF(INT('Data Sheet'!$A$19)=INT('Data Sheet'!$B$19),
            --(INT('Data Sheet'!$A$19) &amp; "." &amp; LEFT(BN563,3)),
            IF(AND((--(INT('Data Sheet'!$A$19) &amp; "." &amp; LEFT(BN563,3))&gt;=--('Data Sheet'!$A$19)), (--(INT('Data Sheet'!$A$19) &amp; "." &amp; LEFT(BN563,3))&lt;=--('Data Sheet'!$B$19))),
                --(INT('Data Sheet'!$A$19) &amp; "." &amp; LEFT(BN563,3)),
                --(INT('Data Sheet'!$B$19) &amp; "." &amp; LEFT(BN563,3))
            )
        ),
        "OK"
    )
)</f>
        <v>OK</v>
      </c>
      <c r="O563" s="23" t="str">
        <f>IF(BP563&lt;&gt;"",
    IF(INT('Data Sheet'!$A$19)=INT('Data Sheet'!$B$19),
        --(INT('Data Sheet'!$A$19) &amp; "." &amp; BP563),
        IF(AND((--(INT('Data Sheet'!$A$19) &amp; "." &amp; BP563)&gt;=--('Data Sheet'!$A$19)), (--(INT('Data Sheet'!$A$19) &amp; "." &amp; BP563)&lt;=--('Data Sheet'!$B$19))),
            --(INT('Data Sheet'!$A$19) &amp; "." &amp; BP563),
            --(INT('Data Sheet'!$B$19) &amp; "." &amp; BP563)
        )
    ),
    IF(BN563&lt;&gt;"",
        IF(INT('Data Sheet'!$A$19)=INT('Data Sheet'!$B$19),
            --(INT('Data Sheet'!$A$19) &amp; "." &amp; RIGHT(BN563,3)),
            IF(AND((--(INT('Data Sheet'!$A$19) &amp; "." &amp; RIGHT(BN563,3))&gt;=--('Data Sheet'!$A$19)), (--(INT('Data Sheet'!$A$19) &amp; "." &amp; RIGHT(BN563,3))&lt;=--('Data Sheet'!$B$19))),
                --(INT('Data Sheet'!$A$19) &amp; "." &amp; RIGHT(BN563,3)),
                --(INT('Data Sheet'!$B$19) &amp; "." &amp; RIGHT(BN563,3))
            )
        ),
        "OK"
    )
)</f>
        <v>OK</v>
      </c>
      <c r="P563" s="23" t="str">
        <f>IF(BR563&lt;&gt;"",
    IF(INT('Data Sheet'!$A$19)=INT('Data Sheet'!$B$15),
        --(INT('Data Sheet'!$A$15) &amp; "." &amp; BR563),
        IF(AND((--(INT('Data Sheet'!$A$15) &amp; "." &amp; BR563)&gt;=--('Data Sheet'!$A$15)), (--(INT('Data Sheet'!$A$15) &amp; "." &amp; BR563)&lt;=--('Data Sheet'!$B$15))),
            --(INT('Data Sheet'!$A$15) &amp; "." &amp; BR563),
            --(INT('Data Sheet'!$B$15) &amp; "." &amp; BR563)
        )
    ),
    IF(BQ563&lt;&gt;"",
        IF(INT('Data Sheet'!$A$15)=INT('Data Sheet'!$B$15),
            --(INT('Data Sheet'!$A$15) &amp; "." &amp; LEFT(BQ563,3)),
            IF(AND((--(INT('Data Sheet'!$A$15) &amp; "." &amp; LEFT(BQ563,3))&gt;=--('Data Sheet'!$A$15)), (--(INT('Data Sheet'!$A$15) &amp; "." &amp; LEFT(BQ563,3))&lt;=--('Data Sheet'!$B$15))),
                --(INT('Data Sheet'!$A$15) &amp; "." &amp; LEFT(BQ563,3)),
                --(INT('Data Sheet'!$B$15) &amp; "." &amp; LEFT(BQ563,3))
            )
        ),
        "OK"
    )
)</f>
        <v>OK</v>
      </c>
      <c r="Q563" s="23" t="str">
        <f>IF(BS563&lt;&gt;"",
    IF(INT('Data Sheet'!$A$19)=INT('Data Sheet'!$B$15),
        --(INT('Data Sheet'!$A$15) &amp; "." &amp; BS563),
        IF(AND((--(INT('Data Sheet'!$A$15) &amp; "." &amp; BS563)&gt;=--('Data Sheet'!$A$15)), (--(INT('Data Sheet'!$A$15) &amp; "." &amp; BS563)&lt;=--('Data Sheet'!$B$15))),
            --(INT('Data Sheet'!$A$15) &amp; "." &amp; BS563),
            --(INT('Data Sheet'!$B$15) &amp; "." &amp; BS563)
        )
    ),
    IF(BQ563&lt;&gt;"",
        IF(INT('Data Sheet'!$A$15)=INT('Data Sheet'!$B$15),
            --(INT('Data Sheet'!$A$15) &amp; "." &amp; RIGHT(BQ563,3)),
            IF(AND((--(INT('Data Sheet'!$A$15) &amp; "." &amp; RIGHT(BQ563,3))&gt;=--('Data Sheet'!$A$15)), (--(INT('Data Sheet'!$A$15) &amp; "." &amp; RIGHT(BQ563,3))&lt;=--('Data Sheet'!$B$15))),
                --(INT('Data Sheet'!$A$15) &amp; "." &amp; RIGHT(BQ563,3)),
                --(INT('Data Sheet'!$B$15) &amp; "." &amp; RIGHT(BQ563,3))
            )
        ),
        "OK"
    )
)</f>
        <v>OK</v>
      </c>
      <c r="R563" s="19"/>
      <c r="S563" s="19"/>
      <c r="T563" s="19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1"/>
      <c r="AU563" s="21"/>
      <c r="AV563" s="21"/>
      <c r="AW563" s="22"/>
      <c r="AX563" s="99"/>
      <c r="AY563" s="20"/>
      <c r="AZ563" s="20"/>
      <c r="BA563" s="22"/>
      <c r="BB563">
        <v>555</v>
      </c>
      <c r="BC563" s="80"/>
      <c r="BD563" s="80"/>
      <c r="BE563" s="80"/>
      <c r="BF563" s="80"/>
      <c r="BG563" s="32" t="str">
        <f t="shared" si="92"/>
        <v/>
      </c>
      <c r="BH563" s="78">
        <f t="shared" si="90"/>
        <v>0</v>
      </c>
      <c r="BI563" s="2">
        <f t="shared" si="93"/>
        <v>0</v>
      </c>
      <c r="BJ563" s="2">
        <f t="shared" si="94"/>
        <v>0</v>
      </c>
      <c r="BK563" s="2">
        <f t="shared" si="91"/>
        <v>0</v>
      </c>
    </row>
    <row r="564" spans="2:63" ht="15" customHeight="1" x14ac:dyDescent="0.25">
      <c r="B564" s="14">
        <v>556</v>
      </c>
      <c r="C564" s="95" t="str">
        <f t="shared" si="95"/>
        <v/>
      </c>
      <c r="D564" s="15" t="str">
        <f t="shared" si="89"/>
        <v>OK</v>
      </c>
      <c r="E564" s="16" t="e">
        <f>VLOOKUP('Data Sheet'!$B$8,'Data Sheet'!$I$2:$J$9,2,FALSE)</f>
        <v>#N/A</v>
      </c>
      <c r="F564" s="16" t="str">
        <f t="shared" si="96"/>
        <v/>
      </c>
      <c r="G564" s="103">
        <f t="shared" si="97"/>
        <v>0</v>
      </c>
      <c r="H564" s="17" t="s">
        <v>26</v>
      </c>
      <c r="I564" s="17" t="s">
        <v>26</v>
      </c>
      <c r="J564" s="17" t="str">
        <f>IF('Data Sheet'!$B$9="NC-50","N/A","OK")</f>
        <v>OK</v>
      </c>
      <c r="K564" s="17" t="str">
        <f>IF('Data Sheet'!$B$9="NC-50","N/A","OK")</f>
        <v>OK</v>
      </c>
      <c r="L564" s="17" t="str">
        <f t="shared" si="98"/>
        <v>OK</v>
      </c>
      <c r="M564" s="17" t="str">
        <f t="shared" si="99"/>
        <v>OK</v>
      </c>
      <c r="N564" s="18" t="str">
        <f>IF(BO564&lt;&gt;"",
    IF(INT('Data Sheet'!$A$19)=INT('Data Sheet'!$B$19),
        --(INT('Data Sheet'!$A$19) &amp; "." &amp; BO564),
        IF(AND((--(INT('Data Sheet'!$A$19) &amp; "." &amp; BO564)&gt;=--('Data Sheet'!$A$19)), (--(INT('Data Sheet'!$A$19) &amp; "." &amp; BO564)&lt;=--('Data Sheet'!$B$19))),
            --(INT('Data Sheet'!$A$19) &amp; "." &amp; BO564),
            --(INT('Data Sheet'!$B$19) &amp; "." &amp; BO564)
        )
    ),
    IF(BN564&lt;&gt;"",
        IF(INT('Data Sheet'!$A$19)=INT('Data Sheet'!$B$19),
            --(INT('Data Sheet'!$A$19) &amp; "." &amp; LEFT(BN564,3)),
            IF(AND((--(INT('Data Sheet'!$A$19) &amp; "." &amp; LEFT(BN564,3))&gt;=--('Data Sheet'!$A$19)), (--(INT('Data Sheet'!$A$19) &amp; "." &amp; LEFT(BN564,3))&lt;=--('Data Sheet'!$B$19))),
                --(INT('Data Sheet'!$A$19) &amp; "." &amp; LEFT(BN564,3)),
                --(INT('Data Sheet'!$B$19) &amp; "." &amp; LEFT(BN564,3))
            )
        ),
        "OK"
    )
)</f>
        <v>OK</v>
      </c>
      <c r="O564" s="23" t="str">
        <f>IF(BP564&lt;&gt;"",
    IF(INT('Data Sheet'!$A$19)=INT('Data Sheet'!$B$19),
        --(INT('Data Sheet'!$A$19) &amp; "." &amp; BP564),
        IF(AND((--(INT('Data Sheet'!$A$19) &amp; "." &amp; BP564)&gt;=--('Data Sheet'!$A$19)), (--(INT('Data Sheet'!$A$19) &amp; "." &amp; BP564)&lt;=--('Data Sheet'!$B$19))),
            --(INT('Data Sheet'!$A$19) &amp; "." &amp; BP564),
            --(INT('Data Sheet'!$B$19) &amp; "." &amp; BP564)
        )
    ),
    IF(BN564&lt;&gt;"",
        IF(INT('Data Sheet'!$A$19)=INT('Data Sheet'!$B$19),
            --(INT('Data Sheet'!$A$19) &amp; "." &amp; RIGHT(BN564,3)),
            IF(AND((--(INT('Data Sheet'!$A$19) &amp; "." &amp; RIGHT(BN564,3))&gt;=--('Data Sheet'!$A$19)), (--(INT('Data Sheet'!$A$19) &amp; "." &amp; RIGHT(BN564,3))&lt;=--('Data Sheet'!$B$19))),
                --(INT('Data Sheet'!$A$19) &amp; "." &amp; RIGHT(BN564,3)),
                --(INT('Data Sheet'!$B$19) &amp; "." &amp; RIGHT(BN564,3))
            )
        ),
        "OK"
    )
)</f>
        <v>OK</v>
      </c>
      <c r="P564" s="23" t="str">
        <f>IF(BR564&lt;&gt;"",
    IF(INT('Data Sheet'!$A$19)=INT('Data Sheet'!$B$15),
        --(INT('Data Sheet'!$A$15) &amp; "." &amp; BR564),
        IF(AND((--(INT('Data Sheet'!$A$15) &amp; "." &amp; BR564)&gt;=--('Data Sheet'!$A$15)), (--(INT('Data Sheet'!$A$15) &amp; "." &amp; BR564)&lt;=--('Data Sheet'!$B$15))),
            --(INT('Data Sheet'!$A$15) &amp; "." &amp; BR564),
            --(INT('Data Sheet'!$B$15) &amp; "." &amp; BR564)
        )
    ),
    IF(BQ564&lt;&gt;"",
        IF(INT('Data Sheet'!$A$15)=INT('Data Sheet'!$B$15),
            --(INT('Data Sheet'!$A$15) &amp; "." &amp; LEFT(BQ564,3)),
            IF(AND((--(INT('Data Sheet'!$A$15) &amp; "." &amp; LEFT(BQ564,3))&gt;=--('Data Sheet'!$A$15)), (--(INT('Data Sheet'!$A$15) &amp; "." &amp; LEFT(BQ564,3))&lt;=--('Data Sheet'!$B$15))),
                --(INT('Data Sheet'!$A$15) &amp; "." &amp; LEFT(BQ564,3)),
                --(INT('Data Sheet'!$B$15) &amp; "." &amp; LEFT(BQ564,3))
            )
        ),
        "OK"
    )
)</f>
        <v>OK</v>
      </c>
      <c r="Q564" s="23" t="str">
        <f>IF(BS564&lt;&gt;"",
    IF(INT('Data Sheet'!$A$19)=INT('Data Sheet'!$B$15),
        --(INT('Data Sheet'!$A$15) &amp; "." &amp; BS564),
        IF(AND((--(INT('Data Sheet'!$A$15) &amp; "." &amp; BS564)&gt;=--('Data Sheet'!$A$15)), (--(INT('Data Sheet'!$A$15) &amp; "." &amp; BS564)&lt;=--('Data Sheet'!$B$15))),
            --(INT('Data Sheet'!$A$15) &amp; "." &amp; BS564),
            --(INT('Data Sheet'!$B$15) &amp; "." &amp; BS564)
        )
    ),
    IF(BQ564&lt;&gt;"",
        IF(INT('Data Sheet'!$A$15)=INT('Data Sheet'!$B$15),
            --(INT('Data Sheet'!$A$15) &amp; "." &amp; RIGHT(BQ564,3)),
            IF(AND((--(INT('Data Sheet'!$A$15) &amp; "." &amp; RIGHT(BQ564,3))&gt;=--('Data Sheet'!$A$15)), (--(INT('Data Sheet'!$A$15) &amp; "." &amp; RIGHT(BQ564,3))&lt;=--('Data Sheet'!$B$15))),
                --(INT('Data Sheet'!$A$15) &amp; "." &amp; RIGHT(BQ564,3)),
                --(INT('Data Sheet'!$B$15) &amp; "." &amp; RIGHT(BQ564,3))
            )
        ),
        "OK"
    )
)</f>
        <v>OK</v>
      </c>
      <c r="R564" s="19"/>
      <c r="S564" s="19"/>
      <c r="T564" s="19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1"/>
      <c r="AU564" s="21"/>
      <c r="AV564" s="21"/>
      <c r="AW564" s="22"/>
      <c r="AX564" s="99"/>
      <c r="AY564" s="20"/>
      <c r="AZ564" s="20"/>
      <c r="BA564" s="22"/>
      <c r="BB564">
        <v>556</v>
      </c>
      <c r="BC564" s="80"/>
      <c r="BD564" s="80"/>
      <c r="BE564" s="80"/>
      <c r="BF564" s="80"/>
      <c r="BG564" s="32" t="str">
        <f t="shared" si="92"/>
        <v/>
      </c>
      <c r="BH564" s="78">
        <f t="shared" si="90"/>
        <v>0</v>
      </c>
      <c r="BI564" s="2">
        <f t="shared" si="93"/>
        <v>0</v>
      </c>
      <c r="BJ564" s="2">
        <f t="shared" si="94"/>
        <v>0</v>
      </c>
      <c r="BK564" s="2">
        <f t="shared" si="91"/>
        <v>0</v>
      </c>
    </row>
    <row r="565" spans="2:63" ht="15" customHeight="1" x14ac:dyDescent="0.25">
      <c r="B565" s="14">
        <v>557</v>
      </c>
      <c r="C565" s="95" t="str">
        <f t="shared" si="95"/>
        <v/>
      </c>
      <c r="D565" s="15" t="str">
        <f t="shared" si="89"/>
        <v>OK</v>
      </c>
      <c r="E565" s="16" t="e">
        <f>VLOOKUP('Data Sheet'!$B$8,'Data Sheet'!$I$2:$J$9,2,FALSE)</f>
        <v>#N/A</v>
      </c>
      <c r="F565" s="16" t="str">
        <f t="shared" si="96"/>
        <v/>
      </c>
      <c r="G565" s="103">
        <f t="shared" si="97"/>
        <v>0</v>
      </c>
      <c r="H565" s="17" t="s">
        <v>26</v>
      </c>
      <c r="I565" s="17" t="s">
        <v>26</v>
      </c>
      <c r="J565" s="17" t="str">
        <f>IF('Data Sheet'!$B$9="NC-50","N/A","OK")</f>
        <v>OK</v>
      </c>
      <c r="K565" s="17" t="str">
        <f>IF('Data Sheet'!$B$9="NC-50","N/A","OK")</f>
        <v>OK</v>
      </c>
      <c r="L565" s="17" t="str">
        <f t="shared" si="98"/>
        <v>OK</v>
      </c>
      <c r="M565" s="17" t="str">
        <f t="shared" si="99"/>
        <v>OK</v>
      </c>
      <c r="N565" s="18" t="str">
        <f>IF(BO565&lt;&gt;"",
    IF(INT('Data Sheet'!$A$19)=INT('Data Sheet'!$B$19),
        --(INT('Data Sheet'!$A$19) &amp; "." &amp; BO565),
        IF(AND((--(INT('Data Sheet'!$A$19) &amp; "." &amp; BO565)&gt;=--('Data Sheet'!$A$19)), (--(INT('Data Sheet'!$A$19) &amp; "." &amp; BO565)&lt;=--('Data Sheet'!$B$19))),
            --(INT('Data Sheet'!$A$19) &amp; "." &amp; BO565),
            --(INT('Data Sheet'!$B$19) &amp; "." &amp; BO565)
        )
    ),
    IF(BN565&lt;&gt;"",
        IF(INT('Data Sheet'!$A$19)=INT('Data Sheet'!$B$19),
            --(INT('Data Sheet'!$A$19) &amp; "." &amp; LEFT(BN565,3)),
            IF(AND((--(INT('Data Sheet'!$A$19) &amp; "." &amp; LEFT(BN565,3))&gt;=--('Data Sheet'!$A$19)), (--(INT('Data Sheet'!$A$19) &amp; "." &amp; LEFT(BN565,3))&lt;=--('Data Sheet'!$B$19))),
                --(INT('Data Sheet'!$A$19) &amp; "." &amp; LEFT(BN565,3)),
                --(INT('Data Sheet'!$B$19) &amp; "." &amp; LEFT(BN565,3))
            )
        ),
        "OK"
    )
)</f>
        <v>OK</v>
      </c>
      <c r="O565" s="23" t="str">
        <f>IF(BP565&lt;&gt;"",
    IF(INT('Data Sheet'!$A$19)=INT('Data Sheet'!$B$19),
        --(INT('Data Sheet'!$A$19) &amp; "." &amp; BP565),
        IF(AND((--(INT('Data Sheet'!$A$19) &amp; "." &amp; BP565)&gt;=--('Data Sheet'!$A$19)), (--(INT('Data Sheet'!$A$19) &amp; "." &amp; BP565)&lt;=--('Data Sheet'!$B$19))),
            --(INT('Data Sheet'!$A$19) &amp; "." &amp; BP565),
            --(INT('Data Sheet'!$B$19) &amp; "." &amp; BP565)
        )
    ),
    IF(BN565&lt;&gt;"",
        IF(INT('Data Sheet'!$A$19)=INT('Data Sheet'!$B$19),
            --(INT('Data Sheet'!$A$19) &amp; "." &amp; RIGHT(BN565,3)),
            IF(AND((--(INT('Data Sheet'!$A$19) &amp; "." &amp; RIGHT(BN565,3))&gt;=--('Data Sheet'!$A$19)), (--(INT('Data Sheet'!$A$19) &amp; "." &amp; RIGHT(BN565,3))&lt;=--('Data Sheet'!$B$19))),
                --(INT('Data Sheet'!$A$19) &amp; "." &amp; RIGHT(BN565,3)),
                --(INT('Data Sheet'!$B$19) &amp; "." &amp; RIGHT(BN565,3))
            )
        ),
        "OK"
    )
)</f>
        <v>OK</v>
      </c>
      <c r="P565" s="23" t="str">
        <f>IF(BR565&lt;&gt;"",
    IF(INT('Data Sheet'!$A$19)=INT('Data Sheet'!$B$15),
        --(INT('Data Sheet'!$A$15) &amp; "." &amp; BR565),
        IF(AND((--(INT('Data Sheet'!$A$15) &amp; "." &amp; BR565)&gt;=--('Data Sheet'!$A$15)), (--(INT('Data Sheet'!$A$15) &amp; "." &amp; BR565)&lt;=--('Data Sheet'!$B$15))),
            --(INT('Data Sheet'!$A$15) &amp; "." &amp; BR565),
            --(INT('Data Sheet'!$B$15) &amp; "." &amp; BR565)
        )
    ),
    IF(BQ565&lt;&gt;"",
        IF(INT('Data Sheet'!$A$15)=INT('Data Sheet'!$B$15),
            --(INT('Data Sheet'!$A$15) &amp; "." &amp; LEFT(BQ565,3)),
            IF(AND((--(INT('Data Sheet'!$A$15) &amp; "." &amp; LEFT(BQ565,3))&gt;=--('Data Sheet'!$A$15)), (--(INT('Data Sheet'!$A$15) &amp; "." &amp; LEFT(BQ565,3))&lt;=--('Data Sheet'!$B$15))),
                --(INT('Data Sheet'!$A$15) &amp; "." &amp; LEFT(BQ565,3)),
                --(INT('Data Sheet'!$B$15) &amp; "." &amp; LEFT(BQ565,3))
            )
        ),
        "OK"
    )
)</f>
        <v>OK</v>
      </c>
      <c r="Q565" s="23" t="str">
        <f>IF(BS565&lt;&gt;"",
    IF(INT('Data Sheet'!$A$19)=INT('Data Sheet'!$B$15),
        --(INT('Data Sheet'!$A$15) &amp; "." &amp; BS565),
        IF(AND((--(INT('Data Sheet'!$A$15) &amp; "." &amp; BS565)&gt;=--('Data Sheet'!$A$15)), (--(INT('Data Sheet'!$A$15) &amp; "." &amp; BS565)&lt;=--('Data Sheet'!$B$15))),
            --(INT('Data Sheet'!$A$15) &amp; "." &amp; BS565),
            --(INT('Data Sheet'!$B$15) &amp; "." &amp; BS565)
        )
    ),
    IF(BQ565&lt;&gt;"",
        IF(INT('Data Sheet'!$A$15)=INT('Data Sheet'!$B$15),
            --(INT('Data Sheet'!$A$15) &amp; "." &amp; RIGHT(BQ565,3)),
            IF(AND((--(INT('Data Sheet'!$A$15) &amp; "." &amp; RIGHT(BQ565,3))&gt;=--('Data Sheet'!$A$15)), (--(INT('Data Sheet'!$A$15) &amp; "." &amp; RIGHT(BQ565,3))&lt;=--('Data Sheet'!$B$15))),
                --(INT('Data Sheet'!$A$15) &amp; "." &amp; RIGHT(BQ565,3)),
                --(INT('Data Sheet'!$B$15) &amp; "." &amp; RIGHT(BQ565,3))
            )
        ),
        "OK"
    )
)</f>
        <v>OK</v>
      </c>
      <c r="R565" s="19"/>
      <c r="S565" s="19"/>
      <c r="T565" s="19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1"/>
      <c r="AU565" s="21"/>
      <c r="AV565" s="21"/>
      <c r="AW565" s="22"/>
      <c r="AX565" s="99"/>
      <c r="AY565" s="20"/>
      <c r="AZ565" s="20"/>
      <c r="BA565" s="22"/>
      <c r="BB565">
        <v>557</v>
      </c>
      <c r="BC565" s="80"/>
      <c r="BD565" s="80"/>
      <c r="BE565" s="80"/>
      <c r="BF565" s="80"/>
      <c r="BG565" s="32" t="str">
        <f t="shared" si="92"/>
        <v/>
      </c>
      <c r="BH565" s="78">
        <f t="shared" si="90"/>
        <v>0</v>
      </c>
      <c r="BI565" s="2">
        <f t="shared" si="93"/>
        <v>0</v>
      </c>
      <c r="BJ565" s="2">
        <f t="shared" si="94"/>
        <v>0</v>
      </c>
      <c r="BK565" s="2">
        <f t="shared" si="91"/>
        <v>0</v>
      </c>
    </row>
    <row r="566" spans="2:63" ht="15" customHeight="1" x14ac:dyDescent="0.25">
      <c r="B566" s="14">
        <v>558</v>
      </c>
      <c r="C566" s="95" t="str">
        <f t="shared" si="95"/>
        <v/>
      </c>
      <c r="D566" s="15" t="str">
        <f t="shared" si="89"/>
        <v>OK</v>
      </c>
      <c r="E566" s="16" t="e">
        <f>VLOOKUP('Data Sheet'!$B$8,'Data Sheet'!$I$2:$J$9,2,FALSE)</f>
        <v>#N/A</v>
      </c>
      <c r="F566" s="16" t="str">
        <f t="shared" si="96"/>
        <v/>
      </c>
      <c r="G566" s="103">
        <f t="shared" si="97"/>
        <v>0</v>
      </c>
      <c r="H566" s="17" t="s">
        <v>26</v>
      </c>
      <c r="I566" s="17" t="s">
        <v>26</v>
      </c>
      <c r="J566" s="17" t="str">
        <f>IF('Data Sheet'!$B$9="NC-50","N/A","OK")</f>
        <v>OK</v>
      </c>
      <c r="K566" s="17" t="str">
        <f>IF('Data Sheet'!$B$9="NC-50","N/A","OK")</f>
        <v>OK</v>
      </c>
      <c r="L566" s="17" t="str">
        <f t="shared" si="98"/>
        <v>OK</v>
      </c>
      <c r="M566" s="17" t="str">
        <f t="shared" si="99"/>
        <v>OK</v>
      </c>
      <c r="N566" s="18" t="str">
        <f>IF(BO566&lt;&gt;"",
    IF(INT('Data Sheet'!$A$19)=INT('Data Sheet'!$B$19),
        --(INT('Data Sheet'!$A$19) &amp; "." &amp; BO566),
        IF(AND((--(INT('Data Sheet'!$A$19) &amp; "." &amp; BO566)&gt;=--('Data Sheet'!$A$19)), (--(INT('Data Sheet'!$A$19) &amp; "." &amp; BO566)&lt;=--('Data Sheet'!$B$19))),
            --(INT('Data Sheet'!$A$19) &amp; "." &amp; BO566),
            --(INT('Data Sheet'!$B$19) &amp; "." &amp; BO566)
        )
    ),
    IF(BN566&lt;&gt;"",
        IF(INT('Data Sheet'!$A$19)=INT('Data Sheet'!$B$19),
            --(INT('Data Sheet'!$A$19) &amp; "." &amp; LEFT(BN566,3)),
            IF(AND((--(INT('Data Sheet'!$A$19) &amp; "." &amp; LEFT(BN566,3))&gt;=--('Data Sheet'!$A$19)), (--(INT('Data Sheet'!$A$19) &amp; "." &amp; LEFT(BN566,3))&lt;=--('Data Sheet'!$B$19))),
                --(INT('Data Sheet'!$A$19) &amp; "." &amp; LEFT(BN566,3)),
                --(INT('Data Sheet'!$B$19) &amp; "." &amp; LEFT(BN566,3))
            )
        ),
        "OK"
    )
)</f>
        <v>OK</v>
      </c>
      <c r="O566" s="23" t="str">
        <f>IF(BP566&lt;&gt;"",
    IF(INT('Data Sheet'!$A$19)=INT('Data Sheet'!$B$19),
        --(INT('Data Sheet'!$A$19) &amp; "." &amp; BP566),
        IF(AND((--(INT('Data Sheet'!$A$19) &amp; "." &amp; BP566)&gt;=--('Data Sheet'!$A$19)), (--(INT('Data Sheet'!$A$19) &amp; "." &amp; BP566)&lt;=--('Data Sheet'!$B$19))),
            --(INT('Data Sheet'!$A$19) &amp; "." &amp; BP566),
            --(INT('Data Sheet'!$B$19) &amp; "." &amp; BP566)
        )
    ),
    IF(BN566&lt;&gt;"",
        IF(INT('Data Sheet'!$A$19)=INT('Data Sheet'!$B$19),
            --(INT('Data Sheet'!$A$19) &amp; "." &amp; RIGHT(BN566,3)),
            IF(AND((--(INT('Data Sheet'!$A$19) &amp; "." &amp; RIGHT(BN566,3))&gt;=--('Data Sheet'!$A$19)), (--(INT('Data Sheet'!$A$19) &amp; "." &amp; RIGHT(BN566,3))&lt;=--('Data Sheet'!$B$19))),
                --(INT('Data Sheet'!$A$19) &amp; "." &amp; RIGHT(BN566,3)),
                --(INT('Data Sheet'!$B$19) &amp; "." &amp; RIGHT(BN566,3))
            )
        ),
        "OK"
    )
)</f>
        <v>OK</v>
      </c>
      <c r="P566" s="23" t="str">
        <f>IF(BR566&lt;&gt;"",
    IF(INT('Data Sheet'!$A$19)=INT('Data Sheet'!$B$15),
        --(INT('Data Sheet'!$A$15) &amp; "." &amp; BR566),
        IF(AND((--(INT('Data Sheet'!$A$15) &amp; "." &amp; BR566)&gt;=--('Data Sheet'!$A$15)), (--(INT('Data Sheet'!$A$15) &amp; "." &amp; BR566)&lt;=--('Data Sheet'!$B$15))),
            --(INT('Data Sheet'!$A$15) &amp; "." &amp; BR566),
            --(INT('Data Sheet'!$B$15) &amp; "." &amp; BR566)
        )
    ),
    IF(BQ566&lt;&gt;"",
        IF(INT('Data Sheet'!$A$15)=INT('Data Sheet'!$B$15),
            --(INT('Data Sheet'!$A$15) &amp; "." &amp; LEFT(BQ566,3)),
            IF(AND((--(INT('Data Sheet'!$A$15) &amp; "." &amp; LEFT(BQ566,3))&gt;=--('Data Sheet'!$A$15)), (--(INT('Data Sheet'!$A$15) &amp; "." &amp; LEFT(BQ566,3))&lt;=--('Data Sheet'!$B$15))),
                --(INT('Data Sheet'!$A$15) &amp; "." &amp; LEFT(BQ566,3)),
                --(INT('Data Sheet'!$B$15) &amp; "." &amp; LEFT(BQ566,3))
            )
        ),
        "OK"
    )
)</f>
        <v>OK</v>
      </c>
      <c r="Q566" s="23" t="str">
        <f>IF(BS566&lt;&gt;"",
    IF(INT('Data Sheet'!$A$19)=INT('Data Sheet'!$B$15),
        --(INT('Data Sheet'!$A$15) &amp; "." &amp; BS566),
        IF(AND((--(INT('Data Sheet'!$A$15) &amp; "." &amp; BS566)&gt;=--('Data Sheet'!$A$15)), (--(INT('Data Sheet'!$A$15) &amp; "." &amp; BS566)&lt;=--('Data Sheet'!$B$15))),
            --(INT('Data Sheet'!$A$15) &amp; "." &amp; BS566),
            --(INT('Data Sheet'!$B$15) &amp; "." &amp; BS566)
        )
    ),
    IF(BQ566&lt;&gt;"",
        IF(INT('Data Sheet'!$A$15)=INT('Data Sheet'!$B$15),
            --(INT('Data Sheet'!$A$15) &amp; "." &amp; RIGHT(BQ566,3)),
            IF(AND((--(INT('Data Sheet'!$A$15) &amp; "." &amp; RIGHT(BQ566,3))&gt;=--('Data Sheet'!$A$15)), (--(INT('Data Sheet'!$A$15) &amp; "." &amp; RIGHT(BQ566,3))&lt;=--('Data Sheet'!$B$15))),
                --(INT('Data Sheet'!$A$15) &amp; "." &amp; RIGHT(BQ566,3)),
                --(INT('Data Sheet'!$B$15) &amp; "." &amp; RIGHT(BQ566,3))
            )
        ),
        "OK"
    )
)</f>
        <v>OK</v>
      </c>
      <c r="R566" s="19"/>
      <c r="S566" s="19"/>
      <c r="T566" s="19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1"/>
      <c r="AU566" s="21"/>
      <c r="AV566" s="21"/>
      <c r="AW566" s="22"/>
      <c r="AX566" s="99"/>
      <c r="AY566" s="20"/>
      <c r="AZ566" s="20"/>
      <c r="BA566" s="22"/>
      <c r="BB566">
        <v>558</v>
      </c>
      <c r="BC566" s="80"/>
      <c r="BD566" s="80"/>
      <c r="BE566" s="80"/>
      <c r="BF566" s="80"/>
      <c r="BG566" s="32" t="str">
        <f t="shared" si="92"/>
        <v/>
      </c>
      <c r="BH566" s="78">
        <f t="shared" si="90"/>
        <v>0</v>
      </c>
      <c r="BI566" s="2">
        <f t="shared" si="93"/>
        <v>0</v>
      </c>
      <c r="BJ566" s="2">
        <f t="shared" si="94"/>
        <v>0</v>
      </c>
      <c r="BK566" s="2">
        <f t="shared" si="91"/>
        <v>0</v>
      </c>
    </row>
    <row r="567" spans="2:63" ht="15" customHeight="1" x14ac:dyDescent="0.25">
      <c r="B567" s="14">
        <v>559</v>
      </c>
      <c r="C567" s="95" t="str">
        <f t="shared" si="95"/>
        <v/>
      </c>
      <c r="D567" s="15" t="str">
        <f t="shared" si="89"/>
        <v>OK</v>
      </c>
      <c r="E567" s="16" t="e">
        <f>VLOOKUP('Data Sheet'!$B$8,'Data Sheet'!$I$2:$J$9,2,FALSE)</f>
        <v>#N/A</v>
      </c>
      <c r="F567" s="16" t="str">
        <f t="shared" si="96"/>
        <v/>
      </c>
      <c r="G567" s="103">
        <f t="shared" si="97"/>
        <v>0</v>
      </c>
      <c r="H567" s="17" t="s">
        <v>26</v>
      </c>
      <c r="I567" s="17" t="s">
        <v>26</v>
      </c>
      <c r="J567" s="17" t="str">
        <f>IF('Data Sheet'!$B$9="NC-50","N/A","OK")</f>
        <v>OK</v>
      </c>
      <c r="K567" s="17" t="str">
        <f>IF('Data Sheet'!$B$9="NC-50","N/A","OK")</f>
        <v>OK</v>
      </c>
      <c r="L567" s="17" t="str">
        <f t="shared" si="98"/>
        <v>OK</v>
      </c>
      <c r="M567" s="17" t="str">
        <f t="shared" si="99"/>
        <v>OK</v>
      </c>
      <c r="N567" s="18" t="str">
        <f>IF(BO567&lt;&gt;"",
    IF(INT('Data Sheet'!$A$19)=INT('Data Sheet'!$B$19),
        --(INT('Data Sheet'!$A$19) &amp; "." &amp; BO567),
        IF(AND((--(INT('Data Sheet'!$A$19) &amp; "." &amp; BO567)&gt;=--('Data Sheet'!$A$19)), (--(INT('Data Sheet'!$A$19) &amp; "." &amp; BO567)&lt;=--('Data Sheet'!$B$19))),
            --(INT('Data Sheet'!$A$19) &amp; "." &amp; BO567),
            --(INT('Data Sheet'!$B$19) &amp; "." &amp; BO567)
        )
    ),
    IF(BN567&lt;&gt;"",
        IF(INT('Data Sheet'!$A$19)=INT('Data Sheet'!$B$19),
            --(INT('Data Sheet'!$A$19) &amp; "." &amp; LEFT(BN567,3)),
            IF(AND((--(INT('Data Sheet'!$A$19) &amp; "." &amp; LEFT(BN567,3))&gt;=--('Data Sheet'!$A$19)), (--(INT('Data Sheet'!$A$19) &amp; "." &amp; LEFT(BN567,3))&lt;=--('Data Sheet'!$B$19))),
                --(INT('Data Sheet'!$A$19) &amp; "." &amp; LEFT(BN567,3)),
                --(INT('Data Sheet'!$B$19) &amp; "." &amp; LEFT(BN567,3))
            )
        ),
        "OK"
    )
)</f>
        <v>OK</v>
      </c>
      <c r="O567" s="23" t="str">
        <f>IF(BP567&lt;&gt;"",
    IF(INT('Data Sheet'!$A$19)=INT('Data Sheet'!$B$19),
        --(INT('Data Sheet'!$A$19) &amp; "." &amp; BP567),
        IF(AND((--(INT('Data Sheet'!$A$19) &amp; "." &amp; BP567)&gt;=--('Data Sheet'!$A$19)), (--(INT('Data Sheet'!$A$19) &amp; "." &amp; BP567)&lt;=--('Data Sheet'!$B$19))),
            --(INT('Data Sheet'!$A$19) &amp; "." &amp; BP567),
            --(INT('Data Sheet'!$B$19) &amp; "." &amp; BP567)
        )
    ),
    IF(BN567&lt;&gt;"",
        IF(INT('Data Sheet'!$A$19)=INT('Data Sheet'!$B$19),
            --(INT('Data Sheet'!$A$19) &amp; "." &amp; RIGHT(BN567,3)),
            IF(AND((--(INT('Data Sheet'!$A$19) &amp; "." &amp; RIGHT(BN567,3))&gt;=--('Data Sheet'!$A$19)), (--(INT('Data Sheet'!$A$19) &amp; "." &amp; RIGHT(BN567,3))&lt;=--('Data Sheet'!$B$19))),
                --(INT('Data Sheet'!$A$19) &amp; "." &amp; RIGHT(BN567,3)),
                --(INT('Data Sheet'!$B$19) &amp; "." &amp; RIGHT(BN567,3))
            )
        ),
        "OK"
    )
)</f>
        <v>OK</v>
      </c>
      <c r="P567" s="23" t="str">
        <f>IF(BR567&lt;&gt;"",
    IF(INT('Data Sheet'!$A$19)=INT('Data Sheet'!$B$15),
        --(INT('Data Sheet'!$A$15) &amp; "." &amp; BR567),
        IF(AND((--(INT('Data Sheet'!$A$15) &amp; "." &amp; BR567)&gt;=--('Data Sheet'!$A$15)), (--(INT('Data Sheet'!$A$15) &amp; "." &amp; BR567)&lt;=--('Data Sheet'!$B$15))),
            --(INT('Data Sheet'!$A$15) &amp; "." &amp; BR567),
            --(INT('Data Sheet'!$B$15) &amp; "." &amp; BR567)
        )
    ),
    IF(BQ567&lt;&gt;"",
        IF(INT('Data Sheet'!$A$15)=INT('Data Sheet'!$B$15),
            --(INT('Data Sheet'!$A$15) &amp; "." &amp; LEFT(BQ567,3)),
            IF(AND((--(INT('Data Sheet'!$A$15) &amp; "." &amp; LEFT(BQ567,3))&gt;=--('Data Sheet'!$A$15)), (--(INT('Data Sheet'!$A$15) &amp; "." &amp; LEFT(BQ567,3))&lt;=--('Data Sheet'!$B$15))),
                --(INT('Data Sheet'!$A$15) &amp; "." &amp; LEFT(BQ567,3)),
                --(INT('Data Sheet'!$B$15) &amp; "." &amp; LEFT(BQ567,3))
            )
        ),
        "OK"
    )
)</f>
        <v>OK</v>
      </c>
      <c r="Q567" s="23" t="str">
        <f>IF(BS567&lt;&gt;"",
    IF(INT('Data Sheet'!$A$19)=INT('Data Sheet'!$B$15),
        --(INT('Data Sheet'!$A$15) &amp; "." &amp; BS567),
        IF(AND((--(INT('Data Sheet'!$A$15) &amp; "." &amp; BS567)&gt;=--('Data Sheet'!$A$15)), (--(INT('Data Sheet'!$A$15) &amp; "." &amp; BS567)&lt;=--('Data Sheet'!$B$15))),
            --(INT('Data Sheet'!$A$15) &amp; "." &amp; BS567),
            --(INT('Data Sheet'!$B$15) &amp; "." &amp; BS567)
        )
    ),
    IF(BQ567&lt;&gt;"",
        IF(INT('Data Sheet'!$A$15)=INT('Data Sheet'!$B$15),
            --(INT('Data Sheet'!$A$15) &amp; "." &amp; RIGHT(BQ567,3)),
            IF(AND((--(INT('Data Sheet'!$A$15) &amp; "." &amp; RIGHT(BQ567,3))&gt;=--('Data Sheet'!$A$15)), (--(INT('Data Sheet'!$A$15) &amp; "." &amp; RIGHT(BQ567,3))&lt;=--('Data Sheet'!$B$15))),
                --(INT('Data Sheet'!$A$15) &amp; "." &amp; RIGHT(BQ567,3)),
                --(INT('Data Sheet'!$B$15) &amp; "." &amp; RIGHT(BQ567,3))
            )
        ),
        "OK"
    )
)</f>
        <v>OK</v>
      </c>
      <c r="R567" s="19"/>
      <c r="S567" s="19"/>
      <c r="T567" s="19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1"/>
      <c r="AU567" s="21"/>
      <c r="AV567" s="21"/>
      <c r="AW567" s="22"/>
      <c r="AX567" s="99"/>
      <c r="AY567" s="20"/>
      <c r="AZ567" s="20"/>
      <c r="BA567" s="22"/>
      <c r="BB567">
        <v>559</v>
      </c>
      <c r="BC567" s="80"/>
      <c r="BD567" s="80"/>
      <c r="BE567" s="80"/>
      <c r="BF567" s="80"/>
      <c r="BG567" s="32" t="str">
        <f t="shared" si="92"/>
        <v/>
      </c>
      <c r="BH567" s="78">
        <f t="shared" si="90"/>
        <v>0</v>
      </c>
      <c r="BI567" s="2">
        <f t="shared" si="93"/>
        <v>0</v>
      </c>
      <c r="BJ567" s="2">
        <f t="shared" si="94"/>
        <v>0</v>
      </c>
      <c r="BK567" s="2">
        <f t="shared" si="91"/>
        <v>0</v>
      </c>
    </row>
    <row r="568" spans="2:63" ht="15" customHeight="1" x14ac:dyDescent="0.25">
      <c r="B568" s="14">
        <v>560</v>
      </c>
      <c r="C568" s="95" t="str">
        <f t="shared" si="95"/>
        <v/>
      </c>
      <c r="D568" s="15" t="str">
        <f t="shared" si="89"/>
        <v>OK</v>
      </c>
      <c r="E568" s="16" t="e">
        <f>VLOOKUP('Data Sheet'!$B$8,'Data Sheet'!$I$2:$J$9,2,FALSE)</f>
        <v>#N/A</v>
      </c>
      <c r="F568" s="16" t="str">
        <f t="shared" si="96"/>
        <v/>
      </c>
      <c r="G568" s="103">
        <f t="shared" si="97"/>
        <v>0</v>
      </c>
      <c r="H568" s="17" t="s">
        <v>26</v>
      </c>
      <c r="I568" s="17" t="s">
        <v>26</v>
      </c>
      <c r="J568" s="17" t="str">
        <f>IF('Data Sheet'!$B$9="NC-50","N/A","OK")</f>
        <v>OK</v>
      </c>
      <c r="K568" s="17" t="str">
        <f>IF('Data Sheet'!$B$9="NC-50","N/A","OK")</f>
        <v>OK</v>
      </c>
      <c r="L568" s="17" t="str">
        <f t="shared" si="98"/>
        <v>OK</v>
      </c>
      <c r="M568" s="17" t="str">
        <f t="shared" si="99"/>
        <v>OK</v>
      </c>
      <c r="N568" s="18" t="str">
        <f>IF(BO568&lt;&gt;"",
    IF(INT('Data Sheet'!$A$19)=INT('Data Sheet'!$B$19),
        --(INT('Data Sheet'!$A$19) &amp; "." &amp; BO568),
        IF(AND((--(INT('Data Sheet'!$A$19) &amp; "." &amp; BO568)&gt;=--('Data Sheet'!$A$19)), (--(INT('Data Sheet'!$A$19) &amp; "." &amp; BO568)&lt;=--('Data Sheet'!$B$19))),
            --(INT('Data Sheet'!$A$19) &amp; "." &amp; BO568),
            --(INT('Data Sheet'!$B$19) &amp; "." &amp; BO568)
        )
    ),
    IF(BN568&lt;&gt;"",
        IF(INT('Data Sheet'!$A$19)=INT('Data Sheet'!$B$19),
            --(INT('Data Sheet'!$A$19) &amp; "." &amp; LEFT(BN568,3)),
            IF(AND((--(INT('Data Sheet'!$A$19) &amp; "." &amp; LEFT(BN568,3))&gt;=--('Data Sheet'!$A$19)), (--(INT('Data Sheet'!$A$19) &amp; "." &amp; LEFT(BN568,3))&lt;=--('Data Sheet'!$B$19))),
                --(INT('Data Sheet'!$A$19) &amp; "." &amp; LEFT(BN568,3)),
                --(INT('Data Sheet'!$B$19) &amp; "." &amp; LEFT(BN568,3))
            )
        ),
        "OK"
    )
)</f>
        <v>OK</v>
      </c>
      <c r="O568" s="23" t="str">
        <f>IF(BP568&lt;&gt;"",
    IF(INT('Data Sheet'!$A$19)=INT('Data Sheet'!$B$19),
        --(INT('Data Sheet'!$A$19) &amp; "." &amp; BP568),
        IF(AND((--(INT('Data Sheet'!$A$19) &amp; "." &amp; BP568)&gt;=--('Data Sheet'!$A$19)), (--(INT('Data Sheet'!$A$19) &amp; "." &amp; BP568)&lt;=--('Data Sheet'!$B$19))),
            --(INT('Data Sheet'!$A$19) &amp; "." &amp; BP568),
            --(INT('Data Sheet'!$B$19) &amp; "." &amp; BP568)
        )
    ),
    IF(BN568&lt;&gt;"",
        IF(INT('Data Sheet'!$A$19)=INT('Data Sheet'!$B$19),
            --(INT('Data Sheet'!$A$19) &amp; "." &amp; RIGHT(BN568,3)),
            IF(AND((--(INT('Data Sheet'!$A$19) &amp; "." &amp; RIGHT(BN568,3))&gt;=--('Data Sheet'!$A$19)), (--(INT('Data Sheet'!$A$19) &amp; "." &amp; RIGHT(BN568,3))&lt;=--('Data Sheet'!$B$19))),
                --(INT('Data Sheet'!$A$19) &amp; "." &amp; RIGHT(BN568,3)),
                --(INT('Data Sheet'!$B$19) &amp; "." &amp; RIGHT(BN568,3))
            )
        ),
        "OK"
    )
)</f>
        <v>OK</v>
      </c>
      <c r="P568" s="23" t="str">
        <f>IF(BR568&lt;&gt;"",
    IF(INT('Data Sheet'!$A$19)=INT('Data Sheet'!$B$15),
        --(INT('Data Sheet'!$A$15) &amp; "." &amp; BR568),
        IF(AND((--(INT('Data Sheet'!$A$15) &amp; "." &amp; BR568)&gt;=--('Data Sheet'!$A$15)), (--(INT('Data Sheet'!$A$15) &amp; "." &amp; BR568)&lt;=--('Data Sheet'!$B$15))),
            --(INT('Data Sheet'!$A$15) &amp; "." &amp; BR568),
            --(INT('Data Sheet'!$B$15) &amp; "." &amp; BR568)
        )
    ),
    IF(BQ568&lt;&gt;"",
        IF(INT('Data Sheet'!$A$15)=INT('Data Sheet'!$B$15),
            --(INT('Data Sheet'!$A$15) &amp; "." &amp; LEFT(BQ568,3)),
            IF(AND((--(INT('Data Sheet'!$A$15) &amp; "." &amp; LEFT(BQ568,3))&gt;=--('Data Sheet'!$A$15)), (--(INT('Data Sheet'!$A$15) &amp; "." &amp; LEFT(BQ568,3))&lt;=--('Data Sheet'!$B$15))),
                --(INT('Data Sheet'!$A$15) &amp; "." &amp; LEFT(BQ568,3)),
                --(INT('Data Sheet'!$B$15) &amp; "." &amp; LEFT(BQ568,3))
            )
        ),
        "OK"
    )
)</f>
        <v>OK</v>
      </c>
      <c r="Q568" s="23" t="str">
        <f>IF(BS568&lt;&gt;"",
    IF(INT('Data Sheet'!$A$19)=INT('Data Sheet'!$B$15),
        --(INT('Data Sheet'!$A$15) &amp; "." &amp; BS568),
        IF(AND((--(INT('Data Sheet'!$A$15) &amp; "." &amp; BS568)&gt;=--('Data Sheet'!$A$15)), (--(INT('Data Sheet'!$A$15) &amp; "." &amp; BS568)&lt;=--('Data Sheet'!$B$15))),
            --(INT('Data Sheet'!$A$15) &amp; "." &amp; BS568),
            --(INT('Data Sheet'!$B$15) &amp; "." &amp; BS568)
        )
    ),
    IF(BQ568&lt;&gt;"",
        IF(INT('Data Sheet'!$A$15)=INT('Data Sheet'!$B$15),
            --(INT('Data Sheet'!$A$15) &amp; "." &amp; RIGHT(BQ568,3)),
            IF(AND((--(INT('Data Sheet'!$A$15) &amp; "." &amp; RIGHT(BQ568,3))&gt;=--('Data Sheet'!$A$15)), (--(INT('Data Sheet'!$A$15) &amp; "." &amp; RIGHT(BQ568,3))&lt;=--('Data Sheet'!$B$15))),
                --(INT('Data Sheet'!$A$15) &amp; "." &amp; RIGHT(BQ568,3)),
                --(INT('Data Sheet'!$B$15) &amp; "." &amp; RIGHT(BQ568,3))
            )
        ),
        "OK"
    )
)</f>
        <v>OK</v>
      </c>
      <c r="R568" s="19"/>
      <c r="S568" s="19"/>
      <c r="T568" s="19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1"/>
      <c r="AU568" s="21"/>
      <c r="AV568" s="21"/>
      <c r="AW568" s="22"/>
      <c r="AX568" s="99"/>
      <c r="AY568" s="20"/>
      <c r="AZ568" s="20"/>
      <c r="BA568" s="22"/>
      <c r="BB568">
        <v>560</v>
      </c>
      <c r="BC568" s="80"/>
      <c r="BD568" s="80"/>
      <c r="BE568" s="80"/>
      <c r="BF568" s="80"/>
      <c r="BG568" s="32" t="str">
        <f t="shared" si="92"/>
        <v/>
      </c>
      <c r="BH568" s="78">
        <f t="shared" si="90"/>
        <v>0</v>
      </c>
      <c r="BI568" s="2">
        <f t="shared" si="93"/>
        <v>0</v>
      </c>
      <c r="BJ568" s="2">
        <f t="shared" si="94"/>
        <v>0</v>
      </c>
      <c r="BK568" s="2">
        <f t="shared" si="91"/>
        <v>0</v>
      </c>
    </row>
    <row r="569" spans="2:63" ht="15" customHeight="1" x14ac:dyDescent="0.25">
      <c r="B569" s="14">
        <v>561</v>
      </c>
      <c r="C569" s="95" t="str">
        <f t="shared" si="95"/>
        <v/>
      </c>
      <c r="D569" s="15" t="str">
        <f t="shared" si="89"/>
        <v>OK</v>
      </c>
      <c r="E569" s="16" t="e">
        <f>VLOOKUP('Data Sheet'!$B$8,'Data Sheet'!$I$2:$J$9,2,FALSE)</f>
        <v>#N/A</v>
      </c>
      <c r="F569" s="16" t="str">
        <f t="shared" si="96"/>
        <v/>
      </c>
      <c r="G569" s="103">
        <f t="shared" si="97"/>
        <v>0</v>
      </c>
      <c r="H569" s="17" t="s">
        <v>26</v>
      </c>
      <c r="I569" s="17" t="s">
        <v>26</v>
      </c>
      <c r="J569" s="17" t="str">
        <f>IF('Data Sheet'!$B$9="NC-50","N/A","OK")</f>
        <v>OK</v>
      </c>
      <c r="K569" s="17" t="str">
        <f>IF('Data Sheet'!$B$9="NC-50","N/A","OK")</f>
        <v>OK</v>
      </c>
      <c r="L569" s="17" t="str">
        <f t="shared" si="98"/>
        <v>OK</v>
      </c>
      <c r="M569" s="17" t="str">
        <f t="shared" si="99"/>
        <v>OK</v>
      </c>
      <c r="N569" s="18" t="str">
        <f>IF(BO569&lt;&gt;"",
    IF(INT('Data Sheet'!$A$19)=INT('Data Sheet'!$B$19),
        --(INT('Data Sheet'!$A$19) &amp; "." &amp; BO569),
        IF(AND((--(INT('Data Sheet'!$A$19) &amp; "." &amp; BO569)&gt;=--('Data Sheet'!$A$19)), (--(INT('Data Sheet'!$A$19) &amp; "." &amp; BO569)&lt;=--('Data Sheet'!$B$19))),
            --(INT('Data Sheet'!$A$19) &amp; "." &amp; BO569),
            --(INT('Data Sheet'!$B$19) &amp; "." &amp; BO569)
        )
    ),
    IF(BN569&lt;&gt;"",
        IF(INT('Data Sheet'!$A$19)=INT('Data Sheet'!$B$19),
            --(INT('Data Sheet'!$A$19) &amp; "." &amp; LEFT(BN569,3)),
            IF(AND((--(INT('Data Sheet'!$A$19) &amp; "." &amp; LEFT(BN569,3))&gt;=--('Data Sheet'!$A$19)), (--(INT('Data Sheet'!$A$19) &amp; "." &amp; LEFT(BN569,3))&lt;=--('Data Sheet'!$B$19))),
                --(INT('Data Sheet'!$A$19) &amp; "." &amp; LEFT(BN569,3)),
                --(INT('Data Sheet'!$B$19) &amp; "." &amp; LEFT(BN569,3))
            )
        ),
        "OK"
    )
)</f>
        <v>OK</v>
      </c>
      <c r="O569" s="23" t="str">
        <f>IF(BP569&lt;&gt;"",
    IF(INT('Data Sheet'!$A$19)=INT('Data Sheet'!$B$19),
        --(INT('Data Sheet'!$A$19) &amp; "." &amp; BP569),
        IF(AND((--(INT('Data Sheet'!$A$19) &amp; "." &amp; BP569)&gt;=--('Data Sheet'!$A$19)), (--(INT('Data Sheet'!$A$19) &amp; "." &amp; BP569)&lt;=--('Data Sheet'!$B$19))),
            --(INT('Data Sheet'!$A$19) &amp; "." &amp; BP569),
            --(INT('Data Sheet'!$B$19) &amp; "." &amp; BP569)
        )
    ),
    IF(BN569&lt;&gt;"",
        IF(INT('Data Sheet'!$A$19)=INT('Data Sheet'!$B$19),
            --(INT('Data Sheet'!$A$19) &amp; "." &amp; RIGHT(BN569,3)),
            IF(AND((--(INT('Data Sheet'!$A$19) &amp; "." &amp; RIGHT(BN569,3))&gt;=--('Data Sheet'!$A$19)), (--(INT('Data Sheet'!$A$19) &amp; "." &amp; RIGHT(BN569,3))&lt;=--('Data Sheet'!$B$19))),
                --(INT('Data Sheet'!$A$19) &amp; "." &amp; RIGHT(BN569,3)),
                --(INT('Data Sheet'!$B$19) &amp; "." &amp; RIGHT(BN569,3))
            )
        ),
        "OK"
    )
)</f>
        <v>OK</v>
      </c>
      <c r="P569" s="23" t="str">
        <f>IF(BR569&lt;&gt;"",
    IF(INT('Data Sheet'!$A$19)=INT('Data Sheet'!$B$15),
        --(INT('Data Sheet'!$A$15) &amp; "." &amp; BR569),
        IF(AND((--(INT('Data Sheet'!$A$15) &amp; "." &amp; BR569)&gt;=--('Data Sheet'!$A$15)), (--(INT('Data Sheet'!$A$15) &amp; "." &amp; BR569)&lt;=--('Data Sheet'!$B$15))),
            --(INT('Data Sheet'!$A$15) &amp; "." &amp; BR569),
            --(INT('Data Sheet'!$B$15) &amp; "." &amp; BR569)
        )
    ),
    IF(BQ569&lt;&gt;"",
        IF(INT('Data Sheet'!$A$15)=INT('Data Sheet'!$B$15),
            --(INT('Data Sheet'!$A$15) &amp; "." &amp; LEFT(BQ569,3)),
            IF(AND((--(INT('Data Sheet'!$A$15) &amp; "." &amp; LEFT(BQ569,3))&gt;=--('Data Sheet'!$A$15)), (--(INT('Data Sheet'!$A$15) &amp; "." &amp; LEFT(BQ569,3))&lt;=--('Data Sheet'!$B$15))),
                --(INT('Data Sheet'!$A$15) &amp; "." &amp; LEFT(BQ569,3)),
                --(INT('Data Sheet'!$B$15) &amp; "." &amp; LEFT(BQ569,3))
            )
        ),
        "OK"
    )
)</f>
        <v>OK</v>
      </c>
      <c r="Q569" s="23" t="str">
        <f>IF(BS569&lt;&gt;"",
    IF(INT('Data Sheet'!$A$19)=INT('Data Sheet'!$B$15),
        --(INT('Data Sheet'!$A$15) &amp; "." &amp; BS569),
        IF(AND((--(INT('Data Sheet'!$A$15) &amp; "." &amp; BS569)&gt;=--('Data Sheet'!$A$15)), (--(INT('Data Sheet'!$A$15) &amp; "." &amp; BS569)&lt;=--('Data Sheet'!$B$15))),
            --(INT('Data Sheet'!$A$15) &amp; "." &amp; BS569),
            --(INT('Data Sheet'!$B$15) &amp; "." &amp; BS569)
        )
    ),
    IF(BQ569&lt;&gt;"",
        IF(INT('Data Sheet'!$A$15)=INT('Data Sheet'!$B$15),
            --(INT('Data Sheet'!$A$15) &amp; "." &amp; RIGHT(BQ569,3)),
            IF(AND((--(INT('Data Sheet'!$A$15) &amp; "." &amp; RIGHT(BQ569,3))&gt;=--('Data Sheet'!$A$15)), (--(INT('Data Sheet'!$A$15) &amp; "." &amp; RIGHT(BQ569,3))&lt;=--('Data Sheet'!$B$15))),
                --(INT('Data Sheet'!$A$15) &amp; "." &amp; RIGHT(BQ569,3)),
                --(INT('Data Sheet'!$B$15) &amp; "." &amp; RIGHT(BQ569,3))
            )
        ),
        "OK"
    )
)</f>
        <v>OK</v>
      </c>
      <c r="R569" s="19"/>
      <c r="S569" s="19"/>
      <c r="T569" s="19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1"/>
      <c r="AU569" s="21"/>
      <c r="AV569" s="21"/>
      <c r="AW569" s="22"/>
      <c r="AX569" s="99"/>
      <c r="AY569" s="20"/>
      <c r="AZ569" s="20"/>
      <c r="BA569" s="22"/>
      <c r="BB569">
        <v>561</v>
      </c>
      <c r="BC569" s="80"/>
      <c r="BD569" s="80"/>
      <c r="BE569" s="80"/>
      <c r="BF569" s="80"/>
      <c r="BG569" s="32" t="str">
        <f t="shared" si="92"/>
        <v/>
      </c>
      <c r="BH569" s="78">
        <f t="shared" si="90"/>
        <v>0</v>
      </c>
      <c r="BI569" s="2">
        <f t="shared" si="93"/>
        <v>0</v>
      </c>
      <c r="BJ569" s="2">
        <f t="shared" si="94"/>
        <v>0</v>
      </c>
      <c r="BK569" s="2">
        <f t="shared" si="91"/>
        <v>0</v>
      </c>
    </row>
    <row r="570" spans="2:63" ht="15" customHeight="1" x14ac:dyDescent="0.25">
      <c r="B570" s="14">
        <v>562</v>
      </c>
      <c r="C570" s="95" t="str">
        <f t="shared" si="95"/>
        <v/>
      </c>
      <c r="D570" s="15" t="str">
        <f t="shared" si="89"/>
        <v>OK</v>
      </c>
      <c r="E570" s="16" t="e">
        <f>VLOOKUP('Data Sheet'!$B$8,'Data Sheet'!$I$2:$J$9,2,FALSE)</f>
        <v>#N/A</v>
      </c>
      <c r="F570" s="16" t="str">
        <f t="shared" si="96"/>
        <v/>
      </c>
      <c r="G570" s="103">
        <f t="shared" si="97"/>
        <v>0</v>
      </c>
      <c r="H570" s="17" t="s">
        <v>26</v>
      </c>
      <c r="I570" s="17" t="s">
        <v>26</v>
      </c>
      <c r="J570" s="17" t="str">
        <f>IF('Data Sheet'!$B$9="NC-50","N/A","OK")</f>
        <v>OK</v>
      </c>
      <c r="K570" s="17" t="str">
        <f>IF('Data Sheet'!$B$9="NC-50","N/A","OK")</f>
        <v>OK</v>
      </c>
      <c r="L570" s="17" t="str">
        <f t="shared" si="98"/>
        <v>OK</v>
      </c>
      <c r="M570" s="17" t="str">
        <f t="shared" si="99"/>
        <v>OK</v>
      </c>
      <c r="N570" s="18" t="str">
        <f>IF(BO570&lt;&gt;"",
    IF(INT('Data Sheet'!$A$19)=INT('Data Sheet'!$B$19),
        --(INT('Data Sheet'!$A$19) &amp; "." &amp; BO570),
        IF(AND((--(INT('Data Sheet'!$A$19) &amp; "." &amp; BO570)&gt;=--('Data Sheet'!$A$19)), (--(INT('Data Sheet'!$A$19) &amp; "." &amp; BO570)&lt;=--('Data Sheet'!$B$19))),
            --(INT('Data Sheet'!$A$19) &amp; "." &amp; BO570),
            --(INT('Data Sheet'!$B$19) &amp; "." &amp; BO570)
        )
    ),
    IF(BN570&lt;&gt;"",
        IF(INT('Data Sheet'!$A$19)=INT('Data Sheet'!$B$19),
            --(INT('Data Sheet'!$A$19) &amp; "." &amp; LEFT(BN570,3)),
            IF(AND((--(INT('Data Sheet'!$A$19) &amp; "." &amp; LEFT(BN570,3))&gt;=--('Data Sheet'!$A$19)), (--(INT('Data Sheet'!$A$19) &amp; "." &amp; LEFT(BN570,3))&lt;=--('Data Sheet'!$B$19))),
                --(INT('Data Sheet'!$A$19) &amp; "." &amp; LEFT(BN570,3)),
                --(INT('Data Sheet'!$B$19) &amp; "." &amp; LEFT(BN570,3))
            )
        ),
        "OK"
    )
)</f>
        <v>OK</v>
      </c>
      <c r="O570" s="23" t="str">
        <f>IF(BP570&lt;&gt;"",
    IF(INT('Data Sheet'!$A$19)=INT('Data Sheet'!$B$19),
        --(INT('Data Sheet'!$A$19) &amp; "." &amp; BP570),
        IF(AND((--(INT('Data Sheet'!$A$19) &amp; "." &amp; BP570)&gt;=--('Data Sheet'!$A$19)), (--(INT('Data Sheet'!$A$19) &amp; "." &amp; BP570)&lt;=--('Data Sheet'!$B$19))),
            --(INT('Data Sheet'!$A$19) &amp; "." &amp; BP570),
            --(INT('Data Sheet'!$B$19) &amp; "." &amp; BP570)
        )
    ),
    IF(BN570&lt;&gt;"",
        IF(INT('Data Sheet'!$A$19)=INT('Data Sheet'!$B$19),
            --(INT('Data Sheet'!$A$19) &amp; "." &amp; RIGHT(BN570,3)),
            IF(AND((--(INT('Data Sheet'!$A$19) &amp; "." &amp; RIGHT(BN570,3))&gt;=--('Data Sheet'!$A$19)), (--(INT('Data Sheet'!$A$19) &amp; "." &amp; RIGHT(BN570,3))&lt;=--('Data Sheet'!$B$19))),
                --(INT('Data Sheet'!$A$19) &amp; "." &amp; RIGHT(BN570,3)),
                --(INT('Data Sheet'!$B$19) &amp; "." &amp; RIGHT(BN570,3))
            )
        ),
        "OK"
    )
)</f>
        <v>OK</v>
      </c>
      <c r="P570" s="23" t="str">
        <f>IF(BR570&lt;&gt;"",
    IF(INT('Data Sheet'!$A$19)=INT('Data Sheet'!$B$15),
        --(INT('Data Sheet'!$A$15) &amp; "." &amp; BR570),
        IF(AND((--(INT('Data Sheet'!$A$15) &amp; "." &amp; BR570)&gt;=--('Data Sheet'!$A$15)), (--(INT('Data Sheet'!$A$15) &amp; "." &amp; BR570)&lt;=--('Data Sheet'!$B$15))),
            --(INT('Data Sheet'!$A$15) &amp; "." &amp; BR570),
            --(INT('Data Sheet'!$B$15) &amp; "." &amp; BR570)
        )
    ),
    IF(BQ570&lt;&gt;"",
        IF(INT('Data Sheet'!$A$15)=INT('Data Sheet'!$B$15),
            --(INT('Data Sheet'!$A$15) &amp; "." &amp; LEFT(BQ570,3)),
            IF(AND((--(INT('Data Sheet'!$A$15) &amp; "." &amp; LEFT(BQ570,3))&gt;=--('Data Sheet'!$A$15)), (--(INT('Data Sheet'!$A$15) &amp; "." &amp; LEFT(BQ570,3))&lt;=--('Data Sheet'!$B$15))),
                --(INT('Data Sheet'!$A$15) &amp; "." &amp; LEFT(BQ570,3)),
                --(INT('Data Sheet'!$B$15) &amp; "." &amp; LEFT(BQ570,3))
            )
        ),
        "OK"
    )
)</f>
        <v>OK</v>
      </c>
      <c r="Q570" s="23" t="str">
        <f>IF(BS570&lt;&gt;"",
    IF(INT('Data Sheet'!$A$19)=INT('Data Sheet'!$B$15),
        --(INT('Data Sheet'!$A$15) &amp; "." &amp; BS570),
        IF(AND((--(INT('Data Sheet'!$A$15) &amp; "." &amp; BS570)&gt;=--('Data Sheet'!$A$15)), (--(INT('Data Sheet'!$A$15) &amp; "." &amp; BS570)&lt;=--('Data Sheet'!$B$15))),
            --(INT('Data Sheet'!$A$15) &amp; "." &amp; BS570),
            --(INT('Data Sheet'!$B$15) &amp; "." &amp; BS570)
        )
    ),
    IF(BQ570&lt;&gt;"",
        IF(INT('Data Sheet'!$A$15)=INT('Data Sheet'!$B$15),
            --(INT('Data Sheet'!$A$15) &amp; "." &amp; RIGHT(BQ570,3)),
            IF(AND((--(INT('Data Sheet'!$A$15) &amp; "." &amp; RIGHT(BQ570,3))&gt;=--('Data Sheet'!$A$15)), (--(INT('Data Sheet'!$A$15) &amp; "." &amp; RIGHT(BQ570,3))&lt;=--('Data Sheet'!$B$15))),
                --(INT('Data Sheet'!$A$15) &amp; "." &amp; RIGHT(BQ570,3)),
                --(INT('Data Sheet'!$B$15) &amp; "." &amp; RIGHT(BQ570,3))
            )
        ),
        "OK"
    )
)</f>
        <v>OK</v>
      </c>
      <c r="R570" s="19"/>
      <c r="S570" s="19"/>
      <c r="T570" s="19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1"/>
      <c r="AU570" s="21"/>
      <c r="AV570" s="21"/>
      <c r="AW570" s="22"/>
      <c r="AX570" s="99"/>
      <c r="AY570" s="20"/>
      <c r="AZ570" s="20"/>
      <c r="BA570" s="22"/>
      <c r="BB570">
        <v>562</v>
      </c>
      <c r="BC570" s="80"/>
      <c r="BD570" s="80"/>
      <c r="BE570" s="80"/>
      <c r="BF570" s="80"/>
      <c r="BG570" s="32" t="str">
        <f t="shared" si="92"/>
        <v/>
      </c>
      <c r="BH570" s="78">
        <f t="shared" si="90"/>
        <v>0</v>
      </c>
      <c r="BI570" s="2">
        <f t="shared" si="93"/>
        <v>0</v>
      </c>
      <c r="BJ570" s="2">
        <f t="shared" si="94"/>
        <v>0</v>
      </c>
      <c r="BK570" s="2">
        <f t="shared" si="91"/>
        <v>0</v>
      </c>
    </row>
    <row r="571" spans="2:63" ht="15" customHeight="1" x14ac:dyDescent="0.25">
      <c r="B571" s="14">
        <v>563</v>
      </c>
      <c r="C571" s="95" t="str">
        <f t="shared" si="95"/>
        <v/>
      </c>
      <c r="D571" s="15" t="str">
        <f t="shared" si="89"/>
        <v>OK</v>
      </c>
      <c r="E571" s="16" t="e">
        <f>VLOOKUP('Data Sheet'!$B$8,'Data Sheet'!$I$2:$J$9,2,FALSE)</f>
        <v>#N/A</v>
      </c>
      <c r="F571" s="16" t="str">
        <f t="shared" si="96"/>
        <v/>
      </c>
      <c r="G571" s="103">
        <f t="shared" si="97"/>
        <v>0</v>
      </c>
      <c r="H571" s="17" t="s">
        <v>26</v>
      </c>
      <c r="I571" s="17" t="s">
        <v>26</v>
      </c>
      <c r="J571" s="17" t="str">
        <f>IF('Data Sheet'!$B$9="NC-50","N/A","OK")</f>
        <v>OK</v>
      </c>
      <c r="K571" s="17" t="str">
        <f>IF('Data Sheet'!$B$9="NC-50","N/A","OK")</f>
        <v>OK</v>
      </c>
      <c r="L571" s="17" t="str">
        <f t="shared" si="98"/>
        <v>OK</v>
      </c>
      <c r="M571" s="17" t="str">
        <f t="shared" si="99"/>
        <v>OK</v>
      </c>
      <c r="N571" s="18" t="str">
        <f>IF(BO571&lt;&gt;"",
    IF(INT('Data Sheet'!$A$19)=INT('Data Sheet'!$B$19),
        --(INT('Data Sheet'!$A$19) &amp; "." &amp; BO571),
        IF(AND((--(INT('Data Sheet'!$A$19) &amp; "." &amp; BO571)&gt;=--('Data Sheet'!$A$19)), (--(INT('Data Sheet'!$A$19) &amp; "." &amp; BO571)&lt;=--('Data Sheet'!$B$19))),
            --(INT('Data Sheet'!$A$19) &amp; "." &amp; BO571),
            --(INT('Data Sheet'!$B$19) &amp; "." &amp; BO571)
        )
    ),
    IF(BN571&lt;&gt;"",
        IF(INT('Data Sheet'!$A$19)=INT('Data Sheet'!$B$19),
            --(INT('Data Sheet'!$A$19) &amp; "." &amp; LEFT(BN571,3)),
            IF(AND((--(INT('Data Sheet'!$A$19) &amp; "." &amp; LEFT(BN571,3))&gt;=--('Data Sheet'!$A$19)), (--(INT('Data Sheet'!$A$19) &amp; "." &amp; LEFT(BN571,3))&lt;=--('Data Sheet'!$B$19))),
                --(INT('Data Sheet'!$A$19) &amp; "." &amp; LEFT(BN571,3)),
                --(INT('Data Sheet'!$B$19) &amp; "." &amp; LEFT(BN571,3))
            )
        ),
        "OK"
    )
)</f>
        <v>OK</v>
      </c>
      <c r="O571" s="23" t="str">
        <f>IF(BP571&lt;&gt;"",
    IF(INT('Data Sheet'!$A$19)=INT('Data Sheet'!$B$19),
        --(INT('Data Sheet'!$A$19) &amp; "." &amp; BP571),
        IF(AND((--(INT('Data Sheet'!$A$19) &amp; "." &amp; BP571)&gt;=--('Data Sheet'!$A$19)), (--(INT('Data Sheet'!$A$19) &amp; "." &amp; BP571)&lt;=--('Data Sheet'!$B$19))),
            --(INT('Data Sheet'!$A$19) &amp; "." &amp; BP571),
            --(INT('Data Sheet'!$B$19) &amp; "." &amp; BP571)
        )
    ),
    IF(BN571&lt;&gt;"",
        IF(INT('Data Sheet'!$A$19)=INT('Data Sheet'!$B$19),
            --(INT('Data Sheet'!$A$19) &amp; "." &amp; RIGHT(BN571,3)),
            IF(AND((--(INT('Data Sheet'!$A$19) &amp; "." &amp; RIGHT(BN571,3))&gt;=--('Data Sheet'!$A$19)), (--(INT('Data Sheet'!$A$19) &amp; "." &amp; RIGHT(BN571,3))&lt;=--('Data Sheet'!$B$19))),
                --(INT('Data Sheet'!$A$19) &amp; "." &amp; RIGHT(BN571,3)),
                --(INT('Data Sheet'!$B$19) &amp; "." &amp; RIGHT(BN571,3))
            )
        ),
        "OK"
    )
)</f>
        <v>OK</v>
      </c>
      <c r="P571" s="23" t="str">
        <f>IF(BR571&lt;&gt;"",
    IF(INT('Data Sheet'!$A$19)=INT('Data Sheet'!$B$15),
        --(INT('Data Sheet'!$A$15) &amp; "." &amp; BR571),
        IF(AND((--(INT('Data Sheet'!$A$15) &amp; "." &amp; BR571)&gt;=--('Data Sheet'!$A$15)), (--(INT('Data Sheet'!$A$15) &amp; "." &amp; BR571)&lt;=--('Data Sheet'!$B$15))),
            --(INT('Data Sheet'!$A$15) &amp; "." &amp; BR571),
            --(INT('Data Sheet'!$B$15) &amp; "." &amp; BR571)
        )
    ),
    IF(BQ571&lt;&gt;"",
        IF(INT('Data Sheet'!$A$15)=INT('Data Sheet'!$B$15),
            --(INT('Data Sheet'!$A$15) &amp; "." &amp; LEFT(BQ571,3)),
            IF(AND((--(INT('Data Sheet'!$A$15) &amp; "." &amp; LEFT(BQ571,3))&gt;=--('Data Sheet'!$A$15)), (--(INT('Data Sheet'!$A$15) &amp; "." &amp; LEFT(BQ571,3))&lt;=--('Data Sheet'!$B$15))),
                --(INT('Data Sheet'!$A$15) &amp; "." &amp; LEFT(BQ571,3)),
                --(INT('Data Sheet'!$B$15) &amp; "." &amp; LEFT(BQ571,3))
            )
        ),
        "OK"
    )
)</f>
        <v>OK</v>
      </c>
      <c r="Q571" s="23" t="str">
        <f>IF(BS571&lt;&gt;"",
    IF(INT('Data Sheet'!$A$19)=INT('Data Sheet'!$B$15),
        --(INT('Data Sheet'!$A$15) &amp; "." &amp; BS571),
        IF(AND((--(INT('Data Sheet'!$A$15) &amp; "." &amp; BS571)&gt;=--('Data Sheet'!$A$15)), (--(INT('Data Sheet'!$A$15) &amp; "." &amp; BS571)&lt;=--('Data Sheet'!$B$15))),
            --(INT('Data Sheet'!$A$15) &amp; "." &amp; BS571),
            --(INT('Data Sheet'!$B$15) &amp; "." &amp; BS571)
        )
    ),
    IF(BQ571&lt;&gt;"",
        IF(INT('Data Sheet'!$A$15)=INT('Data Sheet'!$B$15),
            --(INT('Data Sheet'!$A$15) &amp; "." &amp; RIGHT(BQ571,3)),
            IF(AND((--(INT('Data Sheet'!$A$15) &amp; "." &amp; RIGHT(BQ571,3))&gt;=--('Data Sheet'!$A$15)), (--(INT('Data Sheet'!$A$15) &amp; "." &amp; RIGHT(BQ571,3))&lt;=--('Data Sheet'!$B$15))),
                --(INT('Data Sheet'!$A$15) &amp; "." &amp; RIGHT(BQ571,3)),
                --(INT('Data Sheet'!$B$15) &amp; "." &amp; RIGHT(BQ571,3))
            )
        ),
        "OK"
    )
)</f>
        <v>OK</v>
      </c>
      <c r="R571" s="19"/>
      <c r="S571" s="19"/>
      <c r="T571" s="19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1"/>
      <c r="AU571" s="21"/>
      <c r="AV571" s="21"/>
      <c r="AW571" s="22"/>
      <c r="AX571" s="99"/>
      <c r="AY571" s="20"/>
      <c r="AZ571" s="20"/>
      <c r="BA571" s="22"/>
      <c r="BB571">
        <v>563</v>
      </c>
      <c r="BC571" s="80"/>
      <c r="BD571" s="80"/>
      <c r="BE571" s="80"/>
      <c r="BF571" s="80"/>
      <c r="BG571" s="32" t="str">
        <f t="shared" si="92"/>
        <v/>
      </c>
      <c r="BH571" s="78">
        <f t="shared" si="90"/>
        <v>0</v>
      </c>
      <c r="BI571" s="2">
        <f t="shared" si="93"/>
        <v>0</v>
      </c>
      <c r="BJ571" s="2">
        <f t="shared" si="94"/>
        <v>0</v>
      </c>
      <c r="BK571" s="2">
        <f t="shared" si="91"/>
        <v>0</v>
      </c>
    </row>
    <row r="572" spans="2:63" ht="15" customHeight="1" x14ac:dyDescent="0.25">
      <c r="B572" s="14">
        <v>564</v>
      </c>
      <c r="C572" s="95" t="str">
        <f t="shared" si="95"/>
        <v/>
      </c>
      <c r="D572" s="15" t="str">
        <f t="shared" si="89"/>
        <v>OK</v>
      </c>
      <c r="E572" s="16" t="e">
        <f>VLOOKUP('Data Sheet'!$B$8,'Data Sheet'!$I$2:$J$9,2,FALSE)</f>
        <v>#N/A</v>
      </c>
      <c r="F572" s="16" t="str">
        <f t="shared" si="96"/>
        <v/>
      </c>
      <c r="G572" s="103">
        <f t="shared" si="97"/>
        <v>0</v>
      </c>
      <c r="H572" s="17" t="s">
        <v>26</v>
      </c>
      <c r="I572" s="17" t="s">
        <v>26</v>
      </c>
      <c r="J572" s="17" t="str">
        <f>IF('Data Sheet'!$B$9="NC-50","N/A","OK")</f>
        <v>OK</v>
      </c>
      <c r="K572" s="17" t="str">
        <f>IF('Data Sheet'!$B$9="NC-50","N/A","OK")</f>
        <v>OK</v>
      </c>
      <c r="L572" s="17" t="str">
        <f t="shared" si="98"/>
        <v>OK</v>
      </c>
      <c r="M572" s="17" t="str">
        <f t="shared" si="99"/>
        <v>OK</v>
      </c>
      <c r="N572" s="18" t="str">
        <f>IF(BO572&lt;&gt;"",
    IF(INT('Data Sheet'!$A$19)=INT('Data Sheet'!$B$19),
        --(INT('Data Sheet'!$A$19) &amp; "." &amp; BO572),
        IF(AND((--(INT('Data Sheet'!$A$19) &amp; "." &amp; BO572)&gt;=--('Data Sheet'!$A$19)), (--(INT('Data Sheet'!$A$19) &amp; "." &amp; BO572)&lt;=--('Data Sheet'!$B$19))),
            --(INT('Data Sheet'!$A$19) &amp; "." &amp; BO572),
            --(INT('Data Sheet'!$B$19) &amp; "." &amp; BO572)
        )
    ),
    IF(BN572&lt;&gt;"",
        IF(INT('Data Sheet'!$A$19)=INT('Data Sheet'!$B$19),
            --(INT('Data Sheet'!$A$19) &amp; "." &amp; LEFT(BN572,3)),
            IF(AND((--(INT('Data Sheet'!$A$19) &amp; "." &amp; LEFT(BN572,3))&gt;=--('Data Sheet'!$A$19)), (--(INT('Data Sheet'!$A$19) &amp; "." &amp; LEFT(BN572,3))&lt;=--('Data Sheet'!$B$19))),
                --(INT('Data Sheet'!$A$19) &amp; "." &amp; LEFT(BN572,3)),
                --(INT('Data Sheet'!$B$19) &amp; "." &amp; LEFT(BN572,3))
            )
        ),
        "OK"
    )
)</f>
        <v>OK</v>
      </c>
      <c r="O572" s="23" t="str">
        <f>IF(BP572&lt;&gt;"",
    IF(INT('Data Sheet'!$A$19)=INT('Data Sheet'!$B$19),
        --(INT('Data Sheet'!$A$19) &amp; "." &amp; BP572),
        IF(AND((--(INT('Data Sheet'!$A$19) &amp; "." &amp; BP572)&gt;=--('Data Sheet'!$A$19)), (--(INT('Data Sheet'!$A$19) &amp; "." &amp; BP572)&lt;=--('Data Sheet'!$B$19))),
            --(INT('Data Sheet'!$A$19) &amp; "." &amp; BP572),
            --(INT('Data Sheet'!$B$19) &amp; "." &amp; BP572)
        )
    ),
    IF(BN572&lt;&gt;"",
        IF(INT('Data Sheet'!$A$19)=INT('Data Sheet'!$B$19),
            --(INT('Data Sheet'!$A$19) &amp; "." &amp; RIGHT(BN572,3)),
            IF(AND((--(INT('Data Sheet'!$A$19) &amp; "." &amp; RIGHT(BN572,3))&gt;=--('Data Sheet'!$A$19)), (--(INT('Data Sheet'!$A$19) &amp; "." &amp; RIGHT(BN572,3))&lt;=--('Data Sheet'!$B$19))),
                --(INT('Data Sheet'!$A$19) &amp; "." &amp; RIGHT(BN572,3)),
                --(INT('Data Sheet'!$B$19) &amp; "." &amp; RIGHT(BN572,3))
            )
        ),
        "OK"
    )
)</f>
        <v>OK</v>
      </c>
      <c r="P572" s="23" t="str">
        <f>IF(BR572&lt;&gt;"",
    IF(INT('Data Sheet'!$A$19)=INT('Data Sheet'!$B$15),
        --(INT('Data Sheet'!$A$15) &amp; "." &amp; BR572),
        IF(AND((--(INT('Data Sheet'!$A$15) &amp; "." &amp; BR572)&gt;=--('Data Sheet'!$A$15)), (--(INT('Data Sheet'!$A$15) &amp; "." &amp; BR572)&lt;=--('Data Sheet'!$B$15))),
            --(INT('Data Sheet'!$A$15) &amp; "." &amp; BR572),
            --(INT('Data Sheet'!$B$15) &amp; "." &amp; BR572)
        )
    ),
    IF(BQ572&lt;&gt;"",
        IF(INT('Data Sheet'!$A$15)=INT('Data Sheet'!$B$15),
            --(INT('Data Sheet'!$A$15) &amp; "." &amp; LEFT(BQ572,3)),
            IF(AND((--(INT('Data Sheet'!$A$15) &amp; "." &amp; LEFT(BQ572,3))&gt;=--('Data Sheet'!$A$15)), (--(INT('Data Sheet'!$A$15) &amp; "." &amp; LEFT(BQ572,3))&lt;=--('Data Sheet'!$B$15))),
                --(INT('Data Sheet'!$A$15) &amp; "." &amp; LEFT(BQ572,3)),
                --(INT('Data Sheet'!$B$15) &amp; "." &amp; LEFT(BQ572,3))
            )
        ),
        "OK"
    )
)</f>
        <v>OK</v>
      </c>
      <c r="Q572" s="23" t="str">
        <f>IF(BS572&lt;&gt;"",
    IF(INT('Data Sheet'!$A$19)=INT('Data Sheet'!$B$15),
        --(INT('Data Sheet'!$A$15) &amp; "." &amp; BS572),
        IF(AND((--(INT('Data Sheet'!$A$15) &amp; "." &amp; BS572)&gt;=--('Data Sheet'!$A$15)), (--(INT('Data Sheet'!$A$15) &amp; "." &amp; BS572)&lt;=--('Data Sheet'!$B$15))),
            --(INT('Data Sheet'!$A$15) &amp; "." &amp; BS572),
            --(INT('Data Sheet'!$B$15) &amp; "." &amp; BS572)
        )
    ),
    IF(BQ572&lt;&gt;"",
        IF(INT('Data Sheet'!$A$15)=INT('Data Sheet'!$B$15),
            --(INT('Data Sheet'!$A$15) &amp; "." &amp; RIGHT(BQ572,3)),
            IF(AND((--(INT('Data Sheet'!$A$15) &amp; "." &amp; RIGHT(BQ572,3))&gt;=--('Data Sheet'!$A$15)), (--(INT('Data Sheet'!$A$15) &amp; "." &amp; RIGHT(BQ572,3))&lt;=--('Data Sheet'!$B$15))),
                --(INT('Data Sheet'!$A$15) &amp; "." &amp; RIGHT(BQ572,3)),
                --(INT('Data Sheet'!$B$15) &amp; "." &amp; RIGHT(BQ572,3))
            )
        ),
        "OK"
    )
)</f>
        <v>OK</v>
      </c>
      <c r="R572" s="19"/>
      <c r="S572" s="19"/>
      <c r="T572" s="19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1"/>
      <c r="AU572" s="21"/>
      <c r="AV572" s="21"/>
      <c r="AW572" s="22"/>
      <c r="AX572" s="99"/>
      <c r="AY572" s="20"/>
      <c r="AZ572" s="20"/>
      <c r="BA572" s="22"/>
      <c r="BB572">
        <v>564</v>
      </c>
      <c r="BC572" s="80"/>
      <c r="BD572" s="80"/>
      <c r="BE572" s="80"/>
      <c r="BF572" s="80"/>
      <c r="BG572" s="32" t="str">
        <f t="shared" si="92"/>
        <v/>
      </c>
      <c r="BH572" s="78">
        <f t="shared" si="90"/>
        <v>0</v>
      </c>
      <c r="BI572" s="2">
        <f t="shared" si="93"/>
        <v>0</v>
      </c>
      <c r="BJ572" s="2">
        <f t="shared" si="94"/>
        <v>0</v>
      </c>
      <c r="BK572" s="2">
        <f t="shared" si="91"/>
        <v>0</v>
      </c>
    </row>
    <row r="573" spans="2:63" ht="15" customHeight="1" x14ac:dyDescent="0.25">
      <c r="B573" s="14">
        <v>565</v>
      </c>
      <c r="C573" s="95" t="str">
        <f t="shared" si="95"/>
        <v/>
      </c>
      <c r="D573" s="15" t="str">
        <f t="shared" si="89"/>
        <v>OK</v>
      </c>
      <c r="E573" s="16" t="e">
        <f>VLOOKUP('Data Sheet'!$B$8,'Data Sheet'!$I$2:$J$9,2,FALSE)</f>
        <v>#N/A</v>
      </c>
      <c r="F573" s="16" t="str">
        <f t="shared" si="96"/>
        <v/>
      </c>
      <c r="G573" s="103">
        <f t="shared" si="97"/>
        <v>0</v>
      </c>
      <c r="H573" s="17" t="s">
        <v>26</v>
      </c>
      <c r="I573" s="17" t="s">
        <v>26</v>
      </c>
      <c r="J573" s="17" t="str">
        <f>IF('Data Sheet'!$B$9="NC-50","N/A","OK")</f>
        <v>OK</v>
      </c>
      <c r="K573" s="17" t="str">
        <f>IF('Data Sheet'!$B$9="NC-50","N/A","OK")</f>
        <v>OK</v>
      </c>
      <c r="L573" s="17" t="str">
        <f t="shared" si="98"/>
        <v>OK</v>
      </c>
      <c r="M573" s="17" t="str">
        <f t="shared" si="99"/>
        <v>OK</v>
      </c>
      <c r="N573" s="18" t="str">
        <f>IF(BO573&lt;&gt;"",
    IF(INT('Data Sheet'!$A$19)=INT('Data Sheet'!$B$19),
        --(INT('Data Sheet'!$A$19) &amp; "." &amp; BO573),
        IF(AND((--(INT('Data Sheet'!$A$19) &amp; "." &amp; BO573)&gt;=--('Data Sheet'!$A$19)), (--(INT('Data Sheet'!$A$19) &amp; "." &amp; BO573)&lt;=--('Data Sheet'!$B$19))),
            --(INT('Data Sheet'!$A$19) &amp; "." &amp; BO573),
            --(INT('Data Sheet'!$B$19) &amp; "." &amp; BO573)
        )
    ),
    IF(BN573&lt;&gt;"",
        IF(INT('Data Sheet'!$A$19)=INT('Data Sheet'!$B$19),
            --(INT('Data Sheet'!$A$19) &amp; "." &amp; LEFT(BN573,3)),
            IF(AND((--(INT('Data Sheet'!$A$19) &amp; "." &amp; LEFT(BN573,3))&gt;=--('Data Sheet'!$A$19)), (--(INT('Data Sheet'!$A$19) &amp; "." &amp; LEFT(BN573,3))&lt;=--('Data Sheet'!$B$19))),
                --(INT('Data Sheet'!$A$19) &amp; "." &amp; LEFT(BN573,3)),
                --(INT('Data Sheet'!$B$19) &amp; "." &amp; LEFT(BN573,3))
            )
        ),
        "OK"
    )
)</f>
        <v>OK</v>
      </c>
      <c r="O573" s="23" t="str">
        <f>IF(BP573&lt;&gt;"",
    IF(INT('Data Sheet'!$A$19)=INT('Data Sheet'!$B$19),
        --(INT('Data Sheet'!$A$19) &amp; "." &amp; BP573),
        IF(AND((--(INT('Data Sheet'!$A$19) &amp; "." &amp; BP573)&gt;=--('Data Sheet'!$A$19)), (--(INT('Data Sheet'!$A$19) &amp; "." &amp; BP573)&lt;=--('Data Sheet'!$B$19))),
            --(INT('Data Sheet'!$A$19) &amp; "." &amp; BP573),
            --(INT('Data Sheet'!$B$19) &amp; "." &amp; BP573)
        )
    ),
    IF(BN573&lt;&gt;"",
        IF(INT('Data Sheet'!$A$19)=INT('Data Sheet'!$B$19),
            --(INT('Data Sheet'!$A$19) &amp; "." &amp; RIGHT(BN573,3)),
            IF(AND((--(INT('Data Sheet'!$A$19) &amp; "." &amp; RIGHT(BN573,3))&gt;=--('Data Sheet'!$A$19)), (--(INT('Data Sheet'!$A$19) &amp; "." &amp; RIGHT(BN573,3))&lt;=--('Data Sheet'!$B$19))),
                --(INT('Data Sheet'!$A$19) &amp; "." &amp; RIGHT(BN573,3)),
                --(INT('Data Sheet'!$B$19) &amp; "." &amp; RIGHT(BN573,3))
            )
        ),
        "OK"
    )
)</f>
        <v>OK</v>
      </c>
      <c r="P573" s="23" t="str">
        <f>IF(BR573&lt;&gt;"",
    IF(INT('Data Sheet'!$A$19)=INT('Data Sheet'!$B$15),
        --(INT('Data Sheet'!$A$15) &amp; "." &amp; BR573),
        IF(AND((--(INT('Data Sheet'!$A$15) &amp; "." &amp; BR573)&gt;=--('Data Sheet'!$A$15)), (--(INT('Data Sheet'!$A$15) &amp; "." &amp; BR573)&lt;=--('Data Sheet'!$B$15))),
            --(INT('Data Sheet'!$A$15) &amp; "." &amp; BR573),
            --(INT('Data Sheet'!$B$15) &amp; "." &amp; BR573)
        )
    ),
    IF(BQ573&lt;&gt;"",
        IF(INT('Data Sheet'!$A$15)=INT('Data Sheet'!$B$15),
            --(INT('Data Sheet'!$A$15) &amp; "." &amp; LEFT(BQ573,3)),
            IF(AND((--(INT('Data Sheet'!$A$15) &amp; "." &amp; LEFT(BQ573,3))&gt;=--('Data Sheet'!$A$15)), (--(INT('Data Sheet'!$A$15) &amp; "." &amp; LEFT(BQ573,3))&lt;=--('Data Sheet'!$B$15))),
                --(INT('Data Sheet'!$A$15) &amp; "." &amp; LEFT(BQ573,3)),
                --(INT('Data Sheet'!$B$15) &amp; "." &amp; LEFT(BQ573,3))
            )
        ),
        "OK"
    )
)</f>
        <v>OK</v>
      </c>
      <c r="Q573" s="23" t="str">
        <f>IF(BS573&lt;&gt;"",
    IF(INT('Data Sheet'!$A$19)=INT('Data Sheet'!$B$15),
        --(INT('Data Sheet'!$A$15) &amp; "." &amp; BS573),
        IF(AND((--(INT('Data Sheet'!$A$15) &amp; "." &amp; BS573)&gt;=--('Data Sheet'!$A$15)), (--(INT('Data Sheet'!$A$15) &amp; "." &amp; BS573)&lt;=--('Data Sheet'!$B$15))),
            --(INT('Data Sheet'!$A$15) &amp; "." &amp; BS573),
            --(INT('Data Sheet'!$B$15) &amp; "." &amp; BS573)
        )
    ),
    IF(BQ573&lt;&gt;"",
        IF(INT('Data Sheet'!$A$15)=INT('Data Sheet'!$B$15),
            --(INT('Data Sheet'!$A$15) &amp; "." &amp; RIGHT(BQ573,3)),
            IF(AND((--(INT('Data Sheet'!$A$15) &amp; "." &amp; RIGHT(BQ573,3))&gt;=--('Data Sheet'!$A$15)), (--(INT('Data Sheet'!$A$15) &amp; "." &amp; RIGHT(BQ573,3))&lt;=--('Data Sheet'!$B$15))),
                --(INT('Data Sheet'!$A$15) &amp; "." &amp; RIGHT(BQ573,3)),
                --(INT('Data Sheet'!$B$15) &amp; "." &amp; RIGHT(BQ573,3))
            )
        ),
        "OK"
    )
)</f>
        <v>OK</v>
      </c>
      <c r="R573" s="19"/>
      <c r="S573" s="19"/>
      <c r="T573" s="19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1"/>
      <c r="AU573" s="21"/>
      <c r="AV573" s="21"/>
      <c r="AW573" s="22"/>
      <c r="AX573" s="99"/>
      <c r="AY573" s="20"/>
      <c r="AZ573" s="20"/>
      <c r="BA573" s="22"/>
      <c r="BB573">
        <v>565</v>
      </c>
      <c r="BC573" s="80"/>
      <c r="BD573" s="80"/>
      <c r="BE573" s="80"/>
      <c r="BF573" s="80"/>
      <c r="BG573" s="32" t="str">
        <f t="shared" si="92"/>
        <v/>
      </c>
      <c r="BH573" s="78">
        <f t="shared" si="90"/>
        <v>0</v>
      </c>
      <c r="BI573" s="2">
        <f t="shared" si="93"/>
        <v>0</v>
      </c>
      <c r="BJ573" s="2">
        <f t="shared" si="94"/>
        <v>0</v>
      </c>
      <c r="BK573" s="2">
        <f t="shared" si="91"/>
        <v>0</v>
      </c>
    </row>
    <row r="574" spans="2:63" ht="15" customHeight="1" x14ac:dyDescent="0.25">
      <c r="B574" s="14">
        <v>566</v>
      </c>
      <c r="C574" s="95" t="str">
        <f t="shared" si="95"/>
        <v/>
      </c>
      <c r="D574" s="15" t="str">
        <f t="shared" si="89"/>
        <v>OK</v>
      </c>
      <c r="E574" s="16" t="e">
        <f>VLOOKUP('Data Sheet'!$B$8,'Data Sheet'!$I$2:$J$9,2,FALSE)</f>
        <v>#N/A</v>
      </c>
      <c r="F574" s="16" t="str">
        <f t="shared" si="96"/>
        <v/>
      </c>
      <c r="G574" s="103">
        <f t="shared" si="97"/>
        <v>0</v>
      </c>
      <c r="H574" s="17" t="s">
        <v>26</v>
      </c>
      <c r="I574" s="17" t="s">
        <v>26</v>
      </c>
      <c r="J574" s="17" t="str">
        <f>IF('Data Sheet'!$B$9="NC-50","N/A","OK")</f>
        <v>OK</v>
      </c>
      <c r="K574" s="17" t="str">
        <f>IF('Data Sheet'!$B$9="NC-50","N/A","OK")</f>
        <v>OK</v>
      </c>
      <c r="L574" s="17" t="str">
        <f t="shared" si="98"/>
        <v>OK</v>
      </c>
      <c r="M574" s="17" t="str">
        <f t="shared" si="99"/>
        <v>OK</v>
      </c>
      <c r="N574" s="18" t="str">
        <f>IF(BO574&lt;&gt;"",
    IF(INT('Data Sheet'!$A$19)=INT('Data Sheet'!$B$19),
        --(INT('Data Sheet'!$A$19) &amp; "." &amp; BO574),
        IF(AND((--(INT('Data Sheet'!$A$19) &amp; "." &amp; BO574)&gt;=--('Data Sheet'!$A$19)), (--(INT('Data Sheet'!$A$19) &amp; "." &amp; BO574)&lt;=--('Data Sheet'!$B$19))),
            --(INT('Data Sheet'!$A$19) &amp; "." &amp; BO574),
            --(INT('Data Sheet'!$B$19) &amp; "." &amp; BO574)
        )
    ),
    IF(BN574&lt;&gt;"",
        IF(INT('Data Sheet'!$A$19)=INT('Data Sheet'!$B$19),
            --(INT('Data Sheet'!$A$19) &amp; "." &amp; LEFT(BN574,3)),
            IF(AND((--(INT('Data Sheet'!$A$19) &amp; "." &amp; LEFT(BN574,3))&gt;=--('Data Sheet'!$A$19)), (--(INT('Data Sheet'!$A$19) &amp; "." &amp; LEFT(BN574,3))&lt;=--('Data Sheet'!$B$19))),
                --(INT('Data Sheet'!$A$19) &amp; "." &amp; LEFT(BN574,3)),
                --(INT('Data Sheet'!$B$19) &amp; "." &amp; LEFT(BN574,3))
            )
        ),
        "OK"
    )
)</f>
        <v>OK</v>
      </c>
      <c r="O574" s="23" t="str">
        <f>IF(BP574&lt;&gt;"",
    IF(INT('Data Sheet'!$A$19)=INT('Data Sheet'!$B$19),
        --(INT('Data Sheet'!$A$19) &amp; "." &amp; BP574),
        IF(AND((--(INT('Data Sheet'!$A$19) &amp; "." &amp; BP574)&gt;=--('Data Sheet'!$A$19)), (--(INT('Data Sheet'!$A$19) &amp; "." &amp; BP574)&lt;=--('Data Sheet'!$B$19))),
            --(INT('Data Sheet'!$A$19) &amp; "." &amp; BP574),
            --(INT('Data Sheet'!$B$19) &amp; "." &amp; BP574)
        )
    ),
    IF(BN574&lt;&gt;"",
        IF(INT('Data Sheet'!$A$19)=INT('Data Sheet'!$B$19),
            --(INT('Data Sheet'!$A$19) &amp; "." &amp; RIGHT(BN574,3)),
            IF(AND((--(INT('Data Sheet'!$A$19) &amp; "." &amp; RIGHT(BN574,3))&gt;=--('Data Sheet'!$A$19)), (--(INT('Data Sheet'!$A$19) &amp; "." &amp; RIGHT(BN574,3))&lt;=--('Data Sheet'!$B$19))),
                --(INT('Data Sheet'!$A$19) &amp; "." &amp; RIGHT(BN574,3)),
                --(INT('Data Sheet'!$B$19) &amp; "." &amp; RIGHT(BN574,3))
            )
        ),
        "OK"
    )
)</f>
        <v>OK</v>
      </c>
      <c r="P574" s="23" t="str">
        <f>IF(BR574&lt;&gt;"",
    IF(INT('Data Sheet'!$A$19)=INT('Data Sheet'!$B$15),
        --(INT('Data Sheet'!$A$15) &amp; "." &amp; BR574),
        IF(AND((--(INT('Data Sheet'!$A$15) &amp; "." &amp; BR574)&gt;=--('Data Sheet'!$A$15)), (--(INT('Data Sheet'!$A$15) &amp; "." &amp; BR574)&lt;=--('Data Sheet'!$B$15))),
            --(INT('Data Sheet'!$A$15) &amp; "." &amp; BR574),
            --(INT('Data Sheet'!$B$15) &amp; "." &amp; BR574)
        )
    ),
    IF(BQ574&lt;&gt;"",
        IF(INT('Data Sheet'!$A$15)=INT('Data Sheet'!$B$15),
            --(INT('Data Sheet'!$A$15) &amp; "." &amp; LEFT(BQ574,3)),
            IF(AND((--(INT('Data Sheet'!$A$15) &amp; "." &amp; LEFT(BQ574,3))&gt;=--('Data Sheet'!$A$15)), (--(INT('Data Sheet'!$A$15) &amp; "." &amp; LEFT(BQ574,3))&lt;=--('Data Sheet'!$B$15))),
                --(INT('Data Sheet'!$A$15) &amp; "." &amp; LEFT(BQ574,3)),
                --(INT('Data Sheet'!$B$15) &amp; "." &amp; LEFT(BQ574,3))
            )
        ),
        "OK"
    )
)</f>
        <v>OK</v>
      </c>
      <c r="Q574" s="23" t="str">
        <f>IF(BS574&lt;&gt;"",
    IF(INT('Data Sheet'!$A$19)=INT('Data Sheet'!$B$15),
        --(INT('Data Sheet'!$A$15) &amp; "." &amp; BS574),
        IF(AND((--(INT('Data Sheet'!$A$15) &amp; "." &amp; BS574)&gt;=--('Data Sheet'!$A$15)), (--(INT('Data Sheet'!$A$15) &amp; "." &amp; BS574)&lt;=--('Data Sheet'!$B$15))),
            --(INT('Data Sheet'!$A$15) &amp; "." &amp; BS574),
            --(INT('Data Sheet'!$B$15) &amp; "." &amp; BS574)
        )
    ),
    IF(BQ574&lt;&gt;"",
        IF(INT('Data Sheet'!$A$15)=INT('Data Sheet'!$B$15),
            --(INT('Data Sheet'!$A$15) &amp; "." &amp; RIGHT(BQ574,3)),
            IF(AND((--(INT('Data Sheet'!$A$15) &amp; "." &amp; RIGHT(BQ574,3))&gt;=--('Data Sheet'!$A$15)), (--(INT('Data Sheet'!$A$15) &amp; "." &amp; RIGHT(BQ574,3))&lt;=--('Data Sheet'!$B$15))),
                --(INT('Data Sheet'!$A$15) &amp; "." &amp; RIGHT(BQ574,3)),
                --(INT('Data Sheet'!$B$15) &amp; "." &amp; RIGHT(BQ574,3))
            )
        ),
        "OK"
    )
)</f>
        <v>OK</v>
      </c>
      <c r="R574" s="19"/>
      <c r="S574" s="19"/>
      <c r="T574" s="19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1"/>
      <c r="AU574" s="21"/>
      <c r="AV574" s="21"/>
      <c r="AW574" s="22"/>
      <c r="AX574" s="99"/>
      <c r="AY574" s="20"/>
      <c r="AZ574" s="20"/>
      <c r="BA574" s="22"/>
      <c r="BB574">
        <v>566</v>
      </c>
      <c r="BC574" s="80"/>
      <c r="BD574" s="80"/>
      <c r="BE574" s="80"/>
      <c r="BF574" s="80"/>
      <c r="BG574" s="32" t="str">
        <f t="shared" si="92"/>
        <v/>
      </c>
      <c r="BH574" s="78">
        <f t="shared" si="90"/>
        <v>0</v>
      </c>
      <c r="BI574" s="2">
        <f t="shared" si="93"/>
        <v>0</v>
      </c>
      <c r="BJ574" s="2">
        <f t="shared" si="94"/>
        <v>0</v>
      </c>
      <c r="BK574" s="2">
        <f t="shared" si="91"/>
        <v>0</v>
      </c>
    </row>
    <row r="575" spans="2:63" ht="15" customHeight="1" x14ac:dyDescent="0.25">
      <c r="B575" s="14">
        <v>567</v>
      </c>
      <c r="C575" s="95" t="str">
        <f t="shared" si="95"/>
        <v/>
      </c>
      <c r="D575" s="15" t="str">
        <f t="shared" si="89"/>
        <v>OK</v>
      </c>
      <c r="E575" s="16" t="e">
        <f>VLOOKUP('Data Sheet'!$B$8,'Data Sheet'!$I$2:$J$9,2,FALSE)</f>
        <v>#N/A</v>
      </c>
      <c r="F575" s="16" t="str">
        <f t="shared" si="96"/>
        <v/>
      </c>
      <c r="G575" s="103">
        <f t="shared" si="97"/>
        <v>0</v>
      </c>
      <c r="H575" s="17" t="s">
        <v>26</v>
      </c>
      <c r="I575" s="17" t="s">
        <v>26</v>
      </c>
      <c r="J575" s="17" t="str">
        <f>IF('Data Sheet'!$B$9="NC-50","N/A","OK")</f>
        <v>OK</v>
      </c>
      <c r="K575" s="17" t="str">
        <f>IF('Data Sheet'!$B$9="NC-50","N/A","OK")</f>
        <v>OK</v>
      </c>
      <c r="L575" s="17" t="str">
        <f t="shared" si="98"/>
        <v>OK</v>
      </c>
      <c r="M575" s="17" t="str">
        <f t="shared" si="99"/>
        <v>OK</v>
      </c>
      <c r="N575" s="18" t="str">
        <f>IF(BO575&lt;&gt;"",
    IF(INT('Data Sheet'!$A$19)=INT('Data Sheet'!$B$19),
        --(INT('Data Sheet'!$A$19) &amp; "." &amp; BO575),
        IF(AND((--(INT('Data Sheet'!$A$19) &amp; "." &amp; BO575)&gt;=--('Data Sheet'!$A$19)), (--(INT('Data Sheet'!$A$19) &amp; "." &amp; BO575)&lt;=--('Data Sheet'!$B$19))),
            --(INT('Data Sheet'!$A$19) &amp; "." &amp; BO575),
            --(INT('Data Sheet'!$B$19) &amp; "." &amp; BO575)
        )
    ),
    IF(BN575&lt;&gt;"",
        IF(INT('Data Sheet'!$A$19)=INT('Data Sheet'!$B$19),
            --(INT('Data Sheet'!$A$19) &amp; "." &amp; LEFT(BN575,3)),
            IF(AND((--(INT('Data Sheet'!$A$19) &amp; "." &amp; LEFT(BN575,3))&gt;=--('Data Sheet'!$A$19)), (--(INT('Data Sheet'!$A$19) &amp; "." &amp; LEFT(BN575,3))&lt;=--('Data Sheet'!$B$19))),
                --(INT('Data Sheet'!$A$19) &amp; "." &amp; LEFT(BN575,3)),
                --(INT('Data Sheet'!$B$19) &amp; "." &amp; LEFT(BN575,3))
            )
        ),
        "OK"
    )
)</f>
        <v>OK</v>
      </c>
      <c r="O575" s="23" t="str">
        <f>IF(BP575&lt;&gt;"",
    IF(INT('Data Sheet'!$A$19)=INT('Data Sheet'!$B$19),
        --(INT('Data Sheet'!$A$19) &amp; "." &amp; BP575),
        IF(AND((--(INT('Data Sheet'!$A$19) &amp; "." &amp; BP575)&gt;=--('Data Sheet'!$A$19)), (--(INT('Data Sheet'!$A$19) &amp; "." &amp; BP575)&lt;=--('Data Sheet'!$B$19))),
            --(INT('Data Sheet'!$A$19) &amp; "." &amp; BP575),
            --(INT('Data Sheet'!$B$19) &amp; "." &amp; BP575)
        )
    ),
    IF(BN575&lt;&gt;"",
        IF(INT('Data Sheet'!$A$19)=INT('Data Sheet'!$B$19),
            --(INT('Data Sheet'!$A$19) &amp; "." &amp; RIGHT(BN575,3)),
            IF(AND((--(INT('Data Sheet'!$A$19) &amp; "." &amp; RIGHT(BN575,3))&gt;=--('Data Sheet'!$A$19)), (--(INT('Data Sheet'!$A$19) &amp; "." &amp; RIGHT(BN575,3))&lt;=--('Data Sheet'!$B$19))),
                --(INT('Data Sheet'!$A$19) &amp; "." &amp; RIGHT(BN575,3)),
                --(INT('Data Sheet'!$B$19) &amp; "." &amp; RIGHT(BN575,3))
            )
        ),
        "OK"
    )
)</f>
        <v>OK</v>
      </c>
      <c r="P575" s="23" t="str">
        <f>IF(BR575&lt;&gt;"",
    IF(INT('Data Sheet'!$A$19)=INT('Data Sheet'!$B$15),
        --(INT('Data Sheet'!$A$15) &amp; "." &amp; BR575),
        IF(AND((--(INT('Data Sheet'!$A$15) &amp; "." &amp; BR575)&gt;=--('Data Sheet'!$A$15)), (--(INT('Data Sheet'!$A$15) &amp; "." &amp; BR575)&lt;=--('Data Sheet'!$B$15))),
            --(INT('Data Sheet'!$A$15) &amp; "." &amp; BR575),
            --(INT('Data Sheet'!$B$15) &amp; "." &amp; BR575)
        )
    ),
    IF(BQ575&lt;&gt;"",
        IF(INT('Data Sheet'!$A$15)=INT('Data Sheet'!$B$15),
            --(INT('Data Sheet'!$A$15) &amp; "." &amp; LEFT(BQ575,3)),
            IF(AND((--(INT('Data Sheet'!$A$15) &amp; "." &amp; LEFT(BQ575,3))&gt;=--('Data Sheet'!$A$15)), (--(INT('Data Sheet'!$A$15) &amp; "." &amp; LEFT(BQ575,3))&lt;=--('Data Sheet'!$B$15))),
                --(INT('Data Sheet'!$A$15) &amp; "." &amp; LEFT(BQ575,3)),
                --(INT('Data Sheet'!$B$15) &amp; "." &amp; LEFT(BQ575,3))
            )
        ),
        "OK"
    )
)</f>
        <v>OK</v>
      </c>
      <c r="Q575" s="23" t="str">
        <f>IF(BS575&lt;&gt;"",
    IF(INT('Data Sheet'!$A$19)=INT('Data Sheet'!$B$15),
        --(INT('Data Sheet'!$A$15) &amp; "." &amp; BS575),
        IF(AND((--(INT('Data Sheet'!$A$15) &amp; "." &amp; BS575)&gt;=--('Data Sheet'!$A$15)), (--(INT('Data Sheet'!$A$15) &amp; "." &amp; BS575)&lt;=--('Data Sheet'!$B$15))),
            --(INT('Data Sheet'!$A$15) &amp; "." &amp; BS575),
            --(INT('Data Sheet'!$B$15) &amp; "." &amp; BS575)
        )
    ),
    IF(BQ575&lt;&gt;"",
        IF(INT('Data Sheet'!$A$15)=INT('Data Sheet'!$B$15),
            --(INT('Data Sheet'!$A$15) &amp; "." &amp; RIGHT(BQ575,3)),
            IF(AND((--(INT('Data Sheet'!$A$15) &amp; "." &amp; RIGHT(BQ575,3))&gt;=--('Data Sheet'!$A$15)), (--(INT('Data Sheet'!$A$15) &amp; "." &amp; RIGHT(BQ575,3))&lt;=--('Data Sheet'!$B$15))),
                --(INT('Data Sheet'!$A$15) &amp; "." &amp; RIGHT(BQ575,3)),
                --(INT('Data Sheet'!$B$15) &amp; "." &amp; RIGHT(BQ575,3))
            )
        ),
        "OK"
    )
)</f>
        <v>OK</v>
      </c>
      <c r="R575" s="19"/>
      <c r="S575" s="19"/>
      <c r="T575" s="19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1"/>
      <c r="AU575" s="21"/>
      <c r="AV575" s="21"/>
      <c r="AW575" s="22"/>
      <c r="AX575" s="99"/>
      <c r="AY575" s="20"/>
      <c r="AZ575" s="20"/>
      <c r="BA575" s="22"/>
      <c r="BB575">
        <v>567</v>
      </c>
      <c r="BC575" s="80"/>
      <c r="BD575" s="80"/>
      <c r="BE575" s="80"/>
      <c r="BF575" s="80"/>
      <c r="BG575" s="32" t="str">
        <f t="shared" si="92"/>
        <v/>
      </c>
      <c r="BH575" s="78">
        <f t="shared" si="90"/>
        <v>0</v>
      </c>
      <c r="BI575" s="2">
        <f t="shared" si="93"/>
        <v>0</v>
      </c>
      <c r="BJ575" s="2">
        <f t="shared" si="94"/>
        <v>0</v>
      </c>
      <c r="BK575" s="2">
        <f t="shared" si="91"/>
        <v>0</v>
      </c>
    </row>
    <row r="576" spans="2:63" ht="15" customHeight="1" x14ac:dyDescent="0.25">
      <c r="B576" s="14">
        <v>568</v>
      </c>
      <c r="C576" s="95" t="str">
        <f t="shared" si="95"/>
        <v/>
      </c>
      <c r="D576" s="15" t="str">
        <f t="shared" si="89"/>
        <v>OK</v>
      </c>
      <c r="E576" s="16" t="e">
        <f>VLOOKUP('Data Sheet'!$B$8,'Data Sheet'!$I$2:$J$9,2,FALSE)</f>
        <v>#N/A</v>
      </c>
      <c r="F576" s="16" t="str">
        <f t="shared" si="96"/>
        <v/>
      </c>
      <c r="G576" s="103">
        <f t="shared" si="97"/>
        <v>0</v>
      </c>
      <c r="H576" s="17" t="s">
        <v>26</v>
      </c>
      <c r="I576" s="17" t="s">
        <v>26</v>
      </c>
      <c r="J576" s="17" t="str">
        <f>IF('Data Sheet'!$B$9="NC-50","N/A","OK")</f>
        <v>OK</v>
      </c>
      <c r="K576" s="17" t="str">
        <f>IF('Data Sheet'!$B$9="NC-50","N/A","OK")</f>
        <v>OK</v>
      </c>
      <c r="L576" s="17" t="str">
        <f t="shared" si="98"/>
        <v>OK</v>
      </c>
      <c r="M576" s="17" t="str">
        <f t="shared" si="99"/>
        <v>OK</v>
      </c>
      <c r="N576" s="18" t="str">
        <f>IF(BO576&lt;&gt;"",
    IF(INT('Data Sheet'!$A$19)=INT('Data Sheet'!$B$19),
        --(INT('Data Sheet'!$A$19) &amp; "." &amp; BO576),
        IF(AND((--(INT('Data Sheet'!$A$19) &amp; "." &amp; BO576)&gt;=--('Data Sheet'!$A$19)), (--(INT('Data Sheet'!$A$19) &amp; "." &amp; BO576)&lt;=--('Data Sheet'!$B$19))),
            --(INT('Data Sheet'!$A$19) &amp; "." &amp; BO576),
            --(INT('Data Sheet'!$B$19) &amp; "." &amp; BO576)
        )
    ),
    IF(BN576&lt;&gt;"",
        IF(INT('Data Sheet'!$A$19)=INT('Data Sheet'!$B$19),
            --(INT('Data Sheet'!$A$19) &amp; "." &amp; LEFT(BN576,3)),
            IF(AND((--(INT('Data Sheet'!$A$19) &amp; "." &amp; LEFT(BN576,3))&gt;=--('Data Sheet'!$A$19)), (--(INT('Data Sheet'!$A$19) &amp; "." &amp; LEFT(BN576,3))&lt;=--('Data Sheet'!$B$19))),
                --(INT('Data Sheet'!$A$19) &amp; "." &amp; LEFT(BN576,3)),
                --(INT('Data Sheet'!$B$19) &amp; "." &amp; LEFT(BN576,3))
            )
        ),
        "OK"
    )
)</f>
        <v>OK</v>
      </c>
      <c r="O576" s="23" t="str">
        <f>IF(BP576&lt;&gt;"",
    IF(INT('Data Sheet'!$A$19)=INT('Data Sheet'!$B$19),
        --(INT('Data Sheet'!$A$19) &amp; "." &amp; BP576),
        IF(AND((--(INT('Data Sheet'!$A$19) &amp; "." &amp; BP576)&gt;=--('Data Sheet'!$A$19)), (--(INT('Data Sheet'!$A$19) &amp; "." &amp; BP576)&lt;=--('Data Sheet'!$B$19))),
            --(INT('Data Sheet'!$A$19) &amp; "." &amp; BP576),
            --(INT('Data Sheet'!$B$19) &amp; "." &amp; BP576)
        )
    ),
    IF(BN576&lt;&gt;"",
        IF(INT('Data Sheet'!$A$19)=INT('Data Sheet'!$B$19),
            --(INT('Data Sheet'!$A$19) &amp; "." &amp; RIGHT(BN576,3)),
            IF(AND((--(INT('Data Sheet'!$A$19) &amp; "." &amp; RIGHT(BN576,3))&gt;=--('Data Sheet'!$A$19)), (--(INT('Data Sheet'!$A$19) &amp; "." &amp; RIGHT(BN576,3))&lt;=--('Data Sheet'!$B$19))),
                --(INT('Data Sheet'!$A$19) &amp; "." &amp; RIGHT(BN576,3)),
                --(INT('Data Sheet'!$B$19) &amp; "." &amp; RIGHT(BN576,3))
            )
        ),
        "OK"
    )
)</f>
        <v>OK</v>
      </c>
      <c r="P576" s="23" t="str">
        <f>IF(BR576&lt;&gt;"",
    IF(INT('Data Sheet'!$A$19)=INT('Data Sheet'!$B$15),
        --(INT('Data Sheet'!$A$15) &amp; "." &amp; BR576),
        IF(AND((--(INT('Data Sheet'!$A$15) &amp; "." &amp; BR576)&gt;=--('Data Sheet'!$A$15)), (--(INT('Data Sheet'!$A$15) &amp; "." &amp; BR576)&lt;=--('Data Sheet'!$B$15))),
            --(INT('Data Sheet'!$A$15) &amp; "." &amp; BR576),
            --(INT('Data Sheet'!$B$15) &amp; "." &amp; BR576)
        )
    ),
    IF(BQ576&lt;&gt;"",
        IF(INT('Data Sheet'!$A$15)=INT('Data Sheet'!$B$15),
            --(INT('Data Sheet'!$A$15) &amp; "." &amp; LEFT(BQ576,3)),
            IF(AND((--(INT('Data Sheet'!$A$15) &amp; "." &amp; LEFT(BQ576,3))&gt;=--('Data Sheet'!$A$15)), (--(INT('Data Sheet'!$A$15) &amp; "." &amp; LEFT(BQ576,3))&lt;=--('Data Sheet'!$B$15))),
                --(INT('Data Sheet'!$A$15) &amp; "." &amp; LEFT(BQ576,3)),
                --(INT('Data Sheet'!$B$15) &amp; "." &amp; LEFT(BQ576,3))
            )
        ),
        "OK"
    )
)</f>
        <v>OK</v>
      </c>
      <c r="Q576" s="23" t="str">
        <f>IF(BS576&lt;&gt;"",
    IF(INT('Data Sheet'!$A$19)=INT('Data Sheet'!$B$15),
        --(INT('Data Sheet'!$A$15) &amp; "." &amp; BS576),
        IF(AND((--(INT('Data Sheet'!$A$15) &amp; "." &amp; BS576)&gt;=--('Data Sheet'!$A$15)), (--(INT('Data Sheet'!$A$15) &amp; "." &amp; BS576)&lt;=--('Data Sheet'!$B$15))),
            --(INT('Data Sheet'!$A$15) &amp; "." &amp; BS576),
            --(INT('Data Sheet'!$B$15) &amp; "." &amp; BS576)
        )
    ),
    IF(BQ576&lt;&gt;"",
        IF(INT('Data Sheet'!$A$15)=INT('Data Sheet'!$B$15),
            --(INT('Data Sheet'!$A$15) &amp; "." &amp; RIGHT(BQ576,3)),
            IF(AND((--(INT('Data Sheet'!$A$15) &amp; "." &amp; RIGHT(BQ576,3))&gt;=--('Data Sheet'!$A$15)), (--(INT('Data Sheet'!$A$15) &amp; "." &amp; RIGHT(BQ576,3))&lt;=--('Data Sheet'!$B$15))),
                --(INT('Data Sheet'!$A$15) &amp; "." &amp; RIGHT(BQ576,3)),
                --(INT('Data Sheet'!$B$15) &amp; "." &amp; RIGHT(BQ576,3))
            )
        ),
        "OK"
    )
)</f>
        <v>OK</v>
      </c>
      <c r="R576" s="19"/>
      <c r="S576" s="19"/>
      <c r="T576" s="19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1"/>
      <c r="AU576" s="21"/>
      <c r="AV576" s="21"/>
      <c r="AW576" s="22"/>
      <c r="AX576" s="99"/>
      <c r="AY576" s="20"/>
      <c r="AZ576" s="20"/>
      <c r="BA576" s="22"/>
      <c r="BB576">
        <v>568</v>
      </c>
      <c r="BC576" s="80"/>
      <c r="BD576" s="80"/>
      <c r="BE576" s="80"/>
      <c r="BF576" s="80"/>
      <c r="BG576" s="32" t="str">
        <f t="shared" si="92"/>
        <v/>
      </c>
      <c r="BH576" s="78">
        <f t="shared" si="90"/>
        <v>0</v>
      </c>
      <c r="BI576" s="2">
        <f t="shared" si="93"/>
        <v>0</v>
      </c>
      <c r="BJ576" s="2">
        <f t="shared" si="94"/>
        <v>0</v>
      </c>
      <c r="BK576" s="2">
        <f t="shared" si="91"/>
        <v>0</v>
      </c>
    </row>
    <row r="577" spans="2:63" ht="15" customHeight="1" x14ac:dyDescent="0.25">
      <c r="B577" s="14">
        <v>569</v>
      </c>
      <c r="C577" s="95" t="str">
        <f t="shared" si="95"/>
        <v/>
      </c>
      <c r="D577" s="15" t="str">
        <f t="shared" si="89"/>
        <v>OK</v>
      </c>
      <c r="E577" s="16" t="e">
        <f>VLOOKUP('Data Sheet'!$B$8,'Data Sheet'!$I$2:$J$9,2,FALSE)</f>
        <v>#N/A</v>
      </c>
      <c r="F577" s="16" t="str">
        <f t="shared" si="96"/>
        <v/>
      </c>
      <c r="G577" s="103">
        <f t="shared" si="97"/>
        <v>0</v>
      </c>
      <c r="H577" s="17" t="s">
        <v>26</v>
      </c>
      <c r="I577" s="17" t="s">
        <v>26</v>
      </c>
      <c r="J577" s="17" t="str">
        <f>IF('Data Sheet'!$B$9="NC-50","N/A","OK")</f>
        <v>OK</v>
      </c>
      <c r="K577" s="17" t="str">
        <f>IF('Data Sheet'!$B$9="NC-50","N/A","OK")</f>
        <v>OK</v>
      </c>
      <c r="L577" s="17" t="str">
        <f t="shared" si="98"/>
        <v>OK</v>
      </c>
      <c r="M577" s="17" t="str">
        <f t="shared" si="99"/>
        <v>OK</v>
      </c>
      <c r="N577" s="18" t="str">
        <f>IF(BO577&lt;&gt;"",
    IF(INT('Data Sheet'!$A$19)=INT('Data Sheet'!$B$19),
        --(INT('Data Sheet'!$A$19) &amp; "." &amp; BO577),
        IF(AND((--(INT('Data Sheet'!$A$19) &amp; "." &amp; BO577)&gt;=--('Data Sheet'!$A$19)), (--(INT('Data Sheet'!$A$19) &amp; "." &amp; BO577)&lt;=--('Data Sheet'!$B$19))),
            --(INT('Data Sheet'!$A$19) &amp; "." &amp; BO577),
            --(INT('Data Sheet'!$B$19) &amp; "." &amp; BO577)
        )
    ),
    IF(BN577&lt;&gt;"",
        IF(INT('Data Sheet'!$A$19)=INT('Data Sheet'!$B$19),
            --(INT('Data Sheet'!$A$19) &amp; "." &amp; LEFT(BN577,3)),
            IF(AND((--(INT('Data Sheet'!$A$19) &amp; "." &amp; LEFT(BN577,3))&gt;=--('Data Sheet'!$A$19)), (--(INT('Data Sheet'!$A$19) &amp; "." &amp; LEFT(BN577,3))&lt;=--('Data Sheet'!$B$19))),
                --(INT('Data Sheet'!$A$19) &amp; "." &amp; LEFT(BN577,3)),
                --(INT('Data Sheet'!$B$19) &amp; "." &amp; LEFT(BN577,3))
            )
        ),
        "OK"
    )
)</f>
        <v>OK</v>
      </c>
      <c r="O577" s="23" t="str">
        <f>IF(BP577&lt;&gt;"",
    IF(INT('Data Sheet'!$A$19)=INT('Data Sheet'!$B$19),
        --(INT('Data Sheet'!$A$19) &amp; "." &amp; BP577),
        IF(AND((--(INT('Data Sheet'!$A$19) &amp; "." &amp; BP577)&gt;=--('Data Sheet'!$A$19)), (--(INT('Data Sheet'!$A$19) &amp; "." &amp; BP577)&lt;=--('Data Sheet'!$B$19))),
            --(INT('Data Sheet'!$A$19) &amp; "." &amp; BP577),
            --(INT('Data Sheet'!$B$19) &amp; "." &amp; BP577)
        )
    ),
    IF(BN577&lt;&gt;"",
        IF(INT('Data Sheet'!$A$19)=INT('Data Sheet'!$B$19),
            --(INT('Data Sheet'!$A$19) &amp; "." &amp; RIGHT(BN577,3)),
            IF(AND((--(INT('Data Sheet'!$A$19) &amp; "." &amp; RIGHT(BN577,3))&gt;=--('Data Sheet'!$A$19)), (--(INT('Data Sheet'!$A$19) &amp; "." &amp; RIGHT(BN577,3))&lt;=--('Data Sheet'!$B$19))),
                --(INT('Data Sheet'!$A$19) &amp; "." &amp; RIGHT(BN577,3)),
                --(INT('Data Sheet'!$B$19) &amp; "." &amp; RIGHT(BN577,3))
            )
        ),
        "OK"
    )
)</f>
        <v>OK</v>
      </c>
      <c r="P577" s="23" t="str">
        <f>IF(BR577&lt;&gt;"",
    IF(INT('Data Sheet'!$A$19)=INT('Data Sheet'!$B$15),
        --(INT('Data Sheet'!$A$15) &amp; "." &amp; BR577),
        IF(AND((--(INT('Data Sheet'!$A$15) &amp; "." &amp; BR577)&gt;=--('Data Sheet'!$A$15)), (--(INT('Data Sheet'!$A$15) &amp; "." &amp; BR577)&lt;=--('Data Sheet'!$B$15))),
            --(INT('Data Sheet'!$A$15) &amp; "." &amp; BR577),
            --(INT('Data Sheet'!$B$15) &amp; "." &amp; BR577)
        )
    ),
    IF(BQ577&lt;&gt;"",
        IF(INT('Data Sheet'!$A$15)=INT('Data Sheet'!$B$15),
            --(INT('Data Sheet'!$A$15) &amp; "." &amp; LEFT(BQ577,3)),
            IF(AND((--(INT('Data Sheet'!$A$15) &amp; "." &amp; LEFT(BQ577,3))&gt;=--('Data Sheet'!$A$15)), (--(INT('Data Sheet'!$A$15) &amp; "." &amp; LEFT(BQ577,3))&lt;=--('Data Sheet'!$B$15))),
                --(INT('Data Sheet'!$A$15) &amp; "." &amp; LEFT(BQ577,3)),
                --(INT('Data Sheet'!$B$15) &amp; "." &amp; LEFT(BQ577,3))
            )
        ),
        "OK"
    )
)</f>
        <v>OK</v>
      </c>
      <c r="Q577" s="23" t="str">
        <f>IF(BS577&lt;&gt;"",
    IF(INT('Data Sheet'!$A$19)=INT('Data Sheet'!$B$15),
        --(INT('Data Sheet'!$A$15) &amp; "." &amp; BS577),
        IF(AND((--(INT('Data Sheet'!$A$15) &amp; "." &amp; BS577)&gt;=--('Data Sheet'!$A$15)), (--(INT('Data Sheet'!$A$15) &amp; "." &amp; BS577)&lt;=--('Data Sheet'!$B$15))),
            --(INT('Data Sheet'!$A$15) &amp; "." &amp; BS577),
            --(INT('Data Sheet'!$B$15) &amp; "." &amp; BS577)
        )
    ),
    IF(BQ577&lt;&gt;"",
        IF(INT('Data Sheet'!$A$15)=INT('Data Sheet'!$B$15),
            --(INT('Data Sheet'!$A$15) &amp; "." &amp; RIGHT(BQ577,3)),
            IF(AND((--(INT('Data Sheet'!$A$15) &amp; "." &amp; RIGHT(BQ577,3))&gt;=--('Data Sheet'!$A$15)), (--(INT('Data Sheet'!$A$15) &amp; "." &amp; RIGHT(BQ577,3))&lt;=--('Data Sheet'!$B$15))),
                --(INT('Data Sheet'!$A$15) &amp; "." &amp; RIGHT(BQ577,3)),
                --(INT('Data Sheet'!$B$15) &amp; "." &amp; RIGHT(BQ577,3))
            )
        ),
        "OK"
    )
)</f>
        <v>OK</v>
      </c>
      <c r="R577" s="19"/>
      <c r="S577" s="19"/>
      <c r="T577" s="19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1"/>
      <c r="AU577" s="21"/>
      <c r="AV577" s="21"/>
      <c r="AW577" s="22"/>
      <c r="AX577" s="99"/>
      <c r="AY577" s="20"/>
      <c r="AZ577" s="20"/>
      <c r="BA577" s="22"/>
      <c r="BB577">
        <v>569</v>
      </c>
      <c r="BC577" s="80"/>
      <c r="BD577" s="80"/>
      <c r="BE577" s="80"/>
      <c r="BF577" s="80"/>
      <c r="BG577" s="32" t="str">
        <f t="shared" si="92"/>
        <v/>
      </c>
      <c r="BH577" s="78">
        <f t="shared" si="90"/>
        <v>0</v>
      </c>
      <c r="BI577" s="2">
        <f t="shared" si="93"/>
        <v>0</v>
      </c>
      <c r="BJ577" s="2">
        <f t="shared" si="94"/>
        <v>0</v>
      </c>
      <c r="BK577" s="2">
        <f t="shared" si="91"/>
        <v>0</v>
      </c>
    </row>
    <row r="578" spans="2:63" ht="15" customHeight="1" x14ac:dyDescent="0.25">
      <c r="B578" s="14">
        <v>570</v>
      </c>
      <c r="C578" s="95" t="str">
        <f t="shared" si="95"/>
        <v/>
      </c>
      <c r="D578" s="15" t="str">
        <f t="shared" si="89"/>
        <v>OK</v>
      </c>
      <c r="E578" s="16" t="e">
        <f>VLOOKUP('Data Sheet'!$B$8,'Data Sheet'!$I$2:$J$9,2,FALSE)</f>
        <v>#N/A</v>
      </c>
      <c r="F578" s="16" t="str">
        <f t="shared" si="96"/>
        <v/>
      </c>
      <c r="G578" s="103">
        <f t="shared" si="97"/>
        <v>0</v>
      </c>
      <c r="H578" s="17" t="s">
        <v>26</v>
      </c>
      <c r="I578" s="17" t="s">
        <v>26</v>
      </c>
      <c r="J578" s="17" t="str">
        <f>IF('Data Sheet'!$B$9="NC-50","N/A","OK")</f>
        <v>OK</v>
      </c>
      <c r="K578" s="17" t="str">
        <f>IF('Data Sheet'!$B$9="NC-50","N/A","OK")</f>
        <v>OK</v>
      </c>
      <c r="L578" s="17" t="str">
        <f t="shared" si="98"/>
        <v>OK</v>
      </c>
      <c r="M578" s="17" t="str">
        <f t="shared" si="99"/>
        <v>OK</v>
      </c>
      <c r="N578" s="18" t="str">
        <f>IF(BO578&lt;&gt;"",
    IF(INT('Data Sheet'!$A$19)=INT('Data Sheet'!$B$19),
        --(INT('Data Sheet'!$A$19) &amp; "." &amp; BO578),
        IF(AND((--(INT('Data Sheet'!$A$19) &amp; "." &amp; BO578)&gt;=--('Data Sheet'!$A$19)), (--(INT('Data Sheet'!$A$19) &amp; "." &amp; BO578)&lt;=--('Data Sheet'!$B$19))),
            --(INT('Data Sheet'!$A$19) &amp; "." &amp; BO578),
            --(INT('Data Sheet'!$B$19) &amp; "." &amp; BO578)
        )
    ),
    IF(BN578&lt;&gt;"",
        IF(INT('Data Sheet'!$A$19)=INT('Data Sheet'!$B$19),
            --(INT('Data Sheet'!$A$19) &amp; "." &amp; LEFT(BN578,3)),
            IF(AND((--(INT('Data Sheet'!$A$19) &amp; "." &amp; LEFT(BN578,3))&gt;=--('Data Sheet'!$A$19)), (--(INT('Data Sheet'!$A$19) &amp; "." &amp; LEFT(BN578,3))&lt;=--('Data Sheet'!$B$19))),
                --(INT('Data Sheet'!$A$19) &amp; "." &amp; LEFT(BN578,3)),
                --(INT('Data Sheet'!$B$19) &amp; "." &amp; LEFT(BN578,3))
            )
        ),
        "OK"
    )
)</f>
        <v>OK</v>
      </c>
      <c r="O578" s="23" t="str">
        <f>IF(BP578&lt;&gt;"",
    IF(INT('Data Sheet'!$A$19)=INT('Data Sheet'!$B$19),
        --(INT('Data Sheet'!$A$19) &amp; "." &amp; BP578),
        IF(AND((--(INT('Data Sheet'!$A$19) &amp; "." &amp; BP578)&gt;=--('Data Sheet'!$A$19)), (--(INT('Data Sheet'!$A$19) &amp; "." &amp; BP578)&lt;=--('Data Sheet'!$B$19))),
            --(INT('Data Sheet'!$A$19) &amp; "." &amp; BP578),
            --(INT('Data Sheet'!$B$19) &amp; "." &amp; BP578)
        )
    ),
    IF(BN578&lt;&gt;"",
        IF(INT('Data Sheet'!$A$19)=INT('Data Sheet'!$B$19),
            --(INT('Data Sheet'!$A$19) &amp; "." &amp; RIGHT(BN578,3)),
            IF(AND((--(INT('Data Sheet'!$A$19) &amp; "." &amp; RIGHT(BN578,3))&gt;=--('Data Sheet'!$A$19)), (--(INT('Data Sheet'!$A$19) &amp; "." &amp; RIGHT(BN578,3))&lt;=--('Data Sheet'!$B$19))),
                --(INT('Data Sheet'!$A$19) &amp; "." &amp; RIGHT(BN578,3)),
                --(INT('Data Sheet'!$B$19) &amp; "." &amp; RIGHT(BN578,3))
            )
        ),
        "OK"
    )
)</f>
        <v>OK</v>
      </c>
      <c r="P578" s="23" t="str">
        <f>IF(BR578&lt;&gt;"",
    IF(INT('Data Sheet'!$A$19)=INT('Data Sheet'!$B$15),
        --(INT('Data Sheet'!$A$15) &amp; "." &amp; BR578),
        IF(AND((--(INT('Data Sheet'!$A$15) &amp; "." &amp; BR578)&gt;=--('Data Sheet'!$A$15)), (--(INT('Data Sheet'!$A$15) &amp; "." &amp; BR578)&lt;=--('Data Sheet'!$B$15))),
            --(INT('Data Sheet'!$A$15) &amp; "." &amp; BR578),
            --(INT('Data Sheet'!$B$15) &amp; "." &amp; BR578)
        )
    ),
    IF(BQ578&lt;&gt;"",
        IF(INT('Data Sheet'!$A$15)=INT('Data Sheet'!$B$15),
            --(INT('Data Sheet'!$A$15) &amp; "." &amp; LEFT(BQ578,3)),
            IF(AND((--(INT('Data Sheet'!$A$15) &amp; "." &amp; LEFT(BQ578,3))&gt;=--('Data Sheet'!$A$15)), (--(INT('Data Sheet'!$A$15) &amp; "." &amp; LEFT(BQ578,3))&lt;=--('Data Sheet'!$B$15))),
                --(INT('Data Sheet'!$A$15) &amp; "." &amp; LEFT(BQ578,3)),
                --(INT('Data Sheet'!$B$15) &amp; "." &amp; LEFT(BQ578,3))
            )
        ),
        "OK"
    )
)</f>
        <v>OK</v>
      </c>
      <c r="Q578" s="23" t="str">
        <f>IF(BS578&lt;&gt;"",
    IF(INT('Data Sheet'!$A$19)=INT('Data Sheet'!$B$15),
        --(INT('Data Sheet'!$A$15) &amp; "." &amp; BS578),
        IF(AND((--(INT('Data Sheet'!$A$15) &amp; "." &amp; BS578)&gt;=--('Data Sheet'!$A$15)), (--(INT('Data Sheet'!$A$15) &amp; "." &amp; BS578)&lt;=--('Data Sheet'!$B$15))),
            --(INT('Data Sheet'!$A$15) &amp; "." &amp; BS578),
            --(INT('Data Sheet'!$B$15) &amp; "." &amp; BS578)
        )
    ),
    IF(BQ578&lt;&gt;"",
        IF(INT('Data Sheet'!$A$15)=INT('Data Sheet'!$B$15),
            --(INT('Data Sheet'!$A$15) &amp; "." &amp; RIGHT(BQ578,3)),
            IF(AND((--(INT('Data Sheet'!$A$15) &amp; "." &amp; RIGHT(BQ578,3))&gt;=--('Data Sheet'!$A$15)), (--(INT('Data Sheet'!$A$15) &amp; "." &amp; RIGHT(BQ578,3))&lt;=--('Data Sheet'!$B$15))),
                --(INT('Data Sheet'!$A$15) &amp; "." &amp; RIGHT(BQ578,3)),
                --(INT('Data Sheet'!$B$15) &amp; "." &amp; RIGHT(BQ578,3))
            )
        ),
        "OK"
    )
)</f>
        <v>OK</v>
      </c>
      <c r="R578" s="19"/>
      <c r="S578" s="19"/>
      <c r="T578" s="19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1"/>
      <c r="AU578" s="21"/>
      <c r="AV578" s="21"/>
      <c r="AW578" s="22"/>
      <c r="AX578" s="99"/>
      <c r="AY578" s="20"/>
      <c r="AZ578" s="20"/>
      <c r="BA578" s="22"/>
      <c r="BB578">
        <v>570</v>
      </c>
      <c r="BC578" s="80"/>
      <c r="BD578" s="80"/>
      <c r="BE578" s="80"/>
      <c r="BF578" s="80"/>
      <c r="BG578" s="32" t="str">
        <f t="shared" si="92"/>
        <v/>
      </c>
      <c r="BH578" s="78">
        <f t="shared" si="90"/>
        <v>0</v>
      </c>
      <c r="BI578" s="2">
        <f t="shared" si="93"/>
        <v>0</v>
      </c>
      <c r="BJ578" s="2">
        <f t="shared" si="94"/>
        <v>0</v>
      </c>
      <c r="BK578" s="2">
        <f t="shared" si="91"/>
        <v>0</v>
      </c>
    </row>
    <row r="579" spans="2:63" ht="15" customHeight="1" x14ac:dyDescent="0.25">
      <c r="B579" s="14">
        <v>571</v>
      </c>
      <c r="C579" s="95" t="str">
        <f t="shared" si="95"/>
        <v/>
      </c>
      <c r="D579" s="15" t="str">
        <f t="shared" si="89"/>
        <v>OK</v>
      </c>
      <c r="E579" s="16" t="e">
        <f>VLOOKUP('Data Sheet'!$B$8,'Data Sheet'!$I$2:$J$9,2,FALSE)</f>
        <v>#N/A</v>
      </c>
      <c r="F579" s="16" t="str">
        <f t="shared" si="96"/>
        <v/>
      </c>
      <c r="G579" s="103">
        <f t="shared" si="97"/>
        <v>0</v>
      </c>
      <c r="H579" s="17" t="s">
        <v>26</v>
      </c>
      <c r="I579" s="17" t="s">
        <v>26</v>
      </c>
      <c r="J579" s="17" t="str">
        <f>IF('Data Sheet'!$B$9="NC-50","N/A","OK")</f>
        <v>OK</v>
      </c>
      <c r="K579" s="17" t="str">
        <f>IF('Data Sheet'!$B$9="NC-50","N/A","OK")</f>
        <v>OK</v>
      </c>
      <c r="L579" s="17" t="str">
        <f t="shared" si="98"/>
        <v>OK</v>
      </c>
      <c r="M579" s="17" t="str">
        <f t="shared" si="99"/>
        <v>OK</v>
      </c>
      <c r="N579" s="18" t="str">
        <f>IF(BO579&lt;&gt;"",
    IF(INT('Data Sheet'!$A$19)=INT('Data Sheet'!$B$19),
        --(INT('Data Sheet'!$A$19) &amp; "." &amp; BO579),
        IF(AND((--(INT('Data Sheet'!$A$19) &amp; "." &amp; BO579)&gt;=--('Data Sheet'!$A$19)), (--(INT('Data Sheet'!$A$19) &amp; "." &amp; BO579)&lt;=--('Data Sheet'!$B$19))),
            --(INT('Data Sheet'!$A$19) &amp; "." &amp; BO579),
            --(INT('Data Sheet'!$B$19) &amp; "." &amp; BO579)
        )
    ),
    IF(BN579&lt;&gt;"",
        IF(INT('Data Sheet'!$A$19)=INT('Data Sheet'!$B$19),
            --(INT('Data Sheet'!$A$19) &amp; "." &amp; LEFT(BN579,3)),
            IF(AND((--(INT('Data Sheet'!$A$19) &amp; "." &amp; LEFT(BN579,3))&gt;=--('Data Sheet'!$A$19)), (--(INT('Data Sheet'!$A$19) &amp; "." &amp; LEFT(BN579,3))&lt;=--('Data Sheet'!$B$19))),
                --(INT('Data Sheet'!$A$19) &amp; "." &amp; LEFT(BN579,3)),
                --(INT('Data Sheet'!$B$19) &amp; "." &amp; LEFT(BN579,3))
            )
        ),
        "OK"
    )
)</f>
        <v>OK</v>
      </c>
      <c r="O579" s="23" t="str">
        <f>IF(BP579&lt;&gt;"",
    IF(INT('Data Sheet'!$A$19)=INT('Data Sheet'!$B$19),
        --(INT('Data Sheet'!$A$19) &amp; "." &amp; BP579),
        IF(AND((--(INT('Data Sheet'!$A$19) &amp; "." &amp; BP579)&gt;=--('Data Sheet'!$A$19)), (--(INT('Data Sheet'!$A$19) &amp; "." &amp; BP579)&lt;=--('Data Sheet'!$B$19))),
            --(INT('Data Sheet'!$A$19) &amp; "." &amp; BP579),
            --(INT('Data Sheet'!$B$19) &amp; "." &amp; BP579)
        )
    ),
    IF(BN579&lt;&gt;"",
        IF(INT('Data Sheet'!$A$19)=INT('Data Sheet'!$B$19),
            --(INT('Data Sheet'!$A$19) &amp; "." &amp; RIGHT(BN579,3)),
            IF(AND((--(INT('Data Sheet'!$A$19) &amp; "." &amp; RIGHT(BN579,3))&gt;=--('Data Sheet'!$A$19)), (--(INT('Data Sheet'!$A$19) &amp; "." &amp; RIGHT(BN579,3))&lt;=--('Data Sheet'!$B$19))),
                --(INT('Data Sheet'!$A$19) &amp; "." &amp; RIGHT(BN579,3)),
                --(INT('Data Sheet'!$B$19) &amp; "." &amp; RIGHT(BN579,3))
            )
        ),
        "OK"
    )
)</f>
        <v>OK</v>
      </c>
      <c r="P579" s="23" t="str">
        <f>IF(BR579&lt;&gt;"",
    IF(INT('Data Sheet'!$A$19)=INT('Data Sheet'!$B$15),
        --(INT('Data Sheet'!$A$15) &amp; "." &amp; BR579),
        IF(AND((--(INT('Data Sheet'!$A$15) &amp; "." &amp; BR579)&gt;=--('Data Sheet'!$A$15)), (--(INT('Data Sheet'!$A$15) &amp; "." &amp; BR579)&lt;=--('Data Sheet'!$B$15))),
            --(INT('Data Sheet'!$A$15) &amp; "." &amp; BR579),
            --(INT('Data Sheet'!$B$15) &amp; "." &amp; BR579)
        )
    ),
    IF(BQ579&lt;&gt;"",
        IF(INT('Data Sheet'!$A$15)=INT('Data Sheet'!$B$15),
            --(INT('Data Sheet'!$A$15) &amp; "." &amp; LEFT(BQ579,3)),
            IF(AND((--(INT('Data Sheet'!$A$15) &amp; "." &amp; LEFT(BQ579,3))&gt;=--('Data Sheet'!$A$15)), (--(INT('Data Sheet'!$A$15) &amp; "." &amp; LEFT(BQ579,3))&lt;=--('Data Sheet'!$B$15))),
                --(INT('Data Sheet'!$A$15) &amp; "." &amp; LEFT(BQ579,3)),
                --(INT('Data Sheet'!$B$15) &amp; "." &amp; LEFT(BQ579,3))
            )
        ),
        "OK"
    )
)</f>
        <v>OK</v>
      </c>
      <c r="Q579" s="23" t="str">
        <f>IF(BS579&lt;&gt;"",
    IF(INT('Data Sheet'!$A$19)=INT('Data Sheet'!$B$15),
        --(INT('Data Sheet'!$A$15) &amp; "." &amp; BS579),
        IF(AND((--(INT('Data Sheet'!$A$15) &amp; "." &amp; BS579)&gt;=--('Data Sheet'!$A$15)), (--(INT('Data Sheet'!$A$15) &amp; "." &amp; BS579)&lt;=--('Data Sheet'!$B$15))),
            --(INT('Data Sheet'!$A$15) &amp; "." &amp; BS579),
            --(INT('Data Sheet'!$B$15) &amp; "." &amp; BS579)
        )
    ),
    IF(BQ579&lt;&gt;"",
        IF(INT('Data Sheet'!$A$15)=INT('Data Sheet'!$B$15),
            --(INT('Data Sheet'!$A$15) &amp; "." &amp; RIGHT(BQ579,3)),
            IF(AND((--(INT('Data Sheet'!$A$15) &amp; "." &amp; RIGHT(BQ579,3))&gt;=--('Data Sheet'!$A$15)), (--(INT('Data Sheet'!$A$15) &amp; "." &amp; RIGHT(BQ579,3))&lt;=--('Data Sheet'!$B$15))),
                --(INT('Data Sheet'!$A$15) &amp; "." &amp; RIGHT(BQ579,3)),
                --(INT('Data Sheet'!$B$15) &amp; "." &amp; RIGHT(BQ579,3))
            )
        ),
        "OK"
    )
)</f>
        <v>OK</v>
      </c>
      <c r="R579" s="19"/>
      <c r="S579" s="19"/>
      <c r="T579" s="19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1"/>
      <c r="AU579" s="21"/>
      <c r="AV579" s="21"/>
      <c r="AW579" s="22"/>
      <c r="AX579" s="99"/>
      <c r="AY579" s="20"/>
      <c r="AZ579" s="20"/>
      <c r="BA579" s="22"/>
      <c r="BB579">
        <v>571</v>
      </c>
      <c r="BC579" s="80"/>
      <c r="BD579" s="80"/>
      <c r="BE579" s="80"/>
      <c r="BF579" s="80"/>
      <c r="BG579" s="32" t="str">
        <f t="shared" si="92"/>
        <v/>
      </c>
      <c r="BH579" s="78">
        <f t="shared" si="90"/>
        <v>0</v>
      </c>
      <c r="BI579" s="2">
        <f t="shared" si="93"/>
        <v>0</v>
      </c>
      <c r="BJ579" s="2">
        <f t="shared" si="94"/>
        <v>0</v>
      </c>
      <c r="BK579" s="2">
        <f t="shared" si="91"/>
        <v>0</v>
      </c>
    </row>
    <row r="580" spans="2:63" ht="15" customHeight="1" x14ac:dyDescent="0.25">
      <c r="B580" s="14">
        <v>572</v>
      </c>
      <c r="C580" s="95" t="str">
        <f t="shared" si="95"/>
        <v/>
      </c>
      <c r="D580" s="15" t="str">
        <f t="shared" si="89"/>
        <v>OK</v>
      </c>
      <c r="E580" s="16" t="e">
        <f>VLOOKUP('Data Sheet'!$B$8,'Data Sheet'!$I$2:$J$9,2,FALSE)</f>
        <v>#N/A</v>
      </c>
      <c r="F580" s="16" t="str">
        <f t="shared" si="96"/>
        <v/>
      </c>
      <c r="G580" s="103">
        <f t="shared" si="97"/>
        <v>0</v>
      </c>
      <c r="H580" s="17" t="s">
        <v>26</v>
      </c>
      <c r="I580" s="17" t="s">
        <v>26</v>
      </c>
      <c r="J580" s="17" t="str">
        <f>IF('Data Sheet'!$B$9="NC-50","N/A","OK")</f>
        <v>OK</v>
      </c>
      <c r="K580" s="17" t="str">
        <f>IF('Data Sheet'!$B$9="NC-50","N/A","OK")</f>
        <v>OK</v>
      </c>
      <c r="L580" s="17" t="str">
        <f t="shared" si="98"/>
        <v>OK</v>
      </c>
      <c r="M580" s="17" t="str">
        <f t="shared" si="99"/>
        <v>OK</v>
      </c>
      <c r="N580" s="18" t="str">
        <f>IF(BO580&lt;&gt;"",
    IF(INT('Data Sheet'!$A$19)=INT('Data Sheet'!$B$19),
        --(INT('Data Sheet'!$A$19) &amp; "." &amp; BO580),
        IF(AND((--(INT('Data Sheet'!$A$19) &amp; "." &amp; BO580)&gt;=--('Data Sheet'!$A$19)), (--(INT('Data Sheet'!$A$19) &amp; "." &amp; BO580)&lt;=--('Data Sheet'!$B$19))),
            --(INT('Data Sheet'!$A$19) &amp; "." &amp; BO580),
            --(INT('Data Sheet'!$B$19) &amp; "." &amp; BO580)
        )
    ),
    IF(BN580&lt;&gt;"",
        IF(INT('Data Sheet'!$A$19)=INT('Data Sheet'!$B$19),
            --(INT('Data Sheet'!$A$19) &amp; "." &amp; LEFT(BN580,3)),
            IF(AND((--(INT('Data Sheet'!$A$19) &amp; "." &amp; LEFT(BN580,3))&gt;=--('Data Sheet'!$A$19)), (--(INT('Data Sheet'!$A$19) &amp; "." &amp; LEFT(BN580,3))&lt;=--('Data Sheet'!$B$19))),
                --(INT('Data Sheet'!$A$19) &amp; "." &amp; LEFT(BN580,3)),
                --(INT('Data Sheet'!$B$19) &amp; "." &amp; LEFT(BN580,3))
            )
        ),
        "OK"
    )
)</f>
        <v>OK</v>
      </c>
      <c r="O580" s="23" t="str">
        <f>IF(BP580&lt;&gt;"",
    IF(INT('Data Sheet'!$A$19)=INT('Data Sheet'!$B$19),
        --(INT('Data Sheet'!$A$19) &amp; "." &amp; BP580),
        IF(AND((--(INT('Data Sheet'!$A$19) &amp; "." &amp; BP580)&gt;=--('Data Sheet'!$A$19)), (--(INT('Data Sheet'!$A$19) &amp; "." &amp; BP580)&lt;=--('Data Sheet'!$B$19))),
            --(INT('Data Sheet'!$A$19) &amp; "." &amp; BP580),
            --(INT('Data Sheet'!$B$19) &amp; "." &amp; BP580)
        )
    ),
    IF(BN580&lt;&gt;"",
        IF(INT('Data Sheet'!$A$19)=INT('Data Sheet'!$B$19),
            --(INT('Data Sheet'!$A$19) &amp; "." &amp; RIGHT(BN580,3)),
            IF(AND((--(INT('Data Sheet'!$A$19) &amp; "." &amp; RIGHT(BN580,3))&gt;=--('Data Sheet'!$A$19)), (--(INT('Data Sheet'!$A$19) &amp; "." &amp; RIGHT(BN580,3))&lt;=--('Data Sheet'!$B$19))),
                --(INT('Data Sheet'!$A$19) &amp; "." &amp; RIGHT(BN580,3)),
                --(INT('Data Sheet'!$B$19) &amp; "." &amp; RIGHT(BN580,3))
            )
        ),
        "OK"
    )
)</f>
        <v>OK</v>
      </c>
      <c r="P580" s="23" t="str">
        <f>IF(BR580&lt;&gt;"",
    IF(INT('Data Sheet'!$A$19)=INT('Data Sheet'!$B$15),
        --(INT('Data Sheet'!$A$15) &amp; "." &amp; BR580),
        IF(AND((--(INT('Data Sheet'!$A$15) &amp; "." &amp; BR580)&gt;=--('Data Sheet'!$A$15)), (--(INT('Data Sheet'!$A$15) &amp; "." &amp; BR580)&lt;=--('Data Sheet'!$B$15))),
            --(INT('Data Sheet'!$A$15) &amp; "." &amp; BR580),
            --(INT('Data Sheet'!$B$15) &amp; "." &amp; BR580)
        )
    ),
    IF(BQ580&lt;&gt;"",
        IF(INT('Data Sheet'!$A$15)=INT('Data Sheet'!$B$15),
            --(INT('Data Sheet'!$A$15) &amp; "." &amp; LEFT(BQ580,3)),
            IF(AND((--(INT('Data Sheet'!$A$15) &amp; "." &amp; LEFT(BQ580,3))&gt;=--('Data Sheet'!$A$15)), (--(INT('Data Sheet'!$A$15) &amp; "." &amp; LEFT(BQ580,3))&lt;=--('Data Sheet'!$B$15))),
                --(INT('Data Sheet'!$A$15) &amp; "." &amp; LEFT(BQ580,3)),
                --(INT('Data Sheet'!$B$15) &amp; "." &amp; LEFT(BQ580,3))
            )
        ),
        "OK"
    )
)</f>
        <v>OK</v>
      </c>
      <c r="Q580" s="23" t="str">
        <f>IF(BS580&lt;&gt;"",
    IF(INT('Data Sheet'!$A$19)=INT('Data Sheet'!$B$15),
        --(INT('Data Sheet'!$A$15) &amp; "." &amp; BS580),
        IF(AND((--(INT('Data Sheet'!$A$15) &amp; "." &amp; BS580)&gt;=--('Data Sheet'!$A$15)), (--(INT('Data Sheet'!$A$15) &amp; "." &amp; BS580)&lt;=--('Data Sheet'!$B$15))),
            --(INT('Data Sheet'!$A$15) &amp; "." &amp; BS580),
            --(INT('Data Sheet'!$B$15) &amp; "." &amp; BS580)
        )
    ),
    IF(BQ580&lt;&gt;"",
        IF(INT('Data Sheet'!$A$15)=INT('Data Sheet'!$B$15),
            --(INT('Data Sheet'!$A$15) &amp; "." &amp; RIGHT(BQ580,3)),
            IF(AND((--(INT('Data Sheet'!$A$15) &amp; "." &amp; RIGHT(BQ580,3))&gt;=--('Data Sheet'!$A$15)), (--(INT('Data Sheet'!$A$15) &amp; "." &amp; RIGHT(BQ580,3))&lt;=--('Data Sheet'!$B$15))),
                --(INT('Data Sheet'!$A$15) &amp; "." &amp; RIGHT(BQ580,3)),
                --(INT('Data Sheet'!$B$15) &amp; "." &amp; RIGHT(BQ580,3))
            )
        ),
        "OK"
    )
)</f>
        <v>OK</v>
      </c>
      <c r="R580" s="19"/>
      <c r="S580" s="19"/>
      <c r="T580" s="19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1"/>
      <c r="AU580" s="21"/>
      <c r="AV580" s="21"/>
      <c r="AW580" s="22"/>
      <c r="AX580" s="99"/>
      <c r="AY580" s="20"/>
      <c r="AZ580" s="20"/>
      <c r="BA580" s="22"/>
      <c r="BB580">
        <v>572</v>
      </c>
      <c r="BC580" s="80"/>
      <c r="BD580" s="80"/>
      <c r="BE580" s="80"/>
      <c r="BF580" s="80"/>
      <c r="BG580" s="32" t="str">
        <f t="shared" si="92"/>
        <v/>
      </c>
      <c r="BH580" s="78">
        <f t="shared" si="90"/>
        <v>0</v>
      </c>
      <c r="BI580" s="2">
        <f t="shared" si="93"/>
        <v>0</v>
      </c>
      <c r="BJ580" s="2">
        <f t="shared" si="94"/>
        <v>0</v>
      </c>
      <c r="BK580" s="2">
        <f t="shared" si="91"/>
        <v>0</v>
      </c>
    </row>
    <row r="581" spans="2:63" ht="15" customHeight="1" x14ac:dyDescent="0.25">
      <c r="B581" s="14">
        <v>573</v>
      </c>
      <c r="C581" s="95" t="str">
        <f t="shared" si="95"/>
        <v/>
      </c>
      <c r="D581" s="15" t="str">
        <f t="shared" si="89"/>
        <v>OK</v>
      </c>
      <c r="E581" s="16" t="e">
        <f>VLOOKUP('Data Sheet'!$B$8,'Data Sheet'!$I$2:$J$9,2,FALSE)</f>
        <v>#N/A</v>
      </c>
      <c r="F581" s="16" t="str">
        <f t="shared" si="96"/>
        <v/>
      </c>
      <c r="G581" s="103">
        <f t="shared" si="97"/>
        <v>0</v>
      </c>
      <c r="H581" s="17" t="s">
        <v>26</v>
      </c>
      <c r="I581" s="17" t="s">
        <v>26</v>
      </c>
      <c r="J581" s="17" t="str">
        <f>IF('Data Sheet'!$B$9="NC-50","N/A","OK")</f>
        <v>OK</v>
      </c>
      <c r="K581" s="17" t="str">
        <f>IF('Data Sheet'!$B$9="NC-50","N/A","OK")</f>
        <v>OK</v>
      </c>
      <c r="L581" s="17" t="str">
        <f t="shared" si="98"/>
        <v>OK</v>
      </c>
      <c r="M581" s="17" t="str">
        <f t="shared" si="99"/>
        <v>OK</v>
      </c>
      <c r="N581" s="18" t="str">
        <f>IF(BO581&lt;&gt;"",
    IF(INT('Data Sheet'!$A$19)=INT('Data Sheet'!$B$19),
        --(INT('Data Sheet'!$A$19) &amp; "." &amp; BO581),
        IF(AND((--(INT('Data Sheet'!$A$19) &amp; "." &amp; BO581)&gt;=--('Data Sheet'!$A$19)), (--(INT('Data Sheet'!$A$19) &amp; "." &amp; BO581)&lt;=--('Data Sheet'!$B$19))),
            --(INT('Data Sheet'!$A$19) &amp; "." &amp; BO581),
            --(INT('Data Sheet'!$B$19) &amp; "." &amp; BO581)
        )
    ),
    IF(BN581&lt;&gt;"",
        IF(INT('Data Sheet'!$A$19)=INT('Data Sheet'!$B$19),
            --(INT('Data Sheet'!$A$19) &amp; "." &amp; LEFT(BN581,3)),
            IF(AND((--(INT('Data Sheet'!$A$19) &amp; "." &amp; LEFT(BN581,3))&gt;=--('Data Sheet'!$A$19)), (--(INT('Data Sheet'!$A$19) &amp; "." &amp; LEFT(BN581,3))&lt;=--('Data Sheet'!$B$19))),
                --(INT('Data Sheet'!$A$19) &amp; "." &amp; LEFT(BN581,3)),
                --(INT('Data Sheet'!$B$19) &amp; "." &amp; LEFT(BN581,3))
            )
        ),
        "OK"
    )
)</f>
        <v>OK</v>
      </c>
      <c r="O581" s="23" t="str">
        <f>IF(BP581&lt;&gt;"",
    IF(INT('Data Sheet'!$A$19)=INT('Data Sheet'!$B$19),
        --(INT('Data Sheet'!$A$19) &amp; "." &amp; BP581),
        IF(AND((--(INT('Data Sheet'!$A$19) &amp; "." &amp; BP581)&gt;=--('Data Sheet'!$A$19)), (--(INT('Data Sheet'!$A$19) &amp; "." &amp; BP581)&lt;=--('Data Sheet'!$B$19))),
            --(INT('Data Sheet'!$A$19) &amp; "." &amp; BP581),
            --(INT('Data Sheet'!$B$19) &amp; "." &amp; BP581)
        )
    ),
    IF(BN581&lt;&gt;"",
        IF(INT('Data Sheet'!$A$19)=INT('Data Sheet'!$B$19),
            --(INT('Data Sheet'!$A$19) &amp; "." &amp; RIGHT(BN581,3)),
            IF(AND((--(INT('Data Sheet'!$A$19) &amp; "." &amp; RIGHT(BN581,3))&gt;=--('Data Sheet'!$A$19)), (--(INT('Data Sheet'!$A$19) &amp; "." &amp; RIGHT(BN581,3))&lt;=--('Data Sheet'!$B$19))),
                --(INT('Data Sheet'!$A$19) &amp; "." &amp; RIGHT(BN581,3)),
                --(INT('Data Sheet'!$B$19) &amp; "." &amp; RIGHT(BN581,3))
            )
        ),
        "OK"
    )
)</f>
        <v>OK</v>
      </c>
      <c r="P581" s="23" t="str">
        <f>IF(BR581&lt;&gt;"",
    IF(INT('Data Sheet'!$A$19)=INT('Data Sheet'!$B$15),
        --(INT('Data Sheet'!$A$15) &amp; "." &amp; BR581),
        IF(AND((--(INT('Data Sheet'!$A$15) &amp; "." &amp; BR581)&gt;=--('Data Sheet'!$A$15)), (--(INT('Data Sheet'!$A$15) &amp; "." &amp; BR581)&lt;=--('Data Sheet'!$B$15))),
            --(INT('Data Sheet'!$A$15) &amp; "." &amp; BR581),
            --(INT('Data Sheet'!$B$15) &amp; "." &amp; BR581)
        )
    ),
    IF(BQ581&lt;&gt;"",
        IF(INT('Data Sheet'!$A$15)=INT('Data Sheet'!$B$15),
            --(INT('Data Sheet'!$A$15) &amp; "." &amp; LEFT(BQ581,3)),
            IF(AND((--(INT('Data Sheet'!$A$15) &amp; "." &amp; LEFT(BQ581,3))&gt;=--('Data Sheet'!$A$15)), (--(INT('Data Sheet'!$A$15) &amp; "." &amp; LEFT(BQ581,3))&lt;=--('Data Sheet'!$B$15))),
                --(INT('Data Sheet'!$A$15) &amp; "." &amp; LEFT(BQ581,3)),
                --(INT('Data Sheet'!$B$15) &amp; "." &amp; LEFT(BQ581,3))
            )
        ),
        "OK"
    )
)</f>
        <v>OK</v>
      </c>
      <c r="Q581" s="23" t="str">
        <f>IF(BS581&lt;&gt;"",
    IF(INT('Data Sheet'!$A$19)=INT('Data Sheet'!$B$15),
        --(INT('Data Sheet'!$A$15) &amp; "." &amp; BS581),
        IF(AND((--(INT('Data Sheet'!$A$15) &amp; "." &amp; BS581)&gt;=--('Data Sheet'!$A$15)), (--(INT('Data Sheet'!$A$15) &amp; "." &amp; BS581)&lt;=--('Data Sheet'!$B$15))),
            --(INT('Data Sheet'!$A$15) &amp; "." &amp; BS581),
            --(INT('Data Sheet'!$B$15) &amp; "." &amp; BS581)
        )
    ),
    IF(BQ581&lt;&gt;"",
        IF(INT('Data Sheet'!$A$15)=INT('Data Sheet'!$B$15),
            --(INT('Data Sheet'!$A$15) &amp; "." &amp; RIGHT(BQ581,3)),
            IF(AND((--(INT('Data Sheet'!$A$15) &amp; "." &amp; RIGHT(BQ581,3))&gt;=--('Data Sheet'!$A$15)), (--(INT('Data Sheet'!$A$15) &amp; "." &amp; RIGHT(BQ581,3))&lt;=--('Data Sheet'!$B$15))),
                --(INT('Data Sheet'!$A$15) &amp; "." &amp; RIGHT(BQ581,3)),
                --(INT('Data Sheet'!$B$15) &amp; "." &amp; RIGHT(BQ581,3))
            )
        ),
        "OK"
    )
)</f>
        <v>OK</v>
      </c>
      <c r="R581" s="19"/>
      <c r="S581" s="19"/>
      <c r="T581" s="19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1"/>
      <c r="AU581" s="21"/>
      <c r="AV581" s="21"/>
      <c r="AW581" s="22"/>
      <c r="AX581" s="99"/>
      <c r="AY581" s="20"/>
      <c r="AZ581" s="20"/>
      <c r="BA581" s="22"/>
      <c r="BB581">
        <v>573</v>
      </c>
      <c r="BC581" s="80"/>
      <c r="BD581" s="80"/>
      <c r="BE581" s="80"/>
      <c r="BF581" s="80"/>
      <c r="BG581" s="32" t="str">
        <f t="shared" si="92"/>
        <v/>
      </c>
      <c r="BH581" s="78">
        <f t="shared" si="90"/>
        <v>0</v>
      </c>
      <c r="BI581" s="2">
        <f t="shared" si="93"/>
        <v>0</v>
      </c>
      <c r="BJ581" s="2">
        <f t="shared" si="94"/>
        <v>0</v>
      </c>
      <c r="BK581" s="2">
        <f t="shared" si="91"/>
        <v>0</v>
      </c>
    </row>
    <row r="582" spans="2:63" ht="15" customHeight="1" x14ac:dyDescent="0.25">
      <c r="B582" s="14">
        <v>574</v>
      </c>
      <c r="C582" s="95" t="str">
        <f t="shared" si="95"/>
        <v/>
      </c>
      <c r="D582" s="15" t="str">
        <f t="shared" si="89"/>
        <v>OK</v>
      </c>
      <c r="E582" s="16" t="e">
        <f>VLOOKUP('Data Sheet'!$B$8,'Data Sheet'!$I$2:$J$9,2,FALSE)</f>
        <v>#N/A</v>
      </c>
      <c r="F582" s="16" t="str">
        <f t="shared" si="96"/>
        <v/>
      </c>
      <c r="G582" s="103">
        <f t="shared" si="97"/>
        <v>0</v>
      </c>
      <c r="H582" s="17" t="s">
        <v>26</v>
      </c>
      <c r="I582" s="17" t="s">
        <v>26</v>
      </c>
      <c r="J582" s="17" t="str">
        <f>IF('Data Sheet'!$B$9="NC-50","N/A","OK")</f>
        <v>OK</v>
      </c>
      <c r="K582" s="17" t="str">
        <f>IF('Data Sheet'!$B$9="NC-50","N/A","OK")</f>
        <v>OK</v>
      </c>
      <c r="L582" s="17" t="str">
        <f t="shared" si="98"/>
        <v>OK</v>
      </c>
      <c r="M582" s="17" t="str">
        <f t="shared" si="99"/>
        <v>OK</v>
      </c>
      <c r="N582" s="18" t="str">
        <f>IF(BO582&lt;&gt;"",
    IF(INT('Data Sheet'!$A$19)=INT('Data Sheet'!$B$19),
        --(INT('Data Sheet'!$A$19) &amp; "." &amp; BO582),
        IF(AND((--(INT('Data Sheet'!$A$19) &amp; "." &amp; BO582)&gt;=--('Data Sheet'!$A$19)), (--(INT('Data Sheet'!$A$19) &amp; "." &amp; BO582)&lt;=--('Data Sheet'!$B$19))),
            --(INT('Data Sheet'!$A$19) &amp; "." &amp; BO582),
            --(INT('Data Sheet'!$B$19) &amp; "." &amp; BO582)
        )
    ),
    IF(BN582&lt;&gt;"",
        IF(INT('Data Sheet'!$A$19)=INT('Data Sheet'!$B$19),
            --(INT('Data Sheet'!$A$19) &amp; "." &amp; LEFT(BN582,3)),
            IF(AND((--(INT('Data Sheet'!$A$19) &amp; "." &amp; LEFT(BN582,3))&gt;=--('Data Sheet'!$A$19)), (--(INT('Data Sheet'!$A$19) &amp; "." &amp; LEFT(BN582,3))&lt;=--('Data Sheet'!$B$19))),
                --(INT('Data Sheet'!$A$19) &amp; "." &amp; LEFT(BN582,3)),
                --(INT('Data Sheet'!$B$19) &amp; "." &amp; LEFT(BN582,3))
            )
        ),
        "OK"
    )
)</f>
        <v>OK</v>
      </c>
      <c r="O582" s="23" t="str">
        <f>IF(BP582&lt;&gt;"",
    IF(INT('Data Sheet'!$A$19)=INT('Data Sheet'!$B$19),
        --(INT('Data Sheet'!$A$19) &amp; "." &amp; BP582),
        IF(AND((--(INT('Data Sheet'!$A$19) &amp; "." &amp; BP582)&gt;=--('Data Sheet'!$A$19)), (--(INT('Data Sheet'!$A$19) &amp; "." &amp; BP582)&lt;=--('Data Sheet'!$B$19))),
            --(INT('Data Sheet'!$A$19) &amp; "." &amp; BP582),
            --(INT('Data Sheet'!$B$19) &amp; "." &amp; BP582)
        )
    ),
    IF(BN582&lt;&gt;"",
        IF(INT('Data Sheet'!$A$19)=INT('Data Sheet'!$B$19),
            --(INT('Data Sheet'!$A$19) &amp; "." &amp; RIGHT(BN582,3)),
            IF(AND((--(INT('Data Sheet'!$A$19) &amp; "." &amp; RIGHT(BN582,3))&gt;=--('Data Sheet'!$A$19)), (--(INT('Data Sheet'!$A$19) &amp; "." &amp; RIGHT(BN582,3))&lt;=--('Data Sheet'!$B$19))),
                --(INT('Data Sheet'!$A$19) &amp; "." &amp; RIGHT(BN582,3)),
                --(INT('Data Sheet'!$B$19) &amp; "." &amp; RIGHT(BN582,3))
            )
        ),
        "OK"
    )
)</f>
        <v>OK</v>
      </c>
      <c r="P582" s="23" t="str">
        <f>IF(BR582&lt;&gt;"",
    IF(INT('Data Sheet'!$A$19)=INT('Data Sheet'!$B$15),
        --(INT('Data Sheet'!$A$15) &amp; "." &amp; BR582),
        IF(AND((--(INT('Data Sheet'!$A$15) &amp; "." &amp; BR582)&gt;=--('Data Sheet'!$A$15)), (--(INT('Data Sheet'!$A$15) &amp; "." &amp; BR582)&lt;=--('Data Sheet'!$B$15))),
            --(INT('Data Sheet'!$A$15) &amp; "." &amp; BR582),
            --(INT('Data Sheet'!$B$15) &amp; "." &amp; BR582)
        )
    ),
    IF(BQ582&lt;&gt;"",
        IF(INT('Data Sheet'!$A$15)=INT('Data Sheet'!$B$15),
            --(INT('Data Sheet'!$A$15) &amp; "." &amp; LEFT(BQ582,3)),
            IF(AND((--(INT('Data Sheet'!$A$15) &amp; "." &amp; LEFT(BQ582,3))&gt;=--('Data Sheet'!$A$15)), (--(INT('Data Sheet'!$A$15) &amp; "." &amp; LEFT(BQ582,3))&lt;=--('Data Sheet'!$B$15))),
                --(INT('Data Sheet'!$A$15) &amp; "." &amp; LEFT(BQ582,3)),
                --(INT('Data Sheet'!$B$15) &amp; "." &amp; LEFT(BQ582,3))
            )
        ),
        "OK"
    )
)</f>
        <v>OK</v>
      </c>
      <c r="Q582" s="23" t="str">
        <f>IF(BS582&lt;&gt;"",
    IF(INT('Data Sheet'!$A$19)=INT('Data Sheet'!$B$15),
        --(INT('Data Sheet'!$A$15) &amp; "." &amp; BS582),
        IF(AND((--(INT('Data Sheet'!$A$15) &amp; "." &amp; BS582)&gt;=--('Data Sheet'!$A$15)), (--(INT('Data Sheet'!$A$15) &amp; "." &amp; BS582)&lt;=--('Data Sheet'!$B$15))),
            --(INT('Data Sheet'!$A$15) &amp; "." &amp; BS582),
            --(INT('Data Sheet'!$B$15) &amp; "." &amp; BS582)
        )
    ),
    IF(BQ582&lt;&gt;"",
        IF(INT('Data Sheet'!$A$15)=INT('Data Sheet'!$B$15),
            --(INT('Data Sheet'!$A$15) &amp; "." &amp; RIGHT(BQ582,3)),
            IF(AND((--(INT('Data Sheet'!$A$15) &amp; "." &amp; RIGHT(BQ582,3))&gt;=--('Data Sheet'!$A$15)), (--(INT('Data Sheet'!$A$15) &amp; "." &amp; RIGHT(BQ582,3))&lt;=--('Data Sheet'!$B$15))),
                --(INT('Data Sheet'!$A$15) &amp; "." &amp; RIGHT(BQ582,3)),
                --(INT('Data Sheet'!$B$15) &amp; "." &amp; RIGHT(BQ582,3))
            )
        ),
        "OK"
    )
)</f>
        <v>OK</v>
      </c>
      <c r="R582" s="19"/>
      <c r="S582" s="19"/>
      <c r="T582" s="19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1"/>
      <c r="AU582" s="21"/>
      <c r="AV582" s="21"/>
      <c r="AW582" s="22"/>
      <c r="AX582" s="99"/>
      <c r="AY582" s="20"/>
      <c r="AZ582" s="20"/>
      <c r="BA582" s="22"/>
      <c r="BB582">
        <v>574</v>
      </c>
      <c r="BC582" s="80"/>
      <c r="BD582" s="80"/>
      <c r="BE582" s="80"/>
      <c r="BF582" s="80"/>
      <c r="BG582" s="32" t="str">
        <f t="shared" si="92"/>
        <v/>
      </c>
      <c r="BH582" s="78">
        <f t="shared" si="90"/>
        <v>0</v>
      </c>
      <c r="BI582" s="2">
        <f t="shared" si="93"/>
        <v>0</v>
      </c>
      <c r="BJ582" s="2">
        <f t="shared" si="94"/>
        <v>0</v>
      </c>
      <c r="BK582" s="2">
        <f t="shared" si="91"/>
        <v>0</v>
      </c>
    </row>
    <row r="583" spans="2:63" ht="15" customHeight="1" x14ac:dyDescent="0.25">
      <c r="B583" s="14">
        <v>575</v>
      </c>
      <c r="C583" s="95" t="str">
        <f t="shared" si="95"/>
        <v/>
      </c>
      <c r="D583" s="15" t="str">
        <f t="shared" si="89"/>
        <v>OK</v>
      </c>
      <c r="E583" s="16" t="e">
        <f>VLOOKUP('Data Sheet'!$B$8,'Data Sheet'!$I$2:$J$9,2,FALSE)</f>
        <v>#N/A</v>
      </c>
      <c r="F583" s="16" t="str">
        <f t="shared" si="96"/>
        <v/>
      </c>
      <c r="G583" s="103">
        <f t="shared" si="97"/>
        <v>0</v>
      </c>
      <c r="H583" s="17" t="s">
        <v>26</v>
      </c>
      <c r="I583" s="17" t="s">
        <v>26</v>
      </c>
      <c r="J583" s="17" t="str">
        <f>IF('Data Sheet'!$B$9="NC-50","N/A","OK")</f>
        <v>OK</v>
      </c>
      <c r="K583" s="17" t="str">
        <f>IF('Data Sheet'!$B$9="NC-50","N/A","OK")</f>
        <v>OK</v>
      </c>
      <c r="L583" s="17" t="str">
        <f t="shared" si="98"/>
        <v>OK</v>
      </c>
      <c r="M583" s="17" t="str">
        <f t="shared" si="99"/>
        <v>OK</v>
      </c>
      <c r="N583" s="18" t="str">
        <f>IF(BO583&lt;&gt;"",
    IF(INT('Data Sheet'!$A$19)=INT('Data Sheet'!$B$19),
        --(INT('Data Sheet'!$A$19) &amp; "." &amp; BO583),
        IF(AND((--(INT('Data Sheet'!$A$19) &amp; "." &amp; BO583)&gt;=--('Data Sheet'!$A$19)), (--(INT('Data Sheet'!$A$19) &amp; "." &amp; BO583)&lt;=--('Data Sheet'!$B$19))),
            --(INT('Data Sheet'!$A$19) &amp; "." &amp; BO583),
            --(INT('Data Sheet'!$B$19) &amp; "." &amp; BO583)
        )
    ),
    IF(BN583&lt;&gt;"",
        IF(INT('Data Sheet'!$A$19)=INT('Data Sheet'!$B$19),
            --(INT('Data Sheet'!$A$19) &amp; "." &amp; LEFT(BN583,3)),
            IF(AND((--(INT('Data Sheet'!$A$19) &amp; "." &amp; LEFT(BN583,3))&gt;=--('Data Sheet'!$A$19)), (--(INT('Data Sheet'!$A$19) &amp; "." &amp; LEFT(BN583,3))&lt;=--('Data Sheet'!$B$19))),
                --(INT('Data Sheet'!$A$19) &amp; "." &amp; LEFT(BN583,3)),
                --(INT('Data Sheet'!$B$19) &amp; "." &amp; LEFT(BN583,3))
            )
        ),
        "OK"
    )
)</f>
        <v>OK</v>
      </c>
      <c r="O583" s="23" t="str">
        <f>IF(BP583&lt;&gt;"",
    IF(INT('Data Sheet'!$A$19)=INT('Data Sheet'!$B$19),
        --(INT('Data Sheet'!$A$19) &amp; "." &amp; BP583),
        IF(AND((--(INT('Data Sheet'!$A$19) &amp; "." &amp; BP583)&gt;=--('Data Sheet'!$A$19)), (--(INT('Data Sheet'!$A$19) &amp; "." &amp; BP583)&lt;=--('Data Sheet'!$B$19))),
            --(INT('Data Sheet'!$A$19) &amp; "." &amp; BP583),
            --(INT('Data Sheet'!$B$19) &amp; "." &amp; BP583)
        )
    ),
    IF(BN583&lt;&gt;"",
        IF(INT('Data Sheet'!$A$19)=INT('Data Sheet'!$B$19),
            --(INT('Data Sheet'!$A$19) &amp; "." &amp; RIGHT(BN583,3)),
            IF(AND((--(INT('Data Sheet'!$A$19) &amp; "." &amp; RIGHT(BN583,3))&gt;=--('Data Sheet'!$A$19)), (--(INT('Data Sheet'!$A$19) &amp; "." &amp; RIGHT(BN583,3))&lt;=--('Data Sheet'!$B$19))),
                --(INT('Data Sheet'!$A$19) &amp; "." &amp; RIGHT(BN583,3)),
                --(INT('Data Sheet'!$B$19) &amp; "." &amp; RIGHT(BN583,3))
            )
        ),
        "OK"
    )
)</f>
        <v>OK</v>
      </c>
      <c r="P583" s="23" t="str">
        <f>IF(BR583&lt;&gt;"",
    IF(INT('Data Sheet'!$A$19)=INT('Data Sheet'!$B$15),
        --(INT('Data Sheet'!$A$15) &amp; "." &amp; BR583),
        IF(AND((--(INT('Data Sheet'!$A$15) &amp; "." &amp; BR583)&gt;=--('Data Sheet'!$A$15)), (--(INT('Data Sheet'!$A$15) &amp; "." &amp; BR583)&lt;=--('Data Sheet'!$B$15))),
            --(INT('Data Sheet'!$A$15) &amp; "." &amp; BR583),
            --(INT('Data Sheet'!$B$15) &amp; "." &amp; BR583)
        )
    ),
    IF(BQ583&lt;&gt;"",
        IF(INT('Data Sheet'!$A$15)=INT('Data Sheet'!$B$15),
            --(INT('Data Sheet'!$A$15) &amp; "." &amp; LEFT(BQ583,3)),
            IF(AND((--(INT('Data Sheet'!$A$15) &amp; "." &amp; LEFT(BQ583,3))&gt;=--('Data Sheet'!$A$15)), (--(INT('Data Sheet'!$A$15) &amp; "." &amp; LEFT(BQ583,3))&lt;=--('Data Sheet'!$B$15))),
                --(INT('Data Sheet'!$A$15) &amp; "." &amp; LEFT(BQ583,3)),
                --(INT('Data Sheet'!$B$15) &amp; "." &amp; LEFT(BQ583,3))
            )
        ),
        "OK"
    )
)</f>
        <v>OK</v>
      </c>
      <c r="Q583" s="23" t="str">
        <f>IF(BS583&lt;&gt;"",
    IF(INT('Data Sheet'!$A$19)=INT('Data Sheet'!$B$15),
        --(INT('Data Sheet'!$A$15) &amp; "." &amp; BS583),
        IF(AND((--(INT('Data Sheet'!$A$15) &amp; "." &amp; BS583)&gt;=--('Data Sheet'!$A$15)), (--(INT('Data Sheet'!$A$15) &amp; "." &amp; BS583)&lt;=--('Data Sheet'!$B$15))),
            --(INT('Data Sheet'!$A$15) &amp; "." &amp; BS583),
            --(INT('Data Sheet'!$B$15) &amp; "." &amp; BS583)
        )
    ),
    IF(BQ583&lt;&gt;"",
        IF(INT('Data Sheet'!$A$15)=INT('Data Sheet'!$B$15),
            --(INT('Data Sheet'!$A$15) &amp; "." &amp; RIGHT(BQ583,3)),
            IF(AND((--(INT('Data Sheet'!$A$15) &amp; "." &amp; RIGHT(BQ583,3))&gt;=--('Data Sheet'!$A$15)), (--(INT('Data Sheet'!$A$15) &amp; "." &amp; RIGHT(BQ583,3))&lt;=--('Data Sheet'!$B$15))),
                --(INT('Data Sheet'!$A$15) &amp; "." &amp; RIGHT(BQ583,3)),
                --(INT('Data Sheet'!$B$15) &amp; "." &amp; RIGHT(BQ583,3))
            )
        ),
        "OK"
    )
)</f>
        <v>OK</v>
      </c>
      <c r="R583" s="19"/>
      <c r="S583" s="19"/>
      <c r="T583" s="19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1"/>
      <c r="AU583" s="21"/>
      <c r="AV583" s="21"/>
      <c r="AW583" s="22"/>
      <c r="AX583" s="99"/>
      <c r="AY583" s="20"/>
      <c r="AZ583" s="20"/>
      <c r="BA583" s="22"/>
      <c r="BB583">
        <v>575</v>
      </c>
      <c r="BC583" s="80"/>
      <c r="BD583" s="80"/>
      <c r="BE583" s="80"/>
      <c r="BF583" s="80"/>
      <c r="BG583" s="32" t="str">
        <f t="shared" si="92"/>
        <v/>
      </c>
      <c r="BH583" s="78">
        <f t="shared" si="90"/>
        <v>0</v>
      </c>
      <c r="BI583" s="2">
        <f t="shared" si="93"/>
        <v>0</v>
      </c>
      <c r="BJ583" s="2">
        <f t="shared" si="94"/>
        <v>0</v>
      </c>
      <c r="BK583" s="2">
        <f t="shared" si="91"/>
        <v>0</v>
      </c>
    </row>
    <row r="584" spans="2:63" ht="15" customHeight="1" x14ac:dyDescent="0.25">
      <c r="B584" s="14">
        <v>576</v>
      </c>
      <c r="C584" s="95" t="str">
        <f t="shared" si="95"/>
        <v/>
      </c>
      <c r="D584" s="15" t="str">
        <f t="shared" si="89"/>
        <v>OK</v>
      </c>
      <c r="E584" s="16" t="e">
        <f>VLOOKUP('Data Sheet'!$B$8,'Data Sheet'!$I$2:$J$9,2,FALSE)</f>
        <v>#N/A</v>
      </c>
      <c r="F584" s="16" t="str">
        <f t="shared" si="96"/>
        <v/>
      </c>
      <c r="G584" s="103">
        <f t="shared" si="97"/>
        <v>0</v>
      </c>
      <c r="H584" s="17" t="s">
        <v>26</v>
      </c>
      <c r="I584" s="17" t="s">
        <v>26</v>
      </c>
      <c r="J584" s="17" t="str">
        <f>IF('Data Sheet'!$B$9="NC-50","N/A","OK")</f>
        <v>OK</v>
      </c>
      <c r="K584" s="17" t="str">
        <f>IF('Data Sheet'!$B$9="NC-50","N/A","OK")</f>
        <v>OK</v>
      </c>
      <c r="L584" s="17" t="str">
        <f t="shared" si="98"/>
        <v>OK</v>
      </c>
      <c r="M584" s="17" t="str">
        <f t="shared" si="99"/>
        <v>OK</v>
      </c>
      <c r="N584" s="18" t="str">
        <f>IF(BO584&lt;&gt;"",
    IF(INT('Data Sheet'!$A$19)=INT('Data Sheet'!$B$19),
        --(INT('Data Sheet'!$A$19) &amp; "." &amp; BO584),
        IF(AND((--(INT('Data Sheet'!$A$19) &amp; "." &amp; BO584)&gt;=--('Data Sheet'!$A$19)), (--(INT('Data Sheet'!$A$19) &amp; "." &amp; BO584)&lt;=--('Data Sheet'!$B$19))),
            --(INT('Data Sheet'!$A$19) &amp; "." &amp; BO584),
            --(INT('Data Sheet'!$B$19) &amp; "." &amp; BO584)
        )
    ),
    IF(BN584&lt;&gt;"",
        IF(INT('Data Sheet'!$A$19)=INT('Data Sheet'!$B$19),
            --(INT('Data Sheet'!$A$19) &amp; "." &amp; LEFT(BN584,3)),
            IF(AND((--(INT('Data Sheet'!$A$19) &amp; "." &amp; LEFT(BN584,3))&gt;=--('Data Sheet'!$A$19)), (--(INT('Data Sheet'!$A$19) &amp; "." &amp; LEFT(BN584,3))&lt;=--('Data Sheet'!$B$19))),
                --(INT('Data Sheet'!$A$19) &amp; "." &amp; LEFT(BN584,3)),
                --(INT('Data Sheet'!$B$19) &amp; "." &amp; LEFT(BN584,3))
            )
        ),
        "OK"
    )
)</f>
        <v>OK</v>
      </c>
      <c r="O584" s="23" t="str">
        <f>IF(BP584&lt;&gt;"",
    IF(INT('Data Sheet'!$A$19)=INT('Data Sheet'!$B$19),
        --(INT('Data Sheet'!$A$19) &amp; "." &amp; BP584),
        IF(AND((--(INT('Data Sheet'!$A$19) &amp; "." &amp; BP584)&gt;=--('Data Sheet'!$A$19)), (--(INT('Data Sheet'!$A$19) &amp; "." &amp; BP584)&lt;=--('Data Sheet'!$B$19))),
            --(INT('Data Sheet'!$A$19) &amp; "." &amp; BP584),
            --(INT('Data Sheet'!$B$19) &amp; "." &amp; BP584)
        )
    ),
    IF(BN584&lt;&gt;"",
        IF(INT('Data Sheet'!$A$19)=INT('Data Sheet'!$B$19),
            --(INT('Data Sheet'!$A$19) &amp; "." &amp; RIGHT(BN584,3)),
            IF(AND((--(INT('Data Sheet'!$A$19) &amp; "." &amp; RIGHT(BN584,3))&gt;=--('Data Sheet'!$A$19)), (--(INT('Data Sheet'!$A$19) &amp; "." &amp; RIGHT(BN584,3))&lt;=--('Data Sheet'!$B$19))),
                --(INT('Data Sheet'!$A$19) &amp; "." &amp; RIGHT(BN584,3)),
                --(INT('Data Sheet'!$B$19) &amp; "." &amp; RIGHT(BN584,3))
            )
        ),
        "OK"
    )
)</f>
        <v>OK</v>
      </c>
      <c r="P584" s="23" t="str">
        <f>IF(BR584&lt;&gt;"",
    IF(INT('Data Sheet'!$A$19)=INT('Data Sheet'!$B$15),
        --(INT('Data Sheet'!$A$15) &amp; "." &amp; BR584),
        IF(AND((--(INT('Data Sheet'!$A$15) &amp; "." &amp; BR584)&gt;=--('Data Sheet'!$A$15)), (--(INT('Data Sheet'!$A$15) &amp; "." &amp; BR584)&lt;=--('Data Sheet'!$B$15))),
            --(INT('Data Sheet'!$A$15) &amp; "." &amp; BR584),
            --(INT('Data Sheet'!$B$15) &amp; "." &amp; BR584)
        )
    ),
    IF(BQ584&lt;&gt;"",
        IF(INT('Data Sheet'!$A$15)=INT('Data Sheet'!$B$15),
            --(INT('Data Sheet'!$A$15) &amp; "." &amp; LEFT(BQ584,3)),
            IF(AND((--(INT('Data Sheet'!$A$15) &amp; "." &amp; LEFT(BQ584,3))&gt;=--('Data Sheet'!$A$15)), (--(INT('Data Sheet'!$A$15) &amp; "." &amp; LEFT(BQ584,3))&lt;=--('Data Sheet'!$B$15))),
                --(INT('Data Sheet'!$A$15) &amp; "." &amp; LEFT(BQ584,3)),
                --(INT('Data Sheet'!$B$15) &amp; "." &amp; LEFT(BQ584,3))
            )
        ),
        "OK"
    )
)</f>
        <v>OK</v>
      </c>
      <c r="Q584" s="23" t="str">
        <f>IF(BS584&lt;&gt;"",
    IF(INT('Data Sheet'!$A$19)=INT('Data Sheet'!$B$15),
        --(INT('Data Sheet'!$A$15) &amp; "." &amp; BS584),
        IF(AND((--(INT('Data Sheet'!$A$15) &amp; "." &amp; BS584)&gt;=--('Data Sheet'!$A$15)), (--(INT('Data Sheet'!$A$15) &amp; "." &amp; BS584)&lt;=--('Data Sheet'!$B$15))),
            --(INT('Data Sheet'!$A$15) &amp; "." &amp; BS584),
            --(INT('Data Sheet'!$B$15) &amp; "." &amp; BS584)
        )
    ),
    IF(BQ584&lt;&gt;"",
        IF(INT('Data Sheet'!$A$15)=INT('Data Sheet'!$B$15),
            --(INT('Data Sheet'!$A$15) &amp; "." &amp; RIGHT(BQ584,3)),
            IF(AND((--(INT('Data Sheet'!$A$15) &amp; "." &amp; RIGHT(BQ584,3))&gt;=--('Data Sheet'!$A$15)), (--(INT('Data Sheet'!$A$15) &amp; "." &amp; RIGHT(BQ584,3))&lt;=--('Data Sheet'!$B$15))),
                --(INT('Data Sheet'!$A$15) &amp; "." &amp; RIGHT(BQ584,3)),
                --(INT('Data Sheet'!$B$15) &amp; "." &amp; RIGHT(BQ584,3))
            )
        ),
        "OK"
    )
)</f>
        <v>OK</v>
      </c>
      <c r="R584" s="19"/>
      <c r="S584" s="19"/>
      <c r="T584" s="19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1"/>
      <c r="AU584" s="21"/>
      <c r="AV584" s="21"/>
      <c r="AW584" s="22"/>
      <c r="AX584" s="99"/>
      <c r="AY584" s="20"/>
      <c r="AZ584" s="20"/>
      <c r="BA584" s="22"/>
      <c r="BB584">
        <v>576</v>
      </c>
      <c r="BC584" s="80"/>
      <c r="BD584" s="80"/>
      <c r="BE584" s="80"/>
      <c r="BF584" s="80"/>
      <c r="BG584" s="32" t="str">
        <f t="shared" si="92"/>
        <v/>
      </c>
      <c r="BH584" s="78">
        <f t="shared" si="90"/>
        <v>0</v>
      </c>
      <c r="BI584" s="2">
        <f t="shared" si="93"/>
        <v>0</v>
      </c>
      <c r="BJ584" s="2">
        <f t="shared" si="94"/>
        <v>0</v>
      </c>
      <c r="BK584" s="2">
        <f t="shared" si="91"/>
        <v>0</v>
      </c>
    </row>
    <row r="585" spans="2:63" ht="15" customHeight="1" x14ac:dyDescent="0.25">
      <c r="B585" s="14">
        <v>577</v>
      </c>
      <c r="C585" s="95" t="str">
        <f t="shared" si="95"/>
        <v/>
      </c>
      <c r="D585" s="15" t="str">
        <f t="shared" ref="D585:D648" si="100">IF(AO585="x","-","OK")</f>
        <v>OK</v>
      </c>
      <c r="E585" s="16" t="e">
        <f>VLOOKUP('Data Sheet'!$B$8,'Data Sheet'!$I$2:$J$9,2,FALSE)</f>
        <v>#N/A</v>
      </c>
      <c r="F585" s="16" t="str">
        <f t="shared" si="96"/>
        <v/>
      </c>
      <c r="G585" s="103">
        <f t="shared" si="97"/>
        <v>0</v>
      </c>
      <c r="H585" s="17" t="s">
        <v>26</v>
      </c>
      <c r="I585" s="17" t="s">
        <v>26</v>
      </c>
      <c r="J585" s="17" t="str">
        <f>IF('Data Sheet'!$B$9="NC-50","N/A","OK")</f>
        <v>OK</v>
      </c>
      <c r="K585" s="17" t="str">
        <f>IF('Data Sheet'!$B$9="NC-50","N/A","OK")</f>
        <v>OK</v>
      </c>
      <c r="L585" s="17" t="str">
        <f t="shared" si="98"/>
        <v>OK</v>
      </c>
      <c r="M585" s="17" t="str">
        <f t="shared" si="99"/>
        <v>OK</v>
      </c>
      <c r="N585" s="18" t="str">
        <f>IF(BO585&lt;&gt;"",
    IF(INT('Data Sheet'!$A$19)=INT('Data Sheet'!$B$19),
        --(INT('Data Sheet'!$A$19) &amp; "." &amp; BO585),
        IF(AND((--(INT('Data Sheet'!$A$19) &amp; "." &amp; BO585)&gt;=--('Data Sheet'!$A$19)), (--(INT('Data Sheet'!$A$19) &amp; "." &amp; BO585)&lt;=--('Data Sheet'!$B$19))),
            --(INT('Data Sheet'!$A$19) &amp; "." &amp; BO585),
            --(INT('Data Sheet'!$B$19) &amp; "." &amp; BO585)
        )
    ),
    IF(BN585&lt;&gt;"",
        IF(INT('Data Sheet'!$A$19)=INT('Data Sheet'!$B$19),
            --(INT('Data Sheet'!$A$19) &amp; "." &amp; LEFT(BN585,3)),
            IF(AND((--(INT('Data Sheet'!$A$19) &amp; "." &amp; LEFT(BN585,3))&gt;=--('Data Sheet'!$A$19)), (--(INT('Data Sheet'!$A$19) &amp; "." &amp; LEFT(BN585,3))&lt;=--('Data Sheet'!$B$19))),
                --(INT('Data Sheet'!$A$19) &amp; "." &amp; LEFT(BN585,3)),
                --(INT('Data Sheet'!$B$19) &amp; "." &amp; LEFT(BN585,3))
            )
        ),
        "OK"
    )
)</f>
        <v>OK</v>
      </c>
      <c r="O585" s="23" t="str">
        <f>IF(BP585&lt;&gt;"",
    IF(INT('Data Sheet'!$A$19)=INT('Data Sheet'!$B$19),
        --(INT('Data Sheet'!$A$19) &amp; "." &amp; BP585),
        IF(AND((--(INT('Data Sheet'!$A$19) &amp; "." &amp; BP585)&gt;=--('Data Sheet'!$A$19)), (--(INT('Data Sheet'!$A$19) &amp; "." &amp; BP585)&lt;=--('Data Sheet'!$B$19))),
            --(INT('Data Sheet'!$A$19) &amp; "." &amp; BP585),
            --(INT('Data Sheet'!$B$19) &amp; "." &amp; BP585)
        )
    ),
    IF(BN585&lt;&gt;"",
        IF(INT('Data Sheet'!$A$19)=INT('Data Sheet'!$B$19),
            --(INT('Data Sheet'!$A$19) &amp; "." &amp; RIGHT(BN585,3)),
            IF(AND((--(INT('Data Sheet'!$A$19) &amp; "." &amp; RIGHT(BN585,3))&gt;=--('Data Sheet'!$A$19)), (--(INT('Data Sheet'!$A$19) &amp; "." &amp; RIGHT(BN585,3))&lt;=--('Data Sheet'!$B$19))),
                --(INT('Data Sheet'!$A$19) &amp; "." &amp; RIGHT(BN585,3)),
                --(INT('Data Sheet'!$B$19) &amp; "." &amp; RIGHT(BN585,3))
            )
        ),
        "OK"
    )
)</f>
        <v>OK</v>
      </c>
      <c r="P585" s="23" t="str">
        <f>IF(BR585&lt;&gt;"",
    IF(INT('Data Sheet'!$A$19)=INT('Data Sheet'!$B$15),
        --(INT('Data Sheet'!$A$15) &amp; "." &amp; BR585),
        IF(AND((--(INT('Data Sheet'!$A$15) &amp; "." &amp; BR585)&gt;=--('Data Sheet'!$A$15)), (--(INT('Data Sheet'!$A$15) &amp; "." &amp; BR585)&lt;=--('Data Sheet'!$B$15))),
            --(INT('Data Sheet'!$A$15) &amp; "." &amp; BR585),
            --(INT('Data Sheet'!$B$15) &amp; "." &amp; BR585)
        )
    ),
    IF(BQ585&lt;&gt;"",
        IF(INT('Data Sheet'!$A$15)=INT('Data Sheet'!$B$15),
            --(INT('Data Sheet'!$A$15) &amp; "." &amp; LEFT(BQ585,3)),
            IF(AND((--(INT('Data Sheet'!$A$15) &amp; "." &amp; LEFT(BQ585,3))&gt;=--('Data Sheet'!$A$15)), (--(INT('Data Sheet'!$A$15) &amp; "." &amp; LEFT(BQ585,3))&lt;=--('Data Sheet'!$B$15))),
                --(INT('Data Sheet'!$A$15) &amp; "." &amp; LEFT(BQ585,3)),
                --(INT('Data Sheet'!$B$15) &amp; "." &amp; LEFT(BQ585,3))
            )
        ),
        "OK"
    )
)</f>
        <v>OK</v>
      </c>
      <c r="Q585" s="23" t="str">
        <f>IF(BS585&lt;&gt;"",
    IF(INT('Data Sheet'!$A$19)=INT('Data Sheet'!$B$15),
        --(INT('Data Sheet'!$A$15) &amp; "." &amp; BS585),
        IF(AND((--(INT('Data Sheet'!$A$15) &amp; "." &amp; BS585)&gt;=--('Data Sheet'!$A$15)), (--(INT('Data Sheet'!$A$15) &amp; "." &amp; BS585)&lt;=--('Data Sheet'!$B$15))),
            --(INT('Data Sheet'!$A$15) &amp; "." &amp; BS585),
            --(INT('Data Sheet'!$B$15) &amp; "." &amp; BS585)
        )
    ),
    IF(BQ585&lt;&gt;"",
        IF(INT('Data Sheet'!$A$15)=INT('Data Sheet'!$B$15),
            --(INT('Data Sheet'!$A$15) &amp; "." &amp; RIGHT(BQ585,3)),
            IF(AND((--(INT('Data Sheet'!$A$15) &amp; "." &amp; RIGHT(BQ585,3))&gt;=--('Data Sheet'!$A$15)), (--(INT('Data Sheet'!$A$15) &amp; "." &amp; RIGHT(BQ585,3))&lt;=--('Data Sheet'!$B$15))),
                --(INT('Data Sheet'!$A$15) &amp; "." &amp; RIGHT(BQ585,3)),
                --(INT('Data Sheet'!$B$15) &amp; "." &amp; RIGHT(BQ585,3))
            )
        ),
        "OK"
    )
)</f>
        <v>OK</v>
      </c>
      <c r="R585" s="19"/>
      <c r="S585" s="19"/>
      <c r="T585" s="19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1"/>
      <c r="AU585" s="21"/>
      <c r="AV585" s="21"/>
      <c r="AW585" s="22"/>
      <c r="AX585" s="99"/>
      <c r="AY585" s="20"/>
      <c r="AZ585" s="20"/>
      <c r="BA585" s="22"/>
      <c r="BB585">
        <v>577</v>
      </c>
      <c r="BC585" s="80"/>
      <c r="BD585" s="80"/>
      <c r="BE585" s="80"/>
      <c r="BF585" s="80"/>
      <c r="BG585" s="32" t="str">
        <f t="shared" si="92"/>
        <v/>
      </c>
      <c r="BH585" s="78">
        <f t="shared" ref="BH585:BH648" si="101">COUNTA(T585:AF585)</f>
        <v>0</v>
      </c>
      <c r="BI585" s="2">
        <f t="shared" si="93"/>
        <v>0</v>
      </c>
      <c r="BJ585" s="2">
        <f t="shared" si="94"/>
        <v>0</v>
      </c>
      <c r="BK585" s="2">
        <f t="shared" ref="BK585:BK648" si="102">COUNTA(T585:AW585)</f>
        <v>0</v>
      </c>
    </row>
    <row r="586" spans="2:63" ht="15" customHeight="1" x14ac:dyDescent="0.25">
      <c r="B586" s="14">
        <v>578</v>
      </c>
      <c r="C586" s="95" t="str">
        <f t="shared" si="95"/>
        <v/>
      </c>
      <c r="D586" s="15" t="str">
        <f t="shared" si="100"/>
        <v>OK</v>
      </c>
      <c r="E586" s="16" t="e">
        <f>VLOOKUP('Data Sheet'!$B$8,'Data Sheet'!$I$2:$J$9,2,FALSE)</f>
        <v>#N/A</v>
      </c>
      <c r="F586" s="16" t="str">
        <f t="shared" si="96"/>
        <v/>
      </c>
      <c r="G586" s="103">
        <f t="shared" si="97"/>
        <v>0</v>
      </c>
      <c r="H586" s="17" t="s">
        <v>26</v>
      </c>
      <c r="I586" s="17" t="s">
        <v>26</v>
      </c>
      <c r="J586" s="17" t="str">
        <f>IF('Data Sheet'!$B$9="NC-50","N/A","OK")</f>
        <v>OK</v>
      </c>
      <c r="K586" s="17" t="str">
        <f>IF('Data Sheet'!$B$9="NC-50","N/A","OK")</f>
        <v>OK</v>
      </c>
      <c r="L586" s="17" t="str">
        <f t="shared" si="98"/>
        <v>OK</v>
      </c>
      <c r="M586" s="17" t="str">
        <f t="shared" si="99"/>
        <v>OK</v>
      </c>
      <c r="N586" s="18" t="str">
        <f>IF(BO586&lt;&gt;"",
    IF(INT('Data Sheet'!$A$19)=INT('Data Sheet'!$B$19),
        --(INT('Data Sheet'!$A$19) &amp; "." &amp; BO586),
        IF(AND((--(INT('Data Sheet'!$A$19) &amp; "." &amp; BO586)&gt;=--('Data Sheet'!$A$19)), (--(INT('Data Sheet'!$A$19) &amp; "." &amp; BO586)&lt;=--('Data Sheet'!$B$19))),
            --(INT('Data Sheet'!$A$19) &amp; "." &amp; BO586),
            --(INT('Data Sheet'!$B$19) &amp; "." &amp; BO586)
        )
    ),
    IF(BN586&lt;&gt;"",
        IF(INT('Data Sheet'!$A$19)=INT('Data Sheet'!$B$19),
            --(INT('Data Sheet'!$A$19) &amp; "." &amp; LEFT(BN586,3)),
            IF(AND((--(INT('Data Sheet'!$A$19) &amp; "." &amp; LEFT(BN586,3))&gt;=--('Data Sheet'!$A$19)), (--(INT('Data Sheet'!$A$19) &amp; "." &amp; LEFT(BN586,3))&lt;=--('Data Sheet'!$B$19))),
                --(INT('Data Sheet'!$A$19) &amp; "." &amp; LEFT(BN586,3)),
                --(INT('Data Sheet'!$B$19) &amp; "." &amp; LEFT(BN586,3))
            )
        ),
        "OK"
    )
)</f>
        <v>OK</v>
      </c>
      <c r="O586" s="23" t="str">
        <f>IF(BP586&lt;&gt;"",
    IF(INT('Data Sheet'!$A$19)=INT('Data Sheet'!$B$19),
        --(INT('Data Sheet'!$A$19) &amp; "." &amp; BP586),
        IF(AND((--(INT('Data Sheet'!$A$19) &amp; "." &amp; BP586)&gt;=--('Data Sheet'!$A$19)), (--(INT('Data Sheet'!$A$19) &amp; "." &amp; BP586)&lt;=--('Data Sheet'!$B$19))),
            --(INT('Data Sheet'!$A$19) &amp; "." &amp; BP586),
            --(INT('Data Sheet'!$B$19) &amp; "." &amp; BP586)
        )
    ),
    IF(BN586&lt;&gt;"",
        IF(INT('Data Sheet'!$A$19)=INT('Data Sheet'!$B$19),
            --(INT('Data Sheet'!$A$19) &amp; "." &amp; RIGHT(BN586,3)),
            IF(AND((--(INT('Data Sheet'!$A$19) &amp; "." &amp; RIGHT(BN586,3))&gt;=--('Data Sheet'!$A$19)), (--(INT('Data Sheet'!$A$19) &amp; "." &amp; RIGHT(BN586,3))&lt;=--('Data Sheet'!$B$19))),
                --(INT('Data Sheet'!$A$19) &amp; "." &amp; RIGHT(BN586,3)),
                --(INT('Data Sheet'!$B$19) &amp; "." &amp; RIGHT(BN586,3))
            )
        ),
        "OK"
    )
)</f>
        <v>OK</v>
      </c>
      <c r="P586" s="23" t="str">
        <f>IF(BR586&lt;&gt;"",
    IF(INT('Data Sheet'!$A$19)=INT('Data Sheet'!$B$15),
        --(INT('Data Sheet'!$A$15) &amp; "." &amp; BR586),
        IF(AND((--(INT('Data Sheet'!$A$15) &amp; "." &amp; BR586)&gt;=--('Data Sheet'!$A$15)), (--(INT('Data Sheet'!$A$15) &amp; "." &amp; BR586)&lt;=--('Data Sheet'!$B$15))),
            --(INT('Data Sheet'!$A$15) &amp; "." &amp; BR586),
            --(INT('Data Sheet'!$B$15) &amp; "." &amp; BR586)
        )
    ),
    IF(BQ586&lt;&gt;"",
        IF(INT('Data Sheet'!$A$15)=INT('Data Sheet'!$B$15),
            --(INT('Data Sheet'!$A$15) &amp; "." &amp; LEFT(BQ586,3)),
            IF(AND((--(INT('Data Sheet'!$A$15) &amp; "." &amp; LEFT(BQ586,3))&gt;=--('Data Sheet'!$A$15)), (--(INT('Data Sheet'!$A$15) &amp; "." &amp; LEFT(BQ586,3))&lt;=--('Data Sheet'!$B$15))),
                --(INT('Data Sheet'!$A$15) &amp; "." &amp; LEFT(BQ586,3)),
                --(INT('Data Sheet'!$B$15) &amp; "." &amp; LEFT(BQ586,3))
            )
        ),
        "OK"
    )
)</f>
        <v>OK</v>
      </c>
      <c r="Q586" s="23" t="str">
        <f>IF(BS586&lt;&gt;"",
    IF(INT('Data Sheet'!$A$19)=INT('Data Sheet'!$B$15),
        --(INT('Data Sheet'!$A$15) &amp; "." &amp; BS586),
        IF(AND((--(INT('Data Sheet'!$A$15) &amp; "." &amp; BS586)&gt;=--('Data Sheet'!$A$15)), (--(INT('Data Sheet'!$A$15) &amp; "." &amp; BS586)&lt;=--('Data Sheet'!$B$15))),
            --(INT('Data Sheet'!$A$15) &amp; "." &amp; BS586),
            --(INT('Data Sheet'!$B$15) &amp; "." &amp; BS586)
        )
    ),
    IF(BQ586&lt;&gt;"",
        IF(INT('Data Sheet'!$A$15)=INT('Data Sheet'!$B$15),
            --(INT('Data Sheet'!$A$15) &amp; "." &amp; RIGHT(BQ586,3)),
            IF(AND((--(INT('Data Sheet'!$A$15) &amp; "." &amp; RIGHT(BQ586,3))&gt;=--('Data Sheet'!$A$15)), (--(INT('Data Sheet'!$A$15) &amp; "." &amp; RIGHT(BQ586,3))&lt;=--('Data Sheet'!$B$15))),
                --(INT('Data Sheet'!$A$15) &amp; "." &amp; RIGHT(BQ586,3)),
                --(INT('Data Sheet'!$B$15) &amp; "." &amp; RIGHT(BQ586,3))
            )
        ),
        "OK"
    )
)</f>
        <v>OK</v>
      </c>
      <c r="R586" s="19"/>
      <c r="S586" s="19"/>
      <c r="T586" s="19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1"/>
      <c r="AU586" s="21"/>
      <c r="AV586" s="21"/>
      <c r="AW586" s="22"/>
      <c r="AX586" s="99"/>
      <c r="AY586" s="20"/>
      <c r="AZ586" s="20"/>
      <c r="BA586" s="22"/>
      <c r="BB586">
        <v>578</v>
      </c>
      <c r="BC586" s="80"/>
      <c r="BD586" s="80"/>
      <c r="BE586" s="80"/>
      <c r="BF586" s="80"/>
      <c r="BG586" s="32" t="str">
        <f t="shared" ref="BG586:BG649" si="103">CONCATENATE(BC586,BD586,BE586,BF586)</f>
        <v/>
      </c>
      <c r="BH586" s="78">
        <f t="shared" si="101"/>
        <v>0</v>
      </c>
      <c r="BI586" s="2">
        <f t="shared" ref="BI586:BI649" si="104">IF(COUNTA(AI586:AN586)&gt;0,1,0)</f>
        <v>0</v>
      </c>
      <c r="BJ586" s="2">
        <f t="shared" ref="BJ586:BJ649" si="105">IF(SUM(BH586:BI586)=2,1,0)</f>
        <v>0</v>
      </c>
      <c r="BK586" s="2">
        <f t="shared" si="102"/>
        <v>0</v>
      </c>
    </row>
    <row r="587" spans="2:63" ht="15" customHeight="1" x14ac:dyDescent="0.25">
      <c r="B587" s="14">
        <v>579</v>
      </c>
      <c r="C587" s="95" t="str">
        <f t="shared" ref="C587:C650" si="106">BG587</f>
        <v/>
      </c>
      <c r="D587" s="15" t="str">
        <f t="shared" si="100"/>
        <v>OK</v>
      </c>
      <c r="E587" s="16" t="e">
        <f>VLOOKUP('Data Sheet'!$B$8,'Data Sheet'!$I$2:$J$9,2,FALSE)</f>
        <v>#N/A</v>
      </c>
      <c r="F587" s="16" t="str">
        <f t="shared" ref="F587:F650" si="107">IF(BT587="", "", --("0."&amp;BT587))</f>
        <v/>
      </c>
      <c r="G587" s="103">
        <f t="shared" ref="G587:G650" si="108">IF(F587="", 0, F587/E587)</f>
        <v>0</v>
      </c>
      <c r="H587" s="17" t="s">
        <v>26</v>
      </c>
      <c r="I587" s="17" t="s">
        <v>26</v>
      </c>
      <c r="J587" s="17" t="str">
        <f>IF('Data Sheet'!$B$9="NC-50","N/A","OK")</f>
        <v>OK</v>
      </c>
      <c r="K587" s="17" t="str">
        <f>IF('Data Sheet'!$B$9="NC-50","N/A","OK")</f>
        <v>OK</v>
      </c>
      <c r="L587" s="17" t="str">
        <f t="shared" ref="L587:L650" si="109">IF($AP587="x","MIN","OK")</f>
        <v>OK</v>
      </c>
      <c r="M587" s="17" t="str">
        <f t="shared" ref="M587:M650" si="110">IF($AQ587="x","MIN","OK")</f>
        <v>OK</v>
      </c>
      <c r="N587" s="18" t="str">
        <f>IF(BO587&lt;&gt;"",
    IF(INT('Data Sheet'!$A$19)=INT('Data Sheet'!$B$19),
        --(INT('Data Sheet'!$A$19) &amp; "." &amp; BO587),
        IF(AND((--(INT('Data Sheet'!$A$19) &amp; "." &amp; BO587)&gt;=--('Data Sheet'!$A$19)), (--(INT('Data Sheet'!$A$19) &amp; "." &amp; BO587)&lt;=--('Data Sheet'!$B$19))),
            --(INT('Data Sheet'!$A$19) &amp; "." &amp; BO587),
            --(INT('Data Sheet'!$B$19) &amp; "." &amp; BO587)
        )
    ),
    IF(BN587&lt;&gt;"",
        IF(INT('Data Sheet'!$A$19)=INT('Data Sheet'!$B$19),
            --(INT('Data Sheet'!$A$19) &amp; "." &amp; LEFT(BN587,3)),
            IF(AND((--(INT('Data Sheet'!$A$19) &amp; "." &amp; LEFT(BN587,3))&gt;=--('Data Sheet'!$A$19)), (--(INT('Data Sheet'!$A$19) &amp; "." &amp; LEFT(BN587,3))&lt;=--('Data Sheet'!$B$19))),
                --(INT('Data Sheet'!$A$19) &amp; "." &amp; LEFT(BN587,3)),
                --(INT('Data Sheet'!$B$19) &amp; "." &amp; LEFT(BN587,3))
            )
        ),
        "OK"
    )
)</f>
        <v>OK</v>
      </c>
      <c r="O587" s="23" t="str">
        <f>IF(BP587&lt;&gt;"",
    IF(INT('Data Sheet'!$A$19)=INT('Data Sheet'!$B$19),
        --(INT('Data Sheet'!$A$19) &amp; "." &amp; BP587),
        IF(AND((--(INT('Data Sheet'!$A$19) &amp; "." &amp; BP587)&gt;=--('Data Sheet'!$A$19)), (--(INT('Data Sheet'!$A$19) &amp; "." &amp; BP587)&lt;=--('Data Sheet'!$B$19))),
            --(INT('Data Sheet'!$A$19) &amp; "." &amp; BP587),
            --(INT('Data Sheet'!$B$19) &amp; "." &amp; BP587)
        )
    ),
    IF(BN587&lt;&gt;"",
        IF(INT('Data Sheet'!$A$19)=INT('Data Sheet'!$B$19),
            --(INT('Data Sheet'!$A$19) &amp; "." &amp; RIGHT(BN587,3)),
            IF(AND((--(INT('Data Sheet'!$A$19) &amp; "." &amp; RIGHT(BN587,3))&gt;=--('Data Sheet'!$A$19)), (--(INT('Data Sheet'!$A$19) &amp; "." &amp; RIGHT(BN587,3))&lt;=--('Data Sheet'!$B$19))),
                --(INT('Data Sheet'!$A$19) &amp; "." &amp; RIGHT(BN587,3)),
                --(INT('Data Sheet'!$B$19) &amp; "." &amp; RIGHT(BN587,3))
            )
        ),
        "OK"
    )
)</f>
        <v>OK</v>
      </c>
      <c r="P587" s="23" t="str">
        <f>IF(BR587&lt;&gt;"",
    IF(INT('Data Sheet'!$A$19)=INT('Data Sheet'!$B$15),
        --(INT('Data Sheet'!$A$15) &amp; "." &amp; BR587),
        IF(AND((--(INT('Data Sheet'!$A$15) &amp; "." &amp; BR587)&gt;=--('Data Sheet'!$A$15)), (--(INT('Data Sheet'!$A$15) &amp; "." &amp; BR587)&lt;=--('Data Sheet'!$B$15))),
            --(INT('Data Sheet'!$A$15) &amp; "." &amp; BR587),
            --(INT('Data Sheet'!$B$15) &amp; "." &amp; BR587)
        )
    ),
    IF(BQ587&lt;&gt;"",
        IF(INT('Data Sheet'!$A$15)=INT('Data Sheet'!$B$15),
            --(INT('Data Sheet'!$A$15) &amp; "." &amp; LEFT(BQ587,3)),
            IF(AND((--(INT('Data Sheet'!$A$15) &amp; "." &amp; LEFT(BQ587,3))&gt;=--('Data Sheet'!$A$15)), (--(INT('Data Sheet'!$A$15) &amp; "." &amp; LEFT(BQ587,3))&lt;=--('Data Sheet'!$B$15))),
                --(INT('Data Sheet'!$A$15) &amp; "." &amp; LEFT(BQ587,3)),
                --(INT('Data Sheet'!$B$15) &amp; "." &amp; LEFT(BQ587,3))
            )
        ),
        "OK"
    )
)</f>
        <v>OK</v>
      </c>
      <c r="Q587" s="23" t="str">
        <f>IF(BS587&lt;&gt;"",
    IF(INT('Data Sheet'!$A$19)=INT('Data Sheet'!$B$15),
        --(INT('Data Sheet'!$A$15) &amp; "." &amp; BS587),
        IF(AND((--(INT('Data Sheet'!$A$15) &amp; "." &amp; BS587)&gt;=--('Data Sheet'!$A$15)), (--(INT('Data Sheet'!$A$15) &amp; "." &amp; BS587)&lt;=--('Data Sheet'!$B$15))),
            --(INT('Data Sheet'!$A$15) &amp; "." &amp; BS587),
            --(INT('Data Sheet'!$B$15) &amp; "." &amp; BS587)
        )
    ),
    IF(BQ587&lt;&gt;"",
        IF(INT('Data Sheet'!$A$15)=INT('Data Sheet'!$B$15),
            --(INT('Data Sheet'!$A$15) &amp; "." &amp; RIGHT(BQ587,3)),
            IF(AND((--(INT('Data Sheet'!$A$15) &amp; "." &amp; RIGHT(BQ587,3))&gt;=--('Data Sheet'!$A$15)), (--(INT('Data Sheet'!$A$15) &amp; "." &amp; RIGHT(BQ587,3))&lt;=--('Data Sheet'!$B$15))),
                --(INT('Data Sheet'!$A$15) &amp; "." &amp; RIGHT(BQ587,3)),
                --(INT('Data Sheet'!$B$15) &amp; "." &amp; RIGHT(BQ587,3))
            )
        ),
        "OK"
    )
)</f>
        <v>OK</v>
      </c>
      <c r="R587" s="19"/>
      <c r="S587" s="19"/>
      <c r="T587" s="19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1"/>
      <c r="AU587" s="21"/>
      <c r="AV587" s="21"/>
      <c r="AW587" s="22"/>
      <c r="AX587" s="99"/>
      <c r="AY587" s="20"/>
      <c r="AZ587" s="20"/>
      <c r="BA587" s="22"/>
      <c r="BB587">
        <v>579</v>
      </c>
      <c r="BC587" s="80"/>
      <c r="BD587" s="80"/>
      <c r="BE587" s="80"/>
      <c r="BF587" s="80"/>
      <c r="BG587" s="32" t="str">
        <f t="shared" si="103"/>
        <v/>
      </c>
      <c r="BH587" s="78">
        <f t="shared" si="101"/>
        <v>0</v>
      </c>
      <c r="BI587" s="2">
        <f t="shared" si="104"/>
        <v>0</v>
      </c>
      <c r="BJ587" s="2">
        <f t="shared" si="105"/>
        <v>0</v>
      </c>
      <c r="BK587" s="2">
        <f t="shared" si="102"/>
        <v>0</v>
      </c>
    </row>
    <row r="588" spans="2:63" ht="15" customHeight="1" x14ac:dyDescent="0.25">
      <c r="B588" s="14">
        <v>580</v>
      </c>
      <c r="C588" s="95" t="str">
        <f t="shared" si="106"/>
        <v/>
      </c>
      <c r="D588" s="15" t="str">
        <f t="shared" si="100"/>
        <v>OK</v>
      </c>
      <c r="E588" s="16" t="e">
        <f>VLOOKUP('Data Sheet'!$B$8,'Data Sheet'!$I$2:$J$9,2,FALSE)</f>
        <v>#N/A</v>
      </c>
      <c r="F588" s="16" t="str">
        <f t="shared" si="107"/>
        <v/>
      </c>
      <c r="G588" s="103">
        <f t="shared" si="108"/>
        <v>0</v>
      </c>
      <c r="H588" s="17" t="s">
        <v>26</v>
      </c>
      <c r="I588" s="17" t="s">
        <v>26</v>
      </c>
      <c r="J588" s="17" t="str">
        <f>IF('Data Sheet'!$B$9="NC-50","N/A","OK")</f>
        <v>OK</v>
      </c>
      <c r="K588" s="17" t="str">
        <f>IF('Data Sheet'!$B$9="NC-50","N/A","OK")</f>
        <v>OK</v>
      </c>
      <c r="L588" s="17" t="str">
        <f t="shared" si="109"/>
        <v>OK</v>
      </c>
      <c r="M588" s="17" t="str">
        <f t="shared" si="110"/>
        <v>OK</v>
      </c>
      <c r="N588" s="18" t="str">
        <f>IF(BO588&lt;&gt;"",
    IF(INT('Data Sheet'!$A$19)=INT('Data Sheet'!$B$19),
        --(INT('Data Sheet'!$A$19) &amp; "." &amp; BO588),
        IF(AND((--(INT('Data Sheet'!$A$19) &amp; "." &amp; BO588)&gt;=--('Data Sheet'!$A$19)), (--(INT('Data Sheet'!$A$19) &amp; "." &amp; BO588)&lt;=--('Data Sheet'!$B$19))),
            --(INT('Data Sheet'!$A$19) &amp; "." &amp; BO588),
            --(INT('Data Sheet'!$B$19) &amp; "." &amp; BO588)
        )
    ),
    IF(BN588&lt;&gt;"",
        IF(INT('Data Sheet'!$A$19)=INT('Data Sheet'!$B$19),
            --(INT('Data Sheet'!$A$19) &amp; "." &amp; LEFT(BN588,3)),
            IF(AND((--(INT('Data Sheet'!$A$19) &amp; "." &amp; LEFT(BN588,3))&gt;=--('Data Sheet'!$A$19)), (--(INT('Data Sheet'!$A$19) &amp; "." &amp; LEFT(BN588,3))&lt;=--('Data Sheet'!$B$19))),
                --(INT('Data Sheet'!$A$19) &amp; "." &amp; LEFT(BN588,3)),
                --(INT('Data Sheet'!$B$19) &amp; "." &amp; LEFT(BN588,3))
            )
        ),
        "OK"
    )
)</f>
        <v>OK</v>
      </c>
      <c r="O588" s="23" t="str">
        <f>IF(BP588&lt;&gt;"",
    IF(INT('Data Sheet'!$A$19)=INT('Data Sheet'!$B$19),
        --(INT('Data Sheet'!$A$19) &amp; "." &amp; BP588),
        IF(AND((--(INT('Data Sheet'!$A$19) &amp; "." &amp; BP588)&gt;=--('Data Sheet'!$A$19)), (--(INT('Data Sheet'!$A$19) &amp; "." &amp; BP588)&lt;=--('Data Sheet'!$B$19))),
            --(INT('Data Sheet'!$A$19) &amp; "." &amp; BP588),
            --(INT('Data Sheet'!$B$19) &amp; "." &amp; BP588)
        )
    ),
    IF(BN588&lt;&gt;"",
        IF(INT('Data Sheet'!$A$19)=INT('Data Sheet'!$B$19),
            --(INT('Data Sheet'!$A$19) &amp; "." &amp; RIGHT(BN588,3)),
            IF(AND((--(INT('Data Sheet'!$A$19) &amp; "." &amp; RIGHT(BN588,3))&gt;=--('Data Sheet'!$A$19)), (--(INT('Data Sheet'!$A$19) &amp; "." &amp; RIGHT(BN588,3))&lt;=--('Data Sheet'!$B$19))),
                --(INT('Data Sheet'!$A$19) &amp; "." &amp; RIGHT(BN588,3)),
                --(INT('Data Sheet'!$B$19) &amp; "." &amp; RIGHT(BN588,3))
            )
        ),
        "OK"
    )
)</f>
        <v>OK</v>
      </c>
      <c r="P588" s="23" t="str">
        <f>IF(BR588&lt;&gt;"",
    IF(INT('Data Sheet'!$A$19)=INT('Data Sheet'!$B$15),
        --(INT('Data Sheet'!$A$15) &amp; "." &amp; BR588),
        IF(AND((--(INT('Data Sheet'!$A$15) &amp; "." &amp; BR588)&gt;=--('Data Sheet'!$A$15)), (--(INT('Data Sheet'!$A$15) &amp; "." &amp; BR588)&lt;=--('Data Sheet'!$B$15))),
            --(INT('Data Sheet'!$A$15) &amp; "." &amp; BR588),
            --(INT('Data Sheet'!$B$15) &amp; "." &amp; BR588)
        )
    ),
    IF(BQ588&lt;&gt;"",
        IF(INT('Data Sheet'!$A$15)=INT('Data Sheet'!$B$15),
            --(INT('Data Sheet'!$A$15) &amp; "." &amp; LEFT(BQ588,3)),
            IF(AND((--(INT('Data Sheet'!$A$15) &amp; "." &amp; LEFT(BQ588,3))&gt;=--('Data Sheet'!$A$15)), (--(INT('Data Sheet'!$A$15) &amp; "." &amp; LEFT(BQ588,3))&lt;=--('Data Sheet'!$B$15))),
                --(INT('Data Sheet'!$A$15) &amp; "." &amp; LEFT(BQ588,3)),
                --(INT('Data Sheet'!$B$15) &amp; "." &amp; LEFT(BQ588,3))
            )
        ),
        "OK"
    )
)</f>
        <v>OK</v>
      </c>
      <c r="Q588" s="23" t="str">
        <f>IF(BS588&lt;&gt;"",
    IF(INT('Data Sheet'!$A$19)=INT('Data Sheet'!$B$15),
        --(INT('Data Sheet'!$A$15) &amp; "." &amp; BS588),
        IF(AND((--(INT('Data Sheet'!$A$15) &amp; "." &amp; BS588)&gt;=--('Data Sheet'!$A$15)), (--(INT('Data Sheet'!$A$15) &amp; "." &amp; BS588)&lt;=--('Data Sheet'!$B$15))),
            --(INT('Data Sheet'!$A$15) &amp; "." &amp; BS588),
            --(INT('Data Sheet'!$B$15) &amp; "." &amp; BS588)
        )
    ),
    IF(BQ588&lt;&gt;"",
        IF(INT('Data Sheet'!$A$15)=INT('Data Sheet'!$B$15),
            --(INT('Data Sheet'!$A$15) &amp; "." &amp; RIGHT(BQ588,3)),
            IF(AND((--(INT('Data Sheet'!$A$15) &amp; "." &amp; RIGHT(BQ588,3))&gt;=--('Data Sheet'!$A$15)), (--(INT('Data Sheet'!$A$15) &amp; "." &amp; RIGHT(BQ588,3))&lt;=--('Data Sheet'!$B$15))),
                --(INT('Data Sheet'!$A$15) &amp; "." &amp; RIGHT(BQ588,3)),
                --(INT('Data Sheet'!$B$15) &amp; "." &amp; RIGHT(BQ588,3))
            )
        ),
        "OK"
    )
)</f>
        <v>OK</v>
      </c>
      <c r="R588" s="19"/>
      <c r="S588" s="19"/>
      <c r="T588" s="19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1"/>
      <c r="AU588" s="21"/>
      <c r="AV588" s="21"/>
      <c r="AW588" s="22"/>
      <c r="AX588" s="99"/>
      <c r="AY588" s="20"/>
      <c r="AZ588" s="20"/>
      <c r="BA588" s="22"/>
      <c r="BB588">
        <v>580</v>
      </c>
      <c r="BC588" s="80"/>
      <c r="BD588" s="80"/>
      <c r="BE588" s="80"/>
      <c r="BF588" s="80"/>
      <c r="BG588" s="32" t="str">
        <f t="shared" si="103"/>
        <v/>
      </c>
      <c r="BH588" s="78">
        <f t="shared" si="101"/>
        <v>0</v>
      </c>
      <c r="BI588" s="2">
        <f t="shared" si="104"/>
        <v>0</v>
      </c>
      <c r="BJ588" s="2">
        <f t="shared" si="105"/>
        <v>0</v>
      </c>
      <c r="BK588" s="2">
        <f t="shared" si="102"/>
        <v>0</v>
      </c>
    </row>
    <row r="589" spans="2:63" ht="15" customHeight="1" x14ac:dyDescent="0.25">
      <c r="B589" s="14">
        <v>581</v>
      </c>
      <c r="C589" s="95" t="str">
        <f t="shared" si="106"/>
        <v/>
      </c>
      <c r="D589" s="15" t="str">
        <f t="shared" si="100"/>
        <v>OK</v>
      </c>
      <c r="E589" s="16" t="e">
        <f>VLOOKUP('Data Sheet'!$B$8,'Data Sheet'!$I$2:$J$9,2,FALSE)</f>
        <v>#N/A</v>
      </c>
      <c r="F589" s="16" t="str">
        <f t="shared" si="107"/>
        <v/>
      </c>
      <c r="G589" s="103">
        <f t="shared" si="108"/>
        <v>0</v>
      </c>
      <c r="H589" s="17" t="s">
        <v>26</v>
      </c>
      <c r="I589" s="17" t="s">
        <v>26</v>
      </c>
      <c r="J589" s="17" t="str">
        <f>IF('Data Sheet'!$B$9="NC-50","N/A","OK")</f>
        <v>OK</v>
      </c>
      <c r="K589" s="17" t="str">
        <f>IF('Data Sheet'!$B$9="NC-50","N/A","OK")</f>
        <v>OK</v>
      </c>
      <c r="L589" s="17" t="str">
        <f t="shared" si="109"/>
        <v>OK</v>
      </c>
      <c r="M589" s="17" t="str">
        <f t="shared" si="110"/>
        <v>OK</v>
      </c>
      <c r="N589" s="18" t="str">
        <f>IF(BO589&lt;&gt;"",
    IF(INT('Data Sheet'!$A$19)=INT('Data Sheet'!$B$19),
        --(INT('Data Sheet'!$A$19) &amp; "." &amp; BO589),
        IF(AND((--(INT('Data Sheet'!$A$19) &amp; "." &amp; BO589)&gt;=--('Data Sheet'!$A$19)), (--(INT('Data Sheet'!$A$19) &amp; "." &amp; BO589)&lt;=--('Data Sheet'!$B$19))),
            --(INT('Data Sheet'!$A$19) &amp; "." &amp; BO589),
            --(INT('Data Sheet'!$B$19) &amp; "." &amp; BO589)
        )
    ),
    IF(BN589&lt;&gt;"",
        IF(INT('Data Sheet'!$A$19)=INT('Data Sheet'!$B$19),
            --(INT('Data Sheet'!$A$19) &amp; "." &amp; LEFT(BN589,3)),
            IF(AND((--(INT('Data Sheet'!$A$19) &amp; "." &amp; LEFT(BN589,3))&gt;=--('Data Sheet'!$A$19)), (--(INT('Data Sheet'!$A$19) &amp; "." &amp; LEFT(BN589,3))&lt;=--('Data Sheet'!$B$19))),
                --(INT('Data Sheet'!$A$19) &amp; "." &amp; LEFT(BN589,3)),
                --(INT('Data Sheet'!$B$19) &amp; "." &amp; LEFT(BN589,3))
            )
        ),
        "OK"
    )
)</f>
        <v>OK</v>
      </c>
      <c r="O589" s="23" t="str">
        <f>IF(BP589&lt;&gt;"",
    IF(INT('Data Sheet'!$A$19)=INT('Data Sheet'!$B$19),
        --(INT('Data Sheet'!$A$19) &amp; "." &amp; BP589),
        IF(AND((--(INT('Data Sheet'!$A$19) &amp; "." &amp; BP589)&gt;=--('Data Sheet'!$A$19)), (--(INT('Data Sheet'!$A$19) &amp; "." &amp; BP589)&lt;=--('Data Sheet'!$B$19))),
            --(INT('Data Sheet'!$A$19) &amp; "." &amp; BP589),
            --(INT('Data Sheet'!$B$19) &amp; "." &amp; BP589)
        )
    ),
    IF(BN589&lt;&gt;"",
        IF(INT('Data Sheet'!$A$19)=INT('Data Sheet'!$B$19),
            --(INT('Data Sheet'!$A$19) &amp; "." &amp; RIGHT(BN589,3)),
            IF(AND((--(INT('Data Sheet'!$A$19) &amp; "." &amp; RIGHT(BN589,3))&gt;=--('Data Sheet'!$A$19)), (--(INT('Data Sheet'!$A$19) &amp; "." &amp; RIGHT(BN589,3))&lt;=--('Data Sheet'!$B$19))),
                --(INT('Data Sheet'!$A$19) &amp; "." &amp; RIGHT(BN589,3)),
                --(INT('Data Sheet'!$B$19) &amp; "." &amp; RIGHT(BN589,3))
            )
        ),
        "OK"
    )
)</f>
        <v>OK</v>
      </c>
      <c r="P589" s="23" t="str">
        <f>IF(BR589&lt;&gt;"",
    IF(INT('Data Sheet'!$A$19)=INT('Data Sheet'!$B$15),
        --(INT('Data Sheet'!$A$15) &amp; "." &amp; BR589),
        IF(AND((--(INT('Data Sheet'!$A$15) &amp; "." &amp; BR589)&gt;=--('Data Sheet'!$A$15)), (--(INT('Data Sheet'!$A$15) &amp; "." &amp; BR589)&lt;=--('Data Sheet'!$B$15))),
            --(INT('Data Sheet'!$A$15) &amp; "." &amp; BR589),
            --(INT('Data Sheet'!$B$15) &amp; "." &amp; BR589)
        )
    ),
    IF(BQ589&lt;&gt;"",
        IF(INT('Data Sheet'!$A$15)=INT('Data Sheet'!$B$15),
            --(INT('Data Sheet'!$A$15) &amp; "." &amp; LEFT(BQ589,3)),
            IF(AND((--(INT('Data Sheet'!$A$15) &amp; "." &amp; LEFT(BQ589,3))&gt;=--('Data Sheet'!$A$15)), (--(INT('Data Sheet'!$A$15) &amp; "." &amp; LEFT(BQ589,3))&lt;=--('Data Sheet'!$B$15))),
                --(INT('Data Sheet'!$A$15) &amp; "." &amp; LEFT(BQ589,3)),
                --(INT('Data Sheet'!$B$15) &amp; "." &amp; LEFT(BQ589,3))
            )
        ),
        "OK"
    )
)</f>
        <v>OK</v>
      </c>
      <c r="Q589" s="23" t="str">
        <f>IF(BS589&lt;&gt;"",
    IF(INT('Data Sheet'!$A$19)=INT('Data Sheet'!$B$15),
        --(INT('Data Sheet'!$A$15) &amp; "." &amp; BS589),
        IF(AND((--(INT('Data Sheet'!$A$15) &amp; "." &amp; BS589)&gt;=--('Data Sheet'!$A$15)), (--(INT('Data Sheet'!$A$15) &amp; "." &amp; BS589)&lt;=--('Data Sheet'!$B$15))),
            --(INT('Data Sheet'!$A$15) &amp; "." &amp; BS589),
            --(INT('Data Sheet'!$B$15) &amp; "." &amp; BS589)
        )
    ),
    IF(BQ589&lt;&gt;"",
        IF(INT('Data Sheet'!$A$15)=INT('Data Sheet'!$B$15),
            --(INT('Data Sheet'!$A$15) &amp; "." &amp; RIGHT(BQ589,3)),
            IF(AND((--(INT('Data Sheet'!$A$15) &amp; "." &amp; RIGHT(BQ589,3))&gt;=--('Data Sheet'!$A$15)), (--(INT('Data Sheet'!$A$15) &amp; "." &amp; RIGHT(BQ589,3))&lt;=--('Data Sheet'!$B$15))),
                --(INT('Data Sheet'!$A$15) &amp; "." &amp; RIGHT(BQ589,3)),
                --(INT('Data Sheet'!$B$15) &amp; "." &amp; RIGHT(BQ589,3))
            )
        ),
        "OK"
    )
)</f>
        <v>OK</v>
      </c>
      <c r="R589" s="19"/>
      <c r="S589" s="19"/>
      <c r="T589" s="19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1"/>
      <c r="AU589" s="21"/>
      <c r="AV589" s="21"/>
      <c r="AW589" s="22"/>
      <c r="AX589" s="99"/>
      <c r="AY589" s="20"/>
      <c r="AZ589" s="20"/>
      <c r="BA589" s="22"/>
      <c r="BB589">
        <v>581</v>
      </c>
      <c r="BC589" s="80"/>
      <c r="BD589" s="80"/>
      <c r="BE589" s="80"/>
      <c r="BF589" s="80"/>
      <c r="BG589" s="32" t="str">
        <f t="shared" si="103"/>
        <v/>
      </c>
      <c r="BH589" s="78">
        <f t="shared" si="101"/>
        <v>0</v>
      </c>
      <c r="BI589" s="2">
        <f t="shared" si="104"/>
        <v>0</v>
      </c>
      <c r="BJ589" s="2">
        <f t="shared" si="105"/>
        <v>0</v>
      </c>
      <c r="BK589" s="2">
        <f t="shared" si="102"/>
        <v>0</v>
      </c>
    </row>
    <row r="590" spans="2:63" ht="15" customHeight="1" x14ac:dyDescent="0.25">
      <c r="B590" s="14">
        <v>582</v>
      </c>
      <c r="C590" s="95" t="str">
        <f t="shared" si="106"/>
        <v/>
      </c>
      <c r="D590" s="15" t="str">
        <f t="shared" si="100"/>
        <v>OK</v>
      </c>
      <c r="E590" s="16" t="e">
        <f>VLOOKUP('Data Sheet'!$B$8,'Data Sheet'!$I$2:$J$9,2,FALSE)</f>
        <v>#N/A</v>
      </c>
      <c r="F590" s="16" t="str">
        <f t="shared" si="107"/>
        <v/>
      </c>
      <c r="G590" s="103">
        <f t="shared" si="108"/>
        <v>0</v>
      </c>
      <c r="H590" s="17" t="s">
        <v>26</v>
      </c>
      <c r="I590" s="17" t="s">
        <v>26</v>
      </c>
      <c r="J590" s="17" t="str">
        <f>IF('Data Sheet'!$B$9="NC-50","N/A","OK")</f>
        <v>OK</v>
      </c>
      <c r="K590" s="17" t="str">
        <f>IF('Data Sheet'!$B$9="NC-50","N/A","OK")</f>
        <v>OK</v>
      </c>
      <c r="L590" s="17" t="str">
        <f t="shared" si="109"/>
        <v>OK</v>
      </c>
      <c r="M590" s="17" t="str">
        <f t="shared" si="110"/>
        <v>OK</v>
      </c>
      <c r="N590" s="18" t="str">
        <f>IF(BO590&lt;&gt;"",
    IF(INT('Data Sheet'!$A$19)=INT('Data Sheet'!$B$19),
        --(INT('Data Sheet'!$A$19) &amp; "." &amp; BO590),
        IF(AND((--(INT('Data Sheet'!$A$19) &amp; "." &amp; BO590)&gt;=--('Data Sheet'!$A$19)), (--(INT('Data Sheet'!$A$19) &amp; "." &amp; BO590)&lt;=--('Data Sheet'!$B$19))),
            --(INT('Data Sheet'!$A$19) &amp; "." &amp; BO590),
            --(INT('Data Sheet'!$B$19) &amp; "." &amp; BO590)
        )
    ),
    IF(BN590&lt;&gt;"",
        IF(INT('Data Sheet'!$A$19)=INT('Data Sheet'!$B$19),
            --(INT('Data Sheet'!$A$19) &amp; "." &amp; LEFT(BN590,3)),
            IF(AND((--(INT('Data Sheet'!$A$19) &amp; "." &amp; LEFT(BN590,3))&gt;=--('Data Sheet'!$A$19)), (--(INT('Data Sheet'!$A$19) &amp; "." &amp; LEFT(BN590,3))&lt;=--('Data Sheet'!$B$19))),
                --(INT('Data Sheet'!$A$19) &amp; "." &amp; LEFT(BN590,3)),
                --(INT('Data Sheet'!$B$19) &amp; "." &amp; LEFT(BN590,3))
            )
        ),
        "OK"
    )
)</f>
        <v>OK</v>
      </c>
      <c r="O590" s="23" t="str">
        <f>IF(BP590&lt;&gt;"",
    IF(INT('Data Sheet'!$A$19)=INT('Data Sheet'!$B$19),
        --(INT('Data Sheet'!$A$19) &amp; "." &amp; BP590),
        IF(AND((--(INT('Data Sheet'!$A$19) &amp; "." &amp; BP590)&gt;=--('Data Sheet'!$A$19)), (--(INT('Data Sheet'!$A$19) &amp; "." &amp; BP590)&lt;=--('Data Sheet'!$B$19))),
            --(INT('Data Sheet'!$A$19) &amp; "." &amp; BP590),
            --(INT('Data Sheet'!$B$19) &amp; "." &amp; BP590)
        )
    ),
    IF(BN590&lt;&gt;"",
        IF(INT('Data Sheet'!$A$19)=INT('Data Sheet'!$B$19),
            --(INT('Data Sheet'!$A$19) &amp; "." &amp; RIGHT(BN590,3)),
            IF(AND((--(INT('Data Sheet'!$A$19) &amp; "." &amp; RIGHT(BN590,3))&gt;=--('Data Sheet'!$A$19)), (--(INT('Data Sheet'!$A$19) &amp; "." &amp; RIGHT(BN590,3))&lt;=--('Data Sheet'!$B$19))),
                --(INT('Data Sheet'!$A$19) &amp; "." &amp; RIGHT(BN590,3)),
                --(INT('Data Sheet'!$B$19) &amp; "." &amp; RIGHT(BN590,3))
            )
        ),
        "OK"
    )
)</f>
        <v>OK</v>
      </c>
      <c r="P590" s="23" t="str">
        <f>IF(BR590&lt;&gt;"",
    IF(INT('Data Sheet'!$A$19)=INT('Data Sheet'!$B$15),
        --(INT('Data Sheet'!$A$15) &amp; "." &amp; BR590),
        IF(AND((--(INT('Data Sheet'!$A$15) &amp; "." &amp; BR590)&gt;=--('Data Sheet'!$A$15)), (--(INT('Data Sheet'!$A$15) &amp; "." &amp; BR590)&lt;=--('Data Sheet'!$B$15))),
            --(INT('Data Sheet'!$A$15) &amp; "." &amp; BR590),
            --(INT('Data Sheet'!$B$15) &amp; "." &amp; BR590)
        )
    ),
    IF(BQ590&lt;&gt;"",
        IF(INT('Data Sheet'!$A$15)=INT('Data Sheet'!$B$15),
            --(INT('Data Sheet'!$A$15) &amp; "." &amp; LEFT(BQ590,3)),
            IF(AND((--(INT('Data Sheet'!$A$15) &amp; "." &amp; LEFT(BQ590,3))&gt;=--('Data Sheet'!$A$15)), (--(INT('Data Sheet'!$A$15) &amp; "." &amp; LEFT(BQ590,3))&lt;=--('Data Sheet'!$B$15))),
                --(INT('Data Sheet'!$A$15) &amp; "." &amp; LEFT(BQ590,3)),
                --(INT('Data Sheet'!$B$15) &amp; "." &amp; LEFT(BQ590,3))
            )
        ),
        "OK"
    )
)</f>
        <v>OK</v>
      </c>
      <c r="Q590" s="23" t="str">
        <f>IF(BS590&lt;&gt;"",
    IF(INT('Data Sheet'!$A$19)=INT('Data Sheet'!$B$15),
        --(INT('Data Sheet'!$A$15) &amp; "." &amp; BS590),
        IF(AND((--(INT('Data Sheet'!$A$15) &amp; "." &amp; BS590)&gt;=--('Data Sheet'!$A$15)), (--(INT('Data Sheet'!$A$15) &amp; "." &amp; BS590)&lt;=--('Data Sheet'!$B$15))),
            --(INT('Data Sheet'!$A$15) &amp; "." &amp; BS590),
            --(INT('Data Sheet'!$B$15) &amp; "." &amp; BS590)
        )
    ),
    IF(BQ590&lt;&gt;"",
        IF(INT('Data Sheet'!$A$15)=INT('Data Sheet'!$B$15),
            --(INT('Data Sheet'!$A$15) &amp; "." &amp; RIGHT(BQ590,3)),
            IF(AND((--(INT('Data Sheet'!$A$15) &amp; "." &amp; RIGHT(BQ590,3))&gt;=--('Data Sheet'!$A$15)), (--(INT('Data Sheet'!$A$15) &amp; "." &amp; RIGHT(BQ590,3))&lt;=--('Data Sheet'!$B$15))),
                --(INT('Data Sheet'!$A$15) &amp; "." &amp; RIGHT(BQ590,3)),
                --(INT('Data Sheet'!$B$15) &amp; "." &amp; RIGHT(BQ590,3))
            )
        ),
        "OK"
    )
)</f>
        <v>OK</v>
      </c>
      <c r="R590" s="19"/>
      <c r="S590" s="19"/>
      <c r="T590" s="19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1"/>
      <c r="AU590" s="21"/>
      <c r="AV590" s="21"/>
      <c r="AW590" s="22"/>
      <c r="AX590" s="99"/>
      <c r="AY590" s="20"/>
      <c r="AZ590" s="20"/>
      <c r="BA590" s="22"/>
      <c r="BB590">
        <v>582</v>
      </c>
      <c r="BC590" s="80"/>
      <c r="BD590" s="80"/>
      <c r="BE590" s="80"/>
      <c r="BF590" s="80"/>
      <c r="BG590" s="32" t="str">
        <f t="shared" si="103"/>
        <v/>
      </c>
      <c r="BH590" s="78">
        <f t="shared" si="101"/>
        <v>0</v>
      </c>
      <c r="BI590" s="2">
        <f t="shared" si="104"/>
        <v>0</v>
      </c>
      <c r="BJ590" s="2">
        <f t="shared" si="105"/>
        <v>0</v>
      </c>
      <c r="BK590" s="2">
        <f t="shared" si="102"/>
        <v>0</v>
      </c>
    </row>
    <row r="591" spans="2:63" ht="15" customHeight="1" x14ac:dyDescent="0.25">
      <c r="B591" s="14">
        <v>583</v>
      </c>
      <c r="C591" s="95" t="str">
        <f t="shared" si="106"/>
        <v/>
      </c>
      <c r="D591" s="15" t="str">
        <f t="shared" si="100"/>
        <v>OK</v>
      </c>
      <c r="E591" s="16" t="e">
        <f>VLOOKUP('Data Sheet'!$B$8,'Data Sheet'!$I$2:$J$9,2,FALSE)</f>
        <v>#N/A</v>
      </c>
      <c r="F591" s="16" t="str">
        <f t="shared" si="107"/>
        <v/>
      </c>
      <c r="G591" s="103">
        <f t="shared" si="108"/>
        <v>0</v>
      </c>
      <c r="H591" s="17" t="s">
        <v>26</v>
      </c>
      <c r="I591" s="17" t="s">
        <v>26</v>
      </c>
      <c r="J591" s="17" t="str">
        <f>IF('Data Sheet'!$B$9="NC-50","N/A","OK")</f>
        <v>OK</v>
      </c>
      <c r="K591" s="17" t="str">
        <f>IF('Data Sheet'!$B$9="NC-50","N/A","OK")</f>
        <v>OK</v>
      </c>
      <c r="L591" s="17" t="str">
        <f t="shared" si="109"/>
        <v>OK</v>
      </c>
      <c r="M591" s="17" t="str">
        <f t="shared" si="110"/>
        <v>OK</v>
      </c>
      <c r="N591" s="18" t="str">
        <f>IF(BO591&lt;&gt;"",
    IF(INT('Data Sheet'!$A$19)=INT('Data Sheet'!$B$19),
        --(INT('Data Sheet'!$A$19) &amp; "." &amp; BO591),
        IF(AND((--(INT('Data Sheet'!$A$19) &amp; "." &amp; BO591)&gt;=--('Data Sheet'!$A$19)), (--(INT('Data Sheet'!$A$19) &amp; "." &amp; BO591)&lt;=--('Data Sheet'!$B$19))),
            --(INT('Data Sheet'!$A$19) &amp; "." &amp; BO591),
            --(INT('Data Sheet'!$B$19) &amp; "." &amp; BO591)
        )
    ),
    IF(BN591&lt;&gt;"",
        IF(INT('Data Sheet'!$A$19)=INT('Data Sheet'!$B$19),
            --(INT('Data Sheet'!$A$19) &amp; "." &amp; LEFT(BN591,3)),
            IF(AND((--(INT('Data Sheet'!$A$19) &amp; "." &amp; LEFT(BN591,3))&gt;=--('Data Sheet'!$A$19)), (--(INT('Data Sheet'!$A$19) &amp; "." &amp; LEFT(BN591,3))&lt;=--('Data Sheet'!$B$19))),
                --(INT('Data Sheet'!$A$19) &amp; "." &amp; LEFT(BN591,3)),
                --(INT('Data Sheet'!$B$19) &amp; "." &amp; LEFT(BN591,3))
            )
        ),
        "OK"
    )
)</f>
        <v>OK</v>
      </c>
      <c r="O591" s="23" t="str">
        <f>IF(BP591&lt;&gt;"",
    IF(INT('Data Sheet'!$A$19)=INT('Data Sheet'!$B$19),
        --(INT('Data Sheet'!$A$19) &amp; "." &amp; BP591),
        IF(AND((--(INT('Data Sheet'!$A$19) &amp; "." &amp; BP591)&gt;=--('Data Sheet'!$A$19)), (--(INT('Data Sheet'!$A$19) &amp; "." &amp; BP591)&lt;=--('Data Sheet'!$B$19))),
            --(INT('Data Sheet'!$A$19) &amp; "." &amp; BP591),
            --(INT('Data Sheet'!$B$19) &amp; "." &amp; BP591)
        )
    ),
    IF(BN591&lt;&gt;"",
        IF(INT('Data Sheet'!$A$19)=INT('Data Sheet'!$B$19),
            --(INT('Data Sheet'!$A$19) &amp; "." &amp; RIGHT(BN591,3)),
            IF(AND((--(INT('Data Sheet'!$A$19) &amp; "." &amp; RIGHT(BN591,3))&gt;=--('Data Sheet'!$A$19)), (--(INT('Data Sheet'!$A$19) &amp; "." &amp; RIGHT(BN591,3))&lt;=--('Data Sheet'!$B$19))),
                --(INT('Data Sheet'!$A$19) &amp; "." &amp; RIGHT(BN591,3)),
                --(INT('Data Sheet'!$B$19) &amp; "." &amp; RIGHT(BN591,3))
            )
        ),
        "OK"
    )
)</f>
        <v>OK</v>
      </c>
      <c r="P591" s="23" t="str">
        <f>IF(BR591&lt;&gt;"",
    IF(INT('Data Sheet'!$A$19)=INT('Data Sheet'!$B$15),
        --(INT('Data Sheet'!$A$15) &amp; "." &amp; BR591),
        IF(AND((--(INT('Data Sheet'!$A$15) &amp; "." &amp; BR591)&gt;=--('Data Sheet'!$A$15)), (--(INT('Data Sheet'!$A$15) &amp; "." &amp; BR591)&lt;=--('Data Sheet'!$B$15))),
            --(INT('Data Sheet'!$A$15) &amp; "." &amp; BR591),
            --(INT('Data Sheet'!$B$15) &amp; "." &amp; BR591)
        )
    ),
    IF(BQ591&lt;&gt;"",
        IF(INT('Data Sheet'!$A$15)=INT('Data Sheet'!$B$15),
            --(INT('Data Sheet'!$A$15) &amp; "." &amp; LEFT(BQ591,3)),
            IF(AND((--(INT('Data Sheet'!$A$15) &amp; "." &amp; LEFT(BQ591,3))&gt;=--('Data Sheet'!$A$15)), (--(INT('Data Sheet'!$A$15) &amp; "." &amp; LEFT(BQ591,3))&lt;=--('Data Sheet'!$B$15))),
                --(INT('Data Sheet'!$A$15) &amp; "." &amp; LEFT(BQ591,3)),
                --(INT('Data Sheet'!$B$15) &amp; "." &amp; LEFT(BQ591,3))
            )
        ),
        "OK"
    )
)</f>
        <v>OK</v>
      </c>
      <c r="Q591" s="23" t="str">
        <f>IF(BS591&lt;&gt;"",
    IF(INT('Data Sheet'!$A$19)=INT('Data Sheet'!$B$15),
        --(INT('Data Sheet'!$A$15) &amp; "." &amp; BS591),
        IF(AND((--(INT('Data Sheet'!$A$15) &amp; "." &amp; BS591)&gt;=--('Data Sheet'!$A$15)), (--(INT('Data Sheet'!$A$15) &amp; "." &amp; BS591)&lt;=--('Data Sheet'!$B$15))),
            --(INT('Data Sheet'!$A$15) &amp; "." &amp; BS591),
            --(INT('Data Sheet'!$B$15) &amp; "." &amp; BS591)
        )
    ),
    IF(BQ591&lt;&gt;"",
        IF(INT('Data Sheet'!$A$15)=INT('Data Sheet'!$B$15),
            --(INT('Data Sheet'!$A$15) &amp; "." &amp; RIGHT(BQ591,3)),
            IF(AND((--(INT('Data Sheet'!$A$15) &amp; "." &amp; RIGHT(BQ591,3))&gt;=--('Data Sheet'!$A$15)), (--(INT('Data Sheet'!$A$15) &amp; "." &amp; RIGHT(BQ591,3))&lt;=--('Data Sheet'!$B$15))),
                --(INT('Data Sheet'!$A$15) &amp; "." &amp; RIGHT(BQ591,3)),
                --(INT('Data Sheet'!$B$15) &amp; "." &amp; RIGHT(BQ591,3))
            )
        ),
        "OK"
    )
)</f>
        <v>OK</v>
      </c>
      <c r="R591" s="19"/>
      <c r="S591" s="19"/>
      <c r="T591" s="19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1"/>
      <c r="AU591" s="21"/>
      <c r="AV591" s="21"/>
      <c r="AW591" s="22"/>
      <c r="AX591" s="99"/>
      <c r="AY591" s="20"/>
      <c r="AZ591" s="20"/>
      <c r="BA591" s="22"/>
      <c r="BB591">
        <v>583</v>
      </c>
      <c r="BC591" s="80"/>
      <c r="BD591" s="80"/>
      <c r="BE591" s="80"/>
      <c r="BF591" s="80"/>
      <c r="BG591" s="32" t="str">
        <f t="shared" si="103"/>
        <v/>
      </c>
      <c r="BH591" s="78">
        <f t="shared" si="101"/>
        <v>0</v>
      </c>
      <c r="BI591" s="2">
        <f t="shared" si="104"/>
        <v>0</v>
      </c>
      <c r="BJ591" s="2">
        <f t="shared" si="105"/>
        <v>0</v>
      </c>
      <c r="BK591" s="2">
        <f t="shared" si="102"/>
        <v>0</v>
      </c>
    </row>
    <row r="592" spans="2:63" ht="15" customHeight="1" x14ac:dyDescent="0.25">
      <c r="B592" s="14">
        <v>584</v>
      </c>
      <c r="C592" s="95" t="str">
        <f t="shared" si="106"/>
        <v/>
      </c>
      <c r="D592" s="15" t="str">
        <f t="shared" si="100"/>
        <v>OK</v>
      </c>
      <c r="E592" s="16" t="e">
        <f>VLOOKUP('Data Sheet'!$B$8,'Data Sheet'!$I$2:$J$9,2,FALSE)</f>
        <v>#N/A</v>
      </c>
      <c r="F592" s="16" t="str">
        <f t="shared" si="107"/>
        <v/>
      </c>
      <c r="G592" s="103">
        <f t="shared" si="108"/>
        <v>0</v>
      </c>
      <c r="H592" s="17" t="s">
        <v>26</v>
      </c>
      <c r="I592" s="17" t="s">
        <v>26</v>
      </c>
      <c r="J592" s="17" t="str">
        <f>IF('Data Sheet'!$B$9="NC-50","N/A","OK")</f>
        <v>OK</v>
      </c>
      <c r="K592" s="17" t="str">
        <f>IF('Data Sheet'!$B$9="NC-50","N/A","OK")</f>
        <v>OK</v>
      </c>
      <c r="L592" s="17" t="str">
        <f t="shared" si="109"/>
        <v>OK</v>
      </c>
      <c r="M592" s="17" t="str">
        <f t="shared" si="110"/>
        <v>OK</v>
      </c>
      <c r="N592" s="18" t="str">
        <f>IF(BO592&lt;&gt;"",
    IF(INT('Data Sheet'!$A$19)=INT('Data Sheet'!$B$19),
        --(INT('Data Sheet'!$A$19) &amp; "." &amp; BO592),
        IF(AND((--(INT('Data Sheet'!$A$19) &amp; "." &amp; BO592)&gt;=--('Data Sheet'!$A$19)), (--(INT('Data Sheet'!$A$19) &amp; "." &amp; BO592)&lt;=--('Data Sheet'!$B$19))),
            --(INT('Data Sheet'!$A$19) &amp; "." &amp; BO592),
            --(INT('Data Sheet'!$B$19) &amp; "." &amp; BO592)
        )
    ),
    IF(BN592&lt;&gt;"",
        IF(INT('Data Sheet'!$A$19)=INT('Data Sheet'!$B$19),
            --(INT('Data Sheet'!$A$19) &amp; "." &amp; LEFT(BN592,3)),
            IF(AND((--(INT('Data Sheet'!$A$19) &amp; "." &amp; LEFT(BN592,3))&gt;=--('Data Sheet'!$A$19)), (--(INT('Data Sheet'!$A$19) &amp; "." &amp; LEFT(BN592,3))&lt;=--('Data Sheet'!$B$19))),
                --(INT('Data Sheet'!$A$19) &amp; "." &amp; LEFT(BN592,3)),
                --(INT('Data Sheet'!$B$19) &amp; "." &amp; LEFT(BN592,3))
            )
        ),
        "OK"
    )
)</f>
        <v>OK</v>
      </c>
      <c r="O592" s="23" t="str">
        <f>IF(BP592&lt;&gt;"",
    IF(INT('Data Sheet'!$A$19)=INT('Data Sheet'!$B$19),
        --(INT('Data Sheet'!$A$19) &amp; "." &amp; BP592),
        IF(AND((--(INT('Data Sheet'!$A$19) &amp; "." &amp; BP592)&gt;=--('Data Sheet'!$A$19)), (--(INT('Data Sheet'!$A$19) &amp; "." &amp; BP592)&lt;=--('Data Sheet'!$B$19))),
            --(INT('Data Sheet'!$A$19) &amp; "." &amp; BP592),
            --(INT('Data Sheet'!$B$19) &amp; "." &amp; BP592)
        )
    ),
    IF(BN592&lt;&gt;"",
        IF(INT('Data Sheet'!$A$19)=INT('Data Sheet'!$B$19),
            --(INT('Data Sheet'!$A$19) &amp; "." &amp; RIGHT(BN592,3)),
            IF(AND((--(INT('Data Sheet'!$A$19) &amp; "." &amp; RIGHT(BN592,3))&gt;=--('Data Sheet'!$A$19)), (--(INT('Data Sheet'!$A$19) &amp; "." &amp; RIGHT(BN592,3))&lt;=--('Data Sheet'!$B$19))),
                --(INT('Data Sheet'!$A$19) &amp; "." &amp; RIGHT(BN592,3)),
                --(INT('Data Sheet'!$B$19) &amp; "." &amp; RIGHT(BN592,3))
            )
        ),
        "OK"
    )
)</f>
        <v>OK</v>
      </c>
      <c r="P592" s="23" t="str">
        <f>IF(BR592&lt;&gt;"",
    IF(INT('Data Sheet'!$A$19)=INT('Data Sheet'!$B$15),
        --(INT('Data Sheet'!$A$15) &amp; "." &amp; BR592),
        IF(AND((--(INT('Data Sheet'!$A$15) &amp; "." &amp; BR592)&gt;=--('Data Sheet'!$A$15)), (--(INT('Data Sheet'!$A$15) &amp; "." &amp; BR592)&lt;=--('Data Sheet'!$B$15))),
            --(INT('Data Sheet'!$A$15) &amp; "." &amp; BR592),
            --(INT('Data Sheet'!$B$15) &amp; "." &amp; BR592)
        )
    ),
    IF(BQ592&lt;&gt;"",
        IF(INT('Data Sheet'!$A$15)=INT('Data Sheet'!$B$15),
            --(INT('Data Sheet'!$A$15) &amp; "." &amp; LEFT(BQ592,3)),
            IF(AND((--(INT('Data Sheet'!$A$15) &amp; "." &amp; LEFT(BQ592,3))&gt;=--('Data Sheet'!$A$15)), (--(INT('Data Sheet'!$A$15) &amp; "." &amp; LEFT(BQ592,3))&lt;=--('Data Sheet'!$B$15))),
                --(INT('Data Sheet'!$A$15) &amp; "." &amp; LEFT(BQ592,3)),
                --(INT('Data Sheet'!$B$15) &amp; "." &amp; LEFT(BQ592,3))
            )
        ),
        "OK"
    )
)</f>
        <v>OK</v>
      </c>
      <c r="Q592" s="23" t="str">
        <f>IF(BS592&lt;&gt;"",
    IF(INT('Data Sheet'!$A$19)=INT('Data Sheet'!$B$15),
        --(INT('Data Sheet'!$A$15) &amp; "." &amp; BS592),
        IF(AND((--(INT('Data Sheet'!$A$15) &amp; "." &amp; BS592)&gt;=--('Data Sheet'!$A$15)), (--(INT('Data Sheet'!$A$15) &amp; "." &amp; BS592)&lt;=--('Data Sheet'!$B$15))),
            --(INT('Data Sheet'!$A$15) &amp; "." &amp; BS592),
            --(INT('Data Sheet'!$B$15) &amp; "." &amp; BS592)
        )
    ),
    IF(BQ592&lt;&gt;"",
        IF(INT('Data Sheet'!$A$15)=INT('Data Sheet'!$B$15),
            --(INT('Data Sheet'!$A$15) &amp; "." &amp; RIGHT(BQ592,3)),
            IF(AND((--(INT('Data Sheet'!$A$15) &amp; "." &amp; RIGHT(BQ592,3))&gt;=--('Data Sheet'!$A$15)), (--(INT('Data Sheet'!$A$15) &amp; "." &amp; RIGHT(BQ592,3))&lt;=--('Data Sheet'!$B$15))),
                --(INT('Data Sheet'!$A$15) &amp; "." &amp; RIGHT(BQ592,3)),
                --(INT('Data Sheet'!$B$15) &amp; "." &amp; RIGHT(BQ592,3))
            )
        ),
        "OK"
    )
)</f>
        <v>OK</v>
      </c>
      <c r="R592" s="19"/>
      <c r="S592" s="19"/>
      <c r="T592" s="19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1"/>
      <c r="AU592" s="21"/>
      <c r="AV592" s="21"/>
      <c r="AW592" s="22"/>
      <c r="AX592" s="99"/>
      <c r="AY592" s="20"/>
      <c r="AZ592" s="20"/>
      <c r="BA592" s="22"/>
      <c r="BB592">
        <v>584</v>
      </c>
      <c r="BC592" s="80"/>
      <c r="BD592" s="80"/>
      <c r="BE592" s="80"/>
      <c r="BF592" s="80"/>
      <c r="BG592" s="32" t="str">
        <f t="shared" si="103"/>
        <v/>
      </c>
      <c r="BH592" s="78">
        <f t="shared" si="101"/>
        <v>0</v>
      </c>
      <c r="BI592" s="2">
        <f t="shared" si="104"/>
        <v>0</v>
      </c>
      <c r="BJ592" s="2">
        <f t="shared" si="105"/>
        <v>0</v>
      </c>
      <c r="BK592" s="2">
        <f t="shared" si="102"/>
        <v>0</v>
      </c>
    </row>
    <row r="593" spans="2:63" ht="15" customHeight="1" x14ac:dyDescent="0.25">
      <c r="B593" s="14">
        <v>585</v>
      </c>
      <c r="C593" s="95" t="str">
        <f t="shared" si="106"/>
        <v/>
      </c>
      <c r="D593" s="15" t="str">
        <f t="shared" si="100"/>
        <v>OK</v>
      </c>
      <c r="E593" s="16" t="e">
        <f>VLOOKUP('Data Sheet'!$B$8,'Data Sheet'!$I$2:$J$9,2,FALSE)</f>
        <v>#N/A</v>
      </c>
      <c r="F593" s="16" t="str">
        <f t="shared" si="107"/>
        <v/>
      </c>
      <c r="G593" s="103">
        <f t="shared" si="108"/>
        <v>0</v>
      </c>
      <c r="H593" s="17" t="s">
        <v>26</v>
      </c>
      <c r="I593" s="17" t="s">
        <v>26</v>
      </c>
      <c r="J593" s="17" t="str">
        <f>IF('Data Sheet'!$B$9="NC-50","N/A","OK")</f>
        <v>OK</v>
      </c>
      <c r="K593" s="17" t="str">
        <f>IF('Data Sheet'!$B$9="NC-50","N/A","OK")</f>
        <v>OK</v>
      </c>
      <c r="L593" s="17" t="str">
        <f t="shared" si="109"/>
        <v>OK</v>
      </c>
      <c r="M593" s="17" t="str">
        <f t="shared" si="110"/>
        <v>OK</v>
      </c>
      <c r="N593" s="18" t="str">
        <f>IF(BO593&lt;&gt;"",
    IF(INT('Data Sheet'!$A$19)=INT('Data Sheet'!$B$19),
        --(INT('Data Sheet'!$A$19) &amp; "." &amp; BO593),
        IF(AND((--(INT('Data Sheet'!$A$19) &amp; "." &amp; BO593)&gt;=--('Data Sheet'!$A$19)), (--(INT('Data Sheet'!$A$19) &amp; "." &amp; BO593)&lt;=--('Data Sheet'!$B$19))),
            --(INT('Data Sheet'!$A$19) &amp; "." &amp; BO593),
            --(INT('Data Sheet'!$B$19) &amp; "." &amp; BO593)
        )
    ),
    IF(BN593&lt;&gt;"",
        IF(INT('Data Sheet'!$A$19)=INT('Data Sheet'!$B$19),
            --(INT('Data Sheet'!$A$19) &amp; "." &amp; LEFT(BN593,3)),
            IF(AND((--(INT('Data Sheet'!$A$19) &amp; "." &amp; LEFT(BN593,3))&gt;=--('Data Sheet'!$A$19)), (--(INT('Data Sheet'!$A$19) &amp; "." &amp; LEFT(BN593,3))&lt;=--('Data Sheet'!$B$19))),
                --(INT('Data Sheet'!$A$19) &amp; "." &amp; LEFT(BN593,3)),
                --(INT('Data Sheet'!$B$19) &amp; "." &amp; LEFT(BN593,3))
            )
        ),
        "OK"
    )
)</f>
        <v>OK</v>
      </c>
      <c r="O593" s="23" t="str">
        <f>IF(BP593&lt;&gt;"",
    IF(INT('Data Sheet'!$A$19)=INT('Data Sheet'!$B$19),
        --(INT('Data Sheet'!$A$19) &amp; "." &amp; BP593),
        IF(AND((--(INT('Data Sheet'!$A$19) &amp; "." &amp; BP593)&gt;=--('Data Sheet'!$A$19)), (--(INT('Data Sheet'!$A$19) &amp; "." &amp; BP593)&lt;=--('Data Sheet'!$B$19))),
            --(INT('Data Sheet'!$A$19) &amp; "." &amp; BP593),
            --(INT('Data Sheet'!$B$19) &amp; "." &amp; BP593)
        )
    ),
    IF(BN593&lt;&gt;"",
        IF(INT('Data Sheet'!$A$19)=INT('Data Sheet'!$B$19),
            --(INT('Data Sheet'!$A$19) &amp; "." &amp; RIGHT(BN593,3)),
            IF(AND((--(INT('Data Sheet'!$A$19) &amp; "." &amp; RIGHT(BN593,3))&gt;=--('Data Sheet'!$A$19)), (--(INT('Data Sheet'!$A$19) &amp; "." &amp; RIGHT(BN593,3))&lt;=--('Data Sheet'!$B$19))),
                --(INT('Data Sheet'!$A$19) &amp; "." &amp; RIGHT(BN593,3)),
                --(INT('Data Sheet'!$B$19) &amp; "." &amp; RIGHT(BN593,3))
            )
        ),
        "OK"
    )
)</f>
        <v>OK</v>
      </c>
      <c r="P593" s="23" t="str">
        <f>IF(BR593&lt;&gt;"",
    IF(INT('Data Sheet'!$A$19)=INT('Data Sheet'!$B$15),
        --(INT('Data Sheet'!$A$15) &amp; "." &amp; BR593),
        IF(AND((--(INT('Data Sheet'!$A$15) &amp; "." &amp; BR593)&gt;=--('Data Sheet'!$A$15)), (--(INT('Data Sheet'!$A$15) &amp; "." &amp; BR593)&lt;=--('Data Sheet'!$B$15))),
            --(INT('Data Sheet'!$A$15) &amp; "." &amp; BR593),
            --(INT('Data Sheet'!$B$15) &amp; "." &amp; BR593)
        )
    ),
    IF(BQ593&lt;&gt;"",
        IF(INT('Data Sheet'!$A$15)=INT('Data Sheet'!$B$15),
            --(INT('Data Sheet'!$A$15) &amp; "." &amp; LEFT(BQ593,3)),
            IF(AND((--(INT('Data Sheet'!$A$15) &amp; "." &amp; LEFT(BQ593,3))&gt;=--('Data Sheet'!$A$15)), (--(INT('Data Sheet'!$A$15) &amp; "." &amp; LEFT(BQ593,3))&lt;=--('Data Sheet'!$B$15))),
                --(INT('Data Sheet'!$A$15) &amp; "." &amp; LEFT(BQ593,3)),
                --(INT('Data Sheet'!$B$15) &amp; "." &amp; LEFT(BQ593,3))
            )
        ),
        "OK"
    )
)</f>
        <v>OK</v>
      </c>
      <c r="Q593" s="23" t="str">
        <f>IF(BS593&lt;&gt;"",
    IF(INT('Data Sheet'!$A$19)=INT('Data Sheet'!$B$15),
        --(INT('Data Sheet'!$A$15) &amp; "." &amp; BS593),
        IF(AND((--(INT('Data Sheet'!$A$15) &amp; "." &amp; BS593)&gt;=--('Data Sheet'!$A$15)), (--(INT('Data Sheet'!$A$15) &amp; "." &amp; BS593)&lt;=--('Data Sheet'!$B$15))),
            --(INT('Data Sheet'!$A$15) &amp; "." &amp; BS593),
            --(INT('Data Sheet'!$B$15) &amp; "." &amp; BS593)
        )
    ),
    IF(BQ593&lt;&gt;"",
        IF(INT('Data Sheet'!$A$15)=INT('Data Sheet'!$B$15),
            --(INT('Data Sheet'!$A$15) &amp; "." &amp; RIGHT(BQ593,3)),
            IF(AND((--(INT('Data Sheet'!$A$15) &amp; "." &amp; RIGHT(BQ593,3))&gt;=--('Data Sheet'!$A$15)), (--(INT('Data Sheet'!$A$15) &amp; "." &amp; RIGHT(BQ593,3))&lt;=--('Data Sheet'!$B$15))),
                --(INT('Data Sheet'!$A$15) &amp; "." &amp; RIGHT(BQ593,3)),
                --(INT('Data Sheet'!$B$15) &amp; "." &amp; RIGHT(BQ593,3))
            )
        ),
        "OK"
    )
)</f>
        <v>OK</v>
      </c>
      <c r="R593" s="19"/>
      <c r="S593" s="19"/>
      <c r="T593" s="19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1"/>
      <c r="AU593" s="21"/>
      <c r="AV593" s="21"/>
      <c r="AW593" s="22"/>
      <c r="AX593" s="99"/>
      <c r="AY593" s="20"/>
      <c r="AZ593" s="20"/>
      <c r="BA593" s="22"/>
      <c r="BB593">
        <v>585</v>
      </c>
      <c r="BC593" s="80"/>
      <c r="BD593" s="80"/>
      <c r="BE593" s="80"/>
      <c r="BF593" s="80"/>
      <c r="BG593" s="32" t="str">
        <f t="shared" si="103"/>
        <v/>
      </c>
      <c r="BH593" s="78">
        <f t="shared" si="101"/>
        <v>0</v>
      </c>
      <c r="BI593" s="2">
        <f t="shared" si="104"/>
        <v>0</v>
      </c>
      <c r="BJ593" s="2">
        <f t="shared" si="105"/>
        <v>0</v>
      </c>
      <c r="BK593" s="2">
        <f t="shared" si="102"/>
        <v>0</v>
      </c>
    </row>
    <row r="594" spans="2:63" ht="15" customHeight="1" x14ac:dyDescent="0.25">
      <c r="B594" s="14">
        <v>586</v>
      </c>
      <c r="C594" s="95" t="str">
        <f t="shared" si="106"/>
        <v/>
      </c>
      <c r="D594" s="15" t="str">
        <f t="shared" si="100"/>
        <v>OK</v>
      </c>
      <c r="E594" s="16" t="e">
        <f>VLOOKUP('Data Sheet'!$B$8,'Data Sheet'!$I$2:$J$9,2,FALSE)</f>
        <v>#N/A</v>
      </c>
      <c r="F594" s="16" t="str">
        <f t="shared" si="107"/>
        <v/>
      </c>
      <c r="G594" s="103">
        <f t="shared" si="108"/>
        <v>0</v>
      </c>
      <c r="H594" s="17" t="s">
        <v>26</v>
      </c>
      <c r="I594" s="17" t="s">
        <v>26</v>
      </c>
      <c r="J594" s="17" t="str">
        <f>IF('Data Sheet'!$B$9="NC-50","N/A","OK")</f>
        <v>OK</v>
      </c>
      <c r="K594" s="17" t="str">
        <f>IF('Data Sheet'!$B$9="NC-50","N/A","OK")</f>
        <v>OK</v>
      </c>
      <c r="L594" s="17" t="str">
        <f t="shared" si="109"/>
        <v>OK</v>
      </c>
      <c r="M594" s="17" t="str">
        <f t="shared" si="110"/>
        <v>OK</v>
      </c>
      <c r="N594" s="18" t="str">
        <f>IF(BO594&lt;&gt;"",
    IF(INT('Data Sheet'!$A$19)=INT('Data Sheet'!$B$19),
        --(INT('Data Sheet'!$A$19) &amp; "." &amp; BO594),
        IF(AND((--(INT('Data Sheet'!$A$19) &amp; "." &amp; BO594)&gt;=--('Data Sheet'!$A$19)), (--(INT('Data Sheet'!$A$19) &amp; "." &amp; BO594)&lt;=--('Data Sheet'!$B$19))),
            --(INT('Data Sheet'!$A$19) &amp; "." &amp; BO594),
            --(INT('Data Sheet'!$B$19) &amp; "." &amp; BO594)
        )
    ),
    IF(BN594&lt;&gt;"",
        IF(INT('Data Sheet'!$A$19)=INT('Data Sheet'!$B$19),
            --(INT('Data Sheet'!$A$19) &amp; "." &amp; LEFT(BN594,3)),
            IF(AND((--(INT('Data Sheet'!$A$19) &amp; "." &amp; LEFT(BN594,3))&gt;=--('Data Sheet'!$A$19)), (--(INT('Data Sheet'!$A$19) &amp; "." &amp; LEFT(BN594,3))&lt;=--('Data Sheet'!$B$19))),
                --(INT('Data Sheet'!$A$19) &amp; "." &amp; LEFT(BN594,3)),
                --(INT('Data Sheet'!$B$19) &amp; "." &amp; LEFT(BN594,3))
            )
        ),
        "OK"
    )
)</f>
        <v>OK</v>
      </c>
      <c r="O594" s="23" t="str">
        <f>IF(BP594&lt;&gt;"",
    IF(INT('Data Sheet'!$A$19)=INT('Data Sheet'!$B$19),
        --(INT('Data Sheet'!$A$19) &amp; "." &amp; BP594),
        IF(AND((--(INT('Data Sheet'!$A$19) &amp; "." &amp; BP594)&gt;=--('Data Sheet'!$A$19)), (--(INT('Data Sheet'!$A$19) &amp; "." &amp; BP594)&lt;=--('Data Sheet'!$B$19))),
            --(INT('Data Sheet'!$A$19) &amp; "." &amp; BP594),
            --(INT('Data Sheet'!$B$19) &amp; "." &amp; BP594)
        )
    ),
    IF(BN594&lt;&gt;"",
        IF(INT('Data Sheet'!$A$19)=INT('Data Sheet'!$B$19),
            --(INT('Data Sheet'!$A$19) &amp; "." &amp; RIGHT(BN594,3)),
            IF(AND((--(INT('Data Sheet'!$A$19) &amp; "." &amp; RIGHT(BN594,3))&gt;=--('Data Sheet'!$A$19)), (--(INT('Data Sheet'!$A$19) &amp; "." &amp; RIGHT(BN594,3))&lt;=--('Data Sheet'!$B$19))),
                --(INT('Data Sheet'!$A$19) &amp; "." &amp; RIGHT(BN594,3)),
                --(INT('Data Sheet'!$B$19) &amp; "." &amp; RIGHT(BN594,3))
            )
        ),
        "OK"
    )
)</f>
        <v>OK</v>
      </c>
      <c r="P594" s="23" t="str">
        <f>IF(BR594&lt;&gt;"",
    IF(INT('Data Sheet'!$A$19)=INT('Data Sheet'!$B$15),
        --(INT('Data Sheet'!$A$15) &amp; "." &amp; BR594),
        IF(AND((--(INT('Data Sheet'!$A$15) &amp; "." &amp; BR594)&gt;=--('Data Sheet'!$A$15)), (--(INT('Data Sheet'!$A$15) &amp; "." &amp; BR594)&lt;=--('Data Sheet'!$B$15))),
            --(INT('Data Sheet'!$A$15) &amp; "." &amp; BR594),
            --(INT('Data Sheet'!$B$15) &amp; "." &amp; BR594)
        )
    ),
    IF(BQ594&lt;&gt;"",
        IF(INT('Data Sheet'!$A$15)=INT('Data Sheet'!$B$15),
            --(INT('Data Sheet'!$A$15) &amp; "." &amp; LEFT(BQ594,3)),
            IF(AND((--(INT('Data Sheet'!$A$15) &amp; "." &amp; LEFT(BQ594,3))&gt;=--('Data Sheet'!$A$15)), (--(INT('Data Sheet'!$A$15) &amp; "." &amp; LEFT(BQ594,3))&lt;=--('Data Sheet'!$B$15))),
                --(INT('Data Sheet'!$A$15) &amp; "." &amp; LEFT(BQ594,3)),
                --(INT('Data Sheet'!$B$15) &amp; "." &amp; LEFT(BQ594,3))
            )
        ),
        "OK"
    )
)</f>
        <v>OK</v>
      </c>
      <c r="Q594" s="23" t="str">
        <f>IF(BS594&lt;&gt;"",
    IF(INT('Data Sheet'!$A$19)=INT('Data Sheet'!$B$15),
        --(INT('Data Sheet'!$A$15) &amp; "." &amp; BS594),
        IF(AND((--(INT('Data Sheet'!$A$15) &amp; "." &amp; BS594)&gt;=--('Data Sheet'!$A$15)), (--(INT('Data Sheet'!$A$15) &amp; "." &amp; BS594)&lt;=--('Data Sheet'!$B$15))),
            --(INT('Data Sheet'!$A$15) &amp; "." &amp; BS594),
            --(INT('Data Sheet'!$B$15) &amp; "." &amp; BS594)
        )
    ),
    IF(BQ594&lt;&gt;"",
        IF(INT('Data Sheet'!$A$15)=INT('Data Sheet'!$B$15),
            --(INT('Data Sheet'!$A$15) &amp; "." &amp; RIGHT(BQ594,3)),
            IF(AND((--(INT('Data Sheet'!$A$15) &amp; "." &amp; RIGHT(BQ594,3))&gt;=--('Data Sheet'!$A$15)), (--(INT('Data Sheet'!$A$15) &amp; "." &amp; RIGHT(BQ594,3))&lt;=--('Data Sheet'!$B$15))),
                --(INT('Data Sheet'!$A$15) &amp; "." &amp; RIGHT(BQ594,3)),
                --(INT('Data Sheet'!$B$15) &amp; "." &amp; RIGHT(BQ594,3))
            )
        ),
        "OK"
    )
)</f>
        <v>OK</v>
      </c>
      <c r="R594" s="19"/>
      <c r="S594" s="19"/>
      <c r="T594" s="19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1"/>
      <c r="AU594" s="21"/>
      <c r="AV594" s="21"/>
      <c r="AW594" s="22"/>
      <c r="AX594" s="99"/>
      <c r="AY594" s="20"/>
      <c r="AZ594" s="20"/>
      <c r="BA594" s="22"/>
      <c r="BB594">
        <v>586</v>
      </c>
      <c r="BC594" s="80"/>
      <c r="BD594" s="80"/>
      <c r="BE594" s="80"/>
      <c r="BF594" s="80"/>
      <c r="BG594" s="32" t="str">
        <f t="shared" si="103"/>
        <v/>
      </c>
      <c r="BH594" s="78">
        <f t="shared" si="101"/>
        <v>0</v>
      </c>
      <c r="BI594" s="2">
        <f t="shared" si="104"/>
        <v>0</v>
      </c>
      <c r="BJ594" s="2">
        <f t="shared" si="105"/>
        <v>0</v>
      </c>
      <c r="BK594" s="2">
        <f t="shared" si="102"/>
        <v>0</v>
      </c>
    </row>
    <row r="595" spans="2:63" ht="15" customHeight="1" x14ac:dyDescent="0.25">
      <c r="B595" s="14">
        <v>587</v>
      </c>
      <c r="C595" s="95" t="str">
        <f t="shared" si="106"/>
        <v/>
      </c>
      <c r="D595" s="15" t="str">
        <f t="shared" si="100"/>
        <v>OK</v>
      </c>
      <c r="E595" s="16" t="e">
        <f>VLOOKUP('Data Sheet'!$B$8,'Data Sheet'!$I$2:$J$9,2,FALSE)</f>
        <v>#N/A</v>
      </c>
      <c r="F595" s="16" t="str">
        <f t="shared" si="107"/>
        <v/>
      </c>
      <c r="G595" s="103">
        <f t="shared" si="108"/>
        <v>0</v>
      </c>
      <c r="H595" s="17" t="s">
        <v>26</v>
      </c>
      <c r="I595" s="17" t="s">
        <v>26</v>
      </c>
      <c r="J595" s="17" t="str">
        <f>IF('Data Sheet'!$B$9="NC-50","N/A","OK")</f>
        <v>OK</v>
      </c>
      <c r="K595" s="17" t="str">
        <f>IF('Data Sheet'!$B$9="NC-50","N/A","OK")</f>
        <v>OK</v>
      </c>
      <c r="L595" s="17" t="str">
        <f t="shared" si="109"/>
        <v>OK</v>
      </c>
      <c r="M595" s="17" t="str">
        <f t="shared" si="110"/>
        <v>OK</v>
      </c>
      <c r="N595" s="18" t="str">
        <f>IF(BO595&lt;&gt;"",
    IF(INT('Data Sheet'!$A$19)=INT('Data Sheet'!$B$19),
        --(INT('Data Sheet'!$A$19) &amp; "." &amp; BO595),
        IF(AND((--(INT('Data Sheet'!$A$19) &amp; "." &amp; BO595)&gt;=--('Data Sheet'!$A$19)), (--(INT('Data Sheet'!$A$19) &amp; "." &amp; BO595)&lt;=--('Data Sheet'!$B$19))),
            --(INT('Data Sheet'!$A$19) &amp; "." &amp; BO595),
            --(INT('Data Sheet'!$B$19) &amp; "." &amp; BO595)
        )
    ),
    IF(BN595&lt;&gt;"",
        IF(INT('Data Sheet'!$A$19)=INT('Data Sheet'!$B$19),
            --(INT('Data Sheet'!$A$19) &amp; "." &amp; LEFT(BN595,3)),
            IF(AND((--(INT('Data Sheet'!$A$19) &amp; "." &amp; LEFT(BN595,3))&gt;=--('Data Sheet'!$A$19)), (--(INT('Data Sheet'!$A$19) &amp; "." &amp; LEFT(BN595,3))&lt;=--('Data Sheet'!$B$19))),
                --(INT('Data Sheet'!$A$19) &amp; "." &amp; LEFT(BN595,3)),
                --(INT('Data Sheet'!$B$19) &amp; "." &amp; LEFT(BN595,3))
            )
        ),
        "OK"
    )
)</f>
        <v>OK</v>
      </c>
      <c r="O595" s="23" t="str">
        <f>IF(BP595&lt;&gt;"",
    IF(INT('Data Sheet'!$A$19)=INT('Data Sheet'!$B$19),
        --(INT('Data Sheet'!$A$19) &amp; "." &amp; BP595),
        IF(AND((--(INT('Data Sheet'!$A$19) &amp; "." &amp; BP595)&gt;=--('Data Sheet'!$A$19)), (--(INT('Data Sheet'!$A$19) &amp; "." &amp; BP595)&lt;=--('Data Sheet'!$B$19))),
            --(INT('Data Sheet'!$A$19) &amp; "." &amp; BP595),
            --(INT('Data Sheet'!$B$19) &amp; "." &amp; BP595)
        )
    ),
    IF(BN595&lt;&gt;"",
        IF(INT('Data Sheet'!$A$19)=INT('Data Sheet'!$B$19),
            --(INT('Data Sheet'!$A$19) &amp; "." &amp; RIGHT(BN595,3)),
            IF(AND((--(INT('Data Sheet'!$A$19) &amp; "." &amp; RIGHT(BN595,3))&gt;=--('Data Sheet'!$A$19)), (--(INT('Data Sheet'!$A$19) &amp; "." &amp; RIGHT(BN595,3))&lt;=--('Data Sheet'!$B$19))),
                --(INT('Data Sheet'!$A$19) &amp; "." &amp; RIGHT(BN595,3)),
                --(INT('Data Sheet'!$B$19) &amp; "." &amp; RIGHT(BN595,3))
            )
        ),
        "OK"
    )
)</f>
        <v>OK</v>
      </c>
      <c r="P595" s="23" t="str">
        <f>IF(BR595&lt;&gt;"",
    IF(INT('Data Sheet'!$A$19)=INT('Data Sheet'!$B$15),
        --(INT('Data Sheet'!$A$15) &amp; "." &amp; BR595),
        IF(AND((--(INT('Data Sheet'!$A$15) &amp; "." &amp; BR595)&gt;=--('Data Sheet'!$A$15)), (--(INT('Data Sheet'!$A$15) &amp; "." &amp; BR595)&lt;=--('Data Sheet'!$B$15))),
            --(INT('Data Sheet'!$A$15) &amp; "." &amp; BR595),
            --(INT('Data Sheet'!$B$15) &amp; "." &amp; BR595)
        )
    ),
    IF(BQ595&lt;&gt;"",
        IF(INT('Data Sheet'!$A$15)=INT('Data Sheet'!$B$15),
            --(INT('Data Sheet'!$A$15) &amp; "." &amp; LEFT(BQ595,3)),
            IF(AND((--(INT('Data Sheet'!$A$15) &amp; "." &amp; LEFT(BQ595,3))&gt;=--('Data Sheet'!$A$15)), (--(INT('Data Sheet'!$A$15) &amp; "." &amp; LEFT(BQ595,3))&lt;=--('Data Sheet'!$B$15))),
                --(INT('Data Sheet'!$A$15) &amp; "." &amp; LEFT(BQ595,3)),
                --(INT('Data Sheet'!$B$15) &amp; "." &amp; LEFT(BQ595,3))
            )
        ),
        "OK"
    )
)</f>
        <v>OK</v>
      </c>
      <c r="Q595" s="23" t="str">
        <f>IF(BS595&lt;&gt;"",
    IF(INT('Data Sheet'!$A$19)=INT('Data Sheet'!$B$15),
        --(INT('Data Sheet'!$A$15) &amp; "." &amp; BS595),
        IF(AND((--(INT('Data Sheet'!$A$15) &amp; "." &amp; BS595)&gt;=--('Data Sheet'!$A$15)), (--(INT('Data Sheet'!$A$15) &amp; "." &amp; BS595)&lt;=--('Data Sheet'!$B$15))),
            --(INT('Data Sheet'!$A$15) &amp; "." &amp; BS595),
            --(INT('Data Sheet'!$B$15) &amp; "." &amp; BS595)
        )
    ),
    IF(BQ595&lt;&gt;"",
        IF(INT('Data Sheet'!$A$15)=INT('Data Sheet'!$B$15),
            --(INT('Data Sheet'!$A$15) &amp; "." &amp; RIGHT(BQ595,3)),
            IF(AND((--(INT('Data Sheet'!$A$15) &amp; "." &amp; RIGHT(BQ595,3))&gt;=--('Data Sheet'!$A$15)), (--(INT('Data Sheet'!$A$15) &amp; "." &amp; RIGHT(BQ595,3))&lt;=--('Data Sheet'!$B$15))),
                --(INT('Data Sheet'!$A$15) &amp; "." &amp; RIGHT(BQ595,3)),
                --(INT('Data Sheet'!$B$15) &amp; "." &amp; RIGHT(BQ595,3))
            )
        ),
        "OK"
    )
)</f>
        <v>OK</v>
      </c>
      <c r="R595" s="19"/>
      <c r="S595" s="19"/>
      <c r="T595" s="19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1"/>
      <c r="AU595" s="21"/>
      <c r="AV595" s="21"/>
      <c r="AW595" s="22"/>
      <c r="AX595" s="99"/>
      <c r="AY595" s="20"/>
      <c r="AZ595" s="20"/>
      <c r="BA595" s="22"/>
      <c r="BB595">
        <v>587</v>
      </c>
      <c r="BC595" s="80"/>
      <c r="BD595" s="80"/>
      <c r="BE595" s="80"/>
      <c r="BF595" s="80"/>
      <c r="BG595" s="32" t="str">
        <f t="shared" si="103"/>
        <v/>
      </c>
      <c r="BH595" s="78">
        <f t="shared" si="101"/>
        <v>0</v>
      </c>
      <c r="BI595" s="2">
        <f t="shared" si="104"/>
        <v>0</v>
      </c>
      <c r="BJ595" s="2">
        <f t="shared" si="105"/>
        <v>0</v>
      </c>
      <c r="BK595" s="2">
        <f t="shared" si="102"/>
        <v>0</v>
      </c>
    </row>
    <row r="596" spans="2:63" ht="15" customHeight="1" x14ac:dyDescent="0.25">
      <c r="B596" s="14">
        <v>588</v>
      </c>
      <c r="C596" s="95" t="str">
        <f t="shared" si="106"/>
        <v/>
      </c>
      <c r="D596" s="15" t="str">
        <f t="shared" si="100"/>
        <v>OK</v>
      </c>
      <c r="E596" s="16" t="e">
        <f>VLOOKUP('Data Sheet'!$B$8,'Data Sheet'!$I$2:$J$9,2,FALSE)</f>
        <v>#N/A</v>
      </c>
      <c r="F596" s="16" t="str">
        <f t="shared" si="107"/>
        <v/>
      </c>
      <c r="G596" s="103">
        <f t="shared" si="108"/>
        <v>0</v>
      </c>
      <c r="H596" s="17" t="s">
        <v>26</v>
      </c>
      <c r="I596" s="17" t="s">
        <v>26</v>
      </c>
      <c r="J596" s="17" t="str">
        <f>IF('Data Sheet'!$B$9="NC-50","N/A","OK")</f>
        <v>OK</v>
      </c>
      <c r="K596" s="17" t="str">
        <f>IF('Data Sheet'!$B$9="NC-50","N/A","OK")</f>
        <v>OK</v>
      </c>
      <c r="L596" s="17" t="str">
        <f t="shared" si="109"/>
        <v>OK</v>
      </c>
      <c r="M596" s="17" t="str">
        <f t="shared" si="110"/>
        <v>OK</v>
      </c>
      <c r="N596" s="18" t="str">
        <f>IF(BO596&lt;&gt;"",
    IF(INT('Data Sheet'!$A$19)=INT('Data Sheet'!$B$19),
        --(INT('Data Sheet'!$A$19) &amp; "." &amp; BO596),
        IF(AND((--(INT('Data Sheet'!$A$19) &amp; "." &amp; BO596)&gt;=--('Data Sheet'!$A$19)), (--(INT('Data Sheet'!$A$19) &amp; "." &amp; BO596)&lt;=--('Data Sheet'!$B$19))),
            --(INT('Data Sheet'!$A$19) &amp; "." &amp; BO596),
            --(INT('Data Sheet'!$B$19) &amp; "." &amp; BO596)
        )
    ),
    IF(BN596&lt;&gt;"",
        IF(INT('Data Sheet'!$A$19)=INT('Data Sheet'!$B$19),
            --(INT('Data Sheet'!$A$19) &amp; "." &amp; LEFT(BN596,3)),
            IF(AND((--(INT('Data Sheet'!$A$19) &amp; "." &amp; LEFT(BN596,3))&gt;=--('Data Sheet'!$A$19)), (--(INT('Data Sheet'!$A$19) &amp; "." &amp; LEFT(BN596,3))&lt;=--('Data Sheet'!$B$19))),
                --(INT('Data Sheet'!$A$19) &amp; "." &amp; LEFT(BN596,3)),
                --(INT('Data Sheet'!$B$19) &amp; "." &amp; LEFT(BN596,3))
            )
        ),
        "OK"
    )
)</f>
        <v>OK</v>
      </c>
      <c r="O596" s="23" t="str">
        <f>IF(BP596&lt;&gt;"",
    IF(INT('Data Sheet'!$A$19)=INT('Data Sheet'!$B$19),
        --(INT('Data Sheet'!$A$19) &amp; "." &amp; BP596),
        IF(AND((--(INT('Data Sheet'!$A$19) &amp; "." &amp; BP596)&gt;=--('Data Sheet'!$A$19)), (--(INT('Data Sheet'!$A$19) &amp; "." &amp; BP596)&lt;=--('Data Sheet'!$B$19))),
            --(INT('Data Sheet'!$A$19) &amp; "." &amp; BP596),
            --(INT('Data Sheet'!$B$19) &amp; "." &amp; BP596)
        )
    ),
    IF(BN596&lt;&gt;"",
        IF(INT('Data Sheet'!$A$19)=INT('Data Sheet'!$B$19),
            --(INT('Data Sheet'!$A$19) &amp; "." &amp; RIGHT(BN596,3)),
            IF(AND((--(INT('Data Sheet'!$A$19) &amp; "." &amp; RIGHT(BN596,3))&gt;=--('Data Sheet'!$A$19)), (--(INT('Data Sheet'!$A$19) &amp; "." &amp; RIGHT(BN596,3))&lt;=--('Data Sheet'!$B$19))),
                --(INT('Data Sheet'!$A$19) &amp; "." &amp; RIGHT(BN596,3)),
                --(INT('Data Sheet'!$B$19) &amp; "." &amp; RIGHT(BN596,3))
            )
        ),
        "OK"
    )
)</f>
        <v>OK</v>
      </c>
      <c r="P596" s="23" t="str">
        <f>IF(BR596&lt;&gt;"",
    IF(INT('Data Sheet'!$A$19)=INT('Data Sheet'!$B$15),
        --(INT('Data Sheet'!$A$15) &amp; "." &amp; BR596),
        IF(AND((--(INT('Data Sheet'!$A$15) &amp; "." &amp; BR596)&gt;=--('Data Sheet'!$A$15)), (--(INT('Data Sheet'!$A$15) &amp; "." &amp; BR596)&lt;=--('Data Sheet'!$B$15))),
            --(INT('Data Sheet'!$A$15) &amp; "." &amp; BR596),
            --(INT('Data Sheet'!$B$15) &amp; "." &amp; BR596)
        )
    ),
    IF(BQ596&lt;&gt;"",
        IF(INT('Data Sheet'!$A$15)=INT('Data Sheet'!$B$15),
            --(INT('Data Sheet'!$A$15) &amp; "." &amp; LEFT(BQ596,3)),
            IF(AND((--(INT('Data Sheet'!$A$15) &amp; "." &amp; LEFT(BQ596,3))&gt;=--('Data Sheet'!$A$15)), (--(INT('Data Sheet'!$A$15) &amp; "." &amp; LEFT(BQ596,3))&lt;=--('Data Sheet'!$B$15))),
                --(INT('Data Sheet'!$A$15) &amp; "." &amp; LEFT(BQ596,3)),
                --(INT('Data Sheet'!$B$15) &amp; "." &amp; LEFT(BQ596,3))
            )
        ),
        "OK"
    )
)</f>
        <v>OK</v>
      </c>
      <c r="Q596" s="23" t="str">
        <f>IF(BS596&lt;&gt;"",
    IF(INT('Data Sheet'!$A$19)=INT('Data Sheet'!$B$15),
        --(INT('Data Sheet'!$A$15) &amp; "." &amp; BS596),
        IF(AND((--(INT('Data Sheet'!$A$15) &amp; "." &amp; BS596)&gt;=--('Data Sheet'!$A$15)), (--(INT('Data Sheet'!$A$15) &amp; "." &amp; BS596)&lt;=--('Data Sheet'!$B$15))),
            --(INT('Data Sheet'!$A$15) &amp; "." &amp; BS596),
            --(INT('Data Sheet'!$B$15) &amp; "." &amp; BS596)
        )
    ),
    IF(BQ596&lt;&gt;"",
        IF(INT('Data Sheet'!$A$15)=INT('Data Sheet'!$B$15),
            --(INT('Data Sheet'!$A$15) &amp; "." &amp; RIGHT(BQ596,3)),
            IF(AND((--(INT('Data Sheet'!$A$15) &amp; "." &amp; RIGHT(BQ596,3))&gt;=--('Data Sheet'!$A$15)), (--(INT('Data Sheet'!$A$15) &amp; "." &amp; RIGHT(BQ596,3))&lt;=--('Data Sheet'!$B$15))),
                --(INT('Data Sheet'!$A$15) &amp; "." &amp; RIGHT(BQ596,3)),
                --(INT('Data Sheet'!$B$15) &amp; "." &amp; RIGHT(BQ596,3))
            )
        ),
        "OK"
    )
)</f>
        <v>OK</v>
      </c>
      <c r="R596" s="19"/>
      <c r="S596" s="19"/>
      <c r="T596" s="19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1"/>
      <c r="AU596" s="21"/>
      <c r="AV596" s="21"/>
      <c r="AW596" s="22"/>
      <c r="AX596" s="99"/>
      <c r="AY596" s="20"/>
      <c r="AZ596" s="20"/>
      <c r="BA596" s="22"/>
      <c r="BB596">
        <v>588</v>
      </c>
      <c r="BC596" s="80"/>
      <c r="BD596" s="80"/>
      <c r="BE596" s="80"/>
      <c r="BF596" s="80"/>
      <c r="BG596" s="32" t="str">
        <f t="shared" si="103"/>
        <v/>
      </c>
      <c r="BH596" s="78">
        <f t="shared" si="101"/>
        <v>0</v>
      </c>
      <c r="BI596" s="2">
        <f t="shared" si="104"/>
        <v>0</v>
      </c>
      <c r="BJ596" s="2">
        <f t="shared" si="105"/>
        <v>0</v>
      </c>
      <c r="BK596" s="2">
        <f t="shared" si="102"/>
        <v>0</v>
      </c>
    </row>
    <row r="597" spans="2:63" ht="15" customHeight="1" x14ac:dyDescent="0.25">
      <c r="B597" s="14">
        <v>589</v>
      </c>
      <c r="C597" s="95" t="str">
        <f t="shared" si="106"/>
        <v/>
      </c>
      <c r="D597" s="15" t="str">
        <f t="shared" si="100"/>
        <v>OK</v>
      </c>
      <c r="E597" s="16" t="e">
        <f>VLOOKUP('Data Sheet'!$B$8,'Data Sheet'!$I$2:$J$9,2,FALSE)</f>
        <v>#N/A</v>
      </c>
      <c r="F597" s="16" t="str">
        <f t="shared" si="107"/>
        <v/>
      </c>
      <c r="G597" s="103">
        <f t="shared" si="108"/>
        <v>0</v>
      </c>
      <c r="H597" s="17" t="s">
        <v>26</v>
      </c>
      <c r="I597" s="17" t="s">
        <v>26</v>
      </c>
      <c r="J597" s="17" t="str">
        <f>IF('Data Sheet'!$B$9="NC-50","N/A","OK")</f>
        <v>OK</v>
      </c>
      <c r="K597" s="17" t="str">
        <f>IF('Data Sheet'!$B$9="NC-50","N/A","OK")</f>
        <v>OK</v>
      </c>
      <c r="L597" s="17" t="str">
        <f t="shared" si="109"/>
        <v>OK</v>
      </c>
      <c r="M597" s="17" t="str">
        <f t="shared" si="110"/>
        <v>OK</v>
      </c>
      <c r="N597" s="18" t="str">
        <f>IF(BO597&lt;&gt;"",
    IF(INT('Data Sheet'!$A$19)=INT('Data Sheet'!$B$19),
        --(INT('Data Sheet'!$A$19) &amp; "." &amp; BO597),
        IF(AND((--(INT('Data Sheet'!$A$19) &amp; "." &amp; BO597)&gt;=--('Data Sheet'!$A$19)), (--(INT('Data Sheet'!$A$19) &amp; "." &amp; BO597)&lt;=--('Data Sheet'!$B$19))),
            --(INT('Data Sheet'!$A$19) &amp; "." &amp; BO597),
            --(INT('Data Sheet'!$B$19) &amp; "." &amp; BO597)
        )
    ),
    IF(BN597&lt;&gt;"",
        IF(INT('Data Sheet'!$A$19)=INT('Data Sheet'!$B$19),
            --(INT('Data Sheet'!$A$19) &amp; "." &amp; LEFT(BN597,3)),
            IF(AND((--(INT('Data Sheet'!$A$19) &amp; "." &amp; LEFT(BN597,3))&gt;=--('Data Sheet'!$A$19)), (--(INT('Data Sheet'!$A$19) &amp; "." &amp; LEFT(BN597,3))&lt;=--('Data Sheet'!$B$19))),
                --(INT('Data Sheet'!$A$19) &amp; "." &amp; LEFT(BN597,3)),
                --(INT('Data Sheet'!$B$19) &amp; "." &amp; LEFT(BN597,3))
            )
        ),
        "OK"
    )
)</f>
        <v>OK</v>
      </c>
      <c r="O597" s="23" t="str">
        <f>IF(BP597&lt;&gt;"",
    IF(INT('Data Sheet'!$A$19)=INT('Data Sheet'!$B$19),
        --(INT('Data Sheet'!$A$19) &amp; "." &amp; BP597),
        IF(AND((--(INT('Data Sheet'!$A$19) &amp; "." &amp; BP597)&gt;=--('Data Sheet'!$A$19)), (--(INT('Data Sheet'!$A$19) &amp; "." &amp; BP597)&lt;=--('Data Sheet'!$B$19))),
            --(INT('Data Sheet'!$A$19) &amp; "." &amp; BP597),
            --(INT('Data Sheet'!$B$19) &amp; "." &amp; BP597)
        )
    ),
    IF(BN597&lt;&gt;"",
        IF(INT('Data Sheet'!$A$19)=INT('Data Sheet'!$B$19),
            --(INT('Data Sheet'!$A$19) &amp; "." &amp; RIGHT(BN597,3)),
            IF(AND((--(INT('Data Sheet'!$A$19) &amp; "." &amp; RIGHT(BN597,3))&gt;=--('Data Sheet'!$A$19)), (--(INT('Data Sheet'!$A$19) &amp; "." &amp; RIGHT(BN597,3))&lt;=--('Data Sheet'!$B$19))),
                --(INT('Data Sheet'!$A$19) &amp; "." &amp; RIGHT(BN597,3)),
                --(INT('Data Sheet'!$B$19) &amp; "." &amp; RIGHT(BN597,3))
            )
        ),
        "OK"
    )
)</f>
        <v>OK</v>
      </c>
      <c r="P597" s="23" t="str">
        <f>IF(BR597&lt;&gt;"",
    IF(INT('Data Sheet'!$A$19)=INT('Data Sheet'!$B$15),
        --(INT('Data Sheet'!$A$15) &amp; "." &amp; BR597),
        IF(AND((--(INT('Data Sheet'!$A$15) &amp; "." &amp; BR597)&gt;=--('Data Sheet'!$A$15)), (--(INT('Data Sheet'!$A$15) &amp; "." &amp; BR597)&lt;=--('Data Sheet'!$B$15))),
            --(INT('Data Sheet'!$A$15) &amp; "." &amp; BR597),
            --(INT('Data Sheet'!$B$15) &amp; "." &amp; BR597)
        )
    ),
    IF(BQ597&lt;&gt;"",
        IF(INT('Data Sheet'!$A$15)=INT('Data Sheet'!$B$15),
            --(INT('Data Sheet'!$A$15) &amp; "." &amp; LEFT(BQ597,3)),
            IF(AND((--(INT('Data Sheet'!$A$15) &amp; "." &amp; LEFT(BQ597,3))&gt;=--('Data Sheet'!$A$15)), (--(INT('Data Sheet'!$A$15) &amp; "." &amp; LEFT(BQ597,3))&lt;=--('Data Sheet'!$B$15))),
                --(INT('Data Sheet'!$A$15) &amp; "." &amp; LEFT(BQ597,3)),
                --(INT('Data Sheet'!$B$15) &amp; "." &amp; LEFT(BQ597,3))
            )
        ),
        "OK"
    )
)</f>
        <v>OK</v>
      </c>
      <c r="Q597" s="23" t="str">
        <f>IF(BS597&lt;&gt;"",
    IF(INT('Data Sheet'!$A$19)=INT('Data Sheet'!$B$15),
        --(INT('Data Sheet'!$A$15) &amp; "." &amp; BS597),
        IF(AND((--(INT('Data Sheet'!$A$15) &amp; "." &amp; BS597)&gt;=--('Data Sheet'!$A$15)), (--(INT('Data Sheet'!$A$15) &amp; "." &amp; BS597)&lt;=--('Data Sheet'!$B$15))),
            --(INT('Data Sheet'!$A$15) &amp; "." &amp; BS597),
            --(INT('Data Sheet'!$B$15) &amp; "." &amp; BS597)
        )
    ),
    IF(BQ597&lt;&gt;"",
        IF(INT('Data Sheet'!$A$15)=INT('Data Sheet'!$B$15),
            --(INT('Data Sheet'!$A$15) &amp; "." &amp; RIGHT(BQ597,3)),
            IF(AND((--(INT('Data Sheet'!$A$15) &amp; "." &amp; RIGHT(BQ597,3))&gt;=--('Data Sheet'!$A$15)), (--(INT('Data Sheet'!$A$15) &amp; "." &amp; RIGHT(BQ597,3))&lt;=--('Data Sheet'!$B$15))),
                --(INT('Data Sheet'!$A$15) &amp; "." &amp; RIGHT(BQ597,3)),
                --(INT('Data Sheet'!$B$15) &amp; "." &amp; RIGHT(BQ597,3))
            )
        ),
        "OK"
    )
)</f>
        <v>OK</v>
      </c>
      <c r="R597" s="19"/>
      <c r="S597" s="19"/>
      <c r="T597" s="19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1"/>
      <c r="AU597" s="21"/>
      <c r="AV597" s="21"/>
      <c r="AW597" s="22"/>
      <c r="AX597" s="99"/>
      <c r="AY597" s="20"/>
      <c r="AZ597" s="20"/>
      <c r="BA597" s="22"/>
      <c r="BB597">
        <v>589</v>
      </c>
      <c r="BC597" s="80"/>
      <c r="BD597" s="80"/>
      <c r="BE597" s="80"/>
      <c r="BF597" s="80"/>
      <c r="BG597" s="32" t="str">
        <f t="shared" si="103"/>
        <v/>
      </c>
      <c r="BH597" s="78">
        <f t="shared" si="101"/>
        <v>0</v>
      </c>
      <c r="BI597" s="2">
        <f t="shared" si="104"/>
        <v>0</v>
      </c>
      <c r="BJ597" s="2">
        <f t="shared" si="105"/>
        <v>0</v>
      </c>
      <c r="BK597" s="2">
        <f t="shared" si="102"/>
        <v>0</v>
      </c>
    </row>
    <row r="598" spans="2:63" ht="15" customHeight="1" x14ac:dyDescent="0.25">
      <c r="B598" s="14">
        <v>590</v>
      </c>
      <c r="C598" s="95" t="str">
        <f t="shared" si="106"/>
        <v/>
      </c>
      <c r="D598" s="15" t="str">
        <f t="shared" si="100"/>
        <v>OK</v>
      </c>
      <c r="E598" s="16" t="e">
        <f>VLOOKUP('Data Sheet'!$B$8,'Data Sheet'!$I$2:$J$9,2,FALSE)</f>
        <v>#N/A</v>
      </c>
      <c r="F598" s="16" t="str">
        <f t="shared" si="107"/>
        <v/>
      </c>
      <c r="G598" s="103">
        <f t="shared" si="108"/>
        <v>0</v>
      </c>
      <c r="H598" s="17" t="s">
        <v>26</v>
      </c>
      <c r="I598" s="17" t="s">
        <v>26</v>
      </c>
      <c r="J598" s="17" t="str">
        <f>IF('Data Sheet'!$B$9="NC-50","N/A","OK")</f>
        <v>OK</v>
      </c>
      <c r="K598" s="17" t="str">
        <f>IF('Data Sheet'!$B$9="NC-50","N/A","OK")</f>
        <v>OK</v>
      </c>
      <c r="L598" s="17" t="str">
        <f t="shared" si="109"/>
        <v>OK</v>
      </c>
      <c r="M598" s="17" t="str">
        <f t="shared" si="110"/>
        <v>OK</v>
      </c>
      <c r="N598" s="18" t="str">
        <f>IF(BO598&lt;&gt;"",
    IF(INT('Data Sheet'!$A$19)=INT('Data Sheet'!$B$19),
        --(INT('Data Sheet'!$A$19) &amp; "." &amp; BO598),
        IF(AND((--(INT('Data Sheet'!$A$19) &amp; "." &amp; BO598)&gt;=--('Data Sheet'!$A$19)), (--(INT('Data Sheet'!$A$19) &amp; "." &amp; BO598)&lt;=--('Data Sheet'!$B$19))),
            --(INT('Data Sheet'!$A$19) &amp; "." &amp; BO598),
            --(INT('Data Sheet'!$B$19) &amp; "." &amp; BO598)
        )
    ),
    IF(BN598&lt;&gt;"",
        IF(INT('Data Sheet'!$A$19)=INT('Data Sheet'!$B$19),
            --(INT('Data Sheet'!$A$19) &amp; "." &amp; LEFT(BN598,3)),
            IF(AND((--(INT('Data Sheet'!$A$19) &amp; "." &amp; LEFT(BN598,3))&gt;=--('Data Sheet'!$A$19)), (--(INT('Data Sheet'!$A$19) &amp; "." &amp; LEFT(BN598,3))&lt;=--('Data Sheet'!$B$19))),
                --(INT('Data Sheet'!$A$19) &amp; "." &amp; LEFT(BN598,3)),
                --(INT('Data Sheet'!$B$19) &amp; "." &amp; LEFT(BN598,3))
            )
        ),
        "OK"
    )
)</f>
        <v>OK</v>
      </c>
      <c r="O598" s="23" t="str">
        <f>IF(BP598&lt;&gt;"",
    IF(INT('Data Sheet'!$A$19)=INT('Data Sheet'!$B$19),
        --(INT('Data Sheet'!$A$19) &amp; "." &amp; BP598),
        IF(AND((--(INT('Data Sheet'!$A$19) &amp; "." &amp; BP598)&gt;=--('Data Sheet'!$A$19)), (--(INT('Data Sheet'!$A$19) &amp; "." &amp; BP598)&lt;=--('Data Sheet'!$B$19))),
            --(INT('Data Sheet'!$A$19) &amp; "." &amp; BP598),
            --(INT('Data Sheet'!$B$19) &amp; "." &amp; BP598)
        )
    ),
    IF(BN598&lt;&gt;"",
        IF(INT('Data Sheet'!$A$19)=INT('Data Sheet'!$B$19),
            --(INT('Data Sheet'!$A$19) &amp; "." &amp; RIGHT(BN598,3)),
            IF(AND((--(INT('Data Sheet'!$A$19) &amp; "." &amp; RIGHT(BN598,3))&gt;=--('Data Sheet'!$A$19)), (--(INT('Data Sheet'!$A$19) &amp; "." &amp; RIGHT(BN598,3))&lt;=--('Data Sheet'!$B$19))),
                --(INT('Data Sheet'!$A$19) &amp; "." &amp; RIGHT(BN598,3)),
                --(INT('Data Sheet'!$B$19) &amp; "." &amp; RIGHT(BN598,3))
            )
        ),
        "OK"
    )
)</f>
        <v>OK</v>
      </c>
      <c r="P598" s="23" t="str">
        <f>IF(BR598&lt;&gt;"",
    IF(INT('Data Sheet'!$A$19)=INT('Data Sheet'!$B$15),
        --(INT('Data Sheet'!$A$15) &amp; "." &amp; BR598),
        IF(AND((--(INT('Data Sheet'!$A$15) &amp; "." &amp; BR598)&gt;=--('Data Sheet'!$A$15)), (--(INT('Data Sheet'!$A$15) &amp; "." &amp; BR598)&lt;=--('Data Sheet'!$B$15))),
            --(INT('Data Sheet'!$A$15) &amp; "." &amp; BR598),
            --(INT('Data Sheet'!$B$15) &amp; "." &amp; BR598)
        )
    ),
    IF(BQ598&lt;&gt;"",
        IF(INT('Data Sheet'!$A$15)=INT('Data Sheet'!$B$15),
            --(INT('Data Sheet'!$A$15) &amp; "." &amp; LEFT(BQ598,3)),
            IF(AND((--(INT('Data Sheet'!$A$15) &amp; "." &amp; LEFT(BQ598,3))&gt;=--('Data Sheet'!$A$15)), (--(INT('Data Sheet'!$A$15) &amp; "." &amp; LEFT(BQ598,3))&lt;=--('Data Sheet'!$B$15))),
                --(INT('Data Sheet'!$A$15) &amp; "." &amp; LEFT(BQ598,3)),
                --(INT('Data Sheet'!$B$15) &amp; "." &amp; LEFT(BQ598,3))
            )
        ),
        "OK"
    )
)</f>
        <v>OK</v>
      </c>
      <c r="Q598" s="23" t="str">
        <f>IF(BS598&lt;&gt;"",
    IF(INT('Data Sheet'!$A$19)=INT('Data Sheet'!$B$15),
        --(INT('Data Sheet'!$A$15) &amp; "." &amp; BS598),
        IF(AND((--(INT('Data Sheet'!$A$15) &amp; "." &amp; BS598)&gt;=--('Data Sheet'!$A$15)), (--(INT('Data Sheet'!$A$15) &amp; "." &amp; BS598)&lt;=--('Data Sheet'!$B$15))),
            --(INT('Data Sheet'!$A$15) &amp; "." &amp; BS598),
            --(INT('Data Sheet'!$B$15) &amp; "." &amp; BS598)
        )
    ),
    IF(BQ598&lt;&gt;"",
        IF(INT('Data Sheet'!$A$15)=INT('Data Sheet'!$B$15),
            --(INT('Data Sheet'!$A$15) &amp; "." &amp; RIGHT(BQ598,3)),
            IF(AND((--(INT('Data Sheet'!$A$15) &amp; "." &amp; RIGHT(BQ598,3))&gt;=--('Data Sheet'!$A$15)), (--(INT('Data Sheet'!$A$15) &amp; "." &amp; RIGHT(BQ598,3))&lt;=--('Data Sheet'!$B$15))),
                --(INT('Data Sheet'!$A$15) &amp; "." &amp; RIGHT(BQ598,3)),
                --(INT('Data Sheet'!$B$15) &amp; "." &amp; RIGHT(BQ598,3))
            )
        ),
        "OK"
    )
)</f>
        <v>OK</v>
      </c>
      <c r="R598" s="19"/>
      <c r="S598" s="19"/>
      <c r="T598" s="19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1"/>
      <c r="AU598" s="21"/>
      <c r="AV598" s="21"/>
      <c r="AW598" s="22"/>
      <c r="AX598" s="99"/>
      <c r="AY598" s="20"/>
      <c r="AZ598" s="20"/>
      <c r="BA598" s="22"/>
      <c r="BB598">
        <v>590</v>
      </c>
      <c r="BC598" s="80"/>
      <c r="BD598" s="80"/>
      <c r="BE598" s="80"/>
      <c r="BF598" s="80"/>
      <c r="BG598" s="32" t="str">
        <f t="shared" si="103"/>
        <v/>
      </c>
      <c r="BH598" s="78">
        <f t="shared" si="101"/>
        <v>0</v>
      </c>
      <c r="BI598" s="2">
        <f t="shared" si="104"/>
        <v>0</v>
      </c>
      <c r="BJ598" s="2">
        <f t="shared" si="105"/>
        <v>0</v>
      </c>
      <c r="BK598" s="2">
        <f t="shared" si="102"/>
        <v>0</v>
      </c>
    </row>
    <row r="599" spans="2:63" ht="15" customHeight="1" x14ac:dyDescent="0.25">
      <c r="B599" s="14">
        <v>591</v>
      </c>
      <c r="C599" s="95" t="str">
        <f t="shared" si="106"/>
        <v/>
      </c>
      <c r="D599" s="15" t="str">
        <f t="shared" si="100"/>
        <v>OK</v>
      </c>
      <c r="E599" s="16" t="e">
        <f>VLOOKUP('Data Sheet'!$B$8,'Data Sheet'!$I$2:$J$9,2,FALSE)</f>
        <v>#N/A</v>
      </c>
      <c r="F599" s="16" t="str">
        <f t="shared" si="107"/>
        <v/>
      </c>
      <c r="G599" s="103">
        <f t="shared" si="108"/>
        <v>0</v>
      </c>
      <c r="H599" s="17" t="s">
        <v>26</v>
      </c>
      <c r="I599" s="17" t="s">
        <v>26</v>
      </c>
      <c r="J599" s="17" t="str">
        <f>IF('Data Sheet'!$B$9="NC-50","N/A","OK")</f>
        <v>OK</v>
      </c>
      <c r="K599" s="17" t="str">
        <f>IF('Data Sheet'!$B$9="NC-50","N/A","OK")</f>
        <v>OK</v>
      </c>
      <c r="L599" s="17" t="str">
        <f t="shared" si="109"/>
        <v>OK</v>
      </c>
      <c r="M599" s="17" t="str">
        <f t="shared" si="110"/>
        <v>OK</v>
      </c>
      <c r="N599" s="18" t="str">
        <f>IF(BO599&lt;&gt;"",
    IF(INT('Data Sheet'!$A$19)=INT('Data Sheet'!$B$19),
        --(INT('Data Sheet'!$A$19) &amp; "." &amp; BO599),
        IF(AND((--(INT('Data Sheet'!$A$19) &amp; "." &amp; BO599)&gt;=--('Data Sheet'!$A$19)), (--(INT('Data Sheet'!$A$19) &amp; "." &amp; BO599)&lt;=--('Data Sheet'!$B$19))),
            --(INT('Data Sheet'!$A$19) &amp; "." &amp; BO599),
            --(INT('Data Sheet'!$B$19) &amp; "." &amp; BO599)
        )
    ),
    IF(BN599&lt;&gt;"",
        IF(INT('Data Sheet'!$A$19)=INT('Data Sheet'!$B$19),
            --(INT('Data Sheet'!$A$19) &amp; "." &amp; LEFT(BN599,3)),
            IF(AND((--(INT('Data Sheet'!$A$19) &amp; "." &amp; LEFT(BN599,3))&gt;=--('Data Sheet'!$A$19)), (--(INT('Data Sheet'!$A$19) &amp; "." &amp; LEFT(BN599,3))&lt;=--('Data Sheet'!$B$19))),
                --(INT('Data Sheet'!$A$19) &amp; "." &amp; LEFT(BN599,3)),
                --(INT('Data Sheet'!$B$19) &amp; "." &amp; LEFT(BN599,3))
            )
        ),
        "OK"
    )
)</f>
        <v>OK</v>
      </c>
      <c r="O599" s="23" t="str">
        <f>IF(BP599&lt;&gt;"",
    IF(INT('Data Sheet'!$A$19)=INT('Data Sheet'!$B$19),
        --(INT('Data Sheet'!$A$19) &amp; "." &amp; BP599),
        IF(AND((--(INT('Data Sheet'!$A$19) &amp; "." &amp; BP599)&gt;=--('Data Sheet'!$A$19)), (--(INT('Data Sheet'!$A$19) &amp; "." &amp; BP599)&lt;=--('Data Sheet'!$B$19))),
            --(INT('Data Sheet'!$A$19) &amp; "." &amp; BP599),
            --(INT('Data Sheet'!$B$19) &amp; "." &amp; BP599)
        )
    ),
    IF(BN599&lt;&gt;"",
        IF(INT('Data Sheet'!$A$19)=INT('Data Sheet'!$B$19),
            --(INT('Data Sheet'!$A$19) &amp; "." &amp; RIGHT(BN599,3)),
            IF(AND((--(INT('Data Sheet'!$A$19) &amp; "." &amp; RIGHT(BN599,3))&gt;=--('Data Sheet'!$A$19)), (--(INT('Data Sheet'!$A$19) &amp; "." &amp; RIGHT(BN599,3))&lt;=--('Data Sheet'!$B$19))),
                --(INT('Data Sheet'!$A$19) &amp; "." &amp; RIGHT(BN599,3)),
                --(INT('Data Sheet'!$B$19) &amp; "." &amp; RIGHT(BN599,3))
            )
        ),
        "OK"
    )
)</f>
        <v>OK</v>
      </c>
      <c r="P599" s="23" t="str">
        <f>IF(BR599&lt;&gt;"",
    IF(INT('Data Sheet'!$A$19)=INT('Data Sheet'!$B$15),
        --(INT('Data Sheet'!$A$15) &amp; "." &amp; BR599),
        IF(AND((--(INT('Data Sheet'!$A$15) &amp; "." &amp; BR599)&gt;=--('Data Sheet'!$A$15)), (--(INT('Data Sheet'!$A$15) &amp; "." &amp; BR599)&lt;=--('Data Sheet'!$B$15))),
            --(INT('Data Sheet'!$A$15) &amp; "." &amp; BR599),
            --(INT('Data Sheet'!$B$15) &amp; "." &amp; BR599)
        )
    ),
    IF(BQ599&lt;&gt;"",
        IF(INT('Data Sheet'!$A$15)=INT('Data Sheet'!$B$15),
            --(INT('Data Sheet'!$A$15) &amp; "." &amp; LEFT(BQ599,3)),
            IF(AND((--(INT('Data Sheet'!$A$15) &amp; "." &amp; LEFT(BQ599,3))&gt;=--('Data Sheet'!$A$15)), (--(INT('Data Sheet'!$A$15) &amp; "." &amp; LEFT(BQ599,3))&lt;=--('Data Sheet'!$B$15))),
                --(INT('Data Sheet'!$A$15) &amp; "." &amp; LEFT(BQ599,3)),
                --(INT('Data Sheet'!$B$15) &amp; "." &amp; LEFT(BQ599,3))
            )
        ),
        "OK"
    )
)</f>
        <v>OK</v>
      </c>
      <c r="Q599" s="23" t="str">
        <f>IF(BS599&lt;&gt;"",
    IF(INT('Data Sheet'!$A$19)=INT('Data Sheet'!$B$15),
        --(INT('Data Sheet'!$A$15) &amp; "." &amp; BS599),
        IF(AND((--(INT('Data Sheet'!$A$15) &amp; "." &amp; BS599)&gt;=--('Data Sheet'!$A$15)), (--(INT('Data Sheet'!$A$15) &amp; "." &amp; BS599)&lt;=--('Data Sheet'!$B$15))),
            --(INT('Data Sheet'!$A$15) &amp; "." &amp; BS599),
            --(INT('Data Sheet'!$B$15) &amp; "." &amp; BS599)
        )
    ),
    IF(BQ599&lt;&gt;"",
        IF(INT('Data Sheet'!$A$15)=INT('Data Sheet'!$B$15),
            --(INT('Data Sheet'!$A$15) &amp; "." &amp; RIGHT(BQ599,3)),
            IF(AND((--(INT('Data Sheet'!$A$15) &amp; "." &amp; RIGHT(BQ599,3))&gt;=--('Data Sheet'!$A$15)), (--(INT('Data Sheet'!$A$15) &amp; "." &amp; RIGHT(BQ599,3))&lt;=--('Data Sheet'!$B$15))),
                --(INT('Data Sheet'!$A$15) &amp; "." &amp; RIGHT(BQ599,3)),
                --(INT('Data Sheet'!$B$15) &amp; "." &amp; RIGHT(BQ599,3))
            )
        ),
        "OK"
    )
)</f>
        <v>OK</v>
      </c>
      <c r="R599" s="19"/>
      <c r="S599" s="19"/>
      <c r="T599" s="19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1"/>
      <c r="AU599" s="21"/>
      <c r="AV599" s="21"/>
      <c r="AW599" s="22"/>
      <c r="AX599" s="99"/>
      <c r="AY599" s="20"/>
      <c r="AZ599" s="20"/>
      <c r="BA599" s="22"/>
      <c r="BB599">
        <v>591</v>
      </c>
      <c r="BC599" s="80"/>
      <c r="BD599" s="80"/>
      <c r="BE599" s="80"/>
      <c r="BF599" s="80"/>
      <c r="BG599" s="32" t="str">
        <f t="shared" si="103"/>
        <v/>
      </c>
      <c r="BH599" s="78">
        <f t="shared" si="101"/>
        <v>0</v>
      </c>
      <c r="BI599" s="2">
        <f t="shared" si="104"/>
        <v>0</v>
      </c>
      <c r="BJ599" s="2">
        <f t="shared" si="105"/>
        <v>0</v>
      </c>
      <c r="BK599" s="2">
        <f t="shared" si="102"/>
        <v>0</v>
      </c>
    </row>
    <row r="600" spans="2:63" ht="15" customHeight="1" x14ac:dyDescent="0.25">
      <c r="B600" s="14">
        <v>592</v>
      </c>
      <c r="C600" s="95" t="str">
        <f t="shared" si="106"/>
        <v/>
      </c>
      <c r="D600" s="15" t="str">
        <f t="shared" si="100"/>
        <v>OK</v>
      </c>
      <c r="E600" s="16" t="e">
        <f>VLOOKUP('Data Sheet'!$B$8,'Data Sheet'!$I$2:$J$9,2,FALSE)</f>
        <v>#N/A</v>
      </c>
      <c r="F600" s="16" t="str">
        <f t="shared" si="107"/>
        <v/>
      </c>
      <c r="G600" s="103">
        <f t="shared" si="108"/>
        <v>0</v>
      </c>
      <c r="H600" s="17" t="s">
        <v>26</v>
      </c>
      <c r="I600" s="17" t="s">
        <v>26</v>
      </c>
      <c r="J600" s="17" t="str">
        <f>IF('Data Sheet'!$B$9="NC-50","N/A","OK")</f>
        <v>OK</v>
      </c>
      <c r="K600" s="17" t="str">
        <f>IF('Data Sheet'!$B$9="NC-50","N/A","OK")</f>
        <v>OK</v>
      </c>
      <c r="L600" s="17" t="str">
        <f t="shared" si="109"/>
        <v>OK</v>
      </c>
      <c r="M600" s="17" t="str">
        <f t="shared" si="110"/>
        <v>OK</v>
      </c>
      <c r="N600" s="18" t="str">
        <f>IF(BO600&lt;&gt;"",
    IF(INT('Data Sheet'!$A$19)=INT('Data Sheet'!$B$19),
        --(INT('Data Sheet'!$A$19) &amp; "." &amp; BO600),
        IF(AND((--(INT('Data Sheet'!$A$19) &amp; "." &amp; BO600)&gt;=--('Data Sheet'!$A$19)), (--(INT('Data Sheet'!$A$19) &amp; "." &amp; BO600)&lt;=--('Data Sheet'!$B$19))),
            --(INT('Data Sheet'!$A$19) &amp; "." &amp; BO600),
            --(INT('Data Sheet'!$B$19) &amp; "." &amp; BO600)
        )
    ),
    IF(BN600&lt;&gt;"",
        IF(INT('Data Sheet'!$A$19)=INT('Data Sheet'!$B$19),
            --(INT('Data Sheet'!$A$19) &amp; "." &amp; LEFT(BN600,3)),
            IF(AND((--(INT('Data Sheet'!$A$19) &amp; "." &amp; LEFT(BN600,3))&gt;=--('Data Sheet'!$A$19)), (--(INT('Data Sheet'!$A$19) &amp; "." &amp; LEFT(BN600,3))&lt;=--('Data Sheet'!$B$19))),
                --(INT('Data Sheet'!$A$19) &amp; "." &amp; LEFT(BN600,3)),
                --(INT('Data Sheet'!$B$19) &amp; "." &amp; LEFT(BN600,3))
            )
        ),
        "OK"
    )
)</f>
        <v>OK</v>
      </c>
      <c r="O600" s="23" t="str">
        <f>IF(BP600&lt;&gt;"",
    IF(INT('Data Sheet'!$A$19)=INT('Data Sheet'!$B$19),
        --(INT('Data Sheet'!$A$19) &amp; "." &amp; BP600),
        IF(AND((--(INT('Data Sheet'!$A$19) &amp; "." &amp; BP600)&gt;=--('Data Sheet'!$A$19)), (--(INT('Data Sheet'!$A$19) &amp; "." &amp; BP600)&lt;=--('Data Sheet'!$B$19))),
            --(INT('Data Sheet'!$A$19) &amp; "." &amp; BP600),
            --(INT('Data Sheet'!$B$19) &amp; "." &amp; BP600)
        )
    ),
    IF(BN600&lt;&gt;"",
        IF(INT('Data Sheet'!$A$19)=INT('Data Sheet'!$B$19),
            --(INT('Data Sheet'!$A$19) &amp; "." &amp; RIGHT(BN600,3)),
            IF(AND((--(INT('Data Sheet'!$A$19) &amp; "." &amp; RIGHT(BN600,3))&gt;=--('Data Sheet'!$A$19)), (--(INT('Data Sheet'!$A$19) &amp; "." &amp; RIGHT(BN600,3))&lt;=--('Data Sheet'!$B$19))),
                --(INT('Data Sheet'!$A$19) &amp; "." &amp; RIGHT(BN600,3)),
                --(INT('Data Sheet'!$B$19) &amp; "." &amp; RIGHT(BN600,3))
            )
        ),
        "OK"
    )
)</f>
        <v>OK</v>
      </c>
      <c r="P600" s="23" t="str">
        <f>IF(BR600&lt;&gt;"",
    IF(INT('Data Sheet'!$A$19)=INT('Data Sheet'!$B$15),
        --(INT('Data Sheet'!$A$15) &amp; "." &amp; BR600),
        IF(AND((--(INT('Data Sheet'!$A$15) &amp; "." &amp; BR600)&gt;=--('Data Sheet'!$A$15)), (--(INT('Data Sheet'!$A$15) &amp; "." &amp; BR600)&lt;=--('Data Sheet'!$B$15))),
            --(INT('Data Sheet'!$A$15) &amp; "." &amp; BR600),
            --(INT('Data Sheet'!$B$15) &amp; "." &amp; BR600)
        )
    ),
    IF(BQ600&lt;&gt;"",
        IF(INT('Data Sheet'!$A$15)=INT('Data Sheet'!$B$15),
            --(INT('Data Sheet'!$A$15) &amp; "." &amp; LEFT(BQ600,3)),
            IF(AND((--(INT('Data Sheet'!$A$15) &amp; "." &amp; LEFT(BQ600,3))&gt;=--('Data Sheet'!$A$15)), (--(INT('Data Sheet'!$A$15) &amp; "." &amp; LEFT(BQ600,3))&lt;=--('Data Sheet'!$B$15))),
                --(INT('Data Sheet'!$A$15) &amp; "." &amp; LEFT(BQ600,3)),
                --(INT('Data Sheet'!$B$15) &amp; "." &amp; LEFT(BQ600,3))
            )
        ),
        "OK"
    )
)</f>
        <v>OK</v>
      </c>
      <c r="Q600" s="23" t="str">
        <f>IF(BS600&lt;&gt;"",
    IF(INT('Data Sheet'!$A$19)=INT('Data Sheet'!$B$15),
        --(INT('Data Sheet'!$A$15) &amp; "." &amp; BS600),
        IF(AND((--(INT('Data Sheet'!$A$15) &amp; "." &amp; BS600)&gt;=--('Data Sheet'!$A$15)), (--(INT('Data Sheet'!$A$15) &amp; "." &amp; BS600)&lt;=--('Data Sheet'!$B$15))),
            --(INT('Data Sheet'!$A$15) &amp; "." &amp; BS600),
            --(INT('Data Sheet'!$B$15) &amp; "." &amp; BS600)
        )
    ),
    IF(BQ600&lt;&gt;"",
        IF(INT('Data Sheet'!$A$15)=INT('Data Sheet'!$B$15),
            --(INT('Data Sheet'!$A$15) &amp; "." &amp; RIGHT(BQ600,3)),
            IF(AND((--(INT('Data Sheet'!$A$15) &amp; "." &amp; RIGHT(BQ600,3))&gt;=--('Data Sheet'!$A$15)), (--(INT('Data Sheet'!$A$15) &amp; "." &amp; RIGHT(BQ600,3))&lt;=--('Data Sheet'!$B$15))),
                --(INT('Data Sheet'!$A$15) &amp; "." &amp; RIGHT(BQ600,3)),
                --(INT('Data Sheet'!$B$15) &amp; "." &amp; RIGHT(BQ600,3))
            )
        ),
        "OK"
    )
)</f>
        <v>OK</v>
      </c>
      <c r="R600" s="19"/>
      <c r="S600" s="19"/>
      <c r="T600" s="19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1"/>
      <c r="AU600" s="21"/>
      <c r="AV600" s="21"/>
      <c r="AW600" s="22"/>
      <c r="AX600" s="99"/>
      <c r="AY600" s="20"/>
      <c r="AZ600" s="20"/>
      <c r="BA600" s="22"/>
      <c r="BB600">
        <v>592</v>
      </c>
      <c r="BC600" s="80"/>
      <c r="BD600" s="80"/>
      <c r="BE600" s="80"/>
      <c r="BF600" s="80"/>
      <c r="BG600" s="32" t="str">
        <f t="shared" si="103"/>
        <v/>
      </c>
      <c r="BH600" s="78">
        <f t="shared" si="101"/>
        <v>0</v>
      </c>
      <c r="BI600" s="2">
        <f t="shared" si="104"/>
        <v>0</v>
      </c>
      <c r="BJ600" s="2">
        <f t="shared" si="105"/>
        <v>0</v>
      </c>
      <c r="BK600" s="2">
        <f t="shared" si="102"/>
        <v>0</v>
      </c>
    </row>
    <row r="601" spans="2:63" ht="15" customHeight="1" x14ac:dyDescent="0.25">
      <c r="B601" s="14">
        <v>593</v>
      </c>
      <c r="C601" s="95" t="str">
        <f t="shared" si="106"/>
        <v/>
      </c>
      <c r="D601" s="15" t="str">
        <f t="shared" si="100"/>
        <v>OK</v>
      </c>
      <c r="E601" s="16" t="e">
        <f>VLOOKUP('Data Sheet'!$B$8,'Data Sheet'!$I$2:$J$9,2,FALSE)</f>
        <v>#N/A</v>
      </c>
      <c r="F601" s="16" t="str">
        <f t="shared" si="107"/>
        <v/>
      </c>
      <c r="G601" s="103">
        <f t="shared" si="108"/>
        <v>0</v>
      </c>
      <c r="H601" s="17" t="s">
        <v>26</v>
      </c>
      <c r="I601" s="17" t="s">
        <v>26</v>
      </c>
      <c r="J601" s="17" t="str">
        <f>IF('Data Sheet'!$B$9="NC-50","N/A","OK")</f>
        <v>OK</v>
      </c>
      <c r="K601" s="17" t="str">
        <f>IF('Data Sheet'!$B$9="NC-50","N/A","OK")</f>
        <v>OK</v>
      </c>
      <c r="L601" s="17" t="str">
        <f t="shared" si="109"/>
        <v>OK</v>
      </c>
      <c r="M601" s="17" t="str">
        <f t="shared" si="110"/>
        <v>OK</v>
      </c>
      <c r="N601" s="18" t="str">
        <f>IF(BO601&lt;&gt;"",
    IF(INT('Data Sheet'!$A$19)=INT('Data Sheet'!$B$19),
        --(INT('Data Sheet'!$A$19) &amp; "." &amp; BO601),
        IF(AND((--(INT('Data Sheet'!$A$19) &amp; "." &amp; BO601)&gt;=--('Data Sheet'!$A$19)), (--(INT('Data Sheet'!$A$19) &amp; "." &amp; BO601)&lt;=--('Data Sheet'!$B$19))),
            --(INT('Data Sheet'!$A$19) &amp; "." &amp; BO601),
            --(INT('Data Sheet'!$B$19) &amp; "." &amp; BO601)
        )
    ),
    IF(BN601&lt;&gt;"",
        IF(INT('Data Sheet'!$A$19)=INT('Data Sheet'!$B$19),
            --(INT('Data Sheet'!$A$19) &amp; "." &amp; LEFT(BN601,3)),
            IF(AND((--(INT('Data Sheet'!$A$19) &amp; "." &amp; LEFT(BN601,3))&gt;=--('Data Sheet'!$A$19)), (--(INT('Data Sheet'!$A$19) &amp; "." &amp; LEFT(BN601,3))&lt;=--('Data Sheet'!$B$19))),
                --(INT('Data Sheet'!$A$19) &amp; "." &amp; LEFT(BN601,3)),
                --(INT('Data Sheet'!$B$19) &amp; "." &amp; LEFT(BN601,3))
            )
        ),
        "OK"
    )
)</f>
        <v>OK</v>
      </c>
      <c r="O601" s="23" t="str">
        <f>IF(BP601&lt;&gt;"",
    IF(INT('Data Sheet'!$A$19)=INT('Data Sheet'!$B$19),
        --(INT('Data Sheet'!$A$19) &amp; "." &amp; BP601),
        IF(AND((--(INT('Data Sheet'!$A$19) &amp; "." &amp; BP601)&gt;=--('Data Sheet'!$A$19)), (--(INT('Data Sheet'!$A$19) &amp; "." &amp; BP601)&lt;=--('Data Sheet'!$B$19))),
            --(INT('Data Sheet'!$A$19) &amp; "." &amp; BP601),
            --(INT('Data Sheet'!$B$19) &amp; "." &amp; BP601)
        )
    ),
    IF(BN601&lt;&gt;"",
        IF(INT('Data Sheet'!$A$19)=INT('Data Sheet'!$B$19),
            --(INT('Data Sheet'!$A$19) &amp; "." &amp; RIGHT(BN601,3)),
            IF(AND((--(INT('Data Sheet'!$A$19) &amp; "." &amp; RIGHT(BN601,3))&gt;=--('Data Sheet'!$A$19)), (--(INT('Data Sheet'!$A$19) &amp; "." &amp; RIGHT(BN601,3))&lt;=--('Data Sheet'!$B$19))),
                --(INT('Data Sheet'!$A$19) &amp; "." &amp; RIGHT(BN601,3)),
                --(INT('Data Sheet'!$B$19) &amp; "." &amp; RIGHT(BN601,3))
            )
        ),
        "OK"
    )
)</f>
        <v>OK</v>
      </c>
      <c r="P601" s="23" t="str">
        <f>IF(BR601&lt;&gt;"",
    IF(INT('Data Sheet'!$A$19)=INT('Data Sheet'!$B$15),
        --(INT('Data Sheet'!$A$15) &amp; "." &amp; BR601),
        IF(AND((--(INT('Data Sheet'!$A$15) &amp; "." &amp; BR601)&gt;=--('Data Sheet'!$A$15)), (--(INT('Data Sheet'!$A$15) &amp; "." &amp; BR601)&lt;=--('Data Sheet'!$B$15))),
            --(INT('Data Sheet'!$A$15) &amp; "." &amp; BR601),
            --(INT('Data Sheet'!$B$15) &amp; "." &amp; BR601)
        )
    ),
    IF(BQ601&lt;&gt;"",
        IF(INT('Data Sheet'!$A$15)=INT('Data Sheet'!$B$15),
            --(INT('Data Sheet'!$A$15) &amp; "." &amp; LEFT(BQ601,3)),
            IF(AND((--(INT('Data Sheet'!$A$15) &amp; "." &amp; LEFT(BQ601,3))&gt;=--('Data Sheet'!$A$15)), (--(INT('Data Sheet'!$A$15) &amp; "." &amp; LEFT(BQ601,3))&lt;=--('Data Sheet'!$B$15))),
                --(INT('Data Sheet'!$A$15) &amp; "." &amp; LEFT(BQ601,3)),
                --(INT('Data Sheet'!$B$15) &amp; "." &amp; LEFT(BQ601,3))
            )
        ),
        "OK"
    )
)</f>
        <v>OK</v>
      </c>
      <c r="Q601" s="23" t="str">
        <f>IF(BS601&lt;&gt;"",
    IF(INT('Data Sheet'!$A$19)=INT('Data Sheet'!$B$15),
        --(INT('Data Sheet'!$A$15) &amp; "." &amp; BS601),
        IF(AND((--(INT('Data Sheet'!$A$15) &amp; "." &amp; BS601)&gt;=--('Data Sheet'!$A$15)), (--(INT('Data Sheet'!$A$15) &amp; "." &amp; BS601)&lt;=--('Data Sheet'!$B$15))),
            --(INT('Data Sheet'!$A$15) &amp; "." &amp; BS601),
            --(INT('Data Sheet'!$B$15) &amp; "." &amp; BS601)
        )
    ),
    IF(BQ601&lt;&gt;"",
        IF(INT('Data Sheet'!$A$15)=INT('Data Sheet'!$B$15),
            --(INT('Data Sheet'!$A$15) &amp; "." &amp; RIGHT(BQ601,3)),
            IF(AND((--(INT('Data Sheet'!$A$15) &amp; "." &amp; RIGHT(BQ601,3))&gt;=--('Data Sheet'!$A$15)), (--(INT('Data Sheet'!$A$15) &amp; "." &amp; RIGHT(BQ601,3))&lt;=--('Data Sheet'!$B$15))),
                --(INT('Data Sheet'!$A$15) &amp; "." &amp; RIGHT(BQ601,3)),
                --(INT('Data Sheet'!$B$15) &amp; "." &amp; RIGHT(BQ601,3))
            )
        ),
        "OK"
    )
)</f>
        <v>OK</v>
      </c>
      <c r="R601" s="19"/>
      <c r="S601" s="19"/>
      <c r="T601" s="19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1"/>
      <c r="AU601" s="21"/>
      <c r="AV601" s="21"/>
      <c r="AW601" s="22"/>
      <c r="AX601" s="99"/>
      <c r="AY601" s="20"/>
      <c r="AZ601" s="20"/>
      <c r="BA601" s="22"/>
      <c r="BB601">
        <v>593</v>
      </c>
      <c r="BC601" s="80"/>
      <c r="BD601" s="80"/>
      <c r="BE601" s="80"/>
      <c r="BF601" s="80"/>
      <c r="BG601" s="32" t="str">
        <f t="shared" si="103"/>
        <v/>
      </c>
      <c r="BH601" s="78">
        <f t="shared" si="101"/>
        <v>0</v>
      </c>
      <c r="BI601" s="2">
        <f t="shared" si="104"/>
        <v>0</v>
      </c>
      <c r="BJ601" s="2">
        <f t="shared" si="105"/>
        <v>0</v>
      </c>
      <c r="BK601" s="2">
        <f t="shared" si="102"/>
        <v>0</v>
      </c>
    </row>
    <row r="602" spans="2:63" ht="15" customHeight="1" x14ac:dyDescent="0.25">
      <c r="B602" s="14">
        <v>594</v>
      </c>
      <c r="C602" s="95" t="str">
        <f t="shared" si="106"/>
        <v/>
      </c>
      <c r="D602" s="15" t="str">
        <f t="shared" si="100"/>
        <v>OK</v>
      </c>
      <c r="E602" s="16" t="e">
        <f>VLOOKUP('Data Sheet'!$B$8,'Data Sheet'!$I$2:$J$9,2,FALSE)</f>
        <v>#N/A</v>
      </c>
      <c r="F602" s="16" t="str">
        <f t="shared" si="107"/>
        <v/>
      </c>
      <c r="G602" s="103">
        <f t="shared" si="108"/>
        <v>0</v>
      </c>
      <c r="H602" s="17" t="s">
        <v>26</v>
      </c>
      <c r="I602" s="17" t="s">
        <v>26</v>
      </c>
      <c r="J602" s="17" t="str">
        <f>IF('Data Sheet'!$B$9="NC-50","N/A","OK")</f>
        <v>OK</v>
      </c>
      <c r="K602" s="17" t="str">
        <f>IF('Data Sheet'!$B$9="NC-50","N/A","OK")</f>
        <v>OK</v>
      </c>
      <c r="L602" s="17" t="str">
        <f t="shared" si="109"/>
        <v>OK</v>
      </c>
      <c r="M602" s="17" t="str">
        <f t="shared" si="110"/>
        <v>OK</v>
      </c>
      <c r="N602" s="18" t="str">
        <f>IF(BO602&lt;&gt;"",
    IF(INT('Data Sheet'!$A$19)=INT('Data Sheet'!$B$19),
        --(INT('Data Sheet'!$A$19) &amp; "." &amp; BO602),
        IF(AND((--(INT('Data Sheet'!$A$19) &amp; "." &amp; BO602)&gt;=--('Data Sheet'!$A$19)), (--(INT('Data Sheet'!$A$19) &amp; "." &amp; BO602)&lt;=--('Data Sheet'!$B$19))),
            --(INT('Data Sheet'!$A$19) &amp; "." &amp; BO602),
            --(INT('Data Sheet'!$B$19) &amp; "." &amp; BO602)
        )
    ),
    IF(BN602&lt;&gt;"",
        IF(INT('Data Sheet'!$A$19)=INT('Data Sheet'!$B$19),
            --(INT('Data Sheet'!$A$19) &amp; "." &amp; LEFT(BN602,3)),
            IF(AND((--(INT('Data Sheet'!$A$19) &amp; "." &amp; LEFT(BN602,3))&gt;=--('Data Sheet'!$A$19)), (--(INT('Data Sheet'!$A$19) &amp; "." &amp; LEFT(BN602,3))&lt;=--('Data Sheet'!$B$19))),
                --(INT('Data Sheet'!$A$19) &amp; "." &amp; LEFT(BN602,3)),
                --(INT('Data Sheet'!$B$19) &amp; "." &amp; LEFT(BN602,3))
            )
        ),
        "OK"
    )
)</f>
        <v>OK</v>
      </c>
      <c r="O602" s="23" t="str">
        <f>IF(BP602&lt;&gt;"",
    IF(INT('Data Sheet'!$A$19)=INT('Data Sheet'!$B$19),
        --(INT('Data Sheet'!$A$19) &amp; "." &amp; BP602),
        IF(AND((--(INT('Data Sheet'!$A$19) &amp; "." &amp; BP602)&gt;=--('Data Sheet'!$A$19)), (--(INT('Data Sheet'!$A$19) &amp; "." &amp; BP602)&lt;=--('Data Sheet'!$B$19))),
            --(INT('Data Sheet'!$A$19) &amp; "." &amp; BP602),
            --(INT('Data Sheet'!$B$19) &amp; "." &amp; BP602)
        )
    ),
    IF(BN602&lt;&gt;"",
        IF(INT('Data Sheet'!$A$19)=INT('Data Sheet'!$B$19),
            --(INT('Data Sheet'!$A$19) &amp; "." &amp; RIGHT(BN602,3)),
            IF(AND((--(INT('Data Sheet'!$A$19) &amp; "." &amp; RIGHT(BN602,3))&gt;=--('Data Sheet'!$A$19)), (--(INT('Data Sheet'!$A$19) &amp; "." &amp; RIGHT(BN602,3))&lt;=--('Data Sheet'!$B$19))),
                --(INT('Data Sheet'!$A$19) &amp; "." &amp; RIGHT(BN602,3)),
                --(INT('Data Sheet'!$B$19) &amp; "." &amp; RIGHT(BN602,3))
            )
        ),
        "OK"
    )
)</f>
        <v>OK</v>
      </c>
      <c r="P602" s="23" t="str">
        <f>IF(BR602&lt;&gt;"",
    IF(INT('Data Sheet'!$A$19)=INT('Data Sheet'!$B$15),
        --(INT('Data Sheet'!$A$15) &amp; "." &amp; BR602),
        IF(AND((--(INT('Data Sheet'!$A$15) &amp; "." &amp; BR602)&gt;=--('Data Sheet'!$A$15)), (--(INT('Data Sheet'!$A$15) &amp; "." &amp; BR602)&lt;=--('Data Sheet'!$B$15))),
            --(INT('Data Sheet'!$A$15) &amp; "." &amp; BR602),
            --(INT('Data Sheet'!$B$15) &amp; "." &amp; BR602)
        )
    ),
    IF(BQ602&lt;&gt;"",
        IF(INT('Data Sheet'!$A$15)=INT('Data Sheet'!$B$15),
            --(INT('Data Sheet'!$A$15) &amp; "." &amp; LEFT(BQ602,3)),
            IF(AND((--(INT('Data Sheet'!$A$15) &amp; "." &amp; LEFT(BQ602,3))&gt;=--('Data Sheet'!$A$15)), (--(INT('Data Sheet'!$A$15) &amp; "." &amp; LEFT(BQ602,3))&lt;=--('Data Sheet'!$B$15))),
                --(INT('Data Sheet'!$A$15) &amp; "." &amp; LEFT(BQ602,3)),
                --(INT('Data Sheet'!$B$15) &amp; "." &amp; LEFT(BQ602,3))
            )
        ),
        "OK"
    )
)</f>
        <v>OK</v>
      </c>
      <c r="Q602" s="23" t="str">
        <f>IF(BS602&lt;&gt;"",
    IF(INT('Data Sheet'!$A$19)=INT('Data Sheet'!$B$15),
        --(INT('Data Sheet'!$A$15) &amp; "." &amp; BS602),
        IF(AND((--(INT('Data Sheet'!$A$15) &amp; "." &amp; BS602)&gt;=--('Data Sheet'!$A$15)), (--(INT('Data Sheet'!$A$15) &amp; "." &amp; BS602)&lt;=--('Data Sheet'!$B$15))),
            --(INT('Data Sheet'!$A$15) &amp; "." &amp; BS602),
            --(INT('Data Sheet'!$B$15) &amp; "." &amp; BS602)
        )
    ),
    IF(BQ602&lt;&gt;"",
        IF(INT('Data Sheet'!$A$15)=INT('Data Sheet'!$B$15),
            --(INT('Data Sheet'!$A$15) &amp; "." &amp; RIGHT(BQ602,3)),
            IF(AND((--(INT('Data Sheet'!$A$15) &amp; "." &amp; RIGHT(BQ602,3))&gt;=--('Data Sheet'!$A$15)), (--(INT('Data Sheet'!$A$15) &amp; "." &amp; RIGHT(BQ602,3))&lt;=--('Data Sheet'!$B$15))),
                --(INT('Data Sheet'!$A$15) &amp; "." &amp; RIGHT(BQ602,3)),
                --(INT('Data Sheet'!$B$15) &amp; "." &amp; RIGHT(BQ602,3))
            )
        ),
        "OK"
    )
)</f>
        <v>OK</v>
      </c>
      <c r="R602" s="19"/>
      <c r="S602" s="19"/>
      <c r="T602" s="19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1"/>
      <c r="AU602" s="21"/>
      <c r="AV602" s="21"/>
      <c r="AW602" s="22"/>
      <c r="AX602" s="99"/>
      <c r="AY602" s="20"/>
      <c r="AZ602" s="20"/>
      <c r="BA602" s="22"/>
      <c r="BB602">
        <v>594</v>
      </c>
      <c r="BC602" s="80"/>
      <c r="BD602" s="80"/>
      <c r="BE602" s="80"/>
      <c r="BF602" s="80"/>
      <c r="BG602" s="32" t="str">
        <f t="shared" si="103"/>
        <v/>
      </c>
      <c r="BH602" s="78">
        <f t="shared" si="101"/>
        <v>0</v>
      </c>
      <c r="BI602" s="2">
        <f t="shared" si="104"/>
        <v>0</v>
      </c>
      <c r="BJ602" s="2">
        <f t="shared" si="105"/>
        <v>0</v>
      </c>
      <c r="BK602" s="2">
        <f t="shared" si="102"/>
        <v>0</v>
      </c>
    </row>
    <row r="603" spans="2:63" ht="15" customHeight="1" x14ac:dyDescent="0.25">
      <c r="B603" s="14">
        <v>595</v>
      </c>
      <c r="C603" s="95" t="str">
        <f t="shared" si="106"/>
        <v/>
      </c>
      <c r="D603" s="15" t="str">
        <f t="shared" si="100"/>
        <v>OK</v>
      </c>
      <c r="E603" s="16" t="e">
        <f>VLOOKUP('Data Sheet'!$B$8,'Data Sheet'!$I$2:$J$9,2,FALSE)</f>
        <v>#N/A</v>
      </c>
      <c r="F603" s="16" t="str">
        <f t="shared" si="107"/>
        <v/>
      </c>
      <c r="G603" s="103">
        <f t="shared" si="108"/>
        <v>0</v>
      </c>
      <c r="H603" s="17" t="s">
        <v>26</v>
      </c>
      <c r="I603" s="17" t="s">
        <v>26</v>
      </c>
      <c r="J603" s="17" t="str">
        <f>IF('Data Sheet'!$B$9="NC-50","N/A","OK")</f>
        <v>OK</v>
      </c>
      <c r="K603" s="17" t="str">
        <f>IF('Data Sheet'!$B$9="NC-50","N/A","OK")</f>
        <v>OK</v>
      </c>
      <c r="L603" s="17" t="str">
        <f t="shared" si="109"/>
        <v>OK</v>
      </c>
      <c r="M603" s="17" t="str">
        <f t="shared" si="110"/>
        <v>OK</v>
      </c>
      <c r="N603" s="18" t="str">
        <f>IF(BO603&lt;&gt;"",
    IF(INT('Data Sheet'!$A$19)=INT('Data Sheet'!$B$19),
        --(INT('Data Sheet'!$A$19) &amp; "." &amp; BO603),
        IF(AND((--(INT('Data Sheet'!$A$19) &amp; "." &amp; BO603)&gt;=--('Data Sheet'!$A$19)), (--(INT('Data Sheet'!$A$19) &amp; "." &amp; BO603)&lt;=--('Data Sheet'!$B$19))),
            --(INT('Data Sheet'!$A$19) &amp; "." &amp; BO603),
            --(INT('Data Sheet'!$B$19) &amp; "." &amp; BO603)
        )
    ),
    IF(BN603&lt;&gt;"",
        IF(INT('Data Sheet'!$A$19)=INT('Data Sheet'!$B$19),
            --(INT('Data Sheet'!$A$19) &amp; "." &amp; LEFT(BN603,3)),
            IF(AND((--(INT('Data Sheet'!$A$19) &amp; "." &amp; LEFT(BN603,3))&gt;=--('Data Sheet'!$A$19)), (--(INT('Data Sheet'!$A$19) &amp; "." &amp; LEFT(BN603,3))&lt;=--('Data Sheet'!$B$19))),
                --(INT('Data Sheet'!$A$19) &amp; "." &amp; LEFT(BN603,3)),
                --(INT('Data Sheet'!$B$19) &amp; "." &amp; LEFT(BN603,3))
            )
        ),
        "OK"
    )
)</f>
        <v>OK</v>
      </c>
      <c r="O603" s="23" t="str">
        <f>IF(BP603&lt;&gt;"",
    IF(INT('Data Sheet'!$A$19)=INT('Data Sheet'!$B$19),
        --(INT('Data Sheet'!$A$19) &amp; "." &amp; BP603),
        IF(AND((--(INT('Data Sheet'!$A$19) &amp; "." &amp; BP603)&gt;=--('Data Sheet'!$A$19)), (--(INT('Data Sheet'!$A$19) &amp; "." &amp; BP603)&lt;=--('Data Sheet'!$B$19))),
            --(INT('Data Sheet'!$A$19) &amp; "." &amp; BP603),
            --(INT('Data Sheet'!$B$19) &amp; "." &amp; BP603)
        )
    ),
    IF(BN603&lt;&gt;"",
        IF(INT('Data Sheet'!$A$19)=INT('Data Sheet'!$B$19),
            --(INT('Data Sheet'!$A$19) &amp; "." &amp; RIGHT(BN603,3)),
            IF(AND((--(INT('Data Sheet'!$A$19) &amp; "." &amp; RIGHT(BN603,3))&gt;=--('Data Sheet'!$A$19)), (--(INT('Data Sheet'!$A$19) &amp; "." &amp; RIGHT(BN603,3))&lt;=--('Data Sheet'!$B$19))),
                --(INT('Data Sheet'!$A$19) &amp; "." &amp; RIGHT(BN603,3)),
                --(INT('Data Sheet'!$B$19) &amp; "." &amp; RIGHT(BN603,3))
            )
        ),
        "OK"
    )
)</f>
        <v>OK</v>
      </c>
      <c r="P603" s="23" t="str">
        <f>IF(BR603&lt;&gt;"",
    IF(INT('Data Sheet'!$A$19)=INT('Data Sheet'!$B$15),
        --(INT('Data Sheet'!$A$15) &amp; "." &amp; BR603),
        IF(AND((--(INT('Data Sheet'!$A$15) &amp; "." &amp; BR603)&gt;=--('Data Sheet'!$A$15)), (--(INT('Data Sheet'!$A$15) &amp; "." &amp; BR603)&lt;=--('Data Sheet'!$B$15))),
            --(INT('Data Sheet'!$A$15) &amp; "." &amp; BR603),
            --(INT('Data Sheet'!$B$15) &amp; "." &amp; BR603)
        )
    ),
    IF(BQ603&lt;&gt;"",
        IF(INT('Data Sheet'!$A$15)=INT('Data Sheet'!$B$15),
            --(INT('Data Sheet'!$A$15) &amp; "." &amp; LEFT(BQ603,3)),
            IF(AND((--(INT('Data Sheet'!$A$15) &amp; "." &amp; LEFT(BQ603,3))&gt;=--('Data Sheet'!$A$15)), (--(INT('Data Sheet'!$A$15) &amp; "." &amp; LEFT(BQ603,3))&lt;=--('Data Sheet'!$B$15))),
                --(INT('Data Sheet'!$A$15) &amp; "." &amp; LEFT(BQ603,3)),
                --(INT('Data Sheet'!$B$15) &amp; "." &amp; LEFT(BQ603,3))
            )
        ),
        "OK"
    )
)</f>
        <v>OK</v>
      </c>
      <c r="Q603" s="23" t="str">
        <f>IF(BS603&lt;&gt;"",
    IF(INT('Data Sheet'!$A$19)=INT('Data Sheet'!$B$15),
        --(INT('Data Sheet'!$A$15) &amp; "." &amp; BS603),
        IF(AND((--(INT('Data Sheet'!$A$15) &amp; "." &amp; BS603)&gt;=--('Data Sheet'!$A$15)), (--(INT('Data Sheet'!$A$15) &amp; "." &amp; BS603)&lt;=--('Data Sheet'!$B$15))),
            --(INT('Data Sheet'!$A$15) &amp; "." &amp; BS603),
            --(INT('Data Sheet'!$B$15) &amp; "." &amp; BS603)
        )
    ),
    IF(BQ603&lt;&gt;"",
        IF(INT('Data Sheet'!$A$15)=INT('Data Sheet'!$B$15),
            --(INT('Data Sheet'!$A$15) &amp; "." &amp; RIGHT(BQ603,3)),
            IF(AND((--(INT('Data Sheet'!$A$15) &amp; "." &amp; RIGHT(BQ603,3))&gt;=--('Data Sheet'!$A$15)), (--(INT('Data Sheet'!$A$15) &amp; "." &amp; RIGHT(BQ603,3))&lt;=--('Data Sheet'!$B$15))),
                --(INT('Data Sheet'!$A$15) &amp; "." &amp; RIGHT(BQ603,3)),
                --(INT('Data Sheet'!$B$15) &amp; "." &amp; RIGHT(BQ603,3))
            )
        ),
        "OK"
    )
)</f>
        <v>OK</v>
      </c>
      <c r="R603" s="19"/>
      <c r="S603" s="19"/>
      <c r="T603" s="19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1"/>
      <c r="AU603" s="21"/>
      <c r="AV603" s="21"/>
      <c r="AW603" s="22"/>
      <c r="AX603" s="99"/>
      <c r="AY603" s="20"/>
      <c r="AZ603" s="20"/>
      <c r="BA603" s="22"/>
      <c r="BB603">
        <v>595</v>
      </c>
      <c r="BC603" s="80"/>
      <c r="BD603" s="80"/>
      <c r="BE603" s="80"/>
      <c r="BF603" s="80"/>
      <c r="BG603" s="32" t="str">
        <f t="shared" si="103"/>
        <v/>
      </c>
      <c r="BH603" s="78">
        <f t="shared" si="101"/>
        <v>0</v>
      </c>
      <c r="BI603" s="2">
        <f t="shared" si="104"/>
        <v>0</v>
      </c>
      <c r="BJ603" s="2">
        <f t="shared" si="105"/>
        <v>0</v>
      </c>
      <c r="BK603" s="2">
        <f t="shared" si="102"/>
        <v>0</v>
      </c>
    </row>
    <row r="604" spans="2:63" ht="15" customHeight="1" x14ac:dyDescent="0.25">
      <c r="B604" s="14">
        <v>596</v>
      </c>
      <c r="C604" s="95" t="str">
        <f t="shared" si="106"/>
        <v/>
      </c>
      <c r="D604" s="15" t="str">
        <f t="shared" si="100"/>
        <v>OK</v>
      </c>
      <c r="E604" s="16" t="e">
        <f>VLOOKUP('Data Sheet'!$B$8,'Data Sheet'!$I$2:$J$9,2,FALSE)</f>
        <v>#N/A</v>
      </c>
      <c r="F604" s="16" t="str">
        <f t="shared" si="107"/>
        <v/>
      </c>
      <c r="G604" s="103">
        <f t="shared" si="108"/>
        <v>0</v>
      </c>
      <c r="H604" s="17" t="s">
        <v>26</v>
      </c>
      <c r="I604" s="17" t="s">
        <v>26</v>
      </c>
      <c r="J604" s="17" t="str">
        <f>IF('Data Sheet'!$B$9="NC-50","N/A","OK")</f>
        <v>OK</v>
      </c>
      <c r="K604" s="17" t="str">
        <f>IF('Data Sheet'!$B$9="NC-50","N/A","OK")</f>
        <v>OK</v>
      </c>
      <c r="L604" s="17" t="str">
        <f t="shared" si="109"/>
        <v>OK</v>
      </c>
      <c r="M604" s="17" t="str">
        <f t="shared" si="110"/>
        <v>OK</v>
      </c>
      <c r="N604" s="18" t="str">
        <f>IF(BO604&lt;&gt;"",
    IF(INT('Data Sheet'!$A$19)=INT('Data Sheet'!$B$19),
        --(INT('Data Sheet'!$A$19) &amp; "." &amp; BO604),
        IF(AND((--(INT('Data Sheet'!$A$19) &amp; "." &amp; BO604)&gt;=--('Data Sheet'!$A$19)), (--(INT('Data Sheet'!$A$19) &amp; "." &amp; BO604)&lt;=--('Data Sheet'!$B$19))),
            --(INT('Data Sheet'!$A$19) &amp; "." &amp; BO604),
            --(INT('Data Sheet'!$B$19) &amp; "." &amp; BO604)
        )
    ),
    IF(BN604&lt;&gt;"",
        IF(INT('Data Sheet'!$A$19)=INT('Data Sheet'!$B$19),
            --(INT('Data Sheet'!$A$19) &amp; "." &amp; LEFT(BN604,3)),
            IF(AND((--(INT('Data Sheet'!$A$19) &amp; "." &amp; LEFT(BN604,3))&gt;=--('Data Sheet'!$A$19)), (--(INT('Data Sheet'!$A$19) &amp; "." &amp; LEFT(BN604,3))&lt;=--('Data Sheet'!$B$19))),
                --(INT('Data Sheet'!$A$19) &amp; "." &amp; LEFT(BN604,3)),
                --(INT('Data Sheet'!$B$19) &amp; "." &amp; LEFT(BN604,3))
            )
        ),
        "OK"
    )
)</f>
        <v>OK</v>
      </c>
      <c r="O604" s="23" t="str">
        <f>IF(BP604&lt;&gt;"",
    IF(INT('Data Sheet'!$A$19)=INT('Data Sheet'!$B$19),
        --(INT('Data Sheet'!$A$19) &amp; "." &amp; BP604),
        IF(AND((--(INT('Data Sheet'!$A$19) &amp; "." &amp; BP604)&gt;=--('Data Sheet'!$A$19)), (--(INT('Data Sheet'!$A$19) &amp; "." &amp; BP604)&lt;=--('Data Sheet'!$B$19))),
            --(INT('Data Sheet'!$A$19) &amp; "." &amp; BP604),
            --(INT('Data Sheet'!$B$19) &amp; "." &amp; BP604)
        )
    ),
    IF(BN604&lt;&gt;"",
        IF(INT('Data Sheet'!$A$19)=INT('Data Sheet'!$B$19),
            --(INT('Data Sheet'!$A$19) &amp; "." &amp; RIGHT(BN604,3)),
            IF(AND((--(INT('Data Sheet'!$A$19) &amp; "." &amp; RIGHT(BN604,3))&gt;=--('Data Sheet'!$A$19)), (--(INT('Data Sheet'!$A$19) &amp; "." &amp; RIGHT(BN604,3))&lt;=--('Data Sheet'!$B$19))),
                --(INT('Data Sheet'!$A$19) &amp; "." &amp; RIGHT(BN604,3)),
                --(INT('Data Sheet'!$B$19) &amp; "." &amp; RIGHT(BN604,3))
            )
        ),
        "OK"
    )
)</f>
        <v>OK</v>
      </c>
      <c r="P604" s="23" t="str">
        <f>IF(BR604&lt;&gt;"",
    IF(INT('Data Sheet'!$A$19)=INT('Data Sheet'!$B$15),
        --(INT('Data Sheet'!$A$15) &amp; "." &amp; BR604),
        IF(AND((--(INT('Data Sheet'!$A$15) &amp; "." &amp; BR604)&gt;=--('Data Sheet'!$A$15)), (--(INT('Data Sheet'!$A$15) &amp; "." &amp; BR604)&lt;=--('Data Sheet'!$B$15))),
            --(INT('Data Sheet'!$A$15) &amp; "." &amp; BR604),
            --(INT('Data Sheet'!$B$15) &amp; "." &amp; BR604)
        )
    ),
    IF(BQ604&lt;&gt;"",
        IF(INT('Data Sheet'!$A$15)=INT('Data Sheet'!$B$15),
            --(INT('Data Sheet'!$A$15) &amp; "." &amp; LEFT(BQ604,3)),
            IF(AND((--(INT('Data Sheet'!$A$15) &amp; "." &amp; LEFT(BQ604,3))&gt;=--('Data Sheet'!$A$15)), (--(INT('Data Sheet'!$A$15) &amp; "." &amp; LEFT(BQ604,3))&lt;=--('Data Sheet'!$B$15))),
                --(INT('Data Sheet'!$A$15) &amp; "." &amp; LEFT(BQ604,3)),
                --(INT('Data Sheet'!$B$15) &amp; "." &amp; LEFT(BQ604,3))
            )
        ),
        "OK"
    )
)</f>
        <v>OK</v>
      </c>
      <c r="Q604" s="23" t="str">
        <f>IF(BS604&lt;&gt;"",
    IF(INT('Data Sheet'!$A$19)=INT('Data Sheet'!$B$15),
        --(INT('Data Sheet'!$A$15) &amp; "." &amp; BS604),
        IF(AND((--(INT('Data Sheet'!$A$15) &amp; "." &amp; BS604)&gt;=--('Data Sheet'!$A$15)), (--(INT('Data Sheet'!$A$15) &amp; "." &amp; BS604)&lt;=--('Data Sheet'!$B$15))),
            --(INT('Data Sheet'!$A$15) &amp; "." &amp; BS604),
            --(INT('Data Sheet'!$B$15) &amp; "." &amp; BS604)
        )
    ),
    IF(BQ604&lt;&gt;"",
        IF(INT('Data Sheet'!$A$15)=INT('Data Sheet'!$B$15),
            --(INT('Data Sheet'!$A$15) &amp; "." &amp; RIGHT(BQ604,3)),
            IF(AND((--(INT('Data Sheet'!$A$15) &amp; "." &amp; RIGHT(BQ604,3))&gt;=--('Data Sheet'!$A$15)), (--(INT('Data Sheet'!$A$15) &amp; "." &amp; RIGHT(BQ604,3))&lt;=--('Data Sheet'!$B$15))),
                --(INT('Data Sheet'!$A$15) &amp; "." &amp; RIGHT(BQ604,3)),
                --(INT('Data Sheet'!$B$15) &amp; "." &amp; RIGHT(BQ604,3))
            )
        ),
        "OK"
    )
)</f>
        <v>OK</v>
      </c>
      <c r="R604" s="19"/>
      <c r="S604" s="19"/>
      <c r="T604" s="19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1"/>
      <c r="AU604" s="21"/>
      <c r="AV604" s="21"/>
      <c r="AW604" s="22"/>
      <c r="AX604" s="99"/>
      <c r="AY604" s="20"/>
      <c r="AZ604" s="20"/>
      <c r="BA604" s="22"/>
      <c r="BB604">
        <v>596</v>
      </c>
      <c r="BC604" s="80"/>
      <c r="BD604" s="80"/>
      <c r="BE604" s="80"/>
      <c r="BF604" s="80"/>
      <c r="BG604" s="32" t="str">
        <f t="shared" si="103"/>
        <v/>
      </c>
      <c r="BH604" s="78">
        <f t="shared" si="101"/>
        <v>0</v>
      </c>
      <c r="BI604" s="2">
        <f t="shared" si="104"/>
        <v>0</v>
      </c>
      <c r="BJ604" s="2">
        <f t="shared" si="105"/>
        <v>0</v>
      </c>
      <c r="BK604" s="2">
        <f t="shared" si="102"/>
        <v>0</v>
      </c>
    </row>
    <row r="605" spans="2:63" ht="15" customHeight="1" x14ac:dyDescent="0.25">
      <c r="B605" s="14">
        <v>597</v>
      </c>
      <c r="C605" s="95" t="str">
        <f t="shared" si="106"/>
        <v/>
      </c>
      <c r="D605" s="15" t="str">
        <f t="shared" si="100"/>
        <v>OK</v>
      </c>
      <c r="E605" s="16" t="e">
        <f>VLOOKUP('Data Sheet'!$B$8,'Data Sheet'!$I$2:$J$9,2,FALSE)</f>
        <v>#N/A</v>
      </c>
      <c r="F605" s="16" t="str">
        <f t="shared" si="107"/>
        <v/>
      </c>
      <c r="G605" s="103">
        <f t="shared" si="108"/>
        <v>0</v>
      </c>
      <c r="H605" s="17" t="s">
        <v>26</v>
      </c>
      <c r="I605" s="17" t="s">
        <v>26</v>
      </c>
      <c r="J605" s="17" t="str">
        <f>IF('Data Sheet'!$B$9="NC-50","N/A","OK")</f>
        <v>OK</v>
      </c>
      <c r="K605" s="17" t="str">
        <f>IF('Data Sheet'!$B$9="NC-50","N/A","OK")</f>
        <v>OK</v>
      </c>
      <c r="L605" s="17" t="str">
        <f t="shared" si="109"/>
        <v>OK</v>
      </c>
      <c r="M605" s="17" t="str">
        <f t="shared" si="110"/>
        <v>OK</v>
      </c>
      <c r="N605" s="18" t="str">
        <f>IF(BO605&lt;&gt;"",
    IF(INT('Data Sheet'!$A$19)=INT('Data Sheet'!$B$19),
        --(INT('Data Sheet'!$A$19) &amp; "." &amp; BO605),
        IF(AND((--(INT('Data Sheet'!$A$19) &amp; "." &amp; BO605)&gt;=--('Data Sheet'!$A$19)), (--(INT('Data Sheet'!$A$19) &amp; "." &amp; BO605)&lt;=--('Data Sheet'!$B$19))),
            --(INT('Data Sheet'!$A$19) &amp; "." &amp; BO605),
            --(INT('Data Sheet'!$B$19) &amp; "." &amp; BO605)
        )
    ),
    IF(BN605&lt;&gt;"",
        IF(INT('Data Sheet'!$A$19)=INT('Data Sheet'!$B$19),
            --(INT('Data Sheet'!$A$19) &amp; "." &amp; LEFT(BN605,3)),
            IF(AND((--(INT('Data Sheet'!$A$19) &amp; "." &amp; LEFT(BN605,3))&gt;=--('Data Sheet'!$A$19)), (--(INT('Data Sheet'!$A$19) &amp; "." &amp; LEFT(BN605,3))&lt;=--('Data Sheet'!$B$19))),
                --(INT('Data Sheet'!$A$19) &amp; "." &amp; LEFT(BN605,3)),
                --(INT('Data Sheet'!$B$19) &amp; "." &amp; LEFT(BN605,3))
            )
        ),
        "OK"
    )
)</f>
        <v>OK</v>
      </c>
      <c r="O605" s="23" t="str">
        <f>IF(BP605&lt;&gt;"",
    IF(INT('Data Sheet'!$A$19)=INT('Data Sheet'!$B$19),
        --(INT('Data Sheet'!$A$19) &amp; "." &amp; BP605),
        IF(AND((--(INT('Data Sheet'!$A$19) &amp; "." &amp; BP605)&gt;=--('Data Sheet'!$A$19)), (--(INT('Data Sheet'!$A$19) &amp; "." &amp; BP605)&lt;=--('Data Sheet'!$B$19))),
            --(INT('Data Sheet'!$A$19) &amp; "." &amp; BP605),
            --(INT('Data Sheet'!$B$19) &amp; "." &amp; BP605)
        )
    ),
    IF(BN605&lt;&gt;"",
        IF(INT('Data Sheet'!$A$19)=INT('Data Sheet'!$B$19),
            --(INT('Data Sheet'!$A$19) &amp; "." &amp; RIGHT(BN605,3)),
            IF(AND((--(INT('Data Sheet'!$A$19) &amp; "." &amp; RIGHT(BN605,3))&gt;=--('Data Sheet'!$A$19)), (--(INT('Data Sheet'!$A$19) &amp; "." &amp; RIGHT(BN605,3))&lt;=--('Data Sheet'!$B$19))),
                --(INT('Data Sheet'!$A$19) &amp; "." &amp; RIGHT(BN605,3)),
                --(INT('Data Sheet'!$B$19) &amp; "." &amp; RIGHT(BN605,3))
            )
        ),
        "OK"
    )
)</f>
        <v>OK</v>
      </c>
      <c r="P605" s="23" t="str">
        <f>IF(BR605&lt;&gt;"",
    IF(INT('Data Sheet'!$A$19)=INT('Data Sheet'!$B$15),
        --(INT('Data Sheet'!$A$15) &amp; "." &amp; BR605),
        IF(AND((--(INT('Data Sheet'!$A$15) &amp; "." &amp; BR605)&gt;=--('Data Sheet'!$A$15)), (--(INT('Data Sheet'!$A$15) &amp; "." &amp; BR605)&lt;=--('Data Sheet'!$B$15))),
            --(INT('Data Sheet'!$A$15) &amp; "." &amp; BR605),
            --(INT('Data Sheet'!$B$15) &amp; "." &amp; BR605)
        )
    ),
    IF(BQ605&lt;&gt;"",
        IF(INT('Data Sheet'!$A$15)=INT('Data Sheet'!$B$15),
            --(INT('Data Sheet'!$A$15) &amp; "." &amp; LEFT(BQ605,3)),
            IF(AND((--(INT('Data Sheet'!$A$15) &amp; "." &amp; LEFT(BQ605,3))&gt;=--('Data Sheet'!$A$15)), (--(INT('Data Sheet'!$A$15) &amp; "." &amp; LEFT(BQ605,3))&lt;=--('Data Sheet'!$B$15))),
                --(INT('Data Sheet'!$A$15) &amp; "." &amp; LEFT(BQ605,3)),
                --(INT('Data Sheet'!$B$15) &amp; "." &amp; LEFT(BQ605,3))
            )
        ),
        "OK"
    )
)</f>
        <v>OK</v>
      </c>
      <c r="Q605" s="23" t="str">
        <f>IF(BS605&lt;&gt;"",
    IF(INT('Data Sheet'!$A$19)=INT('Data Sheet'!$B$15),
        --(INT('Data Sheet'!$A$15) &amp; "." &amp; BS605),
        IF(AND((--(INT('Data Sheet'!$A$15) &amp; "." &amp; BS605)&gt;=--('Data Sheet'!$A$15)), (--(INT('Data Sheet'!$A$15) &amp; "." &amp; BS605)&lt;=--('Data Sheet'!$B$15))),
            --(INT('Data Sheet'!$A$15) &amp; "." &amp; BS605),
            --(INT('Data Sheet'!$B$15) &amp; "." &amp; BS605)
        )
    ),
    IF(BQ605&lt;&gt;"",
        IF(INT('Data Sheet'!$A$15)=INT('Data Sheet'!$B$15),
            --(INT('Data Sheet'!$A$15) &amp; "." &amp; RIGHT(BQ605,3)),
            IF(AND((--(INT('Data Sheet'!$A$15) &amp; "." &amp; RIGHT(BQ605,3))&gt;=--('Data Sheet'!$A$15)), (--(INT('Data Sheet'!$A$15) &amp; "." &amp; RIGHT(BQ605,3))&lt;=--('Data Sheet'!$B$15))),
                --(INT('Data Sheet'!$A$15) &amp; "." &amp; RIGHT(BQ605,3)),
                --(INT('Data Sheet'!$B$15) &amp; "." &amp; RIGHT(BQ605,3))
            )
        ),
        "OK"
    )
)</f>
        <v>OK</v>
      </c>
      <c r="R605" s="19"/>
      <c r="S605" s="19"/>
      <c r="T605" s="19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1"/>
      <c r="AU605" s="21"/>
      <c r="AV605" s="21"/>
      <c r="AW605" s="22"/>
      <c r="AX605" s="99"/>
      <c r="AY605" s="20"/>
      <c r="AZ605" s="20"/>
      <c r="BA605" s="22"/>
      <c r="BB605">
        <v>597</v>
      </c>
      <c r="BC605" s="80"/>
      <c r="BD605" s="80"/>
      <c r="BE605" s="80"/>
      <c r="BF605" s="80"/>
      <c r="BG605" s="32" t="str">
        <f t="shared" si="103"/>
        <v/>
      </c>
      <c r="BH605" s="78">
        <f t="shared" si="101"/>
        <v>0</v>
      </c>
      <c r="BI605" s="2">
        <f t="shared" si="104"/>
        <v>0</v>
      </c>
      <c r="BJ605" s="2">
        <f t="shared" si="105"/>
        <v>0</v>
      </c>
      <c r="BK605" s="2">
        <f t="shared" si="102"/>
        <v>0</v>
      </c>
    </row>
    <row r="606" spans="2:63" ht="15" customHeight="1" x14ac:dyDescent="0.25">
      <c r="B606" s="14">
        <v>598</v>
      </c>
      <c r="C606" s="95" t="str">
        <f t="shared" si="106"/>
        <v/>
      </c>
      <c r="D606" s="15" t="str">
        <f t="shared" si="100"/>
        <v>OK</v>
      </c>
      <c r="E606" s="16" t="e">
        <f>VLOOKUP('Data Sheet'!$B$8,'Data Sheet'!$I$2:$J$9,2,FALSE)</f>
        <v>#N/A</v>
      </c>
      <c r="F606" s="16" t="str">
        <f t="shared" si="107"/>
        <v/>
      </c>
      <c r="G606" s="103">
        <f t="shared" si="108"/>
        <v>0</v>
      </c>
      <c r="H606" s="17" t="s">
        <v>26</v>
      </c>
      <c r="I606" s="17" t="s">
        <v>26</v>
      </c>
      <c r="J606" s="17" t="str">
        <f>IF('Data Sheet'!$B$9="NC-50","N/A","OK")</f>
        <v>OK</v>
      </c>
      <c r="K606" s="17" t="str">
        <f>IF('Data Sheet'!$B$9="NC-50","N/A","OK")</f>
        <v>OK</v>
      </c>
      <c r="L606" s="17" t="str">
        <f t="shared" si="109"/>
        <v>OK</v>
      </c>
      <c r="M606" s="17" t="str">
        <f t="shared" si="110"/>
        <v>OK</v>
      </c>
      <c r="N606" s="18" t="str">
        <f>IF(BO606&lt;&gt;"",
    IF(INT('Data Sheet'!$A$19)=INT('Data Sheet'!$B$19),
        --(INT('Data Sheet'!$A$19) &amp; "." &amp; BO606),
        IF(AND((--(INT('Data Sheet'!$A$19) &amp; "." &amp; BO606)&gt;=--('Data Sheet'!$A$19)), (--(INT('Data Sheet'!$A$19) &amp; "." &amp; BO606)&lt;=--('Data Sheet'!$B$19))),
            --(INT('Data Sheet'!$A$19) &amp; "." &amp; BO606),
            --(INT('Data Sheet'!$B$19) &amp; "." &amp; BO606)
        )
    ),
    IF(BN606&lt;&gt;"",
        IF(INT('Data Sheet'!$A$19)=INT('Data Sheet'!$B$19),
            --(INT('Data Sheet'!$A$19) &amp; "." &amp; LEFT(BN606,3)),
            IF(AND((--(INT('Data Sheet'!$A$19) &amp; "." &amp; LEFT(BN606,3))&gt;=--('Data Sheet'!$A$19)), (--(INT('Data Sheet'!$A$19) &amp; "." &amp; LEFT(BN606,3))&lt;=--('Data Sheet'!$B$19))),
                --(INT('Data Sheet'!$A$19) &amp; "." &amp; LEFT(BN606,3)),
                --(INT('Data Sheet'!$B$19) &amp; "." &amp; LEFT(BN606,3))
            )
        ),
        "OK"
    )
)</f>
        <v>OK</v>
      </c>
      <c r="O606" s="23" t="str">
        <f>IF(BP606&lt;&gt;"",
    IF(INT('Data Sheet'!$A$19)=INT('Data Sheet'!$B$19),
        --(INT('Data Sheet'!$A$19) &amp; "." &amp; BP606),
        IF(AND((--(INT('Data Sheet'!$A$19) &amp; "." &amp; BP606)&gt;=--('Data Sheet'!$A$19)), (--(INT('Data Sheet'!$A$19) &amp; "." &amp; BP606)&lt;=--('Data Sheet'!$B$19))),
            --(INT('Data Sheet'!$A$19) &amp; "." &amp; BP606),
            --(INT('Data Sheet'!$B$19) &amp; "." &amp; BP606)
        )
    ),
    IF(BN606&lt;&gt;"",
        IF(INT('Data Sheet'!$A$19)=INT('Data Sheet'!$B$19),
            --(INT('Data Sheet'!$A$19) &amp; "." &amp; RIGHT(BN606,3)),
            IF(AND((--(INT('Data Sheet'!$A$19) &amp; "." &amp; RIGHT(BN606,3))&gt;=--('Data Sheet'!$A$19)), (--(INT('Data Sheet'!$A$19) &amp; "." &amp; RIGHT(BN606,3))&lt;=--('Data Sheet'!$B$19))),
                --(INT('Data Sheet'!$A$19) &amp; "." &amp; RIGHT(BN606,3)),
                --(INT('Data Sheet'!$B$19) &amp; "." &amp; RIGHT(BN606,3))
            )
        ),
        "OK"
    )
)</f>
        <v>OK</v>
      </c>
      <c r="P606" s="23" t="str">
        <f>IF(BR606&lt;&gt;"",
    IF(INT('Data Sheet'!$A$19)=INT('Data Sheet'!$B$15),
        --(INT('Data Sheet'!$A$15) &amp; "." &amp; BR606),
        IF(AND((--(INT('Data Sheet'!$A$15) &amp; "." &amp; BR606)&gt;=--('Data Sheet'!$A$15)), (--(INT('Data Sheet'!$A$15) &amp; "." &amp; BR606)&lt;=--('Data Sheet'!$B$15))),
            --(INT('Data Sheet'!$A$15) &amp; "." &amp; BR606),
            --(INT('Data Sheet'!$B$15) &amp; "." &amp; BR606)
        )
    ),
    IF(BQ606&lt;&gt;"",
        IF(INT('Data Sheet'!$A$15)=INT('Data Sheet'!$B$15),
            --(INT('Data Sheet'!$A$15) &amp; "." &amp; LEFT(BQ606,3)),
            IF(AND((--(INT('Data Sheet'!$A$15) &amp; "." &amp; LEFT(BQ606,3))&gt;=--('Data Sheet'!$A$15)), (--(INT('Data Sheet'!$A$15) &amp; "." &amp; LEFT(BQ606,3))&lt;=--('Data Sheet'!$B$15))),
                --(INT('Data Sheet'!$A$15) &amp; "." &amp; LEFT(BQ606,3)),
                --(INT('Data Sheet'!$B$15) &amp; "." &amp; LEFT(BQ606,3))
            )
        ),
        "OK"
    )
)</f>
        <v>OK</v>
      </c>
      <c r="Q606" s="23" t="str">
        <f>IF(BS606&lt;&gt;"",
    IF(INT('Data Sheet'!$A$19)=INT('Data Sheet'!$B$15),
        --(INT('Data Sheet'!$A$15) &amp; "." &amp; BS606),
        IF(AND((--(INT('Data Sheet'!$A$15) &amp; "." &amp; BS606)&gt;=--('Data Sheet'!$A$15)), (--(INT('Data Sheet'!$A$15) &amp; "." &amp; BS606)&lt;=--('Data Sheet'!$B$15))),
            --(INT('Data Sheet'!$A$15) &amp; "." &amp; BS606),
            --(INT('Data Sheet'!$B$15) &amp; "." &amp; BS606)
        )
    ),
    IF(BQ606&lt;&gt;"",
        IF(INT('Data Sheet'!$A$15)=INT('Data Sheet'!$B$15),
            --(INT('Data Sheet'!$A$15) &amp; "." &amp; RIGHT(BQ606,3)),
            IF(AND((--(INT('Data Sheet'!$A$15) &amp; "." &amp; RIGHT(BQ606,3))&gt;=--('Data Sheet'!$A$15)), (--(INT('Data Sheet'!$A$15) &amp; "." &amp; RIGHT(BQ606,3))&lt;=--('Data Sheet'!$B$15))),
                --(INT('Data Sheet'!$A$15) &amp; "." &amp; RIGHT(BQ606,3)),
                --(INT('Data Sheet'!$B$15) &amp; "." &amp; RIGHT(BQ606,3))
            )
        ),
        "OK"
    )
)</f>
        <v>OK</v>
      </c>
      <c r="R606" s="19"/>
      <c r="S606" s="19"/>
      <c r="T606" s="19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1"/>
      <c r="AU606" s="21"/>
      <c r="AV606" s="21"/>
      <c r="AW606" s="22"/>
      <c r="AX606" s="99"/>
      <c r="AY606" s="20"/>
      <c r="AZ606" s="20"/>
      <c r="BA606" s="22"/>
      <c r="BB606">
        <v>598</v>
      </c>
      <c r="BC606" s="80"/>
      <c r="BD606" s="80"/>
      <c r="BE606" s="80"/>
      <c r="BF606" s="80"/>
      <c r="BG606" s="32" t="str">
        <f t="shared" si="103"/>
        <v/>
      </c>
      <c r="BH606" s="78">
        <f t="shared" si="101"/>
        <v>0</v>
      </c>
      <c r="BI606" s="2">
        <f t="shared" si="104"/>
        <v>0</v>
      </c>
      <c r="BJ606" s="2">
        <f t="shared" si="105"/>
        <v>0</v>
      </c>
      <c r="BK606" s="2">
        <f t="shared" si="102"/>
        <v>0</v>
      </c>
    </row>
    <row r="607" spans="2:63" ht="15" customHeight="1" x14ac:dyDescent="0.25">
      <c r="B607" s="14">
        <v>599</v>
      </c>
      <c r="C607" s="95" t="str">
        <f t="shared" si="106"/>
        <v/>
      </c>
      <c r="D607" s="15" t="str">
        <f t="shared" si="100"/>
        <v>OK</v>
      </c>
      <c r="E607" s="16" t="e">
        <f>VLOOKUP('Data Sheet'!$B$8,'Data Sheet'!$I$2:$J$9,2,FALSE)</f>
        <v>#N/A</v>
      </c>
      <c r="F607" s="16" t="str">
        <f t="shared" si="107"/>
        <v/>
      </c>
      <c r="G607" s="103">
        <f t="shared" si="108"/>
        <v>0</v>
      </c>
      <c r="H607" s="17" t="s">
        <v>26</v>
      </c>
      <c r="I607" s="17" t="s">
        <v>26</v>
      </c>
      <c r="J607" s="17" t="str">
        <f>IF('Data Sheet'!$B$9="NC-50","N/A","OK")</f>
        <v>OK</v>
      </c>
      <c r="K607" s="17" t="str">
        <f>IF('Data Sheet'!$B$9="NC-50","N/A","OK")</f>
        <v>OK</v>
      </c>
      <c r="L607" s="17" t="str">
        <f t="shared" si="109"/>
        <v>OK</v>
      </c>
      <c r="M607" s="17" t="str">
        <f t="shared" si="110"/>
        <v>OK</v>
      </c>
      <c r="N607" s="18" t="str">
        <f>IF(BO607&lt;&gt;"",
    IF(INT('Data Sheet'!$A$19)=INT('Data Sheet'!$B$19),
        --(INT('Data Sheet'!$A$19) &amp; "." &amp; BO607),
        IF(AND((--(INT('Data Sheet'!$A$19) &amp; "." &amp; BO607)&gt;=--('Data Sheet'!$A$19)), (--(INT('Data Sheet'!$A$19) &amp; "." &amp; BO607)&lt;=--('Data Sheet'!$B$19))),
            --(INT('Data Sheet'!$A$19) &amp; "." &amp; BO607),
            --(INT('Data Sheet'!$B$19) &amp; "." &amp; BO607)
        )
    ),
    IF(BN607&lt;&gt;"",
        IF(INT('Data Sheet'!$A$19)=INT('Data Sheet'!$B$19),
            --(INT('Data Sheet'!$A$19) &amp; "." &amp; LEFT(BN607,3)),
            IF(AND((--(INT('Data Sheet'!$A$19) &amp; "." &amp; LEFT(BN607,3))&gt;=--('Data Sheet'!$A$19)), (--(INT('Data Sheet'!$A$19) &amp; "." &amp; LEFT(BN607,3))&lt;=--('Data Sheet'!$B$19))),
                --(INT('Data Sheet'!$A$19) &amp; "." &amp; LEFT(BN607,3)),
                --(INT('Data Sheet'!$B$19) &amp; "." &amp; LEFT(BN607,3))
            )
        ),
        "OK"
    )
)</f>
        <v>OK</v>
      </c>
      <c r="O607" s="23" t="str">
        <f>IF(BP607&lt;&gt;"",
    IF(INT('Data Sheet'!$A$19)=INT('Data Sheet'!$B$19),
        --(INT('Data Sheet'!$A$19) &amp; "." &amp; BP607),
        IF(AND((--(INT('Data Sheet'!$A$19) &amp; "." &amp; BP607)&gt;=--('Data Sheet'!$A$19)), (--(INT('Data Sheet'!$A$19) &amp; "." &amp; BP607)&lt;=--('Data Sheet'!$B$19))),
            --(INT('Data Sheet'!$A$19) &amp; "." &amp; BP607),
            --(INT('Data Sheet'!$B$19) &amp; "." &amp; BP607)
        )
    ),
    IF(BN607&lt;&gt;"",
        IF(INT('Data Sheet'!$A$19)=INT('Data Sheet'!$B$19),
            --(INT('Data Sheet'!$A$19) &amp; "." &amp; RIGHT(BN607,3)),
            IF(AND((--(INT('Data Sheet'!$A$19) &amp; "." &amp; RIGHT(BN607,3))&gt;=--('Data Sheet'!$A$19)), (--(INT('Data Sheet'!$A$19) &amp; "." &amp; RIGHT(BN607,3))&lt;=--('Data Sheet'!$B$19))),
                --(INT('Data Sheet'!$A$19) &amp; "." &amp; RIGHT(BN607,3)),
                --(INT('Data Sheet'!$B$19) &amp; "." &amp; RIGHT(BN607,3))
            )
        ),
        "OK"
    )
)</f>
        <v>OK</v>
      </c>
      <c r="P607" s="23" t="str">
        <f>IF(BR607&lt;&gt;"",
    IF(INT('Data Sheet'!$A$19)=INT('Data Sheet'!$B$15),
        --(INT('Data Sheet'!$A$15) &amp; "." &amp; BR607),
        IF(AND((--(INT('Data Sheet'!$A$15) &amp; "." &amp; BR607)&gt;=--('Data Sheet'!$A$15)), (--(INT('Data Sheet'!$A$15) &amp; "." &amp; BR607)&lt;=--('Data Sheet'!$B$15))),
            --(INT('Data Sheet'!$A$15) &amp; "." &amp; BR607),
            --(INT('Data Sheet'!$B$15) &amp; "." &amp; BR607)
        )
    ),
    IF(BQ607&lt;&gt;"",
        IF(INT('Data Sheet'!$A$15)=INT('Data Sheet'!$B$15),
            --(INT('Data Sheet'!$A$15) &amp; "." &amp; LEFT(BQ607,3)),
            IF(AND((--(INT('Data Sheet'!$A$15) &amp; "." &amp; LEFT(BQ607,3))&gt;=--('Data Sheet'!$A$15)), (--(INT('Data Sheet'!$A$15) &amp; "." &amp; LEFT(BQ607,3))&lt;=--('Data Sheet'!$B$15))),
                --(INT('Data Sheet'!$A$15) &amp; "." &amp; LEFT(BQ607,3)),
                --(INT('Data Sheet'!$B$15) &amp; "." &amp; LEFT(BQ607,3))
            )
        ),
        "OK"
    )
)</f>
        <v>OK</v>
      </c>
      <c r="Q607" s="23" t="str">
        <f>IF(BS607&lt;&gt;"",
    IF(INT('Data Sheet'!$A$19)=INT('Data Sheet'!$B$15),
        --(INT('Data Sheet'!$A$15) &amp; "." &amp; BS607),
        IF(AND((--(INT('Data Sheet'!$A$15) &amp; "." &amp; BS607)&gt;=--('Data Sheet'!$A$15)), (--(INT('Data Sheet'!$A$15) &amp; "." &amp; BS607)&lt;=--('Data Sheet'!$B$15))),
            --(INT('Data Sheet'!$A$15) &amp; "." &amp; BS607),
            --(INT('Data Sheet'!$B$15) &amp; "." &amp; BS607)
        )
    ),
    IF(BQ607&lt;&gt;"",
        IF(INT('Data Sheet'!$A$15)=INT('Data Sheet'!$B$15),
            --(INT('Data Sheet'!$A$15) &amp; "." &amp; RIGHT(BQ607,3)),
            IF(AND((--(INT('Data Sheet'!$A$15) &amp; "." &amp; RIGHT(BQ607,3))&gt;=--('Data Sheet'!$A$15)), (--(INT('Data Sheet'!$A$15) &amp; "." &amp; RIGHT(BQ607,3))&lt;=--('Data Sheet'!$B$15))),
                --(INT('Data Sheet'!$A$15) &amp; "." &amp; RIGHT(BQ607,3)),
                --(INT('Data Sheet'!$B$15) &amp; "." &amp; RIGHT(BQ607,3))
            )
        ),
        "OK"
    )
)</f>
        <v>OK</v>
      </c>
      <c r="R607" s="19"/>
      <c r="S607" s="19"/>
      <c r="T607" s="19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1"/>
      <c r="AU607" s="21"/>
      <c r="AV607" s="21"/>
      <c r="AW607" s="22"/>
      <c r="AX607" s="99"/>
      <c r="AY607" s="20"/>
      <c r="AZ607" s="20"/>
      <c r="BA607" s="22"/>
      <c r="BB607">
        <v>599</v>
      </c>
      <c r="BC607" s="80"/>
      <c r="BD607" s="80"/>
      <c r="BE607" s="80"/>
      <c r="BF607" s="80"/>
      <c r="BG607" s="32" t="str">
        <f t="shared" si="103"/>
        <v/>
      </c>
      <c r="BH607" s="78">
        <f t="shared" si="101"/>
        <v>0</v>
      </c>
      <c r="BI607" s="2">
        <f t="shared" si="104"/>
        <v>0</v>
      </c>
      <c r="BJ607" s="2">
        <f t="shared" si="105"/>
        <v>0</v>
      </c>
      <c r="BK607" s="2">
        <f t="shared" si="102"/>
        <v>0</v>
      </c>
    </row>
    <row r="608" spans="2:63" ht="15" customHeight="1" x14ac:dyDescent="0.25">
      <c r="B608" s="14">
        <v>600</v>
      </c>
      <c r="C608" s="95" t="str">
        <f t="shared" si="106"/>
        <v/>
      </c>
      <c r="D608" s="15" t="str">
        <f t="shared" si="100"/>
        <v>OK</v>
      </c>
      <c r="E608" s="16" t="e">
        <f>VLOOKUP('Data Sheet'!$B$8,'Data Sheet'!$I$2:$J$9,2,FALSE)</f>
        <v>#N/A</v>
      </c>
      <c r="F608" s="16" t="str">
        <f t="shared" si="107"/>
        <v/>
      </c>
      <c r="G608" s="103">
        <f t="shared" si="108"/>
        <v>0</v>
      </c>
      <c r="H608" s="17" t="s">
        <v>26</v>
      </c>
      <c r="I608" s="17" t="s">
        <v>26</v>
      </c>
      <c r="J608" s="17" t="str">
        <f>IF('Data Sheet'!$B$9="NC-50","N/A","OK")</f>
        <v>OK</v>
      </c>
      <c r="K608" s="17" t="str">
        <f>IF('Data Sheet'!$B$9="NC-50","N/A","OK")</f>
        <v>OK</v>
      </c>
      <c r="L608" s="17" t="str">
        <f t="shared" si="109"/>
        <v>OK</v>
      </c>
      <c r="M608" s="17" t="str">
        <f t="shared" si="110"/>
        <v>OK</v>
      </c>
      <c r="N608" s="18" t="str">
        <f>IF(BO608&lt;&gt;"",
    IF(INT('Data Sheet'!$A$19)=INT('Data Sheet'!$B$19),
        --(INT('Data Sheet'!$A$19) &amp; "." &amp; BO608),
        IF(AND((--(INT('Data Sheet'!$A$19) &amp; "." &amp; BO608)&gt;=--('Data Sheet'!$A$19)), (--(INT('Data Sheet'!$A$19) &amp; "." &amp; BO608)&lt;=--('Data Sheet'!$B$19))),
            --(INT('Data Sheet'!$A$19) &amp; "." &amp; BO608),
            --(INT('Data Sheet'!$B$19) &amp; "." &amp; BO608)
        )
    ),
    IF(BN608&lt;&gt;"",
        IF(INT('Data Sheet'!$A$19)=INT('Data Sheet'!$B$19),
            --(INT('Data Sheet'!$A$19) &amp; "." &amp; LEFT(BN608,3)),
            IF(AND((--(INT('Data Sheet'!$A$19) &amp; "." &amp; LEFT(BN608,3))&gt;=--('Data Sheet'!$A$19)), (--(INT('Data Sheet'!$A$19) &amp; "." &amp; LEFT(BN608,3))&lt;=--('Data Sheet'!$B$19))),
                --(INT('Data Sheet'!$A$19) &amp; "." &amp; LEFT(BN608,3)),
                --(INT('Data Sheet'!$B$19) &amp; "." &amp; LEFT(BN608,3))
            )
        ),
        "OK"
    )
)</f>
        <v>OK</v>
      </c>
      <c r="O608" s="23" t="str">
        <f>IF(BP608&lt;&gt;"",
    IF(INT('Data Sheet'!$A$19)=INT('Data Sheet'!$B$19),
        --(INT('Data Sheet'!$A$19) &amp; "." &amp; BP608),
        IF(AND((--(INT('Data Sheet'!$A$19) &amp; "." &amp; BP608)&gt;=--('Data Sheet'!$A$19)), (--(INT('Data Sheet'!$A$19) &amp; "." &amp; BP608)&lt;=--('Data Sheet'!$B$19))),
            --(INT('Data Sheet'!$A$19) &amp; "." &amp; BP608),
            --(INT('Data Sheet'!$B$19) &amp; "." &amp; BP608)
        )
    ),
    IF(BN608&lt;&gt;"",
        IF(INT('Data Sheet'!$A$19)=INT('Data Sheet'!$B$19),
            --(INT('Data Sheet'!$A$19) &amp; "." &amp; RIGHT(BN608,3)),
            IF(AND((--(INT('Data Sheet'!$A$19) &amp; "." &amp; RIGHT(BN608,3))&gt;=--('Data Sheet'!$A$19)), (--(INT('Data Sheet'!$A$19) &amp; "." &amp; RIGHT(BN608,3))&lt;=--('Data Sheet'!$B$19))),
                --(INT('Data Sheet'!$A$19) &amp; "." &amp; RIGHT(BN608,3)),
                --(INT('Data Sheet'!$B$19) &amp; "." &amp; RIGHT(BN608,3))
            )
        ),
        "OK"
    )
)</f>
        <v>OK</v>
      </c>
      <c r="P608" s="23" t="str">
        <f>IF(BR608&lt;&gt;"",
    IF(INT('Data Sheet'!$A$19)=INT('Data Sheet'!$B$15),
        --(INT('Data Sheet'!$A$15) &amp; "." &amp; BR608),
        IF(AND((--(INT('Data Sheet'!$A$15) &amp; "." &amp; BR608)&gt;=--('Data Sheet'!$A$15)), (--(INT('Data Sheet'!$A$15) &amp; "." &amp; BR608)&lt;=--('Data Sheet'!$B$15))),
            --(INT('Data Sheet'!$A$15) &amp; "." &amp; BR608),
            --(INT('Data Sheet'!$B$15) &amp; "." &amp; BR608)
        )
    ),
    IF(BQ608&lt;&gt;"",
        IF(INT('Data Sheet'!$A$15)=INT('Data Sheet'!$B$15),
            --(INT('Data Sheet'!$A$15) &amp; "." &amp; LEFT(BQ608,3)),
            IF(AND((--(INT('Data Sheet'!$A$15) &amp; "." &amp; LEFT(BQ608,3))&gt;=--('Data Sheet'!$A$15)), (--(INT('Data Sheet'!$A$15) &amp; "." &amp; LEFT(BQ608,3))&lt;=--('Data Sheet'!$B$15))),
                --(INT('Data Sheet'!$A$15) &amp; "." &amp; LEFT(BQ608,3)),
                --(INT('Data Sheet'!$B$15) &amp; "." &amp; LEFT(BQ608,3))
            )
        ),
        "OK"
    )
)</f>
        <v>OK</v>
      </c>
      <c r="Q608" s="23" t="str">
        <f>IF(BS608&lt;&gt;"",
    IF(INT('Data Sheet'!$A$19)=INT('Data Sheet'!$B$15),
        --(INT('Data Sheet'!$A$15) &amp; "." &amp; BS608),
        IF(AND((--(INT('Data Sheet'!$A$15) &amp; "." &amp; BS608)&gt;=--('Data Sheet'!$A$15)), (--(INT('Data Sheet'!$A$15) &amp; "." &amp; BS608)&lt;=--('Data Sheet'!$B$15))),
            --(INT('Data Sheet'!$A$15) &amp; "." &amp; BS608),
            --(INT('Data Sheet'!$B$15) &amp; "." &amp; BS608)
        )
    ),
    IF(BQ608&lt;&gt;"",
        IF(INT('Data Sheet'!$A$15)=INT('Data Sheet'!$B$15),
            --(INT('Data Sheet'!$A$15) &amp; "." &amp; RIGHT(BQ608,3)),
            IF(AND((--(INT('Data Sheet'!$A$15) &amp; "." &amp; RIGHT(BQ608,3))&gt;=--('Data Sheet'!$A$15)), (--(INT('Data Sheet'!$A$15) &amp; "." &amp; RIGHT(BQ608,3))&lt;=--('Data Sheet'!$B$15))),
                --(INT('Data Sheet'!$A$15) &amp; "." &amp; RIGHT(BQ608,3)),
                --(INT('Data Sheet'!$B$15) &amp; "." &amp; RIGHT(BQ608,3))
            )
        ),
        "OK"
    )
)</f>
        <v>OK</v>
      </c>
      <c r="R608" s="19"/>
      <c r="S608" s="19"/>
      <c r="T608" s="19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1"/>
      <c r="AU608" s="21"/>
      <c r="AV608" s="21"/>
      <c r="AW608" s="22"/>
      <c r="AX608" s="99"/>
      <c r="AY608" s="20"/>
      <c r="AZ608" s="20"/>
      <c r="BA608" s="22"/>
      <c r="BB608">
        <v>600</v>
      </c>
      <c r="BC608" s="80"/>
      <c r="BD608" s="80"/>
      <c r="BE608" s="80"/>
      <c r="BF608" s="80"/>
      <c r="BG608" s="32" t="str">
        <f t="shared" si="103"/>
        <v/>
      </c>
      <c r="BH608" s="78">
        <f t="shared" si="101"/>
        <v>0</v>
      </c>
      <c r="BI608" s="2">
        <f t="shared" si="104"/>
        <v>0</v>
      </c>
      <c r="BJ608" s="2">
        <f t="shared" si="105"/>
        <v>0</v>
      </c>
      <c r="BK608" s="2">
        <f t="shared" si="102"/>
        <v>0</v>
      </c>
    </row>
    <row r="609" spans="2:63" ht="15" customHeight="1" x14ac:dyDescent="0.25">
      <c r="B609" s="14">
        <v>601</v>
      </c>
      <c r="C609" s="95" t="str">
        <f t="shared" si="106"/>
        <v/>
      </c>
      <c r="D609" s="15" t="str">
        <f t="shared" si="100"/>
        <v>OK</v>
      </c>
      <c r="E609" s="16" t="e">
        <f>VLOOKUP('Data Sheet'!$B$8,'Data Sheet'!$I$2:$J$9,2,FALSE)</f>
        <v>#N/A</v>
      </c>
      <c r="F609" s="16" t="str">
        <f t="shared" si="107"/>
        <v/>
      </c>
      <c r="G609" s="103">
        <f t="shared" si="108"/>
        <v>0</v>
      </c>
      <c r="H609" s="17" t="s">
        <v>26</v>
      </c>
      <c r="I609" s="17" t="s">
        <v>26</v>
      </c>
      <c r="J609" s="17" t="str">
        <f>IF('Data Sheet'!$B$9="NC-50","N/A","OK")</f>
        <v>OK</v>
      </c>
      <c r="K609" s="17" t="str">
        <f>IF('Data Sheet'!$B$9="NC-50","N/A","OK")</f>
        <v>OK</v>
      </c>
      <c r="L609" s="17" t="str">
        <f t="shared" si="109"/>
        <v>OK</v>
      </c>
      <c r="M609" s="17" t="str">
        <f t="shared" si="110"/>
        <v>OK</v>
      </c>
      <c r="N609" s="18" t="str">
        <f>IF(BO609&lt;&gt;"",
    IF(INT('Data Sheet'!$A$19)=INT('Data Sheet'!$B$19),
        --(INT('Data Sheet'!$A$19) &amp; "." &amp; BO609),
        IF(AND((--(INT('Data Sheet'!$A$19) &amp; "." &amp; BO609)&gt;=--('Data Sheet'!$A$19)), (--(INT('Data Sheet'!$A$19) &amp; "." &amp; BO609)&lt;=--('Data Sheet'!$B$19))),
            --(INT('Data Sheet'!$A$19) &amp; "." &amp; BO609),
            --(INT('Data Sheet'!$B$19) &amp; "." &amp; BO609)
        )
    ),
    IF(BN609&lt;&gt;"",
        IF(INT('Data Sheet'!$A$19)=INT('Data Sheet'!$B$19),
            --(INT('Data Sheet'!$A$19) &amp; "." &amp; LEFT(BN609,3)),
            IF(AND((--(INT('Data Sheet'!$A$19) &amp; "." &amp; LEFT(BN609,3))&gt;=--('Data Sheet'!$A$19)), (--(INT('Data Sheet'!$A$19) &amp; "." &amp; LEFT(BN609,3))&lt;=--('Data Sheet'!$B$19))),
                --(INT('Data Sheet'!$A$19) &amp; "." &amp; LEFT(BN609,3)),
                --(INT('Data Sheet'!$B$19) &amp; "." &amp; LEFT(BN609,3))
            )
        ),
        "OK"
    )
)</f>
        <v>OK</v>
      </c>
      <c r="O609" s="23" t="str">
        <f>IF(BP609&lt;&gt;"",
    IF(INT('Data Sheet'!$A$19)=INT('Data Sheet'!$B$19),
        --(INT('Data Sheet'!$A$19) &amp; "." &amp; BP609),
        IF(AND((--(INT('Data Sheet'!$A$19) &amp; "." &amp; BP609)&gt;=--('Data Sheet'!$A$19)), (--(INT('Data Sheet'!$A$19) &amp; "." &amp; BP609)&lt;=--('Data Sheet'!$B$19))),
            --(INT('Data Sheet'!$A$19) &amp; "." &amp; BP609),
            --(INT('Data Sheet'!$B$19) &amp; "." &amp; BP609)
        )
    ),
    IF(BN609&lt;&gt;"",
        IF(INT('Data Sheet'!$A$19)=INT('Data Sheet'!$B$19),
            --(INT('Data Sheet'!$A$19) &amp; "." &amp; RIGHT(BN609,3)),
            IF(AND((--(INT('Data Sheet'!$A$19) &amp; "." &amp; RIGHT(BN609,3))&gt;=--('Data Sheet'!$A$19)), (--(INT('Data Sheet'!$A$19) &amp; "." &amp; RIGHT(BN609,3))&lt;=--('Data Sheet'!$B$19))),
                --(INT('Data Sheet'!$A$19) &amp; "." &amp; RIGHT(BN609,3)),
                --(INT('Data Sheet'!$B$19) &amp; "." &amp; RIGHT(BN609,3))
            )
        ),
        "OK"
    )
)</f>
        <v>OK</v>
      </c>
      <c r="P609" s="23" t="str">
        <f>IF(BR609&lt;&gt;"",
    IF(INT('Data Sheet'!$A$19)=INT('Data Sheet'!$B$15),
        --(INT('Data Sheet'!$A$15) &amp; "." &amp; BR609),
        IF(AND((--(INT('Data Sheet'!$A$15) &amp; "." &amp; BR609)&gt;=--('Data Sheet'!$A$15)), (--(INT('Data Sheet'!$A$15) &amp; "." &amp; BR609)&lt;=--('Data Sheet'!$B$15))),
            --(INT('Data Sheet'!$A$15) &amp; "." &amp; BR609),
            --(INT('Data Sheet'!$B$15) &amp; "." &amp; BR609)
        )
    ),
    IF(BQ609&lt;&gt;"",
        IF(INT('Data Sheet'!$A$15)=INT('Data Sheet'!$B$15),
            --(INT('Data Sheet'!$A$15) &amp; "." &amp; LEFT(BQ609,3)),
            IF(AND((--(INT('Data Sheet'!$A$15) &amp; "." &amp; LEFT(BQ609,3))&gt;=--('Data Sheet'!$A$15)), (--(INT('Data Sheet'!$A$15) &amp; "." &amp; LEFT(BQ609,3))&lt;=--('Data Sheet'!$B$15))),
                --(INT('Data Sheet'!$A$15) &amp; "." &amp; LEFT(BQ609,3)),
                --(INT('Data Sheet'!$B$15) &amp; "." &amp; LEFT(BQ609,3))
            )
        ),
        "OK"
    )
)</f>
        <v>OK</v>
      </c>
      <c r="Q609" s="23" t="str">
        <f>IF(BS609&lt;&gt;"",
    IF(INT('Data Sheet'!$A$19)=INT('Data Sheet'!$B$15),
        --(INT('Data Sheet'!$A$15) &amp; "." &amp; BS609),
        IF(AND((--(INT('Data Sheet'!$A$15) &amp; "." &amp; BS609)&gt;=--('Data Sheet'!$A$15)), (--(INT('Data Sheet'!$A$15) &amp; "." &amp; BS609)&lt;=--('Data Sheet'!$B$15))),
            --(INT('Data Sheet'!$A$15) &amp; "." &amp; BS609),
            --(INT('Data Sheet'!$B$15) &amp; "." &amp; BS609)
        )
    ),
    IF(BQ609&lt;&gt;"",
        IF(INT('Data Sheet'!$A$15)=INT('Data Sheet'!$B$15),
            --(INT('Data Sheet'!$A$15) &amp; "." &amp; RIGHT(BQ609,3)),
            IF(AND((--(INT('Data Sheet'!$A$15) &amp; "." &amp; RIGHT(BQ609,3))&gt;=--('Data Sheet'!$A$15)), (--(INT('Data Sheet'!$A$15) &amp; "." &amp; RIGHT(BQ609,3))&lt;=--('Data Sheet'!$B$15))),
                --(INT('Data Sheet'!$A$15) &amp; "." &amp; RIGHT(BQ609,3)),
                --(INT('Data Sheet'!$B$15) &amp; "." &amp; RIGHT(BQ609,3))
            )
        ),
        "OK"
    )
)</f>
        <v>OK</v>
      </c>
      <c r="R609" s="19"/>
      <c r="S609" s="19"/>
      <c r="T609" s="19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1"/>
      <c r="AU609" s="21"/>
      <c r="AV609" s="21"/>
      <c r="AW609" s="22"/>
      <c r="AX609" s="99"/>
      <c r="AY609" s="20"/>
      <c r="AZ609" s="20"/>
      <c r="BA609" s="22"/>
      <c r="BB609">
        <v>601</v>
      </c>
      <c r="BC609" s="80"/>
      <c r="BD609" s="80"/>
      <c r="BE609" s="80"/>
      <c r="BF609" s="80"/>
      <c r="BG609" s="32" t="str">
        <f t="shared" si="103"/>
        <v/>
      </c>
      <c r="BH609" s="78">
        <f t="shared" si="101"/>
        <v>0</v>
      </c>
      <c r="BI609" s="2">
        <f t="shared" si="104"/>
        <v>0</v>
      </c>
      <c r="BJ609" s="2">
        <f t="shared" si="105"/>
        <v>0</v>
      </c>
      <c r="BK609" s="2">
        <f t="shared" si="102"/>
        <v>0</v>
      </c>
    </row>
    <row r="610" spans="2:63" ht="15" customHeight="1" x14ac:dyDescent="0.25">
      <c r="B610" s="14">
        <v>602</v>
      </c>
      <c r="C610" s="95" t="str">
        <f t="shared" si="106"/>
        <v/>
      </c>
      <c r="D610" s="15" t="str">
        <f t="shared" si="100"/>
        <v>OK</v>
      </c>
      <c r="E610" s="16" t="e">
        <f>VLOOKUP('Data Sheet'!$B$8,'Data Sheet'!$I$2:$J$9,2,FALSE)</f>
        <v>#N/A</v>
      </c>
      <c r="F610" s="16" t="str">
        <f t="shared" si="107"/>
        <v/>
      </c>
      <c r="G610" s="103">
        <f t="shared" si="108"/>
        <v>0</v>
      </c>
      <c r="H610" s="17" t="s">
        <v>26</v>
      </c>
      <c r="I610" s="17" t="s">
        <v>26</v>
      </c>
      <c r="J610" s="17" t="str">
        <f>IF('Data Sheet'!$B$9="NC-50","N/A","OK")</f>
        <v>OK</v>
      </c>
      <c r="K610" s="17" t="str">
        <f>IF('Data Sheet'!$B$9="NC-50","N/A","OK")</f>
        <v>OK</v>
      </c>
      <c r="L610" s="17" t="str">
        <f t="shared" si="109"/>
        <v>OK</v>
      </c>
      <c r="M610" s="17" t="str">
        <f t="shared" si="110"/>
        <v>OK</v>
      </c>
      <c r="N610" s="18" t="str">
        <f>IF(BO610&lt;&gt;"",
    IF(INT('Data Sheet'!$A$19)=INT('Data Sheet'!$B$19),
        --(INT('Data Sheet'!$A$19) &amp; "." &amp; BO610),
        IF(AND((--(INT('Data Sheet'!$A$19) &amp; "." &amp; BO610)&gt;=--('Data Sheet'!$A$19)), (--(INT('Data Sheet'!$A$19) &amp; "." &amp; BO610)&lt;=--('Data Sheet'!$B$19))),
            --(INT('Data Sheet'!$A$19) &amp; "." &amp; BO610),
            --(INT('Data Sheet'!$B$19) &amp; "." &amp; BO610)
        )
    ),
    IF(BN610&lt;&gt;"",
        IF(INT('Data Sheet'!$A$19)=INT('Data Sheet'!$B$19),
            --(INT('Data Sheet'!$A$19) &amp; "." &amp; LEFT(BN610,3)),
            IF(AND((--(INT('Data Sheet'!$A$19) &amp; "." &amp; LEFT(BN610,3))&gt;=--('Data Sheet'!$A$19)), (--(INT('Data Sheet'!$A$19) &amp; "." &amp; LEFT(BN610,3))&lt;=--('Data Sheet'!$B$19))),
                --(INT('Data Sheet'!$A$19) &amp; "." &amp; LEFT(BN610,3)),
                --(INT('Data Sheet'!$B$19) &amp; "." &amp; LEFT(BN610,3))
            )
        ),
        "OK"
    )
)</f>
        <v>OK</v>
      </c>
      <c r="O610" s="23" t="str">
        <f>IF(BP610&lt;&gt;"",
    IF(INT('Data Sheet'!$A$19)=INT('Data Sheet'!$B$19),
        --(INT('Data Sheet'!$A$19) &amp; "." &amp; BP610),
        IF(AND((--(INT('Data Sheet'!$A$19) &amp; "." &amp; BP610)&gt;=--('Data Sheet'!$A$19)), (--(INT('Data Sheet'!$A$19) &amp; "." &amp; BP610)&lt;=--('Data Sheet'!$B$19))),
            --(INT('Data Sheet'!$A$19) &amp; "." &amp; BP610),
            --(INT('Data Sheet'!$B$19) &amp; "." &amp; BP610)
        )
    ),
    IF(BN610&lt;&gt;"",
        IF(INT('Data Sheet'!$A$19)=INT('Data Sheet'!$B$19),
            --(INT('Data Sheet'!$A$19) &amp; "." &amp; RIGHT(BN610,3)),
            IF(AND((--(INT('Data Sheet'!$A$19) &amp; "." &amp; RIGHT(BN610,3))&gt;=--('Data Sheet'!$A$19)), (--(INT('Data Sheet'!$A$19) &amp; "." &amp; RIGHT(BN610,3))&lt;=--('Data Sheet'!$B$19))),
                --(INT('Data Sheet'!$A$19) &amp; "." &amp; RIGHT(BN610,3)),
                --(INT('Data Sheet'!$B$19) &amp; "." &amp; RIGHT(BN610,3))
            )
        ),
        "OK"
    )
)</f>
        <v>OK</v>
      </c>
      <c r="P610" s="23" t="str">
        <f>IF(BR610&lt;&gt;"",
    IF(INT('Data Sheet'!$A$19)=INT('Data Sheet'!$B$15),
        --(INT('Data Sheet'!$A$15) &amp; "." &amp; BR610),
        IF(AND((--(INT('Data Sheet'!$A$15) &amp; "." &amp; BR610)&gt;=--('Data Sheet'!$A$15)), (--(INT('Data Sheet'!$A$15) &amp; "." &amp; BR610)&lt;=--('Data Sheet'!$B$15))),
            --(INT('Data Sheet'!$A$15) &amp; "." &amp; BR610),
            --(INT('Data Sheet'!$B$15) &amp; "." &amp; BR610)
        )
    ),
    IF(BQ610&lt;&gt;"",
        IF(INT('Data Sheet'!$A$15)=INT('Data Sheet'!$B$15),
            --(INT('Data Sheet'!$A$15) &amp; "." &amp; LEFT(BQ610,3)),
            IF(AND((--(INT('Data Sheet'!$A$15) &amp; "." &amp; LEFT(BQ610,3))&gt;=--('Data Sheet'!$A$15)), (--(INT('Data Sheet'!$A$15) &amp; "." &amp; LEFT(BQ610,3))&lt;=--('Data Sheet'!$B$15))),
                --(INT('Data Sheet'!$A$15) &amp; "." &amp; LEFT(BQ610,3)),
                --(INT('Data Sheet'!$B$15) &amp; "." &amp; LEFT(BQ610,3))
            )
        ),
        "OK"
    )
)</f>
        <v>OK</v>
      </c>
      <c r="Q610" s="23" t="str">
        <f>IF(BS610&lt;&gt;"",
    IF(INT('Data Sheet'!$A$19)=INT('Data Sheet'!$B$15),
        --(INT('Data Sheet'!$A$15) &amp; "." &amp; BS610),
        IF(AND((--(INT('Data Sheet'!$A$15) &amp; "." &amp; BS610)&gt;=--('Data Sheet'!$A$15)), (--(INT('Data Sheet'!$A$15) &amp; "." &amp; BS610)&lt;=--('Data Sheet'!$B$15))),
            --(INT('Data Sheet'!$A$15) &amp; "." &amp; BS610),
            --(INT('Data Sheet'!$B$15) &amp; "." &amp; BS610)
        )
    ),
    IF(BQ610&lt;&gt;"",
        IF(INT('Data Sheet'!$A$15)=INT('Data Sheet'!$B$15),
            --(INT('Data Sheet'!$A$15) &amp; "." &amp; RIGHT(BQ610,3)),
            IF(AND((--(INT('Data Sheet'!$A$15) &amp; "." &amp; RIGHT(BQ610,3))&gt;=--('Data Sheet'!$A$15)), (--(INT('Data Sheet'!$A$15) &amp; "." &amp; RIGHT(BQ610,3))&lt;=--('Data Sheet'!$B$15))),
                --(INT('Data Sheet'!$A$15) &amp; "." &amp; RIGHT(BQ610,3)),
                --(INT('Data Sheet'!$B$15) &amp; "." &amp; RIGHT(BQ610,3))
            )
        ),
        "OK"
    )
)</f>
        <v>OK</v>
      </c>
      <c r="R610" s="19"/>
      <c r="S610" s="19"/>
      <c r="T610" s="19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1"/>
      <c r="AU610" s="21"/>
      <c r="AV610" s="21"/>
      <c r="AW610" s="22"/>
      <c r="AX610" s="99"/>
      <c r="AY610" s="20"/>
      <c r="AZ610" s="20"/>
      <c r="BA610" s="22"/>
      <c r="BB610">
        <v>602</v>
      </c>
      <c r="BC610" s="80"/>
      <c r="BD610" s="80"/>
      <c r="BE610" s="80"/>
      <c r="BF610" s="80"/>
      <c r="BG610" s="32" t="str">
        <f t="shared" si="103"/>
        <v/>
      </c>
      <c r="BH610" s="78">
        <f t="shared" si="101"/>
        <v>0</v>
      </c>
      <c r="BI610" s="2">
        <f t="shared" si="104"/>
        <v>0</v>
      </c>
      <c r="BJ610" s="2">
        <f t="shared" si="105"/>
        <v>0</v>
      </c>
      <c r="BK610" s="2">
        <f t="shared" si="102"/>
        <v>0</v>
      </c>
    </row>
    <row r="611" spans="2:63" ht="15" customHeight="1" x14ac:dyDescent="0.25">
      <c r="B611" s="14">
        <v>603</v>
      </c>
      <c r="C611" s="95" t="str">
        <f t="shared" si="106"/>
        <v/>
      </c>
      <c r="D611" s="15" t="str">
        <f t="shared" si="100"/>
        <v>OK</v>
      </c>
      <c r="E611" s="16" t="e">
        <f>VLOOKUP('Data Sheet'!$B$8,'Data Sheet'!$I$2:$J$9,2,FALSE)</f>
        <v>#N/A</v>
      </c>
      <c r="F611" s="16" t="str">
        <f t="shared" si="107"/>
        <v/>
      </c>
      <c r="G611" s="103">
        <f t="shared" si="108"/>
        <v>0</v>
      </c>
      <c r="H611" s="17" t="s">
        <v>26</v>
      </c>
      <c r="I611" s="17" t="s">
        <v>26</v>
      </c>
      <c r="J611" s="17" t="str">
        <f>IF('Data Sheet'!$B$9="NC-50","N/A","OK")</f>
        <v>OK</v>
      </c>
      <c r="K611" s="17" t="str">
        <f>IF('Data Sheet'!$B$9="NC-50","N/A","OK")</f>
        <v>OK</v>
      </c>
      <c r="L611" s="17" t="str">
        <f t="shared" si="109"/>
        <v>OK</v>
      </c>
      <c r="M611" s="17" t="str">
        <f t="shared" si="110"/>
        <v>OK</v>
      </c>
      <c r="N611" s="18" t="str">
        <f>IF(BO611&lt;&gt;"",
    IF(INT('Data Sheet'!$A$19)=INT('Data Sheet'!$B$19),
        --(INT('Data Sheet'!$A$19) &amp; "." &amp; BO611),
        IF(AND((--(INT('Data Sheet'!$A$19) &amp; "." &amp; BO611)&gt;=--('Data Sheet'!$A$19)), (--(INT('Data Sheet'!$A$19) &amp; "." &amp; BO611)&lt;=--('Data Sheet'!$B$19))),
            --(INT('Data Sheet'!$A$19) &amp; "." &amp; BO611),
            --(INT('Data Sheet'!$B$19) &amp; "." &amp; BO611)
        )
    ),
    IF(BN611&lt;&gt;"",
        IF(INT('Data Sheet'!$A$19)=INT('Data Sheet'!$B$19),
            --(INT('Data Sheet'!$A$19) &amp; "." &amp; LEFT(BN611,3)),
            IF(AND((--(INT('Data Sheet'!$A$19) &amp; "." &amp; LEFT(BN611,3))&gt;=--('Data Sheet'!$A$19)), (--(INT('Data Sheet'!$A$19) &amp; "." &amp; LEFT(BN611,3))&lt;=--('Data Sheet'!$B$19))),
                --(INT('Data Sheet'!$A$19) &amp; "." &amp; LEFT(BN611,3)),
                --(INT('Data Sheet'!$B$19) &amp; "." &amp; LEFT(BN611,3))
            )
        ),
        "OK"
    )
)</f>
        <v>OK</v>
      </c>
      <c r="O611" s="23" t="str">
        <f>IF(BP611&lt;&gt;"",
    IF(INT('Data Sheet'!$A$19)=INT('Data Sheet'!$B$19),
        --(INT('Data Sheet'!$A$19) &amp; "." &amp; BP611),
        IF(AND((--(INT('Data Sheet'!$A$19) &amp; "." &amp; BP611)&gt;=--('Data Sheet'!$A$19)), (--(INT('Data Sheet'!$A$19) &amp; "." &amp; BP611)&lt;=--('Data Sheet'!$B$19))),
            --(INT('Data Sheet'!$A$19) &amp; "." &amp; BP611),
            --(INT('Data Sheet'!$B$19) &amp; "." &amp; BP611)
        )
    ),
    IF(BN611&lt;&gt;"",
        IF(INT('Data Sheet'!$A$19)=INT('Data Sheet'!$B$19),
            --(INT('Data Sheet'!$A$19) &amp; "." &amp; RIGHT(BN611,3)),
            IF(AND((--(INT('Data Sheet'!$A$19) &amp; "." &amp; RIGHT(BN611,3))&gt;=--('Data Sheet'!$A$19)), (--(INT('Data Sheet'!$A$19) &amp; "." &amp; RIGHT(BN611,3))&lt;=--('Data Sheet'!$B$19))),
                --(INT('Data Sheet'!$A$19) &amp; "." &amp; RIGHT(BN611,3)),
                --(INT('Data Sheet'!$B$19) &amp; "." &amp; RIGHT(BN611,3))
            )
        ),
        "OK"
    )
)</f>
        <v>OK</v>
      </c>
      <c r="P611" s="23" t="str">
        <f>IF(BR611&lt;&gt;"",
    IF(INT('Data Sheet'!$A$19)=INT('Data Sheet'!$B$15),
        --(INT('Data Sheet'!$A$15) &amp; "." &amp; BR611),
        IF(AND((--(INT('Data Sheet'!$A$15) &amp; "." &amp; BR611)&gt;=--('Data Sheet'!$A$15)), (--(INT('Data Sheet'!$A$15) &amp; "." &amp; BR611)&lt;=--('Data Sheet'!$B$15))),
            --(INT('Data Sheet'!$A$15) &amp; "." &amp; BR611),
            --(INT('Data Sheet'!$B$15) &amp; "." &amp; BR611)
        )
    ),
    IF(BQ611&lt;&gt;"",
        IF(INT('Data Sheet'!$A$15)=INT('Data Sheet'!$B$15),
            --(INT('Data Sheet'!$A$15) &amp; "." &amp; LEFT(BQ611,3)),
            IF(AND((--(INT('Data Sheet'!$A$15) &amp; "." &amp; LEFT(BQ611,3))&gt;=--('Data Sheet'!$A$15)), (--(INT('Data Sheet'!$A$15) &amp; "." &amp; LEFT(BQ611,3))&lt;=--('Data Sheet'!$B$15))),
                --(INT('Data Sheet'!$A$15) &amp; "." &amp; LEFT(BQ611,3)),
                --(INT('Data Sheet'!$B$15) &amp; "." &amp; LEFT(BQ611,3))
            )
        ),
        "OK"
    )
)</f>
        <v>OK</v>
      </c>
      <c r="Q611" s="23" t="str">
        <f>IF(BS611&lt;&gt;"",
    IF(INT('Data Sheet'!$A$19)=INT('Data Sheet'!$B$15),
        --(INT('Data Sheet'!$A$15) &amp; "." &amp; BS611),
        IF(AND((--(INT('Data Sheet'!$A$15) &amp; "." &amp; BS611)&gt;=--('Data Sheet'!$A$15)), (--(INT('Data Sheet'!$A$15) &amp; "." &amp; BS611)&lt;=--('Data Sheet'!$B$15))),
            --(INT('Data Sheet'!$A$15) &amp; "." &amp; BS611),
            --(INT('Data Sheet'!$B$15) &amp; "." &amp; BS611)
        )
    ),
    IF(BQ611&lt;&gt;"",
        IF(INT('Data Sheet'!$A$15)=INT('Data Sheet'!$B$15),
            --(INT('Data Sheet'!$A$15) &amp; "." &amp; RIGHT(BQ611,3)),
            IF(AND((--(INT('Data Sheet'!$A$15) &amp; "." &amp; RIGHT(BQ611,3))&gt;=--('Data Sheet'!$A$15)), (--(INT('Data Sheet'!$A$15) &amp; "." &amp; RIGHT(BQ611,3))&lt;=--('Data Sheet'!$B$15))),
                --(INT('Data Sheet'!$A$15) &amp; "." &amp; RIGHT(BQ611,3)),
                --(INT('Data Sheet'!$B$15) &amp; "." &amp; RIGHT(BQ611,3))
            )
        ),
        "OK"
    )
)</f>
        <v>OK</v>
      </c>
      <c r="R611" s="19"/>
      <c r="S611" s="19"/>
      <c r="T611" s="19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1"/>
      <c r="AU611" s="21"/>
      <c r="AV611" s="21"/>
      <c r="AW611" s="22"/>
      <c r="AX611" s="99"/>
      <c r="AY611" s="20"/>
      <c r="AZ611" s="20"/>
      <c r="BA611" s="22"/>
      <c r="BB611">
        <v>603</v>
      </c>
      <c r="BC611" s="80"/>
      <c r="BD611" s="80"/>
      <c r="BE611" s="80"/>
      <c r="BF611" s="80"/>
      <c r="BG611" s="32" t="str">
        <f t="shared" si="103"/>
        <v/>
      </c>
      <c r="BH611" s="78">
        <f t="shared" si="101"/>
        <v>0</v>
      </c>
      <c r="BI611" s="2">
        <f t="shared" si="104"/>
        <v>0</v>
      </c>
      <c r="BJ611" s="2">
        <f t="shared" si="105"/>
        <v>0</v>
      </c>
      <c r="BK611" s="2">
        <f t="shared" si="102"/>
        <v>0</v>
      </c>
    </row>
    <row r="612" spans="2:63" ht="15" customHeight="1" x14ac:dyDescent="0.25">
      <c r="B612" s="14">
        <v>604</v>
      </c>
      <c r="C612" s="95" t="str">
        <f t="shared" si="106"/>
        <v/>
      </c>
      <c r="D612" s="15" t="str">
        <f t="shared" si="100"/>
        <v>OK</v>
      </c>
      <c r="E612" s="16" t="e">
        <f>VLOOKUP('Data Sheet'!$B$8,'Data Sheet'!$I$2:$J$9,2,FALSE)</f>
        <v>#N/A</v>
      </c>
      <c r="F612" s="16" t="str">
        <f t="shared" si="107"/>
        <v/>
      </c>
      <c r="G612" s="103">
        <f t="shared" si="108"/>
        <v>0</v>
      </c>
      <c r="H612" s="17" t="s">
        <v>26</v>
      </c>
      <c r="I612" s="17" t="s">
        <v>26</v>
      </c>
      <c r="J612" s="17" t="str">
        <f>IF('Data Sheet'!$B$9="NC-50","N/A","OK")</f>
        <v>OK</v>
      </c>
      <c r="K612" s="17" t="str">
        <f>IF('Data Sheet'!$B$9="NC-50","N/A","OK")</f>
        <v>OK</v>
      </c>
      <c r="L612" s="17" t="str">
        <f t="shared" si="109"/>
        <v>OK</v>
      </c>
      <c r="M612" s="17" t="str">
        <f t="shared" si="110"/>
        <v>OK</v>
      </c>
      <c r="N612" s="18" t="str">
        <f>IF(BO612&lt;&gt;"",
    IF(INT('Data Sheet'!$A$19)=INT('Data Sheet'!$B$19),
        --(INT('Data Sheet'!$A$19) &amp; "." &amp; BO612),
        IF(AND((--(INT('Data Sheet'!$A$19) &amp; "." &amp; BO612)&gt;=--('Data Sheet'!$A$19)), (--(INT('Data Sheet'!$A$19) &amp; "." &amp; BO612)&lt;=--('Data Sheet'!$B$19))),
            --(INT('Data Sheet'!$A$19) &amp; "." &amp; BO612),
            --(INT('Data Sheet'!$B$19) &amp; "." &amp; BO612)
        )
    ),
    IF(BN612&lt;&gt;"",
        IF(INT('Data Sheet'!$A$19)=INT('Data Sheet'!$B$19),
            --(INT('Data Sheet'!$A$19) &amp; "." &amp; LEFT(BN612,3)),
            IF(AND((--(INT('Data Sheet'!$A$19) &amp; "." &amp; LEFT(BN612,3))&gt;=--('Data Sheet'!$A$19)), (--(INT('Data Sheet'!$A$19) &amp; "." &amp; LEFT(BN612,3))&lt;=--('Data Sheet'!$B$19))),
                --(INT('Data Sheet'!$A$19) &amp; "." &amp; LEFT(BN612,3)),
                --(INT('Data Sheet'!$B$19) &amp; "." &amp; LEFT(BN612,3))
            )
        ),
        "OK"
    )
)</f>
        <v>OK</v>
      </c>
      <c r="O612" s="23" t="str">
        <f>IF(BP612&lt;&gt;"",
    IF(INT('Data Sheet'!$A$19)=INT('Data Sheet'!$B$19),
        --(INT('Data Sheet'!$A$19) &amp; "." &amp; BP612),
        IF(AND((--(INT('Data Sheet'!$A$19) &amp; "." &amp; BP612)&gt;=--('Data Sheet'!$A$19)), (--(INT('Data Sheet'!$A$19) &amp; "." &amp; BP612)&lt;=--('Data Sheet'!$B$19))),
            --(INT('Data Sheet'!$A$19) &amp; "." &amp; BP612),
            --(INT('Data Sheet'!$B$19) &amp; "." &amp; BP612)
        )
    ),
    IF(BN612&lt;&gt;"",
        IF(INT('Data Sheet'!$A$19)=INT('Data Sheet'!$B$19),
            --(INT('Data Sheet'!$A$19) &amp; "." &amp; RIGHT(BN612,3)),
            IF(AND((--(INT('Data Sheet'!$A$19) &amp; "." &amp; RIGHT(BN612,3))&gt;=--('Data Sheet'!$A$19)), (--(INT('Data Sheet'!$A$19) &amp; "." &amp; RIGHT(BN612,3))&lt;=--('Data Sheet'!$B$19))),
                --(INT('Data Sheet'!$A$19) &amp; "." &amp; RIGHT(BN612,3)),
                --(INT('Data Sheet'!$B$19) &amp; "." &amp; RIGHT(BN612,3))
            )
        ),
        "OK"
    )
)</f>
        <v>OK</v>
      </c>
      <c r="P612" s="23" t="str">
        <f>IF(BR612&lt;&gt;"",
    IF(INT('Data Sheet'!$A$19)=INT('Data Sheet'!$B$15),
        --(INT('Data Sheet'!$A$15) &amp; "." &amp; BR612),
        IF(AND((--(INT('Data Sheet'!$A$15) &amp; "." &amp; BR612)&gt;=--('Data Sheet'!$A$15)), (--(INT('Data Sheet'!$A$15) &amp; "." &amp; BR612)&lt;=--('Data Sheet'!$B$15))),
            --(INT('Data Sheet'!$A$15) &amp; "." &amp; BR612),
            --(INT('Data Sheet'!$B$15) &amp; "." &amp; BR612)
        )
    ),
    IF(BQ612&lt;&gt;"",
        IF(INT('Data Sheet'!$A$15)=INT('Data Sheet'!$B$15),
            --(INT('Data Sheet'!$A$15) &amp; "." &amp; LEFT(BQ612,3)),
            IF(AND((--(INT('Data Sheet'!$A$15) &amp; "." &amp; LEFT(BQ612,3))&gt;=--('Data Sheet'!$A$15)), (--(INT('Data Sheet'!$A$15) &amp; "." &amp; LEFT(BQ612,3))&lt;=--('Data Sheet'!$B$15))),
                --(INT('Data Sheet'!$A$15) &amp; "." &amp; LEFT(BQ612,3)),
                --(INT('Data Sheet'!$B$15) &amp; "." &amp; LEFT(BQ612,3))
            )
        ),
        "OK"
    )
)</f>
        <v>OK</v>
      </c>
      <c r="Q612" s="23" t="str">
        <f>IF(BS612&lt;&gt;"",
    IF(INT('Data Sheet'!$A$19)=INT('Data Sheet'!$B$15),
        --(INT('Data Sheet'!$A$15) &amp; "." &amp; BS612),
        IF(AND((--(INT('Data Sheet'!$A$15) &amp; "." &amp; BS612)&gt;=--('Data Sheet'!$A$15)), (--(INT('Data Sheet'!$A$15) &amp; "." &amp; BS612)&lt;=--('Data Sheet'!$B$15))),
            --(INT('Data Sheet'!$A$15) &amp; "." &amp; BS612),
            --(INT('Data Sheet'!$B$15) &amp; "." &amp; BS612)
        )
    ),
    IF(BQ612&lt;&gt;"",
        IF(INT('Data Sheet'!$A$15)=INT('Data Sheet'!$B$15),
            --(INT('Data Sheet'!$A$15) &amp; "." &amp; RIGHT(BQ612,3)),
            IF(AND((--(INT('Data Sheet'!$A$15) &amp; "." &amp; RIGHT(BQ612,3))&gt;=--('Data Sheet'!$A$15)), (--(INT('Data Sheet'!$A$15) &amp; "." &amp; RIGHT(BQ612,3))&lt;=--('Data Sheet'!$B$15))),
                --(INT('Data Sheet'!$A$15) &amp; "." &amp; RIGHT(BQ612,3)),
                --(INT('Data Sheet'!$B$15) &amp; "." &amp; RIGHT(BQ612,3))
            )
        ),
        "OK"
    )
)</f>
        <v>OK</v>
      </c>
      <c r="R612" s="19"/>
      <c r="S612" s="19"/>
      <c r="T612" s="19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1"/>
      <c r="AU612" s="21"/>
      <c r="AV612" s="21"/>
      <c r="AW612" s="22"/>
      <c r="AX612" s="99"/>
      <c r="AY612" s="20"/>
      <c r="AZ612" s="20"/>
      <c r="BA612" s="22"/>
      <c r="BB612">
        <v>604</v>
      </c>
      <c r="BC612" s="80"/>
      <c r="BD612" s="80"/>
      <c r="BE612" s="80"/>
      <c r="BF612" s="80"/>
      <c r="BG612" s="32" t="str">
        <f t="shared" si="103"/>
        <v/>
      </c>
      <c r="BH612" s="78">
        <f t="shared" si="101"/>
        <v>0</v>
      </c>
      <c r="BI612" s="2">
        <f t="shared" si="104"/>
        <v>0</v>
      </c>
      <c r="BJ612" s="2">
        <f t="shared" si="105"/>
        <v>0</v>
      </c>
      <c r="BK612" s="2">
        <f t="shared" si="102"/>
        <v>0</v>
      </c>
    </row>
    <row r="613" spans="2:63" ht="15" customHeight="1" x14ac:dyDescent="0.25">
      <c r="B613" s="14">
        <v>605</v>
      </c>
      <c r="C613" s="95" t="str">
        <f t="shared" si="106"/>
        <v/>
      </c>
      <c r="D613" s="15" t="str">
        <f t="shared" si="100"/>
        <v>OK</v>
      </c>
      <c r="E613" s="16" t="e">
        <f>VLOOKUP('Data Sheet'!$B$8,'Data Sheet'!$I$2:$J$9,2,FALSE)</f>
        <v>#N/A</v>
      </c>
      <c r="F613" s="16" t="str">
        <f t="shared" si="107"/>
        <v/>
      </c>
      <c r="G613" s="103">
        <f t="shared" si="108"/>
        <v>0</v>
      </c>
      <c r="H613" s="17" t="s">
        <v>26</v>
      </c>
      <c r="I613" s="17" t="s">
        <v>26</v>
      </c>
      <c r="J613" s="17" t="str">
        <f>IF('Data Sheet'!$B$9="NC-50","N/A","OK")</f>
        <v>OK</v>
      </c>
      <c r="K613" s="17" t="str">
        <f>IF('Data Sheet'!$B$9="NC-50","N/A","OK")</f>
        <v>OK</v>
      </c>
      <c r="L613" s="17" t="str">
        <f t="shared" si="109"/>
        <v>OK</v>
      </c>
      <c r="M613" s="17" t="str">
        <f t="shared" si="110"/>
        <v>OK</v>
      </c>
      <c r="N613" s="18" t="str">
        <f>IF(BO613&lt;&gt;"",
    IF(INT('Data Sheet'!$A$19)=INT('Data Sheet'!$B$19),
        --(INT('Data Sheet'!$A$19) &amp; "." &amp; BO613),
        IF(AND((--(INT('Data Sheet'!$A$19) &amp; "." &amp; BO613)&gt;=--('Data Sheet'!$A$19)), (--(INT('Data Sheet'!$A$19) &amp; "." &amp; BO613)&lt;=--('Data Sheet'!$B$19))),
            --(INT('Data Sheet'!$A$19) &amp; "." &amp; BO613),
            --(INT('Data Sheet'!$B$19) &amp; "." &amp; BO613)
        )
    ),
    IF(BN613&lt;&gt;"",
        IF(INT('Data Sheet'!$A$19)=INT('Data Sheet'!$B$19),
            --(INT('Data Sheet'!$A$19) &amp; "." &amp; LEFT(BN613,3)),
            IF(AND((--(INT('Data Sheet'!$A$19) &amp; "." &amp; LEFT(BN613,3))&gt;=--('Data Sheet'!$A$19)), (--(INT('Data Sheet'!$A$19) &amp; "." &amp; LEFT(BN613,3))&lt;=--('Data Sheet'!$B$19))),
                --(INT('Data Sheet'!$A$19) &amp; "." &amp; LEFT(BN613,3)),
                --(INT('Data Sheet'!$B$19) &amp; "." &amp; LEFT(BN613,3))
            )
        ),
        "OK"
    )
)</f>
        <v>OK</v>
      </c>
      <c r="O613" s="23" t="str">
        <f>IF(BP613&lt;&gt;"",
    IF(INT('Data Sheet'!$A$19)=INT('Data Sheet'!$B$19),
        --(INT('Data Sheet'!$A$19) &amp; "." &amp; BP613),
        IF(AND((--(INT('Data Sheet'!$A$19) &amp; "." &amp; BP613)&gt;=--('Data Sheet'!$A$19)), (--(INT('Data Sheet'!$A$19) &amp; "." &amp; BP613)&lt;=--('Data Sheet'!$B$19))),
            --(INT('Data Sheet'!$A$19) &amp; "." &amp; BP613),
            --(INT('Data Sheet'!$B$19) &amp; "." &amp; BP613)
        )
    ),
    IF(BN613&lt;&gt;"",
        IF(INT('Data Sheet'!$A$19)=INT('Data Sheet'!$B$19),
            --(INT('Data Sheet'!$A$19) &amp; "." &amp; RIGHT(BN613,3)),
            IF(AND((--(INT('Data Sheet'!$A$19) &amp; "." &amp; RIGHT(BN613,3))&gt;=--('Data Sheet'!$A$19)), (--(INT('Data Sheet'!$A$19) &amp; "." &amp; RIGHT(BN613,3))&lt;=--('Data Sheet'!$B$19))),
                --(INT('Data Sheet'!$A$19) &amp; "." &amp; RIGHT(BN613,3)),
                --(INT('Data Sheet'!$B$19) &amp; "." &amp; RIGHT(BN613,3))
            )
        ),
        "OK"
    )
)</f>
        <v>OK</v>
      </c>
      <c r="P613" s="23" t="str">
        <f>IF(BR613&lt;&gt;"",
    IF(INT('Data Sheet'!$A$19)=INT('Data Sheet'!$B$15),
        --(INT('Data Sheet'!$A$15) &amp; "." &amp; BR613),
        IF(AND((--(INT('Data Sheet'!$A$15) &amp; "." &amp; BR613)&gt;=--('Data Sheet'!$A$15)), (--(INT('Data Sheet'!$A$15) &amp; "." &amp; BR613)&lt;=--('Data Sheet'!$B$15))),
            --(INT('Data Sheet'!$A$15) &amp; "." &amp; BR613),
            --(INT('Data Sheet'!$B$15) &amp; "." &amp; BR613)
        )
    ),
    IF(BQ613&lt;&gt;"",
        IF(INT('Data Sheet'!$A$15)=INT('Data Sheet'!$B$15),
            --(INT('Data Sheet'!$A$15) &amp; "." &amp; LEFT(BQ613,3)),
            IF(AND((--(INT('Data Sheet'!$A$15) &amp; "." &amp; LEFT(BQ613,3))&gt;=--('Data Sheet'!$A$15)), (--(INT('Data Sheet'!$A$15) &amp; "." &amp; LEFT(BQ613,3))&lt;=--('Data Sheet'!$B$15))),
                --(INT('Data Sheet'!$A$15) &amp; "." &amp; LEFT(BQ613,3)),
                --(INT('Data Sheet'!$B$15) &amp; "." &amp; LEFT(BQ613,3))
            )
        ),
        "OK"
    )
)</f>
        <v>OK</v>
      </c>
      <c r="Q613" s="23" t="str">
        <f>IF(BS613&lt;&gt;"",
    IF(INT('Data Sheet'!$A$19)=INT('Data Sheet'!$B$15),
        --(INT('Data Sheet'!$A$15) &amp; "." &amp; BS613),
        IF(AND((--(INT('Data Sheet'!$A$15) &amp; "." &amp; BS613)&gt;=--('Data Sheet'!$A$15)), (--(INT('Data Sheet'!$A$15) &amp; "." &amp; BS613)&lt;=--('Data Sheet'!$B$15))),
            --(INT('Data Sheet'!$A$15) &amp; "." &amp; BS613),
            --(INT('Data Sheet'!$B$15) &amp; "." &amp; BS613)
        )
    ),
    IF(BQ613&lt;&gt;"",
        IF(INT('Data Sheet'!$A$15)=INT('Data Sheet'!$B$15),
            --(INT('Data Sheet'!$A$15) &amp; "." &amp; RIGHT(BQ613,3)),
            IF(AND((--(INT('Data Sheet'!$A$15) &amp; "." &amp; RIGHT(BQ613,3))&gt;=--('Data Sheet'!$A$15)), (--(INT('Data Sheet'!$A$15) &amp; "." &amp; RIGHT(BQ613,3))&lt;=--('Data Sheet'!$B$15))),
                --(INT('Data Sheet'!$A$15) &amp; "." &amp; RIGHT(BQ613,3)),
                --(INT('Data Sheet'!$B$15) &amp; "." &amp; RIGHT(BQ613,3))
            )
        ),
        "OK"
    )
)</f>
        <v>OK</v>
      </c>
      <c r="R613" s="19"/>
      <c r="S613" s="19"/>
      <c r="T613" s="19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1"/>
      <c r="AU613" s="21"/>
      <c r="AV613" s="21"/>
      <c r="AW613" s="22"/>
      <c r="AX613" s="99"/>
      <c r="AY613" s="20"/>
      <c r="AZ613" s="20"/>
      <c r="BA613" s="22"/>
      <c r="BB613">
        <v>605</v>
      </c>
      <c r="BC613" s="80"/>
      <c r="BD613" s="80"/>
      <c r="BE613" s="80"/>
      <c r="BF613" s="80"/>
      <c r="BG613" s="32" t="str">
        <f t="shared" si="103"/>
        <v/>
      </c>
      <c r="BH613" s="78">
        <f t="shared" si="101"/>
        <v>0</v>
      </c>
      <c r="BI613" s="2">
        <f t="shared" si="104"/>
        <v>0</v>
      </c>
      <c r="BJ613" s="2">
        <f t="shared" si="105"/>
        <v>0</v>
      </c>
      <c r="BK613" s="2">
        <f t="shared" si="102"/>
        <v>0</v>
      </c>
    </row>
    <row r="614" spans="2:63" ht="15" customHeight="1" x14ac:dyDescent="0.25">
      <c r="B614" s="14">
        <v>606</v>
      </c>
      <c r="C614" s="95" t="str">
        <f t="shared" si="106"/>
        <v/>
      </c>
      <c r="D614" s="15" t="str">
        <f t="shared" si="100"/>
        <v>OK</v>
      </c>
      <c r="E614" s="16" t="e">
        <f>VLOOKUP('Data Sheet'!$B$8,'Data Sheet'!$I$2:$J$9,2,FALSE)</f>
        <v>#N/A</v>
      </c>
      <c r="F614" s="16" t="str">
        <f t="shared" si="107"/>
        <v/>
      </c>
      <c r="G614" s="103">
        <f t="shared" si="108"/>
        <v>0</v>
      </c>
      <c r="H614" s="17" t="s">
        <v>26</v>
      </c>
      <c r="I614" s="17" t="s">
        <v>26</v>
      </c>
      <c r="J614" s="17" t="str">
        <f>IF('Data Sheet'!$B$9="NC-50","N/A","OK")</f>
        <v>OK</v>
      </c>
      <c r="K614" s="17" t="str">
        <f>IF('Data Sheet'!$B$9="NC-50","N/A","OK")</f>
        <v>OK</v>
      </c>
      <c r="L614" s="17" t="str">
        <f t="shared" si="109"/>
        <v>OK</v>
      </c>
      <c r="M614" s="17" t="str">
        <f t="shared" si="110"/>
        <v>OK</v>
      </c>
      <c r="N614" s="18" t="str">
        <f>IF(BO614&lt;&gt;"",
    IF(INT('Data Sheet'!$A$19)=INT('Data Sheet'!$B$19),
        --(INT('Data Sheet'!$A$19) &amp; "." &amp; BO614),
        IF(AND((--(INT('Data Sheet'!$A$19) &amp; "." &amp; BO614)&gt;=--('Data Sheet'!$A$19)), (--(INT('Data Sheet'!$A$19) &amp; "." &amp; BO614)&lt;=--('Data Sheet'!$B$19))),
            --(INT('Data Sheet'!$A$19) &amp; "." &amp; BO614),
            --(INT('Data Sheet'!$B$19) &amp; "." &amp; BO614)
        )
    ),
    IF(BN614&lt;&gt;"",
        IF(INT('Data Sheet'!$A$19)=INT('Data Sheet'!$B$19),
            --(INT('Data Sheet'!$A$19) &amp; "." &amp; LEFT(BN614,3)),
            IF(AND((--(INT('Data Sheet'!$A$19) &amp; "." &amp; LEFT(BN614,3))&gt;=--('Data Sheet'!$A$19)), (--(INT('Data Sheet'!$A$19) &amp; "." &amp; LEFT(BN614,3))&lt;=--('Data Sheet'!$B$19))),
                --(INT('Data Sheet'!$A$19) &amp; "." &amp; LEFT(BN614,3)),
                --(INT('Data Sheet'!$B$19) &amp; "." &amp; LEFT(BN614,3))
            )
        ),
        "OK"
    )
)</f>
        <v>OK</v>
      </c>
      <c r="O614" s="23" t="str">
        <f>IF(BP614&lt;&gt;"",
    IF(INT('Data Sheet'!$A$19)=INT('Data Sheet'!$B$19),
        --(INT('Data Sheet'!$A$19) &amp; "." &amp; BP614),
        IF(AND((--(INT('Data Sheet'!$A$19) &amp; "." &amp; BP614)&gt;=--('Data Sheet'!$A$19)), (--(INT('Data Sheet'!$A$19) &amp; "." &amp; BP614)&lt;=--('Data Sheet'!$B$19))),
            --(INT('Data Sheet'!$A$19) &amp; "." &amp; BP614),
            --(INT('Data Sheet'!$B$19) &amp; "." &amp; BP614)
        )
    ),
    IF(BN614&lt;&gt;"",
        IF(INT('Data Sheet'!$A$19)=INT('Data Sheet'!$B$19),
            --(INT('Data Sheet'!$A$19) &amp; "." &amp; RIGHT(BN614,3)),
            IF(AND((--(INT('Data Sheet'!$A$19) &amp; "." &amp; RIGHT(BN614,3))&gt;=--('Data Sheet'!$A$19)), (--(INT('Data Sheet'!$A$19) &amp; "." &amp; RIGHT(BN614,3))&lt;=--('Data Sheet'!$B$19))),
                --(INT('Data Sheet'!$A$19) &amp; "." &amp; RIGHT(BN614,3)),
                --(INT('Data Sheet'!$B$19) &amp; "." &amp; RIGHT(BN614,3))
            )
        ),
        "OK"
    )
)</f>
        <v>OK</v>
      </c>
      <c r="P614" s="23" t="str">
        <f>IF(BR614&lt;&gt;"",
    IF(INT('Data Sheet'!$A$19)=INT('Data Sheet'!$B$15),
        --(INT('Data Sheet'!$A$15) &amp; "." &amp; BR614),
        IF(AND((--(INT('Data Sheet'!$A$15) &amp; "." &amp; BR614)&gt;=--('Data Sheet'!$A$15)), (--(INT('Data Sheet'!$A$15) &amp; "." &amp; BR614)&lt;=--('Data Sheet'!$B$15))),
            --(INT('Data Sheet'!$A$15) &amp; "." &amp; BR614),
            --(INT('Data Sheet'!$B$15) &amp; "." &amp; BR614)
        )
    ),
    IF(BQ614&lt;&gt;"",
        IF(INT('Data Sheet'!$A$15)=INT('Data Sheet'!$B$15),
            --(INT('Data Sheet'!$A$15) &amp; "." &amp; LEFT(BQ614,3)),
            IF(AND((--(INT('Data Sheet'!$A$15) &amp; "." &amp; LEFT(BQ614,3))&gt;=--('Data Sheet'!$A$15)), (--(INT('Data Sheet'!$A$15) &amp; "." &amp; LEFT(BQ614,3))&lt;=--('Data Sheet'!$B$15))),
                --(INT('Data Sheet'!$A$15) &amp; "." &amp; LEFT(BQ614,3)),
                --(INT('Data Sheet'!$B$15) &amp; "." &amp; LEFT(BQ614,3))
            )
        ),
        "OK"
    )
)</f>
        <v>OK</v>
      </c>
      <c r="Q614" s="23" t="str">
        <f>IF(BS614&lt;&gt;"",
    IF(INT('Data Sheet'!$A$19)=INT('Data Sheet'!$B$15),
        --(INT('Data Sheet'!$A$15) &amp; "." &amp; BS614),
        IF(AND((--(INT('Data Sheet'!$A$15) &amp; "." &amp; BS614)&gt;=--('Data Sheet'!$A$15)), (--(INT('Data Sheet'!$A$15) &amp; "." &amp; BS614)&lt;=--('Data Sheet'!$B$15))),
            --(INT('Data Sheet'!$A$15) &amp; "." &amp; BS614),
            --(INT('Data Sheet'!$B$15) &amp; "." &amp; BS614)
        )
    ),
    IF(BQ614&lt;&gt;"",
        IF(INT('Data Sheet'!$A$15)=INT('Data Sheet'!$B$15),
            --(INT('Data Sheet'!$A$15) &amp; "." &amp; RIGHT(BQ614,3)),
            IF(AND((--(INT('Data Sheet'!$A$15) &amp; "." &amp; RIGHT(BQ614,3))&gt;=--('Data Sheet'!$A$15)), (--(INT('Data Sheet'!$A$15) &amp; "." &amp; RIGHT(BQ614,3))&lt;=--('Data Sheet'!$B$15))),
                --(INT('Data Sheet'!$A$15) &amp; "." &amp; RIGHT(BQ614,3)),
                --(INT('Data Sheet'!$B$15) &amp; "." &amp; RIGHT(BQ614,3))
            )
        ),
        "OK"
    )
)</f>
        <v>OK</v>
      </c>
      <c r="R614" s="19"/>
      <c r="S614" s="19"/>
      <c r="T614" s="19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1"/>
      <c r="AU614" s="21"/>
      <c r="AV614" s="21"/>
      <c r="AW614" s="22"/>
      <c r="AX614" s="99"/>
      <c r="AY614" s="20"/>
      <c r="AZ614" s="20"/>
      <c r="BA614" s="22"/>
      <c r="BB614">
        <v>606</v>
      </c>
      <c r="BC614" s="80"/>
      <c r="BD614" s="80"/>
      <c r="BE614" s="80"/>
      <c r="BF614" s="80"/>
      <c r="BG614" s="32" t="str">
        <f t="shared" si="103"/>
        <v/>
      </c>
      <c r="BH614" s="78">
        <f t="shared" si="101"/>
        <v>0</v>
      </c>
      <c r="BI614" s="2">
        <f t="shared" si="104"/>
        <v>0</v>
      </c>
      <c r="BJ614" s="2">
        <f t="shared" si="105"/>
        <v>0</v>
      </c>
      <c r="BK614" s="2">
        <f t="shared" si="102"/>
        <v>0</v>
      </c>
    </row>
    <row r="615" spans="2:63" ht="15" customHeight="1" x14ac:dyDescent="0.25">
      <c r="B615" s="14">
        <v>607</v>
      </c>
      <c r="C615" s="95" t="str">
        <f t="shared" si="106"/>
        <v/>
      </c>
      <c r="D615" s="15" t="str">
        <f t="shared" si="100"/>
        <v>OK</v>
      </c>
      <c r="E615" s="16" t="e">
        <f>VLOOKUP('Data Sheet'!$B$8,'Data Sheet'!$I$2:$J$9,2,FALSE)</f>
        <v>#N/A</v>
      </c>
      <c r="F615" s="16" t="str">
        <f t="shared" si="107"/>
        <v/>
      </c>
      <c r="G615" s="103">
        <f t="shared" si="108"/>
        <v>0</v>
      </c>
      <c r="H615" s="17" t="s">
        <v>26</v>
      </c>
      <c r="I615" s="17" t="s">
        <v>26</v>
      </c>
      <c r="J615" s="17" t="str">
        <f>IF('Data Sheet'!$B$9="NC-50","N/A","OK")</f>
        <v>OK</v>
      </c>
      <c r="K615" s="17" t="str">
        <f>IF('Data Sheet'!$B$9="NC-50","N/A","OK")</f>
        <v>OK</v>
      </c>
      <c r="L615" s="17" t="str">
        <f t="shared" si="109"/>
        <v>OK</v>
      </c>
      <c r="M615" s="17" t="str">
        <f t="shared" si="110"/>
        <v>OK</v>
      </c>
      <c r="N615" s="18" t="str">
        <f>IF(BO615&lt;&gt;"",
    IF(INT('Data Sheet'!$A$19)=INT('Data Sheet'!$B$19),
        --(INT('Data Sheet'!$A$19) &amp; "." &amp; BO615),
        IF(AND((--(INT('Data Sheet'!$A$19) &amp; "." &amp; BO615)&gt;=--('Data Sheet'!$A$19)), (--(INT('Data Sheet'!$A$19) &amp; "." &amp; BO615)&lt;=--('Data Sheet'!$B$19))),
            --(INT('Data Sheet'!$A$19) &amp; "." &amp; BO615),
            --(INT('Data Sheet'!$B$19) &amp; "." &amp; BO615)
        )
    ),
    IF(BN615&lt;&gt;"",
        IF(INT('Data Sheet'!$A$19)=INT('Data Sheet'!$B$19),
            --(INT('Data Sheet'!$A$19) &amp; "." &amp; LEFT(BN615,3)),
            IF(AND((--(INT('Data Sheet'!$A$19) &amp; "." &amp; LEFT(BN615,3))&gt;=--('Data Sheet'!$A$19)), (--(INT('Data Sheet'!$A$19) &amp; "." &amp; LEFT(BN615,3))&lt;=--('Data Sheet'!$B$19))),
                --(INT('Data Sheet'!$A$19) &amp; "." &amp; LEFT(BN615,3)),
                --(INT('Data Sheet'!$B$19) &amp; "." &amp; LEFT(BN615,3))
            )
        ),
        "OK"
    )
)</f>
        <v>OK</v>
      </c>
      <c r="O615" s="23" t="str">
        <f>IF(BP615&lt;&gt;"",
    IF(INT('Data Sheet'!$A$19)=INT('Data Sheet'!$B$19),
        --(INT('Data Sheet'!$A$19) &amp; "." &amp; BP615),
        IF(AND((--(INT('Data Sheet'!$A$19) &amp; "." &amp; BP615)&gt;=--('Data Sheet'!$A$19)), (--(INT('Data Sheet'!$A$19) &amp; "." &amp; BP615)&lt;=--('Data Sheet'!$B$19))),
            --(INT('Data Sheet'!$A$19) &amp; "." &amp; BP615),
            --(INT('Data Sheet'!$B$19) &amp; "." &amp; BP615)
        )
    ),
    IF(BN615&lt;&gt;"",
        IF(INT('Data Sheet'!$A$19)=INT('Data Sheet'!$B$19),
            --(INT('Data Sheet'!$A$19) &amp; "." &amp; RIGHT(BN615,3)),
            IF(AND((--(INT('Data Sheet'!$A$19) &amp; "." &amp; RIGHT(BN615,3))&gt;=--('Data Sheet'!$A$19)), (--(INT('Data Sheet'!$A$19) &amp; "." &amp; RIGHT(BN615,3))&lt;=--('Data Sheet'!$B$19))),
                --(INT('Data Sheet'!$A$19) &amp; "." &amp; RIGHT(BN615,3)),
                --(INT('Data Sheet'!$B$19) &amp; "." &amp; RIGHT(BN615,3))
            )
        ),
        "OK"
    )
)</f>
        <v>OK</v>
      </c>
      <c r="P615" s="23" t="str">
        <f>IF(BR615&lt;&gt;"",
    IF(INT('Data Sheet'!$A$19)=INT('Data Sheet'!$B$15),
        --(INT('Data Sheet'!$A$15) &amp; "." &amp; BR615),
        IF(AND((--(INT('Data Sheet'!$A$15) &amp; "." &amp; BR615)&gt;=--('Data Sheet'!$A$15)), (--(INT('Data Sheet'!$A$15) &amp; "." &amp; BR615)&lt;=--('Data Sheet'!$B$15))),
            --(INT('Data Sheet'!$A$15) &amp; "." &amp; BR615),
            --(INT('Data Sheet'!$B$15) &amp; "." &amp; BR615)
        )
    ),
    IF(BQ615&lt;&gt;"",
        IF(INT('Data Sheet'!$A$15)=INT('Data Sheet'!$B$15),
            --(INT('Data Sheet'!$A$15) &amp; "." &amp; LEFT(BQ615,3)),
            IF(AND((--(INT('Data Sheet'!$A$15) &amp; "." &amp; LEFT(BQ615,3))&gt;=--('Data Sheet'!$A$15)), (--(INT('Data Sheet'!$A$15) &amp; "." &amp; LEFT(BQ615,3))&lt;=--('Data Sheet'!$B$15))),
                --(INT('Data Sheet'!$A$15) &amp; "." &amp; LEFT(BQ615,3)),
                --(INT('Data Sheet'!$B$15) &amp; "." &amp; LEFT(BQ615,3))
            )
        ),
        "OK"
    )
)</f>
        <v>OK</v>
      </c>
      <c r="Q615" s="23" t="str">
        <f>IF(BS615&lt;&gt;"",
    IF(INT('Data Sheet'!$A$19)=INT('Data Sheet'!$B$15),
        --(INT('Data Sheet'!$A$15) &amp; "." &amp; BS615),
        IF(AND((--(INT('Data Sheet'!$A$15) &amp; "." &amp; BS615)&gt;=--('Data Sheet'!$A$15)), (--(INT('Data Sheet'!$A$15) &amp; "." &amp; BS615)&lt;=--('Data Sheet'!$B$15))),
            --(INT('Data Sheet'!$A$15) &amp; "." &amp; BS615),
            --(INT('Data Sheet'!$B$15) &amp; "." &amp; BS615)
        )
    ),
    IF(BQ615&lt;&gt;"",
        IF(INT('Data Sheet'!$A$15)=INT('Data Sheet'!$B$15),
            --(INT('Data Sheet'!$A$15) &amp; "." &amp; RIGHT(BQ615,3)),
            IF(AND((--(INT('Data Sheet'!$A$15) &amp; "." &amp; RIGHT(BQ615,3))&gt;=--('Data Sheet'!$A$15)), (--(INT('Data Sheet'!$A$15) &amp; "." &amp; RIGHT(BQ615,3))&lt;=--('Data Sheet'!$B$15))),
                --(INT('Data Sheet'!$A$15) &amp; "." &amp; RIGHT(BQ615,3)),
                --(INT('Data Sheet'!$B$15) &amp; "." &amp; RIGHT(BQ615,3))
            )
        ),
        "OK"
    )
)</f>
        <v>OK</v>
      </c>
      <c r="R615" s="19"/>
      <c r="S615" s="19"/>
      <c r="T615" s="19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1"/>
      <c r="AU615" s="21"/>
      <c r="AV615" s="21"/>
      <c r="AW615" s="22"/>
      <c r="AX615" s="99"/>
      <c r="AY615" s="20"/>
      <c r="AZ615" s="20"/>
      <c r="BA615" s="22"/>
      <c r="BB615">
        <v>607</v>
      </c>
      <c r="BC615" s="80"/>
      <c r="BD615" s="80"/>
      <c r="BE615" s="80"/>
      <c r="BF615" s="80"/>
      <c r="BG615" s="32" t="str">
        <f t="shared" si="103"/>
        <v/>
      </c>
      <c r="BH615" s="78">
        <f t="shared" si="101"/>
        <v>0</v>
      </c>
      <c r="BI615" s="2">
        <f t="shared" si="104"/>
        <v>0</v>
      </c>
      <c r="BJ615" s="2">
        <f t="shared" si="105"/>
        <v>0</v>
      </c>
      <c r="BK615" s="2">
        <f t="shared" si="102"/>
        <v>0</v>
      </c>
    </row>
    <row r="616" spans="2:63" ht="15" customHeight="1" x14ac:dyDescent="0.25">
      <c r="B616" s="14">
        <v>608</v>
      </c>
      <c r="C616" s="95" t="str">
        <f t="shared" si="106"/>
        <v/>
      </c>
      <c r="D616" s="15" t="str">
        <f t="shared" si="100"/>
        <v>OK</v>
      </c>
      <c r="E616" s="16" t="e">
        <f>VLOOKUP('Data Sheet'!$B$8,'Data Sheet'!$I$2:$J$9,2,FALSE)</f>
        <v>#N/A</v>
      </c>
      <c r="F616" s="16" t="str">
        <f t="shared" si="107"/>
        <v/>
      </c>
      <c r="G616" s="103">
        <f t="shared" si="108"/>
        <v>0</v>
      </c>
      <c r="H616" s="17" t="s">
        <v>26</v>
      </c>
      <c r="I616" s="17" t="s">
        <v>26</v>
      </c>
      <c r="J616" s="17" t="str">
        <f>IF('Data Sheet'!$B$9="NC-50","N/A","OK")</f>
        <v>OK</v>
      </c>
      <c r="K616" s="17" t="str">
        <f>IF('Data Sheet'!$B$9="NC-50","N/A","OK")</f>
        <v>OK</v>
      </c>
      <c r="L616" s="17" t="str">
        <f t="shared" si="109"/>
        <v>OK</v>
      </c>
      <c r="M616" s="17" t="str">
        <f t="shared" si="110"/>
        <v>OK</v>
      </c>
      <c r="N616" s="18" t="str">
        <f>IF(BO616&lt;&gt;"",
    IF(INT('Data Sheet'!$A$19)=INT('Data Sheet'!$B$19),
        --(INT('Data Sheet'!$A$19) &amp; "." &amp; BO616),
        IF(AND((--(INT('Data Sheet'!$A$19) &amp; "." &amp; BO616)&gt;=--('Data Sheet'!$A$19)), (--(INT('Data Sheet'!$A$19) &amp; "." &amp; BO616)&lt;=--('Data Sheet'!$B$19))),
            --(INT('Data Sheet'!$A$19) &amp; "." &amp; BO616),
            --(INT('Data Sheet'!$B$19) &amp; "." &amp; BO616)
        )
    ),
    IF(BN616&lt;&gt;"",
        IF(INT('Data Sheet'!$A$19)=INT('Data Sheet'!$B$19),
            --(INT('Data Sheet'!$A$19) &amp; "." &amp; LEFT(BN616,3)),
            IF(AND((--(INT('Data Sheet'!$A$19) &amp; "." &amp; LEFT(BN616,3))&gt;=--('Data Sheet'!$A$19)), (--(INT('Data Sheet'!$A$19) &amp; "." &amp; LEFT(BN616,3))&lt;=--('Data Sheet'!$B$19))),
                --(INT('Data Sheet'!$A$19) &amp; "." &amp; LEFT(BN616,3)),
                --(INT('Data Sheet'!$B$19) &amp; "." &amp; LEFT(BN616,3))
            )
        ),
        "OK"
    )
)</f>
        <v>OK</v>
      </c>
      <c r="O616" s="23" t="str">
        <f>IF(BP616&lt;&gt;"",
    IF(INT('Data Sheet'!$A$19)=INT('Data Sheet'!$B$19),
        --(INT('Data Sheet'!$A$19) &amp; "." &amp; BP616),
        IF(AND((--(INT('Data Sheet'!$A$19) &amp; "." &amp; BP616)&gt;=--('Data Sheet'!$A$19)), (--(INT('Data Sheet'!$A$19) &amp; "." &amp; BP616)&lt;=--('Data Sheet'!$B$19))),
            --(INT('Data Sheet'!$A$19) &amp; "." &amp; BP616),
            --(INT('Data Sheet'!$B$19) &amp; "." &amp; BP616)
        )
    ),
    IF(BN616&lt;&gt;"",
        IF(INT('Data Sheet'!$A$19)=INT('Data Sheet'!$B$19),
            --(INT('Data Sheet'!$A$19) &amp; "." &amp; RIGHT(BN616,3)),
            IF(AND((--(INT('Data Sheet'!$A$19) &amp; "." &amp; RIGHT(BN616,3))&gt;=--('Data Sheet'!$A$19)), (--(INT('Data Sheet'!$A$19) &amp; "." &amp; RIGHT(BN616,3))&lt;=--('Data Sheet'!$B$19))),
                --(INT('Data Sheet'!$A$19) &amp; "." &amp; RIGHT(BN616,3)),
                --(INT('Data Sheet'!$B$19) &amp; "." &amp; RIGHT(BN616,3))
            )
        ),
        "OK"
    )
)</f>
        <v>OK</v>
      </c>
      <c r="P616" s="23" t="str">
        <f>IF(BR616&lt;&gt;"",
    IF(INT('Data Sheet'!$A$19)=INT('Data Sheet'!$B$15),
        --(INT('Data Sheet'!$A$15) &amp; "." &amp; BR616),
        IF(AND((--(INT('Data Sheet'!$A$15) &amp; "." &amp; BR616)&gt;=--('Data Sheet'!$A$15)), (--(INT('Data Sheet'!$A$15) &amp; "." &amp; BR616)&lt;=--('Data Sheet'!$B$15))),
            --(INT('Data Sheet'!$A$15) &amp; "." &amp; BR616),
            --(INT('Data Sheet'!$B$15) &amp; "." &amp; BR616)
        )
    ),
    IF(BQ616&lt;&gt;"",
        IF(INT('Data Sheet'!$A$15)=INT('Data Sheet'!$B$15),
            --(INT('Data Sheet'!$A$15) &amp; "." &amp; LEFT(BQ616,3)),
            IF(AND((--(INT('Data Sheet'!$A$15) &amp; "." &amp; LEFT(BQ616,3))&gt;=--('Data Sheet'!$A$15)), (--(INT('Data Sheet'!$A$15) &amp; "." &amp; LEFT(BQ616,3))&lt;=--('Data Sheet'!$B$15))),
                --(INT('Data Sheet'!$A$15) &amp; "." &amp; LEFT(BQ616,3)),
                --(INT('Data Sheet'!$B$15) &amp; "." &amp; LEFT(BQ616,3))
            )
        ),
        "OK"
    )
)</f>
        <v>OK</v>
      </c>
      <c r="Q616" s="23" t="str">
        <f>IF(BS616&lt;&gt;"",
    IF(INT('Data Sheet'!$A$19)=INT('Data Sheet'!$B$15),
        --(INT('Data Sheet'!$A$15) &amp; "." &amp; BS616),
        IF(AND((--(INT('Data Sheet'!$A$15) &amp; "." &amp; BS616)&gt;=--('Data Sheet'!$A$15)), (--(INT('Data Sheet'!$A$15) &amp; "." &amp; BS616)&lt;=--('Data Sheet'!$B$15))),
            --(INT('Data Sheet'!$A$15) &amp; "." &amp; BS616),
            --(INT('Data Sheet'!$B$15) &amp; "." &amp; BS616)
        )
    ),
    IF(BQ616&lt;&gt;"",
        IF(INT('Data Sheet'!$A$15)=INT('Data Sheet'!$B$15),
            --(INT('Data Sheet'!$A$15) &amp; "." &amp; RIGHT(BQ616,3)),
            IF(AND((--(INT('Data Sheet'!$A$15) &amp; "." &amp; RIGHT(BQ616,3))&gt;=--('Data Sheet'!$A$15)), (--(INT('Data Sheet'!$A$15) &amp; "." &amp; RIGHT(BQ616,3))&lt;=--('Data Sheet'!$B$15))),
                --(INT('Data Sheet'!$A$15) &amp; "." &amp; RIGHT(BQ616,3)),
                --(INT('Data Sheet'!$B$15) &amp; "." &amp; RIGHT(BQ616,3))
            )
        ),
        "OK"
    )
)</f>
        <v>OK</v>
      </c>
      <c r="R616" s="19"/>
      <c r="S616" s="19"/>
      <c r="T616" s="19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1"/>
      <c r="AU616" s="21"/>
      <c r="AV616" s="21"/>
      <c r="AW616" s="22"/>
      <c r="AX616" s="99"/>
      <c r="AY616" s="20"/>
      <c r="AZ616" s="20"/>
      <c r="BA616" s="22"/>
      <c r="BB616">
        <v>608</v>
      </c>
      <c r="BC616" s="80"/>
      <c r="BD616" s="80"/>
      <c r="BE616" s="80"/>
      <c r="BF616" s="80"/>
      <c r="BG616" s="32" t="str">
        <f t="shared" si="103"/>
        <v/>
      </c>
      <c r="BH616" s="78">
        <f t="shared" si="101"/>
        <v>0</v>
      </c>
      <c r="BI616" s="2">
        <f t="shared" si="104"/>
        <v>0</v>
      </c>
      <c r="BJ616" s="2">
        <f t="shared" si="105"/>
        <v>0</v>
      </c>
      <c r="BK616" s="2">
        <f t="shared" si="102"/>
        <v>0</v>
      </c>
    </row>
    <row r="617" spans="2:63" ht="15" customHeight="1" x14ac:dyDescent="0.25">
      <c r="B617" s="14">
        <v>609</v>
      </c>
      <c r="C617" s="95" t="str">
        <f t="shared" si="106"/>
        <v/>
      </c>
      <c r="D617" s="15" t="str">
        <f t="shared" si="100"/>
        <v>OK</v>
      </c>
      <c r="E617" s="16" t="e">
        <f>VLOOKUP('Data Sheet'!$B$8,'Data Sheet'!$I$2:$J$9,2,FALSE)</f>
        <v>#N/A</v>
      </c>
      <c r="F617" s="16" t="str">
        <f t="shared" si="107"/>
        <v/>
      </c>
      <c r="G617" s="103">
        <f t="shared" si="108"/>
        <v>0</v>
      </c>
      <c r="H617" s="17" t="s">
        <v>26</v>
      </c>
      <c r="I617" s="17" t="s">
        <v>26</v>
      </c>
      <c r="J617" s="17" t="str">
        <f>IF('Data Sheet'!$B$9="NC-50","N/A","OK")</f>
        <v>OK</v>
      </c>
      <c r="K617" s="17" t="str">
        <f>IF('Data Sheet'!$B$9="NC-50","N/A","OK")</f>
        <v>OK</v>
      </c>
      <c r="L617" s="17" t="str">
        <f t="shared" si="109"/>
        <v>OK</v>
      </c>
      <c r="M617" s="17" t="str">
        <f t="shared" si="110"/>
        <v>OK</v>
      </c>
      <c r="N617" s="18" t="str">
        <f>IF(BO617&lt;&gt;"",
    IF(INT('Data Sheet'!$A$19)=INT('Data Sheet'!$B$19),
        --(INT('Data Sheet'!$A$19) &amp; "." &amp; BO617),
        IF(AND((--(INT('Data Sheet'!$A$19) &amp; "." &amp; BO617)&gt;=--('Data Sheet'!$A$19)), (--(INT('Data Sheet'!$A$19) &amp; "." &amp; BO617)&lt;=--('Data Sheet'!$B$19))),
            --(INT('Data Sheet'!$A$19) &amp; "." &amp; BO617),
            --(INT('Data Sheet'!$B$19) &amp; "." &amp; BO617)
        )
    ),
    IF(BN617&lt;&gt;"",
        IF(INT('Data Sheet'!$A$19)=INT('Data Sheet'!$B$19),
            --(INT('Data Sheet'!$A$19) &amp; "." &amp; LEFT(BN617,3)),
            IF(AND((--(INT('Data Sheet'!$A$19) &amp; "." &amp; LEFT(BN617,3))&gt;=--('Data Sheet'!$A$19)), (--(INT('Data Sheet'!$A$19) &amp; "." &amp; LEFT(BN617,3))&lt;=--('Data Sheet'!$B$19))),
                --(INT('Data Sheet'!$A$19) &amp; "." &amp; LEFT(BN617,3)),
                --(INT('Data Sheet'!$B$19) &amp; "." &amp; LEFT(BN617,3))
            )
        ),
        "OK"
    )
)</f>
        <v>OK</v>
      </c>
      <c r="O617" s="23" t="str">
        <f>IF(BP617&lt;&gt;"",
    IF(INT('Data Sheet'!$A$19)=INT('Data Sheet'!$B$19),
        --(INT('Data Sheet'!$A$19) &amp; "." &amp; BP617),
        IF(AND((--(INT('Data Sheet'!$A$19) &amp; "." &amp; BP617)&gt;=--('Data Sheet'!$A$19)), (--(INT('Data Sheet'!$A$19) &amp; "." &amp; BP617)&lt;=--('Data Sheet'!$B$19))),
            --(INT('Data Sheet'!$A$19) &amp; "." &amp; BP617),
            --(INT('Data Sheet'!$B$19) &amp; "." &amp; BP617)
        )
    ),
    IF(BN617&lt;&gt;"",
        IF(INT('Data Sheet'!$A$19)=INT('Data Sheet'!$B$19),
            --(INT('Data Sheet'!$A$19) &amp; "." &amp; RIGHT(BN617,3)),
            IF(AND((--(INT('Data Sheet'!$A$19) &amp; "." &amp; RIGHT(BN617,3))&gt;=--('Data Sheet'!$A$19)), (--(INT('Data Sheet'!$A$19) &amp; "." &amp; RIGHT(BN617,3))&lt;=--('Data Sheet'!$B$19))),
                --(INT('Data Sheet'!$A$19) &amp; "." &amp; RIGHT(BN617,3)),
                --(INT('Data Sheet'!$B$19) &amp; "." &amp; RIGHT(BN617,3))
            )
        ),
        "OK"
    )
)</f>
        <v>OK</v>
      </c>
      <c r="P617" s="23" t="str">
        <f>IF(BR617&lt;&gt;"",
    IF(INT('Data Sheet'!$A$19)=INT('Data Sheet'!$B$15),
        --(INT('Data Sheet'!$A$15) &amp; "." &amp; BR617),
        IF(AND((--(INT('Data Sheet'!$A$15) &amp; "." &amp; BR617)&gt;=--('Data Sheet'!$A$15)), (--(INT('Data Sheet'!$A$15) &amp; "." &amp; BR617)&lt;=--('Data Sheet'!$B$15))),
            --(INT('Data Sheet'!$A$15) &amp; "." &amp; BR617),
            --(INT('Data Sheet'!$B$15) &amp; "." &amp; BR617)
        )
    ),
    IF(BQ617&lt;&gt;"",
        IF(INT('Data Sheet'!$A$15)=INT('Data Sheet'!$B$15),
            --(INT('Data Sheet'!$A$15) &amp; "." &amp; LEFT(BQ617,3)),
            IF(AND((--(INT('Data Sheet'!$A$15) &amp; "." &amp; LEFT(BQ617,3))&gt;=--('Data Sheet'!$A$15)), (--(INT('Data Sheet'!$A$15) &amp; "." &amp; LEFT(BQ617,3))&lt;=--('Data Sheet'!$B$15))),
                --(INT('Data Sheet'!$A$15) &amp; "." &amp; LEFT(BQ617,3)),
                --(INT('Data Sheet'!$B$15) &amp; "." &amp; LEFT(BQ617,3))
            )
        ),
        "OK"
    )
)</f>
        <v>OK</v>
      </c>
      <c r="Q617" s="23" t="str">
        <f>IF(BS617&lt;&gt;"",
    IF(INT('Data Sheet'!$A$19)=INT('Data Sheet'!$B$15),
        --(INT('Data Sheet'!$A$15) &amp; "." &amp; BS617),
        IF(AND((--(INT('Data Sheet'!$A$15) &amp; "." &amp; BS617)&gt;=--('Data Sheet'!$A$15)), (--(INT('Data Sheet'!$A$15) &amp; "." &amp; BS617)&lt;=--('Data Sheet'!$B$15))),
            --(INT('Data Sheet'!$A$15) &amp; "." &amp; BS617),
            --(INT('Data Sheet'!$B$15) &amp; "." &amp; BS617)
        )
    ),
    IF(BQ617&lt;&gt;"",
        IF(INT('Data Sheet'!$A$15)=INT('Data Sheet'!$B$15),
            --(INT('Data Sheet'!$A$15) &amp; "." &amp; RIGHT(BQ617,3)),
            IF(AND((--(INT('Data Sheet'!$A$15) &amp; "." &amp; RIGHT(BQ617,3))&gt;=--('Data Sheet'!$A$15)), (--(INT('Data Sheet'!$A$15) &amp; "." &amp; RIGHT(BQ617,3))&lt;=--('Data Sheet'!$B$15))),
                --(INT('Data Sheet'!$A$15) &amp; "." &amp; RIGHT(BQ617,3)),
                --(INT('Data Sheet'!$B$15) &amp; "." &amp; RIGHT(BQ617,3))
            )
        ),
        "OK"
    )
)</f>
        <v>OK</v>
      </c>
      <c r="R617" s="19"/>
      <c r="S617" s="19"/>
      <c r="T617" s="19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1"/>
      <c r="AU617" s="21"/>
      <c r="AV617" s="21"/>
      <c r="AW617" s="22"/>
      <c r="AX617" s="99"/>
      <c r="AY617" s="20"/>
      <c r="AZ617" s="20"/>
      <c r="BA617" s="22"/>
      <c r="BB617">
        <v>609</v>
      </c>
      <c r="BC617" s="80"/>
      <c r="BD617" s="80"/>
      <c r="BE617" s="80"/>
      <c r="BF617" s="80"/>
      <c r="BG617" s="32" t="str">
        <f t="shared" si="103"/>
        <v/>
      </c>
      <c r="BH617" s="78">
        <f t="shared" si="101"/>
        <v>0</v>
      </c>
      <c r="BI617" s="2">
        <f t="shared" si="104"/>
        <v>0</v>
      </c>
      <c r="BJ617" s="2">
        <f t="shared" si="105"/>
        <v>0</v>
      </c>
      <c r="BK617" s="2">
        <f t="shared" si="102"/>
        <v>0</v>
      </c>
    </row>
    <row r="618" spans="2:63" ht="15" customHeight="1" x14ac:dyDescent="0.25">
      <c r="B618" s="14">
        <v>610</v>
      </c>
      <c r="C618" s="95" t="str">
        <f t="shared" si="106"/>
        <v/>
      </c>
      <c r="D618" s="15" t="str">
        <f t="shared" si="100"/>
        <v>OK</v>
      </c>
      <c r="E618" s="16" t="e">
        <f>VLOOKUP('Data Sheet'!$B$8,'Data Sheet'!$I$2:$J$9,2,FALSE)</f>
        <v>#N/A</v>
      </c>
      <c r="F618" s="16" t="str">
        <f t="shared" si="107"/>
        <v/>
      </c>
      <c r="G618" s="103">
        <f t="shared" si="108"/>
        <v>0</v>
      </c>
      <c r="H618" s="17" t="s">
        <v>26</v>
      </c>
      <c r="I618" s="17" t="s">
        <v>26</v>
      </c>
      <c r="J618" s="17" t="str">
        <f>IF('Data Sheet'!$B$9="NC-50","N/A","OK")</f>
        <v>OK</v>
      </c>
      <c r="K618" s="17" t="str">
        <f>IF('Data Sheet'!$B$9="NC-50","N/A","OK")</f>
        <v>OK</v>
      </c>
      <c r="L618" s="17" t="str">
        <f t="shared" si="109"/>
        <v>OK</v>
      </c>
      <c r="M618" s="17" t="str">
        <f t="shared" si="110"/>
        <v>OK</v>
      </c>
      <c r="N618" s="18" t="str">
        <f>IF(BO618&lt;&gt;"",
    IF(INT('Data Sheet'!$A$19)=INT('Data Sheet'!$B$19),
        --(INT('Data Sheet'!$A$19) &amp; "." &amp; BO618),
        IF(AND((--(INT('Data Sheet'!$A$19) &amp; "." &amp; BO618)&gt;=--('Data Sheet'!$A$19)), (--(INT('Data Sheet'!$A$19) &amp; "." &amp; BO618)&lt;=--('Data Sheet'!$B$19))),
            --(INT('Data Sheet'!$A$19) &amp; "." &amp; BO618),
            --(INT('Data Sheet'!$B$19) &amp; "." &amp; BO618)
        )
    ),
    IF(BN618&lt;&gt;"",
        IF(INT('Data Sheet'!$A$19)=INT('Data Sheet'!$B$19),
            --(INT('Data Sheet'!$A$19) &amp; "." &amp; LEFT(BN618,3)),
            IF(AND((--(INT('Data Sheet'!$A$19) &amp; "." &amp; LEFT(BN618,3))&gt;=--('Data Sheet'!$A$19)), (--(INT('Data Sheet'!$A$19) &amp; "." &amp; LEFT(BN618,3))&lt;=--('Data Sheet'!$B$19))),
                --(INT('Data Sheet'!$A$19) &amp; "." &amp; LEFT(BN618,3)),
                --(INT('Data Sheet'!$B$19) &amp; "." &amp; LEFT(BN618,3))
            )
        ),
        "OK"
    )
)</f>
        <v>OK</v>
      </c>
      <c r="O618" s="23" t="str">
        <f>IF(BP618&lt;&gt;"",
    IF(INT('Data Sheet'!$A$19)=INT('Data Sheet'!$B$19),
        --(INT('Data Sheet'!$A$19) &amp; "." &amp; BP618),
        IF(AND((--(INT('Data Sheet'!$A$19) &amp; "." &amp; BP618)&gt;=--('Data Sheet'!$A$19)), (--(INT('Data Sheet'!$A$19) &amp; "." &amp; BP618)&lt;=--('Data Sheet'!$B$19))),
            --(INT('Data Sheet'!$A$19) &amp; "." &amp; BP618),
            --(INT('Data Sheet'!$B$19) &amp; "." &amp; BP618)
        )
    ),
    IF(BN618&lt;&gt;"",
        IF(INT('Data Sheet'!$A$19)=INT('Data Sheet'!$B$19),
            --(INT('Data Sheet'!$A$19) &amp; "." &amp; RIGHT(BN618,3)),
            IF(AND((--(INT('Data Sheet'!$A$19) &amp; "." &amp; RIGHT(BN618,3))&gt;=--('Data Sheet'!$A$19)), (--(INT('Data Sheet'!$A$19) &amp; "." &amp; RIGHT(BN618,3))&lt;=--('Data Sheet'!$B$19))),
                --(INT('Data Sheet'!$A$19) &amp; "." &amp; RIGHT(BN618,3)),
                --(INT('Data Sheet'!$B$19) &amp; "." &amp; RIGHT(BN618,3))
            )
        ),
        "OK"
    )
)</f>
        <v>OK</v>
      </c>
      <c r="P618" s="23" t="str">
        <f>IF(BR618&lt;&gt;"",
    IF(INT('Data Sheet'!$A$19)=INT('Data Sheet'!$B$15),
        --(INT('Data Sheet'!$A$15) &amp; "." &amp; BR618),
        IF(AND((--(INT('Data Sheet'!$A$15) &amp; "." &amp; BR618)&gt;=--('Data Sheet'!$A$15)), (--(INT('Data Sheet'!$A$15) &amp; "." &amp; BR618)&lt;=--('Data Sheet'!$B$15))),
            --(INT('Data Sheet'!$A$15) &amp; "." &amp; BR618),
            --(INT('Data Sheet'!$B$15) &amp; "." &amp; BR618)
        )
    ),
    IF(BQ618&lt;&gt;"",
        IF(INT('Data Sheet'!$A$15)=INT('Data Sheet'!$B$15),
            --(INT('Data Sheet'!$A$15) &amp; "." &amp; LEFT(BQ618,3)),
            IF(AND((--(INT('Data Sheet'!$A$15) &amp; "." &amp; LEFT(BQ618,3))&gt;=--('Data Sheet'!$A$15)), (--(INT('Data Sheet'!$A$15) &amp; "." &amp; LEFT(BQ618,3))&lt;=--('Data Sheet'!$B$15))),
                --(INT('Data Sheet'!$A$15) &amp; "." &amp; LEFT(BQ618,3)),
                --(INT('Data Sheet'!$B$15) &amp; "." &amp; LEFT(BQ618,3))
            )
        ),
        "OK"
    )
)</f>
        <v>OK</v>
      </c>
      <c r="Q618" s="23" t="str">
        <f>IF(BS618&lt;&gt;"",
    IF(INT('Data Sheet'!$A$19)=INT('Data Sheet'!$B$15),
        --(INT('Data Sheet'!$A$15) &amp; "." &amp; BS618),
        IF(AND((--(INT('Data Sheet'!$A$15) &amp; "." &amp; BS618)&gt;=--('Data Sheet'!$A$15)), (--(INT('Data Sheet'!$A$15) &amp; "." &amp; BS618)&lt;=--('Data Sheet'!$B$15))),
            --(INT('Data Sheet'!$A$15) &amp; "." &amp; BS618),
            --(INT('Data Sheet'!$B$15) &amp; "." &amp; BS618)
        )
    ),
    IF(BQ618&lt;&gt;"",
        IF(INT('Data Sheet'!$A$15)=INT('Data Sheet'!$B$15),
            --(INT('Data Sheet'!$A$15) &amp; "." &amp; RIGHT(BQ618,3)),
            IF(AND((--(INT('Data Sheet'!$A$15) &amp; "." &amp; RIGHT(BQ618,3))&gt;=--('Data Sheet'!$A$15)), (--(INT('Data Sheet'!$A$15) &amp; "." &amp; RIGHT(BQ618,3))&lt;=--('Data Sheet'!$B$15))),
                --(INT('Data Sheet'!$A$15) &amp; "." &amp; RIGHT(BQ618,3)),
                --(INT('Data Sheet'!$B$15) &amp; "." &amp; RIGHT(BQ618,3))
            )
        ),
        "OK"
    )
)</f>
        <v>OK</v>
      </c>
      <c r="R618" s="19"/>
      <c r="S618" s="19"/>
      <c r="T618" s="19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1"/>
      <c r="AU618" s="21"/>
      <c r="AV618" s="21"/>
      <c r="AW618" s="22"/>
      <c r="AX618" s="99"/>
      <c r="AY618" s="20"/>
      <c r="AZ618" s="20"/>
      <c r="BA618" s="22"/>
      <c r="BB618">
        <v>610</v>
      </c>
      <c r="BC618" s="80"/>
      <c r="BD618" s="80"/>
      <c r="BE618" s="80"/>
      <c r="BF618" s="80"/>
      <c r="BG618" s="32" t="str">
        <f t="shared" si="103"/>
        <v/>
      </c>
      <c r="BH618" s="78">
        <f t="shared" si="101"/>
        <v>0</v>
      </c>
      <c r="BI618" s="2">
        <f t="shared" si="104"/>
        <v>0</v>
      </c>
      <c r="BJ618" s="2">
        <f t="shared" si="105"/>
        <v>0</v>
      </c>
      <c r="BK618" s="2">
        <f t="shared" si="102"/>
        <v>0</v>
      </c>
    </row>
    <row r="619" spans="2:63" ht="15" customHeight="1" x14ac:dyDescent="0.25">
      <c r="B619" s="14">
        <v>611</v>
      </c>
      <c r="C619" s="95" t="str">
        <f t="shared" si="106"/>
        <v/>
      </c>
      <c r="D619" s="15" t="str">
        <f t="shared" si="100"/>
        <v>OK</v>
      </c>
      <c r="E619" s="16" t="e">
        <f>VLOOKUP('Data Sheet'!$B$8,'Data Sheet'!$I$2:$J$9,2,FALSE)</f>
        <v>#N/A</v>
      </c>
      <c r="F619" s="16" t="str">
        <f t="shared" si="107"/>
        <v/>
      </c>
      <c r="G619" s="103">
        <f t="shared" si="108"/>
        <v>0</v>
      </c>
      <c r="H619" s="17" t="s">
        <v>26</v>
      </c>
      <c r="I619" s="17" t="s">
        <v>26</v>
      </c>
      <c r="J619" s="17" t="str">
        <f>IF('Data Sheet'!$B$9="NC-50","N/A","OK")</f>
        <v>OK</v>
      </c>
      <c r="K619" s="17" t="str">
        <f>IF('Data Sheet'!$B$9="NC-50","N/A","OK")</f>
        <v>OK</v>
      </c>
      <c r="L619" s="17" t="str">
        <f t="shared" si="109"/>
        <v>OK</v>
      </c>
      <c r="M619" s="17" t="str">
        <f t="shared" si="110"/>
        <v>OK</v>
      </c>
      <c r="N619" s="18" t="str">
        <f>IF(BO619&lt;&gt;"",
    IF(INT('Data Sheet'!$A$19)=INT('Data Sheet'!$B$19),
        --(INT('Data Sheet'!$A$19) &amp; "." &amp; BO619),
        IF(AND((--(INT('Data Sheet'!$A$19) &amp; "." &amp; BO619)&gt;=--('Data Sheet'!$A$19)), (--(INT('Data Sheet'!$A$19) &amp; "." &amp; BO619)&lt;=--('Data Sheet'!$B$19))),
            --(INT('Data Sheet'!$A$19) &amp; "." &amp; BO619),
            --(INT('Data Sheet'!$B$19) &amp; "." &amp; BO619)
        )
    ),
    IF(BN619&lt;&gt;"",
        IF(INT('Data Sheet'!$A$19)=INT('Data Sheet'!$B$19),
            --(INT('Data Sheet'!$A$19) &amp; "." &amp; LEFT(BN619,3)),
            IF(AND((--(INT('Data Sheet'!$A$19) &amp; "." &amp; LEFT(BN619,3))&gt;=--('Data Sheet'!$A$19)), (--(INT('Data Sheet'!$A$19) &amp; "." &amp; LEFT(BN619,3))&lt;=--('Data Sheet'!$B$19))),
                --(INT('Data Sheet'!$A$19) &amp; "." &amp; LEFT(BN619,3)),
                --(INT('Data Sheet'!$B$19) &amp; "." &amp; LEFT(BN619,3))
            )
        ),
        "OK"
    )
)</f>
        <v>OK</v>
      </c>
      <c r="O619" s="23" t="str">
        <f>IF(BP619&lt;&gt;"",
    IF(INT('Data Sheet'!$A$19)=INT('Data Sheet'!$B$19),
        --(INT('Data Sheet'!$A$19) &amp; "." &amp; BP619),
        IF(AND((--(INT('Data Sheet'!$A$19) &amp; "." &amp; BP619)&gt;=--('Data Sheet'!$A$19)), (--(INT('Data Sheet'!$A$19) &amp; "." &amp; BP619)&lt;=--('Data Sheet'!$B$19))),
            --(INT('Data Sheet'!$A$19) &amp; "." &amp; BP619),
            --(INT('Data Sheet'!$B$19) &amp; "." &amp; BP619)
        )
    ),
    IF(BN619&lt;&gt;"",
        IF(INT('Data Sheet'!$A$19)=INT('Data Sheet'!$B$19),
            --(INT('Data Sheet'!$A$19) &amp; "." &amp; RIGHT(BN619,3)),
            IF(AND((--(INT('Data Sheet'!$A$19) &amp; "." &amp; RIGHT(BN619,3))&gt;=--('Data Sheet'!$A$19)), (--(INT('Data Sheet'!$A$19) &amp; "." &amp; RIGHT(BN619,3))&lt;=--('Data Sheet'!$B$19))),
                --(INT('Data Sheet'!$A$19) &amp; "." &amp; RIGHT(BN619,3)),
                --(INT('Data Sheet'!$B$19) &amp; "." &amp; RIGHT(BN619,3))
            )
        ),
        "OK"
    )
)</f>
        <v>OK</v>
      </c>
      <c r="P619" s="23" t="str">
        <f>IF(BR619&lt;&gt;"",
    IF(INT('Data Sheet'!$A$19)=INT('Data Sheet'!$B$15),
        --(INT('Data Sheet'!$A$15) &amp; "." &amp; BR619),
        IF(AND((--(INT('Data Sheet'!$A$15) &amp; "." &amp; BR619)&gt;=--('Data Sheet'!$A$15)), (--(INT('Data Sheet'!$A$15) &amp; "." &amp; BR619)&lt;=--('Data Sheet'!$B$15))),
            --(INT('Data Sheet'!$A$15) &amp; "." &amp; BR619),
            --(INT('Data Sheet'!$B$15) &amp; "." &amp; BR619)
        )
    ),
    IF(BQ619&lt;&gt;"",
        IF(INT('Data Sheet'!$A$15)=INT('Data Sheet'!$B$15),
            --(INT('Data Sheet'!$A$15) &amp; "." &amp; LEFT(BQ619,3)),
            IF(AND((--(INT('Data Sheet'!$A$15) &amp; "." &amp; LEFT(BQ619,3))&gt;=--('Data Sheet'!$A$15)), (--(INT('Data Sheet'!$A$15) &amp; "." &amp; LEFT(BQ619,3))&lt;=--('Data Sheet'!$B$15))),
                --(INT('Data Sheet'!$A$15) &amp; "." &amp; LEFT(BQ619,3)),
                --(INT('Data Sheet'!$B$15) &amp; "." &amp; LEFT(BQ619,3))
            )
        ),
        "OK"
    )
)</f>
        <v>OK</v>
      </c>
      <c r="Q619" s="23" t="str">
        <f>IF(BS619&lt;&gt;"",
    IF(INT('Data Sheet'!$A$19)=INT('Data Sheet'!$B$15),
        --(INT('Data Sheet'!$A$15) &amp; "." &amp; BS619),
        IF(AND((--(INT('Data Sheet'!$A$15) &amp; "." &amp; BS619)&gt;=--('Data Sheet'!$A$15)), (--(INT('Data Sheet'!$A$15) &amp; "." &amp; BS619)&lt;=--('Data Sheet'!$B$15))),
            --(INT('Data Sheet'!$A$15) &amp; "." &amp; BS619),
            --(INT('Data Sheet'!$B$15) &amp; "." &amp; BS619)
        )
    ),
    IF(BQ619&lt;&gt;"",
        IF(INT('Data Sheet'!$A$15)=INT('Data Sheet'!$B$15),
            --(INT('Data Sheet'!$A$15) &amp; "." &amp; RIGHT(BQ619,3)),
            IF(AND((--(INT('Data Sheet'!$A$15) &amp; "." &amp; RIGHT(BQ619,3))&gt;=--('Data Sheet'!$A$15)), (--(INT('Data Sheet'!$A$15) &amp; "." &amp; RIGHT(BQ619,3))&lt;=--('Data Sheet'!$B$15))),
                --(INT('Data Sheet'!$A$15) &amp; "." &amp; RIGHT(BQ619,3)),
                --(INT('Data Sheet'!$B$15) &amp; "." &amp; RIGHT(BQ619,3))
            )
        ),
        "OK"
    )
)</f>
        <v>OK</v>
      </c>
      <c r="R619" s="19"/>
      <c r="S619" s="19"/>
      <c r="T619" s="19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1"/>
      <c r="AU619" s="21"/>
      <c r="AV619" s="21"/>
      <c r="AW619" s="22"/>
      <c r="AX619" s="99"/>
      <c r="AY619" s="20"/>
      <c r="AZ619" s="20"/>
      <c r="BA619" s="22"/>
      <c r="BB619">
        <v>611</v>
      </c>
      <c r="BC619" s="80"/>
      <c r="BD619" s="80"/>
      <c r="BE619" s="80"/>
      <c r="BF619" s="80"/>
      <c r="BG619" s="32" t="str">
        <f t="shared" si="103"/>
        <v/>
      </c>
      <c r="BH619" s="78">
        <f t="shared" si="101"/>
        <v>0</v>
      </c>
      <c r="BI619" s="2">
        <f t="shared" si="104"/>
        <v>0</v>
      </c>
      <c r="BJ619" s="2">
        <f t="shared" si="105"/>
        <v>0</v>
      </c>
      <c r="BK619" s="2">
        <f t="shared" si="102"/>
        <v>0</v>
      </c>
    </row>
    <row r="620" spans="2:63" ht="15" customHeight="1" x14ac:dyDescent="0.25">
      <c r="B620" s="14">
        <v>612</v>
      </c>
      <c r="C620" s="95" t="str">
        <f t="shared" si="106"/>
        <v/>
      </c>
      <c r="D620" s="15" t="str">
        <f t="shared" si="100"/>
        <v>OK</v>
      </c>
      <c r="E620" s="16" t="e">
        <f>VLOOKUP('Data Sheet'!$B$8,'Data Sheet'!$I$2:$J$9,2,FALSE)</f>
        <v>#N/A</v>
      </c>
      <c r="F620" s="16" t="str">
        <f t="shared" si="107"/>
        <v/>
      </c>
      <c r="G620" s="103">
        <f t="shared" si="108"/>
        <v>0</v>
      </c>
      <c r="H620" s="17" t="s">
        <v>26</v>
      </c>
      <c r="I620" s="17" t="s">
        <v>26</v>
      </c>
      <c r="J620" s="17" t="str">
        <f>IF('Data Sheet'!$B$9="NC-50","N/A","OK")</f>
        <v>OK</v>
      </c>
      <c r="K620" s="17" t="str">
        <f>IF('Data Sheet'!$B$9="NC-50","N/A","OK")</f>
        <v>OK</v>
      </c>
      <c r="L620" s="17" t="str">
        <f t="shared" si="109"/>
        <v>OK</v>
      </c>
      <c r="M620" s="17" t="str">
        <f t="shared" si="110"/>
        <v>OK</v>
      </c>
      <c r="N620" s="18" t="str">
        <f>IF(BO620&lt;&gt;"",
    IF(INT('Data Sheet'!$A$19)=INT('Data Sheet'!$B$19),
        --(INT('Data Sheet'!$A$19) &amp; "." &amp; BO620),
        IF(AND((--(INT('Data Sheet'!$A$19) &amp; "." &amp; BO620)&gt;=--('Data Sheet'!$A$19)), (--(INT('Data Sheet'!$A$19) &amp; "." &amp; BO620)&lt;=--('Data Sheet'!$B$19))),
            --(INT('Data Sheet'!$A$19) &amp; "." &amp; BO620),
            --(INT('Data Sheet'!$B$19) &amp; "." &amp; BO620)
        )
    ),
    IF(BN620&lt;&gt;"",
        IF(INT('Data Sheet'!$A$19)=INT('Data Sheet'!$B$19),
            --(INT('Data Sheet'!$A$19) &amp; "." &amp; LEFT(BN620,3)),
            IF(AND((--(INT('Data Sheet'!$A$19) &amp; "." &amp; LEFT(BN620,3))&gt;=--('Data Sheet'!$A$19)), (--(INT('Data Sheet'!$A$19) &amp; "." &amp; LEFT(BN620,3))&lt;=--('Data Sheet'!$B$19))),
                --(INT('Data Sheet'!$A$19) &amp; "." &amp; LEFT(BN620,3)),
                --(INT('Data Sheet'!$B$19) &amp; "." &amp; LEFT(BN620,3))
            )
        ),
        "OK"
    )
)</f>
        <v>OK</v>
      </c>
      <c r="O620" s="23" t="str">
        <f>IF(BP620&lt;&gt;"",
    IF(INT('Data Sheet'!$A$19)=INT('Data Sheet'!$B$19),
        --(INT('Data Sheet'!$A$19) &amp; "." &amp; BP620),
        IF(AND((--(INT('Data Sheet'!$A$19) &amp; "." &amp; BP620)&gt;=--('Data Sheet'!$A$19)), (--(INT('Data Sheet'!$A$19) &amp; "." &amp; BP620)&lt;=--('Data Sheet'!$B$19))),
            --(INT('Data Sheet'!$A$19) &amp; "." &amp; BP620),
            --(INT('Data Sheet'!$B$19) &amp; "." &amp; BP620)
        )
    ),
    IF(BN620&lt;&gt;"",
        IF(INT('Data Sheet'!$A$19)=INT('Data Sheet'!$B$19),
            --(INT('Data Sheet'!$A$19) &amp; "." &amp; RIGHT(BN620,3)),
            IF(AND((--(INT('Data Sheet'!$A$19) &amp; "." &amp; RIGHT(BN620,3))&gt;=--('Data Sheet'!$A$19)), (--(INT('Data Sheet'!$A$19) &amp; "." &amp; RIGHT(BN620,3))&lt;=--('Data Sheet'!$B$19))),
                --(INT('Data Sheet'!$A$19) &amp; "." &amp; RIGHT(BN620,3)),
                --(INT('Data Sheet'!$B$19) &amp; "." &amp; RIGHT(BN620,3))
            )
        ),
        "OK"
    )
)</f>
        <v>OK</v>
      </c>
      <c r="P620" s="23" t="str">
        <f>IF(BR620&lt;&gt;"",
    IF(INT('Data Sheet'!$A$19)=INT('Data Sheet'!$B$15),
        --(INT('Data Sheet'!$A$15) &amp; "." &amp; BR620),
        IF(AND((--(INT('Data Sheet'!$A$15) &amp; "." &amp; BR620)&gt;=--('Data Sheet'!$A$15)), (--(INT('Data Sheet'!$A$15) &amp; "." &amp; BR620)&lt;=--('Data Sheet'!$B$15))),
            --(INT('Data Sheet'!$A$15) &amp; "." &amp; BR620),
            --(INT('Data Sheet'!$B$15) &amp; "." &amp; BR620)
        )
    ),
    IF(BQ620&lt;&gt;"",
        IF(INT('Data Sheet'!$A$15)=INT('Data Sheet'!$B$15),
            --(INT('Data Sheet'!$A$15) &amp; "." &amp; LEFT(BQ620,3)),
            IF(AND((--(INT('Data Sheet'!$A$15) &amp; "." &amp; LEFT(BQ620,3))&gt;=--('Data Sheet'!$A$15)), (--(INT('Data Sheet'!$A$15) &amp; "." &amp; LEFT(BQ620,3))&lt;=--('Data Sheet'!$B$15))),
                --(INT('Data Sheet'!$A$15) &amp; "." &amp; LEFT(BQ620,3)),
                --(INT('Data Sheet'!$B$15) &amp; "." &amp; LEFT(BQ620,3))
            )
        ),
        "OK"
    )
)</f>
        <v>OK</v>
      </c>
      <c r="Q620" s="23" t="str">
        <f>IF(BS620&lt;&gt;"",
    IF(INT('Data Sheet'!$A$19)=INT('Data Sheet'!$B$15),
        --(INT('Data Sheet'!$A$15) &amp; "." &amp; BS620),
        IF(AND((--(INT('Data Sheet'!$A$15) &amp; "." &amp; BS620)&gt;=--('Data Sheet'!$A$15)), (--(INT('Data Sheet'!$A$15) &amp; "." &amp; BS620)&lt;=--('Data Sheet'!$B$15))),
            --(INT('Data Sheet'!$A$15) &amp; "." &amp; BS620),
            --(INT('Data Sheet'!$B$15) &amp; "." &amp; BS620)
        )
    ),
    IF(BQ620&lt;&gt;"",
        IF(INT('Data Sheet'!$A$15)=INT('Data Sheet'!$B$15),
            --(INT('Data Sheet'!$A$15) &amp; "." &amp; RIGHT(BQ620,3)),
            IF(AND((--(INT('Data Sheet'!$A$15) &amp; "." &amp; RIGHT(BQ620,3))&gt;=--('Data Sheet'!$A$15)), (--(INT('Data Sheet'!$A$15) &amp; "." &amp; RIGHT(BQ620,3))&lt;=--('Data Sheet'!$B$15))),
                --(INT('Data Sheet'!$A$15) &amp; "." &amp; RIGHT(BQ620,3)),
                --(INT('Data Sheet'!$B$15) &amp; "." &amp; RIGHT(BQ620,3))
            )
        ),
        "OK"
    )
)</f>
        <v>OK</v>
      </c>
      <c r="R620" s="19"/>
      <c r="S620" s="19"/>
      <c r="T620" s="19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1"/>
      <c r="AU620" s="21"/>
      <c r="AV620" s="21"/>
      <c r="AW620" s="22"/>
      <c r="AX620" s="99"/>
      <c r="AY620" s="20"/>
      <c r="AZ620" s="20"/>
      <c r="BA620" s="22"/>
      <c r="BB620">
        <v>612</v>
      </c>
      <c r="BC620" s="80"/>
      <c r="BD620" s="80"/>
      <c r="BE620" s="80"/>
      <c r="BF620" s="80"/>
      <c r="BG620" s="32" t="str">
        <f t="shared" si="103"/>
        <v/>
      </c>
      <c r="BH620" s="78">
        <f t="shared" si="101"/>
        <v>0</v>
      </c>
      <c r="BI620" s="2">
        <f t="shared" si="104"/>
        <v>0</v>
      </c>
      <c r="BJ620" s="2">
        <f t="shared" si="105"/>
        <v>0</v>
      </c>
      <c r="BK620" s="2">
        <f t="shared" si="102"/>
        <v>0</v>
      </c>
    </row>
    <row r="621" spans="2:63" ht="15" customHeight="1" x14ac:dyDescent="0.25">
      <c r="B621" s="14">
        <v>613</v>
      </c>
      <c r="C621" s="95" t="str">
        <f t="shared" si="106"/>
        <v/>
      </c>
      <c r="D621" s="15" t="str">
        <f t="shared" si="100"/>
        <v>OK</v>
      </c>
      <c r="E621" s="16" t="e">
        <f>VLOOKUP('Data Sheet'!$B$8,'Data Sheet'!$I$2:$J$9,2,FALSE)</f>
        <v>#N/A</v>
      </c>
      <c r="F621" s="16" t="str">
        <f t="shared" si="107"/>
        <v/>
      </c>
      <c r="G621" s="103">
        <f t="shared" si="108"/>
        <v>0</v>
      </c>
      <c r="H621" s="17" t="s">
        <v>26</v>
      </c>
      <c r="I621" s="17" t="s">
        <v>26</v>
      </c>
      <c r="J621" s="17" t="str">
        <f>IF('Data Sheet'!$B$9="NC-50","N/A","OK")</f>
        <v>OK</v>
      </c>
      <c r="K621" s="17" t="str">
        <f>IF('Data Sheet'!$B$9="NC-50","N/A","OK")</f>
        <v>OK</v>
      </c>
      <c r="L621" s="17" t="str">
        <f t="shared" si="109"/>
        <v>OK</v>
      </c>
      <c r="M621" s="17" t="str">
        <f t="shared" si="110"/>
        <v>OK</v>
      </c>
      <c r="N621" s="18" t="str">
        <f>IF(BO621&lt;&gt;"",
    IF(INT('Data Sheet'!$A$19)=INT('Data Sheet'!$B$19),
        --(INT('Data Sheet'!$A$19) &amp; "." &amp; BO621),
        IF(AND((--(INT('Data Sheet'!$A$19) &amp; "." &amp; BO621)&gt;=--('Data Sheet'!$A$19)), (--(INT('Data Sheet'!$A$19) &amp; "." &amp; BO621)&lt;=--('Data Sheet'!$B$19))),
            --(INT('Data Sheet'!$A$19) &amp; "." &amp; BO621),
            --(INT('Data Sheet'!$B$19) &amp; "." &amp; BO621)
        )
    ),
    IF(BN621&lt;&gt;"",
        IF(INT('Data Sheet'!$A$19)=INT('Data Sheet'!$B$19),
            --(INT('Data Sheet'!$A$19) &amp; "." &amp; LEFT(BN621,3)),
            IF(AND((--(INT('Data Sheet'!$A$19) &amp; "." &amp; LEFT(BN621,3))&gt;=--('Data Sheet'!$A$19)), (--(INT('Data Sheet'!$A$19) &amp; "." &amp; LEFT(BN621,3))&lt;=--('Data Sheet'!$B$19))),
                --(INT('Data Sheet'!$A$19) &amp; "." &amp; LEFT(BN621,3)),
                --(INT('Data Sheet'!$B$19) &amp; "." &amp; LEFT(BN621,3))
            )
        ),
        "OK"
    )
)</f>
        <v>OK</v>
      </c>
      <c r="O621" s="23" t="str">
        <f>IF(BP621&lt;&gt;"",
    IF(INT('Data Sheet'!$A$19)=INT('Data Sheet'!$B$19),
        --(INT('Data Sheet'!$A$19) &amp; "." &amp; BP621),
        IF(AND((--(INT('Data Sheet'!$A$19) &amp; "." &amp; BP621)&gt;=--('Data Sheet'!$A$19)), (--(INT('Data Sheet'!$A$19) &amp; "." &amp; BP621)&lt;=--('Data Sheet'!$B$19))),
            --(INT('Data Sheet'!$A$19) &amp; "." &amp; BP621),
            --(INT('Data Sheet'!$B$19) &amp; "." &amp; BP621)
        )
    ),
    IF(BN621&lt;&gt;"",
        IF(INT('Data Sheet'!$A$19)=INT('Data Sheet'!$B$19),
            --(INT('Data Sheet'!$A$19) &amp; "." &amp; RIGHT(BN621,3)),
            IF(AND((--(INT('Data Sheet'!$A$19) &amp; "." &amp; RIGHT(BN621,3))&gt;=--('Data Sheet'!$A$19)), (--(INT('Data Sheet'!$A$19) &amp; "." &amp; RIGHT(BN621,3))&lt;=--('Data Sheet'!$B$19))),
                --(INT('Data Sheet'!$A$19) &amp; "." &amp; RIGHT(BN621,3)),
                --(INT('Data Sheet'!$B$19) &amp; "." &amp; RIGHT(BN621,3))
            )
        ),
        "OK"
    )
)</f>
        <v>OK</v>
      </c>
      <c r="P621" s="23" t="str">
        <f>IF(BR621&lt;&gt;"",
    IF(INT('Data Sheet'!$A$19)=INT('Data Sheet'!$B$15),
        --(INT('Data Sheet'!$A$15) &amp; "." &amp; BR621),
        IF(AND((--(INT('Data Sheet'!$A$15) &amp; "." &amp; BR621)&gt;=--('Data Sheet'!$A$15)), (--(INT('Data Sheet'!$A$15) &amp; "." &amp; BR621)&lt;=--('Data Sheet'!$B$15))),
            --(INT('Data Sheet'!$A$15) &amp; "." &amp; BR621),
            --(INT('Data Sheet'!$B$15) &amp; "." &amp; BR621)
        )
    ),
    IF(BQ621&lt;&gt;"",
        IF(INT('Data Sheet'!$A$15)=INT('Data Sheet'!$B$15),
            --(INT('Data Sheet'!$A$15) &amp; "." &amp; LEFT(BQ621,3)),
            IF(AND((--(INT('Data Sheet'!$A$15) &amp; "." &amp; LEFT(BQ621,3))&gt;=--('Data Sheet'!$A$15)), (--(INT('Data Sheet'!$A$15) &amp; "." &amp; LEFT(BQ621,3))&lt;=--('Data Sheet'!$B$15))),
                --(INT('Data Sheet'!$A$15) &amp; "." &amp; LEFT(BQ621,3)),
                --(INT('Data Sheet'!$B$15) &amp; "." &amp; LEFT(BQ621,3))
            )
        ),
        "OK"
    )
)</f>
        <v>OK</v>
      </c>
      <c r="Q621" s="23" t="str">
        <f>IF(BS621&lt;&gt;"",
    IF(INT('Data Sheet'!$A$19)=INT('Data Sheet'!$B$15),
        --(INT('Data Sheet'!$A$15) &amp; "." &amp; BS621),
        IF(AND((--(INT('Data Sheet'!$A$15) &amp; "." &amp; BS621)&gt;=--('Data Sheet'!$A$15)), (--(INT('Data Sheet'!$A$15) &amp; "." &amp; BS621)&lt;=--('Data Sheet'!$B$15))),
            --(INT('Data Sheet'!$A$15) &amp; "." &amp; BS621),
            --(INT('Data Sheet'!$B$15) &amp; "." &amp; BS621)
        )
    ),
    IF(BQ621&lt;&gt;"",
        IF(INT('Data Sheet'!$A$15)=INT('Data Sheet'!$B$15),
            --(INT('Data Sheet'!$A$15) &amp; "." &amp; RIGHT(BQ621,3)),
            IF(AND((--(INT('Data Sheet'!$A$15) &amp; "." &amp; RIGHT(BQ621,3))&gt;=--('Data Sheet'!$A$15)), (--(INT('Data Sheet'!$A$15) &amp; "." &amp; RIGHT(BQ621,3))&lt;=--('Data Sheet'!$B$15))),
                --(INT('Data Sheet'!$A$15) &amp; "." &amp; RIGHT(BQ621,3)),
                --(INT('Data Sheet'!$B$15) &amp; "." &amp; RIGHT(BQ621,3))
            )
        ),
        "OK"
    )
)</f>
        <v>OK</v>
      </c>
      <c r="R621" s="19"/>
      <c r="S621" s="19"/>
      <c r="T621" s="19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1"/>
      <c r="AU621" s="21"/>
      <c r="AV621" s="21"/>
      <c r="AW621" s="22"/>
      <c r="AX621" s="99"/>
      <c r="AY621" s="20"/>
      <c r="AZ621" s="20"/>
      <c r="BA621" s="22"/>
      <c r="BB621">
        <v>613</v>
      </c>
      <c r="BC621" s="80"/>
      <c r="BD621" s="80"/>
      <c r="BE621" s="80"/>
      <c r="BF621" s="80"/>
      <c r="BG621" s="32" t="str">
        <f t="shared" si="103"/>
        <v/>
      </c>
      <c r="BH621" s="78">
        <f t="shared" si="101"/>
        <v>0</v>
      </c>
      <c r="BI621" s="2">
        <f t="shared" si="104"/>
        <v>0</v>
      </c>
      <c r="BJ621" s="2">
        <f t="shared" si="105"/>
        <v>0</v>
      </c>
      <c r="BK621" s="2">
        <f t="shared" si="102"/>
        <v>0</v>
      </c>
    </row>
    <row r="622" spans="2:63" ht="15" customHeight="1" x14ac:dyDescent="0.25">
      <c r="B622" s="14">
        <v>614</v>
      </c>
      <c r="C622" s="95" t="str">
        <f t="shared" si="106"/>
        <v/>
      </c>
      <c r="D622" s="15" t="str">
        <f t="shared" si="100"/>
        <v>OK</v>
      </c>
      <c r="E622" s="16" t="e">
        <f>VLOOKUP('Data Sheet'!$B$8,'Data Sheet'!$I$2:$J$9,2,FALSE)</f>
        <v>#N/A</v>
      </c>
      <c r="F622" s="16" t="str">
        <f t="shared" si="107"/>
        <v/>
      </c>
      <c r="G622" s="103">
        <f t="shared" si="108"/>
        <v>0</v>
      </c>
      <c r="H622" s="17" t="s">
        <v>26</v>
      </c>
      <c r="I622" s="17" t="s">
        <v>26</v>
      </c>
      <c r="J622" s="17" t="str">
        <f>IF('Data Sheet'!$B$9="NC-50","N/A","OK")</f>
        <v>OK</v>
      </c>
      <c r="K622" s="17" t="str">
        <f>IF('Data Sheet'!$B$9="NC-50","N/A","OK")</f>
        <v>OK</v>
      </c>
      <c r="L622" s="17" t="str">
        <f t="shared" si="109"/>
        <v>OK</v>
      </c>
      <c r="M622" s="17" t="str">
        <f t="shared" si="110"/>
        <v>OK</v>
      </c>
      <c r="N622" s="18" t="str">
        <f>IF(BO622&lt;&gt;"",
    IF(INT('Data Sheet'!$A$19)=INT('Data Sheet'!$B$19),
        --(INT('Data Sheet'!$A$19) &amp; "." &amp; BO622),
        IF(AND((--(INT('Data Sheet'!$A$19) &amp; "." &amp; BO622)&gt;=--('Data Sheet'!$A$19)), (--(INT('Data Sheet'!$A$19) &amp; "." &amp; BO622)&lt;=--('Data Sheet'!$B$19))),
            --(INT('Data Sheet'!$A$19) &amp; "." &amp; BO622),
            --(INT('Data Sheet'!$B$19) &amp; "." &amp; BO622)
        )
    ),
    IF(BN622&lt;&gt;"",
        IF(INT('Data Sheet'!$A$19)=INT('Data Sheet'!$B$19),
            --(INT('Data Sheet'!$A$19) &amp; "." &amp; LEFT(BN622,3)),
            IF(AND((--(INT('Data Sheet'!$A$19) &amp; "." &amp; LEFT(BN622,3))&gt;=--('Data Sheet'!$A$19)), (--(INT('Data Sheet'!$A$19) &amp; "." &amp; LEFT(BN622,3))&lt;=--('Data Sheet'!$B$19))),
                --(INT('Data Sheet'!$A$19) &amp; "." &amp; LEFT(BN622,3)),
                --(INT('Data Sheet'!$B$19) &amp; "." &amp; LEFT(BN622,3))
            )
        ),
        "OK"
    )
)</f>
        <v>OK</v>
      </c>
      <c r="O622" s="23" t="str">
        <f>IF(BP622&lt;&gt;"",
    IF(INT('Data Sheet'!$A$19)=INT('Data Sheet'!$B$19),
        --(INT('Data Sheet'!$A$19) &amp; "." &amp; BP622),
        IF(AND((--(INT('Data Sheet'!$A$19) &amp; "." &amp; BP622)&gt;=--('Data Sheet'!$A$19)), (--(INT('Data Sheet'!$A$19) &amp; "." &amp; BP622)&lt;=--('Data Sheet'!$B$19))),
            --(INT('Data Sheet'!$A$19) &amp; "." &amp; BP622),
            --(INT('Data Sheet'!$B$19) &amp; "." &amp; BP622)
        )
    ),
    IF(BN622&lt;&gt;"",
        IF(INT('Data Sheet'!$A$19)=INT('Data Sheet'!$B$19),
            --(INT('Data Sheet'!$A$19) &amp; "." &amp; RIGHT(BN622,3)),
            IF(AND((--(INT('Data Sheet'!$A$19) &amp; "." &amp; RIGHT(BN622,3))&gt;=--('Data Sheet'!$A$19)), (--(INT('Data Sheet'!$A$19) &amp; "." &amp; RIGHT(BN622,3))&lt;=--('Data Sheet'!$B$19))),
                --(INT('Data Sheet'!$A$19) &amp; "." &amp; RIGHT(BN622,3)),
                --(INT('Data Sheet'!$B$19) &amp; "." &amp; RIGHT(BN622,3))
            )
        ),
        "OK"
    )
)</f>
        <v>OK</v>
      </c>
      <c r="P622" s="23" t="str">
        <f>IF(BR622&lt;&gt;"",
    IF(INT('Data Sheet'!$A$19)=INT('Data Sheet'!$B$15),
        --(INT('Data Sheet'!$A$15) &amp; "." &amp; BR622),
        IF(AND((--(INT('Data Sheet'!$A$15) &amp; "." &amp; BR622)&gt;=--('Data Sheet'!$A$15)), (--(INT('Data Sheet'!$A$15) &amp; "." &amp; BR622)&lt;=--('Data Sheet'!$B$15))),
            --(INT('Data Sheet'!$A$15) &amp; "." &amp; BR622),
            --(INT('Data Sheet'!$B$15) &amp; "." &amp; BR622)
        )
    ),
    IF(BQ622&lt;&gt;"",
        IF(INT('Data Sheet'!$A$15)=INT('Data Sheet'!$B$15),
            --(INT('Data Sheet'!$A$15) &amp; "." &amp; LEFT(BQ622,3)),
            IF(AND((--(INT('Data Sheet'!$A$15) &amp; "." &amp; LEFT(BQ622,3))&gt;=--('Data Sheet'!$A$15)), (--(INT('Data Sheet'!$A$15) &amp; "." &amp; LEFT(BQ622,3))&lt;=--('Data Sheet'!$B$15))),
                --(INT('Data Sheet'!$A$15) &amp; "." &amp; LEFT(BQ622,3)),
                --(INT('Data Sheet'!$B$15) &amp; "." &amp; LEFT(BQ622,3))
            )
        ),
        "OK"
    )
)</f>
        <v>OK</v>
      </c>
      <c r="Q622" s="23" t="str">
        <f>IF(BS622&lt;&gt;"",
    IF(INT('Data Sheet'!$A$19)=INT('Data Sheet'!$B$15),
        --(INT('Data Sheet'!$A$15) &amp; "." &amp; BS622),
        IF(AND((--(INT('Data Sheet'!$A$15) &amp; "." &amp; BS622)&gt;=--('Data Sheet'!$A$15)), (--(INT('Data Sheet'!$A$15) &amp; "." &amp; BS622)&lt;=--('Data Sheet'!$B$15))),
            --(INT('Data Sheet'!$A$15) &amp; "." &amp; BS622),
            --(INT('Data Sheet'!$B$15) &amp; "." &amp; BS622)
        )
    ),
    IF(BQ622&lt;&gt;"",
        IF(INT('Data Sheet'!$A$15)=INT('Data Sheet'!$B$15),
            --(INT('Data Sheet'!$A$15) &amp; "." &amp; RIGHT(BQ622,3)),
            IF(AND((--(INT('Data Sheet'!$A$15) &amp; "." &amp; RIGHT(BQ622,3))&gt;=--('Data Sheet'!$A$15)), (--(INT('Data Sheet'!$A$15) &amp; "." &amp; RIGHT(BQ622,3))&lt;=--('Data Sheet'!$B$15))),
                --(INT('Data Sheet'!$A$15) &amp; "." &amp; RIGHT(BQ622,3)),
                --(INT('Data Sheet'!$B$15) &amp; "." &amp; RIGHT(BQ622,3))
            )
        ),
        "OK"
    )
)</f>
        <v>OK</v>
      </c>
      <c r="R622" s="19"/>
      <c r="S622" s="19"/>
      <c r="T622" s="19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1"/>
      <c r="AU622" s="21"/>
      <c r="AV622" s="21"/>
      <c r="AW622" s="22"/>
      <c r="AX622" s="99"/>
      <c r="AY622" s="20"/>
      <c r="AZ622" s="20"/>
      <c r="BA622" s="22"/>
      <c r="BB622">
        <v>614</v>
      </c>
      <c r="BC622" s="80"/>
      <c r="BD622" s="80"/>
      <c r="BE622" s="80"/>
      <c r="BF622" s="80"/>
      <c r="BG622" s="32" t="str">
        <f t="shared" si="103"/>
        <v/>
      </c>
      <c r="BH622" s="78">
        <f t="shared" si="101"/>
        <v>0</v>
      </c>
      <c r="BI622" s="2">
        <f t="shared" si="104"/>
        <v>0</v>
      </c>
      <c r="BJ622" s="2">
        <f t="shared" si="105"/>
        <v>0</v>
      </c>
      <c r="BK622" s="2">
        <f t="shared" si="102"/>
        <v>0</v>
      </c>
    </row>
    <row r="623" spans="2:63" ht="15" customHeight="1" x14ac:dyDescent="0.25">
      <c r="B623" s="14">
        <v>615</v>
      </c>
      <c r="C623" s="95" t="str">
        <f t="shared" si="106"/>
        <v/>
      </c>
      <c r="D623" s="15" t="str">
        <f t="shared" si="100"/>
        <v>OK</v>
      </c>
      <c r="E623" s="16" t="e">
        <f>VLOOKUP('Data Sheet'!$B$8,'Data Sheet'!$I$2:$J$9,2,FALSE)</f>
        <v>#N/A</v>
      </c>
      <c r="F623" s="16" t="str">
        <f t="shared" si="107"/>
        <v/>
      </c>
      <c r="G623" s="103">
        <f t="shared" si="108"/>
        <v>0</v>
      </c>
      <c r="H623" s="17" t="s">
        <v>26</v>
      </c>
      <c r="I623" s="17" t="s">
        <v>26</v>
      </c>
      <c r="J623" s="17" t="str">
        <f>IF('Data Sheet'!$B$9="NC-50","N/A","OK")</f>
        <v>OK</v>
      </c>
      <c r="K623" s="17" t="str">
        <f>IF('Data Sheet'!$B$9="NC-50","N/A","OK")</f>
        <v>OK</v>
      </c>
      <c r="L623" s="17" t="str">
        <f t="shared" si="109"/>
        <v>OK</v>
      </c>
      <c r="M623" s="17" t="str">
        <f t="shared" si="110"/>
        <v>OK</v>
      </c>
      <c r="N623" s="18" t="str">
        <f>IF(BO623&lt;&gt;"",
    IF(INT('Data Sheet'!$A$19)=INT('Data Sheet'!$B$19),
        --(INT('Data Sheet'!$A$19) &amp; "." &amp; BO623),
        IF(AND((--(INT('Data Sheet'!$A$19) &amp; "." &amp; BO623)&gt;=--('Data Sheet'!$A$19)), (--(INT('Data Sheet'!$A$19) &amp; "." &amp; BO623)&lt;=--('Data Sheet'!$B$19))),
            --(INT('Data Sheet'!$A$19) &amp; "." &amp; BO623),
            --(INT('Data Sheet'!$B$19) &amp; "." &amp; BO623)
        )
    ),
    IF(BN623&lt;&gt;"",
        IF(INT('Data Sheet'!$A$19)=INT('Data Sheet'!$B$19),
            --(INT('Data Sheet'!$A$19) &amp; "." &amp; LEFT(BN623,3)),
            IF(AND((--(INT('Data Sheet'!$A$19) &amp; "." &amp; LEFT(BN623,3))&gt;=--('Data Sheet'!$A$19)), (--(INT('Data Sheet'!$A$19) &amp; "." &amp; LEFT(BN623,3))&lt;=--('Data Sheet'!$B$19))),
                --(INT('Data Sheet'!$A$19) &amp; "." &amp; LEFT(BN623,3)),
                --(INT('Data Sheet'!$B$19) &amp; "." &amp; LEFT(BN623,3))
            )
        ),
        "OK"
    )
)</f>
        <v>OK</v>
      </c>
      <c r="O623" s="23" t="str">
        <f>IF(BP623&lt;&gt;"",
    IF(INT('Data Sheet'!$A$19)=INT('Data Sheet'!$B$19),
        --(INT('Data Sheet'!$A$19) &amp; "." &amp; BP623),
        IF(AND((--(INT('Data Sheet'!$A$19) &amp; "." &amp; BP623)&gt;=--('Data Sheet'!$A$19)), (--(INT('Data Sheet'!$A$19) &amp; "." &amp; BP623)&lt;=--('Data Sheet'!$B$19))),
            --(INT('Data Sheet'!$A$19) &amp; "." &amp; BP623),
            --(INT('Data Sheet'!$B$19) &amp; "." &amp; BP623)
        )
    ),
    IF(BN623&lt;&gt;"",
        IF(INT('Data Sheet'!$A$19)=INT('Data Sheet'!$B$19),
            --(INT('Data Sheet'!$A$19) &amp; "." &amp; RIGHT(BN623,3)),
            IF(AND((--(INT('Data Sheet'!$A$19) &amp; "." &amp; RIGHT(BN623,3))&gt;=--('Data Sheet'!$A$19)), (--(INT('Data Sheet'!$A$19) &amp; "." &amp; RIGHT(BN623,3))&lt;=--('Data Sheet'!$B$19))),
                --(INT('Data Sheet'!$A$19) &amp; "." &amp; RIGHT(BN623,3)),
                --(INT('Data Sheet'!$B$19) &amp; "." &amp; RIGHT(BN623,3))
            )
        ),
        "OK"
    )
)</f>
        <v>OK</v>
      </c>
      <c r="P623" s="23" t="str">
        <f>IF(BR623&lt;&gt;"",
    IF(INT('Data Sheet'!$A$19)=INT('Data Sheet'!$B$15),
        --(INT('Data Sheet'!$A$15) &amp; "." &amp; BR623),
        IF(AND((--(INT('Data Sheet'!$A$15) &amp; "." &amp; BR623)&gt;=--('Data Sheet'!$A$15)), (--(INT('Data Sheet'!$A$15) &amp; "." &amp; BR623)&lt;=--('Data Sheet'!$B$15))),
            --(INT('Data Sheet'!$A$15) &amp; "." &amp; BR623),
            --(INT('Data Sheet'!$B$15) &amp; "." &amp; BR623)
        )
    ),
    IF(BQ623&lt;&gt;"",
        IF(INT('Data Sheet'!$A$15)=INT('Data Sheet'!$B$15),
            --(INT('Data Sheet'!$A$15) &amp; "." &amp; LEFT(BQ623,3)),
            IF(AND((--(INT('Data Sheet'!$A$15) &amp; "." &amp; LEFT(BQ623,3))&gt;=--('Data Sheet'!$A$15)), (--(INT('Data Sheet'!$A$15) &amp; "." &amp; LEFT(BQ623,3))&lt;=--('Data Sheet'!$B$15))),
                --(INT('Data Sheet'!$A$15) &amp; "." &amp; LEFT(BQ623,3)),
                --(INT('Data Sheet'!$B$15) &amp; "." &amp; LEFT(BQ623,3))
            )
        ),
        "OK"
    )
)</f>
        <v>OK</v>
      </c>
      <c r="Q623" s="23" t="str">
        <f>IF(BS623&lt;&gt;"",
    IF(INT('Data Sheet'!$A$19)=INT('Data Sheet'!$B$15),
        --(INT('Data Sheet'!$A$15) &amp; "." &amp; BS623),
        IF(AND((--(INT('Data Sheet'!$A$15) &amp; "." &amp; BS623)&gt;=--('Data Sheet'!$A$15)), (--(INT('Data Sheet'!$A$15) &amp; "." &amp; BS623)&lt;=--('Data Sheet'!$B$15))),
            --(INT('Data Sheet'!$A$15) &amp; "." &amp; BS623),
            --(INT('Data Sheet'!$B$15) &amp; "." &amp; BS623)
        )
    ),
    IF(BQ623&lt;&gt;"",
        IF(INT('Data Sheet'!$A$15)=INT('Data Sheet'!$B$15),
            --(INT('Data Sheet'!$A$15) &amp; "." &amp; RIGHT(BQ623,3)),
            IF(AND((--(INT('Data Sheet'!$A$15) &amp; "." &amp; RIGHT(BQ623,3))&gt;=--('Data Sheet'!$A$15)), (--(INT('Data Sheet'!$A$15) &amp; "." &amp; RIGHT(BQ623,3))&lt;=--('Data Sheet'!$B$15))),
                --(INT('Data Sheet'!$A$15) &amp; "." &amp; RIGHT(BQ623,3)),
                --(INT('Data Sheet'!$B$15) &amp; "." &amp; RIGHT(BQ623,3))
            )
        ),
        "OK"
    )
)</f>
        <v>OK</v>
      </c>
      <c r="R623" s="19"/>
      <c r="S623" s="19"/>
      <c r="T623" s="19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1"/>
      <c r="AU623" s="21"/>
      <c r="AV623" s="21"/>
      <c r="AW623" s="22"/>
      <c r="AX623" s="99"/>
      <c r="AY623" s="20"/>
      <c r="AZ623" s="20"/>
      <c r="BA623" s="22"/>
      <c r="BB623">
        <v>615</v>
      </c>
      <c r="BC623" s="80"/>
      <c r="BD623" s="80"/>
      <c r="BE623" s="80"/>
      <c r="BF623" s="80"/>
      <c r="BG623" s="32" t="str">
        <f t="shared" si="103"/>
        <v/>
      </c>
      <c r="BH623" s="78">
        <f t="shared" si="101"/>
        <v>0</v>
      </c>
      <c r="BI623" s="2">
        <f t="shared" si="104"/>
        <v>0</v>
      </c>
      <c r="BJ623" s="2">
        <f t="shared" si="105"/>
        <v>0</v>
      </c>
      <c r="BK623" s="2">
        <f t="shared" si="102"/>
        <v>0</v>
      </c>
    </row>
    <row r="624" spans="2:63" ht="15" customHeight="1" x14ac:dyDescent="0.25">
      <c r="B624" s="14">
        <v>616</v>
      </c>
      <c r="C624" s="95" t="str">
        <f t="shared" si="106"/>
        <v/>
      </c>
      <c r="D624" s="15" t="str">
        <f t="shared" si="100"/>
        <v>OK</v>
      </c>
      <c r="E624" s="16" t="e">
        <f>VLOOKUP('Data Sheet'!$B$8,'Data Sheet'!$I$2:$J$9,2,FALSE)</f>
        <v>#N/A</v>
      </c>
      <c r="F624" s="16" t="str">
        <f t="shared" si="107"/>
        <v/>
      </c>
      <c r="G624" s="103">
        <f t="shared" si="108"/>
        <v>0</v>
      </c>
      <c r="H624" s="17" t="s">
        <v>26</v>
      </c>
      <c r="I624" s="17" t="s">
        <v>26</v>
      </c>
      <c r="J624" s="17" t="str">
        <f>IF('Data Sheet'!$B$9="NC-50","N/A","OK")</f>
        <v>OK</v>
      </c>
      <c r="K624" s="17" t="str">
        <f>IF('Data Sheet'!$B$9="NC-50","N/A","OK")</f>
        <v>OK</v>
      </c>
      <c r="L624" s="17" t="str">
        <f t="shared" si="109"/>
        <v>OK</v>
      </c>
      <c r="M624" s="17" t="str">
        <f t="shared" si="110"/>
        <v>OK</v>
      </c>
      <c r="N624" s="18" t="str">
        <f>IF(BO624&lt;&gt;"",
    IF(INT('Data Sheet'!$A$19)=INT('Data Sheet'!$B$19),
        --(INT('Data Sheet'!$A$19) &amp; "." &amp; BO624),
        IF(AND((--(INT('Data Sheet'!$A$19) &amp; "." &amp; BO624)&gt;=--('Data Sheet'!$A$19)), (--(INT('Data Sheet'!$A$19) &amp; "." &amp; BO624)&lt;=--('Data Sheet'!$B$19))),
            --(INT('Data Sheet'!$A$19) &amp; "." &amp; BO624),
            --(INT('Data Sheet'!$B$19) &amp; "." &amp; BO624)
        )
    ),
    IF(BN624&lt;&gt;"",
        IF(INT('Data Sheet'!$A$19)=INT('Data Sheet'!$B$19),
            --(INT('Data Sheet'!$A$19) &amp; "." &amp; LEFT(BN624,3)),
            IF(AND((--(INT('Data Sheet'!$A$19) &amp; "." &amp; LEFT(BN624,3))&gt;=--('Data Sheet'!$A$19)), (--(INT('Data Sheet'!$A$19) &amp; "." &amp; LEFT(BN624,3))&lt;=--('Data Sheet'!$B$19))),
                --(INT('Data Sheet'!$A$19) &amp; "." &amp; LEFT(BN624,3)),
                --(INT('Data Sheet'!$B$19) &amp; "." &amp; LEFT(BN624,3))
            )
        ),
        "OK"
    )
)</f>
        <v>OK</v>
      </c>
      <c r="O624" s="23" t="str">
        <f>IF(BP624&lt;&gt;"",
    IF(INT('Data Sheet'!$A$19)=INT('Data Sheet'!$B$19),
        --(INT('Data Sheet'!$A$19) &amp; "." &amp; BP624),
        IF(AND((--(INT('Data Sheet'!$A$19) &amp; "." &amp; BP624)&gt;=--('Data Sheet'!$A$19)), (--(INT('Data Sheet'!$A$19) &amp; "." &amp; BP624)&lt;=--('Data Sheet'!$B$19))),
            --(INT('Data Sheet'!$A$19) &amp; "." &amp; BP624),
            --(INT('Data Sheet'!$B$19) &amp; "." &amp; BP624)
        )
    ),
    IF(BN624&lt;&gt;"",
        IF(INT('Data Sheet'!$A$19)=INT('Data Sheet'!$B$19),
            --(INT('Data Sheet'!$A$19) &amp; "." &amp; RIGHT(BN624,3)),
            IF(AND((--(INT('Data Sheet'!$A$19) &amp; "." &amp; RIGHT(BN624,3))&gt;=--('Data Sheet'!$A$19)), (--(INT('Data Sheet'!$A$19) &amp; "." &amp; RIGHT(BN624,3))&lt;=--('Data Sheet'!$B$19))),
                --(INT('Data Sheet'!$A$19) &amp; "." &amp; RIGHT(BN624,3)),
                --(INT('Data Sheet'!$B$19) &amp; "." &amp; RIGHT(BN624,3))
            )
        ),
        "OK"
    )
)</f>
        <v>OK</v>
      </c>
      <c r="P624" s="23" t="str">
        <f>IF(BR624&lt;&gt;"",
    IF(INT('Data Sheet'!$A$19)=INT('Data Sheet'!$B$15),
        --(INT('Data Sheet'!$A$15) &amp; "." &amp; BR624),
        IF(AND((--(INT('Data Sheet'!$A$15) &amp; "." &amp; BR624)&gt;=--('Data Sheet'!$A$15)), (--(INT('Data Sheet'!$A$15) &amp; "." &amp; BR624)&lt;=--('Data Sheet'!$B$15))),
            --(INT('Data Sheet'!$A$15) &amp; "." &amp; BR624),
            --(INT('Data Sheet'!$B$15) &amp; "." &amp; BR624)
        )
    ),
    IF(BQ624&lt;&gt;"",
        IF(INT('Data Sheet'!$A$15)=INT('Data Sheet'!$B$15),
            --(INT('Data Sheet'!$A$15) &amp; "." &amp; LEFT(BQ624,3)),
            IF(AND((--(INT('Data Sheet'!$A$15) &amp; "." &amp; LEFT(BQ624,3))&gt;=--('Data Sheet'!$A$15)), (--(INT('Data Sheet'!$A$15) &amp; "." &amp; LEFT(BQ624,3))&lt;=--('Data Sheet'!$B$15))),
                --(INT('Data Sheet'!$A$15) &amp; "." &amp; LEFT(BQ624,3)),
                --(INT('Data Sheet'!$B$15) &amp; "." &amp; LEFT(BQ624,3))
            )
        ),
        "OK"
    )
)</f>
        <v>OK</v>
      </c>
      <c r="Q624" s="23" t="str">
        <f>IF(BS624&lt;&gt;"",
    IF(INT('Data Sheet'!$A$19)=INT('Data Sheet'!$B$15),
        --(INT('Data Sheet'!$A$15) &amp; "." &amp; BS624),
        IF(AND((--(INT('Data Sheet'!$A$15) &amp; "." &amp; BS624)&gt;=--('Data Sheet'!$A$15)), (--(INT('Data Sheet'!$A$15) &amp; "." &amp; BS624)&lt;=--('Data Sheet'!$B$15))),
            --(INT('Data Sheet'!$A$15) &amp; "." &amp; BS624),
            --(INT('Data Sheet'!$B$15) &amp; "." &amp; BS624)
        )
    ),
    IF(BQ624&lt;&gt;"",
        IF(INT('Data Sheet'!$A$15)=INT('Data Sheet'!$B$15),
            --(INT('Data Sheet'!$A$15) &amp; "." &amp; RIGHT(BQ624,3)),
            IF(AND((--(INT('Data Sheet'!$A$15) &amp; "." &amp; RIGHT(BQ624,3))&gt;=--('Data Sheet'!$A$15)), (--(INT('Data Sheet'!$A$15) &amp; "." &amp; RIGHT(BQ624,3))&lt;=--('Data Sheet'!$B$15))),
                --(INT('Data Sheet'!$A$15) &amp; "." &amp; RIGHT(BQ624,3)),
                --(INT('Data Sheet'!$B$15) &amp; "." &amp; RIGHT(BQ624,3))
            )
        ),
        "OK"
    )
)</f>
        <v>OK</v>
      </c>
      <c r="R624" s="19"/>
      <c r="S624" s="19"/>
      <c r="T624" s="19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1"/>
      <c r="AU624" s="21"/>
      <c r="AV624" s="21"/>
      <c r="AW624" s="22"/>
      <c r="AX624" s="99"/>
      <c r="AY624" s="20"/>
      <c r="AZ624" s="20"/>
      <c r="BA624" s="22"/>
      <c r="BB624">
        <v>616</v>
      </c>
      <c r="BC624" s="80"/>
      <c r="BD624" s="80"/>
      <c r="BE624" s="80"/>
      <c r="BF624" s="80"/>
      <c r="BG624" s="32" t="str">
        <f t="shared" si="103"/>
        <v/>
      </c>
      <c r="BH624" s="78">
        <f t="shared" si="101"/>
        <v>0</v>
      </c>
      <c r="BI624" s="2">
        <f t="shared" si="104"/>
        <v>0</v>
      </c>
      <c r="BJ624" s="2">
        <f t="shared" si="105"/>
        <v>0</v>
      </c>
      <c r="BK624" s="2">
        <f t="shared" si="102"/>
        <v>0</v>
      </c>
    </row>
    <row r="625" spans="2:63" ht="15" customHeight="1" x14ac:dyDescent="0.25">
      <c r="B625" s="14">
        <v>617</v>
      </c>
      <c r="C625" s="95" t="str">
        <f t="shared" si="106"/>
        <v/>
      </c>
      <c r="D625" s="15" t="str">
        <f t="shared" si="100"/>
        <v>OK</v>
      </c>
      <c r="E625" s="16" t="e">
        <f>VLOOKUP('Data Sheet'!$B$8,'Data Sheet'!$I$2:$J$9,2,FALSE)</f>
        <v>#N/A</v>
      </c>
      <c r="F625" s="16" t="str">
        <f t="shared" si="107"/>
        <v/>
      </c>
      <c r="G625" s="103">
        <f t="shared" si="108"/>
        <v>0</v>
      </c>
      <c r="H625" s="17" t="s">
        <v>26</v>
      </c>
      <c r="I625" s="17" t="s">
        <v>26</v>
      </c>
      <c r="J625" s="17" t="str">
        <f>IF('Data Sheet'!$B$9="NC-50","N/A","OK")</f>
        <v>OK</v>
      </c>
      <c r="K625" s="17" t="str">
        <f>IF('Data Sheet'!$B$9="NC-50","N/A","OK")</f>
        <v>OK</v>
      </c>
      <c r="L625" s="17" t="str">
        <f t="shared" si="109"/>
        <v>OK</v>
      </c>
      <c r="M625" s="17" t="str">
        <f t="shared" si="110"/>
        <v>OK</v>
      </c>
      <c r="N625" s="18" t="str">
        <f>IF(BO625&lt;&gt;"",
    IF(INT('Data Sheet'!$A$19)=INT('Data Sheet'!$B$19),
        --(INT('Data Sheet'!$A$19) &amp; "." &amp; BO625),
        IF(AND((--(INT('Data Sheet'!$A$19) &amp; "." &amp; BO625)&gt;=--('Data Sheet'!$A$19)), (--(INT('Data Sheet'!$A$19) &amp; "." &amp; BO625)&lt;=--('Data Sheet'!$B$19))),
            --(INT('Data Sheet'!$A$19) &amp; "." &amp; BO625),
            --(INT('Data Sheet'!$B$19) &amp; "." &amp; BO625)
        )
    ),
    IF(BN625&lt;&gt;"",
        IF(INT('Data Sheet'!$A$19)=INT('Data Sheet'!$B$19),
            --(INT('Data Sheet'!$A$19) &amp; "." &amp; LEFT(BN625,3)),
            IF(AND((--(INT('Data Sheet'!$A$19) &amp; "." &amp; LEFT(BN625,3))&gt;=--('Data Sheet'!$A$19)), (--(INT('Data Sheet'!$A$19) &amp; "." &amp; LEFT(BN625,3))&lt;=--('Data Sheet'!$B$19))),
                --(INT('Data Sheet'!$A$19) &amp; "." &amp; LEFT(BN625,3)),
                --(INT('Data Sheet'!$B$19) &amp; "." &amp; LEFT(BN625,3))
            )
        ),
        "OK"
    )
)</f>
        <v>OK</v>
      </c>
      <c r="O625" s="23" t="str">
        <f>IF(BP625&lt;&gt;"",
    IF(INT('Data Sheet'!$A$19)=INT('Data Sheet'!$B$19),
        --(INT('Data Sheet'!$A$19) &amp; "." &amp; BP625),
        IF(AND((--(INT('Data Sheet'!$A$19) &amp; "." &amp; BP625)&gt;=--('Data Sheet'!$A$19)), (--(INT('Data Sheet'!$A$19) &amp; "." &amp; BP625)&lt;=--('Data Sheet'!$B$19))),
            --(INT('Data Sheet'!$A$19) &amp; "." &amp; BP625),
            --(INT('Data Sheet'!$B$19) &amp; "." &amp; BP625)
        )
    ),
    IF(BN625&lt;&gt;"",
        IF(INT('Data Sheet'!$A$19)=INT('Data Sheet'!$B$19),
            --(INT('Data Sheet'!$A$19) &amp; "." &amp; RIGHT(BN625,3)),
            IF(AND((--(INT('Data Sheet'!$A$19) &amp; "." &amp; RIGHT(BN625,3))&gt;=--('Data Sheet'!$A$19)), (--(INT('Data Sheet'!$A$19) &amp; "." &amp; RIGHT(BN625,3))&lt;=--('Data Sheet'!$B$19))),
                --(INT('Data Sheet'!$A$19) &amp; "." &amp; RIGHT(BN625,3)),
                --(INT('Data Sheet'!$B$19) &amp; "." &amp; RIGHT(BN625,3))
            )
        ),
        "OK"
    )
)</f>
        <v>OK</v>
      </c>
      <c r="P625" s="23" t="str">
        <f>IF(BR625&lt;&gt;"",
    IF(INT('Data Sheet'!$A$19)=INT('Data Sheet'!$B$15),
        --(INT('Data Sheet'!$A$15) &amp; "." &amp; BR625),
        IF(AND((--(INT('Data Sheet'!$A$15) &amp; "." &amp; BR625)&gt;=--('Data Sheet'!$A$15)), (--(INT('Data Sheet'!$A$15) &amp; "." &amp; BR625)&lt;=--('Data Sheet'!$B$15))),
            --(INT('Data Sheet'!$A$15) &amp; "." &amp; BR625),
            --(INT('Data Sheet'!$B$15) &amp; "." &amp; BR625)
        )
    ),
    IF(BQ625&lt;&gt;"",
        IF(INT('Data Sheet'!$A$15)=INT('Data Sheet'!$B$15),
            --(INT('Data Sheet'!$A$15) &amp; "." &amp; LEFT(BQ625,3)),
            IF(AND((--(INT('Data Sheet'!$A$15) &amp; "." &amp; LEFT(BQ625,3))&gt;=--('Data Sheet'!$A$15)), (--(INT('Data Sheet'!$A$15) &amp; "." &amp; LEFT(BQ625,3))&lt;=--('Data Sheet'!$B$15))),
                --(INT('Data Sheet'!$A$15) &amp; "." &amp; LEFT(BQ625,3)),
                --(INT('Data Sheet'!$B$15) &amp; "." &amp; LEFT(BQ625,3))
            )
        ),
        "OK"
    )
)</f>
        <v>OK</v>
      </c>
      <c r="Q625" s="23" t="str">
        <f>IF(BS625&lt;&gt;"",
    IF(INT('Data Sheet'!$A$19)=INT('Data Sheet'!$B$15),
        --(INT('Data Sheet'!$A$15) &amp; "." &amp; BS625),
        IF(AND((--(INT('Data Sheet'!$A$15) &amp; "." &amp; BS625)&gt;=--('Data Sheet'!$A$15)), (--(INT('Data Sheet'!$A$15) &amp; "." &amp; BS625)&lt;=--('Data Sheet'!$B$15))),
            --(INT('Data Sheet'!$A$15) &amp; "." &amp; BS625),
            --(INT('Data Sheet'!$B$15) &amp; "." &amp; BS625)
        )
    ),
    IF(BQ625&lt;&gt;"",
        IF(INT('Data Sheet'!$A$15)=INT('Data Sheet'!$B$15),
            --(INT('Data Sheet'!$A$15) &amp; "." &amp; RIGHT(BQ625,3)),
            IF(AND((--(INT('Data Sheet'!$A$15) &amp; "." &amp; RIGHT(BQ625,3))&gt;=--('Data Sheet'!$A$15)), (--(INT('Data Sheet'!$A$15) &amp; "." &amp; RIGHT(BQ625,3))&lt;=--('Data Sheet'!$B$15))),
                --(INT('Data Sheet'!$A$15) &amp; "." &amp; RIGHT(BQ625,3)),
                --(INT('Data Sheet'!$B$15) &amp; "." &amp; RIGHT(BQ625,3))
            )
        ),
        "OK"
    )
)</f>
        <v>OK</v>
      </c>
      <c r="R625" s="19"/>
      <c r="S625" s="19"/>
      <c r="T625" s="19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1"/>
      <c r="AU625" s="21"/>
      <c r="AV625" s="21"/>
      <c r="AW625" s="22"/>
      <c r="AX625" s="99"/>
      <c r="AY625" s="20"/>
      <c r="AZ625" s="20"/>
      <c r="BA625" s="22"/>
      <c r="BB625">
        <v>617</v>
      </c>
      <c r="BC625" s="80"/>
      <c r="BD625" s="80"/>
      <c r="BE625" s="80"/>
      <c r="BF625" s="80"/>
      <c r="BG625" s="32" t="str">
        <f t="shared" si="103"/>
        <v/>
      </c>
      <c r="BH625" s="78">
        <f t="shared" si="101"/>
        <v>0</v>
      </c>
      <c r="BI625" s="2">
        <f t="shared" si="104"/>
        <v>0</v>
      </c>
      <c r="BJ625" s="2">
        <f t="shared" si="105"/>
        <v>0</v>
      </c>
      <c r="BK625" s="2">
        <f t="shared" si="102"/>
        <v>0</v>
      </c>
    </row>
    <row r="626" spans="2:63" ht="15" customHeight="1" x14ac:dyDescent="0.25">
      <c r="B626" s="14">
        <v>618</v>
      </c>
      <c r="C626" s="95" t="str">
        <f t="shared" si="106"/>
        <v/>
      </c>
      <c r="D626" s="15" t="str">
        <f t="shared" si="100"/>
        <v>OK</v>
      </c>
      <c r="E626" s="16" t="e">
        <f>VLOOKUP('Data Sheet'!$B$8,'Data Sheet'!$I$2:$J$9,2,FALSE)</f>
        <v>#N/A</v>
      </c>
      <c r="F626" s="16" t="str">
        <f t="shared" si="107"/>
        <v/>
      </c>
      <c r="G626" s="103">
        <f t="shared" si="108"/>
        <v>0</v>
      </c>
      <c r="H626" s="17" t="s">
        <v>26</v>
      </c>
      <c r="I626" s="17" t="s">
        <v>26</v>
      </c>
      <c r="J626" s="17" t="str">
        <f>IF('Data Sheet'!$B$9="NC-50","N/A","OK")</f>
        <v>OK</v>
      </c>
      <c r="K626" s="17" t="str">
        <f>IF('Data Sheet'!$B$9="NC-50","N/A","OK")</f>
        <v>OK</v>
      </c>
      <c r="L626" s="17" t="str">
        <f t="shared" si="109"/>
        <v>OK</v>
      </c>
      <c r="M626" s="17" t="str">
        <f t="shared" si="110"/>
        <v>OK</v>
      </c>
      <c r="N626" s="18" t="str">
        <f>IF(BO626&lt;&gt;"",
    IF(INT('Data Sheet'!$A$19)=INT('Data Sheet'!$B$19),
        --(INT('Data Sheet'!$A$19) &amp; "." &amp; BO626),
        IF(AND((--(INT('Data Sheet'!$A$19) &amp; "." &amp; BO626)&gt;=--('Data Sheet'!$A$19)), (--(INT('Data Sheet'!$A$19) &amp; "." &amp; BO626)&lt;=--('Data Sheet'!$B$19))),
            --(INT('Data Sheet'!$A$19) &amp; "." &amp; BO626),
            --(INT('Data Sheet'!$B$19) &amp; "." &amp; BO626)
        )
    ),
    IF(BN626&lt;&gt;"",
        IF(INT('Data Sheet'!$A$19)=INT('Data Sheet'!$B$19),
            --(INT('Data Sheet'!$A$19) &amp; "." &amp; LEFT(BN626,3)),
            IF(AND((--(INT('Data Sheet'!$A$19) &amp; "." &amp; LEFT(BN626,3))&gt;=--('Data Sheet'!$A$19)), (--(INT('Data Sheet'!$A$19) &amp; "." &amp; LEFT(BN626,3))&lt;=--('Data Sheet'!$B$19))),
                --(INT('Data Sheet'!$A$19) &amp; "." &amp; LEFT(BN626,3)),
                --(INT('Data Sheet'!$B$19) &amp; "." &amp; LEFT(BN626,3))
            )
        ),
        "OK"
    )
)</f>
        <v>OK</v>
      </c>
      <c r="O626" s="23" t="str">
        <f>IF(BP626&lt;&gt;"",
    IF(INT('Data Sheet'!$A$19)=INT('Data Sheet'!$B$19),
        --(INT('Data Sheet'!$A$19) &amp; "." &amp; BP626),
        IF(AND((--(INT('Data Sheet'!$A$19) &amp; "." &amp; BP626)&gt;=--('Data Sheet'!$A$19)), (--(INT('Data Sheet'!$A$19) &amp; "." &amp; BP626)&lt;=--('Data Sheet'!$B$19))),
            --(INT('Data Sheet'!$A$19) &amp; "." &amp; BP626),
            --(INT('Data Sheet'!$B$19) &amp; "." &amp; BP626)
        )
    ),
    IF(BN626&lt;&gt;"",
        IF(INT('Data Sheet'!$A$19)=INT('Data Sheet'!$B$19),
            --(INT('Data Sheet'!$A$19) &amp; "." &amp; RIGHT(BN626,3)),
            IF(AND((--(INT('Data Sheet'!$A$19) &amp; "." &amp; RIGHT(BN626,3))&gt;=--('Data Sheet'!$A$19)), (--(INT('Data Sheet'!$A$19) &amp; "." &amp; RIGHT(BN626,3))&lt;=--('Data Sheet'!$B$19))),
                --(INT('Data Sheet'!$A$19) &amp; "." &amp; RIGHT(BN626,3)),
                --(INT('Data Sheet'!$B$19) &amp; "." &amp; RIGHT(BN626,3))
            )
        ),
        "OK"
    )
)</f>
        <v>OK</v>
      </c>
      <c r="P626" s="23" t="str">
        <f>IF(BR626&lt;&gt;"",
    IF(INT('Data Sheet'!$A$19)=INT('Data Sheet'!$B$15),
        --(INT('Data Sheet'!$A$15) &amp; "." &amp; BR626),
        IF(AND((--(INT('Data Sheet'!$A$15) &amp; "." &amp; BR626)&gt;=--('Data Sheet'!$A$15)), (--(INT('Data Sheet'!$A$15) &amp; "." &amp; BR626)&lt;=--('Data Sheet'!$B$15))),
            --(INT('Data Sheet'!$A$15) &amp; "." &amp; BR626),
            --(INT('Data Sheet'!$B$15) &amp; "." &amp; BR626)
        )
    ),
    IF(BQ626&lt;&gt;"",
        IF(INT('Data Sheet'!$A$15)=INT('Data Sheet'!$B$15),
            --(INT('Data Sheet'!$A$15) &amp; "." &amp; LEFT(BQ626,3)),
            IF(AND((--(INT('Data Sheet'!$A$15) &amp; "." &amp; LEFT(BQ626,3))&gt;=--('Data Sheet'!$A$15)), (--(INT('Data Sheet'!$A$15) &amp; "." &amp; LEFT(BQ626,3))&lt;=--('Data Sheet'!$B$15))),
                --(INT('Data Sheet'!$A$15) &amp; "." &amp; LEFT(BQ626,3)),
                --(INT('Data Sheet'!$B$15) &amp; "." &amp; LEFT(BQ626,3))
            )
        ),
        "OK"
    )
)</f>
        <v>OK</v>
      </c>
      <c r="Q626" s="23" t="str">
        <f>IF(BS626&lt;&gt;"",
    IF(INT('Data Sheet'!$A$19)=INT('Data Sheet'!$B$15),
        --(INT('Data Sheet'!$A$15) &amp; "." &amp; BS626),
        IF(AND((--(INT('Data Sheet'!$A$15) &amp; "." &amp; BS626)&gt;=--('Data Sheet'!$A$15)), (--(INT('Data Sheet'!$A$15) &amp; "." &amp; BS626)&lt;=--('Data Sheet'!$B$15))),
            --(INT('Data Sheet'!$A$15) &amp; "." &amp; BS626),
            --(INT('Data Sheet'!$B$15) &amp; "." &amp; BS626)
        )
    ),
    IF(BQ626&lt;&gt;"",
        IF(INT('Data Sheet'!$A$15)=INT('Data Sheet'!$B$15),
            --(INT('Data Sheet'!$A$15) &amp; "." &amp; RIGHT(BQ626,3)),
            IF(AND((--(INT('Data Sheet'!$A$15) &amp; "." &amp; RIGHT(BQ626,3))&gt;=--('Data Sheet'!$A$15)), (--(INT('Data Sheet'!$A$15) &amp; "." &amp; RIGHT(BQ626,3))&lt;=--('Data Sheet'!$B$15))),
                --(INT('Data Sheet'!$A$15) &amp; "." &amp; RIGHT(BQ626,3)),
                --(INT('Data Sheet'!$B$15) &amp; "." &amp; RIGHT(BQ626,3))
            )
        ),
        "OK"
    )
)</f>
        <v>OK</v>
      </c>
      <c r="R626" s="19"/>
      <c r="S626" s="19"/>
      <c r="T626" s="19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1"/>
      <c r="AU626" s="21"/>
      <c r="AV626" s="21"/>
      <c r="AW626" s="22"/>
      <c r="AX626" s="99"/>
      <c r="AY626" s="20"/>
      <c r="AZ626" s="20"/>
      <c r="BA626" s="22"/>
      <c r="BB626">
        <v>618</v>
      </c>
      <c r="BC626" s="80"/>
      <c r="BD626" s="80"/>
      <c r="BE626" s="80"/>
      <c r="BF626" s="80"/>
      <c r="BG626" s="32" t="str">
        <f t="shared" si="103"/>
        <v/>
      </c>
      <c r="BH626" s="78">
        <f t="shared" si="101"/>
        <v>0</v>
      </c>
      <c r="BI626" s="2">
        <f t="shared" si="104"/>
        <v>0</v>
      </c>
      <c r="BJ626" s="2">
        <f t="shared" si="105"/>
        <v>0</v>
      </c>
      <c r="BK626" s="2">
        <f t="shared" si="102"/>
        <v>0</v>
      </c>
    </row>
    <row r="627" spans="2:63" ht="15" customHeight="1" x14ac:dyDescent="0.25">
      <c r="B627" s="14">
        <v>619</v>
      </c>
      <c r="C627" s="95" t="str">
        <f t="shared" si="106"/>
        <v/>
      </c>
      <c r="D627" s="15" t="str">
        <f t="shared" si="100"/>
        <v>OK</v>
      </c>
      <c r="E627" s="16" t="e">
        <f>VLOOKUP('Data Sheet'!$B$8,'Data Sheet'!$I$2:$J$9,2,FALSE)</f>
        <v>#N/A</v>
      </c>
      <c r="F627" s="16" t="str">
        <f t="shared" si="107"/>
        <v/>
      </c>
      <c r="G627" s="103">
        <f t="shared" si="108"/>
        <v>0</v>
      </c>
      <c r="H627" s="17" t="s">
        <v>26</v>
      </c>
      <c r="I627" s="17" t="s">
        <v>26</v>
      </c>
      <c r="J627" s="17" t="str">
        <f>IF('Data Sheet'!$B$9="NC-50","N/A","OK")</f>
        <v>OK</v>
      </c>
      <c r="K627" s="17" t="str">
        <f>IF('Data Sheet'!$B$9="NC-50","N/A","OK")</f>
        <v>OK</v>
      </c>
      <c r="L627" s="17" t="str">
        <f t="shared" si="109"/>
        <v>OK</v>
      </c>
      <c r="M627" s="17" t="str">
        <f t="shared" si="110"/>
        <v>OK</v>
      </c>
      <c r="N627" s="18" t="str">
        <f>IF(BO627&lt;&gt;"",
    IF(INT('Data Sheet'!$A$19)=INT('Data Sheet'!$B$19),
        --(INT('Data Sheet'!$A$19) &amp; "." &amp; BO627),
        IF(AND((--(INT('Data Sheet'!$A$19) &amp; "." &amp; BO627)&gt;=--('Data Sheet'!$A$19)), (--(INT('Data Sheet'!$A$19) &amp; "." &amp; BO627)&lt;=--('Data Sheet'!$B$19))),
            --(INT('Data Sheet'!$A$19) &amp; "." &amp; BO627),
            --(INT('Data Sheet'!$B$19) &amp; "." &amp; BO627)
        )
    ),
    IF(BN627&lt;&gt;"",
        IF(INT('Data Sheet'!$A$19)=INT('Data Sheet'!$B$19),
            --(INT('Data Sheet'!$A$19) &amp; "." &amp; LEFT(BN627,3)),
            IF(AND((--(INT('Data Sheet'!$A$19) &amp; "." &amp; LEFT(BN627,3))&gt;=--('Data Sheet'!$A$19)), (--(INT('Data Sheet'!$A$19) &amp; "." &amp; LEFT(BN627,3))&lt;=--('Data Sheet'!$B$19))),
                --(INT('Data Sheet'!$A$19) &amp; "." &amp; LEFT(BN627,3)),
                --(INT('Data Sheet'!$B$19) &amp; "." &amp; LEFT(BN627,3))
            )
        ),
        "OK"
    )
)</f>
        <v>OK</v>
      </c>
      <c r="O627" s="23" t="str">
        <f>IF(BP627&lt;&gt;"",
    IF(INT('Data Sheet'!$A$19)=INT('Data Sheet'!$B$19),
        --(INT('Data Sheet'!$A$19) &amp; "." &amp; BP627),
        IF(AND((--(INT('Data Sheet'!$A$19) &amp; "." &amp; BP627)&gt;=--('Data Sheet'!$A$19)), (--(INT('Data Sheet'!$A$19) &amp; "." &amp; BP627)&lt;=--('Data Sheet'!$B$19))),
            --(INT('Data Sheet'!$A$19) &amp; "." &amp; BP627),
            --(INT('Data Sheet'!$B$19) &amp; "." &amp; BP627)
        )
    ),
    IF(BN627&lt;&gt;"",
        IF(INT('Data Sheet'!$A$19)=INT('Data Sheet'!$B$19),
            --(INT('Data Sheet'!$A$19) &amp; "." &amp; RIGHT(BN627,3)),
            IF(AND((--(INT('Data Sheet'!$A$19) &amp; "." &amp; RIGHT(BN627,3))&gt;=--('Data Sheet'!$A$19)), (--(INT('Data Sheet'!$A$19) &amp; "." &amp; RIGHT(BN627,3))&lt;=--('Data Sheet'!$B$19))),
                --(INT('Data Sheet'!$A$19) &amp; "." &amp; RIGHT(BN627,3)),
                --(INT('Data Sheet'!$B$19) &amp; "." &amp; RIGHT(BN627,3))
            )
        ),
        "OK"
    )
)</f>
        <v>OK</v>
      </c>
      <c r="P627" s="23" t="str">
        <f>IF(BR627&lt;&gt;"",
    IF(INT('Data Sheet'!$A$19)=INT('Data Sheet'!$B$15),
        --(INT('Data Sheet'!$A$15) &amp; "." &amp; BR627),
        IF(AND((--(INT('Data Sheet'!$A$15) &amp; "." &amp; BR627)&gt;=--('Data Sheet'!$A$15)), (--(INT('Data Sheet'!$A$15) &amp; "." &amp; BR627)&lt;=--('Data Sheet'!$B$15))),
            --(INT('Data Sheet'!$A$15) &amp; "." &amp; BR627),
            --(INT('Data Sheet'!$B$15) &amp; "." &amp; BR627)
        )
    ),
    IF(BQ627&lt;&gt;"",
        IF(INT('Data Sheet'!$A$15)=INT('Data Sheet'!$B$15),
            --(INT('Data Sheet'!$A$15) &amp; "." &amp; LEFT(BQ627,3)),
            IF(AND((--(INT('Data Sheet'!$A$15) &amp; "." &amp; LEFT(BQ627,3))&gt;=--('Data Sheet'!$A$15)), (--(INT('Data Sheet'!$A$15) &amp; "." &amp; LEFT(BQ627,3))&lt;=--('Data Sheet'!$B$15))),
                --(INT('Data Sheet'!$A$15) &amp; "." &amp; LEFT(BQ627,3)),
                --(INT('Data Sheet'!$B$15) &amp; "." &amp; LEFT(BQ627,3))
            )
        ),
        "OK"
    )
)</f>
        <v>OK</v>
      </c>
      <c r="Q627" s="23" t="str">
        <f>IF(BS627&lt;&gt;"",
    IF(INT('Data Sheet'!$A$19)=INT('Data Sheet'!$B$15),
        --(INT('Data Sheet'!$A$15) &amp; "." &amp; BS627),
        IF(AND((--(INT('Data Sheet'!$A$15) &amp; "." &amp; BS627)&gt;=--('Data Sheet'!$A$15)), (--(INT('Data Sheet'!$A$15) &amp; "." &amp; BS627)&lt;=--('Data Sheet'!$B$15))),
            --(INT('Data Sheet'!$A$15) &amp; "." &amp; BS627),
            --(INT('Data Sheet'!$B$15) &amp; "." &amp; BS627)
        )
    ),
    IF(BQ627&lt;&gt;"",
        IF(INT('Data Sheet'!$A$15)=INT('Data Sheet'!$B$15),
            --(INT('Data Sheet'!$A$15) &amp; "." &amp; RIGHT(BQ627,3)),
            IF(AND((--(INT('Data Sheet'!$A$15) &amp; "." &amp; RIGHT(BQ627,3))&gt;=--('Data Sheet'!$A$15)), (--(INT('Data Sheet'!$A$15) &amp; "." &amp; RIGHT(BQ627,3))&lt;=--('Data Sheet'!$B$15))),
                --(INT('Data Sheet'!$A$15) &amp; "." &amp; RIGHT(BQ627,3)),
                --(INT('Data Sheet'!$B$15) &amp; "." &amp; RIGHT(BQ627,3))
            )
        ),
        "OK"
    )
)</f>
        <v>OK</v>
      </c>
      <c r="R627" s="19"/>
      <c r="S627" s="19"/>
      <c r="T627" s="19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1"/>
      <c r="AU627" s="21"/>
      <c r="AV627" s="21"/>
      <c r="AW627" s="22"/>
      <c r="AX627" s="99"/>
      <c r="AY627" s="20"/>
      <c r="AZ627" s="20"/>
      <c r="BA627" s="22"/>
      <c r="BB627">
        <v>619</v>
      </c>
      <c r="BC627" s="80"/>
      <c r="BD627" s="80"/>
      <c r="BE627" s="80"/>
      <c r="BF627" s="80"/>
      <c r="BG627" s="32" t="str">
        <f t="shared" si="103"/>
        <v/>
      </c>
      <c r="BH627" s="78">
        <f t="shared" si="101"/>
        <v>0</v>
      </c>
      <c r="BI627" s="2">
        <f t="shared" si="104"/>
        <v>0</v>
      </c>
      <c r="BJ627" s="2">
        <f t="shared" si="105"/>
        <v>0</v>
      </c>
      <c r="BK627" s="2">
        <f t="shared" si="102"/>
        <v>0</v>
      </c>
    </row>
    <row r="628" spans="2:63" ht="15" customHeight="1" x14ac:dyDescent="0.25">
      <c r="B628" s="14">
        <v>620</v>
      </c>
      <c r="C628" s="95" t="str">
        <f t="shared" si="106"/>
        <v/>
      </c>
      <c r="D628" s="15" t="str">
        <f t="shared" si="100"/>
        <v>OK</v>
      </c>
      <c r="E628" s="16" t="e">
        <f>VLOOKUP('Data Sheet'!$B$8,'Data Sheet'!$I$2:$J$9,2,FALSE)</f>
        <v>#N/A</v>
      </c>
      <c r="F628" s="16" t="str">
        <f t="shared" si="107"/>
        <v/>
      </c>
      <c r="G628" s="103">
        <f t="shared" si="108"/>
        <v>0</v>
      </c>
      <c r="H628" s="17" t="s">
        <v>26</v>
      </c>
      <c r="I628" s="17" t="s">
        <v>26</v>
      </c>
      <c r="J628" s="17" t="str">
        <f>IF('Data Sheet'!$B$9="NC-50","N/A","OK")</f>
        <v>OK</v>
      </c>
      <c r="K628" s="17" t="str">
        <f>IF('Data Sheet'!$B$9="NC-50","N/A","OK")</f>
        <v>OK</v>
      </c>
      <c r="L628" s="17" t="str">
        <f t="shared" si="109"/>
        <v>OK</v>
      </c>
      <c r="M628" s="17" t="str">
        <f t="shared" si="110"/>
        <v>OK</v>
      </c>
      <c r="N628" s="18" t="str">
        <f>IF(BO628&lt;&gt;"",
    IF(INT('Data Sheet'!$A$19)=INT('Data Sheet'!$B$19),
        --(INT('Data Sheet'!$A$19) &amp; "." &amp; BO628),
        IF(AND((--(INT('Data Sheet'!$A$19) &amp; "." &amp; BO628)&gt;=--('Data Sheet'!$A$19)), (--(INT('Data Sheet'!$A$19) &amp; "." &amp; BO628)&lt;=--('Data Sheet'!$B$19))),
            --(INT('Data Sheet'!$A$19) &amp; "." &amp; BO628),
            --(INT('Data Sheet'!$B$19) &amp; "." &amp; BO628)
        )
    ),
    IF(BN628&lt;&gt;"",
        IF(INT('Data Sheet'!$A$19)=INT('Data Sheet'!$B$19),
            --(INT('Data Sheet'!$A$19) &amp; "." &amp; LEFT(BN628,3)),
            IF(AND((--(INT('Data Sheet'!$A$19) &amp; "." &amp; LEFT(BN628,3))&gt;=--('Data Sheet'!$A$19)), (--(INT('Data Sheet'!$A$19) &amp; "." &amp; LEFT(BN628,3))&lt;=--('Data Sheet'!$B$19))),
                --(INT('Data Sheet'!$A$19) &amp; "." &amp; LEFT(BN628,3)),
                --(INT('Data Sheet'!$B$19) &amp; "." &amp; LEFT(BN628,3))
            )
        ),
        "OK"
    )
)</f>
        <v>OK</v>
      </c>
      <c r="O628" s="23" t="str">
        <f>IF(BP628&lt;&gt;"",
    IF(INT('Data Sheet'!$A$19)=INT('Data Sheet'!$B$19),
        --(INT('Data Sheet'!$A$19) &amp; "." &amp; BP628),
        IF(AND((--(INT('Data Sheet'!$A$19) &amp; "." &amp; BP628)&gt;=--('Data Sheet'!$A$19)), (--(INT('Data Sheet'!$A$19) &amp; "." &amp; BP628)&lt;=--('Data Sheet'!$B$19))),
            --(INT('Data Sheet'!$A$19) &amp; "." &amp; BP628),
            --(INT('Data Sheet'!$B$19) &amp; "." &amp; BP628)
        )
    ),
    IF(BN628&lt;&gt;"",
        IF(INT('Data Sheet'!$A$19)=INT('Data Sheet'!$B$19),
            --(INT('Data Sheet'!$A$19) &amp; "." &amp; RIGHT(BN628,3)),
            IF(AND((--(INT('Data Sheet'!$A$19) &amp; "." &amp; RIGHT(BN628,3))&gt;=--('Data Sheet'!$A$19)), (--(INT('Data Sheet'!$A$19) &amp; "." &amp; RIGHT(BN628,3))&lt;=--('Data Sheet'!$B$19))),
                --(INT('Data Sheet'!$A$19) &amp; "." &amp; RIGHT(BN628,3)),
                --(INT('Data Sheet'!$B$19) &amp; "." &amp; RIGHT(BN628,3))
            )
        ),
        "OK"
    )
)</f>
        <v>OK</v>
      </c>
      <c r="P628" s="23" t="str">
        <f>IF(BR628&lt;&gt;"",
    IF(INT('Data Sheet'!$A$19)=INT('Data Sheet'!$B$15),
        --(INT('Data Sheet'!$A$15) &amp; "." &amp; BR628),
        IF(AND((--(INT('Data Sheet'!$A$15) &amp; "." &amp; BR628)&gt;=--('Data Sheet'!$A$15)), (--(INT('Data Sheet'!$A$15) &amp; "." &amp; BR628)&lt;=--('Data Sheet'!$B$15))),
            --(INT('Data Sheet'!$A$15) &amp; "." &amp; BR628),
            --(INT('Data Sheet'!$B$15) &amp; "." &amp; BR628)
        )
    ),
    IF(BQ628&lt;&gt;"",
        IF(INT('Data Sheet'!$A$15)=INT('Data Sheet'!$B$15),
            --(INT('Data Sheet'!$A$15) &amp; "." &amp; LEFT(BQ628,3)),
            IF(AND((--(INT('Data Sheet'!$A$15) &amp; "." &amp; LEFT(BQ628,3))&gt;=--('Data Sheet'!$A$15)), (--(INT('Data Sheet'!$A$15) &amp; "." &amp; LEFT(BQ628,3))&lt;=--('Data Sheet'!$B$15))),
                --(INT('Data Sheet'!$A$15) &amp; "." &amp; LEFT(BQ628,3)),
                --(INT('Data Sheet'!$B$15) &amp; "." &amp; LEFT(BQ628,3))
            )
        ),
        "OK"
    )
)</f>
        <v>OK</v>
      </c>
      <c r="Q628" s="23" t="str">
        <f>IF(BS628&lt;&gt;"",
    IF(INT('Data Sheet'!$A$19)=INT('Data Sheet'!$B$15),
        --(INT('Data Sheet'!$A$15) &amp; "." &amp; BS628),
        IF(AND((--(INT('Data Sheet'!$A$15) &amp; "." &amp; BS628)&gt;=--('Data Sheet'!$A$15)), (--(INT('Data Sheet'!$A$15) &amp; "." &amp; BS628)&lt;=--('Data Sheet'!$B$15))),
            --(INT('Data Sheet'!$A$15) &amp; "." &amp; BS628),
            --(INT('Data Sheet'!$B$15) &amp; "." &amp; BS628)
        )
    ),
    IF(BQ628&lt;&gt;"",
        IF(INT('Data Sheet'!$A$15)=INT('Data Sheet'!$B$15),
            --(INT('Data Sheet'!$A$15) &amp; "." &amp; RIGHT(BQ628,3)),
            IF(AND((--(INT('Data Sheet'!$A$15) &amp; "." &amp; RIGHT(BQ628,3))&gt;=--('Data Sheet'!$A$15)), (--(INT('Data Sheet'!$A$15) &amp; "." &amp; RIGHT(BQ628,3))&lt;=--('Data Sheet'!$B$15))),
                --(INT('Data Sheet'!$A$15) &amp; "." &amp; RIGHT(BQ628,3)),
                --(INT('Data Sheet'!$B$15) &amp; "." &amp; RIGHT(BQ628,3))
            )
        ),
        "OK"
    )
)</f>
        <v>OK</v>
      </c>
      <c r="R628" s="19"/>
      <c r="S628" s="19"/>
      <c r="T628" s="19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1"/>
      <c r="AU628" s="21"/>
      <c r="AV628" s="21"/>
      <c r="AW628" s="22"/>
      <c r="AX628" s="99"/>
      <c r="AY628" s="20"/>
      <c r="AZ628" s="20"/>
      <c r="BA628" s="22"/>
      <c r="BB628">
        <v>620</v>
      </c>
      <c r="BC628" s="80"/>
      <c r="BD628" s="80"/>
      <c r="BE628" s="80"/>
      <c r="BF628" s="80"/>
      <c r="BG628" s="32" t="str">
        <f t="shared" si="103"/>
        <v/>
      </c>
      <c r="BH628" s="78">
        <f t="shared" si="101"/>
        <v>0</v>
      </c>
      <c r="BI628" s="2">
        <f t="shared" si="104"/>
        <v>0</v>
      </c>
      <c r="BJ628" s="2">
        <f t="shared" si="105"/>
        <v>0</v>
      </c>
      <c r="BK628" s="2">
        <f t="shared" si="102"/>
        <v>0</v>
      </c>
    </row>
    <row r="629" spans="2:63" ht="15" customHeight="1" x14ac:dyDescent="0.25">
      <c r="B629" s="14">
        <v>621</v>
      </c>
      <c r="C629" s="95" t="str">
        <f t="shared" si="106"/>
        <v/>
      </c>
      <c r="D629" s="15" t="str">
        <f t="shared" si="100"/>
        <v>OK</v>
      </c>
      <c r="E629" s="16" t="e">
        <f>VLOOKUP('Data Sheet'!$B$8,'Data Sheet'!$I$2:$J$9,2,FALSE)</f>
        <v>#N/A</v>
      </c>
      <c r="F629" s="16" t="str">
        <f t="shared" si="107"/>
        <v/>
      </c>
      <c r="G629" s="103">
        <f t="shared" si="108"/>
        <v>0</v>
      </c>
      <c r="H629" s="17" t="s">
        <v>26</v>
      </c>
      <c r="I629" s="17" t="s">
        <v>26</v>
      </c>
      <c r="J629" s="17" t="str">
        <f>IF('Data Sheet'!$B$9="NC-50","N/A","OK")</f>
        <v>OK</v>
      </c>
      <c r="K629" s="17" t="str">
        <f>IF('Data Sheet'!$B$9="NC-50","N/A","OK")</f>
        <v>OK</v>
      </c>
      <c r="L629" s="17" t="str">
        <f t="shared" si="109"/>
        <v>OK</v>
      </c>
      <c r="M629" s="17" t="str">
        <f t="shared" si="110"/>
        <v>OK</v>
      </c>
      <c r="N629" s="18" t="str">
        <f>IF(BO629&lt;&gt;"",
    IF(INT('Data Sheet'!$A$19)=INT('Data Sheet'!$B$19),
        --(INT('Data Sheet'!$A$19) &amp; "." &amp; BO629),
        IF(AND((--(INT('Data Sheet'!$A$19) &amp; "." &amp; BO629)&gt;=--('Data Sheet'!$A$19)), (--(INT('Data Sheet'!$A$19) &amp; "." &amp; BO629)&lt;=--('Data Sheet'!$B$19))),
            --(INT('Data Sheet'!$A$19) &amp; "." &amp; BO629),
            --(INT('Data Sheet'!$B$19) &amp; "." &amp; BO629)
        )
    ),
    IF(BN629&lt;&gt;"",
        IF(INT('Data Sheet'!$A$19)=INT('Data Sheet'!$B$19),
            --(INT('Data Sheet'!$A$19) &amp; "." &amp; LEFT(BN629,3)),
            IF(AND((--(INT('Data Sheet'!$A$19) &amp; "." &amp; LEFT(BN629,3))&gt;=--('Data Sheet'!$A$19)), (--(INT('Data Sheet'!$A$19) &amp; "." &amp; LEFT(BN629,3))&lt;=--('Data Sheet'!$B$19))),
                --(INT('Data Sheet'!$A$19) &amp; "." &amp; LEFT(BN629,3)),
                --(INT('Data Sheet'!$B$19) &amp; "." &amp; LEFT(BN629,3))
            )
        ),
        "OK"
    )
)</f>
        <v>OK</v>
      </c>
      <c r="O629" s="23" t="str">
        <f>IF(BP629&lt;&gt;"",
    IF(INT('Data Sheet'!$A$19)=INT('Data Sheet'!$B$19),
        --(INT('Data Sheet'!$A$19) &amp; "." &amp; BP629),
        IF(AND((--(INT('Data Sheet'!$A$19) &amp; "." &amp; BP629)&gt;=--('Data Sheet'!$A$19)), (--(INT('Data Sheet'!$A$19) &amp; "." &amp; BP629)&lt;=--('Data Sheet'!$B$19))),
            --(INT('Data Sheet'!$A$19) &amp; "." &amp; BP629),
            --(INT('Data Sheet'!$B$19) &amp; "." &amp; BP629)
        )
    ),
    IF(BN629&lt;&gt;"",
        IF(INT('Data Sheet'!$A$19)=INT('Data Sheet'!$B$19),
            --(INT('Data Sheet'!$A$19) &amp; "." &amp; RIGHT(BN629,3)),
            IF(AND((--(INT('Data Sheet'!$A$19) &amp; "." &amp; RIGHT(BN629,3))&gt;=--('Data Sheet'!$A$19)), (--(INT('Data Sheet'!$A$19) &amp; "." &amp; RIGHT(BN629,3))&lt;=--('Data Sheet'!$B$19))),
                --(INT('Data Sheet'!$A$19) &amp; "." &amp; RIGHT(BN629,3)),
                --(INT('Data Sheet'!$B$19) &amp; "." &amp; RIGHT(BN629,3))
            )
        ),
        "OK"
    )
)</f>
        <v>OK</v>
      </c>
      <c r="P629" s="23" t="str">
        <f>IF(BR629&lt;&gt;"",
    IF(INT('Data Sheet'!$A$19)=INT('Data Sheet'!$B$15),
        --(INT('Data Sheet'!$A$15) &amp; "." &amp; BR629),
        IF(AND((--(INT('Data Sheet'!$A$15) &amp; "." &amp; BR629)&gt;=--('Data Sheet'!$A$15)), (--(INT('Data Sheet'!$A$15) &amp; "." &amp; BR629)&lt;=--('Data Sheet'!$B$15))),
            --(INT('Data Sheet'!$A$15) &amp; "." &amp; BR629),
            --(INT('Data Sheet'!$B$15) &amp; "." &amp; BR629)
        )
    ),
    IF(BQ629&lt;&gt;"",
        IF(INT('Data Sheet'!$A$15)=INT('Data Sheet'!$B$15),
            --(INT('Data Sheet'!$A$15) &amp; "." &amp; LEFT(BQ629,3)),
            IF(AND((--(INT('Data Sheet'!$A$15) &amp; "." &amp; LEFT(BQ629,3))&gt;=--('Data Sheet'!$A$15)), (--(INT('Data Sheet'!$A$15) &amp; "." &amp; LEFT(BQ629,3))&lt;=--('Data Sheet'!$B$15))),
                --(INT('Data Sheet'!$A$15) &amp; "." &amp; LEFT(BQ629,3)),
                --(INT('Data Sheet'!$B$15) &amp; "." &amp; LEFT(BQ629,3))
            )
        ),
        "OK"
    )
)</f>
        <v>OK</v>
      </c>
      <c r="Q629" s="23" t="str">
        <f>IF(BS629&lt;&gt;"",
    IF(INT('Data Sheet'!$A$19)=INT('Data Sheet'!$B$15),
        --(INT('Data Sheet'!$A$15) &amp; "." &amp; BS629),
        IF(AND((--(INT('Data Sheet'!$A$15) &amp; "." &amp; BS629)&gt;=--('Data Sheet'!$A$15)), (--(INT('Data Sheet'!$A$15) &amp; "." &amp; BS629)&lt;=--('Data Sheet'!$B$15))),
            --(INT('Data Sheet'!$A$15) &amp; "." &amp; BS629),
            --(INT('Data Sheet'!$B$15) &amp; "." &amp; BS629)
        )
    ),
    IF(BQ629&lt;&gt;"",
        IF(INT('Data Sheet'!$A$15)=INT('Data Sheet'!$B$15),
            --(INT('Data Sheet'!$A$15) &amp; "." &amp; RIGHT(BQ629,3)),
            IF(AND((--(INT('Data Sheet'!$A$15) &amp; "." &amp; RIGHT(BQ629,3))&gt;=--('Data Sheet'!$A$15)), (--(INT('Data Sheet'!$A$15) &amp; "." &amp; RIGHT(BQ629,3))&lt;=--('Data Sheet'!$B$15))),
                --(INT('Data Sheet'!$A$15) &amp; "." &amp; RIGHT(BQ629,3)),
                --(INT('Data Sheet'!$B$15) &amp; "." &amp; RIGHT(BQ629,3))
            )
        ),
        "OK"
    )
)</f>
        <v>OK</v>
      </c>
      <c r="R629" s="19"/>
      <c r="S629" s="19"/>
      <c r="T629" s="19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1"/>
      <c r="AU629" s="21"/>
      <c r="AV629" s="21"/>
      <c r="AW629" s="22"/>
      <c r="AX629" s="99"/>
      <c r="AY629" s="20"/>
      <c r="AZ629" s="20"/>
      <c r="BA629" s="22"/>
      <c r="BB629">
        <v>621</v>
      </c>
      <c r="BC629" s="80"/>
      <c r="BD629" s="80"/>
      <c r="BE629" s="80"/>
      <c r="BF629" s="80"/>
      <c r="BG629" s="32" t="str">
        <f t="shared" si="103"/>
        <v/>
      </c>
      <c r="BH629" s="78">
        <f t="shared" si="101"/>
        <v>0</v>
      </c>
      <c r="BI629" s="2">
        <f t="shared" si="104"/>
        <v>0</v>
      </c>
      <c r="BJ629" s="2">
        <f t="shared" si="105"/>
        <v>0</v>
      </c>
      <c r="BK629" s="2">
        <f t="shared" si="102"/>
        <v>0</v>
      </c>
    </row>
    <row r="630" spans="2:63" ht="15" customHeight="1" x14ac:dyDescent="0.25">
      <c r="B630" s="14">
        <v>622</v>
      </c>
      <c r="C630" s="95" t="str">
        <f t="shared" si="106"/>
        <v/>
      </c>
      <c r="D630" s="15" t="str">
        <f t="shared" si="100"/>
        <v>OK</v>
      </c>
      <c r="E630" s="16" t="e">
        <f>VLOOKUP('Data Sheet'!$B$8,'Data Sheet'!$I$2:$J$9,2,FALSE)</f>
        <v>#N/A</v>
      </c>
      <c r="F630" s="16" t="str">
        <f t="shared" si="107"/>
        <v/>
      </c>
      <c r="G630" s="103">
        <f t="shared" si="108"/>
        <v>0</v>
      </c>
      <c r="H630" s="17" t="s">
        <v>26</v>
      </c>
      <c r="I630" s="17" t="s">
        <v>26</v>
      </c>
      <c r="J630" s="17" t="str">
        <f>IF('Data Sheet'!$B$9="NC-50","N/A","OK")</f>
        <v>OK</v>
      </c>
      <c r="K630" s="17" t="str">
        <f>IF('Data Sheet'!$B$9="NC-50","N/A","OK")</f>
        <v>OK</v>
      </c>
      <c r="L630" s="17" t="str">
        <f t="shared" si="109"/>
        <v>OK</v>
      </c>
      <c r="M630" s="17" t="str">
        <f t="shared" si="110"/>
        <v>OK</v>
      </c>
      <c r="N630" s="18" t="str">
        <f>IF(BO630&lt;&gt;"",
    IF(INT('Data Sheet'!$A$19)=INT('Data Sheet'!$B$19),
        --(INT('Data Sheet'!$A$19) &amp; "." &amp; BO630),
        IF(AND((--(INT('Data Sheet'!$A$19) &amp; "." &amp; BO630)&gt;=--('Data Sheet'!$A$19)), (--(INT('Data Sheet'!$A$19) &amp; "." &amp; BO630)&lt;=--('Data Sheet'!$B$19))),
            --(INT('Data Sheet'!$A$19) &amp; "." &amp; BO630),
            --(INT('Data Sheet'!$B$19) &amp; "." &amp; BO630)
        )
    ),
    IF(BN630&lt;&gt;"",
        IF(INT('Data Sheet'!$A$19)=INT('Data Sheet'!$B$19),
            --(INT('Data Sheet'!$A$19) &amp; "." &amp; LEFT(BN630,3)),
            IF(AND((--(INT('Data Sheet'!$A$19) &amp; "." &amp; LEFT(BN630,3))&gt;=--('Data Sheet'!$A$19)), (--(INT('Data Sheet'!$A$19) &amp; "." &amp; LEFT(BN630,3))&lt;=--('Data Sheet'!$B$19))),
                --(INT('Data Sheet'!$A$19) &amp; "." &amp; LEFT(BN630,3)),
                --(INT('Data Sheet'!$B$19) &amp; "." &amp; LEFT(BN630,3))
            )
        ),
        "OK"
    )
)</f>
        <v>OK</v>
      </c>
      <c r="O630" s="23" t="str">
        <f>IF(BP630&lt;&gt;"",
    IF(INT('Data Sheet'!$A$19)=INT('Data Sheet'!$B$19),
        --(INT('Data Sheet'!$A$19) &amp; "." &amp; BP630),
        IF(AND((--(INT('Data Sheet'!$A$19) &amp; "." &amp; BP630)&gt;=--('Data Sheet'!$A$19)), (--(INT('Data Sheet'!$A$19) &amp; "." &amp; BP630)&lt;=--('Data Sheet'!$B$19))),
            --(INT('Data Sheet'!$A$19) &amp; "." &amp; BP630),
            --(INT('Data Sheet'!$B$19) &amp; "." &amp; BP630)
        )
    ),
    IF(BN630&lt;&gt;"",
        IF(INT('Data Sheet'!$A$19)=INT('Data Sheet'!$B$19),
            --(INT('Data Sheet'!$A$19) &amp; "." &amp; RIGHT(BN630,3)),
            IF(AND((--(INT('Data Sheet'!$A$19) &amp; "." &amp; RIGHT(BN630,3))&gt;=--('Data Sheet'!$A$19)), (--(INT('Data Sheet'!$A$19) &amp; "." &amp; RIGHT(BN630,3))&lt;=--('Data Sheet'!$B$19))),
                --(INT('Data Sheet'!$A$19) &amp; "." &amp; RIGHT(BN630,3)),
                --(INT('Data Sheet'!$B$19) &amp; "." &amp; RIGHT(BN630,3))
            )
        ),
        "OK"
    )
)</f>
        <v>OK</v>
      </c>
      <c r="P630" s="23" t="str">
        <f>IF(BR630&lt;&gt;"",
    IF(INT('Data Sheet'!$A$19)=INT('Data Sheet'!$B$15),
        --(INT('Data Sheet'!$A$15) &amp; "." &amp; BR630),
        IF(AND((--(INT('Data Sheet'!$A$15) &amp; "." &amp; BR630)&gt;=--('Data Sheet'!$A$15)), (--(INT('Data Sheet'!$A$15) &amp; "." &amp; BR630)&lt;=--('Data Sheet'!$B$15))),
            --(INT('Data Sheet'!$A$15) &amp; "." &amp; BR630),
            --(INT('Data Sheet'!$B$15) &amp; "." &amp; BR630)
        )
    ),
    IF(BQ630&lt;&gt;"",
        IF(INT('Data Sheet'!$A$15)=INT('Data Sheet'!$B$15),
            --(INT('Data Sheet'!$A$15) &amp; "." &amp; LEFT(BQ630,3)),
            IF(AND((--(INT('Data Sheet'!$A$15) &amp; "." &amp; LEFT(BQ630,3))&gt;=--('Data Sheet'!$A$15)), (--(INT('Data Sheet'!$A$15) &amp; "." &amp; LEFT(BQ630,3))&lt;=--('Data Sheet'!$B$15))),
                --(INT('Data Sheet'!$A$15) &amp; "." &amp; LEFT(BQ630,3)),
                --(INT('Data Sheet'!$B$15) &amp; "." &amp; LEFT(BQ630,3))
            )
        ),
        "OK"
    )
)</f>
        <v>OK</v>
      </c>
      <c r="Q630" s="23" t="str">
        <f>IF(BS630&lt;&gt;"",
    IF(INT('Data Sheet'!$A$19)=INT('Data Sheet'!$B$15),
        --(INT('Data Sheet'!$A$15) &amp; "." &amp; BS630),
        IF(AND((--(INT('Data Sheet'!$A$15) &amp; "." &amp; BS630)&gt;=--('Data Sheet'!$A$15)), (--(INT('Data Sheet'!$A$15) &amp; "." &amp; BS630)&lt;=--('Data Sheet'!$B$15))),
            --(INT('Data Sheet'!$A$15) &amp; "." &amp; BS630),
            --(INT('Data Sheet'!$B$15) &amp; "." &amp; BS630)
        )
    ),
    IF(BQ630&lt;&gt;"",
        IF(INT('Data Sheet'!$A$15)=INT('Data Sheet'!$B$15),
            --(INT('Data Sheet'!$A$15) &amp; "." &amp; RIGHT(BQ630,3)),
            IF(AND((--(INT('Data Sheet'!$A$15) &amp; "." &amp; RIGHT(BQ630,3))&gt;=--('Data Sheet'!$A$15)), (--(INT('Data Sheet'!$A$15) &amp; "." &amp; RIGHT(BQ630,3))&lt;=--('Data Sheet'!$B$15))),
                --(INT('Data Sheet'!$A$15) &amp; "." &amp; RIGHT(BQ630,3)),
                --(INT('Data Sheet'!$B$15) &amp; "." &amp; RIGHT(BQ630,3))
            )
        ),
        "OK"
    )
)</f>
        <v>OK</v>
      </c>
      <c r="R630" s="19"/>
      <c r="S630" s="19"/>
      <c r="T630" s="19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1"/>
      <c r="AU630" s="21"/>
      <c r="AV630" s="21"/>
      <c r="AW630" s="22"/>
      <c r="AX630" s="99"/>
      <c r="AY630" s="20"/>
      <c r="AZ630" s="20"/>
      <c r="BA630" s="22"/>
      <c r="BB630">
        <v>622</v>
      </c>
      <c r="BC630" s="80"/>
      <c r="BD630" s="80"/>
      <c r="BE630" s="80"/>
      <c r="BF630" s="80"/>
      <c r="BG630" s="32" t="str">
        <f t="shared" si="103"/>
        <v/>
      </c>
      <c r="BH630" s="78">
        <f t="shared" si="101"/>
        <v>0</v>
      </c>
      <c r="BI630" s="2">
        <f t="shared" si="104"/>
        <v>0</v>
      </c>
      <c r="BJ630" s="2">
        <f t="shared" si="105"/>
        <v>0</v>
      </c>
      <c r="BK630" s="2">
        <f t="shared" si="102"/>
        <v>0</v>
      </c>
    </row>
    <row r="631" spans="2:63" ht="15" customHeight="1" x14ac:dyDescent="0.25">
      <c r="B631" s="14">
        <v>623</v>
      </c>
      <c r="C631" s="95" t="str">
        <f t="shared" si="106"/>
        <v/>
      </c>
      <c r="D631" s="15" t="str">
        <f t="shared" si="100"/>
        <v>OK</v>
      </c>
      <c r="E631" s="16" t="e">
        <f>VLOOKUP('Data Sheet'!$B$8,'Data Sheet'!$I$2:$J$9,2,FALSE)</f>
        <v>#N/A</v>
      </c>
      <c r="F631" s="16" t="str">
        <f t="shared" si="107"/>
        <v/>
      </c>
      <c r="G631" s="103">
        <f t="shared" si="108"/>
        <v>0</v>
      </c>
      <c r="H631" s="17" t="s">
        <v>26</v>
      </c>
      <c r="I631" s="17" t="s">
        <v>26</v>
      </c>
      <c r="J631" s="17" t="str">
        <f>IF('Data Sheet'!$B$9="NC-50","N/A","OK")</f>
        <v>OK</v>
      </c>
      <c r="K631" s="17" t="str">
        <f>IF('Data Sheet'!$B$9="NC-50","N/A","OK")</f>
        <v>OK</v>
      </c>
      <c r="L631" s="17" t="str">
        <f t="shared" si="109"/>
        <v>OK</v>
      </c>
      <c r="M631" s="17" t="str">
        <f t="shared" si="110"/>
        <v>OK</v>
      </c>
      <c r="N631" s="18" t="str">
        <f>IF(BO631&lt;&gt;"",
    IF(INT('Data Sheet'!$A$19)=INT('Data Sheet'!$B$19),
        --(INT('Data Sheet'!$A$19) &amp; "." &amp; BO631),
        IF(AND((--(INT('Data Sheet'!$A$19) &amp; "." &amp; BO631)&gt;=--('Data Sheet'!$A$19)), (--(INT('Data Sheet'!$A$19) &amp; "." &amp; BO631)&lt;=--('Data Sheet'!$B$19))),
            --(INT('Data Sheet'!$A$19) &amp; "." &amp; BO631),
            --(INT('Data Sheet'!$B$19) &amp; "." &amp; BO631)
        )
    ),
    IF(BN631&lt;&gt;"",
        IF(INT('Data Sheet'!$A$19)=INT('Data Sheet'!$B$19),
            --(INT('Data Sheet'!$A$19) &amp; "." &amp; LEFT(BN631,3)),
            IF(AND((--(INT('Data Sheet'!$A$19) &amp; "." &amp; LEFT(BN631,3))&gt;=--('Data Sheet'!$A$19)), (--(INT('Data Sheet'!$A$19) &amp; "." &amp; LEFT(BN631,3))&lt;=--('Data Sheet'!$B$19))),
                --(INT('Data Sheet'!$A$19) &amp; "." &amp; LEFT(BN631,3)),
                --(INT('Data Sheet'!$B$19) &amp; "." &amp; LEFT(BN631,3))
            )
        ),
        "OK"
    )
)</f>
        <v>OK</v>
      </c>
      <c r="O631" s="23" t="str">
        <f>IF(BP631&lt;&gt;"",
    IF(INT('Data Sheet'!$A$19)=INT('Data Sheet'!$B$19),
        --(INT('Data Sheet'!$A$19) &amp; "." &amp; BP631),
        IF(AND((--(INT('Data Sheet'!$A$19) &amp; "." &amp; BP631)&gt;=--('Data Sheet'!$A$19)), (--(INT('Data Sheet'!$A$19) &amp; "." &amp; BP631)&lt;=--('Data Sheet'!$B$19))),
            --(INT('Data Sheet'!$A$19) &amp; "." &amp; BP631),
            --(INT('Data Sheet'!$B$19) &amp; "." &amp; BP631)
        )
    ),
    IF(BN631&lt;&gt;"",
        IF(INT('Data Sheet'!$A$19)=INT('Data Sheet'!$B$19),
            --(INT('Data Sheet'!$A$19) &amp; "." &amp; RIGHT(BN631,3)),
            IF(AND((--(INT('Data Sheet'!$A$19) &amp; "." &amp; RIGHT(BN631,3))&gt;=--('Data Sheet'!$A$19)), (--(INT('Data Sheet'!$A$19) &amp; "." &amp; RIGHT(BN631,3))&lt;=--('Data Sheet'!$B$19))),
                --(INT('Data Sheet'!$A$19) &amp; "." &amp; RIGHT(BN631,3)),
                --(INT('Data Sheet'!$B$19) &amp; "." &amp; RIGHT(BN631,3))
            )
        ),
        "OK"
    )
)</f>
        <v>OK</v>
      </c>
      <c r="P631" s="23" t="str">
        <f>IF(BR631&lt;&gt;"",
    IF(INT('Data Sheet'!$A$19)=INT('Data Sheet'!$B$15),
        --(INT('Data Sheet'!$A$15) &amp; "." &amp; BR631),
        IF(AND((--(INT('Data Sheet'!$A$15) &amp; "." &amp; BR631)&gt;=--('Data Sheet'!$A$15)), (--(INT('Data Sheet'!$A$15) &amp; "." &amp; BR631)&lt;=--('Data Sheet'!$B$15))),
            --(INT('Data Sheet'!$A$15) &amp; "." &amp; BR631),
            --(INT('Data Sheet'!$B$15) &amp; "." &amp; BR631)
        )
    ),
    IF(BQ631&lt;&gt;"",
        IF(INT('Data Sheet'!$A$15)=INT('Data Sheet'!$B$15),
            --(INT('Data Sheet'!$A$15) &amp; "." &amp; LEFT(BQ631,3)),
            IF(AND((--(INT('Data Sheet'!$A$15) &amp; "." &amp; LEFT(BQ631,3))&gt;=--('Data Sheet'!$A$15)), (--(INT('Data Sheet'!$A$15) &amp; "." &amp; LEFT(BQ631,3))&lt;=--('Data Sheet'!$B$15))),
                --(INT('Data Sheet'!$A$15) &amp; "." &amp; LEFT(BQ631,3)),
                --(INT('Data Sheet'!$B$15) &amp; "." &amp; LEFT(BQ631,3))
            )
        ),
        "OK"
    )
)</f>
        <v>OK</v>
      </c>
      <c r="Q631" s="23" t="str">
        <f>IF(BS631&lt;&gt;"",
    IF(INT('Data Sheet'!$A$19)=INT('Data Sheet'!$B$15),
        --(INT('Data Sheet'!$A$15) &amp; "." &amp; BS631),
        IF(AND((--(INT('Data Sheet'!$A$15) &amp; "." &amp; BS631)&gt;=--('Data Sheet'!$A$15)), (--(INT('Data Sheet'!$A$15) &amp; "." &amp; BS631)&lt;=--('Data Sheet'!$B$15))),
            --(INT('Data Sheet'!$A$15) &amp; "." &amp; BS631),
            --(INT('Data Sheet'!$B$15) &amp; "." &amp; BS631)
        )
    ),
    IF(BQ631&lt;&gt;"",
        IF(INT('Data Sheet'!$A$15)=INT('Data Sheet'!$B$15),
            --(INT('Data Sheet'!$A$15) &amp; "." &amp; RIGHT(BQ631,3)),
            IF(AND((--(INT('Data Sheet'!$A$15) &amp; "." &amp; RIGHT(BQ631,3))&gt;=--('Data Sheet'!$A$15)), (--(INT('Data Sheet'!$A$15) &amp; "." &amp; RIGHT(BQ631,3))&lt;=--('Data Sheet'!$B$15))),
                --(INT('Data Sheet'!$A$15) &amp; "." &amp; RIGHT(BQ631,3)),
                --(INT('Data Sheet'!$B$15) &amp; "." &amp; RIGHT(BQ631,3))
            )
        ),
        "OK"
    )
)</f>
        <v>OK</v>
      </c>
      <c r="R631" s="19"/>
      <c r="S631" s="19"/>
      <c r="T631" s="19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1"/>
      <c r="AU631" s="21"/>
      <c r="AV631" s="21"/>
      <c r="AW631" s="22"/>
      <c r="AX631" s="99"/>
      <c r="AY631" s="20"/>
      <c r="AZ631" s="20"/>
      <c r="BA631" s="22"/>
      <c r="BB631">
        <v>623</v>
      </c>
      <c r="BC631" s="80"/>
      <c r="BD631" s="80"/>
      <c r="BE631" s="80"/>
      <c r="BF631" s="80"/>
      <c r="BG631" s="32" t="str">
        <f t="shared" si="103"/>
        <v/>
      </c>
      <c r="BH631" s="78">
        <f t="shared" si="101"/>
        <v>0</v>
      </c>
      <c r="BI631" s="2">
        <f t="shared" si="104"/>
        <v>0</v>
      </c>
      <c r="BJ631" s="2">
        <f t="shared" si="105"/>
        <v>0</v>
      </c>
      <c r="BK631" s="2">
        <f t="shared" si="102"/>
        <v>0</v>
      </c>
    </row>
    <row r="632" spans="2:63" ht="15" customHeight="1" x14ac:dyDescent="0.25">
      <c r="B632" s="14">
        <v>624</v>
      </c>
      <c r="C632" s="95" t="str">
        <f t="shared" si="106"/>
        <v/>
      </c>
      <c r="D632" s="15" t="str">
        <f t="shared" si="100"/>
        <v>OK</v>
      </c>
      <c r="E632" s="16" t="e">
        <f>VLOOKUP('Data Sheet'!$B$8,'Data Sheet'!$I$2:$J$9,2,FALSE)</f>
        <v>#N/A</v>
      </c>
      <c r="F632" s="16" t="str">
        <f t="shared" si="107"/>
        <v/>
      </c>
      <c r="G632" s="103">
        <f t="shared" si="108"/>
        <v>0</v>
      </c>
      <c r="H632" s="17" t="s">
        <v>26</v>
      </c>
      <c r="I632" s="17" t="s">
        <v>26</v>
      </c>
      <c r="J632" s="17" t="str">
        <f>IF('Data Sheet'!$B$9="NC-50","N/A","OK")</f>
        <v>OK</v>
      </c>
      <c r="K632" s="17" t="str">
        <f>IF('Data Sheet'!$B$9="NC-50","N/A","OK")</f>
        <v>OK</v>
      </c>
      <c r="L632" s="17" t="str">
        <f t="shared" si="109"/>
        <v>OK</v>
      </c>
      <c r="M632" s="17" t="str">
        <f t="shared" si="110"/>
        <v>OK</v>
      </c>
      <c r="N632" s="18" t="str">
        <f>IF(BO632&lt;&gt;"",
    IF(INT('Data Sheet'!$A$19)=INT('Data Sheet'!$B$19),
        --(INT('Data Sheet'!$A$19) &amp; "." &amp; BO632),
        IF(AND((--(INT('Data Sheet'!$A$19) &amp; "." &amp; BO632)&gt;=--('Data Sheet'!$A$19)), (--(INT('Data Sheet'!$A$19) &amp; "." &amp; BO632)&lt;=--('Data Sheet'!$B$19))),
            --(INT('Data Sheet'!$A$19) &amp; "." &amp; BO632),
            --(INT('Data Sheet'!$B$19) &amp; "." &amp; BO632)
        )
    ),
    IF(BN632&lt;&gt;"",
        IF(INT('Data Sheet'!$A$19)=INT('Data Sheet'!$B$19),
            --(INT('Data Sheet'!$A$19) &amp; "." &amp; LEFT(BN632,3)),
            IF(AND((--(INT('Data Sheet'!$A$19) &amp; "." &amp; LEFT(BN632,3))&gt;=--('Data Sheet'!$A$19)), (--(INT('Data Sheet'!$A$19) &amp; "." &amp; LEFT(BN632,3))&lt;=--('Data Sheet'!$B$19))),
                --(INT('Data Sheet'!$A$19) &amp; "." &amp; LEFT(BN632,3)),
                --(INT('Data Sheet'!$B$19) &amp; "." &amp; LEFT(BN632,3))
            )
        ),
        "OK"
    )
)</f>
        <v>OK</v>
      </c>
      <c r="O632" s="23" t="str">
        <f>IF(BP632&lt;&gt;"",
    IF(INT('Data Sheet'!$A$19)=INT('Data Sheet'!$B$19),
        --(INT('Data Sheet'!$A$19) &amp; "." &amp; BP632),
        IF(AND((--(INT('Data Sheet'!$A$19) &amp; "." &amp; BP632)&gt;=--('Data Sheet'!$A$19)), (--(INT('Data Sheet'!$A$19) &amp; "." &amp; BP632)&lt;=--('Data Sheet'!$B$19))),
            --(INT('Data Sheet'!$A$19) &amp; "." &amp; BP632),
            --(INT('Data Sheet'!$B$19) &amp; "." &amp; BP632)
        )
    ),
    IF(BN632&lt;&gt;"",
        IF(INT('Data Sheet'!$A$19)=INT('Data Sheet'!$B$19),
            --(INT('Data Sheet'!$A$19) &amp; "." &amp; RIGHT(BN632,3)),
            IF(AND((--(INT('Data Sheet'!$A$19) &amp; "." &amp; RIGHT(BN632,3))&gt;=--('Data Sheet'!$A$19)), (--(INT('Data Sheet'!$A$19) &amp; "." &amp; RIGHT(BN632,3))&lt;=--('Data Sheet'!$B$19))),
                --(INT('Data Sheet'!$A$19) &amp; "." &amp; RIGHT(BN632,3)),
                --(INT('Data Sheet'!$B$19) &amp; "." &amp; RIGHT(BN632,3))
            )
        ),
        "OK"
    )
)</f>
        <v>OK</v>
      </c>
      <c r="P632" s="23" t="str">
        <f>IF(BR632&lt;&gt;"",
    IF(INT('Data Sheet'!$A$19)=INT('Data Sheet'!$B$15),
        --(INT('Data Sheet'!$A$15) &amp; "." &amp; BR632),
        IF(AND((--(INT('Data Sheet'!$A$15) &amp; "." &amp; BR632)&gt;=--('Data Sheet'!$A$15)), (--(INT('Data Sheet'!$A$15) &amp; "." &amp; BR632)&lt;=--('Data Sheet'!$B$15))),
            --(INT('Data Sheet'!$A$15) &amp; "." &amp; BR632),
            --(INT('Data Sheet'!$B$15) &amp; "." &amp; BR632)
        )
    ),
    IF(BQ632&lt;&gt;"",
        IF(INT('Data Sheet'!$A$15)=INT('Data Sheet'!$B$15),
            --(INT('Data Sheet'!$A$15) &amp; "." &amp; LEFT(BQ632,3)),
            IF(AND((--(INT('Data Sheet'!$A$15) &amp; "." &amp; LEFT(BQ632,3))&gt;=--('Data Sheet'!$A$15)), (--(INT('Data Sheet'!$A$15) &amp; "." &amp; LEFT(BQ632,3))&lt;=--('Data Sheet'!$B$15))),
                --(INT('Data Sheet'!$A$15) &amp; "." &amp; LEFT(BQ632,3)),
                --(INT('Data Sheet'!$B$15) &amp; "." &amp; LEFT(BQ632,3))
            )
        ),
        "OK"
    )
)</f>
        <v>OK</v>
      </c>
      <c r="Q632" s="23" t="str">
        <f>IF(BS632&lt;&gt;"",
    IF(INT('Data Sheet'!$A$19)=INT('Data Sheet'!$B$15),
        --(INT('Data Sheet'!$A$15) &amp; "." &amp; BS632),
        IF(AND((--(INT('Data Sheet'!$A$15) &amp; "." &amp; BS632)&gt;=--('Data Sheet'!$A$15)), (--(INT('Data Sheet'!$A$15) &amp; "." &amp; BS632)&lt;=--('Data Sheet'!$B$15))),
            --(INT('Data Sheet'!$A$15) &amp; "." &amp; BS632),
            --(INT('Data Sheet'!$B$15) &amp; "." &amp; BS632)
        )
    ),
    IF(BQ632&lt;&gt;"",
        IF(INT('Data Sheet'!$A$15)=INT('Data Sheet'!$B$15),
            --(INT('Data Sheet'!$A$15) &amp; "." &amp; RIGHT(BQ632,3)),
            IF(AND((--(INT('Data Sheet'!$A$15) &amp; "." &amp; RIGHT(BQ632,3))&gt;=--('Data Sheet'!$A$15)), (--(INT('Data Sheet'!$A$15) &amp; "." &amp; RIGHT(BQ632,3))&lt;=--('Data Sheet'!$B$15))),
                --(INT('Data Sheet'!$A$15) &amp; "." &amp; RIGHT(BQ632,3)),
                --(INT('Data Sheet'!$B$15) &amp; "." &amp; RIGHT(BQ632,3))
            )
        ),
        "OK"
    )
)</f>
        <v>OK</v>
      </c>
      <c r="R632" s="19"/>
      <c r="S632" s="19"/>
      <c r="T632" s="19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1"/>
      <c r="AU632" s="21"/>
      <c r="AV632" s="21"/>
      <c r="AW632" s="22"/>
      <c r="AX632" s="99"/>
      <c r="AY632" s="20"/>
      <c r="AZ632" s="20"/>
      <c r="BA632" s="22"/>
      <c r="BB632">
        <v>624</v>
      </c>
      <c r="BC632" s="80"/>
      <c r="BD632" s="80"/>
      <c r="BE632" s="80"/>
      <c r="BF632" s="80"/>
      <c r="BG632" s="32" t="str">
        <f t="shared" si="103"/>
        <v/>
      </c>
      <c r="BH632" s="78">
        <f t="shared" si="101"/>
        <v>0</v>
      </c>
      <c r="BI632" s="2">
        <f t="shared" si="104"/>
        <v>0</v>
      </c>
      <c r="BJ632" s="2">
        <f t="shared" si="105"/>
        <v>0</v>
      </c>
      <c r="BK632" s="2">
        <f t="shared" si="102"/>
        <v>0</v>
      </c>
    </row>
    <row r="633" spans="2:63" ht="15" customHeight="1" x14ac:dyDescent="0.25">
      <c r="B633" s="14">
        <v>625</v>
      </c>
      <c r="C633" s="95" t="str">
        <f t="shared" si="106"/>
        <v/>
      </c>
      <c r="D633" s="15" t="str">
        <f t="shared" si="100"/>
        <v>OK</v>
      </c>
      <c r="E633" s="16" t="e">
        <f>VLOOKUP('Data Sheet'!$B$8,'Data Sheet'!$I$2:$J$9,2,FALSE)</f>
        <v>#N/A</v>
      </c>
      <c r="F633" s="16" t="str">
        <f t="shared" si="107"/>
        <v/>
      </c>
      <c r="G633" s="103">
        <f t="shared" si="108"/>
        <v>0</v>
      </c>
      <c r="H633" s="17" t="s">
        <v>26</v>
      </c>
      <c r="I633" s="17" t="s">
        <v>26</v>
      </c>
      <c r="J633" s="17" t="str">
        <f>IF('Data Sheet'!$B$9="NC-50","N/A","OK")</f>
        <v>OK</v>
      </c>
      <c r="K633" s="17" t="str">
        <f>IF('Data Sheet'!$B$9="NC-50","N/A","OK")</f>
        <v>OK</v>
      </c>
      <c r="L633" s="17" t="str">
        <f t="shared" si="109"/>
        <v>OK</v>
      </c>
      <c r="M633" s="17" t="str">
        <f t="shared" si="110"/>
        <v>OK</v>
      </c>
      <c r="N633" s="18" t="str">
        <f>IF(BO633&lt;&gt;"",
    IF(INT('Data Sheet'!$A$19)=INT('Data Sheet'!$B$19),
        --(INT('Data Sheet'!$A$19) &amp; "." &amp; BO633),
        IF(AND((--(INT('Data Sheet'!$A$19) &amp; "." &amp; BO633)&gt;=--('Data Sheet'!$A$19)), (--(INT('Data Sheet'!$A$19) &amp; "." &amp; BO633)&lt;=--('Data Sheet'!$B$19))),
            --(INT('Data Sheet'!$A$19) &amp; "." &amp; BO633),
            --(INT('Data Sheet'!$B$19) &amp; "." &amp; BO633)
        )
    ),
    IF(BN633&lt;&gt;"",
        IF(INT('Data Sheet'!$A$19)=INT('Data Sheet'!$B$19),
            --(INT('Data Sheet'!$A$19) &amp; "." &amp; LEFT(BN633,3)),
            IF(AND((--(INT('Data Sheet'!$A$19) &amp; "." &amp; LEFT(BN633,3))&gt;=--('Data Sheet'!$A$19)), (--(INT('Data Sheet'!$A$19) &amp; "." &amp; LEFT(BN633,3))&lt;=--('Data Sheet'!$B$19))),
                --(INT('Data Sheet'!$A$19) &amp; "." &amp; LEFT(BN633,3)),
                --(INT('Data Sheet'!$B$19) &amp; "." &amp; LEFT(BN633,3))
            )
        ),
        "OK"
    )
)</f>
        <v>OK</v>
      </c>
      <c r="O633" s="23" t="str">
        <f>IF(BP633&lt;&gt;"",
    IF(INT('Data Sheet'!$A$19)=INT('Data Sheet'!$B$19),
        --(INT('Data Sheet'!$A$19) &amp; "." &amp; BP633),
        IF(AND((--(INT('Data Sheet'!$A$19) &amp; "." &amp; BP633)&gt;=--('Data Sheet'!$A$19)), (--(INT('Data Sheet'!$A$19) &amp; "." &amp; BP633)&lt;=--('Data Sheet'!$B$19))),
            --(INT('Data Sheet'!$A$19) &amp; "." &amp; BP633),
            --(INT('Data Sheet'!$B$19) &amp; "." &amp; BP633)
        )
    ),
    IF(BN633&lt;&gt;"",
        IF(INT('Data Sheet'!$A$19)=INT('Data Sheet'!$B$19),
            --(INT('Data Sheet'!$A$19) &amp; "." &amp; RIGHT(BN633,3)),
            IF(AND((--(INT('Data Sheet'!$A$19) &amp; "." &amp; RIGHT(BN633,3))&gt;=--('Data Sheet'!$A$19)), (--(INT('Data Sheet'!$A$19) &amp; "." &amp; RIGHT(BN633,3))&lt;=--('Data Sheet'!$B$19))),
                --(INT('Data Sheet'!$A$19) &amp; "." &amp; RIGHT(BN633,3)),
                --(INT('Data Sheet'!$B$19) &amp; "." &amp; RIGHT(BN633,3))
            )
        ),
        "OK"
    )
)</f>
        <v>OK</v>
      </c>
      <c r="P633" s="23" t="str">
        <f>IF(BR633&lt;&gt;"",
    IF(INT('Data Sheet'!$A$19)=INT('Data Sheet'!$B$15),
        --(INT('Data Sheet'!$A$15) &amp; "." &amp; BR633),
        IF(AND((--(INT('Data Sheet'!$A$15) &amp; "." &amp; BR633)&gt;=--('Data Sheet'!$A$15)), (--(INT('Data Sheet'!$A$15) &amp; "." &amp; BR633)&lt;=--('Data Sheet'!$B$15))),
            --(INT('Data Sheet'!$A$15) &amp; "." &amp; BR633),
            --(INT('Data Sheet'!$B$15) &amp; "." &amp; BR633)
        )
    ),
    IF(BQ633&lt;&gt;"",
        IF(INT('Data Sheet'!$A$15)=INT('Data Sheet'!$B$15),
            --(INT('Data Sheet'!$A$15) &amp; "." &amp; LEFT(BQ633,3)),
            IF(AND((--(INT('Data Sheet'!$A$15) &amp; "." &amp; LEFT(BQ633,3))&gt;=--('Data Sheet'!$A$15)), (--(INT('Data Sheet'!$A$15) &amp; "." &amp; LEFT(BQ633,3))&lt;=--('Data Sheet'!$B$15))),
                --(INT('Data Sheet'!$A$15) &amp; "." &amp; LEFT(BQ633,3)),
                --(INT('Data Sheet'!$B$15) &amp; "." &amp; LEFT(BQ633,3))
            )
        ),
        "OK"
    )
)</f>
        <v>OK</v>
      </c>
      <c r="Q633" s="23" t="str">
        <f>IF(BS633&lt;&gt;"",
    IF(INT('Data Sheet'!$A$19)=INT('Data Sheet'!$B$15),
        --(INT('Data Sheet'!$A$15) &amp; "." &amp; BS633),
        IF(AND((--(INT('Data Sheet'!$A$15) &amp; "." &amp; BS633)&gt;=--('Data Sheet'!$A$15)), (--(INT('Data Sheet'!$A$15) &amp; "." &amp; BS633)&lt;=--('Data Sheet'!$B$15))),
            --(INT('Data Sheet'!$A$15) &amp; "." &amp; BS633),
            --(INT('Data Sheet'!$B$15) &amp; "." &amp; BS633)
        )
    ),
    IF(BQ633&lt;&gt;"",
        IF(INT('Data Sheet'!$A$15)=INT('Data Sheet'!$B$15),
            --(INT('Data Sheet'!$A$15) &amp; "." &amp; RIGHT(BQ633,3)),
            IF(AND((--(INT('Data Sheet'!$A$15) &amp; "." &amp; RIGHT(BQ633,3))&gt;=--('Data Sheet'!$A$15)), (--(INT('Data Sheet'!$A$15) &amp; "." &amp; RIGHT(BQ633,3))&lt;=--('Data Sheet'!$B$15))),
                --(INT('Data Sheet'!$A$15) &amp; "." &amp; RIGHT(BQ633,3)),
                --(INT('Data Sheet'!$B$15) &amp; "." &amp; RIGHT(BQ633,3))
            )
        ),
        "OK"
    )
)</f>
        <v>OK</v>
      </c>
      <c r="R633" s="19"/>
      <c r="S633" s="19"/>
      <c r="T633" s="19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1"/>
      <c r="AU633" s="21"/>
      <c r="AV633" s="21"/>
      <c r="AW633" s="22"/>
      <c r="AX633" s="99"/>
      <c r="AY633" s="20"/>
      <c r="AZ633" s="20"/>
      <c r="BA633" s="22"/>
      <c r="BB633">
        <v>625</v>
      </c>
      <c r="BC633" s="80"/>
      <c r="BD633" s="80"/>
      <c r="BE633" s="80"/>
      <c r="BF633" s="80"/>
      <c r="BG633" s="32" t="str">
        <f t="shared" si="103"/>
        <v/>
      </c>
      <c r="BH633" s="78">
        <f t="shared" si="101"/>
        <v>0</v>
      </c>
      <c r="BI633" s="2">
        <f t="shared" si="104"/>
        <v>0</v>
      </c>
      <c r="BJ633" s="2">
        <f t="shared" si="105"/>
        <v>0</v>
      </c>
      <c r="BK633" s="2">
        <f t="shared" si="102"/>
        <v>0</v>
      </c>
    </row>
    <row r="634" spans="2:63" ht="15" customHeight="1" x14ac:dyDescent="0.25">
      <c r="B634" s="14">
        <v>626</v>
      </c>
      <c r="C634" s="95" t="str">
        <f t="shared" si="106"/>
        <v/>
      </c>
      <c r="D634" s="15" t="str">
        <f t="shared" si="100"/>
        <v>OK</v>
      </c>
      <c r="E634" s="16" t="e">
        <f>VLOOKUP('Data Sheet'!$B$8,'Data Sheet'!$I$2:$J$9,2,FALSE)</f>
        <v>#N/A</v>
      </c>
      <c r="F634" s="16" t="str">
        <f t="shared" si="107"/>
        <v/>
      </c>
      <c r="G634" s="103">
        <f t="shared" si="108"/>
        <v>0</v>
      </c>
      <c r="H634" s="17" t="s">
        <v>26</v>
      </c>
      <c r="I634" s="17" t="s">
        <v>26</v>
      </c>
      <c r="J634" s="17" t="str">
        <f>IF('Data Sheet'!$B$9="NC-50","N/A","OK")</f>
        <v>OK</v>
      </c>
      <c r="K634" s="17" t="str">
        <f>IF('Data Sheet'!$B$9="NC-50","N/A","OK")</f>
        <v>OK</v>
      </c>
      <c r="L634" s="17" t="str">
        <f t="shared" si="109"/>
        <v>OK</v>
      </c>
      <c r="M634" s="17" t="str">
        <f t="shared" si="110"/>
        <v>OK</v>
      </c>
      <c r="N634" s="18" t="str">
        <f>IF(BO634&lt;&gt;"",
    IF(INT('Data Sheet'!$A$19)=INT('Data Sheet'!$B$19),
        --(INT('Data Sheet'!$A$19) &amp; "." &amp; BO634),
        IF(AND((--(INT('Data Sheet'!$A$19) &amp; "." &amp; BO634)&gt;=--('Data Sheet'!$A$19)), (--(INT('Data Sheet'!$A$19) &amp; "." &amp; BO634)&lt;=--('Data Sheet'!$B$19))),
            --(INT('Data Sheet'!$A$19) &amp; "." &amp; BO634),
            --(INT('Data Sheet'!$B$19) &amp; "." &amp; BO634)
        )
    ),
    IF(BN634&lt;&gt;"",
        IF(INT('Data Sheet'!$A$19)=INT('Data Sheet'!$B$19),
            --(INT('Data Sheet'!$A$19) &amp; "." &amp; LEFT(BN634,3)),
            IF(AND((--(INT('Data Sheet'!$A$19) &amp; "." &amp; LEFT(BN634,3))&gt;=--('Data Sheet'!$A$19)), (--(INT('Data Sheet'!$A$19) &amp; "." &amp; LEFT(BN634,3))&lt;=--('Data Sheet'!$B$19))),
                --(INT('Data Sheet'!$A$19) &amp; "." &amp; LEFT(BN634,3)),
                --(INT('Data Sheet'!$B$19) &amp; "." &amp; LEFT(BN634,3))
            )
        ),
        "OK"
    )
)</f>
        <v>OK</v>
      </c>
      <c r="O634" s="23" t="str">
        <f>IF(BP634&lt;&gt;"",
    IF(INT('Data Sheet'!$A$19)=INT('Data Sheet'!$B$19),
        --(INT('Data Sheet'!$A$19) &amp; "." &amp; BP634),
        IF(AND((--(INT('Data Sheet'!$A$19) &amp; "." &amp; BP634)&gt;=--('Data Sheet'!$A$19)), (--(INT('Data Sheet'!$A$19) &amp; "." &amp; BP634)&lt;=--('Data Sheet'!$B$19))),
            --(INT('Data Sheet'!$A$19) &amp; "." &amp; BP634),
            --(INT('Data Sheet'!$B$19) &amp; "." &amp; BP634)
        )
    ),
    IF(BN634&lt;&gt;"",
        IF(INT('Data Sheet'!$A$19)=INT('Data Sheet'!$B$19),
            --(INT('Data Sheet'!$A$19) &amp; "." &amp; RIGHT(BN634,3)),
            IF(AND((--(INT('Data Sheet'!$A$19) &amp; "." &amp; RIGHT(BN634,3))&gt;=--('Data Sheet'!$A$19)), (--(INT('Data Sheet'!$A$19) &amp; "." &amp; RIGHT(BN634,3))&lt;=--('Data Sheet'!$B$19))),
                --(INT('Data Sheet'!$A$19) &amp; "." &amp; RIGHT(BN634,3)),
                --(INT('Data Sheet'!$B$19) &amp; "." &amp; RIGHT(BN634,3))
            )
        ),
        "OK"
    )
)</f>
        <v>OK</v>
      </c>
      <c r="P634" s="23" t="str">
        <f>IF(BR634&lt;&gt;"",
    IF(INT('Data Sheet'!$A$19)=INT('Data Sheet'!$B$15),
        --(INT('Data Sheet'!$A$15) &amp; "." &amp; BR634),
        IF(AND((--(INT('Data Sheet'!$A$15) &amp; "." &amp; BR634)&gt;=--('Data Sheet'!$A$15)), (--(INT('Data Sheet'!$A$15) &amp; "." &amp; BR634)&lt;=--('Data Sheet'!$B$15))),
            --(INT('Data Sheet'!$A$15) &amp; "." &amp; BR634),
            --(INT('Data Sheet'!$B$15) &amp; "." &amp; BR634)
        )
    ),
    IF(BQ634&lt;&gt;"",
        IF(INT('Data Sheet'!$A$15)=INT('Data Sheet'!$B$15),
            --(INT('Data Sheet'!$A$15) &amp; "." &amp; LEFT(BQ634,3)),
            IF(AND((--(INT('Data Sheet'!$A$15) &amp; "." &amp; LEFT(BQ634,3))&gt;=--('Data Sheet'!$A$15)), (--(INT('Data Sheet'!$A$15) &amp; "." &amp; LEFT(BQ634,3))&lt;=--('Data Sheet'!$B$15))),
                --(INT('Data Sheet'!$A$15) &amp; "." &amp; LEFT(BQ634,3)),
                --(INT('Data Sheet'!$B$15) &amp; "." &amp; LEFT(BQ634,3))
            )
        ),
        "OK"
    )
)</f>
        <v>OK</v>
      </c>
      <c r="Q634" s="23" t="str">
        <f>IF(BS634&lt;&gt;"",
    IF(INT('Data Sheet'!$A$19)=INT('Data Sheet'!$B$15),
        --(INT('Data Sheet'!$A$15) &amp; "." &amp; BS634),
        IF(AND((--(INT('Data Sheet'!$A$15) &amp; "." &amp; BS634)&gt;=--('Data Sheet'!$A$15)), (--(INT('Data Sheet'!$A$15) &amp; "." &amp; BS634)&lt;=--('Data Sheet'!$B$15))),
            --(INT('Data Sheet'!$A$15) &amp; "." &amp; BS634),
            --(INT('Data Sheet'!$B$15) &amp; "." &amp; BS634)
        )
    ),
    IF(BQ634&lt;&gt;"",
        IF(INT('Data Sheet'!$A$15)=INT('Data Sheet'!$B$15),
            --(INT('Data Sheet'!$A$15) &amp; "." &amp; RIGHT(BQ634,3)),
            IF(AND((--(INT('Data Sheet'!$A$15) &amp; "." &amp; RIGHT(BQ634,3))&gt;=--('Data Sheet'!$A$15)), (--(INT('Data Sheet'!$A$15) &amp; "." &amp; RIGHT(BQ634,3))&lt;=--('Data Sheet'!$B$15))),
                --(INT('Data Sheet'!$A$15) &amp; "." &amp; RIGHT(BQ634,3)),
                --(INT('Data Sheet'!$B$15) &amp; "." &amp; RIGHT(BQ634,3))
            )
        ),
        "OK"
    )
)</f>
        <v>OK</v>
      </c>
      <c r="R634" s="19"/>
      <c r="S634" s="19"/>
      <c r="T634" s="19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1"/>
      <c r="AU634" s="21"/>
      <c r="AV634" s="21"/>
      <c r="AW634" s="22"/>
      <c r="AX634" s="99"/>
      <c r="AY634" s="20"/>
      <c r="AZ634" s="20"/>
      <c r="BA634" s="22"/>
      <c r="BB634">
        <v>626</v>
      </c>
      <c r="BC634" s="80"/>
      <c r="BD634" s="80"/>
      <c r="BE634" s="80"/>
      <c r="BF634" s="80"/>
      <c r="BG634" s="32" t="str">
        <f t="shared" si="103"/>
        <v/>
      </c>
      <c r="BH634" s="78">
        <f t="shared" si="101"/>
        <v>0</v>
      </c>
      <c r="BI634" s="2">
        <f t="shared" si="104"/>
        <v>0</v>
      </c>
      <c r="BJ634" s="2">
        <f t="shared" si="105"/>
        <v>0</v>
      </c>
      <c r="BK634" s="2">
        <f t="shared" si="102"/>
        <v>0</v>
      </c>
    </row>
    <row r="635" spans="2:63" ht="15" customHeight="1" x14ac:dyDescent="0.25">
      <c r="B635" s="14">
        <v>627</v>
      </c>
      <c r="C635" s="95" t="str">
        <f t="shared" si="106"/>
        <v/>
      </c>
      <c r="D635" s="15" t="str">
        <f t="shared" si="100"/>
        <v>OK</v>
      </c>
      <c r="E635" s="16" t="e">
        <f>VLOOKUP('Data Sheet'!$B$8,'Data Sheet'!$I$2:$J$9,2,FALSE)</f>
        <v>#N/A</v>
      </c>
      <c r="F635" s="16" t="str">
        <f t="shared" si="107"/>
        <v/>
      </c>
      <c r="G635" s="103">
        <f t="shared" si="108"/>
        <v>0</v>
      </c>
      <c r="H635" s="17" t="s">
        <v>26</v>
      </c>
      <c r="I635" s="17" t="s">
        <v>26</v>
      </c>
      <c r="J635" s="17" t="str">
        <f>IF('Data Sheet'!$B$9="NC-50","N/A","OK")</f>
        <v>OK</v>
      </c>
      <c r="K635" s="17" t="str">
        <f>IF('Data Sheet'!$B$9="NC-50","N/A","OK")</f>
        <v>OK</v>
      </c>
      <c r="L635" s="17" t="str">
        <f t="shared" si="109"/>
        <v>OK</v>
      </c>
      <c r="M635" s="17" t="str">
        <f t="shared" si="110"/>
        <v>OK</v>
      </c>
      <c r="N635" s="18" t="str">
        <f>IF(BO635&lt;&gt;"",
    IF(INT('Data Sheet'!$A$19)=INT('Data Sheet'!$B$19),
        --(INT('Data Sheet'!$A$19) &amp; "." &amp; BO635),
        IF(AND((--(INT('Data Sheet'!$A$19) &amp; "." &amp; BO635)&gt;=--('Data Sheet'!$A$19)), (--(INT('Data Sheet'!$A$19) &amp; "." &amp; BO635)&lt;=--('Data Sheet'!$B$19))),
            --(INT('Data Sheet'!$A$19) &amp; "." &amp; BO635),
            --(INT('Data Sheet'!$B$19) &amp; "." &amp; BO635)
        )
    ),
    IF(BN635&lt;&gt;"",
        IF(INT('Data Sheet'!$A$19)=INT('Data Sheet'!$B$19),
            --(INT('Data Sheet'!$A$19) &amp; "." &amp; LEFT(BN635,3)),
            IF(AND((--(INT('Data Sheet'!$A$19) &amp; "." &amp; LEFT(BN635,3))&gt;=--('Data Sheet'!$A$19)), (--(INT('Data Sheet'!$A$19) &amp; "." &amp; LEFT(BN635,3))&lt;=--('Data Sheet'!$B$19))),
                --(INT('Data Sheet'!$A$19) &amp; "." &amp; LEFT(BN635,3)),
                --(INT('Data Sheet'!$B$19) &amp; "." &amp; LEFT(BN635,3))
            )
        ),
        "OK"
    )
)</f>
        <v>OK</v>
      </c>
      <c r="O635" s="23" t="str">
        <f>IF(BP635&lt;&gt;"",
    IF(INT('Data Sheet'!$A$19)=INT('Data Sheet'!$B$19),
        --(INT('Data Sheet'!$A$19) &amp; "." &amp; BP635),
        IF(AND((--(INT('Data Sheet'!$A$19) &amp; "." &amp; BP635)&gt;=--('Data Sheet'!$A$19)), (--(INT('Data Sheet'!$A$19) &amp; "." &amp; BP635)&lt;=--('Data Sheet'!$B$19))),
            --(INT('Data Sheet'!$A$19) &amp; "." &amp; BP635),
            --(INT('Data Sheet'!$B$19) &amp; "." &amp; BP635)
        )
    ),
    IF(BN635&lt;&gt;"",
        IF(INT('Data Sheet'!$A$19)=INT('Data Sheet'!$B$19),
            --(INT('Data Sheet'!$A$19) &amp; "." &amp; RIGHT(BN635,3)),
            IF(AND((--(INT('Data Sheet'!$A$19) &amp; "." &amp; RIGHT(BN635,3))&gt;=--('Data Sheet'!$A$19)), (--(INT('Data Sheet'!$A$19) &amp; "." &amp; RIGHT(BN635,3))&lt;=--('Data Sheet'!$B$19))),
                --(INT('Data Sheet'!$A$19) &amp; "." &amp; RIGHT(BN635,3)),
                --(INT('Data Sheet'!$B$19) &amp; "." &amp; RIGHT(BN635,3))
            )
        ),
        "OK"
    )
)</f>
        <v>OK</v>
      </c>
      <c r="P635" s="23" t="str">
        <f>IF(BR635&lt;&gt;"",
    IF(INT('Data Sheet'!$A$19)=INT('Data Sheet'!$B$15),
        --(INT('Data Sheet'!$A$15) &amp; "." &amp; BR635),
        IF(AND((--(INT('Data Sheet'!$A$15) &amp; "." &amp; BR635)&gt;=--('Data Sheet'!$A$15)), (--(INT('Data Sheet'!$A$15) &amp; "." &amp; BR635)&lt;=--('Data Sheet'!$B$15))),
            --(INT('Data Sheet'!$A$15) &amp; "." &amp; BR635),
            --(INT('Data Sheet'!$B$15) &amp; "." &amp; BR635)
        )
    ),
    IF(BQ635&lt;&gt;"",
        IF(INT('Data Sheet'!$A$15)=INT('Data Sheet'!$B$15),
            --(INT('Data Sheet'!$A$15) &amp; "." &amp; LEFT(BQ635,3)),
            IF(AND((--(INT('Data Sheet'!$A$15) &amp; "." &amp; LEFT(BQ635,3))&gt;=--('Data Sheet'!$A$15)), (--(INT('Data Sheet'!$A$15) &amp; "." &amp; LEFT(BQ635,3))&lt;=--('Data Sheet'!$B$15))),
                --(INT('Data Sheet'!$A$15) &amp; "." &amp; LEFT(BQ635,3)),
                --(INT('Data Sheet'!$B$15) &amp; "." &amp; LEFT(BQ635,3))
            )
        ),
        "OK"
    )
)</f>
        <v>OK</v>
      </c>
      <c r="Q635" s="23" t="str">
        <f>IF(BS635&lt;&gt;"",
    IF(INT('Data Sheet'!$A$19)=INT('Data Sheet'!$B$15),
        --(INT('Data Sheet'!$A$15) &amp; "." &amp; BS635),
        IF(AND((--(INT('Data Sheet'!$A$15) &amp; "." &amp; BS635)&gt;=--('Data Sheet'!$A$15)), (--(INT('Data Sheet'!$A$15) &amp; "." &amp; BS635)&lt;=--('Data Sheet'!$B$15))),
            --(INT('Data Sheet'!$A$15) &amp; "." &amp; BS635),
            --(INT('Data Sheet'!$B$15) &amp; "." &amp; BS635)
        )
    ),
    IF(BQ635&lt;&gt;"",
        IF(INT('Data Sheet'!$A$15)=INT('Data Sheet'!$B$15),
            --(INT('Data Sheet'!$A$15) &amp; "." &amp; RIGHT(BQ635,3)),
            IF(AND((--(INT('Data Sheet'!$A$15) &amp; "." &amp; RIGHT(BQ635,3))&gt;=--('Data Sheet'!$A$15)), (--(INT('Data Sheet'!$A$15) &amp; "." &amp; RIGHT(BQ635,3))&lt;=--('Data Sheet'!$B$15))),
                --(INT('Data Sheet'!$A$15) &amp; "." &amp; RIGHT(BQ635,3)),
                --(INT('Data Sheet'!$B$15) &amp; "." &amp; RIGHT(BQ635,3))
            )
        ),
        "OK"
    )
)</f>
        <v>OK</v>
      </c>
      <c r="R635" s="19"/>
      <c r="S635" s="19"/>
      <c r="T635" s="19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1"/>
      <c r="AU635" s="21"/>
      <c r="AV635" s="21"/>
      <c r="AW635" s="22"/>
      <c r="AX635" s="99"/>
      <c r="AY635" s="20"/>
      <c r="AZ635" s="20"/>
      <c r="BA635" s="22"/>
      <c r="BB635">
        <v>627</v>
      </c>
      <c r="BC635" s="80"/>
      <c r="BD635" s="80"/>
      <c r="BE635" s="80"/>
      <c r="BF635" s="80"/>
      <c r="BG635" s="32" t="str">
        <f t="shared" si="103"/>
        <v/>
      </c>
      <c r="BH635" s="78">
        <f t="shared" si="101"/>
        <v>0</v>
      </c>
      <c r="BI635" s="2">
        <f t="shared" si="104"/>
        <v>0</v>
      </c>
      <c r="BJ635" s="2">
        <f t="shared" si="105"/>
        <v>0</v>
      </c>
      <c r="BK635" s="2">
        <f t="shared" si="102"/>
        <v>0</v>
      </c>
    </row>
    <row r="636" spans="2:63" ht="15" customHeight="1" x14ac:dyDescent="0.25">
      <c r="B636" s="14">
        <v>628</v>
      </c>
      <c r="C636" s="95" t="str">
        <f t="shared" si="106"/>
        <v/>
      </c>
      <c r="D636" s="15" t="str">
        <f t="shared" si="100"/>
        <v>OK</v>
      </c>
      <c r="E636" s="16" t="e">
        <f>VLOOKUP('Data Sheet'!$B$8,'Data Sheet'!$I$2:$J$9,2,FALSE)</f>
        <v>#N/A</v>
      </c>
      <c r="F636" s="16" t="str">
        <f t="shared" si="107"/>
        <v/>
      </c>
      <c r="G636" s="103">
        <f t="shared" si="108"/>
        <v>0</v>
      </c>
      <c r="H636" s="17" t="s">
        <v>26</v>
      </c>
      <c r="I636" s="17" t="s">
        <v>26</v>
      </c>
      <c r="J636" s="17" t="str">
        <f>IF('Data Sheet'!$B$9="NC-50","N/A","OK")</f>
        <v>OK</v>
      </c>
      <c r="K636" s="17" t="str">
        <f>IF('Data Sheet'!$B$9="NC-50","N/A","OK")</f>
        <v>OK</v>
      </c>
      <c r="L636" s="17" t="str">
        <f t="shared" si="109"/>
        <v>OK</v>
      </c>
      <c r="M636" s="17" t="str">
        <f t="shared" si="110"/>
        <v>OK</v>
      </c>
      <c r="N636" s="18" t="str">
        <f>IF(BO636&lt;&gt;"",
    IF(INT('Data Sheet'!$A$19)=INT('Data Sheet'!$B$19),
        --(INT('Data Sheet'!$A$19) &amp; "." &amp; BO636),
        IF(AND((--(INT('Data Sheet'!$A$19) &amp; "." &amp; BO636)&gt;=--('Data Sheet'!$A$19)), (--(INT('Data Sheet'!$A$19) &amp; "." &amp; BO636)&lt;=--('Data Sheet'!$B$19))),
            --(INT('Data Sheet'!$A$19) &amp; "." &amp; BO636),
            --(INT('Data Sheet'!$B$19) &amp; "." &amp; BO636)
        )
    ),
    IF(BN636&lt;&gt;"",
        IF(INT('Data Sheet'!$A$19)=INT('Data Sheet'!$B$19),
            --(INT('Data Sheet'!$A$19) &amp; "." &amp; LEFT(BN636,3)),
            IF(AND((--(INT('Data Sheet'!$A$19) &amp; "." &amp; LEFT(BN636,3))&gt;=--('Data Sheet'!$A$19)), (--(INT('Data Sheet'!$A$19) &amp; "." &amp; LEFT(BN636,3))&lt;=--('Data Sheet'!$B$19))),
                --(INT('Data Sheet'!$A$19) &amp; "." &amp; LEFT(BN636,3)),
                --(INT('Data Sheet'!$B$19) &amp; "." &amp; LEFT(BN636,3))
            )
        ),
        "OK"
    )
)</f>
        <v>OK</v>
      </c>
      <c r="O636" s="23" t="str">
        <f>IF(BP636&lt;&gt;"",
    IF(INT('Data Sheet'!$A$19)=INT('Data Sheet'!$B$19),
        --(INT('Data Sheet'!$A$19) &amp; "." &amp; BP636),
        IF(AND((--(INT('Data Sheet'!$A$19) &amp; "." &amp; BP636)&gt;=--('Data Sheet'!$A$19)), (--(INT('Data Sheet'!$A$19) &amp; "." &amp; BP636)&lt;=--('Data Sheet'!$B$19))),
            --(INT('Data Sheet'!$A$19) &amp; "." &amp; BP636),
            --(INT('Data Sheet'!$B$19) &amp; "." &amp; BP636)
        )
    ),
    IF(BN636&lt;&gt;"",
        IF(INT('Data Sheet'!$A$19)=INT('Data Sheet'!$B$19),
            --(INT('Data Sheet'!$A$19) &amp; "." &amp; RIGHT(BN636,3)),
            IF(AND((--(INT('Data Sheet'!$A$19) &amp; "." &amp; RIGHT(BN636,3))&gt;=--('Data Sheet'!$A$19)), (--(INT('Data Sheet'!$A$19) &amp; "." &amp; RIGHT(BN636,3))&lt;=--('Data Sheet'!$B$19))),
                --(INT('Data Sheet'!$A$19) &amp; "." &amp; RIGHT(BN636,3)),
                --(INT('Data Sheet'!$B$19) &amp; "." &amp; RIGHT(BN636,3))
            )
        ),
        "OK"
    )
)</f>
        <v>OK</v>
      </c>
      <c r="P636" s="23" t="str">
        <f>IF(BR636&lt;&gt;"",
    IF(INT('Data Sheet'!$A$19)=INT('Data Sheet'!$B$15),
        --(INT('Data Sheet'!$A$15) &amp; "." &amp; BR636),
        IF(AND((--(INT('Data Sheet'!$A$15) &amp; "." &amp; BR636)&gt;=--('Data Sheet'!$A$15)), (--(INT('Data Sheet'!$A$15) &amp; "." &amp; BR636)&lt;=--('Data Sheet'!$B$15))),
            --(INT('Data Sheet'!$A$15) &amp; "." &amp; BR636),
            --(INT('Data Sheet'!$B$15) &amp; "." &amp; BR636)
        )
    ),
    IF(BQ636&lt;&gt;"",
        IF(INT('Data Sheet'!$A$15)=INT('Data Sheet'!$B$15),
            --(INT('Data Sheet'!$A$15) &amp; "." &amp; LEFT(BQ636,3)),
            IF(AND((--(INT('Data Sheet'!$A$15) &amp; "." &amp; LEFT(BQ636,3))&gt;=--('Data Sheet'!$A$15)), (--(INT('Data Sheet'!$A$15) &amp; "." &amp; LEFT(BQ636,3))&lt;=--('Data Sheet'!$B$15))),
                --(INT('Data Sheet'!$A$15) &amp; "." &amp; LEFT(BQ636,3)),
                --(INT('Data Sheet'!$B$15) &amp; "." &amp; LEFT(BQ636,3))
            )
        ),
        "OK"
    )
)</f>
        <v>OK</v>
      </c>
      <c r="Q636" s="23" t="str">
        <f>IF(BS636&lt;&gt;"",
    IF(INT('Data Sheet'!$A$19)=INT('Data Sheet'!$B$15),
        --(INT('Data Sheet'!$A$15) &amp; "." &amp; BS636),
        IF(AND((--(INT('Data Sheet'!$A$15) &amp; "." &amp; BS636)&gt;=--('Data Sheet'!$A$15)), (--(INT('Data Sheet'!$A$15) &amp; "." &amp; BS636)&lt;=--('Data Sheet'!$B$15))),
            --(INT('Data Sheet'!$A$15) &amp; "." &amp; BS636),
            --(INT('Data Sheet'!$B$15) &amp; "." &amp; BS636)
        )
    ),
    IF(BQ636&lt;&gt;"",
        IF(INT('Data Sheet'!$A$15)=INT('Data Sheet'!$B$15),
            --(INT('Data Sheet'!$A$15) &amp; "." &amp; RIGHT(BQ636,3)),
            IF(AND((--(INT('Data Sheet'!$A$15) &amp; "." &amp; RIGHT(BQ636,3))&gt;=--('Data Sheet'!$A$15)), (--(INT('Data Sheet'!$A$15) &amp; "." &amp; RIGHT(BQ636,3))&lt;=--('Data Sheet'!$B$15))),
                --(INT('Data Sheet'!$A$15) &amp; "." &amp; RIGHT(BQ636,3)),
                --(INT('Data Sheet'!$B$15) &amp; "." &amp; RIGHT(BQ636,3))
            )
        ),
        "OK"
    )
)</f>
        <v>OK</v>
      </c>
      <c r="R636" s="19"/>
      <c r="S636" s="19"/>
      <c r="T636" s="19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1"/>
      <c r="AU636" s="21"/>
      <c r="AV636" s="21"/>
      <c r="AW636" s="22"/>
      <c r="AX636" s="99"/>
      <c r="AY636" s="20"/>
      <c r="AZ636" s="20"/>
      <c r="BA636" s="22"/>
      <c r="BB636">
        <v>628</v>
      </c>
      <c r="BC636" s="80"/>
      <c r="BD636" s="80"/>
      <c r="BE636" s="80"/>
      <c r="BF636" s="80"/>
      <c r="BG636" s="32" t="str">
        <f t="shared" si="103"/>
        <v/>
      </c>
      <c r="BH636" s="78">
        <f t="shared" si="101"/>
        <v>0</v>
      </c>
      <c r="BI636" s="2">
        <f t="shared" si="104"/>
        <v>0</v>
      </c>
      <c r="BJ636" s="2">
        <f t="shared" si="105"/>
        <v>0</v>
      </c>
      <c r="BK636" s="2">
        <f t="shared" si="102"/>
        <v>0</v>
      </c>
    </row>
    <row r="637" spans="2:63" ht="15" customHeight="1" x14ac:dyDescent="0.25">
      <c r="B637" s="14">
        <v>629</v>
      </c>
      <c r="C637" s="95" t="str">
        <f t="shared" si="106"/>
        <v/>
      </c>
      <c r="D637" s="15" t="str">
        <f t="shared" si="100"/>
        <v>OK</v>
      </c>
      <c r="E637" s="16" t="e">
        <f>VLOOKUP('Data Sheet'!$B$8,'Data Sheet'!$I$2:$J$9,2,FALSE)</f>
        <v>#N/A</v>
      </c>
      <c r="F637" s="16" t="str">
        <f t="shared" si="107"/>
        <v/>
      </c>
      <c r="G637" s="103">
        <f t="shared" si="108"/>
        <v>0</v>
      </c>
      <c r="H637" s="17" t="s">
        <v>26</v>
      </c>
      <c r="I637" s="17" t="s">
        <v>26</v>
      </c>
      <c r="J637" s="17" t="str">
        <f>IF('Data Sheet'!$B$9="NC-50","N/A","OK")</f>
        <v>OK</v>
      </c>
      <c r="K637" s="17" t="str">
        <f>IF('Data Sheet'!$B$9="NC-50","N/A","OK")</f>
        <v>OK</v>
      </c>
      <c r="L637" s="17" t="str">
        <f t="shared" si="109"/>
        <v>OK</v>
      </c>
      <c r="M637" s="17" t="str">
        <f t="shared" si="110"/>
        <v>OK</v>
      </c>
      <c r="N637" s="18" t="str">
        <f>IF(BO637&lt;&gt;"",
    IF(INT('Data Sheet'!$A$19)=INT('Data Sheet'!$B$19),
        --(INT('Data Sheet'!$A$19) &amp; "." &amp; BO637),
        IF(AND((--(INT('Data Sheet'!$A$19) &amp; "." &amp; BO637)&gt;=--('Data Sheet'!$A$19)), (--(INT('Data Sheet'!$A$19) &amp; "." &amp; BO637)&lt;=--('Data Sheet'!$B$19))),
            --(INT('Data Sheet'!$A$19) &amp; "." &amp; BO637),
            --(INT('Data Sheet'!$B$19) &amp; "." &amp; BO637)
        )
    ),
    IF(BN637&lt;&gt;"",
        IF(INT('Data Sheet'!$A$19)=INT('Data Sheet'!$B$19),
            --(INT('Data Sheet'!$A$19) &amp; "." &amp; LEFT(BN637,3)),
            IF(AND((--(INT('Data Sheet'!$A$19) &amp; "." &amp; LEFT(BN637,3))&gt;=--('Data Sheet'!$A$19)), (--(INT('Data Sheet'!$A$19) &amp; "." &amp; LEFT(BN637,3))&lt;=--('Data Sheet'!$B$19))),
                --(INT('Data Sheet'!$A$19) &amp; "." &amp; LEFT(BN637,3)),
                --(INT('Data Sheet'!$B$19) &amp; "." &amp; LEFT(BN637,3))
            )
        ),
        "OK"
    )
)</f>
        <v>OK</v>
      </c>
      <c r="O637" s="23" t="str">
        <f>IF(BP637&lt;&gt;"",
    IF(INT('Data Sheet'!$A$19)=INT('Data Sheet'!$B$19),
        --(INT('Data Sheet'!$A$19) &amp; "." &amp; BP637),
        IF(AND((--(INT('Data Sheet'!$A$19) &amp; "." &amp; BP637)&gt;=--('Data Sheet'!$A$19)), (--(INT('Data Sheet'!$A$19) &amp; "." &amp; BP637)&lt;=--('Data Sheet'!$B$19))),
            --(INT('Data Sheet'!$A$19) &amp; "." &amp; BP637),
            --(INT('Data Sheet'!$B$19) &amp; "." &amp; BP637)
        )
    ),
    IF(BN637&lt;&gt;"",
        IF(INT('Data Sheet'!$A$19)=INT('Data Sheet'!$B$19),
            --(INT('Data Sheet'!$A$19) &amp; "." &amp; RIGHT(BN637,3)),
            IF(AND((--(INT('Data Sheet'!$A$19) &amp; "." &amp; RIGHT(BN637,3))&gt;=--('Data Sheet'!$A$19)), (--(INT('Data Sheet'!$A$19) &amp; "." &amp; RIGHT(BN637,3))&lt;=--('Data Sheet'!$B$19))),
                --(INT('Data Sheet'!$A$19) &amp; "." &amp; RIGHT(BN637,3)),
                --(INT('Data Sheet'!$B$19) &amp; "." &amp; RIGHT(BN637,3))
            )
        ),
        "OK"
    )
)</f>
        <v>OK</v>
      </c>
      <c r="P637" s="23" t="str">
        <f>IF(BR637&lt;&gt;"",
    IF(INT('Data Sheet'!$A$19)=INT('Data Sheet'!$B$15),
        --(INT('Data Sheet'!$A$15) &amp; "." &amp; BR637),
        IF(AND((--(INT('Data Sheet'!$A$15) &amp; "." &amp; BR637)&gt;=--('Data Sheet'!$A$15)), (--(INT('Data Sheet'!$A$15) &amp; "." &amp; BR637)&lt;=--('Data Sheet'!$B$15))),
            --(INT('Data Sheet'!$A$15) &amp; "." &amp; BR637),
            --(INT('Data Sheet'!$B$15) &amp; "." &amp; BR637)
        )
    ),
    IF(BQ637&lt;&gt;"",
        IF(INT('Data Sheet'!$A$15)=INT('Data Sheet'!$B$15),
            --(INT('Data Sheet'!$A$15) &amp; "." &amp; LEFT(BQ637,3)),
            IF(AND((--(INT('Data Sheet'!$A$15) &amp; "." &amp; LEFT(BQ637,3))&gt;=--('Data Sheet'!$A$15)), (--(INT('Data Sheet'!$A$15) &amp; "." &amp; LEFT(BQ637,3))&lt;=--('Data Sheet'!$B$15))),
                --(INT('Data Sheet'!$A$15) &amp; "." &amp; LEFT(BQ637,3)),
                --(INT('Data Sheet'!$B$15) &amp; "." &amp; LEFT(BQ637,3))
            )
        ),
        "OK"
    )
)</f>
        <v>OK</v>
      </c>
      <c r="Q637" s="23" t="str">
        <f>IF(BS637&lt;&gt;"",
    IF(INT('Data Sheet'!$A$19)=INT('Data Sheet'!$B$15),
        --(INT('Data Sheet'!$A$15) &amp; "." &amp; BS637),
        IF(AND((--(INT('Data Sheet'!$A$15) &amp; "." &amp; BS637)&gt;=--('Data Sheet'!$A$15)), (--(INT('Data Sheet'!$A$15) &amp; "." &amp; BS637)&lt;=--('Data Sheet'!$B$15))),
            --(INT('Data Sheet'!$A$15) &amp; "." &amp; BS637),
            --(INT('Data Sheet'!$B$15) &amp; "." &amp; BS637)
        )
    ),
    IF(BQ637&lt;&gt;"",
        IF(INT('Data Sheet'!$A$15)=INT('Data Sheet'!$B$15),
            --(INT('Data Sheet'!$A$15) &amp; "." &amp; RIGHT(BQ637,3)),
            IF(AND((--(INT('Data Sheet'!$A$15) &amp; "." &amp; RIGHT(BQ637,3))&gt;=--('Data Sheet'!$A$15)), (--(INT('Data Sheet'!$A$15) &amp; "." &amp; RIGHT(BQ637,3))&lt;=--('Data Sheet'!$B$15))),
                --(INT('Data Sheet'!$A$15) &amp; "." &amp; RIGHT(BQ637,3)),
                --(INT('Data Sheet'!$B$15) &amp; "." &amp; RIGHT(BQ637,3))
            )
        ),
        "OK"
    )
)</f>
        <v>OK</v>
      </c>
      <c r="R637" s="19"/>
      <c r="S637" s="19"/>
      <c r="T637" s="19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1"/>
      <c r="AU637" s="21"/>
      <c r="AV637" s="21"/>
      <c r="AW637" s="22"/>
      <c r="AX637" s="99"/>
      <c r="AY637" s="20"/>
      <c r="AZ637" s="20"/>
      <c r="BA637" s="22"/>
      <c r="BB637">
        <v>629</v>
      </c>
      <c r="BC637" s="80"/>
      <c r="BD637" s="80"/>
      <c r="BE637" s="80"/>
      <c r="BF637" s="80"/>
      <c r="BG637" s="32" t="str">
        <f t="shared" si="103"/>
        <v/>
      </c>
      <c r="BH637" s="78">
        <f t="shared" si="101"/>
        <v>0</v>
      </c>
      <c r="BI637" s="2">
        <f t="shared" si="104"/>
        <v>0</v>
      </c>
      <c r="BJ637" s="2">
        <f t="shared" si="105"/>
        <v>0</v>
      </c>
      <c r="BK637" s="2">
        <f t="shared" si="102"/>
        <v>0</v>
      </c>
    </row>
    <row r="638" spans="2:63" ht="15" customHeight="1" x14ac:dyDescent="0.25">
      <c r="B638" s="14">
        <v>630</v>
      </c>
      <c r="C638" s="95" t="str">
        <f t="shared" si="106"/>
        <v/>
      </c>
      <c r="D638" s="15" t="str">
        <f t="shared" si="100"/>
        <v>OK</v>
      </c>
      <c r="E638" s="16" t="e">
        <f>VLOOKUP('Data Sheet'!$B$8,'Data Sheet'!$I$2:$J$9,2,FALSE)</f>
        <v>#N/A</v>
      </c>
      <c r="F638" s="16" t="str">
        <f t="shared" si="107"/>
        <v/>
      </c>
      <c r="G638" s="103">
        <f t="shared" si="108"/>
        <v>0</v>
      </c>
      <c r="H638" s="17" t="s">
        <v>26</v>
      </c>
      <c r="I638" s="17" t="s">
        <v>26</v>
      </c>
      <c r="J638" s="17" t="str">
        <f>IF('Data Sheet'!$B$9="NC-50","N/A","OK")</f>
        <v>OK</v>
      </c>
      <c r="K638" s="17" t="str">
        <f>IF('Data Sheet'!$B$9="NC-50","N/A","OK")</f>
        <v>OK</v>
      </c>
      <c r="L638" s="17" t="str">
        <f t="shared" si="109"/>
        <v>OK</v>
      </c>
      <c r="M638" s="17" t="str">
        <f t="shared" si="110"/>
        <v>OK</v>
      </c>
      <c r="N638" s="18" t="str">
        <f>IF(BO638&lt;&gt;"",
    IF(INT('Data Sheet'!$A$19)=INT('Data Sheet'!$B$19),
        --(INT('Data Sheet'!$A$19) &amp; "." &amp; BO638),
        IF(AND((--(INT('Data Sheet'!$A$19) &amp; "." &amp; BO638)&gt;=--('Data Sheet'!$A$19)), (--(INT('Data Sheet'!$A$19) &amp; "." &amp; BO638)&lt;=--('Data Sheet'!$B$19))),
            --(INT('Data Sheet'!$A$19) &amp; "." &amp; BO638),
            --(INT('Data Sheet'!$B$19) &amp; "." &amp; BO638)
        )
    ),
    IF(BN638&lt;&gt;"",
        IF(INT('Data Sheet'!$A$19)=INT('Data Sheet'!$B$19),
            --(INT('Data Sheet'!$A$19) &amp; "." &amp; LEFT(BN638,3)),
            IF(AND((--(INT('Data Sheet'!$A$19) &amp; "." &amp; LEFT(BN638,3))&gt;=--('Data Sheet'!$A$19)), (--(INT('Data Sheet'!$A$19) &amp; "." &amp; LEFT(BN638,3))&lt;=--('Data Sheet'!$B$19))),
                --(INT('Data Sheet'!$A$19) &amp; "." &amp; LEFT(BN638,3)),
                --(INT('Data Sheet'!$B$19) &amp; "." &amp; LEFT(BN638,3))
            )
        ),
        "OK"
    )
)</f>
        <v>OK</v>
      </c>
      <c r="O638" s="23" t="str">
        <f>IF(BP638&lt;&gt;"",
    IF(INT('Data Sheet'!$A$19)=INT('Data Sheet'!$B$19),
        --(INT('Data Sheet'!$A$19) &amp; "." &amp; BP638),
        IF(AND((--(INT('Data Sheet'!$A$19) &amp; "." &amp; BP638)&gt;=--('Data Sheet'!$A$19)), (--(INT('Data Sheet'!$A$19) &amp; "." &amp; BP638)&lt;=--('Data Sheet'!$B$19))),
            --(INT('Data Sheet'!$A$19) &amp; "." &amp; BP638),
            --(INT('Data Sheet'!$B$19) &amp; "." &amp; BP638)
        )
    ),
    IF(BN638&lt;&gt;"",
        IF(INT('Data Sheet'!$A$19)=INT('Data Sheet'!$B$19),
            --(INT('Data Sheet'!$A$19) &amp; "." &amp; RIGHT(BN638,3)),
            IF(AND((--(INT('Data Sheet'!$A$19) &amp; "." &amp; RIGHT(BN638,3))&gt;=--('Data Sheet'!$A$19)), (--(INT('Data Sheet'!$A$19) &amp; "." &amp; RIGHT(BN638,3))&lt;=--('Data Sheet'!$B$19))),
                --(INT('Data Sheet'!$A$19) &amp; "." &amp; RIGHT(BN638,3)),
                --(INT('Data Sheet'!$B$19) &amp; "." &amp; RIGHT(BN638,3))
            )
        ),
        "OK"
    )
)</f>
        <v>OK</v>
      </c>
      <c r="P638" s="23" t="str">
        <f>IF(BR638&lt;&gt;"",
    IF(INT('Data Sheet'!$A$19)=INT('Data Sheet'!$B$15),
        --(INT('Data Sheet'!$A$15) &amp; "." &amp; BR638),
        IF(AND((--(INT('Data Sheet'!$A$15) &amp; "." &amp; BR638)&gt;=--('Data Sheet'!$A$15)), (--(INT('Data Sheet'!$A$15) &amp; "." &amp; BR638)&lt;=--('Data Sheet'!$B$15))),
            --(INT('Data Sheet'!$A$15) &amp; "." &amp; BR638),
            --(INT('Data Sheet'!$B$15) &amp; "." &amp; BR638)
        )
    ),
    IF(BQ638&lt;&gt;"",
        IF(INT('Data Sheet'!$A$15)=INT('Data Sheet'!$B$15),
            --(INT('Data Sheet'!$A$15) &amp; "." &amp; LEFT(BQ638,3)),
            IF(AND((--(INT('Data Sheet'!$A$15) &amp; "." &amp; LEFT(BQ638,3))&gt;=--('Data Sheet'!$A$15)), (--(INT('Data Sheet'!$A$15) &amp; "." &amp; LEFT(BQ638,3))&lt;=--('Data Sheet'!$B$15))),
                --(INT('Data Sheet'!$A$15) &amp; "." &amp; LEFT(BQ638,3)),
                --(INT('Data Sheet'!$B$15) &amp; "." &amp; LEFT(BQ638,3))
            )
        ),
        "OK"
    )
)</f>
        <v>OK</v>
      </c>
      <c r="Q638" s="23" t="str">
        <f>IF(BS638&lt;&gt;"",
    IF(INT('Data Sheet'!$A$19)=INT('Data Sheet'!$B$15),
        --(INT('Data Sheet'!$A$15) &amp; "." &amp; BS638),
        IF(AND((--(INT('Data Sheet'!$A$15) &amp; "." &amp; BS638)&gt;=--('Data Sheet'!$A$15)), (--(INT('Data Sheet'!$A$15) &amp; "." &amp; BS638)&lt;=--('Data Sheet'!$B$15))),
            --(INT('Data Sheet'!$A$15) &amp; "." &amp; BS638),
            --(INT('Data Sheet'!$B$15) &amp; "." &amp; BS638)
        )
    ),
    IF(BQ638&lt;&gt;"",
        IF(INT('Data Sheet'!$A$15)=INT('Data Sheet'!$B$15),
            --(INT('Data Sheet'!$A$15) &amp; "." &amp; RIGHT(BQ638,3)),
            IF(AND((--(INT('Data Sheet'!$A$15) &amp; "." &amp; RIGHT(BQ638,3))&gt;=--('Data Sheet'!$A$15)), (--(INT('Data Sheet'!$A$15) &amp; "." &amp; RIGHT(BQ638,3))&lt;=--('Data Sheet'!$B$15))),
                --(INT('Data Sheet'!$A$15) &amp; "." &amp; RIGHT(BQ638,3)),
                --(INT('Data Sheet'!$B$15) &amp; "." &amp; RIGHT(BQ638,3))
            )
        ),
        "OK"
    )
)</f>
        <v>OK</v>
      </c>
      <c r="R638" s="19"/>
      <c r="S638" s="19"/>
      <c r="T638" s="19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1"/>
      <c r="AU638" s="21"/>
      <c r="AV638" s="21"/>
      <c r="AW638" s="22"/>
      <c r="AX638" s="99"/>
      <c r="AY638" s="20"/>
      <c r="AZ638" s="20"/>
      <c r="BA638" s="22"/>
      <c r="BB638">
        <v>630</v>
      </c>
      <c r="BC638" s="80"/>
      <c r="BD638" s="80"/>
      <c r="BE638" s="80"/>
      <c r="BF638" s="80"/>
      <c r="BG638" s="32" t="str">
        <f t="shared" si="103"/>
        <v/>
      </c>
      <c r="BH638" s="78">
        <f t="shared" si="101"/>
        <v>0</v>
      </c>
      <c r="BI638" s="2">
        <f t="shared" si="104"/>
        <v>0</v>
      </c>
      <c r="BJ638" s="2">
        <f t="shared" si="105"/>
        <v>0</v>
      </c>
      <c r="BK638" s="2">
        <f t="shared" si="102"/>
        <v>0</v>
      </c>
    </row>
    <row r="639" spans="2:63" ht="15" customHeight="1" x14ac:dyDescent="0.25">
      <c r="B639" s="14">
        <v>631</v>
      </c>
      <c r="C639" s="95" t="str">
        <f t="shared" si="106"/>
        <v/>
      </c>
      <c r="D639" s="15" t="str">
        <f t="shared" si="100"/>
        <v>OK</v>
      </c>
      <c r="E639" s="16" t="e">
        <f>VLOOKUP('Data Sheet'!$B$8,'Data Sheet'!$I$2:$J$9,2,FALSE)</f>
        <v>#N/A</v>
      </c>
      <c r="F639" s="16" t="str">
        <f t="shared" si="107"/>
        <v/>
      </c>
      <c r="G639" s="103">
        <f t="shared" si="108"/>
        <v>0</v>
      </c>
      <c r="H639" s="17" t="s">
        <v>26</v>
      </c>
      <c r="I639" s="17" t="s">
        <v>26</v>
      </c>
      <c r="J639" s="17" t="str">
        <f>IF('Data Sheet'!$B$9="NC-50","N/A","OK")</f>
        <v>OK</v>
      </c>
      <c r="K639" s="17" t="str">
        <f>IF('Data Sheet'!$B$9="NC-50","N/A","OK")</f>
        <v>OK</v>
      </c>
      <c r="L639" s="17" t="str">
        <f t="shared" si="109"/>
        <v>OK</v>
      </c>
      <c r="M639" s="17" t="str">
        <f t="shared" si="110"/>
        <v>OK</v>
      </c>
      <c r="N639" s="18" t="str">
        <f>IF(BO639&lt;&gt;"",
    IF(INT('Data Sheet'!$A$19)=INT('Data Sheet'!$B$19),
        --(INT('Data Sheet'!$A$19) &amp; "." &amp; BO639),
        IF(AND((--(INT('Data Sheet'!$A$19) &amp; "." &amp; BO639)&gt;=--('Data Sheet'!$A$19)), (--(INT('Data Sheet'!$A$19) &amp; "." &amp; BO639)&lt;=--('Data Sheet'!$B$19))),
            --(INT('Data Sheet'!$A$19) &amp; "." &amp; BO639),
            --(INT('Data Sheet'!$B$19) &amp; "." &amp; BO639)
        )
    ),
    IF(BN639&lt;&gt;"",
        IF(INT('Data Sheet'!$A$19)=INT('Data Sheet'!$B$19),
            --(INT('Data Sheet'!$A$19) &amp; "." &amp; LEFT(BN639,3)),
            IF(AND((--(INT('Data Sheet'!$A$19) &amp; "." &amp; LEFT(BN639,3))&gt;=--('Data Sheet'!$A$19)), (--(INT('Data Sheet'!$A$19) &amp; "." &amp; LEFT(BN639,3))&lt;=--('Data Sheet'!$B$19))),
                --(INT('Data Sheet'!$A$19) &amp; "." &amp; LEFT(BN639,3)),
                --(INT('Data Sheet'!$B$19) &amp; "." &amp; LEFT(BN639,3))
            )
        ),
        "OK"
    )
)</f>
        <v>OK</v>
      </c>
      <c r="O639" s="23" t="str">
        <f>IF(BP639&lt;&gt;"",
    IF(INT('Data Sheet'!$A$19)=INT('Data Sheet'!$B$19),
        --(INT('Data Sheet'!$A$19) &amp; "." &amp; BP639),
        IF(AND((--(INT('Data Sheet'!$A$19) &amp; "." &amp; BP639)&gt;=--('Data Sheet'!$A$19)), (--(INT('Data Sheet'!$A$19) &amp; "." &amp; BP639)&lt;=--('Data Sheet'!$B$19))),
            --(INT('Data Sheet'!$A$19) &amp; "." &amp; BP639),
            --(INT('Data Sheet'!$B$19) &amp; "." &amp; BP639)
        )
    ),
    IF(BN639&lt;&gt;"",
        IF(INT('Data Sheet'!$A$19)=INT('Data Sheet'!$B$19),
            --(INT('Data Sheet'!$A$19) &amp; "." &amp; RIGHT(BN639,3)),
            IF(AND((--(INT('Data Sheet'!$A$19) &amp; "." &amp; RIGHT(BN639,3))&gt;=--('Data Sheet'!$A$19)), (--(INT('Data Sheet'!$A$19) &amp; "." &amp; RIGHT(BN639,3))&lt;=--('Data Sheet'!$B$19))),
                --(INT('Data Sheet'!$A$19) &amp; "." &amp; RIGHT(BN639,3)),
                --(INT('Data Sheet'!$B$19) &amp; "." &amp; RIGHT(BN639,3))
            )
        ),
        "OK"
    )
)</f>
        <v>OK</v>
      </c>
      <c r="P639" s="23" t="str">
        <f>IF(BR639&lt;&gt;"",
    IF(INT('Data Sheet'!$A$19)=INT('Data Sheet'!$B$15),
        --(INT('Data Sheet'!$A$15) &amp; "." &amp; BR639),
        IF(AND((--(INT('Data Sheet'!$A$15) &amp; "." &amp; BR639)&gt;=--('Data Sheet'!$A$15)), (--(INT('Data Sheet'!$A$15) &amp; "." &amp; BR639)&lt;=--('Data Sheet'!$B$15))),
            --(INT('Data Sheet'!$A$15) &amp; "." &amp; BR639),
            --(INT('Data Sheet'!$B$15) &amp; "." &amp; BR639)
        )
    ),
    IF(BQ639&lt;&gt;"",
        IF(INT('Data Sheet'!$A$15)=INT('Data Sheet'!$B$15),
            --(INT('Data Sheet'!$A$15) &amp; "." &amp; LEFT(BQ639,3)),
            IF(AND((--(INT('Data Sheet'!$A$15) &amp; "." &amp; LEFT(BQ639,3))&gt;=--('Data Sheet'!$A$15)), (--(INT('Data Sheet'!$A$15) &amp; "." &amp; LEFT(BQ639,3))&lt;=--('Data Sheet'!$B$15))),
                --(INT('Data Sheet'!$A$15) &amp; "." &amp; LEFT(BQ639,3)),
                --(INT('Data Sheet'!$B$15) &amp; "." &amp; LEFT(BQ639,3))
            )
        ),
        "OK"
    )
)</f>
        <v>OK</v>
      </c>
      <c r="Q639" s="23" t="str">
        <f>IF(BS639&lt;&gt;"",
    IF(INT('Data Sheet'!$A$19)=INT('Data Sheet'!$B$15),
        --(INT('Data Sheet'!$A$15) &amp; "." &amp; BS639),
        IF(AND((--(INT('Data Sheet'!$A$15) &amp; "." &amp; BS639)&gt;=--('Data Sheet'!$A$15)), (--(INT('Data Sheet'!$A$15) &amp; "." &amp; BS639)&lt;=--('Data Sheet'!$B$15))),
            --(INT('Data Sheet'!$A$15) &amp; "." &amp; BS639),
            --(INT('Data Sheet'!$B$15) &amp; "." &amp; BS639)
        )
    ),
    IF(BQ639&lt;&gt;"",
        IF(INT('Data Sheet'!$A$15)=INT('Data Sheet'!$B$15),
            --(INT('Data Sheet'!$A$15) &amp; "." &amp; RIGHT(BQ639,3)),
            IF(AND((--(INT('Data Sheet'!$A$15) &amp; "." &amp; RIGHT(BQ639,3))&gt;=--('Data Sheet'!$A$15)), (--(INT('Data Sheet'!$A$15) &amp; "." &amp; RIGHT(BQ639,3))&lt;=--('Data Sheet'!$B$15))),
                --(INT('Data Sheet'!$A$15) &amp; "." &amp; RIGHT(BQ639,3)),
                --(INT('Data Sheet'!$B$15) &amp; "." &amp; RIGHT(BQ639,3))
            )
        ),
        "OK"
    )
)</f>
        <v>OK</v>
      </c>
      <c r="R639" s="19"/>
      <c r="S639" s="19"/>
      <c r="T639" s="19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1"/>
      <c r="AU639" s="21"/>
      <c r="AV639" s="21"/>
      <c r="AW639" s="22"/>
      <c r="AX639" s="99"/>
      <c r="AY639" s="20"/>
      <c r="AZ639" s="20"/>
      <c r="BA639" s="22"/>
      <c r="BB639">
        <v>631</v>
      </c>
      <c r="BC639" s="80"/>
      <c r="BD639" s="80"/>
      <c r="BE639" s="80"/>
      <c r="BF639" s="80"/>
      <c r="BG639" s="32" t="str">
        <f t="shared" si="103"/>
        <v/>
      </c>
      <c r="BH639" s="78">
        <f t="shared" si="101"/>
        <v>0</v>
      </c>
      <c r="BI639" s="2">
        <f t="shared" si="104"/>
        <v>0</v>
      </c>
      <c r="BJ639" s="2">
        <f t="shared" si="105"/>
        <v>0</v>
      </c>
      <c r="BK639" s="2">
        <f t="shared" si="102"/>
        <v>0</v>
      </c>
    </row>
    <row r="640" spans="2:63" ht="15" customHeight="1" x14ac:dyDescent="0.25">
      <c r="B640" s="14">
        <v>632</v>
      </c>
      <c r="C640" s="95" t="str">
        <f t="shared" si="106"/>
        <v/>
      </c>
      <c r="D640" s="15" t="str">
        <f t="shared" si="100"/>
        <v>OK</v>
      </c>
      <c r="E640" s="16" t="e">
        <f>VLOOKUP('Data Sheet'!$B$8,'Data Sheet'!$I$2:$J$9,2,FALSE)</f>
        <v>#N/A</v>
      </c>
      <c r="F640" s="16" t="str">
        <f t="shared" si="107"/>
        <v/>
      </c>
      <c r="G640" s="103">
        <f t="shared" si="108"/>
        <v>0</v>
      </c>
      <c r="H640" s="17" t="s">
        <v>26</v>
      </c>
      <c r="I640" s="17" t="s">
        <v>26</v>
      </c>
      <c r="J640" s="17" t="str">
        <f>IF('Data Sheet'!$B$9="NC-50","N/A","OK")</f>
        <v>OK</v>
      </c>
      <c r="K640" s="17" t="str">
        <f>IF('Data Sheet'!$B$9="NC-50","N/A","OK")</f>
        <v>OK</v>
      </c>
      <c r="L640" s="17" t="str">
        <f t="shared" si="109"/>
        <v>OK</v>
      </c>
      <c r="M640" s="17" t="str">
        <f t="shared" si="110"/>
        <v>OK</v>
      </c>
      <c r="N640" s="18" t="str">
        <f>IF(BO640&lt;&gt;"",
    IF(INT('Data Sheet'!$A$19)=INT('Data Sheet'!$B$19),
        --(INT('Data Sheet'!$A$19) &amp; "." &amp; BO640),
        IF(AND((--(INT('Data Sheet'!$A$19) &amp; "." &amp; BO640)&gt;=--('Data Sheet'!$A$19)), (--(INT('Data Sheet'!$A$19) &amp; "." &amp; BO640)&lt;=--('Data Sheet'!$B$19))),
            --(INT('Data Sheet'!$A$19) &amp; "." &amp; BO640),
            --(INT('Data Sheet'!$B$19) &amp; "." &amp; BO640)
        )
    ),
    IF(BN640&lt;&gt;"",
        IF(INT('Data Sheet'!$A$19)=INT('Data Sheet'!$B$19),
            --(INT('Data Sheet'!$A$19) &amp; "." &amp; LEFT(BN640,3)),
            IF(AND((--(INT('Data Sheet'!$A$19) &amp; "." &amp; LEFT(BN640,3))&gt;=--('Data Sheet'!$A$19)), (--(INT('Data Sheet'!$A$19) &amp; "." &amp; LEFT(BN640,3))&lt;=--('Data Sheet'!$B$19))),
                --(INT('Data Sheet'!$A$19) &amp; "." &amp; LEFT(BN640,3)),
                --(INT('Data Sheet'!$B$19) &amp; "." &amp; LEFT(BN640,3))
            )
        ),
        "OK"
    )
)</f>
        <v>OK</v>
      </c>
      <c r="O640" s="23" t="str">
        <f>IF(BP640&lt;&gt;"",
    IF(INT('Data Sheet'!$A$19)=INT('Data Sheet'!$B$19),
        --(INT('Data Sheet'!$A$19) &amp; "." &amp; BP640),
        IF(AND((--(INT('Data Sheet'!$A$19) &amp; "." &amp; BP640)&gt;=--('Data Sheet'!$A$19)), (--(INT('Data Sheet'!$A$19) &amp; "." &amp; BP640)&lt;=--('Data Sheet'!$B$19))),
            --(INT('Data Sheet'!$A$19) &amp; "." &amp; BP640),
            --(INT('Data Sheet'!$B$19) &amp; "." &amp; BP640)
        )
    ),
    IF(BN640&lt;&gt;"",
        IF(INT('Data Sheet'!$A$19)=INT('Data Sheet'!$B$19),
            --(INT('Data Sheet'!$A$19) &amp; "." &amp; RIGHT(BN640,3)),
            IF(AND((--(INT('Data Sheet'!$A$19) &amp; "." &amp; RIGHT(BN640,3))&gt;=--('Data Sheet'!$A$19)), (--(INT('Data Sheet'!$A$19) &amp; "." &amp; RIGHT(BN640,3))&lt;=--('Data Sheet'!$B$19))),
                --(INT('Data Sheet'!$A$19) &amp; "." &amp; RIGHT(BN640,3)),
                --(INT('Data Sheet'!$B$19) &amp; "." &amp; RIGHT(BN640,3))
            )
        ),
        "OK"
    )
)</f>
        <v>OK</v>
      </c>
      <c r="P640" s="23" t="str">
        <f>IF(BR640&lt;&gt;"",
    IF(INT('Data Sheet'!$A$19)=INT('Data Sheet'!$B$15),
        --(INT('Data Sheet'!$A$15) &amp; "." &amp; BR640),
        IF(AND((--(INT('Data Sheet'!$A$15) &amp; "." &amp; BR640)&gt;=--('Data Sheet'!$A$15)), (--(INT('Data Sheet'!$A$15) &amp; "." &amp; BR640)&lt;=--('Data Sheet'!$B$15))),
            --(INT('Data Sheet'!$A$15) &amp; "." &amp; BR640),
            --(INT('Data Sheet'!$B$15) &amp; "." &amp; BR640)
        )
    ),
    IF(BQ640&lt;&gt;"",
        IF(INT('Data Sheet'!$A$15)=INT('Data Sheet'!$B$15),
            --(INT('Data Sheet'!$A$15) &amp; "." &amp; LEFT(BQ640,3)),
            IF(AND((--(INT('Data Sheet'!$A$15) &amp; "." &amp; LEFT(BQ640,3))&gt;=--('Data Sheet'!$A$15)), (--(INT('Data Sheet'!$A$15) &amp; "." &amp; LEFT(BQ640,3))&lt;=--('Data Sheet'!$B$15))),
                --(INT('Data Sheet'!$A$15) &amp; "." &amp; LEFT(BQ640,3)),
                --(INT('Data Sheet'!$B$15) &amp; "." &amp; LEFT(BQ640,3))
            )
        ),
        "OK"
    )
)</f>
        <v>OK</v>
      </c>
      <c r="Q640" s="23" t="str">
        <f>IF(BS640&lt;&gt;"",
    IF(INT('Data Sheet'!$A$19)=INT('Data Sheet'!$B$15),
        --(INT('Data Sheet'!$A$15) &amp; "." &amp; BS640),
        IF(AND((--(INT('Data Sheet'!$A$15) &amp; "." &amp; BS640)&gt;=--('Data Sheet'!$A$15)), (--(INT('Data Sheet'!$A$15) &amp; "." &amp; BS640)&lt;=--('Data Sheet'!$B$15))),
            --(INT('Data Sheet'!$A$15) &amp; "." &amp; BS640),
            --(INT('Data Sheet'!$B$15) &amp; "." &amp; BS640)
        )
    ),
    IF(BQ640&lt;&gt;"",
        IF(INT('Data Sheet'!$A$15)=INT('Data Sheet'!$B$15),
            --(INT('Data Sheet'!$A$15) &amp; "." &amp; RIGHT(BQ640,3)),
            IF(AND((--(INT('Data Sheet'!$A$15) &amp; "." &amp; RIGHT(BQ640,3))&gt;=--('Data Sheet'!$A$15)), (--(INT('Data Sheet'!$A$15) &amp; "." &amp; RIGHT(BQ640,3))&lt;=--('Data Sheet'!$B$15))),
                --(INT('Data Sheet'!$A$15) &amp; "." &amp; RIGHT(BQ640,3)),
                --(INT('Data Sheet'!$B$15) &amp; "." &amp; RIGHT(BQ640,3))
            )
        ),
        "OK"
    )
)</f>
        <v>OK</v>
      </c>
      <c r="R640" s="19"/>
      <c r="S640" s="19"/>
      <c r="T640" s="19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1"/>
      <c r="AU640" s="21"/>
      <c r="AV640" s="21"/>
      <c r="AW640" s="22"/>
      <c r="AX640" s="99"/>
      <c r="AY640" s="20"/>
      <c r="AZ640" s="20"/>
      <c r="BA640" s="22"/>
      <c r="BB640">
        <v>632</v>
      </c>
      <c r="BC640" s="80"/>
      <c r="BD640" s="80"/>
      <c r="BE640" s="80"/>
      <c r="BF640" s="80"/>
      <c r="BG640" s="32" t="str">
        <f t="shared" si="103"/>
        <v/>
      </c>
      <c r="BH640" s="78">
        <f t="shared" si="101"/>
        <v>0</v>
      </c>
      <c r="BI640" s="2">
        <f t="shared" si="104"/>
        <v>0</v>
      </c>
      <c r="BJ640" s="2">
        <f t="shared" si="105"/>
        <v>0</v>
      </c>
      <c r="BK640" s="2">
        <f t="shared" si="102"/>
        <v>0</v>
      </c>
    </row>
    <row r="641" spans="2:63" ht="15" customHeight="1" x14ac:dyDescent="0.25">
      <c r="B641" s="14">
        <v>633</v>
      </c>
      <c r="C641" s="95" t="str">
        <f t="shared" si="106"/>
        <v/>
      </c>
      <c r="D641" s="15" t="str">
        <f t="shared" si="100"/>
        <v>OK</v>
      </c>
      <c r="E641" s="16" t="e">
        <f>VLOOKUP('Data Sheet'!$B$8,'Data Sheet'!$I$2:$J$9,2,FALSE)</f>
        <v>#N/A</v>
      </c>
      <c r="F641" s="16" t="str">
        <f t="shared" si="107"/>
        <v/>
      </c>
      <c r="G641" s="103">
        <f t="shared" si="108"/>
        <v>0</v>
      </c>
      <c r="H641" s="17" t="s">
        <v>26</v>
      </c>
      <c r="I641" s="17" t="s">
        <v>26</v>
      </c>
      <c r="J641" s="17" t="str">
        <f>IF('Data Sheet'!$B$9="NC-50","N/A","OK")</f>
        <v>OK</v>
      </c>
      <c r="K641" s="17" t="str">
        <f>IF('Data Sheet'!$B$9="NC-50","N/A","OK")</f>
        <v>OK</v>
      </c>
      <c r="L641" s="17" t="str">
        <f t="shared" si="109"/>
        <v>OK</v>
      </c>
      <c r="M641" s="17" t="str">
        <f t="shared" si="110"/>
        <v>OK</v>
      </c>
      <c r="N641" s="18" t="str">
        <f>IF(BO641&lt;&gt;"",
    IF(INT('Data Sheet'!$A$19)=INT('Data Sheet'!$B$19),
        --(INT('Data Sheet'!$A$19) &amp; "." &amp; BO641),
        IF(AND((--(INT('Data Sheet'!$A$19) &amp; "." &amp; BO641)&gt;=--('Data Sheet'!$A$19)), (--(INT('Data Sheet'!$A$19) &amp; "." &amp; BO641)&lt;=--('Data Sheet'!$B$19))),
            --(INT('Data Sheet'!$A$19) &amp; "." &amp; BO641),
            --(INT('Data Sheet'!$B$19) &amp; "." &amp; BO641)
        )
    ),
    IF(BN641&lt;&gt;"",
        IF(INT('Data Sheet'!$A$19)=INT('Data Sheet'!$B$19),
            --(INT('Data Sheet'!$A$19) &amp; "." &amp; LEFT(BN641,3)),
            IF(AND((--(INT('Data Sheet'!$A$19) &amp; "." &amp; LEFT(BN641,3))&gt;=--('Data Sheet'!$A$19)), (--(INT('Data Sheet'!$A$19) &amp; "." &amp; LEFT(BN641,3))&lt;=--('Data Sheet'!$B$19))),
                --(INT('Data Sheet'!$A$19) &amp; "." &amp; LEFT(BN641,3)),
                --(INT('Data Sheet'!$B$19) &amp; "." &amp; LEFT(BN641,3))
            )
        ),
        "OK"
    )
)</f>
        <v>OK</v>
      </c>
      <c r="O641" s="23" t="str">
        <f>IF(BP641&lt;&gt;"",
    IF(INT('Data Sheet'!$A$19)=INT('Data Sheet'!$B$19),
        --(INT('Data Sheet'!$A$19) &amp; "." &amp; BP641),
        IF(AND((--(INT('Data Sheet'!$A$19) &amp; "." &amp; BP641)&gt;=--('Data Sheet'!$A$19)), (--(INT('Data Sheet'!$A$19) &amp; "." &amp; BP641)&lt;=--('Data Sheet'!$B$19))),
            --(INT('Data Sheet'!$A$19) &amp; "." &amp; BP641),
            --(INT('Data Sheet'!$B$19) &amp; "." &amp; BP641)
        )
    ),
    IF(BN641&lt;&gt;"",
        IF(INT('Data Sheet'!$A$19)=INT('Data Sheet'!$B$19),
            --(INT('Data Sheet'!$A$19) &amp; "." &amp; RIGHT(BN641,3)),
            IF(AND((--(INT('Data Sheet'!$A$19) &amp; "." &amp; RIGHT(BN641,3))&gt;=--('Data Sheet'!$A$19)), (--(INT('Data Sheet'!$A$19) &amp; "." &amp; RIGHT(BN641,3))&lt;=--('Data Sheet'!$B$19))),
                --(INT('Data Sheet'!$A$19) &amp; "." &amp; RIGHT(BN641,3)),
                --(INT('Data Sheet'!$B$19) &amp; "." &amp; RIGHT(BN641,3))
            )
        ),
        "OK"
    )
)</f>
        <v>OK</v>
      </c>
      <c r="P641" s="23" t="str">
        <f>IF(BR641&lt;&gt;"",
    IF(INT('Data Sheet'!$A$19)=INT('Data Sheet'!$B$15),
        --(INT('Data Sheet'!$A$15) &amp; "." &amp; BR641),
        IF(AND((--(INT('Data Sheet'!$A$15) &amp; "." &amp; BR641)&gt;=--('Data Sheet'!$A$15)), (--(INT('Data Sheet'!$A$15) &amp; "." &amp; BR641)&lt;=--('Data Sheet'!$B$15))),
            --(INT('Data Sheet'!$A$15) &amp; "." &amp; BR641),
            --(INT('Data Sheet'!$B$15) &amp; "." &amp; BR641)
        )
    ),
    IF(BQ641&lt;&gt;"",
        IF(INT('Data Sheet'!$A$15)=INT('Data Sheet'!$B$15),
            --(INT('Data Sheet'!$A$15) &amp; "." &amp; LEFT(BQ641,3)),
            IF(AND((--(INT('Data Sheet'!$A$15) &amp; "." &amp; LEFT(BQ641,3))&gt;=--('Data Sheet'!$A$15)), (--(INT('Data Sheet'!$A$15) &amp; "." &amp; LEFT(BQ641,3))&lt;=--('Data Sheet'!$B$15))),
                --(INT('Data Sheet'!$A$15) &amp; "." &amp; LEFT(BQ641,3)),
                --(INT('Data Sheet'!$B$15) &amp; "." &amp; LEFT(BQ641,3))
            )
        ),
        "OK"
    )
)</f>
        <v>OK</v>
      </c>
      <c r="Q641" s="23" t="str">
        <f>IF(BS641&lt;&gt;"",
    IF(INT('Data Sheet'!$A$19)=INT('Data Sheet'!$B$15),
        --(INT('Data Sheet'!$A$15) &amp; "." &amp; BS641),
        IF(AND((--(INT('Data Sheet'!$A$15) &amp; "." &amp; BS641)&gt;=--('Data Sheet'!$A$15)), (--(INT('Data Sheet'!$A$15) &amp; "." &amp; BS641)&lt;=--('Data Sheet'!$B$15))),
            --(INT('Data Sheet'!$A$15) &amp; "." &amp; BS641),
            --(INT('Data Sheet'!$B$15) &amp; "." &amp; BS641)
        )
    ),
    IF(BQ641&lt;&gt;"",
        IF(INT('Data Sheet'!$A$15)=INT('Data Sheet'!$B$15),
            --(INT('Data Sheet'!$A$15) &amp; "." &amp; RIGHT(BQ641,3)),
            IF(AND((--(INT('Data Sheet'!$A$15) &amp; "." &amp; RIGHT(BQ641,3))&gt;=--('Data Sheet'!$A$15)), (--(INT('Data Sheet'!$A$15) &amp; "." &amp; RIGHT(BQ641,3))&lt;=--('Data Sheet'!$B$15))),
                --(INT('Data Sheet'!$A$15) &amp; "." &amp; RIGHT(BQ641,3)),
                --(INT('Data Sheet'!$B$15) &amp; "." &amp; RIGHT(BQ641,3))
            )
        ),
        "OK"
    )
)</f>
        <v>OK</v>
      </c>
      <c r="R641" s="19"/>
      <c r="S641" s="19"/>
      <c r="T641" s="19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1"/>
      <c r="AU641" s="21"/>
      <c r="AV641" s="21"/>
      <c r="AW641" s="22"/>
      <c r="AX641" s="99"/>
      <c r="AY641" s="20"/>
      <c r="AZ641" s="20"/>
      <c r="BA641" s="22"/>
      <c r="BB641">
        <v>633</v>
      </c>
      <c r="BC641" s="80"/>
      <c r="BD641" s="80"/>
      <c r="BE641" s="80"/>
      <c r="BF641" s="80"/>
      <c r="BG641" s="32" t="str">
        <f t="shared" si="103"/>
        <v/>
      </c>
      <c r="BH641" s="78">
        <f t="shared" si="101"/>
        <v>0</v>
      </c>
      <c r="BI641" s="2">
        <f t="shared" si="104"/>
        <v>0</v>
      </c>
      <c r="BJ641" s="2">
        <f t="shared" si="105"/>
        <v>0</v>
      </c>
      <c r="BK641" s="2">
        <f t="shared" si="102"/>
        <v>0</v>
      </c>
    </row>
    <row r="642" spans="2:63" ht="15" customHeight="1" x14ac:dyDescent="0.25">
      <c r="B642" s="14">
        <v>634</v>
      </c>
      <c r="C642" s="95" t="str">
        <f t="shared" si="106"/>
        <v/>
      </c>
      <c r="D642" s="15" t="str">
        <f t="shared" si="100"/>
        <v>OK</v>
      </c>
      <c r="E642" s="16" t="e">
        <f>VLOOKUP('Data Sheet'!$B$8,'Data Sheet'!$I$2:$J$9,2,FALSE)</f>
        <v>#N/A</v>
      </c>
      <c r="F642" s="16" t="str">
        <f t="shared" si="107"/>
        <v/>
      </c>
      <c r="G642" s="103">
        <f t="shared" si="108"/>
        <v>0</v>
      </c>
      <c r="H642" s="17" t="s">
        <v>26</v>
      </c>
      <c r="I642" s="17" t="s">
        <v>26</v>
      </c>
      <c r="J642" s="17" t="str">
        <f>IF('Data Sheet'!$B$9="NC-50","N/A","OK")</f>
        <v>OK</v>
      </c>
      <c r="K642" s="17" t="str">
        <f>IF('Data Sheet'!$B$9="NC-50","N/A","OK")</f>
        <v>OK</v>
      </c>
      <c r="L642" s="17" t="str">
        <f t="shared" si="109"/>
        <v>OK</v>
      </c>
      <c r="M642" s="17" t="str">
        <f t="shared" si="110"/>
        <v>OK</v>
      </c>
      <c r="N642" s="18" t="str">
        <f>IF(BO642&lt;&gt;"",
    IF(INT('Data Sheet'!$A$19)=INT('Data Sheet'!$B$19),
        --(INT('Data Sheet'!$A$19) &amp; "." &amp; BO642),
        IF(AND((--(INT('Data Sheet'!$A$19) &amp; "." &amp; BO642)&gt;=--('Data Sheet'!$A$19)), (--(INT('Data Sheet'!$A$19) &amp; "." &amp; BO642)&lt;=--('Data Sheet'!$B$19))),
            --(INT('Data Sheet'!$A$19) &amp; "." &amp; BO642),
            --(INT('Data Sheet'!$B$19) &amp; "." &amp; BO642)
        )
    ),
    IF(BN642&lt;&gt;"",
        IF(INT('Data Sheet'!$A$19)=INT('Data Sheet'!$B$19),
            --(INT('Data Sheet'!$A$19) &amp; "." &amp; LEFT(BN642,3)),
            IF(AND((--(INT('Data Sheet'!$A$19) &amp; "." &amp; LEFT(BN642,3))&gt;=--('Data Sheet'!$A$19)), (--(INT('Data Sheet'!$A$19) &amp; "." &amp; LEFT(BN642,3))&lt;=--('Data Sheet'!$B$19))),
                --(INT('Data Sheet'!$A$19) &amp; "." &amp; LEFT(BN642,3)),
                --(INT('Data Sheet'!$B$19) &amp; "." &amp; LEFT(BN642,3))
            )
        ),
        "OK"
    )
)</f>
        <v>OK</v>
      </c>
      <c r="O642" s="23" t="str">
        <f>IF(BP642&lt;&gt;"",
    IF(INT('Data Sheet'!$A$19)=INT('Data Sheet'!$B$19),
        --(INT('Data Sheet'!$A$19) &amp; "." &amp; BP642),
        IF(AND((--(INT('Data Sheet'!$A$19) &amp; "." &amp; BP642)&gt;=--('Data Sheet'!$A$19)), (--(INT('Data Sheet'!$A$19) &amp; "." &amp; BP642)&lt;=--('Data Sheet'!$B$19))),
            --(INT('Data Sheet'!$A$19) &amp; "." &amp; BP642),
            --(INT('Data Sheet'!$B$19) &amp; "." &amp; BP642)
        )
    ),
    IF(BN642&lt;&gt;"",
        IF(INT('Data Sheet'!$A$19)=INT('Data Sheet'!$B$19),
            --(INT('Data Sheet'!$A$19) &amp; "." &amp; RIGHT(BN642,3)),
            IF(AND((--(INT('Data Sheet'!$A$19) &amp; "." &amp; RIGHT(BN642,3))&gt;=--('Data Sheet'!$A$19)), (--(INT('Data Sheet'!$A$19) &amp; "." &amp; RIGHT(BN642,3))&lt;=--('Data Sheet'!$B$19))),
                --(INT('Data Sheet'!$A$19) &amp; "." &amp; RIGHT(BN642,3)),
                --(INT('Data Sheet'!$B$19) &amp; "." &amp; RIGHT(BN642,3))
            )
        ),
        "OK"
    )
)</f>
        <v>OK</v>
      </c>
      <c r="P642" s="23" t="str">
        <f>IF(BR642&lt;&gt;"",
    IF(INT('Data Sheet'!$A$19)=INT('Data Sheet'!$B$15),
        --(INT('Data Sheet'!$A$15) &amp; "." &amp; BR642),
        IF(AND((--(INT('Data Sheet'!$A$15) &amp; "." &amp; BR642)&gt;=--('Data Sheet'!$A$15)), (--(INT('Data Sheet'!$A$15) &amp; "." &amp; BR642)&lt;=--('Data Sheet'!$B$15))),
            --(INT('Data Sheet'!$A$15) &amp; "." &amp; BR642),
            --(INT('Data Sheet'!$B$15) &amp; "." &amp; BR642)
        )
    ),
    IF(BQ642&lt;&gt;"",
        IF(INT('Data Sheet'!$A$15)=INT('Data Sheet'!$B$15),
            --(INT('Data Sheet'!$A$15) &amp; "." &amp; LEFT(BQ642,3)),
            IF(AND((--(INT('Data Sheet'!$A$15) &amp; "." &amp; LEFT(BQ642,3))&gt;=--('Data Sheet'!$A$15)), (--(INT('Data Sheet'!$A$15) &amp; "." &amp; LEFT(BQ642,3))&lt;=--('Data Sheet'!$B$15))),
                --(INT('Data Sheet'!$A$15) &amp; "." &amp; LEFT(BQ642,3)),
                --(INT('Data Sheet'!$B$15) &amp; "." &amp; LEFT(BQ642,3))
            )
        ),
        "OK"
    )
)</f>
        <v>OK</v>
      </c>
      <c r="Q642" s="23" t="str">
        <f>IF(BS642&lt;&gt;"",
    IF(INT('Data Sheet'!$A$19)=INT('Data Sheet'!$B$15),
        --(INT('Data Sheet'!$A$15) &amp; "." &amp; BS642),
        IF(AND((--(INT('Data Sheet'!$A$15) &amp; "." &amp; BS642)&gt;=--('Data Sheet'!$A$15)), (--(INT('Data Sheet'!$A$15) &amp; "." &amp; BS642)&lt;=--('Data Sheet'!$B$15))),
            --(INT('Data Sheet'!$A$15) &amp; "." &amp; BS642),
            --(INT('Data Sheet'!$B$15) &amp; "." &amp; BS642)
        )
    ),
    IF(BQ642&lt;&gt;"",
        IF(INT('Data Sheet'!$A$15)=INT('Data Sheet'!$B$15),
            --(INT('Data Sheet'!$A$15) &amp; "." &amp; RIGHT(BQ642,3)),
            IF(AND((--(INT('Data Sheet'!$A$15) &amp; "." &amp; RIGHT(BQ642,3))&gt;=--('Data Sheet'!$A$15)), (--(INT('Data Sheet'!$A$15) &amp; "." &amp; RIGHT(BQ642,3))&lt;=--('Data Sheet'!$B$15))),
                --(INT('Data Sheet'!$A$15) &amp; "." &amp; RIGHT(BQ642,3)),
                --(INT('Data Sheet'!$B$15) &amp; "." &amp; RIGHT(BQ642,3))
            )
        ),
        "OK"
    )
)</f>
        <v>OK</v>
      </c>
      <c r="R642" s="19"/>
      <c r="S642" s="19"/>
      <c r="T642" s="19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1"/>
      <c r="AU642" s="21"/>
      <c r="AV642" s="21"/>
      <c r="AW642" s="22"/>
      <c r="AX642" s="99"/>
      <c r="AY642" s="20"/>
      <c r="AZ642" s="20"/>
      <c r="BA642" s="22"/>
      <c r="BB642">
        <v>634</v>
      </c>
      <c r="BC642" s="80"/>
      <c r="BD642" s="80"/>
      <c r="BE642" s="80"/>
      <c r="BF642" s="80"/>
      <c r="BG642" s="32" t="str">
        <f t="shared" si="103"/>
        <v/>
      </c>
      <c r="BH642" s="78">
        <f t="shared" si="101"/>
        <v>0</v>
      </c>
      <c r="BI642" s="2">
        <f t="shared" si="104"/>
        <v>0</v>
      </c>
      <c r="BJ642" s="2">
        <f t="shared" si="105"/>
        <v>0</v>
      </c>
      <c r="BK642" s="2">
        <f t="shared" si="102"/>
        <v>0</v>
      </c>
    </row>
    <row r="643" spans="2:63" ht="15" customHeight="1" x14ac:dyDescent="0.25">
      <c r="B643" s="14">
        <v>635</v>
      </c>
      <c r="C643" s="95" t="str">
        <f t="shared" si="106"/>
        <v/>
      </c>
      <c r="D643" s="15" t="str">
        <f t="shared" si="100"/>
        <v>OK</v>
      </c>
      <c r="E643" s="16" t="e">
        <f>VLOOKUP('Data Sheet'!$B$8,'Data Sheet'!$I$2:$J$9,2,FALSE)</f>
        <v>#N/A</v>
      </c>
      <c r="F643" s="16" t="str">
        <f t="shared" si="107"/>
        <v/>
      </c>
      <c r="G643" s="103">
        <f t="shared" si="108"/>
        <v>0</v>
      </c>
      <c r="H643" s="17" t="s">
        <v>26</v>
      </c>
      <c r="I643" s="17" t="s">
        <v>26</v>
      </c>
      <c r="J643" s="17" t="str">
        <f>IF('Data Sheet'!$B$9="NC-50","N/A","OK")</f>
        <v>OK</v>
      </c>
      <c r="K643" s="17" t="str">
        <f>IF('Data Sheet'!$B$9="NC-50","N/A","OK")</f>
        <v>OK</v>
      </c>
      <c r="L643" s="17" t="str">
        <f t="shared" si="109"/>
        <v>OK</v>
      </c>
      <c r="M643" s="17" t="str">
        <f t="shared" si="110"/>
        <v>OK</v>
      </c>
      <c r="N643" s="18" t="str">
        <f>IF(BO643&lt;&gt;"",
    IF(INT('Data Sheet'!$A$19)=INT('Data Sheet'!$B$19),
        --(INT('Data Sheet'!$A$19) &amp; "." &amp; BO643),
        IF(AND((--(INT('Data Sheet'!$A$19) &amp; "." &amp; BO643)&gt;=--('Data Sheet'!$A$19)), (--(INT('Data Sheet'!$A$19) &amp; "." &amp; BO643)&lt;=--('Data Sheet'!$B$19))),
            --(INT('Data Sheet'!$A$19) &amp; "." &amp; BO643),
            --(INT('Data Sheet'!$B$19) &amp; "." &amp; BO643)
        )
    ),
    IF(BN643&lt;&gt;"",
        IF(INT('Data Sheet'!$A$19)=INT('Data Sheet'!$B$19),
            --(INT('Data Sheet'!$A$19) &amp; "." &amp; LEFT(BN643,3)),
            IF(AND((--(INT('Data Sheet'!$A$19) &amp; "." &amp; LEFT(BN643,3))&gt;=--('Data Sheet'!$A$19)), (--(INT('Data Sheet'!$A$19) &amp; "." &amp; LEFT(BN643,3))&lt;=--('Data Sheet'!$B$19))),
                --(INT('Data Sheet'!$A$19) &amp; "." &amp; LEFT(BN643,3)),
                --(INT('Data Sheet'!$B$19) &amp; "." &amp; LEFT(BN643,3))
            )
        ),
        "OK"
    )
)</f>
        <v>OK</v>
      </c>
      <c r="O643" s="23" t="str">
        <f>IF(BP643&lt;&gt;"",
    IF(INT('Data Sheet'!$A$19)=INT('Data Sheet'!$B$19),
        --(INT('Data Sheet'!$A$19) &amp; "." &amp; BP643),
        IF(AND((--(INT('Data Sheet'!$A$19) &amp; "." &amp; BP643)&gt;=--('Data Sheet'!$A$19)), (--(INT('Data Sheet'!$A$19) &amp; "." &amp; BP643)&lt;=--('Data Sheet'!$B$19))),
            --(INT('Data Sheet'!$A$19) &amp; "." &amp; BP643),
            --(INT('Data Sheet'!$B$19) &amp; "." &amp; BP643)
        )
    ),
    IF(BN643&lt;&gt;"",
        IF(INT('Data Sheet'!$A$19)=INT('Data Sheet'!$B$19),
            --(INT('Data Sheet'!$A$19) &amp; "." &amp; RIGHT(BN643,3)),
            IF(AND((--(INT('Data Sheet'!$A$19) &amp; "." &amp; RIGHT(BN643,3))&gt;=--('Data Sheet'!$A$19)), (--(INT('Data Sheet'!$A$19) &amp; "." &amp; RIGHT(BN643,3))&lt;=--('Data Sheet'!$B$19))),
                --(INT('Data Sheet'!$A$19) &amp; "." &amp; RIGHT(BN643,3)),
                --(INT('Data Sheet'!$B$19) &amp; "." &amp; RIGHT(BN643,3))
            )
        ),
        "OK"
    )
)</f>
        <v>OK</v>
      </c>
      <c r="P643" s="23" t="str">
        <f>IF(BR643&lt;&gt;"",
    IF(INT('Data Sheet'!$A$19)=INT('Data Sheet'!$B$15),
        --(INT('Data Sheet'!$A$15) &amp; "." &amp; BR643),
        IF(AND((--(INT('Data Sheet'!$A$15) &amp; "." &amp; BR643)&gt;=--('Data Sheet'!$A$15)), (--(INT('Data Sheet'!$A$15) &amp; "." &amp; BR643)&lt;=--('Data Sheet'!$B$15))),
            --(INT('Data Sheet'!$A$15) &amp; "." &amp; BR643),
            --(INT('Data Sheet'!$B$15) &amp; "." &amp; BR643)
        )
    ),
    IF(BQ643&lt;&gt;"",
        IF(INT('Data Sheet'!$A$15)=INT('Data Sheet'!$B$15),
            --(INT('Data Sheet'!$A$15) &amp; "." &amp; LEFT(BQ643,3)),
            IF(AND((--(INT('Data Sheet'!$A$15) &amp; "." &amp; LEFT(BQ643,3))&gt;=--('Data Sheet'!$A$15)), (--(INT('Data Sheet'!$A$15) &amp; "." &amp; LEFT(BQ643,3))&lt;=--('Data Sheet'!$B$15))),
                --(INT('Data Sheet'!$A$15) &amp; "." &amp; LEFT(BQ643,3)),
                --(INT('Data Sheet'!$B$15) &amp; "." &amp; LEFT(BQ643,3))
            )
        ),
        "OK"
    )
)</f>
        <v>OK</v>
      </c>
      <c r="Q643" s="23" t="str">
        <f>IF(BS643&lt;&gt;"",
    IF(INT('Data Sheet'!$A$19)=INT('Data Sheet'!$B$15),
        --(INT('Data Sheet'!$A$15) &amp; "." &amp; BS643),
        IF(AND((--(INT('Data Sheet'!$A$15) &amp; "." &amp; BS643)&gt;=--('Data Sheet'!$A$15)), (--(INT('Data Sheet'!$A$15) &amp; "." &amp; BS643)&lt;=--('Data Sheet'!$B$15))),
            --(INT('Data Sheet'!$A$15) &amp; "." &amp; BS643),
            --(INT('Data Sheet'!$B$15) &amp; "." &amp; BS643)
        )
    ),
    IF(BQ643&lt;&gt;"",
        IF(INT('Data Sheet'!$A$15)=INT('Data Sheet'!$B$15),
            --(INT('Data Sheet'!$A$15) &amp; "." &amp; RIGHT(BQ643,3)),
            IF(AND((--(INT('Data Sheet'!$A$15) &amp; "." &amp; RIGHT(BQ643,3))&gt;=--('Data Sheet'!$A$15)), (--(INT('Data Sheet'!$A$15) &amp; "." &amp; RIGHT(BQ643,3))&lt;=--('Data Sheet'!$B$15))),
                --(INT('Data Sheet'!$A$15) &amp; "." &amp; RIGHT(BQ643,3)),
                --(INT('Data Sheet'!$B$15) &amp; "." &amp; RIGHT(BQ643,3))
            )
        ),
        "OK"
    )
)</f>
        <v>OK</v>
      </c>
      <c r="R643" s="19"/>
      <c r="S643" s="19"/>
      <c r="T643" s="19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1"/>
      <c r="AU643" s="21"/>
      <c r="AV643" s="21"/>
      <c r="AW643" s="22"/>
      <c r="AX643" s="99"/>
      <c r="AY643" s="20"/>
      <c r="AZ643" s="20"/>
      <c r="BA643" s="22"/>
      <c r="BB643">
        <v>635</v>
      </c>
      <c r="BC643" s="80"/>
      <c r="BD643" s="80"/>
      <c r="BE643" s="80"/>
      <c r="BF643" s="80"/>
      <c r="BG643" s="32" t="str">
        <f t="shared" si="103"/>
        <v/>
      </c>
      <c r="BH643" s="78">
        <f t="shared" si="101"/>
        <v>0</v>
      </c>
      <c r="BI643" s="2">
        <f t="shared" si="104"/>
        <v>0</v>
      </c>
      <c r="BJ643" s="2">
        <f t="shared" si="105"/>
        <v>0</v>
      </c>
      <c r="BK643" s="2">
        <f t="shared" si="102"/>
        <v>0</v>
      </c>
    </row>
    <row r="644" spans="2:63" ht="15" customHeight="1" x14ac:dyDescent="0.25">
      <c r="B644" s="14">
        <v>636</v>
      </c>
      <c r="C644" s="95" t="str">
        <f t="shared" si="106"/>
        <v/>
      </c>
      <c r="D644" s="15" t="str">
        <f t="shared" si="100"/>
        <v>OK</v>
      </c>
      <c r="E644" s="16" t="e">
        <f>VLOOKUP('Data Sheet'!$B$8,'Data Sheet'!$I$2:$J$9,2,FALSE)</f>
        <v>#N/A</v>
      </c>
      <c r="F644" s="16" t="str">
        <f t="shared" si="107"/>
        <v/>
      </c>
      <c r="G644" s="103">
        <f t="shared" si="108"/>
        <v>0</v>
      </c>
      <c r="H644" s="17" t="s">
        <v>26</v>
      </c>
      <c r="I644" s="17" t="s">
        <v>26</v>
      </c>
      <c r="J644" s="17" t="str">
        <f>IF('Data Sheet'!$B$9="NC-50","N/A","OK")</f>
        <v>OK</v>
      </c>
      <c r="K644" s="17" t="str">
        <f>IF('Data Sheet'!$B$9="NC-50","N/A","OK")</f>
        <v>OK</v>
      </c>
      <c r="L644" s="17" t="str">
        <f t="shared" si="109"/>
        <v>OK</v>
      </c>
      <c r="M644" s="17" t="str">
        <f t="shared" si="110"/>
        <v>OK</v>
      </c>
      <c r="N644" s="18" t="str">
        <f>IF(BO644&lt;&gt;"",
    IF(INT('Data Sheet'!$A$19)=INT('Data Sheet'!$B$19),
        --(INT('Data Sheet'!$A$19) &amp; "." &amp; BO644),
        IF(AND((--(INT('Data Sheet'!$A$19) &amp; "." &amp; BO644)&gt;=--('Data Sheet'!$A$19)), (--(INT('Data Sheet'!$A$19) &amp; "." &amp; BO644)&lt;=--('Data Sheet'!$B$19))),
            --(INT('Data Sheet'!$A$19) &amp; "." &amp; BO644),
            --(INT('Data Sheet'!$B$19) &amp; "." &amp; BO644)
        )
    ),
    IF(BN644&lt;&gt;"",
        IF(INT('Data Sheet'!$A$19)=INT('Data Sheet'!$B$19),
            --(INT('Data Sheet'!$A$19) &amp; "." &amp; LEFT(BN644,3)),
            IF(AND((--(INT('Data Sheet'!$A$19) &amp; "." &amp; LEFT(BN644,3))&gt;=--('Data Sheet'!$A$19)), (--(INT('Data Sheet'!$A$19) &amp; "." &amp; LEFT(BN644,3))&lt;=--('Data Sheet'!$B$19))),
                --(INT('Data Sheet'!$A$19) &amp; "." &amp; LEFT(BN644,3)),
                --(INT('Data Sheet'!$B$19) &amp; "." &amp; LEFT(BN644,3))
            )
        ),
        "OK"
    )
)</f>
        <v>OK</v>
      </c>
      <c r="O644" s="23" t="str">
        <f>IF(BP644&lt;&gt;"",
    IF(INT('Data Sheet'!$A$19)=INT('Data Sheet'!$B$19),
        --(INT('Data Sheet'!$A$19) &amp; "." &amp; BP644),
        IF(AND((--(INT('Data Sheet'!$A$19) &amp; "." &amp; BP644)&gt;=--('Data Sheet'!$A$19)), (--(INT('Data Sheet'!$A$19) &amp; "." &amp; BP644)&lt;=--('Data Sheet'!$B$19))),
            --(INT('Data Sheet'!$A$19) &amp; "." &amp; BP644),
            --(INT('Data Sheet'!$B$19) &amp; "." &amp; BP644)
        )
    ),
    IF(BN644&lt;&gt;"",
        IF(INT('Data Sheet'!$A$19)=INT('Data Sheet'!$B$19),
            --(INT('Data Sheet'!$A$19) &amp; "." &amp; RIGHT(BN644,3)),
            IF(AND((--(INT('Data Sheet'!$A$19) &amp; "." &amp; RIGHT(BN644,3))&gt;=--('Data Sheet'!$A$19)), (--(INT('Data Sheet'!$A$19) &amp; "." &amp; RIGHT(BN644,3))&lt;=--('Data Sheet'!$B$19))),
                --(INT('Data Sheet'!$A$19) &amp; "." &amp; RIGHT(BN644,3)),
                --(INT('Data Sheet'!$B$19) &amp; "." &amp; RIGHT(BN644,3))
            )
        ),
        "OK"
    )
)</f>
        <v>OK</v>
      </c>
      <c r="P644" s="23" t="str">
        <f>IF(BR644&lt;&gt;"",
    IF(INT('Data Sheet'!$A$19)=INT('Data Sheet'!$B$15),
        --(INT('Data Sheet'!$A$15) &amp; "." &amp; BR644),
        IF(AND((--(INT('Data Sheet'!$A$15) &amp; "." &amp; BR644)&gt;=--('Data Sheet'!$A$15)), (--(INT('Data Sheet'!$A$15) &amp; "." &amp; BR644)&lt;=--('Data Sheet'!$B$15))),
            --(INT('Data Sheet'!$A$15) &amp; "." &amp; BR644),
            --(INT('Data Sheet'!$B$15) &amp; "." &amp; BR644)
        )
    ),
    IF(BQ644&lt;&gt;"",
        IF(INT('Data Sheet'!$A$15)=INT('Data Sheet'!$B$15),
            --(INT('Data Sheet'!$A$15) &amp; "." &amp; LEFT(BQ644,3)),
            IF(AND((--(INT('Data Sheet'!$A$15) &amp; "." &amp; LEFT(BQ644,3))&gt;=--('Data Sheet'!$A$15)), (--(INT('Data Sheet'!$A$15) &amp; "." &amp; LEFT(BQ644,3))&lt;=--('Data Sheet'!$B$15))),
                --(INT('Data Sheet'!$A$15) &amp; "." &amp; LEFT(BQ644,3)),
                --(INT('Data Sheet'!$B$15) &amp; "." &amp; LEFT(BQ644,3))
            )
        ),
        "OK"
    )
)</f>
        <v>OK</v>
      </c>
      <c r="Q644" s="23" t="str">
        <f>IF(BS644&lt;&gt;"",
    IF(INT('Data Sheet'!$A$19)=INT('Data Sheet'!$B$15),
        --(INT('Data Sheet'!$A$15) &amp; "." &amp; BS644),
        IF(AND((--(INT('Data Sheet'!$A$15) &amp; "." &amp; BS644)&gt;=--('Data Sheet'!$A$15)), (--(INT('Data Sheet'!$A$15) &amp; "." &amp; BS644)&lt;=--('Data Sheet'!$B$15))),
            --(INT('Data Sheet'!$A$15) &amp; "." &amp; BS644),
            --(INT('Data Sheet'!$B$15) &amp; "." &amp; BS644)
        )
    ),
    IF(BQ644&lt;&gt;"",
        IF(INT('Data Sheet'!$A$15)=INT('Data Sheet'!$B$15),
            --(INT('Data Sheet'!$A$15) &amp; "." &amp; RIGHT(BQ644,3)),
            IF(AND((--(INT('Data Sheet'!$A$15) &amp; "." &amp; RIGHT(BQ644,3))&gt;=--('Data Sheet'!$A$15)), (--(INT('Data Sheet'!$A$15) &amp; "." &amp; RIGHT(BQ644,3))&lt;=--('Data Sheet'!$B$15))),
                --(INT('Data Sheet'!$A$15) &amp; "." &amp; RIGHT(BQ644,3)),
                --(INT('Data Sheet'!$B$15) &amp; "." &amp; RIGHT(BQ644,3))
            )
        ),
        "OK"
    )
)</f>
        <v>OK</v>
      </c>
      <c r="R644" s="19"/>
      <c r="S644" s="19"/>
      <c r="T644" s="19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1"/>
      <c r="AU644" s="21"/>
      <c r="AV644" s="21"/>
      <c r="AW644" s="22"/>
      <c r="AX644" s="99"/>
      <c r="AY644" s="20"/>
      <c r="AZ644" s="20"/>
      <c r="BA644" s="22"/>
      <c r="BB644">
        <v>636</v>
      </c>
      <c r="BC644" s="80"/>
      <c r="BD644" s="80"/>
      <c r="BE644" s="80"/>
      <c r="BF644" s="80"/>
      <c r="BG644" s="32" t="str">
        <f t="shared" si="103"/>
        <v/>
      </c>
      <c r="BH644" s="78">
        <f t="shared" si="101"/>
        <v>0</v>
      </c>
      <c r="BI644" s="2">
        <f t="shared" si="104"/>
        <v>0</v>
      </c>
      <c r="BJ644" s="2">
        <f t="shared" si="105"/>
        <v>0</v>
      </c>
      <c r="BK644" s="2">
        <f t="shared" si="102"/>
        <v>0</v>
      </c>
    </row>
    <row r="645" spans="2:63" ht="15" customHeight="1" x14ac:dyDescent="0.25">
      <c r="B645" s="14">
        <v>637</v>
      </c>
      <c r="C645" s="95" t="str">
        <f t="shared" si="106"/>
        <v/>
      </c>
      <c r="D645" s="15" t="str">
        <f t="shared" si="100"/>
        <v>OK</v>
      </c>
      <c r="E645" s="16" t="e">
        <f>VLOOKUP('Data Sheet'!$B$8,'Data Sheet'!$I$2:$J$9,2,FALSE)</f>
        <v>#N/A</v>
      </c>
      <c r="F645" s="16" t="str">
        <f t="shared" si="107"/>
        <v/>
      </c>
      <c r="G645" s="103">
        <f t="shared" si="108"/>
        <v>0</v>
      </c>
      <c r="H645" s="17" t="s">
        <v>26</v>
      </c>
      <c r="I645" s="17" t="s">
        <v>26</v>
      </c>
      <c r="J645" s="17" t="str">
        <f>IF('Data Sheet'!$B$9="NC-50","N/A","OK")</f>
        <v>OK</v>
      </c>
      <c r="K645" s="17" t="str">
        <f>IF('Data Sheet'!$B$9="NC-50","N/A","OK")</f>
        <v>OK</v>
      </c>
      <c r="L645" s="17" t="str">
        <f t="shared" si="109"/>
        <v>OK</v>
      </c>
      <c r="M645" s="17" t="str">
        <f t="shared" si="110"/>
        <v>OK</v>
      </c>
      <c r="N645" s="18" t="str">
        <f>IF(BO645&lt;&gt;"",
    IF(INT('Data Sheet'!$A$19)=INT('Data Sheet'!$B$19),
        --(INT('Data Sheet'!$A$19) &amp; "." &amp; BO645),
        IF(AND((--(INT('Data Sheet'!$A$19) &amp; "." &amp; BO645)&gt;=--('Data Sheet'!$A$19)), (--(INT('Data Sheet'!$A$19) &amp; "." &amp; BO645)&lt;=--('Data Sheet'!$B$19))),
            --(INT('Data Sheet'!$A$19) &amp; "." &amp; BO645),
            --(INT('Data Sheet'!$B$19) &amp; "." &amp; BO645)
        )
    ),
    IF(BN645&lt;&gt;"",
        IF(INT('Data Sheet'!$A$19)=INT('Data Sheet'!$B$19),
            --(INT('Data Sheet'!$A$19) &amp; "." &amp; LEFT(BN645,3)),
            IF(AND((--(INT('Data Sheet'!$A$19) &amp; "." &amp; LEFT(BN645,3))&gt;=--('Data Sheet'!$A$19)), (--(INT('Data Sheet'!$A$19) &amp; "." &amp; LEFT(BN645,3))&lt;=--('Data Sheet'!$B$19))),
                --(INT('Data Sheet'!$A$19) &amp; "." &amp; LEFT(BN645,3)),
                --(INT('Data Sheet'!$B$19) &amp; "." &amp; LEFT(BN645,3))
            )
        ),
        "OK"
    )
)</f>
        <v>OK</v>
      </c>
      <c r="O645" s="23" t="str">
        <f>IF(BP645&lt;&gt;"",
    IF(INT('Data Sheet'!$A$19)=INT('Data Sheet'!$B$19),
        --(INT('Data Sheet'!$A$19) &amp; "." &amp; BP645),
        IF(AND((--(INT('Data Sheet'!$A$19) &amp; "." &amp; BP645)&gt;=--('Data Sheet'!$A$19)), (--(INT('Data Sheet'!$A$19) &amp; "." &amp; BP645)&lt;=--('Data Sheet'!$B$19))),
            --(INT('Data Sheet'!$A$19) &amp; "." &amp; BP645),
            --(INT('Data Sheet'!$B$19) &amp; "." &amp; BP645)
        )
    ),
    IF(BN645&lt;&gt;"",
        IF(INT('Data Sheet'!$A$19)=INT('Data Sheet'!$B$19),
            --(INT('Data Sheet'!$A$19) &amp; "." &amp; RIGHT(BN645,3)),
            IF(AND((--(INT('Data Sheet'!$A$19) &amp; "." &amp; RIGHT(BN645,3))&gt;=--('Data Sheet'!$A$19)), (--(INT('Data Sheet'!$A$19) &amp; "." &amp; RIGHT(BN645,3))&lt;=--('Data Sheet'!$B$19))),
                --(INT('Data Sheet'!$A$19) &amp; "." &amp; RIGHT(BN645,3)),
                --(INT('Data Sheet'!$B$19) &amp; "." &amp; RIGHT(BN645,3))
            )
        ),
        "OK"
    )
)</f>
        <v>OK</v>
      </c>
      <c r="P645" s="23" t="str">
        <f>IF(BR645&lt;&gt;"",
    IF(INT('Data Sheet'!$A$19)=INT('Data Sheet'!$B$15),
        --(INT('Data Sheet'!$A$15) &amp; "." &amp; BR645),
        IF(AND((--(INT('Data Sheet'!$A$15) &amp; "." &amp; BR645)&gt;=--('Data Sheet'!$A$15)), (--(INT('Data Sheet'!$A$15) &amp; "." &amp; BR645)&lt;=--('Data Sheet'!$B$15))),
            --(INT('Data Sheet'!$A$15) &amp; "." &amp; BR645),
            --(INT('Data Sheet'!$B$15) &amp; "." &amp; BR645)
        )
    ),
    IF(BQ645&lt;&gt;"",
        IF(INT('Data Sheet'!$A$15)=INT('Data Sheet'!$B$15),
            --(INT('Data Sheet'!$A$15) &amp; "." &amp; LEFT(BQ645,3)),
            IF(AND((--(INT('Data Sheet'!$A$15) &amp; "." &amp; LEFT(BQ645,3))&gt;=--('Data Sheet'!$A$15)), (--(INT('Data Sheet'!$A$15) &amp; "." &amp; LEFT(BQ645,3))&lt;=--('Data Sheet'!$B$15))),
                --(INT('Data Sheet'!$A$15) &amp; "." &amp; LEFT(BQ645,3)),
                --(INT('Data Sheet'!$B$15) &amp; "." &amp; LEFT(BQ645,3))
            )
        ),
        "OK"
    )
)</f>
        <v>OK</v>
      </c>
      <c r="Q645" s="23" t="str">
        <f>IF(BS645&lt;&gt;"",
    IF(INT('Data Sheet'!$A$19)=INT('Data Sheet'!$B$15),
        --(INT('Data Sheet'!$A$15) &amp; "." &amp; BS645),
        IF(AND((--(INT('Data Sheet'!$A$15) &amp; "." &amp; BS645)&gt;=--('Data Sheet'!$A$15)), (--(INT('Data Sheet'!$A$15) &amp; "." &amp; BS645)&lt;=--('Data Sheet'!$B$15))),
            --(INT('Data Sheet'!$A$15) &amp; "." &amp; BS645),
            --(INT('Data Sheet'!$B$15) &amp; "." &amp; BS645)
        )
    ),
    IF(BQ645&lt;&gt;"",
        IF(INT('Data Sheet'!$A$15)=INT('Data Sheet'!$B$15),
            --(INT('Data Sheet'!$A$15) &amp; "." &amp; RIGHT(BQ645,3)),
            IF(AND((--(INT('Data Sheet'!$A$15) &amp; "." &amp; RIGHT(BQ645,3))&gt;=--('Data Sheet'!$A$15)), (--(INT('Data Sheet'!$A$15) &amp; "." &amp; RIGHT(BQ645,3))&lt;=--('Data Sheet'!$B$15))),
                --(INT('Data Sheet'!$A$15) &amp; "." &amp; RIGHT(BQ645,3)),
                --(INT('Data Sheet'!$B$15) &amp; "." &amp; RIGHT(BQ645,3))
            )
        ),
        "OK"
    )
)</f>
        <v>OK</v>
      </c>
      <c r="R645" s="19"/>
      <c r="S645" s="19"/>
      <c r="T645" s="19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1"/>
      <c r="AU645" s="21"/>
      <c r="AV645" s="21"/>
      <c r="AW645" s="22"/>
      <c r="AX645" s="99"/>
      <c r="AY645" s="20"/>
      <c r="AZ645" s="20"/>
      <c r="BA645" s="22"/>
      <c r="BB645">
        <v>637</v>
      </c>
      <c r="BC645" s="80"/>
      <c r="BD645" s="80"/>
      <c r="BE645" s="80"/>
      <c r="BF645" s="80"/>
      <c r="BG645" s="32" t="str">
        <f t="shared" si="103"/>
        <v/>
      </c>
      <c r="BH645" s="78">
        <f t="shared" si="101"/>
        <v>0</v>
      </c>
      <c r="BI645" s="2">
        <f t="shared" si="104"/>
        <v>0</v>
      </c>
      <c r="BJ645" s="2">
        <f t="shared" si="105"/>
        <v>0</v>
      </c>
      <c r="BK645" s="2">
        <f t="shared" si="102"/>
        <v>0</v>
      </c>
    </row>
    <row r="646" spans="2:63" ht="15" customHeight="1" x14ac:dyDescent="0.25">
      <c r="B646" s="14">
        <v>638</v>
      </c>
      <c r="C646" s="95" t="str">
        <f t="shared" si="106"/>
        <v/>
      </c>
      <c r="D646" s="15" t="str">
        <f t="shared" si="100"/>
        <v>OK</v>
      </c>
      <c r="E646" s="16" t="e">
        <f>VLOOKUP('Data Sheet'!$B$8,'Data Sheet'!$I$2:$J$9,2,FALSE)</f>
        <v>#N/A</v>
      </c>
      <c r="F646" s="16" t="str">
        <f t="shared" si="107"/>
        <v/>
      </c>
      <c r="G646" s="103">
        <f t="shared" si="108"/>
        <v>0</v>
      </c>
      <c r="H646" s="17" t="s">
        <v>26</v>
      </c>
      <c r="I646" s="17" t="s">
        <v>26</v>
      </c>
      <c r="J646" s="17" t="str">
        <f>IF('Data Sheet'!$B$9="NC-50","N/A","OK")</f>
        <v>OK</v>
      </c>
      <c r="K646" s="17" t="str">
        <f>IF('Data Sheet'!$B$9="NC-50","N/A","OK")</f>
        <v>OK</v>
      </c>
      <c r="L646" s="17" t="str">
        <f t="shared" si="109"/>
        <v>OK</v>
      </c>
      <c r="M646" s="17" t="str">
        <f t="shared" si="110"/>
        <v>OK</v>
      </c>
      <c r="N646" s="18" t="str">
        <f>IF(BO646&lt;&gt;"",
    IF(INT('Data Sheet'!$A$19)=INT('Data Sheet'!$B$19),
        --(INT('Data Sheet'!$A$19) &amp; "." &amp; BO646),
        IF(AND((--(INT('Data Sheet'!$A$19) &amp; "." &amp; BO646)&gt;=--('Data Sheet'!$A$19)), (--(INT('Data Sheet'!$A$19) &amp; "." &amp; BO646)&lt;=--('Data Sheet'!$B$19))),
            --(INT('Data Sheet'!$A$19) &amp; "." &amp; BO646),
            --(INT('Data Sheet'!$B$19) &amp; "." &amp; BO646)
        )
    ),
    IF(BN646&lt;&gt;"",
        IF(INT('Data Sheet'!$A$19)=INT('Data Sheet'!$B$19),
            --(INT('Data Sheet'!$A$19) &amp; "." &amp; LEFT(BN646,3)),
            IF(AND((--(INT('Data Sheet'!$A$19) &amp; "." &amp; LEFT(BN646,3))&gt;=--('Data Sheet'!$A$19)), (--(INT('Data Sheet'!$A$19) &amp; "." &amp; LEFT(BN646,3))&lt;=--('Data Sheet'!$B$19))),
                --(INT('Data Sheet'!$A$19) &amp; "." &amp; LEFT(BN646,3)),
                --(INT('Data Sheet'!$B$19) &amp; "." &amp; LEFT(BN646,3))
            )
        ),
        "OK"
    )
)</f>
        <v>OK</v>
      </c>
      <c r="O646" s="23" t="str">
        <f>IF(BP646&lt;&gt;"",
    IF(INT('Data Sheet'!$A$19)=INT('Data Sheet'!$B$19),
        --(INT('Data Sheet'!$A$19) &amp; "." &amp; BP646),
        IF(AND((--(INT('Data Sheet'!$A$19) &amp; "." &amp; BP646)&gt;=--('Data Sheet'!$A$19)), (--(INT('Data Sheet'!$A$19) &amp; "." &amp; BP646)&lt;=--('Data Sheet'!$B$19))),
            --(INT('Data Sheet'!$A$19) &amp; "." &amp; BP646),
            --(INT('Data Sheet'!$B$19) &amp; "." &amp; BP646)
        )
    ),
    IF(BN646&lt;&gt;"",
        IF(INT('Data Sheet'!$A$19)=INT('Data Sheet'!$B$19),
            --(INT('Data Sheet'!$A$19) &amp; "." &amp; RIGHT(BN646,3)),
            IF(AND((--(INT('Data Sheet'!$A$19) &amp; "." &amp; RIGHT(BN646,3))&gt;=--('Data Sheet'!$A$19)), (--(INT('Data Sheet'!$A$19) &amp; "." &amp; RIGHT(BN646,3))&lt;=--('Data Sheet'!$B$19))),
                --(INT('Data Sheet'!$A$19) &amp; "." &amp; RIGHT(BN646,3)),
                --(INT('Data Sheet'!$B$19) &amp; "." &amp; RIGHT(BN646,3))
            )
        ),
        "OK"
    )
)</f>
        <v>OK</v>
      </c>
      <c r="P646" s="23" t="str">
        <f>IF(BR646&lt;&gt;"",
    IF(INT('Data Sheet'!$A$19)=INT('Data Sheet'!$B$15),
        --(INT('Data Sheet'!$A$15) &amp; "." &amp; BR646),
        IF(AND((--(INT('Data Sheet'!$A$15) &amp; "." &amp; BR646)&gt;=--('Data Sheet'!$A$15)), (--(INT('Data Sheet'!$A$15) &amp; "." &amp; BR646)&lt;=--('Data Sheet'!$B$15))),
            --(INT('Data Sheet'!$A$15) &amp; "." &amp; BR646),
            --(INT('Data Sheet'!$B$15) &amp; "." &amp; BR646)
        )
    ),
    IF(BQ646&lt;&gt;"",
        IF(INT('Data Sheet'!$A$15)=INT('Data Sheet'!$B$15),
            --(INT('Data Sheet'!$A$15) &amp; "." &amp; LEFT(BQ646,3)),
            IF(AND((--(INT('Data Sheet'!$A$15) &amp; "." &amp; LEFT(BQ646,3))&gt;=--('Data Sheet'!$A$15)), (--(INT('Data Sheet'!$A$15) &amp; "." &amp; LEFT(BQ646,3))&lt;=--('Data Sheet'!$B$15))),
                --(INT('Data Sheet'!$A$15) &amp; "." &amp; LEFT(BQ646,3)),
                --(INT('Data Sheet'!$B$15) &amp; "." &amp; LEFT(BQ646,3))
            )
        ),
        "OK"
    )
)</f>
        <v>OK</v>
      </c>
      <c r="Q646" s="23" t="str">
        <f>IF(BS646&lt;&gt;"",
    IF(INT('Data Sheet'!$A$19)=INT('Data Sheet'!$B$15),
        --(INT('Data Sheet'!$A$15) &amp; "." &amp; BS646),
        IF(AND((--(INT('Data Sheet'!$A$15) &amp; "." &amp; BS646)&gt;=--('Data Sheet'!$A$15)), (--(INT('Data Sheet'!$A$15) &amp; "." &amp; BS646)&lt;=--('Data Sheet'!$B$15))),
            --(INT('Data Sheet'!$A$15) &amp; "." &amp; BS646),
            --(INT('Data Sheet'!$B$15) &amp; "." &amp; BS646)
        )
    ),
    IF(BQ646&lt;&gt;"",
        IF(INT('Data Sheet'!$A$15)=INT('Data Sheet'!$B$15),
            --(INT('Data Sheet'!$A$15) &amp; "." &amp; RIGHT(BQ646,3)),
            IF(AND((--(INT('Data Sheet'!$A$15) &amp; "." &amp; RIGHT(BQ646,3))&gt;=--('Data Sheet'!$A$15)), (--(INT('Data Sheet'!$A$15) &amp; "." &amp; RIGHT(BQ646,3))&lt;=--('Data Sheet'!$B$15))),
                --(INT('Data Sheet'!$A$15) &amp; "." &amp; RIGHT(BQ646,3)),
                --(INT('Data Sheet'!$B$15) &amp; "." &amp; RIGHT(BQ646,3))
            )
        ),
        "OK"
    )
)</f>
        <v>OK</v>
      </c>
      <c r="R646" s="19"/>
      <c r="S646" s="19"/>
      <c r="T646" s="19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1"/>
      <c r="AU646" s="21"/>
      <c r="AV646" s="21"/>
      <c r="AW646" s="22"/>
      <c r="AX646" s="99"/>
      <c r="AY646" s="20"/>
      <c r="AZ646" s="20"/>
      <c r="BA646" s="22"/>
      <c r="BB646">
        <v>638</v>
      </c>
      <c r="BC646" s="80"/>
      <c r="BD646" s="80"/>
      <c r="BE646" s="80"/>
      <c r="BF646" s="80"/>
      <c r="BG646" s="32" t="str">
        <f t="shared" si="103"/>
        <v/>
      </c>
      <c r="BH646" s="78">
        <f t="shared" si="101"/>
        <v>0</v>
      </c>
      <c r="BI646" s="2">
        <f t="shared" si="104"/>
        <v>0</v>
      </c>
      <c r="BJ646" s="2">
        <f t="shared" si="105"/>
        <v>0</v>
      </c>
      <c r="BK646" s="2">
        <f t="shared" si="102"/>
        <v>0</v>
      </c>
    </row>
    <row r="647" spans="2:63" ht="15" customHeight="1" x14ac:dyDescent="0.25">
      <c r="B647" s="14">
        <v>639</v>
      </c>
      <c r="C647" s="95" t="str">
        <f t="shared" si="106"/>
        <v/>
      </c>
      <c r="D647" s="15" t="str">
        <f t="shared" si="100"/>
        <v>OK</v>
      </c>
      <c r="E647" s="16" t="e">
        <f>VLOOKUP('Data Sheet'!$B$8,'Data Sheet'!$I$2:$J$9,2,FALSE)</f>
        <v>#N/A</v>
      </c>
      <c r="F647" s="16" t="str">
        <f t="shared" si="107"/>
        <v/>
      </c>
      <c r="G647" s="103">
        <f t="shared" si="108"/>
        <v>0</v>
      </c>
      <c r="H647" s="17" t="s">
        <v>26</v>
      </c>
      <c r="I647" s="17" t="s">
        <v>26</v>
      </c>
      <c r="J647" s="17" t="str">
        <f>IF('Data Sheet'!$B$9="NC-50","N/A","OK")</f>
        <v>OK</v>
      </c>
      <c r="K647" s="17" t="str">
        <f>IF('Data Sheet'!$B$9="NC-50","N/A","OK")</f>
        <v>OK</v>
      </c>
      <c r="L647" s="17" t="str">
        <f t="shared" si="109"/>
        <v>OK</v>
      </c>
      <c r="M647" s="17" t="str">
        <f t="shared" si="110"/>
        <v>OK</v>
      </c>
      <c r="N647" s="18" t="str">
        <f>IF(BO647&lt;&gt;"",
    IF(INT('Data Sheet'!$A$19)=INT('Data Sheet'!$B$19),
        --(INT('Data Sheet'!$A$19) &amp; "." &amp; BO647),
        IF(AND((--(INT('Data Sheet'!$A$19) &amp; "." &amp; BO647)&gt;=--('Data Sheet'!$A$19)), (--(INT('Data Sheet'!$A$19) &amp; "." &amp; BO647)&lt;=--('Data Sheet'!$B$19))),
            --(INT('Data Sheet'!$A$19) &amp; "." &amp; BO647),
            --(INT('Data Sheet'!$B$19) &amp; "." &amp; BO647)
        )
    ),
    IF(BN647&lt;&gt;"",
        IF(INT('Data Sheet'!$A$19)=INT('Data Sheet'!$B$19),
            --(INT('Data Sheet'!$A$19) &amp; "." &amp; LEFT(BN647,3)),
            IF(AND((--(INT('Data Sheet'!$A$19) &amp; "." &amp; LEFT(BN647,3))&gt;=--('Data Sheet'!$A$19)), (--(INT('Data Sheet'!$A$19) &amp; "." &amp; LEFT(BN647,3))&lt;=--('Data Sheet'!$B$19))),
                --(INT('Data Sheet'!$A$19) &amp; "." &amp; LEFT(BN647,3)),
                --(INT('Data Sheet'!$B$19) &amp; "." &amp; LEFT(BN647,3))
            )
        ),
        "OK"
    )
)</f>
        <v>OK</v>
      </c>
      <c r="O647" s="23" t="str">
        <f>IF(BP647&lt;&gt;"",
    IF(INT('Data Sheet'!$A$19)=INT('Data Sheet'!$B$19),
        --(INT('Data Sheet'!$A$19) &amp; "." &amp; BP647),
        IF(AND((--(INT('Data Sheet'!$A$19) &amp; "." &amp; BP647)&gt;=--('Data Sheet'!$A$19)), (--(INT('Data Sheet'!$A$19) &amp; "." &amp; BP647)&lt;=--('Data Sheet'!$B$19))),
            --(INT('Data Sheet'!$A$19) &amp; "." &amp; BP647),
            --(INT('Data Sheet'!$B$19) &amp; "." &amp; BP647)
        )
    ),
    IF(BN647&lt;&gt;"",
        IF(INT('Data Sheet'!$A$19)=INT('Data Sheet'!$B$19),
            --(INT('Data Sheet'!$A$19) &amp; "." &amp; RIGHT(BN647,3)),
            IF(AND((--(INT('Data Sheet'!$A$19) &amp; "." &amp; RIGHT(BN647,3))&gt;=--('Data Sheet'!$A$19)), (--(INT('Data Sheet'!$A$19) &amp; "." &amp; RIGHT(BN647,3))&lt;=--('Data Sheet'!$B$19))),
                --(INT('Data Sheet'!$A$19) &amp; "." &amp; RIGHT(BN647,3)),
                --(INT('Data Sheet'!$B$19) &amp; "." &amp; RIGHT(BN647,3))
            )
        ),
        "OK"
    )
)</f>
        <v>OK</v>
      </c>
      <c r="P647" s="23" t="str">
        <f>IF(BR647&lt;&gt;"",
    IF(INT('Data Sheet'!$A$19)=INT('Data Sheet'!$B$15),
        --(INT('Data Sheet'!$A$15) &amp; "." &amp; BR647),
        IF(AND((--(INT('Data Sheet'!$A$15) &amp; "." &amp; BR647)&gt;=--('Data Sheet'!$A$15)), (--(INT('Data Sheet'!$A$15) &amp; "." &amp; BR647)&lt;=--('Data Sheet'!$B$15))),
            --(INT('Data Sheet'!$A$15) &amp; "." &amp; BR647),
            --(INT('Data Sheet'!$B$15) &amp; "." &amp; BR647)
        )
    ),
    IF(BQ647&lt;&gt;"",
        IF(INT('Data Sheet'!$A$15)=INT('Data Sheet'!$B$15),
            --(INT('Data Sheet'!$A$15) &amp; "." &amp; LEFT(BQ647,3)),
            IF(AND((--(INT('Data Sheet'!$A$15) &amp; "." &amp; LEFT(BQ647,3))&gt;=--('Data Sheet'!$A$15)), (--(INT('Data Sheet'!$A$15) &amp; "." &amp; LEFT(BQ647,3))&lt;=--('Data Sheet'!$B$15))),
                --(INT('Data Sheet'!$A$15) &amp; "." &amp; LEFT(BQ647,3)),
                --(INT('Data Sheet'!$B$15) &amp; "." &amp; LEFT(BQ647,3))
            )
        ),
        "OK"
    )
)</f>
        <v>OK</v>
      </c>
      <c r="Q647" s="23" t="str">
        <f>IF(BS647&lt;&gt;"",
    IF(INT('Data Sheet'!$A$19)=INT('Data Sheet'!$B$15),
        --(INT('Data Sheet'!$A$15) &amp; "." &amp; BS647),
        IF(AND((--(INT('Data Sheet'!$A$15) &amp; "." &amp; BS647)&gt;=--('Data Sheet'!$A$15)), (--(INT('Data Sheet'!$A$15) &amp; "." &amp; BS647)&lt;=--('Data Sheet'!$B$15))),
            --(INT('Data Sheet'!$A$15) &amp; "." &amp; BS647),
            --(INT('Data Sheet'!$B$15) &amp; "." &amp; BS647)
        )
    ),
    IF(BQ647&lt;&gt;"",
        IF(INT('Data Sheet'!$A$15)=INT('Data Sheet'!$B$15),
            --(INT('Data Sheet'!$A$15) &amp; "." &amp; RIGHT(BQ647,3)),
            IF(AND((--(INT('Data Sheet'!$A$15) &amp; "." &amp; RIGHT(BQ647,3))&gt;=--('Data Sheet'!$A$15)), (--(INT('Data Sheet'!$A$15) &amp; "." &amp; RIGHT(BQ647,3))&lt;=--('Data Sheet'!$B$15))),
                --(INT('Data Sheet'!$A$15) &amp; "." &amp; RIGHT(BQ647,3)),
                --(INT('Data Sheet'!$B$15) &amp; "." &amp; RIGHT(BQ647,3))
            )
        ),
        "OK"
    )
)</f>
        <v>OK</v>
      </c>
      <c r="R647" s="19"/>
      <c r="S647" s="19"/>
      <c r="T647" s="19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1"/>
      <c r="AU647" s="21"/>
      <c r="AV647" s="21"/>
      <c r="AW647" s="22"/>
      <c r="AX647" s="99"/>
      <c r="AY647" s="20"/>
      <c r="AZ647" s="20"/>
      <c r="BA647" s="22"/>
      <c r="BB647">
        <v>639</v>
      </c>
      <c r="BC647" s="80"/>
      <c r="BD647" s="80"/>
      <c r="BE647" s="80"/>
      <c r="BF647" s="80"/>
      <c r="BG647" s="32" t="str">
        <f t="shared" si="103"/>
        <v/>
      </c>
      <c r="BH647" s="78">
        <f t="shared" si="101"/>
        <v>0</v>
      </c>
      <c r="BI647" s="2">
        <f t="shared" si="104"/>
        <v>0</v>
      </c>
      <c r="BJ647" s="2">
        <f t="shared" si="105"/>
        <v>0</v>
      </c>
      <c r="BK647" s="2">
        <f t="shared" si="102"/>
        <v>0</v>
      </c>
    </row>
    <row r="648" spans="2:63" ht="15" customHeight="1" x14ac:dyDescent="0.25">
      <c r="B648" s="14">
        <v>640</v>
      </c>
      <c r="C648" s="95" t="str">
        <f t="shared" si="106"/>
        <v/>
      </c>
      <c r="D648" s="15" t="str">
        <f t="shared" si="100"/>
        <v>OK</v>
      </c>
      <c r="E648" s="16" t="e">
        <f>VLOOKUP('Data Sheet'!$B$8,'Data Sheet'!$I$2:$J$9,2,FALSE)</f>
        <v>#N/A</v>
      </c>
      <c r="F648" s="16" t="str">
        <f t="shared" si="107"/>
        <v/>
      </c>
      <c r="G648" s="103">
        <f t="shared" si="108"/>
        <v>0</v>
      </c>
      <c r="H648" s="17" t="s">
        <v>26</v>
      </c>
      <c r="I648" s="17" t="s">
        <v>26</v>
      </c>
      <c r="J648" s="17" t="str">
        <f>IF('Data Sheet'!$B$9="NC-50","N/A","OK")</f>
        <v>OK</v>
      </c>
      <c r="K648" s="17" t="str">
        <f>IF('Data Sheet'!$B$9="NC-50","N/A","OK")</f>
        <v>OK</v>
      </c>
      <c r="L648" s="17" t="str">
        <f t="shared" si="109"/>
        <v>OK</v>
      </c>
      <c r="M648" s="17" t="str">
        <f t="shared" si="110"/>
        <v>OK</v>
      </c>
      <c r="N648" s="18" t="str">
        <f>IF(BO648&lt;&gt;"",
    IF(INT('Data Sheet'!$A$19)=INT('Data Sheet'!$B$19),
        --(INT('Data Sheet'!$A$19) &amp; "." &amp; BO648),
        IF(AND((--(INT('Data Sheet'!$A$19) &amp; "." &amp; BO648)&gt;=--('Data Sheet'!$A$19)), (--(INT('Data Sheet'!$A$19) &amp; "." &amp; BO648)&lt;=--('Data Sheet'!$B$19))),
            --(INT('Data Sheet'!$A$19) &amp; "." &amp; BO648),
            --(INT('Data Sheet'!$B$19) &amp; "." &amp; BO648)
        )
    ),
    IF(BN648&lt;&gt;"",
        IF(INT('Data Sheet'!$A$19)=INT('Data Sheet'!$B$19),
            --(INT('Data Sheet'!$A$19) &amp; "." &amp; LEFT(BN648,3)),
            IF(AND((--(INT('Data Sheet'!$A$19) &amp; "." &amp; LEFT(BN648,3))&gt;=--('Data Sheet'!$A$19)), (--(INT('Data Sheet'!$A$19) &amp; "." &amp; LEFT(BN648,3))&lt;=--('Data Sheet'!$B$19))),
                --(INT('Data Sheet'!$A$19) &amp; "." &amp; LEFT(BN648,3)),
                --(INT('Data Sheet'!$B$19) &amp; "." &amp; LEFT(BN648,3))
            )
        ),
        "OK"
    )
)</f>
        <v>OK</v>
      </c>
      <c r="O648" s="23" t="str">
        <f>IF(BP648&lt;&gt;"",
    IF(INT('Data Sheet'!$A$19)=INT('Data Sheet'!$B$19),
        --(INT('Data Sheet'!$A$19) &amp; "." &amp; BP648),
        IF(AND((--(INT('Data Sheet'!$A$19) &amp; "." &amp; BP648)&gt;=--('Data Sheet'!$A$19)), (--(INT('Data Sheet'!$A$19) &amp; "." &amp; BP648)&lt;=--('Data Sheet'!$B$19))),
            --(INT('Data Sheet'!$A$19) &amp; "." &amp; BP648),
            --(INT('Data Sheet'!$B$19) &amp; "." &amp; BP648)
        )
    ),
    IF(BN648&lt;&gt;"",
        IF(INT('Data Sheet'!$A$19)=INT('Data Sheet'!$B$19),
            --(INT('Data Sheet'!$A$19) &amp; "." &amp; RIGHT(BN648,3)),
            IF(AND((--(INT('Data Sheet'!$A$19) &amp; "." &amp; RIGHT(BN648,3))&gt;=--('Data Sheet'!$A$19)), (--(INT('Data Sheet'!$A$19) &amp; "." &amp; RIGHT(BN648,3))&lt;=--('Data Sheet'!$B$19))),
                --(INT('Data Sheet'!$A$19) &amp; "." &amp; RIGHT(BN648,3)),
                --(INT('Data Sheet'!$B$19) &amp; "." &amp; RIGHT(BN648,3))
            )
        ),
        "OK"
    )
)</f>
        <v>OK</v>
      </c>
      <c r="P648" s="23" t="str">
        <f>IF(BR648&lt;&gt;"",
    IF(INT('Data Sheet'!$A$19)=INT('Data Sheet'!$B$15),
        --(INT('Data Sheet'!$A$15) &amp; "." &amp; BR648),
        IF(AND((--(INT('Data Sheet'!$A$15) &amp; "." &amp; BR648)&gt;=--('Data Sheet'!$A$15)), (--(INT('Data Sheet'!$A$15) &amp; "." &amp; BR648)&lt;=--('Data Sheet'!$B$15))),
            --(INT('Data Sheet'!$A$15) &amp; "." &amp; BR648),
            --(INT('Data Sheet'!$B$15) &amp; "." &amp; BR648)
        )
    ),
    IF(BQ648&lt;&gt;"",
        IF(INT('Data Sheet'!$A$15)=INT('Data Sheet'!$B$15),
            --(INT('Data Sheet'!$A$15) &amp; "." &amp; LEFT(BQ648,3)),
            IF(AND((--(INT('Data Sheet'!$A$15) &amp; "." &amp; LEFT(BQ648,3))&gt;=--('Data Sheet'!$A$15)), (--(INT('Data Sheet'!$A$15) &amp; "." &amp; LEFT(BQ648,3))&lt;=--('Data Sheet'!$B$15))),
                --(INT('Data Sheet'!$A$15) &amp; "." &amp; LEFT(BQ648,3)),
                --(INT('Data Sheet'!$B$15) &amp; "." &amp; LEFT(BQ648,3))
            )
        ),
        "OK"
    )
)</f>
        <v>OK</v>
      </c>
      <c r="Q648" s="23" t="str">
        <f>IF(BS648&lt;&gt;"",
    IF(INT('Data Sheet'!$A$19)=INT('Data Sheet'!$B$15),
        --(INT('Data Sheet'!$A$15) &amp; "." &amp; BS648),
        IF(AND((--(INT('Data Sheet'!$A$15) &amp; "." &amp; BS648)&gt;=--('Data Sheet'!$A$15)), (--(INT('Data Sheet'!$A$15) &amp; "." &amp; BS648)&lt;=--('Data Sheet'!$B$15))),
            --(INT('Data Sheet'!$A$15) &amp; "." &amp; BS648),
            --(INT('Data Sheet'!$B$15) &amp; "." &amp; BS648)
        )
    ),
    IF(BQ648&lt;&gt;"",
        IF(INT('Data Sheet'!$A$15)=INT('Data Sheet'!$B$15),
            --(INT('Data Sheet'!$A$15) &amp; "." &amp; RIGHT(BQ648,3)),
            IF(AND((--(INT('Data Sheet'!$A$15) &amp; "." &amp; RIGHT(BQ648,3))&gt;=--('Data Sheet'!$A$15)), (--(INT('Data Sheet'!$A$15) &amp; "." &amp; RIGHT(BQ648,3))&lt;=--('Data Sheet'!$B$15))),
                --(INT('Data Sheet'!$A$15) &amp; "." &amp; RIGHT(BQ648,3)),
                --(INT('Data Sheet'!$B$15) &amp; "." &amp; RIGHT(BQ648,3))
            )
        ),
        "OK"
    )
)</f>
        <v>OK</v>
      </c>
      <c r="R648" s="19"/>
      <c r="S648" s="19"/>
      <c r="T648" s="19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1"/>
      <c r="AU648" s="21"/>
      <c r="AV648" s="21"/>
      <c r="AW648" s="22"/>
      <c r="AX648" s="99"/>
      <c r="AY648" s="20"/>
      <c r="AZ648" s="20"/>
      <c r="BA648" s="22"/>
      <c r="BB648">
        <v>640</v>
      </c>
      <c r="BC648" s="80"/>
      <c r="BD648" s="80"/>
      <c r="BE648" s="80"/>
      <c r="BF648" s="80"/>
      <c r="BG648" s="32" t="str">
        <f t="shared" si="103"/>
        <v/>
      </c>
      <c r="BH648" s="78">
        <f t="shared" si="101"/>
        <v>0</v>
      </c>
      <c r="BI648" s="2">
        <f t="shared" si="104"/>
        <v>0</v>
      </c>
      <c r="BJ648" s="2">
        <f t="shared" si="105"/>
        <v>0</v>
      </c>
      <c r="BK648" s="2">
        <f t="shared" si="102"/>
        <v>0</v>
      </c>
    </row>
    <row r="649" spans="2:63" ht="15" customHeight="1" x14ac:dyDescent="0.25">
      <c r="B649" s="14">
        <v>641</v>
      </c>
      <c r="C649" s="95" t="str">
        <f t="shared" si="106"/>
        <v/>
      </c>
      <c r="D649" s="15" t="str">
        <f t="shared" ref="D649:D712" si="111">IF(AO649="x","-","OK")</f>
        <v>OK</v>
      </c>
      <c r="E649" s="16" t="e">
        <f>VLOOKUP('Data Sheet'!$B$8,'Data Sheet'!$I$2:$J$9,2,FALSE)</f>
        <v>#N/A</v>
      </c>
      <c r="F649" s="16" t="str">
        <f t="shared" si="107"/>
        <v/>
      </c>
      <c r="G649" s="103">
        <f t="shared" si="108"/>
        <v>0</v>
      </c>
      <c r="H649" s="17" t="s">
        <v>26</v>
      </c>
      <c r="I649" s="17" t="s">
        <v>26</v>
      </c>
      <c r="J649" s="17" t="str">
        <f>IF('Data Sheet'!$B$9="NC-50","N/A","OK")</f>
        <v>OK</v>
      </c>
      <c r="K649" s="17" t="str">
        <f>IF('Data Sheet'!$B$9="NC-50","N/A","OK")</f>
        <v>OK</v>
      </c>
      <c r="L649" s="17" t="str">
        <f t="shared" si="109"/>
        <v>OK</v>
      </c>
      <c r="M649" s="17" t="str">
        <f t="shared" si="110"/>
        <v>OK</v>
      </c>
      <c r="N649" s="18" t="str">
        <f>IF(BO649&lt;&gt;"",
    IF(INT('Data Sheet'!$A$19)=INT('Data Sheet'!$B$19),
        --(INT('Data Sheet'!$A$19) &amp; "." &amp; BO649),
        IF(AND((--(INT('Data Sheet'!$A$19) &amp; "." &amp; BO649)&gt;=--('Data Sheet'!$A$19)), (--(INT('Data Sheet'!$A$19) &amp; "." &amp; BO649)&lt;=--('Data Sheet'!$B$19))),
            --(INT('Data Sheet'!$A$19) &amp; "." &amp; BO649),
            --(INT('Data Sheet'!$B$19) &amp; "." &amp; BO649)
        )
    ),
    IF(BN649&lt;&gt;"",
        IF(INT('Data Sheet'!$A$19)=INT('Data Sheet'!$B$19),
            --(INT('Data Sheet'!$A$19) &amp; "." &amp; LEFT(BN649,3)),
            IF(AND((--(INT('Data Sheet'!$A$19) &amp; "." &amp; LEFT(BN649,3))&gt;=--('Data Sheet'!$A$19)), (--(INT('Data Sheet'!$A$19) &amp; "." &amp; LEFT(BN649,3))&lt;=--('Data Sheet'!$B$19))),
                --(INT('Data Sheet'!$A$19) &amp; "." &amp; LEFT(BN649,3)),
                --(INT('Data Sheet'!$B$19) &amp; "." &amp; LEFT(BN649,3))
            )
        ),
        "OK"
    )
)</f>
        <v>OK</v>
      </c>
      <c r="O649" s="23" t="str">
        <f>IF(BP649&lt;&gt;"",
    IF(INT('Data Sheet'!$A$19)=INT('Data Sheet'!$B$19),
        --(INT('Data Sheet'!$A$19) &amp; "." &amp; BP649),
        IF(AND((--(INT('Data Sheet'!$A$19) &amp; "." &amp; BP649)&gt;=--('Data Sheet'!$A$19)), (--(INT('Data Sheet'!$A$19) &amp; "." &amp; BP649)&lt;=--('Data Sheet'!$B$19))),
            --(INT('Data Sheet'!$A$19) &amp; "." &amp; BP649),
            --(INT('Data Sheet'!$B$19) &amp; "." &amp; BP649)
        )
    ),
    IF(BN649&lt;&gt;"",
        IF(INT('Data Sheet'!$A$19)=INT('Data Sheet'!$B$19),
            --(INT('Data Sheet'!$A$19) &amp; "." &amp; RIGHT(BN649,3)),
            IF(AND((--(INT('Data Sheet'!$A$19) &amp; "." &amp; RIGHT(BN649,3))&gt;=--('Data Sheet'!$A$19)), (--(INT('Data Sheet'!$A$19) &amp; "." &amp; RIGHT(BN649,3))&lt;=--('Data Sheet'!$B$19))),
                --(INT('Data Sheet'!$A$19) &amp; "." &amp; RIGHT(BN649,3)),
                --(INT('Data Sheet'!$B$19) &amp; "." &amp; RIGHT(BN649,3))
            )
        ),
        "OK"
    )
)</f>
        <v>OK</v>
      </c>
      <c r="P649" s="23" t="str">
        <f>IF(BR649&lt;&gt;"",
    IF(INT('Data Sheet'!$A$19)=INT('Data Sheet'!$B$15),
        --(INT('Data Sheet'!$A$15) &amp; "." &amp; BR649),
        IF(AND((--(INT('Data Sheet'!$A$15) &amp; "." &amp; BR649)&gt;=--('Data Sheet'!$A$15)), (--(INT('Data Sheet'!$A$15) &amp; "." &amp; BR649)&lt;=--('Data Sheet'!$B$15))),
            --(INT('Data Sheet'!$A$15) &amp; "." &amp; BR649),
            --(INT('Data Sheet'!$B$15) &amp; "." &amp; BR649)
        )
    ),
    IF(BQ649&lt;&gt;"",
        IF(INT('Data Sheet'!$A$15)=INT('Data Sheet'!$B$15),
            --(INT('Data Sheet'!$A$15) &amp; "." &amp; LEFT(BQ649,3)),
            IF(AND((--(INT('Data Sheet'!$A$15) &amp; "." &amp; LEFT(BQ649,3))&gt;=--('Data Sheet'!$A$15)), (--(INT('Data Sheet'!$A$15) &amp; "." &amp; LEFT(BQ649,3))&lt;=--('Data Sheet'!$B$15))),
                --(INT('Data Sheet'!$A$15) &amp; "." &amp; LEFT(BQ649,3)),
                --(INT('Data Sheet'!$B$15) &amp; "." &amp; LEFT(BQ649,3))
            )
        ),
        "OK"
    )
)</f>
        <v>OK</v>
      </c>
      <c r="Q649" s="23" t="str">
        <f>IF(BS649&lt;&gt;"",
    IF(INT('Data Sheet'!$A$19)=INT('Data Sheet'!$B$15),
        --(INT('Data Sheet'!$A$15) &amp; "." &amp; BS649),
        IF(AND((--(INT('Data Sheet'!$A$15) &amp; "." &amp; BS649)&gt;=--('Data Sheet'!$A$15)), (--(INT('Data Sheet'!$A$15) &amp; "." &amp; BS649)&lt;=--('Data Sheet'!$B$15))),
            --(INT('Data Sheet'!$A$15) &amp; "." &amp; BS649),
            --(INT('Data Sheet'!$B$15) &amp; "." &amp; BS649)
        )
    ),
    IF(BQ649&lt;&gt;"",
        IF(INT('Data Sheet'!$A$15)=INT('Data Sheet'!$B$15),
            --(INT('Data Sheet'!$A$15) &amp; "." &amp; RIGHT(BQ649,3)),
            IF(AND((--(INT('Data Sheet'!$A$15) &amp; "." &amp; RIGHT(BQ649,3))&gt;=--('Data Sheet'!$A$15)), (--(INT('Data Sheet'!$A$15) &amp; "." &amp; RIGHT(BQ649,3))&lt;=--('Data Sheet'!$B$15))),
                --(INT('Data Sheet'!$A$15) &amp; "." &amp; RIGHT(BQ649,3)),
                --(INT('Data Sheet'!$B$15) &amp; "." &amp; RIGHT(BQ649,3))
            )
        ),
        "OK"
    )
)</f>
        <v>OK</v>
      </c>
      <c r="R649" s="19"/>
      <c r="S649" s="19"/>
      <c r="T649" s="19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1"/>
      <c r="AU649" s="21"/>
      <c r="AV649" s="21"/>
      <c r="AW649" s="22"/>
      <c r="AX649" s="99"/>
      <c r="AY649" s="20"/>
      <c r="AZ649" s="20"/>
      <c r="BA649" s="22"/>
      <c r="BB649">
        <v>641</v>
      </c>
      <c r="BC649" s="80"/>
      <c r="BD649" s="80"/>
      <c r="BE649" s="80"/>
      <c r="BF649" s="80"/>
      <c r="BG649" s="32" t="str">
        <f t="shared" si="103"/>
        <v/>
      </c>
      <c r="BH649" s="78">
        <f t="shared" ref="BH649:BH712" si="112">COUNTA(T649:AF649)</f>
        <v>0</v>
      </c>
      <c r="BI649" s="2">
        <f t="shared" si="104"/>
        <v>0</v>
      </c>
      <c r="BJ649" s="2">
        <f t="shared" si="105"/>
        <v>0</v>
      </c>
      <c r="BK649" s="2">
        <f t="shared" ref="BK649:BK712" si="113">COUNTA(T649:AW649)</f>
        <v>0</v>
      </c>
    </row>
    <row r="650" spans="2:63" ht="15" customHeight="1" x14ac:dyDescent="0.25">
      <c r="B650" s="14">
        <v>642</v>
      </c>
      <c r="C650" s="95" t="str">
        <f t="shared" si="106"/>
        <v/>
      </c>
      <c r="D650" s="15" t="str">
        <f t="shared" si="111"/>
        <v>OK</v>
      </c>
      <c r="E650" s="16" t="e">
        <f>VLOOKUP('Data Sheet'!$B$8,'Data Sheet'!$I$2:$J$9,2,FALSE)</f>
        <v>#N/A</v>
      </c>
      <c r="F650" s="16" t="str">
        <f t="shared" si="107"/>
        <v/>
      </c>
      <c r="G650" s="103">
        <f t="shared" si="108"/>
        <v>0</v>
      </c>
      <c r="H650" s="17" t="s">
        <v>26</v>
      </c>
      <c r="I650" s="17" t="s">
        <v>26</v>
      </c>
      <c r="J650" s="17" t="str">
        <f>IF('Data Sheet'!$B$9="NC-50","N/A","OK")</f>
        <v>OK</v>
      </c>
      <c r="K650" s="17" t="str">
        <f>IF('Data Sheet'!$B$9="NC-50","N/A","OK")</f>
        <v>OK</v>
      </c>
      <c r="L650" s="17" t="str">
        <f t="shared" si="109"/>
        <v>OK</v>
      </c>
      <c r="M650" s="17" t="str">
        <f t="shared" si="110"/>
        <v>OK</v>
      </c>
      <c r="N650" s="18" t="str">
        <f>IF(BO650&lt;&gt;"",
    IF(INT('Data Sheet'!$A$19)=INT('Data Sheet'!$B$19),
        --(INT('Data Sheet'!$A$19) &amp; "." &amp; BO650),
        IF(AND((--(INT('Data Sheet'!$A$19) &amp; "." &amp; BO650)&gt;=--('Data Sheet'!$A$19)), (--(INT('Data Sheet'!$A$19) &amp; "." &amp; BO650)&lt;=--('Data Sheet'!$B$19))),
            --(INT('Data Sheet'!$A$19) &amp; "." &amp; BO650),
            --(INT('Data Sheet'!$B$19) &amp; "." &amp; BO650)
        )
    ),
    IF(BN650&lt;&gt;"",
        IF(INT('Data Sheet'!$A$19)=INT('Data Sheet'!$B$19),
            --(INT('Data Sheet'!$A$19) &amp; "." &amp; LEFT(BN650,3)),
            IF(AND((--(INT('Data Sheet'!$A$19) &amp; "." &amp; LEFT(BN650,3))&gt;=--('Data Sheet'!$A$19)), (--(INT('Data Sheet'!$A$19) &amp; "." &amp; LEFT(BN650,3))&lt;=--('Data Sheet'!$B$19))),
                --(INT('Data Sheet'!$A$19) &amp; "." &amp; LEFT(BN650,3)),
                --(INT('Data Sheet'!$B$19) &amp; "." &amp; LEFT(BN650,3))
            )
        ),
        "OK"
    )
)</f>
        <v>OK</v>
      </c>
      <c r="O650" s="23" t="str">
        <f>IF(BP650&lt;&gt;"",
    IF(INT('Data Sheet'!$A$19)=INT('Data Sheet'!$B$19),
        --(INT('Data Sheet'!$A$19) &amp; "." &amp; BP650),
        IF(AND((--(INT('Data Sheet'!$A$19) &amp; "." &amp; BP650)&gt;=--('Data Sheet'!$A$19)), (--(INT('Data Sheet'!$A$19) &amp; "." &amp; BP650)&lt;=--('Data Sheet'!$B$19))),
            --(INT('Data Sheet'!$A$19) &amp; "." &amp; BP650),
            --(INT('Data Sheet'!$B$19) &amp; "." &amp; BP650)
        )
    ),
    IF(BN650&lt;&gt;"",
        IF(INT('Data Sheet'!$A$19)=INT('Data Sheet'!$B$19),
            --(INT('Data Sheet'!$A$19) &amp; "." &amp; RIGHT(BN650,3)),
            IF(AND((--(INT('Data Sheet'!$A$19) &amp; "." &amp; RIGHT(BN650,3))&gt;=--('Data Sheet'!$A$19)), (--(INT('Data Sheet'!$A$19) &amp; "." &amp; RIGHT(BN650,3))&lt;=--('Data Sheet'!$B$19))),
                --(INT('Data Sheet'!$A$19) &amp; "." &amp; RIGHT(BN650,3)),
                --(INT('Data Sheet'!$B$19) &amp; "." &amp; RIGHT(BN650,3))
            )
        ),
        "OK"
    )
)</f>
        <v>OK</v>
      </c>
      <c r="P650" s="23" t="str">
        <f>IF(BR650&lt;&gt;"",
    IF(INT('Data Sheet'!$A$19)=INT('Data Sheet'!$B$15),
        --(INT('Data Sheet'!$A$15) &amp; "." &amp; BR650),
        IF(AND((--(INT('Data Sheet'!$A$15) &amp; "." &amp; BR650)&gt;=--('Data Sheet'!$A$15)), (--(INT('Data Sheet'!$A$15) &amp; "." &amp; BR650)&lt;=--('Data Sheet'!$B$15))),
            --(INT('Data Sheet'!$A$15) &amp; "." &amp; BR650),
            --(INT('Data Sheet'!$B$15) &amp; "." &amp; BR650)
        )
    ),
    IF(BQ650&lt;&gt;"",
        IF(INT('Data Sheet'!$A$15)=INT('Data Sheet'!$B$15),
            --(INT('Data Sheet'!$A$15) &amp; "." &amp; LEFT(BQ650,3)),
            IF(AND((--(INT('Data Sheet'!$A$15) &amp; "." &amp; LEFT(BQ650,3))&gt;=--('Data Sheet'!$A$15)), (--(INT('Data Sheet'!$A$15) &amp; "." &amp; LEFT(BQ650,3))&lt;=--('Data Sheet'!$B$15))),
                --(INT('Data Sheet'!$A$15) &amp; "." &amp; LEFT(BQ650,3)),
                --(INT('Data Sheet'!$B$15) &amp; "." &amp; LEFT(BQ650,3))
            )
        ),
        "OK"
    )
)</f>
        <v>OK</v>
      </c>
      <c r="Q650" s="23" t="str">
        <f>IF(BS650&lt;&gt;"",
    IF(INT('Data Sheet'!$A$19)=INT('Data Sheet'!$B$15),
        --(INT('Data Sheet'!$A$15) &amp; "." &amp; BS650),
        IF(AND((--(INT('Data Sheet'!$A$15) &amp; "." &amp; BS650)&gt;=--('Data Sheet'!$A$15)), (--(INT('Data Sheet'!$A$15) &amp; "." &amp; BS650)&lt;=--('Data Sheet'!$B$15))),
            --(INT('Data Sheet'!$A$15) &amp; "." &amp; BS650),
            --(INT('Data Sheet'!$B$15) &amp; "." &amp; BS650)
        )
    ),
    IF(BQ650&lt;&gt;"",
        IF(INT('Data Sheet'!$A$15)=INT('Data Sheet'!$B$15),
            --(INT('Data Sheet'!$A$15) &amp; "." &amp; RIGHT(BQ650,3)),
            IF(AND((--(INT('Data Sheet'!$A$15) &amp; "." &amp; RIGHT(BQ650,3))&gt;=--('Data Sheet'!$A$15)), (--(INT('Data Sheet'!$A$15) &amp; "." &amp; RIGHT(BQ650,3))&lt;=--('Data Sheet'!$B$15))),
                --(INT('Data Sheet'!$A$15) &amp; "." &amp; RIGHT(BQ650,3)),
                --(INT('Data Sheet'!$B$15) &amp; "." &amp; RIGHT(BQ650,3))
            )
        ),
        "OK"
    )
)</f>
        <v>OK</v>
      </c>
      <c r="R650" s="19"/>
      <c r="S650" s="19"/>
      <c r="T650" s="19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1"/>
      <c r="AU650" s="21"/>
      <c r="AV650" s="21"/>
      <c r="AW650" s="22"/>
      <c r="AX650" s="99"/>
      <c r="AY650" s="20"/>
      <c r="AZ650" s="20"/>
      <c r="BA650" s="22"/>
      <c r="BB650">
        <v>642</v>
      </c>
      <c r="BC650" s="80"/>
      <c r="BD650" s="80"/>
      <c r="BE650" s="80"/>
      <c r="BF650" s="80"/>
      <c r="BG650" s="32" t="str">
        <f t="shared" ref="BG650:BG713" si="114">CONCATENATE(BC650,BD650,BE650,BF650)</f>
        <v/>
      </c>
      <c r="BH650" s="78">
        <f t="shared" si="112"/>
        <v>0</v>
      </c>
      <c r="BI650" s="2">
        <f t="shared" ref="BI650:BI713" si="115">IF(COUNTA(AI650:AN650)&gt;0,1,0)</f>
        <v>0</v>
      </c>
      <c r="BJ650" s="2">
        <f t="shared" ref="BJ650:BJ713" si="116">IF(SUM(BH650:BI650)=2,1,0)</f>
        <v>0</v>
      </c>
      <c r="BK650" s="2">
        <f t="shared" si="113"/>
        <v>0</v>
      </c>
    </row>
    <row r="651" spans="2:63" ht="15" customHeight="1" x14ac:dyDescent="0.25">
      <c r="B651" s="14">
        <v>643</v>
      </c>
      <c r="C651" s="95" t="str">
        <f t="shared" ref="C651:C714" si="117">BG651</f>
        <v/>
      </c>
      <c r="D651" s="15" t="str">
        <f t="shared" si="111"/>
        <v>OK</v>
      </c>
      <c r="E651" s="16" t="e">
        <f>VLOOKUP('Data Sheet'!$B$8,'Data Sheet'!$I$2:$J$9,2,FALSE)</f>
        <v>#N/A</v>
      </c>
      <c r="F651" s="16" t="str">
        <f t="shared" ref="F651:F714" si="118">IF(BT651="", "", --("0."&amp;BT651))</f>
        <v/>
      </c>
      <c r="G651" s="103">
        <f t="shared" ref="G651:G714" si="119">IF(F651="", 0, F651/E651)</f>
        <v>0</v>
      </c>
      <c r="H651" s="17" t="s">
        <v>26</v>
      </c>
      <c r="I651" s="17" t="s">
        <v>26</v>
      </c>
      <c r="J651" s="17" t="str">
        <f>IF('Data Sheet'!$B$9="NC-50","N/A","OK")</f>
        <v>OK</v>
      </c>
      <c r="K651" s="17" t="str">
        <f>IF('Data Sheet'!$B$9="NC-50","N/A","OK")</f>
        <v>OK</v>
      </c>
      <c r="L651" s="17" t="str">
        <f t="shared" ref="L651:L714" si="120">IF($AP651="x","MIN","OK")</f>
        <v>OK</v>
      </c>
      <c r="M651" s="17" t="str">
        <f t="shared" ref="M651:M714" si="121">IF($AQ651="x","MIN","OK")</f>
        <v>OK</v>
      </c>
      <c r="N651" s="18" t="str">
        <f>IF(BO651&lt;&gt;"",
    IF(INT('Data Sheet'!$A$19)=INT('Data Sheet'!$B$19),
        --(INT('Data Sheet'!$A$19) &amp; "." &amp; BO651),
        IF(AND((--(INT('Data Sheet'!$A$19) &amp; "." &amp; BO651)&gt;=--('Data Sheet'!$A$19)), (--(INT('Data Sheet'!$A$19) &amp; "." &amp; BO651)&lt;=--('Data Sheet'!$B$19))),
            --(INT('Data Sheet'!$A$19) &amp; "." &amp; BO651),
            --(INT('Data Sheet'!$B$19) &amp; "." &amp; BO651)
        )
    ),
    IF(BN651&lt;&gt;"",
        IF(INT('Data Sheet'!$A$19)=INT('Data Sheet'!$B$19),
            --(INT('Data Sheet'!$A$19) &amp; "." &amp; LEFT(BN651,3)),
            IF(AND((--(INT('Data Sheet'!$A$19) &amp; "." &amp; LEFT(BN651,3))&gt;=--('Data Sheet'!$A$19)), (--(INT('Data Sheet'!$A$19) &amp; "." &amp; LEFT(BN651,3))&lt;=--('Data Sheet'!$B$19))),
                --(INT('Data Sheet'!$A$19) &amp; "." &amp; LEFT(BN651,3)),
                --(INT('Data Sheet'!$B$19) &amp; "." &amp; LEFT(BN651,3))
            )
        ),
        "OK"
    )
)</f>
        <v>OK</v>
      </c>
      <c r="O651" s="23" t="str">
        <f>IF(BP651&lt;&gt;"",
    IF(INT('Data Sheet'!$A$19)=INT('Data Sheet'!$B$19),
        --(INT('Data Sheet'!$A$19) &amp; "." &amp; BP651),
        IF(AND((--(INT('Data Sheet'!$A$19) &amp; "." &amp; BP651)&gt;=--('Data Sheet'!$A$19)), (--(INT('Data Sheet'!$A$19) &amp; "." &amp; BP651)&lt;=--('Data Sheet'!$B$19))),
            --(INT('Data Sheet'!$A$19) &amp; "." &amp; BP651),
            --(INT('Data Sheet'!$B$19) &amp; "." &amp; BP651)
        )
    ),
    IF(BN651&lt;&gt;"",
        IF(INT('Data Sheet'!$A$19)=INT('Data Sheet'!$B$19),
            --(INT('Data Sheet'!$A$19) &amp; "." &amp; RIGHT(BN651,3)),
            IF(AND((--(INT('Data Sheet'!$A$19) &amp; "." &amp; RIGHT(BN651,3))&gt;=--('Data Sheet'!$A$19)), (--(INT('Data Sheet'!$A$19) &amp; "." &amp; RIGHT(BN651,3))&lt;=--('Data Sheet'!$B$19))),
                --(INT('Data Sheet'!$A$19) &amp; "." &amp; RIGHT(BN651,3)),
                --(INT('Data Sheet'!$B$19) &amp; "." &amp; RIGHT(BN651,3))
            )
        ),
        "OK"
    )
)</f>
        <v>OK</v>
      </c>
      <c r="P651" s="23" t="str">
        <f>IF(BR651&lt;&gt;"",
    IF(INT('Data Sheet'!$A$19)=INT('Data Sheet'!$B$15),
        --(INT('Data Sheet'!$A$15) &amp; "." &amp; BR651),
        IF(AND((--(INT('Data Sheet'!$A$15) &amp; "." &amp; BR651)&gt;=--('Data Sheet'!$A$15)), (--(INT('Data Sheet'!$A$15) &amp; "." &amp; BR651)&lt;=--('Data Sheet'!$B$15))),
            --(INT('Data Sheet'!$A$15) &amp; "." &amp; BR651),
            --(INT('Data Sheet'!$B$15) &amp; "." &amp; BR651)
        )
    ),
    IF(BQ651&lt;&gt;"",
        IF(INT('Data Sheet'!$A$15)=INT('Data Sheet'!$B$15),
            --(INT('Data Sheet'!$A$15) &amp; "." &amp; LEFT(BQ651,3)),
            IF(AND((--(INT('Data Sheet'!$A$15) &amp; "." &amp; LEFT(BQ651,3))&gt;=--('Data Sheet'!$A$15)), (--(INT('Data Sheet'!$A$15) &amp; "." &amp; LEFT(BQ651,3))&lt;=--('Data Sheet'!$B$15))),
                --(INT('Data Sheet'!$A$15) &amp; "." &amp; LEFT(BQ651,3)),
                --(INT('Data Sheet'!$B$15) &amp; "." &amp; LEFT(BQ651,3))
            )
        ),
        "OK"
    )
)</f>
        <v>OK</v>
      </c>
      <c r="Q651" s="23" t="str">
        <f>IF(BS651&lt;&gt;"",
    IF(INT('Data Sheet'!$A$19)=INT('Data Sheet'!$B$15),
        --(INT('Data Sheet'!$A$15) &amp; "." &amp; BS651),
        IF(AND((--(INT('Data Sheet'!$A$15) &amp; "." &amp; BS651)&gt;=--('Data Sheet'!$A$15)), (--(INT('Data Sheet'!$A$15) &amp; "." &amp; BS651)&lt;=--('Data Sheet'!$B$15))),
            --(INT('Data Sheet'!$A$15) &amp; "." &amp; BS651),
            --(INT('Data Sheet'!$B$15) &amp; "." &amp; BS651)
        )
    ),
    IF(BQ651&lt;&gt;"",
        IF(INT('Data Sheet'!$A$15)=INT('Data Sheet'!$B$15),
            --(INT('Data Sheet'!$A$15) &amp; "." &amp; RIGHT(BQ651,3)),
            IF(AND((--(INT('Data Sheet'!$A$15) &amp; "." &amp; RIGHT(BQ651,3))&gt;=--('Data Sheet'!$A$15)), (--(INT('Data Sheet'!$A$15) &amp; "." &amp; RIGHT(BQ651,3))&lt;=--('Data Sheet'!$B$15))),
                --(INT('Data Sheet'!$A$15) &amp; "." &amp; RIGHT(BQ651,3)),
                --(INT('Data Sheet'!$B$15) &amp; "." &amp; RIGHT(BQ651,3))
            )
        ),
        "OK"
    )
)</f>
        <v>OK</v>
      </c>
      <c r="R651" s="19"/>
      <c r="S651" s="19"/>
      <c r="T651" s="19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1"/>
      <c r="AU651" s="21"/>
      <c r="AV651" s="21"/>
      <c r="AW651" s="22"/>
      <c r="AX651" s="99"/>
      <c r="AY651" s="20"/>
      <c r="AZ651" s="20"/>
      <c r="BA651" s="22"/>
      <c r="BB651">
        <v>643</v>
      </c>
      <c r="BC651" s="80"/>
      <c r="BD651" s="80"/>
      <c r="BE651" s="80"/>
      <c r="BF651" s="80"/>
      <c r="BG651" s="32" t="str">
        <f t="shared" si="114"/>
        <v/>
      </c>
      <c r="BH651" s="78">
        <f t="shared" si="112"/>
        <v>0</v>
      </c>
      <c r="BI651" s="2">
        <f t="shared" si="115"/>
        <v>0</v>
      </c>
      <c r="BJ651" s="2">
        <f t="shared" si="116"/>
        <v>0</v>
      </c>
      <c r="BK651" s="2">
        <f t="shared" si="113"/>
        <v>0</v>
      </c>
    </row>
    <row r="652" spans="2:63" ht="15" customHeight="1" x14ac:dyDescent="0.25">
      <c r="B652" s="14">
        <v>644</v>
      </c>
      <c r="C652" s="95" t="str">
        <f t="shared" si="117"/>
        <v/>
      </c>
      <c r="D652" s="15" t="str">
        <f t="shared" si="111"/>
        <v>OK</v>
      </c>
      <c r="E652" s="16" t="e">
        <f>VLOOKUP('Data Sheet'!$B$8,'Data Sheet'!$I$2:$J$9,2,FALSE)</f>
        <v>#N/A</v>
      </c>
      <c r="F652" s="16" t="str">
        <f t="shared" si="118"/>
        <v/>
      </c>
      <c r="G652" s="103">
        <f t="shared" si="119"/>
        <v>0</v>
      </c>
      <c r="H652" s="17" t="s">
        <v>26</v>
      </c>
      <c r="I652" s="17" t="s">
        <v>26</v>
      </c>
      <c r="J652" s="17" t="str">
        <f>IF('Data Sheet'!$B$9="NC-50","N/A","OK")</f>
        <v>OK</v>
      </c>
      <c r="K652" s="17" t="str">
        <f>IF('Data Sheet'!$B$9="NC-50","N/A","OK")</f>
        <v>OK</v>
      </c>
      <c r="L652" s="17" t="str">
        <f t="shared" si="120"/>
        <v>OK</v>
      </c>
      <c r="M652" s="17" t="str">
        <f t="shared" si="121"/>
        <v>OK</v>
      </c>
      <c r="N652" s="18" t="str">
        <f>IF(BO652&lt;&gt;"",
    IF(INT('Data Sheet'!$A$19)=INT('Data Sheet'!$B$19),
        --(INT('Data Sheet'!$A$19) &amp; "." &amp; BO652),
        IF(AND((--(INT('Data Sheet'!$A$19) &amp; "." &amp; BO652)&gt;=--('Data Sheet'!$A$19)), (--(INT('Data Sheet'!$A$19) &amp; "." &amp; BO652)&lt;=--('Data Sheet'!$B$19))),
            --(INT('Data Sheet'!$A$19) &amp; "." &amp; BO652),
            --(INT('Data Sheet'!$B$19) &amp; "." &amp; BO652)
        )
    ),
    IF(BN652&lt;&gt;"",
        IF(INT('Data Sheet'!$A$19)=INT('Data Sheet'!$B$19),
            --(INT('Data Sheet'!$A$19) &amp; "." &amp; LEFT(BN652,3)),
            IF(AND((--(INT('Data Sheet'!$A$19) &amp; "." &amp; LEFT(BN652,3))&gt;=--('Data Sheet'!$A$19)), (--(INT('Data Sheet'!$A$19) &amp; "." &amp; LEFT(BN652,3))&lt;=--('Data Sheet'!$B$19))),
                --(INT('Data Sheet'!$A$19) &amp; "." &amp; LEFT(BN652,3)),
                --(INT('Data Sheet'!$B$19) &amp; "." &amp; LEFT(BN652,3))
            )
        ),
        "OK"
    )
)</f>
        <v>OK</v>
      </c>
      <c r="O652" s="23" t="str">
        <f>IF(BP652&lt;&gt;"",
    IF(INT('Data Sheet'!$A$19)=INT('Data Sheet'!$B$19),
        --(INT('Data Sheet'!$A$19) &amp; "." &amp; BP652),
        IF(AND((--(INT('Data Sheet'!$A$19) &amp; "." &amp; BP652)&gt;=--('Data Sheet'!$A$19)), (--(INT('Data Sheet'!$A$19) &amp; "." &amp; BP652)&lt;=--('Data Sheet'!$B$19))),
            --(INT('Data Sheet'!$A$19) &amp; "." &amp; BP652),
            --(INT('Data Sheet'!$B$19) &amp; "." &amp; BP652)
        )
    ),
    IF(BN652&lt;&gt;"",
        IF(INT('Data Sheet'!$A$19)=INT('Data Sheet'!$B$19),
            --(INT('Data Sheet'!$A$19) &amp; "." &amp; RIGHT(BN652,3)),
            IF(AND((--(INT('Data Sheet'!$A$19) &amp; "." &amp; RIGHT(BN652,3))&gt;=--('Data Sheet'!$A$19)), (--(INT('Data Sheet'!$A$19) &amp; "." &amp; RIGHT(BN652,3))&lt;=--('Data Sheet'!$B$19))),
                --(INT('Data Sheet'!$A$19) &amp; "." &amp; RIGHT(BN652,3)),
                --(INT('Data Sheet'!$B$19) &amp; "." &amp; RIGHT(BN652,3))
            )
        ),
        "OK"
    )
)</f>
        <v>OK</v>
      </c>
      <c r="P652" s="23" t="str">
        <f>IF(BR652&lt;&gt;"",
    IF(INT('Data Sheet'!$A$19)=INT('Data Sheet'!$B$15),
        --(INT('Data Sheet'!$A$15) &amp; "." &amp; BR652),
        IF(AND((--(INT('Data Sheet'!$A$15) &amp; "." &amp; BR652)&gt;=--('Data Sheet'!$A$15)), (--(INT('Data Sheet'!$A$15) &amp; "." &amp; BR652)&lt;=--('Data Sheet'!$B$15))),
            --(INT('Data Sheet'!$A$15) &amp; "." &amp; BR652),
            --(INT('Data Sheet'!$B$15) &amp; "." &amp; BR652)
        )
    ),
    IF(BQ652&lt;&gt;"",
        IF(INT('Data Sheet'!$A$15)=INT('Data Sheet'!$B$15),
            --(INT('Data Sheet'!$A$15) &amp; "." &amp; LEFT(BQ652,3)),
            IF(AND((--(INT('Data Sheet'!$A$15) &amp; "." &amp; LEFT(BQ652,3))&gt;=--('Data Sheet'!$A$15)), (--(INT('Data Sheet'!$A$15) &amp; "." &amp; LEFT(BQ652,3))&lt;=--('Data Sheet'!$B$15))),
                --(INT('Data Sheet'!$A$15) &amp; "." &amp; LEFT(BQ652,3)),
                --(INT('Data Sheet'!$B$15) &amp; "." &amp; LEFT(BQ652,3))
            )
        ),
        "OK"
    )
)</f>
        <v>OK</v>
      </c>
      <c r="Q652" s="23" t="str">
        <f>IF(BS652&lt;&gt;"",
    IF(INT('Data Sheet'!$A$19)=INT('Data Sheet'!$B$15),
        --(INT('Data Sheet'!$A$15) &amp; "." &amp; BS652),
        IF(AND((--(INT('Data Sheet'!$A$15) &amp; "." &amp; BS652)&gt;=--('Data Sheet'!$A$15)), (--(INT('Data Sheet'!$A$15) &amp; "." &amp; BS652)&lt;=--('Data Sheet'!$B$15))),
            --(INT('Data Sheet'!$A$15) &amp; "." &amp; BS652),
            --(INT('Data Sheet'!$B$15) &amp; "." &amp; BS652)
        )
    ),
    IF(BQ652&lt;&gt;"",
        IF(INT('Data Sheet'!$A$15)=INT('Data Sheet'!$B$15),
            --(INT('Data Sheet'!$A$15) &amp; "." &amp; RIGHT(BQ652,3)),
            IF(AND((--(INT('Data Sheet'!$A$15) &amp; "." &amp; RIGHT(BQ652,3))&gt;=--('Data Sheet'!$A$15)), (--(INT('Data Sheet'!$A$15) &amp; "." &amp; RIGHT(BQ652,3))&lt;=--('Data Sheet'!$B$15))),
                --(INT('Data Sheet'!$A$15) &amp; "." &amp; RIGHT(BQ652,3)),
                --(INT('Data Sheet'!$B$15) &amp; "." &amp; RIGHT(BQ652,3))
            )
        ),
        "OK"
    )
)</f>
        <v>OK</v>
      </c>
      <c r="R652" s="19"/>
      <c r="S652" s="19"/>
      <c r="T652" s="19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1"/>
      <c r="AU652" s="21"/>
      <c r="AV652" s="21"/>
      <c r="AW652" s="22"/>
      <c r="AX652" s="99"/>
      <c r="AY652" s="20"/>
      <c r="AZ652" s="20"/>
      <c r="BA652" s="22"/>
      <c r="BB652">
        <v>644</v>
      </c>
      <c r="BC652" s="80"/>
      <c r="BD652" s="80"/>
      <c r="BE652" s="80"/>
      <c r="BF652" s="80"/>
      <c r="BG652" s="32" t="str">
        <f t="shared" si="114"/>
        <v/>
      </c>
      <c r="BH652" s="78">
        <f t="shared" si="112"/>
        <v>0</v>
      </c>
      <c r="BI652" s="2">
        <f t="shared" si="115"/>
        <v>0</v>
      </c>
      <c r="BJ652" s="2">
        <f t="shared" si="116"/>
        <v>0</v>
      </c>
      <c r="BK652" s="2">
        <f t="shared" si="113"/>
        <v>0</v>
      </c>
    </row>
    <row r="653" spans="2:63" ht="15" customHeight="1" x14ac:dyDescent="0.25">
      <c r="B653" s="14">
        <v>645</v>
      </c>
      <c r="C653" s="95" t="str">
        <f t="shared" si="117"/>
        <v/>
      </c>
      <c r="D653" s="15" t="str">
        <f t="shared" si="111"/>
        <v>OK</v>
      </c>
      <c r="E653" s="16" t="e">
        <f>VLOOKUP('Data Sheet'!$B$8,'Data Sheet'!$I$2:$J$9,2,FALSE)</f>
        <v>#N/A</v>
      </c>
      <c r="F653" s="16" t="str">
        <f t="shared" si="118"/>
        <v/>
      </c>
      <c r="G653" s="103">
        <f t="shared" si="119"/>
        <v>0</v>
      </c>
      <c r="H653" s="17" t="s">
        <v>26</v>
      </c>
      <c r="I653" s="17" t="s">
        <v>26</v>
      </c>
      <c r="J653" s="17" t="str">
        <f>IF('Data Sheet'!$B$9="NC-50","N/A","OK")</f>
        <v>OK</v>
      </c>
      <c r="K653" s="17" t="str">
        <f>IF('Data Sheet'!$B$9="NC-50","N/A","OK")</f>
        <v>OK</v>
      </c>
      <c r="L653" s="17" t="str">
        <f t="shared" si="120"/>
        <v>OK</v>
      </c>
      <c r="M653" s="17" t="str">
        <f t="shared" si="121"/>
        <v>OK</v>
      </c>
      <c r="N653" s="18" t="str">
        <f>IF(BO653&lt;&gt;"",
    IF(INT('Data Sheet'!$A$19)=INT('Data Sheet'!$B$19),
        --(INT('Data Sheet'!$A$19) &amp; "." &amp; BO653),
        IF(AND((--(INT('Data Sheet'!$A$19) &amp; "." &amp; BO653)&gt;=--('Data Sheet'!$A$19)), (--(INT('Data Sheet'!$A$19) &amp; "." &amp; BO653)&lt;=--('Data Sheet'!$B$19))),
            --(INT('Data Sheet'!$A$19) &amp; "." &amp; BO653),
            --(INT('Data Sheet'!$B$19) &amp; "." &amp; BO653)
        )
    ),
    IF(BN653&lt;&gt;"",
        IF(INT('Data Sheet'!$A$19)=INT('Data Sheet'!$B$19),
            --(INT('Data Sheet'!$A$19) &amp; "." &amp; LEFT(BN653,3)),
            IF(AND((--(INT('Data Sheet'!$A$19) &amp; "." &amp; LEFT(BN653,3))&gt;=--('Data Sheet'!$A$19)), (--(INT('Data Sheet'!$A$19) &amp; "." &amp; LEFT(BN653,3))&lt;=--('Data Sheet'!$B$19))),
                --(INT('Data Sheet'!$A$19) &amp; "." &amp; LEFT(BN653,3)),
                --(INT('Data Sheet'!$B$19) &amp; "." &amp; LEFT(BN653,3))
            )
        ),
        "OK"
    )
)</f>
        <v>OK</v>
      </c>
      <c r="O653" s="23" t="str">
        <f>IF(BP653&lt;&gt;"",
    IF(INT('Data Sheet'!$A$19)=INT('Data Sheet'!$B$19),
        --(INT('Data Sheet'!$A$19) &amp; "." &amp; BP653),
        IF(AND((--(INT('Data Sheet'!$A$19) &amp; "." &amp; BP653)&gt;=--('Data Sheet'!$A$19)), (--(INT('Data Sheet'!$A$19) &amp; "." &amp; BP653)&lt;=--('Data Sheet'!$B$19))),
            --(INT('Data Sheet'!$A$19) &amp; "." &amp; BP653),
            --(INT('Data Sheet'!$B$19) &amp; "." &amp; BP653)
        )
    ),
    IF(BN653&lt;&gt;"",
        IF(INT('Data Sheet'!$A$19)=INT('Data Sheet'!$B$19),
            --(INT('Data Sheet'!$A$19) &amp; "." &amp; RIGHT(BN653,3)),
            IF(AND((--(INT('Data Sheet'!$A$19) &amp; "." &amp; RIGHT(BN653,3))&gt;=--('Data Sheet'!$A$19)), (--(INT('Data Sheet'!$A$19) &amp; "." &amp; RIGHT(BN653,3))&lt;=--('Data Sheet'!$B$19))),
                --(INT('Data Sheet'!$A$19) &amp; "." &amp; RIGHT(BN653,3)),
                --(INT('Data Sheet'!$B$19) &amp; "." &amp; RIGHT(BN653,3))
            )
        ),
        "OK"
    )
)</f>
        <v>OK</v>
      </c>
      <c r="P653" s="23" t="str">
        <f>IF(BR653&lt;&gt;"",
    IF(INT('Data Sheet'!$A$19)=INT('Data Sheet'!$B$15),
        --(INT('Data Sheet'!$A$15) &amp; "." &amp; BR653),
        IF(AND((--(INT('Data Sheet'!$A$15) &amp; "." &amp; BR653)&gt;=--('Data Sheet'!$A$15)), (--(INT('Data Sheet'!$A$15) &amp; "." &amp; BR653)&lt;=--('Data Sheet'!$B$15))),
            --(INT('Data Sheet'!$A$15) &amp; "." &amp; BR653),
            --(INT('Data Sheet'!$B$15) &amp; "." &amp; BR653)
        )
    ),
    IF(BQ653&lt;&gt;"",
        IF(INT('Data Sheet'!$A$15)=INT('Data Sheet'!$B$15),
            --(INT('Data Sheet'!$A$15) &amp; "." &amp; LEFT(BQ653,3)),
            IF(AND((--(INT('Data Sheet'!$A$15) &amp; "." &amp; LEFT(BQ653,3))&gt;=--('Data Sheet'!$A$15)), (--(INT('Data Sheet'!$A$15) &amp; "." &amp; LEFT(BQ653,3))&lt;=--('Data Sheet'!$B$15))),
                --(INT('Data Sheet'!$A$15) &amp; "." &amp; LEFT(BQ653,3)),
                --(INT('Data Sheet'!$B$15) &amp; "." &amp; LEFT(BQ653,3))
            )
        ),
        "OK"
    )
)</f>
        <v>OK</v>
      </c>
      <c r="Q653" s="23" t="str">
        <f>IF(BS653&lt;&gt;"",
    IF(INT('Data Sheet'!$A$19)=INT('Data Sheet'!$B$15),
        --(INT('Data Sheet'!$A$15) &amp; "." &amp; BS653),
        IF(AND((--(INT('Data Sheet'!$A$15) &amp; "." &amp; BS653)&gt;=--('Data Sheet'!$A$15)), (--(INT('Data Sheet'!$A$15) &amp; "." &amp; BS653)&lt;=--('Data Sheet'!$B$15))),
            --(INT('Data Sheet'!$A$15) &amp; "." &amp; BS653),
            --(INT('Data Sheet'!$B$15) &amp; "." &amp; BS653)
        )
    ),
    IF(BQ653&lt;&gt;"",
        IF(INT('Data Sheet'!$A$15)=INT('Data Sheet'!$B$15),
            --(INT('Data Sheet'!$A$15) &amp; "." &amp; RIGHT(BQ653,3)),
            IF(AND((--(INT('Data Sheet'!$A$15) &amp; "." &amp; RIGHT(BQ653,3))&gt;=--('Data Sheet'!$A$15)), (--(INT('Data Sheet'!$A$15) &amp; "." &amp; RIGHT(BQ653,3))&lt;=--('Data Sheet'!$B$15))),
                --(INT('Data Sheet'!$A$15) &amp; "." &amp; RIGHT(BQ653,3)),
                --(INT('Data Sheet'!$B$15) &amp; "." &amp; RIGHT(BQ653,3))
            )
        ),
        "OK"
    )
)</f>
        <v>OK</v>
      </c>
      <c r="R653" s="19"/>
      <c r="S653" s="19"/>
      <c r="T653" s="19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1"/>
      <c r="AU653" s="21"/>
      <c r="AV653" s="21"/>
      <c r="AW653" s="22"/>
      <c r="AX653" s="99"/>
      <c r="AY653" s="20"/>
      <c r="AZ653" s="20"/>
      <c r="BA653" s="22"/>
      <c r="BB653">
        <v>645</v>
      </c>
      <c r="BC653" s="80"/>
      <c r="BD653" s="80"/>
      <c r="BE653" s="80"/>
      <c r="BF653" s="80"/>
      <c r="BG653" s="32" t="str">
        <f t="shared" si="114"/>
        <v/>
      </c>
      <c r="BH653" s="78">
        <f t="shared" si="112"/>
        <v>0</v>
      </c>
      <c r="BI653" s="2">
        <f t="shared" si="115"/>
        <v>0</v>
      </c>
      <c r="BJ653" s="2">
        <f t="shared" si="116"/>
        <v>0</v>
      </c>
      <c r="BK653" s="2">
        <f t="shared" si="113"/>
        <v>0</v>
      </c>
    </row>
    <row r="654" spans="2:63" ht="15" customHeight="1" x14ac:dyDescent="0.25">
      <c r="B654" s="14">
        <v>646</v>
      </c>
      <c r="C654" s="95" t="str">
        <f t="shared" si="117"/>
        <v/>
      </c>
      <c r="D654" s="15" t="str">
        <f t="shared" si="111"/>
        <v>OK</v>
      </c>
      <c r="E654" s="16" t="e">
        <f>VLOOKUP('Data Sheet'!$B$8,'Data Sheet'!$I$2:$J$9,2,FALSE)</f>
        <v>#N/A</v>
      </c>
      <c r="F654" s="16" t="str">
        <f t="shared" si="118"/>
        <v/>
      </c>
      <c r="G654" s="103">
        <f t="shared" si="119"/>
        <v>0</v>
      </c>
      <c r="H654" s="17" t="s">
        <v>26</v>
      </c>
      <c r="I654" s="17" t="s">
        <v>26</v>
      </c>
      <c r="J654" s="17" t="str">
        <f>IF('Data Sheet'!$B$9="NC-50","N/A","OK")</f>
        <v>OK</v>
      </c>
      <c r="K654" s="17" t="str">
        <f>IF('Data Sheet'!$B$9="NC-50","N/A","OK")</f>
        <v>OK</v>
      </c>
      <c r="L654" s="17" t="str">
        <f t="shared" si="120"/>
        <v>OK</v>
      </c>
      <c r="M654" s="17" t="str">
        <f t="shared" si="121"/>
        <v>OK</v>
      </c>
      <c r="N654" s="18" t="str">
        <f>IF(BO654&lt;&gt;"",
    IF(INT('Data Sheet'!$A$19)=INT('Data Sheet'!$B$19),
        --(INT('Data Sheet'!$A$19) &amp; "." &amp; BO654),
        IF(AND((--(INT('Data Sheet'!$A$19) &amp; "." &amp; BO654)&gt;=--('Data Sheet'!$A$19)), (--(INT('Data Sheet'!$A$19) &amp; "." &amp; BO654)&lt;=--('Data Sheet'!$B$19))),
            --(INT('Data Sheet'!$A$19) &amp; "." &amp; BO654),
            --(INT('Data Sheet'!$B$19) &amp; "." &amp; BO654)
        )
    ),
    IF(BN654&lt;&gt;"",
        IF(INT('Data Sheet'!$A$19)=INT('Data Sheet'!$B$19),
            --(INT('Data Sheet'!$A$19) &amp; "." &amp; LEFT(BN654,3)),
            IF(AND((--(INT('Data Sheet'!$A$19) &amp; "." &amp; LEFT(BN654,3))&gt;=--('Data Sheet'!$A$19)), (--(INT('Data Sheet'!$A$19) &amp; "." &amp; LEFT(BN654,3))&lt;=--('Data Sheet'!$B$19))),
                --(INT('Data Sheet'!$A$19) &amp; "." &amp; LEFT(BN654,3)),
                --(INT('Data Sheet'!$B$19) &amp; "." &amp; LEFT(BN654,3))
            )
        ),
        "OK"
    )
)</f>
        <v>OK</v>
      </c>
      <c r="O654" s="23" t="str">
        <f>IF(BP654&lt;&gt;"",
    IF(INT('Data Sheet'!$A$19)=INT('Data Sheet'!$B$19),
        --(INT('Data Sheet'!$A$19) &amp; "." &amp; BP654),
        IF(AND((--(INT('Data Sheet'!$A$19) &amp; "." &amp; BP654)&gt;=--('Data Sheet'!$A$19)), (--(INT('Data Sheet'!$A$19) &amp; "." &amp; BP654)&lt;=--('Data Sheet'!$B$19))),
            --(INT('Data Sheet'!$A$19) &amp; "." &amp; BP654),
            --(INT('Data Sheet'!$B$19) &amp; "." &amp; BP654)
        )
    ),
    IF(BN654&lt;&gt;"",
        IF(INT('Data Sheet'!$A$19)=INT('Data Sheet'!$B$19),
            --(INT('Data Sheet'!$A$19) &amp; "." &amp; RIGHT(BN654,3)),
            IF(AND((--(INT('Data Sheet'!$A$19) &amp; "." &amp; RIGHT(BN654,3))&gt;=--('Data Sheet'!$A$19)), (--(INT('Data Sheet'!$A$19) &amp; "." &amp; RIGHT(BN654,3))&lt;=--('Data Sheet'!$B$19))),
                --(INT('Data Sheet'!$A$19) &amp; "." &amp; RIGHT(BN654,3)),
                --(INT('Data Sheet'!$B$19) &amp; "." &amp; RIGHT(BN654,3))
            )
        ),
        "OK"
    )
)</f>
        <v>OK</v>
      </c>
      <c r="P654" s="23" t="str">
        <f>IF(BR654&lt;&gt;"",
    IF(INT('Data Sheet'!$A$19)=INT('Data Sheet'!$B$15),
        --(INT('Data Sheet'!$A$15) &amp; "." &amp; BR654),
        IF(AND((--(INT('Data Sheet'!$A$15) &amp; "." &amp; BR654)&gt;=--('Data Sheet'!$A$15)), (--(INT('Data Sheet'!$A$15) &amp; "." &amp; BR654)&lt;=--('Data Sheet'!$B$15))),
            --(INT('Data Sheet'!$A$15) &amp; "." &amp; BR654),
            --(INT('Data Sheet'!$B$15) &amp; "." &amp; BR654)
        )
    ),
    IF(BQ654&lt;&gt;"",
        IF(INT('Data Sheet'!$A$15)=INT('Data Sheet'!$B$15),
            --(INT('Data Sheet'!$A$15) &amp; "." &amp; LEFT(BQ654,3)),
            IF(AND((--(INT('Data Sheet'!$A$15) &amp; "." &amp; LEFT(BQ654,3))&gt;=--('Data Sheet'!$A$15)), (--(INT('Data Sheet'!$A$15) &amp; "." &amp; LEFT(BQ654,3))&lt;=--('Data Sheet'!$B$15))),
                --(INT('Data Sheet'!$A$15) &amp; "." &amp; LEFT(BQ654,3)),
                --(INT('Data Sheet'!$B$15) &amp; "." &amp; LEFT(BQ654,3))
            )
        ),
        "OK"
    )
)</f>
        <v>OK</v>
      </c>
      <c r="Q654" s="23" t="str">
        <f>IF(BS654&lt;&gt;"",
    IF(INT('Data Sheet'!$A$19)=INT('Data Sheet'!$B$15),
        --(INT('Data Sheet'!$A$15) &amp; "." &amp; BS654),
        IF(AND((--(INT('Data Sheet'!$A$15) &amp; "." &amp; BS654)&gt;=--('Data Sheet'!$A$15)), (--(INT('Data Sheet'!$A$15) &amp; "." &amp; BS654)&lt;=--('Data Sheet'!$B$15))),
            --(INT('Data Sheet'!$A$15) &amp; "." &amp; BS654),
            --(INT('Data Sheet'!$B$15) &amp; "." &amp; BS654)
        )
    ),
    IF(BQ654&lt;&gt;"",
        IF(INT('Data Sheet'!$A$15)=INT('Data Sheet'!$B$15),
            --(INT('Data Sheet'!$A$15) &amp; "." &amp; RIGHT(BQ654,3)),
            IF(AND((--(INT('Data Sheet'!$A$15) &amp; "." &amp; RIGHT(BQ654,3))&gt;=--('Data Sheet'!$A$15)), (--(INT('Data Sheet'!$A$15) &amp; "." &amp; RIGHT(BQ654,3))&lt;=--('Data Sheet'!$B$15))),
                --(INT('Data Sheet'!$A$15) &amp; "." &amp; RIGHT(BQ654,3)),
                --(INT('Data Sheet'!$B$15) &amp; "." &amp; RIGHT(BQ654,3))
            )
        ),
        "OK"
    )
)</f>
        <v>OK</v>
      </c>
      <c r="R654" s="19"/>
      <c r="S654" s="19"/>
      <c r="T654" s="19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1"/>
      <c r="AU654" s="21"/>
      <c r="AV654" s="21"/>
      <c r="AW654" s="22"/>
      <c r="AX654" s="99"/>
      <c r="AY654" s="20"/>
      <c r="AZ654" s="20"/>
      <c r="BA654" s="22"/>
      <c r="BB654">
        <v>646</v>
      </c>
      <c r="BC654" s="80"/>
      <c r="BD654" s="80"/>
      <c r="BE654" s="80"/>
      <c r="BF654" s="80"/>
      <c r="BG654" s="32" t="str">
        <f t="shared" si="114"/>
        <v/>
      </c>
      <c r="BH654" s="78">
        <f t="shared" si="112"/>
        <v>0</v>
      </c>
      <c r="BI654" s="2">
        <f t="shared" si="115"/>
        <v>0</v>
      </c>
      <c r="BJ654" s="2">
        <f t="shared" si="116"/>
        <v>0</v>
      </c>
      <c r="BK654" s="2">
        <f t="shared" si="113"/>
        <v>0</v>
      </c>
    </row>
    <row r="655" spans="2:63" ht="15" customHeight="1" x14ac:dyDescent="0.25">
      <c r="B655" s="14">
        <v>647</v>
      </c>
      <c r="C655" s="95" t="str">
        <f t="shared" si="117"/>
        <v/>
      </c>
      <c r="D655" s="15" t="str">
        <f t="shared" si="111"/>
        <v>OK</v>
      </c>
      <c r="E655" s="16" t="e">
        <f>VLOOKUP('Data Sheet'!$B$8,'Data Sheet'!$I$2:$J$9,2,FALSE)</f>
        <v>#N/A</v>
      </c>
      <c r="F655" s="16" t="str">
        <f t="shared" si="118"/>
        <v/>
      </c>
      <c r="G655" s="103">
        <f t="shared" si="119"/>
        <v>0</v>
      </c>
      <c r="H655" s="17" t="s">
        <v>26</v>
      </c>
      <c r="I655" s="17" t="s">
        <v>26</v>
      </c>
      <c r="J655" s="17" t="str">
        <f>IF('Data Sheet'!$B$9="NC-50","N/A","OK")</f>
        <v>OK</v>
      </c>
      <c r="K655" s="17" t="str">
        <f>IF('Data Sheet'!$B$9="NC-50","N/A","OK")</f>
        <v>OK</v>
      </c>
      <c r="L655" s="17" t="str">
        <f t="shared" si="120"/>
        <v>OK</v>
      </c>
      <c r="M655" s="17" t="str">
        <f t="shared" si="121"/>
        <v>OK</v>
      </c>
      <c r="N655" s="18" t="str">
        <f>IF(BO655&lt;&gt;"",
    IF(INT('Data Sheet'!$A$19)=INT('Data Sheet'!$B$19),
        --(INT('Data Sheet'!$A$19) &amp; "." &amp; BO655),
        IF(AND((--(INT('Data Sheet'!$A$19) &amp; "." &amp; BO655)&gt;=--('Data Sheet'!$A$19)), (--(INT('Data Sheet'!$A$19) &amp; "." &amp; BO655)&lt;=--('Data Sheet'!$B$19))),
            --(INT('Data Sheet'!$A$19) &amp; "." &amp; BO655),
            --(INT('Data Sheet'!$B$19) &amp; "." &amp; BO655)
        )
    ),
    IF(BN655&lt;&gt;"",
        IF(INT('Data Sheet'!$A$19)=INT('Data Sheet'!$B$19),
            --(INT('Data Sheet'!$A$19) &amp; "." &amp; LEFT(BN655,3)),
            IF(AND((--(INT('Data Sheet'!$A$19) &amp; "." &amp; LEFT(BN655,3))&gt;=--('Data Sheet'!$A$19)), (--(INT('Data Sheet'!$A$19) &amp; "." &amp; LEFT(BN655,3))&lt;=--('Data Sheet'!$B$19))),
                --(INT('Data Sheet'!$A$19) &amp; "." &amp; LEFT(BN655,3)),
                --(INT('Data Sheet'!$B$19) &amp; "." &amp; LEFT(BN655,3))
            )
        ),
        "OK"
    )
)</f>
        <v>OK</v>
      </c>
      <c r="O655" s="23" t="str">
        <f>IF(BP655&lt;&gt;"",
    IF(INT('Data Sheet'!$A$19)=INT('Data Sheet'!$B$19),
        --(INT('Data Sheet'!$A$19) &amp; "." &amp; BP655),
        IF(AND((--(INT('Data Sheet'!$A$19) &amp; "." &amp; BP655)&gt;=--('Data Sheet'!$A$19)), (--(INT('Data Sheet'!$A$19) &amp; "." &amp; BP655)&lt;=--('Data Sheet'!$B$19))),
            --(INT('Data Sheet'!$A$19) &amp; "." &amp; BP655),
            --(INT('Data Sheet'!$B$19) &amp; "." &amp; BP655)
        )
    ),
    IF(BN655&lt;&gt;"",
        IF(INT('Data Sheet'!$A$19)=INT('Data Sheet'!$B$19),
            --(INT('Data Sheet'!$A$19) &amp; "." &amp; RIGHT(BN655,3)),
            IF(AND((--(INT('Data Sheet'!$A$19) &amp; "." &amp; RIGHT(BN655,3))&gt;=--('Data Sheet'!$A$19)), (--(INT('Data Sheet'!$A$19) &amp; "." &amp; RIGHT(BN655,3))&lt;=--('Data Sheet'!$B$19))),
                --(INT('Data Sheet'!$A$19) &amp; "." &amp; RIGHT(BN655,3)),
                --(INT('Data Sheet'!$B$19) &amp; "." &amp; RIGHT(BN655,3))
            )
        ),
        "OK"
    )
)</f>
        <v>OK</v>
      </c>
      <c r="P655" s="23" t="str">
        <f>IF(BR655&lt;&gt;"",
    IF(INT('Data Sheet'!$A$19)=INT('Data Sheet'!$B$15),
        --(INT('Data Sheet'!$A$15) &amp; "." &amp; BR655),
        IF(AND((--(INT('Data Sheet'!$A$15) &amp; "." &amp; BR655)&gt;=--('Data Sheet'!$A$15)), (--(INT('Data Sheet'!$A$15) &amp; "." &amp; BR655)&lt;=--('Data Sheet'!$B$15))),
            --(INT('Data Sheet'!$A$15) &amp; "." &amp; BR655),
            --(INT('Data Sheet'!$B$15) &amp; "." &amp; BR655)
        )
    ),
    IF(BQ655&lt;&gt;"",
        IF(INT('Data Sheet'!$A$15)=INT('Data Sheet'!$B$15),
            --(INT('Data Sheet'!$A$15) &amp; "." &amp; LEFT(BQ655,3)),
            IF(AND((--(INT('Data Sheet'!$A$15) &amp; "." &amp; LEFT(BQ655,3))&gt;=--('Data Sheet'!$A$15)), (--(INT('Data Sheet'!$A$15) &amp; "." &amp; LEFT(BQ655,3))&lt;=--('Data Sheet'!$B$15))),
                --(INT('Data Sheet'!$A$15) &amp; "." &amp; LEFT(BQ655,3)),
                --(INT('Data Sheet'!$B$15) &amp; "." &amp; LEFT(BQ655,3))
            )
        ),
        "OK"
    )
)</f>
        <v>OK</v>
      </c>
      <c r="Q655" s="23" t="str">
        <f>IF(BS655&lt;&gt;"",
    IF(INT('Data Sheet'!$A$19)=INT('Data Sheet'!$B$15),
        --(INT('Data Sheet'!$A$15) &amp; "." &amp; BS655),
        IF(AND((--(INT('Data Sheet'!$A$15) &amp; "." &amp; BS655)&gt;=--('Data Sheet'!$A$15)), (--(INT('Data Sheet'!$A$15) &amp; "." &amp; BS655)&lt;=--('Data Sheet'!$B$15))),
            --(INT('Data Sheet'!$A$15) &amp; "." &amp; BS655),
            --(INT('Data Sheet'!$B$15) &amp; "." &amp; BS655)
        )
    ),
    IF(BQ655&lt;&gt;"",
        IF(INT('Data Sheet'!$A$15)=INT('Data Sheet'!$B$15),
            --(INT('Data Sheet'!$A$15) &amp; "." &amp; RIGHT(BQ655,3)),
            IF(AND((--(INT('Data Sheet'!$A$15) &amp; "." &amp; RIGHT(BQ655,3))&gt;=--('Data Sheet'!$A$15)), (--(INT('Data Sheet'!$A$15) &amp; "." &amp; RIGHT(BQ655,3))&lt;=--('Data Sheet'!$B$15))),
                --(INT('Data Sheet'!$A$15) &amp; "." &amp; RIGHT(BQ655,3)),
                --(INT('Data Sheet'!$B$15) &amp; "." &amp; RIGHT(BQ655,3))
            )
        ),
        "OK"
    )
)</f>
        <v>OK</v>
      </c>
      <c r="R655" s="19"/>
      <c r="S655" s="19"/>
      <c r="T655" s="19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1"/>
      <c r="AU655" s="21"/>
      <c r="AV655" s="21"/>
      <c r="AW655" s="22"/>
      <c r="AX655" s="99"/>
      <c r="AY655" s="20"/>
      <c r="AZ655" s="20"/>
      <c r="BA655" s="22"/>
      <c r="BB655">
        <v>647</v>
      </c>
      <c r="BC655" s="80"/>
      <c r="BD655" s="80"/>
      <c r="BE655" s="80"/>
      <c r="BF655" s="80"/>
      <c r="BG655" s="32" t="str">
        <f t="shared" si="114"/>
        <v/>
      </c>
      <c r="BH655" s="78">
        <f t="shared" si="112"/>
        <v>0</v>
      </c>
      <c r="BI655" s="2">
        <f t="shared" si="115"/>
        <v>0</v>
      </c>
      <c r="BJ655" s="2">
        <f t="shared" si="116"/>
        <v>0</v>
      </c>
      <c r="BK655" s="2">
        <f t="shared" si="113"/>
        <v>0</v>
      </c>
    </row>
    <row r="656" spans="2:63" ht="15" customHeight="1" x14ac:dyDescent="0.25">
      <c r="B656" s="14">
        <v>648</v>
      </c>
      <c r="C656" s="95" t="str">
        <f t="shared" si="117"/>
        <v/>
      </c>
      <c r="D656" s="15" t="str">
        <f t="shared" si="111"/>
        <v>OK</v>
      </c>
      <c r="E656" s="16" t="e">
        <f>VLOOKUP('Data Sheet'!$B$8,'Data Sheet'!$I$2:$J$9,2,FALSE)</f>
        <v>#N/A</v>
      </c>
      <c r="F656" s="16" t="str">
        <f t="shared" si="118"/>
        <v/>
      </c>
      <c r="G656" s="103">
        <f t="shared" si="119"/>
        <v>0</v>
      </c>
      <c r="H656" s="17" t="s">
        <v>26</v>
      </c>
      <c r="I656" s="17" t="s">
        <v>26</v>
      </c>
      <c r="J656" s="17" t="str">
        <f>IF('Data Sheet'!$B$9="NC-50","N/A","OK")</f>
        <v>OK</v>
      </c>
      <c r="K656" s="17" t="str">
        <f>IF('Data Sheet'!$B$9="NC-50","N/A","OK")</f>
        <v>OK</v>
      </c>
      <c r="L656" s="17" t="str">
        <f t="shared" si="120"/>
        <v>OK</v>
      </c>
      <c r="M656" s="17" t="str">
        <f t="shared" si="121"/>
        <v>OK</v>
      </c>
      <c r="N656" s="18" t="str">
        <f>IF(BO656&lt;&gt;"",
    IF(INT('Data Sheet'!$A$19)=INT('Data Sheet'!$B$19),
        --(INT('Data Sheet'!$A$19) &amp; "." &amp; BO656),
        IF(AND((--(INT('Data Sheet'!$A$19) &amp; "." &amp; BO656)&gt;=--('Data Sheet'!$A$19)), (--(INT('Data Sheet'!$A$19) &amp; "." &amp; BO656)&lt;=--('Data Sheet'!$B$19))),
            --(INT('Data Sheet'!$A$19) &amp; "." &amp; BO656),
            --(INT('Data Sheet'!$B$19) &amp; "." &amp; BO656)
        )
    ),
    IF(BN656&lt;&gt;"",
        IF(INT('Data Sheet'!$A$19)=INT('Data Sheet'!$B$19),
            --(INT('Data Sheet'!$A$19) &amp; "." &amp; LEFT(BN656,3)),
            IF(AND((--(INT('Data Sheet'!$A$19) &amp; "." &amp; LEFT(BN656,3))&gt;=--('Data Sheet'!$A$19)), (--(INT('Data Sheet'!$A$19) &amp; "." &amp; LEFT(BN656,3))&lt;=--('Data Sheet'!$B$19))),
                --(INT('Data Sheet'!$A$19) &amp; "." &amp; LEFT(BN656,3)),
                --(INT('Data Sheet'!$B$19) &amp; "." &amp; LEFT(BN656,3))
            )
        ),
        "OK"
    )
)</f>
        <v>OK</v>
      </c>
      <c r="O656" s="23" t="str">
        <f>IF(BP656&lt;&gt;"",
    IF(INT('Data Sheet'!$A$19)=INT('Data Sheet'!$B$19),
        --(INT('Data Sheet'!$A$19) &amp; "." &amp; BP656),
        IF(AND((--(INT('Data Sheet'!$A$19) &amp; "." &amp; BP656)&gt;=--('Data Sheet'!$A$19)), (--(INT('Data Sheet'!$A$19) &amp; "." &amp; BP656)&lt;=--('Data Sheet'!$B$19))),
            --(INT('Data Sheet'!$A$19) &amp; "." &amp; BP656),
            --(INT('Data Sheet'!$B$19) &amp; "." &amp; BP656)
        )
    ),
    IF(BN656&lt;&gt;"",
        IF(INT('Data Sheet'!$A$19)=INT('Data Sheet'!$B$19),
            --(INT('Data Sheet'!$A$19) &amp; "." &amp; RIGHT(BN656,3)),
            IF(AND((--(INT('Data Sheet'!$A$19) &amp; "." &amp; RIGHT(BN656,3))&gt;=--('Data Sheet'!$A$19)), (--(INT('Data Sheet'!$A$19) &amp; "." &amp; RIGHT(BN656,3))&lt;=--('Data Sheet'!$B$19))),
                --(INT('Data Sheet'!$A$19) &amp; "." &amp; RIGHT(BN656,3)),
                --(INT('Data Sheet'!$B$19) &amp; "." &amp; RIGHT(BN656,3))
            )
        ),
        "OK"
    )
)</f>
        <v>OK</v>
      </c>
      <c r="P656" s="23" t="str">
        <f>IF(BR656&lt;&gt;"",
    IF(INT('Data Sheet'!$A$19)=INT('Data Sheet'!$B$15),
        --(INT('Data Sheet'!$A$15) &amp; "." &amp; BR656),
        IF(AND((--(INT('Data Sheet'!$A$15) &amp; "." &amp; BR656)&gt;=--('Data Sheet'!$A$15)), (--(INT('Data Sheet'!$A$15) &amp; "." &amp; BR656)&lt;=--('Data Sheet'!$B$15))),
            --(INT('Data Sheet'!$A$15) &amp; "." &amp; BR656),
            --(INT('Data Sheet'!$B$15) &amp; "." &amp; BR656)
        )
    ),
    IF(BQ656&lt;&gt;"",
        IF(INT('Data Sheet'!$A$15)=INT('Data Sheet'!$B$15),
            --(INT('Data Sheet'!$A$15) &amp; "." &amp; LEFT(BQ656,3)),
            IF(AND((--(INT('Data Sheet'!$A$15) &amp; "." &amp; LEFT(BQ656,3))&gt;=--('Data Sheet'!$A$15)), (--(INT('Data Sheet'!$A$15) &amp; "." &amp; LEFT(BQ656,3))&lt;=--('Data Sheet'!$B$15))),
                --(INT('Data Sheet'!$A$15) &amp; "." &amp; LEFT(BQ656,3)),
                --(INT('Data Sheet'!$B$15) &amp; "." &amp; LEFT(BQ656,3))
            )
        ),
        "OK"
    )
)</f>
        <v>OK</v>
      </c>
      <c r="Q656" s="23" t="str">
        <f>IF(BS656&lt;&gt;"",
    IF(INT('Data Sheet'!$A$19)=INT('Data Sheet'!$B$15),
        --(INT('Data Sheet'!$A$15) &amp; "." &amp; BS656),
        IF(AND((--(INT('Data Sheet'!$A$15) &amp; "." &amp; BS656)&gt;=--('Data Sheet'!$A$15)), (--(INT('Data Sheet'!$A$15) &amp; "." &amp; BS656)&lt;=--('Data Sheet'!$B$15))),
            --(INT('Data Sheet'!$A$15) &amp; "." &amp; BS656),
            --(INT('Data Sheet'!$B$15) &amp; "." &amp; BS656)
        )
    ),
    IF(BQ656&lt;&gt;"",
        IF(INT('Data Sheet'!$A$15)=INT('Data Sheet'!$B$15),
            --(INT('Data Sheet'!$A$15) &amp; "." &amp; RIGHT(BQ656,3)),
            IF(AND((--(INT('Data Sheet'!$A$15) &amp; "." &amp; RIGHT(BQ656,3))&gt;=--('Data Sheet'!$A$15)), (--(INT('Data Sheet'!$A$15) &amp; "." &amp; RIGHT(BQ656,3))&lt;=--('Data Sheet'!$B$15))),
                --(INT('Data Sheet'!$A$15) &amp; "." &amp; RIGHT(BQ656,3)),
                --(INT('Data Sheet'!$B$15) &amp; "." &amp; RIGHT(BQ656,3))
            )
        ),
        "OK"
    )
)</f>
        <v>OK</v>
      </c>
      <c r="R656" s="19"/>
      <c r="S656" s="19"/>
      <c r="T656" s="19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1"/>
      <c r="AU656" s="21"/>
      <c r="AV656" s="21"/>
      <c r="AW656" s="22"/>
      <c r="AX656" s="99"/>
      <c r="AY656" s="20"/>
      <c r="AZ656" s="20"/>
      <c r="BA656" s="22"/>
      <c r="BB656">
        <v>648</v>
      </c>
      <c r="BC656" s="80"/>
      <c r="BD656" s="80"/>
      <c r="BE656" s="80"/>
      <c r="BF656" s="80"/>
      <c r="BG656" s="32" t="str">
        <f t="shared" si="114"/>
        <v/>
      </c>
      <c r="BH656" s="78">
        <f t="shared" si="112"/>
        <v>0</v>
      </c>
      <c r="BI656" s="2">
        <f t="shared" si="115"/>
        <v>0</v>
      </c>
      <c r="BJ656" s="2">
        <f t="shared" si="116"/>
        <v>0</v>
      </c>
      <c r="BK656" s="2">
        <f t="shared" si="113"/>
        <v>0</v>
      </c>
    </row>
    <row r="657" spans="2:63" ht="15" customHeight="1" x14ac:dyDescent="0.25">
      <c r="B657" s="14">
        <v>649</v>
      </c>
      <c r="C657" s="95" t="str">
        <f t="shared" si="117"/>
        <v/>
      </c>
      <c r="D657" s="15" t="str">
        <f t="shared" si="111"/>
        <v>OK</v>
      </c>
      <c r="E657" s="16" t="e">
        <f>VLOOKUP('Data Sheet'!$B$8,'Data Sheet'!$I$2:$J$9,2,FALSE)</f>
        <v>#N/A</v>
      </c>
      <c r="F657" s="16" t="str">
        <f t="shared" si="118"/>
        <v/>
      </c>
      <c r="G657" s="103">
        <f t="shared" si="119"/>
        <v>0</v>
      </c>
      <c r="H657" s="17" t="s">
        <v>26</v>
      </c>
      <c r="I657" s="17" t="s">
        <v>26</v>
      </c>
      <c r="J657" s="17" t="str">
        <f>IF('Data Sheet'!$B$9="NC-50","N/A","OK")</f>
        <v>OK</v>
      </c>
      <c r="K657" s="17" t="str">
        <f>IF('Data Sheet'!$B$9="NC-50","N/A","OK")</f>
        <v>OK</v>
      </c>
      <c r="L657" s="17" t="str">
        <f t="shared" si="120"/>
        <v>OK</v>
      </c>
      <c r="M657" s="17" t="str">
        <f t="shared" si="121"/>
        <v>OK</v>
      </c>
      <c r="N657" s="18" t="str">
        <f>IF(BO657&lt;&gt;"",
    IF(INT('Data Sheet'!$A$19)=INT('Data Sheet'!$B$19),
        --(INT('Data Sheet'!$A$19) &amp; "." &amp; BO657),
        IF(AND((--(INT('Data Sheet'!$A$19) &amp; "." &amp; BO657)&gt;=--('Data Sheet'!$A$19)), (--(INT('Data Sheet'!$A$19) &amp; "." &amp; BO657)&lt;=--('Data Sheet'!$B$19))),
            --(INT('Data Sheet'!$A$19) &amp; "." &amp; BO657),
            --(INT('Data Sheet'!$B$19) &amp; "." &amp; BO657)
        )
    ),
    IF(BN657&lt;&gt;"",
        IF(INT('Data Sheet'!$A$19)=INT('Data Sheet'!$B$19),
            --(INT('Data Sheet'!$A$19) &amp; "." &amp; LEFT(BN657,3)),
            IF(AND((--(INT('Data Sheet'!$A$19) &amp; "." &amp; LEFT(BN657,3))&gt;=--('Data Sheet'!$A$19)), (--(INT('Data Sheet'!$A$19) &amp; "." &amp; LEFT(BN657,3))&lt;=--('Data Sheet'!$B$19))),
                --(INT('Data Sheet'!$A$19) &amp; "." &amp; LEFT(BN657,3)),
                --(INT('Data Sheet'!$B$19) &amp; "." &amp; LEFT(BN657,3))
            )
        ),
        "OK"
    )
)</f>
        <v>OK</v>
      </c>
      <c r="O657" s="23" t="str">
        <f>IF(BP657&lt;&gt;"",
    IF(INT('Data Sheet'!$A$19)=INT('Data Sheet'!$B$19),
        --(INT('Data Sheet'!$A$19) &amp; "." &amp; BP657),
        IF(AND((--(INT('Data Sheet'!$A$19) &amp; "." &amp; BP657)&gt;=--('Data Sheet'!$A$19)), (--(INT('Data Sheet'!$A$19) &amp; "." &amp; BP657)&lt;=--('Data Sheet'!$B$19))),
            --(INT('Data Sheet'!$A$19) &amp; "." &amp; BP657),
            --(INT('Data Sheet'!$B$19) &amp; "." &amp; BP657)
        )
    ),
    IF(BN657&lt;&gt;"",
        IF(INT('Data Sheet'!$A$19)=INT('Data Sheet'!$B$19),
            --(INT('Data Sheet'!$A$19) &amp; "." &amp; RIGHT(BN657,3)),
            IF(AND((--(INT('Data Sheet'!$A$19) &amp; "." &amp; RIGHT(BN657,3))&gt;=--('Data Sheet'!$A$19)), (--(INT('Data Sheet'!$A$19) &amp; "." &amp; RIGHT(BN657,3))&lt;=--('Data Sheet'!$B$19))),
                --(INT('Data Sheet'!$A$19) &amp; "." &amp; RIGHT(BN657,3)),
                --(INT('Data Sheet'!$B$19) &amp; "." &amp; RIGHT(BN657,3))
            )
        ),
        "OK"
    )
)</f>
        <v>OK</v>
      </c>
      <c r="P657" s="23" t="str">
        <f>IF(BR657&lt;&gt;"",
    IF(INT('Data Sheet'!$A$19)=INT('Data Sheet'!$B$15),
        --(INT('Data Sheet'!$A$15) &amp; "." &amp; BR657),
        IF(AND((--(INT('Data Sheet'!$A$15) &amp; "." &amp; BR657)&gt;=--('Data Sheet'!$A$15)), (--(INT('Data Sheet'!$A$15) &amp; "." &amp; BR657)&lt;=--('Data Sheet'!$B$15))),
            --(INT('Data Sheet'!$A$15) &amp; "." &amp; BR657),
            --(INT('Data Sheet'!$B$15) &amp; "." &amp; BR657)
        )
    ),
    IF(BQ657&lt;&gt;"",
        IF(INT('Data Sheet'!$A$15)=INT('Data Sheet'!$B$15),
            --(INT('Data Sheet'!$A$15) &amp; "." &amp; LEFT(BQ657,3)),
            IF(AND((--(INT('Data Sheet'!$A$15) &amp; "." &amp; LEFT(BQ657,3))&gt;=--('Data Sheet'!$A$15)), (--(INT('Data Sheet'!$A$15) &amp; "." &amp; LEFT(BQ657,3))&lt;=--('Data Sheet'!$B$15))),
                --(INT('Data Sheet'!$A$15) &amp; "." &amp; LEFT(BQ657,3)),
                --(INT('Data Sheet'!$B$15) &amp; "." &amp; LEFT(BQ657,3))
            )
        ),
        "OK"
    )
)</f>
        <v>OK</v>
      </c>
      <c r="Q657" s="23" t="str">
        <f>IF(BS657&lt;&gt;"",
    IF(INT('Data Sheet'!$A$19)=INT('Data Sheet'!$B$15),
        --(INT('Data Sheet'!$A$15) &amp; "." &amp; BS657),
        IF(AND((--(INT('Data Sheet'!$A$15) &amp; "." &amp; BS657)&gt;=--('Data Sheet'!$A$15)), (--(INT('Data Sheet'!$A$15) &amp; "." &amp; BS657)&lt;=--('Data Sheet'!$B$15))),
            --(INT('Data Sheet'!$A$15) &amp; "." &amp; BS657),
            --(INT('Data Sheet'!$B$15) &amp; "." &amp; BS657)
        )
    ),
    IF(BQ657&lt;&gt;"",
        IF(INT('Data Sheet'!$A$15)=INT('Data Sheet'!$B$15),
            --(INT('Data Sheet'!$A$15) &amp; "." &amp; RIGHT(BQ657,3)),
            IF(AND((--(INT('Data Sheet'!$A$15) &amp; "." &amp; RIGHT(BQ657,3))&gt;=--('Data Sheet'!$A$15)), (--(INT('Data Sheet'!$A$15) &amp; "." &amp; RIGHT(BQ657,3))&lt;=--('Data Sheet'!$B$15))),
                --(INT('Data Sheet'!$A$15) &amp; "." &amp; RIGHT(BQ657,3)),
                --(INT('Data Sheet'!$B$15) &amp; "." &amp; RIGHT(BQ657,3))
            )
        ),
        "OK"
    )
)</f>
        <v>OK</v>
      </c>
      <c r="R657" s="19"/>
      <c r="S657" s="19"/>
      <c r="T657" s="19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1"/>
      <c r="AU657" s="21"/>
      <c r="AV657" s="21"/>
      <c r="AW657" s="22"/>
      <c r="AX657" s="99"/>
      <c r="AY657" s="20"/>
      <c r="AZ657" s="20"/>
      <c r="BA657" s="22"/>
      <c r="BB657">
        <v>649</v>
      </c>
      <c r="BC657" s="80"/>
      <c r="BD657" s="80"/>
      <c r="BE657" s="80"/>
      <c r="BF657" s="80"/>
      <c r="BG657" s="32" t="str">
        <f t="shared" si="114"/>
        <v/>
      </c>
      <c r="BH657" s="78">
        <f t="shared" si="112"/>
        <v>0</v>
      </c>
      <c r="BI657" s="2">
        <f t="shared" si="115"/>
        <v>0</v>
      </c>
      <c r="BJ657" s="2">
        <f t="shared" si="116"/>
        <v>0</v>
      </c>
      <c r="BK657" s="2">
        <f t="shared" si="113"/>
        <v>0</v>
      </c>
    </row>
    <row r="658" spans="2:63" ht="15" customHeight="1" x14ac:dyDescent="0.25">
      <c r="B658" s="14">
        <v>650</v>
      </c>
      <c r="C658" s="95" t="str">
        <f t="shared" si="117"/>
        <v/>
      </c>
      <c r="D658" s="15" t="str">
        <f t="shared" si="111"/>
        <v>OK</v>
      </c>
      <c r="E658" s="16" t="e">
        <f>VLOOKUP('Data Sheet'!$B$8,'Data Sheet'!$I$2:$J$9,2,FALSE)</f>
        <v>#N/A</v>
      </c>
      <c r="F658" s="16" t="str">
        <f t="shared" si="118"/>
        <v/>
      </c>
      <c r="G658" s="103">
        <f t="shared" si="119"/>
        <v>0</v>
      </c>
      <c r="H658" s="17" t="s">
        <v>26</v>
      </c>
      <c r="I658" s="17" t="s">
        <v>26</v>
      </c>
      <c r="J658" s="17" t="str">
        <f>IF('Data Sheet'!$B$9="NC-50","N/A","OK")</f>
        <v>OK</v>
      </c>
      <c r="K658" s="17" t="str">
        <f>IF('Data Sheet'!$B$9="NC-50","N/A","OK")</f>
        <v>OK</v>
      </c>
      <c r="L658" s="17" t="str">
        <f t="shared" si="120"/>
        <v>OK</v>
      </c>
      <c r="M658" s="17" t="str">
        <f t="shared" si="121"/>
        <v>OK</v>
      </c>
      <c r="N658" s="18" t="str">
        <f>IF(BO658&lt;&gt;"",
    IF(INT('Data Sheet'!$A$19)=INT('Data Sheet'!$B$19),
        --(INT('Data Sheet'!$A$19) &amp; "." &amp; BO658),
        IF(AND((--(INT('Data Sheet'!$A$19) &amp; "." &amp; BO658)&gt;=--('Data Sheet'!$A$19)), (--(INT('Data Sheet'!$A$19) &amp; "." &amp; BO658)&lt;=--('Data Sheet'!$B$19))),
            --(INT('Data Sheet'!$A$19) &amp; "." &amp; BO658),
            --(INT('Data Sheet'!$B$19) &amp; "." &amp; BO658)
        )
    ),
    IF(BN658&lt;&gt;"",
        IF(INT('Data Sheet'!$A$19)=INT('Data Sheet'!$B$19),
            --(INT('Data Sheet'!$A$19) &amp; "." &amp; LEFT(BN658,3)),
            IF(AND((--(INT('Data Sheet'!$A$19) &amp; "." &amp; LEFT(BN658,3))&gt;=--('Data Sheet'!$A$19)), (--(INT('Data Sheet'!$A$19) &amp; "." &amp; LEFT(BN658,3))&lt;=--('Data Sheet'!$B$19))),
                --(INT('Data Sheet'!$A$19) &amp; "." &amp; LEFT(BN658,3)),
                --(INT('Data Sheet'!$B$19) &amp; "." &amp; LEFT(BN658,3))
            )
        ),
        "OK"
    )
)</f>
        <v>OK</v>
      </c>
      <c r="O658" s="23" t="str">
        <f>IF(BP658&lt;&gt;"",
    IF(INT('Data Sheet'!$A$19)=INT('Data Sheet'!$B$19),
        --(INT('Data Sheet'!$A$19) &amp; "." &amp; BP658),
        IF(AND((--(INT('Data Sheet'!$A$19) &amp; "." &amp; BP658)&gt;=--('Data Sheet'!$A$19)), (--(INT('Data Sheet'!$A$19) &amp; "." &amp; BP658)&lt;=--('Data Sheet'!$B$19))),
            --(INT('Data Sheet'!$A$19) &amp; "." &amp; BP658),
            --(INT('Data Sheet'!$B$19) &amp; "." &amp; BP658)
        )
    ),
    IF(BN658&lt;&gt;"",
        IF(INT('Data Sheet'!$A$19)=INT('Data Sheet'!$B$19),
            --(INT('Data Sheet'!$A$19) &amp; "." &amp; RIGHT(BN658,3)),
            IF(AND((--(INT('Data Sheet'!$A$19) &amp; "." &amp; RIGHT(BN658,3))&gt;=--('Data Sheet'!$A$19)), (--(INT('Data Sheet'!$A$19) &amp; "." &amp; RIGHT(BN658,3))&lt;=--('Data Sheet'!$B$19))),
                --(INT('Data Sheet'!$A$19) &amp; "." &amp; RIGHT(BN658,3)),
                --(INT('Data Sheet'!$B$19) &amp; "." &amp; RIGHT(BN658,3))
            )
        ),
        "OK"
    )
)</f>
        <v>OK</v>
      </c>
      <c r="P658" s="23" t="str">
        <f>IF(BR658&lt;&gt;"",
    IF(INT('Data Sheet'!$A$19)=INT('Data Sheet'!$B$15),
        --(INT('Data Sheet'!$A$15) &amp; "." &amp; BR658),
        IF(AND((--(INT('Data Sheet'!$A$15) &amp; "." &amp; BR658)&gt;=--('Data Sheet'!$A$15)), (--(INT('Data Sheet'!$A$15) &amp; "." &amp; BR658)&lt;=--('Data Sheet'!$B$15))),
            --(INT('Data Sheet'!$A$15) &amp; "." &amp; BR658),
            --(INT('Data Sheet'!$B$15) &amp; "." &amp; BR658)
        )
    ),
    IF(BQ658&lt;&gt;"",
        IF(INT('Data Sheet'!$A$15)=INT('Data Sheet'!$B$15),
            --(INT('Data Sheet'!$A$15) &amp; "." &amp; LEFT(BQ658,3)),
            IF(AND((--(INT('Data Sheet'!$A$15) &amp; "." &amp; LEFT(BQ658,3))&gt;=--('Data Sheet'!$A$15)), (--(INT('Data Sheet'!$A$15) &amp; "." &amp; LEFT(BQ658,3))&lt;=--('Data Sheet'!$B$15))),
                --(INT('Data Sheet'!$A$15) &amp; "." &amp; LEFT(BQ658,3)),
                --(INT('Data Sheet'!$B$15) &amp; "." &amp; LEFT(BQ658,3))
            )
        ),
        "OK"
    )
)</f>
        <v>OK</v>
      </c>
      <c r="Q658" s="23" t="str">
        <f>IF(BS658&lt;&gt;"",
    IF(INT('Data Sheet'!$A$19)=INT('Data Sheet'!$B$15),
        --(INT('Data Sheet'!$A$15) &amp; "." &amp; BS658),
        IF(AND((--(INT('Data Sheet'!$A$15) &amp; "." &amp; BS658)&gt;=--('Data Sheet'!$A$15)), (--(INT('Data Sheet'!$A$15) &amp; "." &amp; BS658)&lt;=--('Data Sheet'!$B$15))),
            --(INT('Data Sheet'!$A$15) &amp; "." &amp; BS658),
            --(INT('Data Sheet'!$B$15) &amp; "." &amp; BS658)
        )
    ),
    IF(BQ658&lt;&gt;"",
        IF(INT('Data Sheet'!$A$15)=INT('Data Sheet'!$B$15),
            --(INT('Data Sheet'!$A$15) &amp; "." &amp; RIGHT(BQ658,3)),
            IF(AND((--(INT('Data Sheet'!$A$15) &amp; "." &amp; RIGHT(BQ658,3))&gt;=--('Data Sheet'!$A$15)), (--(INT('Data Sheet'!$A$15) &amp; "." &amp; RIGHT(BQ658,3))&lt;=--('Data Sheet'!$B$15))),
                --(INT('Data Sheet'!$A$15) &amp; "." &amp; RIGHT(BQ658,3)),
                --(INT('Data Sheet'!$B$15) &amp; "." &amp; RIGHT(BQ658,3))
            )
        ),
        "OK"
    )
)</f>
        <v>OK</v>
      </c>
      <c r="R658" s="19"/>
      <c r="S658" s="19"/>
      <c r="T658" s="19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1"/>
      <c r="AU658" s="21"/>
      <c r="AV658" s="21"/>
      <c r="AW658" s="22"/>
      <c r="AX658" s="99"/>
      <c r="AY658" s="20"/>
      <c r="AZ658" s="20"/>
      <c r="BA658" s="22"/>
      <c r="BB658">
        <v>650</v>
      </c>
      <c r="BC658" s="80"/>
      <c r="BD658" s="80"/>
      <c r="BE658" s="80"/>
      <c r="BF658" s="80"/>
      <c r="BG658" s="32" t="str">
        <f t="shared" si="114"/>
        <v/>
      </c>
      <c r="BH658" s="78">
        <f t="shared" si="112"/>
        <v>0</v>
      </c>
      <c r="BI658" s="2">
        <f t="shared" si="115"/>
        <v>0</v>
      </c>
      <c r="BJ658" s="2">
        <f t="shared" si="116"/>
        <v>0</v>
      </c>
      <c r="BK658" s="2">
        <f t="shared" si="113"/>
        <v>0</v>
      </c>
    </row>
    <row r="659" spans="2:63" ht="15" customHeight="1" x14ac:dyDescent="0.25">
      <c r="B659" s="14">
        <v>651</v>
      </c>
      <c r="C659" s="95" t="str">
        <f t="shared" si="117"/>
        <v/>
      </c>
      <c r="D659" s="15" t="str">
        <f t="shared" si="111"/>
        <v>OK</v>
      </c>
      <c r="E659" s="16" t="e">
        <f>VLOOKUP('Data Sheet'!$B$8,'Data Sheet'!$I$2:$J$9,2,FALSE)</f>
        <v>#N/A</v>
      </c>
      <c r="F659" s="16" t="str">
        <f t="shared" si="118"/>
        <v/>
      </c>
      <c r="G659" s="103">
        <f t="shared" si="119"/>
        <v>0</v>
      </c>
      <c r="H659" s="17" t="s">
        <v>26</v>
      </c>
      <c r="I659" s="17" t="s">
        <v>26</v>
      </c>
      <c r="J659" s="17" t="str">
        <f>IF('Data Sheet'!$B$9="NC-50","N/A","OK")</f>
        <v>OK</v>
      </c>
      <c r="K659" s="17" t="str">
        <f>IF('Data Sheet'!$B$9="NC-50","N/A","OK")</f>
        <v>OK</v>
      </c>
      <c r="L659" s="17" t="str">
        <f t="shared" si="120"/>
        <v>OK</v>
      </c>
      <c r="M659" s="17" t="str">
        <f t="shared" si="121"/>
        <v>OK</v>
      </c>
      <c r="N659" s="18" t="str">
        <f>IF(BO659&lt;&gt;"",
    IF(INT('Data Sheet'!$A$19)=INT('Data Sheet'!$B$19),
        --(INT('Data Sheet'!$A$19) &amp; "." &amp; BO659),
        IF(AND((--(INT('Data Sheet'!$A$19) &amp; "." &amp; BO659)&gt;=--('Data Sheet'!$A$19)), (--(INT('Data Sheet'!$A$19) &amp; "." &amp; BO659)&lt;=--('Data Sheet'!$B$19))),
            --(INT('Data Sheet'!$A$19) &amp; "." &amp; BO659),
            --(INT('Data Sheet'!$B$19) &amp; "." &amp; BO659)
        )
    ),
    IF(BN659&lt;&gt;"",
        IF(INT('Data Sheet'!$A$19)=INT('Data Sheet'!$B$19),
            --(INT('Data Sheet'!$A$19) &amp; "." &amp; LEFT(BN659,3)),
            IF(AND((--(INT('Data Sheet'!$A$19) &amp; "." &amp; LEFT(BN659,3))&gt;=--('Data Sheet'!$A$19)), (--(INT('Data Sheet'!$A$19) &amp; "." &amp; LEFT(BN659,3))&lt;=--('Data Sheet'!$B$19))),
                --(INT('Data Sheet'!$A$19) &amp; "." &amp; LEFT(BN659,3)),
                --(INT('Data Sheet'!$B$19) &amp; "." &amp; LEFT(BN659,3))
            )
        ),
        "OK"
    )
)</f>
        <v>OK</v>
      </c>
      <c r="O659" s="23" t="str">
        <f>IF(BP659&lt;&gt;"",
    IF(INT('Data Sheet'!$A$19)=INT('Data Sheet'!$B$19),
        --(INT('Data Sheet'!$A$19) &amp; "." &amp; BP659),
        IF(AND((--(INT('Data Sheet'!$A$19) &amp; "." &amp; BP659)&gt;=--('Data Sheet'!$A$19)), (--(INT('Data Sheet'!$A$19) &amp; "." &amp; BP659)&lt;=--('Data Sheet'!$B$19))),
            --(INT('Data Sheet'!$A$19) &amp; "." &amp; BP659),
            --(INT('Data Sheet'!$B$19) &amp; "." &amp; BP659)
        )
    ),
    IF(BN659&lt;&gt;"",
        IF(INT('Data Sheet'!$A$19)=INT('Data Sheet'!$B$19),
            --(INT('Data Sheet'!$A$19) &amp; "." &amp; RIGHT(BN659,3)),
            IF(AND((--(INT('Data Sheet'!$A$19) &amp; "." &amp; RIGHT(BN659,3))&gt;=--('Data Sheet'!$A$19)), (--(INT('Data Sheet'!$A$19) &amp; "." &amp; RIGHT(BN659,3))&lt;=--('Data Sheet'!$B$19))),
                --(INT('Data Sheet'!$A$19) &amp; "." &amp; RIGHT(BN659,3)),
                --(INT('Data Sheet'!$B$19) &amp; "." &amp; RIGHT(BN659,3))
            )
        ),
        "OK"
    )
)</f>
        <v>OK</v>
      </c>
      <c r="P659" s="23" t="str">
        <f>IF(BR659&lt;&gt;"",
    IF(INT('Data Sheet'!$A$19)=INT('Data Sheet'!$B$15),
        --(INT('Data Sheet'!$A$15) &amp; "." &amp; BR659),
        IF(AND((--(INT('Data Sheet'!$A$15) &amp; "." &amp; BR659)&gt;=--('Data Sheet'!$A$15)), (--(INT('Data Sheet'!$A$15) &amp; "." &amp; BR659)&lt;=--('Data Sheet'!$B$15))),
            --(INT('Data Sheet'!$A$15) &amp; "." &amp; BR659),
            --(INT('Data Sheet'!$B$15) &amp; "." &amp; BR659)
        )
    ),
    IF(BQ659&lt;&gt;"",
        IF(INT('Data Sheet'!$A$15)=INT('Data Sheet'!$B$15),
            --(INT('Data Sheet'!$A$15) &amp; "." &amp; LEFT(BQ659,3)),
            IF(AND((--(INT('Data Sheet'!$A$15) &amp; "." &amp; LEFT(BQ659,3))&gt;=--('Data Sheet'!$A$15)), (--(INT('Data Sheet'!$A$15) &amp; "." &amp; LEFT(BQ659,3))&lt;=--('Data Sheet'!$B$15))),
                --(INT('Data Sheet'!$A$15) &amp; "." &amp; LEFT(BQ659,3)),
                --(INT('Data Sheet'!$B$15) &amp; "." &amp; LEFT(BQ659,3))
            )
        ),
        "OK"
    )
)</f>
        <v>OK</v>
      </c>
      <c r="Q659" s="23" t="str">
        <f>IF(BS659&lt;&gt;"",
    IF(INT('Data Sheet'!$A$19)=INT('Data Sheet'!$B$15),
        --(INT('Data Sheet'!$A$15) &amp; "." &amp; BS659),
        IF(AND((--(INT('Data Sheet'!$A$15) &amp; "." &amp; BS659)&gt;=--('Data Sheet'!$A$15)), (--(INT('Data Sheet'!$A$15) &amp; "." &amp; BS659)&lt;=--('Data Sheet'!$B$15))),
            --(INT('Data Sheet'!$A$15) &amp; "." &amp; BS659),
            --(INT('Data Sheet'!$B$15) &amp; "." &amp; BS659)
        )
    ),
    IF(BQ659&lt;&gt;"",
        IF(INT('Data Sheet'!$A$15)=INT('Data Sheet'!$B$15),
            --(INT('Data Sheet'!$A$15) &amp; "." &amp; RIGHT(BQ659,3)),
            IF(AND((--(INT('Data Sheet'!$A$15) &amp; "." &amp; RIGHT(BQ659,3))&gt;=--('Data Sheet'!$A$15)), (--(INT('Data Sheet'!$A$15) &amp; "." &amp; RIGHT(BQ659,3))&lt;=--('Data Sheet'!$B$15))),
                --(INT('Data Sheet'!$A$15) &amp; "." &amp; RIGHT(BQ659,3)),
                --(INT('Data Sheet'!$B$15) &amp; "." &amp; RIGHT(BQ659,3))
            )
        ),
        "OK"
    )
)</f>
        <v>OK</v>
      </c>
      <c r="R659" s="19"/>
      <c r="S659" s="19"/>
      <c r="T659" s="19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1"/>
      <c r="AU659" s="21"/>
      <c r="AV659" s="21"/>
      <c r="AW659" s="22"/>
      <c r="AX659" s="99"/>
      <c r="AY659" s="20"/>
      <c r="AZ659" s="20"/>
      <c r="BA659" s="22"/>
      <c r="BB659">
        <v>651</v>
      </c>
      <c r="BC659" s="80"/>
      <c r="BD659" s="80"/>
      <c r="BE659" s="80"/>
      <c r="BF659" s="80"/>
      <c r="BG659" s="32" t="str">
        <f t="shared" si="114"/>
        <v/>
      </c>
      <c r="BH659" s="78">
        <f t="shared" si="112"/>
        <v>0</v>
      </c>
      <c r="BI659" s="2">
        <f t="shared" si="115"/>
        <v>0</v>
      </c>
      <c r="BJ659" s="2">
        <f t="shared" si="116"/>
        <v>0</v>
      </c>
      <c r="BK659" s="2">
        <f t="shared" si="113"/>
        <v>0</v>
      </c>
    </row>
    <row r="660" spans="2:63" ht="15" customHeight="1" x14ac:dyDescent="0.25">
      <c r="B660" s="14">
        <v>652</v>
      </c>
      <c r="C660" s="95" t="str">
        <f t="shared" si="117"/>
        <v/>
      </c>
      <c r="D660" s="15" t="str">
        <f t="shared" si="111"/>
        <v>OK</v>
      </c>
      <c r="E660" s="16" t="e">
        <f>VLOOKUP('Data Sheet'!$B$8,'Data Sheet'!$I$2:$J$9,2,FALSE)</f>
        <v>#N/A</v>
      </c>
      <c r="F660" s="16" t="str">
        <f t="shared" si="118"/>
        <v/>
      </c>
      <c r="G660" s="103">
        <f t="shared" si="119"/>
        <v>0</v>
      </c>
      <c r="H660" s="17" t="s">
        <v>26</v>
      </c>
      <c r="I660" s="17" t="s">
        <v>26</v>
      </c>
      <c r="J660" s="17" t="str">
        <f>IF('Data Sheet'!$B$9="NC-50","N/A","OK")</f>
        <v>OK</v>
      </c>
      <c r="K660" s="17" t="str">
        <f>IF('Data Sheet'!$B$9="NC-50","N/A","OK")</f>
        <v>OK</v>
      </c>
      <c r="L660" s="17" t="str">
        <f t="shared" si="120"/>
        <v>OK</v>
      </c>
      <c r="M660" s="17" t="str">
        <f t="shared" si="121"/>
        <v>OK</v>
      </c>
      <c r="N660" s="18" t="str">
        <f>IF(BO660&lt;&gt;"",
    IF(INT('Data Sheet'!$A$19)=INT('Data Sheet'!$B$19),
        --(INT('Data Sheet'!$A$19) &amp; "." &amp; BO660),
        IF(AND((--(INT('Data Sheet'!$A$19) &amp; "." &amp; BO660)&gt;=--('Data Sheet'!$A$19)), (--(INT('Data Sheet'!$A$19) &amp; "." &amp; BO660)&lt;=--('Data Sheet'!$B$19))),
            --(INT('Data Sheet'!$A$19) &amp; "." &amp; BO660),
            --(INT('Data Sheet'!$B$19) &amp; "." &amp; BO660)
        )
    ),
    IF(BN660&lt;&gt;"",
        IF(INT('Data Sheet'!$A$19)=INT('Data Sheet'!$B$19),
            --(INT('Data Sheet'!$A$19) &amp; "." &amp; LEFT(BN660,3)),
            IF(AND((--(INT('Data Sheet'!$A$19) &amp; "." &amp; LEFT(BN660,3))&gt;=--('Data Sheet'!$A$19)), (--(INT('Data Sheet'!$A$19) &amp; "." &amp; LEFT(BN660,3))&lt;=--('Data Sheet'!$B$19))),
                --(INT('Data Sheet'!$A$19) &amp; "." &amp; LEFT(BN660,3)),
                --(INT('Data Sheet'!$B$19) &amp; "." &amp; LEFT(BN660,3))
            )
        ),
        "OK"
    )
)</f>
        <v>OK</v>
      </c>
      <c r="O660" s="23" t="str">
        <f>IF(BP660&lt;&gt;"",
    IF(INT('Data Sheet'!$A$19)=INT('Data Sheet'!$B$19),
        --(INT('Data Sheet'!$A$19) &amp; "." &amp; BP660),
        IF(AND((--(INT('Data Sheet'!$A$19) &amp; "." &amp; BP660)&gt;=--('Data Sheet'!$A$19)), (--(INT('Data Sheet'!$A$19) &amp; "." &amp; BP660)&lt;=--('Data Sheet'!$B$19))),
            --(INT('Data Sheet'!$A$19) &amp; "." &amp; BP660),
            --(INT('Data Sheet'!$B$19) &amp; "." &amp; BP660)
        )
    ),
    IF(BN660&lt;&gt;"",
        IF(INT('Data Sheet'!$A$19)=INT('Data Sheet'!$B$19),
            --(INT('Data Sheet'!$A$19) &amp; "." &amp; RIGHT(BN660,3)),
            IF(AND((--(INT('Data Sheet'!$A$19) &amp; "." &amp; RIGHT(BN660,3))&gt;=--('Data Sheet'!$A$19)), (--(INT('Data Sheet'!$A$19) &amp; "." &amp; RIGHT(BN660,3))&lt;=--('Data Sheet'!$B$19))),
                --(INT('Data Sheet'!$A$19) &amp; "." &amp; RIGHT(BN660,3)),
                --(INT('Data Sheet'!$B$19) &amp; "." &amp; RIGHT(BN660,3))
            )
        ),
        "OK"
    )
)</f>
        <v>OK</v>
      </c>
      <c r="P660" s="23" t="str">
        <f>IF(BR660&lt;&gt;"",
    IF(INT('Data Sheet'!$A$19)=INT('Data Sheet'!$B$15),
        --(INT('Data Sheet'!$A$15) &amp; "." &amp; BR660),
        IF(AND((--(INT('Data Sheet'!$A$15) &amp; "." &amp; BR660)&gt;=--('Data Sheet'!$A$15)), (--(INT('Data Sheet'!$A$15) &amp; "." &amp; BR660)&lt;=--('Data Sheet'!$B$15))),
            --(INT('Data Sheet'!$A$15) &amp; "." &amp; BR660),
            --(INT('Data Sheet'!$B$15) &amp; "." &amp; BR660)
        )
    ),
    IF(BQ660&lt;&gt;"",
        IF(INT('Data Sheet'!$A$15)=INT('Data Sheet'!$B$15),
            --(INT('Data Sheet'!$A$15) &amp; "." &amp; LEFT(BQ660,3)),
            IF(AND((--(INT('Data Sheet'!$A$15) &amp; "." &amp; LEFT(BQ660,3))&gt;=--('Data Sheet'!$A$15)), (--(INT('Data Sheet'!$A$15) &amp; "." &amp; LEFT(BQ660,3))&lt;=--('Data Sheet'!$B$15))),
                --(INT('Data Sheet'!$A$15) &amp; "." &amp; LEFT(BQ660,3)),
                --(INT('Data Sheet'!$B$15) &amp; "." &amp; LEFT(BQ660,3))
            )
        ),
        "OK"
    )
)</f>
        <v>OK</v>
      </c>
      <c r="Q660" s="23" t="str">
        <f>IF(BS660&lt;&gt;"",
    IF(INT('Data Sheet'!$A$19)=INT('Data Sheet'!$B$15),
        --(INT('Data Sheet'!$A$15) &amp; "." &amp; BS660),
        IF(AND((--(INT('Data Sheet'!$A$15) &amp; "." &amp; BS660)&gt;=--('Data Sheet'!$A$15)), (--(INT('Data Sheet'!$A$15) &amp; "." &amp; BS660)&lt;=--('Data Sheet'!$B$15))),
            --(INT('Data Sheet'!$A$15) &amp; "." &amp; BS660),
            --(INT('Data Sheet'!$B$15) &amp; "." &amp; BS660)
        )
    ),
    IF(BQ660&lt;&gt;"",
        IF(INT('Data Sheet'!$A$15)=INT('Data Sheet'!$B$15),
            --(INT('Data Sheet'!$A$15) &amp; "." &amp; RIGHT(BQ660,3)),
            IF(AND((--(INT('Data Sheet'!$A$15) &amp; "." &amp; RIGHT(BQ660,3))&gt;=--('Data Sheet'!$A$15)), (--(INT('Data Sheet'!$A$15) &amp; "." &amp; RIGHT(BQ660,3))&lt;=--('Data Sheet'!$B$15))),
                --(INT('Data Sheet'!$A$15) &amp; "." &amp; RIGHT(BQ660,3)),
                --(INT('Data Sheet'!$B$15) &amp; "." &amp; RIGHT(BQ660,3))
            )
        ),
        "OK"
    )
)</f>
        <v>OK</v>
      </c>
      <c r="R660" s="19"/>
      <c r="S660" s="19"/>
      <c r="T660" s="19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1"/>
      <c r="AU660" s="21"/>
      <c r="AV660" s="21"/>
      <c r="AW660" s="22"/>
      <c r="AX660" s="99"/>
      <c r="AY660" s="20"/>
      <c r="AZ660" s="20"/>
      <c r="BA660" s="22"/>
      <c r="BB660">
        <v>652</v>
      </c>
      <c r="BC660" s="80"/>
      <c r="BD660" s="80"/>
      <c r="BE660" s="80"/>
      <c r="BF660" s="80"/>
      <c r="BG660" s="32" t="str">
        <f t="shared" si="114"/>
        <v/>
      </c>
      <c r="BH660" s="78">
        <f t="shared" si="112"/>
        <v>0</v>
      </c>
      <c r="BI660" s="2">
        <f t="shared" si="115"/>
        <v>0</v>
      </c>
      <c r="BJ660" s="2">
        <f t="shared" si="116"/>
        <v>0</v>
      </c>
      <c r="BK660" s="2">
        <f t="shared" si="113"/>
        <v>0</v>
      </c>
    </row>
    <row r="661" spans="2:63" ht="15" customHeight="1" x14ac:dyDescent="0.25">
      <c r="B661" s="14">
        <v>653</v>
      </c>
      <c r="C661" s="95" t="str">
        <f t="shared" si="117"/>
        <v/>
      </c>
      <c r="D661" s="15" t="str">
        <f t="shared" si="111"/>
        <v>OK</v>
      </c>
      <c r="E661" s="16" t="e">
        <f>VLOOKUP('Data Sheet'!$B$8,'Data Sheet'!$I$2:$J$9,2,FALSE)</f>
        <v>#N/A</v>
      </c>
      <c r="F661" s="16" t="str">
        <f t="shared" si="118"/>
        <v/>
      </c>
      <c r="G661" s="103">
        <f t="shared" si="119"/>
        <v>0</v>
      </c>
      <c r="H661" s="17" t="s">
        <v>26</v>
      </c>
      <c r="I661" s="17" t="s">
        <v>26</v>
      </c>
      <c r="J661" s="17" t="str">
        <f>IF('Data Sheet'!$B$9="NC-50","N/A","OK")</f>
        <v>OK</v>
      </c>
      <c r="K661" s="17" t="str">
        <f>IF('Data Sheet'!$B$9="NC-50","N/A","OK")</f>
        <v>OK</v>
      </c>
      <c r="L661" s="17" t="str">
        <f t="shared" si="120"/>
        <v>OK</v>
      </c>
      <c r="M661" s="17" t="str">
        <f t="shared" si="121"/>
        <v>OK</v>
      </c>
      <c r="N661" s="18" t="str">
        <f>IF(BO661&lt;&gt;"",
    IF(INT('Data Sheet'!$A$19)=INT('Data Sheet'!$B$19),
        --(INT('Data Sheet'!$A$19) &amp; "." &amp; BO661),
        IF(AND((--(INT('Data Sheet'!$A$19) &amp; "." &amp; BO661)&gt;=--('Data Sheet'!$A$19)), (--(INT('Data Sheet'!$A$19) &amp; "." &amp; BO661)&lt;=--('Data Sheet'!$B$19))),
            --(INT('Data Sheet'!$A$19) &amp; "." &amp; BO661),
            --(INT('Data Sheet'!$B$19) &amp; "." &amp; BO661)
        )
    ),
    IF(BN661&lt;&gt;"",
        IF(INT('Data Sheet'!$A$19)=INT('Data Sheet'!$B$19),
            --(INT('Data Sheet'!$A$19) &amp; "." &amp; LEFT(BN661,3)),
            IF(AND((--(INT('Data Sheet'!$A$19) &amp; "." &amp; LEFT(BN661,3))&gt;=--('Data Sheet'!$A$19)), (--(INT('Data Sheet'!$A$19) &amp; "." &amp; LEFT(BN661,3))&lt;=--('Data Sheet'!$B$19))),
                --(INT('Data Sheet'!$A$19) &amp; "." &amp; LEFT(BN661,3)),
                --(INT('Data Sheet'!$B$19) &amp; "." &amp; LEFT(BN661,3))
            )
        ),
        "OK"
    )
)</f>
        <v>OK</v>
      </c>
      <c r="O661" s="23" t="str">
        <f>IF(BP661&lt;&gt;"",
    IF(INT('Data Sheet'!$A$19)=INT('Data Sheet'!$B$19),
        --(INT('Data Sheet'!$A$19) &amp; "." &amp; BP661),
        IF(AND((--(INT('Data Sheet'!$A$19) &amp; "." &amp; BP661)&gt;=--('Data Sheet'!$A$19)), (--(INT('Data Sheet'!$A$19) &amp; "." &amp; BP661)&lt;=--('Data Sheet'!$B$19))),
            --(INT('Data Sheet'!$A$19) &amp; "." &amp; BP661),
            --(INT('Data Sheet'!$B$19) &amp; "." &amp; BP661)
        )
    ),
    IF(BN661&lt;&gt;"",
        IF(INT('Data Sheet'!$A$19)=INT('Data Sheet'!$B$19),
            --(INT('Data Sheet'!$A$19) &amp; "." &amp; RIGHT(BN661,3)),
            IF(AND((--(INT('Data Sheet'!$A$19) &amp; "." &amp; RIGHT(BN661,3))&gt;=--('Data Sheet'!$A$19)), (--(INT('Data Sheet'!$A$19) &amp; "." &amp; RIGHT(BN661,3))&lt;=--('Data Sheet'!$B$19))),
                --(INT('Data Sheet'!$A$19) &amp; "." &amp; RIGHT(BN661,3)),
                --(INT('Data Sheet'!$B$19) &amp; "." &amp; RIGHT(BN661,3))
            )
        ),
        "OK"
    )
)</f>
        <v>OK</v>
      </c>
      <c r="P661" s="23" t="str">
        <f>IF(BR661&lt;&gt;"",
    IF(INT('Data Sheet'!$A$19)=INT('Data Sheet'!$B$15),
        --(INT('Data Sheet'!$A$15) &amp; "." &amp; BR661),
        IF(AND((--(INT('Data Sheet'!$A$15) &amp; "." &amp; BR661)&gt;=--('Data Sheet'!$A$15)), (--(INT('Data Sheet'!$A$15) &amp; "." &amp; BR661)&lt;=--('Data Sheet'!$B$15))),
            --(INT('Data Sheet'!$A$15) &amp; "." &amp; BR661),
            --(INT('Data Sheet'!$B$15) &amp; "." &amp; BR661)
        )
    ),
    IF(BQ661&lt;&gt;"",
        IF(INT('Data Sheet'!$A$15)=INT('Data Sheet'!$B$15),
            --(INT('Data Sheet'!$A$15) &amp; "." &amp; LEFT(BQ661,3)),
            IF(AND((--(INT('Data Sheet'!$A$15) &amp; "." &amp; LEFT(BQ661,3))&gt;=--('Data Sheet'!$A$15)), (--(INT('Data Sheet'!$A$15) &amp; "." &amp; LEFT(BQ661,3))&lt;=--('Data Sheet'!$B$15))),
                --(INT('Data Sheet'!$A$15) &amp; "." &amp; LEFT(BQ661,3)),
                --(INT('Data Sheet'!$B$15) &amp; "." &amp; LEFT(BQ661,3))
            )
        ),
        "OK"
    )
)</f>
        <v>OK</v>
      </c>
      <c r="Q661" s="23" t="str">
        <f>IF(BS661&lt;&gt;"",
    IF(INT('Data Sheet'!$A$19)=INT('Data Sheet'!$B$15),
        --(INT('Data Sheet'!$A$15) &amp; "." &amp; BS661),
        IF(AND((--(INT('Data Sheet'!$A$15) &amp; "." &amp; BS661)&gt;=--('Data Sheet'!$A$15)), (--(INT('Data Sheet'!$A$15) &amp; "." &amp; BS661)&lt;=--('Data Sheet'!$B$15))),
            --(INT('Data Sheet'!$A$15) &amp; "." &amp; BS661),
            --(INT('Data Sheet'!$B$15) &amp; "." &amp; BS661)
        )
    ),
    IF(BQ661&lt;&gt;"",
        IF(INT('Data Sheet'!$A$15)=INT('Data Sheet'!$B$15),
            --(INT('Data Sheet'!$A$15) &amp; "." &amp; RIGHT(BQ661,3)),
            IF(AND((--(INT('Data Sheet'!$A$15) &amp; "." &amp; RIGHT(BQ661,3))&gt;=--('Data Sheet'!$A$15)), (--(INT('Data Sheet'!$A$15) &amp; "." &amp; RIGHT(BQ661,3))&lt;=--('Data Sheet'!$B$15))),
                --(INT('Data Sheet'!$A$15) &amp; "." &amp; RIGHT(BQ661,3)),
                --(INT('Data Sheet'!$B$15) &amp; "." &amp; RIGHT(BQ661,3))
            )
        ),
        "OK"
    )
)</f>
        <v>OK</v>
      </c>
      <c r="R661" s="19"/>
      <c r="S661" s="19"/>
      <c r="T661" s="19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1"/>
      <c r="AU661" s="21"/>
      <c r="AV661" s="21"/>
      <c r="AW661" s="22"/>
      <c r="AX661" s="99"/>
      <c r="AY661" s="20"/>
      <c r="AZ661" s="20"/>
      <c r="BA661" s="22"/>
      <c r="BB661">
        <v>653</v>
      </c>
      <c r="BC661" s="80"/>
      <c r="BD661" s="80"/>
      <c r="BE661" s="80"/>
      <c r="BF661" s="80"/>
      <c r="BG661" s="32" t="str">
        <f t="shared" si="114"/>
        <v/>
      </c>
      <c r="BH661" s="78">
        <f t="shared" si="112"/>
        <v>0</v>
      </c>
      <c r="BI661" s="2">
        <f t="shared" si="115"/>
        <v>0</v>
      </c>
      <c r="BJ661" s="2">
        <f t="shared" si="116"/>
        <v>0</v>
      </c>
      <c r="BK661" s="2">
        <f t="shared" si="113"/>
        <v>0</v>
      </c>
    </row>
    <row r="662" spans="2:63" ht="15" customHeight="1" x14ac:dyDescent="0.25">
      <c r="B662" s="14">
        <v>654</v>
      </c>
      <c r="C662" s="95" t="str">
        <f t="shared" si="117"/>
        <v/>
      </c>
      <c r="D662" s="15" t="str">
        <f t="shared" si="111"/>
        <v>OK</v>
      </c>
      <c r="E662" s="16" t="e">
        <f>VLOOKUP('Data Sheet'!$B$8,'Data Sheet'!$I$2:$J$9,2,FALSE)</f>
        <v>#N/A</v>
      </c>
      <c r="F662" s="16" t="str">
        <f t="shared" si="118"/>
        <v/>
      </c>
      <c r="G662" s="103">
        <f t="shared" si="119"/>
        <v>0</v>
      </c>
      <c r="H662" s="17" t="s">
        <v>26</v>
      </c>
      <c r="I662" s="17" t="s">
        <v>26</v>
      </c>
      <c r="J662" s="17" t="str">
        <f>IF('Data Sheet'!$B$9="NC-50","N/A","OK")</f>
        <v>OK</v>
      </c>
      <c r="K662" s="17" t="str">
        <f>IF('Data Sheet'!$B$9="NC-50","N/A","OK")</f>
        <v>OK</v>
      </c>
      <c r="L662" s="17" t="str">
        <f t="shared" si="120"/>
        <v>OK</v>
      </c>
      <c r="M662" s="17" t="str">
        <f t="shared" si="121"/>
        <v>OK</v>
      </c>
      <c r="N662" s="18" t="str">
        <f>IF(BO662&lt;&gt;"",
    IF(INT('Data Sheet'!$A$19)=INT('Data Sheet'!$B$19),
        --(INT('Data Sheet'!$A$19) &amp; "." &amp; BO662),
        IF(AND((--(INT('Data Sheet'!$A$19) &amp; "." &amp; BO662)&gt;=--('Data Sheet'!$A$19)), (--(INT('Data Sheet'!$A$19) &amp; "." &amp; BO662)&lt;=--('Data Sheet'!$B$19))),
            --(INT('Data Sheet'!$A$19) &amp; "." &amp; BO662),
            --(INT('Data Sheet'!$B$19) &amp; "." &amp; BO662)
        )
    ),
    IF(BN662&lt;&gt;"",
        IF(INT('Data Sheet'!$A$19)=INT('Data Sheet'!$B$19),
            --(INT('Data Sheet'!$A$19) &amp; "." &amp; LEFT(BN662,3)),
            IF(AND((--(INT('Data Sheet'!$A$19) &amp; "." &amp; LEFT(BN662,3))&gt;=--('Data Sheet'!$A$19)), (--(INT('Data Sheet'!$A$19) &amp; "." &amp; LEFT(BN662,3))&lt;=--('Data Sheet'!$B$19))),
                --(INT('Data Sheet'!$A$19) &amp; "." &amp; LEFT(BN662,3)),
                --(INT('Data Sheet'!$B$19) &amp; "." &amp; LEFT(BN662,3))
            )
        ),
        "OK"
    )
)</f>
        <v>OK</v>
      </c>
      <c r="O662" s="23" t="str">
        <f>IF(BP662&lt;&gt;"",
    IF(INT('Data Sheet'!$A$19)=INT('Data Sheet'!$B$19),
        --(INT('Data Sheet'!$A$19) &amp; "." &amp; BP662),
        IF(AND((--(INT('Data Sheet'!$A$19) &amp; "." &amp; BP662)&gt;=--('Data Sheet'!$A$19)), (--(INT('Data Sheet'!$A$19) &amp; "." &amp; BP662)&lt;=--('Data Sheet'!$B$19))),
            --(INT('Data Sheet'!$A$19) &amp; "." &amp; BP662),
            --(INT('Data Sheet'!$B$19) &amp; "." &amp; BP662)
        )
    ),
    IF(BN662&lt;&gt;"",
        IF(INT('Data Sheet'!$A$19)=INT('Data Sheet'!$B$19),
            --(INT('Data Sheet'!$A$19) &amp; "." &amp; RIGHT(BN662,3)),
            IF(AND((--(INT('Data Sheet'!$A$19) &amp; "." &amp; RIGHT(BN662,3))&gt;=--('Data Sheet'!$A$19)), (--(INT('Data Sheet'!$A$19) &amp; "." &amp; RIGHT(BN662,3))&lt;=--('Data Sheet'!$B$19))),
                --(INT('Data Sheet'!$A$19) &amp; "." &amp; RIGHT(BN662,3)),
                --(INT('Data Sheet'!$B$19) &amp; "." &amp; RIGHT(BN662,3))
            )
        ),
        "OK"
    )
)</f>
        <v>OK</v>
      </c>
      <c r="P662" s="23" t="str">
        <f>IF(BR662&lt;&gt;"",
    IF(INT('Data Sheet'!$A$19)=INT('Data Sheet'!$B$15),
        --(INT('Data Sheet'!$A$15) &amp; "." &amp; BR662),
        IF(AND((--(INT('Data Sheet'!$A$15) &amp; "." &amp; BR662)&gt;=--('Data Sheet'!$A$15)), (--(INT('Data Sheet'!$A$15) &amp; "." &amp; BR662)&lt;=--('Data Sheet'!$B$15))),
            --(INT('Data Sheet'!$A$15) &amp; "." &amp; BR662),
            --(INT('Data Sheet'!$B$15) &amp; "." &amp; BR662)
        )
    ),
    IF(BQ662&lt;&gt;"",
        IF(INT('Data Sheet'!$A$15)=INT('Data Sheet'!$B$15),
            --(INT('Data Sheet'!$A$15) &amp; "." &amp; LEFT(BQ662,3)),
            IF(AND((--(INT('Data Sheet'!$A$15) &amp; "." &amp; LEFT(BQ662,3))&gt;=--('Data Sheet'!$A$15)), (--(INT('Data Sheet'!$A$15) &amp; "." &amp; LEFT(BQ662,3))&lt;=--('Data Sheet'!$B$15))),
                --(INT('Data Sheet'!$A$15) &amp; "." &amp; LEFT(BQ662,3)),
                --(INT('Data Sheet'!$B$15) &amp; "." &amp; LEFT(BQ662,3))
            )
        ),
        "OK"
    )
)</f>
        <v>OK</v>
      </c>
      <c r="Q662" s="23" t="str">
        <f>IF(BS662&lt;&gt;"",
    IF(INT('Data Sheet'!$A$19)=INT('Data Sheet'!$B$15),
        --(INT('Data Sheet'!$A$15) &amp; "." &amp; BS662),
        IF(AND((--(INT('Data Sheet'!$A$15) &amp; "." &amp; BS662)&gt;=--('Data Sheet'!$A$15)), (--(INT('Data Sheet'!$A$15) &amp; "." &amp; BS662)&lt;=--('Data Sheet'!$B$15))),
            --(INT('Data Sheet'!$A$15) &amp; "." &amp; BS662),
            --(INT('Data Sheet'!$B$15) &amp; "." &amp; BS662)
        )
    ),
    IF(BQ662&lt;&gt;"",
        IF(INT('Data Sheet'!$A$15)=INT('Data Sheet'!$B$15),
            --(INT('Data Sheet'!$A$15) &amp; "." &amp; RIGHT(BQ662,3)),
            IF(AND((--(INT('Data Sheet'!$A$15) &amp; "." &amp; RIGHT(BQ662,3))&gt;=--('Data Sheet'!$A$15)), (--(INT('Data Sheet'!$A$15) &amp; "." &amp; RIGHT(BQ662,3))&lt;=--('Data Sheet'!$B$15))),
                --(INT('Data Sheet'!$A$15) &amp; "." &amp; RIGHT(BQ662,3)),
                --(INT('Data Sheet'!$B$15) &amp; "." &amp; RIGHT(BQ662,3))
            )
        ),
        "OK"
    )
)</f>
        <v>OK</v>
      </c>
      <c r="R662" s="19"/>
      <c r="S662" s="19"/>
      <c r="T662" s="19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1"/>
      <c r="AU662" s="21"/>
      <c r="AV662" s="21"/>
      <c r="AW662" s="22"/>
      <c r="AX662" s="99"/>
      <c r="AY662" s="20"/>
      <c r="AZ662" s="20"/>
      <c r="BA662" s="22"/>
      <c r="BB662">
        <v>654</v>
      </c>
      <c r="BC662" s="80"/>
      <c r="BD662" s="80"/>
      <c r="BE662" s="80"/>
      <c r="BF662" s="80"/>
      <c r="BG662" s="32" t="str">
        <f t="shared" si="114"/>
        <v/>
      </c>
      <c r="BH662" s="78">
        <f t="shared" si="112"/>
        <v>0</v>
      </c>
      <c r="BI662" s="2">
        <f t="shared" si="115"/>
        <v>0</v>
      </c>
      <c r="BJ662" s="2">
        <f t="shared" si="116"/>
        <v>0</v>
      </c>
      <c r="BK662" s="2">
        <f t="shared" si="113"/>
        <v>0</v>
      </c>
    </row>
    <row r="663" spans="2:63" ht="15" customHeight="1" x14ac:dyDescent="0.25">
      <c r="B663" s="14">
        <v>655</v>
      </c>
      <c r="C663" s="95" t="str">
        <f t="shared" si="117"/>
        <v/>
      </c>
      <c r="D663" s="15" t="str">
        <f t="shared" si="111"/>
        <v>OK</v>
      </c>
      <c r="E663" s="16" t="e">
        <f>VLOOKUP('Data Sheet'!$B$8,'Data Sheet'!$I$2:$J$9,2,FALSE)</f>
        <v>#N/A</v>
      </c>
      <c r="F663" s="16" t="str">
        <f t="shared" si="118"/>
        <v/>
      </c>
      <c r="G663" s="103">
        <f t="shared" si="119"/>
        <v>0</v>
      </c>
      <c r="H663" s="17" t="s">
        <v>26</v>
      </c>
      <c r="I663" s="17" t="s">
        <v>26</v>
      </c>
      <c r="J663" s="17" t="str">
        <f>IF('Data Sheet'!$B$9="NC-50","N/A","OK")</f>
        <v>OK</v>
      </c>
      <c r="K663" s="17" t="str">
        <f>IF('Data Sheet'!$B$9="NC-50","N/A","OK")</f>
        <v>OK</v>
      </c>
      <c r="L663" s="17" t="str">
        <f t="shared" si="120"/>
        <v>OK</v>
      </c>
      <c r="M663" s="17" t="str">
        <f t="shared" si="121"/>
        <v>OK</v>
      </c>
      <c r="N663" s="18" t="str">
        <f>IF(BO663&lt;&gt;"",
    IF(INT('Data Sheet'!$A$19)=INT('Data Sheet'!$B$19),
        --(INT('Data Sheet'!$A$19) &amp; "." &amp; BO663),
        IF(AND((--(INT('Data Sheet'!$A$19) &amp; "." &amp; BO663)&gt;=--('Data Sheet'!$A$19)), (--(INT('Data Sheet'!$A$19) &amp; "." &amp; BO663)&lt;=--('Data Sheet'!$B$19))),
            --(INT('Data Sheet'!$A$19) &amp; "." &amp; BO663),
            --(INT('Data Sheet'!$B$19) &amp; "." &amp; BO663)
        )
    ),
    IF(BN663&lt;&gt;"",
        IF(INT('Data Sheet'!$A$19)=INT('Data Sheet'!$B$19),
            --(INT('Data Sheet'!$A$19) &amp; "." &amp; LEFT(BN663,3)),
            IF(AND((--(INT('Data Sheet'!$A$19) &amp; "." &amp; LEFT(BN663,3))&gt;=--('Data Sheet'!$A$19)), (--(INT('Data Sheet'!$A$19) &amp; "." &amp; LEFT(BN663,3))&lt;=--('Data Sheet'!$B$19))),
                --(INT('Data Sheet'!$A$19) &amp; "." &amp; LEFT(BN663,3)),
                --(INT('Data Sheet'!$B$19) &amp; "." &amp; LEFT(BN663,3))
            )
        ),
        "OK"
    )
)</f>
        <v>OK</v>
      </c>
      <c r="O663" s="23" t="str">
        <f>IF(BP663&lt;&gt;"",
    IF(INT('Data Sheet'!$A$19)=INT('Data Sheet'!$B$19),
        --(INT('Data Sheet'!$A$19) &amp; "." &amp; BP663),
        IF(AND((--(INT('Data Sheet'!$A$19) &amp; "." &amp; BP663)&gt;=--('Data Sheet'!$A$19)), (--(INT('Data Sheet'!$A$19) &amp; "." &amp; BP663)&lt;=--('Data Sheet'!$B$19))),
            --(INT('Data Sheet'!$A$19) &amp; "." &amp; BP663),
            --(INT('Data Sheet'!$B$19) &amp; "." &amp; BP663)
        )
    ),
    IF(BN663&lt;&gt;"",
        IF(INT('Data Sheet'!$A$19)=INT('Data Sheet'!$B$19),
            --(INT('Data Sheet'!$A$19) &amp; "." &amp; RIGHT(BN663,3)),
            IF(AND((--(INT('Data Sheet'!$A$19) &amp; "." &amp; RIGHT(BN663,3))&gt;=--('Data Sheet'!$A$19)), (--(INT('Data Sheet'!$A$19) &amp; "." &amp; RIGHT(BN663,3))&lt;=--('Data Sheet'!$B$19))),
                --(INT('Data Sheet'!$A$19) &amp; "." &amp; RIGHT(BN663,3)),
                --(INT('Data Sheet'!$B$19) &amp; "." &amp; RIGHT(BN663,3))
            )
        ),
        "OK"
    )
)</f>
        <v>OK</v>
      </c>
      <c r="P663" s="23" t="str">
        <f>IF(BR663&lt;&gt;"",
    IF(INT('Data Sheet'!$A$19)=INT('Data Sheet'!$B$15),
        --(INT('Data Sheet'!$A$15) &amp; "." &amp; BR663),
        IF(AND((--(INT('Data Sheet'!$A$15) &amp; "." &amp; BR663)&gt;=--('Data Sheet'!$A$15)), (--(INT('Data Sheet'!$A$15) &amp; "." &amp; BR663)&lt;=--('Data Sheet'!$B$15))),
            --(INT('Data Sheet'!$A$15) &amp; "." &amp; BR663),
            --(INT('Data Sheet'!$B$15) &amp; "." &amp; BR663)
        )
    ),
    IF(BQ663&lt;&gt;"",
        IF(INT('Data Sheet'!$A$15)=INT('Data Sheet'!$B$15),
            --(INT('Data Sheet'!$A$15) &amp; "." &amp; LEFT(BQ663,3)),
            IF(AND((--(INT('Data Sheet'!$A$15) &amp; "." &amp; LEFT(BQ663,3))&gt;=--('Data Sheet'!$A$15)), (--(INT('Data Sheet'!$A$15) &amp; "." &amp; LEFT(BQ663,3))&lt;=--('Data Sheet'!$B$15))),
                --(INT('Data Sheet'!$A$15) &amp; "." &amp; LEFT(BQ663,3)),
                --(INT('Data Sheet'!$B$15) &amp; "." &amp; LEFT(BQ663,3))
            )
        ),
        "OK"
    )
)</f>
        <v>OK</v>
      </c>
      <c r="Q663" s="23" t="str">
        <f>IF(BS663&lt;&gt;"",
    IF(INT('Data Sheet'!$A$19)=INT('Data Sheet'!$B$15),
        --(INT('Data Sheet'!$A$15) &amp; "." &amp; BS663),
        IF(AND((--(INT('Data Sheet'!$A$15) &amp; "." &amp; BS663)&gt;=--('Data Sheet'!$A$15)), (--(INT('Data Sheet'!$A$15) &amp; "." &amp; BS663)&lt;=--('Data Sheet'!$B$15))),
            --(INT('Data Sheet'!$A$15) &amp; "." &amp; BS663),
            --(INT('Data Sheet'!$B$15) &amp; "." &amp; BS663)
        )
    ),
    IF(BQ663&lt;&gt;"",
        IF(INT('Data Sheet'!$A$15)=INT('Data Sheet'!$B$15),
            --(INT('Data Sheet'!$A$15) &amp; "." &amp; RIGHT(BQ663,3)),
            IF(AND((--(INT('Data Sheet'!$A$15) &amp; "." &amp; RIGHT(BQ663,3))&gt;=--('Data Sheet'!$A$15)), (--(INT('Data Sheet'!$A$15) &amp; "." &amp; RIGHT(BQ663,3))&lt;=--('Data Sheet'!$B$15))),
                --(INT('Data Sheet'!$A$15) &amp; "." &amp; RIGHT(BQ663,3)),
                --(INT('Data Sheet'!$B$15) &amp; "." &amp; RIGHT(BQ663,3))
            )
        ),
        "OK"
    )
)</f>
        <v>OK</v>
      </c>
      <c r="R663" s="19"/>
      <c r="S663" s="19"/>
      <c r="T663" s="19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1"/>
      <c r="AU663" s="21"/>
      <c r="AV663" s="21"/>
      <c r="AW663" s="22"/>
      <c r="AX663" s="99"/>
      <c r="AY663" s="20"/>
      <c r="AZ663" s="20"/>
      <c r="BA663" s="22"/>
      <c r="BB663">
        <v>655</v>
      </c>
      <c r="BC663" s="80"/>
      <c r="BD663" s="80"/>
      <c r="BE663" s="80"/>
      <c r="BF663" s="80"/>
      <c r="BG663" s="32" t="str">
        <f t="shared" si="114"/>
        <v/>
      </c>
      <c r="BH663" s="78">
        <f t="shared" si="112"/>
        <v>0</v>
      </c>
      <c r="BI663" s="2">
        <f t="shared" si="115"/>
        <v>0</v>
      </c>
      <c r="BJ663" s="2">
        <f t="shared" si="116"/>
        <v>0</v>
      </c>
      <c r="BK663" s="2">
        <f t="shared" si="113"/>
        <v>0</v>
      </c>
    </row>
    <row r="664" spans="2:63" ht="15" customHeight="1" x14ac:dyDescent="0.25">
      <c r="B664" s="14">
        <v>656</v>
      </c>
      <c r="C664" s="95" t="str">
        <f t="shared" si="117"/>
        <v/>
      </c>
      <c r="D664" s="15" t="str">
        <f t="shared" si="111"/>
        <v>OK</v>
      </c>
      <c r="E664" s="16" t="e">
        <f>VLOOKUP('Data Sheet'!$B$8,'Data Sheet'!$I$2:$J$9,2,FALSE)</f>
        <v>#N/A</v>
      </c>
      <c r="F664" s="16" t="str">
        <f t="shared" si="118"/>
        <v/>
      </c>
      <c r="G664" s="103">
        <f t="shared" si="119"/>
        <v>0</v>
      </c>
      <c r="H664" s="17" t="s">
        <v>26</v>
      </c>
      <c r="I664" s="17" t="s">
        <v>26</v>
      </c>
      <c r="J664" s="17" t="str">
        <f>IF('Data Sheet'!$B$9="NC-50","N/A","OK")</f>
        <v>OK</v>
      </c>
      <c r="K664" s="17" t="str">
        <f>IF('Data Sheet'!$B$9="NC-50","N/A","OK")</f>
        <v>OK</v>
      </c>
      <c r="L664" s="17" t="str">
        <f t="shared" si="120"/>
        <v>OK</v>
      </c>
      <c r="M664" s="17" t="str">
        <f t="shared" si="121"/>
        <v>OK</v>
      </c>
      <c r="N664" s="18" t="str">
        <f>IF(BO664&lt;&gt;"",
    IF(INT('Data Sheet'!$A$19)=INT('Data Sheet'!$B$19),
        --(INT('Data Sheet'!$A$19) &amp; "." &amp; BO664),
        IF(AND((--(INT('Data Sheet'!$A$19) &amp; "." &amp; BO664)&gt;=--('Data Sheet'!$A$19)), (--(INT('Data Sheet'!$A$19) &amp; "." &amp; BO664)&lt;=--('Data Sheet'!$B$19))),
            --(INT('Data Sheet'!$A$19) &amp; "." &amp; BO664),
            --(INT('Data Sheet'!$B$19) &amp; "." &amp; BO664)
        )
    ),
    IF(BN664&lt;&gt;"",
        IF(INT('Data Sheet'!$A$19)=INT('Data Sheet'!$B$19),
            --(INT('Data Sheet'!$A$19) &amp; "." &amp; LEFT(BN664,3)),
            IF(AND((--(INT('Data Sheet'!$A$19) &amp; "." &amp; LEFT(BN664,3))&gt;=--('Data Sheet'!$A$19)), (--(INT('Data Sheet'!$A$19) &amp; "." &amp; LEFT(BN664,3))&lt;=--('Data Sheet'!$B$19))),
                --(INT('Data Sheet'!$A$19) &amp; "." &amp; LEFT(BN664,3)),
                --(INT('Data Sheet'!$B$19) &amp; "." &amp; LEFT(BN664,3))
            )
        ),
        "OK"
    )
)</f>
        <v>OK</v>
      </c>
      <c r="O664" s="23" t="str">
        <f>IF(BP664&lt;&gt;"",
    IF(INT('Data Sheet'!$A$19)=INT('Data Sheet'!$B$19),
        --(INT('Data Sheet'!$A$19) &amp; "." &amp; BP664),
        IF(AND((--(INT('Data Sheet'!$A$19) &amp; "." &amp; BP664)&gt;=--('Data Sheet'!$A$19)), (--(INT('Data Sheet'!$A$19) &amp; "." &amp; BP664)&lt;=--('Data Sheet'!$B$19))),
            --(INT('Data Sheet'!$A$19) &amp; "." &amp; BP664),
            --(INT('Data Sheet'!$B$19) &amp; "." &amp; BP664)
        )
    ),
    IF(BN664&lt;&gt;"",
        IF(INT('Data Sheet'!$A$19)=INT('Data Sheet'!$B$19),
            --(INT('Data Sheet'!$A$19) &amp; "." &amp; RIGHT(BN664,3)),
            IF(AND((--(INT('Data Sheet'!$A$19) &amp; "." &amp; RIGHT(BN664,3))&gt;=--('Data Sheet'!$A$19)), (--(INT('Data Sheet'!$A$19) &amp; "." &amp; RIGHT(BN664,3))&lt;=--('Data Sheet'!$B$19))),
                --(INT('Data Sheet'!$A$19) &amp; "." &amp; RIGHT(BN664,3)),
                --(INT('Data Sheet'!$B$19) &amp; "." &amp; RIGHT(BN664,3))
            )
        ),
        "OK"
    )
)</f>
        <v>OK</v>
      </c>
      <c r="P664" s="23" t="str">
        <f>IF(BR664&lt;&gt;"",
    IF(INT('Data Sheet'!$A$19)=INT('Data Sheet'!$B$15),
        --(INT('Data Sheet'!$A$15) &amp; "." &amp; BR664),
        IF(AND((--(INT('Data Sheet'!$A$15) &amp; "." &amp; BR664)&gt;=--('Data Sheet'!$A$15)), (--(INT('Data Sheet'!$A$15) &amp; "." &amp; BR664)&lt;=--('Data Sheet'!$B$15))),
            --(INT('Data Sheet'!$A$15) &amp; "." &amp; BR664),
            --(INT('Data Sheet'!$B$15) &amp; "." &amp; BR664)
        )
    ),
    IF(BQ664&lt;&gt;"",
        IF(INT('Data Sheet'!$A$15)=INT('Data Sheet'!$B$15),
            --(INT('Data Sheet'!$A$15) &amp; "." &amp; LEFT(BQ664,3)),
            IF(AND((--(INT('Data Sheet'!$A$15) &amp; "." &amp; LEFT(BQ664,3))&gt;=--('Data Sheet'!$A$15)), (--(INT('Data Sheet'!$A$15) &amp; "." &amp; LEFT(BQ664,3))&lt;=--('Data Sheet'!$B$15))),
                --(INT('Data Sheet'!$A$15) &amp; "." &amp; LEFT(BQ664,3)),
                --(INT('Data Sheet'!$B$15) &amp; "." &amp; LEFT(BQ664,3))
            )
        ),
        "OK"
    )
)</f>
        <v>OK</v>
      </c>
      <c r="Q664" s="23" t="str">
        <f>IF(BS664&lt;&gt;"",
    IF(INT('Data Sheet'!$A$19)=INT('Data Sheet'!$B$15),
        --(INT('Data Sheet'!$A$15) &amp; "." &amp; BS664),
        IF(AND((--(INT('Data Sheet'!$A$15) &amp; "." &amp; BS664)&gt;=--('Data Sheet'!$A$15)), (--(INT('Data Sheet'!$A$15) &amp; "." &amp; BS664)&lt;=--('Data Sheet'!$B$15))),
            --(INT('Data Sheet'!$A$15) &amp; "." &amp; BS664),
            --(INT('Data Sheet'!$B$15) &amp; "." &amp; BS664)
        )
    ),
    IF(BQ664&lt;&gt;"",
        IF(INT('Data Sheet'!$A$15)=INT('Data Sheet'!$B$15),
            --(INT('Data Sheet'!$A$15) &amp; "." &amp; RIGHT(BQ664,3)),
            IF(AND((--(INT('Data Sheet'!$A$15) &amp; "." &amp; RIGHT(BQ664,3))&gt;=--('Data Sheet'!$A$15)), (--(INT('Data Sheet'!$A$15) &amp; "." &amp; RIGHT(BQ664,3))&lt;=--('Data Sheet'!$B$15))),
                --(INT('Data Sheet'!$A$15) &amp; "." &amp; RIGHT(BQ664,3)),
                --(INT('Data Sheet'!$B$15) &amp; "." &amp; RIGHT(BQ664,3))
            )
        ),
        "OK"
    )
)</f>
        <v>OK</v>
      </c>
      <c r="R664" s="19"/>
      <c r="S664" s="19"/>
      <c r="T664" s="19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1"/>
      <c r="AU664" s="21"/>
      <c r="AV664" s="21"/>
      <c r="AW664" s="22"/>
      <c r="AX664" s="99"/>
      <c r="AY664" s="20"/>
      <c r="AZ664" s="20"/>
      <c r="BA664" s="22"/>
      <c r="BB664">
        <v>656</v>
      </c>
      <c r="BC664" s="80"/>
      <c r="BD664" s="80"/>
      <c r="BE664" s="80"/>
      <c r="BF664" s="80"/>
      <c r="BG664" s="32" t="str">
        <f t="shared" si="114"/>
        <v/>
      </c>
      <c r="BH664" s="78">
        <f t="shared" si="112"/>
        <v>0</v>
      </c>
      <c r="BI664" s="2">
        <f t="shared" si="115"/>
        <v>0</v>
      </c>
      <c r="BJ664" s="2">
        <f t="shared" si="116"/>
        <v>0</v>
      </c>
      <c r="BK664" s="2">
        <f t="shared" si="113"/>
        <v>0</v>
      </c>
    </row>
    <row r="665" spans="2:63" ht="15" customHeight="1" x14ac:dyDescent="0.25">
      <c r="B665" s="14">
        <v>657</v>
      </c>
      <c r="C665" s="95" t="str">
        <f t="shared" si="117"/>
        <v/>
      </c>
      <c r="D665" s="15" t="str">
        <f t="shared" si="111"/>
        <v>OK</v>
      </c>
      <c r="E665" s="16" t="e">
        <f>VLOOKUP('Data Sheet'!$B$8,'Data Sheet'!$I$2:$J$9,2,FALSE)</f>
        <v>#N/A</v>
      </c>
      <c r="F665" s="16" t="str">
        <f t="shared" si="118"/>
        <v/>
      </c>
      <c r="G665" s="103">
        <f t="shared" si="119"/>
        <v>0</v>
      </c>
      <c r="H665" s="17" t="s">
        <v>26</v>
      </c>
      <c r="I665" s="17" t="s">
        <v>26</v>
      </c>
      <c r="J665" s="17" t="str">
        <f>IF('Data Sheet'!$B$9="NC-50","N/A","OK")</f>
        <v>OK</v>
      </c>
      <c r="K665" s="17" t="str">
        <f>IF('Data Sheet'!$B$9="NC-50","N/A","OK")</f>
        <v>OK</v>
      </c>
      <c r="L665" s="17" t="str">
        <f t="shared" si="120"/>
        <v>OK</v>
      </c>
      <c r="M665" s="17" t="str">
        <f t="shared" si="121"/>
        <v>OK</v>
      </c>
      <c r="N665" s="18" t="str">
        <f>IF(BO665&lt;&gt;"",
    IF(INT('Data Sheet'!$A$19)=INT('Data Sheet'!$B$19),
        --(INT('Data Sheet'!$A$19) &amp; "." &amp; BO665),
        IF(AND((--(INT('Data Sheet'!$A$19) &amp; "." &amp; BO665)&gt;=--('Data Sheet'!$A$19)), (--(INT('Data Sheet'!$A$19) &amp; "." &amp; BO665)&lt;=--('Data Sheet'!$B$19))),
            --(INT('Data Sheet'!$A$19) &amp; "." &amp; BO665),
            --(INT('Data Sheet'!$B$19) &amp; "." &amp; BO665)
        )
    ),
    IF(BN665&lt;&gt;"",
        IF(INT('Data Sheet'!$A$19)=INT('Data Sheet'!$B$19),
            --(INT('Data Sheet'!$A$19) &amp; "." &amp; LEFT(BN665,3)),
            IF(AND((--(INT('Data Sheet'!$A$19) &amp; "." &amp; LEFT(BN665,3))&gt;=--('Data Sheet'!$A$19)), (--(INT('Data Sheet'!$A$19) &amp; "." &amp; LEFT(BN665,3))&lt;=--('Data Sheet'!$B$19))),
                --(INT('Data Sheet'!$A$19) &amp; "." &amp; LEFT(BN665,3)),
                --(INT('Data Sheet'!$B$19) &amp; "." &amp; LEFT(BN665,3))
            )
        ),
        "OK"
    )
)</f>
        <v>OK</v>
      </c>
      <c r="O665" s="23" t="str">
        <f>IF(BP665&lt;&gt;"",
    IF(INT('Data Sheet'!$A$19)=INT('Data Sheet'!$B$19),
        --(INT('Data Sheet'!$A$19) &amp; "." &amp; BP665),
        IF(AND((--(INT('Data Sheet'!$A$19) &amp; "." &amp; BP665)&gt;=--('Data Sheet'!$A$19)), (--(INT('Data Sheet'!$A$19) &amp; "." &amp; BP665)&lt;=--('Data Sheet'!$B$19))),
            --(INT('Data Sheet'!$A$19) &amp; "." &amp; BP665),
            --(INT('Data Sheet'!$B$19) &amp; "." &amp; BP665)
        )
    ),
    IF(BN665&lt;&gt;"",
        IF(INT('Data Sheet'!$A$19)=INT('Data Sheet'!$B$19),
            --(INT('Data Sheet'!$A$19) &amp; "." &amp; RIGHT(BN665,3)),
            IF(AND((--(INT('Data Sheet'!$A$19) &amp; "." &amp; RIGHT(BN665,3))&gt;=--('Data Sheet'!$A$19)), (--(INT('Data Sheet'!$A$19) &amp; "." &amp; RIGHT(BN665,3))&lt;=--('Data Sheet'!$B$19))),
                --(INT('Data Sheet'!$A$19) &amp; "." &amp; RIGHT(BN665,3)),
                --(INT('Data Sheet'!$B$19) &amp; "." &amp; RIGHT(BN665,3))
            )
        ),
        "OK"
    )
)</f>
        <v>OK</v>
      </c>
      <c r="P665" s="23" t="str">
        <f>IF(BR665&lt;&gt;"",
    IF(INT('Data Sheet'!$A$19)=INT('Data Sheet'!$B$15),
        --(INT('Data Sheet'!$A$15) &amp; "." &amp; BR665),
        IF(AND((--(INT('Data Sheet'!$A$15) &amp; "." &amp; BR665)&gt;=--('Data Sheet'!$A$15)), (--(INT('Data Sheet'!$A$15) &amp; "." &amp; BR665)&lt;=--('Data Sheet'!$B$15))),
            --(INT('Data Sheet'!$A$15) &amp; "." &amp; BR665),
            --(INT('Data Sheet'!$B$15) &amp; "." &amp; BR665)
        )
    ),
    IF(BQ665&lt;&gt;"",
        IF(INT('Data Sheet'!$A$15)=INT('Data Sheet'!$B$15),
            --(INT('Data Sheet'!$A$15) &amp; "." &amp; LEFT(BQ665,3)),
            IF(AND((--(INT('Data Sheet'!$A$15) &amp; "." &amp; LEFT(BQ665,3))&gt;=--('Data Sheet'!$A$15)), (--(INT('Data Sheet'!$A$15) &amp; "." &amp; LEFT(BQ665,3))&lt;=--('Data Sheet'!$B$15))),
                --(INT('Data Sheet'!$A$15) &amp; "." &amp; LEFT(BQ665,3)),
                --(INT('Data Sheet'!$B$15) &amp; "." &amp; LEFT(BQ665,3))
            )
        ),
        "OK"
    )
)</f>
        <v>OK</v>
      </c>
      <c r="Q665" s="23" t="str">
        <f>IF(BS665&lt;&gt;"",
    IF(INT('Data Sheet'!$A$19)=INT('Data Sheet'!$B$15),
        --(INT('Data Sheet'!$A$15) &amp; "." &amp; BS665),
        IF(AND((--(INT('Data Sheet'!$A$15) &amp; "." &amp; BS665)&gt;=--('Data Sheet'!$A$15)), (--(INT('Data Sheet'!$A$15) &amp; "." &amp; BS665)&lt;=--('Data Sheet'!$B$15))),
            --(INT('Data Sheet'!$A$15) &amp; "." &amp; BS665),
            --(INT('Data Sheet'!$B$15) &amp; "." &amp; BS665)
        )
    ),
    IF(BQ665&lt;&gt;"",
        IF(INT('Data Sheet'!$A$15)=INT('Data Sheet'!$B$15),
            --(INT('Data Sheet'!$A$15) &amp; "." &amp; RIGHT(BQ665,3)),
            IF(AND((--(INT('Data Sheet'!$A$15) &amp; "." &amp; RIGHT(BQ665,3))&gt;=--('Data Sheet'!$A$15)), (--(INT('Data Sheet'!$A$15) &amp; "." &amp; RIGHT(BQ665,3))&lt;=--('Data Sheet'!$B$15))),
                --(INT('Data Sheet'!$A$15) &amp; "." &amp; RIGHT(BQ665,3)),
                --(INT('Data Sheet'!$B$15) &amp; "." &amp; RIGHT(BQ665,3))
            )
        ),
        "OK"
    )
)</f>
        <v>OK</v>
      </c>
      <c r="R665" s="19"/>
      <c r="S665" s="19"/>
      <c r="T665" s="19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1"/>
      <c r="AU665" s="21"/>
      <c r="AV665" s="21"/>
      <c r="AW665" s="22"/>
      <c r="AX665" s="99"/>
      <c r="AY665" s="20"/>
      <c r="AZ665" s="20"/>
      <c r="BA665" s="22"/>
      <c r="BB665">
        <v>657</v>
      </c>
      <c r="BC665" s="80"/>
      <c r="BD665" s="80"/>
      <c r="BE665" s="80"/>
      <c r="BF665" s="80"/>
      <c r="BG665" s="32" t="str">
        <f t="shared" si="114"/>
        <v/>
      </c>
      <c r="BH665" s="78">
        <f t="shared" si="112"/>
        <v>0</v>
      </c>
      <c r="BI665" s="2">
        <f t="shared" si="115"/>
        <v>0</v>
      </c>
      <c r="BJ665" s="2">
        <f t="shared" si="116"/>
        <v>0</v>
      </c>
      <c r="BK665" s="2">
        <f t="shared" si="113"/>
        <v>0</v>
      </c>
    </row>
    <row r="666" spans="2:63" ht="15" customHeight="1" x14ac:dyDescent="0.25">
      <c r="B666" s="14">
        <v>658</v>
      </c>
      <c r="C666" s="95" t="str">
        <f t="shared" si="117"/>
        <v/>
      </c>
      <c r="D666" s="15" t="str">
        <f t="shared" si="111"/>
        <v>OK</v>
      </c>
      <c r="E666" s="16" t="e">
        <f>VLOOKUP('Data Sheet'!$B$8,'Data Sheet'!$I$2:$J$9,2,FALSE)</f>
        <v>#N/A</v>
      </c>
      <c r="F666" s="16" t="str">
        <f t="shared" si="118"/>
        <v/>
      </c>
      <c r="G666" s="103">
        <f t="shared" si="119"/>
        <v>0</v>
      </c>
      <c r="H666" s="17" t="s">
        <v>26</v>
      </c>
      <c r="I666" s="17" t="s">
        <v>26</v>
      </c>
      <c r="J666" s="17" t="str">
        <f>IF('Data Sheet'!$B$9="NC-50","N/A","OK")</f>
        <v>OK</v>
      </c>
      <c r="K666" s="17" t="str">
        <f>IF('Data Sheet'!$B$9="NC-50","N/A","OK")</f>
        <v>OK</v>
      </c>
      <c r="L666" s="17" t="str">
        <f t="shared" si="120"/>
        <v>OK</v>
      </c>
      <c r="M666" s="17" t="str">
        <f t="shared" si="121"/>
        <v>OK</v>
      </c>
      <c r="N666" s="18" t="str">
        <f>IF(BO666&lt;&gt;"",
    IF(INT('Data Sheet'!$A$19)=INT('Data Sheet'!$B$19),
        --(INT('Data Sheet'!$A$19) &amp; "." &amp; BO666),
        IF(AND((--(INT('Data Sheet'!$A$19) &amp; "." &amp; BO666)&gt;=--('Data Sheet'!$A$19)), (--(INT('Data Sheet'!$A$19) &amp; "." &amp; BO666)&lt;=--('Data Sheet'!$B$19))),
            --(INT('Data Sheet'!$A$19) &amp; "." &amp; BO666),
            --(INT('Data Sheet'!$B$19) &amp; "." &amp; BO666)
        )
    ),
    IF(BN666&lt;&gt;"",
        IF(INT('Data Sheet'!$A$19)=INT('Data Sheet'!$B$19),
            --(INT('Data Sheet'!$A$19) &amp; "." &amp; LEFT(BN666,3)),
            IF(AND((--(INT('Data Sheet'!$A$19) &amp; "." &amp; LEFT(BN666,3))&gt;=--('Data Sheet'!$A$19)), (--(INT('Data Sheet'!$A$19) &amp; "." &amp; LEFT(BN666,3))&lt;=--('Data Sheet'!$B$19))),
                --(INT('Data Sheet'!$A$19) &amp; "." &amp; LEFT(BN666,3)),
                --(INT('Data Sheet'!$B$19) &amp; "." &amp; LEFT(BN666,3))
            )
        ),
        "OK"
    )
)</f>
        <v>OK</v>
      </c>
      <c r="O666" s="23" t="str">
        <f>IF(BP666&lt;&gt;"",
    IF(INT('Data Sheet'!$A$19)=INT('Data Sheet'!$B$19),
        --(INT('Data Sheet'!$A$19) &amp; "." &amp; BP666),
        IF(AND((--(INT('Data Sheet'!$A$19) &amp; "." &amp; BP666)&gt;=--('Data Sheet'!$A$19)), (--(INT('Data Sheet'!$A$19) &amp; "." &amp; BP666)&lt;=--('Data Sheet'!$B$19))),
            --(INT('Data Sheet'!$A$19) &amp; "." &amp; BP666),
            --(INT('Data Sheet'!$B$19) &amp; "." &amp; BP666)
        )
    ),
    IF(BN666&lt;&gt;"",
        IF(INT('Data Sheet'!$A$19)=INT('Data Sheet'!$B$19),
            --(INT('Data Sheet'!$A$19) &amp; "." &amp; RIGHT(BN666,3)),
            IF(AND((--(INT('Data Sheet'!$A$19) &amp; "." &amp; RIGHT(BN666,3))&gt;=--('Data Sheet'!$A$19)), (--(INT('Data Sheet'!$A$19) &amp; "." &amp; RIGHT(BN666,3))&lt;=--('Data Sheet'!$B$19))),
                --(INT('Data Sheet'!$A$19) &amp; "." &amp; RIGHT(BN666,3)),
                --(INT('Data Sheet'!$B$19) &amp; "." &amp; RIGHT(BN666,3))
            )
        ),
        "OK"
    )
)</f>
        <v>OK</v>
      </c>
      <c r="P666" s="23" t="str">
        <f>IF(BR666&lt;&gt;"",
    IF(INT('Data Sheet'!$A$19)=INT('Data Sheet'!$B$15),
        --(INT('Data Sheet'!$A$15) &amp; "." &amp; BR666),
        IF(AND((--(INT('Data Sheet'!$A$15) &amp; "." &amp; BR666)&gt;=--('Data Sheet'!$A$15)), (--(INT('Data Sheet'!$A$15) &amp; "." &amp; BR666)&lt;=--('Data Sheet'!$B$15))),
            --(INT('Data Sheet'!$A$15) &amp; "." &amp; BR666),
            --(INT('Data Sheet'!$B$15) &amp; "." &amp; BR666)
        )
    ),
    IF(BQ666&lt;&gt;"",
        IF(INT('Data Sheet'!$A$15)=INT('Data Sheet'!$B$15),
            --(INT('Data Sheet'!$A$15) &amp; "." &amp; LEFT(BQ666,3)),
            IF(AND((--(INT('Data Sheet'!$A$15) &amp; "." &amp; LEFT(BQ666,3))&gt;=--('Data Sheet'!$A$15)), (--(INT('Data Sheet'!$A$15) &amp; "." &amp; LEFT(BQ666,3))&lt;=--('Data Sheet'!$B$15))),
                --(INT('Data Sheet'!$A$15) &amp; "." &amp; LEFT(BQ666,3)),
                --(INT('Data Sheet'!$B$15) &amp; "." &amp; LEFT(BQ666,3))
            )
        ),
        "OK"
    )
)</f>
        <v>OK</v>
      </c>
      <c r="Q666" s="23" t="str">
        <f>IF(BS666&lt;&gt;"",
    IF(INT('Data Sheet'!$A$19)=INT('Data Sheet'!$B$15),
        --(INT('Data Sheet'!$A$15) &amp; "." &amp; BS666),
        IF(AND((--(INT('Data Sheet'!$A$15) &amp; "." &amp; BS666)&gt;=--('Data Sheet'!$A$15)), (--(INT('Data Sheet'!$A$15) &amp; "." &amp; BS666)&lt;=--('Data Sheet'!$B$15))),
            --(INT('Data Sheet'!$A$15) &amp; "." &amp; BS666),
            --(INT('Data Sheet'!$B$15) &amp; "." &amp; BS666)
        )
    ),
    IF(BQ666&lt;&gt;"",
        IF(INT('Data Sheet'!$A$15)=INT('Data Sheet'!$B$15),
            --(INT('Data Sheet'!$A$15) &amp; "." &amp; RIGHT(BQ666,3)),
            IF(AND((--(INT('Data Sheet'!$A$15) &amp; "." &amp; RIGHT(BQ666,3))&gt;=--('Data Sheet'!$A$15)), (--(INT('Data Sheet'!$A$15) &amp; "." &amp; RIGHT(BQ666,3))&lt;=--('Data Sheet'!$B$15))),
                --(INT('Data Sheet'!$A$15) &amp; "." &amp; RIGHT(BQ666,3)),
                --(INT('Data Sheet'!$B$15) &amp; "." &amp; RIGHT(BQ666,3))
            )
        ),
        "OK"
    )
)</f>
        <v>OK</v>
      </c>
      <c r="R666" s="19"/>
      <c r="S666" s="19"/>
      <c r="T666" s="19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1"/>
      <c r="AU666" s="21"/>
      <c r="AV666" s="21"/>
      <c r="AW666" s="22"/>
      <c r="AX666" s="99"/>
      <c r="AY666" s="20"/>
      <c r="AZ666" s="20"/>
      <c r="BA666" s="22"/>
      <c r="BB666">
        <v>658</v>
      </c>
      <c r="BC666" s="80"/>
      <c r="BD666" s="80"/>
      <c r="BE666" s="80"/>
      <c r="BF666" s="80"/>
      <c r="BG666" s="32" t="str">
        <f t="shared" si="114"/>
        <v/>
      </c>
      <c r="BH666" s="78">
        <f t="shared" si="112"/>
        <v>0</v>
      </c>
      <c r="BI666" s="2">
        <f t="shared" si="115"/>
        <v>0</v>
      </c>
      <c r="BJ666" s="2">
        <f t="shared" si="116"/>
        <v>0</v>
      </c>
      <c r="BK666" s="2">
        <f t="shared" si="113"/>
        <v>0</v>
      </c>
    </row>
    <row r="667" spans="2:63" ht="15" customHeight="1" x14ac:dyDescent="0.25">
      <c r="B667" s="14">
        <v>659</v>
      </c>
      <c r="C667" s="95" t="str">
        <f t="shared" si="117"/>
        <v/>
      </c>
      <c r="D667" s="15" t="str">
        <f t="shared" si="111"/>
        <v>OK</v>
      </c>
      <c r="E667" s="16" t="e">
        <f>VLOOKUP('Data Sheet'!$B$8,'Data Sheet'!$I$2:$J$9,2,FALSE)</f>
        <v>#N/A</v>
      </c>
      <c r="F667" s="16" t="str">
        <f t="shared" si="118"/>
        <v/>
      </c>
      <c r="G667" s="103">
        <f t="shared" si="119"/>
        <v>0</v>
      </c>
      <c r="H667" s="17" t="s">
        <v>26</v>
      </c>
      <c r="I667" s="17" t="s">
        <v>26</v>
      </c>
      <c r="J667" s="17" t="str">
        <f>IF('Data Sheet'!$B$9="NC-50","N/A","OK")</f>
        <v>OK</v>
      </c>
      <c r="K667" s="17" t="str">
        <f>IF('Data Sheet'!$B$9="NC-50","N/A","OK")</f>
        <v>OK</v>
      </c>
      <c r="L667" s="17" t="str">
        <f t="shared" si="120"/>
        <v>OK</v>
      </c>
      <c r="M667" s="17" t="str">
        <f t="shared" si="121"/>
        <v>OK</v>
      </c>
      <c r="N667" s="18" t="str">
        <f>IF(BO667&lt;&gt;"",
    IF(INT('Data Sheet'!$A$19)=INT('Data Sheet'!$B$19),
        --(INT('Data Sheet'!$A$19) &amp; "." &amp; BO667),
        IF(AND((--(INT('Data Sheet'!$A$19) &amp; "." &amp; BO667)&gt;=--('Data Sheet'!$A$19)), (--(INT('Data Sheet'!$A$19) &amp; "." &amp; BO667)&lt;=--('Data Sheet'!$B$19))),
            --(INT('Data Sheet'!$A$19) &amp; "." &amp; BO667),
            --(INT('Data Sheet'!$B$19) &amp; "." &amp; BO667)
        )
    ),
    IF(BN667&lt;&gt;"",
        IF(INT('Data Sheet'!$A$19)=INT('Data Sheet'!$B$19),
            --(INT('Data Sheet'!$A$19) &amp; "." &amp; LEFT(BN667,3)),
            IF(AND((--(INT('Data Sheet'!$A$19) &amp; "." &amp; LEFT(BN667,3))&gt;=--('Data Sheet'!$A$19)), (--(INT('Data Sheet'!$A$19) &amp; "." &amp; LEFT(BN667,3))&lt;=--('Data Sheet'!$B$19))),
                --(INT('Data Sheet'!$A$19) &amp; "." &amp; LEFT(BN667,3)),
                --(INT('Data Sheet'!$B$19) &amp; "." &amp; LEFT(BN667,3))
            )
        ),
        "OK"
    )
)</f>
        <v>OK</v>
      </c>
      <c r="O667" s="23" t="str">
        <f>IF(BP667&lt;&gt;"",
    IF(INT('Data Sheet'!$A$19)=INT('Data Sheet'!$B$19),
        --(INT('Data Sheet'!$A$19) &amp; "." &amp; BP667),
        IF(AND((--(INT('Data Sheet'!$A$19) &amp; "." &amp; BP667)&gt;=--('Data Sheet'!$A$19)), (--(INT('Data Sheet'!$A$19) &amp; "." &amp; BP667)&lt;=--('Data Sheet'!$B$19))),
            --(INT('Data Sheet'!$A$19) &amp; "." &amp; BP667),
            --(INT('Data Sheet'!$B$19) &amp; "." &amp; BP667)
        )
    ),
    IF(BN667&lt;&gt;"",
        IF(INT('Data Sheet'!$A$19)=INT('Data Sheet'!$B$19),
            --(INT('Data Sheet'!$A$19) &amp; "." &amp; RIGHT(BN667,3)),
            IF(AND((--(INT('Data Sheet'!$A$19) &amp; "." &amp; RIGHT(BN667,3))&gt;=--('Data Sheet'!$A$19)), (--(INT('Data Sheet'!$A$19) &amp; "." &amp; RIGHT(BN667,3))&lt;=--('Data Sheet'!$B$19))),
                --(INT('Data Sheet'!$A$19) &amp; "." &amp; RIGHT(BN667,3)),
                --(INT('Data Sheet'!$B$19) &amp; "." &amp; RIGHT(BN667,3))
            )
        ),
        "OK"
    )
)</f>
        <v>OK</v>
      </c>
      <c r="P667" s="23" t="str">
        <f>IF(BR667&lt;&gt;"",
    IF(INT('Data Sheet'!$A$19)=INT('Data Sheet'!$B$15),
        --(INT('Data Sheet'!$A$15) &amp; "." &amp; BR667),
        IF(AND((--(INT('Data Sheet'!$A$15) &amp; "." &amp; BR667)&gt;=--('Data Sheet'!$A$15)), (--(INT('Data Sheet'!$A$15) &amp; "." &amp; BR667)&lt;=--('Data Sheet'!$B$15))),
            --(INT('Data Sheet'!$A$15) &amp; "." &amp; BR667),
            --(INT('Data Sheet'!$B$15) &amp; "." &amp; BR667)
        )
    ),
    IF(BQ667&lt;&gt;"",
        IF(INT('Data Sheet'!$A$15)=INT('Data Sheet'!$B$15),
            --(INT('Data Sheet'!$A$15) &amp; "." &amp; LEFT(BQ667,3)),
            IF(AND((--(INT('Data Sheet'!$A$15) &amp; "." &amp; LEFT(BQ667,3))&gt;=--('Data Sheet'!$A$15)), (--(INT('Data Sheet'!$A$15) &amp; "." &amp; LEFT(BQ667,3))&lt;=--('Data Sheet'!$B$15))),
                --(INT('Data Sheet'!$A$15) &amp; "." &amp; LEFT(BQ667,3)),
                --(INT('Data Sheet'!$B$15) &amp; "." &amp; LEFT(BQ667,3))
            )
        ),
        "OK"
    )
)</f>
        <v>OK</v>
      </c>
      <c r="Q667" s="23" t="str">
        <f>IF(BS667&lt;&gt;"",
    IF(INT('Data Sheet'!$A$19)=INT('Data Sheet'!$B$15),
        --(INT('Data Sheet'!$A$15) &amp; "." &amp; BS667),
        IF(AND((--(INT('Data Sheet'!$A$15) &amp; "." &amp; BS667)&gt;=--('Data Sheet'!$A$15)), (--(INT('Data Sheet'!$A$15) &amp; "." &amp; BS667)&lt;=--('Data Sheet'!$B$15))),
            --(INT('Data Sheet'!$A$15) &amp; "." &amp; BS667),
            --(INT('Data Sheet'!$B$15) &amp; "." &amp; BS667)
        )
    ),
    IF(BQ667&lt;&gt;"",
        IF(INT('Data Sheet'!$A$15)=INT('Data Sheet'!$B$15),
            --(INT('Data Sheet'!$A$15) &amp; "." &amp; RIGHT(BQ667,3)),
            IF(AND((--(INT('Data Sheet'!$A$15) &amp; "." &amp; RIGHT(BQ667,3))&gt;=--('Data Sheet'!$A$15)), (--(INT('Data Sheet'!$A$15) &amp; "." &amp; RIGHT(BQ667,3))&lt;=--('Data Sheet'!$B$15))),
                --(INT('Data Sheet'!$A$15) &amp; "." &amp; RIGHT(BQ667,3)),
                --(INT('Data Sheet'!$B$15) &amp; "." &amp; RIGHT(BQ667,3))
            )
        ),
        "OK"
    )
)</f>
        <v>OK</v>
      </c>
      <c r="R667" s="19"/>
      <c r="S667" s="19"/>
      <c r="T667" s="19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1"/>
      <c r="AU667" s="21"/>
      <c r="AV667" s="21"/>
      <c r="AW667" s="22"/>
      <c r="AX667" s="99"/>
      <c r="AY667" s="20"/>
      <c r="AZ667" s="20"/>
      <c r="BA667" s="22"/>
      <c r="BB667">
        <v>659</v>
      </c>
      <c r="BC667" s="80"/>
      <c r="BD667" s="80"/>
      <c r="BE667" s="80"/>
      <c r="BF667" s="80"/>
      <c r="BG667" s="32" t="str">
        <f t="shared" si="114"/>
        <v/>
      </c>
      <c r="BH667" s="78">
        <f t="shared" si="112"/>
        <v>0</v>
      </c>
      <c r="BI667" s="2">
        <f t="shared" si="115"/>
        <v>0</v>
      </c>
      <c r="BJ667" s="2">
        <f t="shared" si="116"/>
        <v>0</v>
      </c>
      <c r="BK667" s="2">
        <f t="shared" si="113"/>
        <v>0</v>
      </c>
    </row>
    <row r="668" spans="2:63" ht="15" customHeight="1" x14ac:dyDescent="0.25">
      <c r="B668" s="14">
        <v>660</v>
      </c>
      <c r="C668" s="95" t="str">
        <f t="shared" si="117"/>
        <v/>
      </c>
      <c r="D668" s="15" t="str">
        <f t="shared" si="111"/>
        <v>OK</v>
      </c>
      <c r="E668" s="16" t="e">
        <f>VLOOKUP('Data Sheet'!$B$8,'Data Sheet'!$I$2:$J$9,2,FALSE)</f>
        <v>#N/A</v>
      </c>
      <c r="F668" s="16" t="str">
        <f t="shared" si="118"/>
        <v/>
      </c>
      <c r="G668" s="103">
        <f t="shared" si="119"/>
        <v>0</v>
      </c>
      <c r="H668" s="17" t="s">
        <v>26</v>
      </c>
      <c r="I668" s="17" t="s">
        <v>26</v>
      </c>
      <c r="J668" s="17" t="str">
        <f>IF('Data Sheet'!$B$9="NC-50","N/A","OK")</f>
        <v>OK</v>
      </c>
      <c r="K668" s="17" t="str">
        <f>IF('Data Sheet'!$B$9="NC-50","N/A","OK")</f>
        <v>OK</v>
      </c>
      <c r="L668" s="17" t="str">
        <f t="shared" si="120"/>
        <v>OK</v>
      </c>
      <c r="M668" s="17" t="str">
        <f t="shared" si="121"/>
        <v>OK</v>
      </c>
      <c r="N668" s="18" t="str">
        <f>IF(BO668&lt;&gt;"",
    IF(INT('Data Sheet'!$A$19)=INT('Data Sheet'!$B$19),
        --(INT('Data Sheet'!$A$19) &amp; "." &amp; BO668),
        IF(AND((--(INT('Data Sheet'!$A$19) &amp; "." &amp; BO668)&gt;=--('Data Sheet'!$A$19)), (--(INT('Data Sheet'!$A$19) &amp; "." &amp; BO668)&lt;=--('Data Sheet'!$B$19))),
            --(INT('Data Sheet'!$A$19) &amp; "." &amp; BO668),
            --(INT('Data Sheet'!$B$19) &amp; "." &amp; BO668)
        )
    ),
    IF(BN668&lt;&gt;"",
        IF(INT('Data Sheet'!$A$19)=INT('Data Sheet'!$B$19),
            --(INT('Data Sheet'!$A$19) &amp; "." &amp; LEFT(BN668,3)),
            IF(AND((--(INT('Data Sheet'!$A$19) &amp; "." &amp; LEFT(BN668,3))&gt;=--('Data Sheet'!$A$19)), (--(INT('Data Sheet'!$A$19) &amp; "." &amp; LEFT(BN668,3))&lt;=--('Data Sheet'!$B$19))),
                --(INT('Data Sheet'!$A$19) &amp; "." &amp; LEFT(BN668,3)),
                --(INT('Data Sheet'!$B$19) &amp; "." &amp; LEFT(BN668,3))
            )
        ),
        "OK"
    )
)</f>
        <v>OK</v>
      </c>
      <c r="O668" s="23" t="str">
        <f>IF(BP668&lt;&gt;"",
    IF(INT('Data Sheet'!$A$19)=INT('Data Sheet'!$B$19),
        --(INT('Data Sheet'!$A$19) &amp; "." &amp; BP668),
        IF(AND((--(INT('Data Sheet'!$A$19) &amp; "." &amp; BP668)&gt;=--('Data Sheet'!$A$19)), (--(INT('Data Sheet'!$A$19) &amp; "." &amp; BP668)&lt;=--('Data Sheet'!$B$19))),
            --(INT('Data Sheet'!$A$19) &amp; "." &amp; BP668),
            --(INT('Data Sheet'!$B$19) &amp; "." &amp; BP668)
        )
    ),
    IF(BN668&lt;&gt;"",
        IF(INT('Data Sheet'!$A$19)=INT('Data Sheet'!$B$19),
            --(INT('Data Sheet'!$A$19) &amp; "." &amp; RIGHT(BN668,3)),
            IF(AND((--(INT('Data Sheet'!$A$19) &amp; "." &amp; RIGHT(BN668,3))&gt;=--('Data Sheet'!$A$19)), (--(INT('Data Sheet'!$A$19) &amp; "." &amp; RIGHT(BN668,3))&lt;=--('Data Sheet'!$B$19))),
                --(INT('Data Sheet'!$A$19) &amp; "." &amp; RIGHT(BN668,3)),
                --(INT('Data Sheet'!$B$19) &amp; "." &amp; RIGHT(BN668,3))
            )
        ),
        "OK"
    )
)</f>
        <v>OK</v>
      </c>
      <c r="P668" s="23" t="str">
        <f>IF(BR668&lt;&gt;"",
    IF(INT('Data Sheet'!$A$19)=INT('Data Sheet'!$B$15),
        --(INT('Data Sheet'!$A$15) &amp; "." &amp; BR668),
        IF(AND((--(INT('Data Sheet'!$A$15) &amp; "." &amp; BR668)&gt;=--('Data Sheet'!$A$15)), (--(INT('Data Sheet'!$A$15) &amp; "." &amp; BR668)&lt;=--('Data Sheet'!$B$15))),
            --(INT('Data Sheet'!$A$15) &amp; "." &amp; BR668),
            --(INT('Data Sheet'!$B$15) &amp; "." &amp; BR668)
        )
    ),
    IF(BQ668&lt;&gt;"",
        IF(INT('Data Sheet'!$A$15)=INT('Data Sheet'!$B$15),
            --(INT('Data Sheet'!$A$15) &amp; "." &amp; LEFT(BQ668,3)),
            IF(AND((--(INT('Data Sheet'!$A$15) &amp; "." &amp; LEFT(BQ668,3))&gt;=--('Data Sheet'!$A$15)), (--(INT('Data Sheet'!$A$15) &amp; "." &amp; LEFT(BQ668,3))&lt;=--('Data Sheet'!$B$15))),
                --(INT('Data Sheet'!$A$15) &amp; "." &amp; LEFT(BQ668,3)),
                --(INT('Data Sheet'!$B$15) &amp; "." &amp; LEFT(BQ668,3))
            )
        ),
        "OK"
    )
)</f>
        <v>OK</v>
      </c>
      <c r="Q668" s="23" t="str">
        <f>IF(BS668&lt;&gt;"",
    IF(INT('Data Sheet'!$A$19)=INT('Data Sheet'!$B$15),
        --(INT('Data Sheet'!$A$15) &amp; "." &amp; BS668),
        IF(AND((--(INT('Data Sheet'!$A$15) &amp; "." &amp; BS668)&gt;=--('Data Sheet'!$A$15)), (--(INT('Data Sheet'!$A$15) &amp; "." &amp; BS668)&lt;=--('Data Sheet'!$B$15))),
            --(INT('Data Sheet'!$A$15) &amp; "." &amp; BS668),
            --(INT('Data Sheet'!$B$15) &amp; "." &amp; BS668)
        )
    ),
    IF(BQ668&lt;&gt;"",
        IF(INT('Data Sheet'!$A$15)=INT('Data Sheet'!$B$15),
            --(INT('Data Sheet'!$A$15) &amp; "." &amp; RIGHT(BQ668,3)),
            IF(AND((--(INT('Data Sheet'!$A$15) &amp; "." &amp; RIGHT(BQ668,3))&gt;=--('Data Sheet'!$A$15)), (--(INT('Data Sheet'!$A$15) &amp; "." &amp; RIGHT(BQ668,3))&lt;=--('Data Sheet'!$B$15))),
                --(INT('Data Sheet'!$A$15) &amp; "." &amp; RIGHT(BQ668,3)),
                --(INT('Data Sheet'!$B$15) &amp; "." &amp; RIGHT(BQ668,3))
            )
        ),
        "OK"
    )
)</f>
        <v>OK</v>
      </c>
      <c r="R668" s="19"/>
      <c r="S668" s="19"/>
      <c r="T668" s="19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1"/>
      <c r="AU668" s="21"/>
      <c r="AV668" s="21"/>
      <c r="AW668" s="22"/>
      <c r="AX668" s="99"/>
      <c r="AY668" s="20"/>
      <c r="AZ668" s="20"/>
      <c r="BA668" s="22"/>
      <c r="BB668">
        <v>660</v>
      </c>
      <c r="BC668" s="80"/>
      <c r="BD668" s="80"/>
      <c r="BE668" s="80"/>
      <c r="BF668" s="80"/>
      <c r="BG668" s="32" t="str">
        <f t="shared" si="114"/>
        <v/>
      </c>
      <c r="BH668" s="78">
        <f t="shared" si="112"/>
        <v>0</v>
      </c>
      <c r="BI668" s="2">
        <f t="shared" si="115"/>
        <v>0</v>
      </c>
      <c r="BJ668" s="2">
        <f t="shared" si="116"/>
        <v>0</v>
      </c>
      <c r="BK668" s="2">
        <f t="shared" si="113"/>
        <v>0</v>
      </c>
    </row>
    <row r="669" spans="2:63" ht="15" customHeight="1" x14ac:dyDescent="0.25">
      <c r="B669" s="14">
        <v>661</v>
      </c>
      <c r="C669" s="95" t="str">
        <f t="shared" si="117"/>
        <v/>
      </c>
      <c r="D669" s="15" t="str">
        <f t="shared" si="111"/>
        <v>OK</v>
      </c>
      <c r="E669" s="16" t="e">
        <f>VLOOKUP('Data Sheet'!$B$8,'Data Sheet'!$I$2:$J$9,2,FALSE)</f>
        <v>#N/A</v>
      </c>
      <c r="F669" s="16" t="str">
        <f t="shared" si="118"/>
        <v/>
      </c>
      <c r="G669" s="103">
        <f t="shared" si="119"/>
        <v>0</v>
      </c>
      <c r="H669" s="17" t="s">
        <v>26</v>
      </c>
      <c r="I669" s="17" t="s">
        <v>26</v>
      </c>
      <c r="J669" s="17" t="str">
        <f>IF('Data Sheet'!$B$9="NC-50","N/A","OK")</f>
        <v>OK</v>
      </c>
      <c r="K669" s="17" t="str">
        <f>IF('Data Sheet'!$B$9="NC-50","N/A","OK")</f>
        <v>OK</v>
      </c>
      <c r="L669" s="17" t="str">
        <f t="shared" si="120"/>
        <v>OK</v>
      </c>
      <c r="M669" s="17" t="str">
        <f t="shared" si="121"/>
        <v>OK</v>
      </c>
      <c r="N669" s="18" t="str">
        <f>IF(BO669&lt;&gt;"",
    IF(INT('Data Sheet'!$A$19)=INT('Data Sheet'!$B$19),
        --(INT('Data Sheet'!$A$19) &amp; "." &amp; BO669),
        IF(AND((--(INT('Data Sheet'!$A$19) &amp; "." &amp; BO669)&gt;=--('Data Sheet'!$A$19)), (--(INT('Data Sheet'!$A$19) &amp; "." &amp; BO669)&lt;=--('Data Sheet'!$B$19))),
            --(INT('Data Sheet'!$A$19) &amp; "." &amp; BO669),
            --(INT('Data Sheet'!$B$19) &amp; "." &amp; BO669)
        )
    ),
    IF(BN669&lt;&gt;"",
        IF(INT('Data Sheet'!$A$19)=INT('Data Sheet'!$B$19),
            --(INT('Data Sheet'!$A$19) &amp; "." &amp; LEFT(BN669,3)),
            IF(AND((--(INT('Data Sheet'!$A$19) &amp; "." &amp; LEFT(BN669,3))&gt;=--('Data Sheet'!$A$19)), (--(INT('Data Sheet'!$A$19) &amp; "." &amp; LEFT(BN669,3))&lt;=--('Data Sheet'!$B$19))),
                --(INT('Data Sheet'!$A$19) &amp; "." &amp; LEFT(BN669,3)),
                --(INT('Data Sheet'!$B$19) &amp; "." &amp; LEFT(BN669,3))
            )
        ),
        "OK"
    )
)</f>
        <v>OK</v>
      </c>
      <c r="O669" s="23" t="str">
        <f>IF(BP669&lt;&gt;"",
    IF(INT('Data Sheet'!$A$19)=INT('Data Sheet'!$B$19),
        --(INT('Data Sheet'!$A$19) &amp; "." &amp; BP669),
        IF(AND((--(INT('Data Sheet'!$A$19) &amp; "." &amp; BP669)&gt;=--('Data Sheet'!$A$19)), (--(INT('Data Sheet'!$A$19) &amp; "." &amp; BP669)&lt;=--('Data Sheet'!$B$19))),
            --(INT('Data Sheet'!$A$19) &amp; "." &amp; BP669),
            --(INT('Data Sheet'!$B$19) &amp; "." &amp; BP669)
        )
    ),
    IF(BN669&lt;&gt;"",
        IF(INT('Data Sheet'!$A$19)=INT('Data Sheet'!$B$19),
            --(INT('Data Sheet'!$A$19) &amp; "." &amp; RIGHT(BN669,3)),
            IF(AND((--(INT('Data Sheet'!$A$19) &amp; "." &amp; RIGHT(BN669,3))&gt;=--('Data Sheet'!$A$19)), (--(INT('Data Sheet'!$A$19) &amp; "." &amp; RIGHT(BN669,3))&lt;=--('Data Sheet'!$B$19))),
                --(INT('Data Sheet'!$A$19) &amp; "." &amp; RIGHT(BN669,3)),
                --(INT('Data Sheet'!$B$19) &amp; "." &amp; RIGHT(BN669,3))
            )
        ),
        "OK"
    )
)</f>
        <v>OK</v>
      </c>
      <c r="P669" s="23" t="str">
        <f>IF(BR669&lt;&gt;"",
    IF(INT('Data Sheet'!$A$19)=INT('Data Sheet'!$B$15),
        --(INT('Data Sheet'!$A$15) &amp; "." &amp; BR669),
        IF(AND((--(INT('Data Sheet'!$A$15) &amp; "." &amp; BR669)&gt;=--('Data Sheet'!$A$15)), (--(INT('Data Sheet'!$A$15) &amp; "." &amp; BR669)&lt;=--('Data Sheet'!$B$15))),
            --(INT('Data Sheet'!$A$15) &amp; "." &amp; BR669),
            --(INT('Data Sheet'!$B$15) &amp; "." &amp; BR669)
        )
    ),
    IF(BQ669&lt;&gt;"",
        IF(INT('Data Sheet'!$A$15)=INT('Data Sheet'!$B$15),
            --(INT('Data Sheet'!$A$15) &amp; "." &amp; LEFT(BQ669,3)),
            IF(AND((--(INT('Data Sheet'!$A$15) &amp; "." &amp; LEFT(BQ669,3))&gt;=--('Data Sheet'!$A$15)), (--(INT('Data Sheet'!$A$15) &amp; "." &amp; LEFT(BQ669,3))&lt;=--('Data Sheet'!$B$15))),
                --(INT('Data Sheet'!$A$15) &amp; "." &amp; LEFT(BQ669,3)),
                --(INT('Data Sheet'!$B$15) &amp; "." &amp; LEFT(BQ669,3))
            )
        ),
        "OK"
    )
)</f>
        <v>OK</v>
      </c>
      <c r="Q669" s="23" t="str">
        <f>IF(BS669&lt;&gt;"",
    IF(INT('Data Sheet'!$A$19)=INT('Data Sheet'!$B$15),
        --(INT('Data Sheet'!$A$15) &amp; "." &amp; BS669),
        IF(AND((--(INT('Data Sheet'!$A$15) &amp; "." &amp; BS669)&gt;=--('Data Sheet'!$A$15)), (--(INT('Data Sheet'!$A$15) &amp; "." &amp; BS669)&lt;=--('Data Sheet'!$B$15))),
            --(INT('Data Sheet'!$A$15) &amp; "." &amp; BS669),
            --(INT('Data Sheet'!$B$15) &amp; "." &amp; BS669)
        )
    ),
    IF(BQ669&lt;&gt;"",
        IF(INT('Data Sheet'!$A$15)=INT('Data Sheet'!$B$15),
            --(INT('Data Sheet'!$A$15) &amp; "." &amp; RIGHT(BQ669,3)),
            IF(AND((--(INT('Data Sheet'!$A$15) &amp; "." &amp; RIGHT(BQ669,3))&gt;=--('Data Sheet'!$A$15)), (--(INT('Data Sheet'!$A$15) &amp; "." &amp; RIGHT(BQ669,3))&lt;=--('Data Sheet'!$B$15))),
                --(INT('Data Sheet'!$A$15) &amp; "." &amp; RIGHT(BQ669,3)),
                --(INT('Data Sheet'!$B$15) &amp; "." &amp; RIGHT(BQ669,3))
            )
        ),
        "OK"
    )
)</f>
        <v>OK</v>
      </c>
      <c r="R669" s="19"/>
      <c r="S669" s="19"/>
      <c r="T669" s="19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1"/>
      <c r="AU669" s="21"/>
      <c r="AV669" s="21"/>
      <c r="AW669" s="22"/>
      <c r="AX669" s="99"/>
      <c r="AY669" s="20"/>
      <c r="AZ669" s="20"/>
      <c r="BA669" s="22"/>
      <c r="BB669">
        <v>661</v>
      </c>
      <c r="BC669" s="80"/>
      <c r="BD669" s="80"/>
      <c r="BE669" s="80"/>
      <c r="BF669" s="80"/>
      <c r="BG669" s="32" t="str">
        <f t="shared" si="114"/>
        <v/>
      </c>
      <c r="BH669" s="78">
        <f t="shared" si="112"/>
        <v>0</v>
      </c>
      <c r="BI669" s="2">
        <f t="shared" si="115"/>
        <v>0</v>
      </c>
      <c r="BJ669" s="2">
        <f t="shared" si="116"/>
        <v>0</v>
      </c>
      <c r="BK669" s="2">
        <f t="shared" si="113"/>
        <v>0</v>
      </c>
    </row>
    <row r="670" spans="2:63" ht="15" customHeight="1" x14ac:dyDescent="0.25">
      <c r="B670" s="14">
        <v>662</v>
      </c>
      <c r="C670" s="95" t="str">
        <f t="shared" si="117"/>
        <v/>
      </c>
      <c r="D670" s="15" t="str">
        <f t="shared" si="111"/>
        <v>OK</v>
      </c>
      <c r="E670" s="16" t="e">
        <f>VLOOKUP('Data Sheet'!$B$8,'Data Sheet'!$I$2:$J$9,2,FALSE)</f>
        <v>#N/A</v>
      </c>
      <c r="F670" s="16" t="str">
        <f t="shared" si="118"/>
        <v/>
      </c>
      <c r="G670" s="103">
        <f t="shared" si="119"/>
        <v>0</v>
      </c>
      <c r="H670" s="17" t="s">
        <v>26</v>
      </c>
      <c r="I670" s="17" t="s">
        <v>26</v>
      </c>
      <c r="J670" s="17" t="str">
        <f>IF('Data Sheet'!$B$9="NC-50","N/A","OK")</f>
        <v>OK</v>
      </c>
      <c r="K670" s="17" t="str">
        <f>IF('Data Sheet'!$B$9="NC-50","N/A","OK")</f>
        <v>OK</v>
      </c>
      <c r="L670" s="17" t="str">
        <f t="shared" si="120"/>
        <v>OK</v>
      </c>
      <c r="M670" s="17" t="str">
        <f t="shared" si="121"/>
        <v>OK</v>
      </c>
      <c r="N670" s="18" t="str">
        <f>IF(BO670&lt;&gt;"",
    IF(INT('Data Sheet'!$A$19)=INT('Data Sheet'!$B$19),
        --(INT('Data Sheet'!$A$19) &amp; "." &amp; BO670),
        IF(AND((--(INT('Data Sheet'!$A$19) &amp; "." &amp; BO670)&gt;=--('Data Sheet'!$A$19)), (--(INT('Data Sheet'!$A$19) &amp; "." &amp; BO670)&lt;=--('Data Sheet'!$B$19))),
            --(INT('Data Sheet'!$A$19) &amp; "." &amp; BO670),
            --(INT('Data Sheet'!$B$19) &amp; "." &amp; BO670)
        )
    ),
    IF(BN670&lt;&gt;"",
        IF(INT('Data Sheet'!$A$19)=INT('Data Sheet'!$B$19),
            --(INT('Data Sheet'!$A$19) &amp; "." &amp; LEFT(BN670,3)),
            IF(AND((--(INT('Data Sheet'!$A$19) &amp; "." &amp; LEFT(BN670,3))&gt;=--('Data Sheet'!$A$19)), (--(INT('Data Sheet'!$A$19) &amp; "." &amp; LEFT(BN670,3))&lt;=--('Data Sheet'!$B$19))),
                --(INT('Data Sheet'!$A$19) &amp; "." &amp; LEFT(BN670,3)),
                --(INT('Data Sheet'!$B$19) &amp; "." &amp; LEFT(BN670,3))
            )
        ),
        "OK"
    )
)</f>
        <v>OK</v>
      </c>
      <c r="O670" s="23" t="str">
        <f>IF(BP670&lt;&gt;"",
    IF(INT('Data Sheet'!$A$19)=INT('Data Sheet'!$B$19),
        --(INT('Data Sheet'!$A$19) &amp; "." &amp; BP670),
        IF(AND((--(INT('Data Sheet'!$A$19) &amp; "." &amp; BP670)&gt;=--('Data Sheet'!$A$19)), (--(INT('Data Sheet'!$A$19) &amp; "." &amp; BP670)&lt;=--('Data Sheet'!$B$19))),
            --(INT('Data Sheet'!$A$19) &amp; "." &amp; BP670),
            --(INT('Data Sheet'!$B$19) &amp; "." &amp; BP670)
        )
    ),
    IF(BN670&lt;&gt;"",
        IF(INT('Data Sheet'!$A$19)=INT('Data Sheet'!$B$19),
            --(INT('Data Sheet'!$A$19) &amp; "." &amp; RIGHT(BN670,3)),
            IF(AND((--(INT('Data Sheet'!$A$19) &amp; "." &amp; RIGHT(BN670,3))&gt;=--('Data Sheet'!$A$19)), (--(INT('Data Sheet'!$A$19) &amp; "." &amp; RIGHT(BN670,3))&lt;=--('Data Sheet'!$B$19))),
                --(INT('Data Sheet'!$A$19) &amp; "." &amp; RIGHT(BN670,3)),
                --(INT('Data Sheet'!$B$19) &amp; "." &amp; RIGHT(BN670,3))
            )
        ),
        "OK"
    )
)</f>
        <v>OK</v>
      </c>
      <c r="P670" s="23" t="str">
        <f>IF(BR670&lt;&gt;"",
    IF(INT('Data Sheet'!$A$19)=INT('Data Sheet'!$B$15),
        --(INT('Data Sheet'!$A$15) &amp; "." &amp; BR670),
        IF(AND((--(INT('Data Sheet'!$A$15) &amp; "." &amp; BR670)&gt;=--('Data Sheet'!$A$15)), (--(INT('Data Sheet'!$A$15) &amp; "." &amp; BR670)&lt;=--('Data Sheet'!$B$15))),
            --(INT('Data Sheet'!$A$15) &amp; "." &amp; BR670),
            --(INT('Data Sheet'!$B$15) &amp; "." &amp; BR670)
        )
    ),
    IF(BQ670&lt;&gt;"",
        IF(INT('Data Sheet'!$A$15)=INT('Data Sheet'!$B$15),
            --(INT('Data Sheet'!$A$15) &amp; "." &amp; LEFT(BQ670,3)),
            IF(AND((--(INT('Data Sheet'!$A$15) &amp; "." &amp; LEFT(BQ670,3))&gt;=--('Data Sheet'!$A$15)), (--(INT('Data Sheet'!$A$15) &amp; "." &amp; LEFT(BQ670,3))&lt;=--('Data Sheet'!$B$15))),
                --(INT('Data Sheet'!$A$15) &amp; "." &amp; LEFT(BQ670,3)),
                --(INT('Data Sheet'!$B$15) &amp; "." &amp; LEFT(BQ670,3))
            )
        ),
        "OK"
    )
)</f>
        <v>OK</v>
      </c>
      <c r="Q670" s="23" t="str">
        <f>IF(BS670&lt;&gt;"",
    IF(INT('Data Sheet'!$A$19)=INT('Data Sheet'!$B$15),
        --(INT('Data Sheet'!$A$15) &amp; "." &amp; BS670),
        IF(AND((--(INT('Data Sheet'!$A$15) &amp; "." &amp; BS670)&gt;=--('Data Sheet'!$A$15)), (--(INT('Data Sheet'!$A$15) &amp; "." &amp; BS670)&lt;=--('Data Sheet'!$B$15))),
            --(INT('Data Sheet'!$A$15) &amp; "." &amp; BS670),
            --(INT('Data Sheet'!$B$15) &amp; "." &amp; BS670)
        )
    ),
    IF(BQ670&lt;&gt;"",
        IF(INT('Data Sheet'!$A$15)=INT('Data Sheet'!$B$15),
            --(INT('Data Sheet'!$A$15) &amp; "." &amp; RIGHT(BQ670,3)),
            IF(AND((--(INT('Data Sheet'!$A$15) &amp; "." &amp; RIGHT(BQ670,3))&gt;=--('Data Sheet'!$A$15)), (--(INT('Data Sheet'!$A$15) &amp; "." &amp; RIGHT(BQ670,3))&lt;=--('Data Sheet'!$B$15))),
                --(INT('Data Sheet'!$A$15) &amp; "." &amp; RIGHT(BQ670,3)),
                --(INT('Data Sheet'!$B$15) &amp; "." &amp; RIGHT(BQ670,3))
            )
        ),
        "OK"
    )
)</f>
        <v>OK</v>
      </c>
      <c r="R670" s="19"/>
      <c r="S670" s="19"/>
      <c r="T670" s="19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1"/>
      <c r="AU670" s="21"/>
      <c r="AV670" s="21"/>
      <c r="AW670" s="22"/>
      <c r="AX670" s="99"/>
      <c r="AY670" s="20"/>
      <c r="AZ670" s="20"/>
      <c r="BA670" s="22"/>
      <c r="BB670">
        <v>662</v>
      </c>
      <c r="BC670" s="80"/>
      <c r="BD670" s="80"/>
      <c r="BE670" s="80"/>
      <c r="BF670" s="80"/>
      <c r="BG670" s="32" t="str">
        <f t="shared" si="114"/>
        <v/>
      </c>
      <c r="BH670" s="78">
        <f t="shared" si="112"/>
        <v>0</v>
      </c>
      <c r="BI670" s="2">
        <f t="shared" si="115"/>
        <v>0</v>
      </c>
      <c r="BJ670" s="2">
        <f t="shared" si="116"/>
        <v>0</v>
      </c>
      <c r="BK670" s="2">
        <f t="shared" si="113"/>
        <v>0</v>
      </c>
    </row>
    <row r="671" spans="2:63" ht="15" customHeight="1" x14ac:dyDescent="0.25">
      <c r="B671" s="14">
        <v>663</v>
      </c>
      <c r="C671" s="95" t="str">
        <f t="shared" si="117"/>
        <v/>
      </c>
      <c r="D671" s="15" t="str">
        <f t="shared" si="111"/>
        <v>OK</v>
      </c>
      <c r="E671" s="16" t="e">
        <f>VLOOKUP('Data Sheet'!$B$8,'Data Sheet'!$I$2:$J$9,2,FALSE)</f>
        <v>#N/A</v>
      </c>
      <c r="F671" s="16" t="str">
        <f t="shared" si="118"/>
        <v/>
      </c>
      <c r="G671" s="103">
        <f t="shared" si="119"/>
        <v>0</v>
      </c>
      <c r="H671" s="17" t="s">
        <v>26</v>
      </c>
      <c r="I671" s="17" t="s">
        <v>26</v>
      </c>
      <c r="J671" s="17" t="str">
        <f>IF('Data Sheet'!$B$9="NC-50","N/A","OK")</f>
        <v>OK</v>
      </c>
      <c r="K671" s="17" t="str">
        <f>IF('Data Sheet'!$B$9="NC-50","N/A","OK")</f>
        <v>OK</v>
      </c>
      <c r="L671" s="17" t="str">
        <f t="shared" si="120"/>
        <v>OK</v>
      </c>
      <c r="M671" s="17" t="str">
        <f t="shared" si="121"/>
        <v>OK</v>
      </c>
      <c r="N671" s="18" t="str">
        <f>IF(BO671&lt;&gt;"",
    IF(INT('Data Sheet'!$A$19)=INT('Data Sheet'!$B$19),
        --(INT('Data Sheet'!$A$19) &amp; "." &amp; BO671),
        IF(AND((--(INT('Data Sheet'!$A$19) &amp; "." &amp; BO671)&gt;=--('Data Sheet'!$A$19)), (--(INT('Data Sheet'!$A$19) &amp; "." &amp; BO671)&lt;=--('Data Sheet'!$B$19))),
            --(INT('Data Sheet'!$A$19) &amp; "." &amp; BO671),
            --(INT('Data Sheet'!$B$19) &amp; "." &amp; BO671)
        )
    ),
    IF(BN671&lt;&gt;"",
        IF(INT('Data Sheet'!$A$19)=INT('Data Sheet'!$B$19),
            --(INT('Data Sheet'!$A$19) &amp; "." &amp; LEFT(BN671,3)),
            IF(AND((--(INT('Data Sheet'!$A$19) &amp; "." &amp; LEFT(BN671,3))&gt;=--('Data Sheet'!$A$19)), (--(INT('Data Sheet'!$A$19) &amp; "." &amp; LEFT(BN671,3))&lt;=--('Data Sheet'!$B$19))),
                --(INT('Data Sheet'!$A$19) &amp; "." &amp; LEFT(BN671,3)),
                --(INT('Data Sheet'!$B$19) &amp; "." &amp; LEFT(BN671,3))
            )
        ),
        "OK"
    )
)</f>
        <v>OK</v>
      </c>
      <c r="O671" s="23" t="str">
        <f>IF(BP671&lt;&gt;"",
    IF(INT('Data Sheet'!$A$19)=INT('Data Sheet'!$B$19),
        --(INT('Data Sheet'!$A$19) &amp; "." &amp; BP671),
        IF(AND((--(INT('Data Sheet'!$A$19) &amp; "." &amp; BP671)&gt;=--('Data Sheet'!$A$19)), (--(INT('Data Sheet'!$A$19) &amp; "." &amp; BP671)&lt;=--('Data Sheet'!$B$19))),
            --(INT('Data Sheet'!$A$19) &amp; "." &amp; BP671),
            --(INT('Data Sheet'!$B$19) &amp; "." &amp; BP671)
        )
    ),
    IF(BN671&lt;&gt;"",
        IF(INT('Data Sheet'!$A$19)=INT('Data Sheet'!$B$19),
            --(INT('Data Sheet'!$A$19) &amp; "." &amp; RIGHT(BN671,3)),
            IF(AND((--(INT('Data Sheet'!$A$19) &amp; "." &amp; RIGHT(BN671,3))&gt;=--('Data Sheet'!$A$19)), (--(INT('Data Sheet'!$A$19) &amp; "." &amp; RIGHT(BN671,3))&lt;=--('Data Sheet'!$B$19))),
                --(INT('Data Sheet'!$A$19) &amp; "." &amp; RIGHT(BN671,3)),
                --(INT('Data Sheet'!$B$19) &amp; "." &amp; RIGHT(BN671,3))
            )
        ),
        "OK"
    )
)</f>
        <v>OK</v>
      </c>
      <c r="P671" s="23" t="str">
        <f>IF(BR671&lt;&gt;"",
    IF(INT('Data Sheet'!$A$19)=INT('Data Sheet'!$B$15),
        --(INT('Data Sheet'!$A$15) &amp; "." &amp; BR671),
        IF(AND((--(INT('Data Sheet'!$A$15) &amp; "." &amp; BR671)&gt;=--('Data Sheet'!$A$15)), (--(INT('Data Sheet'!$A$15) &amp; "." &amp; BR671)&lt;=--('Data Sheet'!$B$15))),
            --(INT('Data Sheet'!$A$15) &amp; "." &amp; BR671),
            --(INT('Data Sheet'!$B$15) &amp; "." &amp; BR671)
        )
    ),
    IF(BQ671&lt;&gt;"",
        IF(INT('Data Sheet'!$A$15)=INT('Data Sheet'!$B$15),
            --(INT('Data Sheet'!$A$15) &amp; "." &amp; LEFT(BQ671,3)),
            IF(AND((--(INT('Data Sheet'!$A$15) &amp; "." &amp; LEFT(BQ671,3))&gt;=--('Data Sheet'!$A$15)), (--(INT('Data Sheet'!$A$15) &amp; "." &amp; LEFT(BQ671,3))&lt;=--('Data Sheet'!$B$15))),
                --(INT('Data Sheet'!$A$15) &amp; "." &amp; LEFT(BQ671,3)),
                --(INT('Data Sheet'!$B$15) &amp; "." &amp; LEFT(BQ671,3))
            )
        ),
        "OK"
    )
)</f>
        <v>OK</v>
      </c>
      <c r="Q671" s="23" t="str">
        <f>IF(BS671&lt;&gt;"",
    IF(INT('Data Sheet'!$A$19)=INT('Data Sheet'!$B$15),
        --(INT('Data Sheet'!$A$15) &amp; "." &amp; BS671),
        IF(AND((--(INT('Data Sheet'!$A$15) &amp; "." &amp; BS671)&gt;=--('Data Sheet'!$A$15)), (--(INT('Data Sheet'!$A$15) &amp; "." &amp; BS671)&lt;=--('Data Sheet'!$B$15))),
            --(INT('Data Sheet'!$A$15) &amp; "." &amp; BS671),
            --(INT('Data Sheet'!$B$15) &amp; "." &amp; BS671)
        )
    ),
    IF(BQ671&lt;&gt;"",
        IF(INT('Data Sheet'!$A$15)=INT('Data Sheet'!$B$15),
            --(INT('Data Sheet'!$A$15) &amp; "." &amp; RIGHT(BQ671,3)),
            IF(AND((--(INT('Data Sheet'!$A$15) &amp; "." &amp; RIGHT(BQ671,3))&gt;=--('Data Sheet'!$A$15)), (--(INT('Data Sheet'!$A$15) &amp; "." &amp; RIGHT(BQ671,3))&lt;=--('Data Sheet'!$B$15))),
                --(INT('Data Sheet'!$A$15) &amp; "." &amp; RIGHT(BQ671,3)),
                --(INT('Data Sheet'!$B$15) &amp; "." &amp; RIGHT(BQ671,3))
            )
        ),
        "OK"
    )
)</f>
        <v>OK</v>
      </c>
      <c r="R671" s="19"/>
      <c r="S671" s="19"/>
      <c r="T671" s="19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1"/>
      <c r="AU671" s="21"/>
      <c r="AV671" s="21"/>
      <c r="AW671" s="22"/>
      <c r="AX671" s="99"/>
      <c r="AY671" s="20"/>
      <c r="AZ671" s="20"/>
      <c r="BA671" s="22"/>
      <c r="BB671">
        <v>663</v>
      </c>
      <c r="BC671" s="80"/>
      <c r="BD671" s="80"/>
      <c r="BE671" s="80"/>
      <c r="BF671" s="80"/>
      <c r="BG671" s="32" t="str">
        <f t="shared" si="114"/>
        <v/>
      </c>
      <c r="BH671" s="78">
        <f t="shared" si="112"/>
        <v>0</v>
      </c>
      <c r="BI671" s="2">
        <f t="shared" si="115"/>
        <v>0</v>
      </c>
      <c r="BJ671" s="2">
        <f t="shared" si="116"/>
        <v>0</v>
      </c>
      <c r="BK671" s="2">
        <f t="shared" si="113"/>
        <v>0</v>
      </c>
    </row>
    <row r="672" spans="2:63" ht="15" customHeight="1" x14ac:dyDescent="0.25">
      <c r="B672" s="14">
        <v>664</v>
      </c>
      <c r="C672" s="95" t="str">
        <f t="shared" si="117"/>
        <v/>
      </c>
      <c r="D672" s="15" t="str">
        <f t="shared" si="111"/>
        <v>OK</v>
      </c>
      <c r="E672" s="16" t="e">
        <f>VLOOKUP('Data Sheet'!$B$8,'Data Sheet'!$I$2:$J$9,2,FALSE)</f>
        <v>#N/A</v>
      </c>
      <c r="F672" s="16" t="str">
        <f t="shared" si="118"/>
        <v/>
      </c>
      <c r="G672" s="103">
        <f t="shared" si="119"/>
        <v>0</v>
      </c>
      <c r="H672" s="17" t="s">
        <v>26</v>
      </c>
      <c r="I672" s="17" t="s">
        <v>26</v>
      </c>
      <c r="J672" s="17" t="str">
        <f>IF('Data Sheet'!$B$9="NC-50","N/A","OK")</f>
        <v>OK</v>
      </c>
      <c r="K672" s="17" t="str">
        <f>IF('Data Sheet'!$B$9="NC-50","N/A","OK")</f>
        <v>OK</v>
      </c>
      <c r="L672" s="17" t="str">
        <f t="shared" si="120"/>
        <v>OK</v>
      </c>
      <c r="M672" s="17" t="str">
        <f t="shared" si="121"/>
        <v>OK</v>
      </c>
      <c r="N672" s="18" t="str">
        <f>IF(BO672&lt;&gt;"",
    IF(INT('Data Sheet'!$A$19)=INT('Data Sheet'!$B$19),
        --(INT('Data Sheet'!$A$19) &amp; "." &amp; BO672),
        IF(AND((--(INT('Data Sheet'!$A$19) &amp; "." &amp; BO672)&gt;=--('Data Sheet'!$A$19)), (--(INT('Data Sheet'!$A$19) &amp; "." &amp; BO672)&lt;=--('Data Sheet'!$B$19))),
            --(INT('Data Sheet'!$A$19) &amp; "." &amp; BO672),
            --(INT('Data Sheet'!$B$19) &amp; "." &amp; BO672)
        )
    ),
    IF(BN672&lt;&gt;"",
        IF(INT('Data Sheet'!$A$19)=INT('Data Sheet'!$B$19),
            --(INT('Data Sheet'!$A$19) &amp; "." &amp; LEFT(BN672,3)),
            IF(AND((--(INT('Data Sheet'!$A$19) &amp; "." &amp; LEFT(BN672,3))&gt;=--('Data Sheet'!$A$19)), (--(INT('Data Sheet'!$A$19) &amp; "." &amp; LEFT(BN672,3))&lt;=--('Data Sheet'!$B$19))),
                --(INT('Data Sheet'!$A$19) &amp; "." &amp; LEFT(BN672,3)),
                --(INT('Data Sheet'!$B$19) &amp; "." &amp; LEFT(BN672,3))
            )
        ),
        "OK"
    )
)</f>
        <v>OK</v>
      </c>
      <c r="O672" s="23" t="str">
        <f>IF(BP672&lt;&gt;"",
    IF(INT('Data Sheet'!$A$19)=INT('Data Sheet'!$B$19),
        --(INT('Data Sheet'!$A$19) &amp; "." &amp; BP672),
        IF(AND((--(INT('Data Sheet'!$A$19) &amp; "." &amp; BP672)&gt;=--('Data Sheet'!$A$19)), (--(INT('Data Sheet'!$A$19) &amp; "." &amp; BP672)&lt;=--('Data Sheet'!$B$19))),
            --(INT('Data Sheet'!$A$19) &amp; "." &amp; BP672),
            --(INT('Data Sheet'!$B$19) &amp; "." &amp; BP672)
        )
    ),
    IF(BN672&lt;&gt;"",
        IF(INT('Data Sheet'!$A$19)=INT('Data Sheet'!$B$19),
            --(INT('Data Sheet'!$A$19) &amp; "." &amp; RIGHT(BN672,3)),
            IF(AND((--(INT('Data Sheet'!$A$19) &amp; "." &amp; RIGHT(BN672,3))&gt;=--('Data Sheet'!$A$19)), (--(INT('Data Sheet'!$A$19) &amp; "." &amp; RIGHT(BN672,3))&lt;=--('Data Sheet'!$B$19))),
                --(INT('Data Sheet'!$A$19) &amp; "." &amp; RIGHT(BN672,3)),
                --(INT('Data Sheet'!$B$19) &amp; "." &amp; RIGHT(BN672,3))
            )
        ),
        "OK"
    )
)</f>
        <v>OK</v>
      </c>
      <c r="P672" s="23" t="str">
        <f>IF(BR672&lt;&gt;"",
    IF(INT('Data Sheet'!$A$19)=INT('Data Sheet'!$B$15),
        --(INT('Data Sheet'!$A$15) &amp; "." &amp; BR672),
        IF(AND((--(INT('Data Sheet'!$A$15) &amp; "." &amp; BR672)&gt;=--('Data Sheet'!$A$15)), (--(INT('Data Sheet'!$A$15) &amp; "." &amp; BR672)&lt;=--('Data Sheet'!$B$15))),
            --(INT('Data Sheet'!$A$15) &amp; "." &amp; BR672),
            --(INT('Data Sheet'!$B$15) &amp; "." &amp; BR672)
        )
    ),
    IF(BQ672&lt;&gt;"",
        IF(INT('Data Sheet'!$A$15)=INT('Data Sheet'!$B$15),
            --(INT('Data Sheet'!$A$15) &amp; "." &amp; LEFT(BQ672,3)),
            IF(AND((--(INT('Data Sheet'!$A$15) &amp; "." &amp; LEFT(BQ672,3))&gt;=--('Data Sheet'!$A$15)), (--(INT('Data Sheet'!$A$15) &amp; "." &amp; LEFT(BQ672,3))&lt;=--('Data Sheet'!$B$15))),
                --(INT('Data Sheet'!$A$15) &amp; "." &amp; LEFT(BQ672,3)),
                --(INT('Data Sheet'!$B$15) &amp; "." &amp; LEFT(BQ672,3))
            )
        ),
        "OK"
    )
)</f>
        <v>OK</v>
      </c>
      <c r="Q672" s="23" t="str">
        <f>IF(BS672&lt;&gt;"",
    IF(INT('Data Sheet'!$A$19)=INT('Data Sheet'!$B$15),
        --(INT('Data Sheet'!$A$15) &amp; "." &amp; BS672),
        IF(AND((--(INT('Data Sheet'!$A$15) &amp; "." &amp; BS672)&gt;=--('Data Sheet'!$A$15)), (--(INT('Data Sheet'!$A$15) &amp; "." &amp; BS672)&lt;=--('Data Sheet'!$B$15))),
            --(INT('Data Sheet'!$A$15) &amp; "." &amp; BS672),
            --(INT('Data Sheet'!$B$15) &amp; "." &amp; BS672)
        )
    ),
    IF(BQ672&lt;&gt;"",
        IF(INT('Data Sheet'!$A$15)=INT('Data Sheet'!$B$15),
            --(INT('Data Sheet'!$A$15) &amp; "." &amp; RIGHT(BQ672,3)),
            IF(AND((--(INT('Data Sheet'!$A$15) &amp; "." &amp; RIGHT(BQ672,3))&gt;=--('Data Sheet'!$A$15)), (--(INT('Data Sheet'!$A$15) &amp; "." &amp; RIGHT(BQ672,3))&lt;=--('Data Sheet'!$B$15))),
                --(INT('Data Sheet'!$A$15) &amp; "." &amp; RIGHT(BQ672,3)),
                --(INT('Data Sheet'!$B$15) &amp; "." &amp; RIGHT(BQ672,3))
            )
        ),
        "OK"
    )
)</f>
        <v>OK</v>
      </c>
      <c r="R672" s="19"/>
      <c r="S672" s="19"/>
      <c r="T672" s="19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1"/>
      <c r="AU672" s="21"/>
      <c r="AV672" s="21"/>
      <c r="AW672" s="22"/>
      <c r="AX672" s="99"/>
      <c r="AY672" s="20"/>
      <c r="AZ672" s="20"/>
      <c r="BA672" s="22"/>
      <c r="BB672">
        <v>664</v>
      </c>
      <c r="BC672" s="80"/>
      <c r="BD672" s="80"/>
      <c r="BE672" s="80"/>
      <c r="BF672" s="80"/>
      <c r="BG672" s="32" t="str">
        <f t="shared" si="114"/>
        <v/>
      </c>
      <c r="BH672" s="78">
        <f t="shared" si="112"/>
        <v>0</v>
      </c>
      <c r="BI672" s="2">
        <f t="shared" si="115"/>
        <v>0</v>
      </c>
      <c r="BJ672" s="2">
        <f t="shared" si="116"/>
        <v>0</v>
      </c>
      <c r="BK672" s="2">
        <f t="shared" si="113"/>
        <v>0</v>
      </c>
    </row>
    <row r="673" spans="2:63" ht="15" customHeight="1" x14ac:dyDescent="0.25">
      <c r="B673" s="14">
        <v>665</v>
      </c>
      <c r="C673" s="95" t="str">
        <f t="shared" si="117"/>
        <v/>
      </c>
      <c r="D673" s="15" t="str">
        <f t="shared" si="111"/>
        <v>OK</v>
      </c>
      <c r="E673" s="16" t="e">
        <f>VLOOKUP('Data Sheet'!$B$8,'Data Sheet'!$I$2:$J$9,2,FALSE)</f>
        <v>#N/A</v>
      </c>
      <c r="F673" s="16" t="str">
        <f t="shared" si="118"/>
        <v/>
      </c>
      <c r="G673" s="103">
        <f t="shared" si="119"/>
        <v>0</v>
      </c>
      <c r="H673" s="17" t="s">
        <v>26</v>
      </c>
      <c r="I673" s="17" t="s">
        <v>26</v>
      </c>
      <c r="J673" s="17" t="str">
        <f>IF('Data Sheet'!$B$9="NC-50","N/A","OK")</f>
        <v>OK</v>
      </c>
      <c r="K673" s="17" t="str">
        <f>IF('Data Sheet'!$B$9="NC-50","N/A","OK")</f>
        <v>OK</v>
      </c>
      <c r="L673" s="17" t="str">
        <f t="shared" si="120"/>
        <v>OK</v>
      </c>
      <c r="M673" s="17" t="str">
        <f t="shared" si="121"/>
        <v>OK</v>
      </c>
      <c r="N673" s="18" t="str">
        <f>IF(BO673&lt;&gt;"",
    IF(INT('Data Sheet'!$A$19)=INT('Data Sheet'!$B$19),
        --(INT('Data Sheet'!$A$19) &amp; "." &amp; BO673),
        IF(AND((--(INT('Data Sheet'!$A$19) &amp; "." &amp; BO673)&gt;=--('Data Sheet'!$A$19)), (--(INT('Data Sheet'!$A$19) &amp; "." &amp; BO673)&lt;=--('Data Sheet'!$B$19))),
            --(INT('Data Sheet'!$A$19) &amp; "." &amp; BO673),
            --(INT('Data Sheet'!$B$19) &amp; "." &amp; BO673)
        )
    ),
    IF(BN673&lt;&gt;"",
        IF(INT('Data Sheet'!$A$19)=INT('Data Sheet'!$B$19),
            --(INT('Data Sheet'!$A$19) &amp; "." &amp; LEFT(BN673,3)),
            IF(AND((--(INT('Data Sheet'!$A$19) &amp; "." &amp; LEFT(BN673,3))&gt;=--('Data Sheet'!$A$19)), (--(INT('Data Sheet'!$A$19) &amp; "." &amp; LEFT(BN673,3))&lt;=--('Data Sheet'!$B$19))),
                --(INT('Data Sheet'!$A$19) &amp; "." &amp; LEFT(BN673,3)),
                --(INT('Data Sheet'!$B$19) &amp; "." &amp; LEFT(BN673,3))
            )
        ),
        "OK"
    )
)</f>
        <v>OK</v>
      </c>
      <c r="O673" s="23" t="str">
        <f>IF(BP673&lt;&gt;"",
    IF(INT('Data Sheet'!$A$19)=INT('Data Sheet'!$B$19),
        --(INT('Data Sheet'!$A$19) &amp; "." &amp; BP673),
        IF(AND((--(INT('Data Sheet'!$A$19) &amp; "." &amp; BP673)&gt;=--('Data Sheet'!$A$19)), (--(INT('Data Sheet'!$A$19) &amp; "." &amp; BP673)&lt;=--('Data Sheet'!$B$19))),
            --(INT('Data Sheet'!$A$19) &amp; "." &amp; BP673),
            --(INT('Data Sheet'!$B$19) &amp; "." &amp; BP673)
        )
    ),
    IF(BN673&lt;&gt;"",
        IF(INT('Data Sheet'!$A$19)=INT('Data Sheet'!$B$19),
            --(INT('Data Sheet'!$A$19) &amp; "." &amp; RIGHT(BN673,3)),
            IF(AND((--(INT('Data Sheet'!$A$19) &amp; "." &amp; RIGHT(BN673,3))&gt;=--('Data Sheet'!$A$19)), (--(INT('Data Sheet'!$A$19) &amp; "." &amp; RIGHT(BN673,3))&lt;=--('Data Sheet'!$B$19))),
                --(INT('Data Sheet'!$A$19) &amp; "." &amp; RIGHT(BN673,3)),
                --(INT('Data Sheet'!$B$19) &amp; "." &amp; RIGHT(BN673,3))
            )
        ),
        "OK"
    )
)</f>
        <v>OK</v>
      </c>
      <c r="P673" s="23" t="str">
        <f>IF(BR673&lt;&gt;"",
    IF(INT('Data Sheet'!$A$19)=INT('Data Sheet'!$B$15),
        --(INT('Data Sheet'!$A$15) &amp; "." &amp; BR673),
        IF(AND((--(INT('Data Sheet'!$A$15) &amp; "." &amp; BR673)&gt;=--('Data Sheet'!$A$15)), (--(INT('Data Sheet'!$A$15) &amp; "." &amp; BR673)&lt;=--('Data Sheet'!$B$15))),
            --(INT('Data Sheet'!$A$15) &amp; "." &amp; BR673),
            --(INT('Data Sheet'!$B$15) &amp; "." &amp; BR673)
        )
    ),
    IF(BQ673&lt;&gt;"",
        IF(INT('Data Sheet'!$A$15)=INT('Data Sheet'!$B$15),
            --(INT('Data Sheet'!$A$15) &amp; "." &amp; LEFT(BQ673,3)),
            IF(AND((--(INT('Data Sheet'!$A$15) &amp; "." &amp; LEFT(BQ673,3))&gt;=--('Data Sheet'!$A$15)), (--(INT('Data Sheet'!$A$15) &amp; "." &amp; LEFT(BQ673,3))&lt;=--('Data Sheet'!$B$15))),
                --(INT('Data Sheet'!$A$15) &amp; "." &amp; LEFT(BQ673,3)),
                --(INT('Data Sheet'!$B$15) &amp; "." &amp; LEFT(BQ673,3))
            )
        ),
        "OK"
    )
)</f>
        <v>OK</v>
      </c>
      <c r="Q673" s="23" t="str">
        <f>IF(BS673&lt;&gt;"",
    IF(INT('Data Sheet'!$A$19)=INT('Data Sheet'!$B$15),
        --(INT('Data Sheet'!$A$15) &amp; "." &amp; BS673),
        IF(AND((--(INT('Data Sheet'!$A$15) &amp; "." &amp; BS673)&gt;=--('Data Sheet'!$A$15)), (--(INT('Data Sheet'!$A$15) &amp; "." &amp; BS673)&lt;=--('Data Sheet'!$B$15))),
            --(INT('Data Sheet'!$A$15) &amp; "." &amp; BS673),
            --(INT('Data Sheet'!$B$15) &amp; "." &amp; BS673)
        )
    ),
    IF(BQ673&lt;&gt;"",
        IF(INT('Data Sheet'!$A$15)=INT('Data Sheet'!$B$15),
            --(INT('Data Sheet'!$A$15) &amp; "." &amp; RIGHT(BQ673,3)),
            IF(AND((--(INT('Data Sheet'!$A$15) &amp; "." &amp; RIGHT(BQ673,3))&gt;=--('Data Sheet'!$A$15)), (--(INT('Data Sheet'!$A$15) &amp; "." &amp; RIGHT(BQ673,3))&lt;=--('Data Sheet'!$B$15))),
                --(INT('Data Sheet'!$A$15) &amp; "." &amp; RIGHT(BQ673,3)),
                --(INT('Data Sheet'!$B$15) &amp; "." &amp; RIGHT(BQ673,3))
            )
        ),
        "OK"
    )
)</f>
        <v>OK</v>
      </c>
      <c r="R673" s="19"/>
      <c r="S673" s="19"/>
      <c r="T673" s="19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1"/>
      <c r="AU673" s="21"/>
      <c r="AV673" s="21"/>
      <c r="AW673" s="22"/>
      <c r="AX673" s="99"/>
      <c r="AY673" s="20"/>
      <c r="AZ673" s="20"/>
      <c r="BA673" s="22"/>
      <c r="BB673">
        <v>665</v>
      </c>
      <c r="BC673" s="80"/>
      <c r="BD673" s="80"/>
      <c r="BE673" s="80"/>
      <c r="BF673" s="80"/>
      <c r="BG673" s="32" t="str">
        <f t="shared" si="114"/>
        <v/>
      </c>
      <c r="BH673" s="78">
        <f t="shared" si="112"/>
        <v>0</v>
      </c>
      <c r="BI673" s="2">
        <f t="shared" si="115"/>
        <v>0</v>
      </c>
      <c r="BJ673" s="2">
        <f t="shared" si="116"/>
        <v>0</v>
      </c>
      <c r="BK673" s="2">
        <f t="shared" si="113"/>
        <v>0</v>
      </c>
    </row>
    <row r="674" spans="2:63" ht="15" customHeight="1" x14ac:dyDescent="0.25">
      <c r="B674" s="14">
        <v>666</v>
      </c>
      <c r="C674" s="95" t="str">
        <f t="shared" si="117"/>
        <v/>
      </c>
      <c r="D674" s="15" t="str">
        <f t="shared" si="111"/>
        <v>OK</v>
      </c>
      <c r="E674" s="16" t="e">
        <f>VLOOKUP('Data Sheet'!$B$8,'Data Sheet'!$I$2:$J$9,2,FALSE)</f>
        <v>#N/A</v>
      </c>
      <c r="F674" s="16" t="str">
        <f t="shared" si="118"/>
        <v/>
      </c>
      <c r="G674" s="103">
        <f t="shared" si="119"/>
        <v>0</v>
      </c>
      <c r="H674" s="17" t="s">
        <v>26</v>
      </c>
      <c r="I674" s="17" t="s">
        <v>26</v>
      </c>
      <c r="J674" s="17" t="str">
        <f>IF('Data Sheet'!$B$9="NC-50","N/A","OK")</f>
        <v>OK</v>
      </c>
      <c r="K674" s="17" t="str">
        <f>IF('Data Sheet'!$B$9="NC-50","N/A","OK")</f>
        <v>OK</v>
      </c>
      <c r="L674" s="17" t="str">
        <f t="shared" si="120"/>
        <v>OK</v>
      </c>
      <c r="M674" s="17" t="str">
        <f t="shared" si="121"/>
        <v>OK</v>
      </c>
      <c r="N674" s="18" t="str">
        <f>IF(BO674&lt;&gt;"",
    IF(INT('Data Sheet'!$A$19)=INT('Data Sheet'!$B$19),
        --(INT('Data Sheet'!$A$19) &amp; "." &amp; BO674),
        IF(AND((--(INT('Data Sheet'!$A$19) &amp; "." &amp; BO674)&gt;=--('Data Sheet'!$A$19)), (--(INT('Data Sheet'!$A$19) &amp; "." &amp; BO674)&lt;=--('Data Sheet'!$B$19))),
            --(INT('Data Sheet'!$A$19) &amp; "." &amp; BO674),
            --(INT('Data Sheet'!$B$19) &amp; "." &amp; BO674)
        )
    ),
    IF(BN674&lt;&gt;"",
        IF(INT('Data Sheet'!$A$19)=INT('Data Sheet'!$B$19),
            --(INT('Data Sheet'!$A$19) &amp; "." &amp; LEFT(BN674,3)),
            IF(AND((--(INT('Data Sheet'!$A$19) &amp; "." &amp; LEFT(BN674,3))&gt;=--('Data Sheet'!$A$19)), (--(INT('Data Sheet'!$A$19) &amp; "." &amp; LEFT(BN674,3))&lt;=--('Data Sheet'!$B$19))),
                --(INT('Data Sheet'!$A$19) &amp; "." &amp; LEFT(BN674,3)),
                --(INT('Data Sheet'!$B$19) &amp; "." &amp; LEFT(BN674,3))
            )
        ),
        "OK"
    )
)</f>
        <v>OK</v>
      </c>
      <c r="O674" s="23" t="str">
        <f>IF(BP674&lt;&gt;"",
    IF(INT('Data Sheet'!$A$19)=INT('Data Sheet'!$B$19),
        --(INT('Data Sheet'!$A$19) &amp; "." &amp; BP674),
        IF(AND((--(INT('Data Sheet'!$A$19) &amp; "." &amp; BP674)&gt;=--('Data Sheet'!$A$19)), (--(INT('Data Sheet'!$A$19) &amp; "." &amp; BP674)&lt;=--('Data Sheet'!$B$19))),
            --(INT('Data Sheet'!$A$19) &amp; "." &amp; BP674),
            --(INT('Data Sheet'!$B$19) &amp; "." &amp; BP674)
        )
    ),
    IF(BN674&lt;&gt;"",
        IF(INT('Data Sheet'!$A$19)=INT('Data Sheet'!$B$19),
            --(INT('Data Sheet'!$A$19) &amp; "." &amp; RIGHT(BN674,3)),
            IF(AND((--(INT('Data Sheet'!$A$19) &amp; "." &amp; RIGHT(BN674,3))&gt;=--('Data Sheet'!$A$19)), (--(INT('Data Sheet'!$A$19) &amp; "." &amp; RIGHT(BN674,3))&lt;=--('Data Sheet'!$B$19))),
                --(INT('Data Sheet'!$A$19) &amp; "." &amp; RIGHT(BN674,3)),
                --(INT('Data Sheet'!$B$19) &amp; "." &amp; RIGHT(BN674,3))
            )
        ),
        "OK"
    )
)</f>
        <v>OK</v>
      </c>
      <c r="P674" s="23" t="str">
        <f>IF(BR674&lt;&gt;"",
    IF(INT('Data Sheet'!$A$19)=INT('Data Sheet'!$B$15),
        --(INT('Data Sheet'!$A$15) &amp; "." &amp; BR674),
        IF(AND((--(INT('Data Sheet'!$A$15) &amp; "." &amp; BR674)&gt;=--('Data Sheet'!$A$15)), (--(INT('Data Sheet'!$A$15) &amp; "." &amp; BR674)&lt;=--('Data Sheet'!$B$15))),
            --(INT('Data Sheet'!$A$15) &amp; "." &amp; BR674),
            --(INT('Data Sheet'!$B$15) &amp; "." &amp; BR674)
        )
    ),
    IF(BQ674&lt;&gt;"",
        IF(INT('Data Sheet'!$A$15)=INT('Data Sheet'!$B$15),
            --(INT('Data Sheet'!$A$15) &amp; "." &amp; LEFT(BQ674,3)),
            IF(AND((--(INT('Data Sheet'!$A$15) &amp; "." &amp; LEFT(BQ674,3))&gt;=--('Data Sheet'!$A$15)), (--(INT('Data Sheet'!$A$15) &amp; "." &amp; LEFT(BQ674,3))&lt;=--('Data Sheet'!$B$15))),
                --(INT('Data Sheet'!$A$15) &amp; "." &amp; LEFT(BQ674,3)),
                --(INT('Data Sheet'!$B$15) &amp; "." &amp; LEFT(BQ674,3))
            )
        ),
        "OK"
    )
)</f>
        <v>OK</v>
      </c>
      <c r="Q674" s="23" t="str">
        <f>IF(BS674&lt;&gt;"",
    IF(INT('Data Sheet'!$A$19)=INT('Data Sheet'!$B$15),
        --(INT('Data Sheet'!$A$15) &amp; "." &amp; BS674),
        IF(AND((--(INT('Data Sheet'!$A$15) &amp; "." &amp; BS674)&gt;=--('Data Sheet'!$A$15)), (--(INT('Data Sheet'!$A$15) &amp; "." &amp; BS674)&lt;=--('Data Sheet'!$B$15))),
            --(INT('Data Sheet'!$A$15) &amp; "." &amp; BS674),
            --(INT('Data Sheet'!$B$15) &amp; "." &amp; BS674)
        )
    ),
    IF(BQ674&lt;&gt;"",
        IF(INT('Data Sheet'!$A$15)=INT('Data Sheet'!$B$15),
            --(INT('Data Sheet'!$A$15) &amp; "." &amp; RIGHT(BQ674,3)),
            IF(AND((--(INT('Data Sheet'!$A$15) &amp; "." &amp; RIGHT(BQ674,3))&gt;=--('Data Sheet'!$A$15)), (--(INT('Data Sheet'!$A$15) &amp; "." &amp; RIGHT(BQ674,3))&lt;=--('Data Sheet'!$B$15))),
                --(INT('Data Sheet'!$A$15) &amp; "." &amp; RIGHT(BQ674,3)),
                --(INT('Data Sheet'!$B$15) &amp; "." &amp; RIGHT(BQ674,3))
            )
        ),
        "OK"
    )
)</f>
        <v>OK</v>
      </c>
      <c r="R674" s="19"/>
      <c r="S674" s="19"/>
      <c r="T674" s="19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1"/>
      <c r="AU674" s="21"/>
      <c r="AV674" s="21"/>
      <c r="AW674" s="22"/>
      <c r="AX674" s="99"/>
      <c r="AY674" s="20"/>
      <c r="AZ674" s="20"/>
      <c r="BA674" s="22"/>
      <c r="BB674">
        <v>666</v>
      </c>
      <c r="BC674" s="80"/>
      <c r="BD674" s="80"/>
      <c r="BE674" s="80"/>
      <c r="BF674" s="80"/>
      <c r="BG674" s="32" t="str">
        <f t="shared" si="114"/>
        <v/>
      </c>
      <c r="BH674" s="78">
        <f t="shared" si="112"/>
        <v>0</v>
      </c>
      <c r="BI674" s="2">
        <f t="shared" si="115"/>
        <v>0</v>
      </c>
      <c r="BJ674" s="2">
        <f t="shared" si="116"/>
        <v>0</v>
      </c>
      <c r="BK674" s="2">
        <f t="shared" si="113"/>
        <v>0</v>
      </c>
    </row>
    <row r="675" spans="2:63" ht="15" customHeight="1" x14ac:dyDescent="0.25">
      <c r="B675" s="14">
        <v>667</v>
      </c>
      <c r="C675" s="95" t="str">
        <f t="shared" si="117"/>
        <v/>
      </c>
      <c r="D675" s="15" t="str">
        <f t="shared" si="111"/>
        <v>OK</v>
      </c>
      <c r="E675" s="16" t="e">
        <f>VLOOKUP('Data Sheet'!$B$8,'Data Sheet'!$I$2:$J$9,2,FALSE)</f>
        <v>#N/A</v>
      </c>
      <c r="F675" s="16" t="str">
        <f t="shared" si="118"/>
        <v/>
      </c>
      <c r="G675" s="103">
        <f t="shared" si="119"/>
        <v>0</v>
      </c>
      <c r="H675" s="17" t="s">
        <v>26</v>
      </c>
      <c r="I675" s="17" t="s">
        <v>26</v>
      </c>
      <c r="J675" s="17" t="str">
        <f>IF('Data Sheet'!$B$9="NC-50","N/A","OK")</f>
        <v>OK</v>
      </c>
      <c r="K675" s="17" t="str">
        <f>IF('Data Sheet'!$B$9="NC-50","N/A","OK")</f>
        <v>OK</v>
      </c>
      <c r="L675" s="17" t="str">
        <f t="shared" si="120"/>
        <v>OK</v>
      </c>
      <c r="M675" s="17" t="str">
        <f t="shared" si="121"/>
        <v>OK</v>
      </c>
      <c r="N675" s="18" t="str">
        <f>IF(BO675&lt;&gt;"",
    IF(INT('Data Sheet'!$A$19)=INT('Data Sheet'!$B$19),
        --(INT('Data Sheet'!$A$19) &amp; "." &amp; BO675),
        IF(AND((--(INT('Data Sheet'!$A$19) &amp; "." &amp; BO675)&gt;=--('Data Sheet'!$A$19)), (--(INT('Data Sheet'!$A$19) &amp; "." &amp; BO675)&lt;=--('Data Sheet'!$B$19))),
            --(INT('Data Sheet'!$A$19) &amp; "." &amp; BO675),
            --(INT('Data Sheet'!$B$19) &amp; "." &amp; BO675)
        )
    ),
    IF(BN675&lt;&gt;"",
        IF(INT('Data Sheet'!$A$19)=INT('Data Sheet'!$B$19),
            --(INT('Data Sheet'!$A$19) &amp; "." &amp; LEFT(BN675,3)),
            IF(AND((--(INT('Data Sheet'!$A$19) &amp; "." &amp; LEFT(BN675,3))&gt;=--('Data Sheet'!$A$19)), (--(INT('Data Sheet'!$A$19) &amp; "." &amp; LEFT(BN675,3))&lt;=--('Data Sheet'!$B$19))),
                --(INT('Data Sheet'!$A$19) &amp; "." &amp; LEFT(BN675,3)),
                --(INT('Data Sheet'!$B$19) &amp; "." &amp; LEFT(BN675,3))
            )
        ),
        "OK"
    )
)</f>
        <v>OK</v>
      </c>
      <c r="O675" s="23" t="str">
        <f>IF(BP675&lt;&gt;"",
    IF(INT('Data Sheet'!$A$19)=INT('Data Sheet'!$B$19),
        --(INT('Data Sheet'!$A$19) &amp; "." &amp; BP675),
        IF(AND((--(INT('Data Sheet'!$A$19) &amp; "." &amp; BP675)&gt;=--('Data Sheet'!$A$19)), (--(INT('Data Sheet'!$A$19) &amp; "." &amp; BP675)&lt;=--('Data Sheet'!$B$19))),
            --(INT('Data Sheet'!$A$19) &amp; "." &amp; BP675),
            --(INT('Data Sheet'!$B$19) &amp; "." &amp; BP675)
        )
    ),
    IF(BN675&lt;&gt;"",
        IF(INT('Data Sheet'!$A$19)=INT('Data Sheet'!$B$19),
            --(INT('Data Sheet'!$A$19) &amp; "." &amp; RIGHT(BN675,3)),
            IF(AND((--(INT('Data Sheet'!$A$19) &amp; "." &amp; RIGHT(BN675,3))&gt;=--('Data Sheet'!$A$19)), (--(INT('Data Sheet'!$A$19) &amp; "." &amp; RIGHT(BN675,3))&lt;=--('Data Sheet'!$B$19))),
                --(INT('Data Sheet'!$A$19) &amp; "." &amp; RIGHT(BN675,3)),
                --(INT('Data Sheet'!$B$19) &amp; "." &amp; RIGHT(BN675,3))
            )
        ),
        "OK"
    )
)</f>
        <v>OK</v>
      </c>
      <c r="P675" s="23" t="str">
        <f>IF(BR675&lt;&gt;"",
    IF(INT('Data Sheet'!$A$19)=INT('Data Sheet'!$B$15),
        --(INT('Data Sheet'!$A$15) &amp; "." &amp; BR675),
        IF(AND((--(INT('Data Sheet'!$A$15) &amp; "." &amp; BR675)&gt;=--('Data Sheet'!$A$15)), (--(INT('Data Sheet'!$A$15) &amp; "." &amp; BR675)&lt;=--('Data Sheet'!$B$15))),
            --(INT('Data Sheet'!$A$15) &amp; "." &amp; BR675),
            --(INT('Data Sheet'!$B$15) &amp; "." &amp; BR675)
        )
    ),
    IF(BQ675&lt;&gt;"",
        IF(INT('Data Sheet'!$A$15)=INT('Data Sheet'!$B$15),
            --(INT('Data Sheet'!$A$15) &amp; "." &amp; LEFT(BQ675,3)),
            IF(AND((--(INT('Data Sheet'!$A$15) &amp; "." &amp; LEFT(BQ675,3))&gt;=--('Data Sheet'!$A$15)), (--(INT('Data Sheet'!$A$15) &amp; "." &amp; LEFT(BQ675,3))&lt;=--('Data Sheet'!$B$15))),
                --(INT('Data Sheet'!$A$15) &amp; "." &amp; LEFT(BQ675,3)),
                --(INT('Data Sheet'!$B$15) &amp; "." &amp; LEFT(BQ675,3))
            )
        ),
        "OK"
    )
)</f>
        <v>OK</v>
      </c>
      <c r="Q675" s="23" t="str">
        <f>IF(BS675&lt;&gt;"",
    IF(INT('Data Sheet'!$A$19)=INT('Data Sheet'!$B$15),
        --(INT('Data Sheet'!$A$15) &amp; "." &amp; BS675),
        IF(AND((--(INT('Data Sheet'!$A$15) &amp; "." &amp; BS675)&gt;=--('Data Sheet'!$A$15)), (--(INT('Data Sheet'!$A$15) &amp; "." &amp; BS675)&lt;=--('Data Sheet'!$B$15))),
            --(INT('Data Sheet'!$A$15) &amp; "." &amp; BS675),
            --(INT('Data Sheet'!$B$15) &amp; "." &amp; BS675)
        )
    ),
    IF(BQ675&lt;&gt;"",
        IF(INT('Data Sheet'!$A$15)=INT('Data Sheet'!$B$15),
            --(INT('Data Sheet'!$A$15) &amp; "." &amp; RIGHT(BQ675,3)),
            IF(AND((--(INT('Data Sheet'!$A$15) &amp; "." &amp; RIGHT(BQ675,3))&gt;=--('Data Sheet'!$A$15)), (--(INT('Data Sheet'!$A$15) &amp; "." &amp; RIGHT(BQ675,3))&lt;=--('Data Sheet'!$B$15))),
                --(INT('Data Sheet'!$A$15) &amp; "." &amp; RIGHT(BQ675,3)),
                --(INT('Data Sheet'!$B$15) &amp; "." &amp; RIGHT(BQ675,3))
            )
        ),
        "OK"
    )
)</f>
        <v>OK</v>
      </c>
      <c r="R675" s="19"/>
      <c r="S675" s="19"/>
      <c r="T675" s="19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1"/>
      <c r="AU675" s="21"/>
      <c r="AV675" s="21"/>
      <c r="AW675" s="22"/>
      <c r="AX675" s="99"/>
      <c r="AY675" s="20"/>
      <c r="AZ675" s="20"/>
      <c r="BA675" s="22"/>
      <c r="BB675">
        <v>667</v>
      </c>
      <c r="BC675" s="80"/>
      <c r="BD675" s="80"/>
      <c r="BE675" s="80"/>
      <c r="BF675" s="80"/>
      <c r="BG675" s="32" t="str">
        <f t="shared" si="114"/>
        <v/>
      </c>
      <c r="BH675" s="78">
        <f t="shared" si="112"/>
        <v>0</v>
      </c>
      <c r="BI675" s="2">
        <f t="shared" si="115"/>
        <v>0</v>
      </c>
      <c r="BJ675" s="2">
        <f t="shared" si="116"/>
        <v>0</v>
      </c>
      <c r="BK675" s="2">
        <f t="shared" si="113"/>
        <v>0</v>
      </c>
    </row>
    <row r="676" spans="2:63" ht="15" customHeight="1" x14ac:dyDescent="0.25">
      <c r="B676" s="14">
        <v>668</v>
      </c>
      <c r="C676" s="95" t="str">
        <f t="shared" si="117"/>
        <v/>
      </c>
      <c r="D676" s="15" t="str">
        <f t="shared" si="111"/>
        <v>OK</v>
      </c>
      <c r="E676" s="16" t="e">
        <f>VLOOKUP('Data Sheet'!$B$8,'Data Sheet'!$I$2:$J$9,2,FALSE)</f>
        <v>#N/A</v>
      </c>
      <c r="F676" s="16" t="str">
        <f t="shared" si="118"/>
        <v/>
      </c>
      <c r="G676" s="103">
        <f t="shared" si="119"/>
        <v>0</v>
      </c>
      <c r="H676" s="17" t="s">
        <v>26</v>
      </c>
      <c r="I676" s="17" t="s">
        <v>26</v>
      </c>
      <c r="J676" s="17" t="str">
        <f>IF('Data Sheet'!$B$9="NC-50","N/A","OK")</f>
        <v>OK</v>
      </c>
      <c r="K676" s="17" t="str">
        <f>IF('Data Sheet'!$B$9="NC-50","N/A","OK")</f>
        <v>OK</v>
      </c>
      <c r="L676" s="17" t="str">
        <f t="shared" si="120"/>
        <v>OK</v>
      </c>
      <c r="M676" s="17" t="str">
        <f t="shared" si="121"/>
        <v>OK</v>
      </c>
      <c r="N676" s="18" t="str">
        <f>IF(BO676&lt;&gt;"",
    IF(INT('Data Sheet'!$A$19)=INT('Data Sheet'!$B$19),
        --(INT('Data Sheet'!$A$19) &amp; "." &amp; BO676),
        IF(AND((--(INT('Data Sheet'!$A$19) &amp; "." &amp; BO676)&gt;=--('Data Sheet'!$A$19)), (--(INT('Data Sheet'!$A$19) &amp; "." &amp; BO676)&lt;=--('Data Sheet'!$B$19))),
            --(INT('Data Sheet'!$A$19) &amp; "." &amp; BO676),
            --(INT('Data Sheet'!$B$19) &amp; "." &amp; BO676)
        )
    ),
    IF(BN676&lt;&gt;"",
        IF(INT('Data Sheet'!$A$19)=INT('Data Sheet'!$B$19),
            --(INT('Data Sheet'!$A$19) &amp; "." &amp; LEFT(BN676,3)),
            IF(AND((--(INT('Data Sheet'!$A$19) &amp; "." &amp; LEFT(BN676,3))&gt;=--('Data Sheet'!$A$19)), (--(INT('Data Sheet'!$A$19) &amp; "." &amp; LEFT(BN676,3))&lt;=--('Data Sheet'!$B$19))),
                --(INT('Data Sheet'!$A$19) &amp; "." &amp; LEFT(BN676,3)),
                --(INT('Data Sheet'!$B$19) &amp; "." &amp; LEFT(BN676,3))
            )
        ),
        "OK"
    )
)</f>
        <v>OK</v>
      </c>
      <c r="O676" s="23" t="str">
        <f>IF(BP676&lt;&gt;"",
    IF(INT('Data Sheet'!$A$19)=INT('Data Sheet'!$B$19),
        --(INT('Data Sheet'!$A$19) &amp; "." &amp; BP676),
        IF(AND((--(INT('Data Sheet'!$A$19) &amp; "." &amp; BP676)&gt;=--('Data Sheet'!$A$19)), (--(INT('Data Sheet'!$A$19) &amp; "." &amp; BP676)&lt;=--('Data Sheet'!$B$19))),
            --(INT('Data Sheet'!$A$19) &amp; "." &amp; BP676),
            --(INT('Data Sheet'!$B$19) &amp; "." &amp; BP676)
        )
    ),
    IF(BN676&lt;&gt;"",
        IF(INT('Data Sheet'!$A$19)=INT('Data Sheet'!$B$19),
            --(INT('Data Sheet'!$A$19) &amp; "." &amp; RIGHT(BN676,3)),
            IF(AND((--(INT('Data Sheet'!$A$19) &amp; "." &amp; RIGHT(BN676,3))&gt;=--('Data Sheet'!$A$19)), (--(INT('Data Sheet'!$A$19) &amp; "." &amp; RIGHT(BN676,3))&lt;=--('Data Sheet'!$B$19))),
                --(INT('Data Sheet'!$A$19) &amp; "." &amp; RIGHT(BN676,3)),
                --(INT('Data Sheet'!$B$19) &amp; "." &amp; RIGHT(BN676,3))
            )
        ),
        "OK"
    )
)</f>
        <v>OK</v>
      </c>
      <c r="P676" s="23" t="str">
        <f>IF(BR676&lt;&gt;"",
    IF(INT('Data Sheet'!$A$19)=INT('Data Sheet'!$B$15),
        --(INT('Data Sheet'!$A$15) &amp; "." &amp; BR676),
        IF(AND((--(INT('Data Sheet'!$A$15) &amp; "." &amp; BR676)&gt;=--('Data Sheet'!$A$15)), (--(INT('Data Sheet'!$A$15) &amp; "." &amp; BR676)&lt;=--('Data Sheet'!$B$15))),
            --(INT('Data Sheet'!$A$15) &amp; "." &amp; BR676),
            --(INT('Data Sheet'!$B$15) &amp; "." &amp; BR676)
        )
    ),
    IF(BQ676&lt;&gt;"",
        IF(INT('Data Sheet'!$A$15)=INT('Data Sheet'!$B$15),
            --(INT('Data Sheet'!$A$15) &amp; "." &amp; LEFT(BQ676,3)),
            IF(AND((--(INT('Data Sheet'!$A$15) &amp; "." &amp; LEFT(BQ676,3))&gt;=--('Data Sheet'!$A$15)), (--(INT('Data Sheet'!$A$15) &amp; "." &amp; LEFT(BQ676,3))&lt;=--('Data Sheet'!$B$15))),
                --(INT('Data Sheet'!$A$15) &amp; "." &amp; LEFT(BQ676,3)),
                --(INT('Data Sheet'!$B$15) &amp; "." &amp; LEFT(BQ676,3))
            )
        ),
        "OK"
    )
)</f>
        <v>OK</v>
      </c>
      <c r="Q676" s="23" t="str">
        <f>IF(BS676&lt;&gt;"",
    IF(INT('Data Sheet'!$A$19)=INT('Data Sheet'!$B$15),
        --(INT('Data Sheet'!$A$15) &amp; "." &amp; BS676),
        IF(AND((--(INT('Data Sheet'!$A$15) &amp; "." &amp; BS676)&gt;=--('Data Sheet'!$A$15)), (--(INT('Data Sheet'!$A$15) &amp; "." &amp; BS676)&lt;=--('Data Sheet'!$B$15))),
            --(INT('Data Sheet'!$A$15) &amp; "." &amp; BS676),
            --(INT('Data Sheet'!$B$15) &amp; "." &amp; BS676)
        )
    ),
    IF(BQ676&lt;&gt;"",
        IF(INT('Data Sheet'!$A$15)=INT('Data Sheet'!$B$15),
            --(INT('Data Sheet'!$A$15) &amp; "." &amp; RIGHT(BQ676,3)),
            IF(AND((--(INT('Data Sheet'!$A$15) &amp; "." &amp; RIGHT(BQ676,3))&gt;=--('Data Sheet'!$A$15)), (--(INT('Data Sheet'!$A$15) &amp; "." &amp; RIGHT(BQ676,3))&lt;=--('Data Sheet'!$B$15))),
                --(INT('Data Sheet'!$A$15) &amp; "." &amp; RIGHT(BQ676,3)),
                --(INT('Data Sheet'!$B$15) &amp; "." &amp; RIGHT(BQ676,3))
            )
        ),
        "OK"
    )
)</f>
        <v>OK</v>
      </c>
      <c r="R676" s="19"/>
      <c r="S676" s="19"/>
      <c r="T676" s="19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1"/>
      <c r="AU676" s="21"/>
      <c r="AV676" s="21"/>
      <c r="AW676" s="22"/>
      <c r="AX676" s="99"/>
      <c r="AY676" s="20"/>
      <c r="AZ676" s="20"/>
      <c r="BA676" s="22"/>
      <c r="BB676">
        <v>668</v>
      </c>
      <c r="BC676" s="80"/>
      <c r="BD676" s="80"/>
      <c r="BE676" s="80"/>
      <c r="BF676" s="80"/>
      <c r="BG676" s="32" t="str">
        <f t="shared" si="114"/>
        <v/>
      </c>
      <c r="BH676" s="78">
        <f t="shared" si="112"/>
        <v>0</v>
      </c>
      <c r="BI676" s="2">
        <f t="shared" si="115"/>
        <v>0</v>
      </c>
      <c r="BJ676" s="2">
        <f t="shared" si="116"/>
        <v>0</v>
      </c>
      <c r="BK676" s="2">
        <f t="shared" si="113"/>
        <v>0</v>
      </c>
    </row>
    <row r="677" spans="2:63" ht="15" customHeight="1" x14ac:dyDescent="0.25">
      <c r="B677" s="14">
        <v>669</v>
      </c>
      <c r="C677" s="95" t="str">
        <f t="shared" si="117"/>
        <v/>
      </c>
      <c r="D677" s="15" t="str">
        <f t="shared" si="111"/>
        <v>OK</v>
      </c>
      <c r="E677" s="16" t="e">
        <f>VLOOKUP('Data Sheet'!$B$8,'Data Sheet'!$I$2:$J$9,2,FALSE)</f>
        <v>#N/A</v>
      </c>
      <c r="F677" s="16" t="str">
        <f t="shared" si="118"/>
        <v/>
      </c>
      <c r="G677" s="103">
        <f t="shared" si="119"/>
        <v>0</v>
      </c>
      <c r="H677" s="17" t="s">
        <v>26</v>
      </c>
      <c r="I677" s="17" t="s">
        <v>26</v>
      </c>
      <c r="J677" s="17" t="str">
        <f>IF('Data Sheet'!$B$9="NC-50","N/A","OK")</f>
        <v>OK</v>
      </c>
      <c r="K677" s="17" t="str">
        <f>IF('Data Sheet'!$B$9="NC-50","N/A","OK")</f>
        <v>OK</v>
      </c>
      <c r="L677" s="17" t="str">
        <f t="shared" si="120"/>
        <v>OK</v>
      </c>
      <c r="M677" s="17" t="str">
        <f t="shared" si="121"/>
        <v>OK</v>
      </c>
      <c r="N677" s="18" t="str">
        <f>IF(BO677&lt;&gt;"",
    IF(INT('Data Sheet'!$A$19)=INT('Data Sheet'!$B$19),
        --(INT('Data Sheet'!$A$19) &amp; "." &amp; BO677),
        IF(AND((--(INT('Data Sheet'!$A$19) &amp; "." &amp; BO677)&gt;=--('Data Sheet'!$A$19)), (--(INT('Data Sheet'!$A$19) &amp; "." &amp; BO677)&lt;=--('Data Sheet'!$B$19))),
            --(INT('Data Sheet'!$A$19) &amp; "." &amp; BO677),
            --(INT('Data Sheet'!$B$19) &amp; "." &amp; BO677)
        )
    ),
    IF(BN677&lt;&gt;"",
        IF(INT('Data Sheet'!$A$19)=INT('Data Sheet'!$B$19),
            --(INT('Data Sheet'!$A$19) &amp; "." &amp; LEFT(BN677,3)),
            IF(AND((--(INT('Data Sheet'!$A$19) &amp; "." &amp; LEFT(BN677,3))&gt;=--('Data Sheet'!$A$19)), (--(INT('Data Sheet'!$A$19) &amp; "." &amp; LEFT(BN677,3))&lt;=--('Data Sheet'!$B$19))),
                --(INT('Data Sheet'!$A$19) &amp; "." &amp; LEFT(BN677,3)),
                --(INT('Data Sheet'!$B$19) &amp; "." &amp; LEFT(BN677,3))
            )
        ),
        "OK"
    )
)</f>
        <v>OK</v>
      </c>
      <c r="O677" s="23" t="str">
        <f>IF(BP677&lt;&gt;"",
    IF(INT('Data Sheet'!$A$19)=INT('Data Sheet'!$B$19),
        --(INT('Data Sheet'!$A$19) &amp; "." &amp; BP677),
        IF(AND((--(INT('Data Sheet'!$A$19) &amp; "." &amp; BP677)&gt;=--('Data Sheet'!$A$19)), (--(INT('Data Sheet'!$A$19) &amp; "." &amp; BP677)&lt;=--('Data Sheet'!$B$19))),
            --(INT('Data Sheet'!$A$19) &amp; "." &amp; BP677),
            --(INT('Data Sheet'!$B$19) &amp; "." &amp; BP677)
        )
    ),
    IF(BN677&lt;&gt;"",
        IF(INT('Data Sheet'!$A$19)=INT('Data Sheet'!$B$19),
            --(INT('Data Sheet'!$A$19) &amp; "." &amp; RIGHT(BN677,3)),
            IF(AND((--(INT('Data Sheet'!$A$19) &amp; "." &amp; RIGHT(BN677,3))&gt;=--('Data Sheet'!$A$19)), (--(INT('Data Sheet'!$A$19) &amp; "." &amp; RIGHT(BN677,3))&lt;=--('Data Sheet'!$B$19))),
                --(INT('Data Sheet'!$A$19) &amp; "." &amp; RIGHT(BN677,3)),
                --(INT('Data Sheet'!$B$19) &amp; "." &amp; RIGHT(BN677,3))
            )
        ),
        "OK"
    )
)</f>
        <v>OK</v>
      </c>
      <c r="P677" s="23" t="str">
        <f>IF(BR677&lt;&gt;"",
    IF(INT('Data Sheet'!$A$19)=INT('Data Sheet'!$B$15),
        --(INT('Data Sheet'!$A$15) &amp; "." &amp; BR677),
        IF(AND((--(INT('Data Sheet'!$A$15) &amp; "." &amp; BR677)&gt;=--('Data Sheet'!$A$15)), (--(INT('Data Sheet'!$A$15) &amp; "." &amp; BR677)&lt;=--('Data Sheet'!$B$15))),
            --(INT('Data Sheet'!$A$15) &amp; "." &amp; BR677),
            --(INT('Data Sheet'!$B$15) &amp; "." &amp; BR677)
        )
    ),
    IF(BQ677&lt;&gt;"",
        IF(INT('Data Sheet'!$A$15)=INT('Data Sheet'!$B$15),
            --(INT('Data Sheet'!$A$15) &amp; "." &amp; LEFT(BQ677,3)),
            IF(AND((--(INT('Data Sheet'!$A$15) &amp; "." &amp; LEFT(BQ677,3))&gt;=--('Data Sheet'!$A$15)), (--(INT('Data Sheet'!$A$15) &amp; "." &amp; LEFT(BQ677,3))&lt;=--('Data Sheet'!$B$15))),
                --(INT('Data Sheet'!$A$15) &amp; "." &amp; LEFT(BQ677,3)),
                --(INT('Data Sheet'!$B$15) &amp; "." &amp; LEFT(BQ677,3))
            )
        ),
        "OK"
    )
)</f>
        <v>OK</v>
      </c>
      <c r="Q677" s="23" t="str">
        <f>IF(BS677&lt;&gt;"",
    IF(INT('Data Sheet'!$A$19)=INT('Data Sheet'!$B$15),
        --(INT('Data Sheet'!$A$15) &amp; "." &amp; BS677),
        IF(AND((--(INT('Data Sheet'!$A$15) &amp; "." &amp; BS677)&gt;=--('Data Sheet'!$A$15)), (--(INT('Data Sheet'!$A$15) &amp; "." &amp; BS677)&lt;=--('Data Sheet'!$B$15))),
            --(INT('Data Sheet'!$A$15) &amp; "." &amp; BS677),
            --(INT('Data Sheet'!$B$15) &amp; "." &amp; BS677)
        )
    ),
    IF(BQ677&lt;&gt;"",
        IF(INT('Data Sheet'!$A$15)=INT('Data Sheet'!$B$15),
            --(INT('Data Sheet'!$A$15) &amp; "." &amp; RIGHT(BQ677,3)),
            IF(AND((--(INT('Data Sheet'!$A$15) &amp; "." &amp; RIGHT(BQ677,3))&gt;=--('Data Sheet'!$A$15)), (--(INT('Data Sheet'!$A$15) &amp; "." &amp; RIGHT(BQ677,3))&lt;=--('Data Sheet'!$B$15))),
                --(INT('Data Sheet'!$A$15) &amp; "." &amp; RIGHT(BQ677,3)),
                --(INT('Data Sheet'!$B$15) &amp; "." &amp; RIGHT(BQ677,3))
            )
        ),
        "OK"
    )
)</f>
        <v>OK</v>
      </c>
      <c r="R677" s="19"/>
      <c r="S677" s="19"/>
      <c r="T677" s="19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1"/>
      <c r="AU677" s="21"/>
      <c r="AV677" s="21"/>
      <c r="AW677" s="22"/>
      <c r="AX677" s="99"/>
      <c r="AY677" s="20"/>
      <c r="AZ677" s="20"/>
      <c r="BA677" s="22"/>
      <c r="BB677">
        <v>669</v>
      </c>
      <c r="BC677" s="80"/>
      <c r="BD677" s="80"/>
      <c r="BE677" s="80"/>
      <c r="BF677" s="80"/>
      <c r="BG677" s="32" t="str">
        <f t="shared" si="114"/>
        <v/>
      </c>
      <c r="BH677" s="78">
        <f t="shared" si="112"/>
        <v>0</v>
      </c>
      <c r="BI677" s="2">
        <f t="shared" si="115"/>
        <v>0</v>
      </c>
      <c r="BJ677" s="2">
        <f t="shared" si="116"/>
        <v>0</v>
      </c>
      <c r="BK677" s="2">
        <f t="shared" si="113"/>
        <v>0</v>
      </c>
    </row>
    <row r="678" spans="2:63" ht="15" customHeight="1" x14ac:dyDescent="0.25">
      <c r="B678" s="14">
        <v>670</v>
      </c>
      <c r="C678" s="95" t="str">
        <f t="shared" si="117"/>
        <v/>
      </c>
      <c r="D678" s="15" t="str">
        <f t="shared" si="111"/>
        <v>OK</v>
      </c>
      <c r="E678" s="16" t="e">
        <f>VLOOKUP('Data Sheet'!$B$8,'Data Sheet'!$I$2:$J$9,2,FALSE)</f>
        <v>#N/A</v>
      </c>
      <c r="F678" s="16" t="str">
        <f t="shared" si="118"/>
        <v/>
      </c>
      <c r="G678" s="103">
        <f t="shared" si="119"/>
        <v>0</v>
      </c>
      <c r="H678" s="17" t="s">
        <v>26</v>
      </c>
      <c r="I678" s="17" t="s">
        <v>26</v>
      </c>
      <c r="J678" s="17" t="str">
        <f>IF('Data Sheet'!$B$9="NC-50","N/A","OK")</f>
        <v>OK</v>
      </c>
      <c r="K678" s="17" t="str">
        <f>IF('Data Sheet'!$B$9="NC-50","N/A","OK")</f>
        <v>OK</v>
      </c>
      <c r="L678" s="17" t="str">
        <f t="shared" si="120"/>
        <v>OK</v>
      </c>
      <c r="M678" s="17" t="str">
        <f t="shared" si="121"/>
        <v>OK</v>
      </c>
      <c r="N678" s="18" t="str">
        <f>IF(BO678&lt;&gt;"",
    IF(INT('Data Sheet'!$A$19)=INT('Data Sheet'!$B$19),
        --(INT('Data Sheet'!$A$19) &amp; "." &amp; BO678),
        IF(AND((--(INT('Data Sheet'!$A$19) &amp; "." &amp; BO678)&gt;=--('Data Sheet'!$A$19)), (--(INT('Data Sheet'!$A$19) &amp; "." &amp; BO678)&lt;=--('Data Sheet'!$B$19))),
            --(INT('Data Sheet'!$A$19) &amp; "." &amp; BO678),
            --(INT('Data Sheet'!$B$19) &amp; "." &amp; BO678)
        )
    ),
    IF(BN678&lt;&gt;"",
        IF(INT('Data Sheet'!$A$19)=INT('Data Sheet'!$B$19),
            --(INT('Data Sheet'!$A$19) &amp; "." &amp; LEFT(BN678,3)),
            IF(AND((--(INT('Data Sheet'!$A$19) &amp; "." &amp; LEFT(BN678,3))&gt;=--('Data Sheet'!$A$19)), (--(INT('Data Sheet'!$A$19) &amp; "." &amp; LEFT(BN678,3))&lt;=--('Data Sheet'!$B$19))),
                --(INT('Data Sheet'!$A$19) &amp; "." &amp; LEFT(BN678,3)),
                --(INT('Data Sheet'!$B$19) &amp; "." &amp; LEFT(BN678,3))
            )
        ),
        "OK"
    )
)</f>
        <v>OK</v>
      </c>
      <c r="O678" s="23" t="str">
        <f>IF(BP678&lt;&gt;"",
    IF(INT('Data Sheet'!$A$19)=INT('Data Sheet'!$B$19),
        --(INT('Data Sheet'!$A$19) &amp; "." &amp; BP678),
        IF(AND((--(INT('Data Sheet'!$A$19) &amp; "." &amp; BP678)&gt;=--('Data Sheet'!$A$19)), (--(INT('Data Sheet'!$A$19) &amp; "." &amp; BP678)&lt;=--('Data Sheet'!$B$19))),
            --(INT('Data Sheet'!$A$19) &amp; "." &amp; BP678),
            --(INT('Data Sheet'!$B$19) &amp; "." &amp; BP678)
        )
    ),
    IF(BN678&lt;&gt;"",
        IF(INT('Data Sheet'!$A$19)=INT('Data Sheet'!$B$19),
            --(INT('Data Sheet'!$A$19) &amp; "." &amp; RIGHT(BN678,3)),
            IF(AND((--(INT('Data Sheet'!$A$19) &amp; "." &amp; RIGHT(BN678,3))&gt;=--('Data Sheet'!$A$19)), (--(INT('Data Sheet'!$A$19) &amp; "." &amp; RIGHT(BN678,3))&lt;=--('Data Sheet'!$B$19))),
                --(INT('Data Sheet'!$A$19) &amp; "." &amp; RIGHT(BN678,3)),
                --(INT('Data Sheet'!$B$19) &amp; "." &amp; RIGHT(BN678,3))
            )
        ),
        "OK"
    )
)</f>
        <v>OK</v>
      </c>
      <c r="P678" s="23" t="str">
        <f>IF(BR678&lt;&gt;"",
    IF(INT('Data Sheet'!$A$19)=INT('Data Sheet'!$B$15),
        --(INT('Data Sheet'!$A$15) &amp; "." &amp; BR678),
        IF(AND((--(INT('Data Sheet'!$A$15) &amp; "." &amp; BR678)&gt;=--('Data Sheet'!$A$15)), (--(INT('Data Sheet'!$A$15) &amp; "." &amp; BR678)&lt;=--('Data Sheet'!$B$15))),
            --(INT('Data Sheet'!$A$15) &amp; "." &amp; BR678),
            --(INT('Data Sheet'!$B$15) &amp; "." &amp; BR678)
        )
    ),
    IF(BQ678&lt;&gt;"",
        IF(INT('Data Sheet'!$A$15)=INT('Data Sheet'!$B$15),
            --(INT('Data Sheet'!$A$15) &amp; "." &amp; LEFT(BQ678,3)),
            IF(AND((--(INT('Data Sheet'!$A$15) &amp; "." &amp; LEFT(BQ678,3))&gt;=--('Data Sheet'!$A$15)), (--(INT('Data Sheet'!$A$15) &amp; "." &amp; LEFT(BQ678,3))&lt;=--('Data Sheet'!$B$15))),
                --(INT('Data Sheet'!$A$15) &amp; "." &amp; LEFT(BQ678,3)),
                --(INT('Data Sheet'!$B$15) &amp; "." &amp; LEFT(BQ678,3))
            )
        ),
        "OK"
    )
)</f>
        <v>OK</v>
      </c>
      <c r="Q678" s="23" t="str">
        <f>IF(BS678&lt;&gt;"",
    IF(INT('Data Sheet'!$A$19)=INT('Data Sheet'!$B$15),
        --(INT('Data Sheet'!$A$15) &amp; "." &amp; BS678),
        IF(AND((--(INT('Data Sheet'!$A$15) &amp; "." &amp; BS678)&gt;=--('Data Sheet'!$A$15)), (--(INT('Data Sheet'!$A$15) &amp; "." &amp; BS678)&lt;=--('Data Sheet'!$B$15))),
            --(INT('Data Sheet'!$A$15) &amp; "." &amp; BS678),
            --(INT('Data Sheet'!$B$15) &amp; "." &amp; BS678)
        )
    ),
    IF(BQ678&lt;&gt;"",
        IF(INT('Data Sheet'!$A$15)=INT('Data Sheet'!$B$15),
            --(INT('Data Sheet'!$A$15) &amp; "." &amp; RIGHT(BQ678,3)),
            IF(AND((--(INT('Data Sheet'!$A$15) &amp; "." &amp; RIGHT(BQ678,3))&gt;=--('Data Sheet'!$A$15)), (--(INT('Data Sheet'!$A$15) &amp; "." &amp; RIGHT(BQ678,3))&lt;=--('Data Sheet'!$B$15))),
                --(INT('Data Sheet'!$A$15) &amp; "." &amp; RIGHT(BQ678,3)),
                --(INT('Data Sheet'!$B$15) &amp; "." &amp; RIGHT(BQ678,3))
            )
        ),
        "OK"
    )
)</f>
        <v>OK</v>
      </c>
      <c r="R678" s="19"/>
      <c r="S678" s="19"/>
      <c r="T678" s="19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1"/>
      <c r="AU678" s="21"/>
      <c r="AV678" s="21"/>
      <c r="AW678" s="22"/>
      <c r="AX678" s="99"/>
      <c r="AY678" s="20"/>
      <c r="AZ678" s="20"/>
      <c r="BA678" s="22"/>
      <c r="BB678">
        <v>670</v>
      </c>
      <c r="BC678" s="80"/>
      <c r="BD678" s="80"/>
      <c r="BE678" s="80"/>
      <c r="BF678" s="80"/>
      <c r="BG678" s="32" t="str">
        <f t="shared" si="114"/>
        <v/>
      </c>
      <c r="BH678" s="78">
        <f t="shared" si="112"/>
        <v>0</v>
      </c>
      <c r="BI678" s="2">
        <f t="shared" si="115"/>
        <v>0</v>
      </c>
      <c r="BJ678" s="2">
        <f t="shared" si="116"/>
        <v>0</v>
      </c>
      <c r="BK678" s="2">
        <f t="shared" si="113"/>
        <v>0</v>
      </c>
    </row>
    <row r="679" spans="2:63" ht="15" customHeight="1" x14ac:dyDescent="0.25">
      <c r="B679" s="14">
        <v>671</v>
      </c>
      <c r="C679" s="95" t="str">
        <f t="shared" si="117"/>
        <v/>
      </c>
      <c r="D679" s="15" t="str">
        <f t="shared" si="111"/>
        <v>OK</v>
      </c>
      <c r="E679" s="16" t="e">
        <f>VLOOKUP('Data Sheet'!$B$8,'Data Sheet'!$I$2:$J$9,2,FALSE)</f>
        <v>#N/A</v>
      </c>
      <c r="F679" s="16" t="str">
        <f t="shared" si="118"/>
        <v/>
      </c>
      <c r="G679" s="103">
        <f t="shared" si="119"/>
        <v>0</v>
      </c>
      <c r="H679" s="17" t="s">
        <v>26</v>
      </c>
      <c r="I679" s="17" t="s">
        <v>26</v>
      </c>
      <c r="J679" s="17" t="str">
        <f>IF('Data Sheet'!$B$9="NC-50","N/A","OK")</f>
        <v>OK</v>
      </c>
      <c r="K679" s="17" t="str">
        <f>IF('Data Sheet'!$B$9="NC-50","N/A","OK")</f>
        <v>OK</v>
      </c>
      <c r="L679" s="17" t="str">
        <f t="shared" si="120"/>
        <v>OK</v>
      </c>
      <c r="M679" s="17" t="str">
        <f t="shared" si="121"/>
        <v>OK</v>
      </c>
      <c r="N679" s="18" t="str">
        <f>IF(BO679&lt;&gt;"",
    IF(INT('Data Sheet'!$A$19)=INT('Data Sheet'!$B$19),
        --(INT('Data Sheet'!$A$19) &amp; "." &amp; BO679),
        IF(AND((--(INT('Data Sheet'!$A$19) &amp; "." &amp; BO679)&gt;=--('Data Sheet'!$A$19)), (--(INT('Data Sheet'!$A$19) &amp; "." &amp; BO679)&lt;=--('Data Sheet'!$B$19))),
            --(INT('Data Sheet'!$A$19) &amp; "." &amp; BO679),
            --(INT('Data Sheet'!$B$19) &amp; "." &amp; BO679)
        )
    ),
    IF(BN679&lt;&gt;"",
        IF(INT('Data Sheet'!$A$19)=INT('Data Sheet'!$B$19),
            --(INT('Data Sheet'!$A$19) &amp; "." &amp; LEFT(BN679,3)),
            IF(AND((--(INT('Data Sheet'!$A$19) &amp; "." &amp; LEFT(BN679,3))&gt;=--('Data Sheet'!$A$19)), (--(INT('Data Sheet'!$A$19) &amp; "." &amp; LEFT(BN679,3))&lt;=--('Data Sheet'!$B$19))),
                --(INT('Data Sheet'!$A$19) &amp; "." &amp; LEFT(BN679,3)),
                --(INT('Data Sheet'!$B$19) &amp; "." &amp; LEFT(BN679,3))
            )
        ),
        "OK"
    )
)</f>
        <v>OK</v>
      </c>
      <c r="O679" s="23" t="str">
        <f>IF(BP679&lt;&gt;"",
    IF(INT('Data Sheet'!$A$19)=INT('Data Sheet'!$B$19),
        --(INT('Data Sheet'!$A$19) &amp; "." &amp; BP679),
        IF(AND((--(INT('Data Sheet'!$A$19) &amp; "." &amp; BP679)&gt;=--('Data Sheet'!$A$19)), (--(INT('Data Sheet'!$A$19) &amp; "." &amp; BP679)&lt;=--('Data Sheet'!$B$19))),
            --(INT('Data Sheet'!$A$19) &amp; "." &amp; BP679),
            --(INT('Data Sheet'!$B$19) &amp; "." &amp; BP679)
        )
    ),
    IF(BN679&lt;&gt;"",
        IF(INT('Data Sheet'!$A$19)=INT('Data Sheet'!$B$19),
            --(INT('Data Sheet'!$A$19) &amp; "." &amp; RIGHT(BN679,3)),
            IF(AND((--(INT('Data Sheet'!$A$19) &amp; "." &amp; RIGHT(BN679,3))&gt;=--('Data Sheet'!$A$19)), (--(INT('Data Sheet'!$A$19) &amp; "." &amp; RIGHT(BN679,3))&lt;=--('Data Sheet'!$B$19))),
                --(INT('Data Sheet'!$A$19) &amp; "." &amp; RIGHT(BN679,3)),
                --(INT('Data Sheet'!$B$19) &amp; "." &amp; RIGHT(BN679,3))
            )
        ),
        "OK"
    )
)</f>
        <v>OK</v>
      </c>
      <c r="P679" s="23" t="str">
        <f>IF(BR679&lt;&gt;"",
    IF(INT('Data Sheet'!$A$19)=INT('Data Sheet'!$B$15),
        --(INT('Data Sheet'!$A$15) &amp; "." &amp; BR679),
        IF(AND((--(INT('Data Sheet'!$A$15) &amp; "." &amp; BR679)&gt;=--('Data Sheet'!$A$15)), (--(INT('Data Sheet'!$A$15) &amp; "." &amp; BR679)&lt;=--('Data Sheet'!$B$15))),
            --(INT('Data Sheet'!$A$15) &amp; "." &amp; BR679),
            --(INT('Data Sheet'!$B$15) &amp; "." &amp; BR679)
        )
    ),
    IF(BQ679&lt;&gt;"",
        IF(INT('Data Sheet'!$A$15)=INT('Data Sheet'!$B$15),
            --(INT('Data Sheet'!$A$15) &amp; "." &amp; LEFT(BQ679,3)),
            IF(AND((--(INT('Data Sheet'!$A$15) &amp; "." &amp; LEFT(BQ679,3))&gt;=--('Data Sheet'!$A$15)), (--(INT('Data Sheet'!$A$15) &amp; "." &amp; LEFT(BQ679,3))&lt;=--('Data Sheet'!$B$15))),
                --(INT('Data Sheet'!$A$15) &amp; "." &amp; LEFT(BQ679,3)),
                --(INT('Data Sheet'!$B$15) &amp; "." &amp; LEFT(BQ679,3))
            )
        ),
        "OK"
    )
)</f>
        <v>OK</v>
      </c>
      <c r="Q679" s="23" t="str">
        <f>IF(BS679&lt;&gt;"",
    IF(INT('Data Sheet'!$A$19)=INT('Data Sheet'!$B$15),
        --(INT('Data Sheet'!$A$15) &amp; "." &amp; BS679),
        IF(AND((--(INT('Data Sheet'!$A$15) &amp; "." &amp; BS679)&gt;=--('Data Sheet'!$A$15)), (--(INT('Data Sheet'!$A$15) &amp; "." &amp; BS679)&lt;=--('Data Sheet'!$B$15))),
            --(INT('Data Sheet'!$A$15) &amp; "." &amp; BS679),
            --(INT('Data Sheet'!$B$15) &amp; "." &amp; BS679)
        )
    ),
    IF(BQ679&lt;&gt;"",
        IF(INT('Data Sheet'!$A$15)=INT('Data Sheet'!$B$15),
            --(INT('Data Sheet'!$A$15) &amp; "." &amp; RIGHT(BQ679,3)),
            IF(AND((--(INT('Data Sheet'!$A$15) &amp; "." &amp; RIGHT(BQ679,3))&gt;=--('Data Sheet'!$A$15)), (--(INT('Data Sheet'!$A$15) &amp; "." &amp; RIGHT(BQ679,3))&lt;=--('Data Sheet'!$B$15))),
                --(INT('Data Sheet'!$A$15) &amp; "." &amp; RIGHT(BQ679,3)),
                --(INT('Data Sheet'!$B$15) &amp; "." &amp; RIGHT(BQ679,3))
            )
        ),
        "OK"
    )
)</f>
        <v>OK</v>
      </c>
      <c r="R679" s="19"/>
      <c r="S679" s="19"/>
      <c r="T679" s="19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1"/>
      <c r="AU679" s="21"/>
      <c r="AV679" s="21"/>
      <c r="AW679" s="22"/>
      <c r="AX679" s="99"/>
      <c r="AY679" s="20"/>
      <c r="AZ679" s="20"/>
      <c r="BA679" s="22"/>
      <c r="BB679">
        <v>671</v>
      </c>
      <c r="BC679" s="80"/>
      <c r="BD679" s="80"/>
      <c r="BE679" s="80"/>
      <c r="BF679" s="80"/>
      <c r="BG679" s="32" t="str">
        <f t="shared" si="114"/>
        <v/>
      </c>
      <c r="BH679" s="78">
        <f t="shared" si="112"/>
        <v>0</v>
      </c>
      <c r="BI679" s="2">
        <f t="shared" si="115"/>
        <v>0</v>
      </c>
      <c r="BJ679" s="2">
        <f t="shared" si="116"/>
        <v>0</v>
      </c>
      <c r="BK679" s="2">
        <f t="shared" si="113"/>
        <v>0</v>
      </c>
    </row>
    <row r="680" spans="2:63" ht="15" customHeight="1" x14ac:dyDescent="0.25">
      <c r="B680" s="14">
        <v>672</v>
      </c>
      <c r="C680" s="95" t="str">
        <f t="shared" si="117"/>
        <v/>
      </c>
      <c r="D680" s="15" t="str">
        <f t="shared" si="111"/>
        <v>OK</v>
      </c>
      <c r="E680" s="16" t="e">
        <f>VLOOKUP('Data Sheet'!$B$8,'Data Sheet'!$I$2:$J$9,2,FALSE)</f>
        <v>#N/A</v>
      </c>
      <c r="F680" s="16" t="str">
        <f t="shared" si="118"/>
        <v/>
      </c>
      <c r="G680" s="103">
        <f t="shared" si="119"/>
        <v>0</v>
      </c>
      <c r="H680" s="17" t="s">
        <v>26</v>
      </c>
      <c r="I680" s="17" t="s">
        <v>26</v>
      </c>
      <c r="J680" s="17" t="str">
        <f>IF('Data Sheet'!$B$9="NC-50","N/A","OK")</f>
        <v>OK</v>
      </c>
      <c r="K680" s="17" t="str">
        <f>IF('Data Sheet'!$B$9="NC-50","N/A","OK")</f>
        <v>OK</v>
      </c>
      <c r="L680" s="17" t="str">
        <f t="shared" si="120"/>
        <v>OK</v>
      </c>
      <c r="M680" s="17" t="str">
        <f t="shared" si="121"/>
        <v>OK</v>
      </c>
      <c r="N680" s="18" t="str">
        <f>IF(BO680&lt;&gt;"",
    IF(INT('Data Sheet'!$A$19)=INT('Data Sheet'!$B$19),
        --(INT('Data Sheet'!$A$19) &amp; "." &amp; BO680),
        IF(AND((--(INT('Data Sheet'!$A$19) &amp; "." &amp; BO680)&gt;=--('Data Sheet'!$A$19)), (--(INT('Data Sheet'!$A$19) &amp; "." &amp; BO680)&lt;=--('Data Sheet'!$B$19))),
            --(INT('Data Sheet'!$A$19) &amp; "." &amp; BO680),
            --(INT('Data Sheet'!$B$19) &amp; "." &amp; BO680)
        )
    ),
    IF(BN680&lt;&gt;"",
        IF(INT('Data Sheet'!$A$19)=INT('Data Sheet'!$B$19),
            --(INT('Data Sheet'!$A$19) &amp; "." &amp; LEFT(BN680,3)),
            IF(AND((--(INT('Data Sheet'!$A$19) &amp; "." &amp; LEFT(BN680,3))&gt;=--('Data Sheet'!$A$19)), (--(INT('Data Sheet'!$A$19) &amp; "." &amp; LEFT(BN680,3))&lt;=--('Data Sheet'!$B$19))),
                --(INT('Data Sheet'!$A$19) &amp; "." &amp; LEFT(BN680,3)),
                --(INT('Data Sheet'!$B$19) &amp; "." &amp; LEFT(BN680,3))
            )
        ),
        "OK"
    )
)</f>
        <v>OK</v>
      </c>
      <c r="O680" s="23" t="str">
        <f>IF(BP680&lt;&gt;"",
    IF(INT('Data Sheet'!$A$19)=INT('Data Sheet'!$B$19),
        --(INT('Data Sheet'!$A$19) &amp; "." &amp; BP680),
        IF(AND((--(INT('Data Sheet'!$A$19) &amp; "." &amp; BP680)&gt;=--('Data Sheet'!$A$19)), (--(INT('Data Sheet'!$A$19) &amp; "." &amp; BP680)&lt;=--('Data Sheet'!$B$19))),
            --(INT('Data Sheet'!$A$19) &amp; "." &amp; BP680),
            --(INT('Data Sheet'!$B$19) &amp; "." &amp; BP680)
        )
    ),
    IF(BN680&lt;&gt;"",
        IF(INT('Data Sheet'!$A$19)=INT('Data Sheet'!$B$19),
            --(INT('Data Sheet'!$A$19) &amp; "." &amp; RIGHT(BN680,3)),
            IF(AND((--(INT('Data Sheet'!$A$19) &amp; "." &amp; RIGHT(BN680,3))&gt;=--('Data Sheet'!$A$19)), (--(INT('Data Sheet'!$A$19) &amp; "." &amp; RIGHT(BN680,3))&lt;=--('Data Sheet'!$B$19))),
                --(INT('Data Sheet'!$A$19) &amp; "." &amp; RIGHT(BN680,3)),
                --(INT('Data Sheet'!$B$19) &amp; "." &amp; RIGHT(BN680,3))
            )
        ),
        "OK"
    )
)</f>
        <v>OK</v>
      </c>
      <c r="P680" s="23" t="str">
        <f>IF(BR680&lt;&gt;"",
    IF(INT('Data Sheet'!$A$19)=INT('Data Sheet'!$B$15),
        --(INT('Data Sheet'!$A$15) &amp; "." &amp; BR680),
        IF(AND((--(INT('Data Sheet'!$A$15) &amp; "." &amp; BR680)&gt;=--('Data Sheet'!$A$15)), (--(INT('Data Sheet'!$A$15) &amp; "." &amp; BR680)&lt;=--('Data Sheet'!$B$15))),
            --(INT('Data Sheet'!$A$15) &amp; "." &amp; BR680),
            --(INT('Data Sheet'!$B$15) &amp; "." &amp; BR680)
        )
    ),
    IF(BQ680&lt;&gt;"",
        IF(INT('Data Sheet'!$A$15)=INT('Data Sheet'!$B$15),
            --(INT('Data Sheet'!$A$15) &amp; "." &amp; LEFT(BQ680,3)),
            IF(AND((--(INT('Data Sheet'!$A$15) &amp; "." &amp; LEFT(BQ680,3))&gt;=--('Data Sheet'!$A$15)), (--(INT('Data Sheet'!$A$15) &amp; "." &amp; LEFT(BQ680,3))&lt;=--('Data Sheet'!$B$15))),
                --(INT('Data Sheet'!$A$15) &amp; "." &amp; LEFT(BQ680,3)),
                --(INT('Data Sheet'!$B$15) &amp; "." &amp; LEFT(BQ680,3))
            )
        ),
        "OK"
    )
)</f>
        <v>OK</v>
      </c>
      <c r="Q680" s="23" t="str">
        <f>IF(BS680&lt;&gt;"",
    IF(INT('Data Sheet'!$A$19)=INT('Data Sheet'!$B$15),
        --(INT('Data Sheet'!$A$15) &amp; "." &amp; BS680),
        IF(AND((--(INT('Data Sheet'!$A$15) &amp; "." &amp; BS680)&gt;=--('Data Sheet'!$A$15)), (--(INT('Data Sheet'!$A$15) &amp; "." &amp; BS680)&lt;=--('Data Sheet'!$B$15))),
            --(INT('Data Sheet'!$A$15) &amp; "." &amp; BS680),
            --(INT('Data Sheet'!$B$15) &amp; "." &amp; BS680)
        )
    ),
    IF(BQ680&lt;&gt;"",
        IF(INT('Data Sheet'!$A$15)=INT('Data Sheet'!$B$15),
            --(INT('Data Sheet'!$A$15) &amp; "." &amp; RIGHT(BQ680,3)),
            IF(AND((--(INT('Data Sheet'!$A$15) &amp; "." &amp; RIGHT(BQ680,3))&gt;=--('Data Sheet'!$A$15)), (--(INT('Data Sheet'!$A$15) &amp; "." &amp; RIGHT(BQ680,3))&lt;=--('Data Sheet'!$B$15))),
                --(INT('Data Sheet'!$A$15) &amp; "." &amp; RIGHT(BQ680,3)),
                --(INT('Data Sheet'!$B$15) &amp; "." &amp; RIGHT(BQ680,3))
            )
        ),
        "OK"
    )
)</f>
        <v>OK</v>
      </c>
      <c r="R680" s="19"/>
      <c r="S680" s="19"/>
      <c r="T680" s="19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1"/>
      <c r="AU680" s="21"/>
      <c r="AV680" s="21"/>
      <c r="AW680" s="22"/>
      <c r="AX680" s="99"/>
      <c r="AY680" s="20"/>
      <c r="AZ680" s="20"/>
      <c r="BA680" s="22"/>
      <c r="BB680">
        <v>672</v>
      </c>
      <c r="BC680" s="80"/>
      <c r="BD680" s="80"/>
      <c r="BE680" s="80"/>
      <c r="BF680" s="80"/>
      <c r="BG680" s="32" t="str">
        <f t="shared" si="114"/>
        <v/>
      </c>
      <c r="BH680" s="78">
        <f t="shared" si="112"/>
        <v>0</v>
      </c>
      <c r="BI680" s="2">
        <f t="shared" si="115"/>
        <v>0</v>
      </c>
      <c r="BJ680" s="2">
        <f t="shared" si="116"/>
        <v>0</v>
      </c>
      <c r="BK680" s="2">
        <f t="shared" si="113"/>
        <v>0</v>
      </c>
    </row>
    <row r="681" spans="2:63" ht="15" customHeight="1" x14ac:dyDescent="0.25">
      <c r="B681" s="14">
        <v>673</v>
      </c>
      <c r="C681" s="95" t="str">
        <f t="shared" si="117"/>
        <v/>
      </c>
      <c r="D681" s="15" t="str">
        <f t="shared" si="111"/>
        <v>OK</v>
      </c>
      <c r="E681" s="16" t="e">
        <f>VLOOKUP('Data Sheet'!$B$8,'Data Sheet'!$I$2:$J$9,2,FALSE)</f>
        <v>#N/A</v>
      </c>
      <c r="F681" s="16" t="str">
        <f t="shared" si="118"/>
        <v/>
      </c>
      <c r="G681" s="103">
        <f t="shared" si="119"/>
        <v>0</v>
      </c>
      <c r="H681" s="17" t="s">
        <v>26</v>
      </c>
      <c r="I681" s="17" t="s">
        <v>26</v>
      </c>
      <c r="J681" s="17" t="str">
        <f>IF('Data Sheet'!$B$9="NC-50","N/A","OK")</f>
        <v>OK</v>
      </c>
      <c r="K681" s="17" t="str">
        <f>IF('Data Sheet'!$B$9="NC-50","N/A","OK")</f>
        <v>OK</v>
      </c>
      <c r="L681" s="17" t="str">
        <f t="shared" si="120"/>
        <v>OK</v>
      </c>
      <c r="M681" s="17" t="str">
        <f t="shared" si="121"/>
        <v>OK</v>
      </c>
      <c r="N681" s="18" t="str">
        <f>IF(BO681&lt;&gt;"",
    IF(INT('Data Sheet'!$A$19)=INT('Data Sheet'!$B$19),
        --(INT('Data Sheet'!$A$19) &amp; "." &amp; BO681),
        IF(AND((--(INT('Data Sheet'!$A$19) &amp; "." &amp; BO681)&gt;=--('Data Sheet'!$A$19)), (--(INT('Data Sheet'!$A$19) &amp; "." &amp; BO681)&lt;=--('Data Sheet'!$B$19))),
            --(INT('Data Sheet'!$A$19) &amp; "." &amp; BO681),
            --(INT('Data Sheet'!$B$19) &amp; "." &amp; BO681)
        )
    ),
    IF(BN681&lt;&gt;"",
        IF(INT('Data Sheet'!$A$19)=INT('Data Sheet'!$B$19),
            --(INT('Data Sheet'!$A$19) &amp; "." &amp; LEFT(BN681,3)),
            IF(AND((--(INT('Data Sheet'!$A$19) &amp; "." &amp; LEFT(BN681,3))&gt;=--('Data Sheet'!$A$19)), (--(INT('Data Sheet'!$A$19) &amp; "." &amp; LEFT(BN681,3))&lt;=--('Data Sheet'!$B$19))),
                --(INT('Data Sheet'!$A$19) &amp; "." &amp; LEFT(BN681,3)),
                --(INT('Data Sheet'!$B$19) &amp; "." &amp; LEFT(BN681,3))
            )
        ),
        "OK"
    )
)</f>
        <v>OK</v>
      </c>
      <c r="O681" s="23" t="str">
        <f>IF(BP681&lt;&gt;"",
    IF(INT('Data Sheet'!$A$19)=INT('Data Sheet'!$B$19),
        --(INT('Data Sheet'!$A$19) &amp; "." &amp; BP681),
        IF(AND((--(INT('Data Sheet'!$A$19) &amp; "." &amp; BP681)&gt;=--('Data Sheet'!$A$19)), (--(INT('Data Sheet'!$A$19) &amp; "." &amp; BP681)&lt;=--('Data Sheet'!$B$19))),
            --(INT('Data Sheet'!$A$19) &amp; "." &amp; BP681),
            --(INT('Data Sheet'!$B$19) &amp; "." &amp; BP681)
        )
    ),
    IF(BN681&lt;&gt;"",
        IF(INT('Data Sheet'!$A$19)=INT('Data Sheet'!$B$19),
            --(INT('Data Sheet'!$A$19) &amp; "." &amp; RIGHT(BN681,3)),
            IF(AND((--(INT('Data Sheet'!$A$19) &amp; "." &amp; RIGHT(BN681,3))&gt;=--('Data Sheet'!$A$19)), (--(INT('Data Sheet'!$A$19) &amp; "." &amp; RIGHT(BN681,3))&lt;=--('Data Sheet'!$B$19))),
                --(INT('Data Sheet'!$A$19) &amp; "." &amp; RIGHT(BN681,3)),
                --(INT('Data Sheet'!$B$19) &amp; "." &amp; RIGHT(BN681,3))
            )
        ),
        "OK"
    )
)</f>
        <v>OK</v>
      </c>
      <c r="P681" s="23" t="str">
        <f>IF(BR681&lt;&gt;"",
    IF(INT('Data Sheet'!$A$19)=INT('Data Sheet'!$B$15),
        --(INT('Data Sheet'!$A$15) &amp; "." &amp; BR681),
        IF(AND((--(INT('Data Sheet'!$A$15) &amp; "." &amp; BR681)&gt;=--('Data Sheet'!$A$15)), (--(INT('Data Sheet'!$A$15) &amp; "." &amp; BR681)&lt;=--('Data Sheet'!$B$15))),
            --(INT('Data Sheet'!$A$15) &amp; "." &amp; BR681),
            --(INT('Data Sheet'!$B$15) &amp; "." &amp; BR681)
        )
    ),
    IF(BQ681&lt;&gt;"",
        IF(INT('Data Sheet'!$A$15)=INT('Data Sheet'!$B$15),
            --(INT('Data Sheet'!$A$15) &amp; "." &amp; LEFT(BQ681,3)),
            IF(AND((--(INT('Data Sheet'!$A$15) &amp; "." &amp; LEFT(BQ681,3))&gt;=--('Data Sheet'!$A$15)), (--(INT('Data Sheet'!$A$15) &amp; "." &amp; LEFT(BQ681,3))&lt;=--('Data Sheet'!$B$15))),
                --(INT('Data Sheet'!$A$15) &amp; "." &amp; LEFT(BQ681,3)),
                --(INT('Data Sheet'!$B$15) &amp; "." &amp; LEFT(BQ681,3))
            )
        ),
        "OK"
    )
)</f>
        <v>OK</v>
      </c>
      <c r="Q681" s="23" t="str">
        <f>IF(BS681&lt;&gt;"",
    IF(INT('Data Sheet'!$A$19)=INT('Data Sheet'!$B$15),
        --(INT('Data Sheet'!$A$15) &amp; "." &amp; BS681),
        IF(AND((--(INT('Data Sheet'!$A$15) &amp; "." &amp; BS681)&gt;=--('Data Sheet'!$A$15)), (--(INT('Data Sheet'!$A$15) &amp; "." &amp; BS681)&lt;=--('Data Sheet'!$B$15))),
            --(INT('Data Sheet'!$A$15) &amp; "." &amp; BS681),
            --(INT('Data Sheet'!$B$15) &amp; "." &amp; BS681)
        )
    ),
    IF(BQ681&lt;&gt;"",
        IF(INT('Data Sheet'!$A$15)=INT('Data Sheet'!$B$15),
            --(INT('Data Sheet'!$A$15) &amp; "." &amp; RIGHT(BQ681,3)),
            IF(AND((--(INT('Data Sheet'!$A$15) &amp; "." &amp; RIGHT(BQ681,3))&gt;=--('Data Sheet'!$A$15)), (--(INT('Data Sheet'!$A$15) &amp; "." &amp; RIGHT(BQ681,3))&lt;=--('Data Sheet'!$B$15))),
                --(INT('Data Sheet'!$A$15) &amp; "." &amp; RIGHT(BQ681,3)),
                --(INT('Data Sheet'!$B$15) &amp; "." &amp; RIGHT(BQ681,3))
            )
        ),
        "OK"
    )
)</f>
        <v>OK</v>
      </c>
      <c r="R681" s="19"/>
      <c r="S681" s="19"/>
      <c r="T681" s="19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1"/>
      <c r="AU681" s="21"/>
      <c r="AV681" s="21"/>
      <c r="AW681" s="22"/>
      <c r="AX681" s="99"/>
      <c r="AY681" s="20"/>
      <c r="AZ681" s="20"/>
      <c r="BA681" s="22"/>
      <c r="BB681">
        <v>673</v>
      </c>
      <c r="BC681" s="80"/>
      <c r="BD681" s="80"/>
      <c r="BE681" s="80"/>
      <c r="BF681" s="80"/>
      <c r="BG681" s="32" t="str">
        <f t="shared" si="114"/>
        <v/>
      </c>
      <c r="BH681" s="78">
        <f t="shared" si="112"/>
        <v>0</v>
      </c>
      <c r="BI681" s="2">
        <f t="shared" si="115"/>
        <v>0</v>
      </c>
      <c r="BJ681" s="2">
        <f t="shared" si="116"/>
        <v>0</v>
      </c>
      <c r="BK681" s="2">
        <f t="shared" si="113"/>
        <v>0</v>
      </c>
    </row>
    <row r="682" spans="2:63" ht="15" customHeight="1" x14ac:dyDescent="0.25">
      <c r="B682" s="14">
        <v>674</v>
      </c>
      <c r="C682" s="95" t="str">
        <f t="shared" si="117"/>
        <v/>
      </c>
      <c r="D682" s="15" t="str">
        <f t="shared" si="111"/>
        <v>OK</v>
      </c>
      <c r="E682" s="16" t="e">
        <f>VLOOKUP('Data Sheet'!$B$8,'Data Sheet'!$I$2:$J$9,2,FALSE)</f>
        <v>#N/A</v>
      </c>
      <c r="F682" s="16" t="str">
        <f t="shared" si="118"/>
        <v/>
      </c>
      <c r="G682" s="103">
        <f t="shared" si="119"/>
        <v>0</v>
      </c>
      <c r="H682" s="17" t="s">
        <v>26</v>
      </c>
      <c r="I682" s="17" t="s">
        <v>26</v>
      </c>
      <c r="J682" s="17" t="str">
        <f>IF('Data Sheet'!$B$9="NC-50","N/A","OK")</f>
        <v>OK</v>
      </c>
      <c r="K682" s="17" t="str">
        <f>IF('Data Sheet'!$B$9="NC-50","N/A","OK")</f>
        <v>OK</v>
      </c>
      <c r="L682" s="17" t="str">
        <f t="shared" si="120"/>
        <v>OK</v>
      </c>
      <c r="M682" s="17" t="str">
        <f t="shared" si="121"/>
        <v>OK</v>
      </c>
      <c r="N682" s="18" t="str">
        <f>IF(BO682&lt;&gt;"",
    IF(INT('Data Sheet'!$A$19)=INT('Data Sheet'!$B$19),
        --(INT('Data Sheet'!$A$19) &amp; "." &amp; BO682),
        IF(AND((--(INT('Data Sheet'!$A$19) &amp; "." &amp; BO682)&gt;=--('Data Sheet'!$A$19)), (--(INT('Data Sheet'!$A$19) &amp; "." &amp; BO682)&lt;=--('Data Sheet'!$B$19))),
            --(INT('Data Sheet'!$A$19) &amp; "." &amp; BO682),
            --(INT('Data Sheet'!$B$19) &amp; "." &amp; BO682)
        )
    ),
    IF(BN682&lt;&gt;"",
        IF(INT('Data Sheet'!$A$19)=INT('Data Sheet'!$B$19),
            --(INT('Data Sheet'!$A$19) &amp; "." &amp; LEFT(BN682,3)),
            IF(AND((--(INT('Data Sheet'!$A$19) &amp; "." &amp; LEFT(BN682,3))&gt;=--('Data Sheet'!$A$19)), (--(INT('Data Sheet'!$A$19) &amp; "." &amp; LEFT(BN682,3))&lt;=--('Data Sheet'!$B$19))),
                --(INT('Data Sheet'!$A$19) &amp; "." &amp; LEFT(BN682,3)),
                --(INT('Data Sheet'!$B$19) &amp; "." &amp; LEFT(BN682,3))
            )
        ),
        "OK"
    )
)</f>
        <v>OK</v>
      </c>
      <c r="O682" s="23" t="str">
        <f>IF(BP682&lt;&gt;"",
    IF(INT('Data Sheet'!$A$19)=INT('Data Sheet'!$B$19),
        --(INT('Data Sheet'!$A$19) &amp; "." &amp; BP682),
        IF(AND((--(INT('Data Sheet'!$A$19) &amp; "." &amp; BP682)&gt;=--('Data Sheet'!$A$19)), (--(INT('Data Sheet'!$A$19) &amp; "." &amp; BP682)&lt;=--('Data Sheet'!$B$19))),
            --(INT('Data Sheet'!$A$19) &amp; "." &amp; BP682),
            --(INT('Data Sheet'!$B$19) &amp; "." &amp; BP682)
        )
    ),
    IF(BN682&lt;&gt;"",
        IF(INT('Data Sheet'!$A$19)=INT('Data Sheet'!$B$19),
            --(INT('Data Sheet'!$A$19) &amp; "." &amp; RIGHT(BN682,3)),
            IF(AND((--(INT('Data Sheet'!$A$19) &amp; "." &amp; RIGHT(BN682,3))&gt;=--('Data Sheet'!$A$19)), (--(INT('Data Sheet'!$A$19) &amp; "." &amp; RIGHT(BN682,3))&lt;=--('Data Sheet'!$B$19))),
                --(INT('Data Sheet'!$A$19) &amp; "." &amp; RIGHT(BN682,3)),
                --(INT('Data Sheet'!$B$19) &amp; "." &amp; RIGHT(BN682,3))
            )
        ),
        "OK"
    )
)</f>
        <v>OK</v>
      </c>
      <c r="P682" s="23" t="str">
        <f>IF(BR682&lt;&gt;"",
    IF(INT('Data Sheet'!$A$19)=INT('Data Sheet'!$B$15),
        --(INT('Data Sheet'!$A$15) &amp; "." &amp; BR682),
        IF(AND((--(INT('Data Sheet'!$A$15) &amp; "." &amp; BR682)&gt;=--('Data Sheet'!$A$15)), (--(INT('Data Sheet'!$A$15) &amp; "." &amp; BR682)&lt;=--('Data Sheet'!$B$15))),
            --(INT('Data Sheet'!$A$15) &amp; "." &amp; BR682),
            --(INT('Data Sheet'!$B$15) &amp; "." &amp; BR682)
        )
    ),
    IF(BQ682&lt;&gt;"",
        IF(INT('Data Sheet'!$A$15)=INT('Data Sheet'!$B$15),
            --(INT('Data Sheet'!$A$15) &amp; "." &amp; LEFT(BQ682,3)),
            IF(AND((--(INT('Data Sheet'!$A$15) &amp; "." &amp; LEFT(BQ682,3))&gt;=--('Data Sheet'!$A$15)), (--(INT('Data Sheet'!$A$15) &amp; "." &amp; LEFT(BQ682,3))&lt;=--('Data Sheet'!$B$15))),
                --(INT('Data Sheet'!$A$15) &amp; "." &amp; LEFT(BQ682,3)),
                --(INT('Data Sheet'!$B$15) &amp; "." &amp; LEFT(BQ682,3))
            )
        ),
        "OK"
    )
)</f>
        <v>OK</v>
      </c>
      <c r="Q682" s="23" t="str">
        <f>IF(BS682&lt;&gt;"",
    IF(INT('Data Sheet'!$A$19)=INT('Data Sheet'!$B$15),
        --(INT('Data Sheet'!$A$15) &amp; "." &amp; BS682),
        IF(AND((--(INT('Data Sheet'!$A$15) &amp; "." &amp; BS682)&gt;=--('Data Sheet'!$A$15)), (--(INT('Data Sheet'!$A$15) &amp; "." &amp; BS682)&lt;=--('Data Sheet'!$B$15))),
            --(INT('Data Sheet'!$A$15) &amp; "." &amp; BS682),
            --(INT('Data Sheet'!$B$15) &amp; "." &amp; BS682)
        )
    ),
    IF(BQ682&lt;&gt;"",
        IF(INT('Data Sheet'!$A$15)=INT('Data Sheet'!$B$15),
            --(INT('Data Sheet'!$A$15) &amp; "." &amp; RIGHT(BQ682,3)),
            IF(AND((--(INT('Data Sheet'!$A$15) &amp; "." &amp; RIGHT(BQ682,3))&gt;=--('Data Sheet'!$A$15)), (--(INT('Data Sheet'!$A$15) &amp; "." &amp; RIGHT(BQ682,3))&lt;=--('Data Sheet'!$B$15))),
                --(INT('Data Sheet'!$A$15) &amp; "." &amp; RIGHT(BQ682,3)),
                --(INT('Data Sheet'!$B$15) &amp; "." &amp; RIGHT(BQ682,3))
            )
        ),
        "OK"
    )
)</f>
        <v>OK</v>
      </c>
      <c r="R682" s="19"/>
      <c r="S682" s="19"/>
      <c r="T682" s="19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1"/>
      <c r="AU682" s="21"/>
      <c r="AV682" s="21"/>
      <c r="AW682" s="22"/>
      <c r="AX682" s="99"/>
      <c r="AY682" s="20"/>
      <c r="AZ682" s="20"/>
      <c r="BA682" s="22"/>
      <c r="BB682">
        <v>674</v>
      </c>
      <c r="BC682" s="80"/>
      <c r="BD682" s="80"/>
      <c r="BE682" s="80"/>
      <c r="BF682" s="80"/>
      <c r="BG682" s="32" t="str">
        <f t="shared" si="114"/>
        <v/>
      </c>
      <c r="BH682" s="78">
        <f t="shared" si="112"/>
        <v>0</v>
      </c>
      <c r="BI682" s="2">
        <f t="shared" si="115"/>
        <v>0</v>
      </c>
      <c r="BJ682" s="2">
        <f t="shared" si="116"/>
        <v>0</v>
      </c>
      <c r="BK682" s="2">
        <f t="shared" si="113"/>
        <v>0</v>
      </c>
    </row>
    <row r="683" spans="2:63" ht="15" customHeight="1" x14ac:dyDescent="0.25">
      <c r="B683" s="14">
        <v>675</v>
      </c>
      <c r="C683" s="95" t="str">
        <f t="shared" si="117"/>
        <v/>
      </c>
      <c r="D683" s="15" t="str">
        <f t="shared" si="111"/>
        <v>OK</v>
      </c>
      <c r="E683" s="16" t="e">
        <f>VLOOKUP('Data Sheet'!$B$8,'Data Sheet'!$I$2:$J$9,2,FALSE)</f>
        <v>#N/A</v>
      </c>
      <c r="F683" s="16" t="str">
        <f t="shared" si="118"/>
        <v/>
      </c>
      <c r="G683" s="103">
        <f t="shared" si="119"/>
        <v>0</v>
      </c>
      <c r="H683" s="17" t="s">
        <v>26</v>
      </c>
      <c r="I683" s="17" t="s">
        <v>26</v>
      </c>
      <c r="J683" s="17" t="str">
        <f>IF('Data Sheet'!$B$9="NC-50","N/A","OK")</f>
        <v>OK</v>
      </c>
      <c r="K683" s="17" t="str">
        <f>IF('Data Sheet'!$B$9="NC-50","N/A","OK")</f>
        <v>OK</v>
      </c>
      <c r="L683" s="17" t="str">
        <f t="shared" si="120"/>
        <v>OK</v>
      </c>
      <c r="M683" s="17" t="str">
        <f t="shared" si="121"/>
        <v>OK</v>
      </c>
      <c r="N683" s="18" t="str">
        <f>IF(BO683&lt;&gt;"",
    IF(INT('Data Sheet'!$A$19)=INT('Data Sheet'!$B$19),
        --(INT('Data Sheet'!$A$19) &amp; "." &amp; BO683),
        IF(AND((--(INT('Data Sheet'!$A$19) &amp; "." &amp; BO683)&gt;=--('Data Sheet'!$A$19)), (--(INT('Data Sheet'!$A$19) &amp; "." &amp; BO683)&lt;=--('Data Sheet'!$B$19))),
            --(INT('Data Sheet'!$A$19) &amp; "." &amp; BO683),
            --(INT('Data Sheet'!$B$19) &amp; "." &amp; BO683)
        )
    ),
    IF(BN683&lt;&gt;"",
        IF(INT('Data Sheet'!$A$19)=INT('Data Sheet'!$B$19),
            --(INT('Data Sheet'!$A$19) &amp; "." &amp; LEFT(BN683,3)),
            IF(AND((--(INT('Data Sheet'!$A$19) &amp; "." &amp; LEFT(BN683,3))&gt;=--('Data Sheet'!$A$19)), (--(INT('Data Sheet'!$A$19) &amp; "." &amp; LEFT(BN683,3))&lt;=--('Data Sheet'!$B$19))),
                --(INT('Data Sheet'!$A$19) &amp; "." &amp; LEFT(BN683,3)),
                --(INT('Data Sheet'!$B$19) &amp; "." &amp; LEFT(BN683,3))
            )
        ),
        "OK"
    )
)</f>
        <v>OK</v>
      </c>
      <c r="O683" s="23" t="str">
        <f>IF(BP683&lt;&gt;"",
    IF(INT('Data Sheet'!$A$19)=INT('Data Sheet'!$B$19),
        --(INT('Data Sheet'!$A$19) &amp; "." &amp; BP683),
        IF(AND((--(INT('Data Sheet'!$A$19) &amp; "." &amp; BP683)&gt;=--('Data Sheet'!$A$19)), (--(INT('Data Sheet'!$A$19) &amp; "." &amp; BP683)&lt;=--('Data Sheet'!$B$19))),
            --(INT('Data Sheet'!$A$19) &amp; "." &amp; BP683),
            --(INT('Data Sheet'!$B$19) &amp; "." &amp; BP683)
        )
    ),
    IF(BN683&lt;&gt;"",
        IF(INT('Data Sheet'!$A$19)=INT('Data Sheet'!$B$19),
            --(INT('Data Sheet'!$A$19) &amp; "." &amp; RIGHT(BN683,3)),
            IF(AND((--(INT('Data Sheet'!$A$19) &amp; "." &amp; RIGHT(BN683,3))&gt;=--('Data Sheet'!$A$19)), (--(INT('Data Sheet'!$A$19) &amp; "." &amp; RIGHT(BN683,3))&lt;=--('Data Sheet'!$B$19))),
                --(INT('Data Sheet'!$A$19) &amp; "." &amp; RIGHT(BN683,3)),
                --(INT('Data Sheet'!$B$19) &amp; "." &amp; RIGHT(BN683,3))
            )
        ),
        "OK"
    )
)</f>
        <v>OK</v>
      </c>
      <c r="P683" s="23" t="str">
        <f>IF(BR683&lt;&gt;"",
    IF(INT('Data Sheet'!$A$19)=INT('Data Sheet'!$B$15),
        --(INT('Data Sheet'!$A$15) &amp; "." &amp; BR683),
        IF(AND((--(INT('Data Sheet'!$A$15) &amp; "." &amp; BR683)&gt;=--('Data Sheet'!$A$15)), (--(INT('Data Sheet'!$A$15) &amp; "." &amp; BR683)&lt;=--('Data Sheet'!$B$15))),
            --(INT('Data Sheet'!$A$15) &amp; "." &amp; BR683),
            --(INT('Data Sheet'!$B$15) &amp; "." &amp; BR683)
        )
    ),
    IF(BQ683&lt;&gt;"",
        IF(INT('Data Sheet'!$A$15)=INT('Data Sheet'!$B$15),
            --(INT('Data Sheet'!$A$15) &amp; "." &amp; LEFT(BQ683,3)),
            IF(AND((--(INT('Data Sheet'!$A$15) &amp; "." &amp; LEFT(BQ683,3))&gt;=--('Data Sheet'!$A$15)), (--(INT('Data Sheet'!$A$15) &amp; "." &amp; LEFT(BQ683,3))&lt;=--('Data Sheet'!$B$15))),
                --(INT('Data Sheet'!$A$15) &amp; "." &amp; LEFT(BQ683,3)),
                --(INT('Data Sheet'!$B$15) &amp; "." &amp; LEFT(BQ683,3))
            )
        ),
        "OK"
    )
)</f>
        <v>OK</v>
      </c>
      <c r="Q683" s="23" t="str">
        <f>IF(BS683&lt;&gt;"",
    IF(INT('Data Sheet'!$A$19)=INT('Data Sheet'!$B$15),
        --(INT('Data Sheet'!$A$15) &amp; "." &amp; BS683),
        IF(AND((--(INT('Data Sheet'!$A$15) &amp; "." &amp; BS683)&gt;=--('Data Sheet'!$A$15)), (--(INT('Data Sheet'!$A$15) &amp; "." &amp; BS683)&lt;=--('Data Sheet'!$B$15))),
            --(INT('Data Sheet'!$A$15) &amp; "." &amp; BS683),
            --(INT('Data Sheet'!$B$15) &amp; "." &amp; BS683)
        )
    ),
    IF(BQ683&lt;&gt;"",
        IF(INT('Data Sheet'!$A$15)=INT('Data Sheet'!$B$15),
            --(INT('Data Sheet'!$A$15) &amp; "." &amp; RIGHT(BQ683,3)),
            IF(AND((--(INT('Data Sheet'!$A$15) &amp; "." &amp; RIGHT(BQ683,3))&gt;=--('Data Sheet'!$A$15)), (--(INT('Data Sheet'!$A$15) &amp; "." &amp; RIGHT(BQ683,3))&lt;=--('Data Sheet'!$B$15))),
                --(INT('Data Sheet'!$A$15) &amp; "." &amp; RIGHT(BQ683,3)),
                --(INT('Data Sheet'!$B$15) &amp; "." &amp; RIGHT(BQ683,3))
            )
        ),
        "OK"
    )
)</f>
        <v>OK</v>
      </c>
      <c r="R683" s="19"/>
      <c r="S683" s="19"/>
      <c r="T683" s="19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1"/>
      <c r="AU683" s="21"/>
      <c r="AV683" s="21"/>
      <c r="AW683" s="22"/>
      <c r="AX683" s="99"/>
      <c r="AY683" s="20"/>
      <c r="AZ683" s="20"/>
      <c r="BA683" s="22"/>
      <c r="BB683">
        <v>675</v>
      </c>
      <c r="BC683" s="80"/>
      <c r="BD683" s="80"/>
      <c r="BE683" s="80"/>
      <c r="BF683" s="80"/>
      <c r="BG683" s="32" t="str">
        <f t="shared" si="114"/>
        <v/>
      </c>
      <c r="BH683" s="78">
        <f t="shared" si="112"/>
        <v>0</v>
      </c>
      <c r="BI683" s="2">
        <f t="shared" si="115"/>
        <v>0</v>
      </c>
      <c r="BJ683" s="2">
        <f t="shared" si="116"/>
        <v>0</v>
      </c>
      <c r="BK683" s="2">
        <f t="shared" si="113"/>
        <v>0</v>
      </c>
    </row>
    <row r="684" spans="2:63" ht="15" customHeight="1" x14ac:dyDescent="0.25">
      <c r="B684" s="14">
        <v>676</v>
      </c>
      <c r="C684" s="95" t="str">
        <f t="shared" si="117"/>
        <v/>
      </c>
      <c r="D684" s="15" t="str">
        <f t="shared" si="111"/>
        <v>OK</v>
      </c>
      <c r="E684" s="16" t="e">
        <f>VLOOKUP('Data Sheet'!$B$8,'Data Sheet'!$I$2:$J$9,2,FALSE)</f>
        <v>#N/A</v>
      </c>
      <c r="F684" s="16" t="str">
        <f t="shared" si="118"/>
        <v/>
      </c>
      <c r="G684" s="103">
        <f t="shared" si="119"/>
        <v>0</v>
      </c>
      <c r="H684" s="17" t="s">
        <v>26</v>
      </c>
      <c r="I684" s="17" t="s">
        <v>26</v>
      </c>
      <c r="J684" s="17" t="str">
        <f>IF('Data Sheet'!$B$9="NC-50","N/A","OK")</f>
        <v>OK</v>
      </c>
      <c r="K684" s="17" t="str">
        <f>IF('Data Sheet'!$B$9="NC-50","N/A","OK")</f>
        <v>OK</v>
      </c>
      <c r="L684" s="17" t="str">
        <f t="shared" si="120"/>
        <v>OK</v>
      </c>
      <c r="M684" s="17" t="str">
        <f t="shared" si="121"/>
        <v>OK</v>
      </c>
      <c r="N684" s="18" t="str">
        <f>IF(BO684&lt;&gt;"",
    IF(INT('Data Sheet'!$A$19)=INT('Data Sheet'!$B$19),
        --(INT('Data Sheet'!$A$19) &amp; "." &amp; BO684),
        IF(AND((--(INT('Data Sheet'!$A$19) &amp; "." &amp; BO684)&gt;=--('Data Sheet'!$A$19)), (--(INT('Data Sheet'!$A$19) &amp; "." &amp; BO684)&lt;=--('Data Sheet'!$B$19))),
            --(INT('Data Sheet'!$A$19) &amp; "." &amp; BO684),
            --(INT('Data Sheet'!$B$19) &amp; "." &amp; BO684)
        )
    ),
    IF(BN684&lt;&gt;"",
        IF(INT('Data Sheet'!$A$19)=INT('Data Sheet'!$B$19),
            --(INT('Data Sheet'!$A$19) &amp; "." &amp; LEFT(BN684,3)),
            IF(AND((--(INT('Data Sheet'!$A$19) &amp; "." &amp; LEFT(BN684,3))&gt;=--('Data Sheet'!$A$19)), (--(INT('Data Sheet'!$A$19) &amp; "." &amp; LEFT(BN684,3))&lt;=--('Data Sheet'!$B$19))),
                --(INT('Data Sheet'!$A$19) &amp; "." &amp; LEFT(BN684,3)),
                --(INT('Data Sheet'!$B$19) &amp; "." &amp; LEFT(BN684,3))
            )
        ),
        "OK"
    )
)</f>
        <v>OK</v>
      </c>
      <c r="O684" s="23" t="str">
        <f>IF(BP684&lt;&gt;"",
    IF(INT('Data Sheet'!$A$19)=INT('Data Sheet'!$B$19),
        --(INT('Data Sheet'!$A$19) &amp; "." &amp; BP684),
        IF(AND((--(INT('Data Sheet'!$A$19) &amp; "." &amp; BP684)&gt;=--('Data Sheet'!$A$19)), (--(INT('Data Sheet'!$A$19) &amp; "." &amp; BP684)&lt;=--('Data Sheet'!$B$19))),
            --(INT('Data Sheet'!$A$19) &amp; "." &amp; BP684),
            --(INT('Data Sheet'!$B$19) &amp; "." &amp; BP684)
        )
    ),
    IF(BN684&lt;&gt;"",
        IF(INT('Data Sheet'!$A$19)=INT('Data Sheet'!$B$19),
            --(INT('Data Sheet'!$A$19) &amp; "." &amp; RIGHT(BN684,3)),
            IF(AND((--(INT('Data Sheet'!$A$19) &amp; "." &amp; RIGHT(BN684,3))&gt;=--('Data Sheet'!$A$19)), (--(INT('Data Sheet'!$A$19) &amp; "." &amp; RIGHT(BN684,3))&lt;=--('Data Sheet'!$B$19))),
                --(INT('Data Sheet'!$A$19) &amp; "." &amp; RIGHT(BN684,3)),
                --(INT('Data Sheet'!$B$19) &amp; "." &amp; RIGHT(BN684,3))
            )
        ),
        "OK"
    )
)</f>
        <v>OK</v>
      </c>
      <c r="P684" s="23" t="str">
        <f>IF(BR684&lt;&gt;"",
    IF(INT('Data Sheet'!$A$19)=INT('Data Sheet'!$B$15),
        --(INT('Data Sheet'!$A$15) &amp; "." &amp; BR684),
        IF(AND((--(INT('Data Sheet'!$A$15) &amp; "." &amp; BR684)&gt;=--('Data Sheet'!$A$15)), (--(INT('Data Sheet'!$A$15) &amp; "." &amp; BR684)&lt;=--('Data Sheet'!$B$15))),
            --(INT('Data Sheet'!$A$15) &amp; "." &amp; BR684),
            --(INT('Data Sheet'!$B$15) &amp; "." &amp; BR684)
        )
    ),
    IF(BQ684&lt;&gt;"",
        IF(INT('Data Sheet'!$A$15)=INT('Data Sheet'!$B$15),
            --(INT('Data Sheet'!$A$15) &amp; "." &amp; LEFT(BQ684,3)),
            IF(AND((--(INT('Data Sheet'!$A$15) &amp; "." &amp; LEFT(BQ684,3))&gt;=--('Data Sheet'!$A$15)), (--(INT('Data Sheet'!$A$15) &amp; "." &amp; LEFT(BQ684,3))&lt;=--('Data Sheet'!$B$15))),
                --(INT('Data Sheet'!$A$15) &amp; "." &amp; LEFT(BQ684,3)),
                --(INT('Data Sheet'!$B$15) &amp; "." &amp; LEFT(BQ684,3))
            )
        ),
        "OK"
    )
)</f>
        <v>OK</v>
      </c>
      <c r="Q684" s="23" t="str">
        <f>IF(BS684&lt;&gt;"",
    IF(INT('Data Sheet'!$A$19)=INT('Data Sheet'!$B$15),
        --(INT('Data Sheet'!$A$15) &amp; "." &amp; BS684),
        IF(AND((--(INT('Data Sheet'!$A$15) &amp; "." &amp; BS684)&gt;=--('Data Sheet'!$A$15)), (--(INT('Data Sheet'!$A$15) &amp; "." &amp; BS684)&lt;=--('Data Sheet'!$B$15))),
            --(INT('Data Sheet'!$A$15) &amp; "." &amp; BS684),
            --(INT('Data Sheet'!$B$15) &amp; "." &amp; BS684)
        )
    ),
    IF(BQ684&lt;&gt;"",
        IF(INT('Data Sheet'!$A$15)=INT('Data Sheet'!$B$15),
            --(INT('Data Sheet'!$A$15) &amp; "." &amp; RIGHT(BQ684,3)),
            IF(AND((--(INT('Data Sheet'!$A$15) &amp; "." &amp; RIGHT(BQ684,3))&gt;=--('Data Sheet'!$A$15)), (--(INT('Data Sheet'!$A$15) &amp; "." &amp; RIGHT(BQ684,3))&lt;=--('Data Sheet'!$B$15))),
                --(INT('Data Sheet'!$A$15) &amp; "." &amp; RIGHT(BQ684,3)),
                --(INT('Data Sheet'!$B$15) &amp; "." &amp; RIGHT(BQ684,3))
            )
        ),
        "OK"
    )
)</f>
        <v>OK</v>
      </c>
      <c r="R684" s="19"/>
      <c r="S684" s="19"/>
      <c r="T684" s="19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1"/>
      <c r="AU684" s="21"/>
      <c r="AV684" s="21"/>
      <c r="AW684" s="22"/>
      <c r="AX684" s="99"/>
      <c r="AY684" s="20"/>
      <c r="AZ684" s="20"/>
      <c r="BA684" s="22"/>
      <c r="BB684">
        <v>676</v>
      </c>
      <c r="BC684" s="80"/>
      <c r="BD684" s="80"/>
      <c r="BE684" s="80"/>
      <c r="BF684" s="80"/>
      <c r="BG684" s="32" t="str">
        <f t="shared" si="114"/>
        <v/>
      </c>
      <c r="BH684" s="78">
        <f t="shared" si="112"/>
        <v>0</v>
      </c>
      <c r="BI684" s="2">
        <f t="shared" si="115"/>
        <v>0</v>
      </c>
      <c r="BJ684" s="2">
        <f t="shared" si="116"/>
        <v>0</v>
      </c>
      <c r="BK684" s="2">
        <f t="shared" si="113"/>
        <v>0</v>
      </c>
    </row>
    <row r="685" spans="2:63" ht="15" customHeight="1" x14ac:dyDescent="0.25">
      <c r="B685" s="14">
        <v>677</v>
      </c>
      <c r="C685" s="95" t="str">
        <f t="shared" si="117"/>
        <v/>
      </c>
      <c r="D685" s="15" t="str">
        <f t="shared" si="111"/>
        <v>OK</v>
      </c>
      <c r="E685" s="16" t="e">
        <f>VLOOKUP('Data Sheet'!$B$8,'Data Sheet'!$I$2:$J$9,2,FALSE)</f>
        <v>#N/A</v>
      </c>
      <c r="F685" s="16" t="str">
        <f t="shared" si="118"/>
        <v/>
      </c>
      <c r="G685" s="103">
        <f t="shared" si="119"/>
        <v>0</v>
      </c>
      <c r="H685" s="17" t="s">
        <v>26</v>
      </c>
      <c r="I685" s="17" t="s">
        <v>26</v>
      </c>
      <c r="J685" s="17" t="str">
        <f>IF('Data Sheet'!$B$9="NC-50","N/A","OK")</f>
        <v>OK</v>
      </c>
      <c r="K685" s="17" t="str">
        <f>IF('Data Sheet'!$B$9="NC-50","N/A","OK")</f>
        <v>OK</v>
      </c>
      <c r="L685" s="17" t="str">
        <f t="shared" si="120"/>
        <v>OK</v>
      </c>
      <c r="M685" s="17" t="str">
        <f t="shared" si="121"/>
        <v>OK</v>
      </c>
      <c r="N685" s="18" t="str">
        <f>IF(BO685&lt;&gt;"",
    IF(INT('Data Sheet'!$A$19)=INT('Data Sheet'!$B$19),
        --(INT('Data Sheet'!$A$19) &amp; "." &amp; BO685),
        IF(AND((--(INT('Data Sheet'!$A$19) &amp; "." &amp; BO685)&gt;=--('Data Sheet'!$A$19)), (--(INT('Data Sheet'!$A$19) &amp; "." &amp; BO685)&lt;=--('Data Sheet'!$B$19))),
            --(INT('Data Sheet'!$A$19) &amp; "." &amp; BO685),
            --(INT('Data Sheet'!$B$19) &amp; "." &amp; BO685)
        )
    ),
    IF(BN685&lt;&gt;"",
        IF(INT('Data Sheet'!$A$19)=INT('Data Sheet'!$B$19),
            --(INT('Data Sheet'!$A$19) &amp; "." &amp; LEFT(BN685,3)),
            IF(AND((--(INT('Data Sheet'!$A$19) &amp; "." &amp; LEFT(BN685,3))&gt;=--('Data Sheet'!$A$19)), (--(INT('Data Sheet'!$A$19) &amp; "." &amp; LEFT(BN685,3))&lt;=--('Data Sheet'!$B$19))),
                --(INT('Data Sheet'!$A$19) &amp; "." &amp; LEFT(BN685,3)),
                --(INT('Data Sheet'!$B$19) &amp; "." &amp; LEFT(BN685,3))
            )
        ),
        "OK"
    )
)</f>
        <v>OK</v>
      </c>
      <c r="O685" s="23" t="str">
        <f>IF(BP685&lt;&gt;"",
    IF(INT('Data Sheet'!$A$19)=INT('Data Sheet'!$B$19),
        --(INT('Data Sheet'!$A$19) &amp; "." &amp; BP685),
        IF(AND((--(INT('Data Sheet'!$A$19) &amp; "." &amp; BP685)&gt;=--('Data Sheet'!$A$19)), (--(INT('Data Sheet'!$A$19) &amp; "." &amp; BP685)&lt;=--('Data Sheet'!$B$19))),
            --(INT('Data Sheet'!$A$19) &amp; "." &amp; BP685),
            --(INT('Data Sheet'!$B$19) &amp; "." &amp; BP685)
        )
    ),
    IF(BN685&lt;&gt;"",
        IF(INT('Data Sheet'!$A$19)=INT('Data Sheet'!$B$19),
            --(INT('Data Sheet'!$A$19) &amp; "." &amp; RIGHT(BN685,3)),
            IF(AND((--(INT('Data Sheet'!$A$19) &amp; "." &amp; RIGHT(BN685,3))&gt;=--('Data Sheet'!$A$19)), (--(INT('Data Sheet'!$A$19) &amp; "." &amp; RIGHT(BN685,3))&lt;=--('Data Sheet'!$B$19))),
                --(INT('Data Sheet'!$A$19) &amp; "." &amp; RIGHT(BN685,3)),
                --(INT('Data Sheet'!$B$19) &amp; "." &amp; RIGHT(BN685,3))
            )
        ),
        "OK"
    )
)</f>
        <v>OK</v>
      </c>
      <c r="P685" s="23" t="str">
        <f>IF(BR685&lt;&gt;"",
    IF(INT('Data Sheet'!$A$19)=INT('Data Sheet'!$B$15),
        --(INT('Data Sheet'!$A$15) &amp; "." &amp; BR685),
        IF(AND((--(INT('Data Sheet'!$A$15) &amp; "." &amp; BR685)&gt;=--('Data Sheet'!$A$15)), (--(INT('Data Sheet'!$A$15) &amp; "." &amp; BR685)&lt;=--('Data Sheet'!$B$15))),
            --(INT('Data Sheet'!$A$15) &amp; "." &amp; BR685),
            --(INT('Data Sheet'!$B$15) &amp; "." &amp; BR685)
        )
    ),
    IF(BQ685&lt;&gt;"",
        IF(INT('Data Sheet'!$A$15)=INT('Data Sheet'!$B$15),
            --(INT('Data Sheet'!$A$15) &amp; "." &amp; LEFT(BQ685,3)),
            IF(AND((--(INT('Data Sheet'!$A$15) &amp; "." &amp; LEFT(BQ685,3))&gt;=--('Data Sheet'!$A$15)), (--(INT('Data Sheet'!$A$15) &amp; "." &amp; LEFT(BQ685,3))&lt;=--('Data Sheet'!$B$15))),
                --(INT('Data Sheet'!$A$15) &amp; "." &amp; LEFT(BQ685,3)),
                --(INT('Data Sheet'!$B$15) &amp; "." &amp; LEFT(BQ685,3))
            )
        ),
        "OK"
    )
)</f>
        <v>OK</v>
      </c>
      <c r="Q685" s="23" t="str">
        <f>IF(BS685&lt;&gt;"",
    IF(INT('Data Sheet'!$A$19)=INT('Data Sheet'!$B$15),
        --(INT('Data Sheet'!$A$15) &amp; "." &amp; BS685),
        IF(AND((--(INT('Data Sheet'!$A$15) &amp; "." &amp; BS685)&gt;=--('Data Sheet'!$A$15)), (--(INT('Data Sheet'!$A$15) &amp; "." &amp; BS685)&lt;=--('Data Sheet'!$B$15))),
            --(INT('Data Sheet'!$A$15) &amp; "." &amp; BS685),
            --(INT('Data Sheet'!$B$15) &amp; "." &amp; BS685)
        )
    ),
    IF(BQ685&lt;&gt;"",
        IF(INT('Data Sheet'!$A$15)=INT('Data Sheet'!$B$15),
            --(INT('Data Sheet'!$A$15) &amp; "." &amp; RIGHT(BQ685,3)),
            IF(AND((--(INT('Data Sheet'!$A$15) &amp; "." &amp; RIGHT(BQ685,3))&gt;=--('Data Sheet'!$A$15)), (--(INT('Data Sheet'!$A$15) &amp; "." &amp; RIGHT(BQ685,3))&lt;=--('Data Sheet'!$B$15))),
                --(INT('Data Sheet'!$A$15) &amp; "." &amp; RIGHT(BQ685,3)),
                --(INT('Data Sheet'!$B$15) &amp; "." &amp; RIGHT(BQ685,3))
            )
        ),
        "OK"
    )
)</f>
        <v>OK</v>
      </c>
      <c r="R685" s="19"/>
      <c r="S685" s="19"/>
      <c r="T685" s="19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1"/>
      <c r="AU685" s="21"/>
      <c r="AV685" s="21"/>
      <c r="AW685" s="22"/>
      <c r="AX685" s="99"/>
      <c r="AY685" s="20"/>
      <c r="AZ685" s="20"/>
      <c r="BA685" s="22"/>
      <c r="BB685">
        <v>677</v>
      </c>
      <c r="BC685" s="80"/>
      <c r="BD685" s="80"/>
      <c r="BE685" s="80"/>
      <c r="BF685" s="80"/>
      <c r="BG685" s="32" t="str">
        <f t="shared" si="114"/>
        <v/>
      </c>
      <c r="BH685" s="78">
        <f t="shared" si="112"/>
        <v>0</v>
      </c>
      <c r="BI685" s="2">
        <f t="shared" si="115"/>
        <v>0</v>
      </c>
      <c r="BJ685" s="2">
        <f t="shared" si="116"/>
        <v>0</v>
      </c>
      <c r="BK685" s="2">
        <f t="shared" si="113"/>
        <v>0</v>
      </c>
    </row>
    <row r="686" spans="2:63" ht="15" customHeight="1" x14ac:dyDescent="0.25">
      <c r="B686" s="14">
        <v>678</v>
      </c>
      <c r="C686" s="95" t="str">
        <f t="shared" si="117"/>
        <v/>
      </c>
      <c r="D686" s="15" t="str">
        <f t="shared" si="111"/>
        <v>OK</v>
      </c>
      <c r="E686" s="16" t="e">
        <f>VLOOKUP('Data Sheet'!$B$8,'Data Sheet'!$I$2:$J$9,2,FALSE)</f>
        <v>#N/A</v>
      </c>
      <c r="F686" s="16" t="str">
        <f t="shared" si="118"/>
        <v/>
      </c>
      <c r="G686" s="103">
        <f t="shared" si="119"/>
        <v>0</v>
      </c>
      <c r="H686" s="17" t="s">
        <v>26</v>
      </c>
      <c r="I686" s="17" t="s">
        <v>26</v>
      </c>
      <c r="J686" s="17" t="str">
        <f>IF('Data Sheet'!$B$9="NC-50","N/A","OK")</f>
        <v>OK</v>
      </c>
      <c r="K686" s="17" t="str">
        <f>IF('Data Sheet'!$B$9="NC-50","N/A","OK")</f>
        <v>OK</v>
      </c>
      <c r="L686" s="17" t="str">
        <f t="shared" si="120"/>
        <v>OK</v>
      </c>
      <c r="M686" s="17" t="str">
        <f t="shared" si="121"/>
        <v>OK</v>
      </c>
      <c r="N686" s="18" t="str">
        <f>IF(BO686&lt;&gt;"",
    IF(INT('Data Sheet'!$A$19)=INT('Data Sheet'!$B$19),
        --(INT('Data Sheet'!$A$19) &amp; "." &amp; BO686),
        IF(AND((--(INT('Data Sheet'!$A$19) &amp; "." &amp; BO686)&gt;=--('Data Sheet'!$A$19)), (--(INT('Data Sheet'!$A$19) &amp; "." &amp; BO686)&lt;=--('Data Sheet'!$B$19))),
            --(INT('Data Sheet'!$A$19) &amp; "." &amp; BO686),
            --(INT('Data Sheet'!$B$19) &amp; "." &amp; BO686)
        )
    ),
    IF(BN686&lt;&gt;"",
        IF(INT('Data Sheet'!$A$19)=INT('Data Sheet'!$B$19),
            --(INT('Data Sheet'!$A$19) &amp; "." &amp; LEFT(BN686,3)),
            IF(AND((--(INT('Data Sheet'!$A$19) &amp; "." &amp; LEFT(BN686,3))&gt;=--('Data Sheet'!$A$19)), (--(INT('Data Sheet'!$A$19) &amp; "." &amp; LEFT(BN686,3))&lt;=--('Data Sheet'!$B$19))),
                --(INT('Data Sheet'!$A$19) &amp; "." &amp; LEFT(BN686,3)),
                --(INT('Data Sheet'!$B$19) &amp; "." &amp; LEFT(BN686,3))
            )
        ),
        "OK"
    )
)</f>
        <v>OK</v>
      </c>
      <c r="O686" s="23" t="str">
        <f>IF(BP686&lt;&gt;"",
    IF(INT('Data Sheet'!$A$19)=INT('Data Sheet'!$B$19),
        --(INT('Data Sheet'!$A$19) &amp; "." &amp; BP686),
        IF(AND((--(INT('Data Sheet'!$A$19) &amp; "." &amp; BP686)&gt;=--('Data Sheet'!$A$19)), (--(INT('Data Sheet'!$A$19) &amp; "." &amp; BP686)&lt;=--('Data Sheet'!$B$19))),
            --(INT('Data Sheet'!$A$19) &amp; "." &amp; BP686),
            --(INT('Data Sheet'!$B$19) &amp; "." &amp; BP686)
        )
    ),
    IF(BN686&lt;&gt;"",
        IF(INT('Data Sheet'!$A$19)=INT('Data Sheet'!$B$19),
            --(INT('Data Sheet'!$A$19) &amp; "." &amp; RIGHT(BN686,3)),
            IF(AND((--(INT('Data Sheet'!$A$19) &amp; "." &amp; RIGHT(BN686,3))&gt;=--('Data Sheet'!$A$19)), (--(INT('Data Sheet'!$A$19) &amp; "." &amp; RIGHT(BN686,3))&lt;=--('Data Sheet'!$B$19))),
                --(INT('Data Sheet'!$A$19) &amp; "." &amp; RIGHT(BN686,3)),
                --(INT('Data Sheet'!$B$19) &amp; "." &amp; RIGHT(BN686,3))
            )
        ),
        "OK"
    )
)</f>
        <v>OK</v>
      </c>
      <c r="P686" s="23" t="str">
        <f>IF(BR686&lt;&gt;"",
    IF(INT('Data Sheet'!$A$19)=INT('Data Sheet'!$B$15),
        --(INT('Data Sheet'!$A$15) &amp; "." &amp; BR686),
        IF(AND((--(INT('Data Sheet'!$A$15) &amp; "." &amp; BR686)&gt;=--('Data Sheet'!$A$15)), (--(INT('Data Sheet'!$A$15) &amp; "." &amp; BR686)&lt;=--('Data Sheet'!$B$15))),
            --(INT('Data Sheet'!$A$15) &amp; "." &amp; BR686),
            --(INT('Data Sheet'!$B$15) &amp; "." &amp; BR686)
        )
    ),
    IF(BQ686&lt;&gt;"",
        IF(INT('Data Sheet'!$A$15)=INT('Data Sheet'!$B$15),
            --(INT('Data Sheet'!$A$15) &amp; "." &amp; LEFT(BQ686,3)),
            IF(AND((--(INT('Data Sheet'!$A$15) &amp; "." &amp; LEFT(BQ686,3))&gt;=--('Data Sheet'!$A$15)), (--(INT('Data Sheet'!$A$15) &amp; "." &amp; LEFT(BQ686,3))&lt;=--('Data Sheet'!$B$15))),
                --(INT('Data Sheet'!$A$15) &amp; "." &amp; LEFT(BQ686,3)),
                --(INT('Data Sheet'!$B$15) &amp; "." &amp; LEFT(BQ686,3))
            )
        ),
        "OK"
    )
)</f>
        <v>OK</v>
      </c>
      <c r="Q686" s="23" t="str">
        <f>IF(BS686&lt;&gt;"",
    IF(INT('Data Sheet'!$A$19)=INT('Data Sheet'!$B$15),
        --(INT('Data Sheet'!$A$15) &amp; "." &amp; BS686),
        IF(AND((--(INT('Data Sheet'!$A$15) &amp; "." &amp; BS686)&gt;=--('Data Sheet'!$A$15)), (--(INT('Data Sheet'!$A$15) &amp; "." &amp; BS686)&lt;=--('Data Sheet'!$B$15))),
            --(INT('Data Sheet'!$A$15) &amp; "." &amp; BS686),
            --(INT('Data Sheet'!$B$15) &amp; "." &amp; BS686)
        )
    ),
    IF(BQ686&lt;&gt;"",
        IF(INT('Data Sheet'!$A$15)=INT('Data Sheet'!$B$15),
            --(INT('Data Sheet'!$A$15) &amp; "." &amp; RIGHT(BQ686,3)),
            IF(AND((--(INT('Data Sheet'!$A$15) &amp; "." &amp; RIGHT(BQ686,3))&gt;=--('Data Sheet'!$A$15)), (--(INT('Data Sheet'!$A$15) &amp; "." &amp; RIGHT(BQ686,3))&lt;=--('Data Sheet'!$B$15))),
                --(INT('Data Sheet'!$A$15) &amp; "." &amp; RIGHT(BQ686,3)),
                --(INT('Data Sheet'!$B$15) &amp; "." &amp; RIGHT(BQ686,3))
            )
        ),
        "OK"
    )
)</f>
        <v>OK</v>
      </c>
      <c r="R686" s="19"/>
      <c r="S686" s="19"/>
      <c r="T686" s="19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1"/>
      <c r="AU686" s="21"/>
      <c r="AV686" s="21"/>
      <c r="AW686" s="22"/>
      <c r="AX686" s="99"/>
      <c r="AY686" s="20"/>
      <c r="AZ686" s="20"/>
      <c r="BA686" s="22"/>
      <c r="BB686">
        <v>678</v>
      </c>
      <c r="BC686" s="80"/>
      <c r="BD686" s="80"/>
      <c r="BE686" s="80"/>
      <c r="BF686" s="80"/>
      <c r="BG686" s="32" t="str">
        <f t="shared" si="114"/>
        <v/>
      </c>
      <c r="BH686" s="78">
        <f t="shared" si="112"/>
        <v>0</v>
      </c>
      <c r="BI686" s="2">
        <f t="shared" si="115"/>
        <v>0</v>
      </c>
      <c r="BJ686" s="2">
        <f t="shared" si="116"/>
        <v>0</v>
      </c>
      <c r="BK686" s="2">
        <f t="shared" si="113"/>
        <v>0</v>
      </c>
    </row>
    <row r="687" spans="2:63" ht="15" customHeight="1" x14ac:dyDescent="0.25">
      <c r="B687" s="14">
        <v>679</v>
      </c>
      <c r="C687" s="95" t="str">
        <f t="shared" si="117"/>
        <v/>
      </c>
      <c r="D687" s="15" t="str">
        <f t="shared" si="111"/>
        <v>OK</v>
      </c>
      <c r="E687" s="16" t="e">
        <f>VLOOKUP('Data Sheet'!$B$8,'Data Sheet'!$I$2:$J$9,2,FALSE)</f>
        <v>#N/A</v>
      </c>
      <c r="F687" s="16" t="str">
        <f t="shared" si="118"/>
        <v/>
      </c>
      <c r="G687" s="103">
        <f t="shared" si="119"/>
        <v>0</v>
      </c>
      <c r="H687" s="17" t="s">
        <v>26</v>
      </c>
      <c r="I687" s="17" t="s">
        <v>26</v>
      </c>
      <c r="J687" s="17" t="str">
        <f>IF('Data Sheet'!$B$9="NC-50","N/A","OK")</f>
        <v>OK</v>
      </c>
      <c r="K687" s="17" t="str">
        <f>IF('Data Sheet'!$B$9="NC-50","N/A","OK")</f>
        <v>OK</v>
      </c>
      <c r="L687" s="17" t="str">
        <f t="shared" si="120"/>
        <v>OK</v>
      </c>
      <c r="M687" s="17" t="str">
        <f t="shared" si="121"/>
        <v>OK</v>
      </c>
      <c r="N687" s="18" t="str">
        <f>IF(BO687&lt;&gt;"",
    IF(INT('Data Sheet'!$A$19)=INT('Data Sheet'!$B$19),
        --(INT('Data Sheet'!$A$19) &amp; "." &amp; BO687),
        IF(AND((--(INT('Data Sheet'!$A$19) &amp; "." &amp; BO687)&gt;=--('Data Sheet'!$A$19)), (--(INT('Data Sheet'!$A$19) &amp; "." &amp; BO687)&lt;=--('Data Sheet'!$B$19))),
            --(INT('Data Sheet'!$A$19) &amp; "." &amp; BO687),
            --(INT('Data Sheet'!$B$19) &amp; "." &amp; BO687)
        )
    ),
    IF(BN687&lt;&gt;"",
        IF(INT('Data Sheet'!$A$19)=INT('Data Sheet'!$B$19),
            --(INT('Data Sheet'!$A$19) &amp; "." &amp; LEFT(BN687,3)),
            IF(AND((--(INT('Data Sheet'!$A$19) &amp; "." &amp; LEFT(BN687,3))&gt;=--('Data Sheet'!$A$19)), (--(INT('Data Sheet'!$A$19) &amp; "." &amp; LEFT(BN687,3))&lt;=--('Data Sheet'!$B$19))),
                --(INT('Data Sheet'!$A$19) &amp; "." &amp; LEFT(BN687,3)),
                --(INT('Data Sheet'!$B$19) &amp; "." &amp; LEFT(BN687,3))
            )
        ),
        "OK"
    )
)</f>
        <v>OK</v>
      </c>
      <c r="O687" s="23" t="str">
        <f>IF(BP687&lt;&gt;"",
    IF(INT('Data Sheet'!$A$19)=INT('Data Sheet'!$B$19),
        --(INT('Data Sheet'!$A$19) &amp; "." &amp; BP687),
        IF(AND((--(INT('Data Sheet'!$A$19) &amp; "." &amp; BP687)&gt;=--('Data Sheet'!$A$19)), (--(INT('Data Sheet'!$A$19) &amp; "." &amp; BP687)&lt;=--('Data Sheet'!$B$19))),
            --(INT('Data Sheet'!$A$19) &amp; "." &amp; BP687),
            --(INT('Data Sheet'!$B$19) &amp; "." &amp; BP687)
        )
    ),
    IF(BN687&lt;&gt;"",
        IF(INT('Data Sheet'!$A$19)=INT('Data Sheet'!$B$19),
            --(INT('Data Sheet'!$A$19) &amp; "." &amp; RIGHT(BN687,3)),
            IF(AND((--(INT('Data Sheet'!$A$19) &amp; "." &amp; RIGHT(BN687,3))&gt;=--('Data Sheet'!$A$19)), (--(INT('Data Sheet'!$A$19) &amp; "." &amp; RIGHT(BN687,3))&lt;=--('Data Sheet'!$B$19))),
                --(INT('Data Sheet'!$A$19) &amp; "." &amp; RIGHT(BN687,3)),
                --(INT('Data Sheet'!$B$19) &amp; "." &amp; RIGHT(BN687,3))
            )
        ),
        "OK"
    )
)</f>
        <v>OK</v>
      </c>
      <c r="P687" s="23" t="str">
        <f>IF(BR687&lt;&gt;"",
    IF(INT('Data Sheet'!$A$19)=INT('Data Sheet'!$B$15),
        --(INT('Data Sheet'!$A$15) &amp; "." &amp; BR687),
        IF(AND((--(INT('Data Sheet'!$A$15) &amp; "." &amp; BR687)&gt;=--('Data Sheet'!$A$15)), (--(INT('Data Sheet'!$A$15) &amp; "." &amp; BR687)&lt;=--('Data Sheet'!$B$15))),
            --(INT('Data Sheet'!$A$15) &amp; "." &amp; BR687),
            --(INT('Data Sheet'!$B$15) &amp; "." &amp; BR687)
        )
    ),
    IF(BQ687&lt;&gt;"",
        IF(INT('Data Sheet'!$A$15)=INT('Data Sheet'!$B$15),
            --(INT('Data Sheet'!$A$15) &amp; "." &amp; LEFT(BQ687,3)),
            IF(AND((--(INT('Data Sheet'!$A$15) &amp; "." &amp; LEFT(BQ687,3))&gt;=--('Data Sheet'!$A$15)), (--(INT('Data Sheet'!$A$15) &amp; "." &amp; LEFT(BQ687,3))&lt;=--('Data Sheet'!$B$15))),
                --(INT('Data Sheet'!$A$15) &amp; "." &amp; LEFT(BQ687,3)),
                --(INT('Data Sheet'!$B$15) &amp; "." &amp; LEFT(BQ687,3))
            )
        ),
        "OK"
    )
)</f>
        <v>OK</v>
      </c>
      <c r="Q687" s="23" t="str">
        <f>IF(BS687&lt;&gt;"",
    IF(INT('Data Sheet'!$A$19)=INT('Data Sheet'!$B$15),
        --(INT('Data Sheet'!$A$15) &amp; "." &amp; BS687),
        IF(AND((--(INT('Data Sheet'!$A$15) &amp; "." &amp; BS687)&gt;=--('Data Sheet'!$A$15)), (--(INT('Data Sheet'!$A$15) &amp; "." &amp; BS687)&lt;=--('Data Sheet'!$B$15))),
            --(INT('Data Sheet'!$A$15) &amp; "." &amp; BS687),
            --(INT('Data Sheet'!$B$15) &amp; "." &amp; BS687)
        )
    ),
    IF(BQ687&lt;&gt;"",
        IF(INT('Data Sheet'!$A$15)=INT('Data Sheet'!$B$15),
            --(INT('Data Sheet'!$A$15) &amp; "." &amp; RIGHT(BQ687,3)),
            IF(AND((--(INT('Data Sheet'!$A$15) &amp; "." &amp; RIGHT(BQ687,3))&gt;=--('Data Sheet'!$A$15)), (--(INT('Data Sheet'!$A$15) &amp; "." &amp; RIGHT(BQ687,3))&lt;=--('Data Sheet'!$B$15))),
                --(INT('Data Sheet'!$A$15) &amp; "." &amp; RIGHT(BQ687,3)),
                --(INT('Data Sheet'!$B$15) &amp; "." &amp; RIGHT(BQ687,3))
            )
        ),
        "OK"
    )
)</f>
        <v>OK</v>
      </c>
      <c r="R687" s="19"/>
      <c r="S687" s="19"/>
      <c r="T687" s="19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1"/>
      <c r="AU687" s="21"/>
      <c r="AV687" s="21"/>
      <c r="AW687" s="22"/>
      <c r="AX687" s="99"/>
      <c r="AY687" s="20"/>
      <c r="AZ687" s="20"/>
      <c r="BA687" s="22"/>
      <c r="BB687">
        <v>679</v>
      </c>
      <c r="BC687" s="80"/>
      <c r="BD687" s="80"/>
      <c r="BE687" s="80"/>
      <c r="BF687" s="80"/>
      <c r="BG687" s="32" t="str">
        <f t="shared" si="114"/>
        <v/>
      </c>
      <c r="BH687" s="78">
        <f t="shared" si="112"/>
        <v>0</v>
      </c>
      <c r="BI687" s="2">
        <f t="shared" si="115"/>
        <v>0</v>
      </c>
      <c r="BJ687" s="2">
        <f t="shared" si="116"/>
        <v>0</v>
      </c>
      <c r="BK687" s="2">
        <f t="shared" si="113"/>
        <v>0</v>
      </c>
    </row>
    <row r="688" spans="2:63" ht="15" customHeight="1" x14ac:dyDescent="0.25">
      <c r="B688" s="14">
        <v>680</v>
      </c>
      <c r="C688" s="95" t="str">
        <f t="shared" si="117"/>
        <v/>
      </c>
      <c r="D688" s="15" t="str">
        <f t="shared" si="111"/>
        <v>OK</v>
      </c>
      <c r="E688" s="16" t="e">
        <f>VLOOKUP('Data Sheet'!$B$8,'Data Sheet'!$I$2:$J$9,2,FALSE)</f>
        <v>#N/A</v>
      </c>
      <c r="F688" s="16" t="str">
        <f t="shared" si="118"/>
        <v/>
      </c>
      <c r="G688" s="103">
        <f t="shared" si="119"/>
        <v>0</v>
      </c>
      <c r="H688" s="17" t="s">
        <v>26</v>
      </c>
      <c r="I688" s="17" t="s">
        <v>26</v>
      </c>
      <c r="J688" s="17" t="str">
        <f>IF('Data Sheet'!$B$9="NC-50","N/A","OK")</f>
        <v>OK</v>
      </c>
      <c r="K688" s="17" t="str">
        <f>IF('Data Sheet'!$B$9="NC-50","N/A","OK")</f>
        <v>OK</v>
      </c>
      <c r="L688" s="17" t="str">
        <f t="shared" si="120"/>
        <v>OK</v>
      </c>
      <c r="M688" s="17" t="str">
        <f t="shared" si="121"/>
        <v>OK</v>
      </c>
      <c r="N688" s="18" t="str">
        <f>IF(BO688&lt;&gt;"",
    IF(INT('Data Sheet'!$A$19)=INT('Data Sheet'!$B$19),
        --(INT('Data Sheet'!$A$19) &amp; "." &amp; BO688),
        IF(AND((--(INT('Data Sheet'!$A$19) &amp; "." &amp; BO688)&gt;=--('Data Sheet'!$A$19)), (--(INT('Data Sheet'!$A$19) &amp; "." &amp; BO688)&lt;=--('Data Sheet'!$B$19))),
            --(INT('Data Sheet'!$A$19) &amp; "." &amp; BO688),
            --(INT('Data Sheet'!$B$19) &amp; "." &amp; BO688)
        )
    ),
    IF(BN688&lt;&gt;"",
        IF(INT('Data Sheet'!$A$19)=INT('Data Sheet'!$B$19),
            --(INT('Data Sheet'!$A$19) &amp; "." &amp; LEFT(BN688,3)),
            IF(AND((--(INT('Data Sheet'!$A$19) &amp; "." &amp; LEFT(BN688,3))&gt;=--('Data Sheet'!$A$19)), (--(INT('Data Sheet'!$A$19) &amp; "." &amp; LEFT(BN688,3))&lt;=--('Data Sheet'!$B$19))),
                --(INT('Data Sheet'!$A$19) &amp; "." &amp; LEFT(BN688,3)),
                --(INT('Data Sheet'!$B$19) &amp; "." &amp; LEFT(BN688,3))
            )
        ),
        "OK"
    )
)</f>
        <v>OK</v>
      </c>
      <c r="O688" s="23" t="str">
        <f>IF(BP688&lt;&gt;"",
    IF(INT('Data Sheet'!$A$19)=INT('Data Sheet'!$B$19),
        --(INT('Data Sheet'!$A$19) &amp; "." &amp; BP688),
        IF(AND((--(INT('Data Sheet'!$A$19) &amp; "." &amp; BP688)&gt;=--('Data Sheet'!$A$19)), (--(INT('Data Sheet'!$A$19) &amp; "." &amp; BP688)&lt;=--('Data Sheet'!$B$19))),
            --(INT('Data Sheet'!$A$19) &amp; "." &amp; BP688),
            --(INT('Data Sheet'!$B$19) &amp; "." &amp; BP688)
        )
    ),
    IF(BN688&lt;&gt;"",
        IF(INT('Data Sheet'!$A$19)=INT('Data Sheet'!$B$19),
            --(INT('Data Sheet'!$A$19) &amp; "." &amp; RIGHT(BN688,3)),
            IF(AND((--(INT('Data Sheet'!$A$19) &amp; "." &amp; RIGHT(BN688,3))&gt;=--('Data Sheet'!$A$19)), (--(INT('Data Sheet'!$A$19) &amp; "." &amp; RIGHT(BN688,3))&lt;=--('Data Sheet'!$B$19))),
                --(INT('Data Sheet'!$A$19) &amp; "." &amp; RIGHT(BN688,3)),
                --(INT('Data Sheet'!$B$19) &amp; "." &amp; RIGHT(BN688,3))
            )
        ),
        "OK"
    )
)</f>
        <v>OK</v>
      </c>
      <c r="P688" s="23" t="str">
        <f>IF(BR688&lt;&gt;"",
    IF(INT('Data Sheet'!$A$19)=INT('Data Sheet'!$B$15),
        --(INT('Data Sheet'!$A$15) &amp; "." &amp; BR688),
        IF(AND((--(INT('Data Sheet'!$A$15) &amp; "." &amp; BR688)&gt;=--('Data Sheet'!$A$15)), (--(INT('Data Sheet'!$A$15) &amp; "." &amp; BR688)&lt;=--('Data Sheet'!$B$15))),
            --(INT('Data Sheet'!$A$15) &amp; "." &amp; BR688),
            --(INT('Data Sheet'!$B$15) &amp; "." &amp; BR688)
        )
    ),
    IF(BQ688&lt;&gt;"",
        IF(INT('Data Sheet'!$A$15)=INT('Data Sheet'!$B$15),
            --(INT('Data Sheet'!$A$15) &amp; "." &amp; LEFT(BQ688,3)),
            IF(AND((--(INT('Data Sheet'!$A$15) &amp; "." &amp; LEFT(BQ688,3))&gt;=--('Data Sheet'!$A$15)), (--(INT('Data Sheet'!$A$15) &amp; "." &amp; LEFT(BQ688,3))&lt;=--('Data Sheet'!$B$15))),
                --(INT('Data Sheet'!$A$15) &amp; "." &amp; LEFT(BQ688,3)),
                --(INT('Data Sheet'!$B$15) &amp; "." &amp; LEFT(BQ688,3))
            )
        ),
        "OK"
    )
)</f>
        <v>OK</v>
      </c>
      <c r="Q688" s="23" t="str">
        <f>IF(BS688&lt;&gt;"",
    IF(INT('Data Sheet'!$A$19)=INT('Data Sheet'!$B$15),
        --(INT('Data Sheet'!$A$15) &amp; "." &amp; BS688),
        IF(AND((--(INT('Data Sheet'!$A$15) &amp; "." &amp; BS688)&gt;=--('Data Sheet'!$A$15)), (--(INT('Data Sheet'!$A$15) &amp; "." &amp; BS688)&lt;=--('Data Sheet'!$B$15))),
            --(INT('Data Sheet'!$A$15) &amp; "." &amp; BS688),
            --(INT('Data Sheet'!$B$15) &amp; "." &amp; BS688)
        )
    ),
    IF(BQ688&lt;&gt;"",
        IF(INT('Data Sheet'!$A$15)=INT('Data Sheet'!$B$15),
            --(INT('Data Sheet'!$A$15) &amp; "." &amp; RIGHT(BQ688,3)),
            IF(AND((--(INT('Data Sheet'!$A$15) &amp; "." &amp; RIGHT(BQ688,3))&gt;=--('Data Sheet'!$A$15)), (--(INT('Data Sheet'!$A$15) &amp; "." &amp; RIGHT(BQ688,3))&lt;=--('Data Sheet'!$B$15))),
                --(INT('Data Sheet'!$A$15) &amp; "." &amp; RIGHT(BQ688,3)),
                --(INT('Data Sheet'!$B$15) &amp; "." &amp; RIGHT(BQ688,3))
            )
        ),
        "OK"
    )
)</f>
        <v>OK</v>
      </c>
      <c r="R688" s="19"/>
      <c r="S688" s="19"/>
      <c r="T688" s="19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1"/>
      <c r="AU688" s="21"/>
      <c r="AV688" s="21"/>
      <c r="AW688" s="22"/>
      <c r="AX688" s="99"/>
      <c r="AY688" s="20"/>
      <c r="AZ688" s="20"/>
      <c r="BA688" s="22"/>
      <c r="BB688">
        <v>680</v>
      </c>
      <c r="BC688" s="80"/>
      <c r="BD688" s="80"/>
      <c r="BE688" s="80"/>
      <c r="BF688" s="80"/>
      <c r="BG688" s="32" t="str">
        <f t="shared" si="114"/>
        <v/>
      </c>
      <c r="BH688" s="78">
        <f t="shared" si="112"/>
        <v>0</v>
      </c>
      <c r="BI688" s="2">
        <f t="shared" si="115"/>
        <v>0</v>
      </c>
      <c r="BJ688" s="2">
        <f t="shared" si="116"/>
        <v>0</v>
      </c>
      <c r="BK688" s="2">
        <f t="shared" si="113"/>
        <v>0</v>
      </c>
    </row>
    <row r="689" spans="2:63" ht="15" customHeight="1" x14ac:dyDescent="0.25">
      <c r="B689" s="14">
        <v>681</v>
      </c>
      <c r="C689" s="95" t="str">
        <f t="shared" si="117"/>
        <v/>
      </c>
      <c r="D689" s="15" t="str">
        <f t="shared" si="111"/>
        <v>OK</v>
      </c>
      <c r="E689" s="16" t="e">
        <f>VLOOKUP('Data Sheet'!$B$8,'Data Sheet'!$I$2:$J$9,2,FALSE)</f>
        <v>#N/A</v>
      </c>
      <c r="F689" s="16" t="str">
        <f t="shared" si="118"/>
        <v/>
      </c>
      <c r="G689" s="103">
        <f t="shared" si="119"/>
        <v>0</v>
      </c>
      <c r="H689" s="17" t="s">
        <v>26</v>
      </c>
      <c r="I689" s="17" t="s">
        <v>26</v>
      </c>
      <c r="J689" s="17" t="str">
        <f>IF('Data Sheet'!$B$9="NC-50","N/A","OK")</f>
        <v>OK</v>
      </c>
      <c r="K689" s="17" t="str">
        <f>IF('Data Sheet'!$B$9="NC-50","N/A","OK")</f>
        <v>OK</v>
      </c>
      <c r="L689" s="17" t="str">
        <f t="shared" si="120"/>
        <v>OK</v>
      </c>
      <c r="M689" s="17" t="str">
        <f t="shared" si="121"/>
        <v>OK</v>
      </c>
      <c r="N689" s="18" t="str">
        <f>IF(BO689&lt;&gt;"",
    IF(INT('Data Sheet'!$A$19)=INT('Data Sheet'!$B$19),
        --(INT('Data Sheet'!$A$19) &amp; "." &amp; BO689),
        IF(AND((--(INT('Data Sheet'!$A$19) &amp; "." &amp; BO689)&gt;=--('Data Sheet'!$A$19)), (--(INT('Data Sheet'!$A$19) &amp; "." &amp; BO689)&lt;=--('Data Sheet'!$B$19))),
            --(INT('Data Sheet'!$A$19) &amp; "." &amp; BO689),
            --(INT('Data Sheet'!$B$19) &amp; "." &amp; BO689)
        )
    ),
    IF(BN689&lt;&gt;"",
        IF(INT('Data Sheet'!$A$19)=INT('Data Sheet'!$B$19),
            --(INT('Data Sheet'!$A$19) &amp; "." &amp; LEFT(BN689,3)),
            IF(AND((--(INT('Data Sheet'!$A$19) &amp; "." &amp; LEFT(BN689,3))&gt;=--('Data Sheet'!$A$19)), (--(INT('Data Sheet'!$A$19) &amp; "." &amp; LEFT(BN689,3))&lt;=--('Data Sheet'!$B$19))),
                --(INT('Data Sheet'!$A$19) &amp; "." &amp; LEFT(BN689,3)),
                --(INT('Data Sheet'!$B$19) &amp; "." &amp; LEFT(BN689,3))
            )
        ),
        "OK"
    )
)</f>
        <v>OK</v>
      </c>
      <c r="O689" s="23" t="str">
        <f>IF(BP689&lt;&gt;"",
    IF(INT('Data Sheet'!$A$19)=INT('Data Sheet'!$B$19),
        --(INT('Data Sheet'!$A$19) &amp; "." &amp; BP689),
        IF(AND((--(INT('Data Sheet'!$A$19) &amp; "." &amp; BP689)&gt;=--('Data Sheet'!$A$19)), (--(INT('Data Sheet'!$A$19) &amp; "." &amp; BP689)&lt;=--('Data Sheet'!$B$19))),
            --(INT('Data Sheet'!$A$19) &amp; "." &amp; BP689),
            --(INT('Data Sheet'!$B$19) &amp; "." &amp; BP689)
        )
    ),
    IF(BN689&lt;&gt;"",
        IF(INT('Data Sheet'!$A$19)=INT('Data Sheet'!$B$19),
            --(INT('Data Sheet'!$A$19) &amp; "." &amp; RIGHT(BN689,3)),
            IF(AND((--(INT('Data Sheet'!$A$19) &amp; "." &amp; RIGHT(BN689,3))&gt;=--('Data Sheet'!$A$19)), (--(INT('Data Sheet'!$A$19) &amp; "." &amp; RIGHT(BN689,3))&lt;=--('Data Sheet'!$B$19))),
                --(INT('Data Sheet'!$A$19) &amp; "." &amp; RIGHT(BN689,3)),
                --(INT('Data Sheet'!$B$19) &amp; "." &amp; RIGHT(BN689,3))
            )
        ),
        "OK"
    )
)</f>
        <v>OK</v>
      </c>
      <c r="P689" s="23" t="str">
        <f>IF(BR689&lt;&gt;"",
    IF(INT('Data Sheet'!$A$19)=INT('Data Sheet'!$B$15),
        --(INT('Data Sheet'!$A$15) &amp; "." &amp; BR689),
        IF(AND((--(INT('Data Sheet'!$A$15) &amp; "." &amp; BR689)&gt;=--('Data Sheet'!$A$15)), (--(INT('Data Sheet'!$A$15) &amp; "." &amp; BR689)&lt;=--('Data Sheet'!$B$15))),
            --(INT('Data Sheet'!$A$15) &amp; "." &amp; BR689),
            --(INT('Data Sheet'!$B$15) &amp; "." &amp; BR689)
        )
    ),
    IF(BQ689&lt;&gt;"",
        IF(INT('Data Sheet'!$A$15)=INT('Data Sheet'!$B$15),
            --(INT('Data Sheet'!$A$15) &amp; "." &amp; LEFT(BQ689,3)),
            IF(AND((--(INT('Data Sheet'!$A$15) &amp; "." &amp; LEFT(BQ689,3))&gt;=--('Data Sheet'!$A$15)), (--(INT('Data Sheet'!$A$15) &amp; "." &amp; LEFT(BQ689,3))&lt;=--('Data Sheet'!$B$15))),
                --(INT('Data Sheet'!$A$15) &amp; "." &amp; LEFT(BQ689,3)),
                --(INT('Data Sheet'!$B$15) &amp; "." &amp; LEFT(BQ689,3))
            )
        ),
        "OK"
    )
)</f>
        <v>OK</v>
      </c>
      <c r="Q689" s="23" t="str">
        <f>IF(BS689&lt;&gt;"",
    IF(INT('Data Sheet'!$A$19)=INT('Data Sheet'!$B$15),
        --(INT('Data Sheet'!$A$15) &amp; "." &amp; BS689),
        IF(AND((--(INT('Data Sheet'!$A$15) &amp; "." &amp; BS689)&gt;=--('Data Sheet'!$A$15)), (--(INT('Data Sheet'!$A$15) &amp; "." &amp; BS689)&lt;=--('Data Sheet'!$B$15))),
            --(INT('Data Sheet'!$A$15) &amp; "." &amp; BS689),
            --(INT('Data Sheet'!$B$15) &amp; "." &amp; BS689)
        )
    ),
    IF(BQ689&lt;&gt;"",
        IF(INT('Data Sheet'!$A$15)=INT('Data Sheet'!$B$15),
            --(INT('Data Sheet'!$A$15) &amp; "." &amp; RIGHT(BQ689,3)),
            IF(AND((--(INT('Data Sheet'!$A$15) &amp; "." &amp; RIGHT(BQ689,3))&gt;=--('Data Sheet'!$A$15)), (--(INT('Data Sheet'!$A$15) &amp; "." &amp; RIGHT(BQ689,3))&lt;=--('Data Sheet'!$B$15))),
                --(INT('Data Sheet'!$A$15) &amp; "." &amp; RIGHT(BQ689,3)),
                --(INT('Data Sheet'!$B$15) &amp; "." &amp; RIGHT(BQ689,3))
            )
        ),
        "OK"
    )
)</f>
        <v>OK</v>
      </c>
      <c r="R689" s="19"/>
      <c r="S689" s="19"/>
      <c r="T689" s="19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1"/>
      <c r="AU689" s="21"/>
      <c r="AV689" s="21"/>
      <c r="AW689" s="22"/>
      <c r="AX689" s="99"/>
      <c r="AY689" s="20"/>
      <c r="AZ689" s="20"/>
      <c r="BA689" s="22"/>
      <c r="BB689">
        <v>681</v>
      </c>
      <c r="BC689" s="80"/>
      <c r="BD689" s="80"/>
      <c r="BE689" s="80"/>
      <c r="BF689" s="80"/>
      <c r="BG689" s="32" t="str">
        <f t="shared" si="114"/>
        <v/>
      </c>
      <c r="BH689" s="78">
        <f t="shared" si="112"/>
        <v>0</v>
      </c>
      <c r="BI689" s="2">
        <f t="shared" si="115"/>
        <v>0</v>
      </c>
      <c r="BJ689" s="2">
        <f t="shared" si="116"/>
        <v>0</v>
      </c>
      <c r="BK689" s="2">
        <f t="shared" si="113"/>
        <v>0</v>
      </c>
    </row>
    <row r="690" spans="2:63" ht="15" customHeight="1" x14ac:dyDescent="0.25">
      <c r="B690" s="14">
        <v>682</v>
      </c>
      <c r="C690" s="95" t="str">
        <f t="shared" si="117"/>
        <v/>
      </c>
      <c r="D690" s="15" t="str">
        <f t="shared" si="111"/>
        <v>OK</v>
      </c>
      <c r="E690" s="16" t="e">
        <f>VLOOKUP('Data Sheet'!$B$8,'Data Sheet'!$I$2:$J$9,2,FALSE)</f>
        <v>#N/A</v>
      </c>
      <c r="F690" s="16" t="str">
        <f t="shared" si="118"/>
        <v/>
      </c>
      <c r="G690" s="103">
        <f t="shared" si="119"/>
        <v>0</v>
      </c>
      <c r="H690" s="17" t="s">
        <v>26</v>
      </c>
      <c r="I690" s="17" t="s">
        <v>26</v>
      </c>
      <c r="J690" s="17" t="str">
        <f>IF('Data Sheet'!$B$9="NC-50","N/A","OK")</f>
        <v>OK</v>
      </c>
      <c r="K690" s="17" t="str">
        <f>IF('Data Sheet'!$B$9="NC-50","N/A","OK")</f>
        <v>OK</v>
      </c>
      <c r="L690" s="17" t="str">
        <f t="shared" si="120"/>
        <v>OK</v>
      </c>
      <c r="M690" s="17" t="str">
        <f t="shared" si="121"/>
        <v>OK</v>
      </c>
      <c r="N690" s="18" t="str">
        <f>IF(BO690&lt;&gt;"",
    IF(INT('Data Sheet'!$A$19)=INT('Data Sheet'!$B$19),
        --(INT('Data Sheet'!$A$19) &amp; "." &amp; BO690),
        IF(AND((--(INT('Data Sheet'!$A$19) &amp; "." &amp; BO690)&gt;=--('Data Sheet'!$A$19)), (--(INT('Data Sheet'!$A$19) &amp; "." &amp; BO690)&lt;=--('Data Sheet'!$B$19))),
            --(INT('Data Sheet'!$A$19) &amp; "." &amp; BO690),
            --(INT('Data Sheet'!$B$19) &amp; "." &amp; BO690)
        )
    ),
    IF(BN690&lt;&gt;"",
        IF(INT('Data Sheet'!$A$19)=INT('Data Sheet'!$B$19),
            --(INT('Data Sheet'!$A$19) &amp; "." &amp; LEFT(BN690,3)),
            IF(AND((--(INT('Data Sheet'!$A$19) &amp; "." &amp; LEFT(BN690,3))&gt;=--('Data Sheet'!$A$19)), (--(INT('Data Sheet'!$A$19) &amp; "." &amp; LEFT(BN690,3))&lt;=--('Data Sheet'!$B$19))),
                --(INT('Data Sheet'!$A$19) &amp; "." &amp; LEFT(BN690,3)),
                --(INT('Data Sheet'!$B$19) &amp; "." &amp; LEFT(BN690,3))
            )
        ),
        "OK"
    )
)</f>
        <v>OK</v>
      </c>
      <c r="O690" s="23" t="str">
        <f>IF(BP690&lt;&gt;"",
    IF(INT('Data Sheet'!$A$19)=INT('Data Sheet'!$B$19),
        --(INT('Data Sheet'!$A$19) &amp; "." &amp; BP690),
        IF(AND((--(INT('Data Sheet'!$A$19) &amp; "." &amp; BP690)&gt;=--('Data Sheet'!$A$19)), (--(INT('Data Sheet'!$A$19) &amp; "." &amp; BP690)&lt;=--('Data Sheet'!$B$19))),
            --(INT('Data Sheet'!$A$19) &amp; "." &amp; BP690),
            --(INT('Data Sheet'!$B$19) &amp; "." &amp; BP690)
        )
    ),
    IF(BN690&lt;&gt;"",
        IF(INT('Data Sheet'!$A$19)=INT('Data Sheet'!$B$19),
            --(INT('Data Sheet'!$A$19) &amp; "." &amp; RIGHT(BN690,3)),
            IF(AND((--(INT('Data Sheet'!$A$19) &amp; "." &amp; RIGHT(BN690,3))&gt;=--('Data Sheet'!$A$19)), (--(INT('Data Sheet'!$A$19) &amp; "." &amp; RIGHT(BN690,3))&lt;=--('Data Sheet'!$B$19))),
                --(INT('Data Sheet'!$A$19) &amp; "." &amp; RIGHT(BN690,3)),
                --(INT('Data Sheet'!$B$19) &amp; "." &amp; RIGHT(BN690,3))
            )
        ),
        "OK"
    )
)</f>
        <v>OK</v>
      </c>
      <c r="P690" s="23" t="str">
        <f>IF(BR690&lt;&gt;"",
    IF(INT('Data Sheet'!$A$19)=INT('Data Sheet'!$B$15),
        --(INT('Data Sheet'!$A$15) &amp; "." &amp; BR690),
        IF(AND((--(INT('Data Sheet'!$A$15) &amp; "." &amp; BR690)&gt;=--('Data Sheet'!$A$15)), (--(INT('Data Sheet'!$A$15) &amp; "." &amp; BR690)&lt;=--('Data Sheet'!$B$15))),
            --(INT('Data Sheet'!$A$15) &amp; "." &amp; BR690),
            --(INT('Data Sheet'!$B$15) &amp; "." &amp; BR690)
        )
    ),
    IF(BQ690&lt;&gt;"",
        IF(INT('Data Sheet'!$A$15)=INT('Data Sheet'!$B$15),
            --(INT('Data Sheet'!$A$15) &amp; "." &amp; LEFT(BQ690,3)),
            IF(AND((--(INT('Data Sheet'!$A$15) &amp; "." &amp; LEFT(BQ690,3))&gt;=--('Data Sheet'!$A$15)), (--(INT('Data Sheet'!$A$15) &amp; "." &amp; LEFT(BQ690,3))&lt;=--('Data Sheet'!$B$15))),
                --(INT('Data Sheet'!$A$15) &amp; "." &amp; LEFT(BQ690,3)),
                --(INT('Data Sheet'!$B$15) &amp; "." &amp; LEFT(BQ690,3))
            )
        ),
        "OK"
    )
)</f>
        <v>OK</v>
      </c>
      <c r="Q690" s="23" t="str">
        <f>IF(BS690&lt;&gt;"",
    IF(INT('Data Sheet'!$A$19)=INT('Data Sheet'!$B$15),
        --(INT('Data Sheet'!$A$15) &amp; "." &amp; BS690),
        IF(AND((--(INT('Data Sheet'!$A$15) &amp; "." &amp; BS690)&gt;=--('Data Sheet'!$A$15)), (--(INT('Data Sheet'!$A$15) &amp; "." &amp; BS690)&lt;=--('Data Sheet'!$B$15))),
            --(INT('Data Sheet'!$A$15) &amp; "." &amp; BS690),
            --(INT('Data Sheet'!$B$15) &amp; "." &amp; BS690)
        )
    ),
    IF(BQ690&lt;&gt;"",
        IF(INT('Data Sheet'!$A$15)=INT('Data Sheet'!$B$15),
            --(INT('Data Sheet'!$A$15) &amp; "." &amp; RIGHT(BQ690,3)),
            IF(AND((--(INT('Data Sheet'!$A$15) &amp; "." &amp; RIGHT(BQ690,3))&gt;=--('Data Sheet'!$A$15)), (--(INT('Data Sheet'!$A$15) &amp; "." &amp; RIGHT(BQ690,3))&lt;=--('Data Sheet'!$B$15))),
                --(INT('Data Sheet'!$A$15) &amp; "." &amp; RIGHT(BQ690,3)),
                --(INT('Data Sheet'!$B$15) &amp; "." &amp; RIGHT(BQ690,3))
            )
        ),
        "OK"
    )
)</f>
        <v>OK</v>
      </c>
      <c r="R690" s="19"/>
      <c r="S690" s="19"/>
      <c r="T690" s="19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1"/>
      <c r="AU690" s="21"/>
      <c r="AV690" s="21"/>
      <c r="AW690" s="22"/>
      <c r="AX690" s="99"/>
      <c r="AY690" s="20"/>
      <c r="AZ690" s="20"/>
      <c r="BA690" s="22"/>
      <c r="BB690">
        <v>682</v>
      </c>
      <c r="BC690" s="80"/>
      <c r="BD690" s="80"/>
      <c r="BE690" s="80"/>
      <c r="BF690" s="80"/>
      <c r="BG690" s="32" t="str">
        <f t="shared" si="114"/>
        <v/>
      </c>
      <c r="BH690" s="78">
        <f t="shared" si="112"/>
        <v>0</v>
      </c>
      <c r="BI690" s="2">
        <f t="shared" si="115"/>
        <v>0</v>
      </c>
      <c r="BJ690" s="2">
        <f t="shared" si="116"/>
        <v>0</v>
      </c>
      <c r="BK690" s="2">
        <f t="shared" si="113"/>
        <v>0</v>
      </c>
    </row>
    <row r="691" spans="2:63" ht="15" customHeight="1" x14ac:dyDescent="0.25">
      <c r="B691" s="14">
        <v>683</v>
      </c>
      <c r="C691" s="95" t="str">
        <f t="shared" si="117"/>
        <v/>
      </c>
      <c r="D691" s="15" t="str">
        <f t="shared" si="111"/>
        <v>OK</v>
      </c>
      <c r="E691" s="16" t="e">
        <f>VLOOKUP('Data Sheet'!$B$8,'Data Sheet'!$I$2:$J$9,2,FALSE)</f>
        <v>#N/A</v>
      </c>
      <c r="F691" s="16" t="str">
        <f t="shared" si="118"/>
        <v/>
      </c>
      <c r="G691" s="103">
        <f t="shared" si="119"/>
        <v>0</v>
      </c>
      <c r="H691" s="17" t="s">
        <v>26</v>
      </c>
      <c r="I691" s="17" t="s">
        <v>26</v>
      </c>
      <c r="J691" s="17" t="str">
        <f>IF('Data Sheet'!$B$9="NC-50","N/A","OK")</f>
        <v>OK</v>
      </c>
      <c r="K691" s="17" t="str">
        <f>IF('Data Sheet'!$B$9="NC-50","N/A","OK")</f>
        <v>OK</v>
      </c>
      <c r="L691" s="17" t="str">
        <f t="shared" si="120"/>
        <v>OK</v>
      </c>
      <c r="M691" s="17" t="str">
        <f t="shared" si="121"/>
        <v>OK</v>
      </c>
      <c r="N691" s="18" t="str">
        <f>IF(BO691&lt;&gt;"",
    IF(INT('Data Sheet'!$A$19)=INT('Data Sheet'!$B$19),
        --(INT('Data Sheet'!$A$19) &amp; "." &amp; BO691),
        IF(AND((--(INT('Data Sheet'!$A$19) &amp; "." &amp; BO691)&gt;=--('Data Sheet'!$A$19)), (--(INT('Data Sheet'!$A$19) &amp; "." &amp; BO691)&lt;=--('Data Sheet'!$B$19))),
            --(INT('Data Sheet'!$A$19) &amp; "." &amp; BO691),
            --(INT('Data Sheet'!$B$19) &amp; "." &amp; BO691)
        )
    ),
    IF(BN691&lt;&gt;"",
        IF(INT('Data Sheet'!$A$19)=INT('Data Sheet'!$B$19),
            --(INT('Data Sheet'!$A$19) &amp; "." &amp; LEFT(BN691,3)),
            IF(AND((--(INT('Data Sheet'!$A$19) &amp; "." &amp; LEFT(BN691,3))&gt;=--('Data Sheet'!$A$19)), (--(INT('Data Sheet'!$A$19) &amp; "." &amp; LEFT(BN691,3))&lt;=--('Data Sheet'!$B$19))),
                --(INT('Data Sheet'!$A$19) &amp; "." &amp; LEFT(BN691,3)),
                --(INT('Data Sheet'!$B$19) &amp; "." &amp; LEFT(BN691,3))
            )
        ),
        "OK"
    )
)</f>
        <v>OK</v>
      </c>
      <c r="O691" s="23" t="str">
        <f>IF(BP691&lt;&gt;"",
    IF(INT('Data Sheet'!$A$19)=INT('Data Sheet'!$B$19),
        --(INT('Data Sheet'!$A$19) &amp; "." &amp; BP691),
        IF(AND((--(INT('Data Sheet'!$A$19) &amp; "." &amp; BP691)&gt;=--('Data Sheet'!$A$19)), (--(INT('Data Sheet'!$A$19) &amp; "." &amp; BP691)&lt;=--('Data Sheet'!$B$19))),
            --(INT('Data Sheet'!$A$19) &amp; "." &amp; BP691),
            --(INT('Data Sheet'!$B$19) &amp; "." &amp; BP691)
        )
    ),
    IF(BN691&lt;&gt;"",
        IF(INT('Data Sheet'!$A$19)=INT('Data Sheet'!$B$19),
            --(INT('Data Sheet'!$A$19) &amp; "." &amp; RIGHT(BN691,3)),
            IF(AND((--(INT('Data Sheet'!$A$19) &amp; "." &amp; RIGHT(BN691,3))&gt;=--('Data Sheet'!$A$19)), (--(INT('Data Sheet'!$A$19) &amp; "." &amp; RIGHT(BN691,3))&lt;=--('Data Sheet'!$B$19))),
                --(INT('Data Sheet'!$A$19) &amp; "." &amp; RIGHT(BN691,3)),
                --(INT('Data Sheet'!$B$19) &amp; "." &amp; RIGHT(BN691,3))
            )
        ),
        "OK"
    )
)</f>
        <v>OK</v>
      </c>
      <c r="P691" s="23" t="str">
        <f>IF(BR691&lt;&gt;"",
    IF(INT('Data Sheet'!$A$19)=INT('Data Sheet'!$B$15),
        --(INT('Data Sheet'!$A$15) &amp; "." &amp; BR691),
        IF(AND((--(INT('Data Sheet'!$A$15) &amp; "." &amp; BR691)&gt;=--('Data Sheet'!$A$15)), (--(INT('Data Sheet'!$A$15) &amp; "." &amp; BR691)&lt;=--('Data Sheet'!$B$15))),
            --(INT('Data Sheet'!$A$15) &amp; "." &amp; BR691),
            --(INT('Data Sheet'!$B$15) &amp; "." &amp; BR691)
        )
    ),
    IF(BQ691&lt;&gt;"",
        IF(INT('Data Sheet'!$A$15)=INT('Data Sheet'!$B$15),
            --(INT('Data Sheet'!$A$15) &amp; "." &amp; LEFT(BQ691,3)),
            IF(AND((--(INT('Data Sheet'!$A$15) &amp; "." &amp; LEFT(BQ691,3))&gt;=--('Data Sheet'!$A$15)), (--(INT('Data Sheet'!$A$15) &amp; "." &amp; LEFT(BQ691,3))&lt;=--('Data Sheet'!$B$15))),
                --(INT('Data Sheet'!$A$15) &amp; "." &amp; LEFT(BQ691,3)),
                --(INT('Data Sheet'!$B$15) &amp; "." &amp; LEFT(BQ691,3))
            )
        ),
        "OK"
    )
)</f>
        <v>OK</v>
      </c>
      <c r="Q691" s="23" t="str">
        <f>IF(BS691&lt;&gt;"",
    IF(INT('Data Sheet'!$A$19)=INT('Data Sheet'!$B$15),
        --(INT('Data Sheet'!$A$15) &amp; "." &amp; BS691),
        IF(AND((--(INT('Data Sheet'!$A$15) &amp; "." &amp; BS691)&gt;=--('Data Sheet'!$A$15)), (--(INT('Data Sheet'!$A$15) &amp; "." &amp; BS691)&lt;=--('Data Sheet'!$B$15))),
            --(INT('Data Sheet'!$A$15) &amp; "." &amp; BS691),
            --(INT('Data Sheet'!$B$15) &amp; "." &amp; BS691)
        )
    ),
    IF(BQ691&lt;&gt;"",
        IF(INT('Data Sheet'!$A$15)=INT('Data Sheet'!$B$15),
            --(INT('Data Sheet'!$A$15) &amp; "." &amp; RIGHT(BQ691,3)),
            IF(AND((--(INT('Data Sheet'!$A$15) &amp; "." &amp; RIGHT(BQ691,3))&gt;=--('Data Sheet'!$A$15)), (--(INT('Data Sheet'!$A$15) &amp; "." &amp; RIGHT(BQ691,3))&lt;=--('Data Sheet'!$B$15))),
                --(INT('Data Sheet'!$A$15) &amp; "." &amp; RIGHT(BQ691,3)),
                --(INT('Data Sheet'!$B$15) &amp; "." &amp; RIGHT(BQ691,3))
            )
        ),
        "OK"
    )
)</f>
        <v>OK</v>
      </c>
      <c r="R691" s="19"/>
      <c r="S691" s="19"/>
      <c r="T691" s="19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1"/>
      <c r="AU691" s="21"/>
      <c r="AV691" s="21"/>
      <c r="AW691" s="22"/>
      <c r="AX691" s="99"/>
      <c r="AY691" s="20"/>
      <c r="AZ691" s="20"/>
      <c r="BA691" s="22"/>
      <c r="BB691">
        <v>683</v>
      </c>
      <c r="BC691" s="80"/>
      <c r="BD691" s="80"/>
      <c r="BE691" s="80"/>
      <c r="BF691" s="80"/>
      <c r="BG691" s="32" t="str">
        <f t="shared" si="114"/>
        <v/>
      </c>
      <c r="BH691" s="78">
        <f t="shared" si="112"/>
        <v>0</v>
      </c>
      <c r="BI691" s="2">
        <f t="shared" si="115"/>
        <v>0</v>
      </c>
      <c r="BJ691" s="2">
        <f t="shared" si="116"/>
        <v>0</v>
      </c>
      <c r="BK691" s="2">
        <f t="shared" si="113"/>
        <v>0</v>
      </c>
    </row>
    <row r="692" spans="2:63" ht="15" customHeight="1" x14ac:dyDescent="0.25">
      <c r="B692" s="14">
        <v>684</v>
      </c>
      <c r="C692" s="95" t="str">
        <f t="shared" si="117"/>
        <v/>
      </c>
      <c r="D692" s="15" t="str">
        <f t="shared" si="111"/>
        <v>OK</v>
      </c>
      <c r="E692" s="16" t="e">
        <f>VLOOKUP('Data Sheet'!$B$8,'Data Sheet'!$I$2:$J$9,2,FALSE)</f>
        <v>#N/A</v>
      </c>
      <c r="F692" s="16" t="str">
        <f t="shared" si="118"/>
        <v/>
      </c>
      <c r="G692" s="103">
        <f t="shared" si="119"/>
        <v>0</v>
      </c>
      <c r="H692" s="17" t="s">
        <v>26</v>
      </c>
      <c r="I692" s="17" t="s">
        <v>26</v>
      </c>
      <c r="J692" s="17" t="str">
        <f>IF('Data Sheet'!$B$9="NC-50","N/A","OK")</f>
        <v>OK</v>
      </c>
      <c r="K692" s="17" t="str">
        <f>IF('Data Sheet'!$B$9="NC-50","N/A","OK")</f>
        <v>OK</v>
      </c>
      <c r="L692" s="17" t="str">
        <f t="shared" si="120"/>
        <v>OK</v>
      </c>
      <c r="M692" s="17" t="str">
        <f t="shared" si="121"/>
        <v>OK</v>
      </c>
      <c r="N692" s="18" t="str">
        <f>IF(BO692&lt;&gt;"",
    IF(INT('Data Sheet'!$A$19)=INT('Data Sheet'!$B$19),
        --(INT('Data Sheet'!$A$19) &amp; "." &amp; BO692),
        IF(AND((--(INT('Data Sheet'!$A$19) &amp; "." &amp; BO692)&gt;=--('Data Sheet'!$A$19)), (--(INT('Data Sheet'!$A$19) &amp; "." &amp; BO692)&lt;=--('Data Sheet'!$B$19))),
            --(INT('Data Sheet'!$A$19) &amp; "." &amp; BO692),
            --(INT('Data Sheet'!$B$19) &amp; "." &amp; BO692)
        )
    ),
    IF(BN692&lt;&gt;"",
        IF(INT('Data Sheet'!$A$19)=INT('Data Sheet'!$B$19),
            --(INT('Data Sheet'!$A$19) &amp; "." &amp; LEFT(BN692,3)),
            IF(AND((--(INT('Data Sheet'!$A$19) &amp; "." &amp; LEFT(BN692,3))&gt;=--('Data Sheet'!$A$19)), (--(INT('Data Sheet'!$A$19) &amp; "." &amp; LEFT(BN692,3))&lt;=--('Data Sheet'!$B$19))),
                --(INT('Data Sheet'!$A$19) &amp; "." &amp; LEFT(BN692,3)),
                --(INT('Data Sheet'!$B$19) &amp; "." &amp; LEFT(BN692,3))
            )
        ),
        "OK"
    )
)</f>
        <v>OK</v>
      </c>
      <c r="O692" s="23" t="str">
        <f>IF(BP692&lt;&gt;"",
    IF(INT('Data Sheet'!$A$19)=INT('Data Sheet'!$B$19),
        --(INT('Data Sheet'!$A$19) &amp; "." &amp; BP692),
        IF(AND((--(INT('Data Sheet'!$A$19) &amp; "." &amp; BP692)&gt;=--('Data Sheet'!$A$19)), (--(INT('Data Sheet'!$A$19) &amp; "." &amp; BP692)&lt;=--('Data Sheet'!$B$19))),
            --(INT('Data Sheet'!$A$19) &amp; "." &amp; BP692),
            --(INT('Data Sheet'!$B$19) &amp; "." &amp; BP692)
        )
    ),
    IF(BN692&lt;&gt;"",
        IF(INT('Data Sheet'!$A$19)=INT('Data Sheet'!$B$19),
            --(INT('Data Sheet'!$A$19) &amp; "." &amp; RIGHT(BN692,3)),
            IF(AND((--(INT('Data Sheet'!$A$19) &amp; "." &amp; RIGHT(BN692,3))&gt;=--('Data Sheet'!$A$19)), (--(INT('Data Sheet'!$A$19) &amp; "." &amp; RIGHT(BN692,3))&lt;=--('Data Sheet'!$B$19))),
                --(INT('Data Sheet'!$A$19) &amp; "." &amp; RIGHT(BN692,3)),
                --(INT('Data Sheet'!$B$19) &amp; "." &amp; RIGHT(BN692,3))
            )
        ),
        "OK"
    )
)</f>
        <v>OK</v>
      </c>
      <c r="P692" s="23" t="str">
        <f>IF(BR692&lt;&gt;"",
    IF(INT('Data Sheet'!$A$19)=INT('Data Sheet'!$B$15),
        --(INT('Data Sheet'!$A$15) &amp; "." &amp; BR692),
        IF(AND((--(INT('Data Sheet'!$A$15) &amp; "." &amp; BR692)&gt;=--('Data Sheet'!$A$15)), (--(INT('Data Sheet'!$A$15) &amp; "." &amp; BR692)&lt;=--('Data Sheet'!$B$15))),
            --(INT('Data Sheet'!$A$15) &amp; "." &amp; BR692),
            --(INT('Data Sheet'!$B$15) &amp; "." &amp; BR692)
        )
    ),
    IF(BQ692&lt;&gt;"",
        IF(INT('Data Sheet'!$A$15)=INT('Data Sheet'!$B$15),
            --(INT('Data Sheet'!$A$15) &amp; "." &amp; LEFT(BQ692,3)),
            IF(AND((--(INT('Data Sheet'!$A$15) &amp; "." &amp; LEFT(BQ692,3))&gt;=--('Data Sheet'!$A$15)), (--(INT('Data Sheet'!$A$15) &amp; "." &amp; LEFT(BQ692,3))&lt;=--('Data Sheet'!$B$15))),
                --(INT('Data Sheet'!$A$15) &amp; "." &amp; LEFT(BQ692,3)),
                --(INT('Data Sheet'!$B$15) &amp; "." &amp; LEFT(BQ692,3))
            )
        ),
        "OK"
    )
)</f>
        <v>OK</v>
      </c>
      <c r="Q692" s="23" t="str">
        <f>IF(BS692&lt;&gt;"",
    IF(INT('Data Sheet'!$A$19)=INT('Data Sheet'!$B$15),
        --(INT('Data Sheet'!$A$15) &amp; "." &amp; BS692),
        IF(AND((--(INT('Data Sheet'!$A$15) &amp; "." &amp; BS692)&gt;=--('Data Sheet'!$A$15)), (--(INT('Data Sheet'!$A$15) &amp; "." &amp; BS692)&lt;=--('Data Sheet'!$B$15))),
            --(INT('Data Sheet'!$A$15) &amp; "." &amp; BS692),
            --(INT('Data Sheet'!$B$15) &amp; "." &amp; BS692)
        )
    ),
    IF(BQ692&lt;&gt;"",
        IF(INT('Data Sheet'!$A$15)=INT('Data Sheet'!$B$15),
            --(INT('Data Sheet'!$A$15) &amp; "." &amp; RIGHT(BQ692,3)),
            IF(AND((--(INT('Data Sheet'!$A$15) &amp; "." &amp; RIGHT(BQ692,3))&gt;=--('Data Sheet'!$A$15)), (--(INT('Data Sheet'!$A$15) &amp; "." &amp; RIGHT(BQ692,3))&lt;=--('Data Sheet'!$B$15))),
                --(INT('Data Sheet'!$A$15) &amp; "." &amp; RIGHT(BQ692,3)),
                --(INT('Data Sheet'!$B$15) &amp; "." &amp; RIGHT(BQ692,3))
            )
        ),
        "OK"
    )
)</f>
        <v>OK</v>
      </c>
      <c r="R692" s="19"/>
      <c r="S692" s="19"/>
      <c r="T692" s="19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1"/>
      <c r="AU692" s="21"/>
      <c r="AV692" s="21"/>
      <c r="AW692" s="22"/>
      <c r="AX692" s="99"/>
      <c r="AY692" s="20"/>
      <c r="AZ692" s="20"/>
      <c r="BA692" s="22"/>
      <c r="BB692">
        <v>684</v>
      </c>
      <c r="BC692" s="80"/>
      <c r="BD692" s="80"/>
      <c r="BE692" s="80"/>
      <c r="BF692" s="80"/>
      <c r="BG692" s="32" t="str">
        <f t="shared" si="114"/>
        <v/>
      </c>
      <c r="BH692" s="78">
        <f t="shared" si="112"/>
        <v>0</v>
      </c>
      <c r="BI692" s="2">
        <f t="shared" si="115"/>
        <v>0</v>
      </c>
      <c r="BJ692" s="2">
        <f t="shared" si="116"/>
        <v>0</v>
      </c>
      <c r="BK692" s="2">
        <f t="shared" si="113"/>
        <v>0</v>
      </c>
    </row>
    <row r="693" spans="2:63" ht="15" customHeight="1" x14ac:dyDescent="0.25">
      <c r="B693" s="14">
        <v>685</v>
      </c>
      <c r="C693" s="95" t="str">
        <f t="shared" si="117"/>
        <v/>
      </c>
      <c r="D693" s="15" t="str">
        <f t="shared" si="111"/>
        <v>OK</v>
      </c>
      <c r="E693" s="16" t="e">
        <f>VLOOKUP('Data Sheet'!$B$8,'Data Sheet'!$I$2:$J$9,2,FALSE)</f>
        <v>#N/A</v>
      </c>
      <c r="F693" s="16" t="str">
        <f t="shared" si="118"/>
        <v/>
      </c>
      <c r="G693" s="103">
        <f t="shared" si="119"/>
        <v>0</v>
      </c>
      <c r="H693" s="17" t="s">
        <v>26</v>
      </c>
      <c r="I693" s="17" t="s">
        <v>26</v>
      </c>
      <c r="J693" s="17" t="str">
        <f>IF('Data Sheet'!$B$9="NC-50","N/A","OK")</f>
        <v>OK</v>
      </c>
      <c r="K693" s="17" t="str">
        <f>IF('Data Sheet'!$B$9="NC-50","N/A","OK")</f>
        <v>OK</v>
      </c>
      <c r="L693" s="17" t="str">
        <f t="shared" si="120"/>
        <v>OK</v>
      </c>
      <c r="M693" s="17" t="str">
        <f t="shared" si="121"/>
        <v>OK</v>
      </c>
      <c r="N693" s="18" t="str">
        <f>IF(BO693&lt;&gt;"",
    IF(INT('Data Sheet'!$A$19)=INT('Data Sheet'!$B$19),
        --(INT('Data Sheet'!$A$19) &amp; "." &amp; BO693),
        IF(AND((--(INT('Data Sheet'!$A$19) &amp; "." &amp; BO693)&gt;=--('Data Sheet'!$A$19)), (--(INT('Data Sheet'!$A$19) &amp; "." &amp; BO693)&lt;=--('Data Sheet'!$B$19))),
            --(INT('Data Sheet'!$A$19) &amp; "." &amp; BO693),
            --(INT('Data Sheet'!$B$19) &amp; "." &amp; BO693)
        )
    ),
    IF(BN693&lt;&gt;"",
        IF(INT('Data Sheet'!$A$19)=INT('Data Sheet'!$B$19),
            --(INT('Data Sheet'!$A$19) &amp; "." &amp; LEFT(BN693,3)),
            IF(AND((--(INT('Data Sheet'!$A$19) &amp; "." &amp; LEFT(BN693,3))&gt;=--('Data Sheet'!$A$19)), (--(INT('Data Sheet'!$A$19) &amp; "." &amp; LEFT(BN693,3))&lt;=--('Data Sheet'!$B$19))),
                --(INT('Data Sheet'!$A$19) &amp; "." &amp; LEFT(BN693,3)),
                --(INT('Data Sheet'!$B$19) &amp; "." &amp; LEFT(BN693,3))
            )
        ),
        "OK"
    )
)</f>
        <v>OK</v>
      </c>
      <c r="O693" s="23" t="str">
        <f>IF(BP693&lt;&gt;"",
    IF(INT('Data Sheet'!$A$19)=INT('Data Sheet'!$B$19),
        --(INT('Data Sheet'!$A$19) &amp; "." &amp; BP693),
        IF(AND((--(INT('Data Sheet'!$A$19) &amp; "." &amp; BP693)&gt;=--('Data Sheet'!$A$19)), (--(INT('Data Sheet'!$A$19) &amp; "." &amp; BP693)&lt;=--('Data Sheet'!$B$19))),
            --(INT('Data Sheet'!$A$19) &amp; "." &amp; BP693),
            --(INT('Data Sheet'!$B$19) &amp; "." &amp; BP693)
        )
    ),
    IF(BN693&lt;&gt;"",
        IF(INT('Data Sheet'!$A$19)=INT('Data Sheet'!$B$19),
            --(INT('Data Sheet'!$A$19) &amp; "." &amp; RIGHT(BN693,3)),
            IF(AND((--(INT('Data Sheet'!$A$19) &amp; "." &amp; RIGHT(BN693,3))&gt;=--('Data Sheet'!$A$19)), (--(INT('Data Sheet'!$A$19) &amp; "." &amp; RIGHT(BN693,3))&lt;=--('Data Sheet'!$B$19))),
                --(INT('Data Sheet'!$A$19) &amp; "." &amp; RIGHT(BN693,3)),
                --(INT('Data Sheet'!$B$19) &amp; "." &amp; RIGHT(BN693,3))
            )
        ),
        "OK"
    )
)</f>
        <v>OK</v>
      </c>
      <c r="P693" s="23" t="str">
        <f>IF(BR693&lt;&gt;"",
    IF(INT('Data Sheet'!$A$19)=INT('Data Sheet'!$B$15),
        --(INT('Data Sheet'!$A$15) &amp; "." &amp; BR693),
        IF(AND((--(INT('Data Sheet'!$A$15) &amp; "." &amp; BR693)&gt;=--('Data Sheet'!$A$15)), (--(INT('Data Sheet'!$A$15) &amp; "." &amp; BR693)&lt;=--('Data Sheet'!$B$15))),
            --(INT('Data Sheet'!$A$15) &amp; "." &amp; BR693),
            --(INT('Data Sheet'!$B$15) &amp; "." &amp; BR693)
        )
    ),
    IF(BQ693&lt;&gt;"",
        IF(INT('Data Sheet'!$A$15)=INT('Data Sheet'!$B$15),
            --(INT('Data Sheet'!$A$15) &amp; "." &amp; LEFT(BQ693,3)),
            IF(AND((--(INT('Data Sheet'!$A$15) &amp; "." &amp; LEFT(BQ693,3))&gt;=--('Data Sheet'!$A$15)), (--(INT('Data Sheet'!$A$15) &amp; "." &amp; LEFT(BQ693,3))&lt;=--('Data Sheet'!$B$15))),
                --(INT('Data Sheet'!$A$15) &amp; "." &amp; LEFT(BQ693,3)),
                --(INT('Data Sheet'!$B$15) &amp; "." &amp; LEFT(BQ693,3))
            )
        ),
        "OK"
    )
)</f>
        <v>OK</v>
      </c>
      <c r="Q693" s="23" t="str">
        <f>IF(BS693&lt;&gt;"",
    IF(INT('Data Sheet'!$A$19)=INT('Data Sheet'!$B$15),
        --(INT('Data Sheet'!$A$15) &amp; "." &amp; BS693),
        IF(AND((--(INT('Data Sheet'!$A$15) &amp; "." &amp; BS693)&gt;=--('Data Sheet'!$A$15)), (--(INT('Data Sheet'!$A$15) &amp; "." &amp; BS693)&lt;=--('Data Sheet'!$B$15))),
            --(INT('Data Sheet'!$A$15) &amp; "." &amp; BS693),
            --(INT('Data Sheet'!$B$15) &amp; "." &amp; BS693)
        )
    ),
    IF(BQ693&lt;&gt;"",
        IF(INT('Data Sheet'!$A$15)=INT('Data Sheet'!$B$15),
            --(INT('Data Sheet'!$A$15) &amp; "." &amp; RIGHT(BQ693,3)),
            IF(AND((--(INT('Data Sheet'!$A$15) &amp; "." &amp; RIGHT(BQ693,3))&gt;=--('Data Sheet'!$A$15)), (--(INT('Data Sheet'!$A$15) &amp; "." &amp; RIGHT(BQ693,3))&lt;=--('Data Sheet'!$B$15))),
                --(INT('Data Sheet'!$A$15) &amp; "." &amp; RIGHT(BQ693,3)),
                --(INT('Data Sheet'!$B$15) &amp; "." &amp; RIGHT(BQ693,3))
            )
        ),
        "OK"
    )
)</f>
        <v>OK</v>
      </c>
      <c r="R693" s="19"/>
      <c r="S693" s="19"/>
      <c r="T693" s="19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1"/>
      <c r="AU693" s="21"/>
      <c r="AV693" s="21"/>
      <c r="AW693" s="22"/>
      <c r="AX693" s="99"/>
      <c r="AY693" s="20"/>
      <c r="AZ693" s="20"/>
      <c r="BA693" s="22"/>
      <c r="BB693">
        <v>685</v>
      </c>
      <c r="BC693" s="80"/>
      <c r="BD693" s="80"/>
      <c r="BE693" s="80"/>
      <c r="BF693" s="80"/>
      <c r="BG693" s="32" t="str">
        <f t="shared" si="114"/>
        <v/>
      </c>
      <c r="BH693" s="78">
        <f t="shared" si="112"/>
        <v>0</v>
      </c>
      <c r="BI693" s="2">
        <f t="shared" si="115"/>
        <v>0</v>
      </c>
      <c r="BJ693" s="2">
        <f t="shared" si="116"/>
        <v>0</v>
      </c>
      <c r="BK693" s="2">
        <f t="shared" si="113"/>
        <v>0</v>
      </c>
    </row>
    <row r="694" spans="2:63" ht="15" customHeight="1" x14ac:dyDescent="0.25">
      <c r="B694" s="14">
        <v>686</v>
      </c>
      <c r="C694" s="95" t="str">
        <f t="shared" si="117"/>
        <v/>
      </c>
      <c r="D694" s="15" t="str">
        <f t="shared" si="111"/>
        <v>OK</v>
      </c>
      <c r="E694" s="16" t="e">
        <f>VLOOKUP('Data Sheet'!$B$8,'Data Sheet'!$I$2:$J$9,2,FALSE)</f>
        <v>#N/A</v>
      </c>
      <c r="F694" s="16" t="str">
        <f t="shared" si="118"/>
        <v/>
      </c>
      <c r="G694" s="103">
        <f t="shared" si="119"/>
        <v>0</v>
      </c>
      <c r="H694" s="17" t="s">
        <v>26</v>
      </c>
      <c r="I694" s="17" t="s">
        <v>26</v>
      </c>
      <c r="J694" s="17" t="str">
        <f>IF('Data Sheet'!$B$9="NC-50","N/A","OK")</f>
        <v>OK</v>
      </c>
      <c r="K694" s="17" t="str">
        <f>IF('Data Sheet'!$B$9="NC-50","N/A","OK")</f>
        <v>OK</v>
      </c>
      <c r="L694" s="17" t="str">
        <f t="shared" si="120"/>
        <v>OK</v>
      </c>
      <c r="M694" s="17" t="str">
        <f t="shared" si="121"/>
        <v>OK</v>
      </c>
      <c r="N694" s="18" t="str">
        <f>IF(BO694&lt;&gt;"",
    IF(INT('Data Sheet'!$A$19)=INT('Data Sheet'!$B$19),
        --(INT('Data Sheet'!$A$19) &amp; "." &amp; BO694),
        IF(AND((--(INT('Data Sheet'!$A$19) &amp; "." &amp; BO694)&gt;=--('Data Sheet'!$A$19)), (--(INT('Data Sheet'!$A$19) &amp; "." &amp; BO694)&lt;=--('Data Sheet'!$B$19))),
            --(INT('Data Sheet'!$A$19) &amp; "." &amp; BO694),
            --(INT('Data Sheet'!$B$19) &amp; "." &amp; BO694)
        )
    ),
    IF(BN694&lt;&gt;"",
        IF(INT('Data Sheet'!$A$19)=INT('Data Sheet'!$B$19),
            --(INT('Data Sheet'!$A$19) &amp; "." &amp; LEFT(BN694,3)),
            IF(AND((--(INT('Data Sheet'!$A$19) &amp; "." &amp; LEFT(BN694,3))&gt;=--('Data Sheet'!$A$19)), (--(INT('Data Sheet'!$A$19) &amp; "." &amp; LEFT(BN694,3))&lt;=--('Data Sheet'!$B$19))),
                --(INT('Data Sheet'!$A$19) &amp; "." &amp; LEFT(BN694,3)),
                --(INT('Data Sheet'!$B$19) &amp; "." &amp; LEFT(BN694,3))
            )
        ),
        "OK"
    )
)</f>
        <v>OK</v>
      </c>
      <c r="O694" s="23" t="str">
        <f>IF(BP694&lt;&gt;"",
    IF(INT('Data Sheet'!$A$19)=INT('Data Sheet'!$B$19),
        --(INT('Data Sheet'!$A$19) &amp; "." &amp; BP694),
        IF(AND((--(INT('Data Sheet'!$A$19) &amp; "." &amp; BP694)&gt;=--('Data Sheet'!$A$19)), (--(INT('Data Sheet'!$A$19) &amp; "." &amp; BP694)&lt;=--('Data Sheet'!$B$19))),
            --(INT('Data Sheet'!$A$19) &amp; "." &amp; BP694),
            --(INT('Data Sheet'!$B$19) &amp; "." &amp; BP694)
        )
    ),
    IF(BN694&lt;&gt;"",
        IF(INT('Data Sheet'!$A$19)=INT('Data Sheet'!$B$19),
            --(INT('Data Sheet'!$A$19) &amp; "." &amp; RIGHT(BN694,3)),
            IF(AND((--(INT('Data Sheet'!$A$19) &amp; "." &amp; RIGHT(BN694,3))&gt;=--('Data Sheet'!$A$19)), (--(INT('Data Sheet'!$A$19) &amp; "." &amp; RIGHT(BN694,3))&lt;=--('Data Sheet'!$B$19))),
                --(INT('Data Sheet'!$A$19) &amp; "." &amp; RIGHT(BN694,3)),
                --(INT('Data Sheet'!$B$19) &amp; "." &amp; RIGHT(BN694,3))
            )
        ),
        "OK"
    )
)</f>
        <v>OK</v>
      </c>
      <c r="P694" s="23" t="str">
        <f>IF(BR694&lt;&gt;"",
    IF(INT('Data Sheet'!$A$19)=INT('Data Sheet'!$B$15),
        --(INT('Data Sheet'!$A$15) &amp; "." &amp; BR694),
        IF(AND((--(INT('Data Sheet'!$A$15) &amp; "." &amp; BR694)&gt;=--('Data Sheet'!$A$15)), (--(INT('Data Sheet'!$A$15) &amp; "." &amp; BR694)&lt;=--('Data Sheet'!$B$15))),
            --(INT('Data Sheet'!$A$15) &amp; "." &amp; BR694),
            --(INT('Data Sheet'!$B$15) &amp; "." &amp; BR694)
        )
    ),
    IF(BQ694&lt;&gt;"",
        IF(INT('Data Sheet'!$A$15)=INT('Data Sheet'!$B$15),
            --(INT('Data Sheet'!$A$15) &amp; "." &amp; LEFT(BQ694,3)),
            IF(AND((--(INT('Data Sheet'!$A$15) &amp; "." &amp; LEFT(BQ694,3))&gt;=--('Data Sheet'!$A$15)), (--(INT('Data Sheet'!$A$15) &amp; "." &amp; LEFT(BQ694,3))&lt;=--('Data Sheet'!$B$15))),
                --(INT('Data Sheet'!$A$15) &amp; "." &amp; LEFT(BQ694,3)),
                --(INT('Data Sheet'!$B$15) &amp; "." &amp; LEFT(BQ694,3))
            )
        ),
        "OK"
    )
)</f>
        <v>OK</v>
      </c>
      <c r="Q694" s="23" t="str">
        <f>IF(BS694&lt;&gt;"",
    IF(INT('Data Sheet'!$A$19)=INT('Data Sheet'!$B$15),
        --(INT('Data Sheet'!$A$15) &amp; "." &amp; BS694),
        IF(AND((--(INT('Data Sheet'!$A$15) &amp; "." &amp; BS694)&gt;=--('Data Sheet'!$A$15)), (--(INT('Data Sheet'!$A$15) &amp; "." &amp; BS694)&lt;=--('Data Sheet'!$B$15))),
            --(INT('Data Sheet'!$A$15) &amp; "." &amp; BS694),
            --(INT('Data Sheet'!$B$15) &amp; "." &amp; BS694)
        )
    ),
    IF(BQ694&lt;&gt;"",
        IF(INT('Data Sheet'!$A$15)=INT('Data Sheet'!$B$15),
            --(INT('Data Sheet'!$A$15) &amp; "." &amp; RIGHT(BQ694,3)),
            IF(AND((--(INT('Data Sheet'!$A$15) &amp; "." &amp; RIGHT(BQ694,3))&gt;=--('Data Sheet'!$A$15)), (--(INT('Data Sheet'!$A$15) &amp; "." &amp; RIGHT(BQ694,3))&lt;=--('Data Sheet'!$B$15))),
                --(INT('Data Sheet'!$A$15) &amp; "." &amp; RIGHT(BQ694,3)),
                --(INT('Data Sheet'!$B$15) &amp; "." &amp; RIGHT(BQ694,3))
            )
        ),
        "OK"
    )
)</f>
        <v>OK</v>
      </c>
      <c r="R694" s="19"/>
      <c r="S694" s="19"/>
      <c r="T694" s="19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1"/>
      <c r="AU694" s="21"/>
      <c r="AV694" s="21"/>
      <c r="AW694" s="22"/>
      <c r="AX694" s="99"/>
      <c r="AY694" s="20"/>
      <c r="AZ694" s="20"/>
      <c r="BA694" s="22"/>
      <c r="BB694">
        <v>686</v>
      </c>
      <c r="BC694" s="80"/>
      <c r="BD694" s="80"/>
      <c r="BE694" s="80"/>
      <c r="BF694" s="80"/>
      <c r="BG694" s="32" t="str">
        <f t="shared" si="114"/>
        <v/>
      </c>
      <c r="BH694" s="78">
        <f t="shared" si="112"/>
        <v>0</v>
      </c>
      <c r="BI694" s="2">
        <f t="shared" si="115"/>
        <v>0</v>
      </c>
      <c r="BJ694" s="2">
        <f t="shared" si="116"/>
        <v>0</v>
      </c>
      <c r="BK694" s="2">
        <f t="shared" si="113"/>
        <v>0</v>
      </c>
    </row>
    <row r="695" spans="2:63" ht="15" customHeight="1" x14ac:dyDescent="0.25">
      <c r="B695" s="14">
        <v>687</v>
      </c>
      <c r="C695" s="95" t="str">
        <f t="shared" si="117"/>
        <v/>
      </c>
      <c r="D695" s="15" t="str">
        <f t="shared" si="111"/>
        <v>OK</v>
      </c>
      <c r="E695" s="16" t="e">
        <f>VLOOKUP('Data Sheet'!$B$8,'Data Sheet'!$I$2:$J$9,2,FALSE)</f>
        <v>#N/A</v>
      </c>
      <c r="F695" s="16" t="str">
        <f t="shared" si="118"/>
        <v/>
      </c>
      <c r="G695" s="103">
        <f t="shared" si="119"/>
        <v>0</v>
      </c>
      <c r="H695" s="17" t="s">
        <v>26</v>
      </c>
      <c r="I695" s="17" t="s">
        <v>26</v>
      </c>
      <c r="J695" s="17" t="str">
        <f>IF('Data Sheet'!$B$9="NC-50","N/A","OK")</f>
        <v>OK</v>
      </c>
      <c r="K695" s="17" t="str">
        <f>IF('Data Sheet'!$B$9="NC-50","N/A","OK")</f>
        <v>OK</v>
      </c>
      <c r="L695" s="17" t="str">
        <f t="shared" si="120"/>
        <v>OK</v>
      </c>
      <c r="M695" s="17" t="str">
        <f t="shared" si="121"/>
        <v>OK</v>
      </c>
      <c r="N695" s="18" t="str">
        <f>IF(BO695&lt;&gt;"",
    IF(INT('Data Sheet'!$A$19)=INT('Data Sheet'!$B$19),
        --(INT('Data Sheet'!$A$19) &amp; "." &amp; BO695),
        IF(AND((--(INT('Data Sheet'!$A$19) &amp; "." &amp; BO695)&gt;=--('Data Sheet'!$A$19)), (--(INT('Data Sheet'!$A$19) &amp; "." &amp; BO695)&lt;=--('Data Sheet'!$B$19))),
            --(INT('Data Sheet'!$A$19) &amp; "." &amp; BO695),
            --(INT('Data Sheet'!$B$19) &amp; "." &amp; BO695)
        )
    ),
    IF(BN695&lt;&gt;"",
        IF(INT('Data Sheet'!$A$19)=INT('Data Sheet'!$B$19),
            --(INT('Data Sheet'!$A$19) &amp; "." &amp; LEFT(BN695,3)),
            IF(AND((--(INT('Data Sheet'!$A$19) &amp; "." &amp; LEFT(BN695,3))&gt;=--('Data Sheet'!$A$19)), (--(INT('Data Sheet'!$A$19) &amp; "." &amp; LEFT(BN695,3))&lt;=--('Data Sheet'!$B$19))),
                --(INT('Data Sheet'!$A$19) &amp; "." &amp; LEFT(BN695,3)),
                --(INT('Data Sheet'!$B$19) &amp; "." &amp; LEFT(BN695,3))
            )
        ),
        "OK"
    )
)</f>
        <v>OK</v>
      </c>
      <c r="O695" s="23" t="str">
        <f>IF(BP695&lt;&gt;"",
    IF(INT('Data Sheet'!$A$19)=INT('Data Sheet'!$B$19),
        --(INT('Data Sheet'!$A$19) &amp; "." &amp; BP695),
        IF(AND((--(INT('Data Sheet'!$A$19) &amp; "." &amp; BP695)&gt;=--('Data Sheet'!$A$19)), (--(INT('Data Sheet'!$A$19) &amp; "." &amp; BP695)&lt;=--('Data Sheet'!$B$19))),
            --(INT('Data Sheet'!$A$19) &amp; "." &amp; BP695),
            --(INT('Data Sheet'!$B$19) &amp; "." &amp; BP695)
        )
    ),
    IF(BN695&lt;&gt;"",
        IF(INT('Data Sheet'!$A$19)=INT('Data Sheet'!$B$19),
            --(INT('Data Sheet'!$A$19) &amp; "." &amp; RIGHT(BN695,3)),
            IF(AND((--(INT('Data Sheet'!$A$19) &amp; "." &amp; RIGHT(BN695,3))&gt;=--('Data Sheet'!$A$19)), (--(INT('Data Sheet'!$A$19) &amp; "." &amp; RIGHT(BN695,3))&lt;=--('Data Sheet'!$B$19))),
                --(INT('Data Sheet'!$A$19) &amp; "." &amp; RIGHT(BN695,3)),
                --(INT('Data Sheet'!$B$19) &amp; "." &amp; RIGHT(BN695,3))
            )
        ),
        "OK"
    )
)</f>
        <v>OK</v>
      </c>
      <c r="P695" s="23" t="str">
        <f>IF(BR695&lt;&gt;"",
    IF(INT('Data Sheet'!$A$19)=INT('Data Sheet'!$B$15),
        --(INT('Data Sheet'!$A$15) &amp; "." &amp; BR695),
        IF(AND((--(INT('Data Sheet'!$A$15) &amp; "." &amp; BR695)&gt;=--('Data Sheet'!$A$15)), (--(INT('Data Sheet'!$A$15) &amp; "." &amp; BR695)&lt;=--('Data Sheet'!$B$15))),
            --(INT('Data Sheet'!$A$15) &amp; "." &amp; BR695),
            --(INT('Data Sheet'!$B$15) &amp; "." &amp; BR695)
        )
    ),
    IF(BQ695&lt;&gt;"",
        IF(INT('Data Sheet'!$A$15)=INT('Data Sheet'!$B$15),
            --(INT('Data Sheet'!$A$15) &amp; "." &amp; LEFT(BQ695,3)),
            IF(AND((--(INT('Data Sheet'!$A$15) &amp; "." &amp; LEFT(BQ695,3))&gt;=--('Data Sheet'!$A$15)), (--(INT('Data Sheet'!$A$15) &amp; "." &amp; LEFT(BQ695,3))&lt;=--('Data Sheet'!$B$15))),
                --(INT('Data Sheet'!$A$15) &amp; "." &amp; LEFT(BQ695,3)),
                --(INT('Data Sheet'!$B$15) &amp; "." &amp; LEFT(BQ695,3))
            )
        ),
        "OK"
    )
)</f>
        <v>OK</v>
      </c>
      <c r="Q695" s="23" t="str">
        <f>IF(BS695&lt;&gt;"",
    IF(INT('Data Sheet'!$A$19)=INT('Data Sheet'!$B$15),
        --(INT('Data Sheet'!$A$15) &amp; "." &amp; BS695),
        IF(AND((--(INT('Data Sheet'!$A$15) &amp; "." &amp; BS695)&gt;=--('Data Sheet'!$A$15)), (--(INT('Data Sheet'!$A$15) &amp; "." &amp; BS695)&lt;=--('Data Sheet'!$B$15))),
            --(INT('Data Sheet'!$A$15) &amp; "." &amp; BS695),
            --(INT('Data Sheet'!$B$15) &amp; "." &amp; BS695)
        )
    ),
    IF(BQ695&lt;&gt;"",
        IF(INT('Data Sheet'!$A$15)=INT('Data Sheet'!$B$15),
            --(INT('Data Sheet'!$A$15) &amp; "." &amp; RIGHT(BQ695,3)),
            IF(AND((--(INT('Data Sheet'!$A$15) &amp; "." &amp; RIGHT(BQ695,3))&gt;=--('Data Sheet'!$A$15)), (--(INT('Data Sheet'!$A$15) &amp; "." &amp; RIGHT(BQ695,3))&lt;=--('Data Sheet'!$B$15))),
                --(INT('Data Sheet'!$A$15) &amp; "." &amp; RIGHT(BQ695,3)),
                --(INT('Data Sheet'!$B$15) &amp; "." &amp; RIGHT(BQ695,3))
            )
        ),
        "OK"
    )
)</f>
        <v>OK</v>
      </c>
      <c r="R695" s="19"/>
      <c r="S695" s="19"/>
      <c r="T695" s="19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1"/>
      <c r="AU695" s="21"/>
      <c r="AV695" s="21"/>
      <c r="AW695" s="22"/>
      <c r="AX695" s="99"/>
      <c r="AY695" s="20"/>
      <c r="AZ695" s="20"/>
      <c r="BA695" s="22"/>
      <c r="BB695">
        <v>687</v>
      </c>
      <c r="BC695" s="80"/>
      <c r="BD695" s="80"/>
      <c r="BE695" s="80"/>
      <c r="BF695" s="80"/>
      <c r="BG695" s="32" t="str">
        <f t="shared" si="114"/>
        <v/>
      </c>
      <c r="BH695" s="78">
        <f t="shared" si="112"/>
        <v>0</v>
      </c>
      <c r="BI695" s="2">
        <f t="shared" si="115"/>
        <v>0</v>
      </c>
      <c r="BJ695" s="2">
        <f t="shared" si="116"/>
        <v>0</v>
      </c>
      <c r="BK695" s="2">
        <f t="shared" si="113"/>
        <v>0</v>
      </c>
    </row>
    <row r="696" spans="2:63" ht="15" customHeight="1" x14ac:dyDescent="0.25">
      <c r="B696" s="14">
        <v>688</v>
      </c>
      <c r="C696" s="95" t="str">
        <f t="shared" si="117"/>
        <v/>
      </c>
      <c r="D696" s="15" t="str">
        <f t="shared" si="111"/>
        <v>OK</v>
      </c>
      <c r="E696" s="16" t="e">
        <f>VLOOKUP('Data Sheet'!$B$8,'Data Sheet'!$I$2:$J$9,2,FALSE)</f>
        <v>#N/A</v>
      </c>
      <c r="F696" s="16" t="str">
        <f t="shared" si="118"/>
        <v/>
      </c>
      <c r="G696" s="103">
        <f t="shared" si="119"/>
        <v>0</v>
      </c>
      <c r="H696" s="17" t="s">
        <v>26</v>
      </c>
      <c r="I696" s="17" t="s">
        <v>26</v>
      </c>
      <c r="J696" s="17" t="str">
        <f>IF('Data Sheet'!$B$9="NC-50","N/A","OK")</f>
        <v>OK</v>
      </c>
      <c r="K696" s="17" t="str">
        <f>IF('Data Sheet'!$B$9="NC-50","N/A","OK")</f>
        <v>OK</v>
      </c>
      <c r="L696" s="17" t="str">
        <f t="shared" si="120"/>
        <v>OK</v>
      </c>
      <c r="M696" s="17" t="str">
        <f t="shared" si="121"/>
        <v>OK</v>
      </c>
      <c r="N696" s="18" t="str">
        <f>IF(BO696&lt;&gt;"",
    IF(INT('Data Sheet'!$A$19)=INT('Data Sheet'!$B$19),
        --(INT('Data Sheet'!$A$19) &amp; "." &amp; BO696),
        IF(AND((--(INT('Data Sheet'!$A$19) &amp; "." &amp; BO696)&gt;=--('Data Sheet'!$A$19)), (--(INT('Data Sheet'!$A$19) &amp; "." &amp; BO696)&lt;=--('Data Sheet'!$B$19))),
            --(INT('Data Sheet'!$A$19) &amp; "." &amp; BO696),
            --(INT('Data Sheet'!$B$19) &amp; "." &amp; BO696)
        )
    ),
    IF(BN696&lt;&gt;"",
        IF(INT('Data Sheet'!$A$19)=INT('Data Sheet'!$B$19),
            --(INT('Data Sheet'!$A$19) &amp; "." &amp; LEFT(BN696,3)),
            IF(AND((--(INT('Data Sheet'!$A$19) &amp; "." &amp; LEFT(BN696,3))&gt;=--('Data Sheet'!$A$19)), (--(INT('Data Sheet'!$A$19) &amp; "." &amp; LEFT(BN696,3))&lt;=--('Data Sheet'!$B$19))),
                --(INT('Data Sheet'!$A$19) &amp; "." &amp; LEFT(BN696,3)),
                --(INT('Data Sheet'!$B$19) &amp; "." &amp; LEFT(BN696,3))
            )
        ),
        "OK"
    )
)</f>
        <v>OK</v>
      </c>
      <c r="O696" s="23" t="str">
        <f>IF(BP696&lt;&gt;"",
    IF(INT('Data Sheet'!$A$19)=INT('Data Sheet'!$B$19),
        --(INT('Data Sheet'!$A$19) &amp; "." &amp; BP696),
        IF(AND((--(INT('Data Sheet'!$A$19) &amp; "." &amp; BP696)&gt;=--('Data Sheet'!$A$19)), (--(INT('Data Sheet'!$A$19) &amp; "." &amp; BP696)&lt;=--('Data Sheet'!$B$19))),
            --(INT('Data Sheet'!$A$19) &amp; "." &amp; BP696),
            --(INT('Data Sheet'!$B$19) &amp; "." &amp; BP696)
        )
    ),
    IF(BN696&lt;&gt;"",
        IF(INT('Data Sheet'!$A$19)=INT('Data Sheet'!$B$19),
            --(INT('Data Sheet'!$A$19) &amp; "." &amp; RIGHT(BN696,3)),
            IF(AND((--(INT('Data Sheet'!$A$19) &amp; "." &amp; RIGHT(BN696,3))&gt;=--('Data Sheet'!$A$19)), (--(INT('Data Sheet'!$A$19) &amp; "." &amp; RIGHT(BN696,3))&lt;=--('Data Sheet'!$B$19))),
                --(INT('Data Sheet'!$A$19) &amp; "." &amp; RIGHT(BN696,3)),
                --(INT('Data Sheet'!$B$19) &amp; "." &amp; RIGHT(BN696,3))
            )
        ),
        "OK"
    )
)</f>
        <v>OK</v>
      </c>
      <c r="P696" s="23" t="str">
        <f>IF(BR696&lt;&gt;"",
    IF(INT('Data Sheet'!$A$19)=INT('Data Sheet'!$B$15),
        --(INT('Data Sheet'!$A$15) &amp; "." &amp; BR696),
        IF(AND((--(INT('Data Sheet'!$A$15) &amp; "." &amp; BR696)&gt;=--('Data Sheet'!$A$15)), (--(INT('Data Sheet'!$A$15) &amp; "." &amp; BR696)&lt;=--('Data Sheet'!$B$15))),
            --(INT('Data Sheet'!$A$15) &amp; "." &amp; BR696),
            --(INT('Data Sheet'!$B$15) &amp; "." &amp; BR696)
        )
    ),
    IF(BQ696&lt;&gt;"",
        IF(INT('Data Sheet'!$A$15)=INT('Data Sheet'!$B$15),
            --(INT('Data Sheet'!$A$15) &amp; "." &amp; LEFT(BQ696,3)),
            IF(AND((--(INT('Data Sheet'!$A$15) &amp; "." &amp; LEFT(BQ696,3))&gt;=--('Data Sheet'!$A$15)), (--(INT('Data Sheet'!$A$15) &amp; "." &amp; LEFT(BQ696,3))&lt;=--('Data Sheet'!$B$15))),
                --(INT('Data Sheet'!$A$15) &amp; "." &amp; LEFT(BQ696,3)),
                --(INT('Data Sheet'!$B$15) &amp; "." &amp; LEFT(BQ696,3))
            )
        ),
        "OK"
    )
)</f>
        <v>OK</v>
      </c>
      <c r="Q696" s="23" t="str">
        <f>IF(BS696&lt;&gt;"",
    IF(INT('Data Sheet'!$A$19)=INT('Data Sheet'!$B$15),
        --(INT('Data Sheet'!$A$15) &amp; "." &amp; BS696),
        IF(AND((--(INT('Data Sheet'!$A$15) &amp; "." &amp; BS696)&gt;=--('Data Sheet'!$A$15)), (--(INT('Data Sheet'!$A$15) &amp; "." &amp; BS696)&lt;=--('Data Sheet'!$B$15))),
            --(INT('Data Sheet'!$A$15) &amp; "." &amp; BS696),
            --(INT('Data Sheet'!$B$15) &amp; "." &amp; BS696)
        )
    ),
    IF(BQ696&lt;&gt;"",
        IF(INT('Data Sheet'!$A$15)=INT('Data Sheet'!$B$15),
            --(INT('Data Sheet'!$A$15) &amp; "." &amp; RIGHT(BQ696,3)),
            IF(AND((--(INT('Data Sheet'!$A$15) &amp; "." &amp; RIGHT(BQ696,3))&gt;=--('Data Sheet'!$A$15)), (--(INT('Data Sheet'!$A$15) &amp; "." &amp; RIGHT(BQ696,3))&lt;=--('Data Sheet'!$B$15))),
                --(INT('Data Sheet'!$A$15) &amp; "." &amp; RIGHT(BQ696,3)),
                --(INT('Data Sheet'!$B$15) &amp; "." &amp; RIGHT(BQ696,3))
            )
        ),
        "OK"
    )
)</f>
        <v>OK</v>
      </c>
      <c r="R696" s="19"/>
      <c r="S696" s="19"/>
      <c r="T696" s="19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1"/>
      <c r="AU696" s="21"/>
      <c r="AV696" s="21"/>
      <c r="AW696" s="22"/>
      <c r="AX696" s="99"/>
      <c r="AY696" s="20"/>
      <c r="AZ696" s="20"/>
      <c r="BA696" s="22"/>
      <c r="BB696">
        <v>688</v>
      </c>
      <c r="BC696" s="80"/>
      <c r="BD696" s="80"/>
      <c r="BE696" s="80"/>
      <c r="BF696" s="80"/>
      <c r="BG696" s="32" t="str">
        <f t="shared" si="114"/>
        <v/>
      </c>
      <c r="BH696" s="78">
        <f t="shared" si="112"/>
        <v>0</v>
      </c>
      <c r="BI696" s="2">
        <f t="shared" si="115"/>
        <v>0</v>
      </c>
      <c r="BJ696" s="2">
        <f t="shared" si="116"/>
        <v>0</v>
      </c>
      <c r="BK696" s="2">
        <f t="shared" si="113"/>
        <v>0</v>
      </c>
    </row>
    <row r="697" spans="2:63" ht="15" customHeight="1" x14ac:dyDescent="0.25">
      <c r="B697" s="14">
        <v>689</v>
      </c>
      <c r="C697" s="95" t="str">
        <f t="shared" si="117"/>
        <v/>
      </c>
      <c r="D697" s="15" t="str">
        <f t="shared" si="111"/>
        <v>OK</v>
      </c>
      <c r="E697" s="16" t="e">
        <f>VLOOKUP('Data Sheet'!$B$8,'Data Sheet'!$I$2:$J$9,2,FALSE)</f>
        <v>#N/A</v>
      </c>
      <c r="F697" s="16" t="str">
        <f t="shared" si="118"/>
        <v/>
      </c>
      <c r="G697" s="103">
        <f t="shared" si="119"/>
        <v>0</v>
      </c>
      <c r="H697" s="17" t="s">
        <v>26</v>
      </c>
      <c r="I697" s="17" t="s">
        <v>26</v>
      </c>
      <c r="J697" s="17" t="str">
        <f>IF('Data Sheet'!$B$9="NC-50","N/A","OK")</f>
        <v>OK</v>
      </c>
      <c r="K697" s="17" t="str">
        <f>IF('Data Sheet'!$B$9="NC-50","N/A","OK")</f>
        <v>OK</v>
      </c>
      <c r="L697" s="17" t="str">
        <f t="shared" si="120"/>
        <v>OK</v>
      </c>
      <c r="M697" s="17" t="str">
        <f t="shared" si="121"/>
        <v>OK</v>
      </c>
      <c r="N697" s="18" t="str">
        <f>IF(BO697&lt;&gt;"",
    IF(INT('Data Sheet'!$A$19)=INT('Data Sheet'!$B$19),
        --(INT('Data Sheet'!$A$19) &amp; "." &amp; BO697),
        IF(AND((--(INT('Data Sheet'!$A$19) &amp; "." &amp; BO697)&gt;=--('Data Sheet'!$A$19)), (--(INT('Data Sheet'!$A$19) &amp; "." &amp; BO697)&lt;=--('Data Sheet'!$B$19))),
            --(INT('Data Sheet'!$A$19) &amp; "." &amp; BO697),
            --(INT('Data Sheet'!$B$19) &amp; "." &amp; BO697)
        )
    ),
    IF(BN697&lt;&gt;"",
        IF(INT('Data Sheet'!$A$19)=INT('Data Sheet'!$B$19),
            --(INT('Data Sheet'!$A$19) &amp; "." &amp; LEFT(BN697,3)),
            IF(AND((--(INT('Data Sheet'!$A$19) &amp; "." &amp; LEFT(BN697,3))&gt;=--('Data Sheet'!$A$19)), (--(INT('Data Sheet'!$A$19) &amp; "." &amp; LEFT(BN697,3))&lt;=--('Data Sheet'!$B$19))),
                --(INT('Data Sheet'!$A$19) &amp; "." &amp; LEFT(BN697,3)),
                --(INT('Data Sheet'!$B$19) &amp; "." &amp; LEFT(BN697,3))
            )
        ),
        "OK"
    )
)</f>
        <v>OK</v>
      </c>
      <c r="O697" s="23" t="str">
        <f>IF(BP697&lt;&gt;"",
    IF(INT('Data Sheet'!$A$19)=INT('Data Sheet'!$B$19),
        --(INT('Data Sheet'!$A$19) &amp; "." &amp; BP697),
        IF(AND((--(INT('Data Sheet'!$A$19) &amp; "." &amp; BP697)&gt;=--('Data Sheet'!$A$19)), (--(INT('Data Sheet'!$A$19) &amp; "." &amp; BP697)&lt;=--('Data Sheet'!$B$19))),
            --(INT('Data Sheet'!$A$19) &amp; "." &amp; BP697),
            --(INT('Data Sheet'!$B$19) &amp; "." &amp; BP697)
        )
    ),
    IF(BN697&lt;&gt;"",
        IF(INT('Data Sheet'!$A$19)=INT('Data Sheet'!$B$19),
            --(INT('Data Sheet'!$A$19) &amp; "." &amp; RIGHT(BN697,3)),
            IF(AND((--(INT('Data Sheet'!$A$19) &amp; "." &amp; RIGHT(BN697,3))&gt;=--('Data Sheet'!$A$19)), (--(INT('Data Sheet'!$A$19) &amp; "." &amp; RIGHT(BN697,3))&lt;=--('Data Sheet'!$B$19))),
                --(INT('Data Sheet'!$A$19) &amp; "." &amp; RIGHT(BN697,3)),
                --(INT('Data Sheet'!$B$19) &amp; "." &amp; RIGHT(BN697,3))
            )
        ),
        "OK"
    )
)</f>
        <v>OK</v>
      </c>
      <c r="P697" s="23" t="str">
        <f>IF(BR697&lt;&gt;"",
    IF(INT('Data Sheet'!$A$19)=INT('Data Sheet'!$B$15),
        --(INT('Data Sheet'!$A$15) &amp; "." &amp; BR697),
        IF(AND((--(INT('Data Sheet'!$A$15) &amp; "." &amp; BR697)&gt;=--('Data Sheet'!$A$15)), (--(INT('Data Sheet'!$A$15) &amp; "." &amp; BR697)&lt;=--('Data Sheet'!$B$15))),
            --(INT('Data Sheet'!$A$15) &amp; "." &amp; BR697),
            --(INT('Data Sheet'!$B$15) &amp; "." &amp; BR697)
        )
    ),
    IF(BQ697&lt;&gt;"",
        IF(INT('Data Sheet'!$A$15)=INT('Data Sheet'!$B$15),
            --(INT('Data Sheet'!$A$15) &amp; "." &amp; LEFT(BQ697,3)),
            IF(AND((--(INT('Data Sheet'!$A$15) &amp; "." &amp; LEFT(BQ697,3))&gt;=--('Data Sheet'!$A$15)), (--(INT('Data Sheet'!$A$15) &amp; "." &amp; LEFT(BQ697,3))&lt;=--('Data Sheet'!$B$15))),
                --(INT('Data Sheet'!$A$15) &amp; "." &amp; LEFT(BQ697,3)),
                --(INT('Data Sheet'!$B$15) &amp; "." &amp; LEFT(BQ697,3))
            )
        ),
        "OK"
    )
)</f>
        <v>OK</v>
      </c>
      <c r="Q697" s="23" t="str">
        <f>IF(BS697&lt;&gt;"",
    IF(INT('Data Sheet'!$A$19)=INT('Data Sheet'!$B$15),
        --(INT('Data Sheet'!$A$15) &amp; "." &amp; BS697),
        IF(AND((--(INT('Data Sheet'!$A$15) &amp; "." &amp; BS697)&gt;=--('Data Sheet'!$A$15)), (--(INT('Data Sheet'!$A$15) &amp; "." &amp; BS697)&lt;=--('Data Sheet'!$B$15))),
            --(INT('Data Sheet'!$A$15) &amp; "." &amp; BS697),
            --(INT('Data Sheet'!$B$15) &amp; "." &amp; BS697)
        )
    ),
    IF(BQ697&lt;&gt;"",
        IF(INT('Data Sheet'!$A$15)=INT('Data Sheet'!$B$15),
            --(INT('Data Sheet'!$A$15) &amp; "." &amp; RIGHT(BQ697,3)),
            IF(AND((--(INT('Data Sheet'!$A$15) &amp; "." &amp; RIGHT(BQ697,3))&gt;=--('Data Sheet'!$A$15)), (--(INT('Data Sheet'!$A$15) &amp; "." &amp; RIGHT(BQ697,3))&lt;=--('Data Sheet'!$B$15))),
                --(INT('Data Sheet'!$A$15) &amp; "." &amp; RIGHT(BQ697,3)),
                --(INT('Data Sheet'!$B$15) &amp; "." &amp; RIGHT(BQ697,3))
            )
        ),
        "OK"
    )
)</f>
        <v>OK</v>
      </c>
      <c r="R697" s="19"/>
      <c r="S697" s="19"/>
      <c r="T697" s="19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1"/>
      <c r="AU697" s="21"/>
      <c r="AV697" s="21"/>
      <c r="AW697" s="22"/>
      <c r="AX697" s="99"/>
      <c r="AY697" s="20"/>
      <c r="AZ697" s="20"/>
      <c r="BA697" s="22"/>
      <c r="BB697">
        <v>689</v>
      </c>
      <c r="BC697" s="80"/>
      <c r="BD697" s="80"/>
      <c r="BE697" s="80"/>
      <c r="BF697" s="80"/>
      <c r="BG697" s="32" t="str">
        <f t="shared" si="114"/>
        <v/>
      </c>
      <c r="BH697" s="78">
        <f t="shared" si="112"/>
        <v>0</v>
      </c>
      <c r="BI697" s="2">
        <f t="shared" si="115"/>
        <v>0</v>
      </c>
      <c r="BJ697" s="2">
        <f t="shared" si="116"/>
        <v>0</v>
      </c>
      <c r="BK697" s="2">
        <f t="shared" si="113"/>
        <v>0</v>
      </c>
    </row>
    <row r="698" spans="2:63" ht="15" customHeight="1" x14ac:dyDescent="0.25">
      <c r="B698" s="14">
        <v>690</v>
      </c>
      <c r="C698" s="95" t="str">
        <f t="shared" si="117"/>
        <v/>
      </c>
      <c r="D698" s="15" t="str">
        <f t="shared" si="111"/>
        <v>OK</v>
      </c>
      <c r="E698" s="16" t="e">
        <f>VLOOKUP('Data Sheet'!$B$8,'Data Sheet'!$I$2:$J$9,2,FALSE)</f>
        <v>#N/A</v>
      </c>
      <c r="F698" s="16" t="str">
        <f t="shared" si="118"/>
        <v/>
      </c>
      <c r="G698" s="103">
        <f t="shared" si="119"/>
        <v>0</v>
      </c>
      <c r="H698" s="17" t="s">
        <v>26</v>
      </c>
      <c r="I698" s="17" t="s">
        <v>26</v>
      </c>
      <c r="J698" s="17" t="str">
        <f>IF('Data Sheet'!$B$9="NC-50","N/A","OK")</f>
        <v>OK</v>
      </c>
      <c r="K698" s="17" t="str">
        <f>IF('Data Sheet'!$B$9="NC-50","N/A","OK")</f>
        <v>OK</v>
      </c>
      <c r="L698" s="17" t="str">
        <f t="shared" si="120"/>
        <v>OK</v>
      </c>
      <c r="M698" s="17" t="str">
        <f t="shared" si="121"/>
        <v>OK</v>
      </c>
      <c r="N698" s="18" t="str">
        <f>IF(BO698&lt;&gt;"",
    IF(INT('Data Sheet'!$A$19)=INT('Data Sheet'!$B$19),
        --(INT('Data Sheet'!$A$19) &amp; "." &amp; BO698),
        IF(AND((--(INT('Data Sheet'!$A$19) &amp; "." &amp; BO698)&gt;=--('Data Sheet'!$A$19)), (--(INT('Data Sheet'!$A$19) &amp; "." &amp; BO698)&lt;=--('Data Sheet'!$B$19))),
            --(INT('Data Sheet'!$A$19) &amp; "." &amp; BO698),
            --(INT('Data Sheet'!$B$19) &amp; "." &amp; BO698)
        )
    ),
    IF(BN698&lt;&gt;"",
        IF(INT('Data Sheet'!$A$19)=INT('Data Sheet'!$B$19),
            --(INT('Data Sheet'!$A$19) &amp; "." &amp; LEFT(BN698,3)),
            IF(AND((--(INT('Data Sheet'!$A$19) &amp; "." &amp; LEFT(BN698,3))&gt;=--('Data Sheet'!$A$19)), (--(INT('Data Sheet'!$A$19) &amp; "." &amp; LEFT(BN698,3))&lt;=--('Data Sheet'!$B$19))),
                --(INT('Data Sheet'!$A$19) &amp; "." &amp; LEFT(BN698,3)),
                --(INT('Data Sheet'!$B$19) &amp; "." &amp; LEFT(BN698,3))
            )
        ),
        "OK"
    )
)</f>
        <v>OK</v>
      </c>
      <c r="O698" s="23" t="str">
        <f>IF(BP698&lt;&gt;"",
    IF(INT('Data Sheet'!$A$19)=INT('Data Sheet'!$B$19),
        --(INT('Data Sheet'!$A$19) &amp; "." &amp; BP698),
        IF(AND((--(INT('Data Sheet'!$A$19) &amp; "." &amp; BP698)&gt;=--('Data Sheet'!$A$19)), (--(INT('Data Sheet'!$A$19) &amp; "." &amp; BP698)&lt;=--('Data Sheet'!$B$19))),
            --(INT('Data Sheet'!$A$19) &amp; "." &amp; BP698),
            --(INT('Data Sheet'!$B$19) &amp; "." &amp; BP698)
        )
    ),
    IF(BN698&lt;&gt;"",
        IF(INT('Data Sheet'!$A$19)=INT('Data Sheet'!$B$19),
            --(INT('Data Sheet'!$A$19) &amp; "." &amp; RIGHT(BN698,3)),
            IF(AND((--(INT('Data Sheet'!$A$19) &amp; "." &amp; RIGHT(BN698,3))&gt;=--('Data Sheet'!$A$19)), (--(INT('Data Sheet'!$A$19) &amp; "." &amp; RIGHT(BN698,3))&lt;=--('Data Sheet'!$B$19))),
                --(INT('Data Sheet'!$A$19) &amp; "." &amp; RIGHT(BN698,3)),
                --(INT('Data Sheet'!$B$19) &amp; "." &amp; RIGHT(BN698,3))
            )
        ),
        "OK"
    )
)</f>
        <v>OK</v>
      </c>
      <c r="P698" s="23" t="str">
        <f>IF(BR698&lt;&gt;"",
    IF(INT('Data Sheet'!$A$19)=INT('Data Sheet'!$B$15),
        --(INT('Data Sheet'!$A$15) &amp; "." &amp; BR698),
        IF(AND((--(INT('Data Sheet'!$A$15) &amp; "." &amp; BR698)&gt;=--('Data Sheet'!$A$15)), (--(INT('Data Sheet'!$A$15) &amp; "." &amp; BR698)&lt;=--('Data Sheet'!$B$15))),
            --(INT('Data Sheet'!$A$15) &amp; "." &amp; BR698),
            --(INT('Data Sheet'!$B$15) &amp; "." &amp; BR698)
        )
    ),
    IF(BQ698&lt;&gt;"",
        IF(INT('Data Sheet'!$A$15)=INT('Data Sheet'!$B$15),
            --(INT('Data Sheet'!$A$15) &amp; "." &amp; LEFT(BQ698,3)),
            IF(AND((--(INT('Data Sheet'!$A$15) &amp; "." &amp; LEFT(BQ698,3))&gt;=--('Data Sheet'!$A$15)), (--(INT('Data Sheet'!$A$15) &amp; "." &amp; LEFT(BQ698,3))&lt;=--('Data Sheet'!$B$15))),
                --(INT('Data Sheet'!$A$15) &amp; "." &amp; LEFT(BQ698,3)),
                --(INT('Data Sheet'!$B$15) &amp; "." &amp; LEFT(BQ698,3))
            )
        ),
        "OK"
    )
)</f>
        <v>OK</v>
      </c>
      <c r="Q698" s="23" t="str">
        <f>IF(BS698&lt;&gt;"",
    IF(INT('Data Sheet'!$A$19)=INT('Data Sheet'!$B$15),
        --(INT('Data Sheet'!$A$15) &amp; "." &amp; BS698),
        IF(AND((--(INT('Data Sheet'!$A$15) &amp; "." &amp; BS698)&gt;=--('Data Sheet'!$A$15)), (--(INT('Data Sheet'!$A$15) &amp; "." &amp; BS698)&lt;=--('Data Sheet'!$B$15))),
            --(INT('Data Sheet'!$A$15) &amp; "." &amp; BS698),
            --(INT('Data Sheet'!$B$15) &amp; "." &amp; BS698)
        )
    ),
    IF(BQ698&lt;&gt;"",
        IF(INT('Data Sheet'!$A$15)=INT('Data Sheet'!$B$15),
            --(INT('Data Sheet'!$A$15) &amp; "." &amp; RIGHT(BQ698,3)),
            IF(AND((--(INT('Data Sheet'!$A$15) &amp; "." &amp; RIGHT(BQ698,3))&gt;=--('Data Sheet'!$A$15)), (--(INT('Data Sheet'!$A$15) &amp; "." &amp; RIGHT(BQ698,3))&lt;=--('Data Sheet'!$B$15))),
                --(INT('Data Sheet'!$A$15) &amp; "." &amp; RIGHT(BQ698,3)),
                --(INT('Data Sheet'!$B$15) &amp; "." &amp; RIGHT(BQ698,3))
            )
        ),
        "OK"
    )
)</f>
        <v>OK</v>
      </c>
      <c r="R698" s="19"/>
      <c r="S698" s="19"/>
      <c r="T698" s="19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1"/>
      <c r="AU698" s="21"/>
      <c r="AV698" s="21"/>
      <c r="AW698" s="22"/>
      <c r="AX698" s="99"/>
      <c r="AY698" s="20"/>
      <c r="AZ698" s="20"/>
      <c r="BA698" s="22"/>
      <c r="BB698">
        <v>690</v>
      </c>
      <c r="BC698" s="80"/>
      <c r="BD698" s="80"/>
      <c r="BE698" s="80"/>
      <c r="BF698" s="80"/>
      <c r="BG698" s="32" t="str">
        <f t="shared" si="114"/>
        <v/>
      </c>
      <c r="BH698" s="78">
        <f t="shared" si="112"/>
        <v>0</v>
      </c>
      <c r="BI698" s="2">
        <f t="shared" si="115"/>
        <v>0</v>
      </c>
      <c r="BJ698" s="2">
        <f t="shared" si="116"/>
        <v>0</v>
      </c>
      <c r="BK698" s="2">
        <f t="shared" si="113"/>
        <v>0</v>
      </c>
    </row>
    <row r="699" spans="2:63" ht="15" customHeight="1" x14ac:dyDescent="0.25">
      <c r="B699" s="14">
        <v>691</v>
      </c>
      <c r="C699" s="95" t="str">
        <f t="shared" si="117"/>
        <v/>
      </c>
      <c r="D699" s="15" t="str">
        <f t="shared" si="111"/>
        <v>OK</v>
      </c>
      <c r="E699" s="16" t="e">
        <f>VLOOKUP('Data Sheet'!$B$8,'Data Sheet'!$I$2:$J$9,2,FALSE)</f>
        <v>#N/A</v>
      </c>
      <c r="F699" s="16" t="str">
        <f t="shared" si="118"/>
        <v/>
      </c>
      <c r="G699" s="103">
        <f t="shared" si="119"/>
        <v>0</v>
      </c>
      <c r="H699" s="17" t="s">
        <v>26</v>
      </c>
      <c r="I699" s="17" t="s">
        <v>26</v>
      </c>
      <c r="J699" s="17" t="str">
        <f>IF('Data Sheet'!$B$9="NC-50","N/A","OK")</f>
        <v>OK</v>
      </c>
      <c r="K699" s="17" t="str">
        <f>IF('Data Sheet'!$B$9="NC-50","N/A","OK")</f>
        <v>OK</v>
      </c>
      <c r="L699" s="17" t="str">
        <f t="shared" si="120"/>
        <v>OK</v>
      </c>
      <c r="M699" s="17" t="str">
        <f t="shared" si="121"/>
        <v>OK</v>
      </c>
      <c r="N699" s="18" t="str">
        <f>IF(BO699&lt;&gt;"",
    IF(INT('Data Sheet'!$A$19)=INT('Data Sheet'!$B$19),
        --(INT('Data Sheet'!$A$19) &amp; "." &amp; BO699),
        IF(AND((--(INT('Data Sheet'!$A$19) &amp; "." &amp; BO699)&gt;=--('Data Sheet'!$A$19)), (--(INT('Data Sheet'!$A$19) &amp; "." &amp; BO699)&lt;=--('Data Sheet'!$B$19))),
            --(INT('Data Sheet'!$A$19) &amp; "." &amp; BO699),
            --(INT('Data Sheet'!$B$19) &amp; "." &amp; BO699)
        )
    ),
    IF(BN699&lt;&gt;"",
        IF(INT('Data Sheet'!$A$19)=INT('Data Sheet'!$B$19),
            --(INT('Data Sheet'!$A$19) &amp; "." &amp; LEFT(BN699,3)),
            IF(AND((--(INT('Data Sheet'!$A$19) &amp; "." &amp; LEFT(BN699,3))&gt;=--('Data Sheet'!$A$19)), (--(INT('Data Sheet'!$A$19) &amp; "." &amp; LEFT(BN699,3))&lt;=--('Data Sheet'!$B$19))),
                --(INT('Data Sheet'!$A$19) &amp; "." &amp; LEFT(BN699,3)),
                --(INT('Data Sheet'!$B$19) &amp; "." &amp; LEFT(BN699,3))
            )
        ),
        "OK"
    )
)</f>
        <v>OK</v>
      </c>
      <c r="O699" s="23" t="str">
        <f>IF(BP699&lt;&gt;"",
    IF(INT('Data Sheet'!$A$19)=INT('Data Sheet'!$B$19),
        --(INT('Data Sheet'!$A$19) &amp; "." &amp; BP699),
        IF(AND((--(INT('Data Sheet'!$A$19) &amp; "." &amp; BP699)&gt;=--('Data Sheet'!$A$19)), (--(INT('Data Sheet'!$A$19) &amp; "." &amp; BP699)&lt;=--('Data Sheet'!$B$19))),
            --(INT('Data Sheet'!$A$19) &amp; "." &amp; BP699),
            --(INT('Data Sheet'!$B$19) &amp; "." &amp; BP699)
        )
    ),
    IF(BN699&lt;&gt;"",
        IF(INT('Data Sheet'!$A$19)=INT('Data Sheet'!$B$19),
            --(INT('Data Sheet'!$A$19) &amp; "." &amp; RIGHT(BN699,3)),
            IF(AND((--(INT('Data Sheet'!$A$19) &amp; "." &amp; RIGHT(BN699,3))&gt;=--('Data Sheet'!$A$19)), (--(INT('Data Sheet'!$A$19) &amp; "." &amp; RIGHT(BN699,3))&lt;=--('Data Sheet'!$B$19))),
                --(INT('Data Sheet'!$A$19) &amp; "." &amp; RIGHT(BN699,3)),
                --(INT('Data Sheet'!$B$19) &amp; "." &amp; RIGHT(BN699,3))
            )
        ),
        "OK"
    )
)</f>
        <v>OK</v>
      </c>
      <c r="P699" s="23" t="str">
        <f>IF(BR699&lt;&gt;"",
    IF(INT('Data Sheet'!$A$19)=INT('Data Sheet'!$B$15),
        --(INT('Data Sheet'!$A$15) &amp; "." &amp; BR699),
        IF(AND((--(INT('Data Sheet'!$A$15) &amp; "." &amp; BR699)&gt;=--('Data Sheet'!$A$15)), (--(INT('Data Sheet'!$A$15) &amp; "." &amp; BR699)&lt;=--('Data Sheet'!$B$15))),
            --(INT('Data Sheet'!$A$15) &amp; "." &amp; BR699),
            --(INT('Data Sheet'!$B$15) &amp; "." &amp; BR699)
        )
    ),
    IF(BQ699&lt;&gt;"",
        IF(INT('Data Sheet'!$A$15)=INT('Data Sheet'!$B$15),
            --(INT('Data Sheet'!$A$15) &amp; "." &amp; LEFT(BQ699,3)),
            IF(AND((--(INT('Data Sheet'!$A$15) &amp; "." &amp; LEFT(BQ699,3))&gt;=--('Data Sheet'!$A$15)), (--(INT('Data Sheet'!$A$15) &amp; "." &amp; LEFT(BQ699,3))&lt;=--('Data Sheet'!$B$15))),
                --(INT('Data Sheet'!$A$15) &amp; "." &amp; LEFT(BQ699,3)),
                --(INT('Data Sheet'!$B$15) &amp; "." &amp; LEFT(BQ699,3))
            )
        ),
        "OK"
    )
)</f>
        <v>OK</v>
      </c>
      <c r="Q699" s="23" t="str">
        <f>IF(BS699&lt;&gt;"",
    IF(INT('Data Sheet'!$A$19)=INT('Data Sheet'!$B$15),
        --(INT('Data Sheet'!$A$15) &amp; "." &amp; BS699),
        IF(AND((--(INT('Data Sheet'!$A$15) &amp; "." &amp; BS699)&gt;=--('Data Sheet'!$A$15)), (--(INT('Data Sheet'!$A$15) &amp; "." &amp; BS699)&lt;=--('Data Sheet'!$B$15))),
            --(INT('Data Sheet'!$A$15) &amp; "." &amp; BS699),
            --(INT('Data Sheet'!$B$15) &amp; "." &amp; BS699)
        )
    ),
    IF(BQ699&lt;&gt;"",
        IF(INT('Data Sheet'!$A$15)=INT('Data Sheet'!$B$15),
            --(INT('Data Sheet'!$A$15) &amp; "." &amp; RIGHT(BQ699,3)),
            IF(AND((--(INT('Data Sheet'!$A$15) &amp; "." &amp; RIGHT(BQ699,3))&gt;=--('Data Sheet'!$A$15)), (--(INT('Data Sheet'!$A$15) &amp; "." &amp; RIGHT(BQ699,3))&lt;=--('Data Sheet'!$B$15))),
                --(INT('Data Sheet'!$A$15) &amp; "." &amp; RIGHT(BQ699,3)),
                --(INT('Data Sheet'!$B$15) &amp; "." &amp; RIGHT(BQ699,3))
            )
        ),
        "OK"
    )
)</f>
        <v>OK</v>
      </c>
      <c r="R699" s="19"/>
      <c r="S699" s="19"/>
      <c r="T699" s="19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1"/>
      <c r="AU699" s="21"/>
      <c r="AV699" s="21"/>
      <c r="AW699" s="22"/>
      <c r="AX699" s="99"/>
      <c r="AY699" s="20"/>
      <c r="AZ699" s="20"/>
      <c r="BA699" s="22"/>
      <c r="BB699">
        <v>691</v>
      </c>
      <c r="BC699" s="80"/>
      <c r="BD699" s="80"/>
      <c r="BE699" s="80"/>
      <c r="BF699" s="80"/>
      <c r="BG699" s="32" t="str">
        <f t="shared" si="114"/>
        <v/>
      </c>
      <c r="BH699" s="78">
        <f t="shared" si="112"/>
        <v>0</v>
      </c>
      <c r="BI699" s="2">
        <f t="shared" si="115"/>
        <v>0</v>
      </c>
      <c r="BJ699" s="2">
        <f t="shared" si="116"/>
        <v>0</v>
      </c>
      <c r="BK699" s="2">
        <f t="shared" si="113"/>
        <v>0</v>
      </c>
    </row>
    <row r="700" spans="2:63" ht="15" customHeight="1" x14ac:dyDescent="0.25">
      <c r="B700" s="14">
        <v>692</v>
      </c>
      <c r="C700" s="95" t="str">
        <f t="shared" si="117"/>
        <v/>
      </c>
      <c r="D700" s="15" t="str">
        <f t="shared" si="111"/>
        <v>OK</v>
      </c>
      <c r="E700" s="16" t="e">
        <f>VLOOKUP('Data Sheet'!$B$8,'Data Sheet'!$I$2:$J$9,2,FALSE)</f>
        <v>#N/A</v>
      </c>
      <c r="F700" s="16" t="str">
        <f t="shared" si="118"/>
        <v/>
      </c>
      <c r="G700" s="103">
        <f t="shared" si="119"/>
        <v>0</v>
      </c>
      <c r="H700" s="17" t="s">
        <v>26</v>
      </c>
      <c r="I700" s="17" t="s">
        <v>26</v>
      </c>
      <c r="J700" s="17" t="str">
        <f>IF('Data Sheet'!$B$9="NC-50","N/A","OK")</f>
        <v>OK</v>
      </c>
      <c r="K700" s="17" t="str">
        <f>IF('Data Sheet'!$B$9="NC-50","N/A","OK")</f>
        <v>OK</v>
      </c>
      <c r="L700" s="17" t="str">
        <f t="shared" si="120"/>
        <v>OK</v>
      </c>
      <c r="M700" s="17" t="str">
        <f t="shared" si="121"/>
        <v>OK</v>
      </c>
      <c r="N700" s="18" t="str">
        <f>IF(BO700&lt;&gt;"",
    IF(INT('Data Sheet'!$A$19)=INT('Data Sheet'!$B$19),
        --(INT('Data Sheet'!$A$19) &amp; "." &amp; BO700),
        IF(AND((--(INT('Data Sheet'!$A$19) &amp; "." &amp; BO700)&gt;=--('Data Sheet'!$A$19)), (--(INT('Data Sheet'!$A$19) &amp; "." &amp; BO700)&lt;=--('Data Sheet'!$B$19))),
            --(INT('Data Sheet'!$A$19) &amp; "." &amp; BO700),
            --(INT('Data Sheet'!$B$19) &amp; "." &amp; BO700)
        )
    ),
    IF(BN700&lt;&gt;"",
        IF(INT('Data Sheet'!$A$19)=INT('Data Sheet'!$B$19),
            --(INT('Data Sheet'!$A$19) &amp; "." &amp; LEFT(BN700,3)),
            IF(AND((--(INT('Data Sheet'!$A$19) &amp; "." &amp; LEFT(BN700,3))&gt;=--('Data Sheet'!$A$19)), (--(INT('Data Sheet'!$A$19) &amp; "." &amp; LEFT(BN700,3))&lt;=--('Data Sheet'!$B$19))),
                --(INT('Data Sheet'!$A$19) &amp; "." &amp; LEFT(BN700,3)),
                --(INT('Data Sheet'!$B$19) &amp; "." &amp; LEFT(BN700,3))
            )
        ),
        "OK"
    )
)</f>
        <v>OK</v>
      </c>
      <c r="O700" s="23" t="str">
        <f>IF(BP700&lt;&gt;"",
    IF(INT('Data Sheet'!$A$19)=INT('Data Sheet'!$B$19),
        --(INT('Data Sheet'!$A$19) &amp; "." &amp; BP700),
        IF(AND((--(INT('Data Sheet'!$A$19) &amp; "." &amp; BP700)&gt;=--('Data Sheet'!$A$19)), (--(INT('Data Sheet'!$A$19) &amp; "." &amp; BP700)&lt;=--('Data Sheet'!$B$19))),
            --(INT('Data Sheet'!$A$19) &amp; "." &amp; BP700),
            --(INT('Data Sheet'!$B$19) &amp; "." &amp; BP700)
        )
    ),
    IF(BN700&lt;&gt;"",
        IF(INT('Data Sheet'!$A$19)=INT('Data Sheet'!$B$19),
            --(INT('Data Sheet'!$A$19) &amp; "." &amp; RIGHT(BN700,3)),
            IF(AND((--(INT('Data Sheet'!$A$19) &amp; "." &amp; RIGHT(BN700,3))&gt;=--('Data Sheet'!$A$19)), (--(INT('Data Sheet'!$A$19) &amp; "." &amp; RIGHT(BN700,3))&lt;=--('Data Sheet'!$B$19))),
                --(INT('Data Sheet'!$A$19) &amp; "." &amp; RIGHT(BN700,3)),
                --(INT('Data Sheet'!$B$19) &amp; "." &amp; RIGHT(BN700,3))
            )
        ),
        "OK"
    )
)</f>
        <v>OK</v>
      </c>
      <c r="P700" s="23" t="str">
        <f>IF(BR700&lt;&gt;"",
    IF(INT('Data Sheet'!$A$19)=INT('Data Sheet'!$B$15),
        --(INT('Data Sheet'!$A$15) &amp; "." &amp; BR700),
        IF(AND((--(INT('Data Sheet'!$A$15) &amp; "." &amp; BR700)&gt;=--('Data Sheet'!$A$15)), (--(INT('Data Sheet'!$A$15) &amp; "." &amp; BR700)&lt;=--('Data Sheet'!$B$15))),
            --(INT('Data Sheet'!$A$15) &amp; "." &amp; BR700),
            --(INT('Data Sheet'!$B$15) &amp; "." &amp; BR700)
        )
    ),
    IF(BQ700&lt;&gt;"",
        IF(INT('Data Sheet'!$A$15)=INT('Data Sheet'!$B$15),
            --(INT('Data Sheet'!$A$15) &amp; "." &amp; LEFT(BQ700,3)),
            IF(AND((--(INT('Data Sheet'!$A$15) &amp; "." &amp; LEFT(BQ700,3))&gt;=--('Data Sheet'!$A$15)), (--(INT('Data Sheet'!$A$15) &amp; "." &amp; LEFT(BQ700,3))&lt;=--('Data Sheet'!$B$15))),
                --(INT('Data Sheet'!$A$15) &amp; "." &amp; LEFT(BQ700,3)),
                --(INT('Data Sheet'!$B$15) &amp; "." &amp; LEFT(BQ700,3))
            )
        ),
        "OK"
    )
)</f>
        <v>OK</v>
      </c>
      <c r="Q700" s="23" t="str">
        <f>IF(BS700&lt;&gt;"",
    IF(INT('Data Sheet'!$A$19)=INT('Data Sheet'!$B$15),
        --(INT('Data Sheet'!$A$15) &amp; "." &amp; BS700),
        IF(AND((--(INT('Data Sheet'!$A$15) &amp; "." &amp; BS700)&gt;=--('Data Sheet'!$A$15)), (--(INT('Data Sheet'!$A$15) &amp; "." &amp; BS700)&lt;=--('Data Sheet'!$B$15))),
            --(INT('Data Sheet'!$A$15) &amp; "." &amp; BS700),
            --(INT('Data Sheet'!$B$15) &amp; "." &amp; BS700)
        )
    ),
    IF(BQ700&lt;&gt;"",
        IF(INT('Data Sheet'!$A$15)=INT('Data Sheet'!$B$15),
            --(INT('Data Sheet'!$A$15) &amp; "." &amp; RIGHT(BQ700,3)),
            IF(AND((--(INT('Data Sheet'!$A$15) &amp; "." &amp; RIGHT(BQ700,3))&gt;=--('Data Sheet'!$A$15)), (--(INT('Data Sheet'!$A$15) &amp; "." &amp; RIGHT(BQ700,3))&lt;=--('Data Sheet'!$B$15))),
                --(INT('Data Sheet'!$A$15) &amp; "." &amp; RIGHT(BQ700,3)),
                --(INT('Data Sheet'!$B$15) &amp; "." &amp; RIGHT(BQ700,3))
            )
        ),
        "OK"
    )
)</f>
        <v>OK</v>
      </c>
      <c r="R700" s="19"/>
      <c r="S700" s="19"/>
      <c r="T700" s="19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1"/>
      <c r="AU700" s="21"/>
      <c r="AV700" s="21"/>
      <c r="AW700" s="22"/>
      <c r="AX700" s="99"/>
      <c r="AY700" s="20"/>
      <c r="AZ700" s="20"/>
      <c r="BA700" s="22"/>
      <c r="BB700">
        <v>692</v>
      </c>
      <c r="BC700" s="80"/>
      <c r="BD700" s="80"/>
      <c r="BE700" s="80"/>
      <c r="BF700" s="80"/>
      <c r="BG700" s="32" t="str">
        <f t="shared" si="114"/>
        <v/>
      </c>
      <c r="BH700" s="78">
        <f t="shared" si="112"/>
        <v>0</v>
      </c>
      <c r="BI700" s="2">
        <f t="shared" si="115"/>
        <v>0</v>
      </c>
      <c r="BJ700" s="2">
        <f t="shared" si="116"/>
        <v>0</v>
      </c>
      <c r="BK700" s="2">
        <f t="shared" si="113"/>
        <v>0</v>
      </c>
    </row>
    <row r="701" spans="2:63" ht="15" customHeight="1" x14ac:dyDescent="0.25">
      <c r="B701" s="14">
        <v>693</v>
      </c>
      <c r="C701" s="95" t="str">
        <f t="shared" si="117"/>
        <v/>
      </c>
      <c r="D701" s="15" t="str">
        <f t="shared" si="111"/>
        <v>OK</v>
      </c>
      <c r="E701" s="16" t="e">
        <f>VLOOKUP('Data Sheet'!$B$8,'Data Sheet'!$I$2:$J$9,2,FALSE)</f>
        <v>#N/A</v>
      </c>
      <c r="F701" s="16" t="str">
        <f t="shared" si="118"/>
        <v/>
      </c>
      <c r="G701" s="103">
        <f t="shared" si="119"/>
        <v>0</v>
      </c>
      <c r="H701" s="17" t="s">
        <v>26</v>
      </c>
      <c r="I701" s="17" t="s">
        <v>26</v>
      </c>
      <c r="J701" s="17" t="str">
        <f>IF('Data Sheet'!$B$9="NC-50","N/A","OK")</f>
        <v>OK</v>
      </c>
      <c r="K701" s="17" t="str">
        <f>IF('Data Sheet'!$B$9="NC-50","N/A","OK")</f>
        <v>OK</v>
      </c>
      <c r="L701" s="17" t="str">
        <f t="shared" si="120"/>
        <v>OK</v>
      </c>
      <c r="M701" s="17" t="str">
        <f t="shared" si="121"/>
        <v>OK</v>
      </c>
      <c r="N701" s="18" t="str">
        <f>IF(BO701&lt;&gt;"",
    IF(INT('Data Sheet'!$A$19)=INT('Data Sheet'!$B$19),
        --(INT('Data Sheet'!$A$19) &amp; "." &amp; BO701),
        IF(AND((--(INT('Data Sheet'!$A$19) &amp; "." &amp; BO701)&gt;=--('Data Sheet'!$A$19)), (--(INT('Data Sheet'!$A$19) &amp; "." &amp; BO701)&lt;=--('Data Sheet'!$B$19))),
            --(INT('Data Sheet'!$A$19) &amp; "." &amp; BO701),
            --(INT('Data Sheet'!$B$19) &amp; "." &amp; BO701)
        )
    ),
    IF(BN701&lt;&gt;"",
        IF(INT('Data Sheet'!$A$19)=INT('Data Sheet'!$B$19),
            --(INT('Data Sheet'!$A$19) &amp; "." &amp; LEFT(BN701,3)),
            IF(AND((--(INT('Data Sheet'!$A$19) &amp; "." &amp; LEFT(BN701,3))&gt;=--('Data Sheet'!$A$19)), (--(INT('Data Sheet'!$A$19) &amp; "." &amp; LEFT(BN701,3))&lt;=--('Data Sheet'!$B$19))),
                --(INT('Data Sheet'!$A$19) &amp; "." &amp; LEFT(BN701,3)),
                --(INT('Data Sheet'!$B$19) &amp; "." &amp; LEFT(BN701,3))
            )
        ),
        "OK"
    )
)</f>
        <v>OK</v>
      </c>
      <c r="O701" s="23" t="str">
        <f>IF(BP701&lt;&gt;"",
    IF(INT('Data Sheet'!$A$19)=INT('Data Sheet'!$B$19),
        --(INT('Data Sheet'!$A$19) &amp; "." &amp; BP701),
        IF(AND((--(INT('Data Sheet'!$A$19) &amp; "." &amp; BP701)&gt;=--('Data Sheet'!$A$19)), (--(INT('Data Sheet'!$A$19) &amp; "." &amp; BP701)&lt;=--('Data Sheet'!$B$19))),
            --(INT('Data Sheet'!$A$19) &amp; "." &amp; BP701),
            --(INT('Data Sheet'!$B$19) &amp; "." &amp; BP701)
        )
    ),
    IF(BN701&lt;&gt;"",
        IF(INT('Data Sheet'!$A$19)=INT('Data Sheet'!$B$19),
            --(INT('Data Sheet'!$A$19) &amp; "." &amp; RIGHT(BN701,3)),
            IF(AND((--(INT('Data Sheet'!$A$19) &amp; "." &amp; RIGHT(BN701,3))&gt;=--('Data Sheet'!$A$19)), (--(INT('Data Sheet'!$A$19) &amp; "." &amp; RIGHT(BN701,3))&lt;=--('Data Sheet'!$B$19))),
                --(INT('Data Sheet'!$A$19) &amp; "." &amp; RIGHT(BN701,3)),
                --(INT('Data Sheet'!$B$19) &amp; "." &amp; RIGHT(BN701,3))
            )
        ),
        "OK"
    )
)</f>
        <v>OK</v>
      </c>
      <c r="P701" s="23" t="str">
        <f>IF(BR701&lt;&gt;"",
    IF(INT('Data Sheet'!$A$19)=INT('Data Sheet'!$B$15),
        --(INT('Data Sheet'!$A$15) &amp; "." &amp; BR701),
        IF(AND((--(INT('Data Sheet'!$A$15) &amp; "." &amp; BR701)&gt;=--('Data Sheet'!$A$15)), (--(INT('Data Sheet'!$A$15) &amp; "." &amp; BR701)&lt;=--('Data Sheet'!$B$15))),
            --(INT('Data Sheet'!$A$15) &amp; "." &amp; BR701),
            --(INT('Data Sheet'!$B$15) &amp; "." &amp; BR701)
        )
    ),
    IF(BQ701&lt;&gt;"",
        IF(INT('Data Sheet'!$A$15)=INT('Data Sheet'!$B$15),
            --(INT('Data Sheet'!$A$15) &amp; "." &amp; LEFT(BQ701,3)),
            IF(AND((--(INT('Data Sheet'!$A$15) &amp; "." &amp; LEFT(BQ701,3))&gt;=--('Data Sheet'!$A$15)), (--(INT('Data Sheet'!$A$15) &amp; "." &amp; LEFT(BQ701,3))&lt;=--('Data Sheet'!$B$15))),
                --(INT('Data Sheet'!$A$15) &amp; "." &amp; LEFT(BQ701,3)),
                --(INT('Data Sheet'!$B$15) &amp; "." &amp; LEFT(BQ701,3))
            )
        ),
        "OK"
    )
)</f>
        <v>OK</v>
      </c>
      <c r="Q701" s="23" t="str">
        <f>IF(BS701&lt;&gt;"",
    IF(INT('Data Sheet'!$A$19)=INT('Data Sheet'!$B$15),
        --(INT('Data Sheet'!$A$15) &amp; "." &amp; BS701),
        IF(AND((--(INT('Data Sheet'!$A$15) &amp; "." &amp; BS701)&gt;=--('Data Sheet'!$A$15)), (--(INT('Data Sheet'!$A$15) &amp; "." &amp; BS701)&lt;=--('Data Sheet'!$B$15))),
            --(INT('Data Sheet'!$A$15) &amp; "." &amp; BS701),
            --(INT('Data Sheet'!$B$15) &amp; "." &amp; BS701)
        )
    ),
    IF(BQ701&lt;&gt;"",
        IF(INT('Data Sheet'!$A$15)=INT('Data Sheet'!$B$15),
            --(INT('Data Sheet'!$A$15) &amp; "." &amp; RIGHT(BQ701,3)),
            IF(AND((--(INT('Data Sheet'!$A$15) &amp; "." &amp; RIGHT(BQ701,3))&gt;=--('Data Sheet'!$A$15)), (--(INT('Data Sheet'!$A$15) &amp; "." &amp; RIGHT(BQ701,3))&lt;=--('Data Sheet'!$B$15))),
                --(INT('Data Sheet'!$A$15) &amp; "." &amp; RIGHT(BQ701,3)),
                --(INT('Data Sheet'!$B$15) &amp; "." &amp; RIGHT(BQ701,3))
            )
        ),
        "OK"
    )
)</f>
        <v>OK</v>
      </c>
      <c r="R701" s="19"/>
      <c r="S701" s="19"/>
      <c r="T701" s="19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1"/>
      <c r="AU701" s="21"/>
      <c r="AV701" s="21"/>
      <c r="AW701" s="22"/>
      <c r="AX701" s="99"/>
      <c r="AY701" s="20"/>
      <c r="AZ701" s="20"/>
      <c r="BA701" s="22"/>
      <c r="BB701">
        <v>693</v>
      </c>
      <c r="BC701" s="80"/>
      <c r="BD701" s="80"/>
      <c r="BE701" s="80"/>
      <c r="BF701" s="80"/>
      <c r="BG701" s="32" t="str">
        <f t="shared" si="114"/>
        <v/>
      </c>
      <c r="BH701" s="78">
        <f t="shared" si="112"/>
        <v>0</v>
      </c>
      <c r="BI701" s="2">
        <f t="shared" si="115"/>
        <v>0</v>
      </c>
      <c r="BJ701" s="2">
        <f t="shared" si="116"/>
        <v>0</v>
      </c>
      <c r="BK701" s="2">
        <f t="shared" si="113"/>
        <v>0</v>
      </c>
    </row>
    <row r="702" spans="2:63" ht="15" customHeight="1" x14ac:dyDescent="0.25">
      <c r="B702" s="14">
        <v>694</v>
      </c>
      <c r="C702" s="95" t="str">
        <f t="shared" si="117"/>
        <v/>
      </c>
      <c r="D702" s="15" t="str">
        <f t="shared" si="111"/>
        <v>OK</v>
      </c>
      <c r="E702" s="16" t="e">
        <f>VLOOKUP('Data Sheet'!$B$8,'Data Sheet'!$I$2:$J$9,2,FALSE)</f>
        <v>#N/A</v>
      </c>
      <c r="F702" s="16" t="str">
        <f t="shared" si="118"/>
        <v/>
      </c>
      <c r="G702" s="103">
        <f t="shared" si="119"/>
        <v>0</v>
      </c>
      <c r="H702" s="17" t="s">
        <v>26</v>
      </c>
      <c r="I702" s="17" t="s">
        <v>26</v>
      </c>
      <c r="J702" s="17" t="str">
        <f>IF('Data Sheet'!$B$9="NC-50","N/A","OK")</f>
        <v>OK</v>
      </c>
      <c r="K702" s="17" t="str">
        <f>IF('Data Sheet'!$B$9="NC-50","N/A","OK")</f>
        <v>OK</v>
      </c>
      <c r="L702" s="17" t="str">
        <f t="shared" si="120"/>
        <v>OK</v>
      </c>
      <c r="M702" s="17" t="str">
        <f t="shared" si="121"/>
        <v>OK</v>
      </c>
      <c r="N702" s="18" t="str">
        <f>IF(BO702&lt;&gt;"",
    IF(INT('Data Sheet'!$A$19)=INT('Data Sheet'!$B$19),
        --(INT('Data Sheet'!$A$19) &amp; "." &amp; BO702),
        IF(AND((--(INT('Data Sheet'!$A$19) &amp; "." &amp; BO702)&gt;=--('Data Sheet'!$A$19)), (--(INT('Data Sheet'!$A$19) &amp; "." &amp; BO702)&lt;=--('Data Sheet'!$B$19))),
            --(INT('Data Sheet'!$A$19) &amp; "." &amp; BO702),
            --(INT('Data Sheet'!$B$19) &amp; "." &amp; BO702)
        )
    ),
    IF(BN702&lt;&gt;"",
        IF(INT('Data Sheet'!$A$19)=INT('Data Sheet'!$B$19),
            --(INT('Data Sheet'!$A$19) &amp; "." &amp; LEFT(BN702,3)),
            IF(AND((--(INT('Data Sheet'!$A$19) &amp; "." &amp; LEFT(BN702,3))&gt;=--('Data Sheet'!$A$19)), (--(INT('Data Sheet'!$A$19) &amp; "." &amp; LEFT(BN702,3))&lt;=--('Data Sheet'!$B$19))),
                --(INT('Data Sheet'!$A$19) &amp; "." &amp; LEFT(BN702,3)),
                --(INT('Data Sheet'!$B$19) &amp; "." &amp; LEFT(BN702,3))
            )
        ),
        "OK"
    )
)</f>
        <v>OK</v>
      </c>
      <c r="O702" s="23" t="str">
        <f>IF(BP702&lt;&gt;"",
    IF(INT('Data Sheet'!$A$19)=INT('Data Sheet'!$B$19),
        --(INT('Data Sheet'!$A$19) &amp; "." &amp; BP702),
        IF(AND((--(INT('Data Sheet'!$A$19) &amp; "." &amp; BP702)&gt;=--('Data Sheet'!$A$19)), (--(INT('Data Sheet'!$A$19) &amp; "." &amp; BP702)&lt;=--('Data Sheet'!$B$19))),
            --(INT('Data Sheet'!$A$19) &amp; "." &amp; BP702),
            --(INT('Data Sheet'!$B$19) &amp; "." &amp; BP702)
        )
    ),
    IF(BN702&lt;&gt;"",
        IF(INT('Data Sheet'!$A$19)=INT('Data Sheet'!$B$19),
            --(INT('Data Sheet'!$A$19) &amp; "." &amp; RIGHT(BN702,3)),
            IF(AND((--(INT('Data Sheet'!$A$19) &amp; "." &amp; RIGHT(BN702,3))&gt;=--('Data Sheet'!$A$19)), (--(INT('Data Sheet'!$A$19) &amp; "." &amp; RIGHT(BN702,3))&lt;=--('Data Sheet'!$B$19))),
                --(INT('Data Sheet'!$A$19) &amp; "." &amp; RIGHT(BN702,3)),
                --(INT('Data Sheet'!$B$19) &amp; "." &amp; RIGHT(BN702,3))
            )
        ),
        "OK"
    )
)</f>
        <v>OK</v>
      </c>
      <c r="P702" s="23" t="str">
        <f>IF(BR702&lt;&gt;"",
    IF(INT('Data Sheet'!$A$19)=INT('Data Sheet'!$B$15),
        --(INT('Data Sheet'!$A$15) &amp; "." &amp; BR702),
        IF(AND((--(INT('Data Sheet'!$A$15) &amp; "." &amp; BR702)&gt;=--('Data Sheet'!$A$15)), (--(INT('Data Sheet'!$A$15) &amp; "." &amp; BR702)&lt;=--('Data Sheet'!$B$15))),
            --(INT('Data Sheet'!$A$15) &amp; "." &amp; BR702),
            --(INT('Data Sheet'!$B$15) &amp; "." &amp; BR702)
        )
    ),
    IF(BQ702&lt;&gt;"",
        IF(INT('Data Sheet'!$A$15)=INT('Data Sheet'!$B$15),
            --(INT('Data Sheet'!$A$15) &amp; "." &amp; LEFT(BQ702,3)),
            IF(AND((--(INT('Data Sheet'!$A$15) &amp; "." &amp; LEFT(BQ702,3))&gt;=--('Data Sheet'!$A$15)), (--(INT('Data Sheet'!$A$15) &amp; "." &amp; LEFT(BQ702,3))&lt;=--('Data Sheet'!$B$15))),
                --(INT('Data Sheet'!$A$15) &amp; "." &amp; LEFT(BQ702,3)),
                --(INT('Data Sheet'!$B$15) &amp; "." &amp; LEFT(BQ702,3))
            )
        ),
        "OK"
    )
)</f>
        <v>OK</v>
      </c>
      <c r="Q702" s="23" t="str">
        <f>IF(BS702&lt;&gt;"",
    IF(INT('Data Sheet'!$A$19)=INT('Data Sheet'!$B$15),
        --(INT('Data Sheet'!$A$15) &amp; "." &amp; BS702),
        IF(AND((--(INT('Data Sheet'!$A$15) &amp; "." &amp; BS702)&gt;=--('Data Sheet'!$A$15)), (--(INT('Data Sheet'!$A$15) &amp; "." &amp; BS702)&lt;=--('Data Sheet'!$B$15))),
            --(INT('Data Sheet'!$A$15) &amp; "." &amp; BS702),
            --(INT('Data Sheet'!$B$15) &amp; "." &amp; BS702)
        )
    ),
    IF(BQ702&lt;&gt;"",
        IF(INT('Data Sheet'!$A$15)=INT('Data Sheet'!$B$15),
            --(INT('Data Sheet'!$A$15) &amp; "." &amp; RIGHT(BQ702,3)),
            IF(AND((--(INT('Data Sheet'!$A$15) &amp; "." &amp; RIGHT(BQ702,3))&gt;=--('Data Sheet'!$A$15)), (--(INT('Data Sheet'!$A$15) &amp; "." &amp; RIGHT(BQ702,3))&lt;=--('Data Sheet'!$B$15))),
                --(INT('Data Sheet'!$A$15) &amp; "." &amp; RIGHT(BQ702,3)),
                --(INT('Data Sheet'!$B$15) &amp; "." &amp; RIGHT(BQ702,3))
            )
        ),
        "OK"
    )
)</f>
        <v>OK</v>
      </c>
      <c r="R702" s="19"/>
      <c r="S702" s="19"/>
      <c r="T702" s="19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1"/>
      <c r="AU702" s="21"/>
      <c r="AV702" s="21"/>
      <c r="AW702" s="22"/>
      <c r="AX702" s="99"/>
      <c r="AY702" s="20"/>
      <c r="AZ702" s="20"/>
      <c r="BA702" s="22"/>
      <c r="BB702">
        <v>694</v>
      </c>
      <c r="BC702" s="80"/>
      <c r="BD702" s="80"/>
      <c r="BE702" s="80"/>
      <c r="BF702" s="80"/>
      <c r="BG702" s="32" t="str">
        <f t="shared" si="114"/>
        <v/>
      </c>
      <c r="BH702" s="78">
        <f t="shared" si="112"/>
        <v>0</v>
      </c>
      <c r="BI702" s="2">
        <f t="shared" si="115"/>
        <v>0</v>
      </c>
      <c r="BJ702" s="2">
        <f t="shared" si="116"/>
        <v>0</v>
      </c>
      <c r="BK702" s="2">
        <f t="shared" si="113"/>
        <v>0</v>
      </c>
    </row>
    <row r="703" spans="2:63" ht="15" customHeight="1" x14ac:dyDescent="0.25">
      <c r="B703" s="14">
        <v>695</v>
      </c>
      <c r="C703" s="95" t="str">
        <f t="shared" si="117"/>
        <v/>
      </c>
      <c r="D703" s="15" t="str">
        <f t="shared" si="111"/>
        <v>OK</v>
      </c>
      <c r="E703" s="16" t="e">
        <f>VLOOKUP('Data Sheet'!$B$8,'Data Sheet'!$I$2:$J$9,2,FALSE)</f>
        <v>#N/A</v>
      </c>
      <c r="F703" s="16" t="str">
        <f t="shared" si="118"/>
        <v/>
      </c>
      <c r="G703" s="103">
        <f t="shared" si="119"/>
        <v>0</v>
      </c>
      <c r="H703" s="17" t="s">
        <v>26</v>
      </c>
      <c r="I703" s="17" t="s">
        <v>26</v>
      </c>
      <c r="J703" s="17" t="str">
        <f>IF('Data Sheet'!$B$9="NC-50","N/A","OK")</f>
        <v>OK</v>
      </c>
      <c r="K703" s="17" t="str">
        <f>IF('Data Sheet'!$B$9="NC-50","N/A","OK")</f>
        <v>OK</v>
      </c>
      <c r="L703" s="17" t="str">
        <f t="shared" si="120"/>
        <v>OK</v>
      </c>
      <c r="M703" s="17" t="str">
        <f t="shared" si="121"/>
        <v>OK</v>
      </c>
      <c r="N703" s="18" t="str">
        <f>IF(BO703&lt;&gt;"",
    IF(INT('Data Sheet'!$A$19)=INT('Data Sheet'!$B$19),
        --(INT('Data Sheet'!$A$19) &amp; "." &amp; BO703),
        IF(AND((--(INT('Data Sheet'!$A$19) &amp; "." &amp; BO703)&gt;=--('Data Sheet'!$A$19)), (--(INT('Data Sheet'!$A$19) &amp; "." &amp; BO703)&lt;=--('Data Sheet'!$B$19))),
            --(INT('Data Sheet'!$A$19) &amp; "." &amp; BO703),
            --(INT('Data Sheet'!$B$19) &amp; "." &amp; BO703)
        )
    ),
    IF(BN703&lt;&gt;"",
        IF(INT('Data Sheet'!$A$19)=INT('Data Sheet'!$B$19),
            --(INT('Data Sheet'!$A$19) &amp; "." &amp; LEFT(BN703,3)),
            IF(AND((--(INT('Data Sheet'!$A$19) &amp; "." &amp; LEFT(BN703,3))&gt;=--('Data Sheet'!$A$19)), (--(INT('Data Sheet'!$A$19) &amp; "." &amp; LEFT(BN703,3))&lt;=--('Data Sheet'!$B$19))),
                --(INT('Data Sheet'!$A$19) &amp; "." &amp; LEFT(BN703,3)),
                --(INT('Data Sheet'!$B$19) &amp; "." &amp; LEFT(BN703,3))
            )
        ),
        "OK"
    )
)</f>
        <v>OK</v>
      </c>
      <c r="O703" s="23" t="str">
        <f>IF(BP703&lt;&gt;"",
    IF(INT('Data Sheet'!$A$19)=INT('Data Sheet'!$B$19),
        --(INT('Data Sheet'!$A$19) &amp; "." &amp; BP703),
        IF(AND((--(INT('Data Sheet'!$A$19) &amp; "." &amp; BP703)&gt;=--('Data Sheet'!$A$19)), (--(INT('Data Sheet'!$A$19) &amp; "." &amp; BP703)&lt;=--('Data Sheet'!$B$19))),
            --(INT('Data Sheet'!$A$19) &amp; "." &amp; BP703),
            --(INT('Data Sheet'!$B$19) &amp; "." &amp; BP703)
        )
    ),
    IF(BN703&lt;&gt;"",
        IF(INT('Data Sheet'!$A$19)=INT('Data Sheet'!$B$19),
            --(INT('Data Sheet'!$A$19) &amp; "." &amp; RIGHT(BN703,3)),
            IF(AND((--(INT('Data Sheet'!$A$19) &amp; "." &amp; RIGHT(BN703,3))&gt;=--('Data Sheet'!$A$19)), (--(INT('Data Sheet'!$A$19) &amp; "." &amp; RIGHT(BN703,3))&lt;=--('Data Sheet'!$B$19))),
                --(INT('Data Sheet'!$A$19) &amp; "." &amp; RIGHT(BN703,3)),
                --(INT('Data Sheet'!$B$19) &amp; "." &amp; RIGHT(BN703,3))
            )
        ),
        "OK"
    )
)</f>
        <v>OK</v>
      </c>
      <c r="P703" s="23" t="str">
        <f>IF(BR703&lt;&gt;"",
    IF(INT('Data Sheet'!$A$19)=INT('Data Sheet'!$B$15),
        --(INT('Data Sheet'!$A$15) &amp; "." &amp; BR703),
        IF(AND((--(INT('Data Sheet'!$A$15) &amp; "." &amp; BR703)&gt;=--('Data Sheet'!$A$15)), (--(INT('Data Sheet'!$A$15) &amp; "." &amp; BR703)&lt;=--('Data Sheet'!$B$15))),
            --(INT('Data Sheet'!$A$15) &amp; "." &amp; BR703),
            --(INT('Data Sheet'!$B$15) &amp; "." &amp; BR703)
        )
    ),
    IF(BQ703&lt;&gt;"",
        IF(INT('Data Sheet'!$A$15)=INT('Data Sheet'!$B$15),
            --(INT('Data Sheet'!$A$15) &amp; "." &amp; LEFT(BQ703,3)),
            IF(AND((--(INT('Data Sheet'!$A$15) &amp; "." &amp; LEFT(BQ703,3))&gt;=--('Data Sheet'!$A$15)), (--(INT('Data Sheet'!$A$15) &amp; "." &amp; LEFT(BQ703,3))&lt;=--('Data Sheet'!$B$15))),
                --(INT('Data Sheet'!$A$15) &amp; "." &amp; LEFT(BQ703,3)),
                --(INT('Data Sheet'!$B$15) &amp; "." &amp; LEFT(BQ703,3))
            )
        ),
        "OK"
    )
)</f>
        <v>OK</v>
      </c>
      <c r="Q703" s="23" t="str">
        <f>IF(BS703&lt;&gt;"",
    IF(INT('Data Sheet'!$A$19)=INT('Data Sheet'!$B$15),
        --(INT('Data Sheet'!$A$15) &amp; "." &amp; BS703),
        IF(AND((--(INT('Data Sheet'!$A$15) &amp; "." &amp; BS703)&gt;=--('Data Sheet'!$A$15)), (--(INT('Data Sheet'!$A$15) &amp; "." &amp; BS703)&lt;=--('Data Sheet'!$B$15))),
            --(INT('Data Sheet'!$A$15) &amp; "." &amp; BS703),
            --(INT('Data Sheet'!$B$15) &amp; "." &amp; BS703)
        )
    ),
    IF(BQ703&lt;&gt;"",
        IF(INT('Data Sheet'!$A$15)=INT('Data Sheet'!$B$15),
            --(INT('Data Sheet'!$A$15) &amp; "." &amp; RIGHT(BQ703,3)),
            IF(AND((--(INT('Data Sheet'!$A$15) &amp; "." &amp; RIGHT(BQ703,3))&gt;=--('Data Sheet'!$A$15)), (--(INT('Data Sheet'!$A$15) &amp; "." &amp; RIGHT(BQ703,3))&lt;=--('Data Sheet'!$B$15))),
                --(INT('Data Sheet'!$A$15) &amp; "." &amp; RIGHT(BQ703,3)),
                --(INT('Data Sheet'!$B$15) &amp; "." &amp; RIGHT(BQ703,3))
            )
        ),
        "OK"
    )
)</f>
        <v>OK</v>
      </c>
      <c r="R703" s="19"/>
      <c r="S703" s="19"/>
      <c r="T703" s="19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1"/>
      <c r="AU703" s="21"/>
      <c r="AV703" s="21"/>
      <c r="AW703" s="22"/>
      <c r="AX703" s="99"/>
      <c r="AY703" s="20"/>
      <c r="AZ703" s="20"/>
      <c r="BA703" s="22"/>
      <c r="BB703">
        <v>695</v>
      </c>
      <c r="BC703" s="80"/>
      <c r="BD703" s="80"/>
      <c r="BE703" s="80"/>
      <c r="BF703" s="80"/>
      <c r="BG703" s="32" t="str">
        <f t="shared" si="114"/>
        <v/>
      </c>
      <c r="BH703" s="78">
        <f t="shared" si="112"/>
        <v>0</v>
      </c>
      <c r="BI703" s="2">
        <f t="shared" si="115"/>
        <v>0</v>
      </c>
      <c r="BJ703" s="2">
        <f t="shared" si="116"/>
        <v>0</v>
      </c>
      <c r="BK703" s="2">
        <f t="shared" si="113"/>
        <v>0</v>
      </c>
    </row>
    <row r="704" spans="2:63" ht="15" customHeight="1" x14ac:dyDescent="0.25">
      <c r="B704" s="14">
        <v>696</v>
      </c>
      <c r="C704" s="95" t="str">
        <f t="shared" si="117"/>
        <v/>
      </c>
      <c r="D704" s="15" t="str">
        <f t="shared" si="111"/>
        <v>OK</v>
      </c>
      <c r="E704" s="16" t="e">
        <f>VLOOKUP('Data Sheet'!$B$8,'Data Sheet'!$I$2:$J$9,2,FALSE)</f>
        <v>#N/A</v>
      </c>
      <c r="F704" s="16" t="str">
        <f t="shared" si="118"/>
        <v/>
      </c>
      <c r="G704" s="103">
        <f t="shared" si="119"/>
        <v>0</v>
      </c>
      <c r="H704" s="17" t="s">
        <v>26</v>
      </c>
      <c r="I704" s="17" t="s">
        <v>26</v>
      </c>
      <c r="J704" s="17" t="str">
        <f>IF('Data Sheet'!$B$9="NC-50","N/A","OK")</f>
        <v>OK</v>
      </c>
      <c r="K704" s="17" t="str">
        <f>IF('Data Sheet'!$B$9="NC-50","N/A","OK")</f>
        <v>OK</v>
      </c>
      <c r="L704" s="17" t="str">
        <f t="shared" si="120"/>
        <v>OK</v>
      </c>
      <c r="M704" s="17" t="str">
        <f t="shared" si="121"/>
        <v>OK</v>
      </c>
      <c r="N704" s="18" t="str">
        <f>IF(BO704&lt;&gt;"",
    IF(INT('Data Sheet'!$A$19)=INT('Data Sheet'!$B$19),
        --(INT('Data Sheet'!$A$19) &amp; "." &amp; BO704),
        IF(AND((--(INT('Data Sheet'!$A$19) &amp; "." &amp; BO704)&gt;=--('Data Sheet'!$A$19)), (--(INT('Data Sheet'!$A$19) &amp; "." &amp; BO704)&lt;=--('Data Sheet'!$B$19))),
            --(INT('Data Sheet'!$A$19) &amp; "." &amp; BO704),
            --(INT('Data Sheet'!$B$19) &amp; "." &amp; BO704)
        )
    ),
    IF(BN704&lt;&gt;"",
        IF(INT('Data Sheet'!$A$19)=INT('Data Sheet'!$B$19),
            --(INT('Data Sheet'!$A$19) &amp; "." &amp; LEFT(BN704,3)),
            IF(AND((--(INT('Data Sheet'!$A$19) &amp; "." &amp; LEFT(BN704,3))&gt;=--('Data Sheet'!$A$19)), (--(INT('Data Sheet'!$A$19) &amp; "." &amp; LEFT(BN704,3))&lt;=--('Data Sheet'!$B$19))),
                --(INT('Data Sheet'!$A$19) &amp; "." &amp; LEFT(BN704,3)),
                --(INT('Data Sheet'!$B$19) &amp; "." &amp; LEFT(BN704,3))
            )
        ),
        "OK"
    )
)</f>
        <v>OK</v>
      </c>
      <c r="O704" s="23" t="str">
        <f>IF(BP704&lt;&gt;"",
    IF(INT('Data Sheet'!$A$19)=INT('Data Sheet'!$B$19),
        --(INT('Data Sheet'!$A$19) &amp; "." &amp; BP704),
        IF(AND((--(INT('Data Sheet'!$A$19) &amp; "." &amp; BP704)&gt;=--('Data Sheet'!$A$19)), (--(INT('Data Sheet'!$A$19) &amp; "." &amp; BP704)&lt;=--('Data Sheet'!$B$19))),
            --(INT('Data Sheet'!$A$19) &amp; "." &amp; BP704),
            --(INT('Data Sheet'!$B$19) &amp; "." &amp; BP704)
        )
    ),
    IF(BN704&lt;&gt;"",
        IF(INT('Data Sheet'!$A$19)=INT('Data Sheet'!$B$19),
            --(INT('Data Sheet'!$A$19) &amp; "." &amp; RIGHT(BN704,3)),
            IF(AND((--(INT('Data Sheet'!$A$19) &amp; "." &amp; RIGHT(BN704,3))&gt;=--('Data Sheet'!$A$19)), (--(INT('Data Sheet'!$A$19) &amp; "." &amp; RIGHT(BN704,3))&lt;=--('Data Sheet'!$B$19))),
                --(INT('Data Sheet'!$A$19) &amp; "." &amp; RIGHT(BN704,3)),
                --(INT('Data Sheet'!$B$19) &amp; "." &amp; RIGHT(BN704,3))
            )
        ),
        "OK"
    )
)</f>
        <v>OK</v>
      </c>
      <c r="P704" s="23" t="str">
        <f>IF(BR704&lt;&gt;"",
    IF(INT('Data Sheet'!$A$19)=INT('Data Sheet'!$B$15),
        --(INT('Data Sheet'!$A$15) &amp; "." &amp; BR704),
        IF(AND((--(INT('Data Sheet'!$A$15) &amp; "." &amp; BR704)&gt;=--('Data Sheet'!$A$15)), (--(INT('Data Sheet'!$A$15) &amp; "." &amp; BR704)&lt;=--('Data Sheet'!$B$15))),
            --(INT('Data Sheet'!$A$15) &amp; "." &amp; BR704),
            --(INT('Data Sheet'!$B$15) &amp; "." &amp; BR704)
        )
    ),
    IF(BQ704&lt;&gt;"",
        IF(INT('Data Sheet'!$A$15)=INT('Data Sheet'!$B$15),
            --(INT('Data Sheet'!$A$15) &amp; "." &amp; LEFT(BQ704,3)),
            IF(AND((--(INT('Data Sheet'!$A$15) &amp; "." &amp; LEFT(BQ704,3))&gt;=--('Data Sheet'!$A$15)), (--(INT('Data Sheet'!$A$15) &amp; "." &amp; LEFT(BQ704,3))&lt;=--('Data Sheet'!$B$15))),
                --(INT('Data Sheet'!$A$15) &amp; "." &amp; LEFT(BQ704,3)),
                --(INT('Data Sheet'!$B$15) &amp; "." &amp; LEFT(BQ704,3))
            )
        ),
        "OK"
    )
)</f>
        <v>OK</v>
      </c>
      <c r="Q704" s="23" t="str">
        <f>IF(BS704&lt;&gt;"",
    IF(INT('Data Sheet'!$A$19)=INT('Data Sheet'!$B$15),
        --(INT('Data Sheet'!$A$15) &amp; "." &amp; BS704),
        IF(AND((--(INT('Data Sheet'!$A$15) &amp; "." &amp; BS704)&gt;=--('Data Sheet'!$A$15)), (--(INT('Data Sheet'!$A$15) &amp; "." &amp; BS704)&lt;=--('Data Sheet'!$B$15))),
            --(INT('Data Sheet'!$A$15) &amp; "." &amp; BS704),
            --(INT('Data Sheet'!$B$15) &amp; "." &amp; BS704)
        )
    ),
    IF(BQ704&lt;&gt;"",
        IF(INT('Data Sheet'!$A$15)=INT('Data Sheet'!$B$15),
            --(INT('Data Sheet'!$A$15) &amp; "." &amp; RIGHT(BQ704,3)),
            IF(AND((--(INT('Data Sheet'!$A$15) &amp; "." &amp; RIGHT(BQ704,3))&gt;=--('Data Sheet'!$A$15)), (--(INT('Data Sheet'!$A$15) &amp; "." &amp; RIGHT(BQ704,3))&lt;=--('Data Sheet'!$B$15))),
                --(INT('Data Sheet'!$A$15) &amp; "." &amp; RIGHT(BQ704,3)),
                --(INT('Data Sheet'!$B$15) &amp; "." &amp; RIGHT(BQ704,3))
            )
        ),
        "OK"
    )
)</f>
        <v>OK</v>
      </c>
      <c r="R704" s="19"/>
      <c r="S704" s="19"/>
      <c r="T704" s="19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1"/>
      <c r="AU704" s="21"/>
      <c r="AV704" s="21"/>
      <c r="AW704" s="22"/>
      <c r="AX704" s="99"/>
      <c r="AY704" s="20"/>
      <c r="AZ704" s="20"/>
      <c r="BA704" s="22"/>
      <c r="BB704">
        <v>696</v>
      </c>
      <c r="BC704" s="80"/>
      <c r="BD704" s="80"/>
      <c r="BE704" s="80"/>
      <c r="BF704" s="80"/>
      <c r="BG704" s="32" t="str">
        <f t="shared" si="114"/>
        <v/>
      </c>
      <c r="BH704" s="78">
        <f t="shared" si="112"/>
        <v>0</v>
      </c>
      <c r="BI704" s="2">
        <f t="shared" si="115"/>
        <v>0</v>
      </c>
      <c r="BJ704" s="2">
        <f t="shared" si="116"/>
        <v>0</v>
      </c>
      <c r="BK704" s="2">
        <f t="shared" si="113"/>
        <v>0</v>
      </c>
    </row>
    <row r="705" spans="2:63" ht="15" customHeight="1" x14ac:dyDescent="0.25">
      <c r="B705" s="14">
        <v>697</v>
      </c>
      <c r="C705" s="95" t="str">
        <f t="shared" si="117"/>
        <v/>
      </c>
      <c r="D705" s="15" t="str">
        <f t="shared" si="111"/>
        <v>OK</v>
      </c>
      <c r="E705" s="16" t="e">
        <f>VLOOKUP('Data Sheet'!$B$8,'Data Sheet'!$I$2:$J$9,2,FALSE)</f>
        <v>#N/A</v>
      </c>
      <c r="F705" s="16" t="str">
        <f t="shared" si="118"/>
        <v/>
      </c>
      <c r="G705" s="103">
        <f t="shared" si="119"/>
        <v>0</v>
      </c>
      <c r="H705" s="17" t="s">
        <v>26</v>
      </c>
      <c r="I705" s="17" t="s">
        <v>26</v>
      </c>
      <c r="J705" s="17" t="str">
        <f>IF('Data Sheet'!$B$9="NC-50","N/A","OK")</f>
        <v>OK</v>
      </c>
      <c r="K705" s="17" t="str">
        <f>IF('Data Sheet'!$B$9="NC-50","N/A","OK")</f>
        <v>OK</v>
      </c>
      <c r="L705" s="17" t="str">
        <f t="shared" si="120"/>
        <v>OK</v>
      </c>
      <c r="M705" s="17" t="str">
        <f t="shared" si="121"/>
        <v>OK</v>
      </c>
      <c r="N705" s="18" t="str">
        <f>IF(BO705&lt;&gt;"",
    IF(INT('Data Sheet'!$A$19)=INT('Data Sheet'!$B$19),
        --(INT('Data Sheet'!$A$19) &amp; "." &amp; BO705),
        IF(AND((--(INT('Data Sheet'!$A$19) &amp; "." &amp; BO705)&gt;=--('Data Sheet'!$A$19)), (--(INT('Data Sheet'!$A$19) &amp; "." &amp; BO705)&lt;=--('Data Sheet'!$B$19))),
            --(INT('Data Sheet'!$A$19) &amp; "." &amp; BO705),
            --(INT('Data Sheet'!$B$19) &amp; "." &amp; BO705)
        )
    ),
    IF(BN705&lt;&gt;"",
        IF(INT('Data Sheet'!$A$19)=INT('Data Sheet'!$B$19),
            --(INT('Data Sheet'!$A$19) &amp; "." &amp; LEFT(BN705,3)),
            IF(AND((--(INT('Data Sheet'!$A$19) &amp; "." &amp; LEFT(BN705,3))&gt;=--('Data Sheet'!$A$19)), (--(INT('Data Sheet'!$A$19) &amp; "." &amp; LEFT(BN705,3))&lt;=--('Data Sheet'!$B$19))),
                --(INT('Data Sheet'!$A$19) &amp; "." &amp; LEFT(BN705,3)),
                --(INT('Data Sheet'!$B$19) &amp; "." &amp; LEFT(BN705,3))
            )
        ),
        "OK"
    )
)</f>
        <v>OK</v>
      </c>
      <c r="O705" s="23" t="str">
        <f>IF(BP705&lt;&gt;"",
    IF(INT('Data Sheet'!$A$19)=INT('Data Sheet'!$B$19),
        --(INT('Data Sheet'!$A$19) &amp; "." &amp; BP705),
        IF(AND((--(INT('Data Sheet'!$A$19) &amp; "." &amp; BP705)&gt;=--('Data Sheet'!$A$19)), (--(INT('Data Sheet'!$A$19) &amp; "." &amp; BP705)&lt;=--('Data Sheet'!$B$19))),
            --(INT('Data Sheet'!$A$19) &amp; "." &amp; BP705),
            --(INT('Data Sheet'!$B$19) &amp; "." &amp; BP705)
        )
    ),
    IF(BN705&lt;&gt;"",
        IF(INT('Data Sheet'!$A$19)=INT('Data Sheet'!$B$19),
            --(INT('Data Sheet'!$A$19) &amp; "." &amp; RIGHT(BN705,3)),
            IF(AND((--(INT('Data Sheet'!$A$19) &amp; "." &amp; RIGHT(BN705,3))&gt;=--('Data Sheet'!$A$19)), (--(INT('Data Sheet'!$A$19) &amp; "." &amp; RIGHT(BN705,3))&lt;=--('Data Sheet'!$B$19))),
                --(INT('Data Sheet'!$A$19) &amp; "." &amp; RIGHT(BN705,3)),
                --(INT('Data Sheet'!$B$19) &amp; "." &amp; RIGHT(BN705,3))
            )
        ),
        "OK"
    )
)</f>
        <v>OK</v>
      </c>
      <c r="P705" s="23" t="str">
        <f>IF(BR705&lt;&gt;"",
    IF(INT('Data Sheet'!$A$19)=INT('Data Sheet'!$B$15),
        --(INT('Data Sheet'!$A$15) &amp; "." &amp; BR705),
        IF(AND((--(INT('Data Sheet'!$A$15) &amp; "." &amp; BR705)&gt;=--('Data Sheet'!$A$15)), (--(INT('Data Sheet'!$A$15) &amp; "." &amp; BR705)&lt;=--('Data Sheet'!$B$15))),
            --(INT('Data Sheet'!$A$15) &amp; "." &amp; BR705),
            --(INT('Data Sheet'!$B$15) &amp; "." &amp; BR705)
        )
    ),
    IF(BQ705&lt;&gt;"",
        IF(INT('Data Sheet'!$A$15)=INT('Data Sheet'!$B$15),
            --(INT('Data Sheet'!$A$15) &amp; "." &amp; LEFT(BQ705,3)),
            IF(AND((--(INT('Data Sheet'!$A$15) &amp; "." &amp; LEFT(BQ705,3))&gt;=--('Data Sheet'!$A$15)), (--(INT('Data Sheet'!$A$15) &amp; "." &amp; LEFT(BQ705,3))&lt;=--('Data Sheet'!$B$15))),
                --(INT('Data Sheet'!$A$15) &amp; "." &amp; LEFT(BQ705,3)),
                --(INT('Data Sheet'!$B$15) &amp; "." &amp; LEFT(BQ705,3))
            )
        ),
        "OK"
    )
)</f>
        <v>OK</v>
      </c>
      <c r="Q705" s="23" t="str">
        <f>IF(BS705&lt;&gt;"",
    IF(INT('Data Sheet'!$A$19)=INT('Data Sheet'!$B$15),
        --(INT('Data Sheet'!$A$15) &amp; "." &amp; BS705),
        IF(AND((--(INT('Data Sheet'!$A$15) &amp; "." &amp; BS705)&gt;=--('Data Sheet'!$A$15)), (--(INT('Data Sheet'!$A$15) &amp; "." &amp; BS705)&lt;=--('Data Sheet'!$B$15))),
            --(INT('Data Sheet'!$A$15) &amp; "." &amp; BS705),
            --(INT('Data Sheet'!$B$15) &amp; "." &amp; BS705)
        )
    ),
    IF(BQ705&lt;&gt;"",
        IF(INT('Data Sheet'!$A$15)=INT('Data Sheet'!$B$15),
            --(INT('Data Sheet'!$A$15) &amp; "." &amp; RIGHT(BQ705,3)),
            IF(AND((--(INT('Data Sheet'!$A$15) &amp; "." &amp; RIGHT(BQ705,3))&gt;=--('Data Sheet'!$A$15)), (--(INT('Data Sheet'!$A$15) &amp; "." &amp; RIGHT(BQ705,3))&lt;=--('Data Sheet'!$B$15))),
                --(INT('Data Sheet'!$A$15) &amp; "." &amp; RIGHT(BQ705,3)),
                --(INT('Data Sheet'!$B$15) &amp; "." &amp; RIGHT(BQ705,3))
            )
        ),
        "OK"
    )
)</f>
        <v>OK</v>
      </c>
      <c r="R705" s="19"/>
      <c r="S705" s="19"/>
      <c r="T705" s="19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1"/>
      <c r="AU705" s="21"/>
      <c r="AV705" s="21"/>
      <c r="AW705" s="22"/>
      <c r="AX705" s="99"/>
      <c r="AY705" s="20"/>
      <c r="AZ705" s="20"/>
      <c r="BA705" s="22"/>
      <c r="BB705">
        <v>697</v>
      </c>
      <c r="BC705" s="80"/>
      <c r="BD705" s="80"/>
      <c r="BE705" s="80"/>
      <c r="BF705" s="80"/>
      <c r="BG705" s="32" t="str">
        <f t="shared" si="114"/>
        <v/>
      </c>
      <c r="BH705" s="78">
        <f t="shared" si="112"/>
        <v>0</v>
      </c>
      <c r="BI705" s="2">
        <f t="shared" si="115"/>
        <v>0</v>
      </c>
      <c r="BJ705" s="2">
        <f t="shared" si="116"/>
        <v>0</v>
      </c>
      <c r="BK705" s="2">
        <f t="shared" si="113"/>
        <v>0</v>
      </c>
    </row>
    <row r="706" spans="2:63" ht="15" customHeight="1" x14ac:dyDescent="0.25">
      <c r="B706" s="14">
        <v>698</v>
      </c>
      <c r="C706" s="95" t="str">
        <f t="shared" si="117"/>
        <v/>
      </c>
      <c r="D706" s="15" t="str">
        <f t="shared" si="111"/>
        <v>OK</v>
      </c>
      <c r="E706" s="16" t="e">
        <f>VLOOKUP('Data Sheet'!$B$8,'Data Sheet'!$I$2:$J$9,2,FALSE)</f>
        <v>#N/A</v>
      </c>
      <c r="F706" s="16" t="str">
        <f t="shared" si="118"/>
        <v/>
      </c>
      <c r="G706" s="103">
        <f t="shared" si="119"/>
        <v>0</v>
      </c>
      <c r="H706" s="17" t="s">
        <v>26</v>
      </c>
      <c r="I706" s="17" t="s">
        <v>26</v>
      </c>
      <c r="J706" s="17" t="str">
        <f>IF('Data Sheet'!$B$9="NC-50","N/A","OK")</f>
        <v>OK</v>
      </c>
      <c r="K706" s="17" t="str">
        <f>IF('Data Sheet'!$B$9="NC-50","N/A","OK")</f>
        <v>OK</v>
      </c>
      <c r="L706" s="17" t="str">
        <f t="shared" si="120"/>
        <v>OK</v>
      </c>
      <c r="M706" s="17" t="str">
        <f t="shared" si="121"/>
        <v>OK</v>
      </c>
      <c r="N706" s="18" t="str">
        <f>IF(BO706&lt;&gt;"",
    IF(INT('Data Sheet'!$A$19)=INT('Data Sheet'!$B$19),
        --(INT('Data Sheet'!$A$19) &amp; "." &amp; BO706),
        IF(AND((--(INT('Data Sheet'!$A$19) &amp; "." &amp; BO706)&gt;=--('Data Sheet'!$A$19)), (--(INT('Data Sheet'!$A$19) &amp; "." &amp; BO706)&lt;=--('Data Sheet'!$B$19))),
            --(INT('Data Sheet'!$A$19) &amp; "." &amp; BO706),
            --(INT('Data Sheet'!$B$19) &amp; "." &amp; BO706)
        )
    ),
    IF(BN706&lt;&gt;"",
        IF(INT('Data Sheet'!$A$19)=INT('Data Sheet'!$B$19),
            --(INT('Data Sheet'!$A$19) &amp; "." &amp; LEFT(BN706,3)),
            IF(AND((--(INT('Data Sheet'!$A$19) &amp; "." &amp; LEFT(BN706,3))&gt;=--('Data Sheet'!$A$19)), (--(INT('Data Sheet'!$A$19) &amp; "." &amp; LEFT(BN706,3))&lt;=--('Data Sheet'!$B$19))),
                --(INT('Data Sheet'!$A$19) &amp; "." &amp; LEFT(BN706,3)),
                --(INT('Data Sheet'!$B$19) &amp; "." &amp; LEFT(BN706,3))
            )
        ),
        "OK"
    )
)</f>
        <v>OK</v>
      </c>
      <c r="O706" s="23" t="str">
        <f>IF(BP706&lt;&gt;"",
    IF(INT('Data Sheet'!$A$19)=INT('Data Sheet'!$B$19),
        --(INT('Data Sheet'!$A$19) &amp; "." &amp; BP706),
        IF(AND((--(INT('Data Sheet'!$A$19) &amp; "." &amp; BP706)&gt;=--('Data Sheet'!$A$19)), (--(INT('Data Sheet'!$A$19) &amp; "." &amp; BP706)&lt;=--('Data Sheet'!$B$19))),
            --(INT('Data Sheet'!$A$19) &amp; "." &amp; BP706),
            --(INT('Data Sheet'!$B$19) &amp; "." &amp; BP706)
        )
    ),
    IF(BN706&lt;&gt;"",
        IF(INT('Data Sheet'!$A$19)=INT('Data Sheet'!$B$19),
            --(INT('Data Sheet'!$A$19) &amp; "." &amp; RIGHT(BN706,3)),
            IF(AND((--(INT('Data Sheet'!$A$19) &amp; "." &amp; RIGHT(BN706,3))&gt;=--('Data Sheet'!$A$19)), (--(INT('Data Sheet'!$A$19) &amp; "." &amp; RIGHT(BN706,3))&lt;=--('Data Sheet'!$B$19))),
                --(INT('Data Sheet'!$A$19) &amp; "." &amp; RIGHT(BN706,3)),
                --(INT('Data Sheet'!$B$19) &amp; "." &amp; RIGHT(BN706,3))
            )
        ),
        "OK"
    )
)</f>
        <v>OK</v>
      </c>
      <c r="P706" s="23" t="str">
        <f>IF(BR706&lt;&gt;"",
    IF(INT('Data Sheet'!$A$19)=INT('Data Sheet'!$B$15),
        --(INT('Data Sheet'!$A$15) &amp; "." &amp; BR706),
        IF(AND((--(INT('Data Sheet'!$A$15) &amp; "." &amp; BR706)&gt;=--('Data Sheet'!$A$15)), (--(INT('Data Sheet'!$A$15) &amp; "." &amp; BR706)&lt;=--('Data Sheet'!$B$15))),
            --(INT('Data Sheet'!$A$15) &amp; "." &amp; BR706),
            --(INT('Data Sheet'!$B$15) &amp; "." &amp; BR706)
        )
    ),
    IF(BQ706&lt;&gt;"",
        IF(INT('Data Sheet'!$A$15)=INT('Data Sheet'!$B$15),
            --(INT('Data Sheet'!$A$15) &amp; "." &amp; LEFT(BQ706,3)),
            IF(AND((--(INT('Data Sheet'!$A$15) &amp; "." &amp; LEFT(BQ706,3))&gt;=--('Data Sheet'!$A$15)), (--(INT('Data Sheet'!$A$15) &amp; "." &amp; LEFT(BQ706,3))&lt;=--('Data Sheet'!$B$15))),
                --(INT('Data Sheet'!$A$15) &amp; "." &amp; LEFT(BQ706,3)),
                --(INT('Data Sheet'!$B$15) &amp; "." &amp; LEFT(BQ706,3))
            )
        ),
        "OK"
    )
)</f>
        <v>OK</v>
      </c>
      <c r="Q706" s="23" t="str">
        <f>IF(BS706&lt;&gt;"",
    IF(INT('Data Sheet'!$A$19)=INT('Data Sheet'!$B$15),
        --(INT('Data Sheet'!$A$15) &amp; "." &amp; BS706),
        IF(AND((--(INT('Data Sheet'!$A$15) &amp; "." &amp; BS706)&gt;=--('Data Sheet'!$A$15)), (--(INT('Data Sheet'!$A$15) &amp; "." &amp; BS706)&lt;=--('Data Sheet'!$B$15))),
            --(INT('Data Sheet'!$A$15) &amp; "." &amp; BS706),
            --(INT('Data Sheet'!$B$15) &amp; "." &amp; BS706)
        )
    ),
    IF(BQ706&lt;&gt;"",
        IF(INT('Data Sheet'!$A$15)=INT('Data Sheet'!$B$15),
            --(INT('Data Sheet'!$A$15) &amp; "." &amp; RIGHT(BQ706,3)),
            IF(AND((--(INT('Data Sheet'!$A$15) &amp; "." &amp; RIGHT(BQ706,3))&gt;=--('Data Sheet'!$A$15)), (--(INT('Data Sheet'!$A$15) &amp; "." &amp; RIGHT(BQ706,3))&lt;=--('Data Sheet'!$B$15))),
                --(INT('Data Sheet'!$A$15) &amp; "." &amp; RIGHT(BQ706,3)),
                --(INT('Data Sheet'!$B$15) &amp; "." &amp; RIGHT(BQ706,3))
            )
        ),
        "OK"
    )
)</f>
        <v>OK</v>
      </c>
      <c r="R706" s="19"/>
      <c r="S706" s="19"/>
      <c r="T706" s="19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1"/>
      <c r="AU706" s="21"/>
      <c r="AV706" s="21"/>
      <c r="AW706" s="22"/>
      <c r="AX706" s="99"/>
      <c r="AY706" s="20"/>
      <c r="AZ706" s="20"/>
      <c r="BA706" s="22"/>
      <c r="BB706">
        <v>698</v>
      </c>
      <c r="BC706" s="80"/>
      <c r="BD706" s="80"/>
      <c r="BE706" s="80"/>
      <c r="BF706" s="80"/>
      <c r="BG706" s="32" t="str">
        <f t="shared" si="114"/>
        <v/>
      </c>
      <c r="BH706" s="78">
        <f t="shared" si="112"/>
        <v>0</v>
      </c>
      <c r="BI706" s="2">
        <f t="shared" si="115"/>
        <v>0</v>
      </c>
      <c r="BJ706" s="2">
        <f t="shared" si="116"/>
        <v>0</v>
      </c>
      <c r="BK706" s="2">
        <f t="shared" si="113"/>
        <v>0</v>
      </c>
    </row>
    <row r="707" spans="2:63" ht="15" customHeight="1" x14ac:dyDescent="0.25">
      <c r="B707" s="14">
        <v>699</v>
      </c>
      <c r="C707" s="95" t="str">
        <f t="shared" si="117"/>
        <v/>
      </c>
      <c r="D707" s="15" t="str">
        <f t="shared" si="111"/>
        <v>OK</v>
      </c>
      <c r="E707" s="16" t="e">
        <f>VLOOKUP('Data Sheet'!$B$8,'Data Sheet'!$I$2:$J$9,2,FALSE)</f>
        <v>#N/A</v>
      </c>
      <c r="F707" s="16" t="str">
        <f t="shared" si="118"/>
        <v/>
      </c>
      <c r="G707" s="103">
        <f t="shared" si="119"/>
        <v>0</v>
      </c>
      <c r="H707" s="17" t="s">
        <v>26</v>
      </c>
      <c r="I707" s="17" t="s">
        <v>26</v>
      </c>
      <c r="J707" s="17" t="str">
        <f>IF('Data Sheet'!$B$9="NC-50","N/A","OK")</f>
        <v>OK</v>
      </c>
      <c r="K707" s="17" t="str">
        <f>IF('Data Sheet'!$B$9="NC-50","N/A","OK")</f>
        <v>OK</v>
      </c>
      <c r="L707" s="17" t="str">
        <f t="shared" si="120"/>
        <v>OK</v>
      </c>
      <c r="M707" s="17" t="str">
        <f t="shared" si="121"/>
        <v>OK</v>
      </c>
      <c r="N707" s="18" t="str">
        <f>IF(BO707&lt;&gt;"",
    IF(INT('Data Sheet'!$A$19)=INT('Data Sheet'!$B$19),
        --(INT('Data Sheet'!$A$19) &amp; "." &amp; BO707),
        IF(AND((--(INT('Data Sheet'!$A$19) &amp; "." &amp; BO707)&gt;=--('Data Sheet'!$A$19)), (--(INT('Data Sheet'!$A$19) &amp; "." &amp; BO707)&lt;=--('Data Sheet'!$B$19))),
            --(INT('Data Sheet'!$A$19) &amp; "." &amp; BO707),
            --(INT('Data Sheet'!$B$19) &amp; "." &amp; BO707)
        )
    ),
    IF(BN707&lt;&gt;"",
        IF(INT('Data Sheet'!$A$19)=INT('Data Sheet'!$B$19),
            --(INT('Data Sheet'!$A$19) &amp; "." &amp; LEFT(BN707,3)),
            IF(AND((--(INT('Data Sheet'!$A$19) &amp; "." &amp; LEFT(BN707,3))&gt;=--('Data Sheet'!$A$19)), (--(INT('Data Sheet'!$A$19) &amp; "." &amp; LEFT(BN707,3))&lt;=--('Data Sheet'!$B$19))),
                --(INT('Data Sheet'!$A$19) &amp; "." &amp; LEFT(BN707,3)),
                --(INT('Data Sheet'!$B$19) &amp; "." &amp; LEFT(BN707,3))
            )
        ),
        "OK"
    )
)</f>
        <v>OK</v>
      </c>
      <c r="O707" s="23" t="str">
        <f>IF(BP707&lt;&gt;"",
    IF(INT('Data Sheet'!$A$19)=INT('Data Sheet'!$B$19),
        --(INT('Data Sheet'!$A$19) &amp; "." &amp; BP707),
        IF(AND((--(INT('Data Sheet'!$A$19) &amp; "." &amp; BP707)&gt;=--('Data Sheet'!$A$19)), (--(INT('Data Sheet'!$A$19) &amp; "." &amp; BP707)&lt;=--('Data Sheet'!$B$19))),
            --(INT('Data Sheet'!$A$19) &amp; "." &amp; BP707),
            --(INT('Data Sheet'!$B$19) &amp; "." &amp; BP707)
        )
    ),
    IF(BN707&lt;&gt;"",
        IF(INT('Data Sheet'!$A$19)=INT('Data Sheet'!$B$19),
            --(INT('Data Sheet'!$A$19) &amp; "." &amp; RIGHT(BN707,3)),
            IF(AND((--(INT('Data Sheet'!$A$19) &amp; "." &amp; RIGHT(BN707,3))&gt;=--('Data Sheet'!$A$19)), (--(INT('Data Sheet'!$A$19) &amp; "." &amp; RIGHT(BN707,3))&lt;=--('Data Sheet'!$B$19))),
                --(INT('Data Sheet'!$A$19) &amp; "." &amp; RIGHT(BN707,3)),
                --(INT('Data Sheet'!$B$19) &amp; "." &amp; RIGHT(BN707,3))
            )
        ),
        "OK"
    )
)</f>
        <v>OK</v>
      </c>
      <c r="P707" s="23" t="str">
        <f>IF(BR707&lt;&gt;"",
    IF(INT('Data Sheet'!$A$19)=INT('Data Sheet'!$B$15),
        --(INT('Data Sheet'!$A$15) &amp; "." &amp; BR707),
        IF(AND((--(INT('Data Sheet'!$A$15) &amp; "." &amp; BR707)&gt;=--('Data Sheet'!$A$15)), (--(INT('Data Sheet'!$A$15) &amp; "." &amp; BR707)&lt;=--('Data Sheet'!$B$15))),
            --(INT('Data Sheet'!$A$15) &amp; "." &amp; BR707),
            --(INT('Data Sheet'!$B$15) &amp; "." &amp; BR707)
        )
    ),
    IF(BQ707&lt;&gt;"",
        IF(INT('Data Sheet'!$A$15)=INT('Data Sheet'!$B$15),
            --(INT('Data Sheet'!$A$15) &amp; "." &amp; LEFT(BQ707,3)),
            IF(AND((--(INT('Data Sheet'!$A$15) &amp; "." &amp; LEFT(BQ707,3))&gt;=--('Data Sheet'!$A$15)), (--(INT('Data Sheet'!$A$15) &amp; "." &amp; LEFT(BQ707,3))&lt;=--('Data Sheet'!$B$15))),
                --(INT('Data Sheet'!$A$15) &amp; "." &amp; LEFT(BQ707,3)),
                --(INT('Data Sheet'!$B$15) &amp; "." &amp; LEFT(BQ707,3))
            )
        ),
        "OK"
    )
)</f>
        <v>OK</v>
      </c>
      <c r="Q707" s="23" t="str">
        <f>IF(BS707&lt;&gt;"",
    IF(INT('Data Sheet'!$A$19)=INT('Data Sheet'!$B$15),
        --(INT('Data Sheet'!$A$15) &amp; "." &amp; BS707),
        IF(AND((--(INT('Data Sheet'!$A$15) &amp; "." &amp; BS707)&gt;=--('Data Sheet'!$A$15)), (--(INT('Data Sheet'!$A$15) &amp; "." &amp; BS707)&lt;=--('Data Sheet'!$B$15))),
            --(INT('Data Sheet'!$A$15) &amp; "." &amp; BS707),
            --(INT('Data Sheet'!$B$15) &amp; "." &amp; BS707)
        )
    ),
    IF(BQ707&lt;&gt;"",
        IF(INT('Data Sheet'!$A$15)=INT('Data Sheet'!$B$15),
            --(INT('Data Sheet'!$A$15) &amp; "." &amp; RIGHT(BQ707,3)),
            IF(AND((--(INT('Data Sheet'!$A$15) &amp; "." &amp; RIGHT(BQ707,3))&gt;=--('Data Sheet'!$A$15)), (--(INT('Data Sheet'!$A$15) &amp; "." &amp; RIGHT(BQ707,3))&lt;=--('Data Sheet'!$B$15))),
                --(INT('Data Sheet'!$A$15) &amp; "." &amp; RIGHT(BQ707,3)),
                --(INT('Data Sheet'!$B$15) &amp; "." &amp; RIGHT(BQ707,3))
            )
        ),
        "OK"
    )
)</f>
        <v>OK</v>
      </c>
      <c r="R707" s="19"/>
      <c r="S707" s="19"/>
      <c r="T707" s="19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1"/>
      <c r="AU707" s="21"/>
      <c r="AV707" s="21"/>
      <c r="AW707" s="22"/>
      <c r="AX707" s="99"/>
      <c r="AY707" s="20"/>
      <c r="AZ707" s="20"/>
      <c r="BA707" s="22"/>
      <c r="BB707">
        <v>699</v>
      </c>
      <c r="BC707" s="80"/>
      <c r="BD707" s="80"/>
      <c r="BE707" s="80"/>
      <c r="BF707" s="80"/>
      <c r="BG707" s="32" t="str">
        <f t="shared" si="114"/>
        <v/>
      </c>
      <c r="BH707" s="78">
        <f t="shared" si="112"/>
        <v>0</v>
      </c>
      <c r="BI707" s="2">
        <f t="shared" si="115"/>
        <v>0</v>
      </c>
      <c r="BJ707" s="2">
        <f t="shared" si="116"/>
        <v>0</v>
      </c>
      <c r="BK707" s="2">
        <f t="shared" si="113"/>
        <v>0</v>
      </c>
    </row>
    <row r="708" spans="2:63" ht="15" customHeight="1" x14ac:dyDescent="0.25">
      <c r="B708" s="14">
        <v>700</v>
      </c>
      <c r="C708" s="95" t="str">
        <f t="shared" si="117"/>
        <v/>
      </c>
      <c r="D708" s="15" t="str">
        <f t="shared" si="111"/>
        <v>OK</v>
      </c>
      <c r="E708" s="16" t="e">
        <f>VLOOKUP('Data Sheet'!$B$8,'Data Sheet'!$I$2:$J$9,2,FALSE)</f>
        <v>#N/A</v>
      </c>
      <c r="F708" s="16" t="str">
        <f t="shared" si="118"/>
        <v/>
      </c>
      <c r="G708" s="103">
        <f t="shared" si="119"/>
        <v>0</v>
      </c>
      <c r="H708" s="17" t="s">
        <v>26</v>
      </c>
      <c r="I708" s="17" t="s">
        <v>26</v>
      </c>
      <c r="J708" s="17" t="str">
        <f>IF('Data Sheet'!$B$9="NC-50","N/A","OK")</f>
        <v>OK</v>
      </c>
      <c r="K708" s="17" t="str">
        <f>IF('Data Sheet'!$B$9="NC-50","N/A","OK")</f>
        <v>OK</v>
      </c>
      <c r="L708" s="17" t="str">
        <f t="shared" si="120"/>
        <v>OK</v>
      </c>
      <c r="M708" s="17" t="str">
        <f t="shared" si="121"/>
        <v>OK</v>
      </c>
      <c r="N708" s="18" t="str">
        <f>IF(BO708&lt;&gt;"",
    IF(INT('Data Sheet'!$A$19)=INT('Data Sheet'!$B$19),
        --(INT('Data Sheet'!$A$19) &amp; "." &amp; BO708),
        IF(AND((--(INT('Data Sheet'!$A$19) &amp; "." &amp; BO708)&gt;=--('Data Sheet'!$A$19)), (--(INT('Data Sheet'!$A$19) &amp; "." &amp; BO708)&lt;=--('Data Sheet'!$B$19))),
            --(INT('Data Sheet'!$A$19) &amp; "." &amp; BO708),
            --(INT('Data Sheet'!$B$19) &amp; "." &amp; BO708)
        )
    ),
    IF(BN708&lt;&gt;"",
        IF(INT('Data Sheet'!$A$19)=INT('Data Sheet'!$B$19),
            --(INT('Data Sheet'!$A$19) &amp; "." &amp; LEFT(BN708,3)),
            IF(AND((--(INT('Data Sheet'!$A$19) &amp; "." &amp; LEFT(BN708,3))&gt;=--('Data Sheet'!$A$19)), (--(INT('Data Sheet'!$A$19) &amp; "." &amp; LEFT(BN708,3))&lt;=--('Data Sheet'!$B$19))),
                --(INT('Data Sheet'!$A$19) &amp; "." &amp; LEFT(BN708,3)),
                --(INT('Data Sheet'!$B$19) &amp; "." &amp; LEFT(BN708,3))
            )
        ),
        "OK"
    )
)</f>
        <v>OK</v>
      </c>
      <c r="O708" s="23" t="str">
        <f>IF(BP708&lt;&gt;"",
    IF(INT('Data Sheet'!$A$19)=INT('Data Sheet'!$B$19),
        --(INT('Data Sheet'!$A$19) &amp; "." &amp; BP708),
        IF(AND((--(INT('Data Sheet'!$A$19) &amp; "." &amp; BP708)&gt;=--('Data Sheet'!$A$19)), (--(INT('Data Sheet'!$A$19) &amp; "." &amp; BP708)&lt;=--('Data Sheet'!$B$19))),
            --(INT('Data Sheet'!$A$19) &amp; "." &amp; BP708),
            --(INT('Data Sheet'!$B$19) &amp; "." &amp; BP708)
        )
    ),
    IF(BN708&lt;&gt;"",
        IF(INT('Data Sheet'!$A$19)=INT('Data Sheet'!$B$19),
            --(INT('Data Sheet'!$A$19) &amp; "." &amp; RIGHT(BN708,3)),
            IF(AND((--(INT('Data Sheet'!$A$19) &amp; "." &amp; RIGHT(BN708,3))&gt;=--('Data Sheet'!$A$19)), (--(INT('Data Sheet'!$A$19) &amp; "." &amp; RIGHT(BN708,3))&lt;=--('Data Sheet'!$B$19))),
                --(INT('Data Sheet'!$A$19) &amp; "." &amp; RIGHT(BN708,3)),
                --(INT('Data Sheet'!$B$19) &amp; "." &amp; RIGHT(BN708,3))
            )
        ),
        "OK"
    )
)</f>
        <v>OK</v>
      </c>
      <c r="P708" s="23" t="str">
        <f>IF(BR708&lt;&gt;"",
    IF(INT('Data Sheet'!$A$19)=INT('Data Sheet'!$B$15),
        --(INT('Data Sheet'!$A$15) &amp; "." &amp; BR708),
        IF(AND((--(INT('Data Sheet'!$A$15) &amp; "." &amp; BR708)&gt;=--('Data Sheet'!$A$15)), (--(INT('Data Sheet'!$A$15) &amp; "." &amp; BR708)&lt;=--('Data Sheet'!$B$15))),
            --(INT('Data Sheet'!$A$15) &amp; "." &amp; BR708),
            --(INT('Data Sheet'!$B$15) &amp; "." &amp; BR708)
        )
    ),
    IF(BQ708&lt;&gt;"",
        IF(INT('Data Sheet'!$A$15)=INT('Data Sheet'!$B$15),
            --(INT('Data Sheet'!$A$15) &amp; "." &amp; LEFT(BQ708,3)),
            IF(AND((--(INT('Data Sheet'!$A$15) &amp; "." &amp; LEFT(BQ708,3))&gt;=--('Data Sheet'!$A$15)), (--(INT('Data Sheet'!$A$15) &amp; "." &amp; LEFT(BQ708,3))&lt;=--('Data Sheet'!$B$15))),
                --(INT('Data Sheet'!$A$15) &amp; "." &amp; LEFT(BQ708,3)),
                --(INT('Data Sheet'!$B$15) &amp; "." &amp; LEFT(BQ708,3))
            )
        ),
        "OK"
    )
)</f>
        <v>OK</v>
      </c>
      <c r="Q708" s="23" t="str">
        <f>IF(BS708&lt;&gt;"",
    IF(INT('Data Sheet'!$A$19)=INT('Data Sheet'!$B$15),
        --(INT('Data Sheet'!$A$15) &amp; "." &amp; BS708),
        IF(AND((--(INT('Data Sheet'!$A$15) &amp; "." &amp; BS708)&gt;=--('Data Sheet'!$A$15)), (--(INT('Data Sheet'!$A$15) &amp; "." &amp; BS708)&lt;=--('Data Sheet'!$B$15))),
            --(INT('Data Sheet'!$A$15) &amp; "." &amp; BS708),
            --(INT('Data Sheet'!$B$15) &amp; "." &amp; BS708)
        )
    ),
    IF(BQ708&lt;&gt;"",
        IF(INT('Data Sheet'!$A$15)=INT('Data Sheet'!$B$15),
            --(INT('Data Sheet'!$A$15) &amp; "." &amp; RIGHT(BQ708,3)),
            IF(AND((--(INT('Data Sheet'!$A$15) &amp; "." &amp; RIGHT(BQ708,3))&gt;=--('Data Sheet'!$A$15)), (--(INT('Data Sheet'!$A$15) &amp; "." &amp; RIGHT(BQ708,3))&lt;=--('Data Sheet'!$B$15))),
                --(INT('Data Sheet'!$A$15) &amp; "." &amp; RIGHT(BQ708,3)),
                --(INT('Data Sheet'!$B$15) &amp; "." &amp; RIGHT(BQ708,3))
            )
        ),
        "OK"
    )
)</f>
        <v>OK</v>
      </c>
      <c r="R708" s="19"/>
      <c r="S708" s="19"/>
      <c r="T708" s="19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1"/>
      <c r="AU708" s="21"/>
      <c r="AV708" s="21"/>
      <c r="AW708" s="22"/>
      <c r="AX708" s="99"/>
      <c r="AY708" s="20"/>
      <c r="AZ708" s="20"/>
      <c r="BA708" s="22"/>
      <c r="BB708">
        <v>700</v>
      </c>
      <c r="BC708" s="80"/>
      <c r="BD708" s="80"/>
      <c r="BE708" s="80"/>
      <c r="BF708" s="80"/>
      <c r="BG708" s="32" t="str">
        <f t="shared" si="114"/>
        <v/>
      </c>
      <c r="BH708" s="78">
        <f t="shared" si="112"/>
        <v>0</v>
      </c>
      <c r="BI708" s="2">
        <f t="shared" si="115"/>
        <v>0</v>
      </c>
      <c r="BJ708" s="2">
        <f t="shared" si="116"/>
        <v>0</v>
      </c>
      <c r="BK708" s="2">
        <f t="shared" si="113"/>
        <v>0</v>
      </c>
    </row>
    <row r="709" spans="2:63" ht="15" customHeight="1" x14ac:dyDescent="0.25">
      <c r="B709" s="14">
        <v>701</v>
      </c>
      <c r="C709" s="95" t="str">
        <f t="shared" si="117"/>
        <v/>
      </c>
      <c r="D709" s="15" t="str">
        <f t="shared" si="111"/>
        <v>OK</v>
      </c>
      <c r="E709" s="16" t="e">
        <f>VLOOKUP('Data Sheet'!$B$8,'Data Sheet'!$I$2:$J$9,2,FALSE)</f>
        <v>#N/A</v>
      </c>
      <c r="F709" s="16" t="str">
        <f t="shared" si="118"/>
        <v/>
      </c>
      <c r="G709" s="103">
        <f t="shared" si="119"/>
        <v>0</v>
      </c>
      <c r="H709" s="17" t="s">
        <v>26</v>
      </c>
      <c r="I709" s="17" t="s">
        <v>26</v>
      </c>
      <c r="J709" s="17" t="str">
        <f>IF('Data Sheet'!$B$9="NC-50","N/A","OK")</f>
        <v>OK</v>
      </c>
      <c r="K709" s="17" t="str">
        <f>IF('Data Sheet'!$B$9="NC-50","N/A","OK")</f>
        <v>OK</v>
      </c>
      <c r="L709" s="17" t="str">
        <f t="shared" si="120"/>
        <v>OK</v>
      </c>
      <c r="M709" s="17" t="str">
        <f t="shared" si="121"/>
        <v>OK</v>
      </c>
      <c r="N709" s="18" t="str">
        <f>IF(BO709&lt;&gt;"",
    IF(INT('Data Sheet'!$A$19)=INT('Data Sheet'!$B$19),
        --(INT('Data Sheet'!$A$19) &amp; "." &amp; BO709),
        IF(AND((--(INT('Data Sheet'!$A$19) &amp; "." &amp; BO709)&gt;=--('Data Sheet'!$A$19)), (--(INT('Data Sheet'!$A$19) &amp; "." &amp; BO709)&lt;=--('Data Sheet'!$B$19))),
            --(INT('Data Sheet'!$A$19) &amp; "." &amp; BO709),
            --(INT('Data Sheet'!$B$19) &amp; "." &amp; BO709)
        )
    ),
    IF(BN709&lt;&gt;"",
        IF(INT('Data Sheet'!$A$19)=INT('Data Sheet'!$B$19),
            --(INT('Data Sheet'!$A$19) &amp; "." &amp; LEFT(BN709,3)),
            IF(AND((--(INT('Data Sheet'!$A$19) &amp; "." &amp; LEFT(BN709,3))&gt;=--('Data Sheet'!$A$19)), (--(INT('Data Sheet'!$A$19) &amp; "." &amp; LEFT(BN709,3))&lt;=--('Data Sheet'!$B$19))),
                --(INT('Data Sheet'!$A$19) &amp; "." &amp; LEFT(BN709,3)),
                --(INT('Data Sheet'!$B$19) &amp; "." &amp; LEFT(BN709,3))
            )
        ),
        "OK"
    )
)</f>
        <v>OK</v>
      </c>
      <c r="O709" s="23" t="str">
        <f>IF(BP709&lt;&gt;"",
    IF(INT('Data Sheet'!$A$19)=INT('Data Sheet'!$B$19),
        --(INT('Data Sheet'!$A$19) &amp; "." &amp; BP709),
        IF(AND((--(INT('Data Sheet'!$A$19) &amp; "." &amp; BP709)&gt;=--('Data Sheet'!$A$19)), (--(INT('Data Sheet'!$A$19) &amp; "." &amp; BP709)&lt;=--('Data Sheet'!$B$19))),
            --(INT('Data Sheet'!$A$19) &amp; "." &amp; BP709),
            --(INT('Data Sheet'!$B$19) &amp; "." &amp; BP709)
        )
    ),
    IF(BN709&lt;&gt;"",
        IF(INT('Data Sheet'!$A$19)=INT('Data Sheet'!$B$19),
            --(INT('Data Sheet'!$A$19) &amp; "." &amp; RIGHT(BN709,3)),
            IF(AND((--(INT('Data Sheet'!$A$19) &amp; "." &amp; RIGHT(BN709,3))&gt;=--('Data Sheet'!$A$19)), (--(INT('Data Sheet'!$A$19) &amp; "." &amp; RIGHT(BN709,3))&lt;=--('Data Sheet'!$B$19))),
                --(INT('Data Sheet'!$A$19) &amp; "." &amp; RIGHT(BN709,3)),
                --(INT('Data Sheet'!$B$19) &amp; "." &amp; RIGHT(BN709,3))
            )
        ),
        "OK"
    )
)</f>
        <v>OK</v>
      </c>
      <c r="P709" s="23" t="str">
        <f>IF(BR709&lt;&gt;"",
    IF(INT('Data Sheet'!$A$19)=INT('Data Sheet'!$B$15),
        --(INT('Data Sheet'!$A$15) &amp; "." &amp; BR709),
        IF(AND((--(INT('Data Sheet'!$A$15) &amp; "." &amp; BR709)&gt;=--('Data Sheet'!$A$15)), (--(INT('Data Sheet'!$A$15) &amp; "." &amp; BR709)&lt;=--('Data Sheet'!$B$15))),
            --(INT('Data Sheet'!$A$15) &amp; "." &amp; BR709),
            --(INT('Data Sheet'!$B$15) &amp; "." &amp; BR709)
        )
    ),
    IF(BQ709&lt;&gt;"",
        IF(INT('Data Sheet'!$A$15)=INT('Data Sheet'!$B$15),
            --(INT('Data Sheet'!$A$15) &amp; "." &amp; LEFT(BQ709,3)),
            IF(AND((--(INT('Data Sheet'!$A$15) &amp; "." &amp; LEFT(BQ709,3))&gt;=--('Data Sheet'!$A$15)), (--(INT('Data Sheet'!$A$15) &amp; "." &amp; LEFT(BQ709,3))&lt;=--('Data Sheet'!$B$15))),
                --(INT('Data Sheet'!$A$15) &amp; "." &amp; LEFT(BQ709,3)),
                --(INT('Data Sheet'!$B$15) &amp; "." &amp; LEFT(BQ709,3))
            )
        ),
        "OK"
    )
)</f>
        <v>OK</v>
      </c>
      <c r="Q709" s="23" t="str">
        <f>IF(BS709&lt;&gt;"",
    IF(INT('Data Sheet'!$A$19)=INT('Data Sheet'!$B$15),
        --(INT('Data Sheet'!$A$15) &amp; "." &amp; BS709),
        IF(AND((--(INT('Data Sheet'!$A$15) &amp; "." &amp; BS709)&gt;=--('Data Sheet'!$A$15)), (--(INT('Data Sheet'!$A$15) &amp; "." &amp; BS709)&lt;=--('Data Sheet'!$B$15))),
            --(INT('Data Sheet'!$A$15) &amp; "." &amp; BS709),
            --(INT('Data Sheet'!$B$15) &amp; "." &amp; BS709)
        )
    ),
    IF(BQ709&lt;&gt;"",
        IF(INT('Data Sheet'!$A$15)=INT('Data Sheet'!$B$15),
            --(INT('Data Sheet'!$A$15) &amp; "." &amp; RIGHT(BQ709,3)),
            IF(AND((--(INT('Data Sheet'!$A$15) &amp; "." &amp; RIGHT(BQ709,3))&gt;=--('Data Sheet'!$A$15)), (--(INT('Data Sheet'!$A$15) &amp; "." &amp; RIGHT(BQ709,3))&lt;=--('Data Sheet'!$B$15))),
                --(INT('Data Sheet'!$A$15) &amp; "." &amp; RIGHT(BQ709,3)),
                --(INT('Data Sheet'!$B$15) &amp; "." &amp; RIGHT(BQ709,3))
            )
        ),
        "OK"
    )
)</f>
        <v>OK</v>
      </c>
      <c r="R709" s="19"/>
      <c r="S709" s="19"/>
      <c r="T709" s="19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1"/>
      <c r="AU709" s="21"/>
      <c r="AV709" s="21"/>
      <c r="AW709" s="22"/>
      <c r="AX709" s="99"/>
      <c r="AY709" s="20"/>
      <c r="AZ709" s="20"/>
      <c r="BA709" s="22"/>
      <c r="BB709">
        <v>701</v>
      </c>
      <c r="BC709" s="80"/>
      <c r="BD709" s="80"/>
      <c r="BE709" s="80"/>
      <c r="BF709" s="80"/>
      <c r="BG709" s="32" t="str">
        <f t="shared" si="114"/>
        <v/>
      </c>
      <c r="BH709" s="78">
        <f t="shared" si="112"/>
        <v>0</v>
      </c>
      <c r="BI709" s="2">
        <f t="shared" si="115"/>
        <v>0</v>
      </c>
      <c r="BJ709" s="2">
        <f t="shared" si="116"/>
        <v>0</v>
      </c>
      <c r="BK709" s="2">
        <f t="shared" si="113"/>
        <v>0</v>
      </c>
    </row>
    <row r="710" spans="2:63" ht="15" customHeight="1" x14ac:dyDescent="0.25">
      <c r="B710" s="14">
        <v>702</v>
      </c>
      <c r="C710" s="95" t="str">
        <f t="shared" si="117"/>
        <v/>
      </c>
      <c r="D710" s="15" t="str">
        <f t="shared" si="111"/>
        <v>OK</v>
      </c>
      <c r="E710" s="16" t="e">
        <f>VLOOKUP('Data Sheet'!$B$8,'Data Sheet'!$I$2:$J$9,2,FALSE)</f>
        <v>#N/A</v>
      </c>
      <c r="F710" s="16" t="str">
        <f t="shared" si="118"/>
        <v/>
      </c>
      <c r="G710" s="103">
        <f t="shared" si="119"/>
        <v>0</v>
      </c>
      <c r="H710" s="17" t="s">
        <v>26</v>
      </c>
      <c r="I710" s="17" t="s">
        <v>26</v>
      </c>
      <c r="J710" s="17" t="str">
        <f>IF('Data Sheet'!$B$9="NC-50","N/A","OK")</f>
        <v>OK</v>
      </c>
      <c r="K710" s="17" t="str">
        <f>IF('Data Sheet'!$B$9="NC-50","N/A","OK")</f>
        <v>OK</v>
      </c>
      <c r="L710" s="17" t="str">
        <f t="shared" si="120"/>
        <v>OK</v>
      </c>
      <c r="M710" s="17" t="str">
        <f t="shared" si="121"/>
        <v>OK</v>
      </c>
      <c r="N710" s="18" t="str">
        <f>IF(BO710&lt;&gt;"",
    IF(INT('Data Sheet'!$A$19)=INT('Data Sheet'!$B$19),
        --(INT('Data Sheet'!$A$19) &amp; "." &amp; BO710),
        IF(AND((--(INT('Data Sheet'!$A$19) &amp; "." &amp; BO710)&gt;=--('Data Sheet'!$A$19)), (--(INT('Data Sheet'!$A$19) &amp; "." &amp; BO710)&lt;=--('Data Sheet'!$B$19))),
            --(INT('Data Sheet'!$A$19) &amp; "." &amp; BO710),
            --(INT('Data Sheet'!$B$19) &amp; "." &amp; BO710)
        )
    ),
    IF(BN710&lt;&gt;"",
        IF(INT('Data Sheet'!$A$19)=INT('Data Sheet'!$B$19),
            --(INT('Data Sheet'!$A$19) &amp; "." &amp; LEFT(BN710,3)),
            IF(AND((--(INT('Data Sheet'!$A$19) &amp; "." &amp; LEFT(BN710,3))&gt;=--('Data Sheet'!$A$19)), (--(INT('Data Sheet'!$A$19) &amp; "." &amp; LEFT(BN710,3))&lt;=--('Data Sheet'!$B$19))),
                --(INT('Data Sheet'!$A$19) &amp; "." &amp; LEFT(BN710,3)),
                --(INT('Data Sheet'!$B$19) &amp; "." &amp; LEFT(BN710,3))
            )
        ),
        "OK"
    )
)</f>
        <v>OK</v>
      </c>
      <c r="O710" s="23" t="str">
        <f>IF(BP710&lt;&gt;"",
    IF(INT('Data Sheet'!$A$19)=INT('Data Sheet'!$B$19),
        --(INT('Data Sheet'!$A$19) &amp; "." &amp; BP710),
        IF(AND((--(INT('Data Sheet'!$A$19) &amp; "." &amp; BP710)&gt;=--('Data Sheet'!$A$19)), (--(INT('Data Sheet'!$A$19) &amp; "." &amp; BP710)&lt;=--('Data Sheet'!$B$19))),
            --(INT('Data Sheet'!$A$19) &amp; "." &amp; BP710),
            --(INT('Data Sheet'!$B$19) &amp; "." &amp; BP710)
        )
    ),
    IF(BN710&lt;&gt;"",
        IF(INT('Data Sheet'!$A$19)=INT('Data Sheet'!$B$19),
            --(INT('Data Sheet'!$A$19) &amp; "." &amp; RIGHT(BN710,3)),
            IF(AND((--(INT('Data Sheet'!$A$19) &amp; "." &amp; RIGHT(BN710,3))&gt;=--('Data Sheet'!$A$19)), (--(INT('Data Sheet'!$A$19) &amp; "." &amp; RIGHT(BN710,3))&lt;=--('Data Sheet'!$B$19))),
                --(INT('Data Sheet'!$A$19) &amp; "." &amp; RIGHT(BN710,3)),
                --(INT('Data Sheet'!$B$19) &amp; "." &amp; RIGHT(BN710,3))
            )
        ),
        "OK"
    )
)</f>
        <v>OK</v>
      </c>
      <c r="P710" s="23" t="str">
        <f>IF(BR710&lt;&gt;"",
    IF(INT('Data Sheet'!$A$19)=INT('Data Sheet'!$B$15),
        --(INT('Data Sheet'!$A$15) &amp; "." &amp; BR710),
        IF(AND((--(INT('Data Sheet'!$A$15) &amp; "." &amp; BR710)&gt;=--('Data Sheet'!$A$15)), (--(INT('Data Sheet'!$A$15) &amp; "." &amp; BR710)&lt;=--('Data Sheet'!$B$15))),
            --(INT('Data Sheet'!$A$15) &amp; "." &amp; BR710),
            --(INT('Data Sheet'!$B$15) &amp; "." &amp; BR710)
        )
    ),
    IF(BQ710&lt;&gt;"",
        IF(INT('Data Sheet'!$A$15)=INT('Data Sheet'!$B$15),
            --(INT('Data Sheet'!$A$15) &amp; "." &amp; LEFT(BQ710,3)),
            IF(AND((--(INT('Data Sheet'!$A$15) &amp; "." &amp; LEFT(BQ710,3))&gt;=--('Data Sheet'!$A$15)), (--(INT('Data Sheet'!$A$15) &amp; "." &amp; LEFT(BQ710,3))&lt;=--('Data Sheet'!$B$15))),
                --(INT('Data Sheet'!$A$15) &amp; "." &amp; LEFT(BQ710,3)),
                --(INT('Data Sheet'!$B$15) &amp; "." &amp; LEFT(BQ710,3))
            )
        ),
        "OK"
    )
)</f>
        <v>OK</v>
      </c>
      <c r="Q710" s="23" t="str">
        <f>IF(BS710&lt;&gt;"",
    IF(INT('Data Sheet'!$A$19)=INT('Data Sheet'!$B$15),
        --(INT('Data Sheet'!$A$15) &amp; "." &amp; BS710),
        IF(AND((--(INT('Data Sheet'!$A$15) &amp; "." &amp; BS710)&gt;=--('Data Sheet'!$A$15)), (--(INT('Data Sheet'!$A$15) &amp; "." &amp; BS710)&lt;=--('Data Sheet'!$B$15))),
            --(INT('Data Sheet'!$A$15) &amp; "." &amp; BS710),
            --(INT('Data Sheet'!$B$15) &amp; "." &amp; BS710)
        )
    ),
    IF(BQ710&lt;&gt;"",
        IF(INT('Data Sheet'!$A$15)=INT('Data Sheet'!$B$15),
            --(INT('Data Sheet'!$A$15) &amp; "." &amp; RIGHT(BQ710,3)),
            IF(AND((--(INT('Data Sheet'!$A$15) &amp; "." &amp; RIGHT(BQ710,3))&gt;=--('Data Sheet'!$A$15)), (--(INT('Data Sheet'!$A$15) &amp; "." &amp; RIGHT(BQ710,3))&lt;=--('Data Sheet'!$B$15))),
                --(INT('Data Sheet'!$A$15) &amp; "." &amp; RIGHT(BQ710,3)),
                --(INT('Data Sheet'!$B$15) &amp; "." &amp; RIGHT(BQ710,3))
            )
        ),
        "OK"
    )
)</f>
        <v>OK</v>
      </c>
      <c r="R710" s="19"/>
      <c r="S710" s="19"/>
      <c r="T710" s="19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1"/>
      <c r="AU710" s="21"/>
      <c r="AV710" s="21"/>
      <c r="AW710" s="22"/>
      <c r="AX710" s="99"/>
      <c r="AY710" s="20"/>
      <c r="AZ710" s="20"/>
      <c r="BA710" s="22"/>
      <c r="BB710">
        <v>702</v>
      </c>
      <c r="BC710" s="80"/>
      <c r="BD710" s="80"/>
      <c r="BE710" s="80"/>
      <c r="BF710" s="80"/>
      <c r="BG710" s="32" t="str">
        <f t="shared" si="114"/>
        <v/>
      </c>
      <c r="BH710" s="78">
        <f t="shared" si="112"/>
        <v>0</v>
      </c>
      <c r="BI710" s="2">
        <f t="shared" si="115"/>
        <v>0</v>
      </c>
      <c r="BJ710" s="2">
        <f t="shared" si="116"/>
        <v>0</v>
      </c>
      <c r="BK710" s="2">
        <f t="shared" si="113"/>
        <v>0</v>
      </c>
    </row>
    <row r="711" spans="2:63" ht="15" customHeight="1" x14ac:dyDescent="0.25">
      <c r="B711" s="14">
        <v>703</v>
      </c>
      <c r="C711" s="95" t="str">
        <f t="shared" si="117"/>
        <v/>
      </c>
      <c r="D711" s="15" t="str">
        <f t="shared" si="111"/>
        <v>OK</v>
      </c>
      <c r="E711" s="16" t="e">
        <f>VLOOKUP('Data Sheet'!$B$8,'Data Sheet'!$I$2:$J$9,2,FALSE)</f>
        <v>#N/A</v>
      </c>
      <c r="F711" s="16" t="str">
        <f t="shared" si="118"/>
        <v/>
      </c>
      <c r="G711" s="103">
        <f t="shared" si="119"/>
        <v>0</v>
      </c>
      <c r="H711" s="17" t="s">
        <v>26</v>
      </c>
      <c r="I711" s="17" t="s">
        <v>26</v>
      </c>
      <c r="J711" s="17" t="str">
        <f>IF('Data Sheet'!$B$9="NC-50","N/A","OK")</f>
        <v>OK</v>
      </c>
      <c r="K711" s="17" t="str">
        <f>IF('Data Sheet'!$B$9="NC-50","N/A","OK")</f>
        <v>OK</v>
      </c>
      <c r="L711" s="17" t="str">
        <f t="shared" si="120"/>
        <v>OK</v>
      </c>
      <c r="M711" s="17" t="str">
        <f t="shared" si="121"/>
        <v>OK</v>
      </c>
      <c r="N711" s="18" t="str">
        <f>IF(BO711&lt;&gt;"",
    IF(INT('Data Sheet'!$A$19)=INT('Data Sheet'!$B$19),
        --(INT('Data Sheet'!$A$19) &amp; "." &amp; BO711),
        IF(AND((--(INT('Data Sheet'!$A$19) &amp; "." &amp; BO711)&gt;=--('Data Sheet'!$A$19)), (--(INT('Data Sheet'!$A$19) &amp; "." &amp; BO711)&lt;=--('Data Sheet'!$B$19))),
            --(INT('Data Sheet'!$A$19) &amp; "." &amp; BO711),
            --(INT('Data Sheet'!$B$19) &amp; "." &amp; BO711)
        )
    ),
    IF(BN711&lt;&gt;"",
        IF(INT('Data Sheet'!$A$19)=INT('Data Sheet'!$B$19),
            --(INT('Data Sheet'!$A$19) &amp; "." &amp; LEFT(BN711,3)),
            IF(AND((--(INT('Data Sheet'!$A$19) &amp; "." &amp; LEFT(BN711,3))&gt;=--('Data Sheet'!$A$19)), (--(INT('Data Sheet'!$A$19) &amp; "." &amp; LEFT(BN711,3))&lt;=--('Data Sheet'!$B$19))),
                --(INT('Data Sheet'!$A$19) &amp; "." &amp; LEFT(BN711,3)),
                --(INT('Data Sheet'!$B$19) &amp; "." &amp; LEFT(BN711,3))
            )
        ),
        "OK"
    )
)</f>
        <v>OK</v>
      </c>
      <c r="O711" s="23" t="str">
        <f>IF(BP711&lt;&gt;"",
    IF(INT('Data Sheet'!$A$19)=INT('Data Sheet'!$B$19),
        --(INT('Data Sheet'!$A$19) &amp; "." &amp; BP711),
        IF(AND((--(INT('Data Sheet'!$A$19) &amp; "." &amp; BP711)&gt;=--('Data Sheet'!$A$19)), (--(INT('Data Sheet'!$A$19) &amp; "." &amp; BP711)&lt;=--('Data Sheet'!$B$19))),
            --(INT('Data Sheet'!$A$19) &amp; "." &amp; BP711),
            --(INT('Data Sheet'!$B$19) &amp; "." &amp; BP711)
        )
    ),
    IF(BN711&lt;&gt;"",
        IF(INT('Data Sheet'!$A$19)=INT('Data Sheet'!$B$19),
            --(INT('Data Sheet'!$A$19) &amp; "." &amp; RIGHT(BN711,3)),
            IF(AND((--(INT('Data Sheet'!$A$19) &amp; "." &amp; RIGHT(BN711,3))&gt;=--('Data Sheet'!$A$19)), (--(INT('Data Sheet'!$A$19) &amp; "." &amp; RIGHT(BN711,3))&lt;=--('Data Sheet'!$B$19))),
                --(INT('Data Sheet'!$A$19) &amp; "." &amp; RIGHT(BN711,3)),
                --(INT('Data Sheet'!$B$19) &amp; "." &amp; RIGHT(BN711,3))
            )
        ),
        "OK"
    )
)</f>
        <v>OK</v>
      </c>
      <c r="P711" s="23" t="str">
        <f>IF(BR711&lt;&gt;"",
    IF(INT('Data Sheet'!$A$19)=INT('Data Sheet'!$B$15),
        --(INT('Data Sheet'!$A$15) &amp; "." &amp; BR711),
        IF(AND((--(INT('Data Sheet'!$A$15) &amp; "." &amp; BR711)&gt;=--('Data Sheet'!$A$15)), (--(INT('Data Sheet'!$A$15) &amp; "." &amp; BR711)&lt;=--('Data Sheet'!$B$15))),
            --(INT('Data Sheet'!$A$15) &amp; "." &amp; BR711),
            --(INT('Data Sheet'!$B$15) &amp; "." &amp; BR711)
        )
    ),
    IF(BQ711&lt;&gt;"",
        IF(INT('Data Sheet'!$A$15)=INT('Data Sheet'!$B$15),
            --(INT('Data Sheet'!$A$15) &amp; "." &amp; LEFT(BQ711,3)),
            IF(AND((--(INT('Data Sheet'!$A$15) &amp; "." &amp; LEFT(BQ711,3))&gt;=--('Data Sheet'!$A$15)), (--(INT('Data Sheet'!$A$15) &amp; "." &amp; LEFT(BQ711,3))&lt;=--('Data Sheet'!$B$15))),
                --(INT('Data Sheet'!$A$15) &amp; "." &amp; LEFT(BQ711,3)),
                --(INT('Data Sheet'!$B$15) &amp; "." &amp; LEFT(BQ711,3))
            )
        ),
        "OK"
    )
)</f>
        <v>OK</v>
      </c>
      <c r="Q711" s="23" t="str">
        <f>IF(BS711&lt;&gt;"",
    IF(INT('Data Sheet'!$A$19)=INT('Data Sheet'!$B$15),
        --(INT('Data Sheet'!$A$15) &amp; "." &amp; BS711),
        IF(AND((--(INT('Data Sheet'!$A$15) &amp; "." &amp; BS711)&gt;=--('Data Sheet'!$A$15)), (--(INT('Data Sheet'!$A$15) &amp; "." &amp; BS711)&lt;=--('Data Sheet'!$B$15))),
            --(INT('Data Sheet'!$A$15) &amp; "." &amp; BS711),
            --(INT('Data Sheet'!$B$15) &amp; "." &amp; BS711)
        )
    ),
    IF(BQ711&lt;&gt;"",
        IF(INT('Data Sheet'!$A$15)=INT('Data Sheet'!$B$15),
            --(INT('Data Sheet'!$A$15) &amp; "." &amp; RIGHT(BQ711,3)),
            IF(AND((--(INT('Data Sheet'!$A$15) &amp; "." &amp; RIGHT(BQ711,3))&gt;=--('Data Sheet'!$A$15)), (--(INT('Data Sheet'!$A$15) &amp; "." &amp; RIGHT(BQ711,3))&lt;=--('Data Sheet'!$B$15))),
                --(INT('Data Sheet'!$A$15) &amp; "." &amp; RIGHT(BQ711,3)),
                --(INT('Data Sheet'!$B$15) &amp; "." &amp; RIGHT(BQ711,3))
            )
        ),
        "OK"
    )
)</f>
        <v>OK</v>
      </c>
      <c r="R711" s="19"/>
      <c r="S711" s="19"/>
      <c r="T711" s="19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1"/>
      <c r="AU711" s="21"/>
      <c r="AV711" s="21"/>
      <c r="AW711" s="22"/>
      <c r="AX711" s="99"/>
      <c r="AY711" s="20"/>
      <c r="AZ711" s="20"/>
      <c r="BA711" s="22"/>
      <c r="BB711">
        <v>703</v>
      </c>
      <c r="BC711" s="80"/>
      <c r="BD711" s="80"/>
      <c r="BE711" s="80"/>
      <c r="BF711" s="80"/>
      <c r="BG711" s="32" t="str">
        <f t="shared" si="114"/>
        <v/>
      </c>
      <c r="BH711" s="78">
        <f t="shared" si="112"/>
        <v>0</v>
      </c>
      <c r="BI711" s="2">
        <f t="shared" si="115"/>
        <v>0</v>
      </c>
      <c r="BJ711" s="2">
        <f t="shared" si="116"/>
        <v>0</v>
      </c>
      <c r="BK711" s="2">
        <f t="shared" si="113"/>
        <v>0</v>
      </c>
    </row>
    <row r="712" spans="2:63" ht="15" customHeight="1" x14ac:dyDescent="0.25">
      <c r="B712" s="14">
        <v>704</v>
      </c>
      <c r="C712" s="95" t="str">
        <f t="shared" si="117"/>
        <v/>
      </c>
      <c r="D712" s="15" t="str">
        <f t="shared" si="111"/>
        <v>OK</v>
      </c>
      <c r="E712" s="16" t="e">
        <f>VLOOKUP('Data Sheet'!$B$8,'Data Sheet'!$I$2:$J$9,2,FALSE)</f>
        <v>#N/A</v>
      </c>
      <c r="F712" s="16" t="str">
        <f t="shared" si="118"/>
        <v/>
      </c>
      <c r="G712" s="103">
        <f t="shared" si="119"/>
        <v>0</v>
      </c>
      <c r="H712" s="17" t="s">
        <v>26</v>
      </c>
      <c r="I712" s="17" t="s">
        <v>26</v>
      </c>
      <c r="J712" s="17" t="str">
        <f>IF('Data Sheet'!$B$9="NC-50","N/A","OK")</f>
        <v>OK</v>
      </c>
      <c r="K712" s="17" t="str">
        <f>IF('Data Sheet'!$B$9="NC-50","N/A","OK")</f>
        <v>OK</v>
      </c>
      <c r="L712" s="17" t="str">
        <f t="shared" si="120"/>
        <v>OK</v>
      </c>
      <c r="M712" s="17" t="str">
        <f t="shared" si="121"/>
        <v>OK</v>
      </c>
      <c r="N712" s="18" t="str">
        <f>IF(BO712&lt;&gt;"",
    IF(INT('Data Sheet'!$A$19)=INT('Data Sheet'!$B$19),
        --(INT('Data Sheet'!$A$19) &amp; "." &amp; BO712),
        IF(AND((--(INT('Data Sheet'!$A$19) &amp; "." &amp; BO712)&gt;=--('Data Sheet'!$A$19)), (--(INT('Data Sheet'!$A$19) &amp; "." &amp; BO712)&lt;=--('Data Sheet'!$B$19))),
            --(INT('Data Sheet'!$A$19) &amp; "." &amp; BO712),
            --(INT('Data Sheet'!$B$19) &amp; "." &amp; BO712)
        )
    ),
    IF(BN712&lt;&gt;"",
        IF(INT('Data Sheet'!$A$19)=INT('Data Sheet'!$B$19),
            --(INT('Data Sheet'!$A$19) &amp; "." &amp; LEFT(BN712,3)),
            IF(AND((--(INT('Data Sheet'!$A$19) &amp; "." &amp; LEFT(BN712,3))&gt;=--('Data Sheet'!$A$19)), (--(INT('Data Sheet'!$A$19) &amp; "." &amp; LEFT(BN712,3))&lt;=--('Data Sheet'!$B$19))),
                --(INT('Data Sheet'!$A$19) &amp; "." &amp; LEFT(BN712,3)),
                --(INT('Data Sheet'!$B$19) &amp; "." &amp; LEFT(BN712,3))
            )
        ),
        "OK"
    )
)</f>
        <v>OK</v>
      </c>
      <c r="O712" s="23" t="str">
        <f>IF(BP712&lt;&gt;"",
    IF(INT('Data Sheet'!$A$19)=INT('Data Sheet'!$B$19),
        --(INT('Data Sheet'!$A$19) &amp; "." &amp; BP712),
        IF(AND((--(INT('Data Sheet'!$A$19) &amp; "." &amp; BP712)&gt;=--('Data Sheet'!$A$19)), (--(INT('Data Sheet'!$A$19) &amp; "." &amp; BP712)&lt;=--('Data Sheet'!$B$19))),
            --(INT('Data Sheet'!$A$19) &amp; "." &amp; BP712),
            --(INT('Data Sheet'!$B$19) &amp; "." &amp; BP712)
        )
    ),
    IF(BN712&lt;&gt;"",
        IF(INT('Data Sheet'!$A$19)=INT('Data Sheet'!$B$19),
            --(INT('Data Sheet'!$A$19) &amp; "." &amp; RIGHT(BN712,3)),
            IF(AND((--(INT('Data Sheet'!$A$19) &amp; "." &amp; RIGHT(BN712,3))&gt;=--('Data Sheet'!$A$19)), (--(INT('Data Sheet'!$A$19) &amp; "." &amp; RIGHT(BN712,3))&lt;=--('Data Sheet'!$B$19))),
                --(INT('Data Sheet'!$A$19) &amp; "." &amp; RIGHT(BN712,3)),
                --(INT('Data Sheet'!$B$19) &amp; "." &amp; RIGHT(BN712,3))
            )
        ),
        "OK"
    )
)</f>
        <v>OK</v>
      </c>
      <c r="P712" s="23" t="str">
        <f>IF(BR712&lt;&gt;"",
    IF(INT('Data Sheet'!$A$19)=INT('Data Sheet'!$B$15),
        --(INT('Data Sheet'!$A$15) &amp; "." &amp; BR712),
        IF(AND((--(INT('Data Sheet'!$A$15) &amp; "." &amp; BR712)&gt;=--('Data Sheet'!$A$15)), (--(INT('Data Sheet'!$A$15) &amp; "." &amp; BR712)&lt;=--('Data Sheet'!$B$15))),
            --(INT('Data Sheet'!$A$15) &amp; "." &amp; BR712),
            --(INT('Data Sheet'!$B$15) &amp; "." &amp; BR712)
        )
    ),
    IF(BQ712&lt;&gt;"",
        IF(INT('Data Sheet'!$A$15)=INT('Data Sheet'!$B$15),
            --(INT('Data Sheet'!$A$15) &amp; "." &amp; LEFT(BQ712,3)),
            IF(AND((--(INT('Data Sheet'!$A$15) &amp; "." &amp; LEFT(BQ712,3))&gt;=--('Data Sheet'!$A$15)), (--(INT('Data Sheet'!$A$15) &amp; "." &amp; LEFT(BQ712,3))&lt;=--('Data Sheet'!$B$15))),
                --(INT('Data Sheet'!$A$15) &amp; "." &amp; LEFT(BQ712,3)),
                --(INT('Data Sheet'!$B$15) &amp; "." &amp; LEFT(BQ712,3))
            )
        ),
        "OK"
    )
)</f>
        <v>OK</v>
      </c>
      <c r="Q712" s="23" t="str">
        <f>IF(BS712&lt;&gt;"",
    IF(INT('Data Sheet'!$A$19)=INT('Data Sheet'!$B$15),
        --(INT('Data Sheet'!$A$15) &amp; "." &amp; BS712),
        IF(AND((--(INT('Data Sheet'!$A$15) &amp; "." &amp; BS712)&gt;=--('Data Sheet'!$A$15)), (--(INT('Data Sheet'!$A$15) &amp; "." &amp; BS712)&lt;=--('Data Sheet'!$B$15))),
            --(INT('Data Sheet'!$A$15) &amp; "." &amp; BS712),
            --(INT('Data Sheet'!$B$15) &amp; "." &amp; BS712)
        )
    ),
    IF(BQ712&lt;&gt;"",
        IF(INT('Data Sheet'!$A$15)=INT('Data Sheet'!$B$15),
            --(INT('Data Sheet'!$A$15) &amp; "." &amp; RIGHT(BQ712,3)),
            IF(AND((--(INT('Data Sheet'!$A$15) &amp; "." &amp; RIGHT(BQ712,3))&gt;=--('Data Sheet'!$A$15)), (--(INT('Data Sheet'!$A$15) &amp; "." &amp; RIGHT(BQ712,3))&lt;=--('Data Sheet'!$B$15))),
                --(INT('Data Sheet'!$A$15) &amp; "." &amp; RIGHT(BQ712,3)),
                --(INT('Data Sheet'!$B$15) &amp; "." &amp; RIGHT(BQ712,3))
            )
        ),
        "OK"
    )
)</f>
        <v>OK</v>
      </c>
      <c r="R712" s="19"/>
      <c r="S712" s="19"/>
      <c r="T712" s="19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1"/>
      <c r="AU712" s="21"/>
      <c r="AV712" s="21"/>
      <c r="AW712" s="22"/>
      <c r="AX712" s="99"/>
      <c r="AY712" s="20"/>
      <c r="AZ712" s="20"/>
      <c r="BA712" s="22"/>
      <c r="BB712">
        <v>704</v>
      </c>
      <c r="BC712" s="80"/>
      <c r="BD712" s="80"/>
      <c r="BE712" s="80"/>
      <c r="BF712" s="80"/>
      <c r="BG712" s="32" t="str">
        <f t="shared" si="114"/>
        <v/>
      </c>
      <c r="BH712" s="78">
        <f t="shared" si="112"/>
        <v>0</v>
      </c>
      <c r="BI712" s="2">
        <f t="shared" si="115"/>
        <v>0</v>
      </c>
      <c r="BJ712" s="2">
        <f t="shared" si="116"/>
        <v>0</v>
      </c>
      <c r="BK712" s="2">
        <f t="shared" si="113"/>
        <v>0</v>
      </c>
    </row>
    <row r="713" spans="2:63" ht="15" customHeight="1" x14ac:dyDescent="0.25">
      <c r="B713" s="14">
        <v>705</v>
      </c>
      <c r="C713" s="95" t="str">
        <f t="shared" si="117"/>
        <v/>
      </c>
      <c r="D713" s="15" t="str">
        <f t="shared" ref="D713:D776" si="122">IF(AO713="x","-","OK")</f>
        <v>OK</v>
      </c>
      <c r="E713" s="16" t="e">
        <f>VLOOKUP('Data Sheet'!$B$8,'Data Sheet'!$I$2:$J$9,2,FALSE)</f>
        <v>#N/A</v>
      </c>
      <c r="F713" s="16" t="str">
        <f t="shared" si="118"/>
        <v/>
      </c>
      <c r="G713" s="103">
        <f t="shared" si="119"/>
        <v>0</v>
      </c>
      <c r="H713" s="17" t="s">
        <v>26</v>
      </c>
      <c r="I713" s="17" t="s">
        <v>26</v>
      </c>
      <c r="J713" s="17" t="str">
        <f>IF('Data Sheet'!$B$9="NC-50","N/A","OK")</f>
        <v>OK</v>
      </c>
      <c r="K713" s="17" t="str">
        <f>IF('Data Sheet'!$B$9="NC-50","N/A","OK")</f>
        <v>OK</v>
      </c>
      <c r="L713" s="17" t="str">
        <f t="shared" si="120"/>
        <v>OK</v>
      </c>
      <c r="M713" s="17" t="str">
        <f t="shared" si="121"/>
        <v>OK</v>
      </c>
      <c r="N713" s="18" t="str">
        <f>IF(BO713&lt;&gt;"",
    IF(INT('Data Sheet'!$A$19)=INT('Data Sheet'!$B$19),
        --(INT('Data Sheet'!$A$19) &amp; "." &amp; BO713),
        IF(AND((--(INT('Data Sheet'!$A$19) &amp; "." &amp; BO713)&gt;=--('Data Sheet'!$A$19)), (--(INT('Data Sheet'!$A$19) &amp; "." &amp; BO713)&lt;=--('Data Sheet'!$B$19))),
            --(INT('Data Sheet'!$A$19) &amp; "." &amp; BO713),
            --(INT('Data Sheet'!$B$19) &amp; "." &amp; BO713)
        )
    ),
    IF(BN713&lt;&gt;"",
        IF(INT('Data Sheet'!$A$19)=INT('Data Sheet'!$B$19),
            --(INT('Data Sheet'!$A$19) &amp; "." &amp; LEFT(BN713,3)),
            IF(AND((--(INT('Data Sheet'!$A$19) &amp; "." &amp; LEFT(BN713,3))&gt;=--('Data Sheet'!$A$19)), (--(INT('Data Sheet'!$A$19) &amp; "." &amp; LEFT(BN713,3))&lt;=--('Data Sheet'!$B$19))),
                --(INT('Data Sheet'!$A$19) &amp; "." &amp; LEFT(BN713,3)),
                --(INT('Data Sheet'!$B$19) &amp; "." &amp; LEFT(BN713,3))
            )
        ),
        "OK"
    )
)</f>
        <v>OK</v>
      </c>
      <c r="O713" s="23" t="str">
        <f>IF(BP713&lt;&gt;"",
    IF(INT('Data Sheet'!$A$19)=INT('Data Sheet'!$B$19),
        --(INT('Data Sheet'!$A$19) &amp; "." &amp; BP713),
        IF(AND((--(INT('Data Sheet'!$A$19) &amp; "." &amp; BP713)&gt;=--('Data Sheet'!$A$19)), (--(INT('Data Sheet'!$A$19) &amp; "." &amp; BP713)&lt;=--('Data Sheet'!$B$19))),
            --(INT('Data Sheet'!$A$19) &amp; "." &amp; BP713),
            --(INT('Data Sheet'!$B$19) &amp; "." &amp; BP713)
        )
    ),
    IF(BN713&lt;&gt;"",
        IF(INT('Data Sheet'!$A$19)=INT('Data Sheet'!$B$19),
            --(INT('Data Sheet'!$A$19) &amp; "." &amp; RIGHT(BN713,3)),
            IF(AND((--(INT('Data Sheet'!$A$19) &amp; "." &amp; RIGHT(BN713,3))&gt;=--('Data Sheet'!$A$19)), (--(INT('Data Sheet'!$A$19) &amp; "." &amp; RIGHT(BN713,3))&lt;=--('Data Sheet'!$B$19))),
                --(INT('Data Sheet'!$A$19) &amp; "." &amp; RIGHT(BN713,3)),
                --(INT('Data Sheet'!$B$19) &amp; "." &amp; RIGHT(BN713,3))
            )
        ),
        "OK"
    )
)</f>
        <v>OK</v>
      </c>
      <c r="P713" s="23" t="str">
        <f>IF(BR713&lt;&gt;"",
    IF(INT('Data Sheet'!$A$19)=INT('Data Sheet'!$B$15),
        --(INT('Data Sheet'!$A$15) &amp; "." &amp; BR713),
        IF(AND((--(INT('Data Sheet'!$A$15) &amp; "." &amp; BR713)&gt;=--('Data Sheet'!$A$15)), (--(INT('Data Sheet'!$A$15) &amp; "." &amp; BR713)&lt;=--('Data Sheet'!$B$15))),
            --(INT('Data Sheet'!$A$15) &amp; "." &amp; BR713),
            --(INT('Data Sheet'!$B$15) &amp; "." &amp; BR713)
        )
    ),
    IF(BQ713&lt;&gt;"",
        IF(INT('Data Sheet'!$A$15)=INT('Data Sheet'!$B$15),
            --(INT('Data Sheet'!$A$15) &amp; "." &amp; LEFT(BQ713,3)),
            IF(AND((--(INT('Data Sheet'!$A$15) &amp; "." &amp; LEFT(BQ713,3))&gt;=--('Data Sheet'!$A$15)), (--(INT('Data Sheet'!$A$15) &amp; "." &amp; LEFT(BQ713,3))&lt;=--('Data Sheet'!$B$15))),
                --(INT('Data Sheet'!$A$15) &amp; "." &amp; LEFT(BQ713,3)),
                --(INT('Data Sheet'!$B$15) &amp; "." &amp; LEFT(BQ713,3))
            )
        ),
        "OK"
    )
)</f>
        <v>OK</v>
      </c>
      <c r="Q713" s="23" t="str">
        <f>IF(BS713&lt;&gt;"",
    IF(INT('Data Sheet'!$A$19)=INT('Data Sheet'!$B$15),
        --(INT('Data Sheet'!$A$15) &amp; "." &amp; BS713),
        IF(AND((--(INT('Data Sheet'!$A$15) &amp; "." &amp; BS713)&gt;=--('Data Sheet'!$A$15)), (--(INT('Data Sheet'!$A$15) &amp; "." &amp; BS713)&lt;=--('Data Sheet'!$B$15))),
            --(INT('Data Sheet'!$A$15) &amp; "." &amp; BS713),
            --(INT('Data Sheet'!$B$15) &amp; "." &amp; BS713)
        )
    ),
    IF(BQ713&lt;&gt;"",
        IF(INT('Data Sheet'!$A$15)=INT('Data Sheet'!$B$15),
            --(INT('Data Sheet'!$A$15) &amp; "." &amp; RIGHT(BQ713,3)),
            IF(AND((--(INT('Data Sheet'!$A$15) &amp; "." &amp; RIGHT(BQ713,3))&gt;=--('Data Sheet'!$A$15)), (--(INT('Data Sheet'!$A$15) &amp; "." &amp; RIGHT(BQ713,3))&lt;=--('Data Sheet'!$B$15))),
                --(INT('Data Sheet'!$A$15) &amp; "." &amp; RIGHT(BQ713,3)),
                --(INT('Data Sheet'!$B$15) &amp; "." &amp; RIGHT(BQ713,3))
            )
        ),
        "OK"
    )
)</f>
        <v>OK</v>
      </c>
      <c r="R713" s="19"/>
      <c r="S713" s="19"/>
      <c r="T713" s="19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1"/>
      <c r="AU713" s="21"/>
      <c r="AV713" s="21"/>
      <c r="AW713" s="22"/>
      <c r="AX713" s="99"/>
      <c r="AY713" s="20"/>
      <c r="AZ713" s="20"/>
      <c r="BA713" s="22"/>
      <c r="BB713">
        <v>705</v>
      </c>
      <c r="BC713" s="80"/>
      <c r="BD713" s="80"/>
      <c r="BE713" s="80"/>
      <c r="BF713" s="80"/>
      <c r="BG713" s="32" t="str">
        <f t="shared" si="114"/>
        <v/>
      </c>
      <c r="BH713" s="78">
        <f t="shared" ref="BH713:BH776" si="123">COUNTA(T713:AF713)</f>
        <v>0</v>
      </c>
      <c r="BI713" s="2">
        <f t="shared" si="115"/>
        <v>0</v>
      </c>
      <c r="BJ713" s="2">
        <f t="shared" si="116"/>
        <v>0</v>
      </c>
      <c r="BK713" s="2">
        <f t="shared" ref="BK713:BK776" si="124">COUNTA(T713:AW713)</f>
        <v>0</v>
      </c>
    </row>
    <row r="714" spans="2:63" ht="15" customHeight="1" x14ac:dyDescent="0.25">
      <c r="B714" s="14">
        <v>706</v>
      </c>
      <c r="C714" s="95" t="str">
        <f t="shared" si="117"/>
        <v/>
      </c>
      <c r="D714" s="15" t="str">
        <f t="shared" si="122"/>
        <v>OK</v>
      </c>
      <c r="E714" s="16" t="e">
        <f>VLOOKUP('Data Sheet'!$B$8,'Data Sheet'!$I$2:$J$9,2,FALSE)</f>
        <v>#N/A</v>
      </c>
      <c r="F714" s="16" t="str">
        <f t="shared" si="118"/>
        <v/>
      </c>
      <c r="G714" s="103">
        <f t="shared" si="119"/>
        <v>0</v>
      </c>
      <c r="H714" s="17" t="s">
        <v>26</v>
      </c>
      <c r="I714" s="17" t="s">
        <v>26</v>
      </c>
      <c r="J714" s="17" t="str">
        <f>IF('Data Sheet'!$B$9="NC-50","N/A","OK")</f>
        <v>OK</v>
      </c>
      <c r="K714" s="17" t="str">
        <f>IF('Data Sheet'!$B$9="NC-50","N/A","OK")</f>
        <v>OK</v>
      </c>
      <c r="L714" s="17" t="str">
        <f t="shared" si="120"/>
        <v>OK</v>
      </c>
      <c r="M714" s="17" t="str">
        <f t="shared" si="121"/>
        <v>OK</v>
      </c>
      <c r="N714" s="18" t="str">
        <f>IF(BO714&lt;&gt;"",
    IF(INT('Data Sheet'!$A$19)=INT('Data Sheet'!$B$19),
        --(INT('Data Sheet'!$A$19) &amp; "." &amp; BO714),
        IF(AND((--(INT('Data Sheet'!$A$19) &amp; "." &amp; BO714)&gt;=--('Data Sheet'!$A$19)), (--(INT('Data Sheet'!$A$19) &amp; "." &amp; BO714)&lt;=--('Data Sheet'!$B$19))),
            --(INT('Data Sheet'!$A$19) &amp; "." &amp; BO714),
            --(INT('Data Sheet'!$B$19) &amp; "." &amp; BO714)
        )
    ),
    IF(BN714&lt;&gt;"",
        IF(INT('Data Sheet'!$A$19)=INT('Data Sheet'!$B$19),
            --(INT('Data Sheet'!$A$19) &amp; "." &amp; LEFT(BN714,3)),
            IF(AND((--(INT('Data Sheet'!$A$19) &amp; "." &amp; LEFT(BN714,3))&gt;=--('Data Sheet'!$A$19)), (--(INT('Data Sheet'!$A$19) &amp; "." &amp; LEFT(BN714,3))&lt;=--('Data Sheet'!$B$19))),
                --(INT('Data Sheet'!$A$19) &amp; "." &amp; LEFT(BN714,3)),
                --(INT('Data Sheet'!$B$19) &amp; "." &amp; LEFT(BN714,3))
            )
        ),
        "OK"
    )
)</f>
        <v>OK</v>
      </c>
      <c r="O714" s="23" t="str">
        <f>IF(BP714&lt;&gt;"",
    IF(INT('Data Sheet'!$A$19)=INT('Data Sheet'!$B$19),
        --(INT('Data Sheet'!$A$19) &amp; "." &amp; BP714),
        IF(AND((--(INT('Data Sheet'!$A$19) &amp; "." &amp; BP714)&gt;=--('Data Sheet'!$A$19)), (--(INT('Data Sheet'!$A$19) &amp; "." &amp; BP714)&lt;=--('Data Sheet'!$B$19))),
            --(INT('Data Sheet'!$A$19) &amp; "." &amp; BP714),
            --(INT('Data Sheet'!$B$19) &amp; "." &amp; BP714)
        )
    ),
    IF(BN714&lt;&gt;"",
        IF(INT('Data Sheet'!$A$19)=INT('Data Sheet'!$B$19),
            --(INT('Data Sheet'!$A$19) &amp; "." &amp; RIGHT(BN714,3)),
            IF(AND((--(INT('Data Sheet'!$A$19) &amp; "." &amp; RIGHT(BN714,3))&gt;=--('Data Sheet'!$A$19)), (--(INT('Data Sheet'!$A$19) &amp; "." &amp; RIGHT(BN714,3))&lt;=--('Data Sheet'!$B$19))),
                --(INT('Data Sheet'!$A$19) &amp; "." &amp; RIGHT(BN714,3)),
                --(INT('Data Sheet'!$B$19) &amp; "." &amp; RIGHT(BN714,3))
            )
        ),
        "OK"
    )
)</f>
        <v>OK</v>
      </c>
      <c r="P714" s="23" t="str">
        <f>IF(BR714&lt;&gt;"",
    IF(INT('Data Sheet'!$A$19)=INT('Data Sheet'!$B$15),
        --(INT('Data Sheet'!$A$15) &amp; "." &amp; BR714),
        IF(AND((--(INT('Data Sheet'!$A$15) &amp; "." &amp; BR714)&gt;=--('Data Sheet'!$A$15)), (--(INT('Data Sheet'!$A$15) &amp; "." &amp; BR714)&lt;=--('Data Sheet'!$B$15))),
            --(INT('Data Sheet'!$A$15) &amp; "." &amp; BR714),
            --(INT('Data Sheet'!$B$15) &amp; "." &amp; BR714)
        )
    ),
    IF(BQ714&lt;&gt;"",
        IF(INT('Data Sheet'!$A$15)=INT('Data Sheet'!$B$15),
            --(INT('Data Sheet'!$A$15) &amp; "." &amp; LEFT(BQ714,3)),
            IF(AND((--(INT('Data Sheet'!$A$15) &amp; "." &amp; LEFT(BQ714,3))&gt;=--('Data Sheet'!$A$15)), (--(INT('Data Sheet'!$A$15) &amp; "." &amp; LEFT(BQ714,3))&lt;=--('Data Sheet'!$B$15))),
                --(INT('Data Sheet'!$A$15) &amp; "." &amp; LEFT(BQ714,3)),
                --(INT('Data Sheet'!$B$15) &amp; "." &amp; LEFT(BQ714,3))
            )
        ),
        "OK"
    )
)</f>
        <v>OK</v>
      </c>
      <c r="Q714" s="23" t="str">
        <f>IF(BS714&lt;&gt;"",
    IF(INT('Data Sheet'!$A$19)=INT('Data Sheet'!$B$15),
        --(INT('Data Sheet'!$A$15) &amp; "." &amp; BS714),
        IF(AND((--(INT('Data Sheet'!$A$15) &amp; "." &amp; BS714)&gt;=--('Data Sheet'!$A$15)), (--(INT('Data Sheet'!$A$15) &amp; "." &amp; BS714)&lt;=--('Data Sheet'!$B$15))),
            --(INT('Data Sheet'!$A$15) &amp; "." &amp; BS714),
            --(INT('Data Sheet'!$B$15) &amp; "." &amp; BS714)
        )
    ),
    IF(BQ714&lt;&gt;"",
        IF(INT('Data Sheet'!$A$15)=INT('Data Sheet'!$B$15),
            --(INT('Data Sheet'!$A$15) &amp; "." &amp; RIGHT(BQ714,3)),
            IF(AND((--(INT('Data Sheet'!$A$15) &amp; "." &amp; RIGHT(BQ714,3))&gt;=--('Data Sheet'!$A$15)), (--(INT('Data Sheet'!$A$15) &amp; "." &amp; RIGHT(BQ714,3))&lt;=--('Data Sheet'!$B$15))),
                --(INT('Data Sheet'!$A$15) &amp; "." &amp; RIGHT(BQ714,3)),
                --(INT('Data Sheet'!$B$15) &amp; "." &amp; RIGHT(BQ714,3))
            )
        ),
        "OK"
    )
)</f>
        <v>OK</v>
      </c>
      <c r="R714" s="19"/>
      <c r="S714" s="19"/>
      <c r="T714" s="19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1"/>
      <c r="AU714" s="21"/>
      <c r="AV714" s="21"/>
      <c r="AW714" s="22"/>
      <c r="AX714" s="99"/>
      <c r="AY714" s="20"/>
      <c r="AZ714" s="20"/>
      <c r="BA714" s="22"/>
      <c r="BB714">
        <v>706</v>
      </c>
      <c r="BC714" s="80"/>
      <c r="BD714" s="80"/>
      <c r="BE714" s="80"/>
      <c r="BF714" s="80"/>
      <c r="BG714" s="32" t="str">
        <f t="shared" ref="BG714:BG777" si="125">CONCATENATE(BC714,BD714,BE714,BF714)</f>
        <v/>
      </c>
      <c r="BH714" s="78">
        <f t="shared" si="123"/>
        <v>0</v>
      </c>
      <c r="BI714" s="2">
        <f t="shared" ref="BI714:BI777" si="126">IF(COUNTA(AI714:AN714)&gt;0,1,0)</f>
        <v>0</v>
      </c>
      <c r="BJ714" s="2">
        <f t="shared" ref="BJ714:BJ777" si="127">IF(SUM(BH714:BI714)=2,1,0)</f>
        <v>0</v>
      </c>
      <c r="BK714" s="2">
        <f t="shared" si="124"/>
        <v>0</v>
      </c>
    </row>
    <row r="715" spans="2:63" ht="15" customHeight="1" x14ac:dyDescent="0.25">
      <c r="B715" s="14">
        <v>707</v>
      </c>
      <c r="C715" s="95" t="str">
        <f t="shared" ref="C715:C778" si="128">BG715</f>
        <v/>
      </c>
      <c r="D715" s="15" t="str">
        <f t="shared" si="122"/>
        <v>OK</v>
      </c>
      <c r="E715" s="16" t="e">
        <f>VLOOKUP('Data Sheet'!$B$8,'Data Sheet'!$I$2:$J$9,2,FALSE)</f>
        <v>#N/A</v>
      </c>
      <c r="F715" s="16" t="str">
        <f t="shared" ref="F715:F778" si="129">IF(BT715="", "", --("0."&amp;BT715))</f>
        <v/>
      </c>
      <c r="G715" s="103">
        <f t="shared" ref="G715:G778" si="130">IF(F715="", 0, F715/E715)</f>
        <v>0</v>
      </c>
      <c r="H715" s="17" t="s">
        <v>26</v>
      </c>
      <c r="I715" s="17" t="s">
        <v>26</v>
      </c>
      <c r="J715" s="17" t="str">
        <f>IF('Data Sheet'!$B$9="NC-50","N/A","OK")</f>
        <v>OK</v>
      </c>
      <c r="K715" s="17" t="str">
        <f>IF('Data Sheet'!$B$9="NC-50","N/A","OK")</f>
        <v>OK</v>
      </c>
      <c r="L715" s="17" t="str">
        <f t="shared" ref="L715:L778" si="131">IF($AP715="x","MIN","OK")</f>
        <v>OK</v>
      </c>
      <c r="M715" s="17" t="str">
        <f t="shared" ref="M715:M778" si="132">IF($AQ715="x","MIN","OK")</f>
        <v>OK</v>
      </c>
      <c r="N715" s="18" t="str">
        <f>IF(BO715&lt;&gt;"",
    IF(INT('Data Sheet'!$A$19)=INT('Data Sheet'!$B$19),
        --(INT('Data Sheet'!$A$19) &amp; "." &amp; BO715),
        IF(AND((--(INT('Data Sheet'!$A$19) &amp; "." &amp; BO715)&gt;=--('Data Sheet'!$A$19)), (--(INT('Data Sheet'!$A$19) &amp; "." &amp; BO715)&lt;=--('Data Sheet'!$B$19))),
            --(INT('Data Sheet'!$A$19) &amp; "." &amp; BO715),
            --(INT('Data Sheet'!$B$19) &amp; "." &amp; BO715)
        )
    ),
    IF(BN715&lt;&gt;"",
        IF(INT('Data Sheet'!$A$19)=INT('Data Sheet'!$B$19),
            --(INT('Data Sheet'!$A$19) &amp; "." &amp; LEFT(BN715,3)),
            IF(AND((--(INT('Data Sheet'!$A$19) &amp; "." &amp; LEFT(BN715,3))&gt;=--('Data Sheet'!$A$19)), (--(INT('Data Sheet'!$A$19) &amp; "." &amp; LEFT(BN715,3))&lt;=--('Data Sheet'!$B$19))),
                --(INT('Data Sheet'!$A$19) &amp; "." &amp; LEFT(BN715,3)),
                --(INT('Data Sheet'!$B$19) &amp; "." &amp; LEFT(BN715,3))
            )
        ),
        "OK"
    )
)</f>
        <v>OK</v>
      </c>
      <c r="O715" s="23" t="str">
        <f>IF(BP715&lt;&gt;"",
    IF(INT('Data Sheet'!$A$19)=INT('Data Sheet'!$B$19),
        --(INT('Data Sheet'!$A$19) &amp; "." &amp; BP715),
        IF(AND((--(INT('Data Sheet'!$A$19) &amp; "." &amp; BP715)&gt;=--('Data Sheet'!$A$19)), (--(INT('Data Sheet'!$A$19) &amp; "." &amp; BP715)&lt;=--('Data Sheet'!$B$19))),
            --(INT('Data Sheet'!$A$19) &amp; "." &amp; BP715),
            --(INT('Data Sheet'!$B$19) &amp; "." &amp; BP715)
        )
    ),
    IF(BN715&lt;&gt;"",
        IF(INT('Data Sheet'!$A$19)=INT('Data Sheet'!$B$19),
            --(INT('Data Sheet'!$A$19) &amp; "." &amp; RIGHT(BN715,3)),
            IF(AND((--(INT('Data Sheet'!$A$19) &amp; "." &amp; RIGHT(BN715,3))&gt;=--('Data Sheet'!$A$19)), (--(INT('Data Sheet'!$A$19) &amp; "." &amp; RIGHT(BN715,3))&lt;=--('Data Sheet'!$B$19))),
                --(INT('Data Sheet'!$A$19) &amp; "." &amp; RIGHT(BN715,3)),
                --(INT('Data Sheet'!$B$19) &amp; "." &amp; RIGHT(BN715,3))
            )
        ),
        "OK"
    )
)</f>
        <v>OK</v>
      </c>
      <c r="P715" s="23" t="str">
        <f>IF(BR715&lt;&gt;"",
    IF(INT('Data Sheet'!$A$19)=INT('Data Sheet'!$B$15),
        --(INT('Data Sheet'!$A$15) &amp; "." &amp; BR715),
        IF(AND((--(INT('Data Sheet'!$A$15) &amp; "." &amp; BR715)&gt;=--('Data Sheet'!$A$15)), (--(INT('Data Sheet'!$A$15) &amp; "." &amp; BR715)&lt;=--('Data Sheet'!$B$15))),
            --(INT('Data Sheet'!$A$15) &amp; "." &amp; BR715),
            --(INT('Data Sheet'!$B$15) &amp; "." &amp; BR715)
        )
    ),
    IF(BQ715&lt;&gt;"",
        IF(INT('Data Sheet'!$A$15)=INT('Data Sheet'!$B$15),
            --(INT('Data Sheet'!$A$15) &amp; "." &amp; LEFT(BQ715,3)),
            IF(AND((--(INT('Data Sheet'!$A$15) &amp; "." &amp; LEFT(BQ715,3))&gt;=--('Data Sheet'!$A$15)), (--(INT('Data Sheet'!$A$15) &amp; "." &amp; LEFT(BQ715,3))&lt;=--('Data Sheet'!$B$15))),
                --(INT('Data Sheet'!$A$15) &amp; "." &amp; LEFT(BQ715,3)),
                --(INT('Data Sheet'!$B$15) &amp; "." &amp; LEFT(BQ715,3))
            )
        ),
        "OK"
    )
)</f>
        <v>OK</v>
      </c>
      <c r="Q715" s="23" t="str">
        <f>IF(BS715&lt;&gt;"",
    IF(INT('Data Sheet'!$A$19)=INT('Data Sheet'!$B$15),
        --(INT('Data Sheet'!$A$15) &amp; "." &amp; BS715),
        IF(AND((--(INT('Data Sheet'!$A$15) &amp; "." &amp; BS715)&gt;=--('Data Sheet'!$A$15)), (--(INT('Data Sheet'!$A$15) &amp; "." &amp; BS715)&lt;=--('Data Sheet'!$B$15))),
            --(INT('Data Sheet'!$A$15) &amp; "." &amp; BS715),
            --(INT('Data Sheet'!$B$15) &amp; "." &amp; BS715)
        )
    ),
    IF(BQ715&lt;&gt;"",
        IF(INT('Data Sheet'!$A$15)=INT('Data Sheet'!$B$15),
            --(INT('Data Sheet'!$A$15) &amp; "." &amp; RIGHT(BQ715,3)),
            IF(AND((--(INT('Data Sheet'!$A$15) &amp; "." &amp; RIGHT(BQ715,3))&gt;=--('Data Sheet'!$A$15)), (--(INT('Data Sheet'!$A$15) &amp; "." &amp; RIGHT(BQ715,3))&lt;=--('Data Sheet'!$B$15))),
                --(INT('Data Sheet'!$A$15) &amp; "." &amp; RIGHT(BQ715,3)),
                --(INT('Data Sheet'!$B$15) &amp; "." &amp; RIGHT(BQ715,3))
            )
        ),
        "OK"
    )
)</f>
        <v>OK</v>
      </c>
      <c r="R715" s="19"/>
      <c r="S715" s="19"/>
      <c r="T715" s="19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1"/>
      <c r="AU715" s="21"/>
      <c r="AV715" s="21"/>
      <c r="AW715" s="22"/>
      <c r="AX715" s="99"/>
      <c r="AY715" s="20"/>
      <c r="AZ715" s="20"/>
      <c r="BA715" s="22"/>
      <c r="BB715">
        <v>707</v>
      </c>
      <c r="BC715" s="80"/>
      <c r="BD715" s="80"/>
      <c r="BE715" s="80"/>
      <c r="BF715" s="80"/>
      <c r="BG715" s="32" t="str">
        <f t="shared" si="125"/>
        <v/>
      </c>
      <c r="BH715" s="78">
        <f t="shared" si="123"/>
        <v>0</v>
      </c>
      <c r="BI715" s="2">
        <f t="shared" si="126"/>
        <v>0</v>
      </c>
      <c r="BJ715" s="2">
        <f t="shared" si="127"/>
        <v>0</v>
      </c>
      <c r="BK715" s="2">
        <f t="shared" si="124"/>
        <v>0</v>
      </c>
    </row>
    <row r="716" spans="2:63" ht="15" customHeight="1" x14ac:dyDescent="0.25">
      <c r="B716" s="14">
        <v>708</v>
      </c>
      <c r="C716" s="95" t="str">
        <f t="shared" si="128"/>
        <v/>
      </c>
      <c r="D716" s="15" t="str">
        <f t="shared" si="122"/>
        <v>OK</v>
      </c>
      <c r="E716" s="16" t="e">
        <f>VLOOKUP('Data Sheet'!$B$8,'Data Sheet'!$I$2:$J$9,2,FALSE)</f>
        <v>#N/A</v>
      </c>
      <c r="F716" s="16" t="str">
        <f t="shared" si="129"/>
        <v/>
      </c>
      <c r="G716" s="103">
        <f t="shared" si="130"/>
        <v>0</v>
      </c>
      <c r="H716" s="17" t="s">
        <v>26</v>
      </c>
      <c r="I716" s="17" t="s">
        <v>26</v>
      </c>
      <c r="J716" s="17" t="str">
        <f>IF('Data Sheet'!$B$9="NC-50","N/A","OK")</f>
        <v>OK</v>
      </c>
      <c r="K716" s="17" t="str">
        <f>IF('Data Sheet'!$B$9="NC-50","N/A","OK")</f>
        <v>OK</v>
      </c>
      <c r="L716" s="17" t="str">
        <f t="shared" si="131"/>
        <v>OK</v>
      </c>
      <c r="M716" s="17" t="str">
        <f t="shared" si="132"/>
        <v>OK</v>
      </c>
      <c r="N716" s="18" t="str">
        <f>IF(BO716&lt;&gt;"",
    IF(INT('Data Sheet'!$A$19)=INT('Data Sheet'!$B$19),
        --(INT('Data Sheet'!$A$19) &amp; "." &amp; BO716),
        IF(AND((--(INT('Data Sheet'!$A$19) &amp; "." &amp; BO716)&gt;=--('Data Sheet'!$A$19)), (--(INT('Data Sheet'!$A$19) &amp; "." &amp; BO716)&lt;=--('Data Sheet'!$B$19))),
            --(INT('Data Sheet'!$A$19) &amp; "." &amp; BO716),
            --(INT('Data Sheet'!$B$19) &amp; "." &amp; BO716)
        )
    ),
    IF(BN716&lt;&gt;"",
        IF(INT('Data Sheet'!$A$19)=INT('Data Sheet'!$B$19),
            --(INT('Data Sheet'!$A$19) &amp; "." &amp; LEFT(BN716,3)),
            IF(AND((--(INT('Data Sheet'!$A$19) &amp; "." &amp; LEFT(BN716,3))&gt;=--('Data Sheet'!$A$19)), (--(INT('Data Sheet'!$A$19) &amp; "." &amp; LEFT(BN716,3))&lt;=--('Data Sheet'!$B$19))),
                --(INT('Data Sheet'!$A$19) &amp; "." &amp; LEFT(BN716,3)),
                --(INT('Data Sheet'!$B$19) &amp; "." &amp; LEFT(BN716,3))
            )
        ),
        "OK"
    )
)</f>
        <v>OK</v>
      </c>
      <c r="O716" s="23" t="str">
        <f>IF(BP716&lt;&gt;"",
    IF(INT('Data Sheet'!$A$19)=INT('Data Sheet'!$B$19),
        --(INT('Data Sheet'!$A$19) &amp; "." &amp; BP716),
        IF(AND((--(INT('Data Sheet'!$A$19) &amp; "." &amp; BP716)&gt;=--('Data Sheet'!$A$19)), (--(INT('Data Sheet'!$A$19) &amp; "." &amp; BP716)&lt;=--('Data Sheet'!$B$19))),
            --(INT('Data Sheet'!$A$19) &amp; "." &amp; BP716),
            --(INT('Data Sheet'!$B$19) &amp; "." &amp; BP716)
        )
    ),
    IF(BN716&lt;&gt;"",
        IF(INT('Data Sheet'!$A$19)=INT('Data Sheet'!$B$19),
            --(INT('Data Sheet'!$A$19) &amp; "." &amp; RIGHT(BN716,3)),
            IF(AND((--(INT('Data Sheet'!$A$19) &amp; "." &amp; RIGHT(BN716,3))&gt;=--('Data Sheet'!$A$19)), (--(INT('Data Sheet'!$A$19) &amp; "." &amp; RIGHT(BN716,3))&lt;=--('Data Sheet'!$B$19))),
                --(INT('Data Sheet'!$A$19) &amp; "." &amp; RIGHT(BN716,3)),
                --(INT('Data Sheet'!$B$19) &amp; "." &amp; RIGHT(BN716,3))
            )
        ),
        "OK"
    )
)</f>
        <v>OK</v>
      </c>
      <c r="P716" s="23" t="str">
        <f>IF(BR716&lt;&gt;"",
    IF(INT('Data Sheet'!$A$19)=INT('Data Sheet'!$B$15),
        --(INT('Data Sheet'!$A$15) &amp; "." &amp; BR716),
        IF(AND((--(INT('Data Sheet'!$A$15) &amp; "." &amp; BR716)&gt;=--('Data Sheet'!$A$15)), (--(INT('Data Sheet'!$A$15) &amp; "." &amp; BR716)&lt;=--('Data Sheet'!$B$15))),
            --(INT('Data Sheet'!$A$15) &amp; "." &amp; BR716),
            --(INT('Data Sheet'!$B$15) &amp; "." &amp; BR716)
        )
    ),
    IF(BQ716&lt;&gt;"",
        IF(INT('Data Sheet'!$A$15)=INT('Data Sheet'!$B$15),
            --(INT('Data Sheet'!$A$15) &amp; "." &amp; LEFT(BQ716,3)),
            IF(AND((--(INT('Data Sheet'!$A$15) &amp; "." &amp; LEFT(BQ716,3))&gt;=--('Data Sheet'!$A$15)), (--(INT('Data Sheet'!$A$15) &amp; "." &amp; LEFT(BQ716,3))&lt;=--('Data Sheet'!$B$15))),
                --(INT('Data Sheet'!$A$15) &amp; "." &amp; LEFT(BQ716,3)),
                --(INT('Data Sheet'!$B$15) &amp; "." &amp; LEFT(BQ716,3))
            )
        ),
        "OK"
    )
)</f>
        <v>OK</v>
      </c>
      <c r="Q716" s="23" t="str">
        <f>IF(BS716&lt;&gt;"",
    IF(INT('Data Sheet'!$A$19)=INT('Data Sheet'!$B$15),
        --(INT('Data Sheet'!$A$15) &amp; "." &amp; BS716),
        IF(AND((--(INT('Data Sheet'!$A$15) &amp; "." &amp; BS716)&gt;=--('Data Sheet'!$A$15)), (--(INT('Data Sheet'!$A$15) &amp; "." &amp; BS716)&lt;=--('Data Sheet'!$B$15))),
            --(INT('Data Sheet'!$A$15) &amp; "." &amp; BS716),
            --(INT('Data Sheet'!$B$15) &amp; "." &amp; BS716)
        )
    ),
    IF(BQ716&lt;&gt;"",
        IF(INT('Data Sheet'!$A$15)=INT('Data Sheet'!$B$15),
            --(INT('Data Sheet'!$A$15) &amp; "." &amp; RIGHT(BQ716,3)),
            IF(AND((--(INT('Data Sheet'!$A$15) &amp; "." &amp; RIGHT(BQ716,3))&gt;=--('Data Sheet'!$A$15)), (--(INT('Data Sheet'!$A$15) &amp; "." &amp; RIGHT(BQ716,3))&lt;=--('Data Sheet'!$B$15))),
                --(INT('Data Sheet'!$A$15) &amp; "." &amp; RIGHT(BQ716,3)),
                --(INT('Data Sheet'!$B$15) &amp; "." &amp; RIGHT(BQ716,3))
            )
        ),
        "OK"
    )
)</f>
        <v>OK</v>
      </c>
      <c r="R716" s="19"/>
      <c r="S716" s="19"/>
      <c r="T716" s="19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1"/>
      <c r="AU716" s="21"/>
      <c r="AV716" s="21"/>
      <c r="AW716" s="22"/>
      <c r="AX716" s="99"/>
      <c r="AY716" s="20"/>
      <c r="AZ716" s="20"/>
      <c r="BA716" s="22"/>
      <c r="BB716">
        <v>708</v>
      </c>
      <c r="BC716" s="80"/>
      <c r="BD716" s="80"/>
      <c r="BE716" s="80"/>
      <c r="BF716" s="80"/>
      <c r="BG716" s="32" t="str">
        <f t="shared" si="125"/>
        <v/>
      </c>
      <c r="BH716" s="78">
        <f t="shared" si="123"/>
        <v>0</v>
      </c>
      <c r="BI716" s="2">
        <f t="shared" si="126"/>
        <v>0</v>
      </c>
      <c r="BJ716" s="2">
        <f t="shared" si="127"/>
        <v>0</v>
      </c>
      <c r="BK716" s="2">
        <f t="shared" si="124"/>
        <v>0</v>
      </c>
    </row>
    <row r="717" spans="2:63" ht="15" customHeight="1" x14ac:dyDescent="0.25">
      <c r="B717" s="14">
        <v>709</v>
      </c>
      <c r="C717" s="95" t="str">
        <f t="shared" si="128"/>
        <v/>
      </c>
      <c r="D717" s="15" t="str">
        <f t="shared" si="122"/>
        <v>OK</v>
      </c>
      <c r="E717" s="16" t="e">
        <f>VLOOKUP('Data Sheet'!$B$8,'Data Sheet'!$I$2:$J$9,2,FALSE)</f>
        <v>#N/A</v>
      </c>
      <c r="F717" s="16" t="str">
        <f t="shared" si="129"/>
        <v/>
      </c>
      <c r="G717" s="103">
        <f t="shared" si="130"/>
        <v>0</v>
      </c>
      <c r="H717" s="17" t="s">
        <v>26</v>
      </c>
      <c r="I717" s="17" t="s">
        <v>26</v>
      </c>
      <c r="J717" s="17" t="str">
        <f>IF('Data Sheet'!$B$9="NC-50","N/A","OK")</f>
        <v>OK</v>
      </c>
      <c r="K717" s="17" t="str">
        <f>IF('Data Sheet'!$B$9="NC-50","N/A","OK")</f>
        <v>OK</v>
      </c>
      <c r="L717" s="17" t="str">
        <f t="shared" si="131"/>
        <v>OK</v>
      </c>
      <c r="M717" s="17" t="str">
        <f t="shared" si="132"/>
        <v>OK</v>
      </c>
      <c r="N717" s="18" t="str">
        <f>IF(BO717&lt;&gt;"",
    IF(INT('Data Sheet'!$A$19)=INT('Data Sheet'!$B$19),
        --(INT('Data Sheet'!$A$19) &amp; "." &amp; BO717),
        IF(AND((--(INT('Data Sheet'!$A$19) &amp; "." &amp; BO717)&gt;=--('Data Sheet'!$A$19)), (--(INT('Data Sheet'!$A$19) &amp; "." &amp; BO717)&lt;=--('Data Sheet'!$B$19))),
            --(INT('Data Sheet'!$A$19) &amp; "." &amp; BO717),
            --(INT('Data Sheet'!$B$19) &amp; "." &amp; BO717)
        )
    ),
    IF(BN717&lt;&gt;"",
        IF(INT('Data Sheet'!$A$19)=INT('Data Sheet'!$B$19),
            --(INT('Data Sheet'!$A$19) &amp; "." &amp; LEFT(BN717,3)),
            IF(AND((--(INT('Data Sheet'!$A$19) &amp; "." &amp; LEFT(BN717,3))&gt;=--('Data Sheet'!$A$19)), (--(INT('Data Sheet'!$A$19) &amp; "." &amp; LEFT(BN717,3))&lt;=--('Data Sheet'!$B$19))),
                --(INT('Data Sheet'!$A$19) &amp; "." &amp; LEFT(BN717,3)),
                --(INT('Data Sheet'!$B$19) &amp; "." &amp; LEFT(BN717,3))
            )
        ),
        "OK"
    )
)</f>
        <v>OK</v>
      </c>
      <c r="O717" s="23" t="str">
        <f>IF(BP717&lt;&gt;"",
    IF(INT('Data Sheet'!$A$19)=INT('Data Sheet'!$B$19),
        --(INT('Data Sheet'!$A$19) &amp; "." &amp; BP717),
        IF(AND((--(INT('Data Sheet'!$A$19) &amp; "." &amp; BP717)&gt;=--('Data Sheet'!$A$19)), (--(INT('Data Sheet'!$A$19) &amp; "." &amp; BP717)&lt;=--('Data Sheet'!$B$19))),
            --(INT('Data Sheet'!$A$19) &amp; "." &amp; BP717),
            --(INT('Data Sheet'!$B$19) &amp; "." &amp; BP717)
        )
    ),
    IF(BN717&lt;&gt;"",
        IF(INT('Data Sheet'!$A$19)=INT('Data Sheet'!$B$19),
            --(INT('Data Sheet'!$A$19) &amp; "." &amp; RIGHT(BN717,3)),
            IF(AND((--(INT('Data Sheet'!$A$19) &amp; "." &amp; RIGHT(BN717,3))&gt;=--('Data Sheet'!$A$19)), (--(INT('Data Sheet'!$A$19) &amp; "." &amp; RIGHT(BN717,3))&lt;=--('Data Sheet'!$B$19))),
                --(INT('Data Sheet'!$A$19) &amp; "." &amp; RIGHT(BN717,3)),
                --(INT('Data Sheet'!$B$19) &amp; "." &amp; RIGHT(BN717,3))
            )
        ),
        "OK"
    )
)</f>
        <v>OK</v>
      </c>
      <c r="P717" s="23" t="str">
        <f>IF(BR717&lt;&gt;"",
    IF(INT('Data Sheet'!$A$19)=INT('Data Sheet'!$B$15),
        --(INT('Data Sheet'!$A$15) &amp; "." &amp; BR717),
        IF(AND((--(INT('Data Sheet'!$A$15) &amp; "." &amp; BR717)&gt;=--('Data Sheet'!$A$15)), (--(INT('Data Sheet'!$A$15) &amp; "." &amp; BR717)&lt;=--('Data Sheet'!$B$15))),
            --(INT('Data Sheet'!$A$15) &amp; "." &amp; BR717),
            --(INT('Data Sheet'!$B$15) &amp; "." &amp; BR717)
        )
    ),
    IF(BQ717&lt;&gt;"",
        IF(INT('Data Sheet'!$A$15)=INT('Data Sheet'!$B$15),
            --(INT('Data Sheet'!$A$15) &amp; "." &amp; LEFT(BQ717,3)),
            IF(AND((--(INT('Data Sheet'!$A$15) &amp; "." &amp; LEFT(BQ717,3))&gt;=--('Data Sheet'!$A$15)), (--(INT('Data Sheet'!$A$15) &amp; "." &amp; LEFT(BQ717,3))&lt;=--('Data Sheet'!$B$15))),
                --(INT('Data Sheet'!$A$15) &amp; "." &amp; LEFT(BQ717,3)),
                --(INT('Data Sheet'!$B$15) &amp; "." &amp; LEFT(BQ717,3))
            )
        ),
        "OK"
    )
)</f>
        <v>OK</v>
      </c>
      <c r="Q717" s="23" t="str">
        <f>IF(BS717&lt;&gt;"",
    IF(INT('Data Sheet'!$A$19)=INT('Data Sheet'!$B$15),
        --(INT('Data Sheet'!$A$15) &amp; "." &amp; BS717),
        IF(AND((--(INT('Data Sheet'!$A$15) &amp; "." &amp; BS717)&gt;=--('Data Sheet'!$A$15)), (--(INT('Data Sheet'!$A$15) &amp; "." &amp; BS717)&lt;=--('Data Sheet'!$B$15))),
            --(INT('Data Sheet'!$A$15) &amp; "." &amp; BS717),
            --(INT('Data Sheet'!$B$15) &amp; "." &amp; BS717)
        )
    ),
    IF(BQ717&lt;&gt;"",
        IF(INT('Data Sheet'!$A$15)=INT('Data Sheet'!$B$15),
            --(INT('Data Sheet'!$A$15) &amp; "." &amp; RIGHT(BQ717,3)),
            IF(AND((--(INT('Data Sheet'!$A$15) &amp; "." &amp; RIGHT(BQ717,3))&gt;=--('Data Sheet'!$A$15)), (--(INT('Data Sheet'!$A$15) &amp; "." &amp; RIGHT(BQ717,3))&lt;=--('Data Sheet'!$B$15))),
                --(INT('Data Sheet'!$A$15) &amp; "." &amp; RIGHT(BQ717,3)),
                --(INT('Data Sheet'!$B$15) &amp; "." &amp; RIGHT(BQ717,3))
            )
        ),
        "OK"
    )
)</f>
        <v>OK</v>
      </c>
      <c r="R717" s="19"/>
      <c r="S717" s="19"/>
      <c r="T717" s="19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1"/>
      <c r="AU717" s="21"/>
      <c r="AV717" s="21"/>
      <c r="AW717" s="22"/>
      <c r="AX717" s="99"/>
      <c r="AY717" s="20"/>
      <c r="AZ717" s="20"/>
      <c r="BA717" s="22"/>
      <c r="BB717">
        <v>709</v>
      </c>
      <c r="BC717" s="80"/>
      <c r="BD717" s="80"/>
      <c r="BE717" s="80"/>
      <c r="BF717" s="80"/>
      <c r="BG717" s="32" t="str">
        <f t="shared" si="125"/>
        <v/>
      </c>
      <c r="BH717" s="78">
        <f t="shared" si="123"/>
        <v>0</v>
      </c>
      <c r="BI717" s="2">
        <f t="shared" si="126"/>
        <v>0</v>
      </c>
      <c r="BJ717" s="2">
        <f t="shared" si="127"/>
        <v>0</v>
      </c>
      <c r="BK717" s="2">
        <f t="shared" si="124"/>
        <v>0</v>
      </c>
    </row>
    <row r="718" spans="2:63" ht="15" customHeight="1" x14ac:dyDescent="0.25">
      <c r="B718" s="14">
        <v>710</v>
      </c>
      <c r="C718" s="95" t="str">
        <f t="shared" si="128"/>
        <v/>
      </c>
      <c r="D718" s="15" t="str">
        <f t="shared" si="122"/>
        <v>OK</v>
      </c>
      <c r="E718" s="16" t="e">
        <f>VLOOKUP('Data Sheet'!$B$8,'Data Sheet'!$I$2:$J$9,2,FALSE)</f>
        <v>#N/A</v>
      </c>
      <c r="F718" s="16" t="str">
        <f t="shared" si="129"/>
        <v/>
      </c>
      <c r="G718" s="103">
        <f t="shared" si="130"/>
        <v>0</v>
      </c>
      <c r="H718" s="17" t="s">
        <v>26</v>
      </c>
      <c r="I718" s="17" t="s">
        <v>26</v>
      </c>
      <c r="J718" s="17" t="str">
        <f>IF('Data Sheet'!$B$9="NC-50","N/A","OK")</f>
        <v>OK</v>
      </c>
      <c r="K718" s="17" t="str">
        <f>IF('Data Sheet'!$B$9="NC-50","N/A","OK")</f>
        <v>OK</v>
      </c>
      <c r="L718" s="17" t="str">
        <f t="shared" si="131"/>
        <v>OK</v>
      </c>
      <c r="M718" s="17" t="str">
        <f t="shared" si="132"/>
        <v>OK</v>
      </c>
      <c r="N718" s="18" t="str">
        <f>IF(BO718&lt;&gt;"",
    IF(INT('Data Sheet'!$A$19)=INT('Data Sheet'!$B$19),
        --(INT('Data Sheet'!$A$19) &amp; "." &amp; BO718),
        IF(AND((--(INT('Data Sheet'!$A$19) &amp; "." &amp; BO718)&gt;=--('Data Sheet'!$A$19)), (--(INT('Data Sheet'!$A$19) &amp; "." &amp; BO718)&lt;=--('Data Sheet'!$B$19))),
            --(INT('Data Sheet'!$A$19) &amp; "." &amp; BO718),
            --(INT('Data Sheet'!$B$19) &amp; "." &amp; BO718)
        )
    ),
    IF(BN718&lt;&gt;"",
        IF(INT('Data Sheet'!$A$19)=INT('Data Sheet'!$B$19),
            --(INT('Data Sheet'!$A$19) &amp; "." &amp; LEFT(BN718,3)),
            IF(AND((--(INT('Data Sheet'!$A$19) &amp; "." &amp; LEFT(BN718,3))&gt;=--('Data Sheet'!$A$19)), (--(INT('Data Sheet'!$A$19) &amp; "." &amp; LEFT(BN718,3))&lt;=--('Data Sheet'!$B$19))),
                --(INT('Data Sheet'!$A$19) &amp; "." &amp; LEFT(BN718,3)),
                --(INT('Data Sheet'!$B$19) &amp; "." &amp; LEFT(BN718,3))
            )
        ),
        "OK"
    )
)</f>
        <v>OK</v>
      </c>
      <c r="O718" s="23" t="str">
        <f>IF(BP718&lt;&gt;"",
    IF(INT('Data Sheet'!$A$19)=INT('Data Sheet'!$B$19),
        --(INT('Data Sheet'!$A$19) &amp; "." &amp; BP718),
        IF(AND((--(INT('Data Sheet'!$A$19) &amp; "." &amp; BP718)&gt;=--('Data Sheet'!$A$19)), (--(INT('Data Sheet'!$A$19) &amp; "." &amp; BP718)&lt;=--('Data Sheet'!$B$19))),
            --(INT('Data Sheet'!$A$19) &amp; "." &amp; BP718),
            --(INT('Data Sheet'!$B$19) &amp; "." &amp; BP718)
        )
    ),
    IF(BN718&lt;&gt;"",
        IF(INT('Data Sheet'!$A$19)=INT('Data Sheet'!$B$19),
            --(INT('Data Sheet'!$A$19) &amp; "." &amp; RIGHT(BN718,3)),
            IF(AND((--(INT('Data Sheet'!$A$19) &amp; "." &amp; RIGHT(BN718,3))&gt;=--('Data Sheet'!$A$19)), (--(INT('Data Sheet'!$A$19) &amp; "." &amp; RIGHT(BN718,3))&lt;=--('Data Sheet'!$B$19))),
                --(INT('Data Sheet'!$A$19) &amp; "." &amp; RIGHT(BN718,3)),
                --(INT('Data Sheet'!$B$19) &amp; "." &amp; RIGHT(BN718,3))
            )
        ),
        "OK"
    )
)</f>
        <v>OK</v>
      </c>
      <c r="P718" s="23" t="str">
        <f>IF(BR718&lt;&gt;"",
    IF(INT('Data Sheet'!$A$19)=INT('Data Sheet'!$B$15),
        --(INT('Data Sheet'!$A$15) &amp; "." &amp; BR718),
        IF(AND((--(INT('Data Sheet'!$A$15) &amp; "." &amp; BR718)&gt;=--('Data Sheet'!$A$15)), (--(INT('Data Sheet'!$A$15) &amp; "." &amp; BR718)&lt;=--('Data Sheet'!$B$15))),
            --(INT('Data Sheet'!$A$15) &amp; "." &amp; BR718),
            --(INT('Data Sheet'!$B$15) &amp; "." &amp; BR718)
        )
    ),
    IF(BQ718&lt;&gt;"",
        IF(INT('Data Sheet'!$A$15)=INT('Data Sheet'!$B$15),
            --(INT('Data Sheet'!$A$15) &amp; "." &amp; LEFT(BQ718,3)),
            IF(AND((--(INT('Data Sheet'!$A$15) &amp; "." &amp; LEFT(BQ718,3))&gt;=--('Data Sheet'!$A$15)), (--(INT('Data Sheet'!$A$15) &amp; "." &amp; LEFT(BQ718,3))&lt;=--('Data Sheet'!$B$15))),
                --(INT('Data Sheet'!$A$15) &amp; "." &amp; LEFT(BQ718,3)),
                --(INT('Data Sheet'!$B$15) &amp; "." &amp; LEFT(BQ718,3))
            )
        ),
        "OK"
    )
)</f>
        <v>OK</v>
      </c>
      <c r="Q718" s="23" t="str">
        <f>IF(BS718&lt;&gt;"",
    IF(INT('Data Sheet'!$A$19)=INT('Data Sheet'!$B$15),
        --(INT('Data Sheet'!$A$15) &amp; "." &amp; BS718),
        IF(AND((--(INT('Data Sheet'!$A$15) &amp; "." &amp; BS718)&gt;=--('Data Sheet'!$A$15)), (--(INT('Data Sheet'!$A$15) &amp; "." &amp; BS718)&lt;=--('Data Sheet'!$B$15))),
            --(INT('Data Sheet'!$A$15) &amp; "." &amp; BS718),
            --(INT('Data Sheet'!$B$15) &amp; "." &amp; BS718)
        )
    ),
    IF(BQ718&lt;&gt;"",
        IF(INT('Data Sheet'!$A$15)=INT('Data Sheet'!$B$15),
            --(INT('Data Sheet'!$A$15) &amp; "." &amp; RIGHT(BQ718,3)),
            IF(AND((--(INT('Data Sheet'!$A$15) &amp; "." &amp; RIGHT(BQ718,3))&gt;=--('Data Sheet'!$A$15)), (--(INT('Data Sheet'!$A$15) &amp; "." &amp; RIGHT(BQ718,3))&lt;=--('Data Sheet'!$B$15))),
                --(INT('Data Sheet'!$A$15) &amp; "." &amp; RIGHT(BQ718,3)),
                --(INT('Data Sheet'!$B$15) &amp; "." &amp; RIGHT(BQ718,3))
            )
        ),
        "OK"
    )
)</f>
        <v>OK</v>
      </c>
      <c r="R718" s="19"/>
      <c r="S718" s="19"/>
      <c r="T718" s="19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1"/>
      <c r="AU718" s="21"/>
      <c r="AV718" s="21"/>
      <c r="AW718" s="22"/>
      <c r="AX718" s="99"/>
      <c r="AY718" s="20"/>
      <c r="AZ718" s="20"/>
      <c r="BA718" s="22"/>
      <c r="BB718">
        <v>710</v>
      </c>
      <c r="BC718" s="80"/>
      <c r="BD718" s="80"/>
      <c r="BE718" s="80"/>
      <c r="BF718" s="80"/>
      <c r="BG718" s="32" t="str">
        <f t="shared" si="125"/>
        <v/>
      </c>
      <c r="BH718" s="78">
        <f t="shared" si="123"/>
        <v>0</v>
      </c>
      <c r="BI718" s="2">
        <f t="shared" si="126"/>
        <v>0</v>
      </c>
      <c r="BJ718" s="2">
        <f t="shared" si="127"/>
        <v>0</v>
      </c>
      <c r="BK718" s="2">
        <f t="shared" si="124"/>
        <v>0</v>
      </c>
    </row>
    <row r="719" spans="2:63" ht="15" customHeight="1" x14ac:dyDescent="0.25">
      <c r="B719" s="14">
        <v>711</v>
      </c>
      <c r="C719" s="95" t="str">
        <f t="shared" si="128"/>
        <v/>
      </c>
      <c r="D719" s="15" t="str">
        <f t="shared" si="122"/>
        <v>OK</v>
      </c>
      <c r="E719" s="16" t="e">
        <f>VLOOKUP('Data Sheet'!$B$8,'Data Sheet'!$I$2:$J$9,2,FALSE)</f>
        <v>#N/A</v>
      </c>
      <c r="F719" s="16" t="str">
        <f t="shared" si="129"/>
        <v/>
      </c>
      <c r="G719" s="103">
        <f t="shared" si="130"/>
        <v>0</v>
      </c>
      <c r="H719" s="17" t="s">
        <v>26</v>
      </c>
      <c r="I719" s="17" t="s">
        <v>26</v>
      </c>
      <c r="J719" s="17" t="str">
        <f>IF('Data Sheet'!$B$9="NC-50","N/A","OK")</f>
        <v>OK</v>
      </c>
      <c r="K719" s="17" t="str">
        <f>IF('Data Sheet'!$B$9="NC-50","N/A","OK")</f>
        <v>OK</v>
      </c>
      <c r="L719" s="17" t="str">
        <f t="shared" si="131"/>
        <v>OK</v>
      </c>
      <c r="M719" s="17" t="str">
        <f t="shared" si="132"/>
        <v>OK</v>
      </c>
      <c r="N719" s="18" t="str">
        <f>IF(BO719&lt;&gt;"",
    IF(INT('Data Sheet'!$A$19)=INT('Data Sheet'!$B$19),
        --(INT('Data Sheet'!$A$19) &amp; "." &amp; BO719),
        IF(AND((--(INT('Data Sheet'!$A$19) &amp; "." &amp; BO719)&gt;=--('Data Sheet'!$A$19)), (--(INT('Data Sheet'!$A$19) &amp; "." &amp; BO719)&lt;=--('Data Sheet'!$B$19))),
            --(INT('Data Sheet'!$A$19) &amp; "." &amp; BO719),
            --(INT('Data Sheet'!$B$19) &amp; "." &amp; BO719)
        )
    ),
    IF(BN719&lt;&gt;"",
        IF(INT('Data Sheet'!$A$19)=INT('Data Sheet'!$B$19),
            --(INT('Data Sheet'!$A$19) &amp; "." &amp; LEFT(BN719,3)),
            IF(AND((--(INT('Data Sheet'!$A$19) &amp; "." &amp; LEFT(BN719,3))&gt;=--('Data Sheet'!$A$19)), (--(INT('Data Sheet'!$A$19) &amp; "." &amp; LEFT(BN719,3))&lt;=--('Data Sheet'!$B$19))),
                --(INT('Data Sheet'!$A$19) &amp; "." &amp; LEFT(BN719,3)),
                --(INT('Data Sheet'!$B$19) &amp; "." &amp; LEFT(BN719,3))
            )
        ),
        "OK"
    )
)</f>
        <v>OK</v>
      </c>
      <c r="O719" s="23" t="str">
        <f>IF(BP719&lt;&gt;"",
    IF(INT('Data Sheet'!$A$19)=INT('Data Sheet'!$B$19),
        --(INT('Data Sheet'!$A$19) &amp; "." &amp; BP719),
        IF(AND((--(INT('Data Sheet'!$A$19) &amp; "." &amp; BP719)&gt;=--('Data Sheet'!$A$19)), (--(INT('Data Sheet'!$A$19) &amp; "." &amp; BP719)&lt;=--('Data Sheet'!$B$19))),
            --(INT('Data Sheet'!$A$19) &amp; "." &amp; BP719),
            --(INT('Data Sheet'!$B$19) &amp; "." &amp; BP719)
        )
    ),
    IF(BN719&lt;&gt;"",
        IF(INT('Data Sheet'!$A$19)=INT('Data Sheet'!$B$19),
            --(INT('Data Sheet'!$A$19) &amp; "." &amp; RIGHT(BN719,3)),
            IF(AND((--(INT('Data Sheet'!$A$19) &amp; "." &amp; RIGHT(BN719,3))&gt;=--('Data Sheet'!$A$19)), (--(INT('Data Sheet'!$A$19) &amp; "." &amp; RIGHT(BN719,3))&lt;=--('Data Sheet'!$B$19))),
                --(INT('Data Sheet'!$A$19) &amp; "." &amp; RIGHT(BN719,3)),
                --(INT('Data Sheet'!$B$19) &amp; "." &amp; RIGHT(BN719,3))
            )
        ),
        "OK"
    )
)</f>
        <v>OK</v>
      </c>
      <c r="P719" s="23" t="str">
        <f>IF(BR719&lt;&gt;"",
    IF(INT('Data Sheet'!$A$19)=INT('Data Sheet'!$B$15),
        --(INT('Data Sheet'!$A$15) &amp; "." &amp; BR719),
        IF(AND((--(INT('Data Sheet'!$A$15) &amp; "." &amp; BR719)&gt;=--('Data Sheet'!$A$15)), (--(INT('Data Sheet'!$A$15) &amp; "." &amp; BR719)&lt;=--('Data Sheet'!$B$15))),
            --(INT('Data Sheet'!$A$15) &amp; "." &amp; BR719),
            --(INT('Data Sheet'!$B$15) &amp; "." &amp; BR719)
        )
    ),
    IF(BQ719&lt;&gt;"",
        IF(INT('Data Sheet'!$A$15)=INT('Data Sheet'!$B$15),
            --(INT('Data Sheet'!$A$15) &amp; "." &amp; LEFT(BQ719,3)),
            IF(AND((--(INT('Data Sheet'!$A$15) &amp; "." &amp; LEFT(BQ719,3))&gt;=--('Data Sheet'!$A$15)), (--(INT('Data Sheet'!$A$15) &amp; "." &amp; LEFT(BQ719,3))&lt;=--('Data Sheet'!$B$15))),
                --(INT('Data Sheet'!$A$15) &amp; "." &amp; LEFT(BQ719,3)),
                --(INT('Data Sheet'!$B$15) &amp; "." &amp; LEFT(BQ719,3))
            )
        ),
        "OK"
    )
)</f>
        <v>OK</v>
      </c>
      <c r="Q719" s="23" t="str">
        <f>IF(BS719&lt;&gt;"",
    IF(INT('Data Sheet'!$A$19)=INT('Data Sheet'!$B$15),
        --(INT('Data Sheet'!$A$15) &amp; "." &amp; BS719),
        IF(AND((--(INT('Data Sheet'!$A$15) &amp; "." &amp; BS719)&gt;=--('Data Sheet'!$A$15)), (--(INT('Data Sheet'!$A$15) &amp; "." &amp; BS719)&lt;=--('Data Sheet'!$B$15))),
            --(INT('Data Sheet'!$A$15) &amp; "." &amp; BS719),
            --(INT('Data Sheet'!$B$15) &amp; "." &amp; BS719)
        )
    ),
    IF(BQ719&lt;&gt;"",
        IF(INT('Data Sheet'!$A$15)=INT('Data Sheet'!$B$15),
            --(INT('Data Sheet'!$A$15) &amp; "." &amp; RIGHT(BQ719,3)),
            IF(AND((--(INT('Data Sheet'!$A$15) &amp; "." &amp; RIGHT(BQ719,3))&gt;=--('Data Sheet'!$A$15)), (--(INT('Data Sheet'!$A$15) &amp; "." &amp; RIGHT(BQ719,3))&lt;=--('Data Sheet'!$B$15))),
                --(INT('Data Sheet'!$A$15) &amp; "." &amp; RIGHT(BQ719,3)),
                --(INT('Data Sheet'!$B$15) &amp; "." &amp; RIGHT(BQ719,3))
            )
        ),
        "OK"
    )
)</f>
        <v>OK</v>
      </c>
      <c r="R719" s="19"/>
      <c r="S719" s="19"/>
      <c r="T719" s="19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1"/>
      <c r="AU719" s="21"/>
      <c r="AV719" s="21"/>
      <c r="AW719" s="22"/>
      <c r="AX719" s="99"/>
      <c r="AY719" s="20"/>
      <c r="AZ719" s="20"/>
      <c r="BA719" s="22"/>
      <c r="BB719">
        <v>711</v>
      </c>
      <c r="BC719" s="80"/>
      <c r="BD719" s="80"/>
      <c r="BE719" s="80"/>
      <c r="BF719" s="80"/>
      <c r="BG719" s="32" t="str">
        <f t="shared" si="125"/>
        <v/>
      </c>
      <c r="BH719" s="78">
        <f t="shared" si="123"/>
        <v>0</v>
      </c>
      <c r="BI719" s="2">
        <f t="shared" si="126"/>
        <v>0</v>
      </c>
      <c r="BJ719" s="2">
        <f t="shared" si="127"/>
        <v>0</v>
      </c>
      <c r="BK719" s="2">
        <f t="shared" si="124"/>
        <v>0</v>
      </c>
    </row>
    <row r="720" spans="2:63" ht="15" customHeight="1" x14ac:dyDescent="0.25">
      <c r="B720" s="14">
        <v>712</v>
      </c>
      <c r="C720" s="95" t="str">
        <f t="shared" si="128"/>
        <v/>
      </c>
      <c r="D720" s="15" t="str">
        <f t="shared" si="122"/>
        <v>OK</v>
      </c>
      <c r="E720" s="16" t="e">
        <f>VLOOKUP('Data Sheet'!$B$8,'Data Sheet'!$I$2:$J$9,2,FALSE)</f>
        <v>#N/A</v>
      </c>
      <c r="F720" s="16" t="str">
        <f t="shared" si="129"/>
        <v/>
      </c>
      <c r="G720" s="103">
        <f t="shared" si="130"/>
        <v>0</v>
      </c>
      <c r="H720" s="17" t="s">
        <v>26</v>
      </c>
      <c r="I720" s="17" t="s">
        <v>26</v>
      </c>
      <c r="J720" s="17" t="str">
        <f>IF('Data Sheet'!$B$9="NC-50","N/A","OK")</f>
        <v>OK</v>
      </c>
      <c r="K720" s="17" t="str">
        <f>IF('Data Sheet'!$B$9="NC-50","N/A","OK")</f>
        <v>OK</v>
      </c>
      <c r="L720" s="17" t="str">
        <f t="shared" si="131"/>
        <v>OK</v>
      </c>
      <c r="M720" s="17" t="str">
        <f t="shared" si="132"/>
        <v>OK</v>
      </c>
      <c r="N720" s="18" t="str">
        <f>IF(BO720&lt;&gt;"",
    IF(INT('Data Sheet'!$A$19)=INT('Data Sheet'!$B$19),
        --(INT('Data Sheet'!$A$19) &amp; "." &amp; BO720),
        IF(AND((--(INT('Data Sheet'!$A$19) &amp; "." &amp; BO720)&gt;=--('Data Sheet'!$A$19)), (--(INT('Data Sheet'!$A$19) &amp; "." &amp; BO720)&lt;=--('Data Sheet'!$B$19))),
            --(INT('Data Sheet'!$A$19) &amp; "." &amp; BO720),
            --(INT('Data Sheet'!$B$19) &amp; "." &amp; BO720)
        )
    ),
    IF(BN720&lt;&gt;"",
        IF(INT('Data Sheet'!$A$19)=INT('Data Sheet'!$B$19),
            --(INT('Data Sheet'!$A$19) &amp; "." &amp; LEFT(BN720,3)),
            IF(AND((--(INT('Data Sheet'!$A$19) &amp; "." &amp; LEFT(BN720,3))&gt;=--('Data Sheet'!$A$19)), (--(INT('Data Sheet'!$A$19) &amp; "." &amp; LEFT(BN720,3))&lt;=--('Data Sheet'!$B$19))),
                --(INT('Data Sheet'!$A$19) &amp; "." &amp; LEFT(BN720,3)),
                --(INT('Data Sheet'!$B$19) &amp; "." &amp; LEFT(BN720,3))
            )
        ),
        "OK"
    )
)</f>
        <v>OK</v>
      </c>
      <c r="O720" s="23" t="str">
        <f>IF(BP720&lt;&gt;"",
    IF(INT('Data Sheet'!$A$19)=INT('Data Sheet'!$B$19),
        --(INT('Data Sheet'!$A$19) &amp; "." &amp; BP720),
        IF(AND((--(INT('Data Sheet'!$A$19) &amp; "." &amp; BP720)&gt;=--('Data Sheet'!$A$19)), (--(INT('Data Sheet'!$A$19) &amp; "." &amp; BP720)&lt;=--('Data Sheet'!$B$19))),
            --(INT('Data Sheet'!$A$19) &amp; "." &amp; BP720),
            --(INT('Data Sheet'!$B$19) &amp; "." &amp; BP720)
        )
    ),
    IF(BN720&lt;&gt;"",
        IF(INT('Data Sheet'!$A$19)=INT('Data Sheet'!$B$19),
            --(INT('Data Sheet'!$A$19) &amp; "." &amp; RIGHT(BN720,3)),
            IF(AND((--(INT('Data Sheet'!$A$19) &amp; "." &amp; RIGHT(BN720,3))&gt;=--('Data Sheet'!$A$19)), (--(INT('Data Sheet'!$A$19) &amp; "." &amp; RIGHT(BN720,3))&lt;=--('Data Sheet'!$B$19))),
                --(INT('Data Sheet'!$A$19) &amp; "." &amp; RIGHT(BN720,3)),
                --(INT('Data Sheet'!$B$19) &amp; "." &amp; RIGHT(BN720,3))
            )
        ),
        "OK"
    )
)</f>
        <v>OK</v>
      </c>
      <c r="P720" s="23" t="str">
        <f>IF(BR720&lt;&gt;"",
    IF(INT('Data Sheet'!$A$19)=INT('Data Sheet'!$B$15),
        --(INT('Data Sheet'!$A$15) &amp; "." &amp; BR720),
        IF(AND((--(INT('Data Sheet'!$A$15) &amp; "." &amp; BR720)&gt;=--('Data Sheet'!$A$15)), (--(INT('Data Sheet'!$A$15) &amp; "." &amp; BR720)&lt;=--('Data Sheet'!$B$15))),
            --(INT('Data Sheet'!$A$15) &amp; "." &amp; BR720),
            --(INT('Data Sheet'!$B$15) &amp; "." &amp; BR720)
        )
    ),
    IF(BQ720&lt;&gt;"",
        IF(INT('Data Sheet'!$A$15)=INT('Data Sheet'!$B$15),
            --(INT('Data Sheet'!$A$15) &amp; "." &amp; LEFT(BQ720,3)),
            IF(AND((--(INT('Data Sheet'!$A$15) &amp; "." &amp; LEFT(BQ720,3))&gt;=--('Data Sheet'!$A$15)), (--(INT('Data Sheet'!$A$15) &amp; "." &amp; LEFT(BQ720,3))&lt;=--('Data Sheet'!$B$15))),
                --(INT('Data Sheet'!$A$15) &amp; "." &amp; LEFT(BQ720,3)),
                --(INT('Data Sheet'!$B$15) &amp; "." &amp; LEFT(BQ720,3))
            )
        ),
        "OK"
    )
)</f>
        <v>OK</v>
      </c>
      <c r="Q720" s="23" t="str">
        <f>IF(BS720&lt;&gt;"",
    IF(INT('Data Sheet'!$A$19)=INT('Data Sheet'!$B$15),
        --(INT('Data Sheet'!$A$15) &amp; "." &amp; BS720),
        IF(AND((--(INT('Data Sheet'!$A$15) &amp; "." &amp; BS720)&gt;=--('Data Sheet'!$A$15)), (--(INT('Data Sheet'!$A$15) &amp; "." &amp; BS720)&lt;=--('Data Sheet'!$B$15))),
            --(INT('Data Sheet'!$A$15) &amp; "." &amp; BS720),
            --(INT('Data Sheet'!$B$15) &amp; "." &amp; BS720)
        )
    ),
    IF(BQ720&lt;&gt;"",
        IF(INT('Data Sheet'!$A$15)=INT('Data Sheet'!$B$15),
            --(INT('Data Sheet'!$A$15) &amp; "." &amp; RIGHT(BQ720,3)),
            IF(AND((--(INT('Data Sheet'!$A$15) &amp; "." &amp; RIGHT(BQ720,3))&gt;=--('Data Sheet'!$A$15)), (--(INT('Data Sheet'!$A$15) &amp; "." &amp; RIGHT(BQ720,3))&lt;=--('Data Sheet'!$B$15))),
                --(INT('Data Sheet'!$A$15) &amp; "." &amp; RIGHT(BQ720,3)),
                --(INT('Data Sheet'!$B$15) &amp; "." &amp; RIGHT(BQ720,3))
            )
        ),
        "OK"
    )
)</f>
        <v>OK</v>
      </c>
      <c r="R720" s="19"/>
      <c r="S720" s="19"/>
      <c r="T720" s="19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1"/>
      <c r="AU720" s="21"/>
      <c r="AV720" s="21"/>
      <c r="AW720" s="22"/>
      <c r="AX720" s="99"/>
      <c r="AY720" s="20"/>
      <c r="AZ720" s="20"/>
      <c r="BA720" s="22"/>
      <c r="BB720">
        <v>712</v>
      </c>
      <c r="BC720" s="80"/>
      <c r="BD720" s="80"/>
      <c r="BE720" s="80"/>
      <c r="BF720" s="80"/>
      <c r="BG720" s="32" t="str">
        <f t="shared" si="125"/>
        <v/>
      </c>
      <c r="BH720" s="78">
        <f t="shared" si="123"/>
        <v>0</v>
      </c>
      <c r="BI720" s="2">
        <f t="shared" si="126"/>
        <v>0</v>
      </c>
      <c r="BJ720" s="2">
        <f t="shared" si="127"/>
        <v>0</v>
      </c>
      <c r="BK720" s="2">
        <f t="shared" si="124"/>
        <v>0</v>
      </c>
    </row>
    <row r="721" spans="2:63" ht="15" customHeight="1" x14ac:dyDescent="0.25">
      <c r="B721" s="14">
        <v>713</v>
      </c>
      <c r="C721" s="95" t="str">
        <f t="shared" si="128"/>
        <v/>
      </c>
      <c r="D721" s="15" t="str">
        <f t="shared" si="122"/>
        <v>OK</v>
      </c>
      <c r="E721" s="16" t="e">
        <f>VLOOKUP('Data Sheet'!$B$8,'Data Sheet'!$I$2:$J$9,2,FALSE)</f>
        <v>#N/A</v>
      </c>
      <c r="F721" s="16" t="str">
        <f t="shared" si="129"/>
        <v/>
      </c>
      <c r="G721" s="103">
        <f t="shared" si="130"/>
        <v>0</v>
      </c>
      <c r="H721" s="17" t="s">
        <v>26</v>
      </c>
      <c r="I721" s="17" t="s">
        <v>26</v>
      </c>
      <c r="J721" s="17" t="str">
        <f>IF('Data Sheet'!$B$9="NC-50","N/A","OK")</f>
        <v>OK</v>
      </c>
      <c r="K721" s="17" t="str">
        <f>IF('Data Sheet'!$B$9="NC-50","N/A","OK")</f>
        <v>OK</v>
      </c>
      <c r="L721" s="17" t="str">
        <f t="shared" si="131"/>
        <v>OK</v>
      </c>
      <c r="M721" s="17" t="str">
        <f t="shared" si="132"/>
        <v>OK</v>
      </c>
      <c r="N721" s="18" t="str">
        <f>IF(BO721&lt;&gt;"",
    IF(INT('Data Sheet'!$A$19)=INT('Data Sheet'!$B$19),
        --(INT('Data Sheet'!$A$19) &amp; "." &amp; BO721),
        IF(AND((--(INT('Data Sheet'!$A$19) &amp; "." &amp; BO721)&gt;=--('Data Sheet'!$A$19)), (--(INT('Data Sheet'!$A$19) &amp; "." &amp; BO721)&lt;=--('Data Sheet'!$B$19))),
            --(INT('Data Sheet'!$A$19) &amp; "." &amp; BO721),
            --(INT('Data Sheet'!$B$19) &amp; "." &amp; BO721)
        )
    ),
    IF(BN721&lt;&gt;"",
        IF(INT('Data Sheet'!$A$19)=INT('Data Sheet'!$B$19),
            --(INT('Data Sheet'!$A$19) &amp; "." &amp; LEFT(BN721,3)),
            IF(AND((--(INT('Data Sheet'!$A$19) &amp; "." &amp; LEFT(BN721,3))&gt;=--('Data Sheet'!$A$19)), (--(INT('Data Sheet'!$A$19) &amp; "." &amp; LEFT(BN721,3))&lt;=--('Data Sheet'!$B$19))),
                --(INT('Data Sheet'!$A$19) &amp; "." &amp; LEFT(BN721,3)),
                --(INT('Data Sheet'!$B$19) &amp; "." &amp; LEFT(BN721,3))
            )
        ),
        "OK"
    )
)</f>
        <v>OK</v>
      </c>
      <c r="O721" s="23" t="str">
        <f>IF(BP721&lt;&gt;"",
    IF(INT('Data Sheet'!$A$19)=INT('Data Sheet'!$B$19),
        --(INT('Data Sheet'!$A$19) &amp; "." &amp; BP721),
        IF(AND((--(INT('Data Sheet'!$A$19) &amp; "." &amp; BP721)&gt;=--('Data Sheet'!$A$19)), (--(INT('Data Sheet'!$A$19) &amp; "." &amp; BP721)&lt;=--('Data Sheet'!$B$19))),
            --(INT('Data Sheet'!$A$19) &amp; "." &amp; BP721),
            --(INT('Data Sheet'!$B$19) &amp; "." &amp; BP721)
        )
    ),
    IF(BN721&lt;&gt;"",
        IF(INT('Data Sheet'!$A$19)=INT('Data Sheet'!$B$19),
            --(INT('Data Sheet'!$A$19) &amp; "." &amp; RIGHT(BN721,3)),
            IF(AND((--(INT('Data Sheet'!$A$19) &amp; "." &amp; RIGHT(BN721,3))&gt;=--('Data Sheet'!$A$19)), (--(INT('Data Sheet'!$A$19) &amp; "." &amp; RIGHT(BN721,3))&lt;=--('Data Sheet'!$B$19))),
                --(INT('Data Sheet'!$A$19) &amp; "." &amp; RIGHT(BN721,3)),
                --(INT('Data Sheet'!$B$19) &amp; "." &amp; RIGHT(BN721,3))
            )
        ),
        "OK"
    )
)</f>
        <v>OK</v>
      </c>
      <c r="P721" s="23" t="str">
        <f>IF(BR721&lt;&gt;"",
    IF(INT('Data Sheet'!$A$19)=INT('Data Sheet'!$B$15),
        --(INT('Data Sheet'!$A$15) &amp; "." &amp; BR721),
        IF(AND((--(INT('Data Sheet'!$A$15) &amp; "." &amp; BR721)&gt;=--('Data Sheet'!$A$15)), (--(INT('Data Sheet'!$A$15) &amp; "." &amp; BR721)&lt;=--('Data Sheet'!$B$15))),
            --(INT('Data Sheet'!$A$15) &amp; "." &amp; BR721),
            --(INT('Data Sheet'!$B$15) &amp; "." &amp; BR721)
        )
    ),
    IF(BQ721&lt;&gt;"",
        IF(INT('Data Sheet'!$A$15)=INT('Data Sheet'!$B$15),
            --(INT('Data Sheet'!$A$15) &amp; "." &amp; LEFT(BQ721,3)),
            IF(AND((--(INT('Data Sheet'!$A$15) &amp; "." &amp; LEFT(BQ721,3))&gt;=--('Data Sheet'!$A$15)), (--(INT('Data Sheet'!$A$15) &amp; "." &amp; LEFT(BQ721,3))&lt;=--('Data Sheet'!$B$15))),
                --(INT('Data Sheet'!$A$15) &amp; "." &amp; LEFT(BQ721,3)),
                --(INT('Data Sheet'!$B$15) &amp; "." &amp; LEFT(BQ721,3))
            )
        ),
        "OK"
    )
)</f>
        <v>OK</v>
      </c>
      <c r="Q721" s="23" t="str">
        <f>IF(BS721&lt;&gt;"",
    IF(INT('Data Sheet'!$A$19)=INT('Data Sheet'!$B$15),
        --(INT('Data Sheet'!$A$15) &amp; "." &amp; BS721),
        IF(AND((--(INT('Data Sheet'!$A$15) &amp; "." &amp; BS721)&gt;=--('Data Sheet'!$A$15)), (--(INT('Data Sheet'!$A$15) &amp; "." &amp; BS721)&lt;=--('Data Sheet'!$B$15))),
            --(INT('Data Sheet'!$A$15) &amp; "." &amp; BS721),
            --(INT('Data Sheet'!$B$15) &amp; "." &amp; BS721)
        )
    ),
    IF(BQ721&lt;&gt;"",
        IF(INT('Data Sheet'!$A$15)=INT('Data Sheet'!$B$15),
            --(INT('Data Sheet'!$A$15) &amp; "." &amp; RIGHT(BQ721,3)),
            IF(AND((--(INT('Data Sheet'!$A$15) &amp; "." &amp; RIGHT(BQ721,3))&gt;=--('Data Sheet'!$A$15)), (--(INT('Data Sheet'!$A$15) &amp; "." &amp; RIGHT(BQ721,3))&lt;=--('Data Sheet'!$B$15))),
                --(INT('Data Sheet'!$A$15) &amp; "." &amp; RIGHT(BQ721,3)),
                --(INT('Data Sheet'!$B$15) &amp; "." &amp; RIGHT(BQ721,3))
            )
        ),
        "OK"
    )
)</f>
        <v>OK</v>
      </c>
      <c r="R721" s="19"/>
      <c r="S721" s="19"/>
      <c r="T721" s="19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1"/>
      <c r="AU721" s="21"/>
      <c r="AV721" s="21"/>
      <c r="AW721" s="22"/>
      <c r="AX721" s="99"/>
      <c r="AY721" s="20"/>
      <c r="AZ721" s="20"/>
      <c r="BA721" s="22"/>
      <c r="BB721">
        <v>713</v>
      </c>
      <c r="BC721" s="80"/>
      <c r="BD721" s="80"/>
      <c r="BE721" s="80"/>
      <c r="BF721" s="80"/>
      <c r="BG721" s="32" t="str">
        <f t="shared" si="125"/>
        <v/>
      </c>
      <c r="BH721" s="78">
        <f t="shared" si="123"/>
        <v>0</v>
      </c>
      <c r="BI721" s="2">
        <f t="shared" si="126"/>
        <v>0</v>
      </c>
      <c r="BJ721" s="2">
        <f t="shared" si="127"/>
        <v>0</v>
      </c>
      <c r="BK721" s="2">
        <f t="shared" si="124"/>
        <v>0</v>
      </c>
    </row>
    <row r="722" spans="2:63" ht="15" customHeight="1" x14ac:dyDescent="0.25">
      <c r="B722" s="14">
        <v>714</v>
      </c>
      <c r="C722" s="95" t="str">
        <f t="shared" si="128"/>
        <v/>
      </c>
      <c r="D722" s="15" t="str">
        <f t="shared" si="122"/>
        <v>OK</v>
      </c>
      <c r="E722" s="16" t="e">
        <f>VLOOKUP('Data Sheet'!$B$8,'Data Sheet'!$I$2:$J$9,2,FALSE)</f>
        <v>#N/A</v>
      </c>
      <c r="F722" s="16" t="str">
        <f t="shared" si="129"/>
        <v/>
      </c>
      <c r="G722" s="103">
        <f t="shared" si="130"/>
        <v>0</v>
      </c>
      <c r="H722" s="17" t="s">
        <v>26</v>
      </c>
      <c r="I722" s="17" t="s">
        <v>26</v>
      </c>
      <c r="J722" s="17" t="str">
        <f>IF('Data Sheet'!$B$9="NC-50","N/A","OK")</f>
        <v>OK</v>
      </c>
      <c r="K722" s="17" t="str">
        <f>IF('Data Sheet'!$B$9="NC-50","N/A","OK")</f>
        <v>OK</v>
      </c>
      <c r="L722" s="17" t="str">
        <f t="shared" si="131"/>
        <v>OK</v>
      </c>
      <c r="M722" s="17" t="str">
        <f t="shared" si="132"/>
        <v>OK</v>
      </c>
      <c r="N722" s="18" t="str">
        <f>IF(BO722&lt;&gt;"",
    IF(INT('Data Sheet'!$A$19)=INT('Data Sheet'!$B$19),
        --(INT('Data Sheet'!$A$19) &amp; "." &amp; BO722),
        IF(AND((--(INT('Data Sheet'!$A$19) &amp; "." &amp; BO722)&gt;=--('Data Sheet'!$A$19)), (--(INT('Data Sheet'!$A$19) &amp; "." &amp; BO722)&lt;=--('Data Sheet'!$B$19))),
            --(INT('Data Sheet'!$A$19) &amp; "." &amp; BO722),
            --(INT('Data Sheet'!$B$19) &amp; "." &amp; BO722)
        )
    ),
    IF(BN722&lt;&gt;"",
        IF(INT('Data Sheet'!$A$19)=INT('Data Sheet'!$B$19),
            --(INT('Data Sheet'!$A$19) &amp; "." &amp; LEFT(BN722,3)),
            IF(AND((--(INT('Data Sheet'!$A$19) &amp; "." &amp; LEFT(BN722,3))&gt;=--('Data Sheet'!$A$19)), (--(INT('Data Sheet'!$A$19) &amp; "." &amp; LEFT(BN722,3))&lt;=--('Data Sheet'!$B$19))),
                --(INT('Data Sheet'!$A$19) &amp; "." &amp; LEFT(BN722,3)),
                --(INT('Data Sheet'!$B$19) &amp; "." &amp; LEFT(BN722,3))
            )
        ),
        "OK"
    )
)</f>
        <v>OK</v>
      </c>
      <c r="O722" s="23" t="str">
        <f>IF(BP722&lt;&gt;"",
    IF(INT('Data Sheet'!$A$19)=INT('Data Sheet'!$B$19),
        --(INT('Data Sheet'!$A$19) &amp; "." &amp; BP722),
        IF(AND((--(INT('Data Sheet'!$A$19) &amp; "." &amp; BP722)&gt;=--('Data Sheet'!$A$19)), (--(INT('Data Sheet'!$A$19) &amp; "." &amp; BP722)&lt;=--('Data Sheet'!$B$19))),
            --(INT('Data Sheet'!$A$19) &amp; "." &amp; BP722),
            --(INT('Data Sheet'!$B$19) &amp; "." &amp; BP722)
        )
    ),
    IF(BN722&lt;&gt;"",
        IF(INT('Data Sheet'!$A$19)=INT('Data Sheet'!$B$19),
            --(INT('Data Sheet'!$A$19) &amp; "." &amp; RIGHT(BN722,3)),
            IF(AND((--(INT('Data Sheet'!$A$19) &amp; "." &amp; RIGHT(BN722,3))&gt;=--('Data Sheet'!$A$19)), (--(INT('Data Sheet'!$A$19) &amp; "." &amp; RIGHT(BN722,3))&lt;=--('Data Sheet'!$B$19))),
                --(INT('Data Sheet'!$A$19) &amp; "." &amp; RIGHT(BN722,3)),
                --(INT('Data Sheet'!$B$19) &amp; "." &amp; RIGHT(BN722,3))
            )
        ),
        "OK"
    )
)</f>
        <v>OK</v>
      </c>
      <c r="P722" s="23" t="str">
        <f>IF(BR722&lt;&gt;"",
    IF(INT('Data Sheet'!$A$19)=INT('Data Sheet'!$B$15),
        --(INT('Data Sheet'!$A$15) &amp; "." &amp; BR722),
        IF(AND((--(INT('Data Sheet'!$A$15) &amp; "." &amp; BR722)&gt;=--('Data Sheet'!$A$15)), (--(INT('Data Sheet'!$A$15) &amp; "." &amp; BR722)&lt;=--('Data Sheet'!$B$15))),
            --(INT('Data Sheet'!$A$15) &amp; "." &amp; BR722),
            --(INT('Data Sheet'!$B$15) &amp; "." &amp; BR722)
        )
    ),
    IF(BQ722&lt;&gt;"",
        IF(INT('Data Sheet'!$A$15)=INT('Data Sheet'!$B$15),
            --(INT('Data Sheet'!$A$15) &amp; "." &amp; LEFT(BQ722,3)),
            IF(AND((--(INT('Data Sheet'!$A$15) &amp; "." &amp; LEFT(BQ722,3))&gt;=--('Data Sheet'!$A$15)), (--(INT('Data Sheet'!$A$15) &amp; "." &amp; LEFT(BQ722,3))&lt;=--('Data Sheet'!$B$15))),
                --(INT('Data Sheet'!$A$15) &amp; "." &amp; LEFT(BQ722,3)),
                --(INT('Data Sheet'!$B$15) &amp; "." &amp; LEFT(BQ722,3))
            )
        ),
        "OK"
    )
)</f>
        <v>OK</v>
      </c>
      <c r="Q722" s="23" t="str">
        <f>IF(BS722&lt;&gt;"",
    IF(INT('Data Sheet'!$A$19)=INT('Data Sheet'!$B$15),
        --(INT('Data Sheet'!$A$15) &amp; "." &amp; BS722),
        IF(AND((--(INT('Data Sheet'!$A$15) &amp; "." &amp; BS722)&gt;=--('Data Sheet'!$A$15)), (--(INT('Data Sheet'!$A$15) &amp; "." &amp; BS722)&lt;=--('Data Sheet'!$B$15))),
            --(INT('Data Sheet'!$A$15) &amp; "." &amp; BS722),
            --(INT('Data Sheet'!$B$15) &amp; "." &amp; BS722)
        )
    ),
    IF(BQ722&lt;&gt;"",
        IF(INT('Data Sheet'!$A$15)=INT('Data Sheet'!$B$15),
            --(INT('Data Sheet'!$A$15) &amp; "." &amp; RIGHT(BQ722,3)),
            IF(AND((--(INT('Data Sheet'!$A$15) &amp; "." &amp; RIGHT(BQ722,3))&gt;=--('Data Sheet'!$A$15)), (--(INT('Data Sheet'!$A$15) &amp; "." &amp; RIGHT(BQ722,3))&lt;=--('Data Sheet'!$B$15))),
                --(INT('Data Sheet'!$A$15) &amp; "." &amp; RIGHT(BQ722,3)),
                --(INT('Data Sheet'!$B$15) &amp; "." &amp; RIGHT(BQ722,3))
            )
        ),
        "OK"
    )
)</f>
        <v>OK</v>
      </c>
      <c r="R722" s="19"/>
      <c r="S722" s="19"/>
      <c r="T722" s="19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1"/>
      <c r="AU722" s="21"/>
      <c r="AV722" s="21"/>
      <c r="AW722" s="22"/>
      <c r="AX722" s="99"/>
      <c r="AY722" s="20"/>
      <c r="AZ722" s="20"/>
      <c r="BA722" s="22"/>
      <c r="BB722">
        <v>714</v>
      </c>
      <c r="BC722" s="80"/>
      <c r="BD722" s="80"/>
      <c r="BE722" s="80"/>
      <c r="BF722" s="80"/>
      <c r="BG722" s="32" t="str">
        <f t="shared" si="125"/>
        <v/>
      </c>
      <c r="BH722" s="78">
        <f t="shared" si="123"/>
        <v>0</v>
      </c>
      <c r="BI722" s="2">
        <f t="shared" si="126"/>
        <v>0</v>
      </c>
      <c r="BJ722" s="2">
        <f t="shared" si="127"/>
        <v>0</v>
      </c>
      <c r="BK722" s="2">
        <f t="shared" si="124"/>
        <v>0</v>
      </c>
    </row>
    <row r="723" spans="2:63" ht="15" customHeight="1" x14ac:dyDescent="0.25">
      <c r="B723" s="14">
        <v>715</v>
      </c>
      <c r="C723" s="95" t="str">
        <f t="shared" si="128"/>
        <v/>
      </c>
      <c r="D723" s="15" t="str">
        <f t="shared" si="122"/>
        <v>OK</v>
      </c>
      <c r="E723" s="16" t="e">
        <f>VLOOKUP('Data Sheet'!$B$8,'Data Sheet'!$I$2:$J$9,2,FALSE)</f>
        <v>#N/A</v>
      </c>
      <c r="F723" s="16" t="str">
        <f t="shared" si="129"/>
        <v/>
      </c>
      <c r="G723" s="103">
        <f t="shared" si="130"/>
        <v>0</v>
      </c>
      <c r="H723" s="17" t="s">
        <v>26</v>
      </c>
      <c r="I723" s="17" t="s">
        <v>26</v>
      </c>
      <c r="J723" s="17" t="str">
        <f>IF('Data Sheet'!$B$9="NC-50","N/A","OK")</f>
        <v>OK</v>
      </c>
      <c r="K723" s="17" t="str">
        <f>IF('Data Sheet'!$B$9="NC-50","N/A","OK")</f>
        <v>OK</v>
      </c>
      <c r="L723" s="17" t="str">
        <f t="shared" si="131"/>
        <v>OK</v>
      </c>
      <c r="M723" s="17" t="str">
        <f t="shared" si="132"/>
        <v>OK</v>
      </c>
      <c r="N723" s="18" t="str">
        <f>IF(BO723&lt;&gt;"",
    IF(INT('Data Sheet'!$A$19)=INT('Data Sheet'!$B$19),
        --(INT('Data Sheet'!$A$19) &amp; "." &amp; BO723),
        IF(AND((--(INT('Data Sheet'!$A$19) &amp; "." &amp; BO723)&gt;=--('Data Sheet'!$A$19)), (--(INT('Data Sheet'!$A$19) &amp; "." &amp; BO723)&lt;=--('Data Sheet'!$B$19))),
            --(INT('Data Sheet'!$A$19) &amp; "." &amp; BO723),
            --(INT('Data Sheet'!$B$19) &amp; "." &amp; BO723)
        )
    ),
    IF(BN723&lt;&gt;"",
        IF(INT('Data Sheet'!$A$19)=INT('Data Sheet'!$B$19),
            --(INT('Data Sheet'!$A$19) &amp; "." &amp; LEFT(BN723,3)),
            IF(AND((--(INT('Data Sheet'!$A$19) &amp; "." &amp; LEFT(BN723,3))&gt;=--('Data Sheet'!$A$19)), (--(INT('Data Sheet'!$A$19) &amp; "." &amp; LEFT(BN723,3))&lt;=--('Data Sheet'!$B$19))),
                --(INT('Data Sheet'!$A$19) &amp; "." &amp; LEFT(BN723,3)),
                --(INT('Data Sheet'!$B$19) &amp; "." &amp; LEFT(BN723,3))
            )
        ),
        "OK"
    )
)</f>
        <v>OK</v>
      </c>
      <c r="O723" s="23" t="str">
        <f>IF(BP723&lt;&gt;"",
    IF(INT('Data Sheet'!$A$19)=INT('Data Sheet'!$B$19),
        --(INT('Data Sheet'!$A$19) &amp; "." &amp; BP723),
        IF(AND((--(INT('Data Sheet'!$A$19) &amp; "." &amp; BP723)&gt;=--('Data Sheet'!$A$19)), (--(INT('Data Sheet'!$A$19) &amp; "." &amp; BP723)&lt;=--('Data Sheet'!$B$19))),
            --(INT('Data Sheet'!$A$19) &amp; "." &amp; BP723),
            --(INT('Data Sheet'!$B$19) &amp; "." &amp; BP723)
        )
    ),
    IF(BN723&lt;&gt;"",
        IF(INT('Data Sheet'!$A$19)=INT('Data Sheet'!$B$19),
            --(INT('Data Sheet'!$A$19) &amp; "." &amp; RIGHT(BN723,3)),
            IF(AND((--(INT('Data Sheet'!$A$19) &amp; "." &amp; RIGHT(BN723,3))&gt;=--('Data Sheet'!$A$19)), (--(INT('Data Sheet'!$A$19) &amp; "." &amp; RIGHT(BN723,3))&lt;=--('Data Sheet'!$B$19))),
                --(INT('Data Sheet'!$A$19) &amp; "." &amp; RIGHT(BN723,3)),
                --(INT('Data Sheet'!$B$19) &amp; "." &amp; RIGHT(BN723,3))
            )
        ),
        "OK"
    )
)</f>
        <v>OK</v>
      </c>
      <c r="P723" s="23" t="str">
        <f>IF(BR723&lt;&gt;"",
    IF(INT('Data Sheet'!$A$19)=INT('Data Sheet'!$B$15),
        --(INT('Data Sheet'!$A$15) &amp; "." &amp; BR723),
        IF(AND((--(INT('Data Sheet'!$A$15) &amp; "." &amp; BR723)&gt;=--('Data Sheet'!$A$15)), (--(INT('Data Sheet'!$A$15) &amp; "." &amp; BR723)&lt;=--('Data Sheet'!$B$15))),
            --(INT('Data Sheet'!$A$15) &amp; "." &amp; BR723),
            --(INT('Data Sheet'!$B$15) &amp; "." &amp; BR723)
        )
    ),
    IF(BQ723&lt;&gt;"",
        IF(INT('Data Sheet'!$A$15)=INT('Data Sheet'!$B$15),
            --(INT('Data Sheet'!$A$15) &amp; "." &amp; LEFT(BQ723,3)),
            IF(AND((--(INT('Data Sheet'!$A$15) &amp; "." &amp; LEFT(BQ723,3))&gt;=--('Data Sheet'!$A$15)), (--(INT('Data Sheet'!$A$15) &amp; "." &amp; LEFT(BQ723,3))&lt;=--('Data Sheet'!$B$15))),
                --(INT('Data Sheet'!$A$15) &amp; "." &amp; LEFT(BQ723,3)),
                --(INT('Data Sheet'!$B$15) &amp; "." &amp; LEFT(BQ723,3))
            )
        ),
        "OK"
    )
)</f>
        <v>OK</v>
      </c>
      <c r="Q723" s="23" t="str">
        <f>IF(BS723&lt;&gt;"",
    IF(INT('Data Sheet'!$A$19)=INT('Data Sheet'!$B$15),
        --(INT('Data Sheet'!$A$15) &amp; "." &amp; BS723),
        IF(AND((--(INT('Data Sheet'!$A$15) &amp; "." &amp; BS723)&gt;=--('Data Sheet'!$A$15)), (--(INT('Data Sheet'!$A$15) &amp; "." &amp; BS723)&lt;=--('Data Sheet'!$B$15))),
            --(INT('Data Sheet'!$A$15) &amp; "." &amp; BS723),
            --(INT('Data Sheet'!$B$15) &amp; "." &amp; BS723)
        )
    ),
    IF(BQ723&lt;&gt;"",
        IF(INT('Data Sheet'!$A$15)=INT('Data Sheet'!$B$15),
            --(INT('Data Sheet'!$A$15) &amp; "." &amp; RIGHT(BQ723,3)),
            IF(AND((--(INT('Data Sheet'!$A$15) &amp; "." &amp; RIGHT(BQ723,3))&gt;=--('Data Sheet'!$A$15)), (--(INT('Data Sheet'!$A$15) &amp; "." &amp; RIGHT(BQ723,3))&lt;=--('Data Sheet'!$B$15))),
                --(INT('Data Sheet'!$A$15) &amp; "." &amp; RIGHT(BQ723,3)),
                --(INT('Data Sheet'!$B$15) &amp; "." &amp; RIGHT(BQ723,3))
            )
        ),
        "OK"
    )
)</f>
        <v>OK</v>
      </c>
      <c r="R723" s="19"/>
      <c r="S723" s="19"/>
      <c r="T723" s="19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1"/>
      <c r="AU723" s="21"/>
      <c r="AV723" s="21"/>
      <c r="AW723" s="22"/>
      <c r="AX723" s="99"/>
      <c r="AY723" s="20"/>
      <c r="AZ723" s="20"/>
      <c r="BA723" s="22"/>
      <c r="BB723">
        <v>715</v>
      </c>
      <c r="BC723" s="80"/>
      <c r="BD723" s="80"/>
      <c r="BE723" s="80"/>
      <c r="BF723" s="80"/>
      <c r="BG723" s="32" t="str">
        <f t="shared" si="125"/>
        <v/>
      </c>
      <c r="BH723" s="78">
        <f t="shared" si="123"/>
        <v>0</v>
      </c>
      <c r="BI723" s="2">
        <f t="shared" si="126"/>
        <v>0</v>
      </c>
      <c r="BJ723" s="2">
        <f t="shared" si="127"/>
        <v>0</v>
      </c>
      <c r="BK723" s="2">
        <f t="shared" si="124"/>
        <v>0</v>
      </c>
    </row>
    <row r="724" spans="2:63" ht="15" customHeight="1" x14ac:dyDescent="0.25">
      <c r="B724" s="14">
        <v>716</v>
      </c>
      <c r="C724" s="95" t="str">
        <f t="shared" si="128"/>
        <v/>
      </c>
      <c r="D724" s="15" t="str">
        <f t="shared" si="122"/>
        <v>OK</v>
      </c>
      <c r="E724" s="16" t="e">
        <f>VLOOKUP('Data Sheet'!$B$8,'Data Sheet'!$I$2:$J$9,2,FALSE)</f>
        <v>#N/A</v>
      </c>
      <c r="F724" s="16" t="str">
        <f t="shared" si="129"/>
        <v/>
      </c>
      <c r="G724" s="103">
        <f t="shared" si="130"/>
        <v>0</v>
      </c>
      <c r="H724" s="17" t="s">
        <v>26</v>
      </c>
      <c r="I724" s="17" t="s">
        <v>26</v>
      </c>
      <c r="J724" s="17" t="str">
        <f>IF('Data Sheet'!$B$9="NC-50","N/A","OK")</f>
        <v>OK</v>
      </c>
      <c r="K724" s="17" t="str">
        <f>IF('Data Sheet'!$B$9="NC-50","N/A","OK")</f>
        <v>OK</v>
      </c>
      <c r="L724" s="17" t="str">
        <f t="shared" si="131"/>
        <v>OK</v>
      </c>
      <c r="M724" s="17" t="str">
        <f t="shared" si="132"/>
        <v>OK</v>
      </c>
      <c r="N724" s="18" t="str">
        <f>IF(BO724&lt;&gt;"",
    IF(INT('Data Sheet'!$A$19)=INT('Data Sheet'!$B$19),
        --(INT('Data Sheet'!$A$19) &amp; "." &amp; BO724),
        IF(AND((--(INT('Data Sheet'!$A$19) &amp; "." &amp; BO724)&gt;=--('Data Sheet'!$A$19)), (--(INT('Data Sheet'!$A$19) &amp; "." &amp; BO724)&lt;=--('Data Sheet'!$B$19))),
            --(INT('Data Sheet'!$A$19) &amp; "." &amp; BO724),
            --(INT('Data Sheet'!$B$19) &amp; "." &amp; BO724)
        )
    ),
    IF(BN724&lt;&gt;"",
        IF(INT('Data Sheet'!$A$19)=INT('Data Sheet'!$B$19),
            --(INT('Data Sheet'!$A$19) &amp; "." &amp; LEFT(BN724,3)),
            IF(AND((--(INT('Data Sheet'!$A$19) &amp; "." &amp; LEFT(BN724,3))&gt;=--('Data Sheet'!$A$19)), (--(INT('Data Sheet'!$A$19) &amp; "." &amp; LEFT(BN724,3))&lt;=--('Data Sheet'!$B$19))),
                --(INT('Data Sheet'!$A$19) &amp; "." &amp; LEFT(BN724,3)),
                --(INT('Data Sheet'!$B$19) &amp; "." &amp; LEFT(BN724,3))
            )
        ),
        "OK"
    )
)</f>
        <v>OK</v>
      </c>
      <c r="O724" s="23" t="str">
        <f>IF(BP724&lt;&gt;"",
    IF(INT('Data Sheet'!$A$19)=INT('Data Sheet'!$B$19),
        --(INT('Data Sheet'!$A$19) &amp; "." &amp; BP724),
        IF(AND((--(INT('Data Sheet'!$A$19) &amp; "." &amp; BP724)&gt;=--('Data Sheet'!$A$19)), (--(INT('Data Sheet'!$A$19) &amp; "." &amp; BP724)&lt;=--('Data Sheet'!$B$19))),
            --(INT('Data Sheet'!$A$19) &amp; "." &amp; BP724),
            --(INT('Data Sheet'!$B$19) &amp; "." &amp; BP724)
        )
    ),
    IF(BN724&lt;&gt;"",
        IF(INT('Data Sheet'!$A$19)=INT('Data Sheet'!$B$19),
            --(INT('Data Sheet'!$A$19) &amp; "." &amp; RIGHT(BN724,3)),
            IF(AND((--(INT('Data Sheet'!$A$19) &amp; "." &amp; RIGHT(BN724,3))&gt;=--('Data Sheet'!$A$19)), (--(INT('Data Sheet'!$A$19) &amp; "." &amp; RIGHT(BN724,3))&lt;=--('Data Sheet'!$B$19))),
                --(INT('Data Sheet'!$A$19) &amp; "." &amp; RIGHT(BN724,3)),
                --(INT('Data Sheet'!$B$19) &amp; "." &amp; RIGHT(BN724,3))
            )
        ),
        "OK"
    )
)</f>
        <v>OK</v>
      </c>
      <c r="P724" s="23" t="str">
        <f>IF(BR724&lt;&gt;"",
    IF(INT('Data Sheet'!$A$19)=INT('Data Sheet'!$B$15),
        --(INT('Data Sheet'!$A$15) &amp; "." &amp; BR724),
        IF(AND((--(INT('Data Sheet'!$A$15) &amp; "." &amp; BR724)&gt;=--('Data Sheet'!$A$15)), (--(INT('Data Sheet'!$A$15) &amp; "." &amp; BR724)&lt;=--('Data Sheet'!$B$15))),
            --(INT('Data Sheet'!$A$15) &amp; "." &amp; BR724),
            --(INT('Data Sheet'!$B$15) &amp; "." &amp; BR724)
        )
    ),
    IF(BQ724&lt;&gt;"",
        IF(INT('Data Sheet'!$A$15)=INT('Data Sheet'!$B$15),
            --(INT('Data Sheet'!$A$15) &amp; "." &amp; LEFT(BQ724,3)),
            IF(AND((--(INT('Data Sheet'!$A$15) &amp; "." &amp; LEFT(BQ724,3))&gt;=--('Data Sheet'!$A$15)), (--(INT('Data Sheet'!$A$15) &amp; "." &amp; LEFT(BQ724,3))&lt;=--('Data Sheet'!$B$15))),
                --(INT('Data Sheet'!$A$15) &amp; "." &amp; LEFT(BQ724,3)),
                --(INT('Data Sheet'!$B$15) &amp; "." &amp; LEFT(BQ724,3))
            )
        ),
        "OK"
    )
)</f>
        <v>OK</v>
      </c>
      <c r="Q724" s="23" t="str">
        <f>IF(BS724&lt;&gt;"",
    IF(INT('Data Sheet'!$A$19)=INT('Data Sheet'!$B$15),
        --(INT('Data Sheet'!$A$15) &amp; "." &amp; BS724),
        IF(AND((--(INT('Data Sheet'!$A$15) &amp; "." &amp; BS724)&gt;=--('Data Sheet'!$A$15)), (--(INT('Data Sheet'!$A$15) &amp; "." &amp; BS724)&lt;=--('Data Sheet'!$B$15))),
            --(INT('Data Sheet'!$A$15) &amp; "." &amp; BS724),
            --(INT('Data Sheet'!$B$15) &amp; "." &amp; BS724)
        )
    ),
    IF(BQ724&lt;&gt;"",
        IF(INT('Data Sheet'!$A$15)=INT('Data Sheet'!$B$15),
            --(INT('Data Sheet'!$A$15) &amp; "." &amp; RIGHT(BQ724,3)),
            IF(AND((--(INT('Data Sheet'!$A$15) &amp; "." &amp; RIGHT(BQ724,3))&gt;=--('Data Sheet'!$A$15)), (--(INT('Data Sheet'!$A$15) &amp; "." &amp; RIGHT(BQ724,3))&lt;=--('Data Sheet'!$B$15))),
                --(INT('Data Sheet'!$A$15) &amp; "." &amp; RIGHT(BQ724,3)),
                --(INT('Data Sheet'!$B$15) &amp; "." &amp; RIGHT(BQ724,3))
            )
        ),
        "OK"
    )
)</f>
        <v>OK</v>
      </c>
      <c r="R724" s="19"/>
      <c r="S724" s="19"/>
      <c r="T724" s="19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1"/>
      <c r="AU724" s="21"/>
      <c r="AV724" s="21"/>
      <c r="AW724" s="22"/>
      <c r="AX724" s="99"/>
      <c r="AY724" s="20"/>
      <c r="AZ724" s="20"/>
      <c r="BA724" s="22"/>
      <c r="BB724">
        <v>716</v>
      </c>
      <c r="BC724" s="80"/>
      <c r="BD724" s="80"/>
      <c r="BE724" s="80"/>
      <c r="BF724" s="80"/>
      <c r="BG724" s="32" t="str">
        <f t="shared" si="125"/>
        <v/>
      </c>
      <c r="BH724" s="78">
        <f t="shared" si="123"/>
        <v>0</v>
      </c>
      <c r="BI724" s="2">
        <f t="shared" si="126"/>
        <v>0</v>
      </c>
      <c r="BJ724" s="2">
        <f t="shared" si="127"/>
        <v>0</v>
      </c>
      <c r="BK724" s="2">
        <f t="shared" si="124"/>
        <v>0</v>
      </c>
    </row>
    <row r="725" spans="2:63" ht="15" customHeight="1" x14ac:dyDescent="0.25">
      <c r="B725" s="14">
        <v>717</v>
      </c>
      <c r="C725" s="95" t="str">
        <f t="shared" si="128"/>
        <v/>
      </c>
      <c r="D725" s="15" t="str">
        <f t="shared" si="122"/>
        <v>OK</v>
      </c>
      <c r="E725" s="16" t="e">
        <f>VLOOKUP('Data Sheet'!$B$8,'Data Sheet'!$I$2:$J$9,2,FALSE)</f>
        <v>#N/A</v>
      </c>
      <c r="F725" s="16" t="str">
        <f t="shared" si="129"/>
        <v/>
      </c>
      <c r="G725" s="103">
        <f t="shared" si="130"/>
        <v>0</v>
      </c>
      <c r="H725" s="17" t="s">
        <v>26</v>
      </c>
      <c r="I725" s="17" t="s">
        <v>26</v>
      </c>
      <c r="J725" s="17" t="str">
        <f>IF('Data Sheet'!$B$9="NC-50","N/A","OK")</f>
        <v>OK</v>
      </c>
      <c r="K725" s="17" t="str">
        <f>IF('Data Sheet'!$B$9="NC-50","N/A","OK")</f>
        <v>OK</v>
      </c>
      <c r="L725" s="17" t="str">
        <f t="shared" si="131"/>
        <v>OK</v>
      </c>
      <c r="M725" s="17" t="str">
        <f t="shared" si="132"/>
        <v>OK</v>
      </c>
      <c r="N725" s="18" t="str">
        <f>IF(BO725&lt;&gt;"",
    IF(INT('Data Sheet'!$A$19)=INT('Data Sheet'!$B$19),
        --(INT('Data Sheet'!$A$19) &amp; "." &amp; BO725),
        IF(AND((--(INT('Data Sheet'!$A$19) &amp; "." &amp; BO725)&gt;=--('Data Sheet'!$A$19)), (--(INT('Data Sheet'!$A$19) &amp; "." &amp; BO725)&lt;=--('Data Sheet'!$B$19))),
            --(INT('Data Sheet'!$A$19) &amp; "." &amp; BO725),
            --(INT('Data Sheet'!$B$19) &amp; "." &amp; BO725)
        )
    ),
    IF(BN725&lt;&gt;"",
        IF(INT('Data Sheet'!$A$19)=INT('Data Sheet'!$B$19),
            --(INT('Data Sheet'!$A$19) &amp; "." &amp; LEFT(BN725,3)),
            IF(AND((--(INT('Data Sheet'!$A$19) &amp; "." &amp; LEFT(BN725,3))&gt;=--('Data Sheet'!$A$19)), (--(INT('Data Sheet'!$A$19) &amp; "." &amp; LEFT(BN725,3))&lt;=--('Data Sheet'!$B$19))),
                --(INT('Data Sheet'!$A$19) &amp; "." &amp; LEFT(BN725,3)),
                --(INT('Data Sheet'!$B$19) &amp; "." &amp; LEFT(BN725,3))
            )
        ),
        "OK"
    )
)</f>
        <v>OK</v>
      </c>
      <c r="O725" s="23" t="str">
        <f>IF(BP725&lt;&gt;"",
    IF(INT('Data Sheet'!$A$19)=INT('Data Sheet'!$B$19),
        --(INT('Data Sheet'!$A$19) &amp; "." &amp; BP725),
        IF(AND((--(INT('Data Sheet'!$A$19) &amp; "." &amp; BP725)&gt;=--('Data Sheet'!$A$19)), (--(INT('Data Sheet'!$A$19) &amp; "." &amp; BP725)&lt;=--('Data Sheet'!$B$19))),
            --(INT('Data Sheet'!$A$19) &amp; "." &amp; BP725),
            --(INT('Data Sheet'!$B$19) &amp; "." &amp; BP725)
        )
    ),
    IF(BN725&lt;&gt;"",
        IF(INT('Data Sheet'!$A$19)=INT('Data Sheet'!$B$19),
            --(INT('Data Sheet'!$A$19) &amp; "." &amp; RIGHT(BN725,3)),
            IF(AND((--(INT('Data Sheet'!$A$19) &amp; "." &amp; RIGHT(BN725,3))&gt;=--('Data Sheet'!$A$19)), (--(INT('Data Sheet'!$A$19) &amp; "." &amp; RIGHT(BN725,3))&lt;=--('Data Sheet'!$B$19))),
                --(INT('Data Sheet'!$A$19) &amp; "." &amp; RIGHT(BN725,3)),
                --(INT('Data Sheet'!$B$19) &amp; "." &amp; RIGHT(BN725,3))
            )
        ),
        "OK"
    )
)</f>
        <v>OK</v>
      </c>
      <c r="P725" s="23" t="str">
        <f>IF(BR725&lt;&gt;"",
    IF(INT('Data Sheet'!$A$19)=INT('Data Sheet'!$B$15),
        --(INT('Data Sheet'!$A$15) &amp; "." &amp; BR725),
        IF(AND((--(INT('Data Sheet'!$A$15) &amp; "." &amp; BR725)&gt;=--('Data Sheet'!$A$15)), (--(INT('Data Sheet'!$A$15) &amp; "." &amp; BR725)&lt;=--('Data Sheet'!$B$15))),
            --(INT('Data Sheet'!$A$15) &amp; "." &amp; BR725),
            --(INT('Data Sheet'!$B$15) &amp; "." &amp; BR725)
        )
    ),
    IF(BQ725&lt;&gt;"",
        IF(INT('Data Sheet'!$A$15)=INT('Data Sheet'!$B$15),
            --(INT('Data Sheet'!$A$15) &amp; "." &amp; LEFT(BQ725,3)),
            IF(AND((--(INT('Data Sheet'!$A$15) &amp; "." &amp; LEFT(BQ725,3))&gt;=--('Data Sheet'!$A$15)), (--(INT('Data Sheet'!$A$15) &amp; "." &amp; LEFT(BQ725,3))&lt;=--('Data Sheet'!$B$15))),
                --(INT('Data Sheet'!$A$15) &amp; "." &amp; LEFT(BQ725,3)),
                --(INT('Data Sheet'!$B$15) &amp; "." &amp; LEFT(BQ725,3))
            )
        ),
        "OK"
    )
)</f>
        <v>OK</v>
      </c>
      <c r="Q725" s="23" t="str">
        <f>IF(BS725&lt;&gt;"",
    IF(INT('Data Sheet'!$A$19)=INT('Data Sheet'!$B$15),
        --(INT('Data Sheet'!$A$15) &amp; "." &amp; BS725),
        IF(AND((--(INT('Data Sheet'!$A$15) &amp; "." &amp; BS725)&gt;=--('Data Sheet'!$A$15)), (--(INT('Data Sheet'!$A$15) &amp; "." &amp; BS725)&lt;=--('Data Sheet'!$B$15))),
            --(INT('Data Sheet'!$A$15) &amp; "." &amp; BS725),
            --(INT('Data Sheet'!$B$15) &amp; "." &amp; BS725)
        )
    ),
    IF(BQ725&lt;&gt;"",
        IF(INT('Data Sheet'!$A$15)=INT('Data Sheet'!$B$15),
            --(INT('Data Sheet'!$A$15) &amp; "." &amp; RIGHT(BQ725,3)),
            IF(AND((--(INT('Data Sheet'!$A$15) &amp; "." &amp; RIGHT(BQ725,3))&gt;=--('Data Sheet'!$A$15)), (--(INT('Data Sheet'!$A$15) &amp; "." &amp; RIGHT(BQ725,3))&lt;=--('Data Sheet'!$B$15))),
                --(INT('Data Sheet'!$A$15) &amp; "." &amp; RIGHT(BQ725,3)),
                --(INT('Data Sheet'!$B$15) &amp; "." &amp; RIGHT(BQ725,3))
            )
        ),
        "OK"
    )
)</f>
        <v>OK</v>
      </c>
      <c r="R725" s="19"/>
      <c r="S725" s="19"/>
      <c r="T725" s="19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1"/>
      <c r="AU725" s="21"/>
      <c r="AV725" s="21"/>
      <c r="AW725" s="22"/>
      <c r="AX725" s="99"/>
      <c r="AY725" s="20"/>
      <c r="AZ725" s="20"/>
      <c r="BA725" s="22"/>
      <c r="BB725">
        <v>717</v>
      </c>
      <c r="BC725" s="80"/>
      <c r="BD725" s="80"/>
      <c r="BE725" s="80"/>
      <c r="BF725" s="80"/>
      <c r="BG725" s="32" t="str">
        <f t="shared" si="125"/>
        <v/>
      </c>
      <c r="BH725" s="78">
        <f t="shared" si="123"/>
        <v>0</v>
      </c>
      <c r="BI725" s="2">
        <f t="shared" si="126"/>
        <v>0</v>
      </c>
      <c r="BJ725" s="2">
        <f t="shared" si="127"/>
        <v>0</v>
      </c>
      <c r="BK725" s="2">
        <f t="shared" si="124"/>
        <v>0</v>
      </c>
    </row>
    <row r="726" spans="2:63" ht="15" customHeight="1" x14ac:dyDescent="0.25">
      <c r="B726" s="14">
        <v>718</v>
      </c>
      <c r="C726" s="95" t="str">
        <f t="shared" si="128"/>
        <v/>
      </c>
      <c r="D726" s="15" t="str">
        <f t="shared" si="122"/>
        <v>OK</v>
      </c>
      <c r="E726" s="16" t="e">
        <f>VLOOKUP('Data Sheet'!$B$8,'Data Sheet'!$I$2:$J$9,2,FALSE)</f>
        <v>#N/A</v>
      </c>
      <c r="F726" s="16" t="str">
        <f t="shared" si="129"/>
        <v/>
      </c>
      <c r="G726" s="103">
        <f t="shared" si="130"/>
        <v>0</v>
      </c>
      <c r="H726" s="17" t="s">
        <v>26</v>
      </c>
      <c r="I726" s="17" t="s">
        <v>26</v>
      </c>
      <c r="J726" s="17" t="str">
        <f>IF('Data Sheet'!$B$9="NC-50","N/A","OK")</f>
        <v>OK</v>
      </c>
      <c r="K726" s="17" t="str">
        <f>IF('Data Sheet'!$B$9="NC-50","N/A","OK")</f>
        <v>OK</v>
      </c>
      <c r="L726" s="17" t="str">
        <f t="shared" si="131"/>
        <v>OK</v>
      </c>
      <c r="M726" s="17" t="str">
        <f t="shared" si="132"/>
        <v>OK</v>
      </c>
      <c r="N726" s="18" t="str">
        <f>IF(BO726&lt;&gt;"",
    IF(INT('Data Sheet'!$A$19)=INT('Data Sheet'!$B$19),
        --(INT('Data Sheet'!$A$19) &amp; "." &amp; BO726),
        IF(AND((--(INT('Data Sheet'!$A$19) &amp; "." &amp; BO726)&gt;=--('Data Sheet'!$A$19)), (--(INT('Data Sheet'!$A$19) &amp; "." &amp; BO726)&lt;=--('Data Sheet'!$B$19))),
            --(INT('Data Sheet'!$A$19) &amp; "." &amp; BO726),
            --(INT('Data Sheet'!$B$19) &amp; "." &amp; BO726)
        )
    ),
    IF(BN726&lt;&gt;"",
        IF(INT('Data Sheet'!$A$19)=INT('Data Sheet'!$B$19),
            --(INT('Data Sheet'!$A$19) &amp; "." &amp; LEFT(BN726,3)),
            IF(AND((--(INT('Data Sheet'!$A$19) &amp; "." &amp; LEFT(BN726,3))&gt;=--('Data Sheet'!$A$19)), (--(INT('Data Sheet'!$A$19) &amp; "." &amp; LEFT(BN726,3))&lt;=--('Data Sheet'!$B$19))),
                --(INT('Data Sheet'!$A$19) &amp; "." &amp; LEFT(BN726,3)),
                --(INT('Data Sheet'!$B$19) &amp; "." &amp; LEFT(BN726,3))
            )
        ),
        "OK"
    )
)</f>
        <v>OK</v>
      </c>
      <c r="O726" s="23" t="str">
        <f>IF(BP726&lt;&gt;"",
    IF(INT('Data Sheet'!$A$19)=INT('Data Sheet'!$B$19),
        --(INT('Data Sheet'!$A$19) &amp; "." &amp; BP726),
        IF(AND((--(INT('Data Sheet'!$A$19) &amp; "." &amp; BP726)&gt;=--('Data Sheet'!$A$19)), (--(INT('Data Sheet'!$A$19) &amp; "." &amp; BP726)&lt;=--('Data Sheet'!$B$19))),
            --(INT('Data Sheet'!$A$19) &amp; "." &amp; BP726),
            --(INT('Data Sheet'!$B$19) &amp; "." &amp; BP726)
        )
    ),
    IF(BN726&lt;&gt;"",
        IF(INT('Data Sheet'!$A$19)=INT('Data Sheet'!$B$19),
            --(INT('Data Sheet'!$A$19) &amp; "." &amp; RIGHT(BN726,3)),
            IF(AND((--(INT('Data Sheet'!$A$19) &amp; "." &amp; RIGHT(BN726,3))&gt;=--('Data Sheet'!$A$19)), (--(INT('Data Sheet'!$A$19) &amp; "." &amp; RIGHT(BN726,3))&lt;=--('Data Sheet'!$B$19))),
                --(INT('Data Sheet'!$A$19) &amp; "." &amp; RIGHT(BN726,3)),
                --(INT('Data Sheet'!$B$19) &amp; "." &amp; RIGHT(BN726,3))
            )
        ),
        "OK"
    )
)</f>
        <v>OK</v>
      </c>
      <c r="P726" s="23" t="str">
        <f>IF(BR726&lt;&gt;"",
    IF(INT('Data Sheet'!$A$19)=INT('Data Sheet'!$B$15),
        --(INT('Data Sheet'!$A$15) &amp; "." &amp; BR726),
        IF(AND((--(INT('Data Sheet'!$A$15) &amp; "." &amp; BR726)&gt;=--('Data Sheet'!$A$15)), (--(INT('Data Sheet'!$A$15) &amp; "." &amp; BR726)&lt;=--('Data Sheet'!$B$15))),
            --(INT('Data Sheet'!$A$15) &amp; "." &amp; BR726),
            --(INT('Data Sheet'!$B$15) &amp; "." &amp; BR726)
        )
    ),
    IF(BQ726&lt;&gt;"",
        IF(INT('Data Sheet'!$A$15)=INT('Data Sheet'!$B$15),
            --(INT('Data Sheet'!$A$15) &amp; "." &amp; LEFT(BQ726,3)),
            IF(AND((--(INT('Data Sheet'!$A$15) &amp; "." &amp; LEFT(BQ726,3))&gt;=--('Data Sheet'!$A$15)), (--(INT('Data Sheet'!$A$15) &amp; "." &amp; LEFT(BQ726,3))&lt;=--('Data Sheet'!$B$15))),
                --(INT('Data Sheet'!$A$15) &amp; "." &amp; LEFT(BQ726,3)),
                --(INT('Data Sheet'!$B$15) &amp; "." &amp; LEFT(BQ726,3))
            )
        ),
        "OK"
    )
)</f>
        <v>OK</v>
      </c>
      <c r="Q726" s="23" t="str">
        <f>IF(BS726&lt;&gt;"",
    IF(INT('Data Sheet'!$A$19)=INT('Data Sheet'!$B$15),
        --(INT('Data Sheet'!$A$15) &amp; "." &amp; BS726),
        IF(AND((--(INT('Data Sheet'!$A$15) &amp; "." &amp; BS726)&gt;=--('Data Sheet'!$A$15)), (--(INT('Data Sheet'!$A$15) &amp; "." &amp; BS726)&lt;=--('Data Sheet'!$B$15))),
            --(INT('Data Sheet'!$A$15) &amp; "." &amp; BS726),
            --(INT('Data Sheet'!$B$15) &amp; "." &amp; BS726)
        )
    ),
    IF(BQ726&lt;&gt;"",
        IF(INT('Data Sheet'!$A$15)=INT('Data Sheet'!$B$15),
            --(INT('Data Sheet'!$A$15) &amp; "." &amp; RIGHT(BQ726,3)),
            IF(AND((--(INT('Data Sheet'!$A$15) &amp; "." &amp; RIGHT(BQ726,3))&gt;=--('Data Sheet'!$A$15)), (--(INT('Data Sheet'!$A$15) &amp; "." &amp; RIGHT(BQ726,3))&lt;=--('Data Sheet'!$B$15))),
                --(INT('Data Sheet'!$A$15) &amp; "." &amp; RIGHT(BQ726,3)),
                --(INT('Data Sheet'!$B$15) &amp; "." &amp; RIGHT(BQ726,3))
            )
        ),
        "OK"
    )
)</f>
        <v>OK</v>
      </c>
      <c r="R726" s="19"/>
      <c r="S726" s="19"/>
      <c r="T726" s="19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1"/>
      <c r="AU726" s="21"/>
      <c r="AV726" s="21"/>
      <c r="AW726" s="22"/>
      <c r="AX726" s="99"/>
      <c r="AY726" s="20"/>
      <c r="AZ726" s="20"/>
      <c r="BA726" s="22"/>
      <c r="BB726">
        <v>718</v>
      </c>
      <c r="BC726" s="80"/>
      <c r="BD726" s="80"/>
      <c r="BE726" s="80"/>
      <c r="BF726" s="80"/>
      <c r="BG726" s="32" t="str">
        <f t="shared" si="125"/>
        <v/>
      </c>
      <c r="BH726" s="78">
        <f t="shared" si="123"/>
        <v>0</v>
      </c>
      <c r="BI726" s="2">
        <f t="shared" si="126"/>
        <v>0</v>
      </c>
      <c r="BJ726" s="2">
        <f t="shared" si="127"/>
        <v>0</v>
      </c>
      <c r="BK726" s="2">
        <f t="shared" si="124"/>
        <v>0</v>
      </c>
    </row>
    <row r="727" spans="2:63" ht="15" customHeight="1" x14ac:dyDescent="0.25">
      <c r="B727" s="14">
        <v>719</v>
      </c>
      <c r="C727" s="95" t="str">
        <f t="shared" si="128"/>
        <v/>
      </c>
      <c r="D727" s="15" t="str">
        <f t="shared" si="122"/>
        <v>OK</v>
      </c>
      <c r="E727" s="16" t="e">
        <f>VLOOKUP('Data Sheet'!$B$8,'Data Sheet'!$I$2:$J$9,2,FALSE)</f>
        <v>#N/A</v>
      </c>
      <c r="F727" s="16" t="str">
        <f t="shared" si="129"/>
        <v/>
      </c>
      <c r="G727" s="103">
        <f t="shared" si="130"/>
        <v>0</v>
      </c>
      <c r="H727" s="17" t="s">
        <v>26</v>
      </c>
      <c r="I727" s="17" t="s">
        <v>26</v>
      </c>
      <c r="J727" s="17" t="str">
        <f>IF('Data Sheet'!$B$9="NC-50","N/A","OK")</f>
        <v>OK</v>
      </c>
      <c r="K727" s="17" t="str">
        <f>IF('Data Sheet'!$B$9="NC-50","N/A","OK")</f>
        <v>OK</v>
      </c>
      <c r="L727" s="17" t="str">
        <f t="shared" si="131"/>
        <v>OK</v>
      </c>
      <c r="M727" s="17" t="str">
        <f t="shared" si="132"/>
        <v>OK</v>
      </c>
      <c r="N727" s="18" t="str">
        <f>IF(BO727&lt;&gt;"",
    IF(INT('Data Sheet'!$A$19)=INT('Data Sheet'!$B$19),
        --(INT('Data Sheet'!$A$19) &amp; "." &amp; BO727),
        IF(AND((--(INT('Data Sheet'!$A$19) &amp; "." &amp; BO727)&gt;=--('Data Sheet'!$A$19)), (--(INT('Data Sheet'!$A$19) &amp; "." &amp; BO727)&lt;=--('Data Sheet'!$B$19))),
            --(INT('Data Sheet'!$A$19) &amp; "." &amp; BO727),
            --(INT('Data Sheet'!$B$19) &amp; "." &amp; BO727)
        )
    ),
    IF(BN727&lt;&gt;"",
        IF(INT('Data Sheet'!$A$19)=INT('Data Sheet'!$B$19),
            --(INT('Data Sheet'!$A$19) &amp; "." &amp; LEFT(BN727,3)),
            IF(AND((--(INT('Data Sheet'!$A$19) &amp; "." &amp; LEFT(BN727,3))&gt;=--('Data Sheet'!$A$19)), (--(INT('Data Sheet'!$A$19) &amp; "." &amp; LEFT(BN727,3))&lt;=--('Data Sheet'!$B$19))),
                --(INT('Data Sheet'!$A$19) &amp; "." &amp; LEFT(BN727,3)),
                --(INT('Data Sheet'!$B$19) &amp; "." &amp; LEFT(BN727,3))
            )
        ),
        "OK"
    )
)</f>
        <v>OK</v>
      </c>
      <c r="O727" s="23" t="str">
        <f>IF(BP727&lt;&gt;"",
    IF(INT('Data Sheet'!$A$19)=INT('Data Sheet'!$B$19),
        --(INT('Data Sheet'!$A$19) &amp; "." &amp; BP727),
        IF(AND((--(INT('Data Sheet'!$A$19) &amp; "." &amp; BP727)&gt;=--('Data Sheet'!$A$19)), (--(INT('Data Sheet'!$A$19) &amp; "." &amp; BP727)&lt;=--('Data Sheet'!$B$19))),
            --(INT('Data Sheet'!$A$19) &amp; "." &amp; BP727),
            --(INT('Data Sheet'!$B$19) &amp; "." &amp; BP727)
        )
    ),
    IF(BN727&lt;&gt;"",
        IF(INT('Data Sheet'!$A$19)=INT('Data Sheet'!$B$19),
            --(INT('Data Sheet'!$A$19) &amp; "." &amp; RIGHT(BN727,3)),
            IF(AND((--(INT('Data Sheet'!$A$19) &amp; "." &amp; RIGHT(BN727,3))&gt;=--('Data Sheet'!$A$19)), (--(INT('Data Sheet'!$A$19) &amp; "." &amp; RIGHT(BN727,3))&lt;=--('Data Sheet'!$B$19))),
                --(INT('Data Sheet'!$A$19) &amp; "." &amp; RIGHT(BN727,3)),
                --(INT('Data Sheet'!$B$19) &amp; "." &amp; RIGHT(BN727,3))
            )
        ),
        "OK"
    )
)</f>
        <v>OK</v>
      </c>
      <c r="P727" s="23" t="str">
        <f>IF(BR727&lt;&gt;"",
    IF(INT('Data Sheet'!$A$19)=INT('Data Sheet'!$B$15),
        --(INT('Data Sheet'!$A$15) &amp; "." &amp; BR727),
        IF(AND((--(INT('Data Sheet'!$A$15) &amp; "." &amp; BR727)&gt;=--('Data Sheet'!$A$15)), (--(INT('Data Sheet'!$A$15) &amp; "." &amp; BR727)&lt;=--('Data Sheet'!$B$15))),
            --(INT('Data Sheet'!$A$15) &amp; "." &amp; BR727),
            --(INT('Data Sheet'!$B$15) &amp; "." &amp; BR727)
        )
    ),
    IF(BQ727&lt;&gt;"",
        IF(INT('Data Sheet'!$A$15)=INT('Data Sheet'!$B$15),
            --(INT('Data Sheet'!$A$15) &amp; "." &amp; LEFT(BQ727,3)),
            IF(AND((--(INT('Data Sheet'!$A$15) &amp; "." &amp; LEFT(BQ727,3))&gt;=--('Data Sheet'!$A$15)), (--(INT('Data Sheet'!$A$15) &amp; "." &amp; LEFT(BQ727,3))&lt;=--('Data Sheet'!$B$15))),
                --(INT('Data Sheet'!$A$15) &amp; "." &amp; LEFT(BQ727,3)),
                --(INT('Data Sheet'!$B$15) &amp; "." &amp; LEFT(BQ727,3))
            )
        ),
        "OK"
    )
)</f>
        <v>OK</v>
      </c>
      <c r="Q727" s="23" t="str">
        <f>IF(BS727&lt;&gt;"",
    IF(INT('Data Sheet'!$A$19)=INT('Data Sheet'!$B$15),
        --(INT('Data Sheet'!$A$15) &amp; "." &amp; BS727),
        IF(AND((--(INT('Data Sheet'!$A$15) &amp; "." &amp; BS727)&gt;=--('Data Sheet'!$A$15)), (--(INT('Data Sheet'!$A$15) &amp; "." &amp; BS727)&lt;=--('Data Sheet'!$B$15))),
            --(INT('Data Sheet'!$A$15) &amp; "." &amp; BS727),
            --(INT('Data Sheet'!$B$15) &amp; "." &amp; BS727)
        )
    ),
    IF(BQ727&lt;&gt;"",
        IF(INT('Data Sheet'!$A$15)=INT('Data Sheet'!$B$15),
            --(INT('Data Sheet'!$A$15) &amp; "." &amp; RIGHT(BQ727,3)),
            IF(AND((--(INT('Data Sheet'!$A$15) &amp; "." &amp; RIGHT(BQ727,3))&gt;=--('Data Sheet'!$A$15)), (--(INT('Data Sheet'!$A$15) &amp; "." &amp; RIGHT(BQ727,3))&lt;=--('Data Sheet'!$B$15))),
                --(INT('Data Sheet'!$A$15) &amp; "." &amp; RIGHT(BQ727,3)),
                --(INT('Data Sheet'!$B$15) &amp; "." &amp; RIGHT(BQ727,3))
            )
        ),
        "OK"
    )
)</f>
        <v>OK</v>
      </c>
      <c r="R727" s="19"/>
      <c r="S727" s="19"/>
      <c r="T727" s="19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1"/>
      <c r="AU727" s="21"/>
      <c r="AV727" s="21"/>
      <c r="AW727" s="22"/>
      <c r="AX727" s="99"/>
      <c r="AY727" s="20"/>
      <c r="AZ727" s="20"/>
      <c r="BA727" s="22"/>
      <c r="BB727">
        <v>719</v>
      </c>
      <c r="BC727" s="80"/>
      <c r="BD727" s="80"/>
      <c r="BE727" s="80"/>
      <c r="BF727" s="80"/>
      <c r="BG727" s="32" t="str">
        <f t="shared" si="125"/>
        <v/>
      </c>
      <c r="BH727" s="78">
        <f t="shared" si="123"/>
        <v>0</v>
      </c>
      <c r="BI727" s="2">
        <f t="shared" si="126"/>
        <v>0</v>
      </c>
      <c r="BJ727" s="2">
        <f t="shared" si="127"/>
        <v>0</v>
      </c>
      <c r="BK727" s="2">
        <f t="shared" si="124"/>
        <v>0</v>
      </c>
    </row>
    <row r="728" spans="2:63" ht="15" customHeight="1" x14ac:dyDescent="0.25">
      <c r="B728" s="14">
        <v>720</v>
      </c>
      <c r="C728" s="95" t="str">
        <f t="shared" si="128"/>
        <v/>
      </c>
      <c r="D728" s="15" t="str">
        <f t="shared" si="122"/>
        <v>OK</v>
      </c>
      <c r="E728" s="16" t="e">
        <f>VLOOKUP('Data Sheet'!$B$8,'Data Sheet'!$I$2:$J$9,2,FALSE)</f>
        <v>#N/A</v>
      </c>
      <c r="F728" s="16" t="str">
        <f t="shared" si="129"/>
        <v/>
      </c>
      <c r="G728" s="103">
        <f t="shared" si="130"/>
        <v>0</v>
      </c>
      <c r="H728" s="17" t="s">
        <v>26</v>
      </c>
      <c r="I728" s="17" t="s">
        <v>26</v>
      </c>
      <c r="J728" s="17" t="str">
        <f>IF('Data Sheet'!$B$9="NC-50","N/A","OK")</f>
        <v>OK</v>
      </c>
      <c r="K728" s="17" t="str">
        <f>IF('Data Sheet'!$B$9="NC-50","N/A","OK")</f>
        <v>OK</v>
      </c>
      <c r="L728" s="17" t="str">
        <f t="shared" si="131"/>
        <v>OK</v>
      </c>
      <c r="M728" s="17" t="str">
        <f t="shared" si="132"/>
        <v>OK</v>
      </c>
      <c r="N728" s="18" t="str">
        <f>IF(BO728&lt;&gt;"",
    IF(INT('Data Sheet'!$A$19)=INT('Data Sheet'!$B$19),
        --(INT('Data Sheet'!$A$19) &amp; "." &amp; BO728),
        IF(AND((--(INT('Data Sheet'!$A$19) &amp; "." &amp; BO728)&gt;=--('Data Sheet'!$A$19)), (--(INT('Data Sheet'!$A$19) &amp; "." &amp; BO728)&lt;=--('Data Sheet'!$B$19))),
            --(INT('Data Sheet'!$A$19) &amp; "." &amp; BO728),
            --(INT('Data Sheet'!$B$19) &amp; "." &amp; BO728)
        )
    ),
    IF(BN728&lt;&gt;"",
        IF(INT('Data Sheet'!$A$19)=INT('Data Sheet'!$B$19),
            --(INT('Data Sheet'!$A$19) &amp; "." &amp; LEFT(BN728,3)),
            IF(AND((--(INT('Data Sheet'!$A$19) &amp; "." &amp; LEFT(BN728,3))&gt;=--('Data Sheet'!$A$19)), (--(INT('Data Sheet'!$A$19) &amp; "." &amp; LEFT(BN728,3))&lt;=--('Data Sheet'!$B$19))),
                --(INT('Data Sheet'!$A$19) &amp; "." &amp; LEFT(BN728,3)),
                --(INT('Data Sheet'!$B$19) &amp; "." &amp; LEFT(BN728,3))
            )
        ),
        "OK"
    )
)</f>
        <v>OK</v>
      </c>
      <c r="O728" s="23" t="str">
        <f>IF(BP728&lt;&gt;"",
    IF(INT('Data Sheet'!$A$19)=INT('Data Sheet'!$B$19),
        --(INT('Data Sheet'!$A$19) &amp; "." &amp; BP728),
        IF(AND((--(INT('Data Sheet'!$A$19) &amp; "." &amp; BP728)&gt;=--('Data Sheet'!$A$19)), (--(INT('Data Sheet'!$A$19) &amp; "." &amp; BP728)&lt;=--('Data Sheet'!$B$19))),
            --(INT('Data Sheet'!$A$19) &amp; "." &amp; BP728),
            --(INT('Data Sheet'!$B$19) &amp; "." &amp; BP728)
        )
    ),
    IF(BN728&lt;&gt;"",
        IF(INT('Data Sheet'!$A$19)=INT('Data Sheet'!$B$19),
            --(INT('Data Sheet'!$A$19) &amp; "." &amp; RIGHT(BN728,3)),
            IF(AND((--(INT('Data Sheet'!$A$19) &amp; "." &amp; RIGHT(BN728,3))&gt;=--('Data Sheet'!$A$19)), (--(INT('Data Sheet'!$A$19) &amp; "." &amp; RIGHT(BN728,3))&lt;=--('Data Sheet'!$B$19))),
                --(INT('Data Sheet'!$A$19) &amp; "." &amp; RIGHT(BN728,3)),
                --(INT('Data Sheet'!$B$19) &amp; "." &amp; RIGHT(BN728,3))
            )
        ),
        "OK"
    )
)</f>
        <v>OK</v>
      </c>
      <c r="P728" s="23" t="str">
        <f>IF(BR728&lt;&gt;"",
    IF(INT('Data Sheet'!$A$19)=INT('Data Sheet'!$B$15),
        --(INT('Data Sheet'!$A$15) &amp; "." &amp; BR728),
        IF(AND((--(INT('Data Sheet'!$A$15) &amp; "." &amp; BR728)&gt;=--('Data Sheet'!$A$15)), (--(INT('Data Sheet'!$A$15) &amp; "." &amp; BR728)&lt;=--('Data Sheet'!$B$15))),
            --(INT('Data Sheet'!$A$15) &amp; "." &amp; BR728),
            --(INT('Data Sheet'!$B$15) &amp; "." &amp; BR728)
        )
    ),
    IF(BQ728&lt;&gt;"",
        IF(INT('Data Sheet'!$A$15)=INT('Data Sheet'!$B$15),
            --(INT('Data Sheet'!$A$15) &amp; "." &amp; LEFT(BQ728,3)),
            IF(AND((--(INT('Data Sheet'!$A$15) &amp; "." &amp; LEFT(BQ728,3))&gt;=--('Data Sheet'!$A$15)), (--(INT('Data Sheet'!$A$15) &amp; "." &amp; LEFT(BQ728,3))&lt;=--('Data Sheet'!$B$15))),
                --(INT('Data Sheet'!$A$15) &amp; "." &amp; LEFT(BQ728,3)),
                --(INT('Data Sheet'!$B$15) &amp; "." &amp; LEFT(BQ728,3))
            )
        ),
        "OK"
    )
)</f>
        <v>OK</v>
      </c>
      <c r="Q728" s="23" t="str">
        <f>IF(BS728&lt;&gt;"",
    IF(INT('Data Sheet'!$A$19)=INT('Data Sheet'!$B$15),
        --(INT('Data Sheet'!$A$15) &amp; "." &amp; BS728),
        IF(AND((--(INT('Data Sheet'!$A$15) &amp; "." &amp; BS728)&gt;=--('Data Sheet'!$A$15)), (--(INT('Data Sheet'!$A$15) &amp; "." &amp; BS728)&lt;=--('Data Sheet'!$B$15))),
            --(INT('Data Sheet'!$A$15) &amp; "." &amp; BS728),
            --(INT('Data Sheet'!$B$15) &amp; "." &amp; BS728)
        )
    ),
    IF(BQ728&lt;&gt;"",
        IF(INT('Data Sheet'!$A$15)=INT('Data Sheet'!$B$15),
            --(INT('Data Sheet'!$A$15) &amp; "." &amp; RIGHT(BQ728,3)),
            IF(AND((--(INT('Data Sheet'!$A$15) &amp; "." &amp; RIGHT(BQ728,3))&gt;=--('Data Sheet'!$A$15)), (--(INT('Data Sheet'!$A$15) &amp; "." &amp; RIGHT(BQ728,3))&lt;=--('Data Sheet'!$B$15))),
                --(INT('Data Sheet'!$A$15) &amp; "." &amp; RIGHT(BQ728,3)),
                --(INT('Data Sheet'!$B$15) &amp; "." &amp; RIGHT(BQ728,3))
            )
        ),
        "OK"
    )
)</f>
        <v>OK</v>
      </c>
      <c r="R728" s="19"/>
      <c r="S728" s="19"/>
      <c r="T728" s="19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1"/>
      <c r="AU728" s="21"/>
      <c r="AV728" s="21"/>
      <c r="AW728" s="22"/>
      <c r="AX728" s="99"/>
      <c r="AY728" s="20"/>
      <c r="AZ728" s="20"/>
      <c r="BA728" s="22"/>
      <c r="BB728">
        <v>720</v>
      </c>
      <c r="BC728" s="80"/>
      <c r="BD728" s="80"/>
      <c r="BE728" s="80"/>
      <c r="BF728" s="80"/>
      <c r="BG728" s="32" t="str">
        <f t="shared" si="125"/>
        <v/>
      </c>
      <c r="BH728" s="78">
        <f t="shared" si="123"/>
        <v>0</v>
      </c>
      <c r="BI728" s="2">
        <f t="shared" si="126"/>
        <v>0</v>
      </c>
      <c r="BJ728" s="2">
        <f t="shared" si="127"/>
        <v>0</v>
      </c>
      <c r="BK728" s="2">
        <f t="shared" si="124"/>
        <v>0</v>
      </c>
    </row>
    <row r="729" spans="2:63" ht="15" customHeight="1" x14ac:dyDescent="0.25">
      <c r="B729" s="14">
        <v>721</v>
      </c>
      <c r="C729" s="95" t="str">
        <f t="shared" si="128"/>
        <v/>
      </c>
      <c r="D729" s="15" t="str">
        <f t="shared" si="122"/>
        <v>OK</v>
      </c>
      <c r="E729" s="16" t="e">
        <f>VLOOKUP('Data Sheet'!$B$8,'Data Sheet'!$I$2:$J$9,2,FALSE)</f>
        <v>#N/A</v>
      </c>
      <c r="F729" s="16" t="str">
        <f t="shared" si="129"/>
        <v/>
      </c>
      <c r="G729" s="103">
        <f t="shared" si="130"/>
        <v>0</v>
      </c>
      <c r="H729" s="17" t="s">
        <v>26</v>
      </c>
      <c r="I729" s="17" t="s">
        <v>26</v>
      </c>
      <c r="J729" s="17" t="str">
        <f>IF('Data Sheet'!$B$9="NC-50","N/A","OK")</f>
        <v>OK</v>
      </c>
      <c r="K729" s="17" t="str">
        <f>IF('Data Sheet'!$B$9="NC-50","N/A","OK")</f>
        <v>OK</v>
      </c>
      <c r="L729" s="17" t="str">
        <f t="shared" si="131"/>
        <v>OK</v>
      </c>
      <c r="M729" s="17" t="str">
        <f t="shared" si="132"/>
        <v>OK</v>
      </c>
      <c r="N729" s="18" t="str">
        <f>IF(BO729&lt;&gt;"",
    IF(INT('Data Sheet'!$A$19)=INT('Data Sheet'!$B$19),
        --(INT('Data Sheet'!$A$19) &amp; "." &amp; BO729),
        IF(AND((--(INT('Data Sheet'!$A$19) &amp; "." &amp; BO729)&gt;=--('Data Sheet'!$A$19)), (--(INT('Data Sheet'!$A$19) &amp; "." &amp; BO729)&lt;=--('Data Sheet'!$B$19))),
            --(INT('Data Sheet'!$A$19) &amp; "." &amp; BO729),
            --(INT('Data Sheet'!$B$19) &amp; "." &amp; BO729)
        )
    ),
    IF(BN729&lt;&gt;"",
        IF(INT('Data Sheet'!$A$19)=INT('Data Sheet'!$B$19),
            --(INT('Data Sheet'!$A$19) &amp; "." &amp; LEFT(BN729,3)),
            IF(AND((--(INT('Data Sheet'!$A$19) &amp; "." &amp; LEFT(BN729,3))&gt;=--('Data Sheet'!$A$19)), (--(INT('Data Sheet'!$A$19) &amp; "." &amp; LEFT(BN729,3))&lt;=--('Data Sheet'!$B$19))),
                --(INT('Data Sheet'!$A$19) &amp; "." &amp; LEFT(BN729,3)),
                --(INT('Data Sheet'!$B$19) &amp; "." &amp; LEFT(BN729,3))
            )
        ),
        "OK"
    )
)</f>
        <v>OK</v>
      </c>
      <c r="O729" s="23" t="str">
        <f>IF(BP729&lt;&gt;"",
    IF(INT('Data Sheet'!$A$19)=INT('Data Sheet'!$B$19),
        --(INT('Data Sheet'!$A$19) &amp; "." &amp; BP729),
        IF(AND((--(INT('Data Sheet'!$A$19) &amp; "." &amp; BP729)&gt;=--('Data Sheet'!$A$19)), (--(INT('Data Sheet'!$A$19) &amp; "." &amp; BP729)&lt;=--('Data Sheet'!$B$19))),
            --(INT('Data Sheet'!$A$19) &amp; "." &amp; BP729),
            --(INT('Data Sheet'!$B$19) &amp; "." &amp; BP729)
        )
    ),
    IF(BN729&lt;&gt;"",
        IF(INT('Data Sheet'!$A$19)=INT('Data Sheet'!$B$19),
            --(INT('Data Sheet'!$A$19) &amp; "." &amp; RIGHT(BN729,3)),
            IF(AND((--(INT('Data Sheet'!$A$19) &amp; "." &amp; RIGHT(BN729,3))&gt;=--('Data Sheet'!$A$19)), (--(INT('Data Sheet'!$A$19) &amp; "." &amp; RIGHT(BN729,3))&lt;=--('Data Sheet'!$B$19))),
                --(INT('Data Sheet'!$A$19) &amp; "." &amp; RIGHT(BN729,3)),
                --(INT('Data Sheet'!$B$19) &amp; "." &amp; RIGHT(BN729,3))
            )
        ),
        "OK"
    )
)</f>
        <v>OK</v>
      </c>
      <c r="P729" s="23" t="str">
        <f>IF(BR729&lt;&gt;"",
    IF(INT('Data Sheet'!$A$19)=INT('Data Sheet'!$B$15),
        --(INT('Data Sheet'!$A$15) &amp; "." &amp; BR729),
        IF(AND((--(INT('Data Sheet'!$A$15) &amp; "." &amp; BR729)&gt;=--('Data Sheet'!$A$15)), (--(INT('Data Sheet'!$A$15) &amp; "." &amp; BR729)&lt;=--('Data Sheet'!$B$15))),
            --(INT('Data Sheet'!$A$15) &amp; "." &amp; BR729),
            --(INT('Data Sheet'!$B$15) &amp; "." &amp; BR729)
        )
    ),
    IF(BQ729&lt;&gt;"",
        IF(INT('Data Sheet'!$A$15)=INT('Data Sheet'!$B$15),
            --(INT('Data Sheet'!$A$15) &amp; "." &amp; LEFT(BQ729,3)),
            IF(AND((--(INT('Data Sheet'!$A$15) &amp; "." &amp; LEFT(BQ729,3))&gt;=--('Data Sheet'!$A$15)), (--(INT('Data Sheet'!$A$15) &amp; "." &amp; LEFT(BQ729,3))&lt;=--('Data Sheet'!$B$15))),
                --(INT('Data Sheet'!$A$15) &amp; "." &amp; LEFT(BQ729,3)),
                --(INT('Data Sheet'!$B$15) &amp; "." &amp; LEFT(BQ729,3))
            )
        ),
        "OK"
    )
)</f>
        <v>OK</v>
      </c>
      <c r="Q729" s="23" t="str">
        <f>IF(BS729&lt;&gt;"",
    IF(INT('Data Sheet'!$A$19)=INT('Data Sheet'!$B$15),
        --(INT('Data Sheet'!$A$15) &amp; "." &amp; BS729),
        IF(AND((--(INT('Data Sheet'!$A$15) &amp; "." &amp; BS729)&gt;=--('Data Sheet'!$A$15)), (--(INT('Data Sheet'!$A$15) &amp; "." &amp; BS729)&lt;=--('Data Sheet'!$B$15))),
            --(INT('Data Sheet'!$A$15) &amp; "." &amp; BS729),
            --(INT('Data Sheet'!$B$15) &amp; "." &amp; BS729)
        )
    ),
    IF(BQ729&lt;&gt;"",
        IF(INT('Data Sheet'!$A$15)=INT('Data Sheet'!$B$15),
            --(INT('Data Sheet'!$A$15) &amp; "." &amp; RIGHT(BQ729,3)),
            IF(AND((--(INT('Data Sheet'!$A$15) &amp; "." &amp; RIGHT(BQ729,3))&gt;=--('Data Sheet'!$A$15)), (--(INT('Data Sheet'!$A$15) &amp; "." &amp; RIGHT(BQ729,3))&lt;=--('Data Sheet'!$B$15))),
                --(INT('Data Sheet'!$A$15) &amp; "." &amp; RIGHT(BQ729,3)),
                --(INT('Data Sheet'!$B$15) &amp; "." &amp; RIGHT(BQ729,3))
            )
        ),
        "OK"
    )
)</f>
        <v>OK</v>
      </c>
      <c r="R729" s="19"/>
      <c r="S729" s="19"/>
      <c r="T729" s="19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1"/>
      <c r="AU729" s="21"/>
      <c r="AV729" s="21"/>
      <c r="AW729" s="22"/>
      <c r="AX729" s="99"/>
      <c r="AY729" s="20"/>
      <c r="AZ729" s="20"/>
      <c r="BA729" s="22"/>
      <c r="BB729">
        <v>721</v>
      </c>
      <c r="BC729" s="80"/>
      <c r="BD729" s="80"/>
      <c r="BE729" s="80"/>
      <c r="BF729" s="80"/>
      <c r="BG729" s="32" t="str">
        <f t="shared" si="125"/>
        <v/>
      </c>
      <c r="BH729" s="78">
        <f t="shared" si="123"/>
        <v>0</v>
      </c>
      <c r="BI729" s="2">
        <f t="shared" si="126"/>
        <v>0</v>
      </c>
      <c r="BJ729" s="2">
        <f t="shared" si="127"/>
        <v>0</v>
      </c>
      <c r="BK729" s="2">
        <f t="shared" si="124"/>
        <v>0</v>
      </c>
    </row>
    <row r="730" spans="2:63" ht="15" customHeight="1" x14ac:dyDescent="0.25">
      <c r="B730" s="14">
        <v>722</v>
      </c>
      <c r="C730" s="95" t="str">
        <f t="shared" si="128"/>
        <v/>
      </c>
      <c r="D730" s="15" t="str">
        <f t="shared" si="122"/>
        <v>OK</v>
      </c>
      <c r="E730" s="16" t="e">
        <f>VLOOKUP('Data Sheet'!$B$8,'Data Sheet'!$I$2:$J$9,2,FALSE)</f>
        <v>#N/A</v>
      </c>
      <c r="F730" s="16" t="str">
        <f t="shared" si="129"/>
        <v/>
      </c>
      <c r="G730" s="103">
        <f t="shared" si="130"/>
        <v>0</v>
      </c>
      <c r="H730" s="17" t="s">
        <v>26</v>
      </c>
      <c r="I730" s="17" t="s">
        <v>26</v>
      </c>
      <c r="J730" s="17" t="str">
        <f>IF('Data Sheet'!$B$9="NC-50","N/A","OK")</f>
        <v>OK</v>
      </c>
      <c r="K730" s="17" t="str">
        <f>IF('Data Sheet'!$B$9="NC-50","N/A","OK")</f>
        <v>OK</v>
      </c>
      <c r="L730" s="17" t="str">
        <f t="shared" si="131"/>
        <v>OK</v>
      </c>
      <c r="M730" s="17" t="str">
        <f t="shared" si="132"/>
        <v>OK</v>
      </c>
      <c r="N730" s="18" t="str">
        <f>IF(BO730&lt;&gt;"",
    IF(INT('Data Sheet'!$A$19)=INT('Data Sheet'!$B$19),
        --(INT('Data Sheet'!$A$19) &amp; "." &amp; BO730),
        IF(AND((--(INT('Data Sheet'!$A$19) &amp; "." &amp; BO730)&gt;=--('Data Sheet'!$A$19)), (--(INT('Data Sheet'!$A$19) &amp; "." &amp; BO730)&lt;=--('Data Sheet'!$B$19))),
            --(INT('Data Sheet'!$A$19) &amp; "." &amp; BO730),
            --(INT('Data Sheet'!$B$19) &amp; "." &amp; BO730)
        )
    ),
    IF(BN730&lt;&gt;"",
        IF(INT('Data Sheet'!$A$19)=INT('Data Sheet'!$B$19),
            --(INT('Data Sheet'!$A$19) &amp; "." &amp; LEFT(BN730,3)),
            IF(AND((--(INT('Data Sheet'!$A$19) &amp; "." &amp; LEFT(BN730,3))&gt;=--('Data Sheet'!$A$19)), (--(INT('Data Sheet'!$A$19) &amp; "." &amp; LEFT(BN730,3))&lt;=--('Data Sheet'!$B$19))),
                --(INT('Data Sheet'!$A$19) &amp; "." &amp; LEFT(BN730,3)),
                --(INT('Data Sheet'!$B$19) &amp; "." &amp; LEFT(BN730,3))
            )
        ),
        "OK"
    )
)</f>
        <v>OK</v>
      </c>
      <c r="O730" s="23" t="str">
        <f>IF(BP730&lt;&gt;"",
    IF(INT('Data Sheet'!$A$19)=INT('Data Sheet'!$B$19),
        --(INT('Data Sheet'!$A$19) &amp; "." &amp; BP730),
        IF(AND((--(INT('Data Sheet'!$A$19) &amp; "." &amp; BP730)&gt;=--('Data Sheet'!$A$19)), (--(INT('Data Sheet'!$A$19) &amp; "." &amp; BP730)&lt;=--('Data Sheet'!$B$19))),
            --(INT('Data Sheet'!$A$19) &amp; "." &amp; BP730),
            --(INT('Data Sheet'!$B$19) &amp; "." &amp; BP730)
        )
    ),
    IF(BN730&lt;&gt;"",
        IF(INT('Data Sheet'!$A$19)=INT('Data Sheet'!$B$19),
            --(INT('Data Sheet'!$A$19) &amp; "." &amp; RIGHT(BN730,3)),
            IF(AND((--(INT('Data Sheet'!$A$19) &amp; "." &amp; RIGHT(BN730,3))&gt;=--('Data Sheet'!$A$19)), (--(INT('Data Sheet'!$A$19) &amp; "." &amp; RIGHT(BN730,3))&lt;=--('Data Sheet'!$B$19))),
                --(INT('Data Sheet'!$A$19) &amp; "." &amp; RIGHT(BN730,3)),
                --(INT('Data Sheet'!$B$19) &amp; "." &amp; RIGHT(BN730,3))
            )
        ),
        "OK"
    )
)</f>
        <v>OK</v>
      </c>
      <c r="P730" s="23" t="str">
        <f>IF(BR730&lt;&gt;"",
    IF(INT('Data Sheet'!$A$19)=INT('Data Sheet'!$B$15),
        --(INT('Data Sheet'!$A$15) &amp; "." &amp; BR730),
        IF(AND((--(INT('Data Sheet'!$A$15) &amp; "." &amp; BR730)&gt;=--('Data Sheet'!$A$15)), (--(INT('Data Sheet'!$A$15) &amp; "." &amp; BR730)&lt;=--('Data Sheet'!$B$15))),
            --(INT('Data Sheet'!$A$15) &amp; "." &amp; BR730),
            --(INT('Data Sheet'!$B$15) &amp; "." &amp; BR730)
        )
    ),
    IF(BQ730&lt;&gt;"",
        IF(INT('Data Sheet'!$A$15)=INT('Data Sheet'!$B$15),
            --(INT('Data Sheet'!$A$15) &amp; "." &amp; LEFT(BQ730,3)),
            IF(AND((--(INT('Data Sheet'!$A$15) &amp; "." &amp; LEFT(BQ730,3))&gt;=--('Data Sheet'!$A$15)), (--(INT('Data Sheet'!$A$15) &amp; "." &amp; LEFT(BQ730,3))&lt;=--('Data Sheet'!$B$15))),
                --(INT('Data Sheet'!$A$15) &amp; "." &amp; LEFT(BQ730,3)),
                --(INT('Data Sheet'!$B$15) &amp; "." &amp; LEFT(BQ730,3))
            )
        ),
        "OK"
    )
)</f>
        <v>OK</v>
      </c>
      <c r="Q730" s="23" t="str">
        <f>IF(BS730&lt;&gt;"",
    IF(INT('Data Sheet'!$A$19)=INT('Data Sheet'!$B$15),
        --(INT('Data Sheet'!$A$15) &amp; "." &amp; BS730),
        IF(AND((--(INT('Data Sheet'!$A$15) &amp; "." &amp; BS730)&gt;=--('Data Sheet'!$A$15)), (--(INT('Data Sheet'!$A$15) &amp; "." &amp; BS730)&lt;=--('Data Sheet'!$B$15))),
            --(INT('Data Sheet'!$A$15) &amp; "." &amp; BS730),
            --(INT('Data Sheet'!$B$15) &amp; "." &amp; BS730)
        )
    ),
    IF(BQ730&lt;&gt;"",
        IF(INT('Data Sheet'!$A$15)=INT('Data Sheet'!$B$15),
            --(INT('Data Sheet'!$A$15) &amp; "." &amp; RIGHT(BQ730,3)),
            IF(AND((--(INT('Data Sheet'!$A$15) &amp; "." &amp; RIGHT(BQ730,3))&gt;=--('Data Sheet'!$A$15)), (--(INT('Data Sheet'!$A$15) &amp; "." &amp; RIGHT(BQ730,3))&lt;=--('Data Sheet'!$B$15))),
                --(INT('Data Sheet'!$A$15) &amp; "." &amp; RIGHT(BQ730,3)),
                --(INT('Data Sheet'!$B$15) &amp; "." &amp; RIGHT(BQ730,3))
            )
        ),
        "OK"
    )
)</f>
        <v>OK</v>
      </c>
      <c r="R730" s="19"/>
      <c r="S730" s="19"/>
      <c r="T730" s="19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1"/>
      <c r="AU730" s="21"/>
      <c r="AV730" s="21"/>
      <c r="AW730" s="22"/>
      <c r="AX730" s="99"/>
      <c r="AY730" s="20"/>
      <c r="AZ730" s="20"/>
      <c r="BA730" s="22"/>
      <c r="BB730">
        <v>722</v>
      </c>
      <c r="BC730" s="80"/>
      <c r="BD730" s="80"/>
      <c r="BE730" s="80"/>
      <c r="BF730" s="80"/>
      <c r="BG730" s="32" t="str">
        <f t="shared" si="125"/>
        <v/>
      </c>
      <c r="BH730" s="78">
        <f t="shared" si="123"/>
        <v>0</v>
      </c>
      <c r="BI730" s="2">
        <f t="shared" si="126"/>
        <v>0</v>
      </c>
      <c r="BJ730" s="2">
        <f t="shared" si="127"/>
        <v>0</v>
      </c>
      <c r="BK730" s="2">
        <f t="shared" si="124"/>
        <v>0</v>
      </c>
    </row>
    <row r="731" spans="2:63" ht="15" customHeight="1" x14ac:dyDescent="0.25">
      <c r="B731" s="14">
        <v>723</v>
      </c>
      <c r="C731" s="95" t="str">
        <f t="shared" si="128"/>
        <v/>
      </c>
      <c r="D731" s="15" t="str">
        <f t="shared" si="122"/>
        <v>OK</v>
      </c>
      <c r="E731" s="16" t="e">
        <f>VLOOKUP('Data Sheet'!$B$8,'Data Sheet'!$I$2:$J$9,2,FALSE)</f>
        <v>#N/A</v>
      </c>
      <c r="F731" s="16" t="str">
        <f t="shared" si="129"/>
        <v/>
      </c>
      <c r="G731" s="103">
        <f t="shared" si="130"/>
        <v>0</v>
      </c>
      <c r="H731" s="17" t="s">
        <v>26</v>
      </c>
      <c r="I731" s="17" t="s">
        <v>26</v>
      </c>
      <c r="J731" s="17" t="str">
        <f>IF('Data Sheet'!$B$9="NC-50","N/A","OK")</f>
        <v>OK</v>
      </c>
      <c r="K731" s="17" t="str">
        <f>IF('Data Sheet'!$B$9="NC-50","N/A","OK")</f>
        <v>OK</v>
      </c>
      <c r="L731" s="17" t="str">
        <f t="shared" si="131"/>
        <v>OK</v>
      </c>
      <c r="M731" s="17" t="str">
        <f t="shared" si="132"/>
        <v>OK</v>
      </c>
      <c r="N731" s="18" t="str">
        <f>IF(BO731&lt;&gt;"",
    IF(INT('Data Sheet'!$A$19)=INT('Data Sheet'!$B$19),
        --(INT('Data Sheet'!$A$19) &amp; "." &amp; BO731),
        IF(AND((--(INT('Data Sheet'!$A$19) &amp; "." &amp; BO731)&gt;=--('Data Sheet'!$A$19)), (--(INT('Data Sheet'!$A$19) &amp; "." &amp; BO731)&lt;=--('Data Sheet'!$B$19))),
            --(INT('Data Sheet'!$A$19) &amp; "." &amp; BO731),
            --(INT('Data Sheet'!$B$19) &amp; "." &amp; BO731)
        )
    ),
    IF(BN731&lt;&gt;"",
        IF(INT('Data Sheet'!$A$19)=INT('Data Sheet'!$B$19),
            --(INT('Data Sheet'!$A$19) &amp; "." &amp; LEFT(BN731,3)),
            IF(AND((--(INT('Data Sheet'!$A$19) &amp; "." &amp; LEFT(BN731,3))&gt;=--('Data Sheet'!$A$19)), (--(INT('Data Sheet'!$A$19) &amp; "." &amp; LEFT(BN731,3))&lt;=--('Data Sheet'!$B$19))),
                --(INT('Data Sheet'!$A$19) &amp; "." &amp; LEFT(BN731,3)),
                --(INT('Data Sheet'!$B$19) &amp; "." &amp; LEFT(BN731,3))
            )
        ),
        "OK"
    )
)</f>
        <v>OK</v>
      </c>
      <c r="O731" s="23" t="str">
        <f>IF(BP731&lt;&gt;"",
    IF(INT('Data Sheet'!$A$19)=INT('Data Sheet'!$B$19),
        --(INT('Data Sheet'!$A$19) &amp; "." &amp; BP731),
        IF(AND((--(INT('Data Sheet'!$A$19) &amp; "." &amp; BP731)&gt;=--('Data Sheet'!$A$19)), (--(INT('Data Sheet'!$A$19) &amp; "." &amp; BP731)&lt;=--('Data Sheet'!$B$19))),
            --(INT('Data Sheet'!$A$19) &amp; "." &amp; BP731),
            --(INT('Data Sheet'!$B$19) &amp; "." &amp; BP731)
        )
    ),
    IF(BN731&lt;&gt;"",
        IF(INT('Data Sheet'!$A$19)=INT('Data Sheet'!$B$19),
            --(INT('Data Sheet'!$A$19) &amp; "." &amp; RIGHT(BN731,3)),
            IF(AND((--(INT('Data Sheet'!$A$19) &amp; "." &amp; RIGHT(BN731,3))&gt;=--('Data Sheet'!$A$19)), (--(INT('Data Sheet'!$A$19) &amp; "." &amp; RIGHT(BN731,3))&lt;=--('Data Sheet'!$B$19))),
                --(INT('Data Sheet'!$A$19) &amp; "." &amp; RIGHT(BN731,3)),
                --(INT('Data Sheet'!$B$19) &amp; "." &amp; RIGHT(BN731,3))
            )
        ),
        "OK"
    )
)</f>
        <v>OK</v>
      </c>
      <c r="P731" s="23" t="str">
        <f>IF(BR731&lt;&gt;"",
    IF(INT('Data Sheet'!$A$19)=INT('Data Sheet'!$B$15),
        --(INT('Data Sheet'!$A$15) &amp; "." &amp; BR731),
        IF(AND((--(INT('Data Sheet'!$A$15) &amp; "." &amp; BR731)&gt;=--('Data Sheet'!$A$15)), (--(INT('Data Sheet'!$A$15) &amp; "." &amp; BR731)&lt;=--('Data Sheet'!$B$15))),
            --(INT('Data Sheet'!$A$15) &amp; "." &amp; BR731),
            --(INT('Data Sheet'!$B$15) &amp; "." &amp; BR731)
        )
    ),
    IF(BQ731&lt;&gt;"",
        IF(INT('Data Sheet'!$A$15)=INT('Data Sheet'!$B$15),
            --(INT('Data Sheet'!$A$15) &amp; "." &amp; LEFT(BQ731,3)),
            IF(AND((--(INT('Data Sheet'!$A$15) &amp; "." &amp; LEFT(BQ731,3))&gt;=--('Data Sheet'!$A$15)), (--(INT('Data Sheet'!$A$15) &amp; "." &amp; LEFT(BQ731,3))&lt;=--('Data Sheet'!$B$15))),
                --(INT('Data Sheet'!$A$15) &amp; "." &amp; LEFT(BQ731,3)),
                --(INT('Data Sheet'!$B$15) &amp; "." &amp; LEFT(BQ731,3))
            )
        ),
        "OK"
    )
)</f>
        <v>OK</v>
      </c>
      <c r="Q731" s="23" t="str">
        <f>IF(BS731&lt;&gt;"",
    IF(INT('Data Sheet'!$A$19)=INT('Data Sheet'!$B$15),
        --(INT('Data Sheet'!$A$15) &amp; "." &amp; BS731),
        IF(AND((--(INT('Data Sheet'!$A$15) &amp; "." &amp; BS731)&gt;=--('Data Sheet'!$A$15)), (--(INT('Data Sheet'!$A$15) &amp; "." &amp; BS731)&lt;=--('Data Sheet'!$B$15))),
            --(INT('Data Sheet'!$A$15) &amp; "." &amp; BS731),
            --(INT('Data Sheet'!$B$15) &amp; "." &amp; BS731)
        )
    ),
    IF(BQ731&lt;&gt;"",
        IF(INT('Data Sheet'!$A$15)=INT('Data Sheet'!$B$15),
            --(INT('Data Sheet'!$A$15) &amp; "." &amp; RIGHT(BQ731,3)),
            IF(AND((--(INT('Data Sheet'!$A$15) &amp; "." &amp; RIGHT(BQ731,3))&gt;=--('Data Sheet'!$A$15)), (--(INT('Data Sheet'!$A$15) &amp; "." &amp; RIGHT(BQ731,3))&lt;=--('Data Sheet'!$B$15))),
                --(INT('Data Sheet'!$A$15) &amp; "." &amp; RIGHT(BQ731,3)),
                --(INT('Data Sheet'!$B$15) &amp; "." &amp; RIGHT(BQ731,3))
            )
        ),
        "OK"
    )
)</f>
        <v>OK</v>
      </c>
      <c r="R731" s="19"/>
      <c r="S731" s="19"/>
      <c r="T731" s="19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1"/>
      <c r="AU731" s="21"/>
      <c r="AV731" s="21"/>
      <c r="AW731" s="22"/>
      <c r="AX731" s="99"/>
      <c r="AY731" s="20"/>
      <c r="AZ731" s="20"/>
      <c r="BA731" s="22"/>
      <c r="BB731">
        <v>723</v>
      </c>
      <c r="BC731" s="80"/>
      <c r="BD731" s="80"/>
      <c r="BE731" s="80"/>
      <c r="BF731" s="80"/>
      <c r="BG731" s="32" t="str">
        <f t="shared" si="125"/>
        <v/>
      </c>
      <c r="BH731" s="78">
        <f t="shared" si="123"/>
        <v>0</v>
      </c>
      <c r="BI731" s="2">
        <f t="shared" si="126"/>
        <v>0</v>
      </c>
      <c r="BJ731" s="2">
        <f t="shared" si="127"/>
        <v>0</v>
      </c>
      <c r="BK731" s="2">
        <f t="shared" si="124"/>
        <v>0</v>
      </c>
    </row>
    <row r="732" spans="2:63" ht="15" customHeight="1" x14ac:dyDescent="0.25">
      <c r="B732" s="14">
        <v>724</v>
      </c>
      <c r="C732" s="95" t="str">
        <f t="shared" si="128"/>
        <v/>
      </c>
      <c r="D732" s="15" t="str">
        <f t="shared" si="122"/>
        <v>OK</v>
      </c>
      <c r="E732" s="16" t="e">
        <f>VLOOKUP('Data Sheet'!$B$8,'Data Sheet'!$I$2:$J$9,2,FALSE)</f>
        <v>#N/A</v>
      </c>
      <c r="F732" s="16" t="str">
        <f t="shared" si="129"/>
        <v/>
      </c>
      <c r="G732" s="103">
        <f t="shared" si="130"/>
        <v>0</v>
      </c>
      <c r="H732" s="17" t="s">
        <v>26</v>
      </c>
      <c r="I732" s="17" t="s">
        <v>26</v>
      </c>
      <c r="J732" s="17" t="str">
        <f>IF('Data Sheet'!$B$9="NC-50","N/A","OK")</f>
        <v>OK</v>
      </c>
      <c r="K732" s="17" t="str">
        <f>IF('Data Sheet'!$B$9="NC-50","N/A","OK")</f>
        <v>OK</v>
      </c>
      <c r="L732" s="17" t="str">
        <f t="shared" si="131"/>
        <v>OK</v>
      </c>
      <c r="M732" s="17" t="str">
        <f t="shared" si="132"/>
        <v>OK</v>
      </c>
      <c r="N732" s="18" t="str">
        <f>IF(BO732&lt;&gt;"",
    IF(INT('Data Sheet'!$A$19)=INT('Data Sheet'!$B$19),
        --(INT('Data Sheet'!$A$19) &amp; "." &amp; BO732),
        IF(AND((--(INT('Data Sheet'!$A$19) &amp; "." &amp; BO732)&gt;=--('Data Sheet'!$A$19)), (--(INT('Data Sheet'!$A$19) &amp; "." &amp; BO732)&lt;=--('Data Sheet'!$B$19))),
            --(INT('Data Sheet'!$A$19) &amp; "." &amp; BO732),
            --(INT('Data Sheet'!$B$19) &amp; "." &amp; BO732)
        )
    ),
    IF(BN732&lt;&gt;"",
        IF(INT('Data Sheet'!$A$19)=INT('Data Sheet'!$B$19),
            --(INT('Data Sheet'!$A$19) &amp; "." &amp; LEFT(BN732,3)),
            IF(AND((--(INT('Data Sheet'!$A$19) &amp; "." &amp; LEFT(BN732,3))&gt;=--('Data Sheet'!$A$19)), (--(INT('Data Sheet'!$A$19) &amp; "." &amp; LEFT(BN732,3))&lt;=--('Data Sheet'!$B$19))),
                --(INT('Data Sheet'!$A$19) &amp; "." &amp; LEFT(BN732,3)),
                --(INT('Data Sheet'!$B$19) &amp; "." &amp; LEFT(BN732,3))
            )
        ),
        "OK"
    )
)</f>
        <v>OK</v>
      </c>
      <c r="O732" s="23" t="str">
        <f>IF(BP732&lt;&gt;"",
    IF(INT('Data Sheet'!$A$19)=INT('Data Sheet'!$B$19),
        --(INT('Data Sheet'!$A$19) &amp; "." &amp; BP732),
        IF(AND((--(INT('Data Sheet'!$A$19) &amp; "." &amp; BP732)&gt;=--('Data Sheet'!$A$19)), (--(INT('Data Sheet'!$A$19) &amp; "." &amp; BP732)&lt;=--('Data Sheet'!$B$19))),
            --(INT('Data Sheet'!$A$19) &amp; "." &amp; BP732),
            --(INT('Data Sheet'!$B$19) &amp; "." &amp; BP732)
        )
    ),
    IF(BN732&lt;&gt;"",
        IF(INT('Data Sheet'!$A$19)=INT('Data Sheet'!$B$19),
            --(INT('Data Sheet'!$A$19) &amp; "." &amp; RIGHT(BN732,3)),
            IF(AND((--(INT('Data Sheet'!$A$19) &amp; "." &amp; RIGHT(BN732,3))&gt;=--('Data Sheet'!$A$19)), (--(INT('Data Sheet'!$A$19) &amp; "." &amp; RIGHT(BN732,3))&lt;=--('Data Sheet'!$B$19))),
                --(INT('Data Sheet'!$A$19) &amp; "." &amp; RIGHT(BN732,3)),
                --(INT('Data Sheet'!$B$19) &amp; "." &amp; RIGHT(BN732,3))
            )
        ),
        "OK"
    )
)</f>
        <v>OK</v>
      </c>
      <c r="P732" s="23" t="str">
        <f>IF(BR732&lt;&gt;"",
    IF(INT('Data Sheet'!$A$19)=INT('Data Sheet'!$B$15),
        --(INT('Data Sheet'!$A$15) &amp; "." &amp; BR732),
        IF(AND((--(INT('Data Sheet'!$A$15) &amp; "." &amp; BR732)&gt;=--('Data Sheet'!$A$15)), (--(INT('Data Sheet'!$A$15) &amp; "." &amp; BR732)&lt;=--('Data Sheet'!$B$15))),
            --(INT('Data Sheet'!$A$15) &amp; "." &amp; BR732),
            --(INT('Data Sheet'!$B$15) &amp; "." &amp; BR732)
        )
    ),
    IF(BQ732&lt;&gt;"",
        IF(INT('Data Sheet'!$A$15)=INT('Data Sheet'!$B$15),
            --(INT('Data Sheet'!$A$15) &amp; "." &amp; LEFT(BQ732,3)),
            IF(AND((--(INT('Data Sheet'!$A$15) &amp; "." &amp; LEFT(BQ732,3))&gt;=--('Data Sheet'!$A$15)), (--(INT('Data Sheet'!$A$15) &amp; "." &amp; LEFT(BQ732,3))&lt;=--('Data Sheet'!$B$15))),
                --(INT('Data Sheet'!$A$15) &amp; "." &amp; LEFT(BQ732,3)),
                --(INT('Data Sheet'!$B$15) &amp; "." &amp; LEFT(BQ732,3))
            )
        ),
        "OK"
    )
)</f>
        <v>OK</v>
      </c>
      <c r="Q732" s="23" t="str">
        <f>IF(BS732&lt;&gt;"",
    IF(INT('Data Sheet'!$A$19)=INT('Data Sheet'!$B$15),
        --(INT('Data Sheet'!$A$15) &amp; "." &amp; BS732),
        IF(AND((--(INT('Data Sheet'!$A$15) &amp; "." &amp; BS732)&gt;=--('Data Sheet'!$A$15)), (--(INT('Data Sheet'!$A$15) &amp; "." &amp; BS732)&lt;=--('Data Sheet'!$B$15))),
            --(INT('Data Sheet'!$A$15) &amp; "." &amp; BS732),
            --(INT('Data Sheet'!$B$15) &amp; "." &amp; BS732)
        )
    ),
    IF(BQ732&lt;&gt;"",
        IF(INT('Data Sheet'!$A$15)=INT('Data Sheet'!$B$15),
            --(INT('Data Sheet'!$A$15) &amp; "." &amp; RIGHT(BQ732,3)),
            IF(AND((--(INT('Data Sheet'!$A$15) &amp; "." &amp; RIGHT(BQ732,3))&gt;=--('Data Sheet'!$A$15)), (--(INT('Data Sheet'!$A$15) &amp; "." &amp; RIGHT(BQ732,3))&lt;=--('Data Sheet'!$B$15))),
                --(INT('Data Sheet'!$A$15) &amp; "." &amp; RIGHT(BQ732,3)),
                --(INT('Data Sheet'!$B$15) &amp; "." &amp; RIGHT(BQ732,3))
            )
        ),
        "OK"
    )
)</f>
        <v>OK</v>
      </c>
      <c r="R732" s="19"/>
      <c r="S732" s="19"/>
      <c r="T732" s="19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1"/>
      <c r="AU732" s="21"/>
      <c r="AV732" s="21"/>
      <c r="AW732" s="22"/>
      <c r="AX732" s="99"/>
      <c r="AY732" s="20"/>
      <c r="AZ732" s="20"/>
      <c r="BA732" s="22"/>
      <c r="BB732">
        <v>724</v>
      </c>
      <c r="BC732" s="80"/>
      <c r="BD732" s="80"/>
      <c r="BE732" s="80"/>
      <c r="BF732" s="80"/>
      <c r="BG732" s="32" t="str">
        <f t="shared" si="125"/>
        <v/>
      </c>
      <c r="BH732" s="78">
        <f t="shared" si="123"/>
        <v>0</v>
      </c>
      <c r="BI732" s="2">
        <f t="shared" si="126"/>
        <v>0</v>
      </c>
      <c r="BJ732" s="2">
        <f t="shared" si="127"/>
        <v>0</v>
      </c>
      <c r="BK732" s="2">
        <f t="shared" si="124"/>
        <v>0</v>
      </c>
    </row>
    <row r="733" spans="2:63" ht="15" customHeight="1" x14ac:dyDescent="0.25">
      <c r="B733" s="14">
        <v>725</v>
      </c>
      <c r="C733" s="95" t="str">
        <f t="shared" si="128"/>
        <v/>
      </c>
      <c r="D733" s="15" t="str">
        <f t="shared" si="122"/>
        <v>OK</v>
      </c>
      <c r="E733" s="16" t="e">
        <f>VLOOKUP('Data Sheet'!$B$8,'Data Sheet'!$I$2:$J$9,2,FALSE)</f>
        <v>#N/A</v>
      </c>
      <c r="F733" s="16" t="str">
        <f t="shared" si="129"/>
        <v/>
      </c>
      <c r="G733" s="103">
        <f t="shared" si="130"/>
        <v>0</v>
      </c>
      <c r="H733" s="17" t="s">
        <v>26</v>
      </c>
      <c r="I733" s="17" t="s">
        <v>26</v>
      </c>
      <c r="J733" s="17" t="str">
        <f>IF('Data Sheet'!$B$9="NC-50","N/A","OK")</f>
        <v>OK</v>
      </c>
      <c r="K733" s="17" t="str">
        <f>IF('Data Sheet'!$B$9="NC-50","N/A","OK")</f>
        <v>OK</v>
      </c>
      <c r="L733" s="17" t="str">
        <f t="shared" si="131"/>
        <v>OK</v>
      </c>
      <c r="M733" s="17" t="str">
        <f t="shared" si="132"/>
        <v>OK</v>
      </c>
      <c r="N733" s="18" t="str">
        <f>IF(BO733&lt;&gt;"",
    IF(INT('Data Sheet'!$A$19)=INT('Data Sheet'!$B$19),
        --(INT('Data Sheet'!$A$19) &amp; "." &amp; BO733),
        IF(AND((--(INT('Data Sheet'!$A$19) &amp; "." &amp; BO733)&gt;=--('Data Sheet'!$A$19)), (--(INT('Data Sheet'!$A$19) &amp; "." &amp; BO733)&lt;=--('Data Sheet'!$B$19))),
            --(INT('Data Sheet'!$A$19) &amp; "." &amp; BO733),
            --(INT('Data Sheet'!$B$19) &amp; "." &amp; BO733)
        )
    ),
    IF(BN733&lt;&gt;"",
        IF(INT('Data Sheet'!$A$19)=INT('Data Sheet'!$B$19),
            --(INT('Data Sheet'!$A$19) &amp; "." &amp; LEFT(BN733,3)),
            IF(AND((--(INT('Data Sheet'!$A$19) &amp; "." &amp; LEFT(BN733,3))&gt;=--('Data Sheet'!$A$19)), (--(INT('Data Sheet'!$A$19) &amp; "." &amp; LEFT(BN733,3))&lt;=--('Data Sheet'!$B$19))),
                --(INT('Data Sheet'!$A$19) &amp; "." &amp; LEFT(BN733,3)),
                --(INT('Data Sheet'!$B$19) &amp; "." &amp; LEFT(BN733,3))
            )
        ),
        "OK"
    )
)</f>
        <v>OK</v>
      </c>
      <c r="O733" s="23" t="str">
        <f>IF(BP733&lt;&gt;"",
    IF(INT('Data Sheet'!$A$19)=INT('Data Sheet'!$B$19),
        --(INT('Data Sheet'!$A$19) &amp; "." &amp; BP733),
        IF(AND((--(INT('Data Sheet'!$A$19) &amp; "." &amp; BP733)&gt;=--('Data Sheet'!$A$19)), (--(INT('Data Sheet'!$A$19) &amp; "." &amp; BP733)&lt;=--('Data Sheet'!$B$19))),
            --(INT('Data Sheet'!$A$19) &amp; "." &amp; BP733),
            --(INT('Data Sheet'!$B$19) &amp; "." &amp; BP733)
        )
    ),
    IF(BN733&lt;&gt;"",
        IF(INT('Data Sheet'!$A$19)=INT('Data Sheet'!$B$19),
            --(INT('Data Sheet'!$A$19) &amp; "." &amp; RIGHT(BN733,3)),
            IF(AND((--(INT('Data Sheet'!$A$19) &amp; "." &amp; RIGHT(BN733,3))&gt;=--('Data Sheet'!$A$19)), (--(INT('Data Sheet'!$A$19) &amp; "." &amp; RIGHT(BN733,3))&lt;=--('Data Sheet'!$B$19))),
                --(INT('Data Sheet'!$A$19) &amp; "." &amp; RIGHT(BN733,3)),
                --(INT('Data Sheet'!$B$19) &amp; "." &amp; RIGHT(BN733,3))
            )
        ),
        "OK"
    )
)</f>
        <v>OK</v>
      </c>
      <c r="P733" s="23" t="str">
        <f>IF(BR733&lt;&gt;"",
    IF(INT('Data Sheet'!$A$19)=INT('Data Sheet'!$B$15),
        --(INT('Data Sheet'!$A$15) &amp; "." &amp; BR733),
        IF(AND((--(INT('Data Sheet'!$A$15) &amp; "." &amp; BR733)&gt;=--('Data Sheet'!$A$15)), (--(INT('Data Sheet'!$A$15) &amp; "." &amp; BR733)&lt;=--('Data Sheet'!$B$15))),
            --(INT('Data Sheet'!$A$15) &amp; "." &amp; BR733),
            --(INT('Data Sheet'!$B$15) &amp; "." &amp; BR733)
        )
    ),
    IF(BQ733&lt;&gt;"",
        IF(INT('Data Sheet'!$A$15)=INT('Data Sheet'!$B$15),
            --(INT('Data Sheet'!$A$15) &amp; "." &amp; LEFT(BQ733,3)),
            IF(AND((--(INT('Data Sheet'!$A$15) &amp; "." &amp; LEFT(BQ733,3))&gt;=--('Data Sheet'!$A$15)), (--(INT('Data Sheet'!$A$15) &amp; "." &amp; LEFT(BQ733,3))&lt;=--('Data Sheet'!$B$15))),
                --(INT('Data Sheet'!$A$15) &amp; "." &amp; LEFT(BQ733,3)),
                --(INT('Data Sheet'!$B$15) &amp; "." &amp; LEFT(BQ733,3))
            )
        ),
        "OK"
    )
)</f>
        <v>OK</v>
      </c>
      <c r="Q733" s="23" t="str">
        <f>IF(BS733&lt;&gt;"",
    IF(INT('Data Sheet'!$A$19)=INT('Data Sheet'!$B$15),
        --(INT('Data Sheet'!$A$15) &amp; "." &amp; BS733),
        IF(AND((--(INT('Data Sheet'!$A$15) &amp; "." &amp; BS733)&gt;=--('Data Sheet'!$A$15)), (--(INT('Data Sheet'!$A$15) &amp; "." &amp; BS733)&lt;=--('Data Sheet'!$B$15))),
            --(INT('Data Sheet'!$A$15) &amp; "." &amp; BS733),
            --(INT('Data Sheet'!$B$15) &amp; "." &amp; BS733)
        )
    ),
    IF(BQ733&lt;&gt;"",
        IF(INT('Data Sheet'!$A$15)=INT('Data Sheet'!$B$15),
            --(INT('Data Sheet'!$A$15) &amp; "." &amp; RIGHT(BQ733,3)),
            IF(AND((--(INT('Data Sheet'!$A$15) &amp; "." &amp; RIGHT(BQ733,3))&gt;=--('Data Sheet'!$A$15)), (--(INT('Data Sheet'!$A$15) &amp; "." &amp; RIGHT(BQ733,3))&lt;=--('Data Sheet'!$B$15))),
                --(INT('Data Sheet'!$A$15) &amp; "." &amp; RIGHT(BQ733,3)),
                --(INT('Data Sheet'!$B$15) &amp; "." &amp; RIGHT(BQ733,3))
            )
        ),
        "OK"
    )
)</f>
        <v>OK</v>
      </c>
      <c r="R733" s="19"/>
      <c r="S733" s="19"/>
      <c r="T733" s="19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1"/>
      <c r="AU733" s="21"/>
      <c r="AV733" s="21"/>
      <c r="AW733" s="22"/>
      <c r="AX733" s="99"/>
      <c r="AY733" s="20"/>
      <c r="AZ733" s="20"/>
      <c r="BA733" s="22"/>
      <c r="BB733">
        <v>725</v>
      </c>
      <c r="BC733" s="80"/>
      <c r="BD733" s="80"/>
      <c r="BE733" s="80"/>
      <c r="BF733" s="80"/>
      <c r="BG733" s="32" t="str">
        <f t="shared" si="125"/>
        <v/>
      </c>
      <c r="BH733" s="78">
        <f t="shared" si="123"/>
        <v>0</v>
      </c>
      <c r="BI733" s="2">
        <f t="shared" si="126"/>
        <v>0</v>
      </c>
      <c r="BJ733" s="2">
        <f t="shared" si="127"/>
        <v>0</v>
      </c>
      <c r="BK733" s="2">
        <f t="shared" si="124"/>
        <v>0</v>
      </c>
    </row>
    <row r="734" spans="2:63" ht="15" customHeight="1" x14ac:dyDescent="0.25">
      <c r="B734" s="14">
        <v>726</v>
      </c>
      <c r="C734" s="95" t="str">
        <f t="shared" si="128"/>
        <v/>
      </c>
      <c r="D734" s="15" t="str">
        <f t="shared" si="122"/>
        <v>OK</v>
      </c>
      <c r="E734" s="16" t="e">
        <f>VLOOKUP('Data Sheet'!$B$8,'Data Sheet'!$I$2:$J$9,2,FALSE)</f>
        <v>#N/A</v>
      </c>
      <c r="F734" s="16" t="str">
        <f t="shared" si="129"/>
        <v/>
      </c>
      <c r="G734" s="103">
        <f t="shared" si="130"/>
        <v>0</v>
      </c>
      <c r="H734" s="17" t="s">
        <v>26</v>
      </c>
      <c r="I734" s="17" t="s">
        <v>26</v>
      </c>
      <c r="J734" s="17" t="str">
        <f>IF('Data Sheet'!$B$9="NC-50","N/A","OK")</f>
        <v>OK</v>
      </c>
      <c r="K734" s="17" t="str">
        <f>IF('Data Sheet'!$B$9="NC-50","N/A","OK")</f>
        <v>OK</v>
      </c>
      <c r="L734" s="17" t="str">
        <f t="shared" si="131"/>
        <v>OK</v>
      </c>
      <c r="M734" s="17" t="str">
        <f t="shared" si="132"/>
        <v>OK</v>
      </c>
      <c r="N734" s="18" t="str">
        <f>IF(BO734&lt;&gt;"",
    IF(INT('Data Sheet'!$A$19)=INT('Data Sheet'!$B$19),
        --(INT('Data Sheet'!$A$19) &amp; "." &amp; BO734),
        IF(AND((--(INT('Data Sheet'!$A$19) &amp; "." &amp; BO734)&gt;=--('Data Sheet'!$A$19)), (--(INT('Data Sheet'!$A$19) &amp; "." &amp; BO734)&lt;=--('Data Sheet'!$B$19))),
            --(INT('Data Sheet'!$A$19) &amp; "." &amp; BO734),
            --(INT('Data Sheet'!$B$19) &amp; "." &amp; BO734)
        )
    ),
    IF(BN734&lt;&gt;"",
        IF(INT('Data Sheet'!$A$19)=INT('Data Sheet'!$B$19),
            --(INT('Data Sheet'!$A$19) &amp; "." &amp; LEFT(BN734,3)),
            IF(AND((--(INT('Data Sheet'!$A$19) &amp; "." &amp; LEFT(BN734,3))&gt;=--('Data Sheet'!$A$19)), (--(INT('Data Sheet'!$A$19) &amp; "." &amp; LEFT(BN734,3))&lt;=--('Data Sheet'!$B$19))),
                --(INT('Data Sheet'!$A$19) &amp; "." &amp; LEFT(BN734,3)),
                --(INT('Data Sheet'!$B$19) &amp; "." &amp; LEFT(BN734,3))
            )
        ),
        "OK"
    )
)</f>
        <v>OK</v>
      </c>
      <c r="O734" s="23" t="str">
        <f>IF(BP734&lt;&gt;"",
    IF(INT('Data Sheet'!$A$19)=INT('Data Sheet'!$B$19),
        --(INT('Data Sheet'!$A$19) &amp; "." &amp; BP734),
        IF(AND((--(INT('Data Sheet'!$A$19) &amp; "." &amp; BP734)&gt;=--('Data Sheet'!$A$19)), (--(INT('Data Sheet'!$A$19) &amp; "." &amp; BP734)&lt;=--('Data Sheet'!$B$19))),
            --(INT('Data Sheet'!$A$19) &amp; "." &amp; BP734),
            --(INT('Data Sheet'!$B$19) &amp; "." &amp; BP734)
        )
    ),
    IF(BN734&lt;&gt;"",
        IF(INT('Data Sheet'!$A$19)=INT('Data Sheet'!$B$19),
            --(INT('Data Sheet'!$A$19) &amp; "." &amp; RIGHT(BN734,3)),
            IF(AND((--(INT('Data Sheet'!$A$19) &amp; "." &amp; RIGHT(BN734,3))&gt;=--('Data Sheet'!$A$19)), (--(INT('Data Sheet'!$A$19) &amp; "." &amp; RIGHT(BN734,3))&lt;=--('Data Sheet'!$B$19))),
                --(INT('Data Sheet'!$A$19) &amp; "." &amp; RIGHT(BN734,3)),
                --(INT('Data Sheet'!$B$19) &amp; "." &amp; RIGHT(BN734,3))
            )
        ),
        "OK"
    )
)</f>
        <v>OK</v>
      </c>
      <c r="P734" s="23" t="str">
        <f>IF(BR734&lt;&gt;"",
    IF(INT('Data Sheet'!$A$19)=INT('Data Sheet'!$B$15),
        --(INT('Data Sheet'!$A$15) &amp; "." &amp; BR734),
        IF(AND((--(INT('Data Sheet'!$A$15) &amp; "." &amp; BR734)&gt;=--('Data Sheet'!$A$15)), (--(INT('Data Sheet'!$A$15) &amp; "." &amp; BR734)&lt;=--('Data Sheet'!$B$15))),
            --(INT('Data Sheet'!$A$15) &amp; "." &amp; BR734),
            --(INT('Data Sheet'!$B$15) &amp; "." &amp; BR734)
        )
    ),
    IF(BQ734&lt;&gt;"",
        IF(INT('Data Sheet'!$A$15)=INT('Data Sheet'!$B$15),
            --(INT('Data Sheet'!$A$15) &amp; "." &amp; LEFT(BQ734,3)),
            IF(AND((--(INT('Data Sheet'!$A$15) &amp; "." &amp; LEFT(BQ734,3))&gt;=--('Data Sheet'!$A$15)), (--(INT('Data Sheet'!$A$15) &amp; "." &amp; LEFT(BQ734,3))&lt;=--('Data Sheet'!$B$15))),
                --(INT('Data Sheet'!$A$15) &amp; "." &amp; LEFT(BQ734,3)),
                --(INT('Data Sheet'!$B$15) &amp; "." &amp; LEFT(BQ734,3))
            )
        ),
        "OK"
    )
)</f>
        <v>OK</v>
      </c>
      <c r="Q734" s="23" t="str">
        <f>IF(BS734&lt;&gt;"",
    IF(INT('Data Sheet'!$A$19)=INT('Data Sheet'!$B$15),
        --(INT('Data Sheet'!$A$15) &amp; "." &amp; BS734),
        IF(AND((--(INT('Data Sheet'!$A$15) &amp; "." &amp; BS734)&gt;=--('Data Sheet'!$A$15)), (--(INT('Data Sheet'!$A$15) &amp; "." &amp; BS734)&lt;=--('Data Sheet'!$B$15))),
            --(INT('Data Sheet'!$A$15) &amp; "." &amp; BS734),
            --(INT('Data Sheet'!$B$15) &amp; "." &amp; BS734)
        )
    ),
    IF(BQ734&lt;&gt;"",
        IF(INT('Data Sheet'!$A$15)=INT('Data Sheet'!$B$15),
            --(INT('Data Sheet'!$A$15) &amp; "." &amp; RIGHT(BQ734,3)),
            IF(AND((--(INT('Data Sheet'!$A$15) &amp; "." &amp; RIGHT(BQ734,3))&gt;=--('Data Sheet'!$A$15)), (--(INT('Data Sheet'!$A$15) &amp; "." &amp; RIGHT(BQ734,3))&lt;=--('Data Sheet'!$B$15))),
                --(INT('Data Sheet'!$A$15) &amp; "." &amp; RIGHT(BQ734,3)),
                --(INT('Data Sheet'!$B$15) &amp; "." &amp; RIGHT(BQ734,3))
            )
        ),
        "OK"
    )
)</f>
        <v>OK</v>
      </c>
      <c r="R734" s="19"/>
      <c r="S734" s="19"/>
      <c r="T734" s="19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1"/>
      <c r="AU734" s="21"/>
      <c r="AV734" s="21"/>
      <c r="AW734" s="22"/>
      <c r="AX734" s="99"/>
      <c r="AY734" s="20"/>
      <c r="AZ734" s="20"/>
      <c r="BA734" s="22"/>
      <c r="BB734">
        <v>726</v>
      </c>
      <c r="BC734" s="80"/>
      <c r="BD734" s="80"/>
      <c r="BE734" s="80"/>
      <c r="BF734" s="80"/>
      <c r="BG734" s="32" t="str">
        <f t="shared" si="125"/>
        <v/>
      </c>
      <c r="BH734" s="78">
        <f t="shared" si="123"/>
        <v>0</v>
      </c>
      <c r="BI734" s="2">
        <f t="shared" si="126"/>
        <v>0</v>
      </c>
      <c r="BJ734" s="2">
        <f t="shared" si="127"/>
        <v>0</v>
      </c>
      <c r="BK734" s="2">
        <f t="shared" si="124"/>
        <v>0</v>
      </c>
    </row>
    <row r="735" spans="2:63" ht="15" customHeight="1" x14ac:dyDescent="0.25">
      <c r="B735" s="14">
        <v>727</v>
      </c>
      <c r="C735" s="95" t="str">
        <f t="shared" si="128"/>
        <v/>
      </c>
      <c r="D735" s="15" t="str">
        <f t="shared" si="122"/>
        <v>OK</v>
      </c>
      <c r="E735" s="16" t="e">
        <f>VLOOKUP('Data Sheet'!$B$8,'Data Sheet'!$I$2:$J$9,2,FALSE)</f>
        <v>#N/A</v>
      </c>
      <c r="F735" s="16" t="str">
        <f t="shared" si="129"/>
        <v/>
      </c>
      <c r="G735" s="103">
        <f t="shared" si="130"/>
        <v>0</v>
      </c>
      <c r="H735" s="17" t="s">
        <v>26</v>
      </c>
      <c r="I735" s="17" t="s">
        <v>26</v>
      </c>
      <c r="J735" s="17" t="str">
        <f>IF('Data Sheet'!$B$9="NC-50","N/A","OK")</f>
        <v>OK</v>
      </c>
      <c r="K735" s="17" t="str">
        <f>IF('Data Sheet'!$B$9="NC-50","N/A","OK")</f>
        <v>OK</v>
      </c>
      <c r="L735" s="17" t="str">
        <f t="shared" si="131"/>
        <v>OK</v>
      </c>
      <c r="M735" s="17" t="str">
        <f t="shared" si="132"/>
        <v>OK</v>
      </c>
      <c r="N735" s="18" t="str">
        <f>IF(BO735&lt;&gt;"",
    IF(INT('Data Sheet'!$A$19)=INT('Data Sheet'!$B$19),
        --(INT('Data Sheet'!$A$19) &amp; "." &amp; BO735),
        IF(AND((--(INT('Data Sheet'!$A$19) &amp; "." &amp; BO735)&gt;=--('Data Sheet'!$A$19)), (--(INT('Data Sheet'!$A$19) &amp; "." &amp; BO735)&lt;=--('Data Sheet'!$B$19))),
            --(INT('Data Sheet'!$A$19) &amp; "." &amp; BO735),
            --(INT('Data Sheet'!$B$19) &amp; "." &amp; BO735)
        )
    ),
    IF(BN735&lt;&gt;"",
        IF(INT('Data Sheet'!$A$19)=INT('Data Sheet'!$B$19),
            --(INT('Data Sheet'!$A$19) &amp; "." &amp; LEFT(BN735,3)),
            IF(AND((--(INT('Data Sheet'!$A$19) &amp; "." &amp; LEFT(BN735,3))&gt;=--('Data Sheet'!$A$19)), (--(INT('Data Sheet'!$A$19) &amp; "." &amp; LEFT(BN735,3))&lt;=--('Data Sheet'!$B$19))),
                --(INT('Data Sheet'!$A$19) &amp; "." &amp; LEFT(BN735,3)),
                --(INT('Data Sheet'!$B$19) &amp; "." &amp; LEFT(BN735,3))
            )
        ),
        "OK"
    )
)</f>
        <v>OK</v>
      </c>
      <c r="O735" s="23" t="str">
        <f>IF(BP735&lt;&gt;"",
    IF(INT('Data Sheet'!$A$19)=INT('Data Sheet'!$B$19),
        --(INT('Data Sheet'!$A$19) &amp; "." &amp; BP735),
        IF(AND((--(INT('Data Sheet'!$A$19) &amp; "." &amp; BP735)&gt;=--('Data Sheet'!$A$19)), (--(INT('Data Sheet'!$A$19) &amp; "." &amp; BP735)&lt;=--('Data Sheet'!$B$19))),
            --(INT('Data Sheet'!$A$19) &amp; "." &amp; BP735),
            --(INT('Data Sheet'!$B$19) &amp; "." &amp; BP735)
        )
    ),
    IF(BN735&lt;&gt;"",
        IF(INT('Data Sheet'!$A$19)=INT('Data Sheet'!$B$19),
            --(INT('Data Sheet'!$A$19) &amp; "." &amp; RIGHT(BN735,3)),
            IF(AND((--(INT('Data Sheet'!$A$19) &amp; "." &amp; RIGHT(BN735,3))&gt;=--('Data Sheet'!$A$19)), (--(INT('Data Sheet'!$A$19) &amp; "." &amp; RIGHT(BN735,3))&lt;=--('Data Sheet'!$B$19))),
                --(INT('Data Sheet'!$A$19) &amp; "." &amp; RIGHT(BN735,3)),
                --(INT('Data Sheet'!$B$19) &amp; "." &amp; RIGHT(BN735,3))
            )
        ),
        "OK"
    )
)</f>
        <v>OK</v>
      </c>
      <c r="P735" s="23" t="str">
        <f>IF(BR735&lt;&gt;"",
    IF(INT('Data Sheet'!$A$19)=INT('Data Sheet'!$B$15),
        --(INT('Data Sheet'!$A$15) &amp; "." &amp; BR735),
        IF(AND((--(INT('Data Sheet'!$A$15) &amp; "." &amp; BR735)&gt;=--('Data Sheet'!$A$15)), (--(INT('Data Sheet'!$A$15) &amp; "." &amp; BR735)&lt;=--('Data Sheet'!$B$15))),
            --(INT('Data Sheet'!$A$15) &amp; "." &amp; BR735),
            --(INT('Data Sheet'!$B$15) &amp; "." &amp; BR735)
        )
    ),
    IF(BQ735&lt;&gt;"",
        IF(INT('Data Sheet'!$A$15)=INT('Data Sheet'!$B$15),
            --(INT('Data Sheet'!$A$15) &amp; "." &amp; LEFT(BQ735,3)),
            IF(AND((--(INT('Data Sheet'!$A$15) &amp; "." &amp; LEFT(BQ735,3))&gt;=--('Data Sheet'!$A$15)), (--(INT('Data Sheet'!$A$15) &amp; "." &amp; LEFT(BQ735,3))&lt;=--('Data Sheet'!$B$15))),
                --(INT('Data Sheet'!$A$15) &amp; "." &amp; LEFT(BQ735,3)),
                --(INT('Data Sheet'!$B$15) &amp; "." &amp; LEFT(BQ735,3))
            )
        ),
        "OK"
    )
)</f>
        <v>OK</v>
      </c>
      <c r="Q735" s="23" t="str">
        <f>IF(BS735&lt;&gt;"",
    IF(INT('Data Sheet'!$A$19)=INT('Data Sheet'!$B$15),
        --(INT('Data Sheet'!$A$15) &amp; "." &amp; BS735),
        IF(AND((--(INT('Data Sheet'!$A$15) &amp; "." &amp; BS735)&gt;=--('Data Sheet'!$A$15)), (--(INT('Data Sheet'!$A$15) &amp; "." &amp; BS735)&lt;=--('Data Sheet'!$B$15))),
            --(INT('Data Sheet'!$A$15) &amp; "." &amp; BS735),
            --(INT('Data Sheet'!$B$15) &amp; "." &amp; BS735)
        )
    ),
    IF(BQ735&lt;&gt;"",
        IF(INT('Data Sheet'!$A$15)=INT('Data Sheet'!$B$15),
            --(INT('Data Sheet'!$A$15) &amp; "." &amp; RIGHT(BQ735,3)),
            IF(AND((--(INT('Data Sheet'!$A$15) &amp; "." &amp; RIGHT(BQ735,3))&gt;=--('Data Sheet'!$A$15)), (--(INT('Data Sheet'!$A$15) &amp; "." &amp; RIGHT(BQ735,3))&lt;=--('Data Sheet'!$B$15))),
                --(INT('Data Sheet'!$A$15) &amp; "." &amp; RIGHT(BQ735,3)),
                --(INT('Data Sheet'!$B$15) &amp; "." &amp; RIGHT(BQ735,3))
            )
        ),
        "OK"
    )
)</f>
        <v>OK</v>
      </c>
      <c r="R735" s="19"/>
      <c r="S735" s="19"/>
      <c r="T735" s="19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1"/>
      <c r="AU735" s="21"/>
      <c r="AV735" s="21"/>
      <c r="AW735" s="22"/>
      <c r="AX735" s="99"/>
      <c r="AY735" s="20"/>
      <c r="AZ735" s="20"/>
      <c r="BA735" s="22"/>
      <c r="BB735">
        <v>727</v>
      </c>
      <c r="BC735" s="80"/>
      <c r="BD735" s="80"/>
      <c r="BE735" s="80"/>
      <c r="BF735" s="80"/>
      <c r="BG735" s="32" t="str">
        <f t="shared" si="125"/>
        <v/>
      </c>
      <c r="BH735" s="78">
        <f t="shared" si="123"/>
        <v>0</v>
      </c>
      <c r="BI735" s="2">
        <f t="shared" si="126"/>
        <v>0</v>
      </c>
      <c r="BJ735" s="2">
        <f t="shared" si="127"/>
        <v>0</v>
      </c>
      <c r="BK735" s="2">
        <f t="shared" si="124"/>
        <v>0</v>
      </c>
    </row>
    <row r="736" spans="2:63" ht="15" customHeight="1" x14ac:dyDescent="0.25">
      <c r="B736" s="14">
        <v>728</v>
      </c>
      <c r="C736" s="95" t="str">
        <f t="shared" si="128"/>
        <v/>
      </c>
      <c r="D736" s="15" t="str">
        <f t="shared" si="122"/>
        <v>OK</v>
      </c>
      <c r="E736" s="16" t="e">
        <f>VLOOKUP('Data Sheet'!$B$8,'Data Sheet'!$I$2:$J$9,2,FALSE)</f>
        <v>#N/A</v>
      </c>
      <c r="F736" s="16" t="str">
        <f t="shared" si="129"/>
        <v/>
      </c>
      <c r="G736" s="103">
        <f t="shared" si="130"/>
        <v>0</v>
      </c>
      <c r="H736" s="17" t="s">
        <v>26</v>
      </c>
      <c r="I736" s="17" t="s">
        <v>26</v>
      </c>
      <c r="J736" s="17" t="str">
        <f>IF('Data Sheet'!$B$9="NC-50","N/A","OK")</f>
        <v>OK</v>
      </c>
      <c r="K736" s="17" t="str">
        <f>IF('Data Sheet'!$B$9="NC-50","N/A","OK")</f>
        <v>OK</v>
      </c>
      <c r="L736" s="17" t="str">
        <f t="shared" si="131"/>
        <v>OK</v>
      </c>
      <c r="M736" s="17" t="str">
        <f t="shared" si="132"/>
        <v>OK</v>
      </c>
      <c r="N736" s="18" t="str">
        <f>IF(BO736&lt;&gt;"",
    IF(INT('Data Sheet'!$A$19)=INT('Data Sheet'!$B$19),
        --(INT('Data Sheet'!$A$19) &amp; "." &amp; BO736),
        IF(AND((--(INT('Data Sheet'!$A$19) &amp; "." &amp; BO736)&gt;=--('Data Sheet'!$A$19)), (--(INT('Data Sheet'!$A$19) &amp; "." &amp; BO736)&lt;=--('Data Sheet'!$B$19))),
            --(INT('Data Sheet'!$A$19) &amp; "." &amp; BO736),
            --(INT('Data Sheet'!$B$19) &amp; "." &amp; BO736)
        )
    ),
    IF(BN736&lt;&gt;"",
        IF(INT('Data Sheet'!$A$19)=INT('Data Sheet'!$B$19),
            --(INT('Data Sheet'!$A$19) &amp; "." &amp; LEFT(BN736,3)),
            IF(AND((--(INT('Data Sheet'!$A$19) &amp; "." &amp; LEFT(BN736,3))&gt;=--('Data Sheet'!$A$19)), (--(INT('Data Sheet'!$A$19) &amp; "." &amp; LEFT(BN736,3))&lt;=--('Data Sheet'!$B$19))),
                --(INT('Data Sheet'!$A$19) &amp; "." &amp; LEFT(BN736,3)),
                --(INT('Data Sheet'!$B$19) &amp; "." &amp; LEFT(BN736,3))
            )
        ),
        "OK"
    )
)</f>
        <v>OK</v>
      </c>
      <c r="O736" s="23" t="str">
        <f>IF(BP736&lt;&gt;"",
    IF(INT('Data Sheet'!$A$19)=INT('Data Sheet'!$B$19),
        --(INT('Data Sheet'!$A$19) &amp; "." &amp; BP736),
        IF(AND((--(INT('Data Sheet'!$A$19) &amp; "." &amp; BP736)&gt;=--('Data Sheet'!$A$19)), (--(INT('Data Sheet'!$A$19) &amp; "." &amp; BP736)&lt;=--('Data Sheet'!$B$19))),
            --(INT('Data Sheet'!$A$19) &amp; "." &amp; BP736),
            --(INT('Data Sheet'!$B$19) &amp; "." &amp; BP736)
        )
    ),
    IF(BN736&lt;&gt;"",
        IF(INT('Data Sheet'!$A$19)=INT('Data Sheet'!$B$19),
            --(INT('Data Sheet'!$A$19) &amp; "." &amp; RIGHT(BN736,3)),
            IF(AND((--(INT('Data Sheet'!$A$19) &amp; "." &amp; RIGHT(BN736,3))&gt;=--('Data Sheet'!$A$19)), (--(INT('Data Sheet'!$A$19) &amp; "." &amp; RIGHT(BN736,3))&lt;=--('Data Sheet'!$B$19))),
                --(INT('Data Sheet'!$A$19) &amp; "." &amp; RIGHT(BN736,3)),
                --(INT('Data Sheet'!$B$19) &amp; "." &amp; RIGHT(BN736,3))
            )
        ),
        "OK"
    )
)</f>
        <v>OK</v>
      </c>
      <c r="P736" s="23" t="str">
        <f>IF(BR736&lt;&gt;"",
    IF(INT('Data Sheet'!$A$19)=INT('Data Sheet'!$B$15),
        --(INT('Data Sheet'!$A$15) &amp; "." &amp; BR736),
        IF(AND((--(INT('Data Sheet'!$A$15) &amp; "." &amp; BR736)&gt;=--('Data Sheet'!$A$15)), (--(INT('Data Sheet'!$A$15) &amp; "." &amp; BR736)&lt;=--('Data Sheet'!$B$15))),
            --(INT('Data Sheet'!$A$15) &amp; "." &amp; BR736),
            --(INT('Data Sheet'!$B$15) &amp; "." &amp; BR736)
        )
    ),
    IF(BQ736&lt;&gt;"",
        IF(INT('Data Sheet'!$A$15)=INT('Data Sheet'!$B$15),
            --(INT('Data Sheet'!$A$15) &amp; "." &amp; LEFT(BQ736,3)),
            IF(AND((--(INT('Data Sheet'!$A$15) &amp; "." &amp; LEFT(BQ736,3))&gt;=--('Data Sheet'!$A$15)), (--(INT('Data Sheet'!$A$15) &amp; "." &amp; LEFT(BQ736,3))&lt;=--('Data Sheet'!$B$15))),
                --(INT('Data Sheet'!$A$15) &amp; "." &amp; LEFT(BQ736,3)),
                --(INT('Data Sheet'!$B$15) &amp; "." &amp; LEFT(BQ736,3))
            )
        ),
        "OK"
    )
)</f>
        <v>OK</v>
      </c>
      <c r="Q736" s="23" t="str">
        <f>IF(BS736&lt;&gt;"",
    IF(INT('Data Sheet'!$A$19)=INT('Data Sheet'!$B$15),
        --(INT('Data Sheet'!$A$15) &amp; "." &amp; BS736),
        IF(AND((--(INT('Data Sheet'!$A$15) &amp; "." &amp; BS736)&gt;=--('Data Sheet'!$A$15)), (--(INT('Data Sheet'!$A$15) &amp; "." &amp; BS736)&lt;=--('Data Sheet'!$B$15))),
            --(INT('Data Sheet'!$A$15) &amp; "." &amp; BS736),
            --(INT('Data Sheet'!$B$15) &amp; "." &amp; BS736)
        )
    ),
    IF(BQ736&lt;&gt;"",
        IF(INT('Data Sheet'!$A$15)=INT('Data Sheet'!$B$15),
            --(INT('Data Sheet'!$A$15) &amp; "." &amp; RIGHT(BQ736,3)),
            IF(AND((--(INT('Data Sheet'!$A$15) &amp; "." &amp; RIGHT(BQ736,3))&gt;=--('Data Sheet'!$A$15)), (--(INT('Data Sheet'!$A$15) &amp; "." &amp; RIGHT(BQ736,3))&lt;=--('Data Sheet'!$B$15))),
                --(INT('Data Sheet'!$A$15) &amp; "." &amp; RIGHT(BQ736,3)),
                --(INT('Data Sheet'!$B$15) &amp; "." &amp; RIGHT(BQ736,3))
            )
        ),
        "OK"
    )
)</f>
        <v>OK</v>
      </c>
      <c r="R736" s="19"/>
      <c r="S736" s="19"/>
      <c r="T736" s="19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1"/>
      <c r="AU736" s="21"/>
      <c r="AV736" s="21"/>
      <c r="AW736" s="22"/>
      <c r="AX736" s="99"/>
      <c r="AY736" s="20"/>
      <c r="AZ736" s="20"/>
      <c r="BA736" s="22"/>
      <c r="BB736">
        <v>728</v>
      </c>
      <c r="BC736" s="80"/>
      <c r="BD736" s="80"/>
      <c r="BE736" s="80"/>
      <c r="BF736" s="80"/>
      <c r="BG736" s="32" t="str">
        <f t="shared" si="125"/>
        <v/>
      </c>
      <c r="BH736" s="78">
        <f t="shared" si="123"/>
        <v>0</v>
      </c>
      <c r="BI736" s="2">
        <f t="shared" si="126"/>
        <v>0</v>
      </c>
      <c r="BJ736" s="2">
        <f t="shared" si="127"/>
        <v>0</v>
      </c>
      <c r="BK736" s="2">
        <f t="shared" si="124"/>
        <v>0</v>
      </c>
    </row>
    <row r="737" spans="2:63" ht="15" customHeight="1" x14ac:dyDescent="0.25">
      <c r="B737" s="14">
        <v>729</v>
      </c>
      <c r="C737" s="95" t="str">
        <f t="shared" si="128"/>
        <v/>
      </c>
      <c r="D737" s="15" t="str">
        <f t="shared" si="122"/>
        <v>OK</v>
      </c>
      <c r="E737" s="16" t="e">
        <f>VLOOKUP('Data Sheet'!$B$8,'Data Sheet'!$I$2:$J$9,2,FALSE)</f>
        <v>#N/A</v>
      </c>
      <c r="F737" s="16" t="str">
        <f t="shared" si="129"/>
        <v/>
      </c>
      <c r="G737" s="103">
        <f t="shared" si="130"/>
        <v>0</v>
      </c>
      <c r="H737" s="17" t="s">
        <v>26</v>
      </c>
      <c r="I737" s="17" t="s">
        <v>26</v>
      </c>
      <c r="J737" s="17" t="str">
        <f>IF('Data Sheet'!$B$9="NC-50","N/A","OK")</f>
        <v>OK</v>
      </c>
      <c r="K737" s="17" t="str">
        <f>IF('Data Sheet'!$B$9="NC-50","N/A","OK")</f>
        <v>OK</v>
      </c>
      <c r="L737" s="17" t="str">
        <f t="shared" si="131"/>
        <v>OK</v>
      </c>
      <c r="M737" s="17" t="str">
        <f t="shared" si="132"/>
        <v>OK</v>
      </c>
      <c r="N737" s="18" t="str">
        <f>IF(BO737&lt;&gt;"",
    IF(INT('Data Sheet'!$A$19)=INT('Data Sheet'!$B$19),
        --(INT('Data Sheet'!$A$19) &amp; "." &amp; BO737),
        IF(AND((--(INT('Data Sheet'!$A$19) &amp; "." &amp; BO737)&gt;=--('Data Sheet'!$A$19)), (--(INT('Data Sheet'!$A$19) &amp; "." &amp; BO737)&lt;=--('Data Sheet'!$B$19))),
            --(INT('Data Sheet'!$A$19) &amp; "." &amp; BO737),
            --(INT('Data Sheet'!$B$19) &amp; "." &amp; BO737)
        )
    ),
    IF(BN737&lt;&gt;"",
        IF(INT('Data Sheet'!$A$19)=INT('Data Sheet'!$B$19),
            --(INT('Data Sheet'!$A$19) &amp; "." &amp; LEFT(BN737,3)),
            IF(AND((--(INT('Data Sheet'!$A$19) &amp; "." &amp; LEFT(BN737,3))&gt;=--('Data Sheet'!$A$19)), (--(INT('Data Sheet'!$A$19) &amp; "." &amp; LEFT(BN737,3))&lt;=--('Data Sheet'!$B$19))),
                --(INT('Data Sheet'!$A$19) &amp; "." &amp; LEFT(BN737,3)),
                --(INT('Data Sheet'!$B$19) &amp; "." &amp; LEFT(BN737,3))
            )
        ),
        "OK"
    )
)</f>
        <v>OK</v>
      </c>
      <c r="O737" s="23" t="str">
        <f>IF(BP737&lt;&gt;"",
    IF(INT('Data Sheet'!$A$19)=INT('Data Sheet'!$B$19),
        --(INT('Data Sheet'!$A$19) &amp; "." &amp; BP737),
        IF(AND((--(INT('Data Sheet'!$A$19) &amp; "." &amp; BP737)&gt;=--('Data Sheet'!$A$19)), (--(INT('Data Sheet'!$A$19) &amp; "." &amp; BP737)&lt;=--('Data Sheet'!$B$19))),
            --(INT('Data Sheet'!$A$19) &amp; "." &amp; BP737),
            --(INT('Data Sheet'!$B$19) &amp; "." &amp; BP737)
        )
    ),
    IF(BN737&lt;&gt;"",
        IF(INT('Data Sheet'!$A$19)=INT('Data Sheet'!$B$19),
            --(INT('Data Sheet'!$A$19) &amp; "." &amp; RIGHT(BN737,3)),
            IF(AND((--(INT('Data Sheet'!$A$19) &amp; "." &amp; RIGHT(BN737,3))&gt;=--('Data Sheet'!$A$19)), (--(INT('Data Sheet'!$A$19) &amp; "." &amp; RIGHT(BN737,3))&lt;=--('Data Sheet'!$B$19))),
                --(INT('Data Sheet'!$A$19) &amp; "." &amp; RIGHT(BN737,3)),
                --(INT('Data Sheet'!$B$19) &amp; "." &amp; RIGHT(BN737,3))
            )
        ),
        "OK"
    )
)</f>
        <v>OK</v>
      </c>
      <c r="P737" s="23" t="str">
        <f>IF(BR737&lt;&gt;"",
    IF(INT('Data Sheet'!$A$19)=INT('Data Sheet'!$B$15),
        --(INT('Data Sheet'!$A$15) &amp; "." &amp; BR737),
        IF(AND((--(INT('Data Sheet'!$A$15) &amp; "." &amp; BR737)&gt;=--('Data Sheet'!$A$15)), (--(INT('Data Sheet'!$A$15) &amp; "." &amp; BR737)&lt;=--('Data Sheet'!$B$15))),
            --(INT('Data Sheet'!$A$15) &amp; "." &amp; BR737),
            --(INT('Data Sheet'!$B$15) &amp; "." &amp; BR737)
        )
    ),
    IF(BQ737&lt;&gt;"",
        IF(INT('Data Sheet'!$A$15)=INT('Data Sheet'!$B$15),
            --(INT('Data Sheet'!$A$15) &amp; "." &amp; LEFT(BQ737,3)),
            IF(AND((--(INT('Data Sheet'!$A$15) &amp; "." &amp; LEFT(BQ737,3))&gt;=--('Data Sheet'!$A$15)), (--(INT('Data Sheet'!$A$15) &amp; "." &amp; LEFT(BQ737,3))&lt;=--('Data Sheet'!$B$15))),
                --(INT('Data Sheet'!$A$15) &amp; "." &amp; LEFT(BQ737,3)),
                --(INT('Data Sheet'!$B$15) &amp; "." &amp; LEFT(BQ737,3))
            )
        ),
        "OK"
    )
)</f>
        <v>OK</v>
      </c>
      <c r="Q737" s="23" t="str">
        <f>IF(BS737&lt;&gt;"",
    IF(INT('Data Sheet'!$A$19)=INT('Data Sheet'!$B$15),
        --(INT('Data Sheet'!$A$15) &amp; "." &amp; BS737),
        IF(AND((--(INT('Data Sheet'!$A$15) &amp; "." &amp; BS737)&gt;=--('Data Sheet'!$A$15)), (--(INT('Data Sheet'!$A$15) &amp; "." &amp; BS737)&lt;=--('Data Sheet'!$B$15))),
            --(INT('Data Sheet'!$A$15) &amp; "." &amp; BS737),
            --(INT('Data Sheet'!$B$15) &amp; "." &amp; BS737)
        )
    ),
    IF(BQ737&lt;&gt;"",
        IF(INT('Data Sheet'!$A$15)=INT('Data Sheet'!$B$15),
            --(INT('Data Sheet'!$A$15) &amp; "." &amp; RIGHT(BQ737,3)),
            IF(AND((--(INT('Data Sheet'!$A$15) &amp; "." &amp; RIGHT(BQ737,3))&gt;=--('Data Sheet'!$A$15)), (--(INT('Data Sheet'!$A$15) &amp; "." &amp; RIGHT(BQ737,3))&lt;=--('Data Sheet'!$B$15))),
                --(INT('Data Sheet'!$A$15) &amp; "." &amp; RIGHT(BQ737,3)),
                --(INT('Data Sheet'!$B$15) &amp; "." &amp; RIGHT(BQ737,3))
            )
        ),
        "OK"
    )
)</f>
        <v>OK</v>
      </c>
      <c r="R737" s="19"/>
      <c r="S737" s="19"/>
      <c r="T737" s="19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1"/>
      <c r="AU737" s="21"/>
      <c r="AV737" s="21"/>
      <c r="AW737" s="22"/>
      <c r="AX737" s="99"/>
      <c r="AY737" s="20"/>
      <c r="AZ737" s="20"/>
      <c r="BA737" s="22"/>
      <c r="BB737">
        <v>729</v>
      </c>
      <c r="BC737" s="80"/>
      <c r="BD737" s="80"/>
      <c r="BE737" s="80"/>
      <c r="BF737" s="80"/>
      <c r="BG737" s="32" t="str">
        <f t="shared" si="125"/>
        <v/>
      </c>
      <c r="BH737" s="78">
        <f t="shared" si="123"/>
        <v>0</v>
      </c>
      <c r="BI737" s="2">
        <f t="shared" si="126"/>
        <v>0</v>
      </c>
      <c r="BJ737" s="2">
        <f t="shared" si="127"/>
        <v>0</v>
      </c>
      <c r="BK737" s="2">
        <f t="shared" si="124"/>
        <v>0</v>
      </c>
    </row>
    <row r="738" spans="2:63" ht="15" customHeight="1" x14ac:dyDescent="0.25">
      <c r="B738" s="14">
        <v>730</v>
      </c>
      <c r="C738" s="95" t="str">
        <f t="shared" si="128"/>
        <v/>
      </c>
      <c r="D738" s="15" t="str">
        <f t="shared" si="122"/>
        <v>OK</v>
      </c>
      <c r="E738" s="16" t="e">
        <f>VLOOKUP('Data Sheet'!$B$8,'Data Sheet'!$I$2:$J$9,2,FALSE)</f>
        <v>#N/A</v>
      </c>
      <c r="F738" s="16" t="str">
        <f t="shared" si="129"/>
        <v/>
      </c>
      <c r="G738" s="103">
        <f t="shared" si="130"/>
        <v>0</v>
      </c>
      <c r="H738" s="17" t="s">
        <v>26</v>
      </c>
      <c r="I738" s="17" t="s">
        <v>26</v>
      </c>
      <c r="J738" s="17" t="str">
        <f>IF('Data Sheet'!$B$9="NC-50","N/A","OK")</f>
        <v>OK</v>
      </c>
      <c r="K738" s="17" t="str">
        <f>IF('Data Sheet'!$B$9="NC-50","N/A","OK")</f>
        <v>OK</v>
      </c>
      <c r="L738" s="17" t="str">
        <f t="shared" si="131"/>
        <v>OK</v>
      </c>
      <c r="M738" s="17" t="str">
        <f t="shared" si="132"/>
        <v>OK</v>
      </c>
      <c r="N738" s="18" t="str">
        <f>IF(BO738&lt;&gt;"",
    IF(INT('Data Sheet'!$A$19)=INT('Data Sheet'!$B$19),
        --(INT('Data Sheet'!$A$19) &amp; "." &amp; BO738),
        IF(AND((--(INT('Data Sheet'!$A$19) &amp; "." &amp; BO738)&gt;=--('Data Sheet'!$A$19)), (--(INT('Data Sheet'!$A$19) &amp; "." &amp; BO738)&lt;=--('Data Sheet'!$B$19))),
            --(INT('Data Sheet'!$A$19) &amp; "." &amp; BO738),
            --(INT('Data Sheet'!$B$19) &amp; "." &amp; BO738)
        )
    ),
    IF(BN738&lt;&gt;"",
        IF(INT('Data Sheet'!$A$19)=INT('Data Sheet'!$B$19),
            --(INT('Data Sheet'!$A$19) &amp; "." &amp; LEFT(BN738,3)),
            IF(AND((--(INT('Data Sheet'!$A$19) &amp; "." &amp; LEFT(BN738,3))&gt;=--('Data Sheet'!$A$19)), (--(INT('Data Sheet'!$A$19) &amp; "." &amp; LEFT(BN738,3))&lt;=--('Data Sheet'!$B$19))),
                --(INT('Data Sheet'!$A$19) &amp; "." &amp; LEFT(BN738,3)),
                --(INT('Data Sheet'!$B$19) &amp; "." &amp; LEFT(BN738,3))
            )
        ),
        "OK"
    )
)</f>
        <v>OK</v>
      </c>
      <c r="O738" s="23" t="str">
        <f>IF(BP738&lt;&gt;"",
    IF(INT('Data Sheet'!$A$19)=INT('Data Sheet'!$B$19),
        --(INT('Data Sheet'!$A$19) &amp; "." &amp; BP738),
        IF(AND((--(INT('Data Sheet'!$A$19) &amp; "." &amp; BP738)&gt;=--('Data Sheet'!$A$19)), (--(INT('Data Sheet'!$A$19) &amp; "." &amp; BP738)&lt;=--('Data Sheet'!$B$19))),
            --(INT('Data Sheet'!$A$19) &amp; "." &amp; BP738),
            --(INT('Data Sheet'!$B$19) &amp; "." &amp; BP738)
        )
    ),
    IF(BN738&lt;&gt;"",
        IF(INT('Data Sheet'!$A$19)=INT('Data Sheet'!$B$19),
            --(INT('Data Sheet'!$A$19) &amp; "." &amp; RIGHT(BN738,3)),
            IF(AND((--(INT('Data Sheet'!$A$19) &amp; "." &amp; RIGHT(BN738,3))&gt;=--('Data Sheet'!$A$19)), (--(INT('Data Sheet'!$A$19) &amp; "." &amp; RIGHT(BN738,3))&lt;=--('Data Sheet'!$B$19))),
                --(INT('Data Sheet'!$A$19) &amp; "." &amp; RIGHT(BN738,3)),
                --(INT('Data Sheet'!$B$19) &amp; "." &amp; RIGHT(BN738,3))
            )
        ),
        "OK"
    )
)</f>
        <v>OK</v>
      </c>
      <c r="P738" s="23" t="str">
        <f>IF(BR738&lt;&gt;"",
    IF(INT('Data Sheet'!$A$19)=INT('Data Sheet'!$B$15),
        --(INT('Data Sheet'!$A$15) &amp; "." &amp; BR738),
        IF(AND((--(INT('Data Sheet'!$A$15) &amp; "." &amp; BR738)&gt;=--('Data Sheet'!$A$15)), (--(INT('Data Sheet'!$A$15) &amp; "." &amp; BR738)&lt;=--('Data Sheet'!$B$15))),
            --(INT('Data Sheet'!$A$15) &amp; "." &amp; BR738),
            --(INT('Data Sheet'!$B$15) &amp; "." &amp; BR738)
        )
    ),
    IF(BQ738&lt;&gt;"",
        IF(INT('Data Sheet'!$A$15)=INT('Data Sheet'!$B$15),
            --(INT('Data Sheet'!$A$15) &amp; "." &amp; LEFT(BQ738,3)),
            IF(AND((--(INT('Data Sheet'!$A$15) &amp; "." &amp; LEFT(BQ738,3))&gt;=--('Data Sheet'!$A$15)), (--(INT('Data Sheet'!$A$15) &amp; "." &amp; LEFT(BQ738,3))&lt;=--('Data Sheet'!$B$15))),
                --(INT('Data Sheet'!$A$15) &amp; "." &amp; LEFT(BQ738,3)),
                --(INT('Data Sheet'!$B$15) &amp; "." &amp; LEFT(BQ738,3))
            )
        ),
        "OK"
    )
)</f>
        <v>OK</v>
      </c>
      <c r="Q738" s="23" t="str">
        <f>IF(BS738&lt;&gt;"",
    IF(INT('Data Sheet'!$A$19)=INT('Data Sheet'!$B$15),
        --(INT('Data Sheet'!$A$15) &amp; "." &amp; BS738),
        IF(AND((--(INT('Data Sheet'!$A$15) &amp; "." &amp; BS738)&gt;=--('Data Sheet'!$A$15)), (--(INT('Data Sheet'!$A$15) &amp; "." &amp; BS738)&lt;=--('Data Sheet'!$B$15))),
            --(INT('Data Sheet'!$A$15) &amp; "." &amp; BS738),
            --(INT('Data Sheet'!$B$15) &amp; "." &amp; BS738)
        )
    ),
    IF(BQ738&lt;&gt;"",
        IF(INT('Data Sheet'!$A$15)=INT('Data Sheet'!$B$15),
            --(INT('Data Sheet'!$A$15) &amp; "." &amp; RIGHT(BQ738,3)),
            IF(AND((--(INT('Data Sheet'!$A$15) &amp; "." &amp; RIGHT(BQ738,3))&gt;=--('Data Sheet'!$A$15)), (--(INT('Data Sheet'!$A$15) &amp; "." &amp; RIGHT(BQ738,3))&lt;=--('Data Sheet'!$B$15))),
                --(INT('Data Sheet'!$A$15) &amp; "." &amp; RIGHT(BQ738,3)),
                --(INT('Data Sheet'!$B$15) &amp; "." &amp; RIGHT(BQ738,3))
            )
        ),
        "OK"
    )
)</f>
        <v>OK</v>
      </c>
      <c r="R738" s="19"/>
      <c r="S738" s="19"/>
      <c r="T738" s="19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1"/>
      <c r="AU738" s="21"/>
      <c r="AV738" s="21"/>
      <c r="AW738" s="22"/>
      <c r="AX738" s="99"/>
      <c r="AY738" s="20"/>
      <c r="AZ738" s="20"/>
      <c r="BA738" s="22"/>
      <c r="BB738">
        <v>730</v>
      </c>
      <c r="BC738" s="80"/>
      <c r="BD738" s="80"/>
      <c r="BE738" s="80"/>
      <c r="BF738" s="80"/>
      <c r="BG738" s="32" t="str">
        <f t="shared" si="125"/>
        <v/>
      </c>
      <c r="BH738" s="78">
        <f t="shared" si="123"/>
        <v>0</v>
      </c>
      <c r="BI738" s="2">
        <f t="shared" si="126"/>
        <v>0</v>
      </c>
      <c r="BJ738" s="2">
        <f t="shared" si="127"/>
        <v>0</v>
      </c>
      <c r="BK738" s="2">
        <f t="shared" si="124"/>
        <v>0</v>
      </c>
    </row>
    <row r="739" spans="2:63" ht="15" customHeight="1" x14ac:dyDescent="0.25">
      <c r="B739" s="14">
        <v>731</v>
      </c>
      <c r="C739" s="95" t="str">
        <f t="shared" si="128"/>
        <v/>
      </c>
      <c r="D739" s="15" t="str">
        <f t="shared" si="122"/>
        <v>OK</v>
      </c>
      <c r="E739" s="16" t="e">
        <f>VLOOKUP('Data Sheet'!$B$8,'Data Sheet'!$I$2:$J$9,2,FALSE)</f>
        <v>#N/A</v>
      </c>
      <c r="F739" s="16" t="str">
        <f t="shared" si="129"/>
        <v/>
      </c>
      <c r="G739" s="103">
        <f t="shared" si="130"/>
        <v>0</v>
      </c>
      <c r="H739" s="17" t="s">
        <v>26</v>
      </c>
      <c r="I739" s="17" t="s">
        <v>26</v>
      </c>
      <c r="J739" s="17" t="str">
        <f>IF('Data Sheet'!$B$9="NC-50","N/A","OK")</f>
        <v>OK</v>
      </c>
      <c r="K739" s="17" t="str">
        <f>IF('Data Sheet'!$B$9="NC-50","N/A","OK")</f>
        <v>OK</v>
      </c>
      <c r="L739" s="17" t="str">
        <f t="shared" si="131"/>
        <v>OK</v>
      </c>
      <c r="M739" s="17" t="str">
        <f t="shared" si="132"/>
        <v>OK</v>
      </c>
      <c r="N739" s="18" t="str">
        <f>IF(BO739&lt;&gt;"",
    IF(INT('Data Sheet'!$A$19)=INT('Data Sheet'!$B$19),
        --(INT('Data Sheet'!$A$19) &amp; "." &amp; BO739),
        IF(AND((--(INT('Data Sheet'!$A$19) &amp; "." &amp; BO739)&gt;=--('Data Sheet'!$A$19)), (--(INT('Data Sheet'!$A$19) &amp; "." &amp; BO739)&lt;=--('Data Sheet'!$B$19))),
            --(INT('Data Sheet'!$A$19) &amp; "." &amp; BO739),
            --(INT('Data Sheet'!$B$19) &amp; "." &amp; BO739)
        )
    ),
    IF(BN739&lt;&gt;"",
        IF(INT('Data Sheet'!$A$19)=INT('Data Sheet'!$B$19),
            --(INT('Data Sheet'!$A$19) &amp; "." &amp; LEFT(BN739,3)),
            IF(AND((--(INT('Data Sheet'!$A$19) &amp; "." &amp; LEFT(BN739,3))&gt;=--('Data Sheet'!$A$19)), (--(INT('Data Sheet'!$A$19) &amp; "." &amp; LEFT(BN739,3))&lt;=--('Data Sheet'!$B$19))),
                --(INT('Data Sheet'!$A$19) &amp; "." &amp; LEFT(BN739,3)),
                --(INT('Data Sheet'!$B$19) &amp; "." &amp; LEFT(BN739,3))
            )
        ),
        "OK"
    )
)</f>
        <v>OK</v>
      </c>
      <c r="O739" s="23" t="str">
        <f>IF(BP739&lt;&gt;"",
    IF(INT('Data Sheet'!$A$19)=INT('Data Sheet'!$B$19),
        --(INT('Data Sheet'!$A$19) &amp; "." &amp; BP739),
        IF(AND((--(INT('Data Sheet'!$A$19) &amp; "." &amp; BP739)&gt;=--('Data Sheet'!$A$19)), (--(INT('Data Sheet'!$A$19) &amp; "." &amp; BP739)&lt;=--('Data Sheet'!$B$19))),
            --(INT('Data Sheet'!$A$19) &amp; "." &amp; BP739),
            --(INT('Data Sheet'!$B$19) &amp; "." &amp; BP739)
        )
    ),
    IF(BN739&lt;&gt;"",
        IF(INT('Data Sheet'!$A$19)=INT('Data Sheet'!$B$19),
            --(INT('Data Sheet'!$A$19) &amp; "." &amp; RIGHT(BN739,3)),
            IF(AND((--(INT('Data Sheet'!$A$19) &amp; "." &amp; RIGHT(BN739,3))&gt;=--('Data Sheet'!$A$19)), (--(INT('Data Sheet'!$A$19) &amp; "." &amp; RIGHT(BN739,3))&lt;=--('Data Sheet'!$B$19))),
                --(INT('Data Sheet'!$A$19) &amp; "." &amp; RIGHT(BN739,3)),
                --(INT('Data Sheet'!$B$19) &amp; "." &amp; RIGHT(BN739,3))
            )
        ),
        "OK"
    )
)</f>
        <v>OK</v>
      </c>
      <c r="P739" s="23" t="str">
        <f>IF(BR739&lt;&gt;"",
    IF(INT('Data Sheet'!$A$19)=INT('Data Sheet'!$B$15),
        --(INT('Data Sheet'!$A$15) &amp; "." &amp; BR739),
        IF(AND((--(INT('Data Sheet'!$A$15) &amp; "." &amp; BR739)&gt;=--('Data Sheet'!$A$15)), (--(INT('Data Sheet'!$A$15) &amp; "." &amp; BR739)&lt;=--('Data Sheet'!$B$15))),
            --(INT('Data Sheet'!$A$15) &amp; "." &amp; BR739),
            --(INT('Data Sheet'!$B$15) &amp; "." &amp; BR739)
        )
    ),
    IF(BQ739&lt;&gt;"",
        IF(INT('Data Sheet'!$A$15)=INT('Data Sheet'!$B$15),
            --(INT('Data Sheet'!$A$15) &amp; "." &amp; LEFT(BQ739,3)),
            IF(AND((--(INT('Data Sheet'!$A$15) &amp; "." &amp; LEFT(BQ739,3))&gt;=--('Data Sheet'!$A$15)), (--(INT('Data Sheet'!$A$15) &amp; "." &amp; LEFT(BQ739,3))&lt;=--('Data Sheet'!$B$15))),
                --(INT('Data Sheet'!$A$15) &amp; "." &amp; LEFT(BQ739,3)),
                --(INT('Data Sheet'!$B$15) &amp; "." &amp; LEFT(BQ739,3))
            )
        ),
        "OK"
    )
)</f>
        <v>OK</v>
      </c>
      <c r="Q739" s="23" t="str">
        <f>IF(BS739&lt;&gt;"",
    IF(INT('Data Sheet'!$A$19)=INT('Data Sheet'!$B$15),
        --(INT('Data Sheet'!$A$15) &amp; "." &amp; BS739),
        IF(AND((--(INT('Data Sheet'!$A$15) &amp; "." &amp; BS739)&gt;=--('Data Sheet'!$A$15)), (--(INT('Data Sheet'!$A$15) &amp; "." &amp; BS739)&lt;=--('Data Sheet'!$B$15))),
            --(INT('Data Sheet'!$A$15) &amp; "." &amp; BS739),
            --(INT('Data Sheet'!$B$15) &amp; "." &amp; BS739)
        )
    ),
    IF(BQ739&lt;&gt;"",
        IF(INT('Data Sheet'!$A$15)=INT('Data Sheet'!$B$15),
            --(INT('Data Sheet'!$A$15) &amp; "." &amp; RIGHT(BQ739,3)),
            IF(AND((--(INT('Data Sheet'!$A$15) &amp; "." &amp; RIGHT(BQ739,3))&gt;=--('Data Sheet'!$A$15)), (--(INT('Data Sheet'!$A$15) &amp; "." &amp; RIGHT(BQ739,3))&lt;=--('Data Sheet'!$B$15))),
                --(INT('Data Sheet'!$A$15) &amp; "." &amp; RIGHT(BQ739,3)),
                --(INT('Data Sheet'!$B$15) &amp; "." &amp; RIGHT(BQ739,3))
            )
        ),
        "OK"
    )
)</f>
        <v>OK</v>
      </c>
      <c r="R739" s="19"/>
      <c r="S739" s="19"/>
      <c r="T739" s="19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1"/>
      <c r="AU739" s="21"/>
      <c r="AV739" s="21"/>
      <c r="AW739" s="22"/>
      <c r="AX739" s="99"/>
      <c r="AY739" s="20"/>
      <c r="AZ739" s="20"/>
      <c r="BA739" s="22"/>
      <c r="BB739">
        <v>731</v>
      </c>
      <c r="BC739" s="80"/>
      <c r="BD739" s="80"/>
      <c r="BE739" s="80"/>
      <c r="BF739" s="80"/>
      <c r="BG739" s="32" t="str">
        <f t="shared" si="125"/>
        <v/>
      </c>
      <c r="BH739" s="78">
        <f t="shared" si="123"/>
        <v>0</v>
      </c>
      <c r="BI739" s="2">
        <f t="shared" si="126"/>
        <v>0</v>
      </c>
      <c r="BJ739" s="2">
        <f t="shared" si="127"/>
        <v>0</v>
      </c>
      <c r="BK739" s="2">
        <f t="shared" si="124"/>
        <v>0</v>
      </c>
    </row>
    <row r="740" spans="2:63" ht="15" customHeight="1" x14ac:dyDescent="0.25">
      <c r="B740" s="14">
        <v>732</v>
      </c>
      <c r="C740" s="95" t="str">
        <f t="shared" si="128"/>
        <v/>
      </c>
      <c r="D740" s="15" t="str">
        <f t="shared" si="122"/>
        <v>OK</v>
      </c>
      <c r="E740" s="16" t="e">
        <f>VLOOKUP('Data Sheet'!$B$8,'Data Sheet'!$I$2:$J$9,2,FALSE)</f>
        <v>#N/A</v>
      </c>
      <c r="F740" s="16" t="str">
        <f t="shared" si="129"/>
        <v/>
      </c>
      <c r="G740" s="103">
        <f t="shared" si="130"/>
        <v>0</v>
      </c>
      <c r="H740" s="17" t="s">
        <v>26</v>
      </c>
      <c r="I740" s="17" t="s">
        <v>26</v>
      </c>
      <c r="J740" s="17" t="str">
        <f>IF('Data Sheet'!$B$9="NC-50","N/A","OK")</f>
        <v>OK</v>
      </c>
      <c r="K740" s="17" t="str">
        <f>IF('Data Sheet'!$B$9="NC-50","N/A","OK")</f>
        <v>OK</v>
      </c>
      <c r="L740" s="17" t="str">
        <f t="shared" si="131"/>
        <v>OK</v>
      </c>
      <c r="M740" s="17" t="str">
        <f t="shared" si="132"/>
        <v>OK</v>
      </c>
      <c r="N740" s="18" t="str">
        <f>IF(BO740&lt;&gt;"",
    IF(INT('Data Sheet'!$A$19)=INT('Data Sheet'!$B$19),
        --(INT('Data Sheet'!$A$19) &amp; "." &amp; BO740),
        IF(AND((--(INT('Data Sheet'!$A$19) &amp; "." &amp; BO740)&gt;=--('Data Sheet'!$A$19)), (--(INT('Data Sheet'!$A$19) &amp; "." &amp; BO740)&lt;=--('Data Sheet'!$B$19))),
            --(INT('Data Sheet'!$A$19) &amp; "." &amp; BO740),
            --(INT('Data Sheet'!$B$19) &amp; "." &amp; BO740)
        )
    ),
    IF(BN740&lt;&gt;"",
        IF(INT('Data Sheet'!$A$19)=INT('Data Sheet'!$B$19),
            --(INT('Data Sheet'!$A$19) &amp; "." &amp; LEFT(BN740,3)),
            IF(AND((--(INT('Data Sheet'!$A$19) &amp; "." &amp; LEFT(BN740,3))&gt;=--('Data Sheet'!$A$19)), (--(INT('Data Sheet'!$A$19) &amp; "." &amp; LEFT(BN740,3))&lt;=--('Data Sheet'!$B$19))),
                --(INT('Data Sheet'!$A$19) &amp; "." &amp; LEFT(BN740,3)),
                --(INT('Data Sheet'!$B$19) &amp; "." &amp; LEFT(BN740,3))
            )
        ),
        "OK"
    )
)</f>
        <v>OK</v>
      </c>
      <c r="O740" s="23" t="str">
        <f>IF(BP740&lt;&gt;"",
    IF(INT('Data Sheet'!$A$19)=INT('Data Sheet'!$B$19),
        --(INT('Data Sheet'!$A$19) &amp; "." &amp; BP740),
        IF(AND((--(INT('Data Sheet'!$A$19) &amp; "." &amp; BP740)&gt;=--('Data Sheet'!$A$19)), (--(INT('Data Sheet'!$A$19) &amp; "." &amp; BP740)&lt;=--('Data Sheet'!$B$19))),
            --(INT('Data Sheet'!$A$19) &amp; "." &amp; BP740),
            --(INT('Data Sheet'!$B$19) &amp; "." &amp; BP740)
        )
    ),
    IF(BN740&lt;&gt;"",
        IF(INT('Data Sheet'!$A$19)=INT('Data Sheet'!$B$19),
            --(INT('Data Sheet'!$A$19) &amp; "." &amp; RIGHT(BN740,3)),
            IF(AND((--(INT('Data Sheet'!$A$19) &amp; "." &amp; RIGHT(BN740,3))&gt;=--('Data Sheet'!$A$19)), (--(INT('Data Sheet'!$A$19) &amp; "." &amp; RIGHT(BN740,3))&lt;=--('Data Sheet'!$B$19))),
                --(INT('Data Sheet'!$A$19) &amp; "." &amp; RIGHT(BN740,3)),
                --(INT('Data Sheet'!$B$19) &amp; "." &amp; RIGHT(BN740,3))
            )
        ),
        "OK"
    )
)</f>
        <v>OK</v>
      </c>
      <c r="P740" s="23" t="str">
        <f>IF(BR740&lt;&gt;"",
    IF(INT('Data Sheet'!$A$19)=INT('Data Sheet'!$B$15),
        --(INT('Data Sheet'!$A$15) &amp; "." &amp; BR740),
        IF(AND((--(INT('Data Sheet'!$A$15) &amp; "." &amp; BR740)&gt;=--('Data Sheet'!$A$15)), (--(INT('Data Sheet'!$A$15) &amp; "." &amp; BR740)&lt;=--('Data Sheet'!$B$15))),
            --(INT('Data Sheet'!$A$15) &amp; "." &amp; BR740),
            --(INT('Data Sheet'!$B$15) &amp; "." &amp; BR740)
        )
    ),
    IF(BQ740&lt;&gt;"",
        IF(INT('Data Sheet'!$A$15)=INT('Data Sheet'!$B$15),
            --(INT('Data Sheet'!$A$15) &amp; "." &amp; LEFT(BQ740,3)),
            IF(AND((--(INT('Data Sheet'!$A$15) &amp; "." &amp; LEFT(BQ740,3))&gt;=--('Data Sheet'!$A$15)), (--(INT('Data Sheet'!$A$15) &amp; "." &amp; LEFT(BQ740,3))&lt;=--('Data Sheet'!$B$15))),
                --(INT('Data Sheet'!$A$15) &amp; "." &amp; LEFT(BQ740,3)),
                --(INT('Data Sheet'!$B$15) &amp; "." &amp; LEFT(BQ740,3))
            )
        ),
        "OK"
    )
)</f>
        <v>OK</v>
      </c>
      <c r="Q740" s="23" t="str">
        <f>IF(BS740&lt;&gt;"",
    IF(INT('Data Sheet'!$A$19)=INT('Data Sheet'!$B$15),
        --(INT('Data Sheet'!$A$15) &amp; "." &amp; BS740),
        IF(AND((--(INT('Data Sheet'!$A$15) &amp; "." &amp; BS740)&gt;=--('Data Sheet'!$A$15)), (--(INT('Data Sheet'!$A$15) &amp; "." &amp; BS740)&lt;=--('Data Sheet'!$B$15))),
            --(INT('Data Sheet'!$A$15) &amp; "." &amp; BS740),
            --(INT('Data Sheet'!$B$15) &amp; "." &amp; BS740)
        )
    ),
    IF(BQ740&lt;&gt;"",
        IF(INT('Data Sheet'!$A$15)=INT('Data Sheet'!$B$15),
            --(INT('Data Sheet'!$A$15) &amp; "." &amp; RIGHT(BQ740,3)),
            IF(AND((--(INT('Data Sheet'!$A$15) &amp; "." &amp; RIGHT(BQ740,3))&gt;=--('Data Sheet'!$A$15)), (--(INT('Data Sheet'!$A$15) &amp; "." &amp; RIGHT(BQ740,3))&lt;=--('Data Sheet'!$B$15))),
                --(INT('Data Sheet'!$A$15) &amp; "." &amp; RIGHT(BQ740,3)),
                --(INT('Data Sheet'!$B$15) &amp; "." &amp; RIGHT(BQ740,3))
            )
        ),
        "OK"
    )
)</f>
        <v>OK</v>
      </c>
      <c r="R740" s="19"/>
      <c r="S740" s="19"/>
      <c r="T740" s="19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1"/>
      <c r="AU740" s="21"/>
      <c r="AV740" s="21"/>
      <c r="AW740" s="22"/>
      <c r="AX740" s="99"/>
      <c r="AY740" s="20"/>
      <c r="AZ740" s="20"/>
      <c r="BA740" s="22"/>
      <c r="BB740">
        <v>732</v>
      </c>
      <c r="BC740" s="80"/>
      <c r="BD740" s="80"/>
      <c r="BE740" s="80"/>
      <c r="BF740" s="80"/>
      <c r="BG740" s="32" t="str">
        <f t="shared" si="125"/>
        <v/>
      </c>
      <c r="BH740" s="78">
        <f t="shared" si="123"/>
        <v>0</v>
      </c>
      <c r="BI740" s="2">
        <f t="shared" si="126"/>
        <v>0</v>
      </c>
      <c r="BJ740" s="2">
        <f t="shared" si="127"/>
        <v>0</v>
      </c>
      <c r="BK740" s="2">
        <f t="shared" si="124"/>
        <v>0</v>
      </c>
    </row>
    <row r="741" spans="2:63" ht="15" customHeight="1" x14ac:dyDescent="0.25">
      <c r="B741" s="14">
        <v>733</v>
      </c>
      <c r="C741" s="95" t="str">
        <f t="shared" si="128"/>
        <v/>
      </c>
      <c r="D741" s="15" t="str">
        <f t="shared" si="122"/>
        <v>OK</v>
      </c>
      <c r="E741" s="16" t="e">
        <f>VLOOKUP('Data Sheet'!$B$8,'Data Sheet'!$I$2:$J$9,2,FALSE)</f>
        <v>#N/A</v>
      </c>
      <c r="F741" s="16" t="str">
        <f t="shared" si="129"/>
        <v/>
      </c>
      <c r="G741" s="103">
        <f t="shared" si="130"/>
        <v>0</v>
      </c>
      <c r="H741" s="17" t="s">
        <v>26</v>
      </c>
      <c r="I741" s="17" t="s">
        <v>26</v>
      </c>
      <c r="J741" s="17" t="str">
        <f>IF('Data Sheet'!$B$9="NC-50","N/A","OK")</f>
        <v>OK</v>
      </c>
      <c r="K741" s="17" t="str">
        <f>IF('Data Sheet'!$B$9="NC-50","N/A","OK")</f>
        <v>OK</v>
      </c>
      <c r="L741" s="17" t="str">
        <f t="shared" si="131"/>
        <v>OK</v>
      </c>
      <c r="M741" s="17" t="str">
        <f t="shared" si="132"/>
        <v>OK</v>
      </c>
      <c r="N741" s="18" t="str">
        <f>IF(BO741&lt;&gt;"",
    IF(INT('Data Sheet'!$A$19)=INT('Data Sheet'!$B$19),
        --(INT('Data Sheet'!$A$19) &amp; "." &amp; BO741),
        IF(AND((--(INT('Data Sheet'!$A$19) &amp; "." &amp; BO741)&gt;=--('Data Sheet'!$A$19)), (--(INT('Data Sheet'!$A$19) &amp; "." &amp; BO741)&lt;=--('Data Sheet'!$B$19))),
            --(INT('Data Sheet'!$A$19) &amp; "." &amp; BO741),
            --(INT('Data Sheet'!$B$19) &amp; "." &amp; BO741)
        )
    ),
    IF(BN741&lt;&gt;"",
        IF(INT('Data Sheet'!$A$19)=INT('Data Sheet'!$B$19),
            --(INT('Data Sheet'!$A$19) &amp; "." &amp; LEFT(BN741,3)),
            IF(AND((--(INT('Data Sheet'!$A$19) &amp; "." &amp; LEFT(BN741,3))&gt;=--('Data Sheet'!$A$19)), (--(INT('Data Sheet'!$A$19) &amp; "." &amp; LEFT(BN741,3))&lt;=--('Data Sheet'!$B$19))),
                --(INT('Data Sheet'!$A$19) &amp; "." &amp; LEFT(BN741,3)),
                --(INT('Data Sheet'!$B$19) &amp; "." &amp; LEFT(BN741,3))
            )
        ),
        "OK"
    )
)</f>
        <v>OK</v>
      </c>
      <c r="O741" s="23" t="str">
        <f>IF(BP741&lt;&gt;"",
    IF(INT('Data Sheet'!$A$19)=INT('Data Sheet'!$B$19),
        --(INT('Data Sheet'!$A$19) &amp; "." &amp; BP741),
        IF(AND((--(INT('Data Sheet'!$A$19) &amp; "." &amp; BP741)&gt;=--('Data Sheet'!$A$19)), (--(INT('Data Sheet'!$A$19) &amp; "." &amp; BP741)&lt;=--('Data Sheet'!$B$19))),
            --(INT('Data Sheet'!$A$19) &amp; "." &amp; BP741),
            --(INT('Data Sheet'!$B$19) &amp; "." &amp; BP741)
        )
    ),
    IF(BN741&lt;&gt;"",
        IF(INT('Data Sheet'!$A$19)=INT('Data Sheet'!$B$19),
            --(INT('Data Sheet'!$A$19) &amp; "." &amp; RIGHT(BN741,3)),
            IF(AND((--(INT('Data Sheet'!$A$19) &amp; "." &amp; RIGHT(BN741,3))&gt;=--('Data Sheet'!$A$19)), (--(INT('Data Sheet'!$A$19) &amp; "." &amp; RIGHT(BN741,3))&lt;=--('Data Sheet'!$B$19))),
                --(INT('Data Sheet'!$A$19) &amp; "." &amp; RIGHT(BN741,3)),
                --(INT('Data Sheet'!$B$19) &amp; "." &amp; RIGHT(BN741,3))
            )
        ),
        "OK"
    )
)</f>
        <v>OK</v>
      </c>
      <c r="P741" s="23" t="str">
        <f>IF(BR741&lt;&gt;"",
    IF(INT('Data Sheet'!$A$19)=INT('Data Sheet'!$B$15),
        --(INT('Data Sheet'!$A$15) &amp; "." &amp; BR741),
        IF(AND((--(INT('Data Sheet'!$A$15) &amp; "." &amp; BR741)&gt;=--('Data Sheet'!$A$15)), (--(INT('Data Sheet'!$A$15) &amp; "." &amp; BR741)&lt;=--('Data Sheet'!$B$15))),
            --(INT('Data Sheet'!$A$15) &amp; "." &amp; BR741),
            --(INT('Data Sheet'!$B$15) &amp; "." &amp; BR741)
        )
    ),
    IF(BQ741&lt;&gt;"",
        IF(INT('Data Sheet'!$A$15)=INT('Data Sheet'!$B$15),
            --(INT('Data Sheet'!$A$15) &amp; "." &amp; LEFT(BQ741,3)),
            IF(AND((--(INT('Data Sheet'!$A$15) &amp; "." &amp; LEFT(BQ741,3))&gt;=--('Data Sheet'!$A$15)), (--(INT('Data Sheet'!$A$15) &amp; "." &amp; LEFT(BQ741,3))&lt;=--('Data Sheet'!$B$15))),
                --(INT('Data Sheet'!$A$15) &amp; "." &amp; LEFT(BQ741,3)),
                --(INT('Data Sheet'!$B$15) &amp; "." &amp; LEFT(BQ741,3))
            )
        ),
        "OK"
    )
)</f>
        <v>OK</v>
      </c>
      <c r="Q741" s="23" t="str">
        <f>IF(BS741&lt;&gt;"",
    IF(INT('Data Sheet'!$A$19)=INT('Data Sheet'!$B$15),
        --(INT('Data Sheet'!$A$15) &amp; "." &amp; BS741),
        IF(AND((--(INT('Data Sheet'!$A$15) &amp; "." &amp; BS741)&gt;=--('Data Sheet'!$A$15)), (--(INT('Data Sheet'!$A$15) &amp; "." &amp; BS741)&lt;=--('Data Sheet'!$B$15))),
            --(INT('Data Sheet'!$A$15) &amp; "." &amp; BS741),
            --(INT('Data Sheet'!$B$15) &amp; "." &amp; BS741)
        )
    ),
    IF(BQ741&lt;&gt;"",
        IF(INT('Data Sheet'!$A$15)=INT('Data Sheet'!$B$15),
            --(INT('Data Sheet'!$A$15) &amp; "." &amp; RIGHT(BQ741,3)),
            IF(AND((--(INT('Data Sheet'!$A$15) &amp; "." &amp; RIGHT(BQ741,3))&gt;=--('Data Sheet'!$A$15)), (--(INT('Data Sheet'!$A$15) &amp; "." &amp; RIGHT(BQ741,3))&lt;=--('Data Sheet'!$B$15))),
                --(INT('Data Sheet'!$A$15) &amp; "." &amp; RIGHT(BQ741,3)),
                --(INT('Data Sheet'!$B$15) &amp; "." &amp; RIGHT(BQ741,3))
            )
        ),
        "OK"
    )
)</f>
        <v>OK</v>
      </c>
      <c r="R741" s="19"/>
      <c r="S741" s="19"/>
      <c r="T741" s="19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1"/>
      <c r="AU741" s="21"/>
      <c r="AV741" s="21"/>
      <c r="AW741" s="22"/>
      <c r="AX741" s="99"/>
      <c r="AY741" s="20"/>
      <c r="AZ741" s="20"/>
      <c r="BA741" s="22"/>
      <c r="BB741">
        <v>733</v>
      </c>
      <c r="BC741" s="80"/>
      <c r="BD741" s="80"/>
      <c r="BE741" s="80"/>
      <c r="BF741" s="80"/>
      <c r="BG741" s="32" t="str">
        <f t="shared" si="125"/>
        <v/>
      </c>
      <c r="BH741" s="78">
        <f t="shared" si="123"/>
        <v>0</v>
      </c>
      <c r="BI741" s="2">
        <f t="shared" si="126"/>
        <v>0</v>
      </c>
      <c r="BJ741" s="2">
        <f t="shared" si="127"/>
        <v>0</v>
      </c>
      <c r="BK741" s="2">
        <f t="shared" si="124"/>
        <v>0</v>
      </c>
    </row>
    <row r="742" spans="2:63" ht="15" customHeight="1" x14ac:dyDescent="0.25">
      <c r="B742" s="14">
        <v>734</v>
      </c>
      <c r="C742" s="95" t="str">
        <f t="shared" si="128"/>
        <v/>
      </c>
      <c r="D742" s="15" t="str">
        <f t="shared" si="122"/>
        <v>OK</v>
      </c>
      <c r="E742" s="16" t="e">
        <f>VLOOKUP('Data Sheet'!$B$8,'Data Sheet'!$I$2:$J$9,2,FALSE)</f>
        <v>#N/A</v>
      </c>
      <c r="F742" s="16" t="str">
        <f t="shared" si="129"/>
        <v/>
      </c>
      <c r="G742" s="103">
        <f t="shared" si="130"/>
        <v>0</v>
      </c>
      <c r="H742" s="17" t="s">
        <v>26</v>
      </c>
      <c r="I742" s="17" t="s">
        <v>26</v>
      </c>
      <c r="J742" s="17" t="str">
        <f>IF('Data Sheet'!$B$9="NC-50","N/A","OK")</f>
        <v>OK</v>
      </c>
      <c r="K742" s="17" t="str">
        <f>IF('Data Sheet'!$B$9="NC-50","N/A","OK")</f>
        <v>OK</v>
      </c>
      <c r="L742" s="17" t="str">
        <f t="shared" si="131"/>
        <v>OK</v>
      </c>
      <c r="M742" s="17" t="str">
        <f t="shared" si="132"/>
        <v>OK</v>
      </c>
      <c r="N742" s="18" t="str">
        <f>IF(BO742&lt;&gt;"",
    IF(INT('Data Sheet'!$A$19)=INT('Data Sheet'!$B$19),
        --(INT('Data Sheet'!$A$19) &amp; "." &amp; BO742),
        IF(AND((--(INT('Data Sheet'!$A$19) &amp; "." &amp; BO742)&gt;=--('Data Sheet'!$A$19)), (--(INT('Data Sheet'!$A$19) &amp; "." &amp; BO742)&lt;=--('Data Sheet'!$B$19))),
            --(INT('Data Sheet'!$A$19) &amp; "." &amp; BO742),
            --(INT('Data Sheet'!$B$19) &amp; "." &amp; BO742)
        )
    ),
    IF(BN742&lt;&gt;"",
        IF(INT('Data Sheet'!$A$19)=INT('Data Sheet'!$B$19),
            --(INT('Data Sheet'!$A$19) &amp; "." &amp; LEFT(BN742,3)),
            IF(AND((--(INT('Data Sheet'!$A$19) &amp; "." &amp; LEFT(BN742,3))&gt;=--('Data Sheet'!$A$19)), (--(INT('Data Sheet'!$A$19) &amp; "." &amp; LEFT(BN742,3))&lt;=--('Data Sheet'!$B$19))),
                --(INT('Data Sheet'!$A$19) &amp; "." &amp; LEFT(BN742,3)),
                --(INT('Data Sheet'!$B$19) &amp; "." &amp; LEFT(BN742,3))
            )
        ),
        "OK"
    )
)</f>
        <v>OK</v>
      </c>
      <c r="O742" s="23" t="str">
        <f>IF(BP742&lt;&gt;"",
    IF(INT('Data Sheet'!$A$19)=INT('Data Sheet'!$B$19),
        --(INT('Data Sheet'!$A$19) &amp; "." &amp; BP742),
        IF(AND((--(INT('Data Sheet'!$A$19) &amp; "." &amp; BP742)&gt;=--('Data Sheet'!$A$19)), (--(INT('Data Sheet'!$A$19) &amp; "." &amp; BP742)&lt;=--('Data Sheet'!$B$19))),
            --(INT('Data Sheet'!$A$19) &amp; "." &amp; BP742),
            --(INT('Data Sheet'!$B$19) &amp; "." &amp; BP742)
        )
    ),
    IF(BN742&lt;&gt;"",
        IF(INT('Data Sheet'!$A$19)=INT('Data Sheet'!$B$19),
            --(INT('Data Sheet'!$A$19) &amp; "." &amp; RIGHT(BN742,3)),
            IF(AND((--(INT('Data Sheet'!$A$19) &amp; "." &amp; RIGHT(BN742,3))&gt;=--('Data Sheet'!$A$19)), (--(INT('Data Sheet'!$A$19) &amp; "." &amp; RIGHT(BN742,3))&lt;=--('Data Sheet'!$B$19))),
                --(INT('Data Sheet'!$A$19) &amp; "." &amp; RIGHT(BN742,3)),
                --(INT('Data Sheet'!$B$19) &amp; "." &amp; RIGHT(BN742,3))
            )
        ),
        "OK"
    )
)</f>
        <v>OK</v>
      </c>
      <c r="P742" s="23" t="str">
        <f>IF(BR742&lt;&gt;"",
    IF(INT('Data Sheet'!$A$19)=INT('Data Sheet'!$B$15),
        --(INT('Data Sheet'!$A$15) &amp; "." &amp; BR742),
        IF(AND((--(INT('Data Sheet'!$A$15) &amp; "." &amp; BR742)&gt;=--('Data Sheet'!$A$15)), (--(INT('Data Sheet'!$A$15) &amp; "." &amp; BR742)&lt;=--('Data Sheet'!$B$15))),
            --(INT('Data Sheet'!$A$15) &amp; "." &amp; BR742),
            --(INT('Data Sheet'!$B$15) &amp; "." &amp; BR742)
        )
    ),
    IF(BQ742&lt;&gt;"",
        IF(INT('Data Sheet'!$A$15)=INT('Data Sheet'!$B$15),
            --(INT('Data Sheet'!$A$15) &amp; "." &amp; LEFT(BQ742,3)),
            IF(AND((--(INT('Data Sheet'!$A$15) &amp; "." &amp; LEFT(BQ742,3))&gt;=--('Data Sheet'!$A$15)), (--(INT('Data Sheet'!$A$15) &amp; "." &amp; LEFT(BQ742,3))&lt;=--('Data Sheet'!$B$15))),
                --(INT('Data Sheet'!$A$15) &amp; "." &amp; LEFT(BQ742,3)),
                --(INT('Data Sheet'!$B$15) &amp; "." &amp; LEFT(BQ742,3))
            )
        ),
        "OK"
    )
)</f>
        <v>OK</v>
      </c>
      <c r="Q742" s="23" t="str">
        <f>IF(BS742&lt;&gt;"",
    IF(INT('Data Sheet'!$A$19)=INT('Data Sheet'!$B$15),
        --(INT('Data Sheet'!$A$15) &amp; "." &amp; BS742),
        IF(AND((--(INT('Data Sheet'!$A$15) &amp; "." &amp; BS742)&gt;=--('Data Sheet'!$A$15)), (--(INT('Data Sheet'!$A$15) &amp; "." &amp; BS742)&lt;=--('Data Sheet'!$B$15))),
            --(INT('Data Sheet'!$A$15) &amp; "." &amp; BS742),
            --(INT('Data Sheet'!$B$15) &amp; "." &amp; BS742)
        )
    ),
    IF(BQ742&lt;&gt;"",
        IF(INT('Data Sheet'!$A$15)=INT('Data Sheet'!$B$15),
            --(INT('Data Sheet'!$A$15) &amp; "." &amp; RIGHT(BQ742,3)),
            IF(AND((--(INT('Data Sheet'!$A$15) &amp; "." &amp; RIGHT(BQ742,3))&gt;=--('Data Sheet'!$A$15)), (--(INT('Data Sheet'!$A$15) &amp; "." &amp; RIGHT(BQ742,3))&lt;=--('Data Sheet'!$B$15))),
                --(INT('Data Sheet'!$A$15) &amp; "." &amp; RIGHT(BQ742,3)),
                --(INT('Data Sheet'!$B$15) &amp; "." &amp; RIGHT(BQ742,3))
            )
        ),
        "OK"
    )
)</f>
        <v>OK</v>
      </c>
      <c r="R742" s="19"/>
      <c r="S742" s="19"/>
      <c r="T742" s="19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1"/>
      <c r="AU742" s="21"/>
      <c r="AV742" s="21"/>
      <c r="AW742" s="22"/>
      <c r="AX742" s="99"/>
      <c r="AY742" s="20"/>
      <c r="AZ742" s="20"/>
      <c r="BA742" s="22"/>
      <c r="BB742">
        <v>734</v>
      </c>
      <c r="BC742" s="80"/>
      <c r="BD742" s="80"/>
      <c r="BE742" s="80"/>
      <c r="BF742" s="80"/>
      <c r="BG742" s="32" t="str">
        <f t="shared" si="125"/>
        <v/>
      </c>
      <c r="BH742" s="78">
        <f t="shared" si="123"/>
        <v>0</v>
      </c>
      <c r="BI742" s="2">
        <f t="shared" si="126"/>
        <v>0</v>
      </c>
      <c r="BJ742" s="2">
        <f t="shared" si="127"/>
        <v>0</v>
      </c>
      <c r="BK742" s="2">
        <f t="shared" si="124"/>
        <v>0</v>
      </c>
    </row>
    <row r="743" spans="2:63" ht="15" customHeight="1" x14ac:dyDescent="0.25">
      <c r="B743" s="14">
        <v>735</v>
      </c>
      <c r="C743" s="95" t="str">
        <f t="shared" si="128"/>
        <v/>
      </c>
      <c r="D743" s="15" t="str">
        <f t="shared" si="122"/>
        <v>OK</v>
      </c>
      <c r="E743" s="16" t="e">
        <f>VLOOKUP('Data Sheet'!$B$8,'Data Sheet'!$I$2:$J$9,2,FALSE)</f>
        <v>#N/A</v>
      </c>
      <c r="F743" s="16" t="str">
        <f t="shared" si="129"/>
        <v/>
      </c>
      <c r="G743" s="103">
        <f t="shared" si="130"/>
        <v>0</v>
      </c>
      <c r="H743" s="17" t="s">
        <v>26</v>
      </c>
      <c r="I743" s="17" t="s">
        <v>26</v>
      </c>
      <c r="J743" s="17" t="str">
        <f>IF('Data Sheet'!$B$9="NC-50","N/A","OK")</f>
        <v>OK</v>
      </c>
      <c r="K743" s="17" t="str">
        <f>IF('Data Sheet'!$B$9="NC-50","N/A","OK")</f>
        <v>OK</v>
      </c>
      <c r="L743" s="17" t="str">
        <f t="shared" si="131"/>
        <v>OK</v>
      </c>
      <c r="M743" s="17" t="str">
        <f t="shared" si="132"/>
        <v>OK</v>
      </c>
      <c r="N743" s="18" t="str">
        <f>IF(BO743&lt;&gt;"",
    IF(INT('Data Sheet'!$A$19)=INT('Data Sheet'!$B$19),
        --(INT('Data Sheet'!$A$19) &amp; "." &amp; BO743),
        IF(AND((--(INT('Data Sheet'!$A$19) &amp; "." &amp; BO743)&gt;=--('Data Sheet'!$A$19)), (--(INT('Data Sheet'!$A$19) &amp; "." &amp; BO743)&lt;=--('Data Sheet'!$B$19))),
            --(INT('Data Sheet'!$A$19) &amp; "." &amp; BO743),
            --(INT('Data Sheet'!$B$19) &amp; "." &amp; BO743)
        )
    ),
    IF(BN743&lt;&gt;"",
        IF(INT('Data Sheet'!$A$19)=INT('Data Sheet'!$B$19),
            --(INT('Data Sheet'!$A$19) &amp; "." &amp; LEFT(BN743,3)),
            IF(AND((--(INT('Data Sheet'!$A$19) &amp; "." &amp; LEFT(BN743,3))&gt;=--('Data Sheet'!$A$19)), (--(INT('Data Sheet'!$A$19) &amp; "." &amp; LEFT(BN743,3))&lt;=--('Data Sheet'!$B$19))),
                --(INT('Data Sheet'!$A$19) &amp; "." &amp; LEFT(BN743,3)),
                --(INT('Data Sheet'!$B$19) &amp; "." &amp; LEFT(BN743,3))
            )
        ),
        "OK"
    )
)</f>
        <v>OK</v>
      </c>
      <c r="O743" s="23" t="str">
        <f>IF(BP743&lt;&gt;"",
    IF(INT('Data Sheet'!$A$19)=INT('Data Sheet'!$B$19),
        --(INT('Data Sheet'!$A$19) &amp; "." &amp; BP743),
        IF(AND((--(INT('Data Sheet'!$A$19) &amp; "." &amp; BP743)&gt;=--('Data Sheet'!$A$19)), (--(INT('Data Sheet'!$A$19) &amp; "." &amp; BP743)&lt;=--('Data Sheet'!$B$19))),
            --(INT('Data Sheet'!$A$19) &amp; "." &amp; BP743),
            --(INT('Data Sheet'!$B$19) &amp; "." &amp; BP743)
        )
    ),
    IF(BN743&lt;&gt;"",
        IF(INT('Data Sheet'!$A$19)=INT('Data Sheet'!$B$19),
            --(INT('Data Sheet'!$A$19) &amp; "." &amp; RIGHT(BN743,3)),
            IF(AND((--(INT('Data Sheet'!$A$19) &amp; "." &amp; RIGHT(BN743,3))&gt;=--('Data Sheet'!$A$19)), (--(INT('Data Sheet'!$A$19) &amp; "." &amp; RIGHT(BN743,3))&lt;=--('Data Sheet'!$B$19))),
                --(INT('Data Sheet'!$A$19) &amp; "." &amp; RIGHT(BN743,3)),
                --(INT('Data Sheet'!$B$19) &amp; "." &amp; RIGHT(BN743,3))
            )
        ),
        "OK"
    )
)</f>
        <v>OK</v>
      </c>
      <c r="P743" s="23" t="str">
        <f>IF(BR743&lt;&gt;"",
    IF(INT('Data Sheet'!$A$19)=INT('Data Sheet'!$B$15),
        --(INT('Data Sheet'!$A$15) &amp; "." &amp; BR743),
        IF(AND((--(INT('Data Sheet'!$A$15) &amp; "." &amp; BR743)&gt;=--('Data Sheet'!$A$15)), (--(INT('Data Sheet'!$A$15) &amp; "." &amp; BR743)&lt;=--('Data Sheet'!$B$15))),
            --(INT('Data Sheet'!$A$15) &amp; "." &amp; BR743),
            --(INT('Data Sheet'!$B$15) &amp; "." &amp; BR743)
        )
    ),
    IF(BQ743&lt;&gt;"",
        IF(INT('Data Sheet'!$A$15)=INT('Data Sheet'!$B$15),
            --(INT('Data Sheet'!$A$15) &amp; "." &amp; LEFT(BQ743,3)),
            IF(AND((--(INT('Data Sheet'!$A$15) &amp; "." &amp; LEFT(BQ743,3))&gt;=--('Data Sheet'!$A$15)), (--(INT('Data Sheet'!$A$15) &amp; "." &amp; LEFT(BQ743,3))&lt;=--('Data Sheet'!$B$15))),
                --(INT('Data Sheet'!$A$15) &amp; "." &amp; LEFT(BQ743,3)),
                --(INT('Data Sheet'!$B$15) &amp; "." &amp; LEFT(BQ743,3))
            )
        ),
        "OK"
    )
)</f>
        <v>OK</v>
      </c>
      <c r="Q743" s="23" t="str">
        <f>IF(BS743&lt;&gt;"",
    IF(INT('Data Sheet'!$A$19)=INT('Data Sheet'!$B$15),
        --(INT('Data Sheet'!$A$15) &amp; "." &amp; BS743),
        IF(AND((--(INT('Data Sheet'!$A$15) &amp; "." &amp; BS743)&gt;=--('Data Sheet'!$A$15)), (--(INT('Data Sheet'!$A$15) &amp; "." &amp; BS743)&lt;=--('Data Sheet'!$B$15))),
            --(INT('Data Sheet'!$A$15) &amp; "." &amp; BS743),
            --(INT('Data Sheet'!$B$15) &amp; "." &amp; BS743)
        )
    ),
    IF(BQ743&lt;&gt;"",
        IF(INT('Data Sheet'!$A$15)=INT('Data Sheet'!$B$15),
            --(INT('Data Sheet'!$A$15) &amp; "." &amp; RIGHT(BQ743,3)),
            IF(AND((--(INT('Data Sheet'!$A$15) &amp; "." &amp; RIGHT(BQ743,3))&gt;=--('Data Sheet'!$A$15)), (--(INT('Data Sheet'!$A$15) &amp; "." &amp; RIGHT(BQ743,3))&lt;=--('Data Sheet'!$B$15))),
                --(INT('Data Sheet'!$A$15) &amp; "." &amp; RIGHT(BQ743,3)),
                --(INT('Data Sheet'!$B$15) &amp; "." &amp; RIGHT(BQ743,3))
            )
        ),
        "OK"
    )
)</f>
        <v>OK</v>
      </c>
      <c r="R743" s="19"/>
      <c r="S743" s="19"/>
      <c r="T743" s="19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1"/>
      <c r="AU743" s="21"/>
      <c r="AV743" s="21"/>
      <c r="AW743" s="22"/>
      <c r="AX743" s="99"/>
      <c r="AY743" s="20"/>
      <c r="AZ743" s="20"/>
      <c r="BA743" s="22"/>
      <c r="BB743">
        <v>735</v>
      </c>
      <c r="BC743" s="80"/>
      <c r="BD743" s="80"/>
      <c r="BE743" s="80"/>
      <c r="BF743" s="80"/>
      <c r="BG743" s="32" t="str">
        <f t="shared" si="125"/>
        <v/>
      </c>
      <c r="BH743" s="78">
        <f t="shared" si="123"/>
        <v>0</v>
      </c>
      <c r="BI743" s="2">
        <f t="shared" si="126"/>
        <v>0</v>
      </c>
      <c r="BJ743" s="2">
        <f t="shared" si="127"/>
        <v>0</v>
      </c>
      <c r="BK743" s="2">
        <f t="shared" si="124"/>
        <v>0</v>
      </c>
    </row>
    <row r="744" spans="2:63" ht="15" customHeight="1" x14ac:dyDescent="0.25">
      <c r="B744" s="14">
        <v>736</v>
      </c>
      <c r="C744" s="95" t="str">
        <f t="shared" si="128"/>
        <v/>
      </c>
      <c r="D744" s="15" t="str">
        <f t="shared" si="122"/>
        <v>OK</v>
      </c>
      <c r="E744" s="16" t="e">
        <f>VLOOKUP('Data Sheet'!$B$8,'Data Sheet'!$I$2:$J$9,2,FALSE)</f>
        <v>#N/A</v>
      </c>
      <c r="F744" s="16" t="str">
        <f t="shared" si="129"/>
        <v/>
      </c>
      <c r="G744" s="103">
        <f t="shared" si="130"/>
        <v>0</v>
      </c>
      <c r="H744" s="17" t="s">
        <v>26</v>
      </c>
      <c r="I744" s="17" t="s">
        <v>26</v>
      </c>
      <c r="J744" s="17" t="str">
        <f>IF('Data Sheet'!$B$9="NC-50","N/A","OK")</f>
        <v>OK</v>
      </c>
      <c r="K744" s="17" t="str">
        <f>IF('Data Sheet'!$B$9="NC-50","N/A","OK")</f>
        <v>OK</v>
      </c>
      <c r="L744" s="17" t="str">
        <f t="shared" si="131"/>
        <v>OK</v>
      </c>
      <c r="M744" s="17" t="str">
        <f t="shared" si="132"/>
        <v>OK</v>
      </c>
      <c r="N744" s="18" t="str">
        <f>IF(BO744&lt;&gt;"",
    IF(INT('Data Sheet'!$A$19)=INT('Data Sheet'!$B$19),
        --(INT('Data Sheet'!$A$19) &amp; "." &amp; BO744),
        IF(AND((--(INT('Data Sheet'!$A$19) &amp; "." &amp; BO744)&gt;=--('Data Sheet'!$A$19)), (--(INT('Data Sheet'!$A$19) &amp; "." &amp; BO744)&lt;=--('Data Sheet'!$B$19))),
            --(INT('Data Sheet'!$A$19) &amp; "." &amp; BO744),
            --(INT('Data Sheet'!$B$19) &amp; "." &amp; BO744)
        )
    ),
    IF(BN744&lt;&gt;"",
        IF(INT('Data Sheet'!$A$19)=INT('Data Sheet'!$B$19),
            --(INT('Data Sheet'!$A$19) &amp; "." &amp; LEFT(BN744,3)),
            IF(AND((--(INT('Data Sheet'!$A$19) &amp; "." &amp; LEFT(BN744,3))&gt;=--('Data Sheet'!$A$19)), (--(INT('Data Sheet'!$A$19) &amp; "." &amp; LEFT(BN744,3))&lt;=--('Data Sheet'!$B$19))),
                --(INT('Data Sheet'!$A$19) &amp; "." &amp; LEFT(BN744,3)),
                --(INT('Data Sheet'!$B$19) &amp; "." &amp; LEFT(BN744,3))
            )
        ),
        "OK"
    )
)</f>
        <v>OK</v>
      </c>
      <c r="O744" s="23" t="str">
        <f>IF(BP744&lt;&gt;"",
    IF(INT('Data Sheet'!$A$19)=INT('Data Sheet'!$B$19),
        --(INT('Data Sheet'!$A$19) &amp; "." &amp; BP744),
        IF(AND((--(INT('Data Sheet'!$A$19) &amp; "." &amp; BP744)&gt;=--('Data Sheet'!$A$19)), (--(INT('Data Sheet'!$A$19) &amp; "." &amp; BP744)&lt;=--('Data Sheet'!$B$19))),
            --(INT('Data Sheet'!$A$19) &amp; "." &amp; BP744),
            --(INT('Data Sheet'!$B$19) &amp; "." &amp; BP744)
        )
    ),
    IF(BN744&lt;&gt;"",
        IF(INT('Data Sheet'!$A$19)=INT('Data Sheet'!$B$19),
            --(INT('Data Sheet'!$A$19) &amp; "." &amp; RIGHT(BN744,3)),
            IF(AND((--(INT('Data Sheet'!$A$19) &amp; "." &amp; RIGHT(BN744,3))&gt;=--('Data Sheet'!$A$19)), (--(INT('Data Sheet'!$A$19) &amp; "." &amp; RIGHT(BN744,3))&lt;=--('Data Sheet'!$B$19))),
                --(INT('Data Sheet'!$A$19) &amp; "." &amp; RIGHT(BN744,3)),
                --(INT('Data Sheet'!$B$19) &amp; "." &amp; RIGHT(BN744,3))
            )
        ),
        "OK"
    )
)</f>
        <v>OK</v>
      </c>
      <c r="P744" s="23" t="str">
        <f>IF(BR744&lt;&gt;"",
    IF(INT('Data Sheet'!$A$19)=INT('Data Sheet'!$B$15),
        --(INT('Data Sheet'!$A$15) &amp; "." &amp; BR744),
        IF(AND((--(INT('Data Sheet'!$A$15) &amp; "." &amp; BR744)&gt;=--('Data Sheet'!$A$15)), (--(INT('Data Sheet'!$A$15) &amp; "." &amp; BR744)&lt;=--('Data Sheet'!$B$15))),
            --(INT('Data Sheet'!$A$15) &amp; "." &amp; BR744),
            --(INT('Data Sheet'!$B$15) &amp; "." &amp; BR744)
        )
    ),
    IF(BQ744&lt;&gt;"",
        IF(INT('Data Sheet'!$A$15)=INT('Data Sheet'!$B$15),
            --(INT('Data Sheet'!$A$15) &amp; "." &amp; LEFT(BQ744,3)),
            IF(AND((--(INT('Data Sheet'!$A$15) &amp; "." &amp; LEFT(BQ744,3))&gt;=--('Data Sheet'!$A$15)), (--(INT('Data Sheet'!$A$15) &amp; "." &amp; LEFT(BQ744,3))&lt;=--('Data Sheet'!$B$15))),
                --(INT('Data Sheet'!$A$15) &amp; "." &amp; LEFT(BQ744,3)),
                --(INT('Data Sheet'!$B$15) &amp; "." &amp; LEFT(BQ744,3))
            )
        ),
        "OK"
    )
)</f>
        <v>OK</v>
      </c>
      <c r="Q744" s="23" t="str">
        <f>IF(BS744&lt;&gt;"",
    IF(INT('Data Sheet'!$A$19)=INT('Data Sheet'!$B$15),
        --(INT('Data Sheet'!$A$15) &amp; "." &amp; BS744),
        IF(AND((--(INT('Data Sheet'!$A$15) &amp; "." &amp; BS744)&gt;=--('Data Sheet'!$A$15)), (--(INT('Data Sheet'!$A$15) &amp; "." &amp; BS744)&lt;=--('Data Sheet'!$B$15))),
            --(INT('Data Sheet'!$A$15) &amp; "." &amp; BS744),
            --(INT('Data Sheet'!$B$15) &amp; "." &amp; BS744)
        )
    ),
    IF(BQ744&lt;&gt;"",
        IF(INT('Data Sheet'!$A$15)=INT('Data Sheet'!$B$15),
            --(INT('Data Sheet'!$A$15) &amp; "." &amp; RIGHT(BQ744,3)),
            IF(AND((--(INT('Data Sheet'!$A$15) &amp; "." &amp; RIGHT(BQ744,3))&gt;=--('Data Sheet'!$A$15)), (--(INT('Data Sheet'!$A$15) &amp; "." &amp; RIGHT(BQ744,3))&lt;=--('Data Sheet'!$B$15))),
                --(INT('Data Sheet'!$A$15) &amp; "." &amp; RIGHT(BQ744,3)),
                --(INT('Data Sheet'!$B$15) &amp; "." &amp; RIGHT(BQ744,3))
            )
        ),
        "OK"
    )
)</f>
        <v>OK</v>
      </c>
      <c r="R744" s="19"/>
      <c r="S744" s="19"/>
      <c r="T744" s="19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1"/>
      <c r="AU744" s="21"/>
      <c r="AV744" s="21"/>
      <c r="AW744" s="22"/>
      <c r="AX744" s="99"/>
      <c r="AY744" s="20"/>
      <c r="AZ744" s="20"/>
      <c r="BA744" s="22"/>
      <c r="BB744">
        <v>736</v>
      </c>
      <c r="BC744" s="80"/>
      <c r="BD744" s="80"/>
      <c r="BE744" s="80"/>
      <c r="BF744" s="80"/>
      <c r="BG744" s="32" t="str">
        <f t="shared" si="125"/>
        <v/>
      </c>
      <c r="BH744" s="78">
        <f t="shared" si="123"/>
        <v>0</v>
      </c>
      <c r="BI744" s="2">
        <f t="shared" si="126"/>
        <v>0</v>
      </c>
      <c r="BJ744" s="2">
        <f t="shared" si="127"/>
        <v>0</v>
      </c>
      <c r="BK744" s="2">
        <f t="shared" si="124"/>
        <v>0</v>
      </c>
    </row>
    <row r="745" spans="2:63" ht="15" customHeight="1" x14ac:dyDescent="0.25">
      <c r="B745" s="14">
        <v>737</v>
      </c>
      <c r="C745" s="95" t="str">
        <f t="shared" si="128"/>
        <v/>
      </c>
      <c r="D745" s="15" t="str">
        <f t="shared" si="122"/>
        <v>OK</v>
      </c>
      <c r="E745" s="16" t="e">
        <f>VLOOKUP('Data Sheet'!$B$8,'Data Sheet'!$I$2:$J$9,2,FALSE)</f>
        <v>#N/A</v>
      </c>
      <c r="F745" s="16" t="str">
        <f t="shared" si="129"/>
        <v/>
      </c>
      <c r="G745" s="103">
        <f t="shared" si="130"/>
        <v>0</v>
      </c>
      <c r="H745" s="17" t="s">
        <v>26</v>
      </c>
      <c r="I745" s="17" t="s">
        <v>26</v>
      </c>
      <c r="J745" s="17" t="str">
        <f>IF('Data Sheet'!$B$9="NC-50","N/A","OK")</f>
        <v>OK</v>
      </c>
      <c r="K745" s="17" t="str">
        <f>IF('Data Sheet'!$B$9="NC-50","N/A","OK")</f>
        <v>OK</v>
      </c>
      <c r="L745" s="17" t="str">
        <f t="shared" si="131"/>
        <v>OK</v>
      </c>
      <c r="M745" s="17" t="str">
        <f t="shared" si="132"/>
        <v>OK</v>
      </c>
      <c r="N745" s="18" t="str">
        <f>IF(BO745&lt;&gt;"",
    IF(INT('Data Sheet'!$A$19)=INT('Data Sheet'!$B$19),
        --(INT('Data Sheet'!$A$19) &amp; "." &amp; BO745),
        IF(AND((--(INT('Data Sheet'!$A$19) &amp; "." &amp; BO745)&gt;=--('Data Sheet'!$A$19)), (--(INT('Data Sheet'!$A$19) &amp; "." &amp; BO745)&lt;=--('Data Sheet'!$B$19))),
            --(INT('Data Sheet'!$A$19) &amp; "." &amp; BO745),
            --(INT('Data Sheet'!$B$19) &amp; "." &amp; BO745)
        )
    ),
    IF(BN745&lt;&gt;"",
        IF(INT('Data Sheet'!$A$19)=INT('Data Sheet'!$B$19),
            --(INT('Data Sheet'!$A$19) &amp; "." &amp; LEFT(BN745,3)),
            IF(AND((--(INT('Data Sheet'!$A$19) &amp; "." &amp; LEFT(BN745,3))&gt;=--('Data Sheet'!$A$19)), (--(INT('Data Sheet'!$A$19) &amp; "." &amp; LEFT(BN745,3))&lt;=--('Data Sheet'!$B$19))),
                --(INT('Data Sheet'!$A$19) &amp; "." &amp; LEFT(BN745,3)),
                --(INT('Data Sheet'!$B$19) &amp; "." &amp; LEFT(BN745,3))
            )
        ),
        "OK"
    )
)</f>
        <v>OK</v>
      </c>
      <c r="O745" s="23" t="str">
        <f>IF(BP745&lt;&gt;"",
    IF(INT('Data Sheet'!$A$19)=INT('Data Sheet'!$B$19),
        --(INT('Data Sheet'!$A$19) &amp; "." &amp; BP745),
        IF(AND((--(INT('Data Sheet'!$A$19) &amp; "." &amp; BP745)&gt;=--('Data Sheet'!$A$19)), (--(INT('Data Sheet'!$A$19) &amp; "." &amp; BP745)&lt;=--('Data Sheet'!$B$19))),
            --(INT('Data Sheet'!$A$19) &amp; "." &amp; BP745),
            --(INT('Data Sheet'!$B$19) &amp; "." &amp; BP745)
        )
    ),
    IF(BN745&lt;&gt;"",
        IF(INT('Data Sheet'!$A$19)=INT('Data Sheet'!$B$19),
            --(INT('Data Sheet'!$A$19) &amp; "." &amp; RIGHT(BN745,3)),
            IF(AND((--(INT('Data Sheet'!$A$19) &amp; "." &amp; RIGHT(BN745,3))&gt;=--('Data Sheet'!$A$19)), (--(INT('Data Sheet'!$A$19) &amp; "." &amp; RIGHT(BN745,3))&lt;=--('Data Sheet'!$B$19))),
                --(INT('Data Sheet'!$A$19) &amp; "." &amp; RIGHT(BN745,3)),
                --(INT('Data Sheet'!$B$19) &amp; "." &amp; RIGHT(BN745,3))
            )
        ),
        "OK"
    )
)</f>
        <v>OK</v>
      </c>
      <c r="P745" s="23" t="str">
        <f>IF(BR745&lt;&gt;"",
    IF(INT('Data Sheet'!$A$19)=INT('Data Sheet'!$B$15),
        --(INT('Data Sheet'!$A$15) &amp; "." &amp; BR745),
        IF(AND((--(INT('Data Sheet'!$A$15) &amp; "." &amp; BR745)&gt;=--('Data Sheet'!$A$15)), (--(INT('Data Sheet'!$A$15) &amp; "." &amp; BR745)&lt;=--('Data Sheet'!$B$15))),
            --(INT('Data Sheet'!$A$15) &amp; "." &amp; BR745),
            --(INT('Data Sheet'!$B$15) &amp; "." &amp; BR745)
        )
    ),
    IF(BQ745&lt;&gt;"",
        IF(INT('Data Sheet'!$A$15)=INT('Data Sheet'!$B$15),
            --(INT('Data Sheet'!$A$15) &amp; "." &amp; LEFT(BQ745,3)),
            IF(AND((--(INT('Data Sheet'!$A$15) &amp; "." &amp; LEFT(BQ745,3))&gt;=--('Data Sheet'!$A$15)), (--(INT('Data Sheet'!$A$15) &amp; "." &amp; LEFT(BQ745,3))&lt;=--('Data Sheet'!$B$15))),
                --(INT('Data Sheet'!$A$15) &amp; "." &amp; LEFT(BQ745,3)),
                --(INT('Data Sheet'!$B$15) &amp; "." &amp; LEFT(BQ745,3))
            )
        ),
        "OK"
    )
)</f>
        <v>OK</v>
      </c>
      <c r="Q745" s="23" t="str">
        <f>IF(BS745&lt;&gt;"",
    IF(INT('Data Sheet'!$A$19)=INT('Data Sheet'!$B$15),
        --(INT('Data Sheet'!$A$15) &amp; "." &amp; BS745),
        IF(AND((--(INT('Data Sheet'!$A$15) &amp; "." &amp; BS745)&gt;=--('Data Sheet'!$A$15)), (--(INT('Data Sheet'!$A$15) &amp; "." &amp; BS745)&lt;=--('Data Sheet'!$B$15))),
            --(INT('Data Sheet'!$A$15) &amp; "." &amp; BS745),
            --(INT('Data Sheet'!$B$15) &amp; "." &amp; BS745)
        )
    ),
    IF(BQ745&lt;&gt;"",
        IF(INT('Data Sheet'!$A$15)=INT('Data Sheet'!$B$15),
            --(INT('Data Sheet'!$A$15) &amp; "." &amp; RIGHT(BQ745,3)),
            IF(AND((--(INT('Data Sheet'!$A$15) &amp; "." &amp; RIGHT(BQ745,3))&gt;=--('Data Sheet'!$A$15)), (--(INT('Data Sheet'!$A$15) &amp; "." &amp; RIGHT(BQ745,3))&lt;=--('Data Sheet'!$B$15))),
                --(INT('Data Sheet'!$A$15) &amp; "." &amp; RIGHT(BQ745,3)),
                --(INT('Data Sheet'!$B$15) &amp; "." &amp; RIGHT(BQ745,3))
            )
        ),
        "OK"
    )
)</f>
        <v>OK</v>
      </c>
      <c r="R745" s="19"/>
      <c r="S745" s="19"/>
      <c r="T745" s="19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1"/>
      <c r="AU745" s="21"/>
      <c r="AV745" s="21"/>
      <c r="AW745" s="22"/>
      <c r="AX745" s="99"/>
      <c r="AY745" s="20"/>
      <c r="AZ745" s="20"/>
      <c r="BA745" s="22"/>
      <c r="BB745">
        <v>737</v>
      </c>
      <c r="BC745" s="80"/>
      <c r="BD745" s="80"/>
      <c r="BE745" s="80"/>
      <c r="BF745" s="80"/>
      <c r="BG745" s="32" t="str">
        <f t="shared" si="125"/>
        <v/>
      </c>
      <c r="BH745" s="78">
        <f t="shared" si="123"/>
        <v>0</v>
      </c>
      <c r="BI745" s="2">
        <f t="shared" si="126"/>
        <v>0</v>
      </c>
      <c r="BJ745" s="2">
        <f t="shared" si="127"/>
        <v>0</v>
      </c>
      <c r="BK745" s="2">
        <f t="shared" si="124"/>
        <v>0</v>
      </c>
    </row>
    <row r="746" spans="2:63" ht="15" customHeight="1" x14ac:dyDescent="0.25">
      <c r="B746" s="14">
        <v>738</v>
      </c>
      <c r="C746" s="95" t="str">
        <f t="shared" si="128"/>
        <v/>
      </c>
      <c r="D746" s="15" t="str">
        <f t="shared" si="122"/>
        <v>OK</v>
      </c>
      <c r="E746" s="16" t="e">
        <f>VLOOKUP('Data Sheet'!$B$8,'Data Sheet'!$I$2:$J$9,2,FALSE)</f>
        <v>#N/A</v>
      </c>
      <c r="F746" s="16" t="str">
        <f t="shared" si="129"/>
        <v/>
      </c>
      <c r="G746" s="103">
        <f t="shared" si="130"/>
        <v>0</v>
      </c>
      <c r="H746" s="17" t="s">
        <v>26</v>
      </c>
      <c r="I746" s="17" t="s">
        <v>26</v>
      </c>
      <c r="J746" s="17" t="str">
        <f>IF('Data Sheet'!$B$9="NC-50","N/A","OK")</f>
        <v>OK</v>
      </c>
      <c r="K746" s="17" t="str">
        <f>IF('Data Sheet'!$B$9="NC-50","N/A","OK")</f>
        <v>OK</v>
      </c>
      <c r="L746" s="17" t="str">
        <f t="shared" si="131"/>
        <v>OK</v>
      </c>
      <c r="M746" s="17" t="str">
        <f t="shared" si="132"/>
        <v>OK</v>
      </c>
      <c r="N746" s="18" t="str">
        <f>IF(BO746&lt;&gt;"",
    IF(INT('Data Sheet'!$A$19)=INT('Data Sheet'!$B$19),
        --(INT('Data Sheet'!$A$19) &amp; "." &amp; BO746),
        IF(AND((--(INT('Data Sheet'!$A$19) &amp; "." &amp; BO746)&gt;=--('Data Sheet'!$A$19)), (--(INT('Data Sheet'!$A$19) &amp; "." &amp; BO746)&lt;=--('Data Sheet'!$B$19))),
            --(INT('Data Sheet'!$A$19) &amp; "." &amp; BO746),
            --(INT('Data Sheet'!$B$19) &amp; "." &amp; BO746)
        )
    ),
    IF(BN746&lt;&gt;"",
        IF(INT('Data Sheet'!$A$19)=INT('Data Sheet'!$B$19),
            --(INT('Data Sheet'!$A$19) &amp; "." &amp; LEFT(BN746,3)),
            IF(AND((--(INT('Data Sheet'!$A$19) &amp; "." &amp; LEFT(BN746,3))&gt;=--('Data Sheet'!$A$19)), (--(INT('Data Sheet'!$A$19) &amp; "." &amp; LEFT(BN746,3))&lt;=--('Data Sheet'!$B$19))),
                --(INT('Data Sheet'!$A$19) &amp; "." &amp; LEFT(BN746,3)),
                --(INT('Data Sheet'!$B$19) &amp; "." &amp; LEFT(BN746,3))
            )
        ),
        "OK"
    )
)</f>
        <v>OK</v>
      </c>
      <c r="O746" s="23" t="str">
        <f>IF(BP746&lt;&gt;"",
    IF(INT('Data Sheet'!$A$19)=INT('Data Sheet'!$B$19),
        --(INT('Data Sheet'!$A$19) &amp; "." &amp; BP746),
        IF(AND((--(INT('Data Sheet'!$A$19) &amp; "." &amp; BP746)&gt;=--('Data Sheet'!$A$19)), (--(INT('Data Sheet'!$A$19) &amp; "." &amp; BP746)&lt;=--('Data Sheet'!$B$19))),
            --(INT('Data Sheet'!$A$19) &amp; "." &amp; BP746),
            --(INT('Data Sheet'!$B$19) &amp; "." &amp; BP746)
        )
    ),
    IF(BN746&lt;&gt;"",
        IF(INT('Data Sheet'!$A$19)=INT('Data Sheet'!$B$19),
            --(INT('Data Sheet'!$A$19) &amp; "." &amp; RIGHT(BN746,3)),
            IF(AND((--(INT('Data Sheet'!$A$19) &amp; "." &amp; RIGHT(BN746,3))&gt;=--('Data Sheet'!$A$19)), (--(INT('Data Sheet'!$A$19) &amp; "." &amp; RIGHT(BN746,3))&lt;=--('Data Sheet'!$B$19))),
                --(INT('Data Sheet'!$A$19) &amp; "." &amp; RIGHT(BN746,3)),
                --(INT('Data Sheet'!$B$19) &amp; "." &amp; RIGHT(BN746,3))
            )
        ),
        "OK"
    )
)</f>
        <v>OK</v>
      </c>
      <c r="P746" s="23" t="str">
        <f>IF(BR746&lt;&gt;"",
    IF(INT('Data Sheet'!$A$19)=INT('Data Sheet'!$B$15),
        --(INT('Data Sheet'!$A$15) &amp; "." &amp; BR746),
        IF(AND((--(INT('Data Sheet'!$A$15) &amp; "." &amp; BR746)&gt;=--('Data Sheet'!$A$15)), (--(INT('Data Sheet'!$A$15) &amp; "." &amp; BR746)&lt;=--('Data Sheet'!$B$15))),
            --(INT('Data Sheet'!$A$15) &amp; "." &amp; BR746),
            --(INT('Data Sheet'!$B$15) &amp; "." &amp; BR746)
        )
    ),
    IF(BQ746&lt;&gt;"",
        IF(INT('Data Sheet'!$A$15)=INT('Data Sheet'!$B$15),
            --(INT('Data Sheet'!$A$15) &amp; "." &amp; LEFT(BQ746,3)),
            IF(AND((--(INT('Data Sheet'!$A$15) &amp; "." &amp; LEFT(BQ746,3))&gt;=--('Data Sheet'!$A$15)), (--(INT('Data Sheet'!$A$15) &amp; "." &amp; LEFT(BQ746,3))&lt;=--('Data Sheet'!$B$15))),
                --(INT('Data Sheet'!$A$15) &amp; "." &amp; LEFT(BQ746,3)),
                --(INT('Data Sheet'!$B$15) &amp; "." &amp; LEFT(BQ746,3))
            )
        ),
        "OK"
    )
)</f>
        <v>OK</v>
      </c>
      <c r="Q746" s="23" t="str">
        <f>IF(BS746&lt;&gt;"",
    IF(INT('Data Sheet'!$A$19)=INT('Data Sheet'!$B$15),
        --(INT('Data Sheet'!$A$15) &amp; "." &amp; BS746),
        IF(AND((--(INT('Data Sheet'!$A$15) &amp; "." &amp; BS746)&gt;=--('Data Sheet'!$A$15)), (--(INT('Data Sheet'!$A$15) &amp; "." &amp; BS746)&lt;=--('Data Sheet'!$B$15))),
            --(INT('Data Sheet'!$A$15) &amp; "." &amp; BS746),
            --(INT('Data Sheet'!$B$15) &amp; "." &amp; BS746)
        )
    ),
    IF(BQ746&lt;&gt;"",
        IF(INT('Data Sheet'!$A$15)=INT('Data Sheet'!$B$15),
            --(INT('Data Sheet'!$A$15) &amp; "." &amp; RIGHT(BQ746,3)),
            IF(AND((--(INT('Data Sheet'!$A$15) &amp; "." &amp; RIGHT(BQ746,3))&gt;=--('Data Sheet'!$A$15)), (--(INT('Data Sheet'!$A$15) &amp; "." &amp; RIGHT(BQ746,3))&lt;=--('Data Sheet'!$B$15))),
                --(INT('Data Sheet'!$A$15) &amp; "." &amp; RIGHT(BQ746,3)),
                --(INT('Data Sheet'!$B$15) &amp; "." &amp; RIGHT(BQ746,3))
            )
        ),
        "OK"
    )
)</f>
        <v>OK</v>
      </c>
      <c r="R746" s="19"/>
      <c r="S746" s="19"/>
      <c r="T746" s="19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1"/>
      <c r="AU746" s="21"/>
      <c r="AV746" s="21"/>
      <c r="AW746" s="22"/>
      <c r="AX746" s="99"/>
      <c r="AY746" s="20"/>
      <c r="AZ746" s="20"/>
      <c r="BA746" s="22"/>
      <c r="BB746">
        <v>738</v>
      </c>
      <c r="BC746" s="80"/>
      <c r="BD746" s="80"/>
      <c r="BE746" s="80"/>
      <c r="BF746" s="80"/>
      <c r="BG746" s="32" t="str">
        <f t="shared" si="125"/>
        <v/>
      </c>
      <c r="BH746" s="78">
        <f t="shared" si="123"/>
        <v>0</v>
      </c>
      <c r="BI746" s="2">
        <f t="shared" si="126"/>
        <v>0</v>
      </c>
      <c r="BJ746" s="2">
        <f t="shared" si="127"/>
        <v>0</v>
      </c>
      <c r="BK746" s="2">
        <f t="shared" si="124"/>
        <v>0</v>
      </c>
    </row>
    <row r="747" spans="2:63" ht="15" customHeight="1" x14ac:dyDescent="0.25">
      <c r="B747" s="14">
        <v>739</v>
      </c>
      <c r="C747" s="95" t="str">
        <f t="shared" si="128"/>
        <v/>
      </c>
      <c r="D747" s="15" t="str">
        <f t="shared" si="122"/>
        <v>OK</v>
      </c>
      <c r="E747" s="16" t="e">
        <f>VLOOKUP('Data Sheet'!$B$8,'Data Sheet'!$I$2:$J$9,2,FALSE)</f>
        <v>#N/A</v>
      </c>
      <c r="F747" s="16" t="str">
        <f t="shared" si="129"/>
        <v/>
      </c>
      <c r="G747" s="103">
        <f t="shared" si="130"/>
        <v>0</v>
      </c>
      <c r="H747" s="17" t="s">
        <v>26</v>
      </c>
      <c r="I747" s="17" t="s">
        <v>26</v>
      </c>
      <c r="J747" s="17" t="str">
        <f>IF('Data Sheet'!$B$9="NC-50","N/A","OK")</f>
        <v>OK</v>
      </c>
      <c r="K747" s="17" t="str">
        <f>IF('Data Sheet'!$B$9="NC-50","N/A","OK")</f>
        <v>OK</v>
      </c>
      <c r="L747" s="17" t="str">
        <f t="shared" si="131"/>
        <v>OK</v>
      </c>
      <c r="M747" s="17" t="str">
        <f t="shared" si="132"/>
        <v>OK</v>
      </c>
      <c r="N747" s="18" t="str">
        <f>IF(BO747&lt;&gt;"",
    IF(INT('Data Sheet'!$A$19)=INT('Data Sheet'!$B$19),
        --(INT('Data Sheet'!$A$19) &amp; "." &amp; BO747),
        IF(AND((--(INT('Data Sheet'!$A$19) &amp; "." &amp; BO747)&gt;=--('Data Sheet'!$A$19)), (--(INT('Data Sheet'!$A$19) &amp; "." &amp; BO747)&lt;=--('Data Sheet'!$B$19))),
            --(INT('Data Sheet'!$A$19) &amp; "." &amp; BO747),
            --(INT('Data Sheet'!$B$19) &amp; "." &amp; BO747)
        )
    ),
    IF(BN747&lt;&gt;"",
        IF(INT('Data Sheet'!$A$19)=INT('Data Sheet'!$B$19),
            --(INT('Data Sheet'!$A$19) &amp; "." &amp; LEFT(BN747,3)),
            IF(AND((--(INT('Data Sheet'!$A$19) &amp; "." &amp; LEFT(BN747,3))&gt;=--('Data Sheet'!$A$19)), (--(INT('Data Sheet'!$A$19) &amp; "." &amp; LEFT(BN747,3))&lt;=--('Data Sheet'!$B$19))),
                --(INT('Data Sheet'!$A$19) &amp; "." &amp; LEFT(BN747,3)),
                --(INT('Data Sheet'!$B$19) &amp; "." &amp; LEFT(BN747,3))
            )
        ),
        "OK"
    )
)</f>
        <v>OK</v>
      </c>
      <c r="O747" s="23" t="str">
        <f>IF(BP747&lt;&gt;"",
    IF(INT('Data Sheet'!$A$19)=INT('Data Sheet'!$B$19),
        --(INT('Data Sheet'!$A$19) &amp; "." &amp; BP747),
        IF(AND((--(INT('Data Sheet'!$A$19) &amp; "." &amp; BP747)&gt;=--('Data Sheet'!$A$19)), (--(INT('Data Sheet'!$A$19) &amp; "." &amp; BP747)&lt;=--('Data Sheet'!$B$19))),
            --(INT('Data Sheet'!$A$19) &amp; "." &amp; BP747),
            --(INT('Data Sheet'!$B$19) &amp; "." &amp; BP747)
        )
    ),
    IF(BN747&lt;&gt;"",
        IF(INT('Data Sheet'!$A$19)=INT('Data Sheet'!$B$19),
            --(INT('Data Sheet'!$A$19) &amp; "." &amp; RIGHT(BN747,3)),
            IF(AND((--(INT('Data Sheet'!$A$19) &amp; "." &amp; RIGHT(BN747,3))&gt;=--('Data Sheet'!$A$19)), (--(INT('Data Sheet'!$A$19) &amp; "." &amp; RIGHT(BN747,3))&lt;=--('Data Sheet'!$B$19))),
                --(INT('Data Sheet'!$A$19) &amp; "." &amp; RIGHT(BN747,3)),
                --(INT('Data Sheet'!$B$19) &amp; "." &amp; RIGHT(BN747,3))
            )
        ),
        "OK"
    )
)</f>
        <v>OK</v>
      </c>
      <c r="P747" s="23" t="str">
        <f>IF(BR747&lt;&gt;"",
    IF(INT('Data Sheet'!$A$19)=INT('Data Sheet'!$B$15),
        --(INT('Data Sheet'!$A$15) &amp; "." &amp; BR747),
        IF(AND((--(INT('Data Sheet'!$A$15) &amp; "." &amp; BR747)&gt;=--('Data Sheet'!$A$15)), (--(INT('Data Sheet'!$A$15) &amp; "." &amp; BR747)&lt;=--('Data Sheet'!$B$15))),
            --(INT('Data Sheet'!$A$15) &amp; "." &amp; BR747),
            --(INT('Data Sheet'!$B$15) &amp; "." &amp; BR747)
        )
    ),
    IF(BQ747&lt;&gt;"",
        IF(INT('Data Sheet'!$A$15)=INT('Data Sheet'!$B$15),
            --(INT('Data Sheet'!$A$15) &amp; "." &amp; LEFT(BQ747,3)),
            IF(AND((--(INT('Data Sheet'!$A$15) &amp; "." &amp; LEFT(BQ747,3))&gt;=--('Data Sheet'!$A$15)), (--(INT('Data Sheet'!$A$15) &amp; "." &amp; LEFT(BQ747,3))&lt;=--('Data Sheet'!$B$15))),
                --(INT('Data Sheet'!$A$15) &amp; "." &amp; LEFT(BQ747,3)),
                --(INT('Data Sheet'!$B$15) &amp; "." &amp; LEFT(BQ747,3))
            )
        ),
        "OK"
    )
)</f>
        <v>OK</v>
      </c>
      <c r="Q747" s="23" t="str">
        <f>IF(BS747&lt;&gt;"",
    IF(INT('Data Sheet'!$A$19)=INT('Data Sheet'!$B$15),
        --(INT('Data Sheet'!$A$15) &amp; "." &amp; BS747),
        IF(AND((--(INT('Data Sheet'!$A$15) &amp; "." &amp; BS747)&gt;=--('Data Sheet'!$A$15)), (--(INT('Data Sheet'!$A$15) &amp; "." &amp; BS747)&lt;=--('Data Sheet'!$B$15))),
            --(INT('Data Sheet'!$A$15) &amp; "." &amp; BS747),
            --(INT('Data Sheet'!$B$15) &amp; "." &amp; BS747)
        )
    ),
    IF(BQ747&lt;&gt;"",
        IF(INT('Data Sheet'!$A$15)=INT('Data Sheet'!$B$15),
            --(INT('Data Sheet'!$A$15) &amp; "." &amp; RIGHT(BQ747,3)),
            IF(AND((--(INT('Data Sheet'!$A$15) &amp; "." &amp; RIGHT(BQ747,3))&gt;=--('Data Sheet'!$A$15)), (--(INT('Data Sheet'!$A$15) &amp; "." &amp; RIGHT(BQ747,3))&lt;=--('Data Sheet'!$B$15))),
                --(INT('Data Sheet'!$A$15) &amp; "." &amp; RIGHT(BQ747,3)),
                --(INT('Data Sheet'!$B$15) &amp; "." &amp; RIGHT(BQ747,3))
            )
        ),
        "OK"
    )
)</f>
        <v>OK</v>
      </c>
      <c r="R747" s="19"/>
      <c r="S747" s="19"/>
      <c r="T747" s="19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1"/>
      <c r="AU747" s="21"/>
      <c r="AV747" s="21"/>
      <c r="AW747" s="22"/>
      <c r="AX747" s="99"/>
      <c r="AY747" s="20"/>
      <c r="AZ747" s="20"/>
      <c r="BA747" s="22"/>
      <c r="BB747">
        <v>739</v>
      </c>
      <c r="BC747" s="80"/>
      <c r="BD747" s="80"/>
      <c r="BE747" s="80"/>
      <c r="BF747" s="80"/>
      <c r="BG747" s="32" t="str">
        <f t="shared" si="125"/>
        <v/>
      </c>
      <c r="BH747" s="78">
        <f t="shared" si="123"/>
        <v>0</v>
      </c>
      <c r="BI747" s="2">
        <f t="shared" si="126"/>
        <v>0</v>
      </c>
      <c r="BJ747" s="2">
        <f t="shared" si="127"/>
        <v>0</v>
      </c>
      <c r="BK747" s="2">
        <f t="shared" si="124"/>
        <v>0</v>
      </c>
    </row>
    <row r="748" spans="2:63" ht="15" customHeight="1" x14ac:dyDescent="0.25">
      <c r="B748" s="14">
        <v>740</v>
      </c>
      <c r="C748" s="95" t="str">
        <f t="shared" si="128"/>
        <v/>
      </c>
      <c r="D748" s="15" t="str">
        <f t="shared" si="122"/>
        <v>OK</v>
      </c>
      <c r="E748" s="16" t="e">
        <f>VLOOKUP('Data Sheet'!$B$8,'Data Sheet'!$I$2:$J$9,2,FALSE)</f>
        <v>#N/A</v>
      </c>
      <c r="F748" s="16" t="str">
        <f t="shared" si="129"/>
        <v/>
      </c>
      <c r="G748" s="103">
        <f t="shared" si="130"/>
        <v>0</v>
      </c>
      <c r="H748" s="17" t="s">
        <v>26</v>
      </c>
      <c r="I748" s="17" t="s">
        <v>26</v>
      </c>
      <c r="J748" s="17" t="str">
        <f>IF('Data Sheet'!$B$9="NC-50","N/A","OK")</f>
        <v>OK</v>
      </c>
      <c r="K748" s="17" t="str">
        <f>IF('Data Sheet'!$B$9="NC-50","N/A","OK")</f>
        <v>OK</v>
      </c>
      <c r="L748" s="17" t="str">
        <f t="shared" si="131"/>
        <v>OK</v>
      </c>
      <c r="M748" s="17" t="str">
        <f t="shared" si="132"/>
        <v>OK</v>
      </c>
      <c r="N748" s="18" t="str">
        <f>IF(BO748&lt;&gt;"",
    IF(INT('Data Sheet'!$A$19)=INT('Data Sheet'!$B$19),
        --(INT('Data Sheet'!$A$19) &amp; "." &amp; BO748),
        IF(AND((--(INT('Data Sheet'!$A$19) &amp; "." &amp; BO748)&gt;=--('Data Sheet'!$A$19)), (--(INT('Data Sheet'!$A$19) &amp; "." &amp; BO748)&lt;=--('Data Sheet'!$B$19))),
            --(INT('Data Sheet'!$A$19) &amp; "." &amp; BO748),
            --(INT('Data Sheet'!$B$19) &amp; "." &amp; BO748)
        )
    ),
    IF(BN748&lt;&gt;"",
        IF(INT('Data Sheet'!$A$19)=INT('Data Sheet'!$B$19),
            --(INT('Data Sheet'!$A$19) &amp; "." &amp; LEFT(BN748,3)),
            IF(AND((--(INT('Data Sheet'!$A$19) &amp; "." &amp; LEFT(BN748,3))&gt;=--('Data Sheet'!$A$19)), (--(INT('Data Sheet'!$A$19) &amp; "." &amp; LEFT(BN748,3))&lt;=--('Data Sheet'!$B$19))),
                --(INT('Data Sheet'!$A$19) &amp; "." &amp; LEFT(BN748,3)),
                --(INT('Data Sheet'!$B$19) &amp; "." &amp; LEFT(BN748,3))
            )
        ),
        "OK"
    )
)</f>
        <v>OK</v>
      </c>
      <c r="O748" s="23" t="str">
        <f>IF(BP748&lt;&gt;"",
    IF(INT('Data Sheet'!$A$19)=INT('Data Sheet'!$B$19),
        --(INT('Data Sheet'!$A$19) &amp; "." &amp; BP748),
        IF(AND((--(INT('Data Sheet'!$A$19) &amp; "." &amp; BP748)&gt;=--('Data Sheet'!$A$19)), (--(INT('Data Sheet'!$A$19) &amp; "." &amp; BP748)&lt;=--('Data Sheet'!$B$19))),
            --(INT('Data Sheet'!$A$19) &amp; "." &amp; BP748),
            --(INT('Data Sheet'!$B$19) &amp; "." &amp; BP748)
        )
    ),
    IF(BN748&lt;&gt;"",
        IF(INT('Data Sheet'!$A$19)=INT('Data Sheet'!$B$19),
            --(INT('Data Sheet'!$A$19) &amp; "." &amp; RIGHT(BN748,3)),
            IF(AND((--(INT('Data Sheet'!$A$19) &amp; "." &amp; RIGHT(BN748,3))&gt;=--('Data Sheet'!$A$19)), (--(INT('Data Sheet'!$A$19) &amp; "." &amp; RIGHT(BN748,3))&lt;=--('Data Sheet'!$B$19))),
                --(INT('Data Sheet'!$A$19) &amp; "." &amp; RIGHT(BN748,3)),
                --(INT('Data Sheet'!$B$19) &amp; "." &amp; RIGHT(BN748,3))
            )
        ),
        "OK"
    )
)</f>
        <v>OK</v>
      </c>
      <c r="P748" s="23" t="str">
        <f>IF(BR748&lt;&gt;"",
    IF(INT('Data Sheet'!$A$19)=INT('Data Sheet'!$B$15),
        --(INT('Data Sheet'!$A$15) &amp; "." &amp; BR748),
        IF(AND((--(INT('Data Sheet'!$A$15) &amp; "." &amp; BR748)&gt;=--('Data Sheet'!$A$15)), (--(INT('Data Sheet'!$A$15) &amp; "." &amp; BR748)&lt;=--('Data Sheet'!$B$15))),
            --(INT('Data Sheet'!$A$15) &amp; "." &amp; BR748),
            --(INT('Data Sheet'!$B$15) &amp; "." &amp; BR748)
        )
    ),
    IF(BQ748&lt;&gt;"",
        IF(INT('Data Sheet'!$A$15)=INT('Data Sheet'!$B$15),
            --(INT('Data Sheet'!$A$15) &amp; "." &amp; LEFT(BQ748,3)),
            IF(AND((--(INT('Data Sheet'!$A$15) &amp; "." &amp; LEFT(BQ748,3))&gt;=--('Data Sheet'!$A$15)), (--(INT('Data Sheet'!$A$15) &amp; "." &amp; LEFT(BQ748,3))&lt;=--('Data Sheet'!$B$15))),
                --(INT('Data Sheet'!$A$15) &amp; "." &amp; LEFT(BQ748,3)),
                --(INT('Data Sheet'!$B$15) &amp; "." &amp; LEFT(BQ748,3))
            )
        ),
        "OK"
    )
)</f>
        <v>OK</v>
      </c>
      <c r="Q748" s="23" t="str">
        <f>IF(BS748&lt;&gt;"",
    IF(INT('Data Sheet'!$A$19)=INT('Data Sheet'!$B$15),
        --(INT('Data Sheet'!$A$15) &amp; "." &amp; BS748),
        IF(AND((--(INT('Data Sheet'!$A$15) &amp; "." &amp; BS748)&gt;=--('Data Sheet'!$A$15)), (--(INT('Data Sheet'!$A$15) &amp; "." &amp; BS748)&lt;=--('Data Sheet'!$B$15))),
            --(INT('Data Sheet'!$A$15) &amp; "." &amp; BS748),
            --(INT('Data Sheet'!$B$15) &amp; "." &amp; BS748)
        )
    ),
    IF(BQ748&lt;&gt;"",
        IF(INT('Data Sheet'!$A$15)=INT('Data Sheet'!$B$15),
            --(INT('Data Sheet'!$A$15) &amp; "." &amp; RIGHT(BQ748,3)),
            IF(AND((--(INT('Data Sheet'!$A$15) &amp; "." &amp; RIGHT(BQ748,3))&gt;=--('Data Sheet'!$A$15)), (--(INT('Data Sheet'!$A$15) &amp; "." &amp; RIGHT(BQ748,3))&lt;=--('Data Sheet'!$B$15))),
                --(INT('Data Sheet'!$A$15) &amp; "." &amp; RIGHT(BQ748,3)),
                --(INT('Data Sheet'!$B$15) &amp; "." &amp; RIGHT(BQ748,3))
            )
        ),
        "OK"
    )
)</f>
        <v>OK</v>
      </c>
      <c r="R748" s="19"/>
      <c r="S748" s="19"/>
      <c r="T748" s="19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1"/>
      <c r="AU748" s="21"/>
      <c r="AV748" s="21"/>
      <c r="AW748" s="22"/>
      <c r="AX748" s="99"/>
      <c r="AY748" s="20"/>
      <c r="AZ748" s="20"/>
      <c r="BA748" s="22"/>
      <c r="BB748">
        <v>740</v>
      </c>
      <c r="BC748" s="80"/>
      <c r="BD748" s="80"/>
      <c r="BE748" s="80"/>
      <c r="BF748" s="80"/>
      <c r="BG748" s="32" t="str">
        <f t="shared" si="125"/>
        <v/>
      </c>
      <c r="BH748" s="78">
        <f t="shared" si="123"/>
        <v>0</v>
      </c>
      <c r="BI748" s="2">
        <f t="shared" si="126"/>
        <v>0</v>
      </c>
      <c r="BJ748" s="2">
        <f t="shared" si="127"/>
        <v>0</v>
      </c>
      <c r="BK748" s="2">
        <f t="shared" si="124"/>
        <v>0</v>
      </c>
    </row>
    <row r="749" spans="2:63" ht="15" customHeight="1" x14ac:dyDescent="0.25">
      <c r="B749" s="14">
        <v>741</v>
      </c>
      <c r="C749" s="95" t="str">
        <f t="shared" si="128"/>
        <v/>
      </c>
      <c r="D749" s="15" t="str">
        <f t="shared" si="122"/>
        <v>OK</v>
      </c>
      <c r="E749" s="16" t="e">
        <f>VLOOKUP('Data Sheet'!$B$8,'Data Sheet'!$I$2:$J$9,2,FALSE)</f>
        <v>#N/A</v>
      </c>
      <c r="F749" s="16" t="str">
        <f t="shared" si="129"/>
        <v/>
      </c>
      <c r="G749" s="103">
        <f t="shared" si="130"/>
        <v>0</v>
      </c>
      <c r="H749" s="17" t="s">
        <v>26</v>
      </c>
      <c r="I749" s="17" t="s">
        <v>26</v>
      </c>
      <c r="J749" s="17" t="str">
        <f>IF('Data Sheet'!$B$9="NC-50","N/A","OK")</f>
        <v>OK</v>
      </c>
      <c r="K749" s="17" t="str">
        <f>IF('Data Sheet'!$B$9="NC-50","N/A","OK")</f>
        <v>OK</v>
      </c>
      <c r="L749" s="17" t="str">
        <f t="shared" si="131"/>
        <v>OK</v>
      </c>
      <c r="M749" s="17" t="str">
        <f t="shared" si="132"/>
        <v>OK</v>
      </c>
      <c r="N749" s="18" t="str">
        <f>IF(BO749&lt;&gt;"",
    IF(INT('Data Sheet'!$A$19)=INT('Data Sheet'!$B$19),
        --(INT('Data Sheet'!$A$19) &amp; "." &amp; BO749),
        IF(AND((--(INT('Data Sheet'!$A$19) &amp; "." &amp; BO749)&gt;=--('Data Sheet'!$A$19)), (--(INT('Data Sheet'!$A$19) &amp; "." &amp; BO749)&lt;=--('Data Sheet'!$B$19))),
            --(INT('Data Sheet'!$A$19) &amp; "." &amp; BO749),
            --(INT('Data Sheet'!$B$19) &amp; "." &amp; BO749)
        )
    ),
    IF(BN749&lt;&gt;"",
        IF(INT('Data Sheet'!$A$19)=INT('Data Sheet'!$B$19),
            --(INT('Data Sheet'!$A$19) &amp; "." &amp; LEFT(BN749,3)),
            IF(AND((--(INT('Data Sheet'!$A$19) &amp; "." &amp; LEFT(BN749,3))&gt;=--('Data Sheet'!$A$19)), (--(INT('Data Sheet'!$A$19) &amp; "." &amp; LEFT(BN749,3))&lt;=--('Data Sheet'!$B$19))),
                --(INT('Data Sheet'!$A$19) &amp; "." &amp; LEFT(BN749,3)),
                --(INT('Data Sheet'!$B$19) &amp; "." &amp; LEFT(BN749,3))
            )
        ),
        "OK"
    )
)</f>
        <v>OK</v>
      </c>
      <c r="O749" s="23" t="str">
        <f>IF(BP749&lt;&gt;"",
    IF(INT('Data Sheet'!$A$19)=INT('Data Sheet'!$B$19),
        --(INT('Data Sheet'!$A$19) &amp; "." &amp; BP749),
        IF(AND((--(INT('Data Sheet'!$A$19) &amp; "." &amp; BP749)&gt;=--('Data Sheet'!$A$19)), (--(INT('Data Sheet'!$A$19) &amp; "." &amp; BP749)&lt;=--('Data Sheet'!$B$19))),
            --(INT('Data Sheet'!$A$19) &amp; "." &amp; BP749),
            --(INT('Data Sheet'!$B$19) &amp; "." &amp; BP749)
        )
    ),
    IF(BN749&lt;&gt;"",
        IF(INT('Data Sheet'!$A$19)=INT('Data Sheet'!$B$19),
            --(INT('Data Sheet'!$A$19) &amp; "." &amp; RIGHT(BN749,3)),
            IF(AND((--(INT('Data Sheet'!$A$19) &amp; "." &amp; RIGHT(BN749,3))&gt;=--('Data Sheet'!$A$19)), (--(INT('Data Sheet'!$A$19) &amp; "." &amp; RIGHT(BN749,3))&lt;=--('Data Sheet'!$B$19))),
                --(INT('Data Sheet'!$A$19) &amp; "." &amp; RIGHT(BN749,3)),
                --(INT('Data Sheet'!$B$19) &amp; "." &amp; RIGHT(BN749,3))
            )
        ),
        "OK"
    )
)</f>
        <v>OK</v>
      </c>
      <c r="P749" s="23" t="str">
        <f>IF(BR749&lt;&gt;"",
    IF(INT('Data Sheet'!$A$19)=INT('Data Sheet'!$B$15),
        --(INT('Data Sheet'!$A$15) &amp; "." &amp; BR749),
        IF(AND((--(INT('Data Sheet'!$A$15) &amp; "." &amp; BR749)&gt;=--('Data Sheet'!$A$15)), (--(INT('Data Sheet'!$A$15) &amp; "." &amp; BR749)&lt;=--('Data Sheet'!$B$15))),
            --(INT('Data Sheet'!$A$15) &amp; "." &amp; BR749),
            --(INT('Data Sheet'!$B$15) &amp; "." &amp; BR749)
        )
    ),
    IF(BQ749&lt;&gt;"",
        IF(INT('Data Sheet'!$A$15)=INT('Data Sheet'!$B$15),
            --(INT('Data Sheet'!$A$15) &amp; "." &amp; LEFT(BQ749,3)),
            IF(AND((--(INT('Data Sheet'!$A$15) &amp; "." &amp; LEFT(BQ749,3))&gt;=--('Data Sheet'!$A$15)), (--(INT('Data Sheet'!$A$15) &amp; "." &amp; LEFT(BQ749,3))&lt;=--('Data Sheet'!$B$15))),
                --(INT('Data Sheet'!$A$15) &amp; "." &amp; LEFT(BQ749,3)),
                --(INT('Data Sheet'!$B$15) &amp; "." &amp; LEFT(BQ749,3))
            )
        ),
        "OK"
    )
)</f>
        <v>OK</v>
      </c>
      <c r="Q749" s="23" t="str">
        <f>IF(BS749&lt;&gt;"",
    IF(INT('Data Sheet'!$A$19)=INT('Data Sheet'!$B$15),
        --(INT('Data Sheet'!$A$15) &amp; "." &amp; BS749),
        IF(AND((--(INT('Data Sheet'!$A$15) &amp; "." &amp; BS749)&gt;=--('Data Sheet'!$A$15)), (--(INT('Data Sheet'!$A$15) &amp; "." &amp; BS749)&lt;=--('Data Sheet'!$B$15))),
            --(INT('Data Sheet'!$A$15) &amp; "." &amp; BS749),
            --(INT('Data Sheet'!$B$15) &amp; "." &amp; BS749)
        )
    ),
    IF(BQ749&lt;&gt;"",
        IF(INT('Data Sheet'!$A$15)=INT('Data Sheet'!$B$15),
            --(INT('Data Sheet'!$A$15) &amp; "." &amp; RIGHT(BQ749,3)),
            IF(AND((--(INT('Data Sheet'!$A$15) &amp; "." &amp; RIGHT(BQ749,3))&gt;=--('Data Sheet'!$A$15)), (--(INT('Data Sheet'!$A$15) &amp; "." &amp; RIGHT(BQ749,3))&lt;=--('Data Sheet'!$B$15))),
                --(INT('Data Sheet'!$A$15) &amp; "." &amp; RIGHT(BQ749,3)),
                --(INT('Data Sheet'!$B$15) &amp; "." &amp; RIGHT(BQ749,3))
            )
        ),
        "OK"
    )
)</f>
        <v>OK</v>
      </c>
      <c r="R749" s="19"/>
      <c r="S749" s="19"/>
      <c r="T749" s="19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1"/>
      <c r="AU749" s="21"/>
      <c r="AV749" s="21"/>
      <c r="AW749" s="22"/>
      <c r="AX749" s="99"/>
      <c r="AY749" s="20"/>
      <c r="AZ749" s="20"/>
      <c r="BA749" s="22"/>
      <c r="BB749">
        <v>741</v>
      </c>
      <c r="BC749" s="80"/>
      <c r="BD749" s="80"/>
      <c r="BE749" s="80"/>
      <c r="BF749" s="80"/>
      <c r="BG749" s="32" t="str">
        <f t="shared" si="125"/>
        <v/>
      </c>
      <c r="BH749" s="78">
        <f t="shared" si="123"/>
        <v>0</v>
      </c>
      <c r="BI749" s="2">
        <f t="shared" si="126"/>
        <v>0</v>
      </c>
      <c r="BJ749" s="2">
        <f t="shared" si="127"/>
        <v>0</v>
      </c>
      <c r="BK749" s="2">
        <f t="shared" si="124"/>
        <v>0</v>
      </c>
    </row>
    <row r="750" spans="2:63" ht="15" customHeight="1" x14ac:dyDescent="0.25">
      <c r="B750" s="14">
        <v>742</v>
      </c>
      <c r="C750" s="95" t="str">
        <f t="shared" si="128"/>
        <v/>
      </c>
      <c r="D750" s="15" t="str">
        <f t="shared" si="122"/>
        <v>OK</v>
      </c>
      <c r="E750" s="16" t="e">
        <f>VLOOKUP('Data Sheet'!$B$8,'Data Sheet'!$I$2:$J$9,2,FALSE)</f>
        <v>#N/A</v>
      </c>
      <c r="F750" s="16" t="str">
        <f t="shared" si="129"/>
        <v/>
      </c>
      <c r="G750" s="103">
        <f t="shared" si="130"/>
        <v>0</v>
      </c>
      <c r="H750" s="17" t="s">
        <v>26</v>
      </c>
      <c r="I750" s="17" t="s">
        <v>26</v>
      </c>
      <c r="J750" s="17" t="str">
        <f>IF('Data Sheet'!$B$9="NC-50","N/A","OK")</f>
        <v>OK</v>
      </c>
      <c r="K750" s="17" t="str">
        <f>IF('Data Sheet'!$B$9="NC-50","N/A","OK")</f>
        <v>OK</v>
      </c>
      <c r="L750" s="17" t="str">
        <f t="shared" si="131"/>
        <v>OK</v>
      </c>
      <c r="M750" s="17" t="str">
        <f t="shared" si="132"/>
        <v>OK</v>
      </c>
      <c r="N750" s="18" t="str">
        <f>IF(BO750&lt;&gt;"",
    IF(INT('Data Sheet'!$A$19)=INT('Data Sheet'!$B$19),
        --(INT('Data Sheet'!$A$19) &amp; "." &amp; BO750),
        IF(AND((--(INT('Data Sheet'!$A$19) &amp; "." &amp; BO750)&gt;=--('Data Sheet'!$A$19)), (--(INT('Data Sheet'!$A$19) &amp; "." &amp; BO750)&lt;=--('Data Sheet'!$B$19))),
            --(INT('Data Sheet'!$A$19) &amp; "." &amp; BO750),
            --(INT('Data Sheet'!$B$19) &amp; "." &amp; BO750)
        )
    ),
    IF(BN750&lt;&gt;"",
        IF(INT('Data Sheet'!$A$19)=INT('Data Sheet'!$B$19),
            --(INT('Data Sheet'!$A$19) &amp; "." &amp; LEFT(BN750,3)),
            IF(AND((--(INT('Data Sheet'!$A$19) &amp; "." &amp; LEFT(BN750,3))&gt;=--('Data Sheet'!$A$19)), (--(INT('Data Sheet'!$A$19) &amp; "." &amp; LEFT(BN750,3))&lt;=--('Data Sheet'!$B$19))),
                --(INT('Data Sheet'!$A$19) &amp; "." &amp; LEFT(BN750,3)),
                --(INT('Data Sheet'!$B$19) &amp; "." &amp; LEFT(BN750,3))
            )
        ),
        "OK"
    )
)</f>
        <v>OK</v>
      </c>
      <c r="O750" s="23" t="str">
        <f>IF(BP750&lt;&gt;"",
    IF(INT('Data Sheet'!$A$19)=INT('Data Sheet'!$B$19),
        --(INT('Data Sheet'!$A$19) &amp; "." &amp; BP750),
        IF(AND((--(INT('Data Sheet'!$A$19) &amp; "." &amp; BP750)&gt;=--('Data Sheet'!$A$19)), (--(INT('Data Sheet'!$A$19) &amp; "." &amp; BP750)&lt;=--('Data Sheet'!$B$19))),
            --(INT('Data Sheet'!$A$19) &amp; "." &amp; BP750),
            --(INT('Data Sheet'!$B$19) &amp; "." &amp; BP750)
        )
    ),
    IF(BN750&lt;&gt;"",
        IF(INT('Data Sheet'!$A$19)=INT('Data Sheet'!$B$19),
            --(INT('Data Sheet'!$A$19) &amp; "." &amp; RIGHT(BN750,3)),
            IF(AND((--(INT('Data Sheet'!$A$19) &amp; "." &amp; RIGHT(BN750,3))&gt;=--('Data Sheet'!$A$19)), (--(INT('Data Sheet'!$A$19) &amp; "." &amp; RIGHT(BN750,3))&lt;=--('Data Sheet'!$B$19))),
                --(INT('Data Sheet'!$A$19) &amp; "." &amp; RIGHT(BN750,3)),
                --(INT('Data Sheet'!$B$19) &amp; "." &amp; RIGHT(BN750,3))
            )
        ),
        "OK"
    )
)</f>
        <v>OK</v>
      </c>
      <c r="P750" s="23" t="str">
        <f>IF(BR750&lt;&gt;"",
    IF(INT('Data Sheet'!$A$19)=INT('Data Sheet'!$B$15),
        --(INT('Data Sheet'!$A$15) &amp; "." &amp; BR750),
        IF(AND((--(INT('Data Sheet'!$A$15) &amp; "." &amp; BR750)&gt;=--('Data Sheet'!$A$15)), (--(INT('Data Sheet'!$A$15) &amp; "." &amp; BR750)&lt;=--('Data Sheet'!$B$15))),
            --(INT('Data Sheet'!$A$15) &amp; "." &amp; BR750),
            --(INT('Data Sheet'!$B$15) &amp; "." &amp; BR750)
        )
    ),
    IF(BQ750&lt;&gt;"",
        IF(INT('Data Sheet'!$A$15)=INT('Data Sheet'!$B$15),
            --(INT('Data Sheet'!$A$15) &amp; "." &amp; LEFT(BQ750,3)),
            IF(AND((--(INT('Data Sheet'!$A$15) &amp; "." &amp; LEFT(BQ750,3))&gt;=--('Data Sheet'!$A$15)), (--(INT('Data Sheet'!$A$15) &amp; "." &amp; LEFT(BQ750,3))&lt;=--('Data Sheet'!$B$15))),
                --(INT('Data Sheet'!$A$15) &amp; "." &amp; LEFT(BQ750,3)),
                --(INT('Data Sheet'!$B$15) &amp; "." &amp; LEFT(BQ750,3))
            )
        ),
        "OK"
    )
)</f>
        <v>OK</v>
      </c>
      <c r="Q750" s="23" t="str">
        <f>IF(BS750&lt;&gt;"",
    IF(INT('Data Sheet'!$A$19)=INT('Data Sheet'!$B$15),
        --(INT('Data Sheet'!$A$15) &amp; "." &amp; BS750),
        IF(AND((--(INT('Data Sheet'!$A$15) &amp; "." &amp; BS750)&gt;=--('Data Sheet'!$A$15)), (--(INT('Data Sheet'!$A$15) &amp; "." &amp; BS750)&lt;=--('Data Sheet'!$B$15))),
            --(INT('Data Sheet'!$A$15) &amp; "." &amp; BS750),
            --(INT('Data Sheet'!$B$15) &amp; "." &amp; BS750)
        )
    ),
    IF(BQ750&lt;&gt;"",
        IF(INT('Data Sheet'!$A$15)=INT('Data Sheet'!$B$15),
            --(INT('Data Sheet'!$A$15) &amp; "." &amp; RIGHT(BQ750,3)),
            IF(AND((--(INT('Data Sheet'!$A$15) &amp; "." &amp; RIGHT(BQ750,3))&gt;=--('Data Sheet'!$A$15)), (--(INT('Data Sheet'!$A$15) &amp; "." &amp; RIGHT(BQ750,3))&lt;=--('Data Sheet'!$B$15))),
                --(INT('Data Sheet'!$A$15) &amp; "." &amp; RIGHT(BQ750,3)),
                --(INT('Data Sheet'!$B$15) &amp; "." &amp; RIGHT(BQ750,3))
            )
        ),
        "OK"
    )
)</f>
        <v>OK</v>
      </c>
      <c r="R750" s="19"/>
      <c r="S750" s="19"/>
      <c r="T750" s="19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1"/>
      <c r="AU750" s="21"/>
      <c r="AV750" s="21"/>
      <c r="AW750" s="22"/>
      <c r="AX750" s="99"/>
      <c r="AY750" s="20"/>
      <c r="AZ750" s="20"/>
      <c r="BA750" s="22"/>
      <c r="BB750">
        <v>742</v>
      </c>
      <c r="BC750" s="80"/>
      <c r="BD750" s="80"/>
      <c r="BE750" s="80"/>
      <c r="BF750" s="80"/>
      <c r="BG750" s="32" t="str">
        <f t="shared" si="125"/>
        <v/>
      </c>
      <c r="BH750" s="78">
        <f t="shared" si="123"/>
        <v>0</v>
      </c>
      <c r="BI750" s="2">
        <f t="shared" si="126"/>
        <v>0</v>
      </c>
      <c r="BJ750" s="2">
        <f t="shared" si="127"/>
        <v>0</v>
      </c>
      <c r="BK750" s="2">
        <f t="shared" si="124"/>
        <v>0</v>
      </c>
    </row>
    <row r="751" spans="2:63" ht="15" customHeight="1" x14ac:dyDescent="0.25">
      <c r="B751" s="14">
        <v>743</v>
      </c>
      <c r="C751" s="95" t="str">
        <f t="shared" si="128"/>
        <v/>
      </c>
      <c r="D751" s="15" t="str">
        <f t="shared" si="122"/>
        <v>OK</v>
      </c>
      <c r="E751" s="16" t="e">
        <f>VLOOKUP('Data Sheet'!$B$8,'Data Sheet'!$I$2:$J$9,2,FALSE)</f>
        <v>#N/A</v>
      </c>
      <c r="F751" s="16" t="str">
        <f t="shared" si="129"/>
        <v/>
      </c>
      <c r="G751" s="103">
        <f t="shared" si="130"/>
        <v>0</v>
      </c>
      <c r="H751" s="17" t="s">
        <v>26</v>
      </c>
      <c r="I751" s="17" t="s">
        <v>26</v>
      </c>
      <c r="J751" s="17" t="str">
        <f>IF('Data Sheet'!$B$9="NC-50","N/A","OK")</f>
        <v>OK</v>
      </c>
      <c r="K751" s="17" t="str">
        <f>IF('Data Sheet'!$B$9="NC-50","N/A","OK")</f>
        <v>OK</v>
      </c>
      <c r="L751" s="17" t="str">
        <f t="shared" si="131"/>
        <v>OK</v>
      </c>
      <c r="M751" s="17" t="str">
        <f t="shared" si="132"/>
        <v>OK</v>
      </c>
      <c r="N751" s="18" t="str">
        <f>IF(BO751&lt;&gt;"",
    IF(INT('Data Sheet'!$A$19)=INT('Data Sheet'!$B$19),
        --(INT('Data Sheet'!$A$19) &amp; "." &amp; BO751),
        IF(AND((--(INT('Data Sheet'!$A$19) &amp; "." &amp; BO751)&gt;=--('Data Sheet'!$A$19)), (--(INT('Data Sheet'!$A$19) &amp; "." &amp; BO751)&lt;=--('Data Sheet'!$B$19))),
            --(INT('Data Sheet'!$A$19) &amp; "." &amp; BO751),
            --(INT('Data Sheet'!$B$19) &amp; "." &amp; BO751)
        )
    ),
    IF(BN751&lt;&gt;"",
        IF(INT('Data Sheet'!$A$19)=INT('Data Sheet'!$B$19),
            --(INT('Data Sheet'!$A$19) &amp; "." &amp; LEFT(BN751,3)),
            IF(AND((--(INT('Data Sheet'!$A$19) &amp; "." &amp; LEFT(BN751,3))&gt;=--('Data Sheet'!$A$19)), (--(INT('Data Sheet'!$A$19) &amp; "." &amp; LEFT(BN751,3))&lt;=--('Data Sheet'!$B$19))),
                --(INT('Data Sheet'!$A$19) &amp; "." &amp; LEFT(BN751,3)),
                --(INT('Data Sheet'!$B$19) &amp; "." &amp; LEFT(BN751,3))
            )
        ),
        "OK"
    )
)</f>
        <v>OK</v>
      </c>
      <c r="O751" s="23" t="str">
        <f>IF(BP751&lt;&gt;"",
    IF(INT('Data Sheet'!$A$19)=INT('Data Sheet'!$B$19),
        --(INT('Data Sheet'!$A$19) &amp; "." &amp; BP751),
        IF(AND((--(INT('Data Sheet'!$A$19) &amp; "." &amp; BP751)&gt;=--('Data Sheet'!$A$19)), (--(INT('Data Sheet'!$A$19) &amp; "." &amp; BP751)&lt;=--('Data Sheet'!$B$19))),
            --(INT('Data Sheet'!$A$19) &amp; "." &amp; BP751),
            --(INT('Data Sheet'!$B$19) &amp; "." &amp; BP751)
        )
    ),
    IF(BN751&lt;&gt;"",
        IF(INT('Data Sheet'!$A$19)=INT('Data Sheet'!$B$19),
            --(INT('Data Sheet'!$A$19) &amp; "." &amp; RIGHT(BN751,3)),
            IF(AND((--(INT('Data Sheet'!$A$19) &amp; "." &amp; RIGHT(BN751,3))&gt;=--('Data Sheet'!$A$19)), (--(INT('Data Sheet'!$A$19) &amp; "." &amp; RIGHT(BN751,3))&lt;=--('Data Sheet'!$B$19))),
                --(INT('Data Sheet'!$A$19) &amp; "." &amp; RIGHT(BN751,3)),
                --(INT('Data Sheet'!$B$19) &amp; "." &amp; RIGHT(BN751,3))
            )
        ),
        "OK"
    )
)</f>
        <v>OK</v>
      </c>
      <c r="P751" s="23" t="str">
        <f>IF(BR751&lt;&gt;"",
    IF(INT('Data Sheet'!$A$19)=INT('Data Sheet'!$B$15),
        --(INT('Data Sheet'!$A$15) &amp; "." &amp; BR751),
        IF(AND((--(INT('Data Sheet'!$A$15) &amp; "." &amp; BR751)&gt;=--('Data Sheet'!$A$15)), (--(INT('Data Sheet'!$A$15) &amp; "." &amp; BR751)&lt;=--('Data Sheet'!$B$15))),
            --(INT('Data Sheet'!$A$15) &amp; "." &amp; BR751),
            --(INT('Data Sheet'!$B$15) &amp; "." &amp; BR751)
        )
    ),
    IF(BQ751&lt;&gt;"",
        IF(INT('Data Sheet'!$A$15)=INT('Data Sheet'!$B$15),
            --(INT('Data Sheet'!$A$15) &amp; "." &amp; LEFT(BQ751,3)),
            IF(AND((--(INT('Data Sheet'!$A$15) &amp; "." &amp; LEFT(BQ751,3))&gt;=--('Data Sheet'!$A$15)), (--(INT('Data Sheet'!$A$15) &amp; "." &amp; LEFT(BQ751,3))&lt;=--('Data Sheet'!$B$15))),
                --(INT('Data Sheet'!$A$15) &amp; "." &amp; LEFT(BQ751,3)),
                --(INT('Data Sheet'!$B$15) &amp; "." &amp; LEFT(BQ751,3))
            )
        ),
        "OK"
    )
)</f>
        <v>OK</v>
      </c>
      <c r="Q751" s="23" t="str">
        <f>IF(BS751&lt;&gt;"",
    IF(INT('Data Sheet'!$A$19)=INT('Data Sheet'!$B$15),
        --(INT('Data Sheet'!$A$15) &amp; "." &amp; BS751),
        IF(AND((--(INT('Data Sheet'!$A$15) &amp; "." &amp; BS751)&gt;=--('Data Sheet'!$A$15)), (--(INT('Data Sheet'!$A$15) &amp; "." &amp; BS751)&lt;=--('Data Sheet'!$B$15))),
            --(INT('Data Sheet'!$A$15) &amp; "." &amp; BS751),
            --(INT('Data Sheet'!$B$15) &amp; "." &amp; BS751)
        )
    ),
    IF(BQ751&lt;&gt;"",
        IF(INT('Data Sheet'!$A$15)=INT('Data Sheet'!$B$15),
            --(INT('Data Sheet'!$A$15) &amp; "." &amp; RIGHT(BQ751,3)),
            IF(AND((--(INT('Data Sheet'!$A$15) &amp; "." &amp; RIGHT(BQ751,3))&gt;=--('Data Sheet'!$A$15)), (--(INT('Data Sheet'!$A$15) &amp; "." &amp; RIGHT(BQ751,3))&lt;=--('Data Sheet'!$B$15))),
                --(INT('Data Sheet'!$A$15) &amp; "." &amp; RIGHT(BQ751,3)),
                --(INT('Data Sheet'!$B$15) &amp; "." &amp; RIGHT(BQ751,3))
            )
        ),
        "OK"
    )
)</f>
        <v>OK</v>
      </c>
      <c r="R751" s="19"/>
      <c r="S751" s="19"/>
      <c r="T751" s="19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1"/>
      <c r="AU751" s="21"/>
      <c r="AV751" s="21"/>
      <c r="AW751" s="22"/>
      <c r="AX751" s="99"/>
      <c r="AY751" s="20"/>
      <c r="AZ751" s="20"/>
      <c r="BA751" s="22"/>
      <c r="BB751">
        <v>743</v>
      </c>
      <c r="BC751" s="80"/>
      <c r="BD751" s="80"/>
      <c r="BE751" s="80"/>
      <c r="BF751" s="80"/>
      <c r="BG751" s="32" t="str">
        <f t="shared" si="125"/>
        <v/>
      </c>
      <c r="BH751" s="78">
        <f t="shared" si="123"/>
        <v>0</v>
      </c>
      <c r="BI751" s="2">
        <f t="shared" si="126"/>
        <v>0</v>
      </c>
      <c r="BJ751" s="2">
        <f t="shared" si="127"/>
        <v>0</v>
      </c>
      <c r="BK751" s="2">
        <f t="shared" si="124"/>
        <v>0</v>
      </c>
    </row>
    <row r="752" spans="2:63" ht="15" customHeight="1" x14ac:dyDescent="0.25">
      <c r="B752" s="14">
        <v>744</v>
      </c>
      <c r="C752" s="95" t="str">
        <f t="shared" si="128"/>
        <v/>
      </c>
      <c r="D752" s="15" t="str">
        <f t="shared" si="122"/>
        <v>OK</v>
      </c>
      <c r="E752" s="16" t="e">
        <f>VLOOKUP('Data Sheet'!$B$8,'Data Sheet'!$I$2:$J$9,2,FALSE)</f>
        <v>#N/A</v>
      </c>
      <c r="F752" s="16" t="str">
        <f t="shared" si="129"/>
        <v/>
      </c>
      <c r="G752" s="103">
        <f t="shared" si="130"/>
        <v>0</v>
      </c>
      <c r="H752" s="17" t="s">
        <v>26</v>
      </c>
      <c r="I752" s="17" t="s">
        <v>26</v>
      </c>
      <c r="J752" s="17" t="str">
        <f>IF('Data Sheet'!$B$9="NC-50","N/A","OK")</f>
        <v>OK</v>
      </c>
      <c r="K752" s="17" t="str">
        <f>IF('Data Sheet'!$B$9="NC-50","N/A","OK")</f>
        <v>OK</v>
      </c>
      <c r="L752" s="17" t="str">
        <f t="shared" si="131"/>
        <v>OK</v>
      </c>
      <c r="M752" s="17" t="str">
        <f t="shared" si="132"/>
        <v>OK</v>
      </c>
      <c r="N752" s="18" t="str">
        <f>IF(BO752&lt;&gt;"",
    IF(INT('Data Sheet'!$A$19)=INT('Data Sheet'!$B$19),
        --(INT('Data Sheet'!$A$19) &amp; "." &amp; BO752),
        IF(AND((--(INT('Data Sheet'!$A$19) &amp; "." &amp; BO752)&gt;=--('Data Sheet'!$A$19)), (--(INT('Data Sheet'!$A$19) &amp; "." &amp; BO752)&lt;=--('Data Sheet'!$B$19))),
            --(INT('Data Sheet'!$A$19) &amp; "." &amp; BO752),
            --(INT('Data Sheet'!$B$19) &amp; "." &amp; BO752)
        )
    ),
    IF(BN752&lt;&gt;"",
        IF(INT('Data Sheet'!$A$19)=INT('Data Sheet'!$B$19),
            --(INT('Data Sheet'!$A$19) &amp; "." &amp; LEFT(BN752,3)),
            IF(AND((--(INT('Data Sheet'!$A$19) &amp; "." &amp; LEFT(BN752,3))&gt;=--('Data Sheet'!$A$19)), (--(INT('Data Sheet'!$A$19) &amp; "." &amp; LEFT(BN752,3))&lt;=--('Data Sheet'!$B$19))),
                --(INT('Data Sheet'!$A$19) &amp; "." &amp; LEFT(BN752,3)),
                --(INT('Data Sheet'!$B$19) &amp; "." &amp; LEFT(BN752,3))
            )
        ),
        "OK"
    )
)</f>
        <v>OK</v>
      </c>
      <c r="O752" s="23" t="str">
        <f>IF(BP752&lt;&gt;"",
    IF(INT('Data Sheet'!$A$19)=INT('Data Sheet'!$B$19),
        --(INT('Data Sheet'!$A$19) &amp; "." &amp; BP752),
        IF(AND((--(INT('Data Sheet'!$A$19) &amp; "." &amp; BP752)&gt;=--('Data Sheet'!$A$19)), (--(INT('Data Sheet'!$A$19) &amp; "." &amp; BP752)&lt;=--('Data Sheet'!$B$19))),
            --(INT('Data Sheet'!$A$19) &amp; "." &amp; BP752),
            --(INT('Data Sheet'!$B$19) &amp; "." &amp; BP752)
        )
    ),
    IF(BN752&lt;&gt;"",
        IF(INT('Data Sheet'!$A$19)=INT('Data Sheet'!$B$19),
            --(INT('Data Sheet'!$A$19) &amp; "." &amp; RIGHT(BN752,3)),
            IF(AND((--(INT('Data Sheet'!$A$19) &amp; "." &amp; RIGHT(BN752,3))&gt;=--('Data Sheet'!$A$19)), (--(INT('Data Sheet'!$A$19) &amp; "." &amp; RIGHT(BN752,3))&lt;=--('Data Sheet'!$B$19))),
                --(INT('Data Sheet'!$A$19) &amp; "." &amp; RIGHT(BN752,3)),
                --(INT('Data Sheet'!$B$19) &amp; "." &amp; RIGHT(BN752,3))
            )
        ),
        "OK"
    )
)</f>
        <v>OK</v>
      </c>
      <c r="P752" s="23" t="str">
        <f>IF(BR752&lt;&gt;"",
    IF(INT('Data Sheet'!$A$19)=INT('Data Sheet'!$B$15),
        --(INT('Data Sheet'!$A$15) &amp; "." &amp; BR752),
        IF(AND((--(INT('Data Sheet'!$A$15) &amp; "." &amp; BR752)&gt;=--('Data Sheet'!$A$15)), (--(INT('Data Sheet'!$A$15) &amp; "." &amp; BR752)&lt;=--('Data Sheet'!$B$15))),
            --(INT('Data Sheet'!$A$15) &amp; "." &amp; BR752),
            --(INT('Data Sheet'!$B$15) &amp; "." &amp; BR752)
        )
    ),
    IF(BQ752&lt;&gt;"",
        IF(INT('Data Sheet'!$A$15)=INT('Data Sheet'!$B$15),
            --(INT('Data Sheet'!$A$15) &amp; "." &amp; LEFT(BQ752,3)),
            IF(AND((--(INT('Data Sheet'!$A$15) &amp; "." &amp; LEFT(BQ752,3))&gt;=--('Data Sheet'!$A$15)), (--(INT('Data Sheet'!$A$15) &amp; "." &amp; LEFT(BQ752,3))&lt;=--('Data Sheet'!$B$15))),
                --(INT('Data Sheet'!$A$15) &amp; "." &amp; LEFT(BQ752,3)),
                --(INT('Data Sheet'!$B$15) &amp; "." &amp; LEFT(BQ752,3))
            )
        ),
        "OK"
    )
)</f>
        <v>OK</v>
      </c>
      <c r="Q752" s="23" t="str">
        <f>IF(BS752&lt;&gt;"",
    IF(INT('Data Sheet'!$A$19)=INT('Data Sheet'!$B$15),
        --(INT('Data Sheet'!$A$15) &amp; "." &amp; BS752),
        IF(AND((--(INT('Data Sheet'!$A$15) &amp; "." &amp; BS752)&gt;=--('Data Sheet'!$A$15)), (--(INT('Data Sheet'!$A$15) &amp; "." &amp; BS752)&lt;=--('Data Sheet'!$B$15))),
            --(INT('Data Sheet'!$A$15) &amp; "." &amp; BS752),
            --(INT('Data Sheet'!$B$15) &amp; "." &amp; BS752)
        )
    ),
    IF(BQ752&lt;&gt;"",
        IF(INT('Data Sheet'!$A$15)=INT('Data Sheet'!$B$15),
            --(INT('Data Sheet'!$A$15) &amp; "." &amp; RIGHT(BQ752,3)),
            IF(AND((--(INT('Data Sheet'!$A$15) &amp; "." &amp; RIGHT(BQ752,3))&gt;=--('Data Sheet'!$A$15)), (--(INT('Data Sheet'!$A$15) &amp; "." &amp; RIGHT(BQ752,3))&lt;=--('Data Sheet'!$B$15))),
                --(INT('Data Sheet'!$A$15) &amp; "." &amp; RIGHT(BQ752,3)),
                --(INT('Data Sheet'!$B$15) &amp; "." &amp; RIGHT(BQ752,3))
            )
        ),
        "OK"
    )
)</f>
        <v>OK</v>
      </c>
      <c r="R752" s="19"/>
      <c r="S752" s="19"/>
      <c r="T752" s="19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1"/>
      <c r="AU752" s="21"/>
      <c r="AV752" s="21"/>
      <c r="AW752" s="22"/>
      <c r="AX752" s="99"/>
      <c r="AY752" s="20"/>
      <c r="AZ752" s="20"/>
      <c r="BA752" s="22"/>
      <c r="BB752">
        <v>744</v>
      </c>
      <c r="BC752" s="80"/>
      <c r="BD752" s="80"/>
      <c r="BE752" s="80"/>
      <c r="BF752" s="80"/>
      <c r="BG752" s="32" t="str">
        <f t="shared" si="125"/>
        <v/>
      </c>
      <c r="BH752" s="78">
        <f t="shared" si="123"/>
        <v>0</v>
      </c>
      <c r="BI752" s="2">
        <f t="shared" si="126"/>
        <v>0</v>
      </c>
      <c r="BJ752" s="2">
        <f t="shared" si="127"/>
        <v>0</v>
      </c>
      <c r="BK752" s="2">
        <f t="shared" si="124"/>
        <v>0</v>
      </c>
    </row>
    <row r="753" spans="2:63" ht="15" customHeight="1" x14ac:dyDescent="0.25">
      <c r="B753" s="14">
        <v>745</v>
      </c>
      <c r="C753" s="95" t="str">
        <f t="shared" si="128"/>
        <v/>
      </c>
      <c r="D753" s="15" t="str">
        <f t="shared" si="122"/>
        <v>OK</v>
      </c>
      <c r="E753" s="16" t="e">
        <f>VLOOKUP('Data Sheet'!$B$8,'Data Sheet'!$I$2:$J$9,2,FALSE)</f>
        <v>#N/A</v>
      </c>
      <c r="F753" s="16" t="str">
        <f t="shared" si="129"/>
        <v/>
      </c>
      <c r="G753" s="103">
        <f t="shared" si="130"/>
        <v>0</v>
      </c>
      <c r="H753" s="17" t="s">
        <v>26</v>
      </c>
      <c r="I753" s="17" t="s">
        <v>26</v>
      </c>
      <c r="J753" s="17" t="str">
        <f>IF('Data Sheet'!$B$9="NC-50","N/A","OK")</f>
        <v>OK</v>
      </c>
      <c r="K753" s="17" t="str">
        <f>IF('Data Sheet'!$B$9="NC-50","N/A","OK")</f>
        <v>OK</v>
      </c>
      <c r="L753" s="17" t="str">
        <f t="shared" si="131"/>
        <v>OK</v>
      </c>
      <c r="M753" s="17" t="str">
        <f t="shared" si="132"/>
        <v>OK</v>
      </c>
      <c r="N753" s="18" t="str">
        <f>IF(BO753&lt;&gt;"",
    IF(INT('Data Sheet'!$A$19)=INT('Data Sheet'!$B$19),
        --(INT('Data Sheet'!$A$19) &amp; "." &amp; BO753),
        IF(AND((--(INT('Data Sheet'!$A$19) &amp; "." &amp; BO753)&gt;=--('Data Sheet'!$A$19)), (--(INT('Data Sheet'!$A$19) &amp; "." &amp; BO753)&lt;=--('Data Sheet'!$B$19))),
            --(INT('Data Sheet'!$A$19) &amp; "." &amp; BO753),
            --(INT('Data Sheet'!$B$19) &amp; "." &amp; BO753)
        )
    ),
    IF(BN753&lt;&gt;"",
        IF(INT('Data Sheet'!$A$19)=INT('Data Sheet'!$B$19),
            --(INT('Data Sheet'!$A$19) &amp; "." &amp; LEFT(BN753,3)),
            IF(AND((--(INT('Data Sheet'!$A$19) &amp; "." &amp; LEFT(BN753,3))&gt;=--('Data Sheet'!$A$19)), (--(INT('Data Sheet'!$A$19) &amp; "." &amp; LEFT(BN753,3))&lt;=--('Data Sheet'!$B$19))),
                --(INT('Data Sheet'!$A$19) &amp; "." &amp; LEFT(BN753,3)),
                --(INT('Data Sheet'!$B$19) &amp; "." &amp; LEFT(BN753,3))
            )
        ),
        "OK"
    )
)</f>
        <v>OK</v>
      </c>
      <c r="O753" s="23" t="str">
        <f>IF(BP753&lt;&gt;"",
    IF(INT('Data Sheet'!$A$19)=INT('Data Sheet'!$B$19),
        --(INT('Data Sheet'!$A$19) &amp; "." &amp; BP753),
        IF(AND((--(INT('Data Sheet'!$A$19) &amp; "." &amp; BP753)&gt;=--('Data Sheet'!$A$19)), (--(INT('Data Sheet'!$A$19) &amp; "." &amp; BP753)&lt;=--('Data Sheet'!$B$19))),
            --(INT('Data Sheet'!$A$19) &amp; "." &amp; BP753),
            --(INT('Data Sheet'!$B$19) &amp; "." &amp; BP753)
        )
    ),
    IF(BN753&lt;&gt;"",
        IF(INT('Data Sheet'!$A$19)=INT('Data Sheet'!$B$19),
            --(INT('Data Sheet'!$A$19) &amp; "." &amp; RIGHT(BN753,3)),
            IF(AND((--(INT('Data Sheet'!$A$19) &amp; "." &amp; RIGHT(BN753,3))&gt;=--('Data Sheet'!$A$19)), (--(INT('Data Sheet'!$A$19) &amp; "." &amp; RIGHT(BN753,3))&lt;=--('Data Sheet'!$B$19))),
                --(INT('Data Sheet'!$A$19) &amp; "." &amp; RIGHT(BN753,3)),
                --(INT('Data Sheet'!$B$19) &amp; "." &amp; RIGHT(BN753,3))
            )
        ),
        "OK"
    )
)</f>
        <v>OK</v>
      </c>
      <c r="P753" s="23" t="str">
        <f>IF(BR753&lt;&gt;"",
    IF(INT('Data Sheet'!$A$19)=INT('Data Sheet'!$B$15),
        --(INT('Data Sheet'!$A$15) &amp; "." &amp; BR753),
        IF(AND((--(INT('Data Sheet'!$A$15) &amp; "." &amp; BR753)&gt;=--('Data Sheet'!$A$15)), (--(INT('Data Sheet'!$A$15) &amp; "." &amp; BR753)&lt;=--('Data Sheet'!$B$15))),
            --(INT('Data Sheet'!$A$15) &amp; "." &amp; BR753),
            --(INT('Data Sheet'!$B$15) &amp; "." &amp; BR753)
        )
    ),
    IF(BQ753&lt;&gt;"",
        IF(INT('Data Sheet'!$A$15)=INT('Data Sheet'!$B$15),
            --(INT('Data Sheet'!$A$15) &amp; "." &amp; LEFT(BQ753,3)),
            IF(AND((--(INT('Data Sheet'!$A$15) &amp; "." &amp; LEFT(BQ753,3))&gt;=--('Data Sheet'!$A$15)), (--(INT('Data Sheet'!$A$15) &amp; "." &amp; LEFT(BQ753,3))&lt;=--('Data Sheet'!$B$15))),
                --(INT('Data Sheet'!$A$15) &amp; "." &amp; LEFT(BQ753,3)),
                --(INT('Data Sheet'!$B$15) &amp; "." &amp; LEFT(BQ753,3))
            )
        ),
        "OK"
    )
)</f>
        <v>OK</v>
      </c>
      <c r="Q753" s="23" t="str">
        <f>IF(BS753&lt;&gt;"",
    IF(INT('Data Sheet'!$A$19)=INT('Data Sheet'!$B$15),
        --(INT('Data Sheet'!$A$15) &amp; "." &amp; BS753),
        IF(AND((--(INT('Data Sheet'!$A$15) &amp; "." &amp; BS753)&gt;=--('Data Sheet'!$A$15)), (--(INT('Data Sheet'!$A$15) &amp; "." &amp; BS753)&lt;=--('Data Sheet'!$B$15))),
            --(INT('Data Sheet'!$A$15) &amp; "." &amp; BS753),
            --(INT('Data Sheet'!$B$15) &amp; "." &amp; BS753)
        )
    ),
    IF(BQ753&lt;&gt;"",
        IF(INT('Data Sheet'!$A$15)=INT('Data Sheet'!$B$15),
            --(INT('Data Sheet'!$A$15) &amp; "." &amp; RIGHT(BQ753,3)),
            IF(AND((--(INT('Data Sheet'!$A$15) &amp; "." &amp; RIGHT(BQ753,3))&gt;=--('Data Sheet'!$A$15)), (--(INT('Data Sheet'!$A$15) &amp; "." &amp; RIGHT(BQ753,3))&lt;=--('Data Sheet'!$B$15))),
                --(INT('Data Sheet'!$A$15) &amp; "." &amp; RIGHT(BQ753,3)),
                --(INT('Data Sheet'!$B$15) &amp; "." &amp; RIGHT(BQ753,3))
            )
        ),
        "OK"
    )
)</f>
        <v>OK</v>
      </c>
      <c r="R753" s="19"/>
      <c r="S753" s="19"/>
      <c r="T753" s="19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1"/>
      <c r="AU753" s="21"/>
      <c r="AV753" s="21"/>
      <c r="AW753" s="22"/>
      <c r="AX753" s="99"/>
      <c r="AY753" s="20"/>
      <c r="AZ753" s="20"/>
      <c r="BA753" s="22"/>
      <c r="BB753">
        <v>745</v>
      </c>
      <c r="BC753" s="80"/>
      <c r="BD753" s="80"/>
      <c r="BE753" s="80"/>
      <c r="BF753" s="80"/>
      <c r="BG753" s="32" t="str">
        <f t="shared" si="125"/>
        <v/>
      </c>
      <c r="BH753" s="78">
        <f t="shared" si="123"/>
        <v>0</v>
      </c>
      <c r="BI753" s="2">
        <f t="shared" si="126"/>
        <v>0</v>
      </c>
      <c r="BJ753" s="2">
        <f t="shared" si="127"/>
        <v>0</v>
      </c>
      <c r="BK753" s="2">
        <f t="shared" si="124"/>
        <v>0</v>
      </c>
    </row>
    <row r="754" spans="2:63" ht="15" customHeight="1" x14ac:dyDescent="0.25">
      <c r="B754" s="14">
        <v>746</v>
      </c>
      <c r="C754" s="95" t="str">
        <f t="shared" si="128"/>
        <v/>
      </c>
      <c r="D754" s="15" t="str">
        <f t="shared" si="122"/>
        <v>OK</v>
      </c>
      <c r="E754" s="16" t="e">
        <f>VLOOKUP('Data Sheet'!$B$8,'Data Sheet'!$I$2:$J$9,2,FALSE)</f>
        <v>#N/A</v>
      </c>
      <c r="F754" s="16" t="str">
        <f t="shared" si="129"/>
        <v/>
      </c>
      <c r="G754" s="103">
        <f t="shared" si="130"/>
        <v>0</v>
      </c>
      <c r="H754" s="17" t="s">
        <v>26</v>
      </c>
      <c r="I754" s="17" t="s">
        <v>26</v>
      </c>
      <c r="J754" s="17" t="str">
        <f>IF('Data Sheet'!$B$9="NC-50","N/A","OK")</f>
        <v>OK</v>
      </c>
      <c r="K754" s="17" t="str">
        <f>IF('Data Sheet'!$B$9="NC-50","N/A","OK")</f>
        <v>OK</v>
      </c>
      <c r="L754" s="17" t="str">
        <f t="shared" si="131"/>
        <v>OK</v>
      </c>
      <c r="M754" s="17" t="str">
        <f t="shared" si="132"/>
        <v>OK</v>
      </c>
      <c r="N754" s="18" t="str">
        <f>IF(BO754&lt;&gt;"",
    IF(INT('Data Sheet'!$A$19)=INT('Data Sheet'!$B$19),
        --(INT('Data Sheet'!$A$19) &amp; "." &amp; BO754),
        IF(AND((--(INT('Data Sheet'!$A$19) &amp; "." &amp; BO754)&gt;=--('Data Sheet'!$A$19)), (--(INT('Data Sheet'!$A$19) &amp; "." &amp; BO754)&lt;=--('Data Sheet'!$B$19))),
            --(INT('Data Sheet'!$A$19) &amp; "." &amp; BO754),
            --(INT('Data Sheet'!$B$19) &amp; "." &amp; BO754)
        )
    ),
    IF(BN754&lt;&gt;"",
        IF(INT('Data Sheet'!$A$19)=INT('Data Sheet'!$B$19),
            --(INT('Data Sheet'!$A$19) &amp; "." &amp; LEFT(BN754,3)),
            IF(AND((--(INT('Data Sheet'!$A$19) &amp; "." &amp; LEFT(BN754,3))&gt;=--('Data Sheet'!$A$19)), (--(INT('Data Sheet'!$A$19) &amp; "." &amp; LEFT(BN754,3))&lt;=--('Data Sheet'!$B$19))),
                --(INT('Data Sheet'!$A$19) &amp; "." &amp; LEFT(BN754,3)),
                --(INT('Data Sheet'!$B$19) &amp; "." &amp; LEFT(BN754,3))
            )
        ),
        "OK"
    )
)</f>
        <v>OK</v>
      </c>
      <c r="O754" s="23" t="str">
        <f>IF(BP754&lt;&gt;"",
    IF(INT('Data Sheet'!$A$19)=INT('Data Sheet'!$B$19),
        --(INT('Data Sheet'!$A$19) &amp; "." &amp; BP754),
        IF(AND((--(INT('Data Sheet'!$A$19) &amp; "." &amp; BP754)&gt;=--('Data Sheet'!$A$19)), (--(INT('Data Sheet'!$A$19) &amp; "." &amp; BP754)&lt;=--('Data Sheet'!$B$19))),
            --(INT('Data Sheet'!$A$19) &amp; "." &amp; BP754),
            --(INT('Data Sheet'!$B$19) &amp; "." &amp; BP754)
        )
    ),
    IF(BN754&lt;&gt;"",
        IF(INT('Data Sheet'!$A$19)=INT('Data Sheet'!$B$19),
            --(INT('Data Sheet'!$A$19) &amp; "." &amp; RIGHT(BN754,3)),
            IF(AND((--(INT('Data Sheet'!$A$19) &amp; "." &amp; RIGHT(BN754,3))&gt;=--('Data Sheet'!$A$19)), (--(INT('Data Sheet'!$A$19) &amp; "." &amp; RIGHT(BN754,3))&lt;=--('Data Sheet'!$B$19))),
                --(INT('Data Sheet'!$A$19) &amp; "." &amp; RIGHT(BN754,3)),
                --(INT('Data Sheet'!$B$19) &amp; "." &amp; RIGHT(BN754,3))
            )
        ),
        "OK"
    )
)</f>
        <v>OK</v>
      </c>
      <c r="P754" s="23" t="str">
        <f>IF(BR754&lt;&gt;"",
    IF(INT('Data Sheet'!$A$19)=INT('Data Sheet'!$B$15),
        --(INT('Data Sheet'!$A$15) &amp; "." &amp; BR754),
        IF(AND((--(INT('Data Sheet'!$A$15) &amp; "." &amp; BR754)&gt;=--('Data Sheet'!$A$15)), (--(INT('Data Sheet'!$A$15) &amp; "." &amp; BR754)&lt;=--('Data Sheet'!$B$15))),
            --(INT('Data Sheet'!$A$15) &amp; "." &amp; BR754),
            --(INT('Data Sheet'!$B$15) &amp; "." &amp; BR754)
        )
    ),
    IF(BQ754&lt;&gt;"",
        IF(INT('Data Sheet'!$A$15)=INT('Data Sheet'!$B$15),
            --(INT('Data Sheet'!$A$15) &amp; "." &amp; LEFT(BQ754,3)),
            IF(AND((--(INT('Data Sheet'!$A$15) &amp; "." &amp; LEFT(BQ754,3))&gt;=--('Data Sheet'!$A$15)), (--(INT('Data Sheet'!$A$15) &amp; "." &amp; LEFT(BQ754,3))&lt;=--('Data Sheet'!$B$15))),
                --(INT('Data Sheet'!$A$15) &amp; "." &amp; LEFT(BQ754,3)),
                --(INT('Data Sheet'!$B$15) &amp; "." &amp; LEFT(BQ754,3))
            )
        ),
        "OK"
    )
)</f>
        <v>OK</v>
      </c>
      <c r="Q754" s="23" t="str">
        <f>IF(BS754&lt;&gt;"",
    IF(INT('Data Sheet'!$A$19)=INT('Data Sheet'!$B$15),
        --(INT('Data Sheet'!$A$15) &amp; "." &amp; BS754),
        IF(AND((--(INT('Data Sheet'!$A$15) &amp; "." &amp; BS754)&gt;=--('Data Sheet'!$A$15)), (--(INT('Data Sheet'!$A$15) &amp; "." &amp; BS754)&lt;=--('Data Sheet'!$B$15))),
            --(INT('Data Sheet'!$A$15) &amp; "." &amp; BS754),
            --(INT('Data Sheet'!$B$15) &amp; "." &amp; BS754)
        )
    ),
    IF(BQ754&lt;&gt;"",
        IF(INT('Data Sheet'!$A$15)=INT('Data Sheet'!$B$15),
            --(INT('Data Sheet'!$A$15) &amp; "." &amp; RIGHT(BQ754,3)),
            IF(AND((--(INT('Data Sheet'!$A$15) &amp; "." &amp; RIGHT(BQ754,3))&gt;=--('Data Sheet'!$A$15)), (--(INT('Data Sheet'!$A$15) &amp; "." &amp; RIGHT(BQ754,3))&lt;=--('Data Sheet'!$B$15))),
                --(INT('Data Sheet'!$A$15) &amp; "." &amp; RIGHT(BQ754,3)),
                --(INT('Data Sheet'!$B$15) &amp; "." &amp; RIGHT(BQ754,3))
            )
        ),
        "OK"
    )
)</f>
        <v>OK</v>
      </c>
      <c r="R754" s="19"/>
      <c r="S754" s="19"/>
      <c r="T754" s="19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1"/>
      <c r="AU754" s="21"/>
      <c r="AV754" s="21"/>
      <c r="AW754" s="22"/>
      <c r="AX754" s="99"/>
      <c r="AY754" s="20"/>
      <c r="AZ754" s="20"/>
      <c r="BA754" s="22"/>
      <c r="BB754">
        <v>746</v>
      </c>
      <c r="BC754" s="80"/>
      <c r="BD754" s="80"/>
      <c r="BE754" s="80"/>
      <c r="BF754" s="80"/>
      <c r="BG754" s="32" t="str">
        <f t="shared" si="125"/>
        <v/>
      </c>
      <c r="BH754" s="78">
        <f t="shared" si="123"/>
        <v>0</v>
      </c>
      <c r="BI754" s="2">
        <f t="shared" si="126"/>
        <v>0</v>
      </c>
      <c r="BJ754" s="2">
        <f t="shared" si="127"/>
        <v>0</v>
      </c>
      <c r="BK754" s="2">
        <f t="shared" si="124"/>
        <v>0</v>
      </c>
    </row>
    <row r="755" spans="2:63" ht="15" customHeight="1" x14ac:dyDescent="0.25">
      <c r="B755" s="14">
        <v>747</v>
      </c>
      <c r="C755" s="95" t="str">
        <f t="shared" si="128"/>
        <v/>
      </c>
      <c r="D755" s="15" t="str">
        <f t="shared" si="122"/>
        <v>OK</v>
      </c>
      <c r="E755" s="16" t="e">
        <f>VLOOKUP('Data Sheet'!$B$8,'Data Sheet'!$I$2:$J$9,2,FALSE)</f>
        <v>#N/A</v>
      </c>
      <c r="F755" s="16" t="str">
        <f t="shared" si="129"/>
        <v/>
      </c>
      <c r="G755" s="103">
        <f t="shared" si="130"/>
        <v>0</v>
      </c>
      <c r="H755" s="17" t="s">
        <v>26</v>
      </c>
      <c r="I755" s="17" t="s">
        <v>26</v>
      </c>
      <c r="J755" s="17" t="str">
        <f>IF('Data Sheet'!$B$9="NC-50","N/A","OK")</f>
        <v>OK</v>
      </c>
      <c r="K755" s="17" t="str">
        <f>IF('Data Sheet'!$B$9="NC-50","N/A","OK")</f>
        <v>OK</v>
      </c>
      <c r="L755" s="17" t="str">
        <f t="shared" si="131"/>
        <v>OK</v>
      </c>
      <c r="M755" s="17" t="str">
        <f t="shared" si="132"/>
        <v>OK</v>
      </c>
      <c r="N755" s="18" t="str">
        <f>IF(BO755&lt;&gt;"",
    IF(INT('Data Sheet'!$A$19)=INT('Data Sheet'!$B$19),
        --(INT('Data Sheet'!$A$19) &amp; "." &amp; BO755),
        IF(AND((--(INT('Data Sheet'!$A$19) &amp; "." &amp; BO755)&gt;=--('Data Sheet'!$A$19)), (--(INT('Data Sheet'!$A$19) &amp; "." &amp; BO755)&lt;=--('Data Sheet'!$B$19))),
            --(INT('Data Sheet'!$A$19) &amp; "." &amp; BO755),
            --(INT('Data Sheet'!$B$19) &amp; "." &amp; BO755)
        )
    ),
    IF(BN755&lt;&gt;"",
        IF(INT('Data Sheet'!$A$19)=INT('Data Sheet'!$B$19),
            --(INT('Data Sheet'!$A$19) &amp; "." &amp; LEFT(BN755,3)),
            IF(AND((--(INT('Data Sheet'!$A$19) &amp; "." &amp; LEFT(BN755,3))&gt;=--('Data Sheet'!$A$19)), (--(INT('Data Sheet'!$A$19) &amp; "." &amp; LEFT(BN755,3))&lt;=--('Data Sheet'!$B$19))),
                --(INT('Data Sheet'!$A$19) &amp; "." &amp; LEFT(BN755,3)),
                --(INT('Data Sheet'!$B$19) &amp; "." &amp; LEFT(BN755,3))
            )
        ),
        "OK"
    )
)</f>
        <v>OK</v>
      </c>
      <c r="O755" s="23" t="str">
        <f>IF(BP755&lt;&gt;"",
    IF(INT('Data Sheet'!$A$19)=INT('Data Sheet'!$B$19),
        --(INT('Data Sheet'!$A$19) &amp; "." &amp; BP755),
        IF(AND((--(INT('Data Sheet'!$A$19) &amp; "." &amp; BP755)&gt;=--('Data Sheet'!$A$19)), (--(INT('Data Sheet'!$A$19) &amp; "." &amp; BP755)&lt;=--('Data Sheet'!$B$19))),
            --(INT('Data Sheet'!$A$19) &amp; "." &amp; BP755),
            --(INT('Data Sheet'!$B$19) &amp; "." &amp; BP755)
        )
    ),
    IF(BN755&lt;&gt;"",
        IF(INT('Data Sheet'!$A$19)=INT('Data Sheet'!$B$19),
            --(INT('Data Sheet'!$A$19) &amp; "." &amp; RIGHT(BN755,3)),
            IF(AND((--(INT('Data Sheet'!$A$19) &amp; "." &amp; RIGHT(BN755,3))&gt;=--('Data Sheet'!$A$19)), (--(INT('Data Sheet'!$A$19) &amp; "." &amp; RIGHT(BN755,3))&lt;=--('Data Sheet'!$B$19))),
                --(INT('Data Sheet'!$A$19) &amp; "." &amp; RIGHT(BN755,3)),
                --(INT('Data Sheet'!$B$19) &amp; "." &amp; RIGHT(BN755,3))
            )
        ),
        "OK"
    )
)</f>
        <v>OK</v>
      </c>
      <c r="P755" s="23" t="str">
        <f>IF(BR755&lt;&gt;"",
    IF(INT('Data Sheet'!$A$19)=INT('Data Sheet'!$B$15),
        --(INT('Data Sheet'!$A$15) &amp; "." &amp; BR755),
        IF(AND((--(INT('Data Sheet'!$A$15) &amp; "." &amp; BR755)&gt;=--('Data Sheet'!$A$15)), (--(INT('Data Sheet'!$A$15) &amp; "." &amp; BR755)&lt;=--('Data Sheet'!$B$15))),
            --(INT('Data Sheet'!$A$15) &amp; "." &amp; BR755),
            --(INT('Data Sheet'!$B$15) &amp; "." &amp; BR755)
        )
    ),
    IF(BQ755&lt;&gt;"",
        IF(INT('Data Sheet'!$A$15)=INT('Data Sheet'!$B$15),
            --(INT('Data Sheet'!$A$15) &amp; "." &amp; LEFT(BQ755,3)),
            IF(AND((--(INT('Data Sheet'!$A$15) &amp; "." &amp; LEFT(BQ755,3))&gt;=--('Data Sheet'!$A$15)), (--(INT('Data Sheet'!$A$15) &amp; "." &amp; LEFT(BQ755,3))&lt;=--('Data Sheet'!$B$15))),
                --(INT('Data Sheet'!$A$15) &amp; "." &amp; LEFT(BQ755,3)),
                --(INT('Data Sheet'!$B$15) &amp; "." &amp; LEFT(BQ755,3))
            )
        ),
        "OK"
    )
)</f>
        <v>OK</v>
      </c>
      <c r="Q755" s="23" t="str">
        <f>IF(BS755&lt;&gt;"",
    IF(INT('Data Sheet'!$A$19)=INT('Data Sheet'!$B$15),
        --(INT('Data Sheet'!$A$15) &amp; "." &amp; BS755),
        IF(AND((--(INT('Data Sheet'!$A$15) &amp; "." &amp; BS755)&gt;=--('Data Sheet'!$A$15)), (--(INT('Data Sheet'!$A$15) &amp; "." &amp; BS755)&lt;=--('Data Sheet'!$B$15))),
            --(INT('Data Sheet'!$A$15) &amp; "." &amp; BS755),
            --(INT('Data Sheet'!$B$15) &amp; "." &amp; BS755)
        )
    ),
    IF(BQ755&lt;&gt;"",
        IF(INT('Data Sheet'!$A$15)=INT('Data Sheet'!$B$15),
            --(INT('Data Sheet'!$A$15) &amp; "." &amp; RIGHT(BQ755,3)),
            IF(AND((--(INT('Data Sheet'!$A$15) &amp; "." &amp; RIGHT(BQ755,3))&gt;=--('Data Sheet'!$A$15)), (--(INT('Data Sheet'!$A$15) &amp; "." &amp; RIGHT(BQ755,3))&lt;=--('Data Sheet'!$B$15))),
                --(INT('Data Sheet'!$A$15) &amp; "." &amp; RIGHT(BQ755,3)),
                --(INT('Data Sheet'!$B$15) &amp; "." &amp; RIGHT(BQ755,3))
            )
        ),
        "OK"
    )
)</f>
        <v>OK</v>
      </c>
      <c r="R755" s="19"/>
      <c r="S755" s="19"/>
      <c r="T755" s="19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1"/>
      <c r="AU755" s="21"/>
      <c r="AV755" s="21"/>
      <c r="AW755" s="22"/>
      <c r="AX755" s="99"/>
      <c r="AY755" s="20"/>
      <c r="AZ755" s="20"/>
      <c r="BA755" s="22"/>
      <c r="BB755">
        <v>747</v>
      </c>
      <c r="BC755" s="80"/>
      <c r="BD755" s="80"/>
      <c r="BE755" s="80"/>
      <c r="BF755" s="80"/>
      <c r="BG755" s="32" t="str">
        <f t="shared" si="125"/>
        <v/>
      </c>
      <c r="BH755" s="78">
        <f t="shared" si="123"/>
        <v>0</v>
      </c>
      <c r="BI755" s="2">
        <f t="shared" si="126"/>
        <v>0</v>
      </c>
      <c r="BJ755" s="2">
        <f t="shared" si="127"/>
        <v>0</v>
      </c>
      <c r="BK755" s="2">
        <f t="shared" si="124"/>
        <v>0</v>
      </c>
    </row>
    <row r="756" spans="2:63" ht="15" customHeight="1" x14ac:dyDescent="0.25">
      <c r="B756" s="14">
        <v>748</v>
      </c>
      <c r="C756" s="95" t="str">
        <f t="shared" si="128"/>
        <v/>
      </c>
      <c r="D756" s="15" t="str">
        <f t="shared" si="122"/>
        <v>OK</v>
      </c>
      <c r="E756" s="16" t="e">
        <f>VLOOKUP('Data Sheet'!$B$8,'Data Sheet'!$I$2:$J$9,2,FALSE)</f>
        <v>#N/A</v>
      </c>
      <c r="F756" s="16" t="str">
        <f t="shared" si="129"/>
        <v/>
      </c>
      <c r="G756" s="103">
        <f t="shared" si="130"/>
        <v>0</v>
      </c>
      <c r="H756" s="17" t="s">
        <v>26</v>
      </c>
      <c r="I756" s="17" t="s">
        <v>26</v>
      </c>
      <c r="J756" s="17" t="str">
        <f>IF('Data Sheet'!$B$9="NC-50","N/A","OK")</f>
        <v>OK</v>
      </c>
      <c r="K756" s="17" t="str">
        <f>IF('Data Sheet'!$B$9="NC-50","N/A","OK")</f>
        <v>OK</v>
      </c>
      <c r="L756" s="17" t="str">
        <f t="shared" si="131"/>
        <v>OK</v>
      </c>
      <c r="M756" s="17" t="str">
        <f t="shared" si="132"/>
        <v>OK</v>
      </c>
      <c r="N756" s="18" t="str">
        <f>IF(BO756&lt;&gt;"",
    IF(INT('Data Sheet'!$A$19)=INT('Data Sheet'!$B$19),
        --(INT('Data Sheet'!$A$19) &amp; "." &amp; BO756),
        IF(AND((--(INT('Data Sheet'!$A$19) &amp; "." &amp; BO756)&gt;=--('Data Sheet'!$A$19)), (--(INT('Data Sheet'!$A$19) &amp; "." &amp; BO756)&lt;=--('Data Sheet'!$B$19))),
            --(INT('Data Sheet'!$A$19) &amp; "." &amp; BO756),
            --(INT('Data Sheet'!$B$19) &amp; "." &amp; BO756)
        )
    ),
    IF(BN756&lt;&gt;"",
        IF(INT('Data Sheet'!$A$19)=INT('Data Sheet'!$B$19),
            --(INT('Data Sheet'!$A$19) &amp; "." &amp; LEFT(BN756,3)),
            IF(AND((--(INT('Data Sheet'!$A$19) &amp; "." &amp; LEFT(BN756,3))&gt;=--('Data Sheet'!$A$19)), (--(INT('Data Sheet'!$A$19) &amp; "." &amp; LEFT(BN756,3))&lt;=--('Data Sheet'!$B$19))),
                --(INT('Data Sheet'!$A$19) &amp; "." &amp; LEFT(BN756,3)),
                --(INT('Data Sheet'!$B$19) &amp; "." &amp; LEFT(BN756,3))
            )
        ),
        "OK"
    )
)</f>
        <v>OK</v>
      </c>
      <c r="O756" s="23" t="str">
        <f>IF(BP756&lt;&gt;"",
    IF(INT('Data Sheet'!$A$19)=INT('Data Sheet'!$B$19),
        --(INT('Data Sheet'!$A$19) &amp; "." &amp; BP756),
        IF(AND((--(INT('Data Sheet'!$A$19) &amp; "." &amp; BP756)&gt;=--('Data Sheet'!$A$19)), (--(INT('Data Sheet'!$A$19) &amp; "." &amp; BP756)&lt;=--('Data Sheet'!$B$19))),
            --(INT('Data Sheet'!$A$19) &amp; "." &amp; BP756),
            --(INT('Data Sheet'!$B$19) &amp; "." &amp; BP756)
        )
    ),
    IF(BN756&lt;&gt;"",
        IF(INT('Data Sheet'!$A$19)=INT('Data Sheet'!$B$19),
            --(INT('Data Sheet'!$A$19) &amp; "." &amp; RIGHT(BN756,3)),
            IF(AND((--(INT('Data Sheet'!$A$19) &amp; "." &amp; RIGHT(BN756,3))&gt;=--('Data Sheet'!$A$19)), (--(INT('Data Sheet'!$A$19) &amp; "." &amp; RIGHT(BN756,3))&lt;=--('Data Sheet'!$B$19))),
                --(INT('Data Sheet'!$A$19) &amp; "." &amp; RIGHT(BN756,3)),
                --(INT('Data Sheet'!$B$19) &amp; "." &amp; RIGHT(BN756,3))
            )
        ),
        "OK"
    )
)</f>
        <v>OK</v>
      </c>
      <c r="P756" s="23" t="str">
        <f>IF(BR756&lt;&gt;"",
    IF(INT('Data Sheet'!$A$19)=INT('Data Sheet'!$B$15),
        --(INT('Data Sheet'!$A$15) &amp; "." &amp; BR756),
        IF(AND((--(INT('Data Sheet'!$A$15) &amp; "." &amp; BR756)&gt;=--('Data Sheet'!$A$15)), (--(INT('Data Sheet'!$A$15) &amp; "." &amp; BR756)&lt;=--('Data Sheet'!$B$15))),
            --(INT('Data Sheet'!$A$15) &amp; "." &amp; BR756),
            --(INT('Data Sheet'!$B$15) &amp; "." &amp; BR756)
        )
    ),
    IF(BQ756&lt;&gt;"",
        IF(INT('Data Sheet'!$A$15)=INT('Data Sheet'!$B$15),
            --(INT('Data Sheet'!$A$15) &amp; "." &amp; LEFT(BQ756,3)),
            IF(AND((--(INT('Data Sheet'!$A$15) &amp; "." &amp; LEFT(BQ756,3))&gt;=--('Data Sheet'!$A$15)), (--(INT('Data Sheet'!$A$15) &amp; "." &amp; LEFT(BQ756,3))&lt;=--('Data Sheet'!$B$15))),
                --(INT('Data Sheet'!$A$15) &amp; "." &amp; LEFT(BQ756,3)),
                --(INT('Data Sheet'!$B$15) &amp; "." &amp; LEFT(BQ756,3))
            )
        ),
        "OK"
    )
)</f>
        <v>OK</v>
      </c>
      <c r="Q756" s="23" t="str">
        <f>IF(BS756&lt;&gt;"",
    IF(INT('Data Sheet'!$A$19)=INT('Data Sheet'!$B$15),
        --(INT('Data Sheet'!$A$15) &amp; "." &amp; BS756),
        IF(AND((--(INT('Data Sheet'!$A$15) &amp; "." &amp; BS756)&gt;=--('Data Sheet'!$A$15)), (--(INT('Data Sheet'!$A$15) &amp; "." &amp; BS756)&lt;=--('Data Sheet'!$B$15))),
            --(INT('Data Sheet'!$A$15) &amp; "." &amp; BS756),
            --(INT('Data Sheet'!$B$15) &amp; "." &amp; BS756)
        )
    ),
    IF(BQ756&lt;&gt;"",
        IF(INT('Data Sheet'!$A$15)=INT('Data Sheet'!$B$15),
            --(INT('Data Sheet'!$A$15) &amp; "." &amp; RIGHT(BQ756,3)),
            IF(AND((--(INT('Data Sheet'!$A$15) &amp; "." &amp; RIGHT(BQ756,3))&gt;=--('Data Sheet'!$A$15)), (--(INT('Data Sheet'!$A$15) &amp; "." &amp; RIGHT(BQ756,3))&lt;=--('Data Sheet'!$B$15))),
                --(INT('Data Sheet'!$A$15) &amp; "." &amp; RIGHT(BQ756,3)),
                --(INT('Data Sheet'!$B$15) &amp; "." &amp; RIGHT(BQ756,3))
            )
        ),
        "OK"
    )
)</f>
        <v>OK</v>
      </c>
      <c r="R756" s="19"/>
      <c r="S756" s="19"/>
      <c r="T756" s="19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1"/>
      <c r="AU756" s="21"/>
      <c r="AV756" s="21"/>
      <c r="AW756" s="22"/>
      <c r="AX756" s="99"/>
      <c r="AY756" s="20"/>
      <c r="AZ756" s="20"/>
      <c r="BA756" s="22"/>
      <c r="BB756">
        <v>748</v>
      </c>
      <c r="BC756" s="80"/>
      <c r="BD756" s="80"/>
      <c r="BE756" s="80"/>
      <c r="BF756" s="80"/>
      <c r="BG756" s="32" t="str">
        <f t="shared" si="125"/>
        <v/>
      </c>
      <c r="BH756" s="78">
        <f t="shared" si="123"/>
        <v>0</v>
      </c>
      <c r="BI756" s="2">
        <f t="shared" si="126"/>
        <v>0</v>
      </c>
      <c r="BJ756" s="2">
        <f t="shared" si="127"/>
        <v>0</v>
      </c>
      <c r="BK756" s="2">
        <f t="shared" si="124"/>
        <v>0</v>
      </c>
    </row>
    <row r="757" spans="2:63" ht="15" customHeight="1" x14ac:dyDescent="0.25">
      <c r="B757" s="14">
        <v>749</v>
      </c>
      <c r="C757" s="95" t="str">
        <f t="shared" si="128"/>
        <v/>
      </c>
      <c r="D757" s="15" t="str">
        <f t="shared" si="122"/>
        <v>OK</v>
      </c>
      <c r="E757" s="16" t="e">
        <f>VLOOKUP('Data Sheet'!$B$8,'Data Sheet'!$I$2:$J$9,2,FALSE)</f>
        <v>#N/A</v>
      </c>
      <c r="F757" s="16" t="str">
        <f t="shared" si="129"/>
        <v/>
      </c>
      <c r="G757" s="103">
        <f t="shared" si="130"/>
        <v>0</v>
      </c>
      <c r="H757" s="17" t="s">
        <v>26</v>
      </c>
      <c r="I757" s="17" t="s">
        <v>26</v>
      </c>
      <c r="J757" s="17" t="str">
        <f>IF('Data Sheet'!$B$9="NC-50","N/A","OK")</f>
        <v>OK</v>
      </c>
      <c r="K757" s="17" t="str">
        <f>IF('Data Sheet'!$B$9="NC-50","N/A","OK")</f>
        <v>OK</v>
      </c>
      <c r="L757" s="17" t="str">
        <f t="shared" si="131"/>
        <v>OK</v>
      </c>
      <c r="M757" s="17" t="str">
        <f t="shared" si="132"/>
        <v>OK</v>
      </c>
      <c r="N757" s="18" t="str">
        <f>IF(BO757&lt;&gt;"",
    IF(INT('Data Sheet'!$A$19)=INT('Data Sheet'!$B$19),
        --(INT('Data Sheet'!$A$19) &amp; "." &amp; BO757),
        IF(AND((--(INT('Data Sheet'!$A$19) &amp; "." &amp; BO757)&gt;=--('Data Sheet'!$A$19)), (--(INT('Data Sheet'!$A$19) &amp; "." &amp; BO757)&lt;=--('Data Sheet'!$B$19))),
            --(INT('Data Sheet'!$A$19) &amp; "." &amp; BO757),
            --(INT('Data Sheet'!$B$19) &amp; "." &amp; BO757)
        )
    ),
    IF(BN757&lt;&gt;"",
        IF(INT('Data Sheet'!$A$19)=INT('Data Sheet'!$B$19),
            --(INT('Data Sheet'!$A$19) &amp; "." &amp; LEFT(BN757,3)),
            IF(AND((--(INT('Data Sheet'!$A$19) &amp; "." &amp; LEFT(BN757,3))&gt;=--('Data Sheet'!$A$19)), (--(INT('Data Sheet'!$A$19) &amp; "." &amp; LEFT(BN757,3))&lt;=--('Data Sheet'!$B$19))),
                --(INT('Data Sheet'!$A$19) &amp; "." &amp; LEFT(BN757,3)),
                --(INT('Data Sheet'!$B$19) &amp; "." &amp; LEFT(BN757,3))
            )
        ),
        "OK"
    )
)</f>
        <v>OK</v>
      </c>
      <c r="O757" s="23" t="str">
        <f>IF(BP757&lt;&gt;"",
    IF(INT('Data Sheet'!$A$19)=INT('Data Sheet'!$B$19),
        --(INT('Data Sheet'!$A$19) &amp; "." &amp; BP757),
        IF(AND((--(INT('Data Sheet'!$A$19) &amp; "." &amp; BP757)&gt;=--('Data Sheet'!$A$19)), (--(INT('Data Sheet'!$A$19) &amp; "." &amp; BP757)&lt;=--('Data Sheet'!$B$19))),
            --(INT('Data Sheet'!$A$19) &amp; "." &amp; BP757),
            --(INT('Data Sheet'!$B$19) &amp; "." &amp; BP757)
        )
    ),
    IF(BN757&lt;&gt;"",
        IF(INT('Data Sheet'!$A$19)=INT('Data Sheet'!$B$19),
            --(INT('Data Sheet'!$A$19) &amp; "." &amp; RIGHT(BN757,3)),
            IF(AND((--(INT('Data Sheet'!$A$19) &amp; "." &amp; RIGHT(BN757,3))&gt;=--('Data Sheet'!$A$19)), (--(INT('Data Sheet'!$A$19) &amp; "." &amp; RIGHT(BN757,3))&lt;=--('Data Sheet'!$B$19))),
                --(INT('Data Sheet'!$A$19) &amp; "." &amp; RIGHT(BN757,3)),
                --(INT('Data Sheet'!$B$19) &amp; "." &amp; RIGHT(BN757,3))
            )
        ),
        "OK"
    )
)</f>
        <v>OK</v>
      </c>
      <c r="P757" s="23" t="str">
        <f>IF(BR757&lt;&gt;"",
    IF(INT('Data Sheet'!$A$19)=INT('Data Sheet'!$B$15),
        --(INT('Data Sheet'!$A$15) &amp; "." &amp; BR757),
        IF(AND((--(INT('Data Sheet'!$A$15) &amp; "." &amp; BR757)&gt;=--('Data Sheet'!$A$15)), (--(INT('Data Sheet'!$A$15) &amp; "." &amp; BR757)&lt;=--('Data Sheet'!$B$15))),
            --(INT('Data Sheet'!$A$15) &amp; "." &amp; BR757),
            --(INT('Data Sheet'!$B$15) &amp; "." &amp; BR757)
        )
    ),
    IF(BQ757&lt;&gt;"",
        IF(INT('Data Sheet'!$A$15)=INT('Data Sheet'!$B$15),
            --(INT('Data Sheet'!$A$15) &amp; "." &amp; LEFT(BQ757,3)),
            IF(AND((--(INT('Data Sheet'!$A$15) &amp; "." &amp; LEFT(BQ757,3))&gt;=--('Data Sheet'!$A$15)), (--(INT('Data Sheet'!$A$15) &amp; "." &amp; LEFT(BQ757,3))&lt;=--('Data Sheet'!$B$15))),
                --(INT('Data Sheet'!$A$15) &amp; "." &amp; LEFT(BQ757,3)),
                --(INT('Data Sheet'!$B$15) &amp; "." &amp; LEFT(BQ757,3))
            )
        ),
        "OK"
    )
)</f>
        <v>OK</v>
      </c>
      <c r="Q757" s="23" t="str">
        <f>IF(BS757&lt;&gt;"",
    IF(INT('Data Sheet'!$A$19)=INT('Data Sheet'!$B$15),
        --(INT('Data Sheet'!$A$15) &amp; "." &amp; BS757),
        IF(AND((--(INT('Data Sheet'!$A$15) &amp; "." &amp; BS757)&gt;=--('Data Sheet'!$A$15)), (--(INT('Data Sheet'!$A$15) &amp; "." &amp; BS757)&lt;=--('Data Sheet'!$B$15))),
            --(INT('Data Sheet'!$A$15) &amp; "." &amp; BS757),
            --(INT('Data Sheet'!$B$15) &amp; "." &amp; BS757)
        )
    ),
    IF(BQ757&lt;&gt;"",
        IF(INT('Data Sheet'!$A$15)=INT('Data Sheet'!$B$15),
            --(INT('Data Sheet'!$A$15) &amp; "." &amp; RIGHT(BQ757,3)),
            IF(AND((--(INT('Data Sheet'!$A$15) &amp; "." &amp; RIGHT(BQ757,3))&gt;=--('Data Sheet'!$A$15)), (--(INT('Data Sheet'!$A$15) &amp; "." &amp; RIGHT(BQ757,3))&lt;=--('Data Sheet'!$B$15))),
                --(INT('Data Sheet'!$A$15) &amp; "." &amp; RIGHT(BQ757,3)),
                --(INT('Data Sheet'!$B$15) &amp; "." &amp; RIGHT(BQ757,3))
            )
        ),
        "OK"
    )
)</f>
        <v>OK</v>
      </c>
      <c r="R757" s="19"/>
      <c r="S757" s="19"/>
      <c r="T757" s="19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1"/>
      <c r="AU757" s="21"/>
      <c r="AV757" s="21"/>
      <c r="AW757" s="22"/>
      <c r="AX757" s="99"/>
      <c r="AY757" s="20"/>
      <c r="AZ757" s="20"/>
      <c r="BA757" s="22"/>
      <c r="BB757">
        <v>749</v>
      </c>
      <c r="BC757" s="80"/>
      <c r="BD757" s="80"/>
      <c r="BE757" s="80"/>
      <c r="BF757" s="80"/>
      <c r="BG757" s="32" t="str">
        <f t="shared" si="125"/>
        <v/>
      </c>
      <c r="BH757" s="78">
        <f t="shared" si="123"/>
        <v>0</v>
      </c>
      <c r="BI757" s="2">
        <f t="shared" si="126"/>
        <v>0</v>
      </c>
      <c r="BJ757" s="2">
        <f t="shared" si="127"/>
        <v>0</v>
      </c>
      <c r="BK757" s="2">
        <f t="shared" si="124"/>
        <v>0</v>
      </c>
    </row>
    <row r="758" spans="2:63" ht="15" customHeight="1" x14ac:dyDescent="0.25">
      <c r="B758" s="14">
        <v>750</v>
      </c>
      <c r="C758" s="95" t="str">
        <f t="shared" si="128"/>
        <v/>
      </c>
      <c r="D758" s="15" t="str">
        <f t="shared" si="122"/>
        <v>OK</v>
      </c>
      <c r="E758" s="16" t="e">
        <f>VLOOKUP('Data Sheet'!$B$8,'Data Sheet'!$I$2:$J$9,2,FALSE)</f>
        <v>#N/A</v>
      </c>
      <c r="F758" s="16" t="str">
        <f t="shared" si="129"/>
        <v/>
      </c>
      <c r="G758" s="103">
        <f t="shared" si="130"/>
        <v>0</v>
      </c>
      <c r="H758" s="17" t="s">
        <v>26</v>
      </c>
      <c r="I758" s="17" t="s">
        <v>26</v>
      </c>
      <c r="J758" s="17" t="str">
        <f>IF('Data Sheet'!$B$9="NC-50","N/A","OK")</f>
        <v>OK</v>
      </c>
      <c r="K758" s="17" t="str">
        <f>IF('Data Sheet'!$B$9="NC-50","N/A","OK")</f>
        <v>OK</v>
      </c>
      <c r="L758" s="17" t="str">
        <f t="shared" si="131"/>
        <v>OK</v>
      </c>
      <c r="M758" s="17" t="str">
        <f t="shared" si="132"/>
        <v>OK</v>
      </c>
      <c r="N758" s="18" t="str">
        <f>IF(BO758&lt;&gt;"",
    IF(INT('Data Sheet'!$A$19)=INT('Data Sheet'!$B$19),
        --(INT('Data Sheet'!$A$19) &amp; "." &amp; BO758),
        IF(AND((--(INT('Data Sheet'!$A$19) &amp; "." &amp; BO758)&gt;=--('Data Sheet'!$A$19)), (--(INT('Data Sheet'!$A$19) &amp; "." &amp; BO758)&lt;=--('Data Sheet'!$B$19))),
            --(INT('Data Sheet'!$A$19) &amp; "." &amp; BO758),
            --(INT('Data Sheet'!$B$19) &amp; "." &amp; BO758)
        )
    ),
    IF(BN758&lt;&gt;"",
        IF(INT('Data Sheet'!$A$19)=INT('Data Sheet'!$B$19),
            --(INT('Data Sheet'!$A$19) &amp; "." &amp; LEFT(BN758,3)),
            IF(AND((--(INT('Data Sheet'!$A$19) &amp; "." &amp; LEFT(BN758,3))&gt;=--('Data Sheet'!$A$19)), (--(INT('Data Sheet'!$A$19) &amp; "." &amp; LEFT(BN758,3))&lt;=--('Data Sheet'!$B$19))),
                --(INT('Data Sheet'!$A$19) &amp; "." &amp; LEFT(BN758,3)),
                --(INT('Data Sheet'!$B$19) &amp; "." &amp; LEFT(BN758,3))
            )
        ),
        "OK"
    )
)</f>
        <v>OK</v>
      </c>
      <c r="O758" s="23" t="str">
        <f>IF(BP758&lt;&gt;"",
    IF(INT('Data Sheet'!$A$19)=INT('Data Sheet'!$B$19),
        --(INT('Data Sheet'!$A$19) &amp; "." &amp; BP758),
        IF(AND((--(INT('Data Sheet'!$A$19) &amp; "." &amp; BP758)&gt;=--('Data Sheet'!$A$19)), (--(INT('Data Sheet'!$A$19) &amp; "." &amp; BP758)&lt;=--('Data Sheet'!$B$19))),
            --(INT('Data Sheet'!$A$19) &amp; "." &amp; BP758),
            --(INT('Data Sheet'!$B$19) &amp; "." &amp; BP758)
        )
    ),
    IF(BN758&lt;&gt;"",
        IF(INT('Data Sheet'!$A$19)=INT('Data Sheet'!$B$19),
            --(INT('Data Sheet'!$A$19) &amp; "." &amp; RIGHT(BN758,3)),
            IF(AND((--(INT('Data Sheet'!$A$19) &amp; "." &amp; RIGHT(BN758,3))&gt;=--('Data Sheet'!$A$19)), (--(INT('Data Sheet'!$A$19) &amp; "." &amp; RIGHT(BN758,3))&lt;=--('Data Sheet'!$B$19))),
                --(INT('Data Sheet'!$A$19) &amp; "." &amp; RIGHT(BN758,3)),
                --(INT('Data Sheet'!$B$19) &amp; "." &amp; RIGHT(BN758,3))
            )
        ),
        "OK"
    )
)</f>
        <v>OK</v>
      </c>
      <c r="P758" s="23" t="str">
        <f>IF(BR758&lt;&gt;"",
    IF(INT('Data Sheet'!$A$19)=INT('Data Sheet'!$B$15),
        --(INT('Data Sheet'!$A$15) &amp; "." &amp; BR758),
        IF(AND((--(INT('Data Sheet'!$A$15) &amp; "." &amp; BR758)&gt;=--('Data Sheet'!$A$15)), (--(INT('Data Sheet'!$A$15) &amp; "." &amp; BR758)&lt;=--('Data Sheet'!$B$15))),
            --(INT('Data Sheet'!$A$15) &amp; "." &amp; BR758),
            --(INT('Data Sheet'!$B$15) &amp; "." &amp; BR758)
        )
    ),
    IF(BQ758&lt;&gt;"",
        IF(INT('Data Sheet'!$A$15)=INT('Data Sheet'!$B$15),
            --(INT('Data Sheet'!$A$15) &amp; "." &amp; LEFT(BQ758,3)),
            IF(AND((--(INT('Data Sheet'!$A$15) &amp; "." &amp; LEFT(BQ758,3))&gt;=--('Data Sheet'!$A$15)), (--(INT('Data Sheet'!$A$15) &amp; "." &amp; LEFT(BQ758,3))&lt;=--('Data Sheet'!$B$15))),
                --(INT('Data Sheet'!$A$15) &amp; "." &amp; LEFT(BQ758,3)),
                --(INT('Data Sheet'!$B$15) &amp; "." &amp; LEFT(BQ758,3))
            )
        ),
        "OK"
    )
)</f>
        <v>OK</v>
      </c>
      <c r="Q758" s="23" t="str">
        <f>IF(BS758&lt;&gt;"",
    IF(INT('Data Sheet'!$A$19)=INT('Data Sheet'!$B$15),
        --(INT('Data Sheet'!$A$15) &amp; "." &amp; BS758),
        IF(AND((--(INT('Data Sheet'!$A$15) &amp; "." &amp; BS758)&gt;=--('Data Sheet'!$A$15)), (--(INT('Data Sheet'!$A$15) &amp; "." &amp; BS758)&lt;=--('Data Sheet'!$B$15))),
            --(INT('Data Sheet'!$A$15) &amp; "." &amp; BS758),
            --(INT('Data Sheet'!$B$15) &amp; "." &amp; BS758)
        )
    ),
    IF(BQ758&lt;&gt;"",
        IF(INT('Data Sheet'!$A$15)=INT('Data Sheet'!$B$15),
            --(INT('Data Sheet'!$A$15) &amp; "." &amp; RIGHT(BQ758,3)),
            IF(AND((--(INT('Data Sheet'!$A$15) &amp; "." &amp; RIGHT(BQ758,3))&gt;=--('Data Sheet'!$A$15)), (--(INT('Data Sheet'!$A$15) &amp; "." &amp; RIGHT(BQ758,3))&lt;=--('Data Sheet'!$B$15))),
                --(INT('Data Sheet'!$A$15) &amp; "." &amp; RIGHT(BQ758,3)),
                --(INT('Data Sheet'!$B$15) &amp; "." &amp; RIGHT(BQ758,3))
            )
        ),
        "OK"
    )
)</f>
        <v>OK</v>
      </c>
      <c r="R758" s="19"/>
      <c r="S758" s="19"/>
      <c r="T758" s="19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1"/>
      <c r="AU758" s="21"/>
      <c r="AV758" s="21"/>
      <c r="AW758" s="22"/>
      <c r="AX758" s="99"/>
      <c r="AY758" s="20"/>
      <c r="AZ758" s="20"/>
      <c r="BA758" s="22"/>
      <c r="BB758">
        <v>750</v>
      </c>
      <c r="BC758" s="80"/>
      <c r="BD758" s="80"/>
      <c r="BE758" s="80"/>
      <c r="BF758" s="80"/>
      <c r="BG758" s="32" t="str">
        <f t="shared" si="125"/>
        <v/>
      </c>
      <c r="BH758" s="78">
        <f t="shared" si="123"/>
        <v>0</v>
      </c>
      <c r="BI758" s="2">
        <f t="shared" si="126"/>
        <v>0</v>
      </c>
      <c r="BJ758" s="2">
        <f t="shared" si="127"/>
        <v>0</v>
      </c>
      <c r="BK758" s="2">
        <f t="shared" si="124"/>
        <v>0</v>
      </c>
    </row>
    <row r="759" spans="2:63" ht="15" customHeight="1" x14ac:dyDescent="0.25">
      <c r="B759" s="14">
        <v>751</v>
      </c>
      <c r="C759" s="95" t="str">
        <f t="shared" si="128"/>
        <v/>
      </c>
      <c r="D759" s="15" t="str">
        <f t="shared" si="122"/>
        <v>OK</v>
      </c>
      <c r="E759" s="16" t="e">
        <f>VLOOKUP('Data Sheet'!$B$8,'Data Sheet'!$I$2:$J$9,2,FALSE)</f>
        <v>#N/A</v>
      </c>
      <c r="F759" s="16" t="str">
        <f t="shared" si="129"/>
        <v/>
      </c>
      <c r="G759" s="103">
        <f t="shared" si="130"/>
        <v>0</v>
      </c>
      <c r="H759" s="17" t="s">
        <v>26</v>
      </c>
      <c r="I759" s="17" t="s">
        <v>26</v>
      </c>
      <c r="J759" s="17" t="str">
        <f>IF('Data Sheet'!$B$9="NC-50","N/A","OK")</f>
        <v>OK</v>
      </c>
      <c r="K759" s="17" t="str">
        <f>IF('Data Sheet'!$B$9="NC-50","N/A","OK")</f>
        <v>OK</v>
      </c>
      <c r="L759" s="17" t="str">
        <f t="shared" si="131"/>
        <v>OK</v>
      </c>
      <c r="M759" s="17" t="str">
        <f t="shared" si="132"/>
        <v>OK</v>
      </c>
      <c r="N759" s="18" t="str">
        <f>IF(BO759&lt;&gt;"",
    IF(INT('Data Sheet'!$A$19)=INT('Data Sheet'!$B$19),
        --(INT('Data Sheet'!$A$19) &amp; "." &amp; BO759),
        IF(AND((--(INT('Data Sheet'!$A$19) &amp; "." &amp; BO759)&gt;=--('Data Sheet'!$A$19)), (--(INT('Data Sheet'!$A$19) &amp; "." &amp; BO759)&lt;=--('Data Sheet'!$B$19))),
            --(INT('Data Sheet'!$A$19) &amp; "." &amp; BO759),
            --(INT('Data Sheet'!$B$19) &amp; "." &amp; BO759)
        )
    ),
    IF(BN759&lt;&gt;"",
        IF(INT('Data Sheet'!$A$19)=INT('Data Sheet'!$B$19),
            --(INT('Data Sheet'!$A$19) &amp; "." &amp; LEFT(BN759,3)),
            IF(AND((--(INT('Data Sheet'!$A$19) &amp; "." &amp; LEFT(BN759,3))&gt;=--('Data Sheet'!$A$19)), (--(INT('Data Sheet'!$A$19) &amp; "." &amp; LEFT(BN759,3))&lt;=--('Data Sheet'!$B$19))),
                --(INT('Data Sheet'!$A$19) &amp; "." &amp; LEFT(BN759,3)),
                --(INT('Data Sheet'!$B$19) &amp; "." &amp; LEFT(BN759,3))
            )
        ),
        "OK"
    )
)</f>
        <v>OK</v>
      </c>
      <c r="O759" s="23" t="str">
        <f>IF(BP759&lt;&gt;"",
    IF(INT('Data Sheet'!$A$19)=INT('Data Sheet'!$B$19),
        --(INT('Data Sheet'!$A$19) &amp; "." &amp; BP759),
        IF(AND((--(INT('Data Sheet'!$A$19) &amp; "." &amp; BP759)&gt;=--('Data Sheet'!$A$19)), (--(INT('Data Sheet'!$A$19) &amp; "." &amp; BP759)&lt;=--('Data Sheet'!$B$19))),
            --(INT('Data Sheet'!$A$19) &amp; "." &amp; BP759),
            --(INT('Data Sheet'!$B$19) &amp; "." &amp; BP759)
        )
    ),
    IF(BN759&lt;&gt;"",
        IF(INT('Data Sheet'!$A$19)=INT('Data Sheet'!$B$19),
            --(INT('Data Sheet'!$A$19) &amp; "." &amp; RIGHT(BN759,3)),
            IF(AND((--(INT('Data Sheet'!$A$19) &amp; "." &amp; RIGHT(BN759,3))&gt;=--('Data Sheet'!$A$19)), (--(INT('Data Sheet'!$A$19) &amp; "." &amp; RIGHT(BN759,3))&lt;=--('Data Sheet'!$B$19))),
                --(INT('Data Sheet'!$A$19) &amp; "." &amp; RIGHT(BN759,3)),
                --(INT('Data Sheet'!$B$19) &amp; "." &amp; RIGHT(BN759,3))
            )
        ),
        "OK"
    )
)</f>
        <v>OK</v>
      </c>
      <c r="P759" s="23" t="str">
        <f>IF(BR759&lt;&gt;"",
    IF(INT('Data Sheet'!$A$19)=INT('Data Sheet'!$B$15),
        --(INT('Data Sheet'!$A$15) &amp; "." &amp; BR759),
        IF(AND((--(INT('Data Sheet'!$A$15) &amp; "." &amp; BR759)&gt;=--('Data Sheet'!$A$15)), (--(INT('Data Sheet'!$A$15) &amp; "." &amp; BR759)&lt;=--('Data Sheet'!$B$15))),
            --(INT('Data Sheet'!$A$15) &amp; "." &amp; BR759),
            --(INT('Data Sheet'!$B$15) &amp; "." &amp; BR759)
        )
    ),
    IF(BQ759&lt;&gt;"",
        IF(INT('Data Sheet'!$A$15)=INT('Data Sheet'!$B$15),
            --(INT('Data Sheet'!$A$15) &amp; "." &amp; LEFT(BQ759,3)),
            IF(AND((--(INT('Data Sheet'!$A$15) &amp; "." &amp; LEFT(BQ759,3))&gt;=--('Data Sheet'!$A$15)), (--(INT('Data Sheet'!$A$15) &amp; "." &amp; LEFT(BQ759,3))&lt;=--('Data Sheet'!$B$15))),
                --(INT('Data Sheet'!$A$15) &amp; "." &amp; LEFT(BQ759,3)),
                --(INT('Data Sheet'!$B$15) &amp; "." &amp; LEFT(BQ759,3))
            )
        ),
        "OK"
    )
)</f>
        <v>OK</v>
      </c>
      <c r="Q759" s="23" t="str">
        <f>IF(BS759&lt;&gt;"",
    IF(INT('Data Sheet'!$A$19)=INT('Data Sheet'!$B$15),
        --(INT('Data Sheet'!$A$15) &amp; "." &amp; BS759),
        IF(AND((--(INT('Data Sheet'!$A$15) &amp; "." &amp; BS759)&gt;=--('Data Sheet'!$A$15)), (--(INT('Data Sheet'!$A$15) &amp; "." &amp; BS759)&lt;=--('Data Sheet'!$B$15))),
            --(INT('Data Sheet'!$A$15) &amp; "." &amp; BS759),
            --(INT('Data Sheet'!$B$15) &amp; "." &amp; BS759)
        )
    ),
    IF(BQ759&lt;&gt;"",
        IF(INT('Data Sheet'!$A$15)=INT('Data Sheet'!$B$15),
            --(INT('Data Sheet'!$A$15) &amp; "." &amp; RIGHT(BQ759,3)),
            IF(AND((--(INT('Data Sheet'!$A$15) &amp; "." &amp; RIGHT(BQ759,3))&gt;=--('Data Sheet'!$A$15)), (--(INT('Data Sheet'!$A$15) &amp; "." &amp; RIGHT(BQ759,3))&lt;=--('Data Sheet'!$B$15))),
                --(INT('Data Sheet'!$A$15) &amp; "." &amp; RIGHT(BQ759,3)),
                --(INT('Data Sheet'!$B$15) &amp; "." &amp; RIGHT(BQ759,3))
            )
        ),
        "OK"
    )
)</f>
        <v>OK</v>
      </c>
      <c r="R759" s="19"/>
      <c r="S759" s="19"/>
      <c r="T759" s="19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1"/>
      <c r="AU759" s="21"/>
      <c r="AV759" s="21"/>
      <c r="AW759" s="22"/>
      <c r="AX759" s="99"/>
      <c r="AY759" s="20"/>
      <c r="AZ759" s="20"/>
      <c r="BA759" s="22"/>
      <c r="BB759">
        <v>751</v>
      </c>
      <c r="BC759" s="80"/>
      <c r="BD759" s="80"/>
      <c r="BE759" s="80"/>
      <c r="BF759" s="80"/>
      <c r="BG759" s="32" t="str">
        <f t="shared" si="125"/>
        <v/>
      </c>
      <c r="BH759" s="78">
        <f t="shared" si="123"/>
        <v>0</v>
      </c>
      <c r="BI759" s="2">
        <f t="shared" si="126"/>
        <v>0</v>
      </c>
      <c r="BJ759" s="2">
        <f t="shared" si="127"/>
        <v>0</v>
      </c>
      <c r="BK759" s="2">
        <f t="shared" si="124"/>
        <v>0</v>
      </c>
    </row>
    <row r="760" spans="2:63" ht="15" customHeight="1" x14ac:dyDescent="0.25">
      <c r="B760" s="14">
        <v>752</v>
      </c>
      <c r="C760" s="95" t="str">
        <f t="shared" si="128"/>
        <v/>
      </c>
      <c r="D760" s="15" t="str">
        <f t="shared" si="122"/>
        <v>OK</v>
      </c>
      <c r="E760" s="16" t="e">
        <f>VLOOKUP('Data Sheet'!$B$8,'Data Sheet'!$I$2:$J$9,2,FALSE)</f>
        <v>#N/A</v>
      </c>
      <c r="F760" s="16" t="str">
        <f t="shared" si="129"/>
        <v/>
      </c>
      <c r="G760" s="103">
        <f t="shared" si="130"/>
        <v>0</v>
      </c>
      <c r="H760" s="17" t="s">
        <v>26</v>
      </c>
      <c r="I760" s="17" t="s">
        <v>26</v>
      </c>
      <c r="J760" s="17" t="str">
        <f>IF('Data Sheet'!$B$9="NC-50","N/A","OK")</f>
        <v>OK</v>
      </c>
      <c r="K760" s="17" t="str">
        <f>IF('Data Sheet'!$B$9="NC-50","N/A","OK")</f>
        <v>OK</v>
      </c>
      <c r="L760" s="17" t="str">
        <f t="shared" si="131"/>
        <v>OK</v>
      </c>
      <c r="M760" s="17" t="str">
        <f t="shared" si="132"/>
        <v>OK</v>
      </c>
      <c r="N760" s="18" t="str">
        <f>IF(BO760&lt;&gt;"",
    IF(INT('Data Sheet'!$A$19)=INT('Data Sheet'!$B$19),
        --(INT('Data Sheet'!$A$19) &amp; "." &amp; BO760),
        IF(AND((--(INT('Data Sheet'!$A$19) &amp; "." &amp; BO760)&gt;=--('Data Sheet'!$A$19)), (--(INT('Data Sheet'!$A$19) &amp; "." &amp; BO760)&lt;=--('Data Sheet'!$B$19))),
            --(INT('Data Sheet'!$A$19) &amp; "." &amp; BO760),
            --(INT('Data Sheet'!$B$19) &amp; "." &amp; BO760)
        )
    ),
    IF(BN760&lt;&gt;"",
        IF(INT('Data Sheet'!$A$19)=INT('Data Sheet'!$B$19),
            --(INT('Data Sheet'!$A$19) &amp; "." &amp; LEFT(BN760,3)),
            IF(AND((--(INT('Data Sheet'!$A$19) &amp; "." &amp; LEFT(BN760,3))&gt;=--('Data Sheet'!$A$19)), (--(INT('Data Sheet'!$A$19) &amp; "." &amp; LEFT(BN760,3))&lt;=--('Data Sheet'!$B$19))),
                --(INT('Data Sheet'!$A$19) &amp; "." &amp; LEFT(BN760,3)),
                --(INT('Data Sheet'!$B$19) &amp; "." &amp; LEFT(BN760,3))
            )
        ),
        "OK"
    )
)</f>
        <v>OK</v>
      </c>
      <c r="O760" s="23" t="str">
        <f>IF(BP760&lt;&gt;"",
    IF(INT('Data Sheet'!$A$19)=INT('Data Sheet'!$B$19),
        --(INT('Data Sheet'!$A$19) &amp; "." &amp; BP760),
        IF(AND((--(INT('Data Sheet'!$A$19) &amp; "." &amp; BP760)&gt;=--('Data Sheet'!$A$19)), (--(INT('Data Sheet'!$A$19) &amp; "." &amp; BP760)&lt;=--('Data Sheet'!$B$19))),
            --(INT('Data Sheet'!$A$19) &amp; "." &amp; BP760),
            --(INT('Data Sheet'!$B$19) &amp; "." &amp; BP760)
        )
    ),
    IF(BN760&lt;&gt;"",
        IF(INT('Data Sheet'!$A$19)=INT('Data Sheet'!$B$19),
            --(INT('Data Sheet'!$A$19) &amp; "." &amp; RIGHT(BN760,3)),
            IF(AND((--(INT('Data Sheet'!$A$19) &amp; "." &amp; RIGHT(BN760,3))&gt;=--('Data Sheet'!$A$19)), (--(INT('Data Sheet'!$A$19) &amp; "." &amp; RIGHT(BN760,3))&lt;=--('Data Sheet'!$B$19))),
                --(INT('Data Sheet'!$A$19) &amp; "." &amp; RIGHT(BN760,3)),
                --(INT('Data Sheet'!$B$19) &amp; "." &amp; RIGHT(BN760,3))
            )
        ),
        "OK"
    )
)</f>
        <v>OK</v>
      </c>
      <c r="P760" s="23" t="str">
        <f>IF(BR760&lt;&gt;"",
    IF(INT('Data Sheet'!$A$19)=INT('Data Sheet'!$B$15),
        --(INT('Data Sheet'!$A$15) &amp; "." &amp; BR760),
        IF(AND((--(INT('Data Sheet'!$A$15) &amp; "." &amp; BR760)&gt;=--('Data Sheet'!$A$15)), (--(INT('Data Sheet'!$A$15) &amp; "." &amp; BR760)&lt;=--('Data Sheet'!$B$15))),
            --(INT('Data Sheet'!$A$15) &amp; "." &amp; BR760),
            --(INT('Data Sheet'!$B$15) &amp; "." &amp; BR760)
        )
    ),
    IF(BQ760&lt;&gt;"",
        IF(INT('Data Sheet'!$A$15)=INT('Data Sheet'!$B$15),
            --(INT('Data Sheet'!$A$15) &amp; "." &amp; LEFT(BQ760,3)),
            IF(AND((--(INT('Data Sheet'!$A$15) &amp; "." &amp; LEFT(BQ760,3))&gt;=--('Data Sheet'!$A$15)), (--(INT('Data Sheet'!$A$15) &amp; "." &amp; LEFT(BQ760,3))&lt;=--('Data Sheet'!$B$15))),
                --(INT('Data Sheet'!$A$15) &amp; "." &amp; LEFT(BQ760,3)),
                --(INT('Data Sheet'!$B$15) &amp; "." &amp; LEFT(BQ760,3))
            )
        ),
        "OK"
    )
)</f>
        <v>OK</v>
      </c>
      <c r="Q760" s="23" t="str">
        <f>IF(BS760&lt;&gt;"",
    IF(INT('Data Sheet'!$A$19)=INT('Data Sheet'!$B$15),
        --(INT('Data Sheet'!$A$15) &amp; "." &amp; BS760),
        IF(AND((--(INT('Data Sheet'!$A$15) &amp; "." &amp; BS760)&gt;=--('Data Sheet'!$A$15)), (--(INT('Data Sheet'!$A$15) &amp; "." &amp; BS760)&lt;=--('Data Sheet'!$B$15))),
            --(INT('Data Sheet'!$A$15) &amp; "." &amp; BS760),
            --(INT('Data Sheet'!$B$15) &amp; "." &amp; BS760)
        )
    ),
    IF(BQ760&lt;&gt;"",
        IF(INT('Data Sheet'!$A$15)=INT('Data Sheet'!$B$15),
            --(INT('Data Sheet'!$A$15) &amp; "." &amp; RIGHT(BQ760,3)),
            IF(AND((--(INT('Data Sheet'!$A$15) &amp; "." &amp; RIGHT(BQ760,3))&gt;=--('Data Sheet'!$A$15)), (--(INT('Data Sheet'!$A$15) &amp; "." &amp; RIGHT(BQ760,3))&lt;=--('Data Sheet'!$B$15))),
                --(INT('Data Sheet'!$A$15) &amp; "." &amp; RIGHT(BQ760,3)),
                --(INT('Data Sheet'!$B$15) &amp; "." &amp; RIGHT(BQ760,3))
            )
        ),
        "OK"
    )
)</f>
        <v>OK</v>
      </c>
      <c r="R760" s="19"/>
      <c r="S760" s="19"/>
      <c r="T760" s="19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1"/>
      <c r="AU760" s="21"/>
      <c r="AV760" s="21"/>
      <c r="AW760" s="22"/>
      <c r="AX760" s="99"/>
      <c r="AY760" s="20"/>
      <c r="AZ760" s="20"/>
      <c r="BA760" s="22"/>
      <c r="BB760">
        <v>752</v>
      </c>
      <c r="BC760" s="80"/>
      <c r="BD760" s="80"/>
      <c r="BE760" s="80"/>
      <c r="BF760" s="80"/>
      <c r="BG760" s="32" t="str">
        <f t="shared" si="125"/>
        <v/>
      </c>
      <c r="BH760" s="78">
        <f t="shared" si="123"/>
        <v>0</v>
      </c>
      <c r="BI760" s="2">
        <f t="shared" si="126"/>
        <v>0</v>
      </c>
      <c r="BJ760" s="2">
        <f t="shared" si="127"/>
        <v>0</v>
      </c>
      <c r="BK760" s="2">
        <f t="shared" si="124"/>
        <v>0</v>
      </c>
    </row>
    <row r="761" spans="2:63" ht="15" customHeight="1" x14ac:dyDescent="0.25">
      <c r="B761" s="14">
        <v>753</v>
      </c>
      <c r="C761" s="95" t="str">
        <f t="shared" si="128"/>
        <v/>
      </c>
      <c r="D761" s="15" t="str">
        <f t="shared" si="122"/>
        <v>OK</v>
      </c>
      <c r="E761" s="16" t="e">
        <f>VLOOKUP('Data Sheet'!$B$8,'Data Sheet'!$I$2:$J$9,2,FALSE)</f>
        <v>#N/A</v>
      </c>
      <c r="F761" s="16" t="str">
        <f t="shared" si="129"/>
        <v/>
      </c>
      <c r="G761" s="103">
        <f t="shared" si="130"/>
        <v>0</v>
      </c>
      <c r="H761" s="17" t="s">
        <v>26</v>
      </c>
      <c r="I761" s="17" t="s">
        <v>26</v>
      </c>
      <c r="J761" s="17" t="str">
        <f>IF('Data Sheet'!$B$9="NC-50","N/A","OK")</f>
        <v>OK</v>
      </c>
      <c r="K761" s="17" t="str">
        <f>IF('Data Sheet'!$B$9="NC-50","N/A","OK")</f>
        <v>OK</v>
      </c>
      <c r="L761" s="17" t="str">
        <f t="shared" si="131"/>
        <v>OK</v>
      </c>
      <c r="M761" s="17" t="str">
        <f t="shared" si="132"/>
        <v>OK</v>
      </c>
      <c r="N761" s="18" t="str">
        <f>IF(BO761&lt;&gt;"",
    IF(INT('Data Sheet'!$A$19)=INT('Data Sheet'!$B$19),
        --(INT('Data Sheet'!$A$19) &amp; "." &amp; BO761),
        IF(AND((--(INT('Data Sheet'!$A$19) &amp; "." &amp; BO761)&gt;=--('Data Sheet'!$A$19)), (--(INT('Data Sheet'!$A$19) &amp; "." &amp; BO761)&lt;=--('Data Sheet'!$B$19))),
            --(INT('Data Sheet'!$A$19) &amp; "." &amp; BO761),
            --(INT('Data Sheet'!$B$19) &amp; "." &amp; BO761)
        )
    ),
    IF(BN761&lt;&gt;"",
        IF(INT('Data Sheet'!$A$19)=INT('Data Sheet'!$B$19),
            --(INT('Data Sheet'!$A$19) &amp; "." &amp; LEFT(BN761,3)),
            IF(AND((--(INT('Data Sheet'!$A$19) &amp; "." &amp; LEFT(BN761,3))&gt;=--('Data Sheet'!$A$19)), (--(INT('Data Sheet'!$A$19) &amp; "." &amp; LEFT(BN761,3))&lt;=--('Data Sheet'!$B$19))),
                --(INT('Data Sheet'!$A$19) &amp; "." &amp; LEFT(BN761,3)),
                --(INT('Data Sheet'!$B$19) &amp; "." &amp; LEFT(BN761,3))
            )
        ),
        "OK"
    )
)</f>
        <v>OK</v>
      </c>
      <c r="O761" s="23" t="str">
        <f>IF(BP761&lt;&gt;"",
    IF(INT('Data Sheet'!$A$19)=INT('Data Sheet'!$B$19),
        --(INT('Data Sheet'!$A$19) &amp; "." &amp; BP761),
        IF(AND((--(INT('Data Sheet'!$A$19) &amp; "." &amp; BP761)&gt;=--('Data Sheet'!$A$19)), (--(INT('Data Sheet'!$A$19) &amp; "." &amp; BP761)&lt;=--('Data Sheet'!$B$19))),
            --(INT('Data Sheet'!$A$19) &amp; "." &amp; BP761),
            --(INT('Data Sheet'!$B$19) &amp; "." &amp; BP761)
        )
    ),
    IF(BN761&lt;&gt;"",
        IF(INT('Data Sheet'!$A$19)=INT('Data Sheet'!$B$19),
            --(INT('Data Sheet'!$A$19) &amp; "." &amp; RIGHT(BN761,3)),
            IF(AND((--(INT('Data Sheet'!$A$19) &amp; "." &amp; RIGHT(BN761,3))&gt;=--('Data Sheet'!$A$19)), (--(INT('Data Sheet'!$A$19) &amp; "." &amp; RIGHT(BN761,3))&lt;=--('Data Sheet'!$B$19))),
                --(INT('Data Sheet'!$A$19) &amp; "." &amp; RIGHT(BN761,3)),
                --(INT('Data Sheet'!$B$19) &amp; "." &amp; RIGHT(BN761,3))
            )
        ),
        "OK"
    )
)</f>
        <v>OK</v>
      </c>
      <c r="P761" s="23" t="str">
        <f>IF(BR761&lt;&gt;"",
    IF(INT('Data Sheet'!$A$19)=INT('Data Sheet'!$B$15),
        --(INT('Data Sheet'!$A$15) &amp; "." &amp; BR761),
        IF(AND((--(INT('Data Sheet'!$A$15) &amp; "." &amp; BR761)&gt;=--('Data Sheet'!$A$15)), (--(INT('Data Sheet'!$A$15) &amp; "." &amp; BR761)&lt;=--('Data Sheet'!$B$15))),
            --(INT('Data Sheet'!$A$15) &amp; "." &amp; BR761),
            --(INT('Data Sheet'!$B$15) &amp; "." &amp; BR761)
        )
    ),
    IF(BQ761&lt;&gt;"",
        IF(INT('Data Sheet'!$A$15)=INT('Data Sheet'!$B$15),
            --(INT('Data Sheet'!$A$15) &amp; "." &amp; LEFT(BQ761,3)),
            IF(AND((--(INT('Data Sheet'!$A$15) &amp; "." &amp; LEFT(BQ761,3))&gt;=--('Data Sheet'!$A$15)), (--(INT('Data Sheet'!$A$15) &amp; "." &amp; LEFT(BQ761,3))&lt;=--('Data Sheet'!$B$15))),
                --(INT('Data Sheet'!$A$15) &amp; "." &amp; LEFT(BQ761,3)),
                --(INT('Data Sheet'!$B$15) &amp; "." &amp; LEFT(BQ761,3))
            )
        ),
        "OK"
    )
)</f>
        <v>OK</v>
      </c>
      <c r="Q761" s="23" t="str">
        <f>IF(BS761&lt;&gt;"",
    IF(INT('Data Sheet'!$A$19)=INT('Data Sheet'!$B$15),
        --(INT('Data Sheet'!$A$15) &amp; "." &amp; BS761),
        IF(AND((--(INT('Data Sheet'!$A$15) &amp; "." &amp; BS761)&gt;=--('Data Sheet'!$A$15)), (--(INT('Data Sheet'!$A$15) &amp; "." &amp; BS761)&lt;=--('Data Sheet'!$B$15))),
            --(INT('Data Sheet'!$A$15) &amp; "." &amp; BS761),
            --(INT('Data Sheet'!$B$15) &amp; "." &amp; BS761)
        )
    ),
    IF(BQ761&lt;&gt;"",
        IF(INT('Data Sheet'!$A$15)=INT('Data Sheet'!$B$15),
            --(INT('Data Sheet'!$A$15) &amp; "." &amp; RIGHT(BQ761,3)),
            IF(AND((--(INT('Data Sheet'!$A$15) &amp; "." &amp; RIGHT(BQ761,3))&gt;=--('Data Sheet'!$A$15)), (--(INT('Data Sheet'!$A$15) &amp; "." &amp; RIGHT(BQ761,3))&lt;=--('Data Sheet'!$B$15))),
                --(INT('Data Sheet'!$A$15) &amp; "." &amp; RIGHT(BQ761,3)),
                --(INT('Data Sheet'!$B$15) &amp; "." &amp; RIGHT(BQ761,3))
            )
        ),
        "OK"
    )
)</f>
        <v>OK</v>
      </c>
      <c r="R761" s="19"/>
      <c r="S761" s="19"/>
      <c r="T761" s="19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1"/>
      <c r="AU761" s="21"/>
      <c r="AV761" s="21"/>
      <c r="AW761" s="22"/>
      <c r="AX761" s="99"/>
      <c r="AY761" s="20"/>
      <c r="AZ761" s="20"/>
      <c r="BA761" s="22"/>
      <c r="BB761">
        <v>753</v>
      </c>
      <c r="BC761" s="80"/>
      <c r="BD761" s="80"/>
      <c r="BE761" s="80"/>
      <c r="BF761" s="80"/>
      <c r="BG761" s="32" t="str">
        <f t="shared" si="125"/>
        <v/>
      </c>
      <c r="BH761" s="78">
        <f t="shared" si="123"/>
        <v>0</v>
      </c>
      <c r="BI761" s="2">
        <f t="shared" si="126"/>
        <v>0</v>
      </c>
      <c r="BJ761" s="2">
        <f t="shared" si="127"/>
        <v>0</v>
      </c>
      <c r="BK761" s="2">
        <f t="shared" si="124"/>
        <v>0</v>
      </c>
    </row>
    <row r="762" spans="2:63" ht="15" customHeight="1" x14ac:dyDescent="0.25">
      <c r="B762" s="14">
        <v>754</v>
      </c>
      <c r="C762" s="95" t="str">
        <f t="shared" si="128"/>
        <v/>
      </c>
      <c r="D762" s="15" t="str">
        <f t="shared" si="122"/>
        <v>OK</v>
      </c>
      <c r="E762" s="16" t="e">
        <f>VLOOKUP('Data Sheet'!$B$8,'Data Sheet'!$I$2:$J$9,2,FALSE)</f>
        <v>#N/A</v>
      </c>
      <c r="F762" s="16" t="str">
        <f t="shared" si="129"/>
        <v/>
      </c>
      <c r="G762" s="103">
        <f t="shared" si="130"/>
        <v>0</v>
      </c>
      <c r="H762" s="17" t="s">
        <v>26</v>
      </c>
      <c r="I762" s="17" t="s">
        <v>26</v>
      </c>
      <c r="J762" s="17" t="str">
        <f>IF('Data Sheet'!$B$9="NC-50","N/A","OK")</f>
        <v>OK</v>
      </c>
      <c r="K762" s="17" t="str">
        <f>IF('Data Sheet'!$B$9="NC-50","N/A","OK")</f>
        <v>OK</v>
      </c>
      <c r="L762" s="17" t="str">
        <f t="shared" si="131"/>
        <v>OK</v>
      </c>
      <c r="M762" s="17" t="str">
        <f t="shared" si="132"/>
        <v>OK</v>
      </c>
      <c r="N762" s="18" t="str">
        <f>IF(BO762&lt;&gt;"",
    IF(INT('Data Sheet'!$A$19)=INT('Data Sheet'!$B$19),
        --(INT('Data Sheet'!$A$19) &amp; "." &amp; BO762),
        IF(AND((--(INT('Data Sheet'!$A$19) &amp; "." &amp; BO762)&gt;=--('Data Sheet'!$A$19)), (--(INT('Data Sheet'!$A$19) &amp; "." &amp; BO762)&lt;=--('Data Sheet'!$B$19))),
            --(INT('Data Sheet'!$A$19) &amp; "." &amp; BO762),
            --(INT('Data Sheet'!$B$19) &amp; "." &amp; BO762)
        )
    ),
    IF(BN762&lt;&gt;"",
        IF(INT('Data Sheet'!$A$19)=INT('Data Sheet'!$B$19),
            --(INT('Data Sheet'!$A$19) &amp; "." &amp; LEFT(BN762,3)),
            IF(AND((--(INT('Data Sheet'!$A$19) &amp; "." &amp; LEFT(BN762,3))&gt;=--('Data Sheet'!$A$19)), (--(INT('Data Sheet'!$A$19) &amp; "." &amp; LEFT(BN762,3))&lt;=--('Data Sheet'!$B$19))),
                --(INT('Data Sheet'!$A$19) &amp; "." &amp; LEFT(BN762,3)),
                --(INT('Data Sheet'!$B$19) &amp; "." &amp; LEFT(BN762,3))
            )
        ),
        "OK"
    )
)</f>
        <v>OK</v>
      </c>
      <c r="O762" s="23" t="str">
        <f>IF(BP762&lt;&gt;"",
    IF(INT('Data Sheet'!$A$19)=INT('Data Sheet'!$B$19),
        --(INT('Data Sheet'!$A$19) &amp; "." &amp; BP762),
        IF(AND((--(INT('Data Sheet'!$A$19) &amp; "." &amp; BP762)&gt;=--('Data Sheet'!$A$19)), (--(INT('Data Sheet'!$A$19) &amp; "." &amp; BP762)&lt;=--('Data Sheet'!$B$19))),
            --(INT('Data Sheet'!$A$19) &amp; "." &amp; BP762),
            --(INT('Data Sheet'!$B$19) &amp; "." &amp; BP762)
        )
    ),
    IF(BN762&lt;&gt;"",
        IF(INT('Data Sheet'!$A$19)=INT('Data Sheet'!$B$19),
            --(INT('Data Sheet'!$A$19) &amp; "." &amp; RIGHT(BN762,3)),
            IF(AND((--(INT('Data Sheet'!$A$19) &amp; "." &amp; RIGHT(BN762,3))&gt;=--('Data Sheet'!$A$19)), (--(INT('Data Sheet'!$A$19) &amp; "." &amp; RIGHT(BN762,3))&lt;=--('Data Sheet'!$B$19))),
                --(INT('Data Sheet'!$A$19) &amp; "." &amp; RIGHT(BN762,3)),
                --(INT('Data Sheet'!$B$19) &amp; "." &amp; RIGHT(BN762,3))
            )
        ),
        "OK"
    )
)</f>
        <v>OK</v>
      </c>
      <c r="P762" s="23" t="str">
        <f>IF(BR762&lt;&gt;"",
    IF(INT('Data Sheet'!$A$19)=INT('Data Sheet'!$B$15),
        --(INT('Data Sheet'!$A$15) &amp; "." &amp; BR762),
        IF(AND((--(INT('Data Sheet'!$A$15) &amp; "." &amp; BR762)&gt;=--('Data Sheet'!$A$15)), (--(INT('Data Sheet'!$A$15) &amp; "." &amp; BR762)&lt;=--('Data Sheet'!$B$15))),
            --(INT('Data Sheet'!$A$15) &amp; "." &amp; BR762),
            --(INT('Data Sheet'!$B$15) &amp; "." &amp; BR762)
        )
    ),
    IF(BQ762&lt;&gt;"",
        IF(INT('Data Sheet'!$A$15)=INT('Data Sheet'!$B$15),
            --(INT('Data Sheet'!$A$15) &amp; "." &amp; LEFT(BQ762,3)),
            IF(AND((--(INT('Data Sheet'!$A$15) &amp; "." &amp; LEFT(BQ762,3))&gt;=--('Data Sheet'!$A$15)), (--(INT('Data Sheet'!$A$15) &amp; "." &amp; LEFT(BQ762,3))&lt;=--('Data Sheet'!$B$15))),
                --(INT('Data Sheet'!$A$15) &amp; "." &amp; LEFT(BQ762,3)),
                --(INT('Data Sheet'!$B$15) &amp; "." &amp; LEFT(BQ762,3))
            )
        ),
        "OK"
    )
)</f>
        <v>OK</v>
      </c>
      <c r="Q762" s="23" t="str">
        <f>IF(BS762&lt;&gt;"",
    IF(INT('Data Sheet'!$A$19)=INT('Data Sheet'!$B$15),
        --(INT('Data Sheet'!$A$15) &amp; "." &amp; BS762),
        IF(AND((--(INT('Data Sheet'!$A$15) &amp; "." &amp; BS762)&gt;=--('Data Sheet'!$A$15)), (--(INT('Data Sheet'!$A$15) &amp; "." &amp; BS762)&lt;=--('Data Sheet'!$B$15))),
            --(INT('Data Sheet'!$A$15) &amp; "." &amp; BS762),
            --(INT('Data Sheet'!$B$15) &amp; "." &amp; BS762)
        )
    ),
    IF(BQ762&lt;&gt;"",
        IF(INT('Data Sheet'!$A$15)=INT('Data Sheet'!$B$15),
            --(INT('Data Sheet'!$A$15) &amp; "." &amp; RIGHT(BQ762,3)),
            IF(AND((--(INT('Data Sheet'!$A$15) &amp; "." &amp; RIGHT(BQ762,3))&gt;=--('Data Sheet'!$A$15)), (--(INT('Data Sheet'!$A$15) &amp; "." &amp; RIGHT(BQ762,3))&lt;=--('Data Sheet'!$B$15))),
                --(INT('Data Sheet'!$A$15) &amp; "." &amp; RIGHT(BQ762,3)),
                --(INT('Data Sheet'!$B$15) &amp; "." &amp; RIGHT(BQ762,3))
            )
        ),
        "OK"
    )
)</f>
        <v>OK</v>
      </c>
      <c r="R762" s="19"/>
      <c r="S762" s="19"/>
      <c r="T762" s="19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1"/>
      <c r="AU762" s="21"/>
      <c r="AV762" s="21"/>
      <c r="AW762" s="22"/>
      <c r="AX762" s="99"/>
      <c r="AY762" s="20"/>
      <c r="AZ762" s="20"/>
      <c r="BA762" s="22"/>
      <c r="BB762">
        <v>754</v>
      </c>
      <c r="BC762" s="80"/>
      <c r="BD762" s="80"/>
      <c r="BE762" s="80"/>
      <c r="BF762" s="80"/>
      <c r="BG762" s="32" t="str">
        <f t="shared" si="125"/>
        <v/>
      </c>
      <c r="BH762" s="78">
        <f t="shared" si="123"/>
        <v>0</v>
      </c>
      <c r="BI762" s="2">
        <f t="shared" si="126"/>
        <v>0</v>
      </c>
      <c r="BJ762" s="2">
        <f t="shared" si="127"/>
        <v>0</v>
      </c>
      <c r="BK762" s="2">
        <f t="shared" si="124"/>
        <v>0</v>
      </c>
    </row>
    <row r="763" spans="2:63" ht="15" customHeight="1" x14ac:dyDescent="0.25">
      <c r="B763" s="14">
        <v>755</v>
      </c>
      <c r="C763" s="95" t="str">
        <f t="shared" si="128"/>
        <v/>
      </c>
      <c r="D763" s="15" t="str">
        <f t="shared" si="122"/>
        <v>OK</v>
      </c>
      <c r="E763" s="16" t="e">
        <f>VLOOKUP('Data Sheet'!$B$8,'Data Sheet'!$I$2:$J$9,2,FALSE)</f>
        <v>#N/A</v>
      </c>
      <c r="F763" s="16" t="str">
        <f t="shared" si="129"/>
        <v/>
      </c>
      <c r="G763" s="103">
        <f t="shared" si="130"/>
        <v>0</v>
      </c>
      <c r="H763" s="17" t="s">
        <v>26</v>
      </c>
      <c r="I763" s="17" t="s">
        <v>26</v>
      </c>
      <c r="J763" s="17" t="str">
        <f>IF('Data Sheet'!$B$9="NC-50","N/A","OK")</f>
        <v>OK</v>
      </c>
      <c r="K763" s="17" t="str">
        <f>IF('Data Sheet'!$B$9="NC-50","N/A","OK")</f>
        <v>OK</v>
      </c>
      <c r="L763" s="17" t="str">
        <f t="shared" si="131"/>
        <v>OK</v>
      </c>
      <c r="M763" s="17" t="str">
        <f t="shared" si="132"/>
        <v>OK</v>
      </c>
      <c r="N763" s="18" t="str">
        <f>IF(BO763&lt;&gt;"",
    IF(INT('Data Sheet'!$A$19)=INT('Data Sheet'!$B$19),
        --(INT('Data Sheet'!$A$19) &amp; "." &amp; BO763),
        IF(AND((--(INT('Data Sheet'!$A$19) &amp; "." &amp; BO763)&gt;=--('Data Sheet'!$A$19)), (--(INT('Data Sheet'!$A$19) &amp; "." &amp; BO763)&lt;=--('Data Sheet'!$B$19))),
            --(INT('Data Sheet'!$A$19) &amp; "." &amp; BO763),
            --(INT('Data Sheet'!$B$19) &amp; "." &amp; BO763)
        )
    ),
    IF(BN763&lt;&gt;"",
        IF(INT('Data Sheet'!$A$19)=INT('Data Sheet'!$B$19),
            --(INT('Data Sheet'!$A$19) &amp; "." &amp; LEFT(BN763,3)),
            IF(AND((--(INT('Data Sheet'!$A$19) &amp; "." &amp; LEFT(BN763,3))&gt;=--('Data Sheet'!$A$19)), (--(INT('Data Sheet'!$A$19) &amp; "." &amp; LEFT(BN763,3))&lt;=--('Data Sheet'!$B$19))),
                --(INT('Data Sheet'!$A$19) &amp; "." &amp; LEFT(BN763,3)),
                --(INT('Data Sheet'!$B$19) &amp; "." &amp; LEFT(BN763,3))
            )
        ),
        "OK"
    )
)</f>
        <v>OK</v>
      </c>
      <c r="O763" s="23" t="str">
        <f>IF(BP763&lt;&gt;"",
    IF(INT('Data Sheet'!$A$19)=INT('Data Sheet'!$B$19),
        --(INT('Data Sheet'!$A$19) &amp; "." &amp; BP763),
        IF(AND((--(INT('Data Sheet'!$A$19) &amp; "." &amp; BP763)&gt;=--('Data Sheet'!$A$19)), (--(INT('Data Sheet'!$A$19) &amp; "." &amp; BP763)&lt;=--('Data Sheet'!$B$19))),
            --(INT('Data Sheet'!$A$19) &amp; "." &amp; BP763),
            --(INT('Data Sheet'!$B$19) &amp; "." &amp; BP763)
        )
    ),
    IF(BN763&lt;&gt;"",
        IF(INT('Data Sheet'!$A$19)=INT('Data Sheet'!$B$19),
            --(INT('Data Sheet'!$A$19) &amp; "." &amp; RIGHT(BN763,3)),
            IF(AND((--(INT('Data Sheet'!$A$19) &amp; "." &amp; RIGHT(BN763,3))&gt;=--('Data Sheet'!$A$19)), (--(INT('Data Sheet'!$A$19) &amp; "." &amp; RIGHT(BN763,3))&lt;=--('Data Sheet'!$B$19))),
                --(INT('Data Sheet'!$A$19) &amp; "." &amp; RIGHT(BN763,3)),
                --(INT('Data Sheet'!$B$19) &amp; "." &amp; RIGHT(BN763,3))
            )
        ),
        "OK"
    )
)</f>
        <v>OK</v>
      </c>
      <c r="P763" s="23" t="str">
        <f>IF(BR763&lt;&gt;"",
    IF(INT('Data Sheet'!$A$19)=INT('Data Sheet'!$B$15),
        --(INT('Data Sheet'!$A$15) &amp; "." &amp; BR763),
        IF(AND((--(INT('Data Sheet'!$A$15) &amp; "." &amp; BR763)&gt;=--('Data Sheet'!$A$15)), (--(INT('Data Sheet'!$A$15) &amp; "." &amp; BR763)&lt;=--('Data Sheet'!$B$15))),
            --(INT('Data Sheet'!$A$15) &amp; "." &amp; BR763),
            --(INT('Data Sheet'!$B$15) &amp; "." &amp; BR763)
        )
    ),
    IF(BQ763&lt;&gt;"",
        IF(INT('Data Sheet'!$A$15)=INT('Data Sheet'!$B$15),
            --(INT('Data Sheet'!$A$15) &amp; "." &amp; LEFT(BQ763,3)),
            IF(AND((--(INT('Data Sheet'!$A$15) &amp; "." &amp; LEFT(BQ763,3))&gt;=--('Data Sheet'!$A$15)), (--(INT('Data Sheet'!$A$15) &amp; "." &amp; LEFT(BQ763,3))&lt;=--('Data Sheet'!$B$15))),
                --(INT('Data Sheet'!$A$15) &amp; "." &amp; LEFT(BQ763,3)),
                --(INT('Data Sheet'!$B$15) &amp; "." &amp; LEFT(BQ763,3))
            )
        ),
        "OK"
    )
)</f>
        <v>OK</v>
      </c>
      <c r="Q763" s="23" t="str">
        <f>IF(BS763&lt;&gt;"",
    IF(INT('Data Sheet'!$A$19)=INT('Data Sheet'!$B$15),
        --(INT('Data Sheet'!$A$15) &amp; "." &amp; BS763),
        IF(AND((--(INT('Data Sheet'!$A$15) &amp; "." &amp; BS763)&gt;=--('Data Sheet'!$A$15)), (--(INT('Data Sheet'!$A$15) &amp; "." &amp; BS763)&lt;=--('Data Sheet'!$B$15))),
            --(INT('Data Sheet'!$A$15) &amp; "." &amp; BS763),
            --(INT('Data Sheet'!$B$15) &amp; "." &amp; BS763)
        )
    ),
    IF(BQ763&lt;&gt;"",
        IF(INT('Data Sheet'!$A$15)=INT('Data Sheet'!$B$15),
            --(INT('Data Sheet'!$A$15) &amp; "." &amp; RIGHT(BQ763,3)),
            IF(AND((--(INT('Data Sheet'!$A$15) &amp; "." &amp; RIGHT(BQ763,3))&gt;=--('Data Sheet'!$A$15)), (--(INT('Data Sheet'!$A$15) &amp; "." &amp; RIGHT(BQ763,3))&lt;=--('Data Sheet'!$B$15))),
                --(INT('Data Sheet'!$A$15) &amp; "." &amp; RIGHT(BQ763,3)),
                --(INT('Data Sheet'!$B$15) &amp; "." &amp; RIGHT(BQ763,3))
            )
        ),
        "OK"
    )
)</f>
        <v>OK</v>
      </c>
      <c r="R763" s="19"/>
      <c r="S763" s="19"/>
      <c r="T763" s="19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1"/>
      <c r="AU763" s="21"/>
      <c r="AV763" s="21"/>
      <c r="AW763" s="22"/>
      <c r="AX763" s="99"/>
      <c r="AY763" s="20"/>
      <c r="AZ763" s="20"/>
      <c r="BA763" s="22"/>
      <c r="BB763">
        <v>755</v>
      </c>
      <c r="BC763" s="80"/>
      <c r="BD763" s="80"/>
      <c r="BE763" s="80"/>
      <c r="BF763" s="80"/>
      <c r="BG763" s="32" t="str">
        <f t="shared" si="125"/>
        <v/>
      </c>
      <c r="BH763" s="78">
        <f t="shared" si="123"/>
        <v>0</v>
      </c>
      <c r="BI763" s="2">
        <f t="shared" si="126"/>
        <v>0</v>
      </c>
      <c r="BJ763" s="2">
        <f t="shared" si="127"/>
        <v>0</v>
      </c>
      <c r="BK763" s="2">
        <f t="shared" si="124"/>
        <v>0</v>
      </c>
    </row>
    <row r="764" spans="2:63" ht="15" customHeight="1" x14ac:dyDescent="0.25">
      <c r="B764" s="14">
        <v>756</v>
      </c>
      <c r="C764" s="95" t="str">
        <f t="shared" si="128"/>
        <v/>
      </c>
      <c r="D764" s="15" t="str">
        <f t="shared" si="122"/>
        <v>OK</v>
      </c>
      <c r="E764" s="16" t="e">
        <f>VLOOKUP('Data Sheet'!$B$8,'Data Sheet'!$I$2:$J$9,2,FALSE)</f>
        <v>#N/A</v>
      </c>
      <c r="F764" s="16" t="str">
        <f t="shared" si="129"/>
        <v/>
      </c>
      <c r="G764" s="103">
        <f t="shared" si="130"/>
        <v>0</v>
      </c>
      <c r="H764" s="17" t="s">
        <v>26</v>
      </c>
      <c r="I764" s="17" t="s">
        <v>26</v>
      </c>
      <c r="J764" s="17" t="str">
        <f>IF('Data Sheet'!$B$9="NC-50","N/A","OK")</f>
        <v>OK</v>
      </c>
      <c r="K764" s="17" t="str">
        <f>IF('Data Sheet'!$B$9="NC-50","N/A","OK")</f>
        <v>OK</v>
      </c>
      <c r="L764" s="17" t="str">
        <f t="shared" si="131"/>
        <v>OK</v>
      </c>
      <c r="M764" s="17" t="str">
        <f t="shared" si="132"/>
        <v>OK</v>
      </c>
      <c r="N764" s="18" t="str">
        <f>IF(BO764&lt;&gt;"",
    IF(INT('Data Sheet'!$A$19)=INT('Data Sheet'!$B$19),
        --(INT('Data Sheet'!$A$19) &amp; "." &amp; BO764),
        IF(AND((--(INT('Data Sheet'!$A$19) &amp; "." &amp; BO764)&gt;=--('Data Sheet'!$A$19)), (--(INT('Data Sheet'!$A$19) &amp; "." &amp; BO764)&lt;=--('Data Sheet'!$B$19))),
            --(INT('Data Sheet'!$A$19) &amp; "." &amp; BO764),
            --(INT('Data Sheet'!$B$19) &amp; "." &amp; BO764)
        )
    ),
    IF(BN764&lt;&gt;"",
        IF(INT('Data Sheet'!$A$19)=INT('Data Sheet'!$B$19),
            --(INT('Data Sheet'!$A$19) &amp; "." &amp; LEFT(BN764,3)),
            IF(AND((--(INT('Data Sheet'!$A$19) &amp; "." &amp; LEFT(BN764,3))&gt;=--('Data Sheet'!$A$19)), (--(INT('Data Sheet'!$A$19) &amp; "." &amp; LEFT(BN764,3))&lt;=--('Data Sheet'!$B$19))),
                --(INT('Data Sheet'!$A$19) &amp; "." &amp; LEFT(BN764,3)),
                --(INT('Data Sheet'!$B$19) &amp; "." &amp; LEFT(BN764,3))
            )
        ),
        "OK"
    )
)</f>
        <v>OK</v>
      </c>
      <c r="O764" s="23" t="str">
        <f>IF(BP764&lt;&gt;"",
    IF(INT('Data Sheet'!$A$19)=INT('Data Sheet'!$B$19),
        --(INT('Data Sheet'!$A$19) &amp; "." &amp; BP764),
        IF(AND((--(INT('Data Sheet'!$A$19) &amp; "." &amp; BP764)&gt;=--('Data Sheet'!$A$19)), (--(INT('Data Sheet'!$A$19) &amp; "." &amp; BP764)&lt;=--('Data Sheet'!$B$19))),
            --(INT('Data Sheet'!$A$19) &amp; "." &amp; BP764),
            --(INT('Data Sheet'!$B$19) &amp; "." &amp; BP764)
        )
    ),
    IF(BN764&lt;&gt;"",
        IF(INT('Data Sheet'!$A$19)=INT('Data Sheet'!$B$19),
            --(INT('Data Sheet'!$A$19) &amp; "." &amp; RIGHT(BN764,3)),
            IF(AND((--(INT('Data Sheet'!$A$19) &amp; "." &amp; RIGHT(BN764,3))&gt;=--('Data Sheet'!$A$19)), (--(INT('Data Sheet'!$A$19) &amp; "." &amp; RIGHT(BN764,3))&lt;=--('Data Sheet'!$B$19))),
                --(INT('Data Sheet'!$A$19) &amp; "." &amp; RIGHT(BN764,3)),
                --(INT('Data Sheet'!$B$19) &amp; "." &amp; RIGHT(BN764,3))
            )
        ),
        "OK"
    )
)</f>
        <v>OK</v>
      </c>
      <c r="P764" s="23" t="str">
        <f>IF(BR764&lt;&gt;"",
    IF(INT('Data Sheet'!$A$19)=INT('Data Sheet'!$B$15),
        --(INT('Data Sheet'!$A$15) &amp; "." &amp; BR764),
        IF(AND((--(INT('Data Sheet'!$A$15) &amp; "." &amp; BR764)&gt;=--('Data Sheet'!$A$15)), (--(INT('Data Sheet'!$A$15) &amp; "." &amp; BR764)&lt;=--('Data Sheet'!$B$15))),
            --(INT('Data Sheet'!$A$15) &amp; "." &amp; BR764),
            --(INT('Data Sheet'!$B$15) &amp; "." &amp; BR764)
        )
    ),
    IF(BQ764&lt;&gt;"",
        IF(INT('Data Sheet'!$A$15)=INT('Data Sheet'!$B$15),
            --(INT('Data Sheet'!$A$15) &amp; "." &amp; LEFT(BQ764,3)),
            IF(AND((--(INT('Data Sheet'!$A$15) &amp; "." &amp; LEFT(BQ764,3))&gt;=--('Data Sheet'!$A$15)), (--(INT('Data Sheet'!$A$15) &amp; "." &amp; LEFT(BQ764,3))&lt;=--('Data Sheet'!$B$15))),
                --(INT('Data Sheet'!$A$15) &amp; "." &amp; LEFT(BQ764,3)),
                --(INT('Data Sheet'!$B$15) &amp; "." &amp; LEFT(BQ764,3))
            )
        ),
        "OK"
    )
)</f>
        <v>OK</v>
      </c>
      <c r="Q764" s="23" t="str">
        <f>IF(BS764&lt;&gt;"",
    IF(INT('Data Sheet'!$A$19)=INT('Data Sheet'!$B$15),
        --(INT('Data Sheet'!$A$15) &amp; "." &amp; BS764),
        IF(AND((--(INT('Data Sheet'!$A$15) &amp; "." &amp; BS764)&gt;=--('Data Sheet'!$A$15)), (--(INT('Data Sheet'!$A$15) &amp; "." &amp; BS764)&lt;=--('Data Sheet'!$B$15))),
            --(INT('Data Sheet'!$A$15) &amp; "." &amp; BS764),
            --(INT('Data Sheet'!$B$15) &amp; "." &amp; BS764)
        )
    ),
    IF(BQ764&lt;&gt;"",
        IF(INT('Data Sheet'!$A$15)=INT('Data Sheet'!$B$15),
            --(INT('Data Sheet'!$A$15) &amp; "." &amp; RIGHT(BQ764,3)),
            IF(AND((--(INT('Data Sheet'!$A$15) &amp; "." &amp; RIGHT(BQ764,3))&gt;=--('Data Sheet'!$A$15)), (--(INT('Data Sheet'!$A$15) &amp; "." &amp; RIGHT(BQ764,3))&lt;=--('Data Sheet'!$B$15))),
                --(INT('Data Sheet'!$A$15) &amp; "." &amp; RIGHT(BQ764,3)),
                --(INT('Data Sheet'!$B$15) &amp; "." &amp; RIGHT(BQ764,3))
            )
        ),
        "OK"
    )
)</f>
        <v>OK</v>
      </c>
      <c r="R764" s="19"/>
      <c r="S764" s="19"/>
      <c r="T764" s="19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1"/>
      <c r="AU764" s="21"/>
      <c r="AV764" s="21"/>
      <c r="AW764" s="22"/>
      <c r="AX764" s="99"/>
      <c r="AY764" s="20"/>
      <c r="AZ764" s="20"/>
      <c r="BA764" s="22"/>
      <c r="BB764">
        <v>756</v>
      </c>
      <c r="BC764" s="80"/>
      <c r="BD764" s="80"/>
      <c r="BE764" s="80"/>
      <c r="BF764" s="80"/>
      <c r="BG764" s="32" t="str">
        <f t="shared" si="125"/>
        <v/>
      </c>
      <c r="BH764" s="78">
        <f t="shared" si="123"/>
        <v>0</v>
      </c>
      <c r="BI764" s="2">
        <f t="shared" si="126"/>
        <v>0</v>
      </c>
      <c r="BJ764" s="2">
        <f t="shared" si="127"/>
        <v>0</v>
      </c>
      <c r="BK764" s="2">
        <f t="shared" si="124"/>
        <v>0</v>
      </c>
    </row>
    <row r="765" spans="2:63" ht="15" customHeight="1" x14ac:dyDescent="0.25">
      <c r="B765" s="14">
        <v>757</v>
      </c>
      <c r="C765" s="95" t="str">
        <f t="shared" si="128"/>
        <v/>
      </c>
      <c r="D765" s="15" t="str">
        <f t="shared" si="122"/>
        <v>OK</v>
      </c>
      <c r="E765" s="16" t="e">
        <f>VLOOKUP('Data Sheet'!$B$8,'Data Sheet'!$I$2:$J$9,2,FALSE)</f>
        <v>#N/A</v>
      </c>
      <c r="F765" s="16" t="str">
        <f t="shared" si="129"/>
        <v/>
      </c>
      <c r="G765" s="103">
        <f t="shared" si="130"/>
        <v>0</v>
      </c>
      <c r="H765" s="17" t="s">
        <v>26</v>
      </c>
      <c r="I765" s="17" t="s">
        <v>26</v>
      </c>
      <c r="J765" s="17" t="str">
        <f>IF('Data Sheet'!$B$9="NC-50","N/A","OK")</f>
        <v>OK</v>
      </c>
      <c r="K765" s="17" t="str">
        <f>IF('Data Sheet'!$B$9="NC-50","N/A","OK")</f>
        <v>OK</v>
      </c>
      <c r="L765" s="17" t="str">
        <f t="shared" si="131"/>
        <v>OK</v>
      </c>
      <c r="M765" s="17" t="str">
        <f t="shared" si="132"/>
        <v>OK</v>
      </c>
      <c r="N765" s="18" t="str">
        <f>IF(BO765&lt;&gt;"",
    IF(INT('Data Sheet'!$A$19)=INT('Data Sheet'!$B$19),
        --(INT('Data Sheet'!$A$19) &amp; "." &amp; BO765),
        IF(AND((--(INT('Data Sheet'!$A$19) &amp; "." &amp; BO765)&gt;=--('Data Sheet'!$A$19)), (--(INT('Data Sheet'!$A$19) &amp; "." &amp; BO765)&lt;=--('Data Sheet'!$B$19))),
            --(INT('Data Sheet'!$A$19) &amp; "." &amp; BO765),
            --(INT('Data Sheet'!$B$19) &amp; "." &amp; BO765)
        )
    ),
    IF(BN765&lt;&gt;"",
        IF(INT('Data Sheet'!$A$19)=INT('Data Sheet'!$B$19),
            --(INT('Data Sheet'!$A$19) &amp; "." &amp; LEFT(BN765,3)),
            IF(AND((--(INT('Data Sheet'!$A$19) &amp; "." &amp; LEFT(BN765,3))&gt;=--('Data Sheet'!$A$19)), (--(INT('Data Sheet'!$A$19) &amp; "." &amp; LEFT(BN765,3))&lt;=--('Data Sheet'!$B$19))),
                --(INT('Data Sheet'!$A$19) &amp; "." &amp; LEFT(BN765,3)),
                --(INT('Data Sheet'!$B$19) &amp; "." &amp; LEFT(BN765,3))
            )
        ),
        "OK"
    )
)</f>
        <v>OK</v>
      </c>
      <c r="O765" s="23" t="str">
        <f>IF(BP765&lt;&gt;"",
    IF(INT('Data Sheet'!$A$19)=INT('Data Sheet'!$B$19),
        --(INT('Data Sheet'!$A$19) &amp; "." &amp; BP765),
        IF(AND((--(INT('Data Sheet'!$A$19) &amp; "." &amp; BP765)&gt;=--('Data Sheet'!$A$19)), (--(INT('Data Sheet'!$A$19) &amp; "." &amp; BP765)&lt;=--('Data Sheet'!$B$19))),
            --(INT('Data Sheet'!$A$19) &amp; "." &amp; BP765),
            --(INT('Data Sheet'!$B$19) &amp; "." &amp; BP765)
        )
    ),
    IF(BN765&lt;&gt;"",
        IF(INT('Data Sheet'!$A$19)=INT('Data Sheet'!$B$19),
            --(INT('Data Sheet'!$A$19) &amp; "." &amp; RIGHT(BN765,3)),
            IF(AND((--(INT('Data Sheet'!$A$19) &amp; "." &amp; RIGHT(BN765,3))&gt;=--('Data Sheet'!$A$19)), (--(INT('Data Sheet'!$A$19) &amp; "." &amp; RIGHT(BN765,3))&lt;=--('Data Sheet'!$B$19))),
                --(INT('Data Sheet'!$A$19) &amp; "." &amp; RIGHT(BN765,3)),
                --(INT('Data Sheet'!$B$19) &amp; "." &amp; RIGHT(BN765,3))
            )
        ),
        "OK"
    )
)</f>
        <v>OK</v>
      </c>
      <c r="P765" s="23" t="str">
        <f>IF(BR765&lt;&gt;"",
    IF(INT('Data Sheet'!$A$19)=INT('Data Sheet'!$B$15),
        --(INT('Data Sheet'!$A$15) &amp; "." &amp; BR765),
        IF(AND((--(INT('Data Sheet'!$A$15) &amp; "." &amp; BR765)&gt;=--('Data Sheet'!$A$15)), (--(INT('Data Sheet'!$A$15) &amp; "." &amp; BR765)&lt;=--('Data Sheet'!$B$15))),
            --(INT('Data Sheet'!$A$15) &amp; "." &amp; BR765),
            --(INT('Data Sheet'!$B$15) &amp; "." &amp; BR765)
        )
    ),
    IF(BQ765&lt;&gt;"",
        IF(INT('Data Sheet'!$A$15)=INT('Data Sheet'!$B$15),
            --(INT('Data Sheet'!$A$15) &amp; "." &amp; LEFT(BQ765,3)),
            IF(AND((--(INT('Data Sheet'!$A$15) &amp; "." &amp; LEFT(BQ765,3))&gt;=--('Data Sheet'!$A$15)), (--(INT('Data Sheet'!$A$15) &amp; "." &amp; LEFT(BQ765,3))&lt;=--('Data Sheet'!$B$15))),
                --(INT('Data Sheet'!$A$15) &amp; "." &amp; LEFT(BQ765,3)),
                --(INT('Data Sheet'!$B$15) &amp; "." &amp; LEFT(BQ765,3))
            )
        ),
        "OK"
    )
)</f>
        <v>OK</v>
      </c>
      <c r="Q765" s="23" t="str">
        <f>IF(BS765&lt;&gt;"",
    IF(INT('Data Sheet'!$A$19)=INT('Data Sheet'!$B$15),
        --(INT('Data Sheet'!$A$15) &amp; "." &amp; BS765),
        IF(AND((--(INT('Data Sheet'!$A$15) &amp; "." &amp; BS765)&gt;=--('Data Sheet'!$A$15)), (--(INT('Data Sheet'!$A$15) &amp; "." &amp; BS765)&lt;=--('Data Sheet'!$B$15))),
            --(INT('Data Sheet'!$A$15) &amp; "." &amp; BS765),
            --(INT('Data Sheet'!$B$15) &amp; "." &amp; BS765)
        )
    ),
    IF(BQ765&lt;&gt;"",
        IF(INT('Data Sheet'!$A$15)=INT('Data Sheet'!$B$15),
            --(INT('Data Sheet'!$A$15) &amp; "." &amp; RIGHT(BQ765,3)),
            IF(AND((--(INT('Data Sheet'!$A$15) &amp; "." &amp; RIGHT(BQ765,3))&gt;=--('Data Sheet'!$A$15)), (--(INT('Data Sheet'!$A$15) &amp; "." &amp; RIGHT(BQ765,3))&lt;=--('Data Sheet'!$B$15))),
                --(INT('Data Sheet'!$A$15) &amp; "." &amp; RIGHT(BQ765,3)),
                --(INT('Data Sheet'!$B$15) &amp; "." &amp; RIGHT(BQ765,3))
            )
        ),
        "OK"
    )
)</f>
        <v>OK</v>
      </c>
      <c r="R765" s="19"/>
      <c r="S765" s="19"/>
      <c r="T765" s="19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1"/>
      <c r="AU765" s="21"/>
      <c r="AV765" s="21"/>
      <c r="AW765" s="22"/>
      <c r="AX765" s="99"/>
      <c r="AY765" s="20"/>
      <c r="AZ765" s="20"/>
      <c r="BA765" s="22"/>
      <c r="BB765">
        <v>757</v>
      </c>
      <c r="BC765" s="80"/>
      <c r="BD765" s="80"/>
      <c r="BE765" s="80"/>
      <c r="BF765" s="80"/>
      <c r="BG765" s="32" t="str">
        <f t="shared" si="125"/>
        <v/>
      </c>
      <c r="BH765" s="78">
        <f t="shared" si="123"/>
        <v>0</v>
      </c>
      <c r="BI765" s="2">
        <f t="shared" si="126"/>
        <v>0</v>
      </c>
      <c r="BJ765" s="2">
        <f t="shared" si="127"/>
        <v>0</v>
      </c>
      <c r="BK765" s="2">
        <f t="shared" si="124"/>
        <v>0</v>
      </c>
    </row>
    <row r="766" spans="2:63" ht="15" customHeight="1" x14ac:dyDescent="0.25">
      <c r="B766" s="14">
        <v>758</v>
      </c>
      <c r="C766" s="95" t="str">
        <f t="shared" si="128"/>
        <v/>
      </c>
      <c r="D766" s="15" t="str">
        <f t="shared" si="122"/>
        <v>OK</v>
      </c>
      <c r="E766" s="16" t="e">
        <f>VLOOKUP('Data Sheet'!$B$8,'Data Sheet'!$I$2:$J$9,2,FALSE)</f>
        <v>#N/A</v>
      </c>
      <c r="F766" s="16" t="str">
        <f t="shared" si="129"/>
        <v/>
      </c>
      <c r="G766" s="103">
        <f t="shared" si="130"/>
        <v>0</v>
      </c>
      <c r="H766" s="17" t="s">
        <v>26</v>
      </c>
      <c r="I766" s="17" t="s">
        <v>26</v>
      </c>
      <c r="J766" s="17" t="str">
        <f>IF('Data Sheet'!$B$9="NC-50","N/A","OK")</f>
        <v>OK</v>
      </c>
      <c r="K766" s="17" t="str">
        <f>IF('Data Sheet'!$B$9="NC-50","N/A","OK")</f>
        <v>OK</v>
      </c>
      <c r="L766" s="17" t="str">
        <f t="shared" si="131"/>
        <v>OK</v>
      </c>
      <c r="M766" s="17" t="str">
        <f t="shared" si="132"/>
        <v>OK</v>
      </c>
      <c r="N766" s="18" t="str">
        <f>IF(BO766&lt;&gt;"",
    IF(INT('Data Sheet'!$A$19)=INT('Data Sheet'!$B$19),
        --(INT('Data Sheet'!$A$19) &amp; "." &amp; BO766),
        IF(AND((--(INT('Data Sheet'!$A$19) &amp; "." &amp; BO766)&gt;=--('Data Sheet'!$A$19)), (--(INT('Data Sheet'!$A$19) &amp; "." &amp; BO766)&lt;=--('Data Sheet'!$B$19))),
            --(INT('Data Sheet'!$A$19) &amp; "." &amp; BO766),
            --(INT('Data Sheet'!$B$19) &amp; "." &amp; BO766)
        )
    ),
    IF(BN766&lt;&gt;"",
        IF(INT('Data Sheet'!$A$19)=INT('Data Sheet'!$B$19),
            --(INT('Data Sheet'!$A$19) &amp; "." &amp; LEFT(BN766,3)),
            IF(AND((--(INT('Data Sheet'!$A$19) &amp; "." &amp; LEFT(BN766,3))&gt;=--('Data Sheet'!$A$19)), (--(INT('Data Sheet'!$A$19) &amp; "." &amp; LEFT(BN766,3))&lt;=--('Data Sheet'!$B$19))),
                --(INT('Data Sheet'!$A$19) &amp; "." &amp; LEFT(BN766,3)),
                --(INT('Data Sheet'!$B$19) &amp; "." &amp; LEFT(BN766,3))
            )
        ),
        "OK"
    )
)</f>
        <v>OK</v>
      </c>
      <c r="O766" s="23" t="str">
        <f>IF(BP766&lt;&gt;"",
    IF(INT('Data Sheet'!$A$19)=INT('Data Sheet'!$B$19),
        --(INT('Data Sheet'!$A$19) &amp; "." &amp; BP766),
        IF(AND((--(INT('Data Sheet'!$A$19) &amp; "." &amp; BP766)&gt;=--('Data Sheet'!$A$19)), (--(INT('Data Sheet'!$A$19) &amp; "." &amp; BP766)&lt;=--('Data Sheet'!$B$19))),
            --(INT('Data Sheet'!$A$19) &amp; "." &amp; BP766),
            --(INT('Data Sheet'!$B$19) &amp; "." &amp; BP766)
        )
    ),
    IF(BN766&lt;&gt;"",
        IF(INT('Data Sheet'!$A$19)=INT('Data Sheet'!$B$19),
            --(INT('Data Sheet'!$A$19) &amp; "." &amp; RIGHT(BN766,3)),
            IF(AND((--(INT('Data Sheet'!$A$19) &amp; "." &amp; RIGHT(BN766,3))&gt;=--('Data Sheet'!$A$19)), (--(INT('Data Sheet'!$A$19) &amp; "." &amp; RIGHT(BN766,3))&lt;=--('Data Sheet'!$B$19))),
                --(INT('Data Sheet'!$A$19) &amp; "." &amp; RIGHT(BN766,3)),
                --(INT('Data Sheet'!$B$19) &amp; "." &amp; RIGHT(BN766,3))
            )
        ),
        "OK"
    )
)</f>
        <v>OK</v>
      </c>
      <c r="P766" s="23" t="str">
        <f>IF(BR766&lt;&gt;"",
    IF(INT('Data Sheet'!$A$19)=INT('Data Sheet'!$B$15),
        --(INT('Data Sheet'!$A$15) &amp; "." &amp; BR766),
        IF(AND((--(INT('Data Sheet'!$A$15) &amp; "." &amp; BR766)&gt;=--('Data Sheet'!$A$15)), (--(INT('Data Sheet'!$A$15) &amp; "." &amp; BR766)&lt;=--('Data Sheet'!$B$15))),
            --(INT('Data Sheet'!$A$15) &amp; "." &amp; BR766),
            --(INT('Data Sheet'!$B$15) &amp; "." &amp; BR766)
        )
    ),
    IF(BQ766&lt;&gt;"",
        IF(INT('Data Sheet'!$A$15)=INT('Data Sheet'!$B$15),
            --(INT('Data Sheet'!$A$15) &amp; "." &amp; LEFT(BQ766,3)),
            IF(AND((--(INT('Data Sheet'!$A$15) &amp; "." &amp; LEFT(BQ766,3))&gt;=--('Data Sheet'!$A$15)), (--(INT('Data Sheet'!$A$15) &amp; "." &amp; LEFT(BQ766,3))&lt;=--('Data Sheet'!$B$15))),
                --(INT('Data Sheet'!$A$15) &amp; "." &amp; LEFT(BQ766,3)),
                --(INT('Data Sheet'!$B$15) &amp; "." &amp; LEFT(BQ766,3))
            )
        ),
        "OK"
    )
)</f>
        <v>OK</v>
      </c>
      <c r="Q766" s="23" t="str">
        <f>IF(BS766&lt;&gt;"",
    IF(INT('Data Sheet'!$A$19)=INT('Data Sheet'!$B$15),
        --(INT('Data Sheet'!$A$15) &amp; "." &amp; BS766),
        IF(AND((--(INT('Data Sheet'!$A$15) &amp; "." &amp; BS766)&gt;=--('Data Sheet'!$A$15)), (--(INT('Data Sheet'!$A$15) &amp; "." &amp; BS766)&lt;=--('Data Sheet'!$B$15))),
            --(INT('Data Sheet'!$A$15) &amp; "." &amp; BS766),
            --(INT('Data Sheet'!$B$15) &amp; "." &amp; BS766)
        )
    ),
    IF(BQ766&lt;&gt;"",
        IF(INT('Data Sheet'!$A$15)=INT('Data Sheet'!$B$15),
            --(INT('Data Sheet'!$A$15) &amp; "." &amp; RIGHT(BQ766,3)),
            IF(AND((--(INT('Data Sheet'!$A$15) &amp; "." &amp; RIGHT(BQ766,3))&gt;=--('Data Sheet'!$A$15)), (--(INT('Data Sheet'!$A$15) &amp; "." &amp; RIGHT(BQ766,3))&lt;=--('Data Sheet'!$B$15))),
                --(INT('Data Sheet'!$A$15) &amp; "." &amp; RIGHT(BQ766,3)),
                --(INT('Data Sheet'!$B$15) &amp; "." &amp; RIGHT(BQ766,3))
            )
        ),
        "OK"
    )
)</f>
        <v>OK</v>
      </c>
      <c r="R766" s="19"/>
      <c r="S766" s="19"/>
      <c r="T766" s="19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1"/>
      <c r="AU766" s="21"/>
      <c r="AV766" s="21"/>
      <c r="AW766" s="22"/>
      <c r="AX766" s="99"/>
      <c r="AY766" s="20"/>
      <c r="AZ766" s="20"/>
      <c r="BA766" s="22"/>
      <c r="BB766">
        <v>758</v>
      </c>
      <c r="BC766" s="80"/>
      <c r="BD766" s="80"/>
      <c r="BE766" s="80"/>
      <c r="BF766" s="80"/>
      <c r="BG766" s="32" t="str">
        <f t="shared" si="125"/>
        <v/>
      </c>
      <c r="BH766" s="78">
        <f t="shared" si="123"/>
        <v>0</v>
      </c>
      <c r="BI766" s="2">
        <f t="shared" si="126"/>
        <v>0</v>
      </c>
      <c r="BJ766" s="2">
        <f t="shared" si="127"/>
        <v>0</v>
      </c>
      <c r="BK766" s="2">
        <f t="shared" si="124"/>
        <v>0</v>
      </c>
    </row>
    <row r="767" spans="2:63" ht="15" customHeight="1" x14ac:dyDescent="0.25">
      <c r="B767" s="14">
        <v>759</v>
      </c>
      <c r="C767" s="95" t="str">
        <f t="shared" si="128"/>
        <v/>
      </c>
      <c r="D767" s="15" t="str">
        <f t="shared" si="122"/>
        <v>OK</v>
      </c>
      <c r="E767" s="16" t="e">
        <f>VLOOKUP('Data Sheet'!$B$8,'Data Sheet'!$I$2:$J$9,2,FALSE)</f>
        <v>#N/A</v>
      </c>
      <c r="F767" s="16" t="str">
        <f t="shared" si="129"/>
        <v/>
      </c>
      <c r="G767" s="103">
        <f t="shared" si="130"/>
        <v>0</v>
      </c>
      <c r="H767" s="17" t="s">
        <v>26</v>
      </c>
      <c r="I767" s="17" t="s">
        <v>26</v>
      </c>
      <c r="J767" s="17" t="str">
        <f>IF('Data Sheet'!$B$9="NC-50","N/A","OK")</f>
        <v>OK</v>
      </c>
      <c r="K767" s="17" t="str">
        <f>IF('Data Sheet'!$B$9="NC-50","N/A","OK")</f>
        <v>OK</v>
      </c>
      <c r="L767" s="17" t="str">
        <f t="shared" si="131"/>
        <v>OK</v>
      </c>
      <c r="M767" s="17" t="str">
        <f t="shared" si="132"/>
        <v>OK</v>
      </c>
      <c r="N767" s="18" t="str">
        <f>IF(BO767&lt;&gt;"",
    IF(INT('Data Sheet'!$A$19)=INT('Data Sheet'!$B$19),
        --(INT('Data Sheet'!$A$19) &amp; "." &amp; BO767),
        IF(AND((--(INT('Data Sheet'!$A$19) &amp; "." &amp; BO767)&gt;=--('Data Sheet'!$A$19)), (--(INT('Data Sheet'!$A$19) &amp; "." &amp; BO767)&lt;=--('Data Sheet'!$B$19))),
            --(INT('Data Sheet'!$A$19) &amp; "." &amp; BO767),
            --(INT('Data Sheet'!$B$19) &amp; "." &amp; BO767)
        )
    ),
    IF(BN767&lt;&gt;"",
        IF(INT('Data Sheet'!$A$19)=INT('Data Sheet'!$B$19),
            --(INT('Data Sheet'!$A$19) &amp; "." &amp; LEFT(BN767,3)),
            IF(AND((--(INT('Data Sheet'!$A$19) &amp; "." &amp; LEFT(BN767,3))&gt;=--('Data Sheet'!$A$19)), (--(INT('Data Sheet'!$A$19) &amp; "." &amp; LEFT(BN767,3))&lt;=--('Data Sheet'!$B$19))),
                --(INT('Data Sheet'!$A$19) &amp; "." &amp; LEFT(BN767,3)),
                --(INT('Data Sheet'!$B$19) &amp; "." &amp; LEFT(BN767,3))
            )
        ),
        "OK"
    )
)</f>
        <v>OK</v>
      </c>
      <c r="O767" s="23" t="str">
        <f>IF(BP767&lt;&gt;"",
    IF(INT('Data Sheet'!$A$19)=INT('Data Sheet'!$B$19),
        --(INT('Data Sheet'!$A$19) &amp; "." &amp; BP767),
        IF(AND((--(INT('Data Sheet'!$A$19) &amp; "." &amp; BP767)&gt;=--('Data Sheet'!$A$19)), (--(INT('Data Sheet'!$A$19) &amp; "." &amp; BP767)&lt;=--('Data Sheet'!$B$19))),
            --(INT('Data Sheet'!$A$19) &amp; "." &amp; BP767),
            --(INT('Data Sheet'!$B$19) &amp; "." &amp; BP767)
        )
    ),
    IF(BN767&lt;&gt;"",
        IF(INT('Data Sheet'!$A$19)=INT('Data Sheet'!$B$19),
            --(INT('Data Sheet'!$A$19) &amp; "." &amp; RIGHT(BN767,3)),
            IF(AND((--(INT('Data Sheet'!$A$19) &amp; "." &amp; RIGHT(BN767,3))&gt;=--('Data Sheet'!$A$19)), (--(INT('Data Sheet'!$A$19) &amp; "." &amp; RIGHT(BN767,3))&lt;=--('Data Sheet'!$B$19))),
                --(INT('Data Sheet'!$A$19) &amp; "." &amp; RIGHT(BN767,3)),
                --(INT('Data Sheet'!$B$19) &amp; "." &amp; RIGHT(BN767,3))
            )
        ),
        "OK"
    )
)</f>
        <v>OK</v>
      </c>
      <c r="P767" s="23" t="str">
        <f>IF(BR767&lt;&gt;"",
    IF(INT('Data Sheet'!$A$19)=INT('Data Sheet'!$B$15),
        --(INT('Data Sheet'!$A$15) &amp; "." &amp; BR767),
        IF(AND((--(INT('Data Sheet'!$A$15) &amp; "." &amp; BR767)&gt;=--('Data Sheet'!$A$15)), (--(INT('Data Sheet'!$A$15) &amp; "." &amp; BR767)&lt;=--('Data Sheet'!$B$15))),
            --(INT('Data Sheet'!$A$15) &amp; "." &amp; BR767),
            --(INT('Data Sheet'!$B$15) &amp; "." &amp; BR767)
        )
    ),
    IF(BQ767&lt;&gt;"",
        IF(INT('Data Sheet'!$A$15)=INT('Data Sheet'!$B$15),
            --(INT('Data Sheet'!$A$15) &amp; "." &amp; LEFT(BQ767,3)),
            IF(AND((--(INT('Data Sheet'!$A$15) &amp; "." &amp; LEFT(BQ767,3))&gt;=--('Data Sheet'!$A$15)), (--(INT('Data Sheet'!$A$15) &amp; "." &amp; LEFT(BQ767,3))&lt;=--('Data Sheet'!$B$15))),
                --(INT('Data Sheet'!$A$15) &amp; "." &amp; LEFT(BQ767,3)),
                --(INT('Data Sheet'!$B$15) &amp; "." &amp; LEFT(BQ767,3))
            )
        ),
        "OK"
    )
)</f>
        <v>OK</v>
      </c>
      <c r="Q767" s="23" t="str">
        <f>IF(BS767&lt;&gt;"",
    IF(INT('Data Sheet'!$A$19)=INT('Data Sheet'!$B$15),
        --(INT('Data Sheet'!$A$15) &amp; "." &amp; BS767),
        IF(AND((--(INT('Data Sheet'!$A$15) &amp; "." &amp; BS767)&gt;=--('Data Sheet'!$A$15)), (--(INT('Data Sheet'!$A$15) &amp; "." &amp; BS767)&lt;=--('Data Sheet'!$B$15))),
            --(INT('Data Sheet'!$A$15) &amp; "." &amp; BS767),
            --(INT('Data Sheet'!$B$15) &amp; "." &amp; BS767)
        )
    ),
    IF(BQ767&lt;&gt;"",
        IF(INT('Data Sheet'!$A$15)=INT('Data Sheet'!$B$15),
            --(INT('Data Sheet'!$A$15) &amp; "." &amp; RIGHT(BQ767,3)),
            IF(AND((--(INT('Data Sheet'!$A$15) &amp; "." &amp; RIGHT(BQ767,3))&gt;=--('Data Sheet'!$A$15)), (--(INT('Data Sheet'!$A$15) &amp; "." &amp; RIGHT(BQ767,3))&lt;=--('Data Sheet'!$B$15))),
                --(INT('Data Sheet'!$A$15) &amp; "." &amp; RIGHT(BQ767,3)),
                --(INT('Data Sheet'!$B$15) &amp; "." &amp; RIGHT(BQ767,3))
            )
        ),
        "OK"
    )
)</f>
        <v>OK</v>
      </c>
      <c r="R767" s="19"/>
      <c r="S767" s="19"/>
      <c r="T767" s="19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1"/>
      <c r="AU767" s="21"/>
      <c r="AV767" s="21"/>
      <c r="AW767" s="22"/>
      <c r="AX767" s="99"/>
      <c r="AY767" s="20"/>
      <c r="AZ767" s="20"/>
      <c r="BA767" s="22"/>
      <c r="BB767">
        <v>759</v>
      </c>
      <c r="BC767" s="80"/>
      <c r="BD767" s="80"/>
      <c r="BE767" s="80"/>
      <c r="BF767" s="80"/>
      <c r="BG767" s="32" t="str">
        <f t="shared" si="125"/>
        <v/>
      </c>
      <c r="BH767" s="78">
        <f t="shared" si="123"/>
        <v>0</v>
      </c>
      <c r="BI767" s="2">
        <f t="shared" si="126"/>
        <v>0</v>
      </c>
      <c r="BJ767" s="2">
        <f t="shared" si="127"/>
        <v>0</v>
      </c>
      <c r="BK767" s="2">
        <f t="shared" si="124"/>
        <v>0</v>
      </c>
    </row>
    <row r="768" spans="2:63" ht="15" customHeight="1" x14ac:dyDescent="0.25">
      <c r="B768" s="14">
        <v>760</v>
      </c>
      <c r="C768" s="95" t="str">
        <f t="shared" si="128"/>
        <v/>
      </c>
      <c r="D768" s="15" t="str">
        <f t="shared" si="122"/>
        <v>OK</v>
      </c>
      <c r="E768" s="16" t="e">
        <f>VLOOKUP('Data Sheet'!$B$8,'Data Sheet'!$I$2:$J$9,2,FALSE)</f>
        <v>#N/A</v>
      </c>
      <c r="F768" s="16" t="str">
        <f t="shared" si="129"/>
        <v/>
      </c>
      <c r="G768" s="103">
        <f t="shared" si="130"/>
        <v>0</v>
      </c>
      <c r="H768" s="17" t="s">
        <v>26</v>
      </c>
      <c r="I768" s="17" t="s">
        <v>26</v>
      </c>
      <c r="J768" s="17" t="str">
        <f>IF('Data Sheet'!$B$9="NC-50","N/A","OK")</f>
        <v>OK</v>
      </c>
      <c r="K768" s="17" t="str">
        <f>IF('Data Sheet'!$B$9="NC-50","N/A","OK")</f>
        <v>OK</v>
      </c>
      <c r="L768" s="17" t="str">
        <f t="shared" si="131"/>
        <v>OK</v>
      </c>
      <c r="M768" s="17" t="str">
        <f t="shared" si="132"/>
        <v>OK</v>
      </c>
      <c r="N768" s="18" t="str">
        <f>IF(BO768&lt;&gt;"",
    IF(INT('Data Sheet'!$A$19)=INT('Data Sheet'!$B$19),
        --(INT('Data Sheet'!$A$19) &amp; "." &amp; BO768),
        IF(AND((--(INT('Data Sheet'!$A$19) &amp; "." &amp; BO768)&gt;=--('Data Sheet'!$A$19)), (--(INT('Data Sheet'!$A$19) &amp; "." &amp; BO768)&lt;=--('Data Sheet'!$B$19))),
            --(INT('Data Sheet'!$A$19) &amp; "." &amp; BO768),
            --(INT('Data Sheet'!$B$19) &amp; "." &amp; BO768)
        )
    ),
    IF(BN768&lt;&gt;"",
        IF(INT('Data Sheet'!$A$19)=INT('Data Sheet'!$B$19),
            --(INT('Data Sheet'!$A$19) &amp; "." &amp; LEFT(BN768,3)),
            IF(AND((--(INT('Data Sheet'!$A$19) &amp; "." &amp; LEFT(BN768,3))&gt;=--('Data Sheet'!$A$19)), (--(INT('Data Sheet'!$A$19) &amp; "." &amp; LEFT(BN768,3))&lt;=--('Data Sheet'!$B$19))),
                --(INT('Data Sheet'!$A$19) &amp; "." &amp; LEFT(BN768,3)),
                --(INT('Data Sheet'!$B$19) &amp; "." &amp; LEFT(BN768,3))
            )
        ),
        "OK"
    )
)</f>
        <v>OK</v>
      </c>
      <c r="O768" s="23" t="str">
        <f>IF(BP768&lt;&gt;"",
    IF(INT('Data Sheet'!$A$19)=INT('Data Sheet'!$B$19),
        --(INT('Data Sheet'!$A$19) &amp; "." &amp; BP768),
        IF(AND((--(INT('Data Sheet'!$A$19) &amp; "." &amp; BP768)&gt;=--('Data Sheet'!$A$19)), (--(INT('Data Sheet'!$A$19) &amp; "." &amp; BP768)&lt;=--('Data Sheet'!$B$19))),
            --(INT('Data Sheet'!$A$19) &amp; "." &amp; BP768),
            --(INT('Data Sheet'!$B$19) &amp; "." &amp; BP768)
        )
    ),
    IF(BN768&lt;&gt;"",
        IF(INT('Data Sheet'!$A$19)=INT('Data Sheet'!$B$19),
            --(INT('Data Sheet'!$A$19) &amp; "." &amp; RIGHT(BN768,3)),
            IF(AND((--(INT('Data Sheet'!$A$19) &amp; "." &amp; RIGHT(BN768,3))&gt;=--('Data Sheet'!$A$19)), (--(INT('Data Sheet'!$A$19) &amp; "." &amp; RIGHT(BN768,3))&lt;=--('Data Sheet'!$B$19))),
                --(INT('Data Sheet'!$A$19) &amp; "." &amp; RIGHT(BN768,3)),
                --(INT('Data Sheet'!$B$19) &amp; "." &amp; RIGHT(BN768,3))
            )
        ),
        "OK"
    )
)</f>
        <v>OK</v>
      </c>
      <c r="P768" s="23" t="str">
        <f>IF(BR768&lt;&gt;"",
    IF(INT('Data Sheet'!$A$19)=INT('Data Sheet'!$B$15),
        --(INT('Data Sheet'!$A$15) &amp; "." &amp; BR768),
        IF(AND((--(INT('Data Sheet'!$A$15) &amp; "." &amp; BR768)&gt;=--('Data Sheet'!$A$15)), (--(INT('Data Sheet'!$A$15) &amp; "." &amp; BR768)&lt;=--('Data Sheet'!$B$15))),
            --(INT('Data Sheet'!$A$15) &amp; "." &amp; BR768),
            --(INT('Data Sheet'!$B$15) &amp; "." &amp; BR768)
        )
    ),
    IF(BQ768&lt;&gt;"",
        IF(INT('Data Sheet'!$A$15)=INT('Data Sheet'!$B$15),
            --(INT('Data Sheet'!$A$15) &amp; "." &amp; LEFT(BQ768,3)),
            IF(AND((--(INT('Data Sheet'!$A$15) &amp; "." &amp; LEFT(BQ768,3))&gt;=--('Data Sheet'!$A$15)), (--(INT('Data Sheet'!$A$15) &amp; "." &amp; LEFT(BQ768,3))&lt;=--('Data Sheet'!$B$15))),
                --(INT('Data Sheet'!$A$15) &amp; "." &amp; LEFT(BQ768,3)),
                --(INT('Data Sheet'!$B$15) &amp; "." &amp; LEFT(BQ768,3))
            )
        ),
        "OK"
    )
)</f>
        <v>OK</v>
      </c>
      <c r="Q768" s="23" t="str">
        <f>IF(BS768&lt;&gt;"",
    IF(INT('Data Sheet'!$A$19)=INT('Data Sheet'!$B$15),
        --(INT('Data Sheet'!$A$15) &amp; "." &amp; BS768),
        IF(AND((--(INT('Data Sheet'!$A$15) &amp; "." &amp; BS768)&gt;=--('Data Sheet'!$A$15)), (--(INT('Data Sheet'!$A$15) &amp; "." &amp; BS768)&lt;=--('Data Sheet'!$B$15))),
            --(INT('Data Sheet'!$A$15) &amp; "." &amp; BS768),
            --(INT('Data Sheet'!$B$15) &amp; "." &amp; BS768)
        )
    ),
    IF(BQ768&lt;&gt;"",
        IF(INT('Data Sheet'!$A$15)=INT('Data Sheet'!$B$15),
            --(INT('Data Sheet'!$A$15) &amp; "." &amp; RIGHT(BQ768,3)),
            IF(AND((--(INT('Data Sheet'!$A$15) &amp; "." &amp; RIGHT(BQ768,3))&gt;=--('Data Sheet'!$A$15)), (--(INT('Data Sheet'!$A$15) &amp; "." &amp; RIGHT(BQ768,3))&lt;=--('Data Sheet'!$B$15))),
                --(INT('Data Sheet'!$A$15) &amp; "." &amp; RIGHT(BQ768,3)),
                --(INT('Data Sheet'!$B$15) &amp; "." &amp; RIGHT(BQ768,3))
            )
        ),
        "OK"
    )
)</f>
        <v>OK</v>
      </c>
      <c r="R768" s="19"/>
      <c r="S768" s="19"/>
      <c r="T768" s="19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1"/>
      <c r="AU768" s="21"/>
      <c r="AV768" s="21"/>
      <c r="AW768" s="22"/>
      <c r="AX768" s="99"/>
      <c r="AY768" s="20"/>
      <c r="AZ768" s="20"/>
      <c r="BA768" s="22"/>
      <c r="BB768">
        <v>760</v>
      </c>
      <c r="BC768" s="80"/>
      <c r="BD768" s="80"/>
      <c r="BE768" s="80"/>
      <c r="BF768" s="80"/>
      <c r="BG768" s="32" t="str">
        <f t="shared" si="125"/>
        <v/>
      </c>
      <c r="BH768" s="78">
        <f t="shared" si="123"/>
        <v>0</v>
      </c>
      <c r="BI768" s="2">
        <f t="shared" si="126"/>
        <v>0</v>
      </c>
      <c r="BJ768" s="2">
        <f t="shared" si="127"/>
        <v>0</v>
      </c>
      <c r="BK768" s="2">
        <f t="shared" si="124"/>
        <v>0</v>
      </c>
    </row>
    <row r="769" spans="2:63" ht="15" customHeight="1" x14ac:dyDescent="0.25">
      <c r="B769" s="14">
        <v>761</v>
      </c>
      <c r="C769" s="95" t="str">
        <f t="shared" si="128"/>
        <v/>
      </c>
      <c r="D769" s="15" t="str">
        <f t="shared" si="122"/>
        <v>OK</v>
      </c>
      <c r="E769" s="16" t="e">
        <f>VLOOKUP('Data Sheet'!$B$8,'Data Sheet'!$I$2:$J$9,2,FALSE)</f>
        <v>#N/A</v>
      </c>
      <c r="F769" s="16" t="str">
        <f t="shared" si="129"/>
        <v/>
      </c>
      <c r="G769" s="103">
        <f t="shared" si="130"/>
        <v>0</v>
      </c>
      <c r="H769" s="17" t="s">
        <v>26</v>
      </c>
      <c r="I769" s="17" t="s">
        <v>26</v>
      </c>
      <c r="J769" s="17" t="str">
        <f>IF('Data Sheet'!$B$9="NC-50","N/A","OK")</f>
        <v>OK</v>
      </c>
      <c r="K769" s="17" t="str">
        <f>IF('Data Sheet'!$B$9="NC-50","N/A","OK")</f>
        <v>OK</v>
      </c>
      <c r="L769" s="17" t="str">
        <f t="shared" si="131"/>
        <v>OK</v>
      </c>
      <c r="M769" s="17" t="str">
        <f t="shared" si="132"/>
        <v>OK</v>
      </c>
      <c r="N769" s="18" t="str">
        <f>IF(BO769&lt;&gt;"",
    IF(INT('Data Sheet'!$A$19)=INT('Data Sheet'!$B$19),
        --(INT('Data Sheet'!$A$19) &amp; "." &amp; BO769),
        IF(AND((--(INT('Data Sheet'!$A$19) &amp; "." &amp; BO769)&gt;=--('Data Sheet'!$A$19)), (--(INT('Data Sheet'!$A$19) &amp; "." &amp; BO769)&lt;=--('Data Sheet'!$B$19))),
            --(INT('Data Sheet'!$A$19) &amp; "." &amp; BO769),
            --(INT('Data Sheet'!$B$19) &amp; "." &amp; BO769)
        )
    ),
    IF(BN769&lt;&gt;"",
        IF(INT('Data Sheet'!$A$19)=INT('Data Sheet'!$B$19),
            --(INT('Data Sheet'!$A$19) &amp; "." &amp; LEFT(BN769,3)),
            IF(AND((--(INT('Data Sheet'!$A$19) &amp; "." &amp; LEFT(BN769,3))&gt;=--('Data Sheet'!$A$19)), (--(INT('Data Sheet'!$A$19) &amp; "." &amp; LEFT(BN769,3))&lt;=--('Data Sheet'!$B$19))),
                --(INT('Data Sheet'!$A$19) &amp; "." &amp; LEFT(BN769,3)),
                --(INT('Data Sheet'!$B$19) &amp; "." &amp; LEFT(BN769,3))
            )
        ),
        "OK"
    )
)</f>
        <v>OK</v>
      </c>
      <c r="O769" s="23" t="str">
        <f>IF(BP769&lt;&gt;"",
    IF(INT('Data Sheet'!$A$19)=INT('Data Sheet'!$B$19),
        --(INT('Data Sheet'!$A$19) &amp; "." &amp; BP769),
        IF(AND((--(INT('Data Sheet'!$A$19) &amp; "." &amp; BP769)&gt;=--('Data Sheet'!$A$19)), (--(INT('Data Sheet'!$A$19) &amp; "." &amp; BP769)&lt;=--('Data Sheet'!$B$19))),
            --(INT('Data Sheet'!$A$19) &amp; "." &amp; BP769),
            --(INT('Data Sheet'!$B$19) &amp; "." &amp; BP769)
        )
    ),
    IF(BN769&lt;&gt;"",
        IF(INT('Data Sheet'!$A$19)=INT('Data Sheet'!$B$19),
            --(INT('Data Sheet'!$A$19) &amp; "." &amp; RIGHT(BN769,3)),
            IF(AND((--(INT('Data Sheet'!$A$19) &amp; "." &amp; RIGHT(BN769,3))&gt;=--('Data Sheet'!$A$19)), (--(INT('Data Sheet'!$A$19) &amp; "." &amp; RIGHT(BN769,3))&lt;=--('Data Sheet'!$B$19))),
                --(INT('Data Sheet'!$A$19) &amp; "." &amp; RIGHT(BN769,3)),
                --(INT('Data Sheet'!$B$19) &amp; "." &amp; RIGHT(BN769,3))
            )
        ),
        "OK"
    )
)</f>
        <v>OK</v>
      </c>
      <c r="P769" s="23" t="str">
        <f>IF(BR769&lt;&gt;"",
    IF(INT('Data Sheet'!$A$19)=INT('Data Sheet'!$B$15),
        --(INT('Data Sheet'!$A$15) &amp; "." &amp; BR769),
        IF(AND((--(INT('Data Sheet'!$A$15) &amp; "." &amp; BR769)&gt;=--('Data Sheet'!$A$15)), (--(INT('Data Sheet'!$A$15) &amp; "." &amp; BR769)&lt;=--('Data Sheet'!$B$15))),
            --(INT('Data Sheet'!$A$15) &amp; "." &amp; BR769),
            --(INT('Data Sheet'!$B$15) &amp; "." &amp; BR769)
        )
    ),
    IF(BQ769&lt;&gt;"",
        IF(INT('Data Sheet'!$A$15)=INT('Data Sheet'!$B$15),
            --(INT('Data Sheet'!$A$15) &amp; "." &amp; LEFT(BQ769,3)),
            IF(AND((--(INT('Data Sheet'!$A$15) &amp; "." &amp; LEFT(BQ769,3))&gt;=--('Data Sheet'!$A$15)), (--(INT('Data Sheet'!$A$15) &amp; "." &amp; LEFT(BQ769,3))&lt;=--('Data Sheet'!$B$15))),
                --(INT('Data Sheet'!$A$15) &amp; "." &amp; LEFT(BQ769,3)),
                --(INT('Data Sheet'!$B$15) &amp; "." &amp; LEFT(BQ769,3))
            )
        ),
        "OK"
    )
)</f>
        <v>OK</v>
      </c>
      <c r="Q769" s="23" t="str">
        <f>IF(BS769&lt;&gt;"",
    IF(INT('Data Sheet'!$A$19)=INT('Data Sheet'!$B$15),
        --(INT('Data Sheet'!$A$15) &amp; "." &amp; BS769),
        IF(AND((--(INT('Data Sheet'!$A$15) &amp; "." &amp; BS769)&gt;=--('Data Sheet'!$A$15)), (--(INT('Data Sheet'!$A$15) &amp; "." &amp; BS769)&lt;=--('Data Sheet'!$B$15))),
            --(INT('Data Sheet'!$A$15) &amp; "." &amp; BS769),
            --(INT('Data Sheet'!$B$15) &amp; "." &amp; BS769)
        )
    ),
    IF(BQ769&lt;&gt;"",
        IF(INT('Data Sheet'!$A$15)=INT('Data Sheet'!$B$15),
            --(INT('Data Sheet'!$A$15) &amp; "." &amp; RIGHT(BQ769,3)),
            IF(AND((--(INT('Data Sheet'!$A$15) &amp; "." &amp; RIGHT(BQ769,3))&gt;=--('Data Sheet'!$A$15)), (--(INT('Data Sheet'!$A$15) &amp; "." &amp; RIGHT(BQ769,3))&lt;=--('Data Sheet'!$B$15))),
                --(INT('Data Sheet'!$A$15) &amp; "." &amp; RIGHT(BQ769,3)),
                --(INT('Data Sheet'!$B$15) &amp; "." &amp; RIGHT(BQ769,3))
            )
        ),
        "OK"
    )
)</f>
        <v>OK</v>
      </c>
      <c r="R769" s="19"/>
      <c r="S769" s="19"/>
      <c r="T769" s="19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1"/>
      <c r="AU769" s="21"/>
      <c r="AV769" s="21"/>
      <c r="AW769" s="22"/>
      <c r="AX769" s="99"/>
      <c r="AY769" s="20"/>
      <c r="AZ769" s="20"/>
      <c r="BA769" s="22"/>
      <c r="BB769">
        <v>761</v>
      </c>
      <c r="BC769" s="80"/>
      <c r="BD769" s="80"/>
      <c r="BE769" s="80"/>
      <c r="BF769" s="80"/>
      <c r="BG769" s="32" t="str">
        <f t="shared" si="125"/>
        <v/>
      </c>
      <c r="BH769" s="78">
        <f t="shared" si="123"/>
        <v>0</v>
      </c>
      <c r="BI769" s="2">
        <f t="shared" si="126"/>
        <v>0</v>
      </c>
      <c r="BJ769" s="2">
        <f t="shared" si="127"/>
        <v>0</v>
      </c>
      <c r="BK769" s="2">
        <f t="shared" si="124"/>
        <v>0</v>
      </c>
    </row>
    <row r="770" spans="2:63" ht="15" customHeight="1" x14ac:dyDescent="0.25">
      <c r="B770" s="14">
        <v>762</v>
      </c>
      <c r="C770" s="95" t="str">
        <f t="shared" si="128"/>
        <v/>
      </c>
      <c r="D770" s="15" t="str">
        <f t="shared" si="122"/>
        <v>OK</v>
      </c>
      <c r="E770" s="16" t="e">
        <f>VLOOKUP('Data Sheet'!$B$8,'Data Sheet'!$I$2:$J$9,2,FALSE)</f>
        <v>#N/A</v>
      </c>
      <c r="F770" s="16" t="str">
        <f t="shared" si="129"/>
        <v/>
      </c>
      <c r="G770" s="103">
        <f t="shared" si="130"/>
        <v>0</v>
      </c>
      <c r="H770" s="17" t="s">
        <v>26</v>
      </c>
      <c r="I770" s="17" t="s">
        <v>26</v>
      </c>
      <c r="J770" s="17" t="str">
        <f>IF('Data Sheet'!$B$9="NC-50","N/A","OK")</f>
        <v>OK</v>
      </c>
      <c r="K770" s="17" t="str">
        <f>IF('Data Sheet'!$B$9="NC-50","N/A","OK")</f>
        <v>OK</v>
      </c>
      <c r="L770" s="17" t="str">
        <f t="shared" si="131"/>
        <v>OK</v>
      </c>
      <c r="M770" s="17" t="str">
        <f t="shared" si="132"/>
        <v>OK</v>
      </c>
      <c r="N770" s="18" t="str">
        <f>IF(BO770&lt;&gt;"",
    IF(INT('Data Sheet'!$A$19)=INT('Data Sheet'!$B$19),
        --(INT('Data Sheet'!$A$19) &amp; "." &amp; BO770),
        IF(AND((--(INT('Data Sheet'!$A$19) &amp; "." &amp; BO770)&gt;=--('Data Sheet'!$A$19)), (--(INT('Data Sheet'!$A$19) &amp; "." &amp; BO770)&lt;=--('Data Sheet'!$B$19))),
            --(INT('Data Sheet'!$A$19) &amp; "." &amp; BO770),
            --(INT('Data Sheet'!$B$19) &amp; "." &amp; BO770)
        )
    ),
    IF(BN770&lt;&gt;"",
        IF(INT('Data Sheet'!$A$19)=INT('Data Sheet'!$B$19),
            --(INT('Data Sheet'!$A$19) &amp; "." &amp; LEFT(BN770,3)),
            IF(AND((--(INT('Data Sheet'!$A$19) &amp; "." &amp; LEFT(BN770,3))&gt;=--('Data Sheet'!$A$19)), (--(INT('Data Sheet'!$A$19) &amp; "." &amp; LEFT(BN770,3))&lt;=--('Data Sheet'!$B$19))),
                --(INT('Data Sheet'!$A$19) &amp; "." &amp; LEFT(BN770,3)),
                --(INT('Data Sheet'!$B$19) &amp; "." &amp; LEFT(BN770,3))
            )
        ),
        "OK"
    )
)</f>
        <v>OK</v>
      </c>
      <c r="O770" s="23" t="str">
        <f>IF(BP770&lt;&gt;"",
    IF(INT('Data Sheet'!$A$19)=INT('Data Sheet'!$B$19),
        --(INT('Data Sheet'!$A$19) &amp; "." &amp; BP770),
        IF(AND((--(INT('Data Sheet'!$A$19) &amp; "." &amp; BP770)&gt;=--('Data Sheet'!$A$19)), (--(INT('Data Sheet'!$A$19) &amp; "." &amp; BP770)&lt;=--('Data Sheet'!$B$19))),
            --(INT('Data Sheet'!$A$19) &amp; "." &amp; BP770),
            --(INT('Data Sheet'!$B$19) &amp; "." &amp; BP770)
        )
    ),
    IF(BN770&lt;&gt;"",
        IF(INT('Data Sheet'!$A$19)=INT('Data Sheet'!$B$19),
            --(INT('Data Sheet'!$A$19) &amp; "." &amp; RIGHT(BN770,3)),
            IF(AND((--(INT('Data Sheet'!$A$19) &amp; "." &amp; RIGHT(BN770,3))&gt;=--('Data Sheet'!$A$19)), (--(INT('Data Sheet'!$A$19) &amp; "." &amp; RIGHT(BN770,3))&lt;=--('Data Sheet'!$B$19))),
                --(INT('Data Sheet'!$A$19) &amp; "." &amp; RIGHT(BN770,3)),
                --(INT('Data Sheet'!$B$19) &amp; "." &amp; RIGHT(BN770,3))
            )
        ),
        "OK"
    )
)</f>
        <v>OK</v>
      </c>
      <c r="P770" s="23" t="str">
        <f>IF(BR770&lt;&gt;"",
    IF(INT('Data Sheet'!$A$19)=INT('Data Sheet'!$B$15),
        --(INT('Data Sheet'!$A$15) &amp; "." &amp; BR770),
        IF(AND((--(INT('Data Sheet'!$A$15) &amp; "." &amp; BR770)&gt;=--('Data Sheet'!$A$15)), (--(INT('Data Sheet'!$A$15) &amp; "." &amp; BR770)&lt;=--('Data Sheet'!$B$15))),
            --(INT('Data Sheet'!$A$15) &amp; "." &amp; BR770),
            --(INT('Data Sheet'!$B$15) &amp; "." &amp; BR770)
        )
    ),
    IF(BQ770&lt;&gt;"",
        IF(INT('Data Sheet'!$A$15)=INT('Data Sheet'!$B$15),
            --(INT('Data Sheet'!$A$15) &amp; "." &amp; LEFT(BQ770,3)),
            IF(AND((--(INT('Data Sheet'!$A$15) &amp; "." &amp; LEFT(BQ770,3))&gt;=--('Data Sheet'!$A$15)), (--(INT('Data Sheet'!$A$15) &amp; "." &amp; LEFT(BQ770,3))&lt;=--('Data Sheet'!$B$15))),
                --(INT('Data Sheet'!$A$15) &amp; "." &amp; LEFT(BQ770,3)),
                --(INT('Data Sheet'!$B$15) &amp; "." &amp; LEFT(BQ770,3))
            )
        ),
        "OK"
    )
)</f>
        <v>OK</v>
      </c>
      <c r="Q770" s="23" t="str">
        <f>IF(BS770&lt;&gt;"",
    IF(INT('Data Sheet'!$A$19)=INT('Data Sheet'!$B$15),
        --(INT('Data Sheet'!$A$15) &amp; "." &amp; BS770),
        IF(AND((--(INT('Data Sheet'!$A$15) &amp; "." &amp; BS770)&gt;=--('Data Sheet'!$A$15)), (--(INT('Data Sheet'!$A$15) &amp; "." &amp; BS770)&lt;=--('Data Sheet'!$B$15))),
            --(INT('Data Sheet'!$A$15) &amp; "." &amp; BS770),
            --(INT('Data Sheet'!$B$15) &amp; "." &amp; BS770)
        )
    ),
    IF(BQ770&lt;&gt;"",
        IF(INT('Data Sheet'!$A$15)=INT('Data Sheet'!$B$15),
            --(INT('Data Sheet'!$A$15) &amp; "." &amp; RIGHT(BQ770,3)),
            IF(AND((--(INT('Data Sheet'!$A$15) &amp; "." &amp; RIGHT(BQ770,3))&gt;=--('Data Sheet'!$A$15)), (--(INT('Data Sheet'!$A$15) &amp; "." &amp; RIGHT(BQ770,3))&lt;=--('Data Sheet'!$B$15))),
                --(INT('Data Sheet'!$A$15) &amp; "." &amp; RIGHT(BQ770,3)),
                --(INT('Data Sheet'!$B$15) &amp; "." &amp; RIGHT(BQ770,3))
            )
        ),
        "OK"
    )
)</f>
        <v>OK</v>
      </c>
      <c r="R770" s="19"/>
      <c r="S770" s="19"/>
      <c r="T770" s="19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1"/>
      <c r="AU770" s="21"/>
      <c r="AV770" s="21"/>
      <c r="AW770" s="22"/>
      <c r="AX770" s="99"/>
      <c r="AY770" s="20"/>
      <c r="AZ770" s="20"/>
      <c r="BA770" s="22"/>
      <c r="BB770">
        <v>762</v>
      </c>
      <c r="BC770" s="80"/>
      <c r="BD770" s="80"/>
      <c r="BE770" s="80"/>
      <c r="BF770" s="80"/>
      <c r="BG770" s="32" t="str">
        <f t="shared" si="125"/>
        <v/>
      </c>
      <c r="BH770" s="78">
        <f t="shared" si="123"/>
        <v>0</v>
      </c>
      <c r="BI770" s="2">
        <f t="shared" si="126"/>
        <v>0</v>
      </c>
      <c r="BJ770" s="2">
        <f t="shared" si="127"/>
        <v>0</v>
      </c>
      <c r="BK770" s="2">
        <f t="shared" si="124"/>
        <v>0</v>
      </c>
    </row>
    <row r="771" spans="2:63" ht="15" customHeight="1" x14ac:dyDescent="0.25">
      <c r="B771" s="14">
        <v>763</v>
      </c>
      <c r="C771" s="95" t="str">
        <f t="shared" si="128"/>
        <v/>
      </c>
      <c r="D771" s="15" t="str">
        <f t="shared" si="122"/>
        <v>OK</v>
      </c>
      <c r="E771" s="16" t="e">
        <f>VLOOKUP('Data Sheet'!$B$8,'Data Sheet'!$I$2:$J$9,2,FALSE)</f>
        <v>#N/A</v>
      </c>
      <c r="F771" s="16" t="str">
        <f t="shared" si="129"/>
        <v/>
      </c>
      <c r="G771" s="103">
        <f t="shared" si="130"/>
        <v>0</v>
      </c>
      <c r="H771" s="17" t="s">
        <v>26</v>
      </c>
      <c r="I771" s="17" t="s">
        <v>26</v>
      </c>
      <c r="J771" s="17" t="str">
        <f>IF('Data Sheet'!$B$9="NC-50","N/A","OK")</f>
        <v>OK</v>
      </c>
      <c r="K771" s="17" t="str">
        <f>IF('Data Sheet'!$B$9="NC-50","N/A","OK")</f>
        <v>OK</v>
      </c>
      <c r="L771" s="17" t="str">
        <f t="shared" si="131"/>
        <v>OK</v>
      </c>
      <c r="M771" s="17" t="str">
        <f t="shared" si="132"/>
        <v>OK</v>
      </c>
      <c r="N771" s="18" t="str">
        <f>IF(BO771&lt;&gt;"",
    IF(INT('Data Sheet'!$A$19)=INT('Data Sheet'!$B$19),
        --(INT('Data Sheet'!$A$19) &amp; "." &amp; BO771),
        IF(AND((--(INT('Data Sheet'!$A$19) &amp; "." &amp; BO771)&gt;=--('Data Sheet'!$A$19)), (--(INT('Data Sheet'!$A$19) &amp; "." &amp; BO771)&lt;=--('Data Sheet'!$B$19))),
            --(INT('Data Sheet'!$A$19) &amp; "." &amp; BO771),
            --(INT('Data Sheet'!$B$19) &amp; "." &amp; BO771)
        )
    ),
    IF(BN771&lt;&gt;"",
        IF(INT('Data Sheet'!$A$19)=INT('Data Sheet'!$B$19),
            --(INT('Data Sheet'!$A$19) &amp; "." &amp; LEFT(BN771,3)),
            IF(AND((--(INT('Data Sheet'!$A$19) &amp; "." &amp; LEFT(BN771,3))&gt;=--('Data Sheet'!$A$19)), (--(INT('Data Sheet'!$A$19) &amp; "." &amp; LEFT(BN771,3))&lt;=--('Data Sheet'!$B$19))),
                --(INT('Data Sheet'!$A$19) &amp; "." &amp; LEFT(BN771,3)),
                --(INT('Data Sheet'!$B$19) &amp; "." &amp; LEFT(BN771,3))
            )
        ),
        "OK"
    )
)</f>
        <v>OK</v>
      </c>
      <c r="O771" s="23" t="str">
        <f>IF(BP771&lt;&gt;"",
    IF(INT('Data Sheet'!$A$19)=INT('Data Sheet'!$B$19),
        --(INT('Data Sheet'!$A$19) &amp; "." &amp; BP771),
        IF(AND((--(INT('Data Sheet'!$A$19) &amp; "." &amp; BP771)&gt;=--('Data Sheet'!$A$19)), (--(INT('Data Sheet'!$A$19) &amp; "." &amp; BP771)&lt;=--('Data Sheet'!$B$19))),
            --(INT('Data Sheet'!$A$19) &amp; "." &amp; BP771),
            --(INT('Data Sheet'!$B$19) &amp; "." &amp; BP771)
        )
    ),
    IF(BN771&lt;&gt;"",
        IF(INT('Data Sheet'!$A$19)=INT('Data Sheet'!$B$19),
            --(INT('Data Sheet'!$A$19) &amp; "." &amp; RIGHT(BN771,3)),
            IF(AND((--(INT('Data Sheet'!$A$19) &amp; "." &amp; RIGHT(BN771,3))&gt;=--('Data Sheet'!$A$19)), (--(INT('Data Sheet'!$A$19) &amp; "." &amp; RIGHT(BN771,3))&lt;=--('Data Sheet'!$B$19))),
                --(INT('Data Sheet'!$A$19) &amp; "." &amp; RIGHT(BN771,3)),
                --(INT('Data Sheet'!$B$19) &amp; "." &amp; RIGHT(BN771,3))
            )
        ),
        "OK"
    )
)</f>
        <v>OK</v>
      </c>
      <c r="P771" s="23" t="str">
        <f>IF(BR771&lt;&gt;"",
    IF(INT('Data Sheet'!$A$19)=INT('Data Sheet'!$B$15),
        --(INT('Data Sheet'!$A$15) &amp; "." &amp; BR771),
        IF(AND((--(INT('Data Sheet'!$A$15) &amp; "." &amp; BR771)&gt;=--('Data Sheet'!$A$15)), (--(INT('Data Sheet'!$A$15) &amp; "." &amp; BR771)&lt;=--('Data Sheet'!$B$15))),
            --(INT('Data Sheet'!$A$15) &amp; "." &amp; BR771),
            --(INT('Data Sheet'!$B$15) &amp; "." &amp; BR771)
        )
    ),
    IF(BQ771&lt;&gt;"",
        IF(INT('Data Sheet'!$A$15)=INT('Data Sheet'!$B$15),
            --(INT('Data Sheet'!$A$15) &amp; "." &amp; LEFT(BQ771,3)),
            IF(AND((--(INT('Data Sheet'!$A$15) &amp; "." &amp; LEFT(BQ771,3))&gt;=--('Data Sheet'!$A$15)), (--(INT('Data Sheet'!$A$15) &amp; "." &amp; LEFT(BQ771,3))&lt;=--('Data Sheet'!$B$15))),
                --(INT('Data Sheet'!$A$15) &amp; "." &amp; LEFT(BQ771,3)),
                --(INT('Data Sheet'!$B$15) &amp; "." &amp; LEFT(BQ771,3))
            )
        ),
        "OK"
    )
)</f>
        <v>OK</v>
      </c>
      <c r="Q771" s="23" t="str">
        <f>IF(BS771&lt;&gt;"",
    IF(INT('Data Sheet'!$A$19)=INT('Data Sheet'!$B$15),
        --(INT('Data Sheet'!$A$15) &amp; "." &amp; BS771),
        IF(AND((--(INT('Data Sheet'!$A$15) &amp; "." &amp; BS771)&gt;=--('Data Sheet'!$A$15)), (--(INT('Data Sheet'!$A$15) &amp; "." &amp; BS771)&lt;=--('Data Sheet'!$B$15))),
            --(INT('Data Sheet'!$A$15) &amp; "." &amp; BS771),
            --(INT('Data Sheet'!$B$15) &amp; "." &amp; BS771)
        )
    ),
    IF(BQ771&lt;&gt;"",
        IF(INT('Data Sheet'!$A$15)=INT('Data Sheet'!$B$15),
            --(INT('Data Sheet'!$A$15) &amp; "." &amp; RIGHT(BQ771,3)),
            IF(AND((--(INT('Data Sheet'!$A$15) &amp; "." &amp; RIGHT(BQ771,3))&gt;=--('Data Sheet'!$A$15)), (--(INT('Data Sheet'!$A$15) &amp; "." &amp; RIGHT(BQ771,3))&lt;=--('Data Sheet'!$B$15))),
                --(INT('Data Sheet'!$A$15) &amp; "." &amp; RIGHT(BQ771,3)),
                --(INT('Data Sheet'!$B$15) &amp; "." &amp; RIGHT(BQ771,3))
            )
        ),
        "OK"
    )
)</f>
        <v>OK</v>
      </c>
      <c r="R771" s="19"/>
      <c r="S771" s="19"/>
      <c r="T771" s="19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1"/>
      <c r="AU771" s="21"/>
      <c r="AV771" s="21"/>
      <c r="AW771" s="22"/>
      <c r="AX771" s="99"/>
      <c r="AY771" s="20"/>
      <c r="AZ771" s="20"/>
      <c r="BA771" s="22"/>
      <c r="BB771">
        <v>763</v>
      </c>
      <c r="BC771" s="80"/>
      <c r="BD771" s="80"/>
      <c r="BE771" s="80"/>
      <c r="BF771" s="80"/>
      <c r="BG771" s="32" t="str">
        <f t="shared" si="125"/>
        <v/>
      </c>
      <c r="BH771" s="78">
        <f t="shared" si="123"/>
        <v>0</v>
      </c>
      <c r="BI771" s="2">
        <f t="shared" si="126"/>
        <v>0</v>
      </c>
      <c r="BJ771" s="2">
        <f t="shared" si="127"/>
        <v>0</v>
      </c>
      <c r="BK771" s="2">
        <f t="shared" si="124"/>
        <v>0</v>
      </c>
    </row>
    <row r="772" spans="2:63" ht="15" customHeight="1" x14ac:dyDescent="0.25">
      <c r="B772" s="14">
        <v>764</v>
      </c>
      <c r="C772" s="95" t="str">
        <f t="shared" si="128"/>
        <v/>
      </c>
      <c r="D772" s="15" t="str">
        <f t="shared" si="122"/>
        <v>OK</v>
      </c>
      <c r="E772" s="16" t="e">
        <f>VLOOKUP('Data Sheet'!$B$8,'Data Sheet'!$I$2:$J$9,2,FALSE)</f>
        <v>#N/A</v>
      </c>
      <c r="F772" s="16" t="str">
        <f t="shared" si="129"/>
        <v/>
      </c>
      <c r="G772" s="103">
        <f t="shared" si="130"/>
        <v>0</v>
      </c>
      <c r="H772" s="17" t="s">
        <v>26</v>
      </c>
      <c r="I772" s="17" t="s">
        <v>26</v>
      </c>
      <c r="J772" s="17" t="str">
        <f>IF('Data Sheet'!$B$9="NC-50","N/A","OK")</f>
        <v>OK</v>
      </c>
      <c r="K772" s="17" t="str">
        <f>IF('Data Sheet'!$B$9="NC-50","N/A","OK")</f>
        <v>OK</v>
      </c>
      <c r="L772" s="17" t="str">
        <f t="shared" si="131"/>
        <v>OK</v>
      </c>
      <c r="M772" s="17" t="str">
        <f t="shared" si="132"/>
        <v>OK</v>
      </c>
      <c r="N772" s="18" t="str">
        <f>IF(BO772&lt;&gt;"",
    IF(INT('Data Sheet'!$A$19)=INT('Data Sheet'!$B$19),
        --(INT('Data Sheet'!$A$19) &amp; "." &amp; BO772),
        IF(AND((--(INT('Data Sheet'!$A$19) &amp; "." &amp; BO772)&gt;=--('Data Sheet'!$A$19)), (--(INT('Data Sheet'!$A$19) &amp; "." &amp; BO772)&lt;=--('Data Sheet'!$B$19))),
            --(INT('Data Sheet'!$A$19) &amp; "." &amp; BO772),
            --(INT('Data Sheet'!$B$19) &amp; "." &amp; BO772)
        )
    ),
    IF(BN772&lt;&gt;"",
        IF(INT('Data Sheet'!$A$19)=INT('Data Sheet'!$B$19),
            --(INT('Data Sheet'!$A$19) &amp; "." &amp; LEFT(BN772,3)),
            IF(AND((--(INT('Data Sheet'!$A$19) &amp; "." &amp; LEFT(BN772,3))&gt;=--('Data Sheet'!$A$19)), (--(INT('Data Sheet'!$A$19) &amp; "." &amp; LEFT(BN772,3))&lt;=--('Data Sheet'!$B$19))),
                --(INT('Data Sheet'!$A$19) &amp; "." &amp; LEFT(BN772,3)),
                --(INT('Data Sheet'!$B$19) &amp; "." &amp; LEFT(BN772,3))
            )
        ),
        "OK"
    )
)</f>
        <v>OK</v>
      </c>
      <c r="O772" s="23" t="str">
        <f>IF(BP772&lt;&gt;"",
    IF(INT('Data Sheet'!$A$19)=INT('Data Sheet'!$B$19),
        --(INT('Data Sheet'!$A$19) &amp; "." &amp; BP772),
        IF(AND((--(INT('Data Sheet'!$A$19) &amp; "." &amp; BP772)&gt;=--('Data Sheet'!$A$19)), (--(INT('Data Sheet'!$A$19) &amp; "." &amp; BP772)&lt;=--('Data Sheet'!$B$19))),
            --(INT('Data Sheet'!$A$19) &amp; "." &amp; BP772),
            --(INT('Data Sheet'!$B$19) &amp; "." &amp; BP772)
        )
    ),
    IF(BN772&lt;&gt;"",
        IF(INT('Data Sheet'!$A$19)=INT('Data Sheet'!$B$19),
            --(INT('Data Sheet'!$A$19) &amp; "." &amp; RIGHT(BN772,3)),
            IF(AND((--(INT('Data Sheet'!$A$19) &amp; "." &amp; RIGHT(BN772,3))&gt;=--('Data Sheet'!$A$19)), (--(INT('Data Sheet'!$A$19) &amp; "." &amp; RIGHT(BN772,3))&lt;=--('Data Sheet'!$B$19))),
                --(INT('Data Sheet'!$A$19) &amp; "." &amp; RIGHT(BN772,3)),
                --(INT('Data Sheet'!$B$19) &amp; "." &amp; RIGHT(BN772,3))
            )
        ),
        "OK"
    )
)</f>
        <v>OK</v>
      </c>
      <c r="P772" s="23" t="str">
        <f>IF(BR772&lt;&gt;"",
    IF(INT('Data Sheet'!$A$19)=INT('Data Sheet'!$B$15),
        --(INT('Data Sheet'!$A$15) &amp; "." &amp; BR772),
        IF(AND((--(INT('Data Sheet'!$A$15) &amp; "." &amp; BR772)&gt;=--('Data Sheet'!$A$15)), (--(INT('Data Sheet'!$A$15) &amp; "." &amp; BR772)&lt;=--('Data Sheet'!$B$15))),
            --(INT('Data Sheet'!$A$15) &amp; "." &amp; BR772),
            --(INT('Data Sheet'!$B$15) &amp; "." &amp; BR772)
        )
    ),
    IF(BQ772&lt;&gt;"",
        IF(INT('Data Sheet'!$A$15)=INT('Data Sheet'!$B$15),
            --(INT('Data Sheet'!$A$15) &amp; "." &amp; LEFT(BQ772,3)),
            IF(AND((--(INT('Data Sheet'!$A$15) &amp; "." &amp; LEFT(BQ772,3))&gt;=--('Data Sheet'!$A$15)), (--(INT('Data Sheet'!$A$15) &amp; "." &amp; LEFT(BQ772,3))&lt;=--('Data Sheet'!$B$15))),
                --(INT('Data Sheet'!$A$15) &amp; "." &amp; LEFT(BQ772,3)),
                --(INT('Data Sheet'!$B$15) &amp; "." &amp; LEFT(BQ772,3))
            )
        ),
        "OK"
    )
)</f>
        <v>OK</v>
      </c>
      <c r="Q772" s="23" t="str">
        <f>IF(BS772&lt;&gt;"",
    IF(INT('Data Sheet'!$A$19)=INT('Data Sheet'!$B$15),
        --(INT('Data Sheet'!$A$15) &amp; "." &amp; BS772),
        IF(AND((--(INT('Data Sheet'!$A$15) &amp; "." &amp; BS772)&gt;=--('Data Sheet'!$A$15)), (--(INT('Data Sheet'!$A$15) &amp; "." &amp; BS772)&lt;=--('Data Sheet'!$B$15))),
            --(INT('Data Sheet'!$A$15) &amp; "." &amp; BS772),
            --(INT('Data Sheet'!$B$15) &amp; "." &amp; BS772)
        )
    ),
    IF(BQ772&lt;&gt;"",
        IF(INT('Data Sheet'!$A$15)=INT('Data Sheet'!$B$15),
            --(INT('Data Sheet'!$A$15) &amp; "." &amp; RIGHT(BQ772,3)),
            IF(AND((--(INT('Data Sheet'!$A$15) &amp; "." &amp; RIGHT(BQ772,3))&gt;=--('Data Sheet'!$A$15)), (--(INT('Data Sheet'!$A$15) &amp; "." &amp; RIGHT(BQ772,3))&lt;=--('Data Sheet'!$B$15))),
                --(INT('Data Sheet'!$A$15) &amp; "." &amp; RIGHT(BQ772,3)),
                --(INT('Data Sheet'!$B$15) &amp; "." &amp; RIGHT(BQ772,3))
            )
        ),
        "OK"
    )
)</f>
        <v>OK</v>
      </c>
      <c r="R772" s="19"/>
      <c r="S772" s="19"/>
      <c r="T772" s="19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1"/>
      <c r="AU772" s="21"/>
      <c r="AV772" s="21"/>
      <c r="AW772" s="22"/>
      <c r="AX772" s="99"/>
      <c r="AY772" s="20"/>
      <c r="AZ772" s="20"/>
      <c r="BA772" s="22"/>
      <c r="BB772">
        <v>764</v>
      </c>
      <c r="BC772" s="80"/>
      <c r="BD772" s="80"/>
      <c r="BE772" s="80"/>
      <c r="BF772" s="80"/>
      <c r="BG772" s="32" t="str">
        <f t="shared" si="125"/>
        <v/>
      </c>
      <c r="BH772" s="78">
        <f t="shared" si="123"/>
        <v>0</v>
      </c>
      <c r="BI772" s="2">
        <f t="shared" si="126"/>
        <v>0</v>
      </c>
      <c r="BJ772" s="2">
        <f t="shared" si="127"/>
        <v>0</v>
      </c>
      <c r="BK772" s="2">
        <f t="shared" si="124"/>
        <v>0</v>
      </c>
    </row>
    <row r="773" spans="2:63" ht="15" customHeight="1" x14ac:dyDescent="0.25">
      <c r="B773" s="14">
        <v>765</v>
      </c>
      <c r="C773" s="95" t="str">
        <f t="shared" si="128"/>
        <v/>
      </c>
      <c r="D773" s="15" t="str">
        <f t="shared" si="122"/>
        <v>OK</v>
      </c>
      <c r="E773" s="16" t="e">
        <f>VLOOKUP('Data Sheet'!$B$8,'Data Sheet'!$I$2:$J$9,2,FALSE)</f>
        <v>#N/A</v>
      </c>
      <c r="F773" s="16" t="str">
        <f t="shared" si="129"/>
        <v/>
      </c>
      <c r="G773" s="103">
        <f t="shared" si="130"/>
        <v>0</v>
      </c>
      <c r="H773" s="17" t="s">
        <v>26</v>
      </c>
      <c r="I773" s="17" t="s">
        <v>26</v>
      </c>
      <c r="J773" s="17" t="str">
        <f>IF('Data Sheet'!$B$9="NC-50","N/A","OK")</f>
        <v>OK</v>
      </c>
      <c r="K773" s="17" t="str">
        <f>IF('Data Sheet'!$B$9="NC-50","N/A","OK")</f>
        <v>OK</v>
      </c>
      <c r="L773" s="17" t="str">
        <f t="shared" si="131"/>
        <v>OK</v>
      </c>
      <c r="M773" s="17" t="str">
        <f t="shared" si="132"/>
        <v>OK</v>
      </c>
      <c r="N773" s="18" t="str">
        <f>IF(BO773&lt;&gt;"",
    IF(INT('Data Sheet'!$A$19)=INT('Data Sheet'!$B$19),
        --(INT('Data Sheet'!$A$19) &amp; "." &amp; BO773),
        IF(AND((--(INT('Data Sheet'!$A$19) &amp; "." &amp; BO773)&gt;=--('Data Sheet'!$A$19)), (--(INT('Data Sheet'!$A$19) &amp; "." &amp; BO773)&lt;=--('Data Sheet'!$B$19))),
            --(INT('Data Sheet'!$A$19) &amp; "." &amp; BO773),
            --(INT('Data Sheet'!$B$19) &amp; "." &amp; BO773)
        )
    ),
    IF(BN773&lt;&gt;"",
        IF(INT('Data Sheet'!$A$19)=INT('Data Sheet'!$B$19),
            --(INT('Data Sheet'!$A$19) &amp; "." &amp; LEFT(BN773,3)),
            IF(AND((--(INT('Data Sheet'!$A$19) &amp; "." &amp; LEFT(BN773,3))&gt;=--('Data Sheet'!$A$19)), (--(INT('Data Sheet'!$A$19) &amp; "." &amp; LEFT(BN773,3))&lt;=--('Data Sheet'!$B$19))),
                --(INT('Data Sheet'!$A$19) &amp; "." &amp; LEFT(BN773,3)),
                --(INT('Data Sheet'!$B$19) &amp; "." &amp; LEFT(BN773,3))
            )
        ),
        "OK"
    )
)</f>
        <v>OK</v>
      </c>
      <c r="O773" s="23" t="str">
        <f>IF(BP773&lt;&gt;"",
    IF(INT('Data Sheet'!$A$19)=INT('Data Sheet'!$B$19),
        --(INT('Data Sheet'!$A$19) &amp; "." &amp; BP773),
        IF(AND((--(INT('Data Sheet'!$A$19) &amp; "." &amp; BP773)&gt;=--('Data Sheet'!$A$19)), (--(INT('Data Sheet'!$A$19) &amp; "." &amp; BP773)&lt;=--('Data Sheet'!$B$19))),
            --(INT('Data Sheet'!$A$19) &amp; "." &amp; BP773),
            --(INT('Data Sheet'!$B$19) &amp; "." &amp; BP773)
        )
    ),
    IF(BN773&lt;&gt;"",
        IF(INT('Data Sheet'!$A$19)=INT('Data Sheet'!$B$19),
            --(INT('Data Sheet'!$A$19) &amp; "." &amp; RIGHT(BN773,3)),
            IF(AND((--(INT('Data Sheet'!$A$19) &amp; "." &amp; RIGHT(BN773,3))&gt;=--('Data Sheet'!$A$19)), (--(INT('Data Sheet'!$A$19) &amp; "." &amp; RIGHT(BN773,3))&lt;=--('Data Sheet'!$B$19))),
                --(INT('Data Sheet'!$A$19) &amp; "." &amp; RIGHT(BN773,3)),
                --(INT('Data Sheet'!$B$19) &amp; "." &amp; RIGHT(BN773,3))
            )
        ),
        "OK"
    )
)</f>
        <v>OK</v>
      </c>
      <c r="P773" s="23" t="str">
        <f>IF(BR773&lt;&gt;"",
    IF(INT('Data Sheet'!$A$19)=INT('Data Sheet'!$B$15),
        --(INT('Data Sheet'!$A$15) &amp; "." &amp; BR773),
        IF(AND((--(INT('Data Sheet'!$A$15) &amp; "." &amp; BR773)&gt;=--('Data Sheet'!$A$15)), (--(INT('Data Sheet'!$A$15) &amp; "." &amp; BR773)&lt;=--('Data Sheet'!$B$15))),
            --(INT('Data Sheet'!$A$15) &amp; "." &amp; BR773),
            --(INT('Data Sheet'!$B$15) &amp; "." &amp; BR773)
        )
    ),
    IF(BQ773&lt;&gt;"",
        IF(INT('Data Sheet'!$A$15)=INT('Data Sheet'!$B$15),
            --(INT('Data Sheet'!$A$15) &amp; "." &amp; LEFT(BQ773,3)),
            IF(AND((--(INT('Data Sheet'!$A$15) &amp; "." &amp; LEFT(BQ773,3))&gt;=--('Data Sheet'!$A$15)), (--(INT('Data Sheet'!$A$15) &amp; "." &amp; LEFT(BQ773,3))&lt;=--('Data Sheet'!$B$15))),
                --(INT('Data Sheet'!$A$15) &amp; "." &amp; LEFT(BQ773,3)),
                --(INT('Data Sheet'!$B$15) &amp; "." &amp; LEFT(BQ773,3))
            )
        ),
        "OK"
    )
)</f>
        <v>OK</v>
      </c>
      <c r="Q773" s="23" t="str">
        <f>IF(BS773&lt;&gt;"",
    IF(INT('Data Sheet'!$A$19)=INT('Data Sheet'!$B$15),
        --(INT('Data Sheet'!$A$15) &amp; "." &amp; BS773),
        IF(AND((--(INT('Data Sheet'!$A$15) &amp; "." &amp; BS773)&gt;=--('Data Sheet'!$A$15)), (--(INT('Data Sheet'!$A$15) &amp; "." &amp; BS773)&lt;=--('Data Sheet'!$B$15))),
            --(INT('Data Sheet'!$A$15) &amp; "." &amp; BS773),
            --(INT('Data Sheet'!$B$15) &amp; "." &amp; BS773)
        )
    ),
    IF(BQ773&lt;&gt;"",
        IF(INT('Data Sheet'!$A$15)=INT('Data Sheet'!$B$15),
            --(INT('Data Sheet'!$A$15) &amp; "." &amp; RIGHT(BQ773,3)),
            IF(AND((--(INT('Data Sheet'!$A$15) &amp; "." &amp; RIGHT(BQ773,3))&gt;=--('Data Sheet'!$A$15)), (--(INT('Data Sheet'!$A$15) &amp; "." &amp; RIGHT(BQ773,3))&lt;=--('Data Sheet'!$B$15))),
                --(INT('Data Sheet'!$A$15) &amp; "." &amp; RIGHT(BQ773,3)),
                --(INT('Data Sheet'!$B$15) &amp; "." &amp; RIGHT(BQ773,3))
            )
        ),
        "OK"
    )
)</f>
        <v>OK</v>
      </c>
      <c r="R773" s="19"/>
      <c r="S773" s="19"/>
      <c r="T773" s="19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1"/>
      <c r="AU773" s="21"/>
      <c r="AV773" s="21"/>
      <c r="AW773" s="22"/>
      <c r="AX773" s="99"/>
      <c r="AY773" s="20"/>
      <c r="AZ773" s="20"/>
      <c r="BA773" s="22"/>
      <c r="BB773">
        <v>765</v>
      </c>
      <c r="BC773" s="80"/>
      <c r="BD773" s="80"/>
      <c r="BE773" s="80"/>
      <c r="BF773" s="80"/>
      <c r="BG773" s="32" t="str">
        <f t="shared" si="125"/>
        <v/>
      </c>
      <c r="BH773" s="78">
        <f t="shared" si="123"/>
        <v>0</v>
      </c>
      <c r="BI773" s="2">
        <f t="shared" si="126"/>
        <v>0</v>
      </c>
      <c r="BJ773" s="2">
        <f t="shared" si="127"/>
        <v>0</v>
      </c>
      <c r="BK773" s="2">
        <f t="shared" si="124"/>
        <v>0</v>
      </c>
    </row>
    <row r="774" spans="2:63" ht="15" customHeight="1" x14ac:dyDescent="0.25">
      <c r="B774" s="14">
        <v>766</v>
      </c>
      <c r="C774" s="95" t="str">
        <f t="shared" si="128"/>
        <v/>
      </c>
      <c r="D774" s="15" t="str">
        <f t="shared" si="122"/>
        <v>OK</v>
      </c>
      <c r="E774" s="16" t="e">
        <f>VLOOKUP('Data Sheet'!$B$8,'Data Sheet'!$I$2:$J$9,2,FALSE)</f>
        <v>#N/A</v>
      </c>
      <c r="F774" s="16" t="str">
        <f t="shared" si="129"/>
        <v/>
      </c>
      <c r="G774" s="103">
        <f t="shared" si="130"/>
        <v>0</v>
      </c>
      <c r="H774" s="17" t="s">
        <v>26</v>
      </c>
      <c r="I774" s="17" t="s">
        <v>26</v>
      </c>
      <c r="J774" s="17" t="str">
        <f>IF('Data Sheet'!$B$9="NC-50","N/A","OK")</f>
        <v>OK</v>
      </c>
      <c r="K774" s="17" t="str">
        <f>IF('Data Sheet'!$B$9="NC-50","N/A","OK")</f>
        <v>OK</v>
      </c>
      <c r="L774" s="17" t="str">
        <f t="shared" si="131"/>
        <v>OK</v>
      </c>
      <c r="M774" s="17" t="str">
        <f t="shared" si="132"/>
        <v>OK</v>
      </c>
      <c r="N774" s="18" t="str">
        <f>IF(BO774&lt;&gt;"",
    IF(INT('Data Sheet'!$A$19)=INT('Data Sheet'!$B$19),
        --(INT('Data Sheet'!$A$19) &amp; "." &amp; BO774),
        IF(AND((--(INT('Data Sheet'!$A$19) &amp; "." &amp; BO774)&gt;=--('Data Sheet'!$A$19)), (--(INT('Data Sheet'!$A$19) &amp; "." &amp; BO774)&lt;=--('Data Sheet'!$B$19))),
            --(INT('Data Sheet'!$A$19) &amp; "." &amp; BO774),
            --(INT('Data Sheet'!$B$19) &amp; "." &amp; BO774)
        )
    ),
    IF(BN774&lt;&gt;"",
        IF(INT('Data Sheet'!$A$19)=INT('Data Sheet'!$B$19),
            --(INT('Data Sheet'!$A$19) &amp; "." &amp; LEFT(BN774,3)),
            IF(AND((--(INT('Data Sheet'!$A$19) &amp; "." &amp; LEFT(BN774,3))&gt;=--('Data Sheet'!$A$19)), (--(INT('Data Sheet'!$A$19) &amp; "." &amp; LEFT(BN774,3))&lt;=--('Data Sheet'!$B$19))),
                --(INT('Data Sheet'!$A$19) &amp; "." &amp; LEFT(BN774,3)),
                --(INT('Data Sheet'!$B$19) &amp; "." &amp; LEFT(BN774,3))
            )
        ),
        "OK"
    )
)</f>
        <v>OK</v>
      </c>
      <c r="O774" s="23" t="str">
        <f>IF(BP774&lt;&gt;"",
    IF(INT('Data Sheet'!$A$19)=INT('Data Sheet'!$B$19),
        --(INT('Data Sheet'!$A$19) &amp; "." &amp; BP774),
        IF(AND((--(INT('Data Sheet'!$A$19) &amp; "." &amp; BP774)&gt;=--('Data Sheet'!$A$19)), (--(INT('Data Sheet'!$A$19) &amp; "." &amp; BP774)&lt;=--('Data Sheet'!$B$19))),
            --(INT('Data Sheet'!$A$19) &amp; "." &amp; BP774),
            --(INT('Data Sheet'!$B$19) &amp; "." &amp; BP774)
        )
    ),
    IF(BN774&lt;&gt;"",
        IF(INT('Data Sheet'!$A$19)=INT('Data Sheet'!$B$19),
            --(INT('Data Sheet'!$A$19) &amp; "." &amp; RIGHT(BN774,3)),
            IF(AND((--(INT('Data Sheet'!$A$19) &amp; "." &amp; RIGHT(BN774,3))&gt;=--('Data Sheet'!$A$19)), (--(INT('Data Sheet'!$A$19) &amp; "." &amp; RIGHT(BN774,3))&lt;=--('Data Sheet'!$B$19))),
                --(INT('Data Sheet'!$A$19) &amp; "." &amp; RIGHT(BN774,3)),
                --(INT('Data Sheet'!$B$19) &amp; "." &amp; RIGHT(BN774,3))
            )
        ),
        "OK"
    )
)</f>
        <v>OK</v>
      </c>
      <c r="P774" s="23" t="str">
        <f>IF(BR774&lt;&gt;"",
    IF(INT('Data Sheet'!$A$19)=INT('Data Sheet'!$B$15),
        --(INT('Data Sheet'!$A$15) &amp; "." &amp; BR774),
        IF(AND((--(INT('Data Sheet'!$A$15) &amp; "." &amp; BR774)&gt;=--('Data Sheet'!$A$15)), (--(INT('Data Sheet'!$A$15) &amp; "." &amp; BR774)&lt;=--('Data Sheet'!$B$15))),
            --(INT('Data Sheet'!$A$15) &amp; "." &amp; BR774),
            --(INT('Data Sheet'!$B$15) &amp; "." &amp; BR774)
        )
    ),
    IF(BQ774&lt;&gt;"",
        IF(INT('Data Sheet'!$A$15)=INT('Data Sheet'!$B$15),
            --(INT('Data Sheet'!$A$15) &amp; "." &amp; LEFT(BQ774,3)),
            IF(AND((--(INT('Data Sheet'!$A$15) &amp; "." &amp; LEFT(BQ774,3))&gt;=--('Data Sheet'!$A$15)), (--(INT('Data Sheet'!$A$15) &amp; "." &amp; LEFT(BQ774,3))&lt;=--('Data Sheet'!$B$15))),
                --(INT('Data Sheet'!$A$15) &amp; "." &amp; LEFT(BQ774,3)),
                --(INT('Data Sheet'!$B$15) &amp; "." &amp; LEFT(BQ774,3))
            )
        ),
        "OK"
    )
)</f>
        <v>OK</v>
      </c>
      <c r="Q774" s="23" t="str">
        <f>IF(BS774&lt;&gt;"",
    IF(INT('Data Sheet'!$A$19)=INT('Data Sheet'!$B$15),
        --(INT('Data Sheet'!$A$15) &amp; "." &amp; BS774),
        IF(AND((--(INT('Data Sheet'!$A$15) &amp; "." &amp; BS774)&gt;=--('Data Sheet'!$A$15)), (--(INT('Data Sheet'!$A$15) &amp; "." &amp; BS774)&lt;=--('Data Sheet'!$B$15))),
            --(INT('Data Sheet'!$A$15) &amp; "." &amp; BS774),
            --(INT('Data Sheet'!$B$15) &amp; "." &amp; BS774)
        )
    ),
    IF(BQ774&lt;&gt;"",
        IF(INT('Data Sheet'!$A$15)=INT('Data Sheet'!$B$15),
            --(INT('Data Sheet'!$A$15) &amp; "." &amp; RIGHT(BQ774,3)),
            IF(AND((--(INT('Data Sheet'!$A$15) &amp; "." &amp; RIGHT(BQ774,3))&gt;=--('Data Sheet'!$A$15)), (--(INT('Data Sheet'!$A$15) &amp; "." &amp; RIGHT(BQ774,3))&lt;=--('Data Sheet'!$B$15))),
                --(INT('Data Sheet'!$A$15) &amp; "." &amp; RIGHT(BQ774,3)),
                --(INT('Data Sheet'!$B$15) &amp; "." &amp; RIGHT(BQ774,3))
            )
        ),
        "OK"
    )
)</f>
        <v>OK</v>
      </c>
      <c r="R774" s="19"/>
      <c r="S774" s="19"/>
      <c r="T774" s="19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1"/>
      <c r="AU774" s="21"/>
      <c r="AV774" s="21"/>
      <c r="AW774" s="22"/>
      <c r="AX774" s="99"/>
      <c r="AY774" s="20"/>
      <c r="AZ774" s="20"/>
      <c r="BA774" s="22"/>
      <c r="BB774">
        <v>766</v>
      </c>
      <c r="BC774" s="80"/>
      <c r="BD774" s="80"/>
      <c r="BE774" s="80"/>
      <c r="BF774" s="80"/>
      <c r="BG774" s="32" t="str">
        <f t="shared" si="125"/>
        <v/>
      </c>
      <c r="BH774" s="78">
        <f t="shared" si="123"/>
        <v>0</v>
      </c>
      <c r="BI774" s="2">
        <f t="shared" si="126"/>
        <v>0</v>
      </c>
      <c r="BJ774" s="2">
        <f t="shared" si="127"/>
        <v>0</v>
      </c>
      <c r="BK774" s="2">
        <f t="shared" si="124"/>
        <v>0</v>
      </c>
    </row>
    <row r="775" spans="2:63" ht="15.75" customHeight="1" x14ac:dyDescent="0.25">
      <c r="B775" s="14">
        <v>767</v>
      </c>
      <c r="C775" s="95" t="str">
        <f t="shared" si="128"/>
        <v/>
      </c>
      <c r="D775" s="15" t="str">
        <f t="shared" si="122"/>
        <v>OK</v>
      </c>
      <c r="E775" s="16" t="e">
        <f>VLOOKUP('Data Sheet'!$B$8,'Data Sheet'!$I$2:$J$9,2,FALSE)</f>
        <v>#N/A</v>
      </c>
      <c r="F775" s="16" t="str">
        <f t="shared" si="129"/>
        <v/>
      </c>
      <c r="G775" s="103">
        <f t="shared" si="130"/>
        <v>0</v>
      </c>
      <c r="H775" s="17" t="s">
        <v>26</v>
      </c>
      <c r="I775" s="17" t="s">
        <v>26</v>
      </c>
      <c r="J775" s="17" t="str">
        <f>IF('Data Sheet'!$B$9="NC-50","N/A","OK")</f>
        <v>OK</v>
      </c>
      <c r="K775" s="17" t="str">
        <f>IF('Data Sheet'!$B$9="NC-50","N/A","OK")</f>
        <v>OK</v>
      </c>
      <c r="L775" s="17" t="str">
        <f t="shared" si="131"/>
        <v>OK</v>
      </c>
      <c r="M775" s="17" t="str">
        <f t="shared" si="132"/>
        <v>OK</v>
      </c>
      <c r="N775" s="18" t="str">
        <f>IF(BO775&lt;&gt;"",
    IF(INT('Data Sheet'!$A$19)=INT('Data Sheet'!$B$19),
        --(INT('Data Sheet'!$A$19) &amp; "." &amp; BO775),
        IF(AND((--(INT('Data Sheet'!$A$19) &amp; "." &amp; BO775)&gt;=--('Data Sheet'!$A$19)), (--(INT('Data Sheet'!$A$19) &amp; "." &amp; BO775)&lt;=--('Data Sheet'!$B$19))),
            --(INT('Data Sheet'!$A$19) &amp; "." &amp; BO775),
            --(INT('Data Sheet'!$B$19) &amp; "." &amp; BO775)
        )
    ),
    IF(BN775&lt;&gt;"",
        IF(INT('Data Sheet'!$A$19)=INT('Data Sheet'!$B$19),
            --(INT('Data Sheet'!$A$19) &amp; "." &amp; LEFT(BN775,3)),
            IF(AND((--(INT('Data Sheet'!$A$19) &amp; "." &amp; LEFT(BN775,3))&gt;=--('Data Sheet'!$A$19)), (--(INT('Data Sheet'!$A$19) &amp; "." &amp; LEFT(BN775,3))&lt;=--('Data Sheet'!$B$19))),
                --(INT('Data Sheet'!$A$19) &amp; "." &amp; LEFT(BN775,3)),
                --(INT('Data Sheet'!$B$19) &amp; "." &amp; LEFT(BN775,3))
            )
        ),
        "OK"
    )
)</f>
        <v>OK</v>
      </c>
      <c r="O775" s="23" t="str">
        <f>IF(BP775&lt;&gt;"",
    IF(INT('Data Sheet'!$A$19)=INT('Data Sheet'!$B$19),
        --(INT('Data Sheet'!$A$19) &amp; "." &amp; BP775),
        IF(AND((--(INT('Data Sheet'!$A$19) &amp; "." &amp; BP775)&gt;=--('Data Sheet'!$A$19)), (--(INT('Data Sheet'!$A$19) &amp; "." &amp; BP775)&lt;=--('Data Sheet'!$B$19))),
            --(INT('Data Sheet'!$A$19) &amp; "." &amp; BP775),
            --(INT('Data Sheet'!$B$19) &amp; "." &amp; BP775)
        )
    ),
    IF(BN775&lt;&gt;"",
        IF(INT('Data Sheet'!$A$19)=INT('Data Sheet'!$B$19),
            --(INT('Data Sheet'!$A$19) &amp; "." &amp; RIGHT(BN775,3)),
            IF(AND((--(INT('Data Sheet'!$A$19) &amp; "." &amp; RIGHT(BN775,3))&gt;=--('Data Sheet'!$A$19)), (--(INT('Data Sheet'!$A$19) &amp; "." &amp; RIGHT(BN775,3))&lt;=--('Data Sheet'!$B$19))),
                --(INT('Data Sheet'!$A$19) &amp; "." &amp; RIGHT(BN775,3)),
                --(INT('Data Sheet'!$B$19) &amp; "." &amp; RIGHT(BN775,3))
            )
        ),
        "OK"
    )
)</f>
        <v>OK</v>
      </c>
      <c r="P775" s="23" t="str">
        <f>IF(BR775&lt;&gt;"",
    IF(INT('Data Sheet'!$A$19)=INT('Data Sheet'!$B$15),
        --(INT('Data Sheet'!$A$15) &amp; "." &amp; BR775),
        IF(AND((--(INT('Data Sheet'!$A$15) &amp; "." &amp; BR775)&gt;=--('Data Sheet'!$A$15)), (--(INT('Data Sheet'!$A$15) &amp; "." &amp; BR775)&lt;=--('Data Sheet'!$B$15))),
            --(INT('Data Sheet'!$A$15) &amp; "." &amp; BR775),
            --(INT('Data Sheet'!$B$15) &amp; "." &amp; BR775)
        )
    ),
    IF(BQ775&lt;&gt;"",
        IF(INT('Data Sheet'!$A$15)=INT('Data Sheet'!$B$15),
            --(INT('Data Sheet'!$A$15) &amp; "." &amp; LEFT(BQ775,3)),
            IF(AND((--(INT('Data Sheet'!$A$15) &amp; "." &amp; LEFT(BQ775,3))&gt;=--('Data Sheet'!$A$15)), (--(INT('Data Sheet'!$A$15) &amp; "." &amp; LEFT(BQ775,3))&lt;=--('Data Sheet'!$B$15))),
                --(INT('Data Sheet'!$A$15) &amp; "." &amp; LEFT(BQ775,3)),
                --(INT('Data Sheet'!$B$15) &amp; "." &amp; LEFT(BQ775,3))
            )
        ),
        "OK"
    )
)</f>
        <v>OK</v>
      </c>
      <c r="Q775" s="23" t="str">
        <f>IF(BS775&lt;&gt;"",
    IF(INT('Data Sheet'!$A$19)=INT('Data Sheet'!$B$15),
        --(INT('Data Sheet'!$A$15) &amp; "." &amp; BS775),
        IF(AND((--(INT('Data Sheet'!$A$15) &amp; "." &amp; BS775)&gt;=--('Data Sheet'!$A$15)), (--(INT('Data Sheet'!$A$15) &amp; "." &amp; BS775)&lt;=--('Data Sheet'!$B$15))),
            --(INT('Data Sheet'!$A$15) &amp; "." &amp; BS775),
            --(INT('Data Sheet'!$B$15) &amp; "." &amp; BS775)
        )
    ),
    IF(BQ775&lt;&gt;"",
        IF(INT('Data Sheet'!$A$15)=INT('Data Sheet'!$B$15),
            --(INT('Data Sheet'!$A$15) &amp; "." &amp; RIGHT(BQ775,3)),
            IF(AND((--(INT('Data Sheet'!$A$15) &amp; "." &amp; RIGHT(BQ775,3))&gt;=--('Data Sheet'!$A$15)), (--(INT('Data Sheet'!$A$15) &amp; "." &amp; RIGHT(BQ775,3))&lt;=--('Data Sheet'!$B$15))),
                --(INT('Data Sheet'!$A$15) &amp; "." &amp; RIGHT(BQ775,3)),
                --(INT('Data Sheet'!$B$15) &amp; "." &amp; RIGHT(BQ775,3))
            )
        ),
        "OK"
    )
)</f>
        <v>OK</v>
      </c>
      <c r="R775" s="19"/>
      <c r="S775" s="19"/>
      <c r="T775" s="19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1"/>
      <c r="AU775" s="21"/>
      <c r="AV775" s="21"/>
      <c r="AW775" s="22"/>
      <c r="AX775" s="99"/>
      <c r="AY775" s="20"/>
      <c r="AZ775" s="20"/>
      <c r="BA775" s="22"/>
      <c r="BB775">
        <v>767</v>
      </c>
      <c r="BC775" s="80"/>
      <c r="BD775" s="80"/>
      <c r="BE775" s="80"/>
      <c r="BF775" s="80"/>
      <c r="BG775" s="32" t="str">
        <f t="shared" si="125"/>
        <v/>
      </c>
      <c r="BH775" s="78">
        <f t="shared" si="123"/>
        <v>0</v>
      </c>
      <c r="BI775" s="2">
        <f t="shared" si="126"/>
        <v>0</v>
      </c>
      <c r="BJ775" s="2">
        <f t="shared" si="127"/>
        <v>0</v>
      </c>
      <c r="BK775" s="2">
        <f t="shared" si="124"/>
        <v>0</v>
      </c>
    </row>
    <row r="776" spans="2:63" ht="15" customHeight="1" x14ac:dyDescent="0.25">
      <c r="B776" s="14">
        <v>768</v>
      </c>
      <c r="C776" s="95" t="str">
        <f t="shared" si="128"/>
        <v/>
      </c>
      <c r="D776" s="15" t="str">
        <f t="shared" si="122"/>
        <v>OK</v>
      </c>
      <c r="E776" s="16" t="e">
        <f>VLOOKUP('Data Sheet'!$B$8,'Data Sheet'!$I$2:$J$9,2,FALSE)</f>
        <v>#N/A</v>
      </c>
      <c r="F776" s="16" t="str">
        <f t="shared" si="129"/>
        <v/>
      </c>
      <c r="G776" s="103">
        <f t="shared" si="130"/>
        <v>0</v>
      </c>
      <c r="H776" s="17" t="s">
        <v>26</v>
      </c>
      <c r="I776" s="17" t="s">
        <v>26</v>
      </c>
      <c r="J776" s="17" t="str">
        <f>IF('Data Sheet'!$B$9="NC-50","N/A","OK")</f>
        <v>OK</v>
      </c>
      <c r="K776" s="17" t="str">
        <f>IF('Data Sheet'!$B$9="NC-50","N/A","OK")</f>
        <v>OK</v>
      </c>
      <c r="L776" s="17" t="str">
        <f t="shared" si="131"/>
        <v>OK</v>
      </c>
      <c r="M776" s="17" t="str">
        <f t="shared" si="132"/>
        <v>OK</v>
      </c>
      <c r="N776" s="18" t="str">
        <f>IF(BO776&lt;&gt;"",
    IF(INT('Data Sheet'!$A$19)=INT('Data Sheet'!$B$19),
        --(INT('Data Sheet'!$A$19) &amp; "." &amp; BO776),
        IF(AND((--(INT('Data Sheet'!$A$19) &amp; "." &amp; BO776)&gt;=--('Data Sheet'!$A$19)), (--(INT('Data Sheet'!$A$19) &amp; "." &amp; BO776)&lt;=--('Data Sheet'!$B$19))),
            --(INT('Data Sheet'!$A$19) &amp; "." &amp; BO776),
            --(INT('Data Sheet'!$B$19) &amp; "." &amp; BO776)
        )
    ),
    IF(BN776&lt;&gt;"",
        IF(INT('Data Sheet'!$A$19)=INT('Data Sheet'!$B$19),
            --(INT('Data Sheet'!$A$19) &amp; "." &amp; LEFT(BN776,3)),
            IF(AND((--(INT('Data Sheet'!$A$19) &amp; "." &amp; LEFT(BN776,3))&gt;=--('Data Sheet'!$A$19)), (--(INT('Data Sheet'!$A$19) &amp; "." &amp; LEFT(BN776,3))&lt;=--('Data Sheet'!$B$19))),
                --(INT('Data Sheet'!$A$19) &amp; "." &amp; LEFT(BN776,3)),
                --(INT('Data Sheet'!$B$19) &amp; "." &amp; LEFT(BN776,3))
            )
        ),
        "OK"
    )
)</f>
        <v>OK</v>
      </c>
      <c r="O776" s="23" t="str">
        <f>IF(BP776&lt;&gt;"",
    IF(INT('Data Sheet'!$A$19)=INT('Data Sheet'!$B$19),
        --(INT('Data Sheet'!$A$19) &amp; "." &amp; BP776),
        IF(AND((--(INT('Data Sheet'!$A$19) &amp; "." &amp; BP776)&gt;=--('Data Sheet'!$A$19)), (--(INT('Data Sheet'!$A$19) &amp; "." &amp; BP776)&lt;=--('Data Sheet'!$B$19))),
            --(INT('Data Sheet'!$A$19) &amp; "." &amp; BP776),
            --(INT('Data Sheet'!$B$19) &amp; "." &amp; BP776)
        )
    ),
    IF(BN776&lt;&gt;"",
        IF(INT('Data Sheet'!$A$19)=INT('Data Sheet'!$B$19),
            --(INT('Data Sheet'!$A$19) &amp; "." &amp; RIGHT(BN776,3)),
            IF(AND((--(INT('Data Sheet'!$A$19) &amp; "." &amp; RIGHT(BN776,3))&gt;=--('Data Sheet'!$A$19)), (--(INT('Data Sheet'!$A$19) &amp; "." &amp; RIGHT(BN776,3))&lt;=--('Data Sheet'!$B$19))),
                --(INT('Data Sheet'!$A$19) &amp; "." &amp; RIGHT(BN776,3)),
                --(INT('Data Sheet'!$B$19) &amp; "." &amp; RIGHT(BN776,3))
            )
        ),
        "OK"
    )
)</f>
        <v>OK</v>
      </c>
      <c r="P776" s="23" t="str">
        <f>IF(BR776&lt;&gt;"",
    IF(INT('Data Sheet'!$A$19)=INT('Data Sheet'!$B$15),
        --(INT('Data Sheet'!$A$15) &amp; "." &amp; BR776),
        IF(AND((--(INT('Data Sheet'!$A$15) &amp; "." &amp; BR776)&gt;=--('Data Sheet'!$A$15)), (--(INT('Data Sheet'!$A$15) &amp; "." &amp; BR776)&lt;=--('Data Sheet'!$B$15))),
            --(INT('Data Sheet'!$A$15) &amp; "." &amp; BR776),
            --(INT('Data Sheet'!$B$15) &amp; "." &amp; BR776)
        )
    ),
    IF(BQ776&lt;&gt;"",
        IF(INT('Data Sheet'!$A$15)=INT('Data Sheet'!$B$15),
            --(INT('Data Sheet'!$A$15) &amp; "." &amp; LEFT(BQ776,3)),
            IF(AND((--(INT('Data Sheet'!$A$15) &amp; "." &amp; LEFT(BQ776,3))&gt;=--('Data Sheet'!$A$15)), (--(INT('Data Sheet'!$A$15) &amp; "." &amp; LEFT(BQ776,3))&lt;=--('Data Sheet'!$B$15))),
                --(INT('Data Sheet'!$A$15) &amp; "." &amp; LEFT(BQ776,3)),
                --(INT('Data Sheet'!$B$15) &amp; "." &amp; LEFT(BQ776,3))
            )
        ),
        "OK"
    )
)</f>
        <v>OK</v>
      </c>
      <c r="Q776" s="23" t="str">
        <f>IF(BS776&lt;&gt;"",
    IF(INT('Data Sheet'!$A$19)=INT('Data Sheet'!$B$15),
        --(INT('Data Sheet'!$A$15) &amp; "." &amp; BS776),
        IF(AND((--(INT('Data Sheet'!$A$15) &amp; "." &amp; BS776)&gt;=--('Data Sheet'!$A$15)), (--(INT('Data Sheet'!$A$15) &amp; "." &amp; BS776)&lt;=--('Data Sheet'!$B$15))),
            --(INT('Data Sheet'!$A$15) &amp; "." &amp; BS776),
            --(INT('Data Sheet'!$B$15) &amp; "." &amp; BS776)
        )
    ),
    IF(BQ776&lt;&gt;"",
        IF(INT('Data Sheet'!$A$15)=INT('Data Sheet'!$B$15),
            --(INT('Data Sheet'!$A$15) &amp; "." &amp; RIGHT(BQ776,3)),
            IF(AND((--(INT('Data Sheet'!$A$15) &amp; "." &amp; RIGHT(BQ776,3))&gt;=--('Data Sheet'!$A$15)), (--(INT('Data Sheet'!$A$15) &amp; "." &amp; RIGHT(BQ776,3))&lt;=--('Data Sheet'!$B$15))),
                --(INT('Data Sheet'!$A$15) &amp; "." &amp; RIGHT(BQ776,3)),
                --(INT('Data Sheet'!$B$15) &amp; "." &amp; RIGHT(BQ776,3))
            )
        ),
        "OK"
    )
)</f>
        <v>OK</v>
      </c>
      <c r="R776" s="19"/>
      <c r="S776" s="19"/>
      <c r="T776" s="19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1"/>
      <c r="AU776" s="21"/>
      <c r="AV776" s="21"/>
      <c r="AW776" s="22"/>
      <c r="AX776" s="99"/>
      <c r="AY776" s="20"/>
      <c r="AZ776" s="20"/>
      <c r="BA776" s="22"/>
      <c r="BB776">
        <v>768</v>
      </c>
      <c r="BC776" s="80"/>
      <c r="BD776" s="80"/>
      <c r="BE776" s="80"/>
      <c r="BF776" s="80"/>
      <c r="BG776" s="32" t="str">
        <f t="shared" si="125"/>
        <v/>
      </c>
      <c r="BH776" s="78">
        <f t="shared" si="123"/>
        <v>0</v>
      </c>
      <c r="BI776" s="2">
        <f t="shared" si="126"/>
        <v>0</v>
      </c>
      <c r="BJ776" s="2">
        <f t="shared" si="127"/>
        <v>0</v>
      </c>
      <c r="BK776" s="2">
        <f t="shared" si="124"/>
        <v>0</v>
      </c>
    </row>
    <row r="777" spans="2:63" ht="15" customHeight="1" x14ac:dyDescent="0.25">
      <c r="B777" s="14">
        <v>769</v>
      </c>
      <c r="C777" s="95" t="str">
        <f t="shared" si="128"/>
        <v/>
      </c>
      <c r="D777" s="15" t="str">
        <f t="shared" ref="D777:D840" si="133">IF(AO777="x","-","OK")</f>
        <v>OK</v>
      </c>
      <c r="E777" s="16" t="e">
        <f>VLOOKUP('Data Sheet'!$B$8,'Data Sheet'!$I$2:$J$9,2,FALSE)</f>
        <v>#N/A</v>
      </c>
      <c r="F777" s="16" t="str">
        <f t="shared" si="129"/>
        <v/>
      </c>
      <c r="G777" s="103">
        <f t="shared" si="130"/>
        <v>0</v>
      </c>
      <c r="H777" s="17" t="s">
        <v>26</v>
      </c>
      <c r="I777" s="17" t="s">
        <v>26</v>
      </c>
      <c r="J777" s="17" t="str">
        <f>IF('Data Sheet'!$B$9="NC-50","N/A","OK")</f>
        <v>OK</v>
      </c>
      <c r="K777" s="17" t="str">
        <f>IF('Data Sheet'!$B$9="NC-50","N/A","OK")</f>
        <v>OK</v>
      </c>
      <c r="L777" s="17" t="str">
        <f t="shared" si="131"/>
        <v>OK</v>
      </c>
      <c r="M777" s="17" t="str">
        <f t="shared" si="132"/>
        <v>OK</v>
      </c>
      <c r="N777" s="18" t="str">
        <f>IF(BO777&lt;&gt;"",
    IF(INT('Data Sheet'!$A$19)=INT('Data Sheet'!$B$19),
        --(INT('Data Sheet'!$A$19) &amp; "." &amp; BO777),
        IF(AND((--(INT('Data Sheet'!$A$19) &amp; "." &amp; BO777)&gt;=--('Data Sheet'!$A$19)), (--(INT('Data Sheet'!$A$19) &amp; "." &amp; BO777)&lt;=--('Data Sheet'!$B$19))),
            --(INT('Data Sheet'!$A$19) &amp; "." &amp; BO777),
            --(INT('Data Sheet'!$B$19) &amp; "." &amp; BO777)
        )
    ),
    IF(BN777&lt;&gt;"",
        IF(INT('Data Sheet'!$A$19)=INT('Data Sheet'!$B$19),
            --(INT('Data Sheet'!$A$19) &amp; "." &amp; LEFT(BN777,3)),
            IF(AND((--(INT('Data Sheet'!$A$19) &amp; "." &amp; LEFT(BN777,3))&gt;=--('Data Sheet'!$A$19)), (--(INT('Data Sheet'!$A$19) &amp; "." &amp; LEFT(BN777,3))&lt;=--('Data Sheet'!$B$19))),
                --(INT('Data Sheet'!$A$19) &amp; "." &amp; LEFT(BN777,3)),
                --(INT('Data Sheet'!$B$19) &amp; "." &amp; LEFT(BN777,3))
            )
        ),
        "OK"
    )
)</f>
        <v>OK</v>
      </c>
      <c r="O777" s="23" t="str">
        <f>IF(BP777&lt;&gt;"",
    IF(INT('Data Sheet'!$A$19)=INT('Data Sheet'!$B$19),
        --(INT('Data Sheet'!$A$19) &amp; "." &amp; BP777),
        IF(AND((--(INT('Data Sheet'!$A$19) &amp; "." &amp; BP777)&gt;=--('Data Sheet'!$A$19)), (--(INT('Data Sheet'!$A$19) &amp; "." &amp; BP777)&lt;=--('Data Sheet'!$B$19))),
            --(INT('Data Sheet'!$A$19) &amp; "." &amp; BP777),
            --(INT('Data Sheet'!$B$19) &amp; "." &amp; BP777)
        )
    ),
    IF(BN777&lt;&gt;"",
        IF(INT('Data Sheet'!$A$19)=INT('Data Sheet'!$B$19),
            --(INT('Data Sheet'!$A$19) &amp; "." &amp; RIGHT(BN777,3)),
            IF(AND((--(INT('Data Sheet'!$A$19) &amp; "." &amp; RIGHT(BN777,3))&gt;=--('Data Sheet'!$A$19)), (--(INT('Data Sheet'!$A$19) &amp; "." &amp; RIGHT(BN777,3))&lt;=--('Data Sheet'!$B$19))),
                --(INT('Data Sheet'!$A$19) &amp; "." &amp; RIGHT(BN777,3)),
                --(INT('Data Sheet'!$B$19) &amp; "." &amp; RIGHT(BN777,3))
            )
        ),
        "OK"
    )
)</f>
        <v>OK</v>
      </c>
      <c r="P777" s="23" t="str">
        <f>IF(BR777&lt;&gt;"",
    IF(INT('Data Sheet'!$A$19)=INT('Data Sheet'!$B$15),
        --(INT('Data Sheet'!$A$15) &amp; "." &amp; BR777),
        IF(AND((--(INT('Data Sheet'!$A$15) &amp; "." &amp; BR777)&gt;=--('Data Sheet'!$A$15)), (--(INT('Data Sheet'!$A$15) &amp; "." &amp; BR777)&lt;=--('Data Sheet'!$B$15))),
            --(INT('Data Sheet'!$A$15) &amp; "." &amp; BR777),
            --(INT('Data Sheet'!$B$15) &amp; "." &amp; BR777)
        )
    ),
    IF(BQ777&lt;&gt;"",
        IF(INT('Data Sheet'!$A$15)=INT('Data Sheet'!$B$15),
            --(INT('Data Sheet'!$A$15) &amp; "." &amp; LEFT(BQ777,3)),
            IF(AND((--(INT('Data Sheet'!$A$15) &amp; "." &amp; LEFT(BQ777,3))&gt;=--('Data Sheet'!$A$15)), (--(INT('Data Sheet'!$A$15) &amp; "." &amp; LEFT(BQ777,3))&lt;=--('Data Sheet'!$B$15))),
                --(INT('Data Sheet'!$A$15) &amp; "." &amp; LEFT(BQ777,3)),
                --(INT('Data Sheet'!$B$15) &amp; "." &amp; LEFT(BQ777,3))
            )
        ),
        "OK"
    )
)</f>
        <v>OK</v>
      </c>
      <c r="Q777" s="23" t="str">
        <f>IF(BS777&lt;&gt;"",
    IF(INT('Data Sheet'!$A$19)=INT('Data Sheet'!$B$15),
        --(INT('Data Sheet'!$A$15) &amp; "." &amp; BS777),
        IF(AND((--(INT('Data Sheet'!$A$15) &amp; "." &amp; BS777)&gt;=--('Data Sheet'!$A$15)), (--(INT('Data Sheet'!$A$15) &amp; "." &amp; BS777)&lt;=--('Data Sheet'!$B$15))),
            --(INT('Data Sheet'!$A$15) &amp; "." &amp; BS777),
            --(INT('Data Sheet'!$B$15) &amp; "." &amp; BS777)
        )
    ),
    IF(BQ777&lt;&gt;"",
        IF(INT('Data Sheet'!$A$15)=INT('Data Sheet'!$B$15),
            --(INT('Data Sheet'!$A$15) &amp; "." &amp; RIGHT(BQ777,3)),
            IF(AND((--(INT('Data Sheet'!$A$15) &amp; "." &amp; RIGHT(BQ777,3))&gt;=--('Data Sheet'!$A$15)), (--(INT('Data Sheet'!$A$15) &amp; "." &amp; RIGHT(BQ777,3))&lt;=--('Data Sheet'!$B$15))),
                --(INT('Data Sheet'!$A$15) &amp; "." &amp; RIGHT(BQ777,3)),
                --(INT('Data Sheet'!$B$15) &amp; "." &amp; RIGHT(BQ777,3))
            )
        ),
        "OK"
    )
)</f>
        <v>OK</v>
      </c>
      <c r="R777" s="19"/>
      <c r="S777" s="19"/>
      <c r="T777" s="19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1"/>
      <c r="AU777" s="21"/>
      <c r="AV777" s="21"/>
      <c r="AW777" s="22"/>
      <c r="AX777" s="99"/>
      <c r="AY777" s="20"/>
      <c r="AZ777" s="20"/>
      <c r="BA777" s="22"/>
      <c r="BB777">
        <v>769</v>
      </c>
      <c r="BC777" s="80"/>
      <c r="BD777" s="80"/>
      <c r="BE777" s="80"/>
      <c r="BF777" s="80"/>
      <c r="BG777" s="32" t="str">
        <f t="shared" si="125"/>
        <v/>
      </c>
      <c r="BH777" s="78">
        <f t="shared" ref="BH777:BH840" si="134">COUNTA(T777:AF777)</f>
        <v>0</v>
      </c>
      <c r="BI777" s="2">
        <f t="shared" si="126"/>
        <v>0</v>
      </c>
      <c r="BJ777" s="2">
        <f t="shared" si="127"/>
        <v>0</v>
      </c>
      <c r="BK777" s="2">
        <f t="shared" ref="BK777:BK840" si="135">COUNTA(T777:AW777)</f>
        <v>0</v>
      </c>
    </row>
    <row r="778" spans="2:63" ht="15" customHeight="1" x14ac:dyDescent="0.25">
      <c r="B778" s="14">
        <v>770</v>
      </c>
      <c r="C778" s="95" t="str">
        <f t="shared" si="128"/>
        <v/>
      </c>
      <c r="D778" s="15" t="str">
        <f t="shared" si="133"/>
        <v>OK</v>
      </c>
      <c r="E778" s="16" t="e">
        <f>VLOOKUP('Data Sheet'!$B$8,'Data Sheet'!$I$2:$J$9,2,FALSE)</f>
        <v>#N/A</v>
      </c>
      <c r="F778" s="16" t="str">
        <f t="shared" si="129"/>
        <v/>
      </c>
      <c r="G778" s="103">
        <f t="shared" si="130"/>
        <v>0</v>
      </c>
      <c r="H778" s="17" t="s">
        <v>26</v>
      </c>
      <c r="I778" s="17" t="s">
        <v>26</v>
      </c>
      <c r="J778" s="17" t="str">
        <f>IF('Data Sheet'!$B$9="NC-50","N/A","OK")</f>
        <v>OK</v>
      </c>
      <c r="K778" s="17" t="str">
        <f>IF('Data Sheet'!$B$9="NC-50","N/A","OK")</f>
        <v>OK</v>
      </c>
      <c r="L778" s="17" t="str">
        <f t="shared" si="131"/>
        <v>OK</v>
      </c>
      <c r="M778" s="17" t="str">
        <f t="shared" si="132"/>
        <v>OK</v>
      </c>
      <c r="N778" s="18" t="str">
        <f>IF(BO778&lt;&gt;"",
    IF(INT('Data Sheet'!$A$19)=INT('Data Sheet'!$B$19),
        --(INT('Data Sheet'!$A$19) &amp; "." &amp; BO778),
        IF(AND((--(INT('Data Sheet'!$A$19) &amp; "." &amp; BO778)&gt;=--('Data Sheet'!$A$19)), (--(INT('Data Sheet'!$A$19) &amp; "." &amp; BO778)&lt;=--('Data Sheet'!$B$19))),
            --(INT('Data Sheet'!$A$19) &amp; "." &amp; BO778),
            --(INT('Data Sheet'!$B$19) &amp; "." &amp; BO778)
        )
    ),
    IF(BN778&lt;&gt;"",
        IF(INT('Data Sheet'!$A$19)=INT('Data Sheet'!$B$19),
            --(INT('Data Sheet'!$A$19) &amp; "." &amp; LEFT(BN778,3)),
            IF(AND((--(INT('Data Sheet'!$A$19) &amp; "." &amp; LEFT(BN778,3))&gt;=--('Data Sheet'!$A$19)), (--(INT('Data Sheet'!$A$19) &amp; "." &amp; LEFT(BN778,3))&lt;=--('Data Sheet'!$B$19))),
                --(INT('Data Sheet'!$A$19) &amp; "." &amp; LEFT(BN778,3)),
                --(INT('Data Sheet'!$B$19) &amp; "." &amp; LEFT(BN778,3))
            )
        ),
        "OK"
    )
)</f>
        <v>OK</v>
      </c>
      <c r="O778" s="23" t="str">
        <f>IF(BP778&lt;&gt;"",
    IF(INT('Data Sheet'!$A$19)=INT('Data Sheet'!$B$19),
        --(INT('Data Sheet'!$A$19) &amp; "." &amp; BP778),
        IF(AND((--(INT('Data Sheet'!$A$19) &amp; "." &amp; BP778)&gt;=--('Data Sheet'!$A$19)), (--(INT('Data Sheet'!$A$19) &amp; "." &amp; BP778)&lt;=--('Data Sheet'!$B$19))),
            --(INT('Data Sheet'!$A$19) &amp; "." &amp; BP778),
            --(INT('Data Sheet'!$B$19) &amp; "." &amp; BP778)
        )
    ),
    IF(BN778&lt;&gt;"",
        IF(INT('Data Sheet'!$A$19)=INT('Data Sheet'!$B$19),
            --(INT('Data Sheet'!$A$19) &amp; "." &amp; RIGHT(BN778,3)),
            IF(AND((--(INT('Data Sheet'!$A$19) &amp; "." &amp; RIGHT(BN778,3))&gt;=--('Data Sheet'!$A$19)), (--(INT('Data Sheet'!$A$19) &amp; "." &amp; RIGHT(BN778,3))&lt;=--('Data Sheet'!$B$19))),
                --(INT('Data Sheet'!$A$19) &amp; "." &amp; RIGHT(BN778,3)),
                --(INT('Data Sheet'!$B$19) &amp; "." &amp; RIGHT(BN778,3))
            )
        ),
        "OK"
    )
)</f>
        <v>OK</v>
      </c>
      <c r="P778" s="23" t="str">
        <f>IF(BR778&lt;&gt;"",
    IF(INT('Data Sheet'!$A$19)=INT('Data Sheet'!$B$15),
        --(INT('Data Sheet'!$A$15) &amp; "." &amp; BR778),
        IF(AND((--(INT('Data Sheet'!$A$15) &amp; "." &amp; BR778)&gt;=--('Data Sheet'!$A$15)), (--(INT('Data Sheet'!$A$15) &amp; "." &amp; BR778)&lt;=--('Data Sheet'!$B$15))),
            --(INT('Data Sheet'!$A$15) &amp; "." &amp; BR778),
            --(INT('Data Sheet'!$B$15) &amp; "." &amp; BR778)
        )
    ),
    IF(BQ778&lt;&gt;"",
        IF(INT('Data Sheet'!$A$15)=INT('Data Sheet'!$B$15),
            --(INT('Data Sheet'!$A$15) &amp; "." &amp; LEFT(BQ778,3)),
            IF(AND((--(INT('Data Sheet'!$A$15) &amp; "." &amp; LEFT(BQ778,3))&gt;=--('Data Sheet'!$A$15)), (--(INT('Data Sheet'!$A$15) &amp; "." &amp; LEFT(BQ778,3))&lt;=--('Data Sheet'!$B$15))),
                --(INT('Data Sheet'!$A$15) &amp; "." &amp; LEFT(BQ778,3)),
                --(INT('Data Sheet'!$B$15) &amp; "." &amp; LEFT(BQ778,3))
            )
        ),
        "OK"
    )
)</f>
        <v>OK</v>
      </c>
      <c r="Q778" s="23" t="str">
        <f>IF(BS778&lt;&gt;"",
    IF(INT('Data Sheet'!$A$19)=INT('Data Sheet'!$B$15),
        --(INT('Data Sheet'!$A$15) &amp; "." &amp; BS778),
        IF(AND((--(INT('Data Sheet'!$A$15) &amp; "." &amp; BS778)&gt;=--('Data Sheet'!$A$15)), (--(INT('Data Sheet'!$A$15) &amp; "." &amp; BS778)&lt;=--('Data Sheet'!$B$15))),
            --(INT('Data Sheet'!$A$15) &amp; "." &amp; BS778),
            --(INT('Data Sheet'!$B$15) &amp; "." &amp; BS778)
        )
    ),
    IF(BQ778&lt;&gt;"",
        IF(INT('Data Sheet'!$A$15)=INT('Data Sheet'!$B$15),
            --(INT('Data Sheet'!$A$15) &amp; "." &amp; RIGHT(BQ778,3)),
            IF(AND((--(INT('Data Sheet'!$A$15) &amp; "." &amp; RIGHT(BQ778,3))&gt;=--('Data Sheet'!$A$15)), (--(INT('Data Sheet'!$A$15) &amp; "." &amp; RIGHT(BQ778,3))&lt;=--('Data Sheet'!$B$15))),
                --(INT('Data Sheet'!$A$15) &amp; "." &amp; RIGHT(BQ778,3)),
                --(INT('Data Sheet'!$B$15) &amp; "." &amp; RIGHT(BQ778,3))
            )
        ),
        "OK"
    )
)</f>
        <v>OK</v>
      </c>
      <c r="R778" s="19"/>
      <c r="S778" s="19"/>
      <c r="T778" s="19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1"/>
      <c r="AU778" s="21"/>
      <c r="AV778" s="21"/>
      <c r="AW778" s="22"/>
      <c r="AX778" s="99"/>
      <c r="AY778" s="20"/>
      <c r="AZ778" s="20"/>
      <c r="BA778" s="22"/>
      <c r="BB778">
        <v>770</v>
      </c>
      <c r="BC778" s="80"/>
      <c r="BD778" s="80"/>
      <c r="BE778" s="80"/>
      <c r="BF778" s="80"/>
      <c r="BG778" s="32" t="str">
        <f t="shared" ref="BG778:BG841" si="136">CONCATENATE(BC778,BD778,BE778,BF778)</f>
        <v/>
      </c>
      <c r="BH778" s="78">
        <f t="shared" si="134"/>
        <v>0</v>
      </c>
      <c r="BI778" s="2">
        <f t="shared" ref="BI778:BI841" si="137">IF(COUNTA(AI778:AN778)&gt;0,1,0)</f>
        <v>0</v>
      </c>
      <c r="BJ778" s="2">
        <f t="shared" ref="BJ778:BJ841" si="138">IF(SUM(BH778:BI778)=2,1,0)</f>
        <v>0</v>
      </c>
      <c r="BK778" s="2">
        <f t="shared" si="135"/>
        <v>0</v>
      </c>
    </row>
    <row r="779" spans="2:63" ht="15" customHeight="1" x14ac:dyDescent="0.25">
      <c r="B779" s="14">
        <v>771</v>
      </c>
      <c r="C779" s="95" t="str">
        <f t="shared" ref="C779:C842" si="139">BG779</f>
        <v/>
      </c>
      <c r="D779" s="15" t="str">
        <f t="shared" si="133"/>
        <v>OK</v>
      </c>
      <c r="E779" s="16" t="e">
        <f>VLOOKUP('Data Sheet'!$B$8,'Data Sheet'!$I$2:$J$9,2,FALSE)</f>
        <v>#N/A</v>
      </c>
      <c r="F779" s="16" t="str">
        <f t="shared" ref="F779:F842" si="140">IF(BT779="", "", --("0."&amp;BT779))</f>
        <v/>
      </c>
      <c r="G779" s="103">
        <f t="shared" ref="G779:G842" si="141">IF(F779="", 0, F779/E779)</f>
        <v>0</v>
      </c>
      <c r="H779" s="17" t="s">
        <v>26</v>
      </c>
      <c r="I779" s="17" t="s">
        <v>26</v>
      </c>
      <c r="J779" s="17" t="str">
        <f>IF('Data Sheet'!$B$9="NC-50","N/A","OK")</f>
        <v>OK</v>
      </c>
      <c r="K779" s="17" t="str">
        <f>IF('Data Sheet'!$B$9="NC-50","N/A","OK")</f>
        <v>OK</v>
      </c>
      <c r="L779" s="17" t="str">
        <f t="shared" ref="L779:L842" si="142">IF($AP779="x","MIN","OK")</f>
        <v>OK</v>
      </c>
      <c r="M779" s="17" t="str">
        <f t="shared" ref="M779:M842" si="143">IF($AQ779="x","MIN","OK")</f>
        <v>OK</v>
      </c>
      <c r="N779" s="18" t="str">
        <f>IF(BO779&lt;&gt;"",
    IF(INT('Data Sheet'!$A$19)=INT('Data Sheet'!$B$19),
        --(INT('Data Sheet'!$A$19) &amp; "." &amp; BO779),
        IF(AND((--(INT('Data Sheet'!$A$19) &amp; "." &amp; BO779)&gt;=--('Data Sheet'!$A$19)), (--(INT('Data Sheet'!$A$19) &amp; "." &amp; BO779)&lt;=--('Data Sheet'!$B$19))),
            --(INT('Data Sheet'!$A$19) &amp; "." &amp; BO779),
            --(INT('Data Sheet'!$B$19) &amp; "." &amp; BO779)
        )
    ),
    IF(BN779&lt;&gt;"",
        IF(INT('Data Sheet'!$A$19)=INT('Data Sheet'!$B$19),
            --(INT('Data Sheet'!$A$19) &amp; "." &amp; LEFT(BN779,3)),
            IF(AND((--(INT('Data Sheet'!$A$19) &amp; "." &amp; LEFT(BN779,3))&gt;=--('Data Sheet'!$A$19)), (--(INT('Data Sheet'!$A$19) &amp; "." &amp; LEFT(BN779,3))&lt;=--('Data Sheet'!$B$19))),
                --(INT('Data Sheet'!$A$19) &amp; "." &amp; LEFT(BN779,3)),
                --(INT('Data Sheet'!$B$19) &amp; "." &amp; LEFT(BN779,3))
            )
        ),
        "OK"
    )
)</f>
        <v>OK</v>
      </c>
      <c r="O779" s="23" t="str">
        <f>IF(BP779&lt;&gt;"",
    IF(INT('Data Sheet'!$A$19)=INT('Data Sheet'!$B$19),
        --(INT('Data Sheet'!$A$19) &amp; "." &amp; BP779),
        IF(AND((--(INT('Data Sheet'!$A$19) &amp; "." &amp; BP779)&gt;=--('Data Sheet'!$A$19)), (--(INT('Data Sheet'!$A$19) &amp; "." &amp; BP779)&lt;=--('Data Sheet'!$B$19))),
            --(INT('Data Sheet'!$A$19) &amp; "." &amp; BP779),
            --(INT('Data Sheet'!$B$19) &amp; "." &amp; BP779)
        )
    ),
    IF(BN779&lt;&gt;"",
        IF(INT('Data Sheet'!$A$19)=INT('Data Sheet'!$B$19),
            --(INT('Data Sheet'!$A$19) &amp; "." &amp; RIGHT(BN779,3)),
            IF(AND((--(INT('Data Sheet'!$A$19) &amp; "." &amp; RIGHT(BN779,3))&gt;=--('Data Sheet'!$A$19)), (--(INT('Data Sheet'!$A$19) &amp; "." &amp; RIGHT(BN779,3))&lt;=--('Data Sheet'!$B$19))),
                --(INT('Data Sheet'!$A$19) &amp; "." &amp; RIGHT(BN779,3)),
                --(INT('Data Sheet'!$B$19) &amp; "." &amp; RIGHT(BN779,3))
            )
        ),
        "OK"
    )
)</f>
        <v>OK</v>
      </c>
      <c r="P779" s="23" t="str">
        <f>IF(BR779&lt;&gt;"",
    IF(INT('Data Sheet'!$A$19)=INT('Data Sheet'!$B$15),
        --(INT('Data Sheet'!$A$15) &amp; "." &amp; BR779),
        IF(AND((--(INT('Data Sheet'!$A$15) &amp; "." &amp; BR779)&gt;=--('Data Sheet'!$A$15)), (--(INT('Data Sheet'!$A$15) &amp; "." &amp; BR779)&lt;=--('Data Sheet'!$B$15))),
            --(INT('Data Sheet'!$A$15) &amp; "." &amp; BR779),
            --(INT('Data Sheet'!$B$15) &amp; "." &amp; BR779)
        )
    ),
    IF(BQ779&lt;&gt;"",
        IF(INT('Data Sheet'!$A$15)=INT('Data Sheet'!$B$15),
            --(INT('Data Sheet'!$A$15) &amp; "." &amp; LEFT(BQ779,3)),
            IF(AND((--(INT('Data Sheet'!$A$15) &amp; "." &amp; LEFT(BQ779,3))&gt;=--('Data Sheet'!$A$15)), (--(INT('Data Sheet'!$A$15) &amp; "." &amp; LEFT(BQ779,3))&lt;=--('Data Sheet'!$B$15))),
                --(INT('Data Sheet'!$A$15) &amp; "." &amp; LEFT(BQ779,3)),
                --(INT('Data Sheet'!$B$15) &amp; "." &amp; LEFT(BQ779,3))
            )
        ),
        "OK"
    )
)</f>
        <v>OK</v>
      </c>
      <c r="Q779" s="23" t="str">
        <f>IF(BS779&lt;&gt;"",
    IF(INT('Data Sheet'!$A$19)=INT('Data Sheet'!$B$15),
        --(INT('Data Sheet'!$A$15) &amp; "." &amp; BS779),
        IF(AND((--(INT('Data Sheet'!$A$15) &amp; "." &amp; BS779)&gt;=--('Data Sheet'!$A$15)), (--(INT('Data Sheet'!$A$15) &amp; "." &amp; BS779)&lt;=--('Data Sheet'!$B$15))),
            --(INT('Data Sheet'!$A$15) &amp; "." &amp; BS779),
            --(INT('Data Sheet'!$B$15) &amp; "." &amp; BS779)
        )
    ),
    IF(BQ779&lt;&gt;"",
        IF(INT('Data Sheet'!$A$15)=INT('Data Sheet'!$B$15),
            --(INT('Data Sheet'!$A$15) &amp; "." &amp; RIGHT(BQ779,3)),
            IF(AND((--(INT('Data Sheet'!$A$15) &amp; "." &amp; RIGHT(BQ779,3))&gt;=--('Data Sheet'!$A$15)), (--(INT('Data Sheet'!$A$15) &amp; "." &amp; RIGHT(BQ779,3))&lt;=--('Data Sheet'!$B$15))),
                --(INT('Data Sheet'!$A$15) &amp; "." &amp; RIGHT(BQ779,3)),
                --(INT('Data Sheet'!$B$15) &amp; "." &amp; RIGHT(BQ779,3))
            )
        ),
        "OK"
    )
)</f>
        <v>OK</v>
      </c>
      <c r="R779" s="19"/>
      <c r="S779" s="19"/>
      <c r="T779" s="19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1"/>
      <c r="AU779" s="21"/>
      <c r="AV779" s="21"/>
      <c r="AW779" s="22"/>
      <c r="AX779" s="99"/>
      <c r="AY779" s="20"/>
      <c r="AZ779" s="20"/>
      <c r="BA779" s="22"/>
      <c r="BB779">
        <v>771</v>
      </c>
      <c r="BC779" s="80"/>
      <c r="BD779" s="80"/>
      <c r="BE779" s="80"/>
      <c r="BF779" s="80"/>
      <c r="BG779" s="32" t="str">
        <f t="shared" si="136"/>
        <v/>
      </c>
      <c r="BH779" s="78">
        <f t="shared" si="134"/>
        <v>0</v>
      </c>
      <c r="BI779" s="2">
        <f t="shared" si="137"/>
        <v>0</v>
      </c>
      <c r="BJ779" s="2">
        <f t="shared" si="138"/>
        <v>0</v>
      </c>
      <c r="BK779" s="2">
        <f t="shared" si="135"/>
        <v>0</v>
      </c>
    </row>
    <row r="780" spans="2:63" ht="15" customHeight="1" x14ac:dyDescent="0.25">
      <c r="B780" s="14">
        <v>772</v>
      </c>
      <c r="C780" s="95" t="str">
        <f t="shared" si="139"/>
        <v/>
      </c>
      <c r="D780" s="15" t="str">
        <f t="shared" si="133"/>
        <v>OK</v>
      </c>
      <c r="E780" s="16" t="e">
        <f>VLOOKUP('Data Sheet'!$B$8,'Data Sheet'!$I$2:$J$9,2,FALSE)</f>
        <v>#N/A</v>
      </c>
      <c r="F780" s="16" t="str">
        <f t="shared" si="140"/>
        <v/>
      </c>
      <c r="G780" s="103">
        <f t="shared" si="141"/>
        <v>0</v>
      </c>
      <c r="H780" s="17" t="s">
        <v>26</v>
      </c>
      <c r="I780" s="17" t="s">
        <v>26</v>
      </c>
      <c r="J780" s="17" t="str">
        <f>IF('Data Sheet'!$B$9="NC-50","N/A","OK")</f>
        <v>OK</v>
      </c>
      <c r="K780" s="17" t="str">
        <f>IF('Data Sheet'!$B$9="NC-50","N/A","OK")</f>
        <v>OK</v>
      </c>
      <c r="L780" s="17" t="str">
        <f t="shared" si="142"/>
        <v>OK</v>
      </c>
      <c r="M780" s="17" t="str">
        <f t="shared" si="143"/>
        <v>OK</v>
      </c>
      <c r="N780" s="18" t="str">
        <f>IF(BO780&lt;&gt;"",
    IF(INT('Data Sheet'!$A$19)=INT('Data Sheet'!$B$19),
        --(INT('Data Sheet'!$A$19) &amp; "." &amp; BO780),
        IF(AND((--(INT('Data Sheet'!$A$19) &amp; "." &amp; BO780)&gt;=--('Data Sheet'!$A$19)), (--(INT('Data Sheet'!$A$19) &amp; "." &amp; BO780)&lt;=--('Data Sheet'!$B$19))),
            --(INT('Data Sheet'!$A$19) &amp; "." &amp; BO780),
            --(INT('Data Sheet'!$B$19) &amp; "." &amp; BO780)
        )
    ),
    IF(BN780&lt;&gt;"",
        IF(INT('Data Sheet'!$A$19)=INT('Data Sheet'!$B$19),
            --(INT('Data Sheet'!$A$19) &amp; "." &amp; LEFT(BN780,3)),
            IF(AND((--(INT('Data Sheet'!$A$19) &amp; "." &amp; LEFT(BN780,3))&gt;=--('Data Sheet'!$A$19)), (--(INT('Data Sheet'!$A$19) &amp; "." &amp; LEFT(BN780,3))&lt;=--('Data Sheet'!$B$19))),
                --(INT('Data Sheet'!$A$19) &amp; "." &amp; LEFT(BN780,3)),
                --(INT('Data Sheet'!$B$19) &amp; "." &amp; LEFT(BN780,3))
            )
        ),
        "OK"
    )
)</f>
        <v>OK</v>
      </c>
      <c r="O780" s="23" t="str">
        <f>IF(BP780&lt;&gt;"",
    IF(INT('Data Sheet'!$A$19)=INT('Data Sheet'!$B$19),
        --(INT('Data Sheet'!$A$19) &amp; "." &amp; BP780),
        IF(AND((--(INT('Data Sheet'!$A$19) &amp; "." &amp; BP780)&gt;=--('Data Sheet'!$A$19)), (--(INT('Data Sheet'!$A$19) &amp; "." &amp; BP780)&lt;=--('Data Sheet'!$B$19))),
            --(INT('Data Sheet'!$A$19) &amp; "." &amp; BP780),
            --(INT('Data Sheet'!$B$19) &amp; "." &amp; BP780)
        )
    ),
    IF(BN780&lt;&gt;"",
        IF(INT('Data Sheet'!$A$19)=INT('Data Sheet'!$B$19),
            --(INT('Data Sheet'!$A$19) &amp; "." &amp; RIGHT(BN780,3)),
            IF(AND((--(INT('Data Sheet'!$A$19) &amp; "." &amp; RIGHT(BN780,3))&gt;=--('Data Sheet'!$A$19)), (--(INT('Data Sheet'!$A$19) &amp; "." &amp; RIGHT(BN780,3))&lt;=--('Data Sheet'!$B$19))),
                --(INT('Data Sheet'!$A$19) &amp; "." &amp; RIGHT(BN780,3)),
                --(INT('Data Sheet'!$B$19) &amp; "." &amp; RIGHT(BN780,3))
            )
        ),
        "OK"
    )
)</f>
        <v>OK</v>
      </c>
      <c r="P780" s="23" t="str">
        <f>IF(BR780&lt;&gt;"",
    IF(INT('Data Sheet'!$A$19)=INT('Data Sheet'!$B$15),
        --(INT('Data Sheet'!$A$15) &amp; "." &amp; BR780),
        IF(AND((--(INT('Data Sheet'!$A$15) &amp; "." &amp; BR780)&gt;=--('Data Sheet'!$A$15)), (--(INT('Data Sheet'!$A$15) &amp; "." &amp; BR780)&lt;=--('Data Sheet'!$B$15))),
            --(INT('Data Sheet'!$A$15) &amp; "." &amp; BR780),
            --(INT('Data Sheet'!$B$15) &amp; "." &amp; BR780)
        )
    ),
    IF(BQ780&lt;&gt;"",
        IF(INT('Data Sheet'!$A$15)=INT('Data Sheet'!$B$15),
            --(INT('Data Sheet'!$A$15) &amp; "." &amp; LEFT(BQ780,3)),
            IF(AND((--(INT('Data Sheet'!$A$15) &amp; "." &amp; LEFT(BQ780,3))&gt;=--('Data Sheet'!$A$15)), (--(INT('Data Sheet'!$A$15) &amp; "." &amp; LEFT(BQ780,3))&lt;=--('Data Sheet'!$B$15))),
                --(INT('Data Sheet'!$A$15) &amp; "." &amp; LEFT(BQ780,3)),
                --(INT('Data Sheet'!$B$15) &amp; "." &amp; LEFT(BQ780,3))
            )
        ),
        "OK"
    )
)</f>
        <v>OK</v>
      </c>
      <c r="Q780" s="23" t="str">
        <f>IF(BS780&lt;&gt;"",
    IF(INT('Data Sheet'!$A$19)=INT('Data Sheet'!$B$15),
        --(INT('Data Sheet'!$A$15) &amp; "." &amp; BS780),
        IF(AND((--(INT('Data Sheet'!$A$15) &amp; "." &amp; BS780)&gt;=--('Data Sheet'!$A$15)), (--(INT('Data Sheet'!$A$15) &amp; "." &amp; BS780)&lt;=--('Data Sheet'!$B$15))),
            --(INT('Data Sheet'!$A$15) &amp; "." &amp; BS780),
            --(INT('Data Sheet'!$B$15) &amp; "." &amp; BS780)
        )
    ),
    IF(BQ780&lt;&gt;"",
        IF(INT('Data Sheet'!$A$15)=INT('Data Sheet'!$B$15),
            --(INT('Data Sheet'!$A$15) &amp; "." &amp; RIGHT(BQ780,3)),
            IF(AND((--(INT('Data Sheet'!$A$15) &amp; "." &amp; RIGHT(BQ780,3))&gt;=--('Data Sheet'!$A$15)), (--(INT('Data Sheet'!$A$15) &amp; "." &amp; RIGHT(BQ780,3))&lt;=--('Data Sheet'!$B$15))),
                --(INT('Data Sheet'!$A$15) &amp; "." &amp; RIGHT(BQ780,3)),
                --(INT('Data Sheet'!$B$15) &amp; "." &amp; RIGHT(BQ780,3))
            )
        ),
        "OK"
    )
)</f>
        <v>OK</v>
      </c>
      <c r="R780" s="19"/>
      <c r="S780" s="19"/>
      <c r="T780" s="19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1"/>
      <c r="AU780" s="21"/>
      <c r="AV780" s="21"/>
      <c r="AW780" s="22"/>
      <c r="AX780" s="99"/>
      <c r="AY780" s="20"/>
      <c r="AZ780" s="20"/>
      <c r="BA780" s="22"/>
      <c r="BB780">
        <v>772</v>
      </c>
      <c r="BC780" s="80"/>
      <c r="BD780" s="80"/>
      <c r="BE780" s="80"/>
      <c r="BF780" s="80"/>
      <c r="BG780" s="32" t="str">
        <f t="shared" si="136"/>
        <v/>
      </c>
      <c r="BH780" s="78">
        <f t="shared" si="134"/>
        <v>0</v>
      </c>
      <c r="BI780" s="2">
        <f t="shared" si="137"/>
        <v>0</v>
      </c>
      <c r="BJ780" s="2">
        <f t="shared" si="138"/>
        <v>0</v>
      </c>
      <c r="BK780" s="2">
        <f t="shared" si="135"/>
        <v>0</v>
      </c>
    </row>
    <row r="781" spans="2:63" ht="15" customHeight="1" x14ac:dyDescent="0.25">
      <c r="B781" s="14">
        <v>773</v>
      </c>
      <c r="C781" s="95" t="str">
        <f t="shared" si="139"/>
        <v/>
      </c>
      <c r="D781" s="15" t="str">
        <f t="shared" si="133"/>
        <v>OK</v>
      </c>
      <c r="E781" s="16" t="e">
        <f>VLOOKUP('Data Sheet'!$B$8,'Data Sheet'!$I$2:$J$9,2,FALSE)</f>
        <v>#N/A</v>
      </c>
      <c r="F781" s="16" t="str">
        <f t="shared" si="140"/>
        <v/>
      </c>
      <c r="G781" s="103">
        <f t="shared" si="141"/>
        <v>0</v>
      </c>
      <c r="H781" s="17" t="s">
        <v>26</v>
      </c>
      <c r="I781" s="17" t="s">
        <v>26</v>
      </c>
      <c r="J781" s="17" t="str">
        <f>IF('Data Sheet'!$B$9="NC-50","N/A","OK")</f>
        <v>OK</v>
      </c>
      <c r="K781" s="17" t="str">
        <f>IF('Data Sheet'!$B$9="NC-50","N/A","OK")</f>
        <v>OK</v>
      </c>
      <c r="L781" s="17" t="str">
        <f t="shared" si="142"/>
        <v>OK</v>
      </c>
      <c r="M781" s="17" t="str">
        <f t="shared" si="143"/>
        <v>OK</v>
      </c>
      <c r="N781" s="18" t="str">
        <f>IF(BO781&lt;&gt;"",
    IF(INT('Data Sheet'!$A$19)=INT('Data Sheet'!$B$19),
        --(INT('Data Sheet'!$A$19) &amp; "." &amp; BO781),
        IF(AND((--(INT('Data Sheet'!$A$19) &amp; "." &amp; BO781)&gt;=--('Data Sheet'!$A$19)), (--(INT('Data Sheet'!$A$19) &amp; "." &amp; BO781)&lt;=--('Data Sheet'!$B$19))),
            --(INT('Data Sheet'!$A$19) &amp; "." &amp; BO781),
            --(INT('Data Sheet'!$B$19) &amp; "." &amp; BO781)
        )
    ),
    IF(BN781&lt;&gt;"",
        IF(INT('Data Sheet'!$A$19)=INT('Data Sheet'!$B$19),
            --(INT('Data Sheet'!$A$19) &amp; "." &amp; LEFT(BN781,3)),
            IF(AND((--(INT('Data Sheet'!$A$19) &amp; "." &amp; LEFT(BN781,3))&gt;=--('Data Sheet'!$A$19)), (--(INT('Data Sheet'!$A$19) &amp; "." &amp; LEFT(BN781,3))&lt;=--('Data Sheet'!$B$19))),
                --(INT('Data Sheet'!$A$19) &amp; "." &amp; LEFT(BN781,3)),
                --(INT('Data Sheet'!$B$19) &amp; "." &amp; LEFT(BN781,3))
            )
        ),
        "OK"
    )
)</f>
        <v>OK</v>
      </c>
      <c r="O781" s="23" t="str">
        <f>IF(BP781&lt;&gt;"",
    IF(INT('Data Sheet'!$A$19)=INT('Data Sheet'!$B$19),
        --(INT('Data Sheet'!$A$19) &amp; "." &amp; BP781),
        IF(AND((--(INT('Data Sheet'!$A$19) &amp; "." &amp; BP781)&gt;=--('Data Sheet'!$A$19)), (--(INT('Data Sheet'!$A$19) &amp; "." &amp; BP781)&lt;=--('Data Sheet'!$B$19))),
            --(INT('Data Sheet'!$A$19) &amp; "." &amp; BP781),
            --(INT('Data Sheet'!$B$19) &amp; "." &amp; BP781)
        )
    ),
    IF(BN781&lt;&gt;"",
        IF(INT('Data Sheet'!$A$19)=INT('Data Sheet'!$B$19),
            --(INT('Data Sheet'!$A$19) &amp; "." &amp; RIGHT(BN781,3)),
            IF(AND((--(INT('Data Sheet'!$A$19) &amp; "." &amp; RIGHT(BN781,3))&gt;=--('Data Sheet'!$A$19)), (--(INT('Data Sheet'!$A$19) &amp; "." &amp; RIGHT(BN781,3))&lt;=--('Data Sheet'!$B$19))),
                --(INT('Data Sheet'!$A$19) &amp; "." &amp; RIGHT(BN781,3)),
                --(INT('Data Sheet'!$B$19) &amp; "." &amp; RIGHT(BN781,3))
            )
        ),
        "OK"
    )
)</f>
        <v>OK</v>
      </c>
      <c r="P781" s="23" t="str">
        <f>IF(BR781&lt;&gt;"",
    IF(INT('Data Sheet'!$A$19)=INT('Data Sheet'!$B$15),
        --(INT('Data Sheet'!$A$15) &amp; "." &amp; BR781),
        IF(AND((--(INT('Data Sheet'!$A$15) &amp; "." &amp; BR781)&gt;=--('Data Sheet'!$A$15)), (--(INT('Data Sheet'!$A$15) &amp; "." &amp; BR781)&lt;=--('Data Sheet'!$B$15))),
            --(INT('Data Sheet'!$A$15) &amp; "." &amp; BR781),
            --(INT('Data Sheet'!$B$15) &amp; "." &amp; BR781)
        )
    ),
    IF(BQ781&lt;&gt;"",
        IF(INT('Data Sheet'!$A$15)=INT('Data Sheet'!$B$15),
            --(INT('Data Sheet'!$A$15) &amp; "." &amp; LEFT(BQ781,3)),
            IF(AND((--(INT('Data Sheet'!$A$15) &amp; "." &amp; LEFT(BQ781,3))&gt;=--('Data Sheet'!$A$15)), (--(INT('Data Sheet'!$A$15) &amp; "." &amp; LEFT(BQ781,3))&lt;=--('Data Sheet'!$B$15))),
                --(INT('Data Sheet'!$A$15) &amp; "." &amp; LEFT(BQ781,3)),
                --(INT('Data Sheet'!$B$15) &amp; "." &amp; LEFT(BQ781,3))
            )
        ),
        "OK"
    )
)</f>
        <v>OK</v>
      </c>
      <c r="Q781" s="23" t="str">
        <f>IF(BS781&lt;&gt;"",
    IF(INT('Data Sheet'!$A$19)=INT('Data Sheet'!$B$15),
        --(INT('Data Sheet'!$A$15) &amp; "." &amp; BS781),
        IF(AND((--(INT('Data Sheet'!$A$15) &amp; "." &amp; BS781)&gt;=--('Data Sheet'!$A$15)), (--(INT('Data Sheet'!$A$15) &amp; "." &amp; BS781)&lt;=--('Data Sheet'!$B$15))),
            --(INT('Data Sheet'!$A$15) &amp; "." &amp; BS781),
            --(INT('Data Sheet'!$B$15) &amp; "." &amp; BS781)
        )
    ),
    IF(BQ781&lt;&gt;"",
        IF(INT('Data Sheet'!$A$15)=INT('Data Sheet'!$B$15),
            --(INT('Data Sheet'!$A$15) &amp; "." &amp; RIGHT(BQ781,3)),
            IF(AND((--(INT('Data Sheet'!$A$15) &amp; "." &amp; RIGHT(BQ781,3))&gt;=--('Data Sheet'!$A$15)), (--(INT('Data Sheet'!$A$15) &amp; "." &amp; RIGHT(BQ781,3))&lt;=--('Data Sheet'!$B$15))),
                --(INT('Data Sheet'!$A$15) &amp; "." &amp; RIGHT(BQ781,3)),
                --(INT('Data Sheet'!$B$15) &amp; "." &amp; RIGHT(BQ781,3))
            )
        ),
        "OK"
    )
)</f>
        <v>OK</v>
      </c>
      <c r="R781" s="19"/>
      <c r="S781" s="19"/>
      <c r="T781" s="19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1"/>
      <c r="AU781" s="21"/>
      <c r="AV781" s="21"/>
      <c r="AW781" s="22"/>
      <c r="AX781" s="99"/>
      <c r="AY781" s="20"/>
      <c r="AZ781" s="20"/>
      <c r="BA781" s="22"/>
      <c r="BB781">
        <v>773</v>
      </c>
      <c r="BC781" s="80"/>
      <c r="BD781" s="80"/>
      <c r="BE781" s="80"/>
      <c r="BF781" s="80"/>
      <c r="BG781" s="32" t="str">
        <f t="shared" si="136"/>
        <v/>
      </c>
      <c r="BH781" s="78">
        <f t="shared" si="134"/>
        <v>0</v>
      </c>
      <c r="BI781" s="2">
        <f t="shared" si="137"/>
        <v>0</v>
      </c>
      <c r="BJ781" s="2">
        <f t="shared" si="138"/>
        <v>0</v>
      </c>
      <c r="BK781" s="2">
        <f t="shared" si="135"/>
        <v>0</v>
      </c>
    </row>
    <row r="782" spans="2:63" ht="15" customHeight="1" x14ac:dyDescent="0.25">
      <c r="B782" s="14">
        <v>774</v>
      </c>
      <c r="C782" s="95" t="str">
        <f t="shared" si="139"/>
        <v/>
      </c>
      <c r="D782" s="15" t="str">
        <f t="shared" si="133"/>
        <v>OK</v>
      </c>
      <c r="E782" s="16" t="e">
        <f>VLOOKUP('Data Sheet'!$B$8,'Data Sheet'!$I$2:$J$9,2,FALSE)</f>
        <v>#N/A</v>
      </c>
      <c r="F782" s="16" t="str">
        <f t="shared" si="140"/>
        <v/>
      </c>
      <c r="G782" s="103">
        <f t="shared" si="141"/>
        <v>0</v>
      </c>
      <c r="H782" s="17" t="s">
        <v>26</v>
      </c>
      <c r="I782" s="17" t="s">
        <v>26</v>
      </c>
      <c r="J782" s="17" t="str">
        <f>IF('Data Sheet'!$B$9="NC-50","N/A","OK")</f>
        <v>OK</v>
      </c>
      <c r="K782" s="17" t="str">
        <f>IF('Data Sheet'!$B$9="NC-50","N/A","OK")</f>
        <v>OK</v>
      </c>
      <c r="L782" s="17" t="str">
        <f t="shared" si="142"/>
        <v>OK</v>
      </c>
      <c r="M782" s="17" t="str">
        <f t="shared" si="143"/>
        <v>OK</v>
      </c>
      <c r="N782" s="18" t="str">
        <f>IF(BO782&lt;&gt;"",
    IF(INT('Data Sheet'!$A$19)=INT('Data Sheet'!$B$19),
        --(INT('Data Sheet'!$A$19) &amp; "." &amp; BO782),
        IF(AND((--(INT('Data Sheet'!$A$19) &amp; "." &amp; BO782)&gt;=--('Data Sheet'!$A$19)), (--(INT('Data Sheet'!$A$19) &amp; "." &amp; BO782)&lt;=--('Data Sheet'!$B$19))),
            --(INT('Data Sheet'!$A$19) &amp; "." &amp; BO782),
            --(INT('Data Sheet'!$B$19) &amp; "." &amp; BO782)
        )
    ),
    IF(BN782&lt;&gt;"",
        IF(INT('Data Sheet'!$A$19)=INT('Data Sheet'!$B$19),
            --(INT('Data Sheet'!$A$19) &amp; "." &amp; LEFT(BN782,3)),
            IF(AND((--(INT('Data Sheet'!$A$19) &amp; "." &amp; LEFT(BN782,3))&gt;=--('Data Sheet'!$A$19)), (--(INT('Data Sheet'!$A$19) &amp; "." &amp; LEFT(BN782,3))&lt;=--('Data Sheet'!$B$19))),
                --(INT('Data Sheet'!$A$19) &amp; "." &amp; LEFT(BN782,3)),
                --(INT('Data Sheet'!$B$19) &amp; "." &amp; LEFT(BN782,3))
            )
        ),
        "OK"
    )
)</f>
        <v>OK</v>
      </c>
      <c r="O782" s="23" t="str">
        <f>IF(BP782&lt;&gt;"",
    IF(INT('Data Sheet'!$A$19)=INT('Data Sheet'!$B$19),
        --(INT('Data Sheet'!$A$19) &amp; "." &amp; BP782),
        IF(AND((--(INT('Data Sheet'!$A$19) &amp; "." &amp; BP782)&gt;=--('Data Sheet'!$A$19)), (--(INT('Data Sheet'!$A$19) &amp; "." &amp; BP782)&lt;=--('Data Sheet'!$B$19))),
            --(INT('Data Sheet'!$A$19) &amp; "." &amp; BP782),
            --(INT('Data Sheet'!$B$19) &amp; "." &amp; BP782)
        )
    ),
    IF(BN782&lt;&gt;"",
        IF(INT('Data Sheet'!$A$19)=INT('Data Sheet'!$B$19),
            --(INT('Data Sheet'!$A$19) &amp; "." &amp; RIGHT(BN782,3)),
            IF(AND((--(INT('Data Sheet'!$A$19) &amp; "." &amp; RIGHT(BN782,3))&gt;=--('Data Sheet'!$A$19)), (--(INT('Data Sheet'!$A$19) &amp; "." &amp; RIGHT(BN782,3))&lt;=--('Data Sheet'!$B$19))),
                --(INT('Data Sheet'!$A$19) &amp; "." &amp; RIGHT(BN782,3)),
                --(INT('Data Sheet'!$B$19) &amp; "." &amp; RIGHT(BN782,3))
            )
        ),
        "OK"
    )
)</f>
        <v>OK</v>
      </c>
      <c r="P782" s="23" t="str">
        <f>IF(BR782&lt;&gt;"",
    IF(INT('Data Sheet'!$A$19)=INT('Data Sheet'!$B$15),
        --(INT('Data Sheet'!$A$15) &amp; "." &amp; BR782),
        IF(AND((--(INT('Data Sheet'!$A$15) &amp; "." &amp; BR782)&gt;=--('Data Sheet'!$A$15)), (--(INT('Data Sheet'!$A$15) &amp; "." &amp; BR782)&lt;=--('Data Sheet'!$B$15))),
            --(INT('Data Sheet'!$A$15) &amp; "." &amp; BR782),
            --(INT('Data Sheet'!$B$15) &amp; "." &amp; BR782)
        )
    ),
    IF(BQ782&lt;&gt;"",
        IF(INT('Data Sheet'!$A$15)=INT('Data Sheet'!$B$15),
            --(INT('Data Sheet'!$A$15) &amp; "." &amp; LEFT(BQ782,3)),
            IF(AND((--(INT('Data Sheet'!$A$15) &amp; "." &amp; LEFT(BQ782,3))&gt;=--('Data Sheet'!$A$15)), (--(INT('Data Sheet'!$A$15) &amp; "." &amp; LEFT(BQ782,3))&lt;=--('Data Sheet'!$B$15))),
                --(INT('Data Sheet'!$A$15) &amp; "." &amp; LEFT(BQ782,3)),
                --(INT('Data Sheet'!$B$15) &amp; "." &amp; LEFT(BQ782,3))
            )
        ),
        "OK"
    )
)</f>
        <v>OK</v>
      </c>
      <c r="Q782" s="23" t="str">
        <f>IF(BS782&lt;&gt;"",
    IF(INT('Data Sheet'!$A$19)=INT('Data Sheet'!$B$15),
        --(INT('Data Sheet'!$A$15) &amp; "." &amp; BS782),
        IF(AND((--(INT('Data Sheet'!$A$15) &amp; "." &amp; BS782)&gt;=--('Data Sheet'!$A$15)), (--(INT('Data Sheet'!$A$15) &amp; "." &amp; BS782)&lt;=--('Data Sheet'!$B$15))),
            --(INT('Data Sheet'!$A$15) &amp; "." &amp; BS782),
            --(INT('Data Sheet'!$B$15) &amp; "." &amp; BS782)
        )
    ),
    IF(BQ782&lt;&gt;"",
        IF(INT('Data Sheet'!$A$15)=INT('Data Sheet'!$B$15),
            --(INT('Data Sheet'!$A$15) &amp; "." &amp; RIGHT(BQ782,3)),
            IF(AND((--(INT('Data Sheet'!$A$15) &amp; "." &amp; RIGHT(BQ782,3))&gt;=--('Data Sheet'!$A$15)), (--(INT('Data Sheet'!$A$15) &amp; "." &amp; RIGHT(BQ782,3))&lt;=--('Data Sheet'!$B$15))),
                --(INT('Data Sheet'!$A$15) &amp; "." &amp; RIGHT(BQ782,3)),
                --(INT('Data Sheet'!$B$15) &amp; "." &amp; RIGHT(BQ782,3))
            )
        ),
        "OK"
    )
)</f>
        <v>OK</v>
      </c>
      <c r="R782" s="19"/>
      <c r="S782" s="19"/>
      <c r="T782" s="19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1"/>
      <c r="AU782" s="21"/>
      <c r="AV782" s="21"/>
      <c r="AW782" s="22"/>
      <c r="AX782" s="99"/>
      <c r="AY782" s="20"/>
      <c r="AZ782" s="20"/>
      <c r="BA782" s="22"/>
      <c r="BB782">
        <v>774</v>
      </c>
      <c r="BC782" s="80"/>
      <c r="BD782" s="80"/>
      <c r="BE782" s="80"/>
      <c r="BF782" s="80"/>
      <c r="BG782" s="32" t="str">
        <f t="shared" si="136"/>
        <v/>
      </c>
      <c r="BH782" s="78">
        <f t="shared" si="134"/>
        <v>0</v>
      </c>
      <c r="BI782" s="2">
        <f t="shared" si="137"/>
        <v>0</v>
      </c>
      <c r="BJ782" s="2">
        <f t="shared" si="138"/>
        <v>0</v>
      </c>
      <c r="BK782" s="2">
        <f t="shared" si="135"/>
        <v>0</v>
      </c>
    </row>
    <row r="783" spans="2:63" ht="15" customHeight="1" x14ac:dyDescent="0.25">
      <c r="B783" s="14">
        <v>775</v>
      </c>
      <c r="C783" s="95" t="str">
        <f t="shared" si="139"/>
        <v/>
      </c>
      <c r="D783" s="15" t="str">
        <f t="shared" si="133"/>
        <v>OK</v>
      </c>
      <c r="E783" s="16" t="e">
        <f>VLOOKUP('Data Sheet'!$B$8,'Data Sheet'!$I$2:$J$9,2,FALSE)</f>
        <v>#N/A</v>
      </c>
      <c r="F783" s="16" t="str">
        <f t="shared" si="140"/>
        <v/>
      </c>
      <c r="G783" s="103">
        <f t="shared" si="141"/>
        <v>0</v>
      </c>
      <c r="H783" s="17" t="s">
        <v>26</v>
      </c>
      <c r="I783" s="17" t="s">
        <v>26</v>
      </c>
      <c r="J783" s="17" t="str">
        <f>IF('Data Sheet'!$B$9="NC-50","N/A","OK")</f>
        <v>OK</v>
      </c>
      <c r="K783" s="17" t="str">
        <f>IF('Data Sheet'!$B$9="NC-50","N/A","OK")</f>
        <v>OK</v>
      </c>
      <c r="L783" s="17" t="str">
        <f t="shared" si="142"/>
        <v>OK</v>
      </c>
      <c r="M783" s="17" t="str">
        <f t="shared" si="143"/>
        <v>OK</v>
      </c>
      <c r="N783" s="18" t="str">
        <f>IF(BO783&lt;&gt;"",
    IF(INT('Data Sheet'!$A$19)=INT('Data Sheet'!$B$19),
        --(INT('Data Sheet'!$A$19) &amp; "." &amp; BO783),
        IF(AND((--(INT('Data Sheet'!$A$19) &amp; "." &amp; BO783)&gt;=--('Data Sheet'!$A$19)), (--(INT('Data Sheet'!$A$19) &amp; "." &amp; BO783)&lt;=--('Data Sheet'!$B$19))),
            --(INT('Data Sheet'!$A$19) &amp; "." &amp; BO783),
            --(INT('Data Sheet'!$B$19) &amp; "." &amp; BO783)
        )
    ),
    IF(BN783&lt;&gt;"",
        IF(INT('Data Sheet'!$A$19)=INT('Data Sheet'!$B$19),
            --(INT('Data Sheet'!$A$19) &amp; "." &amp; LEFT(BN783,3)),
            IF(AND((--(INT('Data Sheet'!$A$19) &amp; "." &amp; LEFT(BN783,3))&gt;=--('Data Sheet'!$A$19)), (--(INT('Data Sheet'!$A$19) &amp; "." &amp; LEFT(BN783,3))&lt;=--('Data Sheet'!$B$19))),
                --(INT('Data Sheet'!$A$19) &amp; "." &amp; LEFT(BN783,3)),
                --(INT('Data Sheet'!$B$19) &amp; "." &amp; LEFT(BN783,3))
            )
        ),
        "OK"
    )
)</f>
        <v>OK</v>
      </c>
      <c r="O783" s="23" t="str">
        <f>IF(BP783&lt;&gt;"",
    IF(INT('Data Sheet'!$A$19)=INT('Data Sheet'!$B$19),
        --(INT('Data Sheet'!$A$19) &amp; "." &amp; BP783),
        IF(AND((--(INT('Data Sheet'!$A$19) &amp; "." &amp; BP783)&gt;=--('Data Sheet'!$A$19)), (--(INT('Data Sheet'!$A$19) &amp; "." &amp; BP783)&lt;=--('Data Sheet'!$B$19))),
            --(INT('Data Sheet'!$A$19) &amp; "." &amp; BP783),
            --(INT('Data Sheet'!$B$19) &amp; "." &amp; BP783)
        )
    ),
    IF(BN783&lt;&gt;"",
        IF(INT('Data Sheet'!$A$19)=INT('Data Sheet'!$B$19),
            --(INT('Data Sheet'!$A$19) &amp; "." &amp; RIGHT(BN783,3)),
            IF(AND((--(INT('Data Sheet'!$A$19) &amp; "." &amp; RIGHT(BN783,3))&gt;=--('Data Sheet'!$A$19)), (--(INT('Data Sheet'!$A$19) &amp; "." &amp; RIGHT(BN783,3))&lt;=--('Data Sheet'!$B$19))),
                --(INT('Data Sheet'!$A$19) &amp; "." &amp; RIGHT(BN783,3)),
                --(INT('Data Sheet'!$B$19) &amp; "." &amp; RIGHT(BN783,3))
            )
        ),
        "OK"
    )
)</f>
        <v>OK</v>
      </c>
      <c r="P783" s="23" t="str">
        <f>IF(BR783&lt;&gt;"",
    IF(INT('Data Sheet'!$A$19)=INT('Data Sheet'!$B$15),
        --(INT('Data Sheet'!$A$15) &amp; "." &amp; BR783),
        IF(AND((--(INT('Data Sheet'!$A$15) &amp; "." &amp; BR783)&gt;=--('Data Sheet'!$A$15)), (--(INT('Data Sheet'!$A$15) &amp; "." &amp; BR783)&lt;=--('Data Sheet'!$B$15))),
            --(INT('Data Sheet'!$A$15) &amp; "." &amp; BR783),
            --(INT('Data Sheet'!$B$15) &amp; "." &amp; BR783)
        )
    ),
    IF(BQ783&lt;&gt;"",
        IF(INT('Data Sheet'!$A$15)=INT('Data Sheet'!$B$15),
            --(INT('Data Sheet'!$A$15) &amp; "." &amp; LEFT(BQ783,3)),
            IF(AND((--(INT('Data Sheet'!$A$15) &amp; "." &amp; LEFT(BQ783,3))&gt;=--('Data Sheet'!$A$15)), (--(INT('Data Sheet'!$A$15) &amp; "." &amp; LEFT(BQ783,3))&lt;=--('Data Sheet'!$B$15))),
                --(INT('Data Sheet'!$A$15) &amp; "." &amp; LEFT(BQ783,3)),
                --(INT('Data Sheet'!$B$15) &amp; "." &amp; LEFT(BQ783,3))
            )
        ),
        "OK"
    )
)</f>
        <v>OK</v>
      </c>
      <c r="Q783" s="23" t="str">
        <f>IF(BS783&lt;&gt;"",
    IF(INT('Data Sheet'!$A$19)=INT('Data Sheet'!$B$15),
        --(INT('Data Sheet'!$A$15) &amp; "." &amp; BS783),
        IF(AND((--(INT('Data Sheet'!$A$15) &amp; "." &amp; BS783)&gt;=--('Data Sheet'!$A$15)), (--(INT('Data Sheet'!$A$15) &amp; "." &amp; BS783)&lt;=--('Data Sheet'!$B$15))),
            --(INT('Data Sheet'!$A$15) &amp; "." &amp; BS783),
            --(INT('Data Sheet'!$B$15) &amp; "." &amp; BS783)
        )
    ),
    IF(BQ783&lt;&gt;"",
        IF(INT('Data Sheet'!$A$15)=INT('Data Sheet'!$B$15),
            --(INT('Data Sheet'!$A$15) &amp; "." &amp; RIGHT(BQ783,3)),
            IF(AND((--(INT('Data Sheet'!$A$15) &amp; "." &amp; RIGHT(BQ783,3))&gt;=--('Data Sheet'!$A$15)), (--(INT('Data Sheet'!$A$15) &amp; "." &amp; RIGHT(BQ783,3))&lt;=--('Data Sheet'!$B$15))),
                --(INT('Data Sheet'!$A$15) &amp; "." &amp; RIGHT(BQ783,3)),
                --(INT('Data Sheet'!$B$15) &amp; "." &amp; RIGHT(BQ783,3))
            )
        ),
        "OK"
    )
)</f>
        <v>OK</v>
      </c>
      <c r="R783" s="19"/>
      <c r="S783" s="19"/>
      <c r="T783" s="19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1"/>
      <c r="AU783" s="21"/>
      <c r="AV783" s="21"/>
      <c r="AW783" s="22"/>
      <c r="AX783" s="99"/>
      <c r="AY783" s="20"/>
      <c r="AZ783" s="20"/>
      <c r="BA783" s="22"/>
      <c r="BB783">
        <v>775</v>
      </c>
      <c r="BC783" s="80"/>
      <c r="BD783" s="80"/>
      <c r="BE783" s="80"/>
      <c r="BF783" s="80"/>
      <c r="BG783" s="32" t="str">
        <f t="shared" si="136"/>
        <v/>
      </c>
      <c r="BH783" s="78">
        <f t="shared" si="134"/>
        <v>0</v>
      </c>
      <c r="BI783" s="2">
        <f t="shared" si="137"/>
        <v>0</v>
      </c>
      <c r="BJ783" s="2">
        <f t="shared" si="138"/>
        <v>0</v>
      </c>
      <c r="BK783" s="2">
        <f t="shared" si="135"/>
        <v>0</v>
      </c>
    </row>
    <row r="784" spans="2:63" ht="15" customHeight="1" x14ac:dyDescent="0.25">
      <c r="B784" s="14">
        <v>776</v>
      </c>
      <c r="C784" s="95" t="str">
        <f t="shared" si="139"/>
        <v/>
      </c>
      <c r="D784" s="15" t="str">
        <f t="shared" si="133"/>
        <v>OK</v>
      </c>
      <c r="E784" s="16" t="e">
        <f>VLOOKUP('Data Sheet'!$B$8,'Data Sheet'!$I$2:$J$9,2,FALSE)</f>
        <v>#N/A</v>
      </c>
      <c r="F784" s="16" t="str">
        <f t="shared" si="140"/>
        <v/>
      </c>
      <c r="G784" s="103">
        <f t="shared" si="141"/>
        <v>0</v>
      </c>
      <c r="H784" s="17" t="s">
        <v>26</v>
      </c>
      <c r="I784" s="17" t="s">
        <v>26</v>
      </c>
      <c r="J784" s="17" t="str">
        <f>IF('Data Sheet'!$B$9="NC-50","N/A","OK")</f>
        <v>OK</v>
      </c>
      <c r="K784" s="17" t="str">
        <f>IF('Data Sheet'!$B$9="NC-50","N/A","OK")</f>
        <v>OK</v>
      </c>
      <c r="L784" s="17" t="str">
        <f t="shared" si="142"/>
        <v>OK</v>
      </c>
      <c r="M784" s="17" t="str">
        <f t="shared" si="143"/>
        <v>OK</v>
      </c>
      <c r="N784" s="18" t="str">
        <f>IF(BO784&lt;&gt;"",
    IF(INT('Data Sheet'!$A$19)=INT('Data Sheet'!$B$19),
        --(INT('Data Sheet'!$A$19) &amp; "." &amp; BO784),
        IF(AND((--(INT('Data Sheet'!$A$19) &amp; "." &amp; BO784)&gt;=--('Data Sheet'!$A$19)), (--(INT('Data Sheet'!$A$19) &amp; "." &amp; BO784)&lt;=--('Data Sheet'!$B$19))),
            --(INT('Data Sheet'!$A$19) &amp; "." &amp; BO784),
            --(INT('Data Sheet'!$B$19) &amp; "." &amp; BO784)
        )
    ),
    IF(BN784&lt;&gt;"",
        IF(INT('Data Sheet'!$A$19)=INT('Data Sheet'!$B$19),
            --(INT('Data Sheet'!$A$19) &amp; "." &amp; LEFT(BN784,3)),
            IF(AND((--(INT('Data Sheet'!$A$19) &amp; "." &amp; LEFT(BN784,3))&gt;=--('Data Sheet'!$A$19)), (--(INT('Data Sheet'!$A$19) &amp; "." &amp; LEFT(BN784,3))&lt;=--('Data Sheet'!$B$19))),
                --(INT('Data Sheet'!$A$19) &amp; "." &amp; LEFT(BN784,3)),
                --(INT('Data Sheet'!$B$19) &amp; "." &amp; LEFT(BN784,3))
            )
        ),
        "OK"
    )
)</f>
        <v>OK</v>
      </c>
      <c r="O784" s="23" t="str">
        <f>IF(BP784&lt;&gt;"",
    IF(INT('Data Sheet'!$A$19)=INT('Data Sheet'!$B$19),
        --(INT('Data Sheet'!$A$19) &amp; "." &amp; BP784),
        IF(AND((--(INT('Data Sheet'!$A$19) &amp; "." &amp; BP784)&gt;=--('Data Sheet'!$A$19)), (--(INT('Data Sheet'!$A$19) &amp; "." &amp; BP784)&lt;=--('Data Sheet'!$B$19))),
            --(INT('Data Sheet'!$A$19) &amp; "." &amp; BP784),
            --(INT('Data Sheet'!$B$19) &amp; "." &amp; BP784)
        )
    ),
    IF(BN784&lt;&gt;"",
        IF(INT('Data Sheet'!$A$19)=INT('Data Sheet'!$B$19),
            --(INT('Data Sheet'!$A$19) &amp; "." &amp; RIGHT(BN784,3)),
            IF(AND((--(INT('Data Sheet'!$A$19) &amp; "." &amp; RIGHT(BN784,3))&gt;=--('Data Sheet'!$A$19)), (--(INT('Data Sheet'!$A$19) &amp; "." &amp; RIGHT(BN784,3))&lt;=--('Data Sheet'!$B$19))),
                --(INT('Data Sheet'!$A$19) &amp; "." &amp; RIGHT(BN784,3)),
                --(INT('Data Sheet'!$B$19) &amp; "." &amp; RIGHT(BN784,3))
            )
        ),
        "OK"
    )
)</f>
        <v>OK</v>
      </c>
      <c r="P784" s="23" t="str">
        <f>IF(BR784&lt;&gt;"",
    IF(INT('Data Sheet'!$A$19)=INT('Data Sheet'!$B$15),
        --(INT('Data Sheet'!$A$15) &amp; "." &amp; BR784),
        IF(AND((--(INT('Data Sheet'!$A$15) &amp; "." &amp; BR784)&gt;=--('Data Sheet'!$A$15)), (--(INT('Data Sheet'!$A$15) &amp; "." &amp; BR784)&lt;=--('Data Sheet'!$B$15))),
            --(INT('Data Sheet'!$A$15) &amp; "." &amp; BR784),
            --(INT('Data Sheet'!$B$15) &amp; "." &amp; BR784)
        )
    ),
    IF(BQ784&lt;&gt;"",
        IF(INT('Data Sheet'!$A$15)=INT('Data Sheet'!$B$15),
            --(INT('Data Sheet'!$A$15) &amp; "." &amp; LEFT(BQ784,3)),
            IF(AND((--(INT('Data Sheet'!$A$15) &amp; "." &amp; LEFT(BQ784,3))&gt;=--('Data Sheet'!$A$15)), (--(INT('Data Sheet'!$A$15) &amp; "." &amp; LEFT(BQ784,3))&lt;=--('Data Sheet'!$B$15))),
                --(INT('Data Sheet'!$A$15) &amp; "." &amp; LEFT(BQ784,3)),
                --(INT('Data Sheet'!$B$15) &amp; "." &amp; LEFT(BQ784,3))
            )
        ),
        "OK"
    )
)</f>
        <v>OK</v>
      </c>
      <c r="Q784" s="23" t="str">
        <f>IF(BS784&lt;&gt;"",
    IF(INT('Data Sheet'!$A$19)=INT('Data Sheet'!$B$15),
        --(INT('Data Sheet'!$A$15) &amp; "." &amp; BS784),
        IF(AND((--(INT('Data Sheet'!$A$15) &amp; "." &amp; BS784)&gt;=--('Data Sheet'!$A$15)), (--(INT('Data Sheet'!$A$15) &amp; "." &amp; BS784)&lt;=--('Data Sheet'!$B$15))),
            --(INT('Data Sheet'!$A$15) &amp; "." &amp; BS784),
            --(INT('Data Sheet'!$B$15) &amp; "." &amp; BS784)
        )
    ),
    IF(BQ784&lt;&gt;"",
        IF(INT('Data Sheet'!$A$15)=INT('Data Sheet'!$B$15),
            --(INT('Data Sheet'!$A$15) &amp; "." &amp; RIGHT(BQ784,3)),
            IF(AND((--(INT('Data Sheet'!$A$15) &amp; "." &amp; RIGHT(BQ784,3))&gt;=--('Data Sheet'!$A$15)), (--(INT('Data Sheet'!$A$15) &amp; "." &amp; RIGHT(BQ784,3))&lt;=--('Data Sheet'!$B$15))),
                --(INT('Data Sheet'!$A$15) &amp; "." &amp; RIGHT(BQ784,3)),
                --(INT('Data Sheet'!$B$15) &amp; "." &amp; RIGHT(BQ784,3))
            )
        ),
        "OK"
    )
)</f>
        <v>OK</v>
      </c>
      <c r="R784" s="19"/>
      <c r="S784" s="19"/>
      <c r="T784" s="19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1"/>
      <c r="AU784" s="21"/>
      <c r="AV784" s="21"/>
      <c r="AW784" s="22"/>
      <c r="AX784" s="99"/>
      <c r="AY784" s="20"/>
      <c r="AZ784" s="20"/>
      <c r="BA784" s="22"/>
      <c r="BB784">
        <v>776</v>
      </c>
      <c r="BC784" s="80"/>
      <c r="BD784" s="80"/>
      <c r="BE784" s="80"/>
      <c r="BF784" s="80"/>
      <c r="BG784" s="32" t="str">
        <f t="shared" si="136"/>
        <v/>
      </c>
      <c r="BH784" s="78">
        <f t="shared" si="134"/>
        <v>0</v>
      </c>
      <c r="BI784" s="2">
        <f t="shared" si="137"/>
        <v>0</v>
      </c>
      <c r="BJ784" s="2">
        <f t="shared" si="138"/>
        <v>0</v>
      </c>
      <c r="BK784" s="2">
        <f t="shared" si="135"/>
        <v>0</v>
      </c>
    </row>
    <row r="785" spans="2:63" ht="15" customHeight="1" x14ac:dyDescent="0.25">
      <c r="B785" s="14">
        <v>777</v>
      </c>
      <c r="C785" s="95" t="str">
        <f t="shared" si="139"/>
        <v/>
      </c>
      <c r="D785" s="15" t="str">
        <f t="shared" si="133"/>
        <v>OK</v>
      </c>
      <c r="E785" s="16" t="e">
        <f>VLOOKUP('Data Sheet'!$B$8,'Data Sheet'!$I$2:$J$9,2,FALSE)</f>
        <v>#N/A</v>
      </c>
      <c r="F785" s="16" t="str">
        <f t="shared" si="140"/>
        <v/>
      </c>
      <c r="G785" s="103">
        <f t="shared" si="141"/>
        <v>0</v>
      </c>
      <c r="H785" s="17" t="s">
        <v>26</v>
      </c>
      <c r="I785" s="17" t="s">
        <v>26</v>
      </c>
      <c r="J785" s="17" t="str">
        <f>IF('Data Sheet'!$B$9="NC-50","N/A","OK")</f>
        <v>OK</v>
      </c>
      <c r="K785" s="17" t="str">
        <f>IF('Data Sheet'!$B$9="NC-50","N/A","OK")</f>
        <v>OK</v>
      </c>
      <c r="L785" s="17" t="str">
        <f t="shared" si="142"/>
        <v>OK</v>
      </c>
      <c r="M785" s="17" t="str">
        <f t="shared" si="143"/>
        <v>OK</v>
      </c>
      <c r="N785" s="18" t="str">
        <f>IF(BO785&lt;&gt;"",
    IF(INT('Data Sheet'!$A$19)=INT('Data Sheet'!$B$19),
        --(INT('Data Sheet'!$A$19) &amp; "." &amp; BO785),
        IF(AND((--(INT('Data Sheet'!$A$19) &amp; "." &amp; BO785)&gt;=--('Data Sheet'!$A$19)), (--(INT('Data Sheet'!$A$19) &amp; "." &amp; BO785)&lt;=--('Data Sheet'!$B$19))),
            --(INT('Data Sheet'!$A$19) &amp; "." &amp; BO785),
            --(INT('Data Sheet'!$B$19) &amp; "." &amp; BO785)
        )
    ),
    IF(BN785&lt;&gt;"",
        IF(INT('Data Sheet'!$A$19)=INT('Data Sheet'!$B$19),
            --(INT('Data Sheet'!$A$19) &amp; "." &amp; LEFT(BN785,3)),
            IF(AND((--(INT('Data Sheet'!$A$19) &amp; "." &amp; LEFT(BN785,3))&gt;=--('Data Sheet'!$A$19)), (--(INT('Data Sheet'!$A$19) &amp; "." &amp; LEFT(BN785,3))&lt;=--('Data Sheet'!$B$19))),
                --(INT('Data Sheet'!$A$19) &amp; "." &amp; LEFT(BN785,3)),
                --(INT('Data Sheet'!$B$19) &amp; "." &amp; LEFT(BN785,3))
            )
        ),
        "OK"
    )
)</f>
        <v>OK</v>
      </c>
      <c r="O785" s="23" t="str">
        <f>IF(BP785&lt;&gt;"",
    IF(INT('Data Sheet'!$A$19)=INT('Data Sheet'!$B$19),
        --(INT('Data Sheet'!$A$19) &amp; "." &amp; BP785),
        IF(AND((--(INT('Data Sheet'!$A$19) &amp; "." &amp; BP785)&gt;=--('Data Sheet'!$A$19)), (--(INT('Data Sheet'!$A$19) &amp; "." &amp; BP785)&lt;=--('Data Sheet'!$B$19))),
            --(INT('Data Sheet'!$A$19) &amp; "." &amp; BP785),
            --(INT('Data Sheet'!$B$19) &amp; "." &amp; BP785)
        )
    ),
    IF(BN785&lt;&gt;"",
        IF(INT('Data Sheet'!$A$19)=INT('Data Sheet'!$B$19),
            --(INT('Data Sheet'!$A$19) &amp; "." &amp; RIGHT(BN785,3)),
            IF(AND((--(INT('Data Sheet'!$A$19) &amp; "." &amp; RIGHT(BN785,3))&gt;=--('Data Sheet'!$A$19)), (--(INT('Data Sheet'!$A$19) &amp; "." &amp; RIGHT(BN785,3))&lt;=--('Data Sheet'!$B$19))),
                --(INT('Data Sheet'!$A$19) &amp; "." &amp; RIGHT(BN785,3)),
                --(INT('Data Sheet'!$B$19) &amp; "." &amp; RIGHT(BN785,3))
            )
        ),
        "OK"
    )
)</f>
        <v>OK</v>
      </c>
      <c r="P785" s="23" t="str">
        <f>IF(BR785&lt;&gt;"",
    IF(INT('Data Sheet'!$A$19)=INT('Data Sheet'!$B$15),
        --(INT('Data Sheet'!$A$15) &amp; "." &amp; BR785),
        IF(AND((--(INT('Data Sheet'!$A$15) &amp; "." &amp; BR785)&gt;=--('Data Sheet'!$A$15)), (--(INT('Data Sheet'!$A$15) &amp; "." &amp; BR785)&lt;=--('Data Sheet'!$B$15))),
            --(INT('Data Sheet'!$A$15) &amp; "." &amp; BR785),
            --(INT('Data Sheet'!$B$15) &amp; "." &amp; BR785)
        )
    ),
    IF(BQ785&lt;&gt;"",
        IF(INT('Data Sheet'!$A$15)=INT('Data Sheet'!$B$15),
            --(INT('Data Sheet'!$A$15) &amp; "." &amp; LEFT(BQ785,3)),
            IF(AND((--(INT('Data Sheet'!$A$15) &amp; "." &amp; LEFT(BQ785,3))&gt;=--('Data Sheet'!$A$15)), (--(INT('Data Sheet'!$A$15) &amp; "." &amp; LEFT(BQ785,3))&lt;=--('Data Sheet'!$B$15))),
                --(INT('Data Sheet'!$A$15) &amp; "." &amp; LEFT(BQ785,3)),
                --(INT('Data Sheet'!$B$15) &amp; "." &amp; LEFT(BQ785,3))
            )
        ),
        "OK"
    )
)</f>
        <v>OK</v>
      </c>
      <c r="Q785" s="23" t="str">
        <f>IF(BS785&lt;&gt;"",
    IF(INT('Data Sheet'!$A$19)=INT('Data Sheet'!$B$15),
        --(INT('Data Sheet'!$A$15) &amp; "." &amp; BS785),
        IF(AND((--(INT('Data Sheet'!$A$15) &amp; "." &amp; BS785)&gt;=--('Data Sheet'!$A$15)), (--(INT('Data Sheet'!$A$15) &amp; "." &amp; BS785)&lt;=--('Data Sheet'!$B$15))),
            --(INT('Data Sheet'!$A$15) &amp; "." &amp; BS785),
            --(INT('Data Sheet'!$B$15) &amp; "." &amp; BS785)
        )
    ),
    IF(BQ785&lt;&gt;"",
        IF(INT('Data Sheet'!$A$15)=INT('Data Sheet'!$B$15),
            --(INT('Data Sheet'!$A$15) &amp; "." &amp; RIGHT(BQ785,3)),
            IF(AND((--(INT('Data Sheet'!$A$15) &amp; "." &amp; RIGHT(BQ785,3))&gt;=--('Data Sheet'!$A$15)), (--(INT('Data Sheet'!$A$15) &amp; "." &amp; RIGHT(BQ785,3))&lt;=--('Data Sheet'!$B$15))),
                --(INT('Data Sheet'!$A$15) &amp; "." &amp; RIGHT(BQ785,3)),
                --(INT('Data Sheet'!$B$15) &amp; "." &amp; RIGHT(BQ785,3))
            )
        ),
        "OK"
    )
)</f>
        <v>OK</v>
      </c>
      <c r="R785" s="19"/>
      <c r="S785" s="19"/>
      <c r="T785" s="19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1"/>
      <c r="AU785" s="21"/>
      <c r="AV785" s="21"/>
      <c r="AW785" s="22"/>
      <c r="AX785" s="99"/>
      <c r="AY785" s="20"/>
      <c r="AZ785" s="20"/>
      <c r="BA785" s="22"/>
      <c r="BB785">
        <v>777</v>
      </c>
      <c r="BC785" s="80"/>
      <c r="BD785" s="80"/>
      <c r="BE785" s="80"/>
      <c r="BF785" s="80"/>
      <c r="BG785" s="32" t="str">
        <f t="shared" si="136"/>
        <v/>
      </c>
      <c r="BH785" s="78">
        <f t="shared" si="134"/>
        <v>0</v>
      </c>
      <c r="BI785" s="2">
        <f t="shared" si="137"/>
        <v>0</v>
      </c>
      <c r="BJ785" s="2">
        <f t="shared" si="138"/>
        <v>0</v>
      </c>
      <c r="BK785" s="2">
        <f t="shared" si="135"/>
        <v>0</v>
      </c>
    </row>
    <row r="786" spans="2:63" ht="15" customHeight="1" x14ac:dyDescent="0.25">
      <c r="B786" s="14">
        <v>778</v>
      </c>
      <c r="C786" s="95" t="str">
        <f t="shared" si="139"/>
        <v/>
      </c>
      <c r="D786" s="15" t="str">
        <f t="shared" si="133"/>
        <v>OK</v>
      </c>
      <c r="E786" s="16" t="e">
        <f>VLOOKUP('Data Sheet'!$B$8,'Data Sheet'!$I$2:$J$9,2,FALSE)</f>
        <v>#N/A</v>
      </c>
      <c r="F786" s="16" t="str">
        <f t="shared" si="140"/>
        <v/>
      </c>
      <c r="G786" s="103">
        <f t="shared" si="141"/>
        <v>0</v>
      </c>
      <c r="H786" s="17" t="s">
        <v>26</v>
      </c>
      <c r="I786" s="17" t="s">
        <v>26</v>
      </c>
      <c r="J786" s="17" t="str">
        <f>IF('Data Sheet'!$B$9="NC-50","N/A","OK")</f>
        <v>OK</v>
      </c>
      <c r="K786" s="17" t="str">
        <f>IF('Data Sheet'!$B$9="NC-50","N/A","OK")</f>
        <v>OK</v>
      </c>
      <c r="L786" s="17" t="str">
        <f t="shared" si="142"/>
        <v>OK</v>
      </c>
      <c r="M786" s="17" t="str">
        <f t="shared" si="143"/>
        <v>OK</v>
      </c>
      <c r="N786" s="18" t="str">
        <f>IF(BO786&lt;&gt;"",
    IF(INT('Data Sheet'!$A$19)=INT('Data Sheet'!$B$19),
        --(INT('Data Sheet'!$A$19) &amp; "." &amp; BO786),
        IF(AND((--(INT('Data Sheet'!$A$19) &amp; "." &amp; BO786)&gt;=--('Data Sheet'!$A$19)), (--(INT('Data Sheet'!$A$19) &amp; "." &amp; BO786)&lt;=--('Data Sheet'!$B$19))),
            --(INT('Data Sheet'!$A$19) &amp; "." &amp; BO786),
            --(INT('Data Sheet'!$B$19) &amp; "." &amp; BO786)
        )
    ),
    IF(BN786&lt;&gt;"",
        IF(INT('Data Sheet'!$A$19)=INT('Data Sheet'!$B$19),
            --(INT('Data Sheet'!$A$19) &amp; "." &amp; LEFT(BN786,3)),
            IF(AND((--(INT('Data Sheet'!$A$19) &amp; "." &amp; LEFT(BN786,3))&gt;=--('Data Sheet'!$A$19)), (--(INT('Data Sheet'!$A$19) &amp; "." &amp; LEFT(BN786,3))&lt;=--('Data Sheet'!$B$19))),
                --(INT('Data Sheet'!$A$19) &amp; "." &amp; LEFT(BN786,3)),
                --(INT('Data Sheet'!$B$19) &amp; "." &amp; LEFT(BN786,3))
            )
        ),
        "OK"
    )
)</f>
        <v>OK</v>
      </c>
      <c r="O786" s="23" t="str">
        <f>IF(BP786&lt;&gt;"",
    IF(INT('Data Sheet'!$A$19)=INT('Data Sheet'!$B$19),
        --(INT('Data Sheet'!$A$19) &amp; "." &amp; BP786),
        IF(AND((--(INT('Data Sheet'!$A$19) &amp; "." &amp; BP786)&gt;=--('Data Sheet'!$A$19)), (--(INT('Data Sheet'!$A$19) &amp; "." &amp; BP786)&lt;=--('Data Sheet'!$B$19))),
            --(INT('Data Sheet'!$A$19) &amp; "." &amp; BP786),
            --(INT('Data Sheet'!$B$19) &amp; "." &amp; BP786)
        )
    ),
    IF(BN786&lt;&gt;"",
        IF(INT('Data Sheet'!$A$19)=INT('Data Sheet'!$B$19),
            --(INT('Data Sheet'!$A$19) &amp; "." &amp; RIGHT(BN786,3)),
            IF(AND((--(INT('Data Sheet'!$A$19) &amp; "." &amp; RIGHT(BN786,3))&gt;=--('Data Sheet'!$A$19)), (--(INT('Data Sheet'!$A$19) &amp; "." &amp; RIGHT(BN786,3))&lt;=--('Data Sheet'!$B$19))),
                --(INT('Data Sheet'!$A$19) &amp; "." &amp; RIGHT(BN786,3)),
                --(INT('Data Sheet'!$B$19) &amp; "." &amp; RIGHT(BN786,3))
            )
        ),
        "OK"
    )
)</f>
        <v>OK</v>
      </c>
      <c r="P786" s="23" t="str">
        <f>IF(BR786&lt;&gt;"",
    IF(INT('Data Sheet'!$A$19)=INT('Data Sheet'!$B$15),
        --(INT('Data Sheet'!$A$15) &amp; "." &amp; BR786),
        IF(AND((--(INT('Data Sheet'!$A$15) &amp; "." &amp; BR786)&gt;=--('Data Sheet'!$A$15)), (--(INT('Data Sheet'!$A$15) &amp; "." &amp; BR786)&lt;=--('Data Sheet'!$B$15))),
            --(INT('Data Sheet'!$A$15) &amp; "." &amp; BR786),
            --(INT('Data Sheet'!$B$15) &amp; "." &amp; BR786)
        )
    ),
    IF(BQ786&lt;&gt;"",
        IF(INT('Data Sheet'!$A$15)=INT('Data Sheet'!$B$15),
            --(INT('Data Sheet'!$A$15) &amp; "." &amp; LEFT(BQ786,3)),
            IF(AND((--(INT('Data Sheet'!$A$15) &amp; "." &amp; LEFT(BQ786,3))&gt;=--('Data Sheet'!$A$15)), (--(INT('Data Sheet'!$A$15) &amp; "." &amp; LEFT(BQ786,3))&lt;=--('Data Sheet'!$B$15))),
                --(INT('Data Sheet'!$A$15) &amp; "." &amp; LEFT(BQ786,3)),
                --(INT('Data Sheet'!$B$15) &amp; "." &amp; LEFT(BQ786,3))
            )
        ),
        "OK"
    )
)</f>
        <v>OK</v>
      </c>
      <c r="Q786" s="23" t="str">
        <f>IF(BS786&lt;&gt;"",
    IF(INT('Data Sheet'!$A$19)=INT('Data Sheet'!$B$15),
        --(INT('Data Sheet'!$A$15) &amp; "." &amp; BS786),
        IF(AND((--(INT('Data Sheet'!$A$15) &amp; "." &amp; BS786)&gt;=--('Data Sheet'!$A$15)), (--(INT('Data Sheet'!$A$15) &amp; "." &amp; BS786)&lt;=--('Data Sheet'!$B$15))),
            --(INT('Data Sheet'!$A$15) &amp; "." &amp; BS786),
            --(INT('Data Sheet'!$B$15) &amp; "." &amp; BS786)
        )
    ),
    IF(BQ786&lt;&gt;"",
        IF(INT('Data Sheet'!$A$15)=INT('Data Sheet'!$B$15),
            --(INT('Data Sheet'!$A$15) &amp; "." &amp; RIGHT(BQ786,3)),
            IF(AND((--(INT('Data Sheet'!$A$15) &amp; "." &amp; RIGHT(BQ786,3))&gt;=--('Data Sheet'!$A$15)), (--(INT('Data Sheet'!$A$15) &amp; "." &amp; RIGHT(BQ786,3))&lt;=--('Data Sheet'!$B$15))),
                --(INT('Data Sheet'!$A$15) &amp; "." &amp; RIGHT(BQ786,3)),
                --(INT('Data Sheet'!$B$15) &amp; "." &amp; RIGHT(BQ786,3))
            )
        ),
        "OK"
    )
)</f>
        <v>OK</v>
      </c>
      <c r="R786" s="19"/>
      <c r="S786" s="19"/>
      <c r="T786" s="19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1"/>
      <c r="AU786" s="21"/>
      <c r="AV786" s="21"/>
      <c r="AW786" s="22"/>
      <c r="AX786" s="99"/>
      <c r="AY786" s="20"/>
      <c r="AZ786" s="20"/>
      <c r="BA786" s="22"/>
      <c r="BB786">
        <v>778</v>
      </c>
      <c r="BC786" s="80"/>
      <c r="BD786" s="80"/>
      <c r="BE786" s="80"/>
      <c r="BF786" s="80"/>
      <c r="BG786" s="32" t="str">
        <f t="shared" si="136"/>
        <v/>
      </c>
      <c r="BH786" s="78">
        <f t="shared" si="134"/>
        <v>0</v>
      </c>
      <c r="BI786" s="2">
        <f t="shared" si="137"/>
        <v>0</v>
      </c>
      <c r="BJ786" s="2">
        <f t="shared" si="138"/>
        <v>0</v>
      </c>
      <c r="BK786" s="2">
        <f t="shared" si="135"/>
        <v>0</v>
      </c>
    </row>
    <row r="787" spans="2:63" ht="15" customHeight="1" x14ac:dyDescent="0.25">
      <c r="B787" s="14">
        <v>779</v>
      </c>
      <c r="C787" s="95" t="str">
        <f t="shared" si="139"/>
        <v/>
      </c>
      <c r="D787" s="15" t="str">
        <f t="shared" si="133"/>
        <v>OK</v>
      </c>
      <c r="E787" s="16" t="e">
        <f>VLOOKUP('Data Sheet'!$B$8,'Data Sheet'!$I$2:$J$9,2,FALSE)</f>
        <v>#N/A</v>
      </c>
      <c r="F787" s="16" t="str">
        <f t="shared" si="140"/>
        <v/>
      </c>
      <c r="G787" s="103">
        <f t="shared" si="141"/>
        <v>0</v>
      </c>
      <c r="H787" s="17" t="s">
        <v>26</v>
      </c>
      <c r="I787" s="17" t="s">
        <v>26</v>
      </c>
      <c r="J787" s="17" t="str">
        <f>IF('Data Sheet'!$B$9="NC-50","N/A","OK")</f>
        <v>OK</v>
      </c>
      <c r="K787" s="17" t="str">
        <f>IF('Data Sheet'!$B$9="NC-50","N/A","OK")</f>
        <v>OK</v>
      </c>
      <c r="L787" s="17" t="str">
        <f t="shared" si="142"/>
        <v>OK</v>
      </c>
      <c r="M787" s="17" t="str">
        <f t="shared" si="143"/>
        <v>OK</v>
      </c>
      <c r="N787" s="18" t="str">
        <f>IF(BO787&lt;&gt;"",
    IF(INT('Data Sheet'!$A$19)=INT('Data Sheet'!$B$19),
        --(INT('Data Sheet'!$A$19) &amp; "." &amp; BO787),
        IF(AND((--(INT('Data Sheet'!$A$19) &amp; "." &amp; BO787)&gt;=--('Data Sheet'!$A$19)), (--(INT('Data Sheet'!$A$19) &amp; "." &amp; BO787)&lt;=--('Data Sheet'!$B$19))),
            --(INT('Data Sheet'!$A$19) &amp; "." &amp; BO787),
            --(INT('Data Sheet'!$B$19) &amp; "." &amp; BO787)
        )
    ),
    IF(BN787&lt;&gt;"",
        IF(INT('Data Sheet'!$A$19)=INT('Data Sheet'!$B$19),
            --(INT('Data Sheet'!$A$19) &amp; "." &amp; LEFT(BN787,3)),
            IF(AND((--(INT('Data Sheet'!$A$19) &amp; "." &amp; LEFT(BN787,3))&gt;=--('Data Sheet'!$A$19)), (--(INT('Data Sheet'!$A$19) &amp; "." &amp; LEFT(BN787,3))&lt;=--('Data Sheet'!$B$19))),
                --(INT('Data Sheet'!$A$19) &amp; "." &amp; LEFT(BN787,3)),
                --(INT('Data Sheet'!$B$19) &amp; "." &amp; LEFT(BN787,3))
            )
        ),
        "OK"
    )
)</f>
        <v>OK</v>
      </c>
      <c r="O787" s="23" t="str">
        <f>IF(BP787&lt;&gt;"",
    IF(INT('Data Sheet'!$A$19)=INT('Data Sheet'!$B$19),
        --(INT('Data Sheet'!$A$19) &amp; "." &amp; BP787),
        IF(AND((--(INT('Data Sheet'!$A$19) &amp; "." &amp; BP787)&gt;=--('Data Sheet'!$A$19)), (--(INT('Data Sheet'!$A$19) &amp; "." &amp; BP787)&lt;=--('Data Sheet'!$B$19))),
            --(INT('Data Sheet'!$A$19) &amp; "." &amp; BP787),
            --(INT('Data Sheet'!$B$19) &amp; "." &amp; BP787)
        )
    ),
    IF(BN787&lt;&gt;"",
        IF(INT('Data Sheet'!$A$19)=INT('Data Sheet'!$B$19),
            --(INT('Data Sheet'!$A$19) &amp; "." &amp; RIGHT(BN787,3)),
            IF(AND((--(INT('Data Sheet'!$A$19) &amp; "." &amp; RIGHT(BN787,3))&gt;=--('Data Sheet'!$A$19)), (--(INT('Data Sheet'!$A$19) &amp; "." &amp; RIGHT(BN787,3))&lt;=--('Data Sheet'!$B$19))),
                --(INT('Data Sheet'!$A$19) &amp; "." &amp; RIGHT(BN787,3)),
                --(INT('Data Sheet'!$B$19) &amp; "." &amp; RIGHT(BN787,3))
            )
        ),
        "OK"
    )
)</f>
        <v>OK</v>
      </c>
      <c r="P787" s="23" t="str">
        <f>IF(BR787&lt;&gt;"",
    IF(INT('Data Sheet'!$A$19)=INT('Data Sheet'!$B$15),
        --(INT('Data Sheet'!$A$15) &amp; "." &amp; BR787),
        IF(AND((--(INT('Data Sheet'!$A$15) &amp; "." &amp; BR787)&gt;=--('Data Sheet'!$A$15)), (--(INT('Data Sheet'!$A$15) &amp; "." &amp; BR787)&lt;=--('Data Sheet'!$B$15))),
            --(INT('Data Sheet'!$A$15) &amp; "." &amp; BR787),
            --(INT('Data Sheet'!$B$15) &amp; "." &amp; BR787)
        )
    ),
    IF(BQ787&lt;&gt;"",
        IF(INT('Data Sheet'!$A$15)=INT('Data Sheet'!$B$15),
            --(INT('Data Sheet'!$A$15) &amp; "." &amp; LEFT(BQ787,3)),
            IF(AND((--(INT('Data Sheet'!$A$15) &amp; "." &amp; LEFT(BQ787,3))&gt;=--('Data Sheet'!$A$15)), (--(INT('Data Sheet'!$A$15) &amp; "." &amp; LEFT(BQ787,3))&lt;=--('Data Sheet'!$B$15))),
                --(INT('Data Sheet'!$A$15) &amp; "." &amp; LEFT(BQ787,3)),
                --(INT('Data Sheet'!$B$15) &amp; "." &amp; LEFT(BQ787,3))
            )
        ),
        "OK"
    )
)</f>
        <v>OK</v>
      </c>
      <c r="Q787" s="23" t="str">
        <f>IF(BS787&lt;&gt;"",
    IF(INT('Data Sheet'!$A$19)=INT('Data Sheet'!$B$15),
        --(INT('Data Sheet'!$A$15) &amp; "." &amp; BS787),
        IF(AND((--(INT('Data Sheet'!$A$15) &amp; "." &amp; BS787)&gt;=--('Data Sheet'!$A$15)), (--(INT('Data Sheet'!$A$15) &amp; "." &amp; BS787)&lt;=--('Data Sheet'!$B$15))),
            --(INT('Data Sheet'!$A$15) &amp; "." &amp; BS787),
            --(INT('Data Sheet'!$B$15) &amp; "." &amp; BS787)
        )
    ),
    IF(BQ787&lt;&gt;"",
        IF(INT('Data Sheet'!$A$15)=INT('Data Sheet'!$B$15),
            --(INT('Data Sheet'!$A$15) &amp; "." &amp; RIGHT(BQ787,3)),
            IF(AND((--(INT('Data Sheet'!$A$15) &amp; "." &amp; RIGHT(BQ787,3))&gt;=--('Data Sheet'!$A$15)), (--(INT('Data Sheet'!$A$15) &amp; "." &amp; RIGHT(BQ787,3))&lt;=--('Data Sheet'!$B$15))),
                --(INT('Data Sheet'!$A$15) &amp; "." &amp; RIGHT(BQ787,3)),
                --(INT('Data Sheet'!$B$15) &amp; "." &amp; RIGHT(BQ787,3))
            )
        ),
        "OK"
    )
)</f>
        <v>OK</v>
      </c>
      <c r="R787" s="19"/>
      <c r="S787" s="19"/>
      <c r="T787" s="19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1"/>
      <c r="AU787" s="21"/>
      <c r="AV787" s="21"/>
      <c r="AW787" s="22"/>
      <c r="AX787" s="99"/>
      <c r="AY787" s="20"/>
      <c r="AZ787" s="20"/>
      <c r="BA787" s="22"/>
      <c r="BB787">
        <v>779</v>
      </c>
      <c r="BC787" s="80"/>
      <c r="BD787" s="80"/>
      <c r="BE787" s="80"/>
      <c r="BF787" s="80"/>
      <c r="BG787" s="32" t="str">
        <f t="shared" si="136"/>
        <v/>
      </c>
      <c r="BH787" s="78">
        <f t="shared" si="134"/>
        <v>0</v>
      </c>
      <c r="BI787" s="2">
        <f t="shared" si="137"/>
        <v>0</v>
      </c>
      <c r="BJ787" s="2">
        <f t="shared" si="138"/>
        <v>0</v>
      </c>
      <c r="BK787" s="2">
        <f t="shared" si="135"/>
        <v>0</v>
      </c>
    </row>
    <row r="788" spans="2:63" ht="15" customHeight="1" x14ac:dyDescent="0.25">
      <c r="B788" s="14">
        <v>780</v>
      </c>
      <c r="C788" s="95" t="str">
        <f t="shared" si="139"/>
        <v/>
      </c>
      <c r="D788" s="15" t="str">
        <f t="shared" si="133"/>
        <v>OK</v>
      </c>
      <c r="E788" s="16" t="e">
        <f>VLOOKUP('Data Sheet'!$B$8,'Data Sheet'!$I$2:$J$9,2,FALSE)</f>
        <v>#N/A</v>
      </c>
      <c r="F788" s="16" t="str">
        <f t="shared" si="140"/>
        <v/>
      </c>
      <c r="G788" s="103">
        <f t="shared" si="141"/>
        <v>0</v>
      </c>
      <c r="H788" s="17" t="s">
        <v>26</v>
      </c>
      <c r="I788" s="17" t="s">
        <v>26</v>
      </c>
      <c r="J788" s="17" t="str">
        <f>IF('Data Sheet'!$B$9="NC-50","N/A","OK")</f>
        <v>OK</v>
      </c>
      <c r="K788" s="17" t="str">
        <f>IF('Data Sheet'!$B$9="NC-50","N/A","OK")</f>
        <v>OK</v>
      </c>
      <c r="L788" s="17" t="str">
        <f t="shared" si="142"/>
        <v>OK</v>
      </c>
      <c r="M788" s="17" t="str">
        <f t="shared" si="143"/>
        <v>OK</v>
      </c>
      <c r="N788" s="18" t="str">
        <f>IF(BO788&lt;&gt;"",
    IF(INT('Data Sheet'!$A$19)=INT('Data Sheet'!$B$19),
        --(INT('Data Sheet'!$A$19) &amp; "." &amp; BO788),
        IF(AND((--(INT('Data Sheet'!$A$19) &amp; "." &amp; BO788)&gt;=--('Data Sheet'!$A$19)), (--(INT('Data Sheet'!$A$19) &amp; "." &amp; BO788)&lt;=--('Data Sheet'!$B$19))),
            --(INT('Data Sheet'!$A$19) &amp; "." &amp; BO788),
            --(INT('Data Sheet'!$B$19) &amp; "." &amp; BO788)
        )
    ),
    IF(BN788&lt;&gt;"",
        IF(INT('Data Sheet'!$A$19)=INT('Data Sheet'!$B$19),
            --(INT('Data Sheet'!$A$19) &amp; "." &amp; LEFT(BN788,3)),
            IF(AND((--(INT('Data Sheet'!$A$19) &amp; "." &amp; LEFT(BN788,3))&gt;=--('Data Sheet'!$A$19)), (--(INT('Data Sheet'!$A$19) &amp; "." &amp; LEFT(BN788,3))&lt;=--('Data Sheet'!$B$19))),
                --(INT('Data Sheet'!$A$19) &amp; "." &amp; LEFT(BN788,3)),
                --(INT('Data Sheet'!$B$19) &amp; "." &amp; LEFT(BN788,3))
            )
        ),
        "OK"
    )
)</f>
        <v>OK</v>
      </c>
      <c r="O788" s="23" t="str">
        <f>IF(BP788&lt;&gt;"",
    IF(INT('Data Sheet'!$A$19)=INT('Data Sheet'!$B$19),
        --(INT('Data Sheet'!$A$19) &amp; "." &amp; BP788),
        IF(AND((--(INT('Data Sheet'!$A$19) &amp; "." &amp; BP788)&gt;=--('Data Sheet'!$A$19)), (--(INT('Data Sheet'!$A$19) &amp; "." &amp; BP788)&lt;=--('Data Sheet'!$B$19))),
            --(INT('Data Sheet'!$A$19) &amp; "." &amp; BP788),
            --(INT('Data Sheet'!$B$19) &amp; "." &amp; BP788)
        )
    ),
    IF(BN788&lt;&gt;"",
        IF(INT('Data Sheet'!$A$19)=INT('Data Sheet'!$B$19),
            --(INT('Data Sheet'!$A$19) &amp; "." &amp; RIGHT(BN788,3)),
            IF(AND((--(INT('Data Sheet'!$A$19) &amp; "." &amp; RIGHT(BN788,3))&gt;=--('Data Sheet'!$A$19)), (--(INT('Data Sheet'!$A$19) &amp; "." &amp; RIGHT(BN788,3))&lt;=--('Data Sheet'!$B$19))),
                --(INT('Data Sheet'!$A$19) &amp; "." &amp; RIGHT(BN788,3)),
                --(INT('Data Sheet'!$B$19) &amp; "." &amp; RIGHT(BN788,3))
            )
        ),
        "OK"
    )
)</f>
        <v>OK</v>
      </c>
      <c r="P788" s="23" t="str">
        <f>IF(BR788&lt;&gt;"",
    IF(INT('Data Sheet'!$A$19)=INT('Data Sheet'!$B$15),
        --(INT('Data Sheet'!$A$15) &amp; "." &amp; BR788),
        IF(AND((--(INT('Data Sheet'!$A$15) &amp; "." &amp; BR788)&gt;=--('Data Sheet'!$A$15)), (--(INT('Data Sheet'!$A$15) &amp; "." &amp; BR788)&lt;=--('Data Sheet'!$B$15))),
            --(INT('Data Sheet'!$A$15) &amp; "." &amp; BR788),
            --(INT('Data Sheet'!$B$15) &amp; "." &amp; BR788)
        )
    ),
    IF(BQ788&lt;&gt;"",
        IF(INT('Data Sheet'!$A$15)=INT('Data Sheet'!$B$15),
            --(INT('Data Sheet'!$A$15) &amp; "." &amp; LEFT(BQ788,3)),
            IF(AND((--(INT('Data Sheet'!$A$15) &amp; "." &amp; LEFT(BQ788,3))&gt;=--('Data Sheet'!$A$15)), (--(INT('Data Sheet'!$A$15) &amp; "." &amp; LEFT(BQ788,3))&lt;=--('Data Sheet'!$B$15))),
                --(INT('Data Sheet'!$A$15) &amp; "." &amp; LEFT(BQ788,3)),
                --(INT('Data Sheet'!$B$15) &amp; "." &amp; LEFT(BQ788,3))
            )
        ),
        "OK"
    )
)</f>
        <v>OK</v>
      </c>
      <c r="Q788" s="23" t="str">
        <f>IF(BS788&lt;&gt;"",
    IF(INT('Data Sheet'!$A$19)=INT('Data Sheet'!$B$15),
        --(INT('Data Sheet'!$A$15) &amp; "." &amp; BS788),
        IF(AND((--(INT('Data Sheet'!$A$15) &amp; "." &amp; BS788)&gt;=--('Data Sheet'!$A$15)), (--(INT('Data Sheet'!$A$15) &amp; "." &amp; BS788)&lt;=--('Data Sheet'!$B$15))),
            --(INT('Data Sheet'!$A$15) &amp; "." &amp; BS788),
            --(INT('Data Sheet'!$B$15) &amp; "." &amp; BS788)
        )
    ),
    IF(BQ788&lt;&gt;"",
        IF(INT('Data Sheet'!$A$15)=INT('Data Sheet'!$B$15),
            --(INT('Data Sheet'!$A$15) &amp; "." &amp; RIGHT(BQ788,3)),
            IF(AND((--(INT('Data Sheet'!$A$15) &amp; "." &amp; RIGHT(BQ788,3))&gt;=--('Data Sheet'!$A$15)), (--(INT('Data Sheet'!$A$15) &amp; "." &amp; RIGHT(BQ788,3))&lt;=--('Data Sheet'!$B$15))),
                --(INT('Data Sheet'!$A$15) &amp; "." &amp; RIGHT(BQ788,3)),
                --(INT('Data Sheet'!$B$15) &amp; "." &amp; RIGHT(BQ788,3))
            )
        ),
        "OK"
    )
)</f>
        <v>OK</v>
      </c>
      <c r="R788" s="19"/>
      <c r="S788" s="19"/>
      <c r="T788" s="19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1"/>
      <c r="AU788" s="21"/>
      <c r="AV788" s="21"/>
      <c r="AW788" s="22"/>
      <c r="AX788" s="99"/>
      <c r="AY788" s="20"/>
      <c r="AZ788" s="20"/>
      <c r="BA788" s="22"/>
      <c r="BB788">
        <v>780</v>
      </c>
      <c r="BC788" s="80"/>
      <c r="BD788" s="80"/>
      <c r="BE788" s="80"/>
      <c r="BF788" s="80"/>
      <c r="BG788" s="32" t="str">
        <f t="shared" si="136"/>
        <v/>
      </c>
      <c r="BH788" s="78">
        <f t="shared" si="134"/>
        <v>0</v>
      </c>
      <c r="BI788" s="2">
        <f t="shared" si="137"/>
        <v>0</v>
      </c>
      <c r="BJ788" s="2">
        <f t="shared" si="138"/>
        <v>0</v>
      </c>
      <c r="BK788" s="2">
        <f t="shared" si="135"/>
        <v>0</v>
      </c>
    </row>
    <row r="789" spans="2:63" ht="15" customHeight="1" x14ac:dyDescent="0.25">
      <c r="B789" s="14">
        <v>781</v>
      </c>
      <c r="C789" s="95" t="str">
        <f t="shared" si="139"/>
        <v/>
      </c>
      <c r="D789" s="15" t="str">
        <f t="shared" si="133"/>
        <v>OK</v>
      </c>
      <c r="E789" s="16" t="e">
        <f>VLOOKUP('Data Sheet'!$B$8,'Data Sheet'!$I$2:$J$9,2,FALSE)</f>
        <v>#N/A</v>
      </c>
      <c r="F789" s="16" t="str">
        <f t="shared" si="140"/>
        <v/>
      </c>
      <c r="G789" s="103">
        <f t="shared" si="141"/>
        <v>0</v>
      </c>
      <c r="H789" s="17" t="s">
        <v>26</v>
      </c>
      <c r="I789" s="17" t="s">
        <v>26</v>
      </c>
      <c r="J789" s="17" t="str">
        <f>IF('Data Sheet'!$B$9="NC-50","N/A","OK")</f>
        <v>OK</v>
      </c>
      <c r="K789" s="17" t="str">
        <f>IF('Data Sheet'!$B$9="NC-50","N/A","OK")</f>
        <v>OK</v>
      </c>
      <c r="L789" s="17" t="str">
        <f t="shared" si="142"/>
        <v>OK</v>
      </c>
      <c r="M789" s="17" t="str">
        <f t="shared" si="143"/>
        <v>OK</v>
      </c>
      <c r="N789" s="18" t="str">
        <f>IF(BO789&lt;&gt;"",
    IF(INT('Data Sheet'!$A$19)=INT('Data Sheet'!$B$19),
        --(INT('Data Sheet'!$A$19) &amp; "." &amp; BO789),
        IF(AND((--(INT('Data Sheet'!$A$19) &amp; "." &amp; BO789)&gt;=--('Data Sheet'!$A$19)), (--(INT('Data Sheet'!$A$19) &amp; "." &amp; BO789)&lt;=--('Data Sheet'!$B$19))),
            --(INT('Data Sheet'!$A$19) &amp; "." &amp; BO789),
            --(INT('Data Sheet'!$B$19) &amp; "." &amp; BO789)
        )
    ),
    IF(BN789&lt;&gt;"",
        IF(INT('Data Sheet'!$A$19)=INT('Data Sheet'!$B$19),
            --(INT('Data Sheet'!$A$19) &amp; "." &amp; LEFT(BN789,3)),
            IF(AND((--(INT('Data Sheet'!$A$19) &amp; "." &amp; LEFT(BN789,3))&gt;=--('Data Sheet'!$A$19)), (--(INT('Data Sheet'!$A$19) &amp; "." &amp; LEFT(BN789,3))&lt;=--('Data Sheet'!$B$19))),
                --(INT('Data Sheet'!$A$19) &amp; "." &amp; LEFT(BN789,3)),
                --(INT('Data Sheet'!$B$19) &amp; "." &amp; LEFT(BN789,3))
            )
        ),
        "OK"
    )
)</f>
        <v>OK</v>
      </c>
      <c r="O789" s="23" t="str">
        <f>IF(BP789&lt;&gt;"",
    IF(INT('Data Sheet'!$A$19)=INT('Data Sheet'!$B$19),
        --(INT('Data Sheet'!$A$19) &amp; "." &amp; BP789),
        IF(AND((--(INT('Data Sheet'!$A$19) &amp; "." &amp; BP789)&gt;=--('Data Sheet'!$A$19)), (--(INT('Data Sheet'!$A$19) &amp; "." &amp; BP789)&lt;=--('Data Sheet'!$B$19))),
            --(INT('Data Sheet'!$A$19) &amp; "." &amp; BP789),
            --(INT('Data Sheet'!$B$19) &amp; "." &amp; BP789)
        )
    ),
    IF(BN789&lt;&gt;"",
        IF(INT('Data Sheet'!$A$19)=INT('Data Sheet'!$B$19),
            --(INT('Data Sheet'!$A$19) &amp; "." &amp; RIGHT(BN789,3)),
            IF(AND((--(INT('Data Sheet'!$A$19) &amp; "." &amp; RIGHT(BN789,3))&gt;=--('Data Sheet'!$A$19)), (--(INT('Data Sheet'!$A$19) &amp; "." &amp; RIGHT(BN789,3))&lt;=--('Data Sheet'!$B$19))),
                --(INT('Data Sheet'!$A$19) &amp; "." &amp; RIGHT(BN789,3)),
                --(INT('Data Sheet'!$B$19) &amp; "." &amp; RIGHT(BN789,3))
            )
        ),
        "OK"
    )
)</f>
        <v>OK</v>
      </c>
      <c r="P789" s="23" t="str">
        <f>IF(BR789&lt;&gt;"",
    IF(INT('Data Sheet'!$A$19)=INT('Data Sheet'!$B$15),
        --(INT('Data Sheet'!$A$15) &amp; "." &amp; BR789),
        IF(AND((--(INT('Data Sheet'!$A$15) &amp; "." &amp; BR789)&gt;=--('Data Sheet'!$A$15)), (--(INT('Data Sheet'!$A$15) &amp; "." &amp; BR789)&lt;=--('Data Sheet'!$B$15))),
            --(INT('Data Sheet'!$A$15) &amp; "." &amp; BR789),
            --(INT('Data Sheet'!$B$15) &amp; "." &amp; BR789)
        )
    ),
    IF(BQ789&lt;&gt;"",
        IF(INT('Data Sheet'!$A$15)=INT('Data Sheet'!$B$15),
            --(INT('Data Sheet'!$A$15) &amp; "." &amp; LEFT(BQ789,3)),
            IF(AND((--(INT('Data Sheet'!$A$15) &amp; "." &amp; LEFT(BQ789,3))&gt;=--('Data Sheet'!$A$15)), (--(INT('Data Sheet'!$A$15) &amp; "." &amp; LEFT(BQ789,3))&lt;=--('Data Sheet'!$B$15))),
                --(INT('Data Sheet'!$A$15) &amp; "." &amp; LEFT(BQ789,3)),
                --(INT('Data Sheet'!$B$15) &amp; "." &amp; LEFT(BQ789,3))
            )
        ),
        "OK"
    )
)</f>
        <v>OK</v>
      </c>
      <c r="Q789" s="23" t="str">
        <f>IF(BS789&lt;&gt;"",
    IF(INT('Data Sheet'!$A$19)=INT('Data Sheet'!$B$15),
        --(INT('Data Sheet'!$A$15) &amp; "." &amp; BS789),
        IF(AND((--(INT('Data Sheet'!$A$15) &amp; "." &amp; BS789)&gt;=--('Data Sheet'!$A$15)), (--(INT('Data Sheet'!$A$15) &amp; "." &amp; BS789)&lt;=--('Data Sheet'!$B$15))),
            --(INT('Data Sheet'!$A$15) &amp; "." &amp; BS789),
            --(INT('Data Sheet'!$B$15) &amp; "." &amp; BS789)
        )
    ),
    IF(BQ789&lt;&gt;"",
        IF(INT('Data Sheet'!$A$15)=INT('Data Sheet'!$B$15),
            --(INT('Data Sheet'!$A$15) &amp; "." &amp; RIGHT(BQ789,3)),
            IF(AND((--(INT('Data Sheet'!$A$15) &amp; "." &amp; RIGHT(BQ789,3))&gt;=--('Data Sheet'!$A$15)), (--(INT('Data Sheet'!$A$15) &amp; "." &amp; RIGHT(BQ789,3))&lt;=--('Data Sheet'!$B$15))),
                --(INT('Data Sheet'!$A$15) &amp; "." &amp; RIGHT(BQ789,3)),
                --(INT('Data Sheet'!$B$15) &amp; "." &amp; RIGHT(BQ789,3))
            )
        ),
        "OK"
    )
)</f>
        <v>OK</v>
      </c>
      <c r="R789" s="19"/>
      <c r="S789" s="19"/>
      <c r="T789" s="19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1"/>
      <c r="AU789" s="21"/>
      <c r="AV789" s="21"/>
      <c r="AW789" s="22"/>
      <c r="AX789" s="99"/>
      <c r="AY789" s="20"/>
      <c r="AZ789" s="20"/>
      <c r="BA789" s="22"/>
      <c r="BB789">
        <v>781</v>
      </c>
      <c r="BC789" s="80"/>
      <c r="BD789" s="80"/>
      <c r="BE789" s="80"/>
      <c r="BF789" s="80"/>
      <c r="BG789" s="32" t="str">
        <f t="shared" si="136"/>
        <v/>
      </c>
      <c r="BH789" s="78">
        <f t="shared" si="134"/>
        <v>0</v>
      </c>
      <c r="BI789" s="2">
        <f t="shared" si="137"/>
        <v>0</v>
      </c>
      <c r="BJ789" s="2">
        <f t="shared" si="138"/>
        <v>0</v>
      </c>
      <c r="BK789" s="2">
        <f t="shared" si="135"/>
        <v>0</v>
      </c>
    </row>
    <row r="790" spans="2:63" ht="15" customHeight="1" x14ac:dyDescent="0.25">
      <c r="B790" s="14">
        <v>782</v>
      </c>
      <c r="C790" s="95" t="str">
        <f t="shared" si="139"/>
        <v/>
      </c>
      <c r="D790" s="15" t="str">
        <f t="shared" si="133"/>
        <v>OK</v>
      </c>
      <c r="E790" s="16" t="e">
        <f>VLOOKUP('Data Sheet'!$B$8,'Data Sheet'!$I$2:$J$9,2,FALSE)</f>
        <v>#N/A</v>
      </c>
      <c r="F790" s="16" t="str">
        <f t="shared" si="140"/>
        <v/>
      </c>
      <c r="G790" s="103">
        <f t="shared" si="141"/>
        <v>0</v>
      </c>
      <c r="H790" s="17" t="s">
        <v>26</v>
      </c>
      <c r="I790" s="17" t="s">
        <v>26</v>
      </c>
      <c r="J790" s="17" t="str">
        <f>IF('Data Sheet'!$B$9="NC-50","N/A","OK")</f>
        <v>OK</v>
      </c>
      <c r="K790" s="17" t="str">
        <f>IF('Data Sheet'!$B$9="NC-50","N/A","OK")</f>
        <v>OK</v>
      </c>
      <c r="L790" s="17" t="str">
        <f t="shared" si="142"/>
        <v>OK</v>
      </c>
      <c r="M790" s="17" t="str">
        <f t="shared" si="143"/>
        <v>OK</v>
      </c>
      <c r="N790" s="18" t="str">
        <f>IF(BO790&lt;&gt;"",
    IF(INT('Data Sheet'!$A$19)=INT('Data Sheet'!$B$19),
        --(INT('Data Sheet'!$A$19) &amp; "." &amp; BO790),
        IF(AND((--(INT('Data Sheet'!$A$19) &amp; "." &amp; BO790)&gt;=--('Data Sheet'!$A$19)), (--(INT('Data Sheet'!$A$19) &amp; "." &amp; BO790)&lt;=--('Data Sheet'!$B$19))),
            --(INT('Data Sheet'!$A$19) &amp; "." &amp; BO790),
            --(INT('Data Sheet'!$B$19) &amp; "." &amp; BO790)
        )
    ),
    IF(BN790&lt;&gt;"",
        IF(INT('Data Sheet'!$A$19)=INT('Data Sheet'!$B$19),
            --(INT('Data Sheet'!$A$19) &amp; "." &amp; LEFT(BN790,3)),
            IF(AND((--(INT('Data Sheet'!$A$19) &amp; "." &amp; LEFT(BN790,3))&gt;=--('Data Sheet'!$A$19)), (--(INT('Data Sheet'!$A$19) &amp; "." &amp; LEFT(BN790,3))&lt;=--('Data Sheet'!$B$19))),
                --(INT('Data Sheet'!$A$19) &amp; "." &amp; LEFT(BN790,3)),
                --(INT('Data Sheet'!$B$19) &amp; "." &amp; LEFT(BN790,3))
            )
        ),
        "OK"
    )
)</f>
        <v>OK</v>
      </c>
      <c r="O790" s="23" t="str">
        <f>IF(BP790&lt;&gt;"",
    IF(INT('Data Sheet'!$A$19)=INT('Data Sheet'!$B$19),
        --(INT('Data Sheet'!$A$19) &amp; "." &amp; BP790),
        IF(AND((--(INT('Data Sheet'!$A$19) &amp; "." &amp; BP790)&gt;=--('Data Sheet'!$A$19)), (--(INT('Data Sheet'!$A$19) &amp; "." &amp; BP790)&lt;=--('Data Sheet'!$B$19))),
            --(INT('Data Sheet'!$A$19) &amp; "." &amp; BP790),
            --(INT('Data Sheet'!$B$19) &amp; "." &amp; BP790)
        )
    ),
    IF(BN790&lt;&gt;"",
        IF(INT('Data Sheet'!$A$19)=INT('Data Sheet'!$B$19),
            --(INT('Data Sheet'!$A$19) &amp; "." &amp; RIGHT(BN790,3)),
            IF(AND((--(INT('Data Sheet'!$A$19) &amp; "." &amp; RIGHT(BN790,3))&gt;=--('Data Sheet'!$A$19)), (--(INT('Data Sheet'!$A$19) &amp; "." &amp; RIGHT(BN790,3))&lt;=--('Data Sheet'!$B$19))),
                --(INT('Data Sheet'!$A$19) &amp; "." &amp; RIGHT(BN790,3)),
                --(INT('Data Sheet'!$B$19) &amp; "." &amp; RIGHT(BN790,3))
            )
        ),
        "OK"
    )
)</f>
        <v>OK</v>
      </c>
      <c r="P790" s="23" t="str">
        <f>IF(BR790&lt;&gt;"",
    IF(INT('Data Sheet'!$A$19)=INT('Data Sheet'!$B$15),
        --(INT('Data Sheet'!$A$15) &amp; "." &amp; BR790),
        IF(AND((--(INT('Data Sheet'!$A$15) &amp; "." &amp; BR790)&gt;=--('Data Sheet'!$A$15)), (--(INT('Data Sheet'!$A$15) &amp; "." &amp; BR790)&lt;=--('Data Sheet'!$B$15))),
            --(INT('Data Sheet'!$A$15) &amp; "." &amp; BR790),
            --(INT('Data Sheet'!$B$15) &amp; "." &amp; BR790)
        )
    ),
    IF(BQ790&lt;&gt;"",
        IF(INT('Data Sheet'!$A$15)=INT('Data Sheet'!$B$15),
            --(INT('Data Sheet'!$A$15) &amp; "." &amp; LEFT(BQ790,3)),
            IF(AND((--(INT('Data Sheet'!$A$15) &amp; "." &amp; LEFT(BQ790,3))&gt;=--('Data Sheet'!$A$15)), (--(INT('Data Sheet'!$A$15) &amp; "." &amp; LEFT(BQ790,3))&lt;=--('Data Sheet'!$B$15))),
                --(INT('Data Sheet'!$A$15) &amp; "." &amp; LEFT(BQ790,3)),
                --(INT('Data Sheet'!$B$15) &amp; "." &amp; LEFT(BQ790,3))
            )
        ),
        "OK"
    )
)</f>
        <v>OK</v>
      </c>
      <c r="Q790" s="23" t="str">
        <f>IF(BS790&lt;&gt;"",
    IF(INT('Data Sheet'!$A$19)=INT('Data Sheet'!$B$15),
        --(INT('Data Sheet'!$A$15) &amp; "." &amp; BS790),
        IF(AND((--(INT('Data Sheet'!$A$15) &amp; "." &amp; BS790)&gt;=--('Data Sheet'!$A$15)), (--(INT('Data Sheet'!$A$15) &amp; "." &amp; BS790)&lt;=--('Data Sheet'!$B$15))),
            --(INT('Data Sheet'!$A$15) &amp; "." &amp; BS790),
            --(INT('Data Sheet'!$B$15) &amp; "." &amp; BS790)
        )
    ),
    IF(BQ790&lt;&gt;"",
        IF(INT('Data Sheet'!$A$15)=INT('Data Sheet'!$B$15),
            --(INT('Data Sheet'!$A$15) &amp; "." &amp; RIGHT(BQ790,3)),
            IF(AND((--(INT('Data Sheet'!$A$15) &amp; "." &amp; RIGHT(BQ790,3))&gt;=--('Data Sheet'!$A$15)), (--(INT('Data Sheet'!$A$15) &amp; "." &amp; RIGHT(BQ790,3))&lt;=--('Data Sheet'!$B$15))),
                --(INT('Data Sheet'!$A$15) &amp; "." &amp; RIGHT(BQ790,3)),
                --(INT('Data Sheet'!$B$15) &amp; "." &amp; RIGHT(BQ790,3))
            )
        ),
        "OK"
    )
)</f>
        <v>OK</v>
      </c>
      <c r="R790" s="19"/>
      <c r="S790" s="19"/>
      <c r="T790" s="19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1"/>
      <c r="AU790" s="21"/>
      <c r="AV790" s="21"/>
      <c r="AW790" s="22"/>
      <c r="AX790" s="99"/>
      <c r="AY790" s="20"/>
      <c r="AZ790" s="20"/>
      <c r="BA790" s="22"/>
      <c r="BB790">
        <v>782</v>
      </c>
      <c r="BC790" s="80"/>
      <c r="BD790" s="80"/>
      <c r="BE790" s="80"/>
      <c r="BF790" s="80"/>
      <c r="BG790" s="32" t="str">
        <f t="shared" si="136"/>
        <v/>
      </c>
      <c r="BH790" s="78">
        <f t="shared" si="134"/>
        <v>0</v>
      </c>
      <c r="BI790" s="2">
        <f t="shared" si="137"/>
        <v>0</v>
      </c>
      <c r="BJ790" s="2">
        <f t="shared" si="138"/>
        <v>0</v>
      </c>
      <c r="BK790" s="2">
        <f t="shared" si="135"/>
        <v>0</v>
      </c>
    </row>
    <row r="791" spans="2:63" ht="15" customHeight="1" x14ac:dyDescent="0.25">
      <c r="B791" s="14">
        <v>783</v>
      </c>
      <c r="C791" s="95" t="str">
        <f t="shared" si="139"/>
        <v/>
      </c>
      <c r="D791" s="15" t="str">
        <f t="shared" si="133"/>
        <v>OK</v>
      </c>
      <c r="E791" s="16" t="e">
        <f>VLOOKUP('Data Sheet'!$B$8,'Data Sheet'!$I$2:$J$9,2,FALSE)</f>
        <v>#N/A</v>
      </c>
      <c r="F791" s="16" t="str">
        <f t="shared" si="140"/>
        <v/>
      </c>
      <c r="G791" s="103">
        <f t="shared" si="141"/>
        <v>0</v>
      </c>
      <c r="H791" s="17" t="s">
        <v>26</v>
      </c>
      <c r="I791" s="17" t="s">
        <v>26</v>
      </c>
      <c r="J791" s="17" t="str">
        <f>IF('Data Sheet'!$B$9="NC-50","N/A","OK")</f>
        <v>OK</v>
      </c>
      <c r="K791" s="17" t="str">
        <f>IF('Data Sheet'!$B$9="NC-50","N/A","OK")</f>
        <v>OK</v>
      </c>
      <c r="L791" s="17" t="str">
        <f t="shared" si="142"/>
        <v>OK</v>
      </c>
      <c r="M791" s="17" t="str">
        <f t="shared" si="143"/>
        <v>OK</v>
      </c>
      <c r="N791" s="18" t="str">
        <f>IF(BO791&lt;&gt;"",
    IF(INT('Data Sheet'!$A$19)=INT('Data Sheet'!$B$19),
        --(INT('Data Sheet'!$A$19) &amp; "." &amp; BO791),
        IF(AND((--(INT('Data Sheet'!$A$19) &amp; "." &amp; BO791)&gt;=--('Data Sheet'!$A$19)), (--(INT('Data Sheet'!$A$19) &amp; "." &amp; BO791)&lt;=--('Data Sheet'!$B$19))),
            --(INT('Data Sheet'!$A$19) &amp; "." &amp; BO791),
            --(INT('Data Sheet'!$B$19) &amp; "." &amp; BO791)
        )
    ),
    IF(BN791&lt;&gt;"",
        IF(INT('Data Sheet'!$A$19)=INT('Data Sheet'!$B$19),
            --(INT('Data Sheet'!$A$19) &amp; "." &amp; LEFT(BN791,3)),
            IF(AND((--(INT('Data Sheet'!$A$19) &amp; "." &amp; LEFT(BN791,3))&gt;=--('Data Sheet'!$A$19)), (--(INT('Data Sheet'!$A$19) &amp; "." &amp; LEFT(BN791,3))&lt;=--('Data Sheet'!$B$19))),
                --(INT('Data Sheet'!$A$19) &amp; "." &amp; LEFT(BN791,3)),
                --(INT('Data Sheet'!$B$19) &amp; "." &amp; LEFT(BN791,3))
            )
        ),
        "OK"
    )
)</f>
        <v>OK</v>
      </c>
      <c r="O791" s="23" t="str">
        <f>IF(BP791&lt;&gt;"",
    IF(INT('Data Sheet'!$A$19)=INT('Data Sheet'!$B$19),
        --(INT('Data Sheet'!$A$19) &amp; "." &amp; BP791),
        IF(AND((--(INT('Data Sheet'!$A$19) &amp; "." &amp; BP791)&gt;=--('Data Sheet'!$A$19)), (--(INT('Data Sheet'!$A$19) &amp; "." &amp; BP791)&lt;=--('Data Sheet'!$B$19))),
            --(INT('Data Sheet'!$A$19) &amp; "." &amp; BP791),
            --(INT('Data Sheet'!$B$19) &amp; "." &amp; BP791)
        )
    ),
    IF(BN791&lt;&gt;"",
        IF(INT('Data Sheet'!$A$19)=INT('Data Sheet'!$B$19),
            --(INT('Data Sheet'!$A$19) &amp; "." &amp; RIGHT(BN791,3)),
            IF(AND((--(INT('Data Sheet'!$A$19) &amp; "." &amp; RIGHT(BN791,3))&gt;=--('Data Sheet'!$A$19)), (--(INT('Data Sheet'!$A$19) &amp; "." &amp; RIGHT(BN791,3))&lt;=--('Data Sheet'!$B$19))),
                --(INT('Data Sheet'!$A$19) &amp; "." &amp; RIGHT(BN791,3)),
                --(INT('Data Sheet'!$B$19) &amp; "." &amp; RIGHT(BN791,3))
            )
        ),
        "OK"
    )
)</f>
        <v>OK</v>
      </c>
      <c r="P791" s="23" t="str">
        <f>IF(BR791&lt;&gt;"",
    IF(INT('Data Sheet'!$A$19)=INT('Data Sheet'!$B$15),
        --(INT('Data Sheet'!$A$15) &amp; "." &amp; BR791),
        IF(AND((--(INT('Data Sheet'!$A$15) &amp; "." &amp; BR791)&gt;=--('Data Sheet'!$A$15)), (--(INT('Data Sheet'!$A$15) &amp; "." &amp; BR791)&lt;=--('Data Sheet'!$B$15))),
            --(INT('Data Sheet'!$A$15) &amp; "." &amp; BR791),
            --(INT('Data Sheet'!$B$15) &amp; "." &amp; BR791)
        )
    ),
    IF(BQ791&lt;&gt;"",
        IF(INT('Data Sheet'!$A$15)=INT('Data Sheet'!$B$15),
            --(INT('Data Sheet'!$A$15) &amp; "." &amp; LEFT(BQ791,3)),
            IF(AND((--(INT('Data Sheet'!$A$15) &amp; "." &amp; LEFT(BQ791,3))&gt;=--('Data Sheet'!$A$15)), (--(INT('Data Sheet'!$A$15) &amp; "." &amp; LEFT(BQ791,3))&lt;=--('Data Sheet'!$B$15))),
                --(INT('Data Sheet'!$A$15) &amp; "." &amp; LEFT(BQ791,3)),
                --(INT('Data Sheet'!$B$15) &amp; "." &amp; LEFT(BQ791,3))
            )
        ),
        "OK"
    )
)</f>
        <v>OK</v>
      </c>
      <c r="Q791" s="23" t="str">
        <f>IF(BS791&lt;&gt;"",
    IF(INT('Data Sheet'!$A$19)=INT('Data Sheet'!$B$15),
        --(INT('Data Sheet'!$A$15) &amp; "." &amp; BS791),
        IF(AND((--(INT('Data Sheet'!$A$15) &amp; "." &amp; BS791)&gt;=--('Data Sheet'!$A$15)), (--(INT('Data Sheet'!$A$15) &amp; "." &amp; BS791)&lt;=--('Data Sheet'!$B$15))),
            --(INT('Data Sheet'!$A$15) &amp; "." &amp; BS791),
            --(INT('Data Sheet'!$B$15) &amp; "." &amp; BS791)
        )
    ),
    IF(BQ791&lt;&gt;"",
        IF(INT('Data Sheet'!$A$15)=INT('Data Sheet'!$B$15),
            --(INT('Data Sheet'!$A$15) &amp; "." &amp; RIGHT(BQ791,3)),
            IF(AND((--(INT('Data Sheet'!$A$15) &amp; "." &amp; RIGHT(BQ791,3))&gt;=--('Data Sheet'!$A$15)), (--(INT('Data Sheet'!$A$15) &amp; "." &amp; RIGHT(BQ791,3))&lt;=--('Data Sheet'!$B$15))),
                --(INT('Data Sheet'!$A$15) &amp; "." &amp; RIGHT(BQ791,3)),
                --(INT('Data Sheet'!$B$15) &amp; "." &amp; RIGHT(BQ791,3))
            )
        ),
        "OK"
    )
)</f>
        <v>OK</v>
      </c>
      <c r="R791" s="19"/>
      <c r="S791" s="19"/>
      <c r="T791" s="19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1"/>
      <c r="AU791" s="21"/>
      <c r="AV791" s="21"/>
      <c r="AW791" s="22"/>
      <c r="AX791" s="99"/>
      <c r="AY791" s="20"/>
      <c r="AZ791" s="20"/>
      <c r="BA791" s="22"/>
      <c r="BB791">
        <v>783</v>
      </c>
      <c r="BC791" s="80"/>
      <c r="BD791" s="80"/>
      <c r="BE791" s="80"/>
      <c r="BF791" s="80"/>
      <c r="BG791" s="32" t="str">
        <f t="shared" si="136"/>
        <v/>
      </c>
      <c r="BH791" s="78">
        <f t="shared" si="134"/>
        <v>0</v>
      </c>
      <c r="BI791" s="2">
        <f t="shared" si="137"/>
        <v>0</v>
      </c>
      <c r="BJ791" s="2">
        <f t="shared" si="138"/>
        <v>0</v>
      </c>
      <c r="BK791" s="2">
        <f t="shared" si="135"/>
        <v>0</v>
      </c>
    </row>
    <row r="792" spans="2:63" ht="15" customHeight="1" x14ac:dyDescent="0.25">
      <c r="B792" s="14">
        <v>784</v>
      </c>
      <c r="C792" s="95" t="str">
        <f t="shared" si="139"/>
        <v/>
      </c>
      <c r="D792" s="15" t="str">
        <f t="shared" si="133"/>
        <v>OK</v>
      </c>
      <c r="E792" s="16" t="e">
        <f>VLOOKUP('Data Sheet'!$B$8,'Data Sheet'!$I$2:$J$9,2,FALSE)</f>
        <v>#N/A</v>
      </c>
      <c r="F792" s="16" t="str">
        <f t="shared" si="140"/>
        <v/>
      </c>
      <c r="G792" s="103">
        <f t="shared" si="141"/>
        <v>0</v>
      </c>
      <c r="H792" s="17" t="s">
        <v>26</v>
      </c>
      <c r="I792" s="17" t="s">
        <v>26</v>
      </c>
      <c r="J792" s="17" t="str">
        <f>IF('Data Sheet'!$B$9="NC-50","N/A","OK")</f>
        <v>OK</v>
      </c>
      <c r="K792" s="17" t="str">
        <f>IF('Data Sheet'!$B$9="NC-50","N/A","OK")</f>
        <v>OK</v>
      </c>
      <c r="L792" s="17" t="str">
        <f t="shared" si="142"/>
        <v>OK</v>
      </c>
      <c r="M792" s="17" t="str">
        <f t="shared" si="143"/>
        <v>OK</v>
      </c>
      <c r="N792" s="18" t="str">
        <f>IF(BO792&lt;&gt;"",
    IF(INT('Data Sheet'!$A$19)=INT('Data Sheet'!$B$19),
        --(INT('Data Sheet'!$A$19) &amp; "." &amp; BO792),
        IF(AND((--(INT('Data Sheet'!$A$19) &amp; "." &amp; BO792)&gt;=--('Data Sheet'!$A$19)), (--(INT('Data Sheet'!$A$19) &amp; "." &amp; BO792)&lt;=--('Data Sheet'!$B$19))),
            --(INT('Data Sheet'!$A$19) &amp; "." &amp; BO792),
            --(INT('Data Sheet'!$B$19) &amp; "." &amp; BO792)
        )
    ),
    IF(BN792&lt;&gt;"",
        IF(INT('Data Sheet'!$A$19)=INT('Data Sheet'!$B$19),
            --(INT('Data Sheet'!$A$19) &amp; "." &amp; LEFT(BN792,3)),
            IF(AND((--(INT('Data Sheet'!$A$19) &amp; "." &amp; LEFT(BN792,3))&gt;=--('Data Sheet'!$A$19)), (--(INT('Data Sheet'!$A$19) &amp; "." &amp; LEFT(BN792,3))&lt;=--('Data Sheet'!$B$19))),
                --(INT('Data Sheet'!$A$19) &amp; "." &amp; LEFT(BN792,3)),
                --(INT('Data Sheet'!$B$19) &amp; "." &amp; LEFT(BN792,3))
            )
        ),
        "OK"
    )
)</f>
        <v>OK</v>
      </c>
      <c r="O792" s="23" t="str">
        <f>IF(BP792&lt;&gt;"",
    IF(INT('Data Sheet'!$A$19)=INT('Data Sheet'!$B$19),
        --(INT('Data Sheet'!$A$19) &amp; "." &amp; BP792),
        IF(AND((--(INT('Data Sheet'!$A$19) &amp; "." &amp; BP792)&gt;=--('Data Sheet'!$A$19)), (--(INT('Data Sheet'!$A$19) &amp; "." &amp; BP792)&lt;=--('Data Sheet'!$B$19))),
            --(INT('Data Sheet'!$A$19) &amp; "." &amp; BP792),
            --(INT('Data Sheet'!$B$19) &amp; "." &amp; BP792)
        )
    ),
    IF(BN792&lt;&gt;"",
        IF(INT('Data Sheet'!$A$19)=INT('Data Sheet'!$B$19),
            --(INT('Data Sheet'!$A$19) &amp; "." &amp; RIGHT(BN792,3)),
            IF(AND((--(INT('Data Sheet'!$A$19) &amp; "." &amp; RIGHT(BN792,3))&gt;=--('Data Sheet'!$A$19)), (--(INT('Data Sheet'!$A$19) &amp; "." &amp; RIGHT(BN792,3))&lt;=--('Data Sheet'!$B$19))),
                --(INT('Data Sheet'!$A$19) &amp; "." &amp; RIGHT(BN792,3)),
                --(INT('Data Sheet'!$B$19) &amp; "." &amp; RIGHT(BN792,3))
            )
        ),
        "OK"
    )
)</f>
        <v>OK</v>
      </c>
      <c r="P792" s="23" t="str">
        <f>IF(BR792&lt;&gt;"",
    IF(INT('Data Sheet'!$A$19)=INT('Data Sheet'!$B$15),
        --(INT('Data Sheet'!$A$15) &amp; "." &amp; BR792),
        IF(AND((--(INT('Data Sheet'!$A$15) &amp; "." &amp; BR792)&gt;=--('Data Sheet'!$A$15)), (--(INT('Data Sheet'!$A$15) &amp; "." &amp; BR792)&lt;=--('Data Sheet'!$B$15))),
            --(INT('Data Sheet'!$A$15) &amp; "." &amp; BR792),
            --(INT('Data Sheet'!$B$15) &amp; "." &amp; BR792)
        )
    ),
    IF(BQ792&lt;&gt;"",
        IF(INT('Data Sheet'!$A$15)=INT('Data Sheet'!$B$15),
            --(INT('Data Sheet'!$A$15) &amp; "." &amp; LEFT(BQ792,3)),
            IF(AND((--(INT('Data Sheet'!$A$15) &amp; "." &amp; LEFT(BQ792,3))&gt;=--('Data Sheet'!$A$15)), (--(INT('Data Sheet'!$A$15) &amp; "." &amp; LEFT(BQ792,3))&lt;=--('Data Sheet'!$B$15))),
                --(INT('Data Sheet'!$A$15) &amp; "." &amp; LEFT(BQ792,3)),
                --(INT('Data Sheet'!$B$15) &amp; "." &amp; LEFT(BQ792,3))
            )
        ),
        "OK"
    )
)</f>
        <v>OK</v>
      </c>
      <c r="Q792" s="23" t="str">
        <f>IF(BS792&lt;&gt;"",
    IF(INT('Data Sheet'!$A$19)=INT('Data Sheet'!$B$15),
        --(INT('Data Sheet'!$A$15) &amp; "." &amp; BS792),
        IF(AND((--(INT('Data Sheet'!$A$15) &amp; "." &amp; BS792)&gt;=--('Data Sheet'!$A$15)), (--(INT('Data Sheet'!$A$15) &amp; "." &amp; BS792)&lt;=--('Data Sheet'!$B$15))),
            --(INT('Data Sheet'!$A$15) &amp; "." &amp; BS792),
            --(INT('Data Sheet'!$B$15) &amp; "." &amp; BS792)
        )
    ),
    IF(BQ792&lt;&gt;"",
        IF(INT('Data Sheet'!$A$15)=INT('Data Sheet'!$B$15),
            --(INT('Data Sheet'!$A$15) &amp; "." &amp; RIGHT(BQ792,3)),
            IF(AND((--(INT('Data Sheet'!$A$15) &amp; "." &amp; RIGHT(BQ792,3))&gt;=--('Data Sheet'!$A$15)), (--(INT('Data Sheet'!$A$15) &amp; "." &amp; RIGHT(BQ792,3))&lt;=--('Data Sheet'!$B$15))),
                --(INT('Data Sheet'!$A$15) &amp; "." &amp; RIGHT(BQ792,3)),
                --(INT('Data Sheet'!$B$15) &amp; "." &amp; RIGHT(BQ792,3))
            )
        ),
        "OK"
    )
)</f>
        <v>OK</v>
      </c>
      <c r="R792" s="19"/>
      <c r="S792" s="19"/>
      <c r="T792" s="19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1"/>
      <c r="AU792" s="21"/>
      <c r="AV792" s="21"/>
      <c r="AW792" s="22"/>
      <c r="AX792" s="99"/>
      <c r="AY792" s="20"/>
      <c r="AZ792" s="20"/>
      <c r="BA792" s="22"/>
      <c r="BB792">
        <v>784</v>
      </c>
      <c r="BC792" s="80"/>
      <c r="BD792" s="80"/>
      <c r="BE792" s="80"/>
      <c r="BF792" s="80"/>
      <c r="BG792" s="32" t="str">
        <f t="shared" si="136"/>
        <v/>
      </c>
      <c r="BH792" s="78">
        <f t="shared" si="134"/>
        <v>0</v>
      </c>
      <c r="BI792" s="2">
        <f t="shared" si="137"/>
        <v>0</v>
      </c>
      <c r="BJ792" s="2">
        <f t="shared" si="138"/>
        <v>0</v>
      </c>
      <c r="BK792" s="2">
        <f t="shared" si="135"/>
        <v>0</v>
      </c>
    </row>
    <row r="793" spans="2:63" ht="15" customHeight="1" x14ac:dyDescent="0.25">
      <c r="B793" s="14">
        <v>785</v>
      </c>
      <c r="C793" s="95" t="str">
        <f t="shared" si="139"/>
        <v/>
      </c>
      <c r="D793" s="15" t="str">
        <f t="shared" si="133"/>
        <v>OK</v>
      </c>
      <c r="E793" s="16" t="e">
        <f>VLOOKUP('Data Sheet'!$B$8,'Data Sheet'!$I$2:$J$9,2,FALSE)</f>
        <v>#N/A</v>
      </c>
      <c r="F793" s="16" t="str">
        <f t="shared" si="140"/>
        <v/>
      </c>
      <c r="G793" s="103">
        <f t="shared" si="141"/>
        <v>0</v>
      </c>
      <c r="H793" s="17" t="s">
        <v>26</v>
      </c>
      <c r="I793" s="17" t="s">
        <v>26</v>
      </c>
      <c r="J793" s="17" t="str">
        <f>IF('Data Sheet'!$B$9="NC-50","N/A","OK")</f>
        <v>OK</v>
      </c>
      <c r="K793" s="17" t="str">
        <f>IF('Data Sheet'!$B$9="NC-50","N/A","OK")</f>
        <v>OK</v>
      </c>
      <c r="L793" s="17" t="str">
        <f t="shared" si="142"/>
        <v>OK</v>
      </c>
      <c r="M793" s="17" t="str">
        <f t="shared" si="143"/>
        <v>OK</v>
      </c>
      <c r="N793" s="18" t="str">
        <f>IF(BO793&lt;&gt;"",
    IF(INT('Data Sheet'!$A$19)=INT('Data Sheet'!$B$19),
        --(INT('Data Sheet'!$A$19) &amp; "." &amp; BO793),
        IF(AND((--(INT('Data Sheet'!$A$19) &amp; "." &amp; BO793)&gt;=--('Data Sheet'!$A$19)), (--(INT('Data Sheet'!$A$19) &amp; "." &amp; BO793)&lt;=--('Data Sheet'!$B$19))),
            --(INT('Data Sheet'!$A$19) &amp; "." &amp; BO793),
            --(INT('Data Sheet'!$B$19) &amp; "." &amp; BO793)
        )
    ),
    IF(BN793&lt;&gt;"",
        IF(INT('Data Sheet'!$A$19)=INT('Data Sheet'!$B$19),
            --(INT('Data Sheet'!$A$19) &amp; "." &amp; LEFT(BN793,3)),
            IF(AND((--(INT('Data Sheet'!$A$19) &amp; "." &amp; LEFT(BN793,3))&gt;=--('Data Sheet'!$A$19)), (--(INT('Data Sheet'!$A$19) &amp; "." &amp; LEFT(BN793,3))&lt;=--('Data Sheet'!$B$19))),
                --(INT('Data Sheet'!$A$19) &amp; "." &amp; LEFT(BN793,3)),
                --(INT('Data Sheet'!$B$19) &amp; "." &amp; LEFT(BN793,3))
            )
        ),
        "OK"
    )
)</f>
        <v>OK</v>
      </c>
      <c r="O793" s="23" t="str">
        <f>IF(BP793&lt;&gt;"",
    IF(INT('Data Sheet'!$A$19)=INT('Data Sheet'!$B$19),
        --(INT('Data Sheet'!$A$19) &amp; "." &amp; BP793),
        IF(AND((--(INT('Data Sheet'!$A$19) &amp; "." &amp; BP793)&gt;=--('Data Sheet'!$A$19)), (--(INT('Data Sheet'!$A$19) &amp; "." &amp; BP793)&lt;=--('Data Sheet'!$B$19))),
            --(INT('Data Sheet'!$A$19) &amp; "." &amp; BP793),
            --(INT('Data Sheet'!$B$19) &amp; "." &amp; BP793)
        )
    ),
    IF(BN793&lt;&gt;"",
        IF(INT('Data Sheet'!$A$19)=INT('Data Sheet'!$B$19),
            --(INT('Data Sheet'!$A$19) &amp; "." &amp; RIGHT(BN793,3)),
            IF(AND((--(INT('Data Sheet'!$A$19) &amp; "." &amp; RIGHT(BN793,3))&gt;=--('Data Sheet'!$A$19)), (--(INT('Data Sheet'!$A$19) &amp; "." &amp; RIGHT(BN793,3))&lt;=--('Data Sheet'!$B$19))),
                --(INT('Data Sheet'!$A$19) &amp; "." &amp; RIGHT(BN793,3)),
                --(INT('Data Sheet'!$B$19) &amp; "." &amp; RIGHT(BN793,3))
            )
        ),
        "OK"
    )
)</f>
        <v>OK</v>
      </c>
      <c r="P793" s="23" t="str">
        <f>IF(BR793&lt;&gt;"",
    IF(INT('Data Sheet'!$A$19)=INT('Data Sheet'!$B$15),
        --(INT('Data Sheet'!$A$15) &amp; "." &amp; BR793),
        IF(AND((--(INT('Data Sheet'!$A$15) &amp; "." &amp; BR793)&gt;=--('Data Sheet'!$A$15)), (--(INT('Data Sheet'!$A$15) &amp; "." &amp; BR793)&lt;=--('Data Sheet'!$B$15))),
            --(INT('Data Sheet'!$A$15) &amp; "." &amp; BR793),
            --(INT('Data Sheet'!$B$15) &amp; "." &amp; BR793)
        )
    ),
    IF(BQ793&lt;&gt;"",
        IF(INT('Data Sheet'!$A$15)=INT('Data Sheet'!$B$15),
            --(INT('Data Sheet'!$A$15) &amp; "." &amp; LEFT(BQ793,3)),
            IF(AND((--(INT('Data Sheet'!$A$15) &amp; "." &amp; LEFT(BQ793,3))&gt;=--('Data Sheet'!$A$15)), (--(INT('Data Sheet'!$A$15) &amp; "." &amp; LEFT(BQ793,3))&lt;=--('Data Sheet'!$B$15))),
                --(INT('Data Sheet'!$A$15) &amp; "." &amp; LEFT(BQ793,3)),
                --(INT('Data Sheet'!$B$15) &amp; "." &amp; LEFT(BQ793,3))
            )
        ),
        "OK"
    )
)</f>
        <v>OK</v>
      </c>
      <c r="Q793" s="23" t="str">
        <f>IF(BS793&lt;&gt;"",
    IF(INT('Data Sheet'!$A$19)=INT('Data Sheet'!$B$15),
        --(INT('Data Sheet'!$A$15) &amp; "." &amp; BS793),
        IF(AND((--(INT('Data Sheet'!$A$15) &amp; "." &amp; BS793)&gt;=--('Data Sheet'!$A$15)), (--(INT('Data Sheet'!$A$15) &amp; "." &amp; BS793)&lt;=--('Data Sheet'!$B$15))),
            --(INT('Data Sheet'!$A$15) &amp; "." &amp; BS793),
            --(INT('Data Sheet'!$B$15) &amp; "." &amp; BS793)
        )
    ),
    IF(BQ793&lt;&gt;"",
        IF(INT('Data Sheet'!$A$15)=INT('Data Sheet'!$B$15),
            --(INT('Data Sheet'!$A$15) &amp; "." &amp; RIGHT(BQ793,3)),
            IF(AND((--(INT('Data Sheet'!$A$15) &amp; "." &amp; RIGHT(BQ793,3))&gt;=--('Data Sheet'!$A$15)), (--(INT('Data Sheet'!$A$15) &amp; "." &amp; RIGHT(BQ793,3))&lt;=--('Data Sheet'!$B$15))),
                --(INT('Data Sheet'!$A$15) &amp; "." &amp; RIGHT(BQ793,3)),
                --(INT('Data Sheet'!$B$15) &amp; "." &amp; RIGHT(BQ793,3))
            )
        ),
        "OK"
    )
)</f>
        <v>OK</v>
      </c>
      <c r="R793" s="19"/>
      <c r="S793" s="19"/>
      <c r="T793" s="19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1"/>
      <c r="AU793" s="21"/>
      <c r="AV793" s="21"/>
      <c r="AW793" s="22"/>
      <c r="AX793" s="99"/>
      <c r="AY793" s="20"/>
      <c r="AZ793" s="20"/>
      <c r="BA793" s="22"/>
      <c r="BB793">
        <v>785</v>
      </c>
      <c r="BC793" s="80"/>
      <c r="BD793" s="80"/>
      <c r="BE793" s="80"/>
      <c r="BF793" s="80"/>
      <c r="BG793" s="32" t="str">
        <f t="shared" si="136"/>
        <v/>
      </c>
      <c r="BH793" s="78">
        <f t="shared" si="134"/>
        <v>0</v>
      </c>
      <c r="BI793" s="2">
        <f t="shared" si="137"/>
        <v>0</v>
      </c>
      <c r="BJ793" s="2">
        <f t="shared" si="138"/>
        <v>0</v>
      </c>
      <c r="BK793" s="2">
        <f t="shared" si="135"/>
        <v>0</v>
      </c>
    </row>
    <row r="794" spans="2:63" ht="15" customHeight="1" x14ac:dyDescent="0.25">
      <c r="B794" s="14">
        <v>786</v>
      </c>
      <c r="C794" s="95" t="str">
        <f t="shared" si="139"/>
        <v/>
      </c>
      <c r="D794" s="15" t="str">
        <f t="shared" si="133"/>
        <v>OK</v>
      </c>
      <c r="E794" s="16" t="e">
        <f>VLOOKUP('Data Sheet'!$B$8,'Data Sheet'!$I$2:$J$9,2,FALSE)</f>
        <v>#N/A</v>
      </c>
      <c r="F794" s="16" t="str">
        <f t="shared" si="140"/>
        <v/>
      </c>
      <c r="G794" s="103">
        <f t="shared" si="141"/>
        <v>0</v>
      </c>
      <c r="H794" s="17" t="s">
        <v>26</v>
      </c>
      <c r="I794" s="17" t="s">
        <v>26</v>
      </c>
      <c r="J794" s="17" t="str">
        <f>IF('Data Sheet'!$B$9="NC-50","N/A","OK")</f>
        <v>OK</v>
      </c>
      <c r="K794" s="17" t="str">
        <f>IF('Data Sheet'!$B$9="NC-50","N/A","OK")</f>
        <v>OK</v>
      </c>
      <c r="L794" s="17" t="str">
        <f t="shared" si="142"/>
        <v>OK</v>
      </c>
      <c r="M794" s="17" t="str">
        <f t="shared" si="143"/>
        <v>OK</v>
      </c>
      <c r="N794" s="18" t="str">
        <f>IF(BO794&lt;&gt;"",
    IF(INT('Data Sheet'!$A$19)=INT('Data Sheet'!$B$19),
        --(INT('Data Sheet'!$A$19) &amp; "." &amp; BO794),
        IF(AND((--(INT('Data Sheet'!$A$19) &amp; "." &amp; BO794)&gt;=--('Data Sheet'!$A$19)), (--(INT('Data Sheet'!$A$19) &amp; "." &amp; BO794)&lt;=--('Data Sheet'!$B$19))),
            --(INT('Data Sheet'!$A$19) &amp; "." &amp; BO794),
            --(INT('Data Sheet'!$B$19) &amp; "." &amp; BO794)
        )
    ),
    IF(BN794&lt;&gt;"",
        IF(INT('Data Sheet'!$A$19)=INT('Data Sheet'!$B$19),
            --(INT('Data Sheet'!$A$19) &amp; "." &amp; LEFT(BN794,3)),
            IF(AND((--(INT('Data Sheet'!$A$19) &amp; "." &amp; LEFT(BN794,3))&gt;=--('Data Sheet'!$A$19)), (--(INT('Data Sheet'!$A$19) &amp; "." &amp; LEFT(BN794,3))&lt;=--('Data Sheet'!$B$19))),
                --(INT('Data Sheet'!$A$19) &amp; "." &amp; LEFT(BN794,3)),
                --(INT('Data Sheet'!$B$19) &amp; "." &amp; LEFT(BN794,3))
            )
        ),
        "OK"
    )
)</f>
        <v>OK</v>
      </c>
      <c r="O794" s="23" t="str">
        <f>IF(BP794&lt;&gt;"",
    IF(INT('Data Sheet'!$A$19)=INT('Data Sheet'!$B$19),
        --(INT('Data Sheet'!$A$19) &amp; "." &amp; BP794),
        IF(AND((--(INT('Data Sheet'!$A$19) &amp; "." &amp; BP794)&gt;=--('Data Sheet'!$A$19)), (--(INT('Data Sheet'!$A$19) &amp; "." &amp; BP794)&lt;=--('Data Sheet'!$B$19))),
            --(INT('Data Sheet'!$A$19) &amp; "." &amp; BP794),
            --(INT('Data Sheet'!$B$19) &amp; "." &amp; BP794)
        )
    ),
    IF(BN794&lt;&gt;"",
        IF(INT('Data Sheet'!$A$19)=INT('Data Sheet'!$B$19),
            --(INT('Data Sheet'!$A$19) &amp; "." &amp; RIGHT(BN794,3)),
            IF(AND((--(INT('Data Sheet'!$A$19) &amp; "." &amp; RIGHT(BN794,3))&gt;=--('Data Sheet'!$A$19)), (--(INT('Data Sheet'!$A$19) &amp; "." &amp; RIGHT(BN794,3))&lt;=--('Data Sheet'!$B$19))),
                --(INT('Data Sheet'!$A$19) &amp; "." &amp; RIGHT(BN794,3)),
                --(INT('Data Sheet'!$B$19) &amp; "." &amp; RIGHT(BN794,3))
            )
        ),
        "OK"
    )
)</f>
        <v>OK</v>
      </c>
      <c r="P794" s="23" t="str">
        <f>IF(BR794&lt;&gt;"",
    IF(INT('Data Sheet'!$A$19)=INT('Data Sheet'!$B$15),
        --(INT('Data Sheet'!$A$15) &amp; "." &amp; BR794),
        IF(AND((--(INT('Data Sheet'!$A$15) &amp; "." &amp; BR794)&gt;=--('Data Sheet'!$A$15)), (--(INT('Data Sheet'!$A$15) &amp; "." &amp; BR794)&lt;=--('Data Sheet'!$B$15))),
            --(INT('Data Sheet'!$A$15) &amp; "." &amp; BR794),
            --(INT('Data Sheet'!$B$15) &amp; "." &amp; BR794)
        )
    ),
    IF(BQ794&lt;&gt;"",
        IF(INT('Data Sheet'!$A$15)=INT('Data Sheet'!$B$15),
            --(INT('Data Sheet'!$A$15) &amp; "." &amp; LEFT(BQ794,3)),
            IF(AND((--(INT('Data Sheet'!$A$15) &amp; "." &amp; LEFT(BQ794,3))&gt;=--('Data Sheet'!$A$15)), (--(INT('Data Sheet'!$A$15) &amp; "." &amp; LEFT(BQ794,3))&lt;=--('Data Sheet'!$B$15))),
                --(INT('Data Sheet'!$A$15) &amp; "." &amp; LEFT(BQ794,3)),
                --(INT('Data Sheet'!$B$15) &amp; "." &amp; LEFT(BQ794,3))
            )
        ),
        "OK"
    )
)</f>
        <v>OK</v>
      </c>
      <c r="Q794" s="23" t="str">
        <f>IF(BS794&lt;&gt;"",
    IF(INT('Data Sheet'!$A$19)=INT('Data Sheet'!$B$15),
        --(INT('Data Sheet'!$A$15) &amp; "." &amp; BS794),
        IF(AND((--(INT('Data Sheet'!$A$15) &amp; "." &amp; BS794)&gt;=--('Data Sheet'!$A$15)), (--(INT('Data Sheet'!$A$15) &amp; "." &amp; BS794)&lt;=--('Data Sheet'!$B$15))),
            --(INT('Data Sheet'!$A$15) &amp; "." &amp; BS794),
            --(INT('Data Sheet'!$B$15) &amp; "." &amp; BS794)
        )
    ),
    IF(BQ794&lt;&gt;"",
        IF(INT('Data Sheet'!$A$15)=INT('Data Sheet'!$B$15),
            --(INT('Data Sheet'!$A$15) &amp; "." &amp; RIGHT(BQ794,3)),
            IF(AND((--(INT('Data Sheet'!$A$15) &amp; "." &amp; RIGHT(BQ794,3))&gt;=--('Data Sheet'!$A$15)), (--(INT('Data Sheet'!$A$15) &amp; "." &amp; RIGHT(BQ794,3))&lt;=--('Data Sheet'!$B$15))),
                --(INT('Data Sheet'!$A$15) &amp; "." &amp; RIGHT(BQ794,3)),
                --(INT('Data Sheet'!$B$15) &amp; "." &amp; RIGHT(BQ794,3))
            )
        ),
        "OK"
    )
)</f>
        <v>OK</v>
      </c>
      <c r="R794" s="19"/>
      <c r="S794" s="19"/>
      <c r="T794" s="19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1"/>
      <c r="AU794" s="21"/>
      <c r="AV794" s="21"/>
      <c r="AW794" s="22"/>
      <c r="AX794" s="99"/>
      <c r="AY794" s="20"/>
      <c r="AZ794" s="20"/>
      <c r="BA794" s="22"/>
      <c r="BB794">
        <v>786</v>
      </c>
      <c r="BC794" s="80"/>
      <c r="BD794" s="80"/>
      <c r="BE794" s="80"/>
      <c r="BF794" s="80"/>
      <c r="BG794" s="32" t="str">
        <f t="shared" si="136"/>
        <v/>
      </c>
      <c r="BH794" s="78">
        <f t="shared" si="134"/>
        <v>0</v>
      </c>
      <c r="BI794" s="2">
        <f t="shared" si="137"/>
        <v>0</v>
      </c>
      <c r="BJ794" s="2">
        <f t="shared" si="138"/>
        <v>0</v>
      </c>
      <c r="BK794" s="2">
        <f t="shared" si="135"/>
        <v>0</v>
      </c>
    </row>
    <row r="795" spans="2:63" ht="15" customHeight="1" x14ac:dyDescent="0.25">
      <c r="B795" s="14">
        <v>787</v>
      </c>
      <c r="C795" s="95" t="str">
        <f t="shared" si="139"/>
        <v/>
      </c>
      <c r="D795" s="15" t="str">
        <f t="shared" si="133"/>
        <v>OK</v>
      </c>
      <c r="E795" s="16" t="e">
        <f>VLOOKUP('Data Sheet'!$B$8,'Data Sheet'!$I$2:$J$9,2,FALSE)</f>
        <v>#N/A</v>
      </c>
      <c r="F795" s="16" t="str">
        <f t="shared" si="140"/>
        <v/>
      </c>
      <c r="G795" s="103">
        <f t="shared" si="141"/>
        <v>0</v>
      </c>
      <c r="H795" s="17" t="s">
        <v>26</v>
      </c>
      <c r="I795" s="17" t="s">
        <v>26</v>
      </c>
      <c r="J795" s="17" t="str">
        <f>IF('Data Sheet'!$B$9="NC-50","N/A","OK")</f>
        <v>OK</v>
      </c>
      <c r="K795" s="17" t="str">
        <f>IF('Data Sheet'!$B$9="NC-50","N/A","OK")</f>
        <v>OK</v>
      </c>
      <c r="L795" s="17" t="str">
        <f t="shared" si="142"/>
        <v>OK</v>
      </c>
      <c r="M795" s="17" t="str">
        <f t="shared" si="143"/>
        <v>OK</v>
      </c>
      <c r="N795" s="18" t="str">
        <f>IF(BO795&lt;&gt;"",
    IF(INT('Data Sheet'!$A$19)=INT('Data Sheet'!$B$19),
        --(INT('Data Sheet'!$A$19) &amp; "." &amp; BO795),
        IF(AND((--(INT('Data Sheet'!$A$19) &amp; "." &amp; BO795)&gt;=--('Data Sheet'!$A$19)), (--(INT('Data Sheet'!$A$19) &amp; "." &amp; BO795)&lt;=--('Data Sheet'!$B$19))),
            --(INT('Data Sheet'!$A$19) &amp; "." &amp; BO795),
            --(INT('Data Sheet'!$B$19) &amp; "." &amp; BO795)
        )
    ),
    IF(BN795&lt;&gt;"",
        IF(INT('Data Sheet'!$A$19)=INT('Data Sheet'!$B$19),
            --(INT('Data Sheet'!$A$19) &amp; "." &amp; LEFT(BN795,3)),
            IF(AND((--(INT('Data Sheet'!$A$19) &amp; "." &amp; LEFT(BN795,3))&gt;=--('Data Sheet'!$A$19)), (--(INT('Data Sheet'!$A$19) &amp; "." &amp; LEFT(BN795,3))&lt;=--('Data Sheet'!$B$19))),
                --(INT('Data Sheet'!$A$19) &amp; "." &amp; LEFT(BN795,3)),
                --(INT('Data Sheet'!$B$19) &amp; "." &amp; LEFT(BN795,3))
            )
        ),
        "OK"
    )
)</f>
        <v>OK</v>
      </c>
      <c r="O795" s="23" t="str">
        <f>IF(BP795&lt;&gt;"",
    IF(INT('Data Sheet'!$A$19)=INT('Data Sheet'!$B$19),
        --(INT('Data Sheet'!$A$19) &amp; "." &amp; BP795),
        IF(AND((--(INT('Data Sheet'!$A$19) &amp; "." &amp; BP795)&gt;=--('Data Sheet'!$A$19)), (--(INT('Data Sheet'!$A$19) &amp; "." &amp; BP795)&lt;=--('Data Sheet'!$B$19))),
            --(INT('Data Sheet'!$A$19) &amp; "." &amp; BP795),
            --(INT('Data Sheet'!$B$19) &amp; "." &amp; BP795)
        )
    ),
    IF(BN795&lt;&gt;"",
        IF(INT('Data Sheet'!$A$19)=INT('Data Sheet'!$B$19),
            --(INT('Data Sheet'!$A$19) &amp; "." &amp; RIGHT(BN795,3)),
            IF(AND((--(INT('Data Sheet'!$A$19) &amp; "." &amp; RIGHT(BN795,3))&gt;=--('Data Sheet'!$A$19)), (--(INT('Data Sheet'!$A$19) &amp; "." &amp; RIGHT(BN795,3))&lt;=--('Data Sheet'!$B$19))),
                --(INT('Data Sheet'!$A$19) &amp; "." &amp; RIGHT(BN795,3)),
                --(INT('Data Sheet'!$B$19) &amp; "." &amp; RIGHT(BN795,3))
            )
        ),
        "OK"
    )
)</f>
        <v>OK</v>
      </c>
      <c r="P795" s="23" t="str">
        <f>IF(BR795&lt;&gt;"",
    IF(INT('Data Sheet'!$A$19)=INT('Data Sheet'!$B$15),
        --(INT('Data Sheet'!$A$15) &amp; "." &amp; BR795),
        IF(AND((--(INT('Data Sheet'!$A$15) &amp; "." &amp; BR795)&gt;=--('Data Sheet'!$A$15)), (--(INT('Data Sheet'!$A$15) &amp; "." &amp; BR795)&lt;=--('Data Sheet'!$B$15))),
            --(INT('Data Sheet'!$A$15) &amp; "." &amp; BR795),
            --(INT('Data Sheet'!$B$15) &amp; "." &amp; BR795)
        )
    ),
    IF(BQ795&lt;&gt;"",
        IF(INT('Data Sheet'!$A$15)=INT('Data Sheet'!$B$15),
            --(INT('Data Sheet'!$A$15) &amp; "." &amp; LEFT(BQ795,3)),
            IF(AND((--(INT('Data Sheet'!$A$15) &amp; "." &amp; LEFT(BQ795,3))&gt;=--('Data Sheet'!$A$15)), (--(INT('Data Sheet'!$A$15) &amp; "." &amp; LEFT(BQ795,3))&lt;=--('Data Sheet'!$B$15))),
                --(INT('Data Sheet'!$A$15) &amp; "." &amp; LEFT(BQ795,3)),
                --(INT('Data Sheet'!$B$15) &amp; "." &amp; LEFT(BQ795,3))
            )
        ),
        "OK"
    )
)</f>
        <v>OK</v>
      </c>
      <c r="Q795" s="23" t="str">
        <f>IF(BS795&lt;&gt;"",
    IF(INT('Data Sheet'!$A$19)=INT('Data Sheet'!$B$15),
        --(INT('Data Sheet'!$A$15) &amp; "." &amp; BS795),
        IF(AND((--(INT('Data Sheet'!$A$15) &amp; "." &amp; BS795)&gt;=--('Data Sheet'!$A$15)), (--(INT('Data Sheet'!$A$15) &amp; "." &amp; BS795)&lt;=--('Data Sheet'!$B$15))),
            --(INT('Data Sheet'!$A$15) &amp; "." &amp; BS795),
            --(INT('Data Sheet'!$B$15) &amp; "." &amp; BS795)
        )
    ),
    IF(BQ795&lt;&gt;"",
        IF(INT('Data Sheet'!$A$15)=INT('Data Sheet'!$B$15),
            --(INT('Data Sheet'!$A$15) &amp; "." &amp; RIGHT(BQ795,3)),
            IF(AND((--(INT('Data Sheet'!$A$15) &amp; "." &amp; RIGHT(BQ795,3))&gt;=--('Data Sheet'!$A$15)), (--(INT('Data Sheet'!$A$15) &amp; "." &amp; RIGHT(BQ795,3))&lt;=--('Data Sheet'!$B$15))),
                --(INT('Data Sheet'!$A$15) &amp; "." &amp; RIGHT(BQ795,3)),
                --(INT('Data Sheet'!$B$15) &amp; "." &amp; RIGHT(BQ795,3))
            )
        ),
        "OK"
    )
)</f>
        <v>OK</v>
      </c>
      <c r="R795" s="19"/>
      <c r="S795" s="19"/>
      <c r="T795" s="19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1"/>
      <c r="AU795" s="21"/>
      <c r="AV795" s="21"/>
      <c r="AW795" s="22"/>
      <c r="AX795" s="99"/>
      <c r="AY795" s="20"/>
      <c r="AZ795" s="20"/>
      <c r="BA795" s="22"/>
      <c r="BB795">
        <v>787</v>
      </c>
      <c r="BC795" s="80"/>
      <c r="BD795" s="80"/>
      <c r="BE795" s="80"/>
      <c r="BF795" s="80"/>
      <c r="BG795" s="32" t="str">
        <f t="shared" si="136"/>
        <v/>
      </c>
      <c r="BH795" s="78">
        <f t="shared" si="134"/>
        <v>0</v>
      </c>
      <c r="BI795" s="2">
        <f t="shared" si="137"/>
        <v>0</v>
      </c>
      <c r="BJ795" s="2">
        <f t="shared" si="138"/>
        <v>0</v>
      </c>
      <c r="BK795" s="2">
        <f t="shared" si="135"/>
        <v>0</v>
      </c>
    </row>
    <row r="796" spans="2:63" ht="15" customHeight="1" x14ac:dyDescent="0.25">
      <c r="B796" s="14">
        <v>788</v>
      </c>
      <c r="C796" s="95" t="str">
        <f t="shared" si="139"/>
        <v/>
      </c>
      <c r="D796" s="15" t="str">
        <f t="shared" si="133"/>
        <v>OK</v>
      </c>
      <c r="E796" s="16" t="e">
        <f>VLOOKUP('Data Sheet'!$B$8,'Data Sheet'!$I$2:$J$9,2,FALSE)</f>
        <v>#N/A</v>
      </c>
      <c r="F796" s="16" t="str">
        <f t="shared" si="140"/>
        <v/>
      </c>
      <c r="G796" s="103">
        <f t="shared" si="141"/>
        <v>0</v>
      </c>
      <c r="H796" s="17" t="s">
        <v>26</v>
      </c>
      <c r="I796" s="17" t="s">
        <v>26</v>
      </c>
      <c r="J796" s="17" t="str">
        <f>IF('Data Sheet'!$B$9="NC-50","N/A","OK")</f>
        <v>OK</v>
      </c>
      <c r="K796" s="17" t="str">
        <f>IF('Data Sheet'!$B$9="NC-50","N/A","OK")</f>
        <v>OK</v>
      </c>
      <c r="L796" s="17" t="str">
        <f t="shared" si="142"/>
        <v>OK</v>
      </c>
      <c r="M796" s="17" t="str">
        <f t="shared" si="143"/>
        <v>OK</v>
      </c>
      <c r="N796" s="18" t="str">
        <f>IF(BO796&lt;&gt;"",
    IF(INT('Data Sheet'!$A$19)=INT('Data Sheet'!$B$19),
        --(INT('Data Sheet'!$A$19) &amp; "." &amp; BO796),
        IF(AND((--(INT('Data Sheet'!$A$19) &amp; "." &amp; BO796)&gt;=--('Data Sheet'!$A$19)), (--(INT('Data Sheet'!$A$19) &amp; "." &amp; BO796)&lt;=--('Data Sheet'!$B$19))),
            --(INT('Data Sheet'!$A$19) &amp; "." &amp; BO796),
            --(INT('Data Sheet'!$B$19) &amp; "." &amp; BO796)
        )
    ),
    IF(BN796&lt;&gt;"",
        IF(INT('Data Sheet'!$A$19)=INT('Data Sheet'!$B$19),
            --(INT('Data Sheet'!$A$19) &amp; "." &amp; LEFT(BN796,3)),
            IF(AND((--(INT('Data Sheet'!$A$19) &amp; "." &amp; LEFT(BN796,3))&gt;=--('Data Sheet'!$A$19)), (--(INT('Data Sheet'!$A$19) &amp; "." &amp; LEFT(BN796,3))&lt;=--('Data Sheet'!$B$19))),
                --(INT('Data Sheet'!$A$19) &amp; "." &amp; LEFT(BN796,3)),
                --(INT('Data Sheet'!$B$19) &amp; "." &amp; LEFT(BN796,3))
            )
        ),
        "OK"
    )
)</f>
        <v>OK</v>
      </c>
      <c r="O796" s="23" t="str">
        <f>IF(BP796&lt;&gt;"",
    IF(INT('Data Sheet'!$A$19)=INT('Data Sheet'!$B$19),
        --(INT('Data Sheet'!$A$19) &amp; "." &amp; BP796),
        IF(AND((--(INT('Data Sheet'!$A$19) &amp; "." &amp; BP796)&gt;=--('Data Sheet'!$A$19)), (--(INT('Data Sheet'!$A$19) &amp; "." &amp; BP796)&lt;=--('Data Sheet'!$B$19))),
            --(INT('Data Sheet'!$A$19) &amp; "." &amp; BP796),
            --(INT('Data Sheet'!$B$19) &amp; "." &amp; BP796)
        )
    ),
    IF(BN796&lt;&gt;"",
        IF(INT('Data Sheet'!$A$19)=INT('Data Sheet'!$B$19),
            --(INT('Data Sheet'!$A$19) &amp; "." &amp; RIGHT(BN796,3)),
            IF(AND((--(INT('Data Sheet'!$A$19) &amp; "." &amp; RIGHT(BN796,3))&gt;=--('Data Sheet'!$A$19)), (--(INT('Data Sheet'!$A$19) &amp; "." &amp; RIGHT(BN796,3))&lt;=--('Data Sheet'!$B$19))),
                --(INT('Data Sheet'!$A$19) &amp; "." &amp; RIGHT(BN796,3)),
                --(INT('Data Sheet'!$B$19) &amp; "." &amp; RIGHT(BN796,3))
            )
        ),
        "OK"
    )
)</f>
        <v>OK</v>
      </c>
      <c r="P796" s="23" t="str">
        <f>IF(BR796&lt;&gt;"",
    IF(INT('Data Sheet'!$A$19)=INT('Data Sheet'!$B$15),
        --(INT('Data Sheet'!$A$15) &amp; "." &amp; BR796),
        IF(AND((--(INT('Data Sheet'!$A$15) &amp; "." &amp; BR796)&gt;=--('Data Sheet'!$A$15)), (--(INT('Data Sheet'!$A$15) &amp; "." &amp; BR796)&lt;=--('Data Sheet'!$B$15))),
            --(INT('Data Sheet'!$A$15) &amp; "." &amp; BR796),
            --(INT('Data Sheet'!$B$15) &amp; "." &amp; BR796)
        )
    ),
    IF(BQ796&lt;&gt;"",
        IF(INT('Data Sheet'!$A$15)=INT('Data Sheet'!$B$15),
            --(INT('Data Sheet'!$A$15) &amp; "." &amp; LEFT(BQ796,3)),
            IF(AND((--(INT('Data Sheet'!$A$15) &amp; "." &amp; LEFT(BQ796,3))&gt;=--('Data Sheet'!$A$15)), (--(INT('Data Sheet'!$A$15) &amp; "." &amp; LEFT(BQ796,3))&lt;=--('Data Sheet'!$B$15))),
                --(INT('Data Sheet'!$A$15) &amp; "." &amp; LEFT(BQ796,3)),
                --(INT('Data Sheet'!$B$15) &amp; "." &amp; LEFT(BQ796,3))
            )
        ),
        "OK"
    )
)</f>
        <v>OK</v>
      </c>
      <c r="Q796" s="23" t="str">
        <f>IF(BS796&lt;&gt;"",
    IF(INT('Data Sheet'!$A$19)=INT('Data Sheet'!$B$15),
        --(INT('Data Sheet'!$A$15) &amp; "." &amp; BS796),
        IF(AND((--(INT('Data Sheet'!$A$15) &amp; "." &amp; BS796)&gt;=--('Data Sheet'!$A$15)), (--(INT('Data Sheet'!$A$15) &amp; "." &amp; BS796)&lt;=--('Data Sheet'!$B$15))),
            --(INT('Data Sheet'!$A$15) &amp; "." &amp; BS796),
            --(INT('Data Sheet'!$B$15) &amp; "." &amp; BS796)
        )
    ),
    IF(BQ796&lt;&gt;"",
        IF(INT('Data Sheet'!$A$15)=INT('Data Sheet'!$B$15),
            --(INT('Data Sheet'!$A$15) &amp; "." &amp; RIGHT(BQ796,3)),
            IF(AND((--(INT('Data Sheet'!$A$15) &amp; "." &amp; RIGHT(BQ796,3))&gt;=--('Data Sheet'!$A$15)), (--(INT('Data Sheet'!$A$15) &amp; "." &amp; RIGHT(BQ796,3))&lt;=--('Data Sheet'!$B$15))),
                --(INT('Data Sheet'!$A$15) &amp; "." &amp; RIGHT(BQ796,3)),
                --(INT('Data Sheet'!$B$15) &amp; "." &amp; RIGHT(BQ796,3))
            )
        ),
        "OK"
    )
)</f>
        <v>OK</v>
      </c>
      <c r="R796" s="19"/>
      <c r="S796" s="19"/>
      <c r="T796" s="19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1"/>
      <c r="AU796" s="21"/>
      <c r="AV796" s="21"/>
      <c r="AW796" s="22"/>
      <c r="AX796" s="99"/>
      <c r="AY796" s="20"/>
      <c r="AZ796" s="20"/>
      <c r="BA796" s="22"/>
      <c r="BB796">
        <v>788</v>
      </c>
      <c r="BC796" s="80"/>
      <c r="BD796" s="80"/>
      <c r="BE796" s="80"/>
      <c r="BF796" s="80"/>
      <c r="BG796" s="32" t="str">
        <f t="shared" si="136"/>
        <v/>
      </c>
      <c r="BH796" s="78">
        <f t="shared" si="134"/>
        <v>0</v>
      </c>
      <c r="BI796" s="2">
        <f t="shared" si="137"/>
        <v>0</v>
      </c>
      <c r="BJ796" s="2">
        <f t="shared" si="138"/>
        <v>0</v>
      </c>
      <c r="BK796" s="2">
        <f t="shared" si="135"/>
        <v>0</v>
      </c>
    </row>
    <row r="797" spans="2:63" ht="15" customHeight="1" x14ac:dyDescent="0.25">
      <c r="B797" s="14">
        <v>789</v>
      </c>
      <c r="C797" s="95" t="str">
        <f t="shared" si="139"/>
        <v/>
      </c>
      <c r="D797" s="15" t="str">
        <f t="shared" si="133"/>
        <v>OK</v>
      </c>
      <c r="E797" s="16" t="e">
        <f>VLOOKUP('Data Sheet'!$B$8,'Data Sheet'!$I$2:$J$9,2,FALSE)</f>
        <v>#N/A</v>
      </c>
      <c r="F797" s="16" t="str">
        <f t="shared" si="140"/>
        <v/>
      </c>
      <c r="G797" s="103">
        <f t="shared" si="141"/>
        <v>0</v>
      </c>
      <c r="H797" s="17" t="s">
        <v>26</v>
      </c>
      <c r="I797" s="17" t="s">
        <v>26</v>
      </c>
      <c r="J797" s="17" t="str">
        <f>IF('Data Sheet'!$B$9="NC-50","N/A","OK")</f>
        <v>OK</v>
      </c>
      <c r="K797" s="17" t="str">
        <f>IF('Data Sheet'!$B$9="NC-50","N/A","OK")</f>
        <v>OK</v>
      </c>
      <c r="L797" s="17" t="str">
        <f t="shared" si="142"/>
        <v>OK</v>
      </c>
      <c r="M797" s="17" t="str">
        <f t="shared" si="143"/>
        <v>OK</v>
      </c>
      <c r="N797" s="18" t="str">
        <f>IF(BO797&lt;&gt;"",
    IF(INT('Data Sheet'!$A$19)=INT('Data Sheet'!$B$19),
        --(INT('Data Sheet'!$A$19) &amp; "." &amp; BO797),
        IF(AND((--(INT('Data Sheet'!$A$19) &amp; "." &amp; BO797)&gt;=--('Data Sheet'!$A$19)), (--(INT('Data Sheet'!$A$19) &amp; "." &amp; BO797)&lt;=--('Data Sheet'!$B$19))),
            --(INT('Data Sheet'!$A$19) &amp; "." &amp; BO797),
            --(INT('Data Sheet'!$B$19) &amp; "." &amp; BO797)
        )
    ),
    IF(BN797&lt;&gt;"",
        IF(INT('Data Sheet'!$A$19)=INT('Data Sheet'!$B$19),
            --(INT('Data Sheet'!$A$19) &amp; "." &amp; LEFT(BN797,3)),
            IF(AND((--(INT('Data Sheet'!$A$19) &amp; "." &amp; LEFT(BN797,3))&gt;=--('Data Sheet'!$A$19)), (--(INT('Data Sheet'!$A$19) &amp; "." &amp; LEFT(BN797,3))&lt;=--('Data Sheet'!$B$19))),
                --(INT('Data Sheet'!$A$19) &amp; "." &amp; LEFT(BN797,3)),
                --(INT('Data Sheet'!$B$19) &amp; "." &amp; LEFT(BN797,3))
            )
        ),
        "OK"
    )
)</f>
        <v>OK</v>
      </c>
      <c r="O797" s="23" t="str">
        <f>IF(BP797&lt;&gt;"",
    IF(INT('Data Sheet'!$A$19)=INT('Data Sheet'!$B$19),
        --(INT('Data Sheet'!$A$19) &amp; "." &amp; BP797),
        IF(AND((--(INT('Data Sheet'!$A$19) &amp; "." &amp; BP797)&gt;=--('Data Sheet'!$A$19)), (--(INT('Data Sheet'!$A$19) &amp; "." &amp; BP797)&lt;=--('Data Sheet'!$B$19))),
            --(INT('Data Sheet'!$A$19) &amp; "." &amp; BP797),
            --(INT('Data Sheet'!$B$19) &amp; "." &amp; BP797)
        )
    ),
    IF(BN797&lt;&gt;"",
        IF(INT('Data Sheet'!$A$19)=INT('Data Sheet'!$B$19),
            --(INT('Data Sheet'!$A$19) &amp; "." &amp; RIGHT(BN797,3)),
            IF(AND((--(INT('Data Sheet'!$A$19) &amp; "." &amp; RIGHT(BN797,3))&gt;=--('Data Sheet'!$A$19)), (--(INT('Data Sheet'!$A$19) &amp; "." &amp; RIGHT(BN797,3))&lt;=--('Data Sheet'!$B$19))),
                --(INT('Data Sheet'!$A$19) &amp; "." &amp; RIGHT(BN797,3)),
                --(INT('Data Sheet'!$B$19) &amp; "." &amp; RIGHT(BN797,3))
            )
        ),
        "OK"
    )
)</f>
        <v>OK</v>
      </c>
      <c r="P797" s="23" t="str">
        <f>IF(BR797&lt;&gt;"",
    IF(INT('Data Sheet'!$A$19)=INT('Data Sheet'!$B$15),
        --(INT('Data Sheet'!$A$15) &amp; "." &amp; BR797),
        IF(AND((--(INT('Data Sheet'!$A$15) &amp; "." &amp; BR797)&gt;=--('Data Sheet'!$A$15)), (--(INT('Data Sheet'!$A$15) &amp; "." &amp; BR797)&lt;=--('Data Sheet'!$B$15))),
            --(INT('Data Sheet'!$A$15) &amp; "." &amp; BR797),
            --(INT('Data Sheet'!$B$15) &amp; "." &amp; BR797)
        )
    ),
    IF(BQ797&lt;&gt;"",
        IF(INT('Data Sheet'!$A$15)=INT('Data Sheet'!$B$15),
            --(INT('Data Sheet'!$A$15) &amp; "." &amp; LEFT(BQ797,3)),
            IF(AND((--(INT('Data Sheet'!$A$15) &amp; "." &amp; LEFT(BQ797,3))&gt;=--('Data Sheet'!$A$15)), (--(INT('Data Sheet'!$A$15) &amp; "." &amp; LEFT(BQ797,3))&lt;=--('Data Sheet'!$B$15))),
                --(INT('Data Sheet'!$A$15) &amp; "." &amp; LEFT(BQ797,3)),
                --(INT('Data Sheet'!$B$15) &amp; "." &amp; LEFT(BQ797,3))
            )
        ),
        "OK"
    )
)</f>
        <v>OK</v>
      </c>
      <c r="Q797" s="23" t="str">
        <f>IF(BS797&lt;&gt;"",
    IF(INT('Data Sheet'!$A$19)=INT('Data Sheet'!$B$15),
        --(INT('Data Sheet'!$A$15) &amp; "." &amp; BS797),
        IF(AND((--(INT('Data Sheet'!$A$15) &amp; "." &amp; BS797)&gt;=--('Data Sheet'!$A$15)), (--(INT('Data Sheet'!$A$15) &amp; "." &amp; BS797)&lt;=--('Data Sheet'!$B$15))),
            --(INT('Data Sheet'!$A$15) &amp; "." &amp; BS797),
            --(INT('Data Sheet'!$B$15) &amp; "." &amp; BS797)
        )
    ),
    IF(BQ797&lt;&gt;"",
        IF(INT('Data Sheet'!$A$15)=INT('Data Sheet'!$B$15),
            --(INT('Data Sheet'!$A$15) &amp; "." &amp; RIGHT(BQ797,3)),
            IF(AND((--(INT('Data Sheet'!$A$15) &amp; "." &amp; RIGHT(BQ797,3))&gt;=--('Data Sheet'!$A$15)), (--(INT('Data Sheet'!$A$15) &amp; "." &amp; RIGHT(BQ797,3))&lt;=--('Data Sheet'!$B$15))),
                --(INT('Data Sheet'!$A$15) &amp; "." &amp; RIGHT(BQ797,3)),
                --(INT('Data Sheet'!$B$15) &amp; "." &amp; RIGHT(BQ797,3))
            )
        ),
        "OK"
    )
)</f>
        <v>OK</v>
      </c>
      <c r="R797" s="19"/>
      <c r="S797" s="19"/>
      <c r="T797" s="19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1"/>
      <c r="AU797" s="21"/>
      <c r="AV797" s="21"/>
      <c r="AW797" s="22"/>
      <c r="AX797" s="99"/>
      <c r="AY797" s="20"/>
      <c r="AZ797" s="20"/>
      <c r="BA797" s="22"/>
      <c r="BB797">
        <v>789</v>
      </c>
      <c r="BC797" s="80"/>
      <c r="BD797" s="80"/>
      <c r="BE797" s="80"/>
      <c r="BF797" s="80"/>
      <c r="BG797" s="32" t="str">
        <f t="shared" si="136"/>
        <v/>
      </c>
      <c r="BH797" s="78">
        <f t="shared" si="134"/>
        <v>0</v>
      </c>
      <c r="BI797" s="2">
        <f t="shared" si="137"/>
        <v>0</v>
      </c>
      <c r="BJ797" s="2">
        <f t="shared" si="138"/>
        <v>0</v>
      </c>
      <c r="BK797" s="2">
        <f t="shared" si="135"/>
        <v>0</v>
      </c>
    </row>
    <row r="798" spans="2:63" ht="15" customHeight="1" x14ac:dyDescent="0.25">
      <c r="B798" s="14">
        <v>790</v>
      </c>
      <c r="C798" s="95" t="str">
        <f t="shared" si="139"/>
        <v/>
      </c>
      <c r="D798" s="15" t="str">
        <f t="shared" si="133"/>
        <v>OK</v>
      </c>
      <c r="E798" s="16" t="e">
        <f>VLOOKUP('Data Sheet'!$B$8,'Data Sheet'!$I$2:$J$9,2,FALSE)</f>
        <v>#N/A</v>
      </c>
      <c r="F798" s="16" t="str">
        <f t="shared" si="140"/>
        <v/>
      </c>
      <c r="G798" s="103">
        <f t="shared" si="141"/>
        <v>0</v>
      </c>
      <c r="H798" s="17" t="s">
        <v>26</v>
      </c>
      <c r="I798" s="17" t="s">
        <v>26</v>
      </c>
      <c r="J798" s="17" t="str">
        <f>IF('Data Sheet'!$B$9="NC-50","N/A","OK")</f>
        <v>OK</v>
      </c>
      <c r="K798" s="17" t="str">
        <f>IF('Data Sheet'!$B$9="NC-50","N/A","OK")</f>
        <v>OK</v>
      </c>
      <c r="L798" s="17" t="str">
        <f t="shared" si="142"/>
        <v>OK</v>
      </c>
      <c r="M798" s="17" t="str">
        <f t="shared" si="143"/>
        <v>OK</v>
      </c>
      <c r="N798" s="18" t="str">
        <f>IF(BO798&lt;&gt;"",
    IF(INT('Data Sheet'!$A$19)=INT('Data Sheet'!$B$19),
        --(INT('Data Sheet'!$A$19) &amp; "." &amp; BO798),
        IF(AND((--(INT('Data Sheet'!$A$19) &amp; "." &amp; BO798)&gt;=--('Data Sheet'!$A$19)), (--(INT('Data Sheet'!$A$19) &amp; "." &amp; BO798)&lt;=--('Data Sheet'!$B$19))),
            --(INT('Data Sheet'!$A$19) &amp; "." &amp; BO798),
            --(INT('Data Sheet'!$B$19) &amp; "." &amp; BO798)
        )
    ),
    IF(BN798&lt;&gt;"",
        IF(INT('Data Sheet'!$A$19)=INT('Data Sheet'!$B$19),
            --(INT('Data Sheet'!$A$19) &amp; "." &amp; LEFT(BN798,3)),
            IF(AND((--(INT('Data Sheet'!$A$19) &amp; "." &amp; LEFT(BN798,3))&gt;=--('Data Sheet'!$A$19)), (--(INT('Data Sheet'!$A$19) &amp; "." &amp; LEFT(BN798,3))&lt;=--('Data Sheet'!$B$19))),
                --(INT('Data Sheet'!$A$19) &amp; "." &amp; LEFT(BN798,3)),
                --(INT('Data Sheet'!$B$19) &amp; "." &amp; LEFT(BN798,3))
            )
        ),
        "OK"
    )
)</f>
        <v>OK</v>
      </c>
      <c r="O798" s="23" t="str">
        <f>IF(BP798&lt;&gt;"",
    IF(INT('Data Sheet'!$A$19)=INT('Data Sheet'!$B$19),
        --(INT('Data Sheet'!$A$19) &amp; "." &amp; BP798),
        IF(AND((--(INT('Data Sheet'!$A$19) &amp; "." &amp; BP798)&gt;=--('Data Sheet'!$A$19)), (--(INT('Data Sheet'!$A$19) &amp; "." &amp; BP798)&lt;=--('Data Sheet'!$B$19))),
            --(INT('Data Sheet'!$A$19) &amp; "." &amp; BP798),
            --(INT('Data Sheet'!$B$19) &amp; "." &amp; BP798)
        )
    ),
    IF(BN798&lt;&gt;"",
        IF(INT('Data Sheet'!$A$19)=INT('Data Sheet'!$B$19),
            --(INT('Data Sheet'!$A$19) &amp; "." &amp; RIGHT(BN798,3)),
            IF(AND((--(INT('Data Sheet'!$A$19) &amp; "." &amp; RIGHT(BN798,3))&gt;=--('Data Sheet'!$A$19)), (--(INT('Data Sheet'!$A$19) &amp; "." &amp; RIGHT(BN798,3))&lt;=--('Data Sheet'!$B$19))),
                --(INT('Data Sheet'!$A$19) &amp; "." &amp; RIGHT(BN798,3)),
                --(INT('Data Sheet'!$B$19) &amp; "." &amp; RIGHT(BN798,3))
            )
        ),
        "OK"
    )
)</f>
        <v>OK</v>
      </c>
      <c r="P798" s="23" t="str">
        <f>IF(BR798&lt;&gt;"",
    IF(INT('Data Sheet'!$A$19)=INT('Data Sheet'!$B$15),
        --(INT('Data Sheet'!$A$15) &amp; "." &amp; BR798),
        IF(AND((--(INT('Data Sheet'!$A$15) &amp; "." &amp; BR798)&gt;=--('Data Sheet'!$A$15)), (--(INT('Data Sheet'!$A$15) &amp; "." &amp; BR798)&lt;=--('Data Sheet'!$B$15))),
            --(INT('Data Sheet'!$A$15) &amp; "." &amp; BR798),
            --(INT('Data Sheet'!$B$15) &amp; "." &amp; BR798)
        )
    ),
    IF(BQ798&lt;&gt;"",
        IF(INT('Data Sheet'!$A$15)=INT('Data Sheet'!$B$15),
            --(INT('Data Sheet'!$A$15) &amp; "." &amp; LEFT(BQ798,3)),
            IF(AND((--(INT('Data Sheet'!$A$15) &amp; "." &amp; LEFT(BQ798,3))&gt;=--('Data Sheet'!$A$15)), (--(INT('Data Sheet'!$A$15) &amp; "." &amp; LEFT(BQ798,3))&lt;=--('Data Sheet'!$B$15))),
                --(INT('Data Sheet'!$A$15) &amp; "." &amp; LEFT(BQ798,3)),
                --(INT('Data Sheet'!$B$15) &amp; "." &amp; LEFT(BQ798,3))
            )
        ),
        "OK"
    )
)</f>
        <v>OK</v>
      </c>
      <c r="Q798" s="23" t="str">
        <f>IF(BS798&lt;&gt;"",
    IF(INT('Data Sheet'!$A$19)=INT('Data Sheet'!$B$15),
        --(INT('Data Sheet'!$A$15) &amp; "." &amp; BS798),
        IF(AND((--(INT('Data Sheet'!$A$15) &amp; "." &amp; BS798)&gt;=--('Data Sheet'!$A$15)), (--(INT('Data Sheet'!$A$15) &amp; "." &amp; BS798)&lt;=--('Data Sheet'!$B$15))),
            --(INT('Data Sheet'!$A$15) &amp; "." &amp; BS798),
            --(INT('Data Sheet'!$B$15) &amp; "." &amp; BS798)
        )
    ),
    IF(BQ798&lt;&gt;"",
        IF(INT('Data Sheet'!$A$15)=INT('Data Sheet'!$B$15),
            --(INT('Data Sheet'!$A$15) &amp; "." &amp; RIGHT(BQ798,3)),
            IF(AND((--(INT('Data Sheet'!$A$15) &amp; "." &amp; RIGHT(BQ798,3))&gt;=--('Data Sheet'!$A$15)), (--(INT('Data Sheet'!$A$15) &amp; "." &amp; RIGHT(BQ798,3))&lt;=--('Data Sheet'!$B$15))),
                --(INT('Data Sheet'!$A$15) &amp; "." &amp; RIGHT(BQ798,3)),
                --(INT('Data Sheet'!$B$15) &amp; "." &amp; RIGHT(BQ798,3))
            )
        ),
        "OK"
    )
)</f>
        <v>OK</v>
      </c>
      <c r="R798" s="19"/>
      <c r="S798" s="19"/>
      <c r="T798" s="19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1"/>
      <c r="AU798" s="21"/>
      <c r="AV798" s="21"/>
      <c r="AW798" s="22"/>
      <c r="AX798" s="99"/>
      <c r="AY798" s="20"/>
      <c r="AZ798" s="20"/>
      <c r="BA798" s="22"/>
      <c r="BB798">
        <v>790</v>
      </c>
      <c r="BC798" s="80"/>
      <c r="BD798" s="80"/>
      <c r="BE798" s="80"/>
      <c r="BF798" s="80"/>
      <c r="BG798" s="32" t="str">
        <f t="shared" si="136"/>
        <v/>
      </c>
      <c r="BH798" s="78">
        <f t="shared" si="134"/>
        <v>0</v>
      </c>
      <c r="BI798" s="2">
        <f t="shared" si="137"/>
        <v>0</v>
      </c>
      <c r="BJ798" s="2">
        <f t="shared" si="138"/>
        <v>0</v>
      </c>
      <c r="BK798" s="2">
        <f t="shared" si="135"/>
        <v>0</v>
      </c>
    </row>
    <row r="799" spans="2:63" ht="15" customHeight="1" x14ac:dyDescent="0.25">
      <c r="B799" s="14">
        <v>791</v>
      </c>
      <c r="C799" s="95" t="str">
        <f t="shared" si="139"/>
        <v/>
      </c>
      <c r="D799" s="15" t="str">
        <f t="shared" si="133"/>
        <v>OK</v>
      </c>
      <c r="E799" s="16" t="e">
        <f>VLOOKUP('Data Sheet'!$B$8,'Data Sheet'!$I$2:$J$9,2,FALSE)</f>
        <v>#N/A</v>
      </c>
      <c r="F799" s="16" t="str">
        <f t="shared" si="140"/>
        <v/>
      </c>
      <c r="G799" s="103">
        <f t="shared" si="141"/>
        <v>0</v>
      </c>
      <c r="H799" s="17" t="s">
        <v>26</v>
      </c>
      <c r="I799" s="17" t="s">
        <v>26</v>
      </c>
      <c r="J799" s="17" t="str">
        <f>IF('Data Sheet'!$B$9="NC-50","N/A","OK")</f>
        <v>OK</v>
      </c>
      <c r="K799" s="17" t="str">
        <f>IF('Data Sheet'!$B$9="NC-50","N/A","OK")</f>
        <v>OK</v>
      </c>
      <c r="L799" s="17" t="str">
        <f t="shared" si="142"/>
        <v>OK</v>
      </c>
      <c r="M799" s="17" t="str">
        <f t="shared" si="143"/>
        <v>OK</v>
      </c>
      <c r="N799" s="18" t="str">
        <f>IF(BO799&lt;&gt;"",
    IF(INT('Data Sheet'!$A$19)=INT('Data Sheet'!$B$19),
        --(INT('Data Sheet'!$A$19) &amp; "." &amp; BO799),
        IF(AND((--(INT('Data Sheet'!$A$19) &amp; "." &amp; BO799)&gt;=--('Data Sheet'!$A$19)), (--(INT('Data Sheet'!$A$19) &amp; "." &amp; BO799)&lt;=--('Data Sheet'!$B$19))),
            --(INT('Data Sheet'!$A$19) &amp; "." &amp; BO799),
            --(INT('Data Sheet'!$B$19) &amp; "." &amp; BO799)
        )
    ),
    IF(BN799&lt;&gt;"",
        IF(INT('Data Sheet'!$A$19)=INT('Data Sheet'!$B$19),
            --(INT('Data Sheet'!$A$19) &amp; "." &amp; LEFT(BN799,3)),
            IF(AND((--(INT('Data Sheet'!$A$19) &amp; "." &amp; LEFT(BN799,3))&gt;=--('Data Sheet'!$A$19)), (--(INT('Data Sheet'!$A$19) &amp; "." &amp; LEFT(BN799,3))&lt;=--('Data Sheet'!$B$19))),
                --(INT('Data Sheet'!$A$19) &amp; "." &amp; LEFT(BN799,3)),
                --(INT('Data Sheet'!$B$19) &amp; "." &amp; LEFT(BN799,3))
            )
        ),
        "OK"
    )
)</f>
        <v>OK</v>
      </c>
      <c r="O799" s="23" t="str">
        <f>IF(BP799&lt;&gt;"",
    IF(INT('Data Sheet'!$A$19)=INT('Data Sheet'!$B$19),
        --(INT('Data Sheet'!$A$19) &amp; "." &amp; BP799),
        IF(AND((--(INT('Data Sheet'!$A$19) &amp; "." &amp; BP799)&gt;=--('Data Sheet'!$A$19)), (--(INT('Data Sheet'!$A$19) &amp; "." &amp; BP799)&lt;=--('Data Sheet'!$B$19))),
            --(INT('Data Sheet'!$A$19) &amp; "." &amp; BP799),
            --(INT('Data Sheet'!$B$19) &amp; "." &amp; BP799)
        )
    ),
    IF(BN799&lt;&gt;"",
        IF(INT('Data Sheet'!$A$19)=INT('Data Sheet'!$B$19),
            --(INT('Data Sheet'!$A$19) &amp; "." &amp; RIGHT(BN799,3)),
            IF(AND((--(INT('Data Sheet'!$A$19) &amp; "." &amp; RIGHT(BN799,3))&gt;=--('Data Sheet'!$A$19)), (--(INT('Data Sheet'!$A$19) &amp; "." &amp; RIGHT(BN799,3))&lt;=--('Data Sheet'!$B$19))),
                --(INT('Data Sheet'!$A$19) &amp; "." &amp; RIGHT(BN799,3)),
                --(INT('Data Sheet'!$B$19) &amp; "." &amp; RIGHT(BN799,3))
            )
        ),
        "OK"
    )
)</f>
        <v>OK</v>
      </c>
      <c r="P799" s="23" t="str">
        <f>IF(BR799&lt;&gt;"",
    IF(INT('Data Sheet'!$A$19)=INT('Data Sheet'!$B$15),
        --(INT('Data Sheet'!$A$15) &amp; "." &amp; BR799),
        IF(AND((--(INT('Data Sheet'!$A$15) &amp; "." &amp; BR799)&gt;=--('Data Sheet'!$A$15)), (--(INT('Data Sheet'!$A$15) &amp; "." &amp; BR799)&lt;=--('Data Sheet'!$B$15))),
            --(INT('Data Sheet'!$A$15) &amp; "." &amp; BR799),
            --(INT('Data Sheet'!$B$15) &amp; "." &amp; BR799)
        )
    ),
    IF(BQ799&lt;&gt;"",
        IF(INT('Data Sheet'!$A$15)=INT('Data Sheet'!$B$15),
            --(INT('Data Sheet'!$A$15) &amp; "." &amp; LEFT(BQ799,3)),
            IF(AND((--(INT('Data Sheet'!$A$15) &amp; "." &amp; LEFT(BQ799,3))&gt;=--('Data Sheet'!$A$15)), (--(INT('Data Sheet'!$A$15) &amp; "." &amp; LEFT(BQ799,3))&lt;=--('Data Sheet'!$B$15))),
                --(INT('Data Sheet'!$A$15) &amp; "." &amp; LEFT(BQ799,3)),
                --(INT('Data Sheet'!$B$15) &amp; "." &amp; LEFT(BQ799,3))
            )
        ),
        "OK"
    )
)</f>
        <v>OK</v>
      </c>
      <c r="Q799" s="23" t="str">
        <f>IF(BS799&lt;&gt;"",
    IF(INT('Data Sheet'!$A$19)=INT('Data Sheet'!$B$15),
        --(INT('Data Sheet'!$A$15) &amp; "." &amp; BS799),
        IF(AND((--(INT('Data Sheet'!$A$15) &amp; "." &amp; BS799)&gt;=--('Data Sheet'!$A$15)), (--(INT('Data Sheet'!$A$15) &amp; "." &amp; BS799)&lt;=--('Data Sheet'!$B$15))),
            --(INT('Data Sheet'!$A$15) &amp; "." &amp; BS799),
            --(INT('Data Sheet'!$B$15) &amp; "." &amp; BS799)
        )
    ),
    IF(BQ799&lt;&gt;"",
        IF(INT('Data Sheet'!$A$15)=INT('Data Sheet'!$B$15),
            --(INT('Data Sheet'!$A$15) &amp; "." &amp; RIGHT(BQ799,3)),
            IF(AND((--(INT('Data Sheet'!$A$15) &amp; "." &amp; RIGHT(BQ799,3))&gt;=--('Data Sheet'!$A$15)), (--(INT('Data Sheet'!$A$15) &amp; "." &amp; RIGHT(BQ799,3))&lt;=--('Data Sheet'!$B$15))),
                --(INT('Data Sheet'!$A$15) &amp; "." &amp; RIGHT(BQ799,3)),
                --(INT('Data Sheet'!$B$15) &amp; "." &amp; RIGHT(BQ799,3))
            )
        ),
        "OK"
    )
)</f>
        <v>OK</v>
      </c>
      <c r="R799" s="19"/>
      <c r="S799" s="19"/>
      <c r="T799" s="19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1"/>
      <c r="AU799" s="21"/>
      <c r="AV799" s="21"/>
      <c r="AW799" s="22"/>
      <c r="AX799" s="99"/>
      <c r="AY799" s="20"/>
      <c r="AZ799" s="20"/>
      <c r="BA799" s="22"/>
      <c r="BB799">
        <v>791</v>
      </c>
      <c r="BC799" s="80"/>
      <c r="BD799" s="80"/>
      <c r="BE799" s="80"/>
      <c r="BF799" s="80"/>
      <c r="BG799" s="32" t="str">
        <f t="shared" si="136"/>
        <v/>
      </c>
      <c r="BH799" s="78">
        <f t="shared" si="134"/>
        <v>0</v>
      </c>
      <c r="BI799" s="2">
        <f t="shared" si="137"/>
        <v>0</v>
      </c>
      <c r="BJ799" s="2">
        <f t="shared" si="138"/>
        <v>0</v>
      </c>
      <c r="BK799" s="2">
        <f t="shared" si="135"/>
        <v>0</v>
      </c>
    </row>
    <row r="800" spans="2:63" ht="15" customHeight="1" x14ac:dyDescent="0.25">
      <c r="B800" s="14">
        <v>792</v>
      </c>
      <c r="C800" s="95" t="str">
        <f t="shared" si="139"/>
        <v/>
      </c>
      <c r="D800" s="15" t="str">
        <f t="shared" si="133"/>
        <v>OK</v>
      </c>
      <c r="E800" s="16" t="e">
        <f>VLOOKUP('Data Sheet'!$B$8,'Data Sheet'!$I$2:$J$9,2,FALSE)</f>
        <v>#N/A</v>
      </c>
      <c r="F800" s="16" t="str">
        <f t="shared" si="140"/>
        <v/>
      </c>
      <c r="G800" s="103">
        <f t="shared" si="141"/>
        <v>0</v>
      </c>
      <c r="H800" s="17" t="s">
        <v>26</v>
      </c>
      <c r="I800" s="17" t="s">
        <v>26</v>
      </c>
      <c r="J800" s="17" t="str">
        <f>IF('Data Sheet'!$B$9="NC-50","N/A","OK")</f>
        <v>OK</v>
      </c>
      <c r="K800" s="17" t="str">
        <f>IF('Data Sheet'!$B$9="NC-50","N/A","OK")</f>
        <v>OK</v>
      </c>
      <c r="L800" s="17" t="str">
        <f t="shared" si="142"/>
        <v>OK</v>
      </c>
      <c r="M800" s="17" t="str">
        <f t="shared" si="143"/>
        <v>OK</v>
      </c>
      <c r="N800" s="18" t="str">
        <f>IF(BO800&lt;&gt;"",
    IF(INT('Data Sheet'!$A$19)=INT('Data Sheet'!$B$19),
        --(INT('Data Sheet'!$A$19) &amp; "." &amp; BO800),
        IF(AND((--(INT('Data Sheet'!$A$19) &amp; "." &amp; BO800)&gt;=--('Data Sheet'!$A$19)), (--(INT('Data Sheet'!$A$19) &amp; "." &amp; BO800)&lt;=--('Data Sheet'!$B$19))),
            --(INT('Data Sheet'!$A$19) &amp; "." &amp; BO800),
            --(INT('Data Sheet'!$B$19) &amp; "." &amp; BO800)
        )
    ),
    IF(BN800&lt;&gt;"",
        IF(INT('Data Sheet'!$A$19)=INT('Data Sheet'!$B$19),
            --(INT('Data Sheet'!$A$19) &amp; "." &amp; LEFT(BN800,3)),
            IF(AND((--(INT('Data Sheet'!$A$19) &amp; "." &amp; LEFT(BN800,3))&gt;=--('Data Sheet'!$A$19)), (--(INT('Data Sheet'!$A$19) &amp; "." &amp; LEFT(BN800,3))&lt;=--('Data Sheet'!$B$19))),
                --(INT('Data Sheet'!$A$19) &amp; "." &amp; LEFT(BN800,3)),
                --(INT('Data Sheet'!$B$19) &amp; "." &amp; LEFT(BN800,3))
            )
        ),
        "OK"
    )
)</f>
        <v>OK</v>
      </c>
      <c r="O800" s="23" t="str">
        <f>IF(BP800&lt;&gt;"",
    IF(INT('Data Sheet'!$A$19)=INT('Data Sheet'!$B$19),
        --(INT('Data Sheet'!$A$19) &amp; "." &amp; BP800),
        IF(AND((--(INT('Data Sheet'!$A$19) &amp; "." &amp; BP800)&gt;=--('Data Sheet'!$A$19)), (--(INT('Data Sheet'!$A$19) &amp; "." &amp; BP800)&lt;=--('Data Sheet'!$B$19))),
            --(INT('Data Sheet'!$A$19) &amp; "." &amp; BP800),
            --(INT('Data Sheet'!$B$19) &amp; "." &amp; BP800)
        )
    ),
    IF(BN800&lt;&gt;"",
        IF(INT('Data Sheet'!$A$19)=INT('Data Sheet'!$B$19),
            --(INT('Data Sheet'!$A$19) &amp; "." &amp; RIGHT(BN800,3)),
            IF(AND((--(INT('Data Sheet'!$A$19) &amp; "." &amp; RIGHT(BN800,3))&gt;=--('Data Sheet'!$A$19)), (--(INT('Data Sheet'!$A$19) &amp; "." &amp; RIGHT(BN800,3))&lt;=--('Data Sheet'!$B$19))),
                --(INT('Data Sheet'!$A$19) &amp; "." &amp; RIGHT(BN800,3)),
                --(INT('Data Sheet'!$B$19) &amp; "." &amp; RIGHT(BN800,3))
            )
        ),
        "OK"
    )
)</f>
        <v>OK</v>
      </c>
      <c r="P800" s="23" t="str">
        <f>IF(BR800&lt;&gt;"",
    IF(INT('Data Sheet'!$A$19)=INT('Data Sheet'!$B$15),
        --(INT('Data Sheet'!$A$15) &amp; "." &amp; BR800),
        IF(AND((--(INT('Data Sheet'!$A$15) &amp; "." &amp; BR800)&gt;=--('Data Sheet'!$A$15)), (--(INT('Data Sheet'!$A$15) &amp; "." &amp; BR800)&lt;=--('Data Sheet'!$B$15))),
            --(INT('Data Sheet'!$A$15) &amp; "." &amp; BR800),
            --(INT('Data Sheet'!$B$15) &amp; "." &amp; BR800)
        )
    ),
    IF(BQ800&lt;&gt;"",
        IF(INT('Data Sheet'!$A$15)=INT('Data Sheet'!$B$15),
            --(INT('Data Sheet'!$A$15) &amp; "." &amp; LEFT(BQ800,3)),
            IF(AND((--(INT('Data Sheet'!$A$15) &amp; "." &amp; LEFT(BQ800,3))&gt;=--('Data Sheet'!$A$15)), (--(INT('Data Sheet'!$A$15) &amp; "." &amp; LEFT(BQ800,3))&lt;=--('Data Sheet'!$B$15))),
                --(INT('Data Sheet'!$A$15) &amp; "." &amp; LEFT(BQ800,3)),
                --(INT('Data Sheet'!$B$15) &amp; "." &amp; LEFT(BQ800,3))
            )
        ),
        "OK"
    )
)</f>
        <v>OK</v>
      </c>
      <c r="Q800" s="23" t="str">
        <f>IF(BS800&lt;&gt;"",
    IF(INT('Data Sheet'!$A$19)=INT('Data Sheet'!$B$15),
        --(INT('Data Sheet'!$A$15) &amp; "." &amp; BS800),
        IF(AND((--(INT('Data Sheet'!$A$15) &amp; "." &amp; BS800)&gt;=--('Data Sheet'!$A$15)), (--(INT('Data Sheet'!$A$15) &amp; "." &amp; BS800)&lt;=--('Data Sheet'!$B$15))),
            --(INT('Data Sheet'!$A$15) &amp; "." &amp; BS800),
            --(INT('Data Sheet'!$B$15) &amp; "." &amp; BS800)
        )
    ),
    IF(BQ800&lt;&gt;"",
        IF(INT('Data Sheet'!$A$15)=INT('Data Sheet'!$B$15),
            --(INT('Data Sheet'!$A$15) &amp; "." &amp; RIGHT(BQ800,3)),
            IF(AND((--(INT('Data Sheet'!$A$15) &amp; "." &amp; RIGHT(BQ800,3))&gt;=--('Data Sheet'!$A$15)), (--(INT('Data Sheet'!$A$15) &amp; "." &amp; RIGHT(BQ800,3))&lt;=--('Data Sheet'!$B$15))),
                --(INT('Data Sheet'!$A$15) &amp; "." &amp; RIGHT(BQ800,3)),
                --(INT('Data Sheet'!$B$15) &amp; "." &amp; RIGHT(BQ800,3))
            )
        ),
        "OK"
    )
)</f>
        <v>OK</v>
      </c>
      <c r="R800" s="19"/>
      <c r="S800" s="19"/>
      <c r="T800" s="19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1"/>
      <c r="AU800" s="21"/>
      <c r="AV800" s="21"/>
      <c r="AW800" s="22"/>
      <c r="AX800" s="99"/>
      <c r="AY800" s="20"/>
      <c r="AZ800" s="20"/>
      <c r="BA800" s="22"/>
      <c r="BB800">
        <v>792</v>
      </c>
      <c r="BC800" s="80"/>
      <c r="BD800" s="80"/>
      <c r="BE800" s="80"/>
      <c r="BF800" s="80"/>
      <c r="BG800" s="32" t="str">
        <f t="shared" si="136"/>
        <v/>
      </c>
      <c r="BH800" s="78">
        <f t="shared" si="134"/>
        <v>0</v>
      </c>
      <c r="BI800" s="2">
        <f t="shared" si="137"/>
        <v>0</v>
      </c>
      <c r="BJ800" s="2">
        <f t="shared" si="138"/>
        <v>0</v>
      </c>
      <c r="BK800" s="2">
        <f t="shared" si="135"/>
        <v>0</v>
      </c>
    </row>
    <row r="801" spans="2:63" ht="15" customHeight="1" x14ac:dyDescent="0.25">
      <c r="B801" s="14">
        <v>793</v>
      </c>
      <c r="C801" s="95" t="str">
        <f t="shared" si="139"/>
        <v/>
      </c>
      <c r="D801" s="15" t="str">
        <f t="shared" si="133"/>
        <v>OK</v>
      </c>
      <c r="E801" s="16" t="e">
        <f>VLOOKUP('Data Sheet'!$B$8,'Data Sheet'!$I$2:$J$9,2,FALSE)</f>
        <v>#N/A</v>
      </c>
      <c r="F801" s="16" t="str">
        <f t="shared" si="140"/>
        <v/>
      </c>
      <c r="G801" s="103">
        <f t="shared" si="141"/>
        <v>0</v>
      </c>
      <c r="H801" s="17" t="s">
        <v>26</v>
      </c>
      <c r="I801" s="17" t="s">
        <v>26</v>
      </c>
      <c r="J801" s="17" t="str">
        <f>IF('Data Sheet'!$B$9="NC-50","N/A","OK")</f>
        <v>OK</v>
      </c>
      <c r="K801" s="17" t="str">
        <f>IF('Data Sheet'!$B$9="NC-50","N/A","OK")</f>
        <v>OK</v>
      </c>
      <c r="L801" s="17" t="str">
        <f t="shared" si="142"/>
        <v>OK</v>
      </c>
      <c r="M801" s="17" t="str">
        <f t="shared" si="143"/>
        <v>OK</v>
      </c>
      <c r="N801" s="18" t="str">
        <f>IF(BO801&lt;&gt;"",
    IF(INT('Data Sheet'!$A$19)=INT('Data Sheet'!$B$19),
        --(INT('Data Sheet'!$A$19) &amp; "." &amp; BO801),
        IF(AND((--(INT('Data Sheet'!$A$19) &amp; "." &amp; BO801)&gt;=--('Data Sheet'!$A$19)), (--(INT('Data Sheet'!$A$19) &amp; "." &amp; BO801)&lt;=--('Data Sheet'!$B$19))),
            --(INT('Data Sheet'!$A$19) &amp; "." &amp; BO801),
            --(INT('Data Sheet'!$B$19) &amp; "." &amp; BO801)
        )
    ),
    IF(BN801&lt;&gt;"",
        IF(INT('Data Sheet'!$A$19)=INT('Data Sheet'!$B$19),
            --(INT('Data Sheet'!$A$19) &amp; "." &amp; LEFT(BN801,3)),
            IF(AND((--(INT('Data Sheet'!$A$19) &amp; "." &amp; LEFT(BN801,3))&gt;=--('Data Sheet'!$A$19)), (--(INT('Data Sheet'!$A$19) &amp; "." &amp; LEFT(BN801,3))&lt;=--('Data Sheet'!$B$19))),
                --(INT('Data Sheet'!$A$19) &amp; "." &amp; LEFT(BN801,3)),
                --(INT('Data Sheet'!$B$19) &amp; "." &amp; LEFT(BN801,3))
            )
        ),
        "OK"
    )
)</f>
        <v>OK</v>
      </c>
      <c r="O801" s="23" t="str">
        <f>IF(BP801&lt;&gt;"",
    IF(INT('Data Sheet'!$A$19)=INT('Data Sheet'!$B$19),
        --(INT('Data Sheet'!$A$19) &amp; "." &amp; BP801),
        IF(AND((--(INT('Data Sheet'!$A$19) &amp; "." &amp; BP801)&gt;=--('Data Sheet'!$A$19)), (--(INT('Data Sheet'!$A$19) &amp; "." &amp; BP801)&lt;=--('Data Sheet'!$B$19))),
            --(INT('Data Sheet'!$A$19) &amp; "." &amp; BP801),
            --(INT('Data Sheet'!$B$19) &amp; "." &amp; BP801)
        )
    ),
    IF(BN801&lt;&gt;"",
        IF(INT('Data Sheet'!$A$19)=INT('Data Sheet'!$B$19),
            --(INT('Data Sheet'!$A$19) &amp; "." &amp; RIGHT(BN801,3)),
            IF(AND((--(INT('Data Sheet'!$A$19) &amp; "." &amp; RIGHT(BN801,3))&gt;=--('Data Sheet'!$A$19)), (--(INT('Data Sheet'!$A$19) &amp; "." &amp; RIGHT(BN801,3))&lt;=--('Data Sheet'!$B$19))),
                --(INT('Data Sheet'!$A$19) &amp; "." &amp; RIGHT(BN801,3)),
                --(INT('Data Sheet'!$B$19) &amp; "." &amp; RIGHT(BN801,3))
            )
        ),
        "OK"
    )
)</f>
        <v>OK</v>
      </c>
      <c r="P801" s="23" t="str">
        <f>IF(BR801&lt;&gt;"",
    IF(INT('Data Sheet'!$A$19)=INT('Data Sheet'!$B$15),
        --(INT('Data Sheet'!$A$15) &amp; "." &amp; BR801),
        IF(AND((--(INT('Data Sheet'!$A$15) &amp; "." &amp; BR801)&gt;=--('Data Sheet'!$A$15)), (--(INT('Data Sheet'!$A$15) &amp; "." &amp; BR801)&lt;=--('Data Sheet'!$B$15))),
            --(INT('Data Sheet'!$A$15) &amp; "." &amp; BR801),
            --(INT('Data Sheet'!$B$15) &amp; "." &amp; BR801)
        )
    ),
    IF(BQ801&lt;&gt;"",
        IF(INT('Data Sheet'!$A$15)=INT('Data Sheet'!$B$15),
            --(INT('Data Sheet'!$A$15) &amp; "." &amp; LEFT(BQ801,3)),
            IF(AND((--(INT('Data Sheet'!$A$15) &amp; "." &amp; LEFT(BQ801,3))&gt;=--('Data Sheet'!$A$15)), (--(INT('Data Sheet'!$A$15) &amp; "." &amp; LEFT(BQ801,3))&lt;=--('Data Sheet'!$B$15))),
                --(INT('Data Sheet'!$A$15) &amp; "." &amp; LEFT(BQ801,3)),
                --(INT('Data Sheet'!$B$15) &amp; "." &amp; LEFT(BQ801,3))
            )
        ),
        "OK"
    )
)</f>
        <v>OK</v>
      </c>
      <c r="Q801" s="23" t="str">
        <f>IF(BS801&lt;&gt;"",
    IF(INT('Data Sheet'!$A$19)=INT('Data Sheet'!$B$15),
        --(INT('Data Sheet'!$A$15) &amp; "." &amp; BS801),
        IF(AND((--(INT('Data Sheet'!$A$15) &amp; "." &amp; BS801)&gt;=--('Data Sheet'!$A$15)), (--(INT('Data Sheet'!$A$15) &amp; "." &amp; BS801)&lt;=--('Data Sheet'!$B$15))),
            --(INT('Data Sheet'!$A$15) &amp; "." &amp; BS801),
            --(INT('Data Sheet'!$B$15) &amp; "." &amp; BS801)
        )
    ),
    IF(BQ801&lt;&gt;"",
        IF(INT('Data Sheet'!$A$15)=INT('Data Sheet'!$B$15),
            --(INT('Data Sheet'!$A$15) &amp; "." &amp; RIGHT(BQ801,3)),
            IF(AND((--(INT('Data Sheet'!$A$15) &amp; "." &amp; RIGHT(BQ801,3))&gt;=--('Data Sheet'!$A$15)), (--(INT('Data Sheet'!$A$15) &amp; "." &amp; RIGHT(BQ801,3))&lt;=--('Data Sheet'!$B$15))),
                --(INT('Data Sheet'!$A$15) &amp; "." &amp; RIGHT(BQ801,3)),
                --(INT('Data Sheet'!$B$15) &amp; "." &amp; RIGHT(BQ801,3))
            )
        ),
        "OK"
    )
)</f>
        <v>OK</v>
      </c>
      <c r="R801" s="19"/>
      <c r="S801" s="19"/>
      <c r="T801" s="19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1"/>
      <c r="AU801" s="21"/>
      <c r="AV801" s="21"/>
      <c r="AW801" s="22"/>
      <c r="AX801" s="99"/>
      <c r="AY801" s="20"/>
      <c r="AZ801" s="20"/>
      <c r="BA801" s="22"/>
      <c r="BB801">
        <v>793</v>
      </c>
      <c r="BC801" s="80"/>
      <c r="BD801" s="80"/>
      <c r="BE801" s="80"/>
      <c r="BF801" s="80"/>
      <c r="BG801" s="32" t="str">
        <f t="shared" si="136"/>
        <v/>
      </c>
      <c r="BH801" s="78">
        <f t="shared" si="134"/>
        <v>0</v>
      </c>
      <c r="BI801" s="2">
        <f t="shared" si="137"/>
        <v>0</v>
      </c>
      <c r="BJ801" s="2">
        <f t="shared" si="138"/>
        <v>0</v>
      </c>
      <c r="BK801" s="2">
        <f t="shared" si="135"/>
        <v>0</v>
      </c>
    </row>
    <row r="802" spans="2:63" ht="15" customHeight="1" x14ac:dyDescent="0.25">
      <c r="B802" s="14">
        <v>794</v>
      </c>
      <c r="C802" s="95" t="str">
        <f t="shared" si="139"/>
        <v/>
      </c>
      <c r="D802" s="15" t="str">
        <f t="shared" si="133"/>
        <v>OK</v>
      </c>
      <c r="E802" s="16" t="e">
        <f>VLOOKUP('Data Sheet'!$B$8,'Data Sheet'!$I$2:$J$9,2,FALSE)</f>
        <v>#N/A</v>
      </c>
      <c r="F802" s="16" t="str">
        <f t="shared" si="140"/>
        <v/>
      </c>
      <c r="G802" s="103">
        <f t="shared" si="141"/>
        <v>0</v>
      </c>
      <c r="H802" s="17" t="s">
        <v>26</v>
      </c>
      <c r="I802" s="17" t="s">
        <v>26</v>
      </c>
      <c r="J802" s="17" t="str">
        <f>IF('Data Sheet'!$B$9="NC-50","N/A","OK")</f>
        <v>OK</v>
      </c>
      <c r="K802" s="17" t="str">
        <f>IF('Data Sheet'!$B$9="NC-50","N/A","OK")</f>
        <v>OK</v>
      </c>
      <c r="L802" s="17" t="str">
        <f t="shared" si="142"/>
        <v>OK</v>
      </c>
      <c r="M802" s="17" t="str">
        <f t="shared" si="143"/>
        <v>OK</v>
      </c>
      <c r="N802" s="18" t="str">
        <f>IF(BO802&lt;&gt;"",
    IF(INT('Data Sheet'!$A$19)=INT('Data Sheet'!$B$19),
        --(INT('Data Sheet'!$A$19) &amp; "." &amp; BO802),
        IF(AND((--(INT('Data Sheet'!$A$19) &amp; "." &amp; BO802)&gt;=--('Data Sheet'!$A$19)), (--(INT('Data Sheet'!$A$19) &amp; "." &amp; BO802)&lt;=--('Data Sheet'!$B$19))),
            --(INT('Data Sheet'!$A$19) &amp; "." &amp; BO802),
            --(INT('Data Sheet'!$B$19) &amp; "." &amp; BO802)
        )
    ),
    IF(BN802&lt;&gt;"",
        IF(INT('Data Sheet'!$A$19)=INT('Data Sheet'!$B$19),
            --(INT('Data Sheet'!$A$19) &amp; "." &amp; LEFT(BN802,3)),
            IF(AND((--(INT('Data Sheet'!$A$19) &amp; "." &amp; LEFT(BN802,3))&gt;=--('Data Sheet'!$A$19)), (--(INT('Data Sheet'!$A$19) &amp; "." &amp; LEFT(BN802,3))&lt;=--('Data Sheet'!$B$19))),
                --(INT('Data Sheet'!$A$19) &amp; "." &amp; LEFT(BN802,3)),
                --(INT('Data Sheet'!$B$19) &amp; "." &amp; LEFT(BN802,3))
            )
        ),
        "OK"
    )
)</f>
        <v>OK</v>
      </c>
      <c r="O802" s="23" t="str">
        <f>IF(BP802&lt;&gt;"",
    IF(INT('Data Sheet'!$A$19)=INT('Data Sheet'!$B$19),
        --(INT('Data Sheet'!$A$19) &amp; "." &amp; BP802),
        IF(AND((--(INT('Data Sheet'!$A$19) &amp; "." &amp; BP802)&gt;=--('Data Sheet'!$A$19)), (--(INT('Data Sheet'!$A$19) &amp; "." &amp; BP802)&lt;=--('Data Sheet'!$B$19))),
            --(INT('Data Sheet'!$A$19) &amp; "." &amp; BP802),
            --(INT('Data Sheet'!$B$19) &amp; "." &amp; BP802)
        )
    ),
    IF(BN802&lt;&gt;"",
        IF(INT('Data Sheet'!$A$19)=INT('Data Sheet'!$B$19),
            --(INT('Data Sheet'!$A$19) &amp; "." &amp; RIGHT(BN802,3)),
            IF(AND((--(INT('Data Sheet'!$A$19) &amp; "." &amp; RIGHT(BN802,3))&gt;=--('Data Sheet'!$A$19)), (--(INT('Data Sheet'!$A$19) &amp; "." &amp; RIGHT(BN802,3))&lt;=--('Data Sheet'!$B$19))),
                --(INT('Data Sheet'!$A$19) &amp; "." &amp; RIGHT(BN802,3)),
                --(INT('Data Sheet'!$B$19) &amp; "." &amp; RIGHT(BN802,3))
            )
        ),
        "OK"
    )
)</f>
        <v>OK</v>
      </c>
      <c r="P802" s="23" t="str">
        <f>IF(BR802&lt;&gt;"",
    IF(INT('Data Sheet'!$A$19)=INT('Data Sheet'!$B$15),
        --(INT('Data Sheet'!$A$15) &amp; "." &amp; BR802),
        IF(AND((--(INT('Data Sheet'!$A$15) &amp; "." &amp; BR802)&gt;=--('Data Sheet'!$A$15)), (--(INT('Data Sheet'!$A$15) &amp; "." &amp; BR802)&lt;=--('Data Sheet'!$B$15))),
            --(INT('Data Sheet'!$A$15) &amp; "." &amp; BR802),
            --(INT('Data Sheet'!$B$15) &amp; "." &amp; BR802)
        )
    ),
    IF(BQ802&lt;&gt;"",
        IF(INT('Data Sheet'!$A$15)=INT('Data Sheet'!$B$15),
            --(INT('Data Sheet'!$A$15) &amp; "." &amp; LEFT(BQ802,3)),
            IF(AND((--(INT('Data Sheet'!$A$15) &amp; "." &amp; LEFT(BQ802,3))&gt;=--('Data Sheet'!$A$15)), (--(INT('Data Sheet'!$A$15) &amp; "." &amp; LEFT(BQ802,3))&lt;=--('Data Sheet'!$B$15))),
                --(INT('Data Sheet'!$A$15) &amp; "." &amp; LEFT(BQ802,3)),
                --(INT('Data Sheet'!$B$15) &amp; "." &amp; LEFT(BQ802,3))
            )
        ),
        "OK"
    )
)</f>
        <v>OK</v>
      </c>
      <c r="Q802" s="23" t="str">
        <f>IF(BS802&lt;&gt;"",
    IF(INT('Data Sheet'!$A$19)=INT('Data Sheet'!$B$15),
        --(INT('Data Sheet'!$A$15) &amp; "." &amp; BS802),
        IF(AND((--(INT('Data Sheet'!$A$15) &amp; "." &amp; BS802)&gt;=--('Data Sheet'!$A$15)), (--(INT('Data Sheet'!$A$15) &amp; "." &amp; BS802)&lt;=--('Data Sheet'!$B$15))),
            --(INT('Data Sheet'!$A$15) &amp; "." &amp; BS802),
            --(INT('Data Sheet'!$B$15) &amp; "." &amp; BS802)
        )
    ),
    IF(BQ802&lt;&gt;"",
        IF(INT('Data Sheet'!$A$15)=INT('Data Sheet'!$B$15),
            --(INT('Data Sheet'!$A$15) &amp; "." &amp; RIGHT(BQ802,3)),
            IF(AND((--(INT('Data Sheet'!$A$15) &amp; "." &amp; RIGHT(BQ802,3))&gt;=--('Data Sheet'!$A$15)), (--(INT('Data Sheet'!$A$15) &amp; "." &amp; RIGHT(BQ802,3))&lt;=--('Data Sheet'!$B$15))),
                --(INT('Data Sheet'!$A$15) &amp; "." &amp; RIGHT(BQ802,3)),
                --(INT('Data Sheet'!$B$15) &amp; "." &amp; RIGHT(BQ802,3))
            )
        ),
        "OK"
    )
)</f>
        <v>OK</v>
      </c>
      <c r="R802" s="19"/>
      <c r="S802" s="19"/>
      <c r="T802" s="19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1"/>
      <c r="AU802" s="21"/>
      <c r="AV802" s="21"/>
      <c r="AW802" s="22"/>
      <c r="AX802" s="99"/>
      <c r="AY802" s="20"/>
      <c r="AZ802" s="20"/>
      <c r="BA802" s="22"/>
      <c r="BB802">
        <v>794</v>
      </c>
      <c r="BC802" s="80"/>
      <c r="BD802" s="80"/>
      <c r="BE802" s="80"/>
      <c r="BF802" s="80"/>
      <c r="BG802" s="32" t="str">
        <f t="shared" si="136"/>
        <v/>
      </c>
      <c r="BH802" s="78">
        <f t="shared" si="134"/>
        <v>0</v>
      </c>
      <c r="BI802" s="2">
        <f t="shared" si="137"/>
        <v>0</v>
      </c>
      <c r="BJ802" s="2">
        <f t="shared" si="138"/>
        <v>0</v>
      </c>
      <c r="BK802" s="2">
        <f t="shared" si="135"/>
        <v>0</v>
      </c>
    </row>
    <row r="803" spans="2:63" ht="15" customHeight="1" x14ac:dyDescent="0.25">
      <c r="B803" s="14">
        <v>795</v>
      </c>
      <c r="C803" s="95" t="str">
        <f t="shared" si="139"/>
        <v/>
      </c>
      <c r="D803" s="15" t="str">
        <f t="shared" si="133"/>
        <v>OK</v>
      </c>
      <c r="E803" s="16" t="e">
        <f>VLOOKUP('Data Sheet'!$B$8,'Data Sheet'!$I$2:$J$9,2,FALSE)</f>
        <v>#N/A</v>
      </c>
      <c r="F803" s="16" t="str">
        <f t="shared" si="140"/>
        <v/>
      </c>
      <c r="G803" s="103">
        <f t="shared" si="141"/>
        <v>0</v>
      </c>
      <c r="H803" s="17" t="s">
        <v>26</v>
      </c>
      <c r="I803" s="17" t="s">
        <v>26</v>
      </c>
      <c r="J803" s="17" t="str">
        <f>IF('Data Sheet'!$B$9="NC-50","N/A","OK")</f>
        <v>OK</v>
      </c>
      <c r="K803" s="17" t="str">
        <f>IF('Data Sheet'!$B$9="NC-50","N/A","OK")</f>
        <v>OK</v>
      </c>
      <c r="L803" s="17" t="str">
        <f t="shared" si="142"/>
        <v>OK</v>
      </c>
      <c r="M803" s="17" t="str">
        <f t="shared" si="143"/>
        <v>OK</v>
      </c>
      <c r="N803" s="18" t="str">
        <f>IF(BO803&lt;&gt;"",
    IF(INT('Data Sheet'!$A$19)=INT('Data Sheet'!$B$19),
        --(INT('Data Sheet'!$A$19) &amp; "." &amp; BO803),
        IF(AND((--(INT('Data Sheet'!$A$19) &amp; "." &amp; BO803)&gt;=--('Data Sheet'!$A$19)), (--(INT('Data Sheet'!$A$19) &amp; "." &amp; BO803)&lt;=--('Data Sheet'!$B$19))),
            --(INT('Data Sheet'!$A$19) &amp; "." &amp; BO803),
            --(INT('Data Sheet'!$B$19) &amp; "." &amp; BO803)
        )
    ),
    IF(BN803&lt;&gt;"",
        IF(INT('Data Sheet'!$A$19)=INT('Data Sheet'!$B$19),
            --(INT('Data Sheet'!$A$19) &amp; "." &amp; LEFT(BN803,3)),
            IF(AND((--(INT('Data Sheet'!$A$19) &amp; "." &amp; LEFT(BN803,3))&gt;=--('Data Sheet'!$A$19)), (--(INT('Data Sheet'!$A$19) &amp; "." &amp; LEFT(BN803,3))&lt;=--('Data Sheet'!$B$19))),
                --(INT('Data Sheet'!$A$19) &amp; "." &amp; LEFT(BN803,3)),
                --(INT('Data Sheet'!$B$19) &amp; "." &amp; LEFT(BN803,3))
            )
        ),
        "OK"
    )
)</f>
        <v>OK</v>
      </c>
      <c r="O803" s="23" t="str">
        <f>IF(BP803&lt;&gt;"",
    IF(INT('Data Sheet'!$A$19)=INT('Data Sheet'!$B$19),
        --(INT('Data Sheet'!$A$19) &amp; "." &amp; BP803),
        IF(AND((--(INT('Data Sheet'!$A$19) &amp; "." &amp; BP803)&gt;=--('Data Sheet'!$A$19)), (--(INT('Data Sheet'!$A$19) &amp; "." &amp; BP803)&lt;=--('Data Sheet'!$B$19))),
            --(INT('Data Sheet'!$A$19) &amp; "." &amp; BP803),
            --(INT('Data Sheet'!$B$19) &amp; "." &amp; BP803)
        )
    ),
    IF(BN803&lt;&gt;"",
        IF(INT('Data Sheet'!$A$19)=INT('Data Sheet'!$B$19),
            --(INT('Data Sheet'!$A$19) &amp; "." &amp; RIGHT(BN803,3)),
            IF(AND((--(INT('Data Sheet'!$A$19) &amp; "." &amp; RIGHT(BN803,3))&gt;=--('Data Sheet'!$A$19)), (--(INT('Data Sheet'!$A$19) &amp; "." &amp; RIGHT(BN803,3))&lt;=--('Data Sheet'!$B$19))),
                --(INT('Data Sheet'!$A$19) &amp; "." &amp; RIGHT(BN803,3)),
                --(INT('Data Sheet'!$B$19) &amp; "." &amp; RIGHT(BN803,3))
            )
        ),
        "OK"
    )
)</f>
        <v>OK</v>
      </c>
      <c r="P803" s="23" t="str">
        <f>IF(BR803&lt;&gt;"",
    IF(INT('Data Sheet'!$A$19)=INT('Data Sheet'!$B$15),
        --(INT('Data Sheet'!$A$15) &amp; "." &amp; BR803),
        IF(AND((--(INT('Data Sheet'!$A$15) &amp; "." &amp; BR803)&gt;=--('Data Sheet'!$A$15)), (--(INT('Data Sheet'!$A$15) &amp; "." &amp; BR803)&lt;=--('Data Sheet'!$B$15))),
            --(INT('Data Sheet'!$A$15) &amp; "." &amp; BR803),
            --(INT('Data Sheet'!$B$15) &amp; "." &amp; BR803)
        )
    ),
    IF(BQ803&lt;&gt;"",
        IF(INT('Data Sheet'!$A$15)=INT('Data Sheet'!$B$15),
            --(INT('Data Sheet'!$A$15) &amp; "." &amp; LEFT(BQ803,3)),
            IF(AND((--(INT('Data Sheet'!$A$15) &amp; "." &amp; LEFT(BQ803,3))&gt;=--('Data Sheet'!$A$15)), (--(INT('Data Sheet'!$A$15) &amp; "." &amp; LEFT(BQ803,3))&lt;=--('Data Sheet'!$B$15))),
                --(INT('Data Sheet'!$A$15) &amp; "." &amp; LEFT(BQ803,3)),
                --(INT('Data Sheet'!$B$15) &amp; "." &amp; LEFT(BQ803,3))
            )
        ),
        "OK"
    )
)</f>
        <v>OK</v>
      </c>
      <c r="Q803" s="23" t="str">
        <f>IF(BS803&lt;&gt;"",
    IF(INT('Data Sheet'!$A$19)=INT('Data Sheet'!$B$15),
        --(INT('Data Sheet'!$A$15) &amp; "." &amp; BS803),
        IF(AND((--(INT('Data Sheet'!$A$15) &amp; "." &amp; BS803)&gt;=--('Data Sheet'!$A$15)), (--(INT('Data Sheet'!$A$15) &amp; "." &amp; BS803)&lt;=--('Data Sheet'!$B$15))),
            --(INT('Data Sheet'!$A$15) &amp; "." &amp; BS803),
            --(INT('Data Sheet'!$B$15) &amp; "." &amp; BS803)
        )
    ),
    IF(BQ803&lt;&gt;"",
        IF(INT('Data Sheet'!$A$15)=INT('Data Sheet'!$B$15),
            --(INT('Data Sheet'!$A$15) &amp; "." &amp; RIGHT(BQ803,3)),
            IF(AND((--(INT('Data Sheet'!$A$15) &amp; "." &amp; RIGHT(BQ803,3))&gt;=--('Data Sheet'!$A$15)), (--(INT('Data Sheet'!$A$15) &amp; "." &amp; RIGHT(BQ803,3))&lt;=--('Data Sheet'!$B$15))),
                --(INT('Data Sheet'!$A$15) &amp; "." &amp; RIGHT(BQ803,3)),
                --(INT('Data Sheet'!$B$15) &amp; "." &amp; RIGHT(BQ803,3))
            )
        ),
        "OK"
    )
)</f>
        <v>OK</v>
      </c>
      <c r="R803" s="19"/>
      <c r="S803" s="19"/>
      <c r="T803" s="19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1"/>
      <c r="AU803" s="21"/>
      <c r="AV803" s="21"/>
      <c r="AW803" s="22"/>
      <c r="AX803" s="99"/>
      <c r="AY803" s="20"/>
      <c r="AZ803" s="20"/>
      <c r="BA803" s="22"/>
      <c r="BB803">
        <v>795</v>
      </c>
      <c r="BC803" s="80"/>
      <c r="BD803" s="80"/>
      <c r="BE803" s="80"/>
      <c r="BF803" s="80"/>
      <c r="BG803" s="32" t="str">
        <f t="shared" si="136"/>
        <v/>
      </c>
      <c r="BH803" s="78">
        <f t="shared" si="134"/>
        <v>0</v>
      </c>
      <c r="BI803" s="2">
        <f t="shared" si="137"/>
        <v>0</v>
      </c>
      <c r="BJ803" s="2">
        <f t="shared" si="138"/>
        <v>0</v>
      </c>
      <c r="BK803" s="2">
        <f t="shared" si="135"/>
        <v>0</v>
      </c>
    </row>
    <row r="804" spans="2:63" ht="15" customHeight="1" x14ac:dyDescent="0.25">
      <c r="B804" s="14">
        <v>796</v>
      </c>
      <c r="C804" s="95" t="str">
        <f t="shared" si="139"/>
        <v/>
      </c>
      <c r="D804" s="15" t="str">
        <f t="shared" si="133"/>
        <v>OK</v>
      </c>
      <c r="E804" s="16" t="e">
        <f>VLOOKUP('Data Sheet'!$B$8,'Data Sheet'!$I$2:$J$9,2,FALSE)</f>
        <v>#N/A</v>
      </c>
      <c r="F804" s="16" t="str">
        <f t="shared" si="140"/>
        <v/>
      </c>
      <c r="G804" s="103">
        <f t="shared" si="141"/>
        <v>0</v>
      </c>
      <c r="H804" s="17" t="s">
        <v>26</v>
      </c>
      <c r="I804" s="17" t="s">
        <v>26</v>
      </c>
      <c r="J804" s="17" t="str">
        <f>IF('Data Sheet'!$B$9="NC-50","N/A","OK")</f>
        <v>OK</v>
      </c>
      <c r="K804" s="17" t="str">
        <f>IF('Data Sheet'!$B$9="NC-50","N/A","OK")</f>
        <v>OK</v>
      </c>
      <c r="L804" s="17" t="str">
        <f t="shared" si="142"/>
        <v>OK</v>
      </c>
      <c r="M804" s="17" t="str">
        <f t="shared" si="143"/>
        <v>OK</v>
      </c>
      <c r="N804" s="18" t="str">
        <f>IF(BO804&lt;&gt;"",
    IF(INT('Data Sheet'!$A$19)=INT('Data Sheet'!$B$19),
        --(INT('Data Sheet'!$A$19) &amp; "." &amp; BO804),
        IF(AND((--(INT('Data Sheet'!$A$19) &amp; "." &amp; BO804)&gt;=--('Data Sheet'!$A$19)), (--(INT('Data Sheet'!$A$19) &amp; "." &amp; BO804)&lt;=--('Data Sheet'!$B$19))),
            --(INT('Data Sheet'!$A$19) &amp; "." &amp; BO804),
            --(INT('Data Sheet'!$B$19) &amp; "." &amp; BO804)
        )
    ),
    IF(BN804&lt;&gt;"",
        IF(INT('Data Sheet'!$A$19)=INT('Data Sheet'!$B$19),
            --(INT('Data Sheet'!$A$19) &amp; "." &amp; LEFT(BN804,3)),
            IF(AND((--(INT('Data Sheet'!$A$19) &amp; "." &amp; LEFT(BN804,3))&gt;=--('Data Sheet'!$A$19)), (--(INT('Data Sheet'!$A$19) &amp; "." &amp; LEFT(BN804,3))&lt;=--('Data Sheet'!$B$19))),
                --(INT('Data Sheet'!$A$19) &amp; "." &amp; LEFT(BN804,3)),
                --(INT('Data Sheet'!$B$19) &amp; "." &amp; LEFT(BN804,3))
            )
        ),
        "OK"
    )
)</f>
        <v>OK</v>
      </c>
      <c r="O804" s="23" t="str">
        <f>IF(BP804&lt;&gt;"",
    IF(INT('Data Sheet'!$A$19)=INT('Data Sheet'!$B$19),
        --(INT('Data Sheet'!$A$19) &amp; "." &amp; BP804),
        IF(AND((--(INT('Data Sheet'!$A$19) &amp; "." &amp; BP804)&gt;=--('Data Sheet'!$A$19)), (--(INT('Data Sheet'!$A$19) &amp; "." &amp; BP804)&lt;=--('Data Sheet'!$B$19))),
            --(INT('Data Sheet'!$A$19) &amp; "." &amp; BP804),
            --(INT('Data Sheet'!$B$19) &amp; "." &amp; BP804)
        )
    ),
    IF(BN804&lt;&gt;"",
        IF(INT('Data Sheet'!$A$19)=INT('Data Sheet'!$B$19),
            --(INT('Data Sheet'!$A$19) &amp; "." &amp; RIGHT(BN804,3)),
            IF(AND((--(INT('Data Sheet'!$A$19) &amp; "." &amp; RIGHT(BN804,3))&gt;=--('Data Sheet'!$A$19)), (--(INT('Data Sheet'!$A$19) &amp; "." &amp; RIGHT(BN804,3))&lt;=--('Data Sheet'!$B$19))),
                --(INT('Data Sheet'!$A$19) &amp; "." &amp; RIGHT(BN804,3)),
                --(INT('Data Sheet'!$B$19) &amp; "." &amp; RIGHT(BN804,3))
            )
        ),
        "OK"
    )
)</f>
        <v>OK</v>
      </c>
      <c r="P804" s="23" t="str">
        <f>IF(BR804&lt;&gt;"",
    IF(INT('Data Sheet'!$A$19)=INT('Data Sheet'!$B$15),
        --(INT('Data Sheet'!$A$15) &amp; "." &amp; BR804),
        IF(AND((--(INT('Data Sheet'!$A$15) &amp; "." &amp; BR804)&gt;=--('Data Sheet'!$A$15)), (--(INT('Data Sheet'!$A$15) &amp; "." &amp; BR804)&lt;=--('Data Sheet'!$B$15))),
            --(INT('Data Sheet'!$A$15) &amp; "." &amp; BR804),
            --(INT('Data Sheet'!$B$15) &amp; "." &amp; BR804)
        )
    ),
    IF(BQ804&lt;&gt;"",
        IF(INT('Data Sheet'!$A$15)=INT('Data Sheet'!$B$15),
            --(INT('Data Sheet'!$A$15) &amp; "." &amp; LEFT(BQ804,3)),
            IF(AND((--(INT('Data Sheet'!$A$15) &amp; "." &amp; LEFT(BQ804,3))&gt;=--('Data Sheet'!$A$15)), (--(INT('Data Sheet'!$A$15) &amp; "." &amp; LEFT(BQ804,3))&lt;=--('Data Sheet'!$B$15))),
                --(INT('Data Sheet'!$A$15) &amp; "." &amp; LEFT(BQ804,3)),
                --(INT('Data Sheet'!$B$15) &amp; "." &amp; LEFT(BQ804,3))
            )
        ),
        "OK"
    )
)</f>
        <v>OK</v>
      </c>
      <c r="Q804" s="23" t="str">
        <f>IF(BS804&lt;&gt;"",
    IF(INT('Data Sheet'!$A$19)=INT('Data Sheet'!$B$15),
        --(INT('Data Sheet'!$A$15) &amp; "." &amp; BS804),
        IF(AND((--(INT('Data Sheet'!$A$15) &amp; "." &amp; BS804)&gt;=--('Data Sheet'!$A$15)), (--(INT('Data Sheet'!$A$15) &amp; "." &amp; BS804)&lt;=--('Data Sheet'!$B$15))),
            --(INT('Data Sheet'!$A$15) &amp; "." &amp; BS804),
            --(INT('Data Sheet'!$B$15) &amp; "." &amp; BS804)
        )
    ),
    IF(BQ804&lt;&gt;"",
        IF(INT('Data Sheet'!$A$15)=INT('Data Sheet'!$B$15),
            --(INT('Data Sheet'!$A$15) &amp; "." &amp; RIGHT(BQ804,3)),
            IF(AND((--(INT('Data Sheet'!$A$15) &amp; "." &amp; RIGHT(BQ804,3))&gt;=--('Data Sheet'!$A$15)), (--(INT('Data Sheet'!$A$15) &amp; "." &amp; RIGHT(BQ804,3))&lt;=--('Data Sheet'!$B$15))),
                --(INT('Data Sheet'!$A$15) &amp; "." &amp; RIGHT(BQ804,3)),
                --(INT('Data Sheet'!$B$15) &amp; "." &amp; RIGHT(BQ804,3))
            )
        ),
        "OK"
    )
)</f>
        <v>OK</v>
      </c>
      <c r="R804" s="19"/>
      <c r="S804" s="19"/>
      <c r="T804" s="19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1"/>
      <c r="AU804" s="21"/>
      <c r="AV804" s="21"/>
      <c r="AW804" s="22"/>
      <c r="AX804" s="99"/>
      <c r="AY804" s="20"/>
      <c r="AZ804" s="20"/>
      <c r="BA804" s="22"/>
      <c r="BB804">
        <v>796</v>
      </c>
      <c r="BC804" s="80"/>
      <c r="BD804" s="80"/>
      <c r="BE804" s="80"/>
      <c r="BF804" s="80"/>
      <c r="BG804" s="32" t="str">
        <f t="shared" si="136"/>
        <v/>
      </c>
      <c r="BH804" s="78">
        <f t="shared" si="134"/>
        <v>0</v>
      </c>
      <c r="BI804" s="2">
        <f t="shared" si="137"/>
        <v>0</v>
      </c>
      <c r="BJ804" s="2">
        <f t="shared" si="138"/>
        <v>0</v>
      </c>
      <c r="BK804" s="2">
        <f t="shared" si="135"/>
        <v>0</v>
      </c>
    </row>
    <row r="805" spans="2:63" ht="15" customHeight="1" x14ac:dyDescent="0.25">
      <c r="B805" s="14">
        <v>797</v>
      </c>
      <c r="C805" s="95" t="str">
        <f t="shared" si="139"/>
        <v/>
      </c>
      <c r="D805" s="15" t="str">
        <f t="shared" si="133"/>
        <v>OK</v>
      </c>
      <c r="E805" s="16" t="e">
        <f>VLOOKUP('Data Sheet'!$B$8,'Data Sheet'!$I$2:$J$9,2,FALSE)</f>
        <v>#N/A</v>
      </c>
      <c r="F805" s="16" t="str">
        <f t="shared" si="140"/>
        <v/>
      </c>
      <c r="G805" s="103">
        <f t="shared" si="141"/>
        <v>0</v>
      </c>
      <c r="H805" s="17" t="s">
        <v>26</v>
      </c>
      <c r="I805" s="17" t="s">
        <v>26</v>
      </c>
      <c r="J805" s="17" t="str">
        <f>IF('Data Sheet'!$B$9="NC-50","N/A","OK")</f>
        <v>OK</v>
      </c>
      <c r="K805" s="17" t="str">
        <f>IF('Data Sheet'!$B$9="NC-50","N/A","OK")</f>
        <v>OK</v>
      </c>
      <c r="L805" s="17" t="str">
        <f t="shared" si="142"/>
        <v>OK</v>
      </c>
      <c r="M805" s="17" t="str">
        <f t="shared" si="143"/>
        <v>OK</v>
      </c>
      <c r="N805" s="18" t="str">
        <f>IF(BO805&lt;&gt;"",
    IF(INT('Data Sheet'!$A$19)=INT('Data Sheet'!$B$19),
        --(INT('Data Sheet'!$A$19) &amp; "." &amp; BO805),
        IF(AND((--(INT('Data Sheet'!$A$19) &amp; "." &amp; BO805)&gt;=--('Data Sheet'!$A$19)), (--(INT('Data Sheet'!$A$19) &amp; "." &amp; BO805)&lt;=--('Data Sheet'!$B$19))),
            --(INT('Data Sheet'!$A$19) &amp; "." &amp; BO805),
            --(INT('Data Sheet'!$B$19) &amp; "." &amp; BO805)
        )
    ),
    IF(BN805&lt;&gt;"",
        IF(INT('Data Sheet'!$A$19)=INT('Data Sheet'!$B$19),
            --(INT('Data Sheet'!$A$19) &amp; "." &amp; LEFT(BN805,3)),
            IF(AND((--(INT('Data Sheet'!$A$19) &amp; "." &amp; LEFT(BN805,3))&gt;=--('Data Sheet'!$A$19)), (--(INT('Data Sheet'!$A$19) &amp; "." &amp; LEFT(BN805,3))&lt;=--('Data Sheet'!$B$19))),
                --(INT('Data Sheet'!$A$19) &amp; "." &amp; LEFT(BN805,3)),
                --(INT('Data Sheet'!$B$19) &amp; "." &amp; LEFT(BN805,3))
            )
        ),
        "OK"
    )
)</f>
        <v>OK</v>
      </c>
      <c r="O805" s="23" t="str">
        <f>IF(BP805&lt;&gt;"",
    IF(INT('Data Sheet'!$A$19)=INT('Data Sheet'!$B$19),
        --(INT('Data Sheet'!$A$19) &amp; "." &amp; BP805),
        IF(AND((--(INT('Data Sheet'!$A$19) &amp; "." &amp; BP805)&gt;=--('Data Sheet'!$A$19)), (--(INT('Data Sheet'!$A$19) &amp; "." &amp; BP805)&lt;=--('Data Sheet'!$B$19))),
            --(INT('Data Sheet'!$A$19) &amp; "." &amp; BP805),
            --(INT('Data Sheet'!$B$19) &amp; "." &amp; BP805)
        )
    ),
    IF(BN805&lt;&gt;"",
        IF(INT('Data Sheet'!$A$19)=INT('Data Sheet'!$B$19),
            --(INT('Data Sheet'!$A$19) &amp; "." &amp; RIGHT(BN805,3)),
            IF(AND((--(INT('Data Sheet'!$A$19) &amp; "." &amp; RIGHT(BN805,3))&gt;=--('Data Sheet'!$A$19)), (--(INT('Data Sheet'!$A$19) &amp; "." &amp; RIGHT(BN805,3))&lt;=--('Data Sheet'!$B$19))),
                --(INT('Data Sheet'!$A$19) &amp; "." &amp; RIGHT(BN805,3)),
                --(INT('Data Sheet'!$B$19) &amp; "." &amp; RIGHT(BN805,3))
            )
        ),
        "OK"
    )
)</f>
        <v>OK</v>
      </c>
      <c r="P805" s="23" t="str">
        <f>IF(BR805&lt;&gt;"",
    IF(INT('Data Sheet'!$A$19)=INT('Data Sheet'!$B$15),
        --(INT('Data Sheet'!$A$15) &amp; "." &amp; BR805),
        IF(AND((--(INT('Data Sheet'!$A$15) &amp; "." &amp; BR805)&gt;=--('Data Sheet'!$A$15)), (--(INT('Data Sheet'!$A$15) &amp; "." &amp; BR805)&lt;=--('Data Sheet'!$B$15))),
            --(INT('Data Sheet'!$A$15) &amp; "." &amp; BR805),
            --(INT('Data Sheet'!$B$15) &amp; "." &amp; BR805)
        )
    ),
    IF(BQ805&lt;&gt;"",
        IF(INT('Data Sheet'!$A$15)=INT('Data Sheet'!$B$15),
            --(INT('Data Sheet'!$A$15) &amp; "." &amp; LEFT(BQ805,3)),
            IF(AND((--(INT('Data Sheet'!$A$15) &amp; "." &amp; LEFT(BQ805,3))&gt;=--('Data Sheet'!$A$15)), (--(INT('Data Sheet'!$A$15) &amp; "." &amp; LEFT(BQ805,3))&lt;=--('Data Sheet'!$B$15))),
                --(INT('Data Sheet'!$A$15) &amp; "." &amp; LEFT(BQ805,3)),
                --(INT('Data Sheet'!$B$15) &amp; "." &amp; LEFT(BQ805,3))
            )
        ),
        "OK"
    )
)</f>
        <v>OK</v>
      </c>
      <c r="Q805" s="23" t="str">
        <f>IF(BS805&lt;&gt;"",
    IF(INT('Data Sheet'!$A$19)=INT('Data Sheet'!$B$15),
        --(INT('Data Sheet'!$A$15) &amp; "." &amp; BS805),
        IF(AND((--(INT('Data Sheet'!$A$15) &amp; "." &amp; BS805)&gt;=--('Data Sheet'!$A$15)), (--(INT('Data Sheet'!$A$15) &amp; "." &amp; BS805)&lt;=--('Data Sheet'!$B$15))),
            --(INT('Data Sheet'!$A$15) &amp; "." &amp; BS805),
            --(INT('Data Sheet'!$B$15) &amp; "." &amp; BS805)
        )
    ),
    IF(BQ805&lt;&gt;"",
        IF(INT('Data Sheet'!$A$15)=INT('Data Sheet'!$B$15),
            --(INT('Data Sheet'!$A$15) &amp; "." &amp; RIGHT(BQ805,3)),
            IF(AND((--(INT('Data Sheet'!$A$15) &amp; "." &amp; RIGHT(BQ805,3))&gt;=--('Data Sheet'!$A$15)), (--(INT('Data Sheet'!$A$15) &amp; "." &amp; RIGHT(BQ805,3))&lt;=--('Data Sheet'!$B$15))),
                --(INT('Data Sheet'!$A$15) &amp; "." &amp; RIGHT(BQ805,3)),
                --(INT('Data Sheet'!$B$15) &amp; "." &amp; RIGHT(BQ805,3))
            )
        ),
        "OK"
    )
)</f>
        <v>OK</v>
      </c>
      <c r="R805" s="19"/>
      <c r="S805" s="19"/>
      <c r="T805" s="19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1"/>
      <c r="AU805" s="21"/>
      <c r="AV805" s="21"/>
      <c r="AW805" s="22"/>
      <c r="AX805" s="99"/>
      <c r="AY805" s="20"/>
      <c r="AZ805" s="20"/>
      <c r="BA805" s="22"/>
      <c r="BB805">
        <v>797</v>
      </c>
      <c r="BC805" s="80"/>
      <c r="BD805" s="80"/>
      <c r="BE805" s="80"/>
      <c r="BF805" s="80"/>
      <c r="BG805" s="32" t="str">
        <f t="shared" si="136"/>
        <v/>
      </c>
      <c r="BH805" s="78">
        <f t="shared" si="134"/>
        <v>0</v>
      </c>
      <c r="BI805" s="2">
        <f t="shared" si="137"/>
        <v>0</v>
      </c>
      <c r="BJ805" s="2">
        <f t="shared" si="138"/>
        <v>0</v>
      </c>
      <c r="BK805" s="2">
        <f t="shared" si="135"/>
        <v>0</v>
      </c>
    </row>
    <row r="806" spans="2:63" ht="15" customHeight="1" x14ac:dyDescent="0.25">
      <c r="B806" s="14">
        <v>798</v>
      </c>
      <c r="C806" s="95" t="str">
        <f t="shared" si="139"/>
        <v/>
      </c>
      <c r="D806" s="15" t="str">
        <f t="shared" si="133"/>
        <v>OK</v>
      </c>
      <c r="E806" s="16" t="e">
        <f>VLOOKUP('Data Sheet'!$B$8,'Data Sheet'!$I$2:$J$9,2,FALSE)</f>
        <v>#N/A</v>
      </c>
      <c r="F806" s="16" t="str">
        <f t="shared" si="140"/>
        <v/>
      </c>
      <c r="G806" s="103">
        <f t="shared" si="141"/>
        <v>0</v>
      </c>
      <c r="H806" s="17" t="s">
        <v>26</v>
      </c>
      <c r="I806" s="17" t="s">
        <v>26</v>
      </c>
      <c r="J806" s="17" t="str">
        <f>IF('Data Sheet'!$B$9="NC-50","N/A","OK")</f>
        <v>OK</v>
      </c>
      <c r="K806" s="17" t="str">
        <f>IF('Data Sheet'!$B$9="NC-50","N/A","OK")</f>
        <v>OK</v>
      </c>
      <c r="L806" s="17" t="str">
        <f t="shared" si="142"/>
        <v>OK</v>
      </c>
      <c r="M806" s="17" t="str">
        <f t="shared" si="143"/>
        <v>OK</v>
      </c>
      <c r="N806" s="18" t="str">
        <f>IF(BO806&lt;&gt;"",
    IF(INT('Data Sheet'!$A$19)=INT('Data Sheet'!$B$19),
        --(INT('Data Sheet'!$A$19) &amp; "." &amp; BO806),
        IF(AND((--(INT('Data Sheet'!$A$19) &amp; "." &amp; BO806)&gt;=--('Data Sheet'!$A$19)), (--(INT('Data Sheet'!$A$19) &amp; "." &amp; BO806)&lt;=--('Data Sheet'!$B$19))),
            --(INT('Data Sheet'!$A$19) &amp; "." &amp; BO806),
            --(INT('Data Sheet'!$B$19) &amp; "." &amp; BO806)
        )
    ),
    IF(BN806&lt;&gt;"",
        IF(INT('Data Sheet'!$A$19)=INT('Data Sheet'!$B$19),
            --(INT('Data Sheet'!$A$19) &amp; "." &amp; LEFT(BN806,3)),
            IF(AND((--(INT('Data Sheet'!$A$19) &amp; "." &amp; LEFT(BN806,3))&gt;=--('Data Sheet'!$A$19)), (--(INT('Data Sheet'!$A$19) &amp; "." &amp; LEFT(BN806,3))&lt;=--('Data Sheet'!$B$19))),
                --(INT('Data Sheet'!$A$19) &amp; "." &amp; LEFT(BN806,3)),
                --(INT('Data Sheet'!$B$19) &amp; "." &amp; LEFT(BN806,3))
            )
        ),
        "OK"
    )
)</f>
        <v>OK</v>
      </c>
      <c r="O806" s="23" t="str">
        <f>IF(BP806&lt;&gt;"",
    IF(INT('Data Sheet'!$A$19)=INT('Data Sheet'!$B$19),
        --(INT('Data Sheet'!$A$19) &amp; "." &amp; BP806),
        IF(AND((--(INT('Data Sheet'!$A$19) &amp; "." &amp; BP806)&gt;=--('Data Sheet'!$A$19)), (--(INT('Data Sheet'!$A$19) &amp; "." &amp; BP806)&lt;=--('Data Sheet'!$B$19))),
            --(INT('Data Sheet'!$A$19) &amp; "." &amp; BP806),
            --(INT('Data Sheet'!$B$19) &amp; "." &amp; BP806)
        )
    ),
    IF(BN806&lt;&gt;"",
        IF(INT('Data Sheet'!$A$19)=INT('Data Sheet'!$B$19),
            --(INT('Data Sheet'!$A$19) &amp; "." &amp; RIGHT(BN806,3)),
            IF(AND((--(INT('Data Sheet'!$A$19) &amp; "." &amp; RIGHT(BN806,3))&gt;=--('Data Sheet'!$A$19)), (--(INT('Data Sheet'!$A$19) &amp; "." &amp; RIGHT(BN806,3))&lt;=--('Data Sheet'!$B$19))),
                --(INT('Data Sheet'!$A$19) &amp; "." &amp; RIGHT(BN806,3)),
                --(INT('Data Sheet'!$B$19) &amp; "." &amp; RIGHT(BN806,3))
            )
        ),
        "OK"
    )
)</f>
        <v>OK</v>
      </c>
      <c r="P806" s="23" t="str">
        <f>IF(BR806&lt;&gt;"",
    IF(INT('Data Sheet'!$A$19)=INT('Data Sheet'!$B$15),
        --(INT('Data Sheet'!$A$15) &amp; "." &amp; BR806),
        IF(AND((--(INT('Data Sheet'!$A$15) &amp; "." &amp; BR806)&gt;=--('Data Sheet'!$A$15)), (--(INT('Data Sheet'!$A$15) &amp; "." &amp; BR806)&lt;=--('Data Sheet'!$B$15))),
            --(INT('Data Sheet'!$A$15) &amp; "." &amp; BR806),
            --(INT('Data Sheet'!$B$15) &amp; "." &amp; BR806)
        )
    ),
    IF(BQ806&lt;&gt;"",
        IF(INT('Data Sheet'!$A$15)=INT('Data Sheet'!$B$15),
            --(INT('Data Sheet'!$A$15) &amp; "." &amp; LEFT(BQ806,3)),
            IF(AND((--(INT('Data Sheet'!$A$15) &amp; "." &amp; LEFT(BQ806,3))&gt;=--('Data Sheet'!$A$15)), (--(INT('Data Sheet'!$A$15) &amp; "." &amp; LEFT(BQ806,3))&lt;=--('Data Sheet'!$B$15))),
                --(INT('Data Sheet'!$A$15) &amp; "." &amp; LEFT(BQ806,3)),
                --(INT('Data Sheet'!$B$15) &amp; "." &amp; LEFT(BQ806,3))
            )
        ),
        "OK"
    )
)</f>
        <v>OK</v>
      </c>
      <c r="Q806" s="23" t="str">
        <f>IF(BS806&lt;&gt;"",
    IF(INT('Data Sheet'!$A$19)=INT('Data Sheet'!$B$15),
        --(INT('Data Sheet'!$A$15) &amp; "." &amp; BS806),
        IF(AND((--(INT('Data Sheet'!$A$15) &amp; "." &amp; BS806)&gt;=--('Data Sheet'!$A$15)), (--(INT('Data Sheet'!$A$15) &amp; "." &amp; BS806)&lt;=--('Data Sheet'!$B$15))),
            --(INT('Data Sheet'!$A$15) &amp; "." &amp; BS806),
            --(INT('Data Sheet'!$B$15) &amp; "." &amp; BS806)
        )
    ),
    IF(BQ806&lt;&gt;"",
        IF(INT('Data Sheet'!$A$15)=INT('Data Sheet'!$B$15),
            --(INT('Data Sheet'!$A$15) &amp; "." &amp; RIGHT(BQ806,3)),
            IF(AND((--(INT('Data Sheet'!$A$15) &amp; "." &amp; RIGHT(BQ806,3))&gt;=--('Data Sheet'!$A$15)), (--(INT('Data Sheet'!$A$15) &amp; "." &amp; RIGHT(BQ806,3))&lt;=--('Data Sheet'!$B$15))),
                --(INT('Data Sheet'!$A$15) &amp; "." &amp; RIGHT(BQ806,3)),
                --(INT('Data Sheet'!$B$15) &amp; "." &amp; RIGHT(BQ806,3))
            )
        ),
        "OK"
    )
)</f>
        <v>OK</v>
      </c>
      <c r="R806" s="19"/>
      <c r="S806" s="19"/>
      <c r="T806" s="19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1"/>
      <c r="AU806" s="21"/>
      <c r="AV806" s="21"/>
      <c r="AW806" s="22"/>
      <c r="AX806" s="99"/>
      <c r="AY806" s="20"/>
      <c r="AZ806" s="20"/>
      <c r="BA806" s="22"/>
      <c r="BB806">
        <v>798</v>
      </c>
      <c r="BC806" s="80"/>
      <c r="BD806" s="80"/>
      <c r="BE806" s="80"/>
      <c r="BF806" s="80"/>
      <c r="BG806" s="32" t="str">
        <f t="shared" si="136"/>
        <v/>
      </c>
      <c r="BH806" s="78">
        <f t="shared" si="134"/>
        <v>0</v>
      </c>
      <c r="BI806" s="2">
        <f t="shared" si="137"/>
        <v>0</v>
      </c>
      <c r="BJ806" s="2">
        <f t="shared" si="138"/>
        <v>0</v>
      </c>
      <c r="BK806" s="2">
        <f t="shared" si="135"/>
        <v>0</v>
      </c>
    </row>
    <row r="807" spans="2:63" ht="15" customHeight="1" x14ac:dyDescent="0.25">
      <c r="B807" s="14">
        <v>799</v>
      </c>
      <c r="C807" s="95" t="str">
        <f t="shared" si="139"/>
        <v/>
      </c>
      <c r="D807" s="15" t="str">
        <f t="shared" si="133"/>
        <v>OK</v>
      </c>
      <c r="E807" s="16" t="e">
        <f>VLOOKUP('Data Sheet'!$B$8,'Data Sheet'!$I$2:$J$9,2,FALSE)</f>
        <v>#N/A</v>
      </c>
      <c r="F807" s="16" t="str">
        <f t="shared" si="140"/>
        <v/>
      </c>
      <c r="G807" s="103">
        <f t="shared" si="141"/>
        <v>0</v>
      </c>
      <c r="H807" s="17" t="s">
        <v>26</v>
      </c>
      <c r="I807" s="17" t="s">
        <v>26</v>
      </c>
      <c r="J807" s="17" t="str">
        <f>IF('Data Sheet'!$B$9="NC-50","N/A","OK")</f>
        <v>OK</v>
      </c>
      <c r="K807" s="17" t="str">
        <f>IF('Data Sheet'!$B$9="NC-50","N/A","OK")</f>
        <v>OK</v>
      </c>
      <c r="L807" s="17" t="str">
        <f t="shared" si="142"/>
        <v>OK</v>
      </c>
      <c r="M807" s="17" t="str">
        <f t="shared" si="143"/>
        <v>OK</v>
      </c>
      <c r="N807" s="18" t="str">
        <f>IF(BO807&lt;&gt;"",
    IF(INT('Data Sheet'!$A$19)=INT('Data Sheet'!$B$19),
        --(INT('Data Sheet'!$A$19) &amp; "." &amp; BO807),
        IF(AND((--(INT('Data Sheet'!$A$19) &amp; "." &amp; BO807)&gt;=--('Data Sheet'!$A$19)), (--(INT('Data Sheet'!$A$19) &amp; "." &amp; BO807)&lt;=--('Data Sheet'!$B$19))),
            --(INT('Data Sheet'!$A$19) &amp; "." &amp; BO807),
            --(INT('Data Sheet'!$B$19) &amp; "." &amp; BO807)
        )
    ),
    IF(BN807&lt;&gt;"",
        IF(INT('Data Sheet'!$A$19)=INT('Data Sheet'!$B$19),
            --(INT('Data Sheet'!$A$19) &amp; "." &amp; LEFT(BN807,3)),
            IF(AND((--(INT('Data Sheet'!$A$19) &amp; "." &amp; LEFT(BN807,3))&gt;=--('Data Sheet'!$A$19)), (--(INT('Data Sheet'!$A$19) &amp; "." &amp; LEFT(BN807,3))&lt;=--('Data Sheet'!$B$19))),
                --(INT('Data Sheet'!$A$19) &amp; "." &amp; LEFT(BN807,3)),
                --(INT('Data Sheet'!$B$19) &amp; "." &amp; LEFT(BN807,3))
            )
        ),
        "OK"
    )
)</f>
        <v>OK</v>
      </c>
      <c r="O807" s="23" t="str">
        <f>IF(BP807&lt;&gt;"",
    IF(INT('Data Sheet'!$A$19)=INT('Data Sheet'!$B$19),
        --(INT('Data Sheet'!$A$19) &amp; "." &amp; BP807),
        IF(AND((--(INT('Data Sheet'!$A$19) &amp; "." &amp; BP807)&gt;=--('Data Sheet'!$A$19)), (--(INT('Data Sheet'!$A$19) &amp; "." &amp; BP807)&lt;=--('Data Sheet'!$B$19))),
            --(INT('Data Sheet'!$A$19) &amp; "." &amp; BP807),
            --(INT('Data Sheet'!$B$19) &amp; "." &amp; BP807)
        )
    ),
    IF(BN807&lt;&gt;"",
        IF(INT('Data Sheet'!$A$19)=INT('Data Sheet'!$B$19),
            --(INT('Data Sheet'!$A$19) &amp; "." &amp; RIGHT(BN807,3)),
            IF(AND((--(INT('Data Sheet'!$A$19) &amp; "." &amp; RIGHT(BN807,3))&gt;=--('Data Sheet'!$A$19)), (--(INT('Data Sheet'!$A$19) &amp; "." &amp; RIGHT(BN807,3))&lt;=--('Data Sheet'!$B$19))),
                --(INT('Data Sheet'!$A$19) &amp; "." &amp; RIGHT(BN807,3)),
                --(INT('Data Sheet'!$B$19) &amp; "." &amp; RIGHT(BN807,3))
            )
        ),
        "OK"
    )
)</f>
        <v>OK</v>
      </c>
      <c r="P807" s="23" t="str">
        <f>IF(BR807&lt;&gt;"",
    IF(INT('Data Sheet'!$A$19)=INT('Data Sheet'!$B$15),
        --(INT('Data Sheet'!$A$15) &amp; "." &amp; BR807),
        IF(AND((--(INT('Data Sheet'!$A$15) &amp; "." &amp; BR807)&gt;=--('Data Sheet'!$A$15)), (--(INT('Data Sheet'!$A$15) &amp; "." &amp; BR807)&lt;=--('Data Sheet'!$B$15))),
            --(INT('Data Sheet'!$A$15) &amp; "." &amp; BR807),
            --(INT('Data Sheet'!$B$15) &amp; "." &amp; BR807)
        )
    ),
    IF(BQ807&lt;&gt;"",
        IF(INT('Data Sheet'!$A$15)=INT('Data Sheet'!$B$15),
            --(INT('Data Sheet'!$A$15) &amp; "." &amp; LEFT(BQ807,3)),
            IF(AND((--(INT('Data Sheet'!$A$15) &amp; "." &amp; LEFT(BQ807,3))&gt;=--('Data Sheet'!$A$15)), (--(INT('Data Sheet'!$A$15) &amp; "." &amp; LEFT(BQ807,3))&lt;=--('Data Sheet'!$B$15))),
                --(INT('Data Sheet'!$A$15) &amp; "." &amp; LEFT(BQ807,3)),
                --(INT('Data Sheet'!$B$15) &amp; "." &amp; LEFT(BQ807,3))
            )
        ),
        "OK"
    )
)</f>
        <v>OK</v>
      </c>
      <c r="Q807" s="23" t="str">
        <f>IF(BS807&lt;&gt;"",
    IF(INT('Data Sheet'!$A$19)=INT('Data Sheet'!$B$15),
        --(INT('Data Sheet'!$A$15) &amp; "." &amp; BS807),
        IF(AND((--(INT('Data Sheet'!$A$15) &amp; "." &amp; BS807)&gt;=--('Data Sheet'!$A$15)), (--(INT('Data Sheet'!$A$15) &amp; "." &amp; BS807)&lt;=--('Data Sheet'!$B$15))),
            --(INT('Data Sheet'!$A$15) &amp; "." &amp; BS807),
            --(INT('Data Sheet'!$B$15) &amp; "." &amp; BS807)
        )
    ),
    IF(BQ807&lt;&gt;"",
        IF(INT('Data Sheet'!$A$15)=INT('Data Sheet'!$B$15),
            --(INT('Data Sheet'!$A$15) &amp; "." &amp; RIGHT(BQ807,3)),
            IF(AND((--(INT('Data Sheet'!$A$15) &amp; "." &amp; RIGHT(BQ807,3))&gt;=--('Data Sheet'!$A$15)), (--(INT('Data Sheet'!$A$15) &amp; "." &amp; RIGHT(BQ807,3))&lt;=--('Data Sheet'!$B$15))),
                --(INT('Data Sheet'!$A$15) &amp; "." &amp; RIGHT(BQ807,3)),
                --(INT('Data Sheet'!$B$15) &amp; "." &amp; RIGHT(BQ807,3))
            )
        ),
        "OK"
    )
)</f>
        <v>OK</v>
      </c>
      <c r="R807" s="19"/>
      <c r="S807" s="19"/>
      <c r="T807" s="19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1"/>
      <c r="AU807" s="21"/>
      <c r="AV807" s="21"/>
      <c r="AW807" s="22"/>
      <c r="AX807" s="99"/>
      <c r="AY807" s="20"/>
      <c r="AZ807" s="20"/>
      <c r="BA807" s="22"/>
      <c r="BB807">
        <v>799</v>
      </c>
      <c r="BC807" s="80"/>
      <c r="BD807" s="80"/>
      <c r="BE807" s="80"/>
      <c r="BF807" s="80"/>
      <c r="BG807" s="32" t="str">
        <f t="shared" si="136"/>
        <v/>
      </c>
      <c r="BH807" s="78">
        <f t="shared" si="134"/>
        <v>0</v>
      </c>
      <c r="BI807" s="2">
        <f t="shared" si="137"/>
        <v>0</v>
      </c>
      <c r="BJ807" s="2">
        <f t="shared" si="138"/>
        <v>0</v>
      </c>
      <c r="BK807" s="2">
        <f t="shared" si="135"/>
        <v>0</v>
      </c>
    </row>
    <row r="808" spans="2:63" ht="15" customHeight="1" x14ac:dyDescent="0.25">
      <c r="B808" s="14">
        <v>800</v>
      </c>
      <c r="C808" s="95" t="str">
        <f t="shared" si="139"/>
        <v/>
      </c>
      <c r="D808" s="15" t="str">
        <f t="shared" si="133"/>
        <v>OK</v>
      </c>
      <c r="E808" s="16" t="e">
        <f>VLOOKUP('Data Sheet'!$B$8,'Data Sheet'!$I$2:$J$9,2,FALSE)</f>
        <v>#N/A</v>
      </c>
      <c r="F808" s="16" t="str">
        <f t="shared" si="140"/>
        <v/>
      </c>
      <c r="G808" s="103">
        <f t="shared" si="141"/>
        <v>0</v>
      </c>
      <c r="H808" s="17" t="s">
        <v>26</v>
      </c>
      <c r="I808" s="17" t="s">
        <v>26</v>
      </c>
      <c r="J808" s="17" t="str">
        <f>IF('Data Sheet'!$B$9="NC-50","N/A","OK")</f>
        <v>OK</v>
      </c>
      <c r="K808" s="17" t="str">
        <f>IF('Data Sheet'!$B$9="NC-50","N/A","OK")</f>
        <v>OK</v>
      </c>
      <c r="L808" s="17" t="str">
        <f t="shared" si="142"/>
        <v>OK</v>
      </c>
      <c r="M808" s="17" t="str">
        <f t="shared" si="143"/>
        <v>OK</v>
      </c>
      <c r="N808" s="18" t="str">
        <f>IF(BO808&lt;&gt;"",
    IF(INT('Data Sheet'!$A$19)=INT('Data Sheet'!$B$19),
        --(INT('Data Sheet'!$A$19) &amp; "." &amp; BO808),
        IF(AND((--(INT('Data Sheet'!$A$19) &amp; "." &amp; BO808)&gt;=--('Data Sheet'!$A$19)), (--(INT('Data Sheet'!$A$19) &amp; "." &amp; BO808)&lt;=--('Data Sheet'!$B$19))),
            --(INT('Data Sheet'!$A$19) &amp; "." &amp; BO808),
            --(INT('Data Sheet'!$B$19) &amp; "." &amp; BO808)
        )
    ),
    IF(BN808&lt;&gt;"",
        IF(INT('Data Sheet'!$A$19)=INT('Data Sheet'!$B$19),
            --(INT('Data Sheet'!$A$19) &amp; "." &amp; LEFT(BN808,3)),
            IF(AND((--(INT('Data Sheet'!$A$19) &amp; "." &amp; LEFT(BN808,3))&gt;=--('Data Sheet'!$A$19)), (--(INT('Data Sheet'!$A$19) &amp; "." &amp; LEFT(BN808,3))&lt;=--('Data Sheet'!$B$19))),
                --(INT('Data Sheet'!$A$19) &amp; "." &amp; LEFT(BN808,3)),
                --(INT('Data Sheet'!$B$19) &amp; "." &amp; LEFT(BN808,3))
            )
        ),
        "OK"
    )
)</f>
        <v>OK</v>
      </c>
      <c r="O808" s="23" t="str">
        <f>IF(BP808&lt;&gt;"",
    IF(INT('Data Sheet'!$A$19)=INT('Data Sheet'!$B$19),
        --(INT('Data Sheet'!$A$19) &amp; "." &amp; BP808),
        IF(AND((--(INT('Data Sheet'!$A$19) &amp; "." &amp; BP808)&gt;=--('Data Sheet'!$A$19)), (--(INT('Data Sheet'!$A$19) &amp; "." &amp; BP808)&lt;=--('Data Sheet'!$B$19))),
            --(INT('Data Sheet'!$A$19) &amp; "." &amp; BP808),
            --(INT('Data Sheet'!$B$19) &amp; "." &amp; BP808)
        )
    ),
    IF(BN808&lt;&gt;"",
        IF(INT('Data Sheet'!$A$19)=INT('Data Sheet'!$B$19),
            --(INT('Data Sheet'!$A$19) &amp; "." &amp; RIGHT(BN808,3)),
            IF(AND((--(INT('Data Sheet'!$A$19) &amp; "." &amp; RIGHT(BN808,3))&gt;=--('Data Sheet'!$A$19)), (--(INT('Data Sheet'!$A$19) &amp; "." &amp; RIGHT(BN808,3))&lt;=--('Data Sheet'!$B$19))),
                --(INT('Data Sheet'!$A$19) &amp; "." &amp; RIGHT(BN808,3)),
                --(INT('Data Sheet'!$B$19) &amp; "." &amp; RIGHT(BN808,3))
            )
        ),
        "OK"
    )
)</f>
        <v>OK</v>
      </c>
      <c r="P808" s="23" t="str">
        <f>IF(BR808&lt;&gt;"",
    IF(INT('Data Sheet'!$A$19)=INT('Data Sheet'!$B$15),
        --(INT('Data Sheet'!$A$15) &amp; "." &amp; BR808),
        IF(AND((--(INT('Data Sheet'!$A$15) &amp; "." &amp; BR808)&gt;=--('Data Sheet'!$A$15)), (--(INT('Data Sheet'!$A$15) &amp; "." &amp; BR808)&lt;=--('Data Sheet'!$B$15))),
            --(INT('Data Sheet'!$A$15) &amp; "." &amp; BR808),
            --(INT('Data Sheet'!$B$15) &amp; "." &amp; BR808)
        )
    ),
    IF(BQ808&lt;&gt;"",
        IF(INT('Data Sheet'!$A$15)=INT('Data Sheet'!$B$15),
            --(INT('Data Sheet'!$A$15) &amp; "." &amp; LEFT(BQ808,3)),
            IF(AND((--(INT('Data Sheet'!$A$15) &amp; "." &amp; LEFT(BQ808,3))&gt;=--('Data Sheet'!$A$15)), (--(INT('Data Sheet'!$A$15) &amp; "." &amp; LEFT(BQ808,3))&lt;=--('Data Sheet'!$B$15))),
                --(INT('Data Sheet'!$A$15) &amp; "." &amp; LEFT(BQ808,3)),
                --(INT('Data Sheet'!$B$15) &amp; "." &amp; LEFT(BQ808,3))
            )
        ),
        "OK"
    )
)</f>
        <v>OK</v>
      </c>
      <c r="Q808" s="23" t="str">
        <f>IF(BS808&lt;&gt;"",
    IF(INT('Data Sheet'!$A$19)=INT('Data Sheet'!$B$15),
        --(INT('Data Sheet'!$A$15) &amp; "." &amp; BS808),
        IF(AND((--(INT('Data Sheet'!$A$15) &amp; "." &amp; BS808)&gt;=--('Data Sheet'!$A$15)), (--(INT('Data Sheet'!$A$15) &amp; "." &amp; BS808)&lt;=--('Data Sheet'!$B$15))),
            --(INT('Data Sheet'!$A$15) &amp; "." &amp; BS808),
            --(INT('Data Sheet'!$B$15) &amp; "." &amp; BS808)
        )
    ),
    IF(BQ808&lt;&gt;"",
        IF(INT('Data Sheet'!$A$15)=INT('Data Sheet'!$B$15),
            --(INT('Data Sheet'!$A$15) &amp; "." &amp; RIGHT(BQ808,3)),
            IF(AND((--(INT('Data Sheet'!$A$15) &amp; "." &amp; RIGHT(BQ808,3))&gt;=--('Data Sheet'!$A$15)), (--(INT('Data Sheet'!$A$15) &amp; "." &amp; RIGHT(BQ808,3))&lt;=--('Data Sheet'!$B$15))),
                --(INT('Data Sheet'!$A$15) &amp; "." &amp; RIGHT(BQ808,3)),
                --(INT('Data Sheet'!$B$15) &amp; "." &amp; RIGHT(BQ808,3))
            )
        ),
        "OK"
    )
)</f>
        <v>OK</v>
      </c>
      <c r="R808" s="19"/>
      <c r="S808" s="19"/>
      <c r="T808" s="19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1"/>
      <c r="AU808" s="21"/>
      <c r="AV808" s="21"/>
      <c r="AW808" s="22"/>
      <c r="AX808" s="99"/>
      <c r="AY808" s="20"/>
      <c r="AZ808" s="20"/>
      <c r="BA808" s="22"/>
      <c r="BB808">
        <v>800</v>
      </c>
      <c r="BC808" s="80"/>
      <c r="BD808" s="80"/>
      <c r="BE808" s="80"/>
      <c r="BF808" s="80"/>
      <c r="BG808" s="32" t="str">
        <f t="shared" si="136"/>
        <v/>
      </c>
      <c r="BH808" s="78">
        <f t="shared" si="134"/>
        <v>0</v>
      </c>
      <c r="BI808" s="2">
        <f t="shared" si="137"/>
        <v>0</v>
      </c>
      <c r="BJ808" s="2">
        <f t="shared" si="138"/>
        <v>0</v>
      </c>
      <c r="BK808" s="2">
        <f t="shared" si="135"/>
        <v>0</v>
      </c>
    </row>
    <row r="809" spans="2:63" ht="15" customHeight="1" x14ac:dyDescent="0.25">
      <c r="B809" s="14">
        <v>801</v>
      </c>
      <c r="C809" s="95" t="str">
        <f t="shared" si="139"/>
        <v/>
      </c>
      <c r="D809" s="15" t="str">
        <f t="shared" si="133"/>
        <v>OK</v>
      </c>
      <c r="E809" s="16" t="e">
        <f>VLOOKUP('Data Sheet'!$B$8,'Data Sheet'!$I$2:$J$9,2,FALSE)</f>
        <v>#N/A</v>
      </c>
      <c r="F809" s="16" t="str">
        <f t="shared" si="140"/>
        <v/>
      </c>
      <c r="G809" s="103">
        <f t="shared" si="141"/>
        <v>0</v>
      </c>
      <c r="H809" s="17" t="s">
        <v>26</v>
      </c>
      <c r="I809" s="17" t="s">
        <v>26</v>
      </c>
      <c r="J809" s="17" t="str">
        <f>IF('Data Sheet'!$B$9="NC-50","N/A","OK")</f>
        <v>OK</v>
      </c>
      <c r="K809" s="17" t="str">
        <f>IF('Data Sheet'!$B$9="NC-50","N/A","OK")</f>
        <v>OK</v>
      </c>
      <c r="L809" s="17" t="str">
        <f t="shared" si="142"/>
        <v>OK</v>
      </c>
      <c r="M809" s="17" t="str">
        <f t="shared" si="143"/>
        <v>OK</v>
      </c>
      <c r="N809" s="18" t="str">
        <f>IF(BO809&lt;&gt;"",
    IF(INT('Data Sheet'!$A$19)=INT('Data Sheet'!$B$19),
        --(INT('Data Sheet'!$A$19) &amp; "." &amp; BO809),
        IF(AND((--(INT('Data Sheet'!$A$19) &amp; "." &amp; BO809)&gt;=--('Data Sheet'!$A$19)), (--(INT('Data Sheet'!$A$19) &amp; "." &amp; BO809)&lt;=--('Data Sheet'!$B$19))),
            --(INT('Data Sheet'!$A$19) &amp; "." &amp; BO809),
            --(INT('Data Sheet'!$B$19) &amp; "." &amp; BO809)
        )
    ),
    IF(BN809&lt;&gt;"",
        IF(INT('Data Sheet'!$A$19)=INT('Data Sheet'!$B$19),
            --(INT('Data Sheet'!$A$19) &amp; "." &amp; LEFT(BN809,3)),
            IF(AND((--(INT('Data Sheet'!$A$19) &amp; "." &amp; LEFT(BN809,3))&gt;=--('Data Sheet'!$A$19)), (--(INT('Data Sheet'!$A$19) &amp; "." &amp; LEFT(BN809,3))&lt;=--('Data Sheet'!$B$19))),
                --(INT('Data Sheet'!$A$19) &amp; "." &amp; LEFT(BN809,3)),
                --(INT('Data Sheet'!$B$19) &amp; "." &amp; LEFT(BN809,3))
            )
        ),
        "OK"
    )
)</f>
        <v>OK</v>
      </c>
      <c r="O809" s="23" t="str">
        <f>IF(BP809&lt;&gt;"",
    IF(INT('Data Sheet'!$A$19)=INT('Data Sheet'!$B$19),
        --(INT('Data Sheet'!$A$19) &amp; "." &amp; BP809),
        IF(AND((--(INT('Data Sheet'!$A$19) &amp; "." &amp; BP809)&gt;=--('Data Sheet'!$A$19)), (--(INT('Data Sheet'!$A$19) &amp; "." &amp; BP809)&lt;=--('Data Sheet'!$B$19))),
            --(INT('Data Sheet'!$A$19) &amp; "." &amp; BP809),
            --(INT('Data Sheet'!$B$19) &amp; "." &amp; BP809)
        )
    ),
    IF(BN809&lt;&gt;"",
        IF(INT('Data Sheet'!$A$19)=INT('Data Sheet'!$B$19),
            --(INT('Data Sheet'!$A$19) &amp; "." &amp; RIGHT(BN809,3)),
            IF(AND((--(INT('Data Sheet'!$A$19) &amp; "." &amp; RIGHT(BN809,3))&gt;=--('Data Sheet'!$A$19)), (--(INT('Data Sheet'!$A$19) &amp; "." &amp; RIGHT(BN809,3))&lt;=--('Data Sheet'!$B$19))),
                --(INT('Data Sheet'!$A$19) &amp; "." &amp; RIGHT(BN809,3)),
                --(INT('Data Sheet'!$B$19) &amp; "." &amp; RIGHT(BN809,3))
            )
        ),
        "OK"
    )
)</f>
        <v>OK</v>
      </c>
      <c r="P809" s="23" t="str">
        <f>IF(BR809&lt;&gt;"",
    IF(INT('Data Sheet'!$A$19)=INT('Data Sheet'!$B$15),
        --(INT('Data Sheet'!$A$15) &amp; "." &amp; BR809),
        IF(AND((--(INT('Data Sheet'!$A$15) &amp; "." &amp; BR809)&gt;=--('Data Sheet'!$A$15)), (--(INT('Data Sheet'!$A$15) &amp; "." &amp; BR809)&lt;=--('Data Sheet'!$B$15))),
            --(INT('Data Sheet'!$A$15) &amp; "." &amp; BR809),
            --(INT('Data Sheet'!$B$15) &amp; "." &amp; BR809)
        )
    ),
    IF(BQ809&lt;&gt;"",
        IF(INT('Data Sheet'!$A$15)=INT('Data Sheet'!$B$15),
            --(INT('Data Sheet'!$A$15) &amp; "." &amp; LEFT(BQ809,3)),
            IF(AND((--(INT('Data Sheet'!$A$15) &amp; "." &amp; LEFT(BQ809,3))&gt;=--('Data Sheet'!$A$15)), (--(INT('Data Sheet'!$A$15) &amp; "." &amp; LEFT(BQ809,3))&lt;=--('Data Sheet'!$B$15))),
                --(INT('Data Sheet'!$A$15) &amp; "." &amp; LEFT(BQ809,3)),
                --(INT('Data Sheet'!$B$15) &amp; "." &amp; LEFT(BQ809,3))
            )
        ),
        "OK"
    )
)</f>
        <v>OK</v>
      </c>
      <c r="Q809" s="23" t="str">
        <f>IF(BS809&lt;&gt;"",
    IF(INT('Data Sheet'!$A$19)=INT('Data Sheet'!$B$15),
        --(INT('Data Sheet'!$A$15) &amp; "." &amp; BS809),
        IF(AND((--(INT('Data Sheet'!$A$15) &amp; "." &amp; BS809)&gt;=--('Data Sheet'!$A$15)), (--(INT('Data Sheet'!$A$15) &amp; "." &amp; BS809)&lt;=--('Data Sheet'!$B$15))),
            --(INT('Data Sheet'!$A$15) &amp; "." &amp; BS809),
            --(INT('Data Sheet'!$B$15) &amp; "." &amp; BS809)
        )
    ),
    IF(BQ809&lt;&gt;"",
        IF(INT('Data Sheet'!$A$15)=INT('Data Sheet'!$B$15),
            --(INT('Data Sheet'!$A$15) &amp; "." &amp; RIGHT(BQ809,3)),
            IF(AND((--(INT('Data Sheet'!$A$15) &amp; "." &amp; RIGHT(BQ809,3))&gt;=--('Data Sheet'!$A$15)), (--(INT('Data Sheet'!$A$15) &amp; "." &amp; RIGHT(BQ809,3))&lt;=--('Data Sheet'!$B$15))),
                --(INT('Data Sheet'!$A$15) &amp; "." &amp; RIGHT(BQ809,3)),
                --(INT('Data Sheet'!$B$15) &amp; "." &amp; RIGHT(BQ809,3))
            )
        ),
        "OK"
    )
)</f>
        <v>OK</v>
      </c>
      <c r="R809" s="19"/>
      <c r="S809" s="19"/>
      <c r="T809" s="19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1"/>
      <c r="AU809" s="21"/>
      <c r="AV809" s="21"/>
      <c r="AW809" s="22"/>
      <c r="AX809" s="99"/>
      <c r="AY809" s="20"/>
      <c r="AZ809" s="20"/>
      <c r="BA809" s="22"/>
      <c r="BB809">
        <v>801</v>
      </c>
      <c r="BC809" s="80"/>
      <c r="BD809" s="80"/>
      <c r="BE809" s="80"/>
      <c r="BF809" s="80"/>
      <c r="BG809" s="32" t="str">
        <f t="shared" si="136"/>
        <v/>
      </c>
      <c r="BH809" s="78">
        <f t="shared" si="134"/>
        <v>0</v>
      </c>
      <c r="BI809" s="2">
        <f t="shared" si="137"/>
        <v>0</v>
      </c>
      <c r="BJ809" s="2">
        <f t="shared" si="138"/>
        <v>0</v>
      </c>
      <c r="BK809" s="2">
        <f t="shared" si="135"/>
        <v>0</v>
      </c>
    </row>
    <row r="810" spans="2:63" ht="15" customHeight="1" x14ac:dyDescent="0.25">
      <c r="B810" s="14">
        <v>802</v>
      </c>
      <c r="C810" s="95" t="str">
        <f t="shared" si="139"/>
        <v/>
      </c>
      <c r="D810" s="15" t="str">
        <f t="shared" si="133"/>
        <v>OK</v>
      </c>
      <c r="E810" s="16" t="e">
        <f>VLOOKUP('Data Sheet'!$B$8,'Data Sheet'!$I$2:$J$9,2,FALSE)</f>
        <v>#N/A</v>
      </c>
      <c r="F810" s="16" t="str">
        <f t="shared" si="140"/>
        <v/>
      </c>
      <c r="G810" s="103">
        <f t="shared" si="141"/>
        <v>0</v>
      </c>
      <c r="H810" s="17" t="s">
        <v>26</v>
      </c>
      <c r="I810" s="17" t="s">
        <v>26</v>
      </c>
      <c r="J810" s="17" t="str">
        <f>IF('Data Sheet'!$B$9="NC-50","N/A","OK")</f>
        <v>OK</v>
      </c>
      <c r="K810" s="17" t="str">
        <f>IF('Data Sheet'!$B$9="NC-50","N/A","OK")</f>
        <v>OK</v>
      </c>
      <c r="L810" s="17" t="str">
        <f t="shared" si="142"/>
        <v>OK</v>
      </c>
      <c r="M810" s="17" t="str">
        <f t="shared" si="143"/>
        <v>OK</v>
      </c>
      <c r="N810" s="18" t="str">
        <f>IF(BO810&lt;&gt;"",
    IF(INT('Data Sheet'!$A$19)=INT('Data Sheet'!$B$19),
        --(INT('Data Sheet'!$A$19) &amp; "." &amp; BO810),
        IF(AND((--(INT('Data Sheet'!$A$19) &amp; "." &amp; BO810)&gt;=--('Data Sheet'!$A$19)), (--(INT('Data Sheet'!$A$19) &amp; "." &amp; BO810)&lt;=--('Data Sheet'!$B$19))),
            --(INT('Data Sheet'!$A$19) &amp; "." &amp; BO810),
            --(INT('Data Sheet'!$B$19) &amp; "." &amp; BO810)
        )
    ),
    IF(BN810&lt;&gt;"",
        IF(INT('Data Sheet'!$A$19)=INT('Data Sheet'!$B$19),
            --(INT('Data Sheet'!$A$19) &amp; "." &amp; LEFT(BN810,3)),
            IF(AND((--(INT('Data Sheet'!$A$19) &amp; "." &amp; LEFT(BN810,3))&gt;=--('Data Sheet'!$A$19)), (--(INT('Data Sheet'!$A$19) &amp; "." &amp; LEFT(BN810,3))&lt;=--('Data Sheet'!$B$19))),
                --(INT('Data Sheet'!$A$19) &amp; "." &amp; LEFT(BN810,3)),
                --(INT('Data Sheet'!$B$19) &amp; "." &amp; LEFT(BN810,3))
            )
        ),
        "OK"
    )
)</f>
        <v>OK</v>
      </c>
      <c r="O810" s="23" t="str">
        <f>IF(BP810&lt;&gt;"",
    IF(INT('Data Sheet'!$A$19)=INT('Data Sheet'!$B$19),
        --(INT('Data Sheet'!$A$19) &amp; "." &amp; BP810),
        IF(AND((--(INT('Data Sheet'!$A$19) &amp; "." &amp; BP810)&gt;=--('Data Sheet'!$A$19)), (--(INT('Data Sheet'!$A$19) &amp; "." &amp; BP810)&lt;=--('Data Sheet'!$B$19))),
            --(INT('Data Sheet'!$A$19) &amp; "." &amp; BP810),
            --(INT('Data Sheet'!$B$19) &amp; "." &amp; BP810)
        )
    ),
    IF(BN810&lt;&gt;"",
        IF(INT('Data Sheet'!$A$19)=INT('Data Sheet'!$B$19),
            --(INT('Data Sheet'!$A$19) &amp; "." &amp; RIGHT(BN810,3)),
            IF(AND((--(INT('Data Sheet'!$A$19) &amp; "." &amp; RIGHT(BN810,3))&gt;=--('Data Sheet'!$A$19)), (--(INT('Data Sheet'!$A$19) &amp; "." &amp; RIGHT(BN810,3))&lt;=--('Data Sheet'!$B$19))),
                --(INT('Data Sheet'!$A$19) &amp; "." &amp; RIGHT(BN810,3)),
                --(INT('Data Sheet'!$B$19) &amp; "." &amp; RIGHT(BN810,3))
            )
        ),
        "OK"
    )
)</f>
        <v>OK</v>
      </c>
      <c r="P810" s="23" t="str">
        <f>IF(BR810&lt;&gt;"",
    IF(INT('Data Sheet'!$A$19)=INT('Data Sheet'!$B$15),
        --(INT('Data Sheet'!$A$15) &amp; "." &amp; BR810),
        IF(AND((--(INT('Data Sheet'!$A$15) &amp; "." &amp; BR810)&gt;=--('Data Sheet'!$A$15)), (--(INT('Data Sheet'!$A$15) &amp; "." &amp; BR810)&lt;=--('Data Sheet'!$B$15))),
            --(INT('Data Sheet'!$A$15) &amp; "." &amp; BR810),
            --(INT('Data Sheet'!$B$15) &amp; "." &amp; BR810)
        )
    ),
    IF(BQ810&lt;&gt;"",
        IF(INT('Data Sheet'!$A$15)=INT('Data Sheet'!$B$15),
            --(INT('Data Sheet'!$A$15) &amp; "." &amp; LEFT(BQ810,3)),
            IF(AND((--(INT('Data Sheet'!$A$15) &amp; "." &amp; LEFT(BQ810,3))&gt;=--('Data Sheet'!$A$15)), (--(INT('Data Sheet'!$A$15) &amp; "." &amp; LEFT(BQ810,3))&lt;=--('Data Sheet'!$B$15))),
                --(INT('Data Sheet'!$A$15) &amp; "." &amp; LEFT(BQ810,3)),
                --(INT('Data Sheet'!$B$15) &amp; "." &amp; LEFT(BQ810,3))
            )
        ),
        "OK"
    )
)</f>
        <v>OK</v>
      </c>
      <c r="Q810" s="23" t="str">
        <f>IF(BS810&lt;&gt;"",
    IF(INT('Data Sheet'!$A$19)=INT('Data Sheet'!$B$15),
        --(INT('Data Sheet'!$A$15) &amp; "." &amp; BS810),
        IF(AND((--(INT('Data Sheet'!$A$15) &amp; "." &amp; BS810)&gt;=--('Data Sheet'!$A$15)), (--(INT('Data Sheet'!$A$15) &amp; "." &amp; BS810)&lt;=--('Data Sheet'!$B$15))),
            --(INT('Data Sheet'!$A$15) &amp; "." &amp; BS810),
            --(INT('Data Sheet'!$B$15) &amp; "." &amp; BS810)
        )
    ),
    IF(BQ810&lt;&gt;"",
        IF(INT('Data Sheet'!$A$15)=INT('Data Sheet'!$B$15),
            --(INT('Data Sheet'!$A$15) &amp; "." &amp; RIGHT(BQ810,3)),
            IF(AND((--(INT('Data Sheet'!$A$15) &amp; "." &amp; RIGHT(BQ810,3))&gt;=--('Data Sheet'!$A$15)), (--(INT('Data Sheet'!$A$15) &amp; "." &amp; RIGHT(BQ810,3))&lt;=--('Data Sheet'!$B$15))),
                --(INT('Data Sheet'!$A$15) &amp; "." &amp; RIGHT(BQ810,3)),
                --(INT('Data Sheet'!$B$15) &amp; "." &amp; RIGHT(BQ810,3))
            )
        ),
        "OK"
    )
)</f>
        <v>OK</v>
      </c>
      <c r="R810" s="19"/>
      <c r="S810" s="19"/>
      <c r="T810" s="19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1"/>
      <c r="AU810" s="21"/>
      <c r="AV810" s="21"/>
      <c r="AW810" s="22"/>
      <c r="AX810" s="99"/>
      <c r="AY810" s="20"/>
      <c r="AZ810" s="20"/>
      <c r="BA810" s="22"/>
      <c r="BB810">
        <v>802</v>
      </c>
      <c r="BC810" s="80"/>
      <c r="BD810" s="80"/>
      <c r="BE810" s="80"/>
      <c r="BF810" s="80"/>
      <c r="BG810" s="32" t="str">
        <f t="shared" si="136"/>
        <v/>
      </c>
      <c r="BH810" s="78">
        <f t="shared" si="134"/>
        <v>0</v>
      </c>
      <c r="BI810" s="2">
        <f t="shared" si="137"/>
        <v>0</v>
      </c>
      <c r="BJ810" s="2">
        <f t="shared" si="138"/>
        <v>0</v>
      </c>
      <c r="BK810" s="2">
        <f t="shared" si="135"/>
        <v>0</v>
      </c>
    </row>
    <row r="811" spans="2:63" ht="15" customHeight="1" x14ac:dyDescent="0.25">
      <c r="B811" s="14">
        <v>803</v>
      </c>
      <c r="C811" s="95" t="str">
        <f t="shared" si="139"/>
        <v/>
      </c>
      <c r="D811" s="15" t="str">
        <f t="shared" si="133"/>
        <v>OK</v>
      </c>
      <c r="E811" s="16" t="e">
        <f>VLOOKUP('Data Sheet'!$B$8,'Data Sheet'!$I$2:$J$9,2,FALSE)</f>
        <v>#N/A</v>
      </c>
      <c r="F811" s="16" t="str">
        <f t="shared" si="140"/>
        <v/>
      </c>
      <c r="G811" s="103">
        <f t="shared" si="141"/>
        <v>0</v>
      </c>
      <c r="H811" s="17" t="s">
        <v>26</v>
      </c>
      <c r="I811" s="17" t="s">
        <v>26</v>
      </c>
      <c r="J811" s="17" t="str">
        <f>IF('Data Sheet'!$B$9="NC-50","N/A","OK")</f>
        <v>OK</v>
      </c>
      <c r="K811" s="17" t="str">
        <f>IF('Data Sheet'!$B$9="NC-50","N/A","OK")</f>
        <v>OK</v>
      </c>
      <c r="L811" s="17" t="str">
        <f t="shared" si="142"/>
        <v>OK</v>
      </c>
      <c r="M811" s="17" t="str">
        <f t="shared" si="143"/>
        <v>OK</v>
      </c>
      <c r="N811" s="18" t="str">
        <f>IF(BO811&lt;&gt;"",
    IF(INT('Data Sheet'!$A$19)=INT('Data Sheet'!$B$19),
        --(INT('Data Sheet'!$A$19) &amp; "." &amp; BO811),
        IF(AND((--(INT('Data Sheet'!$A$19) &amp; "." &amp; BO811)&gt;=--('Data Sheet'!$A$19)), (--(INT('Data Sheet'!$A$19) &amp; "." &amp; BO811)&lt;=--('Data Sheet'!$B$19))),
            --(INT('Data Sheet'!$A$19) &amp; "." &amp; BO811),
            --(INT('Data Sheet'!$B$19) &amp; "." &amp; BO811)
        )
    ),
    IF(BN811&lt;&gt;"",
        IF(INT('Data Sheet'!$A$19)=INT('Data Sheet'!$B$19),
            --(INT('Data Sheet'!$A$19) &amp; "." &amp; LEFT(BN811,3)),
            IF(AND((--(INT('Data Sheet'!$A$19) &amp; "." &amp; LEFT(BN811,3))&gt;=--('Data Sheet'!$A$19)), (--(INT('Data Sheet'!$A$19) &amp; "." &amp; LEFT(BN811,3))&lt;=--('Data Sheet'!$B$19))),
                --(INT('Data Sheet'!$A$19) &amp; "." &amp; LEFT(BN811,3)),
                --(INT('Data Sheet'!$B$19) &amp; "." &amp; LEFT(BN811,3))
            )
        ),
        "OK"
    )
)</f>
        <v>OK</v>
      </c>
      <c r="O811" s="23" t="str">
        <f>IF(BP811&lt;&gt;"",
    IF(INT('Data Sheet'!$A$19)=INT('Data Sheet'!$B$19),
        --(INT('Data Sheet'!$A$19) &amp; "." &amp; BP811),
        IF(AND((--(INT('Data Sheet'!$A$19) &amp; "." &amp; BP811)&gt;=--('Data Sheet'!$A$19)), (--(INT('Data Sheet'!$A$19) &amp; "." &amp; BP811)&lt;=--('Data Sheet'!$B$19))),
            --(INT('Data Sheet'!$A$19) &amp; "." &amp; BP811),
            --(INT('Data Sheet'!$B$19) &amp; "." &amp; BP811)
        )
    ),
    IF(BN811&lt;&gt;"",
        IF(INT('Data Sheet'!$A$19)=INT('Data Sheet'!$B$19),
            --(INT('Data Sheet'!$A$19) &amp; "." &amp; RIGHT(BN811,3)),
            IF(AND((--(INT('Data Sheet'!$A$19) &amp; "." &amp; RIGHT(BN811,3))&gt;=--('Data Sheet'!$A$19)), (--(INT('Data Sheet'!$A$19) &amp; "." &amp; RIGHT(BN811,3))&lt;=--('Data Sheet'!$B$19))),
                --(INT('Data Sheet'!$A$19) &amp; "." &amp; RIGHT(BN811,3)),
                --(INT('Data Sheet'!$B$19) &amp; "." &amp; RIGHT(BN811,3))
            )
        ),
        "OK"
    )
)</f>
        <v>OK</v>
      </c>
      <c r="P811" s="23" t="str">
        <f>IF(BR811&lt;&gt;"",
    IF(INT('Data Sheet'!$A$19)=INT('Data Sheet'!$B$15),
        --(INT('Data Sheet'!$A$15) &amp; "." &amp; BR811),
        IF(AND((--(INT('Data Sheet'!$A$15) &amp; "." &amp; BR811)&gt;=--('Data Sheet'!$A$15)), (--(INT('Data Sheet'!$A$15) &amp; "." &amp; BR811)&lt;=--('Data Sheet'!$B$15))),
            --(INT('Data Sheet'!$A$15) &amp; "." &amp; BR811),
            --(INT('Data Sheet'!$B$15) &amp; "." &amp; BR811)
        )
    ),
    IF(BQ811&lt;&gt;"",
        IF(INT('Data Sheet'!$A$15)=INT('Data Sheet'!$B$15),
            --(INT('Data Sheet'!$A$15) &amp; "." &amp; LEFT(BQ811,3)),
            IF(AND((--(INT('Data Sheet'!$A$15) &amp; "." &amp; LEFT(BQ811,3))&gt;=--('Data Sheet'!$A$15)), (--(INT('Data Sheet'!$A$15) &amp; "." &amp; LEFT(BQ811,3))&lt;=--('Data Sheet'!$B$15))),
                --(INT('Data Sheet'!$A$15) &amp; "." &amp; LEFT(BQ811,3)),
                --(INT('Data Sheet'!$B$15) &amp; "." &amp; LEFT(BQ811,3))
            )
        ),
        "OK"
    )
)</f>
        <v>OK</v>
      </c>
      <c r="Q811" s="23" t="str">
        <f>IF(BS811&lt;&gt;"",
    IF(INT('Data Sheet'!$A$19)=INT('Data Sheet'!$B$15),
        --(INT('Data Sheet'!$A$15) &amp; "." &amp; BS811),
        IF(AND((--(INT('Data Sheet'!$A$15) &amp; "." &amp; BS811)&gt;=--('Data Sheet'!$A$15)), (--(INT('Data Sheet'!$A$15) &amp; "." &amp; BS811)&lt;=--('Data Sheet'!$B$15))),
            --(INT('Data Sheet'!$A$15) &amp; "." &amp; BS811),
            --(INT('Data Sheet'!$B$15) &amp; "." &amp; BS811)
        )
    ),
    IF(BQ811&lt;&gt;"",
        IF(INT('Data Sheet'!$A$15)=INT('Data Sheet'!$B$15),
            --(INT('Data Sheet'!$A$15) &amp; "." &amp; RIGHT(BQ811,3)),
            IF(AND((--(INT('Data Sheet'!$A$15) &amp; "." &amp; RIGHT(BQ811,3))&gt;=--('Data Sheet'!$A$15)), (--(INT('Data Sheet'!$A$15) &amp; "." &amp; RIGHT(BQ811,3))&lt;=--('Data Sheet'!$B$15))),
                --(INT('Data Sheet'!$A$15) &amp; "." &amp; RIGHT(BQ811,3)),
                --(INT('Data Sheet'!$B$15) &amp; "." &amp; RIGHT(BQ811,3))
            )
        ),
        "OK"
    )
)</f>
        <v>OK</v>
      </c>
      <c r="R811" s="19"/>
      <c r="S811" s="19"/>
      <c r="T811" s="19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1"/>
      <c r="AU811" s="21"/>
      <c r="AV811" s="21"/>
      <c r="AW811" s="22"/>
      <c r="AX811" s="99"/>
      <c r="AY811" s="20"/>
      <c r="AZ811" s="20"/>
      <c r="BA811" s="22"/>
      <c r="BB811">
        <v>803</v>
      </c>
      <c r="BC811" s="80"/>
      <c r="BD811" s="80"/>
      <c r="BE811" s="80"/>
      <c r="BF811" s="80"/>
      <c r="BG811" s="32" t="str">
        <f t="shared" si="136"/>
        <v/>
      </c>
      <c r="BH811" s="78">
        <f t="shared" si="134"/>
        <v>0</v>
      </c>
      <c r="BI811" s="2">
        <f t="shared" si="137"/>
        <v>0</v>
      </c>
      <c r="BJ811" s="2">
        <f t="shared" si="138"/>
        <v>0</v>
      </c>
      <c r="BK811" s="2">
        <f t="shared" si="135"/>
        <v>0</v>
      </c>
    </row>
    <row r="812" spans="2:63" ht="15" customHeight="1" x14ac:dyDescent="0.25">
      <c r="B812" s="14">
        <v>804</v>
      </c>
      <c r="C812" s="95" t="str">
        <f t="shared" si="139"/>
        <v/>
      </c>
      <c r="D812" s="15" t="str">
        <f t="shared" si="133"/>
        <v>OK</v>
      </c>
      <c r="E812" s="16" t="e">
        <f>VLOOKUP('Data Sheet'!$B$8,'Data Sheet'!$I$2:$J$9,2,FALSE)</f>
        <v>#N/A</v>
      </c>
      <c r="F812" s="16" t="str">
        <f t="shared" si="140"/>
        <v/>
      </c>
      <c r="G812" s="103">
        <f t="shared" si="141"/>
        <v>0</v>
      </c>
      <c r="H812" s="17" t="s">
        <v>26</v>
      </c>
      <c r="I812" s="17" t="s">
        <v>26</v>
      </c>
      <c r="J812" s="17" t="str">
        <f>IF('Data Sheet'!$B$9="NC-50","N/A","OK")</f>
        <v>OK</v>
      </c>
      <c r="K812" s="17" t="str">
        <f>IF('Data Sheet'!$B$9="NC-50","N/A","OK")</f>
        <v>OK</v>
      </c>
      <c r="L812" s="17" t="str">
        <f t="shared" si="142"/>
        <v>OK</v>
      </c>
      <c r="M812" s="17" t="str">
        <f t="shared" si="143"/>
        <v>OK</v>
      </c>
      <c r="N812" s="18" t="str">
        <f>IF(BO812&lt;&gt;"",
    IF(INT('Data Sheet'!$A$19)=INT('Data Sheet'!$B$19),
        --(INT('Data Sheet'!$A$19) &amp; "." &amp; BO812),
        IF(AND((--(INT('Data Sheet'!$A$19) &amp; "." &amp; BO812)&gt;=--('Data Sheet'!$A$19)), (--(INT('Data Sheet'!$A$19) &amp; "." &amp; BO812)&lt;=--('Data Sheet'!$B$19))),
            --(INT('Data Sheet'!$A$19) &amp; "." &amp; BO812),
            --(INT('Data Sheet'!$B$19) &amp; "." &amp; BO812)
        )
    ),
    IF(BN812&lt;&gt;"",
        IF(INT('Data Sheet'!$A$19)=INT('Data Sheet'!$B$19),
            --(INT('Data Sheet'!$A$19) &amp; "." &amp; LEFT(BN812,3)),
            IF(AND((--(INT('Data Sheet'!$A$19) &amp; "." &amp; LEFT(BN812,3))&gt;=--('Data Sheet'!$A$19)), (--(INT('Data Sheet'!$A$19) &amp; "." &amp; LEFT(BN812,3))&lt;=--('Data Sheet'!$B$19))),
                --(INT('Data Sheet'!$A$19) &amp; "." &amp; LEFT(BN812,3)),
                --(INT('Data Sheet'!$B$19) &amp; "." &amp; LEFT(BN812,3))
            )
        ),
        "OK"
    )
)</f>
        <v>OK</v>
      </c>
      <c r="O812" s="23" t="str">
        <f>IF(BP812&lt;&gt;"",
    IF(INT('Data Sheet'!$A$19)=INT('Data Sheet'!$B$19),
        --(INT('Data Sheet'!$A$19) &amp; "." &amp; BP812),
        IF(AND((--(INT('Data Sheet'!$A$19) &amp; "." &amp; BP812)&gt;=--('Data Sheet'!$A$19)), (--(INT('Data Sheet'!$A$19) &amp; "." &amp; BP812)&lt;=--('Data Sheet'!$B$19))),
            --(INT('Data Sheet'!$A$19) &amp; "." &amp; BP812),
            --(INT('Data Sheet'!$B$19) &amp; "." &amp; BP812)
        )
    ),
    IF(BN812&lt;&gt;"",
        IF(INT('Data Sheet'!$A$19)=INT('Data Sheet'!$B$19),
            --(INT('Data Sheet'!$A$19) &amp; "." &amp; RIGHT(BN812,3)),
            IF(AND((--(INT('Data Sheet'!$A$19) &amp; "." &amp; RIGHT(BN812,3))&gt;=--('Data Sheet'!$A$19)), (--(INT('Data Sheet'!$A$19) &amp; "." &amp; RIGHT(BN812,3))&lt;=--('Data Sheet'!$B$19))),
                --(INT('Data Sheet'!$A$19) &amp; "." &amp; RIGHT(BN812,3)),
                --(INT('Data Sheet'!$B$19) &amp; "." &amp; RIGHT(BN812,3))
            )
        ),
        "OK"
    )
)</f>
        <v>OK</v>
      </c>
      <c r="P812" s="23" t="str">
        <f>IF(BR812&lt;&gt;"",
    IF(INT('Data Sheet'!$A$19)=INT('Data Sheet'!$B$15),
        --(INT('Data Sheet'!$A$15) &amp; "." &amp; BR812),
        IF(AND((--(INT('Data Sheet'!$A$15) &amp; "." &amp; BR812)&gt;=--('Data Sheet'!$A$15)), (--(INT('Data Sheet'!$A$15) &amp; "." &amp; BR812)&lt;=--('Data Sheet'!$B$15))),
            --(INT('Data Sheet'!$A$15) &amp; "." &amp; BR812),
            --(INT('Data Sheet'!$B$15) &amp; "." &amp; BR812)
        )
    ),
    IF(BQ812&lt;&gt;"",
        IF(INT('Data Sheet'!$A$15)=INT('Data Sheet'!$B$15),
            --(INT('Data Sheet'!$A$15) &amp; "." &amp; LEFT(BQ812,3)),
            IF(AND((--(INT('Data Sheet'!$A$15) &amp; "." &amp; LEFT(BQ812,3))&gt;=--('Data Sheet'!$A$15)), (--(INT('Data Sheet'!$A$15) &amp; "." &amp; LEFT(BQ812,3))&lt;=--('Data Sheet'!$B$15))),
                --(INT('Data Sheet'!$A$15) &amp; "." &amp; LEFT(BQ812,3)),
                --(INT('Data Sheet'!$B$15) &amp; "." &amp; LEFT(BQ812,3))
            )
        ),
        "OK"
    )
)</f>
        <v>OK</v>
      </c>
      <c r="Q812" s="23" t="str">
        <f>IF(BS812&lt;&gt;"",
    IF(INT('Data Sheet'!$A$19)=INT('Data Sheet'!$B$15),
        --(INT('Data Sheet'!$A$15) &amp; "." &amp; BS812),
        IF(AND((--(INT('Data Sheet'!$A$15) &amp; "." &amp; BS812)&gt;=--('Data Sheet'!$A$15)), (--(INT('Data Sheet'!$A$15) &amp; "." &amp; BS812)&lt;=--('Data Sheet'!$B$15))),
            --(INT('Data Sheet'!$A$15) &amp; "." &amp; BS812),
            --(INT('Data Sheet'!$B$15) &amp; "." &amp; BS812)
        )
    ),
    IF(BQ812&lt;&gt;"",
        IF(INT('Data Sheet'!$A$15)=INT('Data Sheet'!$B$15),
            --(INT('Data Sheet'!$A$15) &amp; "." &amp; RIGHT(BQ812,3)),
            IF(AND((--(INT('Data Sheet'!$A$15) &amp; "." &amp; RIGHT(BQ812,3))&gt;=--('Data Sheet'!$A$15)), (--(INT('Data Sheet'!$A$15) &amp; "." &amp; RIGHT(BQ812,3))&lt;=--('Data Sheet'!$B$15))),
                --(INT('Data Sheet'!$A$15) &amp; "." &amp; RIGHT(BQ812,3)),
                --(INT('Data Sheet'!$B$15) &amp; "." &amp; RIGHT(BQ812,3))
            )
        ),
        "OK"
    )
)</f>
        <v>OK</v>
      </c>
      <c r="R812" s="19"/>
      <c r="S812" s="19"/>
      <c r="T812" s="19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1"/>
      <c r="AU812" s="21"/>
      <c r="AV812" s="21"/>
      <c r="AW812" s="22"/>
      <c r="AX812" s="99"/>
      <c r="AY812" s="20"/>
      <c r="AZ812" s="20"/>
      <c r="BA812" s="22"/>
      <c r="BB812">
        <v>804</v>
      </c>
      <c r="BC812" s="80"/>
      <c r="BD812" s="80"/>
      <c r="BE812" s="80"/>
      <c r="BF812" s="80"/>
      <c r="BG812" s="32" t="str">
        <f t="shared" si="136"/>
        <v/>
      </c>
      <c r="BH812" s="78">
        <f t="shared" si="134"/>
        <v>0</v>
      </c>
      <c r="BI812" s="2">
        <f t="shared" si="137"/>
        <v>0</v>
      </c>
      <c r="BJ812" s="2">
        <f t="shared" si="138"/>
        <v>0</v>
      </c>
      <c r="BK812" s="2">
        <f t="shared" si="135"/>
        <v>0</v>
      </c>
    </row>
    <row r="813" spans="2:63" ht="15" customHeight="1" x14ac:dyDescent="0.25">
      <c r="B813" s="14">
        <v>805</v>
      </c>
      <c r="C813" s="95" t="str">
        <f t="shared" si="139"/>
        <v/>
      </c>
      <c r="D813" s="15" t="str">
        <f t="shared" si="133"/>
        <v>OK</v>
      </c>
      <c r="E813" s="16" t="e">
        <f>VLOOKUP('Data Sheet'!$B$8,'Data Sheet'!$I$2:$J$9,2,FALSE)</f>
        <v>#N/A</v>
      </c>
      <c r="F813" s="16" t="str">
        <f t="shared" si="140"/>
        <v/>
      </c>
      <c r="G813" s="103">
        <f t="shared" si="141"/>
        <v>0</v>
      </c>
      <c r="H813" s="17" t="s">
        <v>26</v>
      </c>
      <c r="I813" s="17" t="s">
        <v>26</v>
      </c>
      <c r="J813" s="17" t="str">
        <f>IF('Data Sheet'!$B$9="NC-50","N/A","OK")</f>
        <v>OK</v>
      </c>
      <c r="K813" s="17" t="str">
        <f>IF('Data Sheet'!$B$9="NC-50","N/A","OK")</f>
        <v>OK</v>
      </c>
      <c r="L813" s="17" t="str">
        <f t="shared" si="142"/>
        <v>OK</v>
      </c>
      <c r="M813" s="17" t="str">
        <f t="shared" si="143"/>
        <v>OK</v>
      </c>
      <c r="N813" s="18" t="str">
        <f>IF(BO813&lt;&gt;"",
    IF(INT('Data Sheet'!$A$19)=INT('Data Sheet'!$B$19),
        --(INT('Data Sheet'!$A$19) &amp; "." &amp; BO813),
        IF(AND((--(INT('Data Sheet'!$A$19) &amp; "." &amp; BO813)&gt;=--('Data Sheet'!$A$19)), (--(INT('Data Sheet'!$A$19) &amp; "." &amp; BO813)&lt;=--('Data Sheet'!$B$19))),
            --(INT('Data Sheet'!$A$19) &amp; "." &amp; BO813),
            --(INT('Data Sheet'!$B$19) &amp; "." &amp; BO813)
        )
    ),
    IF(BN813&lt;&gt;"",
        IF(INT('Data Sheet'!$A$19)=INT('Data Sheet'!$B$19),
            --(INT('Data Sheet'!$A$19) &amp; "." &amp; LEFT(BN813,3)),
            IF(AND((--(INT('Data Sheet'!$A$19) &amp; "." &amp; LEFT(BN813,3))&gt;=--('Data Sheet'!$A$19)), (--(INT('Data Sheet'!$A$19) &amp; "." &amp; LEFT(BN813,3))&lt;=--('Data Sheet'!$B$19))),
                --(INT('Data Sheet'!$A$19) &amp; "." &amp; LEFT(BN813,3)),
                --(INT('Data Sheet'!$B$19) &amp; "." &amp; LEFT(BN813,3))
            )
        ),
        "OK"
    )
)</f>
        <v>OK</v>
      </c>
      <c r="O813" s="23" t="str">
        <f>IF(BP813&lt;&gt;"",
    IF(INT('Data Sheet'!$A$19)=INT('Data Sheet'!$B$19),
        --(INT('Data Sheet'!$A$19) &amp; "." &amp; BP813),
        IF(AND((--(INT('Data Sheet'!$A$19) &amp; "." &amp; BP813)&gt;=--('Data Sheet'!$A$19)), (--(INT('Data Sheet'!$A$19) &amp; "." &amp; BP813)&lt;=--('Data Sheet'!$B$19))),
            --(INT('Data Sheet'!$A$19) &amp; "." &amp; BP813),
            --(INT('Data Sheet'!$B$19) &amp; "." &amp; BP813)
        )
    ),
    IF(BN813&lt;&gt;"",
        IF(INT('Data Sheet'!$A$19)=INT('Data Sheet'!$B$19),
            --(INT('Data Sheet'!$A$19) &amp; "." &amp; RIGHT(BN813,3)),
            IF(AND((--(INT('Data Sheet'!$A$19) &amp; "." &amp; RIGHT(BN813,3))&gt;=--('Data Sheet'!$A$19)), (--(INT('Data Sheet'!$A$19) &amp; "." &amp; RIGHT(BN813,3))&lt;=--('Data Sheet'!$B$19))),
                --(INT('Data Sheet'!$A$19) &amp; "." &amp; RIGHT(BN813,3)),
                --(INT('Data Sheet'!$B$19) &amp; "." &amp; RIGHT(BN813,3))
            )
        ),
        "OK"
    )
)</f>
        <v>OK</v>
      </c>
      <c r="P813" s="23" t="str">
        <f>IF(BR813&lt;&gt;"",
    IF(INT('Data Sheet'!$A$19)=INT('Data Sheet'!$B$15),
        --(INT('Data Sheet'!$A$15) &amp; "." &amp; BR813),
        IF(AND((--(INT('Data Sheet'!$A$15) &amp; "." &amp; BR813)&gt;=--('Data Sheet'!$A$15)), (--(INT('Data Sheet'!$A$15) &amp; "." &amp; BR813)&lt;=--('Data Sheet'!$B$15))),
            --(INT('Data Sheet'!$A$15) &amp; "." &amp; BR813),
            --(INT('Data Sheet'!$B$15) &amp; "." &amp; BR813)
        )
    ),
    IF(BQ813&lt;&gt;"",
        IF(INT('Data Sheet'!$A$15)=INT('Data Sheet'!$B$15),
            --(INT('Data Sheet'!$A$15) &amp; "." &amp; LEFT(BQ813,3)),
            IF(AND((--(INT('Data Sheet'!$A$15) &amp; "." &amp; LEFT(BQ813,3))&gt;=--('Data Sheet'!$A$15)), (--(INT('Data Sheet'!$A$15) &amp; "." &amp; LEFT(BQ813,3))&lt;=--('Data Sheet'!$B$15))),
                --(INT('Data Sheet'!$A$15) &amp; "." &amp; LEFT(BQ813,3)),
                --(INT('Data Sheet'!$B$15) &amp; "." &amp; LEFT(BQ813,3))
            )
        ),
        "OK"
    )
)</f>
        <v>OK</v>
      </c>
      <c r="Q813" s="23" t="str">
        <f>IF(BS813&lt;&gt;"",
    IF(INT('Data Sheet'!$A$19)=INT('Data Sheet'!$B$15),
        --(INT('Data Sheet'!$A$15) &amp; "." &amp; BS813),
        IF(AND((--(INT('Data Sheet'!$A$15) &amp; "." &amp; BS813)&gt;=--('Data Sheet'!$A$15)), (--(INT('Data Sheet'!$A$15) &amp; "." &amp; BS813)&lt;=--('Data Sheet'!$B$15))),
            --(INT('Data Sheet'!$A$15) &amp; "." &amp; BS813),
            --(INT('Data Sheet'!$B$15) &amp; "." &amp; BS813)
        )
    ),
    IF(BQ813&lt;&gt;"",
        IF(INT('Data Sheet'!$A$15)=INT('Data Sheet'!$B$15),
            --(INT('Data Sheet'!$A$15) &amp; "." &amp; RIGHT(BQ813,3)),
            IF(AND((--(INT('Data Sheet'!$A$15) &amp; "." &amp; RIGHT(BQ813,3))&gt;=--('Data Sheet'!$A$15)), (--(INT('Data Sheet'!$A$15) &amp; "." &amp; RIGHT(BQ813,3))&lt;=--('Data Sheet'!$B$15))),
                --(INT('Data Sheet'!$A$15) &amp; "." &amp; RIGHT(BQ813,3)),
                --(INT('Data Sheet'!$B$15) &amp; "." &amp; RIGHT(BQ813,3))
            )
        ),
        "OK"
    )
)</f>
        <v>OK</v>
      </c>
      <c r="R813" s="19"/>
      <c r="S813" s="19"/>
      <c r="T813" s="19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1"/>
      <c r="AU813" s="21"/>
      <c r="AV813" s="21"/>
      <c r="AW813" s="22"/>
      <c r="AX813" s="99"/>
      <c r="AY813" s="20"/>
      <c r="AZ813" s="20"/>
      <c r="BA813" s="22"/>
      <c r="BB813">
        <v>805</v>
      </c>
      <c r="BC813" s="80"/>
      <c r="BD813" s="80"/>
      <c r="BE813" s="80"/>
      <c r="BF813" s="80"/>
      <c r="BG813" s="32" t="str">
        <f t="shared" si="136"/>
        <v/>
      </c>
      <c r="BH813" s="78">
        <f t="shared" si="134"/>
        <v>0</v>
      </c>
      <c r="BI813" s="2">
        <f t="shared" si="137"/>
        <v>0</v>
      </c>
      <c r="BJ813" s="2">
        <f t="shared" si="138"/>
        <v>0</v>
      </c>
      <c r="BK813" s="2">
        <f t="shared" si="135"/>
        <v>0</v>
      </c>
    </row>
    <row r="814" spans="2:63" ht="15" customHeight="1" x14ac:dyDescent="0.25">
      <c r="B814" s="14">
        <v>806</v>
      </c>
      <c r="C814" s="95" t="str">
        <f t="shared" si="139"/>
        <v/>
      </c>
      <c r="D814" s="15" t="str">
        <f t="shared" si="133"/>
        <v>OK</v>
      </c>
      <c r="E814" s="16" t="e">
        <f>VLOOKUP('Data Sheet'!$B$8,'Data Sheet'!$I$2:$J$9,2,FALSE)</f>
        <v>#N/A</v>
      </c>
      <c r="F814" s="16" t="str">
        <f t="shared" si="140"/>
        <v/>
      </c>
      <c r="G814" s="103">
        <f t="shared" si="141"/>
        <v>0</v>
      </c>
      <c r="H814" s="17" t="s">
        <v>26</v>
      </c>
      <c r="I814" s="17" t="s">
        <v>26</v>
      </c>
      <c r="J814" s="17" t="str">
        <f>IF('Data Sheet'!$B$9="NC-50","N/A","OK")</f>
        <v>OK</v>
      </c>
      <c r="K814" s="17" t="str">
        <f>IF('Data Sheet'!$B$9="NC-50","N/A","OK")</f>
        <v>OK</v>
      </c>
      <c r="L814" s="17" t="str">
        <f t="shared" si="142"/>
        <v>OK</v>
      </c>
      <c r="M814" s="17" t="str">
        <f t="shared" si="143"/>
        <v>OK</v>
      </c>
      <c r="N814" s="18" t="str">
        <f>IF(BO814&lt;&gt;"",
    IF(INT('Data Sheet'!$A$19)=INT('Data Sheet'!$B$19),
        --(INT('Data Sheet'!$A$19) &amp; "." &amp; BO814),
        IF(AND((--(INT('Data Sheet'!$A$19) &amp; "." &amp; BO814)&gt;=--('Data Sheet'!$A$19)), (--(INT('Data Sheet'!$A$19) &amp; "." &amp; BO814)&lt;=--('Data Sheet'!$B$19))),
            --(INT('Data Sheet'!$A$19) &amp; "." &amp; BO814),
            --(INT('Data Sheet'!$B$19) &amp; "." &amp; BO814)
        )
    ),
    IF(BN814&lt;&gt;"",
        IF(INT('Data Sheet'!$A$19)=INT('Data Sheet'!$B$19),
            --(INT('Data Sheet'!$A$19) &amp; "." &amp; LEFT(BN814,3)),
            IF(AND((--(INT('Data Sheet'!$A$19) &amp; "." &amp; LEFT(BN814,3))&gt;=--('Data Sheet'!$A$19)), (--(INT('Data Sheet'!$A$19) &amp; "." &amp; LEFT(BN814,3))&lt;=--('Data Sheet'!$B$19))),
                --(INT('Data Sheet'!$A$19) &amp; "." &amp; LEFT(BN814,3)),
                --(INT('Data Sheet'!$B$19) &amp; "." &amp; LEFT(BN814,3))
            )
        ),
        "OK"
    )
)</f>
        <v>OK</v>
      </c>
      <c r="O814" s="23" t="str">
        <f>IF(BP814&lt;&gt;"",
    IF(INT('Data Sheet'!$A$19)=INT('Data Sheet'!$B$19),
        --(INT('Data Sheet'!$A$19) &amp; "." &amp; BP814),
        IF(AND((--(INT('Data Sheet'!$A$19) &amp; "." &amp; BP814)&gt;=--('Data Sheet'!$A$19)), (--(INT('Data Sheet'!$A$19) &amp; "." &amp; BP814)&lt;=--('Data Sheet'!$B$19))),
            --(INT('Data Sheet'!$A$19) &amp; "." &amp; BP814),
            --(INT('Data Sheet'!$B$19) &amp; "." &amp; BP814)
        )
    ),
    IF(BN814&lt;&gt;"",
        IF(INT('Data Sheet'!$A$19)=INT('Data Sheet'!$B$19),
            --(INT('Data Sheet'!$A$19) &amp; "." &amp; RIGHT(BN814,3)),
            IF(AND((--(INT('Data Sheet'!$A$19) &amp; "." &amp; RIGHT(BN814,3))&gt;=--('Data Sheet'!$A$19)), (--(INT('Data Sheet'!$A$19) &amp; "." &amp; RIGHT(BN814,3))&lt;=--('Data Sheet'!$B$19))),
                --(INT('Data Sheet'!$A$19) &amp; "." &amp; RIGHT(BN814,3)),
                --(INT('Data Sheet'!$B$19) &amp; "." &amp; RIGHT(BN814,3))
            )
        ),
        "OK"
    )
)</f>
        <v>OK</v>
      </c>
      <c r="P814" s="23" t="str">
        <f>IF(BR814&lt;&gt;"",
    IF(INT('Data Sheet'!$A$19)=INT('Data Sheet'!$B$15),
        --(INT('Data Sheet'!$A$15) &amp; "." &amp; BR814),
        IF(AND((--(INT('Data Sheet'!$A$15) &amp; "." &amp; BR814)&gt;=--('Data Sheet'!$A$15)), (--(INT('Data Sheet'!$A$15) &amp; "." &amp; BR814)&lt;=--('Data Sheet'!$B$15))),
            --(INT('Data Sheet'!$A$15) &amp; "." &amp; BR814),
            --(INT('Data Sheet'!$B$15) &amp; "." &amp; BR814)
        )
    ),
    IF(BQ814&lt;&gt;"",
        IF(INT('Data Sheet'!$A$15)=INT('Data Sheet'!$B$15),
            --(INT('Data Sheet'!$A$15) &amp; "." &amp; LEFT(BQ814,3)),
            IF(AND((--(INT('Data Sheet'!$A$15) &amp; "." &amp; LEFT(BQ814,3))&gt;=--('Data Sheet'!$A$15)), (--(INT('Data Sheet'!$A$15) &amp; "." &amp; LEFT(BQ814,3))&lt;=--('Data Sheet'!$B$15))),
                --(INT('Data Sheet'!$A$15) &amp; "." &amp; LEFT(BQ814,3)),
                --(INT('Data Sheet'!$B$15) &amp; "." &amp; LEFT(BQ814,3))
            )
        ),
        "OK"
    )
)</f>
        <v>OK</v>
      </c>
      <c r="Q814" s="23" t="str">
        <f>IF(BS814&lt;&gt;"",
    IF(INT('Data Sheet'!$A$19)=INT('Data Sheet'!$B$15),
        --(INT('Data Sheet'!$A$15) &amp; "." &amp; BS814),
        IF(AND((--(INT('Data Sheet'!$A$15) &amp; "." &amp; BS814)&gt;=--('Data Sheet'!$A$15)), (--(INT('Data Sheet'!$A$15) &amp; "." &amp; BS814)&lt;=--('Data Sheet'!$B$15))),
            --(INT('Data Sheet'!$A$15) &amp; "." &amp; BS814),
            --(INT('Data Sheet'!$B$15) &amp; "." &amp; BS814)
        )
    ),
    IF(BQ814&lt;&gt;"",
        IF(INT('Data Sheet'!$A$15)=INT('Data Sheet'!$B$15),
            --(INT('Data Sheet'!$A$15) &amp; "." &amp; RIGHT(BQ814,3)),
            IF(AND((--(INT('Data Sheet'!$A$15) &amp; "." &amp; RIGHT(BQ814,3))&gt;=--('Data Sheet'!$A$15)), (--(INT('Data Sheet'!$A$15) &amp; "." &amp; RIGHT(BQ814,3))&lt;=--('Data Sheet'!$B$15))),
                --(INT('Data Sheet'!$A$15) &amp; "." &amp; RIGHT(BQ814,3)),
                --(INT('Data Sheet'!$B$15) &amp; "." &amp; RIGHT(BQ814,3))
            )
        ),
        "OK"
    )
)</f>
        <v>OK</v>
      </c>
      <c r="R814" s="19"/>
      <c r="S814" s="19"/>
      <c r="T814" s="19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1"/>
      <c r="AU814" s="21"/>
      <c r="AV814" s="21"/>
      <c r="AW814" s="22"/>
      <c r="AX814" s="99"/>
      <c r="AY814" s="20"/>
      <c r="AZ814" s="20"/>
      <c r="BA814" s="22"/>
      <c r="BB814">
        <v>806</v>
      </c>
      <c r="BC814" s="80"/>
      <c r="BD814" s="80"/>
      <c r="BE814" s="80"/>
      <c r="BF814" s="80"/>
      <c r="BG814" s="32" t="str">
        <f t="shared" si="136"/>
        <v/>
      </c>
      <c r="BH814" s="78">
        <f t="shared" si="134"/>
        <v>0</v>
      </c>
      <c r="BI814" s="2">
        <f t="shared" si="137"/>
        <v>0</v>
      </c>
      <c r="BJ814" s="2">
        <f t="shared" si="138"/>
        <v>0</v>
      </c>
      <c r="BK814" s="2">
        <f t="shared" si="135"/>
        <v>0</v>
      </c>
    </row>
    <row r="815" spans="2:63" ht="15" customHeight="1" x14ac:dyDescent="0.25">
      <c r="B815" s="14">
        <v>807</v>
      </c>
      <c r="C815" s="95" t="str">
        <f t="shared" si="139"/>
        <v/>
      </c>
      <c r="D815" s="15" t="str">
        <f t="shared" si="133"/>
        <v>OK</v>
      </c>
      <c r="E815" s="16" t="e">
        <f>VLOOKUP('Data Sheet'!$B$8,'Data Sheet'!$I$2:$J$9,2,FALSE)</f>
        <v>#N/A</v>
      </c>
      <c r="F815" s="16" t="str">
        <f t="shared" si="140"/>
        <v/>
      </c>
      <c r="G815" s="103">
        <f t="shared" si="141"/>
        <v>0</v>
      </c>
      <c r="H815" s="17" t="s">
        <v>26</v>
      </c>
      <c r="I815" s="17" t="s">
        <v>26</v>
      </c>
      <c r="J815" s="17" t="str">
        <f>IF('Data Sheet'!$B$9="NC-50","N/A","OK")</f>
        <v>OK</v>
      </c>
      <c r="K815" s="17" t="str">
        <f>IF('Data Sheet'!$B$9="NC-50","N/A","OK")</f>
        <v>OK</v>
      </c>
      <c r="L815" s="17" t="str">
        <f t="shared" si="142"/>
        <v>OK</v>
      </c>
      <c r="M815" s="17" t="str">
        <f t="shared" si="143"/>
        <v>OK</v>
      </c>
      <c r="N815" s="18" t="str">
        <f>IF(BO815&lt;&gt;"",
    IF(INT('Data Sheet'!$A$19)=INT('Data Sheet'!$B$19),
        --(INT('Data Sheet'!$A$19) &amp; "." &amp; BO815),
        IF(AND((--(INT('Data Sheet'!$A$19) &amp; "." &amp; BO815)&gt;=--('Data Sheet'!$A$19)), (--(INT('Data Sheet'!$A$19) &amp; "." &amp; BO815)&lt;=--('Data Sheet'!$B$19))),
            --(INT('Data Sheet'!$A$19) &amp; "." &amp; BO815),
            --(INT('Data Sheet'!$B$19) &amp; "." &amp; BO815)
        )
    ),
    IF(BN815&lt;&gt;"",
        IF(INT('Data Sheet'!$A$19)=INT('Data Sheet'!$B$19),
            --(INT('Data Sheet'!$A$19) &amp; "." &amp; LEFT(BN815,3)),
            IF(AND((--(INT('Data Sheet'!$A$19) &amp; "." &amp; LEFT(BN815,3))&gt;=--('Data Sheet'!$A$19)), (--(INT('Data Sheet'!$A$19) &amp; "." &amp; LEFT(BN815,3))&lt;=--('Data Sheet'!$B$19))),
                --(INT('Data Sheet'!$A$19) &amp; "." &amp; LEFT(BN815,3)),
                --(INT('Data Sheet'!$B$19) &amp; "." &amp; LEFT(BN815,3))
            )
        ),
        "OK"
    )
)</f>
        <v>OK</v>
      </c>
      <c r="O815" s="23" t="str">
        <f>IF(BP815&lt;&gt;"",
    IF(INT('Data Sheet'!$A$19)=INT('Data Sheet'!$B$19),
        --(INT('Data Sheet'!$A$19) &amp; "." &amp; BP815),
        IF(AND((--(INT('Data Sheet'!$A$19) &amp; "." &amp; BP815)&gt;=--('Data Sheet'!$A$19)), (--(INT('Data Sheet'!$A$19) &amp; "." &amp; BP815)&lt;=--('Data Sheet'!$B$19))),
            --(INT('Data Sheet'!$A$19) &amp; "." &amp; BP815),
            --(INT('Data Sheet'!$B$19) &amp; "." &amp; BP815)
        )
    ),
    IF(BN815&lt;&gt;"",
        IF(INT('Data Sheet'!$A$19)=INT('Data Sheet'!$B$19),
            --(INT('Data Sheet'!$A$19) &amp; "." &amp; RIGHT(BN815,3)),
            IF(AND((--(INT('Data Sheet'!$A$19) &amp; "." &amp; RIGHT(BN815,3))&gt;=--('Data Sheet'!$A$19)), (--(INT('Data Sheet'!$A$19) &amp; "." &amp; RIGHT(BN815,3))&lt;=--('Data Sheet'!$B$19))),
                --(INT('Data Sheet'!$A$19) &amp; "." &amp; RIGHT(BN815,3)),
                --(INT('Data Sheet'!$B$19) &amp; "." &amp; RIGHT(BN815,3))
            )
        ),
        "OK"
    )
)</f>
        <v>OK</v>
      </c>
      <c r="P815" s="23" t="str">
        <f>IF(BR815&lt;&gt;"",
    IF(INT('Data Sheet'!$A$19)=INT('Data Sheet'!$B$15),
        --(INT('Data Sheet'!$A$15) &amp; "." &amp; BR815),
        IF(AND((--(INT('Data Sheet'!$A$15) &amp; "." &amp; BR815)&gt;=--('Data Sheet'!$A$15)), (--(INT('Data Sheet'!$A$15) &amp; "." &amp; BR815)&lt;=--('Data Sheet'!$B$15))),
            --(INT('Data Sheet'!$A$15) &amp; "." &amp; BR815),
            --(INT('Data Sheet'!$B$15) &amp; "." &amp; BR815)
        )
    ),
    IF(BQ815&lt;&gt;"",
        IF(INT('Data Sheet'!$A$15)=INT('Data Sheet'!$B$15),
            --(INT('Data Sheet'!$A$15) &amp; "." &amp; LEFT(BQ815,3)),
            IF(AND((--(INT('Data Sheet'!$A$15) &amp; "." &amp; LEFT(BQ815,3))&gt;=--('Data Sheet'!$A$15)), (--(INT('Data Sheet'!$A$15) &amp; "." &amp; LEFT(BQ815,3))&lt;=--('Data Sheet'!$B$15))),
                --(INT('Data Sheet'!$A$15) &amp; "." &amp; LEFT(BQ815,3)),
                --(INT('Data Sheet'!$B$15) &amp; "." &amp; LEFT(BQ815,3))
            )
        ),
        "OK"
    )
)</f>
        <v>OK</v>
      </c>
      <c r="Q815" s="23" t="str">
        <f>IF(BS815&lt;&gt;"",
    IF(INT('Data Sheet'!$A$19)=INT('Data Sheet'!$B$15),
        --(INT('Data Sheet'!$A$15) &amp; "." &amp; BS815),
        IF(AND((--(INT('Data Sheet'!$A$15) &amp; "." &amp; BS815)&gt;=--('Data Sheet'!$A$15)), (--(INT('Data Sheet'!$A$15) &amp; "." &amp; BS815)&lt;=--('Data Sheet'!$B$15))),
            --(INT('Data Sheet'!$A$15) &amp; "." &amp; BS815),
            --(INT('Data Sheet'!$B$15) &amp; "." &amp; BS815)
        )
    ),
    IF(BQ815&lt;&gt;"",
        IF(INT('Data Sheet'!$A$15)=INT('Data Sheet'!$B$15),
            --(INT('Data Sheet'!$A$15) &amp; "." &amp; RIGHT(BQ815,3)),
            IF(AND((--(INT('Data Sheet'!$A$15) &amp; "." &amp; RIGHT(BQ815,3))&gt;=--('Data Sheet'!$A$15)), (--(INT('Data Sheet'!$A$15) &amp; "." &amp; RIGHT(BQ815,3))&lt;=--('Data Sheet'!$B$15))),
                --(INT('Data Sheet'!$A$15) &amp; "." &amp; RIGHT(BQ815,3)),
                --(INT('Data Sheet'!$B$15) &amp; "." &amp; RIGHT(BQ815,3))
            )
        ),
        "OK"
    )
)</f>
        <v>OK</v>
      </c>
      <c r="R815" s="19"/>
      <c r="S815" s="19"/>
      <c r="T815" s="19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1"/>
      <c r="AU815" s="21"/>
      <c r="AV815" s="21"/>
      <c r="AW815" s="22"/>
      <c r="AX815" s="99"/>
      <c r="AY815" s="20"/>
      <c r="AZ815" s="20"/>
      <c r="BA815" s="22"/>
      <c r="BB815">
        <v>807</v>
      </c>
      <c r="BC815" s="80"/>
      <c r="BD815" s="80"/>
      <c r="BE815" s="80"/>
      <c r="BF815" s="80"/>
      <c r="BG815" s="32" t="str">
        <f t="shared" si="136"/>
        <v/>
      </c>
      <c r="BH815" s="78">
        <f t="shared" si="134"/>
        <v>0</v>
      </c>
      <c r="BI815" s="2">
        <f t="shared" si="137"/>
        <v>0</v>
      </c>
      <c r="BJ815" s="2">
        <f t="shared" si="138"/>
        <v>0</v>
      </c>
      <c r="BK815" s="2">
        <f t="shared" si="135"/>
        <v>0</v>
      </c>
    </row>
    <row r="816" spans="2:63" ht="15" customHeight="1" x14ac:dyDescent="0.25">
      <c r="B816" s="14">
        <v>808</v>
      </c>
      <c r="C816" s="95" t="str">
        <f t="shared" si="139"/>
        <v/>
      </c>
      <c r="D816" s="15" t="str">
        <f t="shared" si="133"/>
        <v>OK</v>
      </c>
      <c r="E816" s="16" t="e">
        <f>VLOOKUP('Data Sheet'!$B$8,'Data Sheet'!$I$2:$J$9,2,FALSE)</f>
        <v>#N/A</v>
      </c>
      <c r="F816" s="16" t="str">
        <f t="shared" si="140"/>
        <v/>
      </c>
      <c r="G816" s="103">
        <f t="shared" si="141"/>
        <v>0</v>
      </c>
      <c r="H816" s="17" t="s">
        <v>26</v>
      </c>
      <c r="I816" s="17" t="s">
        <v>26</v>
      </c>
      <c r="J816" s="17" t="str">
        <f>IF('Data Sheet'!$B$9="NC-50","N/A","OK")</f>
        <v>OK</v>
      </c>
      <c r="K816" s="17" t="str">
        <f>IF('Data Sheet'!$B$9="NC-50","N/A","OK")</f>
        <v>OK</v>
      </c>
      <c r="L816" s="17" t="str">
        <f t="shared" si="142"/>
        <v>OK</v>
      </c>
      <c r="M816" s="17" t="str">
        <f t="shared" si="143"/>
        <v>OK</v>
      </c>
      <c r="N816" s="18" t="str">
        <f>IF(BO816&lt;&gt;"",
    IF(INT('Data Sheet'!$A$19)=INT('Data Sheet'!$B$19),
        --(INT('Data Sheet'!$A$19) &amp; "." &amp; BO816),
        IF(AND((--(INT('Data Sheet'!$A$19) &amp; "." &amp; BO816)&gt;=--('Data Sheet'!$A$19)), (--(INT('Data Sheet'!$A$19) &amp; "." &amp; BO816)&lt;=--('Data Sheet'!$B$19))),
            --(INT('Data Sheet'!$A$19) &amp; "." &amp; BO816),
            --(INT('Data Sheet'!$B$19) &amp; "." &amp; BO816)
        )
    ),
    IF(BN816&lt;&gt;"",
        IF(INT('Data Sheet'!$A$19)=INT('Data Sheet'!$B$19),
            --(INT('Data Sheet'!$A$19) &amp; "." &amp; LEFT(BN816,3)),
            IF(AND((--(INT('Data Sheet'!$A$19) &amp; "." &amp; LEFT(BN816,3))&gt;=--('Data Sheet'!$A$19)), (--(INT('Data Sheet'!$A$19) &amp; "." &amp; LEFT(BN816,3))&lt;=--('Data Sheet'!$B$19))),
                --(INT('Data Sheet'!$A$19) &amp; "." &amp; LEFT(BN816,3)),
                --(INT('Data Sheet'!$B$19) &amp; "." &amp; LEFT(BN816,3))
            )
        ),
        "OK"
    )
)</f>
        <v>OK</v>
      </c>
      <c r="O816" s="23" t="str">
        <f>IF(BP816&lt;&gt;"",
    IF(INT('Data Sheet'!$A$19)=INT('Data Sheet'!$B$19),
        --(INT('Data Sheet'!$A$19) &amp; "." &amp; BP816),
        IF(AND((--(INT('Data Sheet'!$A$19) &amp; "." &amp; BP816)&gt;=--('Data Sheet'!$A$19)), (--(INT('Data Sheet'!$A$19) &amp; "." &amp; BP816)&lt;=--('Data Sheet'!$B$19))),
            --(INT('Data Sheet'!$A$19) &amp; "." &amp; BP816),
            --(INT('Data Sheet'!$B$19) &amp; "." &amp; BP816)
        )
    ),
    IF(BN816&lt;&gt;"",
        IF(INT('Data Sheet'!$A$19)=INT('Data Sheet'!$B$19),
            --(INT('Data Sheet'!$A$19) &amp; "." &amp; RIGHT(BN816,3)),
            IF(AND((--(INT('Data Sheet'!$A$19) &amp; "." &amp; RIGHT(BN816,3))&gt;=--('Data Sheet'!$A$19)), (--(INT('Data Sheet'!$A$19) &amp; "." &amp; RIGHT(BN816,3))&lt;=--('Data Sheet'!$B$19))),
                --(INT('Data Sheet'!$A$19) &amp; "." &amp; RIGHT(BN816,3)),
                --(INT('Data Sheet'!$B$19) &amp; "." &amp; RIGHT(BN816,3))
            )
        ),
        "OK"
    )
)</f>
        <v>OK</v>
      </c>
      <c r="P816" s="23" t="str">
        <f>IF(BR816&lt;&gt;"",
    IF(INT('Data Sheet'!$A$19)=INT('Data Sheet'!$B$15),
        --(INT('Data Sheet'!$A$15) &amp; "." &amp; BR816),
        IF(AND((--(INT('Data Sheet'!$A$15) &amp; "." &amp; BR816)&gt;=--('Data Sheet'!$A$15)), (--(INT('Data Sheet'!$A$15) &amp; "." &amp; BR816)&lt;=--('Data Sheet'!$B$15))),
            --(INT('Data Sheet'!$A$15) &amp; "." &amp; BR816),
            --(INT('Data Sheet'!$B$15) &amp; "." &amp; BR816)
        )
    ),
    IF(BQ816&lt;&gt;"",
        IF(INT('Data Sheet'!$A$15)=INT('Data Sheet'!$B$15),
            --(INT('Data Sheet'!$A$15) &amp; "." &amp; LEFT(BQ816,3)),
            IF(AND((--(INT('Data Sheet'!$A$15) &amp; "." &amp; LEFT(BQ816,3))&gt;=--('Data Sheet'!$A$15)), (--(INT('Data Sheet'!$A$15) &amp; "." &amp; LEFT(BQ816,3))&lt;=--('Data Sheet'!$B$15))),
                --(INT('Data Sheet'!$A$15) &amp; "." &amp; LEFT(BQ816,3)),
                --(INT('Data Sheet'!$B$15) &amp; "." &amp; LEFT(BQ816,3))
            )
        ),
        "OK"
    )
)</f>
        <v>OK</v>
      </c>
      <c r="Q816" s="23" t="str">
        <f>IF(BS816&lt;&gt;"",
    IF(INT('Data Sheet'!$A$19)=INT('Data Sheet'!$B$15),
        --(INT('Data Sheet'!$A$15) &amp; "." &amp; BS816),
        IF(AND((--(INT('Data Sheet'!$A$15) &amp; "." &amp; BS816)&gt;=--('Data Sheet'!$A$15)), (--(INT('Data Sheet'!$A$15) &amp; "." &amp; BS816)&lt;=--('Data Sheet'!$B$15))),
            --(INT('Data Sheet'!$A$15) &amp; "." &amp; BS816),
            --(INT('Data Sheet'!$B$15) &amp; "." &amp; BS816)
        )
    ),
    IF(BQ816&lt;&gt;"",
        IF(INT('Data Sheet'!$A$15)=INT('Data Sheet'!$B$15),
            --(INT('Data Sheet'!$A$15) &amp; "." &amp; RIGHT(BQ816,3)),
            IF(AND((--(INT('Data Sheet'!$A$15) &amp; "." &amp; RIGHT(BQ816,3))&gt;=--('Data Sheet'!$A$15)), (--(INT('Data Sheet'!$A$15) &amp; "." &amp; RIGHT(BQ816,3))&lt;=--('Data Sheet'!$B$15))),
                --(INT('Data Sheet'!$A$15) &amp; "." &amp; RIGHT(BQ816,3)),
                --(INT('Data Sheet'!$B$15) &amp; "." &amp; RIGHT(BQ816,3))
            )
        ),
        "OK"
    )
)</f>
        <v>OK</v>
      </c>
      <c r="R816" s="19"/>
      <c r="S816" s="19"/>
      <c r="T816" s="19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1"/>
      <c r="AU816" s="21"/>
      <c r="AV816" s="21"/>
      <c r="AW816" s="22"/>
      <c r="AX816" s="99"/>
      <c r="AY816" s="20"/>
      <c r="AZ816" s="20"/>
      <c r="BA816" s="22"/>
      <c r="BB816">
        <v>808</v>
      </c>
      <c r="BC816" s="80"/>
      <c r="BD816" s="80"/>
      <c r="BE816" s="80"/>
      <c r="BF816" s="80"/>
      <c r="BG816" s="32" t="str">
        <f t="shared" si="136"/>
        <v/>
      </c>
      <c r="BH816" s="78">
        <f t="shared" si="134"/>
        <v>0</v>
      </c>
      <c r="BI816" s="2">
        <f t="shared" si="137"/>
        <v>0</v>
      </c>
      <c r="BJ816" s="2">
        <f t="shared" si="138"/>
        <v>0</v>
      </c>
      <c r="BK816" s="2">
        <f t="shared" si="135"/>
        <v>0</v>
      </c>
    </row>
    <row r="817" spans="2:63" ht="15" customHeight="1" x14ac:dyDescent="0.25">
      <c r="B817" s="14">
        <v>809</v>
      </c>
      <c r="C817" s="95" t="str">
        <f t="shared" si="139"/>
        <v/>
      </c>
      <c r="D817" s="15" t="str">
        <f t="shared" si="133"/>
        <v>OK</v>
      </c>
      <c r="E817" s="16" t="e">
        <f>VLOOKUP('Data Sheet'!$B$8,'Data Sheet'!$I$2:$J$9,2,FALSE)</f>
        <v>#N/A</v>
      </c>
      <c r="F817" s="16" t="str">
        <f t="shared" si="140"/>
        <v/>
      </c>
      <c r="G817" s="103">
        <f t="shared" si="141"/>
        <v>0</v>
      </c>
      <c r="H817" s="17" t="s">
        <v>26</v>
      </c>
      <c r="I817" s="17" t="s">
        <v>26</v>
      </c>
      <c r="J817" s="17" t="str">
        <f>IF('Data Sheet'!$B$9="NC-50","N/A","OK")</f>
        <v>OK</v>
      </c>
      <c r="K817" s="17" t="str">
        <f>IF('Data Sheet'!$B$9="NC-50","N/A","OK")</f>
        <v>OK</v>
      </c>
      <c r="L817" s="17" t="str">
        <f t="shared" si="142"/>
        <v>OK</v>
      </c>
      <c r="M817" s="17" t="str">
        <f t="shared" si="143"/>
        <v>OK</v>
      </c>
      <c r="N817" s="18" t="str">
        <f>IF(BO817&lt;&gt;"",
    IF(INT('Data Sheet'!$A$19)=INT('Data Sheet'!$B$19),
        --(INT('Data Sheet'!$A$19) &amp; "." &amp; BO817),
        IF(AND((--(INT('Data Sheet'!$A$19) &amp; "." &amp; BO817)&gt;=--('Data Sheet'!$A$19)), (--(INT('Data Sheet'!$A$19) &amp; "." &amp; BO817)&lt;=--('Data Sheet'!$B$19))),
            --(INT('Data Sheet'!$A$19) &amp; "." &amp; BO817),
            --(INT('Data Sheet'!$B$19) &amp; "." &amp; BO817)
        )
    ),
    IF(BN817&lt;&gt;"",
        IF(INT('Data Sheet'!$A$19)=INT('Data Sheet'!$B$19),
            --(INT('Data Sheet'!$A$19) &amp; "." &amp; LEFT(BN817,3)),
            IF(AND((--(INT('Data Sheet'!$A$19) &amp; "." &amp; LEFT(BN817,3))&gt;=--('Data Sheet'!$A$19)), (--(INT('Data Sheet'!$A$19) &amp; "." &amp; LEFT(BN817,3))&lt;=--('Data Sheet'!$B$19))),
                --(INT('Data Sheet'!$A$19) &amp; "." &amp; LEFT(BN817,3)),
                --(INT('Data Sheet'!$B$19) &amp; "." &amp; LEFT(BN817,3))
            )
        ),
        "OK"
    )
)</f>
        <v>OK</v>
      </c>
      <c r="O817" s="23" t="str">
        <f>IF(BP817&lt;&gt;"",
    IF(INT('Data Sheet'!$A$19)=INT('Data Sheet'!$B$19),
        --(INT('Data Sheet'!$A$19) &amp; "." &amp; BP817),
        IF(AND((--(INT('Data Sheet'!$A$19) &amp; "." &amp; BP817)&gt;=--('Data Sheet'!$A$19)), (--(INT('Data Sheet'!$A$19) &amp; "." &amp; BP817)&lt;=--('Data Sheet'!$B$19))),
            --(INT('Data Sheet'!$A$19) &amp; "." &amp; BP817),
            --(INT('Data Sheet'!$B$19) &amp; "." &amp; BP817)
        )
    ),
    IF(BN817&lt;&gt;"",
        IF(INT('Data Sheet'!$A$19)=INT('Data Sheet'!$B$19),
            --(INT('Data Sheet'!$A$19) &amp; "." &amp; RIGHT(BN817,3)),
            IF(AND((--(INT('Data Sheet'!$A$19) &amp; "." &amp; RIGHT(BN817,3))&gt;=--('Data Sheet'!$A$19)), (--(INT('Data Sheet'!$A$19) &amp; "." &amp; RIGHT(BN817,3))&lt;=--('Data Sheet'!$B$19))),
                --(INT('Data Sheet'!$A$19) &amp; "." &amp; RIGHT(BN817,3)),
                --(INT('Data Sheet'!$B$19) &amp; "." &amp; RIGHT(BN817,3))
            )
        ),
        "OK"
    )
)</f>
        <v>OK</v>
      </c>
      <c r="P817" s="23" t="str">
        <f>IF(BR817&lt;&gt;"",
    IF(INT('Data Sheet'!$A$19)=INT('Data Sheet'!$B$15),
        --(INT('Data Sheet'!$A$15) &amp; "." &amp; BR817),
        IF(AND((--(INT('Data Sheet'!$A$15) &amp; "." &amp; BR817)&gt;=--('Data Sheet'!$A$15)), (--(INT('Data Sheet'!$A$15) &amp; "." &amp; BR817)&lt;=--('Data Sheet'!$B$15))),
            --(INT('Data Sheet'!$A$15) &amp; "." &amp; BR817),
            --(INT('Data Sheet'!$B$15) &amp; "." &amp; BR817)
        )
    ),
    IF(BQ817&lt;&gt;"",
        IF(INT('Data Sheet'!$A$15)=INT('Data Sheet'!$B$15),
            --(INT('Data Sheet'!$A$15) &amp; "." &amp; LEFT(BQ817,3)),
            IF(AND((--(INT('Data Sheet'!$A$15) &amp; "." &amp; LEFT(BQ817,3))&gt;=--('Data Sheet'!$A$15)), (--(INT('Data Sheet'!$A$15) &amp; "." &amp; LEFT(BQ817,3))&lt;=--('Data Sheet'!$B$15))),
                --(INT('Data Sheet'!$A$15) &amp; "." &amp; LEFT(BQ817,3)),
                --(INT('Data Sheet'!$B$15) &amp; "." &amp; LEFT(BQ817,3))
            )
        ),
        "OK"
    )
)</f>
        <v>OK</v>
      </c>
      <c r="Q817" s="23" t="str">
        <f>IF(BS817&lt;&gt;"",
    IF(INT('Data Sheet'!$A$19)=INT('Data Sheet'!$B$15),
        --(INT('Data Sheet'!$A$15) &amp; "." &amp; BS817),
        IF(AND((--(INT('Data Sheet'!$A$15) &amp; "." &amp; BS817)&gt;=--('Data Sheet'!$A$15)), (--(INT('Data Sheet'!$A$15) &amp; "." &amp; BS817)&lt;=--('Data Sheet'!$B$15))),
            --(INT('Data Sheet'!$A$15) &amp; "." &amp; BS817),
            --(INT('Data Sheet'!$B$15) &amp; "." &amp; BS817)
        )
    ),
    IF(BQ817&lt;&gt;"",
        IF(INT('Data Sheet'!$A$15)=INT('Data Sheet'!$B$15),
            --(INT('Data Sheet'!$A$15) &amp; "." &amp; RIGHT(BQ817,3)),
            IF(AND((--(INT('Data Sheet'!$A$15) &amp; "." &amp; RIGHT(BQ817,3))&gt;=--('Data Sheet'!$A$15)), (--(INT('Data Sheet'!$A$15) &amp; "." &amp; RIGHT(BQ817,3))&lt;=--('Data Sheet'!$B$15))),
                --(INT('Data Sheet'!$A$15) &amp; "." &amp; RIGHT(BQ817,3)),
                --(INT('Data Sheet'!$B$15) &amp; "." &amp; RIGHT(BQ817,3))
            )
        ),
        "OK"
    )
)</f>
        <v>OK</v>
      </c>
      <c r="R817" s="19"/>
      <c r="S817" s="19"/>
      <c r="T817" s="19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1"/>
      <c r="AU817" s="21"/>
      <c r="AV817" s="21"/>
      <c r="AW817" s="22"/>
      <c r="AX817" s="99"/>
      <c r="AY817" s="20"/>
      <c r="AZ817" s="20"/>
      <c r="BA817" s="22"/>
      <c r="BB817">
        <v>809</v>
      </c>
      <c r="BC817" s="80"/>
      <c r="BD817" s="80"/>
      <c r="BE817" s="80"/>
      <c r="BF817" s="80"/>
      <c r="BG817" s="32" t="str">
        <f t="shared" si="136"/>
        <v/>
      </c>
      <c r="BH817" s="78">
        <f t="shared" si="134"/>
        <v>0</v>
      </c>
      <c r="BI817" s="2">
        <f t="shared" si="137"/>
        <v>0</v>
      </c>
      <c r="BJ817" s="2">
        <f t="shared" si="138"/>
        <v>0</v>
      </c>
      <c r="BK817" s="2">
        <f t="shared" si="135"/>
        <v>0</v>
      </c>
    </row>
    <row r="818" spans="2:63" ht="15" customHeight="1" x14ac:dyDescent="0.25">
      <c r="B818" s="14">
        <v>810</v>
      </c>
      <c r="C818" s="95" t="str">
        <f t="shared" si="139"/>
        <v/>
      </c>
      <c r="D818" s="15" t="str">
        <f t="shared" si="133"/>
        <v>OK</v>
      </c>
      <c r="E818" s="16" t="e">
        <f>VLOOKUP('Data Sheet'!$B$8,'Data Sheet'!$I$2:$J$9,2,FALSE)</f>
        <v>#N/A</v>
      </c>
      <c r="F818" s="16" t="str">
        <f t="shared" si="140"/>
        <v/>
      </c>
      <c r="G818" s="103">
        <f t="shared" si="141"/>
        <v>0</v>
      </c>
      <c r="H818" s="17" t="s">
        <v>26</v>
      </c>
      <c r="I818" s="17" t="s">
        <v>26</v>
      </c>
      <c r="J818" s="17" t="str">
        <f>IF('Data Sheet'!$B$9="NC-50","N/A","OK")</f>
        <v>OK</v>
      </c>
      <c r="K818" s="17" t="str">
        <f>IF('Data Sheet'!$B$9="NC-50","N/A","OK")</f>
        <v>OK</v>
      </c>
      <c r="L818" s="17" t="str">
        <f t="shared" si="142"/>
        <v>OK</v>
      </c>
      <c r="M818" s="17" t="str">
        <f t="shared" si="143"/>
        <v>OK</v>
      </c>
      <c r="N818" s="18" t="str">
        <f>IF(BO818&lt;&gt;"",
    IF(INT('Data Sheet'!$A$19)=INT('Data Sheet'!$B$19),
        --(INT('Data Sheet'!$A$19) &amp; "." &amp; BO818),
        IF(AND((--(INT('Data Sheet'!$A$19) &amp; "." &amp; BO818)&gt;=--('Data Sheet'!$A$19)), (--(INT('Data Sheet'!$A$19) &amp; "." &amp; BO818)&lt;=--('Data Sheet'!$B$19))),
            --(INT('Data Sheet'!$A$19) &amp; "." &amp; BO818),
            --(INT('Data Sheet'!$B$19) &amp; "." &amp; BO818)
        )
    ),
    IF(BN818&lt;&gt;"",
        IF(INT('Data Sheet'!$A$19)=INT('Data Sheet'!$B$19),
            --(INT('Data Sheet'!$A$19) &amp; "." &amp; LEFT(BN818,3)),
            IF(AND((--(INT('Data Sheet'!$A$19) &amp; "." &amp; LEFT(BN818,3))&gt;=--('Data Sheet'!$A$19)), (--(INT('Data Sheet'!$A$19) &amp; "." &amp; LEFT(BN818,3))&lt;=--('Data Sheet'!$B$19))),
                --(INT('Data Sheet'!$A$19) &amp; "." &amp; LEFT(BN818,3)),
                --(INT('Data Sheet'!$B$19) &amp; "." &amp; LEFT(BN818,3))
            )
        ),
        "OK"
    )
)</f>
        <v>OK</v>
      </c>
      <c r="O818" s="23" t="str">
        <f>IF(BP818&lt;&gt;"",
    IF(INT('Data Sheet'!$A$19)=INT('Data Sheet'!$B$19),
        --(INT('Data Sheet'!$A$19) &amp; "." &amp; BP818),
        IF(AND((--(INT('Data Sheet'!$A$19) &amp; "." &amp; BP818)&gt;=--('Data Sheet'!$A$19)), (--(INT('Data Sheet'!$A$19) &amp; "." &amp; BP818)&lt;=--('Data Sheet'!$B$19))),
            --(INT('Data Sheet'!$A$19) &amp; "." &amp; BP818),
            --(INT('Data Sheet'!$B$19) &amp; "." &amp; BP818)
        )
    ),
    IF(BN818&lt;&gt;"",
        IF(INT('Data Sheet'!$A$19)=INT('Data Sheet'!$B$19),
            --(INT('Data Sheet'!$A$19) &amp; "." &amp; RIGHT(BN818,3)),
            IF(AND((--(INT('Data Sheet'!$A$19) &amp; "." &amp; RIGHT(BN818,3))&gt;=--('Data Sheet'!$A$19)), (--(INT('Data Sheet'!$A$19) &amp; "." &amp; RIGHT(BN818,3))&lt;=--('Data Sheet'!$B$19))),
                --(INT('Data Sheet'!$A$19) &amp; "." &amp; RIGHT(BN818,3)),
                --(INT('Data Sheet'!$B$19) &amp; "." &amp; RIGHT(BN818,3))
            )
        ),
        "OK"
    )
)</f>
        <v>OK</v>
      </c>
      <c r="P818" s="23" t="str">
        <f>IF(BR818&lt;&gt;"",
    IF(INT('Data Sheet'!$A$19)=INT('Data Sheet'!$B$15),
        --(INT('Data Sheet'!$A$15) &amp; "." &amp; BR818),
        IF(AND((--(INT('Data Sheet'!$A$15) &amp; "." &amp; BR818)&gt;=--('Data Sheet'!$A$15)), (--(INT('Data Sheet'!$A$15) &amp; "." &amp; BR818)&lt;=--('Data Sheet'!$B$15))),
            --(INT('Data Sheet'!$A$15) &amp; "." &amp; BR818),
            --(INT('Data Sheet'!$B$15) &amp; "." &amp; BR818)
        )
    ),
    IF(BQ818&lt;&gt;"",
        IF(INT('Data Sheet'!$A$15)=INT('Data Sheet'!$B$15),
            --(INT('Data Sheet'!$A$15) &amp; "." &amp; LEFT(BQ818,3)),
            IF(AND((--(INT('Data Sheet'!$A$15) &amp; "." &amp; LEFT(BQ818,3))&gt;=--('Data Sheet'!$A$15)), (--(INT('Data Sheet'!$A$15) &amp; "." &amp; LEFT(BQ818,3))&lt;=--('Data Sheet'!$B$15))),
                --(INT('Data Sheet'!$A$15) &amp; "." &amp; LEFT(BQ818,3)),
                --(INT('Data Sheet'!$B$15) &amp; "." &amp; LEFT(BQ818,3))
            )
        ),
        "OK"
    )
)</f>
        <v>OK</v>
      </c>
      <c r="Q818" s="23" t="str">
        <f>IF(BS818&lt;&gt;"",
    IF(INT('Data Sheet'!$A$19)=INT('Data Sheet'!$B$15),
        --(INT('Data Sheet'!$A$15) &amp; "." &amp; BS818),
        IF(AND((--(INT('Data Sheet'!$A$15) &amp; "." &amp; BS818)&gt;=--('Data Sheet'!$A$15)), (--(INT('Data Sheet'!$A$15) &amp; "." &amp; BS818)&lt;=--('Data Sheet'!$B$15))),
            --(INT('Data Sheet'!$A$15) &amp; "." &amp; BS818),
            --(INT('Data Sheet'!$B$15) &amp; "." &amp; BS818)
        )
    ),
    IF(BQ818&lt;&gt;"",
        IF(INT('Data Sheet'!$A$15)=INT('Data Sheet'!$B$15),
            --(INT('Data Sheet'!$A$15) &amp; "." &amp; RIGHT(BQ818,3)),
            IF(AND((--(INT('Data Sheet'!$A$15) &amp; "." &amp; RIGHT(BQ818,3))&gt;=--('Data Sheet'!$A$15)), (--(INT('Data Sheet'!$A$15) &amp; "." &amp; RIGHT(BQ818,3))&lt;=--('Data Sheet'!$B$15))),
                --(INT('Data Sheet'!$A$15) &amp; "." &amp; RIGHT(BQ818,3)),
                --(INT('Data Sheet'!$B$15) &amp; "." &amp; RIGHT(BQ818,3))
            )
        ),
        "OK"
    )
)</f>
        <v>OK</v>
      </c>
      <c r="R818" s="19"/>
      <c r="S818" s="19"/>
      <c r="T818" s="19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1"/>
      <c r="AU818" s="21"/>
      <c r="AV818" s="21"/>
      <c r="AW818" s="22"/>
      <c r="AX818" s="99"/>
      <c r="AY818" s="20"/>
      <c r="AZ818" s="20"/>
      <c r="BA818" s="22"/>
      <c r="BB818">
        <v>810</v>
      </c>
      <c r="BC818" s="80"/>
      <c r="BD818" s="80"/>
      <c r="BE818" s="80"/>
      <c r="BF818" s="80"/>
      <c r="BG818" s="32" t="str">
        <f t="shared" si="136"/>
        <v/>
      </c>
      <c r="BH818" s="78">
        <f t="shared" si="134"/>
        <v>0</v>
      </c>
      <c r="BI818" s="2">
        <f t="shared" si="137"/>
        <v>0</v>
      </c>
      <c r="BJ818" s="2">
        <f t="shared" si="138"/>
        <v>0</v>
      </c>
      <c r="BK818" s="2">
        <f t="shared" si="135"/>
        <v>0</v>
      </c>
    </row>
    <row r="819" spans="2:63" ht="15" customHeight="1" x14ac:dyDescent="0.25">
      <c r="B819" s="14">
        <v>811</v>
      </c>
      <c r="C819" s="95" t="str">
        <f t="shared" si="139"/>
        <v/>
      </c>
      <c r="D819" s="15" t="str">
        <f t="shared" si="133"/>
        <v>OK</v>
      </c>
      <c r="E819" s="16" t="e">
        <f>VLOOKUP('Data Sheet'!$B$8,'Data Sheet'!$I$2:$J$9,2,FALSE)</f>
        <v>#N/A</v>
      </c>
      <c r="F819" s="16" t="str">
        <f t="shared" si="140"/>
        <v/>
      </c>
      <c r="G819" s="103">
        <f t="shared" si="141"/>
        <v>0</v>
      </c>
      <c r="H819" s="17" t="s">
        <v>26</v>
      </c>
      <c r="I819" s="17" t="s">
        <v>26</v>
      </c>
      <c r="J819" s="17" t="str">
        <f>IF('Data Sheet'!$B$9="NC-50","N/A","OK")</f>
        <v>OK</v>
      </c>
      <c r="K819" s="17" t="str">
        <f>IF('Data Sheet'!$B$9="NC-50","N/A","OK")</f>
        <v>OK</v>
      </c>
      <c r="L819" s="17" t="str">
        <f t="shared" si="142"/>
        <v>OK</v>
      </c>
      <c r="M819" s="17" t="str">
        <f t="shared" si="143"/>
        <v>OK</v>
      </c>
      <c r="N819" s="18" t="str">
        <f>IF(BO819&lt;&gt;"",
    IF(INT('Data Sheet'!$A$19)=INT('Data Sheet'!$B$19),
        --(INT('Data Sheet'!$A$19) &amp; "." &amp; BO819),
        IF(AND((--(INT('Data Sheet'!$A$19) &amp; "." &amp; BO819)&gt;=--('Data Sheet'!$A$19)), (--(INT('Data Sheet'!$A$19) &amp; "." &amp; BO819)&lt;=--('Data Sheet'!$B$19))),
            --(INT('Data Sheet'!$A$19) &amp; "." &amp; BO819),
            --(INT('Data Sheet'!$B$19) &amp; "." &amp; BO819)
        )
    ),
    IF(BN819&lt;&gt;"",
        IF(INT('Data Sheet'!$A$19)=INT('Data Sheet'!$B$19),
            --(INT('Data Sheet'!$A$19) &amp; "." &amp; LEFT(BN819,3)),
            IF(AND((--(INT('Data Sheet'!$A$19) &amp; "." &amp; LEFT(BN819,3))&gt;=--('Data Sheet'!$A$19)), (--(INT('Data Sheet'!$A$19) &amp; "." &amp; LEFT(BN819,3))&lt;=--('Data Sheet'!$B$19))),
                --(INT('Data Sheet'!$A$19) &amp; "." &amp; LEFT(BN819,3)),
                --(INT('Data Sheet'!$B$19) &amp; "." &amp; LEFT(BN819,3))
            )
        ),
        "OK"
    )
)</f>
        <v>OK</v>
      </c>
      <c r="O819" s="23" t="str">
        <f>IF(BP819&lt;&gt;"",
    IF(INT('Data Sheet'!$A$19)=INT('Data Sheet'!$B$19),
        --(INT('Data Sheet'!$A$19) &amp; "." &amp; BP819),
        IF(AND((--(INT('Data Sheet'!$A$19) &amp; "." &amp; BP819)&gt;=--('Data Sheet'!$A$19)), (--(INT('Data Sheet'!$A$19) &amp; "." &amp; BP819)&lt;=--('Data Sheet'!$B$19))),
            --(INT('Data Sheet'!$A$19) &amp; "." &amp; BP819),
            --(INT('Data Sheet'!$B$19) &amp; "." &amp; BP819)
        )
    ),
    IF(BN819&lt;&gt;"",
        IF(INT('Data Sheet'!$A$19)=INT('Data Sheet'!$B$19),
            --(INT('Data Sheet'!$A$19) &amp; "." &amp; RIGHT(BN819,3)),
            IF(AND((--(INT('Data Sheet'!$A$19) &amp; "." &amp; RIGHT(BN819,3))&gt;=--('Data Sheet'!$A$19)), (--(INT('Data Sheet'!$A$19) &amp; "." &amp; RIGHT(BN819,3))&lt;=--('Data Sheet'!$B$19))),
                --(INT('Data Sheet'!$A$19) &amp; "." &amp; RIGHT(BN819,3)),
                --(INT('Data Sheet'!$B$19) &amp; "." &amp; RIGHT(BN819,3))
            )
        ),
        "OK"
    )
)</f>
        <v>OK</v>
      </c>
      <c r="P819" s="23" t="str">
        <f>IF(BR819&lt;&gt;"",
    IF(INT('Data Sheet'!$A$19)=INT('Data Sheet'!$B$15),
        --(INT('Data Sheet'!$A$15) &amp; "." &amp; BR819),
        IF(AND((--(INT('Data Sheet'!$A$15) &amp; "." &amp; BR819)&gt;=--('Data Sheet'!$A$15)), (--(INT('Data Sheet'!$A$15) &amp; "." &amp; BR819)&lt;=--('Data Sheet'!$B$15))),
            --(INT('Data Sheet'!$A$15) &amp; "." &amp; BR819),
            --(INT('Data Sheet'!$B$15) &amp; "." &amp; BR819)
        )
    ),
    IF(BQ819&lt;&gt;"",
        IF(INT('Data Sheet'!$A$15)=INT('Data Sheet'!$B$15),
            --(INT('Data Sheet'!$A$15) &amp; "." &amp; LEFT(BQ819,3)),
            IF(AND((--(INT('Data Sheet'!$A$15) &amp; "." &amp; LEFT(BQ819,3))&gt;=--('Data Sheet'!$A$15)), (--(INT('Data Sheet'!$A$15) &amp; "." &amp; LEFT(BQ819,3))&lt;=--('Data Sheet'!$B$15))),
                --(INT('Data Sheet'!$A$15) &amp; "." &amp; LEFT(BQ819,3)),
                --(INT('Data Sheet'!$B$15) &amp; "." &amp; LEFT(BQ819,3))
            )
        ),
        "OK"
    )
)</f>
        <v>OK</v>
      </c>
      <c r="Q819" s="23" t="str">
        <f>IF(BS819&lt;&gt;"",
    IF(INT('Data Sheet'!$A$19)=INT('Data Sheet'!$B$15),
        --(INT('Data Sheet'!$A$15) &amp; "." &amp; BS819),
        IF(AND((--(INT('Data Sheet'!$A$15) &amp; "." &amp; BS819)&gt;=--('Data Sheet'!$A$15)), (--(INT('Data Sheet'!$A$15) &amp; "." &amp; BS819)&lt;=--('Data Sheet'!$B$15))),
            --(INT('Data Sheet'!$A$15) &amp; "." &amp; BS819),
            --(INT('Data Sheet'!$B$15) &amp; "." &amp; BS819)
        )
    ),
    IF(BQ819&lt;&gt;"",
        IF(INT('Data Sheet'!$A$15)=INT('Data Sheet'!$B$15),
            --(INT('Data Sheet'!$A$15) &amp; "." &amp; RIGHT(BQ819,3)),
            IF(AND((--(INT('Data Sheet'!$A$15) &amp; "." &amp; RIGHT(BQ819,3))&gt;=--('Data Sheet'!$A$15)), (--(INT('Data Sheet'!$A$15) &amp; "." &amp; RIGHT(BQ819,3))&lt;=--('Data Sheet'!$B$15))),
                --(INT('Data Sheet'!$A$15) &amp; "." &amp; RIGHT(BQ819,3)),
                --(INT('Data Sheet'!$B$15) &amp; "." &amp; RIGHT(BQ819,3))
            )
        ),
        "OK"
    )
)</f>
        <v>OK</v>
      </c>
      <c r="R819" s="19"/>
      <c r="S819" s="19"/>
      <c r="T819" s="19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1"/>
      <c r="AU819" s="21"/>
      <c r="AV819" s="21"/>
      <c r="AW819" s="22"/>
      <c r="AX819" s="99"/>
      <c r="AY819" s="20"/>
      <c r="AZ819" s="20"/>
      <c r="BA819" s="22"/>
      <c r="BB819">
        <v>811</v>
      </c>
      <c r="BC819" s="80"/>
      <c r="BD819" s="80"/>
      <c r="BE819" s="80"/>
      <c r="BF819" s="80"/>
      <c r="BG819" s="32" t="str">
        <f t="shared" si="136"/>
        <v/>
      </c>
      <c r="BH819" s="78">
        <f t="shared" si="134"/>
        <v>0</v>
      </c>
      <c r="BI819" s="2">
        <f t="shared" si="137"/>
        <v>0</v>
      </c>
      <c r="BJ819" s="2">
        <f t="shared" si="138"/>
        <v>0</v>
      </c>
      <c r="BK819" s="2">
        <f t="shared" si="135"/>
        <v>0</v>
      </c>
    </row>
    <row r="820" spans="2:63" ht="15" customHeight="1" x14ac:dyDescent="0.25">
      <c r="B820" s="14">
        <v>812</v>
      </c>
      <c r="C820" s="95" t="str">
        <f t="shared" si="139"/>
        <v/>
      </c>
      <c r="D820" s="15" t="str">
        <f t="shared" si="133"/>
        <v>OK</v>
      </c>
      <c r="E820" s="16" t="e">
        <f>VLOOKUP('Data Sheet'!$B$8,'Data Sheet'!$I$2:$J$9,2,FALSE)</f>
        <v>#N/A</v>
      </c>
      <c r="F820" s="16" t="str">
        <f t="shared" si="140"/>
        <v/>
      </c>
      <c r="G820" s="103">
        <f t="shared" si="141"/>
        <v>0</v>
      </c>
      <c r="H820" s="17" t="s">
        <v>26</v>
      </c>
      <c r="I820" s="17" t="s">
        <v>26</v>
      </c>
      <c r="J820" s="17" t="str">
        <f>IF('Data Sheet'!$B$9="NC-50","N/A","OK")</f>
        <v>OK</v>
      </c>
      <c r="K820" s="17" t="str">
        <f>IF('Data Sheet'!$B$9="NC-50","N/A","OK")</f>
        <v>OK</v>
      </c>
      <c r="L820" s="17" t="str">
        <f t="shared" si="142"/>
        <v>OK</v>
      </c>
      <c r="M820" s="17" t="str">
        <f t="shared" si="143"/>
        <v>OK</v>
      </c>
      <c r="N820" s="18" t="str">
        <f>IF(BO820&lt;&gt;"",
    IF(INT('Data Sheet'!$A$19)=INT('Data Sheet'!$B$19),
        --(INT('Data Sheet'!$A$19) &amp; "." &amp; BO820),
        IF(AND((--(INT('Data Sheet'!$A$19) &amp; "." &amp; BO820)&gt;=--('Data Sheet'!$A$19)), (--(INT('Data Sheet'!$A$19) &amp; "." &amp; BO820)&lt;=--('Data Sheet'!$B$19))),
            --(INT('Data Sheet'!$A$19) &amp; "." &amp; BO820),
            --(INT('Data Sheet'!$B$19) &amp; "." &amp; BO820)
        )
    ),
    IF(BN820&lt;&gt;"",
        IF(INT('Data Sheet'!$A$19)=INT('Data Sheet'!$B$19),
            --(INT('Data Sheet'!$A$19) &amp; "." &amp; LEFT(BN820,3)),
            IF(AND((--(INT('Data Sheet'!$A$19) &amp; "." &amp; LEFT(BN820,3))&gt;=--('Data Sheet'!$A$19)), (--(INT('Data Sheet'!$A$19) &amp; "." &amp; LEFT(BN820,3))&lt;=--('Data Sheet'!$B$19))),
                --(INT('Data Sheet'!$A$19) &amp; "." &amp; LEFT(BN820,3)),
                --(INT('Data Sheet'!$B$19) &amp; "." &amp; LEFT(BN820,3))
            )
        ),
        "OK"
    )
)</f>
        <v>OK</v>
      </c>
      <c r="O820" s="23" t="str">
        <f>IF(BP820&lt;&gt;"",
    IF(INT('Data Sheet'!$A$19)=INT('Data Sheet'!$B$19),
        --(INT('Data Sheet'!$A$19) &amp; "." &amp; BP820),
        IF(AND((--(INT('Data Sheet'!$A$19) &amp; "." &amp; BP820)&gt;=--('Data Sheet'!$A$19)), (--(INT('Data Sheet'!$A$19) &amp; "." &amp; BP820)&lt;=--('Data Sheet'!$B$19))),
            --(INT('Data Sheet'!$A$19) &amp; "." &amp; BP820),
            --(INT('Data Sheet'!$B$19) &amp; "." &amp; BP820)
        )
    ),
    IF(BN820&lt;&gt;"",
        IF(INT('Data Sheet'!$A$19)=INT('Data Sheet'!$B$19),
            --(INT('Data Sheet'!$A$19) &amp; "." &amp; RIGHT(BN820,3)),
            IF(AND((--(INT('Data Sheet'!$A$19) &amp; "." &amp; RIGHT(BN820,3))&gt;=--('Data Sheet'!$A$19)), (--(INT('Data Sheet'!$A$19) &amp; "." &amp; RIGHT(BN820,3))&lt;=--('Data Sheet'!$B$19))),
                --(INT('Data Sheet'!$A$19) &amp; "." &amp; RIGHT(BN820,3)),
                --(INT('Data Sheet'!$B$19) &amp; "." &amp; RIGHT(BN820,3))
            )
        ),
        "OK"
    )
)</f>
        <v>OK</v>
      </c>
      <c r="P820" s="23" t="str">
        <f>IF(BR820&lt;&gt;"",
    IF(INT('Data Sheet'!$A$19)=INT('Data Sheet'!$B$15),
        --(INT('Data Sheet'!$A$15) &amp; "." &amp; BR820),
        IF(AND((--(INT('Data Sheet'!$A$15) &amp; "." &amp; BR820)&gt;=--('Data Sheet'!$A$15)), (--(INT('Data Sheet'!$A$15) &amp; "." &amp; BR820)&lt;=--('Data Sheet'!$B$15))),
            --(INT('Data Sheet'!$A$15) &amp; "." &amp; BR820),
            --(INT('Data Sheet'!$B$15) &amp; "." &amp; BR820)
        )
    ),
    IF(BQ820&lt;&gt;"",
        IF(INT('Data Sheet'!$A$15)=INT('Data Sheet'!$B$15),
            --(INT('Data Sheet'!$A$15) &amp; "." &amp; LEFT(BQ820,3)),
            IF(AND((--(INT('Data Sheet'!$A$15) &amp; "." &amp; LEFT(BQ820,3))&gt;=--('Data Sheet'!$A$15)), (--(INT('Data Sheet'!$A$15) &amp; "." &amp; LEFT(BQ820,3))&lt;=--('Data Sheet'!$B$15))),
                --(INT('Data Sheet'!$A$15) &amp; "." &amp; LEFT(BQ820,3)),
                --(INT('Data Sheet'!$B$15) &amp; "." &amp; LEFT(BQ820,3))
            )
        ),
        "OK"
    )
)</f>
        <v>OK</v>
      </c>
      <c r="Q820" s="23" t="str">
        <f>IF(BS820&lt;&gt;"",
    IF(INT('Data Sheet'!$A$19)=INT('Data Sheet'!$B$15),
        --(INT('Data Sheet'!$A$15) &amp; "." &amp; BS820),
        IF(AND((--(INT('Data Sheet'!$A$15) &amp; "." &amp; BS820)&gt;=--('Data Sheet'!$A$15)), (--(INT('Data Sheet'!$A$15) &amp; "." &amp; BS820)&lt;=--('Data Sheet'!$B$15))),
            --(INT('Data Sheet'!$A$15) &amp; "." &amp; BS820),
            --(INT('Data Sheet'!$B$15) &amp; "." &amp; BS820)
        )
    ),
    IF(BQ820&lt;&gt;"",
        IF(INT('Data Sheet'!$A$15)=INT('Data Sheet'!$B$15),
            --(INT('Data Sheet'!$A$15) &amp; "." &amp; RIGHT(BQ820,3)),
            IF(AND((--(INT('Data Sheet'!$A$15) &amp; "." &amp; RIGHT(BQ820,3))&gt;=--('Data Sheet'!$A$15)), (--(INT('Data Sheet'!$A$15) &amp; "." &amp; RIGHT(BQ820,3))&lt;=--('Data Sheet'!$B$15))),
                --(INT('Data Sheet'!$A$15) &amp; "." &amp; RIGHT(BQ820,3)),
                --(INT('Data Sheet'!$B$15) &amp; "." &amp; RIGHT(BQ820,3))
            )
        ),
        "OK"
    )
)</f>
        <v>OK</v>
      </c>
      <c r="R820" s="19"/>
      <c r="S820" s="19"/>
      <c r="T820" s="19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1"/>
      <c r="AU820" s="21"/>
      <c r="AV820" s="21"/>
      <c r="AW820" s="22"/>
      <c r="AX820" s="99"/>
      <c r="AY820" s="20"/>
      <c r="AZ820" s="20"/>
      <c r="BA820" s="22"/>
      <c r="BB820">
        <v>812</v>
      </c>
      <c r="BC820" s="80"/>
      <c r="BD820" s="80"/>
      <c r="BE820" s="80"/>
      <c r="BF820" s="80"/>
      <c r="BG820" s="32" t="str">
        <f t="shared" si="136"/>
        <v/>
      </c>
      <c r="BH820" s="78">
        <f t="shared" si="134"/>
        <v>0</v>
      </c>
      <c r="BI820" s="2">
        <f t="shared" si="137"/>
        <v>0</v>
      </c>
      <c r="BJ820" s="2">
        <f t="shared" si="138"/>
        <v>0</v>
      </c>
      <c r="BK820" s="2">
        <f t="shared" si="135"/>
        <v>0</v>
      </c>
    </row>
    <row r="821" spans="2:63" ht="15" customHeight="1" x14ac:dyDescent="0.25">
      <c r="B821" s="14">
        <v>813</v>
      </c>
      <c r="C821" s="95" t="str">
        <f t="shared" si="139"/>
        <v/>
      </c>
      <c r="D821" s="15" t="str">
        <f t="shared" si="133"/>
        <v>OK</v>
      </c>
      <c r="E821" s="16" t="e">
        <f>VLOOKUP('Data Sheet'!$B$8,'Data Sheet'!$I$2:$J$9,2,FALSE)</f>
        <v>#N/A</v>
      </c>
      <c r="F821" s="16" t="str">
        <f t="shared" si="140"/>
        <v/>
      </c>
      <c r="G821" s="103">
        <f t="shared" si="141"/>
        <v>0</v>
      </c>
      <c r="H821" s="17" t="s">
        <v>26</v>
      </c>
      <c r="I821" s="17" t="s">
        <v>26</v>
      </c>
      <c r="J821" s="17" t="str">
        <f>IF('Data Sheet'!$B$9="NC-50","N/A","OK")</f>
        <v>OK</v>
      </c>
      <c r="K821" s="17" t="str">
        <f>IF('Data Sheet'!$B$9="NC-50","N/A","OK")</f>
        <v>OK</v>
      </c>
      <c r="L821" s="17" t="str">
        <f t="shared" si="142"/>
        <v>OK</v>
      </c>
      <c r="M821" s="17" t="str">
        <f t="shared" si="143"/>
        <v>OK</v>
      </c>
      <c r="N821" s="18" t="str">
        <f>IF(BO821&lt;&gt;"",
    IF(INT('Data Sheet'!$A$19)=INT('Data Sheet'!$B$19),
        --(INT('Data Sheet'!$A$19) &amp; "." &amp; BO821),
        IF(AND((--(INT('Data Sheet'!$A$19) &amp; "." &amp; BO821)&gt;=--('Data Sheet'!$A$19)), (--(INT('Data Sheet'!$A$19) &amp; "." &amp; BO821)&lt;=--('Data Sheet'!$B$19))),
            --(INT('Data Sheet'!$A$19) &amp; "." &amp; BO821),
            --(INT('Data Sheet'!$B$19) &amp; "." &amp; BO821)
        )
    ),
    IF(BN821&lt;&gt;"",
        IF(INT('Data Sheet'!$A$19)=INT('Data Sheet'!$B$19),
            --(INT('Data Sheet'!$A$19) &amp; "." &amp; LEFT(BN821,3)),
            IF(AND((--(INT('Data Sheet'!$A$19) &amp; "." &amp; LEFT(BN821,3))&gt;=--('Data Sheet'!$A$19)), (--(INT('Data Sheet'!$A$19) &amp; "." &amp; LEFT(BN821,3))&lt;=--('Data Sheet'!$B$19))),
                --(INT('Data Sheet'!$A$19) &amp; "." &amp; LEFT(BN821,3)),
                --(INT('Data Sheet'!$B$19) &amp; "." &amp; LEFT(BN821,3))
            )
        ),
        "OK"
    )
)</f>
        <v>OK</v>
      </c>
      <c r="O821" s="23" t="str">
        <f>IF(BP821&lt;&gt;"",
    IF(INT('Data Sheet'!$A$19)=INT('Data Sheet'!$B$19),
        --(INT('Data Sheet'!$A$19) &amp; "." &amp; BP821),
        IF(AND((--(INT('Data Sheet'!$A$19) &amp; "." &amp; BP821)&gt;=--('Data Sheet'!$A$19)), (--(INT('Data Sheet'!$A$19) &amp; "." &amp; BP821)&lt;=--('Data Sheet'!$B$19))),
            --(INT('Data Sheet'!$A$19) &amp; "." &amp; BP821),
            --(INT('Data Sheet'!$B$19) &amp; "." &amp; BP821)
        )
    ),
    IF(BN821&lt;&gt;"",
        IF(INT('Data Sheet'!$A$19)=INT('Data Sheet'!$B$19),
            --(INT('Data Sheet'!$A$19) &amp; "." &amp; RIGHT(BN821,3)),
            IF(AND((--(INT('Data Sheet'!$A$19) &amp; "." &amp; RIGHT(BN821,3))&gt;=--('Data Sheet'!$A$19)), (--(INT('Data Sheet'!$A$19) &amp; "." &amp; RIGHT(BN821,3))&lt;=--('Data Sheet'!$B$19))),
                --(INT('Data Sheet'!$A$19) &amp; "." &amp; RIGHT(BN821,3)),
                --(INT('Data Sheet'!$B$19) &amp; "." &amp; RIGHT(BN821,3))
            )
        ),
        "OK"
    )
)</f>
        <v>OK</v>
      </c>
      <c r="P821" s="23" t="str">
        <f>IF(BR821&lt;&gt;"",
    IF(INT('Data Sheet'!$A$19)=INT('Data Sheet'!$B$15),
        --(INT('Data Sheet'!$A$15) &amp; "." &amp; BR821),
        IF(AND((--(INT('Data Sheet'!$A$15) &amp; "." &amp; BR821)&gt;=--('Data Sheet'!$A$15)), (--(INT('Data Sheet'!$A$15) &amp; "." &amp; BR821)&lt;=--('Data Sheet'!$B$15))),
            --(INT('Data Sheet'!$A$15) &amp; "." &amp; BR821),
            --(INT('Data Sheet'!$B$15) &amp; "." &amp; BR821)
        )
    ),
    IF(BQ821&lt;&gt;"",
        IF(INT('Data Sheet'!$A$15)=INT('Data Sheet'!$B$15),
            --(INT('Data Sheet'!$A$15) &amp; "." &amp; LEFT(BQ821,3)),
            IF(AND((--(INT('Data Sheet'!$A$15) &amp; "." &amp; LEFT(BQ821,3))&gt;=--('Data Sheet'!$A$15)), (--(INT('Data Sheet'!$A$15) &amp; "." &amp; LEFT(BQ821,3))&lt;=--('Data Sheet'!$B$15))),
                --(INT('Data Sheet'!$A$15) &amp; "." &amp; LEFT(BQ821,3)),
                --(INT('Data Sheet'!$B$15) &amp; "." &amp; LEFT(BQ821,3))
            )
        ),
        "OK"
    )
)</f>
        <v>OK</v>
      </c>
      <c r="Q821" s="23" t="str">
        <f>IF(BS821&lt;&gt;"",
    IF(INT('Data Sheet'!$A$19)=INT('Data Sheet'!$B$15),
        --(INT('Data Sheet'!$A$15) &amp; "." &amp; BS821),
        IF(AND((--(INT('Data Sheet'!$A$15) &amp; "." &amp; BS821)&gt;=--('Data Sheet'!$A$15)), (--(INT('Data Sheet'!$A$15) &amp; "." &amp; BS821)&lt;=--('Data Sheet'!$B$15))),
            --(INT('Data Sheet'!$A$15) &amp; "." &amp; BS821),
            --(INT('Data Sheet'!$B$15) &amp; "." &amp; BS821)
        )
    ),
    IF(BQ821&lt;&gt;"",
        IF(INT('Data Sheet'!$A$15)=INT('Data Sheet'!$B$15),
            --(INT('Data Sheet'!$A$15) &amp; "." &amp; RIGHT(BQ821,3)),
            IF(AND((--(INT('Data Sheet'!$A$15) &amp; "." &amp; RIGHT(BQ821,3))&gt;=--('Data Sheet'!$A$15)), (--(INT('Data Sheet'!$A$15) &amp; "." &amp; RIGHT(BQ821,3))&lt;=--('Data Sheet'!$B$15))),
                --(INT('Data Sheet'!$A$15) &amp; "." &amp; RIGHT(BQ821,3)),
                --(INT('Data Sheet'!$B$15) &amp; "." &amp; RIGHT(BQ821,3))
            )
        ),
        "OK"
    )
)</f>
        <v>OK</v>
      </c>
      <c r="R821" s="19"/>
      <c r="S821" s="19"/>
      <c r="T821" s="19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1"/>
      <c r="AU821" s="21"/>
      <c r="AV821" s="21"/>
      <c r="AW821" s="22"/>
      <c r="AX821" s="99"/>
      <c r="AY821" s="20"/>
      <c r="AZ821" s="20"/>
      <c r="BA821" s="22"/>
      <c r="BB821">
        <v>813</v>
      </c>
      <c r="BC821" s="80"/>
      <c r="BD821" s="80"/>
      <c r="BE821" s="80"/>
      <c r="BF821" s="80"/>
      <c r="BG821" s="32" t="str">
        <f t="shared" si="136"/>
        <v/>
      </c>
      <c r="BH821" s="78">
        <f t="shared" si="134"/>
        <v>0</v>
      </c>
      <c r="BI821" s="2">
        <f t="shared" si="137"/>
        <v>0</v>
      </c>
      <c r="BJ821" s="2">
        <f t="shared" si="138"/>
        <v>0</v>
      </c>
      <c r="BK821" s="2">
        <f t="shared" si="135"/>
        <v>0</v>
      </c>
    </row>
    <row r="822" spans="2:63" ht="15" customHeight="1" x14ac:dyDescent="0.25">
      <c r="B822" s="14">
        <v>814</v>
      </c>
      <c r="C822" s="95" t="str">
        <f t="shared" si="139"/>
        <v/>
      </c>
      <c r="D822" s="15" t="str">
        <f t="shared" si="133"/>
        <v>OK</v>
      </c>
      <c r="E822" s="16" t="e">
        <f>VLOOKUP('Data Sheet'!$B$8,'Data Sheet'!$I$2:$J$9,2,FALSE)</f>
        <v>#N/A</v>
      </c>
      <c r="F822" s="16" t="str">
        <f t="shared" si="140"/>
        <v/>
      </c>
      <c r="G822" s="103">
        <f t="shared" si="141"/>
        <v>0</v>
      </c>
      <c r="H822" s="17" t="s">
        <v>26</v>
      </c>
      <c r="I822" s="17" t="s">
        <v>26</v>
      </c>
      <c r="J822" s="17" t="str">
        <f>IF('Data Sheet'!$B$9="NC-50","N/A","OK")</f>
        <v>OK</v>
      </c>
      <c r="K822" s="17" t="str">
        <f>IF('Data Sheet'!$B$9="NC-50","N/A","OK")</f>
        <v>OK</v>
      </c>
      <c r="L822" s="17" t="str">
        <f t="shared" si="142"/>
        <v>OK</v>
      </c>
      <c r="M822" s="17" t="str">
        <f t="shared" si="143"/>
        <v>OK</v>
      </c>
      <c r="N822" s="18" t="str">
        <f>IF(BO822&lt;&gt;"",
    IF(INT('Data Sheet'!$A$19)=INT('Data Sheet'!$B$19),
        --(INT('Data Sheet'!$A$19) &amp; "." &amp; BO822),
        IF(AND((--(INT('Data Sheet'!$A$19) &amp; "." &amp; BO822)&gt;=--('Data Sheet'!$A$19)), (--(INT('Data Sheet'!$A$19) &amp; "." &amp; BO822)&lt;=--('Data Sheet'!$B$19))),
            --(INT('Data Sheet'!$A$19) &amp; "." &amp; BO822),
            --(INT('Data Sheet'!$B$19) &amp; "." &amp; BO822)
        )
    ),
    IF(BN822&lt;&gt;"",
        IF(INT('Data Sheet'!$A$19)=INT('Data Sheet'!$B$19),
            --(INT('Data Sheet'!$A$19) &amp; "." &amp; LEFT(BN822,3)),
            IF(AND((--(INT('Data Sheet'!$A$19) &amp; "." &amp; LEFT(BN822,3))&gt;=--('Data Sheet'!$A$19)), (--(INT('Data Sheet'!$A$19) &amp; "." &amp; LEFT(BN822,3))&lt;=--('Data Sheet'!$B$19))),
                --(INT('Data Sheet'!$A$19) &amp; "." &amp; LEFT(BN822,3)),
                --(INT('Data Sheet'!$B$19) &amp; "." &amp; LEFT(BN822,3))
            )
        ),
        "OK"
    )
)</f>
        <v>OK</v>
      </c>
      <c r="O822" s="23" t="str">
        <f>IF(BP822&lt;&gt;"",
    IF(INT('Data Sheet'!$A$19)=INT('Data Sheet'!$B$19),
        --(INT('Data Sheet'!$A$19) &amp; "." &amp; BP822),
        IF(AND((--(INT('Data Sheet'!$A$19) &amp; "." &amp; BP822)&gt;=--('Data Sheet'!$A$19)), (--(INT('Data Sheet'!$A$19) &amp; "." &amp; BP822)&lt;=--('Data Sheet'!$B$19))),
            --(INT('Data Sheet'!$A$19) &amp; "." &amp; BP822),
            --(INT('Data Sheet'!$B$19) &amp; "." &amp; BP822)
        )
    ),
    IF(BN822&lt;&gt;"",
        IF(INT('Data Sheet'!$A$19)=INT('Data Sheet'!$B$19),
            --(INT('Data Sheet'!$A$19) &amp; "." &amp; RIGHT(BN822,3)),
            IF(AND((--(INT('Data Sheet'!$A$19) &amp; "." &amp; RIGHT(BN822,3))&gt;=--('Data Sheet'!$A$19)), (--(INT('Data Sheet'!$A$19) &amp; "." &amp; RIGHT(BN822,3))&lt;=--('Data Sheet'!$B$19))),
                --(INT('Data Sheet'!$A$19) &amp; "." &amp; RIGHT(BN822,3)),
                --(INT('Data Sheet'!$B$19) &amp; "." &amp; RIGHT(BN822,3))
            )
        ),
        "OK"
    )
)</f>
        <v>OK</v>
      </c>
      <c r="P822" s="23" t="str">
        <f>IF(BR822&lt;&gt;"",
    IF(INT('Data Sheet'!$A$19)=INT('Data Sheet'!$B$15),
        --(INT('Data Sheet'!$A$15) &amp; "." &amp; BR822),
        IF(AND((--(INT('Data Sheet'!$A$15) &amp; "." &amp; BR822)&gt;=--('Data Sheet'!$A$15)), (--(INT('Data Sheet'!$A$15) &amp; "." &amp; BR822)&lt;=--('Data Sheet'!$B$15))),
            --(INT('Data Sheet'!$A$15) &amp; "." &amp; BR822),
            --(INT('Data Sheet'!$B$15) &amp; "." &amp; BR822)
        )
    ),
    IF(BQ822&lt;&gt;"",
        IF(INT('Data Sheet'!$A$15)=INT('Data Sheet'!$B$15),
            --(INT('Data Sheet'!$A$15) &amp; "." &amp; LEFT(BQ822,3)),
            IF(AND((--(INT('Data Sheet'!$A$15) &amp; "." &amp; LEFT(BQ822,3))&gt;=--('Data Sheet'!$A$15)), (--(INT('Data Sheet'!$A$15) &amp; "." &amp; LEFT(BQ822,3))&lt;=--('Data Sheet'!$B$15))),
                --(INT('Data Sheet'!$A$15) &amp; "." &amp; LEFT(BQ822,3)),
                --(INT('Data Sheet'!$B$15) &amp; "." &amp; LEFT(BQ822,3))
            )
        ),
        "OK"
    )
)</f>
        <v>OK</v>
      </c>
      <c r="Q822" s="23" t="str">
        <f>IF(BS822&lt;&gt;"",
    IF(INT('Data Sheet'!$A$19)=INT('Data Sheet'!$B$15),
        --(INT('Data Sheet'!$A$15) &amp; "." &amp; BS822),
        IF(AND((--(INT('Data Sheet'!$A$15) &amp; "." &amp; BS822)&gt;=--('Data Sheet'!$A$15)), (--(INT('Data Sheet'!$A$15) &amp; "." &amp; BS822)&lt;=--('Data Sheet'!$B$15))),
            --(INT('Data Sheet'!$A$15) &amp; "." &amp; BS822),
            --(INT('Data Sheet'!$B$15) &amp; "." &amp; BS822)
        )
    ),
    IF(BQ822&lt;&gt;"",
        IF(INT('Data Sheet'!$A$15)=INT('Data Sheet'!$B$15),
            --(INT('Data Sheet'!$A$15) &amp; "." &amp; RIGHT(BQ822,3)),
            IF(AND((--(INT('Data Sheet'!$A$15) &amp; "." &amp; RIGHT(BQ822,3))&gt;=--('Data Sheet'!$A$15)), (--(INT('Data Sheet'!$A$15) &amp; "." &amp; RIGHT(BQ822,3))&lt;=--('Data Sheet'!$B$15))),
                --(INT('Data Sheet'!$A$15) &amp; "." &amp; RIGHT(BQ822,3)),
                --(INT('Data Sheet'!$B$15) &amp; "." &amp; RIGHT(BQ822,3))
            )
        ),
        "OK"
    )
)</f>
        <v>OK</v>
      </c>
      <c r="R822" s="19"/>
      <c r="S822" s="19"/>
      <c r="T822" s="19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1"/>
      <c r="AU822" s="21"/>
      <c r="AV822" s="21"/>
      <c r="AW822" s="22"/>
      <c r="AX822" s="99"/>
      <c r="AY822" s="20"/>
      <c r="AZ822" s="20"/>
      <c r="BA822" s="22"/>
      <c r="BB822">
        <v>814</v>
      </c>
      <c r="BC822" s="80"/>
      <c r="BD822" s="80"/>
      <c r="BE822" s="80"/>
      <c r="BF822" s="80"/>
      <c r="BG822" s="32" t="str">
        <f t="shared" si="136"/>
        <v/>
      </c>
      <c r="BH822" s="78">
        <f t="shared" si="134"/>
        <v>0</v>
      </c>
      <c r="BI822" s="2">
        <f t="shared" si="137"/>
        <v>0</v>
      </c>
      <c r="BJ822" s="2">
        <f t="shared" si="138"/>
        <v>0</v>
      </c>
      <c r="BK822" s="2">
        <f t="shared" si="135"/>
        <v>0</v>
      </c>
    </row>
    <row r="823" spans="2:63" ht="15" customHeight="1" x14ac:dyDescent="0.25">
      <c r="B823" s="14">
        <v>815</v>
      </c>
      <c r="C823" s="95" t="str">
        <f t="shared" si="139"/>
        <v/>
      </c>
      <c r="D823" s="15" t="str">
        <f t="shared" si="133"/>
        <v>OK</v>
      </c>
      <c r="E823" s="16" t="e">
        <f>VLOOKUP('Data Sheet'!$B$8,'Data Sheet'!$I$2:$J$9,2,FALSE)</f>
        <v>#N/A</v>
      </c>
      <c r="F823" s="16" t="str">
        <f t="shared" si="140"/>
        <v/>
      </c>
      <c r="G823" s="103">
        <f t="shared" si="141"/>
        <v>0</v>
      </c>
      <c r="H823" s="17" t="s">
        <v>26</v>
      </c>
      <c r="I823" s="17" t="s">
        <v>26</v>
      </c>
      <c r="J823" s="17" t="str">
        <f>IF('Data Sheet'!$B$9="NC-50","N/A","OK")</f>
        <v>OK</v>
      </c>
      <c r="K823" s="17" t="str">
        <f>IF('Data Sheet'!$B$9="NC-50","N/A","OK")</f>
        <v>OK</v>
      </c>
      <c r="L823" s="17" t="str">
        <f t="shared" si="142"/>
        <v>OK</v>
      </c>
      <c r="M823" s="17" t="str">
        <f t="shared" si="143"/>
        <v>OK</v>
      </c>
      <c r="N823" s="18" t="str">
        <f>IF(BO823&lt;&gt;"",
    IF(INT('Data Sheet'!$A$19)=INT('Data Sheet'!$B$19),
        --(INT('Data Sheet'!$A$19) &amp; "." &amp; BO823),
        IF(AND((--(INT('Data Sheet'!$A$19) &amp; "." &amp; BO823)&gt;=--('Data Sheet'!$A$19)), (--(INT('Data Sheet'!$A$19) &amp; "." &amp; BO823)&lt;=--('Data Sheet'!$B$19))),
            --(INT('Data Sheet'!$A$19) &amp; "." &amp; BO823),
            --(INT('Data Sheet'!$B$19) &amp; "." &amp; BO823)
        )
    ),
    IF(BN823&lt;&gt;"",
        IF(INT('Data Sheet'!$A$19)=INT('Data Sheet'!$B$19),
            --(INT('Data Sheet'!$A$19) &amp; "." &amp; LEFT(BN823,3)),
            IF(AND((--(INT('Data Sheet'!$A$19) &amp; "." &amp; LEFT(BN823,3))&gt;=--('Data Sheet'!$A$19)), (--(INT('Data Sheet'!$A$19) &amp; "." &amp; LEFT(BN823,3))&lt;=--('Data Sheet'!$B$19))),
                --(INT('Data Sheet'!$A$19) &amp; "." &amp; LEFT(BN823,3)),
                --(INT('Data Sheet'!$B$19) &amp; "." &amp; LEFT(BN823,3))
            )
        ),
        "OK"
    )
)</f>
        <v>OK</v>
      </c>
      <c r="O823" s="23" t="str">
        <f>IF(BP823&lt;&gt;"",
    IF(INT('Data Sheet'!$A$19)=INT('Data Sheet'!$B$19),
        --(INT('Data Sheet'!$A$19) &amp; "." &amp; BP823),
        IF(AND((--(INT('Data Sheet'!$A$19) &amp; "." &amp; BP823)&gt;=--('Data Sheet'!$A$19)), (--(INT('Data Sheet'!$A$19) &amp; "." &amp; BP823)&lt;=--('Data Sheet'!$B$19))),
            --(INT('Data Sheet'!$A$19) &amp; "." &amp; BP823),
            --(INT('Data Sheet'!$B$19) &amp; "." &amp; BP823)
        )
    ),
    IF(BN823&lt;&gt;"",
        IF(INT('Data Sheet'!$A$19)=INT('Data Sheet'!$B$19),
            --(INT('Data Sheet'!$A$19) &amp; "." &amp; RIGHT(BN823,3)),
            IF(AND((--(INT('Data Sheet'!$A$19) &amp; "." &amp; RIGHT(BN823,3))&gt;=--('Data Sheet'!$A$19)), (--(INT('Data Sheet'!$A$19) &amp; "." &amp; RIGHT(BN823,3))&lt;=--('Data Sheet'!$B$19))),
                --(INT('Data Sheet'!$A$19) &amp; "." &amp; RIGHT(BN823,3)),
                --(INT('Data Sheet'!$B$19) &amp; "." &amp; RIGHT(BN823,3))
            )
        ),
        "OK"
    )
)</f>
        <v>OK</v>
      </c>
      <c r="P823" s="23" t="str">
        <f>IF(BR823&lt;&gt;"",
    IF(INT('Data Sheet'!$A$19)=INT('Data Sheet'!$B$15),
        --(INT('Data Sheet'!$A$15) &amp; "." &amp; BR823),
        IF(AND((--(INT('Data Sheet'!$A$15) &amp; "." &amp; BR823)&gt;=--('Data Sheet'!$A$15)), (--(INT('Data Sheet'!$A$15) &amp; "." &amp; BR823)&lt;=--('Data Sheet'!$B$15))),
            --(INT('Data Sheet'!$A$15) &amp; "." &amp; BR823),
            --(INT('Data Sheet'!$B$15) &amp; "." &amp; BR823)
        )
    ),
    IF(BQ823&lt;&gt;"",
        IF(INT('Data Sheet'!$A$15)=INT('Data Sheet'!$B$15),
            --(INT('Data Sheet'!$A$15) &amp; "." &amp; LEFT(BQ823,3)),
            IF(AND((--(INT('Data Sheet'!$A$15) &amp; "." &amp; LEFT(BQ823,3))&gt;=--('Data Sheet'!$A$15)), (--(INT('Data Sheet'!$A$15) &amp; "." &amp; LEFT(BQ823,3))&lt;=--('Data Sheet'!$B$15))),
                --(INT('Data Sheet'!$A$15) &amp; "." &amp; LEFT(BQ823,3)),
                --(INT('Data Sheet'!$B$15) &amp; "." &amp; LEFT(BQ823,3))
            )
        ),
        "OK"
    )
)</f>
        <v>OK</v>
      </c>
      <c r="Q823" s="23" t="str">
        <f>IF(BS823&lt;&gt;"",
    IF(INT('Data Sheet'!$A$19)=INT('Data Sheet'!$B$15),
        --(INT('Data Sheet'!$A$15) &amp; "." &amp; BS823),
        IF(AND((--(INT('Data Sheet'!$A$15) &amp; "." &amp; BS823)&gt;=--('Data Sheet'!$A$15)), (--(INT('Data Sheet'!$A$15) &amp; "." &amp; BS823)&lt;=--('Data Sheet'!$B$15))),
            --(INT('Data Sheet'!$A$15) &amp; "." &amp; BS823),
            --(INT('Data Sheet'!$B$15) &amp; "." &amp; BS823)
        )
    ),
    IF(BQ823&lt;&gt;"",
        IF(INT('Data Sheet'!$A$15)=INT('Data Sheet'!$B$15),
            --(INT('Data Sheet'!$A$15) &amp; "." &amp; RIGHT(BQ823,3)),
            IF(AND((--(INT('Data Sheet'!$A$15) &amp; "." &amp; RIGHT(BQ823,3))&gt;=--('Data Sheet'!$A$15)), (--(INT('Data Sheet'!$A$15) &amp; "." &amp; RIGHT(BQ823,3))&lt;=--('Data Sheet'!$B$15))),
                --(INT('Data Sheet'!$A$15) &amp; "." &amp; RIGHT(BQ823,3)),
                --(INT('Data Sheet'!$B$15) &amp; "." &amp; RIGHT(BQ823,3))
            )
        ),
        "OK"
    )
)</f>
        <v>OK</v>
      </c>
      <c r="R823" s="19"/>
      <c r="S823" s="19"/>
      <c r="T823" s="19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1"/>
      <c r="AU823" s="21"/>
      <c r="AV823" s="21"/>
      <c r="AW823" s="22"/>
      <c r="AX823" s="99"/>
      <c r="AY823" s="20"/>
      <c r="AZ823" s="20"/>
      <c r="BA823" s="22"/>
      <c r="BB823">
        <v>815</v>
      </c>
      <c r="BC823" s="80"/>
      <c r="BD823" s="80"/>
      <c r="BE823" s="80"/>
      <c r="BF823" s="80"/>
      <c r="BG823" s="32" t="str">
        <f t="shared" si="136"/>
        <v/>
      </c>
      <c r="BH823" s="78">
        <f t="shared" si="134"/>
        <v>0</v>
      </c>
      <c r="BI823" s="2">
        <f t="shared" si="137"/>
        <v>0</v>
      </c>
      <c r="BJ823" s="2">
        <f t="shared" si="138"/>
        <v>0</v>
      </c>
      <c r="BK823" s="2">
        <f t="shared" si="135"/>
        <v>0</v>
      </c>
    </row>
    <row r="824" spans="2:63" ht="15" customHeight="1" x14ac:dyDescent="0.25">
      <c r="B824" s="14">
        <v>816</v>
      </c>
      <c r="C824" s="95" t="str">
        <f t="shared" si="139"/>
        <v/>
      </c>
      <c r="D824" s="15" t="str">
        <f t="shared" si="133"/>
        <v>OK</v>
      </c>
      <c r="E824" s="16" t="e">
        <f>VLOOKUP('Data Sheet'!$B$8,'Data Sheet'!$I$2:$J$9,2,FALSE)</f>
        <v>#N/A</v>
      </c>
      <c r="F824" s="16" t="str">
        <f t="shared" si="140"/>
        <v/>
      </c>
      <c r="G824" s="103">
        <f t="shared" si="141"/>
        <v>0</v>
      </c>
      <c r="H824" s="17" t="s">
        <v>26</v>
      </c>
      <c r="I824" s="17" t="s">
        <v>26</v>
      </c>
      <c r="J824" s="17" t="str">
        <f>IF('Data Sheet'!$B$9="NC-50","N/A","OK")</f>
        <v>OK</v>
      </c>
      <c r="K824" s="17" t="str">
        <f>IF('Data Sheet'!$B$9="NC-50","N/A","OK")</f>
        <v>OK</v>
      </c>
      <c r="L824" s="17" t="str">
        <f t="shared" si="142"/>
        <v>OK</v>
      </c>
      <c r="M824" s="17" t="str">
        <f t="shared" si="143"/>
        <v>OK</v>
      </c>
      <c r="N824" s="18" t="str">
        <f>IF(BO824&lt;&gt;"",
    IF(INT('Data Sheet'!$A$19)=INT('Data Sheet'!$B$19),
        --(INT('Data Sheet'!$A$19) &amp; "." &amp; BO824),
        IF(AND((--(INT('Data Sheet'!$A$19) &amp; "." &amp; BO824)&gt;=--('Data Sheet'!$A$19)), (--(INT('Data Sheet'!$A$19) &amp; "." &amp; BO824)&lt;=--('Data Sheet'!$B$19))),
            --(INT('Data Sheet'!$A$19) &amp; "." &amp; BO824),
            --(INT('Data Sheet'!$B$19) &amp; "." &amp; BO824)
        )
    ),
    IF(BN824&lt;&gt;"",
        IF(INT('Data Sheet'!$A$19)=INT('Data Sheet'!$B$19),
            --(INT('Data Sheet'!$A$19) &amp; "." &amp; LEFT(BN824,3)),
            IF(AND((--(INT('Data Sheet'!$A$19) &amp; "." &amp; LEFT(BN824,3))&gt;=--('Data Sheet'!$A$19)), (--(INT('Data Sheet'!$A$19) &amp; "." &amp; LEFT(BN824,3))&lt;=--('Data Sheet'!$B$19))),
                --(INT('Data Sheet'!$A$19) &amp; "." &amp; LEFT(BN824,3)),
                --(INT('Data Sheet'!$B$19) &amp; "." &amp; LEFT(BN824,3))
            )
        ),
        "OK"
    )
)</f>
        <v>OK</v>
      </c>
      <c r="O824" s="23" t="str">
        <f>IF(BP824&lt;&gt;"",
    IF(INT('Data Sheet'!$A$19)=INT('Data Sheet'!$B$19),
        --(INT('Data Sheet'!$A$19) &amp; "." &amp; BP824),
        IF(AND((--(INT('Data Sheet'!$A$19) &amp; "." &amp; BP824)&gt;=--('Data Sheet'!$A$19)), (--(INT('Data Sheet'!$A$19) &amp; "." &amp; BP824)&lt;=--('Data Sheet'!$B$19))),
            --(INT('Data Sheet'!$A$19) &amp; "." &amp; BP824),
            --(INT('Data Sheet'!$B$19) &amp; "." &amp; BP824)
        )
    ),
    IF(BN824&lt;&gt;"",
        IF(INT('Data Sheet'!$A$19)=INT('Data Sheet'!$B$19),
            --(INT('Data Sheet'!$A$19) &amp; "." &amp; RIGHT(BN824,3)),
            IF(AND((--(INT('Data Sheet'!$A$19) &amp; "." &amp; RIGHT(BN824,3))&gt;=--('Data Sheet'!$A$19)), (--(INT('Data Sheet'!$A$19) &amp; "." &amp; RIGHT(BN824,3))&lt;=--('Data Sheet'!$B$19))),
                --(INT('Data Sheet'!$A$19) &amp; "." &amp; RIGHT(BN824,3)),
                --(INT('Data Sheet'!$B$19) &amp; "." &amp; RIGHT(BN824,3))
            )
        ),
        "OK"
    )
)</f>
        <v>OK</v>
      </c>
      <c r="P824" s="23" t="str">
        <f>IF(BR824&lt;&gt;"",
    IF(INT('Data Sheet'!$A$19)=INT('Data Sheet'!$B$15),
        --(INT('Data Sheet'!$A$15) &amp; "." &amp; BR824),
        IF(AND((--(INT('Data Sheet'!$A$15) &amp; "." &amp; BR824)&gt;=--('Data Sheet'!$A$15)), (--(INT('Data Sheet'!$A$15) &amp; "." &amp; BR824)&lt;=--('Data Sheet'!$B$15))),
            --(INT('Data Sheet'!$A$15) &amp; "." &amp; BR824),
            --(INT('Data Sheet'!$B$15) &amp; "." &amp; BR824)
        )
    ),
    IF(BQ824&lt;&gt;"",
        IF(INT('Data Sheet'!$A$15)=INT('Data Sheet'!$B$15),
            --(INT('Data Sheet'!$A$15) &amp; "." &amp; LEFT(BQ824,3)),
            IF(AND((--(INT('Data Sheet'!$A$15) &amp; "." &amp; LEFT(BQ824,3))&gt;=--('Data Sheet'!$A$15)), (--(INT('Data Sheet'!$A$15) &amp; "." &amp; LEFT(BQ824,3))&lt;=--('Data Sheet'!$B$15))),
                --(INT('Data Sheet'!$A$15) &amp; "." &amp; LEFT(BQ824,3)),
                --(INT('Data Sheet'!$B$15) &amp; "." &amp; LEFT(BQ824,3))
            )
        ),
        "OK"
    )
)</f>
        <v>OK</v>
      </c>
      <c r="Q824" s="23" t="str">
        <f>IF(BS824&lt;&gt;"",
    IF(INT('Data Sheet'!$A$19)=INT('Data Sheet'!$B$15),
        --(INT('Data Sheet'!$A$15) &amp; "." &amp; BS824),
        IF(AND((--(INT('Data Sheet'!$A$15) &amp; "." &amp; BS824)&gt;=--('Data Sheet'!$A$15)), (--(INT('Data Sheet'!$A$15) &amp; "." &amp; BS824)&lt;=--('Data Sheet'!$B$15))),
            --(INT('Data Sheet'!$A$15) &amp; "." &amp; BS824),
            --(INT('Data Sheet'!$B$15) &amp; "." &amp; BS824)
        )
    ),
    IF(BQ824&lt;&gt;"",
        IF(INT('Data Sheet'!$A$15)=INT('Data Sheet'!$B$15),
            --(INT('Data Sheet'!$A$15) &amp; "." &amp; RIGHT(BQ824,3)),
            IF(AND((--(INT('Data Sheet'!$A$15) &amp; "." &amp; RIGHT(BQ824,3))&gt;=--('Data Sheet'!$A$15)), (--(INT('Data Sheet'!$A$15) &amp; "." &amp; RIGHT(BQ824,3))&lt;=--('Data Sheet'!$B$15))),
                --(INT('Data Sheet'!$A$15) &amp; "." &amp; RIGHT(BQ824,3)),
                --(INT('Data Sheet'!$B$15) &amp; "." &amp; RIGHT(BQ824,3))
            )
        ),
        "OK"
    )
)</f>
        <v>OK</v>
      </c>
      <c r="R824" s="19"/>
      <c r="S824" s="19"/>
      <c r="T824" s="19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1"/>
      <c r="AU824" s="21"/>
      <c r="AV824" s="21"/>
      <c r="AW824" s="22"/>
      <c r="AX824" s="99"/>
      <c r="AY824" s="20"/>
      <c r="AZ824" s="20"/>
      <c r="BA824" s="22"/>
      <c r="BB824">
        <v>816</v>
      </c>
      <c r="BC824" s="80"/>
      <c r="BD824" s="80"/>
      <c r="BE824" s="80"/>
      <c r="BF824" s="80"/>
      <c r="BG824" s="32" t="str">
        <f t="shared" si="136"/>
        <v/>
      </c>
      <c r="BH824" s="78">
        <f t="shared" si="134"/>
        <v>0</v>
      </c>
      <c r="BI824" s="2">
        <f t="shared" si="137"/>
        <v>0</v>
      </c>
      <c r="BJ824" s="2">
        <f t="shared" si="138"/>
        <v>0</v>
      </c>
      <c r="BK824" s="2">
        <f t="shared" si="135"/>
        <v>0</v>
      </c>
    </row>
    <row r="825" spans="2:63" ht="15" customHeight="1" x14ac:dyDescent="0.25">
      <c r="B825" s="14">
        <v>817</v>
      </c>
      <c r="C825" s="95" t="str">
        <f t="shared" si="139"/>
        <v/>
      </c>
      <c r="D825" s="15" t="str">
        <f t="shared" si="133"/>
        <v>OK</v>
      </c>
      <c r="E825" s="16" t="e">
        <f>VLOOKUP('Data Sheet'!$B$8,'Data Sheet'!$I$2:$J$9,2,FALSE)</f>
        <v>#N/A</v>
      </c>
      <c r="F825" s="16" t="str">
        <f t="shared" si="140"/>
        <v/>
      </c>
      <c r="G825" s="103">
        <f t="shared" si="141"/>
        <v>0</v>
      </c>
      <c r="H825" s="17" t="s">
        <v>26</v>
      </c>
      <c r="I825" s="17" t="s">
        <v>26</v>
      </c>
      <c r="J825" s="17" t="str">
        <f>IF('Data Sheet'!$B$9="NC-50","N/A","OK")</f>
        <v>OK</v>
      </c>
      <c r="K825" s="17" t="str">
        <f>IF('Data Sheet'!$B$9="NC-50","N/A","OK")</f>
        <v>OK</v>
      </c>
      <c r="L825" s="17" t="str">
        <f t="shared" si="142"/>
        <v>OK</v>
      </c>
      <c r="M825" s="17" t="str">
        <f t="shared" si="143"/>
        <v>OK</v>
      </c>
      <c r="N825" s="18" t="str">
        <f>IF(BO825&lt;&gt;"",
    IF(INT('Data Sheet'!$A$19)=INT('Data Sheet'!$B$19),
        --(INT('Data Sheet'!$A$19) &amp; "." &amp; BO825),
        IF(AND((--(INT('Data Sheet'!$A$19) &amp; "." &amp; BO825)&gt;=--('Data Sheet'!$A$19)), (--(INT('Data Sheet'!$A$19) &amp; "." &amp; BO825)&lt;=--('Data Sheet'!$B$19))),
            --(INT('Data Sheet'!$A$19) &amp; "." &amp; BO825),
            --(INT('Data Sheet'!$B$19) &amp; "." &amp; BO825)
        )
    ),
    IF(BN825&lt;&gt;"",
        IF(INT('Data Sheet'!$A$19)=INT('Data Sheet'!$B$19),
            --(INT('Data Sheet'!$A$19) &amp; "." &amp; LEFT(BN825,3)),
            IF(AND((--(INT('Data Sheet'!$A$19) &amp; "." &amp; LEFT(BN825,3))&gt;=--('Data Sheet'!$A$19)), (--(INT('Data Sheet'!$A$19) &amp; "." &amp; LEFT(BN825,3))&lt;=--('Data Sheet'!$B$19))),
                --(INT('Data Sheet'!$A$19) &amp; "." &amp; LEFT(BN825,3)),
                --(INT('Data Sheet'!$B$19) &amp; "." &amp; LEFT(BN825,3))
            )
        ),
        "OK"
    )
)</f>
        <v>OK</v>
      </c>
      <c r="O825" s="23" t="str">
        <f>IF(BP825&lt;&gt;"",
    IF(INT('Data Sheet'!$A$19)=INT('Data Sheet'!$B$19),
        --(INT('Data Sheet'!$A$19) &amp; "." &amp; BP825),
        IF(AND((--(INT('Data Sheet'!$A$19) &amp; "." &amp; BP825)&gt;=--('Data Sheet'!$A$19)), (--(INT('Data Sheet'!$A$19) &amp; "." &amp; BP825)&lt;=--('Data Sheet'!$B$19))),
            --(INT('Data Sheet'!$A$19) &amp; "." &amp; BP825),
            --(INT('Data Sheet'!$B$19) &amp; "." &amp; BP825)
        )
    ),
    IF(BN825&lt;&gt;"",
        IF(INT('Data Sheet'!$A$19)=INT('Data Sheet'!$B$19),
            --(INT('Data Sheet'!$A$19) &amp; "." &amp; RIGHT(BN825,3)),
            IF(AND((--(INT('Data Sheet'!$A$19) &amp; "." &amp; RIGHT(BN825,3))&gt;=--('Data Sheet'!$A$19)), (--(INT('Data Sheet'!$A$19) &amp; "." &amp; RIGHT(BN825,3))&lt;=--('Data Sheet'!$B$19))),
                --(INT('Data Sheet'!$A$19) &amp; "." &amp; RIGHT(BN825,3)),
                --(INT('Data Sheet'!$B$19) &amp; "." &amp; RIGHT(BN825,3))
            )
        ),
        "OK"
    )
)</f>
        <v>OK</v>
      </c>
      <c r="P825" s="23" t="str">
        <f>IF(BR825&lt;&gt;"",
    IF(INT('Data Sheet'!$A$19)=INT('Data Sheet'!$B$15),
        --(INT('Data Sheet'!$A$15) &amp; "." &amp; BR825),
        IF(AND((--(INT('Data Sheet'!$A$15) &amp; "." &amp; BR825)&gt;=--('Data Sheet'!$A$15)), (--(INT('Data Sheet'!$A$15) &amp; "." &amp; BR825)&lt;=--('Data Sheet'!$B$15))),
            --(INT('Data Sheet'!$A$15) &amp; "." &amp; BR825),
            --(INT('Data Sheet'!$B$15) &amp; "." &amp; BR825)
        )
    ),
    IF(BQ825&lt;&gt;"",
        IF(INT('Data Sheet'!$A$15)=INT('Data Sheet'!$B$15),
            --(INT('Data Sheet'!$A$15) &amp; "." &amp; LEFT(BQ825,3)),
            IF(AND((--(INT('Data Sheet'!$A$15) &amp; "." &amp; LEFT(BQ825,3))&gt;=--('Data Sheet'!$A$15)), (--(INT('Data Sheet'!$A$15) &amp; "." &amp; LEFT(BQ825,3))&lt;=--('Data Sheet'!$B$15))),
                --(INT('Data Sheet'!$A$15) &amp; "." &amp; LEFT(BQ825,3)),
                --(INT('Data Sheet'!$B$15) &amp; "." &amp; LEFT(BQ825,3))
            )
        ),
        "OK"
    )
)</f>
        <v>OK</v>
      </c>
      <c r="Q825" s="23" t="str">
        <f>IF(BS825&lt;&gt;"",
    IF(INT('Data Sheet'!$A$19)=INT('Data Sheet'!$B$15),
        --(INT('Data Sheet'!$A$15) &amp; "." &amp; BS825),
        IF(AND((--(INT('Data Sheet'!$A$15) &amp; "." &amp; BS825)&gt;=--('Data Sheet'!$A$15)), (--(INT('Data Sheet'!$A$15) &amp; "." &amp; BS825)&lt;=--('Data Sheet'!$B$15))),
            --(INT('Data Sheet'!$A$15) &amp; "." &amp; BS825),
            --(INT('Data Sheet'!$B$15) &amp; "." &amp; BS825)
        )
    ),
    IF(BQ825&lt;&gt;"",
        IF(INT('Data Sheet'!$A$15)=INT('Data Sheet'!$B$15),
            --(INT('Data Sheet'!$A$15) &amp; "." &amp; RIGHT(BQ825,3)),
            IF(AND((--(INT('Data Sheet'!$A$15) &amp; "." &amp; RIGHT(BQ825,3))&gt;=--('Data Sheet'!$A$15)), (--(INT('Data Sheet'!$A$15) &amp; "." &amp; RIGHT(BQ825,3))&lt;=--('Data Sheet'!$B$15))),
                --(INT('Data Sheet'!$A$15) &amp; "." &amp; RIGHT(BQ825,3)),
                --(INT('Data Sheet'!$B$15) &amp; "." &amp; RIGHT(BQ825,3))
            )
        ),
        "OK"
    )
)</f>
        <v>OK</v>
      </c>
      <c r="R825" s="19"/>
      <c r="S825" s="19"/>
      <c r="T825" s="19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1"/>
      <c r="AU825" s="21"/>
      <c r="AV825" s="21"/>
      <c r="AW825" s="22"/>
      <c r="AX825" s="99"/>
      <c r="AY825" s="20"/>
      <c r="AZ825" s="20"/>
      <c r="BA825" s="22"/>
      <c r="BB825">
        <v>817</v>
      </c>
      <c r="BC825" s="80"/>
      <c r="BD825" s="80"/>
      <c r="BE825" s="80"/>
      <c r="BF825" s="80"/>
      <c r="BG825" s="32" t="str">
        <f t="shared" si="136"/>
        <v/>
      </c>
      <c r="BH825" s="78">
        <f t="shared" si="134"/>
        <v>0</v>
      </c>
      <c r="BI825" s="2">
        <f t="shared" si="137"/>
        <v>0</v>
      </c>
      <c r="BJ825" s="2">
        <f t="shared" si="138"/>
        <v>0</v>
      </c>
      <c r="BK825" s="2">
        <f t="shared" si="135"/>
        <v>0</v>
      </c>
    </row>
    <row r="826" spans="2:63" ht="15" customHeight="1" x14ac:dyDescent="0.25">
      <c r="B826" s="14">
        <v>818</v>
      </c>
      <c r="C826" s="95" t="str">
        <f t="shared" si="139"/>
        <v/>
      </c>
      <c r="D826" s="15" t="str">
        <f t="shared" si="133"/>
        <v>OK</v>
      </c>
      <c r="E826" s="16" t="e">
        <f>VLOOKUP('Data Sheet'!$B$8,'Data Sheet'!$I$2:$J$9,2,FALSE)</f>
        <v>#N/A</v>
      </c>
      <c r="F826" s="16" t="str">
        <f t="shared" si="140"/>
        <v/>
      </c>
      <c r="G826" s="103">
        <f t="shared" si="141"/>
        <v>0</v>
      </c>
      <c r="H826" s="17" t="s">
        <v>26</v>
      </c>
      <c r="I826" s="17" t="s">
        <v>26</v>
      </c>
      <c r="J826" s="17" t="str">
        <f>IF('Data Sheet'!$B$9="NC-50","N/A","OK")</f>
        <v>OK</v>
      </c>
      <c r="K826" s="17" t="str">
        <f>IF('Data Sheet'!$B$9="NC-50","N/A","OK")</f>
        <v>OK</v>
      </c>
      <c r="L826" s="17" t="str">
        <f t="shared" si="142"/>
        <v>OK</v>
      </c>
      <c r="M826" s="17" t="str">
        <f t="shared" si="143"/>
        <v>OK</v>
      </c>
      <c r="N826" s="18" t="str">
        <f>IF(BO826&lt;&gt;"",
    IF(INT('Data Sheet'!$A$19)=INT('Data Sheet'!$B$19),
        --(INT('Data Sheet'!$A$19) &amp; "." &amp; BO826),
        IF(AND((--(INT('Data Sheet'!$A$19) &amp; "." &amp; BO826)&gt;=--('Data Sheet'!$A$19)), (--(INT('Data Sheet'!$A$19) &amp; "." &amp; BO826)&lt;=--('Data Sheet'!$B$19))),
            --(INT('Data Sheet'!$A$19) &amp; "." &amp; BO826),
            --(INT('Data Sheet'!$B$19) &amp; "." &amp; BO826)
        )
    ),
    IF(BN826&lt;&gt;"",
        IF(INT('Data Sheet'!$A$19)=INT('Data Sheet'!$B$19),
            --(INT('Data Sheet'!$A$19) &amp; "." &amp; LEFT(BN826,3)),
            IF(AND((--(INT('Data Sheet'!$A$19) &amp; "." &amp; LEFT(BN826,3))&gt;=--('Data Sheet'!$A$19)), (--(INT('Data Sheet'!$A$19) &amp; "." &amp; LEFT(BN826,3))&lt;=--('Data Sheet'!$B$19))),
                --(INT('Data Sheet'!$A$19) &amp; "." &amp; LEFT(BN826,3)),
                --(INT('Data Sheet'!$B$19) &amp; "." &amp; LEFT(BN826,3))
            )
        ),
        "OK"
    )
)</f>
        <v>OK</v>
      </c>
      <c r="O826" s="23" t="str">
        <f>IF(BP826&lt;&gt;"",
    IF(INT('Data Sheet'!$A$19)=INT('Data Sheet'!$B$19),
        --(INT('Data Sheet'!$A$19) &amp; "." &amp; BP826),
        IF(AND((--(INT('Data Sheet'!$A$19) &amp; "." &amp; BP826)&gt;=--('Data Sheet'!$A$19)), (--(INT('Data Sheet'!$A$19) &amp; "." &amp; BP826)&lt;=--('Data Sheet'!$B$19))),
            --(INT('Data Sheet'!$A$19) &amp; "." &amp; BP826),
            --(INT('Data Sheet'!$B$19) &amp; "." &amp; BP826)
        )
    ),
    IF(BN826&lt;&gt;"",
        IF(INT('Data Sheet'!$A$19)=INT('Data Sheet'!$B$19),
            --(INT('Data Sheet'!$A$19) &amp; "." &amp; RIGHT(BN826,3)),
            IF(AND((--(INT('Data Sheet'!$A$19) &amp; "." &amp; RIGHT(BN826,3))&gt;=--('Data Sheet'!$A$19)), (--(INT('Data Sheet'!$A$19) &amp; "." &amp; RIGHT(BN826,3))&lt;=--('Data Sheet'!$B$19))),
                --(INT('Data Sheet'!$A$19) &amp; "." &amp; RIGHT(BN826,3)),
                --(INT('Data Sheet'!$B$19) &amp; "." &amp; RIGHT(BN826,3))
            )
        ),
        "OK"
    )
)</f>
        <v>OK</v>
      </c>
      <c r="P826" s="23" t="str">
        <f>IF(BR826&lt;&gt;"",
    IF(INT('Data Sheet'!$A$19)=INT('Data Sheet'!$B$15),
        --(INT('Data Sheet'!$A$15) &amp; "." &amp; BR826),
        IF(AND((--(INT('Data Sheet'!$A$15) &amp; "." &amp; BR826)&gt;=--('Data Sheet'!$A$15)), (--(INT('Data Sheet'!$A$15) &amp; "." &amp; BR826)&lt;=--('Data Sheet'!$B$15))),
            --(INT('Data Sheet'!$A$15) &amp; "." &amp; BR826),
            --(INT('Data Sheet'!$B$15) &amp; "." &amp; BR826)
        )
    ),
    IF(BQ826&lt;&gt;"",
        IF(INT('Data Sheet'!$A$15)=INT('Data Sheet'!$B$15),
            --(INT('Data Sheet'!$A$15) &amp; "." &amp; LEFT(BQ826,3)),
            IF(AND((--(INT('Data Sheet'!$A$15) &amp; "." &amp; LEFT(BQ826,3))&gt;=--('Data Sheet'!$A$15)), (--(INT('Data Sheet'!$A$15) &amp; "." &amp; LEFT(BQ826,3))&lt;=--('Data Sheet'!$B$15))),
                --(INT('Data Sheet'!$A$15) &amp; "." &amp; LEFT(BQ826,3)),
                --(INT('Data Sheet'!$B$15) &amp; "." &amp; LEFT(BQ826,3))
            )
        ),
        "OK"
    )
)</f>
        <v>OK</v>
      </c>
      <c r="Q826" s="23" t="str">
        <f>IF(BS826&lt;&gt;"",
    IF(INT('Data Sheet'!$A$19)=INT('Data Sheet'!$B$15),
        --(INT('Data Sheet'!$A$15) &amp; "." &amp; BS826),
        IF(AND((--(INT('Data Sheet'!$A$15) &amp; "." &amp; BS826)&gt;=--('Data Sheet'!$A$15)), (--(INT('Data Sheet'!$A$15) &amp; "." &amp; BS826)&lt;=--('Data Sheet'!$B$15))),
            --(INT('Data Sheet'!$A$15) &amp; "." &amp; BS826),
            --(INT('Data Sheet'!$B$15) &amp; "." &amp; BS826)
        )
    ),
    IF(BQ826&lt;&gt;"",
        IF(INT('Data Sheet'!$A$15)=INT('Data Sheet'!$B$15),
            --(INT('Data Sheet'!$A$15) &amp; "." &amp; RIGHT(BQ826,3)),
            IF(AND((--(INT('Data Sheet'!$A$15) &amp; "." &amp; RIGHT(BQ826,3))&gt;=--('Data Sheet'!$A$15)), (--(INT('Data Sheet'!$A$15) &amp; "." &amp; RIGHT(BQ826,3))&lt;=--('Data Sheet'!$B$15))),
                --(INT('Data Sheet'!$A$15) &amp; "." &amp; RIGHT(BQ826,3)),
                --(INT('Data Sheet'!$B$15) &amp; "." &amp; RIGHT(BQ826,3))
            )
        ),
        "OK"
    )
)</f>
        <v>OK</v>
      </c>
      <c r="R826" s="19"/>
      <c r="S826" s="19"/>
      <c r="T826" s="19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1"/>
      <c r="AU826" s="21"/>
      <c r="AV826" s="21"/>
      <c r="AW826" s="22"/>
      <c r="AX826" s="99"/>
      <c r="AY826" s="20"/>
      <c r="AZ826" s="20"/>
      <c r="BA826" s="22"/>
      <c r="BB826">
        <v>818</v>
      </c>
      <c r="BC826" s="80"/>
      <c r="BD826" s="80"/>
      <c r="BE826" s="80"/>
      <c r="BF826" s="80"/>
      <c r="BG826" s="32" t="str">
        <f t="shared" si="136"/>
        <v/>
      </c>
      <c r="BH826" s="78">
        <f t="shared" si="134"/>
        <v>0</v>
      </c>
      <c r="BI826" s="2">
        <f t="shared" si="137"/>
        <v>0</v>
      </c>
      <c r="BJ826" s="2">
        <f t="shared" si="138"/>
        <v>0</v>
      </c>
      <c r="BK826" s="2">
        <f t="shared" si="135"/>
        <v>0</v>
      </c>
    </row>
    <row r="827" spans="2:63" ht="15" customHeight="1" x14ac:dyDescent="0.25">
      <c r="B827" s="14">
        <v>819</v>
      </c>
      <c r="C827" s="95" t="str">
        <f t="shared" si="139"/>
        <v/>
      </c>
      <c r="D827" s="15" t="str">
        <f t="shared" si="133"/>
        <v>OK</v>
      </c>
      <c r="E827" s="16" t="e">
        <f>VLOOKUP('Data Sheet'!$B$8,'Data Sheet'!$I$2:$J$9,2,FALSE)</f>
        <v>#N/A</v>
      </c>
      <c r="F827" s="16" t="str">
        <f t="shared" si="140"/>
        <v/>
      </c>
      <c r="G827" s="103">
        <f t="shared" si="141"/>
        <v>0</v>
      </c>
      <c r="H827" s="17" t="s">
        <v>26</v>
      </c>
      <c r="I827" s="17" t="s">
        <v>26</v>
      </c>
      <c r="J827" s="17" t="str">
        <f>IF('Data Sheet'!$B$9="NC-50","N/A","OK")</f>
        <v>OK</v>
      </c>
      <c r="K827" s="17" t="str">
        <f>IF('Data Sheet'!$B$9="NC-50","N/A","OK")</f>
        <v>OK</v>
      </c>
      <c r="L827" s="17" t="str">
        <f t="shared" si="142"/>
        <v>OK</v>
      </c>
      <c r="M827" s="17" t="str">
        <f t="shared" si="143"/>
        <v>OK</v>
      </c>
      <c r="N827" s="18" t="str">
        <f>IF(BO827&lt;&gt;"",
    IF(INT('Data Sheet'!$A$19)=INT('Data Sheet'!$B$19),
        --(INT('Data Sheet'!$A$19) &amp; "." &amp; BO827),
        IF(AND((--(INT('Data Sheet'!$A$19) &amp; "." &amp; BO827)&gt;=--('Data Sheet'!$A$19)), (--(INT('Data Sheet'!$A$19) &amp; "." &amp; BO827)&lt;=--('Data Sheet'!$B$19))),
            --(INT('Data Sheet'!$A$19) &amp; "." &amp; BO827),
            --(INT('Data Sheet'!$B$19) &amp; "." &amp; BO827)
        )
    ),
    IF(BN827&lt;&gt;"",
        IF(INT('Data Sheet'!$A$19)=INT('Data Sheet'!$B$19),
            --(INT('Data Sheet'!$A$19) &amp; "." &amp; LEFT(BN827,3)),
            IF(AND((--(INT('Data Sheet'!$A$19) &amp; "." &amp; LEFT(BN827,3))&gt;=--('Data Sheet'!$A$19)), (--(INT('Data Sheet'!$A$19) &amp; "." &amp; LEFT(BN827,3))&lt;=--('Data Sheet'!$B$19))),
                --(INT('Data Sheet'!$A$19) &amp; "." &amp; LEFT(BN827,3)),
                --(INT('Data Sheet'!$B$19) &amp; "." &amp; LEFT(BN827,3))
            )
        ),
        "OK"
    )
)</f>
        <v>OK</v>
      </c>
      <c r="O827" s="23" t="str">
        <f>IF(BP827&lt;&gt;"",
    IF(INT('Data Sheet'!$A$19)=INT('Data Sheet'!$B$19),
        --(INT('Data Sheet'!$A$19) &amp; "." &amp; BP827),
        IF(AND((--(INT('Data Sheet'!$A$19) &amp; "." &amp; BP827)&gt;=--('Data Sheet'!$A$19)), (--(INT('Data Sheet'!$A$19) &amp; "." &amp; BP827)&lt;=--('Data Sheet'!$B$19))),
            --(INT('Data Sheet'!$A$19) &amp; "." &amp; BP827),
            --(INT('Data Sheet'!$B$19) &amp; "." &amp; BP827)
        )
    ),
    IF(BN827&lt;&gt;"",
        IF(INT('Data Sheet'!$A$19)=INT('Data Sheet'!$B$19),
            --(INT('Data Sheet'!$A$19) &amp; "." &amp; RIGHT(BN827,3)),
            IF(AND((--(INT('Data Sheet'!$A$19) &amp; "." &amp; RIGHT(BN827,3))&gt;=--('Data Sheet'!$A$19)), (--(INT('Data Sheet'!$A$19) &amp; "." &amp; RIGHT(BN827,3))&lt;=--('Data Sheet'!$B$19))),
                --(INT('Data Sheet'!$A$19) &amp; "." &amp; RIGHT(BN827,3)),
                --(INT('Data Sheet'!$B$19) &amp; "." &amp; RIGHT(BN827,3))
            )
        ),
        "OK"
    )
)</f>
        <v>OK</v>
      </c>
      <c r="P827" s="23" t="str">
        <f>IF(BR827&lt;&gt;"",
    IF(INT('Data Sheet'!$A$19)=INT('Data Sheet'!$B$15),
        --(INT('Data Sheet'!$A$15) &amp; "." &amp; BR827),
        IF(AND((--(INT('Data Sheet'!$A$15) &amp; "." &amp; BR827)&gt;=--('Data Sheet'!$A$15)), (--(INT('Data Sheet'!$A$15) &amp; "." &amp; BR827)&lt;=--('Data Sheet'!$B$15))),
            --(INT('Data Sheet'!$A$15) &amp; "." &amp; BR827),
            --(INT('Data Sheet'!$B$15) &amp; "." &amp; BR827)
        )
    ),
    IF(BQ827&lt;&gt;"",
        IF(INT('Data Sheet'!$A$15)=INT('Data Sheet'!$B$15),
            --(INT('Data Sheet'!$A$15) &amp; "." &amp; LEFT(BQ827,3)),
            IF(AND((--(INT('Data Sheet'!$A$15) &amp; "." &amp; LEFT(BQ827,3))&gt;=--('Data Sheet'!$A$15)), (--(INT('Data Sheet'!$A$15) &amp; "." &amp; LEFT(BQ827,3))&lt;=--('Data Sheet'!$B$15))),
                --(INT('Data Sheet'!$A$15) &amp; "." &amp; LEFT(BQ827,3)),
                --(INT('Data Sheet'!$B$15) &amp; "." &amp; LEFT(BQ827,3))
            )
        ),
        "OK"
    )
)</f>
        <v>OK</v>
      </c>
      <c r="Q827" s="23" t="str">
        <f>IF(BS827&lt;&gt;"",
    IF(INT('Data Sheet'!$A$19)=INT('Data Sheet'!$B$15),
        --(INT('Data Sheet'!$A$15) &amp; "." &amp; BS827),
        IF(AND((--(INT('Data Sheet'!$A$15) &amp; "." &amp; BS827)&gt;=--('Data Sheet'!$A$15)), (--(INT('Data Sheet'!$A$15) &amp; "." &amp; BS827)&lt;=--('Data Sheet'!$B$15))),
            --(INT('Data Sheet'!$A$15) &amp; "." &amp; BS827),
            --(INT('Data Sheet'!$B$15) &amp; "." &amp; BS827)
        )
    ),
    IF(BQ827&lt;&gt;"",
        IF(INT('Data Sheet'!$A$15)=INT('Data Sheet'!$B$15),
            --(INT('Data Sheet'!$A$15) &amp; "." &amp; RIGHT(BQ827,3)),
            IF(AND((--(INT('Data Sheet'!$A$15) &amp; "." &amp; RIGHT(BQ827,3))&gt;=--('Data Sheet'!$A$15)), (--(INT('Data Sheet'!$A$15) &amp; "." &amp; RIGHT(BQ827,3))&lt;=--('Data Sheet'!$B$15))),
                --(INT('Data Sheet'!$A$15) &amp; "." &amp; RIGHT(BQ827,3)),
                --(INT('Data Sheet'!$B$15) &amp; "." &amp; RIGHT(BQ827,3))
            )
        ),
        "OK"
    )
)</f>
        <v>OK</v>
      </c>
      <c r="R827" s="19"/>
      <c r="S827" s="19"/>
      <c r="T827" s="19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1"/>
      <c r="AU827" s="21"/>
      <c r="AV827" s="21"/>
      <c r="AW827" s="22"/>
      <c r="AX827" s="99"/>
      <c r="AY827" s="20"/>
      <c r="AZ827" s="20"/>
      <c r="BA827" s="22"/>
      <c r="BB827">
        <v>819</v>
      </c>
      <c r="BC827" s="80"/>
      <c r="BD827" s="80"/>
      <c r="BE827" s="80"/>
      <c r="BF827" s="80"/>
      <c r="BG827" s="32" t="str">
        <f t="shared" si="136"/>
        <v/>
      </c>
      <c r="BH827" s="78">
        <f t="shared" si="134"/>
        <v>0</v>
      </c>
      <c r="BI827" s="2">
        <f t="shared" si="137"/>
        <v>0</v>
      </c>
      <c r="BJ827" s="2">
        <f t="shared" si="138"/>
        <v>0</v>
      </c>
      <c r="BK827" s="2">
        <f t="shared" si="135"/>
        <v>0</v>
      </c>
    </row>
    <row r="828" spans="2:63" ht="15" customHeight="1" x14ac:dyDescent="0.25">
      <c r="B828" s="14">
        <v>820</v>
      </c>
      <c r="C828" s="95" t="str">
        <f t="shared" si="139"/>
        <v/>
      </c>
      <c r="D828" s="15" t="str">
        <f t="shared" si="133"/>
        <v>OK</v>
      </c>
      <c r="E828" s="16" t="e">
        <f>VLOOKUP('Data Sheet'!$B$8,'Data Sheet'!$I$2:$J$9,2,FALSE)</f>
        <v>#N/A</v>
      </c>
      <c r="F828" s="16" t="str">
        <f t="shared" si="140"/>
        <v/>
      </c>
      <c r="G828" s="103">
        <f t="shared" si="141"/>
        <v>0</v>
      </c>
      <c r="H828" s="17" t="s">
        <v>26</v>
      </c>
      <c r="I828" s="17" t="s">
        <v>26</v>
      </c>
      <c r="J828" s="17" t="str">
        <f>IF('Data Sheet'!$B$9="NC-50","N/A","OK")</f>
        <v>OK</v>
      </c>
      <c r="K828" s="17" t="str">
        <f>IF('Data Sheet'!$B$9="NC-50","N/A","OK")</f>
        <v>OK</v>
      </c>
      <c r="L828" s="17" t="str">
        <f t="shared" si="142"/>
        <v>OK</v>
      </c>
      <c r="M828" s="17" t="str">
        <f t="shared" si="143"/>
        <v>OK</v>
      </c>
      <c r="N828" s="18" t="str">
        <f>IF(BO828&lt;&gt;"",
    IF(INT('Data Sheet'!$A$19)=INT('Data Sheet'!$B$19),
        --(INT('Data Sheet'!$A$19) &amp; "." &amp; BO828),
        IF(AND((--(INT('Data Sheet'!$A$19) &amp; "." &amp; BO828)&gt;=--('Data Sheet'!$A$19)), (--(INT('Data Sheet'!$A$19) &amp; "." &amp; BO828)&lt;=--('Data Sheet'!$B$19))),
            --(INT('Data Sheet'!$A$19) &amp; "." &amp; BO828),
            --(INT('Data Sheet'!$B$19) &amp; "." &amp; BO828)
        )
    ),
    IF(BN828&lt;&gt;"",
        IF(INT('Data Sheet'!$A$19)=INT('Data Sheet'!$B$19),
            --(INT('Data Sheet'!$A$19) &amp; "." &amp; LEFT(BN828,3)),
            IF(AND((--(INT('Data Sheet'!$A$19) &amp; "." &amp; LEFT(BN828,3))&gt;=--('Data Sheet'!$A$19)), (--(INT('Data Sheet'!$A$19) &amp; "." &amp; LEFT(BN828,3))&lt;=--('Data Sheet'!$B$19))),
                --(INT('Data Sheet'!$A$19) &amp; "." &amp; LEFT(BN828,3)),
                --(INT('Data Sheet'!$B$19) &amp; "." &amp; LEFT(BN828,3))
            )
        ),
        "OK"
    )
)</f>
        <v>OK</v>
      </c>
      <c r="O828" s="23" t="str">
        <f>IF(BP828&lt;&gt;"",
    IF(INT('Data Sheet'!$A$19)=INT('Data Sheet'!$B$19),
        --(INT('Data Sheet'!$A$19) &amp; "." &amp; BP828),
        IF(AND((--(INT('Data Sheet'!$A$19) &amp; "." &amp; BP828)&gt;=--('Data Sheet'!$A$19)), (--(INT('Data Sheet'!$A$19) &amp; "." &amp; BP828)&lt;=--('Data Sheet'!$B$19))),
            --(INT('Data Sheet'!$A$19) &amp; "." &amp; BP828),
            --(INT('Data Sheet'!$B$19) &amp; "." &amp; BP828)
        )
    ),
    IF(BN828&lt;&gt;"",
        IF(INT('Data Sheet'!$A$19)=INT('Data Sheet'!$B$19),
            --(INT('Data Sheet'!$A$19) &amp; "." &amp; RIGHT(BN828,3)),
            IF(AND((--(INT('Data Sheet'!$A$19) &amp; "." &amp; RIGHT(BN828,3))&gt;=--('Data Sheet'!$A$19)), (--(INT('Data Sheet'!$A$19) &amp; "." &amp; RIGHT(BN828,3))&lt;=--('Data Sheet'!$B$19))),
                --(INT('Data Sheet'!$A$19) &amp; "." &amp; RIGHT(BN828,3)),
                --(INT('Data Sheet'!$B$19) &amp; "." &amp; RIGHT(BN828,3))
            )
        ),
        "OK"
    )
)</f>
        <v>OK</v>
      </c>
      <c r="P828" s="23" t="str">
        <f>IF(BR828&lt;&gt;"",
    IF(INT('Data Sheet'!$A$19)=INT('Data Sheet'!$B$15),
        --(INT('Data Sheet'!$A$15) &amp; "." &amp; BR828),
        IF(AND((--(INT('Data Sheet'!$A$15) &amp; "." &amp; BR828)&gt;=--('Data Sheet'!$A$15)), (--(INT('Data Sheet'!$A$15) &amp; "." &amp; BR828)&lt;=--('Data Sheet'!$B$15))),
            --(INT('Data Sheet'!$A$15) &amp; "." &amp; BR828),
            --(INT('Data Sheet'!$B$15) &amp; "." &amp; BR828)
        )
    ),
    IF(BQ828&lt;&gt;"",
        IF(INT('Data Sheet'!$A$15)=INT('Data Sheet'!$B$15),
            --(INT('Data Sheet'!$A$15) &amp; "." &amp; LEFT(BQ828,3)),
            IF(AND((--(INT('Data Sheet'!$A$15) &amp; "." &amp; LEFT(BQ828,3))&gt;=--('Data Sheet'!$A$15)), (--(INT('Data Sheet'!$A$15) &amp; "." &amp; LEFT(BQ828,3))&lt;=--('Data Sheet'!$B$15))),
                --(INT('Data Sheet'!$A$15) &amp; "." &amp; LEFT(BQ828,3)),
                --(INT('Data Sheet'!$B$15) &amp; "." &amp; LEFT(BQ828,3))
            )
        ),
        "OK"
    )
)</f>
        <v>OK</v>
      </c>
      <c r="Q828" s="23" t="str">
        <f>IF(BS828&lt;&gt;"",
    IF(INT('Data Sheet'!$A$19)=INT('Data Sheet'!$B$15),
        --(INT('Data Sheet'!$A$15) &amp; "." &amp; BS828),
        IF(AND((--(INT('Data Sheet'!$A$15) &amp; "." &amp; BS828)&gt;=--('Data Sheet'!$A$15)), (--(INT('Data Sheet'!$A$15) &amp; "." &amp; BS828)&lt;=--('Data Sheet'!$B$15))),
            --(INT('Data Sheet'!$A$15) &amp; "." &amp; BS828),
            --(INT('Data Sheet'!$B$15) &amp; "." &amp; BS828)
        )
    ),
    IF(BQ828&lt;&gt;"",
        IF(INT('Data Sheet'!$A$15)=INT('Data Sheet'!$B$15),
            --(INT('Data Sheet'!$A$15) &amp; "." &amp; RIGHT(BQ828,3)),
            IF(AND((--(INT('Data Sheet'!$A$15) &amp; "." &amp; RIGHT(BQ828,3))&gt;=--('Data Sheet'!$A$15)), (--(INT('Data Sheet'!$A$15) &amp; "." &amp; RIGHT(BQ828,3))&lt;=--('Data Sheet'!$B$15))),
                --(INT('Data Sheet'!$A$15) &amp; "." &amp; RIGHT(BQ828,3)),
                --(INT('Data Sheet'!$B$15) &amp; "." &amp; RIGHT(BQ828,3))
            )
        ),
        "OK"
    )
)</f>
        <v>OK</v>
      </c>
      <c r="R828" s="19"/>
      <c r="S828" s="19"/>
      <c r="T828" s="19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1"/>
      <c r="AU828" s="21"/>
      <c r="AV828" s="21"/>
      <c r="AW828" s="22"/>
      <c r="AX828" s="99"/>
      <c r="AY828" s="20"/>
      <c r="AZ828" s="20"/>
      <c r="BA828" s="22"/>
      <c r="BB828">
        <v>820</v>
      </c>
      <c r="BC828" s="80"/>
      <c r="BD828" s="80"/>
      <c r="BE828" s="80"/>
      <c r="BF828" s="80"/>
      <c r="BG828" s="32" t="str">
        <f t="shared" si="136"/>
        <v/>
      </c>
      <c r="BH828" s="78">
        <f t="shared" si="134"/>
        <v>0</v>
      </c>
      <c r="BI828" s="2">
        <f t="shared" si="137"/>
        <v>0</v>
      </c>
      <c r="BJ828" s="2">
        <f t="shared" si="138"/>
        <v>0</v>
      </c>
      <c r="BK828" s="2">
        <f t="shared" si="135"/>
        <v>0</v>
      </c>
    </row>
    <row r="829" spans="2:63" ht="15" customHeight="1" x14ac:dyDescent="0.25">
      <c r="B829" s="14">
        <v>821</v>
      </c>
      <c r="C829" s="95" t="str">
        <f t="shared" si="139"/>
        <v/>
      </c>
      <c r="D829" s="15" t="str">
        <f t="shared" si="133"/>
        <v>OK</v>
      </c>
      <c r="E829" s="16" t="e">
        <f>VLOOKUP('Data Sheet'!$B$8,'Data Sheet'!$I$2:$J$9,2,FALSE)</f>
        <v>#N/A</v>
      </c>
      <c r="F829" s="16" t="str">
        <f t="shared" si="140"/>
        <v/>
      </c>
      <c r="G829" s="103">
        <f t="shared" si="141"/>
        <v>0</v>
      </c>
      <c r="H829" s="17" t="s">
        <v>26</v>
      </c>
      <c r="I829" s="17" t="s">
        <v>26</v>
      </c>
      <c r="J829" s="17" t="str">
        <f>IF('Data Sheet'!$B$9="NC-50","N/A","OK")</f>
        <v>OK</v>
      </c>
      <c r="K829" s="17" t="str">
        <f>IF('Data Sheet'!$B$9="NC-50","N/A","OK")</f>
        <v>OK</v>
      </c>
      <c r="L829" s="17" t="str">
        <f t="shared" si="142"/>
        <v>OK</v>
      </c>
      <c r="M829" s="17" t="str">
        <f t="shared" si="143"/>
        <v>OK</v>
      </c>
      <c r="N829" s="18" t="str">
        <f>IF(BO829&lt;&gt;"",
    IF(INT('Data Sheet'!$A$19)=INT('Data Sheet'!$B$19),
        --(INT('Data Sheet'!$A$19) &amp; "." &amp; BO829),
        IF(AND((--(INT('Data Sheet'!$A$19) &amp; "." &amp; BO829)&gt;=--('Data Sheet'!$A$19)), (--(INT('Data Sheet'!$A$19) &amp; "." &amp; BO829)&lt;=--('Data Sheet'!$B$19))),
            --(INT('Data Sheet'!$A$19) &amp; "." &amp; BO829),
            --(INT('Data Sheet'!$B$19) &amp; "." &amp; BO829)
        )
    ),
    IF(BN829&lt;&gt;"",
        IF(INT('Data Sheet'!$A$19)=INT('Data Sheet'!$B$19),
            --(INT('Data Sheet'!$A$19) &amp; "." &amp; LEFT(BN829,3)),
            IF(AND((--(INT('Data Sheet'!$A$19) &amp; "." &amp; LEFT(BN829,3))&gt;=--('Data Sheet'!$A$19)), (--(INT('Data Sheet'!$A$19) &amp; "." &amp; LEFT(BN829,3))&lt;=--('Data Sheet'!$B$19))),
                --(INT('Data Sheet'!$A$19) &amp; "." &amp; LEFT(BN829,3)),
                --(INT('Data Sheet'!$B$19) &amp; "." &amp; LEFT(BN829,3))
            )
        ),
        "OK"
    )
)</f>
        <v>OK</v>
      </c>
      <c r="O829" s="23" t="str">
        <f>IF(BP829&lt;&gt;"",
    IF(INT('Data Sheet'!$A$19)=INT('Data Sheet'!$B$19),
        --(INT('Data Sheet'!$A$19) &amp; "." &amp; BP829),
        IF(AND((--(INT('Data Sheet'!$A$19) &amp; "." &amp; BP829)&gt;=--('Data Sheet'!$A$19)), (--(INT('Data Sheet'!$A$19) &amp; "." &amp; BP829)&lt;=--('Data Sheet'!$B$19))),
            --(INT('Data Sheet'!$A$19) &amp; "." &amp; BP829),
            --(INT('Data Sheet'!$B$19) &amp; "." &amp; BP829)
        )
    ),
    IF(BN829&lt;&gt;"",
        IF(INT('Data Sheet'!$A$19)=INT('Data Sheet'!$B$19),
            --(INT('Data Sheet'!$A$19) &amp; "." &amp; RIGHT(BN829,3)),
            IF(AND((--(INT('Data Sheet'!$A$19) &amp; "." &amp; RIGHT(BN829,3))&gt;=--('Data Sheet'!$A$19)), (--(INT('Data Sheet'!$A$19) &amp; "." &amp; RIGHT(BN829,3))&lt;=--('Data Sheet'!$B$19))),
                --(INT('Data Sheet'!$A$19) &amp; "." &amp; RIGHT(BN829,3)),
                --(INT('Data Sheet'!$B$19) &amp; "." &amp; RIGHT(BN829,3))
            )
        ),
        "OK"
    )
)</f>
        <v>OK</v>
      </c>
      <c r="P829" s="23" t="str">
        <f>IF(BR829&lt;&gt;"",
    IF(INT('Data Sheet'!$A$19)=INT('Data Sheet'!$B$15),
        --(INT('Data Sheet'!$A$15) &amp; "." &amp; BR829),
        IF(AND((--(INT('Data Sheet'!$A$15) &amp; "." &amp; BR829)&gt;=--('Data Sheet'!$A$15)), (--(INT('Data Sheet'!$A$15) &amp; "." &amp; BR829)&lt;=--('Data Sheet'!$B$15))),
            --(INT('Data Sheet'!$A$15) &amp; "." &amp; BR829),
            --(INT('Data Sheet'!$B$15) &amp; "." &amp; BR829)
        )
    ),
    IF(BQ829&lt;&gt;"",
        IF(INT('Data Sheet'!$A$15)=INT('Data Sheet'!$B$15),
            --(INT('Data Sheet'!$A$15) &amp; "." &amp; LEFT(BQ829,3)),
            IF(AND((--(INT('Data Sheet'!$A$15) &amp; "." &amp; LEFT(BQ829,3))&gt;=--('Data Sheet'!$A$15)), (--(INT('Data Sheet'!$A$15) &amp; "." &amp; LEFT(BQ829,3))&lt;=--('Data Sheet'!$B$15))),
                --(INT('Data Sheet'!$A$15) &amp; "." &amp; LEFT(BQ829,3)),
                --(INT('Data Sheet'!$B$15) &amp; "." &amp; LEFT(BQ829,3))
            )
        ),
        "OK"
    )
)</f>
        <v>OK</v>
      </c>
      <c r="Q829" s="23" t="str">
        <f>IF(BS829&lt;&gt;"",
    IF(INT('Data Sheet'!$A$19)=INT('Data Sheet'!$B$15),
        --(INT('Data Sheet'!$A$15) &amp; "." &amp; BS829),
        IF(AND((--(INT('Data Sheet'!$A$15) &amp; "." &amp; BS829)&gt;=--('Data Sheet'!$A$15)), (--(INT('Data Sheet'!$A$15) &amp; "." &amp; BS829)&lt;=--('Data Sheet'!$B$15))),
            --(INT('Data Sheet'!$A$15) &amp; "." &amp; BS829),
            --(INT('Data Sheet'!$B$15) &amp; "." &amp; BS829)
        )
    ),
    IF(BQ829&lt;&gt;"",
        IF(INT('Data Sheet'!$A$15)=INT('Data Sheet'!$B$15),
            --(INT('Data Sheet'!$A$15) &amp; "." &amp; RIGHT(BQ829,3)),
            IF(AND((--(INT('Data Sheet'!$A$15) &amp; "." &amp; RIGHT(BQ829,3))&gt;=--('Data Sheet'!$A$15)), (--(INT('Data Sheet'!$A$15) &amp; "." &amp; RIGHT(BQ829,3))&lt;=--('Data Sheet'!$B$15))),
                --(INT('Data Sheet'!$A$15) &amp; "." &amp; RIGHT(BQ829,3)),
                --(INT('Data Sheet'!$B$15) &amp; "." &amp; RIGHT(BQ829,3))
            )
        ),
        "OK"
    )
)</f>
        <v>OK</v>
      </c>
      <c r="R829" s="19"/>
      <c r="S829" s="19"/>
      <c r="T829" s="19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1"/>
      <c r="AU829" s="21"/>
      <c r="AV829" s="21"/>
      <c r="AW829" s="22"/>
      <c r="AX829" s="99"/>
      <c r="AY829" s="20"/>
      <c r="AZ829" s="20"/>
      <c r="BA829" s="22"/>
      <c r="BB829">
        <v>821</v>
      </c>
      <c r="BC829" s="80"/>
      <c r="BD829" s="80"/>
      <c r="BE829" s="80"/>
      <c r="BF829" s="80"/>
      <c r="BG829" s="32" t="str">
        <f t="shared" si="136"/>
        <v/>
      </c>
      <c r="BH829" s="78">
        <f t="shared" si="134"/>
        <v>0</v>
      </c>
      <c r="BI829" s="2">
        <f t="shared" si="137"/>
        <v>0</v>
      </c>
      <c r="BJ829" s="2">
        <f t="shared" si="138"/>
        <v>0</v>
      </c>
      <c r="BK829" s="2">
        <f t="shared" si="135"/>
        <v>0</v>
      </c>
    </row>
    <row r="830" spans="2:63" ht="15" customHeight="1" x14ac:dyDescent="0.25">
      <c r="B830" s="14">
        <v>822</v>
      </c>
      <c r="C830" s="95" t="str">
        <f t="shared" si="139"/>
        <v/>
      </c>
      <c r="D830" s="15" t="str">
        <f t="shared" si="133"/>
        <v>OK</v>
      </c>
      <c r="E830" s="16" t="e">
        <f>VLOOKUP('Data Sheet'!$B$8,'Data Sheet'!$I$2:$J$9,2,FALSE)</f>
        <v>#N/A</v>
      </c>
      <c r="F830" s="16" t="str">
        <f t="shared" si="140"/>
        <v/>
      </c>
      <c r="G830" s="103">
        <f t="shared" si="141"/>
        <v>0</v>
      </c>
      <c r="H830" s="17" t="s">
        <v>26</v>
      </c>
      <c r="I830" s="17" t="s">
        <v>26</v>
      </c>
      <c r="J830" s="17" t="str">
        <f>IF('Data Sheet'!$B$9="NC-50","N/A","OK")</f>
        <v>OK</v>
      </c>
      <c r="K830" s="17" t="str">
        <f>IF('Data Sheet'!$B$9="NC-50","N/A","OK")</f>
        <v>OK</v>
      </c>
      <c r="L830" s="17" t="str">
        <f t="shared" si="142"/>
        <v>OK</v>
      </c>
      <c r="M830" s="17" t="str">
        <f t="shared" si="143"/>
        <v>OK</v>
      </c>
      <c r="N830" s="18" t="str">
        <f>IF(BO830&lt;&gt;"",
    IF(INT('Data Sheet'!$A$19)=INT('Data Sheet'!$B$19),
        --(INT('Data Sheet'!$A$19) &amp; "." &amp; BO830),
        IF(AND((--(INT('Data Sheet'!$A$19) &amp; "." &amp; BO830)&gt;=--('Data Sheet'!$A$19)), (--(INT('Data Sheet'!$A$19) &amp; "." &amp; BO830)&lt;=--('Data Sheet'!$B$19))),
            --(INT('Data Sheet'!$A$19) &amp; "." &amp; BO830),
            --(INT('Data Sheet'!$B$19) &amp; "." &amp; BO830)
        )
    ),
    IF(BN830&lt;&gt;"",
        IF(INT('Data Sheet'!$A$19)=INT('Data Sheet'!$B$19),
            --(INT('Data Sheet'!$A$19) &amp; "." &amp; LEFT(BN830,3)),
            IF(AND((--(INT('Data Sheet'!$A$19) &amp; "." &amp; LEFT(BN830,3))&gt;=--('Data Sheet'!$A$19)), (--(INT('Data Sheet'!$A$19) &amp; "." &amp; LEFT(BN830,3))&lt;=--('Data Sheet'!$B$19))),
                --(INT('Data Sheet'!$A$19) &amp; "." &amp; LEFT(BN830,3)),
                --(INT('Data Sheet'!$B$19) &amp; "." &amp; LEFT(BN830,3))
            )
        ),
        "OK"
    )
)</f>
        <v>OK</v>
      </c>
      <c r="O830" s="23" t="str">
        <f>IF(BP830&lt;&gt;"",
    IF(INT('Data Sheet'!$A$19)=INT('Data Sheet'!$B$19),
        --(INT('Data Sheet'!$A$19) &amp; "." &amp; BP830),
        IF(AND((--(INT('Data Sheet'!$A$19) &amp; "." &amp; BP830)&gt;=--('Data Sheet'!$A$19)), (--(INT('Data Sheet'!$A$19) &amp; "." &amp; BP830)&lt;=--('Data Sheet'!$B$19))),
            --(INT('Data Sheet'!$A$19) &amp; "." &amp; BP830),
            --(INT('Data Sheet'!$B$19) &amp; "." &amp; BP830)
        )
    ),
    IF(BN830&lt;&gt;"",
        IF(INT('Data Sheet'!$A$19)=INT('Data Sheet'!$B$19),
            --(INT('Data Sheet'!$A$19) &amp; "." &amp; RIGHT(BN830,3)),
            IF(AND((--(INT('Data Sheet'!$A$19) &amp; "." &amp; RIGHT(BN830,3))&gt;=--('Data Sheet'!$A$19)), (--(INT('Data Sheet'!$A$19) &amp; "." &amp; RIGHT(BN830,3))&lt;=--('Data Sheet'!$B$19))),
                --(INT('Data Sheet'!$A$19) &amp; "." &amp; RIGHT(BN830,3)),
                --(INT('Data Sheet'!$B$19) &amp; "." &amp; RIGHT(BN830,3))
            )
        ),
        "OK"
    )
)</f>
        <v>OK</v>
      </c>
      <c r="P830" s="23" t="str">
        <f>IF(BR830&lt;&gt;"",
    IF(INT('Data Sheet'!$A$19)=INT('Data Sheet'!$B$15),
        --(INT('Data Sheet'!$A$15) &amp; "." &amp; BR830),
        IF(AND((--(INT('Data Sheet'!$A$15) &amp; "." &amp; BR830)&gt;=--('Data Sheet'!$A$15)), (--(INT('Data Sheet'!$A$15) &amp; "." &amp; BR830)&lt;=--('Data Sheet'!$B$15))),
            --(INT('Data Sheet'!$A$15) &amp; "." &amp; BR830),
            --(INT('Data Sheet'!$B$15) &amp; "." &amp; BR830)
        )
    ),
    IF(BQ830&lt;&gt;"",
        IF(INT('Data Sheet'!$A$15)=INT('Data Sheet'!$B$15),
            --(INT('Data Sheet'!$A$15) &amp; "." &amp; LEFT(BQ830,3)),
            IF(AND((--(INT('Data Sheet'!$A$15) &amp; "." &amp; LEFT(BQ830,3))&gt;=--('Data Sheet'!$A$15)), (--(INT('Data Sheet'!$A$15) &amp; "." &amp; LEFT(BQ830,3))&lt;=--('Data Sheet'!$B$15))),
                --(INT('Data Sheet'!$A$15) &amp; "." &amp; LEFT(BQ830,3)),
                --(INT('Data Sheet'!$B$15) &amp; "." &amp; LEFT(BQ830,3))
            )
        ),
        "OK"
    )
)</f>
        <v>OK</v>
      </c>
      <c r="Q830" s="23" t="str">
        <f>IF(BS830&lt;&gt;"",
    IF(INT('Data Sheet'!$A$19)=INT('Data Sheet'!$B$15),
        --(INT('Data Sheet'!$A$15) &amp; "." &amp; BS830),
        IF(AND((--(INT('Data Sheet'!$A$15) &amp; "." &amp; BS830)&gt;=--('Data Sheet'!$A$15)), (--(INT('Data Sheet'!$A$15) &amp; "." &amp; BS830)&lt;=--('Data Sheet'!$B$15))),
            --(INT('Data Sheet'!$A$15) &amp; "." &amp; BS830),
            --(INT('Data Sheet'!$B$15) &amp; "." &amp; BS830)
        )
    ),
    IF(BQ830&lt;&gt;"",
        IF(INT('Data Sheet'!$A$15)=INT('Data Sheet'!$B$15),
            --(INT('Data Sheet'!$A$15) &amp; "." &amp; RIGHT(BQ830,3)),
            IF(AND((--(INT('Data Sheet'!$A$15) &amp; "." &amp; RIGHT(BQ830,3))&gt;=--('Data Sheet'!$A$15)), (--(INT('Data Sheet'!$A$15) &amp; "." &amp; RIGHT(BQ830,3))&lt;=--('Data Sheet'!$B$15))),
                --(INT('Data Sheet'!$A$15) &amp; "." &amp; RIGHT(BQ830,3)),
                --(INT('Data Sheet'!$B$15) &amp; "." &amp; RIGHT(BQ830,3))
            )
        ),
        "OK"
    )
)</f>
        <v>OK</v>
      </c>
      <c r="R830" s="19"/>
      <c r="S830" s="19"/>
      <c r="T830" s="19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1"/>
      <c r="AU830" s="21"/>
      <c r="AV830" s="21"/>
      <c r="AW830" s="22"/>
      <c r="AX830" s="99"/>
      <c r="AY830" s="20"/>
      <c r="AZ830" s="20"/>
      <c r="BA830" s="22"/>
      <c r="BB830">
        <v>822</v>
      </c>
      <c r="BC830" s="80"/>
      <c r="BD830" s="80"/>
      <c r="BE830" s="80"/>
      <c r="BF830" s="80"/>
      <c r="BG830" s="32" t="str">
        <f t="shared" si="136"/>
        <v/>
      </c>
      <c r="BH830" s="78">
        <f t="shared" si="134"/>
        <v>0</v>
      </c>
      <c r="BI830" s="2">
        <f t="shared" si="137"/>
        <v>0</v>
      </c>
      <c r="BJ830" s="2">
        <f t="shared" si="138"/>
        <v>0</v>
      </c>
      <c r="BK830" s="2">
        <f t="shared" si="135"/>
        <v>0</v>
      </c>
    </row>
    <row r="831" spans="2:63" ht="15" customHeight="1" x14ac:dyDescent="0.25">
      <c r="B831" s="14">
        <v>823</v>
      </c>
      <c r="C831" s="95" t="str">
        <f t="shared" si="139"/>
        <v/>
      </c>
      <c r="D831" s="15" t="str">
        <f t="shared" si="133"/>
        <v>OK</v>
      </c>
      <c r="E831" s="16" t="e">
        <f>VLOOKUP('Data Sheet'!$B$8,'Data Sheet'!$I$2:$J$9,2,FALSE)</f>
        <v>#N/A</v>
      </c>
      <c r="F831" s="16" t="str">
        <f t="shared" si="140"/>
        <v/>
      </c>
      <c r="G831" s="103">
        <f t="shared" si="141"/>
        <v>0</v>
      </c>
      <c r="H831" s="17" t="s">
        <v>26</v>
      </c>
      <c r="I831" s="17" t="s">
        <v>26</v>
      </c>
      <c r="J831" s="17" t="str">
        <f>IF('Data Sheet'!$B$9="NC-50","N/A","OK")</f>
        <v>OK</v>
      </c>
      <c r="K831" s="17" t="str">
        <f>IF('Data Sheet'!$B$9="NC-50","N/A","OK")</f>
        <v>OK</v>
      </c>
      <c r="L831" s="17" t="str">
        <f t="shared" si="142"/>
        <v>OK</v>
      </c>
      <c r="M831" s="17" t="str">
        <f t="shared" si="143"/>
        <v>OK</v>
      </c>
      <c r="N831" s="18" t="str">
        <f>IF(BO831&lt;&gt;"",
    IF(INT('Data Sheet'!$A$19)=INT('Data Sheet'!$B$19),
        --(INT('Data Sheet'!$A$19) &amp; "." &amp; BO831),
        IF(AND((--(INT('Data Sheet'!$A$19) &amp; "." &amp; BO831)&gt;=--('Data Sheet'!$A$19)), (--(INT('Data Sheet'!$A$19) &amp; "." &amp; BO831)&lt;=--('Data Sheet'!$B$19))),
            --(INT('Data Sheet'!$A$19) &amp; "." &amp; BO831),
            --(INT('Data Sheet'!$B$19) &amp; "." &amp; BO831)
        )
    ),
    IF(BN831&lt;&gt;"",
        IF(INT('Data Sheet'!$A$19)=INT('Data Sheet'!$B$19),
            --(INT('Data Sheet'!$A$19) &amp; "." &amp; LEFT(BN831,3)),
            IF(AND((--(INT('Data Sheet'!$A$19) &amp; "." &amp; LEFT(BN831,3))&gt;=--('Data Sheet'!$A$19)), (--(INT('Data Sheet'!$A$19) &amp; "." &amp; LEFT(BN831,3))&lt;=--('Data Sheet'!$B$19))),
                --(INT('Data Sheet'!$A$19) &amp; "." &amp; LEFT(BN831,3)),
                --(INT('Data Sheet'!$B$19) &amp; "." &amp; LEFT(BN831,3))
            )
        ),
        "OK"
    )
)</f>
        <v>OK</v>
      </c>
      <c r="O831" s="23" t="str">
        <f>IF(BP831&lt;&gt;"",
    IF(INT('Data Sheet'!$A$19)=INT('Data Sheet'!$B$19),
        --(INT('Data Sheet'!$A$19) &amp; "." &amp; BP831),
        IF(AND((--(INT('Data Sheet'!$A$19) &amp; "." &amp; BP831)&gt;=--('Data Sheet'!$A$19)), (--(INT('Data Sheet'!$A$19) &amp; "." &amp; BP831)&lt;=--('Data Sheet'!$B$19))),
            --(INT('Data Sheet'!$A$19) &amp; "." &amp; BP831),
            --(INT('Data Sheet'!$B$19) &amp; "." &amp; BP831)
        )
    ),
    IF(BN831&lt;&gt;"",
        IF(INT('Data Sheet'!$A$19)=INT('Data Sheet'!$B$19),
            --(INT('Data Sheet'!$A$19) &amp; "." &amp; RIGHT(BN831,3)),
            IF(AND((--(INT('Data Sheet'!$A$19) &amp; "." &amp; RIGHT(BN831,3))&gt;=--('Data Sheet'!$A$19)), (--(INT('Data Sheet'!$A$19) &amp; "." &amp; RIGHT(BN831,3))&lt;=--('Data Sheet'!$B$19))),
                --(INT('Data Sheet'!$A$19) &amp; "." &amp; RIGHT(BN831,3)),
                --(INT('Data Sheet'!$B$19) &amp; "." &amp; RIGHT(BN831,3))
            )
        ),
        "OK"
    )
)</f>
        <v>OK</v>
      </c>
      <c r="P831" s="23" t="str">
        <f>IF(BR831&lt;&gt;"",
    IF(INT('Data Sheet'!$A$19)=INT('Data Sheet'!$B$15),
        --(INT('Data Sheet'!$A$15) &amp; "." &amp; BR831),
        IF(AND((--(INT('Data Sheet'!$A$15) &amp; "." &amp; BR831)&gt;=--('Data Sheet'!$A$15)), (--(INT('Data Sheet'!$A$15) &amp; "." &amp; BR831)&lt;=--('Data Sheet'!$B$15))),
            --(INT('Data Sheet'!$A$15) &amp; "." &amp; BR831),
            --(INT('Data Sheet'!$B$15) &amp; "." &amp; BR831)
        )
    ),
    IF(BQ831&lt;&gt;"",
        IF(INT('Data Sheet'!$A$15)=INT('Data Sheet'!$B$15),
            --(INT('Data Sheet'!$A$15) &amp; "." &amp; LEFT(BQ831,3)),
            IF(AND((--(INT('Data Sheet'!$A$15) &amp; "." &amp; LEFT(BQ831,3))&gt;=--('Data Sheet'!$A$15)), (--(INT('Data Sheet'!$A$15) &amp; "." &amp; LEFT(BQ831,3))&lt;=--('Data Sheet'!$B$15))),
                --(INT('Data Sheet'!$A$15) &amp; "." &amp; LEFT(BQ831,3)),
                --(INT('Data Sheet'!$B$15) &amp; "." &amp; LEFT(BQ831,3))
            )
        ),
        "OK"
    )
)</f>
        <v>OK</v>
      </c>
      <c r="Q831" s="23" t="str">
        <f>IF(BS831&lt;&gt;"",
    IF(INT('Data Sheet'!$A$19)=INT('Data Sheet'!$B$15),
        --(INT('Data Sheet'!$A$15) &amp; "." &amp; BS831),
        IF(AND((--(INT('Data Sheet'!$A$15) &amp; "." &amp; BS831)&gt;=--('Data Sheet'!$A$15)), (--(INT('Data Sheet'!$A$15) &amp; "." &amp; BS831)&lt;=--('Data Sheet'!$B$15))),
            --(INT('Data Sheet'!$A$15) &amp; "." &amp; BS831),
            --(INT('Data Sheet'!$B$15) &amp; "." &amp; BS831)
        )
    ),
    IF(BQ831&lt;&gt;"",
        IF(INT('Data Sheet'!$A$15)=INT('Data Sheet'!$B$15),
            --(INT('Data Sheet'!$A$15) &amp; "." &amp; RIGHT(BQ831,3)),
            IF(AND((--(INT('Data Sheet'!$A$15) &amp; "." &amp; RIGHT(BQ831,3))&gt;=--('Data Sheet'!$A$15)), (--(INT('Data Sheet'!$A$15) &amp; "." &amp; RIGHT(BQ831,3))&lt;=--('Data Sheet'!$B$15))),
                --(INT('Data Sheet'!$A$15) &amp; "." &amp; RIGHT(BQ831,3)),
                --(INT('Data Sheet'!$B$15) &amp; "." &amp; RIGHT(BQ831,3))
            )
        ),
        "OK"
    )
)</f>
        <v>OK</v>
      </c>
      <c r="R831" s="19"/>
      <c r="S831" s="19"/>
      <c r="T831" s="19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1"/>
      <c r="AU831" s="21"/>
      <c r="AV831" s="21"/>
      <c r="AW831" s="22"/>
      <c r="AX831" s="99"/>
      <c r="AY831" s="20"/>
      <c r="AZ831" s="20"/>
      <c r="BA831" s="22"/>
      <c r="BB831">
        <v>823</v>
      </c>
      <c r="BC831" s="80"/>
      <c r="BD831" s="80"/>
      <c r="BE831" s="80"/>
      <c r="BF831" s="80"/>
      <c r="BG831" s="32" t="str">
        <f t="shared" si="136"/>
        <v/>
      </c>
      <c r="BH831" s="78">
        <f t="shared" si="134"/>
        <v>0</v>
      </c>
      <c r="BI831" s="2">
        <f t="shared" si="137"/>
        <v>0</v>
      </c>
      <c r="BJ831" s="2">
        <f t="shared" si="138"/>
        <v>0</v>
      </c>
      <c r="BK831" s="2">
        <f t="shared" si="135"/>
        <v>0</v>
      </c>
    </row>
    <row r="832" spans="2:63" ht="15" customHeight="1" x14ac:dyDescent="0.25">
      <c r="B832" s="14">
        <v>824</v>
      </c>
      <c r="C832" s="95" t="str">
        <f t="shared" si="139"/>
        <v/>
      </c>
      <c r="D832" s="15" t="str">
        <f t="shared" si="133"/>
        <v>OK</v>
      </c>
      <c r="E832" s="16" t="e">
        <f>VLOOKUP('Data Sheet'!$B$8,'Data Sheet'!$I$2:$J$9,2,FALSE)</f>
        <v>#N/A</v>
      </c>
      <c r="F832" s="16" t="str">
        <f t="shared" si="140"/>
        <v/>
      </c>
      <c r="G832" s="103">
        <f t="shared" si="141"/>
        <v>0</v>
      </c>
      <c r="H832" s="17" t="s">
        <v>26</v>
      </c>
      <c r="I832" s="17" t="s">
        <v>26</v>
      </c>
      <c r="J832" s="17" t="str">
        <f>IF('Data Sheet'!$B$9="NC-50","N/A","OK")</f>
        <v>OK</v>
      </c>
      <c r="K832" s="17" t="str">
        <f>IF('Data Sheet'!$B$9="NC-50","N/A","OK")</f>
        <v>OK</v>
      </c>
      <c r="L832" s="17" t="str">
        <f t="shared" si="142"/>
        <v>OK</v>
      </c>
      <c r="M832" s="17" t="str">
        <f t="shared" si="143"/>
        <v>OK</v>
      </c>
      <c r="N832" s="18" t="str">
        <f>IF(BO832&lt;&gt;"",
    IF(INT('Data Sheet'!$A$19)=INT('Data Sheet'!$B$19),
        --(INT('Data Sheet'!$A$19) &amp; "." &amp; BO832),
        IF(AND((--(INT('Data Sheet'!$A$19) &amp; "." &amp; BO832)&gt;=--('Data Sheet'!$A$19)), (--(INT('Data Sheet'!$A$19) &amp; "." &amp; BO832)&lt;=--('Data Sheet'!$B$19))),
            --(INT('Data Sheet'!$A$19) &amp; "." &amp; BO832),
            --(INT('Data Sheet'!$B$19) &amp; "." &amp; BO832)
        )
    ),
    IF(BN832&lt;&gt;"",
        IF(INT('Data Sheet'!$A$19)=INT('Data Sheet'!$B$19),
            --(INT('Data Sheet'!$A$19) &amp; "." &amp; LEFT(BN832,3)),
            IF(AND((--(INT('Data Sheet'!$A$19) &amp; "." &amp; LEFT(BN832,3))&gt;=--('Data Sheet'!$A$19)), (--(INT('Data Sheet'!$A$19) &amp; "." &amp; LEFT(BN832,3))&lt;=--('Data Sheet'!$B$19))),
                --(INT('Data Sheet'!$A$19) &amp; "." &amp; LEFT(BN832,3)),
                --(INT('Data Sheet'!$B$19) &amp; "." &amp; LEFT(BN832,3))
            )
        ),
        "OK"
    )
)</f>
        <v>OK</v>
      </c>
      <c r="O832" s="23" t="str">
        <f>IF(BP832&lt;&gt;"",
    IF(INT('Data Sheet'!$A$19)=INT('Data Sheet'!$B$19),
        --(INT('Data Sheet'!$A$19) &amp; "." &amp; BP832),
        IF(AND((--(INT('Data Sheet'!$A$19) &amp; "." &amp; BP832)&gt;=--('Data Sheet'!$A$19)), (--(INT('Data Sheet'!$A$19) &amp; "." &amp; BP832)&lt;=--('Data Sheet'!$B$19))),
            --(INT('Data Sheet'!$A$19) &amp; "." &amp; BP832),
            --(INT('Data Sheet'!$B$19) &amp; "." &amp; BP832)
        )
    ),
    IF(BN832&lt;&gt;"",
        IF(INT('Data Sheet'!$A$19)=INT('Data Sheet'!$B$19),
            --(INT('Data Sheet'!$A$19) &amp; "." &amp; RIGHT(BN832,3)),
            IF(AND((--(INT('Data Sheet'!$A$19) &amp; "." &amp; RIGHT(BN832,3))&gt;=--('Data Sheet'!$A$19)), (--(INT('Data Sheet'!$A$19) &amp; "." &amp; RIGHT(BN832,3))&lt;=--('Data Sheet'!$B$19))),
                --(INT('Data Sheet'!$A$19) &amp; "." &amp; RIGHT(BN832,3)),
                --(INT('Data Sheet'!$B$19) &amp; "." &amp; RIGHT(BN832,3))
            )
        ),
        "OK"
    )
)</f>
        <v>OK</v>
      </c>
      <c r="P832" s="23" t="str">
        <f>IF(BR832&lt;&gt;"",
    IF(INT('Data Sheet'!$A$19)=INT('Data Sheet'!$B$15),
        --(INT('Data Sheet'!$A$15) &amp; "." &amp; BR832),
        IF(AND((--(INT('Data Sheet'!$A$15) &amp; "." &amp; BR832)&gt;=--('Data Sheet'!$A$15)), (--(INT('Data Sheet'!$A$15) &amp; "." &amp; BR832)&lt;=--('Data Sheet'!$B$15))),
            --(INT('Data Sheet'!$A$15) &amp; "." &amp; BR832),
            --(INT('Data Sheet'!$B$15) &amp; "." &amp; BR832)
        )
    ),
    IF(BQ832&lt;&gt;"",
        IF(INT('Data Sheet'!$A$15)=INT('Data Sheet'!$B$15),
            --(INT('Data Sheet'!$A$15) &amp; "." &amp; LEFT(BQ832,3)),
            IF(AND((--(INT('Data Sheet'!$A$15) &amp; "." &amp; LEFT(BQ832,3))&gt;=--('Data Sheet'!$A$15)), (--(INT('Data Sheet'!$A$15) &amp; "." &amp; LEFT(BQ832,3))&lt;=--('Data Sheet'!$B$15))),
                --(INT('Data Sheet'!$A$15) &amp; "." &amp; LEFT(BQ832,3)),
                --(INT('Data Sheet'!$B$15) &amp; "." &amp; LEFT(BQ832,3))
            )
        ),
        "OK"
    )
)</f>
        <v>OK</v>
      </c>
      <c r="Q832" s="23" t="str">
        <f>IF(BS832&lt;&gt;"",
    IF(INT('Data Sheet'!$A$19)=INT('Data Sheet'!$B$15),
        --(INT('Data Sheet'!$A$15) &amp; "." &amp; BS832),
        IF(AND((--(INT('Data Sheet'!$A$15) &amp; "." &amp; BS832)&gt;=--('Data Sheet'!$A$15)), (--(INT('Data Sheet'!$A$15) &amp; "." &amp; BS832)&lt;=--('Data Sheet'!$B$15))),
            --(INT('Data Sheet'!$A$15) &amp; "." &amp; BS832),
            --(INT('Data Sheet'!$B$15) &amp; "." &amp; BS832)
        )
    ),
    IF(BQ832&lt;&gt;"",
        IF(INT('Data Sheet'!$A$15)=INT('Data Sheet'!$B$15),
            --(INT('Data Sheet'!$A$15) &amp; "." &amp; RIGHT(BQ832,3)),
            IF(AND((--(INT('Data Sheet'!$A$15) &amp; "." &amp; RIGHT(BQ832,3))&gt;=--('Data Sheet'!$A$15)), (--(INT('Data Sheet'!$A$15) &amp; "." &amp; RIGHT(BQ832,3))&lt;=--('Data Sheet'!$B$15))),
                --(INT('Data Sheet'!$A$15) &amp; "." &amp; RIGHT(BQ832,3)),
                --(INT('Data Sheet'!$B$15) &amp; "." &amp; RIGHT(BQ832,3))
            )
        ),
        "OK"
    )
)</f>
        <v>OK</v>
      </c>
      <c r="R832" s="19"/>
      <c r="S832" s="19"/>
      <c r="T832" s="19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1"/>
      <c r="AU832" s="21"/>
      <c r="AV832" s="21"/>
      <c r="AW832" s="22"/>
      <c r="AX832" s="99"/>
      <c r="AY832" s="20"/>
      <c r="AZ832" s="20"/>
      <c r="BA832" s="22"/>
      <c r="BB832">
        <v>824</v>
      </c>
      <c r="BC832" s="80"/>
      <c r="BD832" s="80"/>
      <c r="BE832" s="80"/>
      <c r="BF832" s="80"/>
      <c r="BG832" s="32" t="str">
        <f t="shared" si="136"/>
        <v/>
      </c>
      <c r="BH832" s="78">
        <f t="shared" si="134"/>
        <v>0</v>
      </c>
      <c r="BI832" s="2">
        <f t="shared" si="137"/>
        <v>0</v>
      </c>
      <c r="BJ832" s="2">
        <f t="shared" si="138"/>
        <v>0</v>
      </c>
      <c r="BK832" s="2">
        <f t="shared" si="135"/>
        <v>0</v>
      </c>
    </row>
    <row r="833" spans="2:63" ht="15" customHeight="1" x14ac:dyDescent="0.25">
      <c r="B833" s="14">
        <v>825</v>
      </c>
      <c r="C833" s="95" t="str">
        <f t="shared" si="139"/>
        <v/>
      </c>
      <c r="D833" s="15" t="str">
        <f t="shared" si="133"/>
        <v>OK</v>
      </c>
      <c r="E833" s="16" t="e">
        <f>VLOOKUP('Data Sheet'!$B$8,'Data Sheet'!$I$2:$J$9,2,FALSE)</f>
        <v>#N/A</v>
      </c>
      <c r="F833" s="16" t="str">
        <f t="shared" si="140"/>
        <v/>
      </c>
      <c r="G833" s="103">
        <f t="shared" si="141"/>
        <v>0</v>
      </c>
      <c r="H833" s="17" t="s">
        <v>26</v>
      </c>
      <c r="I833" s="17" t="s">
        <v>26</v>
      </c>
      <c r="J833" s="17" t="str">
        <f>IF('Data Sheet'!$B$9="NC-50","N/A","OK")</f>
        <v>OK</v>
      </c>
      <c r="K833" s="17" t="str">
        <f>IF('Data Sheet'!$B$9="NC-50","N/A","OK")</f>
        <v>OK</v>
      </c>
      <c r="L833" s="17" t="str">
        <f t="shared" si="142"/>
        <v>OK</v>
      </c>
      <c r="M833" s="17" t="str">
        <f t="shared" si="143"/>
        <v>OK</v>
      </c>
      <c r="N833" s="18" t="str">
        <f>IF(BO833&lt;&gt;"",
    IF(INT('Data Sheet'!$A$19)=INT('Data Sheet'!$B$19),
        --(INT('Data Sheet'!$A$19) &amp; "." &amp; BO833),
        IF(AND((--(INT('Data Sheet'!$A$19) &amp; "." &amp; BO833)&gt;=--('Data Sheet'!$A$19)), (--(INT('Data Sheet'!$A$19) &amp; "." &amp; BO833)&lt;=--('Data Sheet'!$B$19))),
            --(INT('Data Sheet'!$A$19) &amp; "." &amp; BO833),
            --(INT('Data Sheet'!$B$19) &amp; "." &amp; BO833)
        )
    ),
    IF(BN833&lt;&gt;"",
        IF(INT('Data Sheet'!$A$19)=INT('Data Sheet'!$B$19),
            --(INT('Data Sheet'!$A$19) &amp; "." &amp; LEFT(BN833,3)),
            IF(AND((--(INT('Data Sheet'!$A$19) &amp; "." &amp; LEFT(BN833,3))&gt;=--('Data Sheet'!$A$19)), (--(INT('Data Sheet'!$A$19) &amp; "." &amp; LEFT(BN833,3))&lt;=--('Data Sheet'!$B$19))),
                --(INT('Data Sheet'!$A$19) &amp; "." &amp; LEFT(BN833,3)),
                --(INT('Data Sheet'!$B$19) &amp; "." &amp; LEFT(BN833,3))
            )
        ),
        "OK"
    )
)</f>
        <v>OK</v>
      </c>
      <c r="O833" s="23" t="str">
        <f>IF(BP833&lt;&gt;"",
    IF(INT('Data Sheet'!$A$19)=INT('Data Sheet'!$B$19),
        --(INT('Data Sheet'!$A$19) &amp; "." &amp; BP833),
        IF(AND((--(INT('Data Sheet'!$A$19) &amp; "." &amp; BP833)&gt;=--('Data Sheet'!$A$19)), (--(INT('Data Sheet'!$A$19) &amp; "." &amp; BP833)&lt;=--('Data Sheet'!$B$19))),
            --(INT('Data Sheet'!$A$19) &amp; "." &amp; BP833),
            --(INT('Data Sheet'!$B$19) &amp; "." &amp; BP833)
        )
    ),
    IF(BN833&lt;&gt;"",
        IF(INT('Data Sheet'!$A$19)=INT('Data Sheet'!$B$19),
            --(INT('Data Sheet'!$A$19) &amp; "." &amp; RIGHT(BN833,3)),
            IF(AND((--(INT('Data Sheet'!$A$19) &amp; "." &amp; RIGHT(BN833,3))&gt;=--('Data Sheet'!$A$19)), (--(INT('Data Sheet'!$A$19) &amp; "." &amp; RIGHT(BN833,3))&lt;=--('Data Sheet'!$B$19))),
                --(INT('Data Sheet'!$A$19) &amp; "." &amp; RIGHT(BN833,3)),
                --(INT('Data Sheet'!$B$19) &amp; "." &amp; RIGHT(BN833,3))
            )
        ),
        "OK"
    )
)</f>
        <v>OK</v>
      </c>
      <c r="P833" s="23" t="str">
        <f>IF(BR833&lt;&gt;"",
    IF(INT('Data Sheet'!$A$19)=INT('Data Sheet'!$B$15),
        --(INT('Data Sheet'!$A$15) &amp; "." &amp; BR833),
        IF(AND((--(INT('Data Sheet'!$A$15) &amp; "." &amp; BR833)&gt;=--('Data Sheet'!$A$15)), (--(INT('Data Sheet'!$A$15) &amp; "." &amp; BR833)&lt;=--('Data Sheet'!$B$15))),
            --(INT('Data Sheet'!$A$15) &amp; "." &amp; BR833),
            --(INT('Data Sheet'!$B$15) &amp; "." &amp; BR833)
        )
    ),
    IF(BQ833&lt;&gt;"",
        IF(INT('Data Sheet'!$A$15)=INT('Data Sheet'!$B$15),
            --(INT('Data Sheet'!$A$15) &amp; "." &amp; LEFT(BQ833,3)),
            IF(AND((--(INT('Data Sheet'!$A$15) &amp; "." &amp; LEFT(BQ833,3))&gt;=--('Data Sheet'!$A$15)), (--(INT('Data Sheet'!$A$15) &amp; "." &amp; LEFT(BQ833,3))&lt;=--('Data Sheet'!$B$15))),
                --(INT('Data Sheet'!$A$15) &amp; "." &amp; LEFT(BQ833,3)),
                --(INT('Data Sheet'!$B$15) &amp; "." &amp; LEFT(BQ833,3))
            )
        ),
        "OK"
    )
)</f>
        <v>OK</v>
      </c>
      <c r="Q833" s="23" t="str">
        <f>IF(BS833&lt;&gt;"",
    IF(INT('Data Sheet'!$A$19)=INT('Data Sheet'!$B$15),
        --(INT('Data Sheet'!$A$15) &amp; "." &amp; BS833),
        IF(AND((--(INT('Data Sheet'!$A$15) &amp; "." &amp; BS833)&gt;=--('Data Sheet'!$A$15)), (--(INT('Data Sheet'!$A$15) &amp; "." &amp; BS833)&lt;=--('Data Sheet'!$B$15))),
            --(INT('Data Sheet'!$A$15) &amp; "." &amp; BS833),
            --(INT('Data Sheet'!$B$15) &amp; "." &amp; BS833)
        )
    ),
    IF(BQ833&lt;&gt;"",
        IF(INT('Data Sheet'!$A$15)=INT('Data Sheet'!$B$15),
            --(INT('Data Sheet'!$A$15) &amp; "." &amp; RIGHT(BQ833,3)),
            IF(AND((--(INT('Data Sheet'!$A$15) &amp; "." &amp; RIGHT(BQ833,3))&gt;=--('Data Sheet'!$A$15)), (--(INT('Data Sheet'!$A$15) &amp; "." &amp; RIGHT(BQ833,3))&lt;=--('Data Sheet'!$B$15))),
                --(INT('Data Sheet'!$A$15) &amp; "." &amp; RIGHT(BQ833,3)),
                --(INT('Data Sheet'!$B$15) &amp; "." &amp; RIGHT(BQ833,3))
            )
        ),
        "OK"
    )
)</f>
        <v>OK</v>
      </c>
      <c r="R833" s="19"/>
      <c r="S833" s="19"/>
      <c r="T833" s="19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1"/>
      <c r="AU833" s="21"/>
      <c r="AV833" s="21"/>
      <c r="AW833" s="22"/>
      <c r="AX833" s="99"/>
      <c r="AY833" s="20"/>
      <c r="AZ833" s="20"/>
      <c r="BA833" s="22"/>
      <c r="BB833">
        <v>825</v>
      </c>
      <c r="BC833" s="80"/>
      <c r="BD833" s="80"/>
      <c r="BE833" s="80"/>
      <c r="BF833" s="80"/>
      <c r="BG833" s="32" t="str">
        <f t="shared" si="136"/>
        <v/>
      </c>
      <c r="BH833" s="78">
        <f t="shared" si="134"/>
        <v>0</v>
      </c>
      <c r="BI833" s="2">
        <f t="shared" si="137"/>
        <v>0</v>
      </c>
      <c r="BJ833" s="2">
        <f t="shared" si="138"/>
        <v>0</v>
      </c>
      <c r="BK833" s="2">
        <f t="shared" si="135"/>
        <v>0</v>
      </c>
    </row>
    <row r="834" spans="2:63" ht="15" customHeight="1" x14ac:dyDescent="0.25">
      <c r="B834" s="14">
        <v>826</v>
      </c>
      <c r="C834" s="95" t="str">
        <f t="shared" si="139"/>
        <v/>
      </c>
      <c r="D834" s="15" t="str">
        <f t="shared" si="133"/>
        <v>OK</v>
      </c>
      <c r="E834" s="16" t="e">
        <f>VLOOKUP('Data Sheet'!$B$8,'Data Sheet'!$I$2:$J$9,2,FALSE)</f>
        <v>#N/A</v>
      </c>
      <c r="F834" s="16" t="str">
        <f t="shared" si="140"/>
        <v/>
      </c>
      <c r="G834" s="103">
        <f t="shared" si="141"/>
        <v>0</v>
      </c>
      <c r="H834" s="17" t="s">
        <v>26</v>
      </c>
      <c r="I834" s="17" t="s">
        <v>26</v>
      </c>
      <c r="J834" s="17" t="str">
        <f>IF('Data Sheet'!$B$9="NC-50","N/A","OK")</f>
        <v>OK</v>
      </c>
      <c r="K834" s="17" t="str">
        <f>IF('Data Sheet'!$B$9="NC-50","N/A","OK")</f>
        <v>OK</v>
      </c>
      <c r="L834" s="17" t="str">
        <f t="shared" si="142"/>
        <v>OK</v>
      </c>
      <c r="M834" s="17" t="str">
        <f t="shared" si="143"/>
        <v>OK</v>
      </c>
      <c r="N834" s="18" t="str">
        <f>IF(BO834&lt;&gt;"",
    IF(INT('Data Sheet'!$A$19)=INT('Data Sheet'!$B$19),
        --(INT('Data Sheet'!$A$19) &amp; "." &amp; BO834),
        IF(AND((--(INT('Data Sheet'!$A$19) &amp; "." &amp; BO834)&gt;=--('Data Sheet'!$A$19)), (--(INT('Data Sheet'!$A$19) &amp; "." &amp; BO834)&lt;=--('Data Sheet'!$B$19))),
            --(INT('Data Sheet'!$A$19) &amp; "." &amp; BO834),
            --(INT('Data Sheet'!$B$19) &amp; "." &amp; BO834)
        )
    ),
    IF(BN834&lt;&gt;"",
        IF(INT('Data Sheet'!$A$19)=INT('Data Sheet'!$B$19),
            --(INT('Data Sheet'!$A$19) &amp; "." &amp; LEFT(BN834,3)),
            IF(AND((--(INT('Data Sheet'!$A$19) &amp; "." &amp; LEFT(BN834,3))&gt;=--('Data Sheet'!$A$19)), (--(INT('Data Sheet'!$A$19) &amp; "." &amp; LEFT(BN834,3))&lt;=--('Data Sheet'!$B$19))),
                --(INT('Data Sheet'!$A$19) &amp; "." &amp; LEFT(BN834,3)),
                --(INT('Data Sheet'!$B$19) &amp; "." &amp; LEFT(BN834,3))
            )
        ),
        "OK"
    )
)</f>
        <v>OK</v>
      </c>
      <c r="O834" s="23" t="str">
        <f>IF(BP834&lt;&gt;"",
    IF(INT('Data Sheet'!$A$19)=INT('Data Sheet'!$B$19),
        --(INT('Data Sheet'!$A$19) &amp; "." &amp; BP834),
        IF(AND((--(INT('Data Sheet'!$A$19) &amp; "." &amp; BP834)&gt;=--('Data Sheet'!$A$19)), (--(INT('Data Sheet'!$A$19) &amp; "." &amp; BP834)&lt;=--('Data Sheet'!$B$19))),
            --(INT('Data Sheet'!$A$19) &amp; "." &amp; BP834),
            --(INT('Data Sheet'!$B$19) &amp; "." &amp; BP834)
        )
    ),
    IF(BN834&lt;&gt;"",
        IF(INT('Data Sheet'!$A$19)=INT('Data Sheet'!$B$19),
            --(INT('Data Sheet'!$A$19) &amp; "." &amp; RIGHT(BN834,3)),
            IF(AND((--(INT('Data Sheet'!$A$19) &amp; "." &amp; RIGHT(BN834,3))&gt;=--('Data Sheet'!$A$19)), (--(INT('Data Sheet'!$A$19) &amp; "." &amp; RIGHT(BN834,3))&lt;=--('Data Sheet'!$B$19))),
                --(INT('Data Sheet'!$A$19) &amp; "." &amp; RIGHT(BN834,3)),
                --(INT('Data Sheet'!$B$19) &amp; "." &amp; RIGHT(BN834,3))
            )
        ),
        "OK"
    )
)</f>
        <v>OK</v>
      </c>
      <c r="P834" s="23" t="str">
        <f>IF(BR834&lt;&gt;"",
    IF(INT('Data Sheet'!$A$19)=INT('Data Sheet'!$B$15),
        --(INT('Data Sheet'!$A$15) &amp; "." &amp; BR834),
        IF(AND((--(INT('Data Sheet'!$A$15) &amp; "." &amp; BR834)&gt;=--('Data Sheet'!$A$15)), (--(INT('Data Sheet'!$A$15) &amp; "." &amp; BR834)&lt;=--('Data Sheet'!$B$15))),
            --(INT('Data Sheet'!$A$15) &amp; "." &amp; BR834),
            --(INT('Data Sheet'!$B$15) &amp; "." &amp; BR834)
        )
    ),
    IF(BQ834&lt;&gt;"",
        IF(INT('Data Sheet'!$A$15)=INT('Data Sheet'!$B$15),
            --(INT('Data Sheet'!$A$15) &amp; "." &amp; LEFT(BQ834,3)),
            IF(AND((--(INT('Data Sheet'!$A$15) &amp; "." &amp; LEFT(BQ834,3))&gt;=--('Data Sheet'!$A$15)), (--(INT('Data Sheet'!$A$15) &amp; "." &amp; LEFT(BQ834,3))&lt;=--('Data Sheet'!$B$15))),
                --(INT('Data Sheet'!$A$15) &amp; "." &amp; LEFT(BQ834,3)),
                --(INT('Data Sheet'!$B$15) &amp; "." &amp; LEFT(BQ834,3))
            )
        ),
        "OK"
    )
)</f>
        <v>OK</v>
      </c>
      <c r="Q834" s="23" t="str">
        <f>IF(BS834&lt;&gt;"",
    IF(INT('Data Sheet'!$A$19)=INT('Data Sheet'!$B$15),
        --(INT('Data Sheet'!$A$15) &amp; "." &amp; BS834),
        IF(AND((--(INT('Data Sheet'!$A$15) &amp; "." &amp; BS834)&gt;=--('Data Sheet'!$A$15)), (--(INT('Data Sheet'!$A$15) &amp; "." &amp; BS834)&lt;=--('Data Sheet'!$B$15))),
            --(INT('Data Sheet'!$A$15) &amp; "." &amp; BS834),
            --(INT('Data Sheet'!$B$15) &amp; "." &amp; BS834)
        )
    ),
    IF(BQ834&lt;&gt;"",
        IF(INT('Data Sheet'!$A$15)=INT('Data Sheet'!$B$15),
            --(INT('Data Sheet'!$A$15) &amp; "." &amp; RIGHT(BQ834,3)),
            IF(AND((--(INT('Data Sheet'!$A$15) &amp; "." &amp; RIGHT(BQ834,3))&gt;=--('Data Sheet'!$A$15)), (--(INT('Data Sheet'!$A$15) &amp; "." &amp; RIGHT(BQ834,3))&lt;=--('Data Sheet'!$B$15))),
                --(INT('Data Sheet'!$A$15) &amp; "." &amp; RIGHT(BQ834,3)),
                --(INT('Data Sheet'!$B$15) &amp; "." &amp; RIGHT(BQ834,3))
            )
        ),
        "OK"
    )
)</f>
        <v>OK</v>
      </c>
      <c r="R834" s="19"/>
      <c r="S834" s="19"/>
      <c r="T834" s="19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1"/>
      <c r="AU834" s="21"/>
      <c r="AV834" s="21"/>
      <c r="AW834" s="22"/>
      <c r="AX834" s="99"/>
      <c r="AY834" s="20"/>
      <c r="AZ834" s="20"/>
      <c r="BA834" s="22"/>
      <c r="BB834">
        <v>826</v>
      </c>
      <c r="BC834" s="80"/>
      <c r="BD834" s="80"/>
      <c r="BE834" s="80"/>
      <c r="BF834" s="80"/>
      <c r="BG834" s="32" t="str">
        <f t="shared" si="136"/>
        <v/>
      </c>
      <c r="BH834" s="78">
        <f t="shared" si="134"/>
        <v>0</v>
      </c>
      <c r="BI834" s="2">
        <f t="shared" si="137"/>
        <v>0</v>
      </c>
      <c r="BJ834" s="2">
        <f t="shared" si="138"/>
        <v>0</v>
      </c>
      <c r="BK834" s="2">
        <f t="shared" si="135"/>
        <v>0</v>
      </c>
    </row>
    <row r="835" spans="2:63" ht="15" customHeight="1" x14ac:dyDescent="0.25">
      <c r="B835" s="14">
        <v>827</v>
      </c>
      <c r="C835" s="95" t="str">
        <f t="shared" si="139"/>
        <v/>
      </c>
      <c r="D835" s="15" t="str">
        <f t="shared" si="133"/>
        <v>OK</v>
      </c>
      <c r="E835" s="16" t="e">
        <f>VLOOKUP('Data Sheet'!$B$8,'Data Sheet'!$I$2:$J$9,2,FALSE)</f>
        <v>#N/A</v>
      </c>
      <c r="F835" s="16" t="str">
        <f t="shared" si="140"/>
        <v/>
      </c>
      <c r="G835" s="103">
        <f t="shared" si="141"/>
        <v>0</v>
      </c>
      <c r="H835" s="17" t="s">
        <v>26</v>
      </c>
      <c r="I835" s="17" t="s">
        <v>26</v>
      </c>
      <c r="J835" s="17" t="str">
        <f>IF('Data Sheet'!$B$9="NC-50","N/A","OK")</f>
        <v>OK</v>
      </c>
      <c r="K835" s="17" t="str">
        <f>IF('Data Sheet'!$B$9="NC-50","N/A","OK")</f>
        <v>OK</v>
      </c>
      <c r="L835" s="17" t="str">
        <f t="shared" si="142"/>
        <v>OK</v>
      </c>
      <c r="M835" s="17" t="str">
        <f t="shared" si="143"/>
        <v>OK</v>
      </c>
      <c r="N835" s="18" t="str">
        <f>IF(BO835&lt;&gt;"",
    IF(INT('Data Sheet'!$A$19)=INT('Data Sheet'!$B$19),
        --(INT('Data Sheet'!$A$19) &amp; "." &amp; BO835),
        IF(AND((--(INT('Data Sheet'!$A$19) &amp; "." &amp; BO835)&gt;=--('Data Sheet'!$A$19)), (--(INT('Data Sheet'!$A$19) &amp; "." &amp; BO835)&lt;=--('Data Sheet'!$B$19))),
            --(INT('Data Sheet'!$A$19) &amp; "." &amp; BO835),
            --(INT('Data Sheet'!$B$19) &amp; "." &amp; BO835)
        )
    ),
    IF(BN835&lt;&gt;"",
        IF(INT('Data Sheet'!$A$19)=INT('Data Sheet'!$B$19),
            --(INT('Data Sheet'!$A$19) &amp; "." &amp; LEFT(BN835,3)),
            IF(AND((--(INT('Data Sheet'!$A$19) &amp; "." &amp; LEFT(BN835,3))&gt;=--('Data Sheet'!$A$19)), (--(INT('Data Sheet'!$A$19) &amp; "." &amp; LEFT(BN835,3))&lt;=--('Data Sheet'!$B$19))),
                --(INT('Data Sheet'!$A$19) &amp; "." &amp; LEFT(BN835,3)),
                --(INT('Data Sheet'!$B$19) &amp; "." &amp; LEFT(BN835,3))
            )
        ),
        "OK"
    )
)</f>
        <v>OK</v>
      </c>
      <c r="O835" s="23" t="str">
        <f>IF(BP835&lt;&gt;"",
    IF(INT('Data Sheet'!$A$19)=INT('Data Sheet'!$B$19),
        --(INT('Data Sheet'!$A$19) &amp; "." &amp; BP835),
        IF(AND((--(INT('Data Sheet'!$A$19) &amp; "." &amp; BP835)&gt;=--('Data Sheet'!$A$19)), (--(INT('Data Sheet'!$A$19) &amp; "." &amp; BP835)&lt;=--('Data Sheet'!$B$19))),
            --(INT('Data Sheet'!$A$19) &amp; "." &amp; BP835),
            --(INT('Data Sheet'!$B$19) &amp; "." &amp; BP835)
        )
    ),
    IF(BN835&lt;&gt;"",
        IF(INT('Data Sheet'!$A$19)=INT('Data Sheet'!$B$19),
            --(INT('Data Sheet'!$A$19) &amp; "." &amp; RIGHT(BN835,3)),
            IF(AND((--(INT('Data Sheet'!$A$19) &amp; "." &amp; RIGHT(BN835,3))&gt;=--('Data Sheet'!$A$19)), (--(INT('Data Sheet'!$A$19) &amp; "." &amp; RIGHT(BN835,3))&lt;=--('Data Sheet'!$B$19))),
                --(INT('Data Sheet'!$A$19) &amp; "." &amp; RIGHT(BN835,3)),
                --(INT('Data Sheet'!$B$19) &amp; "." &amp; RIGHT(BN835,3))
            )
        ),
        "OK"
    )
)</f>
        <v>OK</v>
      </c>
      <c r="P835" s="23" t="str">
        <f>IF(BR835&lt;&gt;"",
    IF(INT('Data Sheet'!$A$19)=INT('Data Sheet'!$B$15),
        --(INT('Data Sheet'!$A$15) &amp; "." &amp; BR835),
        IF(AND((--(INT('Data Sheet'!$A$15) &amp; "." &amp; BR835)&gt;=--('Data Sheet'!$A$15)), (--(INT('Data Sheet'!$A$15) &amp; "." &amp; BR835)&lt;=--('Data Sheet'!$B$15))),
            --(INT('Data Sheet'!$A$15) &amp; "." &amp; BR835),
            --(INT('Data Sheet'!$B$15) &amp; "." &amp; BR835)
        )
    ),
    IF(BQ835&lt;&gt;"",
        IF(INT('Data Sheet'!$A$15)=INT('Data Sheet'!$B$15),
            --(INT('Data Sheet'!$A$15) &amp; "." &amp; LEFT(BQ835,3)),
            IF(AND((--(INT('Data Sheet'!$A$15) &amp; "." &amp; LEFT(BQ835,3))&gt;=--('Data Sheet'!$A$15)), (--(INT('Data Sheet'!$A$15) &amp; "." &amp; LEFT(BQ835,3))&lt;=--('Data Sheet'!$B$15))),
                --(INT('Data Sheet'!$A$15) &amp; "." &amp; LEFT(BQ835,3)),
                --(INT('Data Sheet'!$B$15) &amp; "." &amp; LEFT(BQ835,3))
            )
        ),
        "OK"
    )
)</f>
        <v>OK</v>
      </c>
      <c r="Q835" s="23" t="str">
        <f>IF(BS835&lt;&gt;"",
    IF(INT('Data Sheet'!$A$19)=INT('Data Sheet'!$B$15),
        --(INT('Data Sheet'!$A$15) &amp; "." &amp; BS835),
        IF(AND((--(INT('Data Sheet'!$A$15) &amp; "." &amp; BS835)&gt;=--('Data Sheet'!$A$15)), (--(INT('Data Sheet'!$A$15) &amp; "." &amp; BS835)&lt;=--('Data Sheet'!$B$15))),
            --(INT('Data Sheet'!$A$15) &amp; "." &amp; BS835),
            --(INT('Data Sheet'!$B$15) &amp; "." &amp; BS835)
        )
    ),
    IF(BQ835&lt;&gt;"",
        IF(INT('Data Sheet'!$A$15)=INT('Data Sheet'!$B$15),
            --(INT('Data Sheet'!$A$15) &amp; "." &amp; RIGHT(BQ835,3)),
            IF(AND((--(INT('Data Sheet'!$A$15) &amp; "." &amp; RIGHT(BQ835,3))&gt;=--('Data Sheet'!$A$15)), (--(INT('Data Sheet'!$A$15) &amp; "." &amp; RIGHT(BQ835,3))&lt;=--('Data Sheet'!$B$15))),
                --(INT('Data Sheet'!$A$15) &amp; "." &amp; RIGHT(BQ835,3)),
                --(INT('Data Sheet'!$B$15) &amp; "." &amp; RIGHT(BQ835,3))
            )
        ),
        "OK"
    )
)</f>
        <v>OK</v>
      </c>
      <c r="R835" s="19"/>
      <c r="S835" s="19"/>
      <c r="T835" s="19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1"/>
      <c r="AU835" s="21"/>
      <c r="AV835" s="21"/>
      <c r="AW835" s="22"/>
      <c r="AX835" s="99"/>
      <c r="AY835" s="20"/>
      <c r="AZ835" s="20"/>
      <c r="BA835" s="22"/>
      <c r="BB835">
        <v>827</v>
      </c>
      <c r="BC835" s="80"/>
      <c r="BD835" s="80"/>
      <c r="BE835" s="80"/>
      <c r="BF835" s="80"/>
      <c r="BG835" s="32" t="str">
        <f t="shared" si="136"/>
        <v/>
      </c>
      <c r="BH835" s="78">
        <f t="shared" si="134"/>
        <v>0</v>
      </c>
      <c r="BI835" s="2">
        <f t="shared" si="137"/>
        <v>0</v>
      </c>
      <c r="BJ835" s="2">
        <f t="shared" si="138"/>
        <v>0</v>
      </c>
      <c r="BK835" s="2">
        <f t="shared" si="135"/>
        <v>0</v>
      </c>
    </row>
    <row r="836" spans="2:63" ht="15" customHeight="1" x14ac:dyDescent="0.25">
      <c r="B836" s="14">
        <v>828</v>
      </c>
      <c r="C836" s="95" t="str">
        <f t="shared" si="139"/>
        <v/>
      </c>
      <c r="D836" s="15" t="str">
        <f t="shared" si="133"/>
        <v>OK</v>
      </c>
      <c r="E836" s="16" t="e">
        <f>VLOOKUP('Data Sheet'!$B$8,'Data Sheet'!$I$2:$J$9,2,FALSE)</f>
        <v>#N/A</v>
      </c>
      <c r="F836" s="16" t="str">
        <f t="shared" si="140"/>
        <v/>
      </c>
      <c r="G836" s="103">
        <f t="shared" si="141"/>
        <v>0</v>
      </c>
      <c r="H836" s="17" t="s">
        <v>26</v>
      </c>
      <c r="I836" s="17" t="s">
        <v>26</v>
      </c>
      <c r="J836" s="17" t="str">
        <f>IF('Data Sheet'!$B$9="NC-50","N/A","OK")</f>
        <v>OK</v>
      </c>
      <c r="K836" s="17" t="str">
        <f>IF('Data Sheet'!$B$9="NC-50","N/A","OK")</f>
        <v>OK</v>
      </c>
      <c r="L836" s="17" t="str">
        <f t="shared" si="142"/>
        <v>OK</v>
      </c>
      <c r="M836" s="17" t="str">
        <f t="shared" si="143"/>
        <v>OK</v>
      </c>
      <c r="N836" s="18" t="str">
        <f>IF(BO836&lt;&gt;"",
    IF(INT('Data Sheet'!$A$19)=INT('Data Sheet'!$B$19),
        --(INT('Data Sheet'!$A$19) &amp; "." &amp; BO836),
        IF(AND((--(INT('Data Sheet'!$A$19) &amp; "." &amp; BO836)&gt;=--('Data Sheet'!$A$19)), (--(INT('Data Sheet'!$A$19) &amp; "." &amp; BO836)&lt;=--('Data Sheet'!$B$19))),
            --(INT('Data Sheet'!$A$19) &amp; "." &amp; BO836),
            --(INT('Data Sheet'!$B$19) &amp; "." &amp; BO836)
        )
    ),
    IF(BN836&lt;&gt;"",
        IF(INT('Data Sheet'!$A$19)=INT('Data Sheet'!$B$19),
            --(INT('Data Sheet'!$A$19) &amp; "." &amp; LEFT(BN836,3)),
            IF(AND((--(INT('Data Sheet'!$A$19) &amp; "." &amp; LEFT(BN836,3))&gt;=--('Data Sheet'!$A$19)), (--(INT('Data Sheet'!$A$19) &amp; "." &amp; LEFT(BN836,3))&lt;=--('Data Sheet'!$B$19))),
                --(INT('Data Sheet'!$A$19) &amp; "." &amp; LEFT(BN836,3)),
                --(INT('Data Sheet'!$B$19) &amp; "." &amp; LEFT(BN836,3))
            )
        ),
        "OK"
    )
)</f>
        <v>OK</v>
      </c>
      <c r="O836" s="23" t="str">
        <f>IF(BP836&lt;&gt;"",
    IF(INT('Data Sheet'!$A$19)=INT('Data Sheet'!$B$19),
        --(INT('Data Sheet'!$A$19) &amp; "." &amp; BP836),
        IF(AND((--(INT('Data Sheet'!$A$19) &amp; "." &amp; BP836)&gt;=--('Data Sheet'!$A$19)), (--(INT('Data Sheet'!$A$19) &amp; "." &amp; BP836)&lt;=--('Data Sheet'!$B$19))),
            --(INT('Data Sheet'!$A$19) &amp; "." &amp; BP836),
            --(INT('Data Sheet'!$B$19) &amp; "." &amp; BP836)
        )
    ),
    IF(BN836&lt;&gt;"",
        IF(INT('Data Sheet'!$A$19)=INT('Data Sheet'!$B$19),
            --(INT('Data Sheet'!$A$19) &amp; "." &amp; RIGHT(BN836,3)),
            IF(AND((--(INT('Data Sheet'!$A$19) &amp; "." &amp; RIGHT(BN836,3))&gt;=--('Data Sheet'!$A$19)), (--(INT('Data Sheet'!$A$19) &amp; "." &amp; RIGHT(BN836,3))&lt;=--('Data Sheet'!$B$19))),
                --(INT('Data Sheet'!$A$19) &amp; "." &amp; RIGHT(BN836,3)),
                --(INT('Data Sheet'!$B$19) &amp; "." &amp; RIGHT(BN836,3))
            )
        ),
        "OK"
    )
)</f>
        <v>OK</v>
      </c>
      <c r="P836" s="23" t="str">
        <f>IF(BR836&lt;&gt;"",
    IF(INT('Data Sheet'!$A$19)=INT('Data Sheet'!$B$15),
        --(INT('Data Sheet'!$A$15) &amp; "." &amp; BR836),
        IF(AND((--(INT('Data Sheet'!$A$15) &amp; "." &amp; BR836)&gt;=--('Data Sheet'!$A$15)), (--(INT('Data Sheet'!$A$15) &amp; "." &amp; BR836)&lt;=--('Data Sheet'!$B$15))),
            --(INT('Data Sheet'!$A$15) &amp; "." &amp; BR836),
            --(INT('Data Sheet'!$B$15) &amp; "." &amp; BR836)
        )
    ),
    IF(BQ836&lt;&gt;"",
        IF(INT('Data Sheet'!$A$15)=INT('Data Sheet'!$B$15),
            --(INT('Data Sheet'!$A$15) &amp; "." &amp; LEFT(BQ836,3)),
            IF(AND((--(INT('Data Sheet'!$A$15) &amp; "." &amp; LEFT(BQ836,3))&gt;=--('Data Sheet'!$A$15)), (--(INT('Data Sheet'!$A$15) &amp; "." &amp; LEFT(BQ836,3))&lt;=--('Data Sheet'!$B$15))),
                --(INT('Data Sheet'!$A$15) &amp; "." &amp; LEFT(BQ836,3)),
                --(INT('Data Sheet'!$B$15) &amp; "." &amp; LEFT(BQ836,3))
            )
        ),
        "OK"
    )
)</f>
        <v>OK</v>
      </c>
      <c r="Q836" s="23" t="str">
        <f>IF(BS836&lt;&gt;"",
    IF(INT('Data Sheet'!$A$19)=INT('Data Sheet'!$B$15),
        --(INT('Data Sheet'!$A$15) &amp; "." &amp; BS836),
        IF(AND((--(INT('Data Sheet'!$A$15) &amp; "." &amp; BS836)&gt;=--('Data Sheet'!$A$15)), (--(INT('Data Sheet'!$A$15) &amp; "." &amp; BS836)&lt;=--('Data Sheet'!$B$15))),
            --(INT('Data Sheet'!$A$15) &amp; "." &amp; BS836),
            --(INT('Data Sheet'!$B$15) &amp; "." &amp; BS836)
        )
    ),
    IF(BQ836&lt;&gt;"",
        IF(INT('Data Sheet'!$A$15)=INT('Data Sheet'!$B$15),
            --(INT('Data Sheet'!$A$15) &amp; "." &amp; RIGHT(BQ836,3)),
            IF(AND((--(INT('Data Sheet'!$A$15) &amp; "." &amp; RIGHT(BQ836,3))&gt;=--('Data Sheet'!$A$15)), (--(INT('Data Sheet'!$A$15) &amp; "." &amp; RIGHT(BQ836,3))&lt;=--('Data Sheet'!$B$15))),
                --(INT('Data Sheet'!$A$15) &amp; "." &amp; RIGHT(BQ836,3)),
                --(INT('Data Sheet'!$B$15) &amp; "." &amp; RIGHT(BQ836,3))
            )
        ),
        "OK"
    )
)</f>
        <v>OK</v>
      </c>
      <c r="R836" s="19"/>
      <c r="S836" s="19"/>
      <c r="T836" s="19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1"/>
      <c r="AU836" s="21"/>
      <c r="AV836" s="21"/>
      <c r="AW836" s="22"/>
      <c r="AX836" s="99"/>
      <c r="AY836" s="20"/>
      <c r="AZ836" s="20"/>
      <c r="BA836" s="22"/>
      <c r="BB836">
        <v>828</v>
      </c>
      <c r="BC836" s="80"/>
      <c r="BD836" s="80"/>
      <c r="BE836" s="80"/>
      <c r="BF836" s="80"/>
      <c r="BG836" s="32" t="str">
        <f t="shared" si="136"/>
        <v/>
      </c>
      <c r="BH836" s="78">
        <f t="shared" si="134"/>
        <v>0</v>
      </c>
      <c r="BI836" s="2">
        <f t="shared" si="137"/>
        <v>0</v>
      </c>
      <c r="BJ836" s="2">
        <f t="shared" si="138"/>
        <v>0</v>
      </c>
      <c r="BK836" s="2">
        <f t="shared" si="135"/>
        <v>0</v>
      </c>
    </row>
    <row r="837" spans="2:63" ht="15" customHeight="1" x14ac:dyDescent="0.25">
      <c r="B837" s="14">
        <v>829</v>
      </c>
      <c r="C837" s="95" t="str">
        <f t="shared" si="139"/>
        <v/>
      </c>
      <c r="D837" s="15" t="str">
        <f t="shared" si="133"/>
        <v>OK</v>
      </c>
      <c r="E837" s="16" t="e">
        <f>VLOOKUP('Data Sheet'!$B$8,'Data Sheet'!$I$2:$J$9,2,FALSE)</f>
        <v>#N/A</v>
      </c>
      <c r="F837" s="16" t="str">
        <f t="shared" si="140"/>
        <v/>
      </c>
      <c r="G837" s="103">
        <f t="shared" si="141"/>
        <v>0</v>
      </c>
      <c r="H837" s="17" t="s">
        <v>26</v>
      </c>
      <c r="I837" s="17" t="s">
        <v>26</v>
      </c>
      <c r="J837" s="17" t="str">
        <f>IF('Data Sheet'!$B$9="NC-50","N/A","OK")</f>
        <v>OK</v>
      </c>
      <c r="K837" s="17" t="str">
        <f>IF('Data Sheet'!$B$9="NC-50","N/A","OK")</f>
        <v>OK</v>
      </c>
      <c r="L837" s="17" t="str">
        <f t="shared" si="142"/>
        <v>OK</v>
      </c>
      <c r="M837" s="17" t="str">
        <f t="shared" si="143"/>
        <v>OK</v>
      </c>
      <c r="N837" s="18" t="str">
        <f>IF(BO837&lt;&gt;"",
    IF(INT('Data Sheet'!$A$19)=INT('Data Sheet'!$B$19),
        --(INT('Data Sheet'!$A$19) &amp; "." &amp; BO837),
        IF(AND((--(INT('Data Sheet'!$A$19) &amp; "." &amp; BO837)&gt;=--('Data Sheet'!$A$19)), (--(INT('Data Sheet'!$A$19) &amp; "." &amp; BO837)&lt;=--('Data Sheet'!$B$19))),
            --(INT('Data Sheet'!$A$19) &amp; "." &amp; BO837),
            --(INT('Data Sheet'!$B$19) &amp; "." &amp; BO837)
        )
    ),
    IF(BN837&lt;&gt;"",
        IF(INT('Data Sheet'!$A$19)=INT('Data Sheet'!$B$19),
            --(INT('Data Sheet'!$A$19) &amp; "." &amp; LEFT(BN837,3)),
            IF(AND((--(INT('Data Sheet'!$A$19) &amp; "." &amp; LEFT(BN837,3))&gt;=--('Data Sheet'!$A$19)), (--(INT('Data Sheet'!$A$19) &amp; "." &amp; LEFT(BN837,3))&lt;=--('Data Sheet'!$B$19))),
                --(INT('Data Sheet'!$A$19) &amp; "." &amp; LEFT(BN837,3)),
                --(INT('Data Sheet'!$B$19) &amp; "." &amp; LEFT(BN837,3))
            )
        ),
        "OK"
    )
)</f>
        <v>OK</v>
      </c>
      <c r="O837" s="23" t="str">
        <f>IF(BP837&lt;&gt;"",
    IF(INT('Data Sheet'!$A$19)=INT('Data Sheet'!$B$19),
        --(INT('Data Sheet'!$A$19) &amp; "." &amp; BP837),
        IF(AND((--(INT('Data Sheet'!$A$19) &amp; "." &amp; BP837)&gt;=--('Data Sheet'!$A$19)), (--(INT('Data Sheet'!$A$19) &amp; "." &amp; BP837)&lt;=--('Data Sheet'!$B$19))),
            --(INT('Data Sheet'!$A$19) &amp; "." &amp; BP837),
            --(INT('Data Sheet'!$B$19) &amp; "." &amp; BP837)
        )
    ),
    IF(BN837&lt;&gt;"",
        IF(INT('Data Sheet'!$A$19)=INT('Data Sheet'!$B$19),
            --(INT('Data Sheet'!$A$19) &amp; "." &amp; RIGHT(BN837,3)),
            IF(AND((--(INT('Data Sheet'!$A$19) &amp; "." &amp; RIGHT(BN837,3))&gt;=--('Data Sheet'!$A$19)), (--(INT('Data Sheet'!$A$19) &amp; "." &amp; RIGHT(BN837,3))&lt;=--('Data Sheet'!$B$19))),
                --(INT('Data Sheet'!$A$19) &amp; "." &amp; RIGHT(BN837,3)),
                --(INT('Data Sheet'!$B$19) &amp; "." &amp; RIGHT(BN837,3))
            )
        ),
        "OK"
    )
)</f>
        <v>OK</v>
      </c>
      <c r="P837" s="23" t="str">
        <f>IF(BR837&lt;&gt;"",
    IF(INT('Data Sheet'!$A$19)=INT('Data Sheet'!$B$15),
        --(INT('Data Sheet'!$A$15) &amp; "." &amp; BR837),
        IF(AND((--(INT('Data Sheet'!$A$15) &amp; "." &amp; BR837)&gt;=--('Data Sheet'!$A$15)), (--(INT('Data Sheet'!$A$15) &amp; "." &amp; BR837)&lt;=--('Data Sheet'!$B$15))),
            --(INT('Data Sheet'!$A$15) &amp; "." &amp; BR837),
            --(INT('Data Sheet'!$B$15) &amp; "." &amp; BR837)
        )
    ),
    IF(BQ837&lt;&gt;"",
        IF(INT('Data Sheet'!$A$15)=INT('Data Sheet'!$B$15),
            --(INT('Data Sheet'!$A$15) &amp; "." &amp; LEFT(BQ837,3)),
            IF(AND((--(INT('Data Sheet'!$A$15) &amp; "." &amp; LEFT(BQ837,3))&gt;=--('Data Sheet'!$A$15)), (--(INT('Data Sheet'!$A$15) &amp; "." &amp; LEFT(BQ837,3))&lt;=--('Data Sheet'!$B$15))),
                --(INT('Data Sheet'!$A$15) &amp; "." &amp; LEFT(BQ837,3)),
                --(INT('Data Sheet'!$B$15) &amp; "." &amp; LEFT(BQ837,3))
            )
        ),
        "OK"
    )
)</f>
        <v>OK</v>
      </c>
      <c r="Q837" s="23" t="str">
        <f>IF(BS837&lt;&gt;"",
    IF(INT('Data Sheet'!$A$19)=INT('Data Sheet'!$B$15),
        --(INT('Data Sheet'!$A$15) &amp; "." &amp; BS837),
        IF(AND((--(INT('Data Sheet'!$A$15) &amp; "." &amp; BS837)&gt;=--('Data Sheet'!$A$15)), (--(INT('Data Sheet'!$A$15) &amp; "." &amp; BS837)&lt;=--('Data Sheet'!$B$15))),
            --(INT('Data Sheet'!$A$15) &amp; "." &amp; BS837),
            --(INT('Data Sheet'!$B$15) &amp; "." &amp; BS837)
        )
    ),
    IF(BQ837&lt;&gt;"",
        IF(INT('Data Sheet'!$A$15)=INT('Data Sheet'!$B$15),
            --(INT('Data Sheet'!$A$15) &amp; "." &amp; RIGHT(BQ837,3)),
            IF(AND((--(INT('Data Sheet'!$A$15) &amp; "." &amp; RIGHT(BQ837,3))&gt;=--('Data Sheet'!$A$15)), (--(INT('Data Sheet'!$A$15) &amp; "." &amp; RIGHT(BQ837,3))&lt;=--('Data Sheet'!$B$15))),
                --(INT('Data Sheet'!$A$15) &amp; "." &amp; RIGHT(BQ837,3)),
                --(INT('Data Sheet'!$B$15) &amp; "." &amp; RIGHT(BQ837,3))
            )
        ),
        "OK"
    )
)</f>
        <v>OK</v>
      </c>
      <c r="R837" s="19"/>
      <c r="S837" s="19"/>
      <c r="T837" s="19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1"/>
      <c r="AU837" s="21"/>
      <c r="AV837" s="21"/>
      <c r="AW837" s="22"/>
      <c r="AX837" s="99"/>
      <c r="AY837" s="20"/>
      <c r="AZ837" s="20"/>
      <c r="BA837" s="22"/>
      <c r="BB837">
        <v>829</v>
      </c>
      <c r="BC837" s="80"/>
      <c r="BD837" s="80"/>
      <c r="BE837" s="80"/>
      <c r="BF837" s="80"/>
      <c r="BG837" s="32" t="str">
        <f t="shared" si="136"/>
        <v/>
      </c>
      <c r="BH837" s="78">
        <f t="shared" si="134"/>
        <v>0</v>
      </c>
      <c r="BI837" s="2">
        <f t="shared" si="137"/>
        <v>0</v>
      </c>
      <c r="BJ837" s="2">
        <f t="shared" si="138"/>
        <v>0</v>
      </c>
      <c r="BK837" s="2">
        <f t="shared" si="135"/>
        <v>0</v>
      </c>
    </row>
    <row r="838" spans="2:63" ht="15" customHeight="1" x14ac:dyDescent="0.25">
      <c r="B838" s="14">
        <v>830</v>
      </c>
      <c r="C838" s="95" t="str">
        <f t="shared" si="139"/>
        <v/>
      </c>
      <c r="D838" s="15" t="str">
        <f t="shared" si="133"/>
        <v>OK</v>
      </c>
      <c r="E838" s="16" t="e">
        <f>VLOOKUP('Data Sheet'!$B$8,'Data Sheet'!$I$2:$J$9,2,FALSE)</f>
        <v>#N/A</v>
      </c>
      <c r="F838" s="16" t="str">
        <f t="shared" si="140"/>
        <v/>
      </c>
      <c r="G838" s="103">
        <f t="shared" si="141"/>
        <v>0</v>
      </c>
      <c r="H838" s="17" t="s">
        <v>26</v>
      </c>
      <c r="I838" s="17" t="s">
        <v>26</v>
      </c>
      <c r="J838" s="17" t="str">
        <f>IF('Data Sheet'!$B$9="NC-50","N/A","OK")</f>
        <v>OK</v>
      </c>
      <c r="K838" s="17" t="str">
        <f>IF('Data Sheet'!$B$9="NC-50","N/A","OK")</f>
        <v>OK</v>
      </c>
      <c r="L838" s="17" t="str">
        <f t="shared" si="142"/>
        <v>OK</v>
      </c>
      <c r="M838" s="17" t="str">
        <f t="shared" si="143"/>
        <v>OK</v>
      </c>
      <c r="N838" s="18" t="str">
        <f>IF(BO838&lt;&gt;"",
    IF(INT('Data Sheet'!$A$19)=INT('Data Sheet'!$B$19),
        --(INT('Data Sheet'!$A$19) &amp; "." &amp; BO838),
        IF(AND((--(INT('Data Sheet'!$A$19) &amp; "." &amp; BO838)&gt;=--('Data Sheet'!$A$19)), (--(INT('Data Sheet'!$A$19) &amp; "." &amp; BO838)&lt;=--('Data Sheet'!$B$19))),
            --(INT('Data Sheet'!$A$19) &amp; "." &amp; BO838),
            --(INT('Data Sheet'!$B$19) &amp; "." &amp; BO838)
        )
    ),
    IF(BN838&lt;&gt;"",
        IF(INT('Data Sheet'!$A$19)=INT('Data Sheet'!$B$19),
            --(INT('Data Sheet'!$A$19) &amp; "." &amp; LEFT(BN838,3)),
            IF(AND((--(INT('Data Sheet'!$A$19) &amp; "." &amp; LEFT(BN838,3))&gt;=--('Data Sheet'!$A$19)), (--(INT('Data Sheet'!$A$19) &amp; "." &amp; LEFT(BN838,3))&lt;=--('Data Sheet'!$B$19))),
                --(INT('Data Sheet'!$A$19) &amp; "." &amp; LEFT(BN838,3)),
                --(INT('Data Sheet'!$B$19) &amp; "." &amp; LEFT(BN838,3))
            )
        ),
        "OK"
    )
)</f>
        <v>OK</v>
      </c>
      <c r="O838" s="23" t="str">
        <f>IF(BP838&lt;&gt;"",
    IF(INT('Data Sheet'!$A$19)=INT('Data Sheet'!$B$19),
        --(INT('Data Sheet'!$A$19) &amp; "." &amp; BP838),
        IF(AND((--(INT('Data Sheet'!$A$19) &amp; "." &amp; BP838)&gt;=--('Data Sheet'!$A$19)), (--(INT('Data Sheet'!$A$19) &amp; "." &amp; BP838)&lt;=--('Data Sheet'!$B$19))),
            --(INT('Data Sheet'!$A$19) &amp; "." &amp; BP838),
            --(INT('Data Sheet'!$B$19) &amp; "." &amp; BP838)
        )
    ),
    IF(BN838&lt;&gt;"",
        IF(INT('Data Sheet'!$A$19)=INT('Data Sheet'!$B$19),
            --(INT('Data Sheet'!$A$19) &amp; "." &amp; RIGHT(BN838,3)),
            IF(AND((--(INT('Data Sheet'!$A$19) &amp; "." &amp; RIGHT(BN838,3))&gt;=--('Data Sheet'!$A$19)), (--(INT('Data Sheet'!$A$19) &amp; "." &amp; RIGHT(BN838,3))&lt;=--('Data Sheet'!$B$19))),
                --(INT('Data Sheet'!$A$19) &amp; "." &amp; RIGHT(BN838,3)),
                --(INT('Data Sheet'!$B$19) &amp; "." &amp; RIGHT(BN838,3))
            )
        ),
        "OK"
    )
)</f>
        <v>OK</v>
      </c>
      <c r="P838" s="23" t="str">
        <f>IF(BR838&lt;&gt;"",
    IF(INT('Data Sheet'!$A$19)=INT('Data Sheet'!$B$15),
        --(INT('Data Sheet'!$A$15) &amp; "." &amp; BR838),
        IF(AND((--(INT('Data Sheet'!$A$15) &amp; "." &amp; BR838)&gt;=--('Data Sheet'!$A$15)), (--(INT('Data Sheet'!$A$15) &amp; "." &amp; BR838)&lt;=--('Data Sheet'!$B$15))),
            --(INT('Data Sheet'!$A$15) &amp; "." &amp; BR838),
            --(INT('Data Sheet'!$B$15) &amp; "." &amp; BR838)
        )
    ),
    IF(BQ838&lt;&gt;"",
        IF(INT('Data Sheet'!$A$15)=INT('Data Sheet'!$B$15),
            --(INT('Data Sheet'!$A$15) &amp; "." &amp; LEFT(BQ838,3)),
            IF(AND((--(INT('Data Sheet'!$A$15) &amp; "." &amp; LEFT(BQ838,3))&gt;=--('Data Sheet'!$A$15)), (--(INT('Data Sheet'!$A$15) &amp; "." &amp; LEFT(BQ838,3))&lt;=--('Data Sheet'!$B$15))),
                --(INT('Data Sheet'!$A$15) &amp; "." &amp; LEFT(BQ838,3)),
                --(INT('Data Sheet'!$B$15) &amp; "." &amp; LEFT(BQ838,3))
            )
        ),
        "OK"
    )
)</f>
        <v>OK</v>
      </c>
      <c r="Q838" s="23" t="str">
        <f>IF(BS838&lt;&gt;"",
    IF(INT('Data Sheet'!$A$19)=INT('Data Sheet'!$B$15),
        --(INT('Data Sheet'!$A$15) &amp; "." &amp; BS838),
        IF(AND((--(INT('Data Sheet'!$A$15) &amp; "." &amp; BS838)&gt;=--('Data Sheet'!$A$15)), (--(INT('Data Sheet'!$A$15) &amp; "." &amp; BS838)&lt;=--('Data Sheet'!$B$15))),
            --(INT('Data Sheet'!$A$15) &amp; "." &amp; BS838),
            --(INT('Data Sheet'!$B$15) &amp; "." &amp; BS838)
        )
    ),
    IF(BQ838&lt;&gt;"",
        IF(INT('Data Sheet'!$A$15)=INT('Data Sheet'!$B$15),
            --(INT('Data Sheet'!$A$15) &amp; "." &amp; RIGHT(BQ838,3)),
            IF(AND((--(INT('Data Sheet'!$A$15) &amp; "." &amp; RIGHT(BQ838,3))&gt;=--('Data Sheet'!$A$15)), (--(INT('Data Sheet'!$A$15) &amp; "." &amp; RIGHT(BQ838,3))&lt;=--('Data Sheet'!$B$15))),
                --(INT('Data Sheet'!$A$15) &amp; "." &amp; RIGHT(BQ838,3)),
                --(INT('Data Sheet'!$B$15) &amp; "." &amp; RIGHT(BQ838,3))
            )
        ),
        "OK"
    )
)</f>
        <v>OK</v>
      </c>
      <c r="R838" s="19"/>
      <c r="S838" s="19"/>
      <c r="T838" s="19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1"/>
      <c r="AU838" s="21"/>
      <c r="AV838" s="21"/>
      <c r="AW838" s="22"/>
      <c r="AX838" s="99"/>
      <c r="AY838" s="20"/>
      <c r="AZ838" s="20"/>
      <c r="BA838" s="22"/>
      <c r="BB838">
        <v>830</v>
      </c>
      <c r="BC838" s="80"/>
      <c r="BD838" s="80"/>
      <c r="BE838" s="80"/>
      <c r="BF838" s="80"/>
      <c r="BG838" s="32" t="str">
        <f t="shared" si="136"/>
        <v/>
      </c>
      <c r="BH838" s="78">
        <f t="shared" si="134"/>
        <v>0</v>
      </c>
      <c r="BI838" s="2">
        <f t="shared" si="137"/>
        <v>0</v>
      </c>
      <c r="BJ838" s="2">
        <f t="shared" si="138"/>
        <v>0</v>
      </c>
      <c r="BK838" s="2">
        <f t="shared" si="135"/>
        <v>0</v>
      </c>
    </row>
    <row r="839" spans="2:63" ht="15" customHeight="1" x14ac:dyDescent="0.25">
      <c r="B839" s="14">
        <v>831</v>
      </c>
      <c r="C839" s="95" t="str">
        <f t="shared" si="139"/>
        <v/>
      </c>
      <c r="D839" s="15" t="str">
        <f t="shared" si="133"/>
        <v>OK</v>
      </c>
      <c r="E839" s="16" t="e">
        <f>VLOOKUP('Data Sheet'!$B$8,'Data Sheet'!$I$2:$J$9,2,FALSE)</f>
        <v>#N/A</v>
      </c>
      <c r="F839" s="16" t="str">
        <f t="shared" si="140"/>
        <v/>
      </c>
      <c r="G839" s="103">
        <f t="shared" si="141"/>
        <v>0</v>
      </c>
      <c r="H839" s="17" t="s">
        <v>26</v>
      </c>
      <c r="I839" s="17" t="s">
        <v>26</v>
      </c>
      <c r="J839" s="17" t="str">
        <f>IF('Data Sheet'!$B$9="NC-50","N/A","OK")</f>
        <v>OK</v>
      </c>
      <c r="K839" s="17" t="str">
        <f>IF('Data Sheet'!$B$9="NC-50","N/A","OK")</f>
        <v>OK</v>
      </c>
      <c r="L839" s="17" t="str">
        <f t="shared" si="142"/>
        <v>OK</v>
      </c>
      <c r="M839" s="17" t="str">
        <f t="shared" si="143"/>
        <v>OK</v>
      </c>
      <c r="N839" s="18" t="str">
        <f>IF(BO839&lt;&gt;"",
    IF(INT('Data Sheet'!$A$19)=INT('Data Sheet'!$B$19),
        --(INT('Data Sheet'!$A$19) &amp; "." &amp; BO839),
        IF(AND((--(INT('Data Sheet'!$A$19) &amp; "." &amp; BO839)&gt;=--('Data Sheet'!$A$19)), (--(INT('Data Sheet'!$A$19) &amp; "." &amp; BO839)&lt;=--('Data Sheet'!$B$19))),
            --(INT('Data Sheet'!$A$19) &amp; "." &amp; BO839),
            --(INT('Data Sheet'!$B$19) &amp; "." &amp; BO839)
        )
    ),
    IF(BN839&lt;&gt;"",
        IF(INT('Data Sheet'!$A$19)=INT('Data Sheet'!$B$19),
            --(INT('Data Sheet'!$A$19) &amp; "." &amp; LEFT(BN839,3)),
            IF(AND((--(INT('Data Sheet'!$A$19) &amp; "." &amp; LEFT(BN839,3))&gt;=--('Data Sheet'!$A$19)), (--(INT('Data Sheet'!$A$19) &amp; "." &amp; LEFT(BN839,3))&lt;=--('Data Sheet'!$B$19))),
                --(INT('Data Sheet'!$A$19) &amp; "." &amp; LEFT(BN839,3)),
                --(INT('Data Sheet'!$B$19) &amp; "." &amp; LEFT(BN839,3))
            )
        ),
        "OK"
    )
)</f>
        <v>OK</v>
      </c>
      <c r="O839" s="23" t="str">
        <f>IF(BP839&lt;&gt;"",
    IF(INT('Data Sheet'!$A$19)=INT('Data Sheet'!$B$19),
        --(INT('Data Sheet'!$A$19) &amp; "." &amp; BP839),
        IF(AND((--(INT('Data Sheet'!$A$19) &amp; "." &amp; BP839)&gt;=--('Data Sheet'!$A$19)), (--(INT('Data Sheet'!$A$19) &amp; "." &amp; BP839)&lt;=--('Data Sheet'!$B$19))),
            --(INT('Data Sheet'!$A$19) &amp; "." &amp; BP839),
            --(INT('Data Sheet'!$B$19) &amp; "." &amp; BP839)
        )
    ),
    IF(BN839&lt;&gt;"",
        IF(INT('Data Sheet'!$A$19)=INT('Data Sheet'!$B$19),
            --(INT('Data Sheet'!$A$19) &amp; "." &amp; RIGHT(BN839,3)),
            IF(AND((--(INT('Data Sheet'!$A$19) &amp; "." &amp; RIGHT(BN839,3))&gt;=--('Data Sheet'!$A$19)), (--(INT('Data Sheet'!$A$19) &amp; "." &amp; RIGHT(BN839,3))&lt;=--('Data Sheet'!$B$19))),
                --(INT('Data Sheet'!$A$19) &amp; "." &amp; RIGHT(BN839,3)),
                --(INT('Data Sheet'!$B$19) &amp; "." &amp; RIGHT(BN839,3))
            )
        ),
        "OK"
    )
)</f>
        <v>OK</v>
      </c>
      <c r="P839" s="23" t="str">
        <f>IF(BR839&lt;&gt;"",
    IF(INT('Data Sheet'!$A$19)=INT('Data Sheet'!$B$15),
        --(INT('Data Sheet'!$A$15) &amp; "." &amp; BR839),
        IF(AND((--(INT('Data Sheet'!$A$15) &amp; "." &amp; BR839)&gt;=--('Data Sheet'!$A$15)), (--(INT('Data Sheet'!$A$15) &amp; "." &amp; BR839)&lt;=--('Data Sheet'!$B$15))),
            --(INT('Data Sheet'!$A$15) &amp; "." &amp; BR839),
            --(INT('Data Sheet'!$B$15) &amp; "." &amp; BR839)
        )
    ),
    IF(BQ839&lt;&gt;"",
        IF(INT('Data Sheet'!$A$15)=INT('Data Sheet'!$B$15),
            --(INT('Data Sheet'!$A$15) &amp; "." &amp; LEFT(BQ839,3)),
            IF(AND((--(INT('Data Sheet'!$A$15) &amp; "." &amp; LEFT(BQ839,3))&gt;=--('Data Sheet'!$A$15)), (--(INT('Data Sheet'!$A$15) &amp; "." &amp; LEFT(BQ839,3))&lt;=--('Data Sheet'!$B$15))),
                --(INT('Data Sheet'!$A$15) &amp; "." &amp; LEFT(BQ839,3)),
                --(INT('Data Sheet'!$B$15) &amp; "." &amp; LEFT(BQ839,3))
            )
        ),
        "OK"
    )
)</f>
        <v>OK</v>
      </c>
      <c r="Q839" s="23" t="str">
        <f>IF(BS839&lt;&gt;"",
    IF(INT('Data Sheet'!$A$19)=INT('Data Sheet'!$B$15),
        --(INT('Data Sheet'!$A$15) &amp; "." &amp; BS839),
        IF(AND((--(INT('Data Sheet'!$A$15) &amp; "." &amp; BS839)&gt;=--('Data Sheet'!$A$15)), (--(INT('Data Sheet'!$A$15) &amp; "." &amp; BS839)&lt;=--('Data Sheet'!$B$15))),
            --(INT('Data Sheet'!$A$15) &amp; "." &amp; BS839),
            --(INT('Data Sheet'!$B$15) &amp; "." &amp; BS839)
        )
    ),
    IF(BQ839&lt;&gt;"",
        IF(INT('Data Sheet'!$A$15)=INT('Data Sheet'!$B$15),
            --(INT('Data Sheet'!$A$15) &amp; "." &amp; RIGHT(BQ839,3)),
            IF(AND((--(INT('Data Sheet'!$A$15) &amp; "." &amp; RIGHT(BQ839,3))&gt;=--('Data Sheet'!$A$15)), (--(INT('Data Sheet'!$A$15) &amp; "." &amp; RIGHT(BQ839,3))&lt;=--('Data Sheet'!$B$15))),
                --(INT('Data Sheet'!$A$15) &amp; "." &amp; RIGHT(BQ839,3)),
                --(INT('Data Sheet'!$B$15) &amp; "." &amp; RIGHT(BQ839,3))
            )
        ),
        "OK"
    )
)</f>
        <v>OK</v>
      </c>
      <c r="R839" s="19"/>
      <c r="S839" s="19"/>
      <c r="T839" s="19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1"/>
      <c r="AU839" s="21"/>
      <c r="AV839" s="21"/>
      <c r="AW839" s="22"/>
      <c r="AX839" s="99"/>
      <c r="AY839" s="20"/>
      <c r="AZ839" s="20"/>
      <c r="BA839" s="22"/>
      <c r="BB839">
        <v>831</v>
      </c>
      <c r="BC839" s="80"/>
      <c r="BD839" s="80"/>
      <c r="BE839" s="80"/>
      <c r="BF839" s="80"/>
      <c r="BG839" s="32" t="str">
        <f t="shared" si="136"/>
        <v/>
      </c>
      <c r="BH839" s="78">
        <f t="shared" si="134"/>
        <v>0</v>
      </c>
      <c r="BI839" s="2">
        <f t="shared" si="137"/>
        <v>0</v>
      </c>
      <c r="BJ839" s="2">
        <f t="shared" si="138"/>
        <v>0</v>
      </c>
      <c r="BK839" s="2">
        <f t="shared" si="135"/>
        <v>0</v>
      </c>
    </row>
    <row r="840" spans="2:63" ht="15" customHeight="1" x14ac:dyDescent="0.25">
      <c r="B840" s="14">
        <v>832</v>
      </c>
      <c r="C840" s="95" t="str">
        <f t="shared" si="139"/>
        <v/>
      </c>
      <c r="D840" s="15" t="str">
        <f t="shared" si="133"/>
        <v>OK</v>
      </c>
      <c r="E840" s="16" t="e">
        <f>VLOOKUP('Data Sheet'!$B$8,'Data Sheet'!$I$2:$J$9,2,FALSE)</f>
        <v>#N/A</v>
      </c>
      <c r="F840" s="16" t="str">
        <f t="shared" si="140"/>
        <v/>
      </c>
      <c r="G840" s="103">
        <f t="shared" si="141"/>
        <v>0</v>
      </c>
      <c r="H840" s="17" t="s">
        <v>26</v>
      </c>
      <c r="I840" s="17" t="s">
        <v>26</v>
      </c>
      <c r="J840" s="17" t="str">
        <f>IF('Data Sheet'!$B$9="NC-50","N/A","OK")</f>
        <v>OK</v>
      </c>
      <c r="K840" s="17" t="str">
        <f>IF('Data Sheet'!$B$9="NC-50","N/A","OK")</f>
        <v>OK</v>
      </c>
      <c r="L840" s="17" t="str">
        <f t="shared" si="142"/>
        <v>OK</v>
      </c>
      <c r="M840" s="17" t="str">
        <f t="shared" si="143"/>
        <v>OK</v>
      </c>
      <c r="N840" s="18" t="str">
        <f>IF(BO840&lt;&gt;"",
    IF(INT('Data Sheet'!$A$19)=INT('Data Sheet'!$B$19),
        --(INT('Data Sheet'!$A$19) &amp; "." &amp; BO840),
        IF(AND((--(INT('Data Sheet'!$A$19) &amp; "." &amp; BO840)&gt;=--('Data Sheet'!$A$19)), (--(INT('Data Sheet'!$A$19) &amp; "." &amp; BO840)&lt;=--('Data Sheet'!$B$19))),
            --(INT('Data Sheet'!$A$19) &amp; "." &amp; BO840),
            --(INT('Data Sheet'!$B$19) &amp; "." &amp; BO840)
        )
    ),
    IF(BN840&lt;&gt;"",
        IF(INT('Data Sheet'!$A$19)=INT('Data Sheet'!$B$19),
            --(INT('Data Sheet'!$A$19) &amp; "." &amp; LEFT(BN840,3)),
            IF(AND((--(INT('Data Sheet'!$A$19) &amp; "." &amp; LEFT(BN840,3))&gt;=--('Data Sheet'!$A$19)), (--(INT('Data Sheet'!$A$19) &amp; "." &amp; LEFT(BN840,3))&lt;=--('Data Sheet'!$B$19))),
                --(INT('Data Sheet'!$A$19) &amp; "." &amp; LEFT(BN840,3)),
                --(INT('Data Sheet'!$B$19) &amp; "." &amp; LEFT(BN840,3))
            )
        ),
        "OK"
    )
)</f>
        <v>OK</v>
      </c>
      <c r="O840" s="23" t="str">
        <f>IF(BP840&lt;&gt;"",
    IF(INT('Data Sheet'!$A$19)=INT('Data Sheet'!$B$19),
        --(INT('Data Sheet'!$A$19) &amp; "." &amp; BP840),
        IF(AND((--(INT('Data Sheet'!$A$19) &amp; "." &amp; BP840)&gt;=--('Data Sheet'!$A$19)), (--(INT('Data Sheet'!$A$19) &amp; "." &amp; BP840)&lt;=--('Data Sheet'!$B$19))),
            --(INT('Data Sheet'!$A$19) &amp; "." &amp; BP840),
            --(INT('Data Sheet'!$B$19) &amp; "." &amp; BP840)
        )
    ),
    IF(BN840&lt;&gt;"",
        IF(INT('Data Sheet'!$A$19)=INT('Data Sheet'!$B$19),
            --(INT('Data Sheet'!$A$19) &amp; "." &amp; RIGHT(BN840,3)),
            IF(AND((--(INT('Data Sheet'!$A$19) &amp; "." &amp; RIGHT(BN840,3))&gt;=--('Data Sheet'!$A$19)), (--(INT('Data Sheet'!$A$19) &amp; "." &amp; RIGHT(BN840,3))&lt;=--('Data Sheet'!$B$19))),
                --(INT('Data Sheet'!$A$19) &amp; "." &amp; RIGHT(BN840,3)),
                --(INT('Data Sheet'!$B$19) &amp; "." &amp; RIGHT(BN840,3))
            )
        ),
        "OK"
    )
)</f>
        <v>OK</v>
      </c>
      <c r="P840" s="23" t="str">
        <f>IF(BR840&lt;&gt;"",
    IF(INT('Data Sheet'!$A$19)=INT('Data Sheet'!$B$15),
        --(INT('Data Sheet'!$A$15) &amp; "." &amp; BR840),
        IF(AND((--(INT('Data Sheet'!$A$15) &amp; "." &amp; BR840)&gt;=--('Data Sheet'!$A$15)), (--(INT('Data Sheet'!$A$15) &amp; "." &amp; BR840)&lt;=--('Data Sheet'!$B$15))),
            --(INT('Data Sheet'!$A$15) &amp; "." &amp; BR840),
            --(INT('Data Sheet'!$B$15) &amp; "." &amp; BR840)
        )
    ),
    IF(BQ840&lt;&gt;"",
        IF(INT('Data Sheet'!$A$15)=INT('Data Sheet'!$B$15),
            --(INT('Data Sheet'!$A$15) &amp; "." &amp; LEFT(BQ840,3)),
            IF(AND((--(INT('Data Sheet'!$A$15) &amp; "." &amp; LEFT(BQ840,3))&gt;=--('Data Sheet'!$A$15)), (--(INT('Data Sheet'!$A$15) &amp; "." &amp; LEFT(BQ840,3))&lt;=--('Data Sheet'!$B$15))),
                --(INT('Data Sheet'!$A$15) &amp; "." &amp; LEFT(BQ840,3)),
                --(INT('Data Sheet'!$B$15) &amp; "." &amp; LEFT(BQ840,3))
            )
        ),
        "OK"
    )
)</f>
        <v>OK</v>
      </c>
      <c r="Q840" s="23" t="str">
        <f>IF(BS840&lt;&gt;"",
    IF(INT('Data Sheet'!$A$19)=INT('Data Sheet'!$B$15),
        --(INT('Data Sheet'!$A$15) &amp; "." &amp; BS840),
        IF(AND((--(INT('Data Sheet'!$A$15) &amp; "." &amp; BS840)&gt;=--('Data Sheet'!$A$15)), (--(INT('Data Sheet'!$A$15) &amp; "." &amp; BS840)&lt;=--('Data Sheet'!$B$15))),
            --(INT('Data Sheet'!$A$15) &amp; "." &amp; BS840),
            --(INT('Data Sheet'!$B$15) &amp; "." &amp; BS840)
        )
    ),
    IF(BQ840&lt;&gt;"",
        IF(INT('Data Sheet'!$A$15)=INT('Data Sheet'!$B$15),
            --(INT('Data Sheet'!$A$15) &amp; "." &amp; RIGHT(BQ840,3)),
            IF(AND((--(INT('Data Sheet'!$A$15) &amp; "." &amp; RIGHT(BQ840,3))&gt;=--('Data Sheet'!$A$15)), (--(INT('Data Sheet'!$A$15) &amp; "." &amp; RIGHT(BQ840,3))&lt;=--('Data Sheet'!$B$15))),
                --(INT('Data Sheet'!$A$15) &amp; "." &amp; RIGHT(BQ840,3)),
                --(INT('Data Sheet'!$B$15) &amp; "." &amp; RIGHT(BQ840,3))
            )
        ),
        "OK"
    )
)</f>
        <v>OK</v>
      </c>
      <c r="R840" s="19"/>
      <c r="S840" s="19"/>
      <c r="T840" s="19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1"/>
      <c r="AU840" s="21"/>
      <c r="AV840" s="21"/>
      <c r="AW840" s="22"/>
      <c r="AX840" s="99"/>
      <c r="AY840" s="20"/>
      <c r="AZ840" s="20"/>
      <c r="BA840" s="22"/>
      <c r="BB840">
        <v>832</v>
      </c>
      <c r="BC840" s="80"/>
      <c r="BD840" s="80"/>
      <c r="BE840" s="80"/>
      <c r="BF840" s="80"/>
      <c r="BG840" s="32" t="str">
        <f t="shared" si="136"/>
        <v/>
      </c>
      <c r="BH840" s="78">
        <f t="shared" si="134"/>
        <v>0</v>
      </c>
      <c r="BI840" s="2">
        <f t="shared" si="137"/>
        <v>0</v>
      </c>
      <c r="BJ840" s="2">
        <f t="shared" si="138"/>
        <v>0</v>
      </c>
      <c r="BK840" s="2">
        <f t="shared" si="135"/>
        <v>0</v>
      </c>
    </row>
    <row r="841" spans="2:63" ht="15" customHeight="1" x14ac:dyDescent="0.25">
      <c r="B841" s="14">
        <v>833</v>
      </c>
      <c r="C841" s="95" t="str">
        <f t="shared" si="139"/>
        <v/>
      </c>
      <c r="D841" s="15" t="str">
        <f t="shared" ref="D841:D904" si="144">IF(AO841="x","-","OK")</f>
        <v>OK</v>
      </c>
      <c r="E841" s="16" t="e">
        <f>VLOOKUP('Data Sheet'!$B$8,'Data Sheet'!$I$2:$J$9,2,FALSE)</f>
        <v>#N/A</v>
      </c>
      <c r="F841" s="16" t="str">
        <f t="shared" si="140"/>
        <v/>
      </c>
      <c r="G841" s="103">
        <f t="shared" si="141"/>
        <v>0</v>
      </c>
      <c r="H841" s="17" t="s">
        <v>26</v>
      </c>
      <c r="I841" s="17" t="s">
        <v>26</v>
      </c>
      <c r="J841" s="17" t="str">
        <f>IF('Data Sheet'!$B$9="NC-50","N/A","OK")</f>
        <v>OK</v>
      </c>
      <c r="K841" s="17" t="str">
        <f>IF('Data Sheet'!$B$9="NC-50","N/A","OK")</f>
        <v>OK</v>
      </c>
      <c r="L841" s="17" t="str">
        <f t="shared" si="142"/>
        <v>OK</v>
      </c>
      <c r="M841" s="17" t="str">
        <f t="shared" si="143"/>
        <v>OK</v>
      </c>
      <c r="N841" s="18" t="str">
        <f>IF(BO841&lt;&gt;"",
    IF(INT('Data Sheet'!$A$19)=INT('Data Sheet'!$B$19),
        --(INT('Data Sheet'!$A$19) &amp; "." &amp; BO841),
        IF(AND((--(INT('Data Sheet'!$A$19) &amp; "." &amp; BO841)&gt;=--('Data Sheet'!$A$19)), (--(INT('Data Sheet'!$A$19) &amp; "." &amp; BO841)&lt;=--('Data Sheet'!$B$19))),
            --(INT('Data Sheet'!$A$19) &amp; "." &amp; BO841),
            --(INT('Data Sheet'!$B$19) &amp; "." &amp; BO841)
        )
    ),
    IF(BN841&lt;&gt;"",
        IF(INT('Data Sheet'!$A$19)=INT('Data Sheet'!$B$19),
            --(INT('Data Sheet'!$A$19) &amp; "." &amp; LEFT(BN841,3)),
            IF(AND((--(INT('Data Sheet'!$A$19) &amp; "." &amp; LEFT(BN841,3))&gt;=--('Data Sheet'!$A$19)), (--(INT('Data Sheet'!$A$19) &amp; "." &amp; LEFT(BN841,3))&lt;=--('Data Sheet'!$B$19))),
                --(INT('Data Sheet'!$A$19) &amp; "." &amp; LEFT(BN841,3)),
                --(INT('Data Sheet'!$B$19) &amp; "." &amp; LEFT(BN841,3))
            )
        ),
        "OK"
    )
)</f>
        <v>OK</v>
      </c>
      <c r="O841" s="23" t="str">
        <f>IF(BP841&lt;&gt;"",
    IF(INT('Data Sheet'!$A$19)=INT('Data Sheet'!$B$19),
        --(INT('Data Sheet'!$A$19) &amp; "." &amp; BP841),
        IF(AND((--(INT('Data Sheet'!$A$19) &amp; "." &amp; BP841)&gt;=--('Data Sheet'!$A$19)), (--(INT('Data Sheet'!$A$19) &amp; "." &amp; BP841)&lt;=--('Data Sheet'!$B$19))),
            --(INT('Data Sheet'!$A$19) &amp; "." &amp; BP841),
            --(INT('Data Sheet'!$B$19) &amp; "." &amp; BP841)
        )
    ),
    IF(BN841&lt;&gt;"",
        IF(INT('Data Sheet'!$A$19)=INT('Data Sheet'!$B$19),
            --(INT('Data Sheet'!$A$19) &amp; "." &amp; RIGHT(BN841,3)),
            IF(AND((--(INT('Data Sheet'!$A$19) &amp; "." &amp; RIGHT(BN841,3))&gt;=--('Data Sheet'!$A$19)), (--(INT('Data Sheet'!$A$19) &amp; "." &amp; RIGHT(BN841,3))&lt;=--('Data Sheet'!$B$19))),
                --(INT('Data Sheet'!$A$19) &amp; "." &amp; RIGHT(BN841,3)),
                --(INT('Data Sheet'!$B$19) &amp; "." &amp; RIGHT(BN841,3))
            )
        ),
        "OK"
    )
)</f>
        <v>OK</v>
      </c>
      <c r="P841" s="23" t="str">
        <f>IF(BR841&lt;&gt;"",
    IF(INT('Data Sheet'!$A$19)=INT('Data Sheet'!$B$15),
        --(INT('Data Sheet'!$A$15) &amp; "." &amp; BR841),
        IF(AND((--(INT('Data Sheet'!$A$15) &amp; "." &amp; BR841)&gt;=--('Data Sheet'!$A$15)), (--(INT('Data Sheet'!$A$15) &amp; "." &amp; BR841)&lt;=--('Data Sheet'!$B$15))),
            --(INT('Data Sheet'!$A$15) &amp; "." &amp; BR841),
            --(INT('Data Sheet'!$B$15) &amp; "." &amp; BR841)
        )
    ),
    IF(BQ841&lt;&gt;"",
        IF(INT('Data Sheet'!$A$15)=INT('Data Sheet'!$B$15),
            --(INT('Data Sheet'!$A$15) &amp; "." &amp; LEFT(BQ841,3)),
            IF(AND((--(INT('Data Sheet'!$A$15) &amp; "." &amp; LEFT(BQ841,3))&gt;=--('Data Sheet'!$A$15)), (--(INT('Data Sheet'!$A$15) &amp; "." &amp; LEFT(BQ841,3))&lt;=--('Data Sheet'!$B$15))),
                --(INT('Data Sheet'!$A$15) &amp; "." &amp; LEFT(BQ841,3)),
                --(INT('Data Sheet'!$B$15) &amp; "." &amp; LEFT(BQ841,3))
            )
        ),
        "OK"
    )
)</f>
        <v>OK</v>
      </c>
      <c r="Q841" s="23" t="str">
        <f>IF(BS841&lt;&gt;"",
    IF(INT('Data Sheet'!$A$19)=INT('Data Sheet'!$B$15),
        --(INT('Data Sheet'!$A$15) &amp; "." &amp; BS841),
        IF(AND((--(INT('Data Sheet'!$A$15) &amp; "." &amp; BS841)&gt;=--('Data Sheet'!$A$15)), (--(INT('Data Sheet'!$A$15) &amp; "." &amp; BS841)&lt;=--('Data Sheet'!$B$15))),
            --(INT('Data Sheet'!$A$15) &amp; "." &amp; BS841),
            --(INT('Data Sheet'!$B$15) &amp; "." &amp; BS841)
        )
    ),
    IF(BQ841&lt;&gt;"",
        IF(INT('Data Sheet'!$A$15)=INT('Data Sheet'!$B$15),
            --(INT('Data Sheet'!$A$15) &amp; "." &amp; RIGHT(BQ841,3)),
            IF(AND((--(INT('Data Sheet'!$A$15) &amp; "." &amp; RIGHT(BQ841,3))&gt;=--('Data Sheet'!$A$15)), (--(INT('Data Sheet'!$A$15) &amp; "." &amp; RIGHT(BQ841,3))&lt;=--('Data Sheet'!$B$15))),
                --(INT('Data Sheet'!$A$15) &amp; "." &amp; RIGHT(BQ841,3)),
                --(INT('Data Sheet'!$B$15) &amp; "." &amp; RIGHT(BQ841,3))
            )
        ),
        "OK"
    )
)</f>
        <v>OK</v>
      </c>
      <c r="R841" s="19"/>
      <c r="S841" s="19"/>
      <c r="T841" s="19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1"/>
      <c r="AU841" s="21"/>
      <c r="AV841" s="21"/>
      <c r="AW841" s="22"/>
      <c r="AX841" s="99"/>
      <c r="AY841" s="20"/>
      <c r="AZ841" s="20"/>
      <c r="BA841" s="22"/>
      <c r="BB841">
        <v>833</v>
      </c>
      <c r="BC841" s="80"/>
      <c r="BD841" s="80"/>
      <c r="BE841" s="80"/>
      <c r="BF841" s="80"/>
      <c r="BG841" s="32" t="str">
        <f t="shared" si="136"/>
        <v/>
      </c>
      <c r="BH841" s="78">
        <f t="shared" ref="BH841:BH904" si="145">COUNTA(T841:AF841)</f>
        <v>0</v>
      </c>
      <c r="BI841" s="2">
        <f t="shared" si="137"/>
        <v>0</v>
      </c>
      <c r="BJ841" s="2">
        <f t="shared" si="138"/>
        <v>0</v>
      </c>
      <c r="BK841" s="2">
        <f t="shared" ref="BK841:BK904" si="146">COUNTA(T841:AW841)</f>
        <v>0</v>
      </c>
    </row>
    <row r="842" spans="2:63" ht="15" customHeight="1" x14ac:dyDescent="0.25">
      <c r="B842" s="14">
        <v>834</v>
      </c>
      <c r="C842" s="95" t="str">
        <f t="shared" si="139"/>
        <v/>
      </c>
      <c r="D842" s="15" t="str">
        <f t="shared" si="144"/>
        <v>OK</v>
      </c>
      <c r="E842" s="16" t="e">
        <f>VLOOKUP('Data Sheet'!$B$8,'Data Sheet'!$I$2:$J$9,2,FALSE)</f>
        <v>#N/A</v>
      </c>
      <c r="F842" s="16" t="str">
        <f t="shared" si="140"/>
        <v/>
      </c>
      <c r="G842" s="103">
        <f t="shared" si="141"/>
        <v>0</v>
      </c>
      <c r="H842" s="17" t="s">
        <v>26</v>
      </c>
      <c r="I842" s="17" t="s">
        <v>26</v>
      </c>
      <c r="J842" s="17" t="str">
        <f>IF('Data Sheet'!$B$9="NC-50","N/A","OK")</f>
        <v>OK</v>
      </c>
      <c r="K842" s="17" t="str">
        <f>IF('Data Sheet'!$B$9="NC-50","N/A","OK")</f>
        <v>OK</v>
      </c>
      <c r="L842" s="17" t="str">
        <f t="shared" si="142"/>
        <v>OK</v>
      </c>
      <c r="M842" s="17" t="str">
        <f t="shared" si="143"/>
        <v>OK</v>
      </c>
      <c r="N842" s="18" t="str">
        <f>IF(BO842&lt;&gt;"",
    IF(INT('Data Sheet'!$A$19)=INT('Data Sheet'!$B$19),
        --(INT('Data Sheet'!$A$19) &amp; "." &amp; BO842),
        IF(AND((--(INT('Data Sheet'!$A$19) &amp; "." &amp; BO842)&gt;=--('Data Sheet'!$A$19)), (--(INT('Data Sheet'!$A$19) &amp; "." &amp; BO842)&lt;=--('Data Sheet'!$B$19))),
            --(INT('Data Sheet'!$A$19) &amp; "." &amp; BO842),
            --(INT('Data Sheet'!$B$19) &amp; "." &amp; BO842)
        )
    ),
    IF(BN842&lt;&gt;"",
        IF(INT('Data Sheet'!$A$19)=INT('Data Sheet'!$B$19),
            --(INT('Data Sheet'!$A$19) &amp; "." &amp; LEFT(BN842,3)),
            IF(AND((--(INT('Data Sheet'!$A$19) &amp; "." &amp; LEFT(BN842,3))&gt;=--('Data Sheet'!$A$19)), (--(INT('Data Sheet'!$A$19) &amp; "." &amp; LEFT(BN842,3))&lt;=--('Data Sheet'!$B$19))),
                --(INT('Data Sheet'!$A$19) &amp; "." &amp; LEFT(BN842,3)),
                --(INT('Data Sheet'!$B$19) &amp; "." &amp; LEFT(BN842,3))
            )
        ),
        "OK"
    )
)</f>
        <v>OK</v>
      </c>
      <c r="O842" s="23" t="str">
        <f>IF(BP842&lt;&gt;"",
    IF(INT('Data Sheet'!$A$19)=INT('Data Sheet'!$B$19),
        --(INT('Data Sheet'!$A$19) &amp; "." &amp; BP842),
        IF(AND((--(INT('Data Sheet'!$A$19) &amp; "." &amp; BP842)&gt;=--('Data Sheet'!$A$19)), (--(INT('Data Sheet'!$A$19) &amp; "." &amp; BP842)&lt;=--('Data Sheet'!$B$19))),
            --(INT('Data Sheet'!$A$19) &amp; "." &amp; BP842),
            --(INT('Data Sheet'!$B$19) &amp; "." &amp; BP842)
        )
    ),
    IF(BN842&lt;&gt;"",
        IF(INT('Data Sheet'!$A$19)=INT('Data Sheet'!$B$19),
            --(INT('Data Sheet'!$A$19) &amp; "." &amp; RIGHT(BN842,3)),
            IF(AND((--(INT('Data Sheet'!$A$19) &amp; "." &amp; RIGHT(BN842,3))&gt;=--('Data Sheet'!$A$19)), (--(INT('Data Sheet'!$A$19) &amp; "." &amp; RIGHT(BN842,3))&lt;=--('Data Sheet'!$B$19))),
                --(INT('Data Sheet'!$A$19) &amp; "." &amp; RIGHT(BN842,3)),
                --(INT('Data Sheet'!$B$19) &amp; "." &amp; RIGHT(BN842,3))
            )
        ),
        "OK"
    )
)</f>
        <v>OK</v>
      </c>
      <c r="P842" s="23" t="str">
        <f>IF(BR842&lt;&gt;"",
    IF(INT('Data Sheet'!$A$19)=INT('Data Sheet'!$B$15),
        --(INT('Data Sheet'!$A$15) &amp; "." &amp; BR842),
        IF(AND((--(INT('Data Sheet'!$A$15) &amp; "." &amp; BR842)&gt;=--('Data Sheet'!$A$15)), (--(INT('Data Sheet'!$A$15) &amp; "." &amp; BR842)&lt;=--('Data Sheet'!$B$15))),
            --(INT('Data Sheet'!$A$15) &amp; "." &amp; BR842),
            --(INT('Data Sheet'!$B$15) &amp; "." &amp; BR842)
        )
    ),
    IF(BQ842&lt;&gt;"",
        IF(INT('Data Sheet'!$A$15)=INT('Data Sheet'!$B$15),
            --(INT('Data Sheet'!$A$15) &amp; "." &amp; LEFT(BQ842,3)),
            IF(AND((--(INT('Data Sheet'!$A$15) &amp; "." &amp; LEFT(BQ842,3))&gt;=--('Data Sheet'!$A$15)), (--(INT('Data Sheet'!$A$15) &amp; "." &amp; LEFT(BQ842,3))&lt;=--('Data Sheet'!$B$15))),
                --(INT('Data Sheet'!$A$15) &amp; "." &amp; LEFT(BQ842,3)),
                --(INT('Data Sheet'!$B$15) &amp; "." &amp; LEFT(BQ842,3))
            )
        ),
        "OK"
    )
)</f>
        <v>OK</v>
      </c>
      <c r="Q842" s="23" t="str">
        <f>IF(BS842&lt;&gt;"",
    IF(INT('Data Sheet'!$A$19)=INT('Data Sheet'!$B$15),
        --(INT('Data Sheet'!$A$15) &amp; "." &amp; BS842),
        IF(AND((--(INT('Data Sheet'!$A$15) &amp; "." &amp; BS842)&gt;=--('Data Sheet'!$A$15)), (--(INT('Data Sheet'!$A$15) &amp; "." &amp; BS842)&lt;=--('Data Sheet'!$B$15))),
            --(INT('Data Sheet'!$A$15) &amp; "." &amp; BS842),
            --(INT('Data Sheet'!$B$15) &amp; "." &amp; BS842)
        )
    ),
    IF(BQ842&lt;&gt;"",
        IF(INT('Data Sheet'!$A$15)=INT('Data Sheet'!$B$15),
            --(INT('Data Sheet'!$A$15) &amp; "." &amp; RIGHT(BQ842,3)),
            IF(AND((--(INT('Data Sheet'!$A$15) &amp; "." &amp; RIGHT(BQ842,3))&gt;=--('Data Sheet'!$A$15)), (--(INT('Data Sheet'!$A$15) &amp; "." &amp; RIGHT(BQ842,3))&lt;=--('Data Sheet'!$B$15))),
                --(INT('Data Sheet'!$A$15) &amp; "." &amp; RIGHT(BQ842,3)),
                --(INT('Data Sheet'!$B$15) &amp; "." &amp; RIGHT(BQ842,3))
            )
        ),
        "OK"
    )
)</f>
        <v>OK</v>
      </c>
      <c r="R842" s="19"/>
      <c r="S842" s="19"/>
      <c r="T842" s="19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1"/>
      <c r="AU842" s="21"/>
      <c r="AV842" s="21"/>
      <c r="AW842" s="22"/>
      <c r="AX842" s="99"/>
      <c r="AY842" s="20"/>
      <c r="AZ842" s="20"/>
      <c r="BA842" s="22"/>
      <c r="BB842">
        <v>834</v>
      </c>
      <c r="BC842" s="80"/>
      <c r="BD842" s="80"/>
      <c r="BE842" s="80"/>
      <c r="BF842" s="80"/>
      <c r="BG842" s="32" t="str">
        <f t="shared" ref="BG842:BG905" si="147">CONCATENATE(BC842,BD842,BE842,BF842)</f>
        <v/>
      </c>
      <c r="BH842" s="78">
        <f t="shared" si="145"/>
        <v>0</v>
      </c>
      <c r="BI842" s="2">
        <f t="shared" ref="BI842:BI905" si="148">IF(COUNTA(AI842:AN842)&gt;0,1,0)</f>
        <v>0</v>
      </c>
      <c r="BJ842" s="2">
        <f t="shared" ref="BJ842:BJ905" si="149">IF(SUM(BH842:BI842)=2,1,0)</f>
        <v>0</v>
      </c>
      <c r="BK842" s="2">
        <f t="shared" si="146"/>
        <v>0</v>
      </c>
    </row>
    <row r="843" spans="2:63" ht="15" customHeight="1" x14ac:dyDescent="0.25">
      <c r="B843" s="14">
        <v>835</v>
      </c>
      <c r="C843" s="95" t="str">
        <f t="shared" ref="C843:C906" si="150">BG843</f>
        <v/>
      </c>
      <c r="D843" s="15" t="str">
        <f t="shared" si="144"/>
        <v>OK</v>
      </c>
      <c r="E843" s="16" t="e">
        <f>VLOOKUP('Data Sheet'!$B$8,'Data Sheet'!$I$2:$J$9,2,FALSE)</f>
        <v>#N/A</v>
      </c>
      <c r="F843" s="16" t="str">
        <f t="shared" ref="F843:F906" si="151">IF(BT843="", "", --("0."&amp;BT843))</f>
        <v/>
      </c>
      <c r="G843" s="103">
        <f t="shared" ref="G843:G906" si="152">IF(F843="", 0, F843/E843)</f>
        <v>0</v>
      </c>
      <c r="H843" s="17" t="s">
        <v>26</v>
      </c>
      <c r="I843" s="17" t="s">
        <v>26</v>
      </c>
      <c r="J843" s="17" t="str">
        <f>IF('Data Sheet'!$B$9="NC-50","N/A","OK")</f>
        <v>OK</v>
      </c>
      <c r="K843" s="17" t="str">
        <f>IF('Data Sheet'!$B$9="NC-50","N/A","OK")</f>
        <v>OK</v>
      </c>
      <c r="L843" s="17" t="str">
        <f t="shared" ref="L843:L906" si="153">IF($AP843="x","MIN","OK")</f>
        <v>OK</v>
      </c>
      <c r="M843" s="17" t="str">
        <f t="shared" ref="M843:M906" si="154">IF($AQ843="x","MIN","OK")</f>
        <v>OK</v>
      </c>
      <c r="N843" s="18" t="str">
        <f>IF(BO843&lt;&gt;"",
    IF(INT('Data Sheet'!$A$19)=INT('Data Sheet'!$B$19),
        --(INT('Data Sheet'!$A$19) &amp; "." &amp; BO843),
        IF(AND((--(INT('Data Sheet'!$A$19) &amp; "." &amp; BO843)&gt;=--('Data Sheet'!$A$19)), (--(INT('Data Sheet'!$A$19) &amp; "." &amp; BO843)&lt;=--('Data Sheet'!$B$19))),
            --(INT('Data Sheet'!$A$19) &amp; "." &amp; BO843),
            --(INT('Data Sheet'!$B$19) &amp; "." &amp; BO843)
        )
    ),
    IF(BN843&lt;&gt;"",
        IF(INT('Data Sheet'!$A$19)=INT('Data Sheet'!$B$19),
            --(INT('Data Sheet'!$A$19) &amp; "." &amp; LEFT(BN843,3)),
            IF(AND((--(INT('Data Sheet'!$A$19) &amp; "." &amp; LEFT(BN843,3))&gt;=--('Data Sheet'!$A$19)), (--(INT('Data Sheet'!$A$19) &amp; "." &amp; LEFT(BN843,3))&lt;=--('Data Sheet'!$B$19))),
                --(INT('Data Sheet'!$A$19) &amp; "." &amp; LEFT(BN843,3)),
                --(INT('Data Sheet'!$B$19) &amp; "." &amp; LEFT(BN843,3))
            )
        ),
        "OK"
    )
)</f>
        <v>OK</v>
      </c>
      <c r="O843" s="23" t="str">
        <f>IF(BP843&lt;&gt;"",
    IF(INT('Data Sheet'!$A$19)=INT('Data Sheet'!$B$19),
        --(INT('Data Sheet'!$A$19) &amp; "." &amp; BP843),
        IF(AND((--(INT('Data Sheet'!$A$19) &amp; "." &amp; BP843)&gt;=--('Data Sheet'!$A$19)), (--(INT('Data Sheet'!$A$19) &amp; "." &amp; BP843)&lt;=--('Data Sheet'!$B$19))),
            --(INT('Data Sheet'!$A$19) &amp; "." &amp; BP843),
            --(INT('Data Sheet'!$B$19) &amp; "." &amp; BP843)
        )
    ),
    IF(BN843&lt;&gt;"",
        IF(INT('Data Sheet'!$A$19)=INT('Data Sheet'!$B$19),
            --(INT('Data Sheet'!$A$19) &amp; "." &amp; RIGHT(BN843,3)),
            IF(AND((--(INT('Data Sheet'!$A$19) &amp; "." &amp; RIGHT(BN843,3))&gt;=--('Data Sheet'!$A$19)), (--(INT('Data Sheet'!$A$19) &amp; "." &amp; RIGHT(BN843,3))&lt;=--('Data Sheet'!$B$19))),
                --(INT('Data Sheet'!$A$19) &amp; "." &amp; RIGHT(BN843,3)),
                --(INT('Data Sheet'!$B$19) &amp; "." &amp; RIGHT(BN843,3))
            )
        ),
        "OK"
    )
)</f>
        <v>OK</v>
      </c>
      <c r="P843" s="23" t="str">
        <f>IF(BR843&lt;&gt;"",
    IF(INT('Data Sheet'!$A$19)=INT('Data Sheet'!$B$15),
        --(INT('Data Sheet'!$A$15) &amp; "." &amp; BR843),
        IF(AND((--(INT('Data Sheet'!$A$15) &amp; "." &amp; BR843)&gt;=--('Data Sheet'!$A$15)), (--(INT('Data Sheet'!$A$15) &amp; "." &amp; BR843)&lt;=--('Data Sheet'!$B$15))),
            --(INT('Data Sheet'!$A$15) &amp; "." &amp; BR843),
            --(INT('Data Sheet'!$B$15) &amp; "." &amp; BR843)
        )
    ),
    IF(BQ843&lt;&gt;"",
        IF(INT('Data Sheet'!$A$15)=INT('Data Sheet'!$B$15),
            --(INT('Data Sheet'!$A$15) &amp; "." &amp; LEFT(BQ843,3)),
            IF(AND((--(INT('Data Sheet'!$A$15) &amp; "." &amp; LEFT(BQ843,3))&gt;=--('Data Sheet'!$A$15)), (--(INT('Data Sheet'!$A$15) &amp; "." &amp; LEFT(BQ843,3))&lt;=--('Data Sheet'!$B$15))),
                --(INT('Data Sheet'!$A$15) &amp; "." &amp; LEFT(BQ843,3)),
                --(INT('Data Sheet'!$B$15) &amp; "." &amp; LEFT(BQ843,3))
            )
        ),
        "OK"
    )
)</f>
        <v>OK</v>
      </c>
      <c r="Q843" s="23" t="str">
        <f>IF(BS843&lt;&gt;"",
    IF(INT('Data Sheet'!$A$19)=INT('Data Sheet'!$B$15),
        --(INT('Data Sheet'!$A$15) &amp; "." &amp; BS843),
        IF(AND((--(INT('Data Sheet'!$A$15) &amp; "." &amp; BS843)&gt;=--('Data Sheet'!$A$15)), (--(INT('Data Sheet'!$A$15) &amp; "." &amp; BS843)&lt;=--('Data Sheet'!$B$15))),
            --(INT('Data Sheet'!$A$15) &amp; "." &amp; BS843),
            --(INT('Data Sheet'!$B$15) &amp; "." &amp; BS843)
        )
    ),
    IF(BQ843&lt;&gt;"",
        IF(INT('Data Sheet'!$A$15)=INT('Data Sheet'!$B$15),
            --(INT('Data Sheet'!$A$15) &amp; "." &amp; RIGHT(BQ843,3)),
            IF(AND((--(INT('Data Sheet'!$A$15) &amp; "." &amp; RIGHT(BQ843,3))&gt;=--('Data Sheet'!$A$15)), (--(INT('Data Sheet'!$A$15) &amp; "." &amp; RIGHT(BQ843,3))&lt;=--('Data Sheet'!$B$15))),
                --(INT('Data Sheet'!$A$15) &amp; "." &amp; RIGHT(BQ843,3)),
                --(INT('Data Sheet'!$B$15) &amp; "." &amp; RIGHT(BQ843,3))
            )
        ),
        "OK"
    )
)</f>
        <v>OK</v>
      </c>
      <c r="R843" s="19"/>
      <c r="S843" s="19"/>
      <c r="T843" s="19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1"/>
      <c r="AU843" s="21"/>
      <c r="AV843" s="21"/>
      <c r="AW843" s="22"/>
      <c r="AX843" s="99"/>
      <c r="AY843" s="20"/>
      <c r="AZ843" s="20"/>
      <c r="BA843" s="22"/>
      <c r="BB843">
        <v>835</v>
      </c>
      <c r="BC843" s="80"/>
      <c r="BD843" s="80"/>
      <c r="BE843" s="80"/>
      <c r="BF843" s="80"/>
      <c r="BG843" s="32" t="str">
        <f t="shared" si="147"/>
        <v/>
      </c>
      <c r="BH843" s="78">
        <f t="shared" si="145"/>
        <v>0</v>
      </c>
      <c r="BI843" s="2">
        <f t="shared" si="148"/>
        <v>0</v>
      </c>
      <c r="BJ843" s="2">
        <f t="shared" si="149"/>
        <v>0</v>
      </c>
      <c r="BK843" s="2">
        <f t="shared" si="146"/>
        <v>0</v>
      </c>
    </row>
    <row r="844" spans="2:63" ht="15" customHeight="1" x14ac:dyDescent="0.25">
      <c r="B844" s="14">
        <v>836</v>
      </c>
      <c r="C844" s="95" t="str">
        <f t="shared" si="150"/>
        <v/>
      </c>
      <c r="D844" s="15" t="str">
        <f t="shared" si="144"/>
        <v>OK</v>
      </c>
      <c r="E844" s="16" t="e">
        <f>VLOOKUP('Data Sheet'!$B$8,'Data Sheet'!$I$2:$J$9,2,FALSE)</f>
        <v>#N/A</v>
      </c>
      <c r="F844" s="16" t="str">
        <f t="shared" si="151"/>
        <v/>
      </c>
      <c r="G844" s="103">
        <f t="shared" si="152"/>
        <v>0</v>
      </c>
      <c r="H844" s="17" t="s">
        <v>26</v>
      </c>
      <c r="I844" s="17" t="s">
        <v>26</v>
      </c>
      <c r="J844" s="17" t="str">
        <f>IF('Data Sheet'!$B$9="NC-50","N/A","OK")</f>
        <v>OK</v>
      </c>
      <c r="K844" s="17" t="str">
        <f>IF('Data Sheet'!$B$9="NC-50","N/A","OK")</f>
        <v>OK</v>
      </c>
      <c r="L844" s="17" t="str">
        <f t="shared" si="153"/>
        <v>OK</v>
      </c>
      <c r="M844" s="17" t="str">
        <f t="shared" si="154"/>
        <v>OK</v>
      </c>
      <c r="N844" s="18" t="str">
        <f>IF(BO844&lt;&gt;"",
    IF(INT('Data Sheet'!$A$19)=INT('Data Sheet'!$B$19),
        --(INT('Data Sheet'!$A$19) &amp; "." &amp; BO844),
        IF(AND((--(INT('Data Sheet'!$A$19) &amp; "." &amp; BO844)&gt;=--('Data Sheet'!$A$19)), (--(INT('Data Sheet'!$A$19) &amp; "." &amp; BO844)&lt;=--('Data Sheet'!$B$19))),
            --(INT('Data Sheet'!$A$19) &amp; "." &amp; BO844),
            --(INT('Data Sheet'!$B$19) &amp; "." &amp; BO844)
        )
    ),
    IF(BN844&lt;&gt;"",
        IF(INT('Data Sheet'!$A$19)=INT('Data Sheet'!$B$19),
            --(INT('Data Sheet'!$A$19) &amp; "." &amp; LEFT(BN844,3)),
            IF(AND((--(INT('Data Sheet'!$A$19) &amp; "." &amp; LEFT(BN844,3))&gt;=--('Data Sheet'!$A$19)), (--(INT('Data Sheet'!$A$19) &amp; "." &amp; LEFT(BN844,3))&lt;=--('Data Sheet'!$B$19))),
                --(INT('Data Sheet'!$A$19) &amp; "." &amp; LEFT(BN844,3)),
                --(INT('Data Sheet'!$B$19) &amp; "." &amp; LEFT(BN844,3))
            )
        ),
        "OK"
    )
)</f>
        <v>OK</v>
      </c>
      <c r="O844" s="23" t="str">
        <f>IF(BP844&lt;&gt;"",
    IF(INT('Data Sheet'!$A$19)=INT('Data Sheet'!$B$19),
        --(INT('Data Sheet'!$A$19) &amp; "." &amp; BP844),
        IF(AND((--(INT('Data Sheet'!$A$19) &amp; "." &amp; BP844)&gt;=--('Data Sheet'!$A$19)), (--(INT('Data Sheet'!$A$19) &amp; "." &amp; BP844)&lt;=--('Data Sheet'!$B$19))),
            --(INT('Data Sheet'!$A$19) &amp; "." &amp; BP844),
            --(INT('Data Sheet'!$B$19) &amp; "." &amp; BP844)
        )
    ),
    IF(BN844&lt;&gt;"",
        IF(INT('Data Sheet'!$A$19)=INT('Data Sheet'!$B$19),
            --(INT('Data Sheet'!$A$19) &amp; "." &amp; RIGHT(BN844,3)),
            IF(AND((--(INT('Data Sheet'!$A$19) &amp; "." &amp; RIGHT(BN844,3))&gt;=--('Data Sheet'!$A$19)), (--(INT('Data Sheet'!$A$19) &amp; "." &amp; RIGHT(BN844,3))&lt;=--('Data Sheet'!$B$19))),
                --(INT('Data Sheet'!$A$19) &amp; "." &amp; RIGHT(BN844,3)),
                --(INT('Data Sheet'!$B$19) &amp; "." &amp; RIGHT(BN844,3))
            )
        ),
        "OK"
    )
)</f>
        <v>OK</v>
      </c>
      <c r="P844" s="23" t="str">
        <f>IF(BR844&lt;&gt;"",
    IF(INT('Data Sheet'!$A$19)=INT('Data Sheet'!$B$15),
        --(INT('Data Sheet'!$A$15) &amp; "." &amp; BR844),
        IF(AND((--(INT('Data Sheet'!$A$15) &amp; "." &amp; BR844)&gt;=--('Data Sheet'!$A$15)), (--(INT('Data Sheet'!$A$15) &amp; "." &amp; BR844)&lt;=--('Data Sheet'!$B$15))),
            --(INT('Data Sheet'!$A$15) &amp; "." &amp; BR844),
            --(INT('Data Sheet'!$B$15) &amp; "." &amp; BR844)
        )
    ),
    IF(BQ844&lt;&gt;"",
        IF(INT('Data Sheet'!$A$15)=INT('Data Sheet'!$B$15),
            --(INT('Data Sheet'!$A$15) &amp; "." &amp; LEFT(BQ844,3)),
            IF(AND((--(INT('Data Sheet'!$A$15) &amp; "." &amp; LEFT(BQ844,3))&gt;=--('Data Sheet'!$A$15)), (--(INT('Data Sheet'!$A$15) &amp; "." &amp; LEFT(BQ844,3))&lt;=--('Data Sheet'!$B$15))),
                --(INT('Data Sheet'!$A$15) &amp; "." &amp; LEFT(BQ844,3)),
                --(INT('Data Sheet'!$B$15) &amp; "." &amp; LEFT(BQ844,3))
            )
        ),
        "OK"
    )
)</f>
        <v>OK</v>
      </c>
      <c r="Q844" s="23" t="str">
        <f>IF(BS844&lt;&gt;"",
    IF(INT('Data Sheet'!$A$19)=INT('Data Sheet'!$B$15),
        --(INT('Data Sheet'!$A$15) &amp; "." &amp; BS844),
        IF(AND((--(INT('Data Sheet'!$A$15) &amp; "." &amp; BS844)&gt;=--('Data Sheet'!$A$15)), (--(INT('Data Sheet'!$A$15) &amp; "." &amp; BS844)&lt;=--('Data Sheet'!$B$15))),
            --(INT('Data Sheet'!$A$15) &amp; "." &amp; BS844),
            --(INT('Data Sheet'!$B$15) &amp; "." &amp; BS844)
        )
    ),
    IF(BQ844&lt;&gt;"",
        IF(INT('Data Sheet'!$A$15)=INT('Data Sheet'!$B$15),
            --(INT('Data Sheet'!$A$15) &amp; "." &amp; RIGHT(BQ844,3)),
            IF(AND((--(INT('Data Sheet'!$A$15) &amp; "." &amp; RIGHT(BQ844,3))&gt;=--('Data Sheet'!$A$15)), (--(INT('Data Sheet'!$A$15) &amp; "." &amp; RIGHT(BQ844,3))&lt;=--('Data Sheet'!$B$15))),
                --(INT('Data Sheet'!$A$15) &amp; "." &amp; RIGHT(BQ844,3)),
                --(INT('Data Sheet'!$B$15) &amp; "." &amp; RIGHT(BQ844,3))
            )
        ),
        "OK"
    )
)</f>
        <v>OK</v>
      </c>
      <c r="R844" s="19"/>
      <c r="S844" s="19"/>
      <c r="T844" s="19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1"/>
      <c r="AU844" s="21"/>
      <c r="AV844" s="21"/>
      <c r="AW844" s="22"/>
      <c r="AX844" s="99"/>
      <c r="AY844" s="20"/>
      <c r="AZ844" s="20"/>
      <c r="BA844" s="22"/>
      <c r="BB844">
        <v>836</v>
      </c>
      <c r="BC844" s="80"/>
      <c r="BD844" s="80"/>
      <c r="BE844" s="80"/>
      <c r="BF844" s="80"/>
      <c r="BG844" s="32" t="str">
        <f t="shared" si="147"/>
        <v/>
      </c>
      <c r="BH844" s="78">
        <f t="shared" si="145"/>
        <v>0</v>
      </c>
      <c r="BI844" s="2">
        <f t="shared" si="148"/>
        <v>0</v>
      </c>
      <c r="BJ844" s="2">
        <f t="shared" si="149"/>
        <v>0</v>
      </c>
      <c r="BK844" s="2">
        <f t="shared" si="146"/>
        <v>0</v>
      </c>
    </row>
    <row r="845" spans="2:63" ht="15" customHeight="1" x14ac:dyDescent="0.25">
      <c r="B845" s="14">
        <v>837</v>
      </c>
      <c r="C845" s="95" t="str">
        <f t="shared" si="150"/>
        <v/>
      </c>
      <c r="D845" s="15" t="str">
        <f t="shared" si="144"/>
        <v>OK</v>
      </c>
      <c r="E845" s="16" t="e">
        <f>VLOOKUP('Data Sheet'!$B$8,'Data Sheet'!$I$2:$J$9,2,FALSE)</f>
        <v>#N/A</v>
      </c>
      <c r="F845" s="16" t="str">
        <f t="shared" si="151"/>
        <v/>
      </c>
      <c r="G845" s="103">
        <f t="shared" si="152"/>
        <v>0</v>
      </c>
      <c r="H845" s="17" t="s">
        <v>26</v>
      </c>
      <c r="I845" s="17" t="s">
        <v>26</v>
      </c>
      <c r="J845" s="17" t="str">
        <f>IF('Data Sheet'!$B$9="NC-50","N/A","OK")</f>
        <v>OK</v>
      </c>
      <c r="K845" s="17" t="str">
        <f>IF('Data Sheet'!$B$9="NC-50","N/A","OK")</f>
        <v>OK</v>
      </c>
      <c r="L845" s="17" t="str">
        <f t="shared" si="153"/>
        <v>OK</v>
      </c>
      <c r="M845" s="17" t="str">
        <f t="shared" si="154"/>
        <v>OK</v>
      </c>
      <c r="N845" s="18" t="str">
        <f>IF(BO845&lt;&gt;"",
    IF(INT('Data Sheet'!$A$19)=INT('Data Sheet'!$B$19),
        --(INT('Data Sheet'!$A$19) &amp; "." &amp; BO845),
        IF(AND((--(INT('Data Sheet'!$A$19) &amp; "." &amp; BO845)&gt;=--('Data Sheet'!$A$19)), (--(INT('Data Sheet'!$A$19) &amp; "." &amp; BO845)&lt;=--('Data Sheet'!$B$19))),
            --(INT('Data Sheet'!$A$19) &amp; "." &amp; BO845),
            --(INT('Data Sheet'!$B$19) &amp; "." &amp; BO845)
        )
    ),
    IF(BN845&lt;&gt;"",
        IF(INT('Data Sheet'!$A$19)=INT('Data Sheet'!$B$19),
            --(INT('Data Sheet'!$A$19) &amp; "." &amp; LEFT(BN845,3)),
            IF(AND((--(INT('Data Sheet'!$A$19) &amp; "." &amp; LEFT(BN845,3))&gt;=--('Data Sheet'!$A$19)), (--(INT('Data Sheet'!$A$19) &amp; "." &amp; LEFT(BN845,3))&lt;=--('Data Sheet'!$B$19))),
                --(INT('Data Sheet'!$A$19) &amp; "." &amp; LEFT(BN845,3)),
                --(INT('Data Sheet'!$B$19) &amp; "." &amp; LEFT(BN845,3))
            )
        ),
        "OK"
    )
)</f>
        <v>OK</v>
      </c>
      <c r="O845" s="23" t="str">
        <f>IF(BP845&lt;&gt;"",
    IF(INT('Data Sheet'!$A$19)=INT('Data Sheet'!$B$19),
        --(INT('Data Sheet'!$A$19) &amp; "." &amp; BP845),
        IF(AND((--(INT('Data Sheet'!$A$19) &amp; "." &amp; BP845)&gt;=--('Data Sheet'!$A$19)), (--(INT('Data Sheet'!$A$19) &amp; "." &amp; BP845)&lt;=--('Data Sheet'!$B$19))),
            --(INT('Data Sheet'!$A$19) &amp; "." &amp; BP845),
            --(INT('Data Sheet'!$B$19) &amp; "." &amp; BP845)
        )
    ),
    IF(BN845&lt;&gt;"",
        IF(INT('Data Sheet'!$A$19)=INT('Data Sheet'!$B$19),
            --(INT('Data Sheet'!$A$19) &amp; "." &amp; RIGHT(BN845,3)),
            IF(AND((--(INT('Data Sheet'!$A$19) &amp; "." &amp; RIGHT(BN845,3))&gt;=--('Data Sheet'!$A$19)), (--(INT('Data Sheet'!$A$19) &amp; "." &amp; RIGHT(BN845,3))&lt;=--('Data Sheet'!$B$19))),
                --(INT('Data Sheet'!$A$19) &amp; "." &amp; RIGHT(BN845,3)),
                --(INT('Data Sheet'!$B$19) &amp; "." &amp; RIGHT(BN845,3))
            )
        ),
        "OK"
    )
)</f>
        <v>OK</v>
      </c>
      <c r="P845" s="23" t="str">
        <f>IF(BR845&lt;&gt;"",
    IF(INT('Data Sheet'!$A$19)=INT('Data Sheet'!$B$15),
        --(INT('Data Sheet'!$A$15) &amp; "." &amp; BR845),
        IF(AND((--(INT('Data Sheet'!$A$15) &amp; "." &amp; BR845)&gt;=--('Data Sheet'!$A$15)), (--(INT('Data Sheet'!$A$15) &amp; "." &amp; BR845)&lt;=--('Data Sheet'!$B$15))),
            --(INT('Data Sheet'!$A$15) &amp; "." &amp; BR845),
            --(INT('Data Sheet'!$B$15) &amp; "." &amp; BR845)
        )
    ),
    IF(BQ845&lt;&gt;"",
        IF(INT('Data Sheet'!$A$15)=INT('Data Sheet'!$B$15),
            --(INT('Data Sheet'!$A$15) &amp; "." &amp; LEFT(BQ845,3)),
            IF(AND((--(INT('Data Sheet'!$A$15) &amp; "." &amp; LEFT(BQ845,3))&gt;=--('Data Sheet'!$A$15)), (--(INT('Data Sheet'!$A$15) &amp; "." &amp; LEFT(BQ845,3))&lt;=--('Data Sheet'!$B$15))),
                --(INT('Data Sheet'!$A$15) &amp; "." &amp; LEFT(BQ845,3)),
                --(INT('Data Sheet'!$B$15) &amp; "." &amp; LEFT(BQ845,3))
            )
        ),
        "OK"
    )
)</f>
        <v>OK</v>
      </c>
      <c r="Q845" s="23" t="str">
        <f>IF(BS845&lt;&gt;"",
    IF(INT('Data Sheet'!$A$19)=INT('Data Sheet'!$B$15),
        --(INT('Data Sheet'!$A$15) &amp; "." &amp; BS845),
        IF(AND((--(INT('Data Sheet'!$A$15) &amp; "." &amp; BS845)&gt;=--('Data Sheet'!$A$15)), (--(INT('Data Sheet'!$A$15) &amp; "." &amp; BS845)&lt;=--('Data Sheet'!$B$15))),
            --(INT('Data Sheet'!$A$15) &amp; "." &amp; BS845),
            --(INT('Data Sheet'!$B$15) &amp; "." &amp; BS845)
        )
    ),
    IF(BQ845&lt;&gt;"",
        IF(INT('Data Sheet'!$A$15)=INT('Data Sheet'!$B$15),
            --(INT('Data Sheet'!$A$15) &amp; "." &amp; RIGHT(BQ845,3)),
            IF(AND((--(INT('Data Sheet'!$A$15) &amp; "." &amp; RIGHT(BQ845,3))&gt;=--('Data Sheet'!$A$15)), (--(INT('Data Sheet'!$A$15) &amp; "." &amp; RIGHT(BQ845,3))&lt;=--('Data Sheet'!$B$15))),
                --(INT('Data Sheet'!$A$15) &amp; "." &amp; RIGHT(BQ845,3)),
                --(INT('Data Sheet'!$B$15) &amp; "." &amp; RIGHT(BQ845,3))
            )
        ),
        "OK"
    )
)</f>
        <v>OK</v>
      </c>
      <c r="R845" s="19"/>
      <c r="S845" s="19"/>
      <c r="T845" s="19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1"/>
      <c r="AU845" s="21"/>
      <c r="AV845" s="21"/>
      <c r="AW845" s="22"/>
      <c r="AX845" s="99"/>
      <c r="AY845" s="20"/>
      <c r="AZ845" s="20"/>
      <c r="BA845" s="22"/>
      <c r="BB845">
        <v>837</v>
      </c>
      <c r="BC845" s="80"/>
      <c r="BD845" s="80"/>
      <c r="BE845" s="80"/>
      <c r="BF845" s="80"/>
      <c r="BG845" s="32" t="str">
        <f t="shared" si="147"/>
        <v/>
      </c>
      <c r="BH845" s="78">
        <f t="shared" si="145"/>
        <v>0</v>
      </c>
      <c r="BI845" s="2">
        <f t="shared" si="148"/>
        <v>0</v>
      </c>
      <c r="BJ845" s="2">
        <f t="shared" si="149"/>
        <v>0</v>
      </c>
      <c r="BK845" s="2">
        <f t="shared" si="146"/>
        <v>0</v>
      </c>
    </row>
    <row r="846" spans="2:63" ht="15" customHeight="1" x14ac:dyDescent="0.25">
      <c r="B846" s="14">
        <v>838</v>
      </c>
      <c r="C846" s="95" t="str">
        <f t="shared" si="150"/>
        <v/>
      </c>
      <c r="D846" s="15" t="str">
        <f t="shared" si="144"/>
        <v>OK</v>
      </c>
      <c r="E846" s="16" t="e">
        <f>VLOOKUP('Data Sheet'!$B$8,'Data Sheet'!$I$2:$J$9,2,FALSE)</f>
        <v>#N/A</v>
      </c>
      <c r="F846" s="16" t="str">
        <f t="shared" si="151"/>
        <v/>
      </c>
      <c r="G846" s="103">
        <f t="shared" si="152"/>
        <v>0</v>
      </c>
      <c r="H846" s="17" t="s">
        <v>26</v>
      </c>
      <c r="I846" s="17" t="s">
        <v>26</v>
      </c>
      <c r="J846" s="17" t="str">
        <f>IF('Data Sheet'!$B$9="NC-50","N/A","OK")</f>
        <v>OK</v>
      </c>
      <c r="K846" s="17" t="str">
        <f>IF('Data Sheet'!$B$9="NC-50","N/A","OK")</f>
        <v>OK</v>
      </c>
      <c r="L846" s="17" t="str">
        <f t="shared" si="153"/>
        <v>OK</v>
      </c>
      <c r="M846" s="17" t="str">
        <f t="shared" si="154"/>
        <v>OK</v>
      </c>
      <c r="N846" s="18" t="str">
        <f>IF(BO846&lt;&gt;"",
    IF(INT('Data Sheet'!$A$19)=INT('Data Sheet'!$B$19),
        --(INT('Data Sheet'!$A$19) &amp; "." &amp; BO846),
        IF(AND((--(INT('Data Sheet'!$A$19) &amp; "." &amp; BO846)&gt;=--('Data Sheet'!$A$19)), (--(INT('Data Sheet'!$A$19) &amp; "." &amp; BO846)&lt;=--('Data Sheet'!$B$19))),
            --(INT('Data Sheet'!$A$19) &amp; "." &amp; BO846),
            --(INT('Data Sheet'!$B$19) &amp; "." &amp; BO846)
        )
    ),
    IF(BN846&lt;&gt;"",
        IF(INT('Data Sheet'!$A$19)=INT('Data Sheet'!$B$19),
            --(INT('Data Sheet'!$A$19) &amp; "." &amp; LEFT(BN846,3)),
            IF(AND((--(INT('Data Sheet'!$A$19) &amp; "." &amp; LEFT(BN846,3))&gt;=--('Data Sheet'!$A$19)), (--(INT('Data Sheet'!$A$19) &amp; "." &amp; LEFT(BN846,3))&lt;=--('Data Sheet'!$B$19))),
                --(INT('Data Sheet'!$A$19) &amp; "." &amp; LEFT(BN846,3)),
                --(INT('Data Sheet'!$B$19) &amp; "." &amp; LEFT(BN846,3))
            )
        ),
        "OK"
    )
)</f>
        <v>OK</v>
      </c>
      <c r="O846" s="23" t="str">
        <f>IF(BP846&lt;&gt;"",
    IF(INT('Data Sheet'!$A$19)=INT('Data Sheet'!$B$19),
        --(INT('Data Sheet'!$A$19) &amp; "." &amp; BP846),
        IF(AND((--(INT('Data Sheet'!$A$19) &amp; "." &amp; BP846)&gt;=--('Data Sheet'!$A$19)), (--(INT('Data Sheet'!$A$19) &amp; "." &amp; BP846)&lt;=--('Data Sheet'!$B$19))),
            --(INT('Data Sheet'!$A$19) &amp; "." &amp; BP846),
            --(INT('Data Sheet'!$B$19) &amp; "." &amp; BP846)
        )
    ),
    IF(BN846&lt;&gt;"",
        IF(INT('Data Sheet'!$A$19)=INT('Data Sheet'!$B$19),
            --(INT('Data Sheet'!$A$19) &amp; "." &amp; RIGHT(BN846,3)),
            IF(AND((--(INT('Data Sheet'!$A$19) &amp; "." &amp; RIGHT(BN846,3))&gt;=--('Data Sheet'!$A$19)), (--(INT('Data Sheet'!$A$19) &amp; "." &amp; RIGHT(BN846,3))&lt;=--('Data Sheet'!$B$19))),
                --(INT('Data Sheet'!$A$19) &amp; "." &amp; RIGHT(BN846,3)),
                --(INT('Data Sheet'!$B$19) &amp; "." &amp; RIGHT(BN846,3))
            )
        ),
        "OK"
    )
)</f>
        <v>OK</v>
      </c>
      <c r="P846" s="23" t="str">
        <f>IF(BR846&lt;&gt;"",
    IF(INT('Data Sheet'!$A$19)=INT('Data Sheet'!$B$15),
        --(INT('Data Sheet'!$A$15) &amp; "." &amp; BR846),
        IF(AND((--(INT('Data Sheet'!$A$15) &amp; "." &amp; BR846)&gt;=--('Data Sheet'!$A$15)), (--(INT('Data Sheet'!$A$15) &amp; "." &amp; BR846)&lt;=--('Data Sheet'!$B$15))),
            --(INT('Data Sheet'!$A$15) &amp; "." &amp; BR846),
            --(INT('Data Sheet'!$B$15) &amp; "." &amp; BR846)
        )
    ),
    IF(BQ846&lt;&gt;"",
        IF(INT('Data Sheet'!$A$15)=INT('Data Sheet'!$B$15),
            --(INT('Data Sheet'!$A$15) &amp; "." &amp; LEFT(BQ846,3)),
            IF(AND((--(INT('Data Sheet'!$A$15) &amp; "." &amp; LEFT(BQ846,3))&gt;=--('Data Sheet'!$A$15)), (--(INT('Data Sheet'!$A$15) &amp; "." &amp; LEFT(BQ846,3))&lt;=--('Data Sheet'!$B$15))),
                --(INT('Data Sheet'!$A$15) &amp; "." &amp; LEFT(BQ846,3)),
                --(INT('Data Sheet'!$B$15) &amp; "." &amp; LEFT(BQ846,3))
            )
        ),
        "OK"
    )
)</f>
        <v>OK</v>
      </c>
      <c r="Q846" s="23" t="str">
        <f>IF(BS846&lt;&gt;"",
    IF(INT('Data Sheet'!$A$19)=INT('Data Sheet'!$B$15),
        --(INT('Data Sheet'!$A$15) &amp; "." &amp; BS846),
        IF(AND((--(INT('Data Sheet'!$A$15) &amp; "." &amp; BS846)&gt;=--('Data Sheet'!$A$15)), (--(INT('Data Sheet'!$A$15) &amp; "." &amp; BS846)&lt;=--('Data Sheet'!$B$15))),
            --(INT('Data Sheet'!$A$15) &amp; "." &amp; BS846),
            --(INT('Data Sheet'!$B$15) &amp; "." &amp; BS846)
        )
    ),
    IF(BQ846&lt;&gt;"",
        IF(INT('Data Sheet'!$A$15)=INT('Data Sheet'!$B$15),
            --(INT('Data Sheet'!$A$15) &amp; "." &amp; RIGHT(BQ846,3)),
            IF(AND((--(INT('Data Sheet'!$A$15) &amp; "." &amp; RIGHT(BQ846,3))&gt;=--('Data Sheet'!$A$15)), (--(INT('Data Sheet'!$A$15) &amp; "." &amp; RIGHT(BQ846,3))&lt;=--('Data Sheet'!$B$15))),
                --(INT('Data Sheet'!$A$15) &amp; "." &amp; RIGHT(BQ846,3)),
                --(INT('Data Sheet'!$B$15) &amp; "." &amp; RIGHT(BQ846,3))
            )
        ),
        "OK"
    )
)</f>
        <v>OK</v>
      </c>
      <c r="R846" s="19"/>
      <c r="S846" s="19"/>
      <c r="T846" s="19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1"/>
      <c r="AU846" s="21"/>
      <c r="AV846" s="21"/>
      <c r="AW846" s="22"/>
      <c r="AX846" s="99"/>
      <c r="AY846" s="20"/>
      <c r="AZ846" s="20"/>
      <c r="BA846" s="22"/>
      <c r="BB846">
        <v>838</v>
      </c>
      <c r="BC846" s="80"/>
      <c r="BD846" s="80"/>
      <c r="BE846" s="80"/>
      <c r="BF846" s="80"/>
      <c r="BG846" s="32" t="str">
        <f t="shared" si="147"/>
        <v/>
      </c>
      <c r="BH846" s="78">
        <f t="shared" si="145"/>
        <v>0</v>
      </c>
      <c r="BI846" s="2">
        <f t="shared" si="148"/>
        <v>0</v>
      </c>
      <c r="BJ846" s="2">
        <f t="shared" si="149"/>
        <v>0</v>
      </c>
      <c r="BK846" s="2">
        <f t="shared" si="146"/>
        <v>0</v>
      </c>
    </row>
    <row r="847" spans="2:63" ht="15" customHeight="1" x14ac:dyDescent="0.25">
      <c r="B847" s="14">
        <v>839</v>
      </c>
      <c r="C847" s="95" t="str">
        <f t="shared" si="150"/>
        <v/>
      </c>
      <c r="D847" s="15" t="str">
        <f t="shared" si="144"/>
        <v>OK</v>
      </c>
      <c r="E847" s="16" t="e">
        <f>VLOOKUP('Data Sheet'!$B$8,'Data Sheet'!$I$2:$J$9,2,FALSE)</f>
        <v>#N/A</v>
      </c>
      <c r="F847" s="16" t="str">
        <f t="shared" si="151"/>
        <v/>
      </c>
      <c r="G847" s="103">
        <f t="shared" si="152"/>
        <v>0</v>
      </c>
      <c r="H847" s="17" t="s">
        <v>26</v>
      </c>
      <c r="I847" s="17" t="s">
        <v>26</v>
      </c>
      <c r="J847" s="17" t="str">
        <f>IF('Data Sheet'!$B$9="NC-50","N/A","OK")</f>
        <v>OK</v>
      </c>
      <c r="K847" s="17" t="str">
        <f>IF('Data Sheet'!$B$9="NC-50","N/A","OK")</f>
        <v>OK</v>
      </c>
      <c r="L847" s="17" t="str">
        <f t="shared" si="153"/>
        <v>OK</v>
      </c>
      <c r="M847" s="17" t="str">
        <f t="shared" si="154"/>
        <v>OK</v>
      </c>
      <c r="N847" s="18" t="str">
        <f>IF(BO847&lt;&gt;"",
    IF(INT('Data Sheet'!$A$19)=INT('Data Sheet'!$B$19),
        --(INT('Data Sheet'!$A$19) &amp; "." &amp; BO847),
        IF(AND((--(INT('Data Sheet'!$A$19) &amp; "." &amp; BO847)&gt;=--('Data Sheet'!$A$19)), (--(INT('Data Sheet'!$A$19) &amp; "." &amp; BO847)&lt;=--('Data Sheet'!$B$19))),
            --(INT('Data Sheet'!$A$19) &amp; "." &amp; BO847),
            --(INT('Data Sheet'!$B$19) &amp; "." &amp; BO847)
        )
    ),
    IF(BN847&lt;&gt;"",
        IF(INT('Data Sheet'!$A$19)=INT('Data Sheet'!$B$19),
            --(INT('Data Sheet'!$A$19) &amp; "." &amp; LEFT(BN847,3)),
            IF(AND((--(INT('Data Sheet'!$A$19) &amp; "." &amp; LEFT(BN847,3))&gt;=--('Data Sheet'!$A$19)), (--(INT('Data Sheet'!$A$19) &amp; "." &amp; LEFT(BN847,3))&lt;=--('Data Sheet'!$B$19))),
                --(INT('Data Sheet'!$A$19) &amp; "." &amp; LEFT(BN847,3)),
                --(INT('Data Sheet'!$B$19) &amp; "." &amp; LEFT(BN847,3))
            )
        ),
        "OK"
    )
)</f>
        <v>OK</v>
      </c>
      <c r="O847" s="23" t="str">
        <f>IF(BP847&lt;&gt;"",
    IF(INT('Data Sheet'!$A$19)=INT('Data Sheet'!$B$19),
        --(INT('Data Sheet'!$A$19) &amp; "." &amp; BP847),
        IF(AND((--(INT('Data Sheet'!$A$19) &amp; "." &amp; BP847)&gt;=--('Data Sheet'!$A$19)), (--(INT('Data Sheet'!$A$19) &amp; "." &amp; BP847)&lt;=--('Data Sheet'!$B$19))),
            --(INT('Data Sheet'!$A$19) &amp; "." &amp; BP847),
            --(INT('Data Sheet'!$B$19) &amp; "." &amp; BP847)
        )
    ),
    IF(BN847&lt;&gt;"",
        IF(INT('Data Sheet'!$A$19)=INT('Data Sheet'!$B$19),
            --(INT('Data Sheet'!$A$19) &amp; "." &amp; RIGHT(BN847,3)),
            IF(AND((--(INT('Data Sheet'!$A$19) &amp; "." &amp; RIGHT(BN847,3))&gt;=--('Data Sheet'!$A$19)), (--(INT('Data Sheet'!$A$19) &amp; "." &amp; RIGHT(BN847,3))&lt;=--('Data Sheet'!$B$19))),
                --(INT('Data Sheet'!$A$19) &amp; "." &amp; RIGHT(BN847,3)),
                --(INT('Data Sheet'!$B$19) &amp; "." &amp; RIGHT(BN847,3))
            )
        ),
        "OK"
    )
)</f>
        <v>OK</v>
      </c>
      <c r="P847" s="23" t="str">
        <f>IF(BR847&lt;&gt;"",
    IF(INT('Data Sheet'!$A$19)=INT('Data Sheet'!$B$15),
        --(INT('Data Sheet'!$A$15) &amp; "." &amp; BR847),
        IF(AND((--(INT('Data Sheet'!$A$15) &amp; "." &amp; BR847)&gt;=--('Data Sheet'!$A$15)), (--(INT('Data Sheet'!$A$15) &amp; "." &amp; BR847)&lt;=--('Data Sheet'!$B$15))),
            --(INT('Data Sheet'!$A$15) &amp; "." &amp; BR847),
            --(INT('Data Sheet'!$B$15) &amp; "." &amp; BR847)
        )
    ),
    IF(BQ847&lt;&gt;"",
        IF(INT('Data Sheet'!$A$15)=INT('Data Sheet'!$B$15),
            --(INT('Data Sheet'!$A$15) &amp; "." &amp; LEFT(BQ847,3)),
            IF(AND((--(INT('Data Sheet'!$A$15) &amp; "." &amp; LEFT(BQ847,3))&gt;=--('Data Sheet'!$A$15)), (--(INT('Data Sheet'!$A$15) &amp; "." &amp; LEFT(BQ847,3))&lt;=--('Data Sheet'!$B$15))),
                --(INT('Data Sheet'!$A$15) &amp; "." &amp; LEFT(BQ847,3)),
                --(INT('Data Sheet'!$B$15) &amp; "." &amp; LEFT(BQ847,3))
            )
        ),
        "OK"
    )
)</f>
        <v>OK</v>
      </c>
      <c r="Q847" s="23" t="str">
        <f>IF(BS847&lt;&gt;"",
    IF(INT('Data Sheet'!$A$19)=INT('Data Sheet'!$B$15),
        --(INT('Data Sheet'!$A$15) &amp; "." &amp; BS847),
        IF(AND((--(INT('Data Sheet'!$A$15) &amp; "." &amp; BS847)&gt;=--('Data Sheet'!$A$15)), (--(INT('Data Sheet'!$A$15) &amp; "." &amp; BS847)&lt;=--('Data Sheet'!$B$15))),
            --(INT('Data Sheet'!$A$15) &amp; "." &amp; BS847),
            --(INT('Data Sheet'!$B$15) &amp; "." &amp; BS847)
        )
    ),
    IF(BQ847&lt;&gt;"",
        IF(INT('Data Sheet'!$A$15)=INT('Data Sheet'!$B$15),
            --(INT('Data Sheet'!$A$15) &amp; "." &amp; RIGHT(BQ847,3)),
            IF(AND((--(INT('Data Sheet'!$A$15) &amp; "." &amp; RIGHT(BQ847,3))&gt;=--('Data Sheet'!$A$15)), (--(INT('Data Sheet'!$A$15) &amp; "." &amp; RIGHT(BQ847,3))&lt;=--('Data Sheet'!$B$15))),
                --(INT('Data Sheet'!$A$15) &amp; "." &amp; RIGHT(BQ847,3)),
                --(INT('Data Sheet'!$B$15) &amp; "." &amp; RIGHT(BQ847,3))
            )
        ),
        "OK"
    )
)</f>
        <v>OK</v>
      </c>
      <c r="R847" s="19"/>
      <c r="S847" s="19"/>
      <c r="T847" s="19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1"/>
      <c r="AU847" s="21"/>
      <c r="AV847" s="21"/>
      <c r="AW847" s="22"/>
      <c r="AX847" s="99"/>
      <c r="AY847" s="20"/>
      <c r="AZ847" s="20"/>
      <c r="BA847" s="22"/>
      <c r="BB847">
        <v>839</v>
      </c>
      <c r="BC847" s="80"/>
      <c r="BD847" s="80"/>
      <c r="BE847" s="80"/>
      <c r="BF847" s="80"/>
      <c r="BG847" s="32" t="str">
        <f t="shared" si="147"/>
        <v/>
      </c>
      <c r="BH847" s="78">
        <f t="shared" si="145"/>
        <v>0</v>
      </c>
      <c r="BI847" s="2">
        <f t="shared" si="148"/>
        <v>0</v>
      </c>
      <c r="BJ847" s="2">
        <f t="shared" si="149"/>
        <v>0</v>
      </c>
      <c r="BK847" s="2">
        <f t="shared" si="146"/>
        <v>0</v>
      </c>
    </row>
    <row r="848" spans="2:63" ht="15" customHeight="1" x14ac:dyDescent="0.25">
      <c r="B848" s="14">
        <v>840</v>
      </c>
      <c r="C848" s="95" t="str">
        <f t="shared" si="150"/>
        <v/>
      </c>
      <c r="D848" s="15" t="str">
        <f t="shared" si="144"/>
        <v>OK</v>
      </c>
      <c r="E848" s="16" t="e">
        <f>VLOOKUP('Data Sheet'!$B$8,'Data Sheet'!$I$2:$J$9,2,FALSE)</f>
        <v>#N/A</v>
      </c>
      <c r="F848" s="16" t="str">
        <f t="shared" si="151"/>
        <v/>
      </c>
      <c r="G848" s="103">
        <f t="shared" si="152"/>
        <v>0</v>
      </c>
      <c r="H848" s="17" t="s">
        <v>26</v>
      </c>
      <c r="I848" s="17" t="s">
        <v>26</v>
      </c>
      <c r="J848" s="17" t="str">
        <f>IF('Data Sheet'!$B$9="NC-50","N/A","OK")</f>
        <v>OK</v>
      </c>
      <c r="K848" s="17" t="str">
        <f>IF('Data Sheet'!$B$9="NC-50","N/A","OK")</f>
        <v>OK</v>
      </c>
      <c r="L848" s="17" t="str">
        <f t="shared" si="153"/>
        <v>OK</v>
      </c>
      <c r="M848" s="17" t="str">
        <f t="shared" si="154"/>
        <v>OK</v>
      </c>
      <c r="N848" s="18" t="str">
        <f>IF(BO848&lt;&gt;"",
    IF(INT('Data Sheet'!$A$19)=INT('Data Sheet'!$B$19),
        --(INT('Data Sheet'!$A$19) &amp; "." &amp; BO848),
        IF(AND((--(INT('Data Sheet'!$A$19) &amp; "." &amp; BO848)&gt;=--('Data Sheet'!$A$19)), (--(INT('Data Sheet'!$A$19) &amp; "." &amp; BO848)&lt;=--('Data Sheet'!$B$19))),
            --(INT('Data Sheet'!$A$19) &amp; "." &amp; BO848),
            --(INT('Data Sheet'!$B$19) &amp; "." &amp; BO848)
        )
    ),
    IF(BN848&lt;&gt;"",
        IF(INT('Data Sheet'!$A$19)=INT('Data Sheet'!$B$19),
            --(INT('Data Sheet'!$A$19) &amp; "." &amp; LEFT(BN848,3)),
            IF(AND((--(INT('Data Sheet'!$A$19) &amp; "." &amp; LEFT(BN848,3))&gt;=--('Data Sheet'!$A$19)), (--(INT('Data Sheet'!$A$19) &amp; "." &amp; LEFT(BN848,3))&lt;=--('Data Sheet'!$B$19))),
                --(INT('Data Sheet'!$A$19) &amp; "." &amp; LEFT(BN848,3)),
                --(INT('Data Sheet'!$B$19) &amp; "." &amp; LEFT(BN848,3))
            )
        ),
        "OK"
    )
)</f>
        <v>OK</v>
      </c>
      <c r="O848" s="23" t="str">
        <f>IF(BP848&lt;&gt;"",
    IF(INT('Data Sheet'!$A$19)=INT('Data Sheet'!$B$19),
        --(INT('Data Sheet'!$A$19) &amp; "." &amp; BP848),
        IF(AND((--(INT('Data Sheet'!$A$19) &amp; "." &amp; BP848)&gt;=--('Data Sheet'!$A$19)), (--(INT('Data Sheet'!$A$19) &amp; "." &amp; BP848)&lt;=--('Data Sheet'!$B$19))),
            --(INT('Data Sheet'!$A$19) &amp; "." &amp; BP848),
            --(INT('Data Sheet'!$B$19) &amp; "." &amp; BP848)
        )
    ),
    IF(BN848&lt;&gt;"",
        IF(INT('Data Sheet'!$A$19)=INT('Data Sheet'!$B$19),
            --(INT('Data Sheet'!$A$19) &amp; "." &amp; RIGHT(BN848,3)),
            IF(AND((--(INT('Data Sheet'!$A$19) &amp; "." &amp; RIGHT(BN848,3))&gt;=--('Data Sheet'!$A$19)), (--(INT('Data Sheet'!$A$19) &amp; "." &amp; RIGHT(BN848,3))&lt;=--('Data Sheet'!$B$19))),
                --(INT('Data Sheet'!$A$19) &amp; "." &amp; RIGHT(BN848,3)),
                --(INT('Data Sheet'!$B$19) &amp; "." &amp; RIGHT(BN848,3))
            )
        ),
        "OK"
    )
)</f>
        <v>OK</v>
      </c>
      <c r="P848" s="23" t="str">
        <f>IF(BR848&lt;&gt;"",
    IF(INT('Data Sheet'!$A$19)=INT('Data Sheet'!$B$15),
        --(INT('Data Sheet'!$A$15) &amp; "." &amp; BR848),
        IF(AND((--(INT('Data Sheet'!$A$15) &amp; "." &amp; BR848)&gt;=--('Data Sheet'!$A$15)), (--(INT('Data Sheet'!$A$15) &amp; "." &amp; BR848)&lt;=--('Data Sheet'!$B$15))),
            --(INT('Data Sheet'!$A$15) &amp; "." &amp; BR848),
            --(INT('Data Sheet'!$B$15) &amp; "." &amp; BR848)
        )
    ),
    IF(BQ848&lt;&gt;"",
        IF(INT('Data Sheet'!$A$15)=INT('Data Sheet'!$B$15),
            --(INT('Data Sheet'!$A$15) &amp; "." &amp; LEFT(BQ848,3)),
            IF(AND((--(INT('Data Sheet'!$A$15) &amp; "." &amp; LEFT(BQ848,3))&gt;=--('Data Sheet'!$A$15)), (--(INT('Data Sheet'!$A$15) &amp; "." &amp; LEFT(BQ848,3))&lt;=--('Data Sheet'!$B$15))),
                --(INT('Data Sheet'!$A$15) &amp; "." &amp; LEFT(BQ848,3)),
                --(INT('Data Sheet'!$B$15) &amp; "." &amp; LEFT(BQ848,3))
            )
        ),
        "OK"
    )
)</f>
        <v>OK</v>
      </c>
      <c r="Q848" s="23" t="str">
        <f>IF(BS848&lt;&gt;"",
    IF(INT('Data Sheet'!$A$19)=INT('Data Sheet'!$B$15),
        --(INT('Data Sheet'!$A$15) &amp; "." &amp; BS848),
        IF(AND((--(INT('Data Sheet'!$A$15) &amp; "." &amp; BS848)&gt;=--('Data Sheet'!$A$15)), (--(INT('Data Sheet'!$A$15) &amp; "." &amp; BS848)&lt;=--('Data Sheet'!$B$15))),
            --(INT('Data Sheet'!$A$15) &amp; "." &amp; BS848),
            --(INT('Data Sheet'!$B$15) &amp; "." &amp; BS848)
        )
    ),
    IF(BQ848&lt;&gt;"",
        IF(INT('Data Sheet'!$A$15)=INT('Data Sheet'!$B$15),
            --(INT('Data Sheet'!$A$15) &amp; "." &amp; RIGHT(BQ848,3)),
            IF(AND((--(INT('Data Sheet'!$A$15) &amp; "." &amp; RIGHT(BQ848,3))&gt;=--('Data Sheet'!$A$15)), (--(INT('Data Sheet'!$A$15) &amp; "." &amp; RIGHT(BQ848,3))&lt;=--('Data Sheet'!$B$15))),
                --(INT('Data Sheet'!$A$15) &amp; "." &amp; RIGHT(BQ848,3)),
                --(INT('Data Sheet'!$B$15) &amp; "." &amp; RIGHT(BQ848,3))
            )
        ),
        "OK"
    )
)</f>
        <v>OK</v>
      </c>
      <c r="R848" s="19"/>
      <c r="S848" s="19"/>
      <c r="T848" s="19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1"/>
      <c r="AU848" s="21"/>
      <c r="AV848" s="21"/>
      <c r="AW848" s="22"/>
      <c r="AX848" s="99"/>
      <c r="AY848" s="20"/>
      <c r="AZ848" s="20"/>
      <c r="BA848" s="22"/>
      <c r="BB848">
        <v>840</v>
      </c>
      <c r="BC848" s="80"/>
      <c r="BD848" s="80"/>
      <c r="BE848" s="80"/>
      <c r="BF848" s="80"/>
      <c r="BG848" s="32" t="str">
        <f t="shared" si="147"/>
        <v/>
      </c>
      <c r="BH848" s="78">
        <f t="shared" si="145"/>
        <v>0</v>
      </c>
      <c r="BI848" s="2">
        <f t="shared" si="148"/>
        <v>0</v>
      </c>
      <c r="BJ848" s="2">
        <f t="shared" si="149"/>
        <v>0</v>
      </c>
      <c r="BK848" s="2">
        <f t="shared" si="146"/>
        <v>0</v>
      </c>
    </row>
    <row r="849" spans="2:63" ht="15" customHeight="1" x14ac:dyDescent="0.25">
      <c r="B849" s="14">
        <v>841</v>
      </c>
      <c r="C849" s="95" t="str">
        <f t="shared" si="150"/>
        <v/>
      </c>
      <c r="D849" s="15" t="str">
        <f t="shared" si="144"/>
        <v>OK</v>
      </c>
      <c r="E849" s="16" t="e">
        <f>VLOOKUP('Data Sheet'!$B$8,'Data Sheet'!$I$2:$J$9,2,FALSE)</f>
        <v>#N/A</v>
      </c>
      <c r="F849" s="16" t="str">
        <f t="shared" si="151"/>
        <v/>
      </c>
      <c r="G849" s="103">
        <f t="shared" si="152"/>
        <v>0</v>
      </c>
      <c r="H849" s="17" t="s">
        <v>26</v>
      </c>
      <c r="I849" s="17" t="s">
        <v>26</v>
      </c>
      <c r="J849" s="17" t="str">
        <f>IF('Data Sheet'!$B$9="NC-50","N/A","OK")</f>
        <v>OK</v>
      </c>
      <c r="K849" s="17" t="str">
        <f>IF('Data Sheet'!$B$9="NC-50","N/A","OK")</f>
        <v>OK</v>
      </c>
      <c r="L849" s="17" t="str">
        <f t="shared" si="153"/>
        <v>OK</v>
      </c>
      <c r="M849" s="17" t="str">
        <f t="shared" si="154"/>
        <v>OK</v>
      </c>
      <c r="N849" s="18" t="str">
        <f>IF(BO849&lt;&gt;"",
    IF(INT('Data Sheet'!$A$19)=INT('Data Sheet'!$B$19),
        --(INT('Data Sheet'!$A$19) &amp; "." &amp; BO849),
        IF(AND((--(INT('Data Sheet'!$A$19) &amp; "." &amp; BO849)&gt;=--('Data Sheet'!$A$19)), (--(INT('Data Sheet'!$A$19) &amp; "." &amp; BO849)&lt;=--('Data Sheet'!$B$19))),
            --(INT('Data Sheet'!$A$19) &amp; "." &amp; BO849),
            --(INT('Data Sheet'!$B$19) &amp; "." &amp; BO849)
        )
    ),
    IF(BN849&lt;&gt;"",
        IF(INT('Data Sheet'!$A$19)=INT('Data Sheet'!$B$19),
            --(INT('Data Sheet'!$A$19) &amp; "." &amp; LEFT(BN849,3)),
            IF(AND((--(INT('Data Sheet'!$A$19) &amp; "." &amp; LEFT(BN849,3))&gt;=--('Data Sheet'!$A$19)), (--(INT('Data Sheet'!$A$19) &amp; "." &amp; LEFT(BN849,3))&lt;=--('Data Sheet'!$B$19))),
                --(INT('Data Sheet'!$A$19) &amp; "." &amp; LEFT(BN849,3)),
                --(INT('Data Sheet'!$B$19) &amp; "." &amp; LEFT(BN849,3))
            )
        ),
        "OK"
    )
)</f>
        <v>OK</v>
      </c>
      <c r="O849" s="23" t="str">
        <f>IF(BP849&lt;&gt;"",
    IF(INT('Data Sheet'!$A$19)=INT('Data Sheet'!$B$19),
        --(INT('Data Sheet'!$A$19) &amp; "." &amp; BP849),
        IF(AND((--(INT('Data Sheet'!$A$19) &amp; "." &amp; BP849)&gt;=--('Data Sheet'!$A$19)), (--(INT('Data Sheet'!$A$19) &amp; "." &amp; BP849)&lt;=--('Data Sheet'!$B$19))),
            --(INT('Data Sheet'!$A$19) &amp; "." &amp; BP849),
            --(INT('Data Sheet'!$B$19) &amp; "." &amp; BP849)
        )
    ),
    IF(BN849&lt;&gt;"",
        IF(INT('Data Sheet'!$A$19)=INT('Data Sheet'!$B$19),
            --(INT('Data Sheet'!$A$19) &amp; "." &amp; RIGHT(BN849,3)),
            IF(AND((--(INT('Data Sheet'!$A$19) &amp; "." &amp; RIGHT(BN849,3))&gt;=--('Data Sheet'!$A$19)), (--(INT('Data Sheet'!$A$19) &amp; "." &amp; RIGHT(BN849,3))&lt;=--('Data Sheet'!$B$19))),
                --(INT('Data Sheet'!$A$19) &amp; "." &amp; RIGHT(BN849,3)),
                --(INT('Data Sheet'!$B$19) &amp; "." &amp; RIGHT(BN849,3))
            )
        ),
        "OK"
    )
)</f>
        <v>OK</v>
      </c>
      <c r="P849" s="23" t="str">
        <f>IF(BR849&lt;&gt;"",
    IF(INT('Data Sheet'!$A$19)=INT('Data Sheet'!$B$15),
        --(INT('Data Sheet'!$A$15) &amp; "." &amp; BR849),
        IF(AND((--(INT('Data Sheet'!$A$15) &amp; "." &amp; BR849)&gt;=--('Data Sheet'!$A$15)), (--(INT('Data Sheet'!$A$15) &amp; "." &amp; BR849)&lt;=--('Data Sheet'!$B$15))),
            --(INT('Data Sheet'!$A$15) &amp; "." &amp; BR849),
            --(INT('Data Sheet'!$B$15) &amp; "." &amp; BR849)
        )
    ),
    IF(BQ849&lt;&gt;"",
        IF(INT('Data Sheet'!$A$15)=INT('Data Sheet'!$B$15),
            --(INT('Data Sheet'!$A$15) &amp; "." &amp; LEFT(BQ849,3)),
            IF(AND((--(INT('Data Sheet'!$A$15) &amp; "." &amp; LEFT(BQ849,3))&gt;=--('Data Sheet'!$A$15)), (--(INT('Data Sheet'!$A$15) &amp; "." &amp; LEFT(BQ849,3))&lt;=--('Data Sheet'!$B$15))),
                --(INT('Data Sheet'!$A$15) &amp; "." &amp; LEFT(BQ849,3)),
                --(INT('Data Sheet'!$B$15) &amp; "." &amp; LEFT(BQ849,3))
            )
        ),
        "OK"
    )
)</f>
        <v>OK</v>
      </c>
      <c r="Q849" s="23" t="str">
        <f>IF(BS849&lt;&gt;"",
    IF(INT('Data Sheet'!$A$19)=INT('Data Sheet'!$B$15),
        --(INT('Data Sheet'!$A$15) &amp; "." &amp; BS849),
        IF(AND((--(INT('Data Sheet'!$A$15) &amp; "." &amp; BS849)&gt;=--('Data Sheet'!$A$15)), (--(INT('Data Sheet'!$A$15) &amp; "." &amp; BS849)&lt;=--('Data Sheet'!$B$15))),
            --(INT('Data Sheet'!$A$15) &amp; "." &amp; BS849),
            --(INT('Data Sheet'!$B$15) &amp; "." &amp; BS849)
        )
    ),
    IF(BQ849&lt;&gt;"",
        IF(INT('Data Sheet'!$A$15)=INT('Data Sheet'!$B$15),
            --(INT('Data Sheet'!$A$15) &amp; "." &amp; RIGHT(BQ849,3)),
            IF(AND((--(INT('Data Sheet'!$A$15) &amp; "." &amp; RIGHT(BQ849,3))&gt;=--('Data Sheet'!$A$15)), (--(INT('Data Sheet'!$A$15) &amp; "." &amp; RIGHT(BQ849,3))&lt;=--('Data Sheet'!$B$15))),
                --(INT('Data Sheet'!$A$15) &amp; "." &amp; RIGHT(BQ849,3)),
                --(INT('Data Sheet'!$B$15) &amp; "." &amp; RIGHT(BQ849,3))
            )
        ),
        "OK"
    )
)</f>
        <v>OK</v>
      </c>
      <c r="R849" s="19"/>
      <c r="S849" s="19"/>
      <c r="T849" s="19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1"/>
      <c r="AU849" s="21"/>
      <c r="AV849" s="21"/>
      <c r="AW849" s="22"/>
      <c r="AX849" s="99"/>
      <c r="AY849" s="20"/>
      <c r="AZ849" s="20"/>
      <c r="BA849" s="22"/>
      <c r="BB849">
        <v>841</v>
      </c>
      <c r="BC849" s="80"/>
      <c r="BD849" s="80"/>
      <c r="BE849" s="80"/>
      <c r="BF849" s="80"/>
      <c r="BG849" s="32" t="str">
        <f t="shared" si="147"/>
        <v/>
      </c>
      <c r="BH849" s="78">
        <f t="shared" si="145"/>
        <v>0</v>
      </c>
      <c r="BI849" s="2">
        <f t="shared" si="148"/>
        <v>0</v>
      </c>
      <c r="BJ849" s="2">
        <f t="shared" si="149"/>
        <v>0</v>
      </c>
      <c r="BK849" s="2">
        <f t="shared" si="146"/>
        <v>0</v>
      </c>
    </row>
    <row r="850" spans="2:63" ht="15" customHeight="1" x14ac:dyDescent="0.25">
      <c r="B850" s="14">
        <v>842</v>
      </c>
      <c r="C850" s="95" t="str">
        <f t="shared" si="150"/>
        <v/>
      </c>
      <c r="D850" s="15" t="str">
        <f t="shared" si="144"/>
        <v>OK</v>
      </c>
      <c r="E850" s="16" t="e">
        <f>VLOOKUP('Data Sheet'!$B$8,'Data Sheet'!$I$2:$J$9,2,FALSE)</f>
        <v>#N/A</v>
      </c>
      <c r="F850" s="16" t="str">
        <f t="shared" si="151"/>
        <v/>
      </c>
      <c r="G850" s="103">
        <f t="shared" si="152"/>
        <v>0</v>
      </c>
      <c r="H850" s="17" t="s">
        <v>26</v>
      </c>
      <c r="I850" s="17" t="s">
        <v>26</v>
      </c>
      <c r="J850" s="17" t="str">
        <f>IF('Data Sheet'!$B$9="NC-50","N/A","OK")</f>
        <v>OK</v>
      </c>
      <c r="K850" s="17" t="str">
        <f>IF('Data Sheet'!$B$9="NC-50","N/A","OK")</f>
        <v>OK</v>
      </c>
      <c r="L850" s="17" t="str">
        <f t="shared" si="153"/>
        <v>OK</v>
      </c>
      <c r="M850" s="17" t="str">
        <f t="shared" si="154"/>
        <v>OK</v>
      </c>
      <c r="N850" s="18" t="str">
        <f>IF(BO850&lt;&gt;"",
    IF(INT('Data Sheet'!$A$19)=INT('Data Sheet'!$B$19),
        --(INT('Data Sheet'!$A$19) &amp; "." &amp; BO850),
        IF(AND((--(INT('Data Sheet'!$A$19) &amp; "." &amp; BO850)&gt;=--('Data Sheet'!$A$19)), (--(INT('Data Sheet'!$A$19) &amp; "." &amp; BO850)&lt;=--('Data Sheet'!$B$19))),
            --(INT('Data Sheet'!$A$19) &amp; "." &amp; BO850),
            --(INT('Data Sheet'!$B$19) &amp; "." &amp; BO850)
        )
    ),
    IF(BN850&lt;&gt;"",
        IF(INT('Data Sheet'!$A$19)=INT('Data Sheet'!$B$19),
            --(INT('Data Sheet'!$A$19) &amp; "." &amp; LEFT(BN850,3)),
            IF(AND((--(INT('Data Sheet'!$A$19) &amp; "." &amp; LEFT(BN850,3))&gt;=--('Data Sheet'!$A$19)), (--(INT('Data Sheet'!$A$19) &amp; "." &amp; LEFT(BN850,3))&lt;=--('Data Sheet'!$B$19))),
                --(INT('Data Sheet'!$A$19) &amp; "." &amp; LEFT(BN850,3)),
                --(INT('Data Sheet'!$B$19) &amp; "." &amp; LEFT(BN850,3))
            )
        ),
        "OK"
    )
)</f>
        <v>OK</v>
      </c>
      <c r="O850" s="23" t="str">
        <f>IF(BP850&lt;&gt;"",
    IF(INT('Data Sheet'!$A$19)=INT('Data Sheet'!$B$19),
        --(INT('Data Sheet'!$A$19) &amp; "." &amp; BP850),
        IF(AND((--(INT('Data Sheet'!$A$19) &amp; "." &amp; BP850)&gt;=--('Data Sheet'!$A$19)), (--(INT('Data Sheet'!$A$19) &amp; "." &amp; BP850)&lt;=--('Data Sheet'!$B$19))),
            --(INT('Data Sheet'!$A$19) &amp; "." &amp; BP850),
            --(INT('Data Sheet'!$B$19) &amp; "." &amp; BP850)
        )
    ),
    IF(BN850&lt;&gt;"",
        IF(INT('Data Sheet'!$A$19)=INT('Data Sheet'!$B$19),
            --(INT('Data Sheet'!$A$19) &amp; "." &amp; RIGHT(BN850,3)),
            IF(AND((--(INT('Data Sheet'!$A$19) &amp; "." &amp; RIGHT(BN850,3))&gt;=--('Data Sheet'!$A$19)), (--(INT('Data Sheet'!$A$19) &amp; "." &amp; RIGHT(BN850,3))&lt;=--('Data Sheet'!$B$19))),
                --(INT('Data Sheet'!$A$19) &amp; "." &amp; RIGHT(BN850,3)),
                --(INT('Data Sheet'!$B$19) &amp; "." &amp; RIGHT(BN850,3))
            )
        ),
        "OK"
    )
)</f>
        <v>OK</v>
      </c>
      <c r="P850" s="23" t="str">
        <f>IF(BR850&lt;&gt;"",
    IF(INT('Data Sheet'!$A$19)=INT('Data Sheet'!$B$15),
        --(INT('Data Sheet'!$A$15) &amp; "." &amp; BR850),
        IF(AND((--(INT('Data Sheet'!$A$15) &amp; "." &amp; BR850)&gt;=--('Data Sheet'!$A$15)), (--(INT('Data Sheet'!$A$15) &amp; "." &amp; BR850)&lt;=--('Data Sheet'!$B$15))),
            --(INT('Data Sheet'!$A$15) &amp; "." &amp; BR850),
            --(INT('Data Sheet'!$B$15) &amp; "." &amp; BR850)
        )
    ),
    IF(BQ850&lt;&gt;"",
        IF(INT('Data Sheet'!$A$15)=INT('Data Sheet'!$B$15),
            --(INT('Data Sheet'!$A$15) &amp; "." &amp; LEFT(BQ850,3)),
            IF(AND((--(INT('Data Sheet'!$A$15) &amp; "." &amp; LEFT(BQ850,3))&gt;=--('Data Sheet'!$A$15)), (--(INT('Data Sheet'!$A$15) &amp; "." &amp; LEFT(BQ850,3))&lt;=--('Data Sheet'!$B$15))),
                --(INT('Data Sheet'!$A$15) &amp; "." &amp; LEFT(BQ850,3)),
                --(INT('Data Sheet'!$B$15) &amp; "." &amp; LEFT(BQ850,3))
            )
        ),
        "OK"
    )
)</f>
        <v>OK</v>
      </c>
      <c r="Q850" s="23" t="str">
        <f>IF(BS850&lt;&gt;"",
    IF(INT('Data Sheet'!$A$19)=INT('Data Sheet'!$B$15),
        --(INT('Data Sheet'!$A$15) &amp; "." &amp; BS850),
        IF(AND((--(INT('Data Sheet'!$A$15) &amp; "." &amp; BS850)&gt;=--('Data Sheet'!$A$15)), (--(INT('Data Sheet'!$A$15) &amp; "." &amp; BS850)&lt;=--('Data Sheet'!$B$15))),
            --(INT('Data Sheet'!$A$15) &amp; "." &amp; BS850),
            --(INT('Data Sheet'!$B$15) &amp; "." &amp; BS850)
        )
    ),
    IF(BQ850&lt;&gt;"",
        IF(INT('Data Sheet'!$A$15)=INT('Data Sheet'!$B$15),
            --(INT('Data Sheet'!$A$15) &amp; "." &amp; RIGHT(BQ850,3)),
            IF(AND((--(INT('Data Sheet'!$A$15) &amp; "." &amp; RIGHT(BQ850,3))&gt;=--('Data Sheet'!$A$15)), (--(INT('Data Sheet'!$A$15) &amp; "." &amp; RIGHT(BQ850,3))&lt;=--('Data Sheet'!$B$15))),
                --(INT('Data Sheet'!$A$15) &amp; "." &amp; RIGHT(BQ850,3)),
                --(INT('Data Sheet'!$B$15) &amp; "." &amp; RIGHT(BQ850,3))
            )
        ),
        "OK"
    )
)</f>
        <v>OK</v>
      </c>
      <c r="R850" s="19"/>
      <c r="S850" s="19"/>
      <c r="T850" s="19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1"/>
      <c r="AU850" s="21"/>
      <c r="AV850" s="21"/>
      <c r="AW850" s="22"/>
      <c r="AX850" s="99"/>
      <c r="AY850" s="20"/>
      <c r="AZ850" s="20"/>
      <c r="BA850" s="22"/>
      <c r="BB850">
        <v>842</v>
      </c>
      <c r="BC850" s="80"/>
      <c r="BD850" s="80"/>
      <c r="BE850" s="80"/>
      <c r="BF850" s="80"/>
      <c r="BG850" s="32" t="str">
        <f t="shared" si="147"/>
        <v/>
      </c>
      <c r="BH850" s="78">
        <f t="shared" si="145"/>
        <v>0</v>
      </c>
      <c r="BI850" s="2">
        <f t="shared" si="148"/>
        <v>0</v>
      </c>
      <c r="BJ850" s="2">
        <f t="shared" si="149"/>
        <v>0</v>
      </c>
      <c r="BK850" s="2">
        <f t="shared" si="146"/>
        <v>0</v>
      </c>
    </row>
    <row r="851" spans="2:63" ht="15" customHeight="1" x14ac:dyDescent="0.25">
      <c r="B851" s="14">
        <v>843</v>
      </c>
      <c r="C851" s="95" t="str">
        <f t="shared" si="150"/>
        <v/>
      </c>
      <c r="D851" s="15" t="str">
        <f t="shared" si="144"/>
        <v>OK</v>
      </c>
      <c r="E851" s="16" t="e">
        <f>VLOOKUP('Data Sheet'!$B$8,'Data Sheet'!$I$2:$J$9,2,FALSE)</f>
        <v>#N/A</v>
      </c>
      <c r="F851" s="16" t="str">
        <f t="shared" si="151"/>
        <v/>
      </c>
      <c r="G851" s="103">
        <f t="shared" si="152"/>
        <v>0</v>
      </c>
      <c r="H851" s="17" t="s">
        <v>26</v>
      </c>
      <c r="I851" s="17" t="s">
        <v>26</v>
      </c>
      <c r="J851" s="17" t="str">
        <f>IF('Data Sheet'!$B$9="NC-50","N/A","OK")</f>
        <v>OK</v>
      </c>
      <c r="K851" s="17" t="str">
        <f>IF('Data Sheet'!$B$9="NC-50","N/A","OK")</f>
        <v>OK</v>
      </c>
      <c r="L851" s="17" t="str">
        <f t="shared" si="153"/>
        <v>OK</v>
      </c>
      <c r="M851" s="17" t="str">
        <f t="shared" si="154"/>
        <v>OK</v>
      </c>
      <c r="N851" s="18" t="str">
        <f>IF(BO851&lt;&gt;"",
    IF(INT('Data Sheet'!$A$19)=INT('Data Sheet'!$B$19),
        --(INT('Data Sheet'!$A$19) &amp; "." &amp; BO851),
        IF(AND((--(INT('Data Sheet'!$A$19) &amp; "." &amp; BO851)&gt;=--('Data Sheet'!$A$19)), (--(INT('Data Sheet'!$A$19) &amp; "." &amp; BO851)&lt;=--('Data Sheet'!$B$19))),
            --(INT('Data Sheet'!$A$19) &amp; "." &amp; BO851),
            --(INT('Data Sheet'!$B$19) &amp; "." &amp; BO851)
        )
    ),
    IF(BN851&lt;&gt;"",
        IF(INT('Data Sheet'!$A$19)=INT('Data Sheet'!$B$19),
            --(INT('Data Sheet'!$A$19) &amp; "." &amp; LEFT(BN851,3)),
            IF(AND((--(INT('Data Sheet'!$A$19) &amp; "." &amp; LEFT(BN851,3))&gt;=--('Data Sheet'!$A$19)), (--(INT('Data Sheet'!$A$19) &amp; "." &amp; LEFT(BN851,3))&lt;=--('Data Sheet'!$B$19))),
                --(INT('Data Sheet'!$A$19) &amp; "." &amp; LEFT(BN851,3)),
                --(INT('Data Sheet'!$B$19) &amp; "." &amp; LEFT(BN851,3))
            )
        ),
        "OK"
    )
)</f>
        <v>OK</v>
      </c>
      <c r="O851" s="23" t="str">
        <f>IF(BP851&lt;&gt;"",
    IF(INT('Data Sheet'!$A$19)=INT('Data Sheet'!$B$19),
        --(INT('Data Sheet'!$A$19) &amp; "." &amp; BP851),
        IF(AND((--(INT('Data Sheet'!$A$19) &amp; "." &amp; BP851)&gt;=--('Data Sheet'!$A$19)), (--(INT('Data Sheet'!$A$19) &amp; "." &amp; BP851)&lt;=--('Data Sheet'!$B$19))),
            --(INT('Data Sheet'!$A$19) &amp; "." &amp; BP851),
            --(INT('Data Sheet'!$B$19) &amp; "." &amp; BP851)
        )
    ),
    IF(BN851&lt;&gt;"",
        IF(INT('Data Sheet'!$A$19)=INT('Data Sheet'!$B$19),
            --(INT('Data Sheet'!$A$19) &amp; "." &amp; RIGHT(BN851,3)),
            IF(AND((--(INT('Data Sheet'!$A$19) &amp; "." &amp; RIGHT(BN851,3))&gt;=--('Data Sheet'!$A$19)), (--(INT('Data Sheet'!$A$19) &amp; "." &amp; RIGHT(BN851,3))&lt;=--('Data Sheet'!$B$19))),
                --(INT('Data Sheet'!$A$19) &amp; "." &amp; RIGHT(BN851,3)),
                --(INT('Data Sheet'!$B$19) &amp; "." &amp; RIGHT(BN851,3))
            )
        ),
        "OK"
    )
)</f>
        <v>OK</v>
      </c>
      <c r="P851" s="23" t="str">
        <f>IF(BR851&lt;&gt;"",
    IF(INT('Data Sheet'!$A$19)=INT('Data Sheet'!$B$15),
        --(INT('Data Sheet'!$A$15) &amp; "." &amp; BR851),
        IF(AND((--(INT('Data Sheet'!$A$15) &amp; "." &amp; BR851)&gt;=--('Data Sheet'!$A$15)), (--(INT('Data Sheet'!$A$15) &amp; "." &amp; BR851)&lt;=--('Data Sheet'!$B$15))),
            --(INT('Data Sheet'!$A$15) &amp; "." &amp; BR851),
            --(INT('Data Sheet'!$B$15) &amp; "." &amp; BR851)
        )
    ),
    IF(BQ851&lt;&gt;"",
        IF(INT('Data Sheet'!$A$15)=INT('Data Sheet'!$B$15),
            --(INT('Data Sheet'!$A$15) &amp; "." &amp; LEFT(BQ851,3)),
            IF(AND((--(INT('Data Sheet'!$A$15) &amp; "." &amp; LEFT(BQ851,3))&gt;=--('Data Sheet'!$A$15)), (--(INT('Data Sheet'!$A$15) &amp; "." &amp; LEFT(BQ851,3))&lt;=--('Data Sheet'!$B$15))),
                --(INT('Data Sheet'!$A$15) &amp; "." &amp; LEFT(BQ851,3)),
                --(INT('Data Sheet'!$B$15) &amp; "." &amp; LEFT(BQ851,3))
            )
        ),
        "OK"
    )
)</f>
        <v>OK</v>
      </c>
      <c r="Q851" s="23" t="str">
        <f>IF(BS851&lt;&gt;"",
    IF(INT('Data Sheet'!$A$19)=INT('Data Sheet'!$B$15),
        --(INT('Data Sheet'!$A$15) &amp; "." &amp; BS851),
        IF(AND((--(INT('Data Sheet'!$A$15) &amp; "." &amp; BS851)&gt;=--('Data Sheet'!$A$15)), (--(INT('Data Sheet'!$A$15) &amp; "." &amp; BS851)&lt;=--('Data Sheet'!$B$15))),
            --(INT('Data Sheet'!$A$15) &amp; "." &amp; BS851),
            --(INT('Data Sheet'!$B$15) &amp; "." &amp; BS851)
        )
    ),
    IF(BQ851&lt;&gt;"",
        IF(INT('Data Sheet'!$A$15)=INT('Data Sheet'!$B$15),
            --(INT('Data Sheet'!$A$15) &amp; "." &amp; RIGHT(BQ851,3)),
            IF(AND((--(INT('Data Sheet'!$A$15) &amp; "." &amp; RIGHT(BQ851,3))&gt;=--('Data Sheet'!$A$15)), (--(INT('Data Sheet'!$A$15) &amp; "." &amp; RIGHT(BQ851,3))&lt;=--('Data Sheet'!$B$15))),
                --(INT('Data Sheet'!$A$15) &amp; "." &amp; RIGHT(BQ851,3)),
                --(INT('Data Sheet'!$B$15) &amp; "." &amp; RIGHT(BQ851,3))
            )
        ),
        "OK"
    )
)</f>
        <v>OK</v>
      </c>
      <c r="R851" s="19"/>
      <c r="S851" s="19"/>
      <c r="T851" s="19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1"/>
      <c r="AU851" s="21"/>
      <c r="AV851" s="21"/>
      <c r="AW851" s="22"/>
      <c r="AX851" s="99"/>
      <c r="AY851" s="20"/>
      <c r="AZ851" s="20"/>
      <c r="BA851" s="22"/>
      <c r="BB851">
        <v>843</v>
      </c>
      <c r="BC851" s="80"/>
      <c r="BD851" s="80"/>
      <c r="BE851" s="80"/>
      <c r="BF851" s="80"/>
      <c r="BG851" s="32" t="str">
        <f t="shared" si="147"/>
        <v/>
      </c>
      <c r="BH851" s="78">
        <f t="shared" si="145"/>
        <v>0</v>
      </c>
      <c r="BI851" s="2">
        <f t="shared" si="148"/>
        <v>0</v>
      </c>
      <c r="BJ851" s="2">
        <f t="shared" si="149"/>
        <v>0</v>
      </c>
      <c r="BK851" s="2">
        <f t="shared" si="146"/>
        <v>0</v>
      </c>
    </row>
    <row r="852" spans="2:63" ht="15" customHeight="1" x14ac:dyDescent="0.25">
      <c r="B852" s="14">
        <v>844</v>
      </c>
      <c r="C852" s="95" t="str">
        <f t="shared" si="150"/>
        <v/>
      </c>
      <c r="D852" s="15" t="str">
        <f t="shared" si="144"/>
        <v>OK</v>
      </c>
      <c r="E852" s="16" t="e">
        <f>VLOOKUP('Data Sheet'!$B$8,'Data Sheet'!$I$2:$J$9,2,FALSE)</f>
        <v>#N/A</v>
      </c>
      <c r="F852" s="16" t="str">
        <f t="shared" si="151"/>
        <v/>
      </c>
      <c r="G852" s="103">
        <f t="shared" si="152"/>
        <v>0</v>
      </c>
      <c r="H852" s="17" t="s">
        <v>26</v>
      </c>
      <c r="I852" s="17" t="s">
        <v>26</v>
      </c>
      <c r="J852" s="17" t="str">
        <f>IF('Data Sheet'!$B$9="NC-50","N/A","OK")</f>
        <v>OK</v>
      </c>
      <c r="K852" s="17" t="str">
        <f>IF('Data Sheet'!$B$9="NC-50","N/A","OK")</f>
        <v>OK</v>
      </c>
      <c r="L852" s="17" t="str">
        <f t="shared" si="153"/>
        <v>OK</v>
      </c>
      <c r="M852" s="17" t="str">
        <f t="shared" si="154"/>
        <v>OK</v>
      </c>
      <c r="N852" s="18" t="str">
        <f>IF(BO852&lt;&gt;"",
    IF(INT('Data Sheet'!$A$19)=INT('Data Sheet'!$B$19),
        --(INT('Data Sheet'!$A$19) &amp; "." &amp; BO852),
        IF(AND((--(INT('Data Sheet'!$A$19) &amp; "." &amp; BO852)&gt;=--('Data Sheet'!$A$19)), (--(INT('Data Sheet'!$A$19) &amp; "." &amp; BO852)&lt;=--('Data Sheet'!$B$19))),
            --(INT('Data Sheet'!$A$19) &amp; "." &amp; BO852),
            --(INT('Data Sheet'!$B$19) &amp; "." &amp; BO852)
        )
    ),
    IF(BN852&lt;&gt;"",
        IF(INT('Data Sheet'!$A$19)=INT('Data Sheet'!$B$19),
            --(INT('Data Sheet'!$A$19) &amp; "." &amp; LEFT(BN852,3)),
            IF(AND((--(INT('Data Sheet'!$A$19) &amp; "." &amp; LEFT(BN852,3))&gt;=--('Data Sheet'!$A$19)), (--(INT('Data Sheet'!$A$19) &amp; "." &amp; LEFT(BN852,3))&lt;=--('Data Sheet'!$B$19))),
                --(INT('Data Sheet'!$A$19) &amp; "." &amp; LEFT(BN852,3)),
                --(INT('Data Sheet'!$B$19) &amp; "." &amp; LEFT(BN852,3))
            )
        ),
        "OK"
    )
)</f>
        <v>OK</v>
      </c>
      <c r="O852" s="23" t="str">
        <f>IF(BP852&lt;&gt;"",
    IF(INT('Data Sheet'!$A$19)=INT('Data Sheet'!$B$19),
        --(INT('Data Sheet'!$A$19) &amp; "." &amp; BP852),
        IF(AND((--(INT('Data Sheet'!$A$19) &amp; "." &amp; BP852)&gt;=--('Data Sheet'!$A$19)), (--(INT('Data Sheet'!$A$19) &amp; "." &amp; BP852)&lt;=--('Data Sheet'!$B$19))),
            --(INT('Data Sheet'!$A$19) &amp; "." &amp; BP852),
            --(INT('Data Sheet'!$B$19) &amp; "." &amp; BP852)
        )
    ),
    IF(BN852&lt;&gt;"",
        IF(INT('Data Sheet'!$A$19)=INT('Data Sheet'!$B$19),
            --(INT('Data Sheet'!$A$19) &amp; "." &amp; RIGHT(BN852,3)),
            IF(AND((--(INT('Data Sheet'!$A$19) &amp; "." &amp; RIGHT(BN852,3))&gt;=--('Data Sheet'!$A$19)), (--(INT('Data Sheet'!$A$19) &amp; "." &amp; RIGHT(BN852,3))&lt;=--('Data Sheet'!$B$19))),
                --(INT('Data Sheet'!$A$19) &amp; "." &amp; RIGHT(BN852,3)),
                --(INT('Data Sheet'!$B$19) &amp; "." &amp; RIGHT(BN852,3))
            )
        ),
        "OK"
    )
)</f>
        <v>OK</v>
      </c>
      <c r="P852" s="23" t="str">
        <f>IF(BR852&lt;&gt;"",
    IF(INT('Data Sheet'!$A$19)=INT('Data Sheet'!$B$15),
        --(INT('Data Sheet'!$A$15) &amp; "." &amp; BR852),
        IF(AND((--(INT('Data Sheet'!$A$15) &amp; "." &amp; BR852)&gt;=--('Data Sheet'!$A$15)), (--(INT('Data Sheet'!$A$15) &amp; "." &amp; BR852)&lt;=--('Data Sheet'!$B$15))),
            --(INT('Data Sheet'!$A$15) &amp; "." &amp; BR852),
            --(INT('Data Sheet'!$B$15) &amp; "." &amp; BR852)
        )
    ),
    IF(BQ852&lt;&gt;"",
        IF(INT('Data Sheet'!$A$15)=INT('Data Sheet'!$B$15),
            --(INT('Data Sheet'!$A$15) &amp; "." &amp; LEFT(BQ852,3)),
            IF(AND((--(INT('Data Sheet'!$A$15) &amp; "." &amp; LEFT(BQ852,3))&gt;=--('Data Sheet'!$A$15)), (--(INT('Data Sheet'!$A$15) &amp; "." &amp; LEFT(BQ852,3))&lt;=--('Data Sheet'!$B$15))),
                --(INT('Data Sheet'!$A$15) &amp; "." &amp; LEFT(BQ852,3)),
                --(INT('Data Sheet'!$B$15) &amp; "." &amp; LEFT(BQ852,3))
            )
        ),
        "OK"
    )
)</f>
        <v>OK</v>
      </c>
      <c r="Q852" s="23" t="str">
        <f>IF(BS852&lt;&gt;"",
    IF(INT('Data Sheet'!$A$19)=INT('Data Sheet'!$B$15),
        --(INT('Data Sheet'!$A$15) &amp; "." &amp; BS852),
        IF(AND((--(INT('Data Sheet'!$A$15) &amp; "." &amp; BS852)&gt;=--('Data Sheet'!$A$15)), (--(INT('Data Sheet'!$A$15) &amp; "." &amp; BS852)&lt;=--('Data Sheet'!$B$15))),
            --(INT('Data Sheet'!$A$15) &amp; "." &amp; BS852),
            --(INT('Data Sheet'!$B$15) &amp; "." &amp; BS852)
        )
    ),
    IF(BQ852&lt;&gt;"",
        IF(INT('Data Sheet'!$A$15)=INT('Data Sheet'!$B$15),
            --(INT('Data Sheet'!$A$15) &amp; "." &amp; RIGHT(BQ852,3)),
            IF(AND((--(INT('Data Sheet'!$A$15) &amp; "." &amp; RIGHT(BQ852,3))&gt;=--('Data Sheet'!$A$15)), (--(INT('Data Sheet'!$A$15) &amp; "." &amp; RIGHT(BQ852,3))&lt;=--('Data Sheet'!$B$15))),
                --(INT('Data Sheet'!$A$15) &amp; "." &amp; RIGHT(BQ852,3)),
                --(INT('Data Sheet'!$B$15) &amp; "." &amp; RIGHT(BQ852,3))
            )
        ),
        "OK"
    )
)</f>
        <v>OK</v>
      </c>
      <c r="R852" s="19"/>
      <c r="S852" s="19"/>
      <c r="T852" s="19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1"/>
      <c r="AU852" s="21"/>
      <c r="AV852" s="21"/>
      <c r="AW852" s="22"/>
      <c r="AX852" s="99"/>
      <c r="AY852" s="20"/>
      <c r="AZ852" s="20"/>
      <c r="BA852" s="22"/>
      <c r="BB852">
        <v>844</v>
      </c>
      <c r="BC852" s="80"/>
      <c r="BD852" s="80"/>
      <c r="BE852" s="80"/>
      <c r="BF852" s="80"/>
      <c r="BG852" s="32" t="str">
        <f t="shared" si="147"/>
        <v/>
      </c>
      <c r="BH852" s="78">
        <f t="shared" si="145"/>
        <v>0</v>
      </c>
      <c r="BI852" s="2">
        <f t="shared" si="148"/>
        <v>0</v>
      </c>
      <c r="BJ852" s="2">
        <f t="shared" si="149"/>
        <v>0</v>
      </c>
      <c r="BK852" s="2">
        <f t="shared" si="146"/>
        <v>0</v>
      </c>
    </row>
    <row r="853" spans="2:63" ht="15" customHeight="1" x14ac:dyDescent="0.25">
      <c r="B853" s="14">
        <v>845</v>
      </c>
      <c r="C853" s="95" t="str">
        <f t="shared" si="150"/>
        <v/>
      </c>
      <c r="D853" s="15" t="str">
        <f t="shared" si="144"/>
        <v>OK</v>
      </c>
      <c r="E853" s="16" t="e">
        <f>VLOOKUP('Data Sheet'!$B$8,'Data Sheet'!$I$2:$J$9,2,FALSE)</f>
        <v>#N/A</v>
      </c>
      <c r="F853" s="16" t="str">
        <f t="shared" si="151"/>
        <v/>
      </c>
      <c r="G853" s="103">
        <f t="shared" si="152"/>
        <v>0</v>
      </c>
      <c r="H853" s="17" t="s">
        <v>26</v>
      </c>
      <c r="I853" s="17" t="s">
        <v>26</v>
      </c>
      <c r="J853" s="17" t="str">
        <f>IF('Data Sheet'!$B$9="NC-50","N/A","OK")</f>
        <v>OK</v>
      </c>
      <c r="K853" s="17" t="str">
        <f>IF('Data Sheet'!$B$9="NC-50","N/A","OK")</f>
        <v>OK</v>
      </c>
      <c r="L853" s="17" t="str">
        <f t="shared" si="153"/>
        <v>OK</v>
      </c>
      <c r="M853" s="17" t="str">
        <f t="shared" si="154"/>
        <v>OK</v>
      </c>
      <c r="N853" s="18" t="str">
        <f>IF(BO853&lt;&gt;"",
    IF(INT('Data Sheet'!$A$19)=INT('Data Sheet'!$B$19),
        --(INT('Data Sheet'!$A$19) &amp; "." &amp; BO853),
        IF(AND((--(INT('Data Sheet'!$A$19) &amp; "." &amp; BO853)&gt;=--('Data Sheet'!$A$19)), (--(INT('Data Sheet'!$A$19) &amp; "." &amp; BO853)&lt;=--('Data Sheet'!$B$19))),
            --(INT('Data Sheet'!$A$19) &amp; "." &amp; BO853),
            --(INT('Data Sheet'!$B$19) &amp; "." &amp; BO853)
        )
    ),
    IF(BN853&lt;&gt;"",
        IF(INT('Data Sheet'!$A$19)=INT('Data Sheet'!$B$19),
            --(INT('Data Sheet'!$A$19) &amp; "." &amp; LEFT(BN853,3)),
            IF(AND((--(INT('Data Sheet'!$A$19) &amp; "." &amp; LEFT(BN853,3))&gt;=--('Data Sheet'!$A$19)), (--(INT('Data Sheet'!$A$19) &amp; "." &amp; LEFT(BN853,3))&lt;=--('Data Sheet'!$B$19))),
                --(INT('Data Sheet'!$A$19) &amp; "." &amp; LEFT(BN853,3)),
                --(INT('Data Sheet'!$B$19) &amp; "." &amp; LEFT(BN853,3))
            )
        ),
        "OK"
    )
)</f>
        <v>OK</v>
      </c>
      <c r="O853" s="23" t="str">
        <f>IF(BP853&lt;&gt;"",
    IF(INT('Data Sheet'!$A$19)=INT('Data Sheet'!$B$19),
        --(INT('Data Sheet'!$A$19) &amp; "." &amp; BP853),
        IF(AND((--(INT('Data Sheet'!$A$19) &amp; "." &amp; BP853)&gt;=--('Data Sheet'!$A$19)), (--(INT('Data Sheet'!$A$19) &amp; "." &amp; BP853)&lt;=--('Data Sheet'!$B$19))),
            --(INT('Data Sheet'!$A$19) &amp; "." &amp; BP853),
            --(INT('Data Sheet'!$B$19) &amp; "." &amp; BP853)
        )
    ),
    IF(BN853&lt;&gt;"",
        IF(INT('Data Sheet'!$A$19)=INT('Data Sheet'!$B$19),
            --(INT('Data Sheet'!$A$19) &amp; "." &amp; RIGHT(BN853,3)),
            IF(AND((--(INT('Data Sheet'!$A$19) &amp; "." &amp; RIGHT(BN853,3))&gt;=--('Data Sheet'!$A$19)), (--(INT('Data Sheet'!$A$19) &amp; "." &amp; RIGHT(BN853,3))&lt;=--('Data Sheet'!$B$19))),
                --(INT('Data Sheet'!$A$19) &amp; "." &amp; RIGHT(BN853,3)),
                --(INT('Data Sheet'!$B$19) &amp; "." &amp; RIGHT(BN853,3))
            )
        ),
        "OK"
    )
)</f>
        <v>OK</v>
      </c>
      <c r="P853" s="23" t="str">
        <f>IF(BR853&lt;&gt;"",
    IF(INT('Data Sheet'!$A$19)=INT('Data Sheet'!$B$15),
        --(INT('Data Sheet'!$A$15) &amp; "." &amp; BR853),
        IF(AND((--(INT('Data Sheet'!$A$15) &amp; "." &amp; BR853)&gt;=--('Data Sheet'!$A$15)), (--(INT('Data Sheet'!$A$15) &amp; "." &amp; BR853)&lt;=--('Data Sheet'!$B$15))),
            --(INT('Data Sheet'!$A$15) &amp; "." &amp; BR853),
            --(INT('Data Sheet'!$B$15) &amp; "." &amp; BR853)
        )
    ),
    IF(BQ853&lt;&gt;"",
        IF(INT('Data Sheet'!$A$15)=INT('Data Sheet'!$B$15),
            --(INT('Data Sheet'!$A$15) &amp; "." &amp; LEFT(BQ853,3)),
            IF(AND((--(INT('Data Sheet'!$A$15) &amp; "." &amp; LEFT(BQ853,3))&gt;=--('Data Sheet'!$A$15)), (--(INT('Data Sheet'!$A$15) &amp; "." &amp; LEFT(BQ853,3))&lt;=--('Data Sheet'!$B$15))),
                --(INT('Data Sheet'!$A$15) &amp; "." &amp; LEFT(BQ853,3)),
                --(INT('Data Sheet'!$B$15) &amp; "." &amp; LEFT(BQ853,3))
            )
        ),
        "OK"
    )
)</f>
        <v>OK</v>
      </c>
      <c r="Q853" s="23" t="str">
        <f>IF(BS853&lt;&gt;"",
    IF(INT('Data Sheet'!$A$19)=INT('Data Sheet'!$B$15),
        --(INT('Data Sheet'!$A$15) &amp; "." &amp; BS853),
        IF(AND((--(INT('Data Sheet'!$A$15) &amp; "." &amp; BS853)&gt;=--('Data Sheet'!$A$15)), (--(INT('Data Sheet'!$A$15) &amp; "." &amp; BS853)&lt;=--('Data Sheet'!$B$15))),
            --(INT('Data Sheet'!$A$15) &amp; "." &amp; BS853),
            --(INT('Data Sheet'!$B$15) &amp; "." &amp; BS853)
        )
    ),
    IF(BQ853&lt;&gt;"",
        IF(INT('Data Sheet'!$A$15)=INT('Data Sheet'!$B$15),
            --(INT('Data Sheet'!$A$15) &amp; "." &amp; RIGHT(BQ853,3)),
            IF(AND((--(INT('Data Sheet'!$A$15) &amp; "." &amp; RIGHT(BQ853,3))&gt;=--('Data Sheet'!$A$15)), (--(INT('Data Sheet'!$A$15) &amp; "." &amp; RIGHT(BQ853,3))&lt;=--('Data Sheet'!$B$15))),
                --(INT('Data Sheet'!$A$15) &amp; "." &amp; RIGHT(BQ853,3)),
                --(INT('Data Sheet'!$B$15) &amp; "." &amp; RIGHT(BQ853,3))
            )
        ),
        "OK"
    )
)</f>
        <v>OK</v>
      </c>
      <c r="R853" s="19"/>
      <c r="S853" s="19"/>
      <c r="T853" s="19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1"/>
      <c r="AU853" s="21"/>
      <c r="AV853" s="21"/>
      <c r="AW853" s="22"/>
      <c r="AX853" s="99"/>
      <c r="AY853" s="20"/>
      <c r="AZ853" s="20"/>
      <c r="BA853" s="22"/>
      <c r="BB853">
        <v>845</v>
      </c>
      <c r="BC853" s="80"/>
      <c r="BD853" s="80"/>
      <c r="BE853" s="80"/>
      <c r="BF853" s="80"/>
      <c r="BG853" s="32" t="str">
        <f t="shared" si="147"/>
        <v/>
      </c>
      <c r="BH853" s="78">
        <f t="shared" si="145"/>
        <v>0</v>
      </c>
      <c r="BI853" s="2">
        <f t="shared" si="148"/>
        <v>0</v>
      </c>
      <c r="BJ853" s="2">
        <f t="shared" si="149"/>
        <v>0</v>
      </c>
      <c r="BK853" s="2">
        <f t="shared" si="146"/>
        <v>0</v>
      </c>
    </row>
    <row r="854" spans="2:63" ht="15" customHeight="1" x14ac:dyDescent="0.25">
      <c r="B854" s="14">
        <v>846</v>
      </c>
      <c r="C854" s="95" t="str">
        <f t="shared" si="150"/>
        <v/>
      </c>
      <c r="D854" s="15" t="str">
        <f t="shared" si="144"/>
        <v>OK</v>
      </c>
      <c r="E854" s="16" t="e">
        <f>VLOOKUP('Data Sheet'!$B$8,'Data Sheet'!$I$2:$J$9,2,FALSE)</f>
        <v>#N/A</v>
      </c>
      <c r="F854" s="16" t="str">
        <f t="shared" si="151"/>
        <v/>
      </c>
      <c r="G854" s="103">
        <f t="shared" si="152"/>
        <v>0</v>
      </c>
      <c r="H854" s="17" t="s">
        <v>26</v>
      </c>
      <c r="I854" s="17" t="s">
        <v>26</v>
      </c>
      <c r="J854" s="17" t="str">
        <f>IF('Data Sheet'!$B$9="NC-50","N/A","OK")</f>
        <v>OK</v>
      </c>
      <c r="K854" s="17" t="str">
        <f>IF('Data Sheet'!$B$9="NC-50","N/A","OK")</f>
        <v>OK</v>
      </c>
      <c r="L854" s="17" t="str">
        <f t="shared" si="153"/>
        <v>OK</v>
      </c>
      <c r="M854" s="17" t="str">
        <f t="shared" si="154"/>
        <v>OK</v>
      </c>
      <c r="N854" s="18" t="str">
        <f>IF(BO854&lt;&gt;"",
    IF(INT('Data Sheet'!$A$19)=INT('Data Sheet'!$B$19),
        --(INT('Data Sheet'!$A$19) &amp; "." &amp; BO854),
        IF(AND((--(INT('Data Sheet'!$A$19) &amp; "." &amp; BO854)&gt;=--('Data Sheet'!$A$19)), (--(INT('Data Sheet'!$A$19) &amp; "." &amp; BO854)&lt;=--('Data Sheet'!$B$19))),
            --(INT('Data Sheet'!$A$19) &amp; "." &amp; BO854),
            --(INT('Data Sheet'!$B$19) &amp; "." &amp; BO854)
        )
    ),
    IF(BN854&lt;&gt;"",
        IF(INT('Data Sheet'!$A$19)=INT('Data Sheet'!$B$19),
            --(INT('Data Sheet'!$A$19) &amp; "." &amp; LEFT(BN854,3)),
            IF(AND((--(INT('Data Sheet'!$A$19) &amp; "." &amp; LEFT(BN854,3))&gt;=--('Data Sheet'!$A$19)), (--(INT('Data Sheet'!$A$19) &amp; "." &amp; LEFT(BN854,3))&lt;=--('Data Sheet'!$B$19))),
                --(INT('Data Sheet'!$A$19) &amp; "." &amp; LEFT(BN854,3)),
                --(INT('Data Sheet'!$B$19) &amp; "." &amp; LEFT(BN854,3))
            )
        ),
        "OK"
    )
)</f>
        <v>OK</v>
      </c>
      <c r="O854" s="23" t="str">
        <f>IF(BP854&lt;&gt;"",
    IF(INT('Data Sheet'!$A$19)=INT('Data Sheet'!$B$19),
        --(INT('Data Sheet'!$A$19) &amp; "." &amp; BP854),
        IF(AND((--(INT('Data Sheet'!$A$19) &amp; "." &amp; BP854)&gt;=--('Data Sheet'!$A$19)), (--(INT('Data Sheet'!$A$19) &amp; "." &amp; BP854)&lt;=--('Data Sheet'!$B$19))),
            --(INT('Data Sheet'!$A$19) &amp; "." &amp; BP854),
            --(INT('Data Sheet'!$B$19) &amp; "." &amp; BP854)
        )
    ),
    IF(BN854&lt;&gt;"",
        IF(INT('Data Sheet'!$A$19)=INT('Data Sheet'!$B$19),
            --(INT('Data Sheet'!$A$19) &amp; "." &amp; RIGHT(BN854,3)),
            IF(AND((--(INT('Data Sheet'!$A$19) &amp; "." &amp; RIGHT(BN854,3))&gt;=--('Data Sheet'!$A$19)), (--(INT('Data Sheet'!$A$19) &amp; "." &amp; RIGHT(BN854,3))&lt;=--('Data Sheet'!$B$19))),
                --(INT('Data Sheet'!$A$19) &amp; "." &amp; RIGHT(BN854,3)),
                --(INT('Data Sheet'!$B$19) &amp; "." &amp; RIGHT(BN854,3))
            )
        ),
        "OK"
    )
)</f>
        <v>OK</v>
      </c>
      <c r="P854" s="23" t="str">
        <f>IF(BR854&lt;&gt;"",
    IF(INT('Data Sheet'!$A$19)=INT('Data Sheet'!$B$15),
        --(INT('Data Sheet'!$A$15) &amp; "." &amp; BR854),
        IF(AND((--(INT('Data Sheet'!$A$15) &amp; "." &amp; BR854)&gt;=--('Data Sheet'!$A$15)), (--(INT('Data Sheet'!$A$15) &amp; "." &amp; BR854)&lt;=--('Data Sheet'!$B$15))),
            --(INT('Data Sheet'!$A$15) &amp; "." &amp; BR854),
            --(INT('Data Sheet'!$B$15) &amp; "." &amp; BR854)
        )
    ),
    IF(BQ854&lt;&gt;"",
        IF(INT('Data Sheet'!$A$15)=INT('Data Sheet'!$B$15),
            --(INT('Data Sheet'!$A$15) &amp; "." &amp; LEFT(BQ854,3)),
            IF(AND((--(INT('Data Sheet'!$A$15) &amp; "." &amp; LEFT(BQ854,3))&gt;=--('Data Sheet'!$A$15)), (--(INT('Data Sheet'!$A$15) &amp; "." &amp; LEFT(BQ854,3))&lt;=--('Data Sheet'!$B$15))),
                --(INT('Data Sheet'!$A$15) &amp; "." &amp; LEFT(BQ854,3)),
                --(INT('Data Sheet'!$B$15) &amp; "." &amp; LEFT(BQ854,3))
            )
        ),
        "OK"
    )
)</f>
        <v>OK</v>
      </c>
      <c r="Q854" s="23" t="str">
        <f>IF(BS854&lt;&gt;"",
    IF(INT('Data Sheet'!$A$19)=INT('Data Sheet'!$B$15),
        --(INT('Data Sheet'!$A$15) &amp; "." &amp; BS854),
        IF(AND((--(INT('Data Sheet'!$A$15) &amp; "." &amp; BS854)&gt;=--('Data Sheet'!$A$15)), (--(INT('Data Sheet'!$A$15) &amp; "." &amp; BS854)&lt;=--('Data Sheet'!$B$15))),
            --(INT('Data Sheet'!$A$15) &amp; "." &amp; BS854),
            --(INT('Data Sheet'!$B$15) &amp; "." &amp; BS854)
        )
    ),
    IF(BQ854&lt;&gt;"",
        IF(INT('Data Sheet'!$A$15)=INT('Data Sheet'!$B$15),
            --(INT('Data Sheet'!$A$15) &amp; "." &amp; RIGHT(BQ854,3)),
            IF(AND((--(INT('Data Sheet'!$A$15) &amp; "." &amp; RIGHT(BQ854,3))&gt;=--('Data Sheet'!$A$15)), (--(INT('Data Sheet'!$A$15) &amp; "." &amp; RIGHT(BQ854,3))&lt;=--('Data Sheet'!$B$15))),
                --(INT('Data Sheet'!$A$15) &amp; "." &amp; RIGHT(BQ854,3)),
                --(INT('Data Sheet'!$B$15) &amp; "." &amp; RIGHT(BQ854,3))
            )
        ),
        "OK"
    )
)</f>
        <v>OK</v>
      </c>
      <c r="R854" s="19"/>
      <c r="S854" s="19"/>
      <c r="T854" s="19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1"/>
      <c r="AU854" s="21"/>
      <c r="AV854" s="21"/>
      <c r="AW854" s="22"/>
      <c r="AX854" s="99"/>
      <c r="AY854" s="20"/>
      <c r="AZ854" s="20"/>
      <c r="BA854" s="22"/>
      <c r="BB854">
        <v>846</v>
      </c>
      <c r="BC854" s="80"/>
      <c r="BD854" s="80"/>
      <c r="BE854" s="80"/>
      <c r="BF854" s="80"/>
      <c r="BG854" s="32" t="str">
        <f t="shared" si="147"/>
        <v/>
      </c>
      <c r="BH854" s="78">
        <f t="shared" si="145"/>
        <v>0</v>
      </c>
      <c r="BI854" s="2">
        <f t="shared" si="148"/>
        <v>0</v>
      </c>
      <c r="BJ854" s="2">
        <f t="shared" si="149"/>
        <v>0</v>
      </c>
      <c r="BK854" s="2">
        <f t="shared" si="146"/>
        <v>0</v>
      </c>
    </row>
    <row r="855" spans="2:63" ht="15" customHeight="1" x14ac:dyDescent="0.25">
      <c r="B855" s="14">
        <v>847</v>
      </c>
      <c r="C855" s="95" t="str">
        <f t="shared" si="150"/>
        <v/>
      </c>
      <c r="D855" s="15" t="str">
        <f t="shared" si="144"/>
        <v>OK</v>
      </c>
      <c r="E855" s="16" t="e">
        <f>VLOOKUP('Data Sheet'!$B$8,'Data Sheet'!$I$2:$J$9,2,FALSE)</f>
        <v>#N/A</v>
      </c>
      <c r="F855" s="16" t="str">
        <f t="shared" si="151"/>
        <v/>
      </c>
      <c r="G855" s="103">
        <f t="shared" si="152"/>
        <v>0</v>
      </c>
      <c r="H855" s="17" t="s">
        <v>26</v>
      </c>
      <c r="I855" s="17" t="s">
        <v>26</v>
      </c>
      <c r="J855" s="17" t="str">
        <f>IF('Data Sheet'!$B$9="NC-50","N/A","OK")</f>
        <v>OK</v>
      </c>
      <c r="K855" s="17" t="str">
        <f>IF('Data Sheet'!$B$9="NC-50","N/A","OK")</f>
        <v>OK</v>
      </c>
      <c r="L855" s="17" t="str">
        <f t="shared" si="153"/>
        <v>OK</v>
      </c>
      <c r="M855" s="17" t="str">
        <f t="shared" si="154"/>
        <v>OK</v>
      </c>
      <c r="N855" s="18" t="str">
        <f>IF(BO855&lt;&gt;"",
    IF(INT('Data Sheet'!$A$19)=INT('Data Sheet'!$B$19),
        --(INT('Data Sheet'!$A$19) &amp; "." &amp; BO855),
        IF(AND((--(INT('Data Sheet'!$A$19) &amp; "." &amp; BO855)&gt;=--('Data Sheet'!$A$19)), (--(INT('Data Sheet'!$A$19) &amp; "." &amp; BO855)&lt;=--('Data Sheet'!$B$19))),
            --(INT('Data Sheet'!$A$19) &amp; "." &amp; BO855),
            --(INT('Data Sheet'!$B$19) &amp; "." &amp; BO855)
        )
    ),
    IF(BN855&lt;&gt;"",
        IF(INT('Data Sheet'!$A$19)=INT('Data Sheet'!$B$19),
            --(INT('Data Sheet'!$A$19) &amp; "." &amp; LEFT(BN855,3)),
            IF(AND((--(INT('Data Sheet'!$A$19) &amp; "." &amp; LEFT(BN855,3))&gt;=--('Data Sheet'!$A$19)), (--(INT('Data Sheet'!$A$19) &amp; "." &amp; LEFT(BN855,3))&lt;=--('Data Sheet'!$B$19))),
                --(INT('Data Sheet'!$A$19) &amp; "." &amp; LEFT(BN855,3)),
                --(INT('Data Sheet'!$B$19) &amp; "." &amp; LEFT(BN855,3))
            )
        ),
        "OK"
    )
)</f>
        <v>OK</v>
      </c>
      <c r="O855" s="23" t="str">
        <f>IF(BP855&lt;&gt;"",
    IF(INT('Data Sheet'!$A$19)=INT('Data Sheet'!$B$19),
        --(INT('Data Sheet'!$A$19) &amp; "." &amp; BP855),
        IF(AND((--(INT('Data Sheet'!$A$19) &amp; "." &amp; BP855)&gt;=--('Data Sheet'!$A$19)), (--(INT('Data Sheet'!$A$19) &amp; "." &amp; BP855)&lt;=--('Data Sheet'!$B$19))),
            --(INT('Data Sheet'!$A$19) &amp; "." &amp; BP855),
            --(INT('Data Sheet'!$B$19) &amp; "." &amp; BP855)
        )
    ),
    IF(BN855&lt;&gt;"",
        IF(INT('Data Sheet'!$A$19)=INT('Data Sheet'!$B$19),
            --(INT('Data Sheet'!$A$19) &amp; "." &amp; RIGHT(BN855,3)),
            IF(AND((--(INT('Data Sheet'!$A$19) &amp; "." &amp; RIGHT(BN855,3))&gt;=--('Data Sheet'!$A$19)), (--(INT('Data Sheet'!$A$19) &amp; "." &amp; RIGHT(BN855,3))&lt;=--('Data Sheet'!$B$19))),
                --(INT('Data Sheet'!$A$19) &amp; "." &amp; RIGHT(BN855,3)),
                --(INT('Data Sheet'!$B$19) &amp; "." &amp; RIGHT(BN855,3))
            )
        ),
        "OK"
    )
)</f>
        <v>OK</v>
      </c>
      <c r="P855" s="23" t="str">
        <f>IF(BR855&lt;&gt;"",
    IF(INT('Data Sheet'!$A$19)=INT('Data Sheet'!$B$15),
        --(INT('Data Sheet'!$A$15) &amp; "." &amp; BR855),
        IF(AND((--(INT('Data Sheet'!$A$15) &amp; "." &amp; BR855)&gt;=--('Data Sheet'!$A$15)), (--(INT('Data Sheet'!$A$15) &amp; "." &amp; BR855)&lt;=--('Data Sheet'!$B$15))),
            --(INT('Data Sheet'!$A$15) &amp; "." &amp; BR855),
            --(INT('Data Sheet'!$B$15) &amp; "." &amp; BR855)
        )
    ),
    IF(BQ855&lt;&gt;"",
        IF(INT('Data Sheet'!$A$15)=INT('Data Sheet'!$B$15),
            --(INT('Data Sheet'!$A$15) &amp; "." &amp; LEFT(BQ855,3)),
            IF(AND((--(INT('Data Sheet'!$A$15) &amp; "." &amp; LEFT(BQ855,3))&gt;=--('Data Sheet'!$A$15)), (--(INT('Data Sheet'!$A$15) &amp; "." &amp; LEFT(BQ855,3))&lt;=--('Data Sheet'!$B$15))),
                --(INT('Data Sheet'!$A$15) &amp; "." &amp; LEFT(BQ855,3)),
                --(INT('Data Sheet'!$B$15) &amp; "." &amp; LEFT(BQ855,3))
            )
        ),
        "OK"
    )
)</f>
        <v>OK</v>
      </c>
      <c r="Q855" s="23" t="str">
        <f>IF(BS855&lt;&gt;"",
    IF(INT('Data Sheet'!$A$19)=INT('Data Sheet'!$B$15),
        --(INT('Data Sheet'!$A$15) &amp; "." &amp; BS855),
        IF(AND((--(INT('Data Sheet'!$A$15) &amp; "." &amp; BS855)&gt;=--('Data Sheet'!$A$15)), (--(INT('Data Sheet'!$A$15) &amp; "." &amp; BS855)&lt;=--('Data Sheet'!$B$15))),
            --(INT('Data Sheet'!$A$15) &amp; "." &amp; BS855),
            --(INT('Data Sheet'!$B$15) &amp; "." &amp; BS855)
        )
    ),
    IF(BQ855&lt;&gt;"",
        IF(INT('Data Sheet'!$A$15)=INT('Data Sheet'!$B$15),
            --(INT('Data Sheet'!$A$15) &amp; "." &amp; RIGHT(BQ855,3)),
            IF(AND((--(INT('Data Sheet'!$A$15) &amp; "." &amp; RIGHT(BQ855,3))&gt;=--('Data Sheet'!$A$15)), (--(INT('Data Sheet'!$A$15) &amp; "." &amp; RIGHT(BQ855,3))&lt;=--('Data Sheet'!$B$15))),
                --(INT('Data Sheet'!$A$15) &amp; "." &amp; RIGHT(BQ855,3)),
                --(INT('Data Sheet'!$B$15) &amp; "." &amp; RIGHT(BQ855,3))
            )
        ),
        "OK"
    )
)</f>
        <v>OK</v>
      </c>
      <c r="R855" s="19"/>
      <c r="S855" s="19"/>
      <c r="T855" s="19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1"/>
      <c r="AU855" s="21"/>
      <c r="AV855" s="21"/>
      <c r="AW855" s="22"/>
      <c r="AX855" s="99"/>
      <c r="AY855" s="20"/>
      <c r="AZ855" s="20"/>
      <c r="BA855" s="22"/>
      <c r="BB855">
        <v>847</v>
      </c>
      <c r="BC855" s="80"/>
      <c r="BD855" s="80"/>
      <c r="BE855" s="80"/>
      <c r="BF855" s="80"/>
      <c r="BG855" s="32" t="str">
        <f t="shared" si="147"/>
        <v/>
      </c>
      <c r="BH855" s="78">
        <f t="shared" si="145"/>
        <v>0</v>
      </c>
      <c r="BI855" s="2">
        <f t="shared" si="148"/>
        <v>0</v>
      </c>
      <c r="BJ855" s="2">
        <f t="shared" si="149"/>
        <v>0</v>
      </c>
      <c r="BK855" s="2">
        <f t="shared" si="146"/>
        <v>0</v>
      </c>
    </row>
    <row r="856" spans="2:63" ht="15" customHeight="1" x14ac:dyDescent="0.25">
      <c r="B856" s="14">
        <v>848</v>
      </c>
      <c r="C856" s="95" t="str">
        <f t="shared" si="150"/>
        <v/>
      </c>
      <c r="D856" s="15" t="str">
        <f t="shared" si="144"/>
        <v>OK</v>
      </c>
      <c r="E856" s="16" t="e">
        <f>VLOOKUP('Data Sheet'!$B$8,'Data Sheet'!$I$2:$J$9,2,FALSE)</f>
        <v>#N/A</v>
      </c>
      <c r="F856" s="16" t="str">
        <f t="shared" si="151"/>
        <v/>
      </c>
      <c r="G856" s="103">
        <f t="shared" si="152"/>
        <v>0</v>
      </c>
      <c r="H856" s="17" t="s">
        <v>26</v>
      </c>
      <c r="I856" s="17" t="s">
        <v>26</v>
      </c>
      <c r="J856" s="17" t="str">
        <f>IF('Data Sheet'!$B$9="NC-50","N/A","OK")</f>
        <v>OK</v>
      </c>
      <c r="K856" s="17" t="str">
        <f>IF('Data Sheet'!$B$9="NC-50","N/A","OK")</f>
        <v>OK</v>
      </c>
      <c r="L856" s="17" t="str">
        <f t="shared" si="153"/>
        <v>OK</v>
      </c>
      <c r="M856" s="17" t="str">
        <f t="shared" si="154"/>
        <v>OK</v>
      </c>
      <c r="N856" s="18" t="str">
        <f>IF(BO856&lt;&gt;"",
    IF(INT('Data Sheet'!$A$19)=INT('Data Sheet'!$B$19),
        --(INT('Data Sheet'!$A$19) &amp; "." &amp; BO856),
        IF(AND((--(INT('Data Sheet'!$A$19) &amp; "." &amp; BO856)&gt;=--('Data Sheet'!$A$19)), (--(INT('Data Sheet'!$A$19) &amp; "." &amp; BO856)&lt;=--('Data Sheet'!$B$19))),
            --(INT('Data Sheet'!$A$19) &amp; "." &amp; BO856),
            --(INT('Data Sheet'!$B$19) &amp; "." &amp; BO856)
        )
    ),
    IF(BN856&lt;&gt;"",
        IF(INT('Data Sheet'!$A$19)=INT('Data Sheet'!$B$19),
            --(INT('Data Sheet'!$A$19) &amp; "." &amp; LEFT(BN856,3)),
            IF(AND((--(INT('Data Sheet'!$A$19) &amp; "." &amp; LEFT(BN856,3))&gt;=--('Data Sheet'!$A$19)), (--(INT('Data Sheet'!$A$19) &amp; "." &amp; LEFT(BN856,3))&lt;=--('Data Sheet'!$B$19))),
                --(INT('Data Sheet'!$A$19) &amp; "." &amp; LEFT(BN856,3)),
                --(INT('Data Sheet'!$B$19) &amp; "." &amp; LEFT(BN856,3))
            )
        ),
        "OK"
    )
)</f>
        <v>OK</v>
      </c>
      <c r="O856" s="23" t="str">
        <f>IF(BP856&lt;&gt;"",
    IF(INT('Data Sheet'!$A$19)=INT('Data Sheet'!$B$19),
        --(INT('Data Sheet'!$A$19) &amp; "." &amp; BP856),
        IF(AND((--(INT('Data Sheet'!$A$19) &amp; "." &amp; BP856)&gt;=--('Data Sheet'!$A$19)), (--(INT('Data Sheet'!$A$19) &amp; "." &amp; BP856)&lt;=--('Data Sheet'!$B$19))),
            --(INT('Data Sheet'!$A$19) &amp; "." &amp; BP856),
            --(INT('Data Sheet'!$B$19) &amp; "." &amp; BP856)
        )
    ),
    IF(BN856&lt;&gt;"",
        IF(INT('Data Sheet'!$A$19)=INT('Data Sheet'!$B$19),
            --(INT('Data Sheet'!$A$19) &amp; "." &amp; RIGHT(BN856,3)),
            IF(AND((--(INT('Data Sheet'!$A$19) &amp; "." &amp; RIGHT(BN856,3))&gt;=--('Data Sheet'!$A$19)), (--(INT('Data Sheet'!$A$19) &amp; "." &amp; RIGHT(BN856,3))&lt;=--('Data Sheet'!$B$19))),
                --(INT('Data Sheet'!$A$19) &amp; "." &amp; RIGHT(BN856,3)),
                --(INT('Data Sheet'!$B$19) &amp; "." &amp; RIGHT(BN856,3))
            )
        ),
        "OK"
    )
)</f>
        <v>OK</v>
      </c>
      <c r="P856" s="23" t="str">
        <f>IF(BR856&lt;&gt;"",
    IF(INT('Data Sheet'!$A$19)=INT('Data Sheet'!$B$15),
        --(INT('Data Sheet'!$A$15) &amp; "." &amp; BR856),
        IF(AND((--(INT('Data Sheet'!$A$15) &amp; "." &amp; BR856)&gt;=--('Data Sheet'!$A$15)), (--(INT('Data Sheet'!$A$15) &amp; "." &amp; BR856)&lt;=--('Data Sheet'!$B$15))),
            --(INT('Data Sheet'!$A$15) &amp; "." &amp; BR856),
            --(INT('Data Sheet'!$B$15) &amp; "." &amp; BR856)
        )
    ),
    IF(BQ856&lt;&gt;"",
        IF(INT('Data Sheet'!$A$15)=INT('Data Sheet'!$B$15),
            --(INT('Data Sheet'!$A$15) &amp; "." &amp; LEFT(BQ856,3)),
            IF(AND((--(INT('Data Sheet'!$A$15) &amp; "." &amp; LEFT(BQ856,3))&gt;=--('Data Sheet'!$A$15)), (--(INT('Data Sheet'!$A$15) &amp; "." &amp; LEFT(BQ856,3))&lt;=--('Data Sheet'!$B$15))),
                --(INT('Data Sheet'!$A$15) &amp; "." &amp; LEFT(BQ856,3)),
                --(INT('Data Sheet'!$B$15) &amp; "." &amp; LEFT(BQ856,3))
            )
        ),
        "OK"
    )
)</f>
        <v>OK</v>
      </c>
      <c r="Q856" s="23" t="str">
        <f>IF(BS856&lt;&gt;"",
    IF(INT('Data Sheet'!$A$19)=INT('Data Sheet'!$B$15),
        --(INT('Data Sheet'!$A$15) &amp; "." &amp; BS856),
        IF(AND((--(INT('Data Sheet'!$A$15) &amp; "." &amp; BS856)&gt;=--('Data Sheet'!$A$15)), (--(INT('Data Sheet'!$A$15) &amp; "." &amp; BS856)&lt;=--('Data Sheet'!$B$15))),
            --(INT('Data Sheet'!$A$15) &amp; "." &amp; BS856),
            --(INT('Data Sheet'!$B$15) &amp; "." &amp; BS856)
        )
    ),
    IF(BQ856&lt;&gt;"",
        IF(INT('Data Sheet'!$A$15)=INT('Data Sheet'!$B$15),
            --(INT('Data Sheet'!$A$15) &amp; "." &amp; RIGHT(BQ856,3)),
            IF(AND((--(INT('Data Sheet'!$A$15) &amp; "." &amp; RIGHT(BQ856,3))&gt;=--('Data Sheet'!$A$15)), (--(INT('Data Sheet'!$A$15) &amp; "." &amp; RIGHT(BQ856,3))&lt;=--('Data Sheet'!$B$15))),
                --(INT('Data Sheet'!$A$15) &amp; "." &amp; RIGHT(BQ856,3)),
                --(INT('Data Sheet'!$B$15) &amp; "." &amp; RIGHT(BQ856,3))
            )
        ),
        "OK"
    )
)</f>
        <v>OK</v>
      </c>
      <c r="R856" s="19"/>
      <c r="S856" s="19"/>
      <c r="T856" s="19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1"/>
      <c r="AU856" s="21"/>
      <c r="AV856" s="21"/>
      <c r="AW856" s="22"/>
      <c r="AX856" s="99"/>
      <c r="AY856" s="20"/>
      <c r="AZ856" s="20"/>
      <c r="BA856" s="22"/>
      <c r="BB856">
        <v>848</v>
      </c>
      <c r="BC856" s="80"/>
      <c r="BD856" s="80"/>
      <c r="BE856" s="80"/>
      <c r="BF856" s="80"/>
      <c r="BG856" s="32" t="str">
        <f t="shared" si="147"/>
        <v/>
      </c>
      <c r="BH856" s="78">
        <f t="shared" si="145"/>
        <v>0</v>
      </c>
      <c r="BI856" s="2">
        <f t="shared" si="148"/>
        <v>0</v>
      </c>
      <c r="BJ856" s="2">
        <f t="shared" si="149"/>
        <v>0</v>
      </c>
      <c r="BK856" s="2">
        <f t="shared" si="146"/>
        <v>0</v>
      </c>
    </row>
    <row r="857" spans="2:63" ht="15" customHeight="1" x14ac:dyDescent="0.25">
      <c r="B857" s="14">
        <v>849</v>
      </c>
      <c r="C857" s="95" t="str">
        <f t="shared" si="150"/>
        <v/>
      </c>
      <c r="D857" s="15" t="str">
        <f t="shared" si="144"/>
        <v>OK</v>
      </c>
      <c r="E857" s="16" t="e">
        <f>VLOOKUP('Data Sheet'!$B$8,'Data Sheet'!$I$2:$J$9,2,FALSE)</f>
        <v>#N/A</v>
      </c>
      <c r="F857" s="16" t="str">
        <f t="shared" si="151"/>
        <v/>
      </c>
      <c r="G857" s="103">
        <f t="shared" si="152"/>
        <v>0</v>
      </c>
      <c r="H857" s="17" t="s">
        <v>26</v>
      </c>
      <c r="I857" s="17" t="s">
        <v>26</v>
      </c>
      <c r="J857" s="17" t="str">
        <f>IF('Data Sheet'!$B$9="NC-50","N/A","OK")</f>
        <v>OK</v>
      </c>
      <c r="K857" s="17" t="str">
        <f>IF('Data Sheet'!$B$9="NC-50","N/A","OK")</f>
        <v>OK</v>
      </c>
      <c r="L857" s="17" t="str">
        <f t="shared" si="153"/>
        <v>OK</v>
      </c>
      <c r="M857" s="17" t="str">
        <f t="shared" si="154"/>
        <v>OK</v>
      </c>
      <c r="N857" s="18" t="str">
        <f>IF(BO857&lt;&gt;"",
    IF(INT('Data Sheet'!$A$19)=INT('Data Sheet'!$B$19),
        --(INT('Data Sheet'!$A$19) &amp; "." &amp; BO857),
        IF(AND((--(INT('Data Sheet'!$A$19) &amp; "." &amp; BO857)&gt;=--('Data Sheet'!$A$19)), (--(INT('Data Sheet'!$A$19) &amp; "." &amp; BO857)&lt;=--('Data Sheet'!$B$19))),
            --(INT('Data Sheet'!$A$19) &amp; "." &amp; BO857),
            --(INT('Data Sheet'!$B$19) &amp; "." &amp; BO857)
        )
    ),
    IF(BN857&lt;&gt;"",
        IF(INT('Data Sheet'!$A$19)=INT('Data Sheet'!$B$19),
            --(INT('Data Sheet'!$A$19) &amp; "." &amp; LEFT(BN857,3)),
            IF(AND((--(INT('Data Sheet'!$A$19) &amp; "." &amp; LEFT(BN857,3))&gt;=--('Data Sheet'!$A$19)), (--(INT('Data Sheet'!$A$19) &amp; "." &amp; LEFT(BN857,3))&lt;=--('Data Sheet'!$B$19))),
                --(INT('Data Sheet'!$A$19) &amp; "." &amp; LEFT(BN857,3)),
                --(INT('Data Sheet'!$B$19) &amp; "." &amp; LEFT(BN857,3))
            )
        ),
        "OK"
    )
)</f>
        <v>OK</v>
      </c>
      <c r="O857" s="23" t="str">
        <f>IF(BP857&lt;&gt;"",
    IF(INT('Data Sheet'!$A$19)=INT('Data Sheet'!$B$19),
        --(INT('Data Sheet'!$A$19) &amp; "." &amp; BP857),
        IF(AND((--(INT('Data Sheet'!$A$19) &amp; "." &amp; BP857)&gt;=--('Data Sheet'!$A$19)), (--(INT('Data Sheet'!$A$19) &amp; "." &amp; BP857)&lt;=--('Data Sheet'!$B$19))),
            --(INT('Data Sheet'!$A$19) &amp; "." &amp; BP857),
            --(INT('Data Sheet'!$B$19) &amp; "." &amp; BP857)
        )
    ),
    IF(BN857&lt;&gt;"",
        IF(INT('Data Sheet'!$A$19)=INT('Data Sheet'!$B$19),
            --(INT('Data Sheet'!$A$19) &amp; "." &amp; RIGHT(BN857,3)),
            IF(AND((--(INT('Data Sheet'!$A$19) &amp; "." &amp; RIGHT(BN857,3))&gt;=--('Data Sheet'!$A$19)), (--(INT('Data Sheet'!$A$19) &amp; "." &amp; RIGHT(BN857,3))&lt;=--('Data Sheet'!$B$19))),
                --(INT('Data Sheet'!$A$19) &amp; "." &amp; RIGHT(BN857,3)),
                --(INT('Data Sheet'!$B$19) &amp; "." &amp; RIGHT(BN857,3))
            )
        ),
        "OK"
    )
)</f>
        <v>OK</v>
      </c>
      <c r="P857" s="23" t="str">
        <f>IF(BR857&lt;&gt;"",
    IF(INT('Data Sheet'!$A$19)=INT('Data Sheet'!$B$15),
        --(INT('Data Sheet'!$A$15) &amp; "." &amp; BR857),
        IF(AND((--(INT('Data Sheet'!$A$15) &amp; "." &amp; BR857)&gt;=--('Data Sheet'!$A$15)), (--(INT('Data Sheet'!$A$15) &amp; "." &amp; BR857)&lt;=--('Data Sheet'!$B$15))),
            --(INT('Data Sheet'!$A$15) &amp; "." &amp; BR857),
            --(INT('Data Sheet'!$B$15) &amp; "." &amp; BR857)
        )
    ),
    IF(BQ857&lt;&gt;"",
        IF(INT('Data Sheet'!$A$15)=INT('Data Sheet'!$B$15),
            --(INT('Data Sheet'!$A$15) &amp; "." &amp; LEFT(BQ857,3)),
            IF(AND((--(INT('Data Sheet'!$A$15) &amp; "." &amp; LEFT(BQ857,3))&gt;=--('Data Sheet'!$A$15)), (--(INT('Data Sheet'!$A$15) &amp; "." &amp; LEFT(BQ857,3))&lt;=--('Data Sheet'!$B$15))),
                --(INT('Data Sheet'!$A$15) &amp; "." &amp; LEFT(BQ857,3)),
                --(INT('Data Sheet'!$B$15) &amp; "." &amp; LEFT(BQ857,3))
            )
        ),
        "OK"
    )
)</f>
        <v>OK</v>
      </c>
      <c r="Q857" s="23" t="str">
        <f>IF(BS857&lt;&gt;"",
    IF(INT('Data Sheet'!$A$19)=INT('Data Sheet'!$B$15),
        --(INT('Data Sheet'!$A$15) &amp; "." &amp; BS857),
        IF(AND((--(INT('Data Sheet'!$A$15) &amp; "." &amp; BS857)&gt;=--('Data Sheet'!$A$15)), (--(INT('Data Sheet'!$A$15) &amp; "." &amp; BS857)&lt;=--('Data Sheet'!$B$15))),
            --(INT('Data Sheet'!$A$15) &amp; "." &amp; BS857),
            --(INT('Data Sheet'!$B$15) &amp; "." &amp; BS857)
        )
    ),
    IF(BQ857&lt;&gt;"",
        IF(INT('Data Sheet'!$A$15)=INT('Data Sheet'!$B$15),
            --(INT('Data Sheet'!$A$15) &amp; "." &amp; RIGHT(BQ857,3)),
            IF(AND((--(INT('Data Sheet'!$A$15) &amp; "." &amp; RIGHT(BQ857,3))&gt;=--('Data Sheet'!$A$15)), (--(INT('Data Sheet'!$A$15) &amp; "." &amp; RIGHT(BQ857,3))&lt;=--('Data Sheet'!$B$15))),
                --(INT('Data Sheet'!$A$15) &amp; "." &amp; RIGHT(BQ857,3)),
                --(INT('Data Sheet'!$B$15) &amp; "." &amp; RIGHT(BQ857,3))
            )
        ),
        "OK"
    )
)</f>
        <v>OK</v>
      </c>
      <c r="R857" s="19"/>
      <c r="S857" s="19"/>
      <c r="T857" s="19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1"/>
      <c r="AU857" s="21"/>
      <c r="AV857" s="21"/>
      <c r="AW857" s="22"/>
      <c r="AX857" s="99"/>
      <c r="AY857" s="20"/>
      <c r="AZ857" s="20"/>
      <c r="BA857" s="22"/>
      <c r="BB857">
        <v>849</v>
      </c>
      <c r="BC857" s="80"/>
      <c r="BD857" s="80"/>
      <c r="BE857" s="80"/>
      <c r="BF857" s="80"/>
      <c r="BG857" s="32" t="str">
        <f t="shared" si="147"/>
        <v/>
      </c>
      <c r="BH857" s="78">
        <f t="shared" si="145"/>
        <v>0</v>
      </c>
      <c r="BI857" s="2">
        <f t="shared" si="148"/>
        <v>0</v>
      </c>
      <c r="BJ857" s="2">
        <f t="shared" si="149"/>
        <v>0</v>
      </c>
      <c r="BK857" s="2">
        <f t="shared" si="146"/>
        <v>0</v>
      </c>
    </row>
    <row r="858" spans="2:63" ht="15" customHeight="1" x14ac:dyDescent="0.25">
      <c r="B858" s="14">
        <v>850</v>
      </c>
      <c r="C858" s="95" t="str">
        <f t="shared" si="150"/>
        <v/>
      </c>
      <c r="D858" s="15" t="str">
        <f t="shared" si="144"/>
        <v>OK</v>
      </c>
      <c r="E858" s="16" t="e">
        <f>VLOOKUP('Data Sheet'!$B$8,'Data Sheet'!$I$2:$J$9,2,FALSE)</f>
        <v>#N/A</v>
      </c>
      <c r="F858" s="16" t="str">
        <f t="shared" si="151"/>
        <v/>
      </c>
      <c r="G858" s="103">
        <f t="shared" si="152"/>
        <v>0</v>
      </c>
      <c r="H858" s="17" t="s">
        <v>26</v>
      </c>
      <c r="I858" s="17" t="s">
        <v>26</v>
      </c>
      <c r="J858" s="17" t="str">
        <f>IF('Data Sheet'!$B$9="NC-50","N/A","OK")</f>
        <v>OK</v>
      </c>
      <c r="K858" s="17" t="str">
        <f>IF('Data Sheet'!$B$9="NC-50","N/A","OK")</f>
        <v>OK</v>
      </c>
      <c r="L858" s="17" t="str">
        <f t="shared" si="153"/>
        <v>OK</v>
      </c>
      <c r="M858" s="17" t="str">
        <f t="shared" si="154"/>
        <v>OK</v>
      </c>
      <c r="N858" s="18" t="str">
        <f>IF(BO858&lt;&gt;"",
    IF(INT('Data Sheet'!$A$19)=INT('Data Sheet'!$B$19),
        --(INT('Data Sheet'!$A$19) &amp; "." &amp; BO858),
        IF(AND((--(INT('Data Sheet'!$A$19) &amp; "." &amp; BO858)&gt;=--('Data Sheet'!$A$19)), (--(INT('Data Sheet'!$A$19) &amp; "." &amp; BO858)&lt;=--('Data Sheet'!$B$19))),
            --(INT('Data Sheet'!$A$19) &amp; "." &amp; BO858),
            --(INT('Data Sheet'!$B$19) &amp; "." &amp; BO858)
        )
    ),
    IF(BN858&lt;&gt;"",
        IF(INT('Data Sheet'!$A$19)=INT('Data Sheet'!$B$19),
            --(INT('Data Sheet'!$A$19) &amp; "." &amp; LEFT(BN858,3)),
            IF(AND((--(INT('Data Sheet'!$A$19) &amp; "." &amp; LEFT(BN858,3))&gt;=--('Data Sheet'!$A$19)), (--(INT('Data Sheet'!$A$19) &amp; "." &amp; LEFT(BN858,3))&lt;=--('Data Sheet'!$B$19))),
                --(INT('Data Sheet'!$A$19) &amp; "." &amp; LEFT(BN858,3)),
                --(INT('Data Sheet'!$B$19) &amp; "." &amp; LEFT(BN858,3))
            )
        ),
        "OK"
    )
)</f>
        <v>OK</v>
      </c>
      <c r="O858" s="23" t="str">
        <f>IF(BP858&lt;&gt;"",
    IF(INT('Data Sheet'!$A$19)=INT('Data Sheet'!$B$19),
        --(INT('Data Sheet'!$A$19) &amp; "." &amp; BP858),
        IF(AND((--(INT('Data Sheet'!$A$19) &amp; "." &amp; BP858)&gt;=--('Data Sheet'!$A$19)), (--(INT('Data Sheet'!$A$19) &amp; "." &amp; BP858)&lt;=--('Data Sheet'!$B$19))),
            --(INT('Data Sheet'!$A$19) &amp; "." &amp; BP858),
            --(INT('Data Sheet'!$B$19) &amp; "." &amp; BP858)
        )
    ),
    IF(BN858&lt;&gt;"",
        IF(INT('Data Sheet'!$A$19)=INT('Data Sheet'!$B$19),
            --(INT('Data Sheet'!$A$19) &amp; "." &amp; RIGHT(BN858,3)),
            IF(AND((--(INT('Data Sheet'!$A$19) &amp; "." &amp; RIGHT(BN858,3))&gt;=--('Data Sheet'!$A$19)), (--(INT('Data Sheet'!$A$19) &amp; "." &amp; RIGHT(BN858,3))&lt;=--('Data Sheet'!$B$19))),
                --(INT('Data Sheet'!$A$19) &amp; "." &amp; RIGHT(BN858,3)),
                --(INT('Data Sheet'!$B$19) &amp; "." &amp; RIGHT(BN858,3))
            )
        ),
        "OK"
    )
)</f>
        <v>OK</v>
      </c>
      <c r="P858" s="23" t="str">
        <f>IF(BR858&lt;&gt;"",
    IF(INT('Data Sheet'!$A$19)=INT('Data Sheet'!$B$15),
        --(INT('Data Sheet'!$A$15) &amp; "." &amp; BR858),
        IF(AND((--(INT('Data Sheet'!$A$15) &amp; "." &amp; BR858)&gt;=--('Data Sheet'!$A$15)), (--(INT('Data Sheet'!$A$15) &amp; "." &amp; BR858)&lt;=--('Data Sheet'!$B$15))),
            --(INT('Data Sheet'!$A$15) &amp; "." &amp; BR858),
            --(INT('Data Sheet'!$B$15) &amp; "." &amp; BR858)
        )
    ),
    IF(BQ858&lt;&gt;"",
        IF(INT('Data Sheet'!$A$15)=INT('Data Sheet'!$B$15),
            --(INT('Data Sheet'!$A$15) &amp; "." &amp; LEFT(BQ858,3)),
            IF(AND((--(INT('Data Sheet'!$A$15) &amp; "." &amp; LEFT(BQ858,3))&gt;=--('Data Sheet'!$A$15)), (--(INT('Data Sheet'!$A$15) &amp; "." &amp; LEFT(BQ858,3))&lt;=--('Data Sheet'!$B$15))),
                --(INT('Data Sheet'!$A$15) &amp; "." &amp; LEFT(BQ858,3)),
                --(INT('Data Sheet'!$B$15) &amp; "." &amp; LEFT(BQ858,3))
            )
        ),
        "OK"
    )
)</f>
        <v>OK</v>
      </c>
      <c r="Q858" s="23" t="str">
        <f>IF(BS858&lt;&gt;"",
    IF(INT('Data Sheet'!$A$19)=INT('Data Sheet'!$B$15),
        --(INT('Data Sheet'!$A$15) &amp; "." &amp; BS858),
        IF(AND((--(INT('Data Sheet'!$A$15) &amp; "." &amp; BS858)&gt;=--('Data Sheet'!$A$15)), (--(INT('Data Sheet'!$A$15) &amp; "." &amp; BS858)&lt;=--('Data Sheet'!$B$15))),
            --(INT('Data Sheet'!$A$15) &amp; "." &amp; BS858),
            --(INT('Data Sheet'!$B$15) &amp; "." &amp; BS858)
        )
    ),
    IF(BQ858&lt;&gt;"",
        IF(INT('Data Sheet'!$A$15)=INT('Data Sheet'!$B$15),
            --(INT('Data Sheet'!$A$15) &amp; "." &amp; RIGHT(BQ858,3)),
            IF(AND((--(INT('Data Sheet'!$A$15) &amp; "." &amp; RIGHT(BQ858,3))&gt;=--('Data Sheet'!$A$15)), (--(INT('Data Sheet'!$A$15) &amp; "." &amp; RIGHT(BQ858,3))&lt;=--('Data Sheet'!$B$15))),
                --(INT('Data Sheet'!$A$15) &amp; "." &amp; RIGHT(BQ858,3)),
                --(INT('Data Sheet'!$B$15) &amp; "." &amp; RIGHT(BQ858,3))
            )
        ),
        "OK"
    )
)</f>
        <v>OK</v>
      </c>
      <c r="R858" s="19"/>
      <c r="S858" s="19"/>
      <c r="T858" s="19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1"/>
      <c r="AU858" s="21"/>
      <c r="AV858" s="21"/>
      <c r="AW858" s="22"/>
      <c r="AX858" s="99"/>
      <c r="AY858" s="20"/>
      <c r="AZ858" s="20"/>
      <c r="BA858" s="22"/>
      <c r="BB858">
        <v>850</v>
      </c>
      <c r="BC858" s="80"/>
      <c r="BD858" s="80"/>
      <c r="BE858" s="80"/>
      <c r="BF858" s="80"/>
      <c r="BG858" s="32" t="str">
        <f t="shared" si="147"/>
        <v/>
      </c>
      <c r="BH858" s="78">
        <f t="shared" si="145"/>
        <v>0</v>
      </c>
      <c r="BI858" s="2">
        <f t="shared" si="148"/>
        <v>0</v>
      </c>
      <c r="BJ858" s="2">
        <f t="shared" si="149"/>
        <v>0</v>
      </c>
      <c r="BK858" s="2">
        <f t="shared" si="146"/>
        <v>0</v>
      </c>
    </row>
    <row r="859" spans="2:63" ht="15" customHeight="1" x14ac:dyDescent="0.25">
      <c r="B859" s="14">
        <v>851</v>
      </c>
      <c r="C859" s="95" t="str">
        <f t="shared" si="150"/>
        <v/>
      </c>
      <c r="D859" s="15" t="str">
        <f t="shared" si="144"/>
        <v>OK</v>
      </c>
      <c r="E859" s="16" t="e">
        <f>VLOOKUP('Data Sheet'!$B$8,'Data Sheet'!$I$2:$J$9,2,FALSE)</f>
        <v>#N/A</v>
      </c>
      <c r="F859" s="16" t="str">
        <f t="shared" si="151"/>
        <v/>
      </c>
      <c r="G859" s="103">
        <f t="shared" si="152"/>
        <v>0</v>
      </c>
      <c r="H859" s="17" t="s">
        <v>26</v>
      </c>
      <c r="I859" s="17" t="s">
        <v>26</v>
      </c>
      <c r="J859" s="17" t="str">
        <f>IF('Data Sheet'!$B$9="NC-50","N/A","OK")</f>
        <v>OK</v>
      </c>
      <c r="K859" s="17" t="str">
        <f>IF('Data Sheet'!$B$9="NC-50","N/A","OK")</f>
        <v>OK</v>
      </c>
      <c r="L859" s="17" t="str">
        <f t="shared" si="153"/>
        <v>OK</v>
      </c>
      <c r="M859" s="17" t="str">
        <f t="shared" si="154"/>
        <v>OK</v>
      </c>
      <c r="N859" s="18" t="str">
        <f>IF(BO859&lt;&gt;"",
    IF(INT('Data Sheet'!$A$19)=INT('Data Sheet'!$B$19),
        --(INT('Data Sheet'!$A$19) &amp; "." &amp; BO859),
        IF(AND((--(INT('Data Sheet'!$A$19) &amp; "." &amp; BO859)&gt;=--('Data Sheet'!$A$19)), (--(INT('Data Sheet'!$A$19) &amp; "." &amp; BO859)&lt;=--('Data Sheet'!$B$19))),
            --(INT('Data Sheet'!$A$19) &amp; "." &amp; BO859),
            --(INT('Data Sheet'!$B$19) &amp; "." &amp; BO859)
        )
    ),
    IF(BN859&lt;&gt;"",
        IF(INT('Data Sheet'!$A$19)=INT('Data Sheet'!$B$19),
            --(INT('Data Sheet'!$A$19) &amp; "." &amp; LEFT(BN859,3)),
            IF(AND((--(INT('Data Sheet'!$A$19) &amp; "." &amp; LEFT(BN859,3))&gt;=--('Data Sheet'!$A$19)), (--(INT('Data Sheet'!$A$19) &amp; "." &amp; LEFT(BN859,3))&lt;=--('Data Sheet'!$B$19))),
                --(INT('Data Sheet'!$A$19) &amp; "." &amp; LEFT(BN859,3)),
                --(INT('Data Sheet'!$B$19) &amp; "." &amp; LEFT(BN859,3))
            )
        ),
        "OK"
    )
)</f>
        <v>OK</v>
      </c>
      <c r="O859" s="23" t="str">
        <f>IF(BP859&lt;&gt;"",
    IF(INT('Data Sheet'!$A$19)=INT('Data Sheet'!$B$19),
        --(INT('Data Sheet'!$A$19) &amp; "." &amp; BP859),
        IF(AND((--(INT('Data Sheet'!$A$19) &amp; "." &amp; BP859)&gt;=--('Data Sheet'!$A$19)), (--(INT('Data Sheet'!$A$19) &amp; "." &amp; BP859)&lt;=--('Data Sheet'!$B$19))),
            --(INT('Data Sheet'!$A$19) &amp; "." &amp; BP859),
            --(INT('Data Sheet'!$B$19) &amp; "." &amp; BP859)
        )
    ),
    IF(BN859&lt;&gt;"",
        IF(INT('Data Sheet'!$A$19)=INT('Data Sheet'!$B$19),
            --(INT('Data Sheet'!$A$19) &amp; "." &amp; RIGHT(BN859,3)),
            IF(AND((--(INT('Data Sheet'!$A$19) &amp; "." &amp; RIGHT(BN859,3))&gt;=--('Data Sheet'!$A$19)), (--(INT('Data Sheet'!$A$19) &amp; "." &amp; RIGHT(BN859,3))&lt;=--('Data Sheet'!$B$19))),
                --(INT('Data Sheet'!$A$19) &amp; "." &amp; RIGHT(BN859,3)),
                --(INT('Data Sheet'!$B$19) &amp; "." &amp; RIGHT(BN859,3))
            )
        ),
        "OK"
    )
)</f>
        <v>OK</v>
      </c>
      <c r="P859" s="23" t="str">
        <f>IF(BR859&lt;&gt;"",
    IF(INT('Data Sheet'!$A$19)=INT('Data Sheet'!$B$15),
        --(INT('Data Sheet'!$A$15) &amp; "." &amp; BR859),
        IF(AND((--(INT('Data Sheet'!$A$15) &amp; "." &amp; BR859)&gt;=--('Data Sheet'!$A$15)), (--(INT('Data Sheet'!$A$15) &amp; "." &amp; BR859)&lt;=--('Data Sheet'!$B$15))),
            --(INT('Data Sheet'!$A$15) &amp; "." &amp; BR859),
            --(INT('Data Sheet'!$B$15) &amp; "." &amp; BR859)
        )
    ),
    IF(BQ859&lt;&gt;"",
        IF(INT('Data Sheet'!$A$15)=INT('Data Sheet'!$B$15),
            --(INT('Data Sheet'!$A$15) &amp; "." &amp; LEFT(BQ859,3)),
            IF(AND((--(INT('Data Sheet'!$A$15) &amp; "." &amp; LEFT(BQ859,3))&gt;=--('Data Sheet'!$A$15)), (--(INT('Data Sheet'!$A$15) &amp; "." &amp; LEFT(BQ859,3))&lt;=--('Data Sheet'!$B$15))),
                --(INT('Data Sheet'!$A$15) &amp; "." &amp; LEFT(BQ859,3)),
                --(INT('Data Sheet'!$B$15) &amp; "." &amp; LEFT(BQ859,3))
            )
        ),
        "OK"
    )
)</f>
        <v>OK</v>
      </c>
      <c r="Q859" s="23" t="str">
        <f>IF(BS859&lt;&gt;"",
    IF(INT('Data Sheet'!$A$19)=INT('Data Sheet'!$B$15),
        --(INT('Data Sheet'!$A$15) &amp; "." &amp; BS859),
        IF(AND((--(INT('Data Sheet'!$A$15) &amp; "." &amp; BS859)&gt;=--('Data Sheet'!$A$15)), (--(INT('Data Sheet'!$A$15) &amp; "." &amp; BS859)&lt;=--('Data Sheet'!$B$15))),
            --(INT('Data Sheet'!$A$15) &amp; "." &amp; BS859),
            --(INT('Data Sheet'!$B$15) &amp; "." &amp; BS859)
        )
    ),
    IF(BQ859&lt;&gt;"",
        IF(INT('Data Sheet'!$A$15)=INT('Data Sheet'!$B$15),
            --(INT('Data Sheet'!$A$15) &amp; "." &amp; RIGHT(BQ859,3)),
            IF(AND((--(INT('Data Sheet'!$A$15) &amp; "." &amp; RIGHT(BQ859,3))&gt;=--('Data Sheet'!$A$15)), (--(INT('Data Sheet'!$A$15) &amp; "." &amp; RIGHT(BQ859,3))&lt;=--('Data Sheet'!$B$15))),
                --(INT('Data Sheet'!$A$15) &amp; "." &amp; RIGHT(BQ859,3)),
                --(INT('Data Sheet'!$B$15) &amp; "." &amp; RIGHT(BQ859,3))
            )
        ),
        "OK"
    )
)</f>
        <v>OK</v>
      </c>
      <c r="R859" s="19"/>
      <c r="S859" s="19"/>
      <c r="T859" s="19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1"/>
      <c r="AU859" s="21"/>
      <c r="AV859" s="21"/>
      <c r="AW859" s="22"/>
      <c r="AX859" s="99"/>
      <c r="AY859" s="20"/>
      <c r="AZ859" s="20"/>
      <c r="BA859" s="22"/>
      <c r="BB859">
        <v>851</v>
      </c>
      <c r="BC859" s="80"/>
      <c r="BD859" s="80"/>
      <c r="BE859" s="80"/>
      <c r="BF859" s="80"/>
      <c r="BG859" s="32" t="str">
        <f t="shared" si="147"/>
        <v/>
      </c>
      <c r="BH859" s="78">
        <f t="shared" si="145"/>
        <v>0</v>
      </c>
      <c r="BI859" s="2">
        <f t="shared" si="148"/>
        <v>0</v>
      </c>
      <c r="BJ859" s="2">
        <f t="shared" si="149"/>
        <v>0</v>
      </c>
      <c r="BK859" s="2">
        <f t="shared" si="146"/>
        <v>0</v>
      </c>
    </row>
    <row r="860" spans="2:63" ht="15" customHeight="1" x14ac:dyDescent="0.25">
      <c r="B860" s="14">
        <v>852</v>
      </c>
      <c r="C860" s="95" t="str">
        <f t="shared" si="150"/>
        <v/>
      </c>
      <c r="D860" s="15" t="str">
        <f t="shared" si="144"/>
        <v>OK</v>
      </c>
      <c r="E860" s="16" t="e">
        <f>VLOOKUP('Data Sheet'!$B$8,'Data Sheet'!$I$2:$J$9,2,FALSE)</f>
        <v>#N/A</v>
      </c>
      <c r="F860" s="16" t="str">
        <f t="shared" si="151"/>
        <v/>
      </c>
      <c r="G860" s="103">
        <f t="shared" si="152"/>
        <v>0</v>
      </c>
      <c r="H860" s="17" t="s">
        <v>26</v>
      </c>
      <c r="I860" s="17" t="s">
        <v>26</v>
      </c>
      <c r="J860" s="17" t="str">
        <f>IF('Data Sheet'!$B$9="NC-50","N/A","OK")</f>
        <v>OK</v>
      </c>
      <c r="K860" s="17" t="str">
        <f>IF('Data Sheet'!$B$9="NC-50","N/A","OK")</f>
        <v>OK</v>
      </c>
      <c r="L860" s="17" t="str">
        <f t="shared" si="153"/>
        <v>OK</v>
      </c>
      <c r="M860" s="17" t="str">
        <f t="shared" si="154"/>
        <v>OK</v>
      </c>
      <c r="N860" s="18" t="str">
        <f>IF(BO860&lt;&gt;"",
    IF(INT('Data Sheet'!$A$19)=INT('Data Sheet'!$B$19),
        --(INT('Data Sheet'!$A$19) &amp; "." &amp; BO860),
        IF(AND((--(INT('Data Sheet'!$A$19) &amp; "." &amp; BO860)&gt;=--('Data Sheet'!$A$19)), (--(INT('Data Sheet'!$A$19) &amp; "." &amp; BO860)&lt;=--('Data Sheet'!$B$19))),
            --(INT('Data Sheet'!$A$19) &amp; "." &amp; BO860),
            --(INT('Data Sheet'!$B$19) &amp; "." &amp; BO860)
        )
    ),
    IF(BN860&lt;&gt;"",
        IF(INT('Data Sheet'!$A$19)=INT('Data Sheet'!$B$19),
            --(INT('Data Sheet'!$A$19) &amp; "." &amp; LEFT(BN860,3)),
            IF(AND((--(INT('Data Sheet'!$A$19) &amp; "." &amp; LEFT(BN860,3))&gt;=--('Data Sheet'!$A$19)), (--(INT('Data Sheet'!$A$19) &amp; "." &amp; LEFT(BN860,3))&lt;=--('Data Sheet'!$B$19))),
                --(INT('Data Sheet'!$A$19) &amp; "." &amp; LEFT(BN860,3)),
                --(INT('Data Sheet'!$B$19) &amp; "." &amp; LEFT(BN860,3))
            )
        ),
        "OK"
    )
)</f>
        <v>OK</v>
      </c>
      <c r="O860" s="23" t="str">
        <f>IF(BP860&lt;&gt;"",
    IF(INT('Data Sheet'!$A$19)=INT('Data Sheet'!$B$19),
        --(INT('Data Sheet'!$A$19) &amp; "." &amp; BP860),
        IF(AND((--(INT('Data Sheet'!$A$19) &amp; "." &amp; BP860)&gt;=--('Data Sheet'!$A$19)), (--(INT('Data Sheet'!$A$19) &amp; "." &amp; BP860)&lt;=--('Data Sheet'!$B$19))),
            --(INT('Data Sheet'!$A$19) &amp; "." &amp; BP860),
            --(INT('Data Sheet'!$B$19) &amp; "." &amp; BP860)
        )
    ),
    IF(BN860&lt;&gt;"",
        IF(INT('Data Sheet'!$A$19)=INT('Data Sheet'!$B$19),
            --(INT('Data Sheet'!$A$19) &amp; "." &amp; RIGHT(BN860,3)),
            IF(AND((--(INT('Data Sheet'!$A$19) &amp; "." &amp; RIGHT(BN860,3))&gt;=--('Data Sheet'!$A$19)), (--(INT('Data Sheet'!$A$19) &amp; "." &amp; RIGHT(BN860,3))&lt;=--('Data Sheet'!$B$19))),
                --(INT('Data Sheet'!$A$19) &amp; "." &amp; RIGHT(BN860,3)),
                --(INT('Data Sheet'!$B$19) &amp; "." &amp; RIGHT(BN860,3))
            )
        ),
        "OK"
    )
)</f>
        <v>OK</v>
      </c>
      <c r="P860" s="23" t="str">
        <f>IF(BR860&lt;&gt;"",
    IF(INT('Data Sheet'!$A$19)=INT('Data Sheet'!$B$15),
        --(INT('Data Sheet'!$A$15) &amp; "." &amp; BR860),
        IF(AND((--(INT('Data Sheet'!$A$15) &amp; "." &amp; BR860)&gt;=--('Data Sheet'!$A$15)), (--(INT('Data Sheet'!$A$15) &amp; "." &amp; BR860)&lt;=--('Data Sheet'!$B$15))),
            --(INT('Data Sheet'!$A$15) &amp; "." &amp; BR860),
            --(INT('Data Sheet'!$B$15) &amp; "." &amp; BR860)
        )
    ),
    IF(BQ860&lt;&gt;"",
        IF(INT('Data Sheet'!$A$15)=INT('Data Sheet'!$B$15),
            --(INT('Data Sheet'!$A$15) &amp; "." &amp; LEFT(BQ860,3)),
            IF(AND((--(INT('Data Sheet'!$A$15) &amp; "." &amp; LEFT(BQ860,3))&gt;=--('Data Sheet'!$A$15)), (--(INT('Data Sheet'!$A$15) &amp; "." &amp; LEFT(BQ860,3))&lt;=--('Data Sheet'!$B$15))),
                --(INT('Data Sheet'!$A$15) &amp; "." &amp; LEFT(BQ860,3)),
                --(INT('Data Sheet'!$B$15) &amp; "." &amp; LEFT(BQ860,3))
            )
        ),
        "OK"
    )
)</f>
        <v>OK</v>
      </c>
      <c r="Q860" s="23" t="str">
        <f>IF(BS860&lt;&gt;"",
    IF(INT('Data Sheet'!$A$19)=INT('Data Sheet'!$B$15),
        --(INT('Data Sheet'!$A$15) &amp; "." &amp; BS860),
        IF(AND((--(INT('Data Sheet'!$A$15) &amp; "." &amp; BS860)&gt;=--('Data Sheet'!$A$15)), (--(INT('Data Sheet'!$A$15) &amp; "." &amp; BS860)&lt;=--('Data Sheet'!$B$15))),
            --(INT('Data Sheet'!$A$15) &amp; "." &amp; BS860),
            --(INT('Data Sheet'!$B$15) &amp; "." &amp; BS860)
        )
    ),
    IF(BQ860&lt;&gt;"",
        IF(INT('Data Sheet'!$A$15)=INT('Data Sheet'!$B$15),
            --(INT('Data Sheet'!$A$15) &amp; "." &amp; RIGHT(BQ860,3)),
            IF(AND((--(INT('Data Sheet'!$A$15) &amp; "." &amp; RIGHT(BQ860,3))&gt;=--('Data Sheet'!$A$15)), (--(INT('Data Sheet'!$A$15) &amp; "." &amp; RIGHT(BQ860,3))&lt;=--('Data Sheet'!$B$15))),
                --(INT('Data Sheet'!$A$15) &amp; "." &amp; RIGHT(BQ860,3)),
                --(INT('Data Sheet'!$B$15) &amp; "." &amp; RIGHT(BQ860,3))
            )
        ),
        "OK"
    )
)</f>
        <v>OK</v>
      </c>
      <c r="R860" s="19"/>
      <c r="S860" s="19"/>
      <c r="T860" s="19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1"/>
      <c r="AU860" s="21"/>
      <c r="AV860" s="21"/>
      <c r="AW860" s="22"/>
      <c r="AX860" s="99"/>
      <c r="AY860" s="20"/>
      <c r="AZ860" s="20"/>
      <c r="BA860" s="22"/>
      <c r="BB860">
        <v>852</v>
      </c>
      <c r="BC860" s="80"/>
      <c r="BD860" s="80"/>
      <c r="BE860" s="80"/>
      <c r="BF860" s="80"/>
      <c r="BG860" s="32" t="str">
        <f t="shared" si="147"/>
        <v/>
      </c>
      <c r="BH860" s="78">
        <f t="shared" si="145"/>
        <v>0</v>
      </c>
      <c r="BI860" s="2">
        <f t="shared" si="148"/>
        <v>0</v>
      </c>
      <c r="BJ860" s="2">
        <f t="shared" si="149"/>
        <v>0</v>
      </c>
      <c r="BK860" s="2">
        <f t="shared" si="146"/>
        <v>0</v>
      </c>
    </row>
    <row r="861" spans="2:63" ht="15" customHeight="1" x14ac:dyDescent="0.25">
      <c r="B861" s="14">
        <v>853</v>
      </c>
      <c r="C861" s="95" t="str">
        <f t="shared" si="150"/>
        <v/>
      </c>
      <c r="D861" s="15" t="str">
        <f t="shared" si="144"/>
        <v>OK</v>
      </c>
      <c r="E861" s="16" t="e">
        <f>VLOOKUP('Data Sheet'!$B$8,'Data Sheet'!$I$2:$J$9,2,FALSE)</f>
        <v>#N/A</v>
      </c>
      <c r="F861" s="16" t="str">
        <f t="shared" si="151"/>
        <v/>
      </c>
      <c r="G861" s="103">
        <f t="shared" si="152"/>
        <v>0</v>
      </c>
      <c r="H861" s="17" t="s">
        <v>26</v>
      </c>
      <c r="I861" s="17" t="s">
        <v>26</v>
      </c>
      <c r="J861" s="17" t="str">
        <f>IF('Data Sheet'!$B$9="NC-50","N/A","OK")</f>
        <v>OK</v>
      </c>
      <c r="K861" s="17" t="str">
        <f>IF('Data Sheet'!$B$9="NC-50","N/A","OK")</f>
        <v>OK</v>
      </c>
      <c r="L861" s="17" t="str">
        <f t="shared" si="153"/>
        <v>OK</v>
      </c>
      <c r="M861" s="17" t="str">
        <f t="shared" si="154"/>
        <v>OK</v>
      </c>
      <c r="N861" s="18" t="str">
        <f>IF(BO861&lt;&gt;"",
    IF(INT('Data Sheet'!$A$19)=INT('Data Sheet'!$B$19),
        --(INT('Data Sheet'!$A$19) &amp; "." &amp; BO861),
        IF(AND((--(INT('Data Sheet'!$A$19) &amp; "." &amp; BO861)&gt;=--('Data Sheet'!$A$19)), (--(INT('Data Sheet'!$A$19) &amp; "." &amp; BO861)&lt;=--('Data Sheet'!$B$19))),
            --(INT('Data Sheet'!$A$19) &amp; "." &amp; BO861),
            --(INT('Data Sheet'!$B$19) &amp; "." &amp; BO861)
        )
    ),
    IF(BN861&lt;&gt;"",
        IF(INT('Data Sheet'!$A$19)=INT('Data Sheet'!$B$19),
            --(INT('Data Sheet'!$A$19) &amp; "." &amp; LEFT(BN861,3)),
            IF(AND((--(INT('Data Sheet'!$A$19) &amp; "." &amp; LEFT(BN861,3))&gt;=--('Data Sheet'!$A$19)), (--(INT('Data Sheet'!$A$19) &amp; "." &amp; LEFT(BN861,3))&lt;=--('Data Sheet'!$B$19))),
                --(INT('Data Sheet'!$A$19) &amp; "." &amp; LEFT(BN861,3)),
                --(INT('Data Sheet'!$B$19) &amp; "." &amp; LEFT(BN861,3))
            )
        ),
        "OK"
    )
)</f>
        <v>OK</v>
      </c>
      <c r="O861" s="23" t="str">
        <f>IF(BP861&lt;&gt;"",
    IF(INT('Data Sheet'!$A$19)=INT('Data Sheet'!$B$19),
        --(INT('Data Sheet'!$A$19) &amp; "." &amp; BP861),
        IF(AND((--(INT('Data Sheet'!$A$19) &amp; "." &amp; BP861)&gt;=--('Data Sheet'!$A$19)), (--(INT('Data Sheet'!$A$19) &amp; "." &amp; BP861)&lt;=--('Data Sheet'!$B$19))),
            --(INT('Data Sheet'!$A$19) &amp; "." &amp; BP861),
            --(INT('Data Sheet'!$B$19) &amp; "." &amp; BP861)
        )
    ),
    IF(BN861&lt;&gt;"",
        IF(INT('Data Sheet'!$A$19)=INT('Data Sheet'!$B$19),
            --(INT('Data Sheet'!$A$19) &amp; "." &amp; RIGHT(BN861,3)),
            IF(AND((--(INT('Data Sheet'!$A$19) &amp; "." &amp; RIGHT(BN861,3))&gt;=--('Data Sheet'!$A$19)), (--(INT('Data Sheet'!$A$19) &amp; "." &amp; RIGHT(BN861,3))&lt;=--('Data Sheet'!$B$19))),
                --(INT('Data Sheet'!$A$19) &amp; "." &amp; RIGHT(BN861,3)),
                --(INT('Data Sheet'!$B$19) &amp; "." &amp; RIGHT(BN861,3))
            )
        ),
        "OK"
    )
)</f>
        <v>OK</v>
      </c>
      <c r="P861" s="23" t="str">
        <f>IF(BR861&lt;&gt;"",
    IF(INT('Data Sheet'!$A$19)=INT('Data Sheet'!$B$15),
        --(INT('Data Sheet'!$A$15) &amp; "." &amp; BR861),
        IF(AND((--(INT('Data Sheet'!$A$15) &amp; "." &amp; BR861)&gt;=--('Data Sheet'!$A$15)), (--(INT('Data Sheet'!$A$15) &amp; "." &amp; BR861)&lt;=--('Data Sheet'!$B$15))),
            --(INT('Data Sheet'!$A$15) &amp; "." &amp; BR861),
            --(INT('Data Sheet'!$B$15) &amp; "." &amp; BR861)
        )
    ),
    IF(BQ861&lt;&gt;"",
        IF(INT('Data Sheet'!$A$15)=INT('Data Sheet'!$B$15),
            --(INT('Data Sheet'!$A$15) &amp; "." &amp; LEFT(BQ861,3)),
            IF(AND((--(INT('Data Sheet'!$A$15) &amp; "." &amp; LEFT(BQ861,3))&gt;=--('Data Sheet'!$A$15)), (--(INT('Data Sheet'!$A$15) &amp; "." &amp; LEFT(BQ861,3))&lt;=--('Data Sheet'!$B$15))),
                --(INT('Data Sheet'!$A$15) &amp; "." &amp; LEFT(BQ861,3)),
                --(INT('Data Sheet'!$B$15) &amp; "." &amp; LEFT(BQ861,3))
            )
        ),
        "OK"
    )
)</f>
        <v>OK</v>
      </c>
      <c r="Q861" s="23" t="str">
        <f>IF(BS861&lt;&gt;"",
    IF(INT('Data Sheet'!$A$19)=INT('Data Sheet'!$B$15),
        --(INT('Data Sheet'!$A$15) &amp; "." &amp; BS861),
        IF(AND((--(INT('Data Sheet'!$A$15) &amp; "." &amp; BS861)&gt;=--('Data Sheet'!$A$15)), (--(INT('Data Sheet'!$A$15) &amp; "." &amp; BS861)&lt;=--('Data Sheet'!$B$15))),
            --(INT('Data Sheet'!$A$15) &amp; "." &amp; BS861),
            --(INT('Data Sheet'!$B$15) &amp; "." &amp; BS861)
        )
    ),
    IF(BQ861&lt;&gt;"",
        IF(INT('Data Sheet'!$A$15)=INT('Data Sheet'!$B$15),
            --(INT('Data Sheet'!$A$15) &amp; "." &amp; RIGHT(BQ861,3)),
            IF(AND((--(INT('Data Sheet'!$A$15) &amp; "." &amp; RIGHT(BQ861,3))&gt;=--('Data Sheet'!$A$15)), (--(INT('Data Sheet'!$A$15) &amp; "." &amp; RIGHT(BQ861,3))&lt;=--('Data Sheet'!$B$15))),
                --(INT('Data Sheet'!$A$15) &amp; "." &amp; RIGHT(BQ861,3)),
                --(INT('Data Sheet'!$B$15) &amp; "." &amp; RIGHT(BQ861,3))
            )
        ),
        "OK"
    )
)</f>
        <v>OK</v>
      </c>
      <c r="R861" s="19"/>
      <c r="S861" s="19"/>
      <c r="T861" s="19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1"/>
      <c r="AU861" s="21"/>
      <c r="AV861" s="21"/>
      <c r="AW861" s="22"/>
      <c r="AX861" s="99"/>
      <c r="AY861" s="20"/>
      <c r="AZ861" s="20"/>
      <c r="BA861" s="22"/>
      <c r="BB861">
        <v>853</v>
      </c>
      <c r="BC861" s="80"/>
      <c r="BD861" s="80"/>
      <c r="BE861" s="80"/>
      <c r="BF861" s="80"/>
      <c r="BG861" s="32" t="str">
        <f t="shared" si="147"/>
        <v/>
      </c>
      <c r="BH861" s="78">
        <f t="shared" si="145"/>
        <v>0</v>
      </c>
      <c r="BI861" s="2">
        <f t="shared" si="148"/>
        <v>0</v>
      </c>
      <c r="BJ861" s="2">
        <f t="shared" si="149"/>
        <v>0</v>
      </c>
      <c r="BK861" s="2">
        <f t="shared" si="146"/>
        <v>0</v>
      </c>
    </row>
    <row r="862" spans="2:63" ht="15" customHeight="1" x14ac:dyDescent="0.25">
      <c r="B862" s="14">
        <v>854</v>
      </c>
      <c r="C862" s="95" t="str">
        <f t="shared" si="150"/>
        <v/>
      </c>
      <c r="D862" s="15" t="str">
        <f t="shared" si="144"/>
        <v>OK</v>
      </c>
      <c r="E862" s="16" t="e">
        <f>VLOOKUP('Data Sheet'!$B$8,'Data Sheet'!$I$2:$J$9,2,FALSE)</f>
        <v>#N/A</v>
      </c>
      <c r="F862" s="16" t="str">
        <f t="shared" si="151"/>
        <v/>
      </c>
      <c r="G862" s="103">
        <f t="shared" si="152"/>
        <v>0</v>
      </c>
      <c r="H862" s="17" t="s">
        <v>26</v>
      </c>
      <c r="I862" s="17" t="s">
        <v>26</v>
      </c>
      <c r="J862" s="17" t="str">
        <f>IF('Data Sheet'!$B$9="NC-50","N/A","OK")</f>
        <v>OK</v>
      </c>
      <c r="K862" s="17" t="str">
        <f>IF('Data Sheet'!$B$9="NC-50","N/A","OK")</f>
        <v>OK</v>
      </c>
      <c r="L862" s="17" t="str">
        <f t="shared" si="153"/>
        <v>OK</v>
      </c>
      <c r="M862" s="17" t="str">
        <f t="shared" si="154"/>
        <v>OK</v>
      </c>
      <c r="N862" s="18" t="str">
        <f>IF(BO862&lt;&gt;"",
    IF(INT('Data Sheet'!$A$19)=INT('Data Sheet'!$B$19),
        --(INT('Data Sheet'!$A$19) &amp; "." &amp; BO862),
        IF(AND((--(INT('Data Sheet'!$A$19) &amp; "." &amp; BO862)&gt;=--('Data Sheet'!$A$19)), (--(INT('Data Sheet'!$A$19) &amp; "." &amp; BO862)&lt;=--('Data Sheet'!$B$19))),
            --(INT('Data Sheet'!$A$19) &amp; "." &amp; BO862),
            --(INT('Data Sheet'!$B$19) &amp; "." &amp; BO862)
        )
    ),
    IF(BN862&lt;&gt;"",
        IF(INT('Data Sheet'!$A$19)=INT('Data Sheet'!$B$19),
            --(INT('Data Sheet'!$A$19) &amp; "." &amp; LEFT(BN862,3)),
            IF(AND((--(INT('Data Sheet'!$A$19) &amp; "." &amp; LEFT(BN862,3))&gt;=--('Data Sheet'!$A$19)), (--(INT('Data Sheet'!$A$19) &amp; "." &amp; LEFT(BN862,3))&lt;=--('Data Sheet'!$B$19))),
                --(INT('Data Sheet'!$A$19) &amp; "." &amp; LEFT(BN862,3)),
                --(INT('Data Sheet'!$B$19) &amp; "." &amp; LEFT(BN862,3))
            )
        ),
        "OK"
    )
)</f>
        <v>OK</v>
      </c>
      <c r="O862" s="23" t="str">
        <f>IF(BP862&lt;&gt;"",
    IF(INT('Data Sheet'!$A$19)=INT('Data Sheet'!$B$19),
        --(INT('Data Sheet'!$A$19) &amp; "." &amp; BP862),
        IF(AND((--(INT('Data Sheet'!$A$19) &amp; "." &amp; BP862)&gt;=--('Data Sheet'!$A$19)), (--(INT('Data Sheet'!$A$19) &amp; "." &amp; BP862)&lt;=--('Data Sheet'!$B$19))),
            --(INT('Data Sheet'!$A$19) &amp; "." &amp; BP862),
            --(INT('Data Sheet'!$B$19) &amp; "." &amp; BP862)
        )
    ),
    IF(BN862&lt;&gt;"",
        IF(INT('Data Sheet'!$A$19)=INT('Data Sheet'!$B$19),
            --(INT('Data Sheet'!$A$19) &amp; "." &amp; RIGHT(BN862,3)),
            IF(AND((--(INT('Data Sheet'!$A$19) &amp; "." &amp; RIGHT(BN862,3))&gt;=--('Data Sheet'!$A$19)), (--(INT('Data Sheet'!$A$19) &amp; "." &amp; RIGHT(BN862,3))&lt;=--('Data Sheet'!$B$19))),
                --(INT('Data Sheet'!$A$19) &amp; "." &amp; RIGHT(BN862,3)),
                --(INT('Data Sheet'!$B$19) &amp; "." &amp; RIGHT(BN862,3))
            )
        ),
        "OK"
    )
)</f>
        <v>OK</v>
      </c>
      <c r="P862" s="23" t="str">
        <f>IF(BR862&lt;&gt;"",
    IF(INT('Data Sheet'!$A$19)=INT('Data Sheet'!$B$15),
        --(INT('Data Sheet'!$A$15) &amp; "." &amp; BR862),
        IF(AND((--(INT('Data Sheet'!$A$15) &amp; "." &amp; BR862)&gt;=--('Data Sheet'!$A$15)), (--(INT('Data Sheet'!$A$15) &amp; "." &amp; BR862)&lt;=--('Data Sheet'!$B$15))),
            --(INT('Data Sheet'!$A$15) &amp; "." &amp; BR862),
            --(INT('Data Sheet'!$B$15) &amp; "." &amp; BR862)
        )
    ),
    IF(BQ862&lt;&gt;"",
        IF(INT('Data Sheet'!$A$15)=INT('Data Sheet'!$B$15),
            --(INT('Data Sheet'!$A$15) &amp; "." &amp; LEFT(BQ862,3)),
            IF(AND((--(INT('Data Sheet'!$A$15) &amp; "." &amp; LEFT(BQ862,3))&gt;=--('Data Sheet'!$A$15)), (--(INT('Data Sheet'!$A$15) &amp; "." &amp; LEFT(BQ862,3))&lt;=--('Data Sheet'!$B$15))),
                --(INT('Data Sheet'!$A$15) &amp; "." &amp; LEFT(BQ862,3)),
                --(INT('Data Sheet'!$B$15) &amp; "." &amp; LEFT(BQ862,3))
            )
        ),
        "OK"
    )
)</f>
        <v>OK</v>
      </c>
      <c r="Q862" s="23" t="str">
        <f>IF(BS862&lt;&gt;"",
    IF(INT('Data Sheet'!$A$19)=INT('Data Sheet'!$B$15),
        --(INT('Data Sheet'!$A$15) &amp; "." &amp; BS862),
        IF(AND((--(INT('Data Sheet'!$A$15) &amp; "." &amp; BS862)&gt;=--('Data Sheet'!$A$15)), (--(INT('Data Sheet'!$A$15) &amp; "." &amp; BS862)&lt;=--('Data Sheet'!$B$15))),
            --(INT('Data Sheet'!$A$15) &amp; "." &amp; BS862),
            --(INT('Data Sheet'!$B$15) &amp; "." &amp; BS862)
        )
    ),
    IF(BQ862&lt;&gt;"",
        IF(INT('Data Sheet'!$A$15)=INT('Data Sheet'!$B$15),
            --(INT('Data Sheet'!$A$15) &amp; "." &amp; RIGHT(BQ862,3)),
            IF(AND((--(INT('Data Sheet'!$A$15) &amp; "." &amp; RIGHT(BQ862,3))&gt;=--('Data Sheet'!$A$15)), (--(INT('Data Sheet'!$A$15) &amp; "." &amp; RIGHT(BQ862,3))&lt;=--('Data Sheet'!$B$15))),
                --(INT('Data Sheet'!$A$15) &amp; "." &amp; RIGHT(BQ862,3)),
                --(INT('Data Sheet'!$B$15) &amp; "." &amp; RIGHT(BQ862,3))
            )
        ),
        "OK"
    )
)</f>
        <v>OK</v>
      </c>
      <c r="R862" s="19"/>
      <c r="S862" s="19"/>
      <c r="T862" s="19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1"/>
      <c r="AU862" s="21"/>
      <c r="AV862" s="21"/>
      <c r="AW862" s="22"/>
      <c r="AX862" s="99"/>
      <c r="AY862" s="20"/>
      <c r="AZ862" s="20"/>
      <c r="BA862" s="22"/>
      <c r="BB862">
        <v>854</v>
      </c>
      <c r="BC862" s="80"/>
      <c r="BD862" s="80"/>
      <c r="BE862" s="80"/>
      <c r="BF862" s="80"/>
      <c r="BG862" s="32" t="str">
        <f t="shared" si="147"/>
        <v/>
      </c>
      <c r="BH862" s="78">
        <f t="shared" si="145"/>
        <v>0</v>
      </c>
      <c r="BI862" s="2">
        <f t="shared" si="148"/>
        <v>0</v>
      </c>
      <c r="BJ862" s="2">
        <f t="shared" si="149"/>
        <v>0</v>
      </c>
      <c r="BK862" s="2">
        <f t="shared" si="146"/>
        <v>0</v>
      </c>
    </row>
    <row r="863" spans="2:63" ht="15" customHeight="1" x14ac:dyDescent="0.25">
      <c r="B863" s="14">
        <v>855</v>
      </c>
      <c r="C863" s="95" t="str">
        <f t="shared" si="150"/>
        <v/>
      </c>
      <c r="D863" s="15" t="str">
        <f t="shared" si="144"/>
        <v>OK</v>
      </c>
      <c r="E863" s="16" t="e">
        <f>VLOOKUP('Data Sheet'!$B$8,'Data Sheet'!$I$2:$J$9,2,FALSE)</f>
        <v>#N/A</v>
      </c>
      <c r="F863" s="16" t="str">
        <f t="shared" si="151"/>
        <v/>
      </c>
      <c r="G863" s="103">
        <f t="shared" si="152"/>
        <v>0</v>
      </c>
      <c r="H863" s="17" t="s">
        <v>26</v>
      </c>
      <c r="I863" s="17" t="s">
        <v>26</v>
      </c>
      <c r="J863" s="17" t="str">
        <f>IF('Data Sheet'!$B$9="NC-50","N/A","OK")</f>
        <v>OK</v>
      </c>
      <c r="K863" s="17" t="str">
        <f>IF('Data Sheet'!$B$9="NC-50","N/A","OK")</f>
        <v>OK</v>
      </c>
      <c r="L863" s="17" t="str">
        <f t="shared" si="153"/>
        <v>OK</v>
      </c>
      <c r="M863" s="17" t="str">
        <f t="shared" si="154"/>
        <v>OK</v>
      </c>
      <c r="N863" s="18" t="str">
        <f>IF(BO863&lt;&gt;"",
    IF(INT('Data Sheet'!$A$19)=INT('Data Sheet'!$B$19),
        --(INT('Data Sheet'!$A$19) &amp; "." &amp; BO863),
        IF(AND((--(INT('Data Sheet'!$A$19) &amp; "." &amp; BO863)&gt;=--('Data Sheet'!$A$19)), (--(INT('Data Sheet'!$A$19) &amp; "." &amp; BO863)&lt;=--('Data Sheet'!$B$19))),
            --(INT('Data Sheet'!$A$19) &amp; "." &amp; BO863),
            --(INT('Data Sheet'!$B$19) &amp; "." &amp; BO863)
        )
    ),
    IF(BN863&lt;&gt;"",
        IF(INT('Data Sheet'!$A$19)=INT('Data Sheet'!$B$19),
            --(INT('Data Sheet'!$A$19) &amp; "." &amp; LEFT(BN863,3)),
            IF(AND((--(INT('Data Sheet'!$A$19) &amp; "." &amp; LEFT(BN863,3))&gt;=--('Data Sheet'!$A$19)), (--(INT('Data Sheet'!$A$19) &amp; "." &amp; LEFT(BN863,3))&lt;=--('Data Sheet'!$B$19))),
                --(INT('Data Sheet'!$A$19) &amp; "." &amp; LEFT(BN863,3)),
                --(INT('Data Sheet'!$B$19) &amp; "." &amp; LEFT(BN863,3))
            )
        ),
        "OK"
    )
)</f>
        <v>OK</v>
      </c>
      <c r="O863" s="23" t="str">
        <f>IF(BP863&lt;&gt;"",
    IF(INT('Data Sheet'!$A$19)=INT('Data Sheet'!$B$19),
        --(INT('Data Sheet'!$A$19) &amp; "." &amp; BP863),
        IF(AND((--(INT('Data Sheet'!$A$19) &amp; "." &amp; BP863)&gt;=--('Data Sheet'!$A$19)), (--(INT('Data Sheet'!$A$19) &amp; "." &amp; BP863)&lt;=--('Data Sheet'!$B$19))),
            --(INT('Data Sheet'!$A$19) &amp; "." &amp; BP863),
            --(INT('Data Sheet'!$B$19) &amp; "." &amp; BP863)
        )
    ),
    IF(BN863&lt;&gt;"",
        IF(INT('Data Sheet'!$A$19)=INT('Data Sheet'!$B$19),
            --(INT('Data Sheet'!$A$19) &amp; "." &amp; RIGHT(BN863,3)),
            IF(AND((--(INT('Data Sheet'!$A$19) &amp; "." &amp; RIGHT(BN863,3))&gt;=--('Data Sheet'!$A$19)), (--(INT('Data Sheet'!$A$19) &amp; "." &amp; RIGHT(BN863,3))&lt;=--('Data Sheet'!$B$19))),
                --(INT('Data Sheet'!$A$19) &amp; "." &amp; RIGHT(BN863,3)),
                --(INT('Data Sheet'!$B$19) &amp; "." &amp; RIGHT(BN863,3))
            )
        ),
        "OK"
    )
)</f>
        <v>OK</v>
      </c>
      <c r="P863" s="23" t="str">
        <f>IF(BR863&lt;&gt;"",
    IF(INT('Data Sheet'!$A$19)=INT('Data Sheet'!$B$15),
        --(INT('Data Sheet'!$A$15) &amp; "." &amp; BR863),
        IF(AND((--(INT('Data Sheet'!$A$15) &amp; "." &amp; BR863)&gt;=--('Data Sheet'!$A$15)), (--(INT('Data Sheet'!$A$15) &amp; "." &amp; BR863)&lt;=--('Data Sheet'!$B$15))),
            --(INT('Data Sheet'!$A$15) &amp; "." &amp; BR863),
            --(INT('Data Sheet'!$B$15) &amp; "." &amp; BR863)
        )
    ),
    IF(BQ863&lt;&gt;"",
        IF(INT('Data Sheet'!$A$15)=INT('Data Sheet'!$B$15),
            --(INT('Data Sheet'!$A$15) &amp; "." &amp; LEFT(BQ863,3)),
            IF(AND((--(INT('Data Sheet'!$A$15) &amp; "." &amp; LEFT(BQ863,3))&gt;=--('Data Sheet'!$A$15)), (--(INT('Data Sheet'!$A$15) &amp; "." &amp; LEFT(BQ863,3))&lt;=--('Data Sheet'!$B$15))),
                --(INT('Data Sheet'!$A$15) &amp; "." &amp; LEFT(BQ863,3)),
                --(INT('Data Sheet'!$B$15) &amp; "." &amp; LEFT(BQ863,3))
            )
        ),
        "OK"
    )
)</f>
        <v>OK</v>
      </c>
      <c r="Q863" s="23" t="str">
        <f>IF(BS863&lt;&gt;"",
    IF(INT('Data Sheet'!$A$19)=INT('Data Sheet'!$B$15),
        --(INT('Data Sheet'!$A$15) &amp; "." &amp; BS863),
        IF(AND((--(INT('Data Sheet'!$A$15) &amp; "." &amp; BS863)&gt;=--('Data Sheet'!$A$15)), (--(INT('Data Sheet'!$A$15) &amp; "." &amp; BS863)&lt;=--('Data Sheet'!$B$15))),
            --(INT('Data Sheet'!$A$15) &amp; "." &amp; BS863),
            --(INT('Data Sheet'!$B$15) &amp; "." &amp; BS863)
        )
    ),
    IF(BQ863&lt;&gt;"",
        IF(INT('Data Sheet'!$A$15)=INT('Data Sheet'!$B$15),
            --(INT('Data Sheet'!$A$15) &amp; "." &amp; RIGHT(BQ863,3)),
            IF(AND((--(INT('Data Sheet'!$A$15) &amp; "." &amp; RIGHT(BQ863,3))&gt;=--('Data Sheet'!$A$15)), (--(INT('Data Sheet'!$A$15) &amp; "." &amp; RIGHT(BQ863,3))&lt;=--('Data Sheet'!$B$15))),
                --(INT('Data Sheet'!$A$15) &amp; "." &amp; RIGHT(BQ863,3)),
                --(INT('Data Sheet'!$B$15) &amp; "." &amp; RIGHT(BQ863,3))
            )
        ),
        "OK"
    )
)</f>
        <v>OK</v>
      </c>
      <c r="R863" s="19"/>
      <c r="S863" s="19"/>
      <c r="T863" s="19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1"/>
      <c r="AU863" s="21"/>
      <c r="AV863" s="21"/>
      <c r="AW863" s="22"/>
      <c r="AX863" s="99"/>
      <c r="AY863" s="20"/>
      <c r="AZ863" s="20"/>
      <c r="BA863" s="22"/>
      <c r="BB863">
        <v>855</v>
      </c>
      <c r="BC863" s="80"/>
      <c r="BD863" s="80"/>
      <c r="BE863" s="80"/>
      <c r="BF863" s="80"/>
      <c r="BG863" s="32" t="str">
        <f t="shared" si="147"/>
        <v/>
      </c>
      <c r="BH863" s="78">
        <f t="shared" si="145"/>
        <v>0</v>
      </c>
      <c r="BI863" s="2">
        <f t="shared" si="148"/>
        <v>0</v>
      </c>
      <c r="BJ863" s="2">
        <f t="shared" si="149"/>
        <v>0</v>
      </c>
      <c r="BK863" s="2">
        <f t="shared" si="146"/>
        <v>0</v>
      </c>
    </row>
    <row r="864" spans="2:63" ht="15" customHeight="1" x14ac:dyDescent="0.25">
      <c r="B864" s="14">
        <v>856</v>
      </c>
      <c r="C864" s="95" t="str">
        <f t="shared" si="150"/>
        <v/>
      </c>
      <c r="D864" s="15" t="str">
        <f t="shared" si="144"/>
        <v>OK</v>
      </c>
      <c r="E864" s="16" t="e">
        <f>VLOOKUP('Data Sheet'!$B$8,'Data Sheet'!$I$2:$J$9,2,FALSE)</f>
        <v>#N/A</v>
      </c>
      <c r="F864" s="16" t="str">
        <f t="shared" si="151"/>
        <v/>
      </c>
      <c r="G864" s="103">
        <f t="shared" si="152"/>
        <v>0</v>
      </c>
      <c r="H864" s="17" t="s">
        <v>26</v>
      </c>
      <c r="I864" s="17" t="s">
        <v>26</v>
      </c>
      <c r="J864" s="17" t="str">
        <f>IF('Data Sheet'!$B$9="NC-50","N/A","OK")</f>
        <v>OK</v>
      </c>
      <c r="K864" s="17" t="str">
        <f>IF('Data Sheet'!$B$9="NC-50","N/A","OK")</f>
        <v>OK</v>
      </c>
      <c r="L864" s="17" t="str">
        <f t="shared" si="153"/>
        <v>OK</v>
      </c>
      <c r="M864" s="17" t="str">
        <f t="shared" si="154"/>
        <v>OK</v>
      </c>
      <c r="N864" s="18" t="str">
        <f>IF(BO864&lt;&gt;"",
    IF(INT('Data Sheet'!$A$19)=INT('Data Sheet'!$B$19),
        --(INT('Data Sheet'!$A$19) &amp; "." &amp; BO864),
        IF(AND((--(INT('Data Sheet'!$A$19) &amp; "." &amp; BO864)&gt;=--('Data Sheet'!$A$19)), (--(INT('Data Sheet'!$A$19) &amp; "." &amp; BO864)&lt;=--('Data Sheet'!$B$19))),
            --(INT('Data Sheet'!$A$19) &amp; "." &amp; BO864),
            --(INT('Data Sheet'!$B$19) &amp; "." &amp; BO864)
        )
    ),
    IF(BN864&lt;&gt;"",
        IF(INT('Data Sheet'!$A$19)=INT('Data Sheet'!$B$19),
            --(INT('Data Sheet'!$A$19) &amp; "." &amp; LEFT(BN864,3)),
            IF(AND((--(INT('Data Sheet'!$A$19) &amp; "." &amp; LEFT(BN864,3))&gt;=--('Data Sheet'!$A$19)), (--(INT('Data Sheet'!$A$19) &amp; "." &amp; LEFT(BN864,3))&lt;=--('Data Sheet'!$B$19))),
                --(INT('Data Sheet'!$A$19) &amp; "." &amp; LEFT(BN864,3)),
                --(INT('Data Sheet'!$B$19) &amp; "." &amp; LEFT(BN864,3))
            )
        ),
        "OK"
    )
)</f>
        <v>OK</v>
      </c>
      <c r="O864" s="23" t="str">
        <f>IF(BP864&lt;&gt;"",
    IF(INT('Data Sheet'!$A$19)=INT('Data Sheet'!$B$19),
        --(INT('Data Sheet'!$A$19) &amp; "." &amp; BP864),
        IF(AND((--(INT('Data Sheet'!$A$19) &amp; "." &amp; BP864)&gt;=--('Data Sheet'!$A$19)), (--(INT('Data Sheet'!$A$19) &amp; "." &amp; BP864)&lt;=--('Data Sheet'!$B$19))),
            --(INT('Data Sheet'!$A$19) &amp; "." &amp; BP864),
            --(INT('Data Sheet'!$B$19) &amp; "." &amp; BP864)
        )
    ),
    IF(BN864&lt;&gt;"",
        IF(INT('Data Sheet'!$A$19)=INT('Data Sheet'!$B$19),
            --(INT('Data Sheet'!$A$19) &amp; "." &amp; RIGHT(BN864,3)),
            IF(AND((--(INT('Data Sheet'!$A$19) &amp; "." &amp; RIGHT(BN864,3))&gt;=--('Data Sheet'!$A$19)), (--(INT('Data Sheet'!$A$19) &amp; "." &amp; RIGHT(BN864,3))&lt;=--('Data Sheet'!$B$19))),
                --(INT('Data Sheet'!$A$19) &amp; "." &amp; RIGHT(BN864,3)),
                --(INT('Data Sheet'!$B$19) &amp; "." &amp; RIGHT(BN864,3))
            )
        ),
        "OK"
    )
)</f>
        <v>OK</v>
      </c>
      <c r="P864" s="23" t="str">
        <f>IF(BR864&lt;&gt;"",
    IF(INT('Data Sheet'!$A$19)=INT('Data Sheet'!$B$15),
        --(INT('Data Sheet'!$A$15) &amp; "." &amp; BR864),
        IF(AND((--(INT('Data Sheet'!$A$15) &amp; "." &amp; BR864)&gt;=--('Data Sheet'!$A$15)), (--(INT('Data Sheet'!$A$15) &amp; "." &amp; BR864)&lt;=--('Data Sheet'!$B$15))),
            --(INT('Data Sheet'!$A$15) &amp; "." &amp; BR864),
            --(INT('Data Sheet'!$B$15) &amp; "." &amp; BR864)
        )
    ),
    IF(BQ864&lt;&gt;"",
        IF(INT('Data Sheet'!$A$15)=INT('Data Sheet'!$B$15),
            --(INT('Data Sheet'!$A$15) &amp; "." &amp; LEFT(BQ864,3)),
            IF(AND((--(INT('Data Sheet'!$A$15) &amp; "." &amp; LEFT(BQ864,3))&gt;=--('Data Sheet'!$A$15)), (--(INT('Data Sheet'!$A$15) &amp; "." &amp; LEFT(BQ864,3))&lt;=--('Data Sheet'!$B$15))),
                --(INT('Data Sheet'!$A$15) &amp; "." &amp; LEFT(BQ864,3)),
                --(INT('Data Sheet'!$B$15) &amp; "." &amp; LEFT(BQ864,3))
            )
        ),
        "OK"
    )
)</f>
        <v>OK</v>
      </c>
      <c r="Q864" s="23" t="str">
        <f>IF(BS864&lt;&gt;"",
    IF(INT('Data Sheet'!$A$19)=INT('Data Sheet'!$B$15),
        --(INT('Data Sheet'!$A$15) &amp; "." &amp; BS864),
        IF(AND((--(INT('Data Sheet'!$A$15) &amp; "." &amp; BS864)&gt;=--('Data Sheet'!$A$15)), (--(INT('Data Sheet'!$A$15) &amp; "." &amp; BS864)&lt;=--('Data Sheet'!$B$15))),
            --(INT('Data Sheet'!$A$15) &amp; "." &amp; BS864),
            --(INT('Data Sheet'!$B$15) &amp; "." &amp; BS864)
        )
    ),
    IF(BQ864&lt;&gt;"",
        IF(INT('Data Sheet'!$A$15)=INT('Data Sheet'!$B$15),
            --(INT('Data Sheet'!$A$15) &amp; "." &amp; RIGHT(BQ864,3)),
            IF(AND((--(INT('Data Sheet'!$A$15) &amp; "." &amp; RIGHT(BQ864,3))&gt;=--('Data Sheet'!$A$15)), (--(INT('Data Sheet'!$A$15) &amp; "." &amp; RIGHT(BQ864,3))&lt;=--('Data Sheet'!$B$15))),
                --(INT('Data Sheet'!$A$15) &amp; "." &amp; RIGHT(BQ864,3)),
                --(INT('Data Sheet'!$B$15) &amp; "." &amp; RIGHT(BQ864,3))
            )
        ),
        "OK"
    )
)</f>
        <v>OK</v>
      </c>
      <c r="R864" s="19"/>
      <c r="S864" s="19"/>
      <c r="T864" s="19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1"/>
      <c r="AU864" s="21"/>
      <c r="AV864" s="21"/>
      <c r="AW864" s="22"/>
      <c r="AX864" s="99"/>
      <c r="AY864" s="20"/>
      <c r="AZ864" s="20"/>
      <c r="BA864" s="22"/>
      <c r="BB864">
        <v>856</v>
      </c>
      <c r="BC864" s="80"/>
      <c r="BD864" s="80"/>
      <c r="BE864" s="80"/>
      <c r="BF864" s="80"/>
      <c r="BG864" s="32" t="str">
        <f t="shared" si="147"/>
        <v/>
      </c>
      <c r="BH864" s="78">
        <f t="shared" si="145"/>
        <v>0</v>
      </c>
      <c r="BI864" s="2">
        <f t="shared" si="148"/>
        <v>0</v>
      </c>
      <c r="BJ864" s="2">
        <f t="shared" si="149"/>
        <v>0</v>
      </c>
      <c r="BK864" s="2">
        <f t="shared" si="146"/>
        <v>0</v>
      </c>
    </row>
    <row r="865" spans="2:63" ht="15" customHeight="1" x14ac:dyDescent="0.25">
      <c r="B865" s="14">
        <v>857</v>
      </c>
      <c r="C865" s="95" t="str">
        <f t="shared" si="150"/>
        <v/>
      </c>
      <c r="D865" s="15" t="str">
        <f t="shared" si="144"/>
        <v>OK</v>
      </c>
      <c r="E865" s="16" t="e">
        <f>VLOOKUP('Data Sheet'!$B$8,'Data Sheet'!$I$2:$J$9,2,FALSE)</f>
        <v>#N/A</v>
      </c>
      <c r="F865" s="16" t="str">
        <f t="shared" si="151"/>
        <v/>
      </c>
      <c r="G865" s="103">
        <f t="shared" si="152"/>
        <v>0</v>
      </c>
      <c r="H865" s="17" t="s">
        <v>26</v>
      </c>
      <c r="I865" s="17" t="s">
        <v>26</v>
      </c>
      <c r="J865" s="17" t="str">
        <f>IF('Data Sheet'!$B$9="NC-50","N/A","OK")</f>
        <v>OK</v>
      </c>
      <c r="K865" s="17" t="str">
        <f>IF('Data Sheet'!$B$9="NC-50","N/A","OK")</f>
        <v>OK</v>
      </c>
      <c r="L865" s="17" t="str">
        <f t="shared" si="153"/>
        <v>OK</v>
      </c>
      <c r="M865" s="17" t="str">
        <f t="shared" si="154"/>
        <v>OK</v>
      </c>
      <c r="N865" s="18" t="str">
        <f>IF(BO865&lt;&gt;"",
    IF(INT('Data Sheet'!$A$19)=INT('Data Sheet'!$B$19),
        --(INT('Data Sheet'!$A$19) &amp; "." &amp; BO865),
        IF(AND((--(INT('Data Sheet'!$A$19) &amp; "." &amp; BO865)&gt;=--('Data Sheet'!$A$19)), (--(INT('Data Sheet'!$A$19) &amp; "." &amp; BO865)&lt;=--('Data Sheet'!$B$19))),
            --(INT('Data Sheet'!$A$19) &amp; "." &amp; BO865),
            --(INT('Data Sheet'!$B$19) &amp; "." &amp; BO865)
        )
    ),
    IF(BN865&lt;&gt;"",
        IF(INT('Data Sheet'!$A$19)=INT('Data Sheet'!$B$19),
            --(INT('Data Sheet'!$A$19) &amp; "." &amp; LEFT(BN865,3)),
            IF(AND((--(INT('Data Sheet'!$A$19) &amp; "." &amp; LEFT(BN865,3))&gt;=--('Data Sheet'!$A$19)), (--(INT('Data Sheet'!$A$19) &amp; "." &amp; LEFT(BN865,3))&lt;=--('Data Sheet'!$B$19))),
                --(INT('Data Sheet'!$A$19) &amp; "." &amp; LEFT(BN865,3)),
                --(INT('Data Sheet'!$B$19) &amp; "." &amp; LEFT(BN865,3))
            )
        ),
        "OK"
    )
)</f>
        <v>OK</v>
      </c>
      <c r="O865" s="23" t="str">
        <f>IF(BP865&lt;&gt;"",
    IF(INT('Data Sheet'!$A$19)=INT('Data Sheet'!$B$19),
        --(INT('Data Sheet'!$A$19) &amp; "." &amp; BP865),
        IF(AND((--(INT('Data Sheet'!$A$19) &amp; "." &amp; BP865)&gt;=--('Data Sheet'!$A$19)), (--(INT('Data Sheet'!$A$19) &amp; "." &amp; BP865)&lt;=--('Data Sheet'!$B$19))),
            --(INT('Data Sheet'!$A$19) &amp; "." &amp; BP865),
            --(INT('Data Sheet'!$B$19) &amp; "." &amp; BP865)
        )
    ),
    IF(BN865&lt;&gt;"",
        IF(INT('Data Sheet'!$A$19)=INT('Data Sheet'!$B$19),
            --(INT('Data Sheet'!$A$19) &amp; "." &amp; RIGHT(BN865,3)),
            IF(AND((--(INT('Data Sheet'!$A$19) &amp; "." &amp; RIGHT(BN865,3))&gt;=--('Data Sheet'!$A$19)), (--(INT('Data Sheet'!$A$19) &amp; "." &amp; RIGHT(BN865,3))&lt;=--('Data Sheet'!$B$19))),
                --(INT('Data Sheet'!$A$19) &amp; "." &amp; RIGHT(BN865,3)),
                --(INT('Data Sheet'!$B$19) &amp; "." &amp; RIGHT(BN865,3))
            )
        ),
        "OK"
    )
)</f>
        <v>OK</v>
      </c>
      <c r="P865" s="23" t="str">
        <f>IF(BR865&lt;&gt;"",
    IF(INT('Data Sheet'!$A$19)=INT('Data Sheet'!$B$15),
        --(INT('Data Sheet'!$A$15) &amp; "." &amp; BR865),
        IF(AND((--(INT('Data Sheet'!$A$15) &amp; "." &amp; BR865)&gt;=--('Data Sheet'!$A$15)), (--(INT('Data Sheet'!$A$15) &amp; "." &amp; BR865)&lt;=--('Data Sheet'!$B$15))),
            --(INT('Data Sheet'!$A$15) &amp; "." &amp; BR865),
            --(INT('Data Sheet'!$B$15) &amp; "." &amp; BR865)
        )
    ),
    IF(BQ865&lt;&gt;"",
        IF(INT('Data Sheet'!$A$15)=INT('Data Sheet'!$B$15),
            --(INT('Data Sheet'!$A$15) &amp; "." &amp; LEFT(BQ865,3)),
            IF(AND((--(INT('Data Sheet'!$A$15) &amp; "." &amp; LEFT(BQ865,3))&gt;=--('Data Sheet'!$A$15)), (--(INT('Data Sheet'!$A$15) &amp; "." &amp; LEFT(BQ865,3))&lt;=--('Data Sheet'!$B$15))),
                --(INT('Data Sheet'!$A$15) &amp; "." &amp; LEFT(BQ865,3)),
                --(INT('Data Sheet'!$B$15) &amp; "." &amp; LEFT(BQ865,3))
            )
        ),
        "OK"
    )
)</f>
        <v>OK</v>
      </c>
      <c r="Q865" s="23" t="str">
        <f>IF(BS865&lt;&gt;"",
    IF(INT('Data Sheet'!$A$19)=INT('Data Sheet'!$B$15),
        --(INT('Data Sheet'!$A$15) &amp; "." &amp; BS865),
        IF(AND((--(INT('Data Sheet'!$A$15) &amp; "." &amp; BS865)&gt;=--('Data Sheet'!$A$15)), (--(INT('Data Sheet'!$A$15) &amp; "." &amp; BS865)&lt;=--('Data Sheet'!$B$15))),
            --(INT('Data Sheet'!$A$15) &amp; "." &amp; BS865),
            --(INT('Data Sheet'!$B$15) &amp; "." &amp; BS865)
        )
    ),
    IF(BQ865&lt;&gt;"",
        IF(INT('Data Sheet'!$A$15)=INT('Data Sheet'!$B$15),
            --(INT('Data Sheet'!$A$15) &amp; "." &amp; RIGHT(BQ865,3)),
            IF(AND((--(INT('Data Sheet'!$A$15) &amp; "." &amp; RIGHT(BQ865,3))&gt;=--('Data Sheet'!$A$15)), (--(INT('Data Sheet'!$A$15) &amp; "." &amp; RIGHT(BQ865,3))&lt;=--('Data Sheet'!$B$15))),
                --(INT('Data Sheet'!$A$15) &amp; "." &amp; RIGHT(BQ865,3)),
                --(INT('Data Sheet'!$B$15) &amp; "." &amp; RIGHT(BQ865,3))
            )
        ),
        "OK"
    )
)</f>
        <v>OK</v>
      </c>
      <c r="R865" s="19"/>
      <c r="S865" s="19"/>
      <c r="T865" s="19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1"/>
      <c r="AU865" s="21"/>
      <c r="AV865" s="21"/>
      <c r="AW865" s="22"/>
      <c r="AX865" s="99"/>
      <c r="AY865" s="20"/>
      <c r="AZ865" s="20"/>
      <c r="BA865" s="22"/>
      <c r="BB865">
        <v>857</v>
      </c>
      <c r="BC865" s="80"/>
      <c r="BD865" s="80"/>
      <c r="BE865" s="80"/>
      <c r="BF865" s="80"/>
      <c r="BG865" s="32" t="str">
        <f t="shared" si="147"/>
        <v/>
      </c>
      <c r="BH865" s="78">
        <f t="shared" si="145"/>
        <v>0</v>
      </c>
      <c r="BI865" s="2">
        <f t="shared" si="148"/>
        <v>0</v>
      </c>
      <c r="BJ865" s="2">
        <f t="shared" si="149"/>
        <v>0</v>
      </c>
      <c r="BK865" s="2">
        <f t="shared" si="146"/>
        <v>0</v>
      </c>
    </row>
    <row r="866" spans="2:63" ht="15" customHeight="1" x14ac:dyDescent="0.25">
      <c r="B866" s="14">
        <v>858</v>
      </c>
      <c r="C866" s="95" t="str">
        <f t="shared" si="150"/>
        <v/>
      </c>
      <c r="D866" s="15" t="str">
        <f t="shared" si="144"/>
        <v>OK</v>
      </c>
      <c r="E866" s="16" t="e">
        <f>VLOOKUP('Data Sheet'!$B$8,'Data Sheet'!$I$2:$J$9,2,FALSE)</f>
        <v>#N/A</v>
      </c>
      <c r="F866" s="16" t="str">
        <f t="shared" si="151"/>
        <v/>
      </c>
      <c r="G866" s="103">
        <f t="shared" si="152"/>
        <v>0</v>
      </c>
      <c r="H866" s="17" t="s">
        <v>26</v>
      </c>
      <c r="I866" s="17" t="s">
        <v>26</v>
      </c>
      <c r="J866" s="17" t="str">
        <f>IF('Data Sheet'!$B$9="NC-50","N/A","OK")</f>
        <v>OK</v>
      </c>
      <c r="K866" s="17" t="str">
        <f>IF('Data Sheet'!$B$9="NC-50","N/A","OK")</f>
        <v>OK</v>
      </c>
      <c r="L866" s="17" t="str">
        <f t="shared" si="153"/>
        <v>OK</v>
      </c>
      <c r="M866" s="17" t="str">
        <f t="shared" si="154"/>
        <v>OK</v>
      </c>
      <c r="N866" s="18" t="str">
        <f>IF(BO866&lt;&gt;"",
    IF(INT('Data Sheet'!$A$19)=INT('Data Sheet'!$B$19),
        --(INT('Data Sheet'!$A$19) &amp; "." &amp; BO866),
        IF(AND((--(INT('Data Sheet'!$A$19) &amp; "." &amp; BO866)&gt;=--('Data Sheet'!$A$19)), (--(INT('Data Sheet'!$A$19) &amp; "." &amp; BO866)&lt;=--('Data Sheet'!$B$19))),
            --(INT('Data Sheet'!$A$19) &amp; "." &amp; BO866),
            --(INT('Data Sheet'!$B$19) &amp; "." &amp; BO866)
        )
    ),
    IF(BN866&lt;&gt;"",
        IF(INT('Data Sheet'!$A$19)=INT('Data Sheet'!$B$19),
            --(INT('Data Sheet'!$A$19) &amp; "." &amp; LEFT(BN866,3)),
            IF(AND((--(INT('Data Sheet'!$A$19) &amp; "." &amp; LEFT(BN866,3))&gt;=--('Data Sheet'!$A$19)), (--(INT('Data Sheet'!$A$19) &amp; "." &amp; LEFT(BN866,3))&lt;=--('Data Sheet'!$B$19))),
                --(INT('Data Sheet'!$A$19) &amp; "." &amp; LEFT(BN866,3)),
                --(INT('Data Sheet'!$B$19) &amp; "." &amp; LEFT(BN866,3))
            )
        ),
        "OK"
    )
)</f>
        <v>OK</v>
      </c>
      <c r="O866" s="23" t="str">
        <f>IF(BP866&lt;&gt;"",
    IF(INT('Data Sheet'!$A$19)=INT('Data Sheet'!$B$19),
        --(INT('Data Sheet'!$A$19) &amp; "." &amp; BP866),
        IF(AND((--(INT('Data Sheet'!$A$19) &amp; "." &amp; BP866)&gt;=--('Data Sheet'!$A$19)), (--(INT('Data Sheet'!$A$19) &amp; "." &amp; BP866)&lt;=--('Data Sheet'!$B$19))),
            --(INT('Data Sheet'!$A$19) &amp; "." &amp; BP866),
            --(INT('Data Sheet'!$B$19) &amp; "." &amp; BP866)
        )
    ),
    IF(BN866&lt;&gt;"",
        IF(INT('Data Sheet'!$A$19)=INT('Data Sheet'!$B$19),
            --(INT('Data Sheet'!$A$19) &amp; "." &amp; RIGHT(BN866,3)),
            IF(AND((--(INT('Data Sheet'!$A$19) &amp; "." &amp; RIGHT(BN866,3))&gt;=--('Data Sheet'!$A$19)), (--(INT('Data Sheet'!$A$19) &amp; "." &amp; RIGHT(BN866,3))&lt;=--('Data Sheet'!$B$19))),
                --(INT('Data Sheet'!$A$19) &amp; "." &amp; RIGHT(BN866,3)),
                --(INT('Data Sheet'!$B$19) &amp; "." &amp; RIGHT(BN866,3))
            )
        ),
        "OK"
    )
)</f>
        <v>OK</v>
      </c>
      <c r="P866" s="23" t="str">
        <f>IF(BR866&lt;&gt;"",
    IF(INT('Data Sheet'!$A$19)=INT('Data Sheet'!$B$15),
        --(INT('Data Sheet'!$A$15) &amp; "." &amp; BR866),
        IF(AND((--(INT('Data Sheet'!$A$15) &amp; "." &amp; BR866)&gt;=--('Data Sheet'!$A$15)), (--(INT('Data Sheet'!$A$15) &amp; "." &amp; BR866)&lt;=--('Data Sheet'!$B$15))),
            --(INT('Data Sheet'!$A$15) &amp; "." &amp; BR866),
            --(INT('Data Sheet'!$B$15) &amp; "." &amp; BR866)
        )
    ),
    IF(BQ866&lt;&gt;"",
        IF(INT('Data Sheet'!$A$15)=INT('Data Sheet'!$B$15),
            --(INT('Data Sheet'!$A$15) &amp; "." &amp; LEFT(BQ866,3)),
            IF(AND((--(INT('Data Sheet'!$A$15) &amp; "." &amp; LEFT(BQ866,3))&gt;=--('Data Sheet'!$A$15)), (--(INT('Data Sheet'!$A$15) &amp; "." &amp; LEFT(BQ866,3))&lt;=--('Data Sheet'!$B$15))),
                --(INT('Data Sheet'!$A$15) &amp; "." &amp; LEFT(BQ866,3)),
                --(INT('Data Sheet'!$B$15) &amp; "." &amp; LEFT(BQ866,3))
            )
        ),
        "OK"
    )
)</f>
        <v>OK</v>
      </c>
      <c r="Q866" s="23" t="str">
        <f>IF(BS866&lt;&gt;"",
    IF(INT('Data Sheet'!$A$19)=INT('Data Sheet'!$B$15),
        --(INT('Data Sheet'!$A$15) &amp; "." &amp; BS866),
        IF(AND((--(INT('Data Sheet'!$A$15) &amp; "." &amp; BS866)&gt;=--('Data Sheet'!$A$15)), (--(INT('Data Sheet'!$A$15) &amp; "." &amp; BS866)&lt;=--('Data Sheet'!$B$15))),
            --(INT('Data Sheet'!$A$15) &amp; "." &amp; BS866),
            --(INT('Data Sheet'!$B$15) &amp; "." &amp; BS866)
        )
    ),
    IF(BQ866&lt;&gt;"",
        IF(INT('Data Sheet'!$A$15)=INT('Data Sheet'!$B$15),
            --(INT('Data Sheet'!$A$15) &amp; "." &amp; RIGHT(BQ866,3)),
            IF(AND((--(INT('Data Sheet'!$A$15) &amp; "." &amp; RIGHT(BQ866,3))&gt;=--('Data Sheet'!$A$15)), (--(INT('Data Sheet'!$A$15) &amp; "." &amp; RIGHT(BQ866,3))&lt;=--('Data Sheet'!$B$15))),
                --(INT('Data Sheet'!$A$15) &amp; "." &amp; RIGHT(BQ866,3)),
                --(INT('Data Sheet'!$B$15) &amp; "." &amp; RIGHT(BQ866,3))
            )
        ),
        "OK"
    )
)</f>
        <v>OK</v>
      </c>
      <c r="R866" s="19"/>
      <c r="S866" s="19"/>
      <c r="T866" s="19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1"/>
      <c r="AU866" s="21"/>
      <c r="AV866" s="21"/>
      <c r="AW866" s="22"/>
      <c r="AX866" s="99"/>
      <c r="AY866" s="20"/>
      <c r="AZ866" s="20"/>
      <c r="BA866" s="22"/>
      <c r="BB866">
        <v>858</v>
      </c>
      <c r="BC866" s="80"/>
      <c r="BD866" s="80"/>
      <c r="BE866" s="80"/>
      <c r="BF866" s="80"/>
      <c r="BG866" s="32" t="str">
        <f t="shared" si="147"/>
        <v/>
      </c>
      <c r="BH866" s="78">
        <f t="shared" si="145"/>
        <v>0</v>
      </c>
      <c r="BI866" s="2">
        <f t="shared" si="148"/>
        <v>0</v>
      </c>
      <c r="BJ866" s="2">
        <f t="shared" si="149"/>
        <v>0</v>
      </c>
      <c r="BK866" s="2">
        <f t="shared" si="146"/>
        <v>0</v>
      </c>
    </row>
    <row r="867" spans="2:63" ht="15" customHeight="1" x14ac:dyDescent="0.25">
      <c r="B867" s="14">
        <v>859</v>
      </c>
      <c r="C867" s="95" t="str">
        <f t="shared" si="150"/>
        <v/>
      </c>
      <c r="D867" s="15" t="str">
        <f t="shared" si="144"/>
        <v>OK</v>
      </c>
      <c r="E867" s="16" t="e">
        <f>VLOOKUP('Data Sheet'!$B$8,'Data Sheet'!$I$2:$J$9,2,FALSE)</f>
        <v>#N/A</v>
      </c>
      <c r="F867" s="16" t="str">
        <f t="shared" si="151"/>
        <v/>
      </c>
      <c r="G867" s="103">
        <f t="shared" si="152"/>
        <v>0</v>
      </c>
      <c r="H867" s="17" t="s">
        <v>26</v>
      </c>
      <c r="I867" s="17" t="s">
        <v>26</v>
      </c>
      <c r="J867" s="17" t="str">
        <f>IF('Data Sheet'!$B$9="NC-50","N/A","OK")</f>
        <v>OK</v>
      </c>
      <c r="K867" s="17" t="str">
        <f>IF('Data Sheet'!$B$9="NC-50","N/A","OK")</f>
        <v>OK</v>
      </c>
      <c r="L867" s="17" t="str">
        <f t="shared" si="153"/>
        <v>OK</v>
      </c>
      <c r="M867" s="17" t="str">
        <f t="shared" si="154"/>
        <v>OK</v>
      </c>
      <c r="N867" s="18" t="str">
        <f>IF(BO867&lt;&gt;"",
    IF(INT('Data Sheet'!$A$19)=INT('Data Sheet'!$B$19),
        --(INT('Data Sheet'!$A$19) &amp; "." &amp; BO867),
        IF(AND((--(INT('Data Sheet'!$A$19) &amp; "." &amp; BO867)&gt;=--('Data Sheet'!$A$19)), (--(INT('Data Sheet'!$A$19) &amp; "." &amp; BO867)&lt;=--('Data Sheet'!$B$19))),
            --(INT('Data Sheet'!$A$19) &amp; "." &amp; BO867),
            --(INT('Data Sheet'!$B$19) &amp; "." &amp; BO867)
        )
    ),
    IF(BN867&lt;&gt;"",
        IF(INT('Data Sheet'!$A$19)=INT('Data Sheet'!$B$19),
            --(INT('Data Sheet'!$A$19) &amp; "." &amp; LEFT(BN867,3)),
            IF(AND((--(INT('Data Sheet'!$A$19) &amp; "." &amp; LEFT(BN867,3))&gt;=--('Data Sheet'!$A$19)), (--(INT('Data Sheet'!$A$19) &amp; "." &amp; LEFT(BN867,3))&lt;=--('Data Sheet'!$B$19))),
                --(INT('Data Sheet'!$A$19) &amp; "." &amp; LEFT(BN867,3)),
                --(INT('Data Sheet'!$B$19) &amp; "." &amp; LEFT(BN867,3))
            )
        ),
        "OK"
    )
)</f>
        <v>OK</v>
      </c>
      <c r="O867" s="23" t="str">
        <f>IF(BP867&lt;&gt;"",
    IF(INT('Data Sheet'!$A$19)=INT('Data Sheet'!$B$19),
        --(INT('Data Sheet'!$A$19) &amp; "." &amp; BP867),
        IF(AND((--(INT('Data Sheet'!$A$19) &amp; "." &amp; BP867)&gt;=--('Data Sheet'!$A$19)), (--(INT('Data Sheet'!$A$19) &amp; "." &amp; BP867)&lt;=--('Data Sheet'!$B$19))),
            --(INT('Data Sheet'!$A$19) &amp; "." &amp; BP867),
            --(INT('Data Sheet'!$B$19) &amp; "." &amp; BP867)
        )
    ),
    IF(BN867&lt;&gt;"",
        IF(INT('Data Sheet'!$A$19)=INT('Data Sheet'!$B$19),
            --(INT('Data Sheet'!$A$19) &amp; "." &amp; RIGHT(BN867,3)),
            IF(AND((--(INT('Data Sheet'!$A$19) &amp; "." &amp; RIGHT(BN867,3))&gt;=--('Data Sheet'!$A$19)), (--(INT('Data Sheet'!$A$19) &amp; "." &amp; RIGHT(BN867,3))&lt;=--('Data Sheet'!$B$19))),
                --(INT('Data Sheet'!$A$19) &amp; "." &amp; RIGHT(BN867,3)),
                --(INT('Data Sheet'!$B$19) &amp; "." &amp; RIGHT(BN867,3))
            )
        ),
        "OK"
    )
)</f>
        <v>OK</v>
      </c>
      <c r="P867" s="23" t="str">
        <f>IF(BR867&lt;&gt;"",
    IF(INT('Data Sheet'!$A$19)=INT('Data Sheet'!$B$15),
        --(INT('Data Sheet'!$A$15) &amp; "." &amp; BR867),
        IF(AND((--(INT('Data Sheet'!$A$15) &amp; "." &amp; BR867)&gt;=--('Data Sheet'!$A$15)), (--(INT('Data Sheet'!$A$15) &amp; "." &amp; BR867)&lt;=--('Data Sheet'!$B$15))),
            --(INT('Data Sheet'!$A$15) &amp; "." &amp; BR867),
            --(INT('Data Sheet'!$B$15) &amp; "." &amp; BR867)
        )
    ),
    IF(BQ867&lt;&gt;"",
        IF(INT('Data Sheet'!$A$15)=INT('Data Sheet'!$B$15),
            --(INT('Data Sheet'!$A$15) &amp; "." &amp; LEFT(BQ867,3)),
            IF(AND((--(INT('Data Sheet'!$A$15) &amp; "." &amp; LEFT(BQ867,3))&gt;=--('Data Sheet'!$A$15)), (--(INT('Data Sheet'!$A$15) &amp; "." &amp; LEFT(BQ867,3))&lt;=--('Data Sheet'!$B$15))),
                --(INT('Data Sheet'!$A$15) &amp; "." &amp; LEFT(BQ867,3)),
                --(INT('Data Sheet'!$B$15) &amp; "." &amp; LEFT(BQ867,3))
            )
        ),
        "OK"
    )
)</f>
        <v>OK</v>
      </c>
      <c r="Q867" s="23" t="str">
        <f>IF(BS867&lt;&gt;"",
    IF(INT('Data Sheet'!$A$19)=INT('Data Sheet'!$B$15),
        --(INT('Data Sheet'!$A$15) &amp; "." &amp; BS867),
        IF(AND((--(INT('Data Sheet'!$A$15) &amp; "." &amp; BS867)&gt;=--('Data Sheet'!$A$15)), (--(INT('Data Sheet'!$A$15) &amp; "." &amp; BS867)&lt;=--('Data Sheet'!$B$15))),
            --(INT('Data Sheet'!$A$15) &amp; "." &amp; BS867),
            --(INT('Data Sheet'!$B$15) &amp; "." &amp; BS867)
        )
    ),
    IF(BQ867&lt;&gt;"",
        IF(INT('Data Sheet'!$A$15)=INT('Data Sheet'!$B$15),
            --(INT('Data Sheet'!$A$15) &amp; "." &amp; RIGHT(BQ867,3)),
            IF(AND((--(INT('Data Sheet'!$A$15) &amp; "." &amp; RIGHT(BQ867,3))&gt;=--('Data Sheet'!$A$15)), (--(INT('Data Sheet'!$A$15) &amp; "." &amp; RIGHT(BQ867,3))&lt;=--('Data Sheet'!$B$15))),
                --(INT('Data Sheet'!$A$15) &amp; "." &amp; RIGHT(BQ867,3)),
                --(INT('Data Sheet'!$B$15) &amp; "." &amp; RIGHT(BQ867,3))
            )
        ),
        "OK"
    )
)</f>
        <v>OK</v>
      </c>
      <c r="R867" s="19"/>
      <c r="S867" s="19"/>
      <c r="T867" s="19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1"/>
      <c r="AU867" s="21"/>
      <c r="AV867" s="21"/>
      <c r="AW867" s="22"/>
      <c r="AX867" s="99"/>
      <c r="AY867" s="20"/>
      <c r="AZ867" s="20"/>
      <c r="BA867" s="22"/>
      <c r="BB867">
        <v>859</v>
      </c>
      <c r="BC867" s="80"/>
      <c r="BD867" s="80"/>
      <c r="BE867" s="80"/>
      <c r="BF867" s="80"/>
      <c r="BG867" s="32" t="str">
        <f t="shared" si="147"/>
        <v/>
      </c>
      <c r="BH867" s="78">
        <f t="shared" si="145"/>
        <v>0</v>
      </c>
      <c r="BI867" s="2">
        <f t="shared" si="148"/>
        <v>0</v>
      </c>
      <c r="BJ867" s="2">
        <f t="shared" si="149"/>
        <v>0</v>
      </c>
      <c r="BK867" s="2">
        <f t="shared" si="146"/>
        <v>0</v>
      </c>
    </row>
    <row r="868" spans="2:63" ht="15" customHeight="1" x14ac:dyDescent="0.25">
      <c r="B868" s="14">
        <v>860</v>
      </c>
      <c r="C868" s="95" t="str">
        <f t="shared" si="150"/>
        <v/>
      </c>
      <c r="D868" s="15" t="str">
        <f t="shared" si="144"/>
        <v>OK</v>
      </c>
      <c r="E868" s="16" t="e">
        <f>VLOOKUP('Data Sheet'!$B$8,'Data Sheet'!$I$2:$J$9,2,FALSE)</f>
        <v>#N/A</v>
      </c>
      <c r="F868" s="16" t="str">
        <f t="shared" si="151"/>
        <v/>
      </c>
      <c r="G868" s="103">
        <f t="shared" si="152"/>
        <v>0</v>
      </c>
      <c r="H868" s="17" t="s">
        <v>26</v>
      </c>
      <c r="I868" s="17" t="s">
        <v>26</v>
      </c>
      <c r="J868" s="17" t="str">
        <f>IF('Data Sheet'!$B$9="NC-50","N/A","OK")</f>
        <v>OK</v>
      </c>
      <c r="K868" s="17" t="str">
        <f>IF('Data Sheet'!$B$9="NC-50","N/A","OK")</f>
        <v>OK</v>
      </c>
      <c r="L868" s="17" t="str">
        <f t="shared" si="153"/>
        <v>OK</v>
      </c>
      <c r="M868" s="17" t="str">
        <f t="shared" si="154"/>
        <v>OK</v>
      </c>
      <c r="N868" s="18" t="str">
        <f>IF(BO868&lt;&gt;"",
    IF(INT('Data Sheet'!$A$19)=INT('Data Sheet'!$B$19),
        --(INT('Data Sheet'!$A$19) &amp; "." &amp; BO868),
        IF(AND((--(INT('Data Sheet'!$A$19) &amp; "." &amp; BO868)&gt;=--('Data Sheet'!$A$19)), (--(INT('Data Sheet'!$A$19) &amp; "." &amp; BO868)&lt;=--('Data Sheet'!$B$19))),
            --(INT('Data Sheet'!$A$19) &amp; "." &amp; BO868),
            --(INT('Data Sheet'!$B$19) &amp; "." &amp; BO868)
        )
    ),
    IF(BN868&lt;&gt;"",
        IF(INT('Data Sheet'!$A$19)=INT('Data Sheet'!$B$19),
            --(INT('Data Sheet'!$A$19) &amp; "." &amp; LEFT(BN868,3)),
            IF(AND((--(INT('Data Sheet'!$A$19) &amp; "." &amp; LEFT(BN868,3))&gt;=--('Data Sheet'!$A$19)), (--(INT('Data Sheet'!$A$19) &amp; "." &amp; LEFT(BN868,3))&lt;=--('Data Sheet'!$B$19))),
                --(INT('Data Sheet'!$A$19) &amp; "." &amp; LEFT(BN868,3)),
                --(INT('Data Sheet'!$B$19) &amp; "." &amp; LEFT(BN868,3))
            )
        ),
        "OK"
    )
)</f>
        <v>OK</v>
      </c>
      <c r="O868" s="23" t="str">
        <f>IF(BP868&lt;&gt;"",
    IF(INT('Data Sheet'!$A$19)=INT('Data Sheet'!$B$19),
        --(INT('Data Sheet'!$A$19) &amp; "." &amp; BP868),
        IF(AND((--(INT('Data Sheet'!$A$19) &amp; "." &amp; BP868)&gt;=--('Data Sheet'!$A$19)), (--(INT('Data Sheet'!$A$19) &amp; "." &amp; BP868)&lt;=--('Data Sheet'!$B$19))),
            --(INT('Data Sheet'!$A$19) &amp; "." &amp; BP868),
            --(INT('Data Sheet'!$B$19) &amp; "." &amp; BP868)
        )
    ),
    IF(BN868&lt;&gt;"",
        IF(INT('Data Sheet'!$A$19)=INT('Data Sheet'!$B$19),
            --(INT('Data Sheet'!$A$19) &amp; "." &amp; RIGHT(BN868,3)),
            IF(AND((--(INT('Data Sheet'!$A$19) &amp; "." &amp; RIGHT(BN868,3))&gt;=--('Data Sheet'!$A$19)), (--(INT('Data Sheet'!$A$19) &amp; "." &amp; RIGHT(BN868,3))&lt;=--('Data Sheet'!$B$19))),
                --(INT('Data Sheet'!$A$19) &amp; "." &amp; RIGHT(BN868,3)),
                --(INT('Data Sheet'!$B$19) &amp; "." &amp; RIGHT(BN868,3))
            )
        ),
        "OK"
    )
)</f>
        <v>OK</v>
      </c>
      <c r="P868" s="23" t="str">
        <f>IF(BR868&lt;&gt;"",
    IF(INT('Data Sheet'!$A$19)=INT('Data Sheet'!$B$15),
        --(INT('Data Sheet'!$A$15) &amp; "." &amp; BR868),
        IF(AND((--(INT('Data Sheet'!$A$15) &amp; "." &amp; BR868)&gt;=--('Data Sheet'!$A$15)), (--(INT('Data Sheet'!$A$15) &amp; "." &amp; BR868)&lt;=--('Data Sheet'!$B$15))),
            --(INT('Data Sheet'!$A$15) &amp; "." &amp; BR868),
            --(INT('Data Sheet'!$B$15) &amp; "." &amp; BR868)
        )
    ),
    IF(BQ868&lt;&gt;"",
        IF(INT('Data Sheet'!$A$15)=INT('Data Sheet'!$B$15),
            --(INT('Data Sheet'!$A$15) &amp; "." &amp; LEFT(BQ868,3)),
            IF(AND((--(INT('Data Sheet'!$A$15) &amp; "." &amp; LEFT(BQ868,3))&gt;=--('Data Sheet'!$A$15)), (--(INT('Data Sheet'!$A$15) &amp; "." &amp; LEFT(BQ868,3))&lt;=--('Data Sheet'!$B$15))),
                --(INT('Data Sheet'!$A$15) &amp; "." &amp; LEFT(BQ868,3)),
                --(INT('Data Sheet'!$B$15) &amp; "." &amp; LEFT(BQ868,3))
            )
        ),
        "OK"
    )
)</f>
        <v>OK</v>
      </c>
      <c r="Q868" s="23" t="str">
        <f>IF(BS868&lt;&gt;"",
    IF(INT('Data Sheet'!$A$19)=INT('Data Sheet'!$B$15),
        --(INT('Data Sheet'!$A$15) &amp; "." &amp; BS868),
        IF(AND((--(INT('Data Sheet'!$A$15) &amp; "." &amp; BS868)&gt;=--('Data Sheet'!$A$15)), (--(INT('Data Sheet'!$A$15) &amp; "." &amp; BS868)&lt;=--('Data Sheet'!$B$15))),
            --(INT('Data Sheet'!$A$15) &amp; "." &amp; BS868),
            --(INT('Data Sheet'!$B$15) &amp; "." &amp; BS868)
        )
    ),
    IF(BQ868&lt;&gt;"",
        IF(INT('Data Sheet'!$A$15)=INT('Data Sheet'!$B$15),
            --(INT('Data Sheet'!$A$15) &amp; "." &amp; RIGHT(BQ868,3)),
            IF(AND((--(INT('Data Sheet'!$A$15) &amp; "." &amp; RIGHT(BQ868,3))&gt;=--('Data Sheet'!$A$15)), (--(INT('Data Sheet'!$A$15) &amp; "." &amp; RIGHT(BQ868,3))&lt;=--('Data Sheet'!$B$15))),
                --(INT('Data Sheet'!$A$15) &amp; "." &amp; RIGHT(BQ868,3)),
                --(INT('Data Sheet'!$B$15) &amp; "." &amp; RIGHT(BQ868,3))
            )
        ),
        "OK"
    )
)</f>
        <v>OK</v>
      </c>
      <c r="R868" s="19"/>
      <c r="S868" s="19"/>
      <c r="T868" s="19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1"/>
      <c r="AU868" s="21"/>
      <c r="AV868" s="21"/>
      <c r="AW868" s="22"/>
      <c r="AX868" s="99"/>
      <c r="AY868" s="20"/>
      <c r="AZ868" s="20"/>
      <c r="BA868" s="22"/>
      <c r="BB868">
        <v>860</v>
      </c>
      <c r="BC868" s="80"/>
      <c r="BD868" s="80"/>
      <c r="BE868" s="80"/>
      <c r="BF868" s="80"/>
      <c r="BG868" s="32" t="str">
        <f t="shared" si="147"/>
        <v/>
      </c>
      <c r="BH868" s="78">
        <f t="shared" si="145"/>
        <v>0</v>
      </c>
      <c r="BI868" s="2">
        <f t="shared" si="148"/>
        <v>0</v>
      </c>
      <c r="BJ868" s="2">
        <f t="shared" si="149"/>
        <v>0</v>
      </c>
      <c r="BK868" s="2">
        <f t="shared" si="146"/>
        <v>0</v>
      </c>
    </row>
    <row r="869" spans="2:63" ht="15" customHeight="1" x14ac:dyDescent="0.25">
      <c r="B869" s="14">
        <v>861</v>
      </c>
      <c r="C869" s="95" t="str">
        <f t="shared" si="150"/>
        <v/>
      </c>
      <c r="D869" s="15" t="str">
        <f t="shared" si="144"/>
        <v>OK</v>
      </c>
      <c r="E869" s="16" t="e">
        <f>VLOOKUP('Data Sheet'!$B$8,'Data Sheet'!$I$2:$J$9,2,FALSE)</f>
        <v>#N/A</v>
      </c>
      <c r="F869" s="16" t="str">
        <f t="shared" si="151"/>
        <v/>
      </c>
      <c r="G869" s="103">
        <f t="shared" si="152"/>
        <v>0</v>
      </c>
      <c r="H869" s="17" t="s">
        <v>26</v>
      </c>
      <c r="I869" s="17" t="s">
        <v>26</v>
      </c>
      <c r="J869" s="17" t="str">
        <f>IF('Data Sheet'!$B$9="NC-50","N/A","OK")</f>
        <v>OK</v>
      </c>
      <c r="K869" s="17" t="str">
        <f>IF('Data Sheet'!$B$9="NC-50","N/A","OK")</f>
        <v>OK</v>
      </c>
      <c r="L869" s="17" t="str">
        <f t="shared" si="153"/>
        <v>OK</v>
      </c>
      <c r="M869" s="17" t="str">
        <f t="shared" si="154"/>
        <v>OK</v>
      </c>
      <c r="N869" s="18" t="str">
        <f>IF(BO869&lt;&gt;"",
    IF(INT('Data Sheet'!$A$19)=INT('Data Sheet'!$B$19),
        --(INT('Data Sheet'!$A$19) &amp; "." &amp; BO869),
        IF(AND((--(INT('Data Sheet'!$A$19) &amp; "." &amp; BO869)&gt;=--('Data Sheet'!$A$19)), (--(INT('Data Sheet'!$A$19) &amp; "." &amp; BO869)&lt;=--('Data Sheet'!$B$19))),
            --(INT('Data Sheet'!$A$19) &amp; "." &amp; BO869),
            --(INT('Data Sheet'!$B$19) &amp; "." &amp; BO869)
        )
    ),
    IF(BN869&lt;&gt;"",
        IF(INT('Data Sheet'!$A$19)=INT('Data Sheet'!$B$19),
            --(INT('Data Sheet'!$A$19) &amp; "." &amp; LEFT(BN869,3)),
            IF(AND((--(INT('Data Sheet'!$A$19) &amp; "." &amp; LEFT(BN869,3))&gt;=--('Data Sheet'!$A$19)), (--(INT('Data Sheet'!$A$19) &amp; "." &amp; LEFT(BN869,3))&lt;=--('Data Sheet'!$B$19))),
                --(INT('Data Sheet'!$A$19) &amp; "." &amp; LEFT(BN869,3)),
                --(INT('Data Sheet'!$B$19) &amp; "." &amp; LEFT(BN869,3))
            )
        ),
        "OK"
    )
)</f>
        <v>OK</v>
      </c>
      <c r="O869" s="23" t="str">
        <f>IF(BP869&lt;&gt;"",
    IF(INT('Data Sheet'!$A$19)=INT('Data Sheet'!$B$19),
        --(INT('Data Sheet'!$A$19) &amp; "." &amp; BP869),
        IF(AND((--(INT('Data Sheet'!$A$19) &amp; "." &amp; BP869)&gt;=--('Data Sheet'!$A$19)), (--(INT('Data Sheet'!$A$19) &amp; "." &amp; BP869)&lt;=--('Data Sheet'!$B$19))),
            --(INT('Data Sheet'!$A$19) &amp; "." &amp; BP869),
            --(INT('Data Sheet'!$B$19) &amp; "." &amp; BP869)
        )
    ),
    IF(BN869&lt;&gt;"",
        IF(INT('Data Sheet'!$A$19)=INT('Data Sheet'!$B$19),
            --(INT('Data Sheet'!$A$19) &amp; "." &amp; RIGHT(BN869,3)),
            IF(AND((--(INT('Data Sheet'!$A$19) &amp; "." &amp; RIGHT(BN869,3))&gt;=--('Data Sheet'!$A$19)), (--(INT('Data Sheet'!$A$19) &amp; "." &amp; RIGHT(BN869,3))&lt;=--('Data Sheet'!$B$19))),
                --(INT('Data Sheet'!$A$19) &amp; "." &amp; RIGHT(BN869,3)),
                --(INT('Data Sheet'!$B$19) &amp; "." &amp; RIGHT(BN869,3))
            )
        ),
        "OK"
    )
)</f>
        <v>OK</v>
      </c>
      <c r="P869" s="23" t="str">
        <f>IF(BR869&lt;&gt;"",
    IF(INT('Data Sheet'!$A$19)=INT('Data Sheet'!$B$15),
        --(INT('Data Sheet'!$A$15) &amp; "." &amp; BR869),
        IF(AND((--(INT('Data Sheet'!$A$15) &amp; "." &amp; BR869)&gt;=--('Data Sheet'!$A$15)), (--(INT('Data Sheet'!$A$15) &amp; "." &amp; BR869)&lt;=--('Data Sheet'!$B$15))),
            --(INT('Data Sheet'!$A$15) &amp; "." &amp; BR869),
            --(INT('Data Sheet'!$B$15) &amp; "." &amp; BR869)
        )
    ),
    IF(BQ869&lt;&gt;"",
        IF(INT('Data Sheet'!$A$15)=INT('Data Sheet'!$B$15),
            --(INT('Data Sheet'!$A$15) &amp; "." &amp; LEFT(BQ869,3)),
            IF(AND((--(INT('Data Sheet'!$A$15) &amp; "." &amp; LEFT(BQ869,3))&gt;=--('Data Sheet'!$A$15)), (--(INT('Data Sheet'!$A$15) &amp; "." &amp; LEFT(BQ869,3))&lt;=--('Data Sheet'!$B$15))),
                --(INT('Data Sheet'!$A$15) &amp; "." &amp; LEFT(BQ869,3)),
                --(INT('Data Sheet'!$B$15) &amp; "." &amp; LEFT(BQ869,3))
            )
        ),
        "OK"
    )
)</f>
        <v>OK</v>
      </c>
      <c r="Q869" s="23" t="str">
        <f>IF(BS869&lt;&gt;"",
    IF(INT('Data Sheet'!$A$19)=INT('Data Sheet'!$B$15),
        --(INT('Data Sheet'!$A$15) &amp; "." &amp; BS869),
        IF(AND((--(INT('Data Sheet'!$A$15) &amp; "." &amp; BS869)&gt;=--('Data Sheet'!$A$15)), (--(INT('Data Sheet'!$A$15) &amp; "." &amp; BS869)&lt;=--('Data Sheet'!$B$15))),
            --(INT('Data Sheet'!$A$15) &amp; "." &amp; BS869),
            --(INT('Data Sheet'!$B$15) &amp; "." &amp; BS869)
        )
    ),
    IF(BQ869&lt;&gt;"",
        IF(INT('Data Sheet'!$A$15)=INT('Data Sheet'!$B$15),
            --(INT('Data Sheet'!$A$15) &amp; "." &amp; RIGHT(BQ869,3)),
            IF(AND((--(INT('Data Sheet'!$A$15) &amp; "." &amp; RIGHT(BQ869,3))&gt;=--('Data Sheet'!$A$15)), (--(INT('Data Sheet'!$A$15) &amp; "." &amp; RIGHT(BQ869,3))&lt;=--('Data Sheet'!$B$15))),
                --(INT('Data Sheet'!$A$15) &amp; "." &amp; RIGHT(BQ869,3)),
                --(INT('Data Sheet'!$B$15) &amp; "." &amp; RIGHT(BQ869,3))
            )
        ),
        "OK"
    )
)</f>
        <v>OK</v>
      </c>
      <c r="R869" s="19"/>
      <c r="S869" s="19"/>
      <c r="T869" s="19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1"/>
      <c r="AU869" s="21"/>
      <c r="AV869" s="21"/>
      <c r="AW869" s="22"/>
      <c r="AX869" s="99"/>
      <c r="AY869" s="20"/>
      <c r="AZ869" s="20"/>
      <c r="BA869" s="22"/>
      <c r="BB869">
        <v>861</v>
      </c>
      <c r="BC869" s="80"/>
      <c r="BD869" s="80"/>
      <c r="BE869" s="80"/>
      <c r="BF869" s="80"/>
      <c r="BG869" s="32" t="str">
        <f t="shared" si="147"/>
        <v/>
      </c>
      <c r="BH869" s="78">
        <f t="shared" si="145"/>
        <v>0</v>
      </c>
      <c r="BI869" s="2">
        <f t="shared" si="148"/>
        <v>0</v>
      </c>
      <c r="BJ869" s="2">
        <f t="shared" si="149"/>
        <v>0</v>
      </c>
      <c r="BK869" s="2">
        <f t="shared" si="146"/>
        <v>0</v>
      </c>
    </row>
    <row r="870" spans="2:63" ht="15" customHeight="1" x14ac:dyDescent="0.25">
      <c r="B870" s="14">
        <v>862</v>
      </c>
      <c r="C870" s="95" t="str">
        <f t="shared" si="150"/>
        <v/>
      </c>
      <c r="D870" s="15" t="str">
        <f t="shared" si="144"/>
        <v>OK</v>
      </c>
      <c r="E870" s="16" t="e">
        <f>VLOOKUP('Data Sheet'!$B$8,'Data Sheet'!$I$2:$J$9,2,FALSE)</f>
        <v>#N/A</v>
      </c>
      <c r="F870" s="16" t="str">
        <f t="shared" si="151"/>
        <v/>
      </c>
      <c r="G870" s="103">
        <f t="shared" si="152"/>
        <v>0</v>
      </c>
      <c r="H870" s="17" t="s">
        <v>26</v>
      </c>
      <c r="I870" s="17" t="s">
        <v>26</v>
      </c>
      <c r="J870" s="17" t="str">
        <f>IF('Data Sheet'!$B$9="NC-50","N/A","OK")</f>
        <v>OK</v>
      </c>
      <c r="K870" s="17" t="str">
        <f>IF('Data Sheet'!$B$9="NC-50","N/A","OK")</f>
        <v>OK</v>
      </c>
      <c r="L870" s="17" t="str">
        <f t="shared" si="153"/>
        <v>OK</v>
      </c>
      <c r="M870" s="17" t="str">
        <f t="shared" si="154"/>
        <v>OK</v>
      </c>
      <c r="N870" s="18" t="str">
        <f>IF(BO870&lt;&gt;"",
    IF(INT('Data Sheet'!$A$19)=INT('Data Sheet'!$B$19),
        --(INT('Data Sheet'!$A$19) &amp; "." &amp; BO870),
        IF(AND((--(INT('Data Sheet'!$A$19) &amp; "." &amp; BO870)&gt;=--('Data Sheet'!$A$19)), (--(INT('Data Sheet'!$A$19) &amp; "." &amp; BO870)&lt;=--('Data Sheet'!$B$19))),
            --(INT('Data Sheet'!$A$19) &amp; "." &amp; BO870),
            --(INT('Data Sheet'!$B$19) &amp; "." &amp; BO870)
        )
    ),
    IF(BN870&lt;&gt;"",
        IF(INT('Data Sheet'!$A$19)=INT('Data Sheet'!$B$19),
            --(INT('Data Sheet'!$A$19) &amp; "." &amp; LEFT(BN870,3)),
            IF(AND((--(INT('Data Sheet'!$A$19) &amp; "." &amp; LEFT(BN870,3))&gt;=--('Data Sheet'!$A$19)), (--(INT('Data Sheet'!$A$19) &amp; "." &amp; LEFT(BN870,3))&lt;=--('Data Sheet'!$B$19))),
                --(INT('Data Sheet'!$A$19) &amp; "." &amp; LEFT(BN870,3)),
                --(INT('Data Sheet'!$B$19) &amp; "." &amp; LEFT(BN870,3))
            )
        ),
        "OK"
    )
)</f>
        <v>OK</v>
      </c>
      <c r="O870" s="23" t="str">
        <f>IF(BP870&lt;&gt;"",
    IF(INT('Data Sheet'!$A$19)=INT('Data Sheet'!$B$19),
        --(INT('Data Sheet'!$A$19) &amp; "." &amp; BP870),
        IF(AND((--(INT('Data Sheet'!$A$19) &amp; "." &amp; BP870)&gt;=--('Data Sheet'!$A$19)), (--(INT('Data Sheet'!$A$19) &amp; "." &amp; BP870)&lt;=--('Data Sheet'!$B$19))),
            --(INT('Data Sheet'!$A$19) &amp; "." &amp; BP870),
            --(INT('Data Sheet'!$B$19) &amp; "." &amp; BP870)
        )
    ),
    IF(BN870&lt;&gt;"",
        IF(INT('Data Sheet'!$A$19)=INT('Data Sheet'!$B$19),
            --(INT('Data Sheet'!$A$19) &amp; "." &amp; RIGHT(BN870,3)),
            IF(AND((--(INT('Data Sheet'!$A$19) &amp; "." &amp; RIGHT(BN870,3))&gt;=--('Data Sheet'!$A$19)), (--(INT('Data Sheet'!$A$19) &amp; "." &amp; RIGHT(BN870,3))&lt;=--('Data Sheet'!$B$19))),
                --(INT('Data Sheet'!$A$19) &amp; "." &amp; RIGHT(BN870,3)),
                --(INT('Data Sheet'!$B$19) &amp; "." &amp; RIGHT(BN870,3))
            )
        ),
        "OK"
    )
)</f>
        <v>OK</v>
      </c>
      <c r="P870" s="23" t="str">
        <f>IF(BR870&lt;&gt;"",
    IF(INT('Data Sheet'!$A$19)=INT('Data Sheet'!$B$15),
        --(INT('Data Sheet'!$A$15) &amp; "." &amp; BR870),
        IF(AND((--(INT('Data Sheet'!$A$15) &amp; "." &amp; BR870)&gt;=--('Data Sheet'!$A$15)), (--(INT('Data Sheet'!$A$15) &amp; "." &amp; BR870)&lt;=--('Data Sheet'!$B$15))),
            --(INT('Data Sheet'!$A$15) &amp; "." &amp; BR870),
            --(INT('Data Sheet'!$B$15) &amp; "." &amp; BR870)
        )
    ),
    IF(BQ870&lt;&gt;"",
        IF(INT('Data Sheet'!$A$15)=INT('Data Sheet'!$B$15),
            --(INT('Data Sheet'!$A$15) &amp; "." &amp; LEFT(BQ870,3)),
            IF(AND((--(INT('Data Sheet'!$A$15) &amp; "." &amp; LEFT(BQ870,3))&gt;=--('Data Sheet'!$A$15)), (--(INT('Data Sheet'!$A$15) &amp; "." &amp; LEFT(BQ870,3))&lt;=--('Data Sheet'!$B$15))),
                --(INT('Data Sheet'!$A$15) &amp; "." &amp; LEFT(BQ870,3)),
                --(INT('Data Sheet'!$B$15) &amp; "." &amp; LEFT(BQ870,3))
            )
        ),
        "OK"
    )
)</f>
        <v>OK</v>
      </c>
      <c r="Q870" s="23" t="str">
        <f>IF(BS870&lt;&gt;"",
    IF(INT('Data Sheet'!$A$19)=INT('Data Sheet'!$B$15),
        --(INT('Data Sheet'!$A$15) &amp; "." &amp; BS870),
        IF(AND((--(INT('Data Sheet'!$A$15) &amp; "." &amp; BS870)&gt;=--('Data Sheet'!$A$15)), (--(INT('Data Sheet'!$A$15) &amp; "." &amp; BS870)&lt;=--('Data Sheet'!$B$15))),
            --(INT('Data Sheet'!$A$15) &amp; "." &amp; BS870),
            --(INT('Data Sheet'!$B$15) &amp; "." &amp; BS870)
        )
    ),
    IF(BQ870&lt;&gt;"",
        IF(INT('Data Sheet'!$A$15)=INT('Data Sheet'!$B$15),
            --(INT('Data Sheet'!$A$15) &amp; "." &amp; RIGHT(BQ870,3)),
            IF(AND((--(INT('Data Sheet'!$A$15) &amp; "." &amp; RIGHT(BQ870,3))&gt;=--('Data Sheet'!$A$15)), (--(INT('Data Sheet'!$A$15) &amp; "." &amp; RIGHT(BQ870,3))&lt;=--('Data Sheet'!$B$15))),
                --(INT('Data Sheet'!$A$15) &amp; "." &amp; RIGHT(BQ870,3)),
                --(INT('Data Sheet'!$B$15) &amp; "." &amp; RIGHT(BQ870,3))
            )
        ),
        "OK"
    )
)</f>
        <v>OK</v>
      </c>
      <c r="R870" s="19"/>
      <c r="S870" s="19"/>
      <c r="T870" s="19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1"/>
      <c r="AU870" s="21"/>
      <c r="AV870" s="21"/>
      <c r="AW870" s="22"/>
      <c r="AX870" s="99"/>
      <c r="AY870" s="20"/>
      <c r="AZ870" s="20"/>
      <c r="BA870" s="22"/>
      <c r="BB870">
        <v>862</v>
      </c>
      <c r="BC870" s="80"/>
      <c r="BD870" s="80"/>
      <c r="BE870" s="80"/>
      <c r="BF870" s="80"/>
      <c r="BG870" s="32" t="str">
        <f t="shared" si="147"/>
        <v/>
      </c>
      <c r="BH870" s="78">
        <f t="shared" si="145"/>
        <v>0</v>
      </c>
      <c r="BI870" s="2">
        <f t="shared" si="148"/>
        <v>0</v>
      </c>
      <c r="BJ870" s="2">
        <f t="shared" si="149"/>
        <v>0</v>
      </c>
      <c r="BK870" s="2">
        <f t="shared" si="146"/>
        <v>0</v>
      </c>
    </row>
    <row r="871" spans="2:63" ht="15" customHeight="1" x14ac:dyDescent="0.25">
      <c r="B871" s="14">
        <v>863</v>
      </c>
      <c r="C871" s="95" t="str">
        <f t="shared" si="150"/>
        <v/>
      </c>
      <c r="D871" s="15" t="str">
        <f t="shared" si="144"/>
        <v>OK</v>
      </c>
      <c r="E871" s="16" t="e">
        <f>VLOOKUP('Data Sheet'!$B$8,'Data Sheet'!$I$2:$J$9,2,FALSE)</f>
        <v>#N/A</v>
      </c>
      <c r="F871" s="16" t="str">
        <f t="shared" si="151"/>
        <v/>
      </c>
      <c r="G871" s="103">
        <f t="shared" si="152"/>
        <v>0</v>
      </c>
      <c r="H871" s="17" t="s">
        <v>26</v>
      </c>
      <c r="I871" s="17" t="s">
        <v>26</v>
      </c>
      <c r="J871" s="17" t="str">
        <f>IF('Data Sheet'!$B$9="NC-50","N/A","OK")</f>
        <v>OK</v>
      </c>
      <c r="K871" s="17" t="str">
        <f>IF('Data Sheet'!$B$9="NC-50","N/A","OK")</f>
        <v>OK</v>
      </c>
      <c r="L871" s="17" t="str">
        <f t="shared" si="153"/>
        <v>OK</v>
      </c>
      <c r="M871" s="17" t="str">
        <f t="shared" si="154"/>
        <v>OK</v>
      </c>
      <c r="N871" s="18" t="str">
        <f>IF(BO871&lt;&gt;"",
    IF(INT('Data Sheet'!$A$19)=INT('Data Sheet'!$B$19),
        --(INT('Data Sheet'!$A$19) &amp; "." &amp; BO871),
        IF(AND((--(INT('Data Sheet'!$A$19) &amp; "." &amp; BO871)&gt;=--('Data Sheet'!$A$19)), (--(INT('Data Sheet'!$A$19) &amp; "." &amp; BO871)&lt;=--('Data Sheet'!$B$19))),
            --(INT('Data Sheet'!$A$19) &amp; "." &amp; BO871),
            --(INT('Data Sheet'!$B$19) &amp; "." &amp; BO871)
        )
    ),
    IF(BN871&lt;&gt;"",
        IF(INT('Data Sheet'!$A$19)=INT('Data Sheet'!$B$19),
            --(INT('Data Sheet'!$A$19) &amp; "." &amp; LEFT(BN871,3)),
            IF(AND((--(INT('Data Sheet'!$A$19) &amp; "." &amp; LEFT(BN871,3))&gt;=--('Data Sheet'!$A$19)), (--(INT('Data Sheet'!$A$19) &amp; "." &amp; LEFT(BN871,3))&lt;=--('Data Sheet'!$B$19))),
                --(INT('Data Sheet'!$A$19) &amp; "." &amp; LEFT(BN871,3)),
                --(INT('Data Sheet'!$B$19) &amp; "." &amp; LEFT(BN871,3))
            )
        ),
        "OK"
    )
)</f>
        <v>OK</v>
      </c>
      <c r="O871" s="23" t="str">
        <f>IF(BP871&lt;&gt;"",
    IF(INT('Data Sheet'!$A$19)=INT('Data Sheet'!$B$19),
        --(INT('Data Sheet'!$A$19) &amp; "." &amp; BP871),
        IF(AND((--(INT('Data Sheet'!$A$19) &amp; "." &amp; BP871)&gt;=--('Data Sheet'!$A$19)), (--(INT('Data Sheet'!$A$19) &amp; "." &amp; BP871)&lt;=--('Data Sheet'!$B$19))),
            --(INT('Data Sheet'!$A$19) &amp; "." &amp; BP871),
            --(INT('Data Sheet'!$B$19) &amp; "." &amp; BP871)
        )
    ),
    IF(BN871&lt;&gt;"",
        IF(INT('Data Sheet'!$A$19)=INT('Data Sheet'!$B$19),
            --(INT('Data Sheet'!$A$19) &amp; "." &amp; RIGHT(BN871,3)),
            IF(AND((--(INT('Data Sheet'!$A$19) &amp; "." &amp; RIGHT(BN871,3))&gt;=--('Data Sheet'!$A$19)), (--(INT('Data Sheet'!$A$19) &amp; "." &amp; RIGHT(BN871,3))&lt;=--('Data Sheet'!$B$19))),
                --(INT('Data Sheet'!$A$19) &amp; "." &amp; RIGHT(BN871,3)),
                --(INT('Data Sheet'!$B$19) &amp; "." &amp; RIGHT(BN871,3))
            )
        ),
        "OK"
    )
)</f>
        <v>OK</v>
      </c>
      <c r="P871" s="23" t="str">
        <f>IF(BR871&lt;&gt;"",
    IF(INT('Data Sheet'!$A$19)=INT('Data Sheet'!$B$15),
        --(INT('Data Sheet'!$A$15) &amp; "." &amp; BR871),
        IF(AND((--(INT('Data Sheet'!$A$15) &amp; "." &amp; BR871)&gt;=--('Data Sheet'!$A$15)), (--(INT('Data Sheet'!$A$15) &amp; "." &amp; BR871)&lt;=--('Data Sheet'!$B$15))),
            --(INT('Data Sheet'!$A$15) &amp; "." &amp; BR871),
            --(INT('Data Sheet'!$B$15) &amp; "." &amp; BR871)
        )
    ),
    IF(BQ871&lt;&gt;"",
        IF(INT('Data Sheet'!$A$15)=INT('Data Sheet'!$B$15),
            --(INT('Data Sheet'!$A$15) &amp; "." &amp; LEFT(BQ871,3)),
            IF(AND((--(INT('Data Sheet'!$A$15) &amp; "." &amp; LEFT(BQ871,3))&gt;=--('Data Sheet'!$A$15)), (--(INT('Data Sheet'!$A$15) &amp; "." &amp; LEFT(BQ871,3))&lt;=--('Data Sheet'!$B$15))),
                --(INT('Data Sheet'!$A$15) &amp; "." &amp; LEFT(BQ871,3)),
                --(INT('Data Sheet'!$B$15) &amp; "." &amp; LEFT(BQ871,3))
            )
        ),
        "OK"
    )
)</f>
        <v>OK</v>
      </c>
      <c r="Q871" s="23" t="str">
        <f>IF(BS871&lt;&gt;"",
    IF(INT('Data Sheet'!$A$19)=INT('Data Sheet'!$B$15),
        --(INT('Data Sheet'!$A$15) &amp; "." &amp; BS871),
        IF(AND((--(INT('Data Sheet'!$A$15) &amp; "." &amp; BS871)&gt;=--('Data Sheet'!$A$15)), (--(INT('Data Sheet'!$A$15) &amp; "." &amp; BS871)&lt;=--('Data Sheet'!$B$15))),
            --(INT('Data Sheet'!$A$15) &amp; "." &amp; BS871),
            --(INT('Data Sheet'!$B$15) &amp; "." &amp; BS871)
        )
    ),
    IF(BQ871&lt;&gt;"",
        IF(INT('Data Sheet'!$A$15)=INT('Data Sheet'!$B$15),
            --(INT('Data Sheet'!$A$15) &amp; "." &amp; RIGHT(BQ871,3)),
            IF(AND((--(INT('Data Sheet'!$A$15) &amp; "." &amp; RIGHT(BQ871,3))&gt;=--('Data Sheet'!$A$15)), (--(INT('Data Sheet'!$A$15) &amp; "." &amp; RIGHT(BQ871,3))&lt;=--('Data Sheet'!$B$15))),
                --(INT('Data Sheet'!$A$15) &amp; "." &amp; RIGHT(BQ871,3)),
                --(INT('Data Sheet'!$B$15) &amp; "." &amp; RIGHT(BQ871,3))
            )
        ),
        "OK"
    )
)</f>
        <v>OK</v>
      </c>
      <c r="R871" s="19"/>
      <c r="S871" s="19"/>
      <c r="T871" s="19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1"/>
      <c r="AU871" s="21"/>
      <c r="AV871" s="21"/>
      <c r="AW871" s="22"/>
      <c r="AX871" s="99"/>
      <c r="AY871" s="20"/>
      <c r="AZ871" s="20"/>
      <c r="BA871" s="22"/>
      <c r="BB871">
        <v>863</v>
      </c>
      <c r="BC871" s="80"/>
      <c r="BD871" s="80"/>
      <c r="BE871" s="80"/>
      <c r="BF871" s="80"/>
      <c r="BG871" s="32" t="str">
        <f t="shared" si="147"/>
        <v/>
      </c>
      <c r="BH871" s="78">
        <f t="shared" si="145"/>
        <v>0</v>
      </c>
      <c r="BI871" s="2">
        <f t="shared" si="148"/>
        <v>0</v>
      </c>
      <c r="BJ871" s="2">
        <f t="shared" si="149"/>
        <v>0</v>
      </c>
      <c r="BK871" s="2">
        <f t="shared" si="146"/>
        <v>0</v>
      </c>
    </row>
    <row r="872" spans="2:63" ht="15" customHeight="1" x14ac:dyDescent="0.25">
      <c r="B872" s="14">
        <v>864</v>
      </c>
      <c r="C872" s="95" t="str">
        <f t="shared" si="150"/>
        <v/>
      </c>
      <c r="D872" s="15" t="str">
        <f t="shared" si="144"/>
        <v>OK</v>
      </c>
      <c r="E872" s="16" t="e">
        <f>VLOOKUP('Data Sheet'!$B$8,'Data Sheet'!$I$2:$J$9,2,FALSE)</f>
        <v>#N/A</v>
      </c>
      <c r="F872" s="16" t="str">
        <f t="shared" si="151"/>
        <v/>
      </c>
      <c r="G872" s="103">
        <f t="shared" si="152"/>
        <v>0</v>
      </c>
      <c r="H872" s="17" t="s">
        <v>26</v>
      </c>
      <c r="I872" s="17" t="s">
        <v>26</v>
      </c>
      <c r="J872" s="17" t="str">
        <f>IF('Data Sheet'!$B$9="NC-50","N/A","OK")</f>
        <v>OK</v>
      </c>
      <c r="K872" s="17" t="str">
        <f>IF('Data Sheet'!$B$9="NC-50","N/A","OK")</f>
        <v>OK</v>
      </c>
      <c r="L872" s="17" t="str">
        <f t="shared" si="153"/>
        <v>OK</v>
      </c>
      <c r="M872" s="17" t="str">
        <f t="shared" si="154"/>
        <v>OK</v>
      </c>
      <c r="N872" s="18" t="str">
        <f>IF(BO872&lt;&gt;"",
    IF(INT('Data Sheet'!$A$19)=INT('Data Sheet'!$B$19),
        --(INT('Data Sheet'!$A$19) &amp; "." &amp; BO872),
        IF(AND((--(INT('Data Sheet'!$A$19) &amp; "." &amp; BO872)&gt;=--('Data Sheet'!$A$19)), (--(INT('Data Sheet'!$A$19) &amp; "." &amp; BO872)&lt;=--('Data Sheet'!$B$19))),
            --(INT('Data Sheet'!$A$19) &amp; "." &amp; BO872),
            --(INT('Data Sheet'!$B$19) &amp; "." &amp; BO872)
        )
    ),
    IF(BN872&lt;&gt;"",
        IF(INT('Data Sheet'!$A$19)=INT('Data Sheet'!$B$19),
            --(INT('Data Sheet'!$A$19) &amp; "." &amp; LEFT(BN872,3)),
            IF(AND((--(INT('Data Sheet'!$A$19) &amp; "." &amp; LEFT(BN872,3))&gt;=--('Data Sheet'!$A$19)), (--(INT('Data Sheet'!$A$19) &amp; "." &amp; LEFT(BN872,3))&lt;=--('Data Sheet'!$B$19))),
                --(INT('Data Sheet'!$A$19) &amp; "." &amp; LEFT(BN872,3)),
                --(INT('Data Sheet'!$B$19) &amp; "." &amp; LEFT(BN872,3))
            )
        ),
        "OK"
    )
)</f>
        <v>OK</v>
      </c>
      <c r="O872" s="23" t="str">
        <f>IF(BP872&lt;&gt;"",
    IF(INT('Data Sheet'!$A$19)=INT('Data Sheet'!$B$19),
        --(INT('Data Sheet'!$A$19) &amp; "." &amp; BP872),
        IF(AND((--(INT('Data Sheet'!$A$19) &amp; "." &amp; BP872)&gt;=--('Data Sheet'!$A$19)), (--(INT('Data Sheet'!$A$19) &amp; "." &amp; BP872)&lt;=--('Data Sheet'!$B$19))),
            --(INT('Data Sheet'!$A$19) &amp; "." &amp; BP872),
            --(INT('Data Sheet'!$B$19) &amp; "." &amp; BP872)
        )
    ),
    IF(BN872&lt;&gt;"",
        IF(INT('Data Sheet'!$A$19)=INT('Data Sheet'!$B$19),
            --(INT('Data Sheet'!$A$19) &amp; "." &amp; RIGHT(BN872,3)),
            IF(AND((--(INT('Data Sheet'!$A$19) &amp; "." &amp; RIGHT(BN872,3))&gt;=--('Data Sheet'!$A$19)), (--(INT('Data Sheet'!$A$19) &amp; "." &amp; RIGHT(BN872,3))&lt;=--('Data Sheet'!$B$19))),
                --(INT('Data Sheet'!$A$19) &amp; "." &amp; RIGHT(BN872,3)),
                --(INT('Data Sheet'!$B$19) &amp; "." &amp; RIGHT(BN872,3))
            )
        ),
        "OK"
    )
)</f>
        <v>OK</v>
      </c>
      <c r="P872" s="23" t="str">
        <f>IF(BR872&lt;&gt;"",
    IF(INT('Data Sheet'!$A$19)=INT('Data Sheet'!$B$15),
        --(INT('Data Sheet'!$A$15) &amp; "." &amp; BR872),
        IF(AND((--(INT('Data Sheet'!$A$15) &amp; "." &amp; BR872)&gt;=--('Data Sheet'!$A$15)), (--(INT('Data Sheet'!$A$15) &amp; "." &amp; BR872)&lt;=--('Data Sheet'!$B$15))),
            --(INT('Data Sheet'!$A$15) &amp; "." &amp; BR872),
            --(INT('Data Sheet'!$B$15) &amp; "." &amp; BR872)
        )
    ),
    IF(BQ872&lt;&gt;"",
        IF(INT('Data Sheet'!$A$15)=INT('Data Sheet'!$B$15),
            --(INT('Data Sheet'!$A$15) &amp; "." &amp; LEFT(BQ872,3)),
            IF(AND((--(INT('Data Sheet'!$A$15) &amp; "." &amp; LEFT(BQ872,3))&gt;=--('Data Sheet'!$A$15)), (--(INT('Data Sheet'!$A$15) &amp; "." &amp; LEFT(BQ872,3))&lt;=--('Data Sheet'!$B$15))),
                --(INT('Data Sheet'!$A$15) &amp; "." &amp; LEFT(BQ872,3)),
                --(INT('Data Sheet'!$B$15) &amp; "." &amp; LEFT(BQ872,3))
            )
        ),
        "OK"
    )
)</f>
        <v>OK</v>
      </c>
      <c r="Q872" s="23" t="str">
        <f>IF(BS872&lt;&gt;"",
    IF(INT('Data Sheet'!$A$19)=INT('Data Sheet'!$B$15),
        --(INT('Data Sheet'!$A$15) &amp; "." &amp; BS872),
        IF(AND((--(INT('Data Sheet'!$A$15) &amp; "." &amp; BS872)&gt;=--('Data Sheet'!$A$15)), (--(INT('Data Sheet'!$A$15) &amp; "." &amp; BS872)&lt;=--('Data Sheet'!$B$15))),
            --(INT('Data Sheet'!$A$15) &amp; "." &amp; BS872),
            --(INT('Data Sheet'!$B$15) &amp; "." &amp; BS872)
        )
    ),
    IF(BQ872&lt;&gt;"",
        IF(INT('Data Sheet'!$A$15)=INT('Data Sheet'!$B$15),
            --(INT('Data Sheet'!$A$15) &amp; "." &amp; RIGHT(BQ872,3)),
            IF(AND((--(INT('Data Sheet'!$A$15) &amp; "." &amp; RIGHT(BQ872,3))&gt;=--('Data Sheet'!$A$15)), (--(INT('Data Sheet'!$A$15) &amp; "." &amp; RIGHT(BQ872,3))&lt;=--('Data Sheet'!$B$15))),
                --(INT('Data Sheet'!$A$15) &amp; "." &amp; RIGHT(BQ872,3)),
                --(INT('Data Sheet'!$B$15) &amp; "." &amp; RIGHT(BQ872,3))
            )
        ),
        "OK"
    )
)</f>
        <v>OK</v>
      </c>
      <c r="R872" s="19"/>
      <c r="S872" s="19"/>
      <c r="T872" s="19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1"/>
      <c r="AU872" s="21"/>
      <c r="AV872" s="21"/>
      <c r="AW872" s="22"/>
      <c r="AX872" s="99"/>
      <c r="AY872" s="20"/>
      <c r="AZ872" s="20"/>
      <c r="BA872" s="22"/>
      <c r="BB872">
        <v>864</v>
      </c>
      <c r="BC872" s="80"/>
      <c r="BD872" s="80"/>
      <c r="BE872" s="80"/>
      <c r="BF872" s="80"/>
      <c r="BG872" s="32" t="str">
        <f t="shared" si="147"/>
        <v/>
      </c>
      <c r="BH872" s="78">
        <f t="shared" si="145"/>
        <v>0</v>
      </c>
      <c r="BI872" s="2">
        <f t="shared" si="148"/>
        <v>0</v>
      </c>
      <c r="BJ872" s="2">
        <f t="shared" si="149"/>
        <v>0</v>
      </c>
      <c r="BK872" s="2">
        <f t="shared" si="146"/>
        <v>0</v>
      </c>
    </row>
    <row r="873" spans="2:63" ht="15" customHeight="1" x14ac:dyDescent="0.25">
      <c r="B873" s="14">
        <v>865</v>
      </c>
      <c r="C873" s="95" t="str">
        <f t="shared" si="150"/>
        <v/>
      </c>
      <c r="D873" s="15" t="str">
        <f t="shared" si="144"/>
        <v>OK</v>
      </c>
      <c r="E873" s="16" t="e">
        <f>VLOOKUP('Data Sheet'!$B$8,'Data Sheet'!$I$2:$J$9,2,FALSE)</f>
        <v>#N/A</v>
      </c>
      <c r="F873" s="16" t="str">
        <f t="shared" si="151"/>
        <v/>
      </c>
      <c r="G873" s="103">
        <f t="shared" si="152"/>
        <v>0</v>
      </c>
      <c r="H873" s="17" t="s">
        <v>26</v>
      </c>
      <c r="I873" s="17" t="s">
        <v>26</v>
      </c>
      <c r="J873" s="17" t="str">
        <f>IF('Data Sheet'!$B$9="NC-50","N/A","OK")</f>
        <v>OK</v>
      </c>
      <c r="K873" s="17" t="str">
        <f>IF('Data Sheet'!$B$9="NC-50","N/A","OK")</f>
        <v>OK</v>
      </c>
      <c r="L873" s="17" t="str">
        <f t="shared" si="153"/>
        <v>OK</v>
      </c>
      <c r="M873" s="17" t="str">
        <f t="shared" si="154"/>
        <v>OK</v>
      </c>
      <c r="N873" s="18" t="str">
        <f>IF(BO873&lt;&gt;"",
    IF(INT('Data Sheet'!$A$19)=INT('Data Sheet'!$B$19),
        --(INT('Data Sheet'!$A$19) &amp; "." &amp; BO873),
        IF(AND((--(INT('Data Sheet'!$A$19) &amp; "." &amp; BO873)&gt;=--('Data Sheet'!$A$19)), (--(INT('Data Sheet'!$A$19) &amp; "." &amp; BO873)&lt;=--('Data Sheet'!$B$19))),
            --(INT('Data Sheet'!$A$19) &amp; "." &amp; BO873),
            --(INT('Data Sheet'!$B$19) &amp; "." &amp; BO873)
        )
    ),
    IF(BN873&lt;&gt;"",
        IF(INT('Data Sheet'!$A$19)=INT('Data Sheet'!$B$19),
            --(INT('Data Sheet'!$A$19) &amp; "." &amp; LEFT(BN873,3)),
            IF(AND((--(INT('Data Sheet'!$A$19) &amp; "." &amp; LEFT(BN873,3))&gt;=--('Data Sheet'!$A$19)), (--(INT('Data Sheet'!$A$19) &amp; "." &amp; LEFT(BN873,3))&lt;=--('Data Sheet'!$B$19))),
                --(INT('Data Sheet'!$A$19) &amp; "." &amp; LEFT(BN873,3)),
                --(INT('Data Sheet'!$B$19) &amp; "." &amp; LEFT(BN873,3))
            )
        ),
        "OK"
    )
)</f>
        <v>OK</v>
      </c>
      <c r="O873" s="23" t="str">
        <f>IF(BP873&lt;&gt;"",
    IF(INT('Data Sheet'!$A$19)=INT('Data Sheet'!$B$19),
        --(INT('Data Sheet'!$A$19) &amp; "." &amp; BP873),
        IF(AND((--(INT('Data Sheet'!$A$19) &amp; "." &amp; BP873)&gt;=--('Data Sheet'!$A$19)), (--(INT('Data Sheet'!$A$19) &amp; "." &amp; BP873)&lt;=--('Data Sheet'!$B$19))),
            --(INT('Data Sheet'!$A$19) &amp; "." &amp; BP873),
            --(INT('Data Sheet'!$B$19) &amp; "." &amp; BP873)
        )
    ),
    IF(BN873&lt;&gt;"",
        IF(INT('Data Sheet'!$A$19)=INT('Data Sheet'!$B$19),
            --(INT('Data Sheet'!$A$19) &amp; "." &amp; RIGHT(BN873,3)),
            IF(AND((--(INT('Data Sheet'!$A$19) &amp; "." &amp; RIGHT(BN873,3))&gt;=--('Data Sheet'!$A$19)), (--(INT('Data Sheet'!$A$19) &amp; "." &amp; RIGHT(BN873,3))&lt;=--('Data Sheet'!$B$19))),
                --(INT('Data Sheet'!$A$19) &amp; "." &amp; RIGHT(BN873,3)),
                --(INT('Data Sheet'!$B$19) &amp; "." &amp; RIGHT(BN873,3))
            )
        ),
        "OK"
    )
)</f>
        <v>OK</v>
      </c>
      <c r="P873" s="23" t="str">
        <f>IF(BR873&lt;&gt;"",
    IF(INT('Data Sheet'!$A$19)=INT('Data Sheet'!$B$15),
        --(INT('Data Sheet'!$A$15) &amp; "." &amp; BR873),
        IF(AND((--(INT('Data Sheet'!$A$15) &amp; "." &amp; BR873)&gt;=--('Data Sheet'!$A$15)), (--(INT('Data Sheet'!$A$15) &amp; "." &amp; BR873)&lt;=--('Data Sheet'!$B$15))),
            --(INT('Data Sheet'!$A$15) &amp; "." &amp; BR873),
            --(INT('Data Sheet'!$B$15) &amp; "." &amp; BR873)
        )
    ),
    IF(BQ873&lt;&gt;"",
        IF(INT('Data Sheet'!$A$15)=INT('Data Sheet'!$B$15),
            --(INT('Data Sheet'!$A$15) &amp; "." &amp; LEFT(BQ873,3)),
            IF(AND((--(INT('Data Sheet'!$A$15) &amp; "." &amp; LEFT(BQ873,3))&gt;=--('Data Sheet'!$A$15)), (--(INT('Data Sheet'!$A$15) &amp; "." &amp; LEFT(BQ873,3))&lt;=--('Data Sheet'!$B$15))),
                --(INT('Data Sheet'!$A$15) &amp; "." &amp; LEFT(BQ873,3)),
                --(INT('Data Sheet'!$B$15) &amp; "." &amp; LEFT(BQ873,3))
            )
        ),
        "OK"
    )
)</f>
        <v>OK</v>
      </c>
      <c r="Q873" s="23" t="str">
        <f>IF(BS873&lt;&gt;"",
    IF(INT('Data Sheet'!$A$19)=INT('Data Sheet'!$B$15),
        --(INT('Data Sheet'!$A$15) &amp; "." &amp; BS873),
        IF(AND((--(INT('Data Sheet'!$A$15) &amp; "." &amp; BS873)&gt;=--('Data Sheet'!$A$15)), (--(INT('Data Sheet'!$A$15) &amp; "." &amp; BS873)&lt;=--('Data Sheet'!$B$15))),
            --(INT('Data Sheet'!$A$15) &amp; "." &amp; BS873),
            --(INT('Data Sheet'!$B$15) &amp; "." &amp; BS873)
        )
    ),
    IF(BQ873&lt;&gt;"",
        IF(INT('Data Sheet'!$A$15)=INT('Data Sheet'!$B$15),
            --(INT('Data Sheet'!$A$15) &amp; "." &amp; RIGHT(BQ873,3)),
            IF(AND((--(INT('Data Sheet'!$A$15) &amp; "." &amp; RIGHT(BQ873,3))&gt;=--('Data Sheet'!$A$15)), (--(INT('Data Sheet'!$A$15) &amp; "." &amp; RIGHT(BQ873,3))&lt;=--('Data Sheet'!$B$15))),
                --(INT('Data Sheet'!$A$15) &amp; "." &amp; RIGHT(BQ873,3)),
                --(INT('Data Sheet'!$B$15) &amp; "." &amp; RIGHT(BQ873,3))
            )
        ),
        "OK"
    )
)</f>
        <v>OK</v>
      </c>
      <c r="R873" s="19"/>
      <c r="S873" s="19"/>
      <c r="T873" s="19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1"/>
      <c r="AU873" s="21"/>
      <c r="AV873" s="21"/>
      <c r="AW873" s="22"/>
      <c r="AX873" s="99"/>
      <c r="AY873" s="20"/>
      <c r="AZ873" s="20"/>
      <c r="BA873" s="22"/>
      <c r="BB873">
        <v>865</v>
      </c>
      <c r="BC873" s="80"/>
      <c r="BD873" s="80"/>
      <c r="BE873" s="80"/>
      <c r="BF873" s="80"/>
      <c r="BG873" s="32" t="str">
        <f t="shared" si="147"/>
        <v/>
      </c>
      <c r="BH873" s="78">
        <f t="shared" si="145"/>
        <v>0</v>
      </c>
      <c r="BI873" s="2">
        <f t="shared" si="148"/>
        <v>0</v>
      </c>
      <c r="BJ873" s="2">
        <f t="shared" si="149"/>
        <v>0</v>
      </c>
      <c r="BK873" s="2">
        <f t="shared" si="146"/>
        <v>0</v>
      </c>
    </row>
    <row r="874" spans="2:63" ht="15" customHeight="1" x14ac:dyDescent="0.25">
      <c r="B874" s="14">
        <v>866</v>
      </c>
      <c r="C874" s="95" t="str">
        <f t="shared" si="150"/>
        <v/>
      </c>
      <c r="D874" s="15" t="str">
        <f t="shared" si="144"/>
        <v>OK</v>
      </c>
      <c r="E874" s="16" t="e">
        <f>VLOOKUP('Data Sheet'!$B$8,'Data Sheet'!$I$2:$J$9,2,FALSE)</f>
        <v>#N/A</v>
      </c>
      <c r="F874" s="16" t="str">
        <f t="shared" si="151"/>
        <v/>
      </c>
      <c r="G874" s="103">
        <f t="shared" si="152"/>
        <v>0</v>
      </c>
      <c r="H874" s="17" t="s">
        <v>26</v>
      </c>
      <c r="I874" s="17" t="s">
        <v>26</v>
      </c>
      <c r="J874" s="17" t="str">
        <f>IF('Data Sheet'!$B$9="NC-50","N/A","OK")</f>
        <v>OK</v>
      </c>
      <c r="K874" s="17" t="str">
        <f>IF('Data Sheet'!$B$9="NC-50","N/A","OK")</f>
        <v>OK</v>
      </c>
      <c r="L874" s="17" t="str">
        <f t="shared" si="153"/>
        <v>OK</v>
      </c>
      <c r="M874" s="17" t="str">
        <f t="shared" si="154"/>
        <v>OK</v>
      </c>
      <c r="N874" s="18" t="str">
        <f>IF(BO874&lt;&gt;"",
    IF(INT('Data Sheet'!$A$19)=INT('Data Sheet'!$B$19),
        --(INT('Data Sheet'!$A$19) &amp; "." &amp; BO874),
        IF(AND((--(INT('Data Sheet'!$A$19) &amp; "." &amp; BO874)&gt;=--('Data Sheet'!$A$19)), (--(INT('Data Sheet'!$A$19) &amp; "." &amp; BO874)&lt;=--('Data Sheet'!$B$19))),
            --(INT('Data Sheet'!$A$19) &amp; "." &amp; BO874),
            --(INT('Data Sheet'!$B$19) &amp; "." &amp; BO874)
        )
    ),
    IF(BN874&lt;&gt;"",
        IF(INT('Data Sheet'!$A$19)=INT('Data Sheet'!$B$19),
            --(INT('Data Sheet'!$A$19) &amp; "." &amp; LEFT(BN874,3)),
            IF(AND((--(INT('Data Sheet'!$A$19) &amp; "." &amp; LEFT(BN874,3))&gt;=--('Data Sheet'!$A$19)), (--(INT('Data Sheet'!$A$19) &amp; "." &amp; LEFT(BN874,3))&lt;=--('Data Sheet'!$B$19))),
                --(INT('Data Sheet'!$A$19) &amp; "." &amp; LEFT(BN874,3)),
                --(INT('Data Sheet'!$B$19) &amp; "." &amp; LEFT(BN874,3))
            )
        ),
        "OK"
    )
)</f>
        <v>OK</v>
      </c>
      <c r="O874" s="23" t="str">
        <f>IF(BP874&lt;&gt;"",
    IF(INT('Data Sheet'!$A$19)=INT('Data Sheet'!$B$19),
        --(INT('Data Sheet'!$A$19) &amp; "." &amp; BP874),
        IF(AND((--(INT('Data Sheet'!$A$19) &amp; "." &amp; BP874)&gt;=--('Data Sheet'!$A$19)), (--(INT('Data Sheet'!$A$19) &amp; "." &amp; BP874)&lt;=--('Data Sheet'!$B$19))),
            --(INT('Data Sheet'!$A$19) &amp; "." &amp; BP874),
            --(INT('Data Sheet'!$B$19) &amp; "." &amp; BP874)
        )
    ),
    IF(BN874&lt;&gt;"",
        IF(INT('Data Sheet'!$A$19)=INT('Data Sheet'!$B$19),
            --(INT('Data Sheet'!$A$19) &amp; "." &amp; RIGHT(BN874,3)),
            IF(AND((--(INT('Data Sheet'!$A$19) &amp; "." &amp; RIGHT(BN874,3))&gt;=--('Data Sheet'!$A$19)), (--(INT('Data Sheet'!$A$19) &amp; "." &amp; RIGHT(BN874,3))&lt;=--('Data Sheet'!$B$19))),
                --(INT('Data Sheet'!$A$19) &amp; "." &amp; RIGHT(BN874,3)),
                --(INT('Data Sheet'!$B$19) &amp; "." &amp; RIGHT(BN874,3))
            )
        ),
        "OK"
    )
)</f>
        <v>OK</v>
      </c>
      <c r="P874" s="23" t="str">
        <f>IF(BR874&lt;&gt;"",
    IF(INT('Data Sheet'!$A$19)=INT('Data Sheet'!$B$15),
        --(INT('Data Sheet'!$A$15) &amp; "." &amp; BR874),
        IF(AND((--(INT('Data Sheet'!$A$15) &amp; "." &amp; BR874)&gt;=--('Data Sheet'!$A$15)), (--(INT('Data Sheet'!$A$15) &amp; "." &amp; BR874)&lt;=--('Data Sheet'!$B$15))),
            --(INT('Data Sheet'!$A$15) &amp; "." &amp; BR874),
            --(INT('Data Sheet'!$B$15) &amp; "." &amp; BR874)
        )
    ),
    IF(BQ874&lt;&gt;"",
        IF(INT('Data Sheet'!$A$15)=INT('Data Sheet'!$B$15),
            --(INT('Data Sheet'!$A$15) &amp; "." &amp; LEFT(BQ874,3)),
            IF(AND((--(INT('Data Sheet'!$A$15) &amp; "." &amp; LEFT(BQ874,3))&gt;=--('Data Sheet'!$A$15)), (--(INT('Data Sheet'!$A$15) &amp; "." &amp; LEFT(BQ874,3))&lt;=--('Data Sheet'!$B$15))),
                --(INT('Data Sheet'!$A$15) &amp; "." &amp; LEFT(BQ874,3)),
                --(INT('Data Sheet'!$B$15) &amp; "." &amp; LEFT(BQ874,3))
            )
        ),
        "OK"
    )
)</f>
        <v>OK</v>
      </c>
      <c r="Q874" s="23" t="str">
        <f>IF(BS874&lt;&gt;"",
    IF(INT('Data Sheet'!$A$19)=INT('Data Sheet'!$B$15),
        --(INT('Data Sheet'!$A$15) &amp; "." &amp; BS874),
        IF(AND((--(INT('Data Sheet'!$A$15) &amp; "." &amp; BS874)&gt;=--('Data Sheet'!$A$15)), (--(INT('Data Sheet'!$A$15) &amp; "." &amp; BS874)&lt;=--('Data Sheet'!$B$15))),
            --(INT('Data Sheet'!$A$15) &amp; "." &amp; BS874),
            --(INT('Data Sheet'!$B$15) &amp; "." &amp; BS874)
        )
    ),
    IF(BQ874&lt;&gt;"",
        IF(INT('Data Sheet'!$A$15)=INT('Data Sheet'!$B$15),
            --(INT('Data Sheet'!$A$15) &amp; "." &amp; RIGHT(BQ874,3)),
            IF(AND((--(INT('Data Sheet'!$A$15) &amp; "." &amp; RIGHT(BQ874,3))&gt;=--('Data Sheet'!$A$15)), (--(INT('Data Sheet'!$A$15) &amp; "." &amp; RIGHT(BQ874,3))&lt;=--('Data Sheet'!$B$15))),
                --(INT('Data Sheet'!$A$15) &amp; "." &amp; RIGHT(BQ874,3)),
                --(INT('Data Sheet'!$B$15) &amp; "." &amp; RIGHT(BQ874,3))
            )
        ),
        "OK"
    )
)</f>
        <v>OK</v>
      </c>
      <c r="R874" s="19"/>
      <c r="S874" s="19"/>
      <c r="T874" s="19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1"/>
      <c r="AU874" s="21"/>
      <c r="AV874" s="21"/>
      <c r="AW874" s="22"/>
      <c r="AX874" s="99"/>
      <c r="AY874" s="20"/>
      <c r="AZ874" s="20"/>
      <c r="BA874" s="22"/>
      <c r="BB874">
        <v>866</v>
      </c>
      <c r="BC874" s="80"/>
      <c r="BD874" s="80"/>
      <c r="BE874" s="80"/>
      <c r="BF874" s="80"/>
      <c r="BG874" s="32" t="str">
        <f t="shared" si="147"/>
        <v/>
      </c>
      <c r="BH874" s="78">
        <f t="shared" si="145"/>
        <v>0</v>
      </c>
      <c r="BI874" s="2">
        <f t="shared" si="148"/>
        <v>0</v>
      </c>
      <c r="BJ874" s="2">
        <f t="shared" si="149"/>
        <v>0</v>
      </c>
      <c r="BK874" s="2">
        <f t="shared" si="146"/>
        <v>0</v>
      </c>
    </row>
    <row r="875" spans="2:63" ht="15" customHeight="1" x14ac:dyDescent="0.25">
      <c r="B875" s="14">
        <v>867</v>
      </c>
      <c r="C875" s="95" t="str">
        <f t="shared" si="150"/>
        <v/>
      </c>
      <c r="D875" s="15" t="str">
        <f t="shared" si="144"/>
        <v>OK</v>
      </c>
      <c r="E875" s="16" t="e">
        <f>VLOOKUP('Data Sheet'!$B$8,'Data Sheet'!$I$2:$J$9,2,FALSE)</f>
        <v>#N/A</v>
      </c>
      <c r="F875" s="16" t="str">
        <f t="shared" si="151"/>
        <v/>
      </c>
      <c r="G875" s="103">
        <f t="shared" si="152"/>
        <v>0</v>
      </c>
      <c r="H875" s="17" t="s">
        <v>26</v>
      </c>
      <c r="I875" s="17" t="s">
        <v>26</v>
      </c>
      <c r="J875" s="17" t="str">
        <f>IF('Data Sheet'!$B$9="NC-50","N/A","OK")</f>
        <v>OK</v>
      </c>
      <c r="K875" s="17" t="str">
        <f>IF('Data Sheet'!$B$9="NC-50","N/A","OK")</f>
        <v>OK</v>
      </c>
      <c r="L875" s="17" t="str">
        <f t="shared" si="153"/>
        <v>OK</v>
      </c>
      <c r="M875" s="17" t="str">
        <f t="shared" si="154"/>
        <v>OK</v>
      </c>
      <c r="N875" s="18" t="str">
        <f>IF(BO875&lt;&gt;"",
    IF(INT('Data Sheet'!$A$19)=INT('Data Sheet'!$B$19),
        --(INT('Data Sheet'!$A$19) &amp; "." &amp; BO875),
        IF(AND((--(INT('Data Sheet'!$A$19) &amp; "." &amp; BO875)&gt;=--('Data Sheet'!$A$19)), (--(INT('Data Sheet'!$A$19) &amp; "." &amp; BO875)&lt;=--('Data Sheet'!$B$19))),
            --(INT('Data Sheet'!$A$19) &amp; "." &amp; BO875),
            --(INT('Data Sheet'!$B$19) &amp; "." &amp; BO875)
        )
    ),
    IF(BN875&lt;&gt;"",
        IF(INT('Data Sheet'!$A$19)=INT('Data Sheet'!$B$19),
            --(INT('Data Sheet'!$A$19) &amp; "." &amp; LEFT(BN875,3)),
            IF(AND((--(INT('Data Sheet'!$A$19) &amp; "." &amp; LEFT(BN875,3))&gt;=--('Data Sheet'!$A$19)), (--(INT('Data Sheet'!$A$19) &amp; "." &amp; LEFT(BN875,3))&lt;=--('Data Sheet'!$B$19))),
                --(INT('Data Sheet'!$A$19) &amp; "." &amp; LEFT(BN875,3)),
                --(INT('Data Sheet'!$B$19) &amp; "." &amp; LEFT(BN875,3))
            )
        ),
        "OK"
    )
)</f>
        <v>OK</v>
      </c>
      <c r="O875" s="23" t="str">
        <f>IF(BP875&lt;&gt;"",
    IF(INT('Data Sheet'!$A$19)=INT('Data Sheet'!$B$19),
        --(INT('Data Sheet'!$A$19) &amp; "." &amp; BP875),
        IF(AND((--(INT('Data Sheet'!$A$19) &amp; "." &amp; BP875)&gt;=--('Data Sheet'!$A$19)), (--(INT('Data Sheet'!$A$19) &amp; "." &amp; BP875)&lt;=--('Data Sheet'!$B$19))),
            --(INT('Data Sheet'!$A$19) &amp; "." &amp; BP875),
            --(INT('Data Sheet'!$B$19) &amp; "." &amp; BP875)
        )
    ),
    IF(BN875&lt;&gt;"",
        IF(INT('Data Sheet'!$A$19)=INT('Data Sheet'!$B$19),
            --(INT('Data Sheet'!$A$19) &amp; "." &amp; RIGHT(BN875,3)),
            IF(AND((--(INT('Data Sheet'!$A$19) &amp; "." &amp; RIGHT(BN875,3))&gt;=--('Data Sheet'!$A$19)), (--(INT('Data Sheet'!$A$19) &amp; "." &amp; RIGHT(BN875,3))&lt;=--('Data Sheet'!$B$19))),
                --(INT('Data Sheet'!$A$19) &amp; "." &amp; RIGHT(BN875,3)),
                --(INT('Data Sheet'!$B$19) &amp; "." &amp; RIGHT(BN875,3))
            )
        ),
        "OK"
    )
)</f>
        <v>OK</v>
      </c>
      <c r="P875" s="23" t="str">
        <f>IF(BR875&lt;&gt;"",
    IF(INT('Data Sheet'!$A$19)=INT('Data Sheet'!$B$15),
        --(INT('Data Sheet'!$A$15) &amp; "." &amp; BR875),
        IF(AND((--(INT('Data Sheet'!$A$15) &amp; "." &amp; BR875)&gt;=--('Data Sheet'!$A$15)), (--(INT('Data Sheet'!$A$15) &amp; "." &amp; BR875)&lt;=--('Data Sheet'!$B$15))),
            --(INT('Data Sheet'!$A$15) &amp; "." &amp; BR875),
            --(INT('Data Sheet'!$B$15) &amp; "." &amp; BR875)
        )
    ),
    IF(BQ875&lt;&gt;"",
        IF(INT('Data Sheet'!$A$15)=INT('Data Sheet'!$B$15),
            --(INT('Data Sheet'!$A$15) &amp; "." &amp; LEFT(BQ875,3)),
            IF(AND((--(INT('Data Sheet'!$A$15) &amp; "." &amp; LEFT(BQ875,3))&gt;=--('Data Sheet'!$A$15)), (--(INT('Data Sheet'!$A$15) &amp; "." &amp; LEFT(BQ875,3))&lt;=--('Data Sheet'!$B$15))),
                --(INT('Data Sheet'!$A$15) &amp; "." &amp; LEFT(BQ875,3)),
                --(INT('Data Sheet'!$B$15) &amp; "." &amp; LEFT(BQ875,3))
            )
        ),
        "OK"
    )
)</f>
        <v>OK</v>
      </c>
      <c r="Q875" s="23" t="str">
        <f>IF(BS875&lt;&gt;"",
    IF(INT('Data Sheet'!$A$19)=INT('Data Sheet'!$B$15),
        --(INT('Data Sheet'!$A$15) &amp; "." &amp; BS875),
        IF(AND((--(INT('Data Sheet'!$A$15) &amp; "." &amp; BS875)&gt;=--('Data Sheet'!$A$15)), (--(INT('Data Sheet'!$A$15) &amp; "." &amp; BS875)&lt;=--('Data Sheet'!$B$15))),
            --(INT('Data Sheet'!$A$15) &amp; "." &amp; BS875),
            --(INT('Data Sheet'!$B$15) &amp; "." &amp; BS875)
        )
    ),
    IF(BQ875&lt;&gt;"",
        IF(INT('Data Sheet'!$A$15)=INT('Data Sheet'!$B$15),
            --(INT('Data Sheet'!$A$15) &amp; "." &amp; RIGHT(BQ875,3)),
            IF(AND((--(INT('Data Sheet'!$A$15) &amp; "." &amp; RIGHT(BQ875,3))&gt;=--('Data Sheet'!$A$15)), (--(INT('Data Sheet'!$A$15) &amp; "." &amp; RIGHT(BQ875,3))&lt;=--('Data Sheet'!$B$15))),
                --(INT('Data Sheet'!$A$15) &amp; "." &amp; RIGHT(BQ875,3)),
                --(INT('Data Sheet'!$B$15) &amp; "." &amp; RIGHT(BQ875,3))
            )
        ),
        "OK"
    )
)</f>
        <v>OK</v>
      </c>
      <c r="R875" s="19"/>
      <c r="S875" s="19"/>
      <c r="T875" s="19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1"/>
      <c r="AU875" s="21"/>
      <c r="AV875" s="21"/>
      <c r="AW875" s="22"/>
      <c r="AX875" s="99"/>
      <c r="AY875" s="20"/>
      <c r="AZ875" s="20"/>
      <c r="BA875" s="22"/>
      <c r="BB875">
        <v>867</v>
      </c>
      <c r="BC875" s="80"/>
      <c r="BD875" s="80"/>
      <c r="BE875" s="80"/>
      <c r="BF875" s="80"/>
      <c r="BG875" s="32" t="str">
        <f t="shared" si="147"/>
        <v/>
      </c>
      <c r="BH875" s="78">
        <f t="shared" si="145"/>
        <v>0</v>
      </c>
      <c r="BI875" s="2">
        <f t="shared" si="148"/>
        <v>0</v>
      </c>
      <c r="BJ875" s="2">
        <f t="shared" si="149"/>
        <v>0</v>
      </c>
      <c r="BK875" s="2">
        <f t="shared" si="146"/>
        <v>0</v>
      </c>
    </row>
    <row r="876" spans="2:63" ht="15" customHeight="1" x14ac:dyDescent="0.25">
      <c r="B876" s="14">
        <v>868</v>
      </c>
      <c r="C876" s="95" t="str">
        <f t="shared" si="150"/>
        <v/>
      </c>
      <c r="D876" s="15" t="str">
        <f t="shared" si="144"/>
        <v>OK</v>
      </c>
      <c r="E876" s="16" t="e">
        <f>VLOOKUP('Data Sheet'!$B$8,'Data Sheet'!$I$2:$J$9,2,FALSE)</f>
        <v>#N/A</v>
      </c>
      <c r="F876" s="16" t="str">
        <f t="shared" si="151"/>
        <v/>
      </c>
      <c r="G876" s="103">
        <f t="shared" si="152"/>
        <v>0</v>
      </c>
      <c r="H876" s="17" t="s">
        <v>26</v>
      </c>
      <c r="I876" s="17" t="s">
        <v>26</v>
      </c>
      <c r="J876" s="17" t="str">
        <f>IF('Data Sheet'!$B$9="NC-50","N/A","OK")</f>
        <v>OK</v>
      </c>
      <c r="K876" s="17" t="str">
        <f>IF('Data Sheet'!$B$9="NC-50","N/A","OK")</f>
        <v>OK</v>
      </c>
      <c r="L876" s="17" t="str">
        <f t="shared" si="153"/>
        <v>OK</v>
      </c>
      <c r="M876" s="17" t="str">
        <f t="shared" si="154"/>
        <v>OK</v>
      </c>
      <c r="N876" s="18" t="str">
        <f>IF(BO876&lt;&gt;"",
    IF(INT('Data Sheet'!$A$19)=INT('Data Sheet'!$B$19),
        --(INT('Data Sheet'!$A$19) &amp; "." &amp; BO876),
        IF(AND((--(INT('Data Sheet'!$A$19) &amp; "." &amp; BO876)&gt;=--('Data Sheet'!$A$19)), (--(INT('Data Sheet'!$A$19) &amp; "." &amp; BO876)&lt;=--('Data Sheet'!$B$19))),
            --(INT('Data Sheet'!$A$19) &amp; "." &amp; BO876),
            --(INT('Data Sheet'!$B$19) &amp; "." &amp; BO876)
        )
    ),
    IF(BN876&lt;&gt;"",
        IF(INT('Data Sheet'!$A$19)=INT('Data Sheet'!$B$19),
            --(INT('Data Sheet'!$A$19) &amp; "." &amp; LEFT(BN876,3)),
            IF(AND((--(INT('Data Sheet'!$A$19) &amp; "." &amp; LEFT(BN876,3))&gt;=--('Data Sheet'!$A$19)), (--(INT('Data Sheet'!$A$19) &amp; "." &amp; LEFT(BN876,3))&lt;=--('Data Sheet'!$B$19))),
                --(INT('Data Sheet'!$A$19) &amp; "." &amp; LEFT(BN876,3)),
                --(INT('Data Sheet'!$B$19) &amp; "." &amp; LEFT(BN876,3))
            )
        ),
        "OK"
    )
)</f>
        <v>OK</v>
      </c>
      <c r="O876" s="23" t="str">
        <f>IF(BP876&lt;&gt;"",
    IF(INT('Data Sheet'!$A$19)=INT('Data Sheet'!$B$19),
        --(INT('Data Sheet'!$A$19) &amp; "." &amp; BP876),
        IF(AND((--(INT('Data Sheet'!$A$19) &amp; "." &amp; BP876)&gt;=--('Data Sheet'!$A$19)), (--(INT('Data Sheet'!$A$19) &amp; "." &amp; BP876)&lt;=--('Data Sheet'!$B$19))),
            --(INT('Data Sheet'!$A$19) &amp; "." &amp; BP876),
            --(INT('Data Sheet'!$B$19) &amp; "." &amp; BP876)
        )
    ),
    IF(BN876&lt;&gt;"",
        IF(INT('Data Sheet'!$A$19)=INT('Data Sheet'!$B$19),
            --(INT('Data Sheet'!$A$19) &amp; "." &amp; RIGHT(BN876,3)),
            IF(AND((--(INT('Data Sheet'!$A$19) &amp; "." &amp; RIGHT(BN876,3))&gt;=--('Data Sheet'!$A$19)), (--(INT('Data Sheet'!$A$19) &amp; "." &amp; RIGHT(BN876,3))&lt;=--('Data Sheet'!$B$19))),
                --(INT('Data Sheet'!$A$19) &amp; "." &amp; RIGHT(BN876,3)),
                --(INT('Data Sheet'!$B$19) &amp; "." &amp; RIGHT(BN876,3))
            )
        ),
        "OK"
    )
)</f>
        <v>OK</v>
      </c>
      <c r="P876" s="23" t="str">
        <f>IF(BR876&lt;&gt;"",
    IF(INT('Data Sheet'!$A$19)=INT('Data Sheet'!$B$15),
        --(INT('Data Sheet'!$A$15) &amp; "." &amp; BR876),
        IF(AND((--(INT('Data Sheet'!$A$15) &amp; "." &amp; BR876)&gt;=--('Data Sheet'!$A$15)), (--(INT('Data Sheet'!$A$15) &amp; "." &amp; BR876)&lt;=--('Data Sheet'!$B$15))),
            --(INT('Data Sheet'!$A$15) &amp; "." &amp; BR876),
            --(INT('Data Sheet'!$B$15) &amp; "." &amp; BR876)
        )
    ),
    IF(BQ876&lt;&gt;"",
        IF(INT('Data Sheet'!$A$15)=INT('Data Sheet'!$B$15),
            --(INT('Data Sheet'!$A$15) &amp; "." &amp; LEFT(BQ876,3)),
            IF(AND((--(INT('Data Sheet'!$A$15) &amp; "." &amp; LEFT(BQ876,3))&gt;=--('Data Sheet'!$A$15)), (--(INT('Data Sheet'!$A$15) &amp; "." &amp; LEFT(BQ876,3))&lt;=--('Data Sheet'!$B$15))),
                --(INT('Data Sheet'!$A$15) &amp; "." &amp; LEFT(BQ876,3)),
                --(INT('Data Sheet'!$B$15) &amp; "." &amp; LEFT(BQ876,3))
            )
        ),
        "OK"
    )
)</f>
        <v>OK</v>
      </c>
      <c r="Q876" s="23" t="str">
        <f>IF(BS876&lt;&gt;"",
    IF(INT('Data Sheet'!$A$19)=INT('Data Sheet'!$B$15),
        --(INT('Data Sheet'!$A$15) &amp; "." &amp; BS876),
        IF(AND((--(INT('Data Sheet'!$A$15) &amp; "." &amp; BS876)&gt;=--('Data Sheet'!$A$15)), (--(INT('Data Sheet'!$A$15) &amp; "." &amp; BS876)&lt;=--('Data Sheet'!$B$15))),
            --(INT('Data Sheet'!$A$15) &amp; "." &amp; BS876),
            --(INT('Data Sheet'!$B$15) &amp; "." &amp; BS876)
        )
    ),
    IF(BQ876&lt;&gt;"",
        IF(INT('Data Sheet'!$A$15)=INT('Data Sheet'!$B$15),
            --(INT('Data Sheet'!$A$15) &amp; "." &amp; RIGHT(BQ876,3)),
            IF(AND((--(INT('Data Sheet'!$A$15) &amp; "." &amp; RIGHT(BQ876,3))&gt;=--('Data Sheet'!$A$15)), (--(INT('Data Sheet'!$A$15) &amp; "." &amp; RIGHT(BQ876,3))&lt;=--('Data Sheet'!$B$15))),
                --(INT('Data Sheet'!$A$15) &amp; "." &amp; RIGHT(BQ876,3)),
                --(INT('Data Sheet'!$B$15) &amp; "." &amp; RIGHT(BQ876,3))
            )
        ),
        "OK"
    )
)</f>
        <v>OK</v>
      </c>
      <c r="R876" s="19"/>
      <c r="S876" s="19"/>
      <c r="T876" s="19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1"/>
      <c r="AU876" s="21"/>
      <c r="AV876" s="21"/>
      <c r="AW876" s="22"/>
      <c r="AX876" s="99"/>
      <c r="AY876" s="20"/>
      <c r="AZ876" s="20"/>
      <c r="BA876" s="22"/>
      <c r="BB876">
        <v>868</v>
      </c>
      <c r="BC876" s="80"/>
      <c r="BD876" s="80"/>
      <c r="BE876" s="80"/>
      <c r="BF876" s="80"/>
      <c r="BG876" s="32" t="str">
        <f t="shared" si="147"/>
        <v/>
      </c>
      <c r="BH876" s="78">
        <f t="shared" si="145"/>
        <v>0</v>
      </c>
      <c r="BI876" s="2">
        <f t="shared" si="148"/>
        <v>0</v>
      </c>
      <c r="BJ876" s="2">
        <f t="shared" si="149"/>
        <v>0</v>
      </c>
      <c r="BK876" s="2">
        <f t="shared" si="146"/>
        <v>0</v>
      </c>
    </row>
    <row r="877" spans="2:63" ht="15" customHeight="1" x14ac:dyDescent="0.25">
      <c r="B877" s="14">
        <v>869</v>
      </c>
      <c r="C877" s="95" t="str">
        <f t="shared" si="150"/>
        <v/>
      </c>
      <c r="D877" s="15" t="str">
        <f t="shared" si="144"/>
        <v>OK</v>
      </c>
      <c r="E877" s="16" t="e">
        <f>VLOOKUP('Data Sheet'!$B$8,'Data Sheet'!$I$2:$J$9,2,FALSE)</f>
        <v>#N/A</v>
      </c>
      <c r="F877" s="16" t="str">
        <f t="shared" si="151"/>
        <v/>
      </c>
      <c r="G877" s="103">
        <f t="shared" si="152"/>
        <v>0</v>
      </c>
      <c r="H877" s="17" t="s">
        <v>26</v>
      </c>
      <c r="I877" s="17" t="s">
        <v>26</v>
      </c>
      <c r="J877" s="17" t="str">
        <f>IF('Data Sheet'!$B$9="NC-50","N/A","OK")</f>
        <v>OK</v>
      </c>
      <c r="K877" s="17" t="str">
        <f>IF('Data Sheet'!$B$9="NC-50","N/A","OK")</f>
        <v>OK</v>
      </c>
      <c r="L877" s="17" t="str">
        <f t="shared" si="153"/>
        <v>OK</v>
      </c>
      <c r="M877" s="17" t="str">
        <f t="shared" si="154"/>
        <v>OK</v>
      </c>
      <c r="N877" s="18" t="str">
        <f>IF(BO877&lt;&gt;"",
    IF(INT('Data Sheet'!$A$19)=INT('Data Sheet'!$B$19),
        --(INT('Data Sheet'!$A$19) &amp; "." &amp; BO877),
        IF(AND((--(INT('Data Sheet'!$A$19) &amp; "." &amp; BO877)&gt;=--('Data Sheet'!$A$19)), (--(INT('Data Sheet'!$A$19) &amp; "." &amp; BO877)&lt;=--('Data Sheet'!$B$19))),
            --(INT('Data Sheet'!$A$19) &amp; "." &amp; BO877),
            --(INT('Data Sheet'!$B$19) &amp; "." &amp; BO877)
        )
    ),
    IF(BN877&lt;&gt;"",
        IF(INT('Data Sheet'!$A$19)=INT('Data Sheet'!$B$19),
            --(INT('Data Sheet'!$A$19) &amp; "." &amp; LEFT(BN877,3)),
            IF(AND((--(INT('Data Sheet'!$A$19) &amp; "." &amp; LEFT(BN877,3))&gt;=--('Data Sheet'!$A$19)), (--(INT('Data Sheet'!$A$19) &amp; "." &amp; LEFT(BN877,3))&lt;=--('Data Sheet'!$B$19))),
                --(INT('Data Sheet'!$A$19) &amp; "." &amp; LEFT(BN877,3)),
                --(INT('Data Sheet'!$B$19) &amp; "." &amp; LEFT(BN877,3))
            )
        ),
        "OK"
    )
)</f>
        <v>OK</v>
      </c>
      <c r="O877" s="23" t="str">
        <f>IF(BP877&lt;&gt;"",
    IF(INT('Data Sheet'!$A$19)=INT('Data Sheet'!$B$19),
        --(INT('Data Sheet'!$A$19) &amp; "." &amp; BP877),
        IF(AND((--(INT('Data Sheet'!$A$19) &amp; "." &amp; BP877)&gt;=--('Data Sheet'!$A$19)), (--(INT('Data Sheet'!$A$19) &amp; "." &amp; BP877)&lt;=--('Data Sheet'!$B$19))),
            --(INT('Data Sheet'!$A$19) &amp; "." &amp; BP877),
            --(INT('Data Sheet'!$B$19) &amp; "." &amp; BP877)
        )
    ),
    IF(BN877&lt;&gt;"",
        IF(INT('Data Sheet'!$A$19)=INT('Data Sheet'!$B$19),
            --(INT('Data Sheet'!$A$19) &amp; "." &amp; RIGHT(BN877,3)),
            IF(AND((--(INT('Data Sheet'!$A$19) &amp; "." &amp; RIGHT(BN877,3))&gt;=--('Data Sheet'!$A$19)), (--(INT('Data Sheet'!$A$19) &amp; "." &amp; RIGHT(BN877,3))&lt;=--('Data Sheet'!$B$19))),
                --(INT('Data Sheet'!$A$19) &amp; "." &amp; RIGHT(BN877,3)),
                --(INT('Data Sheet'!$B$19) &amp; "." &amp; RIGHT(BN877,3))
            )
        ),
        "OK"
    )
)</f>
        <v>OK</v>
      </c>
      <c r="P877" s="23" t="str">
        <f>IF(BR877&lt;&gt;"",
    IF(INT('Data Sheet'!$A$19)=INT('Data Sheet'!$B$15),
        --(INT('Data Sheet'!$A$15) &amp; "." &amp; BR877),
        IF(AND((--(INT('Data Sheet'!$A$15) &amp; "." &amp; BR877)&gt;=--('Data Sheet'!$A$15)), (--(INT('Data Sheet'!$A$15) &amp; "." &amp; BR877)&lt;=--('Data Sheet'!$B$15))),
            --(INT('Data Sheet'!$A$15) &amp; "." &amp; BR877),
            --(INT('Data Sheet'!$B$15) &amp; "." &amp; BR877)
        )
    ),
    IF(BQ877&lt;&gt;"",
        IF(INT('Data Sheet'!$A$15)=INT('Data Sheet'!$B$15),
            --(INT('Data Sheet'!$A$15) &amp; "." &amp; LEFT(BQ877,3)),
            IF(AND((--(INT('Data Sheet'!$A$15) &amp; "." &amp; LEFT(BQ877,3))&gt;=--('Data Sheet'!$A$15)), (--(INT('Data Sheet'!$A$15) &amp; "." &amp; LEFT(BQ877,3))&lt;=--('Data Sheet'!$B$15))),
                --(INT('Data Sheet'!$A$15) &amp; "." &amp; LEFT(BQ877,3)),
                --(INT('Data Sheet'!$B$15) &amp; "." &amp; LEFT(BQ877,3))
            )
        ),
        "OK"
    )
)</f>
        <v>OK</v>
      </c>
      <c r="Q877" s="23" t="str">
        <f>IF(BS877&lt;&gt;"",
    IF(INT('Data Sheet'!$A$19)=INT('Data Sheet'!$B$15),
        --(INT('Data Sheet'!$A$15) &amp; "." &amp; BS877),
        IF(AND((--(INT('Data Sheet'!$A$15) &amp; "." &amp; BS877)&gt;=--('Data Sheet'!$A$15)), (--(INT('Data Sheet'!$A$15) &amp; "." &amp; BS877)&lt;=--('Data Sheet'!$B$15))),
            --(INT('Data Sheet'!$A$15) &amp; "." &amp; BS877),
            --(INT('Data Sheet'!$B$15) &amp; "." &amp; BS877)
        )
    ),
    IF(BQ877&lt;&gt;"",
        IF(INT('Data Sheet'!$A$15)=INT('Data Sheet'!$B$15),
            --(INT('Data Sheet'!$A$15) &amp; "." &amp; RIGHT(BQ877,3)),
            IF(AND((--(INT('Data Sheet'!$A$15) &amp; "." &amp; RIGHT(BQ877,3))&gt;=--('Data Sheet'!$A$15)), (--(INT('Data Sheet'!$A$15) &amp; "." &amp; RIGHT(BQ877,3))&lt;=--('Data Sheet'!$B$15))),
                --(INT('Data Sheet'!$A$15) &amp; "." &amp; RIGHT(BQ877,3)),
                --(INT('Data Sheet'!$B$15) &amp; "." &amp; RIGHT(BQ877,3))
            )
        ),
        "OK"
    )
)</f>
        <v>OK</v>
      </c>
      <c r="R877" s="19"/>
      <c r="S877" s="19"/>
      <c r="T877" s="19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1"/>
      <c r="AU877" s="21"/>
      <c r="AV877" s="21"/>
      <c r="AW877" s="22"/>
      <c r="AX877" s="99"/>
      <c r="AY877" s="20"/>
      <c r="AZ877" s="20"/>
      <c r="BA877" s="22"/>
      <c r="BB877">
        <v>869</v>
      </c>
      <c r="BC877" s="80"/>
      <c r="BD877" s="80"/>
      <c r="BE877" s="80"/>
      <c r="BF877" s="80"/>
      <c r="BG877" s="32" t="str">
        <f t="shared" si="147"/>
        <v/>
      </c>
      <c r="BH877" s="78">
        <f t="shared" si="145"/>
        <v>0</v>
      </c>
      <c r="BI877" s="2">
        <f t="shared" si="148"/>
        <v>0</v>
      </c>
      <c r="BJ877" s="2">
        <f t="shared" si="149"/>
        <v>0</v>
      </c>
      <c r="BK877" s="2">
        <f t="shared" si="146"/>
        <v>0</v>
      </c>
    </row>
    <row r="878" spans="2:63" ht="15" customHeight="1" x14ac:dyDescent="0.25">
      <c r="B878" s="14">
        <v>870</v>
      </c>
      <c r="C878" s="95" t="str">
        <f t="shared" si="150"/>
        <v/>
      </c>
      <c r="D878" s="15" t="str">
        <f t="shared" si="144"/>
        <v>OK</v>
      </c>
      <c r="E878" s="16" t="e">
        <f>VLOOKUP('Data Sheet'!$B$8,'Data Sheet'!$I$2:$J$9,2,FALSE)</f>
        <v>#N/A</v>
      </c>
      <c r="F878" s="16" t="str">
        <f t="shared" si="151"/>
        <v/>
      </c>
      <c r="G878" s="103">
        <f t="shared" si="152"/>
        <v>0</v>
      </c>
      <c r="H878" s="17" t="s">
        <v>26</v>
      </c>
      <c r="I878" s="17" t="s">
        <v>26</v>
      </c>
      <c r="J878" s="17" t="str">
        <f>IF('Data Sheet'!$B$9="NC-50","N/A","OK")</f>
        <v>OK</v>
      </c>
      <c r="K878" s="17" t="str">
        <f>IF('Data Sheet'!$B$9="NC-50","N/A","OK")</f>
        <v>OK</v>
      </c>
      <c r="L878" s="17" t="str">
        <f t="shared" si="153"/>
        <v>OK</v>
      </c>
      <c r="M878" s="17" t="str">
        <f t="shared" si="154"/>
        <v>OK</v>
      </c>
      <c r="N878" s="18" t="str">
        <f>IF(BO878&lt;&gt;"",
    IF(INT('Data Sheet'!$A$19)=INT('Data Sheet'!$B$19),
        --(INT('Data Sheet'!$A$19) &amp; "." &amp; BO878),
        IF(AND((--(INT('Data Sheet'!$A$19) &amp; "." &amp; BO878)&gt;=--('Data Sheet'!$A$19)), (--(INT('Data Sheet'!$A$19) &amp; "." &amp; BO878)&lt;=--('Data Sheet'!$B$19))),
            --(INT('Data Sheet'!$A$19) &amp; "." &amp; BO878),
            --(INT('Data Sheet'!$B$19) &amp; "." &amp; BO878)
        )
    ),
    IF(BN878&lt;&gt;"",
        IF(INT('Data Sheet'!$A$19)=INT('Data Sheet'!$B$19),
            --(INT('Data Sheet'!$A$19) &amp; "." &amp; LEFT(BN878,3)),
            IF(AND((--(INT('Data Sheet'!$A$19) &amp; "." &amp; LEFT(BN878,3))&gt;=--('Data Sheet'!$A$19)), (--(INT('Data Sheet'!$A$19) &amp; "." &amp; LEFT(BN878,3))&lt;=--('Data Sheet'!$B$19))),
                --(INT('Data Sheet'!$A$19) &amp; "." &amp; LEFT(BN878,3)),
                --(INT('Data Sheet'!$B$19) &amp; "." &amp; LEFT(BN878,3))
            )
        ),
        "OK"
    )
)</f>
        <v>OK</v>
      </c>
      <c r="O878" s="23" t="str">
        <f>IF(BP878&lt;&gt;"",
    IF(INT('Data Sheet'!$A$19)=INT('Data Sheet'!$B$19),
        --(INT('Data Sheet'!$A$19) &amp; "." &amp; BP878),
        IF(AND((--(INT('Data Sheet'!$A$19) &amp; "." &amp; BP878)&gt;=--('Data Sheet'!$A$19)), (--(INT('Data Sheet'!$A$19) &amp; "." &amp; BP878)&lt;=--('Data Sheet'!$B$19))),
            --(INT('Data Sheet'!$A$19) &amp; "." &amp; BP878),
            --(INT('Data Sheet'!$B$19) &amp; "." &amp; BP878)
        )
    ),
    IF(BN878&lt;&gt;"",
        IF(INT('Data Sheet'!$A$19)=INT('Data Sheet'!$B$19),
            --(INT('Data Sheet'!$A$19) &amp; "." &amp; RIGHT(BN878,3)),
            IF(AND((--(INT('Data Sheet'!$A$19) &amp; "." &amp; RIGHT(BN878,3))&gt;=--('Data Sheet'!$A$19)), (--(INT('Data Sheet'!$A$19) &amp; "." &amp; RIGHT(BN878,3))&lt;=--('Data Sheet'!$B$19))),
                --(INT('Data Sheet'!$A$19) &amp; "." &amp; RIGHT(BN878,3)),
                --(INT('Data Sheet'!$B$19) &amp; "." &amp; RIGHT(BN878,3))
            )
        ),
        "OK"
    )
)</f>
        <v>OK</v>
      </c>
      <c r="P878" s="23" t="str">
        <f>IF(BR878&lt;&gt;"",
    IF(INT('Data Sheet'!$A$19)=INT('Data Sheet'!$B$15),
        --(INT('Data Sheet'!$A$15) &amp; "." &amp; BR878),
        IF(AND((--(INT('Data Sheet'!$A$15) &amp; "." &amp; BR878)&gt;=--('Data Sheet'!$A$15)), (--(INT('Data Sheet'!$A$15) &amp; "." &amp; BR878)&lt;=--('Data Sheet'!$B$15))),
            --(INT('Data Sheet'!$A$15) &amp; "." &amp; BR878),
            --(INT('Data Sheet'!$B$15) &amp; "." &amp; BR878)
        )
    ),
    IF(BQ878&lt;&gt;"",
        IF(INT('Data Sheet'!$A$15)=INT('Data Sheet'!$B$15),
            --(INT('Data Sheet'!$A$15) &amp; "." &amp; LEFT(BQ878,3)),
            IF(AND((--(INT('Data Sheet'!$A$15) &amp; "." &amp; LEFT(BQ878,3))&gt;=--('Data Sheet'!$A$15)), (--(INT('Data Sheet'!$A$15) &amp; "." &amp; LEFT(BQ878,3))&lt;=--('Data Sheet'!$B$15))),
                --(INT('Data Sheet'!$A$15) &amp; "." &amp; LEFT(BQ878,3)),
                --(INT('Data Sheet'!$B$15) &amp; "." &amp; LEFT(BQ878,3))
            )
        ),
        "OK"
    )
)</f>
        <v>OK</v>
      </c>
      <c r="Q878" s="23" t="str">
        <f>IF(BS878&lt;&gt;"",
    IF(INT('Data Sheet'!$A$19)=INT('Data Sheet'!$B$15),
        --(INT('Data Sheet'!$A$15) &amp; "." &amp; BS878),
        IF(AND((--(INT('Data Sheet'!$A$15) &amp; "." &amp; BS878)&gt;=--('Data Sheet'!$A$15)), (--(INT('Data Sheet'!$A$15) &amp; "." &amp; BS878)&lt;=--('Data Sheet'!$B$15))),
            --(INT('Data Sheet'!$A$15) &amp; "." &amp; BS878),
            --(INT('Data Sheet'!$B$15) &amp; "." &amp; BS878)
        )
    ),
    IF(BQ878&lt;&gt;"",
        IF(INT('Data Sheet'!$A$15)=INT('Data Sheet'!$B$15),
            --(INT('Data Sheet'!$A$15) &amp; "." &amp; RIGHT(BQ878,3)),
            IF(AND((--(INT('Data Sheet'!$A$15) &amp; "." &amp; RIGHT(BQ878,3))&gt;=--('Data Sheet'!$A$15)), (--(INT('Data Sheet'!$A$15) &amp; "." &amp; RIGHT(BQ878,3))&lt;=--('Data Sheet'!$B$15))),
                --(INT('Data Sheet'!$A$15) &amp; "." &amp; RIGHT(BQ878,3)),
                --(INT('Data Sheet'!$B$15) &amp; "." &amp; RIGHT(BQ878,3))
            )
        ),
        "OK"
    )
)</f>
        <v>OK</v>
      </c>
      <c r="R878" s="19"/>
      <c r="S878" s="19"/>
      <c r="T878" s="19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1"/>
      <c r="AU878" s="21"/>
      <c r="AV878" s="21"/>
      <c r="AW878" s="22"/>
      <c r="AX878" s="99"/>
      <c r="AY878" s="20"/>
      <c r="AZ878" s="20"/>
      <c r="BA878" s="22"/>
      <c r="BB878">
        <v>870</v>
      </c>
      <c r="BC878" s="80"/>
      <c r="BD878" s="80"/>
      <c r="BE878" s="80"/>
      <c r="BF878" s="80"/>
      <c r="BG878" s="32" t="str">
        <f t="shared" si="147"/>
        <v/>
      </c>
      <c r="BH878" s="78">
        <f t="shared" si="145"/>
        <v>0</v>
      </c>
      <c r="BI878" s="2">
        <f t="shared" si="148"/>
        <v>0</v>
      </c>
      <c r="BJ878" s="2">
        <f t="shared" si="149"/>
        <v>0</v>
      </c>
      <c r="BK878" s="2">
        <f t="shared" si="146"/>
        <v>0</v>
      </c>
    </row>
    <row r="879" spans="2:63" ht="15" customHeight="1" x14ac:dyDescent="0.25">
      <c r="B879" s="14">
        <v>871</v>
      </c>
      <c r="C879" s="95" t="str">
        <f t="shared" si="150"/>
        <v/>
      </c>
      <c r="D879" s="15" t="str">
        <f t="shared" si="144"/>
        <v>OK</v>
      </c>
      <c r="E879" s="16" t="e">
        <f>VLOOKUP('Data Sheet'!$B$8,'Data Sheet'!$I$2:$J$9,2,FALSE)</f>
        <v>#N/A</v>
      </c>
      <c r="F879" s="16" t="str">
        <f t="shared" si="151"/>
        <v/>
      </c>
      <c r="G879" s="103">
        <f t="shared" si="152"/>
        <v>0</v>
      </c>
      <c r="H879" s="17" t="s">
        <v>26</v>
      </c>
      <c r="I879" s="17" t="s">
        <v>26</v>
      </c>
      <c r="J879" s="17" t="str">
        <f>IF('Data Sheet'!$B$9="NC-50","N/A","OK")</f>
        <v>OK</v>
      </c>
      <c r="K879" s="17" t="str">
        <f>IF('Data Sheet'!$B$9="NC-50","N/A","OK")</f>
        <v>OK</v>
      </c>
      <c r="L879" s="17" t="str">
        <f t="shared" si="153"/>
        <v>OK</v>
      </c>
      <c r="M879" s="17" t="str">
        <f t="shared" si="154"/>
        <v>OK</v>
      </c>
      <c r="N879" s="18" t="str">
        <f>IF(BO879&lt;&gt;"",
    IF(INT('Data Sheet'!$A$19)=INT('Data Sheet'!$B$19),
        --(INT('Data Sheet'!$A$19) &amp; "." &amp; BO879),
        IF(AND((--(INT('Data Sheet'!$A$19) &amp; "." &amp; BO879)&gt;=--('Data Sheet'!$A$19)), (--(INT('Data Sheet'!$A$19) &amp; "." &amp; BO879)&lt;=--('Data Sheet'!$B$19))),
            --(INT('Data Sheet'!$A$19) &amp; "." &amp; BO879),
            --(INT('Data Sheet'!$B$19) &amp; "." &amp; BO879)
        )
    ),
    IF(BN879&lt;&gt;"",
        IF(INT('Data Sheet'!$A$19)=INT('Data Sheet'!$B$19),
            --(INT('Data Sheet'!$A$19) &amp; "." &amp; LEFT(BN879,3)),
            IF(AND((--(INT('Data Sheet'!$A$19) &amp; "." &amp; LEFT(BN879,3))&gt;=--('Data Sheet'!$A$19)), (--(INT('Data Sheet'!$A$19) &amp; "." &amp; LEFT(BN879,3))&lt;=--('Data Sheet'!$B$19))),
                --(INT('Data Sheet'!$A$19) &amp; "." &amp; LEFT(BN879,3)),
                --(INT('Data Sheet'!$B$19) &amp; "." &amp; LEFT(BN879,3))
            )
        ),
        "OK"
    )
)</f>
        <v>OK</v>
      </c>
      <c r="O879" s="23" t="str">
        <f>IF(BP879&lt;&gt;"",
    IF(INT('Data Sheet'!$A$19)=INT('Data Sheet'!$B$19),
        --(INT('Data Sheet'!$A$19) &amp; "." &amp; BP879),
        IF(AND((--(INT('Data Sheet'!$A$19) &amp; "." &amp; BP879)&gt;=--('Data Sheet'!$A$19)), (--(INT('Data Sheet'!$A$19) &amp; "." &amp; BP879)&lt;=--('Data Sheet'!$B$19))),
            --(INT('Data Sheet'!$A$19) &amp; "." &amp; BP879),
            --(INT('Data Sheet'!$B$19) &amp; "." &amp; BP879)
        )
    ),
    IF(BN879&lt;&gt;"",
        IF(INT('Data Sheet'!$A$19)=INT('Data Sheet'!$B$19),
            --(INT('Data Sheet'!$A$19) &amp; "." &amp; RIGHT(BN879,3)),
            IF(AND((--(INT('Data Sheet'!$A$19) &amp; "." &amp; RIGHT(BN879,3))&gt;=--('Data Sheet'!$A$19)), (--(INT('Data Sheet'!$A$19) &amp; "." &amp; RIGHT(BN879,3))&lt;=--('Data Sheet'!$B$19))),
                --(INT('Data Sheet'!$A$19) &amp; "." &amp; RIGHT(BN879,3)),
                --(INT('Data Sheet'!$B$19) &amp; "." &amp; RIGHT(BN879,3))
            )
        ),
        "OK"
    )
)</f>
        <v>OK</v>
      </c>
      <c r="P879" s="23" t="str">
        <f>IF(BR879&lt;&gt;"",
    IF(INT('Data Sheet'!$A$19)=INT('Data Sheet'!$B$15),
        --(INT('Data Sheet'!$A$15) &amp; "." &amp; BR879),
        IF(AND((--(INT('Data Sheet'!$A$15) &amp; "." &amp; BR879)&gt;=--('Data Sheet'!$A$15)), (--(INT('Data Sheet'!$A$15) &amp; "." &amp; BR879)&lt;=--('Data Sheet'!$B$15))),
            --(INT('Data Sheet'!$A$15) &amp; "." &amp; BR879),
            --(INT('Data Sheet'!$B$15) &amp; "." &amp; BR879)
        )
    ),
    IF(BQ879&lt;&gt;"",
        IF(INT('Data Sheet'!$A$15)=INT('Data Sheet'!$B$15),
            --(INT('Data Sheet'!$A$15) &amp; "." &amp; LEFT(BQ879,3)),
            IF(AND((--(INT('Data Sheet'!$A$15) &amp; "." &amp; LEFT(BQ879,3))&gt;=--('Data Sheet'!$A$15)), (--(INT('Data Sheet'!$A$15) &amp; "." &amp; LEFT(BQ879,3))&lt;=--('Data Sheet'!$B$15))),
                --(INT('Data Sheet'!$A$15) &amp; "." &amp; LEFT(BQ879,3)),
                --(INT('Data Sheet'!$B$15) &amp; "." &amp; LEFT(BQ879,3))
            )
        ),
        "OK"
    )
)</f>
        <v>OK</v>
      </c>
      <c r="Q879" s="23" t="str">
        <f>IF(BS879&lt;&gt;"",
    IF(INT('Data Sheet'!$A$19)=INT('Data Sheet'!$B$15),
        --(INT('Data Sheet'!$A$15) &amp; "." &amp; BS879),
        IF(AND((--(INT('Data Sheet'!$A$15) &amp; "." &amp; BS879)&gt;=--('Data Sheet'!$A$15)), (--(INT('Data Sheet'!$A$15) &amp; "." &amp; BS879)&lt;=--('Data Sheet'!$B$15))),
            --(INT('Data Sheet'!$A$15) &amp; "." &amp; BS879),
            --(INT('Data Sheet'!$B$15) &amp; "." &amp; BS879)
        )
    ),
    IF(BQ879&lt;&gt;"",
        IF(INT('Data Sheet'!$A$15)=INT('Data Sheet'!$B$15),
            --(INT('Data Sheet'!$A$15) &amp; "." &amp; RIGHT(BQ879,3)),
            IF(AND((--(INT('Data Sheet'!$A$15) &amp; "." &amp; RIGHT(BQ879,3))&gt;=--('Data Sheet'!$A$15)), (--(INT('Data Sheet'!$A$15) &amp; "." &amp; RIGHT(BQ879,3))&lt;=--('Data Sheet'!$B$15))),
                --(INT('Data Sheet'!$A$15) &amp; "." &amp; RIGHT(BQ879,3)),
                --(INT('Data Sheet'!$B$15) &amp; "." &amp; RIGHT(BQ879,3))
            )
        ),
        "OK"
    )
)</f>
        <v>OK</v>
      </c>
      <c r="R879" s="19"/>
      <c r="S879" s="19"/>
      <c r="T879" s="19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1"/>
      <c r="AU879" s="21"/>
      <c r="AV879" s="21"/>
      <c r="AW879" s="22"/>
      <c r="AX879" s="99"/>
      <c r="AY879" s="20"/>
      <c r="AZ879" s="20"/>
      <c r="BA879" s="22"/>
      <c r="BB879">
        <v>871</v>
      </c>
      <c r="BC879" s="80"/>
      <c r="BD879" s="80"/>
      <c r="BE879" s="80"/>
      <c r="BF879" s="80"/>
      <c r="BG879" s="32" t="str">
        <f t="shared" si="147"/>
        <v/>
      </c>
      <c r="BH879" s="78">
        <f t="shared" si="145"/>
        <v>0</v>
      </c>
      <c r="BI879" s="2">
        <f t="shared" si="148"/>
        <v>0</v>
      </c>
      <c r="BJ879" s="2">
        <f t="shared" si="149"/>
        <v>0</v>
      </c>
      <c r="BK879" s="2">
        <f t="shared" si="146"/>
        <v>0</v>
      </c>
    </row>
    <row r="880" spans="2:63" ht="15" customHeight="1" x14ac:dyDescent="0.25">
      <c r="B880" s="14">
        <v>872</v>
      </c>
      <c r="C880" s="95" t="str">
        <f t="shared" si="150"/>
        <v/>
      </c>
      <c r="D880" s="15" t="str">
        <f t="shared" si="144"/>
        <v>OK</v>
      </c>
      <c r="E880" s="16" t="e">
        <f>VLOOKUP('Data Sheet'!$B$8,'Data Sheet'!$I$2:$J$9,2,FALSE)</f>
        <v>#N/A</v>
      </c>
      <c r="F880" s="16" t="str">
        <f t="shared" si="151"/>
        <v/>
      </c>
      <c r="G880" s="103">
        <f t="shared" si="152"/>
        <v>0</v>
      </c>
      <c r="H880" s="17" t="s">
        <v>26</v>
      </c>
      <c r="I880" s="17" t="s">
        <v>26</v>
      </c>
      <c r="J880" s="17" t="str">
        <f>IF('Data Sheet'!$B$9="NC-50","N/A","OK")</f>
        <v>OK</v>
      </c>
      <c r="K880" s="17" t="str">
        <f>IF('Data Sheet'!$B$9="NC-50","N/A","OK")</f>
        <v>OK</v>
      </c>
      <c r="L880" s="17" t="str">
        <f t="shared" si="153"/>
        <v>OK</v>
      </c>
      <c r="M880" s="17" t="str">
        <f t="shared" si="154"/>
        <v>OK</v>
      </c>
      <c r="N880" s="18" t="str">
        <f>IF(BO880&lt;&gt;"",
    IF(INT('Data Sheet'!$A$19)=INT('Data Sheet'!$B$19),
        --(INT('Data Sheet'!$A$19) &amp; "." &amp; BO880),
        IF(AND((--(INT('Data Sheet'!$A$19) &amp; "." &amp; BO880)&gt;=--('Data Sheet'!$A$19)), (--(INT('Data Sheet'!$A$19) &amp; "." &amp; BO880)&lt;=--('Data Sheet'!$B$19))),
            --(INT('Data Sheet'!$A$19) &amp; "." &amp; BO880),
            --(INT('Data Sheet'!$B$19) &amp; "." &amp; BO880)
        )
    ),
    IF(BN880&lt;&gt;"",
        IF(INT('Data Sheet'!$A$19)=INT('Data Sheet'!$B$19),
            --(INT('Data Sheet'!$A$19) &amp; "." &amp; LEFT(BN880,3)),
            IF(AND((--(INT('Data Sheet'!$A$19) &amp; "." &amp; LEFT(BN880,3))&gt;=--('Data Sheet'!$A$19)), (--(INT('Data Sheet'!$A$19) &amp; "." &amp; LEFT(BN880,3))&lt;=--('Data Sheet'!$B$19))),
                --(INT('Data Sheet'!$A$19) &amp; "." &amp; LEFT(BN880,3)),
                --(INT('Data Sheet'!$B$19) &amp; "." &amp; LEFT(BN880,3))
            )
        ),
        "OK"
    )
)</f>
        <v>OK</v>
      </c>
      <c r="O880" s="23" t="str">
        <f>IF(BP880&lt;&gt;"",
    IF(INT('Data Sheet'!$A$19)=INT('Data Sheet'!$B$19),
        --(INT('Data Sheet'!$A$19) &amp; "." &amp; BP880),
        IF(AND((--(INT('Data Sheet'!$A$19) &amp; "." &amp; BP880)&gt;=--('Data Sheet'!$A$19)), (--(INT('Data Sheet'!$A$19) &amp; "." &amp; BP880)&lt;=--('Data Sheet'!$B$19))),
            --(INT('Data Sheet'!$A$19) &amp; "." &amp; BP880),
            --(INT('Data Sheet'!$B$19) &amp; "." &amp; BP880)
        )
    ),
    IF(BN880&lt;&gt;"",
        IF(INT('Data Sheet'!$A$19)=INT('Data Sheet'!$B$19),
            --(INT('Data Sheet'!$A$19) &amp; "." &amp; RIGHT(BN880,3)),
            IF(AND((--(INT('Data Sheet'!$A$19) &amp; "." &amp; RIGHT(BN880,3))&gt;=--('Data Sheet'!$A$19)), (--(INT('Data Sheet'!$A$19) &amp; "." &amp; RIGHT(BN880,3))&lt;=--('Data Sheet'!$B$19))),
                --(INT('Data Sheet'!$A$19) &amp; "." &amp; RIGHT(BN880,3)),
                --(INT('Data Sheet'!$B$19) &amp; "." &amp; RIGHT(BN880,3))
            )
        ),
        "OK"
    )
)</f>
        <v>OK</v>
      </c>
      <c r="P880" s="23" t="str">
        <f>IF(BR880&lt;&gt;"",
    IF(INT('Data Sheet'!$A$19)=INT('Data Sheet'!$B$15),
        --(INT('Data Sheet'!$A$15) &amp; "." &amp; BR880),
        IF(AND((--(INT('Data Sheet'!$A$15) &amp; "." &amp; BR880)&gt;=--('Data Sheet'!$A$15)), (--(INT('Data Sheet'!$A$15) &amp; "." &amp; BR880)&lt;=--('Data Sheet'!$B$15))),
            --(INT('Data Sheet'!$A$15) &amp; "." &amp; BR880),
            --(INT('Data Sheet'!$B$15) &amp; "." &amp; BR880)
        )
    ),
    IF(BQ880&lt;&gt;"",
        IF(INT('Data Sheet'!$A$15)=INT('Data Sheet'!$B$15),
            --(INT('Data Sheet'!$A$15) &amp; "." &amp; LEFT(BQ880,3)),
            IF(AND((--(INT('Data Sheet'!$A$15) &amp; "." &amp; LEFT(BQ880,3))&gt;=--('Data Sheet'!$A$15)), (--(INT('Data Sheet'!$A$15) &amp; "." &amp; LEFT(BQ880,3))&lt;=--('Data Sheet'!$B$15))),
                --(INT('Data Sheet'!$A$15) &amp; "." &amp; LEFT(BQ880,3)),
                --(INT('Data Sheet'!$B$15) &amp; "." &amp; LEFT(BQ880,3))
            )
        ),
        "OK"
    )
)</f>
        <v>OK</v>
      </c>
      <c r="Q880" s="23" t="str">
        <f>IF(BS880&lt;&gt;"",
    IF(INT('Data Sheet'!$A$19)=INT('Data Sheet'!$B$15),
        --(INT('Data Sheet'!$A$15) &amp; "." &amp; BS880),
        IF(AND((--(INT('Data Sheet'!$A$15) &amp; "." &amp; BS880)&gt;=--('Data Sheet'!$A$15)), (--(INT('Data Sheet'!$A$15) &amp; "." &amp; BS880)&lt;=--('Data Sheet'!$B$15))),
            --(INT('Data Sheet'!$A$15) &amp; "." &amp; BS880),
            --(INT('Data Sheet'!$B$15) &amp; "." &amp; BS880)
        )
    ),
    IF(BQ880&lt;&gt;"",
        IF(INT('Data Sheet'!$A$15)=INT('Data Sheet'!$B$15),
            --(INT('Data Sheet'!$A$15) &amp; "." &amp; RIGHT(BQ880,3)),
            IF(AND((--(INT('Data Sheet'!$A$15) &amp; "." &amp; RIGHT(BQ880,3))&gt;=--('Data Sheet'!$A$15)), (--(INT('Data Sheet'!$A$15) &amp; "." &amp; RIGHT(BQ880,3))&lt;=--('Data Sheet'!$B$15))),
                --(INT('Data Sheet'!$A$15) &amp; "." &amp; RIGHT(BQ880,3)),
                --(INT('Data Sheet'!$B$15) &amp; "." &amp; RIGHT(BQ880,3))
            )
        ),
        "OK"
    )
)</f>
        <v>OK</v>
      </c>
      <c r="R880" s="19"/>
      <c r="S880" s="19"/>
      <c r="T880" s="19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1"/>
      <c r="AU880" s="21"/>
      <c r="AV880" s="21"/>
      <c r="AW880" s="22"/>
      <c r="AX880" s="99"/>
      <c r="AY880" s="20"/>
      <c r="AZ880" s="20"/>
      <c r="BA880" s="22"/>
      <c r="BB880">
        <v>872</v>
      </c>
      <c r="BC880" s="80"/>
      <c r="BD880" s="80"/>
      <c r="BE880" s="80"/>
      <c r="BF880" s="80"/>
      <c r="BG880" s="32" t="str">
        <f t="shared" si="147"/>
        <v/>
      </c>
      <c r="BH880" s="78">
        <f t="shared" si="145"/>
        <v>0</v>
      </c>
      <c r="BI880" s="2">
        <f t="shared" si="148"/>
        <v>0</v>
      </c>
      <c r="BJ880" s="2">
        <f t="shared" si="149"/>
        <v>0</v>
      </c>
      <c r="BK880" s="2">
        <f t="shared" si="146"/>
        <v>0</v>
      </c>
    </row>
    <row r="881" spans="2:63" ht="15" customHeight="1" x14ac:dyDescent="0.25">
      <c r="B881" s="14">
        <v>873</v>
      </c>
      <c r="C881" s="95" t="str">
        <f t="shared" si="150"/>
        <v/>
      </c>
      <c r="D881" s="15" t="str">
        <f t="shared" si="144"/>
        <v>OK</v>
      </c>
      <c r="E881" s="16" t="e">
        <f>VLOOKUP('Data Sheet'!$B$8,'Data Sheet'!$I$2:$J$9,2,FALSE)</f>
        <v>#N/A</v>
      </c>
      <c r="F881" s="16" t="str">
        <f t="shared" si="151"/>
        <v/>
      </c>
      <c r="G881" s="103">
        <f t="shared" si="152"/>
        <v>0</v>
      </c>
      <c r="H881" s="17" t="s">
        <v>26</v>
      </c>
      <c r="I881" s="17" t="s">
        <v>26</v>
      </c>
      <c r="J881" s="17" t="str">
        <f>IF('Data Sheet'!$B$9="NC-50","N/A","OK")</f>
        <v>OK</v>
      </c>
      <c r="K881" s="17" t="str">
        <f>IF('Data Sheet'!$B$9="NC-50","N/A","OK")</f>
        <v>OK</v>
      </c>
      <c r="L881" s="17" t="str">
        <f t="shared" si="153"/>
        <v>OK</v>
      </c>
      <c r="M881" s="17" t="str">
        <f t="shared" si="154"/>
        <v>OK</v>
      </c>
      <c r="N881" s="18" t="str">
        <f>IF(BO881&lt;&gt;"",
    IF(INT('Data Sheet'!$A$19)=INT('Data Sheet'!$B$19),
        --(INT('Data Sheet'!$A$19) &amp; "." &amp; BO881),
        IF(AND((--(INT('Data Sheet'!$A$19) &amp; "." &amp; BO881)&gt;=--('Data Sheet'!$A$19)), (--(INT('Data Sheet'!$A$19) &amp; "." &amp; BO881)&lt;=--('Data Sheet'!$B$19))),
            --(INT('Data Sheet'!$A$19) &amp; "." &amp; BO881),
            --(INT('Data Sheet'!$B$19) &amp; "." &amp; BO881)
        )
    ),
    IF(BN881&lt;&gt;"",
        IF(INT('Data Sheet'!$A$19)=INT('Data Sheet'!$B$19),
            --(INT('Data Sheet'!$A$19) &amp; "." &amp; LEFT(BN881,3)),
            IF(AND((--(INT('Data Sheet'!$A$19) &amp; "." &amp; LEFT(BN881,3))&gt;=--('Data Sheet'!$A$19)), (--(INT('Data Sheet'!$A$19) &amp; "." &amp; LEFT(BN881,3))&lt;=--('Data Sheet'!$B$19))),
                --(INT('Data Sheet'!$A$19) &amp; "." &amp; LEFT(BN881,3)),
                --(INT('Data Sheet'!$B$19) &amp; "." &amp; LEFT(BN881,3))
            )
        ),
        "OK"
    )
)</f>
        <v>OK</v>
      </c>
      <c r="O881" s="23" t="str">
        <f>IF(BP881&lt;&gt;"",
    IF(INT('Data Sheet'!$A$19)=INT('Data Sheet'!$B$19),
        --(INT('Data Sheet'!$A$19) &amp; "." &amp; BP881),
        IF(AND((--(INT('Data Sheet'!$A$19) &amp; "." &amp; BP881)&gt;=--('Data Sheet'!$A$19)), (--(INT('Data Sheet'!$A$19) &amp; "." &amp; BP881)&lt;=--('Data Sheet'!$B$19))),
            --(INT('Data Sheet'!$A$19) &amp; "." &amp; BP881),
            --(INT('Data Sheet'!$B$19) &amp; "." &amp; BP881)
        )
    ),
    IF(BN881&lt;&gt;"",
        IF(INT('Data Sheet'!$A$19)=INT('Data Sheet'!$B$19),
            --(INT('Data Sheet'!$A$19) &amp; "." &amp; RIGHT(BN881,3)),
            IF(AND((--(INT('Data Sheet'!$A$19) &amp; "." &amp; RIGHT(BN881,3))&gt;=--('Data Sheet'!$A$19)), (--(INT('Data Sheet'!$A$19) &amp; "." &amp; RIGHT(BN881,3))&lt;=--('Data Sheet'!$B$19))),
                --(INT('Data Sheet'!$A$19) &amp; "." &amp; RIGHT(BN881,3)),
                --(INT('Data Sheet'!$B$19) &amp; "." &amp; RIGHT(BN881,3))
            )
        ),
        "OK"
    )
)</f>
        <v>OK</v>
      </c>
      <c r="P881" s="23" t="str">
        <f>IF(BR881&lt;&gt;"",
    IF(INT('Data Sheet'!$A$19)=INT('Data Sheet'!$B$15),
        --(INT('Data Sheet'!$A$15) &amp; "." &amp; BR881),
        IF(AND((--(INT('Data Sheet'!$A$15) &amp; "." &amp; BR881)&gt;=--('Data Sheet'!$A$15)), (--(INT('Data Sheet'!$A$15) &amp; "." &amp; BR881)&lt;=--('Data Sheet'!$B$15))),
            --(INT('Data Sheet'!$A$15) &amp; "." &amp; BR881),
            --(INT('Data Sheet'!$B$15) &amp; "." &amp; BR881)
        )
    ),
    IF(BQ881&lt;&gt;"",
        IF(INT('Data Sheet'!$A$15)=INT('Data Sheet'!$B$15),
            --(INT('Data Sheet'!$A$15) &amp; "." &amp; LEFT(BQ881,3)),
            IF(AND((--(INT('Data Sheet'!$A$15) &amp; "." &amp; LEFT(BQ881,3))&gt;=--('Data Sheet'!$A$15)), (--(INT('Data Sheet'!$A$15) &amp; "." &amp; LEFT(BQ881,3))&lt;=--('Data Sheet'!$B$15))),
                --(INT('Data Sheet'!$A$15) &amp; "." &amp; LEFT(BQ881,3)),
                --(INT('Data Sheet'!$B$15) &amp; "." &amp; LEFT(BQ881,3))
            )
        ),
        "OK"
    )
)</f>
        <v>OK</v>
      </c>
      <c r="Q881" s="23" t="str">
        <f>IF(BS881&lt;&gt;"",
    IF(INT('Data Sheet'!$A$19)=INT('Data Sheet'!$B$15),
        --(INT('Data Sheet'!$A$15) &amp; "." &amp; BS881),
        IF(AND((--(INT('Data Sheet'!$A$15) &amp; "." &amp; BS881)&gt;=--('Data Sheet'!$A$15)), (--(INT('Data Sheet'!$A$15) &amp; "." &amp; BS881)&lt;=--('Data Sheet'!$B$15))),
            --(INT('Data Sheet'!$A$15) &amp; "." &amp; BS881),
            --(INT('Data Sheet'!$B$15) &amp; "." &amp; BS881)
        )
    ),
    IF(BQ881&lt;&gt;"",
        IF(INT('Data Sheet'!$A$15)=INT('Data Sheet'!$B$15),
            --(INT('Data Sheet'!$A$15) &amp; "." &amp; RIGHT(BQ881,3)),
            IF(AND((--(INT('Data Sheet'!$A$15) &amp; "." &amp; RIGHT(BQ881,3))&gt;=--('Data Sheet'!$A$15)), (--(INT('Data Sheet'!$A$15) &amp; "." &amp; RIGHT(BQ881,3))&lt;=--('Data Sheet'!$B$15))),
                --(INT('Data Sheet'!$A$15) &amp; "." &amp; RIGHT(BQ881,3)),
                --(INT('Data Sheet'!$B$15) &amp; "." &amp; RIGHT(BQ881,3))
            )
        ),
        "OK"
    )
)</f>
        <v>OK</v>
      </c>
      <c r="R881" s="19"/>
      <c r="S881" s="19"/>
      <c r="T881" s="19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1"/>
      <c r="AU881" s="21"/>
      <c r="AV881" s="21"/>
      <c r="AW881" s="22"/>
      <c r="AX881" s="99"/>
      <c r="AY881" s="20"/>
      <c r="AZ881" s="20"/>
      <c r="BA881" s="22"/>
      <c r="BB881">
        <v>873</v>
      </c>
      <c r="BC881" s="80"/>
      <c r="BD881" s="80"/>
      <c r="BE881" s="80"/>
      <c r="BF881" s="80"/>
      <c r="BG881" s="32" t="str">
        <f t="shared" si="147"/>
        <v/>
      </c>
      <c r="BH881" s="78">
        <f t="shared" si="145"/>
        <v>0</v>
      </c>
      <c r="BI881" s="2">
        <f t="shared" si="148"/>
        <v>0</v>
      </c>
      <c r="BJ881" s="2">
        <f t="shared" si="149"/>
        <v>0</v>
      </c>
      <c r="BK881" s="2">
        <f t="shared" si="146"/>
        <v>0</v>
      </c>
    </row>
    <row r="882" spans="2:63" ht="15" customHeight="1" x14ac:dyDescent="0.25">
      <c r="B882" s="14">
        <v>874</v>
      </c>
      <c r="C882" s="95" t="str">
        <f t="shared" si="150"/>
        <v/>
      </c>
      <c r="D882" s="15" t="str">
        <f t="shared" si="144"/>
        <v>OK</v>
      </c>
      <c r="E882" s="16" t="e">
        <f>VLOOKUP('Data Sheet'!$B$8,'Data Sheet'!$I$2:$J$9,2,FALSE)</f>
        <v>#N/A</v>
      </c>
      <c r="F882" s="16" t="str">
        <f t="shared" si="151"/>
        <v/>
      </c>
      <c r="G882" s="103">
        <f t="shared" si="152"/>
        <v>0</v>
      </c>
      <c r="H882" s="17" t="s">
        <v>26</v>
      </c>
      <c r="I882" s="17" t="s">
        <v>26</v>
      </c>
      <c r="J882" s="17" t="str">
        <f>IF('Data Sheet'!$B$9="NC-50","N/A","OK")</f>
        <v>OK</v>
      </c>
      <c r="K882" s="17" t="str">
        <f>IF('Data Sheet'!$B$9="NC-50","N/A","OK")</f>
        <v>OK</v>
      </c>
      <c r="L882" s="17" t="str">
        <f t="shared" si="153"/>
        <v>OK</v>
      </c>
      <c r="M882" s="17" t="str">
        <f t="shared" si="154"/>
        <v>OK</v>
      </c>
      <c r="N882" s="18" t="str">
        <f>IF(BO882&lt;&gt;"",
    IF(INT('Data Sheet'!$A$19)=INT('Data Sheet'!$B$19),
        --(INT('Data Sheet'!$A$19) &amp; "." &amp; BO882),
        IF(AND((--(INT('Data Sheet'!$A$19) &amp; "." &amp; BO882)&gt;=--('Data Sheet'!$A$19)), (--(INT('Data Sheet'!$A$19) &amp; "." &amp; BO882)&lt;=--('Data Sheet'!$B$19))),
            --(INT('Data Sheet'!$A$19) &amp; "." &amp; BO882),
            --(INT('Data Sheet'!$B$19) &amp; "." &amp; BO882)
        )
    ),
    IF(BN882&lt;&gt;"",
        IF(INT('Data Sheet'!$A$19)=INT('Data Sheet'!$B$19),
            --(INT('Data Sheet'!$A$19) &amp; "." &amp; LEFT(BN882,3)),
            IF(AND((--(INT('Data Sheet'!$A$19) &amp; "." &amp; LEFT(BN882,3))&gt;=--('Data Sheet'!$A$19)), (--(INT('Data Sheet'!$A$19) &amp; "." &amp; LEFT(BN882,3))&lt;=--('Data Sheet'!$B$19))),
                --(INT('Data Sheet'!$A$19) &amp; "." &amp; LEFT(BN882,3)),
                --(INT('Data Sheet'!$B$19) &amp; "." &amp; LEFT(BN882,3))
            )
        ),
        "OK"
    )
)</f>
        <v>OK</v>
      </c>
      <c r="O882" s="23" t="str">
        <f>IF(BP882&lt;&gt;"",
    IF(INT('Data Sheet'!$A$19)=INT('Data Sheet'!$B$19),
        --(INT('Data Sheet'!$A$19) &amp; "." &amp; BP882),
        IF(AND((--(INT('Data Sheet'!$A$19) &amp; "." &amp; BP882)&gt;=--('Data Sheet'!$A$19)), (--(INT('Data Sheet'!$A$19) &amp; "." &amp; BP882)&lt;=--('Data Sheet'!$B$19))),
            --(INT('Data Sheet'!$A$19) &amp; "." &amp; BP882),
            --(INT('Data Sheet'!$B$19) &amp; "." &amp; BP882)
        )
    ),
    IF(BN882&lt;&gt;"",
        IF(INT('Data Sheet'!$A$19)=INT('Data Sheet'!$B$19),
            --(INT('Data Sheet'!$A$19) &amp; "." &amp; RIGHT(BN882,3)),
            IF(AND((--(INT('Data Sheet'!$A$19) &amp; "." &amp; RIGHT(BN882,3))&gt;=--('Data Sheet'!$A$19)), (--(INT('Data Sheet'!$A$19) &amp; "." &amp; RIGHT(BN882,3))&lt;=--('Data Sheet'!$B$19))),
                --(INT('Data Sheet'!$A$19) &amp; "." &amp; RIGHT(BN882,3)),
                --(INT('Data Sheet'!$B$19) &amp; "." &amp; RIGHT(BN882,3))
            )
        ),
        "OK"
    )
)</f>
        <v>OK</v>
      </c>
      <c r="P882" s="23" t="str">
        <f>IF(BR882&lt;&gt;"",
    IF(INT('Data Sheet'!$A$19)=INT('Data Sheet'!$B$15),
        --(INT('Data Sheet'!$A$15) &amp; "." &amp; BR882),
        IF(AND((--(INT('Data Sheet'!$A$15) &amp; "." &amp; BR882)&gt;=--('Data Sheet'!$A$15)), (--(INT('Data Sheet'!$A$15) &amp; "." &amp; BR882)&lt;=--('Data Sheet'!$B$15))),
            --(INT('Data Sheet'!$A$15) &amp; "." &amp; BR882),
            --(INT('Data Sheet'!$B$15) &amp; "." &amp; BR882)
        )
    ),
    IF(BQ882&lt;&gt;"",
        IF(INT('Data Sheet'!$A$15)=INT('Data Sheet'!$B$15),
            --(INT('Data Sheet'!$A$15) &amp; "." &amp; LEFT(BQ882,3)),
            IF(AND((--(INT('Data Sheet'!$A$15) &amp; "." &amp; LEFT(BQ882,3))&gt;=--('Data Sheet'!$A$15)), (--(INT('Data Sheet'!$A$15) &amp; "." &amp; LEFT(BQ882,3))&lt;=--('Data Sheet'!$B$15))),
                --(INT('Data Sheet'!$A$15) &amp; "." &amp; LEFT(BQ882,3)),
                --(INT('Data Sheet'!$B$15) &amp; "." &amp; LEFT(BQ882,3))
            )
        ),
        "OK"
    )
)</f>
        <v>OK</v>
      </c>
      <c r="Q882" s="23" t="str">
        <f>IF(BS882&lt;&gt;"",
    IF(INT('Data Sheet'!$A$19)=INT('Data Sheet'!$B$15),
        --(INT('Data Sheet'!$A$15) &amp; "." &amp; BS882),
        IF(AND((--(INT('Data Sheet'!$A$15) &amp; "." &amp; BS882)&gt;=--('Data Sheet'!$A$15)), (--(INT('Data Sheet'!$A$15) &amp; "." &amp; BS882)&lt;=--('Data Sheet'!$B$15))),
            --(INT('Data Sheet'!$A$15) &amp; "." &amp; BS882),
            --(INT('Data Sheet'!$B$15) &amp; "." &amp; BS882)
        )
    ),
    IF(BQ882&lt;&gt;"",
        IF(INT('Data Sheet'!$A$15)=INT('Data Sheet'!$B$15),
            --(INT('Data Sheet'!$A$15) &amp; "." &amp; RIGHT(BQ882,3)),
            IF(AND((--(INT('Data Sheet'!$A$15) &amp; "." &amp; RIGHT(BQ882,3))&gt;=--('Data Sheet'!$A$15)), (--(INT('Data Sheet'!$A$15) &amp; "." &amp; RIGHT(BQ882,3))&lt;=--('Data Sheet'!$B$15))),
                --(INT('Data Sheet'!$A$15) &amp; "." &amp; RIGHT(BQ882,3)),
                --(INT('Data Sheet'!$B$15) &amp; "." &amp; RIGHT(BQ882,3))
            )
        ),
        "OK"
    )
)</f>
        <v>OK</v>
      </c>
      <c r="R882" s="19"/>
      <c r="S882" s="19"/>
      <c r="T882" s="19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1"/>
      <c r="AU882" s="21"/>
      <c r="AV882" s="21"/>
      <c r="AW882" s="22"/>
      <c r="AX882" s="99"/>
      <c r="AY882" s="20"/>
      <c r="AZ882" s="20"/>
      <c r="BA882" s="22"/>
      <c r="BB882">
        <v>874</v>
      </c>
      <c r="BC882" s="80"/>
      <c r="BD882" s="80"/>
      <c r="BE882" s="80"/>
      <c r="BF882" s="80"/>
      <c r="BG882" s="32" t="str">
        <f t="shared" si="147"/>
        <v/>
      </c>
      <c r="BH882" s="78">
        <f t="shared" si="145"/>
        <v>0</v>
      </c>
      <c r="BI882" s="2">
        <f t="shared" si="148"/>
        <v>0</v>
      </c>
      <c r="BJ882" s="2">
        <f t="shared" si="149"/>
        <v>0</v>
      </c>
      <c r="BK882" s="2">
        <f t="shared" si="146"/>
        <v>0</v>
      </c>
    </row>
    <row r="883" spans="2:63" ht="15" customHeight="1" x14ac:dyDescent="0.25">
      <c r="B883" s="14">
        <v>875</v>
      </c>
      <c r="C883" s="95" t="str">
        <f t="shared" si="150"/>
        <v/>
      </c>
      <c r="D883" s="15" t="str">
        <f t="shared" si="144"/>
        <v>OK</v>
      </c>
      <c r="E883" s="16" t="e">
        <f>VLOOKUP('Data Sheet'!$B$8,'Data Sheet'!$I$2:$J$9,2,FALSE)</f>
        <v>#N/A</v>
      </c>
      <c r="F883" s="16" t="str">
        <f t="shared" si="151"/>
        <v/>
      </c>
      <c r="G883" s="103">
        <f t="shared" si="152"/>
        <v>0</v>
      </c>
      <c r="H883" s="17" t="s">
        <v>26</v>
      </c>
      <c r="I883" s="17" t="s">
        <v>26</v>
      </c>
      <c r="J883" s="17" t="str">
        <f>IF('Data Sheet'!$B$9="NC-50","N/A","OK")</f>
        <v>OK</v>
      </c>
      <c r="K883" s="17" t="str">
        <f>IF('Data Sheet'!$B$9="NC-50","N/A","OK")</f>
        <v>OK</v>
      </c>
      <c r="L883" s="17" t="str">
        <f t="shared" si="153"/>
        <v>OK</v>
      </c>
      <c r="M883" s="17" t="str">
        <f t="shared" si="154"/>
        <v>OK</v>
      </c>
      <c r="N883" s="18" t="str">
        <f>IF(BO883&lt;&gt;"",
    IF(INT('Data Sheet'!$A$19)=INT('Data Sheet'!$B$19),
        --(INT('Data Sheet'!$A$19) &amp; "." &amp; BO883),
        IF(AND((--(INT('Data Sheet'!$A$19) &amp; "." &amp; BO883)&gt;=--('Data Sheet'!$A$19)), (--(INT('Data Sheet'!$A$19) &amp; "." &amp; BO883)&lt;=--('Data Sheet'!$B$19))),
            --(INT('Data Sheet'!$A$19) &amp; "." &amp; BO883),
            --(INT('Data Sheet'!$B$19) &amp; "." &amp; BO883)
        )
    ),
    IF(BN883&lt;&gt;"",
        IF(INT('Data Sheet'!$A$19)=INT('Data Sheet'!$B$19),
            --(INT('Data Sheet'!$A$19) &amp; "." &amp; LEFT(BN883,3)),
            IF(AND((--(INT('Data Sheet'!$A$19) &amp; "." &amp; LEFT(BN883,3))&gt;=--('Data Sheet'!$A$19)), (--(INT('Data Sheet'!$A$19) &amp; "." &amp; LEFT(BN883,3))&lt;=--('Data Sheet'!$B$19))),
                --(INT('Data Sheet'!$A$19) &amp; "." &amp; LEFT(BN883,3)),
                --(INT('Data Sheet'!$B$19) &amp; "." &amp; LEFT(BN883,3))
            )
        ),
        "OK"
    )
)</f>
        <v>OK</v>
      </c>
      <c r="O883" s="23" t="str">
        <f>IF(BP883&lt;&gt;"",
    IF(INT('Data Sheet'!$A$19)=INT('Data Sheet'!$B$19),
        --(INT('Data Sheet'!$A$19) &amp; "." &amp; BP883),
        IF(AND((--(INT('Data Sheet'!$A$19) &amp; "." &amp; BP883)&gt;=--('Data Sheet'!$A$19)), (--(INT('Data Sheet'!$A$19) &amp; "." &amp; BP883)&lt;=--('Data Sheet'!$B$19))),
            --(INT('Data Sheet'!$A$19) &amp; "." &amp; BP883),
            --(INT('Data Sheet'!$B$19) &amp; "." &amp; BP883)
        )
    ),
    IF(BN883&lt;&gt;"",
        IF(INT('Data Sheet'!$A$19)=INT('Data Sheet'!$B$19),
            --(INT('Data Sheet'!$A$19) &amp; "." &amp; RIGHT(BN883,3)),
            IF(AND((--(INT('Data Sheet'!$A$19) &amp; "." &amp; RIGHT(BN883,3))&gt;=--('Data Sheet'!$A$19)), (--(INT('Data Sheet'!$A$19) &amp; "." &amp; RIGHT(BN883,3))&lt;=--('Data Sheet'!$B$19))),
                --(INT('Data Sheet'!$A$19) &amp; "." &amp; RIGHT(BN883,3)),
                --(INT('Data Sheet'!$B$19) &amp; "." &amp; RIGHT(BN883,3))
            )
        ),
        "OK"
    )
)</f>
        <v>OK</v>
      </c>
      <c r="P883" s="23" t="str">
        <f>IF(BR883&lt;&gt;"",
    IF(INT('Data Sheet'!$A$19)=INT('Data Sheet'!$B$15),
        --(INT('Data Sheet'!$A$15) &amp; "." &amp; BR883),
        IF(AND((--(INT('Data Sheet'!$A$15) &amp; "." &amp; BR883)&gt;=--('Data Sheet'!$A$15)), (--(INT('Data Sheet'!$A$15) &amp; "." &amp; BR883)&lt;=--('Data Sheet'!$B$15))),
            --(INT('Data Sheet'!$A$15) &amp; "." &amp; BR883),
            --(INT('Data Sheet'!$B$15) &amp; "." &amp; BR883)
        )
    ),
    IF(BQ883&lt;&gt;"",
        IF(INT('Data Sheet'!$A$15)=INT('Data Sheet'!$B$15),
            --(INT('Data Sheet'!$A$15) &amp; "." &amp; LEFT(BQ883,3)),
            IF(AND((--(INT('Data Sheet'!$A$15) &amp; "." &amp; LEFT(BQ883,3))&gt;=--('Data Sheet'!$A$15)), (--(INT('Data Sheet'!$A$15) &amp; "." &amp; LEFT(BQ883,3))&lt;=--('Data Sheet'!$B$15))),
                --(INT('Data Sheet'!$A$15) &amp; "." &amp; LEFT(BQ883,3)),
                --(INT('Data Sheet'!$B$15) &amp; "." &amp; LEFT(BQ883,3))
            )
        ),
        "OK"
    )
)</f>
        <v>OK</v>
      </c>
      <c r="Q883" s="23" t="str">
        <f>IF(BS883&lt;&gt;"",
    IF(INT('Data Sheet'!$A$19)=INT('Data Sheet'!$B$15),
        --(INT('Data Sheet'!$A$15) &amp; "." &amp; BS883),
        IF(AND((--(INT('Data Sheet'!$A$15) &amp; "." &amp; BS883)&gt;=--('Data Sheet'!$A$15)), (--(INT('Data Sheet'!$A$15) &amp; "." &amp; BS883)&lt;=--('Data Sheet'!$B$15))),
            --(INT('Data Sheet'!$A$15) &amp; "." &amp; BS883),
            --(INT('Data Sheet'!$B$15) &amp; "." &amp; BS883)
        )
    ),
    IF(BQ883&lt;&gt;"",
        IF(INT('Data Sheet'!$A$15)=INT('Data Sheet'!$B$15),
            --(INT('Data Sheet'!$A$15) &amp; "." &amp; RIGHT(BQ883,3)),
            IF(AND((--(INT('Data Sheet'!$A$15) &amp; "." &amp; RIGHT(BQ883,3))&gt;=--('Data Sheet'!$A$15)), (--(INT('Data Sheet'!$A$15) &amp; "." &amp; RIGHT(BQ883,3))&lt;=--('Data Sheet'!$B$15))),
                --(INT('Data Sheet'!$A$15) &amp; "." &amp; RIGHT(BQ883,3)),
                --(INT('Data Sheet'!$B$15) &amp; "." &amp; RIGHT(BQ883,3))
            )
        ),
        "OK"
    )
)</f>
        <v>OK</v>
      </c>
      <c r="R883" s="19"/>
      <c r="S883" s="19"/>
      <c r="T883" s="19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1"/>
      <c r="AU883" s="21"/>
      <c r="AV883" s="21"/>
      <c r="AW883" s="22"/>
      <c r="AX883" s="99"/>
      <c r="AY883" s="20"/>
      <c r="AZ883" s="20"/>
      <c r="BA883" s="22"/>
      <c r="BB883">
        <v>875</v>
      </c>
      <c r="BC883" s="80"/>
      <c r="BD883" s="80"/>
      <c r="BE883" s="80"/>
      <c r="BF883" s="80"/>
      <c r="BG883" s="32" t="str">
        <f t="shared" si="147"/>
        <v/>
      </c>
      <c r="BH883" s="78">
        <f t="shared" si="145"/>
        <v>0</v>
      </c>
      <c r="BI883" s="2">
        <f t="shared" si="148"/>
        <v>0</v>
      </c>
      <c r="BJ883" s="2">
        <f t="shared" si="149"/>
        <v>0</v>
      </c>
      <c r="BK883" s="2">
        <f t="shared" si="146"/>
        <v>0</v>
      </c>
    </row>
    <row r="884" spans="2:63" ht="15" customHeight="1" x14ac:dyDescent="0.25">
      <c r="B884" s="14">
        <v>876</v>
      </c>
      <c r="C884" s="95" t="str">
        <f t="shared" si="150"/>
        <v/>
      </c>
      <c r="D884" s="15" t="str">
        <f t="shared" si="144"/>
        <v>OK</v>
      </c>
      <c r="E884" s="16" t="e">
        <f>VLOOKUP('Data Sheet'!$B$8,'Data Sheet'!$I$2:$J$9,2,FALSE)</f>
        <v>#N/A</v>
      </c>
      <c r="F884" s="16" t="str">
        <f t="shared" si="151"/>
        <v/>
      </c>
      <c r="G884" s="103">
        <f t="shared" si="152"/>
        <v>0</v>
      </c>
      <c r="H884" s="17" t="s">
        <v>26</v>
      </c>
      <c r="I884" s="17" t="s">
        <v>26</v>
      </c>
      <c r="J884" s="17" t="str">
        <f>IF('Data Sheet'!$B$9="NC-50","N/A","OK")</f>
        <v>OK</v>
      </c>
      <c r="K884" s="17" t="str">
        <f>IF('Data Sheet'!$B$9="NC-50","N/A","OK")</f>
        <v>OK</v>
      </c>
      <c r="L884" s="17" t="str">
        <f t="shared" si="153"/>
        <v>OK</v>
      </c>
      <c r="M884" s="17" t="str">
        <f t="shared" si="154"/>
        <v>OK</v>
      </c>
      <c r="N884" s="18" t="str">
        <f>IF(BO884&lt;&gt;"",
    IF(INT('Data Sheet'!$A$19)=INT('Data Sheet'!$B$19),
        --(INT('Data Sheet'!$A$19) &amp; "." &amp; BO884),
        IF(AND((--(INT('Data Sheet'!$A$19) &amp; "." &amp; BO884)&gt;=--('Data Sheet'!$A$19)), (--(INT('Data Sheet'!$A$19) &amp; "." &amp; BO884)&lt;=--('Data Sheet'!$B$19))),
            --(INT('Data Sheet'!$A$19) &amp; "." &amp; BO884),
            --(INT('Data Sheet'!$B$19) &amp; "." &amp; BO884)
        )
    ),
    IF(BN884&lt;&gt;"",
        IF(INT('Data Sheet'!$A$19)=INT('Data Sheet'!$B$19),
            --(INT('Data Sheet'!$A$19) &amp; "." &amp; LEFT(BN884,3)),
            IF(AND((--(INT('Data Sheet'!$A$19) &amp; "." &amp; LEFT(BN884,3))&gt;=--('Data Sheet'!$A$19)), (--(INT('Data Sheet'!$A$19) &amp; "." &amp; LEFT(BN884,3))&lt;=--('Data Sheet'!$B$19))),
                --(INT('Data Sheet'!$A$19) &amp; "." &amp; LEFT(BN884,3)),
                --(INT('Data Sheet'!$B$19) &amp; "." &amp; LEFT(BN884,3))
            )
        ),
        "OK"
    )
)</f>
        <v>OK</v>
      </c>
      <c r="O884" s="23" t="str">
        <f>IF(BP884&lt;&gt;"",
    IF(INT('Data Sheet'!$A$19)=INT('Data Sheet'!$B$19),
        --(INT('Data Sheet'!$A$19) &amp; "." &amp; BP884),
        IF(AND((--(INT('Data Sheet'!$A$19) &amp; "." &amp; BP884)&gt;=--('Data Sheet'!$A$19)), (--(INT('Data Sheet'!$A$19) &amp; "." &amp; BP884)&lt;=--('Data Sheet'!$B$19))),
            --(INT('Data Sheet'!$A$19) &amp; "." &amp; BP884),
            --(INT('Data Sheet'!$B$19) &amp; "." &amp; BP884)
        )
    ),
    IF(BN884&lt;&gt;"",
        IF(INT('Data Sheet'!$A$19)=INT('Data Sheet'!$B$19),
            --(INT('Data Sheet'!$A$19) &amp; "." &amp; RIGHT(BN884,3)),
            IF(AND((--(INT('Data Sheet'!$A$19) &amp; "." &amp; RIGHT(BN884,3))&gt;=--('Data Sheet'!$A$19)), (--(INT('Data Sheet'!$A$19) &amp; "." &amp; RIGHT(BN884,3))&lt;=--('Data Sheet'!$B$19))),
                --(INT('Data Sheet'!$A$19) &amp; "." &amp; RIGHT(BN884,3)),
                --(INT('Data Sheet'!$B$19) &amp; "." &amp; RIGHT(BN884,3))
            )
        ),
        "OK"
    )
)</f>
        <v>OK</v>
      </c>
      <c r="P884" s="23" t="str">
        <f>IF(BR884&lt;&gt;"",
    IF(INT('Data Sheet'!$A$19)=INT('Data Sheet'!$B$15),
        --(INT('Data Sheet'!$A$15) &amp; "." &amp; BR884),
        IF(AND((--(INT('Data Sheet'!$A$15) &amp; "." &amp; BR884)&gt;=--('Data Sheet'!$A$15)), (--(INT('Data Sheet'!$A$15) &amp; "." &amp; BR884)&lt;=--('Data Sheet'!$B$15))),
            --(INT('Data Sheet'!$A$15) &amp; "." &amp; BR884),
            --(INT('Data Sheet'!$B$15) &amp; "." &amp; BR884)
        )
    ),
    IF(BQ884&lt;&gt;"",
        IF(INT('Data Sheet'!$A$15)=INT('Data Sheet'!$B$15),
            --(INT('Data Sheet'!$A$15) &amp; "." &amp; LEFT(BQ884,3)),
            IF(AND((--(INT('Data Sheet'!$A$15) &amp; "." &amp; LEFT(BQ884,3))&gt;=--('Data Sheet'!$A$15)), (--(INT('Data Sheet'!$A$15) &amp; "." &amp; LEFT(BQ884,3))&lt;=--('Data Sheet'!$B$15))),
                --(INT('Data Sheet'!$A$15) &amp; "." &amp; LEFT(BQ884,3)),
                --(INT('Data Sheet'!$B$15) &amp; "." &amp; LEFT(BQ884,3))
            )
        ),
        "OK"
    )
)</f>
        <v>OK</v>
      </c>
      <c r="Q884" s="23" t="str">
        <f>IF(BS884&lt;&gt;"",
    IF(INT('Data Sheet'!$A$19)=INT('Data Sheet'!$B$15),
        --(INT('Data Sheet'!$A$15) &amp; "." &amp; BS884),
        IF(AND((--(INT('Data Sheet'!$A$15) &amp; "." &amp; BS884)&gt;=--('Data Sheet'!$A$15)), (--(INT('Data Sheet'!$A$15) &amp; "." &amp; BS884)&lt;=--('Data Sheet'!$B$15))),
            --(INT('Data Sheet'!$A$15) &amp; "." &amp; BS884),
            --(INT('Data Sheet'!$B$15) &amp; "." &amp; BS884)
        )
    ),
    IF(BQ884&lt;&gt;"",
        IF(INT('Data Sheet'!$A$15)=INT('Data Sheet'!$B$15),
            --(INT('Data Sheet'!$A$15) &amp; "." &amp; RIGHT(BQ884,3)),
            IF(AND((--(INT('Data Sheet'!$A$15) &amp; "." &amp; RIGHT(BQ884,3))&gt;=--('Data Sheet'!$A$15)), (--(INT('Data Sheet'!$A$15) &amp; "." &amp; RIGHT(BQ884,3))&lt;=--('Data Sheet'!$B$15))),
                --(INT('Data Sheet'!$A$15) &amp; "." &amp; RIGHT(BQ884,3)),
                --(INT('Data Sheet'!$B$15) &amp; "." &amp; RIGHT(BQ884,3))
            )
        ),
        "OK"
    )
)</f>
        <v>OK</v>
      </c>
      <c r="R884" s="19"/>
      <c r="S884" s="19"/>
      <c r="T884" s="19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1"/>
      <c r="AU884" s="21"/>
      <c r="AV884" s="21"/>
      <c r="AW884" s="22"/>
      <c r="AX884" s="99"/>
      <c r="AY884" s="20"/>
      <c r="AZ884" s="20"/>
      <c r="BA884" s="22"/>
      <c r="BB884">
        <v>876</v>
      </c>
      <c r="BC884" s="80"/>
      <c r="BD884" s="80"/>
      <c r="BE884" s="80"/>
      <c r="BF884" s="80"/>
      <c r="BG884" s="32" t="str">
        <f t="shared" si="147"/>
        <v/>
      </c>
      <c r="BH884" s="78">
        <f t="shared" si="145"/>
        <v>0</v>
      </c>
      <c r="BI884" s="2">
        <f t="shared" si="148"/>
        <v>0</v>
      </c>
      <c r="BJ884" s="2">
        <f t="shared" si="149"/>
        <v>0</v>
      </c>
      <c r="BK884" s="2">
        <f t="shared" si="146"/>
        <v>0</v>
      </c>
    </row>
    <row r="885" spans="2:63" ht="15" customHeight="1" x14ac:dyDescent="0.25">
      <c r="B885" s="14">
        <v>877</v>
      </c>
      <c r="C885" s="95" t="str">
        <f t="shared" si="150"/>
        <v/>
      </c>
      <c r="D885" s="15" t="str">
        <f t="shared" si="144"/>
        <v>OK</v>
      </c>
      <c r="E885" s="16" t="e">
        <f>VLOOKUP('Data Sheet'!$B$8,'Data Sheet'!$I$2:$J$9,2,FALSE)</f>
        <v>#N/A</v>
      </c>
      <c r="F885" s="16" t="str">
        <f t="shared" si="151"/>
        <v/>
      </c>
      <c r="G885" s="103">
        <f t="shared" si="152"/>
        <v>0</v>
      </c>
      <c r="H885" s="17" t="s">
        <v>26</v>
      </c>
      <c r="I885" s="17" t="s">
        <v>26</v>
      </c>
      <c r="J885" s="17" t="str">
        <f>IF('Data Sheet'!$B$9="NC-50","N/A","OK")</f>
        <v>OK</v>
      </c>
      <c r="K885" s="17" t="str">
        <f>IF('Data Sheet'!$B$9="NC-50","N/A","OK")</f>
        <v>OK</v>
      </c>
      <c r="L885" s="17" t="str">
        <f t="shared" si="153"/>
        <v>OK</v>
      </c>
      <c r="M885" s="17" t="str">
        <f t="shared" si="154"/>
        <v>OK</v>
      </c>
      <c r="N885" s="18" t="str">
        <f>IF(BO885&lt;&gt;"",
    IF(INT('Data Sheet'!$A$19)=INT('Data Sheet'!$B$19),
        --(INT('Data Sheet'!$A$19) &amp; "." &amp; BO885),
        IF(AND((--(INT('Data Sheet'!$A$19) &amp; "." &amp; BO885)&gt;=--('Data Sheet'!$A$19)), (--(INT('Data Sheet'!$A$19) &amp; "." &amp; BO885)&lt;=--('Data Sheet'!$B$19))),
            --(INT('Data Sheet'!$A$19) &amp; "." &amp; BO885),
            --(INT('Data Sheet'!$B$19) &amp; "." &amp; BO885)
        )
    ),
    IF(BN885&lt;&gt;"",
        IF(INT('Data Sheet'!$A$19)=INT('Data Sheet'!$B$19),
            --(INT('Data Sheet'!$A$19) &amp; "." &amp; LEFT(BN885,3)),
            IF(AND((--(INT('Data Sheet'!$A$19) &amp; "." &amp; LEFT(BN885,3))&gt;=--('Data Sheet'!$A$19)), (--(INT('Data Sheet'!$A$19) &amp; "." &amp; LEFT(BN885,3))&lt;=--('Data Sheet'!$B$19))),
                --(INT('Data Sheet'!$A$19) &amp; "." &amp; LEFT(BN885,3)),
                --(INT('Data Sheet'!$B$19) &amp; "." &amp; LEFT(BN885,3))
            )
        ),
        "OK"
    )
)</f>
        <v>OK</v>
      </c>
      <c r="O885" s="23" t="str">
        <f>IF(BP885&lt;&gt;"",
    IF(INT('Data Sheet'!$A$19)=INT('Data Sheet'!$B$19),
        --(INT('Data Sheet'!$A$19) &amp; "." &amp; BP885),
        IF(AND((--(INT('Data Sheet'!$A$19) &amp; "." &amp; BP885)&gt;=--('Data Sheet'!$A$19)), (--(INT('Data Sheet'!$A$19) &amp; "." &amp; BP885)&lt;=--('Data Sheet'!$B$19))),
            --(INT('Data Sheet'!$A$19) &amp; "." &amp; BP885),
            --(INT('Data Sheet'!$B$19) &amp; "." &amp; BP885)
        )
    ),
    IF(BN885&lt;&gt;"",
        IF(INT('Data Sheet'!$A$19)=INT('Data Sheet'!$B$19),
            --(INT('Data Sheet'!$A$19) &amp; "." &amp; RIGHT(BN885,3)),
            IF(AND((--(INT('Data Sheet'!$A$19) &amp; "." &amp; RIGHT(BN885,3))&gt;=--('Data Sheet'!$A$19)), (--(INT('Data Sheet'!$A$19) &amp; "." &amp; RIGHT(BN885,3))&lt;=--('Data Sheet'!$B$19))),
                --(INT('Data Sheet'!$A$19) &amp; "." &amp; RIGHT(BN885,3)),
                --(INT('Data Sheet'!$B$19) &amp; "." &amp; RIGHT(BN885,3))
            )
        ),
        "OK"
    )
)</f>
        <v>OK</v>
      </c>
      <c r="P885" s="23" t="str">
        <f>IF(BR885&lt;&gt;"",
    IF(INT('Data Sheet'!$A$19)=INT('Data Sheet'!$B$15),
        --(INT('Data Sheet'!$A$15) &amp; "." &amp; BR885),
        IF(AND((--(INT('Data Sheet'!$A$15) &amp; "." &amp; BR885)&gt;=--('Data Sheet'!$A$15)), (--(INT('Data Sheet'!$A$15) &amp; "." &amp; BR885)&lt;=--('Data Sheet'!$B$15))),
            --(INT('Data Sheet'!$A$15) &amp; "." &amp; BR885),
            --(INT('Data Sheet'!$B$15) &amp; "." &amp; BR885)
        )
    ),
    IF(BQ885&lt;&gt;"",
        IF(INT('Data Sheet'!$A$15)=INT('Data Sheet'!$B$15),
            --(INT('Data Sheet'!$A$15) &amp; "." &amp; LEFT(BQ885,3)),
            IF(AND((--(INT('Data Sheet'!$A$15) &amp; "." &amp; LEFT(BQ885,3))&gt;=--('Data Sheet'!$A$15)), (--(INT('Data Sheet'!$A$15) &amp; "." &amp; LEFT(BQ885,3))&lt;=--('Data Sheet'!$B$15))),
                --(INT('Data Sheet'!$A$15) &amp; "." &amp; LEFT(BQ885,3)),
                --(INT('Data Sheet'!$B$15) &amp; "." &amp; LEFT(BQ885,3))
            )
        ),
        "OK"
    )
)</f>
        <v>OK</v>
      </c>
      <c r="Q885" s="23" t="str">
        <f>IF(BS885&lt;&gt;"",
    IF(INT('Data Sheet'!$A$19)=INT('Data Sheet'!$B$15),
        --(INT('Data Sheet'!$A$15) &amp; "." &amp; BS885),
        IF(AND((--(INT('Data Sheet'!$A$15) &amp; "." &amp; BS885)&gt;=--('Data Sheet'!$A$15)), (--(INT('Data Sheet'!$A$15) &amp; "." &amp; BS885)&lt;=--('Data Sheet'!$B$15))),
            --(INT('Data Sheet'!$A$15) &amp; "." &amp; BS885),
            --(INT('Data Sheet'!$B$15) &amp; "." &amp; BS885)
        )
    ),
    IF(BQ885&lt;&gt;"",
        IF(INT('Data Sheet'!$A$15)=INT('Data Sheet'!$B$15),
            --(INT('Data Sheet'!$A$15) &amp; "." &amp; RIGHT(BQ885,3)),
            IF(AND((--(INT('Data Sheet'!$A$15) &amp; "." &amp; RIGHT(BQ885,3))&gt;=--('Data Sheet'!$A$15)), (--(INT('Data Sheet'!$A$15) &amp; "." &amp; RIGHT(BQ885,3))&lt;=--('Data Sheet'!$B$15))),
                --(INT('Data Sheet'!$A$15) &amp; "." &amp; RIGHT(BQ885,3)),
                --(INT('Data Sheet'!$B$15) &amp; "." &amp; RIGHT(BQ885,3))
            )
        ),
        "OK"
    )
)</f>
        <v>OK</v>
      </c>
      <c r="R885" s="19"/>
      <c r="S885" s="19"/>
      <c r="T885" s="19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1"/>
      <c r="AU885" s="21"/>
      <c r="AV885" s="21"/>
      <c r="AW885" s="22"/>
      <c r="AX885" s="99"/>
      <c r="AY885" s="20"/>
      <c r="AZ885" s="20"/>
      <c r="BA885" s="22"/>
      <c r="BB885">
        <v>877</v>
      </c>
      <c r="BC885" s="80"/>
      <c r="BD885" s="80"/>
      <c r="BE885" s="80"/>
      <c r="BF885" s="80"/>
      <c r="BG885" s="32" t="str">
        <f t="shared" si="147"/>
        <v/>
      </c>
      <c r="BH885" s="78">
        <f t="shared" si="145"/>
        <v>0</v>
      </c>
      <c r="BI885" s="2">
        <f t="shared" si="148"/>
        <v>0</v>
      </c>
      <c r="BJ885" s="2">
        <f t="shared" si="149"/>
        <v>0</v>
      </c>
      <c r="BK885" s="2">
        <f t="shared" si="146"/>
        <v>0</v>
      </c>
    </row>
    <row r="886" spans="2:63" ht="15" customHeight="1" x14ac:dyDescent="0.25">
      <c r="B886" s="14">
        <v>878</v>
      </c>
      <c r="C886" s="95" t="str">
        <f t="shared" si="150"/>
        <v/>
      </c>
      <c r="D886" s="15" t="str">
        <f t="shared" si="144"/>
        <v>OK</v>
      </c>
      <c r="E886" s="16" t="e">
        <f>VLOOKUP('Data Sheet'!$B$8,'Data Sheet'!$I$2:$J$9,2,FALSE)</f>
        <v>#N/A</v>
      </c>
      <c r="F886" s="16" t="str">
        <f t="shared" si="151"/>
        <v/>
      </c>
      <c r="G886" s="103">
        <f t="shared" si="152"/>
        <v>0</v>
      </c>
      <c r="H886" s="17" t="s">
        <v>26</v>
      </c>
      <c r="I886" s="17" t="s">
        <v>26</v>
      </c>
      <c r="J886" s="17" t="str">
        <f>IF('Data Sheet'!$B$9="NC-50","N/A","OK")</f>
        <v>OK</v>
      </c>
      <c r="K886" s="17" t="str">
        <f>IF('Data Sheet'!$B$9="NC-50","N/A","OK")</f>
        <v>OK</v>
      </c>
      <c r="L886" s="17" t="str">
        <f t="shared" si="153"/>
        <v>OK</v>
      </c>
      <c r="M886" s="17" t="str">
        <f t="shared" si="154"/>
        <v>OK</v>
      </c>
      <c r="N886" s="18" t="str">
        <f>IF(BO886&lt;&gt;"",
    IF(INT('Data Sheet'!$A$19)=INT('Data Sheet'!$B$19),
        --(INT('Data Sheet'!$A$19) &amp; "." &amp; BO886),
        IF(AND((--(INT('Data Sheet'!$A$19) &amp; "." &amp; BO886)&gt;=--('Data Sheet'!$A$19)), (--(INT('Data Sheet'!$A$19) &amp; "." &amp; BO886)&lt;=--('Data Sheet'!$B$19))),
            --(INT('Data Sheet'!$A$19) &amp; "." &amp; BO886),
            --(INT('Data Sheet'!$B$19) &amp; "." &amp; BO886)
        )
    ),
    IF(BN886&lt;&gt;"",
        IF(INT('Data Sheet'!$A$19)=INT('Data Sheet'!$B$19),
            --(INT('Data Sheet'!$A$19) &amp; "." &amp; LEFT(BN886,3)),
            IF(AND((--(INT('Data Sheet'!$A$19) &amp; "." &amp; LEFT(BN886,3))&gt;=--('Data Sheet'!$A$19)), (--(INT('Data Sheet'!$A$19) &amp; "." &amp; LEFT(BN886,3))&lt;=--('Data Sheet'!$B$19))),
                --(INT('Data Sheet'!$A$19) &amp; "." &amp; LEFT(BN886,3)),
                --(INT('Data Sheet'!$B$19) &amp; "." &amp; LEFT(BN886,3))
            )
        ),
        "OK"
    )
)</f>
        <v>OK</v>
      </c>
      <c r="O886" s="23" t="str">
        <f>IF(BP886&lt;&gt;"",
    IF(INT('Data Sheet'!$A$19)=INT('Data Sheet'!$B$19),
        --(INT('Data Sheet'!$A$19) &amp; "." &amp; BP886),
        IF(AND((--(INT('Data Sheet'!$A$19) &amp; "." &amp; BP886)&gt;=--('Data Sheet'!$A$19)), (--(INT('Data Sheet'!$A$19) &amp; "." &amp; BP886)&lt;=--('Data Sheet'!$B$19))),
            --(INT('Data Sheet'!$A$19) &amp; "." &amp; BP886),
            --(INT('Data Sheet'!$B$19) &amp; "." &amp; BP886)
        )
    ),
    IF(BN886&lt;&gt;"",
        IF(INT('Data Sheet'!$A$19)=INT('Data Sheet'!$B$19),
            --(INT('Data Sheet'!$A$19) &amp; "." &amp; RIGHT(BN886,3)),
            IF(AND((--(INT('Data Sheet'!$A$19) &amp; "." &amp; RIGHT(BN886,3))&gt;=--('Data Sheet'!$A$19)), (--(INT('Data Sheet'!$A$19) &amp; "." &amp; RIGHT(BN886,3))&lt;=--('Data Sheet'!$B$19))),
                --(INT('Data Sheet'!$A$19) &amp; "." &amp; RIGHT(BN886,3)),
                --(INT('Data Sheet'!$B$19) &amp; "." &amp; RIGHT(BN886,3))
            )
        ),
        "OK"
    )
)</f>
        <v>OK</v>
      </c>
      <c r="P886" s="23" t="str">
        <f>IF(BR886&lt;&gt;"",
    IF(INT('Data Sheet'!$A$19)=INT('Data Sheet'!$B$15),
        --(INT('Data Sheet'!$A$15) &amp; "." &amp; BR886),
        IF(AND((--(INT('Data Sheet'!$A$15) &amp; "." &amp; BR886)&gt;=--('Data Sheet'!$A$15)), (--(INT('Data Sheet'!$A$15) &amp; "." &amp; BR886)&lt;=--('Data Sheet'!$B$15))),
            --(INT('Data Sheet'!$A$15) &amp; "." &amp; BR886),
            --(INT('Data Sheet'!$B$15) &amp; "." &amp; BR886)
        )
    ),
    IF(BQ886&lt;&gt;"",
        IF(INT('Data Sheet'!$A$15)=INT('Data Sheet'!$B$15),
            --(INT('Data Sheet'!$A$15) &amp; "." &amp; LEFT(BQ886,3)),
            IF(AND((--(INT('Data Sheet'!$A$15) &amp; "." &amp; LEFT(BQ886,3))&gt;=--('Data Sheet'!$A$15)), (--(INT('Data Sheet'!$A$15) &amp; "." &amp; LEFT(BQ886,3))&lt;=--('Data Sheet'!$B$15))),
                --(INT('Data Sheet'!$A$15) &amp; "." &amp; LEFT(BQ886,3)),
                --(INT('Data Sheet'!$B$15) &amp; "." &amp; LEFT(BQ886,3))
            )
        ),
        "OK"
    )
)</f>
        <v>OK</v>
      </c>
      <c r="Q886" s="23" t="str">
        <f>IF(BS886&lt;&gt;"",
    IF(INT('Data Sheet'!$A$19)=INT('Data Sheet'!$B$15),
        --(INT('Data Sheet'!$A$15) &amp; "." &amp; BS886),
        IF(AND((--(INT('Data Sheet'!$A$15) &amp; "." &amp; BS886)&gt;=--('Data Sheet'!$A$15)), (--(INT('Data Sheet'!$A$15) &amp; "." &amp; BS886)&lt;=--('Data Sheet'!$B$15))),
            --(INT('Data Sheet'!$A$15) &amp; "." &amp; BS886),
            --(INT('Data Sheet'!$B$15) &amp; "." &amp; BS886)
        )
    ),
    IF(BQ886&lt;&gt;"",
        IF(INT('Data Sheet'!$A$15)=INT('Data Sheet'!$B$15),
            --(INT('Data Sheet'!$A$15) &amp; "." &amp; RIGHT(BQ886,3)),
            IF(AND((--(INT('Data Sheet'!$A$15) &amp; "." &amp; RIGHT(BQ886,3))&gt;=--('Data Sheet'!$A$15)), (--(INT('Data Sheet'!$A$15) &amp; "." &amp; RIGHT(BQ886,3))&lt;=--('Data Sheet'!$B$15))),
                --(INT('Data Sheet'!$A$15) &amp; "." &amp; RIGHT(BQ886,3)),
                --(INT('Data Sheet'!$B$15) &amp; "." &amp; RIGHT(BQ886,3))
            )
        ),
        "OK"
    )
)</f>
        <v>OK</v>
      </c>
      <c r="R886" s="19"/>
      <c r="S886" s="19"/>
      <c r="T886" s="19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1"/>
      <c r="AU886" s="21"/>
      <c r="AV886" s="21"/>
      <c r="AW886" s="22"/>
      <c r="AX886" s="99"/>
      <c r="AY886" s="20"/>
      <c r="AZ886" s="20"/>
      <c r="BA886" s="22"/>
      <c r="BB886">
        <v>878</v>
      </c>
      <c r="BC886" s="80"/>
      <c r="BD886" s="80"/>
      <c r="BE886" s="80"/>
      <c r="BF886" s="80"/>
      <c r="BG886" s="32" t="str">
        <f t="shared" si="147"/>
        <v/>
      </c>
      <c r="BH886" s="78">
        <f t="shared" si="145"/>
        <v>0</v>
      </c>
      <c r="BI886" s="2">
        <f t="shared" si="148"/>
        <v>0</v>
      </c>
      <c r="BJ886" s="2">
        <f t="shared" si="149"/>
        <v>0</v>
      </c>
      <c r="BK886" s="2">
        <f t="shared" si="146"/>
        <v>0</v>
      </c>
    </row>
    <row r="887" spans="2:63" ht="15" customHeight="1" x14ac:dyDescent="0.25">
      <c r="B887" s="14">
        <v>879</v>
      </c>
      <c r="C887" s="95" t="str">
        <f t="shared" si="150"/>
        <v/>
      </c>
      <c r="D887" s="15" t="str">
        <f t="shared" si="144"/>
        <v>OK</v>
      </c>
      <c r="E887" s="16" t="e">
        <f>VLOOKUP('Data Sheet'!$B$8,'Data Sheet'!$I$2:$J$9,2,FALSE)</f>
        <v>#N/A</v>
      </c>
      <c r="F887" s="16" t="str">
        <f t="shared" si="151"/>
        <v/>
      </c>
      <c r="G887" s="103">
        <f t="shared" si="152"/>
        <v>0</v>
      </c>
      <c r="H887" s="17" t="s">
        <v>26</v>
      </c>
      <c r="I887" s="17" t="s">
        <v>26</v>
      </c>
      <c r="J887" s="17" t="str">
        <f>IF('Data Sheet'!$B$9="NC-50","N/A","OK")</f>
        <v>OK</v>
      </c>
      <c r="K887" s="17" t="str">
        <f>IF('Data Sheet'!$B$9="NC-50","N/A","OK")</f>
        <v>OK</v>
      </c>
      <c r="L887" s="17" t="str">
        <f t="shared" si="153"/>
        <v>OK</v>
      </c>
      <c r="M887" s="17" t="str">
        <f t="shared" si="154"/>
        <v>OK</v>
      </c>
      <c r="N887" s="18" t="str">
        <f>IF(BO887&lt;&gt;"",
    IF(INT('Data Sheet'!$A$19)=INT('Data Sheet'!$B$19),
        --(INT('Data Sheet'!$A$19) &amp; "." &amp; BO887),
        IF(AND((--(INT('Data Sheet'!$A$19) &amp; "." &amp; BO887)&gt;=--('Data Sheet'!$A$19)), (--(INT('Data Sheet'!$A$19) &amp; "." &amp; BO887)&lt;=--('Data Sheet'!$B$19))),
            --(INT('Data Sheet'!$A$19) &amp; "." &amp; BO887),
            --(INT('Data Sheet'!$B$19) &amp; "." &amp; BO887)
        )
    ),
    IF(BN887&lt;&gt;"",
        IF(INT('Data Sheet'!$A$19)=INT('Data Sheet'!$B$19),
            --(INT('Data Sheet'!$A$19) &amp; "." &amp; LEFT(BN887,3)),
            IF(AND((--(INT('Data Sheet'!$A$19) &amp; "." &amp; LEFT(BN887,3))&gt;=--('Data Sheet'!$A$19)), (--(INT('Data Sheet'!$A$19) &amp; "." &amp; LEFT(BN887,3))&lt;=--('Data Sheet'!$B$19))),
                --(INT('Data Sheet'!$A$19) &amp; "." &amp; LEFT(BN887,3)),
                --(INT('Data Sheet'!$B$19) &amp; "." &amp; LEFT(BN887,3))
            )
        ),
        "OK"
    )
)</f>
        <v>OK</v>
      </c>
      <c r="O887" s="23" t="str">
        <f>IF(BP887&lt;&gt;"",
    IF(INT('Data Sheet'!$A$19)=INT('Data Sheet'!$B$19),
        --(INT('Data Sheet'!$A$19) &amp; "." &amp; BP887),
        IF(AND((--(INT('Data Sheet'!$A$19) &amp; "." &amp; BP887)&gt;=--('Data Sheet'!$A$19)), (--(INT('Data Sheet'!$A$19) &amp; "." &amp; BP887)&lt;=--('Data Sheet'!$B$19))),
            --(INT('Data Sheet'!$A$19) &amp; "." &amp; BP887),
            --(INT('Data Sheet'!$B$19) &amp; "." &amp; BP887)
        )
    ),
    IF(BN887&lt;&gt;"",
        IF(INT('Data Sheet'!$A$19)=INT('Data Sheet'!$B$19),
            --(INT('Data Sheet'!$A$19) &amp; "." &amp; RIGHT(BN887,3)),
            IF(AND((--(INT('Data Sheet'!$A$19) &amp; "." &amp; RIGHT(BN887,3))&gt;=--('Data Sheet'!$A$19)), (--(INT('Data Sheet'!$A$19) &amp; "." &amp; RIGHT(BN887,3))&lt;=--('Data Sheet'!$B$19))),
                --(INT('Data Sheet'!$A$19) &amp; "." &amp; RIGHT(BN887,3)),
                --(INT('Data Sheet'!$B$19) &amp; "." &amp; RIGHT(BN887,3))
            )
        ),
        "OK"
    )
)</f>
        <v>OK</v>
      </c>
      <c r="P887" s="23" t="str">
        <f>IF(BR887&lt;&gt;"",
    IF(INT('Data Sheet'!$A$19)=INT('Data Sheet'!$B$15),
        --(INT('Data Sheet'!$A$15) &amp; "." &amp; BR887),
        IF(AND((--(INT('Data Sheet'!$A$15) &amp; "." &amp; BR887)&gt;=--('Data Sheet'!$A$15)), (--(INT('Data Sheet'!$A$15) &amp; "." &amp; BR887)&lt;=--('Data Sheet'!$B$15))),
            --(INT('Data Sheet'!$A$15) &amp; "." &amp; BR887),
            --(INT('Data Sheet'!$B$15) &amp; "." &amp; BR887)
        )
    ),
    IF(BQ887&lt;&gt;"",
        IF(INT('Data Sheet'!$A$15)=INT('Data Sheet'!$B$15),
            --(INT('Data Sheet'!$A$15) &amp; "." &amp; LEFT(BQ887,3)),
            IF(AND((--(INT('Data Sheet'!$A$15) &amp; "." &amp; LEFT(BQ887,3))&gt;=--('Data Sheet'!$A$15)), (--(INT('Data Sheet'!$A$15) &amp; "." &amp; LEFT(BQ887,3))&lt;=--('Data Sheet'!$B$15))),
                --(INT('Data Sheet'!$A$15) &amp; "." &amp; LEFT(BQ887,3)),
                --(INT('Data Sheet'!$B$15) &amp; "." &amp; LEFT(BQ887,3))
            )
        ),
        "OK"
    )
)</f>
        <v>OK</v>
      </c>
      <c r="Q887" s="23" t="str">
        <f>IF(BS887&lt;&gt;"",
    IF(INT('Data Sheet'!$A$19)=INT('Data Sheet'!$B$15),
        --(INT('Data Sheet'!$A$15) &amp; "." &amp; BS887),
        IF(AND((--(INT('Data Sheet'!$A$15) &amp; "." &amp; BS887)&gt;=--('Data Sheet'!$A$15)), (--(INT('Data Sheet'!$A$15) &amp; "." &amp; BS887)&lt;=--('Data Sheet'!$B$15))),
            --(INT('Data Sheet'!$A$15) &amp; "." &amp; BS887),
            --(INT('Data Sheet'!$B$15) &amp; "." &amp; BS887)
        )
    ),
    IF(BQ887&lt;&gt;"",
        IF(INT('Data Sheet'!$A$15)=INT('Data Sheet'!$B$15),
            --(INT('Data Sheet'!$A$15) &amp; "." &amp; RIGHT(BQ887,3)),
            IF(AND((--(INT('Data Sheet'!$A$15) &amp; "." &amp; RIGHT(BQ887,3))&gt;=--('Data Sheet'!$A$15)), (--(INT('Data Sheet'!$A$15) &amp; "." &amp; RIGHT(BQ887,3))&lt;=--('Data Sheet'!$B$15))),
                --(INT('Data Sheet'!$A$15) &amp; "." &amp; RIGHT(BQ887,3)),
                --(INT('Data Sheet'!$B$15) &amp; "." &amp; RIGHT(BQ887,3))
            )
        ),
        "OK"
    )
)</f>
        <v>OK</v>
      </c>
      <c r="R887" s="19"/>
      <c r="S887" s="19"/>
      <c r="T887" s="19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1"/>
      <c r="AU887" s="21"/>
      <c r="AV887" s="21"/>
      <c r="AW887" s="22"/>
      <c r="AX887" s="99"/>
      <c r="AY887" s="20"/>
      <c r="AZ887" s="20"/>
      <c r="BA887" s="22"/>
      <c r="BB887">
        <v>879</v>
      </c>
      <c r="BC887" s="80"/>
      <c r="BD887" s="80"/>
      <c r="BE887" s="80"/>
      <c r="BF887" s="80"/>
      <c r="BG887" s="32" t="str">
        <f t="shared" si="147"/>
        <v/>
      </c>
      <c r="BH887" s="78">
        <f t="shared" si="145"/>
        <v>0</v>
      </c>
      <c r="BI887" s="2">
        <f t="shared" si="148"/>
        <v>0</v>
      </c>
      <c r="BJ887" s="2">
        <f t="shared" si="149"/>
        <v>0</v>
      </c>
      <c r="BK887" s="2">
        <f t="shared" si="146"/>
        <v>0</v>
      </c>
    </row>
    <row r="888" spans="2:63" ht="15" customHeight="1" x14ac:dyDescent="0.25">
      <c r="B888" s="14">
        <v>880</v>
      </c>
      <c r="C888" s="95" t="str">
        <f t="shared" si="150"/>
        <v/>
      </c>
      <c r="D888" s="15" t="str">
        <f t="shared" si="144"/>
        <v>OK</v>
      </c>
      <c r="E888" s="16" t="e">
        <f>VLOOKUP('Data Sheet'!$B$8,'Data Sheet'!$I$2:$J$9,2,FALSE)</f>
        <v>#N/A</v>
      </c>
      <c r="F888" s="16" t="str">
        <f t="shared" si="151"/>
        <v/>
      </c>
      <c r="G888" s="103">
        <f t="shared" si="152"/>
        <v>0</v>
      </c>
      <c r="H888" s="17" t="s">
        <v>26</v>
      </c>
      <c r="I888" s="17" t="s">
        <v>26</v>
      </c>
      <c r="J888" s="17" t="str">
        <f>IF('Data Sheet'!$B$9="NC-50","N/A","OK")</f>
        <v>OK</v>
      </c>
      <c r="K888" s="17" t="str">
        <f>IF('Data Sheet'!$B$9="NC-50","N/A","OK")</f>
        <v>OK</v>
      </c>
      <c r="L888" s="17" t="str">
        <f t="shared" si="153"/>
        <v>OK</v>
      </c>
      <c r="M888" s="17" t="str">
        <f t="shared" si="154"/>
        <v>OK</v>
      </c>
      <c r="N888" s="18" t="str">
        <f>IF(BO888&lt;&gt;"",
    IF(INT('Data Sheet'!$A$19)=INT('Data Sheet'!$B$19),
        --(INT('Data Sheet'!$A$19) &amp; "." &amp; BO888),
        IF(AND((--(INT('Data Sheet'!$A$19) &amp; "." &amp; BO888)&gt;=--('Data Sheet'!$A$19)), (--(INT('Data Sheet'!$A$19) &amp; "." &amp; BO888)&lt;=--('Data Sheet'!$B$19))),
            --(INT('Data Sheet'!$A$19) &amp; "." &amp; BO888),
            --(INT('Data Sheet'!$B$19) &amp; "." &amp; BO888)
        )
    ),
    IF(BN888&lt;&gt;"",
        IF(INT('Data Sheet'!$A$19)=INT('Data Sheet'!$B$19),
            --(INT('Data Sheet'!$A$19) &amp; "." &amp; LEFT(BN888,3)),
            IF(AND((--(INT('Data Sheet'!$A$19) &amp; "." &amp; LEFT(BN888,3))&gt;=--('Data Sheet'!$A$19)), (--(INT('Data Sheet'!$A$19) &amp; "." &amp; LEFT(BN888,3))&lt;=--('Data Sheet'!$B$19))),
                --(INT('Data Sheet'!$A$19) &amp; "." &amp; LEFT(BN888,3)),
                --(INT('Data Sheet'!$B$19) &amp; "." &amp; LEFT(BN888,3))
            )
        ),
        "OK"
    )
)</f>
        <v>OK</v>
      </c>
      <c r="O888" s="23" t="str">
        <f>IF(BP888&lt;&gt;"",
    IF(INT('Data Sheet'!$A$19)=INT('Data Sheet'!$B$19),
        --(INT('Data Sheet'!$A$19) &amp; "." &amp; BP888),
        IF(AND((--(INT('Data Sheet'!$A$19) &amp; "." &amp; BP888)&gt;=--('Data Sheet'!$A$19)), (--(INT('Data Sheet'!$A$19) &amp; "." &amp; BP888)&lt;=--('Data Sheet'!$B$19))),
            --(INT('Data Sheet'!$A$19) &amp; "." &amp; BP888),
            --(INT('Data Sheet'!$B$19) &amp; "." &amp; BP888)
        )
    ),
    IF(BN888&lt;&gt;"",
        IF(INT('Data Sheet'!$A$19)=INT('Data Sheet'!$B$19),
            --(INT('Data Sheet'!$A$19) &amp; "." &amp; RIGHT(BN888,3)),
            IF(AND((--(INT('Data Sheet'!$A$19) &amp; "." &amp; RIGHT(BN888,3))&gt;=--('Data Sheet'!$A$19)), (--(INT('Data Sheet'!$A$19) &amp; "." &amp; RIGHT(BN888,3))&lt;=--('Data Sheet'!$B$19))),
                --(INT('Data Sheet'!$A$19) &amp; "." &amp; RIGHT(BN888,3)),
                --(INT('Data Sheet'!$B$19) &amp; "." &amp; RIGHT(BN888,3))
            )
        ),
        "OK"
    )
)</f>
        <v>OK</v>
      </c>
      <c r="P888" s="23" t="str">
        <f>IF(BR888&lt;&gt;"",
    IF(INT('Data Sheet'!$A$19)=INT('Data Sheet'!$B$15),
        --(INT('Data Sheet'!$A$15) &amp; "." &amp; BR888),
        IF(AND((--(INT('Data Sheet'!$A$15) &amp; "." &amp; BR888)&gt;=--('Data Sheet'!$A$15)), (--(INT('Data Sheet'!$A$15) &amp; "." &amp; BR888)&lt;=--('Data Sheet'!$B$15))),
            --(INT('Data Sheet'!$A$15) &amp; "." &amp; BR888),
            --(INT('Data Sheet'!$B$15) &amp; "." &amp; BR888)
        )
    ),
    IF(BQ888&lt;&gt;"",
        IF(INT('Data Sheet'!$A$15)=INT('Data Sheet'!$B$15),
            --(INT('Data Sheet'!$A$15) &amp; "." &amp; LEFT(BQ888,3)),
            IF(AND((--(INT('Data Sheet'!$A$15) &amp; "." &amp; LEFT(BQ888,3))&gt;=--('Data Sheet'!$A$15)), (--(INT('Data Sheet'!$A$15) &amp; "." &amp; LEFT(BQ888,3))&lt;=--('Data Sheet'!$B$15))),
                --(INT('Data Sheet'!$A$15) &amp; "." &amp; LEFT(BQ888,3)),
                --(INT('Data Sheet'!$B$15) &amp; "." &amp; LEFT(BQ888,3))
            )
        ),
        "OK"
    )
)</f>
        <v>OK</v>
      </c>
      <c r="Q888" s="23" t="str">
        <f>IF(BS888&lt;&gt;"",
    IF(INT('Data Sheet'!$A$19)=INT('Data Sheet'!$B$15),
        --(INT('Data Sheet'!$A$15) &amp; "." &amp; BS888),
        IF(AND((--(INT('Data Sheet'!$A$15) &amp; "." &amp; BS888)&gt;=--('Data Sheet'!$A$15)), (--(INT('Data Sheet'!$A$15) &amp; "." &amp; BS888)&lt;=--('Data Sheet'!$B$15))),
            --(INT('Data Sheet'!$A$15) &amp; "." &amp; BS888),
            --(INT('Data Sheet'!$B$15) &amp; "." &amp; BS888)
        )
    ),
    IF(BQ888&lt;&gt;"",
        IF(INT('Data Sheet'!$A$15)=INT('Data Sheet'!$B$15),
            --(INT('Data Sheet'!$A$15) &amp; "." &amp; RIGHT(BQ888,3)),
            IF(AND((--(INT('Data Sheet'!$A$15) &amp; "." &amp; RIGHT(BQ888,3))&gt;=--('Data Sheet'!$A$15)), (--(INT('Data Sheet'!$A$15) &amp; "." &amp; RIGHT(BQ888,3))&lt;=--('Data Sheet'!$B$15))),
                --(INT('Data Sheet'!$A$15) &amp; "." &amp; RIGHT(BQ888,3)),
                --(INT('Data Sheet'!$B$15) &amp; "." &amp; RIGHT(BQ888,3))
            )
        ),
        "OK"
    )
)</f>
        <v>OK</v>
      </c>
      <c r="R888" s="19"/>
      <c r="S888" s="19"/>
      <c r="T888" s="19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1"/>
      <c r="AU888" s="21"/>
      <c r="AV888" s="21"/>
      <c r="AW888" s="22"/>
      <c r="AX888" s="99"/>
      <c r="AY888" s="20"/>
      <c r="AZ888" s="20"/>
      <c r="BA888" s="22"/>
      <c r="BB888">
        <v>880</v>
      </c>
      <c r="BC888" s="80"/>
      <c r="BD888" s="80"/>
      <c r="BE888" s="80"/>
      <c r="BF888" s="80"/>
      <c r="BG888" s="32" t="str">
        <f t="shared" si="147"/>
        <v/>
      </c>
      <c r="BH888" s="78">
        <f t="shared" si="145"/>
        <v>0</v>
      </c>
      <c r="BI888" s="2">
        <f t="shared" si="148"/>
        <v>0</v>
      </c>
      <c r="BJ888" s="2">
        <f t="shared" si="149"/>
        <v>0</v>
      </c>
      <c r="BK888" s="2">
        <f t="shared" si="146"/>
        <v>0</v>
      </c>
    </row>
    <row r="889" spans="2:63" ht="15" customHeight="1" x14ac:dyDescent="0.25">
      <c r="B889" s="14">
        <v>881</v>
      </c>
      <c r="C889" s="95" t="str">
        <f t="shared" si="150"/>
        <v/>
      </c>
      <c r="D889" s="15" t="str">
        <f t="shared" si="144"/>
        <v>OK</v>
      </c>
      <c r="E889" s="16" t="e">
        <f>VLOOKUP('Data Sheet'!$B$8,'Data Sheet'!$I$2:$J$9,2,FALSE)</f>
        <v>#N/A</v>
      </c>
      <c r="F889" s="16" t="str">
        <f t="shared" si="151"/>
        <v/>
      </c>
      <c r="G889" s="103">
        <f t="shared" si="152"/>
        <v>0</v>
      </c>
      <c r="H889" s="17" t="s">
        <v>26</v>
      </c>
      <c r="I889" s="17" t="s">
        <v>26</v>
      </c>
      <c r="J889" s="17" t="str">
        <f>IF('Data Sheet'!$B$9="NC-50","N/A","OK")</f>
        <v>OK</v>
      </c>
      <c r="K889" s="17" t="str">
        <f>IF('Data Sheet'!$B$9="NC-50","N/A","OK")</f>
        <v>OK</v>
      </c>
      <c r="L889" s="17" t="str">
        <f t="shared" si="153"/>
        <v>OK</v>
      </c>
      <c r="M889" s="17" t="str">
        <f t="shared" si="154"/>
        <v>OK</v>
      </c>
      <c r="N889" s="18" t="str">
        <f>IF(BO889&lt;&gt;"",
    IF(INT('Data Sheet'!$A$19)=INT('Data Sheet'!$B$19),
        --(INT('Data Sheet'!$A$19) &amp; "." &amp; BO889),
        IF(AND((--(INT('Data Sheet'!$A$19) &amp; "." &amp; BO889)&gt;=--('Data Sheet'!$A$19)), (--(INT('Data Sheet'!$A$19) &amp; "." &amp; BO889)&lt;=--('Data Sheet'!$B$19))),
            --(INT('Data Sheet'!$A$19) &amp; "." &amp; BO889),
            --(INT('Data Sheet'!$B$19) &amp; "." &amp; BO889)
        )
    ),
    IF(BN889&lt;&gt;"",
        IF(INT('Data Sheet'!$A$19)=INT('Data Sheet'!$B$19),
            --(INT('Data Sheet'!$A$19) &amp; "." &amp; LEFT(BN889,3)),
            IF(AND((--(INT('Data Sheet'!$A$19) &amp; "." &amp; LEFT(BN889,3))&gt;=--('Data Sheet'!$A$19)), (--(INT('Data Sheet'!$A$19) &amp; "." &amp; LEFT(BN889,3))&lt;=--('Data Sheet'!$B$19))),
                --(INT('Data Sheet'!$A$19) &amp; "." &amp; LEFT(BN889,3)),
                --(INT('Data Sheet'!$B$19) &amp; "." &amp; LEFT(BN889,3))
            )
        ),
        "OK"
    )
)</f>
        <v>OK</v>
      </c>
      <c r="O889" s="23" t="str">
        <f>IF(BP889&lt;&gt;"",
    IF(INT('Data Sheet'!$A$19)=INT('Data Sheet'!$B$19),
        --(INT('Data Sheet'!$A$19) &amp; "." &amp; BP889),
        IF(AND((--(INT('Data Sheet'!$A$19) &amp; "." &amp; BP889)&gt;=--('Data Sheet'!$A$19)), (--(INT('Data Sheet'!$A$19) &amp; "." &amp; BP889)&lt;=--('Data Sheet'!$B$19))),
            --(INT('Data Sheet'!$A$19) &amp; "." &amp; BP889),
            --(INT('Data Sheet'!$B$19) &amp; "." &amp; BP889)
        )
    ),
    IF(BN889&lt;&gt;"",
        IF(INT('Data Sheet'!$A$19)=INT('Data Sheet'!$B$19),
            --(INT('Data Sheet'!$A$19) &amp; "." &amp; RIGHT(BN889,3)),
            IF(AND((--(INT('Data Sheet'!$A$19) &amp; "." &amp; RIGHT(BN889,3))&gt;=--('Data Sheet'!$A$19)), (--(INT('Data Sheet'!$A$19) &amp; "." &amp; RIGHT(BN889,3))&lt;=--('Data Sheet'!$B$19))),
                --(INT('Data Sheet'!$A$19) &amp; "." &amp; RIGHT(BN889,3)),
                --(INT('Data Sheet'!$B$19) &amp; "." &amp; RIGHT(BN889,3))
            )
        ),
        "OK"
    )
)</f>
        <v>OK</v>
      </c>
      <c r="P889" s="23" t="str">
        <f>IF(BR889&lt;&gt;"",
    IF(INT('Data Sheet'!$A$19)=INT('Data Sheet'!$B$15),
        --(INT('Data Sheet'!$A$15) &amp; "." &amp; BR889),
        IF(AND((--(INT('Data Sheet'!$A$15) &amp; "." &amp; BR889)&gt;=--('Data Sheet'!$A$15)), (--(INT('Data Sheet'!$A$15) &amp; "." &amp; BR889)&lt;=--('Data Sheet'!$B$15))),
            --(INT('Data Sheet'!$A$15) &amp; "." &amp; BR889),
            --(INT('Data Sheet'!$B$15) &amp; "." &amp; BR889)
        )
    ),
    IF(BQ889&lt;&gt;"",
        IF(INT('Data Sheet'!$A$15)=INT('Data Sheet'!$B$15),
            --(INT('Data Sheet'!$A$15) &amp; "." &amp; LEFT(BQ889,3)),
            IF(AND((--(INT('Data Sheet'!$A$15) &amp; "." &amp; LEFT(BQ889,3))&gt;=--('Data Sheet'!$A$15)), (--(INT('Data Sheet'!$A$15) &amp; "." &amp; LEFT(BQ889,3))&lt;=--('Data Sheet'!$B$15))),
                --(INT('Data Sheet'!$A$15) &amp; "." &amp; LEFT(BQ889,3)),
                --(INT('Data Sheet'!$B$15) &amp; "." &amp; LEFT(BQ889,3))
            )
        ),
        "OK"
    )
)</f>
        <v>OK</v>
      </c>
      <c r="Q889" s="23" t="str">
        <f>IF(BS889&lt;&gt;"",
    IF(INT('Data Sheet'!$A$19)=INT('Data Sheet'!$B$15),
        --(INT('Data Sheet'!$A$15) &amp; "." &amp; BS889),
        IF(AND((--(INT('Data Sheet'!$A$15) &amp; "." &amp; BS889)&gt;=--('Data Sheet'!$A$15)), (--(INT('Data Sheet'!$A$15) &amp; "." &amp; BS889)&lt;=--('Data Sheet'!$B$15))),
            --(INT('Data Sheet'!$A$15) &amp; "." &amp; BS889),
            --(INT('Data Sheet'!$B$15) &amp; "." &amp; BS889)
        )
    ),
    IF(BQ889&lt;&gt;"",
        IF(INT('Data Sheet'!$A$15)=INT('Data Sheet'!$B$15),
            --(INT('Data Sheet'!$A$15) &amp; "." &amp; RIGHT(BQ889,3)),
            IF(AND((--(INT('Data Sheet'!$A$15) &amp; "." &amp; RIGHT(BQ889,3))&gt;=--('Data Sheet'!$A$15)), (--(INT('Data Sheet'!$A$15) &amp; "." &amp; RIGHT(BQ889,3))&lt;=--('Data Sheet'!$B$15))),
                --(INT('Data Sheet'!$A$15) &amp; "." &amp; RIGHT(BQ889,3)),
                --(INT('Data Sheet'!$B$15) &amp; "." &amp; RIGHT(BQ889,3))
            )
        ),
        "OK"
    )
)</f>
        <v>OK</v>
      </c>
      <c r="R889" s="19"/>
      <c r="S889" s="19"/>
      <c r="T889" s="19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1"/>
      <c r="AU889" s="21"/>
      <c r="AV889" s="21"/>
      <c r="AW889" s="22"/>
      <c r="AX889" s="99"/>
      <c r="AY889" s="20"/>
      <c r="AZ889" s="20"/>
      <c r="BA889" s="22"/>
      <c r="BB889">
        <v>881</v>
      </c>
      <c r="BC889" s="80"/>
      <c r="BD889" s="80"/>
      <c r="BE889" s="80"/>
      <c r="BF889" s="80"/>
      <c r="BG889" s="32" t="str">
        <f t="shared" si="147"/>
        <v/>
      </c>
      <c r="BH889" s="78">
        <f t="shared" si="145"/>
        <v>0</v>
      </c>
      <c r="BI889" s="2">
        <f t="shared" si="148"/>
        <v>0</v>
      </c>
      <c r="BJ889" s="2">
        <f t="shared" si="149"/>
        <v>0</v>
      </c>
      <c r="BK889" s="2">
        <f t="shared" si="146"/>
        <v>0</v>
      </c>
    </row>
    <row r="890" spans="2:63" ht="15" customHeight="1" x14ac:dyDescent="0.25">
      <c r="B890" s="14">
        <v>882</v>
      </c>
      <c r="C890" s="95" t="str">
        <f t="shared" si="150"/>
        <v/>
      </c>
      <c r="D890" s="15" t="str">
        <f t="shared" si="144"/>
        <v>OK</v>
      </c>
      <c r="E890" s="16" t="e">
        <f>VLOOKUP('Data Sheet'!$B$8,'Data Sheet'!$I$2:$J$9,2,FALSE)</f>
        <v>#N/A</v>
      </c>
      <c r="F890" s="16" t="str">
        <f t="shared" si="151"/>
        <v/>
      </c>
      <c r="G890" s="103">
        <f t="shared" si="152"/>
        <v>0</v>
      </c>
      <c r="H890" s="17" t="s">
        <v>26</v>
      </c>
      <c r="I890" s="17" t="s">
        <v>26</v>
      </c>
      <c r="J890" s="17" t="str">
        <f>IF('Data Sheet'!$B$9="NC-50","N/A","OK")</f>
        <v>OK</v>
      </c>
      <c r="K890" s="17" t="str">
        <f>IF('Data Sheet'!$B$9="NC-50","N/A","OK")</f>
        <v>OK</v>
      </c>
      <c r="L890" s="17" t="str">
        <f t="shared" si="153"/>
        <v>OK</v>
      </c>
      <c r="M890" s="17" t="str">
        <f t="shared" si="154"/>
        <v>OK</v>
      </c>
      <c r="N890" s="18" t="str">
        <f>IF(BO890&lt;&gt;"",
    IF(INT('Data Sheet'!$A$19)=INT('Data Sheet'!$B$19),
        --(INT('Data Sheet'!$A$19) &amp; "." &amp; BO890),
        IF(AND((--(INT('Data Sheet'!$A$19) &amp; "." &amp; BO890)&gt;=--('Data Sheet'!$A$19)), (--(INT('Data Sheet'!$A$19) &amp; "." &amp; BO890)&lt;=--('Data Sheet'!$B$19))),
            --(INT('Data Sheet'!$A$19) &amp; "." &amp; BO890),
            --(INT('Data Sheet'!$B$19) &amp; "." &amp; BO890)
        )
    ),
    IF(BN890&lt;&gt;"",
        IF(INT('Data Sheet'!$A$19)=INT('Data Sheet'!$B$19),
            --(INT('Data Sheet'!$A$19) &amp; "." &amp; LEFT(BN890,3)),
            IF(AND((--(INT('Data Sheet'!$A$19) &amp; "." &amp; LEFT(BN890,3))&gt;=--('Data Sheet'!$A$19)), (--(INT('Data Sheet'!$A$19) &amp; "." &amp; LEFT(BN890,3))&lt;=--('Data Sheet'!$B$19))),
                --(INT('Data Sheet'!$A$19) &amp; "." &amp; LEFT(BN890,3)),
                --(INT('Data Sheet'!$B$19) &amp; "." &amp; LEFT(BN890,3))
            )
        ),
        "OK"
    )
)</f>
        <v>OK</v>
      </c>
      <c r="O890" s="23" t="str">
        <f>IF(BP890&lt;&gt;"",
    IF(INT('Data Sheet'!$A$19)=INT('Data Sheet'!$B$19),
        --(INT('Data Sheet'!$A$19) &amp; "." &amp; BP890),
        IF(AND((--(INT('Data Sheet'!$A$19) &amp; "." &amp; BP890)&gt;=--('Data Sheet'!$A$19)), (--(INT('Data Sheet'!$A$19) &amp; "." &amp; BP890)&lt;=--('Data Sheet'!$B$19))),
            --(INT('Data Sheet'!$A$19) &amp; "." &amp; BP890),
            --(INT('Data Sheet'!$B$19) &amp; "." &amp; BP890)
        )
    ),
    IF(BN890&lt;&gt;"",
        IF(INT('Data Sheet'!$A$19)=INT('Data Sheet'!$B$19),
            --(INT('Data Sheet'!$A$19) &amp; "." &amp; RIGHT(BN890,3)),
            IF(AND((--(INT('Data Sheet'!$A$19) &amp; "." &amp; RIGHT(BN890,3))&gt;=--('Data Sheet'!$A$19)), (--(INT('Data Sheet'!$A$19) &amp; "." &amp; RIGHT(BN890,3))&lt;=--('Data Sheet'!$B$19))),
                --(INT('Data Sheet'!$A$19) &amp; "." &amp; RIGHT(BN890,3)),
                --(INT('Data Sheet'!$B$19) &amp; "." &amp; RIGHT(BN890,3))
            )
        ),
        "OK"
    )
)</f>
        <v>OK</v>
      </c>
      <c r="P890" s="23" t="str">
        <f>IF(BR890&lt;&gt;"",
    IF(INT('Data Sheet'!$A$19)=INT('Data Sheet'!$B$15),
        --(INT('Data Sheet'!$A$15) &amp; "." &amp; BR890),
        IF(AND((--(INT('Data Sheet'!$A$15) &amp; "." &amp; BR890)&gt;=--('Data Sheet'!$A$15)), (--(INT('Data Sheet'!$A$15) &amp; "." &amp; BR890)&lt;=--('Data Sheet'!$B$15))),
            --(INT('Data Sheet'!$A$15) &amp; "." &amp; BR890),
            --(INT('Data Sheet'!$B$15) &amp; "." &amp; BR890)
        )
    ),
    IF(BQ890&lt;&gt;"",
        IF(INT('Data Sheet'!$A$15)=INT('Data Sheet'!$B$15),
            --(INT('Data Sheet'!$A$15) &amp; "." &amp; LEFT(BQ890,3)),
            IF(AND((--(INT('Data Sheet'!$A$15) &amp; "." &amp; LEFT(BQ890,3))&gt;=--('Data Sheet'!$A$15)), (--(INT('Data Sheet'!$A$15) &amp; "." &amp; LEFT(BQ890,3))&lt;=--('Data Sheet'!$B$15))),
                --(INT('Data Sheet'!$A$15) &amp; "." &amp; LEFT(BQ890,3)),
                --(INT('Data Sheet'!$B$15) &amp; "." &amp; LEFT(BQ890,3))
            )
        ),
        "OK"
    )
)</f>
        <v>OK</v>
      </c>
      <c r="Q890" s="23" t="str">
        <f>IF(BS890&lt;&gt;"",
    IF(INT('Data Sheet'!$A$19)=INT('Data Sheet'!$B$15),
        --(INT('Data Sheet'!$A$15) &amp; "." &amp; BS890),
        IF(AND((--(INT('Data Sheet'!$A$15) &amp; "." &amp; BS890)&gt;=--('Data Sheet'!$A$15)), (--(INT('Data Sheet'!$A$15) &amp; "." &amp; BS890)&lt;=--('Data Sheet'!$B$15))),
            --(INT('Data Sheet'!$A$15) &amp; "." &amp; BS890),
            --(INT('Data Sheet'!$B$15) &amp; "." &amp; BS890)
        )
    ),
    IF(BQ890&lt;&gt;"",
        IF(INT('Data Sheet'!$A$15)=INT('Data Sheet'!$B$15),
            --(INT('Data Sheet'!$A$15) &amp; "." &amp; RIGHT(BQ890,3)),
            IF(AND((--(INT('Data Sheet'!$A$15) &amp; "." &amp; RIGHT(BQ890,3))&gt;=--('Data Sheet'!$A$15)), (--(INT('Data Sheet'!$A$15) &amp; "." &amp; RIGHT(BQ890,3))&lt;=--('Data Sheet'!$B$15))),
                --(INT('Data Sheet'!$A$15) &amp; "." &amp; RIGHT(BQ890,3)),
                --(INT('Data Sheet'!$B$15) &amp; "." &amp; RIGHT(BQ890,3))
            )
        ),
        "OK"
    )
)</f>
        <v>OK</v>
      </c>
      <c r="R890" s="19"/>
      <c r="S890" s="19"/>
      <c r="T890" s="19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1"/>
      <c r="AU890" s="21"/>
      <c r="AV890" s="21"/>
      <c r="AW890" s="22"/>
      <c r="AX890" s="99"/>
      <c r="AY890" s="20"/>
      <c r="AZ890" s="20"/>
      <c r="BA890" s="22"/>
      <c r="BB890">
        <v>882</v>
      </c>
      <c r="BC890" s="80"/>
      <c r="BD890" s="80"/>
      <c r="BE890" s="80"/>
      <c r="BF890" s="80"/>
      <c r="BG890" s="32" t="str">
        <f t="shared" si="147"/>
        <v/>
      </c>
      <c r="BH890" s="78">
        <f t="shared" si="145"/>
        <v>0</v>
      </c>
      <c r="BI890" s="2">
        <f t="shared" si="148"/>
        <v>0</v>
      </c>
      <c r="BJ890" s="2">
        <f t="shared" si="149"/>
        <v>0</v>
      </c>
      <c r="BK890" s="2">
        <f t="shared" si="146"/>
        <v>0</v>
      </c>
    </row>
    <row r="891" spans="2:63" ht="15" customHeight="1" x14ac:dyDescent="0.25">
      <c r="B891" s="14">
        <v>883</v>
      </c>
      <c r="C891" s="95" t="str">
        <f t="shared" si="150"/>
        <v/>
      </c>
      <c r="D891" s="15" t="str">
        <f t="shared" si="144"/>
        <v>OK</v>
      </c>
      <c r="E891" s="16" t="e">
        <f>VLOOKUP('Data Sheet'!$B$8,'Data Sheet'!$I$2:$J$9,2,FALSE)</f>
        <v>#N/A</v>
      </c>
      <c r="F891" s="16" t="str">
        <f t="shared" si="151"/>
        <v/>
      </c>
      <c r="G891" s="103">
        <f t="shared" si="152"/>
        <v>0</v>
      </c>
      <c r="H891" s="17" t="s">
        <v>26</v>
      </c>
      <c r="I891" s="17" t="s">
        <v>26</v>
      </c>
      <c r="J891" s="17" t="str">
        <f>IF('Data Sheet'!$B$9="NC-50","N/A","OK")</f>
        <v>OK</v>
      </c>
      <c r="K891" s="17" t="str">
        <f>IF('Data Sheet'!$B$9="NC-50","N/A","OK")</f>
        <v>OK</v>
      </c>
      <c r="L891" s="17" t="str">
        <f t="shared" si="153"/>
        <v>OK</v>
      </c>
      <c r="M891" s="17" t="str">
        <f t="shared" si="154"/>
        <v>OK</v>
      </c>
      <c r="N891" s="18" t="str">
        <f>IF(BO891&lt;&gt;"",
    IF(INT('Data Sheet'!$A$19)=INT('Data Sheet'!$B$19),
        --(INT('Data Sheet'!$A$19) &amp; "." &amp; BO891),
        IF(AND((--(INT('Data Sheet'!$A$19) &amp; "." &amp; BO891)&gt;=--('Data Sheet'!$A$19)), (--(INT('Data Sheet'!$A$19) &amp; "." &amp; BO891)&lt;=--('Data Sheet'!$B$19))),
            --(INT('Data Sheet'!$A$19) &amp; "." &amp; BO891),
            --(INT('Data Sheet'!$B$19) &amp; "." &amp; BO891)
        )
    ),
    IF(BN891&lt;&gt;"",
        IF(INT('Data Sheet'!$A$19)=INT('Data Sheet'!$B$19),
            --(INT('Data Sheet'!$A$19) &amp; "." &amp; LEFT(BN891,3)),
            IF(AND((--(INT('Data Sheet'!$A$19) &amp; "." &amp; LEFT(BN891,3))&gt;=--('Data Sheet'!$A$19)), (--(INT('Data Sheet'!$A$19) &amp; "." &amp; LEFT(BN891,3))&lt;=--('Data Sheet'!$B$19))),
                --(INT('Data Sheet'!$A$19) &amp; "." &amp; LEFT(BN891,3)),
                --(INT('Data Sheet'!$B$19) &amp; "." &amp; LEFT(BN891,3))
            )
        ),
        "OK"
    )
)</f>
        <v>OK</v>
      </c>
      <c r="O891" s="23" t="str">
        <f>IF(BP891&lt;&gt;"",
    IF(INT('Data Sheet'!$A$19)=INT('Data Sheet'!$B$19),
        --(INT('Data Sheet'!$A$19) &amp; "." &amp; BP891),
        IF(AND((--(INT('Data Sheet'!$A$19) &amp; "." &amp; BP891)&gt;=--('Data Sheet'!$A$19)), (--(INT('Data Sheet'!$A$19) &amp; "." &amp; BP891)&lt;=--('Data Sheet'!$B$19))),
            --(INT('Data Sheet'!$A$19) &amp; "." &amp; BP891),
            --(INT('Data Sheet'!$B$19) &amp; "." &amp; BP891)
        )
    ),
    IF(BN891&lt;&gt;"",
        IF(INT('Data Sheet'!$A$19)=INT('Data Sheet'!$B$19),
            --(INT('Data Sheet'!$A$19) &amp; "." &amp; RIGHT(BN891,3)),
            IF(AND((--(INT('Data Sheet'!$A$19) &amp; "." &amp; RIGHT(BN891,3))&gt;=--('Data Sheet'!$A$19)), (--(INT('Data Sheet'!$A$19) &amp; "." &amp; RIGHT(BN891,3))&lt;=--('Data Sheet'!$B$19))),
                --(INT('Data Sheet'!$A$19) &amp; "." &amp; RIGHT(BN891,3)),
                --(INT('Data Sheet'!$B$19) &amp; "." &amp; RIGHT(BN891,3))
            )
        ),
        "OK"
    )
)</f>
        <v>OK</v>
      </c>
      <c r="P891" s="23" t="str">
        <f>IF(BR891&lt;&gt;"",
    IF(INT('Data Sheet'!$A$19)=INT('Data Sheet'!$B$15),
        --(INT('Data Sheet'!$A$15) &amp; "." &amp; BR891),
        IF(AND((--(INT('Data Sheet'!$A$15) &amp; "." &amp; BR891)&gt;=--('Data Sheet'!$A$15)), (--(INT('Data Sheet'!$A$15) &amp; "." &amp; BR891)&lt;=--('Data Sheet'!$B$15))),
            --(INT('Data Sheet'!$A$15) &amp; "." &amp; BR891),
            --(INT('Data Sheet'!$B$15) &amp; "." &amp; BR891)
        )
    ),
    IF(BQ891&lt;&gt;"",
        IF(INT('Data Sheet'!$A$15)=INT('Data Sheet'!$B$15),
            --(INT('Data Sheet'!$A$15) &amp; "." &amp; LEFT(BQ891,3)),
            IF(AND((--(INT('Data Sheet'!$A$15) &amp; "." &amp; LEFT(BQ891,3))&gt;=--('Data Sheet'!$A$15)), (--(INT('Data Sheet'!$A$15) &amp; "." &amp; LEFT(BQ891,3))&lt;=--('Data Sheet'!$B$15))),
                --(INT('Data Sheet'!$A$15) &amp; "." &amp; LEFT(BQ891,3)),
                --(INT('Data Sheet'!$B$15) &amp; "." &amp; LEFT(BQ891,3))
            )
        ),
        "OK"
    )
)</f>
        <v>OK</v>
      </c>
      <c r="Q891" s="23" t="str">
        <f>IF(BS891&lt;&gt;"",
    IF(INT('Data Sheet'!$A$19)=INT('Data Sheet'!$B$15),
        --(INT('Data Sheet'!$A$15) &amp; "." &amp; BS891),
        IF(AND((--(INT('Data Sheet'!$A$15) &amp; "." &amp; BS891)&gt;=--('Data Sheet'!$A$15)), (--(INT('Data Sheet'!$A$15) &amp; "." &amp; BS891)&lt;=--('Data Sheet'!$B$15))),
            --(INT('Data Sheet'!$A$15) &amp; "." &amp; BS891),
            --(INT('Data Sheet'!$B$15) &amp; "." &amp; BS891)
        )
    ),
    IF(BQ891&lt;&gt;"",
        IF(INT('Data Sheet'!$A$15)=INT('Data Sheet'!$B$15),
            --(INT('Data Sheet'!$A$15) &amp; "." &amp; RIGHT(BQ891,3)),
            IF(AND((--(INT('Data Sheet'!$A$15) &amp; "." &amp; RIGHT(BQ891,3))&gt;=--('Data Sheet'!$A$15)), (--(INT('Data Sheet'!$A$15) &amp; "." &amp; RIGHT(BQ891,3))&lt;=--('Data Sheet'!$B$15))),
                --(INT('Data Sheet'!$A$15) &amp; "." &amp; RIGHT(BQ891,3)),
                --(INT('Data Sheet'!$B$15) &amp; "." &amp; RIGHT(BQ891,3))
            )
        ),
        "OK"
    )
)</f>
        <v>OK</v>
      </c>
      <c r="R891" s="19"/>
      <c r="S891" s="19"/>
      <c r="T891" s="19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1"/>
      <c r="AU891" s="21"/>
      <c r="AV891" s="21"/>
      <c r="AW891" s="22"/>
      <c r="AX891" s="99"/>
      <c r="AY891" s="20"/>
      <c r="AZ891" s="20"/>
      <c r="BA891" s="22"/>
      <c r="BB891">
        <v>883</v>
      </c>
      <c r="BC891" s="80"/>
      <c r="BD891" s="80"/>
      <c r="BE891" s="80"/>
      <c r="BF891" s="80"/>
      <c r="BG891" s="32" t="str">
        <f t="shared" si="147"/>
        <v/>
      </c>
      <c r="BH891" s="78">
        <f t="shared" si="145"/>
        <v>0</v>
      </c>
      <c r="BI891" s="2">
        <f t="shared" si="148"/>
        <v>0</v>
      </c>
      <c r="BJ891" s="2">
        <f t="shared" si="149"/>
        <v>0</v>
      </c>
      <c r="BK891" s="2">
        <f t="shared" si="146"/>
        <v>0</v>
      </c>
    </row>
    <row r="892" spans="2:63" ht="15" customHeight="1" x14ac:dyDescent="0.25">
      <c r="B892" s="14">
        <v>884</v>
      </c>
      <c r="C892" s="95" t="str">
        <f t="shared" si="150"/>
        <v/>
      </c>
      <c r="D892" s="15" t="str">
        <f t="shared" si="144"/>
        <v>OK</v>
      </c>
      <c r="E892" s="16" t="e">
        <f>VLOOKUP('Data Sheet'!$B$8,'Data Sheet'!$I$2:$J$9,2,FALSE)</f>
        <v>#N/A</v>
      </c>
      <c r="F892" s="16" t="str">
        <f t="shared" si="151"/>
        <v/>
      </c>
      <c r="G892" s="103">
        <f t="shared" si="152"/>
        <v>0</v>
      </c>
      <c r="H892" s="17" t="s">
        <v>26</v>
      </c>
      <c r="I892" s="17" t="s">
        <v>26</v>
      </c>
      <c r="J892" s="17" t="str">
        <f>IF('Data Sheet'!$B$9="NC-50","N/A","OK")</f>
        <v>OK</v>
      </c>
      <c r="K892" s="17" t="str">
        <f>IF('Data Sheet'!$B$9="NC-50","N/A","OK")</f>
        <v>OK</v>
      </c>
      <c r="L892" s="17" t="str">
        <f t="shared" si="153"/>
        <v>OK</v>
      </c>
      <c r="M892" s="17" t="str">
        <f t="shared" si="154"/>
        <v>OK</v>
      </c>
      <c r="N892" s="18" t="str">
        <f>IF(BO892&lt;&gt;"",
    IF(INT('Data Sheet'!$A$19)=INT('Data Sheet'!$B$19),
        --(INT('Data Sheet'!$A$19) &amp; "." &amp; BO892),
        IF(AND((--(INT('Data Sheet'!$A$19) &amp; "." &amp; BO892)&gt;=--('Data Sheet'!$A$19)), (--(INT('Data Sheet'!$A$19) &amp; "." &amp; BO892)&lt;=--('Data Sheet'!$B$19))),
            --(INT('Data Sheet'!$A$19) &amp; "." &amp; BO892),
            --(INT('Data Sheet'!$B$19) &amp; "." &amp; BO892)
        )
    ),
    IF(BN892&lt;&gt;"",
        IF(INT('Data Sheet'!$A$19)=INT('Data Sheet'!$B$19),
            --(INT('Data Sheet'!$A$19) &amp; "." &amp; LEFT(BN892,3)),
            IF(AND((--(INT('Data Sheet'!$A$19) &amp; "." &amp; LEFT(BN892,3))&gt;=--('Data Sheet'!$A$19)), (--(INT('Data Sheet'!$A$19) &amp; "." &amp; LEFT(BN892,3))&lt;=--('Data Sheet'!$B$19))),
                --(INT('Data Sheet'!$A$19) &amp; "." &amp; LEFT(BN892,3)),
                --(INT('Data Sheet'!$B$19) &amp; "." &amp; LEFT(BN892,3))
            )
        ),
        "OK"
    )
)</f>
        <v>OK</v>
      </c>
      <c r="O892" s="23" t="str">
        <f>IF(BP892&lt;&gt;"",
    IF(INT('Data Sheet'!$A$19)=INT('Data Sheet'!$B$19),
        --(INT('Data Sheet'!$A$19) &amp; "." &amp; BP892),
        IF(AND((--(INT('Data Sheet'!$A$19) &amp; "." &amp; BP892)&gt;=--('Data Sheet'!$A$19)), (--(INT('Data Sheet'!$A$19) &amp; "." &amp; BP892)&lt;=--('Data Sheet'!$B$19))),
            --(INT('Data Sheet'!$A$19) &amp; "." &amp; BP892),
            --(INT('Data Sheet'!$B$19) &amp; "." &amp; BP892)
        )
    ),
    IF(BN892&lt;&gt;"",
        IF(INT('Data Sheet'!$A$19)=INT('Data Sheet'!$B$19),
            --(INT('Data Sheet'!$A$19) &amp; "." &amp; RIGHT(BN892,3)),
            IF(AND((--(INT('Data Sheet'!$A$19) &amp; "." &amp; RIGHT(BN892,3))&gt;=--('Data Sheet'!$A$19)), (--(INT('Data Sheet'!$A$19) &amp; "." &amp; RIGHT(BN892,3))&lt;=--('Data Sheet'!$B$19))),
                --(INT('Data Sheet'!$A$19) &amp; "." &amp; RIGHT(BN892,3)),
                --(INT('Data Sheet'!$B$19) &amp; "." &amp; RIGHT(BN892,3))
            )
        ),
        "OK"
    )
)</f>
        <v>OK</v>
      </c>
      <c r="P892" s="23" t="str">
        <f>IF(BR892&lt;&gt;"",
    IF(INT('Data Sheet'!$A$19)=INT('Data Sheet'!$B$15),
        --(INT('Data Sheet'!$A$15) &amp; "." &amp; BR892),
        IF(AND((--(INT('Data Sheet'!$A$15) &amp; "." &amp; BR892)&gt;=--('Data Sheet'!$A$15)), (--(INT('Data Sheet'!$A$15) &amp; "." &amp; BR892)&lt;=--('Data Sheet'!$B$15))),
            --(INT('Data Sheet'!$A$15) &amp; "." &amp; BR892),
            --(INT('Data Sheet'!$B$15) &amp; "." &amp; BR892)
        )
    ),
    IF(BQ892&lt;&gt;"",
        IF(INT('Data Sheet'!$A$15)=INT('Data Sheet'!$B$15),
            --(INT('Data Sheet'!$A$15) &amp; "." &amp; LEFT(BQ892,3)),
            IF(AND((--(INT('Data Sheet'!$A$15) &amp; "." &amp; LEFT(BQ892,3))&gt;=--('Data Sheet'!$A$15)), (--(INT('Data Sheet'!$A$15) &amp; "." &amp; LEFT(BQ892,3))&lt;=--('Data Sheet'!$B$15))),
                --(INT('Data Sheet'!$A$15) &amp; "." &amp; LEFT(BQ892,3)),
                --(INT('Data Sheet'!$B$15) &amp; "." &amp; LEFT(BQ892,3))
            )
        ),
        "OK"
    )
)</f>
        <v>OK</v>
      </c>
      <c r="Q892" s="23" t="str">
        <f>IF(BS892&lt;&gt;"",
    IF(INT('Data Sheet'!$A$19)=INT('Data Sheet'!$B$15),
        --(INT('Data Sheet'!$A$15) &amp; "." &amp; BS892),
        IF(AND((--(INT('Data Sheet'!$A$15) &amp; "." &amp; BS892)&gt;=--('Data Sheet'!$A$15)), (--(INT('Data Sheet'!$A$15) &amp; "." &amp; BS892)&lt;=--('Data Sheet'!$B$15))),
            --(INT('Data Sheet'!$A$15) &amp; "." &amp; BS892),
            --(INT('Data Sheet'!$B$15) &amp; "." &amp; BS892)
        )
    ),
    IF(BQ892&lt;&gt;"",
        IF(INT('Data Sheet'!$A$15)=INT('Data Sheet'!$B$15),
            --(INT('Data Sheet'!$A$15) &amp; "." &amp; RIGHT(BQ892,3)),
            IF(AND((--(INT('Data Sheet'!$A$15) &amp; "." &amp; RIGHT(BQ892,3))&gt;=--('Data Sheet'!$A$15)), (--(INT('Data Sheet'!$A$15) &amp; "." &amp; RIGHT(BQ892,3))&lt;=--('Data Sheet'!$B$15))),
                --(INT('Data Sheet'!$A$15) &amp; "." &amp; RIGHT(BQ892,3)),
                --(INT('Data Sheet'!$B$15) &amp; "." &amp; RIGHT(BQ892,3))
            )
        ),
        "OK"
    )
)</f>
        <v>OK</v>
      </c>
      <c r="R892" s="19"/>
      <c r="S892" s="19"/>
      <c r="T892" s="19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1"/>
      <c r="AU892" s="21"/>
      <c r="AV892" s="21"/>
      <c r="AW892" s="22"/>
      <c r="AX892" s="99"/>
      <c r="AY892" s="20"/>
      <c r="AZ892" s="20"/>
      <c r="BA892" s="22"/>
      <c r="BB892">
        <v>884</v>
      </c>
      <c r="BC892" s="80"/>
      <c r="BD892" s="80"/>
      <c r="BE892" s="80"/>
      <c r="BF892" s="80"/>
      <c r="BG892" s="32" t="str">
        <f t="shared" si="147"/>
        <v/>
      </c>
      <c r="BH892" s="78">
        <f t="shared" si="145"/>
        <v>0</v>
      </c>
      <c r="BI892" s="2">
        <f t="shared" si="148"/>
        <v>0</v>
      </c>
      <c r="BJ892" s="2">
        <f t="shared" si="149"/>
        <v>0</v>
      </c>
      <c r="BK892" s="2">
        <f t="shared" si="146"/>
        <v>0</v>
      </c>
    </row>
    <row r="893" spans="2:63" ht="15" customHeight="1" x14ac:dyDescent="0.25">
      <c r="B893" s="14">
        <v>885</v>
      </c>
      <c r="C893" s="95" t="str">
        <f t="shared" si="150"/>
        <v/>
      </c>
      <c r="D893" s="15" t="str">
        <f t="shared" si="144"/>
        <v>OK</v>
      </c>
      <c r="E893" s="16" t="e">
        <f>VLOOKUP('Data Sheet'!$B$8,'Data Sheet'!$I$2:$J$9,2,FALSE)</f>
        <v>#N/A</v>
      </c>
      <c r="F893" s="16" t="str">
        <f t="shared" si="151"/>
        <v/>
      </c>
      <c r="G893" s="103">
        <f t="shared" si="152"/>
        <v>0</v>
      </c>
      <c r="H893" s="17" t="s">
        <v>26</v>
      </c>
      <c r="I893" s="17" t="s">
        <v>26</v>
      </c>
      <c r="J893" s="17" t="str">
        <f>IF('Data Sheet'!$B$9="NC-50","N/A","OK")</f>
        <v>OK</v>
      </c>
      <c r="K893" s="17" t="str">
        <f>IF('Data Sheet'!$B$9="NC-50","N/A","OK")</f>
        <v>OK</v>
      </c>
      <c r="L893" s="17" t="str">
        <f t="shared" si="153"/>
        <v>OK</v>
      </c>
      <c r="M893" s="17" t="str">
        <f t="shared" si="154"/>
        <v>OK</v>
      </c>
      <c r="N893" s="18" t="str">
        <f>IF(BO893&lt;&gt;"",
    IF(INT('Data Sheet'!$A$19)=INT('Data Sheet'!$B$19),
        --(INT('Data Sheet'!$A$19) &amp; "." &amp; BO893),
        IF(AND((--(INT('Data Sheet'!$A$19) &amp; "." &amp; BO893)&gt;=--('Data Sheet'!$A$19)), (--(INT('Data Sheet'!$A$19) &amp; "." &amp; BO893)&lt;=--('Data Sheet'!$B$19))),
            --(INT('Data Sheet'!$A$19) &amp; "." &amp; BO893),
            --(INT('Data Sheet'!$B$19) &amp; "." &amp; BO893)
        )
    ),
    IF(BN893&lt;&gt;"",
        IF(INT('Data Sheet'!$A$19)=INT('Data Sheet'!$B$19),
            --(INT('Data Sheet'!$A$19) &amp; "." &amp; LEFT(BN893,3)),
            IF(AND((--(INT('Data Sheet'!$A$19) &amp; "." &amp; LEFT(BN893,3))&gt;=--('Data Sheet'!$A$19)), (--(INT('Data Sheet'!$A$19) &amp; "." &amp; LEFT(BN893,3))&lt;=--('Data Sheet'!$B$19))),
                --(INT('Data Sheet'!$A$19) &amp; "." &amp; LEFT(BN893,3)),
                --(INT('Data Sheet'!$B$19) &amp; "." &amp; LEFT(BN893,3))
            )
        ),
        "OK"
    )
)</f>
        <v>OK</v>
      </c>
      <c r="O893" s="23" t="str">
        <f>IF(BP893&lt;&gt;"",
    IF(INT('Data Sheet'!$A$19)=INT('Data Sheet'!$B$19),
        --(INT('Data Sheet'!$A$19) &amp; "." &amp; BP893),
        IF(AND((--(INT('Data Sheet'!$A$19) &amp; "." &amp; BP893)&gt;=--('Data Sheet'!$A$19)), (--(INT('Data Sheet'!$A$19) &amp; "." &amp; BP893)&lt;=--('Data Sheet'!$B$19))),
            --(INT('Data Sheet'!$A$19) &amp; "." &amp; BP893),
            --(INT('Data Sheet'!$B$19) &amp; "." &amp; BP893)
        )
    ),
    IF(BN893&lt;&gt;"",
        IF(INT('Data Sheet'!$A$19)=INT('Data Sheet'!$B$19),
            --(INT('Data Sheet'!$A$19) &amp; "." &amp; RIGHT(BN893,3)),
            IF(AND((--(INT('Data Sheet'!$A$19) &amp; "." &amp; RIGHT(BN893,3))&gt;=--('Data Sheet'!$A$19)), (--(INT('Data Sheet'!$A$19) &amp; "." &amp; RIGHT(BN893,3))&lt;=--('Data Sheet'!$B$19))),
                --(INT('Data Sheet'!$A$19) &amp; "." &amp; RIGHT(BN893,3)),
                --(INT('Data Sheet'!$B$19) &amp; "." &amp; RIGHT(BN893,3))
            )
        ),
        "OK"
    )
)</f>
        <v>OK</v>
      </c>
      <c r="P893" s="23" t="str">
        <f>IF(BR893&lt;&gt;"",
    IF(INT('Data Sheet'!$A$19)=INT('Data Sheet'!$B$15),
        --(INT('Data Sheet'!$A$15) &amp; "." &amp; BR893),
        IF(AND((--(INT('Data Sheet'!$A$15) &amp; "." &amp; BR893)&gt;=--('Data Sheet'!$A$15)), (--(INT('Data Sheet'!$A$15) &amp; "." &amp; BR893)&lt;=--('Data Sheet'!$B$15))),
            --(INT('Data Sheet'!$A$15) &amp; "." &amp; BR893),
            --(INT('Data Sheet'!$B$15) &amp; "." &amp; BR893)
        )
    ),
    IF(BQ893&lt;&gt;"",
        IF(INT('Data Sheet'!$A$15)=INT('Data Sheet'!$B$15),
            --(INT('Data Sheet'!$A$15) &amp; "." &amp; LEFT(BQ893,3)),
            IF(AND((--(INT('Data Sheet'!$A$15) &amp; "." &amp; LEFT(BQ893,3))&gt;=--('Data Sheet'!$A$15)), (--(INT('Data Sheet'!$A$15) &amp; "." &amp; LEFT(BQ893,3))&lt;=--('Data Sheet'!$B$15))),
                --(INT('Data Sheet'!$A$15) &amp; "." &amp; LEFT(BQ893,3)),
                --(INT('Data Sheet'!$B$15) &amp; "." &amp; LEFT(BQ893,3))
            )
        ),
        "OK"
    )
)</f>
        <v>OK</v>
      </c>
      <c r="Q893" s="23" t="str">
        <f>IF(BS893&lt;&gt;"",
    IF(INT('Data Sheet'!$A$19)=INT('Data Sheet'!$B$15),
        --(INT('Data Sheet'!$A$15) &amp; "." &amp; BS893),
        IF(AND((--(INT('Data Sheet'!$A$15) &amp; "." &amp; BS893)&gt;=--('Data Sheet'!$A$15)), (--(INT('Data Sheet'!$A$15) &amp; "." &amp; BS893)&lt;=--('Data Sheet'!$B$15))),
            --(INT('Data Sheet'!$A$15) &amp; "." &amp; BS893),
            --(INT('Data Sheet'!$B$15) &amp; "." &amp; BS893)
        )
    ),
    IF(BQ893&lt;&gt;"",
        IF(INT('Data Sheet'!$A$15)=INT('Data Sheet'!$B$15),
            --(INT('Data Sheet'!$A$15) &amp; "." &amp; RIGHT(BQ893,3)),
            IF(AND((--(INT('Data Sheet'!$A$15) &amp; "." &amp; RIGHT(BQ893,3))&gt;=--('Data Sheet'!$A$15)), (--(INT('Data Sheet'!$A$15) &amp; "." &amp; RIGHT(BQ893,3))&lt;=--('Data Sheet'!$B$15))),
                --(INT('Data Sheet'!$A$15) &amp; "." &amp; RIGHT(BQ893,3)),
                --(INT('Data Sheet'!$B$15) &amp; "." &amp; RIGHT(BQ893,3))
            )
        ),
        "OK"
    )
)</f>
        <v>OK</v>
      </c>
      <c r="R893" s="19"/>
      <c r="S893" s="19"/>
      <c r="T893" s="19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1"/>
      <c r="AU893" s="21"/>
      <c r="AV893" s="21"/>
      <c r="AW893" s="22"/>
      <c r="AX893" s="99"/>
      <c r="AY893" s="20"/>
      <c r="AZ893" s="20"/>
      <c r="BA893" s="22"/>
      <c r="BB893">
        <v>885</v>
      </c>
      <c r="BC893" s="80"/>
      <c r="BD893" s="80"/>
      <c r="BE893" s="80"/>
      <c r="BF893" s="80"/>
      <c r="BG893" s="32" t="str">
        <f t="shared" si="147"/>
        <v/>
      </c>
      <c r="BH893" s="78">
        <f t="shared" si="145"/>
        <v>0</v>
      </c>
      <c r="BI893" s="2">
        <f t="shared" si="148"/>
        <v>0</v>
      </c>
      <c r="BJ893" s="2">
        <f t="shared" si="149"/>
        <v>0</v>
      </c>
      <c r="BK893" s="2">
        <f t="shared" si="146"/>
        <v>0</v>
      </c>
    </row>
    <row r="894" spans="2:63" ht="15" customHeight="1" x14ac:dyDescent="0.25">
      <c r="B894" s="14">
        <v>886</v>
      </c>
      <c r="C894" s="95" t="str">
        <f t="shared" si="150"/>
        <v/>
      </c>
      <c r="D894" s="15" t="str">
        <f t="shared" si="144"/>
        <v>OK</v>
      </c>
      <c r="E894" s="16" t="e">
        <f>VLOOKUP('Data Sheet'!$B$8,'Data Sheet'!$I$2:$J$9,2,FALSE)</f>
        <v>#N/A</v>
      </c>
      <c r="F894" s="16" t="str">
        <f t="shared" si="151"/>
        <v/>
      </c>
      <c r="G894" s="103">
        <f t="shared" si="152"/>
        <v>0</v>
      </c>
      <c r="H894" s="17" t="s">
        <v>26</v>
      </c>
      <c r="I894" s="17" t="s">
        <v>26</v>
      </c>
      <c r="J894" s="17" t="str">
        <f>IF('Data Sheet'!$B$9="NC-50","N/A","OK")</f>
        <v>OK</v>
      </c>
      <c r="K894" s="17" t="str">
        <f>IF('Data Sheet'!$B$9="NC-50","N/A","OK")</f>
        <v>OK</v>
      </c>
      <c r="L894" s="17" t="str">
        <f t="shared" si="153"/>
        <v>OK</v>
      </c>
      <c r="M894" s="17" t="str">
        <f t="shared" si="154"/>
        <v>OK</v>
      </c>
      <c r="N894" s="18" t="str">
        <f>IF(BO894&lt;&gt;"",
    IF(INT('Data Sheet'!$A$19)=INT('Data Sheet'!$B$19),
        --(INT('Data Sheet'!$A$19) &amp; "." &amp; BO894),
        IF(AND((--(INT('Data Sheet'!$A$19) &amp; "." &amp; BO894)&gt;=--('Data Sheet'!$A$19)), (--(INT('Data Sheet'!$A$19) &amp; "." &amp; BO894)&lt;=--('Data Sheet'!$B$19))),
            --(INT('Data Sheet'!$A$19) &amp; "." &amp; BO894),
            --(INT('Data Sheet'!$B$19) &amp; "." &amp; BO894)
        )
    ),
    IF(BN894&lt;&gt;"",
        IF(INT('Data Sheet'!$A$19)=INT('Data Sheet'!$B$19),
            --(INT('Data Sheet'!$A$19) &amp; "." &amp; LEFT(BN894,3)),
            IF(AND((--(INT('Data Sheet'!$A$19) &amp; "." &amp; LEFT(BN894,3))&gt;=--('Data Sheet'!$A$19)), (--(INT('Data Sheet'!$A$19) &amp; "." &amp; LEFT(BN894,3))&lt;=--('Data Sheet'!$B$19))),
                --(INT('Data Sheet'!$A$19) &amp; "." &amp; LEFT(BN894,3)),
                --(INT('Data Sheet'!$B$19) &amp; "." &amp; LEFT(BN894,3))
            )
        ),
        "OK"
    )
)</f>
        <v>OK</v>
      </c>
      <c r="O894" s="23" t="str">
        <f>IF(BP894&lt;&gt;"",
    IF(INT('Data Sheet'!$A$19)=INT('Data Sheet'!$B$19),
        --(INT('Data Sheet'!$A$19) &amp; "." &amp; BP894),
        IF(AND((--(INT('Data Sheet'!$A$19) &amp; "." &amp; BP894)&gt;=--('Data Sheet'!$A$19)), (--(INT('Data Sheet'!$A$19) &amp; "." &amp; BP894)&lt;=--('Data Sheet'!$B$19))),
            --(INT('Data Sheet'!$A$19) &amp; "." &amp; BP894),
            --(INT('Data Sheet'!$B$19) &amp; "." &amp; BP894)
        )
    ),
    IF(BN894&lt;&gt;"",
        IF(INT('Data Sheet'!$A$19)=INT('Data Sheet'!$B$19),
            --(INT('Data Sheet'!$A$19) &amp; "." &amp; RIGHT(BN894,3)),
            IF(AND((--(INT('Data Sheet'!$A$19) &amp; "." &amp; RIGHT(BN894,3))&gt;=--('Data Sheet'!$A$19)), (--(INT('Data Sheet'!$A$19) &amp; "." &amp; RIGHT(BN894,3))&lt;=--('Data Sheet'!$B$19))),
                --(INT('Data Sheet'!$A$19) &amp; "." &amp; RIGHT(BN894,3)),
                --(INT('Data Sheet'!$B$19) &amp; "." &amp; RIGHT(BN894,3))
            )
        ),
        "OK"
    )
)</f>
        <v>OK</v>
      </c>
      <c r="P894" s="23" t="str">
        <f>IF(BR894&lt;&gt;"",
    IF(INT('Data Sheet'!$A$19)=INT('Data Sheet'!$B$15),
        --(INT('Data Sheet'!$A$15) &amp; "." &amp; BR894),
        IF(AND((--(INT('Data Sheet'!$A$15) &amp; "." &amp; BR894)&gt;=--('Data Sheet'!$A$15)), (--(INT('Data Sheet'!$A$15) &amp; "." &amp; BR894)&lt;=--('Data Sheet'!$B$15))),
            --(INT('Data Sheet'!$A$15) &amp; "." &amp; BR894),
            --(INT('Data Sheet'!$B$15) &amp; "." &amp; BR894)
        )
    ),
    IF(BQ894&lt;&gt;"",
        IF(INT('Data Sheet'!$A$15)=INT('Data Sheet'!$B$15),
            --(INT('Data Sheet'!$A$15) &amp; "." &amp; LEFT(BQ894,3)),
            IF(AND((--(INT('Data Sheet'!$A$15) &amp; "." &amp; LEFT(BQ894,3))&gt;=--('Data Sheet'!$A$15)), (--(INT('Data Sheet'!$A$15) &amp; "." &amp; LEFT(BQ894,3))&lt;=--('Data Sheet'!$B$15))),
                --(INT('Data Sheet'!$A$15) &amp; "." &amp; LEFT(BQ894,3)),
                --(INT('Data Sheet'!$B$15) &amp; "." &amp; LEFT(BQ894,3))
            )
        ),
        "OK"
    )
)</f>
        <v>OK</v>
      </c>
      <c r="Q894" s="23" t="str">
        <f>IF(BS894&lt;&gt;"",
    IF(INT('Data Sheet'!$A$19)=INT('Data Sheet'!$B$15),
        --(INT('Data Sheet'!$A$15) &amp; "." &amp; BS894),
        IF(AND((--(INT('Data Sheet'!$A$15) &amp; "." &amp; BS894)&gt;=--('Data Sheet'!$A$15)), (--(INT('Data Sheet'!$A$15) &amp; "." &amp; BS894)&lt;=--('Data Sheet'!$B$15))),
            --(INT('Data Sheet'!$A$15) &amp; "." &amp; BS894),
            --(INT('Data Sheet'!$B$15) &amp; "." &amp; BS894)
        )
    ),
    IF(BQ894&lt;&gt;"",
        IF(INT('Data Sheet'!$A$15)=INT('Data Sheet'!$B$15),
            --(INT('Data Sheet'!$A$15) &amp; "." &amp; RIGHT(BQ894,3)),
            IF(AND((--(INT('Data Sheet'!$A$15) &amp; "." &amp; RIGHT(BQ894,3))&gt;=--('Data Sheet'!$A$15)), (--(INT('Data Sheet'!$A$15) &amp; "." &amp; RIGHT(BQ894,3))&lt;=--('Data Sheet'!$B$15))),
                --(INT('Data Sheet'!$A$15) &amp; "." &amp; RIGHT(BQ894,3)),
                --(INT('Data Sheet'!$B$15) &amp; "." &amp; RIGHT(BQ894,3))
            )
        ),
        "OK"
    )
)</f>
        <v>OK</v>
      </c>
      <c r="R894" s="19"/>
      <c r="S894" s="19"/>
      <c r="T894" s="19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1"/>
      <c r="AU894" s="21"/>
      <c r="AV894" s="21"/>
      <c r="AW894" s="22"/>
      <c r="AX894" s="99"/>
      <c r="AY894" s="20"/>
      <c r="AZ894" s="20"/>
      <c r="BA894" s="22"/>
      <c r="BB894">
        <v>886</v>
      </c>
      <c r="BC894" s="80"/>
      <c r="BD894" s="80"/>
      <c r="BE894" s="80"/>
      <c r="BF894" s="80"/>
      <c r="BG894" s="32" t="str">
        <f t="shared" si="147"/>
        <v/>
      </c>
      <c r="BH894" s="78">
        <f t="shared" si="145"/>
        <v>0</v>
      </c>
      <c r="BI894" s="2">
        <f t="shared" si="148"/>
        <v>0</v>
      </c>
      <c r="BJ894" s="2">
        <f t="shared" si="149"/>
        <v>0</v>
      </c>
      <c r="BK894" s="2">
        <f t="shared" si="146"/>
        <v>0</v>
      </c>
    </row>
    <row r="895" spans="2:63" ht="15" customHeight="1" x14ac:dyDescent="0.25">
      <c r="B895" s="14">
        <v>887</v>
      </c>
      <c r="C895" s="95" t="str">
        <f t="shared" si="150"/>
        <v/>
      </c>
      <c r="D895" s="15" t="str">
        <f t="shared" si="144"/>
        <v>OK</v>
      </c>
      <c r="E895" s="16" t="e">
        <f>VLOOKUP('Data Sheet'!$B$8,'Data Sheet'!$I$2:$J$9,2,FALSE)</f>
        <v>#N/A</v>
      </c>
      <c r="F895" s="16" t="str">
        <f t="shared" si="151"/>
        <v/>
      </c>
      <c r="G895" s="103">
        <f t="shared" si="152"/>
        <v>0</v>
      </c>
      <c r="H895" s="17" t="s">
        <v>26</v>
      </c>
      <c r="I895" s="17" t="s">
        <v>26</v>
      </c>
      <c r="J895" s="17" t="str">
        <f>IF('Data Sheet'!$B$9="NC-50","N/A","OK")</f>
        <v>OK</v>
      </c>
      <c r="K895" s="17" t="str">
        <f>IF('Data Sheet'!$B$9="NC-50","N/A","OK")</f>
        <v>OK</v>
      </c>
      <c r="L895" s="17" t="str">
        <f t="shared" si="153"/>
        <v>OK</v>
      </c>
      <c r="M895" s="17" t="str">
        <f t="shared" si="154"/>
        <v>OK</v>
      </c>
      <c r="N895" s="18" t="str">
        <f>IF(BO895&lt;&gt;"",
    IF(INT('Data Sheet'!$A$19)=INT('Data Sheet'!$B$19),
        --(INT('Data Sheet'!$A$19) &amp; "." &amp; BO895),
        IF(AND((--(INT('Data Sheet'!$A$19) &amp; "." &amp; BO895)&gt;=--('Data Sheet'!$A$19)), (--(INT('Data Sheet'!$A$19) &amp; "." &amp; BO895)&lt;=--('Data Sheet'!$B$19))),
            --(INT('Data Sheet'!$A$19) &amp; "." &amp; BO895),
            --(INT('Data Sheet'!$B$19) &amp; "." &amp; BO895)
        )
    ),
    IF(BN895&lt;&gt;"",
        IF(INT('Data Sheet'!$A$19)=INT('Data Sheet'!$B$19),
            --(INT('Data Sheet'!$A$19) &amp; "." &amp; LEFT(BN895,3)),
            IF(AND((--(INT('Data Sheet'!$A$19) &amp; "." &amp; LEFT(BN895,3))&gt;=--('Data Sheet'!$A$19)), (--(INT('Data Sheet'!$A$19) &amp; "." &amp; LEFT(BN895,3))&lt;=--('Data Sheet'!$B$19))),
                --(INT('Data Sheet'!$A$19) &amp; "." &amp; LEFT(BN895,3)),
                --(INT('Data Sheet'!$B$19) &amp; "." &amp; LEFT(BN895,3))
            )
        ),
        "OK"
    )
)</f>
        <v>OK</v>
      </c>
      <c r="O895" s="23" t="str">
        <f>IF(BP895&lt;&gt;"",
    IF(INT('Data Sheet'!$A$19)=INT('Data Sheet'!$B$19),
        --(INT('Data Sheet'!$A$19) &amp; "." &amp; BP895),
        IF(AND((--(INT('Data Sheet'!$A$19) &amp; "." &amp; BP895)&gt;=--('Data Sheet'!$A$19)), (--(INT('Data Sheet'!$A$19) &amp; "." &amp; BP895)&lt;=--('Data Sheet'!$B$19))),
            --(INT('Data Sheet'!$A$19) &amp; "." &amp; BP895),
            --(INT('Data Sheet'!$B$19) &amp; "." &amp; BP895)
        )
    ),
    IF(BN895&lt;&gt;"",
        IF(INT('Data Sheet'!$A$19)=INT('Data Sheet'!$B$19),
            --(INT('Data Sheet'!$A$19) &amp; "." &amp; RIGHT(BN895,3)),
            IF(AND((--(INT('Data Sheet'!$A$19) &amp; "." &amp; RIGHT(BN895,3))&gt;=--('Data Sheet'!$A$19)), (--(INT('Data Sheet'!$A$19) &amp; "." &amp; RIGHT(BN895,3))&lt;=--('Data Sheet'!$B$19))),
                --(INT('Data Sheet'!$A$19) &amp; "." &amp; RIGHT(BN895,3)),
                --(INT('Data Sheet'!$B$19) &amp; "." &amp; RIGHT(BN895,3))
            )
        ),
        "OK"
    )
)</f>
        <v>OK</v>
      </c>
      <c r="P895" s="23" t="str">
        <f>IF(BR895&lt;&gt;"",
    IF(INT('Data Sheet'!$A$19)=INT('Data Sheet'!$B$15),
        --(INT('Data Sheet'!$A$15) &amp; "." &amp; BR895),
        IF(AND((--(INT('Data Sheet'!$A$15) &amp; "." &amp; BR895)&gt;=--('Data Sheet'!$A$15)), (--(INT('Data Sheet'!$A$15) &amp; "." &amp; BR895)&lt;=--('Data Sheet'!$B$15))),
            --(INT('Data Sheet'!$A$15) &amp; "." &amp; BR895),
            --(INT('Data Sheet'!$B$15) &amp; "." &amp; BR895)
        )
    ),
    IF(BQ895&lt;&gt;"",
        IF(INT('Data Sheet'!$A$15)=INT('Data Sheet'!$B$15),
            --(INT('Data Sheet'!$A$15) &amp; "." &amp; LEFT(BQ895,3)),
            IF(AND((--(INT('Data Sheet'!$A$15) &amp; "." &amp; LEFT(BQ895,3))&gt;=--('Data Sheet'!$A$15)), (--(INT('Data Sheet'!$A$15) &amp; "." &amp; LEFT(BQ895,3))&lt;=--('Data Sheet'!$B$15))),
                --(INT('Data Sheet'!$A$15) &amp; "." &amp; LEFT(BQ895,3)),
                --(INT('Data Sheet'!$B$15) &amp; "." &amp; LEFT(BQ895,3))
            )
        ),
        "OK"
    )
)</f>
        <v>OK</v>
      </c>
      <c r="Q895" s="23" t="str">
        <f>IF(BS895&lt;&gt;"",
    IF(INT('Data Sheet'!$A$19)=INT('Data Sheet'!$B$15),
        --(INT('Data Sheet'!$A$15) &amp; "." &amp; BS895),
        IF(AND((--(INT('Data Sheet'!$A$15) &amp; "." &amp; BS895)&gt;=--('Data Sheet'!$A$15)), (--(INT('Data Sheet'!$A$15) &amp; "." &amp; BS895)&lt;=--('Data Sheet'!$B$15))),
            --(INT('Data Sheet'!$A$15) &amp; "." &amp; BS895),
            --(INT('Data Sheet'!$B$15) &amp; "." &amp; BS895)
        )
    ),
    IF(BQ895&lt;&gt;"",
        IF(INT('Data Sheet'!$A$15)=INT('Data Sheet'!$B$15),
            --(INT('Data Sheet'!$A$15) &amp; "." &amp; RIGHT(BQ895,3)),
            IF(AND((--(INT('Data Sheet'!$A$15) &amp; "." &amp; RIGHT(BQ895,3))&gt;=--('Data Sheet'!$A$15)), (--(INT('Data Sheet'!$A$15) &amp; "." &amp; RIGHT(BQ895,3))&lt;=--('Data Sheet'!$B$15))),
                --(INT('Data Sheet'!$A$15) &amp; "." &amp; RIGHT(BQ895,3)),
                --(INT('Data Sheet'!$B$15) &amp; "." &amp; RIGHT(BQ895,3))
            )
        ),
        "OK"
    )
)</f>
        <v>OK</v>
      </c>
      <c r="R895" s="19"/>
      <c r="S895" s="19"/>
      <c r="T895" s="19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1"/>
      <c r="AU895" s="21"/>
      <c r="AV895" s="21"/>
      <c r="AW895" s="22"/>
      <c r="AX895" s="99"/>
      <c r="AY895" s="20"/>
      <c r="AZ895" s="20"/>
      <c r="BA895" s="22"/>
      <c r="BB895">
        <v>887</v>
      </c>
      <c r="BC895" s="80"/>
      <c r="BD895" s="80"/>
      <c r="BE895" s="80"/>
      <c r="BF895" s="80"/>
      <c r="BG895" s="32" t="str">
        <f t="shared" si="147"/>
        <v/>
      </c>
      <c r="BH895" s="78">
        <f t="shared" si="145"/>
        <v>0</v>
      </c>
      <c r="BI895" s="2">
        <f t="shared" si="148"/>
        <v>0</v>
      </c>
      <c r="BJ895" s="2">
        <f t="shared" si="149"/>
        <v>0</v>
      </c>
      <c r="BK895" s="2">
        <f t="shared" si="146"/>
        <v>0</v>
      </c>
    </row>
    <row r="896" spans="2:63" ht="15" customHeight="1" x14ac:dyDescent="0.25">
      <c r="B896" s="14">
        <v>888</v>
      </c>
      <c r="C896" s="95" t="str">
        <f t="shared" si="150"/>
        <v/>
      </c>
      <c r="D896" s="15" t="str">
        <f t="shared" si="144"/>
        <v>OK</v>
      </c>
      <c r="E896" s="16" t="e">
        <f>VLOOKUP('Data Sheet'!$B$8,'Data Sheet'!$I$2:$J$9,2,FALSE)</f>
        <v>#N/A</v>
      </c>
      <c r="F896" s="16" t="str">
        <f t="shared" si="151"/>
        <v/>
      </c>
      <c r="G896" s="103">
        <f t="shared" si="152"/>
        <v>0</v>
      </c>
      <c r="H896" s="17" t="s">
        <v>26</v>
      </c>
      <c r="I896" s="17" t="s">
        <v>26</v>
      </c>
      <c r="J896" s="17" t="str">
        <f>IF('Data Sheet'!$B$9="NC-50","N/A","OK")</f>
        <v>OK</v>
      </c>
      <c r="K896" s="17" t="str">
        <f>IF('Data Sheet'!$B$9="NC-50","N/A","OK")</f>
        <v>OK</v>
      </c>
      <c r="L896" s="17" t="str">
        <f t="shared" si="153"/>
        <v>OK</v>
      </c>
      <c r="M896" s="17" t="str">
        <f t="shared" si="154"/>
        <v>OK</v>
      </c>
      <c r="N896" s="18" t="str">
        <f>IF(BO896&lt;&gt;"",
    IF(INT('Data Sheet'!$A$19)=INT('Data Sheet'!$B$19),
        --(INT('Data Sheet'!$A$19) &amp; "." &amp; BO896),
        IF(AND((--(INT('Data Sheet'!$A$19) &amp; "." &amp; BO896)&gt;=--('Data Sheet'!$A$19)), (--(INT('Data Sheet'!$A$19) &amp; "." &amp; BO896)&lt;=--('Data Sheet'!$B$19))),
            --(INT('Data Sheet'!$A$19) &amp; "." &amp; BO896),
            --(INT('Data Sheet'!$B$19) &amp; "." &amp; BO896)
        )
    ),
    IF(BN896&lt;&gt;"",
        IF(INT('Data Sheet'!$A$19)=INT('Data Sheet'!$B$19),
            --(INT('Data Sheet'!$A$19) &amp; "." &amp; LEFT(BN896,3)),
            IF(AND((--(INT('Data Sheet'!$A$19) &amp; "." &amp; LEFT(BN896,3))&gt;=--('Data Sheet'!$A$19)), (--(INT('Data Sheet'!$A$19) &amp; "." &amp; LEFT(BN896,3))&lt;=--('Data Sheet'!$B$19))),
                --(INT('Data Sheet'!$A$19) &amp; "." &amp; LEFT(BN896,3)),
                --(INT('Data Sheet'!$B$19) &amp; "." &amp; LEFT(BN896,3))
            )
        ),
        "OK"
    )
)</f>
        <v>OK</v>
      </c>
      <c r="O896" s="23" t="str">
        <f>IF(BP896&lt;&gt;"",
    IF(INT('Data Sheet'!$A$19)=INT('Data Sheet'!$B$19),
        --(INT('Data Sheet'!$A$19) &amp; "." &amp; BP896),
        IF(AND((--(INT('Data Sheet'!$A$19) &amp; "." &amp; BP896)&gt;=--('Data Sheet'!$A$19)), (--(INT('Data Sheet'!$A$19) &amp; "." &amp; BP896)&lt;=--('Data Sheet'!$B$19))),
            --(INT('Data Sheet'!$A$19) &amp; "." &amp; BP896),
            --(INT('Data Sheet'!$B$19) &amp; "." &amp; BP896)
        )
    ),
    IF(BN896&lt;&gt;"",
        IF(INT('Data Sheet'!$A$19)=INT('Data Sheet'!$B$19),
            --(INT('Data Sheet'!$A$19) &amp; "." &amp; RIGHT(BN896,3)),
            IF(AND((--(INT('Data Sheet'!$A$19) &amp; "." &amp; RIGHT(BN896,3))&gt;=--('Data Sheet'!$A$19)), (--(INT('Data Sheet'!$A$19) &amp; "." &amp; RIGHT(BN896,3))&lt;=--('Data Sheet'!$B$19))),
                --(INT('Data Sheet'!$A$19) &amp; "." &amp; RIGHT(BN896,3)),
                --(INT('Data Sheet'!$B$19) &amp; "." &amp; RIGHT(BN896,3))
            )
        ),
        "OK"
    )
)</f>
        <v>OK</v>
      </c>
      <c r="P896" s="23" t="str">
        <f>IF(BR896&lt;&gt;"",
    IF(INT('Data Sheet'!$A$19)=INT('Data Sheet'!$B$15),
        --(INT('Data Sheet'!$A$15) &amp; "." &amp; BR896),
        IF(AND((--(INT('Data Sheet'!$A$15) &amp; "." &amp; BR896)&gt;=--('Data Sheet'!$A$15)), (--(INT('Data Sheet'!$A$15) &amp; "." &amp; BR896)&lt;=--('Data Sheet'!$B$15))),
            --(INT('Data Sheet'!$A$15) &amp; "." &amp; BR896),
            --(INT('Data Sheet'!$B$15) &amp; "." &amp; BR896)
        )
    ),
    IF(BQ896&lt;&gt;"",
        IF(INT('Data Sheet'!$A$15)=INT('Data Sheet'!$B$15),
            --(INT('Data Sheet'!$A$15) &amp; "." &amp; LEFT(BQ896,3)),
            IF(AND((--(INT('Data Sheet'!$A$15) &amp; "." &amp; LEFT(BQ896,3))&gt;=--('Data Sheet'!$A$15)), (--(INT('Data Sheet'!$A$15) &amp; "." &amp; LEFT(BQ896,3))&lt;=--('Data Sheet'!$B$15))),
                --(INT('Data Sheet'!$A$15) &amp; "." &amp; LEFT(BQ896,3)),
                --(INT('Data Sheet'!$B$15) &amp; "." &amp; LEFT(BQ896,3))
            )
        ),
        "OK"
    )
)</f>
        <v>OK</v>
      </c>
      <c r="Q896" s="23" t="str">
        <f>IF(BS896&lt;&gt;"",
    IF(INT('Data Sheet'!$A$19)=INT('Data Sheet'!$B$15),
        --(INT('Data Sheet'!$A$15) &amp; "." &amp; BS896),
        IF(AND((--(INT('Data Sheet'!$A$15) &amp; "." &amp; BS896)&gt;=--('Data Sheet'!$A$15)), (--(INT('Data Sheet'!$A$15) &amp; "." &amp; BS896)&lt;=--('Data Sheet'!$B$15))),
            --(INT('Data Sheet'!$A$15) &amp; "." &amp; BS896),
            --(INT('Data Sheet'!$B$15) &amp; "." &amp; BS896)
        )
    ),
    IF(BQ896&lt;&gt;"",
        IF(INT('Data Sheet'!$A$15)=INT('Data Sheet'!$B$15),
            --(INT('Data Sheet'!$A$15) &amp; "." &amp; RIGHT(BQ896,3)),
            IF(AND((--(INT('Data Sheet'!$A$15) &amp; "." &amp; RIGHT(BQ896,3))&gt;=--('Data Sheet'!$A$15)), (--(INT('Data Sheet'!$A$15) &amp; "." &amp; RIGHT(BQ896,3))&lt;=--('Data Sheet'!$B$15))),
                --(INT('Data Sheet'!$A$15) &amp; "." &amp; RIGHT(BQ896,3)),
                --(INT('Data Sheet'!$B$15) &amp; "." &amp; RIGHT(BQ896,3))
            )
        ),
        "OK"
    )
)</f>
        <v>OK</v>
      </c>
      <c r="R896" s="19"/>
      <c r="S896" s="19"/>
      <c r="T896" s="19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1"/>
      <c r="AU896" s="21"/>
      <c r="AV896" s="21"/>
      <c r="AW896" s="22"/>
      <c r="AX896" s="99"/>
      <c r="AY896" s="20"/>
      <c r="AZ896" s="20"/>
      <c r="BA896" s="22"/>
      <c r="BB896">
        <v>888</v>
      </c>
      <c r="BC896" s="80"/>
      <c r="BD896" s="80"/>
      <c r="BE896" s="80"/>
      <c r="BF896" s="80"/>
      <c r="BG896" s="32" t="str">
        <f t="shared" si="147"/>
        <v/>
      </c>
      <c r="BH896" s="78">
        <f t="shared" si="145"/>
        <v>0</v>
      </c>
      <c r="BI896" s="2">
        <f t="shared" si="148"/>
        <v>0</v>
      </c>
      <c r="BJ896" s="2">
        <f t="shared" si="149"/>
        <v>0</v>
      </c>
      <c r="BK896" s="2">
        <f t="shared" si="146"/>
        <v>0</v>
      </c>
    </row>
    <row r="897" spans="2:63" ht="15" customHeight="1" x14ac:dyDescent="0.25">
      <c r="B897" s="14">
        <v>889</v>
      </c>
      <c r="C897" s="95" t="str">
        <f t="shared" si="150"/>
        <v/>
      </c>
      <c r="D897" s="15" t="str">
        <f t="shared" si="144"/>
        <v>OK</v>
      </c>
      <c r="E897" s="16" t="e">
        <f>VLOOKUP('Data Sheet'!$B$8,'Data Sheet'!$I$2:$J$9,2,FALSE)</f>
        <v>#N/A</v>
      </c>
      <c r="F897" s="16" t="str">
        <f t="shared" si="151"/>
        <v/>
      </c>
      <c r="G897" s="103">
        <f t="shared" si="152"/>
        <v>0</v>
      </c>
      <c r="H897" s="17" t="s">
        <v>26</v>
      </c>
      <c r="I897" s="17" t="s">
        <v>26</v>
      </c>
      <c r="J897" s="17" t="str">
        <f>IF('Data Sheet'!$B$9="NC-50","N/A","OK")</f>
        <v>OK</v>
      </c>
      <c r="K897" s="17" t="str">
        <f>IF('Data Sheet'!$B$9="NC-50","N/A","OK")</f>
        <v>OK</v>
      </c>
      <c r="L897" s="17" t="str">
        <f t="shared" si="153"/>
        <v>OK</v>
      </c>
      <c r="M897" s="17" t="str">
        <f t="shared" si="154"/>
        <v>OK</v>
      </c>
      <c r="N897" s="18" t="str">
        <f>IF(BO897&lt;&gt;"",
    IF(INT('Data Sheet'!$A$19)=INT('Data Sheet'!$B$19),
        --(INT('Data Sheet'!$A$19) &amp; "." &amp; BO897),
        IF(AND((--(INT('Data Sheet'!$A$19) &amp; "." &amp; BO897)&gt;=--('Data Sheet'!$A$19)), (--(INT('Data Sheet'!$A$19) &amp; "." &amp; BO897)&lt;=--('Data Sheet'!$B$19))),
            --(INT('Data Sheet'!$A$19) &amp; "." &amp; BO897),
            --(INT('Data Sheet'!$B$19) &amp; "." &amp; BO897)
        )
    ),
    IF(BN897&lt;&gt;"",
        IF(INT('Data Sheet'!$A$19)=INT('Data Sheet'!$B$19),
            --(INT('Data Sheet'!$A$19) &amp; "." &amp; LEFT(BN897,3)),
            IF(AND((--(INT('Data Sheet'!$A$19) &amp; "." &amp; LEFT(BN897,3))&gt;=--('Data Sheet'!$A$19)), (--(INT('Data Sheet'!$A$19) &amp; "." &amp; LEFT(BN897,3))&lt;=--('Data Sheet'!$B$19))),
                --(INT('Data Sheet'!$A$19) &amp; "." &amp; LEFT(BN897,3)),
                --(INT('Data Sheet'!$B$19) &amp; "." &amp; LEFT(BN897,3))
            )
        ),
        "OK"
    )
)</f>
        <v>OK</v>
      </c>
      <c r="O897" s="23" t="str">
        <f>IF(BP897&lt;&gt;"",
    IF(INT('Data Sheet'!$A$19)=INT('Data Sheet'!$B$19),
        --(INT('Data Sheet'!$A$19) &amp; "." &amp; BP897),
        IF(AND((--(INT('Data Sheet'!$A$19) &amp; "." &amp; BP897)&gt;=--('Data Sheet'!$A$19)), (--(INT('Data Sheet'!$A$19) &amp; "." &amp; BP897)&lt;=--('Data Sheet'!$B$19))),
            --(INT('Data Sheet'!$A$19) &amp; "." &amp; BP897),
            --(INT('Data Sheet'!$B$19) &amp; "." &amp; BP897)
        )
    ),
    IF(BN897&lt;&gt;"",
        IF(INT('Data Sheet'!$A$19)=INT('Data Sheet'!$B$19),
            --(INT('Data Sheet'!$A$19) &amp; "." &amp; RIGHT(BN897,3)),
            IF(AND((--(INT('Data Sheet'!$A$19) &amp; "." &amp; RIGHT(BN897,3))&gt;=--('Data Sheet'!$A$19)), (--(INT('Data Sheet'!$A$19) &amp; "." &amp; RIGHT(BN897,3))&lt;=--('Data Sheet'!$B$19))),
                --(INT('Data Sheet'!$A$19) &amp; "." &amp; RIGHT(BN897,3)),
                --(INT('Data Sheet'!$B$19) &amp; "." &amp; RIGHT(BN897,3))
            )
        ),
        "OK"
    )
)</f>
        <v>OK</v>
      </c>
      <c r="P897" s="23" t="str">
        <f>IF(BR897&lt;&gt;"",
    IF(INT('Data Sheet'!$A$19)=INT('Data Sheet'!$B$15),
        --(INT('Data Sheet'!$A$15) &amp; "." &amp; BR897),
        IF(AND((--(INT('Data Sheet'!$A$15) &amp; "." &amp; BR897)&gt;=--('Data Sheet'!$A$15)), (--(INT('Data Sheet'!$A$15) &amp; "." &amp; BR897)&lt;=--('Data Sheet'!$B$15))),
            --(INT('Data Sheet'!$A$15) &amp; "." &amp; BR897),
            --(INT('Data Sheet'!$B$15) &amp; "." &amp; BR897)
        )
    ),
    IF(BQ897&lt;&gt;"",
        IF(INT('Data Sheet'!$A$15)=INT('Data Sheet'!$B$15),
            --(INT('Data Sheet'!$A$15) &amp; "." &amp; LEFT(BQ897,3)),
            IF(AND((--(INT('Data Sheet'!$A$15) &amp; "." &amp; LEFT(BQ897,3))&gt;=--('Data Sheet'!$A$15)), (--(INT('Data Sheet'!$A$15) &amp; "." &amp; LEFT(BQ897,3))&lt;=--('Data Sheet'!$B$15))),
                --(INT('Data Sheet'!$A$15) &amp; "." &amp; LEFT(BQ897,3)),
                --(INT('Data Sheet'!$B$15) &amp; "." &amp; LEFT(BQ897,3))
            )
        ),
        "OK"
    )
)</f>
        <v>OK</v>
      </c>
      <c r="Q897" s="23" t="str">
        <f>IF(BS897&lt;&gt;"",
    IF(INT('Data Sheet'!$A$19)=INT('Data Sheet'!$B$15),
        --(INT('Data Sheet'!$A$15) &amp; "." &amp; BS897),
        IF(AND((--(INT('Data Sheet'!$A$15) &amp; "." &amp; BS897)&gt;=--('Data Sheet'!$A$15)), (--(INT('Data Sheet'!$A$15) &amp; "." &amp; BS897)&lt;=--('Data Sheet'!$B$15))),
            --(INT('Data Sheet'!$A$15) &amp; "." &amp; BS897),
            --(INT('Data Sheet'!$B$15) &amp; "." &amp; BS897)
        )
    ),
    IF(BQ897&lt;&gt;"",
        IF(INT('Data Sheet'!$A$15)=INT('Data Sheet'!$B$15),
            --(INT('Data Sheet'!$A$15) &amp; "." &amp; RIGHT(BQ897,3)),
            IF(AND((--(INT('Data Sheet'!$A$15) &amp; "." &amp; RIGHT(BQ897,3))&gt;=--('Data Sheet'!$A$15)), (--(INT('Data Sheet'!$A$15) &amp; "." &amp; RIGHT(BQ897,3))&lt;=--('Data Sheet'!$B$15))),
                --(INT('Data Sheet'!$A$15) &amp; "." &amp; RIGHT(BQ897,3)),
                --(INT('Data Sheet'!$B$15) &amp; "." &amp; RIGHT(BQ897,3))
            )
        ),
        "OK"
    )
)</f>
        <v>OK</v>
      </c>
      <c r="R897" s="19"/>
      <c r="S897" s="19"/>
      <c r="T897" s="19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1"/>
      <c r="AU897" s="21"/>
      <c r="AV897" s="21"/>
      <c r="AW897" s="22"/>
      <c r="AX897" s="99"/>
      <c r="AY897" s="20"/>
      <c r="AZ897" s="20"/>
      <c r="BA897" s="22"/>
      <c r="BB897">
        <v>889</v>
      </c>
      <c r="BC897" s="80"/>
      <c r="BD897" s="80"/>
      <c r="BE897" s="80"/>
      <c r="BF897" s="80"/>
      <c r="BG897" s="32" t="str">
        <f t="shared" si="147"/>
        <v/>
      </c>
      <c r="BH897" s="78">
        <f t="shared" si="145"/>
        <v>0</v>
      </c>
      <c r="BI897" s="2">
        <f t="shared" si="148"/>
        <v>0</v>
      </c>
      <c r="BJ897" s="2">
        <f t="shared" si="149"/>
        <v>0</v>
      </c>
      <c r="BK897" s="2">
        <f t="shared" si="146"/>
        <v>0</v>
      </c>
    </row>
    <row r="898" spans="2:63" ht="15" customHeight="1" x14ac:dyDescent="0.25">
      <c r="B898" s="14">
        <v>890</v>
      </c>
      <c r="C898" s="95" t="str">
        <f t="shared" si="150"/>
        <v/>
      </c>
      <c r="D898" s="15" t="str">
        <f t="shared" si="144"/>
        <v>OK</v>
      </c>
      <c r="E898" s="16" t="e">
        <f>VLOOKUP('Data Sheet'!$B$8,'Data Sheet'!$I$2:$J$9,2,FALSE)</f>
        <v>#N/A</v>
      </c>
      <c r="F898" s="16" t="str">
        <f t="shared" si="151"/>
        <v/>
      </c>
      <c r="G898" s="103">
        <f t="shared" si="152"/>
        <v>0</v>
      </c>
      <c r="H898" s="17" t="s">
        <v>26</v>
      </c>
      <c r="I898" s="17" t="s">
        <v>26</v>
      </c>
      <c r="J898" s="17" t="str">
        <f>IF('Data Sheet'!$B$9="NC-50","N/A","OK")</f>
        <v>OK</v>
      </c>
      <c r="K898" s="17" t="str">
        <f>IF('Data Sheet'!$B$9="NC-50","N/A","OK")</f>
        <v>OK</v>
      </c>
      <c r="L898" s="17" t="str">
        <f t="shared" si="153"/>
        <v>OK</v>
      </c>
      <c r="M898" s="17" t="str">
        <f t="shared" si="154"/>
        <v>OK</v>
      </c>
      <c r="N898" s="18" t="str">
        <f>IF(BO898&lt;&gt;"",
    IF(INT('Data Sheet'!$A$19)=INT('Data Sheet'!$B$19),
        --(INT('Data Sheet'!$A$19) &amp; "." &amp; BO898),
        IF(AND((--(INT('Data Sheet'!$A$19) &amp; "." &amp; BO898)&gt;=--('Data Sheet'!$A$19)), (--(INT('Data Sheet'!$A$19) &amp; "." &amp; BO898)&lt;=--('Data Sheet'!$B$19))),
            --(INT('Data Sheet'!$A$19) &amp; "." &amp; BO898),
            --(INT('Data Sheet'!$B$19) &amp; "." &amp; BO898)
        )
    ),
    IF(BN898&lt;&gt;"",
        IF(INT('Data Sheet'!$A$19)=INT('Data Sheet'!$B$19),
            --(INT('Data Sheet'!$A$19) &amp; "." &amp; LEFT(BN898,3)),
            IF(AND((--(INT('Data Sheet'!$A$19) &amp; "." &amp; LEFT(BN898,3))&gt;=--('Data Sheet'!$A$19)), (--(INT('Data Sheet'!$A$19) &amp; "." &amp; LEFT(BN898,3))&lt;=--('Data Sheet'!$B$19))),
                --(INT('Data Sheet'!$A$19) &amp; "." &amp; LEFT(BN898,3)),
                --(INT('Data Sheet'!$B$19) &amp; "." &amp; LEFT(BN898,3))
            )
        ),
        "OK"
    )
)</f>
        <v>OK</v>
      </c>
      <c r="O898" s="23" t="str">
        <f>IF(BP898&lt;&gt;"",
    IF(INT('Data Sheet'!$A$19)=INT('Data Sheet'!$B$19),
        --(INT('Data Sheet'!$A$19) &amp; "." &amp; BP898),
        IF(AND((--(INT('Data Sheet'!$A$19) &amp; "." &amp; BP898)&gt;=--('Data Sheet'!$A$19)), (--(INT('Data Sheet'!$A$19) &amp; "." &amp; BP898)&lt;=--('Data Sheet'!$B$19))),
            --(INT('Data Sheet'!$A$19) &amp; "." &amp; BP898),
            --(INT('Data Sheet'!$B$19) &amp; "." &amp; BP898)
        )
    ),
    IF(BN898&lt;&gt;"",
        IF(INT('Data Sheet'!$A$19)=INT('Data Sheet'!$B$19),
            --(INT('Data Sheet'!$A$19) &amp; "." &amp; RIGHT(BN898,3)),
            IF(AND((--(INT('Data Sheet'!$A$19) &amp; "." &amp; RIGHT(BN898,3))&gt;=--('Data Sheet'!$A$19)), (--(INT('Data Sheet'!$A$19) &amp; "." &amp; RIGHT(BN898,3))&lt;=--('Data Sheet'!$B$19))),
                --(INT('Data Sheet'!$A$19) &amp; "." &amp; RIGHT(BN898,3)),
                --(INT('Data Sheet'!$B$19) &amp; "." &amp; RIGHT(BN898,3))
            )
        ),
        "OK"
    )
)</f>
        <v>OK</v>
      </c>
      <c r="P898" s="23" t="str">
        <f>IF(BR898&lt;&gt;"",
    IF(INT('Data Sheet'!$A$19)=INT('Data Sheet'!$B$15),
        --(INT('Data Sheet'!$A$15) &amp; "." &amp; BR898),
        IF(AND((--(INT('Data Sheet'!$A$15) &amp; "." &amp; BR898)&gt;=--('Data Sheet'!$A$15)), (--(INT('Data Sheet'!$A$15) &amp; "." &amp; BR898)&lt;=--('Data Sheet'!$B$15))),
            --(INT('Data Sheet'!$A$15) &amp; "." &amp; BR898),
            --(INT('Data Sheet'!$B$15) &amp; "." &amp; BR898)
        )
    ),
    IF(BQ898&lt;&gt;"",
        IF(INT('Data Sheet'!$A$15)=INT('Data Sheet'!$B$15),
            --(INT('Data Sheet'!$A$15) &amp; "." &amp; LEFT(BQ898,3)),
            IF(AND((--(INT('Data Sheet'!$A$15) &amp; "." &amp; LEFT(BQ898,3))&gt;=--('Data Sheet'!$A$15)), (--(INT('Data Sheet'!$A$15) &amp; "." &amp; LEFT(BQ898,3))&lt;=--('Data Sheet'!$B$15))),
                --(INT('Data Sheet'!$A$15) &amp; "." &amp; LEFT(BQ898,3)),
                --(INT('Data Sheet'!$B$15) &amp; "." &amp; LEFT(BQ898,3))
            )
        ),
        "OK"
    )
)</f>
        <v>OK</v>
      </c>
      <c r="Q898" s="23" t="str">
        <f>IF(BS898&lt;&gt;"",
    IF(INT('Data Sheet'!$A$19)=INT('Data Sheet'!$B$15),
        --(INT('Data Sheet'!$A$15) &amp; "." &amp; BS898),
        IF(AND((--(INT('Data Sheet'!$A$15) &amp; "." &amp; BS898)&gt;=--('Data Sheet'!$A$15)), (--(INT('Data Sheet'!$A$15) &amp; "." &amp; BS898)&lt;=--('Data Sheet'!$B$15))),
            --(INT('Data Sheet'!$A$15) &amp; "." &amp; BS898),
            --(INT('Data Sheet'!$B$15) &amp; "." &amp; BS898)
        )
    ),
    IF(BQ898&lt;&gt;"",
        IF(INT('Data Sheet'!$A$15)=INT('Data Sheet'!$B$15),
            --(INT('Data Sheet'!$A$15) &amp; "." &amp; RIGHT(BQ898,3)),
            IF(AND((--(INT('Data Sheet'!$A$15) &amp; "." &amp; RIGHT(BQ898,3))&gt;=--('Data Sheet'!$A$15)), (--(INT('Data Sheet'!$A$15) &amp; "." &amp; RIGHT(BQ898,3))&lt;=--('Data Sheet'!$B$15))),
                --(INT('Data Sheet'!$A$15) &amp; "." &amp; RIGHT(BQ898,3)),
                --(INT('Data Sheet'!$B$15) &amp; "." &amp; RIGHT(BQ898,3))
            )
        ),
        "OK"
    )
)</f>
        <v>OK</v>
      </c>
      <c r="R898" s="19"/>
      <c r="S898" s="19"/>
      <c r="T898" s="19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1"/>
      <c r="AU898" s="21"/>
      <c r="AV898" s="21"/>
      <c r="AW898" s="22"/>
      <c r="AX898" s="99"/>
      <c r="AY898" s="20"/>
      <c r="AZ898" s="20"/>
      <c r="BA898" s="22"/>
      <c r="BB898">
        <v>890</v>
      </c>
      <c r="BC898" s="80"/>
      <c r="BD898" s="80"/>
      <c r="BE898" s="80"/>
      <c r="BF898" s="80"/>
      <c r="BG898" s="32" t="str">
        <f t="shared" si="147"/>
        <v/>
      </c>
      <c r="BH898" s="78">
        <f t="shared" si="145"/>
        <v>0</v>
      </c>
      <c r="BI898" s="2">
        <f t="shared" si="148"/>
        <v>0</v>
      </c>
      <c r="BJ898" s="2">
        <f t="shared" si="149"/>
        <v>0</v>
      </c>
      <c r="BK898" s="2">
        <f t="shared" si="146"/>
        <v>0</v>
      </c>
    </row>
    <row r="899" spans="2:63" ht="15" customHeight="1" x14ac:dyDescent="0.25">
      <c r="B899" s="14">
        <v>891</v>
      </c>
      <c r="C899" s="95" t="str">
        <f t="shared" si="150"/>
        <v/>
      </c>
      <c r="D899" s="15" t="str">
        <f t="shared" si="144"/>
        <v>OK</v>
      </c>
      <c r="E899" s="16" t="e">
        <f>VLOOKUP('Data Sheet'!$B$8,'Data Sheet'!$I$2:$J$9,2,FALSE)</f>
        <v>#N/A</v>
      </c>
      <c r="F899" s="16" t="str">
        <f t="shared" si="151"/>
        <v/>
      </c>
      <c r="G899" s="103">
        <f t="shared" si="152"/>
        <v>0</v>
      </c>
      <c r="H899" s="17" t="s">
        <v>26</v>
      </c>
      <c r="I899" s="17" t="s">
        <v>26</v>
      </c>
      <c r="J899" s="17" t="str">
        <f>IF('Data Sheet'!$B$9="NC-50","N/A","OK")</f>
        <v>OK</v>
      </c>
      <c r="K899" s="17" t="str">
        <f>IF('Data Sheet'!$B$9="NC-50","N/A","OK")</f>
        <v>OK</v>
      </c>
      <c r="L899" s="17" t="str">
        <f t="shared" si="153"/>
        <v>OK</v>
      </c>
      <c r="M899" s="17" t="str">
        <f t="shared" si="154"/>
        <v>OK</v>
      </c>
      <c r="N899" s="18" t="str">
        <f>IF(BO899&lt;&gt;"",
    IF(INT('Data Sheet'!$A$19)=INT('Data Sheet'!$B$19),
        --(INT('Data Sheet'!$A$19) &amp; "." &amp; BO899),
        IF(AND((--(INT('Data Sheet'!$A$19) &amp; "." &amp; BO899)&gt;=--('Data Sheet'!$A$19)), (--(INT('Data Sheet'!$A$19) &amp; "." &amp; BO899)&lt;=--('Data Sheet'!$B$19))),
            --(INT('Data Sheet'!$A$19) &amp; "." &amp; BO899),
            --(INT('Data Sheet'!$B$19) &amp; "." &amp; BO899)
        )
    ),
    IF(BN899&lt;&gt;"",
        IF(INT('Data Sheet'!$A$19)=INT('Data Sheet'!$B$19),
            --(INT('Data Sheet'!$A$19) &amp; "." &amp; LEFT(BN899,3)),
            IF(AND((--(INT('Data Sheet'!$A$19) &amp; "." &amp; LEFT(BN899,3))&gt;=--('Data Sheet'!$A$19)), (--(INT('Data Sheet'!$A$19) &amp; "." &amp; LEFT(BN899,3))&lt;=--('Data Sheet'!$B$19))),
                --(INT('Data Sheet'!$A$19) &amp; "." &amp; LEFT(BN899,3)),
                --(INT('Data Sheet'!$B$19) &amp; "." &amp; LEFT(BN899,3))
            )
        ),
        "OK"
    )
)</f>
        <v>OK</v>
      </c>
      <c r="O899" s="23" t="str">
        <f>IF(BP899&lt;&gt;"",
    IF(INT('Data Sheet'!$A$19)=INT('Data Sheet'!$B$19),
        --(INT('Data Sheet'!$A$19) &amp; "." &amp; BP899),
        IF(AND((--(INT('Data Sheet'!$A$19) &amp; "." &amp; BP899)&gt;=--('Data Sheet'!$A$19)), (--(INT('Data Sheet'!$A$19) &amp; "." &amp; BP899)&lt;=--('Data Sheet'!$B$19))),
            --(INT('Data Sheet'!$A$19) &amp; "." &amp; BP899),
            --(INT('Data Sheet'!$B$19) &amp; "." &amp; BP899)
        )
    ),
    IF(BN899&lt;&gt;"",
        IF(INT('Data Sheet'!$A$19)=INT('Data Sheet'!$B$19),
            --(INT('Data Sheet'!$A$19) &amp; "." &amp; RIGHT(BN899,3)),
            IF(AND((--(INT('Data Sheet'!$A$19) &amp; "." &amp; RIGHT(BN899,3))&gt;=--('Data Sheet'!$A$19)), (--(INT('Data Sheet'!$A$19) &amp; "." &amp; RIGHT(BN899,3))&lt;=--('Data Sheet'!$B$19))),
                --(INT('Data Sheet'!$A$19) &amp; "." &amp; RIGHT(BN899,3)),
                --(INT('Data Sheet'!$B$19) &amp; "." &amp; RIGHT(BN899,3))
            )
        ),
        "OK"
    )
)</f>
        <v>OK</v>
      </c>
      <c r="P899" s="23" t="str">
        <f>IF(BR899&lt;&gt;"",
    IF(INT('Data Sheet'!$A$19)=INT('Data Sheet'!$B$15),
        --(INT('Data Sheet'!$A$15) &amp; "." &amp; BR899),
        IF(AND((--(INT('Data Sheet'!$A$15) &amp; "." &amp; BR899)&gt;=--('Data Sheet'!$A$15)), (--(INT('Data Sheet'!$A$15) &amp; "." &amp; BR899)&lt;=--('Data Sheet'!$B$15))),
            --(INT('Data Sheet'!$A$15) &amp; "." &amp; BR899),
            --(INT('Data Sheet'!$B$15) &amp; "." &amp; BR899)
        )
    ),
    IF(BQ899&lt;&gt;"",
        IF(INT('Data Sheet'!$A$15)=INT('Data Sheet'!$B$15),
            --(INT('Data Sheet'!$A$15) &amp; "." &amp; LEFT(BQ899,3)),
            IF(AND((--(INT('Data Sheet'!$A$15) &amp; "." &amp; LEFT(BQ899,3))&gt;=--('Data Sheet'!$A$15)), (--(INT('Data Sheet'!$A$15) &amp; "." &amp; LEFT(BQ899,3))&lt;=--('Data Sheet'!$B$15))),
                --(INT('Data Sheet'!$A$15) &amp; "." &amp; LEFT(BQ899,3)),
                --(INT('Data Sheet'!$B$15) &amp; "." &amp; LEFT(BQ899,3))
            )
        ),
        "OK"
    )
)</f>
        <v>OK</v>
      </c>
      <c r="Q899" s="23" t="str">
        <f>IF(BS899&lt;&gt;"",
    IF(INT('Data Sheet'!$A$19)=INT('Data Sheet'!$B$15),
        --(INT('Data Sheet'!$A$15) &amp; "." &amp; BS899),
        IF(AND((--(INT('Data Sheet'!$A$15) &amp; "." &amp; BS899)&gt;=--('Data Sheet'!$A$15)), (--(INT('Data Sheet'!$A$15) &amp; "." &amp; BS899)&lt;=--('Data Sheet'!$B$15))),
            --(INT('Data Sheet'!$A$15) &amp; "." &amp; BS899),
            --(INT('Data Sheet'!$B$15) &amp; "." &amp; BS899)
        )
    ),
    IF(BQ899&lt;&gt;"",
        IF(INT('Data Sheet'!$A$15)=INT('Data Sheet'!$B$15),
            --(INT('Data Sheet'!$A$15) &amp; "." &amp; RIGHT(BQ899,3)),
            IF(AND((--(INT('Data Sheet'!$A$15) &amp; "." &amp; RIGHT(BQ899,3))&gt;=--('Data Sheet'!$A$15)), (--(INT('Data Sheet'!$A$15) &amp; "." &amp; RIGHT(BQ899,3))&lt;=--('Data Sheet'!$B$15))),
                --(INT('Data Sheet'!$A$15) &amp; "." &amp; RIGHT(BQ899,3)),
                --(INT('Data Sheet'!$B$15) &amp; "." &amp; RIGHT(BQ899,3))
            )
        ),
        "OK"
    )
)</f>
        <v>OK</v>
      </c>
      <c r="R899" s="19"/>
      <c r="S899" s="19"/>
      <c r="T899" s="19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1"/>
      <c r="AU899" s="21"/>
      <c r="AV899" s="21"/>
      <c r="AW899" s="22"/>
      <c r="AX899" s="99"/>
      <c r="AY899" s="20"/>
      <c r="AZ899" s="20"/>
      <c r="BA899" s="22"/>
      <c r="BB899">
        <v>891</v>
      </c>
      <c r="BC899" s="80"/>
      <c r="BD899" s="80"/>
      <c r="BE899" s="80"/>
      <c r="BF899" s="80"/>
      <c r="BG899" s="32" t="str">
        <f t="shared" si="147"/>
        <v/>
      </c>
      <c r="BH899" s="78">
        <f t="shared" si="145"/>
        <v>0</v>
      </c>
      <c r="BI899" s="2">
        <f t="shared" si="148"/>
        <v>0</v>
      </c>
      <c r="BJ899" s="2">
        <f t="shared" si="149"/>
        <v>0</v>
      </c>
      <c r="BK899" s="2">
        <f t="shared" si="146"/>
        <v>0</v>
      </c>
    </row>
    <row r="900" spans="2:63" ht="15" customHeight="1" x14ac:dyDescent="0.25">
      <c r="B900" s="14">
        <v>892</v>
      </c>
      <c r="C900" s="95" t="str">
        <f t="shared" si="150"/>
        <v/>
      </c>
      <c r="D900" s="15" t="str">
        <f t="shared" si="144"/>
        <v>OK</v>
      </c>
      <c r="E900" s="16" t="e">
        <f>VLOOKUP('Data Sheet'!$B$8,'Data Sheet'!$I$2:$J$9,2,FALSE)</f>
        <v>#N/A</v>
      </c>
      <c r="F900" s="16" t="str">
        <f t="shared" si="151"/>
        <v/>
      </c>
      <c r="G900" s="103">
        <f t="shared" si="152"/>
        <v>0</v>
      </c>
      <c r="H900" s="17" t="s">
        <v>26</v>
      </c>
      <c r="I900" s="17" t="s">
        <v>26</v>
      </c>
      <c r="J900" s="17" t="str">
        <f>IF('Data Sheet'!$B$9="NC-50","N/A","OK")</f>
        <v>OK</v>
      </c>
      <c r="K900" s="17" t="str">
        <f>IF('Data Sheet'!$B$9="NC-50","N/A","OK")</f>
        <v>OK</v>
      </c>
      <c r="L900" s="17" t="str">
        <f t="shared" si="153"/>
        <v>OK</v>
      </c>
      <c r="M900" s="17" t="str">
        <f t="shared" si="154"/>
        <v>OK</v>
      </c>
      <c r="N900" s="18" t="str">
        <f>IF(BO900&lt;&gt;"",
    IF(INT('Data Sheet'!$A$19)=INT('Data Sheet'!$B$19),
        --(INT('Data Sheet'!$A$19) &amp; "." &amp; BO900),
        IF(AND((--(INT('Data Sheet'!$A$19) &amp; "." &amp; BO900)&gt;=--('Data Sheet'!$A$19)), (--(INT('Data Sheet'!$A$19) &amp; "." &amp; BO900)&lt;=--('Data Sheet'!$B$19))),
            --(INT('Data Sheet'!$A$19) &amp; "." &amp; BO900),
            --(INT('Data Sheet'!$B$19) &amp; "." &amp; BO900)
        )
    ),
    IF(BN900&lt;&gt;"",
        IF(INT('Data Sheet'!$A$19)=INT('Data Sheet'!$B$19),
            --(INT('Data Sheet'!$A$19) &amp; "." &amp; LEFT(BN900,3)),
            IF(AND((--(INT('Data Sheet'!$A$19) &amp; "." &amp; LEFT(BN900,3))&gt;=--('Data Sheet'!$A$19)), (--(INT('Data Sheet'!$A$19) &amp; "." &amp; LEFT(BN900,3))&lt;=--('Data Sheet'!$B$19))),
                --(INT('Data Sheet'!$A$19) &amp; "." &amp; LEFT(BN900,3)),
                --(INT('Data Sheet'!$B$19) &amp; "." &amp; LEFT(BN900,3))
            )
        ),
        "OK"
    )
)</f>
        <v>OK</v>
      </c>
      <c r="O900" s="23" t="str">
        <f>IF(BP900&lt;&gt;"",
    IF(INT('Data Sheet'!$A$19)=INT('Data Sheet'!$B$19),
        --(INT('Data Sheet'!$A$19) &amp; "." &amp; BP900),
        IF(AND((--(INT('Data Sheet'!$A$19) &amp; "." &amp; BP900)&gt;=--('Data Sheet'!$A$19)), (--(INT('Data Sheet'!$A$19) &amp; "." &amp; BP900)&lt;=--('Data Sheet'!$B$19))),
            --(INT('Data Sheet'!$A$19) &amp; "." &amp; BP900),
            --(INT('Data Sheet'!$B$19) &amp; "." &amp; BP900)
        )
    ),
    IF(BN900&lt;&gt;"",
        IF(INT('Data Sheet'!$A$19)=INT('Data Sheet'!$B$19),
            --(INT('Data Sheet'!$A$19) &amp; "." &amp; RIGHT(BN900,3)),
            IF(AND((--(INT('Data Sheet'!$A$19) &amp; "." &amp; RIGHT(BN900,3))&gt;=--('Data Sheet'!$A$19)), (--(INT('Data Sheet'!$A$19) &amp; "." &amp; RIGHT(BN900,3))&lt;=--('Data Sheet'!$B$19))),
                --(INT('Data Sheet'!$A$19) &amp; "." &amp; RIGHT(BN900,3)),
                --(INT('Data Sheet'!$B$19) &amp; "." &amp; RIGHT(BN900,3))
            )
        ),
        "OK"
    )
)</f>
        <v>OK</v>
      </c>
      <c r="P900" s="23" t="str">
        <f>IF(BR900&lt;&gt;"",
    IF(INT('Data Sheet'!$A$19)=INT('Data Sheet'!$B$15),
        --(INT('Data Sheet'!$A$15) &amp; "." &amp; BR900),
        IF(AND((--(INT('Data Sheet'!$A$15) &amp; "." &amp; BR900)&gt;=--('Data Sheet'!$A$15)), (--(INT('Data Sheet'!$A$15) &amp; "." &amp; BR900)&lt;=--('Data Sheet'!$B$15))),
            --(INT('Data Sheet'!$A$15) &amp; "." &amp; BR900),
            --(INT('Data Sheet'!$B$15) &amp; "." &amp; BR900)
        )
    ),
    IF(BQ900&lt;&gt;"",
        IF(INT('Data Sheet'!$A$15)=INT('Data Sheet'!$B$15),
            --(INT('Data Sheet'!$A$15) &amp; "." &amp; LEFT(BQ900,3)),
            IF(AND((--(INT('Data Sheet'!$A$15) &amp; "." &amp; LEFT(BQ900,3))&gt;=--('Data Sheet'!$A$15)), (--(INT('Data Sheet'!$A$15) &amp; "." &amp; LEFT(BQ900,3))&lt;=--('Data Sheet'!$B$15))),
                --(INT('Data Sheet'!$A$15) &amp; "." &amp; LEFT(BQ900,3)),
                --(INT('Data Sheet'!$B$15) &amp; "." &amp; LEFT(BQ900,3))
            )
        ),
        "OK"
    )
)</f>
        <v>OK</v>
      </c>
      <c r="Q900" s="23" t="str">
        <f>IF(BS900&lt;&gt;"",
    IF(INT('Data Sheet'!$A$19)=INT('Data Sheet'!$B$15),
        --(INT('Data Sheet'!$A$15) &amp; "." &amp; BS900),
        IF(AND((--(INT('Data Sheet'!$A$15) &amp; "." &amp; BS900)&gt;=--('Data Sheet'!$A$15)), (--(INT('Data Sheet'!$A$15) &amp; "." &amp; BS900)&lt;=--('Data Sheet'!$B$15))),
            --(INT('Data Sheet'!$A$15) &amp; "." &amp; BS900),
            --(INT('Data Sheet'!$B$15) &amp; "." &amp; BS900)
        )
    ),
    IF(BQ900&lt;&gt;"",
        IF(INT('Data Sheet'!$A$15)=INT('Data Sheet'!$B$15),
            --(INT('Data Sheet'!$A$15) &amp; "." &amp; RIGHT(BQ900,3)),
            IF(AND((--(INT('Data Sheet'!$A$15) &amp; "." &amp; RIGHT(BQ900,3))&gt;=--('Data Sheet'!$A$15)), (--(INT('Data Sheet'!$A$15) &amp; "." &amp; RIGHT(BQ900,3))&lt;=--('Data Sheet'!$B$15))),
                --(INT('Data Sheet'!$A$15) &amp; "." &amp; RIGHT(BQ900,3)),
                --(INT('Data Sheet'!$B$15) &amp; "." &amp; RIGHT(BQ900,3))
            )
        ),
        "OK"
    )
)</f>
        <v>OK</v>
      </c>
      <c r="R900" s="19"/>
      <c r="S900" s="19"/>
      <c r="T900" s="19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1"/>
      <c r="AU900" s="21"/>
      <c r="AV900" s="21"/>
      <c r="AW900" s="22"/>
      <c r="AX900" s="99"/>
      <c r="AY900" s="20"/>
      <c r="AZ900" s="20"/>
      <c r="BA900" s="22"/>
      <c r="BB900">
        <v>892</v>
      </c>
      <c r="BC900" s="80"/>
      <c r="BD900" s="80"/>
      <c r="BE900" s="80"/>
      <c r="BF900" s="80"/>
      <c r="BG900" s="32" t="str">
        <f t="shared" si="147"/>
        <v/>
      </c>
      <c r="BH900" s="78">
        <f t="shared" si="145"/>
        <v>0</v>
      </c>
      <c r="BI900" s="2">
        <f t="shared" si="148"/>
        <v>0</v>
      </c>
      <c r="BJ900" s="2">
        <f t="shared" si="149"/>
        <v>0</v>
      </c>
      <c r="BK900" s="2">
        <f t="shared" si="146"/>
        <v>0</v>
      </c>
    </row>
    <row r="901" spans="2:63" ht="15" customHeight="1" x14ac:dyDescent="0.25">
      <c r="B901" s="14">
        <v>893</v>
      </c>
      <c r="C901" s="95" t="str">
        <f t="shared" si="150"/>
        <v/>
      </c>
      <c r="D901" s="15" t="str">
        <f t="shared" si="144"/>
        <v>OK</v>
      </c>
      <c r="E901" s="16" t="e">
        <f>VLOOKUP('Data Sheet'!$B$8,'Data Sheet'!$I$2:$J$9,2,FALSE)</f>
        <v>#N/A</v>
      </c>
      <c r="F901" s="16" t="str">
        <f t="shared" si="151"/>
        <v/>
      </c>
      <c r="G901" s="103">
        <f t="shared" si="152"/>
        <v>0</v>
      </c>
      <c r="H901" s="17" t="s">
        <v>26</v>
      </c>
      <c r="I901" s="17" t="s">
        <v>26</v>
      </c>
      <c r="J901" s="17" t="str">
        <f>IF('Data Sheet'!$B$9="NC-50","N/A","OK")</f>
        <v>OK</v>
      </c>
      <c r="K901" s="17" t="str">
        <f>IF('Data Sheet'!$B$9="NC-50","N/A","OK")</f>
        <v>OK</v>
      </c>
      <c r="L901" s="17" t="str">
        <f t="shared" si="153"/>
        <v>OK</v>
      </c>
      <c r="M901" s="17" t="str">
        <f t="shared" si="154"/>
        <v>OK</v>
      </c>
      <c r="N901" s="18" t="str">
        <f>IF(BO901&lt;&gt;"",
    IF(INT('Data Sheet'!$A$19)=INT('Data Sheet'!$B$19),
        --(INT('Data Sheet'!$A$19) &amp; "." &amp; BO901),
        IF(AND((--(INT('Data Sheet'!$A$19) &amp; "." &amp; BO901)&gt;=--('Data Sheet'!$A$19)), (--(INT('Data Sheet'!$A$19) &amp; "." &amp; BO901)&lt;=--('Data Sheet'!$B$19))),
            --(INT('Data Sheet'!$A$19) &amp; "." &amp; BO901),
            --(INT('Data Sheet'!$B$19) &amp; "." &amp; BO901)
        )
    ),
    IF(BN901&lt;&gt;"",
        IF(INT('Data Sheet'!$A$19)=INT('Data Sheet'!$B$19),
            --(INT('Data Sheet'!$A$19) &amp; "." &amp; LEFT(BN901,3)),
            IF(AND((--(INT('Data Sheet'!$A$19) &amp; "." &amp; LEFT(BN901,3))&gt;=--('Data Sheet'!$A$19)), (--(INT('Data Sheet'!$A$19) &amp; "." &amp; LEFT(BN901,3))&lt;=--('Data Sheet'!$B$19))),
                --(INT('Data Sheet'!$A$19) &amp; "." &amp; LEFT(BN901,3)),
                --(INT('Data Sheet'!$B$19) &amp; "." &amp; LEFT(BN901,3))
            )
        ),
        "OK"
    )
)</f>
        <v>OK</v>
      </c>
      <c r="O901" s="23" t="str">
        <f>IF(BP901&lt;&gt;"",
    IF(INT('Data Sheet'!$A$19)=INT('Data Sheet'!$B$19),
        --(INT('Data Sheet'!$A$19) &amp; "." &amp; BP901),
        IF(AND((--(INT('Data Sheet'!$A$19) &amp; "." &amp; BP901)&gt;=--('Data Sheet'!$A$19)), (--(INT('Data Sheet'!$A$19) &amp; "." &amp; BP901)&lt;=--('Data Sheet'!$B$19))),
            --(INT('Data Sheet'!$A$19) &amp; "." &amp; BP901),
            --(INT('Data Sheet'!$B$19) &amp; "." &amp; BP901)
        )
    ),
    IF(BN901&lt;&gt;"",
        IF(INT('Data Sheet'!$A$19)=INT('Data Sheet'!$B$19),
            --(INT('Data Sheet'!$A$19) &amp; "." &amp; RIGHT(BN901,3)),
            IF(AND((--(INT('Data Sheet'!$A$19) &amp; "." &amp; RIGHT(BN901,3))&gt;=--('Data Sheet'!$A$19)), (--(INT('Data Sheet'!$A$19) &amp; "." &amp; RIGHT(BN901,3))&lt;=--('Data Sheet'!$B$19))),
                --(INT('Data Sheet'!$A$19) &amp; "." &amp; RIGHT(BN901,3)),
                --(INT('Data Sheet'!$B$19) &amp; "." &amp; RIGHT(BN901,3))
            )
        ),
        "OK"
    )
)</f>
        <v>OK</v>
      </c>
      <c r="P901" s="23" t="str">
        <f>IF(BR901&lt;&gt;"",
    IF(INT('Data Sheet'!$A$19)=INT('Data Sheet'!$B$15),
        --(INT('Data Sheet'!$A$15) &amp; "." &amp; BR901),
        IF(AND((--(INT('Data Sheet'!$A$15) &amp; "." &amp; BR901)&gt;=--('Data Sheet'!$A$15)), (--(INT('Data Sheet'!$A$15) &amp; "." &amp; BR901)&lt;=--('Data Sheet'!$B$15))),
            --(INT('Data Sheet'!$A$15) &amp; "." &amp; BR901),
            --(INT('Data Sheet'!$B$15) &amp; "." &amp; BR901)
        )
    ),
    IF(BQ901&lt;&gt;"",
        IF(INT('Data Sheet'!$A$15)=INT('Data Sheet'!$B$15),
            --(INT('Data Sheet'!$A$15) &amp; "." &amp; LEFT(BQ901,3)),
            IF(AND((--(INT('Data Sheet'!$A$15) &amp; "." &amp; LEFT(BQ901,3))&gt;=--('Data Sheet'!$A$15)), (--(INT('Data Sheet'!$A$15) &amp; "." &amp; LEFT(BQ901,3))&lt;=--('Data Sheet'!$B$15))),
                --(INT('Data Sheet'!$A$15) &amp; "." &amp; LEFT(BQ901,3)),
                --(INT('Data Sheet'!$B$15) &amp; "." &amp; LEFT(BQ901,3))
            )
        ),
        "OK"
    )
)</f>
        <v>OK</v>
      </c>
      <c r="Q901" s="23" t="str">
        <f>IF(BS901&lt;&gt;"",
    IF(INT('Data Sheet'!$A$19)=INT('Data Sheet'!$B$15),
        --(INT('Data Sheet'!$A$15) &amp; "." &amp; BS901),
        IF(AND((--(INT('Data Sheet'!$A$15) &amp; "." &amp; BS901)&gt;=--('Data Sheet'!$A$15)), (--(INT('Data Sheet'!$A$15) &amp; "." &amp; BS901)&lt;=--('Data Sheet'!$B$15))),
            --(INT('Data Sheet'!$A$15) &amp; "." &amp; BS901),
            --(INT('Data Sheet'!$B$15) &amp; "." &amp; BS901)
        )
    ),
    IF(BQ901&lt;&gt;"",
        IF(INT('Data Sheet'!$A$15)=INT('Data Sheet'!$B$15),
            --(INT('Data Sheet'!$A$15) &amp; "." &amp; RIGHT(BQ901,3)),
            IF(AND((--(INT('Data Sheet'!$A$15) &amp; "." &amp; RIGHT(BQ901,3))&gt;=--('Data Sheet'!$A$15)), (--(INT('Data Sheet'!$A$15) &amp; "." &amp; RIGHT(BQ901,3))&lt;=--('Data Sheet'!$B$15))),
                --(INT('Data Sheet'!$A$15) &amp; "." &amp; RIGHT(BQ901,3)),
                --(INT('Data Sheet'!$B$15) &amp; "." &amp; RIGHT(BQ901,3))
            )
        ),
        "OK"
    )
)</f>
        <v>OK</v>
      </c>
      <c r="R901" s="19"/>
      <c r="S901" s="19"/>
      <c r="T901" s="19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1"/>
      <c r="AU901" s="21"/>
      <c r="AV901" s="21"/>
      <c r="AW901" s="22"/>
      <c r="AX901" s="99"/>
      <c r="AY901" s="20"/>
      <c r="AZ901" s="20"/>
      <c r="BA901" s="22"/>
      <c r="BB901">
        <v>893</v>
      </c>
      <c r="BC901" s="80"/>
      <c r="BD901" s="80"/>
      <c r="BE901" s="80"/>
      <c r="BF901" s="80"/>
      <c r="BG901" s="32" t="str">
        <f t="shared" si="147"/>
        <v/>
      </c>
      <c r="BH901" s="78">
        <f t="shared" si="145"/>
        <v>0</v>
      </c>
      <c r="BI901" s="2">
        <f t="shared" si="148"/>
        <v>0</v>
      </c>
      <c r="BJ901" s="2">
        <f t="shared" si="149"/>
        <v>0</v>
      </c>
      <c r="BK901" s="2">
        <f t="shared" si="146"/>
        <v>0</v>
      </c>
    </row>
    <row r="902" spans="2:63" ht="15" customHeight="1" x14ac:dyDescent="0.25">
      <c r="B902" s="14">
        <v>894</v>
      </c>
      <c r="C902" s="95" t="str">
        <f t="shared" si="150"/>
        <v/>
      </c>
      <c r="D902" s="15" t="str">
        <f t="shared" si="144"/>
        <v>OK</v>
      </c>
      <c r="E902" s="16" t="e">
        <f>VLOOKUP('Data Sheet'!$B$8,'Data Sheet'!$I$2:$J$9,2,FALSE)</f>
        <v>#N/A</v>
      </c>
      <c r="F902" s="16" t="str">
        <f t="shared" si="151"/>
        <v/>
      </c>
      <c r="G902" s="103">
        <f t="shared" si="152"/>
        <v>0</v>
      </c>
      <c r="H902" s="17" t="s">
        <v>26</v>
      </c>
      <c r="I902" s="17" t="s">
        <v>26</v>
      </c>
      <c r="J902" s="17" t="str">
        <f>IF('Data Sheet'!$B$9="NC-50","N/A","OK")</f>
        <v>OK</v>
      </c>
      <c r="K902" s="17" t="str">
        <f>IF('Data Sheet'!$B$9="NC-50","N/A","OK")</f>
        <v>OK</v>
      </c>
      <c r="L902" s="17" t="str">
        <f t="shared" si="153"/>
        <v>OK</v>
      </c>
      <c r="M902" s="17" t="str">
        <f t="shared" si="154"/>
        <v>OK</v>
      </c>
      <c r="N902" s="18" t="str">
        <f>IF(BO902&lt;&gt;"",
    IF(INT('Data Sheet'!$A$19)=INT('Data Sheet'!$B$19),
        --(INT('Data Sheet'!$A$19) &amp; "." &amp; BO902),
        IF(AND((--(INT('Data Sheet'!$A$19) &amp; "." &amp; BO902)&gt;=--('Data Sheet'!$A$19)), (--(INT('Data Sheet'!$A$19) &amp; "." &amp; BO902)&lt;=--('Data Sheet'!$B$19))),
            --(INT('Data Sheet'!$A$19) &amp; "." &amp; BO902),
            --(INT('Data Sheet'!$B$19) &amp; "." &amp; BO902)
        )
    ),
    IF(BN902&lt;&gt;"",
        IF(INT('Data Sheet'!$A$19)=INT('Data Sheet'!$B$19),
            --(INT('Data Sheet'!$A$19) &amp; "." &amp; LEFT(BN902,3)),
            IF(AND((--(INT('Data Sheet'!$A$19) &amp; "." &amp; LEFT(BN902,3))&gt;=--('Data Sheet'!$A$19)), (--(INT('Data Sheet'!$A$19) &amp; "." &amp; LEFT(BN902,3))&lt;=--('Data Sheet'!$B$19))),
                --(INT('Data Sheet'!$A$19) &amp; "." &amp; LEFT(BN902,3)),
                --(INT('Data Sheet'!$B$19) &amp; "." &amp; LEFT(BN902,3))
            )
        ),
        "OK"
    )
)</f>
        <v>OK</v>
      </c>
      <c r="O902" s="23" t="str">
        <f>IF(BP902&lt;&gt;"",
    IF(INT('Data Sheet'!$A$19)=INT('Data Sheet'!$B$19),
        --(INT('Data Sheet'!$A$19) &amp; "." &amp; BP902),
        IF(AND((--(INT('Data Sheet'!$A$19) &amp; "." &amp; BP902)&gt;=--('Data Sheet'!$A$19)), (--(INT('Data Sheet'!$A$19) &amp; "." &amp; BP902)&lt;=--('Data Sheet'!$B$19))),
            --(INT('Data Sheet'!$A$19) &amp; "." &amp; BP902),
            --(INT('Data Sheet'!$B$19) &amp; "." &amp; BP902)
        )
    ),
    IF(BN902&lt;&gt;"",
        IF(INT('Data Sheet'!$A$19)=INT('Data Sheet'!$B$19),
            --(INT('Data Sheet'!$A$19) &amp; "." &amp; RIGHT(BN902,3)),
            IF(AND((--(INT('Data Sheet'!$A$19) &amp; "." &amp; RIGHT(BN902,3))&gt;=--('Data Sheet'!$A$19)), (--(INT('Data Sheet'!$A$19) &amp; "." &amp; RIGHT(BN902,3))&lt;=--('Data Sheet'!$B$19))),
                --(INT('Data Sheet'!$A$19) &amp; "." &amp; RIGHT(BN902,3)),
                --(INT('Data Sheet'!$B$19) &amp; "." &amp; RIGHT(BN902,3))
            )
        ),
        "OK"
    )
)</f>
        <v>OK</v>
      </c>
      <c r="P902" s="23" t="str">
        <f>IF(BR902&lt;&gt;"",
    IF(INT('Data Sheet'!$A$19)=INT('Data Sheet'!$B$15),
        --(INT('Data Sheet'!$A$15) &amp; "." &amp; BR902),
        IF(AND((--(INT('Data Sheet'!$A$15) &amp; "." &amp; BR902)&gt;=--('Data Sheet'!$A$15)), (--(INT('Data Sheet'!$A$15) &amp; "." &amp; BR902)&lt;=--('Data Sheet'!$B$15))),
            --(INT('Data Sheet'!$A$15) &amp; "." &amp; BR902),
            --(INT('Data Sheet'!$B$15) &amp; "." &amp; BR902)
        )
    ),
    IF(BQ902&lt;&gt;"",
        IF(INT('Data Sheet'!$A$15)=INT('Data Sheet'!$B$15),
            --(INT('Data Sheet'!$A$15) &amp; "." &amp; LEFT(BQ902,3)),
            IF(AND((--(INT('Data Sheet'!$A$15) &amp; "." &amp; LEFT(BQ902,3))&gt;=--('Data Sheet'!$A$15)), (--(INT('Data Sheet'!$A$15) &amp; "." &amp; LEFT(BQ902,3))&lt;=--('Data Sheet'!$B$15))),
                --(INT('Data Sheet'!$A$15) &amp; "." &amp; LEFT(BQ902,3)),
                --(INT('Data Sheet'!$B$15) &amp; "." &amp; LEFT(BQ902,3))
            )
        ),
        "OK"
    )
)</f>
        <v>OK</v>
      </c>
      <c r="Q902" s="23" t="str">
        <f>IF(BS902&lt;&gt;"",
    IF(INT('Data Sheet'!$A$19)=INT('Data Sheet'!$B$15),
        --(INT('Data Sheet'!$A$15) &amp; "." &amp; BS902),
        IF(AND((--(INT('Data Sheet'!$A$15) &amp; "." &amp; BS902)&gt;=--('Data Sheet'!$A$15)), (--(INT('Data Sheet'!$A$15) &amp; "." &amp; BS902)&lt;=--('Data Sheet'!$B$15))),
            --(INT('Data Sheet'!$A$15) &amp; "." &amp; BS902),
            --(INT('Data Sheet'!$B$15) &amp; "." &amp; BS902)
        )
    ),
    IF(BQ902&lt;&gt;"",
        IF(INT('Data Sheet'!$A$15)=INT('Data Sheet'!$B$15),
            --(INT('Data Sheet'!$A$15) &amp; "." &amp; RIGHT(BQ902,3)),
            IF(AND((--(INT('Data Sheet'!$A$15) &amp; "." &amp; RIGHT(BQ902,3))&gt;=--('Data Sheet'!$A$15)), (--(INT('Data Sheet'!$A$15) &amp; "." &amp; RIGHT(BQ902,3))&lt;=--('Data Sheet'!$B$15))),
                --(INT('Data Sheet'!$A$15) &amp; "." &amp; RIGHT(BQ902,3)),
                --(INT('Data Sheet'!$B$15) &amp; "." &amp; RIGHT(BQ902,3))
            )
        ),
        "OK"
    )
)</f>
        <v>OK</v>
      </c>
      <c r="R902" s="19"/>
      <c r="S902" s="19"/>
      <c r="T902" s="19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1"/>
      <c r="AU902" s="21"/>
      <c r="AV902" s="21"/>
      <c r="AW902" s="22"/>
      <c r="AX902" s="99"/>
      <c r="AY902" s="20"/>
      <c r="AZ902" s="20"/>
      <c r="BA902" s="22"/>
      <c r="BB902">
        <v>894</v>
      </c>
      <c r="BC902" s="80"/>
      <c r="BD902" s="80"/>
      <c r="BE902" s="80"/>
      <c r="BF902" s="80"/>
      <c r="BG902" s="32" t="str">
        <f t="shared" si="147"/>
        <v/>
      </c>
      <c r="BH902" s="78">
        <f t="shared" si="145"/>
        <v>0</v>
      </c>
      <c r="BI902" s="2">
        <f t="shared" si="148"/>
        <v>0</v>
      </c>
      <c r="BJ902" s="2">
        <f t="shared" si="149"/>
        <v>0</v>
      </c>
      <c r="BK902" s="2">
        <f t="shared" si="146"/>
        <v>0</v>
      </c>
    </row>
    <row r="903" spans="2:63" ht="15" customHeight="1" x14ac:dyDescent="0.25">
      <c r="B903" s="14">
        <v>895</v>
      </c>
      <c r="C903" s="95" t="str">
        <f t="shared" si="150"/>
        <v/>
      </c>
      <c r="D903" s="15" t="str">
        <f t="shared" si="144"/>
        <v>OK</v>
      </c>
      <c r="E903" s="16" t="e">
        <f>VLOOKUP('Data Sheet'!$B$8,'Data Sheet'!$I$2:$J$9,2,FALSE)</f>
        <v>#N/A</v>
      </c>
      <c r="F903" s="16" t="str">
        <f t="shared" si="151"/>
        <v/>
      </c>
      <c r="G903" s="103">
        <f t="shared" si="152"/>
        <v>0</v>
      </c>
      <c r="H903" s="17" t="s">
        <v>26</v>
      </c>
      <c r="I903" s="17" t="s">
        <v>26</v>
      </c>
      <c r="J903" s="17" t="str">
        <f>IF('Data Sheet'!$B$9="NC-50","N/A","OK")</f>
        <v>OK</v>
      </c>
      <c r="K903" s="17" t="str">
        <f>IF('Data Sheet'!$B$9="NC-50","N/A","OK")</f>
        <v>OK</v>
      </c>
      <c r="L903" s="17" t="str">
        <f t="shared" si="153"/>
        <v>OK</v>
      </c>
      <c r="M903" s="17" t="str">
        <f t="shared" si="154"/>
        <v>OK</v>
      </c>
      <c r="N903" s="18" t="str">
        <f>IF(BO903&lt;&gt;"",
    IF(INT('Data Sheet'!$A$19)=INT('Data Sheet'!$B$19),
        --(INT('Data Sheet'!$A$19) &amp; "." &amp; BO903),
        IF(AND((--(INT('Data Sheet'!$A$19) &amp; "." &amp; BO903)&gt;=--('Data Sheet'!$A$19)), (--(INT('Data Sheet'!$A$19) &amp; "." &amp; BO903)&lt;=--('Data Sheet'!$B$19))),
            --(INT('Data Sheet'!$A$19) &amp; "." &amp; BO903),
            --(INT('Data Sheet'!$B$19) &amp; "." &amp; BO903)
        )
    ),
    IF(BN903&lt;&gt;"",
        IF(INT('Data Sheet'!$A$19)=INT('Data Sheet'!$B$19),
            --(INT('Data Sheet'!$A$19) &amp; "." &amp; LEFT(BN903,3)),
            IF(AND((--(INT('Data Sheet'!$A$19) &amp; "." &amp; LEFT(BN903,3))&gt;=--('Data Sheet'!$A$19)), (--(INT('Data Sheet'!$A$19) &amp; "." &amp; LEFT(BN903,3))&lt;=--('Data Sheet'!$B$19))),
                --(INT('Data Sheet'!$A$19) &amp; "." &amp; LEFT(BN903,3)),
                --(INT('Data Sheet'!$B$19) &amp; "." &amp; LEFT(BN903,3))
            )
        ),
        "OK"
    )
)</f>
        <v>OK</v>
      </c>
      <c r="O903" s="23" t="str">
        <f>IF(BP903&lt;&gt;"",
    IF(INT('Data Sheet'!$A$19)=INT('Data Sheet'!$B$19),
        --(INT('Data Sheet'!$A$19) &amp; "." &amp; BP903),
        IF(AND((--(INT('Data Sheet'!$A$19) &amp; "." &amp; BP903)&gt;=--('Data Sheet'!$A$19)), (--(INT('Data Sheet'!$A$19) &amp; "." &amp; BP903)&lt;=--('Data Sheet'!$B$19))),
            --(INT('Data Sheet'!$A$19) &amp; "." &amp; BP903),
            --(INT('Data Sheet'!$B$19) &amp; "." &amp; BP903)
        )
    ),
    IF(BN903&lt;&gt;"",
        IF(INT('Data Sheet'!$A$19)=INT('Data Sheet'!$B$19),
            --(INT('Data Sheet'!$A$19) &amp; "." &amp; RIGHT(BN903,3)),
            IF(AND((--(INT('Data Sheet'!$A$19) &amp; "." &amp; RIGHT(BN903,3))&gt;=--('Data Sheet'!$A$19)), (--(INT('Data Sheet'!$A$19) &amp; "." &amp; RIGHT(BN903,3))&lt;=--('Data Sheet'!$B$19))),
                --(INT('Data Sheet'!$A$19) &amp; "." &amp; RIGHT(BN903,3)),
                --(INT('Data Sheet'!$B$19) &amp; "." &amp; RIGHT(BN903,3))
            )
        ),
        "OK"
    )
)</f>
        <v>OK</v>
      </c>
      <c r="P903" s="23" t="str">
        <f>IF(BR903&lt;&gt;"",
    IF(INT('Data Sheet'!$A$19)=INT('Data Sheet'!$B$15),
        --(INT('Data Sheet'!$A$15) &amp; "." &amp; BR903),
        IF(AND((--(INT('Data Sheet'!$A$15) &amp; "." &amp; BR903)&gt;=--('Data Sheet'!$A$15)), (--(INT('Data Sheet'!$A$15) &amp; "." &amp; BR903)&lt;=--('Data Sheet'!$B$15))),
            --(INT('Data Sheet'!$A$15) &amp; "." &amp; BR903),
            --(INT('Data Sheet'!$B$15) &amp; "." &amp; BR903)
        )
    ),
    IF(BQ903&lt;&gt;"",
        IF(INT('Data Sheet'!$A$15)=INT('Data Sheet'!$B$15),
            --(INT('Data Sheet'!$A$15) &amp; "." &amp; LEFT(BQ903,3)),
            IF(AND((--(INT('Data Sheet'!$A$15) &amp; "." &amp; LEFT(BQ903,3))&gt;=--('Data Sheet'!$A$15)), (--(INT('Data Sheet'!$A$15) &amp; "." &amp; LEFT(BQ903,3))&lt;=--('Data Sheet'!$B$15))),
                --(INT('Data Sheet'!$A$15) &amp; "." &amp; LEFT(BQ903,3)),
                --(INT('Data Sheet'!$B$15) &amp; "." &amp; LEFT(BQ903,3))
            )
        ),
        "OK"
    )
)</f>
        <v>OK</v>
      </c>
      <c r="Q903" s="23" t="str">
        <f>IF(BS903&lt;&gt;"",
    IF(INT('Data Sheet'!$A$19)=INT('Data Sheet'!$B$15),
        --(INT('Data Sheet'!$A$15) &amp; "." &amp; BS903),
        IF(AND((--(INT('Data Sheet'!$A$15) &amp; "." &amp; BS903)&gt;=--('Data Sheet'!$A$15)), (--(INT('Data Sheet'!$A$15) &amp; "." &amp; BS903)&lt;=--('Data Sheet'!$B$15))),
            --(INT('Data Sheet'!$A$15) &amp; "." &amp; BS903),
            --(INT('Data Sheet'!$B$15) &amp; "." &amp; BS903)
        )
    ),
    IF(BQ903&lt;&gt;"",
        IF(INT('Data Sheet'!$A$15)=INT('Data Sheet'!$B$15),
            --(INT('Data Sheet'!$A$15) &amp; "." &amp; RIGHT(BQ903,3)),
            IF(AND((--(INT('Data Sheet'!$A$15) &amp; "." &amp; RIGHT(BQ903,3))&gt;=--('Data Sheet'!$A$15)), (--(INT('Data Sheet'!$A$15) &amp; "." &amp; RIGHT(BQ903,3))&lt;=--('Data Sheet'!$B$15))),
                --(INT('Data Sheet'!$A$15) &amp; "." &amp; RIGHT(BQ903,3)),
                --(INT('Data Sheet'!$B$15) &amp; "." &amp; RIGHT(BQ903,3))
            )
        ),
        "OK"
    )
)</f>
        <v>OK</v>
      </c>
      <c r="R903" s="19"/>
      <c r="S903" s="19"/>
      <c r="T903" s="19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1"/>
      <c r="AU903" s="21"/>
      <c r="AV903" s="21"/>
      <c r="AW903" s="22"/>
      <c r="AX903" s="99"/>
      <c r="AY903" s="20"/>
      <c r="AZ903" s="20"/>
      <c r="BA903" s="22"/>
      <c r="BB903">
        <v>895</v>
      </c>
      <c r="BC903" s="80"/>
      <c r="BD903" s="80"/>
      <c r="BE903" s="80"/>
      <c r="BF903" s="80"/>
      <c r="BG903" s="32" t="str">
        <f t="shared" si="147"/>
        <v/>
      </c>
      <c r="BH903" s="78">
        <f t="shared" si="145"/>
        <v>0</v>
      </c>
      <c r="BI903" s="2">
        <f t="shared" si="148"/>
        <v>0</v>
      </c>
      <c r="BJ903" s="2">
        <f t="shared" si="149"/>
        <v>0</v>
      </c>
      <c r="BK903" s="2">
        <f t="shared" si="146"/>
        <v>0</v>
      </c>
    </row>
    <row r="904" spans="2:63" ht="15" customHeight="1" x14ac:dyDescent="0.25">
      <c r="B904" s="14">
        <v>896</v>
      </c>
      <c r="C904" s="95" t="str">
        <f t="shared" si="150"/>
        <v/>
      </c>
      <c r="D904" s="15" t="str">
        <f t="shared" si="144"/>
        <v>OK</v>
      </c>
      <c r="E904" s="16" t="e">
        <f>VLOOKUP('Data Sheet'!$B$8,'Data Sheet'!$I$2:$J$9,2,FALSE)</f>
        <v>#N/A</v>
      </c>
      <c r="F904" s="16" t="str">
        <f t="shared" si="151"/>
        <v/>
      </c>
      <c r="G904" s="103">
        <f t="shared" si="152"/>
        <v>0</v>
      </c>
      <c r="H904" s="17" t="s">
        <v>26</v>
      </c>
      <c r="I904" s="17" t="s">
        <v>26</v>
      </c>
      <c r="J904" s="17" t="str">
        <f>IF('Data Sheet'!$B$9="NC-50","N/A","OK")</f>
        <v>OK</v>
      </c>
      <c r="K904" s="17" t="str">
        <f>IF('Data Sheet'!$B$9="NC-50","N/A","OK")</f>
        <v>OK</v>
      </c>
      <c r="L904" s="17" t="str">
        <f t="shared" si="153"/>
        <v>OK</v>
      </c>
      <c r="M904" s="17" t="str">
        <f t="shared" si="154"/>
        <v>OK</v>
      </c>
      <c r="N904" s="18" t="str">
        <f>IF(BO904&lt;&gt;"",
    IF(INT('Data Sheet'!$A$19)=INT('Data Sheet'!$B$19),
        --(INT('Data Sheet'!$A$19) &amp; "." &amp; BO904),
        IF(AND((--(INT('Data Sheet'!$A$19) &amp; "." &amp; BO904)&gt;=--('Data Sheet'!$A$19)), (--(INT('Data Sheet'!$A$19) &amp; "." &amp; BO904)&lt;=--('Data Sheet'!$B$19))),
            --(INT('Data Sheet'!$A$19) &amp; "." &amp; BO904),
            --(INT('Data Sheet'!$B$19) &amp; "." &amp; BO904)
        )
    ),
    IF(BN904&lt;&gt;"",
        IF(INT('Data Sheet'!$A$19)=INT('Data Sheet'!$B$19),
            --(INT('Data Sheet'!$A$19) &amp; "." &amp; LEFT(BN904,3)),
            IF(AND((--(INT('Data Sheet'!$A$19) &amp; "." &amp; LEFT(BN904,3))&gt;=--('Data Sheet'!$A$19)), (--(INT('Data Sheet'!$A$19) &amp; "." &amp; LEFT(BN904,3))&lt;=--('Data Sheet'!$B$19))),
                --(INT('Data Sheet'!$A$19) &amp; "." &amp; LEFT(BN904,3)),
                --(INT('Data Sheet'!$B$19) &amp; "." &amp; LEFT(BN904,3))
            )
        ),
        "OK"
    )
)</f>
        <v>OK</v>
      </c>
      <c r="O904" s="23" t="str">
        <f>IF(BP904&lt;&gt;"",
    IF(INT('Data Sheet'!$A$19)=INT('Data Sheet'!$B$19),
        --(INT('Data Sheet'!$A$19) &amp; "." &amp; BP904),
        IF(AND((--(INT('Data Sheet'!$A$19) &amp; "." &amp; BP904)&gt;=--('Data Sheet'!$A$19)), (--(INT('Data Sheet'!$A$19) &amp; "." &amp; BP904)&lt;=--('Data Sheet'!$B$19))),
            --(INT('Data Sheet'!$A$19) &amp; "." &amp; BP904),
            --(INT('Data Sheet'!$B$19) &amp; "." &amp; BP904)
        )
    ),
    IF(BN904&lt;&gt;"",
        IF(INT('Data Sheet'!$A$19)=INT('Data Sheet'!$B$19),
            --(INT('Data Sheet'!$A$19) &amp; "." &amp; RIGHT(BN904,3)),
            IF(AND((--(INT('Data Sheet'!$A$19) &amp; "." &amp; RIGHT(BN904,3))&gt;=--('Data Sheet'!$A$19)), (--(INT('Data Sheet'!$A$19) &amp; "." &amp; RIGHT(BN904,3))&lt;=--('Data Sheet'!$B$19))),
                --(INT('Data Sheet'!$A$19) &amp; "." &amp; RIGHT(BN904,3)),
                --(INT('Data Sheet'!$B$19) &amp; "." &amp; RIGHT(BN904,3))
            )
        ),
        "OK"
    )
)</f>
        <v>OK</v>
      </c>
      <c r="P904" s="23" t="str">
        <f>IF(BR904&lt;&gt;"",
    IF(INT('Data Sheet'!$A$19)=INT('Data Sheet'!$B$15),
        --(INT('Data Sheet'!$A$15) &amp; "." &amp; BR904),
        IF(AND((--(INT('Data Sheet'!$A$15) &amp; "." &amp; BR904)&gt;=--('Data Sheet'!$A$15)), (--(INT('Data Sheet'!$A$15) &amp; "." &amp; BR904)&lt;=--('Data Sheet'!$B$15))),
            --(INT('Data Sheet'!$A$15) &amp; "." &amp; BR904),
            --(INT('Data Sheet'!$B$15) &amp; "." &amp; BR904)
        )
    ),
    IF(BQ904&lt;&gt;"",
        IF(INT('Data Sheet'!$A$15)=INT('Data Sheet'!$B$15),
            --(INT('Data Sheet'!$A$15) &amp; "." &amp; LEFT(BQ904,3)),
            IF(AND((--(INT('Data Sheet'!$A$15) &amp; "." &amp; LEFT(BQ904,3))&gt;=--('Data Sheet'!$A$15)), (--(INT('Data Sheet'!$A$15) &amp; "." &amp; LEFT(BQ904,3))&lt;=--('Data Sheet'!$B$15))),
                --(INT('Data Sheet'!$A$15) &amp; "." &amp; LEFT(BQ904,3)),
                --(INT('Data Sheet'!$B$15) &amp; "." &amp; LEFT(BQ904,3))
            )
        ),
        "OK"
    )
)</f>
        <v>OK</v>
      </c>
      <c r="Q904" s="23" t="str">
        <f>IF(BS904&lt;&gt;"",
    IF(INT('Data Sheet'!$A$19)=INT('Data Sheet'!$B$15),
        --(INT('Data Sheet'!$A$15) &amp; "." &amp; BS904),
        IF(AND((--(INT('Data Sheet'!$A$15) &amp; "." &amp; BS904)&gt;=--('Data Sheet'!$A$15)), (--(INT('Data Sheet'!$A$15) &amp; "." &amp; BS904)&lt;=--('Data Sheet'!$B$15))),
            --(INT('Data Sheet'!$A$15) &amp; "." &amp; BS904),
            --(INT('Data Sheet'!$B$15) &amp; "." &amp; BS904)
        )
    ),
    IF(BQ904&lt;&gt;"",
        IF(INT('Data Sheet'!$A$15)=INT('Data Sheet'!$B$15),
            --(INT('Data Sheet'!$A$15) &amp; "." &amp; RIGHT(BQ904,3)),
            IF(AND((--(INT('Data Sheet'!$A$15) &amp; "." &amp; RIGHT(BQ904,3))&gt;=--('Data Sheet'!$A$15)), (--(INT('Data Sheet'!$A$15) &amp; "." &amp; RIGHT(BQ904,3))&lt;=--('Data Sheet'!$B$15))),
                --(INT('Data Sheet'!$A$15) &amp; "." &amp; RIGHT(BQ904,3)),
                --(INT('Data Sheet'!$B$15) &amp; "." &amp; RIGHT(BQ904,3))
            )
        ),
        "OK"
    )
)</f>
        <v>OK</v>
      </c>
      <c r="R904" s="19"/>
      <c r="S904" s="19"/>
      <c r="T904" s="19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1"/>
      <c r="AU904" s="21"/>
      <c r="AV904" s="21"/>
      <c r="AW904" s="22"/>
      <c r="AX904" s="99"/>
      <c r="AY904" s="20"/>
      <c r="AZ904" s="20"/>
      <c r="BA904" s="22"/>
      <c r="BB904">
        <v>896</v>
      </c>
      <c r="BC904" s="80"/>
      <c r="BD904" s="80"/>
      <c r="BE904" s="80"/>
      <c r="BF904" s="80"/>
      <c r="BG904" s="32" t="str">
        <f t="shared" si="147"/>
        <v/>
      </c>
      <c r="BH904" s="78">
        <f t="shared" si="145"/>
        <v>0</v>
      </c>
      <c r="BI904" s="2">
        <f t="shared" si="148"/>
        <v>0</v>
      </c>
      <c r="BJ904" s="2">
        <f t="shared" si="149"/>
        <v>0</v>
      </c>
      <c r="BK904" s="2">
        <f t="shared" si="146"/>
        <v>0</v>
      </c>
    </row>
    <row r="905" spans="2:63" ht="15" customHeight="1" x14ac:dyDescent="0.25">
      <c r="B905" s="14">
        <v>897</v>
      </c>
      <c r="C905" s="95" t="str">
        <f t="shared" si="150"/>
        <v/>
      </c>
      <c r="D905" s="15" t="str">
        <f t="shared" ref="D905:D968" si="155">IF(AO905="x","-","OK")</f>
        <v>OK</v>
      </c>
      <c r="E905" s="16" t="e">
        <f>VLOOKUP('Data Sheet'!$B$8,'Data Sheet'!$I$2:$J$9,2,FALSE)</f>
        <v>#N/A</v>
      </c>
      <c r="F905" s="16" t="str">
        <f t="shared" si="151"/>
        <v/>
      </c>
      <c r="G905" s="103">
        <f t="shared" si="152"/>
        <v>0</v>
      </c>
      <c r="H905" s="17" t="s">
        <v>26</v>
      </c>
      <c r="I905" s="17" t="s">
        <v>26</v>
      </c>
      <c r="J905" s="17" t="str">
        <f>IF('Data Sheet'!$B$9="NC-50","N/A","OK")</f>
        <v>OK</v>
      </c>
      <c r="K905" s="17" t="str">
        <f>IF('Data Sheet'!$B$9="NC-50","N/A","OK")</f>
        <v>OK</v>
      </c>
      <c r="L905" s="17" t="str">
        <f t="shared" si="153"/>
        <v>OK</v>
      </c>
      <c r="M905" s="17" t="str">
        <f t="shared" si="154"/>
        <v>OK</v>
      </c>
      <c r="N905" s="18" t="str">
        <f>IF(BO905&lt;&gt;"",
    IF(INT('Data Sheet'!$A$19)=INT('Data Sheet'!$B$19),
        --(INT('Data Sheet'!$A$19) &amp; "." &amp; BO905),
        IF(AND((--(INT('Data Sheet'!$A$19) &amp; "." &amp; BO905)&gt;=--('Data Sheet'!$A$19)), (--(INT('Data Sheet'!$A$19) &amp; "." &amp; BO905)&lt;=--('Data Sheet'!$B$19))),
            --(INT('Data Sheet'!$A$19) &amp; "." &amp; BO905),
            --(INT('Data Sheet'!$B$19) &amp; "." &amp; BO905)
        )
    ),
    IF(BN905&lt;&gt;"",
        IF(INT('Data Sheet'!$A$19)=INT('Data Sheet'!$B$19),
            --(INT('Data Sheet'!$A$19) &amp; "." &amp; LEFT(BN905,3)),
            IF(AND((--(INT('Data Sheet'!$A$19) &amp; "." &amp; LEFT(BN905,3))&gt;=--('Data Sheet'!$A$19)), (--(INT('Data Sheet'!$A$19) &amp; "." &amp; LEFT(BN905,3))&lt;=--('Data Sheet'!$B$19))),
                --(INT('Data Sheet'!$A$19) &amp; "." &amp; LEFT(BN905,3)),
                --(INT('Data Sheet'!$B$19) &amp; "." &amp; LEFT(BN905,3))
            )
        ),
        "OK"
    )
)</f>
        <v>OK</v>
      </c>
      <c r="O905" s="23" t="str">
        <f>IF(BP905&lt;&gt;"",
    IF(INT('Data Sheet'!$A$19)=INT('Data Sheet'!$B$19),
        --(INT('Data Sheet'!$A$19) &amp; "." &amp; BP905),
        IF(AND((--(INT('Data Sheet'!$A$19) &amp; "." &amp; BP905)&gt;=--('Data Sheet'!$A$19)), (--(INT('Data Sheet'!$A$19) &amp; "." &amp; BP905)&lt;=--('Data Sheet'!$B$19))),
            --(INT('Data Sheet'!$A$19) &amp; "." &amp; BP905),
            --(INT('Data Sheet'!$B$19) &amp; "." &amp; BP905)
        )
    ),
    IF(BN905&lt;&gt;"",
        IF(INT('Data Sheet'!$A$19)=INT('Data Sheet'!$B$19),
            --(INT('Data Sheet'!$A$19) &amp; "." &amp; RIGHT(BN905,3)),
            IF(AND((--(INT('Data Sheet'!$A$19) &amp; "." &amp; RIGHT(BN905,3))&gt;=--('Data Sheet'!$A$19)), (--(INT('Data Sheet'!$A$19) &amp; "." &amp; RIGHT(BN905,3))&lt;=--('Data Sheet'!$B$19))),
                --(INT('Data Sheet'!$A$19) &amp; "." &amp; RIGHT(BN905,3)),
                --(INT('Data Sheet'!$B$19) &amp; "." &amp; RIGHT(BN905,3))
            )
        ),
        "OK"
    )
)</f>
        <v>OK</v>
      </c>
      <c r="P905" s="23" t="str">
        <f>IF(BR905&lt;&gt;"",
    IF(INT('Data Sheet'!$A$19)=INT('Data Sheet'!$B$15),
        --(INT('Data Sheet'!$A$15) &amp; "." &amp; BR905),
        IF(AND((--(INT('Data Sheet'!$A$15) &amp; "." &amp; BR905)&gt;=--('Data Sheet'!$A$15)), (--(INT('Data Sheet'!$A$15) &amp; "." &amp; BR905)&lt;=--('Data Sheet'!$B$15))),
            --(INT('Data Sheet'!$A$15) &amp; "." &amp; BR905),
            --(INT('Data Sheet'!$B$15) &amp; "." &amp; BR905)
        )
    ),
    IF(BQ905&lt;&gt;"",
        IF(INT('Data Sheet'!$A$15)=INT('Data Sheet'!$B$15),
            --(INT('Data Sheet'!$A$15) &amp; "." &amp; LEFT(BQ905,3)),
            IF(AND((--(INT('Data Sheet'!$A$15) &amp; "." &amp; LEFT(BQ905,3))&gt;=--('Data Sheet'!$A$15)), (--(INT('Data Sheet'!$A$15) &amp; "." &amp; LEFT(BQ905,3))&lt;=--('Data Sheet'!$B$15))),
                --(INT('Data Sheet'!$A$15) &amp; "." &amp; LEFT(BQ905,3)),
                --(INT('Data Sheet'!$B$15) &amp; "." &amp; LEFT(BQ905,3))
            )
        ),
        "OK"
    )
)</f>
        <v>OK</v>
      </c>
      <c r="Q905" s="23" t="str">
        <f>IF(BS905&lt;&gt;"",
    IF(INT('Data Sheet'!$A$19)=INT('Data Sheet'!$B$15),
        --(INT('Data Sheet'!$A$15) &amp; "." &amp; BS905),
        IF(AND((--(INT('Data Sheet'!$A$15) &amp; "." &amp; BS905)&gt;=--('Data Sheet'!$A$15)), (--(INT('Data Sheet'!$A$15) &amp; "." &amp; BS905)&lt;=--('Data Sheet'!$B$15))),
            --(INT('Data Sheet'!$A$15) &amp; "." &amp; BS905),
            --(INT('Data Sheet'!$B$15) &amp; "." &amp; BS905)
        )
    ),
    IF(BQ905&lt;&gt;"",
        IF(INT('Data Sheet'!$A$15)=INT('Data Sheet'!$B$15),
            --(INT('Data Sheet'!$A$15) &amp; "." &amp; RIGHT(BQ905,3)),
            IF(AND((--(INT('Data Sheet'!$A$15) &amp; "." &amp; RIGHT(BQ905,3))&gt;=--('Data Sheet'!$A$15)), (--(INT('Data Sheet'!$A$15) &amp; "." &amp; RIGHT(BQ905,3))&lt;=--('Data Sheet'!$B$15))),
                --(INT('Data Sheet'!$A$15) &amp; "." &amp; RIGHT(BQ905,3)),
                --(INT('Data Sheet'!$B$15) &amp; "." &amp; RIGHT(BQ905,3))
            )
        ),
        "OK"
    )
)</f>
        <v>OK</v>
      </c>
      <c r="R905" s="19"/>
      <c r="S905" s="19"/>
      <c r="T905" s="19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1"/>
      <c r="AU905" s="21"/>
      <c r="AV905" s="21"/>
      <c r="AW905" s="22"/>
      <c r="AX905" s="99"/>
      <c r="AY905" s="20"/>
      <c r="AZ905" s="20"/>
      <c r="BA905" s="22"/>
      <c r="BB905">
        <v>897</v>
      </c>
      <c r="BC905" s="80"/>
      <c r="BD905" s="80"/>
      <c r="BE905" s="80"/>
      <c r="BF905" s="80"/>
      <c r="BG905" s="32" t="str">
        <f t="shared" si="147"/>
        <v/>
      </c>
      <c r="BH905" s="78">
        <f t="shared" ref="BH905:BH968" si="156">COUNTA(T905:AF905)</f>
        <v>0</v>
      </c>
      <c r="BI905" s="2">
        <f t="shared" si="148"/>
        <v>0</v>
      </c>
      <c r="BJ905" s="2">
        <f t="shared" si="149"/>
        <v>0</v>
      </c>
      <c r="BK905" s="2">
        <f t="shared" ref="BK905:BK968" si="157">COUNTA(T905:AW905)</f>
        <v>0</v>
      </c>
    </row>
    <row r="906" spans="2:63" ht="15" customHeight="1" x14ac:dyDescent="0.25">
      <c r="B906" s="14">
        <v>898</v>
      </c>
      <c r="C906" s="95" t="str">
        <f t="shared" si="150"/>
        <v/>
      </c>
      <c r="D906" s="15" t="str">
        <f t="shared" si="155"/>
        <v>OK</v>
      </c>
      <c r="E906" s="16" t="e">
        <f>VLOOKUP('Data Sheet'!$B$8,'Data Sheet'!$I$2:$J$9,2,FALSE)</f>
        <v>#N/A</v>
      </c>
      <c r="F906" s="16" t="str">
        <f t="shared" si="151"/>
        <v/>
      </c>
      <c r="G906" s="103">
        <f t="shared" si="152"/>
        <v>0</v>
      </c>
      <c r="H906" s="17" t="s">
        <v>26</v>
      </c>
      <c r="I906" s="17" t="s">
        <v>26</v>
      </c>
      <c r="J906" s="17" t="str">
        <f>IF('Data Sheet'!$B$9="NC-50","N/A","OK")</f>
        <v>OK</v>
      </c>
      <c r="K906" s="17" t="str">
        <f>IF('Data Sheet'!$B$9="NC-50","N/A","OK")</f>
        <v>OK</v>
      </c>
      <c r="L906" s="17" t="str">
        <f t="shared" si="153"/>
        <v>OK</v>
      </c>
      <c r="M906" s="17" t="str">
        <f t="shared" si="154"/>
        <v>OK</v>
      </c>
      <c r="N906" s="18" t="str">
        <f>IF(BO906&lt;&gt;"",
    IF(INT('Data Sheet'!$A$19)=INT('Data Sheet'!$B$19),
        --(INT('Data Sheet'!$A$19) &amp; "." &amp; BO906),
        IF(AND((--(INT('Data Sheet'!$A$19) &amp; "." &amp; BO906)&gt;=--('Data Sheet'!$A$19)), (--(INT('Data Sheet'!$A$19) &amp; "." &amp; BO906)&lt;=--('Data Sheet'!$B$19))),
            --(INT('Data Sheet'!$A$19) &amp; "." &amp; BO906),
            --(INT('Data Sheet'!$B$19) &amp; "." &amp; BO906)
        )
    ),
    IF(BN906&lt;&gt;"",
        IF(INT('Data Sheet'!$A$19)=INT('Data Sheet'!$B$19),
            --(INT('Data Sheet'!$A$19) &amp; "." &amp; LEFT(BN906,3)),
            IF(AND((--(INT('Data Sheet'!$A$19) &amp; "." &amp; LEFT(BN906,3))&gt;=--('Data Sheet'!$A$19)), (--(INT('Data Sheet'!$A$19) &amp; "." &amp; LEFT(BN906,3))&lt;=--('Data Sheet'!$B$19))),
                --(INT('Data Sheet'!$A$19) &amp; "." &amp; LEFT(BN906,3)),
                --(INT('Data Sheet'!$B$19) &amp; "." &amp; LEFT(BN906,3))
            )
        ),
        "OK"
    )
)</f>
        <v>OK</v>
      </c>
      <c r="O906" s="23" t="str">
        <f>IF(BP906&lt;&gt;"",
    IF(INT('Data Sheet'!$A$19)=INT('Data Sheet'!$B$19),
        --(INT('Data Sheet'!$A$19) &amp; "." &amp; BP906),
        IF(AND((--(INT('Data Sheet'!$A$19) &amp; "." &amp; BP906)&gt;=--('Data Sheet'!$A$19)), (--(INT('Data Sheet'!$A$19) &amp; "." &amp; BP906)&lt;=--('Data Sheet'!$B$19))),
            --(INT('Data Sheet'!$A$19) &amp; "." &amp; BP906),
            --(INT('Data Sheet'!$B$19) &amp; "." &amp; BP906)
        )
    ),
    IF(BN906&lt;&gt;"",
        IF(INT('Data Sheet'!$A$19)=INT('Data Sheet'!$B$19),
            --(INT('Data Sheet'!$A$19) &amp; "." &amp; RIGHT(BN906,3)),
            IF(AND((--(INT('Data Sheet'!$A$19) &amp; "." &amp; RIGHT(BN906,3))&gt;=--('Data Sheet'!$A$19)), (--(INT('Data Sheet'!$A$19) &amp; "." &amp; RIGHT(BN906,3))&lt;=--('Data Sheet'!$B$19))),
                --(INT('Data Sheet'!$A$19) &amp; "." &amp; RIGHT(BN906,3)),
                --(INT('Data Sheet'!$B$19) &amp; "." &amp; RIGHT(BN906,3))
            )
        ),
        "OK"
    )
)</f>
        <v>OK</v>
      </c>
      <c r="P906" s="23" t="str">
        <f>IF(BR906&lt;&gt;"",
    IF(INT('Data Sheet'!$A$19)=INT('Data Sheet'!$B$15),
        --(INT('Data Sheet'!$A$15) &amp; "." &amp; BR906),
        IF(AND((--(INT('Data Sheet'!$A$15) &amp; "." &amp; BR906)&gt;=--('Data Sheet'!$A$15)), (--(INT('Data Sheet'!$A$15) &amp; "." &amp; BR906)&lt;=--('Data Sheet'!$B$15))),
            --(INT('Data Sheet'!$A$15) &amp; "." &amp; BR906),
            --(INT('Data Sheet'!$B$15) &amp; "." &amp; BR906)
        )
    ),
    IF(BQ906&lt;&gt;"",
        IF(INT('Data Sheet'!$A$15)=INT('Data Sheet'!$B$15),
            --(INT('Data Sheet'!$A$15) &amp; "." &amp; LEFT(BQ906,3)),
            IF(AND((--(INT('Data Sheet'!$A$15) &amp; "." &amp; LEFT(BQ906,3))&gt;=--('Data Sheet'!$A$15)), (--(INT('Data Sheet'!$A$15) &amp; "." &amp; LEFT(BQ906,3))&lt;=--('Data Sheet'!$B$15))),
                --(INT('Data Sheet'!$A$15) &amp; "." &amp; LEFT(BQ906,3)),
                --(INT('Data Sheet'!$B$15) &amp; "." &amp; LEFT(BQ906,3))
            )
        ),
        "OK"
    )
)</f>
        <v>OK</v>
      </c>
      <c r="Q906" s="23" t="str">
        <f>IF(BS906&lt;&gt;"",
    IF(INT('Data Sheet'!$A$19)=INT('Data Sheet'!$B$15),
        --(INT('Data Sheet'!$A$15) &amp; "." &amp; BS906),
        IF(AND((--(INT('Data Sheet'!$A$15) &amp; "." &amp; BS906)&gt;=--('Data Sheet'!$A$15)), (--(INT('Data Sheet'!$A$15) &amp; "." &amp; BS906)&lt;=--('Data Sheet'!$B$15))),
            --(INT('Data Sheet'!$A$15) &amp; "." &amp; BS906),
            --(INT('Data Sheet'!$B$15) &amp; "." &amp; BS906)
        )
    ),
    IF(BQ906&lt;&gt;"",
        IF(INT('Data Sheet'!$A$15)=INT('Data Sheet'!$B$15),
            --(INT('Data Sheet'!$A$15) &amp; "." &amp; RIGHT(BQ906,3)),
            IF(AND((--(INT('Data Sheet'!$A$15) &amp; "." &amp; RIGHT(BQ906,3))&gt;=--('Data Sheet'!$A$15)), (--(INT('Data Sheet'!$A$15) &amp; "." &amp; RIGHT(BQ906,3))&lt;=--('Data Sheet'!$B$15))),
                --(INT('Data Sheet'!$A$15) &amp; "." &amp; RIGHT(BQ906,3)),
                --(INT('Data Sheet'!$B$15) &amp; "." &amp; RIGHT(BQ906,3))
            )
        ),
        "OK"
    )
)</f>
        <v>OK</v>
      </c>
      <c r="R906" s="19"/>
      <c r="S906" s="19"/>
      <c r="T906" s="19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1"/>
      <c r="AU906" s="21"/>
      <c r="AV906" s="21"/>
      <c r="AW906" s="22"/>
      <c r="AX906" s="99"/>
      <c r="AY906" s="20"/>
      <c r="AZ906" s="20"/>
      <c r="BA906" s="22"/>
      <c r="BB906">
        <v>898</v>
      </c>
      <c r="BC906" s="80"/>
      <c r="BD906" s="80"/>
      <c r="BE906" s="80"/>
      <c r="BF906" s="80"/>
      <c r="BG906" s="32" t="str">
        <f t="shared" ref="BG906:BG969" si="158">CONCATENATE(BC906,BD906,BE906,BF906)</f>
        <v/>
      </c>
      <c r="BH906" s="78">
        <f t="shared" si="156"/>
        <v>0</v>
      </c>
      <c r="BI906" s="2">
        <f t="shared" ref="BI906:BI969" si="159">IF(COUNTA(AI906:AN906)&gt;0,1,0)</f>
        <v>0</v>
      </c>
      <c r="BJ906" s="2">
        <f t="shared" ref="BJ906:BJ969" si="160">IF(SUM(BH906:BI906)=2,1,0)</f>
        <v>0</v>
      </c>
      <c r="BK906" s="2">
        <f t="shared" si="157"/>
        <v>0</v>
      </c>
    </row>
    <row r="907" spans="2:63" ht="15" customHeight="1" x14ac:dyDescent="0.25">
      <c r="B907" s="14">
        <v>899</v>
      </c>
      <c r="C907" s="95" t="str">
        <f t="shared" ref="C907:C970" si="161">BG907</f>
        <v/>
      </c>
      <c r="D907" s="15" t="str">
        <f t="shared" si="155"/>
        <v>OK</v>
      </c>
      <c r="E907" s="16" t="e">
        <f>VLOOKUP('Data Sheet'!$B$8,'Data Sheet'!$I$2:$J$9,2,FALSE)</f>
        <v>#N/A</v>
      </c>
      <c r="F907" s="16" t="str">
        <f t="shared" ref="F907:F970" si="162">IF(BT907="", "", --("0."&amp;BT907))</f>
        <v/>
      </c>
      <c r="G907" s="103">
        <f t="shared" ref="G907:G970" si="163">IF(F907="", 0, F907/E907)</f>
        <v>0</v>
      </c>
      <c r="H907" s="17" t="s">
        <v>26</v>
      </c>
      <c r="I907" s="17" t="s">
        <v>26</v>
      </c>
      <c r="J907" s="17" t="str">
        <f>IF('Data Sheet'!$B$9="NC-50","N/A","OK")</f>
        <v>OK</v>
      </c>
      <c r="K907" s="17" t="str">
        <f>IF('Data Sheet'!$B$9="NC-50","N/A","OK")</f>
        <v>OK</v>
      </c>
      <c r="L907" s="17" t="str">
        <f t="shared" ref="L907:L970" si="164">IF($AP907="x","MIN","OK")</f>
        <v>OK</v>
      </c>
      <c r="M907" s="17" t="str">
        <f t="shared" ref="M907:M970" si="165">IF($AQ907="x","MIN","OK")</f>
        <v>OK</v>
      </c>
      <c r="N907" s="18" t="str">
        <f>IF(BO907&lt;&gt;"",
    IF(INT('Data Sheet'!$A$19)=INT('Data Sheet'!$B$19),
        --(INT('Data Sheet'!$A$19) &amp; "." &amp; BO907),
        IF(AND((--(INT('Data Sheet'!$A$19) &amp; "." &amp; BO907)&gt;=--('Data Sheet'!$A$19)), (--(INT('Data Sheet'!$A$19) &amp; "." &amp; BO907)&lt;=--('Data Sheet'!$B$19))),
            --(INT('Data Sheet'!$A$19) &amp; "." &amp; BO907),
            --(INT('Data Sheet'!$B$19) &amp; "." &amp; BO907)
        )
    ),
    IF(BN907&lt;&gt;"",
        IF(INT('Data Sheet'!$A$19)=INT('Data Sheet'!$B$19),
            --(INT('Data Sheet'!$A$19) &amp; "." &amp; LEFT(BN907,3)),
            IF(AND((--(INT('Data Sheet'!$A$19) &amp; "." &amp; LEFT(BN907,3))&gt;=--('Data Sheet'!$A$19)), (--(INT('Data Sheet'!$A$19) &amp; "." &amp; LEFT(BN907,3))&lt;=--('Data Sheet'!$B$19))),
                --(INT('Data Sheet'!$A$19) &amp; "." &amp; LEFT(BN907,3)),
                --(INT('Data Sheet'!$B$19) &amp; "." &amp; LEFT(BN907,3))
            )
        ),
        "OK"
    )
)</f>
        <v>OK</v>
      </c>
      <c r="O907" s="23" t="str">
        <f>IF(BP907&lt;&gt;"",
    IF(INT('Data Sheet'!$A$19)=INT('Data Sheet'!$B$19),
        --(INT('Data Sheet'!$A$19) &amp; "." &amp; BP907),
        IF(AND((--(INT('Data Sheet'!$A$19) &amp; "." &amp; BP907)&gt;=--('Data Sheet'!$A$19)), (--(INT('Data Sheet'!$A$19) &amp; "." &amp; BP907)&lt;=--('Data Sheet'!$B$19))),
            --(INT('Data Sheet'!$A$19) &amp; "." &amp; BP907),
            --(INT('Data Sheet'!$B$19) &amp; "." &amp; BP907)
        )
    ),
    IF(BN907&lt;&gt;"",
        IF(INT('Data Sheet'!$A$19)=INT('Data Sheet'!$B$19),
            --(INT('Data Sheet'!$A$19) &amp; "." &amp; RIGHT(BN907,3)),
            IF(AND((--(INT('Data Sheet'!$A$19) &amp; "." &amp; RIGHT(BN907,3))&gt;=--('Data Sheet'!$A$19)), (--(INT('Data Sheet'!$A$19) &amp; "." &amp; RIGHT(BN907,3))&lt;=--('Data Sheet'!$B$19))),
                --(INT('Data Sheet'!$A$19) &amp; "." &amp; RIGHT(BN907,3)),
                --(INT('Data Sheet'!$B$19) &amp; "." &amp; RIGHT(BN907,3))
            )
        ),
        "OK"
    )
)</f>
        <v>OK</v>
      </c>
      <c r="P907" s="23" t="str">
        <f>IF(BR907&lt;&gt;"",
    IF(INT('Data Sheet'!$A$19)=INT('Data Sheet'!$B$15),
        --(INT('Data Sheet'!$A$15) &amp; "." &amp; BR907),
        IF(AND((--(INT('Data Sheet'!$A$15) &amp; "." &amp; BR907)&gt;=--('Data Sheet'!$A$15)), (--(INT('Data Sheet'!$A$15) &amp; "." &amp; BR907)&lt;=--('Data Sheet'!$B$15))),
            --(INT('Data Sheet'!$A$15) &amp; "." &amp; BR907),
            --(INT('Data Sheet'!$B$15) &amp; "." &amp; BR907)
        )
    ),
    IF(BQ907&lt;&gt;"",
        IF(INT('Data Sheet'!$A$15)=INT('Data Sheet'!$B$15),
            --(INT('Data Sheet'!$A$15) &amp; "." &amp; LEFT(BQ907,3)),
            IF(AND((--(INT('Data Sheet'!$A$15) &amp; "." &amp; LEFT(BQ907,3))&gt;=--('Data Sheet'!$A$15)), (--(INT('Data Sheet'!$A$15) &amp; "." &amp; LEFT(BQ907,3))&lt;=--('Data Sheet'!$B$15))),
                --(INT('Data Sheet'!$A$15) &amp; "." &amp; LEFT(BQ907,3)),
                --(INT('Data Sheet'!$B$15) &amp; "." &amp; LEFT(BQ907,3))
            )
        ),
        "OK"
    )
)</f>
        <v>OK</v>
      </c>
      <c r="Q907" s="23" t="str">
        <f>IF(BS907&lt;&gt;"",
    IF(INT('Data Sheet'!$A$19)=INT('Data Sheet'!$B$15),
        --(INT('Data Sheet'!$A$15) &amp; "." &amp; BS907),
        IF(AND((--(INT('Data Sheet'!$A$15) &amp; "." &amp; BS907)&gt;=--('Data Sheet'!$A$15)), (--(INT('Data Sheet'!$A$15) &amp; "." &amp; BS907)&lt;=--('Data Sheet'!$B$15))),
            --(INT('Data Sheet'!$A$15) &amp; "." &amp; BS907),
            --(INT('Data Sheet'!$B$15) &amp; "." &amp; BS907)
        )
    ),
    IF(BQ907&lt;&gt;"",
        IF(INT('Data Sheet'!$A$15)=INT('Data Sheet'!$B$15),
            --(INT('Data Sheet'!$A$15) &amp; "." &amp; RIGHT(BQ907,3)),
            IF(AND((--(INT('Data Sheet'!$A$15) &amp; "." &amp; RIGHT(BQ907,3))&gt;=--('Data Sheet'!$A$15)), (--(INT('Data Sheet'!$A$15) &amp; "." &amp; RIGHT(BQ907,3))&lt;=--('Data Sheet'!$B$15))),
                --(INT('Data Sheet'!$A$15) &amp; "." &amp; RIGHT(BQ907,3)),
                --(INT('Data Sheet'!$B$15) &amp; "." &amp; RIGHT(BQ907,3))
            )
        ),
        "OK"
    )
)</f>
        <v>OK</v>
      </c>
      <c r="R907" s="19"/>
      <c r="S907" s="19"/>
      <c r="T907" s="19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1"/>
      <c r="AU907" s="21"/>
      <c r="AV907" s="21"/>
      <c r="AW907" s="22"/>
      <c r="AX907" s="99"/>
      <c r="AY907" s="20"/>
      <c r="AZ907" s="20"/>
      <c r="BA907" s="22"/>
      <c r="BB907">
        <v>899</v>
      </c>
      <c r="BC907" s="80"/>
      <c r="BD907" s="80"/>
      <c r="BE907" s="80"/>
      <c r="BF907" s="80"/>
      <c r="BG907" s="32" t="str">
        <f t="shared" si="158"/>
        <v/>
      </c>
      <c r="BH907" s="78">
        <f t="shared" si="156"/>
        <v>0</v>
      </c>
      <c r="BI907" s="2">
        <f t="shared" si="159"/>
        <v>0</v>
      </c>
      <c r="BJ907" s="2">
        <f t="shared" si="160"/>
        <v>0</v>
      </c>
      <c r="BK907" s="2">
        <f t="shared" si="157"/>
        <v>0</v>
      </c>
    </row>
    <row r="908" spans="2:63" ht="15" customHeight="1" x14ac:dyDescent="0.25">
      <c r="B908" s="14">
        <v>900</v>
      </c>
      <c r="C908" s="95" t="str">
        <f t="shared" si="161"/>
        <v/>
      </c>
      <c r="D908" s="15" t="str">
        <f t="shared" si="155"/>
        <v>OK</v>
      </c>
      <c r="E908" s="16" t="e">
        <f>VLOOKUP('Data Sheet'!$B$8,'Data Sheet'!$I$2:$J$9,2,FALSE)</f>
        <v>#N/A</v>
      </c>
      <c r="F908" s="16" t="str">
        <f t="shared" si="162"/>
        <v/>
      </c>
      <c r="G908" s="103">
        <f t="shared" si="163"/>
        <v>0</v>
      </c>
      <c r="H908" s="17" t="s">
        <v>26</v>
      </c>
      <c r="I908" s="17" t="s">
        <v>26</v>
      </c>
      <c r="J908" s="17" t="str">
        <f>IF('Data Sheet'!$B$9="NC-50","N/A","OK")</f>
        <v>OK</v>
      </c>
      <c r="K908" s="17" t="str">
        <f>IF('Data Sheet'!$B$9="NC-50","N/A","OK")</f>
        <v>OK</v>
      </c>
      <c r="L908" s="17" t="str">
        <f t="shared" si="164"/>
        <v>OK</v>
      </c>
      <c r="M908" s="17" t="str">
        <f t="shared" si="165"/>
        <v>OK</v>
      </c>
      <c r="N908" s="18" t="str">
        <f>IF(BO908&lt;&gt;"",
    IF(INT('Data Sheet'!$A$19)=INT('Data Sheet'!$B$19),
        --(INT('Data Sheet'!$A$19) &amp; "." &amp; BO908),
        IF(AND((--(INT('Data Sheet'!$A$19) &amp; "." &amp; BO908)&gt;=--('Data Sheet'!$A$19)), (--(INT('Data Sheet'!$A$19) &amp; "." &amp; BO908)&lt;=--('Data Sheet'!$B$19))),
            --(INT('Data Sheet'!$A$19) &amp; "." &amp; BO908),
            --(INT('Data Sheet'!$B$19) &amp; "." &amp; BO908)
        )
    ),
    IF(BN908&lt;&gt;"",
        IF(INT('Data Sheet'!$A$19)=INT('Data Sheet'!$B$19),
            --(INT('Data Sheet'!$A$19) &amp; "." &amp; LEFT(BN908,3)),
            IF(AND((--(INT('Data Sheet'!$A$19) &amp; "." &amp; LEFT(BN908,3))&gt;=--('Data Sheet'!$A$19)), (--(INT('Data Sheet'!$A$19) &amp; "." &amp; LEFT(BN908,3))&lt;=--('Data Sheet'!$B$19))),
                --(INT('Data Sheet'!$A$19) &amp; "." &amp; LEFT(BN908,3)),
                --(INT('Data Sheet'!$B$19) &amp; "." &amp; LEFT(BN908,3))
            )
        ),
        "OK"
    )
)</f>
        <v>OK</v>
      </c>
      <c r="O908" s="23" t="str">
        <f>IF(BP908&lt;&gt;"",
    IF(INT('Data Sheet'!$A$19)=INT('Data Sheet'!$B$19),
        --(INT('Data Sheet'!$A$19) &amp; "." &amp; BP908),
        IF(AND((--(INT('Data Sheet'!$A$19) &amp; "." &amp; BP908)&gt;=--('Data Sheet'!$A$19)), (--(INT('Data Sheet'!$A$19) &amp; "." &amp; BP908)&lt;=--('Data Sheet'!$B$19))),
            --(INT('Data Sheet'!$A$19) &amp; "." &amp; BP908),
            --(INT('Data Sheet'!$B$19) &amp; "." &amp; BP908)
        )
    ),
    IF(BN908&lt;&gt;"",
        IF(INT('Data Sheet'!$A$19)=INT('Data Sheet'!$B$19),
            --(INT('Data Sheet'!$A$19) &amp; "." &amp; RIGHT(BN908,3)),
            IF(AND((--(INT('Data Sheet'!$A$19) &amp; "." &amp; RIGHT(BN908,3))&gt;=--('Data Sheet'!$A$19)), (--(INT('Data Sheet'!$A$19) &amp; "." &amp; RIGHT(BN908,3))&lt;=--('Data Sheet'!$B$19))),
                --(INT('Data Sheet'!$A$19) &amp; "." &amp; RIGHT(BN908,3)),
                --(INT('Data Sheet'!$B$19) &amp; "." &amp; RIGHT(BN908,3))
            )
        ),
        "OK"
    )
)</f>
        <v>OK</v>
      </c>
      <c r="P908" s="23" t="str">
        <f>IF(BR908&lt;&gt;"",
    IF(INT('Data Sheet'!$A$19)=INT('Data Sheet'!$B$15),
        --(INT('Data Sheet'!$A$15) &amp; "." &amp; BR908),
        IF(AND((--(INT('Data Sheet'!$A$15) &amp; "." &amp; BR908)&gt;=--('Data Sheet'!$A$15)), (--(INT('Data Sheet'!$A$15) &amp; "." &amp; BR908)&lt;=--('Data Sheet'!$B$15))),
            --(INT('Data Sheet'!$A$15) &amp; "." &amp; BR908),
            --(INT('Data Sheet'!$B$15) &amp; "." &amp; BR908)
        )
    ),
    IF(BQ908&lt;&gt;"",
        IF(INT('Data Sheet'!$A$15)=INT('Data Sheet'!$B$15),
            --(INT('Data Sheet'!$A$15) &amp; "." &amp; LEFT(BQ908,3)),
            IF(AND((--(INT('Data Sheet'!$A$15) &amp; "." &amp; LEFT(BQ908,3))&gt;=--('Data Sheet'!$A$15)), (--(INT('Data Sheet'!$A$15) &amp; "." &amp; LEFT(BQ908,3))&lt;=--('Data Sheet'!$B$15))),
                --(INT('Data Sheet'!$A$15) &amp; "." &amp; LEFT(BQ908,3)),
                --(INT('Data Sheet'!$B$15) &amp; "." &amp; LEFT(BQ908,3))
            )
        ),
        "OK"
    )
)</f>
        <v>OK</v>
      </c>
      <c r="Q908" s="23" t="str">
        <f>IF(BS908&lt;&gt;"",
    IF(INT('Data Sheet'!$A$19)=INT('Data Sheet'!$B$15),
        --(INT('Data Sheet'!$A$15) &amp; "." &amp; BS908),
        IF(AND((--(INT('Data Sheet'!$A$15) &amp; "." &amp; BS908)&gt;=--('Data Sheet'!$A$15)), (--(INT('Data Sheet'!$A$15) &amp; "." &amp; BS908)&lt;=--('Data Sheet'!$B$15))),
            --(INT('Data Sheet'!$A$15) &amp; "." &amp; BS908),
            --(INT('Data Sheet'!$B$15) &amp; "." &amp; BS908)
        )
    ),
    IF(BQ908&lt;&gt;"",
        IF(INT('Data Sheet'!$A$15)=INT('Data Sheet'!$B$15),
            --(INT('Data Sheet'!$A$15) &amp; "." &amp; RIGHT(BQ908,3)),
            IF(AND((--(INT('Data Sheet'!$A$15) &amp; "." &amp; RIGHT(BQ908,3))&gt;=--('Data Sheet'!$A$15)), (--(INT('Data Sheet'!$A$15) &amp; "." &amp; RIGHT(BQ908,3))&lt;=--('Data Sheet'!$B$15))),
                --(INT('Data Sheet'!$A$15) &amp; "." &amp; RIGHT(BQ908,3)),
                --(INT('Data Sheet'!$B$15) &amp; "." &amp; RIGHT(BQ908,3))
            )
        ),
        "OK"
    )
)</f>
        <v>OK</v>
      </c>
      <c r="R908" s="19"/>
      <c r="S908" s="19"/>
      <c r="T908" s="19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1"/>
      <c r="AU908" s="21"/>
      <c r="AV908" s="21"/>
      <c r="AW908" s="22"/>
      <c r="AX908" s="99"/>
      <c r="AY908" s="20"/>
      <c r="AZ908" s="20"/>
      <c r="BA908" s="22"/>
      <c r="BB908">
        <v>900</v>
      </c>
      <c r="BC908" s="80"/>
      <c r="BD908" s="80"/>
      <c r="BE908" s="80"/>
      <c r="BF908" s="80"/>
      <c r="BG908" s="32" t="str">
        <f t="shared" si="158"/>
        <v/>
      </c>
      <c r="BH908" s="78">
        <f t="shared" si="156"/>
        <v>0</v>
      </c>
      <c r="BI908" s="2">
        <f t="shared" si="159"/>
        <v>0</v>
      </c>
      <c r="BJ908" s="2">
        <f t="shared" si="160"/>
        <v>0</v>
      </c>
      <c r="BK908" s="2">
        <f t="shared" si="157"/>
        <v>0</v>
      </c>
    </row>
    <row r="909" spans="2:63" ht="15" customHeight="1" x14ac:dyDescent="0.25">
      <c r="B909" s="14">
        <v>901</v>
      </c>
      <c r="C909" s="95" t="str">
        <f t="shared" si="161"/>
        <v/>
      </c>
      <c r="D909" s="15" t="str">
        <f t="shared" si="155"/>
        <v>OK</v>
      </c>
      <c r="E909" s="16" t="e">
        <f>VLOOKUP('Data Sheet'!$B$8,'Data Sheet'!$I$2:$J$9,2,FALSE)</f>
        <v>#N/A</v>
      </c>
      <c r="F909" s="16" t="str">
        <f t="shared" si="162"/>
        <v/>
      </c>
      <c r="G909" s="103">
        <f t="shared" si="163"/>
        <v>0</v>
      </c>
      <c r="H909" s="17" t="s">
        <v>26</v>
      </c>
      <c r="I909" s="17" t="s">
        <v>26</v>
      </c>
      <c r="J909" s="17" t="str">
        <f>IF('Data Sheet'!$B$9="NC-50","N/A","OK")</f>
        <v>OK</v>
      </c>
      <c r="K909" s="17" t="str">
        <f>IF('Data Sheet'!$B$9="NC-50","N/A","OK")</f>
        <v>OK</v>
      </c>
      <c r="L909" s="17" t="str">
        <f t="shared" si="164"/>
        <v>OK</v>
      </c>
      <c r="M909" s="17" t="str">
        <f t="shared" si="165"/>
        <v>OK</v>
      </c>
      <c r="N909" s="18" t="str">
        <f>IF(BO909&lt;&gt;"",
    IF(INT('Data Sheet'!$A$19)=INT('Data Sheet'!$B$19),
        --(INT('Data Sheet'!$A$19) &amp; "." &amp; BO909),
        IF(AND((--(INT('Data Sheet'!$A$19) &amp; "." &amp; BO909)&gt;=--('Data Sheet'!$A$19)), (--(INT('Data Sheet'!$A$19) &amp; "." &amp; BO909)&lt;=--('Data Sheet'!$B$19))),
            --(INT('Data Sheet'!$A$19) &amp; "." &amp; BO909),
            --(INT('Data Sheet'!$B$19) &amp; "." &amp; BO909)
        )
    ),
    IF(BN909&lt;&gt;"",
        IF(INT('Data Sheet'!$A$19)=INT('Data Sheet'!$B$19),
            --(INT('Data Sheet'!$A$19) &amp; "." &amp; LEFT(BN909,3)),
            IF(AND((--(INT('Data Sheet'!$A$19) &amp; "." &amp; LEFT(BN909,3))&gt;=--('Data Sheet'!$A$19)), (--(INT('Data Sheet'!$A$19) &amp; "." &amp; LEFT(BN909,3))&lt;=--('Data Sheet'!$B$19))),
                --(INT('Data Sheet'!$A$19) &amp; "." &amp; LEFT(BN909,3)),
                --(INT('Data Sheet'!$B$19) &amp; "." &amp; LEFT(BN909,3))
            )
        ),
        "OK"
    )
)</f>
        <v>OK</v>
      </c>
      <c r="O909" s="23" t="str">
        <f>IF(BP909&lt;&gt;"",
    IF(INT('Data Sheet'!$A$19)=INT('Data Sheet'!$B$19),
        --(INT('Data Sheet'!$A$19) &amp; "." &amp; BP909),
        IF(AND((--(INT('Data Sheet'!$A$19) &amp; "." &amp; BP909)&gt;=--('Data Sheet'!$A$19)), (--(INT('Data Sheet'!$A$19) &amp; "." &amp; BP909)&lt;=--('Data Sheet'!$B$19))),
            --(INT('Data Sheet'!$A$19) &amp; "." &amp; BP909),
            --(INT('Data Sheet'!$B$19) &amp; "." &amp; BP909)
        )
    ),
    IF(BN909&lt;&gt;"",
        IF(INT('Data Sheet'!$A$19)=INT('Data Sheet'!$B$19),
            --(INT('Data Sheet'!$A$19) &amp; "." &amp; RIGHT(BN909,3)),
            IF(AND((--(INT('Data Sheet'!$A$19) &amp; "." &amp; RIGHT(BN909,3))&gt;=--('Data Sheet'!$A$19)), (--(INT('Data Sheet'!$A$19) &amp; "." &amp; RIGHT(BN909,3))&lt;=--('Data Sheet'!$B$19))),
                --(INT('Data Sheet'!$A$19) &amp; "." &amp; RIGHT(BN909,3)),
                --(INT('Data Sheet'!$B$19) &amp; "." &amp; RIGHT(BN909,3))
            )
        ),
        "OK"
    )
)</f>
        <v>OK</v>
      </c>
      <c r="P909" s="23" t="str">
        <f>IF(BR909&lt;&gt;"",
    IF(INT('Data Sheet'!$A$19)=INT('Data Sheet'!$B$15),
        --(INT('Data Sheet'!$A$15) &amp; "." &amp; BR909),
        IF(AND((--(INT('Data Sheet'!$A$15) &amp; "." &amp; BR909)&gt;=--('Data Sheet'!$A$15)), (--(INT('Data Sheet'!$A$15) &amp; "." &amp; BR909)&lt;=--('Data Sheet'!$B$15))),
            --(INT('Data Sheet'!$A$15) &amp; "." &amp; BR909),
            --(INT('Data Sheet'!$B$15) &amp; "." &amp; BR909)
        )
    ),
    IF(BQ909&lt;&gt;"",
        IF(INT('Data Sheet'!$A$15)=INT('Data Sheet'!$B$15),
            --(INT('Data Sheet'!$A$15) &amp; "." &amp; LEFT(BQ909,3)),
            IF(AND((--(INT('Data Sheet'!$A$15) &amp; "." &amp; LEFT(BQ909,3))&gt;=--('Data Sheet'!$A$15)), (--(INT('Data Sheet'!$A$15) &amp; "." &amp; LEFT(BQ909,3))&lt;=--('Data Sheet'!$B$15))),
                --(INT('Data Sheet'!$A$15) &amp; "." &amp; LEFT(BQ909,3)),
                --(INT('Data Sheet'!$B$15) &amp; "." &amp; LEFT(BQ909,3))
            )
        ),
        "OK"
    )
)</f>
        <v>OK</v>
      </c>
      <c r="Q909" s="23" t="str">
        <f>IF(BS909&lt;&gt;"",
    IF(INT('Data Sheet'!$A$19)=INT('Data Sheet'!$B$15),
        --(INT('Data Sheet'!$A$15) &amp; "." &amp; BS909),
        IF(AND((--(INT('Data Sheet'!$A$15) &amp; "." &amp; BS909)&gt;=--('Data Sheet'!$A$15)), (--(INT('Data Sheet'!$A$15) &amp; "." &amp; BS909)&lt;=--('Data Sheet'!$B$15))),
            --(INT('Data Sheet'!$A$15) &amp; "." &amp; BS909),
            --(INT('Data Sheet'!$B$15) &amp; "." &amp; BS909)
        )
    ),
    IF(BQ909&lt;&gt;"",
        IF(INT('Data Sheet'!$A$15)=INT('Data Sheet'!$B$15),
            --(INT('Data Sheet'!$A$15) &amp; "." &amp; RIGHT(BQ909,3)),
            IF(AND((--(INT('Data Sheet'!$A$15) &amp; "." &amp; RIGHT(BQ909,3))&gt;=--('Data Sheet'!$A$15)), (--(INT('Data Sheet'!$A$15) &amp; "." &amp; RIGHT(BQ909,3))&lt;=--('Data Sheet'!$B$15))),
                --(INT('Data Sheet'!$A$15) &amp; "." &amp; RIGHT(BQ909,3)),
                --(INT('Data Sheet'!$B$15) &amp; "." &amp; RIGHT(BQ909,3))
            )
        ),
        "OK"
    )
)</f>
        <v>OK</v>
      </c>
      <c r="R909" s="19"/>
      <c r="S909" s="19"/>
      <c r="T909" s="19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1"/>
      <c r="AU909" s="21"/>
      <c r="AV909" s="21"/>
      <c r="AW909" s="22"/>
      <c r="AX909" s="99"/>
      <c r="AY909" s="20"/>
      <c r="AZ909" s="20"/>
      <c r="BA909" s="22"/>
      <c r="BB909">
        <v>901</v>
      </c>
      <c r="BC909" s="80"/>
      <c r="BD909" s="80"/>
      <c r="BE909" s="80"/>
      <c r="BF909" s="80"/>
      <c r="BG909" s="32" t="str">
        <f t="shared" si="158"/>
        <v/>
      </c>
      <c r="BH909" s="78">
        <f t="shared" si="156"/>
        <v>0</v>
      </c>
      <c r="BI909" s="2">
        <f t="shared" si="159"/>
        <v>0</v>
      </c>
      <c r="BJ909" s="2">
        <f t="shared" si="160"/>
        <v>0</v>
      </c>
      <c r="BK909" s="2">
        <f t="shared" si="157"/>
        <v>0</v>
      </c>
    </row>
    <row r="910" spans="2:63" ht="15" customHeight="1" x14ac:dyDescent="0.25">
      <c r="B910" s="14">
        <v>902</v>
      </c>
      <c r="C910" s="95" t="str">
        <f t="shared" si="161"/>
        <v/>
      </c>
      <c r="D910" s="15" t="str">
        <f t="shared" si="155"/>
        <v>OK</v>
      </c>
      <c r="E910" s="16" t="e">
        <f>VLOOKUP('Data Sheet'!$B$8,'Data Sheet'!$I$2:$J$9,2,FALSE)</f>
        <v>#N/A</v>
      </c>
      <c r="F910" s="16" t="str">
        <f t="shared" si="162"/>
        <v/>
      </c>
      <c r="G910" s="103">
        <f t="shared" si="163"/>
        <v>0</v>
      </c>
      <c r="H910" s="17" t="s">
        <v>26</v>
      </c>
      <c r="I910" s="17" t="s">
        <v>26</v>
      </c>
      <c r="J910" s="17" t="str">
        <f>IF('Data Sheet'!$B$9="NC-50","N/A","OK")</f>
        <v>OK</v>
      </c>
      <c r="K910" s="17" t="str">
        <f>IF('Data Sheet'!$B$9="NC-50","N/A","OK")</f>
        <v>OK</v>
      </c>
      <c r="L910" s="17" t="str">
        <f t="shared" si="164"/>
        <v>OK</v>
      </c>
      <c r="M910" s="17" t="str">
        <f t="shared" si="165"/>
        <v>OK</v>
      </c>
      <c r="N910" s="18" t="str">
        <f>IF(BO910&lt;&gt;"",
    IF(INT('Data Sheet'!$A$19)=INT('Data Sheet'!$B$19),
        --(INT('Data Sheet'!$A$19) &amp; "." &amp; BO910),
        IF(AND((--(INT('Data Sheet'!$A$19) &amp; "." &amp; BO910)&gt;=--('Data Sheet'!$A$19)), (--(INT('Data Sheet'!$A$19) &amp; "." &amp; BO910)&lt;=--('Data Sheet'!$B$19))),
            --(INT('Data Sheet'!$A$19) &amp; "." &amp; BO910),
            --(INT('Data Sheet'!$B$19) &amp; "." &amp; BO910)
        )
    ),
    IF(BN910&lt;&gt;"",
        IF(INT('Data Sheet'!$A$19)=INT('Data Sheet'!$B$19),
            --(INT('Data Sheet'!$A$19) &amp; "." &amp; LEFT(BN910,3)),
            IF(AND((--(INT('Data Sheet'!$A$19) &amp; "." &amp; LEFT(BN910,3))&gt;=--('Data Sheet'!$A$19)), (--(INT('Data Sheet'!$A$19) &amp; "." &amp; LEFT(BN910,3))&lt;=--('Data Sheet'!$B$19))),
                --(INT('Data Sheet'!$A$19) &amp; "." &amp; LEFT(BN910,3)),
                --(INT('Data Sheet'!$B$19) &amp; "." &amp; LEFT(BN910,3))
            )
        ),
        "OK"
    )
)</f>
        <v>OK</v>
      </c>
      <c r="O910" s="23" t="str">
        <f>IF(BP910&lt;&gt;"",
    IF(INT('Data Sheet'!$A$19)=INT('Data Sheet'!$B$19),
        --(INT('Data Sheet'!$A$19) &amp; "." &amp; BP910),
        IF(AND((--(INT('Data Sheet'!$A$19) &amp; "." &amp; BP910)&gt;=--('Data Sheet'!$A$19)), (--(INT('Data Sheet'!$A$19) &amp; "." &amp; BP910)&lt;=--('Data Sheet'!$B$19))),
            --(INT('Data Sheet'!$A$19) &amp; "." &amp; BP910),
            --(INT('Data Sheet'!$B$19) &amp; "." &amp; BP910)
        )
    ),
    IF(BN910&lt;&gt;"",
        IF(INT('Data Sheet'!$A$19)=INT('Data Sheet'!$B$19),
            --(INT('Data Sheet'!$A$19) &amp; "." &amp; RIGHT(BN910,3)),
            IF(AND((--(INT('Data Sheet'!$A$19) &amp; "." &amp; RIGHT(BN910,3))&gt;=--('Data Sheet'!$A$19)), (--(INT('Data Sheet'!$A$19) &amp; "." &amp; RIGHT(BN910,3))&lt;=--('Data Sheet'!$B$19))),
                --(INT('Data Sheet'!$A$19) &amp; "." &amp; RIGHT(BN910,3)),
                --(INT('Data Sheet'!$B$19) &amp; "." &amp; RIGHT(BN910,3))
            )
        ),
        "OK"
    )
)</f>
        <v>OK</v>
      </c>
      <c r="P910" s="23" t="str">
        <f>IF(BR910&lt;&gt;"",
    IF(INT('Data Sheet'!$A$19)=INT('Data Sheet'!$B$15),
        --(INT('Data Sheet'!$A$15) &amp; "." &amp; BR910),
        IF(AND((--(INT('Data Sheet'!$A$15) &amp; "." &amp; BR910)&gt;=--('Data Sheet'!$A$15)), (--(INT('Data Sheet'!$A$15) &amp; "." &amp; BR910)&lt;=--('Data Sheet'!$B$15))),
            --(INT('Data Sheet'!$A$15) &amp; "." &amp; BR910),
            --(INT('Data Sheet'!$B$15) &amp; "." &amp; BR910)
        )
    ),
    IF(BQ910&lt;&gt;"",
        IF(INT('Data Sheet'!$A$15)=INT('Data Sheet'!$B$15),
            --(INT('Data Sheet'!$A$15) &amp; "." &amp; LEFT(BQ910,3)),
            IF(AND((--(INT('Data Sheet'!$A$15) &amp; "." &amp; LEFT(BQ910,3))&gt;=--('Data Sheet'!$A$15)), (--(INT('Data Sheet'!$A$15) &amp; "." &amp; LEFT(BQ910,3))&lt;=--('Data Sheet'!$B$15))),
                --(INT('Data Sheet'!$A$15) &amp; "." &amp; LEFT(BQ910,3)),
                --(INT('Data Sheet'!$B$15) &amp; "." &amp; LEFT(BQ910,3))
            )
        ),
        "OK"
    )
)</f>
        <v>OK</v>
      </c>
      <c r="Q910" s="23" t="str">
        <f>IF(BS910&lt;&gt;"",
    IF(INT('Data Sheet'!$A$19)=INT('Data Sheet'!$B$15),
        --(INT('Data Sheet'!$A$15) &amp; "." &amp; BS910),
        IF(AND((--(INT('Data Sheet'!$A$15) &amp; "." &amp; BS910)&gt;=--('Data Sheet'!$A$15)), (--(INT('Data Sheet'!$A$15) &amp; "." &amp; BS910)&lt;=--('Data Sheet'!$B$15))),
            --(INT('Data Sheet'!$A$15) &amp; "." &amp; BS910),
            --(INT('Data Sheet'!$B$15) &amp; "." &amp; BS910)
        )
    ),
    IF(BQ910&lt;&gt;"",
        IF(INT('Data Sheet'!$A$15)=INT('Data Sheet'!$B$15),
            --(INT('Data Sheet'!$A$15) &amp; "." &amp; RIGHT(BQ910,3)),
            IF(AND((--(INT('Data Sheet'!$A$15) &amp; "." &amp; RIGHT(BQ910,3))&gt;=--('Data Sheet'!$A$15)), (--(INT('Data Sheet'!$A$15) &amp; "." &amp; RIGHT(BQ910,3))&lt;=--('Data Sheet'!$B$15))),
                --(INT('Data Sheet'!$A$15) &amp; "." &amp; RIGHT(BQ910,3)),
                --(INT('Data Sheet'!$B$15) &amp; "." &amp; RIGHT(BQ910,3))
            )
        ),
        "OK"
    )
)</f>
        <v>OK</v>
      </c>
      <c r="R910" s="19"/>
      <c r="S910" s="19"/>
      <c r="T910" s="19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1"/>
      <c r="AU910" s="21"/>
      <c r="AV910" s="21"/>
      <c r="AW910" s="22"/>
      <c r="AX910" s="99"/>
      <c r="AY910" s="20"/>
      <c r="AZ910" s="20"/>
      <c r="BA910" s="22"/>
      <c r="BB910">
        <v>902</v>
      </c>
      <c r="BC910" s="80"/>
      <c r="BD910" s="80"/>
      <c r="BE910" s="80"/>
      <c r="BF910" s="80"/>
      <c r="BG910" s="32" t="str">
        <f t="shared" si="158"/>
        <v/>
      </c>
      <c r="BH910" s="78">
        <f t="shared" si="156"/>
        <v>0</v>
      </c>
      <c r="BI910" s="2">
        <f t="shared" si="159"/>
        <v>0</v>
      </c>
      <c r="BJ910" s="2">
        <f t="shared" si="160"/>
        <v>0</v>
      </c>
      <c r="BK910" s="2">
        <f t="shared" si="157"/>
        <v>0</v>
      </c>
    </row>
    <row r="911" spans="2:63" ht="15" customHeight="1" x14ac:dyDescent="0.25">
      <c r="B911" s="14">
        <v>903</v>
      </c>
      <c r="C911" s="95" t="str">
        <f t="shared" si="161"/>
        <v/>
      </c>
      <c r="D911" s="15" t="str">
        <f t="shared" si="155"/>
        <v>OK</v>
      </c>
      <c r="E911" s="16" t="e">
        <f>VLOOKUP('Data Sheet'!$B$8,'Data Sheet'!$I$2:$J$9,2,FALSE)</f>
        <v>#N/A</v>
      </c>
      <c r="F911" s="16" t="str">
        <f t="shared" si="162"/>
        <v/>
      </c>
      <c r="G911" s="103">
        <f t="shared" si="163"/>
        <v>0</v>
      </c>
      <c r="H911" s="17" t="s">
        <v>26</v>
      </c>
      <c r="I911" s="17" t="s">
        <v>26</v>
      </c>
      <c r="J911" s="17" t="str">
        <f>IF('Data Sheet'!$B$9="NC-50","N/A","OK")</f>
        <v>OK</v>
      </c>
      <c r="K911" s="17" t="str">
        <f>IF('Data Sheet'!$B$9="NC-50","N/A","OK")</f>
        <v>OK</v>
      </c>
      <c r="L911" s="17" t="str">
        <f t="shared" si="164"/>
        <v>OK</v>
      </c>
      <c r="M911" s="17" t="str">
        <f t="shared" si="165"/>
        <v>OK</v>
      </c>
      <c r="N911" s="18" t="str">
        <f>IF(BO911&lt;&gt;"",
    IF(INT('Data Sheet'!$A$19)=INT('Data Sheet'!$B$19),
        --(INT('Data Sheet'!$A$19) &amp; "." &amp; BO911),
        IF(AND((--(INT('Data Sheet'!$A$19) &amp; "." &amp; BO911)&gt;=--('Data Sheet'!$A$19)), (--(INT('Data Sheet'!$A$19) &amp; "." &amp; BO911)&lt;=--('Data Sheet'!$B$19))),
            --(INT('Data Sheet'!$A$19) &amp; "." &amp; BO911),
            --(INT('Data Sheet'!$B$19) &amp; "." &amp; BO911)
        )
    ),
    IF(BN911&lt;&gt;"",
        IF(INT('Data Sheet'!$A$19)=INT('Data Sheet'!$B$19),
            --(INT('Data Sheet'!$A$19) &amp; "." &amp; LEFT(BN911,3)),
            IF(AND((--(INT('Data Sheet'!$A$19) &amp; "." &amp; LEFT(BN911,3))&gt;=--('Data Sheet'!$A$19)), (--(INT('Data Sheet'!$A$19) &amp; "." &amp; LEFT(BN911,3))&lt;=--('Data Sheet'!$B$19))),
                --(INT('Data Sheet'!$A$19) &amp; "." &amp; LEFT(BN911,3)),
                --(INT('Data Sheet'!$B$19) &amp; "." &amp; LEFT(BN911,3))
            )
        ),
        "OK"
    )
)</f>
        <v>OK</v>
      </c>
      <c r="O911" s="23" t="str">
        <f>IF(BP911&lt;&gt;"",
    IF(INT('Data Sheet'!$A$19)=INT('Data Sheet'!$B$19),
        --(INT('Data Sheet'!$A$19) &amp; "." &amp; BP911),
        IF(AND((--(INT('Data Sheet'!$A$19) &amp; "." &amp; BP911)&gt;=--('Data Sheet'!$A$19)), (--(INT('Data Sheet'!$A$19) &amp; "." &amp; BP911)&lt;=--('Data Sheet'!$B$19))),
            --(INT('Data Sheet'!$A$19) &amp; "." &amp; BP911),
            --(INT('Data Sheet'!$B$19) &amp; "." &amp; BP911)
        )
    ),
    IF(BN911&lt;&gt;"",
        IF(INT('Data Sheet'!$A$19)=INT('Data Sheet'!$B$19),
            --(INT('Data Sheet'!$A$19) &amp; "." &amp; RIGHT(BN911,3)),
            IF(AND((--(INT('Data Sheet'!$A$19) &amp; "." &amp; RIGHT(BN911,3))&gt;=--('Data Sheet'!$A$19)), (--(INT('Data Sheet'!$A$19) &amp; "." &amp; RIGHT(BN911,3))&lt;=--('Data Sheet'!$B$19))),
                --(INT('Data Sheet'!$A$19) &amp; "." &amp; RIGHT(BN911,3)),
                --(INT('Data Sheet'!$B$19) &amp; "." &amp; RIGHT(BN911,3))
            )
        ),
        "OK"
    )
)</f>
        <v>OK</v>
      </c>
      <c r="P911" s="23" t="str">
        <f>IF(BR911&lt;&gt;"",
    IF(INT('Data Sheet'!$A$19)=INT('Data Sheet'!$B$15),
        --(INT('Data Sheet'!$A$15) &amp; "." &amp; BR911),
        IF(AND((--(INT('Data Sheet'!$A$15) &amp; "." &amp; BR911)&gt;=--('Data Sheet'!$A$15)), (--(INT('Data Sheet'!$A$15) &amp; "." &amp; BR911)&lt;=--('Data Sheet'!$B$15))),
            --(INT('Data Sheet'!$A$15) &amp; "." &amp; BR911),
            --(INT('Data Sheet'!$B$15) &amp; "." &amp; BR911)
        )
    ),
    IF(BQ911&lt;&gt;"",
        IF(INT('Data Sheet'!$A$15)=INT('Data Sheet'!$B$15),
            --(INT('Data Sheet'!$A$15) &amp; "." &amp; LEFT(BQ911,3)),
            IF(AND((--(INT('Data Sheet'!$A$15) &amp; "." &amp; LEFT(BQ911,3))&gt;=--('Data Sheet'!$A$15)), (--(INT('Data Sheet'!$A$15) &amp; "." &amp; LEFT(BQ911,3))&lt;=--('Data Sheet'!$B$15))),
                --(INT('Data Sheet'!$A$15) &amp; "." &amp; LEFT(BQ911,3)),
                --(INT('Data Sheet'!$B$15) &amp; "." &amp; LEFT(BQ911,3))
            )
        ),
        "OK"
    )
)</f>
        <v>OK</v>
      </c>
      <c r="Q911" s="23" t="str">
        <f>IF(BS911&lt;&gt;"",
    IF(INT('Data Sheet'!$A$19)=INT('Data Sheet'!$B$15),
        --(INT('Data Sheet'!$A$15) &amp; "." &amp; BS911),
        IF(AND((--(INT('Data Sheet'!$A$15) &amp; "." &amp; BS911)&gt;=--('Data Sheet'!$A$15)), (--(INT('Data Sheet'!$A$15) &amp; "." &amp; BS911)&lt;=--('Data Sheet'!$B$15))),
            --(INT('Data Sheet'!$A$15) &amp; "." &amp; BS911),
            --(INT('Data Sheet'!$B$15) &amp; "." &amp; BS911)
        )
    ),
    IF(BQ911&lt;&gt;"",
        IF(INT('Data Sheet'!$A$15)=INT('Data Sheet'!$B$15),
            --(INT('Data Sheet'!$A$15) &amp; "." &amp; RIGHT(BQ911,3)),
            IF(AND((--(INT('Data Sheet'!$A$15) &amp; "." &amp; RIGHT(BQ911,3))&gt;=--('Data Sheet'!$A$15)), (--(INT('Data Sheet'!$A$15) &amp; "." &amp; RIGHT(BQ911,3))&lt;=--('Data Sheet'!$B$15))),
                --(INT('Data Sheet'!$A$15) &amp; "." &amp; RIGHT(BQ911,3)),
                --(INT('Data Sheet'!$B$15) &amp; "." &amp; RIGHT(BQ911,3))
            )
        ),
        "OK"
    )
)</f>
        <v>OK</v>
      </c>
      <c r="R911" s="19"/>
      <c r="S911" s="19"/>
      <c r="T911" s="19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1"/>
      <c r="AU911" s="21"/>
      <c r="AV911" s="21"/>
      <c r="AW911" s="22"/>
      <c r="AX911" s="99"/>
      <c r="AY911" s="20"/>
      <c r="AZ911" s="20"/>
      <c r="BA911" s="22"/>
      <c r="BB911">
        <v>903</v>
      </c>
      <c r="BC911" s="80"/>
      <c r="BD911" s="80"/>
      <c r="BE911" s="80"/>
      <c r="BF911" s="80"/>
      <c r="BG911" s="32" t="str">
        <f t="shared" si="158"/>
        <v/>
      </c>
      <c r="BH911" s="78">
        <f t="shared" si="156"/>
        <v>0</v>
      </c>
      <c r="BI911" s="2">
        <f t="shared" si="159"/>
        <v>0</v>
      </c>
      <c r="BJ911" s="2">
        <f t="shared" si="160"/>
        <v>0</v>
      </c>
      <c r="BK911" s="2">
        <f t="shared" si="157"/>
        <v>0</v>
      </c>
    </row>
    <row r="912" spans="2:63" ht="15" customHeight="1" x14ac:dyDescent="0.25">
      <c r="B912" s="14">
        <v>904</v>
      </c>
      <c r="C912" s="95" t="str">
        <f t="shared" si="161"/>
        <v/>
      </c>
      <c r="D912" s="15" t="str">
        <f t="shared" si="155"/>
        <v>OK</v>
      </c>
      <c r="E912" s="16" t="e">
        <f>VLOOKUP('Data Sheet'!$B$8,'Data Sheet'!$I$2:$J$9,2,FALSE)</f>
        <v>#N/A</v>
      </c>
      <c r="F912" s="16" t="str">
        <f t="shared" si="162"/>
        <v/>
      </c>
      <c r="G912" s="103">
        <f t="shared" si="163"/>
        <v>0</v>
      </c>
      <c r="H912" s="17" t="s">
        <v>26</v>
      </c>
      <c r="I912" s="17" t="s">
        <v>26</v>
      </c>
      <c r="J912" s="17" t="str">
        <f>IF('Data Sheet'!$B$9="NC-50","N/A","OK")</f>
        <v>OK</v>
      </c>
      <c r="K912" s="17" t="str">
        <f>IF('Data Sheet'!$B$9="NC-50","N/A","OK")</f>
        <v>OK</v>
      </c>
      <c r="L912" s="17" t="str">
        <f t="shared" si="164"/>
        <v>OK</v>
      </c>
      <c r="M912" s="17" t="str">
        <f t="shared" si="165"/>
        <v>OK</v>
      </c>
      <c r="N912" s="18" t="str">
        <f>IF(BO912&lt;&gt;"",
    IF(INT('Data Sheet'!$A$19)=INT('Data Sheet'!$B$19),
        --(INT('Data Sheet'!$A$19) &amp; "." &amp; BO912),
        IF(AND((--(INT('Data Sheet'!$A$19) &amp; "." &amp; BO912)&gt;=--('Data Sheet'!$A$19)), (--(INT('Data Sheet'!$A$19) &amp; "." &amp; BO912)&lt;=--('Data Sheet'!$B$19))),
            --(INT('Data Sheet'!$A$19) &amp; "." &amp; BO912),
            --(INT('Data Sheet'!$B$19) &amp; "." &amp; BO912)
        )
    ),
    IF(BN912&lt;&gt;"",
        IF(INT('Data Sheet'!$A$19)=INT('Data Sheet'!$B$19),
            --(INT('Data Sheet'!$A$19) &amp; "." &amp; LEFT(BN912,3)),
            IF(AND((--(INT('Data Sheet'!$A$19) &amp; "." &amp; LEFT(BN912,3))&gt;=--('Data Sheet'!$A$19)), (--(INT('Data Sheet'!$A$19) &amp; "." &amp; LEFT(BN912,3))&lt;=--('Data Sheet'!$B$19))),
                --(INT('Data Sheet'!$A$19) &amp; "." &amp; LEFT(BN912,3)),
                --(INT('Data Sheet'!$B$19) &amp; "." &amp; LEFT(BN912,3))
            )
        ),
        "OK"
    )
)</f>
        <v>OK</v>
      </c>
      <c r="O912" s="23" t="str">
        <f>IF(BP912&lt;&gt;"",
    IF(INT('Data Sheet'!$A$19)=INT('Data Sheet'!$B$19),
        --(INT('Data Sheet'!$A$19) &amp; "." &amp; BP912),
        IF(AND((--(INT('Data Sheet'!$A$19) &amp; "." &amp; BP912)&gt;=--('Data Sheet'!$A$19)), (--(INT('Data Sheet'!$A$19) &amp; "." &amp; BP912)&lt;=--('Data Sheet'!$B$19))),
            --(INT('Data Sheet'!$A$19) &amp; "." &amp; BP912),
            --(INT('Data Sheet'!$B$19) &amp; "." &amp; BP912)
        )
    ),
    IF(BN912&lt;&gt;"",
        IF(INT('Data Sheet'!$A$19)=INT('Data Sheet'!$B$19),
            --(INT('Data Sheet'!$A$19) &amp; "." &amp; RIGHT(BN912,3)),
            IF(AND((--(INT('Data Sheet'!$A$19) &amp; "." &amp; RIGHT(BN912,3))&gt;=--('Data Sheet'!$A$19)), (--(INT('Data Sheet'!$A$19) &amp; "." &amp; RIGHT(BN912,3))&lt;=--('Data Sheet'!$B$19))),
                --(INT('Data Sheet'!$A$19) &amp; "." &amp; RIGHT(BN912,3)),
                --(INT('Data Sheet'!$B$19) &amp; "." &amp; RIGHT(BN912,3))
            )
        ),
        "OK"
    )
)</f>
        <v>OK</v>
      </c>
      <c r="P912" s="23" t="str">
        <f>IF(BR912&lt;&gt;"",
    IF(INT('Data Sheet'!$A$19)=INT('Data Sheet'!$B$15),
        --(INT('Data Sheet'!$A$15) &amp; "." &amp; BR912),
        IF(AND((--(INT('Data Sheet'!$A$15) &amp; "." &amp; BR912)&gt;=--('Data Sheet'!$A$15)), (--(INT('Data Sheet'!$A$15) &amp; "." &amp; BR912)&lt;=--('Data Sheet'!$B$15))),
            --(INT('Data Sheet'!$A$15) &amp; "." &amp; BR912),
            --(INT('Data Sheet'!$B$15) &amp; "." &amp; BR912)
        )
    ),
    IF(BQ912&lt;&gt;"",
        IF(INT('Data Sheet'!$A$15)=INT('Data Sheet'!$B$15),
            --(INT('Data Sheet'!$A$15) &amp; "." &amp; LEFT(BQ912,3)),
            IF(AND((--(INT('Data Sheet'!$A$15) &amp; "." &amp; LEFT(BQ912,3))&gt;=--('Data Sheet'!$A$15)), (--(INT('Data Sheet'!$A$15) &amp; "." &amp; LEFT(BQ912,3))&lt;=--('Data Sheet'!$B$15))),
                --(INT('Data Sheet'!$A$15) &amp; "." &amp; LEFT(BQ912,3)),
                --(INT('Data Sheet'!$B$15) &amp; "." &amp; LEFT(BQ912,3))
            )
        ),
        "OK"
    )
)</f>
        <v>OK</v>
      </c>
      <c r="Q912" s="23" t="str">
        <f>IF(BS912&lt;&gt;"",
    IF(INT('Data Sheet'!$A$19)=INT('Data Sheet'!$B$15),
        --(INT('Data Sheet'!$A$15) &amp; "." &amp; BS912),
        IF(AND((--(INT('Data Sheet'!$A$15) &amp; "." &amp; BS912)&gt;=--('Data Sheet'!$A$15)), (--(INT('Data Sheet'!$A$15) &amp; "." &amp; BS912)&lt;=--('Data Sheet'!$B$15))),
            --(INT('Data Sheet'!$A$15) &amp; "." &amp; BS912),
            --(INT('Data Sheet'!$B$15) &amp; "." &amp; BS912)
        )
    ),
    IF(BQ912&lt;&gt;"",
        IF(INT('Data Sheet'!$A$15)=INT('Data Sheet'!$B$15),
            --(INT('Data Sheet'!$A$15) &amp; "." &amp; RIGHT(BQ912,3)),
            IF(AND((--(INT('Data Sheet'!$A$15) &amp; "." &amp; RIGHT(BQ912,3))&gt;=--('Data Sheet'!$A$15)), (--(INT('Data Sheet'!$A$15) &amp; "." &amp; RIGHT(BQ912,3))&lt;=--('Data Sheet'!$B$15))),
                --(INT('Data Sheet'!$A$15) &amp; "." &amp; RIGHT(BQ912,3)),
                --(INT('Data Sheet'!$B$15) &amp; "." &amp; RIGHT(BQ912,3))
            )
        ),
        "OK"
    )
)</f>
        <v>OK</v>
      </c>
      <c r="R912" s="19"/>
      <c r="S912" s="19"/>
      <c r="T912" s="19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1"/>
      <c r="AU912" s="21"/>
      <c r="AV912" s="21"/>
      <c r="AW912" s="22"/>
      <c r="AX912" s="99"/>
      <c r="AY912" s="20"/>
      <c r="AZ912" s="20"/>
      <c r="BA912" s="22"/>
      <c r="BB912">
        <v>904</v>
      </c>
      <c r="BC912" s="80"/>
      <c r="BD912" s="80"/>
      <c r="BE912" s="80"/>
      <c r="BF912" s="80"/>
      <c r="BG912" s="32" t="str">
        <f t="shared" si="158"/>
        <v/>
      </c>
      <c r="BH912" s="78">
        <f t="shared" si="156"/>
        <v>0</v>
      </c>
      <c r="BI912" s="2">
        <f t="shared" si="159"/>
        <v>0</v>
      </c>
      <c r="BJ912" s="2">
        <f t="shared" si="160"/>
        <v>0</v>
      </c>
      <c r="BK912" s="2">
        <f t="shared" si="157"/>
        <v>0</v>
      </c>
    </row>
    <row r="913" spans="2:63" ht="15" customHeight="1" x14ac:dyDescent="0.25">
      <c r="B913" s="14">
        <v>905</v>
      </c>
      <c r="C913" s="95" t="str">
        <f t="shared" si="161"/>
        <v/>
      </c>
      <c r="D913" s="15" t="str">
        <f t="shared" si="155"/>
        <v>OK</v>
      </c>
      <c r="E913" s="16" t="e">
        <f>VLOOKUP('Data Sheet'!$B$8,'Data Sheet'!$I$2:$J$9,2,FALSE)</f>
        <v>#N/A</v>
      </c>
      <c r="F913" s="16" t="str">
        <f t="shared" si="162"/>
        <v/>
      </c>
      <c r="G913" s="103">
        <f t="shared" si="163"/>
        <v>0</v>
      </c>
      <c r="H913" s="17" t="s">
        <v>26</v>
      </c>
      <c r="I913" s="17" t="s">
        <v>26</v>
      </c>
      <c r="J913" s="17" t="str">
        <f>IF('Data Sheet'!$B$9="NC-50","N/A","OK")</f>
        <v>OK</v>
      </c>
      <c r="K913" s="17" t="str">
        <f>IF('Data Sheet'!$B$9="NC-50","N/A","OK")</f>
        <v>OK</v>
      </c>
      <c r="L913" s="17" t="str">
        <f t="shared" si="164"/>
        <v>OK</v>
      </c>
      <c r="M913" s="17" t="str">
        <f t="shared" si="165"/>
        <v>OK</v>
      </c>
      <c r="N913" s="18" t="str">
        <f>IF(BO913&lt;&gt;"",
    IF(INT('Data Sheet'!$A$19)=INT('Data Sheet'!$B$19),
        --(INT('Data Sheet'!$A$19) &amp; "." &amp; BO913),
        IF(AND((--(INT('Data Sheet'!$A$19) &amp; "." &amp; BO913)&gt;=--('Data Sheet'!$A$19)), (--(INT('Data Sheet'!$A$19) &amp; "." &amp; BO913)&lt;=--('Data Sheet'!$B$19))),
            --(INT('Data Sheet'!$A$19) &amp; "." &amp; BO913),
            --(INT('Data Sheet'!$B$19) &amp; "." &amp; BO913)
        )
    ),
    IF(BN913&lt;&gt;"",
        IF(INT('Data Sheet'!$A$19)=INT('Data Sheet'!$B$19),
            --(INT('Data Sheet'!$A$19) &amp; "." &amp; LEFT(BN913,3)),
            IF(AND((--(INT('Data Sheet'!$A$19) &amp; "." &amp; LEFT(BN913,3))&gt;=--('Data Sheet'!$A$19)), (--(INT('Data Sheet'!$A$19) &amp; "." &amp; LEFT(BN913,3))&lt;=--('Data Sheet'!$B$19))),
                --(INT('Data Sheet'!$A$19) &amp; "." &amp; LEFT(BN913,3)),
                --(INT('Data Sheet'!$B$19) &amp; "." &amp; LEFT(BN913,3))
            )
        ),
        "OK"
    )
)</f>
        <v>OK</v>
      </c>
      <c r="O913" s="23" t="str">
        <f>IF(BP913&lt;&gt;"",
    IF(INT('Data Sheet'!$A$19)=INT('Data Sheet'!$B$19),
        --(INT('Data Sheet'!$A$19) &amp; "." &amp; BP913),
        IF(AND((--(INT('Data Sheet'!$A$19) &amp; "." &amp; BP913)&gt;=--('Data Sheet'!$A$19)), (--(INT('Data Sheet'!$A$19) &amp; "." &amp; BP913)&lt;=--('Data Sheet'!$B$19))),
            --(INT('Data Sheet'!$A$19) &amp; "." &amp; BP913),
            --(INT('Data Sheet'!$B$19) &amp; "." &amp; BP913)
        )
    ),
    IF(BN913&lt;&gt;"",
        IF(INT('Data Sheet'!$A$19)=INT('Data Sheet'!$B$19),
            --(INT('Data Sheet'!$A$19) &amp; "." &amp; RIGHT(BN913,3)),
            IF(AND((--(INT('Data Sheet'!$A$19) &amp; "." &amp; RIGHT(BN913,3))&gt;=--('Data Sheet'!$A$19)), (--(INT('Data Sheet'!$A$19) &amp; "." &amp; RIGHT(BN913,3))&lt;=--('Data Sheet'!$B$19))),
                --(INT('Data Sheet'!$A$19) &amp; "." &amp; RIGHT(BN913,3)),
                --(INT('Data Sheet'!$B$19) &amp; "." &amp; RIGHT(BN913,3))
            )
        ),
        "OK"
    )
)</f>
        <v>OK</v>
      </c>
      <c r="P913" s="23" t="str">
        <f>IF(BR913&lt;&gt;"",
    IF(INT('Data Sheet'!$A$19)=INT('Data Sheet'!$B$15),
        --(INT('Data Sheet'!$A$15) &amp; "." &amp; BR913),
        IF(AND((--(INT('Data Sheet'!$A$15) &amp; "." &amp; BR913)&gt;=--('Data Sheet'!$A$15)), (--(INT('Data Sheet'!$A$15) &amp; "." &amp; BR913)&lt;=--('Data Sheet'!$B$15))),
            --(INT('Data Sheet'!$A$15) &amp; "." &amp; BR913),
            --(INT('Data Sheet'!$B$15) &amp; "." &amp; BR913)
        )
    ),
    IF(BQ913&lt;&gt;"",
        IF(INT('Data Sheet'!$A$15)=INT('Data Sheet'!$B$15),
            --(INT('Data Sheet'!$A$15) &amp; "." &amp; LEFT(BQ913,3)),
            IF(AND((--(INT('Data Sheet'!$A$15) &amp; "." &amp; LEFT(BQ913,3))&gt;=--('Data Sheet'!$A$15)), (--(INT('Data Sheet'!$A$15) &amp; "." &amp; LEFT(BQ913,3))&lt;=--('Data Sheet'!$B$15))),
                --(INT('Data Sheet'!$A$15) &amp; "." &amp; LEFT(BQ913,3)),
                --(INT('Data Sheet'!$B$15) &amp; "." &amp; LEFT(BQ913,3))
            )
        ),
        "OK"
    )
)</f>
        <v>OK</v>
      </c>
      <c r="Q913" s="23" t="str">
        <f>IF(BS913&lt;&gt;"",
    IF(INT('Data Sheet'!$A$19)=INT('Data Sheet'!$B$15),
        --(INT('Data Sheet'!$A$15) &amp; "." &amp; BS913),
        IF(AND((--(INT('Data Sheet'!$A$15) &amp; "." &amp; BS913)&gt;=--('Data Sheet'!$A$15)), (--(INT('Data Sheet'!$A$15) &amp; "." &amp; BS913)&lt;=--('Data Sheet'!$B$15))),
            --(INT('Data Sheet'!$A$15) &amp; "." &amp; BS913),
            --(INT('Data Sheet'!$B$15) &amp; "." &amp; BS913)
        )
    ),
    IF(BQ913&lt;&gt;"",
        IF(INT('Data Sheet'!$A$15)=INT('Data Sheet'!$B$15),
            --(INT('Data Sheet'!$A$15) &amp; "." &amp; RIGHT(BQ913,3)),
            IF(AND((--(INT('Data Sheet'!$A$15) &amp; "." &amp; RIGHT(BQ913,3))&gt;=--('Data Sheet'!$A$15)), (--(INT('Data Sheet'!$A$15) &amp; "." &amp; RIGHT(BQ913,3))&lt;=--('Data Sheet'!$B$15))),
                --(INT('Data Sheet'!$A$15) &amp; "." &amp; RIGHT(BQ913,3)),
                --(INT('Data Sheet'!$B$15) &amp; "." &amp; RIGHT(BQ913,3))
            )
        ),
        "OK"
    )
)</f>
        <v>OK</v>
      </c>
      <c r="R913" s="19"/>
      <c r="S913" s="19"/>
      <c r="T913" s="19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1"/>
      <c r="AU913" s="21"/>
      <c r="AV913" s="21"/>
      <c r="AW913" s="22"/>
      <c r="AX913" s="99"/>
      <c r="AY913" s="20"/>
      <c r="AZ913" s="20"/>
      <c r="BA913" s="22"/>
      <c r="BB913">
        <v>905</v>
      </c>
      <c r="BC913" s="80"/>
      <c r="BD913" s="80"/>
      <c r="BE913" s="80"/>
      <c r="BF913" s="80"/>
      <c r="BG913" s="32" t="str">
        <f t="shared" si="158"/>
        <v/>
      </c>
      <c r="BH913" s="78">
        <f t="shared" si="156"/>
        <v>0</v>
      </c>
      <c r="BI913" s="2">
        <f t="shared" si="159"/>
        <v>0</v>
      </c>
      <c r="BJ913" s="2">
        <f t="shared" si="160"/>
        <v>0</v>
      </c>
      <c r="BK913" s="2">
        <f t="shared" si="157"/>
        <v>0</v>
      </c>
    </row>
    <row r="914" spans="2:63" ht="15" customHeight="1" x14ac:dyDescent="0.25">
      <c r="B914" s="14">
        <v>906</v>
      </c>
      <c r="C914" s="95" t="str">
        <f t="shared" si="161"/>
        <v/>
      </c>
      <c r="D914" s="15" t="str">
        <f t="shared" si="155"/>
        <v>OK</v>
      </c>
      <c r="E914" s="16" t="e">
        <f>VLOOKUP('Data Sheet'!$B$8,'Data Sheet'!$I$2:$J$9,2,FALSE)</f>
        <v>#N/A</v>
      </c>
      <c r="F914" s="16" t="str">
        <f t="shared" si="162"/>
        <v/>
      </c>
      <c r="G914" s="103">
        <f t="shared" si="163"/>
        <v>0</v>
      </c>
      <c r="H914" s="17" t="s">
        <v>26</v>
      </c>
      <c r="I914" s="17" t="s">
        <v>26</v>
      </c>
      <c r="J914" s="17" t="str">
        <f>IF('Data Sheet'!$B$9="NC-50","N/A","OK")</f>
        <v>OK</v>
      </c>
      <c r="K914" s="17" t="str">
        <f>IF('Data Sheet'!$B$9="NC-50","N/A","OK")</f>
        <v>OK</v>
      </c>
      <c r="L914" s="17" t="str">
        <f t="shared" si="164"/>
        <v>OK</v>
      </c>
      <c r="M914" s="17" t="str">
        <f t="shared" si="165"/>
        <v>OK</v>
      </c>
      <c r="N914" s="18" t="str">
        <f>IF(BO914&lt;&gt;"",
    IF(INT('Data Sheet'!$A$19)=INT('Data Sheet'!$B$19),
        --(INT('Data Sheet'!$A$19) &amp; "." &amp; BO914),
        IF(AND((--(INT('Data Sheet'!$A$19) &amp; "." &amp; BO914)&gt;=--('Data Sheet'!$A$19)), (--(INT('Data Sheet'!$A$19) &amp; "." &amp; BO914)&lt;=--('Data Sheet'!$B$19))),
            --(INT('Data Sheet'!$A$19) &amp; "." &amp; BO914),
            --(INT('Data Sheet'!$B$19) &amp; "." &amp; BO914)
        )
    ),
    IF(BN914&lt;&gt;"",
        IF(INT('Data Sheet'!$A$19)=INT('Data Sheet'!$B$19),
            --(INT('Data Sheet'!$A$19) &amp; "." &amp; LEFT(BN914,3)),
            IF(AND((--(INT('Data Sheet'!$A$19) &amp; "." &amp; LEFT(BN914,3))&gt;=--('Data Sheet'!$A$19)), (--(INT('Data Sheet'!$A$19) &amp; "." &amp; LEFT(BN914,3))&lt;=--('Data Sheet'!$B$19))),
                --(INT('Data Sheet'!$A$19) &amp; "." &amp; LEFT(BN914,3)),
                --(INT('Data Sheet'!$B$19) &amp; "." &amp; LEFT(BN914,3))
            )
        ),
        "OK"
    )
)</f>
        <v>OK</v>
      </c>
      <c r="O914" s="23" t="str">
        <f>IF(BP914&lt;&gt;"",
    IF(INT('Data Sheet'!$A$19)=INT('Data Sheet'!$B$19),
        --(INT('Data Sheet'!$A$19) &amp; "." &amp; BP914),
        IF(AND((--(INT('Data Sheet'!$A$19) &amp; "." &amp; BP914)&gt;=--('Data Sheet'!$A$19)), (--(INT('Data Sheet'!$A$19) &amp; "." &amp; BP914)&lt;=--('Data Sheet'!$B$19))),
            --(INT('Data Sheet'!$A$19) &amp; "." &amp; BP914),
            --(INT('Data Sheet'!$B$19) &amp; "." &amp; BP914)
        )
    ),
    IF(BN914&lt;&gt;"",
        IF(INT('Data Sheet'!$A$19)=INT('Data Sheet'!$B$19),
            --(INT('Data Sheet'!$A$19) &amp; "." &amp; RIGHT(BN914,3)),
            IF(AND((--(INT('Data Sheet'!$A$19) &amp; "." &amp; RIGHT(BN914,3))&gt;=--('Data Sheet'!$A$19)), (--(INT('Data Sheet'!$A$19) &amp; "." &amp; RIGHT(BN914,3))&lt;=--('Data Sheet'!$B$19))),
                --(INT('Data Sheet'!$A$19) &amp; "." &amp; RIGHT(BN914,3)),
                --(INT('Data Sheet'!$B$19) &amp; "." &amp; RIGHT(BN914,3))
            )
        ),
        "OK"
    )
)</f>
        <v>OK</v>
      </c>
      <c r="P914" s="23" t="str">
        <f>IF(BR914&lt;&gt;"",
    IF(INT('Data Sheet'!$A$19)=INT('Data Sheet'!$B$15),
        --(INT('Data Sheet'!$A$15) &amp; "." &amp; BR914),
        IF(AND((--(INT('Data Sheet'!$A$15) &amp; "." &amp; BR914)&gt;=--('Data Sheet'!$A$15)), (--(INT('Data Sheet'!$A$15) &amp; "." &amp; BR914)&lt;=--('Data Sheet'!$B$15))),
            --(INT('Data Sheet'!$A$15) &amp; "." &amp; BR914),
            --(INT('Data Sheet'!$B$15) &amp; "." &amp; BR914)
        )
    ),
    IF(BQ914&lt;&gt;"",
        IF(INT('Data Sheet'!$A$15)=INT('Data Sheet'!$B$15),
            --(INT('Data Sheet'!$A$15) &amp; "." &amp; LEFT(BQ914,3)),
            IF(AND((--(INT('Data Sheet'!$A$15) &amp; "." &amp; LEFT(BQ914,3))&gt;=--('Data Sheet'!$A$15)), (--(INT('Data Sheet'!$A$15) &amp; "." &amp; LEFT(BQ914,3))&lt;=--('Data Sheet'!$B$15))),
                --(INT('Data Sheet'!$A$15) &amp; "." &amp; LEFT(BQ914,3)),
                --(INT('Data Sheet'!$B$15) &amp; "." &amp; LEFT(BQ914,3))
            )
        ),
        "OK"
    )
)</f>
        <v>OK</v>
      </c>
      <c r="Q914" s="23" t="str">
        <f>IF(BS914&lt;&gt;"",
    IF(INT('Data Sheet'!$A$19)=INT('Data Sheet'!$B$15),
        --(INT('Data Sheet'!$A$15) &amp; "." &amp; BS914),
        IF(AND((--(INT('Data Sheet'!$A$15) &amp; "." &amp; BS914)&gt;=--('Data Sheet'!$A$15)), (--(INT('Data Sheet'!$A$15) &amp; "." &amp; BS914)&lt;=--('Data Sheet'!$B$15))),
            --(INT('Data Sheet'!$A$15) &amp; "." &amp; BS914),
            --(INT('Data Sheet'!$B$15) &amp; "." &amp; BS914)
        )
    ),
    IF(BQ914&lt;&gt;"",
        IF(INT('Data Sheet'!$A$15)=INT('Data Sheet'!$B$15),
            --(INT('Data Sheet'!$A$15) &amp; "." &amp; RIGHT(BQ914,3)),
            IF(AND((--(INT('Data Sheet'!$A$15) &amp; "." &amp; RIGHT(BQ914,3))&gt;=--('Data Sheet'!$A$15)), (--(INT('Data Sheet'!$A$15) &amp; "." &amp; RIGHT(BQ914,3))&lt;=--('Data Sheet'!$B$15))),
                --(INT('Data Sheet'!$A$15) &amp; "." &amp; RIGHT(BQ914,3)),
                --(INT('Data Sheet'!$B$15) &amp; "." &amp; RIGHT(BQ914,3))
            )
        ),
        "OK"
    )
)</f>
        <v>OK</v>
      </c>
      <c r="R914" s="19"/>
      <c r="S914" s="19"/>
      <c r="T914" s="19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1"/>
      <c r="AU914" s="21"/>
      <c r="AV914" s="21"/>
      <c r="AW914" s="22"/>
      <c r="AX914" s="99"/>
      <c r="AY914" s="20"/>
      <c r="AZ914" s="20"/>
      <c r="BA914" s="22"/>
      <c r="BB914">
        <v>906</v>
      </c>
      <c r="BC914" s="80"/>
      <c r="BD914" s="80"/>
      <c r="BE914" s="80"/>
      <c r="BF914" s="80"/>
      <c r="BG914" s="32" t="str">
        <f t="shared" si="158"/>
        <v/>
      </c>
      <c r="BH914" s="78">
        <f t="shared" si="156"/>
        <v>0</v>
      </c>
      <c r="BI914" s="2">
        <f t="shared" si="159"/>
        <v>0</v>
      </c>
      <c r="BJ914" s="2">
        <f t="shared" si="160"/>
        <v>0</v>
      </c>
      <c r="BK914" s="2">
        <f t="shared" si="157"/>
        <v>0</v>
      </c>
    </row>
    <row r="915" spans="2:63" ht="15" customHeight="1" x14ac:dyDescent="0.25">
      <c r="B915" s="14">
        <v>907</v>
      </c>
      <c r="C915" s="95" t="str">
        <f t="shared" si="161"/>
        <v/>
      </c>
      <c r="D915" s="15" t="str">
        <f t="shared" si="155"/>
        <v>OK</v>
      </c>
      <c r="E915" s="16" t="e">
        <f>VLOOKUP('Data Sheet'!$B$8,'Data Sheet'!$I$2:$J$9,2,FALSE)</f>
        <v>#N/A</v>
      </c>
      <c r="F915" s="16" t="str">
        <f t="shared" si="162"/>
        <v/>
      </c>
      <c r="G915" s="103">
        <f t="shared" si="163"/>
        <v>0</v>
      </c>
      <c r="H915" s="17" t="s">
        <v>26</v>
      </c>
      <c r="I915" s="17" t="s">
        <v>26</v>
      </c>
      <c r="J915" s="17" t="str">
        <f>IF('Data Sheet'!$B$9="NC-50","N/A","OK")</f>
        <v>OK</v>
      </c>
      <c r="K915" s="17" t="str">
        <f>IF('Data Sheet'!$B$9="NC-50","N/A","OK")</f>
        <v>OK</v>
      </c>
      <c r="L915" s="17" t="str">
        <f t="shared" si="164"/>
        <v>OK</v>
      </c>
      <c r="M915" s="17" t="str">
        <f t="shared" si="165"/>
        <v>OK</v>
      </c>
      <c r="N915" s="18" t="str">
        <f>IF(BO915&lt;&gt;"",
    IF(INT('Data Sheet'!$A$19)=INT('Data Sheet'!$B$19),
        --(INT('Data Sheet'!$A$19) &amp; "." &amp; BO915),
        IF(AND((--(INT('Data Sheet'!$A$19) &amp; "." &amp; BO915)&gt;=--('Data Sheet'!$A$19)), (--(INT('Data Sheet'!$A$19) &amp; "." &amp; BO915)&lt;=--('Data Sheet'!$B$19))),
            --(INT('Data Sheet'!$A$19) &amp; "." &amp; BO915),
            --(INT('Data Sheet'!$B$19) &amp; "." &amp; BO915)
        )
    ),
    IF(BN915&lt;&gt;"",
        IF(INT('Data Sheet'!$A$19)=INT('Data Sheet'!$B$19),
            --(INT('Data Sheet'!$A$19) &amp; "." &amp; LEFT(BN915,3)),
            IF(AND((--(INT('Data Sheet'!$A$19) &amp; "." &amp; LEFT(BN915,3))&gt;=--('Data Sheet'!$A$19)), (--(INT('Data Sheet'!$A$19) &amp; "." &amp; LEFT(BN915,3))&lt;=--('Data Sheet'!$B$19))),
                --(INT('Data Sheet'!$A$19) &amp; "." &amp; LEFT(BN915,3)),
                --(INT('Data Sheet'!$B$19) &amp; "." &amp; LEFT(BN915,3))
            )
        ),
        "OK"
    )
)</f>
        <v>OK</v>
      </c>
      <c r="O915" s="23" t="str">
        <f>IF(BP915&lt;&gt;"",
    IF(INT('Data Sheet'!$A$19)=INT('Data Sheet'!$B$19),
        --(INT('Data Sheet'!$A$19) &amp; "." &amp; BP915),
        IF(AND((--(INT('Data Sheet'!$A$19) &amp; "." &amp; BP915)&gt;=--('Data Sheet'!$A$19)), (--(INT('Data Sheet'!$A$19) &amp; "." &amp; BP915)&lt;=--('Data Sheet'!$B$19))),
            --(INT('Data Sheet'!$A$19) &amp; "." &amp; BP915),
            --(INT('Data Sheet'!$B$19) &amp; "." &amp; BP915)
        )
    ),
    IF(BN915&lt;&gt;"",
        IF(INT('Data Sheet'!$A$19)=INT('Data Sheet'!$B$19),
            --(INT('Data Sheet'!$A$19) &amp; "." &amp; RIGHT(BN915,3)),
            IF(AND((--(INT('Data Sheet'!$A$19) &amp; "." &amp; RIGHT(BN915,3))&gt;=--('Data Sheet'!$A$19)), (--(INT('Data Sheet'!$A$19) &amp; "." &amp; RIGHT(BN915,3))&lt;=--('Data Sheet'!$B$19))),
                --(INT('Data Sheet'!$A$19) &amp; "." &amp; RIGHT(BN915,3)),
                --(INT('Data Sheet'!$B$19) &amp; "." &amp; RIGHT(BN915,3))
            )
        ),
        "OK"
    )
)</f>
        <v>OK</v>
      </c>
      <c r="P915" s="23" t="str">
        <f>IF(BR915&lt;&gt;"",
    IF(INT('Data Sheet'!$A$19)=INT('Data Sheet'!$B$15),
        --(INT('Data Sheet'!$A$15) &amp; "." &amp; BR915),
        IF(AND((--(INT('Data Sheet'!$A$15) &amp; "." &amp; BR915)&gt;=--('Data Sheet'!$A$15)), (--(INT('Data Sheet'!$A$15) &amp; "." &amp; BR915)&lt;=--('Data Sheet'!$B$15))),
            --(INT('Data Sheet'!$A$15) &amp; "." &amp; BR915),
            --(INT('Data Sheet'!$B$15) &amp; "." &amp; BR915)
        )
    ),
    IF(BQ915&lt;&gt;"",
        IF(INT('Data Sheet'!$A$15)=INT('Data Sheet'!$B$15),
            --(INT('Data Sheet'!$A$15) &amp; "." &amp; LEFT(BQ915,3)),
            IF(AND((--(INT('Data Sheet'!$A$15) &amp; "." &amp; LEFT(BQ915,3))&gt;=--('Data Sheet'!$A$15)), (--(INT('Data Sheet'!$A$15) &amp; "." &amp; LEFT(BQ915,3))&lt;=--('Data Sheet'!$B$15))),
                --(INT('Data Sheet'!$A$15) &amp; "." &amp; LEFT(BQ915,3)),
                --(INT('Data Sheet'!$B$15) &amp; "." &amp; LEFT(BQ915,3))
            )
        ),
        "OK"
    )
)</f>
        <v>OK</v>
      </c>
      <c r="Q915" s="23" t="str">
        <f>IF(BS915&lt;&gt;"",
    IF(INT('Data Sheet'!$A$19)=INT('Data Sheet'!$B$15),
        --(INT('Data Sheet'!$A$15) &amp; "." &amp; BS915),
        IF(AND((--(INT('Data Sheet'!$A$15) &amp; "." &amp; BS915)&gt;=--('Data Sheet'!$A$15)), (--(INT('Data Sheet'!$A$15) &amp; "." &amp; BS915)&lt;=--('Data Sheet'!$B$15))),
            --(INT('Data Sheet'!$A$15) &amp; "." &amp; BS915),
            --(INT('Data Sheet'!$B$15) &amp; "." &amp; BS915)
        )
    ),
    IF(BQ915&lt;&gt;"",
        IF(INT('Data Sheet'!$A$15)=INT('Data Sheet'!$B$15),
            --(INT('Data Sheet'!$A$15) &amp; "." &amp; RIGHT(BQ915,3)),
            IF(AND((--(INT('Data Sheet'!$A$15) &amp; "." &amp; RIGHT(BQ915,3))&gt;=--('Data Sheet'!$A$15)), (--(INT('Data Sheet'!$A$15) &amp; "." &amp; RIGHT(BQ915,3))&lt;=--('Data Sheet'!$B$15))),
                --(INT('Data Sheet'!$A$15) &amp; "." &amp; RIGHT(BQ915,3)),
                --(INT('Data Sheet'!$B$15) &amp; "." &amp; RIGHT(BQ915,3))
            )
        ),
        "OK"
    )
)</f>
        <v>OK</v>
      </c>
      <c r="R915" s="19"/>
      <c r="S915" s="19"/>
      <c r="T915" s="19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1"/>
      <c r="AU915" s="21"/>
      <c r="AV915" s="21"/>
      <c r="AW915" s="22"/>
      <c r="AX915" s="99"/>
      <c r="AY915" s="20"/>
      <c r="AZ915" s="20"/>
      <c r="BA915" s="22"/>
      <c r="BB915">
        <v>907</v>
      </c>
      <c r="BC915" s="80"/>
      <c r="BD915" s="80"/>
      <c r="BE915" s="80"/>
      <c r="BF915" s="80"/>
      <c r="BG915" s="32" t="str">
        <f t="shared" si="158"/>
        <v/>
      </c>
      <c r="BH915" s="78">
        <f t="shared" si="156"/>
        <v>0</v>
      </c>
      <c r="BI915" s="2">
        <f t="shared" si="159"/>
        <v>0</v>
      </c>
      <c r="BJ915" s="2">
        <f t="shared" si="160"/>
        <v>0</v>
      </c>
      <c r="BK915" s="2">
        <f t="shared" si="157"/>
        <v>0</v>
      </c>
    </row>
    <row r="916" spans="2:63" ht="15" customHeight="1" x14ac:dyDescent="0.25">
      <c r="B916" s="14">
        <v>908</v>
      </c>
      <c r="C916" s="95" t="str">
        <f t="shared" si="161"/>
        <v/>
      </c>
      <c r="D916" s="15" t="str">
        <f t="shared" si="155"/>
        <v>OK</v>
      </c>
      <c r="E916" s="16" t="e">
        <f>VLOOKUP('Data Sheet'!$B$8,'Data Sheet'!$I$2:$J$9,2,FALSE)</f>
        <v>#N/A</v>
      </c>
      <c r="F916" s="16" t="str">
        <f t="shared" si="162"/>
        <v/>
      </c>
      <c r="G916" s="103">
        <f t="shared" si="163"/>
        <v>0</v>
      </c>
      <c r="H916" s="17" t="s">
        <v>26</v>
      </c>
      <c r="I916" s="17" t="s">
        <v>26</v>
      </c>
      <c r="J916" s="17" t="str">
        <f>IF('Data Sheet'!$B$9="NC-50","N/A","OK")</f>
        <v>OK</v>
      </c>
      <c r="K916" s="17" t="str">
        <f>IF('Data Sheet'!$B$9="NC-50","N/A","OK")</f>
        <v>OK</v>
      </c>
      <c r="L916" s="17" t="str">
        <f t="shared" si="164"/>
        <v>OK</v>
      </c>
      <c r="M916" s="17" t="str">
        <f t="shared" si="165"/>
        <v>OK</v>
      </c>
      <c r="N916" s="18" t="str">
        <f>IF(BO916&lt;&gt;"",
    IF(INT('Data Sheet'!$A$19)=INT('Data Sheet'!$B$19),
        --(INT('Data Sheet'!$A$19) &amp; "." &amp; BO916),
        IF(AND((--(INT('Data Sheet'!$A$19) &amp; "." &amp; BO916)&gt;=--('Data Sheet'!$A$19)), (--(INT('Data Sheet'!$A$19) &amp; "." &amp; BO916)&lt;=--('Data Sheet'!$B$19))),
            --(INT('Data Sheet'!$A$19) &amp; "." &amp; BO916),
            --(INT('Data Sheet'!$B$19) &amp; "." &amp; BO916)
        )
    ),
    IF(BN916&lt;&gt;"",
        IF(INT('Data Sheet'!$A$19)=INT('Data Sheet'!$B$19),
            --(INT('Data Sheet'!$A$19) &amp; "." &amp; LEFT(BN916,3)),
            IF(AND((--(INT('Data Sheet'!$A$19) &amp; "." &amp; LEFT(BN916,3))&gt;=--('Data Sheet'!$A$19)), (--(INT('Data Sheet'!$A$19) &amp; "." &amp; LEFT(BN916,3))&lt;=--('Data Sheet'!$B$19))),
                --(INT('Data Sheet'!$A$19) &amp; "." &amp; LEFT(BN916,3)),
                --(INT('Data Sheet'!$B$19) &amp; "." &amp; LEFT(BN916,3))
            )
        ),
        "OK"
    )
)</f>
        <v>OK</v>
      </c>
      <c r="O916" s="23" t="str">
        <f>IF(BP916&lt;&gt;"",
    IF(INT('Data Sheet'!$A$19)=INT('Data Sheet'!$B$19),
        --(INT('Data Sheet'!$A$19) &amp; "." &amp; BP916),
        IF(AND((--(INT('Data Sheet'!$A$19) &amp; "." &amp; BP916)&gt;=--('Data Sheet'!$A$19)), (--(INT('Data Sheet'!$A$19) &amp; "." &amp; BP916)&lt;=--('Data Sheet'!$B$19))),
            --(INT('Data Sheet'!$A$19) &amp; "." &amp; BP916),
            --(INT('Data Sheet'!$B$19) &amp; "." &amp; BP916)
        )
    ),
    IF(BN916&lt;&gt;"",
        IF(INT('Data Sheet'!$A$19)=INT('Data Sheet'!$B$19),
            --(INT('Data Sheet'!$A$19) &amp; "." &amp; RIGHT(BN916,3)),
            IF(AND((--(INT('Data Sheet'!$A$19) &amp; "." &amp; RIGHT(BN916,3))&gt;=--('Data Sheet'!$A$19)), (--(INT('Data Sheet'!$A$19) &amp; "." &amp; RIGHT(BN916,3))&lt;=--('Data Sheet'!$B$19))),
                --(INT('Data Sheet'!$A$19) &amp; "." &amp; RIGHT(BN916,3)),
                --(INT('Data Sheet'!$B$19) &amp; "." &amp; RIGHT(BN916,3))
            )
        ),
        "OK"
    )
)</f>
        <v>OK</v>
      </c>
      <c r="P916" s="23" t="str">
        <f>IF(BR916&lt;&gt;"",
    IF(INT('Data Sheet'!$A$19)=INT('Data Sheet'!$B$15),
        --(INT('Data Sheet'!$A$15) &amp; "." &amp; BR916),
        IF(AND((--(INT('Data Sheet'!$A$15) &amp; "." &amp; BR916)&gt;=--('Data Sheet'!$A$15)), (--(INT('Data Sheet'!$A$15) &amp; "." &amp; BR916)&lt;=--('Data Sheet'!$B$15))),
            --(INT('Data Sheet'!$A$15) &amp; "." &amp; BR916),
            --(INT('Data Sheet'!$B$15) &amp; "." &amp; BR916)
        )
    ),
    IF(BQ916&lt;&gt;"",
        IF(INT('Data Sheet'!$A$15)=INT('Data Sheet'!$B$15),
            --(INT('Data Sheet'!$A$15) &amp; "." &amp; LEFT(BQ916,3)),
            IF(AND((--(INT('Data Sheet'!$A$15) &amp; "." &amp; LEFT(BQ916,3))&gt;=--('Data Sheet'!$A$15)), (--(INT('Data Sheet'!$A$15) &amp; "." &amp; LEFT(BQ916,3))&lt;=--('Data Sheet'!$B$15))),
                --(INT('Data Sheet'!$A$15) &amp; "." &amp; LEFT(BQ916,3)),
                --(INT('Data Sheet'!$B$15) &amp; "." &amp; LEFT(BQ916,3))
            )
        ),
        "OK"
    )
)</f>
        <v>OK</v>
      </c>
      <c r="Q916" s="23" t="str">
        <f>IF(BS916&lt;&gt;"",
    IF(INT('Data Sheet'!$A$19)=INT('Data Sheet'!$B$15),
        --(INT('Data Sheet'!$A$15) &amp; "." &amp; BS916),
        IF(AND((--(INT('Data Sheet'!$A$15) &amp; "." &amp; BS916)&gt;=--('Data Sheet'!$A$15)), (--(INT('Data Sheet'!$A$15) &amp; "." &amp; BS916)&lt;=--('Data Sheet'!$B$15))),
            --(INT('Data Sheet'!$A$15) &amp; "." &amp; BS916),
            --(INT('Data Sheet'!$B$15) &amp; "." &amp; BS916)
        )
    ),
    IF(BQ916&lt;&gt;"",
        IF(INT('Data Sheet'!$A$15)=INT('Data Sheet'!$B$15),
            --(INT('Data Sheet'!$A$15) &amp; "." &amp; RIGHT(BQ916,3)),
            IF(AND((--(INT('Data Sheet'!$A$15) &amp; "." &amp; RIGHT(BQ916,3))&gt;=--('Data Sheet'!$A$15)), (--(INT('Data Sheet'!$A$15) &amp; "." &amp; RIGHT(BQ916,3))&lt;=--('Data Sheet'!$B$15))),
                --(INT('Data Sheet'!$A$15) &amp; "." &amp; RIGHT(BQ916,3)),
                --(INT('Data Sheet'!$B$15) &amp; "." &amp; RIGHT(BQ916,3))
            )
        ),
        "OK"
    )
)</f>
        <v>OK</v>
      </c>
      <c r="R916" s="19"/>
      <c r="S916" s="19"/>
      <c r="T916" s="19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1"/>
      <c r="AU916" s="21"/>
      <c r="AV916" s="21"/>
      <c r="AW916" s="22"/>
      <c r="AX916" s="99"/>
      <c r="AY916" s="20"/>
      <c r="AZ916" s="20"/>
      <c r="BA916" s="22"/>
      <c r="BB916">
        <v>908</v>
      </c>
      <c r="BC916" s="80"/>
      <c r="BD916" s="80"/>
      <c r="BE916" s="80"/>
      <c r="BF916" s="80"/>
      <c r="BG916" s="32" t="str">
        <f t="shared" si="158"/>
        <v/>
      </c>
      <c r="BH916" s="78">
        <f t="shared" si="156"/>
        <v>0</v>
      </c>
      <c r="BI916" s="2">
        <f t="shared" si="159"/>
        <v>0</v>
      </c>
      <c r="BJ916" s="2">
        <f t="shared" si="160"/>
        <v>0</v>
      </c>
      <c r="BK916" s="2">
        <f t="shared" si="157"/>
        <v>0</v>
      </c>
    </row>
    <row r="917" spans="2:63" ht="15" customHeight="1" x14ac:dyDescent="0.25">
      <c r="B917" s="14">
        <v>909</v>
      </c>
      <c r="C917" s="95" t="str">
        <f t="shared" si="161"/>
        <v/>
      </c>
      <c r="D917" s="15" t="str">
        <f t="shared" si="155"/>
        <v>OK</v>
      </c>
      <c r="E917" s="16" t="e">
        <f>VLOOKUP('Data Sheet'!$B$8,'Data Sheet'!$I$2:$J$9,2,FALSE)</f>
        <v>#N/A</v>
      </c>
      <c r="F917" s="16" t="str">
        <f t="shared" si="162"/>
        <v/>
      </c>
      <c r="G917" s="103">
        <f t="shared" si="163"/>
        <v>0</v>
      </c>
      <c r="H917" s="17" t="s">
        <v>26</v>
      </c>
      <c r="I917" s="17" t="s">
        <v>26</v>
      </c>
      <c r="J917" s="17" t="str">
        <f>IF('Data Sheet'!$B$9="NC-50","N/A","OK")</f>
        <v>OK</v>
      </c>
      <c r="K917" s="17" t="str">
        <f>IF('Data Sheet'!$B$9="NC-50","N/A","OK")</f>
        <v>OK</v>
      </c>
      <c r="L917" s="17" t="str">
        <f t="shared" si="164"/>
        <v>OK</v>
      </c>
      <c r="M917" s="17" t="str">
        <f t="shared" si="165"/>
        <v>OK</v>
      </c>
      <c r="N917" s="18" t="str">
        <f>IF(BO917&lt;&gt;"",
    IF(INT('Data Sheet'!$A$19)=INT('Data Sheet'!$B$19),
        --(INT('Data Sheet'!$A$19) &amp; "." &amp; BO917),
        IF(AND((--(INT('Data Sheet'!$A$19) &amp; "." &amp; BO917)&gt;=--('Data Sheet'!$A$19)), (--(INT('Data Sheet'!$A$19) &amp; "." &amp; BO917)&lt;=--('Data Sheet'!$B$19))),
            --(INT('Data Sheet'!$A$19) &amp; "." &amp; BO917),
            --(INT('Data Sheet'!$B$19) &amp; "." &amp; BO917)
        )
    ),
    IF(BN917&lt;&gt;"",
        IF(INT('Data Sheet'!$A$19)=INT('Data Sheet'!$B$19),
            --(INT('Data Sheet'!$A$19) &amp; "." &amp; LEFT(BN917,3)),
            IF(AND((--(INT('Data Sheet'!$A$19) &amp; "." &amp; LEFT(BN917,3))&gt;=--('Data Sheet'!$A$19)), (--(INT('Data Sheet'!$A$19) &amp; "." &amp; LEFT(BN917,3))&lt;=--('Data Sheet'!$B$19))),
                --(INT('Data Sheet'!$A$19) &amp; "." &amp; LEFT(BN917,3)),
                --(INT('Data Sheet'!$B$19) &amp; "." &amp; LEFT(BN917,3))
            )
        ),
        "OK"
    )
)</f>
        <v>OK</v>
      </c>
      <c r="O917" s="23" t="str">
        <f>IF(BP917&lt;&gt;"",
    IF(INT('Data Sheet'!$A$19)=INT('Data Sheet'!$B$19),
        --(INT('Data Sheet'!$A$19) &amp; "." &amp; BP917),
        IF(AND((--(INT('Data Sheet'!$A$19) &amp; "." &amp; BP917)&gt;=--('Data Sheet'!$A$19)), (--(INT('Data Sheet'!$A$19) &amp; "." &amp; BP917)&lt;=--('Data Sheet'!$B$19))),
            --(INT('Data Sheet'!$A$19) &amp; "." &amp; BP917),
            --(INT('Data Sheet'!$B$19) &amp; "." &amp; BP917)
        )
    ),
    IF(BN917&lt;&gt;"",
        IF(INT('Data Sheet'!$A$19)=INT('Data Sheet'!$B$19),
            --(INT('Data Sheet'!$A$19) &amp; "." &amp; RIGHT(BN917,3)),
            IF(AND((--(INT('Data Sheet'!$A$19) &amp; "." &amp; RIGHT(BN917,3))&gt;=--('Data Sheet'!$A$19)), (--(INT('Data Sheet'!$A$19) &amp; "." &amp; RIGHT(BN917,3))&lt;=--('Data Sheet'!$B$19))),
                --(INT('Data Sheet'!$A$19) &amp; "." &amp; RIGHT(BN917,3)),
                --(INT('Data Sheet'!$B$19) &amp; "." &amp; RIGHT(BN917,3))
            )
        ),
        "OK"
    )
)</f>
        <v>OK</v>
      </c>
      <c r="P917" s="23" t="str">
        <f>IF(BR917&lt;&gt;"",
    IF(INT('Data Sheet'!$A$19)=INT('Data Sheet'!$B$15),
        --(INT('Data Sheet'!$A$15) &amp; "." &amp; BR917),
        IF(AND((--(INT('Data Sheet'!$A$15) &amp; "." &amp; BR917)&gt;=--('Data Sheet'!$A$15)), (--(INT('Data Sheet'!$A$15) &amp; "." &amp; BR917)&lt;=--('Data Sheet'!$B$15))),
            --(INT('Data Sheet'!$A$15) &amp; "." &amp; BR917),
            --(INT('Data Sheet'!$B$15) &amp; "." &amp; BR917)
        )
    ),
    IF(BQ917&lt;&gt;"",
        IF(INT('Data Sheet'!$A$15)=INT('Data Sheet'!$B$15),
            --(INT('Data Sheet'!$A$15) &amp; "." &amp; LEFT(BQ917,3)),
            IF(AND((--(INT('Data Sheet'!$A$15) &amp; "." &amp; LEFT(BQ917,3))&gt;=--('Data Sheet'!$A$15)), (--(INT('Data Sheet'!$A$15) &amp; "." &amp; LEFT(BQ917,3))&lt;=--('Data Sheet'!$B$15))),
                --(INT('Data Sheet'!$A$15) &amp; "." &amp; LEFT(BQ917,3)),
                --(INT('Data Sheet'!$B$15) &amp; "." &amp; LEFT(BQ917,3))
            )
        ),
        "OK"
    )
)</f>
        <v>OK</v>
      </c>
      <c r="Q917" s="23" t="str">
        <f>IF(BS917&lt;&gt;"",
    IF(INT('Data Sheet'!$A$19)=INT('Data Sheet'!$B$15),
        --(INT('Data Sheet'!$A$15) &amp; "." &amp; BS917),
        IF(AND((--(INT('Data Sheet'!$A$15) &amp; "." &amp; BS917)&gt;=--('Data Sheet'!$A$15)), (--(INT('Data Sheet'!$A$15) &amp; "." &amp; BS917)&lt;=--('Data Sheet'!$B$15))),
            --(INT('Data Sheet'!$A$15) &amp; "." &amp; BS917),
            --(INT('Data Sheet'!$B$15) &amp; "." &amp; BS917)
        )
    ),
    IF(BQ917&lt;&gt;"",
        IF(INT('Data Sheet'!$A$15)=INT('Data Sheet'!$B$15),
            --(INT('Data Sheet'!$A$15) &amp; "." &amp; RIGHT(BQ917,3)),
            IF(AND((--(INT('Data Sheet'!$A$15) &amp; "." &amp; RIGHT(BQ917,3))&gt;=--('Data Sheet'!$A$15)), (--(INT('Data Sheet'!$A$15) &amp; "." &amp; RIGHT(BQ917,3))&lt;=--('Data Sheet'!$B$15))),
                --(INT('Data Sheet'!$A$15) &amp; "." &amp; RIGHT(BQ917,3)),
                --(INT('Data Sheet'!$B$15) &amp; "." &amp; RIGHT(BQ917,3))
            )
        ),
        "OK"
    )
)</f>
        <v>OK</v>
      </c>
      <c r="R917" s="19"/>
      <c r="S917" s="19"/>
      <c r="T917" s="19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1"/>
      <c r="AU917" s="21"/>
      <c r="AV917" s="21"/>
      <c r="AW917" s="22"/>
      <c r="AX917" s="99"/>
      <c r="AY917" s="20"/>
      <c r="AZ917" s="20"/>
      <c r="BA917" s="22"/>
      <c r="BB917">
        <v>909</v>
      </c>
      <c r="BC917" s="80"/>
      <c r="BD917" s="80"/>
      <c r="BE917" s="80"/>
      <c r="BF917" s="80"/>
      <c r="BG917" s="32" t="str">
        <f t="shared" si="158"/>
        <v/>
      </c>
      <c r="BH917" s="78">
        <f t="shared" si="156"/>
        <v>0</v>
      </c>
      <c r="BI917" s="2">
        <f t="shared" si="159"/>
        <v>0</v>
      </c>
      <c r="BJ917" s="2">
        <f t="shared" si="160"/>
        <v>0</v>
      </c>
      <c r="BK917" s="2">
        <f t="shared" si="157"/>
        <v>0</v>
      </c>
    </row>
    <row r="918" spans="2:63" ht="15" customHeight="1" x14ac:dyDescent="0.25">
      <c r="B918" s="14">
        <v>910</v>
      </c>
      <c r="C918" s="95" t="str">
        <f t="shared" si="161"/>
        <v/>
      </c>
      <c r="D918" s="15" t="str">
        <f t="shared" si="155"/>
        <v>OK</v>
      </c>
      <c r="E918" s="16" t="e">
        <f>VLOOKUP('Data Sheet'!$B$8,'Data Sheet'!$I$2:$J$9,2,FALSE)</f>
        <v>#N/A</v>
      </c>
      <c r="F918" s="16" t="str">
        <f t="shared" si="162"/>
        <v/>
      </c>
      <c r="G918" s="103">
        <f t="shared" si="163"/>
        <v>0</v>
      </c>
      <c r="H918" s="17" t="s">
        <v>26</v>
      </c>
      <c r="I918" s="17" t="s">
        <v>26</v>
      </c>
      <c r="J918" s="17" t="str">
        <f>IF('Data Sheet'!$B$9="NC-50","N/A","OK")</f>
        <v>OK</v>
      </c>
      <c r="K918" s="17" t="str">
        <f>IF('Data Sheet'!$B$9="NC-50","N/A","OK")</f>
        <v>OK</v>
      </c>
      <c r="L918" s="17" t="str">
        <f t="shared" si="164"/>
        <v>OK</v>
      </c>
      <c r="M918" s="17" t="str">
        <f t="shared" si="165"/>
        <v>OK</v>
      </c>
      <c r="N918" s="18" t="str">
        <f>IF(BO918&lt;&gt;"",
    IF(INT('Data Sheet'!$A$19)=INT('Data Sheet'!$B$19),
        --(INT('Data Sheet'!$A$19) &amp; "." &amp; BO918),
        IF(AND((--(INT('Data Sheet'!$A$19) &amp; "." &amp; BO918)&gt;=--('Data Sheet'!$A$19)), (--(INT('Data Sheet'!$A$19) &amp; "." &amp; BO918)&lt;=--('Data Sheet'!$B$19))),
            --(INT('Data Sheet'!$A$19) &amp; "." &amp; BO918),
            --(INT('Data Sheet'!$B$19) &amp; "." &amp; BO918)
        )
    ),
    IF(BN918&lt;&gt;"",
        IF(INT('Data Sheet'!$A$19)=INT('Data Sheet'!$B$19),
            --(INT('Data Sheet'!$A$19) &amp; "." &amp; LEFT(BN918,3)),
            IF(AND((--(INT('Data Sheet'!$A$19) &amp; "." &amp; LEFT(BN918,3))&gt;=--('Data Sheet'!$A$19)), (--(INT('Data Sheet'!$A$19) &amp; "." &amp; LEFT(BN918,3))&lt;=--('Data Sheet'!$B$19))),
                --(INT('Data Sheet'!$A$19) &amp; "." &amp; LEFT(BN918,3)),
                --(INT('Data Sheet'!$B$19) &amp; "." &amp; LEFT(BN918,3))
            )
        ),
        "OK"
    )
)</f>
        <v>OK</v>
      </c>
      <c r="O918" s="23" t="str">
        <f>IF(BP918&lt;&gt;"",
    IF(INT('Data Sheet'!$A$19)=INT('Data Sheet'!$B$19),
        --(INT('Data Sheet'!$A$19) &amp; "." &amp; BP918),
        IF(AND((--(INT('Data Sheet'!$A$19) &amp; "." &amp; BP918)&gt;=--('Data Sheet'!$A$19)), (--(INT('Data Sheet'!$A$19) &amp; "." &amp; BP918)&lt;=--('Data Sheet'!$B$19))),
            --(INT('Data Sheet'!$A$19) &amp; "." &amp; BP918),
            --(INT('Data Sheet'!$B$19) &amp; "." &amp; BP918)
        )
    ),
    IF(BN918&lt;&gt;"",
        IF(INT('Data Sheet'!$A$19)=INT('Data Sheet'!$B$19),
            --(INT('Data Sheet'!$A$19) &amp; "." &amp; RIGHT(BN918,3)),
            IF(AND((--(INT('Data Sheet'!$A$19) &amp; "." &amp; RIGHT(BN918,3))&gt;=--('Data Sheet'!$A$19)), (--(INT('Data Sheet'!$A$19) &amp; "." &amp; RIGHT(BN918,3))&lt;=--('Data Sheet'!$B$19))),
                --(INT('Data Sheet'!$A$19) &amp; "." &amp; RIGHT(BN918,3)),
                --(INT('Data Sheet'!$B$19) &amp; "." &amp; RIGHT(BN918,3))
            )
        ),
        "OK"
    )
)</f>
        <v>OK</v>
      </c>
      <c r="P918" s="23" t="str">
        <f>IF(BR918&lt;&gt;"",
    IF(INT('Data Sheet'!$A$19)=INT('Data Sheet'!$B$15),
        --(INT('Data Sheet'!$A$15) &amp; "." &amp; BR918),
        IF(AND((--(INT('Data Sheet'!$A$15) &amp; "." &amp; BR918)&gt;=--('Data Sheet'!$A$15)), (--(INT('Data Sheet'!$A$15) &amp; "." &amp; BR918)&lt;=--('Data Sheet'!$B$15))),
            --(INT('Data Sheet'!$A$15) &amp; "." &amp; BR918),
            --(INT('Data Sheet'!$B$15) &amp; "." &amp; BR918)
        )
    ),
    IF(BQ918&lt;&gt;"",
        IF(INT('Data Sheet'!$A$15)=INT('Data Sheet'!$B$15),
            --(INT('Data Sheet'!$A$15) &amp; "." &amp; LEFT(BQ918,3)),
            IF(AND((--(INT('Data Sheet'!$A$15) &amp; "." &amp; LEFT(BQ918,3))&gt;=--('Data Sheet'!$A$15)), (--(INT('Data Sheet'!$A$15) &amp; "." &amp; LEFT(BQ918,3))&lt;=--('Data Sheet'!$B$15))),
                --(INT('Data Sheet'!$A$15) &amp; "." &amp; LEFT(BQ918,3)),
                --(INT('Data Sheet'!$B$15) &amp; "." &amp; LEFT(BQ918,3))
            )
        ),
        "OK"
    )
)</f>
        <v>OK</v>
      </c>
      <c r="Q918" s="23" t="str">
        <f>IF(BS918&lt;&gt;"",
    IF(INT('Data Sheet'!$A$19)=INT('Data Sheet'!$B$15),
        --(INT('Data Sheet'!$A$15) &amp; "." &amp; BS918),
        IF(AND((--(INT('Data Sheet'!$A$15) &amp; "." &amp; BS918)&gt;=--('Data Sheet'!$A$15)), (--(INT('Data Sheet'!$A$15) &amp; "." &amp; BS918)&lt;=--('Data Sheet'!$B$15))),
            --(INT('Data Sheet'!$A$15) &amp; "." &amp; BS918),
            --(INT('Data Sheet'!$B$15) &amp; "." &amp; BS918)
        )
    ),
    IF(BQ918&lt;&gt;"",
        IF(INT('Data Sheet'!$A$15)=INT('Data Sheet'!$B$15),
            --(INT('Data Sheet'!$A$15) &amp; "." &amp; RIGHT(BQ918,3)),
            IF(AND((--(INT('Data Sheet'!$A$15) &amp; "." &amp; RIGHT(BQ918,3))&gt;=--('Data Sheet'!$A$15)), (--(INT('Data Sheet'!$A$15) &amp; "." &amp; RIGHT(BQ918,3))&lt;=--('Data Sheet'!$B$15))),
                --(INT('Data Sheet'!$A$15) &amp; "." &amp; RIGHT(BQ918,3)),
                --(INT('Data Sheet'!$B$15) &amp; "." &amp; RIGHT(BQ918,3))
            )
        ),
        "OK"
    )
)</f>
        <v>OK</v>
      </c>
      <c r="R918" s="19"/>
      <c r="S918" s="19"/>
      <c r="T918" s="19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1"/>
      <c r="AU918" s="21"/>
      <c r="AV918" s="21"/>
      <c r="AW918" s="22"/>
      <c r="AX918" s="99"/>
      <c r="AY918" s="20"/>
      <c r="AZ918" s="20"/>
      <c r="BA918" s="22"/>
      <c r="BB918">
        <v>910</v>
      </c>
      <c r="BC918" s="80"/>
      <c r="BD918" s="80"/>
      <c r="BE918" s="80"/>
      <c r="BF918" s="80"/>
      <c r="BG918" s="32" t="str">
        <f t="shared" si="158"/>
        <v/>
      </c>
      <c r="BH918" s="78">
        <f t="shared" si="156"/>
        <v>0</v>
      </c>
      <c r="BI918" s="2">
        <f t="shared" si="159"/>
        <v>0</v>
      </c>
      <c r="BJ918" s="2">
        <f t="shared" si="160"/>
        <v>0</v>
      </c>
      <c r="BK918" s="2">
        <f t="shared" si="157"/>
        <v>0</v>
      </c>
    </row>
    <row r="919" spans="2:63" ht="15" customHeight="1" x14ac:dyDescent="0.25">
      <c r="B919" s="14">
        <v>911</v>
      </c>
      <c r="C919" s="95" t="str">
        <f t="shared" si="161"/>
        <v/>
      </c>
      <c r="D919" s="15" t="str">
        <f t="shared" si="155"/>
        <v>OK</v>
      </c>
      <c r="E919" s="16" t="e">
        <f>VLOOKUP('Data Sheet'!$B$8,'Data Sheet'!$I$2:$J$9,2,FALSE)</f>
        <v>#N/A</v>
      </c>
      <c r="F919" s="16" t="str">
        <f t="shared" si="162"/>
        <v/>
      </c>
      <c r="G919" s="103">
        <f t="shared" si="163"/>
        <v>0</v>
      </c>
      <c r="H919" s="17" t="s">
        <v>26</v>
      </c>
      <c r="I919" s="17" t="s">
        <v>26</v>
      </c>
      <c r="J919" s="17" t="str">
        <f>IF('Data Sheet'!$B$9="NC-50","N/A","OK")</f>
        <v>OK</v>
      </c>
      <c r="K919" s="17" t="str">
        <f>IF('Data Sheet'!$B$9="NC-50","N/A","OK")</f>
        <v>OK</v>
      </c>
      <c r="L919" s="17" t="str">
        <f t="shared" si="164"/>
        <v>OK</v>
      </c>
      <c r="M919" s="17" t="str">
        <f t="shared" si="165"/>
        <v>OK</v>
      </c>
      <c r="N919" s="18" t="str">
        <f>IF(BO919&lt;&gt;"",
    IF(INT('Data Sheet'!$A$19)=INT('Data Sheet'!$B$19),
        --(INT('Data Sheet'!$A$19) &amp; "." &amp; BO919),
        IF(AND((--(INT('Data Sheet'!$A$19) &amp; "." &amp; BO919)&gt;=--('Data Sheet'!$A$19)), (--(INT('Data Sheet'!$A$19) &amp; "." &amp; BO919)&lt;=--('Data Sheet'!$B$19))),
            --(INT('Data Sheet'!$A$19) &amp; "." &amp; BO919),
            --(INT('Data Sheet'!$B$19) &amp; "." &amp; BO919)
        )
    ),
    IF(BN919&lt;&gt;"",
        IF(INT('Data Sheet'!$A$19)=INT('Data Sheet'!$B$19),
            --(INT('Data Sheet'!$A$19) &amp; "." &amp; LEFT(BN919,3)),
            IF(AND((--(INT('Data Sheet'!$A$19) &amp; "." &amp; LEFT(BN919,3))&gt;=--('Data Sheet'!$A$19)), (--(INT('Data Sheet'!$A$19) &amp; "." &amp; LEFT(BN919,3))&lt;=--('Data Sheet'!$B$19))),
                --(INT('Data Sheet'!$A$19) &amp; "." &amp; LEFT(BN919,3)),
                --(INT('Data Sheet'!$B$19) &amp; "." &amp; LEFT(BN919,3))
            )
        ),
        "OK"
    )
)</f>
        <v>OK</v>
      </c>
      <c r="O919" s="23" t="str">
        <f>IF(BP919&lt;&gt;"",
    IF(INT('Data Sheet'!$A$19)=INT('Data Sheet'!$B$19),
        --(INT('Data Sheet'!$A$19) &amp; "." &amp; BP919),
        IF(AND((--(INT('Data Sheet'!$A$19) &amp; "." &amp; BP919)&gt;=--('Data Sheet'!$A$19)), (--(INT('Data Sheet'!$A$19) &amp; "." &amp; BP919)&lt;=--('Data Sheet'!$B$19))),
            --(INT('Data Sheet'!$A$19) &amp; "." &amp; BP919),
            --(INT('Data Sheet'!$B$19) &amp; "." &amp; BP919)
        )
    ),
    IF(BN919&lt;&gt;"",
        IF(INT('Data Sheet'!$A$19)=INT('Data Sheet'!$B$19),
            --(INT('Data Sheet'!$A$19) &amp; "." &amp; RIGHT(BN919,3)),
            IF(AND((--(INT('Data Sheet'!$A$19) &amp; "." &amp; RIGHT(BN919,3))&gt;=--('Data Sheet'!$A$19)), (--(INT('Data Sheet'!$A$19) &amp; "." &amp; RIGHT(BN919,3))&lt;=--('Data Sheet'!$B$19))),
                --(INT('Data Sheet'!$A$19) &amp; "." &amp; RIGHT(BN919,3)),
                --(INT('Data Sheet'!$B$19) &amp; "." &amp; RIGHT(BN919,3))
            )
        ),
        "OK"
    )
)</f>
        <v>OK</v>
      </c>
      <c r="P919" s="23" t="str">
        <f>IF(BR919&lt;&gt;"",
    IF(INT('Data Sheet'!$A$19)=INT('Data Sheet'!$B$15),
        --(INT('Data Sheet'!$A$15) &amp; "." &amp; BR919),
        IF(AND((--(INT('Data Sheet'!$A$15) &amp; "." &amp; BR919)&gt;=--('Data Sheet'!$A$15)), (--(INT('Data Sheet'!$A$15) &amp; "." &amp; BR919)&lt;=--('Data Sheet'!$B$15))),
            --(INT('Data Sheet'!$A$15) &amp; "." &amp; BR919),
            --(INT('Data Sheet'!$B$15) &amp; "." &amp; BR919)
        )
    ),
    IF(BQ919&lt;&gt;"",
        IF(INT('Data Sheet'!$A$15)=INT('Data Sheet'!$B$15),
            --(INT('Data Sheet'!$A$15) &amp; "." &amp; LEFT(BQ919,3)),
            IF(AND((--(INT('Data Sheet'!$A$15) &amp; "." &amp; LEFT(BQ919,3))&gt;=--('Data Sheet'!$A$15)), (--(INT('Data Sheet'!$A$15) &amp; "." &amp; LEFT(BQ919,3))&lt;=--('Data Sheet'!$B$15))),
                --(INT('Data Sheet'!$A$15) &amp; "." &amp; LEFT(BQ919,3)),
                --(INT('Data Sheet'!$B$15) &amp; "." &amp; LEFT(BQ919,3))
            )
        ),
        "OK"
    )
)</f>
        <v>OK</v>
      </c>
      <c r="Q919" s="23" t="str">
        <f>IF(BS919&lt;&gt;"",
    IF(INT('Data Sheet'!$A$19)=INT('Data Sheet'!$B$15),
        --(INT('Data Sheet'!$A$15) &amp; "." &amp; BS919),
        IF(AND((--(INT('Data Sheet'!$A$15) &amp; "." &amp; BS919)&gt;=--('Data Sheet'!$A$15)), (--(INT('Data Sheet'!$A$15) &amp; "." &amp; BS919)&lt;=--('Data Sheet'!$B$15))),
            --(INT('Data Sheet'!$A$15) &amp; "." &amp; BS919),
            --(INT('Data Sheet'!$B$15) &amp; "." &amp; BS919)
        )
    ),
    IF(BQ919&lt;&gt;"",
        IF(INT('Data Sheet'!$A$15)=INT('Data Sheet'!$B$15),
            --(INT('Data Sheet'!$A$15) &amp; "." &amp; RIGHT(BQ919,3)),
            IF(AND((--(INT('Data Sheet'!$A$15) &amp; "." &amp; RIGHT(BQ919,3))&gt;=--('Data Sheet'!$A$15)), (--(INT('Data Sheet'!$A$15) &amp; "." &amp; RIGHT(BQ919,3))&lt;=--('Data Sheet'!$B$15))),
                --(INT('Data Sheet'!$A$15) &amp; "." &amp; RIGHT(BQ919,3)),
                --(INT('Data Sheet'!$B$15) &amp; "." &amp; RIGHT(BQ919,3))
            )
        ),
        "OK"
    )
)</f>
        <v>OK</v>
      </c>
      <c r="R919" s="19"/>
      <c r="S919" s="19"/>
      <c r="T919" s="19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1"/>
      <c r="AU919" s="21"/>
      <c r="AV919" s="21"/>
      <c r="AW919" s="22"/>
      <c r="AX919" s="99"/>
      <c r="AY919" s="20"/>
      <c r="AZ919" s="20"/>
      <c r="BA919" s="22"/>
      <c r="BB919">
        <v>911</v>
      </c>
      <c r="BC919" s="80"/>
      <c r="BD919" s="80"/>
      <c r="BE919" s="80"/>
      <c r="BF919" s="80"/>
      <c r="BG919" s="32" t="str">
        <f t="shared" si="158"/>
        <v/>
      </c>
      <c r="BH919" s="78">
        <f t="shared" si="156"/>
        <v>0</v>
      </c>
      <c r="BI919" s="2">
        <f t="shared" si="159"/>
        <v>0</v>
      </c>
      <c r="BJ919" s="2">
        <f t="shared" si="160"/>
        <v>0</v>
      </c>
      <c r="BK919" s="2">
        <f t="shared" si="157"/>
        <v>0</v>
      </c>
    </row>
    <row r="920" spans="2:63" ht="15" customHeight="1" x14ac:dyDescent="0.25">
      <c r="B920" s="14">
        <v>912</v>
      </c>
      <c r="C920" s="95" t="str">
        <f t="shared" si="161"/>
        <v/>
      </c>
      <c r="D920" s="15" t="str">
        <f t="shared" si="155"/>
        <v>OK</v>
      </c>
      <c r="E920" s="16" t="e">
        <f>VLOOKUP('Data Sheet'!$B$8,'Data Sheet'!$I$2:$J$9,2,FALSE)</f>
        <v>#N/A</v>
      </c>
      <c r="F920" s="16" t="str">
        <f t="shared" si="162"/>
        <v/>
      </c>
      <c r="G920" s="103">
        <f t="shared" si="163"/>
        <v>0</v>
      </c>
      <c r="H920" s="17" t="s">
        <v>26</v>
      </c>
      <c r="I920" s="17" t="s">
        <v>26</v>
      </c>
      <c r="J920" s="17" t="str">
        <f>IF('Data Sheet'!$B$9="NC-50","N/A","OK")</f>
        <v>OK</v>
      </c>
      <c r="K920" s="17" t="str">
        <f>IF('Data Sheet'!$B$9="NC-50","N/A","OK")</f>
        <v>OK</v>
      </c>
      <c r="L920" s="17" t="str">
        <f t="shared" si="164"/>
        <v>OK</v>
      </c>
      <c r="M920" s="17" t="str">
        <f t="shared" si="165"/>
        <v>OK</v>
      </c>
      <c r="N920" s="18" t="str">
        <f>IF(BO920&lt;&gt;"",
    IF(INT('Data Sheet'!$A$19)=INT('Data Sheet'!$B$19),
        --(INT('Data Sheet'!$A$19) &amp; "." &amp; BO920),
        IF(AND((--(INT('Data Sheet'!$A$19) &amp; "." &amp; BO920)&gt;=--('Data Sheet'!$A$19)), (--(INT('Data Sheet'!$A$19) &amp; "." &amp; BO920)&lt;=--('Data Sheet'!$B$19))),
            --(INT('Data Sheet'!$A$19) &amp; "." &amp; BO920),
            --(INT('Data Sheet'!$B$19) &amp; "." &amp; BO920)
        )
    ),
    IF(BN920&lt;&gt;"",
        IF(INT('Data Sheet'!$A$19)=INT('Data Sheet'!$B$19),
            --(INT('Data Sheet'!$A$19) &amp; "." &amp; LEFT(BN920,3)),
            IF(AND((--(INT('Data Sheet'!$A$19) &amp; "." &amp; LEFT(BN920,3))&gt;=--('Data Sheet'!$A$19)), (--(INT('Data Sheet'!$A$19) &amp; "." &amp; LEFT(BN920,3))&lt;=--('Data Sheet'!$B$19))),
                --(INT('Data Sheet'!$A$19) &amp; "." &amp; LEFT(BN920,3)),
                --(INT('Data Sheet'!$B$19) &amp; "." &amp; LEFT(BN920,3))
            )
        ),
        "OK"
    )
)</f>
        <v>OK</v>
      </c>
      <c r="O920" s="23" t="str">
        <f>IF(BP920&lt;&gt;"",
    IF(INT('Data Sheet'!$A$19)=INT('Data Sheet'!$B$19),
        --(INT('Data Sheet'!$A$19) &amp; "." &amp; BP920),
        IF(AND((--(INT('Data Sheet'!$A$19) &amp; "." &amp; BP920)&gt;=--('Data Sheet'!$A$19)), (--(INT('Data Sheet'!$A$19) &amp; "." &amp; BP920)&lt;=--('Data Sheet'!$B$19))),
            --(INT('Data Sheet'!$A$19) &amp; "." &amp; BP920),
            --(INT('Data Sheet'!$B$19) &amp; "." &amp; BP920)
        )
    ),
    IF(BN920&lt;&gt;"",
        IF(INT('Data Sheet'!$A$19)=INT('Data Sheet'!$B$19),
            --(INT('Data Sheet'!$A$19) &amp; "." &amp; RIGHT(BN920,3)),
            IF(AND((--(INT('Data Sheet'!$A$19) &amp; "." &amp; RIGHT(BN920,3))&gt;=--('Data Sheet'!$A$19)), (--(INT('Data Sheet'!$A$19) &amp; "." &amp; RIGHT(BN920,3))&lt;=--('Data Sheet'!$B$19))),
                --(INT('Data Sheet'!$A$19) &amp; "." &amp; RIGHT(BN920,3)),
                --(INT('Data Sheet'!$B$19) &amp; "." &amp; RIGHT(BN920,3))
            )
        ),
        "OK"
    )
)</f>
        <v>OK</v>
      </c>
      <c r="P920" s="23" t="str">
        <f>IF(BR920&lt;&gt;"",
    IF(INT('Data Sheet'!$A$19)=INT('Data Sheet'!$B$15),
        --(INT('Data Sheet'!$A$15) &amp; "." &amp; BR920),
        IF(AND((--(INT('Data Sheet'!$A$15) &amp; "." &amp; BR920)&gt;=--('Data Sheet'!$A$15)), (--(INT('Data Sheet'!$A$15) &amp; "." &amp; BR920)&lt;=--('Data Sheet'!$B$15))),
            --(INT('Data Sheet'!$A$15) &amp; "." &amp; BR920),
            --(INT('Data Sheet'!$B$15) &amp; "." &amp; BR920)
        )
    ),
    IF(BQ920&lt;&gt;"",
        IF(INT('Data Sheet'!$A$15)=INT('Data Sheet'!$B$15),
            --(INT('Data Sheet'!$A$15) &amp; "." &amp; LEFT(BQ920,3)),
            IF(AND((--(INT('Data Sheet'!$A$15) &amp; "." &amp; LEFT(BQ920,3))&gt;=--('Data Sheet'!$A$15)), (--(INT('Data Sheet'!$A$15) &amp; "." &amp; LEFT(BQ920,3))&lt;=--('Data Sheet'!$B$15))),
                --(INT('Data Sheet'!$A$15) &amp; "." &amp; LEFT(BQ920,3)),
                --(INT('Data Sheet'!$B$15) &amp; "." &amp; LEFT(BQ920,3))
            )
        ),
        "OK"
    )
)</f>
        <v>OK</v>
      </c>
      <c r="Q920" s="23" t="str">
        <f>IF(BS920&lt;&gt;"",
    IF(INT('Data Sheet'!$A$19)=INT('Data Sheet'!$B$15),
        --(INT('Data Sheet'!$A$15) &amp; "." &amp; BS920),
        IF(AND((--(INT('Data Sheet'!$A$15) &amp; "." &amp; BS920)&gt;=--('Data Sheet'!$A$15)), (--(INT('Data Sheet'!$A$15) &amp; "." &amp; BS920)&lt;=--('Data Sheet'!$B$15))),
            --(INT('Data Sheet'!$A$15) &amp; "." &amp; BS920),
            --(INT('Data Sheet'!$B$15) &amp; "." &amp; BS920)
        )
    ),
    IF(BQ920&lt;&gt;"",
        IF(INT('Data Sheet'!$A$15)=INT('Data Sheet'!$B$15),
            --(INT('Data Sheet'!$A$15) &amp; "." &amp; RIGHT(BQ920,3)),
            IF(AND((--(INT('Data Sheet'!$A$15) &amp; "." &amp; RIGHT(BQ920,3))&gt;=--('Data Sheet'!$A$15)), (--(INT('Data Sheet'!$A$15) &amp; "." &amp; RIGHT(BQ920,3))&lt;=--('Data Sheet'!$B$15))),
                --(INT('Data Sheet'!$A$15) &amp; "." &amp; RIGHT(BQ920,3)),
                --(INT('Data Sheet'!$B$15) &amp; "." &amp; RIGHT(BQ920,3))
            )
        ),
        "OK"
    )
)</f>
        <v>OK</v>
      </c>
      <c r="R920" s="19"/>
      <c r="S920" s="19"/>
      <c r="T920" s="19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1"/>
      <c r="AU920" s="21"/>
      <c r="AV920" s="21"/>
      <c r="AW920" s="22"/>
      <c r="AX920" s="99"/>
      <c r="AY920" s="20"/>
      <c r="AZ920" s="20"/>
      <c r="BA920" s="22"/>
      <c r="BB920">
        <v>912</v>
      </c>
      <c r="BC920" s="80"/>
      <c r="BD920" s="80"/>
      <c r="BE920" s="80"/>
      <c r="BF920" s="80"/>
      <c r="BG920" s="32" t="str">
        <f t="shared" si="158"/>
        <v/>
      </c>
      <c r="BH920" s="78">
        <f t="shared" si="156"/>
        <v>0</v>
      </c>
      <c r="BI920" s="2">
        <f t="shared" si="159"/>
        <v>0</v>
      </c>
      <c r="BJ920" s="2">
        <f t="shared" si="160"/>
        <v>0</v>
      </c>
      <c r="BK920" s="2">
        <f t="shared" si="157"/>
        <v>0</v>
      </c>
    </row>
    <row r="921" spans="2:63" ht="15" customHeight="1" x14ac:dyDescent="0.25">
      <c r="B921" s="14">
        <v>913</v>
      </c>
      <c r="C921" s="95" t="str">
        <f t="shared" si="161"/>
        <v/>
      </c>
      <c r="D921" s="15" t="str">
        <f t="shared" si="155"/>
        <v>OK</v>
      </c>
      <c r="E921" s="16" t="e">
        <f>VLOOKUP('Data Sheet'!$B$8,'Data Sheet'!$I$2:$J$9,2,FALSE)</f>
        <v>#N/A</v>
      </c>
      <c r="F921" s="16" t="str">
        <f t="shared" si="162"/>
        <v/>
      </c>
      <c r="G921" s="103">
        <f t="shared" si="163"/>
        <v>0</v>
      </c>
      <c r="H921" s="17" t="s">
        <v>26</v>
      </c>
      <c r="I921" s="17" t="s">
        <v>26</v>
      </c>
      <c r="J921" s="17" t="str">
        <f>IF('Data Sheet'!$B$9="NC-50","N/A","OK")</f>
        <v>OK</v>
      </c>
      <c r="K921" s="17" t="str">
        <f>IF('Data Sheet'!$B$9="NC-50","N/A","OK")</f>
        <v>OK</v>
      </c>
      <c r="L921" s="17" t="str">
        <f t="shared" si="164"/>
        <v>OK</v>
      </c>
      <c r="M921" s="17" t="str">
        <f t="shared" si="165"/>
        <v>OK</v>
      </c>
      <c r="N921" s="18" t="str">
        <f>IF(BO921&lt;&gt;"",
    IF(INT('Data Sheet'!$A$19)=INT('Data Sheet'!$B$19),
        --(INT('Data Sheet'!$A$19) &amp; "." &amp; BO921),
        IF(AND((--(INT('Data Sheet'!$A$19) &amp; "." &amp; BO921)&gt;=--('Data Sheet'!$A$19)), (--(INT('Data Sheet'!$A$19) &amp; "." &amp; BO921)&lt;=--('Data Sheet'!$B$19))),
            --(INT('Data Sheet'!$A$19) &amp; "." &amp; BO921),
            --(INT('Data Sheet'!$B$19) &amp; "." &amp; BO921)
        )
    ),
    IF(BN921&lt;&gt;"",
        IF(INT('Data Sheet'!$A$19)=INT('Data Sheet'!$B$19),
            --(INT('Data Sheet'!$A$19) &amp; "." &amp; LEFT(BN921,3)),
            IF(AND((--(INT('Data Sheet'!$A$19) &amp; "." &amp; LEFT(BN921,3))&gt;=--('Data Sheet'!$A$19)), (--(INT('Data Sheet'!$A$19) &amp; "." &amp; LEFT(BN921,3))&lt;=--('Data Sheet'!$B$19))),
                --(INT('Data Sheet'!$A$19) &amp; "." &amp; LEFT(BN921,3)),
                --(INT('Data Sheet'!$B$19) &amp; "." &amp; LEFT(BN921,3))
            )
        ),
        "OK"
    )
)</f>
        <v>OK</v>
      </c>
      <c r="O921" s="23" t="str">
        <f>IF(BP921&lt;&gt;"",
    IF(INT('Data Sheet'!$A$19)=INT('Data Sheet'!$B$19),
        --(INT('Data Sheet'!$A$19) &amp; "." &amp; BP921),
        IF(AND((--(INT('Data Sheet'!$A$19) &amp; "." &amp; BP921)&gt;=--('Data Sheet'!$A$19)), (--(INT('Data Sheet'!$A$19) &amp; "." &amp; BP921)&lt;=--('Data Sheet'!$B$19))),
            --(INT('Data Sheet'!$A$19) &amp; "." &amp; BP921),
            --(INT('Data Sheet'!$B$19) &amp; "." &amp; BP921)
        )
    ),
    IF(BN921&lt;&gt;"",
        IF(INT('Data Sheet'!$A$19)=INT('Data Sheet'!$B$19),
            --(INT('Data Sheet'!$A$19) &amp; "." &amp; RIGHT(BN921,3)),
            IF(AND((--(INT('Data Sheet'!$A$19) &amp; "." &amp; RIGHT(BN921,3))&gt;=--('Data Sheet'!$A$19)), (--(INT('Data Sheet'!$A$19) &amp; "." &amp; RIGHT(BN921,3))&lt;=--('Data Sheet'!$B$19))),
                --(INT('Data Sheet'!$A$19) &amp; "." &amp; RIGHT(BN921,3)),
                --(INT('Data Sheet'!$B$19) &amp; "." &amp; RIGHT(BN921,3))
            )
        ),
        "OK"
    )
)</f>
        <v>OK</v>
      </c>
      <c r="P921" s="23" t="str">
        <f>IF(BR921&lt;&gt;"",
    IF(INT('Data Sheet'!$A$19)=INT('Data Sheet'!$B$15),
        --(INT('Data Sheet'!$A$15) &amp; "." &amp; BR921),
        IF(AND((--(INT('Data Sheet'!$A$15) &amp; "." &amp; BR921)&gt;=--('Data Sheet'!$A$15)), (--(INT('Data Sheet'!$A$15) &amp; "." &amp; BR921)&lt;=--('Data Sheet'!$B$15))),
            --(INT('Data Sheet'!$A$15) &amp; "." &amp; BR921),
            --(INT('Data Sheet'!$B$15) &amp; "." &amp; BR921)
        )
    ),
    IF(BQ921&lt;&gt;"",
        IF(INT('Data Sheet'!$A$15)=INT('Data Sheet'!$B$15),
            --(INT('Data Sheet'!$A$15) &amp; "." &amp; LEFT(BQ921,3)),
            IF(AND((--(INT('Data Sheet'!$A$15) &amp; "." &amp; LEFT(BQ921,3))&gt;=--('Data Sheet'!$A$15)), (--(INT('Data Sheet'!$A$15) &amp; "." &amp; LEFT(BQ921,3))&lt;=--('Data Sheet'!$B$15))),
                --(INT('Data Sheet'!$A$15) &amp; "." &amp; LEFT(BQ921,3)),
                --(INT('Data Sheet'!$B$15) &amp; "." &amp; LEFT(BQ921,3))
            )
        ),
        "OK"
    )
)</f>
        <v>OK</v>
      </c>
      <c r="Q921" s="23" t="str">
        <f>IF(BS921&lt;&gt;"",
    IF(INT('Data Sheet'!$A$19)=INT('Data Sheet'!$B$15),
        --(INT('Data Sheet'!$A$15) &amp; "." &amp; BS921),
        IF(AND((--(INT('Data Sheet'!$A$15) &amp; "." &amp; BS921)&gt;=--('Data Sheet'!$A$15)), (--(INT('Data Sheet'!$A$15) &amp; "." &amp; BS921)&lt;=--('Data Sheet'!$B$15))),
            --(INT('Data Sheet'!$A$15) &amp; "." &amp; BS921),
            --(INT('Data Sheet'!$B$15) &amp; "." &amp; BS921)
        )
    ),
    IF(BQ921&lt;&gt;"",
        IF(INT('Data Sheet'!$A$15)=INT('Data Sheet'!$B$15),
            --(INT('Data Sheet'!$A$15) &amp; "." &amp; RIGHT(BQ921,3)),
            IF(AND((--(INT('Data Sheet'!$A$15) &amp; "." &amp; RIGHT(BQ921,3))&gt;=--('Data Sheet'!$A$15)), (--(INT('Data Sheet'!$A$15) &amp; "." &amp; RIGHT(BQ921,3))&lt;=--('Data Sheet'!$B$15))),
                --(INT('Data Sheet'!$A$15) &amp; "." &amp; RIGHT(BQ921,3)),
                --(INT('Data Sheet'!$B$15) &amp; "." &amp; RIGHT(BQ921,3))
            )
        ),
        "OK"
    )
)</f>
        <v>OK</v>
      </c>
      <c r="R921" s="19"/>
      <c r="S921" s="19"/>
      <c r="T921" s="19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1"/>
      <c r="AU921" s="21"/>
      <c r="AV921" s="21"/>
      <c r="AW921" s="22"/>
      <c r="AX921" s="99"/>
      <c r="AY921" s="20"/>
      <c r="AZ921" s="20"/>
      <c r="BA921" s="22"/>
      <c r="BB921">
        <v>913</v>
      </c>
      <c r="BC921" s="80"/>
      <c r="BD921" s="80"/>
      <c r="BE921" s="80"/>
      <c r="BF921" s="80"/>
      <c r="BG921" s="32" t="str">
        <f t="shared" si="158"/>
        <v/>
      </c>
      <c r="BH921" s="78">
        <f t="shared" si="156"/>
        <v>0</v>
      </c>
      <c r="BI921" s="2">
        <f t="shared" si="159"/>
        <v>0</v>
      </c>
      <c r="BJ921" s="2">
        <f t="shared" si="160"/>
        <v>0</v>
      </c>
      <c r="BK921" s="2">
        <f t="shared" si="157"/>
        <v>0</v>
      </c>
    </row>
    <row r="922" spans="2:63" ht="15" customHeight="1" x14ac:dyDescent="0.25">
      <c r="B922" s="14">
        <v>914</v>
      </c>
      <c r="C922" s="95" t="str">
        <f t="shared" si="161"/>
        <v/>
      </c>
      <c r="D922" s="15" t="str">
        <f t="shared" si="155"/>
        <v>OK</v>
      </c>
      <c r="E922" s="16" t="e">
        <f>VLOOKUP('Data Sheet'!$B$8,'Data Sheet'!$I$2:$J$9,2,FALSE)</f>
        <v>#N/A</v>
      </c>
      <c r="F922" s="16" t="str">
        <f t="shared" si="162"/>
        <v/>
      </c>
      <c r="G922" s="103">
        <f t="shared" si="163"/>
        <v>0</v>
      </c>
      <c r="H922" s="17" t="s">
        <v>26</v>
      </c>
      <c r="I922" s="17" t="s">
        <v>26</v>
      </c>
      <c r="J922" s="17" t="str">
        <f>IF('Data Sheet'!$B$9="NC-50","N/A","OK")</f>
        <v>OK</v>
      </c>
      <c r="K922" s="17" t="str">
        <f>IF('Data Sheet'!$B$9="NC-50","N/A","OK")</f>
        <v>OK</v>
      </c>
      <c r="L922" s="17" t="str">
        <f t="shared" si="164"/>
        <v>OK</v>
      </c>
      <c r="M922" s="17" t="str">
        <f t="shared" si="165"/>
        <v>OK</v>
      </c>
      <c r="N922" s="18" t="str">
        <f>IF(BO922&lt;&gt;"",
    IF(INT('Data Sheet'!$A$19)=INT('Data Sheet'!$B$19),
        --(INT('Data Sheet'!$A$19) &amp; "." &amp; BO922),
        IF(AND((--(INT('Data Sheet'!$A$19) &amp; "." &amp; BO922)&gt;=--('Data Sheet'!$A$19)), (--(INT('Data Sheet'!$A$19) &amp; "." &amp; BO922)&lt;=--('Data Sheet'!$B$19))),
            --(INT('Data Sheet'!$A$19) &amp; "." &amp; BO922),
            --(INT('Data Sheet'!$B$19) &amp; "." &amp; BO922)
        )
    ),
    IF(BN922&lt;&gt;"",
        IF(INT('Data Sheet'!$A$19)=INT('Data Sheet'!$B$19),
            --(INT('Data Sheet'!$A$19) &amp; "." &amp; LEFT(BN922,3)),
            IF(AND((--(INT('Data Sheet'!$A$19) &amp; "." &amp; LEFT(BN922,3))&gt;=--('Data Sheet'!$A$19)), (--(INT('Data Sheet'!$A$19) &amp; "." &amp; LEFT(BN922,3))&lt;=--('Data Sheet'!$B$19))),
                --(INT('Data Sheet'!$A$19) &amp; "." &amp; LEFT(BN922,3)),
                --(INT('Data Sheet'!$B$19) &amp; "." &amp; LEFT(BN922,3))
            )
        ),
        "OK"
    )
)</f>
        <v>OK</v>
      </c>
      <c r="O922" s="23" t="str">
        <f>IF(BP922&lt;&gt;"",
    IF(INT('Data Sheet'!$A$19)=INT('Data Sheet'!$B$19),
        --(INT('Data Sheet'!$A$19) &amp; "." &amp; BP922),
        IF(AND((--(INT('Data Sheet'!$A$19) &amp; "." &amp; BP922)&gt;=--('Data Sheet'!$A$19)), (--(INT('Data Sheet'!$A$19) &amp; "." &amp; BP922)&lt;=--('Data Sheet'!$B$19))),
            --(INT('Data Sheet'!$A$19) &amp; "." &amp; BP922),
            --(INT('Data Sheet'!$B$19) &amp; "." &amp; BP922)
        )
    ),
    IF(BN922&lt;&gt;"",
        IF(INT('Data Sheet'!$A$19)=INT('Data Sheet'!$B$19),
            --(INT('Data Sheet'!$A$19) &amp; "." &amp; RIGHT(BN922,3)),
            IF(AND((--(INT('Data Sheet'!$A$19) &amp; "." &amp; RIGHT(BN922,3))&gt;=--('Data Sheet'!$A$19)), (--(INT('Data Sheet'!$A$19) &amp; "." &amp; RIGHT(BN922,3))&lt;=--('Data Sheet'!$B$19))),
                --(INT('Data Sheet'!$A$19) &amp; "." &amp; RIGHT(BN922,3)),
                --(INT('Data Sheet'!$B$19) &amp; "." &amp; RIGHT(BN922,3))
            )
        ),
        "OK"
    )
)</f>
        <v>OK</v>
      </c>
      <c r="P922" s="23" t="str">
        <f>IF(BR922&lt;&gt;"",
    IF(INT('Data Sheet'!$A$19)=INT('Data Sheet'!$B$15),
        --(INT('Data Sheet'!$A$15) &amp; "." &amp; BR922),
        IF(AND((--(INT('Data Sheet'!$A$15) &amp; "." &amp; BR922)&gt;=--('Data Sheet'!$A$15)), (--(INT('Data Sheet'!$A$15) &amp; "." &amp; BR922)&lt;=--('Data Sheet'!$B$15))),
            --(INT('Data Sheet'!$A$15) &amp; "." &amp; BR922),
            --(INT('Data Sheet'!$B$15) &amp; "." &amp; BR922)
        )
    ),
    IF(BQ922&lt;&gt;"",
        IF(INT('Data Sheet'!$A$15)=INT('Data Sheet'!$B$15),
            --(INT('Data Sheet'!$A$15) &amp; "." &amp; LEFT(BQ922,3)),
            IF(AND((--(INT('Data Sheet'!$A$15) &amp; "." &amp; LEFT(BQ922,3))&gt;=--('Data Sheet'!$A$15)), (--(INT('Data Sheet'!$A$15) &amp; "." &amp; LEFT(BQ922,3))&lt;=--('Data Sheet'!$B$15))),
                --(INT('Data Sheet'!$A$15) &amp; "." &amp; LEFT(BQ922,3)),
                --(INT('Data Sheet'!$B$15) &amp; "." &amp; LEFT(BQ922,3))
            )
        ),
        "OK"
    )
)</f>
        <v>OK</v>
      </c>
      <c r="Q922" s="23" t="str">
        <f>IF(BS922&lt;&gt;"",
    IF(INT('Data Sheet'!$A$19)=INT('Data Sheet'!$B$15),
        --(INT('Data Sheet'!$A$15) &amp; "." &amp; BS922),
        IF(AND((--(INT('Data Sheet'!$A$15) &amp; "." &amp; BS922)&gt;=--('Data Sheet'!$A$15)), (--(INT('Data Sheet'!$A$15) &amp; "." &amp; BS922)&lt;=--('Data Sheet'!$B$15))),
            --(INT('Data Sheet'!$A$15) &amp; "." &amp; BS922),
            --(INT('Data Sheet'!$B$15) &amp; "." &amp; BS922)
        )
    ),
    IF(BQ922&lt;&gt;"",
        IF(INT('Data Sheet'!$A$15)=INT('Data Sheet'!$B$15),
            --(INT('Data Sheet'!$A$15) &amp; "." &amp; RIGHT(BQ922,3)),
            IF(AND((--(INT('Data Sheet'!$A$15) &amp; "." &amp; RIGHT(BQ922,3))&gt;=--('Data Sheet'!$A$15)), (--(INT('Data Sheet'!$A$15) &amp; "." &amp; RIGHT(BQ922,3))&lt;=--('Data Sheet'!$B$15))),
                --(INT('Data Sheet'!$A$15) &amp; "." &amp; RIGHT(BQ922,3)),
                --(INT('Data Sheet'!$B$15) &amp; "." &amp; RIGHT(BQ922,3))
            )
        ),
        "OK"
    )
)</f>
        <v>OK</v>
      </c>
      <c r="R922" s="19"/>
      <c r="S922" s="19"/>
      <c r="T922" s="19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1"/>
      <c r="AU922" s="21"/>
      <c r="AV922" s="21"/>
      <c r="AW922" s="22"/>
      <c r="AX922" s="99"/>
      <c r="AY922" s="20"/>
      <c r="AZ922" s="20"/>
      <c r="BA922" s="22"/>
      <c r="BB922">
        <v>914</v>
      </c>
      <c r="BC922" s="80"/>
      <c r="BD922" s="80"/>
      <c r="BE922" s="80"/>
      <c r="BF922" s="80"/>
      <c r="BG922" s="32" t="str">
        <f t="shared" si="158"/>
        <v/>
      </c>
      <c r="BH922" s="78">
        <f t="shared" si="156"/>
        <v>0</v>
      </c>
      <c r="BI922" s="2">
        <f t="shared" si="159"/>
        <v>0</v>
      </c>
      <c r="BJ922" s="2">
        <f t="shared" si="160"/>
        <v>0</v>
      </c>
      <c r="BK922" s="2">
        <f t="shared" si="157"/>
        <v>0</v>
      </c>
    </row>
    <row r="923" spans="2:63" ht="15" customHeight="1" x14ac:dyDescent="0.25">
      <c r="B923" s="14">
        <v>915</v>
      </c>
      <c r="C923" s="95" t="str">
        <f t="shared" si="161"/>
        <v/>
      </c>
      <c r="D923" s="15" t="str">
        <f t="shared" si="155"/>
        <v>OK</v>
      </c>
      <c r="E923" s="16" t="e">
        <f>VLOOKUP('Data Sheet'!$B$8,'Data Sheet'!$I$2:$J$9,2,FALSE)</f>
        <v>#N/A</v>
      </c>
      <c r="F923" s="16" t="str">
        <f t="shared" si="162"/>
        <v/>
      </c>
      <c r="G923" s="103">
        <f t="shared" si="163"/>
        <v>0</v>
      </c>
      <c r="H923" s="17" t="s">
        <v>26</v>
      </c>
      <c r="I923" s="17" t="s">
        <v>26</v>
      </c>
      <c r="J923" s="17" t="str">
        <f>IF('Data Sheet'!$B$9="NC-50","N/A","OK")</f>
        <v>OK</v>
      </c>
      <c r="K923" s="17" t="str">
        <f>IF('Data Sheet'!$B$9="NC-50","N/A","OK")</f>
        <v>OK</v>
      </c>
      <c r="L923" s="17" t="str">
        <f t="shared" si="164"/>
        <v>OK</v>
      </c>
      <c r="M923" s="17" t="str">
        <f t="shared" si="165"/>
        <v>OK</v>
      </c>
      <c r="N923" s="18" t="str">
        <f>IF(BO923&lt;&gt;"",
    IF(INT('Data Sheet'!$A$19)=INT('Data Sheet'!$B$19),
        --(INT('Data Sheet'!$A$19) &amp; "." &amp; BO923),
        IF(AND((--(INT('Data Sheet'!$A$19) &amp; "." &amp; BO923)&gt;=--('Data Sheet'!$A$19)), (--(INT('Data Sheet'!$A$19) &amp; "." &amp; BO923)&lt;=--('Data Sheet'!$B$19))),
            --(INT('Data Sheet'!$A$19) &amp; "." &amp; BO923),
            --(INT('Data Sheet'!$B$19) &amp; "." &amp; BO923)
        )
    ),
    IF(BN923&lt;&gt;"",
        IF(INT('Data Sheet'!$A$19)=INT('Data Sheet'!$B$19),
            --(INT('Data Sheet'!$A$19) &amp; "." &amp; LEFT(BN923,3)),
            IF(AND((--(INT('Data Sheet'!$A$19) &amp; "." &amp; LEFT(BN923,3))&gt;=--('Data Sheet'!$A$19)), (--(INT('Data Sheet'!$A$19) &amp; "." &amp; LEFT(BN923,3))&lt;=--('Data Sheet'!$B$19))),
                --(INT('Data Sheet'!$A$19) &amp; "." &amp; LEFT(BN923,3)),
                --(INT('Data Sheet'!$B$19) &amp; "." &amp; LEFT(BN923,3))
            )
        ),
        "OK"
    )
)</f>
        <v>OK</v>
      </c>
      <c r="O923" s="23" t="str">
        <f>IF(BP923&lt;&gt;"",
    IF(INT('Data Sheet'!$A$19)=INT('Data Sheet'!$B$19),
        --(INT('Data Sheet'!$A$19) &amp; "." &amp; BP923),
        IF(AND((--(INT('Data Sheet'!$A$19) &amp; "." &amp; BP923)&gt;=--('Data Sheet'!$A$19)), (--(INT('Data Sheet'!$A$19) &amp; "." &amp; BP923)&lt;=--('Data Sheet'!$B$19))),
            --(INT('Data Sheet'!$A$19) &amp; "." &amp; BP923),
            --(INT('Data Sheet'!$B$19) &amp; "." &amp; BP923)
        )
    ),
    IF(BN923&lt;&gt;"",
        IF(INT('Data Sheet'!$A$19)=INT('Data Sheet'!$B$19),
            --(INT('Data Sheet'!$A$19) &amp; "." &amp; RIGHT(BN923,3)),
            IF(AND((--(INT('Data Sheet'!$A$19) &amp; "." &amp; RIGHT(BN923,3))&gt;=--('Data Sheet'!$A$19)), (--(INT('Data Sheet'!$A$19) &amp; "." &amp; RIGHT(BN923,3))&lt;=--('Data Sheet'!$B$19))),
                --(INT('Data Sheet'!$A$19) &amp; "." &amp; RIGHT(BN923,3)),
                --(INT('Data Sheet'!$B$19) &amp; "." &amp; RIGHT(BN923,3))
            )
        ),
        "OK"
    )
)</f>
        <v>OK</v>
      </c>
      <c r="P923" s="23" t="str">
        <f>IF(BR923&lt;&gt;"",
    IF(INT('Data Sheet'!$A$19)=INT('Data Sheet'!$B$15),
        --(INT('Data Sheet'!$A$15) &amp; "." &amp; BR923),
        IF(AND((--(INT('Data Sheet'!$A$15) &amp; "." &amp; BR923)&gt;=--('Data Sheet'!$A$15)), (--(INT('Data Sheet'!$A$15) &amp; "." &amp; BR923)&lt;=--('Data Sheet'!$B$15))),
            --(INT('Data Sheet'!$A$15) &amp; "." &amp; BR923),
            --(INT('Data Sheet'!$B$15) &amp; "." &amp; BR923)
        )
    ),
    IF(BQ923&lt;&gt;"",
        IF(INT('Data Sheet'!$A$15)=INT('Data Sheet'!$B$15),
            --(INT('Data Sheet'!$A$15) &amp; "." &amp; LEFT(BQ923,3)),
            IF(AND((--(INT('Data Sheet'!$A$15) &amp; "." &amp; LEFT(BQ923,3))&gt;=--('Data Sheet'!$A$15)), (--(INT('Data Sheet'!$A$15) &amp; "." &amp; LEFT(BQ923,3))&lt;=--('Data Sheet'!$B$15))),
                --(INT('Data Sheet'!$A$15) &amp; "." &amp; LEFT(BQ923,3)),
                --(INT('Data Sheet'!$B$15) &amp; "." &amp; LEFT(BQ923,3))
            )
        ),
        "OK"
    )
)</f>
        <v>OK</v>
      </c>
      <c r="Q923" s="23" t="str">
        <f>IF(BS923&lt;&gt;"",
    IF(INT('Data Sheet'!$A$19)=INT('Data Sheet'!$B$15),
        --(INT('Data Sheet'!$A$15) &amp; "." &amp; BS923),
        IF(AND((--(INT('Data Sheet'!$A$15) &amp; "." &amp; BS923)&gt;=--('Data Sheet'!$A$15)), (--(INT('Data Sheet'!$A$15) &amp; "." &amp; BS923)&lt;=--('Data Sheet'!$B$15))),
            --(INT('Data Sheet'!$A$15) &amp; "." &amp; BS923),
            --(INT('Data Sheet'!$B$15) &amp; "." &amp; BS923)
        )
    ),
    IF(BQ923&lt;&gt;"",
        IF(INT('Data Sheet'!$A$15)=INT('Data Sheet'!$B$15),
            --(INT('Data Sheet'!$A$15) &amp; "." &amp; RIGHT(BQ923,3)),
            IF(AND((--(INT('Data Sheet'!$A$15) &amp; "." &amp; RIGHT(BQ923,3))&gt;=--('Data Sheet'!$A$15)), (--(INT('Data Sheet'!$A$15) &amp; "." &amp; RIGHT(BQ923,3))&lt;=--('Data Sheet'!$B$15))),
                --(INT('Data Sheet'!$A$15) &amp; "." &amp; RIGHT(BQ923,3)),
                --(INT('Data Sheet'!$B$15) &amp; "." &amp; RIGHT(BQ923,3))
            )
        ),
        "OK"
    )
)</f>
        <v>OK</v>
      </c>
      <c r="R923" s="19"/>
      <c r="S923" s="19"/>
      <c r="T923" s="19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1"/>
      <c r="AU923" s="21"/>
      <c r="AV923" s="21"/>
      <c r="AW923" s="22"/>
      <c r="AX923" s="99"/>
      <c r="AY923" s="20"/>
      <c r="AZ923" s="20"/>
      <c r="BA923" s="22"/>
      <c r="BB923">
        <v>915</v>
      </c>
      <c r="BC923" s="80"/>
      <c r="BD923" s="80"/>
      <c r="BE923" s="80"/>
      <c r="BF923" s="80"/>
      <c r="BG923" s="32" t="str">
        <f t="shared" si="158"/>
        <v/>
      </c>
      <c r="BH923" s="78">
        <f t="shared" si="156"/>
        <v>0</v>
      </c>
      <c r="BI923" s="2">
        <f t="shared" si="159"/>
        <v>0</v>
      </c>
      <c r="BJ923" s="2">
        <f t="shared" si="160"/>
        <v>0</v>
      </c>
      <c r="BK923" s="2">
        <f t="shared" si="157"/>
        <v>0</v>
      </c>
    </row>
    <row r="924" spans="2:63" ht="15" customHeight="1" x14ac:dyDescent="0.25">
      <c r="B924" s="14">
        <v>916</v>
      </c>
      <c r="C924" s="95" t="str">
        <f t="shared" si="161"/>
        <v/>
      </c>
      <c r="D924" s="15" t="str">
        <f t="shared" si="155"/>
        <v>OK</v>
      </c>
      <c r="E924" s="16" t="e">
        <f>VLOOKUP('Data Sheet'!$B$8,'Data Sheet'!$I$2:$J$9,2,FALSE)</f>
        <v>#N/A</v>
      </c>
      <c r="F924" s="16" t="str">
        <f t="shared" si="162"/>
        <v/>
      </c>
      <c r="G924" s="103">
        <f t="shared" si="163"/>
        <v>0</v>
      </c>
      <c r="H924" s="17" t="s">
        <v>26</v>
      </c>
      <c r="I924" s="17" t="s">
        <v>26</v>
      </c>
      <c r="J924" s="17" t="str">
        <f>IF('Data Sheet'!$B$9="NC-50","N/A","OK")</f>
        <v>OK</v>
      </c>
      <c r="K924" s="17" t="str">
        <f>IF('Data Sheet'!$B$9="NC-50","N/A","OK")</f>
        <v>OK</v>
      </c>
      <c r="L924" s="17" t="str">
        <f t="shared" si="164"/>
        <v>OK</v>
      </c>
      <c r="M924" s="17" t="str">
        <f t="shared" si="165"/>
        <v>OK</v>
      </c>
      <c r="N924" s="18" t="str">
        <f>IF(BO924&lt;&gt;"",
    IF(INT('Data Sheet'!$A$19)=INT('Data Sheet'!$B$19),
        --(INT('Data Sheet'!$A$19) &amp; "." &amp; BO924),
        IF(AND((--(INT('Data Sheet'!$A$19) &amp; "." &amp; BO924)&gt;=--('Data Sheet'!$A$19)), (--(INT('Data Sheet'!$A$19) &amp; "." &amp; BO924)&lt;=--('Data Sheet'!$B$19))),
            --(INT('Data Sheet'!$A$19) &amp; "." &amp; BO924),
            --(INT('Data Sheet'!$B$19) &amp; "." &amp; BO924)
        )
    ),
    IF(BN924&lt;&gt;"",
        IF(INT('Data Sheet'!$A$19)=INT('Data Sheet'!$B$19),
            --(INT('Data Sheet'!$A$19) &amp; "." &amp; LEFT(BN924,3)),
            IF(AND((--(INT('Data Sheet'!$A$19) &amp; "." &amp; LEFT(BN924,3))&gt;=--('Data Sheet'!$A$19)), (--(INT('Data Sheet'!$A$19) &amp; "." &amp; LEFT(BN924,3))&lt;=--('Data Sheet'!$B$19))),
                --(INT('Data Sheet'!$A$19) &amp; "." &amp; LEFT(BN924,3)),
                --(INT('Data Sheet'!$B$19) &amp; "." &amp; LEFT(BN924,3))
            )
        ),
        "OK"
    )
)</f>
        <v>OK</v>
      </c>
      <c r="O924" s="23" t="str">
        <f>IF(BP924&lt;&gt;"",
    IF(INT('Data Sheet'!$A$19)=INT('Data Sheet'!$B$19),
        --(INT('Data Sheet'!$A$19) &amp; "." &amp; BP924),
        IF(AND((--(INT('Data Sheet'!$A$19) &amp; "." &amp; BP924)&gt;=--('Data Sheet'!$A$19)), (--(INT('Data Sheet'!$A$19) &amp; "." &amp; BP924)&lt;=--('Data Sheet'!$B$19))),
            --(INT('Data Sheet'!$A$19) &amp; "." &amp; BP924),
            --(INT('Data Sheet'!$B$19) &amp; "." &amp; BP924)
        )
    ),
    IF(BN924&lt;&gt;"",
        IF(INT('Data Sheet'!$A$19)=INT('Data Sheet'!$B$19),
            --(INT('Data Sheet'!$A$19) &amp; "." &amp; RIGHT(BN924,3)),
            IF(AND((--(INT('Data Sheet'!$A$19) &amp; "." &amp; RIGHT(BN924,3))&gt;=--('Data Sheet'!$A$19)), (--(INT('Data Sheet'!$A$19) &amp; "." &amp; RIGHT(BN924,3))&lt;=--('Data Sheet'!$B$19))),
                --(INT('Data Sheet'!$A$19) &amp; "." &amp; RIGHT(BN924,3)),
                --(INT('Data Sheet'!$B$19) &amp; "." &amp; RIGHT(BN924,3))
            )
        ),
        "OK"
    )
)</f>
        <v>OK</v>
      </c>
      <c r="P924" s="23" t="str">
        <f>IF(BR924&lt;&gt;"",
    IF(INT('Data Sheet'!$A$19)=INT('Data Sheet'!$B$15),
        --(INT('Data Sheet'!$A$15) &amp; "." &amp; BR924),
        IF(AND((--(INT('Data Sheet'!$A$15) &amp; "." &amp; BR924)&gt;=--('Data Sheet'!$A$15)), (--(INT('Data Sheet'!$A$15) &amp; "." &amp; BR924)&lt;=--('Data Sheet'!$B$15))),
            --(INT('Data Sheet'!$A$15) &amp; "." &amp; BR924),
            --(INT('Data Sheet'!$B$15) &amp; "." &amp; BR924)
        )
    ),
    IF(BQ924&lt;&gt;"",
        IF(INT('Data Sheet'!$A$15)=INT('Data Sheet'!$B$15),
            --(INT('Data Sheet'!$A$15) &amp; "." &amp; LEFT(BQ924,3)),
            IF(AND((--(INT('Data Sheet'!$A$15) &amp; "." &amp; LEFT(BQ924,3))&gt;=--('Data Sheet'!$A$15)), (--(INT('Data Sheet'!$A$15) &amp; "." &amp; LEFT(BQ924,3))&lt;=--('Data Sheet'!$B$15))),
                --(INT('Data Sheet'!$A$15) &amp; "." &amp; LEFT(BQ924,3)),
                --(INT('Data Sheet'!$B$15) &amp; "." &amp; LEFT(BQ924,3))
            )
        ),
        "OK"
    )
)</f>
        <v>OK</v>
      </c>
      <c r="Q924" s="23" t="str">
        <f>IF(BS924&lt;&gt;"",
    IF(INT('Data Sheet'!$A$19)=INT('Data Sheet'!$B$15),
        --(INT('Data Sheet'!$A$15) &amp; "." &amp; BS924),
        IF(AND((--(INT('Data Sheet'!$A$15) &amp; "." &amp; BS924)&gt;=--('Data Sheet'!$A$15)), (--(INT('Data Sheet'!$A$15) &amp; "." &amp; BS924)&lt;=--('Data Sheet'!$B$15))),
            --(INT('Data Sheet'!$A$15) &amp; "." &amp; BS924),
            --(INT('Data Sheet'!$B$15) &amp; "." &amp; BS924)
        )
    ),
    IF(BQ924&lt;&gt;"",
        IF(INT('Data Sheet'!$A$15)=INT('Data Sheet'!$B$15),
            --(INT('Data Sheet'!$A$15) &amp; "." &amp; RIGHT(BQ924,3)),
            IF(AND((--(INT('Data Sheet'!$A$15) &amp; "." &amp; RIGHT(BQ924,3))&gt;=--('Data Sheet'!$A$15)), (--(INT('Data Sheet'!$A$15) &amp; "." &amp; RIGHT(BQ924,3))&lt;=--('Data Sheet'!$B$15))),
                --(INT('Data Sheet'!$A$15) &amp; "." &amp; RIGHT(BQ924,3)),
                --(INT('Data Sheet'!$B$15) &amp; "." &amp; RIGHT(BQ924,3))
            )
        ),
        "OK"
    )
)</f>
        <v>OK</v>
      </c>
      <c r="R924" s="19"/>
      <c r="S924" s="19"/>
      <c r="T924" s="19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1"/>
      <c r="AU924" s="21"/>
      <c r="AV924" s="21"/>
      <c r="AW924" s="22"/>
      <c r="AX924" s="99"/>
      <c r="AY924" s="20"/>
      <c r="AZ924" s="20"/>
      <c r="BA924" s="22"/>
      <c r="BB924">
        <v>916</v>
      </c>
      <c r="BC924" s="80"/>
      <c r="BD924" s="80"/>
      <c r="BE924" s="80"/>
      <c r="BF924" s="80"/>
      <c r="BG924" s="32" t="str">
        <f t="shared" si="158"/>
        <v/>
      </c>
      <c r="BH924" s="78">
        <f t="shared" si="156"/>
        <v>0</v>
      </c>
      <c r="BI924" s="2">
        <f t="shared" si="159"/>
        <v>0</v>
      </c>
      <c r="BJ924" s="2">
        <f t="shared" si="160"/>
        <v>0</v>
      </c>
      <c r="BK924" s="2">
        <f t="shared" si="157"/>
        <v>0</v>
      </c>
    </row>
    <row r="925" spans="2:63" ht="15" customHeight="1" x14ac:dyDescent="0.25">
      <c r="B925" s="14">
        <v>917</v>
      </c>
      <c r="C925" s="95" t="str">
        <f t="shared" si="161"/>
        <v/>
      </c>
      <c r="D925" s="15" t="str">
        <f t="shared" si="155"/>
        <v>OK</v>
      </c>
      <c r="E925" s="16" t="e">
        <f>VLOOKUP('Data Sheet'!$B$8,'Data Sheet'!$I$2:$J$9,2,FALSE)</f>
        <v>#N/A</v>
      </c>
      <c r="F925" s="16" t="str">
        <f t="shared" si="162"/>
        <v/>
      </c>
      <c r="G925" s="103">
        <f t="shared" si="163"/>
        <v>0</v>
      </c>
      <c r="H925" s="17" t="s">
        <v>26</v>
      </c>
      <c r="I925" s="17" t="s">
        <v>26</v>
      </c>
      <c r="J925" s="17" t="str">
        <f>IF('Data Sheet'!$B$9="NC-50","N/A","OK")</f>
        <v>OK</v>
      </c>
      <c r="K925" s="17" t="str">
        <f>IF('Data Sheet'!$B$9="NC-50","N/A","OK")</f>
        <v>OK</v>
      </c>
      <c r="L925" s="17" t="str">
        <f t="shared" si="164"/>
        <v>OK</v>
      </c>
      <c r="M925" s="17" t="str">
        <f t="shared" si="165"/>
        <v>OK</v>
      </c>
      <c r="N925" s="18" t="str">
        <f>IF(BO925&lt;&gt;"",
    IF(INT('Data Sheet'!$A$19)=INT('Data Sheet'!$B$19),
        --(INT('Data Sheet'!$A$19) &amp; "." &amp; BO925),
        IF(AND((--(INT('Data Sheet'!$A$19) &amp; "." &amp; BO925)&gt;=--('Data Sheet'!$A$19)), (--(INT('Data Sheet'!$A$19) &amp; "." &amp; BO925)&lt;=--('Data Sheet'!$B$19))),
            --(INT('Data Sheet'!$A$19) &amp; "." &amp; BO925),
            --(INT('Data Sheet'!$B$19) &amp; "." &amp; BO925)
        )
    ),
    IF(BN925&lt;&gt;"",
        IF(INT('Data Sheet'!$A$19)=INT('Data Sheet'!$B$19),
            --(INT('Data Sheet'!$A$19) &amp; "." &amp; LEFT(BN925,3)),
            IF(AND((--(INT('Data Sheet'!$A$19) &amp; "." &amp; LEFT(BN925,3))&gt;=--('Data Sheet'!$A$19)), (--(INT('Data Sheet'!$A$19) &amp; "." &amp; LEFT(BN925,3))&lt;=--('Data Sheet'!$B$19))),
                --(INT('Data Sheet'!$A$19) &amp; "." &amp; LEFT(BN925,3)),
                --(INT('Data Sheet'!$B$19) &amp; "." &amp; LEFT(BN925,3))
            )
        ),
        "OK"
    )
)</f>
        <v>OK</v>
      </c>
      <c r="O925" s="23" t="str">
        <f>IF(BP925&lt;&gt;"",
    IF(INT('Data Sheet'!$A$19)=INT('Data Sheet'!$B$19),
        --(INT('Data Sheet'!$A$19) &amp; "." &amp; BP925),
        IF(AND((--(INT('Data Sheet'!$A$19) &amp; "." &amp; BP925)&gt;=--('Data Sheet'!$A$19)), (--(INT('Data Sheet'!$A$19) &amp; "." &amp; BP925)&lt;=--('Data Sheet'!$B$19))),
            --(INT('Data Sheet'!$A$19) &amp; "." &amp; BP925),
            --(INT('Data Sheet'!$B$19) &amp; "." &amp; BP925)
        )
    ),
    IF(BN925&lt;&gt;"",
        IF(INT('Data Sheet'!$A$19)=INT('Data Sheet'!$B$19),
            --(INT('Data Sheet'!$A$19) &amp; "." &amp; RIGHT(BN925,3)),
            IF(AND((--(INT('Data Sheet'!$A$19) &amp; "." &amp; RIGHT(BN925,3))&gt;=--('Data Sheet'!$A$19)), (--(INT('Data Sheet'!$A$19) &amp; "." &amp; RIGHT(BN925,3))&lt;=--('Data Sheet'!$B$19))),
                --(INT('Data Sheet'!$A$19) &amp; "." &amp; RIGHT(BN925,3)),
                --(INT('Data Sheet'!$B$19) &amp; "." &amp; RIGHT(BN925,3))
            )
        ),
        "OK"
    )
)</f>
        <v>OK</v>
      </c>
      <c r="P925" s="23" t="str">
        <f>IF(BR925&lt;&gt;"",
    IF(INT('Data Sheet'!$A$19)=INT('Data Sheet'!$B$15),
        --(INT('Data Sheet'!$A$15) &amp; "." &amp; BR925),
        IF(AND((--(INT('Data Sheet'!$A$15) &amp; "." &amp; BR925)&gt;=--('Data Sheet'!$A$15)), (--(INT('Data Sheet'!$A$15) &amp; "." &amp; BR925)&lt;=--('Data Sheet'!$B$15))),
            --(INT('Data Sheet'!$A$15) &amp; "." &amp; BR925),
            --(INT('Data Sheet'!$B$15) &amp; "." &amp; BR925)
        )
    ),
    IF(BQ925&lt;&gt;"",
        IF(INT('Data Sheet'!$A$15)=INT('Data Sheet'!$B$15),
            --(INT('Data Sheet'!$A$15) &amp; "." &amp; LEFT(BQ925,3)),
            IF(AND((--(INT('Data Sheet'!$A$15) &amp; "." &amp; LEFT(BQ925,3))&gt;=--('Data Sheet'!$A$15)), (--(INT('Data Sheet'!$A$15) &amp; "." &amp; LEFT(BQ925,3))&lt;=--('Data Sheet'!$B$15))),
                --(INT('Data Sheet'!$A$15) &amp; "." &amp; LEFT(BQ925,3)),
                --(INT('Data Sheet'!$B$15) &amp; "." &amp; LEFT(BQ925,3))
            )
        ),
        "OK"
    )
)</f>
        <v>OK</v>
      </c>
      <c r="Q925" s="23" t="str">
        <f>IF(BS925&lt;&gt;"",
    IF(INT('Data Sheet'!$A$19)=INT('Data Sheet'!$B$15),
        --(INT('Data Sheet'!$A$15) &amp; "." &amp; BS925),
        IF(AND((--(INT('Data Sheet'!$A$15) &amp; "." &amp; BS925)&gt;=--('Data Sheet'!$A$15)), (--(INT('Data Sheet'!$A$15) &amp; "." &amp; BS925)&lt;=--('Data Sheet'!$B$15))),
            --(INT('Data Sheet'!$A$15) &amp; "." &amp; BS925),
            --(INT('Data Sheet'!$B$15) &amp; "." &amp; BS925)
        )
    ),
    IF(BQ925&lt;&gt;"",
        IF(INT('Data Sheet'!$A$15)=INT('Data Sheet'!$B$15),
            --(INT('Data Sheet'!$A$15) &amp; "." &amp; RIGHT(BQ925,3)),
            IF(AND((--(INT('Data Sheet'!$A$15) &amp; "." &amp; RIGHT(BQ925,3))&gt;=--('Data Sheet'!$A$15)), (--(INT('Data Sheet'!$A$15) &amp; "." &amp; RIGHT(BQ925,3))&lt;=--('Data Sheet'!$B$15))),
                --(INT('Data Sheet'!$A$15) &amp; "." &amp; RIGHT(BQ925,3)),
                --(INT('Data Sheet'!$B$15) &amp; "." &amp; RIGHT(BQ925,3))
            )
        ),
        "OK"
    )
)</f>
        <v>OK</v>
      </c>
      <c r="R925" s="19"/>
      <c r="S925" s="19"/>
      <c r="T925" s="19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1"/>
      <c r="AU925" s="21"/>
      <c r="AV925" s="21"/>
      <c r="AW925" s="22"/>
      <c r="AX925" s="99"/>
      <c r="AY925" s="20"/>
      <c r="AZ925" s="20"/>
      <c r="BA925" s="22"/>
      <c r="BB925">
        <v>917</v>
      </c>
      <c r="BC925" s="80"/>
      <c r="BD925" s="80"/>
      <c r="BE925" s="80"/>
      <c r="BF925" s="80"/>
      <c r="BG925" s="32" t="str">
        <f t="shared" si="158"/>
        <v/>
      </c>
      <c r="BH925" s="78">
        <f t="shared" si="156"/>
        <v>0</v>
      </c>
      <c r="BI925" s="2">
        <f t="shared" si="159"/>
        <v>0</v>
      </c>
      <c r="BJ925" s="2">
        <f t="shared" si="160"/>
        <v>0</v>
      </c>
      <c r="BK925" s="2">
        <f t="shared" si="157"/>
        <v>0</v>
      </c>
    </row>
    <row r="926" spans="2:63" ht="15" customHeight="1" x14ac:dyDescent="0.25">
      <c r="B926" s="14">
        <v>918</v>
      </c>
      <c r="C926" s="95" t="str">
        <f t="shared" si="161"/>
        <v/>
      </c>
      <c r="D926" s="15" t="str">
        <f t="shared" si="155"/>
        <v>OK</v>
      </c>
      <c r="E926" s="16" t="e">
        <f>VLOOKUP('Data Sheet'!$B$8,'Data Sheet'!$I$2:$J$9,2,FALSE)</f>
        <v>#N/A</v>
      </c>
      <c r="F926" s="16" t="str">
        <f t="shared" si="162"/>
        <v/>
      </c>
      <c r="G926" s="103">
        <f t="shared" si="163"/>
        <v>0</v>
      </c>
      <c r="H926" s="17" t="s">
        <v>26</v>
      </c>
      <c r="I926" s="17" t="s">
        <v>26</v>
      </c>
      <c r="J926" s="17" t="str">
        <f>IF('Data Sheet'!$B$9="NC-50","N/A","OK")</f>
        <v>OK</v>
      </c>
      <c r="K926" s="17" t="str">
        <f>IF('Data Sheet'!$B$9="NC-50","N/A","OK")</f>
        <v>OK</v>
      </c>
      <c r="L926" s="17" t="str">
        <f t="shared" si="164"/>
        <v>OK</v>
      </c>
      <c r="M926" s="17" t="str">
        <f t="shared" si="165"/>
        <v>OK</v>
      </c>
      <c r="N926" s="18" t="str">
        <f>IF(BO926&lt;&gt;"",
    IF(INT('Data Sheet'!$A$19)=INT('Data Sheet'!$B$19),
        --(INT('Data Sheet'!$A$19) &amp; "." &amp; BO926),
        IF(AND((--(INT('Data Sheet'!$A$19) &amp; "." &amp; BO926)&gt;=--('Data Sheet'!$A$19)), (--(INT('Data Sheet'!$A$19) &amp; "." &amp; BO926)&lt;=--('Data Sheet'!$B$19))),
            --(INT('Data Sheet'!$A$19) &amp; "." &amp; BO926),
            --(INT('Data Sheet'!$B$19) &amp; "." &amp; BO926)
        )
    ),
    IF(BN926&lt;&gt;"",
        IF(INT('Data Sheet'!$A$19)=INT('Data Sheet'!$B$19),
            --(INT('Data Sheet'!$A$19) &amp; "." &amp; LEFT(BN926,3)),
            IF(AND((--(INT('Data Sheet'!$A$19) &amp; "." &amp; LEFT(BN926,3))&gt;=--('Data Sheet'!$A$19)), (--(INT('Data Sheet'!$A$19) &amp; "." &amp; LEFT(BN926,3))&lt;=--('Data Sheet'!$B$19))),
                --(INT('Data Sheet'!$A$19) &amp; "." &amp; LEFT(BN926,3)),
                --(INT('Data Sheet'!$B$19) &amp; "." &amp; LEFT(BN926,3))
            )
        ),
        "OK"
    )
)</f>
        <v>OK</v>
      </c>
      <c r="O926" s="23" t="str">
        <f>IF(BP926&lt;&gt;"",
    IF(INT('Data Sheet'!$A$19)=INT('Data Sheet'!$B$19),
        --(INT('Data Sheet'!$A$19) &amp; "." &amp; BP926),
        IF(AND((--(INT('Data Sheet'!$A$19) &amp; "." &amp; BP926)&gt;=--('Data Sheet'!$A$19)), (--(INT('Data Sheet'!$A$19) &amp; "." &amp; BP926)&lt;=--('Data Sheet'!$B$19))),
            --(INT('Data Sheet'!$A$19) &amp; "." &amp; BP926),
            --(INT('Data Sheet'!$B$19) &amp; "." &amp; BP926)
        )
    ),
    IF(BN926&lt;&gt;"",
        IF(INT('Data Sheet'!$A$19)=INT('Data Sheet'!$B$19),
            --(INT('Data Sheet'!$A$19) &amp; "." &amp; RIGHT(BN926,3)),
            IF(AND((--(INT('Data Sheet'!$A$19) &amp; "." &amp; RIGHT(BN926,3))&gt;=--('Data Sheet'!$A$19)), (--(INT('Data Sheet'!$A$19) &amp; "." &amp; RIGHT(BN926,3))&lt;=--('Data Sheet'!$B$19))),
                --(INT('Data Sheet'!$A$19) &amp; "." &amp; RIGHT(BN926,3)),
                --(INT('Data Sheet'!$B$19) &amp; "." &amp; RIGHT(BN926,3))
            )
        ),
        "OK"
    )
)</f>
        <v>OK</v>
      </c>
      <c r="P926" s="23" t="str">
        <f>IF(BR926&lt;&gt;"",
    IF(INT('Data Sheet'!$A$19)=INT('Data Sheet'!$B$15),
        --(INT('Data Sheet'!$A$15) &amp; "." &amp; BR926),
        IF(AND((--(INT('Data Sheet'!$A$15) &amp; "." &amp; BR926)&gt;=--('Data Sheet'!$A$15)), (--(INT('Data Sheet'!$A$15) &amp; "." &amp; BR926)&lt;=--('Data Sheet'!$B$15))),
            --(INT('Data Sheet'!$A$15) &amp; "." &amp; BR926),
            --(INT('Data Sheet'!$B$15) &amp; "." &amp; BR926)
        )
    ),
    IF(BQ926&lt;&gt;"",
        IF(INT('Data Sheet'!$A$15)=INT('Data Sheet'!$B$15),
            --(INT('Data Sheet'!$A$15) &amp; "." &amp; LEFT(BQ926,3)),
            IF(AND((--(INT('Data Sheet'!$A$15) &amp; "." &amp; LEFT(BQ926,3))&gt;=--('Data Sheet'!$A$15)), (--(INT('Data Sheet'!$A$15) &amp; "." &amp; LEFT(BQ926,3))&lt;=--('Data Sheet'!$B$15))),
                --(INT('Data Sheet'!$A$15) &amp; "." &amp; LEFT(BQ926,3)),
                --(INT('Data Sheet'!$B$15) &amp; "." &amp; LEFT(BQ926,3))
            )
        ),
        "OK"
    )
)</f>
        <v>OK</v>
      </c>
      <c r="Q926" s="23" t="str">
        <f>IF(BS926&lt;&gt;"",
    IF(INT('Data Sheet'!$A$19)=INT('Data Sheet'!$B$15),
        --(INT('Data Sheet'!$A$15) &amp; "." &amp; BS926),
        IF(AND((--(INT('Data Sheet'!$A$15) &amp; "." &amp; BS926)&gt;=--('Data Sheet'!$A$15)), (--(INT('Data Sheet'!$A$15) &amp; "." &amp; BS926)&lt;=--('Data Sheet'!$B$15))),
            --(INT('Data Sheet'!$A$15) &amp; "." &amp; BS926),
            --(INT('Data Sheet'!$B$15) &amp; "." &amp; BS926)
        )
    ),
    IF(BQ926&lt;&gt;"",
        IF(INT('Data Sheet'!$A$15)=INT('Data Sheet'!$B$15),
            --(INT('Data Sheet'!$A$15) &amp; "." &amp; RIGHT(BQ926,3)),
            IF(AND((--(INT('Data Sheet'!$A$15) &amp; "." &amp; RIGHT(BQ926,3))&gt;=--('Data Sheet'!$A$15)), (--(INT('Data Sheet'!$A$15) &amp; "." &amp; RIGHT(BQ926,3))&lt;=--('Data Sheet'!$B$15))),
                --(INT('Data Sheet'!$A$15) &amp; "." &amp; RIGHT(BQ926,3)),
                --(INT('Data Sheet'!$B$15) &amp; "." &amp; RIGHT(BQ926,3))
            )
        ),
        "OK"
    )
)</f>
        <v>OK</v>
      </c>
      <c r="R926" s="19"/>
      <c r="S926" s="19"/>
      <c r="T926" s="19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1"/>
      <c r="AU926" s="21"/>
      <c r="AV926" s="21"/>
      <c r="AW926" s="22"/>
      <c r="AX926" s="99"/>
      <c r="AY926" s="20"/>
      <c r="AZ926" s="20"/>
      <c r="BA926" s="22"/>
      <c r="BB926">
        <v>918</v>
      </c>
      <c r="BC926" s="80"/>
      <c r="BD926" s="80"/>
      <c r="BE926" s="80"/>
      <c r="BF926" s="80"/>
      <c r="BG926" s="32" t="str">
        <f t="shared" si="158"/>
        <v/>
      </c>
      <c r="BH926" s="78">
        <f t="shared" si="156"/>
        <v>0</v>
      </c>
      <c r="BI926" s="2">
        <f t="shared" si="159"/>
        <v>0</v>
      </c>
      <c r="BJ926" s="2">
        <f t="shared" si="160"/>
        <v>0</v>
      </c>
      <c r="BK926" s="2">
        <f t="shared" si="157"/>
        <v>0</v>
      </c>
    </row>
    <row r="927" spans="2:63" ht="15" customHeight="1" x14ac:dyDescent="0.25">
      <c r="B927" s="14">
        <v>919</v>
      </c>
      <c r="C927" s="95" t="str">
        <f t="shared" si="161"/>
        <v/>
      </c>
      <c r="D927" s="15" t="str">
        <f t="shared" si="155"/>
        <v>OK</v>
      </c>
      <c r="E927" s="16" t="e">
        <f>VLOOKUP('Data Sheet'!$B$8,'Data Sheet'!$I$2:$J$9,2,FALSE)</f>
        <v>#N/A</v>
      </c>
      <c r="F927" s="16" t="str">
        <f t="shared" si="162"/>
        <v/>
      </c>
      <c r="G927" s="103">
        <f t="shared" si="163"/>
        <v>0</v>
      </c>
      <c r="H927" s="17" t="s">
        <v>26</v>
      </c>
      <c r="I927" s="17" t="s">
        <v>26</v>
      </c>
      <c r="J927" s="17" t="str">
        <f>IF('Data Sheet'!$B$9="NC-50","N/A","OK")</f>
        <v>OK</v>
      </c>
      <c r="K927" s="17" t="str">
        <f>IF('Data Sheet'!$B$9="NC-50","N/A","OK")</f>
        <v>OK</v>
      </c>
      <c r="L927" s="17" t="str">
        <f t="shared" si="164"/>
        <v>OK</v>
      </c>
      <c r="M927" s="17" t="str">
        <f t="shared" si="165"/>
        <v>OK</v>
      </c>
      <c r="N927" s="18" t="str">
        <f>IF(BO927&lt;&gt;"",
    IF(INT('Data Sheet'!$A$19)=INT('Data Sheet'!$B$19),
        --(INT('Data Sheet'!$A$19) &amp; "." &amp; BO927),
        IF(AND((--(INT('Data Sheet'!$A$19) &amp; "." &amp; BO927)&gt;=--('Data Sheet'!$A$19)), (--(INT('Data Sheet'!$A$19) &amp; "." &amp; BO927)&lt;=--('Data Sheet'!$B$19))),
            --(INT('Data Sheet'!$A$19) &amp; "." &amp; BO927),
            --(INT('Data Sheet'!$B$19) &amp; "." &amp; BO927)
        )
    ),
    IF(BN927&lt;&gt;"",
        IF(INT('Data Sheet'!$A$19)=INT('Data Sheet'!$B$19),
            --(INT('Data Sheet'!$A$19) &amp; "." &amp; LEFT(BN927,3)),
            IF(AND((--(INT('Data Sheet'!$A$19) &amp; "." &amp; LEFT(BN927,3))&gt;=--('Data Sheet'!$A$19)), (--(INT('Data Sheet'!$A$19) &amp; "." &amp; LEFT(BN927,3))&lt;=--('Data Sheet'!$B$19))),
                --(INT('Data Sheet'!$A$19) &amp; "." &amp; LEFT(BN927,3)),
                --(INT('Data Sheet'!$B$19) &amp; "." &amp; LEFT(BN927,3))
            )
        ),
        "OK"
    )
)</f>
        <v>OK</v>
      </c>
      <c r="O927" s="23" t="str">
        <f>IF(BP927&lt;&gt;"",
    IF(INT('Data Sheet'!$A$19)=INT('Data Sheet'!$B$19),
        --(INT('Data Sheet'!$A$19) &amp; "." &amp; BP927),
        IF(AND((--(INT('Data Sheet'!$A$19) &amp; "." &amp; BP927)&gt;=--('Data Sheet'!$A$19)), (--(INT('Data Sheet'!$A$19) &amp; "." &amp; BP927)&lt;=--('Data Sheet'!$B$19))),
            --(INT('Data Sheet'!$A$19) &amp; "." &amp; BP927),
            --(INT('Data Sheet'!$B$19) &amp; "." &amp; BP927)
        )
    ),
    IF(BN927&lt;&gt;"",
        IF(INT('Data Sheet'!$A$19)=INT('Data Sheet'!$B$19),
            --(INT('Data Sheet'!$A$19) &amp; "." &amp; RIGHT(BN927,3)),
            IF(AND((--(INT('Data Sheet'!$A$19) &amp; "." &amp; RIGHT(BN927,3))&gt;=--('Data Sheet'!$A$19)), (--(INT('Data Sheet'!$A$19) &amp; "." &amp; RIGHT(BN927,3))&lt;=--('Data Sheet'!$B$19))),
                --(INT('Data Sheet'!$A$19) &amp; "." &amp; RIGHT(BN927,3)),
                --(INT('Data Sheet'!$B$19) &amp; "." &amp; RIGHT(BN927,3))
            )
        ),
        "OK"
    )
)</f>
        <v>OK</v>
      </c>
      <c r="P927" s="23" t="str">
        <f>IF(BR927&lt;&gt;"",
    IF(INT('Data Sheet'!$A$19)=INT('Data Sheet'!$B$15),
        --(INT('Data Sheet'!$A$15) &amp; "." &amp; BR927),
        IF(AND((--(INT('Data Sheet'!$A$15) &amp; "." &amp; BR927)&gt;=--('Data Sheet'!$A$15)), (--(INT('Data Sheet'!$A$15) &amp; "." &amp; BR927)&lt;=--('Data Sheet'!$B$15))),
            --(INT('Data Sheet'!$A$15) &amp; "." &amp; BR927),
            --(INT('Data Sheet'!$B$15) &amp; "." &amp; BR927)
        )
    ),
    IF(BQ927&lt;&gt;"",
        IF(INT('Data Sheet'!$A$15)=INT('Data Sheet'!$B$15),
            --(INT('Data Sheet'!$A$15) &amp; "." &amp; LEFT(BQ927,3)),
            IF(AND((--(INT('Data Sheet'!$A$15) &amp; "." &amp; LEFT(BQ927,3))&gt;=--('Data Sheet'!$A$15)), (--(INT('Data Sheet'!$A$15) &amp; "." &amp; LEFT(BQ927,3))&lt;=--('Data Sheet'!$B$15))),
                --(INT('Data Sheet'!$A$15) &amp; "." &amp; LEFT(BQ927,3)),
                --(INT('Data Sheet'!$B$15) &amp; "." &amp; LEFT(BQ927,3))
            )
        ),
        "OK"
    )
)</f>
        <v>OK</v>
      </c>
      <c r="Q927" s="23" t="str">
        <f>IF(BS927&lt;&gt;"",
    IF(INT('Data Sheet'!$A$19)=INT('Data Sheet'!$B$15),
        --(INT('Data Sheet'!$A$15) &amp; "." &amp; BS927),
        IF(AND((--(INT('Data Sheet'!$A$15) &amp; "." &amp; BS927)&gt;=--('Data Sheet'!$A$15)), (--(INT('Data Sheet'!$A$15) &amp; "." &amp; BS927)&lt;=--('Data Sheet'!$B$15))),
            --(INT('Data Sheet'!$A$15) &amp; "." &amp; BS927),
            --(INT('Data Sheet'!$B$15) &amp; "." &amp; BS927)
        )
    ),
    IF(BQ927&lt;&gt;"",
        IF(INT('Data Sheet'!$A$15)=INT('Data Sheet'!$B$15),
            --(INT('Data Sheet'!$A$15) &amp; "." &amp; RIGHT(BQ927,3)),
            IF(AND((--(INT('Data Sheet'!$A$15) &amp; "." &amp; RIGHT(BQ927,3))&gt;=--('Data Sheet'!$A$15)), (--(INT('Data Sheet'!$A$15) &amp; "." &amp; RIGHT(BQ927,3))&lt;=--('Data Sheet'!$B$15))),
                --(INT('Data Sheet'!$A$15) &amp; "." &amp; RIGHT(BQ927,3)),
                --(INT('Data Sheet'!$B$15) &amp; "." &amp; RIGHT(BQ927,3))
            )
        ),
        "OK"
    )
)</f>
        <v>OK</v>
      </c>
      <c r="R927" s="19"/>
      <c r="S927" s="19"/>
      <c r="T927" s="19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1"/>
      <c r="AU927" s="21"/>
      <c r="AV927" s="21"/>
      <c r="AW927" s="22"/>
      <c r="AX927" s="99"/>
      <c r="AY927" s="20"/>
      <c r="AZ927" s="20"/>
      <c r="BA927" s="22"/>
      <c r="BB927">
        <v>919</v>
      </c>
      <c r="BC927" s="80"/>
      <c r="BD927" s="80"/>
      <c r="BE927" s="80"/>
      <c r="BF927" s="80"/>
      <c r="BG927" s="32" t="str">
        <f t="shared" si="158"/>
        <v/>
      </c>
      <c r="BH927" s="78">
        <f t="shared" si="156"/>
        <v>0</v>
      </c>
      <c r="BI927" s="2">
        <f t="shared" si="159"/>
        <v>0</v>
      </c>
      <c r="BJ927" s="2">
        <f t="shared" si="160"/>
        <v>0</v>
      </c>
      <c r="BK927" s="2">
        <f t="shared" si="157"/>
        <v>0</v>
      </c>
    </row>
    <row r="928" spans="2:63" ht="15" customHeight="1" x14ac:dyDescent="0.25">
      <c r="B928" s="14">
        <v>920</v>
      </c>
      <c r="C928" s="95" t="str">
        <f t="shared" si="161"/>
        <v/>
      </c>
      <c r="D928" s="15" t="str">
        <f t="shared" si="155"/>
        <v>OK</v>
      </c>
      <c r="E928" s="16" t="e">
        <f>VLOOKUP('Data Sheet'!$B$8,'Data Sheet'!$I$2:$J$9,2,FALSE)</f>
        <v>#N/A</v>
      </c>
      <c r="F928" s="16" t="str">
        <f t="shared" si="162"/>
        <v/>
      </c>
      <c r="G928" s="103">
        <f t="shared" si="163"/>
        <v>0</v>
      </c>
      <c r="H928" s="17" t="s">
        <v>26</v>
      </c>
      <c r="I928" s="17" t="s">
        <v>26</v>
      </c>
      <c r="J928" s="17" t="str">
        <f>IF('Data Sheet'!$B$9="NC-50","N/A","OK")</f>
        <v>OK</v>
      </c>
      <c r="K928" s="17" t="str">
        <f>IF('Data Sheet'!$B$9="NC-50","N/A","OK")</f>
        <v>OK</v>
      </c>
      <c r="L928" s="17" t="str">
        <f t="shared" si="164"/>
        <v>OK</v>
      </c>
      <c r="M928" s="17" t="str">
        <f t="shared" si="165"/>
        <v>OK</v>
      </c>
      <c r="N928" s="18" t="str">
        <f>IF(BO928&lt;&gt;"",
    IF(INT('Data Sheet'!$A$19)=INT('Data Sheet'!$B$19),
        --(INT('Data Sheet'!$A$19) &amp; "." &amp; BO928),
        IF(AND((--(INT('Data Sheet'!$A$19) &amp; "." &amp; BO928)&gt;=--('Data Sheet'!$A$19)), (--(INT('Data Sheet'!$A$19) &amp; "." &amp; BO928)&lt;=--('Data Sheet'!$B$19))),
            --(INT('Data Sheet'!$A$19) &amp; "." &amp; BO928),
            --(INT('Data Sheet'!$B$19) &amp; "." &amp; BO928)
        )
    ),
    IF(BN928&lt;&gt;"",
        IF(INT('Data Sheet'!$A$19)=INT('Data Sheet'!$B$19),
            --(INT('Data Sheet'!$A$19) &amp; "." &amp; LEFT(BN928,3)),
            IF(AND((--(INT('Data Sheet'!$A$19) &amp; "." &amp; LEFT(BN928,3))&gt;=--('Data Sheet'!$A$19)), (--(INT('Data Sheet'!$A$19) &amp; "." &amp; LEFT(BN928,3))&lt;=--('Data Sheet'!$B$19))),
                --(INT('Data Sheet'!$A$19) &amp; "." &amp; LEFT(BN928,3)),
                --(INT('Data Sheet'!$B$19) &amp; "." &amp; LEFT(BN928,3))
            )
        ),
        "OK"
    )
)</f>
        <v>OK</v>
      </c>
      <c r="O928" s="23" t="str">
        <f>IF(BP928&lt;&gt;"",
    IF(INT('Data Sheet'!$A$19)=INT('Data Sheet'!$B$19),
        --(INT('Data Sheet'!$A$19) &amp; "." &amp; BP928),
        IF(AND((--(INT('Data Sheet'!$A$19) &amp; "." &amp; BP928)&gt;=--('Data Sheet'!$A$19)), (--(INT('Data Sheet'!$A$19) &amp; "." &amp; BP928)&lt;=--('Data Sheet'!$B$19))),
            --(INT('Data Sheet'!$A$19) &amp; "." &amp; BP928),
            --(INT('Data Sheet'!$B$19) &amp; "." &amp; BP928)
        )
    ),
    IF(BN928&lt;&gt;"",
        IF(INT('Data Sheet'!$A$19)=INT('Data Sheet'!$B$19),
            --(INT('Data Sheet'!$A$19) &amp; "." &amp; RIGHT(BN928,3)),
            IF(AND((--(INT('Data Sheet'!$A$19) &amp; "." &amp; RIGHT(BN928,3))&gt;=--('Data Sheet'!$A$19)), (--(INT('Data Sheet'!$A$19) &amp; "." &amp; RIGHT(BN928,3))&lt;=--('Data Sheet'!$B$19))),
                --(INT('Data Sheet'!$A$19) &amp; "." &amp; RIGHT(BN928,3)),
                --(INT('Data Sheet'!$B$19) &amp; "." &amp; RIGHT(BN928,3))
            )
        ),
        "OK"
    )
)</f>
        <v>OK</v>
      </c>
      <c r="P928" s="23" t="str">
        <f>IF(BR928&lt;&gt;"",
    IF(INT('Data Sheet'!$A$19)=INT('Data Sheet'!$B$15),
        --(INT('Data Sheet'!$A$15) &amp; "." &amp; BR928),
        IF(AND((--(INT('Data Sheet'!$A$15) &amp; "." &amp; BR928)&gt;=--('Data Sheet'!$A$15)), (--(INT('Data Sheet'!$A$15) &amp; "." &amp; BR928)&lt;=--('Data Sheet'!$B$15))),
            --(INT('Data Sheet'!$A$15) &amp; "." &amp; BR928),
            --(INT('Data Sheet'!$B$15) &amp; "." &amp; BR928)
        )
    ),
    IF(BQ928&lt;&gt;"",
        IF(INT('Data Sheet'!$A$15)=INT('Data Sheet'!$B$15),
            --(INT('Data Sheet'!$A$15) &amp; "." &amp; LEFT(BQ928,3)),
            IF(AND((--(INT('Data Sheet'!$A$15) &amp; "." &amp; LEFT(BQ928,3))&gt;=--('Data Sheet'!$A$15)), (--(INT('Data Sheet'!$A$15) &amp; "." &amp; LEFT(BQ928,3))&lt;=--('Data Sheet'!$B$15))),
                --(INT('Data Sheet'!$A$15) &amp; "." &amp; LEFT(BQ928,3)),
                --(INT('Data Sheet'!$B$15) &amp; "." &amp; LEFT(BQ928,3))
            )
        ),
        "OK"
    )
)</f>
        <v>OK</v>
      </c>
      <c r="Q928" s="23" t="str">
        <f>IF(BS928&lt;&gt;"",
    IF(INT('Data Sheet'!$A$19)=INT('Data Sheet'!$B$15),
        --(INT('Data Sheet'!$A$15) &amp; "." &amp; BS928),
        IF(AND((--(INT('Data Sheet'!$A$15) &amp; "." &amp; BS928)&gt;=--('Data Sheet'!$A$15)), (--(INT('Data Sheet'!$A$15) &amp; "." &amp; BS928)&lt;=--('Data Sheet'!$B$15))),
            --(INT('Data Sheet'!$A$15) &amp; "." &amp; BS928),
            --(INT('Data Sheet'!$B$15) &amp; "." &amp; BS928)
        )
    ),
    IF(BQ928&lt;&gt;"",
        IF(INT('Data Sheet'!$A$15)=INT('Data Sheet'!$B$15),
            --(INT('Data Sheet'!$A$15) &amp; "." &amp; RIGHT(BQ928,3)),
            IF(AND((--(INT('Data Sheet'!$A$15) &amp; "." &amp; RIGHT(BQ928,3))&gt;=--('Data Sheet'!$A$15)), (--(INT('Data Sheet'!$A$15) &amp; "." &amp; RIGHT(BQ928,3))&lt;=--('Data Sheet'!$B$15))),
                --(INT('Data Sheet'!$A$15) &amp; "." &amp; RIGHT(BQ928,3)),
                --(INT('Data Sheet'!$B$15) &amp; "." &amp; RIGHT(BQ928,3))
            )
        ),
        "OK"
    )
)</f>
        <v>OK</v>
      </c>
      <c r="R928" s="19"/>
      <c r="S928" s="19"/>
      <c r="T928" s="19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1"/>
      <c r="AU928" s="21"/>
      <c r="AV928" s="21"/>
      <c r="AW928" s="22"/>
      <c r="AX928" s="99"/>
      <c r="AY928" s="20"/>
      <c r="AZ928" s="20"/>
      <c r="BA928" s="22"/>
      <c r="BB928">
        <v>920</v>
      </c>
      <c r="BC928" s="80"/>
      <c r="BD928" s="80"/>
      <c r="BE928" s="80"/>
      <c r="BF928" s="80"/>
      <c r="BG928" s="32" t="str">
        <f t="shared" si="158"/>
        <v/>
      </c>
      <c r="BH928" s="78">
        <f t="shared" si="156"/>
        <v>0</v>
      </c>
      <c r="BI928" s="2">
        <f t="shared" si="159"/>
        <v>0</v>
      </c>
      <c r="BJ928" s="2">
        <f t="shared" si="160"/>
        <v>0</v>
      </c>
      <c r="BK928" s="2">
        <f t="shared" si="157"/>
        <v>0</v>
      </c>
    </row>
    <row r="929" spans="2:63" ht="15" customHeight="1" x14ac:dyDescent="0.25">
      <c r="B929" s="14">
        <v>921</v>
      </c>
      <c r="C929" s="95" t="str">
        <f t="shared" si="161"/>
        <v/>
      </c>
      <c r="D929" s="15" t="str">
        <f t="shared" si="155"/>
        <v>OK</v>
      </c>
      <c r="E929" s="16" t="e">
        <f>VLOOKUP('Data Sheet'!$B$8,'Data Sheet'!$I$2:$J$9,2,FALSE)</f>
        <v>#N/A</v>
      </c>
      <c r="F929" s="16" t="str">
        <f t="shared" si="162"/>
        <v/>
      </c>
      <c r="G929" s="103">
        <f t="shared" si="163"/>
        <v>0</v>
      </c>
      <c r="H929" s="17" t="s">
        <v>26</v>
      </c>
      <c r="I929" s="17" t="s">
        <v>26</v>
      </c>
      <c r="J929" s="17" t="str">
        <f>IF('Data Sheet'!$B$9="NC-50","N/A","OK")</f>
        <v>OK</v>
      </c>
      <c r="K929" s="17" t="str">
        <f>IF('Data Sheet'!$B$9="NC-50","N/A","OK")</f>
        <v>OK</v>
      </c>
      <c r="L929" s="17" t="str">
        <f t="shared" si="164"/>
        <v>OK</v>
      </c>
      <c r="M929" s="17" t="str">
        <f t="shared" si="165"/>
        <v>OK</v>
      </c>
      <c r="N929" s="18" t="str">
        <f>IF(BO929&lt;&gt;"",
    IF(INT('Data Sheet'!$A$19)=INT('Data Sheet'!$B$19),
        --(INT('Data Sheet'!$A$19) &amp; "." &amp; BO929),
        IF(AND((--(INT('Data Sheet'!$A$19) &amp; "." &amp; BO929)&gt;=--('Data Sheet'!$A$19)), (--(INT('Data Sheet'!$A$19) &amp; "." &amp; BO929)&lt;=--('Data Sheet'!$B$19))),
            --(INT('Data Sheet'!$A$19) &amp; "." &amp; BO929),
            --(INT('Data Sheet'!$B$19) &amp; "." &amp; BO929)
        )
    ),
    IF(BN929&lt;&gt;"",
        IF(INT('Data Sheet'!$A$19)=INT('Data Sheet'!$B$19),
            --(INT('Data Sheet'!$A$19) &amp; "." &amp; LEFT(BN929,3)),
            IF(AND((--(INT('Data Sheet'!$A$19) &amp; "." &amp; LEFT(BN929,3))&gt;=--('Data Sheet'!$A$19)), (--(INT('Data Sheet'!$A$19) &amp; "." &amp; LEFT(BN929,3))&lt;=--('Data Sheet'!$B$19))),
                --(INT('Data Sheet'!$A$19) &amp; "." &amp; LEFT(BN929,3)),
                --(INT('Data Sheet'!$B$19) &amp; "." &amp; LEFT(BN929,3))
            )
        ),
        "OK"
    )
)</f>
        <v>OK</v>
      </c>
      <c r="O929" s="23" t="str">
        <f>IF(BP929&lt;&gt;"",
    IF(INT('Data Sheet'!$A$19)=INT('Data Sheet'!$B$19),
        --(INT('Data Sheet'!$A$19) &amp; "." &amp; BP929),
        IF(AND((--(INT('Data Sheet'!$A$19) &amp; "." &amp; BP929)&gt;=--('Data Sheet'!$A$19)), (--(INT('Data Sheet'!$A$19) &amp; "." &amp; BP929)&lt;=--('Data Sheet'!$B$19))),
            --(INT('Data Sheet'!$A$19) &amp; "." &amp; BP929),
            --(INT('Data Sheet'!$B$19) &amp; "." &amp; BP929)
        )
    ),
    IF(BN929&lt;&gt;"",
        IF(INT('Data Sheet'!$A$19)=INT('Data Sheet'!$B$19),
            --(INT('Data Sheet'!$A$19) &amp; "." &amp; RIGHT(BN929,3)),
            IF(AND((--(INT('Data Sheet'!$A$19) &amp; "." &amp; RIGHT(BN929,3))&gt;=--('Data Sheet'!$A$19)), (--(INT('Data Sheet'!$A$19) &amp; "." &amp; RIGHT(BN929,3))&lt;=--('Data Sheet'!$B$19))),
                --(INT('Data Sheet'!$A$19) &amp; "." &amp; RIGHT(BN929,3)),
                --(INT('Data Sheet'!$B$19) &amp; "." &amp; RIGHT(BN929,3))
            )
        ),
        "OK"
    )
)</f>
        <v>OK</v>
      </c>
      <c r="P929" s="23" t="str">
        <f>IF(BR929&lt;&gt;"",
    IF(INT('Data Sheet'!$A$19)=INT('Data Sheet'!$B$15),
        --(INT('Data Sheet'!$A$15) &amp; "." &amp; BR929),
        IF(AND((--(INT('Data Sheet'!$A$15) &amp; "." &amp; BR929)&gt;=--('Data Sheet'!$A$15)), (--(INT('Data Sheet'!$A$15) &amp; "." &amp; BR929)&lt;=--('Data Sheet'!$B$15))),
            --(INT('Data Sheet'!$A$15) &amp; "." &amp; BR929),
            --(INT('Data Sheet'!$B$15) &amp; "." &amp; BR929)
        )
    ),
    IF(BQ929&lt;&gt;"",
        IF(INT('Data Sheet'!$A$15)=INT('Data Sheet'!$B$15),
            --(INT('Data Sheet'!$A$15) &amp; "." &amp; LEFT(BQ929,3)),
            IF(AND((--(INT('Data Sheet'!$A$15) &amp; "." &amp; LEFT(BQ929,3))&gt;=--('Data Sheet'!$A$15)), (--(INT('Data Sheet'!$A$15) &amp; "." &amp; LEFT(BQ929,3))&lt;=--('Data Sheet'!$B$15))),
                --(INT('Data Sheet'!$A$15) &amp; "." &amp; LEFT(BQ929,3)),
                --(INT('Data Sheet'!$B$15) &amp; "." &amp; LEFT(BQ929,3))
            )
        ),
        "OK"
    )
)</f>
        <v>OK</v>
      </c>
      <c r="Q929" s="23" t="str">
        <f>IF(BS929&lt;&gt;"",
    IF(INT('Data Sheet'!$A$19)=INT('Data Sheet'!$B$15),
        --(INT('Data Sheet'!$A$15) &amp; "." &amp; BS929),
        IF(AND((--(INT('Data Sheet'!$A$15) &amp; "." &amp; BS929)&gt;=--('Data Sheet'!$A$15)), (--(INT('Data Sheet'!$A$15) &amp; "." &amp; BS929)&lt;=--('Data Sheet'!$B$15))),
            --(INT('Data Sheet'!$A$15) &amp; "." &amp; BS929),
            --(INT('Data Sheet'!$B$15) &amp; "." &amp; BS929)
        )
    ),
    IF(BQ929&lt;&gt;"",
        IF(INT('Data Sheet'!$A$15)=INT('Data Sheet'!$B$15),
            --(INT('Data Sheet'!$A$15) &amp; "." &amp; RIGHT(BQ929,3)),
            IF(AND((--(INT('Data Sheet'!$A$15) &amp; "." &amp; RIGHT(BQ929,3))&gt;=--('Data Sheet'!$A$15)), (--(INT('Data Sheet'!$A$15) &amp; "." &amp; RIGHT(BQ929,3))&lt;=--('Data Sheet'!$B$15))),
                --(INT('Data Sheet'!$A$15) &amp; "." &amp; RIGHT(BQ929,3)),
                --(INT('Data Sheet'!$B$15) &amp; "." &amp; RIGHT(BQ929,3))
            )
        ),
        "OK"
    )
)</f>
        <v>OK</v>
      </c>
      <c r="R929" s="19"/>
      <c r="S929" s="19"/>
      <c r="T929" s="19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1"/>
      <c r="AU929" s="21"/>
      <c r="AV929" s="21"/>
      <c r="AW929" s="22"/>
      <c r="AX929" s="99"/>
      <c r="AY929" s="20"/>
      <c r="AZ929" s="20"/>
      <c r="BA929" s="22"/>
      <c r="BB929">
        <v>921</v>
      </c>
      <c r="BC929" s="80"/>
      <c r="BD929" s="80"/>
      <c r="BE929" s="80"/>
      <c r="BF929" s="80"/>
      <c r="BG929" s="32" t="str">
        <f t="shared" si="158"/>
        <v/>
      </c>
      <c r="BH929" s="78">
        <f t="shared" si="156"/>
        <v>0</v>
      </c>
      <c r="BI929" s="2">
        <f t="shared" si="159"/>
        <v>0</v>
      </c>
      <c r="BJ929" s="2">
        <f t="shared" si="160"/>
        <v>0</v>
      </c>
      <c r="BK929" s="2">
        <f t="shared" si="157"/>
        <v>0</v>
      </c>
    </row>
    <row r="930" spans="2:63" ht="15" customHeight="1" x14ac:dyDescent="0.25">
      <c r="B930" s="14">
        <v>922</v>
      </c>
      <c r="C930" s="95" t="str">
        <f t="shared" si="161"/>
        <v/>
      </c>
      <c r="D930" s="15" t="str">
        <f t="shared" si="155"/>
        <v>OK</v>
      </c>
      <c r="E930" s="16" t="e">
        <f>VLOOKUP('Data Sheet'!$B$8,'Data Sheet'!$I$2:$J$9,2,FALSE)</f>
        <v>#N/A</v>
      </c>
      <c r="F930" s="16" t="str">
        <f t="shared" si="162"/>
        <v/>
      </c>
      <c r="G930" s="103">
        <f t="shared" si="163"/>
        <v>0</v>
      </c>
      <c r="H930" s="17" t="s">
        <v>26</v>
      </c>
      <c r="I930" s="17" t="s">
        <v>26</v>
      </c>
      <c r="J930" s="17" t="str">
        <f>IF('Data Sheet'!$B$9="NC-50","N/A","OK")</f>
        <v>OK</v>
      </c>
      <c r="K930" s="17" t="str">
        <f>IF('Data Sheet'!$B$9="NC-50","N/A","OK")</f>
        <v>OK</v>
      </c>
      <c r="L930" s="17" t="str">
        <f t="shared" si="164"/>
        <v>OK</v>
      </c>
      <c r="M930" s="17" t="str">
        <f t="shared" si="165"/>
        <v>OK</v>
      </c>
      <c r="N930" s="18" t="str">
        <f>IF(BO930&lt;&gt;"",
    IF(INT('Data Sheet'!$A$19)=INT('Data Sheet'!$B$19),
        --(INT('Data Sheet'!$A$19) &amp; "." &amp; BO930),
        IF(AND((--(INT('Data Sheet'!$A$19) &amp; "." &amp; BO930)&gt;=--('Data Sheet'!$A$19)), (--(INT('Data Sheet'!$A$19) &amp; "." &amp; BO930)&lt;=--('Data Sheet'!$B$19))),
            --(INT('Data Sheet'!$A$19) &amp; "." &amp; BO930),
            --(INT('Data Sheet'!$B$19) &amp; "." &amp; BO930)
        )
    ),
    IF(BN930&lt;&gt;"",
        IF(INT('Data Sheet'!$A$19)=INT('Data Sheet'!$B$19),
            --(INT('Data Sheet'!$A$19) &amp; "." &amp; LEFT(BN930,3)),
            IF(AND((--(INT('Data Sheet'!$A$19) &amp; "." &amp; LEFT(BN930,3))&gt;=--('Data Sheet'!$A$19)), (--(INT('Data Sheet'!$A$19) &amp; "." &amp; LEFT(BN930,3))&lt;=--('Data Sheet'!$B$19))),
                --(INT('Data Sheet'!$A$19) &amp; "." &amp; LEFT(BN930,3)),
                --(INT('Data Sheet'!$B$19) &amp; "." &amp; LEFT(BN930,3))
            )
        ),
        "OK"
    )
)</f>
        <v>OK</v>
      </c>
      <c r="O930" s="23" t="str">
        <f>IF(BP930&lt;&gt;"",
    IF(INT('Data Sheet'!$A$19)=INT('Data Sheet'!$B$19),
        --(INT('Data Sheet'!$A$19) &amp; "." &amp; BP930),
        IF(AND((--(INT('Data Sheet'!$A$19) &amp; "." &amp; BP930)&gt;=--('Data Sheet'!$A$19)), (--(INT('Data Sheet'!$A$19) &amp; "." &amp; BP930)&lt;=--('Data Sheet'!$B$19))),
            --(INT('Data Sheet'!$A$19) &amp; "." &amp; BP930),
            --(INT('Data Sheet'!$B$19) &amp; "." &amp; BP930)
        )
    ),
    IF(BN930&lt;&gt;"",
        IF(INT('Data Sheet'!$A$19)=INT('Data Sheet'!$B$19),
            --(INT('Data Sheet'!$A$19) &amp; "." &amp; RIGHT(BN930,3)),
            IF(AND((--(INT('Data Sheet'!$A$19) &amp; "." &amp; RIGHT(BN930,3))&gt;=--('Data Sheet'!$A$19)), (--(INT('Data Sheet'!$A$19) &amp; "." &amp; RIGHT(BN930,3))&lt;=--('Data Sheet'!$B$19))),
                --(INT('Data Sheet'!$A$19) &amp; "." &amp; RIGHT(BN930,3)),
                --(INT('Data Sheet'!$B$19) &amp; "." &amp; RIGHT(BN930,3))
            )
        ),
        "OK"
    )
)</f>
        <v>OK</v>
      </c>
      <c r="P930" s="23" t="str">
        <f>IF(BR930&lt;&gt;"",
    IF(INT('Data Sheet'!$A$19)=INT('Data Sheet'!$B$15),
        --(INT('Data Sheet'!$A$15) &amp; "." &amp; BR930),
        IF(AND((--(INT('Data Sheet'!$A$15) &amp; "." &amp; BR930)&gt;=--('Data Sheet'!$A$15)), (--(INT('Data Sheet'!$A$15) &amp; "." &amp; BR930)&lt;=--('Data Sheet'!$B$15))),
            --(INT('Data Sheet'!$A$15) &amp; "." &amp; BR930),
            --(INT('Data Sheet'!$B$15) &amp; "." &amp; BR930)
        )
    ),
    IF(BQ930&lt;&gt;"",
        IF(INT('Data Sheet'!$A$15)=INT('Data Sheet'!$B$15),
            --(INT('Data Sheet'!$A$15) &amp; "." &amp; LEFT(BQ930,3)),
            IF(AND((--(INT('Data Sheet'!$A$15) &amp; "." &amp; LEFT(BQ930,3))&gt;=--('Data Sheet'!$A$15)), (--(INT('Data Sheet'!$A$15) &amp; "." &amp; LEFT(BQ930,3))&lt;=--('Data Sheet'!$B$15))),
                --(INT('Data Sheet'!$A$15) &amp; "." &amp; LEFT(BQ930,3)),
                --(INT('Data Sheet'!$B$15) &amp; "." &amp; LEFT(BQ930,3))
            )
        ),
        "OK"
    )
)</f>
        <v>OK</v>
      </c>
      <c r="Q930" s="23" t="str">
        <f>IF(BS930&lt;&gt;"",
    IF(INT('Data Sheet'!$A$19)=INT('Data Sheet'!$B$15),
        --(INT('Data Sheet'!$A$15) &amp; "." &amp; BS930),
        IF(AND((--(INT('Data Sheet'!$A$15) &amp; "." &amp; BS930)&gt;=--('Data Sheet'!$A$15)), (--(INT('Data Sheet'!$A$15) &amp; "." &amp; BS930)&lt;=--('Data Sheet'!$B$15))),
            --(INT('Data Sheet'!$A$15) &amp; "." &amp; BS930),
            --(INT('Data Sheet'!$B$15) &amp; "." &amp; BS930)
        )
    ),
    IF(BQ930&lt;&gt;"",
        IF(INT('Data Sheet'!$A$15)=INT('Data Sheet'!$B$15),
            --(INT('Data Sheet'!$A$15) &amp; "." &amp; RIGHT(BQ930,3)),
            IF(AND((--(INT('Data Sheet'!$A$15) &amp; "." &amp; RIGHT(BQ930,3))&gt;=--('Data Sheet'!$A$15)), (--(INT('Data Sheet'!$A$15) &amp; "." &amp; RIGHT(BQ930,3))&lt;=--('Data Sheet'!$B$15))),
                --(INT('Data Sheet'!$A$15) &amp; "." &amp; RIGHT(BQ930,3)),
                --(INT('Data Sheet'!$B$15) &amp; "." &amp; RIGHT(BQ930,3))
            )
        ),
        "OK"
    )
)</f>
        <v>OK</v>
      </c>
      <c r="R930" s="19"/>
      <c r="S930" s="19"/>
      <c r="T930" s="19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1"/>
      <c r="AU930" s="21"/>
      <c r="AV930" s="21"/>
      <c r="AW930" s="22"/>
      <c r="AX930" s="99"/>
      <c r="AY930" s="20"/>
      <c r="AZ930" s="20"/>
      <c r="BA930" s="22"/>
      <c r="BB930">
        <v>922</v>
      </c>
      <c r="BC930" s="80"/>
      <c r="BD930" s="80"/>
      <c r="BE930" s="80"/>
      <c r="BF930" s="80"/>
      <c r="BG930" s="32" t="str">
        <f t="shared" si="158"/>
        <v/>
      </c>
      <c r="BH930" s="78">
        <f t="shared" si="156"/>
        <v>0</v>
      </c>
      <c r="BI930" s="2">
        <f t="shared" si="159"/>
        <v>0</v>
      </c>
      <c r="BJ930" s="2">
        <f t="shared" si="160"/>
        <v>0</v>
      </c>
      <c r="BK930" s="2">
        <f t="shared" si="157"/>
        <v>0</v>
      </c>
    </row>
    <row r="931" spans="2:63" ht="15" customHeight="1" x14ac:dyDescent="0.25">
      <c r="B931" s="14">
        <v>923</v>
      </c>
      <c r="C931" s="95" t="str">
        <f t="shared" si="161"/>
        <v/>
      </c>
      <c r="D931" s="15" t="str">
        <f t="shared" si="155"/>
        <v>OK</v>
      </c>
      <c r="E931" s="16" t="e">
        <f>VLOOKUP('Data Sheet'!$B$8,'Data Sheet'!$I$2:$J$9,2,FALSE)</f>
        <v>#N/A</v>
      </c>
      <c r="F931" s="16" t="str">
        <f t="shared" si="162"/>
        <v/>
      </c>
      <c r="G931" s="103">
        <f t="shared" si="163"/>
        <v>0</v>
      </c>
      <c r="H931" s="17" t="s">
        <v>26</v>
      </c>
      <c r="I931" s="17" t="s">
        <v>26</v>
      </c>
      <c r="J931" s="17" t="str">
        <f>IF('Data Sheet'!$B$9="NC-50","N/A","OK")</f>
        <v>OK</v>
      </c>
      <c r="K931" s="17" t="str">
        <f>IF('Data Sheet'!$B$9="NC-50","N/A","OK")</f>
        <v>OK</v>
      </c>
      <c r="L931" s="17" t="str">
        <f t="shared" si="164"/>
        <v>OK</v>
      </c>
      <c r="M931" s="17" t="str">
        <f t="shared" si="165"/>
        <v>OK</v>
      </c>
      <c r="N931" s="18" t="str">
        <f>IF(BO931&lt;&gt;"",
    IF(INT('Data Sheet'!$A$19)=INT('Data Sheet'!$B$19),
        --(INT('Data Sheet'!$A$19) &amp; "." &amp; BO931),
        IF(AND((--(INT('Data Sheet'!$A$19) &amp; "." &amp; BO931)&gt;=--('Data Sheet'!$A$19)), (--(INT('Data Sheet'!$A$19) &amp; "." &amp; BO931)&lt;=--('Data Sheet'!$B$19))),
            --(INT('Data Sheet'!$A$19) &amp; "." &amp; BO931),
            --(INT('Data Sheet'!$B$19) &amp; "." &amp; BO931)
        )
    ),
    IF(BN931&lt;&gt;"",
        IF(INT('Data Sheet'!$A$19)=INT('Data Sheet'!$B$19),
            --(INT('Data Sheet'!$A$19) &amp; "." &amp; LEFT(BN931,3)),
            IF(AND((--(INT('Data Sheet'!$A$19) &amp; "." &amp; LEFT(BN931,3))&gt;=--('Data Sheet'!$A$19)), (--(INT('Data Sheet'!$A$19) &amp; "." &amp; LEFT(BN931,3))&lt;=--('Data Sheet'!$B$19))),
                --(INT('Data Sheet'!$A$19) &amp; "." &amp; LEFT(BN931,3)),
                --(INT('Data Sheet'!$B$19) &amp; "." &amp; LEFT(BN931,3))
            )
        ),
        "OK"
    )
)</f>
        <v>OK</v>
      </c>
      <c r="O931" s="23" t="str">
        <f>IF(BP931&lt;&gt;"",
    IF(INT('Data Sheet'!$A$19)=INT('Data Sheet'!$B$19),
        --(INT('Data Sheet'!$A$19) &amp; "." &amp; BP931),
        IF(AND((--(INT('Data Sheet'!$A$19) &amp; "." &amp; BP931)&gt;=--('Data Sheet'!$A$19)), (--(INT('Data Sheet'!$A$19) &amp; "." &amp; BP931)&lt;=--('Data Sheet'!$B$19))),
            --(INT('Data Sheet'!$A$19) &amp; "." &amp; BP931),
            --(INT('Data Sheet'!$B$19) &amp; "." &amp; BP931)
        )
    ),
    IF(BN931&lt;&gt;"",
        IF(INT('Data Sheet'!$A$19)=INT('Data Sheet'!$B$19),
            --(INT('Data Sheet'!$A$19) &amp; "." &amp; RIGHT(BN931,3)),
            IF(AND((--(INT('Data Sheet'!$A$19) &amp; "." &amp; RIGHT(BN931,3))&gt;=--('Data Sheet'!$A$19)), (--(INT('Data Sheet'!$A$19) &amp; "." &amp; RIGHT(BN931,3))&lt;=--('Data Sheet'!$B$19))),
                --(INT('Data Sheet'!$A$19) &amp; "." &amp; RIGHT(BN931,3)),
                --(INT('Data Sheet'!$B$19) &amp; "." &amp; RIGHT(BN931,3))
            )
        ),
        "OK"
    )
)</f>
        <v>OK</v>
      </c>
      <c r="P931" s="23" t="str">
        <f>IF(BR931&lt;&gt;"",
    IF(INT('Data Sheet'!$A$19)=INT('Data Sheet'!$B$15),
        --(INT('Data Sheet'!$A$15) &amp; "." &amp; BR931),
        IF(AND((--(INT('Data Sheet'!$A$15) &amp; "." &amp; BR931)&gt;=--('Data Sheet'!$A$15)), (--(INT('Data Sheet'!$A$15) &amp; "." &amp; BR931)&lt;=--('Data Sheet'!$B$15))),
            --(INT('Data Sheet'!$A$15) &amp; "." &amp; BR931),
            --(INT('Data Sheet'!$B$15) &amp; "." &amp; BR931)
        )
    ),
    IF(BQ931&lt;&gt;"",
        IF(INT('Data Sheet'!$A$15)=INT('Data Sheet'!$B$15),
            --(INT('Data Sheet'!$A$15) &amp; "." &amp; LEFT(BQ931,3)),
            IF(AND((--(INT('Data Sheet'!$A$15) &amp; "." &amp; LEFT(BQ931,3))&gt;=--('Data Sheet'!$A$15)), (--(INT('Data Sheet'!$A$15) &amp; "." &amp; LEFT(BQ931,3))&lt;=--('Data Sheet'!$B$15))),
                --(INT('Data Sheet'!$A$15) &amp; "." &amp; LEFT(BQ931,3)),
                --(INT('Data Sheet'!$B$15) &amp; "." &amp; LEFT(BQ931,3))
            )
        ),
        "OK"
    )
)</f>
        <v>OK</v>
      </c>
      <c r="Q931" s="23" t="str">
        <f>IF(BS931&lt;&gt;"",
    IF(INT('Data Sheet'!$A$19)=INT('Data Sheet'!$B$15),
        --(INT('Data Sheet'!$A$15) &amp; "." &amp; BS931),
        IF(AND((--(INT('Data Sheet'!$A$15) &amp; "." &amp; BS931)&gt;=--('Data Sheet'!$A$15)), (--(INT('Data Sheet'!$A$15) &amp; "." &amp; BS931)&lt;=--('Data Sheet'!$B$15))),
            --(INT('Data Sheet'!$A$15) &amp; "." &amp; BS931),
            --(INT('Data Sheet'!$B$15) &amp; "." &amp; BS931)
        )
    ),
    IF(BQ931&lt;&gt;"",
        IF(INT('Data Sheet'!$A$15)=INT('Data Sheet'!$B$15),
            --(INT('Data Sheet'!$A$15) &amp; "." &amp; RIGHT(BQ931,3)),
            IF(AND((--(INT('Data Sheet'!$A$15) &amp; "." &amp; RIGHT(BQ931,3))&gt;=--('Data Sheet'!$A$15)), (--(INT('Data Sheet'!$A$15) &amp; "." &amp; RIGHT(BQ931,3))&lt;=--('Data Sheet'!$B$15))),
                --(INT('Data Sheet'!$A$15) &amp; "." &amp; RIGHT(BQ931,3)),
                --(INT('Data Sheet'!$B$15) &amp; "." &amp; RIGHT(BQ931,3))
            )
        ),
        "OK"
    )
)</f>
        <v>OK</v>
      </c>
      <c r="R931" s="19"/>
      <c r="S931" s="19"/>
      <c r="T931" s="19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1"/>
      <c r="AU931" s="21"/>
      <c r="AV931" s="21"/>
      <c r="AW931" s="22"/>
      <c r="AX931" s="99"/>
      <c r="AY931" s="20"/>
      <c r="AZ931" s="20"/>
      <c r="BA931" s="22"/>
      <c r="BB931">
        <v>923</v>
      </c>
      <c r="BC931" s="80"/>
      <c r="BD931" s="80"/>
      <c r="BE931" s="80"/>
      <c r="BF931" s="80"/>
      <c r="BG931" s="32" t="str">
        <f t="shared" si="158"/>
        <v/>
      </c>
      <c r="BH931" s="78">
        <f t="shared" si="156"/>
        <v>0</v>
      </c>
      <c r="BI931" s="2">
        <f t="shared" si="159"/>
        <v>0</v>
      </c>
      <c r="BJ931" s="2">
        <f t="shared" si="160"/>
        <v>0</v>
      </c>
      <c r="BK931" s="2">
        <f t="shared" si="157"/>
        <v>0</v>
      </c>
    </row>
    <row r="932" spans="2:63" ht="15" customHeight="1" x14ac:dyDescent="0.25">
      <c r="B932" s="14">
        <v>924</v>
      </c>
      <c r="C932" s="95" t="str">
        <f t="shared" si="161"/>
        <v/>
      </c>
      <c r="D932" s="15" t="str">
        <f t="shared" si="155"/>
        <v>OK</v>
      </c>
      <c r="E932" s="16" t="e">
        <f>VLOOKUP('Data Sheet'!$B$8,'Data Sheet'!$I$2:$J$9,2,FALSE)</f>
        <v>#N/A</v>
      </c>
      <c r="F932" s="16" t="str">
        <f t="shared" si="162"/>
        <v/>
      </c>
      <c r="G932" s="103">
        <f t="shared" si="163"/>
        <v>0</v>
      </c>
      <c r="H932" s="17" t="s">
        <v>26</v>
      </c>
      <c r="I932" s="17" t="s">
        <v>26</v>
      </c>
      <c r="J932" s="17" t="str">
        <f>IF('Data Sheet'!$B$9="NC-50","N/A","OK")</f>
        <v>OK</v>
      </c>
      <c r="K932" s="17" t="str">
        <f>IF('Data Sheet'!$B$9="NC-50","N/A","OK")</f>
        <v>OK</v>
      </c>
      <c r="L932" s="17" t="str">
        <f t="shared" si="164"/>
        <v>OK</v>
      </c>
      <c r="M932" s="17" t="str">
        <f t="shared" si="165"/>
        <v>OK</v>
      </c>
      <c r="N932" s="18" t="str">
        <f>IF(BO932&lt;&gt;"",
    IF(INT('Data Sheet'!$A$19)=INT('Data Sheet'!$B$19),
        --(INT('Data Sheet'!$A$19) &amp; "." &amp; BO932),
        IF(AND((--(INT('Data Sheet'!$A$19) &amp; "." &amp; BO932)&gt;=--('Data Sheet'!$A$19)), (--(INT('Data Sheet'!$A$19) &amp; "." &amp; BO932)&lt;=--('Data Sheet'!$B$19))),
            --(INT('Data Sheet'!$A$19) &amp; "." &amp; BO932),
            --(INT('Data Sheet'!$B$19) &amp; "." &amp; BO932)
        )
    ),
    IF(BN932&lt;&gt;"",
        IF(INT('Data Sheet'!$A$19)=INT('Data Sheet'!$B$19),
            --(INT('Data Sheet'!$A$19) &amp; "." &amp; LEFT(BN932,3)),
            IF(AND((--(INT('Data Sheet'!$A$19) &amp; "." &amp; LEFT(BN932,3))&gt;=--('Data Sheet'!$A$19)), (--(INT('Data Sheet'!$A$19) &amp; "." &amp; LEFT(BN932,3))&lt;=--('Data Sheet'!$B$19))),
                --(INT('Data Sheet'!$A$19) &amp; "." &amp; LEFT(BN932,3)),
                --(INT('Data Sheet'!$B$19) &amp; "." &amp; LEFT(BN932,3))
            )
        ),
        "OK"
    )
)</f>
        <v>OK</v>
      </c>
      <c r="O932" s="23" t="str">
        <f>IF(BP932&lt;&gt;"",
    IF(INT('Data Sheet'!$A$19)=INT('Data Sheet'!$B$19),
        --(INT('Data Sheet'!$A$19) &amp; "." &amp; BP932),
        IF(AND((--(INT('Data Sheet'!$A$19) &amp; "." &amp; BP932)&gt;=--('Data Sheet'!$A$19)), (--(INT('Data Sheet'!$A$19) &amp; "." &amp; BP932)&lt;=--('Data Sheet'!$B$19))),
            --(INT('Data Sheet'!$A$19) &amp; "." &amp; BP932),
            --(INT('Data Sheet'!$B$19) &amp; "." &amp; BP932)
        )
    ),
    IF(BN932&lt;&gt;"",
        IF(INT('Data Sheet'!$A$19)=INT('Data Sheet'!$B$19),
            --(INT('Data Sheet'!$A$19) &amp; "." &amp; RIGHT(BN932,3)),
            IF(AND((--(INT('Data Sheet'!$A$19) &amp; "." &amp; RIGHT(BN932,3))&gt;=--('Data Sheet'!$A$19)), (--(INT('Data Sheet'!$A$19) &amp; "." &amp; RIGHT(BN932,3))&lt;=--('Data Sheet'!$B$19))),
                --(INT('Data Sheet'!$A$19) &amp; "." &amp; RIGHT(BN932,3)),
                --(INT('Data Sheet'!$B$19) &amp; "." &amp; RIGHT(BN932,3))
            )
        ),
        "OK"
    )
)</f>
        <v>OK</v>
      </c>
      <c r="P932" s="23" t="str">
        <f>IF(BR932&lt;&gt;"",
    IF(INT('Data Sheet'!$A$19)=INT('Data Sheet'!$B$15),
        --(INT('Data Sheet'!$A$15) &amp; "." &amp; BR932),
        IF(AND((--(INT('Data Sheet'!$A$15) &amp; "." &amp; BR932)&gt;=--('Data Sheet'!$A$15)), (--(INT('Data Sheet'!$A$15) &amp; "." &amp; BR932)&lt;=--('Data Sheet'!$B$15))),
            --(INT('Data Sheet'!$A$15) &amp; "." &amp; BR932),
            --(INT('Data Sheet'!$B$15) &amp; "." &amp; BR932)
        )
    ),
    IF(BQ932&lt;&gt;"",
        IF(INT('Data Sheet'!$A$15)=INT('Data Sheet'!$B$15),
            --(INT('Data Sheet'!$A$15) &amp; "." &amp; LEFT(BQ932,3)),
            IF(AND((--(INT('Data Sheet'!$A$15) &amp; "." &amp; LEFT(BQ932,3))&gt;=--('Data Sheet'!$A$15)), (--(INT('Data Sheet'!$A$15) &amp; "." &amp; LEFT(BQ932,3))&lt;=--('Data Sheet'!$B$15))),
                --(INT('Data Sheet'!$A$15) &amp; "." &amp; LEFT(BQ932,3)),
                --(INT('Data Sheet'!$B$15) &amp; "." &amp; LEFT(BQ932,3))
            )
        ),
        "OK"
    )
)</f>
        <v>OK</v>
      </c>
      <c r="Q932" s="23" t="str">
        <f>IF(BS932&lt;&gt;"",
    IF(INT('Data Sheet'!$A$19)=INT('Data Sheet'!$B$15),
        --(INT('Data Sheet'!$A$15) &amp; "." &amp; BS932),
        IF(AND((--(INT('Data Sheet'!$A$15) &amp; "." &amp; BS932)&gt;=--('Data Sheet'!$A$15)), (--(INT('Data Sheet'!$A$15) &amp; "." &amp; BS932)&lt;=--('Data Sheet'!$B$15))),
            --(INT('Data Sheet'!$A$15) &amp; "." &amp; BS932),
            --(INT('Data Sheet'!$B$15) &amp; "." &amp; BS932)
        )
    ),
    IF(BQ932&lt;&gt;"",
        IF(INT('Data Sheet'!$A$15)=INT('Data Sheet'!$B$15),
            --(INT('Data Sheet'!$A$15) &amp; "." &amp; RIGHT(BQ932,3)),
            IF(AND((--(INT('Data Sheet'!$A$15) &amp; "." &amp; RIGHT(BQ932,3))&gt;=--('Data Sheet'!$A$15)), (--(INT('Data Sheet'!$A$15) &amp; "." &amp; RIGHT(BQ932,3))&lt;=--('Data Sheet'!$B$15))),
                --(INT('Data Sheet'!$A$15) &amp; "." &amp; RIGHT(BQ932,3)),
                --(INT('Data Sheet'!$B$15) &amp; "." &amp; RIGHT(BQ932,3))
            )
        ),
        "OK"
    )
)</f>
        <v>OK</v>
      </c>
      <c r="R932" s="19"/>
      <c r="S932" s="19"/>
      <c r="T932" s="19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1"/>
      <c r="AU932" s="21"/>
      <c r="AV932" s="21"/>
      <c r="AW932" s="22"/>
      <c r="AX932" s="99"/>
      <c r="AY932" s="20"/>
      <c r="AZ932" s="20"/>
      <c r="BA932" s="22"/>
      <c r="BB932">
        <v>924</v>
      </c>
      <c r="BC932" s="80"/>
      <c r="BD932" s="80"/>
      <c r="BE932" s="80"/>
      <c r="BF932" s="80"/>
      <c r="BG932" s="32" t="str">
        <f t="shared" si="158"/>
        <v/>
      </c>
      <c r="BH932" s="78">
        <f t="shared" si="156"/>
        <v>0</v>
      </c>
      <c r="BI932" s="2">
        <f t="shared" si="159"/>
        <v>0</v>
      </c>
      <c r="BJ932" s="2">
        <f t="shared" si="160"/>
        <v>0</v>
      </c>
      <c r="BK932" s="2">
        <f t="shared" si="157"/>
        <v>0</v>
      </c>
    </row>
    <row r="933" spans="2:63" ht="15" customHeight="1" x14ac:dyDescent="0.25">
      <c r="B933" s="14">
        <v>925</v>
      </c>
      <c r="C933" s="95" t="str">
        <f t="shared" si="161"/>
        <v/>
      </c>
      <c r="D933" s="15" t="str">
        <f t="shared" si="155"/>
        <v>OK</v>
      </c>
      <c r="E933" s="16" t="e">
        <f>VLOOKUP('Data Sheet'!$B$8,'Data Sheet'!$I$2:$J$9,2,FALSE)</f>
        <v>#N/A</v>
      </c>
      <c r="F933" s="16" t="str">
        <f t="shared" si="162"/>
        <v/>
      </c>
      <c r="G933" s="103">
        <f t="shared" si="163"/>
        <v>0</v>
      </c>
      <c r="H933" s="17" t="s">
        <v>26</v>
      </c>
      <c r="I933" s="17" t="s">
        <v>26</v>
      </c>
      <c r="J933" s="17" t="str">
        <f>IF('Data Sheet'!$B$9="NC-50","N/A","OK")</f>
        <v>OK</v>
      </c>
      <c r="K933" s="17" t="str">
        <f>IF('Data Sheet'!$B$9="NC-50","N/A","OK")</f>
        <v>OK</v>
      </c>
      <c r="L933" s="17" t="str">
        <f t="shared" si="164"/>
        <v>OK</v>
      </c>
      <c r="M933" s="17" t="str">
        <f t="shared" si="165"/>
        <v>OK</v>
      </c>
      <c r="N933" s="18" t="str">
        <f>IF(BO933&lt;&gt;"",
    IF(INT('Data Sheet'!$A$19)=INT('Data Sheet'!$B$19),
        --(INT('Data Sheet'!$A$19) &amp; "." &amp; BO933),
        IF(AND((--(INT('Data Sheet'!$A$19) &amp; "." &amp; BO933)&gt;=--('Data Sheet'!$A$19)), (--(INT('Data Sheet'!$A$19) &amp; "." &amp; BO933)&lt;=--('Data Sheet'!$B$19))),
            --(INT('Data Sheet'!$A$19) &amp; "." &amp; BO933),
            --(INT('Data Sheet'!$B$19) &amp; "." &amp; BO933)
        )
    ),
    IF(BN933&lt;&gt;"",
        IF(INT('Data Sheet'!$A$19)=INT('Data Sheet'!$B$19),
            --(INT('Data Sheet'!$A$19) &amp; "." &amp; LEFT(BN933,3)),
            IF(AND((--(INT('Data Sheet'!$A$19) &amp; "." &amp; LEFT(BN933,3))&gt;=--('Data Sheet'!$A$19)), (--(INT('Data Sheet'!$A$19) &amp; "." &amp; LEFT(BN933,3))&lt;=--('Data Sheet'!$B$19))),
                --(INT('Data Sheet'!$A$19) &amp; "." &amp; LEFT(BN933,3)),
                --(INT('Data Sheet'!$B$19) &amp; "." &amp; LEFT(BN933,3))
            )
        ),
        "OK"
    )
)</f>
        <v>OK</v>
      </c>
      <c r="O933" s="23" t="str">
        <f>IF(BP933&lt;&gt;"",
    IF(INT('Data Sheet'!$A$19)=INT('Data Sheet'!$B$19),
        --(INT('Data Sheet'!$A$19) &amp; "." &amp; BP933),
        IF(AND((--(INT('Data Sheet'!$A$19) &amp; "." &amp; BP933)&gt;=--('Data Sheet'!$A$19)), (--(INT('Data Sheet'!$A$19) &amp; "." &amp; BP933)&lt;=--('Data Sheet'!$B$19))),
            --(INT('Data Sheet'!$A$19) &amp; "." &amp; BP933),
            --(INT('Data Sheet'!$B$19) &amp; "." &amp; BP933)
        )
    ),
    IF(BN933&lt;&gt;"",
        IF(INT('Data Sheet'!$A$19)=INT('Data Sheet'!$B$19),
            --(INT('Data Sheet'!$A$19) &amp; "." &amp; RIGHT(BN933,3)),
            IF(AND((--(INT('Data Sheet'!$A$19) &amp; "." &amp; RIGHT(BN933,3))&gt;=--('Data Sheet'!$A$19)), (--(INT('Data Sheet'!$A$19) &amp; "." &amp; RIGHT(BN933,3))&lt;=--('Data Sheet'!$B$19))),
                --(INT('Data Sheet'!$A$19) &amp; "." &amp; RIGHT(BN933,3)),
                --(INT('Data Sheet'!$B$19) &amp; "." &amp; RIGHT(BN933,3))
            )
        ),
        "OK"
    )
)</f>
        <v>OK</v>
      </c>
      <c r="P933" s="23" t="str">
        <f>IF(BR933&lt;&gt;"",
    IF(INT('Data Sheet'!$A$19)=INT('Data Sheet'!$B$15),
        --(INT('Data Sheet'!$A$15) &amp; "." &amp; BR933),
        IF(AND((--(INT('Data Sheet'!$A$15) &amp; "." &amp; BR933)&gt;=--('Data Sheet'!$A$15)), (--(INT('Data Sheet'!$A$15) &amp; "." &amp; BR933)&lt;=--('Data Sheet'!$B$15))),
            --(INT('Data Sheet'!$A$15) &amp; "." &amp; BR933),
            --(INT('Data Sheet'!$B$15) &amp; "." &amp; BR933)
        )
    ),
    IF(BQ933&lt;&gt;"",
        IF(INT('Data Sheet'!$A$15)=INT('Data Sheet'!$B$15),
            --(INT('Data Sheet'!$A$15) &amp; "." &amp; LEFT(BQ933,3)),
            IF(AND((--(INT('Data Sheet'!$A$15) &amp; "." &amp; LEFT(BQ933,3))&gt;=--('Data Sheet'!$A$15)), (--(INT('Data Sheet'!$A$15) &amp; "." &amp; LEFT(BQ933,3))&lt;=--('Data Sheet'!$B$15))),
                --(INT('Data Sheet'!$A$15) &amp; "." &amp; LEFT(BQ933,3)),
                --(INT('Data Sheet'!$B$15) &amp; "." &amp; LEFT(BQ933,3))
            )
        ),
        "OK"
    )
)</f>
        <v>OK</v>
      </c>
      <c r="Q933" s="23" t="str">
        <f>IF(BS933&lt;&gt;"",
    IF(INT('Data Sheet'!$A$19)=INT('Data Sheet'!$B$15),
        --(INT('Data Sheet'!$A$15) &amp; "." &amp; BS933),
        IF(AND((--(INT('Data Sheet'!$A$15) &amp; "." &amp; BS933)&gt;=--('Data Sheet'!$A$15)), (--(INT('Data Sheet'!$A$15) &amp; "." &amp; BS933)&lt;=--('Data Sheet'!$B$15))),
            --(INT('Data Sheet'!$A$15) &amp; "." &amp; BS933),
            --(INT('Data Sheet'!$B$15) &amp; "." &amp; BS933)
        )
    ),
    IF(BQ933&lt;&gt;"",
        IF(INT('Data Sheet'!$A$15)=INT('Data Sheet'!$B$15),
            --(INT('Data Sheet'!$A$15) &amp; "." &amp; RIGHT(BQ933,3)),
            IF(AND((--(INT('Data Sheet'!$A$15) &amp; "." &amp; RIGHT(BQ933,3))&gt;=--('Data Sheet'!$A$15)), (--(INT('Data Sheet'!$A$15) &amp; "." &amp; RIGHT(BQ933,3))&lt;=--('Data Sheet'!$B$15))),
                --(INT('Data Sheet'!$A$15) &amp; "." &amp; RIGHT(BQ933,3)),
                --(INT('Data Sheet'!$B$15) &amp; "." &amp; RIGHT(BQ933,3))
            )
        ),
        "OK"
    )
)</f>
        <v>OK</v>
      </c>
      <c r="R933" s="19"/>
      <c r="S933" s="19"/>
      <c r="T933" s="19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1"/>
      <c r="AU933" s="21"/>
      <c r="AV933" s="21"/>
      <c r="AW933" s="22"/>
      <c r="AX933" s="99"/>
      <c r="AY933" s="20"/>
      <c r="AZ933" s="20"/>
      <c r="BA933" s="22"/>
      <c r="BB933">
        <v>925</v>
      </c>
      <c r="BC933" s="80"/>
      <c r="BD933" s="80"/>
      <c r="BE933" s="80"/>
      <c r="BF933" s="80"/>
      <c r="BG933" s="32" t="str">
        <f t="shared" si="158"/>
        <v/>
      </c>
      <c r="BH933" s="78">
        <f t="shared" si="156"/>
        <v>0</v>
      </c>
      <c r="BI933" s="2">
        <f t="shared" si="159"/>
        <v>0</v>
      </c>
      <c r="BJ933" s="2">
        <f t="shared" si="160"/>
        <v>0</v>
      </c>
      <c r="BK933" s="2">
        <f t="shared" si="157"/>
        <v>0</v>
      </c>
    </row>
    <row r="934" spans="2:63" ht="15" customHeight="1" x14ac:dyDescent="0.25">
      <c r="B934" s="14">
        <v>926</v>
      </c>
      <c r="C934" s="95" t="str">
        <f t="shared" si="161"/>
        <v/>
      </c>
      <c r="D934" s="15" t="str">
        <f t="shared" si="155"/>
        <v>OK</v>
      </c>
      <c r="E934" s="16" t="e">
        <f>VLOOKUP('Data Sheet'!$B$8,'Data Sheet'!$I$2:$J$9,2,FALSE)</f>
        <v>#N/A</v>
      </c>
      <c r="F934" s="16" t="str">
        <f t="shared" si="162"/>
        <v/>
      </c>
      <c r="G934" s="103">
        <f t="shared" si="163"/>
        <v>0</v>
      </c>
      <c r="H934" s="17" t="s">
        <v>26</v>
      </c>
      <c r="I934" s="17" t="s">
        <v>26</v>
      </c>
      <c r="J934" s="17" t="str">
        <f>IF('Data Sheet'!$B$9="NC-50","N/A","OK")</f>
        <v>OK</v>
      </c>
      <c r="K934" s="17" t="str">
        <f>IF('Data Sheet'!$B$9="NC-50","N/A","OK")</f>
        <v>OK</v>
      </c>
      <c r="L934" s="17" t="str">
        <f t="shared" si="164"/>
        <v>OK</v>
      </c>
      <c r="M934" s="17" t="str">
        <f t="shared" si="165"/>
        <v>OK</v>
      </c>
      <c r="N934" s="18" t="str">
        <f>IF(BO934&lt;&gt;"",
    IF(INT('Data Sheet'!$A$19)=INT('Data Sheet'!$B$19),
        --(INT('Data Sheet'!$A$19) &amp; "." &amp; BO934),
        IF(AND((--(INT('Data Sheet'!$A$19) &amp; "." &amp; BO934)&gt;=--('Data Sheet'!$A$19)), (--(INT('Data Sheet'!$A$19) &amp; "." &amp; BO934)&lt;=--('Data Sheet'!$B$19))),
            --(INT('Data Sheet'!$A$19) &amp; "." &amp; BO934),
            --(INT('Data Sheet'!$B$19) &amp; "." &amp; BO934)
        )
    ),
    IF(BN934&lt;&gt;"",
        IF(INT('Data Sheet'!$A$19)=INT('Data Sheet'!$B$19),
            --(INT('Data Sheet'!$A$19) &amp; "." &amp; LEFT(BN934,3)),
            IF(AND((--(INT('Data Sheet'!$A$19) &amp; "." &amp; LEFT(BN934,3))&gt;=--('Data Sheet'!$A$19)), (--(INT('Data Sheet'!$A$19) &amp; "." &amp; LEFT(BN934,3))&lt;=--('Data Sheet'!$B$19))),
                --(INT('Data Sheet'!$A$19) &amp; "." &amp; LEFT(BN934,3)),
                --(INT('Data Sheet'!$B$19) &amp; "." &amp; LEFT(BN934,3))
            )
        ),
        "OK"
    )
)</f>
        <v>OK</v>
      </c>
      <c r="O934" s="23" t="str">
        <f>IF(BP934&lt;&gt;"",
    IF(INT('Data Sheet'!$A$19)=INT('Data Sheet'!$B$19),
        --(INT('Data Sheet'!$A$19) &amp; "." &amp; BP934),
        IF(AND((--(INT('Data Sheet'!$A$19) &amp; "." &amp; BP934)&gt;=--('Data Sheet'!$A$19)), (--(INT('Data Sheet'!$A$19) &amp; "." &amp; BP934)&lt;=--('Data Sheet'!$B$19))),
            --(INT('Data Sheet'!$A$19) &amp; "." &amp; BP934),
            --(INT('Data Sheet'!$B$19) &amp; "." &amp; BP934)
        )
    ),
    IF(BN934&lt;&gt;"",
        IF(INT('Data Sheet'!$A$19)=INT('Data Sheet'!$B$19),
            --(INT('Data Sheet'!$A$19) &amp; "." &amp; RIGHT(BN934,3)),
            IF(AND((--(INT('Data Sheet'!$A$19) &amp; "." &amp; RIGHT(BN934,3))&gt;=--('Data Sheet'!$A$19)), (--(INT('Data Sheet'!$A$19) &amp; "." &amp; RIGHT(BN934,3))&lt;=--('Data Sheet'!$B$19))),
                --(INT('Data Sheet'!$A$19) &amp; "." &amp; RIGHT(BN934,3)),
                --(INT('Data Sheet'!$B$19) &amp; "." &amp; RIGHT(BN934,3))
            )
        ),
        "OK"
    )
)</f>
        <v>OK</v>
      </c>
      <c r="P934" s="23" t="str">
        <f>IF(BR934&lt;&gt;"",
    IF(INT('Data Sheet'!$A$19)=INT('Data Sheet'!$B$15),
        --(INT('Data Sheet'!$A$15) &amp; "." &amp; BR934),
        IF(AND((--(INT('Data Sheet'!$A$15) &amp; "." &amp; BR934)&gt;=--('Data Sheet'!$A$15)), (--(INT('Data Sheet'!$A$15) &amp; "." &amp; BR934)&lt;=--('Data Sheet'!$B$15))),
            --(INT('Data Sheet'!$A$15) &amp; "." &amp; BR934),
            --(INT('Data Sheet'!$B$15) &amp; "." &amp; BR934)
        )
    ),
    IF(BQ934&lt;&gt;"",
        IF(INT('Data Sheet'!$A$15)=INT('Data Sheet'!$B$15),
            --(INT('Data Sheet'!$A$15) &amp; "." &amp; LEFT(BQ934,3)),
            IF(AND((--(INT('Data Sheet'!$A$15) &amp; "." &amp; LEFT(BQ934,3))&gt;=--('Data Sheet'!$A$15)), (--(INT('Data Sheet'!$A$15) &amp; "." &amp; LEFT(BQ934,3))&lt;=--('Data Sheet'!$B$15))),
                --(INT('Data Sheet'!$A$15) &amp; "." &amp; LEFT(BQ934,3)),
                --(INT('Data Sheet'!$B$15) &amp; "." &amp; LEFT(BQ934,3))
            )
        ),
        "OK"
    )
)</f>
        <v>OK</v>
      </c>
      <c r="Q934" s="23" t="str">
        <f>IF(BS934&lt;&gt;"",
    IF(INT('Data Sheet'!$A$19)=INT('Data Sheet'!$B$15),
        --(INT('Data Sheet'!$A$15) &amp; "." &amp; BS934),
        IF(AND((--(INT('Data Sheet'!$A$15) &amp; "." &amp; BS934)&gt;=--('Data Sheet'!$A$15)), (--(INT('Data Sheet'!$A$15) &amp; "." &amp; BS934)&lt;=--('Data Sheet'!$B$15))),
            --(INT('Data Sheet'!$A$15) &amp; "." &amp; BS934),
            --(INT('Data Sheet'!$B$15) &amp; "." &amp; BS934)
        )
    ),
    IF(BQ934&lt;&gt;"",
        IF(INT('Data Sheet'!$A$15)=INT('Data Sheet'!$B$15),
            --(INT('Data Sheet'!$A$15) &amp; "." &amp; RIGHT(BQ934,3)),
            IF(AND((--(INT('Data Sheet'!$A$15) &amp; "." &amp; RIGHT(BQ934,3))&gt;=--('Data Sheet'!$A$15)), (--(INT('Data Sheet'!$A$15) &amp; "." &amp; RIGHT(BQ934,3))&lt;=--('Data Sheet'!$B$15))),
                --(INT('Data Sheet'!$A$15) &amp; "." &amp; RIGHT(BQ934,3)),
                --(INT('Data Sheet'!$B$15) &amp; "." &amp; RIGHT(BQ934,3))
            )
        ),
        "OK"
    )
)</f>
        <v>OK</v>
      </c>
      <c r="R934" s="19"/>
      <c r="S934" s="19"/>
      <c r="T934" s="19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1"/>
      <c r="AU934" s="21"/>
      <c r="AV934" s="21"/>
      <c r="AW934" s="22"/>
      <c r="AX934" s="99"/>
      <c r="AY934" s="20"/>
      <c r="AZ934" s="20"/>
      <c r="BA934" s="22"/>
      <c r="BB934">
        <v>926</v>
      </c>
      <c r="BC934" s="80"/>
      <c r="BD934" s="80"/>
      <c r="BE934" s="80"/>
      <c r="BF934" s="80"/>
      <c r="BG934" s="32" t="str">
        <f t="shared" si="158"/>
        <v/>
      </c>
      <c r="BH934" s="78">
        <f t="shared" si="156"/>
        <v>0</v>
      </c>
      <c r="BI934" s="2">
        <f t="shared" si="159"/>
        <v>0</v>
      </c>
      <c r="BJ934" s="2">
        <f t="shared" si="160"/>
        <v>0</v>
      </c>
      <c r="BK934" s="2">
        <f t="shared" si="157"/>
        <v>0</v>
      </c>
    </row>
    <row r="935" spans="2:63" ht="15" customHeight="1" x14ac:dyDescent="0.25">
      <c r="B935" s="14">
        <v>927</v>
      </c>
      <c r="C935" s="95" t="str">
        <f t="shared" si="161"/>
        <v/>
      </c>
      <c r="D935" s="15" t="str">
        <f t="shared" si="155"/>
        <v>OK</v>
      </c>
      <c r="E935" s="16" t="e">
        <f>VLOOKUP('Data Sheet'!$B$8,'Data Sheet'!$I$2:$J$9,2,FALSE)</f>
        <v>#N/A</v>
      </c>
      <c r="F935" s="16" t="str">
        <f t="shared" si="162"/>
        <v/>
      </c>
      <c r="G935" s="103">
        <f t="shared" si="163"/>
        <v>0</v>
      </c>
      <c r="H935" s="17" t="s">
        <v>26</v>
      </c>
      <c r="I935" s="17" t="s">
        <v>26</v>
      </c>
      <c r="J935" s="17" t="str">
        <f>IF('Data Sheet'!$B$9="NC-50","N/A","OK")</f>
        <v>OK</v>
      </c>
      <c r="K935" s="17" t="str">
        <f>IF('Data Sheet'!$B$9="NC-50","N/A","OK")</f>
        <v>OK</v>
      </c>
      <c r="L935" s="17" t="str">
        <f t="shared" si="164"/>
        <v>OK</v>
      </c>
      <c r="M935" s="17" t="str">
        <f t="shared" si="165"/>
        <v>OK</v>
      </c>
      <c r="N935" s="18" t="str">
        <f>IF(BO935&lt;&gt;"",
    IF(INT('Data Sheet'!$A$19)=INT('Data Sheet'!$B$19),
        --(INT('Data Sheet'!$A$19) &amp; "." &amp; BO935),
        IF(AND((--(INT('Data Sheet'!$A$19) &amp; "." &amp; BO935)&gt;=--('Data Sheet'!$A$19)), (--(INT('Data Sheet'!$A$19) &amp; "." &amp; BO935)&lt;=--('Data Sheet'!$B$19))),
            --(INT('Data Sheet'!$A$19) &amp; "." &amp; BO935),
            --(INT('Data Sheet'!$B$19) &amp; "." &amp; BO935)
        )
    ),
    IF(BN935&lt;&gt;"",
        IF(INT('Data Sheet'!$A$19)=INT('Data Sheet'!$B$19),
            --(INT('Data Sheet'!$A$19) &amp; "." &amp; LEFT(BN935,3)),
            IF(AND((--(INT('Data Sheet'!$A$19) &amp; "." &amp; LEFT(BN935,3))&gt;=--('Data Sheet'!$A$19)), (--(INT('Data Sheet'!$A$19) &amp; "." &amp; LEFT(BN935,3))&lt;=--('Data Sheet'!$B$19))),
                --(INT('Data Sheet'!$A$19) &amp; "." &amp; LEFT(BN935,3)),
                --(INT('Data Sheet'!$B$19) &amp; "." &amp; LEFT(BN935,3))
            )
        ),
        "OK"
    )
)</f>
        <v>OK</v>
      </c>
      <c r="O935" s="23" t="str">
        <f>IF(BP935&lt;&gt;"",
    IF(INT('Data Sheet'!$A$19)=INT('Data Sheet'!$B$19),
        --(INT('Data Sheet'!$A$19) &amp; "." &amp; BP935),
        IF(AND((--(INT('Data Sheet'!$A$19) &amp; "." &amp; BP935)&gt;=--('Data Sheet'!$A$19)), (--(INT('Data Sheet'!$A$19) &amp; "." &amp; BP935)&lt;=--('Data Sheet'!$B$19))),
            --(INT('Data Sheet'!$A$19) &amp; "." &amp; BP935),
            --(INT('Data Sheet'!$B$19) &amp; "." &amp; BP935)
        )
    ),
    IF(BN935&lt;&gt;"",
        IF(INT('Data Sheet'!$A$19)=INT('Data Sheet'!$B$19),
            --(INT('Data Sheet'!$A$19) &amp; "." &amp; RIGHT(BN935,3)),
            IF(AND((--(INT('Data Sheet'!$A$19) &amp; "." &amp; RIGHT(BN935,3))&gt;=--('Data Sheet'!$A$19)), (--(INT('Data Sheet'!$A$19) &amp; "." &amp; RIGHT(BN935,3))&lt;=--('Data Sheet'!$B$19))),
                --(INT('Data Sheet'!$A$19) &amp; "." &amp; RIGHT(BN935,3)),
                --(INT('Data Sheet'!$B$19) &amp; "." &amp; RIGHT(BN935,3))
            )
        ),
        "OK"
    )
)</f>
        <v>OK</v>
      </c>
      <c r="P935" s="23" t="str">
        <f>IF(BR935&lt;&gt;"",
    IF(INT('Data Sheet'!$A$19)=INT('Data Sheet'!$B$15),
        --(INT('Data Sheet'!$A$15) &amp; "." &amp; BR935),
        IF(AND((--(INT('Data Sheet'!$A$15) &amp; "." &amp; BR935)&gt;=--('Data Sheet'!$A$15)), (--(INT('Data Sheet'!$A$15) &amp; "." &amp; BR935)&lt;=--('Data Sheet'!$B$15))),
            --(INT('Data Sheet'!$A$15) &amp; "." &amp; BR935),
            --(INT('Data Sheet'!$B$15) &amp; "." &amp; BR935)
        )
    ),
    IF(BQ935&lt;&gt;"",
        IF(INT('Data Sheet'!$A$15)=INT('Data Sheet'!$B$15),
            --(INT('Data Sheet'!$A$15) &amp; "." &amp; LEFT(BQ935,3)),
            IF(AND((--(INT('Data Sheet'!$A$15) &amp; "." &amp; LEFT(BQ935,3))&gt;=--('Data Sheet'!$A$15)), (--(INT('Data Sheet'!$A$15) &amp; "." &amp; LEFT(BQ935,3))&lt;=--('Data Sheet'!$B$15))),
                --(INT('Data Sheet'!$A$15) &amp; "." &amp; LEFT(BQ935,3)),
                --(INT('Data Sheet'!$B$15) &amp; "." &amp; LEFT(BQ935,3))
            )
        ),
        "OK"
    )
)</f>
        <v>OK</v>
      </c>
      <c r="Q935" s="23" t="str">
        <f>IF(BS935&lt;&gt;"",
    IF(INT('Data Sheet'!$A$19)=INT('Data Sheet'!$B$15),
        --(INT('Data Sheet'!$A$15) &amp; "." &amp; BS935),
        IF(AND((--(INT('Data Sheet'!$A$15) &amp; "." &amp; BS935)&gt;=--('Data Sheet'!$A$15)), (--(INT('Data Sheet'!$A$15) &amp; "." &amp; BS935)&lt;=--('Data Sheet'!$B$15))),
            --(INT('Data Sheet'!$A$15) &amp; "." &amp; BS935),
            --(INT('Data Sheet'!$B$15) &amp; "." &amp; BS935)
        )
    ),
    IF(BQ935&lt;&gt;"",
        IF(INT('Data Sheet'!$A$15)=INT('Data Sheet'!$B$15),
            --(INT('Data Sheet'!$A$15) &amp; "." &amp; RIGHT(BQ935,3)),
            IF(AND((--(INT('Data Sheet'!$A$15) &amp; "." &amp; RIGHT(BQ935,3))&gt;=--('Data Sheet'!$A$15)), (--(INT('Data Sheet'!$A$15) &amp; "." &amp; RIGHT(BQ935,3))&lt;=--('Data Sheet'!$B$15))),
                --(INT('Data Sheet'!$A$15) &amp; "." &amp; RIGHT(BQ935,3)),
                --(INT('Data Sheet'!$B$15) &amp; "." &amp; RIGHT(BQ935,3))
            )
        ),
        "OK"
    )
)</f>
        <v>OK</v>
      </c>
      <c r="R935" s="19"/>
      <c r="S935" s="19"/>
      <c r="T935" s="19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1"/>
      <c r="AU935" s="21"/>
      <c r="AV935" s="21"/>
      <c r="AW935" s="22"/>
      <c r="AX935" s="99"/>
      <c r="AY935" s="20"/>
      <c r="AZ935" s="20"/>
      <c r="BA935" s="22"/>
      <c r="BB935">
        <v>927</v>
      </c>
      <c r="BC935" s="80"/>
      <c r="BD935" s="80"/>
      <c r="BE935" s="80"/>
      <c r="BF935" s="80"/>
      <c r="BG935" s="32" t="str">
        <f t="shared" si="158"/>
        <v/>
      </c>
      <c r="BH935" s="78">
        <f t="shared" si="156"/>
        <v>0</v>
      </c>
      <c r="BI935" s="2">
        <f t="shared" si="159"/>
        <v>0</v>
      </c>
      <c r="BJ935" s="2">
        <f t="shared" si="160"/>
        <v>0</v>
      </c>
      <c r="BK935" s="2">
        <f t="shared" si="157"/>
        <v>0</v>
      </c>
    </row>
    <row r="936" spans="2:63" ht="15" customHeight="1" x14ac:dyDescent="0.25">
      <c r="B936" s="14">
        <v>928</v>
      </c>
      <c r="C936" s="95" t="str">
        <f t="shared" si="161"/>
        <v/>
      </c>
      <c r="D936" s="15" t="str">
        <f t="shared" si="155"/>
        <v>OK</v>
      </c>
      <c r="E936" s="16" t="e">
        <f>VLOOKUP('Data Sheet'!$B$8,'Data Sheet'!$I$2:$J$9,2,FALSE)</f>
        <v>#N/A</v>
      </c>
      <c r="F936" s="16" t="str">
        <f t="shared" si="162"/>
        <v/>
      </c>
      <c r="G936" s="103">
        <f t="shared" si="163"/>
        <v>0</v>
      </c>
      <c r="H936" s="17" t="s">
        <v>26</v>
      </c>
      <c r="I936" s="17" t="s">
        <v>26</v>
      </c>
      <c r="J936" s="17" t="str">
        <f>IF('Data Sheet'!$B$9="NC-50","N/A","OK")</f>
        <v>OK</v>
      </c>
      <c r="K936" s="17" t="str">
        <f>IF('Data Sheet'!$B$9="NC-50","N/A","OK")</f>
        <v>OK</v>
      </c>
      <c r="L936" s="17" t="str">
        <f t="shared" si="164"/>
        <v>OK</v>
      </c>
      <c r="M936" s="17" t="str">
        <f t="shared" si="165"/>
        <v>OK</v>
      </c>
      <c r="N936" s="18" t="str">
        <f>IF(BO936&lt;&gt;"",
    IF(INT('Data Sheet'!$A$19)=INT('Data Sheet'!$B$19),
        --(INT('Data Sheet'!$A$19) &amp; "." &amp; BO936),
        IF(AND((--(INT('Data Sheet'!$A$19) &amp; "." &amp; BO936)&gt;=--('Data Sheet'!$A$19)), (--(INT('Data Sheet'!$A$19) &amp; "." &amp; BO936)&lt;=--('Data Sheet'!$B$19))),
            --(INT('Data Sheet'!$A$19) &amp; "." &amp; BO936),
            --(INT('Data Sheet'!$B$19) &amp; "." &amp; BO936)
        )
    ),
    IF(BN936&lt;&gt;"",
        IF(INT('Data Sheet'!$A$19)=INT('Data Sheet'!$B$19),
            --(INT('Data Sheet'!$A$19) &amp; "." &amp; LEFT(BN936,3)),
            IF(AND((--(INT('Data Sheet'!$A$19) &amp; "." &amp; LEFT(BN936,3))&gt;=--('Data Sheet'!$A$19)), (--(INT('Data Sheet'!$A$19) &amp; "." &amp; LEFT(BN936,3))&lt;=--('Data Sheet'!$B$19))),
                --(INT('Data Sheet'!$A$19) &amp; "." &amp; LEFT(BN936,3)),
                --(INT('Data Sheet'!$B$19) &amp; "." &amp; LEFT(BN936,3))
            )
        ),
        "OK"
    )
)</f>
        <v>OK</v>
      </c>
      <c r="O936" s="23" t="str">
        <f>IF(BP936&lt;&gt;"",
    IF(INT('Data Sheet'!$A$19)=INT('Data Sheet'!$B$19),
        --(INT('Data Sheet'!$A$19) &amp; "." &amp; BP936),
        IF(AND((--(INT('Data Sheet'!$A$19) &amp; "." &amp; BP936)&gt;=--('Data Sheet'!$A$19)), (--(INT('Data Sheet'!$A$19) &amp; "." &amp; BP936)&lt;=--('Data Sheet'!$B$19))),
            --(INT('Data Sheet'!$A$19) &amp; "." &amp; BP936),
            --(INT('Data Sheet'!$B$19) &amp; "." &amp; BP936)
        )
    ),
    IF(BN936&lt;&gt;"",
        IF(INT('Data Sheet'!$A$19)=INT('Data Sheet'!$B$19),
            --(INT('Data Sheet'!$A$19) &amp; "." &amp; RIGHT(BN936,3)),
            IF(AND((--(INT('Data Sheet'!$A$19) &amp; "." &amp; RIGHT(BN936,3))&gt;=--('Data Sheet'!$A$19)), (--(INT('Data Sheet'!$A$19) &amp; "." &amp; RIGHT(BN936,3))&lt;=--('Data Sheet'!$B$19))),
                --(INT('Data Sheet'!$A$19) &amp; "." &amp; RIGHT(BN936,3)),
                --(INT('Data Sheet'!$B$19) &amp; "." &amp; RIGHT(BN936,3))
            )
        ),
        "OK"
    )
)</f>
        <v>OK</v>
      </c>
      <c r="P936" s="23" t="str">
        <f>IF(BR936&lt;&gt;"",
    IF(INT('Data Sheet'!$A$19)=INT('Data Sheet'!$B$15),
        --(INT('Data Sheet'!$A$15) &amp; "." &amp; BR936),
        IF(AND((--(INT('Data Sheet'!$A$15) &amp; "." &amp; BR936)&gt;=--('Data Sheet'!$A$15)), (--(INT('Data Sheet'!$A$15) &amp; "." &amp; BR936)&lt;=--('Data Sheet'!$B$15))),
            --(INT('Data Sheet'!$A$15) &amp; "." &amp; BR936),
            --(INT('Data Sheet'!$B$15) &amp; "." &amp; BR936)
        )
    ),
    IF(BQ936&lt;&gt;"",
        IF(INT('Data Sheet'!$A$15)=INT('Data Sheet'!$B$15),
            --(INT('Data Sheet'!$A$15) &amp; "." &amp; LEFT(BQ936,3)),
            IF(AND((--(INT('Data Sheet'!$A$15) &amp; "." &amp; LEFT(BQ936,3))&gt;=--('Data Sheet'!$A$15)), (--(INT('Data Sheet'!$A$15) &amp; "." &amp; LEFT(BQ936,3))&lt;=--('Data Sheet'!$B$15))),
                --(INT('Data Sheet'!$A$15) &amp; "." &amp; LEFT(BQ936,3)),
                --(INT('Data Sheet'!$B$15) &amp; "." &amp; LEFT(BQ936,3))
            )
        ),
        "OK"
    )
)</f>
        <v>OK</v>
      </c>
      <c r="Q936" s="23" t="str">
        <f>IF(BS936&lt;&gt;"",
    IF(INT('Data Sheet'!$A$19)=INT('Data Sheet'!$B$15),
        --(INT('Data Sheet'!$A$15) &amp; "." &amp; BS936),
        IF(AND((--(INT('Data Sheet'!$A$15) &amp; "." &amp; BS936)&gt;=--('Data Sheet'!$A$15)), (--(INT('Data Sheet'!$A$15) &amp; "." &amp; BS936)&lt;=--('Data Sheet'!$B$15))),
            --(INT('Data Sheet'!$A$15) &amp; "." &amp; BS936),
            --(INT('Data Sheet'!$B$15) &amp; "." &amp; BS936)
        )
    ),
    IF(BQ936&lt;&gt;"",
        IF(INT('Data Sheet'!$A$15)=INT('Data Sheet'!$B$15),
            --(INT('Data Sheet'!$A$15) &amp; "." &amp; RIGHT(BQ936,3)),
            IF(AND((--(INT('Data Sheet'!$A$15) &amp; "." &amp; RIGHT(BQ936,3))&gt;=--('Data Sheet'!$A$15)), (--(INT('Data Sheet'!$A$15) &amp; "." &amp; RIGHT(BQ936,3))&lt;=--('Data Sheet'!$B$15))),
                --(INT('Data Sheet'!$A$15) &amp; "." &amp; RIGHT(BQ936,3)),
                --(INT('Data Sheet'!$B$15) &amp; "." &amp; RIGHT(BQ936,3))
            )
        ),
        "OK"
    )
)</f>
        <v>OK</v>
      </c>
      <c r="R936" s="19"/>
      <c r="S936" s="19"/>
      <c r="T936" s="19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1"/>
      <c r="AU936" s="21"/>
      <c r="AV936" s="21"/>
      <c r="AW936" s="22"/>
      <c r="AX936" s="99"/>
      <c r="AY936" s="20"/>
      <c r="AZ936" s="20"/>
      <c r="BA936" s="22"/>
      <c r="BB936">
        <v>928</v>
      </c>
      <c r="BC936" s="80"/>
      <c r="BD936" s="80"/>
      <c r="BE936" s="80"/>
      <c r="BF936" s="80"/>
      <c r="BG936" s="32" t="str">
        <f t="shared" si="158"/>
        <v/>
      </c>
      <c r="BH936" s="78">
        <f t="shared" si="156"/>
        <v>0</v>
      </c>
      <c r="BI936" s="2">
        <f t="shared" si="159"/>
        <v>0</v>
      </c>
      <c r="BJ936" s="2">
        <f t="shared" si="160"/>
        <v>0</v>
      </c>
      <c r="BK936" s="2">
        <f t="shared" si="157"/>
        <v>0</v>
      </c>
    </row>
    <row r="937" spans="2:63" ht="15" customHeight="1" x14ac:dyDescent="0.25">
      <c r="B937" s="14">
        <v>929</v>
      </c>
      <c r="C937" s="95" t="str">
        <f t="shared" si="161"/>
        <v/>
      </c>
      <c r="D937" s="15" t="str">
        <f t="shared" si="155"/>
        <v>OK</v>
      </c>
      <c r="E937" s="16" t="e">
        <f>VLOOKUP('Data Sheet'!$B$8,'Data Sheet'!$I$2:$J$9,2,FALSE)</f>
        <v>#N/A</v>
      </c>
      <c r="F937" s="16" t="str">
        <f t="shared" si="162"/>
        <v/>
      </c>
      <c r="G937" s="103">
        <f t="shared" si="163"/>
        <v>0</v>
      </c>
      <c r="H937" s="17" t="s">
        <v>26</v>
      </c>
      <c r="I937" s="17" t="s">
        <v>26</v>
      </c>
      <c r="J937" s="17" t="str">
        <f>IF('Data Sheet'!$B$9="NC-50","N/A","OK")</f>
        <v>OK</v>
      </c>
      <c r="K937" s="17" t="str">
        <f>IF('Data Sheet'!$B$9="NC-50","N/A","OK")</f>
        <v>OK</v>
      </c>
      <c r="L937" s="17" t="str">
        <f t="shared" si="164"/>
        <v>OK</v>
      </c>
      <c r="M937" s="17" t="str">
        <f t="shared" si="165"/>
        <v>OK</v>
      </c>
      <c r="N937" s="18" t="str">
        <f>IF(BO937&lt;&gt;"",
    IF(INT('Data Sheet'!$A$19)=INT('Data Sheet'!$B$19),
        --(INT('Data Sheet'!$A$19) &amp; "." &amp; BO937),
        IF(AND((--(INT('Data Sheet'!$A$19) &amp; "." &amp; BO937)&gt;=--('Data Sheet'!$A$19)), (--(INT('Data Sheet'!$A$19) &amp; "." &amp; BO937)&lt;=--('Data Sheet'!$B$19))),
            --(INT('Data Sheet'!$A$19) &amp; "." &amp; BO937),
            --(INT('Data Sheet'!$B$19) &amp; "." &amp; BO937)
        )
    ),
    IF(BN937&lt;&gt;"",
        IF(INT('Data Sheet'!$A$19)=INT('Data Sheet'!$B$19),
            --(INT('Data Sheet'!$A$19) &amp; "." &amp; LEFT(BN937,3)),
            IF(AND((--(INT('Data Sheet'!$A$19) &amp; "." &amp; LEFT(BN937,3))&gt;=--('Data Sheet'!$A$19)), (--(INT('Data Sheet'!$A$19) &amp; "." &amp; LEFT(BN937,3))&lt;=--('Data Sheet'!$B$19))),
                --(INT('Data Sheet'!$A$19) &amp; "." &amp; LEFT(BN937,3)),
                --(INT('Data Sheet'!$B$19) &amp; "." &amp; LEFT(BN937,3))
            )
        ),
        "OK"
    )
)</f>
        <v>OK</v>
      </c>
      <c r="O937" s="23" t="str">
        <f>IF(BP937&lt;&gt;"",
    IF(INT('Data Sheet'!$A$19)=INT('Data Sheet'!$B$19),
        --(INT('Data Sheet'!$A$19) &amp; "." &amp; BP937),
        IF(AND((--(INT('Data Sheet'!$A$19) &amp; "." &amp; BP937)&gt;=--('Data Sheet'!$A$19)), (--(INT('Data Sheet'!$A$19) &amp; "." &amp; BP937)&lt;=--('Data Sheet'!$B$19))),
            --(INT('Data Sheet'!$A$19) &amp; "." &amp; BP937),
            --(INT('Data Sheet'!$B$19) &amp; "." &amp; BP937)
        )
    ),
    IF(BN937&lt;&gt;"",
        IF(INT('Data Sheet'!$A$19)=INT('Data Sheet'!$B$19),
            --(INT('Data Sheet'!$A$19) &amp; "." &amp; RIGHT(BN937,3)),
            IF(AND((--(INT('Data Sheet'!$A$19) &amp; "." &amp; RIGHT(BN937,3))&gt;=--('Data Sheet'!$A$19)), (--(INT('Data Sheet'!$A$19) &amp; "." &amp; RIGHT(BN937,3))&lt;=--('Data Sheet'!$B$19))),
                --(INT('Data Sheet'!$A$19) &amp; "." &amp; RIGHT(BN937,3)),
                --(INT('Data Sheet'!$B$19) &amp; "." &amp; RIGHT(BN937,3))
            )
        ),
        "OK"
    )
)</f>
        <v>OK</v>
      </c>
      <c r="P937" s="23" t="str">
        <f>IF(BR937&lt;&gt;"",
    IF(INT('Data Sheet'!$A$19)=INT('Data Sheet'!$B$15),
        --(INT('Data Sheet'!$A$15) &amp; "." &amp; BR937),
        IF(AND((--(INT('Data Sheet'!$A$15) &amp; "." &amp; BR937)&gt;=--('Data Sheet'!$A$15)), (--(INT('Data Sheet'!$A$15) &amp; "." &amp; BR937)&lt;=--('Data Sheet'!$B$15))),
            --(INT('Data Sheet'!$A$15) &amp; "." &amp; BR937),
            --(INT('Data Sheet'!$B$15) &amp; "." &amp; BR937)
        )
    ),
    IF(BQ937&lt;&gt;"",
        IF(INT('Data Sheet'!$A$15)=INT('Data Sheet'!$B$15),
            --(INT('Data Sheet'!$A$15) &amp; "." &amp; LEFT(BQ937,3)),
            IF(AND((--(INT('Data Sheet'!$A$15) &amp; "." &amp; LEFT(BQ937,3))&gt;=--('Data Sheet'!$A$15)), (--(INT('Data Sheet'!$A$15) &amp; "." &amp; LEFT(BQ937,3))&lt;=--('Data Sheet'!$B$15))),
                --(INT('Data Sheet'!$A$15) &amp; "." &amp; LEFT(BQ937,3)),
                --(INT('Data Sheet'!$B$15) &amp; "." &amp; LEFT(BQ937,3))
            )
        ),
        "OK"
    )
)</f>
        <v>OK</v>
      </c>
      <c r="Q937" s="23" t="str">
        <f>IF(BS937&lt;&gt;"",
    IF(INT('Data Sheet'!$A$19)=INT('Data Sheet'!$B$15),
        --(INT('Data Sheet'!$A$15) &amp; "." &amp; BS937),
        IF(AND((--(INT('Data Sheet'!$A$15) &amp; "." &amp; BS937)&gt;=--('Data Sheet'!$A$15)), (--(INT('Data Sheet'!$A$15) &amp; "." &amp; BS937)&lt;=--('Data Sheet'!$B$15))),
            --(INT('Data Sheet'!$A$15) &amp; "." &amp; BS937),
            --(INT('Data Sheet'!$B$15) &amp; "." &amp; BS937)
        )
    ),
    IF(BQ937&lt;&gt;"",
        IF(INT('Data Sheet'!$A$15)=INT('Data Sheet'!$B$15),
            --(INT('Data Sheet'!$A$15) &amp; "." &amp; RIGHT(BQ937,3)),
            IF(AND((--(INT('Data Sheet'!$A$15) &amp; "." &amp; RIGHT(BQ937,3))&gt;=--('Data Sheet'!$A$15)), (--(INT('Data Sheet'!$A$15) &amp; "." &amp; RIGHT(BQ937,3))&lt;=--('Data Sheet'!$B$15))),
                --(INT('Data Sheet'!$A$15) &amp; "." &amp; RIGHT(BQ937,3)),
                --(INT('Data Sheet'!$B$15) &amp; "." &amp; RIGHT(BQ937,3))
            )
        ),
        "OK"
    )
)</f>
        <v>OK</v>
      </c>
      <c r="R937" s="19"/>
      <c r="S937" s="19"/>
      <c r="T937" s="19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1"/>
      <c r="AU937" s="21"/>
      <c r="AV937" s="21"/>
      <c r="AW937" s="22"/>
      <c r="AX937" s="99"/>
      <c r="AY937" s="20"/>
      <c r="AZ937" s="20"/>
      <c r="BA937" s="22"/>
      <c r="BB937">
        <v>929</v>
      </c>
      <c r="BC937" s="80"/>
      <c r="BD937" s="80"/>
      <c r="BE937" s="80"/>
      <c r="BF937" s="80"/>
      <c r="BG937" s="32" t="str">
        <f t="shared" si="158"/>
        <v/>
      </c>
      <c r="BH937" s="78">
        <f t="shared" si="156"/>
        <v>0</v>
      </c>
      <c r="BI937" s="2">
        <f t="shared" si="159"/>
        <v>0</v>
      </c>
      <c r="BJ937" s="2">
        <f t="shared" si="160"/>
        <v>0</v>
      </c>
      <c r="BK937" s="2">
        <f t="shared" si="157"/>
        <v>0</v>
      </c>
    </row>
    <row r="938" spans="2:63" ht="15" customHeight="1" x14ac:dyDescent="0.25">
      <c r="B938" s="14">
        <v>930</v>
      </c>
      <c r="C938" s="95" t="str">
        <f t="shared" si="161"/>
        <v/>
      </c>
      <c r="D938" s="15" t="str">
        <f t="shared" si="155"/>
        <v>OK</v>
      </c>
      <c r="E938" s="16" t="e">
        <f>VLOOKUP('Data Sheet'!$B$8,'Data Sheet'!$I$2:$J$9,2,FALSE)</f>
        <v>#N/A</v>
      </c>
      <c r="F938" s="16" t="str">
        <f t="shared" si="162"/>
        <v/>
      </c>
      <c r="G938" s="103">
        <f t="shared" si="163"/>
        <v>0</v>
      </c>
      <c r="H938" s="17" t="s">
        <v>26</v>
      </c>
      <c r="I938" s="17" t="s">
        <v>26</v>
      </c>
      <c r="J938" s="17" t="str">
        <f>IF('Data Sheet'!$B$9="NC-50","N/A","OK")</f>
        <v>OK</v>
      </c>
      <c r="K938" s="17" t="str">
        <f>IF('Data Sheet'!$B$9="NC-50","N/A","OK")</f>
        <v>OK</v>
      </c>
      <c r="L938" s="17" t="str">
        <f t="shared" si="164"/>
        <v>OK</v>
      </c>
      <c r="M938" s="17" t="str">
        <f t="shared" si="165"/>
        <v>OK</v>
      </c>
      <c r="N938" s="18" t="str">
        <f>IF(BO938&lt;&gt;"",
    IF(INT('Data Sheet'!$A$19)=INT('Data Sheet'!$B$19),
        --(INT('Data Sheet'!$A$19) &amp; "." &amp; BO938),
        IF(AND((--(INT('Data Sheet'!$A$19) &amp; "." &amp; BO938)&gt;=--('Data Sheet'!$A$19)), (--(INT('Data Sheet'!$A$19) &amp; "." &amp; BO938)&lt;=--('Data Sheet'!$B$19))),
            --(INT('Data Sheet'!$A$19) &amp; "." &amp; BO938),
            --(INT('Data Sheet'!$B$19) &amp; "." &amp; BO938)
        )
    ),
    IF(BN938&lt;&gt;"",
        IF(INT('Data Sheet'!$A$19)=INT('Data Sheet'!$B$19),
            --(INT('Data Sheet'!$A$19) &amp; "." &amp; LEFT(BN938,3)),
            IF(AND((--(INT('Data Sheet'!$A$19) &amp; "." &amp; LEFT(BN938,3))&gt;=--('Data Sheet'!$A$19)), (--(INT('Data Sheet'!$A$19) &amp; "." &amp; LEFT(BN938,3))&lt;=--('Data Sheet'!$B$19))),
                --(INT('Data Sheet'!$A$19) &amp; "." &amp; LEFT(BN938,3)),
                --(INT('Data Sheet'!$B$19) &amp; "." &amp; LEFT(BN938,3))
            )
        ),
        "OK"
    )
)</f>
        <v>OK</v>
      </c>
      <c r="O938" s="23" t="str">
        <f>IF(BP938&lt;&gt;"",
    IF(INT('Data Sheet'!$A$19)=INT('Data Sheet'!$B$19),
        --(INT('Data Sheet'!$A$19) &amp; "." &amp; BP938),
        IF(AND((--(INT('Data Sheet'!$A$19) &amp; "." &amp; BP938)&gt;=--('Data Sheet'!$A$19)), (--(INT('Data Sheet'!$A$19) &amp; "." &amp; BP938)&lt;=--('Data Sheet'!$B$19))),
            --(INT('Data Sheet'!$A$19) &amp; "." &amp; BP938),
            --(INT('Data Sheet'!$B$19) &amp; "." &amp; BP938)
        )
    ),
    IF(BN938&lt;&gt;"",
        IF(INT('Data Sheet'!$A$19)=INT('Data Sheet'!$B$19),
            --(INT('Data Sheet'!$A$19) &amp; "." &amp; RIGHT(BN938,3)),
            IF(AND((--(INT('Data Sheet'!$A$19) &amp; "." &amp; RIGHT(BN938,3))&gt;=--('Data Sheet'!$A$19)), (--(INT('Data Sheet'!$A$19) &amp; "." &amp; RIGHT(BN938,3))&lt;=--('Data Sheet'!$B$19))),
                --(INT('Data Sheet'!$A$19) &amp; "." &amp; RIGHT(BN938,3)),
                --(INT('Data Sheet'!$B$19) &amp; "." &amp; RIGHT(BN938,3))
            )
        ),
        "OK"
    )
)</f>
        <v>OK</v>
      </c>
      <c r="P938" s="23" t="str">
        <f>IF(BR938&lt;&gt;"",
    IF(INT('Data Sheet'!$A$19)=INT('Data Sheet'!$B$15),
        --(INT('Data Sheet'!$A$15) &amp; "." &amp; BR938),
        IF(AND((--(INT('Data Sheet'!$A$15) &amp; "." &amp; BR938)&gt;=--('Data Sheet'!$A$15)), (--(INT('Data Sheet'!$A$15) &amp; "." &amp; BR938)&lt;=--('Data Sheet'!$B$15))),
            --(INT('Data Sheet'!$A$15) &amp; "." &amp; BR938),
            --(INT('Data Sheet'!$B$15) &amp; "." &amp; BR938)
        )
    ),
    IF(BQ938&lt;&gt;"",
        IF(INT('Data Sheet'!$A$15)=INT('Data Sheet'!$B$15),
            --(INT('Data Sheet'!$A$15) &amp; "." &amp; LEFT(BQ938,3)),
            IF(AND((--(INT('Data Sheet'!$A$15) &amp; "." &amp; LEFT(BQ938,3))&gt;=--('Data Sheet'!$A$15)), (--(INT('Data Sheet'!$A$15) &amp; "." &amp; LEFT(BQ938,3))&lt;=--('Data Sheet'!$B$15))),
                --(INT('Data Sheet'!$A$15) &amp; "." &amp; LEFT(BQ938,3)),
                --(INT('Data Sheet'!$B$15) &amp; "." &amp; LEFT(BQ938,3))
            )
        ),
        "OK"
    )
)</f>
        <v>OK</v>
      </c>
      <c r="Q938" s="23" t="str">
        <f>IF(BS938&lt;&gt;"",
    IF(INT('Data Sheet'!$A$19)=INT('Data Sheet'!$B$15),
        --(INT('Data Sheet'!$A$15) &amp; "." &amp; BS938),
        IF(AND((--(INT('Data Sheet'!$A$15) &amp; "." &amp; BS938)&gt;=--('Data Sheet'!$A$15)), (--(INT('Data Sheet'!$A$15) &amp; "." &amp; BS938)&lt;=--('Data Sheet'!$B$15))),
            --(INT('Data Sheet'!$A$15) &amp; "." &amp; BS938),
            --(INT('Data Sheet'!$B$15) &amp; "." &amp; BS938)
        )
    ),
    IF(BQ938&lt;&gt;"",
        IF(INT('Data Sheet'!$A$15)=INT('Data Sheet'!$B$15),
            --(INT('Data Sheet'!$A$15) &amp; "." &amp; RIGHT(BQ938,3)),
            IF(AND((--(INT('Data Sheet'!$A$15) &amp; "." &amp; RIGHT(BQ938,3))&gt;=--('Data Sheet'!$A$15)), (--(INT('Data Sheet'!$A$15) &amp; "." &amp; RIGHT(BQ938,3))&lt;=--('Data Sheet'!$B$15))),
                --(INT('Data Sheet'!$A$15) &amp; "." &amp; RIGHT(BQ938,3)),
                --(INT('Data Sheet'!$B$15) &amp; "." &amp; RIGHT(BQ938,3))
            )
        ),
        "OK"
    )
)</f>
        <v>OK</v>
      </c>
      <c r="R938" s="19"/>
      <c r="S938" s="19"/>
      <c r="T938" s="19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1"/>
      <c r="AU938" s="21"/>
      <c r="AV938" s="21"/>
      <c r="AW938" s="22"/>
      <c r="AX938" s="99"/>
      <c r="AY938" s="20"/>
      <c r="AZ938" s="20"/>
      <c r="BA938" s="22"/>
      <c r="BB938">
        <v>930</v>
      </c>
      <c r="BC938" s="80"/>
      <c r="BD938" s="80"/>
      <c r="BE938" s="80"/>
      <c r="BF938" s="80"/>
      <c r="BG938" s="32" t="str">
        <f t="shared" si="158"/>
        <v/>
      </c>
      <c r="BH938" s="78">
        <f t="shared" si="156"/>
        <v>0</v>
      </c>
      <c r="BI938" s="2">
        <f t="shared" si="159"/>
        <v>0</v>
      </c>
      <c r="BJ938" s="2">
        <f t="shared" si="160"/>
        <v>0</v>
      </c>
      <c r="BK938" s="2">
        <f t="shared" si="157"/>
        <v>0</v>
      </c>
    </row>
    <row r="939" spans="2:63" ht="15" customHeight="1" x14ac:dyDescent="0.25">
      <c r="B939" s="14">
        <v>931</v>
      </c>
      <c r="C939" s="95" t="str">
        <f t="shared" si="161"/>
        <v/>
      </c>
      <c r="D939" s="15" t="str">
        <f t="shared" si="155"/>
        <v>OK</v>
      </c>
      <c r="E939" s="16" t="e">
        <f>VLOOKUP('Data Sheet'!$B$8,'Data Sheet'!$I$2:$J$9,2,FALSE)</f>
        <v>#N/A</v>
      </c>
      <c r="F939" s="16" t="str">
        <f t="shared" si="162"/>
        <v/>
      </c>
      <c r="G939" s="103">
        <f t="shared" si="163"/>
        <v>0</v>
      </c>
      <c r="H939" s="17" t="s">
        <v>26</v>
      </c>
      <c r="I939" s="17" t="s">
        <v>26</v>
      </c>
      <c r="J939" s="17" t="str">
        <f>IF('Data Sheet'!$B$9="NC-50","N/A","OK")</f>
        <v>OK</v>
      </c>
      <c r="K939" s="17" t="str">
        <f>IF('Data Sheet'!$B$9="NC-50","N/A","OK")</f>
        <v>OK</v>
      </c>
      <c r="L939" s="17" t="str">
        <f t="shared" si="164"/>
        <v>OK</v>
      </c>
      <c r="M939" s="17" t="str">
        <f t="shared" si="165"/>
        <v>OK</v>
      </c>
      <c r="N939" s="18" t="str">
        <f>IF(BO939&lt;&gt;"",
    IF(INT('Data Sheet'!$A$19)=INT('Data Sheet'!$B$19),
        --(INT('Data Sheet'!$A$19) &amp; "." &amp; BO939),
        IF(AND((--(INT('Data Sheet'!$A$19) &amp; "." &amp; BO939)&gt;=--('Data Sheet'!$A$19)), (--(INT('Data Sheet'!$A$19) &amp; "." &amp; BO939)&lt;=--('Data Sheet'!$B$19))),
            --(INT('Data Sheet'!$A$19) &amp; "." &amp; BO939),
            --(INT('Data Sheet'!$B$19) &amp; "." &amp; BO939)
        )
    ),
    IF(BN939&lt;&gt;"",
        IF(INT('Data Sheet'!$A$19)=INT('Data Sheet'!$B$19),
            --(INT('Data Sheet'!$A$19) &amp; "." &amp; LEFT(BN939,3)),
            IF(AND((--(INT('Data Sheet'!$A$19) &amp; "." &amp; LEFT(BN939,3))&gt;=--('Data Sheet'!$A$19)), (--(INT('Data Sheet'!$A$19) &amp; "." &amp; LEFT(BN939,3))&lt;=--('Data Sheet'!$B$19))),
                --(INT('Data Sheet'!$A$19) &amp; "." &amp; LEFT(BN939,3)),
                --(INT('Data Sheet'!$B$19) &amp; "." &amp; LEFT(BN939,3))
            )
        ),
        "OK"
    )
)</f>
        <v>OK</v>
      </c>
      <c r="O939" s="23" t="str">
        <f>IF(BP939&lt;&gt;"",
    IF(INT('Data Sheet'!$A$19)=INT('Data Sheet'!$B$19),
        --(INT('Data Sheet'!$A$19) &amp; "." &amp; BP939),
        IF(AND((--(INT('Data Sheet'!$A$19) &amp; "." &amp; BP939)&gt;=--('Data Sheet'!$A$19)), (--(INT('Data Sheet'!$A$19) &amp; "." &amp; BP939)&lt;=--('Data Sheet'!$B$19))),
            --(INT('Data Sheet'!$A$19) &amp; "." &amp; BP939),
            --(INT('Data Sheet'!$B$19) &amp; "." &amp; BP939)
        )
    ),
    IF(BN939&lt;&gt;"",
        IF(INT('Data Sheet'!$A$19)=INT('Data Sheet'!$B$19),
            --(INT('Data Sheet'!$A$19) &amp; "." &amp; RIGHT(BN939,3)),
            IF(AND((--(INT('Data Sheet'!$A$19) &amp; "." &amp; RIGHT(BN939,3))&gt;=--('Data Sheet'!$A$19)), (--(INT('Data Sheet'!$A$19) &amp; "." &amp; RIGHT(BN939,3))&lt;=--('Data Sheet'!$B$19))),
                --(INT('Data Sheet'!$A$19) &amp; "." &amp; RIGHT(BN939,3)),
                --(INT('Data Sheet'!$B$19) &amp; "." &amp; RIGHT(BN939,3))
            )
        ),
        "OK"
    )
)</f>
        <v>OK</v>
      </c>
      <c r="P939" s="23" t="str">
        <f>IF(BR939&lt;&gt;"",
    IF(INT('Data Sheet'!$A$19)=INT('Data Sheet'!$B$15),
        --(INT('Data Sheet'!$A$15) &amp; "." &amp; BR939),
        IF(AND((--(INT('Data Sheet'!$A$15) &amp; "." &amp; BR939)&gt;=--('Data Sheet'!$A$15)), (--(INT('Data Sheet'!$A$15) &amp; "." &amp; BR939)&lt;=--('Data Sheet'!$B$15))),
            --(INT('Data Sheet'!$A$15) &amp; "." &amp; BR939),
            --(INT('Data Sheet'!$B$15) &amp; "." &amp; BR939)
        )
    ),
    IF(BQ939&lt;&gt;"",
        IF(INT('Data Sheet'!$A$15)=INT('Data Sheet'!$B$15),
            --(INT('Data Sheet'!$A$15) &amp; "." &amp; LEFT(BQ939,3)),
            IF(AND((--(INT('Data Sheet'!$A$15) &amp; "." &amp; LEFT(BQ939,3))&gt;=--('Data Sheet'!$A$15)), (--(INT('Data Sheet'!$A$15) &amp; "." &amp; LEFT(BQ939,3))&lt;=--('Data Sheet'!$B$15))),
                --(INT('Data Sheet'!$A$15) &amp; "." &amp; LEFT(BQ939,3)),
                --(INT('Data Sheet'!$B$15) &amp; "." &amp; LEFT(BQ939,3))
            )
        ),
        "OK"
    )
)</f>
        <v>OK</v>
      </c>
      <c r="Q939" s="23" t="str">
        <f>IF(BS939&lt;&gt;"",
    IF(INT('Data Sheet'!$A$19)=INT('Data Sheet'!$B$15),
        --(INT('Data Sheet'!$A$15) &amp; "." &amp; BS939),
        IF(AND((--(INT('Data Sheet'!$A$15) &amp; "." &amp; BS939)&gt;=--('Data Sheet'!$A$15)), (--(INT('Data Sheet'!$A$15) &amp; "." &amp; BS939)&lt;=--('Data Sheet'!$B$15))),
            --(INT('Data Sheet'!$A$15) &amp; "." &amp; BS939),
            --(INT('Data Sheet'!$B$15) &amp; "." &amp; BS939)
        )
    ),
    IF(BQ939&lt;&gt;"",
        IF(INT('Data Sheet'!$A$15)=INT('Data Sheet'!$B$15),
            --(INT('Data Sheet'!$A$15) &amp; "." &amp; RIGHT(BQ939,3)),
            IF(AND((--(INT('Data Sheet'!$A$15) &amp; "." &amp; RIGHT(BQ939,3))&gt;=--('Data Sheet'!$A$15)), (--(INT('Data Sheet'!$A$15) &amp; "." &amp; RIGHT(BQ939,3))&lt;=--('Data Sheet'!$B$15))),
                --(INT('Data Sheet'!$A$15) &amp; "." &amp; RIGHT(BQ939,3)),
                --(INT('Data Sheet'!$B$15) &amp; "." &amp; RIGHT(BQ939,3))
            )
        ),
        "OK"
    )
)</f>
        <v>OK</v>
      </c>
      <c r="R939" s="19"/>
      <c r="S939" s="19"/>
      <c r="T939" s="19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1"/>
      <c r="AU939" s="21"/>
      <c r="AV939" s="21"/>
      <c r="AW939" s="22"/>
      <c r="AX939" s="99"/>
      <c r="AY939" s="20"/>
      <c r="AZ939" s="20"/>
      <c r="BA939" s="22"/>
      <c r="BB939">
        <v>931</v>
      </c>
      <c r="BC939" s="80"/>
      <c r="BD939" s="80"/>
      <c r="BE939" s="80"/>
      <c r="BF939" s="80"/>
      <c r="BG939" s="32" t="str">
        <f t="shared" si="158"/>
        <v/>
      </c>
      <c r="BH939" s="78">
        <f t="shared" si="156"/>
        <v>0</v>
      </c>
      <c r="BI939" s="2">
        <f t="shared" si="159"/>
        <v>0</v>
      </c>
      <c r="BJ939" s="2">
        <f t="shared" si="160"/>
        <v>0</v>
      </c>
      <c r="BK939" s="2">
        <f t="shared" si="157"/>
        <v>0</v>
      </c>
    </row>
    <row r="940" spans="2:63" ht="15" customHeight="1" x14ac:dyDescent="0.25">
      <c r="B940" s="14">
        <v>932</v>
      </c>
      <c r="C940" s="95" t="str">
        <f t="shared" si="161"/>
        <v/>
      </c>
      <c r="D940" s="15" t="str">
        <f t="shared" si="155"/>
        <v>OK</v>
      </c>
      <c r="E940" s="16" t="e">
        <f>VLOOKUP('Data Sheet'!$B$8,'Data Sheet'!$I$2:$J$9,2,FALSE)</f>
        <v>#N/A</v>
      </c>
      <c r="F940" s="16" t="str">
        <f t="shared" si="162"/>
        <v/>
      </c>
      <c r="G940" s="103">
        <f t="shared" si="163"/>
        <v>0</v>
      </c>
      <c r="H940" s="17" t="s">
        <v>26</v>
      </c>
      <c r="I940" s="17" t="s">
        <v>26</v>
      </c>
      <c r="J940" s="17" t="str">
        <f>IF('Data Sheet'!$B$9="NC-50","N/A","OK")</f>
        <v>OK</v>
      </c>
      <c r="K940" s="17" t="str">
        <f>IF('Data Sheet'!$B$9="NC-50","N/A","OK")</f>
        <v>OK</v>
      </c>
      <c r="L940" s="17" t="str">
        <f t="shared" si="164"/>
        <v>OK</v>
      </c>
      <c r="M940" s="17" t="str">
        <f t="shared" si="165"/>
        <v>OK</v>
      </c>
      <c r="N940" s="18" t="str">
        <f>IF(BO940&lt;&gt;"",
    IF(INT('Data Sheet'!$A$19)=INT('Data Sheet'!$B$19),
        --(INT('Data Sheet'!$A$19) &amp; "." &amp; BO940),
        IF(AND((--(INT('Data Sheet'!$A$19) &amp; "." &amp; BO940)&gt;=--('Data Sheet'!$A$19)), (--(INT('Data Sheet'!$A$19) &amp; "." &amp; BO940)&lt;=--('Data Sheet'!$B$19))),
            --(INT('Data Sheet'!$A$19) &amp; "." &amp; BO940),
            --(INT('Data Sheet'!$B$19) &amp; "." &amp; BO940)
        )
    ),
    IF(BN940&lt;&gt;"",
        IF(INT('Data Sheet'!$A$19)=INT('Data Sheet'!$B$19),
            --(INT('Data Sheet'!$A$19) &amp; "." &amp; LEFT(BN940,3)),
            IF(AND((--(INT('Data Sheet'!$A$19) &amp; "." &amp; LEFT(BN940,3))&gt;=--('Data Sheet'!$A$19)), (--(INT('Data Sheet'!$A$19) &amp; "." &amp; LEFT(BN940,3))&lt;=--('Data Sheet'!$B$19))),
                --(INT('Data Sheet'!$A$19) &amp; "." &amp; LEFT(BN940,3)),
                --(INT('Data Sheet'!$B$19) &amp; "." &amp; LEFT(BN940,3))
            )
        ),
        "OK"
    )
)</f>
        <v>OK</v>
      </c>
      <c r="O940" s="23" t="str">
        <f>IF(BP940&lt;&gt;"",
    IF(INT('Data Sheet'!$A$19)=INT('Data Sheet'!$B$19),
        --(INT('Data Sheet'!$A$19) &amp; "." &amp; BP940),
        IF(AND((--(INT('Data Sheet'!$A$19) &amp; "." &amp; BP940)&gt;=--('Data Sheet'!$A$19)), (--(INT('Data Sheet'!$A$19) &amp; "." &amp; BP940)&lt;=--('Data Sheet'!$B$19))),
            --(INT('Data Sheet'!$A$19) &amp; "." &amp; BP940),
            --(INT('Data Sheet'!$B$19) &amp; "." &amp; BP940)
        )
    ),
    IF(BN940&lt;&gt;"",
        IF(INT('Data Sheet'!$A$19)=INT('Data Sheet'!$B$19),
            --(INT('Data Sheet'!$A$19) &amp; "." &amp; RIGHT(BN940,3)),
            IF(AND((--(INT('Data Sheet'!$A$19) &amp; "." &amp; RIGHT(BN940,3))&gt;=--('Data Sheet'!$A$19)), (--(INT('Data Sheet'!$A$19) &amp; "." &amp; RIGHT(BN940,3))&lt;=--('Data Sheet'!$B$19))),
                --(INT('Data Sheet'!$A$19) &amp; "." &amp; RIGHT(BN940,3)),
                --(INT('Data Sheet'!$B$19) &amp; "." &amp; RIGHT(BN940,3))
            )
        ),
        "OK"
    )
)</f>
        <v>OK</v>
      </c>
      <c r="P940" s="23" t="str">
        <f>IF(BR940&lt;&gt;"",
    IF(INT('Data Sheet'!$A$19)=INT('Data Sheet'!$B$15),
        --(INT('Data Sheet'!$A$15) &amp; "." &amp; BR940),
        IF(AND((--(INT('Data Sheet'!$A$15) &amp; "." &amp; BR940)&gt;=--('Data Sheet'!$A$15)), (--(INT('Data Sheet'!$A$15) &amp; "." &amp; BR940)&lt;=--('Data Sheet'!$B$15))),
            --(INT('Data Sheet'!$A$15) &amp; "." &amp; BR940),
            --(INT('Data Sheet'!$B$15) &amp; "." &amp; BR940)
        )
    ),
    IF(BQ940&lt;&gt;"",
        IF(INT('Data Sheet'!$A$15)=INT('Data Sheet'!$B$15),
            --(INT('Data Sheet'!$A$15) &amp; "." &amp; LEFT(BQ940,3)),
            IF(AND((--(INT('Data Sheet'!$A$15) &amp; "." &amp; LEFT(BQ940,3))&gt;=--('Data Sheet'!$A$15)), (--(INT('Data Sheet'!$A$15) &amp; "." &amp; LEFT(BQ940,3))&lt;=--('Data Sheet'!$B$15))),
                --(INT('Data Sheet'!$A$15) &amp; "." &amp; LEFT(BQ940,3)),
                --(INT('Data Sheet'!$B$15) &amp; "." &amp; LEFT(BQ940,3))
            )
        ),
        "OK"
    )
)</f>
        <v>OK</v>
      </c>
      <c r="Q940" s="23" t="str">
        <f>IF(BS940&lt;&gt;"",
    IF(INT('Data Sheet'!$A$19)=INT('Data Sheet'!$B$15),
        --(INT('Data Sheet'!$A$15) &amp; "." &amp; BS940),
        IF(AND((--(INT('Data Sheet'!$A$15) &amp; "." &amp; BS940)&gt;=--('Data Sheet'!$A$15)), (--(INT('Data Sheet'!$A$15) &amp; "." &amp; BS940)&lt;=--('Data Sheet'!$B$15))),
            --(INT('Data Sheet'!$A$15) &amp; "." &amp; BS940),
            --(INT('Data Sheet'!$B$15) &amp; "." &amp; BS940)
        )
    ),
    IF(BQ940&lt;&gt;"",
        IF(INT('Data Sheet'!$A$15)=INT('Data Sheet'!$B$15),
            --(INT('Data Sheet'!$A$15) &amp; "." &amp; RIGHT(BQ940,3)),
            IF(AND((--(INT('Data Sheet'!$A$15) &amp; "." &amp; RIGHT(BQ940,3))&gt;=--('Data Sheet'!$A$15)), (--(INT('Data Sheet'!$A$15) &amp; "." &amp; RIGHT(BQ940,3))&lt;=--('Data Sheet'!$B$15))),
                --(INT('Data Sheet'!$A$15) &amp; "." &amp; RIGHT(BQ940,3)),
                --(INT('Data Sheet'!$B$15) &amp; "." &amp; RIGHT(BQ940,3))
            )
        ),
        "OK"
    )
)</f>
        <v>OK</v>
      </c>
      <c r="R940" s="19"/>
      <c r="S940" s="19"/>
      <c r="T940" s="19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1"/>
      <c r="AU940" s="21"/>
      <c r="AV940" s="21"/>
      <c r="AW940" s="22"/>
      <c r="AX940" s="99"/>
      <c r="AY940" s="20"/>
      <c r="AZ940" s="20"/>
      <c r="BA940" s="22"/>
      <c r="BB940">
        <v>932</v>
      </c>
      <c r="BC940" s="80"/>
      <c r="BD940" s="80"/>
      <c r="BE940" s="80"/>
      <c r="BF940" s="80"/>
      <c r="BG940" s="32" t="str">
        <f t="shared" si="158"/>
        <v/>
      </c>
      <c r="BH940" s="78">
        <f t="shared" si="156"/>
        <v>0</v>
      </c>
      <c r="BI940" s="2">
        <f t="shared" si="159"/>
        <v>0</v>
      </c>
      <c r="BJ940" s="2">
        <f t="shared" si="160"/>
        <v>0</v>
      </c>
      <c r="BK940" s="2">
        <f t="shared" si="157"/>
        <v>0</v>
      </c>
    </row>
    <row r="941" spans="2:63" ht="15" customHeight="1" x14ac:dyDescent="0.25">
      <c r="B941" s="14">
        <v>933</v>
      </c>
      <c r="C941" s="95" t="str">
        <f t="shared" si="161"/>
        <v/>
      </c>
      <c r="D941" s="15" t="str">
        <f t="shared" si="155"/>
        <v>OK</v>
      </c>
      <c r="E941" s="16" t="e">
        <f>VLOOKUP('Data Sheet'!$B$8,'Data Sheet'!$I$2:$J$9,2,FALSE)</f>
        <v>#N/A</v>
      </c>
      <c r="F941" s="16" t="str">
        <f t="shared" si="162"/>
        <v/>
      </c>
      <c r="G941" s="103">
        <f t="shared" si="163"/>
        <v>0</v>
      </c>
      <c r="H941" s="17" t="s">
        <v>26</v>
      </c>
      <c r="I941" s="17" t="s">
        <v>26</v>
      </c>
      <c r="J941" s="17" t="str">
        <f>IF('Data Sheet'!$B$9="NC-50","N/A","OK")</f>
        <v>OK</v>
      </c>
      <c r="K941" s="17" t="str">
        <f>IF('Data Sheet'!$B$9="NC-50","N/A","OK")</f>
        <v>OK</v>
      </c>
      <c r="L941" s="17" t="str">
        <f t="shared" si="164"/>
        <v>OK</v>
      </c>
      <c r="M941" s="17" t="str">
        <f t="shared" si="165"/>
        <v>OK</v>
      </c>
      <c r="N941" s="18" t="str">
        <f>IF(BO941&lt;&gt;"",
    IF(INT('Data Sheet'!$A$19)=INT('Data Sheet'!$B$19),
        --(INT('Data Sheet'!$A$19) &amp; "." &amp; BO941),
        IF(AND((--(INT('Data Sheet'!$A$19) &amp; "." &amp; BO941)&gt;=--('Data Sheet'!$A$19)), (--(INT('Data Sheet'!$A$19) &amp; "." &amp; BO941)&lt;=--('Data Sheet'!$B$19))),
            --(INT('Data Sheet'!$A$19) &amp; "." &amp; BO941),
            --(INT('Data Sheet'!$B$19) &amp; "." &amp; BO941)
        )
    ),
    IF(BN941&lt;&gt;"",
        IF(INT('Data Sheet'!$A$19)=INT('Data Sheet'!$B$19),
            --(INT('Data Sheet'!$A$19) &amp; "." &amp; LEFT(BN941,3)),
            IF(AND((--(INT('Data Sheet'!$A$19) &amp; "." &amp; LEFT(BN941,3))&gt;=--('Data Sheet'!$A$19)), (--(INT('Data Sheet'!$A$19) &amp; "." &amp; LEFT(BN941,3))&lt;=--('Data Sheet'!$B$19))),
                --(INT('Data Sheet'!$A$19) &amp; "." &amp; LEFT(BN941,3)),
                --(INT('Data Sheet'!$B$19) &amp; "." &amp; LEFT(BN941,3))
            )
        ),
        "OK"
    )
)</f>
        <v>OK</v>
      </c>
      <c r="O941" s="23" t="str">
        <f>IF(BP941&lt;&gt;"",
    IF(INT('Data Sheet'!$A$19)=INT('Data Sheet'!$B$19),
        --(INT('Data Sheet'!$A$19) &amp; "." &amp; BP941),
        IF(AND((--(INT('Data Sheet'!$A$19) &amp; "." &amp; BP941)&gt;=--('Data Sheet'!$A$19)), (--(INT('Data Sheet'!$A$19) &amp; "." &amp; BP941)&lt;=--('Data Sheet'!$B$19))),
            --(INT('Data Sheet'!$A$19) &amp; "." &amp; BP941),
            --(INT('Data Sheet'!$B$19) &amp; "." &amp; BP941)
        )
    ),
    IF(BN941&lt;&gt;"",
        IF(INT('Data Sheet'!$A$19)=INT('Data Sheet'!$B$19),
            --(INT('Data Sheet'!$A$19) &amp; "." &amp; RIGHT(BN941,3)),
            IF(AND((--(INT('Data Sheet'!$A$19) &amp; "." &amp; RIGHT(BN941,3))&gt;=--('Data Sheet'!$A$19)), (--(INT('Data Sheet'!$A$19) &amp; "." &amp; RIGHT(BN941,3))&lt;=--('Data Sheet'!$B$19))),
                --(INT('Data Sheet'!$A$19) &amp; "." &amp; RIGHT(BN941,3)),
                --(INT('Data Sheet'!$B$19) &amp; "." &amp; RIGHT(BN941,3))
            )
        ),
        "OK"
    )
)</f>
        <v>OK</v>
      </c>
      <c r="P941" s="23" t="str">
        <f>IF(BR941&lt;&gt;"",
    IF(INT('Data Sheet'!$A$19)=INT('Data Sheet'!$B$15),
        --(INT('Data Sheet'!$A$15) &amp; "." &amp; BR941),
        IF(AND((--(INT('Data Sheet'!$A$15) &amp; "." &amp; BR941)&gt;=--('Data Sheet'!$A$15)), (--(INT('Data Sheet'!$A$15) &amp; "." &amp; BR941)&lt;=--('Data Sheet'!$B$15))),
            --(INT('Data Sheet'!$A$15) &amp; "." &amp; BR941),
            --(INT('Data Sheet'!$B$15) &amp; "." &amp; BR941)
        )
    ),
    IF(BQ941&lt;&gt;"",
        IF(INT('Data Sheet'!$A$15)=INT('Data Sheet'!$B$15),
            --(INT('Data Sheet'!$A$15) &amp; "." &amp; LEFT(BQ941,3)),
            IF(AND((--(INT('Data Sheet'!$A$15) &amp; "." &amp; LEFT(BQ941,3))&gt;=--('Data Sheet'!$A$15)), (--(INT('Data Sheet'!$A$15) &amp; "." &amp; LEFT(BQ941,3))&lt;=--('Data Sheet'!$B$15))),
                --(INT('Data Sheet'!$A$15) &amp; "." &amp; LEFT(BQ941,3)),
                --(INT('Data Sheet'!$B$15) &amp; "." &amp; LEFT(BQ941,3))
            )
        ),
        "OK"
    )
)</f>
        <v>OK</v>
      </c>
      <c r="Q941" s="23" t="str">
        <f>IF(BS941&lt;&gt;"",
    IF(INT('Data Sheet'!$A$19)=INT('Data Sheet'!$B$15),
        --(INT('Data Sheet'!$A$15) &amp; "." &amp; BS941),
        IF(AND((--(INT('Data Sheet'!$A$15) &amp; "." &amp; BS941)&gt;=--('Data Sheet'!$A$15)), (--(INT('Data Sheet'!$A$15) &amp; "." &amp; BS941)&lt;=--('Data Sheet'!$B$15))),
            --(INT('Data Sheet'!$A$15) &amp; "." &amp; BS941),
            --(INT('Data Sheet'!$B$15) &amp; "." &amp; BS941)
        )
    ),
    IF(BQ941&lt;&gt;"",
        IF(INT('Data Sheet'!$A$15)=INT('Data Sheet'!$B$15),
            --(INT('Data Sheet'!$A$15) &amp; "." &amp; RIGHT(BQ941,3)),
            IF(AND((--(INT('Data Sheet'!$A$15) &amp; "." &amp; RIGHT(BQ941,3))&gt;=--('Data Sheet'!$A$15)), (--(INT('Data Sheet'!$A$15) &amp; "." &amp; RIGHT(BQ941,3))&lt;=--('Data Sheet'!$B$15))),
                --(INT('Data Sheet'!$A$15) &amp; "." &amp; RIGHT(BQ941,3)),
                --(INT('Data Sheet'!$B$15) &amp; "." &amp; RIGHT(BQ941,3))
            )
        ),
        "OK"
    )
)</f>
        <v>OK</v>
      </c>
      <c r="R941" s="19"/>
      <c r="S941" s="19"/>
      <c r="T941" s="19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1"/>
      <c r="AU941" s="21"/>
      <c r="AV941" s="21"/>
      <c r="AW941" s="22"/>
      <c r="AX941" s="99"/>
      <c r="AY941" s="20"/>
      <c r="AZ941" s="20"/>
      <c r="BA941" s="22"/>
      <c r="BB941">
        <v>933</v>
      </c>
      <c r="BC941" s="80"/>
      <c r="BD941" s="80"/>
      <c r="BE941" s="80"/>
      <c r="BF941" s="80"/>
      <c r="BG941" s="32" t="str">
        <f t="shared" si="158"/>
        <v/>
      </c>
      <c r="BH941" s="78">
        <f t="shared" si="156"/>
        <v>0</v>
      </c>
      <c r="BI941" s="2">
        <f t="shared" si="159"/>
        <v>0</v>
      </c>
      <c r="BJ941" s="2">
        <f t="shared" si="160"/>
        <v>0</v>
      </c>
      <c r="BK941" s="2">
        <f t="shared" si="157"/>
        <v>0</v>
      </c>
    </row>
    <row r="942" spans="2:63" ht="15" customHeight="1" x14ac:dyDescent="0.25">
      <c r="B942" s="14">
        <v>934</v>
      </c>
      <c r="C942" s="95" t="str">
        <f t="shared" si="161"/>
        <v/>
      </c>
      <c r="D942" s="15" t="str">
        <f t="shared" si="155"/>
        <v>OK</v>
      </c>
      <c r="E942" s="16" t="e">
        <f>VLOOKUP('Data Sheet'!$B$8,'Data Sheet'!$I$2:$J$9,2,FALSE)</f>
        <v>#N/A</v>
      </c>
      <c r="F942" s="16" t="str">
        <f t="shared" si="162"/>
        <v/>
      </c>
      <c r="G942" s="103">
        <f t="shared" si="163"/>
        <v>0</v>
      </c>
      <c r="H942" s="17" t="s">
        <v>26</v>
      </c>
      <c r="I942" s="17" t="s">
        <v>26</v>
      </c>
      <c r="J942" s="17" t="str">
        <f>IF('Data Sheet'!$B$9="NC-50","N/A","OK")</f>
        <v>OK</v>
      </c>
      <c r="K942" s="17" t="str">
        <f>IF('Data Sheet'!$B$9="NC-50","N/A","OK")</f>
        <v>OK</v>
      </c>
      <c r="L942" s="17" t="str">
        <f t="shared" si="164"/>
        <v>OK</v>
      </c>
      <c r="M942" s="17" t="str">
        <f t="shared" si="165"/>
        <v>OK</v>
      </c>
      <c r="N942" s="18" t="str">
        <f>IF(BO942&lt;&gt;"",
    IF(INT('Data Sheet'!$A$19)=INT('Data Sheet'!$B$19),
        --(INT('Data Sheet'!$A$19) &amp; "." &amp; BO942),
        IF(AND((--(INT('Data Sheet'!$A$19) &amp; "." &amp; BO942)&gt;=--('Data Sheet'!$A$19)), (--(INT('Data Sheet'!$A$19) &amp; "." &amp; BO942)&lt;=--('Data Sheet'!$B$19))),
            --(INT('Data Sheet'!$A$19) &amp; "." &amp; BO942),
            --(INT('Data Sheet'!$B$19) &amp; "." &amp; BO942)
        )
    ),
    IF(BN942&lt;&gt;"",
        IF(INT('Data Sheet'!$A$19)=INT('Data Sheet'!$B$19),
            --(INT('Data Sheet'!$A$19) &amp; "." &amp; LEFT(BN942,3)),
            IF(AND((--(INT('Data Sheet'!$A$19) &amp; "." &amp; LEFT(BN942,3))&gt;=--('Data Sheet'!$A$19)), (--(INT('Data Sheet'!$A$19) &amp; "." &amp; LEFT(BN942,3))&lt;=--('Data Sheet'!$B$19))),
                --(INT('Data Sheet'!$A$19) &amp; "." &amp; LEFT(BN942,3)),
                --(INT('Data Sheet'!$B$19) &amp; "." &amp; LEFT(BN942,3))
            )
        ),
        "OK"
    )
)</f>
        <v>OK</v>
      </c>
      <c r="O942" s="23" t="str">
        <f>IF(BP942&lt;&gt;"",
    IF(INT('Data Sheet'!$A$19)=INT('Data Sheet'!$B$19),
        --(INT('Data Sheet'!$A$19) &amp; "." &amp; BP942),
        IF(AND((--(INT('Data Sheet'!$A$19) &amp; "." &amp; BP942)&gt;=--('Data Sheet'!$A$19)), (--(INT('Data Sheet'!$A$19) &amp; "." &amp; BP942)&lt;=--('Data Sheet'!$B$19))),
            --(INT('Data Sheet'!$A$19) &amp; "." &amp; BP942),
            --(INT('Data Sheet'!$B$19) &amp; "." &amp; BP942)
        )
    ),
    IF(BN942&lt;&gt;"",
        IF(INT('Data Sheet'!$A$19)=INT('Data Sheet'!$B$19),
            --(INT('Data Sheet'!$A$19) &amp; "." &amp; RIGHT(BN942,3)),
            IF(AND((--(INT('Data Sheet'!$A$19) &amp; "." &amp; RIGHT(BN942,3))&gt;=--('Data Sheet'!$A$19)), (--(INT('Data Sheet'!$A$19) &amp; "." &amp; RIGHT(BN942,3))&lt;=--('Data Sheet'!$B$19))),
                --(INT('Data Sheet'!$A$19) &amp; "." &amp; RIGHT(BN942,3)),
                --(INT('Data Sheet'!$B$19) &amp; "." &amp; RIGHT(BN942,3))
            )
        ),
        "OK"
    )
)</f>
        <v>OK</v>
      </c>
      <c r="P942" s="23" t="str">
        <f>IF(BR942&lt;&gt;"",
    IF(INT('Data Sheet'!$A$19)=INT('Data Sheet'!$B$15),
        --(INT('Data Sheet'!$A$15) &amp; "." &amp; BR942),
        IF(AND((--(INT('Data Sheet'!$A$15) &amp; "." &amp; BR942)&gt;=--('Data Sheet'!$A$15)), (--(INT('Data Sheet'!$A$15) &amp; "." &amp; BR942)&lt;=--('Data Sheet'!$B$15))),
            --(INT('Data Sheet'!$A$15) &amp; "." &amp; BR942),
            --(INT('Data Sheet'!$B$15) &amp; "." &amp; BR942)
        )
    ),
    IF(BQ942&lt;&gt;"",
        IF(INT('Data Sheet'!$A$15)=INT('Data Sheet'!$B$15),
            --(INT('Data Sheet'!$A$15) &amp; "." &amp; LEFT(BQ942,3)),
            IF(AND((--(INT('Data Sheet'!$A$15) &amp; "." &amp; LEFT(BQ942,3))&gt;=--('Data Sheet'!$A$15)), (--(INT('Data Sheet'!$A$15) &amp; "." &amp; LEFT(BQ942,3))&lt;=--('Data Sheet'!$B$15))),
                --(INT('Data Sheet'!$A$15) &amp; "." &amp; LEFT(BQ942,3)),
                --(INT('Data Sheet'!$B$15) &amp; "." &amp; LEFT(BQ942,3))
            )
        ),
        "OK"
    )
)</f>
        <v>OK</v>
      </c>
      <c r="Q942" s="23" t="str">
        <f>IF(BS942&lt;&gt;"",
    IF(INT('Data Sheet'!$A$19)=INT('Data Sheet'!$B$15),
        --(INT('Data Sheet'!$A$15) &amp; "." &amp; BS942),
        IF(AND((--(INT('Data Sheet'!$A$15) &amp; "." &amp; BS942)&gt;=--('Data Sheet'!$A$15)), (--(INT('Data Sheet'!$A$15) &amp; "." &amp; BS942)&lt;=--('Data Sheet'!$B$15))),
            --(INT('Data Sheet'!$A$15) &amp; "." &amp; BS942),
            --(INT('Data Sheet'!$B$15) &amp; "." &amp; BS942)
        )
    ),
    IF(BQ942&lt;&gt;"",
        IF(INT('Data Sheet'!$A$15)=INT('Data Sheet'!$B$15),
            --(INT('Data Sheet'!$A$15) &amp; "." &amp; RIGHT(BQ942,3)),
            IF(AND((--(INT('Data Sheet'!$A$15) &amp; "." &amp; RIGHT(BQ942,3))&gt;=--('Data Sheet'!$A$15)), (--(INT('Data Sheet'!$A$15) &amp; "." &amp; RIGHT(BQ942,3))&lt;=--('Data Sheet'!$B$15))),
                --(INT('Data Sheet'!$A$15) &amp; "." &amp; RIGHT(BQ942,3)),
                --(INT('Data Sheet'!$B$15) &amp; "." &amp; RIGHT(BQ942,3))
            )
        ),
        "OK"
    )
)</f>
        <v>OK</v>
      </c>
      <c r="R942" s="19"/>
      <c r="S942" s="19"/>
      <c r="T942" s="19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1"/>
      <c r="AU942" s="21"/>
      <c r="AV942" s="21"/>
      <c r="AW942" s="22"/>
      <c r="AX942" s="99"/>
      <c r="AY942" s="20"/>
      <c r="AZ942" s="20"/>
      <c r="BA942" s="22"/>
      <c r="BB942">
        <v>934</v>
      </c>
      <c r="BC942" s="80"/>
      <c r="BD942" s="80"/>
      <c r="BE942" s="80"/>
      <c r="BF942" s="80"/>
      <c r="BG942" s="32" t="str">
        <f t="shared" si="158"/>
        <v/>
      </c>
      <c r="BH942" s="78">
        <f t="shared" si="156"/>
        <v>0</v>
      </c>
      <c r="BI942" s="2">
        <f t="shared" si="159"/>
        <v>0</v>
      </c>
      <c r="BJ942" s="2">
        <f t="shared" si="160"/>
        <v>0</v>
      </c>
      <c r="BK942" s="2">
        <f t="shared" si="157"/>
        <v>0</v>
      </c>
    </row>
    <row r="943" spans="2:63" ht="15" customHeight="1" x14ac:dyDescent="0.25">
      <c r="B943" s="14">
        <v>935</v>
      </c>
      <c r="C943" s="95" t="str">
        <f t="shared" si="161"/>
        <v/>
      </c>
      <c r="D943" s="15" t="str">
        <f t="shared" si="155"/>
        <v>OK</v>
      </c>
      <c r="E943" s="16" t="e">
        <f>VLOOKUP('Data Sheet'!$B$8,'Data Sheet'!$I$2:$J$9,2,FALSE)</f>
        <v>#N/A</v>
      </c>
      <c r="F943" s="16" t="str">
        <f t="shared" si="162"/>
        <v/>
      </c>
      <c r="G943" s="103">
        <f t="shared" si="163"/>
        <v>0</v>
      </c>
      <c r="H943" s="17" t="s">
        <v>26</v>
      </c>
      <c r="I943" s="17" t="s">
        <v>26</v>
      </c>
      <c r="J943" s="17" t="str">
        <f>IF('Data Sheet'!$B$9="NC-50","N/A","OK")</f>
        <v>OK</v>
      </c>
      <c r="K943" s="17" t="str">
        <f>IF('Data Sheet'!$B$9="NC-50","N/A","OK")</f>
        <v>OK</v>
      </c>
      <c r="L943" s="17" t="str">
        <f t="shared" si="164"/>
        <v>OK</v>
      </c>
      <c r="M943" s="17" t="str">
        <f t="shared" si="165"/>
        <v>OK</v>
      </c>
      <c r="N943" s="18" t="str">
        <f>IF(BO943&lt;&gt;"",
    IF(INT('Data Sheet'!$A$19)=INT('Data Sheet'!$B$19),
        --(INT('Data Sheet'!$A$19) &amp; "." &amp; BO943),
        IF(AND((--(INT('Data Sheet'!$A$19) &amp; "." &amp; BO943)&gt;=--('Data Sheet'!$A$19)), (--(INT('Data Sheet'!$A$19) &amp; "." &amp; BO943)&lt;=--('Data Sheet'!$B$19))),
            --(INT('Data Sheet'!$A$19) &amp; "." &amp; BO943),
            --(INT('Data Sheet'!$B$19) &amp; "." &amp; BO943)
        )
    ),
    IF(BN943&lt;&gt;"",
        IF(INT('Data Sheet'!$A$19)=INT('Data Sheet'!$B$19),
            --(INT('Data Sheet'!$A$19) &amp; "." &amp; LEFT(BN943,3)),
            IF(AND((--(INT('Data Sheet'!$A$19) &amp; "." &amp; LEFT(BN943,3))&gt;=--('Data Sheet'!$A$19)), (--(INT('Data Sheet'!$A$19) &amp; "." &amp; LEFT(BN943,3))&lt;=--('Data Sheet'!$B$19))),
                --(INT('Data Sheet'!$A$19) &amp; "." &amp; LEFT(BN943,3)),
                --(INT('Data Sheet'!$B$19) &amp; "." &amp; LEFT(BN943,3))
            )
        ),
        "OK"
    )
)</f>
        <v>OK</v>
      </c>
      <c r="O943" s="23" t="str">
        <f>IF(BP943&lt;&gt;"",
    IF(INT('Data Sheet'!$A$19)=INT('Data Sheet'!$B$19),
        --(INT('Data Sheet'!$A$19) &amp; "." &amp; BP943),
        IF(AND((--(INT('Data Sheet'!$A$19) &amp; "." &amp; BP943)&gt;=--('Data Sheet'!$A$19)), (--(INT('Data Sheet'!$A$19) &amp; "." &amp; BP943)&lt;=--('Data Sheet'!$B$19))),
            --(INT('Data Sheet'!$A$19) &amp; "." &amp; BP943),
            --(INT('Data Sheet'!$B$19) &amp; "." &amp; BP943)
        )
    ),
    IF(BN943&lt;&gt;"",
        IF(INT('Data Sheet'!$A$19)=INT('Data Sheet'!$B$19),
            --(INT('Data Sheet'!$A$19) &amp; "." &amp; RIGHT(BN943,3)),
            IF(AND((--(INT('Data Sheet'!$A$19) &amp; "." &amp; RIGHT(BN943,3))&gt;=--('Data Sheet'!$A$19)), (--(INT('Data Sheet'!$A$19) &amp; "." &amp; RIGHT(BN943,3))&lt;=--('Data Sheet'!$B$19))),
                --(INT('Data Sheet'!$A$19) &amp; "." &amp; RIGHT(BN943,3)),
                --(INT('Data Sheet'!$B$19) &amp; "." &amp; RIGHT(BN943,3))
            )
        ),
        "OK"
    )
)</f>
        <v>OK</v>
      </c>
      <c r="P943" s="23" t="str">
        <f>IF(BR943&lt;&gt;"",
    IF(INT('Data Sheet'!$A$19)=INT('Data Sheet'!$B$15),
        --(INT('Data Sheet'!$A$15) &amp; "." &amp; BR943),
        IF(AND((--(INT('Data Sheet'!$A$15) &amp; "." &amp; BR943)&gt;=--('Data Sheet'!$A$15)), (--(INT('Data Sheet'!$A$15) &amp; "." &amp; BR943)&lt;=--('Data Sheet'!$B$15))),
            --(INT('Data Sheet'!$A$15) &amp; "." &amp; BR943),
            --(INT('Data Sheet'!$B$15) &amp; "." &amp; BR943)
        )
    ),
    IF(BQ943&lt;&gt;"",
        IF(INT('Data Sheet'!$A$15)=INT('Data Sheet'!$B$15),
            --(INT('Data Sheet'!$A$15) &amp; "." &amp; LEFT(BQ943,3)),
            IF(AND((--(INT('Data Sheet'!$A$15) &amp; "." &amp; LEFT(BQ943,3))&gt;=--('Data Sheet'!$A$15)), (--(INT('Data Sheet'!$A$15) &amp; "." &amp; LEFT(BQ943,3))&lt;=--('Data Sheet'!$B$15))),
                --(INT('Data Sheet'!$A$15) &amp; "." &amp; LEFT(BQ943,3)),
                --(INT('Data Sheet'!$B$15) &amp; "." &amp; LEFT(BQ943,3))
            )
        ),
        "OK"
    )
)</f>
        <v>OK</v>
      </c>
      <c r="Q943" s="23" t="str">
        <f>IF(BS943&lt;&gt;"",
    IF(INT('Data Sheet'!$A$19)=INT('Data Sheet'!$B$15),
        --(INT('Data Sheet'!$A$15) &amp; "." &amp; BS943),
        IF(AND((--(INT('Data Sheet'!$A$15) &amp; "." &amp; BS943)&gt;=--('Data Sheet'!$A$15)), (--(INT('Data Sheet'!$A$15) &amp; "." &amp; BS943)&lt;=--('Data Sheet'!$B$15))),
            --(INT('Data Sheet'!$A$15) &amp; "." &amp; BS943),
            --(INT('Data Sheet'!$B$15) &amp; "." &amp; BS943)
        )
    ),
    IF(BQ943&lt;&gt;"",
        IF(INT('Data Sheet'!$A$15)=INT('Data Sheet'!$B$15),
            --(INT('Data Sheet'!$A$15) &amp; "." &amp; RIGHT(BQ943,3)),
            IF(AND((--(INT('Data Sheet'!$A$15) &amp; "." &amp; RIGHT(BQ943,3))&gt;=--('Data Sheet'!$A$15)), (--(INT('Data Sheet'!$A$15) &amp; "." &amp; RIGHT(BQ943,3))&lt;=--('Data Sheet'!$B$15))),
                --(INT('Data Sheet'!$A$15) &amp; "." &amp; RIGHT(BQ943,3)),
                --(INT('Data Sheet'!$B$15) &amp; "." &amp; RIGHT(BQ943,3))
            )
        ),
        "OK"
    )
)</f>
        <v>OK</v>
      </c>
      <c r="R943" s="19"/>
      <c r="S943" s="19"/>
      <c r="T943" s="19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1"/>
      <c r="AU943" s="21"/>
      <c r="AV943" s="21"/>
      <c r="AW943" s="22"/>
      <c r="AX943" s="99"/>
      <c r="AY943" s="20"/>
      <c r="AZ943" s="20"/>
      <c r="BA943" s="22"/>
      <c r="BB943">
        <v>935</v>
      </c>
      <c r="BC943" s="80"/>
      <c r="BD943" s="80"/>
      <c r="BE943" s="80"/>
      <c r="BF943" s="80"/>
      <c r="BG943" s="32" t="str">
        <f t="shared" si="158"/>
        <v/>
      </c>
      <c r="BH943" s="78">
        <f t="shared" si="156"/>
        <v>0</v>
      </c>
      <c r="BI943" s="2">
        <f t="shared" si="159"/>
        <v>0</v>
      </c>
      <c r="BJ943" s="2">
        <f t="shared" si="160"/>
        <v>0</v>
      </c>
      <c r="BK943" s="2">
        <f t="shared" si="157"/>
        <v>0</v>
      </c>
    </row>
    <row r="944" spans="2:63" ht="15" customHeight="1" x14ac:dyDescent="0.25">
      <c r="B944" s="14">
        <v>936</v>
      </c>
      <c r="C944" s="95" t="str">
        <f t="shared" si="161"/>
        <v/>
      </c>
      <c r="D944" s="15" t="str">
        <f t="shared" si="155"/>
        <v>OK</v>
      </c>
      <c r="E944" s="16" t="e">
        <f>VLOOKUP('Data Sheet'!$B$8,'Data Sheet'!$I$2:$J$9,2,FALSE)</f>
        <v>#N/A</v>
      </c>
      <c r="F944" s="16" t="str">
        <f t="shared" si="162"/>
        <v/>
      </c>
      <c r="G944" s="103">
        <f t="shared" si="163"/>
        <v>0</v>
      </c>
      <c r="H944" s="17" t="s">
        <v>26</v>
      </c>
      <c r="I944" s="17" t="s">
        <v>26</v>
      </c>
      <c r="J944" s="17" t="str">
        <f>IF('Data Sheet'!$B$9="NC-50","N/A","OK")</f>
        <v>OK</v>
      </c>
      <c r="K944" s="17" t="str">
        <f>IF('Data Sheet'!$B$9="NC-50","N/A","OK")</f>
        <v>OK</v>
      </c>
      <c r="L944" s="17" t="str">
        <f t="shared" si="164"/>
        <v>OK</v>
      </c>
      <c r="M944" s="17" t="str">
        <f t="shared" si="165"/>
        <v>OK</v>
      </c>
      <c r="N944" s="18" t="str">
        <f>IF(BO944&lt;&gt;"",
    IF(INT('Data Sheet'!$A$19)=INT('Data Sheet'!$B$19),
        --(INT('Data Sheet'!$A$19) &amp; "." &amp; BO944),
        IF(AND((--(INT('Data Sheet'!$A$19) &amp; "." &amp; BO944)&gt;=--('Data Sheet'!$A$19)), (--(INT('Data Sheet'!$A$19) &amp; "." &amp; BO944)&lt;=--('Data Sheet'!$B$19))),
            --(INT('Data Sheet'!$A$19) &amp; "." &amp; BO944),
            --(INT('Data Sheet'!$B$19) &amp; "." &amp; BO944)
        )
    ),
    IF(BN944&lt;&gt;"",
        IF(INT('Data Sheet'!$A$19)=INT('Data Sheet'!$B$19),
            --(INT('Data Sheet'!$A$19) &amp; "." &amp; LEFT(BN944,3)),
            IF(AND((--(INT('Data Sheet'!$A$19) &amp; "." &amp; LEFT(BN944,3))&gt;=--('Data Sheet'!$A$19)), (--(INT('Data Sheet'!$A$19) &amp; "." &amp; LEFT(BN944,3))&lt;=--('Data Sheet'!$B$19))),
                --(INT('Data Sheet'!$A$19) &amp; "." &amp; LEFT(BN944,3)),
                --(INT('Data Sheet'!$B$19) &amp; "." &amp; LEFT(BN944,3))
            )
        ),
        "OK"
    )
)</f>
        <v>OK</v>
      </c>
      <c r="O944" s="23" t="str">
        <f>IF(BP944&lt;&gt;"",
    IF(INT('Data Sheet'!$A$19)=INT('Data Sheet'!$B$19),
        --(INT('Data Sheet'!$A$19) &amp; "." &amp; BP944),
        IF(AND((--(INT('Data Sheet'!$A$19) &amp; "." &amp; BP944)&gt;=--('Data Sheet'!$A$19)), (--(INT('Data Sheet'!$A$19) &amp; "." &amp; BP944)&lt;=--('Data Sheet'!$B$19))),
            --(INT('Data Sheet'!$A$19) &amp; "." &amp; BP944),
            --(INT('Data Sheet'!$B$19) &amp; "." &amp; BP944)
        )
    ),
    IF(BN944&lt;&gt;"",
        IF(INT('Data Sheet'!$A$19)=INT('Data Sheet'!$B$19),
            --(INT('Data Sheet'!$A$19) &amp; "." &amp; RIGHT(BN944,3)),
            IF(AND((--(INT('Data Sheet'!$A$19) &amp; "." &amp; RIGHT(BN944,3))&gt;=--('Data Sheet'!$A$19)), (--(INT('Data Sheet'!$A$19) &amp; "." &amp; RIGHT(BN944,3))&lt;=--('Data Sheet'!$B$19))),
                --(INT('Data Sheet'!$A$19) &amp; "." &amp; RIGHT(BN944,3)),
                --(INT('Data Sheet'!$B$19) &amp; "." &amp; RIGHT(BN944,3))
            )
        ),
        "OK"
    )
)</f>
        <v>OK</v>
      </c>
      <c r="P944" s="23" t="str">
        <f>IF(BR944&lt;&gt;"",
    IF(INT('Data Sheet'!$A$19)=INT('Data Sheet'!$B$15),
        --(INT('Data Sheet'!$A$15) &amp; "." &amp; BR944),
        IF(AND((--(INT('Data Sheet'!$A$15) &amp; "." &amp; BR944)&gt;=--('Data Sheet'!$A$15)), (--(INT('Data Sheet'!$A$15) &amp; "." &amp; BR944)&lt;=--('Data Sheet'!$B$15))),
            --(INT('Data Sheet'!$A$15) &amp; "." &amp; BR944),
            --(INT('Data Sheet'!$B$15) &amp; "." &amp; BR944)
        )
    ),
    IF(BQ944&lt;&gt;"",
        IF(INT('Data Sheet'!$A$15)=INT('Data Sheet'!$B$15),
            --(INT('Data Sheet'!$A$15) &amp; "." &amp; LEFT(BQ944,3)),
            IF(AND((--(INT('Data Sheet'!$A$15) &amp; "." &amp; LEFT(BQ944,3))&gt;=--('Data Sheet'!$A$15)), (--(INT('Data Sheet'!$A$15) &amp; "." &amp; LEFT(BQ944,3))&lt;=--('Data Sheet'!$B$15))),
                --(INT('Data Sheet'!$A$15) &amp; "." &amp; LEFT(BQ944,3)),
                --(INT('Data Sheet'!$B$15) &amp; "." &amp; LEFT(BQ944,3))
            )
        ),
        "OK"
    )
)</f>
        <v>OK</v>
      </c>
      <c r="Q944" s="23" t="str">
        <f>IF(BS944&lt;&gt;"",
    IF(INT('Data Sheet'!$A$19)=INT('Data Sheet'!$B$15),
        --(INT('Data Sheet'!$A$15) &amp; "." &amp; BS944),
        IF(AND((--(INT('Data Sheet'!$A$15) &amp; "." &amp; BS944)&gt;=--('Data Sheet'!$A$15)), (--(INT('Data Sheet'!$A$15) &amp; "." &amp; BS944)&lt;=--('Data Sheet'!$B$15))),
            --(INT('Data Sheet'!$A$15) &amp; "." &amp; BS944),
            --(INT('Data Sheet'!$B$15) &amp; "." &amp; BS944)
        )
    ),
    IF(BQ944&lt;&gt;"",
        IF(INT('Data Sheet'!$A$15)=INT('Data Sheet'!$B$15),
            --(INT('Data Sheet'!$A$15) &amp; "." &amp; RIGHT(BQ944,3)),
            IF(AND((--(INT('Data Sheet'!$A$15) &amp; "." &amp; RIGHT(BQ944,3))&gt;=--('Data Sheet'!$A$15)), (--(INT('Data Sheet'!$A$15) &amp; "." &amp; RIGHT(BQ944,3))&lt;=--('Data Sheet'!$B$15))),
                --(INT('Data Sheet'!$A$15) &amp; "." &amp; RIGHT(BQ944,3)),
                --(INT('Data Sheet'!$B$15) &amp; "." &amp; RIGHT(BQ944,3))
            )
        ),
        "OK"
    )
)</f>
        <v>OK</v>
      </c>
      <c r="R944" s="19"/>
      <c r="S944" s="19"/>
      <c r="T944" s="19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1"/>
      <c r="AU944" s="21"/>
      <c r="AV944" s="21"/>
      <c r="AW944" s="22"/>
      <c r="AX944" s="99"/>
      <c r="AY944" s="20"/>
      <c r="AZ944" s="20"/>
      <c r="BA944" s="22"/>
      <c r="BB944">
        <v>936</v>
      </c>
      <c r="BC944" s="80"/>
      <c r="BD944" s="80"/>
      <c r="BE944" s="80"/>
      <c r="BF944" s="80"/>
      <c r="BG944" s="32" t="str">
        <f t="shared" si="158"/>
        <v/>
      </c>
      <c r="BH944" s="78">
        <f t="shared" si="156"/>
        <v>0</v>
      </c>
      <c r="BI944" s="2">
        <f t="shared" si="159"/>
        <v>0</v>
      </c>
      <c r="BJ944" s="2">
        <f t="shared" si="160"/>
        <v>0</v>
      </c>
      <c r="BK944" s="2">
        <f t="shared" si="157"/>
        <v>0</v>
      </c>
    </row>
    <row r="945" spans="2:63" ht="15" customHeight="1" x14ac:dyDescent="0.25">
      <c r="B945" s="14">
        <v>937</v>
      </c>
      <c r="C945" s="95" t="str">
        <f t="shared" si="161"/>
        <v/>
      </c>
      <c r="D945" s="15" t="str">
        <f t="shared" si="155"/>
        <v>OK</v>
      </c>
      <c r="E945" s="16" t="e">
        <f>VLOOKUP('Data Sheet'!$B$8,'Data Sheet'!$I$2:$J$9,2,FALSE)</f>
        <v>#N/A</v>
      </c>
      <c r="F945" s="16" t="str">
        <f t="shared" si="162"/>
        <v/>
      </c>
      <c r="G945" s="103">
        <f t="shared" si="163"/>
        <v>0</v>
      </c>
      <c r="H945" s="17" t="s">
        <v>26</v>
      </c>
      <c r="I945" s="17" t="s">
        <v>26</v>
      </c>
      <c r="J945" s="17" t="str">
        <f>IF('Data Sheet'!$B$9="NC-50","N/A","OK")</f>
        <v>OK</v>
      </c>
      <c r="K945" s="17" t="str">
        <f>IF('Data Sheet'!$B$9="NC-50","N/A","OK")</f>
        <v>OK</v>
      </c>
      <c r="L945" s="17" t="str">
        <f t="shared" si="164"/>
        <v>OK</v>
      </c>
      <c r="M945" s="17" t="str">
        <f t="shared" si="165"/>
        <v>OK</v>
      </c>
      <c r="N945" s="18" t="str">
        <f>IF(BO945&lt;&gt;"",
    IF(INT('Data Sheet'!$A$19)=INT('Data Sheet'!$B$19),
        --(INT('Data Sheet'!$A$19) &amp; "." &amp; BO945),
        IF(AND((--(INT('Data Sheet'!$A$19) &amp; "." &amp; BO945)&gt;=--('Data Sheet'!$A$19)), (--(INT('Data Sheet'!$A$19) &amp; "." &amp; BO945)&lt;=--('Data Sheet'!$B$19))),
            --(INT('Data Sheet'!$A$19) &amp; "." &amp; BO945),
            --(INT('Data Sheet'!$B$19) &amp; "." &amp; BO945)
        )
    ),
    IF(BN945&lt;&gt;"",
        IF(INT('Data Sheet'!$A$19)=INT('Data Sheet'!$B$19),
            --(INT('Data Sheet'!$A$19) &amp; "." &amp; LEFT(BN945,3)),
            IF(AND((--(INT('Data Sheet'!$A$19) &amp; "." &amp; LEFT(BN945,3))&gt;=--('Data Sheet'!$A$19)), (--(INT('Data Sheet'!$A$19) &amp; "." &amp; LEFT(BN945,3))&lt;=--('Data Sheet'!$B$19))),
                --(INT('Data Sheet'!$A$19) &amp; "." &amp; LEFT(BN945,3)),
                --(INT('Data Sheet'!$B$19) &amp; "." &amp; LEFT(BN945,3))
            )
        ),
        "OK"
    )
)</f>
        <v>OK</v>
      </c>
      <c r="O945" s="23" t="str">
        <f>IF(BP945&lt;&gt;"",
    IF(INT('Data Sheet'!$A$19)=INT('Data Sheet'!$B$19),
        --(INT('Data Sheet'!$A$19) &amp; "." &amp; BP945),
        IF(AND((--(INT('Data Sheet'!$A$19) &amp; "." &amp; BP945)&gt;=--('Data Sheet'!$A$19)), (--(INT('Data Sheet'!$A$19) &amp; "." &amp; BP945)&lt;=--('Data Sheet'!$B$19))),
            --(INT('Data Sheet'!$A$19) &amp; "." &amp; BP945),
            --(INT('Data Sheet'!$B$19) &amp; "." &amp; BP945)
        )
    ),
    IF(BN945&lt;&gt;"",
        IF(INT('Data Sheet'!$A$19)=INT('Data Sheet'!$B$19),
            --(INT('Data Sheet'!$A$19) &amp; "." &amp; RIGHT(BN945,3)),
            IF(AND((--(INT('Data Sheet'!$A$19) &amp; "." &amp; RIGHT(BN945,3))&gt;=--('Data Sheet'!$A$19)), (--(INT('Data Sheet'!$A$19) &amp; "." &amp; RIGHT(BN945,3))&lt;=--('Data Sheet'!$B$19))),
                --(INT('Data Sheet'!$A$19) &amp; "." &amp; RIGHT(BN945,3)),
                --(INT('Data Sheet'!$B$19) &amp; "." &amp; RIGHT(BN945,3))
            )
        ),
        "OK"
    )
)</f>
        <v>OK</v>
      </c>
      <c r="P945" s="23" t="str">
        <f>IF(BR945&lt;&gt;"",
    IF(INT('Data Sheet'!$A$19)=INT('Data Sheet'!$B$15),
        --(INT('Data Sheet'!$A$15) &amp; "." &amp; BR945),
        IF(AND((--(INT('Data Sheet'!$A$15) &amp; "." &amp; BR945)&gt;=--('Data Sheet'!$A$15)), (--(INT('Data Sheet'!$A$15) &amp; "." &amp; BR945)&lt;=--('Data Sheet'!$B$15))),
            --(INT('Data Sheet'!$A$15) &amp; "." &amp; BR945),
            --(INT('Data Sheet'!$B$15) &amp; "." &amp; BR945)
        )
    ),
    IF(BQ945&lt;&gt;"",
        IF(INT('Data Sheet'!$A$15)=INT('Data Sheet'!$B$15),
            --(INT('Data Sheet'!$A$15) &amp; "." &amp; LEFT(BQ945,3)),
            IF(AND((--(INT('Data Sheet'!$A$15) &amp; "." &amp; LEFT(BQ945,3))&gt;=--('Data Sheet'!$A$15)), (--(INT('Data Sheet'!$A$15) &amp; "." &amp; LEFT(BQ945,3))&lt;=--('Data Sheet'!$B$15))),
                --(INT('Data Sheet'!$A$15) &amp; "." &amp; LEFT(BQ945,3)),
                --(INT('Data Sheet'!$B$15) &amp; "." &amp; LEFT(BQ945,3))
            )
        ),
        "OK"
    )
)</f>
        <v>OK</v>
      </c>
      <c r="Q945" s="23" t="str">
        <f>IF(BS945&lt;&gt;"",
    IF(INT('Data Sheet'!$A$19)=INT('Data Sheet'!$B$15),
        --(INT('Data Sheet'!$A$15) &amp; "." &amp; BS945),
        IF(AND((--(INT('Data Sheet'!$A$15) &amp; "." &amp; BS945)&gt;=--('Data Sheet'!$A$15)), (--(INT('Data Sheet'!$A$15) &amp; "." &amp; BS945)&lt;=--('Data Sheet'!$B$15))),
            --(INT('Data Sheet'!$A$15) &amp; "." &amp; BS945),
            --(INT('Data Sheet'!$B$15) &amp; "." &amp; BS945)
        )
    ),
    IF(BQ945&lt;&gt;"",
        IF(INT('Data Sheet'!$A$15)=INT('Data Sheet'!$B$15),
            --(INT('Data Sheet'!$A$15) &amp; "." &amp; RIGHT(BQ945,3)),
            IF(AND((--(INT('Data Sheet'!$A$15) &amp; "." &amp; RIGHT(BQ945,3))&gt;=--('Data Sheet'!$A$15)), (--(INT('Data Sheet'!$A$15) &amp; "." &amp; RIGHT(BQ945,3))&lt;=--('Data Sheet'!$B$15))),
                --(INT('Data Sheet'!$A$15) &amp; "." &amp; RIGHT(BQ945,3)),
                --(INT('Data Sheet'!$B$15) &amp; "." &amp; RIGHT(BQ945,3))
            )
        ),
        "OK"
    )
)</f>
        <v>OK</v>
      </c>
      <c r="R945" s="19"/>
      <c r="S945" s="19"/>
      <c r="T945" s="19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1"/>
      <c r="AU945" s="21"/>
      <c r="AV945" s="21"/>
      <c r="AW945" s="22"/>
      <c r="AX945" s="99"/>
      <c r="AY945" s="20"/>
      <c r="AZ945" s="20"/>
      <c r="BA945" s="22"/>
      <c r="BB945">
        <v>937</v>
      </c>
      <c r="BC945" s="80"/>
      <c r="BD945" s="80"/>
      <c r="BE945" s="80"/>
      <c r="BF945" s="80"/>
      <c r="BG945" s="32" t="str">
        <f t="shared" si="158"/>
        <v/>
      </c>
      <c r="BH945" s="78">
        <f t="shared" si="156"/>
        <v>0</v>
      </c>
      <c r="BI945" s="2">
        <f t="shared" si="159"/>
        <v>0</v>
      </c>
      <c r="BJ945" s="2">
        <f t="shared" si="160"/>
        <v>0</v>
      </c>
      <c r="BK945" s="2">
        <f t="shared" si="157"/>
        <v>0</v>
      </c>
    </row>
    <row r="946" spans="2:63" ht="15" customHeight="1" x14ac:dyDescent="0.25">
      <c r="B946" s="14">
        <v>938</v>
      </c>
      <c r="C946" s="95" t="str">
        <f t="shared" si="161"/>
        <v/>
      </c>
      <c r="D946" s="15" t="str">
        <f t="shared" si="155"/>
        <v>OK</v>
      </c>
      <c r="E946" s="16" t="e">
        <f>VLOOKUP('Data Sheet'!$B$8,'Data Sheet'!$I$2:$J$9,2,FALSE)</f>
        <v>#N/A</v>
      </c>
      <c r="F946" s="16" t="str">
        <f t="shared" si="162"/>
        <v/>
      </c>
      <c r="G946" s="103">
        <f t="shared" si="163"/>
        <v>0</v>
      </c>
      <c r="H946" s="17" t="s">
        <v>26</v>
      </c>
      <c r="I946" s="17" t="s">
        <v>26</v>
      </c>
      <c r="J946" s="17" t="str">
        <f>IF('Data Sheet'!$B$9="NC-50","N/A","OK")</f>
        <v>OK</v>
      </c>
      <c r="K946" s="17" t="str">
        <f>IF('Data Sheet'!$B$9="NC-50","N/A","OK")</f>
        <v>OK</v>
      </c>
      <c r="L946" s="17" t="str">
        <f t="shared" si="164"/>
        <v>OK</v>
      </c>
      <c r="M946" s="17" t="str">
        <f t="shared" si="165"/>
        <v>OK</v>
      </c>
      <c r="N946" s="18" t="str">
        <f>IF(BO946&lt;&gt;"",
    IF(INT('Data Sheet'!$A$19)=INT('Data Sheet'!$B$19),
        --(INT('Data Sheet'!$A$19) &amp; "." &amp; BO946),
        IF(AND((--(INT('Data Sheet'!$A$19) &amp; "." &amp; BO946)&gt;=--('Data Sheet'!$A$19)), (--(INT('Data Sheet'!$A$19) &amp; "." &amp; BO946)&lt;=--('Data Sheet'!$B$19))),
            --(INT('Data Sheet'!$A$19) &amp; "." &amp; BO946),
            --(INT('Data Sheet'!$B$19) &amp; "." &amp; BO946)
        )
    ),
    IF(BN946&lt;&gt;"",
        IF(INT('Data Sheet'!$A$19)=INT('Data Sheet'!$B$19),
            --(INT('Data Sheet'!$A$19) &amp; "." &amp; LEFT(BN946,3)),
            IF(AND((--(INT('Data Sheet'!$A$19) &amp; "." &amp; LEFT(BN946,3))&gt;=--('Data Sheet'!$A$19)), (--(INT('Data Sheet'!$A$19) &amp; "." &amp; LEFT(BN946,3))&lt;=--('Data Sheet'!$B$19))),
                --(INT('Data Sheet'!$A$19) &amp; "." &amp; LEFT(BN946,3)),
                --(INT('Data Sheet'!$B$19) &amp; "." &amp; LEFT(BN946,3))
            )
        ),
        "OK"
    )
)</f>
        <v>OK</v>
      </c>
      <c r="O946" s="23" t="str">
        <f>IF(BP946&lt;&gt;"",
    IF(INT('Data Sheet'!$A$19)=INT('Data Sheet'!$B$19),
        --(INT('Data Sheet'!$A$19) &amp; "." &amp; BP946),
        IF(AND((--(INT('Data Sheet'!$A$19) &amp; "." &amp; BP946)&gt;=--('Data Sheet'!$A$19)), (--(INT('Data Sheet'!$A$19) &amp; "." &amp; BP946)&lt;=--('Data Sheet'!$B$19))),
            --(INT('Data Sheet'!$A$19) &amp; "." &amp; BP946),
            --(INT('Data Sheet'!$B$19) &amp; "." &amp; BP946)
        )
    ),
    IF(BN946&lt;&gt;"",
        IF(INT('Data Sheet'!$A$19)=INT('Data Sheet'!$B$19),
            --(INT('Data Sheet'!$A$19) &amp; "." &amp; RIGHT(BN946,3)),
            IF(AND((--(INT('Data Sheet'!$A$19) &amp; "." &amp; RIGHT(BN946,3))&gt;=--('Data Sheet'!$A$19)), (--(INT('Data Sheet'!$A$19) &amp; "." &amp; RIGHT(BN946,3))&lt;=--('Data Sheet'!$B$19))),
                --(INT('Data Sheet'!$A$19) &amp; "." &amp; RIGHT(BN946,3)),
                --(INT('Data Sheet'!$B$19) &amp; "." &amp; RIGHT(BN946,3))
            )
        ),
        "OK"
    )
)</f>
        <v>OK</v>
      </c>
      <c r="P946" s="23" t="str">
        <f>IF(BR946&lt;&gt;"",
    IF(INT('Data Sheet'!$A$19)=INT('Data Sheet'!$B$15),
        --(INT('Data Sheet'!$A$15) &amp; "." &amp; BR946),
        IF(AND((--(INT('Data Sheet'!$A$15) &amp; "." &amp; BR946)&gt;=--('Data Sheet'!$A$15)), (--(INT('Data Sheet'!$A$15) &amp; "." &amp; BR946)&lt;=--('Data Sheet'!$B$15))),
            --(INT('Data Sheet'!$A$15) &amp; "." &amp; BR946),
            --(INT('Data Sheet'!$B$15) &amp; "." &amp; BR946)
        )
    ),
    IF(BQ946&lt;&gt;"",
        IF(INT('Data Sheet'!$A$15)=INT('Data Sheet'!$B$15),
            --(INT('Data Sheet'!$A$15) &amp; "." &amp; LEFT(BQ946,3)),
            IF(AND((--(INT('Data Sheet'!$A$15) &amp; "." &amp; LEFT(BQ946,3))&gt;=--('Data Sheet'!$A$15)), (--(INT('Data Sheet'!$A$15) &amp; "." &amp; LEFT(BQ946,3))&lt;=--('Data Sheet'!$B$15))),
                --(INT('Data Sheet'!$A$15) &amp; "." &amp; LEFT(BQ946,3)),
                --(INT('Data Sheet'!$B$15) &amp; "." &amp; LEFT(BQ946,3))
            )
        ),
        "OK"
    )
)</f>
        <v>OK</v>
      </c>
      <c r="Q946" s="23" t="str">
        <f>IF(BS946&lt;&gt;"",
    IF(INT('Data Sheet'!$A$19)=INT('Data Sheet'!$B$15),
        --(INT('Data Sheet'!$A$15) &amp; "." &amp; BS946),
        IF(AND((--(INT('Data Sheet'!$A$15) &amp; "." &amp; BS946)&gt;=--('Data Sheet'!$A$15)), (--(INT('Data Sheet'!$A$15) &amp; "." &amp; BS946)&lt;=--('Data Sheet'!$B$15))),
            --(INT('Data Sheet'!$A$15) &amp; "." &amp; BS946),
            --(INT('Data Sheet'!$B$15) &amp; "." &amp; BS946)
        )
    ),
    IF(BQ946&lt;&gt;"",
        IF(INT('Data Sheet'!$A$15)=INT('Data Sheet'!$B$15),
            --(INT('Data Sheet'!$A$15) &amp; "." &amp; RIGHT(BQ946,3)),
            IF(AND((--(INT('Data Sheet'!$A$15) &amp; "." &amp; RIGHT(BQ946,3))&gt;=--('Data Sheet'!$A$15)), (--(INT('Data Sheet'!$A$15) &amp; "." &amp; RIGHT(BQ946,3))&lt;=--('Data Sheet'!$B$15))),
                --(INT('Data Sheet'!$A$15) &amp; "." &amp; RIGHT(BQ946,3)),
                --(INT('Data Sheet'!$B$15) &amp; "." &amp; RIGHT(BQ946,3))
            )
        ),
        "OK"
    )
)</f>
        <v>OK</v>
      </c>
      <c r="R946" s="19"/>
      <c r="S946" s="19"/>
      <c r="T946" s="19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1"/>
      <c r="AU946" s="21"/>
      <c r="AV946" s="21"/>
      <c r="AW946" s="22"/>
      <c r="AX946" s="99"/>
      <c r="AY946" s="20"/>
      <c r="AZ946" s="20"/>
      <c r="BA946" s="22"/>
      <c r="BB946">
        <v>938</v>
      </c>
      <c r="BC946" s="80"/>
      <c r="BD946" s="80"/>
      <c r="BE946" s="80"/>
      <c r="BF946" s="80"/>
      <c r="BG946" s="32" t="str">
        <f t="shared" si="158"/>
        <v/>
      </c>
      <c r="BH946" s="78">
        <f t="shared" si="156"/>
        <v>0</v>
      </c>
      <c r="BI946" s="2">
        <f t="shared" si="159"/>
        <v>0</v>
      </c>
      <c r="BJ946" s="2">
        <f t="shared" si="160"/>
        <v>0</v>
      </c>
      <c r="BK946" s="2">
        <f t="shared" si="157"/>
        <v>0</v>
      </c>
    </row>
    <row r="947" spans="2:63" ht="15" customHeight="1" x14ac:dyDescent="0.25">
      <c r="B947" s="14">
        <v>939</v>
      </c>
      <c r="C947" s="95" t="str">
        <f t="shared" si="161"/>
        <v/>
      </c>
      <c r="D947" s="15" t="str">
        <f t="shared" si="155"/>
        <v>OK</v>
      </c>
      <c r="E947" s="16" t="e">
        <f>VLOOKUP('Data Sheet'!$B$8,'Data Sheet'!$I$2:$J$9,2,FALSE)</f>
        <v>#N/A</v>
      </c>
      <c r="F947" s="16" t="str">
        <f t="shared" si="162"/>
        <v/>
      </c>
      <c r="G947" s="103">
        <f t="shared" si="163"/>
        <v>0</v>
      </c>
      <c r="H947" s="17" t="s">
        <v>26</v>
      </c>
      <c r="I947" s="17" t="s">
        <v>26</v>
      </c>
      <c r="J947" s="17" t="str">
        <f>IF('Data Sheet'!$B$9="NC-50","N/A","OK")</f>
        <v>OK</v>
      </c>
      <c r="K947" s="17" t="str">
        <f>IF('Data Sheet'!$B$9="NC-50","N/A","OK")</f>
        <v>OK</v>
      </c>
      <c r="L947" s="17" t="str">
        <f t="shared" si="164"/>
        <v>OK</v>
      </c>
      <c r="M947" s="17" t="str">
        <f t="shared" si="165"/>
        <v>OK</v>
      </c>
      <c r="N947" s="18" t="str">
        <f>IF(BO947&lt;&gt;"",
    IF(INT('Data Sheet'!$A$19)=INT('Data Sheet'!$B$19),
        --(INT('Data Sheet'!$A$19) &amp; "." &amp; BO947),
        IF(AND((--(INT('Data Sheet'!$A$19) &amp; "." &amp; BO947)&gt;=--('Data Sheet'!$A$19)), (--(INT('Data Sheet'!$A$19) &amp; "." &amp; BO947)&lt;=--('Data Sheet'!$B$19))),
            --(INT('Data Sheet'!$A$19) &amp; "." &amp; BO947),
            --(INT('Data Sheet'!$B$19) &amp; "." &amp; BO947)
        )
    ),
    IF(BN947&lt;&gt;"",
        IF(INT('Data Sheet'!$A$19)=INT('Data Sheet'!$B$19),
            --(INT('Data Sheet'!$A$19) &amp; "." &amp; LEFT(BN947,3)),
            IF(AND((--(INT('Data Sheet'!$A$19) &amp; "." &amp; LEFT(BN947,3))&gt;=--('Data Sheet'!$A$19)), (--(INT('Data Sheet'!$A$19) &amp; "." &amp; LEFT(BN947,3))&lt;=--('Data Sheet'!$B$19))),
                --(INT('Data Sheet'!$A$19) &amp; "." &amp; LEFT(BN947,3)),
                --(INT('Data Sheet'!$B$19) &amp; "." &amp; LEFT(BN947,3))
            )
        ),
        "OK"
    )
)</f>
        <v>OK</v>
      </c>
      <c r="O947" s="23" t="str">
        <f>IF(BP947&lt;&gt;"",
    IF(INT('Data Sheet'!$A$19)=INT('Data Sheet'!$B$19),
        --(INT('Data Sheet'!$A$19) &amp; "." &amp; BP947),
        IF(AND((--(INT('Data Sheet'!$A$19) &amp; "." &amp; BP947)&gt;=--('Data Sheet'!$A$19)), (--(INT('Data Sheet'!$A$19) &amp; "." &amp; BP947)&lt;=--('Data Sheet'!$B$19))),
            --(INT('Data Sheet'!$A$19) &amp; "." &amp; BP947),
            --(INT('Data Sheet'!$B$19) &amp; "." &amp; BP947)
        )
    ),
    IF(BN947&lt;&gt;"",
        IF(INT('Data Sheet'!$A$19)=INT('Data Sheet'!$B$19),
            --(INT('Data Sheet'!$A$19) &amp; "." &amp; RIGHT(BN947,3)),
            IF(AND((--(INT('Data Sheet'!$A$19) &amp; "." &amp; RIGHT(BN947,3))&gt;=--('Data Sheet'!$A$19)), (--(INT('Data Sheet'!$A$19) &amp; "." &amp; RIGHT(BN947,3))&lt;=--('Data Sheet'!$B$19))),
                --(INT('Data Sheet'!$A$19) &amp; "." &amp; RIGHT(BN947,3)),
                --(INT('Data Sheet'!$B$19) &amp; "." &amp; RIGHT(BN947,3))
            )
        ),
        "OK"
    )
)</f>
        <v>OK</v>
      </c>
      <c r="P947" s="23" t="str">
        <f>IF(BR947&lt;&gt;"",
    IF(INT('Data Sheet'!$A$19)=INT('Data Sheet'!$B$15),
        --(INT('Data Sheet'!$A$15) &amp; "." &amp; BR947),
        IF(AND((--(INT('Data Sheet'!$A$15) &amp; "." &amp; BR947)&gt;=--('Data Sheet'!$A$15)), (--(INT('Data Sheet'!$A$15) &amp; "." &amp; BR947)&lt;=--('Data Sheet'!$B$15))),
            --(INT('Data Sheet'!$A$15) &amp; "." &amp; BR947),
            --(INT('Data Sheet'!$B$15) &amp; "." &amp; BR947)
        )
    ),
    IF(BQ947&lt;&gt;"",
        IF(INT('Data Sheet'!$A$15)=INT('Data Sheet'!$B$15),
            --(INT('Data Sheet'!$A$15) &amp; "." &amp; LEFT(BQ947,3)),
            IF(AND((--(INT('Data Sheet'!$A$15) &amp; "." &amp; LEFT(BQ947,3))&gt;=--('Data Sheet'!$A$15)), (--(INT('Data Sheet'!$A$15) &amp; "." &amp; LEFT(BQ947,3))&lt;=--('Data Sheet'!$B$15))),
                --(INT('Data Sheet'!$A$15) &amp; "." &amp; LEFT(BQ947,3)),
                --(INT('Data Sheet'!$B$15) &amp; "." &amp; LEFT(BQ947,3))
            )
        ),
        "OK"
    )
)</f>
        <v>OK</v>
      </c>
      <c r="Q947" s="23" t="str">
        <f>IF(BS947&lt;&gt;"",
    IF(INT('Data Sheet'!$A$19)=INT('Data Sheet'!$B$15),
        --(INT('Data Sheet'!$A$15) &amp; "." &amp; BS947),
        IF(AND((--(INT('Data Sheet'!$A$15) &amp; "." &amp; BS947)&gt;=--('Data Sheet'!$A$15)), (--(INT('Data Sheet'!$A$15) &amp; "." &amp; BS947)&lt;=--('Data Sheet'!$B$15))),
            --(INT('Data Sheet'!$A$15) &amp; "." &amp; BS947),
            --(INT('Data Sheet'!$B$15) &amp; "." &amp; BS947)
        )
    ),
    IF(BQ947&lt;&gt;"",
        IF(INT('Data Sheet'!$A$15)=INT('Data Sheet'!$B$15),
            --(INT('Data Sheet'!$A$15) &amp; "." &amp; RIGHT(BQ947,3)),
            IF(AND((--(INT('Data Sheet'!$A$15) &amp; "." &amp; RIGHT(BQ947,3))&gt;=--('Data Sheet'!$A$15)), (--(INT('Data Sheet'!$A$15) &amp; "." &amp; RIGHT(BQ947,3))&lt;=--('Data Sheet'!$B$15))),
                --(INT('Data Sheet'!$A$15) &amp; "." &amp; RIGHT(BQ947,3)),
                --(INT('Data Sheet'!$B$15) &amp; "." &amp; RIGHT(BQ947,3))
            )
        ),
        "OK"
    )
)</f>
        <v>OK</v>
      </c>
      <c r="R947" s="19"/>
      <c r="S947" s="19"/>
      <c r="T947" s="19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1"/>
      <c r="AU947" s="21"/>
      <c r="AV947" s="21"/>
      <c r="AW947" s="22"/>
      <c r="AX947" s="99"/>
      <c r="AY947" s="20"/>
      <c r="AZ947" s="20"/>
      <c r="BA947" s="22"/>
      <c r="BB947">
        <v>939</v>
      </c>
      <c r="BC947" s="80"/>
      <c r="BD947" s="80"/>
      <c r="BE947" s="80"/>
      <c r="BF947" s="80"/>
      <c r="BG947" s="32" t="str">
        <f t="shared" si="158"/>
        <v/>
      </c>
      <c r="BH947" s="78">
        <f t="shared" si="156"/>
        <v>0</v>
      </c>
      <c r="BI947" s="2">
        <f t="shared" si="159"/>
        <v>0</v>
      </c>
      <c r="BJ947" s="2">
        <f t="shared" si="160"/>
        <v>0</v>
      </c>
      <c r="BK947" s="2">
        <f t="shared" si="157"/>
        <v>0</v>
      </c>
    </row>
    <row r="948" spans="2:63" ht="15" customHeight="1" x14ac:dyDescent="0.25">
      <c r="B948" s="14">
        <v>940</v>
      </c>
      <c r="C948" s="95" t="str">
        <f t="shared" si="161"/>
        <v/>
      </c>
      <c r="D948" s="15" t="str">
        <f t="shared" si="155"/>
        <v>OK</v>
      </c>
      <c r="E948" s="16" t="e">
        <f>VLOOKUP('Data Sheet'!$B$8,'Data Sheet'!$I$2:$J$9,2,FALSE)</f>
        <v>#N/A</v>
      </c>
      <c r="F948" s="16" t="str">
        <f t="shared" si="162"/>
        <v/>
      </c>
      <c r="G948" s="103">
        <f t="shared" si="163"/>
        <v>0</v>
      </c>
      <c r="H948" s="17" t="s">
        <v>26</v>
      </c>
      <c r="I948" s="17" t="s">
        <v>26</v>
      </c>
      <c r="J948" s="17" t="str">
        <f>IF('Data Sheet'!$B$9="NC-50","N/A","OK")</f>
        <v>OK</v>
      </c>
      <c r="K948" s="17" t="str">
        <f>IF('Data Sheet'!$B$9="NC-50","N/A","OK")</f>
        <v>OK</v>
      </c>
      <c r="L948" s="17" t="str">
        <f t="shared" si="164"/>
        <v>OK</v>
      </c>
      <c r="M948" s="17" t="str">
        <f t="shared" si="165"/>
        <v>OK</v>
      </c>
      <c r="N948" s="18" t="str">
        <f>IF(BO948&lt;&gt;"",
    IF(INT('Data Sheet'!$A$19)=INT('Data Sheet'!$B$19),
        --(INT('Data Sheet'!$A$19) &amp; "." &amp; BO948),
        IF(AND((--(INT('Data Sheet'!$A$19) &amp; "." &amp; BO948)&gt;=--('Data Sheet'!$A$19)), (--(INT('Data Sheet'!$A$19) &amp; "." &amp; BO948)&lt;=--('Data Sheet'!$B$19))),
            --(INT('Data Sheet'!$A$19) &amp; "." &amp; BO948),
            --(INT('Data Sheet'!$B$19) &amp; "." &amp; BO948)
        )
    ),
    IF(BN948&lt;&gt;"",
        IF(INT('Data Sheet'!$A$19)=INT('Data Sheet'!$B$19),
            --(INT('Data Sheet'!$A$19) &amp; "." &amp; LEFT(BN948,3)),
            IF(AND((--(INT('Data Sheet'!$A$19) &amp; "." &amp; LEFT(BN948,3))&gt;=--('Data Sheet'!$A$19)), (--(INT('Data Sheet'!$A$19) &amp; "." &amp; LEFT(BN948,3))&lt;=--('Data Sheet'!$B$19))),
                --(INT('Data Sheet'!$A$19) &amp; "." &amp; LEFT(BN948,3)),
                --(INT('Data Sheet'!$B$19) &amp; "." &amp; LEFT(BN948,3))
            )
        ),
        "OK"
    )
)</f>
        <v>OK</v>
      </c>
      <c r="O948" s="23" t="str">
        <f>IF(BP948&lt;&gt;"",
    IF(INT('Data Sheet'!$A$19)=INT('Data Sheet'!$B$19),
        --(INT('Data Sheet'!$A$19) &amp; "." &amp; BP948),
        IF(AND((--(INT('Data Sheet'!$A$19) &amp; "." &amp; BP948)&gt;=--('Data Sheet'!$A$19)), (--(INT('Data Sheet'!$A$19) &amp; "." &amp; BP948)&lt;=--('Data Sheet'!$B$19))),
            --(INT('Data Sheet'!$A$19) &amp; "." &amp; BP948),
            --(INT('Data Sheet'!$B$19) &amp; "." &amp; BP948)
        )
    ),
    IF(BN948&lt;&gt;"",
        IF(INT('Data Sheet'!$A$19)=INT('Data Sheet'!$B$19),
            --(INT('Data Sheet'!$A$19) &amp; "." &amp; RIGHT(BN948,3)),
            IF(AND((--(INT('Data Sheet'!$A$19) &amp; "." &amp; RIGHT(BN948,3))&gt;=--('Data Sheet'!$A$19)), (--(INT('Data Sheet'!$A$19) &amp; "." &amp; RIGHT(BN948,3))&lt;=--('Data Sheet'!$B$19))),
                --(INT('Data Sheet'!$A$19) &amp; "." &amp; RIGHT(BN948,3)),
                --(INT('Data Sheet'!$B$19) &amp; "." &amp; RIGHT(BN948,3))
            )
        ),
        "OK"
    )
)</f>
        <v>OK</v>
      </c>
      <c r="P948" s="23" t="str">
        <f>IF(BR948&lt;&gt;"",
    IF(INT('Data Sheet'!$A$19)=INT('Data Sheet'!$B$15),
        --(INT('Data Sheet'!$A$15) &amp; "." &amp; BR948),
        IF(AND((--(INT('Data Sheet'!$A$15) &amp; "." &amp; BR948)&gt;=--('Data Sheet'!$A$15)), (--(INT('Data Sheet'!$A$15) &amp; "." &amp; BR948)&lt;=--('Data Sheet'!$B$15))),
            --(INT('Data Sheet'!$A$15) &amp; "." &amp; BR948),
            --(INT('Data Sheet'!$B$15) &amp; "." &amp; BR948)
        )
    ),
    IF(BQ948&lt;&gt;"",
        IF(INT('Data Sheet'!$A$15)=INT('Data Sheet'!$B$15),
            --(INT('Data Sheet'!$A$15) &amp; "." &amp; LEFT(BQ948,3)),
            IF(AND((--(INT('Data Sheet'!$A$15) &amp; "." &amp; LEFT(BQ948,3))&gt;=--('Data Sheet'!$A$15)), (--(INT('Data Sheet'!$A$15) &amp; "." &amp; LEFT(BQ948,3))&lt;=--('Data Sheet'!$B$15))),
                --(INT('Data Sheet'!$A$15) &amp; "." &amp; LEFT(BQ948,3)),
                --(INT('Data Sheet'!$B$15) &amp; "." &amp; LEFT(BQ948,3))
            )
        ),
        "OK"
    )
)</f>
        <v>OK</v>
      </c>
      <c r="Q948" s="23" t="str">
        <f>IF(BS948&lt;&gt;"",
    IF(INT('Data Sheet'!$A$19)=INT('Data Sheet'!$B$15),
        --(INT('Data Sheet'!$A$15) &amp; "." &amp; BS948),
        IF(AND((--(INT('Data Sheet'!$A$15) &amp; "." &amp; BS948)&gt;=--('Data Sheet'!$A$15)), (--(INT('Data Sheet'!$A$15) &amp; "." &amp; BS948)&lt;=--('Data Sheet'!$B$15))),
            --(INT('Data Sheet'!$A$15) &amp; "." &amp; BS948),
            --(INT('Data Sheet'!$B$15) &amp; "." &amp; BS948)
        )
    ),
    IF(BQ948&lt;&gt;"",
        IF(INT('Data Sheet'!$A$15)=INT('Data Sheet'!$B$15),
            --(INT('Data Sheet'!$A$15) &amp; "." &amp; RIGHT(BQ948,3)),
            IF(AND((--(INT('Data Sheet'!$A$15) &amp; "." &amp; RIGHT(BQ948,3))&gt;=--('Data Sheet'!$A$15)), (--(INT('Data Sheet'!$A$15) &amp; "." &amp; RIGHT(BQ948,3))&lt;=--('Data Sheet'!$B$15))),
                --(INT('Data Sheet'!$A$15) &amp; "." &amp; RIGHT(BQ948,3)),
                --(INT('Data Sheet'!$B$15) &amp; "." &amp; RIGHT(BQ948,3))
            )
        ),
        "OK"
    )
)</f>
        <v>OK</v>
      </c>
      <c r="R948" s="19"/>
      <c r="S948" s="19"/>
      <c r="T948" s="19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1"/>
      <c r="AU948" s="21"/>
      <c r="AV948" s="21"/>
      <c r="AW948" s="22"/>
      <c r="AX948" s="99"/>
      <c r="AY948" s="20"/>
      <c r="AZ948" s="20"/>
      <c r="BA948" s="22"/>
      <c r="BB948">
        <v>940</v>
      </c>
      <c r="BC948" s="80"/>
      <c r="BD948" s="80"/>
      <c r="BE948" s="80"/>
      <c r="BF948" s="80"/>
      <c r="BG948" s="32" t="str">
        <f t="shared" si="158"/>
        <v/>
      </c>
      <c r="BH948" s="78">
        <f t="shared" si="156"/>
        <v>0</v>
      </c>
      <c r="BI948" s="2">
        <f t="shared" si="159"/>
        <v>0</v>
      </c>
      <c r="BJ948" s="2">
        <f t="shared" si="160"/>
        <v>0</v>
      </c>
      <c r="BK948" s="2">
        <f t="shared" si="157"/>
        <v>0</v>
      </c>
    </row>
    <row r="949" spans="2:63" ht="15" customHeight="1" x14ac:dyDescent="0.25">
      <c r="B949" s="14">
        <v>941</v>
      </c>
      <c r="C949" s="95" t="str">
        <f t="shared" si="161"/>
        <v/>
      </c>
      <c r="D949" s="15" t="str">
        <f t="shared" si="155"/>
        <v>OK</v>
      </c>
      <c r="E949" s="16" t="e">
        <f>VLOOKUP('Data Sheet'!$B$8,'Data Sheet'!$I$2:$J$9,2,FALSE)</f>
        <v>#N/A</v>
      </c>
      <c r="F949" s="16" t="str">
        <f t="shared" si="162"/>
        <v/>
      </c>
      <c r="G949" s="103">
        <f t="shared" si="163"/>
        <v>0</v>
      </c>
      <c r="H949" s="17" t="s">
        <v>26</v>
      </c>
      <c r="I949" s="17" t="s">
        <v>26</v>
      </c>
      <c r="J949" s="17" t="str">
        <f>IF('Data Sheet'!$B$9="NC-50","N/A","OK")</f>
        <v>OK</v>
      </c>
      <c r="K949" s="17" t="str">
        <f>IF('Data Sheet'!$B$9="NC-50","N/A","OK")</f>
        <v>OK</v>
      </c>
      <c r="L949" s="17" t="str">
        <f t="shared" si="164"/>
        <v>OK</v>
      </c>
      <c r="M949" s="17" t="str">
        <f t="shared" si="165"/>
        <v>OK</v>
      </c>
      <c r="N949" s="18" t="str">
        <f>IF(BO949&lt;&gt;"",
    IF(INT('Data Sheet'!$A$19)=INT('Data Sheet'!$B$19),
        --(INT('Data Sheet'!$A$19) &amp; "." &amp; BO949),
        IF(AND((--(INT('Data Sheet'!$A$19) &amp; "." &amp; BO949)&gt;=--('Data Sheet'!$A$19)), (--(INT('Data Sheet'!$A$19) &amp; "." &amp; BO949)&lt;=--('Data Sheet'!$B$19))),
            --(INT('Data Sheet'!$A$19) &amp; "." &amp; BO949),
            --(INT('Data Sheet'!$B$19) &amp; "." &amp; BO949)
        )
    ),
    IF(BN949&lt;&gt;"",
        IF(INT('Data Sheet'!$A$19)=INT('Data Sheet'!$B$19),
            --(INT('Data Sheet'!$A$19) &amp; "." &amp; LEFT(BN949,3)),
            IF(AND((--(INT('Data Sheet'!$A$19) &amp; "." &amp; LEFT(BN949,3))&gt;=--('Data Sheet'!$A$19)), (--(INT('Data Sheet'!$A$19) &amp; "." &amp; LEFT(BN949,3))&lt;=--('Data Sheet'!$B$19))),
                --(INT('Data Sheet'!$A$19) &amp; "." &amp; LEFT(BN949,3)),
                --(INT('Data Sheet'!$B$19) &amp; "." &amp; LEFT(BN949,3))
            )
        ),
        "OK"
    )
)</f>
        <v>OK</v>
      </c>
      <c r="O949" s="23" t="str">
        <f>IF(BP949&lt;&gt;"",
    IF(INT('Data Sheet'!$A$19)=INT('Data Sheet'!$B$19),
        --(INT('Data Sheet'!$A$19) &amp; "." &amp; BP949),
        IF(AND((--(INT('Data Sheet'!$A$19) &amp; "." &amp; BP949)&gt;=--('Data Sheet'!$A$19)), (--(INT('Data Sheet'!$A$19) &amp; "." &amp; BP949)&lt;=--('Data Sheet'!$B$19))),
            --(INT('Data Sheet'!$A$19) &amp; "." &amp; BP949),
            --(INT('Data Sheet'!$B$19) &amp; "." &amp; BP949)
        )
    ),
    IF(BN949&lt;&gt;"",
        IF(INT('Data Sheet'!$A$19)=INT('Data Sheet'!$B$19),
            --(INT('Data Sheet'!$A$19) &amp; "." &amp; RIGHT(BN949,3)),
            IF(AND((--(INT('Data Sheet'!$A$19) &amp; "." &amp; RIGHT(BN949,3))&gt;=--('Data Sheet'!$A$19)), (--(INT('Data Sheet'!$A$19) &amp; "." &amp; RIGHT(BN949,3))&lt;=--('Data Sheet'!$B$19))),
                --(INT('Data Sheet'!$A$19) &amp; "." &amp; RIGHT(BN949,3)),
                --(INT('Data Sheet'!$B$19) &amp; "." &amp; RIGHT(BN949,3))
            )
        ),
        "OK"
    )
)</f>
        <v>OK</v>
      </c>
      <c r="P949" s="23" t="str">
        <f>IF(BR949&lt;&gt;"",
    IF(INT('Data Sheet'!$A$19)=INT('Data Sheet'!$B$15),
        --(INT('Data Sheet'!$A$15) &amp; "." &amp; BR949),
        IF(AND((--(INT('Data Sheet'!$A$15) &amp; "." &amp; BR949)&gt;=--('Data Sheet'!$A$15)), (--(INT('Data Sheet'!$A$15) &amp; "." &amp; BR949)&lt;=--('Data Sheet'!$B$15))),
            --(INT('Data Sheet'!$A$15) &amp; "." &amp; BR949),
            --(INT('Data Sheet'!$B$15) &amp; "." &amp; BR949)
        )
    ),
    IF(BQ949&lt;&gt;"",
        IF(INT('Data Sheet'!$A$15)=INT('Data Sheet'!$B$15),
            --(INT('Data Sheet'!$A$15) &amp; "." &amp; LEFT(BQ949,3)),
            IF(AND((--(INT('Data Sheet'!$A$15) &amp; "." &amp; LEFT(BQ949,3))&gt;=--('Data Sheet'!$A$15)), (--(INT('Data Sheet'!$A$15) &amp; "." &amp; LEFT(BQ949,3))&lt;=--('Data Sheet'!$B$15))),
                --(INT('Data Sheet'!$A$15) &amp; "." &amp; LEFT(BQ949,3)),
                --(INT('Data Sheet'!$B$15) &amp; "." &amp; LEFT(BQ949,3))
            )
        ),
        "OK"
    )
)</f>
        <v>OK</v>
      </c>
      <c r="Q949" s="23" t="str">
        <f>IF(BS949&lt;&gt;"",
    IF(INT('Data Sheet'!$A$19)=INT('Data Sheet'!$B$15),
        --(INT('Data Sheet'!$A$15) &amp; "." &amp; BS949),
        IF(AND((--(INT('Data Sheet'!$A$15) &amp; "." &amp; BS949)&gt;=--('Data Sheet'!$A$15)), (--(INT('Data Sheet'!$A$15) &amp; "." &amp; BS949)&lt;=--('Data Sheet'!$B$15))),
            --(INT('Data Sheet'!$A$15) &amp; "." &amp; BS949),
            --(INT('Data Sheet'!$B$15) &amp; "." &amp; BS949)
        )
    ),
    IF(BQ949&lt;&gt;"",
        IF(INT('Data Sheet'!$A$15)=INT('Data Sheet'!$B$15),
            --(INT('Data Sheet'!$A$15) &amp; "." &amp; RIGHT(BQ949,3)),
            IF(AND((--(INT('Data Sheet'!$A$15) &amp; "." &amp; RIGHT(BQ949,3))&gt;=--('Data Sheet'!$A$15)), (--(INT('Data Sheet'!$A$15) &amp; "." &amp; RIGHT(BQ949,3))&lt;=--('Data Sheet'!$B$15))),
                --(INT('Data Sheet'!$A$15) &amp; "." &amp; RIGHT(BQ949,3)),
                --(INT('Data Sheet'!$B$15) &amp; "." &amp; RIGHT(BQ949,3))
            )
        ),
        "OK"
    )
)</f>
        <v>OK</v>
      </c>
      <c r="R949" s="19"/>
      <c r="S949" s="19"/>
      <c r="T949" s="19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1"/>
      <c r="AU949" s="21"/>
      <c r="AV949" s="21"/>
      <c r="AW949" s="22"/>
      <c r="AX949" s="99"/>
      <c r="AY949" s="20"/>
      <c r="AZ949" s="20"/>
      <c r="BA949" s="22"/>
      <c r="BB949">
        <v>941</v>
      </c>
      <c r="BC949" s="80"/>
      <c r="BD949" s="80"/>
      <c r="BE949" s="80"/>
      <c r="BF949" s="80"/>
      <c r="BG949" s="32" t="str">
        <f t="shared" si="158"/>
        <v/>
      </c>
      <c r="BH949" s="78">
        <f t="shared" si="156"/>
        <v>0</v>
      </c>
      <c r="BI949" s="2">
        <f t="shared" si="159"/>
        <v>0</v>
      </c>
      <c r="BJ949" s="2">
        <f t="shared" si="160"/>
        <v>0</v>
      </c>
      <c r="BK949" s="2">
        <f t="shared" si="157"/>
        <v>0</v>
      </c>
    </row>
    <row r="950" spans="2:63" ht="15" customHeight="1" x14ac:dyDescent="0.25">
      <c r="B950" s="14">
        <v>942</v>
      </c>
      <c r="C950" s="95" t="str">
        <f t="shared" si="161"/>
        <v/>
      </c>
      <c r="D950" s="15" t="str">
        <f t="shared" si="155"/>
        <v>OK</v>
      </c>
      <c r="E950" s="16" t="e">
        <f>VLOOKUP('Data Sheet'!$B$8,'Data Sheet'!$I$2:$J$9,2,FALSE)</f>
        <v>#N/A</v>
      </c>
      <c r="F950" s="16" t="str">
        <f t="shared" si="162"/>
        <v/>
      </c>
      <c r="G950" s="103">
        <f t="shared" si="163"/>
        <v>0</v>
      </c>
      <c r="H950" s="17" t="s">
        <v>26</v>
      </c>
      <c r="I950" s="17" t="s">
        <v>26</v>
      </c>
      <c r="J950" s="17" t="str">
        <f>IF('Data Sheet'!$B$9="NC-50","N/A","OK")</f>
        <v>OK</v>
      </c>
      <c r="K950" s="17" t="str">
        <f>IF('Data Sheet'!$B$9="NC-50","N/A","OK")</f>
        <v>OK</v>
      </c>
      <c r="L950" s="17" t="str">
        <f t="shared" si="164"/>
        <v>OK</v>
      </c>
      <c r="M950" s="17" t="str">
        <f t="shared" si="165"/>
        <v>OK</v>
      </c>
      <c r="N950" s="18" t="str">
        <f>IF(BO950&lt;&gt;"",
    IF(INT('Data Sheet'!$A$19)=INT('Data Sheet'!$B$19),
        --(INT('Data Sheet'!$A$19) &amp; "." &amp; BO950),
        IF(AND((--(INT('Data Sheet'!$A$19) &amp; "." &amp; BO950)&gt;=--('Data Sheet'!$A$19)), (--(INT('Data Sheet'!$A$19) &amp; "." &amp; BO950)&lt;=--('Data Sheet'!$B$19))),
            --(INT('Data Sheet'!$A$19) &amp; "." &amp; BO950),
            --(INT('Data Sheet'!$B$19) &amp; "." &amp; BO950)
        )
    ),
    IF(BN950&lt;&gt;"",
        IF(INT('Data Sheet'!$A$19)=INT('Data Sheet'!$B$19),
            --(INT('Data Sheet'!$A$19) &amp; "." &amp; LEFT(BN950,3)),
            IF(AND((--(INT('Data Sheet'!$A$19) &amp; "." &amp; LEFT(BN950,3))&gt;=--('Data Sheet'!$A$19)), (--(INT('Data Sheet'!$A$19) &amp; "." &amp; LEFT(BN950,3))&lt;=--('Data Sheet'!$B$19))),
                --(INT('Data Sheet'!$A$19) &amp; "." &amp; LEFT(BN950,3)),
                --(INT('Data Sheet'!$B$19) &amp; "." &amp; LEFT(BN950,3))
            )
        ),
        "OK"
    )
)</f>
        <v>OK</v>
      </c>
      <c r="O950" s="23" t="str">
        <f>IF(BP950&lt;&gt;"",
    IF(INT('Data Sheet'!$A$19)=INT('Data Sheet'!$B$19),
        --(INT('Data Sheet'!$A$19) &amp; "." &amp; BP950),
        IF(AND((--(INT('Data Sheet'!$A$19) &amp; "." &amp; BP950)&gt;=--('Data Sheet'!$A$19)), (--(INT('Data Sheet'!$A$19) &amp; "." &amp; BP950)&lt;=--('Data Sheet'!$B$19))),
            --(INT('Data Sheet'!$A$19) &amp; "." &amp; BP950),
            --(INT('Data Sheet'!$B$19) &amp; "." &amp; BP950)
        )
    ),
    IF(BN950&lt;&gt;"",
        IF(INT('Data Sheet'!$A$19)=INT('Data Sheet'!$B$19),
            --(INT('Data Sheet'!$A$19) &amp; "." &amp; RIGHT(BN950,3)),
            IF(AND((--(INT('Data Sheet'!$A$19) &amp; "." &amp; RIGHT(BN950,3))&gt;=--('Data Sheet'!$A$19)), (--(INT('Data Sheet'!$A$19) &amp; "." &amp; RIGHT(BN950,3))&lt;=--('Data Sheet'!$B$19))),
                --(INT('Data Sheet'!$A$19) &amp; "." &amp; RIGHT(BN950,3)),
                --(INT('Data Sheet'!$B$19) &amp; "." &amp; RIGHT(BN950,3))
            )
        ),
        "OK"
    )
)</f>
        <v>OK</v>
      </c>
      <c r="P950" s="23" t="str">
        <f>IF(BR950&lt;&gt;"",
    IF(INT('Data Sheet'!$A$19)=INT('Data Sheet'!$B$15),
        --(INT('Data Sheet'!$A$15) &amp; "." &amp; BR950),
        IF(AND((--(INT('Data Sheet'!$A$15) &amp; "." &amp; BR950)&gt;=--('Data Sheet'!$A$15)), (--(INT('Data Sheet'!$A$15) &amp; "." &amp; BR950)&lt;=--('Data Sheet'!$B$15))),
            --(INT('Data Sheet'!$A$15) &amp; "." &amp; BR950),
            --(INT('Data Sheet'!$B$15) &amp; "." &amp; BR950)
        )
    ),
    IF(BQ950&lt;&gt;"",
        IF(INT('Data Sheet'!$A$15)=INT('Data Sheet'!$B$15),
            --(INT('Data Sheet'!$A$15) &amp; "." &amp; LEFT(BQ950,3)),
            IF(AND((--(INT('Data Sheet'!$A$15) &amp; "." &amp; LEFT(BQ950,3))&gt;=--('Data Sheet'!$A$15)), (--(INT('Data Sheet'!$A$15) &amp; "." &amp; LEFT(BQ950,3))&lt;=--('Data Sheet'!$B$15))),
                --(INT('Data Sheet'!$A$15) &amp; "." &amp; LEFT(BQ950,3)),
                --(INT('Data Sheet'!$B$15) &amp; "." &amp; LEFT(BQ950,3))
            )
        ),
        "OK"
    )
)</f>
        <v>OK</v>
      </c>
      <c r="Q950" s="23" t="str">
        <f>IF(BS950&lt;&gt;"",
    IF(INT('Data Sheet'!$A$19)=INT('Data Sheet'!$B$15),
        --(INT('Data Sheet'!$A$15) &amp; "." &amp; BS950),
        IF(AND((--(INT('Data Sheet'!$A$15) &amp; "." &amp; BS950)&gt;=--('Data Sheet'!$A$15)), (--(INT('Data Sheet'!$A$15) &amp; "." &amp; BS950)&lt;=--('Data Sheet'!$B$15))),
            --(INT('Data Sheet'!$A$15) &amp; "." &amp; BS950),
            --(INT('Data Sheet'!$B$15) &amp; "." &amp; BS950)
        )
    ),
    IF(BQ950&lt;&gt;"",
        IF(INT('Data Sheet'!$A$15)=INT('Data Sheet'!$B$15),
            --(INT('Data Sheet'!$A$15) &amp; "." &amp; RIGHT(BQ950,3)),
            IF(AND((--(INT('Data Sheet'!$A$15) &amp; "." &amp; RIGHT(BQ950,3))&gt;=--('Data Sheet'!$A$15)), (--(INT('Data Sheet'!$A$15) &amp; "." &amp; RIGHT(BQ950,3))&lt;=--('Data Sheet'!$B$15))),
                --(INT('Data Sheet'!$A$15) &amp; "." &amp; RIGHT(BQ950,3)),
                --(INT('Data Sheet'!$B$15) &amp; "." &amp; RIGHT(BQ950,3))
            )
        ),
        "OK"
    )
)</f>
        <v>OK</v>
      </c>
      <c r="R950" s="19"/>
      <c r="S950" s="19"/>
      <c r="T950" s="19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1"/>
      <c r="AU950" s="21"/>
      <c r="AV950" s="21"/>
      <c r="AW950" s="22"/>
      <c r="AX950" s="99"/>
      <c r="AY950" s="20"/>
      <c r="AZ950" s="20"/>
      <c r="BA950" s="22"/>
      <c r="BB950">
        <v>942</v>
      </c>
      <c r="BC950" s="80"/>
      <c r="BD950" s="80"/>
      <c r="BE950" s="80"/>
      <c r="BF950" s="80"/>
      <c r="BG950" s="32" t="str">
        <f t="shared" si="158"/>
        <v/>
      </c>
      <c r="BH950" s="78">
        <f t="shared" si="156"/>
        <v>0</v>
      </c>
      <c r="BI950" s="2">
        <f t="shared" si="159"/>
        <v>0</v>
      </c>
      <c r="BJ950" s="2">
        <f t="shared" si="160"/>
        <v>0</v>
      </c>
      <c r="BK950" s="2">
        <f t="shared" si="157"/>
        <v>0</v>
      </c>
    </row>
    <row r="951" spans="2:63" ht="15" customHeight="1" x14ac:dyDescent="0.25">
      <c r="B951" s="14">
        <v>943</v>
      </c>
      <c r="C951" s="95" t="str">
        <f t="shared" si="161"/>
        <v/>
      </c>
      <c r="D951" s="15" t="str">
        <f t="shared" si="155"/>
        <v>OK</v>
      </c>
      <c r="E951" s="16" t="e">
        <f>VLOOKUP('Data Sheet'!$B$8,'Data Sheet'!$I$2:$J$9,2,FALSE)</f>
        <v>#N/A</v>
      </c>
      <c r="F951" s="16" t="str">
        <f t="shared" si="162"/>
        <v/>
      </c>
      <c r="G951" s="103">
        <f t="shared" si="163"/>
        <v>0</v>
      </c>
      <c r="H951" s="17" t="s">
        <v>26</v>
      </c>
      <c r="I951" s="17" t="s">
        <v>26</v>
      </c>
      <c r="J951" s="17" t="str">
        <f>IF('Data Sheet'!$B$9="NC-50","N/A","OK")</f>
        <v>OK</v>
      </c>
      <c r="K951" s="17" t="str">
        <f>IF('Data Sheet'!$B$9="NC-50","N/A","OK")</f>
        <v>OK</v>
      </c>
      <c r="L951" s="17" t="str">
        <f t="shared" si="164"/>
        <v>OK</v>
      </c>
      <c r="M951" s="17" t="str">
        <f t="shared" si="165"/>
        <v>OK</v>
      </c>
      <c r="N951" s="18" t="str">
        <f>IF(BO951&lt;&gt;"",
    IF(INT('Data Sheet'!$A$19)=INT('Data Sheet'!$B$19),
        --(INT('Data Sheet'!$A$19) &amp; "." &amp; BO951),
        IF(AND((--(INT('Data Sheet'!$A$19) &amp; "." &amp; BO951)&gt;=--('Data Sheet'!$A$19)), (--(INT('Data Sheet'!$A$19) &amp; "." &amp; BO951)&lt;=--('Data Sheet'!$B$19))),
            --(INT('Data Sheet'!$A$19) &amp; "." &amp; BO951),
            --(INT('Data Sheet'!$B$19) &amp; "." &amp; BO951)
        )
    ),
    IF(BN951&lt;&gt;"",
        IF(INT('Data Sheet'!$A$19)=INT('Data Sheet'!$B$19),
            --(INT('Data Sheet'!$A$19) &amp; "." &amp; LEFT(BN951,3)),
            IF(AND((--(INT('Data Sheet'!$A$19) &amp; "." &amp; LEFT(BN951,3))&gt;=--('Data Sheet'!$A$19)), (--(INT('Data Sheet'!$A$19) &amp; "." &amp; LEFT(BN951,3))&lt;=--('Data Sheet'!$B$19))),
                --(INT('Data Sheet'!$A$19) &amp; "." &amp; LEFT(BN951,3)),
                --(INT('Data Sheet'!$B$19) &amp; "." &amp; LEFT(BN951,3))
            )
        ),
        "OK"
    )
)</f>
        <v>OK</v>
      </c>
      <c r="O951" s="23" t="str">
        <f>IF(BP951&lt;&gt;"",
    IF(INT('Data Sheet'!$A$19)=INT('Data Sheet'!$B$19),
        --(INT('Data Sheet'!$A$19) &amp; "." &amp; BP951),
        IF(AND((--(INT('Data Sheet'!$A$19) &amp; "." &amp; BP951)&gt;=--('Data Sheet'!$A$19)), (--(INT('Data Sheet'!$A$19) &amp; "." &amp; BP951)&lt;=--('Data Sheet'!$B$19))),
            --(INT('Data Sheet'!$A$19) &amp; "." &amp; BP951),
            --(INT('Data Sheet'!$B$19) &amp; "." &amp; BP951)
        )
    ),
    IF(BN951&lt;&gt;"",
        IF(INT('Data Sheet'!$A$19)=INT('Data Sheet'!$B$19),
            --(INT('Data Sheet'!$A$19) &amp; "." &amp; RIGHT(BN951,3)),
            IF(AND((--(INT('Data Sheet'!$A$19) &amp; "." &amp; RIGHT(BN951,3))&gt;=--('Data Sheet'!$A$19)), (--(INT('Data Sheet'!$A$19) &amp; "." &amp; RIGHT(BN951,3))&lt;=--('Data Sheet'!$B$19))),
                --(INT('Data Sheet'!$A$19) &amp; "." &amp; RIGHT(BN951,3)),
                --(INT('Data Sheet'!$B$19) &amp; "." &amp; RIGHT(BN951,3))
            )
        ),
        "OK"
    )
)</f>
        <v>OK</v>
      </c>
      <c r="P951" s="23" t="str">
        <f>IF(BR951&lt;&gt;"",
    IF(INT('Data Sheet'!$A$19)=INT('Data Sheet'!$B$15),
        --(INT('Data Sheet'!$A$15) &amp; "." &amp; BR951),
        IF(AND((--(INT('Data Sheet'!$A$15) &amp; "." &amp; BR951)&gt;=--('Data Sheet'!$A$15)), (--(INT('Data Sheet'!$A$15) &amp; "." &amp; BR951)&lt;=--('Data Sheet'!$B$15))),
            --(INT('Data Sheet'!$A$15) &amp; "." &amp; BR951),
            --(INT('Data Sheet'!$B$15) &amp; "." &amp; BR951)
        )
    ),
    IF(BQ951&lt;&gt;"",
        IF(INT('Data Sheet'!$A$15)=INT('Data Sheet'!$B$15),
            --(INT('Data Sheet'!$A$15) &amp; "." &amp; LEFT(BQ951,3)),
            IF(AND((--(INT('Data Sheet'!$A$15) &amp; "." &amp; LEFT(BQ951,3))&gt;=--('Data Sheet'!$A$15)), (--(INT('Data Sheet'!$A$15) &amp; "." &amp; LEFT(BQ951,3))&lt;=--('Data Sheet'!$B$15))),
                --(INT('Data Sheet'!$A$15) &amp; "." &amp; LEFT(BQ951,3)),
                --(INT('Data Sheet'!$B$15) &amp; "." &amp; LEFT(BQ951,3))
            )
        ),
        "OK"
    )
)</f>
        <v>OK</v>
      </c>
      <c r="Q951" s="23" t="str">
        <f>IF(BS951&lt;&gt;"",
    IF(INT('Data Sheet'!$A$19)=INT('Data Sheet'!$B$15),
        --(INT('Data Sheet'!$A$15) &amp; "." &amp; BS951),
        IF(AND((--(INT('Data Sheet'!$A$15) &amp; "." &amp; BS951)&gt;=--('Data Sheet'!$A$15)), (--(INT('Data Sheet'!$A$15) &amp; "." &amp; BS951)&lt;=--('Data Sheet'!$B$15))),
            --(INT('Data Sheet'!$A$15) &amp; "." &amp; BS951),
            --(INT('Data Sheet'!$B$15) &amp; "." &amp; BS951)
        )
    ),
    IF(BQ951&lt;&gt;"",
        IF(INT('Data Sheet'!$A$15)=INT('Data Sheet'!$B$15),
            --(INT('Data Sheet'!$A$15) &amp; "." &amp; RIGHT(BQ951,3)),
            IF(AND((--(INT('Data Sheet'!$A$15) &amp; "." &amp; RIGHT(BQ951,3))&gt;=--('Data Sheet'!$A$15)), (--(INT('Data Sheet'!$A$15) &amp; "." &amp; RIGHT(BQ951,3))&lt;=--('Data Sheet'!$B$15))),
                --(INT('Data Sheet'!$A$15) &amp; "." &amp; RIGHT(BQ951,3)),
                --(INT('Data Sheet'!$B$15) &amp; "." &amp; RIGHT(BQ951,3))
            )
        ),
        "OK"
    )
)</f>
        <v>OK</v>
      </c>
      <c r="R951" s="19"/>
      <c r="S951" s="19"/>
      <c r="T951" s="19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1"/>
      <c r="AU951" s="21"/>
      <c r="AV951" s="21"/>
      <c r="AW951" s="22"/>
      <c r="AX951" s="99"/>
      <c r="AY951" s="20"/>
      <c r="AZ951" s="20"/>
      <c r="BA951" s="22"/>
      <c r="BB951">
        <v>943</v>
      </c>
      <c r="BC951" s="80"/>
      <c r="BD951" s="80"/>
      <c r="BE951" s="80"/>
      <c r="BF951" s="80"/>
      <c r="BG951" s="32" t="str">
        <f t="shared" si="158"/>
        <v/>
      </c>
      <c r="BH951" s="78">
        <f t="shared" si="156"/>
        <v>0</v>
      </c>
      <c r="BI951" s="2">
        <f t="shared" si="159"/>
        <v>0</v>
      </c>
      <c r="BJ951" s="2">
        <f t="shared" si="160"/>
        <v>0</v>
      </c>
      <c r="BK951" s="2">
        <f t="shared" si="157"/>
        <v>0</v>
      </c>
    </row>
    <row r="952" spans="2:63" ht="15" customHeight="1" x14ac:dyDescent="0.25">
      <c r="B952" s="14">
        <v>944</v>
      </c>
      <c r="C952" s="95" t="str">
        <f t="shared" si="161"/>
        <v/>
      </c>
      <c r="D952" s="15" t="str">
        <f t="shared" si="155"/>
        <v>OK</v>
      </c>
      <c r="E952" s="16" t="e">
        <f>VLOOKUP('Data Sheet'!$B$8,'Data Sheet'!$I$2:$J$9,2,FALSE)</f>
        <v>#N/A</v>
      </c>
      <c r="F952" s="16" t="str">
        <f t="shared" si="162"/>
        <v/>
      </c>
      <c r="G952" s="103">
        <f t="shared" si="163"/>
        <v>0</v>
      </c>
      <c r="H952" s="17" t="s">
        <v>26</v>
      </c>
      <c r="I952" s="17" t="s">
        <v>26</v>
      </c>
      <c r="J952" s="17" t="str">
        <f>IF('Data Sheet'!$B$9="NC-50","N/A","OK")</f>
        <v>OK</v>
      </c>
      <c r="K952" s="17" t="str">
        <f>IF('Data Sheet'!$B$9="NC-50","N/A","OK")</f>
        <v>OK</v>
      </c>
      <c r="L952" s="17" t="str">
        <f t="shared" si="164"/>
        <v>OK</v>
      </c>
      <c r="M952" s="17" t="str">
        <f t="shared" si="165"/>
        <v>OK</v>
      </c>
      <c r="N952" s="18" t="str">
        <f>IF(BO952&lt;&gt;"",
    IF(INT('Data Sheet'!$A$19)=INT('Data Sheet'!$B$19),
        --(INT('Data Sheet'!$A$19) &amp; "." &amp; BO952),
        IF(AND((--(INT('Data Sheet'!$A$19) &amp; "." &amp; BO952)&gt;=--('Data Sheet'!$A$19)), (--(INT('Data Sheet'!$A$19) &amp; "." &amp; BO952)&lt;=--('Data Sheet'!$B$19))),
            --(INT('Data Sheet'!$A$19) &amp; "." &amp; BO952),
            --(INT('Data Sheet'!$B$19) &amp; "." &amp; BO952)
        )
    ),
    IF(BN952&lt;&gt;"",
        IF(INT('Data Sheet'!$A$19)=INT('Data Sheet'!$B$19),
            --(INT('Data Sheet'!$A$19) &amp; "." &amp; LEFT(BN952,3)),
            IF(AND((--(INT('Data Sheet'!$A$19) &amp; "." &amp; LEFT(BN952,3))&gt;=--('Data Sheet'!$A$19)), (--(INT('Data Sheet'!$A$19) &amp; "." &amp; LEFT(BN952,3))&lt;=--('Data Sheet'!$B$19))),
                --(INT('Data Sheet'!$A$19) &amp; "." &amp; LEFT(BN952,3)),
                --(INT('Data Sheet'!$B$19) &amp; "." &amp; LEFT(BN952,3))
            )
        ),
        "OK"
    )
)</f>
        <v>OK</v>
      </c>
      <c r="O952" s="23" t="str">
        <f>IF(BP952&lt;&gt;"",
    IF(INT('Data Sheet'!$A$19)=INT('Data Sheet'!$B$19),
        --(INT('Data Sheet'!$A$19) &amp; "." &amp; BP952),
        IF(AND((--(INT('Data Sheet'!$A$19) &amp; "." &amp; BP952)&gt;=--('Data Sheet'!$A$19)), (--(INT('Data Sheet'!$A$19) &amp; "." &amp; BP952)&lt;=--('Data Sheet'!$B$19))),
            --(INT('Data Sheet'!$A$19) &amp; "." &amp; BP952),
            --(INT('Data Sheet'!$B$19) &amp; "." &amp; BP952)
        )
    ),
    IF(BN952&lt;&gt;"",
        IF(INT('Data Sheet'!$A$19)=INT('Data Sheet'!$B$19),
            --(INT('Data Sheet'!$A$19) &amp; "." &amp; RIGHT(BN952,3)),
            IF(AND((--(INT('Data Sheet'!$A$19) &amp; "." &amp; RIGHT(BN952,3))&gt;=--('Data Sheet'!$A$19)), (--(INT('Data Sheet'!$A$19) &amp; "." &amp; RIGHT(BN952,3))&lt;=--('Data Sheet'!$B$19))),
                --(INT('Data Sheet'!$A$19) &amp; "." &amp; RIGHT(BN952,3)),
                --(INT('Data Sheet'!$B$19) &amp; "." &amp; RIGHT(BN952,3))
            )
        ),
        "OK"
    )
)</f>
        <v>OK</v>
      </c>
      <c r="P952" s="23" t="str">
        <f>IF(BR952&lt;&gt;"",
    IF(INT('Data Sheet'!$A$19)=INT('Data Sheet'!$B$15),
        --(INT('Data Sheet'!$A$15) &amp; "." &amp; BR952),
        IF(AND((--(INT('Data Sheet'!$A$15) &amp; "." &amp; BR952)&gt;=--('Data Sheet'!$A$15)), (--(INT('Data Sheet'!$A$15) &amp; "." &amp; BR952)&lt;=--('Data Sheet'!$B$15))),
            --(INT('Data Sheet'!$A$15) &amp; "." &amp; BR952),
            --(INT('Data Sheet'!$B$15) &amp; "." &amp; BR952)
        )
    ),
    IF(BQ952&lt;&gt;"",
        IF(INT('Data Sheet'!$A$15)=INT('Data Sheet'!$B$15),
            --(INT('Data Sheet'!$A$15) &amp; "." &amp; LEFT(BQ952,3)),
            IF(AND((--(INT('Data Sheet'!$A$15) &amp; "." &amp; LEFT(BQ952,3))&gt;=--('Data Sheet'!$A$15)), (--(INT('Data Sheet'!$A$15) &amp; "." &amp; LEFT(BQ952,3))&lt;=--('Data Sheet'!$B$15))),
                --(INT('Data Sheet'!$A$15) &amp; "." &amp; LEFT(BQ952,3)),
                --(INT('Data Sheet'!$B$15) &amp; "." &amp; LEFT(BQ952,3))
            )
        ),
        "OK"
    )
)</f>
        <v>OK</v>
      </c>
      <c r="Q952" s="23" t="str">
        <f>IF(BS952&lt;&gt;"",
    IF(INT('Data Sheet'!$A$19)=INT('Data Sheet'!$B$15),
        --(INT('Data Sheet'!$A$15) &amp; "." &amp; BS952),
        IF(AND((--(INT('Data Sheet'!$A$15) &amp; "." &amp; BS952)&gt;=--('Data Sheet'!$A$15)), (--(INT('Data Sheet'!$A$15) &amp; "." &amp; BS952)&lt;=--('Data Sheet'!$B$15))),
            --(INT('Data Sheet'!$A$15) &amp; "." &amp; BS952),
            --(INT('Data Sheet'!$B$15) &amp; "." &amp; BS952)
        )
    ),
    IF(BQ952&lt;&gt;"",
        IF(INT('Data Sheet'!$A$15)=INT('Data Sheet'!$B$15),
            --(INT('Data Sheet'!$A$15) &amp; "." &amp; RIGHT(BQ952,3)),
            IF(AND((--(INT('Data Sheet'!$A$15) &amp; "." &amp; RIGHT(BQ952,3))&gt;=--('Data Sheet'!$A$15)), (--(INT('Data Sheet'!$A$15) &amp; "." &amp; RIGHT(BQ952,3))&lt;=--('Data Sheet'!$B$15))),
                --(INT('Data Sheet'!$A$15) &amp; "." &amp; RIGHT(BQ952,3)),
                --(INT('Data Sheet'!$B$15) &amp; "." &amp; RIGHT(BQ952,3))
            )
        ),
        "OK"
    )
)</f>
        <v>OK</v>
      </c>
      <c r="R952" s="19"/>
      <c r="S952" s="19"/>
      <c r="T952" s="19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1"/>
      <c r="AU952" s="21"/>
      <c r="AV952" s="21"/>
      <c r="AW952" s="22"/>
      <c r="AX952" s="99"/>
      <c r="AY952" s="20"/>
      <c r="AZ952" s="20"/>
      <c r="BA952" s="22"/>
      <c r="BB952">
        <v>944</v>
      </c>
      <c r="BC952" s="80"/>
      <c r="BD952" s="80"/>
      <c r="BE952" s="80"/>
      <c r="BF952" s="80"/>
      <c r="BG952" s="32" t="str">
        <f t="shared" si="158"/>
        <v/>
      </c>
      <c r="BH952" s="78">
        <f t="shared" si="156"/>
        <v>0</v>
      </c>
      <c r="BI952" s="2">
        <f t="shared" si="159"/>
        <v>0</v>
      </c>
      <c r="BJ952" s="2">
        <f t="shared" si="160"/>
        <v>0</v>
      </c>
      <c r="BK952" s="2">
        <f t="shared" si="157"/>
        <v>0</v>
      </c>
    </row>
    <row r="953" spans="2:63" ht="15" customHeight="1" x14ac:dyDescent="0.25">
      <c r="B953" s="14">
        <v>945</v>
      </c>
      <c r="C953" s="95" t="str">
        <f t="shared" si="161"/>
        <v/>
      </c>
      <c r="D953" s="15" t="str">
        <f t="shared" si="155"/>
        <v>OK</v>
      </c>
      <c r="E953" s="16" t="e">
        <f>VLOOKUP('Data Sheet'!$B$8,'Data Sheet'!$I$2:$J$9,2,FALSE)</f>
        <v>#N/A</v>
      </c>
      <c r="F953" s="16" t="str">
        <f t="shared" si="162"/>
        <v/>
      </c>
      <c r="G953" s="103">
        <f t="shared" si="163"/>
        <v>0</v>
      </c>
      <c r="H953" s="17" t="s">
        <v>26</v>
      </c>
      <c r="I953" s="17" t="s">
        <v>26</v>
      </c>
      <c r="J953" s="17" t="str">
        <f>IF('Data Sheet'!$B$9="NC-50","N/A","OK")</f>
        <v>OK</v>
      </c>
      <c r="K953" s="17" t="str">
        <f>IF('Data Sheet'!$B$9="NC-50","N/A","OK")</f>
        <v>OK</v>
      </c>
      <c r="L953" s="17" t="str">
        <f t="shared" si="164"/>
        <v>OK</v>
      </c>
      <c r="M953" s="17" t="str">
        <f t="shared" si="165"/>
        <v>OK</v>
      </c>
      <c r="N953" s="18" t="str">
        <f>IF(BO953&lt;&gt;"",
    IF(INT('Data Sheet'!$A$19)=INT('Data Sheet'!$B$19),
        --(INT('Data Sheet'!$A$19) &amp; "." &amp; BO953),
        IF(AND((--(INT('Data Sheet'!$A$19) &amp; "." &amp; BO953)&gt;=--('Data Sheet'!$A$19)), (--(INT('Data Sheet'!$A$19) &amp; "." &amp; BO953)&lt;=--('Data Sheet'!$B$19))),
            --(INT('Data Sheet'!$A$19) &amp; "." &amp; BO953),
            --(INT('Data Sheet'!$B$19) &amp; "." &amp; BO953)
        )
    ),
    IF(BN953&lt;&gt;"",
        IF(INT('Data Sheet'!$A$19)=INT('Data Sheet'!$B$19),
            --(INT('Data Sheet'!$A$19) &amp; "." &amp; LEFT(BN953,3)),
            IF(AND((--(INT('Data Sheet'!$A$19) &amp; "." &amp; LEFT(BN953,3))&gt;=--('Data Sheet'!$A$19)), (--(INT('Data Sheet'!$A$19) &amp; "." &amp; LEFT(BN953,3))&lt;=--('Data Sheet'!$B$19))),
                --(INT('Data Sheet'!$A$19) &amp; "." &amp; LEFT(BN953,3)),
                --(INT('Data Sheet'!$B$19) &amp; "." &amp; LEFT(BN953,3))
            )
        ),
        "OK"
    )
)</f>
        <v>OK</v>
      </c>
      <c r="O953" s="23" t="str">
        <f>IF(BP953&lt;&gt;"",
    IF(INT('Data Sheet'!$A$19)=INT('Data Sheet'!$B$19),
        --(INT('Data Sheet'!$A$19) &amp; "." &amp; BP953),
        IF(AND((--(INT('Data Sheet'!$A$19) &amp; "." &amp; BP953)&gt;=--('Data Sheet'!$A$19)), (--(INT('Data Sheet'!$A$19) &amp; "." &amp; BP953)&lt;=--('Data Sheet'!$B$19))),
            --(INT('Data Sheet'!$A$19) &amp; "." &amp; BP953),
            --(INT('Data Sheet'!$B$19) &amp; "." &amp; BP953)
        )
    ),
    IF(BN953&lt;&gt;"",
        IF(INT('Data Sheet'!$A$19)=INT('Data Sheet'!$B$19),
            --(INT('Data Sheet'!$A$19) &amp; "." &amp; RIGHT(BN953,3)),
            IF(AND((--(INT('Data Sheet'!$A$19) &amp; "." &amp; RIGHT(BN953,3))&gt;=--('Data Sheet'!$A$19)), (--(INT('Data Sheet'!$A$19) &amp; "." &amp; RIGHT(BN953,3))&lt;=--('Data Sheet'!$B$19))),
                --(INT('Data Sheet'!$A$19) &amp; "." &amp; RIGHT(BN953,3)),
                --(INT('Data Sheet'!$B$19) &amp; "." &amp; RIGHT(BN953,3))
            )
        ),
        "OK"
    )
)</f>
        <v>OK</v>
      </c>
      <c r="P953" s="23" t="str">
        <f>IF(BR953&lt;&gt;"",
    IF(INT('Data Sheet'!$A$19)=INT('Data Sheet'!$B$15),
        --(INT('Data Sheet'!$A$15) &amp; "." &amp; BR953),
        IF(AND((--(INT('Data Sheet'!$A$15) &amp; "." &amp; BR953)&gt;=--('Data Sheet'!$A$15)), (--(INT('Data Sheet'!$A$15) &amp; "." &amp; BR953)&lt;=--('Data Sheet'!$B$15))),
            --(INT('Data Sheet'!$A$15) &amp; "." &amp; BR953),
            --(INT('Data Sheet'!$B$15) &amp; "." &amp; BR953)
        )
    ),
    IF(BQ953&lt;&gt;"",
        IF(INT('Data Sheet'!$A$15)=INT('Data Sheet'!$B$15),
            --(INT('Data Sheet'!$A$15) &amp; "." &amp; LEFT(BQ953,3)),
            IF(AND((--(INT('Data Sheet'!$A$15) &amp; "." &amp; LEFT(BQ953,3))&gt;=--('Data Sheet'!$A$15)), (--(INT('Data Sheet'!$A$15) &amp; "." &amp; LEFT(BQ953,3))&lt;=--('Data Sheet'!$B$15))),
                --(INT('Data Sheet'!$A$15) &amp; "." &amp; LEFT(BQ953,3)),
                --(INT('Data Sheet'!$B$15) &amp; "." &amp; LEFT(BQ953,3))
            )
        ),
        "OK"
    )
)</f>
        <v>OK</v>
      </c>
      <c r="Q953" s="23" t="str">
        <f>IF(BS953&lt;&gt;"",
    IF(INT('Data Sheet'!$A$19)=INT('Data Sheet'!$B$15),
        --(INT('Data Sheet'!$A$15) &amp; "." &amp; BS953),
        IF(AND((--(INT('Data Sheet'!$A$15) &amp; "." &amp; BS953)&gt;=--('Data Sheet'!$A$15)), (--(INT('Data Sheet'!$A$15) &amp; "." &amp; BS953)&lt;=--('Data Sheet'!$B$15))),
            --(INT('Data Sheet'!$A$15) &amp; "." &amp; BS953),
            --(INT('Data Sheet'!$B$15) &amp; "." &amp; BS953)
        )
    ),
    IF(BQ953&lt;&gt;"",
        IF(INT('Data Sheet'!$A$15)=INT('Data Sheet'!$B$15),
            --(INT('Data Sheet'!$A$15) &amp; "." &amp; RIGHT(BQ953,3)),
            IF(AND((--(INT('Data Sheet'!$A$15) &amp; "." &amp; RIGHT(BQ953,3))&gt;=--('Data Sheet'!$A$15)), (--(INT('Data Sheet'!$A$15) &amp; "." &amp; RIGHT(BQ953,3))&lt;=--('Data Sheet'!$B$15))),
                --(INT('Data Sheet'!$A$15) &amp; "." &amp; RIGHT(BQ953,3)),
                --(INT('Data Sheet'!$B$15) &amp; "." &amp; RIGHT(BQ953,3))
            )
        ),
        "OK"
    )
)</f>
        <v>OK</v>
      </c>
      <c r="R953" s="19"/>
      <c r="S953" s="19"/>
      <c r="T953" s="19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1"/>
      <c r="AU953" s="21"/>
      <c r="AV953" s="21"/>
      <c r="AW953" s="22"/>
      <c r="AX953" s="99"/>
      <c r="AY953" s="20"/>
      <c r="AZ953" s="20"/>
      <c r="BA953" s="22"/>
      <c r="BB953">
        <v>945</v>
      </c>
      <c r="BC953" s="80"/>
      <c r="BD953" s="80"/>
      <c r="BE953" s="80"/>
      <c r="BF953" s="80"/>
      <c r="BG953" s="32" t="str">
        <f t="shared" si="158"/>
        <v/>
      </c>
      <c r="BH953" s="78">
        <f t="shared" si="156"/>
        <v>0</v>
      </c>
      <c r="BI953" s="2">
        <f t="shared" si="159"/>
        <v>0</v>
      </c>
      <c r="BJ953" s="2">
        <f t="shared" si="160"/>
        <v>0</v>
      </c>
      <c r="BK953" s="2">
        <f t="shared" si="157"/>
        <v>0</v>
      </c>
    </row>
    <row r="954" spans="2:63" ht="15" customHeight="1" x14ac:dyDescent="0.25">
      <c r="B954" s="14">
        <v>946</v>
      </c>
      <c r="C954" s="95" t="str">
        <f t="shared" si="161"/>
        <v/>
      </c>
      <c r="D954" s="15" t="str">
        <f t="shared" si="155"/>
        <v>OK</v>
      </c>
      <c r="E954" s="16" t="e">
        <f>VLOOKUP('Data Sheet'!$B$8,'Data Sheet'!$I$2:$J$9,2,FALSE)</f>
        <v>#N/A</v>
      </c>
      <c r="F954" s="16" t="str">
        <f t="shared" si="162"/>
        <v/>
      </c>
      <c r="G954" s="103">
        <f t="shared" si="163"/>
        <v>0</v>
      </c>
      <c r="H954" s="17" t="s">
        <v>26</v>
      </c>
      <c r="I954" s="17" t="s">
        <v>26</v>
      </c>
      <c r="J954" s="17" t="str">
        <f>IF('Data Sheet'!$B$9="NC-50","N/A","OK")</f>
        <v>OK</v>
      </c>
      <c r="K954" s="17" t="str">
        <f>IF('Data Sheet'!$B$9="NC-50","N/A","OK")</f>
        <v>OK</v>
      </c>
      <c r="L954" s="17" t="str">
        <f t="shared" si="164"/>
        <v>OK</v>
      </c>
      <c r="M954" s="17" t="str">
        <f t="shared" si="165"/>
        <v>OK</v>
      </c>
      <c r="N954" s="18" t="str">
        <f>IF(BO954&lt;&gt;"",
    IF(INT('Data Sheet'!$A$19)=INT('Data Sheet'!$B$19),
        --(INT('Data Sheet'!$A$19) &amp; "." &amp; BO954),
        IF(AND((--(INT('Data Sheet'!$A$19) &amp; "." &amp; BO954)&gt;=--('Data Sheet'!$A$19)), (--(INT('Data Sheet'!$A$19) &amp; "." &amp; BO954)&lt;=--('Data Sheet'!$B$19))),
            --(INT('Data Sheet'!$A$19) &amp; "." &amp; BO954),
            --(INT('Data Sheet'!$B$19) &amp; "." &amp; BO954)
        )
    ),
    IF(BN954&lt;&gt;"",
        IF(INT('Data Sheet'!$A$19)=INT('Data Sheet'!$B$19),
            --(INT('Data Sheet'!$A$19) &amp; "." &amp; LEFT(BN954,3)),
            IF(AND((--(INT('Data Sheet'!$A$19) &amp; "." &amp; LEFT(BN954,3))&gt;=--('Data Sheet'!$A$19)), (--(INT('Data Sheet'!$A$19) &amp; "." &amp; LEFT(BN954,3))&lt;=--('Data Sheet'!$B$19))),
                --(INT('Data Sheet'!$A$19) &amp; "." &amp; LEFT(BN954,3)),
                --(INT('Data Sheet'!$B$19) &amp; "." &amp; LEFT(BN954,3))
            )
        ),
        "OK"
    )
)</f>
        <v>OK</v>
      </c>
      <c r="O954" s="23" t="str">
        <f>IF(BP954&lt;&gt;"",
    IF(INT('Data Sheet'!$A$19)=INT('Data Sheet'!$B$19),
        --(INT('Data Sheet'!$A$19) &amp; "." &amp; BP954),
        IF(AND((--(INT('Data Sheet'!$A$19) &amp; "." &amp; BP954)&gt;=--('Data Sheet'!$A$19)), (--(INT('Data Sheet'!$A$19) &amp; "." &amp; BP954)&lt;=--('Data Sheet'!$B$19))),
            --(INT('Data Sheet'!$A$19) &amp; "." &amp; BP954),
            --(INT('Data Sheet'!$B$19) &amp; "." &amp; BP954)
        )
    ),
    IF(BN954&lt;&gt;"",
        IF(INT('Data Sheet'!$A$19)=INT('Data Sheet'!$B$19),
            --(INT('Data Sheet'!$A$19) &amp; "." &amp; RIGHT(BN954,3)),
            IF(AND((--(INT('Data Sheet'!$A$19) &amp; "." &amp; RIGHT(BN954,3))&gt;=--('Data Sheet'!$A$19)), (--(INT('Data Sheet'!$A$19) &amp; "." &amp; RIGHT(BN954,3))&lt;=--('Data Sheet'!$B$19))),
                --(INT('Data Sheet'!$A$19) &amp; "." &amp; RIGHT(BN954,3)),
                --(INT('Data Sheet'!$B$19) &amp; "." &amp; RIGHT(BN954,3))
            )
        ),
        "OK"
    )
)</f>
        <v>OK</v>
      </c>
      <c r="P954" s="23" t="str">
        <f>IF(BR954&lt;&gt;"",
    IF(INT('Data Sheet'!$A$19)=INT('Data Sheet'!$B$15),
        --(INT('Data Sheet'!$A$15) &amp; "." &amp; BR954),
        IF(AND((--(INT('Data Sheet'!$A$15) &amp; "." &amp; BR954)&gt;=--('Data Sheet'!$A$15)), (--(INT('Data Sheet'!$A$15) &amp; "." &amp; BR954)&lt;=--('Data Sheet'!$B$15))),
            --(INT('Data Sheet'!$A$15) &amp; "." &amp; BR954),
            --(INT('Data Sheet'!$B$15) &amp; "." &amp; BR954)
        )
    ),
    IF(BQ954&lt;&gt;"",
        IF(INT('Data Sheet'!$A$15)=INT('Data Sheet'!$B$15),
            --(INT('Data Sheet'!$A$15) &amp; "." &amp; LEFT(BQ954,3)),
            IF(AND((--(INT('Data Sheet'!$A$15) &amp; "." &amp; LEFT(BQ954,3))&gt;=--('Data Sheet'!$A$15)), (--(INT('Data Sheet'!$A$15) &amp; "." &amp; LEFT(BQ954,3))&lt;=--('Data Sheet'!$B$15))),
                --(INT('Data Sheet'!$A$15) &amp; "." &amp; LEFT(BQ954,3)),
                --(INT('Data Sheet'!$B$15) &amp; "." &amp; LEFT(BQ954,3))
            )
        ),
        "OK"
    )
)</f>
        <v>OK</v>
      </c>
      <c r="Q954" s="23" t="str">
        <f>IF(BS954&lt;&gt;"",
    IF(INT('Data Sheet'!$A$19)=INT('Data Sheet'!$B$15),
        --(INT('Data Sheet'!$A$15) &amp; "." &amp; BS954),
        IF(AND((--(INT('Data Sheet'!$A$15) &amp; "." &amp; BS954)&gt;=--('Data Sheet'!$A$15)), (--(INT('Data Sheet'!$A$15) &amp; "." &amp; BS954)&lt;=--('Data Sheet'!$B$15))),
            --(INT('Data Sheet'!$A$15) &amp; "." &amp; BS954),
            --(INT('Data Sheet'!$B$15) &amp; "." &amp; BS954)
        )
    ),
    IF(BQ954&lt;&gt;"",
        IF(INT('Data Sheet'!$A$15)=INT('Data Sheet'!$B$15),
            --(INT('Data Sheet'!$A$15) &amp; "." &amp; RIGHT(BQ954,3)),
            IF(AND((--(INT('Data Sheet'!$A$15) &amp; "." &amp; RIGHT(BQ954,3))&gt;=--('Data Sheet'!$A$15)), (--(INT('Data Sheet'!$A$15) &amp; "." &amp; RIGHT(BQ954,3))&lt;=--('Data Sheet'!$B$15))),
                --(INT('Data Sheet'!$A$15) &amp; "." &amp; RIGHT(BQ954,3)),
                --(INT('Data Sheet'!$B$15) &amp; "." &amp; RIGHT(BQ954,3))
            )
        ),
        "OK"
    )
)</f>
        <v>OK</v>
      </c>
      <c r="R954" s="19"/>
      <c r="S954" s="19"/>
      <c r="T954" s="19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1"/>
      <c r="AU954" s="21"/>
      <c r="AV954" s="21"/>
      <c r="AW954" s="22"/>
      <c r="AX954" s="99"/>
      <c r="AY954" s="20"/>
      <c r="AZ954" s="20"/>
      <c r="BA954" s="22"/>
      <c r="BB954">
        <v>946</v>
      </c>
      <c r="BC954" s="80"/>
      <c r="BD954" s="80"/>
      <c r="BE954" s="80"/>
      <c r="BF954" s="80"/>
      <c r="BG954" s="32" t="str">
        <f t="shared" si="158"/>
        <v/>
      </c>
      <c r="BH954" s="78">
        <f t="shared" si="156"/>
        <v>0</v>
      </c>
      <c r="BI954" s="2">
        <f t="shared" si="159"/>
        <v>0</v>
      </c>
      <c r="BJ954" s="2">
        <f t="shared" si="160"/>
        <v>0</v>
      </c>
      <c r="BK954" s="2">
        <f t="shared" si="157"/>
        <v>0</v>
      </c>
    </row>
    <row r="955" spans="2:63" ht="15" customHeight="1" x14ac:dyDescent="0.25">
      <c r="B955" s="14">
        <v>947</v>
      </c>
      <c r="C955" s="95" t="str">
        <f t="shared" si="161"/>
        <v/>
      </c>
      <c r="D955" s="15" t="str">
        <f t="shared" si="155"/>
        <v>OK</v>
      </c>
      <c r="E955" s="16" t="e">
        <f>VLOOKUP('Data Sheet'!$B$8,'Data Sheet'!$I$2:$J$9,2,FALSE)</f>
        <v>#N/A</v>
      </c>
      <c r="F955" s="16" t="str">
        <f t="shared" si="162"/>
        <v/>
      </c>
      <c r="G955" s="103">
        <f t="shared" si="163"/>
        <v>0</v>
      </c>
      <c r="H955" s="17" t="s">
        <v>26</v>
      </c>
      <c r="I955" s="17" t="s">
        <v>26</v>
      </c>
      <c r="J955" s="17" t="str">
        <f>IF('Data Sheet'!$B$9="NC-50","N/A","OK")</f>
        <v>OK</v>
      </c>
      <c r="K955" s="17" t="str">
        <f>IF('Data Sheet'!$B$9="NC-50","N/A","OK")</f>
        <v>OK</v>
      </c>
      <c r="L955" s="17" t="str">
        <f t="shared" si="164"/>
        <v>OK</v>
      </c>
      <c r="M955" s="17" t="str">
        <f t="shared" si="165"/>
        <v>OK</v>
      </c>
      <c r="N955" s="18" t="str">
        <f>IF(BO955&lt;&gt;"",
    IF(INT('Data Sheet'!$A$19)=INT('Data Sheet'!$B$19),
        --(INT('Data Sheet'!$A$19) &amp; "." &amp; BO955),
        IF(AND((--(INT('Data Sheet'!$A$19) &amp; "." &amp; BO955)&gt;=--('Data Sheet'!$A$19)), (--(INT('Data Sheet'!$A$19) &amp; "." &amp; BO955)&lt;=--('Data Sheet'!$B$19))),
            --(INT('Data Sheet'!$A$19) &amp; "." &amp; BO955),
            --(INT('Data Sheet'!$B$19) &amp; "." &amp; BO955)
        )
    ),
    IF(BN955&lt;&gt;"",
        IF(INT('Data Sheet'!$A$19)=INT('Data Sheet'!$B$19),
            --(INT('Data Sheet'!$A$19) &amp; "." &amp; LEFT(BN955,3)),
            IF(AND((--(INT('Data Sheet'!$A$19) &amp; "." &amp; LEFT(BN955,3))&gt;=--('Data Sheet'!$A$19)), (--(INT('Data Sheet'!$A$19) &amp; "." &amp; LEFT(BN955,3))&lt;=--('Data Sheet'!$B$19))),
                --(INT('Data Sheet'!$A$19) &amp; "." &amp; LEFT(BN955,3)),
                --(INT('Data Sheet'!$B$19) &amp; "." &amp; LEFT(BN955,3))
            )
        ),
        "OK"
    )
)</f>
        <v>OK</v>
      </c>
      <c r="O955" s="23" t="str">
        <f>IF(BP955&lt;&gt;"",
    IF(INT('Data Sheet'!$A$19)=INT('Data Sheet'!$B$19),
        --(INT('Data Sheet'!$A$19) &amp; "." &amp; BP955),
        IF(AND((--(INT('Data Sheet'!$A$19) &amp; "." &amp; BP955)&gt;=--('Data Sheet'!$A$19)), (--(INT('Data Sheet'!$A$19) &amp; "." &amp; BP955)&lt;=--('Data Sheet'!$B$19))),
            --(INT('Data Sheet'!$A$19) &amp; "." &amp; BP955),
            --(INT('Data Sheet'!$B$19) &amp; "." &amp; BP955)
        )
    ),
    IF(BN955&lt;&gt;"",
        IF(INT('Data Sheet'!$A$19)=INT('Data Sheet'!$B$19),
            --(INT('Data Sheet'!$A$19) &amp; "." &amp; RIGHT(BN955,3)),
            IF(AND((--(INT('Data Sheet'!$A$19) &amp; "." &amp; RIGHT(BN955,3))&gt;=--('Data Sheet'!$A$19)), (--(INT('Data Sheet'!$A$19) &amp; "." &amp; RIGHT(BN955,3))&lt;=--('Data Sheet'!$B$19))),
                --(INT('Data Sheet'!$A$19) &amp; "." &amp; RIGHT(BN955,3)),
                --(INT('Data Sheet'!$B$19) &amp; "." &amp; RIGHT(BN955,3))
            )
        ),
        "OK"
    )
)</f>
        <v>OK</v>
      </c>
      <c r="P955" s="23" t="str">
        <f>IF(BR955&lt;&gt;"",
    IF(INT('Data Sheet'!$A$19)=INT('Data Sheet'!$B$15),
        --(INT('Data Sheet'!$A$15) &amp; "." &amp; BR955),
        IF(AND((--(INT('Data Sheet'!$A$15) &amp; "." &amp; BR955)&gt;=--('Data Sheet'!$A$15)), (--(INT('Data Sheet'!$A$15) &amp; "." &amp; BR955)&lt;=--('Data Sheet'!$B$15))),
            --(INT('Data Sheet'!$A$15) &amp; "." &amp; BR955),
            --(INT('Data Sheet'!$B$15) &amp; "." &amp; BR955)
        )
    ),
    IF(BQ955&lt;&gt;"",
        IF(INT('Data Sheet'!$A$15)=INT('Data Sheet'!$B$15),
            --(INT('Data Sheet'!$A$15) &amp; "." &amp; LEFT(BQ955,3)),
            IF(AND((--(INT('Data Sheet'!$A$15) &amp; "." &amp; LEFT(BQ955,3))&gt;=--('Data Sheet'!$A$15)), (--(INT('Data Sheet'!$A$15) &amp; "." &amp; LEFT(BQ955,3))&lt;=--('Data Sheet'!$B$15))),
                --(INT('Data Sheet'!$A$15) &amp; "." &amp; LEFT(BQ955,3)),
                --(INT('Data Sheet'!$B$15) &amp; "." &amp; LEFT(BQ955,3))
            )
        ),
        "OK"
    )
)</f>
        <v>OK</v>
      </c>
      <c r="Q955" s="23" t="str">
        <f>IF(BS955&lt;&gt;"",
    IF(INT('Data Sheet'!$A$19)=INT('Data Sheet'!$B$15),
        --(INT('Data Sheet'!$A$15) &amp; "." &amp; BS955),
        IF(AND((--(INT('Data Sheet'!$A$15) &amp; "." &amp; BS955)&gt;=--('Data Sheet'!$A$15)), (--(INT('Data Sheet'!$A$15) &amp; "." &amp; BS955)&lt;=--('Data Sheet'!$B$15))),
            --(INT('Data Sheet'!$A$15) &amp; "." &amp; BS955),
            --(INT('Data Sheet'!$B$15) &amp; "." &amp; BS955)
        )
    ),
    IF(BQ955&lt;&gt;"",
        IF(INT('Data Sheet'!$A$15)=INT('Data Sheet'!$B$15),
            --(INT('Data Sheet'!$A$15) &amp; "." &amp; RIGHT(BQ955,3)),
            IF(AND((--(INT('Data Sheet'!$A$15) &amp; "." &amp; RIGHT(BQ955,3))&gt;=--('Data Sheet'!$A$15)), (--(INT('Data Sheet'!$A$15) &amp; "." &amp; RIGHT(BQ955,3))&lt;=--('Data Sheet'!$B$15))),
                --(INT('Data Sheet'!$A$15) &amp; "." &amp; RIGHT(BQ955,3)),
                --(INT('Data Sheet'!$B$15) &amp; "." &amp; RIGHT(BQ955,3))
            )
        ),
        "OK"
    )
)</f>
        <v>OK</v>
      </c>
      <c r="R955" s="19"/>
      <c r="S955" s="19"/>
      <c r="T955" s="19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1"/>
      <c r="AU955" s="21"/>
      <c r="AV955" s="21"/>
      <c r="AW955" s="22"/>
      <c r="AX955" s="99"/>
      <c r="AY955" s="20"/>
      <c r="AZ955" s="20"/>
      <c r="BA955" s="22"/>
      <c r="BB955">
        <v>947</v>
      </c>
      <c r="BC955" s="80"/>
      <c r="BD955" s="80"/>
      <c r="BE955" s="80"/>
      <c r="BF955" s="80"/>
      <c r="BG955" s="32" t="str">
        <f t="shared" si="158"/>
        <v/>
      </c>
      <c r="BH955" s="78">
        <f t="shared" si="156"/>
        <v>0</v>
      </c>
      <c r="BI955" s="2">
        <f t="shared" si="159"/>
        <v>0</v>
      </c>
      <c r="BJ955" s="2">
        <f t="shared" si="160"/>
        <v>0</v>
      </c>
      <c r="BK955" s="2">
        <f t="shared" si="157"/>
        <v>0</v>
      </c>
    </row>
    <row r="956" spans="2:63" ht="15" customHeight="1" x14ac:dyDescent="0.25">
      <c r="B956" s="14">
        <v>948</v>
      </c>
      <c r="C956" s="95" t="str">
        <f t="shared" si="161"/>
        <v/>
      </c>
      <c r="D956" s="15" t="str">
        <f t="shared" si="155"/>
        <v>OK</v>
      </c>
      <c r="E956" s="16" t="e">
        <f>VLOOKUP('Data Sheet'!$B$8,'Data Sheet'!$I$2:$J$9,2,FALSE)</f>
        <v>#N/A</v>
      </c>
      <c r="F956" s="16" t="str">
        <f t="shared" si="162"/>
        <v/>
      </c>
      <c r="G956" s="103">
        <f t="shared" si="163"/>
        <v>0</v>
      </c>
      <c r="H956" s="17" t="s">
        <v>26</v>
      </c>
      <c r="I956" s="17" t="s">
        <v>26</v>
      </c>
      <c r="J956" s="17" t="str">
        <f>IF('Data Sheet'!$B$9="NC-50","N/A","OK")</f>
        <v>OK</v>
      </c>
      <c r="K956" s="17" t="str">
        <f>IF('Data Sheet'!$B$9="NC-50","N/A","OK")</f>
        <v>OK</v>
      </c>
      <c r="L956" s="17" t="str">
        <f t="shared" si="164"/>
        <v>OK</v>
      </c>
      <c r="M956" s="17" t="str">
        <f t="shared" si="165"/>
        <v>OK</v>
      </c>
      <c r="N956" s="18" t="str">
        <f>IF(BO956&lt;&gt;"",
    IF(INT('Data Sheet'!$A$19)=INT('Data Sheet'!$B$19),
        --(INT('Data Sheet'!$A$19) &amp; "." &amp; BO956),
        IF(AND((--(INT('Data Sheet'!$A$19) &amp; "." &amp; BO956)&gt;=--('Data Sheet'!$A$19)), (--(INT('Data Sheet'!$A$19) &amp; "." &amp; BO956)&lt;=--('Data Sheet'!$B$19))),
            --(INT('Data Sheet'!$A$19) &amp; "." &amp; BO956),
            --(INT('Data Sheet'!$B$19) &amp; "." &amp; BO956)
        )
    ),
    IF(BN956&lt;&gt;"",
        IF(INT('Data Sheet'!$A$19)=INT('Data Sheet'!$B$19),
            --(INT('Data Sheet'!$A$19) &amp; "." &amp; LEFT(BN956,3)),
            IF(AND((--(INT('Data Sheet'!$A$19) &amp; "." &amp; LEFT(BN956,3))&gt;=--('Data Sheet'!$A$19)), (--(INT('Data Sheet'!$A$19) &amp; "." &amp; LEFT(BN956,3))&lt;=--('Data Sheet'!$B$19))),
                --(INT('Data Sheet'!$A$19) &amp; "." &amp; LEFT(BN956,3)),
                --(INT('Data Sheet'!$B$19) &amp; "." &amp; LEFT(BN956,3))
            )
        ),
        "OK"
    )
)</f>
        <v>OK</v>
      </c>
      <c r="O956" s="23" t="str">
        <f>IF(BP956&lt;&gt;"",
    IF(INT('Data Sheet'!$A$19)=INT('Data Sheet'!$B$19),
        --(INT('Data Sheet'!$A$19) &amp; "." &amp; BP956),
        IF(AND((--(INT('Data Sheet'!$A$19) &amp; "." &amp; BP956)&gt;=--('Data Sheet'!$A$19)), (--(INT('Data Sheet'!$A$19) &amp; "." &amp; BP956)&lt;=--('Data Sheet'!$B$19))),
            --(INT('Data Sheet'!$A$19) &amp; "." &amp; BP956),
            --(INT('Data Sheet'!$B$19) &amp; "." &amp; BP956)
        )
    ),
    IF(BN956&lt;&gt;"",
        IF(INT('Data Sheet'!$A$19)=INT('Data Sheet'!$B$19),
            --(INT('Data Sheet'!$A$19) &amp; "." &amp; RIGHT(BN956,3)),
            IF(AND((--(INT('Data Sheet'!$A$19) &amp; "." &amp; RIGHT(BN956,3))&gt;=--('Data Sheet'!$A$19)), (--(INT('Data Sheet'!$A$19) &amp; "." &amp; RIGHT(BN956,3))&lt;=--('Data Sheet'!$B$19))),
                --(INT('Data Sheet'!$A$19) &amp; "." &amp; RIGHT(BN956,3)),
                --(INT('Data Sheet'!$B$19) &amp; "." &amp; RIGHT(BN956,3))
            )
        ),
        "OK"
    )
)</f>
        <v>OK</v>
      </c>
      <c r="P956" s="23" t="str">
        <f>IF(BR956&lt;&gt;"",
    IF(INT('Data Sheet'!$A$19)=INT('Data Sheet'!$B$15),
        --(INT('Data Sheet'!$A$15) &amp; "." &amp; BR956),
        IF(AND((--(INT('Data Sheet'!$A$15) &amp; "." &amp; BR956)&gt;=--('Data Sheet'!$A$15)), (--(INT('Data Sheet'!$A$15) &amp; "." &amp; BR956)&lt;=--('Data Sheet'!$B$15))),
            --(INT('Data Sheet'!$A$15) &amp; "." &amp; BR956),
            --(INT('Data Sheet'!$B$15) &amp; "." &amp; BR956)
        )
    ),
    IF(BQ956&lt;&gt;"",
        IF(INT('Data Sheet'!$A$15)=INT('Data Sheet'!$B$15),
            --(INT('Data Sheet'!$A$15) &amp; "." &amp; LEFT(BQ956,3)),
            IF(AND((--(INT('Data Sheet'!$A$15) &amp; "." &amp; LEFT(BQ956,3))&gt;=--('Data Sheet'!$A$15)), (--(INT('Data Sheet'!$A$15) &amp; "." &amp; LEFT(BQ956,3))&lt;=--('Data Sheet'!$B$15))),
                --(INT('Data Sheet'!$A$15) &amp; "." &amp; LEFT(BQ956,3)),
                --(INT('Data Sheet'!$B$15) &amp; "." &amp; LEFT(BQ956,3))
            )
        ),
        "OK"
    )
)</f>
        <v>OK</v>
      </c>
      <c r="Q956" s="23" t="str">
        <f>IF(BS956&lt;&gt;"",
    IF(INT('Data Sheet'!$A$19)=INT('Data Sheet'!$B$15),
        --(INT('Data Sheet'!$A$15) &amp; "." &amp; BS956),
        IF(AND((--(INT('Data Sheet'!$A$15) &amp; "." &amp; BS956)&gt;=--('Data Sheet'!$A$15)), (--(INT('Data Sheet'!$A$15) &amp; "." &amp; BS956)&lt;=--('Data Sheet'!$B$15))),
            --(INT('Data Sheet'!$A$15) &amp; "." &amp; BS956),
            --(INT('Data Sheet'!$B$15) &amp; "." &amp; BS956)
        )
    ),
    IF(BQ956&lt;&gt;"",
        IF(INT('Data Sheet'!$A$15)=INT('Data Sheet'!$B$15),
            --(INT('Data Sheet'!$A$15) &amp; "." &amp; RIGHT(BQ956,3)),
            IF(AND((--(INT('Data Sheet'!$A$15) &amp; "." &amp; RIGHT(BQ956,3))&gt;=--('Data Sheet'!$A$15)), (--(INT('Data Sheet'!$A$15) &amp; "." &amp; RIGHT(BQ956,3))&lt;=--('Data Sheet'!$B$15))),
                --(INT('Data Sheet'!$A$15) &amp; "." &amp; RIGHT(BQ956,3)),
                --(INT('Data Sheet'!$B$15) &amp; "." &amp; RIGHT(BQ956,3))
            )
        ),
        "OK"
    )
)</f>
        <v>OK</v>
      </c>
      <c r="R956" s="19"/>
      <c r="S956" s="19"/>
      <c r="T956" s="19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1"/>
      <c r="AU956" s="21"/>
      <c r="AV956" s="21"/>
      <c r="AW956" s="22"/>
      <c r="AX956" s="99"/>
      <c r="AY956" s="20"/>
      <c r="AZ956" s="20"/>
      <c r="BA956" s="22"/>
      <c r="BB956">
        <v>948</v>
      </c>
      <c r="BC956" s="80"/>
      <c r="BD956" s="80"/>
      <c r="BE956" s="80"/>
      <c r="BF956" s="80"/>
      <c r="BG956" s="32" t="str">
        <f t="shared" si="158"/>
        <v/>
      </c>
      <c r="BH956" s="78">
        <f t="shared" si="156"/>
        <v>0</v>
      </c>
      <c r="BI956" s="2">
        <f t="shared" si="159"/>
        <v>0</v>
      </c>
      <c r="BJ956" s="2">
        <f t="shared" si="160"/>
        <v>0</v>
      </c>
      <c r="BK956" s="2">
        <f t="shared" si="157"/>
        <v>0</v>
      </c>
    </row>
    <row r="957" spans="2:63" ht="15" customHeight="1" x14ac:dyDescent="0.25">
      <c r="B957" s="14">
        <v>949</v>
      </c>
      <c r="C957" s="95" t="str">
        <f t="shared" si="161"/>
        <v/>
      </c>
      <c r="D957" s="15" t="str">
        <f t="shared" si="155"/>
        <v>OK</v>
      </c>
      <c r="E957" s="16" t="e">
        <f>VLOOKUP('Data Sheet'!$B$8,'Data Sheet'!$I$2:$J$9,2,FALSE)</f>
        <v>#N/A</v>
      </c>
      <c r="F957" s="16" t="str">
        <f t="shared" si="162"/>
        <v/>
      </c>
      <c r="G957" s="103">
        <f t="shared" si="163"/>
        <v>0</v>
      </c>
      <c r="H957" s="17" t="s">
        <v>26</v>
      </c>
      <c r="I957" s="17" t="s">
        <v>26</v>
      </c>
      <c r="J957" s="17" t="str">
        <f>IF('Data Sheet'!$B$9="NC-50","N/A","OK")</f>
        <v>OK</v>
      </c>
      <c r="K957" s="17" t="str">
        <f>IF('Data Sheet'!$B$9="NC-50","N/A","OK")</f>
        <v>OK</v>
      </c>
      <c r="L957" s="17" t="str">
        <f t="shared" si="164"/>
        <v>OK</v>
      </c>
      <c r="M957" s="17" t="str">
        <f t="shared" si="165"/>
        <v>OK</v>
      </c>
      <c r="N957" s="18" t="str">
        <f>IF(BO957&lt;&gt;"",
    IF(INT('Data Sheet'!$A$19)=INT('Data Sheet'!$B$19),
        --(INT('Data Sheet'!$A$19) &amp; "." &amp; BO957),
        IF(AND((--(INT('Data Sheet'!$A$19) &amp; "." &amp; BO957)&gt;=--('Data Sheet'!$A$19)), (--(INT('Data Sheet'!$A$19) &amp; "." &amp; BO957)&lt;=--('Data Sheet'!$B$19))),
            --(INT('Data Sheet'!$A$19) &amp; "." &amp; BO957),
            --(INT('Data Sheet'!$B$19) &amp; "." &amp; BO957)
        )
    ),
    IF(BN957&lt;&gt;"",
        IF(INT('Data Sheet'!$A$19)=INT('Data Sheet'!$B$19),
            --(INT('Data Sheet'!$A$19) &amp; "." &amp; LEFT(BN957,3)),
            IF(AND((--(INT('Data Sheet'!$A$19) &amp; "." &amp; LEFT(BN957,3))&gt;=--('Data Sheet'!$A$19)), (--(INT('Data Sheet'!$A$19) &amp; "." &amp; LEFT(BN957,3))&lt;=--('Data Sheet'!$B$19))),
                --(INT('Data Sheet'!$A$19) &amp; "." &amp; LEFT(BN957,3)),
                --(INT('Data Sheet'!$B$19) &amp; "." &amp; LEFT(BN957,3))
            )
        ),
        "OK"
    )
)</f>
        <v>OK</v>
      </c>
      <c r="O957" s="23" t="str">
        <f>IF(BP957&lt;&gt;"",
    IF(INT('Data Sheet'!$A$19)=INT('Data Sheet'!$B$19),
        --(INT('Data Sheet'!$A$19) &amp; "." &amp; BP957),
        IF(AND((--(INT('Data Sheet'!$A$19) &amp; "." &amp; BP957)&gt;=--('Data Sheet'!$A$19)), (--(INT('Data Sheet'!$A$19) &amp; "." &amp; BP957)&lt;=--('Data Sheet'!$B$19))),
            --(INT('Data Sheet'!$A$19) &amp; "." &amp; BP957),
            --(INT('Data Sheet'!$B$19) &amp; "." &amp; BP957)
        )
    ),
    IF(BN957&lt;&gt;"",
        IF(INT('Data Sheet'!$A$19)=INT('Data Sheet'!$B$19),
            --(INT('Data Sheet'!$A$19) &amp; "." &amp; RIGHT(BN957,3)),
            IF(AND((--(INT('Data Sheet'!$A$19) &amp; "." &amp; RIGHT(BN957,3))&gt;=--('Data Sheet'!$A$19)), (--(INT('Data Sheet'!$A$19) &amp; "." &amp; RIGHT(BN957,3))&lt;=--('Data Sheet'!$B$19))),
                --(INT('Data Sheet'!$A$19) &amp; "." &amp; RIGHT(BN957,3)),
                --(INT('Data Sheet'!$B$19) &amp; "." &amp; RIGHT(BN957,3))
            )
        ),
        "OK"
    )
)</f>
        <v>OK</v>
      </c>
      <c r="P957" s="23" t="str">
        <f>IF(BR957&lt;&gt;"",
    IF(INT('Data Sheet'!$A$19)=INT('Data Sheet'!$B$15),
        --(INT('Data Sheet'!$A$15) &amp; "." &amp; BR957),
        IF(AND((--(INT('Data Sheet'!$A$15) &amp; "." &amp; BR957)&gt;=--('Data Sheet'!$A$15)), (--(INT('Data Sheet'!$A$15) &amp; "." &amp; BR957)&lt;=--('Data Sheet'!$B$15))),
            --(INT('Data Sheet'!$A$15) &amp; "." &amp; BR957),
            --(INT('Data Sheet'!$B$15) &amp; "." &amp; BR957)
        )
    ),
    IF(BQ957&lt;&gt;"",
        IF(INT('Data Sheet'!$A$15)=INT('Data Sheet'!$B$15),
            --(INT('Data Sheet'!$A$15) &amp; "." &amp; LEFT(BQ957,3)),
            IF(AND((--(INT('Data Sheet'!$A$15) &amp; "." &amp; LEFT(BQ957,3))&gt;=--('Data Sheet'!$A$15)), (--(INT('Data Sheet'!$A$15) &amp; "." &amp; LEFT(BQ957,3))&lt;=--('Data Sheet'!$B$15))),
                --(INT('Data Sheet'!$A$15) &amp; "." &amp; LEFT(BQ957,3)),
                --(INT('Data Sheet'!$B$15) &amp; "." &amp; LEFT(BQ957,3))
            )
        ),
        "OK"
    )
)</f>
        <v>OK</v>
      </c>
      <c r="Q957" s="23" t="str">
        <f>IF(BS957&lt;&gt;"",
    IF(INT('Data Sheet'!$A$19)=INT('Data Sheet'!$B$15),
        --(INT('Data Sheet'!$A$15) &amp; "." &amp; BS957),
        IF(AND((--(INT('Data Sheet'!$A$15) &amp; "." &amp; BS957)&gt;=--('Data Sheet'!$A$15)), (--(INT('Data Sheet'!$A$15) &amp; "." &amp; BS957)&lt;=--('Data Sheet'!$B$15))),
            --(INT('Data Sheet'!$A$15) &amp; "." &amp; BS957),
            --(INT('Data Sheet'!$B$15) &amp; "." &amp; BS957)
        )
    ),
    IF(BQ957&lt;&gt;"",
        IF(INT('Data Sheet'!$A$15)=INT('Data Sheet'!$B$15),
            --(INT('Data Sheet'!$A$15) &amp; "." &amp; RIGHT(BQ957,3)),
            IF(AND((--(INT('Data Sheet'!$A$15) &amp; "." &amp; RIGHT(BQ957,3))&gt;=--('Data Sheet'!$A$15)), (--(INT('Data Sheet'!$A$15) &amp; "." &amp; RIGHT(BQ957,3))&lt;=--('Data Sheet'!$B$15))),
                --(INT('Data Sheet'!$A$15) &amp; "." &amp; RIGHT(BQ957,3)),
                --(INT('Data Sheet'!$B$15) &amp; "." &amp; RIGHT(BQ957,3))
            )
        ),
        "OK"
    )
)</f>
        <v>OK</v>
      </c>
      <c r="R957" s="19"/>
      <c r="S957" s="19"/>
      <c r="T957" s="19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1"/>
      <c r="AU957" s="21"/>
      <c r="AV957" s="21"/>
      <c r="AW957" s="22"/>
      <c r="AX957" s="99"/>
      <c r="AY957" s="20"/>
      <c r="AZ957" s="20"/>
      <c r="BA957" s="22"/>
      <c r="BB957">
        <v>949</v>
      </c>
      <c r="BC957" s="80"/>
      <c r="BD957" s="80"/>
      <c r="BE957" s="80"/>
      <c r="BF957" s="80"/>
      <c r="BG957" s="32" t="str">
        <f t="shared" si="158"/>
        <v/>
      </c>
      <c r="BH957" s="78">
        <f t="shared" si="156"/>
        <v>0</v>
      </c>
      <c r="BI957" s="2">
        <f t="shared" si="159"/>
        <v>0</v>
      </c>
      <c r="BJ957" s="2">
        <f t="shared" si="160"/>
        <v>0</v>
      </c>
      <c r="BK957" s="2">
        <f t="shared" si="157"/>
        <v>0</v>
      </c>
    </row>
    <row r="958" spans="2:63" ht="15" customHeight="1" x14ac:dyDescent="0.25">
      <c r="B958" s="14">
        <v>950</v>
      </c>
      <c r="C958" s="95" t="str">
        <f t="shared" si="161"/>
        <v/>
      </c>
      <c r="D958" s="15" t="str">
        <f t="shared" si="155"/>
        <v>OK</v>
      </c>
      <c r="E958" s="16" t="e">
        <f>VLOOKUP('Data Sheet'!$B$8,'Data Sheet'!$I$2:$J$9,2,FALSE)</f>
        <v>#N/A</v>
      </c>
      <c r="F958" s="16" t="str">
        <f t="shared" si="162"/>
        <v/>
      </c>
      <c r="G958" s="103">
        <f t="shared" si="163"/>
        <v>0</v>
      </c>
      <c r="H958" s="17" t="s">
        <v>26</v>
      </c>
      <c r="I958" s="17" t="s">
        <v>26</v>
      </c>
      <c r="J958" s="17" t="str">
        <f>IF('Data Sheet'!$B$9="NC-50","N/A","OK")</f>
        <v>OK</v>
      </c>
      <c r="K958" s="17" t="str">
        <f>IF('Data Sheet'!$B$9="NC-50","N/A","OK")</f>
        <v>OK</v>
      </c>
      <c r="L958" s="17" t="str">
        <f t="shared" si="164"/>
        <v>OK</v>
      </c>
      <c r="M958" s="17" t="str">
        <f t="shared" si="165"/>
        <v>OK</v>
      </c>
      <c r="N958" s="18" t="str">
        <f>IF(BO958&lt;&gt;"",
    IF(INT('Data Sheet'!$A$19)=INT('Data Sheet'!$B$19),
        --(INT('Data Sheet'!$A$19) &amp; "." &amp; BO958),
        IF(AND((--(INT('Data Sheet'!$A$19) &amp; "." &amp; BO958)&gt;=--('Data Sheet'!$A$19)), (--(INT('Data Sheet'!$A$19) &amp; "." &amp; BO958)&lt;=--('Data Sheet'!$B$19))),
            --(INT('Data Sheet'!$A$19) &amp; "." &amp; BO958),
            --(INT('Data Sheet'!$B$19) &amp; "." &amp; BO958)
        )
    ),
    IF(BN958&lt;&gt;"",
        IF(INT('Data Sheet'!$A$19)=INT('Data Sheet'!$B$19),
            --(INT('Data Sheet'!$A$19) &amp; "." &amp; LEFT(BN958,3)),
            IF(AND((--(INT('Data Sheet'!$A$19) &amp; "." &amp; LEFT(BN958,3))&gt;=--('Data Sheet'!$A$19)), (--(INT('Data Sheet'!$A$19) &amp; "." &amp; LEFT(BN958,3))&lt;=--('Data Sheet'!$B$19))),
                --(INT('Data Sheet'!$A$19) &amp; "." &amp; LEFT(BN958,3)),
                --(INT('Data Sheet'!$B$19) &amp; "." &amp; LEFT(BN958,3))
            )
        ),
        "OK"
    )
)</f>
        <v>OK</v>
      </c>
      <c r="O958" s="23" t="str">
        <f>IF(BP958&lt;&gt;"",
    IF(INT('Data Sheet'!$A$19)=INT('Data Sheet'!$B$19),
        --(INT('Data Sheet'!$A$19) &amp; "." &amp; BP958),
        IF(AND((--(INT('Data Sheet'!$A$19) &amp; "." &amp; BP958)&gt;=--('Data Sheet'!$A$19)), (--(INT('Data Sheet'!$A$19) &amp; "." &amp; BP958)&lt;=--('Data Sheet'!$B$19))),
            --(INT('Data Sheet'!$A$19) &amp; "." &amp; BP958),
            --(INT('Data Sheet'!$B$19) &amp; "." &amp; BP958)
        )
    ),
    IF(BN958&lt;&gt;"",
        IF(INT('Data Sheet'!$A$19)=INT('Data Sheet'!$B$19),
            --(INT('Data Sheet'!$A$19) &amp; "." &amp; RIGHT(BN958,3)),
            IF(AND((--(INT('Data Sheet'!$A$19) &amp; "." &amp; RIGHT(BN958,3))&gt;=--('Data Sheet'!$A$19)), (--(INT('Data Sheet'!$A$19) &amp; "." &amp; RIGHT(BN958,3))&lt;=--('Data Sheet'!$B$19))),
                --(INT('Data Sheet'!$A$19) &amp; "." &amp; RIGHT(BN958,3)),
                --(INT('Data Sheet'!$B$19) &amp; "." &amp; RIGHT(BN958,3))
            )
        ),
        "OK"
    )
)</f>
        <v>OK</v>
      </c>
      <c r="P958" s="23" t="str">
        <f>IF(BR958&lt;&gt;"",
    IF(INT('Data Sheet'!$A$19)=INT('Data Sheet'!$B$15),
        --(INT('Data Sheet'!$A$15) &amp; "." &amp; BR958),
        IF(AND((--(INT('Data Sheet'!$A$15) &amp; "." &amp; BR958)&gt;=--('Data Sheet'!$A$15)), (--(INT('Data Sheet'!$A$15) &amp; "." &amp; BR958)&lt;=--('Data Sheet'!$B$15))),
            --(INT('Data Sheet'!$A$15) &amp; "." &amp; BR958),
            --(INT('Data Sheet'!$B$15) &amp; "." &amp; BR958)
        )
    ),
    IF(BQ958&lt;&gt;"",
        IF(INT('Data Sheet'!$A$15)=INT('Data Sheet'!$B$15),
            --(INT('Data Sheet'!$A$15) &amp; "." &amp; LEFT(BQ958,3)),
            IF(AND((--(INT('Data Sheet'!$A$15) &amp; "." &amp; LEFT(BQ958,3))&gt;=--('Data Sheet'!$A$15)), (--(INT('Data Sheet'!$A$15) &amp; "." &amp; LEFT(BQ958,3))&lt;=--('Data Sheet'!$B$15))),
                --(INT('Data Sheet'!$A$15) &amp; "." &amp; LEFT(BQ958,3)),
                --(INT('Data Sheet'!$B$15) &amp; "." &amp; LEFT(BQ958,3))
            )
        ),
        "OK"
    )
)</f>
        <v>OK</v>
      </c>
      <c r="Q958" s="23" t="str">
        <f>IF(BS958&lt;&gt;"",
    IF(INT('Data Sheet'!$A$19)=INT('Data Sheet'!$B$15),
        --(INT('Data Sheet'!$A$15) &amp; "." &amp; BS958),
        IF(AND((--(INT('Data Sheet'!$A$15) &amp; "." &amp; BS958)&gt;=--('Data Sheet'!$A$15)), (--(INT('Data Sheet'!$A$15) &amp; "." &amp; BS958)&lt;=--('Data Sheet'!$B$15))),
            --(INT('Data Sheet'!$A$15) &amp; "." &amp; BS958),
            --(INT('Data Sheet'!$B$15) &amp; "." &amp; BS958)
        )
    ),
    IF(BQ958&lt;&gt;"",
        IF(INT('Data Sheet'!$A$15)=INT('Data Sheet'!$B$15),
            --(INT('Data Sheet'!$A$15) &amp; "." &amp; RIGHT(BQ958,3)),
            IF(AND((--(INT('Data Sheet'!$A$15) &amp; "." &amp; RIGHT(BQ958,3))&gt;=--('Data Sheet'!$A$15)), (--(INT('Data Sheet'!$A$15) &amp; "." &amp; RIGHT(BQ958,3))&lt;=--('Data Sheet'!$B$15))),
                --(INT('Data Sheet'!$A$15) &amp; "." &amp; RIGHT(BQ958,3)),
                --(INT('Data Sheet'!$B$15) &amp; "." &amp; RIGHT(BQ958,3))
            )
        ),
        "OK"
    )
)</f>
        <v>OK</v>
      </c>
      <c r="R958" s="19"/>
      <c r="S958" s="19"/>
      <c r="T958" s="19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1"/>
      <c r="AU958" s="21"/>
      <c r="AV958" s="21"/>
      <c r="AW958" s="22"/>
      <c r="AX958" s="99"/>
      <c r="AY958" s="20"/>
      <c r="AZ958" s="20"/>
      <c r="BA958" s="22"/>
      <c r="BB958">
        <v>950</v>
      </c>
      <c r="BC958" s="80"/>
      <c r="BD958" s="80"/>
      <c r="BE958" s="80"/>
      <c r="BF958" s="80"/>
      <c r="BG958" s="32" t="str">
        <f t="shared" si="158"/>
        <v/>
      </c>
      <c r="BH958" s="78">
        <f t="shared" si="156"/>
        <v>0</v>
      </c>
      <c r="BI958" s="2">
        <f t="shared" si="159"/>
        <v>0</v>
      </c>
      <c r="BJ958" s="2">
        <f t="shared" si="160"/>
        <v>0</v>
      </c>
      <c r="BK958" s="2">
        <f t="shared" si="157"/>
        <v>0</v>
      </c>
    </row>
    <row r="959" spans="2:63" ht="15" customHeight="1" x14ac:dyDescent="0.25">
      <c r="B959" s="14">
        <v>951</v>
      </c>
      <c r="C959" s="95" t="str">
        <f t="shared" si="161"/>
        <v/>
      </c>
      <c r="D959" s="15" t="str">
        <f t="shared" si="155"/>
        <v>OK</v>
      </c>
      <c r="E959" s="16" t="e">
        <f>VLOOKUP('Data Sheet'!$B$8,'Data Sheet'!$I$2:$J$9,2,FALSE)</f>
        <v>#N/A</v>
      </c>
      <c r="F959" s="16" t="str">
        <f t="shared" si="162"/>
        <v/>
      </c>
      <c r="G959" s="103">
        <f t="shared" si="163"/>
        <v>0</v>
      </c>
      <c r="H959" s="17" t="s">
        <v>26</v>
      </c>
      <c r="I959" s="17" t="s">
        <v>26</v>
      </c>
      <c r="J959" s="17" t="str">
        <f>IF('Data Sheet'!$B$9="NC-50","N/A","OK")</f>
        <v>OK</v>
      </c>
      <c r="K959" s="17" t="str">
        <f>IF('Data Sheet'!$B$9="NC-50","N/A","OK")</f>
        <v>OK</v>
      </c>
      <c r="L959" s="17" t="str">
        <f t="shared" si="164"/>
        <v>OK</v>
      </c>
      <c r="M959" s="17" t="str">
        <f t="shared" si="165"/>
        <v>OK</v>
      </c>
      <c r="N959" s="18" t="str">
        <f>IF(BO959&lt;&gt;"",
    IF(INT('Data Sheet'!$A$19)=INT('Data Sheet'!$B$19),
        --(INT('Data Sheet'!$A$19) &amp; "." &amp; BO959),
        IF(AND((--(INT('Data Sheet'!$A$19) &amp; "." &amp; BO959)&gt;=--('Data Sheet'!$A$19)), (--(INT('Data Sheet'!$A$19) &amp; "." &amp; BO959)&lt;=--('Data Sheet'!$B$19))),
            --(INT('Data Sheet'!$A$19) &amp; "." &amp; BO959),
            --(INT('Data Sheet'!$B$19) &amp; "." &amp; BO959)
        )
    ),
    IF(BN959&lt;&gt;"",
        IF(INT('Data Sheet'!$A$19)=INT('Data Sheet'!$B$19),
            --(INT('Data Sheet'!$A$19) &amp; "." &amp; LEFT(BN959,3)),
            IF(AND((--(INT('Data Sheet'!$A$19) &amp; "." &amp; LEFT(BN959,3))&gt;=--('Data Sheet'!$A$19)), (--(INT('Data Sheet'!$A$19) &amp; "." &amp; LEFT(BN959,3))&lt;=--('Data Sheet'!$B$19))),
                --(INT('Data Sheet'!$A$19) &amp; "." &amp; LEFT(BN959,3)),
                --(INT('Data Sheet'!$B$19) &amp; "." &amp; LEFT(BN959,3))
            )
        ),
        "OK"
    )
)</f>
        <v>OK</v>
      </c>
      <c r="O959" s="23" t="str">
        <f>IF(BP959&lt;&gt;"",
    IF(INT('Data Sheet'!$A$19)=INT('Data Sheet'!$B$19),
        --(INT('Data Sheet'!$A$19) &amp; "." &amp; BP959),
        IF(AND((--(INT('Data Sheet'!$A$19) &amp; "." &amp; BP959)&gt;=--('Data Sheet'!$A$19)), (--(INT('Data Sheet'!$A$19) &amp; "." &amp; BP959)&lt;=--('Data Sheet'!$B$19))),
            --(INT('Data Sheet'!$A$19) &amp; "." &amp; BP959),
            --(INT('Data Sheet'!$B$19) &amp; "." &amp; BP959)
        )
    ),
    IF(BN959&lt;&gt;"",
        IF(INT('Data Sheet'!$A$19)=INT('Data Sheet'!$B$19),
            --(INT('Data Sheet'!$A$19) &amp; "." &amp; RIGHT(BN959,3)),
            IF(AND((--(INT('Data Sheet'!$A$19) &amp; "." &amp; RIGHT(BN959,3))&gt;=--('Data Sheet'!$A$19)), (--(INT('Data Sheet'!$A$19) &amp; "." &amp; RIGHT(BN959,3))&lt;=--('Data Sheet'!$B$19))),
                --(INT('Data Sheet'!$A$19) &amp; "." &amp; RIGHT(BN959,3)),
                --(INT('Data Sheet'!$B$19) &amp; "." &amp; RIGHT(BN959,3))
            )
        ),
        "OK"
    )
)</f>
        <v>OK</v>
      </c>
      <c r="P959" s="23" t="str">
        <f>IF(BR959&lt;&gt;"",
    IF(INT('Data Sheet'!$A$19)=INT('Data Sheet'!$B$15),
        --(INT('Data Sheet'!$A$15) &amp; "." &amp; BR959),
        IF(AND((--(INT('Data Sheet'!$A$15) &amp; "." &amp; BR959)&gt;=--('Data Sheet'!$A$15)), (--(INT('Data Sheet'!$A$15) &amp; "." &amp; BR959)&lt;=--('Data Sheet'!$B$15))),
            --(INT('Data Sheet'!$A$15) &amp; "." &amp; BR959),
            --(INT('Data Sheet'!$B$15) &amp; "." &amp; BR959)
        )
    ),
    IF(BQ959&lt;&gt;"",
        IF(INT('Data Sheet'!$A$15)=INT('Data Sheet'!$B$15),
            --(INT('Data Sheet'!$A$15) &amp; "." &amp; LEFT(BQ959,3)),
            IF(AND((--(INT('Data Sheet'!$A$15) &amp; "." &amp; LEFT(BQ959,3))&gt;=--('Data Sheet'!$A$15)), (--(INT('Data Sheet'!$A$15) &amp; "." &amp; LEFT(BQ959,3))&lt;=--('Data Sheet'!$B$15))),
                --(INT('Data Sheet'!$A$15) &amp; "." &amp; LEFT(BQ959,3)),
                --(INT('Data Sheet'!$B$15) &amp; "." &amp; LEFT(BQ959,3))
            )
        ),
        "OK"
    )
)</f>
        <v>OK</v>
      </c>
      <c r="Q959" s="23" t="str">
        <f>IF(BS959&lt;&gt;"",
    IF(INT('Data Sheet'!$A$19)=INT('Data Sheet'!$B$15),
        --(INT('Data Sheet'!$A$15) &amp; "." &amp; BS959),
        IF(AND((--(INT('Data Sheet'!$A$15) &amp; "." &amp; BS959)&gt;=--('Data Sheet'!$A$15)), (--(INT('Data Sheet'!$A$15) &amp; "." &amp; BS959)&lt;=--('Data Sheet'!$B$15))),
            --(INT('Data Sheet'!$A$15) &amp; "." &amp; BS959),
            --(INT('Data Sheet'!$B$15) &amp; "." &amp; BS959)
        )
    ),
    IF(BQ959&lt;&gt;"",
        IF(INT('Data Sheet'!$A$15)=INT('Data Sheet'!$B$15),
            --(INT('Data Sheet'!$A$15) &amp; "." &amp; RIGHT(BQ959,3)),
            IF(AND((--(INT('Data Sheet'!$A$15) &amp; "." &amp; RIGHT(BQ959,3))&gt;=--('Data Sheet'!$A$15)), (--(INT('Data Sheet'!$A$15) &amp; "." &amp; RIGHT(BQ959,3))&lt;=--('Data Sheet'!$B$15))),
                --(INT('Data Sheet'!$A$15) &amp; "." &amp; RIGHT(BQ959,3)),
                --(INT('Data Sheet'!$B$15) &amp; "." &amp; RIGHT(BQ959,3))
            )
        ),
        "OK"
    )
)</f>
        <v>OK</v>
      </c>
      <c r="R959" s="19"/>
      <c r="S959" s="19"/>
      <c r="T959" s="19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1"/>
      <c r="AU959" s="21"/>
      <c r="AV959" s="21"/>
      <c r="AW959" s="22"/>
      <c r="AX959" s="99"/>
      <c r="AY959" s="20"/>
      <c r="AZ959" s="20"/>
      <c r="BA959" s="22"/>
      <c r="BB959">
        <v>951</v>
      </c>
      <c r="BC959" s="80"/>
      <c r="BD959" s="80"/>
      <c r="BE959" s="80"/>
      <c r="BF959" s="80"/>
      <c r="BG959" s="32" t="str">
        <f t="shared" si="158"/>
        <v/>
      </c>
      <c r="BH959" s="78">
        <f t="shared" si="156"/>
        <v>0</v>
      </c>
      <c r="BI959" s="2">
        <f t="shared" si="159"/>
        <v>0</v>
      </c>
      <c r="BJ959" s="2">
        <f t="shared" si="160"/>
        <v>0</v>
      </c>
      <c r="BK959" s="2">
        <f t="shared" si="157"/>
        <v>0</v>
      </c>
    </row>
    <row r="960" spans="2:63" ht="15" customHeight="1" x14ac:dyDescent="0.25">
      <c r="B960" s="14">
        <v>952</v>
      </c>
      <c r="C960" s="95" t="str">
        <f t="shared" si="161"/>
        <v/>
      </c>
      <c r="D960" s="15" t="str">
        <f t="shared" si="155"/>
        <v>OK</v>
      </c>
      <c r="E960" s="16" t="e">
        <f>VLOOKUP('Data Sheet'!$B$8,'Data Sheet'!$I$2:$J$9,2,FALSE)</f>
        <v>#N/A</v>
      </c>
      <c r="F960" s="16" t="str">
        <f t="shared" si="162"/>
        <v/>
      </c>
      <c r="G960" s="103">
        <f t="shared" si="163"/>
        <v>0</v>
      </c>
      <c r="H960" s="17" t="s">
        <v>26</v>
      </c>
      <c r="I960" s="17" t="s">
        <v>26</v>
      </c>
      <c r="J960" s="17" t="str">
        <f>IF('Data Sheet'!$B$9="NC-50","N/A","OK")</f>
        <v>OK</v>
      </c>
      <c r="K960" s="17" t="str">
        <f>IF('Data Sheet'!$B$9="NC-50","N/A","OK")</f>
        <v>OK</v>
      </c>
      <c r="L960" s="17" t="str">
        <f t="shared" si="164"/>
        <v>OK</v>
      </c>
      <c r="M960" s="17" t="str">
        <f t="shared" si="165"/>
        <v>OK</v>
      </c>
      <c r="N960" s="18" t="str">
        <f>IF(BO960&lt;&gt;"",
    IF(INT('Data Sheet'!$A$19)=INT('Data Sheet'!$B$19),
        --(INT('Data Sheet'!$A$19) &amp; "." &amp; BO960),
        IF(AND((--(INT('Data Sheet'!$A$19) &amp; "." &amp; BO960)&gt;=--('Data Sheet'!$A$19)), (--(INT('Data Sheet'!$A$19) &amp; "." &amp; BO960)&lt;=--('Data Sheet'!$B$19))),
            --(INT('Data Sheet'!$A$19) &amp; "." &amp; BO960),
            --(INT('Data Sheet'!$B$19) &amp; "." &amp; BO960)
        )
    ),
    IF(BN960&lt;&gt;"",
        IF(INT('Data Sheet'!$A$19)=INT('Data Sheet'!$B$19),
            --(INT('Data Sheet'!$A$19) &amp; "." &amp; LEFT(BN960,3)),
            IF(AND((--(INT('Data Sheet'!$A$19) &amp; "." &amp; LEFT(BN960,3))&gt;=--('Data Sheet'!$A$19)), (--(INT('Data Sheet'!$A$19) &amp; "." &amp; LEFT(BN960,3))&lt;=--('Data Sheet'!$B$19))),
                --(INT('Data Sheet'!$A$19) &amp; "." &amp; LEFT(BN960,3)),
                --(INT('Data Sheet'!$B$19) &amp; "." &amp; LEFT(BN960,3))
            )
        ),
        "OK"
    )
)</f>
        <v>OK</v>
      </c>
      <c r="O960" s="23" t="str">
        <f>IF(BP960&lt;&gt;"",
    IF(INT('Data Sheet'!$A$19)=INT('Data Sheet'!$B$19),
        --(INT('Data Sheet'!$A$19) &amp; "." &amp; BP960),
        IF(AND((--(INT('Data Sheet'!$A$19) &amp; "." &amp; BP960)&gt;=--('Data Sheet'!$A$19)), (--(INT('Data Sheet'!$A$19) &amp; "." &amp; BP960)&lt;=--('Data Sheet'!$B$19))),
            --(INT('Data Sheet'!$A$19) &amp; "." &amp; BP960),
            --(INT('Data Sheet'!$B$19) &amp; "." &amp; BP960)
        )
    ),
    IF(BN960&lt;&gt;"",
        IF(INT('Data Sheet'!$A$19)=INT('Data Sheet'!$B$19),
            --(INT('Data Sheet'!$A$19) &amp; "." &amp; RIGHT(BN960,3)),
            IF(AND((--(INT('Data Sheet'!$A$19) &amp; "." &amp; RIGHT(BN960,3))&gt;=--('Data Sheet'!$A$19)), (--(INT('Data Sheet'!$A$19) &amp; "." &amp; RIGHT(BN960,3))&lt;=--('Data Sheet'!$B$19))),
                --(INT('Data Sheet'!$A$19) &amp; "." &amp; RIGHT(BN960,3)),
                --(INT('Data Sheet'!$B$19) &amp; "." &amp; RIGHT(BN960,3))
            )
        ),
        "OK"
    )
)</f>
        <v>OK</v>
      </c>
      <c r="P960" s="23" t="str">
        <f>IF(BR960&lt;&gt;"",
    IF(INT('Data Sheet'!$A$19)=INT('Data Sheet'!$B$15),
        --(INT('Data Sheet'!$A$15) &amp; "." &amp; BR960),
        IF(AND((--(INT('Data Sheet'!$A$15) &amp; "." &amp; BR960)&gt;=--('Data Sheet'!$A$15)), (--(INT('Data Sheet'!$A$15) &amp; "." &amp; BR960)&lt;=--('Data Sheet'!$B$15))),
            --(INT('Data Sheet'!$A$15) &amp; "." &amp; BR960),
            --(INT('Data Sheet'!$B$15) &amp; "." &amp; BR960)
        )
    ),
    IF(BQ960&lt;&gt;"",
        IF(INT('Data Sheet'!$A$15)=INT('Data Sheet'!$B$15),
            --(INT('Data Sheet'!$A$15) &amp; "." &amp; LEFT(BQ960,3)),
            IF(AND((--(INT('Data Sheet'!$A$15) &amp; "." &amp; LEFT(BQ960,3))&gt;=--('Data Sheet'!$A$15)), (--(INT('Data Sheet'!$A$15) &amp; "." &amp; LEFT(BQ960,3))&lt;=--('Data Sheet'!$B$15))),
                --(INT('Data Sheet'!$A$15) &amp; "." &amp; LEFT(BQ960,3)),
                --(INT('Data Sheet'!$B$15) &amp; "." &amp; LEFT(BQ960,3))
            )
        ),
        "OK"
    )
)</f>
        <v>OK</v>
      </c>
      <c r="Q960" s="23" t="str">
        <f>IF(BS960&lt;&gt;"",
    IF(INT('Data Sheet'!$A$19)=INT('Data Sheet'!$B$15),
        --(INT('Data Sheet'!$A$15) &amp; "." &amp; BS960),
        IF(AND((--(INT('Data Sheet'!$A$15) &amp; "." &amp; BS960)&gt;=--('Data Sheet'!$A$15)), (--(INT('Data Sheet'!$A$15) &amp; "." &amp; BS960)&lt;=--('Data Sheet'!$B$15))),
            --(INT('Data Sheet'!$A$15) &amp; "." &amp; BS960),
            --(INT('Data Sheet'!$B$15) &amp; "." &amp; BS960)
        )
    ),
    IF(BQ960&lt;&gt;"",
        IF(INT('Data Sheet'!$A$15)=INT('Data Sheet'!$B$15),
            --(INT('Data Sheet'!$A$15) &amp; "." &amp; RIGHT(BQ960,3)),
            IF(AND((--(INT('Data Sheet'!$A$15) &amp; "." &amp; RIGHT(BQ960,3))&gt;=--('Data Sheet'!$A$15)), (--(INT('Data Sheet'!$A$15) &amp; "." &amp; RIGHT(BQ960,3))&lt;=--('Data Sheet'!$B$15))),
                --(INT('Data Sheet'!$A$15) &amp; "." &amp; RIGHT(BQ960,3)),
                --(INT('Data Sheet'!$B$15) &amp; "." &amp; RIGHT(BQ960,3))
            )
        ),
        "OK"
    )
)</f>
        <v>OK</v>
      </c>
      <c r="R960" s="19"/>
      <c r="S960" s="19"/>
      <c r="T960" s="19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1"/>
      <c r="AU960" s="21"/>
      <c r="AV960" s="21"/>
      <c r="AW960" s="22"/>
      <c r="AX960" s="99"/>
      <c r="AY960" s="20"/>
      <c r="AZ960" s="20"/>
      <c r="BA960" s="22"/>
      <c r="BB960">
        <v>952</v>
      </c>
      <c r="BC960" s="80"/>
      <c r="BD960" s="80"/>
      <c r="BE960" s="80"/>
      <c r="BF960" s="80"/>
      <c r="BG960" s="32" t="str">
        <f t="shared" si="158"/>
        <v/>
      </c>
      <c r="BH960" s="78">
        <f t="shared" si="156"/>
        <v>0</v>
      </c>
      <c r="BI960" s="2">
        <f t="shared" si="159"/>
        <v>0</v>
      </c>
      <c r="BJ960" s="2">
        <f t="shared" si="160"/>
        <v>0</v>
      </c>
      <c r="BK960" s="2">
        <f t="shared" si="157"/>
        <v>0</v>
      </c>
    </row>
    <row r="961" spans="2:63" ht="15" customHeight="1" x14ac:dyDescent="0.25">
      <c r="B961" s="14">
        <v>953</v>
      </c>
      <c r="C961" s="95" t="str">
        <f t="shared" si="161"/>
        <v/>
      </c>
      <c r="D961" s="15" t="str">
        <f t="shared" si="155"/>
        <v>OK</v>
      </c>
      <c r="E961" s="16" t="e">
        <f>VLOOKUP('Data Sheet'!$B$8,'Data Sheet'!$I$2:$J$9,2,FALSE)</f>
        <v>#N/A</v>
      </c>
      <c r="F961" s="16" t="str">
        <f t="shared" si="162"/>
        <v/>
      </c>
      <c r="G961" s="103">
        <f t="shared" si="163"/>
        <v>0</v>
      </c>
      <c r="H961" s="17" t="s">
        <v>26</v>
      </c>
      <c r="I961" s="17" t="s">
        <v>26</v>
      </c>
      <c r="J961" s="17" t="str">
        <f>IF('Data Sheet'!$B$9="NC-50","N/A","OK")</f>
        <v>OK</v>
      </c>
      <c r="K961" s="17" t="str">
        <f>IF('Data Sheet'!$B$9="NC-50","N/A","OK")</f>
        <v>OK</v>
      </c>
      <c r="L961" s="17" t="str">
        <f t="shared" si="164"/>
        <v>OK</v>
      </c>
      <c r="M961" s="17" t="str">
        <f t="shared" si="165"/>
        <v>OK</v>
      </c>
      <c r="N961" s="18" t="str">
        <f>IF(BO961&lt;&gt;"",
    IF(INT('Data Sheet'!$A$19)=INT('Data Sheet'!$B$19),
        --(INT('Data Sheet'!$A$19) &amp; "." &amp; BO961),
        IF(AND((--(INT('Data Sheet'!$A$19) &amp; "." &amp; BO961)&gt;=--('Data Sheet'!$A$19)), (--(INT('Data Sheet'!$A$19) &amp; "." &amp; BO961)&lt;=--('Data Sheet'!$B$19))),
            --(INT('Data Sheet'!$A$19) &amp; "." &amp; BO961),
            --(INT('Data Sheet'!$B$19) &amp; "." &amp; BO961)
        )
    ),
    IF(BN961&lt;&gt;"",
        IF(INT('Data Sheet'!$A$19)=INT('Data Sheet'!$B$19),
            --(INT('Data Sheet'!$A$19) &amp; "." &amp; LEFT(BN961,3)),
            IF(AND((--(INT('Data Sheet'!$A$19) &amp; "." &amp; LEFT(BN961,3))&gt;=--('Data Sheet'!$A$19)), (--(INT('Data Sheet'!$A$19) &amp; "." &amp; LEFT(BN961,3))&lt;=--('Data Sheet'!$B$19))),
                --(INT('Data Sheet'!$A$19) &amp; "." &amp; LEFT(BN961,3)),
                --(INT('Data Sheet'!$B$19) &amp; "." &amp; LEFT(BN961,3))
            )
        ),
        "OK"
    )
)</f>
        <v>OK</v>
      </c>
      <c r="O961" s="23" t="str">
        <f>IF(BP961&lt;&gt;"",
    IF(INT('Data Sheet'!$A$19)=INT('Data Sheet'!$B$19),
        --(INT('Data Sheet'!$A$19) &amp; "." &amp; BP961),
        IF(AND((--(INT('Data Sheet'!$A$19) &amp; "." &amp; BP961)&gt;=--('Data Sheet'!$A$19)), (--(INT('Data Sheet'!$A$19) &amp; "." &amp; BP961)&lt;=--('Data Sheet'!$B$19))),
            --(INT('Data Sheet'!$A$19) &amp; "." &amp; BP961),
            --(INT('Data Sheet'!$B$19) &amp; "." &amp; BP961)
        )
    ),
    IF(BN961&lt;&gt;"",
        IF(INT('Data Sheet'!$A$19)=INT('Data Sheet'!$B$19),
            --(INT('Data Sheet'!$A$19) &amp; "." &amp; RIGHT(BN961,3)),
            IF(AND((--(INT('Data Sheet'!$A$19) &amp; "." &amp; RIGHT(BN961,3))&gt;=--('Data Sheet'!$A$19)), (--(INT('Data Sheet'!$A$19) &amp; "." &amp; RIGHT(BN961,3))&lt;=--('Data Sheet'!$B$19))),
                --(INT('Data Sheet'!$A$19) &amp; "." &amp; RIGHT(BN961,3)),
                --(INT('Data Sheet'!$B$19) &amp; "." &amp; RIGHT(BN961,3))
            )
        ),
        "OK"
    )
)</f>
        <v>OK</v>
      </c>
      <c r="P961" s="23" t="str">
        <f>IF(BR961&lt;&gt;"",
    IF(INT('Data Sheet'!$A$19)=INT('Data Sheet'!$B$15),
        --(INT('Data Sheet'!$A$15) &amp; "." &amp; BR961),
        IF(AND((--(INT('Data Sheet'!$A$15) &amp; "." &amp; BR961)&gt;=--('Data Sheet'!$A$15)), (--(INT('Data Sheet'!$A$15) &amp; "." &amp; BR961)&lt;=--('Data Sheet'!$B$15))),
            --(INT('Data Sheet'!$A$15) &amp; "." &amp; BR961),
            --(INT('Data Sheet'!$B$15) &amp; "." &amp; BR961)
        )
    ),
    IF(BQ961&lt;&gt;"",
        IF(INT('Data Sheet'!$A$15)=INT('Data Sheet'!$B$15),
            --(INT('Data Sheet'!$A$15) &amp; "." &amp; LEFT(BQ961,3)),
            IF(AND((--(INT('Data Sheet'!$A$15) &amp; "." &amp; LEFT(BQ961,3))&gt;=--('Data Sheet'!$A$15)), (--(INT('Data Sheet'!$A$15) &amp; "." &amp; LEFT(BQ961,3))&lt;=--('Data Sheet'!$B$15))),
                --(INT('Data Sheet'!$A$15) &amp; "." &amp; LEFT(BQ961,3)),
                --(INT('Data Sheet'!$B$15) &amp; "." &amp; LEFT(BQ961,3))
            )
        ),
        "OK"
    )
)</f>
        <v>OK</v>
      </c>
      <c r="Q961" s="23" t="str">
        <f>IF(BS961&lt;&gt;"",
    IF(INT('Data Sheet'!$A$19)=INT('Data Sheet'!$B$15),
        --(INT('Data Sheet'!$A$15) &amp; "." &amp; BS961),
        IF(AND((--(INT('Data Sheet'!$A$15) &amp; "." &amp; BS961)&gt;=--('Data Sheet'!$A$15)), (--(INT('Data Sheet'!$A$15) &amp; "." &amp; BS961)&lt;=--('Data Sheet'!$B$15))),
            --(INT('Data Sheet'!$A$15) &amp; "." &amp; BS961),
            --(INT('Data Sheet'!$B$15) &amp; "." &amp; BS961)
        )
    ),
    IF(BQ961&lt;&gt;"",
        IF(INT('Data Sheet'!$A$15)=INT('Data Sheet'!$B$15),
            --(INT('Data Sheet'!$A$15) &amp; "." &amp; RIGHT(BQ961,3)),
            IF(AND((--(INT('Data Sheet'!$A$15) &amp; "." &amp; RIGHT(BQ961,3))&gt;=--('Data Sheet'!$A$15)), (--(INT('Data Sheet'!$A$15) &amp; "." &amp; RIGHT(BQ961,3))&lt;=--('Data Sheet'!$B$15))),
                --(INT('Data Sheet'!$A$15) &amp; "." &amp; RIGHT(BQ961,3)),
                --(INT('Data Sheet'!$B$15) &amp; "." &amp; RIGHT(BQ961,3))
            )
        ),
        "OK"
    )
)</f>
        <v>OK</v>
      </c>
      <c r="R961" s="19"/>
      <c r="S961" s="19"/>
      <c r="T961" s="19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1"/>
      <c r="AU961" s="21"/>
      <c r="AV961" s="21"/>
      <c r="AW961" s="22"/>
      <c r="AX961" s="99"/>
      <c r="AY961" s="20"/>
      <c r="AZ961" s="20"/>
      <c r="BA961" s="22"/>
      <c r="BB961">
        <v>953</v>
      </c>
      <c r="BC961" s="80"/>
      <c r="BD961" s="80"/>
      <c r="BE961" s="80"/>
      <c r="BF961" s="80"/>
      <c r="BG961" s="32" t="str">
        <f t="shared" si="158"/>
        <v/>
      </c>
      <c r="BH961" s="78">
        <f t="shared" si="156"/>
        <v>0</v>
      </c>
      <c r="BI961" s="2">
        <f t="shared" si="159"/>
        <v>0</v>
      </c>
      <c r="BJ961" s="2">
        <f t="shared" si="160"/>
        <v>0</v>
      </c>
      <c r="BK961" s="2">
        <f t="shared" si="157"/>
        <v>0</v>
      </c>
    </row>
    <row r="962" spans="2:63" ht="15" customHeight="1" x14ac:dyDescent="0.25">
      <c r="B962" s="14">
        <v>954</v>
      </c>
      <c r="C962" s="95" t="str">
        <f t="shared" si="161"/>
        <v/>
      </c>
      <c r="D962" s="15" t="str">
        <f t="shared" si="155"/>
        <v>OK</v>
      </c>
      <c r="E962" s="16" t="e">
        <f>VLOOKUP('Data Sheet'!$B$8,'Data Sheet'!$I$2:$J$9,2,FALSE)</f>
        <v>#N/A</v>
      </c>
      <c r="F962" s="16" t="str">
        <f t="shared" si="162"/>
        <v/>
      </c>
      <c r="G962" s="103">
        <f t="shared" si="163"/>
        <v>0</v>
      </c>
      <c r="H962" s="17" t="s">
        <v>26</v>
      </c>
      <c r="I962" s="17" t="s">
        <v>26</v>
      </c>
      <c r="J962" s="17" t="str">
        <f>IF('Data Sheet'!$B$9="NC-50","N/A","OK")</f>
        <v>OK</v>
      </c>
      <c r="K962" s="17" t="str">
        <f>IF('Data Sheet'!$B$9="NC-50","N/A","OK")</f>
        <v>OK</v>
      </c>
      <c r="L962" s="17" t="str">
        <f t="shared" si="164"/>
        <v>OK</v>
      </c>
      <c r="M962" s="17" t="str">
        <f t="shared" si="165"/>
        <v>OK</v>
      </c>
      <c r="N962" s="18" t="str">
        <f>IF(BO962&lt;&gt;"",
    IF(INT('Data Sheet'!$A$19)=INT('Data Sheet'!$B$19),
        --(INT('Data Sheet'!$A$19) &amp; "." &amp; BO962),
        IF(AND((--(INT('Data Sheet'!$A$19) &amp; "." &amp; BO962)&gt;=--('Data Sheet'!$A$19)), (--(INT('Data Sheet'!$A$19) &amp; "." &amp; BO962)&lt;=--('Data Sheet'!$B$19))),
            --(INT('Data Sheet'!$A$19) &amp; "." &amp; BO962),
            --(INT('Data Sheet'!$B$19) &amp; "." &amp; BO962)
        )
    ),
    IF(BN962&lt;&gt;"",
        IF(INT('Data Sheet'!$A$19)=INT('Data Sheet'!$B$19),
            --(INT('Data Sheet'!$A$19) &amp; "." &amp; LEFT(BN962,3)),
            IF(AND((--(INT('Data Sheet'!$A$19) &amp; "." &amp; LEFT(BN962,3))&gt;=--('Data Sheet'!$A$19)), (--(INT('Data Sheet'!$A$19) &amp; "." &amp; LEFT(BN962,3))&lt;=--('Data Sheet'!$B$19))),
                --(INT('Data Sheet'!$A$19) &amp; "." &amp; LEFT(BN962,3)),
                --(INT('Data Sheet'!$B$19) &amp; "." &amp; LEFT(BN962,3))
            )
        ),
        "OK"
    )
)</f>
        <v>OK</v>
      </c>
      <c r="O962" s="23" t="str">
        <f>IF(BP962&lt;&gt;"",
    IF(INT('Data Sheet'!$A$19)=INT('Data Sheet'!$B$19),
        --(INT('Data Sheet'!$A$19) &amp; "." &amp; BP962),
        IF(AND((--(INT('Data Sheet'!$A$19) &amp; "." &amp; BP962)&gt;=--('Data Sheet'!$A$19)), (--(INT('Data Sheet'!$A$19) &amp; "." &amp; BP962)&lt;=--('Data Sheet'!$B$19))),
            --(INT('Data Sheet'!$A$19) &amp; "." &amp; BP962),
            --(INT('Data Sheet'!$B$19) &amp; "." &amp; BP962)
        )
    ),
    IF(BN962&lt;&gt;"",
        IF(INT('Data Sheet'!$A$19)=INT('Data Sheet'!$B$19),
            --(INT('Data Sheet'!$A$19) &amp; "." &amp; RIGHT(BN962,3)),
            IF(AND((--(INT('Data Sheet'!$A$19) &amp; "." &amp; RIGHT(BN962,3))&gt;=--('Data Sheet'!$A$19)), (--(INT('Data Sheet'!$A$19) &amp; "." &amp; RIGHT(BN962,3))&lt;=--('Data Sheet'!$B$19))),
                --(INT('Data Sheet'!$A$19) &amp; "." &amp; RIGHT(BN962,3)),
                --(INT('Data Sheet'!$B$19) &amp; "." &amp; RIGHT(BN962,3))
            )
        ),
        "OK"
    )
)</f>
        <v>OK</v>
      </c>
      <c r="P962" s="23" t="str">
        <f>IF(BR962&lt;&gt;"",
    IF(INT('Data Sheet'!$A$19)=INT('Data Sheet'!$B$15),
        --(INT('Data Sheet'!$A$15) &amp; "." &amp; BR962),
        IF(AND((--(INT('Data Sheet'!$A$15) &amp; "." &amp; BR962)&gt;=--('Data Sheet'!$A$15)), (--(INT('Data Sheet'!$A$15) &amp; "." &amp; BR962)&lt;=--('Data Sheet'!$B$15))),
            --(INT('Data Sheet'!$A$15) &amp; "." &amp; BR962),
            --(INT('Data Sheet'!$B$15) &amp; "." &amp; BR962)
        )
    ),
    IF(BQ962&lt;&gt;"",
        IF(INT('Data Sheet'!$A$15)=INT('Data Sheet'!$B$15),
            --(INT('Data Sheet'!$A$15) &amp; "." &amp; LEFT(BQ962,3)),
            IF(AND((--(INT('Data Sheet'!$A$15) &amp; "." &amp; LEFT(BQ962,3))&gt;=--('Data Sheet'!$A$15)), (--(INT('Data Sheet'!$A$15) &amp; "." &amp; LEFT(BQ962,3))&lt;=--('Data Sheet'!$B$15))),
                --(INT('Data Sheet'!$A$15) &amp; "." &amp; LEFT(BQ962,3)),
                --(INT('Data Sheet'!$B$15) &amp; "." &amp; LEFT(BQ962,3))
            )
        ),
        "OK"
    )
)</f>
        <v>OK</v>
      </c>
      <c r="Q962" s="23" t="str">
        <f>IF(BS962&lt;&gt;"",
    IF(INT('Data Sheet'!$A$19)=INT('Data Sheet'!$B$15),
        --(INT('Data Sheet'!$A$15) &amp; "." &amp; BS962),
        IF(AND((--(INT('Data Sheet'!$A$15) &amp; "." &amp; BS962)&gt;=--('Data Sheet'!$A$15)), (--(INT('Data Sheet'!$A$15) &amp; "." &amp; BS962)&lt;=--('Data Sheet'!$B$15))),
            --(INT('Data Sheet'!$A$15) &amp; "." &amp; BS962),
            --(INT('Data Sheet'!$B$15) &amp; "." &amp; BS962)
        )
    ),
    IF(BQ962&lt;&gt;"",
        IF(INT('Data Sheet'!$A$15)=INT('Data Sheet'!$B$15),
            --(INT('Data Sheet'!$A$15) &amp; "." &amp; RIGHT(BQ962,3)),
            IF(AND((--(INT('Data Sheet'!$A$15) &amp; "." &amp; RIGHT(BQ962,3))&gt;=--('Data Sheet'!$A$15)), (--(INT('Data Sheet'!$A$15) &amp; "." &amp; RIGHT(BQ962,3))&lt;=--('Data Sheet'!$B$15))),
                --(INT('Data Sheet'!$A$15) &amp; "." &amp; RIGHT(BQ962,3)),
                --(INT('Data Sheet'!$B$15) &amp; "." &amp; RIGHT(BQ962,3))
            )
        ),
        "OK"
    )
)</f>
        <v>OK</v>
      </c>
      <c r="R962" s="19"/>
      <c r="S962" s="19"/>
      <c r="T962" s="19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1"/>
      <c r="AU962" s="21"/>
      <c r="AV962" s="21"/>
      <c r="AW962" s="22"/>
      <c r="AX962" s="99"/>
      <c r="AY962" s="20"/>
      <c r="AZ962" s="20"/>
      <c r="BA962" s="22"/>
      <c r="BB962">
        <v>954</v>
      </c>
      <c r="BC962" s="80"/>
      <c r="BD962" s="80"/>
      <c r="BE962" s="80"/>
      <c r="BF962" s="80"/>
      <c r="BG962" s="32" t="str">
        <f t="shared" si="158"/>
        <v/>
      </c>
      <c r="BH962" s="78">
        <f t="shared" si="156"/>
        <v>0</v>
      </c>
      <c r="BI962" s="2">
        <f t="shared" si="159"/>
        <v>0</v>
      </c>
      <c r="BJ962" s="2">
        <f t="shared" si="160"/>
        <v>0</v>
      </c>
      <c r="BK962" s="2">
        <f t="shared" si="157"/>
        <v>0</v>
      </c>
    </row>
    <row r="963" spans="2:63" ht="15" customHeight="1" x14ac:dyDescent="0.25">
      <c r="B963" s="14">
        <v>955</v>
      </c>
      <c r="C963" s="95" t="str">
        <f t="shared" si="161"/>
        <v/>
      </c>
      <c r="D963" s="15" t="str">
        <f t="shared" si="155"/>
        <v>OK</v>
      </c>
      <c r="E963" s="16" t="e">
        <f>VLOOKUP('Data Sheet'!$B$8,'Data Sheet'!$I$2:$J$9,2,FALSE)</f>
        <v>#N/A</v>
      </c>
      <c r="F963" s="16" t="str">
        <f t="shared" si="162"/>
        <v/>
      </c>
      <c r="G963" s="103">
        <f t="shared" si="163"/>
        <v>0</v>
      </c>
      <c r="H963" s="17" t="s">
        <v>26</v>
      </c>
      <c r="I963" s="17" t="s">
        <v>26</v>
      </c>
      <c r="J963" s="17" t="str">
        <f>IF('Data Sheet'!$B$9="NC-50","N/A","OK")</f>
        <v>OK</v>
      </c>
      <c r="K963" s="17" t="str">
        <f>IF('Data Sheet'!$B$9="NC-50","N/A","OK")</f>
        <v>OK</v>
      </c>
      <c r="L963" s="17" t="str">
        <f t="shared" si="164"/>
        <v>OK</v>
      </c>
      <c r="M963" s="17" t="str">
        <f t="shared" si="165"/>
        <v>OK</v>
      </c>
      <c r="N963" s="18" t="str">
        <f>IF(BO963&lt;&gt;"",
    IF(INT('Data Sheet'!$A$19)=INT('Data Sheet'!$B$19),
        --(INT('Data Sheet'!$A$19) &amp; "." &amp; BO963),
        IF(AND((--(INT('Data Sheet'!$A$19) &amp; "." &amp; BO963)&gt;=--('Data Sheet'!$A$19)), (--(INT('Data Sheet'!$A$19) &amp; "." &amp; BO963)&lt;=--('Data Sheet'!$B$19))),
            --(INT('Data Sheet'!$A$19) &amp; "." &amp; BO963),
            --(INT('Data Sheet'!$B$19) &amp; "." &amp; BO963)
        )
    ),
    IF(BN963&lt;&gt;"",
        IF(INT('Data Sheet'!$A$19)=INT('Data Sheet'!$B$19),
            --(INT('Data Sheet'!$A$19) &amp; "." &amp; LEFT(BN963,3)),
            IF(AND((--(INT('Data Sheet'!$A$19) &amp; "." &amp; LEFT(BN963,3))&gt;=--('Data Sheet'!$A$19)), (--(INT('Data Sheet'!$A$19) &amp; "." &amp; LEFT(BN963,3))&lt;=--('Data Sheet'!$B$19))),
                --(INT('Data Sheet'!$A$19) &amp; "." &amp; LEFT(BN963,3)),
                --(INT('Data Sheet'!$B$19) &amp; "." &amp; LEFT(BN963,3))
            )
        ),
        "OK"
    )
)</f>
        <v>OK</v>
      </c>
      <c r="O963" s="23" t="str">
        <f>IF(BP963&lt;&gt;"",
    IF(INT('Data Sheet'!$A$19)=INT('Data Sheet'!$B$19),
        --(INT('Data Sheet'!$A$19) &amp; "." &amp; BP963),
        IF(AND((--(INT('Data Sheet'!$A$19) &amp; "." &amp; BP963)&gt;=--('Data Sheet'!$A$19)), (--(INT('Data Sheet'!$A$19) &amp; "." &amp; BP963)&lt;=--('Data Sheet'!$B$19))),
            --(INT('Data Sheet'!$A$19) &amp; "." &amp; BP963),
            --(INT('Data Sheet'!$B$19) &amp; "." &amp; BP963)
        )
    ),
    IF(BN963&lt;&gt;"",
        IF(INT('Data Sheet'!$A$19)=INT('Data Sheet'!$B$19),
            --(INT('Data Sheet'!$A$19) &amp; "." &amp; RIGHT(BN963,3)),
            IF(AND((--(INT('Data Sheet'!$A$19) &amp; "." &amp; RIGHT(BN963,3))&gt;=--('Data Sheet'!$A$19)), (--(INT('Data Sheet'!$A$19) &amp; "." &amp; RIGHT(BN963,3))&lt;=--('Data Sheet'!$B$19))),
                --(INT('Data Sheet'!$A$19) &amp; "." &amp; RIGHT(BN963,3)),
                --(INT('Data Sheet'!$B$19) &amp; "." &amp; RIGHT(BN963,3))
            )
        ),
        "OK"
    )
)</f>
        <v>OK</v>
      </c>
      <c r="P963" s="23" t="str">
        <f>IF(BR963&lt;&gt;"",
    IF(INT('Data Sheet'!$A$19)=INT('Data Sheet'!$B$15),
        --(INT('Data Sheet'!$A$15) &amp; "." &amp; BR963),
        IF(AND((--(INT('Data Sheet'!$A$15) &amp; "." &amp; BR963)&gt;=--('Data Sheet'!$A$15)), (--(INT('Data Sheet'!$A$15) &amp; "." &amp; BR963)&lt;=--('Data Sheet'!$B$15))),
            --(INT('Data Sheet'!$A$15) &amp; "." &amp; BR963),
            --(INT('Data Sheet'!$B$15) &amp; "." &amp; BR963)
        )
    ),
    IF(BQ963&lt;&gt;"",
        IF(INT('Data Sheet'!$A$15)=INT('Data Sheet'!$B$15),
            --(INT('Data Sheet'!$A$15) &amp; "." &amp; LEFT(BQ963,3)),
            IF(AND((--(INT('Data Sheet'!$A$15) &amp; "." &amp; LEFT(BQ963,3))&gt;=--('Data Sheet'!$A$15)), (--(INT('Data Sheet'!$A$15) &amp; "." &amp; LEFT(BQ963,3))&lt;=--('Data Sheet'!$B$15))),
                --(INT('Data Sheet'!$A$15) &amp; "." &amp; LEFT(BQ963,3)),
                --(INT('Data Sheet'!$B$15) &amp; "." &amp; LEFT(BQ963,3))
            )
        ),
        "OK"
    )
)</f>
        <v>OK</v>
      </c>
      <c r="Q963" s="23" t="str">
        <f>IF(BS963&lt;&gt;"",
    IF(INT('Data Sheet'!$A$19)=INT('Data Sheet'!$B$15),
        --(INT('Data Sheet'!$A$15) &amp; "." &amp; BS963),
        IF(AND((--(INT('Data Sheet'!$A$15) &amp; "." &amp; BS963)&gt;=--('Data Sheet'!$A$15)), (--(INT('Data Sheet'!$A$15) &amp; "." &amp; BS963)&lt;=--('Data Sheet'!$B$15))),
            --(INT('Data Sheet'!$A$15) &amp; "." &amp; BS963),
            --(INT('Data Sheet'!$B$15) &amp; "." &amp; BS963)
        )
    ),
    IF(BQ963&lt;&gt;"",
        IF(INT('Data Sheet'!$A$15)=INT('Data Sheet'!$B$15),
            --(INT('Data Sheet'!$A$15) &amp; "." &amp; RIGHT(BQ963,3)),
            IF(AND((--(INT('Data Sheet'!$A$15) &amp; "." &amp; RIGHT(BQ963,3))&gt;=--('Data Sheet'!$A$15)), (--(INT('Data Sheet'!$A$15) &amp; "." &amp; RIGHT(BQ963,3))&lt;=--('Data Sheet'!$B$15))),
                --(INT('Data Sheet'!$A$15) &amp; "." &amp; RIGHT(BQ963,3)),
                --(INT('Data Sheet'!$B$15) &amp; "." &amp; RIGHT(BQ963,3))
            )
        ),
        "OK"
    )
)</f>
        <v>OK</v>
      </c>
      <c r="R963" s="19"/>
      <c r="S963" s="19"/>
      <c r="T963" s="19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1"/>
      <c r="AU963" s="21"/>
      <c r="AV963" s="21"/>
      <c r="AW963" s="22"/>
      <c r="AX963" s="99"/>
      <c r="AY963" s="20"/>
      <c r="AZ963" s="20"/>
      <c r="BA963" s="22"/>
      <c r="BB963">
        <v>955</v>
      </c>
      <c r="BC963" s="80"/>
      <c r="BD963" s="80"/>
      <c r="BE963" s="80"/>
      <c r="BF963" s="80"/>
      <c r="BG963" s="32" t="str">
        <f t="shared" si="158"/>
        <v/>
      </c>
      <c r="BH963" s="78">
        <f t="shared" si="156"/>
        <v>0</v>
      </c>
      <c r="BI963" s="2">
        <f t="shared" si="159"/>
        <v>0</v>
      </c>
      <c r="BJ963" s="2">
        <f t="shared" si="160"/>
        <v>0</v>
      </c>
      <c r="BK963" s="2">
        <f t="shared" si="157"/>
        <v>0</v>
      </c>
    </row>
    <row r="964" spans="2:63" ht="15" customHeight="1" x14ac:dyDescent="0.25">
      <c r="B964" s="14">
        <v>956</v>
      </c>
      <c r="C964" s="95" t="str">
        <f t="shared" si="161"/>
        <v/>
      </c>
      <c r="D964" s="15" t="str">
        <f t="shared" si="155"/>
        <v>OK</v>
      </c>
      <c r="E964" s="16" t="e">
        <f>VLOOKUP('Data Sheet'!$B$8,'Data Sheet'!$I$2:$J$9,2,FALSE)</f>
        <v>#N/A</v>
      </c>
      <c r="F964" s="16" t="str">
        <f t="shared" si="162"/>
        <v/>
      </c>
      <c r="G964" s="103">
        <f t="shared" si="163"/>
        <v>0</v>
      </c>
      <c r="H964" s="17" t="s">
        <v>26</v>
      </c>
      <c r="I964" s="17" t="s">
        <v>26</v>
      </c>
      <c r="J964" s="17" t="str">
        <f>IF('Data Sheet'!$B$9="NC-50","N/A","OK")</f>
        <v>OK</v>
      </c>
      <c r="K964" s="17" t="str">
        <f>IF('Data Sheet'!$B$9="NC-50","N/A","OK")</f>
        <v>OK</v>
      </c>
      <c r="L964" s="17" t="str">
        <f t="shared" si="164"/>
        <v>OK</v>
      </c>
      <c r="M964" s="17" t="str">
        <f t="shared" si="165"/>
        <v>OK</v>
      </c>
      <c r="N964" s="18" t="str">
        <f>IF(BO964&lt;&gt;"",
    IF(INT('Data Sheet'!$A$19)=INT('Data Sheet'!$B$19),
        --(INT('Data Sheet'!$A$19) &amp; "." &amp; BO964),
        IF(AND((--(INT('Data Sheet'!$A$19) &amp; "." &amp; BO964)&gt;=--('Data Sheet'!$A$19)), (--(INT('Data Sheet'!$A$19) &amp; "." &amp; BO964)&lt;=--('Data Sheet'!$B$19))),
            --(INT('Data Sheet'!$A$19) &amp; "." &amp; BO964),
            --(INT('Data Sheet'!$B$19) &amp; "." &amp; BO964)
        )
    ),
    IF(BN964&lt;&gt;"",
        IF(INT('Data Sheet'!$A$19)=INT('Data Sheet'!$B$19),
            --(INT('Data Sheet'!$A$19) &amp; "." &amp; LEFT(BN964,3)),
            IF(AND((--(INT('Data Sheet'!$A$19) &amp; "." &amp; LEFT(BN964,3))&gt;=--('Data Sheet'!$A$19)), (--(INT('Data Sheet'!$A$19) &amp; "." &amp; LEFT(BN964,3))&lt;=--('Data Sheet'!$B$19))),
                --(INT('Data Sheet'!$A$19) &amp; "." &amp; LEFT(BN964,3)),
                --(INT('Data Sheet'!$B$19) &amp; "." &amp; LEFT(BN964,3))
            )
        ),
        "OK"
    )
)</f>
        <v>OK</v>
      </c>
      <c r="O964" s="23" t="str">
        <f>IF(BP964&lt;&gt;"",
    IF(INT('Data Sheet'!$A$19)=INT('Data Sheet'!$B$19),
        --(INT('Data Sheet'!$A$19) &amp; "." &amp; BP964),
        IF(AND((--(INT('Data Sheet'!$A$19) &amp; "." &amp; BP964)&gt;=--('Data Sheet'!$A$19)), (--(INT('Data Sheet'!$A$19) &amp; "." &amp; BP964)&lt;=--('Data Sheet'!$B$19))),
            --(INT('Data Sheet'!$A$19) &amp; "." &amp; BP964),
            --(INT('Data Sheet'!$B$19) &amp; "." &amp; BP964)
        )
    ),
    IF(BN964&lt;&gt;"",
        IF(INT('Data Sheet'!$A$19)=INT('Data Sheet'!$B$19),
            --(INT('Data Sheet'!$A$19) &amp; "." &amp; RIGHT(BN964,3)),
            IF(AND((--(INT('Data Sheet'!$A$19) &amp; "." &amp; RIGHT(BN964,3))&gt;=--('Data Sheet'!$A$19)), (--(INT('Data Sheet'!$A$19) &amp; "." &amp; RIGHT(BN964,3))&lt;=--('Data Sheet'!$B$19))),
                --(INT('Data Sheet'!$A$19) &amp; "." &amp; RIGHT(BN964,3)),
                --(INT('Data Sheet'!$B$19) &amp; "." &amp; RIGHT(BN964,3))
            )
        ),
        "OK"
    )
)</f>
        <v>OK</v>
      </c>
      <c r="P964" s="23" t="str">
        <f>IF(BR964&lt;&gt;"",
    IF(INT('Data Sheet'!$A$19)=INT('Data Sheet'!$B$15),
        --(INT('Data Sheet'!$A$15) &amp; "." &amp; BR964),
        IF(AND((--(INT('Data Sheet'!$A$15) &amp; "." &amp; BR964)&gt;=--('Data Sheet'!$A$15)), (--(INT('Data Sheet'!$A$15) &amp; "." &amp; BR964)&lt;=--('Data Sheet'!$B$15))),
            --(INT('Data Sheet'!$A$15) &amp; "." &amp; BR964),
            --(INT('Data Sheet'!$B$15) &amp; "." &amp; BR964)
        )
    ),
    IF(BQ964&lt;&gt;"",
        IF(INT('Data Sheet'!$A$15)=INT('Data Sheet'!$B$15),
            --(INT('Data Sheet'!$A$15) &amp; "." &amp; LEFT(BQ964,3)),
            IF(AND((--(INT('Data Sheet'!$A$15) &amp; "." &amp; LEFT(BQ964,3))&gt;=--('Data Sheet'!$A$15)), (--(INT('Data Sheet'!$A$15) &amp; "." &amp; LEFT(BQ964,3))&lt;=--('Data Sheet'!$B$15))),
                --(INT('Data Sheet'!$A$15) &amp; "." &amp; LEFT(BQ964,3)),
                --(INT('Data Sheet'!$B$15) &amp; "." &amp; LEFT(BQ964,3))
            )
        ),
        "OK"
    )
)</f>
        <v>OK</v>
      </c>
      <c r="Q964" s="23" t="str">
        <f>IF(BS964&lt;&gt;"",
    IF(INT('Data Sheet'!$A$19)=INT('Data Sheet'!$B$15),
        --(INT('Data Sheet'!$A$15) &amp; "." &amp; BS964),
        IF(AND((--(INT('Data Sheet'!$A$15) &amp; "." &amp; BS964)&gt;=--('Data Sheet'!$A$15)), (--(INT('Data Sheet'!$A$15) &amp; "." &amp; BS964)&lt;=--('Data Sheet'!$B$15))),
            --(INT('Data Sheet'!$A$15) &amp; "." &amp; BS964),
            --(INT('Data Sheet'!$B$15) &amp; "." &amp; BS964)
        )
    ),
    IF(BQ964&lt;&gt;"",
        IF(INT('Data Sheet'!$A$15)=INT('Data Sheet'!$B$15),
            --(INT('Data Sheet'!$A$15) &amp; "." &amp; RIGHT(BQ964,3)),
            IF(AND((--(INT('Data Sheet'!$A$15) &amp; "." &amp; RIGHT(BQ964,3))&gt;=--('Data Sheet'!$A$15)), (--(INT('Data Sheet'!$A$15) &amp; "." &amp; RIGHT(BQ964,3))&lt;=--('Data Sheet'!$B$15))),
                --(INT('Data Sheet'!$A$15) &amp; "." &amp; RIGHT(BQ964,3)),
                --(INT('Data Sheet'!$B$15) &amp; "." &amp; RIGHT(BQ964,3))
            )
        ),
        "OK"
    )
)</f>
        <v>OK</v>
      </c>
      <c r="R964" s="19"/>
      <c r="S964" s="19"/>
      <c r="T964" s="19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1"/>
      <c r="AU964" s="21"/>
      <c r="AV964" s="21"/>
      <c r="AW964" s="22"/>
      <c r="AX964" s="99"/>
      <c r="AY964" s="20"/>
      <c r="AZ964" s="20"/>
      <c r="BA964" s="22"/>
      <c r="BB964">
        <v>956</v>
      </c>
      <c r="BC964" s="80"/>
      <c r="BD964" s="80"/>
      <c r="BE964" s="80"/>
      <c r="BF964" s="80"/>
      <c r="BG964" s="32" t="str">
        <f t="shared" si="158"/>
        <v/>
      </c>
      <c r="BH964" s="78">
        <f t="shared" si="156"/>
        <v>0</v>
      </c>
      <c r="BI964" s="2">
        <f t="shared" si="159"/>
        <v>0</v>
      </c>
      <c r="BJ964" s="2">
        <f t="shared" si="160"/>
        <v>0</v>
      </c>
      <c r="BK964" s="2">
        <f t="shared" si="157"/>
        <v>0</v>
      </c>
    </row>
    <row r="965" spans="2:63" ht="15" customHeight="1" x14ac:dyDescent="0.25">
      <c r="B965" s="14">
        <v>957</v>
      </c>
      <c r="C965" s="95" t="str">
        <f t="shared" si="161"/>
        <v/>
      </c>
      <c r="D965" s="15" t="str">
        <f t="shared" si="155"/>
        <v>OK</v>
      </c>
      <c r="E965" s="16" t="e">
        <f>VLOOKUP('Data Sheet'!$B$8,'Data Sheet'!$I$2:$J$9,2,FALSE)</f>
        <v>#N/A</v>
      </c>
      <c r="F965" s="16" t="str">
        <f t="shared" si="162"/>
        <v/>
      </c>
      <c r="G965" s="103">
        <f t="shared" si="163"/>
        <v>0</v>
      </c>
      <c r="H965" s="17" t="s">
        <v>26</v>
      </c>
      <c r="I965" s="17" t="s">
        <v>26</v>
      </c>
      <c r="J965" s="17" t="str">
        <f>IF('Data Sheet'!$B$9="NC-50","N/A","OK")</f>
        <v>OK</v>
      </c>
      <c r="K965" s="17" t="str">
        <f>IF('Data Sheet'!$B$9="NC-50","N/A","OK")</f>
        <v>OK</v>
      </c>
      <c r="L965" s="17" t="str">
        <f t="shared" si="164"/>
        <v>OK</v>
      </c>
      <c r="M965" s="17" t="str">
        <f t="shared" si="165"/>
        <v>OK</v>
      </c>
      <c r="N965" s="18" t="str">
        <f>IF(BO965&lt;&gt;"",
    IF(INT('Data Sheet'!$A$19)=INT('Data Sheet'!$B$19),
        --(INT('Data Sheet'!$A$19) &amp; "." &amp; BO965),
        IF(AND((--(INT('Data Sheet'!$A$19) &amp; "." &amp; BO965)&gt;=--('Data Sheet'!$A$19)), (--(INT('Data Sheet'!$A$19) &amp; "." &amp; BO965)&lt;=--('Data Sheet'!$B$19))),
            --(INT('Data Sheet'!$A$19) &amp; "." &amp; BO965),
            --(INT('Data Sheet'!$B$19) &amp; "." &amp; BO965)
        )
    ),
    IF(BN965&lt;&gt;"",
        IF(INT('Data Sheet'!$A$19)=INT('Data Sheet'!$B$19),
            --(INT('Data Sheet'!$A$19) &amp; "." &amp; LEFT(BN965,3)),
            IF(AND((--(INT('Data Sheet'!$A$19) &amp; "." &amp; LEFT(BN965,3))&gt;=--('Data Sheet'!$A$19)), (--(INT('Data Sheet'!$A$19) &amp; "." &amp; LEFT(BN965,3))&lt;=--('Data Sheet'!$B$19))),
                --(INT('Data Sheet'!$A$19) &amp; "." &amp; LEFT(BN965,3)),
                --(INT('Data Sheet'!$B$19) &amp; "." &amp; LEFT(BN965,3))
            )
        ),
        "OK"
    )
)</f>
        <v>OK</v>
      </c>
      <c r="O965" s="23" t="str">
        <f>IF(BP965&lt;&gt;"",
    IF(INT('Data Sheet'!$A$19)=INT('Data Sheet'!$B$19),
        --(INT('Data Sheet'!$A$19) &amp; "." &amp; BP965),
        IF(AND((--(INT('Data Sheet'!$A$19) &amp; "." &amp; BP965)&gt;=--('Data Sheet'!$A$19)), (--(INT('Data Sheet'!$A$19) &amp; "." &amp; BP965)&lt;=--('Data Sheet'!$B$19))),
            --(INT('Data Sheet'!$A$19) &amp; "." &amp; BP965),
            --(INT('Data Sheet'!$B$19) &amp; "." &amp; BP965)
        )
    ),
    IF(BN965&lt;&gt;"",
        IF(INT('Data Sheet'!$A$19)=INT('Data Sheet'!$B$19),
            --(INT('Data Sheet'!$A$19) &amp; "." &amp; RIGHT(BN965,3)),
            IF(AND((--(INT('Data Sheet'!$A$19) &amp; "." &amp; RIGHT(BN965,3))&gt;=--('Data Sheet'!$A$19)), (--(INT('Data Sheet'!$A$19) &amp; "." &amp; RIGHT(BN965,3))&lt;=--('Data Sheet'!$B$19))),
                --(INT('Data Sheet'!$A$19) &amp; "." &amp; RIGHT(BN965,3)),
                --(INT('Data Sheet'!$B$19) &amp; "." &amp; RIGHT(BN965,3))
            )
        ),
        "OK"
    )
)</f>
        <v>OK</v>
      </c>
      <c r="P965" s="23" t="str">
        <f>IF(BR965&lt;&gt;"",
    IF(INT('Data Sheet'!$A$19)=INT('Data Sheet'!$B$15),
        --(INT('Data Sheet'!$A$15) &amp; "." &amp; BR965),
        IF(AND((--(INT('Data Sheet'!$A$15) &amp; "." &amp; BR965)&gt;=--('Data Sheet'!$A$15)), (--(INT('Data Sheet'!$A$15) &amp; "." &amp; BR965)&lt;=--('Data Sheet'!$B$15))),
            --(INT('Data Sheet'!$A$15) &amp; "." &amp; BR965),
            --(INT('Data Sheet'!$B$15) &amp; "." &amp; BR965)
        )
    ),
    IF(BQ965&lt;&gt;"",
        IF(INT('Data Sheet'!$A$15)=INT('Data Sheet'!$B$15),
            --(INT('Data Sheet'!$A$15) &amp; "." &amp; LEFT(BQ965,3)),
            IF(AND((--(INT('Data Sheet'!$A$15) &amp; "." &amp; LEFT(BQ965,3))&gt;=--('Data Sheet'!$A$15)), (--(INT('Data Sheet'!$A$15) &amp; "." &amp; LEFT(BQ965,3))&lt;=--('Data Sheet'!$B$15))),
                --(INT('Data Sheet'!$A$15) &amp; "." &amp; LEFT(BQ965,3)),
                --(INT('Data Sheet'!$B$15) &amp; "." &amp; LEFT(BQ965,3))
            )
        ),
        "OK"
    )
)</f>
        <v>OK</v>
      </c>
      <c r="Q965" s="23" t="str">
        <f>IF(BS965&lt;&gt;"",
    IF(INT('Data Sheet'!$A$19)=INT('Data Sheet'!$B$15),
        --(INT('Data Sheet'!$A$15) &amp; "." &amp; BS965),
        IF(AND((--(INT('Data Sheet'!$A$15) &amp; "." &amp; BS965)&gt;=--('Data Sheet'!$A$15)), (--(INT('Data Sheet'!$A$15) &amp; "." &amp; BS965)&lt;=--('Data Sheet'!$B$15))),
            --(INT('Data Sheet'!$A$15) &amp; "." &amp; BS965),
            --(INT('Data Sheet'!$B$15) &amp; "." &amp; BS965)
        )
    ),
    IF(BQ965&lt;&gt;"",
        IF(INT('Data Sheet'!$A$15)=INT('Data Sheet'!$B$15),
            --(INT('Data Sheet'!$A$15) &amp; "." &amp; RIGHT(BQ965,3)),
            IF(AND((--(INT('Data Sheet'!$A$15) &amp; "." &amp; RIGHT(BQ965,3))&gt;=--('Data Sheet'!$A$15)), (--(INT('Data Sheet'!$A$15) &amp; "." &amp; RIGHT(BQ965,3))&lt;=--('Data Sheet'!$B$15))),
                --(INT('Data Sheet'!$A$15) &amp; "." &amp; RIGHT(BQ965,3)),
                --(INT('Data Sheet'!$B$15) &amp; "." &amp; RIGHT(BQ965,3))
            )
        ),
        "OK"
    )
)</f>
        <v>OK</v>
      </c>
      <c r="R965" s="19"/>
      <c r="S965" s="19"/>
      <c r="T965" s="19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1"/>
      <c r="AU965" s="21"/>
      <c r="AV965" s="21"/>
      <c r="AW965" s="22"/>
      <c r="AX965" s="99"/>
      <c r="AY965" s="20"/>
      <c r="AZ965" s="20"/>
      <c r="BA965" s="22"/>
      <c r="BB965">
        <v>957</v>
      </c>
      <c r="BC965" s="80"/>
      <c r="BD965" s="80"/>
      <c r="BE965" s="80"/>
      <c r="BF965" s="80"/>
      <c r="BG965" s="32" t="str">
        <f t="shared" si="158"/>
        <v/>
      </c>
      <c r="BH965" s="78">
        <f t="shared" si="156"/>
        <v>0</v>
      </c>
      <c r="BI965" s="2">
        <f t="shared" si="159"/>
        <v>0</v>
      </c>
      <c r="BJ965" s="2">
        <f t="shared" si="160"/>
        <v>0</v>
      </c>
      <c r="BK965" s="2">
        <f t="shared" si="157"/>
        <v>0</v>
      </c>
    </row>
    <row r="966" spans="2:63" ht="15" customHeight="1" x14ac:dyDescent="0.25">
      <c r="B966" s="14">
        <v>958</v>
      </c>
      <c r="C966" s="95" t="str">
        <f t="shared" si="161"/>
        <v/>
      </c>
      <c r="D966" s="15" t="str">
        <f t="shared" si="155"/>
        <v>OK</v>
      </c>
      <c r="E966" s="16" t="e">
        <f>VLOOKUP('Data Sheet'!$B$8,'Data Sheet'!$I$2:$J$9,2,FALSE)</f>
        <v>#N/A</v>
      </c>
      <c r="F966" s="16" t="str">
        <f t="shared" si="162"/>
        <v/>
      </c>
      <c r="G966" s="103">
        <f t="shared" si="163"/>
        <v>0</v>
      </c>
      <c r="H966" s="17" t="s">
        <v>26</v>
      </c>
      <c r="I966" s="17" t="s">
        <v>26</v>
      </c>
      <c r="J966" s="17" t="str">
        <f>IF('Data Sheet'!$B$9="NC-50","N/A","OK")</f>
        <v>OK</v>
      </c>
      <c r="K966" s="17" t="str">
        <f>IF('Data Sheet'!$B$9="NC-50","N/A","OK")</f>
        <v>OK</v>
      </c>
      <c r="L966" s="17" t="str">
        <f t="shared" si="164"/>
        <v>OK</v>
      </c>
      <c r="M966" s="17" t="str">
        <f t="shared" si="165"/>
        <v>OK</v>
      </c>
      <c r="N966" s="18" t="str">
        <f>IF(BO966&lt;&gt;"",
    IF(INT('Data Sheet'!$A$19)=INT('Data Sheet'!$B$19),
        --(INT('Data Sheet'!$A$19) &amp; "." &amp; BO966),
        IF(AND((--(INT('Data Sheet'!$A$19) &amp; "." &amp; BO966)&gt;=--('Data Sheet'!$A$19)), (--(INT('Data Sheet'!$A$19) &amp; "." &amp; BO966)&lt;=--('Data Sheet'!$B$19))),
            --(INT('Data Sheet'!$A$19) &amp; "." &amp; BO966),
            --(INT('Data Sheet'!$B$19) &amp; "." &amp; BO966)
        )
    ),
    IF(BN966&lt;&gt;"",
        IF(INT('Data Sheet'!$A$19)=INT('Data Sheet'!$B$19),
            --(INT('Data Sheet'!$A$19) &amp; "." &amp; LEFT(BN966,3)),
            IF(AND((--(INT('Data Sheet'!$A$19) &amp; "." &amp; LEFT(BN966,3))&gt;=--('Data Sheet'!$A$19)), (--(INT('Data Sheet'!$A$19) &amp; "." &amp; LEFT(BN966,3))&lt;=--('Data Sheet'!$B$19))),
                --(INT('Data Sheet'!$A$19) &amp; "." &amp; LEFT(BN966,3)),
                --(INT('Data Sheet'!$B$19) &amp; "." &amp; LEFT(BN966,3))
            )
        ),
        "OK"
    )
)</f>
        <v>OK</v>
      </c>
      <c r="O966" s="23" t="str">
        <f>IF(BP966&lt;&gt;"",
    IF(INT('Data Sheet'!$A$19)=INT('Data Sheet'!$B$19),
        --(INT('Data Sheet'!$A$19) &amp; "." &amp; BP966),
        IF(AND((--(INT('Data Sheet'!$A$19) &amp; "." &amp; BP966)&gt;=--('Data Sheet'!$A$19)), (--(INT('Data Sheet'!$A$19) &amp; "." &amp; BP966)&lt;=--('Data Sheet'!$B$19))),
            --(INT('Data Sheet'!$A$19) &amp; "." &amp; BP966),
            --(INT('Data Sheet'!$B$19) &amp; "." &amp; BP966)
        )
    ),
    IF(BN966&lt;&gt;"",
        IF(INT('Data Sheet'!$A$19)=INT('Data Sheet'!$B$19),
            --(INT('Data Sheet'!$A$19) &amp; "." &amp; RIGHT(BN966,3)),
            IF(AND((--(INT('Data Sheet'!$A$19) &amp; "." &amp; RIGHT(BN966,3))&gt;=--('Data Sheet'!$A$19)), (--(INT('Data Sheet'!$A$19) &amp; "." &amp; RIGHT(BN966,3))&lt;=--('Data Sheet'!$B$19))),
                --(INT('Data Sheet'!$A$19) &amp; "." &amp; RIGHT(BN966,3)),
                --(INT('Data Sheet'!$B$19) &amp; "." &amp; RIGHT(BN966,3))
            )
        ),
        "OK"
    )
)</f>
        <v>OK</v>
      </c>
      <c r="P966" s="23" t="str">
        <f>IF(BR966&lt;&gt;"",
    IF(INT('Data Sheet'!$A$19)=INT('Data Sheet'!$B$15),
        --(INT('Data Sheet'!$A$15) &amp; "." &amp; BR966),
        IF(AND((--(INT('Data Sheet'!$A$15) &amp; "." &amp; BR966)&gt;=--('Data Sheet'!$A$15)), (--(INT('Data Sheet'!$A$15) &amp; "." &amp; BR966)&lt;=--('Data Sheet'!$B$15))),
            --(INT('Data Sheet'!$A$15) &amp; "." &amp; BR966),
            --(INT('Data Sheet'!$B$15) &amp; "." &amp; BR966)
        )
    ),
    IF(BQ966&lt;&gt;"",
        IF(INT('Data Sheet'!$A$15)=INT('Data Sheet'!$B$15),
            --(INT('Data Sheet'!$A$15) &amp; "." &amp; LEFT(BQ966,3)),
            IF(AND((--(INT('Data Sheet'!$A$15) &amp; "." &amp; LEFT(BQ966,3))&gt;=--('Data Sheet'!$A$15)), (--(INT('Data Sheet'!$A$15) &amp; "." &amp; LEFT(BQ966,3))&lt;=--('Data Sheet'!$B$15))),
                --(INT('Data Sheet'!$A$15) &amp; "." &amp; LEFT(BQ966,3)),
                --(INT('Data Sheet'!$B$15) &amp; "." &amp; LEFT(BQ966,3))
            )
        ),
        "OK"
    )
)</f>
        <v>OK</v>
      </c>
      <c r="Q966" s="23" t="str">
        <f>IF(BS966&lt;&gt;"",
    IF(INT('Data Sheet'!$A$19)=INT('Data Sheet'!$B$15),
        --(INT('Data Sheet'!$A$15) &amp; "." &amp; BS966),
        IF(AND((--(INT('Data Sheet'!$A$15) &amp; "." &amp; BS966)&gt;=--('Data Sheet'!$A$15)), (--(INT('Data Sheet'!$A$15) &amp; "." &amp; BS966)&lt;=--('Data Sheet'!$B$15))),
            --(INT('Data Sheet'!$A$15) &amp; "." &amp; BS966),
            --(INT('Data Sheet'!$B$15) &amp; "." &amp; BS966)
        )
    ),
    IF(BQ966&lt;&gt;"",
        IF(INT('Data Sheet'!$A$15)=INT('Data Sheet'!$B$15),
            --(INT('Data Sheet'!$A$15) &amp; "." &amp; RIGHT(BQ966,3)),
            IF(AND((--(INT('Data Sheet'!$A$15) &amp; "." &amp; RIGHT(BQ966,3))&gt;=--('Data Sheet'!$A$15)), (--(INT('Data Sheet'!$A$15) &amp; "." &amp; RIGHT(BQ966,3))&lt;=--('Data Sheet'!$B$15))),
                --(INT('Data Sheet'!$A$15) &amp; "." &amp; RIGHT(BQ966,3)),
                --(INT('Data Sheet'!$B$15) &amp; "." &amp; RIGHT(BQ966,3))
            )
        ),
        "OK"
    )
)</f>
        <v>OK</v>
      </c>
      <c r="R966" s="19"/>
      <c r="S966" s="19"/>
      <c r="T966" s="19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1"/>
      <c r="AU966" s="21"/>
      <c r="AV966" s="21"/>
      <c r="AW966" s="22"/>
      <c r="AX966" s="99"/>
      <c r="AY966" s="20"/>
      <c r="AZ966" s="20"/>
      <c r="BA966" s="22"/>
      <c r="BB966">
        <v>958</v>
      </c>
      <c r="BC966" s="80"/>
      <c r="BD966" s="80"/>
      <c r="BE966" s="80"/>
      <c r="BF966" s="80"/>
      <c r="BG966" s="32" t="str">
        <f t="shared" si="158"/>
        <v/>
      </c>
      <c r="BH966" s="78">
        <f t="shared" si="156"/>
        <v>0</v>
      </c>
      <c r="BI966" s="2">
        <f t="shared" si="159"/>
        <v>0</v>
      </c>
      <c r="BJ966" s="2">
        <f t="shared" si="160"/>
        <v>0</v>
      </c>
      <c r="BK966" s="2">
        <f t="shared" si="157"/>
        <v>0</v>
      </c>
    </row>
    <row r="967" spans="2:63" ht="15" customHeight="1" x14ac:dyDescent="0.25">
      <c r="B967" s="14">
        <v>959</v>
      </c>
      <c r="C967" s="95" t="str">
        <f t="shared" si="161"/>
        <v/>
      </c>
      <c r="D967" s="15" t="str">
        <f t="shared" si="155"/>
        <v>OK</v>
      </c>
      <c r="E967" s="16" t="e">
        <f>VLOOKUP('Data Sheet'!$B$8,'Data Sheet'!$I$2:$J$9,2,FALSE)</f>
        <v>#N/A</v>
      </c>
      <c r="F967" s="16" t="str">
        <f t="shared" si="162"/>
        <v/>
      </c>
      <c r="G967" s="103">
        <f t="shared" si="163"/>
        <v>0</v>
      </c>
      <c r="H967" s="17" t="s">
        <v>26</v>
      </c>
      <c r="I967" s="17" t="s">
        <v>26</v>
      </c>
      <c r="J967" s="17" t="str">
        <f>IF('Data Sheet'!$B$9="NC-50","N/A","OK")</f>
        <v>OK</v>
      </c>
      <c r="K967" s="17" t="str">
        <f>IF('Data Sheet'!$B$9="NC-50","N/A","OK")</f>
        <v>OK</v>
      </c>
      <c r="L967" s="17" t="str">
        <f t="shared" si="164"/>
        <v>OK</v>
      </c>
      <c r="M967" s="17" t="str">
        <f t="shared" si="165"/>
        <v>OK</v>
      </c>
      <c r="N967" s="18" t="str">
        <f>IF(BO967&lt;&gt;"",
    IF(INT('Data Sheet'!$A$19)=INT('Data Sheet'!$B$19),
        --(INT('Data Sheet'!$A$19) &amp; "." &amp; BO967),
        IF(AND((--(INT('Data Sheet'!$A$19) &amp; "." &amp; BO967)&gt;=--('Data Sheet'!$A$19)), (--(INT('Data Sheet'!$A$19) &amp; "." &amp; BO967)&lt;=--('Data Sheet'!$B$19))),
            --(INT('Data Sheet'!$A$19) &amp; "." &amp; BO967),
            --(INT('Data Sheet'!$B$19) &amp; "." &amp; BO967)
        )
    ),
    IF(BN967&lt;&gt;"",
        IF(INT('Data Sheet'!$A$19)=INT('Data Sheet'!$B$19),
            --(INT('Data Sheet'!$A$19) &amp; "." &amp; LEFT(BN967,3)),
            IF(AND((--(INT('Data Sheet'!$A$19) &amp; "." &amp; LEFT(BN967,3))&gt;=--('Data Sheet'!$A$19)), (--(INT('Data Sheet'!$A$19) &amp; "." &amp; LEFT(BN967,3))&lt;=--('Data Sheet'!$B$19))),
                --(INT('Data Sheet'!$A$19) &amp; "." &amp; LEFT(BN967,3)),
                --(INT('Data Sheet'!$B$19) &amp; "." &amp; LEFT(BN967,3))
            )
        ),
        "OK"
    )
)</f>
        <v>OK</v>
      </c>
      <c r="O967" s="23" t="str">
        <f>IF(BP967&lt;&gt;"",
    IF(INT('Data Sheet'!$A$19)=INT('Data Sheet'!$B$19),
        --(INT('Data Sheet'!$A$19) &amp; "." &amp; BP967),
        IF(AND((--(INT('Data Sheet'!$A$19) &amp; "." &amp; BP967)&gt;=--('Data Sheet'!$A$19)), (--(INT('Data Sheet'!$A$19) &amp; "." &amp; BP967)&lt;=--('Data Sheet'!$B$19))),
            --(INT('Data Sheet'!$A$19) &amp; "." &amp; BP967),
            --(INT('Data Sheet'!$B$19) &amp; "." &amp; BP967)
        )
    ),
    IF(BN967&lt;&gt;"",
        IF(INT('Data Sheet'!$A$19)=INT('Data Sheet'!$B$19),
            --(INT('Data Sheet'!$A$19) &amp; "." &amp; RIGHT(BN967,3)),
            IF(AND((--(INT('Data Sheet'!$A$19) &amp; "." &amp; RIGHT(BN967,3))&gt;=--('Data Sheet'!$A$19)), (--(INT('Data Sheet'!$A$19) &amp; "." &amp; RIGHT(BN967,3))&lt;=--('Data Sheet'!$B$19))),
                --(INT('Data Sheet'!$A$19) &amp; "." &amp; RIGHT(BN967,3)),
                --(INT('Data Sheet'!$B$19) &amp; "." &amp; RIGHT(BN967,3))
            )
        ),
        "OK"
    )
)</f>
        <v>OK</v>
      </c>
      <c r="P967" s="23" t="str">
        <f>IF(BR967&lt;&gt;"",
    IF(INT('Data Sheet'!$A$19)=INT('Data Sheet'!$B$15),
        --(INT('Data Sheet'!$A$15) &amp; "." &amp; BR967),
        IF(AND((--(INT('Data Sheet'!$A$15) &amp; "." &amp; BR967)&gt;=--('Data Sheet'!$A$15)), (--(INT('Data Sheet'!$A$15) &amp; "." &amp; BR967)&lt;=--('Data Sheet'!$B$15))),
            --(INT('Data Sheet'!$A$15) &amp; "." &amp; BR967),
            --(INT('Data Sheet'!$B$15) &amp; "." &amp; BR967)
        )
    ),
    IF(BQ967&lt;&gt;"",
        IF(INT('Data Sheet'!$A$15)=INT('Data Sheet'!$B$15),
            --(INT('Data Sheet'!$A$15) &amp; "." &amp; LEFT(BQ967,3)),
            IF(AND((--(INT('Data Sheet'!$A$15) &amp; "." &amp; LEFT(BQ967,3))&gt;=--('Data Sheet'!$A$15)), (--(INT('Data Sheet'!$A$15) &amp; "." &amp; LEFT(BQ967,3))&lt;=--('Data Sheet'!$B$15))),
                --(INT('Data Sheet'!$A$15) &amp; "." &amp; LEFT(BQ967,3)),
                --(INT('Data Sheet'!$B$15) &amp; "." &amp; LEFT(BQ967,3))
            )
        ),
        "OK"
    )
)</f>
        <v>OK</v>
      </c>
      <c r="Q967" s="23" t="str">
        <f>IF(BS967&lt;&gt;"",
    IF(INT('Data Sheet'!$A$19)=INT('Data Sheet'!$B$15),
        --(INT('Data Sheet'!$A$15) &amp; "." &amp; BS967),
        IF(AND((--(INT('Data Sheet'!$A$15) &amp; "." &amp; BS967)&gt;=--('Data Sheet'!$A$15)), (--(INT('Data Sheet'!$A$15) &amp; "." &amp; BS967)&lt;=--('Data Sheet'!$B$15))),
            --(INT('Data Sheet'!$A$15) &amp; "." &amp; BS967),
            --(INT('Data Sheet'!$B$15) &amp; "." &amp; BS967)
        )
    ),
    IF(BQ967&lt;&gt;"",
        IF(INT('Data Sheet'!$A$15)=INT('Data Sheet'!$B$15),
            --(INT('Data Sheet'!$A$15) &amp; "." &amp; RIGHT(BQ967,3)),
            IF(AND((--(INT('Data Sheet'!$A$15) &amp; "." &amp; RIGHT(BQ967,3))&gt;=--('Data Sheet'!$A$15)), (--(INT('Data Sheet'!$A$15) &amp; "." &amp; RIGHT(BQ967,3))&lt;=--('Data Sheet'!$B$15))),
                --(INT('Data Sheet'!$A$15) &amp; "." &amp; RIGHT(BQ967,3)),
                --(INT('Data Sheet'!$B$15) &amp; "." &amp; RIGHT(BQ967,3))
            )
        ),
        "OK"
    )
)</f>
        <v>OK</v>
      </c>
      <c r="R967" s="19"/>
      <c r="S967" s="19"/>
      <c r="T967" s="19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1"/>
      <c r="AU967" s="21"/>
      <c r="AV967" s="21"/>
      <c r="AW967" s="22"/>
      <c r="AX967" s="99"/>
      <c r="AY967" s="20"/>
      <c r="AZ967" s="20"/>
      <c r="BA967" s="22"/>
      <c r="BB967">
        <v>959</v>
      </c>
      <c r="BC967" s="80"/>
      <c r="BD967" s="80"/>
      <c r="BE967" s="80"/>
      <c r="BF967" s="80"/>
      <c r="BG967" s="32" t="str">
        <f t="shared" si="158"/>
        <v/>
      </c>
      <c r="BH967" s="78">
        <f t="shared" si="156"/>
        <v>0</v>
      </c>
      <c r="BI967" s="2">
        <f t="shared" si="159"/>
        <v>0</v>
      </c>
      <c r="BJ967" s="2">
        <f t="shared" si="160"/>
        <v>0</v>
      </c>
      <c r="BK967" s="2">
        <f t="shared" si="157"/>
        <v>0</v>
      </c>
    </row>
    <row r="968" spans="2:63" ht="15" customHeight="1" x14ac:dyDescent="0.25">
      <c r="B968" s="14">
        <v>960</v>
      </c>
      <c r="C968" s="95" t="str">
        <f t="shared" si="161"/>
        <v/>
      </c>
      <c r="D968" s="15" t="str">
        <f t="shared" si="155"/>
        <v>OK</v>
      </c>
      <c r="E968" s="16" t="e">
        <f>VLOOKUP('Data Sheet'!$B$8,'Data Sheet'!$I$2:$J$9,2,FALSE)</f>
        <v>#N/A</v>
      </c>
      <c r="F968" s="16" t="str">
        <f t="shared" si="162"/>
        <v/>
      </c>
      <c r="G968" s="103">
        <f t="shared" si="163"/>
        <v>0</v>
      </c>
      <c r="H968" s="17" t="s">
        <v>26</v>
      </c>
      <c r="I968" s="17" t="s">
        <v>26</v>
      </c>
      <c r="J968" s="17" t="str">
        <f>IF('Data Sheet'!$B$9="NC-50","N/A","OK")</f>
        <v>OK</v>
      </c>
      <c r="K968" s="17" t="str">
        <f>IF('Data Sheet'!$B$9="NC-50","N/A","OK")</f>
        <v>OK</v>
      </c>
      <c r="L968" s="17" t="str">
        <f t="shared" si="164"/>
        <v>OK</v>
      </c>
      <c r="M968" s="17" t="str">
        <f t="shared" si="165"/>
        <v>OK</v>
      </c>
      <c r="N968" s="18" t="str">
        <f>IF(BO968&lt;&gt;"",
    IF(INT('Data Sheet'!$A$19)=INT('Data Sheet'!$B$19),
        --(INT('Data Sheet'!$A$19) &amp; "." &amp; BO968),
        IF(AND((--(INT('Data Sheet'!$A$19) &amp; "." &amp; BO968)&gt;=--('Data Sheet'!$A$19)), (--(INT('Data Sheet'!$A$19) &amp; "." &amp; BO968)&lt;=--('Data Sheet'!$B$19))),
            --(INT('Data Sheet'!$A$19) &amp; "." &amp; BO968),
            --(INT('Data Sheet'!$B$19) &amp; "." &amp; BO968)
        )
    ),
    IF(BN968&lt;&gt;"",
        IF(INT('Data Sheet'!$A$19)=INT('Data Sheet'!$B$19),
            --(INT('Data Sheet'!$A$19) &amp; "." &amp; LEFT(BN968,3)),
            IF(AND((--(INT('Data Sheet'!$A$19) &amp; "." &amp; LEFT(BN968,3))&gt;=--('Data Sheet'!$A$19)), (--(INT('Data Sheet'!$A$19) &amp; "." &amp; LEFT(BN968,3))&lt;=--('Data Sheet'!$B$19))),
                --(INT('Data Sheet'!$A$19) &amp; "." &amp; LEFT(BN968,3)),
                --(INT('Data Sheet'!$B$19) &amp; "." &amp; LEFT(BN968,3))
            )
        ),
        "OK"
    )
)</f>
        <v>OK</v>
      </c>
      <c r="O968" s="23" t="str">
        <f>IF(BP968&lt;&gt;"",
    IF(INT('Data Sheet'!$A$19)=INT('Data Sheet'!$B$19),
        --(INT('Data Sheet'!$A$19) &amp; "." &amp; BP968),
        IF(AND((--(INT('Data Sheet'!$A$19) &amp; "." &amp; BP968)&gt;=--('Data Sheet'!$A$19)), (--(INT('Data Sheet'!$A$19) &amp; "." &amp; BP968)&lt;=--('Data Sheet'!$B$19))),
            --(INT('Data Sheet'!$A$19) &amp; "." &amp; BP968),
            --(INT('Data Sheet'!$B$19) &amp; "." &amp; BP968)
        )
    ),
    IF(BN968&lt;&gt;"",
        IF(INT('Data Sheet'!$A$19)=INT('Data Sheet'!$B$19),
            --(INT('Data Sheet'!$A$19) &amp; "." &amp; RIGHT(BN968,3)),
            IF(AND((--(INT('Data Sheet'!$A$19) &amp; "." &amp; RIGHT(BN968,3))&gt;=--('Data Sheet'!$A$19)), (--(INT('Data Sheet'!$A$19) &amp; "." &amp; RIGHT(BN968,3))&lt;=--('Data Sheet'!$B$19))),
                --(INT('Data Sheet'!$A$19) &amp; "." &amp; RIGHT(BN968,3)),
                --(INT('Data Sheet'!$B$19) &amp; "." &amp; RIGHT(BN968,3))
            )
        ),
        "OK"
    )
)</f>
        <v>OK</v>
      </c>
      <c r="P968" s="23" t="str">
        <f>IF(BR968&lt;&gt;"",
    IF(INT('Data Sheet'!$A$19)=INT('Data Sheet'!$B$15),
        --(INT('Data Sheet'!$A$15) &amp; "." &amp; BR968),
        IF(AND((--(INT('Data Sheet'!$A$15) &amp; "." &amp; BR968)&gt;=--('Data Sheet'!$A$15)), (--(INT('Data Sheet'!$A$15) &amp; "." &amp; BR968)&lt;=--('Data Sheet'!$B$15))),
            --(INT('Data Sheet'!$A$15) &amp; "." &amp; BR968),
            --(INT('Data Sheet'!$B$15) &amp; "." &amp; BR968)
        )
    ),
    IF(BQ968&lt;&gt;"",
        IF(INT('Data Sheet'!$A$15)=INT('Data Sheet'!$B$15),
            --(INT('Data Sheet'!$A$15) &amp; "." &amp; LEFT(BQ968,3)),
            IF(AND((--(INT('Data Sheet'!$A$15) &amp; "." &amp; LEFT(BQ968,3))&gt;=--('Data Sheet'!$A$15)), (--(INT('Data Sheet'!$A$15) &amp; "." &amp; LEFT(BQ968,3))&lt;=--('Data Sheet'!$B$15))),
                --(INT('Data Sheet'!$A$15) &amp; "." &amp; LEFT(BQ968,3)),
                --(INT('Data Sheet'!$B$15) &amp; "." &amp; LEFT(BQ968,3))
            )
        ),
        "OK"
    )
)</f>
        <v>OK</v>
      </c>
      <c r="Q968" s="23" t="str">
        <f>IF(BS968&lt;&gt;"",
    IF(INT('Data Sheet'!$A$19)=INT('Data Sheet'!$B$15),
        --(INT('Data Sheet'!$A$15) &amp; "." &amp; BS968),
        IF(AND((--(INT('Data Sheet'!$A$15) &amp; "." &amp; BS968)&gt;=--('Data Sheet'!$A$15)), (--(INT('Data Sheet'!$A$15) &amp; "." &amp; BS968)&lt;=--('Data Sheet'!$B$15))),
            --(INT('Data Sheet'!$A$15) &amp; "." &amp; BS968),
            --(INT('Data Sheet'!$B$15) &amp; "." &amp; BS968)
        )
    ),
    IF(BQ968&lt;&gt;"",
        IF(INT('Data Sheet'!$A$15)=INT('Data Sheet'!$B$15),
            --(INT('Data Sheet'!$A$15) &amp; "." &amp; RIGHT(BQ968,3)),
            IF(AND((--(INT('Data Sheet'!$A$15) &amp; "." &amp; RIGHT(BQ968,3))&gt;=--('Data Sheet'!$A$15)), (--(INT('Data Sheet'!$A$15) &amp; "." &amp; RIGHT(BQ968,3))&lt;=--('Data Sheet'!$B$15))),
                --(INT('Data Sheet'!$A$15) &amp; "." &amp; RIGHT(BQ968,3)),
                --(INT('Data Sheet'!$B$15) &amp; "." &amp; RIGHT(BQ968,3))
            )
        ),
        "OK"
    )
)</f>
        <v>OK</v>
      </c>
      <c r="R968" s="19"/>
      <c r="S968" s="19"/>
      <c r="T968" s="19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1"/>
      <c r="AU968" s="21"/>
      <c r="AV968" s="21"/>
      <c r="AW968" s="22"/>
      <c r="AX968" s="99"/>
      <c r="AY968" s="20"/>
      <c r="AZ968" s="20"/>
      <c r="BA968" s="22"/>
      <c r="BB968">
        <v>960</v>
      </c>
      <c r="BC968" s="80"/>
      <c r="BD968" s="80"/>
      <c r="BE968" s="80"/>
      <c r="BF968" s="80"/>
      <c r="BG968" s="32" t="str">
        <f t="shared" si="158"/>
        <v/>
      </c>
      <c r="BH968" s="78">
        <f t="shared" si="156"/>
        <v>0</v>
      </c>
      <c r="BI968" s="2">
        <f t="shared" si="159"/>
        <v>0</v>
      </c>
      <c r="BJ968" s="2">
        <f t="shared" si="160"/>
        <v>0</v>
      </c>
      <c r="BK968" s="2">
        <f t="shared" si="157"/>
        <v>0</v>
      </c>
    </row>
    <row r="969" spans="2:63" ht="15" customHeight="1" x14ac:dyDescent="0.25">
      <c r="B969" s="14">
        <v>961</v>
      </c>
      <c r="C969" s="95" t="str">
        <f t="shared" si="161"/>
        <v/>
      </c>
      <c r="D969" s="15" t="str">
        <f t="shared" ref="D969:D1008" si="166">IF(AO969="x","-","OK")</f>
        <v>OK</v>
      </c>
      <c r="E969" s="16" t="e">
        <f>VLOOKUP('Data Sheet'!$B$8,'Data Sheet'!$I$2:$J$9,2,FALSE)</f>
        <v>#N/A</v>
      </c>
      <c r="F969" s="16" t="str">
        <f t="shared" si="162"/>
        <v/>
      </c>
      <c r="G969" s="103">
        <f t="shared" si="163"/>
        <v>0</v>
      </c>
      <c r="H969" s="17" t="s">
        <v>26</v>
      </c>
      <c r="I969" s="17" t="s">
        <v>26</v>
      </c>
      <c r="J969" s="17" t="str">
        <f>IF('Data Sheet'!$B$9="NC-50","N/A","OK")</f>
        <v>OK</v>
      </c>
      <c r="K969" s="17" t="str">
        <f>IF('Data Sheet'!$B$9="NC-50","N/A","OK")</f>
        <v>OK</v>
      </c>
      <c r="L969" s="17" t="str">
        <f t="shared" si="164"/>
        <v>OK</v>
      </c>
      <c r="M969" s="17" t="str">
        <f t="shared" si="165"/>
        <v>OK</v>
      </c>
      <c r="N969" s="18" t="str">
        <f>IF(BO969&lt;&gt;"",
    IF(INT('Data Sheet'!$A$19)=INT('Data Sheet'!$B$19),
        --(INT('Data Sheet'!$A$19) &amp; "." &amp; BO969),
        IF(AND((--(INT('Data Sheet'!$A$19) &amp; "." &amp; BO969)&gt;=--('Data Sheet'!$A$19)), (--(INT('Data Sheet'!$A$19) &amp; "." &amp; BO969)&lt;=--('Data Sheet'!$B$19))),
            --(INT('Data Sheet'!$A$19) &amp; "." &amp; BO969),
            --(INT('Data Sheet'!$B$19) &amp; "." &amp; BO969)
        )
    ),
    IF(BN969&lt;&gt;"",
        IF(INT('Data Sheet'!$A$19)=INT('Data Sheet'!$B$19),
            --(INT('Data Sheet'!$A$19) &amp; "." &amp; LEFT(BN969,3)),
            IF(AND((--(INT('Data Sheet'!$A$19) &amp; "." &amp; LEFT(BN969,3))&gt;=--('Data Sheet'!$A$19)), (--(INT('Data Sheet'!$A$19) &amp; "." &amp; LEFT(BN969,3))&lt;=--('Data Sheet'!$B$19))),
                --(INT('Data Sheet'!$A$19) &amp; "." &amp; LEFT(BN969,3)),
                --(INT('Data Sheet'!$B$19) &amp; "." &amp; LEFT(BN969,3))
            )
        ),
        "OK"
    )
)</f>
        <v>OK</v>
      </c>
      <c r="O969" s="23" t="str">
        <f>IF(BP969&lt;&gt;"",
    IF(INT('Data Sheet'!$A$19)=INT('Data Sheet'!$B$19),
        --(INT('Data Sheet'!$A$19) &amp; "." &amp; BP969),
        IF(AND((--(INT('Data Sheet'!$A$19) &amp; "." &amp; BP969)&gt;=--('Data Sheet'!$A$19)), (--(INT('Data Sheet'!$A$19) &amp; "." &amp; BP969)&lt;=--('Data Sheet'!$B$19))),
            --(INT('Data Sheet'!$A$19) &amp; "." &amp; BP969),
            --(INT('Data Sheet'!$B$19) &amp; "." &amp; BP969)
        )
    ),
    IF(BN969&lt;&gt;"",
        IF(INT('Data Sheet'!$A$19)=INT('Data Sheet'!$B$19),
            --(INT('Data Sheet'!$A$19) &amp; "." &amp; RIGHT(BN969,3)),
            IF(AND((--(INT('Data Sheet'!$A$19) &amp; "." &amp; RIGHT(BN969,3))&gt;=--('Data Sheet'!$A$19)), (--(INT('Data Sheet'!$A$19) &amp; "." &amp; RIGHT(BN969,3))&lt;=--('Data Sheet'!$B$19))),
                --(INT('Data Sheet'!$A$19) &amp; "." &amp; RIGHT(BN969,3)),
                --(INT('Data Sheet'!$B$19) &amp; "." &amp; RIGHT(BN969,3))
            )
        ),
        "OK"
    )
)</f>
        <v>OK</v>
      </c>
      <c r="P969" s="23" t="str">
        <f>IF(BR969&lt;&gt;"",
    IF(INT('Data Sheet'!$A$19)=INT('Data Sheet'!$B$15),
        --(INT('Data Sheet'!$A$15) &amp; "." &amp; BR969),
        IF(AND((--(INT('Data Sheet'!$A$15) &amp; "." &amp; BR969)&gt;=--('Data Sheet'!$A$15)), (--(INT('Data Sheet'!$A$15) &amp; "." &amp; BR969)&lt;=--('Data Sheet'!$B$15))),
            --(INT('Data Sheet'!$A$15) &amp; "." &amp; BR969),
            --(INT('Data Sheet'!$B$15) &amp; "." &amp; BR969)
        )
    ),
    IF(BQ969&lt;&gt;"",
        IF(INT('Data Sheet'!$A$15)=INT('Data Sheet'!$B$15),
            --(INT('Data Sheet'!$A$15) &amp; "." &amp; LEFT(BQ969,3)),
            IF(AND((--(INT('Data Sheet'!$A$15) &amp; "." &amp; LEFT(BQ969,3))&gt;=--('Data Sheet'!$A$15)), (--(INT('Data Sheet'!$A$15) &amp; "." &amp; LEFT(BQ969,3))&lt;=--('Data Sheet'!$B$15))),
                --(INT('Data Sheet'!$A$15) &amp; "." &amp; LEFT(BQ969,3)),
                --(INT('Data Sheet'!$B$15) &amp; "." &amp; LEFT(BQ969,3))
            )
        ),
        "OK"
    )
)</f>
        <v>OK</v>
      </c>
      <c r="Q969" s="23" t="str">
        <f>IF(BS969&lt;&gt;"",
    IF(INT('Data Sheet'!$A$19)=INT('Data Sheet'!$B$15),
        --(INT('Data Sheet'!$A$15) &amp; "." &amp; BS969),
        IF(AND((--(INT('Data Sheet'!$A$15) &amp; "." &amp; BS969)&gt;=--('Data Sheet'!$A$15)), (--(INT('Data Sheet'!$A$15) &amp; "." &amp; BS969)&lt;=--('Data Sheet'!$B$15))),
            --(INT('Data Sheet'!$A$15) &amp; "." &amp; BS969),
            --(INT('Data Sheet'!$B$15) &amp; "." &amp; BS969)
        )
    ),
    IF(BQ969&lt;&gt;"",
        IF(INT('Data Sheet'!$A$15)=INT('Data Sheet'!$B$15),
            --(INT('Data Sheet'!$A$15) &amp; "." &amp; RIGHT(BQ969,3)),
            IF(AND((--(INT('Data Sheet'!$A$15) &amp; "." &amp; RIGHT(BQ969,3))&gt;=--('Data Sheet'!$A$15)), (--(INT('Data Sheet'!$A$15) &amp; "." &amp; RIGHT(BQ969,3))&lt;=--('Data Sheet'!$B$15))),
                --(INT('Data Sheet'!$A$15) &amp; "." &amp; RIGHT(BQ969,3)),
                --(INT('Data Sheet'!$B$15) &amp; "." &amp; RIGHT(BQ969,3))
            )
        ),
        "OK"
    )
)</f>
        <v>OK</v>
      </c>
      <c r="R969" s="19"/>
      <c r="S969" s="19"/>
      <c r="T969" s="19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1"/>
      <c r="AU969" s="21"/>
      <c r="AV969" s="21"/>
      <c r="AW969" s="22"/>
      <c r="AX969" s="99"/>
      <c r="AY969" s="20"/>
      <c r="AZ969" s="20"/>
      <c r="BA969" s="22"/>
      <c r="BB969">
        <v>961</v>
      </c>
      <c r="BC969" s="80"/>
      <c r="BD969" s="80"/>
      <c r="BE969" s="80"/>
      <c r="BF969" s="80"/>
      <c r="BG969" s="32" t="str">
        <f t="shared" si="158"/>
        <v/>
      </c>
      <c r="BH969" s="78">
        <f t="shared" ref="BH969:BH1008" si="167">COUNTA(T969:AF969)</f>
        <v>0</v>
      </c>
      <c r="BI969" s="2">
        <f t="shared" si="159"/>
        <v>0</v>
      </c>
      <c r="BJ969" s="2">
        <f t="shared" si="160"/>
        <v>0</v>
      </c>
      <c r="BK969" s="2">
        <f t="shared" ref="BK969:BK981" si="168">COUNTA(T969:AW969)</f>
        <v>0</v>
      </c>
    </row>
    <row r="970" spans="2:63" ht="15" customHeight="1" x14ac:dyDescent="0.25">
      <c r="B970" s="14">
        <v>962</v>
      </c>
      <c r="C970" s="95" t="str">
        <f t="shared" si="161"/>
        <v/>
      </c>
      <c r="D970" s="15" t="str">
        <f t="shared" si="166"/>
        <v>OK</v>
      </c>
      <c r="E970" s="16" t="e">
        <f>VLOOKUP('Data Sheet'!$B$8,'Data Sheet'!$I$2:$J$9,2,FALSE)</f>
        <v>#N/A</v>
      </c>
      <c r="F970" s="16" t="str">
        <f t="shared" si="162"/>
        <v/>
      </c>
      <c r="G970" s="103">
        <f t="shared" si="163"/>
        <v>0</v>
      </c>
      <c r="H970" s="17" t="s">
        <v>26</v>
      </c>
      <c r="I970" s="17" t="s">
        <v>26</v>
      </c>
      <c r="J970" s="17" t="str">
        <f>IF('Data Sheet'!$B$9="NC-50","N/A","OK")</f>
        <v>OK</v>
      </c>
      <c r="K970" s="17" t="str">
        <f>IF('Data Sheet'!$B$9="NC-50","N/A","OK")</f>
        <v>OK</v>
      </c>
      <c r="L970" s="17" t="str">
        <f t="shared" si="164"/>
        <v>OK</v>
      </c>
      <c r="M970" s="17" t="str">
        <f t="shared" si="165"/>
        <v>OK</v>
      </c>
      <c r="N970" s="18" t="str">
        <f>IF(BO970&lt;&gt;"",
    IF(INT('Data Sheet'!$A$19)=INT('Data Sheet'!$B$19),
        --(INT('Data Sheet'!$A$19) &amp; "." &amp; BO970),
        IF(AND((--(INT('Data Sheet'!$A$19) &amp; "." &amp; BO970)&gt;=--('Data Sheet'!$A$19)), (--(INT('Data Sheet'!$A$19) &amp; "." &amp; BO970)&lt;=--('Data Sheet'!$B$19))),
            --(INT('Data Sheet'!$A$19) &amp; "." &amp; BO970),
            --(INT('Data Sheet'!$B$19) &amp; "." &amp; BO970)
        )
    ),
    IF(BN970&lt;&gt;"",
        IF(INT('Data Sheet'!$A$19)=INT('Data Sheet'!$B$19),
            --(INT('Data Sheet'!$A$19) &amp; "." &amp; LEFT(BN970,3)),
            IF(AND((--(INT('Data Sheet'!$A$19) &amp; "." &amp; LEFT(BN970,3))&gt;=--('Data Sheet'!$A$19)), (--(INT('Data Sheet'!$A$19) &amp; "." &amp; LEFT(BN970,3))&lt;=--('Data Sheet'!$B$19))),
                --(INT('Data Sheet'!$A$19) &amp; "." &amp; LEFT(BN970,3)),
                --(INT('Data Sheet'!$B$19) &amp; "." &amp; LEFT(BN970,3))
            )
        ),
        "OK"
    )
)</f>
        <v>OK</v>
      </c>
      <c r="O970" s="23" t="str">
        <f>IF(BP970&lt;&gt;"",
    IF(INT('Data Sheet'!$A$19)=INT('Data Sheet'!$B$19),
        --(INT('Data Sheet'!$A$19) &amp; "." &amp; BP970),
        IF(AND((--(INT('Data Sheet'!$A$19) &amp; "." &amp; BP970)&gt;=--('Data Sheet'!$A$19)), (--(INT('Data Sheet'!$A$19) &amp; "." &amp; BP970)&lt;=--('Data Sheet'!$B$19))),
            --(INT('Data Sheet'!$A$19) &amp; "." &amp; BP970),
            --(INT('Data Sheet'!$B$19) &amp; "." &amp; BP970)
        )
    ),
    IF(BN970&lt;&gt;"",
        IF(INT('Data Sheet'!$A$19)=INT('Data Sheet'!$B$19),
            --(INT('Data Sheet'!$A$19) &amp; "." &amp; RIGHT(BN970,3)),
            IF(AND((--(INT('Data Sheet'!$A$19) &amp; "." &amp; RIGHT(BN970,3))&gt;=--('Data Sheet'!$A$19)), (--(INT('Data Sheet'!$A$19) &amp; "." &amp; RIGHT(BN970,3))&lt;=--('Data Sheet'!$B$19))),
                --(INT('Data Sheet'!$A$19) &amp; "." &amp; RIGHT(BN970,3)),
                --(INT('Data Sheet'!$B$19) &amp; "." &amp; RIGHT(BN970,3))
            )
        ),
        "OK"
    )
)</f>
        <v>OK</v>
      </c>
      <c r="P970" s="23" t="str">
        <f>IF(BR970&lt;&gt;"",
    IF(INT('Data Sheet'!$A$19)=INT('Data Sheet'!$B$15),
        --(INT('Data Sheet'!$A$15) &amp; "." &amp; BR970),
        IF(AND((--(INT('Data Sheet'!$A$15) &amp; "." &amp; BR970)&gt;=--('Data Sheet'!$A$15)), (--(INT('Data Sheet'!$A$15) &amp; "." &amp; BR970)&lt;=--('Data Sheet'!$B$15))),
            --(INT('Data Sheet'!$A$15) &amp; "." &amp; BR970),
            --(INT('Data Sheet'!$B$15) &amp; "." &amp; BR970)
        )
    ),
    IF(BQ970&lt;&gt;"",
        IF(INT('Data Sheet'!$A$15)=INT('Data Sheet'!$B$15),
            --(INT('Data Sheet'!$A$15) &amp; "." &amp; LEFT(BQ970,3)),
            IF(AND((--(INT('Data Sheet'!$A$15) &amp; "." &amp; LEFT(BQ970,3))&gt;=--('Data Sheet'!$A$15)), (--(INT('Data Sheet'!$A$15) &amp; "." &amp; LEFT(BQ970,3))&lt;=--('Data Sheet'!$B$15))),
                --(INT('Data Sheet'!$A$15) &amp; "." &amp; LEFT(BQ970,3)),
                --(INT('Data Sheet'!$B$15) &amp; "." &amp; LEFT(BQ970,3))
            )
        ),
        "OK"
    )
)</f>
        <v>OK</v>
      </c>
      <c r="Q970" s="23" t="str">
        <f>IF(BS970&lt;&gt;"",
    IF(INT('Data Sheet'!$A$19)=INT('Data Sheet'!$B$15),
        --(INT('Data Sheet'!$A$15) &amp; "." &amp; BS970),
        IF(AND((--(INT('Data Sheet'!$A$15) &amp; "." &amp; BS970)&gt;=--('Data Sheet'!$A$15)), (--(INT('Data Sheet'!$A$15) &amp; "." &amp; BS970)&lt;=--('Data Sheet'!$B$15))),
            --(INT('Data Sheet'!$A$15) &amp; "." &amp; BS970),
            --(INT('Data Sheet'!$B$15) &amp; "." &amp; BS970)
        )
    ),
    IF(BQ970&lt;&gt;"",
        IF(INT('Data Sheet'!$A$15)=INT('Data Sheet'!$B$15),
            --(INT('Data Sheet'!$A$15) &amp; "." &amp; RIGHT(BQ970,3)),
            IF(AND((--(INT('Data Sheet'!$A$15) &amp; "." &amp; RIGHT(BQ970,3))&gt;=--('Data Sheet'!$A$15)), (--(INT('Data Sheet'!$A$15) &amp; "." &amp; RIGHT(BQ970,3))&lt;=--('Data Sheet'!$B$15))),
                --(INT('Data Sheet'!$A$15) &amp; "." &amp; RIGHT(BQ970,3)),
                --(INT('Data Sheet'!$B$15) &amp; "." &amp; RIGHT(BQ970,3))
            )
        ),
        "OK"
    )
)</f>
        <v>OK</v>
      </c>
      <c r="R970" s="19"/>
      <c r="S970" s="19"/>
      <c r="T970" s="19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1"/>
      <c r="AU970" s="21"/>
      <c r="AV970" s="21"/>
      <c r="AW970" s="22"/>
      <c r="AX970" s="99"/>
      <c r="AY970" s="20"/>
      <c r="AZ970" s="20"/>
      <c r="BA970" s="22"/>
      <c r="BB970">
        <v>962</v>
      </c>
      <c r="BC970" s="80"/>
      <c r="BD970" s="80"/>
      <c r="BE970" s="80"/>
      <c r="BF970" s="80"/>
      <c r="BG970" s="32" t="str">
        <f t="shared" ref="BG970:BG1008" si="169">CONCATENATE(BC970,BD970,BE970,BF970)</f>
        <v/>
      </c>
      <c r="BH970" s="78">
        <f t="shared" si="167"/>
        <v>0</v>
      </c>
      <c r="BI970" s="2">
        <f t="shared" ref="BI970:BI1008" si="170">IF(COUNTA(AI970:AN970)&gt;0,1,0)</f>
        <v>0</v>
      </c>
      <c r="BJ970" s="2">
        <f t="shared" ref="BJ970:BJ1008" si="171">IF(SUM(BH970:BI970)=2,1,0)</f>
        <v>0</v>
      </c>
      <c r="BK970" s="2">
        <f t="shared" si="168"/>
        <v>0</v>
      </c>
    </row>
    <row r="971" spans="2:63" ht="15" customHeight="1" x14ac:dyDescent="0.25">
      <c r="B971" s="14">
        <v>963</v>
      </c>
      <c r="C971" s="95" t="str">
        <f t="shared" ref="C971:C1008" si="172">BG971</f>
        <v/>
      </c>
      <c r="D971" s="15" t="str">
        <f t="shared" si="166"/>
        <v>OK</v>
      </c>
      <c r="E971" s="16" t="e">
        <f>VLOOKUP('Data Sheet'!$B$8,'Data Sheet'!$I$2:$J$9,2,FALSE)</f>
        <v>#N/A</v>
      </c>
      <c r="F971" s="16" t="str">
        <f t="shared" ref="F971:F1008" si="173">IF(BT971="", "", --("0."&amp;BT971))</f>
        <v/>
      </c>
      <c r="G971" s="103">
        <f t="shared" ref="G971:G1008" si="174">IF(F971="", 0, F971/E971)</f>
        <v>0</v>
      </c>
      <c r="H971" s="17" t="s">
        <v>26</v>
      </c>
      <c r="I971" s="17" t="s">
        <v>26</v>
      </c>
      <c r="J971" s="17" t="str">
        <f>IF('Data Sheet'!$B$9="NC-50","N/A","OK")</f>
        <v>OK</v>
      </c>
      <c r="K971" s="17" t="str">
        <f>IF('Data Sheet'!$B$9="NC-50","N/A","OK")</f>
        <v>OK</v>
      </c>
      <c r="L971" s="17" t="str">
        <f t="shared" ref="L971:L1008" si="175">IF($AP971="x","MIN","OK")</f>
        <v>OK</v>
      </c>
      <c r="M971" s="17" t="str">
        <f t="shared" ref="M971:M1008" si="176">IF($AQ971="x","MIN","OK")</f>
        <v>OK</v>
      </c>
      <c r="N971" s="18" t="str">
        <f>IF(BO971&lt;&gt;"",
    IF(INT('Data Sheet'!$A$19)=INT('Data Sheet'!$B$19),
        --(INT('Data Sheet'!$A$19) &amp; "." &amp; BO971),
        IF(AND((--(INT('Data Sheet'!$A$19) &amp; "." &amp; BO971)&gt;=--('Data Sheet'!$A$19)), (--(INT('Data Sheet'!$A$19) &amp; "." &amp; BO971)&lt;=--('Data Sheet'!$B$19))),
            --(INT('Data Sheet'!$A$19) &amp; "." &amp; BO971),
            --(INT('Data Sheet'!$B$19) &amp; "." &amp; BO971)
        )
    ),
    IF(BN971&lt;&gt;"",
        IF(INT('Data Sheet'!$A$19)=INT('Data Sheet'!$B$19),
            --(INT('Data Sheet'!$A$19) &amp; "." &amp; LEFT(BN971,3)),
            IF(AND((--(INT('Data Sheet'!$A$19) &amp; "." &amp; LEFT(BN971,3))&gt;=--('Data Sheet'!$A$19)), (--(INT('Data Sheet'!$A$19) &amp; "." &amp; LEFT(BN971,3))&lt;=--('Data Sheet'!$B$19))),
                --(INT('Data Sheet'!$A$19) &amp; "." &amp; LEFT(BN971,3)),
                --(INT('Data Sheet'!$B$19) &amp; "." &amp; LEFT(BN971,3))
            )
        ),
        "OK"
    )
)</f>
        <v>OK</v>
      </c>
      <c r="O971" s="23" t="str">
        <f>IF(BP971&lt;&gt;"",
    IF(INT('Data Sheet'!$A$19)=INT('Data Sheet'!$B$19),
        --(INT('Data Sheet'!$A$19) &amp; "." &amp; BP971),
        IF(AND((--(INT('Data Sheet'!$A$19) &amp; "." &amp; BP971)&gt;=--('Data Sheet'!$A$19)), (--(INT('Data Sheet'!$A$19) &amp; "." &amp; BP971)&lt;=--('Data Sheet'!$B$19))),
            --(INT('Data Sheet'!$A$19) &amp; "." &amp; BP971),
            --(INT('Data Sheet'!$B$19) &amp; "." &amp; BP971)
        )
    ),
    IF(BN971&lt;&gt;"",
        IF(INT('Data Sheet'!$A$19)=INT('Data Sheet'!$B$19),
            --(INT('Data Sheet'!$A$19) &amp; "." &amp; RIGHT(BN971,3)),
            IF(AND((--(INT('Data Sheet'!$A$19) &amp; "." &amp; RIGHT(BN971,3))&gt;=--('Data Sheet'!$A$19)), (--(INT('Data Sheet'!$A$19) &amp; "." &amp; RIGHT(BN971,3))&lt;=--('Data Sheet'!$B$19))),
                --(INT('Data Sheet'!$A$19) &amp; "." &amp; RIGHT(BN971,3)),
                --(INT('Data Sheet'!$B$19) &amp; "." &amp; RIGHT(BN971,3))
            )
        ),
        "OK"
    )
)</f>
        <v>OK</v>
      </c>
      <c r="P971" s="23" t="str">
        <f>IF(BR971&lt;&gt;"",
    IF(INT('Data Sheet'!$A$19)=INT('Data Sheet'!$B$15),
        --(INT('Data Sheet'!$A$15) &amp; "." &amp; BR971),
        IF(AND((--(INT('Data Sheet'!$A$15) &amp; "." &amp; BR971)&gt;=--('Data Sheet'!$A$15)), (--(INT('Data Sheet'!$A$15) &amp; "." &amp; BR971)&lt;=--('Data Sheet'!$B$15))),
            --(INT('Data Sheet'!$A$15) &amp; "." &amp; BR971),
            --(INT('Data Sheet'!$B$15) &amp; "." &amp; BR971)
        )
    ),
    IF(BQ971&lt;&gt;"",
        IF(INT('Data Sheet'!$A$15)=INT('Data Sheet'!$B$15),
            --(INT('Data Sheet'!$A$15) &amp; "." &amp; LEFT(BQ971,3)),
            IF(AND((--(INT('Data Sheet'!$A$15) &amp; "." &amp; LEFT(BQ971,3))&gt;=--('Data Sheet'!$A$15)), (--(INT('Data Sheet'!$A$15) &amp; "." &amp; LEFT(BQ971,3))&lt;=--('Data Sheet'!$B$15))),
                --(INT('Data Sheet'!$A$15) &amp; "." &amp; LEFT(BQ971,3)),
                --(INT('Data Sheet'!$B$15) &amp; "." &amp; LEFT(BQ971,3))
            )
        ),
        "OK"
    )
)</f>
        <v>OK</v>
      </c>
      <c r="Q971" s="23" t="str">
        <f>IF(BS971&lt;&gt;"",
    IF(INT('Data Sheet'!$A$19)=INT('Data Sheet'!$B$15),
        --(INT('Data Sheet'!$A$15) &amp; "." &amp; BS971),
        IF(AND((--(INT('Data Sheet'!$A$15) &amp; "." &amp; BS971)&gt;=--('Data Sheet'!$A$15)), (--(INT('Data Sheet'!$A$15) &amp; "." &amp; BS971)&lt;=--('Data Sheet'!$B$15))),
            --(INT('Data Sheet'!$A$15) &amp; "." &amp; BS971),
            --(INT('Data Sheet'!$B$15) &amp; "." &amp; BS971)
        )
    ),
    IF(BQ971&lt;&gt;"",
        IF(INT('Data Sheet'!$A$15)=INT('Data Sheet'!$B$15),
            --(INT('Data Sheet'!$A$15) &amp; "." &amp; RIGHT(BQ971,3)),
            IF(AND((--(INT('Data Sheet'!$A$15) &amp; "." &amp; RIGHT(BQ971,3))&gt;=--('Data Sheet'!$A$15)), (--(INT('Data Sheet'!$A$15) &amp; "." &amp; RIGHT(BQ971,3))&lt;=--('Data Sheet'!$B$15))),
                --(INT('Data Sheet'!$A$15) &amp; "." &amp; RIGHT(BQ971,3)),
                --(INT('Data Sheet'!$B$15) &amp; "." &amp; RIGHT(BQ971,3))
            )
        ),
        "OK"
    )
)</f>
        <v>OK</v>
      </c>
      <c r="R971" s="19"/>
      <c r="S971" s="19"/>
      <c r="T971" s="19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1"/>
      <c r="AU971" s="21"/>
      <c r="AV971" s="21"/>
      <c r="AW971" s="22"/>
      <c r="AX971" s="99"/>
      <c r="AY971" s="20"/>
      <c r="AZ971" s="20"/>
      <c r="BA971" s="22"/>
      <c r="BB971">
        <v>963</v>
      </c>
      <c r="BC971" s="80"/>
      <c r="BD971" s="80"/>
      <c r="BE971" s="80"/>
      <c r="BF971" s="80"/>
      <c r="BG971" s="32" t="str">
        <f t="shared" si="169"/>
        <v/>
      </c>
      <c r="BH971" s="78">
        <f t="shared" si="167"/>
        <v>0</v>
      </c>
      <c r="BI971" s="2">
        <f t="shared" si="170"/>
        <v>0</v>
      </c>
      <c r="BJ971" s="2">
        <f t="shared" si="171"/>
        <v>0</v>
      </c>
      <c r="BK971" s="2">
        <f t="shared" si="168"/>
        <v>0</v>
      </c>
    </row>
    <row r="972" spans="2:63" ht="15" customHeight="1" x14ac:dyDescent="0.25">
      <c r="B972" s="14">
        <v>964</v>
      </c>
      <c r="C972" s="95" t="str">
        <f t="shared" si="172"/>
        <v/>
      </c>
      <c r="D972" s="15" t="str">
        <f t="shared" si="166"/>
        <v>OK</v>
      </c>
      <c r="E972" s="16" t="e">
        <f>VLOOKUP('Data Sheet'!$B$8,'Data Sheet'!$I$2:$J$9,2,FALSE)</f>
        <v>#N/A</v>
      </c>
      <c r="F972" s="16" t="str">
        <f t="shared" si="173"/>
        <v/>
      </c>
      <c r="G972" s="103">
        <f t="shared" si="174"/>
        <v>0</v>
      </c>
      <c r="H972" s="17" t="s">
        <v>26</v>
      </c>
      <c r="I972" s="17" t="s">
        <v>26</v>
      </c>
      <c r="J972" s="17" t="str">
        <f>IF('Data Sheet'!$B$9="NC-50","N/A","OK")</f>
        <v>OK</v>
      </c>
      <c r="K972" s="17" t="str">
        <f>IF('Data Sheet'!$B$9="NC-50","N/A","OK")</f>
        <v>OK</v>
      </c>
      <c r="L972" s="17" t="str">
        <f t="shared" si="175"/>
        <v>OK</v>
      </c>
      <c r="M972" s="17" t="str">
        <f t="shared" si="176"/>
        <v>OK</v>
      </c>
      <c r="N972" s="18" t="str">
        <f>IF(BO972&lt;&gt;"",
    IF(INT('Data Sheet'!$A$19)=INT('Data Sheet'!$B$19),
        --(INT('Data Sheet'!$A$19) &amp; "." &amp; BO972),
        IF(AND((--(INT('Data Sheet'!$A$19) &amp; "." &amp; BO972)&gt;=--('Data Sheet'!$A$19)), (--(INT('Data Sheet'!$A$19) &amp; "." &amp; BO972)&lt;=--('Data Sheet'!$B$19))),
            --(INT('Data Sheet'!$A$19) &amp; "." &amp; BO972),
            --(INT('Data Sheet'!$B$19) &amp; "." &amp; BO972)
        )
    ),
    IF(BN972&lt;&gt;"",
        IF(INT('Data Sheet'!$A$19)=INT('Data Sheet'!$B$19),
            --(INT('Data Sheet'!$A$19) &amp; "." &amp; LEFT(BN972,3)),
            IF(AND((--(INT('Data Sheet'!$A$19) &amp; "." &amp; LEFT(BN972,3))&gt;=--('Data Sheet'!$A$19)), (--(INT('Data Sheet'!$A$19) &amp; "." &amp; LEFT(BN972,3))&lt;=--('Data Sheet'!$B$19))),
                --(INT('Data Sheet'!$A$19) &amp; "." &amp; LEFT(BN972,3)),
                --(INT('Data Sheet'!$B$19) &amp; "." &amp; LEFT(BN972,3))
            )
        ),
        "OK"
    )
)</f>
        <v>OK</v>
      </c>
      <c r="O972" s="23" t="str">
        <f>IF(BP972&lt;&gt;"",
    IF(INT('Data Sheet'!$A$19)=INT('Data Sheet'!$B$19),
        --(INT('Data Sheet'!$A$19) &amp; "." &amp; BP972),
        IF(AND((--(INT('Data Sheet'!$A$19) &amp; "." &amp; BP972)&gt;=--('Data Sheet'!$A$19)), (--(INT('Data Sheet'!$A$19) &amp; "." &amp; BP972)&lt;=--('Data Sheet'!$B$19))),
            --(INT('Data Sheet'!$A$19) &amp; "." &amp; BP972),
            --(INT('Data Sheet'!$B$19) &amp; "." &amp; BP972)
        )
    ),
    IF(BN972&lt;&gt;"",
        IF(INT('Data Sheet'!$A$19)=INT('Data Sheet'!$B$19),
            --(INT('Data Sheet'!$A$19) &amp; "." &amp; RIGHT(BN972,3)),
            IF(AND((--(INT('Data Sheet'!$A$19) &amp; "." &amp; RIGHT(BN972,3))&gt;=--('Data Sheet'!$A$19)), (--(INT('Data Sheet'!$A$19) &amp; "." &amp; RIGHT(BN972,3))&lt;=--('Data Sheet'!$B$19))),
                --(INT('Data Sheet'!$A$19) &amp; "." &amp; RIGHT(BN972,3)),
                --(INT('Data Sheet'!$B$19) &amp; "." &amp; RIGHT(BN972,3))
            )
        ),
        "OK"
    )
)</f>
        <v>OK</v>
      </c>
      <c r="P972" s="23" t="str">
        <f>IF(BR972&lt;&gt;"",
    IF(INT('Data Sheet'!$A$19)=INT('Data Sheet'!$B$15),
        --(INT('Data Sheet'!$A$15) &amp; "." &amp; BR972),
        IF(AND((--(INT('Data Sheet'!$A$15) &amp; "." &amp; BR972)&gt;=--('Data Sheet'!$A$15)), (--(INT('Data Sheet'!$A$15) &amp; "." &amp; BR972)&lt;=--('Data Sheet'!$B$15))),
            --(INT('Data Sheet'!$A$15) &amp; "." &amp; BR972),
            --(INT('Data Sheet'!$B$15) &amp; "." &amp; BR972)
        )
    ),
    IF(BQ972&lt;&gt;"",
        IF(INT('Data Sheet'!$A$15)=INT('Data Sheet'!$B$15),
            --(INT('Data Sheet'!$A$15) &amp; "." &amp; LEFT(BQ972,3)),
            IF(AND((--(INT('Data Sheet'!$A$15) &amp; "." &amp; LEFT(BQ972,3))&gt;=--('Data Sheet'!$A$15)), (--(INT('Data Sheet'!$A$15) &amp; "." &amp; LEFT(BQ972,3))&lt;=--('Data Sheet'!$B$15))),
                --(INT('Data Sheet'!$A$15) &amp; "." &amp; LEFT(BQ972,3)),
                --(INT('Data Sheet'!$B$15) &amp; "." &amp; LEFT(BQ972,3))
            )
        ),
        "OK"
    )
)</f>
        <v>OK</v>
      </c>
      <c r="Q972" s="23" t="str">
        <f>IF(BS972&lt;&gt;"",
    IF(INT('Data Sheet'!$A$19)=INT('Data Sheet'!$B$15),
        --(INT('Data Sheet'!$A$15) &amp; "." &amp; BS972),
        IF(AND((--(INT('Data Sheet'!$A$15) &amp; "." &amp; BS972)&gt;=--('Data Sheet'!$A$15)), (--(INT('Data Sheet'!$A$15) &amp; "." &amp; BS972)&lt;=--('Data Sheet'!$B$15))),
            --(INT('Data Sheet'!$A$15) &amp; "." &amp; BS972),
            --(INT('Data Sheet'!$B$15) &amp; "." &amp; BS972)
        )
    ),
    IF(BQ972&lt;&gt;"",
        IF(INT('Data Sheet'!$A$15)=INT('Data Sheet'!$B$15),
            --(INT('Data Sheet'!$A$15) &amp; "." &amp; RIGHT(BQ972,3)),
            IF(AND((--(INT('Data Sheet'!$A$15) &amp; "." &amp; RIGHT(BQ972,3))&gt;=--('Data Sheet'!$A$15)), (--(INT('Data Sheet'!$A$15) &amp; "." &amp; RIGHT(BQ972,3))&lt;=--('Data Sheet'!$B$15))),
                --(INT('Data Sheet'!$A$15) &amp; "." &amp; RIGHT(BQ972,3)),
                --(INT('Data Sheet'!$B$15) &amp; "." &amp; RIGHT(BQ972,3))
            )
        ),
        "OK"
    )
)</f>
        <v>OK</v>
      </c>
      <c r="R972" s="19"/>
      <c r="S972" s="19"/>
      <c r="T972" s="19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1"/>
      <c r="AU972" s="21"/>
      <c r="AV972" s="21"/>
      <c r="AW972" s="22"/>
      <c r="AX972" s="99"/>
      <c r="AY972" s="20"/>
      <c r="AZ972" s="20"/>
      <c r="BA972" s="22"/>
      <c r="BB972">
        <v>964</v>
      </c>
      <c r="BC972" s="80"/>
      <c r="BD972" s="80"/>
      <c r="BE972" s="80"/>
      <c r="BF972" s="80"/>
      <c r="BG972" s="32" t="str">
        <f t="shared" si="169"/>
        <v/>
      </c>
      <c r="BH972" s="78">
        <f t="shared" si="167"/>
        <v>0</v>
      </c>
      <c r="BI972" s="2">
        <f t="shared" si="170"/>
        <v>0</v>
      </c>
      <c r="BJ972" s="2">
        <f t="shared" si="171"/>
        <v>0</v>
      </c>
      <c r="BK972" s="2">
        <f t="shared" si="168"/>
        <v>0</v>
      </c>
    </row>
    <row r="973" spans="2:63" ht="15" customHeight="1" x14ac:dyDescent="0.25">
      <c r="B973" s="14">
        <v>965</v>
      </c>
      <c r="C973" s="95" t="str">
        <f t="shared" si="172"/>
        <v/>
      </c>
      <c r="D973" s="15" t="str">
        <f t="shared" si="166"/>
        <v>OK</v>
      </c>
      <c r="E973" s="16" t="e">
        <f>VLOOKUP('Data Sheet'!$B$8,'Data Sheet'!$I$2:$J$9,2,FALSE)</f>
        <v>#N/A</v>
      </c>
      <c r="F973" s="16" t="str">
        <f t="shared" si="173"/>
        <v/>
      </c>
      <c r="G973" s="103">
        <f t="shared" si="174"/>
        <v>0</v>
      </c>
      <c r="H973" s="17" t="s">
        <v>26</v>
      </c>
      <c r="I973" s="17" t="s">
        <v>26</v>
      </c>
      <c r="J973" s="17" t="str">
        <f>IF('Data Sheet'!$B$9="NC-50","N/A","OK")</f>
        <v>OK</v>
      </c>
      <c r="K973" s="17" t="str">
        <f>IF('Data Sheet'!$B$9="NC-50","N/A","OK")</f>
        <v>OK</v>
      </c>
      <c r="L973" s="17" t="str">
        <f t="shared" si="175"/>
        <v>OK</v>
      </c>
      <c r="M973" s="17" t="str">
        <f t="shared" si="176"/>
        <v>OK</v>
      </c>
      <c r="N973" s="18" t="str">
        <f>IF(BO973&lt;&gt;"",
    IF(INT('Data Sheet'!$A$19)=INT('Data Sheet'!$B$19),
        --(INT('Data Sheet'!$A$19) &amp; "." &amp; BO973),
        IF(AND((--(INT('Data Sheet'!$A$19) &amp; "." &amp; BO973)&gt;=--('Data Sheet'!$A$19)), (--(INT('Data Sheet'!$A$19) &amp; "." &amp; BO973)&lt;=--('Data Sheet'!$B$19))),
            --(INT('Data Sheet'!$A$19) &amp; "." &amp; BO973),
            --(INT('Data Sheet'!$B$19) &amp; "." &amp; BO973)
        )
    ),
    IF(BN973&lt;&gt;"",
        IF(INT('Data Sheet'!$A$19)=INT('Data Sheet'!$B$19),
            --(INT('Data Sheet'!$A$19) &amp; "." &amp; LEFT(BN973,3)),
            IF(AND((--(INT('Data Sheet'!$A$19) &amp; "." &amp; LEFT(BN973,3))&gt;=--('Data Sheet'!$A$19)), (--(INT('Data Sheet'!$A$19) &amp; "." &amp; LEFT(BN973,3))&lt;=--('Data Sheet'!$B$19))),
                --(INT('Data Sheet'!$A$19) &amp; "." &amp; LEFT(BN973,3)),
                --(INT('Data Sheet'!$B$19) &amp; "." &amp; LEFT(BN973,3))
            )
        ),
        "OK"
    )
)</f>
        <v>OK</v>
      </c>
      <c r="O973" s="23" t="str">
        <f>IF(BP973&lt;&gt;"",
    IF(INT('Data Sheet'!$A$19)=INT('Data Sheet'!$B$19),
        --(INT('Data Sheet'!$A$19) &amp; "." &amp; BP973),
        IF(AND((--(INT('Data Sheet'!$A$19) &amp; "." &amp; BP973)&gt;=--('Data Sheet'!$A$19)), (--(INT('Data Sheet'!$A$19) &amp; "." &amp; BP973)&lt;=--('Data Sheet'!$B$19))),
            --(INT('Data Sheet'!$A$19) &amp; "." &amp; BP973),
            --(INT('Data Sheet'!$B$19) &amp; "." &amp; BP973)
        )
    ),
    IF(BN973&lt;&gt;"",
        IF(INT('Data Sheet'!$A$19)=INT('Data Sheet'!$B$19),
            --(INT('Data Sheet'!$A$19) &amp; "." &amp; RIGHT(BN973,3)),
            IF(AND((--(INT('Data Sheet'!$A$19) &amp; "." &amp; RIGHT(BN973,3))&gt;=--('Data Sheet'!$A$19)), (--(INT('Data Sheet'!$A$19) &amp; "." &amp; RIGHT(BN973,3))&lt;=--('Data Sheet'!$B$19))),
                --(INT('Data Sheet'!$A$19) &amp; "." &amp; RIGHT(BN973,3)),
                --(INT('Data Sheet'!$B$19) &amp; "." &amp; RIGHT(BN973,3))
            )
        ),
        "OK"
    )
)</f>
        <v>OK</v>
      </c>
      <c r="P973" s="23" t="str">
        <f>IF(BR973&lt;&gt;"",
    IF(INT('Data Sheet'!$A$19)=INT('Data Sheet'!$B$15),
        --(INT('Data Sheet'!$A$15) &amp; "." &amp; BR973),
        IF(AND((--(INT('Data Sheet'!$A$15) &amp; "." &amp; BR973)&gt;=--('Data Sheet'!$A$15)), (--(INT('Data Sheet'!$A$15) &amp; "." &amp; BR973)&lt;=--('Data Sheet'!$B$15))),
            --(INT('Data Sheet'!$A$15) &amp; "." &amp; BR973),
            --(INT('Data Sheet'!$B$15) &amp; "." &amp; BR973)
        )
    ),
    IF(BQ973&lt;&gt;"",
        IF(INT('Data Sheet'!$A$15)=INT('Data Sheet'!$B$15),
            --(INT('Data Sheet'!$A$15) &amp; "." &amp; LEFT(BQ973,3)),
            IF(AND((--(INT('Data Sheet'!$A$15) &amp; "." &amp; LEFT(BQ973,3))&gt;=--('Data Sheet'!$A$15)), (--(INT('Data Sheet'!$A$15) &amp; "." &amp; LEFT(BQ973,3))&lt;=--('Data Sheet'!$B$15))),
                --(INT('Data Sheet'!$A$15) &amp; "." &amp; LEFT(BQ973,3)),
                --(INT('Data Sheet'!$B$15) &amp; "." &amp; LEFT(BQ973,3))
            )
        ),
        "OK"
    )
)</f>
        <v>OK</v>
      </c>
      <c r="Q973" s="23" t="str">
        <f>IF(BS973&lt;&gt;"",
    IF(INT('Data Sheet'!$A$19)=INT('Data Sheet'!$B$15),
        --(INT('Data Sheet'!$A$15) &amp; "." &amp; BS973),
        IF(AND((--(INT('Data Sheet'!$A$15) &amp; "." &amp; BS973)&gt;=--('Data Sheet'!$A$15)), (--(INT('Data Sheet'!$A$15) &amp; "." &amp; BS973)&lt;=--('Data Sheet'!$B$15))),
            --(INT('Data Sheet'!$A$15) &amp; "." &amp; BS973),
            --(INT('Data Sheet'!$B$15) &amp; "." &amp; BS973)
        )
    ),
    IF(BQ973&lt;&gt;"",
        IF(INT('Data Sheet'!$A$15)=INT('Data Sheet'!$B$15),
            --(INT('Data Sheet'!$A$15) &amp; "." &amp; RIGHT(BQ973,3)),
            IF(AND((--(INT('Data Sheet'!$A$15) &amp; "." &amp; RIGHT(BQ973,3))&gt;=--('Data Sheet'!$A$15)), (--(INT('Data Sheet'!$A$15) &amp; "." &amp; RIGHT(BQ973,3))&lt;=--('Data Sheet'!$B$15))),
                --(INT('Data Sheet'!$A$15) &amp; "." &amp; RIGHT(BQ973,3)),
                --(INT('Data Sheet'!$B$15) &amp; "." &amp; RIGHT(BQ973,3))
            )
        ),
        "OK"
    )
)</f>
        <v>OK</v>
      </c>
      <c r="R973" s="19"/>
      <c r="S973" s="19"/>
      <c r="T973" s="19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1"/>
      <c r="AU973" s="21"/>
      <c r="AV973" s="21"/>
      <c r="AW973" s="22"/>
      <c r="AX973" s="99"/>
      <c r="AY973" s="20"/>
      <c r="AZ973" s="20"/>
      <c r="BA973" s="22"/>
      <c r="BB973">
        <v>965</v>
      </c>
      <c r="BC973" s="80"/>
      <c r="BD973" s="80"/>
      <c r="BE973" s="80"/>
      <c r="BF973" s="80"/>
      <c r="BG973" s="32" t="str">
        <f t="shared" si="169"/>
        <v/>
      </c>
      <c r="BH973" s="78">
        <f t="shared" si="167"/>
        <v>0</v>
      </c>
      <c r="BI973" s="2">
        <f t="shared" si="170"/>
        <v>0</v>
      </c>
      <c r="BJ973" s="2">
        <f t="shared" si="171"/>
        <v>0</v>
      </c>
      <c r="BK973" s="2">
        <f t="shared" si="168"/>
        <v>0</v>
      </c>
    </row>
    <row r="974" spans="2:63" ht="15" customHeight="1" x14ac:dyDescent="0.25">
      <c r="B974" s="14">
        <v>966</v>
      </c>
      <c r="C974" s="95" t="str">
        <f t="shared" si="172"/>
        <v/>
      </c>
      <c r="D974" s="15" t="str">
        <f t="shared" si="166"/>
        <v>OK</v>
      </c>
      <c r="E974" s="16" t="e">
        <f>VLOOKUP('Data Sheet'!$B$8,'Data Sheet'!$I$2:$J$9,2,FALSE)</f>
        <v>#N/A</v>
      </c>
      <c r="F974" s="16" t="str">
        <f t="shared" si="173"/>
        <v/>
      </c>
      <c r="G974" s="103">
        <f t="shared" si="174"/>
        <v>0</v>
      </c>
      <c r="H974" s="17" t="s">
        <v>26</v>
      </c>
      <c r="I974" s="17" t="s">
        <v>26</v>
      </c>
      <c r="J974" s="17" t="str">
        <f>IF('Data Sheet'!$B$9="NC-50","N/A","OK")</f>
        <v>OK</v>
      </c>
      <c r="K974" s="17" t="str">
        <f>IF('Data Sheet'!$B$9="NC-50","N/A","OK")</f>
        <v>OK</v>
      </c>
      <c r="L974" s="17" t="str">
        <f t="shared" si="175"/>
        <v>OK</v>
      </c>
      <c r="M974" s="17" t="str">
        <f t="shared" si="176"/>
        <v>OK</v>
      </c>
      <c r="N974" s="18" t="str">
        <f>IF(BO974&lt;&gt;"",
    IF(INT('Data Sheet'!$A$19)=INT('Data Sheet'!$B$19),
        --(INT('Data Sheet'!$A$19) &amp; "." &amp; BO974),
        IF(AND((--(INT('Data Sheet'!$A$19) &amp; "." &amp; BO974)&gt;=--('Data Sheet'!$A$19)), (--(INT('Data Sheet'!$A$19) &amp; "." &amp; BO974)&lt;=--('Data Sheet'!$B$19))),
            --(INT('Data Sheet'!$A$19) &amp; "." &amp; BO974),
            --(INT('Data Sheet'!$B$19) &amp; "." &amp; BO974)
        )
    ),
    IF(BN974&lt;&gt;"",
        IF(INT('Data Sheet'!$A$19)=INT('Data Sheet'!$B$19),
            --(INT('Data Sheet'!$A$19) &amp; "." &amp; LEFT(BN974,3)),
            IF(AND((--(INT('Data Sheet'!$A$19) &amp; "." &amp; LEFT(BN974,3))&gt;=--('Data Sheet'!$A$19)), (--(INT('Data Sheet'!$A$19) &amp; "." &amp; LEFT(BN974,3))&lt;=--('Data Sheet'!$B$19))),
                --(INT('Data Sheet'!$A$19) &amp; "." &amp; LEFT(BN974,3)),
                --(INT('Data Sheet'!$B$19) &amp; "." &amp; LEFT(BN974,3))
            )
        ),
        "OK"
    )
)</f>
        <v>OK</v>
      </c>
      <c r="O974" s="23" t="str">
        <f>IF(BP974&lt;&gt;"",
    IF(INT('Data Sheet'!$A$19)=INT('Data Sheet'!$B$19),
        --(INT('Data Sheet'!$A$19) &amp; "." &amp; BP974),
        IF(AND((--(INT('Data Sheet'!$A$19) &amp; "." &amp; BP974)&gt;=--('Data Sheet'!$A$19)), (--(INT('Data Sheet'!$A$19) &amp; "." &amp; BP974)&lt;=--('Data Sheet'!$B$19))),
            --(INT('Data Sheet'!$A$19) &amp; "." &amp; BP974),
            --(INT('Data Sheet'!$B$19) &amp; "." &amp; BP974)
        )
    ),
    IF(BN974&lt;&gt;"",
        IF(INT('Data Sheet'!$A$19)=INT('Data Sheet'!$B$19),
            --(INT('Data Sheet'!$A$19) &amp; "." &amp; RIGHT(BN974,3)),
            IF(AND((--(INT('Data Sheet'!$A$19) &amp; "." &amp; RIGHT(BN974,3))&gt;=--('Data Sheet'!$A$19)), (--(INT('Data Sheet'!$A$19) &amp; "." &amp; RIGHT(BN974,3))&lt;=--('Data Sheet'!$B$19))),
                --(INT('Data Sheet'!$A$19) &amp; "." &amp; RIGHT(BN974,3)),
                --(INT('Data Sheet'!$B$19) &amp; "." &amp; RIGHT(BN974,3))
            )
        ),
        "OK"
    )
)</f>
        <v>OK</v>
      </c>
      <c r="P974" s="23" t="str">
        <f>IF(BR974&lt;&gt;"",
    IF(INT('Data Sheet'!$A$19)=INT('Data Sheet'!$B$15),
        --(INT('Data Sheet'!$A$15) &amp; "." &amp; BR974),
        IF(AND((--(INT('Data Sheet'!$A$15) &amp; "." &amp; BR974)&gt;=--('Data Sheet'!$A$15)), (--(INT('Data Sheet'!$A$15) &amp; "." &amp; BR974)&lt;=--('Data Sheet'!$B$15))),
            --(INT('Data Sheet'!$A$15) &amp; "." &amp; BR974),
            --(INT('Data Sheet'!$B$15) &amp; "." &amp; BR974)
        )
    ),
    IF(BQ974&lt;&gt;"",
        IF(INT('Data Sheet'!$A$15)=INT('Data Sheet'!$B$15),
            --(INT('Data Sheet'!$A$15) &amp; "." &amp; LEFT(BQ974,3)),
            IF(AND((--(INT('Data Sheet'!$A$15) &amp; "." &amp; LEFT(BQ974,3))&gt;=--('Data Sheet'!$A$15)), (--(INT('Data Sheet'!$A$15) &amp; "." &amp; LEFT(BQ974,3))&lt;=--('Data Sheet'!$B$15))),
                --(INT('Data Sheet'!$A$15) &amp; "." &amp; LEFT(BQ974,3)),
                --(INT('Data Sheet'!$B$15) &amp; "." &amp; LEFT(BQ974,3))
            )
        ),
        "OK"
    )
)</f>
        <v>OK</v>
      </c>
      <c r="Q974" s="23" t="str">
        <f>IF(BS974&lt;&gt;"",
    IF(INT('Data Sheet'!$A$19)=INT('Data Sheet'!$B$15),
        --(INT('Data Sheet'!$A$15) &amp; "." &amp; BS974),
        IF(AND((--(INT('Data Sheet'!$A$15) &amp; "." &amp; BS974)&gt;=--('Data Sheet'!$A$15)), (--(INT('Data Sheet'!$A$15) &amp; "." &amp; BS974)&lt;=--('Data Sheet'!$B$15))),
            --(INT('Data Sheet'!$A$15) &amp; "." &amp; BS974),
            --(INT('Data Sheet'!$B$15) &amp; "." &amp; BS974)
        )
    ),
    IF(BQ974&lt;&gt;"",
        IF(INT('Data Sheet'!$A$15)=INT('Data Sheet'!$B$15),
            --(INT('Data Sheet'!$A$15) &amp; "." &amp; RIGHT(BQ974,3)),
            IF(AND((--(INT('Data Sheet'!$A$15) &amp; "." &amp; RIGHT(BQ974,3))&gt;=--('Data Sheet'!$A$15)), (--(INT('Data Sheet'!$A$15) &amp; "." &amp; RIGHT(BQ974,3))&lt;=--('Data Sheet'!$B$15))),
                --(INT('Data Sheet'!$A$15) &amp; "." &amp; RIGHT(BQ974,3)),
                --(INT('Data Sheet'!$B$15) &amp; "." &amp; RIGHT(BQ974,3))
            )
        ),
        "OK"
    )
)</f>
        <v>OK</v>
      </c>
      <c r="R974" s="19"/>
      <c r="S974" s="19"/>
      <c r="T974" s="19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1"/>
      <c r="AU974" s="21"/>
      <c r="AV974" s="21"/>
      <c r="AW974" s="22"/>
      <c r="AX974" s="99"/>
      <c r="AY974" s="20"/>
      <c r="AZ974" s="20"/>
      <c r="BA974" s="22"/>
      <c r="BB974">
        <v>966</v>
      </c>
      <c r="BC974" s="80"/>
      <c r="BD974" s="80"/>
      <c r="BE974" s="80"/>
      <c r="BF974" s="80"/>
      <c r="BG974" s="32" t="str">
        <f t="shared" si="169"/>
        <v/>
      </c>
      <c r="BH974" s="78">
        <f t="shared" si="167"/>
        <v>0</v>
      </c>
      <c r="BI974" s="2">
        <f t="shared" si="170"/>
        <v>0</v>
      </c>
      <c r="BJ974" s="2">
        <f t="shared" si="171"/>
        <v>0</v>
      </c>
      <c r="BK974" s="2">
        <f t="shared" si="168"/>
        <v>0</v>
      </c>
    </row>
    <row r="975" spans="2:63" ht="15" customHeight="1" x14ac:dyDescent="0.25">
      <c r="B975" s="14">
        <v>967</v>
      </c>
      <c r="C975" s="95" t="str">
        <f t="shared" si="172"/>
        <v/>
      </c>
      <c r="D975" s="15" t="str">
        <f t="shared" si="166"/>
        <v>OK</v>
      </c>
      <c r="E975" s="16" t="e">
        <f>VLOOKUP('Data Sheet'!$B$8,'Data Sheet'!$I$2:$J$9,2,FALSE)</f>
        <v>#N/A</v>
      </c>
      <c r="F975" s="16" t="str">
        <f t="shared" si="173"/>
        <v/>
      </c>
      <c r="G975" s="103">
        <f t="shared" si="174"/>
        <v>0</v>
      </c>
      <c r="H975" s="17" t="s">
        <v>26</v>
      </c>
      <c r="I975" s="17" t="s">
        <v>26</v>
      </c>
      <c r="J975" s="17" t="str">
        <f>IF('Data Sheet'!$B$9="NC-50","N/A","OK")</f>
        <v>OK</v>
      </c>
      <c r="K975" s="17" t="str">
        <f>IF('Data Sheet'!$B$9="NC-50","N/A","OK")</f>
        <v>OK</v>
      </c>
      <c r="L975" s="17" t="str">
        <f t="shared" si="175"/>
        <v>OK</v>
      </c>
      <c r="M975" s="17" t="str">
        <f t="shared" si="176"/>
        <v>OK</v>
      </c>
      <c r="N975" s="18" t="str">
        <f>IF(BO975&lt;&gt;"",
    IF(INT('Data Sheet'!$A$19)=INT('Data Sheet'!$B$19),
        --(INT('Data Sheet'!$A$19) &amp; "." &amp; BO975),
        IF(AND((--(INT('Data Sheet'!$A$19) &amp; "." &amp; BO975)&gt;=--('Data Sheet'!$A$19)), (--(INT('Data Sheet'!$A$19) &amp; "." &amp; BO975)&lt;=--('Data Sheet'!$B$19))),
            --(INT('Data Sheet'!$A$19) &amp; "." &amp; BO975),
            --(INT('Data Sheet'!$B$19) &amp; "." &amp; BO975)
        )
    ),
    IF(BN975&lt;&gt;"",
        IF(INT('Data Sheet'!$A$19)=INT('Data Sheet'!$B$19),
            --(INT('Data Sheet'!$A$19) &amp; "." &amp; LEFT(BN975,3)),
            IF(AND((--(INT('Data Sheet'!$A$19) &amp; "." &amp; LEFT(BN975,3))&gt;=--('Data Sheet'!$A$19)), (--(INT('Data Sheet'!$A$19) &amp; "." &amp; LEFT(BN975,3))&lt;=--('Data Sheet'!$B$19))),
                --(INT('Data Sheet'!$A$19) &amp; "." &amp; LEFT(BN975,3)),
                --(INT('Data Sheet'!$B$19) &amp; "." &amp; LEFT(BN975,3))
            )
        ),
        "OK"
    )
)</f>
        <v>OK</v>
      </c>
      <c r="O975" s="23" t="str">
        <f>IF(BP975&lt;&gt;"",
    IF(INT('Data Sheet'!$A$19)=INT('Data Sheet'!$B$19),
        --(INT('Data Sheet'!$A$19) &amp; "." &amp; BP975),
        IF(AND((--(INT('Data Sheet'!$A$19) &amp; "." &amp; BP975)&gt;=--('Data Sheet'!$A$19)), (--(INT('Data Sheet'!$A$19) &amp; "." &amp; BP975)&lt;=--('Data Sheet'!$B$19))),
            --(INT('Data Sheet'!$A$19) &amp; "." &amp; BP975),
            --(INT('Data Sheet'!$B$19) &amp; "." &amp; BP975)
        )
    ),
    IF(BN975&lt;&gt;"",
        IF(INT('Data Sheet'!$A$19)=INT('Data Sheet'!$B$19),
            --(INT('Data Sheet'!$A$19) &amp; "." &amp; RIGHT(BN975,3)),
            IF(AND((--(INT('Data Sheet'!$A$19) &amp; "." &amp; RIGHT(BN975,3))&gt;=--('Data Sheet'!$A$19)), (--(INT('Data Sheet'!$A$19) &amp; "." &amp; RIGHT(BN975,3))&lt;=--('Data Sheet'!$B$19))),
                --(INT('Data Sheet'!$A$19) &amp; "." &amp; RIGHT(BN975,3)),
                --(INT('Data Sheet'!$B$19) &amp; "." &amp; RIGHT(BN975,3))
            )
        ),
        "OK"
    )
)</f>
        <v>OK</v>
      </c>
      <c r="P975" s="23" t="str">
        <f>IF(BR975&lt;&gt;"",
    IF(INT('Data Sheet'!$A$19)=INT('Data Sheet'!$B$15),
        --(INT('Data Sheet'!$A$15) &amp; "." &amp; BR975),
        IF(AND((--(INT('Data Sheet'!$A$15) &amp; "." &amp; BR975)&gt;=--('Data Sheet'!$A$15)), (--(INT('Data Sheet'!$A$15) &amp; "." &amp; BR975)&lt;=--('Data Sheet'!$B$15))),
            --(INT('Data Sheet'!$A$15) &amp; "." &amp; BR975),
            --(INT('Data Sheet'!$B$15) &amp; "." &amp; BR975)
        )
    ),
    IF(BQ975&lt;&gt;"",
        IF(INT('Data Sheet'!$A$15)=INT('Data Sheet'!$B$15),
            --(INT('Data Sheet'!$A$15) &amp; "." &amp; LEFT(BQ975,3)),
            IF(AND((--(INT('Data Sheet'!$A$15) &amp; "." &amp; LEFT(BQ975,3))&gt;=--('Data Sheet'!$A$15)), (--(INT('Data Sheet'!$A$15) &amp; "." &amp; LEFT(BQ975,3))&lt;=--('Data Sheet'!$B$15))),
                --(INT('Data Sheet'!$A$15) &amp; "." &amp; LEFT(BQ975,3)),
                --(INT('Data Sheet'!$B$15) &amp; "." &amp; LEFT(BQ975,3))
            )
        ),
        "OK"
    )
)</f>
        <v>OK</v>
      </c>
      <c r="Q975" s="23" t="str">
        <f>IF(BS975&lt;&gt;"",
    IF(INT('Data Sheet'!$A$19)=INT('Data Sheet'!$B$15),
        --(INT('Data Sheet'!$A$15) &amp; "." &amp; BS975),
        IF(AND((--(INT('Data Sheet'!$A$15) &amp; "." &amp; BS975)&gt;=--('Data Sheet'!$A$15)), (--(INT('Data Sheet'!$A$15) &amp; "." &amp; BS975)&lt;=--('Data Sheet'!$B$15))),
            --(INT('Data Sheet'!$A$15) &amp; "." &amp; BS975),
            --(INT('Data Sheet'!$B$15) &amp; "." &amp; BS975)
        )
    ),
    IF(BQ975&lt;&gt;"",
        IF(INT('Data Sheet'!$A$15)=INT('Data Sheet'!$B$15),
            --(INT('Data Sheet'!$A$15) &amp; "." &amp; RIGHT(BQ975,3)),
            IF(AND((--(INT('Data Sheet'!$A$15) &amp; "." &amp; RIGHT(BQ975,3))&gt;=--('Data Sheet'!$A$15)), (--(INT('Data Sheet'!$A$15) &amp; "." &amp; RIGHT(BQ975,3))&lt;=--('Data Sheet'!$B$15))),
                --(INT('Data Sheet'!$A$15) &amp; "." &amp; RIGHT(BQ975,3)),
                --(INT('Data Sheet'!$B$15) &amp; "." &amp; RIGHT(BQ975,3))
            )
        ),
        "OK"
    )
)</f>
        <v>OK</v>
      </c>
      <c r="R975" s="19"/>
      <c r="S975" s="19"/>
      <c r="T975" s="19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1"/>
      <c r="AU975" s="21"/>
      <c r="AV975" s="21"/>
      <c r="AW975" s="22"/>
      <c r="AX975" s="99"/>
      <c r="AY975" s="20"/>
      <c r="AZ975" s="20"/>
      <c r="BA975" s="22"/>
      <c r="BB975">
        <v>967</v>
      </c>
      <c r="BC975" s="80"/>
      <c r="BD975" s="80"/>
      <c r="BE975" s="80"/>
      <c r="BF975" s="80"/>
      <c r="BG975" s="32" t="str">
        <f t="shared" si="169"/>
        <v/>
      </c>
      <c r="BH975" s="78">
        <f t="shared" si="167"/>
        <v>0</v>
      </c>
      <c r="BI975" s="2">
        <f t="shared" si="170"/>
        <v>0</v>
      </c>
      <c r="BJ975" s="2">
        <f t="shared" si="171"/>
        <v>0</v>
      </c>
      <c r="BK975" s="2">
        <f t="shared" si="168"/>
        <v>0</v>
      </c>
    </row>
    <row r="976" spans="2:63" ht="15" customHeight="1" x14ac:dyDescent="0.25">
      <c r="B976" s="14">
        <v>968</v>
      </c>
      <c r="C976" s="95" t="str">
        <f t="shared" si="172"/>
        <v/>
      </c>
      <c r="D976" s="15" t="str">
        <f t="shared" si="166"/>
        <v>OK</v>
      </c>
      <c r="E976" s="16" t="e">
        <f>VLOOKUP('Data Sheet'!$B$8,'Data Sheet'!$I$2:$J$9,2,FALSE)</f>
        <v>#N/A</v>
      </c>
      <c r="F976" s="16" t="str">
        <f t="shared" si="173"/>
        <v/>
      </c>
      <c r="G976" s="103">
        <f t="shared" si="174"/>
        <v>0</v>
      </c>
      <c r="H976" s="17" t="s">
        <v>26</v>
      </c>
      <c r="I976" s="17" t="s">
        <v>26</v>
      </c>
      <c r="J976" s="17" t="str">
        <f>IF('Data Sheet'!$B$9="NC-50","N/A","OK")</f>
        <v>OK</v>
      </c>
      <c r="K976" s="17" t="str">
        <f>IF('Data Sheet'!$B$9="NC-50","N/A","OK")</f>
        <v>OK</v>
      </c>
      <c r="L976" s="17" t="str">
        <f t="shared" si="175"/>
        <v>OK</v>
      </c>
      <c r="M976" s="17" t="str">
        <f t="shared" si="176"/>
        <v>OK</v>
      </c>
      <c r="N976" s="18" t="str">
        <f>IF(BO976&lt;&gt;"",
    IF(INT('Data Sheet'!$A$19)=INT('Data Sheet'!$B$19),
        --(INT('Data Sheet'!$A$19) &amp; "." &amp; BO976),
        IF(AND((--(INT('Data Sheet'!$A$19) &amp; "." &amp; BO976)&gt;=--('Data Sheet'!$A$19)), (--(INT('Data Sheet'!$A$19) &amp; "." &amp; BO976)&lt;=--('Data Sheet'!$B$19))),
            --(INT('Data Sheet'!$A$19) &amp; "." &amp; BO976),
            --(INT('Data Sheet'!$B$19) &amp; "." &amp; BO976)
        )
    ),
    IF(BN976&lt;&gt;"",
        IF(INT('Data Sheet'!$A$19)=INT('Data Sheet'!$B$19),
            --(INT('Data Sheet'!$A$19) &amp; "." &amp; LEFT(BN976,3)),
            IF(AND((--(INT('Data Sheet'!$A$19) &amp; "." &amp; LEFT(BN976,3))&gt;=--('Data Sheet'!$A$19)), (--(INT('Data Sheet'!$A$19) &amp; "." &amp; LEFT(BN976,3))&lt;=--('Data Sheet'!$B$19))),
                --(INT('Data Sheet'!$A$19) &amp; "." &amp; LEFT(BN976,3)),
                --(INT('Data Sheet'!$B$19) &amp; "." &amp; LEFT(BN976,3))
            )
        ),
        "OK"
    )
)</f>
        <v>OK</v>
      </c>
      <c r="O976" s="23" t="str">
        <f>IF(BP976&lt;&gt;"",
    IF(INT('Data Sheet'!$A$19)=INT('Data Sheet'!$B$19),
        --(INT('Data Sheet'!$A$19) &amp; "." &amp; BP976),
        IF(AND((--(INT('Data Sheet'!$A$19) &amp; "." &amp; BP976)&gt;=--('Data Sheet'!$A$19)), (--(INT('Data Sheet'!$A$19) &amp; "." &amp; BP976)&lt;=--('Data Sheet'!$B$19))),
            --(INT('Data Sheet'!$A$19) &amp; "." &amp; BP976),
            --(INT('Data Sheet'!$B$19) &amp; "." &amp; BP976)
        )
    ),
    IF(BN976&lt;&gt;"",
        IF(INT('Data Sheet'!$A$19)=INT('Data Sheet'!$B$19),
            --(INT('Data Sheet'!$A$19) &amp; "." &amp; RIGHT(BN976,3)),
            IF(AND((--(INT('Data Sheet'!$A$19) &amp; "." &amp; RIGHT(BN976,3))&gt;=--('Data Sheet'!$A$19)), (--(INT('Data Sheet'!$A$19) &amp; "." &amp; RIGHT(BN976,3))&lt;=--('Data Sheet'!$B$19))),
                --(INT('Data Sheet'!$A$19) &amp; "." &amp; RIGHT(BN976,3)),
                --(INT('Data Sheet'!$B$19) &amp; "." &amp; RIGHT(BN976,3))
            )
        ),
        "OK"
    )
)</f>
        <v>OK</v>
      </c>
      <c r="P976" s="23" t="str">
        <f>IF(BR976&lt;&gt;"",
    IF(INT('Data Sheet'!$A$19)=INT('Data Sheet'!$B$15),
        --(INT('Data Sheet'!$A$15) &amp; "." &amp; BR976),
        IF(AND((--(INT('Data Sheet'!$A$15) &amp; "." &amp; BR976)&gt;=--('Data Sheet'!$A$15)), (--(INT('Data Sheet'!$A$15) &amp; "." &amp; BR976)&lt;=--('Data Sheet'!$B$15))),
            --(INT('Data Sheet'!$A$15) &amp; "." &amp; BR976),
            --(INT('Data Sheet'!$B$15) &amp; "." &amp; BR976)
        )
    ),
    IF(BQ976&lt;&gt;"",
        IF(INT('Data Sheet'!$A$15)=INT('Data Sheet'!$B$15),
            --(INT('Data Sheet'!$A$15) &amp; "." &amp; LEFT(BQ976,3)),
            IF(AND((--(INT('Data Sheet'!$A$15) &amp; "." &amp; LEFT(BQ976,3))&gt;=--('Data Sheet'!$A$15)), (--(INT('Data Sheet'!$A$15) &amp; "." &amp; LEFT(BQ976,3))&lt;=--('Data Sheet'!$B$15))),
                --(INT('Data Sheet'!$A$15) &amp; "." &amp; LEFT(BQ976,3)),
                --(INT('Data Sheet'!$B$15) &amp; "." &amp; LEFT(BQ976,3))
            )
        ),
        "OK"
    )
)</f>
        <v>OK</v>
      </c>
      <c r="Q976" s="23" t="str">
        <f>IF(BS976&lt;&gt;"",
    IF(INT('Data Sheet'!$A$19)=INT('Data Sheet'!$B$15),
        --(INT('Data Sheet'!$A$15) &amp; "." &amp; BS976),
        IF(AND((--(INT('Data Sheet'!$A$15) &amp; "." &amp; BS976)&gt;=--('Data Sheet'!$A$15)), (--(INT('Data Sheet'!$A$15) &amp; "." &amp; BS976)&lt;=--('Data Sheet'!$B$15))),
            --(INT('Data Sheet'!$A$15) &amp; "." &amp; BS976),
            --(INT('Data Sheet'!$B$15) &amp; "." &amp; BS976)
        )
    ),
    IF(BQ976&lt;&gt;"",
        IF(INT('Data Sheet'!$A$15)=INT('Data Sheet'!$B$15),
            --(INT('Data Sheet'!$A$15) &amp; "." &amp; RIGHT(BQ976,3)),
            IF(AND((--(INT('Data Sheet'!$A$15) &amp; "." &amp; RIGHT(BQ976,3))&gt;=--('Data Sheet'!$A$15)), (--(INT('Data Sheet'!$A$15) &amp; "." &amp; RIGHT(BQ976,3))&lt;=--('Data Sheet'!$B$15))),
                --(INT('Data Sheet'!$A$15) &amp; "." &amp; RIGHT(BQ976,3)),
                --(INT('Data Sheet'!$B$15) &amp; "." &amp; RIGHT(BQ976,3))
            )
        ),
        "OK"
    )
)</f>
        <v>OK</v>
      </c>
      <c r="R976" s="19"/>
      <c r="S976" s="19"/>
      <c r="T976" s="19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1"/>
      <c r="AU976" s="21"/>
      <c r="AV976" s="21"/>
      <c r="AW976" s="22"/>
      <c r="AX976" s="99"/>
      <c r="AY976" s="20"/>
      <c r="AZ976" s="20"/>
      <c r="BA976" s="22"/>
      <c r="BB976">
        <v>968</v>
      </c>
      <c r="BC976" s="80"/>
      <c r="BD976" s="80"/>
      <c r="BE976" s="80"/>
      <c r="BF976" s="80"/>
      <c r="BG976" s="32" t="str">
        <f t="shared" si="169"/>
        <v/>
      </c>
      <c r="BH976" s="78">
        <f t="shared" si="167"/>
        <v>0</v>
      </c>
      <c r="BI976" s="2">
        <f t="shared" si="170"/>
        <v>0</v>
      </c>
      <c r="BJ976" s="2">
        <f t="shared" si="171"/>
        <v>0</v>
      </c>
      <c r="BK976" s="2">
        <f t="shared" si="168"/>
        <v>0</v>
      </c>
    </row>
    <row r="977" spans="2:63" ht="15" customHeight="1" x14ac:dyDescent="0.25">
      <c r="B977" s="14">
        <v>969</v>
      </c>
      <c r="C977" s="95" t="str">
        <f t="shared" si="172"/>
        <v/>
      </c>
      <c r="D977" s="15" t="str">
        <f t="shared" si="166"/>
        <v>OK</v>
      </c>
      <c r="E977" s="16" t="e">
        <f>VLOOKUP('Data Sheet'!$B$8,'Data Sheet'!$I$2:$J$9,2,FALSE)</f>
        <v>#N/A</v>
      </c>
      <c r="F977" s="16" t="str">
        <f t="shared" si="173"/>
        <v/>
      </c>
      <c r="G977" s="103">
        <f t="shared" si="174"/>
        <v>0</v>
      </c>
      <c r="H977" s="17" t="s">
        <v>26</v>
      </c>
      <c r="I977" s="17" t="s">
        <v>26</v>
      </c>
      <c r="J977" s="17" t="str">
        <f>IF('Data Sheet'!$B$9="NC-50","N/A","OK")</f>
        <v>OK</v>
      </c>
      <c r="K977" s="17" t="str">
        <f>IF('Data Sheet'!$B$9="NC-50","N/A","OK")</f>
        <v>OK</v>
      </c>
      <c r="L977" s="17" t="str">
        <f t="shared" si="175"/>
        <v>OK</v>
      </c>
      <c r="M977" s="17" t="str">
        <f t="shared" si="176"/>
        <v>OK</v>
      </c>
      <c r="N977" s="18" t="str">
        <f>IF(BO977&lt;&gt;"",
    IF(INT('Data Sheet'!$A$19)=INT('Data Sheet'!$B$19),
        --(INT('Data Sheet'!$A$19) &amp; "." &amp; BO977),
        IF(AND((--(INT('Data Sheet'!$A$19) &amp; "." &amp; BO977)&gt;=--('Data Sheet'!$A$19)), (--(INT('Data Sheet'!$A$19) &amp; "." &amp; BO977)&lt;=--('Data Sheet'!$B$19))),
            --(INT('Data Sheet'!$A$19) &amp; "." &amp; BO977),
            --(INT('Data Sheet'!$B$19) &amp; "." &amp; BO977)
        )
    ),
    IF(BN977&lt;&gt;"",
        IF(INT('Data Sheet'!$A$19)=INT('Data Sheet'!$B$19),
            --(INT('Data Sheet'!$A$19) &amp; "." &amp; LEFT(BN977,3)),
            IF(AND((--(INT('Data Sheet'!$A$19) &amp; "." &amp; LEFT(BN977,3))&gt;=--('Data Sheet'!$A$19)), (--(INT('Data Sheet'!$A$19) &amp; "." &amp; LEFT(BN977,3))&lt;=--('Data Sheet'!$B$19))),
                --(INT('Data Sheet'!$A$19) &amp; "." &amp; LEFT(BN977,3)),
                --(INT('Data Sheet'!$B$19) &amp; "." &amp; LEFT(BN977,3))
            )
        ),
        "OK"
    )
)</f>
        <v>OK</v>
      </c>
      <c r="O977" s="23" t="str">
        <f>IF(BP977&lt;&gt;"",
    IF(INT('Data Sheet'!$A$19)=INT('Data Sheet'!$B$19),
        --(INT('Data Sheet'!$A$19) &amp; "." &amp; BP977),
        IF(AND((--(INT('Data Sheet'!$A$19) &amp; "." &amp; BP977)&gt;=--('Data Sheet'!$A$19)), (--(INT('Data Sheet'!$A$19) &amp; "." &amp; BP977)&lt;=--('Data Sheet'!$B$19))),
            --(INT('Data Sheet'!$A$19) &amp; "." &amp; BP977),
            --(INT('Data Sheet'!$B$19) &amp; "." &amp; BP977)
        )
    ),
    IF(BN977&lt;&gt;"",
        IF(INT('Data Sheet'!$A$19)=INT('Data Sheet'!$B$19),
            --(INT('Data Sheet'!$A$19) &amp; "." &amp; RIGHT(BN977,3)),
            IF(AND((--(INT('Data Sheet'!$A$19) &amp; "." &amp; RIGHT(BN977,3))&gt;=--('Data Sheet'!$A$19)), (--(INT('Data Sheet'!$A$19) &amp; "." &amp; RIGHT(BN977,3))&lt;=--('Data Sheet'!$B$19))),
                --(INT('Data Sheet'!$A$19) &amp; "." &amp; RIGHT(BN977,3)),
                --(INT('Data Sheet'!$B$19) &amp; "." &amp; RIGHT(BN977,3))
            )
        ),
        "OK"
    )
)</f>
        <v>OK</v>
      </c>
      <c r="P977" s="23" t="str">
        <f>IF(BR977&lt;&gt;"",
    IF(INT('Data Sheet'!$A$19)=INT('Data Sheet'!$B$15),
        --(INT('Data Sheet'!$A$15) &amp; "." &amp; BR977),
        IF(AND((--(INT('Data Sheet'!$A$15) &amp; "." &amp; BR977)&gt;=--('Data Sheet'!$A$15)), (--(INT('Data Sheet'!$A$15) &amp; "." &amp; BR977)&lt;=--('Data Sheet'!$B$15))),
            --(INT('Data Sheet'!$A$15) &amp; "." &amp; BR977),
            --(INT('Data Sheet'!$B$15) &amp; "." &amp; BR977)
        )
    ),
    IF(BQ977&lt;&gt;"",
        IF(INT('Data Sheet'!$A$15)=INT('Data Sheet'!$B$15),
            --(INT('Data Sheet'!$A$15) &amp; "." &amp; LEFT(BQ977,3)),
            IF(AND((--(INT('Data Sheet'!$A$15) &amp; "." &amp; LEFT(BQ977,3))&gt;=--('Data Sheet'!$A$15)), (--(INT('Data Sheet'!$A$15) &amp; "." &amp; LEFT(BQ977,3))&lt;=--('Data Sheet'!$B$15))),
                --(INT('Data Sheet'!$A$15) &amp; "." &amp; LEFT(BQ977,3)),
                --(INT('Data Sheet'!$B$15) &amp; "." &amp; LEFT(BQ977,3))
            )
        ),
        "OK"
    )
)</f>
        <v>OK</v>
      </c>
      <c r="Q977" s="23" t="str">
        <f>IF(BS977&lt;&gt;"",
    IF(INT('Data Sheet'!$A$19)=INT('Data Sheet'!$B$15),
        --(INT('Data Sheet'!$A$15) &amp; "." &amp; BS977),
        IF(AND((--(INT('Data Sheet'!$A$15) &amp; "." &amp; BS977)&gt;=--('Data Sheet'!$A$15)), (--(INT('Data Sheet'!$A$15) &amp; "." &amp; BS977)&lt;=--('Data Sheet'!$B$15))),
            --(INT('Data Sheet'!$A$15) &amp; "." &amp; BS977),
            --(INT('Data Sheet'!$B$15) &amp; "." &amp; BS977)
        )
    ),
    IF(BQ977&lt;&gt;"",
        IF(INT('Data Sheet'!$A$15)=INT('Data Sheet'!$B$15),
            --(INT('Data Sheet'!$A$15) &amp; "." &amp; RIGHT(BQ977,3)),
            IF(AND((--(INT('Data Sheet'!$A$15) &amp; "." &amp; RIGHT(BQ977,3))&gt;=--('Data Sheet'!$A$15)), (--(INT('Data Sheet'!$A$15) &amp; "." &amp; RIGHT(BQ977,3))&lt;=--('Data Sheet'!$B$15))),
                --(INT('Data Sheet'!$A$15) &amp; "." &amp; RIGHT(BQ977,3)),
                --(INT('Data Sheet'!$B$15) &amp; "." &amp; RIGHT(BQ977,3))
            )
        ),
        "OK"
    )
)</f>
        <v>OK</v>
      </c>
      <c r="R977" s="19"/>
      <c r="S977" s="19"/>
      <c r="T977" s="19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1"/>
      <c r="AU977" s="21"/>
      <c r="AV977" s="21"/>
      <c r="AW977" s="22"/>
      <c r="AX977" s="99"/>
      <c r="AY977" s="20"/>
      <c r="AZ977" s="20"/>
      <c r="BA977" s="22"/>
      <c r="BB977">
        <v>969</v>
      </c>
      <c r="BC977" s="80"/>
      <c r="BD977" s="80"/>
      <c r="BE977" s="80"/>
      <c r="BF977" s="80"/>
      <c r="BG977" s="32" t="str">
        <f t="shared" si="169"/>
        <v/>
      </c>
      <c r="BH977" s="78">
        <f t="shared" si="167"/>
        <v>0</v>
      </c>
      <c r="BI977" s="2">
        <f t="shared" si="170"/>
        <v>0</v>
      </c>
      <c r="BJ977" s="2">
        <f t="shared" si="171"/>
        <v>0</v>
      </c>
      <c r="BK977" s="2">
        <f t="shared" si="168"/>
        <v>0</v>
      </c>
    </row>
    <row r="978" spans="2:63" ht="15" customHeight="1" x14ac:dyDescent="0.25">
      <c r="B978" s="14">
        <v>970</v>
      </c>
      <c r="C978" s="95" t="str">
        <f t="shared" si="172"/>
        <v/>
      </c>
      <c r="D978" s="15" t="str">
        <f t="shared" si="166"/>
        <v>OK</v>
      </c>
      <c r="E978" s="16" t="e">
        <f>VLOOKUP('Data Sheet'!$B$8,'Data Sheet'!$I$2:$J$9,2,FALSE)</f>
        <v>#N/A</v>
      </c>
      <c r="F978" s="16" t="str">
        <f t="shared" si="173"/>
        <v/>
      </c>
      <c r="G978" s="103">
        <f t="shared" si="174"/>
        <v>0</v>
      </c>
      <c r="H978" s="17" t="s">
        <v>26</v>
      </c>
      <c r="I978" s="17" t="s">
        <v>26</v>
      </c>
      <c r="J978" s="17" t="str">
        <f>IF('Data Sheet'!$B$9="NC-50","N/A","OK")</f>
        <v>OK</v>
      </c>
      <c r="K978" s="17" t="str">
        <f>IF('Data Sheet'!$B$9="NC-50","N/A","OK")</f>
        <v>OK</v>
      </c>
      <c r="L978" s="17" t="str">
        <f t="shared" si="175"/>
        <v>OK</v>
      </c>
      <c r="M978" s="17" t="str">
        <f t="shared" si="176"/>
        <v>OK</v>
      </c>
      <c r="N978" s="18" t="str">
        <f>IF(BO978&lt;&gt;"",
    IF(INT('Data Sheet'!$A$19)=INT('Data Sheet'!$B$19),
        --(INT('Data Sheet'!$A$19) &amp; "." &amp; BO978),
        IF(AND((--(INT('Data Sheet'!$A$19) &amp; "." &amp; BO978)&gt;=--('Data Sheet'!$A$19)), (--(INT('Data Sheet'!$A$19) &amp; "." &amp; BO978)&lt;=--('Data Sheet'!$B$19))),
            --(INT('Data Sheet'!$A$19) &amp; "." &amp; BO978),
            --(INT('Data Sheet'!$B$19) &amp; "." &amp; BO978)
        )
    ),
    IF(BN978&lt;&gt;"",
        IF(INT('Data Sheet'!$A$19)=INT('Data Sheet'!$B$19),
            --(INT('Data Sheet'!$A$19) &amp; "." &amp; LEFT(BN978,3)),
            IF(AND((--(INT('Data Sheet'!$A$19) &amp; "." &amp; LEFT(BN978,3))&gt;=--('Data Sheet'!$A$19)), (--(INT('Data Sheet'!$A$19) &amp; "." &amp; LEFT(BN978,3))&lt;=--('Data Sheet'!$B$19))),
                --(INT('Data Sheet'!$A$19) &amp; "." &amp; LEFT(BN978,3)),
                --(INT('Data Sheet'!$B$19) &amp; "." &amp; LEFT(BN978,3))
            )
        ),
        "OK"
    )
)</f>
        <v>OK</v>
      </c>
      <c r="O978" s="23" t="str">
        <f>IF(BP978&lt;&gt;"",
    IF(INT('Data Sheet'!$A$19)=INT('Data Sheet'!$B$19),
        --(INT('Data Sheet'!$A$19) &amp; "." &amp; BP978),
        IF(AND((--(INT('Data Sheet'!$A$19) &amp; "." &amp; BP978)&gt;=--('Data Sheet'!$A$19)), (--(INT('Data Sheet'!$A$19) &amp; "." &amp; BP978)&lt;=--('Data Sheet'!$B$19))),
            --(INT('Data Sheet'!$A$19) &amp; "." &amp; BP978),
            --(INT('Data Sheet'!$B$19) &amp; "." &amp; BP978)
        )
    ),
    IF(BN978&lt;&gt;"",
        IF(INT('Data Sheet'!$A$19)=INT('Data Sheet'!$B$19),
            --(INT('Data Sheet'!$A$19) &amp; "." &amp; RIGHT(BN978,3)),
            IF(AND((--(INT('Data Sheet'!$A$19) &amp; "." &amp; RIGHT(BN978,3))&gt;=--('Data Sheet'!$A$19)), (--(INT('Data Sheet'!$A$19) &amp; "." &amp; RIGHT(BN978,3))&lt;=--('Data Sheet'!$B$19))),
                --(INT('Data Sheet'!$A$19) &amp; "." &amp; RIGHT(BN978,3)),
                --(INT('Data Sheet'!$B$19) &amp; "." &amp; RIGHT(BN978,3))
            )
        ),
        "OK"
    )
)</f>
        <v>OK</v>
      </c>
      <c r="P978" s="23" t="str">
        <f>IF(BR978&lt;&gt;"",
    IF(INT('Data Sheet'!$A$19)=INT('Data Sheet'!$B$15),
        --(INT('Data Sheet'!$A$15) &amp; "." &amp; BR978),
        IF(AND((--(INT('Data Sheet'!$A$15) &amp; "." &amp; BR978)&gt;=--('Data Sheet'!$A$15)), (--(INT('Data Sheet'!$A$15) &amp; "." &amp; BR978)&lt;=--('Data Sheet'!$B$15))),
            --(INT('Data Sheet'!$A$15) &amp; "." &amp; BR978),
            --(INT('Data Sheet'!$B$15) &amp; "." &amp; BR978)
        )
    ),
    IF(BQ978&lt;&gt;"",
        IF(INT('Data Sheet'!$A$15)=INT('Data Sheet'!$B$15),
            --(INT('Data Sheet'!$A$15) &amp; "." &amp; LEFT(BQ978,3)),
            IF(AND((--(INT('Data Sheet'!$A$15) &amp; "." &amp; LEFT(BQ978,3))&gt;=--('Data Sheet'!$A$15)), (--(INT('Data Sheet'!$A$15) &amp; "." &amp; LEFT(BQ978,3))&lt;=--('Data Sheet'!$B$15))),
                --(INT('Data Sheet'!$A$15) &amp; "." &amp; LEFT(BQ978,3)),
                --(INT('Data Sheet'!$B$15) &amp; "." &amp; LEFT(BQ978,3))
            )
        ),
        "OK"
    )
)</f>
        <v>OK</v>
      </c>
      <c r="Q978" s="23" t="str">
        <f>IF(BS978&lt;&gt;"",
    IF(INT('Data Sheet'!$A$19)=INT('Data Sheet'!$B$15),
        --(INT('Data Sheet'!$A$15) &amp; "." &amp; BS978),
        IF(AND((--(INT('Data Sheet'!$A$15) &amp; "." &amp; BS978)&gt;=--('Data Sheet'!$A$15)), (--(INT('Data Sheet'!$A$15) &amp; "." &amp; BS978)&lt;=--('Data Sheet'!$B$15))),
            --(INT('Data Sheet'!$A$15) &amp; "." &amp; BS978),
            --(INT('Data Sheet'!$B$15) &amp; "." &amp; BS978)
        )
    ),
    IF(BQ978&lt;&gt;"",
        IF(INT('Data Sheet'!$A$15)=INT('Data Sheet'!$B$15),
            --(INT('Data Sheet'!$A$15) &amp; "." &amp; RIGHT(BQ978,3)),
            IF(AND((--(INT('Data Sheet'!$A$15) &amp; "." &amp; RIGHT(BQ978,3))&gt;=--('Data Sheet'!$A$15)), (--(INT('Data Sheet'!$A$15) &amp; "." &amp; RIGHT(BQ978,3))&lt;=--('Data Sheet'!$B$15))),
                --(INT('Data Sheet'!$A$15) &amp; "." &amp; RIGHT(BQ978,3)),
                --(INT('Data Sheet'!$B$15) &amp; "." &amp; RIGHT(BQ978,3))
            )
        ),
        "OK"
    )
)</f>
        <v>OK</v>
      </c>
      <c r="R978" s="19"/>
      <c r="S978" s="19"/>
      <c r="T978" s="19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1"/>
      <c r="AU978" s="21"/>
      <c r="AV978" s="21"/>
      <c r="AW978" s="22"/>
      <c r="AX978" s="99"/>
      <c r="AY978" s="20"/>
      <c r="AZ978" s="20"/>
      <c r="BA978" s="22"/>
      <c r="BB978">
        <v>970</v>
      </c>
      <c r="BC978" s="80"/>
      <c r="BD978" s="80"/>
      <c r="BE978" s="80"/>
      <c r="BF978" s="80"/>
      <c r="BG978" s="32" t="str">
        <f t="shared" si="169"/>
        <v/>
      </c>
      <c r="BH978" s="78">
        <f t="shared" si="167"/>
        <v>0</v>
      </c>
      <c r="BI978" s="2">
        <f t="shared" si="170"/>
        <v>0</v>
      </c>
      <c r="BJ978" s="2">
        <f t="shared" si="171"/>
        <v>0</v>
      </c>
      <c r="BK978" s="2">
        <f t="shared" si="168"/>
        <v>0</v>
      </c>
    </row>
    <row r="979" spans="2:63" ht="15" customHeight="1" x14ac:dyDescent="0.25">
      <c r="B979" s="14">
        <v>971</v>
      </c>
      <c r="C979" s="95" t="str">
        <f t="shared" si="172"/>
        <v/>
      </c>
      <c r="D979" s="15" t="str">
        <f t="shared" si="166"/>
        <v>OK</v>
      </c>
      <c r="E979" s="16" t="e">
        <f>VLOOKUP('Data Sheet'!$B$8,'Data Sheet'!$I$2:$J$9,2,FALSE)</f>
        <v>#N/A</v>
      </c>
      <c r="F979" s="16" t="str">
        <f t="shared" si="173"/>
        <v/>
      </c>
      <c r="G979" s="103">
        <f t="shared" si="174"/>
        <v>0</v>
      </c>
      <c r="H979" s="17" t="s">
        <v>26</v>
      </c>
      <c r="I979" s="17" t="s">
        <v>26</v>
      </c>
      <c r="J979" s="17" t="str">
        <f>IF('Data Sheet'!$B$9="NC-50","N/A","OK")</f>
        <v>OK</v>
      </c>
      <c r="K979" s="17" t="str">
        <f>IF('Data Sheet'!$B$9="NC-50","N/A","OK")</f>
        <v>OK</v>
      </c>
      <c r="L979" s="17" t="str">
        <f t="shared" si="175"/>
        <v>OK</v>
      </c>
      <c r="M979" s="17" t="str">
        <f t="shared" si="176"/>
        <v>OK</v>
      </c>
      <c r="N979" s="18" t="str">
        <f>IF(BO979&lt;&gt;"",
    IF(INT('Data Sheet'!$A$19)=INT('Data Sheet'!$B$19),
        --(INT('Data Sheet'!$A$19) &amp; "." &amp; BO979),
        IF(AND((--(INT('Data Sheet'!$A$19) &amp; "." &amp; BO979)&gt;=--('Data Sheet'!$A$19)), (--(INT('Data Sheet'!$A$19) &amp; "." &amp; BO979)&lt;=--('Data Sheet'!$B$19))),
            --(INT('Data Sheet'!$A$19) &amp; "." &amp; BO979),
            --(INT('Data Sheet'!$B$19) &amp; "." &amp; BO979)
        )
    ),
    IF(BN979&lt;&gt;"",
        IF(INT('Data Sheet'!$A$19)=INT('Data Sheet'!$B$19),
            --(INT('Data Sheet'!$A$19) &amp; "." &amp; LEFT(BN979,3)),
            IF(AND((--(INT('Data Sheet'!$A$19) &amp; "." &amp; LEFT(BN979,3))&gt;=--('Data Sheet'!$A$19)), (--(INT('Data Sheet'!$A$19) &amp; "." &amp; LEFT(BN979,3))&lt;=--('Data Sheet'!$B$19))),
                --(INT('Data Sheet'!$A$19) &amp; "." &amp; LEFT(BN979,3)),
                --(INT('Data Sheet'!$B$19) &amp; "." &amp; LEFT(BN979,3))
            )
        ),
        "OK"
    )
)</f>
        <v>OK</v>
      </c>
      <c r="O979" s="23" t="str">
        <f>IF(BP979&lt;&gt;"",
    IF(INT('Data Sheet'!$A$19)=INT('Data Sheet'!$B$19),
        --(INT('Data Sheet'!$A$19) &amp; "." &amp; BP979),
        IF(AND((--(INT('Data Sheet'!$A$19) &amp; "." &amp; BP979)&gt;=--('Data Sheet'!$A$19)), (--(INT('Data Sheet'!$A$19) &amp; "." &amp; BP979)&lt;=--('Data Sheet'!$B$19))),
            --(INT('Data Sheet'!$A$19) &amp; "." &amp; BP979),
            --(INT('Data Sheet'!$B$19) &amp; "." &amp; BP979)
        )
    ),
    IF(BN979&lt;&gt;"",
        IF(INT('Data Sheet'!$A$19)=INT('Data Sheet'!$B$19),
            --(INT('Data Sheet'!$A$19) &amp; "." &amp; RIGHT(BN979,3)),
            IF(AND((--(INT('Data Sheet'!$A$19) &amp; "." &amp; RIGHT(BN979,3))&gt;=--('Data Sheet'!$A$19)), (--(INT('Data Sheet'!$A$19) &amp; "." &amp; RIGHT(BN979,3))&lt;=--('Data Sheet'!$B$19))),
                --(INT('Data Sheet'!$A$19) &amp; "." &amp; RIGHT(BN979,3)),
                --(INT('Data Sheet'!$B$19) &amp; "." &amp; RIGHT(BN979,3))
            )
        ),
        "OK"
    )
)</f>
        <v>OK</v>
      </c>
      <c r="P979" s="23" t="str">
        <f>IF(BR979&lt;&gt;"",
    IF(INT('Data Sheet'!$A$19)=INT('Data Sheet'!$B$15),
        --(INT('Data Sheet'!$A$15) &amp; "." &amp; BR979),
        IF(AND((--(INT('Data Sheet'!$A$15) &amp; "." &amp; BR979)&gt;=--('Data Sheet'!$A$15)), (--(INT('Data Sheet'!$A$15) &amp; "." &amp; BR979)&lt;=--('Data Sheet'!$B$15))),
            --(INT('Data Sheet'!$A$15) &amp; "." &amp; BR979),
            --(INT('Data Sheet'!$B$15) &amp; "." &amp; BR979)
        )
    ),
    IF(BQ979&lt;&gt;"",
        IF(INT('Data Sheet'!$A$15)=INT('Data Sheet'!$B$15),
            --(INT('Data Sheet'!$A$15) &amp; "." &amp; LEFT(BQ979,3)),
            IF(AND((--(INT('Data Sheet'!$A$15) &amp; "." &amp; LEFT(BQ979,3))&gt;=--('Data Sheet'!$A$15)), (--(INT('Data Sheet'!$A$15) &amp; "." &amp; LEFT(BQ979,3))&lt;=--('Data Sheet'!$B$15))),
                --(INT('Data Sheet'!$A$15) &amp; "." &amp; LEFT(BQ979,3)),
                --(INT('Data Sheet'!$B$15) &amp; "." &amp; LEFT(BQ979,3))
            )
        ),
        "OK"
    )
)</f>
        <v>OK</v>
      </c>
      <c r="Q979" s="23" t="str">
        <f>IF(BS979&lt;&gt;"",
    IF(INT('Data Sheet'!$A$19)=INT('Data Sheet'!$B$15),
        --(INT('Data Sheet'!$A$15) &amp; "." &amp; BS979),
        IF(AND((--(INT('Data Sheet'!$A$15) &amp; "." &amp; BS979)&gt;=--('Data Sheet'!$A$15)), (--(INT('Data Sheet'!$A$15) &amp; "." &amp; BS979)&lt;=--('Data Sheet'!$B$15))),
            --(INT('Data Sheet'!$A$15) &amp; "." &amp; BS979),
            --(INT('Data Sheet'!$B$15) &amp; "." &amp; BS979)
        )
    ),
    IF(BQ979&lt;&gt;"",
        IF(INT('Data Sheet'!$A$15)=INT('Data Sheet'!$B$15),
            --(INT('Data Sheet'!$A$15) &amp; "." &amp; RIGHT(BQ979,3)),
            IF(AND((--(INT('Data Sheet'!$A$15) &amp; "." &amp; RIGHT(BQ979,3))&gt;=--('Data Sheet'!$A$15)), (--(INT('Data Sheet'!$A$15) &amp; "." &amp; RIGHT(BQ979,3))&lt;=--('Data Sheet'!$B$15))),
                --(INT('Data Sheet'!$A$15) &amp; "." &amp; RIGHT(BQ979,3)),
                --(INT('Data Sheet'!$B$15) &amp; "." &amp; RIGHT(BQ979,3))
            )
        ),
        "OK"
    )
)</f>
        <v>OK</v>
      </c>
      <c r="R979" s="19"/>
      <c r="S979" s="19"/>
      <c r="T979" s="19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1"/>
      <c r="AU979" s="21"/>
      <c r="AV979" s="21"/>
      <c r="AW979" s="22"/>
      <c r="AX979" s="99"/>
      <c r="AY979" s="20"/>
      <c r="AZ979" s="20"/>
      <c r="BA979" s="22"/>
      <c r="BB979">
        <v>971</v>
      </c>
      <c r="BC979" s="80"/>
      <c r="BD979" s="80"/>
      <c r="BE979" s="80"/>
      <c r="BF979" s="80"/>
      <c r="BG979" s="32" t="str">
        <f t="shared" si="169"/>
        <v/>
      </c>
      <c r="BH979" s="78">
        <f t="shared" si="167"/>
        <v>0</v>
      </c>
      <c r="BI979" s="2">
        <f t="shared" si="170"/>
        <v>0</v>
      </c>
      <c r="BJ979" s="2">
        <f t="shared" si="171"/>
        <v>0</v>
      </c>
      <c r="BK979" s="2">
        <f t="shared" si="168"/>
        <v>0</v>
      </c>
    </row>
    <row r="980" spans="2:63" ht="15" customHeight="1" x14ac:dyDescent="0.25">
      <c r="B980" s="14">
        <v>972</v>
      </c>
      <c r="C980" s="95" t="str">
        <f t="shared" si="172"/>
        <v/>
      </c>
      <c r="D980" s="15" t="str">
        <f t="shared" si="166"/>
        <v>OK</v>
      </c>
      <c r="E980" s="16" t="e">
        <f>VLOOKUP('Data Sheet'!$B$8,'Data Sheet'!$I$2:$J$9,2,FALSE)</f>
        <v>#N/A</v>
      </c>
      <c r="F980" s="16" t="str">
        <f t="shared" si="173"/>
        <v/>
      </c>
      <c r="G980" s="103">
        <f t="shared" si="174"/>
        <v>0</v>
      </c>
      <c r="H980" s="17" t="s">
        <v>26</v>
      </c>
      <c r="I980" s="17" t="s">
        <v>26</v>
      </c>
      <c r="J980" s="17" t="str">
        <f>IF('Data Sheet'!$B$9="NC-50","N/A","OK")</f>
        <v>OK</v>
      </c>
      <c r="K980" s="17" t="str">
        <f>IF('Data Sheet'!$B$9="NC-50","N/A","OK")</f>
        <v>OK</v>
      </c>
      <c r="L980" s="17" t="str">
        <f t="shared" si="175"/>
        <v>OK</v>
      </c>
      <c r="M980" s="17" t="str">
        <f t="shared" si="176"/>
        <v>OK</v>
      </c>
      <c r="N980" s="18" t="str">
        <f>IF(BO980&lt;&gt;"",
    IF(INT('Data Sheet'!$A$19)=INT('Data Sheet'!$B$19),
        --(INT('Data Sheet'!$A$19) &amp; "." &amp; BO980),
        IF(AND((--(INT('Data Sheet'!$A$19) &amp; "." &amp; BO980)&gt;=--('Data Sheet'!$A$19)), (--(INT('Data Sheet'!$A$19) &amp; "." &amp; BO980)&lt;=--('Data Sheet'!$B$19))),
            --(INT('Data Sheet'!$A$19) &amp; "." &amp; BO980),
            --(INT('Data Sheet'!$B$19) &amp; "." &amp; BO980)
        )
    ),
    IF(BN980&lt;&gt;"",
        IF(INT('Data Sheet'!$A$19)=INT('Data Sheet'!$B$19),
            --(INT('Data Sheet'!$A$19) &amp; "." &amp; LEFT(BN980,3)),
            IF(AND((--(INT('Data Sheet'!$A$19) &amp; "." &amp; LEFT(BN980,3))&gt;=--('Data Sheet'!$A$19)), (--(INT('Data Sheet'!$A$19) &amp; "." &amp; LEFT(BN980,3))&lt;=--('Data Sheet'!$B$19))),
                --(INT('Data Sheet'!$A$19) &amp; "." &amp; LEFT(BN980,3)),
                --(INT('Data Sheet'!$B$19) &amp; "." &amp; LEFT(BN980,3))
            )
        ),
        "OK"
    )
)</f>
        <v>OK</v>
      </c>
      <c r="O980" s="23" t="str">
        <f>IF(BP980&lt;&gt;"",
    IF(INT('Data Sheet'!$A$19)=INT('Data Sheet'!$B$19),
        --(INT('Data Sheet'!$A$19) &amp; "." &amp; BP980),
        IF(AND((--(INT('Data Sheet'!$A$19) &amp; "." &amp; BP980)&gt;=--('Data Sheet'!$A$19)), (--(INT('Data Sheet'!$A$19) &amp; "." &amp; BP980)&lt;=--('Data Sheet'!$B$19))),
            --(INT('Data Sheet'!$A$19) &amp; "." &amp; BP980),
            --(INT('Data Sheet'!$B$19) &amp; "." &amp; BP980)
        )
    ),
    IF(BN980&lt;&gt;"",
        IF(INT('Data Sheet'!$A$19)=INT('Data Sheet'!$B$19),
            --(INT('Data Sheet'!$A$19) &amp; "." &amp; RIGHT(BN980,3)),
            IF(AND((--(INT('Data Sheet'!$A$19) &amp; "." &amp; RIGHT(BN980,3))&gt;=--('Data Sheet'!$A$19)), (--(INT('Data Sheet'!$A$19) &amp; "." &amp; RIGHT(BN980,3))&lt;=--('Data Sheet'!$B$19))),
                --(INT('Data Sheet'!$A$19) &amp; "." &amp; RIGHT(BN980,3)),
                --(INT('Data Sheet'!$B$19) &amp; "." &amp; RIGHT(BN980,3))
            )
        ),
        "OK"
    )
)</f>
        <v>OK</v>
      </c>
      <c r="P980" s="23" t="str">
        <f>IF(BR980&lt;&gt;"",
    IF(INT('Data Sheet'!$A$19)=INT('Data Sheet'!$B$15),
        --(INT('Data Sheet'!$A$15) &amp; "." &amp; BR980),
        IF(AND((--(INT('Data Sheet'!$A$15) &amp; "." &amp; BR980)&gt;=--('Data Sheet'!$A$15)), (--(INT('Data Sheet'!$A$15) &amp; "." &amp; BR980)&lt;=--('Data Sheet'!$B$15))),
            --(INT('Data Sheet'!$A$15) &amp; "." &amp; BR980),
            --(INT('Data Sheet'!$B$15) &amp; "." &amp; BR980)
        )
    ),
    IF(BQ980&lt;&gt;"",
        IF(INT('Data Sheet'!$A$15)=INT('Data Sheet'!$B$15),
            --(INT('Data Sheet'!$A$15) &amp; "." &amp; LEFT(BQ980,3)),
            IF(AND((--(INT('Data Sheet'!$A$15) &amp; "." &amp; LEFT(BQ980,3))&gt;=--('Data Sheet'!$A$15)), (--(INT('Data Sheet'!$A$15) &amp; "." &amp; LEFT(BQ980,3))&lt;=--('Data Sheet'!$B$15))),
                --(INT('Data Sheet'!$A$15) &amp; "." &amp; LEFT(BQ980,3)),
                --(INT('Data Sheet'!$B$15) &amp; "." &amp; LEFT(BQ980,3))
            )
        ),
        "OK"
    )
)</f>
        <v>OK</v>
      </c>
      <c r="Q980" s="23" t="str">
        <f>IF(BS980&lt;&gt;"",
    IF(INT('Data Sheet'!$A$19)=INT('Data Sheet'!$B$15),
        --(INT('Data Sheet'!$A$15) &amp; "." &amp; BS980),
        IF(AND((--(INT('Data Sheet'!$A$15) &amp; "." &amp; BS980)&gt;=--('Data Sheet'!$A$15)), (--(INT('Data Sheet'!$A$15) &amp; "." &amp; BS980)&lt;=--('Data Sheet'!$B$15))),
            --(INT('Data Sheet'!$A$15) &amp; "." &amp; BS980),
            --(INT('Data Sheet'!$B$15) &amp; "." &amp; BS980)
        )
    ),
    IF(BQ980&lt;&gt;"",
        IF(INT('Data Sheet'!$A$15)=INT('Data Sheet'!$B$15),
            --(INT('Data Sheet'!$A$15) &amp; "." &amp; RIGHT(BQ980,3)),
            IF(AND((--(INT('Data Sheet'!$A$15) &amp; "." &amp; RIGHT(BQ980,3))&gt;=--('Data Sheet'!$A$15)), (--(INT('Data Sheet'!$A$15) &amp; "." &amp; RIGHT(BQ980,3))&lt;=--('Data Sheet'!$B$15))),
                --(INT('Data Sheet'!$A$15) &amp; "." &amp; RIGHT(BQ980,3)),
                --(INT('Data Sheet'!$B$15) &amp; "." &amp; RIGHT(BQ980,3))
            )
        ),
        "OK"
    )
)</f>
        <v>OK</v>
      </c>
      <c r="R980" s="19"/>
      <c r="S980" s="19"/>
      <c r="T980" s="19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1"/>
      <c r="AU980" s="21"/>
      <c r="AV980" s="21"/>
      <c r="AW980" s="22"/>
      <c r="AX980" s="99"/>
      <c r="AY980" s="20"/>
      <c r="AZ980" s="20"/>
      <c r="BA980" s="22"/>
      <c r="BB980">
        <v>972</v>
      </c>
      <c r="BC980" s="80"/>
      <c r="BD980" s="80"/>
      <c r="BE980" s="80"/>
      <c r="BF980" s="80"/>
      <c r="BG980" s="32" t="str">
        <f t="shared" si="169"/>
        <v/>
      </c>
      <c r="BH980" s="78">
        <f t="shared" si="167"/>
        <v>0</v>
      </c>
      <c r="BI980" s="2">
        <f t="shared" si="170"/>
        <v>0</v>
      </c>
      <c r="BJ980" s="2">
        <f t="shared" si="171"/>
        <v>0</v>
      </c>
      <c r="BK980" s="2">
        <f t="shared" si="168"/>
        <v>0</v>
      </c>
    </row>
    <row r="981" spans="2:63" ht="15" customHeight="1" x14ac:dyDescent="0.25">
      <c r="B981" s="14">
        <v>973</v>
      </c>
      <c r="C981" s="95" t="str">
        <f t="shared" si="172"/>
        <v/>
      </c>
      <c r="D981" s="15" t="str">
        <f t="shared" si="166"/>
        <v>OK</v>
      </c>
      <c r="E981" s="16" t="e">
        <f>VLOOKUP('Data Sheet'!$B$8,'Data Sheet'!$I$2:$J$9,2,FALSE)</f>
        <v>#N/A</v>
      </c>
      <c r="F981" s="16" t="str">
        <f t="shared" si="173"/>
        <v/>
      </c>
      <c r="G981" s="103">
        <f t="shared" si="174"/>
        <v>0</v>
      </c>
      <c r="H981" s="17" t="s">
        <v>26</v>
      </c>
      <c r="I981" s="17" t="s">
        <v>26</v>
      </c>
      <c r="J981" s="17" t="str">
        <f>IF('Data Sheet'!$B$9="NC-50","N/A","OK")</f>
        <v>OK</v>
      </c>
      <c r="K981" s="17" t="str">
        <f>IF('Data Sheet'!$B$9="NC-50","N/A","OK")</f>
        <v>OK</v>
      </c>
      <c r="L981" s="17" t="str">
        <f t="shared" si="175"/>
        <v>OK</v>
      </c>
      <c r="M981" s="17" t="str">
        <f t="shared" si="176"/>
        <v>OK</v>
      </c>
      <c r="N981" s="18" t="str">
        <f>IF(BO981&lt;&gt;"",
    IF(INT('Data Sheet'!$A$19)=INT('Data Sheet'!$B$19),
        --(INT('Data Sheet'!$A$19) &amp; "." &amp; BO981),
        IF(AND((--(INT('Data Sheet'!$A$19) &amp; "." &amp; BO981)&gt;=--('Data Sheet'!$A$19)), (--(INT('Data Sheet'!$A$19) &amp; "." &amp; BO981)&lt;=--('Data Sheet'!$B$19))),
            --(INT('Data Sheet'!$A$19) &amp; "." &amp; BO981),
            --(INT('Data Sheet'!$B$19) &amp; "." &amp; BO981)
        )
    ),
    IF(BN981&lt;&gt;"",
        IF(INT('Data Sheet'!$A$19)=INT('Data Sheet'!$B$19),
            --(INT('Data Sheet'!$A$19) &amp; "." &amp; LEFT(BN981,3)),
            IF(AND((--(INT('Data Sheet'!$A$19) &amp; "." &amp; LEFT(BN981,3))&gt;=--('Data Sheet'!$A$19)), (--(INT('Data Sheet'!$A$19) &amp; "." &amp; LEFT(BN981,3))&lt;=--('Data Sheet'!$B$19))),
                --(INT('Data Sheet'!$A$19) &amp; "." &amp; LEFT(BN981,3)),
                --(INT('Data Sheet'!$B$19) &amp; "." &amp; LEFT(BN981,3))
            )
        ),
        "OK"
    )
)</f>
        <v>OK</v>
      </c>
      <c r="O981" s="23" t="str">
        <f>IF(BP981&lt;&gt;"",
    IF(INT('Data Sheet'!$A$19)=INT('Data Sheet'!$B$19),
        --(INT('Data Sheet'!$A$19) &amp; "." &amp; BP981),
        IF(AND((--(INT('Data Sheet'!$A$19) &amp; "." &amp; BP981)&gt;=--('Data Sheet'!$A$19)), (--(INT('Data Sheet'!$A$19) &amp; "." &amp; BP981)&lt;=--('Data Sheet'!$B$19))),
            --(INT('Data Sheet'!$A$19) &amp; "." &amp; BP981),
            --(INT('Data Sheet'!$B$19) &amp; "." &amp; BP981)
        )
    ),
    IF(BN981&lt;&gt;"",
        IF(INT('Data Sheet'!$A$19)=INT('Data Sheet'!$B$19),
            --(INT('Data Sheet'!$A$19) &amp; "." &amp; RIGHT(BN981,3)),
            IF(AND((--(INT('Data Sheet'!$A$19) &amp; "." &amp; RIGHT(BN981,3))&gt;=--('Data Sheet'!$A$19)), (--(INT('Data Sheet'!$A$19) &amp; "." &amp; RIGHT(BN981,3))&lt;=--('Data Sheet'!$B$19))),
                --(INT('Data Sheet'!$A$19) &amp; "." &amp; RIGHT(BN981,3)),
                --(INT('Data Sheet'!$B$19) &amp; "." &amp; RIGHT(BN981,3))
            )
        ),
        "OK"
    )
)</f>
        <v>OK</v>
      </c>
      <c r="P981" s="23" t="str">
        <f>IF(BR981&lt;&gt;"",
    IF(INT('Data Sheet'!$A$19)=INT('Data Sheet'!$B$15),
        --(INT('Data Sheet'!$A$15) &amp; "." &amp; BR981),
        IF(AND((--(INT('Data Sheet'!$A$15) &amp; "." &amp; BR981)&gt;=--('Data Sheet'!$A$15)), (--(INT('Data Sheet'!$A$15) &amp; "." &amp; BR981)&lt;=--('Data Sheet'!$B$15))),
            --(INT('Data Sheet'!$A$15) &amp; "." &amp; BR981),
            --(INT('Data Sheet'!$B$15) &amp; "." &amp; BR981)
        )
    ),
    IF(BQ981&lt;&gt;"",
        IF(INT('Data Sheet'!$A$15)=INT('Data Sheet'!$B$15),
            --(INT('Data Sheet'!$A$15) &amp; "." &amp; LEFT(BQ981,3)),
            IF(AND((--(INT('Data Sheet'!$A$15) &amp; "." &amp; LEFT(BQ981,3))&gt;=--('Data Sheet'!$A$15)), (--(INT('Data Sheet'!$A$15) &amp; "." &amp; LEFT(BQ981,3))&lt;=--('Data Sheet'!$B$15))),
                --(INT('Data Sheet'!$A$15) &amp; "." &amp; LEFT(BQ981,3)),
                --(INT('Data Sheet'!$B$15) &amp; "." &amp; LEFT(BQ981,3))
            )
        ),
        "OK"
    )
)</f>
        <v>OK</v>
      </c>
      <c r="Q981" s="23" t="str">
        <f>IF(BS981&lt;&gt;"",
    IF(INT('Data Sheet'!$A$19)=INT('Data Sheet'!$B$15),
        --(INT('Data Sheet'!$A$15) &amp; "." &amp; BS981),
        IF(AND((--(INT('Data Sheet'!$A$15) &amp; "." &amp; BS981)&gt;=--('Data Sheet'!$A$15)), (--(INT('Data Sheet'!$A$15) &amp; "." &amp; BS981)&lt;=--('Data Sheet'!$B$15))),
            --(INT('Data Sheet'!$A$15) &amp; "." &amp; BS981),
            --(INT('Data Sheet'!$B$15) &amp; "." &amp; BS981)
        )
    ),
    IF(BQ981&lt;&gt;"",
        IF(INT('Data Sheet'!$A$15)=INT('Data Sheet'!$B$15),
            --(INT('Data Sheet'!$A$15) &amp; "." &amp; RIGHT(BQ981,3)),
            IF(AND((--(INT('Data Sheet'!$A$15) &amp; "." &amp; RIGHT(BQ981,3))&gt;=--('Data Sheet'!$A$15)), (--(INT('Data Sheet'!$A$15) &amp; "." &amp; RIGHT(BQ981,3))&lt;=--('Data Sheet'!$B$15))),
                --(INT('Data Sheet'!$A$15) &amp; "." &amp; RIGHT(BQ981,3)),
                --(INT('Data Sheet'!$B$15) &amp; "." &amp; RIGHT(BQ981,3))
            )
        ),
        "OK"
    )
)</f>
        <v>OK</v>
      </c>
      <c r="R981" s="19"/>
      <c r="S981" s="19"/>
      <c r="T981" s="19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1"/>
      <c r="AU981" s="21"/>
      <c r="AV981" s="21"/>
      <c r="AW981" s="22"/>
      <c r="AX981" s="99"/>
      <c r="AY981" s="20"/>
      <c r="AZ981" s="20"/>
      <c r="BA981" s="22"/>
      <c r="BB981">
        <v>973</v>
      </c>
      <c r="BC981" s="80"/>
      <c r="BD981" s="80"/>
      <c r="BE981" s="80"/>
      <c r="BF981" s="80"/>
      <c r="BG981" s="32" t="str">
        <f t="shared" si="169"/>
        <v/>
      </c>
      <c r="BH981" s="78">
        <f t="shared" si="167"/>
        <v>0</v>
      </c>
      <c r="BI981" s="2">
        <f t="shared" si="170"/>
        <v>0</v>
      </c>
      <c r="BJ981" s="2">
        <f t="shared" si="171"/>
        <v>0</v>
      </c>
      <c r="BK981" s="2">
        <f t="shared" si="168"/>
        <v>0</v>
      </c>
    </row>
    <row r="982" spans="2:63" ht="15" customHeight="1" x14ac:dyDescent="0.25">
      <c r="B982" s="14">
        <v>974</v>
      </c>
      <c r="C982" s="95" t="str">
        <f t="shared" si="172"/>
        <v/>
      </c>
      <c r="D982" s="15" t="str">
        <f t="shared" si="166"/>
        <v>OK</v>
      </c>
      <c r="E982" s="16" t="e">
        <f>VLOOKUP('Data Sheet'!$B$8,'Data Sheet'!$I$2:$J$9,2,FALSE)</f>
        <v>#N/A</v>
      </c>
      <c r="F982" s="16" t="str">
        <f t="shared" si="173"/>
        <v/>
      </c>
      <c r="G982" s="103">
        <f t="shared" si="174"/>
        <v>0</v>
      </c>
      <c r="H982" s="17" t="s">
        <v>26</v>
      </c>
      <c r="I982" s="17" t="s">
        <v>26</v>
      </c>
      <c r="J982" s="17" t="str">
        <f>IF('Data Sheet'!$B$9="NC-50","N/A","OK")</f>
        <v>OK</v>
      </c>
      <c r="K982" s="17" t="str">
        <f>IF('Data Sheet'!$B$9="NC-50","N/A","OK")</f>
        <v>OK</v>
      </c>
      <c r="L982" s="17" t="str">
        <f t="shared" si="175"/>
        <v>OK</v>
      </c>
      <c r="M982" s="17" t="str">
        <f t="shared" si="176"/>
        <v>OK</v>
      </c>
      <c r="N982" s="18" t="str">
        <f>IF(BO982&lt;&gt;"",
    IF(INT('Data Sheet'!$A$19)=INT('Data Sheet'!$B$19),
        --(INT('Data Sheet'!$A$19) &amp; "." &amp; BO982),
        IF(AND((--(INT('Data Sheet'!$A$19) &amp; "." &amp; BO982)&gt;=--('Data Sheet'!$A$19)), (--(INT('Data Sheet'!$A$19) &amp; "." &amp; BO982)&lt;=--('Data Sheet'!$B$19))),
            --(INT('Data Sheet'!$A$19) &amp; "." &amp; BO982),
            --(INT('Data Sheet'!$B$19) &amp; "." &amp; BO982)
        )
    ),
    IF(BN982&lt;&gt;"",
        IF(INT('Data Sheet'!$A$19)=INT('Data Sheet'!$B$19),
            --(INT('Data Sheet'!$A$19) &amp; "." &amp; LEFT(BN982,3)),
            IF(AND((--(INT('Data Sheet'!$A$19) &amp; "." &amp; LEFT(BN982,3))&gt;=--('Data Sheet'!$A$19)), (--(INT('Data Sheet'!$A$19) &amp; "." &amp; LEFT(BN982,3))&lt;=--('Data Sheet'!$B$19))),
                --(INT('Data Sheet'!$A$19) &amp; "." &amp; LEFT(BN982,3)),
                --(INT('Data Sheet'!$B$19) &amp; "." &amp; LEFT(BN982,3))
            )
        ),
        "OK"
    )
)</f>
        <v>OK</v>
      </c>
      <c r="O982" s="23" t="str">
        <f>IF(BP982&lt;&gt;"",
    IF(INT('Data Sheet'!$A$19)=INT('Data Sheet'!$B$19),
        --(INT('Data Sheet'!$A$19) &amp; "." &amp; BP982),
        IF(AND((--(INT('Data Sheet'!$A$19) &amp; "." &amp; BP982)&gt;=--('Data Sheet'!$A$19)), (--(INT('Data Sheet'!$A$19) &amp; "." &amp; BP982)&lt;=--('Data Sheet'!$B$19))),
            --(INT('Data Sheet'!$A$19) &amp; "." &amp; BP982),
            --(INT('Data Sheet'!$B$19) &amp; "." &amp; BP982)
        )
    ),
    IF(BN982&lt;&gt;"",
        IF(INT('Data Sheet'!$A$19)=INT('Data Sheet'!$B$19),
            --(INT('Data Sheet'!$A$19) &amp; "." &amp; RIGHT(BN982,3)),
            IF(AND((--(INT('Data Sheet'!$A$19) &amp; "." &amp; RIGHT(BN982,3))&gt;=--('Data Sheet'!$A$19)), (--(INT('Data Sheet'!$A$19) &amp; "." &amp; RIGHT(BN982,3))&lt;=--('Data Sheet'!$B$19))),
                --(INT('Data Sheet'!$A$19) &amp; "." &amp; RIGHT(BN982,3)),
                --(INT('Data Sheet'!$B$19) &amp; "." &amp; RIGHT(BN982,3))
            )
        ),
        "OK"
    )
)</f>
        <v>OK</v>
      </c>
      <c r="P982" s="23" t="str">
        <f>IF(BR982&lt;&gt;"",
    IF(INT('Data Sheet'!$A$19)=INT('Data Sheet'!$B$15),
        --(INT('Data Sheet'!$A$15) &amp; "." &amp; BR982),
        IF(AND((--(INT('Data Sheet'!$A$15) &amp; "." &amp; BR982)&gt;=--('Data Sheet'!$A$15)), (--(INT('Data Sheet'!$A$15) &amp; "." &amp; BR982)&lt;=--('Data Sheet'!$B$15))),
            --(INT('Data Sheet'!$A$15) &amp; "." &amp; BR982),
            --(INT('Data Sheet'!$B$15) &amp; "." &amp; BR982)
        )
    ),
    IF(BQ982&lt;&gt;"",
        IF(INT('Data Sheet'!$A$15)=INT('Data Sheet'!$B$15),
            --(INT('Data Sheet'!$A$15) &amp; "." &amp; LEFT(BQ982,3)),
            IF(AND((--(INT('Data Sheet'!$A$15) &amp; "." &amp; LEFT(BQ982,3))&gt;=--('Data Sheet'!$A$15)), (--(INT('Data Sheet'!$A$15) &amp; "." &amp; LEFT(BQ982,3))&lt;=--('Data Sheet'!$B$15))),
                --(INT('Data Sheet'!$A$15) &amp; "." &amp; LEFT(BQ982,3)),
                --(INT('Data Sheet'!$B$15) &amp; "." &amp; LEFT(BQ982,3))
            )
        ),
        "OK"
    )
)</f>
        <v>OK</v>
      </c>
      <c r="Q982" s="23" t="str">
        <f>IF(BS982&lt;&gt;"",
    IF(INT('Data Sheet'!$A$19)=INT('Data Sheet'!$B$15),
        --(INT('Data Sheet'!$A$15) &amp; "." &amp; BS982),
        IF(AND((--(INT('Data Sheet'!$A$15) &amp; "." &amp; BS982)&gt;=--('Data Sheet'!$A$15)), (--(INT('Data Sheet'!$A$15) &amp; "." &amp; BS982)&lt;=--('Data Sheet'!$B$15))),
            --(INT('Data Sheet'!$A$15) &amp; "." &amp; BS982),
            --(INT('Data Sheet'!$B$15) &amp; "." &amp; BS982)
        )
    ),
    IF(BQ982&lt;&gt;"",
        IF(INT('Data Sheet'!$A$15)=INT('Data Sheet'!$B$15),
            --(INT('Data Sheet'!$A$15) &amp; "." &amp; RIGHT(BQ982,3)),
            IF(AND((--(INT('Data Sheet'!$A$15) &amp; "." &amp; RIGHT(BQ982,3))&gt;=--('Data Sheet'!$A$15)), (--(INT('Data Sheet'!$A$15) &amp; "." &amp; RIGHT(BQ982,3))&lt;=--('Data Sheet'!$B$15))),
                --(INT('Data Sheet'!$A$15) &amp; "." &amp; RIGHT(BQ982,3)),
                --(INT('Data Sheet'!$B$15) &amp; "." &amp; RIGHT(BQ982,3))
            )
        ),
        "OK"
    )
)</f>
        <v>OK</v>
      </c>
      <c r="R982" s="19"/>
      <c r="S982" s="19"/>
      <c r="T982" s="19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1"/>
      <c r="AU982" s="21"/>
      <c r="AV982" s="21"/>
      <c r="AW982" s="22"/>
      <c r="AX982" s="99"/>
      <c r="AY982" s="20"/>
      <c r="AZ982" s="20"/>
      <c r="BA982" s="22"/>
      <c r="BB982">
        <v>974</v>
      </c>
      <c r="BC982" s="80"/>
      <c r="BD982" s="80"/>
      <c r="BE982" s="80"/>
      <c r="BF982" s="80"/>
      <c r="BG982" s="32" t="str">
        <f t="shared" si="169"/>
        <v/>
      </c>
      <c r="BH982" s="78">
        <f t="shared" si="167"/>
        <v>0</v>
      </c>
      <c r="BI982" s="2">
        <f t="shared" si="170"/>
        <v>0</v>
      </c>
      <c r="BJ982" s="2">
        <f t="shared" si="171"/>
        <v>0</v>
      </c>
      <c r="BK982" s="2">
        <f>COUNTA(T982:AW982)</f>
        <v>0</v>
      </c>
    </row>
    <row r="983" spans="2:63" ht="15" customHeight="1" x14ac:dyDescent="0.25">
      <c r="B983" s="14">
        <v>975</v>
      </c>
      <c r="C983" s="95" t="str">
        <f t="shared" si="172"/>
        <v/>
      </c>
      <c r="D983" s="15" t="str">
        <f t="shared" si="166"/>
        <v>OK</v>
      </c>
      <c r="E983" s="16" t="e">
        <f>VLOOKUP('Data Sheet'!$B$8,'Data Sheet'!$I$2:$J$9,2,FALSE)</f>
        <v>#N/A</v>
      </c>
      <c r="F983" s="16" t="str">
        <f t="shared" si="173"/>
        <v/>
      </c>
      <c r="G983" s="103">
        <f t="shared" si="174"/>
        <v>0</v>
      </c>
      <c r="H983" s="17" t="s">
        <v>26</v>
      </c>
      <c r="I983" s="17" t="s">
        <v>26</v>
      </c>
      <c r="J983" s="17" t="str">
        <f>IF('Data Sheet'!$B$9="NC-50","N/A","OK")</f>
        <v>OK</v>
      </c>
      <c r="K983" s="17" t="str">
        <f>IF('Data Sheet'!$B$9="NC-50","N/A","OK")</f>
        <v>OK</v>
      </c>
      <c r="L983" s="17" t="str">
        <f t="shared" si="175"/>
        <v>OK</v>
      </c>
      <c r="M983" s="17" t="str">
        <f t="shared" si="176"/>
        <v>OK</v>
      </c>
      <c r="N983" s="18" t="str">
        <f>IF(BO983&lt;&gt;"",
    IF(INT('Data Sheet'!$A$19)=INT('Data Sheet'!$B$19),
        --(INT('Data Sheet'!$A$19) &amp; "." &amp; BO983),
        IF(AND((--(INT('Data Sheet'!$A$19) &amp; "." &amp; BO983)&gt;=--('Data Sheet'!$A$19)), (--(INT('Data Sheet'!$A$19) &amp; "." &amp; BO983)&lt;=--('Data Sheet'!$B$19))),
            --(INT('Data Sheet'!$A$19) &amp; "." &amp; BO983),
            --(INT('Data Sheet'!$B$19) &amp; "." &amp; BO983)
        )
    ),
    IF(BN983&lt;&gt;"",
        IF(INT('Data Sheet'!$A$19)=INT('Data Sheet'!$B$19),
            --(INT('Data Sheet'!$A$19) &amp; "." &amp; LEFT(BN983,3)),
            IF(AND((--(INT('Data Sheet'!$A$19) &amp; "." &amp; LEFT(BN983,3))&gt;=--('Data Sheet'!$A$19)), (--(INT('Data Sheet'!$A$19) &amp; "." &amp; LEFT(BN983,3))&lt;=--('Data Sheet'!$B$19))),
                --(INT('Data Sheet'!$A$19) &amp; "." &amp; LEFT(BN983,3)),
                --(INT('Data Sheet'!$B$19) &amp; "." &amp; LEFT(BN983,3))
            )
        ),
        "OK"
    )
)</f>
        <v>OK</v>
      </c>
      <c r="O983" s="23" t="str">
        <f>IF(BP983&lt;&gt;"",
    IF(INT('Data Sheet'!$A$19)=INT('Data Sheet'!$B$19),
        --(INT('Data Sheet'!$A$19) &amp; "." &amp; BP983),
        IF(AND((--(INT('Data Sheet'!$A$19) &amp; "." &amp; BP983)&gt;=--('Data Sheet'!$A$19)), (--(INT('Data Sheet'!$A$19) &amp; "." &amp; BP983)&lt;=--('Data Sheet'!$B$19))),
            --(INT('Data Sheet'!$A$19) &amp; "." &amp; BP983),
            --(INT('Data Sheet'!$B$19) &amp; "." &amp; BP983)
        )
    ),
    IF(BN983&lt;&gt;"",
        IF(INT('Data Sheet'!$A$19)=INT('Data Sheet'!$B$19),
            --(INT('Data Sheet'!$A$19) &amp; "." &amp; RIGHT(BN983,3)),
            IF(AND((--(INT('Data Sheet'!$A$19) &amp; "." &amp; RIGHT(BN983,3))&gt;=--('Data Sheet'!$A$19)), (--(INT('Data Sheet'!$A$19) &amp; "." &amp; RIGHT(BN983,3))&lt;=--('Data Sheet'!$B$19))),
                --(INT('Data Sheet'!$A$19) &amp; "." &amp; RIGHT(BN983,3)),
                --(INT('Data Sheet'!$B$19) &amp; "." &amp; RIGHT(BN983,3))
            )
        ),
        "OK"
    )
)</f>
        <v>OK</v>
      </c>
      <c r="P983" s="23" t="str">
        <f>IF(BR983&lt;&gt;"",
    IF(INT('Data Sheet'!$A$19)=INT('Data Sheet'!$B$15),
        --(INT('Data Sheet'!$A$15) &amp; "." &amp; BR983),
        IF(AND((--(INT('Data Sheet'!$A$15) &amp; "." &amp; BR983)&gt;=--('Data Sheet'!$A$15)), (--(INT('Data Sheet'!$A$15) &amp; "." &amp; BR983)&lt;=--('Data Sheet'!$B$15))),
            --(INT('Data Sheet'!$A$15) &amp; "." &amp; BR983),
            --(INT('Data Sheet'!$B$15) &amp; "." &amp; BR983)
        )
    ),
    IF(BQ983&lt;&gt;"",
        IF(INT('Data Sheet'!$A$15)=INT('Data Sheet'!$B$15),
            --(INT('Data Sheet'!$A$15) &amp; "." &amp; LEFT(BQ983,3)),
            IF(AND((--(INT('Data Sheet'!$A$15) &amp; "." &amp; LEFT(BQ983,3))&gt;=--('Data Sheet'!$A$15)), (--(INT('Data Sheet'!$A$15) &amp; "." &amp; LEFT(BQ983,3))&lt;=--('Data Sheet'!$B$15))),
                --(INT('Data Sheet'!$A$15) &amp; "." &amp; LEFT(BQ983,3)),
                --(INT('Data Sheet'!$B$15) &amp; "." &amp; LEFT(BQ983,3))
            )
        ),
        "OK"
    )
)</f>
        <v>OK</v>
      </c>
      <c r="Q983" s="23" t="str">
        <f>IF(BS983&lt;&gt;"",
    IF(INT('Data Sheet'!$A$19)=INT('Data Sheet'!$B$15),
        --(INT('Data Sheet'!$A$15) &amp; "." &amp; BS983),
        IF(AND((--(INT('Data Sheet'!$A$15) &amp; "." &amp; BS983)&gt;=--('Data Sheet'!$A$15)), (--(INT('Data Sheet'!$A$15) &amp; "." &amp; BS983)&lt;=--('Data Sheet'!$B$15))),
            --(INT('Data Sheet'!$A$15) &amp; "." &amp; BS983),
            --(INT('Data Sheet'!$B$15) &amp; "." &amp; BS983)
        )
    ),
    IF(BQ983&lt;&gt;"",
        IF(INT('Data Sheet'!$A$15)=INT('Data Sheet'!$B$15),
            --(INT('Data Sheet'!$A$15) &amp; "." &amp; RIGHT(BQ983,3)),
            IF(AND((--(INT('Data Sheet'!$A$15) &amp; "." &amp; RIGHT(BQ983,3))&gt;=--('Data Sheet'!$A$15)), (--(INT('Data Sheet'!$A$15) &amp; "." &amp; RIGHT(BQ983,3))&lt;=--('Data Sheet'!$B$15))),
                --(INT('Data Sheet'!$A$15) &amp; "." &amp; RIGHT(BQ983,3)),
                --(INT('Data Sheet'!$B$15) &amp; "." &amp; RIGHT(BQ983,3))
            )
        ),
        "OK"
    )
)</f>
        <v>OK</v>
      </c>
      <c r="R983" s="19"/>
      <c r="S983" s="19"/>
      <c r="T983" s="19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1"/>
      <c r="AU983" s="21"/>
      <c r="AV983" s="21"/>
      <c r="AW983" s="22"/>
      <c r="AX983" s="99"/>
      <c r="AY983" s="20"/>
      <c r="AZ983" s="20"/>
      <c r="BA983" s="22"/>
      <c r="BB983">
        <v>975</v>
      </c>
      <c r="BC983" s="80"/>
      <c r="BD983" s="80"/>
      <c r="BE983" s="80"/>
      <c r="BF983" s="80"/>
      <c r="BG983" s="32" t="str">
        <f t="shared" si="169"/>
        <v/>
      </c>
      <c r="BH983" s="78">
        <f t="shared" si="167"/>
        <v>0</v>
      </c>
      <c r="BI983" s="2">
        <f t="shared" si="170"/>
        <v>0</v>
      </c>
      <c r="BJ983" s="2">
        <f t="shared" si="171"/>
        <v>0</v>
      </c>
      <c r="BK983" s="2">
        <f t="shared" ref="BK983:BK1008" si="177">COUNTA(T983:AW983)</f>
        <v>0</v>
      </c>
    </row>
    <row r="984" spans="2:63" ht="15" customHeight="1" x14ac:dyDescent="0.25">
      <c r="B984" s="14">
        <v>976</v>
      </c>
      <c r="C984" s="95" t="str">
        <f t="shared" si="172"/>
        <v/>
      </c>
      <c r="D984" s="15" t="str">
        <f t="shared" si="166"/>
        <v>OK</v>
      </c>
      <c r="E984" s="16" t="e">
        <f>VLOOKUP('Data Sheet'!$B$8,'Data Sheet'!$I$2:$J$9,2,FALSE)</f>
        <v>#N/A</v>
      </c>
      <c r="F984" s="16" t="str">
        <f t="shared" si="173"/>
        <v/>
      </c>
      <c r="G984" s="103">
        <f t="shared" si="174"/>
        <v>0</v>
      </c>
      <c r="H984" s="17" t="s">
        <v>26</v>
      </c>
      <c r="I984" s="17" t="s">
        <v>26</v>
      </c>
      <c r="J984" s="17" t="str">
        <f>IF('Data Sheet'!$B$9="NC-50","N/A","OK")</f>
        <v>OK</v>
      </c>
      <c r="K984" s="17" t="str">
        <f>IF('Data Sheet'!$B$9="NC-50","N/A","OK")</f>
        <v>OK</v>
      </c>
      <c r="L984" s="17" t="str">
        <f t="shared" si="175"/>
        <v>OK</v>
      </c>
      <c r="M984" s="17" t="str">
        <f t="shared" si="176"/>
        <v>OK</v>
      </c>
      <c r="N984" s="18" t="str">
        <f>IF(BO984&lt;&gt;"",
    IF(INT('Data Sheet'!$A$19)=INT('Data Sheet'!$B$19),
        --(INT('Data Sheet'!$A$19) &amp; "." &amp; BO984),
        IF(AND((--(INT('Data Sheet'!$A$19) &amp; "." &amp; BO984)&gt;=--('Data Sheet'!$A$19)), (--(INT('Data Sheet'!$A$19) &amp; "." &amp; BO984)&lt;=--('Data Sheet'!$B$19))),
            --(INT('Data Sheet'!$A$19) &amp; "." &amp; BO984),
            --(INT('Data Sheet'!$B$19) &amp; "." &amp; BO984)
        )
    ),
    IF(BN984&lt;&gt;"",
        IF(INT('Data Sheet'!$A$19)=INT('Data Sheet'!$B$19),
            --(INT('Data Sheet'!$A$19) &amp; "." &amp; LEFT(BN984,3)),
            IF(AND((--(INT('Data Sheet'!$A$19) &amp; "." &amp; LEFT(BN984,3))&gt;=--('Data Sheet'!$A$19)), (--(INT('Data Sheet'!$A$19) &amp; "." &amp; LEFT(BN984,3))&lt;=--('Data Sheet'!$B$19))),
                --(INT('Data Sheet'!$A$19) &amp; "." &amp; LEFT(BN984,3)),
                --(INT('Data Sheet'!$B$19) &amp; "." &amp; LEFT(BN984,3))
            )
        ),
        "OK"
    )
)</f>
        <v>OK</v>
      </c>
      <c r="O984" s="23" t="str">
        <f>IF(BP984&lt;&gt;"",
    IF(INT('Data Sheet'!$A$19)=INT('Data Sheet'!$B$19),
        --(INT('Data Sheet'!$A$19) &amp; "." &amp; BP984),
        IF(AND((--(INT('Data Sheet'!$A$19) &amp; "." &amp; BP984)&gt;=--('Data Sheet'!$A$19)), (--(INT('Data Sheet'!$A$19) &amp; "." &amp; BP984)&lt;=--('Data Sheet'!$B$19))),
            --(INT('Data Sheet'!$A$19) &amp; "." &amp; BP984),
            --(INT('Data Sheet'!$B$19) &amp; "." &amp; BP984)
        )
    ),
    IF(BN984&lt;&gt;"",
        IF(INT('Data Sheet'!$A$19)=INT('Data Sheet'!$B$19),
            --(INT('Data Sheet'!$A$19) &amp; "." &amp; RIGHT(BN984,3)),
            IF(AND((--(INT('Data Sheet'!$A$19) &amp; "." &amp; RIGHT(BN984,3))&gt;=--('Data Sheet'!$A$19)), (--(INT('Data Sheet'!$A$19) &amp; "." &amp; RIGHT(BN984,3))&lt;=--('Data Sheet'!$B$19))),
                --(INT('Data Sheet'!$A$19) &amp; "." &amp; RIGHT(BN984,3)),
                --(INT('Data Sheet'!$B$19) &amp; "." &amp; RIGHT(BN984,3))
            )
        ),
        "OK"
    )
)</f>
        <v>OK</v>
      </c>
      <c r="P984" s="23" t="str">
        <f>IF(BR984&lt;&gt;"",
    IF(INT('Data Sheet'!$A$19)=INT('Data Sheet'!$B$15),
        --(INT('Data Sheet'!$A$15) &amp; "." &amp; BR984),
        IF(AND((--(INT('Data Sheet'!$A$15) &amp; "." &amp; BR984)&gt;=--('Data Sheet'!$A$15)), (--(INT('Data Sheet'!$A$15) &amp; "." &amp; BR984)&lt;=--('Data Sheet'!$B$15))),
            --(INT('Data Sheet'!$A$15) &amp; "." &amp; BR984),
            --(INT('Data Sheet'!$B$15) &amp; "." &amp; BR984)
        )
    ),
    IF(BQ984&lt;&gt;"",
        IF(INT('Data Sheet'!$A$15)=INT('Data Sheet'!$B$15),
            --(INT('Data Sheet'!$A$15) &amp; "." &amp; LEFT(BQ984,3)),
            IF(AND((--(INT('Data Sheet'!$A$15) &amp; "." &amp; LEFT(BQ984,3))&gt;=--('Data Sheet'!$A$15)), (--(INT('Data Sheet'!$A$15) &amp; "." &amp; LEFT(BQ984,3))&lt;=--('Data Sheet'!$B$15))),
                --(INT('Data Sheet'!$A$15) &amp; "." &amp; LEFT(BQ984,3)),
                --(INT('Data Sheet'!$B$15) &amp; "." &amp; LEFT(BQ984,3))
            )
        ),
        "OK"
    )
)</f>
        <v>OK</v>
      </c>
      <c r="Q984" s="23" t="str">
        <f>IF(BS984&lt;&gt;"",
    IF(INT('Data Sheet'!$A$19)=INT('Data Sheet'!$B$15),
        --(INT('Data Sheet'!$A$15) &amp; "." &amp; BS984),
        IF(AND((--(INT('Data Sheet'!$A$15) &amp; "." &amp; BS984)&gt;=--('Data Sheet'!$A$15)), (--(INT('Data Sheet'!$A$15) &amp; "." &amp; BS984)&lt;=--('Data Sheet'!$B$15))),
            --(INT('Data Sheet'!$A$15) &amp; "." &amp; BS984),
            --(INT('Data Sheet'!$B$15) &amp; "." &amp; BS984)
        )
    ),
    IF(BQ984&lt;&gt;"",
        IF(INT('Data Sheet'!$A$15)=INT('Data Sheet'!$B$15),
            --(INT('Data Sheet'!$A$15) &amp; "." &amp; RIGHT(BQ984,3)),
            IF(AND((--(INT('Data Sheet'!$A$15) &amp; "." &amp; RIGHT(BQ984,3))&gt;=--('Data Sheet'!$A$15)), (--(INT('Data Sheet'!$A$15) &amp; "." &amp; RIGHT(BQ984,3))&lt;=--('Data Sheet'!$B$15))),
                --(INT('Data Sheet'!$A$15) &amp; "." &amp; RIGHT(BQ984,3)),
                --(INT('Data Sheet'!$B$15) &amp; "." &amp; RIGHT(BQ984,3))
            )
        ),
        "OK"
    )
)</f>
        <v>OK</v>
      </c>
      <c r="R984" s="19"/>
      <c r="S984" s="19"/>
      <c r="T984" s="19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1"/>
      <c r="AU984" s="21"/>
      <c r="AV984" s="21"/>
      <c r="AW984" s="22"/>
      <c r="AX984" s="99"/>
      <c r="AY984" s="20"/>
      <c r="AZ984" s="20"/>
      <c r="BA984" s="22"/>
      <c r="BB984">
        <v>976</v>
      </c>
      <c r="BC984" s="80"/>
      <c r="BD984" s="80"/>
      <c r="BE984" s="80"/>
      <c r="BF984" s="80"/>
      <c r="BG984" s="32" t="str">
        <f t="shared" si="169"/>
        <v/>
      </c>
      <c r="BH984" s="78">
        <f t="shared" si="167"/>
        <v>0</v>
      </c>
      <c r="BI984" s="2">
        <f t="shared" si="170"/>
        <v>0</v>
      </c>
      <c r="BJ984" s="2">
        <f t="shared" si="171"/>
        <v>0</v>
      </c>
      <c r="BK984" s="2">
        <f t="shared" si="177"/>
        <v>0</v>
      </c>
    </row>
    <row r="985" spans="2:63" ht="15" customHeight="1" x14ac:dyDescent="0.25">
      <c r="B985" s="14">
        <v>977</v>
      </c>
      <c r="C985" s="95" t="str">
        <f t="shared" si="172"/>
        <v/>
      </c>
      <c r="D985" s="15" t="str">
        <f t="shared" si="166"/>
        <v>OK</v>
      </c>
      <c r="E985" s="16" t="e">
        <f>VLOOKUP('Data Sheet'!$B$8,'Data Sheet'!$I$2:$J$9,2,FALSE)</f>
        <v>#N/A</v>
      </c>
      <c r="F985" s="16" t="str">
        <f t="shared" si="173"/>
        <v/>
      </c>
      <c r="G985" s="103">
        <f t="shared" si="174"/>
        <v>0</v>
      </c>
      <c r="H985" s="17" t="s">
        <v>26</v>
      </c>
      <c r="I985" s="17" t="s">
        <v>26</v>
      </c>
      <c r="J985" s="17" t="str">
        <f>IF('Data Sheet'!$B$9="NC-50","N/A","OK")</f>
        <v>OK</v>
      </c>
      <c r="K985" s="17" t="str">
        <f>IF('Data Sheet'!$B$9="NC-50","N/A","OK")</f>
        <v>OK</v>
      </c>
      <c r="L985" s="17" t="str">
        <f t="shared" si="175"/>
        <v>OK</v>
      </c>
      <c r="M985" s="17" t="str">
        <f t="shared" si="176"/>
        <v>OK</v>
      </c>
      <c r="N985" s="18" t="str">
        <f>IF(BO985&lt;&gt;"",
    IF(INT('Data Sheet'!$A$19)=INT('Data Sheet'!$B$19),
        --(INT('Data Sheet'!$A$19) &amp; "." &amp; BO985),
        IF(AND((--(INT('Data Sheet'!$A$19) &amp; "." &amp; BO985)&gt;=--('Data Sheet'!$A$19)), (--(INT('Data Sheet'!$A$19) &amp; "." &amp; BO985)&lt;=--('Data Sheet'!$B$19))),
            --(INT('Data Sheet'!$A$19) &amp; "." &amp; BO985),
            --(INT('Data Sheet'!$B$19) &amp; "." &amp; BO985)
        )
    ),
    IF(BN985&lt;&gt;"",
        IF(INT('Data Sheet'!$A$19)=INT('Data Sheet'!$B$19),
            --(INT('Data Sheet'!$A$19) &amp; "." &amp; LEFT(BN985,3)),
            IF(AND((--(INT('Data Sheet'!$A$19) &amp; "." &amp; LEFT(BN985,3))&gt;=--('Data Sheet'!$A$19)), (--(INT('Data Sheet'!$A$19) &amp; "." &amp; LEFT(BN985,3))&lt;=--('Data Sheet'!$B$19))),
                --(INT('Data Sheet'!$A$19) &amp; "." &amp; LEFT(BN985,3)),
                --(INT('Data Sheet'!$B$19) &amp; "." &amp; LEFT(BN985,3))
            )
        ),
        "OK"
    )
)</f>
        <v>OK</v>
      </c>
      <c r="O985" s="23" t="str">
        <f>IF(BP985&lt;&gt;"",
    IF(INT('Data Sheet'!$A$19)=INT('Data Sheet'!$B$19),
        --(INT('Data Sheet'!$A$19) &amp; "." &amp; BP985),
        IF(AND((--(INT('Data Sheet'!$A$19) &amp; "." &amp; BP985)&gt;=--('Data Sheet'!$A$19)), (--(INT('Data Sheet'!$A$19) &amp; "." &amp; BP985)&lt;=--('Data Sheet'!$B$19))),
            --(INT('Data Sheet'!$A$19) &amp; "." &amp; BP985),
            --(INT('Data Sheet'!$B$19) &amp; "." &amp; BP985)
        )
    ),
    IF(BN985&lt;&gt;"",
        IF(INT('Data Sheet'!$A$19)=INT('Data Sheet'!$B$19),
            --(INT('Data Sheet'!$A$19) &amp; "." &amp; RIGHT(BN985,3)),
            IF(AND((--(INT('Data Sheet'!$A$19) &amp; "." &amp; RIGHT(BN985,3))&gt;=--('Data Sheet'!$A$19)), (--(INT('Data Sheet'!$A$19) &amp; "." &amp; RIGHT(BN985,3))&lt;=--('Data Sheet'!$B$19))),
                --(INT('Data Sheet'!$A$19) &amp; "." &amp; RIGHT(BN985,3)),
                --(INT('Data Sheet'!$B$19) &amp; "." &amp; RIGHT(BN985,3))
            )
        ),
        "OK"
    )
)</f>
        <v>OK</v>
      </c>
      <c r="P985" s="23" t="str">
        <f>IF(BR985&lt;&gt;"",
    IF(INT('Data Sheet'!$A$19)=INT('Data Sheet'!$B$15),
        --(INT('Data Sheet'!$A$15) &amp; "." &amp; BR985),
        IF(AND((--(INT('Data Sheet'!$A$15) &amp; "." &amp; BR985)&gt;=--('Data Sheet'!$A$15)), (--(INT('Data Sheet'!$A$15) &amp; "." &amp; BR985)&lt;=--('Data Sheet'!$B$15))),
            --(INT('Data Sheet'!$A$15) &amp; "." &amp; BR985),
            --(INT('Data Sheet'!$B$15) &amp; "." &amp; BR985)
        )
    ),
    IF(BQ985&lt;&gt;"",
        IF(INT('Data Sheet'!$A$15)=INT('Data Sheet'!$B$15),
            --(INT('Data Sheet'!$A$15) &amp; "." &amp; LEFT(BQ985,3)),
            IF(AND((--(INT('Data Sheet'!$A$15) &amp; "." &amp; LEFT(BQ985,3))&gt;=--('Data Sheet'!$A$15)), (--(INT('Data Sheet'!$A$15) &amp; "." &amp; LEFT(BQ985,3))&lt;=--('Data Sheet'!$B$15))),
                --(INT('Data Sheet'!$A$15) &amp; "." &amp; LEFT(BQ985,3)),
                --(INT('Data Sheet'!$B$15) &amp; "." &amp; LEFT(BQ985,3))
            )
        ),
        "OK"
    )
)</f>
        <v>OK</v>
      </c>
      <c r="Q985" s="23" t="str">
        <f>IF(BS985&lt;&gt;"",
    IF(INT('Data Sheet'!$A$19)=INT('Data Sheet'!$B$15),
        --(INT('Data Sheet'!$A$15) &amp; "." &amp; BS985),
        IF(AND((--(INT('Data Sheet'!$A$15) &amp; "." &amp; BS985)&gt;=--('Data Sheet'!$A$15)), (--(INT('Data Sheet'!$A$15) &amp; "." &amp; BS985)&lt;=--('Data Sheet'!$B$15))),
            --(INT('Data Sheet'!$A$15) &amp; "." &amp; BS985),
            --(INT('Data Sheet'!$B$15) &amp; "." &amp; BS985)
        )
    ),
    IF(BQ985&lt;&gt;"",
        IF(INT('Data Sheet'!$A$15)=INT('Data Sheet'!$B$15),
            --(INT('Data Sheet'!$A$15) &amp; "." &amp; RIGHT(BQ985,3)),
            IF(AND((--(INT('Data Sheet'!$A$15) &amp; "." &amp; RIGHT(BQ985,3))&gt;=--('Data Sheet'!$A$15)), (--(INT('Data Sheet'!$A$15) &amp; "." &amp; RIGHT(BQ985,3))&lt;=--('Data Sheet'!$B$15))),
                --(INT('Data Sheet'!$A$15) &amp; "." &amp; RIGHT(BQ985,3)),
                --(INT('Data Sheet'!$B$15) &amp; "." &amp; RIGHT(BQ985,3))
            )
        ),
        "OK"
    )
)</f>
        <v>OK</v>
      </c>
      <c r="R985" s="19"/>
      <c r="S985" s="19"/>
      <c r="T985" s="19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1"/>
      <c r="AU985" s="21"/>
      <c r="AV985" s="21"/>
      <c r="AW985" s="22"/>
      <c r="AX985" s="99"/>
      <c r="AY985" s="20"/>
      <c r="AZ985" s="20"/>
      <c r="BA985" s="22"/>
      <c r="BB985">
        <v>977</v>
      </c>
      <c r="BC985" s="80"/>
      <c r="BD985" s="80"/>
      <c r="BE985" s="80"/>
      <c r="BF985" s="80"/>
      <c r="BG985" s="32" t="str">
        <f t="shared" si="169"/>
        <v/>
      </c>
      <c r="BH985" s="78">
        <f t="shared" si="167"/>
        <v>0</v>
      </c>
      <c r="BI985" s="2">
        <f t="shared" si="170"/>
        <v>0</v>
      </c>
      <c r="BJ985" s="2">
        <f t="shared" si="171"/>
        <v>0</v>
      </c>
      <c r="BK985" s="2">
        <f t="shared" si="177"/>
        <v>0</v>
      </c>
    </row>
    <row r="986" spans="2:63" ht="15" customHeight="1" x14ac:dyDescent="0.25">
      <c r="B986" s="14">
        <v>978</v>
      </c>
      <c r="C986" s="95" t="str">
        <f t="shared" si="172"/>
        <v/>
      </c>
      <c r="D986" s="15" t="str">
        <f t="shared" si="166"/>
        <v>OK</v>
      </c>
      <c r="E986" s="16" t="e">
        <f>VLOOKUP('Data Sheet'!$B$8,'Data Sheet'!$I$2:$J$9,2,FALSE)</f>
        <v>#N/A</v>
      </c>
      <c r="F986" s="16" t="str">
        <f t="shared" si="173"/>
        <v/>
      </c>
      <c r="G986" s="103">
        <f t="shared" si="174"/>
        <v>0</v>
      </c>
      <c r="H986" s="17" t="s">
        <v>26</v>
      </c>
      <c r="I986" s="17" t="s">
        <v>26</v>
      </c>
      <c r="J986" s="17" t="str">
        <f>IF('Data Sheet'!$B$9="NC-50","N/A","OK")</f>
        <v>OK</v>
      </c>
      <c r="K986" s="17" t="str">
        <f>IF('Data Sheet'!$B$9="NC-50","N/A","OK")</f>
        <v>OK</v>
      </c>
      <c r="L986" s="17" t="str">
        <f t="shared" si="175"/>
        <v>OK</v>
      </c>
      <c r="M986" s="17" t="str">
        <f t="shared" si="176"/>
        <v>OK</v>
      </c>
      <c r="N986" s="18" t="str">
        <f>IF(BO986&lt;&gt;"",
    IF(INT('Data Sheet'!$A$19)=INT('Data Sheet'!$B$19),
        --(INT('Data Sheet'!$A$19) &amp; "." &amp; BO986),
        IF(AND((--(INT('Data Sheet'!$A$19) &amp; "." &amp; BO986)&gt;=--('Data Sheet'!$A$19)), (--(INT('Data Sheet'!$A$19) &amp; "." &amp; BO986)&lt;=--('Data Sheet'!$B$19))),
            --(INT('Data Sheet'!$A$19) &amp; "." &amp; BO986),
            --(INT('Data Sheet'!$B$19) &amp; "." &amp; BO986)
        )
    ),
    IF(BN986&lt;&gt;"",
        IF(INT('Data Sheet'!$A$19)=INT('Data Sheet'!$B$19),
            --(INT('Data Sheet'!$A$19) &amp; "." &amp; LEFT(BN986,3)),
            IF(AND((--(INT('Data Sheet'!$A$19) &amp; "." &amp; LEFT(BN986,3))&gt;=--('Data Sheet'!$A$19)), (--(INT('Data Sheet'!$A$19) &amp; "." &amp; LEFT(BN986,3))&lt;=--('Data Sheet'!$B$19))),
                --(INT('Data Sheet'!$A$19) &amp; "." &amp; LEFT(BN986,3)),
                --(INT('Data Sheet'!$B$19) &amp; "." &amp; LEFT(BN986,3))
            )
        ),
        "OK"
    )
)</f>
        <v>OK</v>
      </c>
      <c r="O986" s="23" t="str">
        <f>IF(BP986&lt;&gt;"",
    IF(INT('Data Sheet'!$A$19)=INT('Data Sheet'!$B$19),
        --(INT('Data Sheet'!$A$19) &amp; "." &amp; BP986),
        IF(AND((--(INT('Data Sheet'!$A$19) &amp; "." &amp; BP986)&gt;=--('Data Sheet'!$A$19)), (--(INT('Data Sheet'!$A$19) &amp; "." &amp; BP986)&lt;=--('Data Sheet'!$B$19))),
            --(INT('Data Sheet'!$A$19) &amp; "." &amp; BP986),
            --(INT('Data Sheet'!$B$19) &amp; "." &amp; BP986)
        )
    ),
    IF(BN986&lt;&gt;"",
        IF(INT('Data Sheet'!$A$19)=INT('Data Sheet'!$B$19),
            --(INT('Data Sheet'!$A$19) &amp; "." &amp; RIGHT(BN986,3)),
            IF(AND((--(INT('Data Sheet'!$A$19) &amp; "." &amp; RIGHT(BN986,3))&gt;=--('Data Sheet'!$A$19)), (--(INT('Data Sheet'!$A$19) &amp; "." &amp; RIGHT(BN986,3))&lt;=--('Data Sheet'!$B$19))),
                --(INT('Data Sheet'!$A$19) &amp; "." &amp; RIGHT(BN986,3)),
                --(INT('Data Sheet'!$B$19) &amp; "." &amp; RIGHT(BN986,3))
            )
        ),
        "OK"
    )
)</f>
        <v>OK</v>
      </c>
      <c r="P986" s="23" t="str">
        <f>IF(BR986&lt;&gt;"",
    IF(INT('Data Sheet'!$A$19)=INT('Data Sheet'!$B$15),
        --(INT('Data Sheet'!$A$15) &amp; "." &amp; BR986),
        IF(AND((--(INT('Data Sheet'!$A$15) &amp; "." &amp; BR986)&gt;=--('Data Sheet'!$A$15)), (--(INT('Data Sheet'!$A$15) &amp; "." &amp; BR986)&lt;=--('Data Sheet'!$B$15))),
            --(INT('Data Sheet'!$A$15) &amp; "." &amp; BR986),
            --(INT('Data Sheet'!$B$15) &amp; "." &amp; BR986)
        )
    ),
    IF(BQ986&lt;&gt;"",
        IF(INT('Data Sheet'!$A$15)=INT('Data Sheet'!$B$15),
            --(INT('Data Sheet'!$A$15) &amp; "." &amp; LEFT(BQ986,3)),
            IF(AND((--(INT('Data Sheet'!$A$15) &amp; "." &amp; LEFT(BQ986,3))&gt;=--('Data Sheet'!$A$15)), (--(INT('Data Sheet'!$A$15) &amp; "." &amp; LEFT(BQ986,3))&lt;=--('Data Sheet'!$B$15))),
                --(INT('Data Sheet'!$A$15) &amp; "." &amp; LEFT(BQ986,3)),
                --(INT('Data Sheet'!$B$15) &amp; "." &amp; LEFT(BQ986,3))
            )
        ),
        "OK"
    )
)</f>
        <v>OK</v>
      </c>
      <c r="Q986" s="23" t="str">
        <f>IF(BS986&lt;&gt;"",
    IF(INT('Data Sheet'!$A$19)=INT('Data Sheet'!$B$15),
        --(INT('Data Sheet'!$A$15) &amp; "." &amp; BS986),
        IF(AND((--(INT('Data Sheet'!$A$15) &amp; "." &amp; BS986)&gt;=--('Data Sheet'!$A$15)), (--(INT('Data Sheet'!$A$15) &amp; "." &amp; BS986)&lt;=--('Data Sheet'!$B$15))),
            --(INT('Data Sheet'!$A$15) &amp; "." &amp; BS986),
            --(INT('Data Sheet'!$B$15) &amp; "." &amp; BS986)
        )
    ),
    IF(BQ986&lt;&gt;"",
        IF(INT('Data Sheet'!$A$15)=INT('Data Sheet'!$B$15),
            --(INT('Data Sheet'!$A$15) &amp; "." &amp; RIGHT(BQ986,3)),
            IF(AND((--(INT('Data Sheet'!$A$15) &amp; "." &amp; RIGHT(BQ986,3))&gt;=--('Data Sheet'!$A$15)), (--(INT('Data Sheet'!$A$15) &amp; "." &amp; RIGHT(BQ986,3))&lt;=--('Data Sheet'!$B$15))),
                --(INT('Data Sheet'!$A$15) &amp; "." &amp; RIGHT(BQ986,3)),
                --(INT('Data Sheet'!$B$15) &amp; "." &amp; RIGHT(BQ986,3))
            )
        ),
        "OK"
    )
)</f>
        <v>OK</v>
      </c>
      <c r="R986" s="19"/>
      <c r="S986" s="19"/>
      <c r="T986" s="19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1"/>
      <c r="AU986" s="21"/>
      <c r="AV986" s="21"/>
      <c r="AW986" s="22"/>
      <c r="AX986" s="99"/>
      <c r="AY986" s="20"/>
      <c r="AZ986" s="20"/>
      <c r="BA986" s="22"/>
      <c r="BB986">
        <v>978</v>
      </c>
      <c r="BC986" s="80"/>
      <c r="BD986" s="80"/>
      <c r="BE986" s="80"/>
      <c r="BF986" s="80"/>
      <c r="BG986" s="32" t="str">
        <f t="shared" si="169"/>
        <v/>
      </c>
      <c r="BH986" s="78">
        <f t="shared" si="167"/>
        <v>0</v>
      </c>
      <c r="BI986" s="2">
        <f t="shared" si="170"/>
        <v>0</v>
      </c>
      <c r="BJ986" s="2">
        <f t="shared" si="171"/>
        <v>0</v>
      </c>
      <c r="BK986" s="2">
        <f t="shared" si="177"/>
        <v>0</v>
      </c>
    </row>
    <row r="987" spans="2:63" ht="15" customHeight="1" x14ac:dyDescent="0.25">
      <c r="B987" s="14">
        <v>979</v>
      </c>
      <c r="C987" s="95" t="str">
        <f t="shared" si="172"/>
        <v/>
      </c>
      <c r="D987" s="15" t="str">
        <f t="shared" si="166"/>
        <v>OK</v>
      </c>
      <c r="E987" s="16" t="e">
        <f>VLOOKUP('Data Sheet'!$B$8,'Data Sheet'!$I$2:$J$9,2,FALSE)</f>
        <v>#N/A</v>
      </c>
      <c r="F987" s="16" t="str">
        <f t="shared" si="173"/>
        <v/>
      </c>
      <c r="G987" s="103">
        <f t="shared" si="174"/>
        <v>0</v>
      </c>
      <c r="H987" s="17" t="s">
        <v>26</v>
      </c>
      <c r="I987" s="17" t="s">
        <v>26</v>
      </c>
      <c r="J987" s="17" t="str">
        <f>IF('Data Sheet'!$B$9="NC-50","N/A","OK")</f>
        <v>OK</v>
      </c>
      <c r="K987" s="17" t="str">
        <f>IF('Data Sheet'!$B$9="NC-50","N/A","OK")</f>
        <v>OK</v>
      </c>
      <c r="L987" s="17" t="str">
        <f t="shared" si="175"/>
        <v>OK</v>
      </c>
      <c r="M987" s="17" t="str">
        <f t="shared" si="176"/>
        <v>OK</v>
      </c>
      <c r="N987" s="18" t="str">
        <f>IF(BO987&lt;&gt;"",
    IF(INT('Data Sheet'!$A$19)=INT('Data Sheet'!$B$19),
        --(INT('Data Sheet'!$A$19) &amp; "." &amp; BO987),
        IF(AND((--(INT('Data Sheet'!$A$19) &amp; "." &amp; BO987)&gt;=--('Data Sheet'!$A$19)), (--(INT('Data Sheet'!$A$19) &amp; "." &amp; BO987)&lt;=--('Data Sheet'!$B$19))),
            --(INT('Data Sheet'!$A$19) &amp; "." &amp; BO987),
            --(INT('Data Sheet'!$B$19) &amp; "." &amp; BO987)
        )
    ),
    IF(BN987&lt;&gt;"",
        IF(INT('Data Sheet'!$A$19)=INT('Data Sheet'!$B$19),
            --(INT('Data Sheet'!$A$19) &amp; "." &amp; LEFT(BN987,3)),
            IF(AND((--(INT('Data Sheet'!$A$19) &amp; "." &amp; LEFT(BN987,3))&gt;=--('Data Sheet'!$A$19)), (--(INT('Data Sheet'!$A$19) &amp; "." &amp; LEFT(BN987,3))&lt;=--('Data Sheet'!$B$19))),
                --(INT('Data Sheet'!$A$19) &amp; "." &amp; LEFT(BN987,3)),
                --(INT('Data Sheet'!$B$19) &amp; "." &amp; LEFT(BN987,3))
            )
        ),
        "OK"
    )
)</f>
        <v>OK</v>
      </c>
      <c r="O987" s="23" t="str">
        <f>IF(BP987&lt;&gt;"",
    IF(INT('Data Sheet'!$A$19)=INT('Data Sheet'!$B$19),
        --(INT('Data Sheet'!$A$19) &amp; "." &amp; BP987),
        IF(AND((--(INT('Data Sheet'!$A$19) &amp; "." &amp; BP987)&gt;=--('Data Sheet'!$A$19)), (--(INT('Data Sheet'!$A$19) &amp; "." &amp; BP987)&lt;=--('Data Sheet'!$B$19))),
            --(INT('Data Sheet'!$A$19) &amp; "." &amp; BP987),
            --(INT('Data Sheet'!$B$19) &amp; "." &amp; BP987)
        )
    ),
    IF(BN987&lt;&gt;"",
        IF(INT('Data Sheet'!$A$19)=INT('Data Sheet'!$B$19),
            --(INT('Data Sheet'!$A$19) &amp; "." &amp; RIGHT(BN987,3)),
            IF(AND((--(INT('Data Sheet'!$A$19) &amp; "." &amp; RIGHT(BN987,3))&gt;=--('Data Sheet'!$A$19)), (--(INT('Data Sheet'!$A$19) &amp; "." &amp; RIGHT(BN987,3))&lt;=--('Data Sheet'!$B$19))),
                --(INT('Data Sheet'!$A$19) &amp; "." &amp; RIGHT(BN987,3)),
                --(INT('Data Sheet'!$B$19) &amp; "." &amp; RIGHT(BN987,3))
            )
        ),
        "OK"
    )
)</f>
        <v>OK</v>
      </c>
      <c r="P987" s="23" t="str">
        <f>IF(BR987&lt;&gt;"",
    IF(INT('Data Sheet'!$A$19)=INT('Data Sheet'!$B$15),
        --(INT('Data Sheet'!$A$15) &amp; "." &amp; BR987),
        IF(AND((--(INT('Data Sheet'!$A$15) &amp; "." &amp; BR987)&gt;=--('Data Sheet'!$A$15)), (--(INT('Data Sheet'!$A$15) &amp; "." &amp; BR987)&lt;=--('Data Sheet'!$B$15))),
            --(INT('Data Sheet'!$A$15) &amp; "." &amp; BR987),
            --(INT('Data Sheet'!$B$15) &amp; "." &amp; BR987)
        )
    ),
    IF(BQ987&lt;&gt;"",
        IF(INT('Data Sheet'!$A$15)=INT('Data Sheet'!$B$15),
            --(INT('Data Sheet'!$A$15) &amp; "." &amp; LEFT(BQ987,3)),
            IF(AND((--(INT('Data Sheet'!$A$15) &amp; "." &amp; LEFT(BQ987,3))&gt;=--('Data Sheet'!$A$15)), (--(INT('Data Sheet'!$A$15) &amp; "." &amp; LEFT(BQ987,3))&lt;=--('Data Sheet'!$B$15))),
                --(INT('Data Sheet'!$A$15) &amp; "." &amp; LEFT(BQ987,3)),
                --(INT('Data Sheet'!$B$15) &amp; "." &amp; LEFT(BQ987,3))
            )
        ),
        "OK"
    )
)</f>
        <v>OK</v>
      </c>
      <c r="Q987" s="23" t="str">
        <f>IF(BS987&lt;&gt;"",
    IF(INT('Data Sheet'!$A$19)=INT('Data Sheet'!$B$15),
        --(INT('Data Sheet'!$A$15) &amp; "." &amp; BS987),
        IF(AND((--(INT('Data Sheet'!$A$15) &amp; "." &amp; BS987)&gt;=--('Data Sheet'!$A$15)), (--(INT('Data Sheet'!$A$15) &amp; "." &amp; BS987)&lt;=--('Data Sheet'!$B$15))),
            --(INT('Data Sheet'!$A$15) &amp; "." &amp; BS987),
            --(INT('Data Sheet'!$B$15) &amp; "." &amp; BS987)
        )
    ),
    IF(BQ987&lt;&gt;"",
        IF(INT('Data Sheet'!$A$15)=INT('Data Sheet'!$B$15),
            --(INT('Data Sheet'!$A$15) &amp; "." &amp; RIGHT(BQ987,3)),
            IF(AND((--(INT('Data Sheet'!$A$15) &amp; "." &amp; RIGHT(BQ987,3))&gt;=--('Data Sheet'!$A$15)), (--(INT('Data Sheet'!$A$15) &amp; "." &amp; RIGHT(BQ987,3))&lt;=--('Data Sheet'!$B$15))),
                --(INT('Data Sheet'!$A$15) &amp; "." &amp; RIGHT(BQ987,3)),
                --(INT('Data Sheet'!$B$15) &amp; "." &amp; RIGHT(BQ987,3))
            )
        ),
        "OK"
    )
)</f>
        <v>OK</v>
      </c>
      <c r="R987" s="19"/>
      <c r="S987" s="19"/>
      <c r="T987" s="19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1"/>
      <c r="AU987" s="21"/>
      <c r="AV987" s="21"/>
      <c r="AW987" s="22"/>
      <c r="AX987" s="99"/>
      <c r="AY987" s="20"/>
      <c r="AZ987" s="20"/>
      <c r="BA987" s="22"/>
      <c r="BB987">
        <v>979</v>
      </c>
      <c r="BC987" s="80"/>
      <c r="BD987" s="80"/>
      <c r="BE987" s="80"/>
      <c r="BF987" s="80"/>
      <c r="BG987" s="32" t="str">
        <f t="shared" si="169"/>
        <v/>
      </c>
      <c r="BH987" s="78">
        <f t="shared" si="167"/>
        <v>0</v>
      </c>
      <c r="BI987" s="2">
        <f t="shared" si="170"/>
        <v>0</v>
      </c>
      <c r="BJ987" s="2">
        <f t="shared" si="171"/>
        <v>0</v>
      </c>
      <c r="BK987" s="2">
        <f t="shared" si="177"/>
        <v>0</v>
      </c>
    </row>
    <row r="988" spans="2:63" ht="15" customHeight="1" x14ac:dyDescent="0.25">
      <c r="B988" s="14">
        <v>980</v>
      </c>
      <c r="C988" s="95" t="str">
        <f t="shared" si="172"/>
        <v/>
      </c>
      <c r="D988" s="15" t="str">
        <f t="shared" si="166"/>
        <v>OK</v>
      </c>
      <c r="E988" s="16" t="e">
        <f>VLOOKUP('Data Sheet'!$B$8,'Data Sheet'!$I$2:$J$9,2,FALSE)</f>
        <v>#N/A</v>
      </c>
      <c r="F988" s="16" t="str">
        <f t="shared" si="173"/>
        <v/>
      </c>
      <c r="G988" s="103">
        <f t="shared" si="174"/>
        <v>0</v>
      </c>
      <c r="H988" s="17" t="s">
        <v>26</v>
      </c>
      <c r="I988" s="17" t="s">
        <v>26</v>
      </c>
      <c r="J988" s="17" t="str">
        <f>IF('Data Sheet'!$B$9="NC-50","N/A","OK")</f>
        <v>OK</v>
      </c>
      <c r="K988" s="17" t="str">
        <f>IF('Data Sheet'!$B$9="NC-50","N/A","OK")</f>
        <v>OK</v>
      </c>
      <c r="L988" s="17" t="str">
        <f t="shared" si="175"/>
        <v>OK</v>
      </c>
      <c r="M988" s="17" t="str">
        <f t="shared" si="176"/>
        <v>OK</v>
      </c>
      <c r="N988" s="18" t="str">
        <f>IF(BO988&lt;&gt;"",
    IF(INT('Data Sheet'!$A$19)=INT('Data Sheet'!$B$19),
        --(INT('Data Sheet'!$A$19) &amp; "." &amp; BO988),
        IF(AND((--(INT('Data Sheet'!$A$19) &amp; "." &amp; BO988)&gt;=--('Data Sheet'!$A$19)), (--(INT('Data Sheet'!$A$19) &amp; "." &amp; BO988)&lt;=--('Data Sheet'!$B$19))),
            --(INT('Data Sheet'!$A$19) &amp; "." &amp; BO988),
            --(INT('Data Sheet'!$B$19) &amp; "." &amp; BO988)
        )
    ),
    IF(BN988&lt;&gt;"",
        IF(INT('Data Sheet'!$A$19)=INT('Data Sheet'!$B$19),
            --(INT('Data Sheet'!$A$19) &amp; "." &amp; LEFT(BN988,3)),
            IF(AND((--(INT('Data Sheet'!$A$19) &amp; "." &amp; LEFT(BN988,3))&gt;=--('Data Sheet'!$A$19)), (--(INT('Data Sheet'!$A$19) &amp; "." &amp; LEFT(BN988,3))&lt;=--('Data Sheet'!$B$19))),
                --(INT('Data Sheet'!$A$19) &amp; "." &amp; LEFT(BN988,3)),
                --(INT('Data Sheet'!$B$19) &amp; "." &amp; LEFT(BN988,3))
            )
        ),
        "OK"
    )
)</f>
        <v>OK</v>
      </c>
      <c r="O988" s="23" t="str">
        <f>IF(BP988&lt;&gt;"",
    IF(INT('Data Sheet'!$A$19)=INT('Data Sheet'!$B$19),
        --(INT('Data Sheet'!$A$19) &amp; "." &amp; BP988),
        IF(AND((--(INT('Data Sheet'!$A$19) &amp; "." &amp; BP988)&gt;=--('Data Sheet'!$A$19)), (--(INT('Data Sheet'!$A$19) &amp; "." &amp; BP988)&lt;=--('Data Sheet'!$B$19))),
            --(INT('Data Sheet'!$A$19) &amp; "." &amp; BP988),
            --(INT('Data Sheet'!$B$19) &amp; "." &amp; BP988)
        )
    ),
    IF(BN988&lt;&gt;"",
        IF(INT('Data Sheet'!$A$19)=INT('Data Sheet'!$B$19),
            --(INT('Data Sheet'!$A$19) &amp; "." &amp; RIGHT(BN988,3)),
            IF(AND((--(INT('Data Sheet'!$A$19) &amp; "." &amp; RIGHT(BN988,3))&gt;=--('Data Sheet'!$A$19)), (--(INT('Data Sheet'!$A$19) &amp; "." &amp; RIGHT(BN988,3))&lt;=--('Data Sheet'!$B$19))),
                --(INT('Data Sheet'!$A$19) &amp; "." &amp; RIGHT(BN988,3)),
                --(INT('Data Sheet'!$B$19) &amp; "." &amp; RIGHT(BN988,3))
            )
        ),
        "OK"
    )
)</f>
        <v>OK</v>
      </c>
      <c r="P988" s="23" t="str">
        <f>IF(BR988&lt;&gt;"",
    IF(INT('Data Sheet'!$A$19)=INT('Data Sheet'!$B$15),
        --(INT('Data Sheet'!$A$15) &amp; "." &amp; BR988),
        IF(AND((--(INT('Data Sheet'!$A$15) &amp; "." &amp; BR988)&gt;=--('Data Sheet'!$A$15)), (--(INT('Data Sheet'!$A$15) &amp; "." &amp; BR988)&lt;=--('Data Sheet'!$B$15))),
            --(INT('Data Sheet'!$A$15) &amp; "." &amp; BR988),
            --(INT('Data Sheet'!$B$15) &amp; "." &amp; BR988)
        )
    ),
    IF(BQ988&lt;&gt;"",
        IF(INT('Data Sheet'!$A$15)=INT('Data Sheet'!$B$15),
            --(INT('Data Sheet'!$A$15) &amp; "." &amp; LEFT(BQ988,3)),
            IF(AND((--(INT('Data Sheet'!$A$15) &amp; "." &amp; LEFT(BQ988,3))&gt;=--('Data Sheet'!$A$15)), (--(INT('Data Sheet'!$A$15) &amp; "." &amp; LEFT(BQ988,3))&lt;=--('Data Sheet'!$B$15))),
                --(INT('Data Sheet'!$A$15) &amp; "." &amp; LEFT(BQ988,3)),
                --(INT('Data Sheet'!$B$15) &amp; "." &amp; LEFT(BQ988,3))
            )
        ),
        "OK"
    )
)</f>
        <v>OK</v>
      </c>
      <c r="Q988" s="23" t="str">
        <f>IF(BS988&lt;&gt;"",
    IF(INT('Data Sheet'!$A$19)=INT('Data Sheet'!$B$15),
        --(INT('Data Sheet'!$A$15) &amp; "." &amp; BS988),
        IF(AND((--(INT('Data Sheet'!$A$15) &amp; "." &amp; BS988)&gt;=--('Data Sheet'!$A$15)), (--(INT('Data Sheet'!$A$15) &amp; "." &amp; BS988)&lt;=--('Data Sheet'!$B$15))),
            --(INT('Data Sheet'!$A$15) &amp; "." &amp; BS988),
            --(INT('Data Sheet'!$B$15) &amp; "." &amp; BS988)
        )
    ),
    IF(BQ988&lt;&gt;"",
        IF(INT('Data Sheet'!$A$15)=INT('Data Sheet'!$B$15),
            --(INT('Data Sheet'!$A$15) &amp; "." &amp; RIGHT(BQ988,3)),
            IF(AND((--(INT('Data Sheet'!$A$15) &amp; "." &amp; RIGHT(BQ988,3))&gt;=--('Data Sheet'!$A$15)), (--(INT('Data Sheet'!$A$15) &amp; "." &amp; RIGHT(BQ988,3))&lt;=--('Data Sheet'!$B$15))),
                --(INT('Data Sheet'!$A$15) &amp; "." &amp; RIGHT(BQ988,3)),
                --(INT('Data Sheet'!$B$15) &amp; "." &amp; RIGHT(BQ988,3))
            )
        ),
        "OK"
    )
)</f>
        <v>OK</v>
      </c>
      <c r="R988" s="19"/>
      <c r="S988" s="19"/>
      <c r="T988" s="19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1"/>
      <c r="AU988" s="21"/>
      <c r="AV988" s="21"/>
      <c r="AW988" s="22"/>
      <c r="AX988" s="99"/>
      <c r="AY988" s="20"/>
      <c r="AZ988" s="20"/>
      <c r="BA988" s="22"/>
      <c r="BB988">
        <v>980</v>
      </c>
      <c r="BC988" s="80"/>
      <c r="BD988" s="80"/>
      <c r="BE988" s="80"/>
      <c r="BF988" s="80"/>
      <c r="BG988" s="32" t="str">
        <f t="shared" si="169"/>
        <v/>
      </c>
      <c r="BH988" s="78">
        <f t="shared" si="167"/>
        <v>0</v>
      </c>
      <c r="BI988" s="2">
        <f t="shared" si="170"/>
        <v>0</v>
      </c>
      <c r="BJ988" s="2">
        <f t="shared" si="171"/>
        <v>0</v>
      </c>
      <c r="BK988" s="2">
        <f t="shared" si="177"/>
        <v>0</v>
      </c>
    </row>
    <row r="989" spans="2:63" ht="15" customHeight="1" x14ac:dyDescent="0.25">
      <c r="B989" s="14">
        <v>981</v>
      </c>
      <c r="C989" s="95" t="str">
        <f t="shared" si="172"/>
        <v/>
      </c>
      <c r="D989" s="15" t="str">
        <f t="shared" si="166"/>
        <v>OK</v>
      </c>
      <c r="E989" s="16" t="e">
        <f>VLOOKUP('Data Sheet'!$B$8,'Data Sheet'!$I$2:$J$9,2,FALSE)</f>
        <v>#N/A</v>
      </c>
      <c r="F989" s="16" t="str">
        <f t="shared" si="173"/>
        <v/>
      </c>
      <c r="G989" s="103">
        <f t="shared" si="174"/>
        <v>0</v>
      </c>
      <c r="H989" s="17" t="s">
        <v>26</v>
      </c>
      <c r="I989" s="17" t="s">
        <v>26</v>
      </c>
      <c r="J989" s="17" t="str">
        <f>IF('Data Sheet'!$B$9="NC-50","N/A","OK")</f>
        <v>OK</v>
      </c>
      <c r="K989" s="17" t="str">
        <f>IF('Data Sheet'!$B$9="NC-50","N/A","OK")</f>
        <v>OK</v>
      </c>
      <c r="L989" s="17" t="str">
        <f t="shared" si="175"/>
        <v>OK</v>
      </c>
      <c r="M989" s="17" t="str">
        <f t="shared" si="176"/>
        <v>OK</v>
      </c>
      <c r="N989" s="18" t="str">
        <f>IF(BO989&lt;&gt;"",
    IF(INT('Data Sheet'!$A$19)=INT('Data Sheet'!$B$19),
        --(INT('Data Sheet'!$A$19) &amp; "." &amp; BO989),
        IF(AND((--(INT('Data Sheet'!$A$19) &amp; "." &amp; BO989)&gt;=--('Data Sheet'!$A$19)), (--(INT('Data Sheet'!$A$19) &amp; "." &amp; BO989)&lt;=--('Data Sheet'!$B$19))),
            --(INT('Data Sheet'!$A$19) &amp; "." &amp; BO989),
            --(INT('Data Sheet'!$B$19) &amp; "." &amp; BO989)
        )
    ),
    IF(BN989&lt;&gt;"",
        IF(INT('Data Sheet'!$A$19)=INT('Data Sheet'!$B$19),
            --(INT('Data Sheet'!$A$19) &amp; "." &amp; LEFT(BN989,3)),
            IF(AND((--(INT('Data Sheet'!$A$19) &amp; "." &amp; LEFT(BN989,3))&gt;=--('Data Sheet'!$A$19)), (--(INT('Data Sheet'!$A$19) &amp; "." &amp; LEFT(BN989,3))&lt;=--('Data Sheet'!$B$19))),
                --(INT('Data Sheet'!$A$19) &amp; "." &amp; LEFT(BN989,3)),
                --(INT('Data Sheet'!$B$19) &amp; "." &amp; LEFT(BN989,3))
            )
        ),
        "OK"
    )
)</f>
        <v>OK</v>
      </c>
      <c r="O989" s="23" t="str">
        <f>IF(BP989&lt;&gt;"",
    IF(INT('Data Sheet'!$A$19)=INT('Data Sheet'!$B$19),
        --(INT('Data Sheet'!$A$19) &amp; "." &amp; BP989),
        IF(AND((--(INT('Data Sheet'!$A$19) &amp; "." &amp; BP989)&gt;=--('Data Sheet'!$A$19)), (--(INT('Data Sheet'!$A$19) &amp; "." &amp; BP989)&lt;=--('Data Sheet'!$B$19))),
            --(INT('Data Sheet'!$A$19) &amp; "." &amp; BP989),
            --(INT('Data Sheet'!$B$19) &amp; "." &amp; BP989)
        )
    ),
    IF(BN989&lt;&gt;"",
        IF(INT('Data Sheet'!$A$19)=INT('Data Sheet'!$B$19),
            --(INT('Data Sheet'!$A$19) &amp; "." &amp; RIGHT(BN989,3)),
            IF(AND((--(INT('Data Sheet'!$A$19) &amp; "." &amp; RIGHT(BN989,3))&gt;=--('Data Sheet'!$A$19)), (--(INT('Data Sheet'!$A$19) &amp; "." &amp; RIGHT(BN989,3))&lt;=--('Data Sheet'!$B$19))),
                --(INT('Data Sheet'!$A$19) &amp; "." &amp; RIGHT(BN989,3)),
                --(INT('Data Sheet'!$B$19) &amp; "." &amp; RIGHT(BN989,3))
            )
        ),
        "OK"
    )
)</f>
        <v>OK</v>
      </c>
      <c r="P989" s="23" t="str">
        <f>IF(BR989&lt;&gt;"",
    IF(INT('Data Sheet'!$A$19)=INT('Data Sheet'!$B$15),
        --(INT('Data Sheet'!$A$15) &amp; "." &amp; BR989),
        IF(AND((--(INT('Data Sheet'!$A$15) &amp; "." &amp; BR989)&gt;=--('Data Sheet'!$A$15)), (--(INT('Data Sheet'!$A$15) &amp; "." &amp; BR989)&lt;=--('Data Sheet'!$B$15))),
            --(INT('Data Sheet'!$A$15) &amp; "." &amp; BR989),
            --(INT('Data Sheet'!$B$15) &amp; "." &amp; BR989)
        )
    ),
    IF(BQ989&lt;&gt;"",
        IF(INT('Data Sheet'!$A$15)=INT('Data Sheet'!$B$15),
            --(INT('Data Sheet'!$A$15) &amp; "." &amp; LEFT(BQ989,3)),
            IF(AND((--(INT('Data Sheet'!$A$15) &amp; "." &amp; LEFT(BQ989,3))&gt;=--('Data Sheet'!$A$15)), (--(INT('Data Sheet'!$A$15) &amp; "." &amp; LEFT(BQ989,3))&lt;=--('Data Sheet'!$B$15))),
                --(INT('Data Sheet'!$A$15) &amp; "." &amp; LEFT(BQ989,3)),
                --(INT('Data Sheet'!$B$15) &amp; "." &amp; LEFT(BQ989,3))
            )
        ),
        "OK"
    )
)</f>
        <v>OK</v>
      </c>
      <c r="Q989" s="23" t="str">
        <f>IF(BS989&lt;&gt;"",
    IF(INT('Data Sheet'!$A$19)=INT('Data Sheet'!$B$15),
        --(INT('Data Sheet'!$A$15) &amp; "." &amp; BS989),
        IF(AND((--(INT('Data Sheet'!$A$15) &amp; "." &amp; BS989)&gt;=--('Data Sheet'!$A$15)), (--(INT('Data Sheet'!$A$15) &amp; "." &amp; BS989)&lt;=--('Data Sheet'!$B$15))),
            --(INT('Data Sheet'!$A$15) &amp; "." &amp; BS989),
            --(INT('Data Sheet'!$B$15) &amp; "." &amp; BS989)
        )
    ),
    IF(BQ989&lt;&gt;"",
        IF(INT('Data Sheet'!$A$15)=INT('Data Sheet'!$B$15),
            --(INT('Data Sheet'!$A$15) &amp; "." &amp; RIGHT(BQ989,3)),
            IF(AND((--(INT('Data Sheet'!$A$15) &amp; "." &amp; RIGHT(BQ989,3))&gt;=--('Data Sheet'!$A$15)), (--(INT('Data Sheet'!$A$15) &amp; "." &amp; RIGHT(BQ989,3))&lt;=--('Data Sheet'!$B$15))),
                --(INT('Data Sheet'!$A$15) &amp; "." &amp; RIGHT(BQ989,3)),
                --(INT('Data Sheet'!$B$15) &amp; "." &amp; RIGHT(BQ989,3))
            )
        ),
        "OK"
    )
)</f>
        <v>OK</v>
      </c>
      <c r="R989" s="19"/>
      <c r="S989" s="19"/>
      <c r="T989" s="19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1"/>
      <c r="AU989" s="21"/>
      <c r="AV989" s="21"/>
      <c r="AW989" s="22"/>
      <c r="AX989" s="99"/>
      <c r="AY989" s="20"/>
      <c r="AZ989" s="20"/>
      <c r="BA989" s="22"/>
      <c r="BB989">
        <v>981</v>
      </c>
      <c r="BC989" s="80"/>
      <c r="BD989" s="80"/>
      <c r="BE989" s="80"/>
      <c r="BF989" s="80"/>
      <c r="BG989" s="32" t="str">
        <f t="shared" si="169"/>
        <v/>
      </c>
      <c r="BH989" s="78">
        <f t="shared" si="167"/>
        <v>0</v>
      </c>
      <c r="BI989" s="2">
        <f t="shared" si="170"/>
        <v>0</v>
      </c>
      <c r="BJ989" s="2">
        <f t="shared" si="171"/>
        <v>0</v>
      </c>
      <c r="BK989" s="2">
        <f t="shared" si="177"/>
        <v>0</v>
      </c>
    </row>
    <row r="990" spans="2:63" ht="15" customHeight="1" x14ac:dyDescent="0.25">
      <c r="B990" s="14">
        <v>982</v>
      </c>
      <c r="C990" s="95" t="str">
        <f t="shared" si="172"/>
        <v/>
      </c>
      <c r="D990" s="15" t="str">
        <f t="shared" si="166"/>
        <v>OK</v>
      </c>
      <c r="E990" s="16" t="e">
        <f>VLOOKUP('Data Sheet'!$B$8,'Data Sheet'!$I$2:$J$9,2,FALSE)</f>
        <v>#N/A</v>
      </c>
      <c r="F990" s="16" t="str">
        <f t="shared" si="173"/>
        <v/>
      </c>
      <c r="G990" s="103">
        <f t="shared" si="174"/>
        <v>0</v>
      </c>
      <c r="H990" s="17" t="s">
        <v>26</v>
      </c>
      <c r="I990" s="17" t="s">
        <v>26</v>
      </c>
      <c r="J990" s="17" t="str">
        <f>IF('Data Sheet'!$B$9="NC-50","N/A","OK")</f>
        <v>OK</v>
      </c>
      <c r="K990" s="17" t="str">
        <f>IF('Data Sheet'!$B$9="NC-50","N/A","OK")</f>
        <v>OK</v>
      </c>
      <c r="L990" s="17" t="str">
        <f t="shared" si="175"/>
        <v>OK</v>
      </c>
      <c r="M990" s="17" t="str">
        <f t="shared" si="176"/>
        <v>OK</v>
      </c>
      <c r="N990" s="18" t="str">
        <f>IF(BO990&lt;&gt;"",
    IF(INT('Data Sheet'!$A$19)=INT('Data Sheet'!$B$19),
        --(INT('Data Sheet'!$A$19) &amp; "." &amp; BO990),
        IF(AND((--(INT('Data Sheet'!$A$19) &amp; "." &amp; BO990)&gt;=--('Data Sheet'!$A$19)), (--(INT('Data Sheet'!$A$19) &amp; "." &amp; BO990)&lt;=--('Data Sheet'!$B$19))),
            --(INT('Data Sheet'!$A$19) &amp; "." &amp; BO990),
            --(INT('Data Sheet'!$B$19) &amp; "." &amp; BO990)
        )
    ),
    IF(BN990&lt;&gt;"",
        IF(INT('Data Sheet'!$A$19)=INT('Data Sheet'!$B$19),
            --(INT('Data Sheet'!$A$19) &amp; "." &amp; LEFT(BN990,3)),
            IF(AND((--(INT('Data Sheet'!$A$19) &amp; "." &amp; LEFT(BN990,3))&gt;=--('Data Sheet'!$A$19)), (--(INT('Data Sheet'!$A$19) &amp; "." &amp; LEFT(BN990,3))&lt;=--('Data Sheet'!$B$19))),
                --(INT('Data Sheet'!$A$19) &amp; "." &amp; LEFT(BN990,3)),
                --(INT('Data Sheet'!$B$19) &amp; "." &amp; LEFT(BN990,3))
            )
        ),
        "OK"
    )
)</f>
        <v>OK</v>
      </c>
      <c r="O990" s="23" t="str">
        <f>IF(BP990&lt;&gt;"",
    IF(INT('Data Sheet'!$A$19)=INT('Data Sheet'!$B$19),
        --(INT('Data Sheet'!$A$19) &amp; "." &amp; BP990),
        IF(AND((--(INT('Data Sheet'!$A$19) &amp; "." &amp; BP990)&gt;=--('Data Sheet'!$A$19)), (--(INT('Data Sheet'!$A$19) &amp; "." &amp; BP990)&lt;=--('Data Sheet'!$B$19))),
            --(INT('Data Sheet'!$A$19) &amp; "." &amp; BP990),
            --(INT('Data Sheet'!$B$19) &amp; "." &amp; BP990)
        )
    ),
    IF(BN990&lt;&gt;"",
        IF(INT('Data Sheet'!$A$19)=INT('Data Sheet'!$B$19),
            --(INT('Data Sheet'!$A$19) &amp; "." &amp; RIGHT(BN990,3)),
            IF(AND((--(INT('Data Sheet'!$A$19) &amp; "." &amp; RIGHT(BN990,3))&gt;=--('Data Sheet'!$A$19)), (--(INT('Data Sheet'!$A$19) &amp; "." &amp; RIGHT(BN990,3))&lt;=--('Data Sheet'!$B$19))),
                --(INT('Data Sheet'!$A$19) &amp; "." &amp; RIGHT(BN990,3)),
                --(INT('Data Sheet'!$B$19) &amp; "." &amp; RIGHT(BN990,3))
            )
        ),
        "OK"
    )
)</f>
        <v>OK</v>
      </c>
      <c r="P990" s="23" t="str">
        <f>IF(BR990&lt;&gt;"",
    IF(INT('Data Sheet'!$A$19)=INT('Data Sheet'!$B$15),
        --(INT('Data Sheet'!$A$15) &amp; "." &amp; BR990),
        IF(AND((--(INT('Data Sheet'!$A$15) &amp; "." &amp; BR990)&gt;=--('Data Sheet'!$A$15)), (--(INT('Data Sheet'!$A$15) &amp; "." &amp; BR990)&lt;=--('Data Sheet'!$B$15))),
            --(INT('Data Sheet'!$A$15) &amp; "." &amp; BR990),
            --(INT('Data Sheet'!$B$15) &amp; "." &amp; BR990)
        )
    ),
    IF(BQ990&lt;&gt;"",
        IF(INT('Data Sheet'!$A$15)=INT('Data Sheet'!$B$15),
            --(INT('Data Sheet'!$A$15) &amp; "." &amp; LEFT(BQ990,3)),
            IF(AND((--(INT('Data Sheet'!$A$15) &amp; "." &amp; LEFT(BQ990,3))&gt;=--('Data Sheet'!$A$15)), (--(INT('Data Sheet'!$A$15) &amp; "." &amp; LEFT(BQ990,3))&lt;=--('Data Sheet'!$B$15))),
                --(INT('Data Sheet'!$A$15) &amp; "." &amp; LEFT(BQ990,3)),
                --(INT('Data Sheet'!$B$15) &amp; "." &amp; LEFT(BQ990,3))
            )
        ),
        "OK"
    )
)</f>
        <v>OK</v>
      </c>
      <c r="Q990" s="23" t="str">
        <f>IF(BS990&lt;&gt;"",
    IF(INT('Data Sheet'!$A$19)=INT('Data Sheet'!$B$15),
        --(INT('Data Sheet'!$A$15) &amp; "." &amp; BS990),
        IF(AND((--(INT('Data Sheet'!$A$15) &amp; "." &amp; BS990)&gt;=--('Data Sheet'!$A$15)), (--(INT('Data Sheet'!$A$15) &amp; "." &amp; BS990)&lt;=--('Data Sheet'!$B$15))),
            --(INT('Data Sheet'!$A$15) &amp; "." &amp; BS990),
            --(INT('Data Sheet'!$B$15) &amp; "." &amp; BS990)
        )
    ),
    IF(BQ990&lt;&gt;"",
        IF(INT('Data Sheet'!$A$15)=INT('Data Sheet'!$B$15),
            --(INT('Data Sheet'!$A$15) &amp; "." &amp; RIGHT(BQ990,3)),
            IF(AND((--(INT('Data Sheet'!$A$15) &amp; "." &amp; RIGHT(BQ990,3))&gt;=--('Data Sheet'!$A$15)), (--(INT('Data Sheet'!$A$15) &amp; "." &amp; RIGHT(BQ990,3))&lt;=--('Data Sheet'!$B$15))),
                --(INT('Data Sheet'!$A$15) &amp; "." &amp; RIGHT(BQ990,3)),
                --(INT('Data Sheet'!$B$15) &amp; "." &amp; RIGHT(BQ990,3))
            )
        ),
        "OK"
    )
)</f>
        <v>OK</v>
      </c>
      <c r="R990" s="19"/>
      <c r="S990" s="19"/>
      <c r="T990" s="19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1"/>
      <c r="AU990" s="21"/>
      <c r="AV990" s="21"/>
      <c r="AW990" s="22"/>
      <c r="AX990" s="99"/>
      <c r="AY990" s="20"/>
      <c r="AZ990" s="20"/>
      <c r="BA990" s="22"/>
      <c r="BB990">
        <v>982</v>
      </c>
      <c r="BC990" s="80"/>
      <c r="BD990" s="80"/>
      <c r="BE990" s="80"/>
      <c r="BF990" s="80"/>
      <c r="BG990" s="32" t="str">
        <f t="shared" si="169"/>
        <v/>
      </c>
      <c r="BH990" s="78">
        <f t="shared" si="167"/>
        <v>0</v>
      </c>
      <c r="BI990" s="2">
        <f t="shared" si="170"/>
        <v>0</v>
      </c>
      <c r="BJ990" s="2">
        <f t="shared" si="171"/>
        <v>0</v>
      </c>
      <c r="BK990" s="2">
        <f t="shared" si="177"/>
        <v>0</v>
      </c>
    </row>
    <row r="991" spans="2:63" ht="15" customHeight="1" x14ac:dyDescent="0.25">
      <c r="B991" s="14">
        <v>983</v>
      </c>
      <c r="C991" s="95" t="str">
        <f t="shared" si="172"/>
        <v/>
      </c>
      <c r="D991" s="15" t="str">
        <f t="shared" si="166"/>
        <v>OK</v>
      </c>
      <c r="E991" s="16" t="e">
        <f>VLOOKUP('Data Sheet'!$B$8,'Data Sheet'!$I$2:$J$9,2,FALSE)</f>
        <v>#N/A</v>
      </c>
      <c r="F991" s="16" t="str">
        <f t="shared" si="173"/>
        <v/>
      </c>
      <c r="G991" s="103">
        <f t="shared" si="174"/>
        <v>0</v>
      </c>
      <c r="H991" s="17" t="s">
        <v>26</v>
      </c>
      <c r="I991" s="17" t="s">
        <v>26</v>
      </c>
      <c r="J991" s="17" t="str">
        <f>IF('Data Sheet'!$B$9="NC-50","N/A","OK")</f>
        <v>OK</v>
      </c>
      <c r="K991" s="17" t="str">
        <f>IF('Data Sheet'!$B$9="NC-50","N/A","OK")</f>
        <v>OK</v>
      </c>
      <c r="L991" s="17" t="str">
        <f t="shared" si="175"/>
        <v>OK</v>
      </c>
      <c r="M991" s="17" t="str">
        <f t="shared" si="176"/>
        <v>OK</v>
      </c>
      <c r="N991" s="18" t="str">
        <f>IF(BO991&lt;&gt;"",
    IF(INT('Data Sheet'!$A$19)=INT('Data Sheet'!$B$19),
        --(INT('Data Sheet'!$A$19) &amp; "." &amp; BO991),
        IF(AND((--(INT('Data Sheet'!$A$19) &amp; "." &amp; BO991)&gt;=--('Data Sheet'!$A$19)), (--(INT('Data Sheet'!$A$19) &amp; "." &amp; BO991)&lt;=--('Data Sheet'!$B$19))),
            --(INT('Data Sheet'!$A$19) &amp; "." &amp; BO991),
            --(INT('Data Sheet'!$B$19) &amp; "." &amp; BO991)
        )
    ),
    IF(BN991&lt;&gt;"",
        IF(INT('Data Sheet'!$A$19)=INT('Data Sheet'!$B$19),
            --(INT('Data Sheet'!$A$19) &amp; "." &amp; LEFT(BN991,3)),
            IF(AND((--(INT('Data Sheet'!$A$19) &amp; "." &amp; LEFT(BN991,3))&gt;=--('Data Sheet'!$A$19)), (--(INT('Data Sheet'!$A$19) &amp; "." &amp; LEFT(BN991,3))&lt;=--('Data Sheet'!$B$19))),
                --(INT('Data Sheet'!$A$19) &amp; "." &amp; LEFT(BN991,3)),
                --(INT('Data Sheet'!$B$19) &amp; "." &amp; LEFT(BN991,3))
            )
        ),
        "OK"
    )
)</f>
        <v>OK</v>
      </c>
      <c r="O991" s="23" t="str">
        <f>IF(BP991&lt;&gt;"",
    IF(INT('Data Sheet'!$A$19)=INT('Data Sheet'!$B$19),
        --(INT('Data Sheet'!$A$19) &amp; "." &amp; BP991),
        IF(AND((--(INT('Data Sheet'!$A$19) &amp; "." &amp; BP991)&gt;=--('Data Sheet'!$A$19)), (--(INT('Data Sheet'!$A$19) &amp; "." &amp; BP991)&lt;=--('Data Sheet'!$B$19))),
            --(INT('Data Sheet'!$A$19) &amp; "." &amp; BP991),
            --(INT('Data Sheet'!$B$19) &amp; "." &amp; BP991)
        )
    ),
    IF(BN991&lt;&gt;"",
        IF(INT('Data Sheet'!$A$19)=INT('Data Sheet'!$B$19),
            --(INT('Data Sheet'!$A$19) &amp; "." &amp; RIGHT(BN991,3)),
            IF(AND((--(INT('Data Sheet'!$A$19) &amp; "." &amp; RIGHT(BN991,3))&gt;=--('Data Sheet'!$A$19)), (--(INT('Data Sheet'!$A$19) &amp; "." &amp; RIGHT(BN991,3))&lt;=--('Data Sheet'!$B$19))),
                --(INT('Data Sheet'!$A$19) &amp; "." &amp; RIGHT(BN991,3)),
                --(INT('Data Sheet'!$B$19) &amp; "." &amp; RIGHT(BN991,3))
            )
        ),
        "OK"
    )
)</f>
        <v>OK</v>
      </c>
      <c r="P991" s="23" t="str">
        <f>IF(BR991&lt;&gt;"",
    IF(INT('Data Sheet'!$A$19)=INT('Data Sheet'!$B$15),
        --(INT('Data Sheet'!$A$15) &amp; "." &amp; BR991),
        IF(AND((--(INT('Data Sheet'!$A$15) &amp; "." &amp; BR991)&gt;=--('Data Sheet'!$A$15)), (--(INT('Data Sheet'!$A$15) &amp; "." &amp; BR991)&lt;=--('Data Sheet'!$B$15))),
            --(INT('Data Sheet'!$A$15) &amp; "." &amp; BR991),
            --(INT('Data Sheet'!$B$15) &amp; "." &amp; BR991)
        )
    ),
    IF(BQ991&lt;&gt;"",
        IF(INT('Data Sheet'!$A$15)=INT('Data Sheet'!$B$15),
            --(INT('Data Sheet'!$A$15) &amp; "." &amp; LEFT(BQ991,3)),
            IF(AND((--(INT('Data Sheet'!$A$15) &amp; "." &amp; LEFT(BQ991,3))&gt;=--('Data Sheet'!$A$15)), (--(INT('Data Sheet'!$A$15) &amp; "." &amp; LEFT(BQ991,3))&lt;=--('Data Sheet'!$B$15))),
                --(INT('Data Sheet'!$A$15) &amp; "." &amp; LEFT(BQ991,3)),
                --(INT('Data Sheet'!$B$15) &amp; "." &amp; LEFT(BQ991,3))
            )
        ),
        "OK"
    )
)</f>
        <v>OK</v>
      </c>
      <c r="Q991" s="23" t="str">
        <f>IF(BS991&lt;&gt;"",
    IF(INT('Data Sheet'!$A$19)=INT('Data Sheet'!$B$15),
        --(INT('Data Sheet'!$A$15) &amp; "." &amp; BS991),
        IF(AND((--(INT('Data Sheet'!$A$15) &amp; "." &amp; BS991)&gt;=--('Data Sheet'!$A$15)), (--(INT('Data Sheet'!$A$15) &amp; "." &amp; BS991)&lt;=--('Data Sheet'!$B$15))),
            --(INT('Data Sheet'!$A$15) &amp; "." &amp; BS991),
            --(INT('Data Sheet'!$B$15) &amp; "." &amp; BS991)
        )
    ),
    IF(BQ991&lt;&gt;"",
        IF(INT('Data Sheet'!$A$15)=INT('Data Sheet'!$B$15),
            --(INT('Data Sheet'!$A$15) &amp; "." &amp; RIGHT(BQ991,3)),
            IF(AND((--(INT('Data Sheet'!$A$15) &amp; "." &amp; RIGHT(BQ991,3))&gt;=--('Data Sheet'!$A$15)), (--(INT('Data Sheet'!$A$15) &amp; "." &amp; RIGHT(BQ991,3))&lt;=--('Data Sheet'!$B$15))),
                --(INT('Data Sheet'!$A$15) &amp; "." &amp; RIGHT(BQ991,3)),
                --(INT('Data Sheet'!$B$15) &amp; "." &amp; RIGHT(BQ991,3))
            )
        ),
        "OK"
    )
)</f>
        <v>OK</v>
      </c>
      <c r="R991" s="19"/>
      <c r="S991" s="19"/>
      <c r="T991" s="19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1"/>
      <c r="AU991" s="21"/>
      <c r="AV991" s="21"/>
      <c r="AW991" s="22"/>
      <c r="AX991" s="99"/>
      <c r="AY991" s="20"/>
      <c r="AZ991" s="20"/>
      <c r="BA991" s="22"/>
      <c r="BB991">
        <v>983</v>
      </c>
      <c r="BC991" s="80"/>
      <c r="BD991" s="80"/>
      <c r="BE991" s="80"/>
      <c r="BF991" s="80"/>
      <c r="BG991" s="32" t="str">
        <f t="shared" si="169"/>
        <v/>
      </c>
      <c r="BH991" s="78">
        <f t="shared" si="167"/>
        <v>0</v>
      </c>
      <c r="BI991" s="2">
        <f t="shared" si="170"/>
        <v>0</v>
      </c>
      <c r="BJ991" s="2">
        <f t="shared" si="171"/>
        <v>0</v>
      </c>
      <c r="BK991" s="2">
        <f t="shared" si="177"/>
        <v>0</v>
      </c>
    </row>
    <row r="992" spans="2:63" ht="15" customHeight="1" x14ac:dyDescent="0.25">
      <c r="B992" s="14">
        <v>984</v>
      </c>
      <c r="C992" s="95" t="str">
        <f t="shared" si="172"/>
        <v/>
      </c>
      <c r="D992" s="15" t="str">
        <f t="shared" si="166"/>
        <v>OK</v>
      </c>
      <c r="E992" s="16" t="e">
        <f>VLOOKUP('Data Sheet'!$B$8,'Data Sheet'!$I$2:$J$9,2,FALSE)</f>
        <v>#N/A</v>
      </c>
      <c r="F992" s="16" t="str">
        <f t="shared" si="173"/>
        <v/>
      </c>
      <c r="G992" s="103">
        <f t="shared" si="174"/>
        <v>0</v>
      </c>
      <c r="H992" s="17" t="s">
        <v>26</v>
      </c>
      <c r="I992" s="17" t="s">
        <v>26</v>
      </c>
      <c r="J992" s="17" t="str">
        <f>IF('Data Sheet'!$B$9="NC-50","N/A","OK")</f>
        <v>OK</v>
      </c>
      <c r="K992" s="17" t="str">
        <f>IF('Data Sheet'!$B$9="NC-50","N/A","OK")</f>
        <v>OK</v>
      </c>
      <c r="L992" s="17" t="str">
        <f t="shared" si="175"/>
        <v>OK</v>
      </c>
      <c r="M992" s="17" t="str">
        <f t="shared" si="176"/>
        <v>OK</v>
      </c>
      <c r="N992" s="18" t="str">
        <f>IF(BO992&lt;&gt;"",
    IF(INT('Data Sheet'!$A$19)=INT('Data Sheet'!$B$19),
        --(INT('Data Sheet'!$A$19) &amp; "." &amp; BO992),
        IF(AND((--(INT('Data Sheet'!$A$19) &amp; "." &amp; BO992)&gt;=--('Data Sheet'!$A$19)), (--(INT('Data Sheet'!$A$19) &amp; "." &amp; BO992)&lt;=--('Data Sheet'!$B$19))),
            --(INT('Data Sheet'!$A$19) &amp; "." &amp; BO992),
            --(INT('Data Sheet'!$B$19) &amp; "." &amp; BO992)
        )
    ),
    IF(BN992&lt;&gt;"",
        IF(INT('Data Sheet'!$A$19)=INT('Data Sheet'!$B$19),
            --(INT('Data Sheet'!$A$19) &amp; "." &amp; LEFT(BN992,3)),
            IF(AND((--(INT('Data Sheet'!$A$19) &amp; "." &amp; LEFT(BN992,3))&gt;=--('Data Sheet'!$A$19)), (--(INT('Data Sheet'!$A$19) &amp; "." &amp; LEFT(BN992,3))&lt;=--('Data Sheet'!$B$19))),
                --(INT('Data Sheet'!$A$19) &amp; "." &amp; LEFT(BN992,3)),
                --(INT('Data Sheet'!$B$19) &amp; "." &amp; LEFT(BN992,3))
            )
        ),
        "OK"
    )
)</f>
        <v>OK</v>
      </c>
      <c r="O992" s="23" t="str">
        <f>IF(BP992&lt;&gt;"",
    IF(INT('Data Sheet'!$A$19)=INT('Data Sheet'!$B$19),
        --(INT('Data Sheet'!$A$19) &amp; "." &amp; BP992),
        IF(AND((--(INT('Data Sheet'!$A$19) &amp; "." &amp; BP992)&gt;=--('Data Sheet'!$A$19)), (--(INT('Data Sheet'!$A$19) &amp; "." &amp; BP992)&lt;=--('Data Sheet'!$B$19))),
            --(INT('Data Sheet'!$A$19) &amp; "." &amp; BP992),
            --(INT('Data Sheet'!$B$19) &amp; "." &amp; BP992)
        )
    ),
    IF(BN992&lt;&gt;"",
        IF(INT('Data Sheet'!$A$19)=INT('Data Sheet'!$B$19),
            --(INT('Data Sheet'!$A$19) &amp; "." &amp; RIGHT(BN992,3)),
            IF(AND((--(INT('Data Sheet'!$A$19) &amp; "." &amp; RIGHT(BN992,3))&gt;=--('Data Sheet'!$A$19)), (--(INT('Data Sheet'!$A$19) &amp; "." &amp; RIGHT(BN992,3))&lt;=--('Data Sheet'!$B$19))),
                --(INT('Data Sheet'!$A$19) &amp; "." &amp; RIGHT(BN992,3)),
                --(INT('Data Sheet'!$B$19) &amp; "." &amp; RIGHT(BN992,3))
            )
        ),
        "OK"
    )
)</f>
        <v>OK</v>
      </c>
      <c r="P992" s="23" t="str">
        <f>IF(BR992&lt;&gt;"",
    IF(INT('Data Sheet'!$A$19)=INT('Data Sheet'!$B$15),
        --(INT('Data Sheet'!$A$15) &amp; "." &amp; BR992),
        IF(AND((--(INT('Data Sheet'!$A$15) &amp; "." &amp; BR992)&gt;=--('Data Sheet'!$A$15)), (--(INT('Data Sheet'!$A$15) &amp; "." &amp; BR992)&lt;=--('Data Sheet'!$B$15))),
            --(INT('Data Sheet'!$A$15) &amp; "." &amp; BR992),
            --(INT('Data Sheet'!$B$15) &amp; "." &amp; BR992)
        )
    ),
    IF(BQ992&lt;&gt;"",
        IF(INT('Data Sheet'!$A$15)=INT('Data Sheet'!$B$15),
            --(INT('Data Sheet'!$A$15) &amp; "." &amp; LEFT(BQ992,3)),
            IF(AND((--(INT('Data Sheet'!$A$15) &amp; "." &amp; LEFT(BQ992,3))&gt;=--('Data Sheet'!$A$15)), (--(INT('Data Sheet'!$A$15) &amp; "." &amp; LEFT(BQ992,3))&lt;=--('Data Sheet'!$B$15))),
                --(INT('Data Sheet'!$A$15) &amp; "." &amp; LEFT(BQ992,3)),
                --(INT('Data Sheet'!$B$15) &amp; "." &amp; LEFT(BQ992,3))
            )
        ),
        "OK"
    )
)</f>
        <v>OK</v>
      </c>
      <c r="Q992" s="23" t="str">
        <f>IF(BS992&lt;&gt;"",
    IF(INT('Data Sheet'!$A$19)=INT('Data Sheet'!$B$15),
        --(INT('Data Sheet'!$A$15) &amp; "." &amp; BS992),
        IF(AND((--(INT('Data Sheet'!$A$15) &amp; "." &amp; BS992)&gt;=--('Data Sheet'!$A$15)), (--(INT('Data Sheet'!$A$15) &amp; "." &amp; BS992)&lt;=--('Data Sheet'!$B$15))),
            --(INT('Data Sheet'!$A$15) &amp; "." &amp; BS992),
            --(INT('Data Sheet'!$B$15) &amp; "." &amp; BS992)
        )
    ),
    IF(BQ992&lt;&gt;"",
        IF(INT('Data Sheet'!$A$15)=INT('Data Sheet'!$B$15),
            --(INT('Data Sheet'!$A$15) &amp; "." &amp; RIGHT(BQ992,3)),
            IF(AND((--(INT('Data Sheet'!$A$15) &amp; "." &amp; RIGHT(BQ992,3))&gt;=--('Data Sheet'!$A$15)), (--(INT('Data Sheet'!$A$15) &amp; "." &amp; RIGHT(BQ992,3))&lt;=--('Data Sheet'!$B$15))),
                --(INT('Data Sheet'!$A$15) &amp; "." &amp; RIGHT(BQ992,3)),
                --(INT('Data Sheet'!$B$15) &amp; "." &amp; RIGHT(BQ992,3))
            )
        ),
        "OK"
    )
)</f>
        <v>OK</v>
      </c>
      <c r="R992" s="19"/>
      <c r="S992" s="19"/>
      <c r="T992" s="19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1"/>
      <c r="AU992" s="21"/>
      <c r="AV992" s="21"/>
      <c r="AW992" s="22"/>
      <c r="AX992" s="99"/>
      <c r="AY992" s="20"/>
      <c r="AZ992" s="20"/>
      <c r="BA992" s="22"/>
      <c r="BB992">
        <v>984</v>
      </c>
      <c r="BC992" s="80"/>
      <c r="BD992" s="80"/>
      <c r="BE992" s="80"/>
      <c r="BF992" s="80"/>
      <c r="BG992" s="32" t="str">
        <f t="shared" si="169"/>
        <v/>
      </c>
      <c r="BH992" s="78">
        <f t="shared" si="167"/>
        <v>0</v>
      </c>
      <c r="BI992" s="2">
        <f t="shared" si="170"/>
        <v>0</v>
      </c>
      <c r="BJ992" s="2">
        <f t="shared" si="171"/>
        <v>0</v>
      </c>
      <c r="BK992" s="2">
        <f t="shared" si="177"/>
        <v>0</v>
      </c>
    </row>
    <row r="993" spans="2:63" ht="15" customHeight="1" x14ac:dyDescent="0.25">
      <c r="B993" s="14">
        <v>985</v>
      </c>
      <c r="C993" s="95" t="str">
        <f t="shared" si="172"/>
        <v/>
      </c>
      <c r="D993" s="15" t="str">
        <f t="shared" si="166"/>
        <v>OK</v>
      </c>
      <c r="E993" s="16" t="e">
        <f>VLOOKUP('Data Sheet'!$B$8,'Data Sheet'!$I$2:$J$9,2,FALSE)</f>
        <v>#N/A</v>
      </c>
      <c r="F993" s="16" t="str">
        <f t="shared" si="173"/>
        <v/>
      </c>
      <c r="G993" s="103">
        <f t="shared" si="174"/>
        <v>0</v>
      </c>
      <c r="H993" s="17" t="s">
        <v>26</v>
      </c>
      <c r="I993" s="17" t="s">
        <v>26</v>
      </c>
      <c r="J993" s="17" t="str">
        <f>IF('Data Sheet'!$B$9="NC-50","N/A","OK")</f>
        <v>OK</v>
      </c>
      <c r="K993" s="17" t="str">
        <f>IF('Data Sheet'!$B$9="NC-50","N/A","OK")</f>
        <v>OK</v>
      </c>
      <c r="L993" s="17" t="str">
        <f t="shared" si="175"/>
        <v>OK</v>
      </c>
      <c r="M993" s="17" t="str">
        <f t="shared" si="176"/>
        <v>OK</v>
      </c>
      <c r="N993" s="18" t="str">
        <f>IF(BO993&lt;&gt;"",
    IF(INT('Data Sheet'!$A$19)=INT('Data Sheet'!$B$19),
        --(INT('Data Sheet'!$A$19) &amp; "." &amp; BO993),
        IF(AND((--(INT('Data Sheet'!$A$19) &amp; "." &amp; BO993)&gt;=--('Data Sheet'!$A$19)), (--(INT('Data Sheet'!$A$19) &amp; "." &amp; BO993)&lt;=--('Data Sheet'!$B$19))),
            --(INT('Data Sheet'!$A$19) &amp; "." &amp; BO993),
            --(INT('Data Sheet'!$B$19) &amp; "." &amp; BO993)
        )
    ),
    IF(BN993&lt;&gt;"",
        IF(INT('Data Sheet'!$A$19)=INT('Data Sheet'!$B$19),
            --(INT('Data Sheet'!$A$19) &amp; "." &amp; LEFT(BN993,3)),
            IF(AND((--(INT('Data Sheet'!$A$19) &amp; "." &amp; LEFT(BN993,3))&gt;=--('Data Sheet'!$A$19)), (--(INT('Data Sheet'!$A$19) &amp; "." &amp; LEFT(BN993,3))&lt;=--('Data Sheet'!$B$19))),
                --(INT('Data Sheet'!$A$19) &amp; "." &amp; LEFT(BN993,3)),
                --(INT('Data Sheet'!$B$19) &amp; "." &amp; LEFT(BN993,3))
            )
        ),
        "OK"
    )
)</f>
        <v>OK</v>
      </c>
      <c r="O993" s="23" t="str">
        <f>IF(BP993&lt;&gt;"",
    IF(INT('Data Sheet'!$A$19)=INT('Data Sheet'!$B$19),
        --(INT('Data Sheet'!$A$19) &amp; "." &amp; BP993),
        IF(AND((--(INT('Data Sheet'!$A$19) &amp; "." &amp; BP993)&gt;=--('Data Sheet'!$A$19)), (--(INT('Data Sheet'!$A$19) &amp; "." &amp; BP993)&lt;=--('Data Sheet'!$B$19))),
            --(INT('Data Sheet'!$A$19) &amp; "." &amp; BP993),
            --(INT('Data Sheet'!$B$19) &amp; "." &amp; BP993)
        )
    ),
    IF(BN993&lt;&gt;"",
        IF(INT('Data Sheet'!$A$19)=INT('Data Sheet'!$B$19),
            --(INT('Data Sheet'!$A$19) &amp; "." &amp; RIGHT(BN993,3)),
            IF(AND((--(INT('Data Sheet'!$A$19) &amp; "." &amp; RIGHT(BN993,3))&gt;=--('Data Sheet'!$A$19)), (--(INT('Data Sheet'!$A$19) &amp; "." &amp; RIGHT(BN993,3))&lt;=--('Data Sheet'!$B$19))),
                --(INT('Data Sheet'!$A$19) &amp; "." &amp; RIGHT(BN993,3)),
                --(INT('Data Sheet'!$B$19) &amp; "." &amp; RIGHT(BN993,3))
            )
        ),
        "OK"
    )
)</f>
        <v>OK</v>
      </c>
      <c r="P993" s="23" t="str">
        <f>IF(BR993&lt;&gt;"",
    IF(INT('Data Sheet'!$A$19)=INT('Data Sheet'!$B$15),
        --(INT('Data Sheet'!$A$15) &amp; "." &amp; BR993),
        IF(AND((--(INT('Data Sheet'!$A$15) &amp; "." &amp; BR993)&gt;=--('Data Sheet'!$A$15)), (--(INT('Data Sheet'!$A$15) &amp; "." &amp; BR993)&lt;=--('Data Sheet'!$B$15))),
            --(INT('Data Sheet'!$A$15) &amp; "." &amp; BR993),
            --(INT('Data Sheet'!$B$15) &amp; "." &amp; BR993)
        )
    ),
    IF(BQ993&lt;&gt;"",
        IF(INT('Data Sheet'!$A$15)=INT('Data Sheet'!$B$15),
            --(INT('Data Sheet'!$A$15) &amp; "." &amp; LEFT(BQ993,3)),
            IF(AND((--(INT('Data Sheet'!$A$15) &amp; "." &amp; LEFT(BQ993,3))&gt;=--('Data Sheet'!$A$15)), (--(INT('Data Sheet'!$A$15) &amp; "." &amp; LEFT(BQ993,3))&lt;=--('Data Sheet'!$B$15))),
                --(INT('Data Sheet'!$A$15) &amp; "." &amp; LEFT(BQ993,3)),
                --(INT('Data Sheet'!$B$15) &amp; "." &amp; LEFT(BQ993,3))
            )
        ),
        "OK"
    )
)</f>
        <v>OK</v>
      </c>
      <c r="Q993" s="23" t="str">
        <f>IF(BS993&lt;&gt;"",
    IF(INT('Data Sheet'!$A$19)=INT('Data Sheet'!$B$15),
        --(INT('Data Sheet'!$A$15) &amp; "." &amp; BS993),
        IF(AND((--(INT('Data Sheet'!$A$15) &amp; "." &amp; BS993)&gt;=--('Data Sheet'!$A$15)), (--(INT('Data Sheet'!$A$15) &amp; "." &amp; BS993)&lt;=--('Data Sheet'!$B$15))),
            --(INT('Data Sheet'!$A$15) &amp; "." &amp; BS993),
            --(INT('Data Sheet'!$B$15) &amp; "." &amp; BS993)
        )
    ),
    IF(BQ993&lt;&gt;"",
        IF(INT('Data Sheet'!$A$15)=INT('Data Sheet'!$B$15),
            --(INT('Data Sheet'!$A$15) &amp; "." &amp; RIGHT(BQ993,3)),
            IF(AND((--(INT('Data Sheet'!$A$15) &amp; "." &amp; RIGHT(BQ993,3))&gt;=--('Data Sheet'!$A$15)), (--(INT('Data Sheet'!$A$15) &amp; "." &amp; RIGHT(BQ993,3))&lt;=--('Data Sheet'!$B$15))),
                --(INT('Data Sheet'!$A$15) &amp; "." &amp; RIGHT(BQ993,3)),
                --(INT('Data Sheet'!$B$15) &amp; "." &amp; RIGHT(BQ993,3))
            )
        ),
        "OK"
    )
)</f>
        <v>OK</v>
      </c>
      <c r="R993" s="19"/>
      <c r="S993" s="19"/>
      <c r="T993" s="19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1"/>
      <c r="AU993" s="21"/>
      <c r="AV993" s="21"/>
      <c r="AW993" s="22"/>
      <c r="AX993" s="99"/>
      <c r="AY993" s="20"/>
      <c r="AZ993" s="20"/>
      <c r="BA993" s="22"/>
      <c r="BB993">
        <v>985</v>
      </c>
      <c r="BC993" s="80"/>
      <c r="BD993" s="80"/>
      <c r="BE993" s="80"/>
      <c r="BF993" s="80"/>
      <c r="BG993" s="32" t="str">
        <f t="shared" si="169"/>
        <v/>
      </c>
      <c r="BH993" s="78">
        <f t="shared" si="167"/>
        <v>0</v>
      </c>
      <c r="BI993" s="2">
        <f t="shared" si="170"/>
        <v>0</v>
      </c>
      <c r="BJ993" s="2">
        <f t="shared" si="171"/>
        <v>0</v>
      </c>
      <c r="BK993" s="2">
        <f t="shared" si="177"/>
        <v>0</v>
      </c>
    </row>
    <row r="994" spans="2:63" ht="15" customHeight="1" x14ac:dyDescent="0.25">
      <c r="B994" s="14">
        <v>986</v>
      </c>
      <c r="C994" s="95" t="str">
        <f t="shared" si="172"/>
        <v/>
      </c>
      <c r="D994" s="15" t="str">
        <f t="shared" si="166"/>
        <v>OK</v>
      </c>
      <c r="E994" s="16" t="e">
        <f>VLOOKUP('Data Sheet'!$B$8,'Data Sheet'!$I$2:$J$9,2,FALSE)</f>
        <v>#N/A</v>
      </c>
      <c r="F994" s="16" t="str">
        <f t="shared" si="173"/>
        <v/>
      </c>
      <c r="G994" s="103">
        <f t="shared" si="174"/>
        <v>0</v>
      </c>
      <c r="H994" s="17" t="s">
        <v>26</v>
      </c>
      <c r="I994" s="17" t="s">
        <v>26</v>
      </c>
      <c r="J994" s="17" t="str">
        <f>IF('Data Sheet'!$B$9="NC-50","N/A","OK")</f>
        <v>OK</v>
      </c>
      <c r="K994" s="17" t="str">
        <f>IF('Data Sheet'!$B$9="NC-50","N/A","OK")</f>
        <v>OK</v>
      </c>
      <c r="L994" s="17" t="str">
        <f t="shared" si="175"/>
        <v>OK</v>
      </c>
      <c r="M994" s="17" t="str">
        <f t="shared" si="176"/>
        <v>OK</v>
      </c>
      <c r="N994" s="18" t="str">
        <f>IF(BO994&lt;&gt;"",
    IF(INT('Data Sheet'!$A$19)=INT('Data Sheet'!$B$19),
        --(INT('Data Sheet'!$A$19) &amp; "." &amp; BO994),
        IF(AND((--(INT('Data Sheet'!$A$19) &amp; "." &amp; BO994)&gt;=--('Data Sheet'!$A$19)), (--(INT('Data Sheet'!$A$19) &amp; "." &amp; BO994)&lt;=--('Data Sheet'!$B$19))),
            --(INT('Data Sheet'!$A$19) &amp; "." &amp; BO994),
            --(INT('Data Sheet'!$B$19) &amp; "." &amp; BO994)
        )
    ),
    IF(BN994&lt;&gt;"",
        IF(INT('Data Sheet'!$A$19)=INT('Data Sheet'!$B$19),
            --(INT('Data Sheet'!$A$19) &amp; "." &amp; LEFT(BN994,3)),
            IF(AND((--(INT('Data Sheet'!$A$19) &amp; "." &amp; LEFT(BN994,3))&gt;=--('Data Sheet'!$A$19)), (--(INT('Data Sheet'!$A$19) &amp; "." &amp; LEFT(BN994,3))&lt;=--('Data Sheet'!$B$19))),
                --(INT('Data Sheet'!$A$19) &amp; "." &amp; LEFT(BN994,3)),
                --(INT('Data Sheet'!$B$19) &amp; "." &amp; LEFT(BN994,3))
            )
        ),
        "OK"
    )
)</f>
        <v>OK</v>
      </c>
      <c r="O994" s="23" t="str">
        <f>IF(BP994&lt;&gt;"",
    IF(INT('Data Sheet'!$A$19)=INT('Data Sheet'!$B$19),
        --(INT('Data Sheet'!$A$19) &amp; "." &amp; BP994),
        IF(AND((--(INT('Data Sheet'!$A$19) &amp; "." &amp; BP994)&gt;=--('Data Sheet'!$A$19)), (--(INT('Data Sheet'!$A$19) &amp; "." &amp; BP994)&lt;=--('Data Sheet'!$B$19))),
            --(INT('Data Sheet'!$A$19) &amp; "." &amp; BP994),
            --(INT('Data Sheet'!$B$19) &amp; "." &amp; BP994)
        )
    ),
    IF(BN994&lt;&gt;"",
        IF(INT('Data Sheet'!$A$19)=INT('Data Sheet'!$B$19),
            --(INT('Data Sheet'!$A$19) &amp; "." &amp; RIGHT(BN994,3)),
            IF(AND((--(INT('Data Sheet'!$A$19) &amp; "." &amp; RIGHT(BN994,3))&gt;=--('Data Sheet'!$A$19)), (--(INT('Data Sheet'!$A$19) &amp; "." &amp; RIGHT(BN994,3))&lt;=--('Data Sheet'!$B$19))),
                --(INT('Data Sheet'!$A$19) &amp; "." &amp; RIGHT(BN994,3)),
                --(INT('Data Sheet'!$B$19) &amp; "." &amp; RIGHT(BN994,3))
            )
        ),
        "OK"
    )
)</f>
        <v>OK</v>
      </c>
      <c r="P994" s="23" t="str">
        <f>IF(BR994&lt;&gt;"",
    IF(INT('Data Sheet'!$A$19)=INT('Data Sheet'!$B$15),
        --(INT('Data Sheet'!$A$15) &amp; "." &amp; BR994),
        IF(AND((--(INT('Data Sheet'!$A$15) &amp; "." &amp; BR994)&gt;=--('Data Sheet'!$A$15)), (--(INT('Data Sheet'!$A$15) &amp; "." &amp; BR994)&lt;=--('Data Sheet'!$B$15))),
            --(INT('Data Sheet'!$A$15) &amp; "." &amp; BR994),
            --(INT('Data Sheet'!$B$15) &amp; "." &amp; BR994)
        )
    ),
    IF(BQ994&lt;&gt;"",
        IF(INT('Data Sheet'!$A$15)=INT('Data Sheet'!$B$15),
            --(INT('Data Sheet'!$A$15) &amp; "." &amp; LEFT(BQ994,3)),
            IF(AND((--(INT('Data Sheet'!$A$15) &amp; "." &amp; LEFT(BQ994,3))&gt;=--('Data Sheet'!$A$15)), (--(INT('Data Sheet'!$A$15) &amp; "." &amp; LEFT(BQ994,3))&lt;=--('Data Sheet'!$B$15))),
                --(INT('Data Sheet'!$A$15) &amp; "." &amp; LEFT(BQ994,3)),
                --(INT('Data Sheet'!$B$15) &amp; "." &amp; LEFT(BQ994,3))
            )
        ),
        "OK"
    )
)</f>
        <v>OK</v>
      </c>
      <c r="Q994" s="23" t="str">
        <f>IF(BS994&lt;&gt;"",
    IF(INT('Data Sheet'!$A$19)=INT('Data Sheet'!$B$15),
        --(INT('Data Sheet'!$A$15) &amp; "." &amp; BS994),
        IF(AND((--(INT('Data Sheet'!$A$15) &amp; "." &amp; BS994)&gt;=--('Data Sheet'!$A$15)), (--(INT('Data Sheet'!$A$15) &amp; "." &amp; BS994)&lt;=--('Data Sheet'!$B$15))),
            --(INT('Data Sheet'!$A$15) &amp; "." &amp; BS994),
            --(INT('Data Sheet'!$B$15) &amp; "." &amp; BS994)
        )
    ),
    IF(BQ994&lt;&gt;"",
        IF(INT('Data Sheet'!$A$15)=INT('Data Sheet'!$B$15),
            --(INT('Data Sheet'!$A$15) &amp; "." &amp; RIGHT(BQ994,3)),
            IF(AND((--(INT('Data Sheet'!$A$15) &amp; "." &amp; RIGHT(BQ994,3))&gt;=--('Data Sheet'!$A$15)), (--(INT('Data Sheet'!$A$15) &amp; "." &amp; RIGHT(BQ994,3))&lt;=--('Data Sheet'!$B$15))),
                --(INT('Data Sheet'!$A$15) &amp; "." &amp; RIGHT(BQ994,3)),
                --(INT('Data Sheet'!$B$15) &amp; "." &amp; RIGHT(BQ994,3))
            )
        ),
        "OK"
    )
)</f>
        <v>OK</v>
      </c>
      <c r="R994" s="19"/>
      <c r="S994" s="19"/>
      <c r="T994" s="19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1"/>
      <c r="AU994" s="21"/>
      <c r="AV994" s="21"/>
      <c r="AW994" s="22"/>
      <c r="AX994" s="99"/>
      <c r="AY994" s="20"/>
      <c r="AZ994" s="20"/>
      <c r="BA994" s="22"/>
      <c r="BB994">
        <v>986</v>
      </c>
      <c r="BC994" s="80"/>
      <c r="BD994" s="80"/>
      <c r="BE994" s="80"/>
      <c r="BF994" s="80"/>
      <c r="BG994" s="32" t="str">
        <f t="shared" si="169"/>
        <v/>
      </c>
      <c r="BH994" s="78">
        <f t="shared" si="167"/>
        <v>0</v>
      </c>
      <c r="BI994" s="2">
        <f t="shared" si="170"/>
        <v>0</v>
      </c>
      <c r="BJ994" s="2">
        <f t="shared" si="171"/>
        <v>0</v>
      </c>
      <c r="BK994" s="2">
        <f t="shared" si="177"/>
        <v>0</v>
      </c>
    </row>
    <row r="995" spans="2:63" ht="15" customHeight="1" x14ac:dyDescent="0.25">
      <c r="B995" s="14">
        <v>987</v>
      </c>
      <c r="C995" s="95" t="str">
        <f t="shared" si="172"/>
        <v/>
      </c>
      <c r="D995" s="15" t="str">
        <f t="shared" si="166"/>
        <v>OK</v>
      </c>
      <c r="E995" s="16" t="e">
        <f>VLOOKUP('Data Sheet'!$B$8,'Data Sheet'!$I$2:$J$9,2,FALSE)</f>
        <v>#N/A</v>
      </c>
      <c r="F995" s="16" t="str">
        <f t="shared" si="173"/>
        <v/>
      </c>
      <c r="G995" s="103">
        <f t="shared" si="174"/>
        <v>0</v>
      </c>
      <c r="H995" s="17" t="s">
        <v>26</v>
      </c>
      <c r="I995" s="17" t="s">
        <v>26</v>
      </c>
      <c r="J995" s="17" t="str">
        <f>IF('Data Sheet'!$B$9="NC-50","N/A","OK")</f>
        <v>OK</v>
      </c>
      <c r="K995" s="17" t="str">
        <f>IF('Data Sheet'!$B$9="NC-50","N/A","OK")</f>
        <v>OK</v>
      </c>
      <c r="L995" s="17" t="str">
        <f t="shared" si="175"/>
        <v>OK</v>
      </c>
      <c r="M995" s="17" t="str">
        <f t="shared" si="176"/>
        <v>OK</v>
      </c>
      <c r="N995" s="18" t="str">
        <f>IF(BO995&lt;&gt;"",
    IF(INT('Data Sheet'!$A$19)=INT('Data Sheet'!$B$19),
        --(INT('Data Sheet'!$A$19) &amp; "." &amp; BO995),
        IF(AND((--(INT('Data Sheet'!$A$19) &amp; "." &amp; BO995)&gt;=--('Data Sheet'!$A$19)), (--(INT('Data Sheet'!$A$19) &amp; "." &amp; BO995)&lt;=--('Data Sheet'!$B$19))),
            --(INT('Data Sheet'!$A$19) &amp; "." &amp; BO995),
            --(INT('Data Sheet'!$B$19) &amp; "." &amp; BO995)
        )
    ),
    IF(BN995&lt;&gt;"",
        IF(INT('Data Sheet'!$A$19)=INT('Data Sheet'!$B$19),
            --(INT('Data Sheet'!$A$19) &amp; "." &amp; LEFT(BN995,3)),
            IF(AND((--(INT('Data Sheet'!$A$19) &amp; "." &amp; LEFT(BN995,3))&gt;=--('Data Sheet'!$A$19)), (--(INT('Data Sheet'!$A$19) &amp; "." &amp; LEFT(BN995,3))&lt;=--('Data Sheet'!$B$19))),
                --(INT('Data Sheet'!$A$19) &amp; "." &amp; LEFT(BN995,3)),
                --(INT('Data Sheet'!$B$19) &amp; "." &amp; LEFT(BN995,3))
            )
        ),
        "OK"
    )
)</f>
        <v>OK</v>
      </c>
      <c r="O995" s="23" t="str">
        <f>IF(BP995&lt;&gt;"",
    IF(INT('Data Sheet'!$A$19)=INT('Data Sheet'!$B$19),
        --(INT('Data Sheet'!$A$19) &amp; "." &amp; BP995),
        IF(AND((--(INT('Data Sheet'!$A$19) &amp; "." &amp; BP995)&gt;=--('Data Sheet'!$A$19)), (--(INT('Data Sheet'!$A$19) &amp; "." &amp; BP995)&lt;=--('Data Sheet'!$B$19))),
            --(INT('Data Sheet'!$A$19) &amp; "." &amp; BP995),
            --(INT('Data Sheet'!$B$19) &amp; "." &amp; BP995)
        )
    ),
    IF(BN995&lt;&gt;"",
        IF(INT('Data Sheet'!$A$19)=INT('Data Sheet'!$B$19),
            --(INT('Data Sheet'!$A$19) &amp; "." &amp; RIGHT(BN995,3)),
            IF(AND((--(INT('Data Sheet'!$A$19) &amp; "." &amp; RIGHT(BN995,3))&gt;=--('Data Sheet'!$A$19)), (--(INT('Data Sheet'!$A$19) &amp; "." &amp; RIGHT(BN995,3))&lt;=--('Data Sheet'!$B$19))),
                --(INT('Data Sheet'!$A$19) &amp; "." &amp; RIGHT(BN995,3)),
                --(INT('Data Sheet'!$B$19) &amp; "." &amp; RIGHT(BN995,3))
            )
        ),
        "OK"
    )
)</f>
        <v>OK</v>
      </c>
      <c r="P995" s="23" t="str">
        <f>IF(BR995&lt;&gt;"",
    IF(INT('Data Sheet'!$A$19)=INT('Data Sheet'!$B$15),
        --(INT('Data Sheet'!$A$15) &amp; "." &amp; BR995),
        IF(AND((--(INT('Data Sheet'!$A$15) &amp; "." &amp; BR995)&gt;=--('Data Sheet'!$A$15)), (--(INT('Data Sheet'!$A$15) &amp; "." &amp; BR995)&lt;=--('Data Sheet'!$B$15))),
            --(INT('Data Sheet'!$A$15) &amp; "." &amp; BR995),
            --(INT('Data Sheet'!$B$15) &amp; "." &amp; BR995)
        )
    ),
    IF(BQ995&lt;&gt;"",
        IF(INT('Data Sheet'!$A$15)=INT('Data Sheet'!$B$15),
            --(INT('Data Sheet'!$A$15) &amp; "." &amp; LEFT(BQ995,3)),
            IF(AND((--(INT('Data Sheet'!$A$15) &amp; "." &amp; LEFT(BQ995,3))&gt;=--('Data Sheet'!$A$15)), (--(INT('Data Sheet'!$A$15) &amp; "." &amp; LEFT(BQ995,3))&lt;=--('Data Sheet'!$B$15))),
                --(INT('Data Sheet'!$A$15) &amp; "." &amp; LEFT(BQ995,3)),
                --(INT('Data Sheet'!$B$15) &amp; "." &amp; LEFT(BQ995,3))
            )
        ),
        "OK"
    )
)</f>
        <v>OK</v>
      </c>
      <c r="Q995" s="23" t="str">
        <f>IF(BS995&lt;&gt;"",
    IF(INT('Data Sheet'!$A$19)=INT('Data Sheet'!$B$15),
        --(INT('Data Sheet'!$A$15) &amp; "." &amp; BS995),
        IF(AND((--(INT('Data Sheet'!$A$15) &amp; "." &amp; BS995)&gt;=--('Data Sheet'!$A$15)), (--(INT('Data Sheet'!$A$15) &amp; "." &amp; BS995)&lt;=--('Data Sheet'!$B$15))),
            --(INT('Data Sheet'!$A$15) &amp; "." &amp; BS995),
            --(INT('Data Sheet'!$B$15) &amp; "." &amp; BS995)
        )
    ),
    IF(BQ995&lt;&gt;"",
        IF(INT('Data Sheet'!$A$15)=INT('Data Sheet'!$B$15),
            --(INT('Data Sheet'!$A$15) &amp; "." &amp; RIGHT(BQ995,3)),
            IF(AND((--(INT('Data Sheet'!$A$15) &amp; "." &amp; RIGHT(BQ995,3))&gt;=--('Data Sheet'!$A$15)), (--(INT('Data Sheet'!$A$15) &amp; "." &amp; RIGHT(BQ995,3))&lt;=--('Data Sheet'!$B$15))),
                --(INT('Data Sheet'!$A$15) &amp; "." &amp; RIGHT(BQ995,3)),
                --(INT('Data Sheet'!$B$15) &amp; "." &amp; RIGHT(BQ995,3))
            )
        ),
        "OK"
    )
)</f>
        <v>OK</v>
      </c>
      <c r="R995" s="19"/>
      <c r="S995" s="19"/>
      <c r="T995" s="19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1"/>
      <c r="AU995" s="21"/>
      <c r="AV995" s="21"/>
      <c r="AW995" s="22"/>
      <c r="AX995" s="99"/>
      <c r="AY995" s="20"/>
      <c r="AZ995" s="20"/>
      <c r="BA995" s="22"/>
      <c r="BB995">
        <v>987</v>
      </c>
      <c r="BC995" s="80"/>
      <c r="BD995" s="80"/>
      <c r="BE995" s="80"/>
      <c r="BF995" s="80"/>
      <c r="BG995" s="32" t="str">
        <f t="shared" si="169"/>
        <v/>
      </c>
      <c r="BH995" s="78">
        <f t="shared" si="167"/>
        <v>0</v>
      </c>
      <c r="BI995" s="2">
        <f t="shared" si="170"/>
        <v>0</v>
      </c>
      <c r="BJ995" s="2">
        <f t="shared" si="171"/>
        <v>0</v>
      </c>
      <c r="BK995" s="2">
        <f t="shared" si="177"/>
        <v>0</v>
      </c>
    </row>
    <row r="996" spans="2:63" ht="15" customHeight="1" x14ac:dyDescent="0.25">
      <c r="B996" s="14">
        <v>988</v>
      </c>
      <c r="C996" s="95" t="str">
        <f t="shared" si="172"/>
        <v/>
      </c>
      <c r="D996" s="15" t="str">
        <f t="shared" si="166"/>
        <v>OK</v>
      </c>
      <c r="E996" s="16" t="e">
        <f>VLOOKUP('Data Sheet'!$B$8,'Data Sheet'!$I$2:$J$9,2,FALSE)</f>
        <v>#N/A</v>
      </c>
      <c r="F996" s="16" t="str">
        <f t="shared" si="173"/>
        <v/>
      </c>
      <c r="G996" s="103">
        <f t="shared" si="174"/>
        <v>0</v>
      </c>
      <c r="H996" s="17" t="s">
        <v>26</v>
      </c>
      <c r="I996" s="17" t="s">
        <v>26</v>
      </c>
      <c r="J996" s="17" t="str">
        <f>IF('Data Sheet'!$B$9="NC-50","N/A","OK")</f>
        <v>OK</v>
      </c>
      <c r="K996" s="17" t="str">
        <f>IF('Data Sheet'!$B$9="NC-50","N/A","OK")</f>
        <v>OK</v>
      </c>
      <c r="L996" s="17" t="str">
        <f t="shared" si="175"/>
        <v>OK</v>
      </c>
      <c r="M996" s="17" t="str">
        <f t="shared" si="176"/>
        <v>OK</v>
      </c>
      <c r="N996" s="18" t="str">
        <f>IF(BO996&lt;&gt;"",
    IF(INT('Data Sheet'!$A$19)=INT('Data Sheet'!$B$19),
        --(INT('Data Sheet'!$A$19) &amp; "." &amp; BO996),
        IF(AND((--(INT('Data Sheet'!$A$19) &amp; "." &amp; BO996)&gt;=--('Data Sheet'!$A$19)), (--(INT('Data Sheet'!$A$19) &amp; "." &amp; BO996)&lt;=--('Data Sheet'!$B$19))),
            --(INT('Data Sheet'!$A$19) &amp; "." &amp; BO996),
            --(INT('Data Sheet'!$B$19) &amp; "." &amp; BO996)
        )
    ),
    IF(BN996&lt;&gt;"",
        IF(INT('Data Sheet'!$A$19)=INT('Data Sheet'!$B$19),
            --(INT('Data Sheet'!$A$19) &amp; "." &amp; LEFT(BN996,3)),
            IF(AND((--(INT('Data Sheet'!$A$19) &amp; "." &amp; LEFT(BN996,3))&gt;=--('Data Sheet'!$A$19)), (--(INT('Data Sheet'!$A$19) &amp; "." &amp; LEFT(BN996,3))&lt;=--('Data Sheet'!$B$19))),
                --(INT('Data Sheet'!$A$19) &amp; "." &amp; LEFT(BN996,3)),
                --(INT('Data Sheet'!$B$19) &amp; "." &amp; LEFT(BN996,3))
            )
        ),
        "OK"
    )
)</f>
        <v>OK</v>
      </c>
      <c r="O996" s="23" t="str">
        <f>IF(BP996&lt;&gt;"",
    IF(INT('Data Sheet'!$A$19)=INT('Data Sheet'!$B$19),
        --(INT('Data Sheet'!$A$19) &amp; "." &amp; BP996),
        IF(AND((--(INT('Data Sheet'!$A$19) &amp; "." &amp; BP996)&gt;=--('Data Sheet'!$A$19)), (--(INT('Data Sheet'!$A$19) &amp; "." &amp; BP996)&lt;=--('Data Sheet'!$B$19))),
            --(INT('Data Sheet'!$A$19) &amp; "." &amp; BP996),
            --(INT('Data Sheet'!$B$19) &amp; "." &amp; BP996)
        )
    ),
    IF(BN996&lt;&gt;"",
        IF(INT('Data Sheet'!$A$19)=INT('Data Sheet'!$B$19),
            --(INT('Data Sheet'!$A$19) &amp; "." &amp; RIGHT(BN996,3)),
            IF(AND((--(INT('Data Sheet'!$A$19) &amp; "." &amp; RIGHT(BN996,3))&gt;=--('Data Sheet'!$A$19)), (--(INT('Data Sheet'!$A$19) &amp; "." &amp; RIGHT(BN996,3))&lt;=--('Data Sheet'!$B$19))),
                --(INT('Data Sheet'!$A$19) &amp; "." &amp; RIGHT(BN996,3)),
                --(INT('Data Sheet'!$B$19) &amp; "." &amp; RIGHT(BN996,3))
            )
        ),
        "OK"
    )
)</f>
        <v>OK</v>
      </c>
      <c r="P996" s="23" t="str">
        <f>IF(BR996&lt;&gt;"",
    IF(INT('Data Sheet'!$A$19)=INT('Data Sheet'!$B$15),
        --(INT('Data Sheet'!$A$15) &amp; "." &amp; BR996),
        IF(AND((--(INT('Data Sheet'!$A$15) &amp; "." &amp; BR996)&gt;=--('Data Sheet'!$A$15)), (--(INT('Data Sheet'!$A$15) &amp; "." &amp; BR996)&lt;=--('Data Sheet'!$B$15))),
            --(INT('Data Sheet'!$A$15) &amp; "." &amp; BR996),
            --(INT('Data Sheet'!$B$15) &amp; "." &amp; BR996)
        )
    ),
    IF(BQ996&lt;&gt;"",
        IF(INT('Data Sheet'!$A$15)=INT('Data Sheet'!$B$15),
            --(INT('Data Sheet'!$A$15) &amp; "." &amp; LEFT(BQ996,3)),
            IF(AND((--(INT('Data Sheet'!$A$15) &amp; "." &amp; LEFT(BQ996,3))&gt;=--('Data Sheet'!$A$15)), (--(INT('Data Sheet'!$A$15) &amp; "." &amp; LEFT(BQ996,3))&lt;=--('Data Sheet'!$B$15))),
                --(INT('Data Sheet'!$A$15) &amp; "." &amp; LEFT(BQ996,3)),
                --(INT('Data Sheet'!$B$15) &amp; "." &amp; LEFT(BQ996,3))
            )
        ),
        "OK"
    )
)</f>
        <v>OK</v>
      </c>
      <c r="Q996" s="23" t="str">
        <f>IF(BS996&lt;&gt;"",
    IF(INT('Data Sheet'!$A$19)=INT('Data Sheet'!$B$15),
        --(INT('Data Sheet'!$A$15) &amp; "." &amp; BS996),
        IF(AND((--(INT('Data Sheet'!$A$15) &amp; "." &amp; BS996)&gt;=--('Data Sheet'!$A$15)), (--(INT('Data Sheet'!$A$15) &amp; "." &amp; BS996)&lt;=--('Data Sheet'!$B$15))),
            --(INT('Data Sheet'!$A$15) &amp; "." &amp; BS996),
            --(INT('Data Sheet'!$B$15) &amp; "." &amp; BS996)
        )
    ),
    IF(BQ996&lt;&gt;"",
        IF(INT('Data Sheet'!$A$15)=INT('Data Sheet'!$B$15),
            --(INT('Data Sheet'!$A$15) &amp; "." &amp; RIGHT(BQ996,3)),
            IF(AND((--(INT('Data Sheet'!$A$15) &amp; "." &amp; RIGHT(BQ996,3))&gt;=--('Data Sheet'!$A$15)), (--(INT('Data Sheet'!$A$15) &amp; "." &amp; RIGHT(BQ996,3))&lt;=--('Data Sheet'!$B$15))),
                --(INT('Data Sheet'!$A$15) &amp; "." &amp; RIGHT(BQ996,3)),
                --(INT('Data Sheet'!$B$15) &amp; "." &amp; RIGHT(BQ996,3))
            )
        ),
        "OK"
    )
)</f>
        <v>OK</v>
      </c>
      <c r="R996" s="19"/>
      <c r="S996" s="19"/>
      <c r="T996" s="19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1"/>
      <c r="AU996" s="21"/>
      <c r="AV996" s="21"/>
      <c r="AW996" s="22"/>
      <c r="AX996" s="99"/>
      <c r="AY996" s="20"/>
      <c r="AZ996" s="20"/>
      <c r="BA996" s="22"/>
      <c r="BB996">
        <v>988</v>
      </c>
      <c r="BC996" s="80"/>
      <c r="BD996" s="80"/>
      <c r="BE996" s="80"/>
      <c r="BF996" s="80"/>
      <c r="BG996" s="32" t="str">
        <f t="shared" si="169"/>
        <v/>
      </c>
      <c r="BH996" s="78">
        <f t="shared" si="167"/>
        <v>0</v>
      </c>
      <c r="BI996" s="2">
        <f t="shared" si="170"/>
        <v>0</v>
      </c>
      <c r="BJ996" s="2">
        <f t="shared" si="171"/>
        <v>0</v>
      </c>
      <c r="BK996" s="2">
        <f t="shared" si="177"/>
        <v>0</v>
      </c>
    </row>
    <row r="997" spans="2:63" ht="15" customHeight="1" x14ac:dyDescent="0.25">
      <c r="B997" s="14">
        <v>989</v>
      </c>
      <c r="C997" s="95" t="str">
        <f t="shared" si="172"/>
        <v/>
      </c>
      <c r="D997" s="15" t="str">
        <f t="shared" si="166"/>
        <v>OK</v>
      </c>
      <c r="E997" s="16" t="e">
        <f>VLOOKUP('Data Sheet'!$B$8,'Data Sheet'!$I$2:$J$9,2,FALSE)</f>
        <v>#N/A</v>
      </c>
      <c r="F997" s="16" t="str">
        <f t="shared" si="173"/>
        <v/>
      </c>
      <c r="G997" s="103">
        <f t="shared" si="174"/>
        <v>0</v>
      </c>
      <c r="H997" s="17" t="s">
        <v>26</v>
      </c>
      <c r="I997" s="17" t="s">
        <v>26</v>
      </c>
      <c r="J997" s="17" t="str">
        <f>IF('Data Sheet'!$B$9="NC-50","N/A","OK")</f>
        <v>OK</v>
      </c>
      <c r="K997" s="17" t="str">
        <f>IF('Data Sheet'!$B$9="NC-50","N/A","OK")</f>
        <v>OK</v>
      </c>
      <c r="L997" s="17" t="str">
        <f t="shared" si="175"/>
        <v>OK</v>
      </c>
      <c r="M997" s="17" t="str">
        <f t="shared" si="176"/>
        <v>OK</v>
      </c>
      <c r="N997" s="18" t="str">
        <f>IF(BO997&lt;&gt;"",
    IF(INT('Data Sheet'!$A$19)=INT('Data Sheet'!$B$19),
        --(INT('Data Sheet'!$A$19) &amp; "." &amp; BO997),
        IF(AND((--(INT('Data Sheet'!$A$19) &amp; "." &amp; BO997)&gt;=--('Data Sheet'!$A$19)), (--(INT('Data Sheet'!$A$19) &amp; "." &amp; BO997)&lt;=--('Data Sheet'!$B$19))),
            --(INT('Data Sheet'!$A$19) &amp; "." &amp; BO997),
            --(INT('Data Sheet'!$B$19) &amp; "." &amp; BO997)
        )
    ),
    IF(BN997&lt;&gt;"",
        IF(INT('Data Sheet'!$A$19)=INT('Data Sheet'!$B$19),
            --(INT('Data Sheet'!$A$19) &amp; "." &amp; LEFT(BN997,3)),
            IF(AND((--(INT('Data Sheet'!$A$19) &amp; "." &amp; LEFT(BN997,3))&gt;=--('Data Sheet'!$A$19)), (--(INT('Data Sheet'!$A$19) &amp; "." &amp; LEFT(BN997,3))&lt;=--('Data Sheet'!$B$19))),
                --(INT('Data Sheet'!$A$19) &amp; "." &amp; LEFT(BN997,3)),
                --(INT('Data Sheet'!$B$19) &amp; "." &amp; LEFT(BN997,3))
            )
        ),
        "OK"
    )
)</f>
        <v>OK</v>
      </c>
      <c r="O997" s="23" t="str">
        <f>IF(BP997&lt;&gt;"",
    IF(INT('Data Sheet'!$A$19)=INT('Data Sheet'!$B$19),
        --(INT('Data Sheet'!$A$19) &amp; "." &amp; BP997),
        IF(AND((--(INT('Data Sheet'!$A$19) &amp; "." &amp; BP997)&gt;=--('Data Sheet'!$A$19)), (--(INT('Data Sheet'!$A$19) &amp; "." &amp; BP997)&lt;=--('Data Sheet'!$B$19))),
            --(INT('Data Sheet'!$A$19) &amp; "." &amp; BP997),
            --(INT('Data Sheet'!$B$19) &amp; "." &amp; BP997)
        )
    ),
    IF(BN997&lt;&gt;"",
        IF(INT('Data Sheet'!$A$19)=INT('Data Sheet'!$B$19),
            --(INT('Data Sheet'!$A$19) &amp; "." &amp; RIGHT(BN997,3)),
            IF(AND((--(INT('Data Sheet'!$A$19) &amp; "." &amp; RIGHT(BN997,3))&gt;=--('Data Sheet'!$A$19)), (--(INT('Data Sheet'!$A$19) &amp; "." &amp; RIGHT(BN997,3))&lt;=--('Data Sheet'!$B$19))),
                --(INT('Data Sheet'!$A$19) &amp; "." &amp; RIGHT(BN997,3)),
                --(INT('Data Sheet'!$B$19) &amp; "." &amp; RIGHT(BN997,3))
            )
        ),
        "OK"
    )
)</f>
        <v>OK</v>
      </c>
      <c r="P997" s="23" t="str">
        <f>IF(BR997&lt;&gt;"",
    IF(INT('Data Sheet'!$A$19)=INT('Data Sheet'!$B$15),
        --(INT('Data Sheet'!$A$15) &amp; "." &amp; BR997),
        IF(AND((--(INT('Data Sheet'!$A$15) &amp; "." &amp; BR997)&gt;=--('Data Sheet'!$A$15)), (--(INT('Data Sheet'!$A$15) &amp; "." &amp; BR997)&lt;=--('Data Sheet'!$B$15))),
            --(INT('Data Sheet'!$A$15) &amp; "." &amp; BR997),
            --(INT('Data Sheet'!$B$15) &amp; "." &amp; BR997)
        )
    ),
    IF(BQ997&lt;&gt;"",
        IF(INT('Data Sheet'!$A$15)=INT('Data Sheet'!$B$15),
            --(INT('Data Sheet'!$A$15) &amp; "." &amp; LEFT(BQ997,3)),
            IF(AND((--(INT('Data Sheet'!$A$15) &amp; "." &amp; LEFT(BQ997,3))&gt;=--('Data Sheet'!$A$15)), (--(INT('Data Sheet'!$A$15) &amp; "." &amp; LEFT(BQ997,3))&lt;=--('Data Sheet'!$B$15))),
                --(INT('Data Sheet'!$A$15) &amp; "." &amp; LEFT(BQ997,3)),
                --(INT('Data Sheet'!$B$15) &amp; "." &amp; LEFT(BQ997,3))
            )
        ),
        "OK"
    )
)</f>
        <v>OK</v>
      </c>
      <c r="Q997" s="23" t="str">
        <f>IF(BS997&lt;&gt;"",
    IF(INT('Data Sheet'!$A$19)=INT('Data Sheet'!$B$15),
        --(INT('Data Sheet'!$A$15) &amp; "." &amp; BS997),
        IF(AND((--(INT('Data Sheet'!$A$15) &amp; "." &amp; BS997)&gt;=--('Data Sheet'!$A$15)), (--(INT('Data Sheet'!$A$15) &amp; "." &amp; BS997)&lt;=--('Data Sheet'!$B$15))),
            --(INT('Data Sheet'!$A$15) &amp; "." &amp; BS997),
            --(INT('Data Sheet'!$B$15) &amp; "." &amp; BS997)
        )
    ),
    IF(BQ997&lt;&gt;"",
        IF(INT('Data Sheet'!$A$15)=INT('Data Sheet'!$B$15),
            --(INT('Data Sheet'!$A$15) &amp; "." &amp; RIGHT(BQ997,3)),
            IF(AND((--(INT('Data Sheet'!$A$15) &amp; "." &amp; RIGHT(BQ997,3))&gt;=--('Data Sheet'!$A$15)), (--(INT('Data Sheet'!$A$15) &amp; "." &amp; RIGHT(BQ997,3))&lt;=--('Data Sheet'!$B$15))),
                --(INT('Data Sheet'!$A$15) &amp; "." &amp; RIGHT(BQ997,3)),
                --(INT('Data Sheet'!$B$15) &amp; "." &amp; RIGHT(BQ997,3))
            )
        ),
        "OK"
    )
)</f>
        <v>OK</v>
      </c>
      <c r="R997" s="19"/>
      <c r="S997" s="19"/>
      <c r="T997" s="19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1"/>
      <c r="AU997" s="21"/>
      <c r="AV997" s="21"/>
      <c r="AW997" s="22"/>
      <c r="AX997" s="99"/>
      <c r="AY997" s="20"/>
      <c r="AZ997" s="20"/>
      <c r="BA997" s="22"/>
      <c r="BB997">
        <v>989</v>
      </c>
      <c r="BC997" s="80"/>
      <c r="BD997" s="80"/>
      <c r="BE997" s="80"/>
      <c r="BF997" s="80"/>
      <c r="BG997" s="32" t="str">
        <f t="shared" si="169"/>
        <v/>
      </c>
      <c r="BH997" s="78">
        <f t="shared" si="167"/>
        <v>0</v>
      </c>
      <c r="BI997" s="2">
        <f t="shared" si="170"/>
        <v>0</v>
      </c>
      <c r="BJ997" s="2">
        <f t="shared" si="171"/>
        <v>0</v>
      </c>
      <c r="BK997" s="2">
        <f t="shared" si="177"/>
        <v>0</v>
      </c>
    </row>
    <row r="998" spans="2:63" ht="15" customHeight="1" x14ac:dyDescent="0.25">
      <c r="B998" s="14">
        <v>990</v>
      </c>
      <c r="C998" s="95" t="str">
        <f t="shared" si="172"/>
        <v/>
      </c>
      <c r="D998" s="15" t="str">
        <f t="shared" si="166"/>
        <v>OK</v>
      </c>
      <c r="E998" s="16" t="e">
        <f>VLOOKUP('Data Sheet'!$B$8,'Data Sheet'!$I$2:$J$9,2,FALSE)</f>
        <v>#N/A</v>
      </c>
      <c r="F998" s="16" t="str">
        <f t="shared" si="173"/>
        <v/>
      </c>
      <c r="G998" s="103">
        <f t="shared" si="174"/>
        <v>0</v>
      </c>
      <c r="H998" s="17" t="s">
        <v>26</v>
      </c>
      <c r="I998" s="17" t="s">
        <v>26</v>
      </c>
      <c r="J998" s="17" t="str">
        <f>IF('Data Sheet'!$B$9="NC-50","N/A","OK")</f>
        <v>OK</v>
      </c>
      <c r="K998" s="17" t="str">
        <f>IF('Data Sheet'!$B$9="NC-50","N/A","OK")</f>
        <v>OK</v>
      </c>
      <c r="L998" s="17" t="str">
        <f t="shared" si="175"/>
        <v>OK</v>
      </c>
      <c r="M998" s="17" t="str">
        <f t="shared" si="176"/>
        <v>OK</v>
      </c>
      <c r="N998" s="18" t="str">
        <f>IF(BO998&lt;&gt;"",
    IF(INT('Data Sheet'!$A$19)=INT('Data Sheet'!$B$19),
        --(INT('Data Sheet'!$A$19) &amp; "." &amp; BO998),
        IF(AND((--(INT('Data Sheet'!$A$19) &amp; "." &amp; BO998)&gt;=--('Data Sheet'!$A$19)), (--(INT('Data Sheet'!$A$19) &amp; "." &amp; BO998)&lt;=--('Data Sheet'!$B$19))),
            --(INT('Data Sheet'!$A$19) &amp; "." &amp; BO998),
            --(INT('Data Sheet'!$B$19) &amp; "." &amp; BO998)
        )
    ),
    IF(BN998&lt;&gt;"",
        IF(INT('Data Sheet'!$A$19)=INT('Data Sheet'!$B$19),
            --(INT('Data Sheet'!$A$19) &amp; "." &amp; LEFT(BN998,3)),
            IF(AND((--(INT('Data Sheet'!$A$19) &amp; "." &amp; LEFT(BN998,3))&gt;=--('Data Sheet'!$A$19)), (--(INT('Data Sheet'!$A$19) &amp; "." &amp; LEFT(BN998,3))&lt;=--('Data Sheet'!$B$19))),
                --(INT('Data Sheet'!$A$19) &amp; "." &amp; LEFT(BN998,3)),
                --(INT('Data Sheet'!$B$19) &amp; "." &amp; LEFT(BN998,3))
            )
        ),
        "OK"
    )
)</f>
        <v>OK</v>
      </c>
      <c r="O998" s="23" t="str">
        <f>IF(BP998&lt;&gt;"",
    IF(INT('Data Sheet'!$A$19)=INT('Data Sheet'!$B$19),
        --(INT('Data Sheet'!$A$19) &amp; "." &amp; BP998),
        IF(AND((--(INT('Data Sheet'!$A$19) &amp; "." &amp; BP998)&gt;=--('Data Sheet'!$A$19)), (--(INT('Data Sheet'!$A$19) &amp; "." &amp; BP998)&lt;=--('Data Sheet'!$B$19))),
            --(INT('Data Sheet'!$A$19) &amp; "." &amp; BP998),
            --(INT('Data Sheet'!$B$19) &amp; "." &amp; BP998)
        )
    ),
    IF(BN998&lt;&gt;"",
        IF(INT('Data Sheet'!$A$19)=INT('Data Sheet'!$B$19),
            --(INT('Data Sheet'!$A$19) &amp; "." &amp; RIGHT(BN998,3)),
            IF(AND((--(INT('Data Sheet'!$A$19) &amp; "." &amp; RIGHT(BN998,3))&gt;=--('Data Sheet'!$A$19)), (--(INT('Data Sheet'!$A$19) &amp; "." &amp; RIGHT(BN998,3))&lt;=--('Data Sheet'!$B$19))),
                --(INT('Data Sheet'!$A$19) &amp; "." &amp; RIGHT(BN998,3)),
                --(INT('Data Sheet'!$B$19) &amp; "." &amp; RIGHT(BN998,3))
            )
        ),
        "OK"
    )
)</f>
        <v>OK</v>
      </c>
      <c r="P998" s="23" t="str">
        <f>IF(BR998&lt;&gt;"",
    IF(INT('Data Sheet'!$A$19)=INT('Data Sheet'!$B$15),
        --(INT('Data Sheet'!$A$15) &amp; "." &amp; BR998),
        IF(AND((--(INT('Data Sheet'!$A$15) &amp; "." &amp; BR998)&gt;=--('Data Sheet'!$A$15)), (--(INT('Data Sheet'!$A$15) &amp; "." &amp; BR998)&lt;=--('Data Sheet'!$B$15))),
            --(INT('Data Sheet'!$A$15) &amp; "." &amp; BR998),
            --(INT('Data Sheet'!$B$15) &amp; "." &amp; BR998)
        )
    ),
    IF(BQ998&lt;&gt;"",
        IF(INT('Data Sheet'!$A$15)=INT('Data Sheet'!$B$15),
            --(INT('Data Sheet'!$A$15) &amp; "." &amp; LEFT(BQ998,3)),
            IF(AND((--(INT('Data Sheet'!$A$15) &amp; "." &amp; LEFT(BQ998,3))&gt;=--('Data Sheet'!$A$15)), (--(INT('Data Sheet'!$A$15) &amp; "." &amp; LEFT(BQ998,3))&lt;=--('Data Sheet'!$B$15))),
                --(INT('Data Sheet'!$A$15) &amp; "." &amp; LEFT(BQ998,3)),
                --(INT('Data Sheet'!$B$15) &amp; "." &amp; LEFT(BQ998,3))
            )
        ),
        "OK"
    )
)</f>
        <v>OK</v>
      </c>
      <c r="Q998" s="23" t="str">
        <f>IF(BS998&lt;&gt;"",
    IF(INT('Data Sheet'!$A$19)=INT('Data Sheet'!$B$15),
        --(INT('Data Sheet'!$A$15) &amp; "." &amp; BS998),
        IF(AND((--(INT('Data Sheet'!$A$15) &amp; "." &amp; BS998)&gt;=--('Data Sheet'!$A$15)), (--(INT('Data Sheet'!$A$15) &amp; "." &amp; BS998)&lt;=--('Data Sheet'!$B$15))),
            --(INT('Data Sheet'!$A$15) &amp; "." &amp; BS998),
            --(INT('Data Sheet'!$B$15) &amp; "." &amp; BS998)
        )
    ),
    IF(BQ998&lt;&gt;"",
        IF(INT('Data Sheet'!$A$15)=INT('Data Sheet'!$B$15),
            --(INT('Data Sheet'!$A$15) &amp; "." &amp; RIGHT(BQ998,3)),
            IF(AND((--(INT('Data Sheet'!$A$15) &amp; "." &amp; RIGHT(BQ998,3))&gt;=--('Data Sheet'!$A$15)), (--(INT('Data Sheet'!$A$15) &amp; "." &amp; RIGHT(BQ998,3))&lt;=--('Data Sheet'!$B$15))),
                --(INT('Data Sheet'!$A$15) &amp; "." &amp; RIGHT(BQ998,3)),
                --(INT('Data Sheet'!$B$15) &amp; "." &amp; RIGHT(BQ998,3))
            )
        ),
        "OK"
    )
)</f>
        <v>OK</v>
      </c>
      <c r="R998" s="19"/>
      <c r="S998" s="19"/>
      <c r="T998" s="19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1"/>
      <c r="AU998" s="21"/>
      <c r="AV998" s="21"/>
      <c r="AW998" s="22"/>
      <c r="AX998" s="99"/>
      <c r="AY998" s="20"/>
      <c r="AZ998" s="20"/>
      <c r="BA998" s="22"/>
      <c r="BB998">
        <v>990</v>
      </c>
      <c r="BC998" s="80"/>
      <c r="BD998" s="80"/>
      <c r="BE998" s="80"/>
      <c r="BF998" s="80"/>
      <c r="BG998" s="32" t="str">
        <f t="shared" si="169"/>
        <v/>
      </c>
      <c r="BH998" s="78">
        <f t="shared" si="167"/>
        <v>0</v>
      </c>
      <c r="BI998" s="2">
        <f t="shared" si="170"/>
        <v>0</v>
      </c>
      <c r="BJ998" s="2">
        <f t="shared" si="171"/>
        <v>0</v>
      </c>
      <c r="BK998" s="2">
        <f t="shared" si="177"/>
        <v>0</v>
      </c>
    </row>
    <row r="999" spans="2:63" ht="15" customHeight="1" x14ac:dyDescent="0.25">
      <c r="B999" s="14">
        <v>991</v>
      </c>
      <c r="C999" s="95" t="str">
        <f t="shared" si="172"/>
        <v/>
      </c>
      <c r="D999" s="15" t="str">
        <f t="shared" si="166"/>
        <v>OK</v>
      </c>
      <c r="E999" s="16" t="e">
        <f>VLOOKUP('Data Sheet'!$B$8,'Data Sheet'!$I$2:$J$9,2,FALSE)</f>
        <v>#N/A</v>
      </c>
      <c r="F999" s="16" t="str">
        <f t="shared" si="173"/>
        <v/>
      </c>
      <c r="G999" s="103">
        <f t="shared" si="174"/>
        <v>0</v>
      </c>
      <c r="H999" s="17" t="s">
        <v>26</v>
      </c>
      <c r="I999" s="17" t="s">
        <v>26</v>
      </c>
      <c r="J999" s="17" t="str">
        <f>IF('Data Sheet'!$B$9="NC-50","N/A","OK")</f>
        <v>OK</v>
      </c>
      <c r="K999" s="17" t="str">
        <f>IF('Data Sheet'!$B$9="NC-50","N/A","OK")</f>
        <v>OK</v>
      </c>
      <c r="L999" s="17" t="str">
        <f t="shared" si="175"/>
        <v>OK</v>
      </c>
      <c r="M999" s="17" t="str">
        <f t="shared" si="176"/>
        <v>OK</v>
      </c>
      <c r="N999" s="18" t="str">
        <f>IF(BO999&lt;&gt;"",
    IF(INT('Data Sheet'!$A$19)=INT('Data Sheet'!$B$19),
        --(INT('Data Sheet'!$A$19) &amp; "." &amp; BO999),
        IF(AND((--(INT('Data Sheet'!$A$19) &amp; "." &amp; BO999)&gt;=--('Data Sheet'!$A$19)), (--(INT('Data Sheet'!$A$19) &amp; "." &amp; BO999)&lt;=--('Data Sheet'!$B$19))),
            --(INT('Data Sheet'!$A$19) &amp; "." &amp; BO999),
            --(INT('Data Sheet'!$B$19) &amp; "." &amp; BO999)
        )
    ),
    IF(BN999&lt;&gt;"",
        IF(INT('Data Sheet'!$A$19)=INT('Data Sheet'!$B$19),
            --(INT('Data Sheet'!$A$19) &amp; "." &amp; LEFT(BN999,3)),
            IF(AND((--(INT('Data Sheet'!$A$19) &amp; "." &amp; LEFT(BN999,3))&gt;=--('Data Sheet'!$A$19)), (--(INT('Data Sheet'!$A$19) &amp; "." &amp; LEFT(BN999,3))&lt;=--('Data Sheet'!$B$19))),
                --(INT('Data Sheet'!$A$19) &amp; "." &amp; LEFT(BN999,3)),
                --(INT('Data Sheet'!$B$19) &amp; "." &amp; LEFT(BN999,3))
            )
        ),
        "OK"
    )
)</f>
        <v>OK</v>
      </c>
      <c r="O999" s="23" t="str">
        <f>IF(BP999&lt;&gt;"",
    IF(INT('Data Sheet'!$A$19)=INT('Data Sheet'!$B$19),
        --(INT('Data Sheet'!$A$19) &amp; "." &amp; BP999),
        IF(AND((--(INT('Data Sheet'!$A$19) &amp; "." &amp; BP999)&gt;=--('Data Sheet'!$A$19)), (--(INT('Data Sheet'!$A$19) &amp; "." &amp; BP999)&lt;=--('Data Sheet'!$B$19))),
            --(INT('Data Sheet'!$A$19) &amp; "." &amp; BP999),
            --(INT('Data Sheet'!$B$19) &amp; "." &amp; BP999)
        )
    ),
    IF(BN999&lt;&gt;"",
        IF(INT('Data Sheet'!$A$19)=INT('Data Sheet'!$B$19),
            --(INT('Data Sheet'!$A$19) &amp; "." &amp; RIGHT(BN999,3)),
            IF(AND((--(INT('Data Sheet'!$A$19) &amp; "." &amp; RIGHT(BN999,3))&gt;=--('Data Sheet'!$A$19)), (--(INT('Data Sheet'!$A$19) &amp; "." &amp; RIGHT(BN999,3))&lt;=--('Data Sheet'!$B$19))),
                --(INT('Data Sheet'!$A$19) &amp; "." &amp; RIGHT(BN999,3)),
                --(INT('Data Sheet'!$B$19) &amp; "." &amp; RIGHT(BN999,3))
            )
        ),
        "OK"
    )
)</f>
        <v>OK</v>
      </c>
      <c r="P999" s="23" t="str">
        <f>IF(BR999&lt;&gt;"",
    IF(INT('Data Sheet'!$A$19)=INT('Data Sheet'!$B$15),
        --(INT('Data Sheet'!$A$15) &amp; "." &amp; BR999),
        IF(AND((--(INT('Data Sheet'!$A$15) &amp; "." &amp; BR999)&gt;=--('Data Sheet'!$A$15)), (--(INT('Data Sheet'!$A$15) &amp; "." &amp; BR999)&lt;=--('Data Sheet'!$B$15))),
            --(INT('Data Sheet'!$A$15) &amp; "." &amp; BR999),
            --(INT('Data Sheet'!$B$15) &amp; "." &amp; BR999)
        )
    ),
    IF(BQ999&lt;&gt;"",
        IF(INT('Data Sheet'!$A$15)=INT('Data Sheet'!$B$15),
            --(INT('Data Sheet'!$A$15) &amp; "." &amp; LEFT(BQ999,3)),
            IF(AND((--(INT('Data Sheet'!$A$15) &amp; "." &amp; LEFT(BQ999,3))&gt;=--('Data Sheet'!$A$15)), (--(INT('Data Sheet'!$A$15) &amp; "." &amp; LEFT(BQ999,3))&lt;=--('Data Sheet'!$B$15))),
                --(INT('Data Sheet'!$A$15) &amp; "." &amp; LEFT(BQ999,3)),
                --(INT('Data Sheet'!$B$15) &amp; "." &amp; LEFT(BQ999,3))
            )
        ),
        "OK"
    )
)</f>
        <v>OK</v>
      </c>
      <c r="Q999" s="23" t="str">
        <f>IF(BS999&lt;&gt;"",
    IF(INT('Data Sheet'!$A$19)=INT('Data Sheet'!$B$15),
        --(INT('Data Sheet'!$A$15) &amp; "." &amp; BS999),
        IF(AND((--(INT('Data Sheet'!$A$15) &amp; "." &amp; BS999)&gt;=--('Data Sheet'!$A$15)), (--(INT('Data Sheet'!$A$15) &amp; "." &amp; BS999)&lt;=--('Data Sheet'!$B$15))),
            --(INT('Data Sheet'!$A$15) &amp; "." &amp; BS999),
            --(INT('Data Sheet'!$B$15) &amp; "." &amp; BS999)
        )
    ),
    IF(BQ999&lt;&gt;"",
        IF(INT('Data Sheet'!$A$15)=INT('Data Sheet'!$B$15),
            --(INT('Data Sheet'!$A$15) &amp; "." &amp; RIGHT(BQ999,3)),
            IF(AND((--(INT('Data Sheet'!$A$15) &amp; "." &amp; RIGHT(BQ999,3))&gt;=--('Data Sheet'!$A$15)), (--(INT('Data Sheet'!$A$15) &amp; "." &amp; RIGHT(BQ999,3))&lt;=--('Data Sheet'!$B$15))),
                --(INT('Data Sheet'!$A$15) &amp; "." &amp; RIGHT(BQ999,3)),
                --(INT('Data Sheet'!$B$15) &amp; "." &amp; RIGHT(BQ999,3))
            )
        ),
        "OK"
    )
)</f>
        <v>OK</v>
      </c>
      <c r="R999" s="19"/>
      <c r="S999" s="19"/>
      <c r="T999" s="19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1"/>
      <c r="AU999" s="21"/>
      <c r="AV999" s="21"/>
      <c r="AW999" s="22"/>
      <c r="AX999" s="99"/>
      <c r="AY999" s="20"/>
      <c r="AZ999" s="20"/>
      <c r="BA999" s="22"/>
      <c r="BB999">
        <v>991</v>
      </c>
      <c r="BC999" s="80"/>
      <c r="BD999" s="80"/>
      <c r="BE999" s="80"/>
      <c r="BF999" s="80"/>
      <c r="BG999" s="32" t="str">
        <f t="shared" si="169"/>
        <v/>
      </c>
      <c r="BH999" s="78">
        <f t="shared" si="167"/>
        <v>0</v>
      </c>
      <c r="BI999" s="2">
        <f t="shared" si="170"/>
        <v>0</v>
      </c>
      <c r="BJ999" s="2">
        <f t="shared" si="171"/>
        <v>0</v>
      </c>
      <c r="BK999" s="2">
        <f t="shared" si="177"/>
        <v>0</v>
      </c>
    </row>
    <row r="1000" spans="2:63" ht="15" customHeight="1" x14ac:dyDescent="0.25">
      <c r="B1000" s="14">
        <v>992</v>
      </c>
      <c r="C1000" s="95" t="str">
        <f t="shared" si="172"/>
        <v/>
      </c>
      <c r="D1000" s="15" t="str">
        <f t="shared" si="166"/>
        <v>OK</v>
      </c>
      <c r="E1000" s="16" t="e">
        <f>VLOOKUP('Data Sheet'!$B$8,'Data Sheet'!$I$2:$J$9,2,FALSE)</f>
        <v>#N/A</v>
      </c>
      <c r="F1000" s="16" t="str">
        <f t="shared" si="173"/>
        <v/>
      </c>
      <c r="G1000" s="103">
        <f t="shared" si="174"/>
        <v>0</v>
      </c>
      <c r="H1000" s="17" t="s">
        <v>26</v>
      </c>
      <c r="I1000" s="17" t="s">
        <v>26</v>
      </c>
      <c r="J1000" s="17" t="str">
        <f>IF('Data Sheet'!$B$9="NC-50","N/A","OK")</f>
        <v>OK</v>
      </c>
      <c r="K1000" s="17" t="str">
        <f>IF('Data Sheet'!$B$9="NC-50","N/A","OK")</f>
        <v>OK</v>
      </c>
      <c r="L1000" s="17" t="str">
        <f t="shared" si="175"/>
        <v>OK</v>
      </c>
      <c r="M1000" s="17" t="str">
        <f t="shared" si="176"/>
        <v>OK</v>
      </c>
      <c r="N1000" s="18" t="str">
        <f>IF(BO1000&lt;&gt;"",
    IF(INT('Data Sheet'!$A$19)=INT('Data Sheet'!$B$19),
        --(INT('Data Sheet'!$A$19) &amp; "." &amp; BO1000),
        IF(AND((--(INT('Data Sheet'!$A$19) &amp; "." &amp; BO1000)&gt;=--('Data Sheet'!$A$19)), (--(INT('Data Sheet'!$A$19) &amp; "." &amp; BO1000)&lt;=--('Data Sheet'!$B$19))),
            --(INT('Data Sheet'!$A$19) &amp; "." &amp; BO1000),
            --(INT('Data Sheet'!$B$19) &amp; "." &amp; BO1000)
        )
    ),
    IF(BN1000&lt;&gt;"",
        IF(INT('Data Sheet'!$A$19)=INT('Data Sheet'!$B$19),
            --(INT('Data Sheet'!$A$19) &amp; "." &amp; LEFT(BN1000,3)),
            IF(AND((--(INT('Data Sheet'!$A$19) &amp; "." &amp; LEFT(BN1000,3))&gt;=--('Data Sheet'!$A$19)), (--(INT('Data Sheet'!$A$19) &amp; "." &amp; LEFT(BN1000,3))&lt;=--('Data Sheet'!$B$19))),
                --(INT('Data Sheet'!$A$19) &amp; "." &amp; LEFT(BN1000,3)),
                --(INT('Data Sheet'!$B$19) &amp; "." &amp; LEFT(BN1000,3))
            )
        ),
        "OK"
    )
)</f>
        <v>OK</v>
      </c>
      <c r="O1000" s="23" t="str">
        <f>IF(BP1000&lt;&gt;"",
    IF(INT('Data Sheet'!$A$19)=INT('Data Sheet'!$B$19),
        --(INT('Data Sheet'!$A$19) &amp; "." &amp; BP1000),
        IF(AND((--(INT('Data Sheet'!$A$19) &amp; "." &amp; BP1000)&gt;=--('Data Sheet'!$A$19)), (--(INT('Data Sheet'!$A$19) &amp; "." &amp; BP1000)&lt;=--('Data Sheet'!$B$19))),
            --(INT('Data Sheet'!$A$19) &amp; "." &amp; BP1000),
            --(INT('Data Sheet'!$B$19) &amp; "." &amp; BP1000)
        )
    ),
    IF(BN1000&lt;&gt;"",
        IF(INT('Data Sheet'!$A$19)=INT('Data Sheet'!$B$19),
            --(INT('Data Sheet'!$A$19) &amp; "." &amp; RIGHT(BN1000,3)),
            IF(AND((--(INT('Data Sheet'!$A$19) &amp; "." &amp; RIGHT(BN1000,3))&gt;=--('Data Sheet'!$A$19)), (--(INT('Data Sheet'!$A$19) &amp; "." &amp; RIGHT(BN1000,3))&lt;=--('Data Sheet'!$B$19))),
                --(INT('Data Sheet'!$A$19) &amp; "." &amp; RIGHT(BN1000,3)),
                --(INT('Data Sheet'!$B$19) &amp; "." &amp; RIGHT(BN1000,3))
            )
        ),
        "OK"
    )
)</f>
        <v>OK</v>
      </c>
      <c r="P1000" s="23" t="str">
        <f>IF(BR1000&lt;&gt;"",
    IF(INT('Data Sheet'!$A$19)=INT('Data Sheet'!$B$15),
        --(INT('Data Sheet'!$A$15) &amp; "." &amp; BR1000),
        IF(AND((--(INT('Data Sheet'!$A$15) &amp; "." &amp; BR1000)&gt;=--('Data Sheet'!$A$15)), (--(INT('Data Sheet'!$A$15) &amp; "." &amp; BR1000)&lt;=--('Data Sheet'!$B$15))),
            --(INT('Data Sheet'!$A$15) &amp; "." &amp; BR1000),
            --(INT('Data Sheet'!$B$15) &amp; "." &amp; BR1000)
        )
    ),
    IF(BQ1000&lt;&gt;"",
        IF(INT('Data Sheet'!$A$15)=INT('Data Sheet'!$B$15),
            --(INT('Data Sheet'!$A$15) &amp; "." &amp; LEFT(BQ1000,3)),
            IF(AND((--(INT('Data Sheet'!$A$15) &amp; "." &amp; LEFT(BQ1000,3))&gt;=--('Data Sheet'!$A$15)), (--(INT('Data Sheet'!$A$15) &amp; "." &amp; LEFT(BQ1000,3))&lt;=--('Data Sheet'!$B$15))),
                --(INT('Data Sheet'!$A$15) &amp; "." &amp; LEFT(BQ1000,3)),
                --(INT('Data Sheet'!$B$15) &amp; "." &amp; LEFT(BQ1000,3))
            )
        ),
        "OK"
    )
)</f>
        <v>OK</v>
      </c>
      <c r="Q1000" s="23" t="str">
        <f>IF(BS1000&lt;&gt;"",
    IF(INT('Data Sheet'!$A$19)=INT('Data Sheet'!$B$15),
        --(INT('Data Sheet'!$A$15) &amp; "." &amp; BS1000),
        IF(AND((--(INT('Data Sheet'!$A$15) &amp; "." &amp; BS1000)&gt;=--('Data Sheet'!$A$15)), (--(INT('Data Sheet'!$A$15) &amp; "." &amp; BS1000)&lt;=--('Data Sheet'!$B$15))),
            --(INT('Data Sheet'!$A$15) &amp; "." &amp; BS1000),
            --(INT('Data Sheet'!$B$15) &amp; "." &amp; BS1000)
        )
    ),
    IF(BQ1000&lt;&gt;"",
        IF(INT('Data Sheet'!$A$15)=INT('Data Sheet'!$B$15),
            --(INT('Data Sheet'!$A$15) &amp; "." &amp; RIGHT(BQ1000,3)),
            IF(AND((--(INT('Data Sheet'!$A$15) &amp; "." &amp; RIGHT(BQ1000,3))&gt;=--('Data Sheet'!$A$15)), (--(INT('Data Sheet'!$A$15) &amp; "." &amp; RIGHT(BQ1000,3))&lt;=--('Data Sheet'!$B$15))),
                --(INT('Data Sheet'!$A$15) &amp; "." &amp; RIGHT(BQ1000,3)),
                --(INT('Data Sheet'!$B$15) &amp; "." &amp; RIGHT(BQ1000,3))
            )
        ),
        "OK"
    )
)</f>
        <v>OK</v>
      </c>
      <c r="R1000" s="19"/>
      <c r="S1000" s="19"/>
      <c r="T1000" s="19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1"/>
      <c r="AU1000" s="21"/>
      <c r="AV1000" s="21"/>
      <c r="AW1000" s="22"/>
      <c r="AX1000" s="99"/>
      <c r="AY1000" s="20"/>
      <c r="AZ1000" s="20"/>
      <c r="BA1000" s="22"/>
      <c r="BB1000">
        <v>992</v>
      </c>
      <c r="BC1000" s="80"/>
      <c r="BD1000" s="80"/>
      <c r="BE1000" s="80"/>
      <c r="BF1000" s="80"/>
      <c r="BG1000" s="32" t="str">
        <f t="shared" si="169"/>
        <v/>
      </c>
      <c r="BH1000" s="78">
        <f t="shared" si="167"/>
        <v>0</v>
      </c>
      <c r="BI1000" s="2">
        <f t="shared" si="170"/>
        <v>0</v>
      </c>
      <c r="BJ1000" s="2">
        <f t="shared" si="171"/>
        <v>0</v>
      </c>
      <c r="BK1000" s="2">
        <f t="shared" si="177"/>
        <v>0</v>
      </c>
    </row>
    <row r="1001" spans="2:63" ht="15" customHeight="1" x14ac:dyDescent="0.25">
      <c r="B1001" s="14">
        <v>993</v>
      </c>
      <c r="C1001" s="95" t="str">
        <f t="shared" si="172"/>
        <v/>
      </c>
      <c r="D1001" s="15" t="str">
        <f t="shared" si="166"/>
        <v>OK</v>
      </c>
      <c r="E1001" s="16" t="e">
        <f>VLOOKUP('Data Sheet'!$B$8,'Data Sheet'!$I$2:$J$9,2,FALSE)</f>
        <v>#N/A</v>
      </c>
      <c r="F1001" s="16" t="str">
        <f t="shared" si="173"/>
        <v/>
      </c>
      <c r="G1001" s="103">
        <f t="shared" si="174"/>
        <v>0</v>
      </c>
      <c r="H1001" s="17" t="s">
        <v>26</v>
      </c>
      <c r="I1001" s="17" t="s">
        <v>26</v>
      </c>
      <c r="J1001" s="17" t="str">
        <f>IF('Data Sheet'!$B$9="NC-50","N/A","OK")</f>
        <v>OK</v>
      </c>
      <c r="K1001" s="17" t="str">
        <f>IF('Data Sheet'!$B$9="NC-50","N/A","OK")</f>
        <v>OK</v>
      </c>
      <c r="L1001" s="17" t="str">
        <f t="shared" si="175"/>
        <v>OK</v>
      </c>
      <c r="M1001" s="17" t="str">
        <f t="shared" si="176"/>
        <v>OK</v>
      </c>
      <c r="N1001" s="18" t="str">
        <f>IF(BO1001&lt;&gt;"",
    IF(INT('Data Sheet'!$A$19)=INT('Data Sheet'!$B$19),
        --(INT('Data Sheet'!$A$19) &amp; "." &amp; BO1001),
        IF(AND((--(INT('Data Sheet'!$A$19) &amp; "." &amp; BO1001)&gt;=--('Data Sheet'!$A$19)), (--(INT('Data Sheet'!$A$19) &amp; "." &amp; BO1001)&lt;=--('Data Sheet'!$B$19))),
            --(INT('Data Sheet'!$A$19) &amp; "." &amp; BO1001),
            --(INT('Data Sheet'!$B$19) &amp; "." &amp; BO1001)
        )
    ),
    IF(BN1001&lt;&gt;"",
        IF(INT('Data Sheet'!$A$19)=INT('Data Sheet'!$B$19),
            --(INT('Data Sheet'!$A$19) &amp; "." &amp; LEFT(BN1001,3)),
            IF(AND((--(INT('Data Sheet'!$A$19) &amp; "." &amp; LEFT(BN1001,3))&gt;=--('Data Sheet'!$A$19)), (--(INT('Data Sheet'!$A$19) &amp; "." &amp; LEFT(BN1001,3))&lt;=--('Data Sheet'!$B$19))),
                --(INT('Data Sheet'!$A$19) &amp; "." &amp; LEFT(BN1001,3)),
                --(INT('Data Sheet'!$B$19) &amp; "." &amp; LEFT(BN1001,3))
            )
        ),
        "OK"
    )
)</f>
        <v>OK</v>
      </c>
      <c r="O1001" s="23" t="str">
        <f>IF(BP1001&lt;&gt;"",
    IF(INT('Data Sheet'!$A$19)=INT('Data Sheet'!$B$19),
        --(INT('Data Sheet'!$A$19) &amp; "." &amp; BP1001),
        IF(AND((--(INT('Data Sheet'!$A$19) &amp; "." &amp; BP1001)&gt;=--('Data Sheet'!$A$19)), (--(INT('Data Sheet'!$A$19) &amp; "." &amp; BP1001)&lt;=--('Data Sheet'!$B$19))),
            --(INT('Data Sheet'!$A$19) &amp; "." &amp; BP1001),
            --(INT('Data Sheet'!$B$19) &amp; "." &amp; BP1001)
        )
    ),
    IF(BN1001&lt;&gt;"",
        IF(INT('Data Sheet'!$A$19)=INT('Data Sheet'!$B$19),
            --(INT('Data Sheet'!$A$19) &amp; "." &amp; RIGHT(BN1001,3)),
            IF(AND((--(INT('Data Sheet'!$A$19) &amp; "." &amp; RIGHT(BN1001,3))&gt;=--('Data Sheet'!$A$19)), (--(INT('Data Sheet'!$A$19) &amp; "." &amp; RIGHT(BN1001,3))&lt;=--('Data Sheet'!$B$19))),
                --(INT('Data Sheet'!$A$19) &amp; "." &amp; RIGHT(BN1001,3)),
                --(INT('Data Sheet'!$B$19) &amp; "." &amp; RIGHT(BN1001,3))
            )
        ),
        "OK"
    )
)</f>
        <v>OK</v>
      </c>
      <c r="P1001" s="23" t="str">
        <f>IF(BR1001&lt;&gt;"",
    IF(INT('Data Sheet'!$A$19)=INT('Data Sheet'!$B$15),
        --(INT('Data Sheet'!$A$15) &amp; "." &amp; BR1001),
        IF(AND((--(INT('Data Sheet'!$A$15) &amp; "." &amp; BR1001)&gt;=--('Data Sheet'!$A$15)), (--(INT('Data Sheet'!$A$15) &amp; "." &amp; BR1001)&lt;=--('Data Sheet'!$B$15))),
            --(INT('Data Sheet'!$A$15) &amp; "." &amp; BR1001),
            --(INT('Data Sheet'!$B$15) &amp; "." &amp; BR1001)
        )
    ),
    IF(BQ1001&lt;&gt;"",
        IF(INT('Data Sheet'!$A$15)=INT('Data Sheet'!$B$15),
            --(INT('Data Sheet'!$A$15) &amp; "." &amp; LEFT(BQ1001,3)),
            IF(AND((--(INT('Data Sheet'!$A$15) &amp; "." &amp; LEFT(BQ1001,3))&gt;=--('Data Sheet'!$A$15)), (--(INT('Data Sheet'!$A$15) &amp; "." &amp; LEFT(BQ1001,3))&lt;=--('Data Sheet'!$B$15))),
                --(INT('Data Sheet'!$A$15) &amp; "." &amp; LEFT(BQ1001,3)),
                --(INT('Data Sheet'!$B$15) &amp; "." &amp; LEFT(BQ1001,3))
            )
        ),
        "OK"
    )
)</f>
        <v>OK</v>
      </c>
      <c r="Q1001" s="23" t="str">
        <f>IF(BS1001&lt;&gt;"",
    IF(INT('Data Sheet'!$A$19)=INT('Data Sheet'!$B$15),
        --(INT('Data Sheet'!$A$15) &amp; "." &amp; BS1001),
        IF(AND((--(INT('Data Sheet'!$A$15) &amp; "." &amp; BS1001)&gt;=--('Data Sheet'!$A$15)), (--(INT('Data Sheet'!$A$15) &amp; "." &amp; BS1001)&lt;=--('Data Sheet'!$B$15))),
            --(INT('Data Sheet'!$A$15) &amp; "." &amp; BS1001),
            --(INT('Data Sheet'!$B$15) &amp; "." &amp; BS1001)
        )
    ),
    IF(BQ1001&lt;&gt;"",
        IF(INT('Data Sheet'!$A$15)=INT('Data Sheet'!$B$15),
            --(INT('Data Sheet'!$A$15) &amp; "." &amp; RIGHT(BQ1001,3)),
            IF(AND((--(INT('Data Sheet'!$A$15) &amp; "." &amp; RIGHT(BQ1001,3))&gt;=--('Data Sheet'!$A$15)), (--(INT('Data Sheet'!$A$15) &amp; "." &amp; RIGHT(BQ1001,3))&lt;=--('Data Sheet'!$B$15))),
                --(INT('Data Sheet'!$A$15) &amp; "." &amp; RIGHT(BQ1001,3)),
                --(INT('Data Sheet'!$B$15) &amp; "." &amp; RIGHT(BQ1001,3))
            )
        ),
        "OK"
    )
)</f>
        <v>OK</v>
      </c>
      <c r="R1001" s="19"/>
      <c r="S1001" s="19"/>
      <c r="T1001" s="19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1"/>
      <c r="AU1001" s="21"/>
      <c r="AV1001" s="21"/>
      <c r="AW1001" s="22"/>
      <c r="AX1001" s="99"/>
      <c r="AY1001" s="20"/>
      <c r="AZ1001" s="20"/>
      <c r="BA1001" s="22"/>
      <c r="BB1001">
        <v>993</v>
      </c>
      <c r="BC1001" s="80"/>
      <c r="BD1001" s="80"/>
      <c r="BE1001" s="80"/>
      <c r="BF1001" s="80"/>
      <c r="BG1001" s="32" t="str">
        <f t="shared" si="169"/>
        <v/>
      </c>
      <c r="BH1001" s="78">
        <f t="shared" si="167"/>
        <v>0</v>
      </c>
      <c r="BI1001" s="2">
        <f t="shared" si="170"/>
        <v>0</v>
      </c>
      <c r="BJ1001" s="2">
        <f t="shared" si="171"/>
        <v>0</v>
      </c>
      <c r="BK1001" s="2">
        <f t="shared" si="177"/>
        <v>0</v>
      </c>
    </row>
    <row r="1002" spans="2:63" ht="15" customHeight="1" x14ac:dyDescent="0.25">
      <c r="B1002" s="14">
        <v>994</v>
      </c>
      <c r="C1002" s="95" t="str">
        <f t="shared" si="172"/>
        <v/>
      </c>
      <c r="D1002" s="15" t="str">
        <f t="shared" si="166"/>
        <v>OK</v>
      </c>
      <c r="E1002" s="16" t="e">
        <f>VLOOKUP('Data Sheet'!$B$8,'Data Sheet'!$I$2:$J$9,2,FALSE)</f>
        <v>#N/A</v>
      </c>
      <c r="F1002" s="16" t="str">
        <f t="shared" si="173"/>
        <v/>
      </c>
      <c r="G1002" s="103">
        <f t="shared" si="174"/>
        <v>0</v>
      </c>
      <c r="H1002" s="17" t="s">
        <v>26</v>
      </c>
      <c r="I1002" s="17" t="s">
        <v>26</v>
      </c>
      <c r="J1002" s="17" t="str">
        <f>IF('Data Sheet'!$B$9="NC-50","N/A","OK")</f>
        <v>OK</v>
      </c>
      <c r="K1002" s="17" t="str">
        <f>IF('Data Sheet'!$B$9="NC-50","N/A","OK")</f>
        <v>OK</v>
      </c>
      <c r="L1002" s="17" t="str">
        <f t="shared" si="175"/>
        <v>OK</v>
      </c>
      <c r="M1002" s="17" t="str">
        <f t="shared" si="176"/>
        <v>OK</v>
      </c>
      <c r="N1002" s="18" t="str">
        <f>IF(BO1002&lt;&gt;"",
    IF(INT('Data Sheet'!$A$19)=INT('Data Sheet'!$B$19),
        --(INT('Data Sheet'!$A$19) &amp; "." &amp; BO1002),
        IF(AND((--(INT('Data Sheet'!$A$19) &amp; "." &amp; BO1002)&gt;=--('Data Sheet'!$A$19)), (--(INT('Data Sheet'!$A$19) &amp; "." &amp; BO1002)&lt;=--('Data Sheet'!$B$19))),
            --(INT('Data Sheet'!$A$19) &amp; "." &amp; BO1002),
            --(INT('Data Sheet'!$B$19) &amp; "." &amp; BO1002)
        )
    ),
    IF(BN1002&lt;&gt;"",
        IF(INT('Data Sheet'!$A$19)=INT('Data Sheet'!$B$19),
            --(INT('Data Sheet'!$A$19) &amp; "." &amp; LEFT(BN1002,3)),
            IF(AND((--(INT('Data Sheet'!$A$19) &amp; "." &amp; LEFT(BN1002,3))&gt;=--('Data Sheet'!$A$19)), (--(INT('Data Sheet'!$A$19) &amp; "." &amp; LEFT(BN1002,3))&lt;=--('Data Sheet'!$B$19))),
                --(INT('Data Sheet'!$A$19) &amp; "." &amp; LEFT(BN1002,3)),
                --(INT('Data Sheet'!$B$19) &amp; "." &amp; LEFT(BN1002,3))
            )
        ),
        "OK"
    )
)</f>
        <v>OK</v>
      </c>
      <c r="O1002" s="23" t="str">
        <f>IF(BP1002&lt;&gt;"",
    IF(INT('Data Sheet'!$A$19)=INT('Data Sheet'!$B$19),
        --(INT('Data Sheet'!$A$19) &amp; "." &amp; BP1002),
        IF(AND((--(INT('Data Sheet'!$A$19) &amp; "." &amp; BP1002)&gt;=--('Data Sheet'!$A$19)), (--(INT('Data Sheet'!$A$19) &amp; "." &amp; BP1002)&lt;=--('Data Sheet'!$B$19))),
            --(INT('Data Sheet'!$A$19) &amp; "." &amp; BP1002),
            --(INT('Data Sheet'!$B$19) &amp; "." &amp; BP1002)
        )
    ),
    IF(BN1002&lt;&gt;"",
        IF(INT('Data Sheet'!$A$19)=INT('Data Sheet'!$B$19),
            --(INT('Data Sheet'!$A$19) &amp; "." &amp; RIGHT(BN1002,3)),
            IF(AND((--(INT('Data Sheet'!$A$19) &amp; "." &amp; RIGHT(BN1002,3))&gt;=--('Data Sheet'!$A$19)), (--(INT('Data Sheet'!$A$19) &amp; "." &amp; RIGHT(BN1002,3))&lt;=--('Data Sheet'!$B$19))),
                --(INT('Data Sheet'!$A$19) &amp; "." &amp; RIGHT(BN1002,3)),
                --(INT('Data Sheet'!$B$19) &amp; "." &amp; RIGHT(BN1002,3))
            )
        ),
        "OK"
    )
)</f>
        <v>OK</v>
      </c>
      <c r="P1002" s="23" t="str">
        <f>IF(BR1002&lt;&gt;"",
    IF(INT('Data Sheet'!$A$19)=INT('Data Sheet'!$B$15),
        --(INT('Data Sheet'!$A$15) &amp; "." &amp; BR1002),
        IF(AND((--(INT('Data Sheet'!$A$15) &amp; "." &amp; BR1002)&gt;=--('Data Sheet'!$A$15)), (--(INT('Data Sheet'!$A$15) &amp; "." &amp; BR1002)&lt;=--('Data Sheet'!$B$15))),
            --(INT('Data Sheet'!$A$15) &amp; "." &amp; BR1002),
            --(INT('Data Sheet'!$B$15) &amp; "." &amp; BR1002)
        )
    ),
    IF(BQ1002&lt;&gt;"",
        IF(INT('Data Sheet'!$A$15)=INT('Data Sheet'!$B$15),
            --(INT('Data Sheet'!$A$15) &amp; "." &amp; LEFT(BQ1002,3)),
            IF(AND((--(INT('Data Sheet'!$A$15) &amp; "." &amp; LEFT(BQ1002,3))&gt;=--('Data Sheet'!$A$15)), (--(INT('Data Sheet'!$A$15) &amp; "." &amp; LEFT(BQ1002,3))&lt;=--('Data Sheet'!$B$15))),
                --(INT('Data Sheet'!$A$15) &amp; "." &amp; LEFT(BQ1002,3)),
                --(INT('Data Sheet'!$B$15) &amp; "." &amp; LEFT(BQ1002,3))
            )
        ),
        "OK"
    )
)</f>
        <v>OK</v>
      </c>
      <c r="Q1002" s="23" t="str">
        <f>IF(BS1002&lt;&gt;"",
    IF(INT('Data Sheet'!$A$19)=INT('Data Sheet'!$B$15),
        --(INT('Data Sheet'!$A$15) &amp; "." &amp; BS1002),
        IF(AND((--(INT('Data Sheet'!$A$15) &amp; "." &amp; BS1002)&gt;=--('Data Sheet'!$A$15)), (--(INT('Data Sheet'!$A$15) &amp; "." &amp; BS1002)&lt;=--('Data Sheet'!$B$15))),
            --(INT('Data Sheet'!$A$15) &amp; "." &amp; BS1002),
            --(INT('Data Sheet'!$B$15) &amp; "." &amp; BS1002)
        )
    ),
    IF(BQ1002&lt;&gt;"",
        IF(INT('Data Sheet'!$A$15)=INT('Data Sheet'!$B$15),
            --(INT('Data Sheet'!$A$15) &amp; "." &amp; RIGHT(BQ1002,3)),
            IF(AND((--(INT('Data Sheet'!$A$15) &amp; "." &amp; RIGHT(BQ1002,3))&gt;=--('Data Sheet'!$A$15)), (--(INT('Data Sheet'!$A$15) &amp; "." &amp; RIGHT(BQ1002,3))&lt;=--('Data Sheet'!$B$15))),
                --(INT('Data Sheet'!$A$15) &amp; "." &amp; RIGHT(BQ1002,3)),
                --(INT('Data Sheet'!$B$15) &amp; "." &amp; RIGHT(BQ1002,3))
            )
        ),
        "OK"
    )
)</f>
        <v>OK</v>
      </c>
      <c r="R1002" s="19"/>
      <c r="S1002" s="19"/>
      <c r="T1002" s="19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1"/>
      <c r="AU1002" s="21"/>
      <c r="AV1002" s="21"/>
      <c r="AW1002" s="22"/>
      <c r="AX1002" s="99"/>
      <c r="AY1002" s="20"/>
      <c r="AZ1002" s="20"/>
      <c r="BA1002" s="22"/>
      <c r="BB1002">
        <v>994</v>
      </c>
      <c r="BC1002" s="80"/>
      <c r="BD1002" s="80"/>
      <c r="BE1002" s="80"/>
      <c r="BF1002" s="80"/>
      <c r="BG1002" s="32" t="str">
        <f t="shared" si="169"/>
        <v/>
      </c>
      <c r="BH1002" s="78">
        <f t="shared" si="167"/>
        <v>0</v>
      </c>
      <c r="BI1002" s="2">
        <f t="shared" si="170"/>
        <v>0</v>
      </c>
      <c r="BJ1002" s="2">
        <f t="shared" si="171"/>
        <v>0</v>
      </c>
      <c r="BK1002" s="2">
        <f t="shared" si="177"/>
        <v>0</v>
      </c>
    </row>
    <row r="1003" spans="2:63" ht="15" customHeight="1" x14ac:dyDescent="0.25">
      <c r="B1003" s="14">
        <v>995</v>
      </c>
      <c r="C1003" s="95" t="str">
        <f t="shared" si="172"/>
        <v/>
      </c>
      <c r="D1003" s="15" t="str">
        <f t="shared" si="166"/>
        <v>OK</v>
      </c>
      <c r="E1003" s="16" t="e">
        <f>VLOOKUP('Data Sheet'!$B$8,'Data Sheet'!$I$2:$J$9,2,FALSE)</f>
        <v>#N/A</v>
      </c>
      <c r="F1003" s="16" t="str">
        <f t="shared" si="173"/>
        <v/>
      </c>
      <c r="G1003" s="103">
        <f t="shared" si="174"/>
        <v>0</v>
      </c>
      <c r="H1003" s="17" t="s">
        <v>26</v>
      </c>
      <c r="I1003" s="17" t="s">
        <v>26</v>
      </c>
      <c r="J1003" s="17" t="str">
        <f>IF('Data Sheet'!$B$9="NC-50","N/A","OK")</f>
        <v>OK</v>
      </c>
      <c r="K1003" s="17" t="str">
        <f>IF('Data Sheet'!$B$9="NC-50","N/A","OK")</f>
        <v>OK</v>
      </c>
      <c r="L1003" s="17" t="str">
        <f t="shared" si="175"/>
        <v>OK</v>
      </c>
      <c r="M1003" s="17" t="str">
        <f t="shared" si="176"/>
        <v>OK</v>
      </c>
      <c r="N1003" s="18" t="str">
        <f>IF(BO1003&lt;&gt;"",
    IF(INT('Data Sheet'!$A$19)=INT('Data Sheet'!$B$19),
        --(INT('Data Sheet'!$A$19) &amp; "." &amp; BO1003),
        IF(AND((--(INT('Data Sheet'!$A$19) &amp; "." &amp; BO1003)&gt;=--('Data Sheet'!$A$19)), (--(INT('Data Sheet'!$A$19) &amp; "." &amp; BO1003)&lt;=--('Data Sheet'!$B$19))),
            --(INT('Data Sheet'!$A$19) &amp; "." &amp; BO1003),
            --(INT('Data Sheet'!$B$19) &amp; "." &amp; BO1003)
        )
    ),
    IF(BN1003&lt;&gt;"",
        IF(INT('Data Sheet'!$A$19)=INT('Data Sheet'!$B$19),
            --(INT('Data Sheet'!$A$19) &amp; "." &amp; LEFT(BN1003,3)),
            IF(AND((--(INT('Data Sheet'!$A$19) &amp; "." &amp; LEFT(BN1003,3))&gt;=--('Data Sheet'!$A$19)), (--(INT('Data Sheet'!$A$19) &amp; "." &amp; LEFT(BN1003,3))&lt;=--('Data Sheet'!$B$19))),
                --(INT('Data Sheet'!$A$19) &amp; "." &amp; LEFT(BN1003,3)),
                --(INT('Data Sheet'!$B$19) &amp; "." &amp; LEFT(BN1003,3))
            )
        ),
        "OK"
    )
)</f>
        <v>OK</v>
      </c>
      <c r="O1003" s="23" t="str">
        <f>IF(BP1003&lt;&gt;"",
    IF(INT('Data Sheet'!$A$19)=INT('Data Sheet'!$B$19),
        --(INT('Data Sheet'!$A$19) &amp; "." &amp; BP1003),
        IF(AND((--(INT('Data Sheet'!$A$19) &amp; "." &amp; BP1003)&gt;=--('Data Sheet'!$A$19)), (--(INT('Data Sheet'!$A$19) &amp; "." &amp; BP1003)&lt;=--('Data Sheet'!$B$19))),
            --(INT('Data Sheet'!$A$19) &amp; "." &amp; BP1003),
            --(INT('Data Sheet'!$B$19) &amp; "." &amp; BP1003)
        )
    ),
    IF(BN1003&lt;&gt;"",
        IF(INT('Data Sheet'!$A$19)=INT('Data Sheet'!$B$19),
            --(INT('Data Sheet'!$A$19) &amp; "." &amp; RIGHT(BN1003,3)),
            IF(AND((--(INT('Data Sheet'!$A$19) &amp; "." &amp; RIGHT(BN1003,3))&gt;=--('Data Sheet'!$A$19)), (--(INT('Data Sheet'!$A$19) &amp; "." &amp; RIGHT(BN1003,3))&lt;=--('Data Sheet'!$B$19))),
                --(INT('Data Sheet'!$A$19) &amp; "." &amp; RIGHT(BN1003,3)),
                --(INT('Data Sheet'!$B$19) &amp; "." &amp; RIGHT(BN1003,3))
            )
        ),
        "OK"
    )
)</f>
        <v>OK</v>
      </c>
      <c r="P1003" s="23" t="str">
        <f>IF(BR1003&lt;&gt;"",
    IF(INT('Data Sheet'!$A$19)=INT('Data Sheet'!$B$15),
        --(INT('Data Sheet'!$A$15) &amp; "." &amp; BR1003),
        IF(AND((--(INT('Data Sheet'!$A$15) &amp; "." &amp; BR1003)&gt;=--('Data Sheet'!$A$15)), (--(INT('Data Sheet'!$A$15) &amp; "." &amp; BR1003)&lt;=--('Data Sheet'!$B$15))),
            --(INT('Data Sheet'!$A$15) &amp; "." &amp; BR1003),
            --(INT('Data Sheet'!$B$15) &amp; "." &amp; BR1003)
        )
    ),
    IF(BQ1003&lt;&gt;"",
        IF(INT('Data Sheet'!$A$15)=INT('Data Sheet'!$B$15),
            --(INT('Data Sheet'!$A$15) &amp; "." &amp; LEFT(BQ1003,3)),
            IF(AND((--(INT('Data Sheet'!$A$15) &amp; "." &amp; LEFT(BQ1003,3))&gt;=--('Data Sheet'!$A$15)), (--(INT('Data Sheet'!$A$15) &amp; "." &amp; LEFT(BQ1003,3))&lt;=--('Data Sheet'!$B$15))),
                --(INT('Data Sheet'!$A$15) &amp; "." &amp; LEFT(BQ1003,3)),
                --(INT('Data Sheet'!$B$15) &amp; "." &amp; LEFT(BQ1003,3))
            )
        ),
        "OK"
    )
)</f>
        <v>OK</v>
      </c>
      <c r="Q1003" s="23" t="str">
        <f>IF(BS1003&lt;&gt;"",
    IF(INT('Data Sheet'!$A$19)=INT('Data Sheet'!$B$15),
        --(INT('Data Sheet'!$A$15) &amp; "." &amp; BS1003),
        IF(AND((--(INT('Data Sheet'!$A$15) &amp; "." &amp; BS1003)&gt;=--('Data Sheet'!$A$15)), (--(INT('Data Sheet'!$A$15) &amp; "." &amp; BS1003)&lt;=--('Data Sheet'!$B$15))),
            --(INT('Data Sheet'!$A$15) &amp; "." &amp; BS1003),
            --(INT('Data Sheet'!$B$15) &amp; "." &amp; BS1003)
        )
    ),
    IF(BQ1003&lt;&gt;"",
        IF(INT('Data Sheet'!$A$15)=INT('Data Sheet'!$B$15),
            --(INT('Data Sheet'!$A$15) &amp; "." &amp; RIGHT(BQ1003,3)),
            IF(AND((--(INT('Data Sheet'!$A$15) &amp; "." &amp; RIGHT(BQ1003,3))&gt;=--('Data Sheet'!$A$15)), (--(INT('Data Sheet'!$A$15) &amp; "." &amp; RIGHT(BQ1003,3))&lt;=--('Data Sheet'!$B$15))),
                --(INT('Data Sheet'!$A$15) &amp; "." &amp; RIGHT(BQ1003,3)),
                --(INT('Data Sheet'!$B$15) &amp; "." &amp; RIGHT(BQ1003,3))
            )
        ),
        "OK"
    )
)</f>
        <v>OK</v>
      </c>
      <c r="R1003" s="19"/>
      <c r="S1003" s="19"/>
      <c r="T1003" s="19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1"/>
      <c r="AU1003" s="21"/>
      <c r="AV1003" s="21"/>
      <c r="AW1003" s="22"/>
      <c r="AX1003" s="99"/>
      <c r="AY1003" s="20"/>
      <c r="AZ1003" s="20"/>
      <c r="BA1003" s="22"/>
      <c r="BB1003">
        <v>995</v>
      </c>
      <c r="BC1003" s="80"/>
      <c r="BD1003" s="80"/>
      <c r="BE1003" s="80"/>
      <c r="BF1003" s="80"/>
      <c r="BG1003" s="32" t="str">
        <f t="shared" si="169"/>
        <v/>
      </c>
      <c r="BH1003" s="78">
        <f t="shared" si="167"/>
        <v>0</v>
      </c>
      <c r="BI1003" s="2">
        <f t="shared" si="170"/>
        <v>0</v>
      </c>
      <c r="BJ1003" s="2">
        <f t="shared" si="171"/>
        <v>0</v>
      </c>
      <c r="BK1003" s="2">
        <f t="shared" si="177"/>
        <v>0</v>
      </c>
    </row>
    <row r="1004" spans="2:63" ht="15" customHeight="1" x14ac:dyDescent="0.25">
      <c r="B1004" s="14">
        <v>996</v>
      </c>
      <c r="C1004" s="95" t="str">
        <f t="shared" si="172"/>
        <v/>
      </c>
      <c r="D1004" s="15" t="str">
        <f t="shared" si="166"/>
        <v>OK</v>
      </c>
      <c r="E1004" s="16" t="e">
        <f>VLOOKUP('Data Sheet'!$B$8,'Data Sheet'!$I$2:$J$9,2,FALSE)</f>
        <v>#N/A</v>
      </c>
      <c r="F1004" s="16" t="str">
        <f t="shared" si="173"/>
        <v/>
      </c>
      <c r="G1004" s="103">
        <f t="shared" si="174"/>
        <v>0</v>
      </c>
      <c r="H1004" s="17" t="s">
        <v>26</v>
      </c>
      <c r="I1004" s="17" t="s">
        <v>26</v>
      </c>
      <c r="J1004" s="17" t="str">
        <f>IF('Data Sheet'!$B$9="NC-50","N/A","OK")</f>
        <v>OK</v>
      </c>
      <c r="K1004" s="17" t="str">
        <f>IF('Data Sheet'!$B$9="NC-50","N/A","OK")</f>
        <v>OK</v>
      </c>
      <c r="L1004" s="17" t="str">
        <f t="shared" si="175"/>
        <v>OK</v>
      </c>
      <c r="M1004" s="17" t="str">
        <f t="shared" si="176"/>
        <v>OK</v>
      </c>
      <c r="N1004" s="18" t="str">
        <f>IF(BO1004&lt;&gt;"",
    IF(INT('Data Sheet'!$A$19)=INT('Data Sheet'!$B$19),
        --(INT('Data Sheet'!$A$19) &amp; "." &amp; BO1004),
        IF(AND((--(INT('Data Sheet'!$A$19) &amp; "." &amp; BO1004)&gt;=--('Data Sheet'!$A$19)), (--(INT('Data Sheet'!$A$19) &amp; "." &amp; BO1004)&lt;=--('Data Sheet'!$B$19))),
            --(INT('Data Sheet'!$A$19) &amp; "." &amp; BO1004),
            --(INT('Data Sheet'!$B$19) &amp; "." &amp; BO1004)
        )
    ),
    IF(BN1004&lt;&gt;"",
        IF(INT('Data Sheet'!$A$19)=INT('Data Sheet'!$B$19),
            --(INT('Data Sheet'!$A$19) &amp; "." &amp; LEFT(BN1004,3)),
            IF(AND((--(INT('Data Sheet'!$A$19) &amp; "." &amp; LEFT(BN1004,3))&gt;=--('Data Sheet'!$A$19)), (--(INT('Data Sheet'!$A$19) &amp; "." &amp; LEFT(BN1004,3))&lt;=--('Data Sheet'!$B$19))),
                --(INT('Data Sheet'!$A$19) &amp; "." &amp; LEFT(BN1004,3)),
                --(INT('Data Sheet'!$B$19) &amp; "." &amp; LEFT(BN1004,3))
            )
        ),
        "OK"
    )
)</f>
        <v>OK</v>
      </c>
      <c r="O1004" s="23" t="str">
        <f>IF(BP1004&lt;&gt;"",
    IF(INT('Data Sheet'!$A$19)=INT('Data Sheet'!$B$19),
        --(INT('Data Sheet'!$A$19) &amp; "." &amp; BP1004),
        IF(AND((--(INT('Data Sheet'!$A$19) &amp; "." &amp; BP1004)&gt;=--('Data Sheet'!$A$19)), (--(INT('Data Sheet'!$A$19) &amp; "." &amp; BP1004)&lt;=--('Data Sheet'!$B$19))),
            --(INT('Data Sheet'!$A$19) &amp; "." &amp; BP1004),
            --(INT('Data Sheet'!$B$19) &amp; "." &amp; BP1004)
        )
    ),
    IF(BN1004&lt;&gt;"",
        IF(INT('Data Sheet'!$A$19)=INT('Data Sheet'!$B$19),
            --(INT('Data Sheet'!$A$19) &amp; "." &amp; RIGHT(BN1004,3)),
            IF(AND((--(INT('Data Sheet'!$A$19) &amp; "." &amp; RIGHT(BN1004,3))&gt;=--('Data Sheet'!$A$19)), (--(INT('Data Sheet'!$A$19) &amp; "." &amp; RIGHT(BN1004,3))&lt;=--('Data Sheet'!$B$19))),
                --(INT('Data Sheet'!$A$19) &amp; "." &amp; RIGHT(BN1004,3)),
                --(INT('Data Sheet'!$B$19) &amp; "." &amp; RIGHT(BN1004,3))
            )
        ),
        "OK"
    )
)</f>
        <v>OK</v>
      </c>
      <c r="P1004" s="23" t="str">
        <f>IF(BR1004&lt;&gt;"",
    IF(INT('Data Sheet'!$A$19)=INT('Data Sheet'!$B$15),
        --(INT('Data Sheet'!$A$15) &amp; "." &amp; BR1004),
        IF(AND((--(INT('Data Sheet'!$A$15) &amp; "." &amp; BR1004)&gt;=--('Data Sheet'!$A$15)), (--(INT('Data Sheet'!$A$15) &amp; "." &amp; BR1004)&lt;=--('Data Sheet'!$B$15))),
            --(INT('Data Sheet'!$A$15) &amp; "." &amp; BR1004),
            --(INT('Data Sheet'!$B$15) &amp; "." &amp; BR1004)
        )
    ),
    IF(BQ1004&lt;&gt;"",
        IF(INT('Data Sheet'!$A$15)=INT('Data Sheet'!$B$15),
            --(INT('Data Sheet'!$A$15) &amp; "." &amp; LEFT(BQ1004,3)),
            IF(AND((--(INT('Data Sheet'!$A$15) &amp; "." &amp; LEFT(BQ1004,3))&gt;=--('Data Sheet'!$A$15)), (--(INT('Data Sheet'!$A$15) &amp; "." &amp; LEFT(BQ1004,3))&lt;=--('Data Sheet'!$B$15))),
                --(INT('Data Sheet'!$A$15) &amp; "." &amp; LEFT(BQ1004,3)),
                --(INT('Data Sheet'!$B$15) &amp; "." &amp; LEFT(BQ1004,3))
            )
        ),
        "OK"
    )
)</f>
        <v>OK</v>
      </c>
      <c r="Q1004" s="23" t="str">
        <f>IF(BS1004&lt;&gt;"",
    IF(INT('Data Sheet'!$A$19)=INT('Data Sheet'!$B$15),
        --(INT('Data Sheet'!$A$15) &amp; "." &amp; BS1004),
        IF(AND((--(INT('Data Sheet'!$A$15) &amp; "." &amp; BS1004)&gt;=--('Data Sheet'!$A$15)), (--(INT('Data Sheet'!$A$15) &amp; "." &amp; BS1004)&lt;=--('Data Sheet'!$B$15))),
            --(INT('Data Sheet'!$A$15) &amp; "." &amp; BS1004),
            --(INT('Data Sheet'!$B$15) &amp; "." &amp; BS1004)
        )
    ),
    IF(BQ1004&lt;&gt;"",
        IF(INT('Data Sheet'!$A$15)=INT('Data Sheet'!$B$15),
            --(INT('Data Sheet'!$A$15) &amp; "." &amp; RIGHT(BQ1004,3)),
            IF(AND((--(INT('Data Sheet'!$A$15) &amp; "." &amp; RIGHT(BQ1004,3))&gt;=--('Data Sheet'!$A$15)), (--(INT('Data Sheet'!$A$15) &amp; "." &amp; RIGHT(BQ1004,3))&lt;=--('Data Sheet'!$B$15))),
                --(INT('Data Sheet'!$A$15) &amp; "." &amp; RIGHT(BQ1004,3)),
                --(INT('Data Sheet'!$B$15) &amp; "." &amp; RIGHT(BQ1004,3))
            )
        ),
        "OK"
    )
)</f>
        <v>OK</v>
      </c>
      <c r="R1004" s="19"/>
      <c r="S1004" s="19"/>
      <c r="T1004" s="19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1"/>
      <c r="AU1004" s="21"/>
      <c r="AV1004" s="21"/>
      <c r="AW1004" s="22"/>
      <c r="AX1004" s="99"/>
      <c r="AY1004" s="20"/>
      <c r="AZ1004" s="20"/>
      <c r="BA1004" s="22"/>
      <c r="BB1004">
        <v>996</v>
      </c>
      <c r="BC1004" s="80"/>
      <c r="BD1004" s="80"/>
      <c r="BE1004" s="80"/>
      <c r="BF1004" s="80"/>
      <c r="BG1004" s="32" t="str">
        <f t="shared" si="169"/>
        <v/>
      </c>
      <c r="BH1004" s="78">
        <f t="shared" si="167"/>
        <v>0</v>
      </c>
      <c r="BI1004" s="2">
        <f t="shared" si="170"/>
        <v>0</v>
      </c>
      <c r="BJ1004" s="2">
        <f t="shared" si="171"/>
        <v>0</v>
      </c>
      <c r="BK1004" s="2">
        <f t="shared" si="177"/>
        <v>0</v>
      </c>
    </row>
    <row r="1005" spans="2:63" ht="15" customHeight="1" x14ac:dyDescent="0.25">
      <c r="B1005" s="14">
        <v>997</v>
      </c>
      <c r="C1005" s="95" t="str">
        <f t="shared" si="172"/>
        <v/>
      </c>
      <c r="D1005" s="15" t="str">
        <f t="shared" si="166"/>
        <v>OK</v>
      </c>
      <c r="E1005" s="16" t="e">
        <f>VLOOKUP('Data Sheet'!$B$8,'Data Sheet'!$I$2:$J$9,2,FALSE)</f>
        <v>#N/A</v>
      </c>
      <c r="F1005" s="16" t="str">
        <f t="shared" si="173"/>
        <v/>
      </c>
      <c r="G1005" s="103">
        <f t="shared" si="174"/>
        <v>0</v>
      </c>
      <c r="H1005" s="17" t="s">
        <v>26</v>
      </c>
      <c r="I1005" s="17" t="s">
        <v>26</v>
      </c>
      <c r="J1005" s="17" t="str">
        <f>IF('Data Sheet'!$B$9="NC-50","N/A","OK")</f>
        <v>OK</v>
      </c>
      <c r="K1005" s="17" t="str">
        <f>IF('Data Sheet'!$B$9="NC-50","N/A","OK")</f>
        <v>OK</v>
      </c>
      <c r="L1005" s="17" t="str">
        <f t="shared" si="175"/>
        <v>OK</v>
      </c>
      <c r="M1005" s="17" t="str">
        <f t="shared" si="176"/>
        <v>OK</v>
      </c>
      <c r="N1005" s="18" t="str">
        <f>IF(BO1005&lt;&gt;"",
    IF(INT('Data Sheet'!$A$19)=INT('Data Sheet'!$B$19),
        --(INT('Data Sheet'!$A$19) &amp; "." &amp; BO1005),
        IF(AND((--(INT('Data Sheet'!$A$19) &amp; "." &amp; BO1005)&gt;=--('Data Sheet'!$A$19)), (--(INT('Data Sheet'!$A$19) &amp; "." &amp; BO1005)&lt;=--('Data Sheet'!$B$19))),
            --(INT('Data Sheet'!$A$19) &amp; "." &amp; BO1005),
            --(INT('Data Sheet'!$B$19) &amp; "." &amp; BO1005)
        )
    ),
    IF(BN1005&lt;&gt;"",
        IF(INT('Data Sheet'!$A$19)=INT('Data Sheet'!$B$19),
            --(INT('Data Sheet'!$A$19) &amp; "." &amp; LEFT(BN1005,3)),
            IF(AND((--(INT('Data Sheet'!$A$19) &amp; "." &amp; LEFT(BN1005,3))&gt;=--('Data Sheet'!$A$19)), (--(INT('Data Sheet'!$A$19) &amp; "." &amp; LEFT(BN1005,3))&lt;=--('Data Sheet'!$B$19))),
                --(INT('Data Sheet'!$A$19) &amp; "." &amp; LEFT(BN1005,3)),
                --(INT('Data Sheet'!$B$19) &amp; "." &amp; LEFT(BN1005,3))
            )
        ),
        "OK"
    )
)</f>
        <v>OK</v>
      </c>
      <c r="O1005" s="23" t="str">
        <f>IF(BP1005&lt;&gt;"",
    IF(INT('Data Sheet'!$A$19)=INT('Data Sheet'!$B$19),
        --(INT('Data Sheet'!$A$19) &amp; "." &amp; BP1005),
        IF(AND((--(INT('Data Sheet'!$A$19) &amp; "." &amp; BP1005)&gt;=--('Data Sheet'!$A$19)), (--(INT('Data Sheet'!$A$19) &amp; "." &amp; BP1005)&lt;=--('Data Sheet'!$B$19))),
            --(INT('Data Sheet'!$A$19) &amp; "." &amp; BP1005),
            --(INT('Data Sheet'!$B$19) &amp; "." &amp; BP1005)
        )
    ),
    IF(BN1005&lt;&gt;"",
        IF(INT('Data Sheet'!$A$19)=INT('Data Sheet'!$B$19),
            --(INT('Data Sheet'!$A$19) &amp; "." &amp; RIGHT(BN1005,3)),
            IF(AND((--(INT('Data Sheet'!$A$19) &amp; "." &amp; RIGHT(BN1005,3))&gt;=--('Data Sheet'!$A$19)), (--(INT('Data Sheet'!$A$19) &amp; "." &amp; RIGHT(BN1005,3))&lt;=--('Data Sheet'!$B$19))),
                --(INT('Data Sheet'!$A$19) &amp; "." &amp; RIGHT(BN1005,3)),
                --(INT('Data Sheet'!$B$19) &amp; "." &amp; RIGHT(BN1005,3))
            )
        ),
        "OK"
    )
)</f>
        <v>OK</v>
      </c>
      <c r="P1005" s="23" t="str">
        <f>IF(BR1005&lt;&gt;"",
    IF(INT('Data Sheet'!$A$19)=INT('Data Sheet'!$B$15),
        --(INT('Data Sheet'!$A$15) &amp; "." &amp; BR1005),
        IF(AND((--(INT('Data Sheet'!$A$15) &amp; "." &amp; BR1005)&gt;=--('Data Sheet'!$A$15)), (--(INT('Data Sheet'!$A$15) &amp; "." &amp; BR1005)&lt;=--('Data Sheet'!$B$15))),
            --(INT('Data Sheet'!$A$15) &amp; "." &amp; BR1005),
            --(INT('Data Sheet'!$B$15) &amp; "." &amp; BR1005)
        )
    ),
    IF(BQ1005&lt;&gt;"",
        IF(INT('Data Sheet'!$A$15)=INT('Data Sheet'!$B$15),
            --(INT('Data Sheet'!$A$15) &amp; "." &amp; LEFT(BQ1005,3)),
            IF(AND((--(INT('Data Sheet'!$A$15) &amp; "." &amp; LEFT(BQ1005,3))&gt;=--('Data Sheet'!$A$15)), (--(INT('Data Sheet'!$A$15) &amp; "." &amp; LEFT(BQ1005,3))&lt;=--('Data Sheet'!$B$15))),
                --(INT('Data Sheet'!$A$15) &amp; "." &amp; LEFT(BQ1005,3)),
                --(INT('Data Sheet'!$B$15) &amp; "." &amp; LEFT(BQ1005,3))
            )
        ),
        "OK"
    )
)</f>
        <v>OK</v>
      </c>
      <c r="Q1005" s="23" t="str">
        <f>IF(BS1005&lt;&gt;"",
    IF(INT('Data Sheet'!$A$19)=INT('Data Sheet'!$B$15),
        --(INT('Data Sheet'!$A$15) &amp; "." &amp; BS1005),
        IF(AND((--(INT('Data Sheet'!$A$15) &amp; "." &amp; BS1005)&gt;=--('Data Sheet'!$A$15)), (--(INT('Data Sheet'!$A$15) &amp; "." &amp; BS1005)&lt;=--('Data Sheet'!$B$15))),
            --(INT('Data Sheet'!$A$15) &amp; "." &amp; BS1005),
            --(INT('Data Sheet'!$B$15) &amp; "." &amp; BS1005)
        )
    ),
    IF(BQ1005&lt;&gt;"",
        IF(INT('Data Sheet'!$A$15)=INT('Data Sheet'!$B$15),
            --(INT('Data Sheet'!$A$15) &amp; "." &amp; RIGHT(BQ1005,3)),
            IF(AND((--(INT('Data Sheet'!$A$15) &amp; "." &amp; RIGHT(BQ1005,3))&gt;=--('Data Sheet'!$A$15)), (--(INT('Data Sheet'!$A$15) &amp; "." &amp; RIGHT(BQ1005,3))&lt;=--('Data Sheet'!$B$15))),
                --(INT('Data Sheet'!$A$15) &amp; "." &amp; RIGHT(BQ1005,3)),
                --(INT('Data Sheet'!$B$15) &amp; "." &amp; RIGHT(BQ1005,3))
            )
        ),
        "OK"
    )
)</f>
        <v>OK</v>
      </c>
      <c r="R1005" s="19"/>
      <c r="S1005" s="19"/>
      <c r="T1005" s="19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1"/>
      <c r="AU1005" s="21"/>
      <c r="AV1005" s="21"/>
      <c r="AW1005" s="22"/>
      <c r="AX1005" s="99"/>
      <c r="AY1005" s="20"/>
      <c r="AZ1005" s="20"/>
      <c r="BA1005" s="22"/>
      <c r="BB1005">
        <v>997</v>
      </c>
      <c r="BC1005" s="80"/>
      <c r="BD1005" s="80"/>
      <c r="BE1005" s="80"/>
      <c r="BF1005" s="80"/>
      <c r="BG1005" s="32" t="str">
        <f t="shared" si="169"/>
        <v/>
      </c>
      <c r="BH1005" s="78">
        <f t="shared" si="167"/>
        <v>0</v>
      </c>
      <c r="BI1005" s="2">
        <f t="shared" si="170"/>
        <v>0</v>
      </c>
      <c r="BJ1005" s="2">
        <f t="shared" si="171"/>
        <v>0</v>
      </c>
      <c r="BK1005" s="2">
        <f t="shared" si="177"/>
        <v>0</v>
      </c>
    </row>
    <row r="1006" spans="2:63" ht="15" customHeight="1" x14ac:dyDescent="0.25">
      <c r="B1006" s="14">
        <v>998</v>
      </c>
      <c r="C1006" s="95" t="str">
        <f t="shared" si="172"/>
        <v/>
      </c>
      <c r="D1006" s="15" t="str">
        <f t="shared" si="166"/>
        <v>OK</v>
      </c>
      <c r="E1006" s="16" t="e">
        <f>VLOOKUP('Data Sheet'!$B$8,'Data Sheet'!$I$2:$J$9,2,FALSE)</f>
        <v>#N/A</v>
      </c>
      <c r="F1006" s="16" t="str">
        <f t="shared" si="173"/>
        <v/>
      </c>
      <c r="G1006" s="103">
        <f t="shared" si="174"/>
        <v>0</v>
      </c>
      <c r="H1006" s="17" t="s">
        <v>26</v>
      </c>
      <c r="I1006" s="17" t="s">
        <v>26</v>
      </c>
      <c r="J1006" s="17" t="str">
        <f>IF('Data Sheet'!$B$9="NC-50","N/A","OK")</f>
        <v>OK</v>
      </c>
      <c r="K1006" s="17" t="str">
        <f>IF('Data Sheet'!$B$9="NC-50","N/A","OK")</f>
        <v>OK</v>
      </c>
      <c r="L1006" s="17" t="str">
        <f t="shared" si="175"/>
        <v>OK</v>
      </c>
      <c r="M1006" s="17" t="str">
        <f t="shared" si="176"/>
        <v>OK</v>
      </c>
      <c r="N1006" s="18" t="str">
        <f>IF(BO1006&lt;&gt;"",
    IF(INT('Data Sheet'!$A$19)=INT('Data Sheet'!$B$19),
        --(INT('Data Sheet'!$A$19) &amp; "." &amp; BO1006),
        IF(AND((--(INT('Data Sheet'!$A$19) &amp; "." &amp; BO1006)&gt;=--('Data Sheet'!$A$19)), (--(INT('Data Sheet'!$A$19) &amp; "." &amp; BO1006)&lt;=--('Data Sheet'!$B$19))),
            --(INT('Data Sheet'!$A$19) &amp; "." &amp; BO1006),
            --(INT('Data Sheet'!$B$19) &amp; "." &amp; BO1006)
        )
    ),
    IF(BN1006&lt;&gt;"",
        IF(INT('Data Sheet'!$A$19)=INT('Data Sheet'!$B$19),
            --(INT('Data Sheet'!$A$19) &amp; "." &amp; LEFT(BN1006,3)),
            IF(AND((--(INT('Data Sheet'!$A$19) &amp; "." &amp; LEFT(BN1006,3))&gt;=--('Data Sheet'!$A$19)), (--(INT('Data Sheet'!$A$19) &amp; "." &amp; LEFT(BN1006,3))&lt;=--('Data Sheet'!$B$19))),
                --(INT('Data Sheet'!$A$19) &amp; "." &amp; LEFT(BN1006,3)),
                --(INT('Data Sheet'!$B$19) &amp; "." &amp; LEFT(BN1006,3))
            )
        ),
        "OK"
    )
)</f>
        <v>OK</v>
      </c>
      <c r="O1006" s="23" t="str">
        <f>IF(BP1006&lt;&gt;"",
    IF(INT('Data Sheet'!$A$19)=INT('Data Sheet'!$B$19),
        --(INT('Data Sheet'!$A$19) &amp; "." &amp; BP1006),
        IF(AND((--(INT('Data Sheet'!$A$19) &amp; "." &amp; BP1006)&gt;=--('Data Sheet'!$A$19)), (--(INT('Data Sheet'!$A$19) &amp; "." &amp; BP1006)&lt;=--('Data Sheet'!$B$19))),
            --(INT('Data Sheet'!$A$19) &amp; "." &amp; BP1006),
            --(INT('Data Sheet'!$B$19) &amp; "." &amp; BP1006)
        )
    ),
    IF(BN1006&lt;&gt;"",
        IF(INT('Data Sheet'!$A$19)=INT('Data Sheet'!$B$19),
            --(INT('Data Sheet'!$A$19) &amp; "." &amp; RIGHT(BN1006,3)),
            IF(AND((--(INT('Data Sheet'!$A$19) &amp; "." &amp; RIGHT(BN1006,3))&gt;=--('Data Sheet'!$A$19)), (--(INT('Data Sheet'!$A$19) &amp; "." &amp; RIGHT(BN1006,3))&lt;=--('Data Sheet'!$B$19))),
                --(INT('Data Sheet'!$A$19) &amp; "." &amp; RIGHT(BN1006,3)),
                --(INT('Data Sheet'!$B$19) &amp; "." &amp; RIGHT(BN1006,3))
            )
        ),
        "OK"
    )
)</f>
        <v>OK</v>
      </c>
      <c r="P1006" s="23" t="str">
        <f>IF(BR1006&lt;&gt;"",
    IF(INT('Data Sheet'!$A$19)=INT('Data Sheet'!$B$15),
        --(INT('Data Sheet'!$A$15) &amp; "." &amp; BR1006),
        IF(AND((--(INT('Data Sheet'!$A$15) &amp; "." &amp; BR1006)&gt;=--('Data Sheet'!$A$15)), (--(INT('Data Sheet'!$A$15) &amp; "." &amp; BR1006)&lt;=--('Data Sheet'!$B$15))),
            --(INT('Data Sheet'!$A$15) &amp; "." &amp; BR1006),
            --(INT('Data Sheet'!$B$15) &amp; "." &amp; BR1006)
        )
    ),
    IF(BQ1006&lt;&gt;"",
        IF(INT('Data Sheet'!$A$15)=INT('Data Sheet'!$B$15),
            --(INT('Data Sheet'!$A$15) &amp; "." &amp; LEFT(BQ1006,3)),
            IF(AND((--(INT('Data Sheet'!$A$15) &amp; "." &amp; LEFT(BQ1006,3))&gt;=--('Data Sheet'!$A$15)), (--(INT('Data Sheet'!$A$15) &amp; "." &amp; LEFT(BQ1006,3))&lt;=--('Data Sheet'!$B$15))),
                --(INT('Data Sheet'!$A$15) &amp; "." &amp; LEFT(BQ1006,3)),
                --(INT('Data Sheet'!$B$15) &amp; "." &amp; LEFT(BQ1006,3))
            )
        ),
        "OK"
    )
)</f>
        <v>OK</v>
      </c>
      <c r="Q1006" s="23" t="str">
        <f>IF(BS1006&lt;&gt;"",
    IF(INT('Data Sheet'!$A$19)=INT('Data Sheet'!$B$15),
        --(INT('Data Sheet'!$A$15) &amp; "." &amp; BS1006),
        IF(AND((--(INT('Data Sheet'!$A$15) &amp; "." &amp; BS1006)&gt;=--('Data Sheet'!$A$15)), (--(INT('Data Sheet'!$A$15) &amp; "." &amp; BS1006)&lt;=--('Data Sheet'!$B$15))),
            --(INT('Data Sheet'!$A$15) &amp; "." &amp; BS1006),
            --(INT('Data Sheet'!$B$15) &amp; "." &amp; BS1006)
        )
    ),
    IF(BQ1006&lt;&gt;"",
        IF(INT('Data Sheet'!$A$15)=INT('Data Sheet'!$B$15),
            --(INT('Data Sheet'!$A$15) &amp; "." &amp; RIGHT(BQ1006,3)),
            IF(AND((--(INT('Data Sheet'!$A$15) &amp; "." &amp; RIGHT(BQ1006,3))&gt;=--('Data Sheet'!$A$15)), (--(INT('Data Sheet'!$A$15) &amp; "." &amp; RIGHT(BQ1006,3))&lt;=--('Data Sheet'!$B$15))),
                --(INT('Data Sheet'!$A$15) &amp; "." &amp; RIGHT(BQ1006,3)),
                --(INT('Data Sheet'!$B$15) &amp; "." &amp; RIGHT(BQ1006,3))
            )
        ),
        "OK"
    )
)</f>
        <v>OK</v>
      </c>
      <c r="R1006" s="19"/>
      <c r="S1006" s="19"/>
      <c r="T1006" s="19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1"/>
      <c r="AU1006" s="21"/>
      <c r="AV1006" s="21"/>
      <c r="AW1006" s="22"/>
      <c r="AX1006" s="99"/>
      <c r="AY1006" s="20"/>
      <c r="AZ1006" s="20"/>
      <c r="BA1006" s="22"/>
      <c r="BB1006">
        <v>998</v>
      </c>
      <c r="BC1006" s="80"/>
      <c r="BD1006" s="80"/>
      <c r="BE1006" s="80"/>
      <c r="BF1006" s="80"/>
      <c r="BG1006" s="32" t="str">
        <f t="shared" si="169"/>
        <v/>
      </c>
      <c r="BH1006" s="78">
        <f t="shared" si="167"/>
        <v>0</v>
      </c>
      <c r="BI1006" s="2">
        <f t="shared" si="170"/>
        <v>0</v>
      </c>
      <c r="BJ1006" s="2">
        <f t="shared" si="171"/>
        <v>0</v>
      </c>
      <c r="BK1006" s="2">
        <f t="shared" si="177"/>
        <v>0</v>
      </c>
    </row>
    <row r="1007" spans="2:63" ht="15" customHeight="1" x14ac:dyDescent="0.25">
      <c r="B1007" s="14">
        <v>999</v>
      </c>
      <c r="C1007" s="95" t="str">
        <f t="shared" si="172"/>
        <v/>
      </c>
      <c r="D1007" s="15" t="str">
        <f t="shared" si="166"/>
        <v>OK</v>
      </c>
      <c r="E1007" s="16" t="e">
        <f>VLOOKUP('Data Sheet'!$B$8,'Data Sheet'!$I$2:$J$9,2,FALSE)</f>
        <v>#N/A</v>
      </c>
      <c r="F1007" s="16" t="str">
        <f t="shared" si="173"/>
        <v/>
      </c>
      <c r="G1007" s="103">
        <f t="shared" si="174"/>
        <v>0</v>
      </c>
      <c r="H1007" s="17" t="s">
        <v>26</v>
      </c>
      <c r="I1007" s="17" t="s">
        <v>26</v>
      </c>
      <c r="J1007" s="17" t="str">
        <f>IF('Data Sheet'!$B$9="NC-50","N/A","OK")</f>
        <v>OK</v>
      </c>
      <c r="K1007" s="17" t="str">
        <f>IF('Data Sheet'!$B$9="NC-50","N/A","OK")</f>
        <v>OK</v>
      </c>
      <c r="L1007" s="17" t="str">
        <f t="shared" si="175"/>
        <v>OK</v>
      </c>
      <c r="M1007" s="17" t="str">
        <f t="shared" si="176"/>
        <v>OK</v>
      </c>
      <c r="N1007" s="18" t="str">
        <f>IF(BO1007&lt;&gt;"",
    IF(INT('Data Sheet'!$A$19)=INT('Data Sheet'!$B$19),
        --(INT('Data Sheet'!$A$19) &amp; "." &amp; BO1007),
        IF(AND((--(INT('Data Sheet'!$A$19) &amp; "." &amp; BO1007)&gt;=--('Data Sheet'!$A$19)), (--(INT('Data Sheet'!$A$19) &amp; "." &amp; BO1007)&lt;=--('Data Sheet'!$B$19))),
            --(INT('Data Sheet'!$A$19) &amp; "." &amp; BO1007),
            --(INT('Data Sheet'!$B$19) &amp; "." &amp; BO1007)
        )
    ),
    IF(BN1007&lt;&gt;"",
        IF(INT('Data Sheet'!$A$19)=INT('Data Sheet'!$B$19),
            --(INT('Data Sheet'!$A$19) &amp; "." &amp; LEFT(BN1007,3)),
            IF(AND((--(INT('Data Sheet'!$A$19) &amp; "." &amp; LEFT(BN1007,3))&gt;=--('Data Sheet'!$A$19)), (--(INT('Data Sheet'!$A$19) &amp; "." &amp; LEFT(BN1007,3))&lt;=--('Data Sheet'!$B$19))),
                --(INT('Data Sheet'!$A$19) &amp; "." &amp; LEFT(BN1007,3)),
                --(INT('Data Sheet'!$B$19) &amp; "." &amp; LEFT(BN1007,3))
            )
        ),
        "OK"
    )
)</f>
        <v>OK</v>
      </c>
      <c r="O1007" s="23" t="str">
        <f>IF(BP1007&lt;&gt;"",
    IF(INT('Data Sheet'!$A$19)=INT('Data Sheet'!$B$19),
        --(INT('Data Sheet'!$A$19) &amp; "." &amp; BP1007),
        IF(AND((--(INT('Data Sheet'!$A$19) &amp; "." &amp; BP1007)&gt;=--('Data Sheet'!$A$19)), (--(INT('Data Sheet'!$A$19) &amp; "." &amp; BP1007)&lt;=--('Data Sheet'!$B$19))),
            --(INT('Data Sheet'!$A$19) &amp; "." &amp; BP1007),
            --(INT('Data Sheet'!$B$19) &amp; "." &amp; BP1007)
        )
    ),
    IF(BN1007&lt;&gt;"",
        IF(INT('Data Sheet'!$A$19)=INT('Data Sheet'!$B$19),
            --(INT('Data Sheet'!$A$19) &amp; "." &amp; RIGHT(BN1007,3)),
            IF(AND((--(INT('Data Sheet'!$A$19) &amp; "." &amp; RIGHT(BN1007,3))&gt;=--('Data Sheet'!$A$19)), (--(INT('Data Sheet'!$A$19) &amp; "." &amp; RIGHT(BN1007,3))&lt;=--('Data Sheet'!$B$19))),
                --(INT('Data Sheet'!$A$19) &amp; "." &amp; RIGHT(BN1007,3)),
                --(INT('Data Sheet'!$B$19) &amp; "." &amp; RIGHT(BN1007,3))
            )
        ),
        "OK"
    )
)</f>
        <v>OK</v>
      </c>
      <c r="P1007" s="23" t="str">
        <f>IF(BR1007&lt;&gt;"",
    IF(INT('Data Sheet'!$A$19)=INT('Data Sheet'!$B$15),
        --(INT('Data Sheet'!$A$15) &amp; "." &amp; BR1007),
        IF(AND((--(INT('Data Sheet'!$A$15) &amp; "." &amp; BR1007)&gt;=--('Data Sheet'!$A$15)), (--(INT('Data Sheet'!$A$15) &amp; "." &amp; BR1007)&lt;=--('Data Sheet'!$B$15))),
            --(INT('Data Sheet'!$A$15) &amp; "." &amp; BR1007),
            --(INT('Data Sheet'!$B$15) &amp; "." &amp; BR1007)
        )
    ),
    IF(BQ1007&lt;&gt;"",
        IF(INT('Data Sheet'!$A$15)=INT('Data Sheet'!$B$15),
            --(INT('Data Sheet'!$A$15) &amp; "." &amp; LEFT(BQ1007,3)),
            IF(AND((--(INT('Data Sheet'!$A$15) &amp; "." &amp; LEFT(BQ1007,3))&gt;=--('Data Sheet'!$A$15)), (--(INT('Data Sheet'!$A$15) &amp; "." &amp; LEFT(BQ1007,3))&lt;=--('Data Sheet'!$B$15))),
                --(INT('Data Sheet'!$A$15) &amp; "." &amp; LEFT(BQ1007,3)),
                --(INT('Data Sheet'!$B$15) &amp; "." &amp; LEFT(BQ1007,3))
            )
        ),
        "OK"
    )
)</f>
        <v>OK</v>
      </c>
      <c r="Q1007" s="23" t="str">
        <f>IF(BS1007&lt;&gt;"",
    IF(INT('Data Sheet'!$A$19)=INT('Data Sheet'!$B$15),
        --(INT('Data Sheet'!$A$15) &amp; "." &amp; BS1007),
        IF(AND((--(INT('Data Sheet'!$A$15) &amp; "." &amp; BS1007)&gt;=--('Data Sheet'!$A$15)), (--(INT('Data Sheet'!$A$15) &amp; "." &amp; BS1007)&lt;=--('Data Sheet'!$B$15))),
            --(INT('Data Sheet'!$A$15) &amp; "." &amp; BS1007),
            --(INT('Data Sheet'!$B$15) &amp; "." &amp; BS1007)
        )
    ),
    IF(BQ1007&lt;&gt;"",
        IF(INT('Data Sheet'!$A$15)=INT('Data Sheet'!$B$15),
            --(INT('Data Sheet'!$A$15) &amp; "." &amp; RIGHT(BQ1007,3)),
            IF(AND((--(INT('Data Sheet'!$A$15) &amp; "." &amp; RIGHT(BQ1007,3))&gt;=--('Data Sheet'!$A$15)), (--(INT('Data Sheet'!$A$15) &amp; "." &amp; RIGHT(BQ1007,3))&lt;=--('Data Sheet'!$B$15))),
                --(INT('Data Sheet'!$A$15) &amp; "." &amp; RIGHT(BQ1007,3)),
                --(INT('Data Sheet'!$B$15) &amp; "." &amp; RIGHT(BQ1007,3))
            )
        ),
        "OK"
    )
)</f>
        <v>OK</v>
      </c>
      <c r="R1007" s="19"/>
      <c r="S1007" s="19"/>
      <c r="T1007" s="19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1"/>
      <c r="AU1007" s="21"/>
      <c r="AV1007" s="21"/>
      <c r="AW1007" s="22"/>
      <c r="AX1007" s="99"/>
      <c r="AY1007" s="20"/>
      <c r="AZ1007" s="20"/>
      <c r="BA1007" s="22"/>
      <c r="BB1007">
        <v>999</v>
      </c>
      <c r="BC1007" s="80"/>
      <c r="BD1007" s="80"/>
      <c r="BE1007" s="80"/>
      <c r="BF1007" s="80"/>
      <c r="BG1007" s="32" t="str">
        <f t="shared" si="169"/>
        <v/>
      </c>
      <c r="BH1007" s="78">
        <f t="shared" si="167"/>
        <v>0</v>
      </c>
      <c r="BI1007" s="2">
        <f t="shared" si="170"/>
        <v>0</v>
      </c>
      <c r="BJ1007" s="2">
        <f t="shared" si="171"/>
        <v>0</v>
      </c>
      <c r="BK1007" s="2">
        <f t="shared" si="177"/>
        <v>0</v>
      </c>
    </row>
    <row r="1008" spans="2:63" ht="15" customHeight="1" thickBot="1" x14ac:dyDescent="0.3">
      <c r="B1008" s="24">
        <v>1000</v>
      </c>
      <c r="C1008" s="96" t="str">
        <f t="shared" si="172"/>
        <v/>
      </c>
      <c r="D1008" s="25" t="str">
        <f t="shared" si="166"/>
        <v>OK</v>
      </c>
      <c r="E1008" s="26" t="e">
        <f>VLOOKUP('Data Sheet'!$B$8,'Data Sheet'!$I$2:$J$9,2,FALSE)</f>
        <v>#N/A</v>
      </c>
      <c r="F1008" s="16" t="str">
        <f t="shared" si="173"/>
        <v/>
      </c>
      <c r="G1008" s="103">
        <f t="shared" si="174"/>
        <v>0</v>
      </c>
      <c r="H1008" s="27" t="s">
        <v>26</v>
      </c>
      <c r="I1008" s="27" t="s">
        <v>26</v>
      </c>
      <c r="J1008" s="27" t="str">
        <f>IF('Data Sheet'!$B$9="NC-50","N/A","OK")</f>
        <v>OK</v>
      </c>
      <c r="K1008" s="27" t="str">
        <f>IF('Data Sheet'!$B$9="NC-50","N/A","OK")</f>
        <v>OK</v>
      </c>
      <c r="L1008" s="27" t="str">
        <f t="shared" si="175"/>
        <v>OK</v>
      </c>
      <c r="M1008" s="27" t="str">
        <f t="shared" si="176"/>
        <v>OK</v>
      </c>
      <c r="N1008" s="18" t="str">
        <f>IF(BO1008&lt;&gt;"",
    IF(INT('Data Sheet'!$A$19)=INT('Data Sheet'!$B$19),
        --(INT('Data Sheet'!$A$19) &amp; "." &amp; BO1008),
        IF(AND((--(INT('Data Sheet'!$A$19) &amp; "." &amp; BO1008)&gt;=--('Data Sheet'!$A$19)), (--(INT('Data Sheet'!$A$19) &amp; "." &amp; BO1008)&lt;=--('Data Sheet'!$B$19))),
            --(INT('Data Sheet'!$A$19) &amp; "." &amp; BO1008),
            --(INT('Data Sheet'!$B$19) &amp; "." &amp; BO1008)
        )
    ),
    IF(BN1008&lt;&gt;"",
        IF(INT('Data Sheet'!$A$19)=INT('Data Sheet'!$B$19),
            --(INT('Data Sheet'!$A$19) &amp; "." &amp; LEFT(BN1008,3)),
            IF(AND((--(INT('Data Sheet'!$A$19) &amp; "." &amp; LEFT(BN1008,3))&gt;=--('Data Sheet'!$A$19)), (--(INT('Data Sheet'!$A$19) &amp; "." &amp; LEFT(BN1008,3))&lt;=--('Data Sheet'!$B$19))),
                --(INT('Data Sheet'!$A$19) &amp; "." &amp; LEFT(BN1008,3)),
                --(INT('Data Sheet'!$B$19) &amp; "." &amp; LEFT(BN1008,3))
            )
        ),
        "OK"
    )
)</f>
        <v>OK</v>
      </c>
      <c r="O1008" s="23" t="str">
        <f>IF(BP1008&lt;&gt;"",
    IF(INT('Data Sheet'!$A$19)=INT('Data Sheet'!$B$19),
        --(INT('Data Sheet'!$A$19) &amp; "." &amp; BP1008),
        IF(AND((--(INT('Data Sheet'!$A$19) &amp; "." &amp; BP1008)&gt;=--('Data Sheet'!$A$19)), (--(INT('Data Sheet'!$A$19) &amp; "." &amp; BP1008)&lt;=--('Data Sheet'!$B$19))),
            --(INT('Data Sheet'!$A$19) &amp; "." &amp; BP1008),
            --(INT('Data Sheet'!$B$19) &amp; "." &amp; BP1008)
        )
    ),
    IF(BN1008&lt;&gt;"",
        IF(INT('Data Sheet'!$A$19)=INT('Data Sheet'!$B$19),
            --(INT('Data Sheet'!$A$19) &amp; "." &amp; RIGHT(BN1008,3)),
            IF(AND((--(INT('Data Sheet'!$A$19) &amp; "." &amp; RIGHT(BN1008,3))&gt;=--('Data Sheet'!$A$19)), (--(INT('Data Sheet'!$A$19) &amp; "." &amp; RIGHT(BN1008,3))&lt;=--('Data Sheet'!$B$19))),
                --(INT('Data Sheet'!$A$19) &amp; "." &amp; RIGHT(BN1008,3)),
                --(INT('Data Sheet'!$B$19) &amp; "." &amp; RIGHT(BN1008,3))
            )
        ),
        "OK"
    )
)</f>
        <v>OK</v>
      </c>
      <c r="P1008" s="23" t="str">
        <f>IF(BR1008&lt;&gt;"",
    IF(INT('Data Sheet'!$A$19)=INT('Data Sheet'!$B$15),
        --(INT('Data Sheet'!$A$15) &amp; "." &amp; BR1008),
        IF(AND((--(INT('Data Sheet'!$A$15) &amp; "." &amp; BR1008)&gt;=--('Data Sheet'!$A$15)), (--(INT('Data Sheet'!$A$15) &amp; "." &amp; BR1008)&lt;=--('Data Sheet'!$B$15))),
            --(INT('Data Sheet'!$A$15) &amp; "." &amp; BR1008),
            --(INT('Data Sheet'!$B$15) &amp; "." &amp; BR1008)
        )
    ),
    IF(BQ1008&lt;&gt;"",
        IF(INT('Data Sheet'!$A$15)=INT('Data Sheet'!$B$15),
            --(INT('Data Sheet'!$A$15) &amp; "." &amp; LEFT(BQ1008,3)),
            IF(AND((--(INT('Data Sheet'!$A$15) &amp; "." &amp; LEFT(BQ1008,3))&gt;=--('Data Sheet'!$A$15)), (--(INT('Data Sheet'!$A$15) &amp; "." &amp; LEFT(BQ1008,3))&lt;=--('Data Sheet'!$B$15))),
                --(INT('Data Sheet'!$A$15) &amp; "." &amp; LEFT(BQ1008,3)),
                --(INT('Data Sheet'!$B$15) &amp; "." &amp; LEFT(BQ1008,3))
            )
        ),
        "OK"
    )
)</f>
        <v>OK</v>
      </c>
      <c r="Q1008" s="23" t="str">
        <f>IF(BS1008&lt;&gt;"",
    IF(INT('Data Sheet'!$A$19)=INT('Data Sheet'!$B$15),
        --(INT('Data Sheet'!$A$15) &amp; "." &amp; BS1008),
        IF(AND((--(INT('Data Sheet'!$A$15) &amp; "." &amp; BS1008)&gt;=--('Data Sheet'!$A$15)), (--(INT('Data Sheet'!$A$15) &amp; "." &amp; BS1008)&lt;=--('Data Sheet'!$B$15))),
            --(INT('Data Sheet'!$A$15) &amp; "." &amp; BS1008),
            --(INT('Data Sheet'!$B$15) &amp; "." &amp; BS1008)
        )
    ),
    IF(BQ1008&lt;&gt;"",
        IF(INT('Data Sheet'!$A$15)=INT('Data Sheet'!$B$15),
            --(INT('Data Sheet'!$A$15) &amp; "." &amp; RIGHT(BQ1008,3)),
            IF(AND((--(INT('Data Sheet'!$A$15) &amp; "." &amp; RIGHT(BQ1008,3))&gt;=--('Data Sheet'!$A$15)), (--(INT('Data Sheet'!$A$15) &amp; "." &amp; RIGHT(BQ1008,3))&lt;=--('Data Sheet'!$B$15))),
                --(INT('Data Sheet'!$A$15) &amp; "." &amp; RIGHT(BQ1008,3)),
                --(INT('Data Sheet'!$B$15) &amp; "." &amp; RIGHT(BQ1008,3))
            )
        ),
        "OK"
    )
)</f>
        <v>OK</v>
      </c>
      <c r="R1008" s="28"/>
      <c r="S1008" s="28"/>
      <c r="T1008" s="28"/>
      <c r="U1008" s="29"/>
      <c r="V1008" s="29"/>
      <c r="W1008" s="29"/>
      <c r="X1008" s="29"/>
      <c r="Y1008" s="29"/>
      <c r="Z1008" s="29"/>
      <c r="AA1008" s="29"/>
      <c r="AB1008" s="29"/>
      <c r="AC1008" s="29"/>
      <c r="AD1008" s="29"/>
      <c r="AE1008" s="29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30"/>
      <c r="AU1008" s="30"/>
      <c r="AV1008" s="30"/>
      <c r="AW1008" s="31"/>
      <c r="AX1008" s="100"/>
      <c r="AY1008" s="29"/>
      <c r="AZ1008" s="29"/>
      <c r="BA1008" s="31"/>
      <c r="BB1008">
        <v>1000</v>
      </c>
      <c r="BC1008" s="80"/>
      <c r="BD1008" s="80"/>
      <c r="BE1008" s="80"/>
      <c r="BF1008" s="80"/>
      <c r="BG1008" s="32" t="str">
        <f t="shared" si="169"/>
        <v/>
      </c>
      <c r="BH1008" s="78">
        <f t="shared" si="167"/>
        <v>0</v>
      </c>
      <c r="BI1008" s="2">
        <f t="shared" si="170"/>
        <v>0</v>
      </c>
      <c r="BJ1008" s="2">
        <f t="shared" si="171"/>
        <v>0</v>
      </c>
      <c r="BK1008" s="2">
        <f t="shared" si="177"/>
        <v>0</v>
      </c>
    </row>
  </sheetData>
  <sheetProtection deleteRows="0" selectLockedCells="1"/>
  <mergeCells count="33">
    <mergeCell ref="T2:AW2"/>
    <mergeCell ref="B3:E3"/>
    <mergeCell ref="F3:G3"/>
    <mergeCell ref="H3:J3"/>
    <mergeCell ref="K3:M3"/>
    <mergeCell ref="B2:E2"/>
    <mergeCell ref="F2:G2"/>
    <mergeCell ref="H2:J2"/>
    <mergeCell ref="K2:M2"/>
    <mergeCell ref="N2:S5"/>
    <mergeCell ref="T3:W3"/>
    <mergeCell ref="X3:AW3"/>
    <mergeCell ref="B4:E4"/>
    <mergeCell ref="F4:G4"/>
    <mergeCell ref="H4:J4"/>
    <mergeCell ref="K4:M4"/>
    <mergeCell ref="T4:W4"/>
    <mergeCell ref="X4:AW4"/>
    <mergeCell ref="X5:AW5"/>
    <mergeCell ref="B6:C6"/>
    <mergeCell ref="D6:Q6"/>
    <mergeCell ref="R6:S6"/>
    <mergeCell ref="T6:AW6"/>
    <mergeCell ref="N7:Q7"/>
    <mergeCell ref="D5:E5"/>
    <mergeCell ref="H5:J5"/>
    <mergeCell ref="K5:M5"/>
    <mergeCell ref="T5:W5"/>
    <mergeCell ref="B7:C7"/>
    <mergeCell ref="D7:G7"/>
    <mergeCell ref="H7:I7"/>
    <mergeCell ref="J7:K7"/>
    <mergeCell ref="L7:M7"/>
  </mergeCells>
  <conditionalFormatting sqref="G9:G1008">
    <cfRule type="expression" dxfId="35" priority="13">
      <formula>AND($G9&lt;0.699, NOT(ISBLANK($B9)))</formula>
    </cfRule>
    <cfRule type="expression" dxfId="34" priority="14">
      <formula>AND($G9&gt;=0.7, $G9&lt;=0.749, NOT(ISBLANK($B9)))</formula>
    </cfRule>
    <cfRule type="expression" dxfId="33" priority="15">
      <formula>AND($G9&lt;0.8, NOT(ISBLANK($B9)))</formula>
    </cfRule>
  </conditionalFormatting>
  <conditionalFormatting sqref="J9:K1008">
    <cfRule type="cellIs" dxfId="32" priority="12" operator="equal">
      <formula>"MIN"</formula>
    </cfRule>
  </conditionalFormatting>
  <conditionalFormatting sqref="L9:L1008">
    <cfRule type="expression" dxfId="31" priority="3">
      <formula>$AP9="X"</formula>
    </cfRule>
  </conditionalFormatting>
  <conditionalFormatting sqref="M9:M1008">
    <cfRule type="expression" dxfId="30" priority="1">
      <formula>$AQ9="X"</formula>
    </cfRule>
  </conditionalFormatting>
  <conditionalFormatting sqref="O9:O1008">
    <cfRule type="expression" dxfId="29" priority="5">
      <formula>$R9="X"</formula>
    </cfRule>
  </conditionalFormatting>
  <conditionalFormatting sqref="Q9:Q1008">
    <cfRule type="expression" dxfId="28" priority="4">
      <formula>$S9="X"</formula>
    </cfRule>
  </conditionalFormatting>
  <conditionalFormatting sqref="R9:S1008">
    <cfRule type="notContainsBlanks" dxfId="27" priority="16">
      <formula>LEN(TRIM(R9))&gt;0</formula>
    </cfRule>
  </conditionalFormatting>
  <conditionalFormatting sqref="T9:Y1008">
    <cfRule type="cellIs" dxfId="26" priority="11" operator="equal">
      <formula>"X"</formula>
    </cfRule>
  </conditionalFormatting>
  <conditionalFormatting sqref="Z9:AA1008">
    <cfRule type="cellIs" dxfId="25" priority="10" operator="equal">
      <formula>"X"</formula>
    </cfRule>
  </conditionalFormatting>
  <conditionalFormatting sqref="AB9:AF1008">
    <cfRule type="cellIs" dxfId="24" priority="9" operator="equal">
      <formula>"X"</formula>
    </cfRule>
  </conditionalFormatting>
  <conditionalFormatting sqref="AG9:AH1008">
    <cfRule type="cellIs" dxfId="23" priority="8" operator="equal">
      <formula>"X"</formula>
    </cfRule>
  </conditionalFormatting>
  <conditionalFormatting sqref="AI9:AN1008">
    <cfRule type="cellIs" dxfId="22" priority="7" operator="equal">
      <formula>"X"</formula>
    </cfRule>
  </conditionalFormatting>
  <conditionalFormatting sqref="AO9:AW1008">
    <cfRule type="containsText" dxfId="21" priority="2" operator="containsText" text="X">
      <formula>NOT(ISERROR(SEARCH("X",AO9)))</formula>
    </cfRule>
  </conditionalFormatting>
  <conditionalFormatting sqref="AX9:BA1008">
    <cfRule type="cellIs" dxfId="20" priority="6" operator="equal">
      <formula>"X"</formula>
    </cfRule>
  </conditionalFormatting>
  <pageMargins left="0.7" right="0.7" top="0.75" bottom="0.75" header="0.3" footer="0.3"/>
  <pageSetup scale="47" fitToHeight="0" orientation="landscape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FC010-EB4C-4416-B2B2-C215199E7C8A}">
  <sheetPr>
    <pageSetUpPr fitToPage="1"/>
  </sheetPr>
  <dimension ref="B1:BX608"/>
  <sheetViews>
    <sheetView zoomScale="90" zoomScaleNormal="90" workbookViewId="0">
      <pane xSplit="1" ySplit="8" topLeftCell="AB9" activePane="bottomRight" state="frozen"/>
      <selection pane="topRight" activeCell="B1" sqref="B1"/>
      <selection pane="bottomLeft" activeCell="A9" sqref="A9"/>
      <selection pane="bottomRight" activeCell="BX9" sqref="BX9"/>
    </sheetView>
  </sheetViews>
  <sheetFormatPr defaultColWidth="9.140625" defaultRowHeight="14.25" x14ac:dyDescent="0.2"/>
  <cols>
    <col min="1" max="1" width="3" style="2" customWidth="1"/>
    <col min="2" max="2" width="4.5703125" style="2" customWidth="1"/>
    <col min="3" max="3" width="9.5703125" style="2" customWidth="1"/>
    <col min="4" max="4" width="10.28515625" style="2" customWidth="1"/>
    <col min="5" max="5" width="5.140625" style="2" customWidth="1"/>
    <col min="6" max="6" width="4.85546875" style="2" customWidth="1"/>
    <col min="7" max="7" width="7" style="2" customWidth="1"/>
    <col min="8" max="8" width="6.7109375" style="2" customWidth="1"/>
    <col min="9" max="9" width="5.28515625" style="2" customWidth="1"/>
    <col min="10" max="10" width="5.7109375" style="2" customWidth="1"/>
    <col min="11" max="11" width="6.140625" style="2" customWidth="1"/>
    <col min="12" max="12" width="5.85546875" style="2" customWidth="1"/>
    <col min="13" max="13" width="6.5703125" style="2" customWidth="1"/>
    <col min="14" max="14" width="8.85546875" style="4" customWidth="1"/>
    <col min="15" max="17" width="8.85546875" style="2" customWidth="1"/>
    <col min="18" max="18" width="4" style="2" customWidth="1"/>
    <col min="19" max="25" width="3.5703125" style="2" customWidth="1"/>
    <col min="26" max="26" width="3" style="2" customWidth="1"/>
    <col min="27" max="37" width="3.5703125" style="2" customWidth="1"/>
    <col min="38" max="40" width="3.140625" style="2" customWidth="1"/>
    <col min="41" max="42" width="3.5703125" style="2" customWidth="1"/>
    <col min="43" max="48" width="3.140625" style="2" customWidth="1"/>
    <col min="49" max="49" width="2.85546875" style="2" customWidth="1"/>
    <col min="50" max="53" width="3.28515625" style="2" customWidth="1"/>
    <col min="54" max="59" width="9.140625" style="2"/>
    <col min="60" max="60" width="4.5703125" style="2" hidden="1" customWidth="1"/>
    <col min="61" max="61" width="0" style="2" hidden="1" customWidth="1"/>
    <col min="62" max="75" width="9.140625" style="2"/>
    <col min="76" max="76" width="13.28515625" style="2" customWidth="1"/>
    <col min="77" max="16384" width="9.140625" style="2"/>
  </cols>
  <sheetData>
    <row r="1" spans="2:76" ht="15" thickBot="1" x14ac:dyDescent="0.25">
      <c r="AX1" s="32"/>
      <c r="AY1" s="32"/>
      <c r="AZ1" s="32"/>
      <c r="BA1" s="32"/>
    </row>
    <row r="2" spans="2:76" ht="15.75" customHeight="1" thickBot="1" x14ac:dyDescent="0.25">
      <c r="B2" s="355" t="s">
        <v>24</v>
      </c>
      <c r="C2" s="356"/>
      <c r="D2" s="356"/>
      <c r="E2" s="356"/>
      <c r="F2" s="349">
        <f>'Sum HWDP'!H4</f>
        <v>0</v>
      </c>
      <c r="G2" s="423"/>
      <c r="H2" s="350"/>
      <c r="I2" s="355"/>
      <c r="J2" s="356"/>
      <c r="K2" s="357"/>
      <c r="L2" s="373"/>
      <c r="M2" s="375"/>
      <c r="N2" s="401"/>
      <c r="O2" s="401"/>
      <c r="P2" s="401"/>
      <c r="Q2" s="401"/>
      <c r="R2" s="401"/>
      <c r="S2" s="402"/>
      <c r="T2" s="367" t="s">
        <v>18</v>
      </c>
      <c r="U2" s="368"/>
      <c r="V2" s="368"/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  <c r="AO2" s="368"/>
      <c r="AP2" s="368"/>
      <c r="AQ2" s="368"/>
      <c r="AR2" s="368"/>
      <c r="AS2" s="368"/>
      <c r="AT2" s="368"/>
      <c r="AU2" s="368"/>
      <c r="AV2" s="368"/>
      <c r="AW2" s="369"/>
      <c r="AX2" s="87"/>
      <c r="AY2" s="88"/>
      <c r="AZ2" s="88"/>
      <c r="BA2" s="89"/>
    </row>
    <row r="3" spans="2:76" ht="15.75" thickBot="1" x14ac:dyDescent="0.3">
      <c r="B3" s="355" t="s">
        <v>35</v>
      </c>
      <c r="C3" s="356"/>
      <c r="D3" s="356"/>
      <c r="E3" s="356"/>
      <c r="F3" s="349">
        <f>'Sum HWDP'!H5</f>
        <v>0</v>
      </c>
      <c r="G3" s="423"/>
      <c r="H3" s="350"/>
      <c r="I3" s="355" t="s">
        <v>36</v>
      </c>
      <c r="J3" s="356"/>
      <c r="K3" s="357"/>
      <c r="L3" s="373">
        <f>'Sum HWDP'!H7</f>
        <v>0</v>
      </c>
      <c r="M3" s="375"/>
      <c r="N3" s="403"/>
      <c r="O3" s="403"/>
      <c r="P3" s="403"/>
      <c r="Q3" s="403"/>
      <c r="R3" s="403"/>
      <c r="S3" s="404"/>
      <c r="T3" s="398" t="s">
        <v>19</v>
      </c>
      <c r="U3" s="399"/>
      <c r="V3" s="399"/>
      <c r="W3" s="399"/>
      <c r="X3" s="400"/>
      <c r="Y3" s="407" t="str" cm="1">
        <f t="array" ref="Y3">_xlfn.IFS('Data Sheet'!B12="ND",'Data Sheet'!M2,'Data Sheet'!B12="TX",'Data Sheet'!M4,'Data Sheet'!B12="WY",'Data Sheet'!M3)</f>
        <v>Address 1</v>
      </c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  <c r="AL3" s="408"/>
      <c r="AM3" s="408"/>
      <c r="AN3" s="408"/>
      <c r="AO3" s="408"/>
      <c r="AP3" s="408"/>
      <c r="AQ3" s="408"/>
      <c r="AR3" s="408"/>
      <c r="AS3" s="408"/>
      <c r="AT3" s="408"/>
      <c r="AU3" s="408"/>
      <c r="AV3" s="408"/>
      <c r="AW3" s="409"/>
      <c r="AX3" s="84"/>
      <c r="AY3" s="85"/>
      <c r="AZ3" s="85"/>
      <c r="BA3" s="86"/>
    </row>
    <row r="4" spans="2:76" ht="13.5" customHeight="1" thickBot="1" x14ac:dyDescent="0.3">
      <c r="B4" s="355" t="s">
        <v>23</v>
      </c>
      <c r="C4" s="356"/>
      <c r="D4" s="356"/>
      <c r="E4" s="357"/>
      <c r="F4" s="358">
        <f>'Sum HWDP'!H6</f>
        <v>0</v>
      </c>
      <c r="G4" s="429"/>
      <c r="H4" s="359"/>
      <c r="I4" s="56" t="s">
        <v>17</v>
      </c>
      <c r="J4" s="57"/>
      <c r="K4" s="58"/>
      <c r="L4" s="373">
        <f>'Sum HWDP'!H8</f>
        <v>0</v>
      </c>
      <c r="M4" s="375"/>
      <c r="N4" s="403"/>
      <c r="O4" s="403"/>
      <c r="P4" s="403"/>
      <c r="Q4" s="403"/>
      <c r="R4" s="403"/>
      <c r="S4" s="404"/>
      <c r="T4" s="416" t="s">
        <v>20</v>
      </c>
      <c r="U4" s="417"/>
      <c r="V4" s="417"/>
      <c r="W4" s="417"/>
      <c r="X4" s="418"/>
      <c r="Y4" s="410" t="s">
        <v>45</v>
      </c>
      <c r="Z4" s="411"/>
      <c r="AA4" s="411"/>
      <c r="AB4" s="411"/>
      <c r="AC4" s="411"/>
      <c r="AD4" s="411"/>
      <c r="AE4" s="411"/>
      <c r="AF4" s="411"/>
      <c r="AG4" s="411"/>
      <c r="AH4" s="411"/>
      <c r="AI4" s="411"/>
      <c r="AJ4" s="411"/>
      <c r="AK4" s="411"/>
      <c r="AL4" s="411"/>
      <c r="AM4" s="411"/>
      <c r="AN4" s="411"/>
      <c r="AO4" s="411"/>
      <c r="AP4" s="411"/>
      <c r="AQ4" s="411"/>
      <c r="AR4" s="411"/>
      <c r="AS4" s="411"/>
      <c r="AT4" s="411"/>
      <c r="AU4" s="411"/>
      <c r="AV4" s="411"/>
      <c r="AW4" s="412"/>
      <c r="AX4" s="84"/>
      <c r="AY4" s="85"/>
      <c r="AZ4" s="85"/>
      <c r="BA4" s="86"/>
    </row>
    <row r="5" spans="2:76" ht="12.75" customHeight="1" thickBot="1" x14ac:dyDescent="0.3">
      <c r="B5" s="424" t="s">
        <v>16</v>
      </c>
      <c r="C5" s="425"/>
      <c r="D5" s="426"/>
      <c r="E5" s="427">
        <f>'Sum HWDP'!G11</f>
        <v>0</v>
      </c>
      <c r="F5" s="428"/>
      <c r="G5" s="424" t="s">
        <v>14</v>
      </c>
      <c r="H5" s="426"/>
      <c r="I5" s="427">
        <f>'Sum HWDP'!D11</f>
        <v>0</v>
      </c>
      <c r="J5" s="428"/>
      <c r="K5" s="59" t="s">
        <v>25</v>
      </c>
      <c r="L5" s="349" t="str">
        <f>'Data Sheet'!B10</f>
        <v>N/A</v>
      </c>
      <c r="M5" s="350"/>
      <c r="N5" s="405"/>
      <c r="O5" s="405"/>
      <c r="P5" s="405"/>
      <c r="Q5" s="405"/>
      <c r="R5" s="405"/>
      <c r="S5" s="406"/>
      <c r="T5" s="419" t="s">
        <v>21</v>
      </c>
      <c r="U5" s="420"/>
      <c r="V5" s="420"/>
      <c r="W5" s="420"/>
      <c r="X5" s="421"/>
      <c r="Y5" s="413" t="str" cm="1">
        <f t="array" ref="Y5">_xlfn.IFS('Data Sheet'!B12="ND",'Data Sheet'!M6,'Data Sheet'!B12="TX",'Data Sheet'!M7,'Data Sheet'!B12="WY",'Data Sheet'!M7)</f>
        <v xml:space="preserve"> Owner 1, (C) 555-555-5555</v>
      </c>
      <c r="Z5" s="414"/>
      <c r="AA5" s="414"/>
      <c r="AB5" s="414"/>
      <c r="AC5" s="414"/>
      <c r="AD5" s="414"/>
      <c r="AE5" s="414"/>
      <c r="AF5" s="414"/>
      <c r="AG5" s="414"/>
      <c r="AH5" s="414"/>
      <c r="AI5" s="414"/>
      <c r="AJ5" s="414"/>
      <c r="AK5" s="414"/>
      <c r="AL5" s="414"/>
      <c r="AM5" s="414"/>
      <c r="AN5" s="414"/>
      <c r="AO5" s="414"/>
      <c r="AP5" s="414"/>
      <c r="AQ5" s="414"/>
      <c r="AR5" s="414"/>
      <c r="AS5" s="414"/>
      <c r="AT5" s="414"/>
      <c r="AU5" s="414"/>
      <c r="AV5" s="414"/>
      <c r="AW5" s="415"/>
      <c r="AX5" s="84"/>
      <c r="AY5" s="85"/>
      <c r="AZ5" s="85"/>
      <c r="BA5" s="86"/>
      <c r="BH5" s="2">
        <f>COUNTIF(BH9:BH608,"&gt;0")</f>
        <v>0</v>
      </c>
    </row>
    <row r="6" spans="2:76" ht="14.25" customHeight="1" thickBot="1" x14ac:dyDescent="0.25">
      <c r="B6" s="360" t="s">
        <v>50</v>
      </c>
      <c r="C6" s="430"/>
      <c r="D6" s="430"/>
      <c r="E6" s="430"/>
      <c r="F6" s="361"/>
      <c r="G6" s="353" t="s">
        <v>22</v>
      </c>
      <c r="H6" s="366"/>
      <c r="I6" s="366"/>
      <c r="J6" s="366"/>
      <c r="K6" s="366"/>
      <c r="L6" s="366"/>
      <c r="M6" s="366"/>
      <c r="N6" s="366"/>
      <c r="O6" s="366"/>
      <c r="P6" s="366"/>
      <c r="Q6" s="366"/>
      <c r="R6" s="364" t="s">
        <v>15</v>
      </c>
      <c r="S6" s="365"/>
      <c r="T6" s="364" t="s">
        <v>11</v>
      </c>
      <c r="U6" s="388"/>
      <c r="V6" s="388"/>
      <c r="W6" s="388"/>
      <c r="X6" s="388"/>
      <c r="Y6" s="388"/>
      <c r="Z6" s="388"/>
      <c r="AA6" s="388"/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/>
      <c r="AN6" s="388"/>
      <c r="AO6" s="388"/>
      <c r="AP6" s="388"/>
      <c r="AQ6" s="388"/>
      <c r="AR6" s="388"/>
      <c r="AS6" s="388"/>
      <c r="AT6" s="388"/>
      <c r="AU6" s="388"/>
      <c r="AV6" s="388"/>
      <c r="AW6" s="365"/>
      <c r="AX6" s="81"/>
      <c r="AY6" s="82"/>
      <c r="AZ6" s="82"/>
      <c r="BA6" s="83"/>
      <c r="BH6" s="2">
        <f>COUNTIF(BH9:BH608,"&gt;1")</f>
        <v>0</v>
      </c>
    </row>
    <row r="7" spans="2:76" ht="16.5" customHeight="1" thickBot="1" x14ac:dyDescent="0.25">
      <c r="B7" s="364" t="s">
        <v>30</v>
      </c>
      <c r="C7" s="422"/>
      <c r="D7" s="365"/>
      <c r="E7" s="364" t="s">
        <v>37</v>
      </c>
      <c r="F7" s="365"/>
      <c r="G7" s="364" t="s">
        <v>27</v>
      </c>
      <c r="H7" s="388"/>
      <c r="I7" s="365"/>
      <c r="J7" s="364" t="s">
        <v>7</v>
      </c>
      <c r="K7" s="365"/>
      <c r="L7" s="364" t="s">
        <v>10</v>
      </c>
      <c r="M7" s="365"/>
      <c r="N7" s="362" t="s">
        <v>66</v>
      </c>
      <c r="O7" s="363"/>
      <c r="P7" s="363"/>
      <c r="Q7" s="363"/>
      <c r="R7" s="39">
        <f>COUNTA(R9:R608)</f>
        <v>0</v>
      </c>
      <c r="S7" s="39">
        <f t="shared" ref="S7:AW7" si="0">COUNTA(S9:S608)</f>
        <v>0</v>
      </c>
      <c r="T7" s="39">
        <f t="shared" si="0"/>
        <v>0</v>
      </c>
      <c r="U7" s="39">
        <f t="shared" si="0"/>
        <v>0</v>
      </c>
      <c r="V7" s="39">
        <f t="shared" si="0"/>
        <v>0</v>
      </c>
      <c r="W7" s="39">
        <f t="shared" si="0"/>
        <v>0</v>
      </c>
      <c r="X7" s="39">
        <f t="shared" si="0"/>
        <v>0</v>
      </c>
      <c r="Y7" s="39">
        <f t="shared" si="0"/>
        <v>0</v>
      </c>
      <c r="Z7" s="39">
        <f t="shared" si="0"/>
        <v>0</v>
      </c>
      <c r="AA7" s="39">
        <f t="shared" si="0"/>
        <v>0</v>
      </c>
      <c r="AB7" s="39">
        <f t="shared" si="0"/>
        <v>0</v>
      </c>
      <c r="AC7" s="39">
        <f t="shared" si="0"/>
        <v>0</v>
      </c>
      <c r="AD7" s="39">
        <f t="shared" si="0"/>
        <v>0</v>
      </c>
      <c r="AE7" s="39">
        <f t="shared" si="0"/>
        <v>0</v>
      </c>
      <c r="AF7" s="39">
        <f t="shared" si="0"/>
        <v>0</v>
      </c>
      <c r="AG7" s="39">
        <f t="shared" si="0"/>
        <v>0</v>
      </c>
      <c r="AH7" s="39">
        <f t="shared" si="0"/>
        <v>0</v>
      </c>
      <c r="AI7" s="39">
        <f t="shared" si="0"/>
        <v>0</v>
      </c>
      <c r="AJ7" s="39">
        <f t="shared" si="0"/>
        <v>0</v>
      </c>
      <c r="AK7" s="39">
        <f t="shared" si="0"/>
        <v>0</v>
      </c>
      <c r="AL7" s="39">
        <f t="shared" si="0"/>
        <v>0</v>
      </c>
      <c r="AM7" s="39">
        <f t="shared" si="0"/>
        <v>0</v>
      </c>
      <c r="AN7" s="39">
        <f t="shared" si="0"/>
        <v>0</v>
      </c>
      <c r="AO7" s="39">
        <f t="shared" si="0"/>
        <v>0</v>
      </c>
      <c r="AP7" s="39">
        <f t="shared" si="0"/>
        <v>0</v>
      </c>
      <c r="AQ7" s="39">
        <f t="shared" si="0"/>
        <v>0</v>
      </c>
      <c r="AR7" s="39">
        <f t="shared" si="0"/>
        <v>0</v>
      </c>
      <c r="AS7" s="39">
        <f t="shared" si="0"/>
        <v>0</v>
      </c>
      <c r="AT7" s="39">
        <f t="shared" si="0"/>
        <v>0</v>
      </c>
      <c r="AU7" s="39">
        <f t="shared" si="0"/>
        <v>0</v>
      </c>
      <c r="AV7" s="39">
        <f t="shared" si="0"/>
        <v>0</v>
      </c>
      <c r="AW7" s="39">
        <f t="shared" si="0"/>
        <v>0</v>
      </c>
      <c r="AX7" s="39">
        <f>COUNTA(AX9:AX608)</f>
        <v>0</v>
      </c>
      <c r="AY7" s="39">
        <f>COUNTA(AY9:AY608)</f>
        <v>0</v>
      </c>
      <c r="AZ7" s="39">
        <f>COUNTA(AZ9:AZ608)</f>
        <v>0</v>
      </c>
      <c r="BA7" s="39">
        <f>COUNTA(BA9:BA608)</f>
        <v>0</v>
      </c>
      <c r="BH7" s="101">
        <f>COUNTIFS(BH9:BH608,2)+IF(COUNTIF(BH9:BH608,3)=0,0,COUNTIF(BH9:BH608,3)+1)+IF(COUNTIF(BH9:BH608,4)=0,0,COUNTIF(BH9:BH608,4)+2)</f>
        <v>0</v>
      </c>
    </row>
    <row r="8" spans="2:76" ht="114" customHeight="1" thickBot="1" x14ac:dyDescent="0.25">
      <c r="B8" s="60" t="s">
        <v>12</v>
      </c>
      <c r="C8" s="44" t="s">
        <v>39</v>
      </c>
      <c r="D8" s="41" t="s">
        <v>6</v>
      </c>
      <c r="E8" s="42" t="s">
        <v>8</v>
      </c>
      <c r="F8" s="43" t="s">
        <v>9</v>
      </c>
      <c r="G8" s="44" t="s">
        <v>28</v>
      </c>
      <c r="H8" s="45" t="s">
        <v>29</v>
      </c>
      <c r="I8" s="44" t="s">
        <v>38</v>
      </c>
      <c r="J8" s="44" t="s">
        <v>8</v>
      </c>
      <c r="K8" s="44" t="s">
        <v>9</v>
      </c>
      <c r="L8" s="44" t="s">
        <v>8</v>
      </c>
      <c r="M8" s="44" t="s">
        <v>9</v>
      </c>
      <c r="N8" s="61" t="s">
        <v>111</v>
      </c>
      <c r="O8" s="44" t="s">
        <v>112</v>
      </c>
      <c r="P8" s="44" t="s">
        <v>113</v>
      </c>
      <c r="Q8" s="44" t="s">
        <v>112</v>
      </c>
      <c r="R8" s="46" t="s">
        <v>58</v>
      </c>
      <c r="S8" s="46" t="s">
        <v>144</v>
      </c>
      <c r="T8" s="47" t="s">
        <v>143</v>
      </c>
      <c r="U8" s="47" t="s">
        <v>142</v>
      </c>
      <c r="V8" s="48" t="s">
        <v>141</v>
      </c>
      <c r="W8" s="47" t="s">
        <v>140</v>
      </c>
      <c r="X8" s="49" t="s">
        <v>186</v>
      </c>
      <c r="Y8" s="49" t="s">
        <v>187</v>
      </c>
      <c r="Z8" s="49" t="s">
        <v>128</v>
      </c>
      <c r="AA8" s="49" t="s">
        <v>129</v>
      </c>
      <c r="AB8" s="49" t="s">
        <v>121</v>
      </c>
      <c r="AC8" s="49" t="s">
        <v>126</v>
      </c>
      <c r="AD8" s="49" t="s">
        <v>126</v>
      </c>
      <c r="AE8" s="49" t="s">
        <v>139</v>
      </c>
      <c r="AF8" s="49" t="s">
        <v>138</v>
      </c>
      <c r="AG8" s="50" t="s">
        <v>155</v>
      </c>
      <c r="AH8" s="50" t="s">
        <v>154</v>
      </c>
      <c r="AI8" s="51" t="s">
        <v>153</v>
      </c>
      <c r="AJ8" s="51" t="s">
        <v>68</v>
      </c>
      <c r="AK8" s="51" t="s">
        <v>63</v>
      </c>
      <c r="AL8" s="51" t="s">
        <v>152</v>
      </c>
      <c r="AM8" s="51" t="s">
        <v>151</v>
      </c>
      <c r="AN8" s="51" t="s">
        <v>150</v>
      </c>
      <c r="AO8" s="52" t="s">
        <v>149</v>
      </c>
      <c r="AP8" s="52" t="s">
        <v>148</v>
      </c>
      <c r="AQ8" s="52" t="s">
        <v>56</v>
      </c>
      <c r="AR8" s="52" t="s">
        <v>123</v>
      </c>
      <c r="AS8" s="52" t="s">
        <v>124</v>
      </c>
      <c r="AT8" s="52" t="s">
        <v>147</v>
      </c>
      <c r="AU8" s="52" t="s">
        <v>146</v>
      </c>
      <c r="AV8" s="52" t="s">
        <v>145</v>
      </c>
      <c r="AW8" s="53" t="s">
        <v>125</v>
      </c>
      <c r="AX8" s="49" t="s">
        <v>181</v>
      </c>
      <c r="AY8" s="49" t="s">
        <v>182</v>
      </c>
      <c r="AZ8" s="49" t="s">
        <v>183</v>
      </c>
      <c r="BA8" s="49" t="s">
        <v>184</v>
      </c>
      <c r="BC8" s="2" t="s">
        <v>109</v>
      </c>
      <c r="BD8" s="2" t="s">
        <v>110</v>
      </c>
      <c r="BE8" s="2" t="s">
        <v>109</v>
      </c>
      <c r="BF8" s="2" t="s">
        <v>110</v>
      </c>
      <c r="BH8" s="5"/>
      <c r="BN8" s="151" t="s">
        <v>299</v>
      </c>
      <c r="BO8" s="2" t="s">
        <v>300</v>
      </c>
      <c r="BP8" s="2" t="s">
        <v>301</v>
      </c>
      <c r="BQ8" s="151" t="s">
        <v>302</v>
      </c>
      <c r="BR8" s="2" t="s">
        <v>303</v>
      </c>
      <c r="BS8" s="2" t="s">
        <v>305</v>
      </c>
      <c r="BT8" s="2" t="s">
        <v>308</v>
      </c>
      <c r="BU8" s="151" t="s">
        <v>309</v>
      </c>
      <c r="BV8" s="151" t="s">
        <v>310</v>
      </c>
      <c r="BW8" s="151" t="s">
        <v>311</v>
      </c>
      <c r="BX8" s="2" t="s">
        <v>312</v>
      </c>
    </row>
    <row r="9" spans="2:76" ht="15" customHeight="1" x14ac:dyDescent="0.2">
      <c r="B9" s="6">
        <v>1</v>
      </c>
      <c r="C9" s="7" t="str">
        <f>CONCATENATE('Data Sheet'!B8,'Data Sheet'!G2)</f>
        <v>" HWDP</v>
      </c>
      <c r="D9" s="97" t="str">
        <f>BG9</f>
        <v/>
      </c>
      <c r="E9" s="7" t="str">
        <f>IF('Sum HWDP'!D10="TH-Hill DS-1 Vol 3 CAT 2: Clean and Visual Ends only","N/A","OK")</f>
        <v>OK</v>
      </c>
      <c r="F9" s="7" t="str">
        <f>IF('Sum HWDP'!D10="TH-Hill DS-1 Vol 3 CAT 2: Clean and Visual Ends only","N/A","OK")</f>
        <v>OK</v>
      </c>
      <c r="G9" s="79"/>
      <c r="H9" s="79"/>
      <c r="I9" s="9" t="s">
        <v>51</v>
      </c>
      <c r="J9" s="79" t="str">
        <f t="shared" ref="J9:K24" si="1">IF(AP9="X", "MIN", "OK")</f>
        <v>OK</v>
      </c>
      <c r="K9" s="79" t="str">
        <f t="shared" si="1"/>
        <v>OK</v>
      </c>
      <c r="L9" s="17" t="str">
        <f>IF('Data Sheet'!$B$9="NC-50","N/A","OK")</f>
        <v>OK</v>
      </c>
      <c r="M9" s="17" t="str">
        <f>IF('Data Sheet'!$B$9="NC-50","N/A","OK")</f>
        <v>OK</v>
      </c>
      <c r="N9" s="23" t="str">
        <f>IF(BO9&lt;&gt;"",
    IF(INT('Data Sheet'!$A$19)=INT('Data Sheet'!$B$19),
        --(INT('Data Sheet'!$A$19) &amp; "." &amp; BO9),
        IF(AND((--(INT('Data Sheet'!$A$19) &amp; "." &amp; BO9)&gt;=--('Data Sheet'!$A$19)), (--(INT('Data Sheet'!$A$19) &amp; "." &amp; BO9)&lt;=--('Data Sheet'!$B$19))),
            --(INT('Data Sheet'!$A$19) &amp; "." &amp; BO9),
            --(INT('Data Sheet'!$B$19) &amp; "." &amp; BO9)
        )
    ),
    IF(BN9&lt;&gt;"",
        IF(INT('Data Sheet'!$A$19)=INT('Data Sheet'!$B$19),
            --(INT('Data Sheet'!$A$19) &amp; "." &amp; LEFT(BN9,3)),
            IF(AND((--(INT('Data Sheet'!$A$19) &amp; "." &amp; LEFT(BN9,3))&gt;=--('Data Sheet'!$A$19)), (--(INT('Data Sheet'!$A$19) &amp; "." &amp; LEFT(BN9,3))&lt;=--('Data Sheet'!$B$19))),
                --(INT('Data Sheet'!$A$19) &amp; "." &amp; LEFT(BN9,3)),
                --(INT('Data Sheet'!$B$19) &amp; "." &amp; LEFT(BN9,3))
            )
        ),
        "OK"
    )
)</f>
        <v>OK</v>
      </c>
      <c r="O9" s="23" t="str">
        <f>IF(BP9&lt;&gt;"",
    IF(INT('Data Sheet'!$A$19)=INT('Data Sheet'!$B$19),
        --(INT('Data Sheet'!$A$19) &amp; "." &amp; BP9),
        IF(AND((--(INT('Data Sheet'!$A$19) &amp; "." &amp; BP9)&gt;=--('Data Sheet'!$A$19)), (--(INT('Data Sheet'!$A$19) &amp; "." &amp; BP9)&lt;=--('Data Sheet'!$B$19))),
            --(INT('Data Sheet'!$A$19) &amp; "." &amp; BP9),
            --(INT('Data Sheet'!$B$19) &amp; "." &amp; BP9)
        )
    ),
    IF(BN9&lt;&gt;"",
        IF(INT('Data Sheet'!$A$19)=INT('Data Sheet'!$B$19),
            --(INT('Data Sheet'!$A$19) &amp; "." &amp; RIGHT(BN9,3)),
            IF(AND((--(INT('Data Sheet'!$A$19) &amp; "." &amp; RIGHT(BN9,3))&gt;=--('Data Sheet'!$A$19)), (--(INT('Data Sheet'!$A$19) &amp; "." &amp; RIGHT(BN9,3))&lt;=--('Data Sheet'!$B$19))),
                --(INT('Data Sheet'!$A$19) &amp; "." &amp; RIGHT(BN9,3)),
                --(INT('Data Sheet'!$B$19) &amp; "." &amp; RIGHT(BN9,3))
            )
        ),
        "OK"
    )
)</f>
        <v>OK</v>
      </c>
      <c r="P9" s="23" t="str">
        <f>IF(BR9&lt;&gt;"",
    IF(INT('Data Sheet'!$A$19)=INT('Data Sheet'!$B$15),
        --(INT('Data Sheet'!$A$15) &amp; "." &amp; BR9),
        IF(AND((--(INT('Data Sheet'!$A$15) &amp; "." &amp; BR9)&gt;=--('Data Sheet'!$A$15)), (--(INT('Data Sheet'!$A$15) &amp; "." &amp; BR9)&lt;=--('Data Sheet'!$B$15))),
            --(INT('Data Sheet'!$A$15) &amp; "." &amp; BR9),
            --(INT('Data Sheet'!$B$15) &amp; "." &amp; BR9)
        )
    ),
    IF(BQ9&lt;&gt;"",
        IF(INT('Data Sheet'!$A$15)=INT('Data Sheet'!$B$15),
            --(INT('Data Sheet'!$A$15) &amp; "." &amp; LEFT(BQ9,3)),
            IF(AND((--(INT('Data Sheet'!$A$15) &amp; "." &amp; LEFT(BQ9,3))&gt;=--('Data Sheet'!$A$15)), (--(INT('Data Sheet'!$A$15) &amp; "." &amp; LEFT(BQ9,3))&lt;=--('Data Sheet'!$B$15))),
                --(INT('Data Sheet'!$A$15) &amp; "." &amp; LEFT(BQ9,3)),
                --(INT('Data Sheet'!$B$15) &amp; "." &amp; LEFT(BQ9,3))
            )
        ),
        "OK"
    )
)</f>
        <v>OK</v>
      </c>
      <c r="Q9" s="23" t="str">
        <f>IF(BS9&lt;&gt;"",
    IF(INT('Data Sheet'!$A$19)=INT('Data Sheet'!$B$15),
        --(INT('Data Sheet'!$A$15) &amp; "." &amp; BS9),
        IF(AND((--(INT('Data Sheet'!$A$15) &amp; "." &amp; BS9)&gt;=--('Data Sheet'!$A$15)), (--(INT('Data Sheet'!$A$15) &amp; "." &amp; BS9)&lt;=--('Data Sheet'!$B$15))),
            --(INT('Data Sheet'!$A$15) &amp; "." &amp; BS9),
            --(INT('Data Sheet'!$B$15) &amp; "." &amp; BS9)
        )
    ),
    IF(BQ9&lt;&gt;"",
        IF(INT('Data Sheet'!$A$15)=INT('Data Sheet'!$B$15),
            --(INT('Data Sheet'!$A$15) &amp; "." &amp; RIGHT(BQ9,3)),
            IF(AND((--(INT('Data Sheet'!$A$15) &amp; "." &amp; RIGHT(BQ9,3))&gt;=--('Data Sheet'!$A$15)), (--(INT('Data Sheet'!$A$15) &amp; "." &amp; RIGHT(BQ9,3))&lt;=--('Data Sheet'!$B$15))),
                --(INT('Data Sheet'!$A$15) &amp; "." &amp; RIGHT(BQ9,3)),
                --(INT('Data Sheet'!$B$15) &amp; "." &amp; RIGHT(BQ9,3))
            )
        ),
        "OK"
    )
)</f>
        <v>OK</v>
      </c>
      <c r="R9" s="11"/>
      <c r="S9" s="11"/>
      <c r="T9" s="11"/>
      <c r="U9" s="11"/>
      <c r="V9" s="11"/>
      <c r="W9" s="11"/>
      <c r="X9" s="11"/>
      <c r="Y9" s="11"/>
      <c r="Z9" s="11"/>
      <c r="AA9" s="54"/>
      <c r="AB9" s="54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2"/>
      <c r="AR9" s="12"/>
      <c r="AS9" s="12"/>
      <c r="AT9" s="12"/>
      <c r="AU9" s="12"/>
      <c r="AV9" s="12"/>
      <c r="AW9" s="13"/>
      <c r="AX9" s="98"/>
      <c r="AY9" s="11"/>
      <c r="AZ9" s="11"/>
      <c r="BA9" s="13"/>
      <c r="BC9" s="80"/>
      <c r="BD9" s="80"/>
      <c r="BE9" s="80"/>
      <c r="BF9" s="80"/>
      <c r="BG9" s="2" t="str">
        <f>CONCATENATE(BC9,BD9,BE9,BF9)</f>
        <v/>
      </c>
      <c r="BH9" s="78">
        <f t="shared" ref="BH9:BH72" si="2">COUNTA(T9:AF9)</f>
        <v>0</v>
      </c>
    </row>
    <row r="10" spans="2:76" x14ac:dyDescent="0.2">
      <c r="B10" s="14">
        <f>B9+1</f>
        <v>2</v>
      </c>
      <c r="C10" s="15" t="str">
        <f>CONCATENATE('Data Sheet'!$B$8,'Data Sheet'!$G$2)</f>
        <v>" HWDP</v>
      </c>
      <c r="D10" s="95" t="str">
        <f>BG10</f>
        <v/>
      </c>
      <c r="E10" s="15" t="str">
        <f>IF('Sum HWDP'!$D$10="TH-Hill DS-1 Vol 3 CAT 2: Clean and Visual Ends only","N/A","OK")</f>
        <v>OK</v>
      </c>
      <c r="F10" s="15" t="str">
        <f>IF('Sum HWDP'!$D$10="TH-Hill DS-1 Vol 3 CAT 2: Clean and Visual Ends only","N/A","OK")</f>
        <v>OK</v>
      </c>
      <c r="G10" s="17"/>
      <c r="H10" s="17"/>
      <c r="I10" s="17" t="s">
        <v>51</v>
      </c>
      <c r="J10" s="17" t="str">
        <f t="shared" si="1"/>
        <v>OK</v>
      </c>
      <c r="K10" s="17" t="str">
        <f t="shared" si="1"/>
        <v>OK</v>
      </c>
      <c r="L10" s="17" t="str">
        <f>IF('Data Sheet'!$B$9="NC-50","N/A","OK")</f>
        <v>OK</v>
      </c>
      <c r="M10" s="17" t="str">
        <f>IF('Data Sheet'!$B$9="NC-50","N/A","OK")</f>
        <v>OK</v>
      </c>
      <c r="N10" s="23" t="str">
        <f>IF(BO10&lt;&gt;"",
    IF(INT('Data Sheet'!$A$19)=INT('Data Sheet'!$B$19),
        --(INT('Data Sheet'!$A$19) &amp; "." &amp; BO10),
        IF(AND((--(INT('Data Sheet'!$A$19) &amp; "." &amp; BO10)&gt;=--('Data Sheet'!$A$19)), (--(INT('Data Sheet'!$A$19) &amp; "." &amp; BO10)&lt;=--('Data Sheet'!$B$19))),
            --(INT('Data Sheet'!$A$19) &amp; "." &amp; BO10),
            --(INT('Data Sheet'!$B$19) &amp; "." &amp; BO10)
        )
    ),
    IF(BN10&lt;&gt;"",
        IF(INT('Data Sheet'!$A$19)=INT('Data Sheet'!$B$19),
            --(INT('Data Sheet'!$A$19) &amp; "." &amp; LEFT(BN10,3)),
            IF(AND((--(INT('Data Sheet'!$A$19) &amp; "." &amp; LEFT(BN10,3))&gt;=--('Data Sheet'!$A$19)), (--(INT('Data Sheet'!$A$19) &amp; "." &amp; LEFT(BN10,3))&lt;=--('Data Sheet'!$B$19))),
                --(INT('Data Sheet'!$A$19) &amp; "." &amp; LEFT(BN10,3)),
                --(INT('Data Sheet'!$B$19) &amp; "." &amp; LEFT(BN10,3))
            )
        ),
        "OK"
    )
)</f>
        <v>OK</v>
      </c>
      <c r="O10" s="23" t="str">
        <f>IF(BP10&lt;&gt;"",
    IF(INT('Data Sheet'!$A$19)=INT('Data Sheet'!$B$19),
        --(INT('Data Sheet'!$A$19) &amp; "." &amp; BP10),
        IF(AND((--(INT('Data Sheet'!$A$19) &amp; "." &amp; BP10)&gt;=--('Data Sheet'!$A$19)), (--(INT('Data Sheet'!$A$19) &amp; "." &amp; BP10)&lt;=--('Data Sheet'!$B$19))),
            --(INT('Data Sheet'!$A$19) &amp; "." &amp; BP10),
            --(INT('Data Sheet'!$B$19) &amp; "." &amp; BP10)
        )
    ),
    IF(BN10&lt;&gt;"",
        IF(INT('Data Sheet'!$A$19)=INT('Data Sheet'!$B$19),
            --(INT('Data Sheet'!$A$19) &amp; "." &amp; RIGHT(BN10,3)),
            IF(AND((--(INT('Data Sheet'!$A$19) &amp; "." &amp; RIGHT(BN10,3))&gt;=--('Data Sheet'!$A$19)), (--(INT('Data Sheet'!$A$19) &amp; "." &amp; RIGHT(BN10,3))&lt;=--('Data Sheet'!$B$19))),
                --(INT('Data Sheet'!$A$19) &amp; "." &amp; RIGHT(BN10,3)),
                --(INT('Data Sheet'!$B$19) &amp; "." &amp; RIGHT(BN10,3))
            )
        ),
        "OK"
    )
)</f>
        <v>OK</v>
      </c>
      <c r="P10" s="23" t="str">
        <f>IF(BR10&lt;&gt;"",
    IF(INT('Data Sheet'!$A$19)=INT('Data Sheet'!$B$15),
        --(INT('Data Sheet'!$A$15) &amp; "." &amp; BR10),
        IF(AND((--(INT('Data Sheet'!$A$15) &amp; "." &amp; BR10)&gt;=--('Data Sheet'!$A$15)), (--(INT('Data Sheet'!$A$15) &amp; "." &amp; BR10)&lt;=--('Data Sheet'!$B$15))),
            --(INT('Data Sheet'!$A$15) &amp; "." &amp; BR10),
            --(INT('Data Sheet'!$B$15) &amp; "." &amp; BR10)
        )
    ),
    IF(BQ10&lt;&gt;"",
        IF(INT('Data Sheet'!$A$15)=INT('Data Sheet'!$B$15),
            --(INT('Data Sheet'!$A$15) &amp; "." &amp; LEFT(BQ10,3)),
            IF(AND((--(INT('Data Sheet'!$A$15) &amp; "." &amp; LEFT(BQ10,3))&gt;=--('Data Sheet'!$A$15)), (--(INT('Data Sheet'!$A$15) &amp; "." &amp; LEFT(BQ10,3))&lt;=--('Data Sheet'!$B$15))),
                --(INT('Data Sheet'!$A$15) &amp; "." &amp; LEFT(BQ10,3)),
                --(INT('Data Sheet'!$B$15) &amp; "." &amp; LEFT(BQ10,3))
            )
        ),
        "OK"
    )
)</f>
        <v>OK</v>
      </c>
      <c r="Q10" s="23" t="str">
        <f>IF(BS10&lt;&gt;"",
    IF(INT('Data Sheet'!$A$19)=INT('Data Sheet'!$B$15),
        --(INT('Data Sheet'!$A$15) &amp; "." &amp; BS10),
        IF(AND((--(INT('Data Sheet'!$A$15) &amp; "." &amp; BS10)&gt;=--('Data Sheet'!$A$15)), (--(INT('Data Sheet'!$A$15) &amp; "." &amp; BS10)&lt;=--('Data Sheet'!$B$15))),
            --(INT('Data Sheet'!$A$15) &amp; "." &amp; BS10),
            --(INT('Data Sheet'!$B$15) &amp; "." &amp; BS10)
        )
    ),
    IF(BQ10&lt;&gt;"",
        IF(INT('Data Sheet'!$A$15)=INT('Data Sheet'!$B$15),
            --(INT('Data Sheet'!$A$15) &amp; "." &amp; RIGHT(BQ10,3)),
            IF(AND((--(INT('Data Sheet'!$A$15) &amp; "." &amp; RIGHT(BQ10,3))&gt;=--('Data Sheet'!$A$15)), (--(INT('Data Sheet'!$A$15) &amp; "." &amp; RIGHT(BQ10,3))&lt;=--('Data Sheet'!$B$15))),
                --(INT('Data Sheet'!$A$15) &amp; "." &amp; RIGHT(BQ10,3)),
                --(INT('Data Sheet'!$B$15) &amp; "." &amp; RIGHT(BQ10,3))
            )
        ),
        "OK"
    )
)</f>
        <v>OK</v>
      </c>
      <c r="R10" s="20"/>
      <c r="S10" s="20"/>
      <c r="T10" s="20"/>
      <c r="U10" s="20"/>
      <c r="V10" s="20"/>
      <c r="W10" s="20"/>
      <c r="X10" s="20"/>
      <c r="Y10" s="20"/>
      <c r="Z10" s="20"/>
      <c r="AA10" s="55"/>
      <c r="AB10" s="55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1"/>
      <c r="AR10" s="21"/>
      <c r="AS10" s="21"/>
      <c r="AT10" s="21"/>
      <c r="AU10" s="21"/>
      <c r="AV10" s="21"/>
      <c r="AW10" s="22"/>
      <c r="AX10" s="99"/>
      <c r="AY10" s="20"/>
      <c r="AZ10" s="20"/>
      <c r="BA10" s="22"/>
      <c r="BC10" s="80"/>
      <c r="BD10" s="80"/>
      <c r="BE10" s="80"/>
      <c r="BF10" s="80"/>
      <c r="BG10" s="2" t="str">
        <f t="shared" ref="BG10:BG73" si="3">CONCATENATE(BC10,BD10,BE10,BF10)</f>
        <v/>
      </c>
      <c r="BH10" s="78">
        <f t="shared" si="2"/>
        <v>0</v>
      </c>
    </row>
    <row r="11" spans="2:76" x14ac:dyDescent="0.2">
      <c r="B11" s="14">
        <f t="shared" ref="B11:B74" si="4">B10+1</f>
        <v>3</v>
      </c>
      <c r="C11" s="15" t="str">
        <f>CONCATENATE('Data Sheet'!$B$8,'Data Sheet'!$G$2)</f>
        <v>" HWDP</v>
      </c>
      <c r="D11" s="95" t="str">
        <f t="shared" ref="D11:D74" si="5">BG11</f>
        <v/>
      </c>
      <c r="E11" s="15" t="str">
        <f>IF('Sum HWDP'!$D$10="TH-Hill DS-1 Vol 3 CAT 2: Clean and Visual Ends only","N/A","OK")</f>
        <v>OK</v>
      </c>
      <c r="F11" s="15" t="str">
        <f>IF('Sum HWDP'!$D$10="TH-Hill DS-1 Vol 3 CAT 2: Clean and Visual Ends only","N/A","OK")</f>
        <v>OK</v>
      </c>
      <c r="G11" s="17"/>
      <c r="H11" s="17"/>
      <c r="I11" s="17" t="s">
        <v>51</v>
      </c>
      <c r="J11" s="17" t="str">
        <f t="shared" si="1"/>
        <v>OK</v>
      </c>
      <c r="K11" s="17" t="str">
        <f t="shared" si="1"/>
        <v>OK</v>
      </c>
      <c r="L11" s="17" t="str">
        <f>IF('Data Sheet'!$B$9="NC-50","N/A","OK")</f>
        <v>OK</v>
      </c>
      <c r="M11" s="17" t="str">
        <f>IF('Data Sheet'!$B$9="NC-50","N/A","OK")</f>
        <v>OK</v>
      </c>
      <c r="N11" s="23" t="str">
        <f>IF(BO11&lt;&gt;"",
    IF(INT('Data Sheet'!$A$19)=INT('Data Sheet'!$B$19),
        --(INT('Data Sheet'!$A$19) &amp; "." &amp; BO11),
        IF(AND((--(INT('Data Sheet'!$A$19) &amp; "." &amp; BO11)&gt;=--('Data Sheet'!$A$19)), (--(INT('Data Sheet'!$A$19) &amp; "." &amp; BO11)&lt;=--('Data Sheet'!$B$19))),
            --(INT('Data Sheet'!$A$19) &amp; "." &amp; BO11),
            --(INT('Data Sheet'!$B$19) &amp; "." &amp; BO11)
        )
    ),
    IF(BN11&lt;&gt;"",
        IF(INT('Data Sheet'!$A$19)=INT('Data Sheet'!$B$19),
            --(INT('Data Sheet'!$A$19) &amp; "." &amp; LEFT(BN11,3)),
            IF(AND((--(INT('Data Sheet'!$A$19) &amp; "." &amp; LEFT(BN11,3))&gt;=--('Data Sheet'!$A$19)), (--(INT('Data Sheet'!$A$19) &amp; "." &amp; LEFT(BN11,3))&lt;=--('Data Sheet'!$B$19))),
                --(INT('Data Sheet'!$A$19) &amp; "." &amp; LEFT(BN11,3)),
                --(INT('Data Sheet'!$B$19) &amp; "." &amp; LEFT(BN11,3))
            )
        ),
        "OK"
    )
)</f>
        <v>OK</v>
      </c>
      <c r="O11" s="23" t="str">
        <f>IF(BP11&lt;&gt;"",
    IF(INT('Data Sheet'!$A$19)=INT('Data Sheet'!$B$19),
        --(INT('Data Sheet'!$A$19) &amp; "." &amp; BP11),
        IF(AND((--(INT('Data Sheet'!$A$19) &amp; "." &amp; BP11)&gt;=--('Data Sheet'!$A$19)), (--(INT('Data Sheet'!$A$19) &amp; "." &amp; BP11)&lt;=--('Data Sheet'!$B$19))),
            --(INT('Data Sheet'!$A$19) &amp; "." &amp; BP11),
            --(INT('Data Sheet'!$B$19) &amp; "." &amp; BP11)
        )
    ),
    IF(BN11&lt;&gt;"",
        IF(INT('Data Sheet'!$A$19)=INT('Data Sheet'!$B$19),
            --(INT('Data Sheet'!$A$19) &amp; "." &amp; RIGHT(BN11,3)),
            IF(AND((--(INT('Data Sheet'!$A$19) &amp; "." &amp; RIGHT(BN11,3))&gt;=--('Data Sheet'!$A$19)), (--(INT('Data Sheet'!$A$19) &amp; "." &amp; RIGHT(BN11,3))&lt;=--('Data Sheet'!$B$19))),
                --(INT('Data Sheet'!$A$19) &amp; "." &amp; RIGHT(BN11,3)),
                --(INT('Data Sheet'!$B$19) &amp; "." &amp; RIGHT(BN11,3))
            )
        ),
        "OK"
    )
)</f>
        <v>OK</v>
      </c>
      <c r="P11" s="23" t="str">
        <f>IF(BR11&lt;&gt;"",
    IF(INT('Data Sheet'!$A$19)=INT('Data Sheet'!$B$15),
        --(INT('Data Sheet'!$A$15) &amp; "." &amp; BR11),
        IF(AND((--(INT('Data Sheet'!$A$15) &amp; "." &amp; BR11)&gt;=--('Data Sheet'!$A$15)), (--(INT('Data Sheet'!$A$15) &amp; "." &amp; BR11)&lt;=--('Data Sheet'!$B$15))),
            --(INT('Data Sheet'!$A$15) &amp; "." &amp; BR11),
            --(INT('Data Sheet'!$B$15) &amp; "." &amp; BR11)
        )
    ),
    IF(BQ11&lt;&gt;"",
        IF(INT('Data Sheet'!$A$15)=INT('Data Sheet'!$B$15),
            --(INT('Data Sheet'!$A$15) &amp; "." &amp; LEFT(BQ11,3)),
            IF(AND((--(INT('Data Sheet'!$A$15) &amp; "." &amp; LEFT(BQ11,3))&gt;=--('Data Sheet'!$A$15)), (--(INT('Data Sheet'!$A$15) &amp; "." &amp; LEFT(BQ11,3))&lt;=--('Data Sheet'!$B$15))),
                --(INT('Data Sheet'!$A$15) &amp; "." &amp; LEFT(BQ11,3)),
                --(INT('Data Sheet'!$B$15) &amp; "." &amp; LEFT(BQ11,3))
            )
        ),
        "OK"
    )
)</f>
        <v>OK</v>
      </c>
      <c r="Q11" s="23" t="str">
        <f>IF(BS11&lt;&gt;"",
    IF(INT('Data Sheet'!$A$19)=INT('Data Sheet'!$B$15),
        --(INT('Data Sheet'!$A$15) &amp; "." &amp; BS11),
        IF(AND((--(INT('Data Sheet'!$A$15) &amp; "." &amp; BS11)&gt;=--('Data Sheet'!$A$15)), (--(INT('Data Sheet'!$A$15) &amp; "." &amp; BS11)&lt;=--('Data Sheet'!$B$15))),
            --(INT('Data Sheet'!$A$15) &amp; "." &amp; BS11),
            --(INT('Data Sheet'!$B$15) &amp; "." &amp; BS11)
        )
    ),
    IF(BQ11&lt;&gt;"",
        IF(INT('Data Sheet'!$A$15)=INT('Data Sheet'!$B$15),
            --(INT('Data Sheet'!$A$15) &amp; "." &amp; RIGHT(BQ11,3)),
            IF(AND((--(INT('Data Sheet'!$A$15) &amp; "." &amp; RIGHT(BQ11,3))&gt;=--('Data Sheet'!$A$15)), (--(INT('Data Sheet'!$A$15) &amp; "." &amp; RIGHT(BQ11,3))&lt;=--('Data Sheet'!$B$15))),
                --(INT('Data Sheet'!$A$15) &amp; "." &amp; RIGHT(BQ11,3)),
                --(INT('Data Sheet'!$B$15) &amp; "." &amp; RIGHT(BQ11,3))
            )
        ),
        "OK"
    )
)</f>
        <v>OK</v>
      </c>
      <c r="R11" s="20"/>
      <c r="S11" s="20"/>
      <c r="T11" s="20"/>
      <c r="U11" s="20"/>
      <c r="V11" s="20"/>
      <c r="W11" s="20"/>
      <c r="X11" s="20"/>
      <c r="Y11" s="20"/>
      <c r="Z11" s="20"/>
      <c r="AA11" s="55"/>
      <c r="AB11" s="55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1"/>
      <c r="AR11" s="21"/>
      <c r="AS11" s="21"/>
      <c r="AT11" s="21"/>
      <c r="AU11" s="21"/>
      <c r="AV11" s="21"/>
      <c r="AW11" s="22"/>
      <c r="AX11" s="99"/>
      <c r="AY11" s="20"/>
      <c r="AZ11" s="20"/>
      <c r="BA11" s="22"/>
      <c r="BC11" s="80"/>
      <c r="BD11" s="80"/>
      <c r="BE11" s="80"/>
      <c r="BF11" s="80"/>
      <c r="BG11" s="2" t="str">
        <f t="shared" si="3"/>
        <v/>
      </c>
      <c r="BH11" s="78">
        <f t="shared" si="2"/>
        <v>0</v>
      </c>
    </row>
    <row r="12" spans="2:76" x14ac:dyDescent="0.2">
      <c r="B12" s="14">
        <f t="shared" si="4"/>
        <v>4</v>
      </c>
      <c r="C12" s="15" t="str">
        <f>CONCATENATE('Data Sheet'!$B$8,'Data Sheet'!$G$2)</f>
        <v>" HWDP</v>
      </c>
      <c r="D12" s="95" t="str">
        <f t="shared" si="5"/>
        <v/>
      </c>
      <c r="E12" s="15" t="str">
        <f>IF('Sum HWDP'!$D$10="TH-Hill DS-1 Vol 3 CAT 2: Clean and Visual Ends only","N/A","OK")</f>
        <v>OK</v>
      </c>
      <c r="F12" s="15" t="str">
        <f>IF('Sum HWDP'!$D$10="TH-Hill DS-1 Vol 3 CAT 2: Clean and Visual Ends only","N/A","OK")</f>
        <v>OK</v>
      </c>
      <c r="G12" s="17"/>
      <c r="H12" s="17"/>
      <c r="I12" s="17" t="s">
        <v>51</v>
      </c>
      <c r="J12" s="17" t="str">
        <f t="shared" si="1"/>
        <v>OK</v>
      </c>
      <c r="K12" s="17" t="str">
        <f t="shared" si="1"/>
        <v>OK</v>
      </c>
      <c r="L12" s="17" t="str">
        <f>IF('Data Sheet'!$B$9="NC-50","N/A","OK")</f>
        <v>OK</v>
      </c>
      <c r="M12" s="17" t="str">
        <f>IF('Data Sheet'!$B$9="NC-50","N/A","OK")</f>
        <v>OK</v>
      </c>
      <c r="N12" s="23" t="str">
        <f>IF(BO12&lt;&gt;"",
    IF(INT('Data Sheet'!$A$19)=INT('Data Sheet'!$B$19),
        --(INT('Data Sheet'!$A$19) &amp; "." &amp; BO12),
        IF(AND((--(INT('Data Sheet'!$A$19) &amp; "." &amp; BO12)&gt;=--('Data Sheet'!$A$19)), (--(INT('Data Sheet'!$A$19) &amp; "." &amp; BO12)&lt;=--('Data Sheet'!$B$19))),
            --(INT('Data Sheet'!$A$19) &amp; "." &amp; BO12),
            --(INT('Data Sheet'!$B$19) &amp; "." &amp; BO12)
        )
    ),
    IF(BN12&lt;&gt;"",
        IF(INT('Data Sheet'!$A$19)=INT('Data Sheet'!$B$19),
            --(INT('Data Sheet'!$A$19) &amp; "." &amp; LEFT(BN12,3)),
            IF(AND((--(INT('Data Sheet'!$A$19) &amp; "." &amp; LEFT(BN12,3))&gt;=--('Data Sheet'!$A$19)), (--(INT('Data Sheet'!$A$19) &amp; "." &amp; LEFT(BN12,3))&lt;=--('Data Sheet'!$B$19))),
                --(INT('Data Sheet'!$A$19) &amp; "." &amp; LEFT(BN12,3)),
                --(INT('Data Sheet'!$B$19) &amp; "." &amp; LEFT(BN12,3))
            )
        ),
        "OK"
    )
)</f>
        <v>OK</v>
      </c>
      <c r="O12" s="23" t="str">
        <f>IF(BP12&lt;&gt;"",
    IF(INT('Data Sheet'!$A$19)=INT('Data Sheet'!$B$19),
        --(INT('Data Sheet'!$A$19) &amp; "." &amp; BP12),
        IF(AND((--(INT('Data Sheet'!$A$19) &amp; "." &amp; BP12)&gt;=--('Data Sheet'!$A$19)), (--(INT('Data Sheet'!$A$19) &amp; "." &amp; BP12)&lt;=--('Data Sheet'!$B$19))),
            --(INT('Data Sheet'!$A$19) &amp; "." &amp; BP12),
            --(INT('Data Sheet'!$B$19) &amp; "." &amp; BP12)
        )
    ),
    IF(BN12&lt;&gt;"",
        IF(INT('Data Sheet'!$A$19)=INT('Data Sheet'!$B$19),
            --(INT('Data Sheet'!$A$19) &amp; "." &amp; RIGHT(BN12,3)),
            IF(AND((--(INT('Data Sheet'!$A$19) &amp; "." &amp; RIGHT(BN12,3))&gt;=--('Data Sheet'!$A$19)), (--(INT('Data Sheet'!$A$19) &amp; "." &amp; RIGHT(BN12,3))&lt;=--('Data Sheet'!$B$19))),
                --(INT('Data Sheet'!$A$19) &amp; "." &amp; RIGHT(BN12,3)),
                --(INT('Data Sheet'!$B$19) &amp; "." &amp; RIGHT(BN12,3))
            )
        ),
        "OK"
    )
)</f>
        <v>OK</v>
      </c>
      <c r="P12" s="23" t="str">
        <f>IF(BR12&lt;&gt;"",
    IF(INT('Data Sheet'!$A$19)=INT('Data Sheet'!$B$15),
        --(INT('Data Sheet'!$A$15) &amp; "." &amp; BR12),
        IF(AND((--(INT('Data Sheet'!$A$15) &amp; "." &amp; BR12)&gt;=--('Data Sheet'!$A$15)), (--(INT('Data Sheet'!$A$15) &amp; "." &amp; BR12)&lt;=--('Data Sheet'!$B$15))),
            --(INT('Data Sheet'!$A$15) &amp; "." &amp; BR12),
            --(INT('Data Sheet'!$B$15) &amp; "." &amp; BR12)
        )
    ),
    IF(BQ12&lt;&gt;"",
        IF(INT('Data Sheet'!$A$15)=INT('Data Sheet'!$B$15),
            --(INT('Data Sheet'!$A$15) &amp; "." &amp; LEFT(BQ12,3)),
            IF(AND((--(INT('Data Sheet'!$A$15) &amp; "." &amp; LEFT(BQ12,3))&gt;=--('Data Sheet'!$A$15)), (--(INT('Data Sheet'!$A$15) &amp; "." &amp; LEFT(BQ12,3))&lt;=--('Data Sheet'!$B$15))),
                --(INT('Data Sheet'!$A$15) &amp; "." &amp; LEFT(BQ12,3)),
                --(INT('Data Sheet'!$B$15) &amp; "." &amp; LEFT(BQ12,3))
            )
        ),
        "OK"
    )
)</f>
        <v>OK</v>
      </c>
      <c r="Q12" s="23" t="str">
        <f>IF(BS12&lt;&gt;"",
    IF(INT('Data Sheet'!$A$19)=INT('Data Sheet'!$B$15),
        --(INT('Data Sheet'!$A$15) &amp; "." &amp; BS12),
        IF(AND((--(INT('Data Sheet'!$A$15) &amp; "." &amp; BS12)&gt;=--('Data Sheet'!$A$15)), (--(INT('Data Sheet'!$A$15) &amp; "." &amp; BS12)&lt;=--('Data Sheet'!$B$15))),
            --(INT('Data Sheet'!$A$15) &amp; "." &amp; BS12),
            --(INT('Data Sheet'!$B$15) &amp; "." &amp; BS12)
        )
    ),
    IF(BQ12&lt;&gt;"",
        IF(INT('Data Sheet'!$A$15)=INT('Data Sheet'!$B$15),
            --(INT('Data Sheet'!$A$15) &amp; "." &amp; RIGHT(BQ12,3)),
            IF(AND((--(INT('Data Sheet'!$A$15) &amp; "." &amp; RIGHT(BQ12,3))&gt;=--('Data Sheet'!$A$15)), (--(INT('Data Sheet'!$A$15) &amp; "." &amp; RIGHT(BQ12,3))&lt;=--('Data Sheet'!$B$15))),
                --(INT('Data Sheet'!$A$15) &amp; "." &amp; RIGHT(BQ12,3)),
                --(INT('Data Sheet'!$B$15) &amp; "." &amp; RIGHT(BQ12,3))
            )
        ),
        "OK"
    )
)</f>
        <v>OK</v>
      </c>
      <c r="R12" s="20"/>
      <c r="S12" s="20"/>
      <c r="T12" s="20"/>
      <c r="U12" s="20"/>
      <c r="V12" s="20"/>
      <c r="W12" s="20"/>
      <c r="X12" s="20"/>
      <c r="Y12" s="20"/>
      <c r="Z12" s="20"/>
      <c r="AA12" s="55"/>
      <c r="AB12" s="55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1"/>
      <c r="AR12" s="21"/>
      <c r="AS12" s="21"/>
      <c r="AT12" s="21"/>
      <c r="AU12" s="21"/>
      <c r="AV12" s="21"/>
      <c r="AW12" s="22"/>
      <c r="AX12" s="99"/>
      <c r="AY12" s="20"/>
      <c r="AZ12" s="20"/>
      <c r="BA12" s="22"/>
      <c r="BC12" s="80"/>
      <c r="BD12" s="80"/>
      <c r="BE12" s="80"/>
      <c r="BF12" s="80"/>
      <c r="BG12" s="2" t="str">
        <f t="shared" si="3"/>
        <v/>
      </c>
      <c r="BH12" s="78">
        <f t="shared" si="2"/>
        <v>0</v>
      </c>
    </row>
    <row r="13" spans="2:76" x14ac:dyDescent="0.2">
      <c r="B13" s="14">
        <f t="shared" si="4"/>
        <v>5</v>
      </c>
      <c r="C13" s="15" t="str">
        <f>CONCATENATE('Data Sheet'!$B$8,'Data Sheet'!$G$2)</f>
        <v>" HWDP</v>
      </c>
      <c r="D13" s="95" t="str">
        <f t="shared" si="5"/>
        <v/>
      </c>
      <c r="E13" s="15" t="str">
        <f>IF('Sum HWDP'!$D$10="TH-Hill DS-1 Vol 3 CAT 2: Clean and Visual Ends only","N/A","OK")</f>
        <v>OK</v>
      </c>
      <c r="F13" s="15" t="str">
        <f>IF('Sum HWDP'!$D$10="TH-Hill DS-1 Vol 3 CAT 2: Clean and Visual Ends only","N/A","OK")</f>
        <v>OK</v>
      </c>
      <c r="G13" s="17"/>
      <c r="H13" s="17"/>
      <c r="I13" s="17" t="s">
        <v>51</v>
      </c>
      <c r="J13" s="17" t="str">
        <f t="shared" si="1"/>
        <v>OK</v>
      </c>
      <c r="K13" s="17" t="str">
        <f t="shared" si="1"/>
        <v>OK</v>
      </c>
      <c r="L13" s="17" t="str">
        <f>IF('Data Sheet'!$B$9="NC-50","N/A","OK")</f>
        <v>OK</v>
      </c>
      <c r="M13" s="17" t="str">
        <f>IF('Data Sheet'!$B$9="NC-50","N/A","OK")</f>
        <v>OK</v>
      </c>
      <c r="N13" s="23" t="str">
        <f>IF(BO13&lt;&gt;"",
    IF(INT('Data Sheet'!$A$19)=INT('Data Sheet'!$B$19),
        --(INT('Data Sheet'!$A$19) &amp; "." &amp; BO13),
        IF(AND((--(INT('Data Sheet'!$A$19) &amp; "." &amp; BO13)&gt;=--('Data Sheet'!$A$19)), (--(INT('Data Sheet'!$A$19) &amp; "." &amp; BO13)&lt;=--('Data Sheet'!$B$19))),
            --(INT('Data Sheet'!$A$19) &amp; "." &amp; BO13),
            --(INT('Data Sheet'!$B$19) &amp; "." &amp; BO13)
        )
    ),
    IF(BN13&lt;&gt;"",
        IF(INT('Data Sheet'!$A$19)=INT('Data Sheet'!$B$19),
            --(INT('Data Sheet'!$A$19) &amp; "." &amp; LEFT(BN13,3)),
            IF(AND((--(INT('Data Sheet'!$A$19) &amp; "." &amp; LEFT(BN13,3))&gt;=--('Data Sheet'!$A$19)), (--(INT('Data Sheet'!$A$19) &amp; "." &amp; LEFT(BN13,3))&lt;=--('Data Sheet'!$B$19))),
                --(INT('Data Sheet'!$A$19) &amp; "." &amp; LEFT(BN13,3)),
                --(INT('Data Sheet'!$B$19) &amp; "." &amp; LEFT(BN13,3))
            )
        ),
        "OK"
    )
)</f>
        <v>OK</v>
      </c>
      <c r="O13" s="23" t="str">
        <f>IF(BP13&lt;&gt;"",
    IF(INT('Data Sheet'!$A$19)=INT('Data Sheet'!$B$19),
        --(INT('Data Sheet'!$A$19) &amp; "." &amp; BP13),
        IF(AND((--(INT('Data Sheet'!$A$19) &amp; "." &amp; BP13)&gt;=--('Data Sheet'!$A$19)), (--(INT('Data Sheet'!$A$19) &amp; "." &amp; BP13)&lt;=--('Data Sheet'!$B$19))),
            --(INT('Data Sheet'!$A$19) &amp; "." &amp; BP13),
            --(INT('Data Sheet'!$B$19) &amp; "." &amp; BP13)
        )
    ),
    IF(BN13&lt;&gt;"",
        IF(INT('Data Sheet'!$A$19)=INT('Data Sheet'!$B$19),
            --(INT('Data Sheet'!$A$19) &amp; "." &amp; RIGHT(BN13,3)),
            IF(AND((--(INT('Data Sheet'!$A$19) &amp; "." &amp; RIGHT(BN13,3))&gt;=--('Data Sheet'!$A$19)), (--(INT('Data Sheet'!$A$19) &amp; "." &amp; RIGHT(BN13,3))&lt;=--('Data Sheet'!$B$19))),
                --(INT('Data Sheet'!$A$19) &amp; "." &amp; RIGHT(BN13,3)),
                --(INT('Data Sheet'!$B$19) &amp; "." &amp; RIGHT(BN13,3))
            )
        ),
        "OK"
    )
)</f>
        <v>OK</v>
      </c>
      <c r="P13" s="23" t="str">
        <f>IF(BR13&lt;&gt;"",
    IF(INT('Data Sheet'!$A$19)=INT('Data Sheet'!$B$15),
        --(INT('Data Sheet'!$A$15) &amp; "." &amp; BR13),
        IF(AND((--(INT('Data Sheet'!$A$15) &amp; "." &amp; BR13)&gt;=--('Data Sheet'!$A$15)), (--(INT('Data Sheet'!$A$15) &amp; "." &amp; BR13)&lt;=--('Data Sheet'!$B$15))),
            --(INT('Data Sheet'!$A$15) &amp; "." &amp; BR13),
            --(INT('Data Sheet'!$B$15) &amp; "." &amp; BR13)
        )
    ),
    IF(BQ13&lt;&gt;"",
        IF(INT('Data Sheet'!$A$15)=INT('Data Sheet'!$B$15),
            --(INT('Data Sheet'!$A$15) &amp; "." &amp; LEFT(BQ13,3)),
            IF(AND((--(INT('Data Sheet'!$A$15) &amp; "." &amp; LEFT(BQ13,3))&gt;=--('Data Sheet'!$A$15)), (--(INT('Data Sheet'!$A$15) &amp; "." &amp; LEFT(BQ13,3))&lt;=--('Data Sheet'!$B$15))),
                --(INT('Data Sheet'!$A$15) &amp; "." &amp; LEFT(BQ13,3)),
                --(INT('Data Sheet'!$B$15) &amp; "." &amp; LEFT(BQ13,3))
            )
        ),
        "OK"
    )
)</f>
        <v>OK</v>
      </c>
      <c r="Q13" s="23" t="str">
        <f>IF(BS13&lt;&gt;"",
    IF(INT('Data Sheet'!$A$19)=INT('Data Sheet'!$B$15),
        --(INT('Data Sheet'!$A$15) &amp; "." &amp; BS13),
        IF(AND((--(INT('Data Sheet'!$A$15) &amp; "." &amp; BS13)&gt;=--('Data Sheet'!$A$15)), (--(INT('Data Sheet'!$A$15) &amp; "." &amp; BS13)&lt;=--('Data Sheet'!$B$15))),
            --(INT('Data Sheet'!$A$15) &amp; "." &amp; BS13),
            --(INT('Data Sheet'!$B$15) &amp; "." &amp; BS13)
        )
    ),
    IF(BQ13&lt;&gt;"",
        IF(INT('Data Sheet'!$A$15)=INT('Data Sheet'!$B$15),
            --(INT('Data Sheet'!$A$15) &amp; "." &amp; RIGHT(BQ13,3)),
            IF(AND((--(INT('Data Sheet'!$A$15) &amp; "." &amp; RIGHT(BQ13,3))&gt;=--('Data Sheet'!$A$15)), (--(INT('Data Sheet'!$A$15) &amp; "." &amp; RIGHT(BQ13,3))&lt;=--('Data Sheet'!$B$15))),
                --(INT('Data Sheet'!$A$15) &amp; "." &amp; RIGHT(BQ13,3)),
                --(INT('Data Sheet'!$B$15) &amp; "." &amp; RIGHT(BQ13,3))
            )
        ),
        "OK"
    )
)</f>
        <v>OK</v>
      </c>
      <c r="R13" s="20"/>
      <c r="S13" s="20"/>
      <c r="T13" s="20"/>
      <c r="U13" s="20"/>
      <c r="V13" s="20"/>
      <c r="W13" s="20"/>
      <c r="X13" s="20"/>
      <c r="Y13" s="20"/>
      <c r="Z13" s="20"/>
      <c r="AA13" s="55"/>
      <c r="AB13" s="55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1"/>
      <c r="AR13" s="21"/>
      <c r="AS13" s="21"/>
      <c r="AT13" s="21"/>
      <c r="AU13" s="21"/>
      <c r="AV13" s="21"/>
      <c r="AW13" s="22"/>
      <c r="AX13" s="99"/>
      <c r="AY13" s="20"/>
      <c r="AZ13" s="20"/>
      <c r="BA13" s="22"/>
      <c r="BC13" s="80"/>
      <c r="BD13" s="80"/>
      <c r="BE13" s="80"/>
      <c r="BF13" s="80"/>
      <c r="BG13" s="2" t="str">
        <f t="shared" si="3"/>
        <v/>
      </c>
      <c r="BH13" s="78">
        <f t="shared" si="2"/>
        <v>0</v>
      </c>
    </row>
    <row r="14" spans="2:76" x14ac:dyDescent="0.2">
      <c r="B14" s="14">
        <f t="shared" si="4"/>
        <v>6</v>
      </c>
      <c r="C14" s="15" t="str">
        <f>CONCATENATE('Data Sheet'!$B$8,'Data Sheet'!$G$2)</f>
        <v>" HWDP</v>
      </c>
      <c r="D14" s="95" t="str">
        <f t="shared" si="5"/>
        <v/>
      </c>
      <c r="E14" s="15" t="str">
        <f>IF('Sum HWDP'!$D$10="TH-Hill DS-1 Vol 3 CAT 2: Clean and Visual Ends only","N/A","OK")</f>
        <v>OK</v>
      </c>
      <c r="F14" s="15" t="str">
        <f>IF('Sum HWDP'!$D$10="TH-Hill DS-1 Vol 3 CAT 2: Clean and Visual Ends only","N/A","OK")</f>
        <v>OK</v>
      </c>
      <c r="G14" s="17"/>
      <c r="H14" s="17"/>
      <c r="I14" s="17" t="s">
        <v>51</v>
      </c>
      <c r="J14" s="17" t="str">
        <f t="shared" si="1"/>
        <v>OK</v>
      </c>
      <c r="K14" s="17" t="str">
        <f t="shared" si="1"/>
        <v>OK</v>
      </c>
      <c r="L14" s="17" t="str">
        <f>IF('Data Sheet'!$B$9="NC-50","N/A","OK")</f>
        <v>OK</v>
      </c>
      <c r="M14" s="17" t="str">
        <f>IF('Data Sheet'!$B$9="NC-50","N/A","OK")</f>
        <v>OK</v>
      </c>
      <c r="N14" s="23" t="str">
        <f>IF(BO14&lt;&gt;"",
    IF(INT('Data Sheet'!$A$19)=INT('Data Sheet'!$B$19),
        --(INT('Data Sheet'!$A$19) &amp; "." &amp; BO14),
        IF(AND((--(INT('Data Sheet'!$A$19) &amp; "." &amp; BO14)&gt;=--('Data Sheet'!$A$19)), (--(INT('Data Sheet'!$A$19) &amp; "." &amp; BO14)&lt;=--('Data Sheet'!$B$19))),
            --(INT('Data Sheet'!$A$19) &amp; "." &amp; BO14),
            --(INT('Data Sheet'!$B$19) &amp; "." &amp; BO14)
        )
    ),
    IF(BN14&lt;&gt;"",
        IF(INT('Data Sheet'!$A$19)=INT('Data Sheet'!$B$19),
            --(INT('Data Sheet'!$A$19) &amp; "." &amp; LEFT(BN14,3)),
            IF(AND((--(INT('Data Sheet'!$A$19) &amp; "." &amp; LEFT(BN14,3))&gt;=--('Data Sheet'!$A$19)), (--(INT('Data Sheet'!$A$19) &amp; "." &amp; LEFT(BN14,3))&lt;=--('Data Sheet'!$B$19))),
                --(INT('Data Sheet'!$A$19) &amp; "." &amp; LEFT(BN14,3)),
                --(INT('Data Sheet'!$B$19) &amp; "." &amp; LEFT(BN14,3))
            )
        ),
        "OK"
    )
)</f>
        <v>OK</v>
      </c>
      <c r="O14" s="23" t="str">
        <f>IF(BP14&lt;&gt;"",
    IF(INT('Data Sheet'!$A$19)=INT('Data Sheet'!$B$19),
        --(INT('Data Sheet'!$A$19) &amp; "." &amp; BP14),
        IF(AND((--(INT('Data Sheet'!$A$19) &amp; "." &amp; BP14)&gt;=--('Data Sheet'!$A$19)), (--(INT('Data Sheet'!$A$19) &amp; "." &amp; BP14)&lt;=--('Data Sheet'!$B$19))),
            --(INT('Data Sheet'!$A$19) &amp; "." &amp; BP14),
            --(INT('Data Sheet'!$B$19) &amp; "." &amp; BP14)
        )
    ),
    IF(BN14&lt;&gt;"",
        IF(INT('Data Sheet'!$A$19)=INT('Data Sheet'!$B$19),
            --(INT('Data Sheet'!$A$19) &amp; "." &amp; RIGHT(BN14,3)),
            IF(AND((--(INT('Data Sheet'!$A$19) &amp; "." &amp; RIGHT(BN14,3))&gt;=--('Data Sheet'!$A$19)), (--(INT('Data Sheet'!$A$19) &amp; "." &amp; RIGHT(BN14,3))&lt;=--('Data Sheet'!$B$19))),
                --(INT('Data Sheet'!$A$19) &amp; "." &amp; RIGHT(BN14,3)),
                --(INT('Data Sheet'!$B$19) &amp; "." &amp; RIGHT(BN14,3))
            )
        ),
        "OK"
    )
)</f>
        <v>OK</v>
      </c>
      <c r="P14" s="23" t="str">
        <f>IF(BR14&lt;&gt;"",
    IF(INT('Data Sheet'!$A$19)=INT('Data Sheet'!$B$15),
        --(INT('Data Sheet'!$A$15) &amp; "." &amp; BR14),
        IF(AND((--(INT('Data Sheet'!$A$15) &amp; "." &amp; BR14)&gt;=--('Data Sheet'!$A$15)), (--(INT('Data Sheet'!$A$15) &amp; "." &amp; BR14)&lt;=--('Data Sheet'!$B$15))),
            --(INT('Data Sheet'!$A$15) &amp; "." &amp; BR14),
            --(INT('Data Sheet'!$B$15) &amp; "." &amp; BR14)
        )
    ),
    IF(BQ14&lt;&gt;"",
        IF(INT('Data Sheet'!$A$15)=INT('Data Sheet'!$B$15),
            --(INT('Data Sheet'!$A$15) &amp; "." &amp; LEFT(BQ14,3)),
            IF(AND((--(INT('Data Sheet'!$A$15) &amp; "." &amp; LEFT(BQ14,3))&gt;=--('Data Sheet'!$A$15)), (--(INT('Data Sheet'!$A$15) &amp; "." &amp; LEFT(BQ14,3))&lt;=--('Data Sheet'!$B$15))),
                --(INT('Data Sheet'!$A$15) &amp; "." &amp; LEFT(BQ14,3)),
                --(INT('Data Sheet'!$B$15) &amp; "." &amp; LEFT(BQ14,3))
            )
        ),
        "OK"
    )
)</f>
        <v>OK</v>
      </c>
      <c r="Q14" s="23" t="str">
        <f>IF(BS14&lt;&gt;"",
    IF(INT('Data Sheet'!$A$19)=INT('Data Sheet'!$B$15),
        --(INT('Data Sheet'!$A$15) &amp; "." &amp; BS14),
        IF(AND((--(INT('Data Sheet'!$A$15) &amp; "." &amp; BS14)&gt;=--('Data Sheet'!$A$15)), (--(INT('Data Sheet'!$A$15) &amp; "." &amp; BS14)&lt;=--('Data Sheet'!$B$15))),
            --(INT('Data Sheet'!$A$15) &amp; "." &amp; BS14),
            --(INT('Data Sheet'!$B$15) &amp; "." &amp; BS14)
        )
    ),
    IF(BQ14&lt;&gt;"",
        IF(INT('Data Sheet'!$A$15)=INT('Data Sheet'!$B$15),
            --(INT('Data Sheet'!$A$15) &amp; "." &amp; RIGHT(BQ14,3)),
            IF(AND((--(INT('Data Sheet'!$A$15) &amp; "." &amp; RIGHT(BQ14,3))&gt;=--('Data Sheet'!$A$15)), (--(INT('Data Sheet'!$A$15) &amp; "." &amp; RIGHT(BQ14,3))&lt;=--('Data Sheet'!$B$15))),
                --(INT('Data Sheet'!$A$15) &amp; "." &amp; RIGHT(BQ14,3)),
                --(INT('Data Sheet'!$B$15) &amp; "." &amp; RIGHT(BQ14,3))
            )
        ),
        "OK"
    )
)</f>
        <v>OK</v>
      </c>
      <c r="R14" s="20"/>
      <c r="S14" s="20"/>
      <c r="T14" s="20"/>
      <c r="U14" s="20"/>
      <c r="V14" s="20"/>
      <c r="W14" s="20"/>
      <c r="X14" s="20"/>
      <c r="Y14" s="20"/>
      <c r="Z14" s="20"/>
      <c r="AA14" s="55"/>
      <c r="AB14" s="55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1"/>
      <c r="AR14" s="21"/>
      <c r="AS14" s="21"/>
      <c r="AT14" s="21"/>
      <c r="AU14" s="21"/>
      <c r="AV14" s="21"/>
      <c r="AW14" s="22"/>
      <c r="AX14" s="99"/>
      <c r="AY14" s="20"/>
      <c r="AZ14" s="20"/>
      <c r="BA14" s="22"/>
      <c r="BC14" s="80"/>
      <c r="BD14" s="80"/>
      <c r="BE14" s="80"/>
      <c r="BF14" s="80"/>
      <c r="BG14" s="2" t="str">
        <f t="shared" si="3"/>
        <v/>
      </c>
      <c r="BH14" s="78">
        <f t="shared" si="2"/>
        <v>0</v>
      </c>
    </row>
    <row r="15" spans="2:76" x14ac:dyDescent="0.2">
      <c r="B15" s="14">
        <f t="shared" si="4"/>
        <v>7</v>
      </c>
      <c r="C15" s="15" t="str">
        <f>CONCATENATE('Data Sheet'!$B$8,'Data Sheet'!$G$2)</f>
        <v>" HWDP</v>
      </c>
      <c r="D15" s="95" t="str">
        <f t="shared" si="5"/>
        <v/>
      </c>
      <c r="E15" s="15" t="str">
        <f>IF('Sum HWDP'!$D$10="TH-Hill DS-1 Vol 3 CAT 2: Clean and Visual Ends only","N/A","OK")</f>
        <v>OK</v>
      </c>
      <c r="F15" s="15" t="str">
        <f>IF('Sum HWDP'!$D$10="TH-Hill DS-1 Vol 3 CAT 2: Clean and Visual Ends only","N/A","OK")</f>
        <v>OK</v>
      </c>
      <c r="G15" s="17"/>
      <c r="H15" s="17"/>
      <c r="I15" s="17" t="s">
        <v>51</v>
      </c>
      <c r="J15" s="17" t="str">
        <f t="shared" si="1"/>
        <v>OK</v>
      </c>
      <c r="K15" s="17" t="str">
        <f t="shared" si="1"/>
        <v>OK</v>
      </c>
      <c r="L15" s="17" t="str">
        <f>IF('Data Sheet'!$B$9="NC-50","N/A","OK")</f>
        <v>OK</v>
      </c>
      <c r="M15" s="17" t="str">
        <f>IF('Data Sheet'!$B$9="NC-50","N/A","OK")</f>
        <v>OK</v>
      </c>
      <c r="N15" s="23" t="str">
        <f>IF(BO15&lt;&gt;"",
    IF(INT('Data Sheet'!$A$19)=INT('Data Sheet'!$B$19),
        --(INT('Data Sheet'!$A$19) &amp; "." &amp; BO15),
        IF(AND((--(INT('Data Sheet'!$A$19) &amp; "." &amp; BO15)&gt;=--('Data Sheet'!$A$19)), (--(INT('Data Sheet'!$A$19) &amp; "." &amp; BO15)&lt;=--('Data Sheet'!$B$19))),
            --(INT('Data Sheet'!$A$19) &amp; "." &amp; BO15),
            --(INT('Data Sheet'!$B$19) &amp; "." &amp; BO15)
        )
    ),
    IF(BN15&lt;&gt;"",
        IF(INT('Data Sheet'!$A$19)=INT('Data Sheet'!$B$19),
            --(INT('Data Sheet'!$A$19) &amp; "." &amp; LEFT(BN15,3)),
            IF(AND((--(INT('Data Sheet'!$A$19) &amp; "." &amp; LEFT(BN15,3))&gt;=--('Data Sheet'!$A$19)), (--(INT('Data Sheet'!$A$19) &amp; "." &amp; LEFT(BN15,3))&lt;=--('Data Sheet'!$B$19))),
                --(INT('Data Sheet'!$A$19) &amp; "." &amp; LEFT(BN15,3)),
                --(INT('Data Sheet'!$B$19) &amp; "." &amp; LEFT(BN15,3))
            )
        ),
        "OK"
    )
)</f>
        <v>OK</v>
      </c>
      <c r="O15" s="23" t="str">
        <f>IF(BP15&lt;&gt;"",
    IF(INT('Data Sheet'!$A$19)=INT('Data Sheet'!$B$19),
        --(INT('Data Sheet'!$A$19) &amp; "." &amp; BP15),
        IF(AND((--(INT('Data Sheet'!$A$19) &amp; "." &amp; BP15)&gt;=--('Data Sheet'!$A$19)), (--(INT('Data Sheet'!$A$19) &amp; "." &amp; BP15)&lt;=--('Data Sheet'!$B$19))),
            --(INT('Data Sheet'!$A$19) &amp; "." &amp; BP15),
            --(INT('Data Sheet'!$B$19) &amp; "." &amp; BP15)
        )
    ),
    IF(BN15&lt;&gt;"",
        IF(INT('Data Sheet'!$A$19)=INT('Data Sheet'!$B$19),
            --(INT('Data Sheet'!$A$19) &amp; "." &amp; RIGHT(BN15,3)),
            IF(AND((--(INT('Data Sheet'!$A$19) &amp; "." &amp; RIGHT(BN15,3))&gt;=--('Data Sheet'!$A$19)), (--(INT('Data Sheet'!$A$19) &amp; "." &amp; RIGHT(BN15,3))&lt;=--('Data Sheet'!$B$19))),
                --(INT('Data Sheet'!$A$19) &amp; "." &amp; RIGHT(BN15,3)),
                --(INT('Data Sheet'!$B$19) &amp; "." &amp; RIGHT(BN15,3))
            )
        ),
        "OK"
    )
)</f>
        <v>OK</v>
      </c>
      <c r="P15" s="23" t="str">
        <f>IF(BR15&lt;&gt;"",
    IF(INT('Data Sheet'!$A$19)=INT('Data Sheet'!$B$15),
        --(INT('Data Sheet'!$A$15) &amp; "." &amp; BR15),
        IF(AND((--(INT('Data Sheet'!$A$15) &amp; "." &amp; BR15)&gt;=--('Data Sheet'!$A$15)), (--(INT('Data Sheet'!$A$15) &amp; "." &amp; BR15)&lt;=--('Data Sheet'!$B$15))),
            --(INT('Data Sheet'!$A$15) &amp; "." &amp; BR15),
            --(INT('Data Sheet'!$B$15) &amp; "." &amp; BR15)
        )
    ),
    IF(BQ15&lt;&gt;"",
        IF(INT('Data Sheet'!$A$15)=INT('Data Sheet'!$B$15),
            --(INT('Data Sheet'!$A$15) &amp; "." &amp; LEFT(BQ15,3)),
            IF(AND((--(INT('Data Sheet'!$A$15) &amp; "." &amp; LEFT(BQ15,3))&gt;=--('Data Sheet'!$A$15)), (--(INT('Data Sheet'!$A$15) &amp; "." &amp; LEFT(BQ15,3))&lt;=--('Data Sheet'!$B$15))),
                --(INT('Data Sheet'!$A$15) &amp; "." &amp; LEFT(BQ15,3)),
                --(INT('Data Sheet'!$B$15) &amp; "." &amp; LEFT(BQ15,3))
            )
        ),
        "OK"
    )
)</f>
        <v>OK</v>
      </c>
      <c r="Q15" s="23" t="str">
        <f>IF(BS15&lt;&gt;"",
    IF(INT('Data Sheet'!$A$19)=INT('Data Sheet'!$B$15),
        --(INT('Data Sheet'!$A$15) &amp; "." &amp; BS15),
        IF(AND((--(INT('Data Sheet'!$A$15) &amp; "." &amp; BS15)&gt;=--('Data Sheet'!$A$15)), (--(INT('Data Sheet'!$A$15) &amp; "." &amp; BS15)&lt;=--('Data Sheet'!$B$15))),
            --(INT('Data Sheet'!$A$15) &amp; "." &amp; BS15),
            --(INT('Data Sheet'!$B$15) &amp; "." &amp; BS15)
        )
    ),
    IF(BQ15&lt;&gt;"",
        IF(INT('Data Sheet'!$A$15)=INT('Data Sheet'!$B$15),
            --(INT('Data Sheet'!$A$15) &amp; "." &amp; RIGHT(BQ15,3)),
            IF(AND((--(INT('Data Sheet'!$A$15) &amp; "." &amp; RIGHT(BQ15,3))&gt;=--('Data Sheet'!$A$15)), (--(INT('Data Sheet'!$A$15) &amp; "." &amp; RIGHT(BQ15,3))&lt;=--('Data Sheet'!$B$15))),
                --(INT('Data Sheet'!$A$15) &amp; "." &amp; RIGHT(BQ15,3)),
                --(INT('Data Sheet'!$B$15) &amp; "." &amp; RIGHT(BQ15,3))
            )
        ),
        "OK"
    )
)</f>
        <v>OK</v>
      </c>
      <c r="R15" s="20"/>
      <c r="S15" s="20"/>
      <c r="T15" s="20"/>
      <c r="U15" s="20"/>
      <c r="V15" s="20"/>
      <c r="W15" s="20"/>
      <c r="X15" s="20"/>
      <c r="Y15" s="20"/>
      <c r="Z15" s="20"/>
      <c r="AA15" s="55"/>
      <c r="AB15" s="55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1"/>
      <c r="AR15" s="21"/>
      <c r="AS15" s="21"/>
      <c r="AT15" s="21"/>
      <c r="AU15" s="21"/>
      <c r="AV15" s="21"/>
      <c r="AW15" s="22"/>
      <c r="AX15" s="99"/>
      <c r="AY15" s="20"/>
      <c r="AZ15" s="20"/>
      <c r="BA15" s="22"/>
      <c r="BC15" s="80"/>
      <c r="BD15" s="80"/>
      <c r="BE15" s="80"/>
      <c r="BF15" s="80"/>
      <c r="BG15" s="2" t="str">
        <f t="shared" si="3"/>
        <v/>
      </c>
      <c r="BH15" s="78">
        <f t="shared" si="2"/>
        <v>0</v>
      </c>
    </row>
    <row r="16" spans="2:76" x14ac:dyDescent="0.2">
      <c r="B16" s="14">
        <f t="shared" si="4"/>
        <v>8</v>
      </c>
      <c r="C16" s="15" t="str">
        <f>CONCATENATE('Data Sheet'!$B$8,'Data Sheet'!$G$2)</f>
        <v>" HWDP</v>
      </c>
      <c r="D16" s="95" t="str">
        <f t="shared" si="5"/>
        <v/>
      </c>
      <c r="E16" s="15" t="str">
        <f>IF('Sum HWDP'!$D$10="TH-Hill DS-1 Vol 3 CAT 2: Clean and Visual Ends only","N/A","OK")</f>
        <v>OK</v>
      </c>
      <c r="F16" s="15" t="str">
        <f>IF('Sum HWDP'!$D$10="TH-Hill DS-1 Vol 3 CAT 2: Clean and Visual Ends only","N/A","OK")</f>
        <v>OK</v>
      </c>
      <c r="G16" s="17"/>
      <c r="H16" s="17"/>
      <c r="I16" s="17" t="s">
        <v>51</v>
      </c>
      <c r="J16" s="17" t="str">
        <f t="shared" si="1"/>
        <v>OK</v>
      </c>
      <c r="K16" s="17" t="str">
        <f t="shared" si="1"/>
        <v>OK</v>
      </c>
      <c r="L16" s="17" t="str">
        <f>IF('Data Sheet'!$B$9="NC-50","N/A","OK")</f>
        <v>OK</v>
      </c>
      <c r="M16" s="17" t="str">
        <f>IF('Data Sheet'!$B$9="NC-50","N/A","OK")</f>
        <v>OK</v>
      </c>
      <c r="N16" s="23" t="str">
        <f>IF(BO16&lt;&gt;"",
    IF(INT('Data Sheet'!$A$19)=INT('Data Sheet'!$B$19),
        --(INT('Data Sheet'!$A$19) &amp; "." &amp; BO16),
        IF(AND((--(INT('Data Sheet'!$A$19) &amp; "." &amp; BO16)&gt;=--('Data Sheet'!$A$19)), (--(INT('Data Sheet'!$A$19) &amp; "." &amp; BO16)&lt;=--('Data Sheet'!$B$19))),
            --(INT('Data Sheet'!$A$19) &amp; "." &amp; BO16),
            --(INT('Data Sheet'!$B$19) &amp; "." &amp; BO16)
        )
    ),
    IF(BN16&lt;&gt;"",
        IF(INT('Data Sheet'!$A$19)=INT('Data Sheet'!$B$19),
            --(INT('Data Sheet'!$A$19) &amp; "." &amp; LEFT(BN16,3)),
            IF(AND((--(INT('Data Sheet'!$A$19) &amp; "." &amp; LEFT(BN16,3))&gt;=--('Data Sheet'!$A$19)), (--(INT('Data Sheet'!$A$19) &amp; "." &amp; LEFT(BN16,3))&lt;=--('Data Sheet'!$B$19))),
                --(INT('Data Sheet'!$A$19) &amp; "." &amp; LEFT(BN16,3)),
                --(INT('Data Sheet'!$B$19) &amp; "." &amp; LEFT(BN16,3))
            )
        ),
        "OK"
    )
)</f>
        <v>OK</v>
      </c>
      <c r="O16" s="23" t="str">
        <f>IF(BP16&lt;&gt;"",
    IF(INT('Data Sheet'!$A$19)=INT('Data Sheet'!$B$19),
        --(INT('Data Sheet'!$A$19) &amp; "." &amp; BP16),
        IF(AND((--(INT('Data Sheet'!$A$19) &amp; "." &amp; BP16)&gt;=--('Data Sheet'!$A$19)), (--(INT('Data Sheet'!$A$19) &amp; "." &amp; BP16)&lt;=--('Data Sheet'!$B$19))),
            --(INT('Data Sheet'!$A$19) &amp; "." &amp; BP16),
            --(INT('Data Sheet'!$B$19) &amp; "." &amp; BP16)
        )
    ),
    IF(BN16&lt;&gt;"",
        IF(INT('Data Sheet'!$A$19)=INT('Data Sheet'!$B$19),
            --(INT('Data Sheet'!$A$19) &amp; "." &amp; RIGHT(BN16,3)),
            IF(AND((--(INT('Data Sheet'!$A$19) &amp; "." &amp; RIGHT(BN16,3))&gt;=--('Data Sheet'!$A$19)), (--(INT('Data Sheet'!$A$19) &amp; "." &amp; RIGHT(BN16,3))&lt;=--('Data Sheet'!$B$19))),
                --(INT('Data Sheet'!$A$19) &amp; "." &amp; RIGHT(BN16,3)),
                --(INT('Data Sheet'!$B$19) &amp; "." &amp; RIGHT(BN16,3))
            )
        ),
        "OK"
    )
)</f>
        <v>OK</v>
      </c>
      <c r="P16" s="23" t="str">
        <f>IF(BR16&lt;&gt;"",
    IF(INT('Data Sheet'!$A$19)=INT('Data Sheet'!$B$15),
        --(INT('Data Sheet'!$A$15) &amp; "." &amp; BR16),
        IF(AND((--(INT('Data Sheet'!$A$15) &amp; "." &amp; BR16)&gt;=--('Data Sheet'!$A$15)), (--(INT('Data Sheet'!$A$15) &amp; "." &amp; BR16)&lt;=--('Data Sheet'!$B$15))),
            --(INT('Data Sheet'!$A$15) &amp; "." &amp; BR16),
            --(INT('Data Sheet'!$B$15) &amp; "." &amp; BR16)
        )
    ),
    IF(BQ16&lt;&gt;"",
        IF(INT('Data Sheet'!$A$15)=INT('Data Sheet'!$B$15),
            --(INT('Data Sheet'!$A$15) &amp; "." &amp; LEFT(BQ16,3)),
            IF(AND((--(INT('Data Sheet'!$A$15) &amp; "." &amp; LEFT(BQ16,3))&gt;=--('Data Sheet'!$A$15)), (--(INT('Data Sheet'!$A$15) &amp; "." &amp; LEFT(BQ16,3))&lt;=--('Data Sheet'!$B$15))),
                --(INT('Data Sheet'!$A$15) &amp; "." &amp; LEFT(BQ16,3)),
                --(INT('Data Sheet'!$B$15) &amp; "." &amp; LEFT(BQ16,3))
            )
        ),
        "OK"
    )
)</f>
        <v>OK</v>
      </c>
      <c r="Q16" s="23" t="str">
        <f>IF(BS16&lt;&gt;"",
    IF(INT('Data Sheet'!$A$19)=INT('Data Sheet'!$B$15),
        --(INT('Data Sheet'!$A$15) &amp; "." &amp; BS16),
        IF(AND((--(INT('Data Sheet'!$A$15) &amp; "." &amp; BS16)&gt;=--('Data Sheet'!$A$15)), (--(INT('Data Sheet'!$A$15) &amp; "." &amp; BS16)&lt;=--('Data Sheet'!$B$15))),
            --(INT('Data Sheet'!$A$15) &amp; "." &amp; BS16),
            --(INT('Data Sheet'!$B$15) &amp; "." &amp; BS16)
        )
    ),
    IF(BQ16&lt;&gt;"",
        IF(INT('Data Sheet'!$A$15)=INT('Data Sheet'!$B$15),
            --(INT('Data Sheet'!$A$15) &amp; "." &amp; RIGHT(BQ16,3)),
            IF(AND((--(INT('Data Sheet'!$A$15) &amp; "." &amp; RIGHT(BQ16,3))&gt;=--('Data Sheet'!$A$15)), (--(INT('Data Sheet'!$A$15) &amp; "." &amp; RIGHT(BQ16,3))&lt;=--('Data Sheet'!$B$15))),
                --(INT('Data Sheet'!$A$15) &amp; "." &amp; RIGHT(BQ16,3)),
                --(INT('Data Sheet'!$B$15) &amp; "." &amp; RIGHT(BQ16,3))
            )
        ),
        "OK"
    )
)</f>
        <v>OK</v>
      </c>
      <c r="R16" s="20"/>
      <c r="S16" s="20"/>
      <c r="T16" s="20"/>
      <c r="U16" s="20"/>
      <c r="V16" s="20"/>
      <c r="W16" s="20"/>
      <c r="X16" s="20"/>
      <c r="Y16" s="20"/>
      <c r="Z16" s="20"/>
      <c r="AA16" s="55"/>
      <c r="AB16" s="55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1"/>
      <c r="AR16" s="21"/>
      <c r="AS16" s="21"/>
      <c r="AT16" s="21"/>
      <c r="AU16" s="21"/>
      <c r="AV16" s="21"/>
      <c r="AW16" s="22"/>
      <c r="AX16" s="99"/>
      <c r="AY16" s="20"/>
      <c r="AZ16" s="20"/>
      <c r="BA16" s="22"/>
      <c r="BC16" s="80"/>
      <c r="BD16" s="80"/>
      <c r="BE16" s="80"/>
      <c r="BF16" s="80"/>
      <c r="BG16" s="2" t="str">
        <f t="shared" si="3"/>
        <v/>
      </c>
      <c r="BH16" s="78">
        <f t="shared" si="2"/>
        <v>0</v>
      </c>
    </row>
    <row r="17" spans="2:60" x14ac:dyDescent="0.2">
      <c r="B17" s="14">
        <f t="shared" si="4"/>
        <v>9</v>
      </c>
      <c r="C17" s="15" t="str">
        <f>CONCATENATE('Data Sheet'!$B$8,'Data Sheet'!$G$2)</f>
        <v>" HWDP</v>
      </c>
      <c r="D17" s="95" t="str">
        <f t="shared" si="5"/>
        <v/>
      </c>
      <c r="E17" s="15" t="str">
        <f>IF('Sum HWDP'!$D$10="TH-Hill DS-1 Vol 3 CAT 2: Clean and Visual Ends only","N/A","OK")</f>
        <v>OK</v>
      </c>
      <c r="F17" s="15" t="str">
        <f>IF('Sum HWDP'!$D$10="TH-Hill DS-1 Vol 3 CAT 2: Clean and Visual Ends only","N/A","OK")</f>
        <v>OK</v>
      </c>
      <c r="G17" s="17"/>
      <c r="H17" s="17"/>
      <c r="I17" s="17" t="s">
        <v>51</v>
      </c>
      <c r="J17" s="17" t="str">
        <f t="shared" si="1"/>
        <v>OK</v>
      </c>
      <c r="K17" s="17" t="str">
        <f t="shared" si="1"/>
        <v>OK</v>
      </c>
      <c r="L17" s="17" t="str">
        <f>IF('Data Sheet'!$B$9="NC-50","N/A","OK")</f>
        <v>OK</v>
      </c>
      <c r="M17" s="17" t="str">
        <f>IF('Data Sheet'!$B$9="NC-50","N/A","OK")</f>
        <v>OK</v>
      </c>
      <c r="N17" s="23" t="str">
        <f>IF(BO17&lt;&gt;"",
    IF(INT('Data Sheet'!$A$19)=INT('Data Sheet'!$B$19),
        --(INT('Data Sheet'!$A$19) &amp; "." &amp; BO17),
        IF(AND((--(INT('Data Sheet'!$A$19) &amp; "." &amp; BO17)&gt;=--('Data Sheet'!$A$19)), (--(INT('Data Sheet'!$A$19) &amp; "." &amp; BO17)&lt;=--('Data Sheet'!$B$19))),
            --(INT('Data Sheet'!$A$19) &amp; "." &amp; BO17),
            --(INT('Data Sheet'!$B$19) &amp; "." &amp; BO17)
        )
    ),
    IF(BN17&lt;&gt;"",
        IF(INT('Data Sheet'!$A$19)=INT('Data Sheet'!$B$19),
            --(INT('Data Sheet'!$A$19) &amp; "." &amp; LEFT(BN17,3)),
            IF(AND((--(INT('Data Sheet'!$A$19) &amp; "." &amp; LEFT(BN17,3))&gt;=--('Data Sheet'!$A$19)), (--(INT('Data Sheet'!$A$19) &amp; "." &amp; LEFT(BN17,3))&lt;=--('Data Sheet'!$B$19))),
                --(INT('Data Sheet'!$A$19) &amp; "." &amp; LEFT(BN17,3)),
                --(INT('Data Sheet'!$B$19) &amp; "." &amp; LEFT(BN17,3))
            )
        ),
        "OK"
    )
)</f>
        <v>OK</v>
      </c>
      <c r="O17" s="23" t="str">
        <f>IF(BP17&lt;&gt;"",
    IF(INT('Data Sheet'!$A$19)=INT('Data Sheet'!$B$19),
        --(INT('Data Sheet'!$A$19) &amp; "." &amp; BP17),
        IF(AND((--(INT('Data Sheet'!$A$19) &amp; "." &amp; BP17)&gt;=--('Data Sheet'!$A$19)), (--(INT('Data Sheet'!$A$19) &amp; "." &amp; BP17)&lt;=--('Data Sheet'!$B$19))),
            --(INT('Data Sheet'!$A$19) &amp; "." &amp; BP17),
            --(INT('Data Sheet'!$B$19) &amp; "." &amp; BP17)
        )
    ),
    IF(BN17&lt;&gt;"",
        IF(INT('Data Sheet'!$A$19)=INT('Data Sheet'!$B$19),
            --(INT('Data Sheet'!$A$19) &amp; "." &amp; RIGHT(BN17,3)),
            IF(AND((--(INT('Data Sheet'!$A$19) &amp; "." &amp; RIGHT(BN17,3))&gt;=--('Data Sheet'!$A$19)), (--(INT('Data Sheet'!$A$19) &amp; "." &amp; RIGHT(BN17,3))&lt;=--('Data Sheet'!$B$19))),
                --(INT('Data Sheet'!$A$19) &amp; "." &amp; RIGHT(BN17,3)),
                --(INT('Data Sheet'!$B$19) &amp; "." &amp; RIGHT(BN17,3))
            )
        ),
        "OK"
    )
)</f>
        <v>OK</v>
      </c>
      <c r="P17" s="23" t="str">
        <f>IF(BR17&lt;&gt;"",
    IF(INT('Data Sheet'!$A$19)=INT('Data Sheet'!$B$15),
        --(INT('Data Sheet'!$A$15) &amp; "." &amp; BR17),
        IF(AND((--(INT('Data Sheet'!$A$15) &amp; "." &amp; BR17)&gt;=--('Data Sheet'!$A$15)), (--(INT('Data Sheet'!$A$15) &amp; "." &amp; BR17)&lt;=--('Data Sheet'!$B$15))),
            --(INT('Data Sheet'!$A$15) &amp; "." &amp; BR17),
            --(INT('Data Sheet'!$B$15) &amp; "." &amp; BR17)
        )
    ),
    IF(BQ17&lt;&gt;"",
        IF(INT('Data Sheet'!$A$15)=INT('Data Sheet'!$B$15),
            --(INT('Data Sheet'!$A$15) &amp; "." &amp; LEFT(BQ17,3)),
            IF(AND((--(INT('Data Sheet'!$A$15) &amp; "." &amp; LEFT(BQ17,3))&gt;=--('Data Sheet'!$A$15)), (--(INT('Data Sheet'!$A$15) &amp; "." &amp; LEFT(BQ17,3))&lt;=--('Data Sheet'!$B$15))),
                --(INT('Data Sheet'!$A$15) &amp; "." &amp; LEFT(BQ17,3)),
                --(INT('Data Sheet'!$B$15) &amp; "." &amp; LEFT(BQ17,3))
            )
        ),
        "OK"
    )
)</f>
        <v>OK</v>
      </c>
      <c r="Q17" s="23" t="str">
        <f>IF(BS17&lt;&gt;"",
    IF(INT('Data Sheet'!$A$19)=INT('Data Sheet'!$B$15),
        --(INT('Data Sheet'!$A$15) &amp; "." &amp; BS17),
        IF(AND((--(INT('Data Sheet'!$A$15) &amp; "." &amp; BS17)&gt;=--('Data Sheet'!$A$15)), (--(INT('Data Sheet'!$A$15) &amp; "." &amp; BS17)&lt;=--('Data Sheet'!$B$15))),
            --(INT('Data Sheet'!$A$15) &amp; "." &amp; BS17),
            --(INT('Data Sheet'!$B$15) &amp; "." &amp; BS17)
        )
    ),
    IF(BQ17&lt;&gt;"",
        IF(INT('Data Sheet'!$A$15)=INT('Data Sheet'!$B$15),
            --(INT('Data Sheet'!$A$15) &amp; "." &amp; RIGHT(BQ17,3)),
            IF(AND((--(INT('Data Sheet'!$A$15) &amp; "." &amp; RIGHT(BQ17,3))&gt;=--('Data Sheet'!$A$15)), (--(INT('Data Sheet'!$A$15) &amp; "." &amp; RIGHT(BQ17,3))&lt;=--('Data Sheet'!$B$15))),
                --(INT('Data Sheet'!$A$15) &amp; "." &amp; RIGHT(BQ17,3)),
                --(INT('Data Sheet'!$B$15) &amp; "." &amp; RIGHT(BQ17,3))
            )
        ),
        "OK"
    )
)</f>
        <v>OK</v>
      </c>
      <c r="R17" s="20"/>
      <c r="S17" s="20"/>
      <c r="T17" s="20"/>
      <c r="U17" s="20"/>
      <c r="V17" s="20"/>
      <c r="W17" s="20"/>
      <c r="X17" s="20"/>
      <c r="Y17" s="20"/>
      <c r="Z17" s="20"/>
      <c r="AA17" s="55"/>
      <c r="AB17" s="55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1"/>
      <c r="AR17" s="21"/>
      <c r="AS17" s="21"/>
      <c r="AT17" s="21"/>
      <c r="AU17" s="21"/>
      <c r="AV17" s="21"/>
      <c r="AW17" s="22"/>
      <c r="AX17" s="99"/>
      <c r="AY17" s="20"/>
      <c r="AZ17" s="20"/>
      <c r="BA17" s="22"/>
      <c r="BC17" s="80"/>
      <c r="BD17" s="80"/>
      <c r="BE17" s="80"/>
      <c r="BF17" s="80"/>
      <c r="BG17" s="2" t="str">
        <f t="shared" si="3"/>
        <v/>
      </c>
      <c r="BH17" s="78">
        <f t="shared" si="2"/>
        <v>0</v>
      </c>
    </row>
    <row r="18" spans="2:60" x14ac:dyDescent="0.2">
      <c r="B18" s="14">
        <f t="shared" si="4"/>
        <v>10</v>
      </c>
      <c r="C18" s="15" t="str">
        <f>CONCATENATE('Data Sheet'!$B$8,'Data Sheet'!$G$2)</f>
        <v>" HWDP</v>
      </c>
      <c r="D18" s="95" t="str">
        <f t="shared" si="5"/>
        <v/>
      </c>
      <c r="E18" s="15" t="str">
        <f>IF('Sum HWDP'!$D$10="TH-Hill DS-1 Vol 3 CAT 2: Clean and Visual Ends only","N/A","OK")</f>
        <v>OK</v>
      </c>
      <c r="F18" s="15" t="str">
        <f>IF('Sum HWDP'!$D$10="TH-Hill DS-1 Vol 3 CAT 2: Clean and Visual Ends only","N/A","OK")</f>
        <v>OK</v>
      </c>
      <c r="G18" s="17"/>
      <c r="H18" s="17"/>
      <c r="I18" s="17" t="s">
        <v>51</v>
      </c>
      <c r="J18" s="17" t="str">
        <f t="shared" si="1"/>
        <v>OK</v>
      </c>
      <c r="K18" s="17" t="str">
        <f t="shared" si="1"/>
        <v>OK</v>
      </c>
      <c r="L18" s="17" t="str">
        <f>IF('Data Sheet'!$B$9="NC-50","N/A","OK")</f>
        <v>OK</v>
      </c>
      <c r="M18" s="17" t="str">
        <f>IF('Data Sheet'!$B$9="NC-50","N/A","OK")</f>
        <v>OK</v>
      </c>
      <c r="N18" s="23" t="str">
        <f>IF(BO18&lt;&gt;"",
    IF(INT('Data Sheet'!$A$19)=INT('Data Sheet'!$B$19),
        --(INT('Data Sheet'!$A$19) &amp; "." &amp; BO18),
        IF(AND((--(INT('Data Sheet'!$A$19) &amp; "." &amp; BO18)&gt;=--('Data Sheet'!$A$19)), (--(INT('Data Sheet'!$A$19) &amp; "." &amp; BO18)&lt;=--('Data Sheet'!$B$19))),
            --(INT('Data Sheet'!$A$19) &amp; "." &amp; BO18),
            --(INT('Data Sheet'!$B$19) &amp; "." &amp; BO18)
        )
    ),
    IF(BN18&lt;&gt;"",
        IF(INT('Data Sheet'!$A$19)=INT('Data Sheet'!$B$19),
            --(INT('Data Sheet'!$A$19) &amp; "." &amp; LEFT(BN18,3)),
            IF(AND((--(INT('Data Sheet'!$A$19) &amp; "." &amp; LEFT(BN18,3))&gt;=--('Data Sheet'!$A$19)), (--(INT('Data Sheet'!$A$19) &amp; "." &amp; LEFT(BN18,3))&lt;=--('Data Sheet'!$B$19))),
                --(INT('Data Sheet'!$A$19) &amp; "." &amp; LEFT(BN18,3)),
                --(INT('Data Sheet'!$B$19) &amp; "." &amp; LEFT(BN18,3))
            )
        ),
        "OK"
    )
)</f>
        <v>OK</v>
      </c>
      <c r="O18" s="23" t="str">
        <f>IF(BP18&lt;&gt;"",
    IF(INT('Data Sheet'!$A$19)=INT('Data Sheet'!$B$19),
        --(INT('Data Sheet'!$A$19) &amp; "." &amp; BP18),
        IF(AND((--(INT('Data Sheet'!$A$19) &amp; "." &amp; BP18)&gt;=--('Data Sheet'!$A$19)), (--(INT('Data Sheet'!$A$19) &amp; "." &amp; BP18)&lt;=--('Data Sheet'!$B$19))),
            --(INT('Data Sheet'!$A$19) &amp; "." &amp; BP18),
            --(INT('Data Sheet'!$B$19) &amp; "." &amp; BP18)
        )
    ),
    IF(BN18&lt;&gt;"",
        IF(INT('Data Sheet'!$A$19)=INT('Data Sheet'!$B$19),
            --(INT('Data Sheet'!$A$19) &amp; "." &amp; RIGHT(BN18,3)),
            IF(AND((--(INT('Data Sheet'!$A$19) &amp; "." &amp; RIGHT(BN18,3))&gt;=--('Data Sheet'!$A$19)), (--(INT('Data Sheet'!$A$19) &amp; "." &amp; RIGHT(BN18,3))&lt;=--('Data Sheet'!$B$19))),
                --(INT('Data Sheet'!$A$19) &amp; "." &amp; RIGHT(BN18,3)),
                --(INT('Data Sheet'!$B$19) &amp; "." &amp; RIGHT(BN18,3))
            )
        ),
        "OK"
    )
)</f>
        <v>OK</v>
      </c>
      <c r="P18" s="23" t="str">
        <f>IF(BR18&lt;&gt;"",
    IF(INT('Data Sheet'!$A$19)=INT('Data Sheet'!$B$15),
        --(INT('Data Sheet'!$A$15) &amp; "." &amp; BR18),
        IF(AND((--(INT('Data Sheet'!$A$15) &amp; "." &amp; BR18)&gt;=--('Data Sheet'!$A$15)), (--(INT('Data Sheet'!$A$15) &amp; "." &amp; BR18)&lt;=--('Data Sheet'!$B$15))),
            --(INT('Data Sheet'!$A$15) &amp; "." &amp; BR18),
            --(INT('Data Sheet'!$B$15) &amp; "." &amp; BR18)
        )
    ),
    IF(BQ18&lt;&gt;"",
        IF(INT('Data Sheet'!$A$15)=INT('Data Sheet'!$B$15),
            --(INT('Data Sheet'!$A$15) &amp; "." &amp; LEFT(BQ18,3)),
            IF(AND((--(INT('Data Sheet'!$A$15) &amp; "." &amp; LEFT(BQ18,3))&gt;=--('Data Sheet'!$A$15)), (--(INT('Data Sheet'!$A$15) &amp; "." &amp; LEFT(BQ18,3))&lt;=--('Data Sheet'!$B$15))),
                --(INT('Data Sheet'!$A$15) &amp; "." &amp; LEFT(BQ18,3)),
                --(INT('Data Sheet'!$B$15) &amp; "." &amp; LEFT(BQ18,3))
            )
        ),
        "OK"
    )
)</f>
        <v>OK</v>
      </c>
      <c r="Q18" s="23" t="str">
        <f>IF(BS18&lt;&gt;"",
    IF(INT('Data Sheet'!$A$19)=INT('Data Sheet'!$B$15),
        --(INT('Data Sheet'!$A$15) &amp; "." &amp; BS18),
        IF(AND((--(INT('Data Sheet'!$A$15) &amp; "." &amp; BS18)&gt;=--('Data Sheet'!$A$15)), (--(INT('Data Sheet'!$A$15) &amp; "." &amp; BS18)&lt;=--('Data Sheet'!$B$15))),
            --(INT('Data Sheet'!$A$15) &amp; "." &amp; BS18),
            --(INT('Data Sheet'!$B$15) &amp; "." &amp; BS18)
        )
    ),
    IF(BQ18&lt;&gt;"",
        IF(INT('Data Sheet'!$A$15)=INT('Data Sheet'!$B$15),
            --(INT('Data Sheet'!$A$15) &amp; "." &amp; RIGHT(BQ18,3)),
            IF(AND((--(INT('Data Sheet'!$A$15) &amp; "." &amp; RIGHT(BQ18,3))&gt;=--('Data Sheet'!$A$15)), (--(INT('Data Sheet'!$A$15) &amp; "." &amp; RIGHT(BQ18,3))&lt;=--('Data Sheet'!$B$15))),
                --(INT('Data Sheet'!$A$15) &amp; "." &amp; RIGHT(BQ18,3)),
                --(INT('Data Sheet'!$B$15) &amp; "." &amp; RIGHT(BQ18,3))
            )
        ),
        "OK"
    )
)</f>
        <v>OK</v>
      </c>
      <c r="R18" s="20"/>
      <c r="S18" s="20"/>
      <c r="T18" s="20"/>
      <c r="U18" s="20"/>
      <c r="V18" s="20"/>
      <c r="W18" s="20"/>
      <c r="X18" s="20"/>
      <c r="Y18" s="20"/>
      <c r="Z18" s="20"/>
      <c r="AA18" s="55"/>
      <c r="AB18" s="55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1"/>
      <c r="AR18" s="21"/>
      <c r="AS18" s="21"/>
      <c r="AT18" s="21"/>
      <c r="AU18" s="21"/>
      <c r="AV18" s="21"/>
      <c r="AW18" s="22"/>
      <c r="AX18" s="99"/>
      <c r="AY18" s="20"/>
      <c r="AZ18" s="20"/>
      <c r="BA18" s="22"/>
      <c r="BC18" s="80"/>
      <c r="BD18" s="80"/>
      <c r="BE18" s="80"/>
      <c r="BF18" s="80"/>
      <c r="BG18" s="2" t="str">
        <f t="shared" si="3"/>
        <v/>
      </c>
      <c r="BH18" s="78">
        <f t="shared" si="2"/>
        <v>0</v>
      </c>
    </row>
    <row r="19" spans="2:60" x14ac:dyDescent="0.2">
      <c r="B19" s="14">
        <f t="shared" si="4"/>
        <v>11</v>
      </c>
      <c r="C19" s="15" t="str">
        <f>CONCATENATE('Data Sheet'!$B$8,'Data Sheet'!$G$2)</f>
        <v>" HWDP</v>
      </c>
      <c r="D19" s="95" t="str">
        <f t="shared" si="5"/>
        <v/>
      </c>
      <c r="E19" s="15" t="str">
        <f>IF('Sum HWDP'!$D$10="TH-Hill DS-1 Vol 3 CAT 2: Clean and Visual Ends only","N/A","OK")</f>
        <v>OK</v>
      </c>
      <c r="F19" s="15" t="str">
        <f>IF('Sum HWDP'!$D$10="TH-Hill DS-1 Vol 3 CAT 2: Clean and Visual Ends only","N/A","OK")</f>
        <v>OK</v>
      </c>
      <c r="G19" s="17"/>
      <c r="H19" s="17"/>
      <c r="I19" s="17" t="s">
        <v>51</v>
      </c>
      <c r="J19" s="17" t="str">
        <f t="shared" si="1"/>
        <v>OK</v>
      </c>
      <c r="K19" s="17" t="str">
        <f t="shared" si="1"/>
        <v>OK</v>
      </c>
      <c r="L19" s="17" t="str">
        <f>IF('Data Sheet'!$B$9="NC-50","N/A","OK")</f>
        <v>OK</v>
      </c>
      <c r="M19" s="17" t="str">
        <f>IF('Data Sheet'!$B$9="NC-50","N/A","OK")</f>
        <v>OK</v>
      </c>
      <c r="N19" s="23" t="str">
        <f>IF(BO19&lt;&gt;"",
    IF(INT('Data Sheet'!$A$19)=INT('Data Sheet'!$B$19),
        --(INT('Data Sheet'!$A$19) &amp; "." &amp; BO19),
        IF(AND((--(INT('Data Sheet'!$A$19) &amp; "." &amp; BO19)&gt;=--('Data Sheet'!$A$19)), (--(INT('Data Sheet'!$A$19) &amp; "." &amp; BO19)&lt;=--('Data Sheet'!$B$19))),
            --(INT('Data Sheet'!$A$19) &amp; "." &amp; BO19),
            --(INT('Data Sheet'!$B$19) &amp; "." &amp; BO19)
        )
    ),
    IF(BN19&lt;&gt;"",
        IF(INT('Data Sheet'!$A$19)=INT('Data Sheet'!$B$19),
            --(INT('Data Sheet'!$A$19) &amp; "." &amp; LEFT(BN19,3)),
            IF(AND((--(INT('Data Sheet'!$A$19) &amp; "." &amp; LEFT(BN19,3))&gt;=--('Data Sheet'!$A$19)), (--(INT('Data Sheet'!$A$19) &amp; "." &amp; LEFT(BN19,3))&lt;=--('Data Sheet'!$B$19))),
                --(INT('Data Sheet'!$A$19) &amp; "." &amp; LEFT(BN19,3)),
                --(INT('Data Sheet'!$B$19) &amp; "." &amp; LEFT(BN19,3))
            )
        ),
        "OK"
    )
)</f>
        <v>OK</v>
      </c>
      <c r="O19" s="23" t="str">
        <f>IF(BP19&lt;&gt;"",
    IF(INT('Data Sheet'!$A$19)=INT('Data Sheet'!$B$19),
        --(INT('Data Sheet'!$A$19) &amp; "." &amp; BP19),
        IF(AND((--(INT('Data Sheet'!$A$19) &amp; "." &amp; BP19)&gt;=--('Data Sheet'!$A$19)), (--(INT('Data Sheet'!$A$19) &amp; "." &amp; BP19)&lt;=--('Data Sheet'!$B$19))),
            --(INT('Data Sheet'!$A$19) &amp; "." &amp; BP19),
            --(INT('Data Sheet'!$B$19) &amp; "." &amp; BP19)
        )
    ),
    IF(BN19&lt;&gt;"",
        IF(INT('Data Sheet'!$A$19)=INT('Data Sheet'!$B$19),
            --(INT('Data Sheet'!$A$19) &amp; "." &amp; RIGHT(BN19,3)),
            IF(AND((--(INT('Data Sheet'!$A$19) &amp; "." &amp; RIGHT(BN19,3))&gt;=--('Data Sheet'!$A$19)), (--(INT('Data Sheet'!$A$19) &amp; "." &amp; RIGHT(BN19,3))&lt;=--('Data Sheet'!$B$19))),
                --(INT('Data Sheet'!$A$19) &amp; "." &amp; RIGHT(BN19,3)),
                --(INT('Data Sheet'!$B$19) &amp; "." &amp; RIGHT(BN19,3))
            )
        ),
        "OK"
    )
)</f>
        <v>OK</v>
      </c>
      <c r="P19" s="23" t="str">
        <f>IF(BR19&lt;&gt;"",
    IF(INT('Data Sheet'!$A$19)=INT('Data Sheet'!$B$15),
        --(INT('Data Sheet'!$A$15) &amp; "." &amp; BR19),
        IF(AND((--(INT('Data Sheet'!$A$15) &amp; "." &amp; BR19)&gt;=--('Data Sheet'!$A$15)), (--(INT('Data Sheet'!$A$15) &amp; "." &amp; BR19)&lt;=--('Data Sheet'!$B$15))),
            --(INT('Data Sheet'!$A$15) &amp; "." &amp; BR19),
            --(INT('Data Sheet'!$B$15) &amp; "." &amp; BR19)
        )
    ),
    IF(BQ19&lt;&gt;"",
        IF(INT('Data Sheet'!$A$15)=INT('Data Sheet'!$B$15),
            --(INT('Data Sheet'!$A$15) &amp; "." &amp; LEFT(BQ19,3)),
            IF(AND((--(INT('Data Sheet'!$A$15) &amp; "." &amp; LEFT(BQ19,3))&gt;=--('Data Sheet'!$A$15)), (--(INT('Data Sheet'!$A$15) &amp; "." &amp; LEFT(BQ19,3))&lt;=--('Data Sheet'!$B$15))),
                --(INT('Data Sheet'!$A$15) &amp; "." &amp; LEFT(BQ19,3)),
                --(INT('Data Sheet'!$B$15) &amp; "." &amp; LEFT(BQ19,3))
            )
        ),
        "OK"
    )
)</f>
        <v>OK</v>
      </c>
      <c r="Q19" s="23" t="str">
        <f>IF(BS19&lt;&gt;"",
    IF(INT('Data Sheet'!$A$19)=INT('Data Sheet'!$B$15),
        --(INT('Data Sheet'!$A$15) &amp; "." &amp; BS19),
        IF(AND((--(INT('Data Sheet'!$A$15) &amp; "." &amp; BS19)&gt;=--('Data Sheet'!$A$15)), (--(INT('Data Sheet'!$A$15) &amp; "." &amp; BS19)&lt;=--('Data Sheet'!$B$15))),
            --(INT('Data Sheet'!$A$15) &amp; "." &amp; BS19),
            --(INT('Data Sheet'!$B$15) &amp; "." &amp; BS19)
        )
    ),
    IF(BQ19&lt;&gt;"",
        IF(INT('Data Sheet'!$A$15)=INT('Data Sheet'!$B$15),
            --(INT('Data Sheet'!$A$15) &amp; "." &amp; RIGHT(BQ19,3)),
            IF(AND((--(INT('Data Sheet'!$A$15) &amp; "." &amp; RIGHT(BQ19,3))&gt;=--('Data Sheet'!$A$15)), (--(INT('Data Sheet'!$A$15) &amp; "." &amp; RIGHT(BQ19,3))&lt;=--('Data Sheet'!$B$15))),
                --(INT('Data Sheet'!$A$15) &amp; "." &amp; RIGHT(BQ19,3)),
                --(INT('Data Sheet'!$B$15) &amp; "." &amp; RIGHT(BQ19,3))
            )
        ),
        "OK"
    )
)</f>
        <v>OK</v>
      </c>
      <c r="R19" s="20"/>
      <c r="S19" s="20"/>
      <c r="T19" s="20"/>
      <c r="U19" s="20"/>
      <c r="V19" s="20"/>
      <c r="W19" s="20"/>
      <c r="X19" s="20"/>
      <c r="Y19" s="20"/>
      <c r="Z19" s="20"/>
      <c r="AA19" s="55"/>
      <c r="AB19" s="55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1"/>
      <c r="AR19" s="21"/>
      <c r="AS19" s="21"/>
      <c r="AT19" s="21"/>
      <c r="AU19" s="21"/>
      <c r="AV19" s="21"/>
      <c r="AW19" s="22"/>
      <c r="AX19" s="99"/>
      <c r="AY19" s="20"/>
      <c r="AZ19" s="20"/>
      <c r="BA19" s="22"/>
      <c r="BC19" s="80"/>
      <c r="BD19" s="80"/>
      <c r="BE19" s="80"/>
      <c r="BF19" s="80"/>
      <c r="BG19" s="2" t="str">
        <f t="shared" si="3"/>
        <v/>
      </c>
      <c r="BH19" s="78">
        <f t="shared" si="2"/>
        <v>0</v>
      </c>
    </row>
    <row r="20" spans="2:60" x14ac:dyDescent="0.2">
      <c r="B20" s="14">
        <f t="shared" si="4"/>
        <v>12</v>
      </c>
      <c r="C20" s="15" t="str">
        <f>CONCATENATE('Data Sheet'!$B$8,'Data Sheet'!$G$2)</f>
        <v>" HWDP</v>
      </c>
      <c r="D20" s="95" t="str">
        <f t="shared" si="5"/>
        <v/>
      </c>
      <c r="E20" s="15" t="str">
        <f>IF('Sum HWDP'!$D$10="TH-Hill DS-1 Vol 3 CAT 2: Clean and Visual Ends only","N/A","OK")</f>
        <v>OK</v>
      </c>
      <c r="F20" s="15" t="str">
        <f>IF('Sum HWDP'!$D$10="TH-Hill DS-1 Vol 3 CAT 2: Clean and Visual Ends only","N/A","OK")</f>
        <v>OK</v>
      </c>
      <c r="G20" s="17"/>
      <c r="H20" s="17"/>
      <c r="I20" s="17" t="s">
        <v>51</v>
      </c>
      <c r="J20" s="17" t="str">
        <f t="shared" si="1"/>
        <v>OK</v>
      </c>
      <c r="K20" s="17" t="str">
        <f t="shared" si="1"/>
        <v>OK</v>
      </c>
      <c r="L20" s="17" t="str">
        <f>IF('Data Sheet'!$B$9="NC-50","N/A","OK")</f>
        <v>OK</v>
      </c>
      <c r="M20" s="17" t="str">
        <f>IF('Data Sheet'!$B$9="NC-50","N/A","OK")</f>
        <v>OK</v>
      </c>
      <c r="N20" s="23" t="str">
        <f>IF(BO20&lt;&gt;"",
    IF(INT('Data Sheet'!$A$19)=INT('Data Sheet'!$B$19),
        --(INT('Data Sheet'!$A$19) &amp; "." &amp; BO20),
        IF(AND((--(INT('Data Sheet'!$A$19) &amp; "." &amp; BO20)&gt;=--('Data Sheet'!$A$19)), (--(INT('Data Sheet'!$A$19) &amp; "." &amp; BO20)&lt;=--('Data Sheet'!$B$19))),
            --(INT('Data Sheet'!$A$19) &amp; "." &amp; BO20),
            --(INT('Data Sheet'!$B$19) &amp; "." &amp; BO20)
        )
    ),
    IF(BN20&lt;&gt;"",
        IF(INT('Data Sheet'!$A$19)=INT('Data Sheet'!$B$19),
            --(INT('Data Sheet'!$A$19) &amp; "." &amp; LEFT(BN20,3)),
            IF(AND((--(INT('Data Sheet'!$A$19) &amp; "." &amp; LEFT(BN20,3))&gt;=--('Data Sheet'!$A$19)), (--(INT('Data Sheet'!$A$19) &amp; "." &amp; LEFT(BN20,3))&lt;=--('Data Sheet'!$B$19))),
                --(INT('Data Sheet'!$A$19) &amp; "." &amp; LEFT(BN20,3)),
                --(INT('Data Sheet'!$B$19) &amp; "." &amp; LEFT(BN20,3))
            )
        ),
        "OK"
    )
)</f>
        <v>OK</v>
      </c>
      <c r="O20" s="23" t="str">
        <f>IF(BP20&lt;&gt;"",
    IF(INT('Data Sheet'!$A$19)=INT('Data Sheet'!$B$19),
        --(INT('Data Sheet'!$A$19) &amp; "." &amp; BP20),
        IF(AND((--(INT('Data Sheet'!$A$19) &amp; "." &amp; BP20)&gt;=--('Data Sheet'!$A$19)), (--(INT('Data Sheet'!$A$19) &amp; "." &amp; BP20)&lt;=--('Data Sheet'!$B$19))),
            --(INT('Data Sheet'!$A$19) &amp; "." &amp; BP20),
            --(INT('Data Sheet'!$B$19) &amp; "." &amp; BP20)
        )
    ),
    IF(BN20&lt;&gt;"",
        IF(INT('Data Sheet'!$A$19)=INT('Data Sheet'!$B$19),
            --(INT('Data Sheet'!$A$19) &amp; "." &amp; RIGHT(BN20,3)),
            IF(AND((--(INT('Data Sheet'!$A$19) &amp; "." &amp; RIGHT(BN20,3))&gt;=--('Data Sheet'!$A$19)), (--(INT('Data Sheet'!$A$19) &amp; "." &amp; RIGHT(BN20,3))&lt;=--('Data Sheet'!$B$19))),
                --(INT('Data Sheet'!$A$19) &amp; "." &amp; RIGHT(BN20,3)),
                --(INT('Data Sheet'!$B$19) &amp; "." &amp; RIGHT(BN20,3))
            )
        ),
        "OK"
    )
)</f>
        <v>OK</v>
      </c>
      <c r="P20" s="23" t="str">
        <f>IF(BR20&lt;&gt;"",
    IF(INT('Data Sheet'!$A$19)=INT('Data Sheet'!$B$15),
        --(INT('Data Sheet'!$A$15) &amp; "." &amp; BR20),
        IF(AND((--(INT('Data Sheet'!$A$15) &amp; "." &amp; BR20)&gt;=--('Data Sheet'!$A$15)), (--(INT('Data Sheet'!$A$15) &amp; "." &amp; BR20)&lt;=--('Data Sheet'!$B$15))),
            --(INT('Data Sheet'!$A$15) &amp; "." &amp; BR20),
            --(INT('Data Sheet'!$B$15) &amp; "." &amp; BR20)
        )
    ),
    IF(BQ20&lt;&gt;"",
        IF(INT('Data Sheet'!$A$15)=INT('Data Sheet'!$B$15),
            --(INT('Data Sheet'!$A$15) &amp; "." &amp; LEFT(BQ20,3)),
            IF(AND((--(INT('Data Sheet'!$A$15) &amp; "." &amp; LEFT(BQ20,3))&gt;=--('Data Sheet'!$A$15)), (--(INT('Data Sheet'!$A$15) &amp; "." &amp; LEFT(BQ20,3))&lt;=--('Data Sheet'!$B$15))),
                --(INT('Data Sheet'!$A$15) &amp; "." &amp; LEFT(BQ20,3)),
                --(INT('Data Sheet'!$B$15) &amp; "." &amp; LEFT(BQ20,3))
            )
        ),
        "OK"
    )
)</f>
        <v>OK</v>
      </c>
      <c r="Q20" s="23" t="str">
        <f>IF(BS20&lt;&gt;"",
    IF(INT('Data Sheet'!$A$19)=INT('Data Sheet'!$B$15),
        --(INT('Data Sheet'!$A$15) &amp; "." &amp; BS20),
        IF(AND((--(INT('Data Sheet'!$A$15) &amp; "." &amp; BS20)&gt;=--('Data Sheet'!$A$15)), (--(INT('Data Sheet'!$A$15) &amp; "." &amp; BS20)&lt;=--('Data Sheet'!$B$15))),
            --(INT('Data Sheet'!$A$15) &amp; "." &amp; BS20),
            --(INT('Data Sheet'!$B$15) &amp; "." &amp; BS20)
        )
    ),
    IF(BQ20&lt;&gt;"",
        IF(INT('Data Sheet'!$A$15)=INT('Data Sheet'!$B$15),
            --(INT('Data Sheet'!$A$15) &amp; "." &amp; RIGHT(BQ20,3)),
            IF(AND((--(INT('Data Sheet'!$A$15) &amp; "." &amp; RIGHT(BQ20,3))&gt;=--('Data Sheet'!$A$15)), (--(INT('Data Sheet'!$A$15) &amp; "." &amp; RIGHT(BQ20,3))&lt;=--('Data Sheet'!$B$15))),
                --(INT('Data Sheet'!$A$15) &amp; "." &amp; RIGHT(BQ20,3)),
                --(INT('Data Sheet'!$B$15) &amp; "." &amp; RIGHT(BQ20,3))
            )
        ),
        "OK"
    )
)</f>
        <v>OK</v>
      </c>
      <c r="R20" s="20"/>
      <c r="S20" s="20"/>
      <c r="T20" s="20"/>
      <c r="U20" s="20"/>
      <c r="V20" s="20"/>
      <c r="W20" s="20"/>
      <c r="X20" s="20"/>
      <c r="Y20" s="20"/>
      <c r="Z20" s="20"/>
      <c r="AA20" s="55"/>
      <c r="AB20" s="55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1"/>
      <c r="AR20" s="21"/>
      <c r="AS20" s="21"/>
      <c r="AT20" s="21"/>
      <c r="AU20" s="21"/>
      <c r="AV20" s="21"/>
      <c r="AW20" s="22"/>
      <c r="AX20" s="99"/>
      <c r="AY20" s="20"/>
      <c r="AZ20" s="20"/>
      <c r="BA20" s="22"/>
      <c r="BC20" s="80"/>
      <c r="BD20" s="80"/>
      <c r="BE20" s="80"/>
      <c r="BF20" s="80"/>
      <c r="BG20" s="2" t="str">
        <f t="shared" si="3"/>
        <v/>
      </c>
      <c r="BH20" s="78">
        <f t="shared" si="2"/>
        <v>0</v>
      </c>
    </row>
    <row r="21" spans="2:60" x14ac:dyDescent="0.2">
      <c r="B21" s="14">
        <f t="shared" si="4"/>
        <v>13</v>
      </c>
      <c r="C21" s="15" t="str">
        <f>CONCATENATE('Data Sheet'!$B$8,'Data Sheet'!$G$2)</f>
        <v>" HWDP</v>
      </c>
      <c r="D21" s="95" t="str">
        <f t="shared" si="5"/>
        <v/>
      </c>
      <c r="E21" s="15" t="str">
        <f>IF('Sum HWDP'!$D$10="TH-Hill DS-1 Vol 3 CAT 2: Clean and Visual Ends only","N/A","OK")</f>
        <v>OK</v>
      </c>
      <c r="F21" s="15" t="str">
        <f>IF('Sum HWDP'!$D$10="TH-Hill DS-1 Vol 3 CAT 2: Clean and Visual Ends only","N/A","OK")</f>
        <v>OK</v>
      </c>
      <c r="G21" s="17"/>
      <c r="H21" s="17"/>
      <c r="I21" s="17" t="s">
        <v>51</v>
      </c>
      <c r="J21" s="17" t="str">
        <f t="shared" si="1"/>
        <v>OK</v>
      </c>
      <c r="K21" s="17" t="str">
        <f t="shared" si="1"/>
        <v>OK</v>
      </c>
      <c r="L21" s="17" t="str">
        <f>IF('Data Sheet'!$B$9="NC-50","N/A","OK")</f>
        <v>OK</v>
      </c>
      <c r="M21" s="17" t="str">
        <f>IF('Data Sheet'!$B$9="NC-50","N/A","OK")</f>
        <v>OK</v>
      </c>
      <c r="N21" s="23" t="str">
        <f>IF(BO21&lt;&gt;"",
    IF(INT('Data Sheet'!$A$19)=INT('Data Sheet'!$B$19),
        --(INT('Data Sheet'!$A$19) &amp; "." &amp; BO21),
        IF(AND((--(INT('Data Sheet'!$A$19) &amp; "." &amp; BO21)&gt;=--('Data Sheet'!$A$19)), (--(INT('Data Sheet'!$A$19) &amp; "." &amp; BO21)&lt;=--('Data Sheet'!$B$19))),
            --(INT('Data Sheet'!$A$19) &amp; "." &amp; BO21),
            --(INT('Data Sheet'!$B$19) &amp; "." &amp; BO21)
        )
    ),
    IF(BN21&lt;&gt;"",
        IF(INT('Data Sheet'!$A$19)=INT('Data Sheet'!$B$19),
            --(INT('Data Sheet'!$A$19) &amp; "." &amp; LEFT(BN21,3)),
            IF(AND((--(INT('Data Sheet'!$A$19) &amp; "." &amp; LEFT(BN21,3))&gt;=--('Data Sheet'!$A$19)), (--(INT('Data Sheet'!$A$19) &amp; "." &amp; LEFT(BN21,3))&lt;=--('Data Sheet'!$B$19))),
                --(INT('Data Sheet'!$A$19) &amp; "." &amp; LEFT(BN21,3)),
                --(INT('Data Sheet'!$B$19) &amp; "." &amp; LEFT(BN21,3))
            )
        ),
        "OK"
    )
)</f>
        <v>OK</v>
      </c>
      <c r="O21" s="23" t="str">
        <f>IF(BP21&lt;&gt;"",
    IF(INT('Data Sheet'!$A$19)=INT('Data Sheet'!$B$19),
        --(INT('Data Sheet'!$A$19) &amp; "." &amp; BP21),
        IF(AND((--(INT('Data Sheet'!$A$19) &amp; "." &amp; BP21)&gt;=--('Data Sheet'!$A$19)), (--(INT('Data Sheet'!$A$19) &amp; "." &amp; BP21)&lt;=--('Data Sheet'!$B$19))),
            --(INT('Data Sheet'!$A$19) &amp; "." &amp; BP21),
            --(INT('Data Sheet'!$B$19) &amp; "." &amp; BP21)
        )
    ),
    IF(BN21&lt;&gt;"",
        IF(INT('Data Sheet'!$A$19)=INT('Data Sheet'!$B$19),
            --(INT('Data Sheet'!$A$19) &amp; "." &amp; RIGHT(BN21,3)),
            IF(AND((--(INT('Data Sheet'!$A$19) &amp; "." &amp; RIGHT(BN21,3))&gt;=--('Data Sheet'!$A$19)), (--(INT('Data Sheet'!$A$19) &amp; "." &amp; RIGHT(BN21,3))&lt;=--('Data Sheet'!$B$19))),
                --(INT('Data Sheet'!$A$19) &amp; "." &amp; RIGHT(BN21,3)),
                --(INT('Data Sheet'!$B$19) &amp; "." &amp; RIGHT(BN21,3))
            )
        ),
        "OK"
    )
)</f>
        <v>OK</v>
      </c>
      <c r="P21" s="23" t="str">
        <f>IF(BR21&lt;&gt;"",
    IF(INT('Data Sheet'!$A$19)=INT('Data Sheet'!$B$15),
        --(INT('Data Sheet'!$A$15) &amp; "." &amp; BR21),
        IF(AND((--(INT('Data Sheet'!$A$15) &amp; "." &amp; BR21)&gt;=--('Data Sheet'!$A$15)), (--(INT('Data Sheet'!$A$15) &amp; "." &amp; BR21)&lt;=--('Data Sheet'!$B$15))),
            --(INT('Data Sheet'!$A$15) &amp; "." &amp; BR21),
            --(INT('Data Sheet'!$B$15) &amp; "." &amp; BR21)
        )
    ),
    IF(BQ21&lt;&gt;"",
        IF(INT('Data Sheet'!$A$15)=INT('Data Sheet'!$B$15),
            --(INT('Data Sheet'!$A$15) &amp; "." &amp; LEFT(BQ21,3)),
            IF(AND((--(INT('Data Sheet'!$A$15) &amp; "." &amp; LEFT(BQ21,3))&gt;=--('Data Sheet'!$A$15)), (--(INT('Data Sheet'!$A$15) &amp; "." &amp; LEFT(BQ21,3))&lt;=--('Data Sheet'!$B$15))),
                --(INT('Data Sheet'!$A$15) &amp; "." &amp; LEFT(BQ21,3)),
                --(INT('Data Sheet'!$B$15) &amp; "." &amp; LEFT(BQ21,3))
            )
        ),
        "OK"
    )
)</f>
        <v>OK</v>
      </c>
      <c r="Q21" s="23" t="str">
        <f>IF(BS21&lt;&gt;"",
    IF(INT('Data Sheet'!$A$19)=INT('Data Sheet'!$B$15),
        --(INT('Data Sheet'!$A$15) &amp; "." &amp; BS21),
        IF(AND((--(INT('Data Sheet'!$A$15) &amp; "." &amp; BS21)&gt;=--('Data Sheet'!$A$15)), (--(INT('Data Sheet'!$A$15) &amp; "." &amp; BS21)&lt;=--('Data Sheet'!$B$15))),
            --(INT('Data Sheet'!$A$15) &amp; "." &amp; BS21),
            --(INT('Data Sheet'!$B$15) &amp; "." &amp; BS21)
        )
    ),
    IF(BQ21&lt;&gt;"",
        IF(INT('Data Sheet'!$A$15)=INT('Data Sheet'!$B$15),
            --(INT('Data Sheet'!$A$15) &amp; "." &amp; RIGHT(BQ21,3)),
            IF(AND((--(INT('Data Sheet'!$A$15) &amp; "." &amp; RIGHT(BQ21,3))&gt;=--('Data Sheet'!$A$15)), (--(INT('Data Sheet'!$A$15) &amp; "." &amp; RIGHT(BQ21,3))&lt;=--('Data Sheet'!$B$15))),
                --(INT('Data Sheet'!$A$15) &amp; "." &amp; RIGHT(BQ21,3)),
                --(INT('Data Sheet'!$B$15) &amp; "." &amp; RIGHT(BQ21,3))
            )
        ),
        "OK"
    )
)</f>
        <v>OK</v>
      </c>
      <c r="R21" s="20"/>
      <c r="S21" s="20"/>
      <c r="T21" s="20"/>
      <c r="U21" s="20"/>
      <c r="V21" s="20"/>
      <c r="W21" s="20"/>
      <c r="X21" s="20"/>
      <c r="Y21" s="20"/>
      <c r="Z21" s="20"/>
      <c r="AA21" s="55"/>
      <c r="AB21" s="55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1"/>
      <c r="AR21" s="21"/>
      <c r="AS21" s="21"/>
      <c r="AT21" s="21"/>
      <c r="AU21" s="21"/>
      <c r="AV21" s="21"/>
      <c r="AW21" s="22"/>
      <c r="AX21" s="99"/>
      <c r="AY21" s="20"/>
      <c r="AZ21" s="20"/>
      <c r="BA21" s="22"/>
      <c r="BC21" s="80"/>
      <c r="BD21" s="80"/>
      <c r="BE21" s="80"/>
      <c r="BF21" s="80"/>
      <c r="BG21" s="2" t="str">
        <f t="shared" si="3"/>
        <v/>
      </c>
      <c r="BH21" s="78">
        <f t="shared" si="2"/>
        <v>0</v>
      </c>
    </row>
    <row r="22" spans="2:60" x14ac:dyDescent="0.2">
      <c r="B22" s="14">
        <f t="shared" si="4"/>
        <v>14</v>
      </c>
      <c r="C22" s="15" t="str">
        <f>CONCATENATE('Data Sheet'!$B$8,'Data Sheet'!$G$2)</f>
        <v>" HWDP</v>
      </c>
      <c r="D22" s="95" t="str">
        <f t="shared" si="5"/>
        <v/>
      </c>
      <c r="E22" s="15" t="str">
        <f>IF('Sum HWDP'!$D$10="TH-Hill DS-1 Vol 3 CAT 2: Clean and Visual Ends only","N/A","OK")</f>
        <v>OK</v>
      </c>
      <c r="F22" s="15" t="str">
        <f>IF('Sum HWDP'!$D$10="TH-Hill DS-1 Vol 3 CAT 2: Clean and Visual Ends only","N/A","OK")</f>
        <v>OK</v>
      </c>
      <c r="G22" s="17"/>
      <c r="H22" s="17"/>
      <c r="I22" s="17" t="s">
        <v>51</v>
      </c>
      <c r="J22" s="17" t="str">
        <f t="shared" si="1"/>
        <v>OK</v>
      </c>
      <c r="K22" s="17" t="str">
        <f t="shared" si="1"/>
        <v>OK</v>
      </c>
      <c r="L22" s="17" t="str">
        <f>IF('Data Sheet'!$B$9="NC-50","N/A","OK")</f>
        <v>OK</v>
      </c>
      <c r="M22" s="17" t="str">
        <f>IF('Data Sheet'!$B$9="NC-50","N/A","OK")</f>
        <v>OK</v>
      </c>
      <c r="N22" s="23" t="str">
        <f>IF(BO22&lt;&gt;"",
    IF(INT('Data Sheet'!$A$19)=INT('Data Sheet'!$B$19),
        --(INT('Data Sheet'!$A$19) &amp; "." &amp; BO22),
        IF(AND((--(INT('Data Sheet'!$A$19) &amp; "." &amp; BO22)&gt;=--('Data Sheet'!$A$19)), (--(INT('Data Sheet'!$A$19) &amp; "." &amp; BO22)&lt;=--('Data Sheet'!$B$19))),
            --(INT('Data Sheet'!$A$19) &amp; "." &amp; BO22),
            --(INT('Data Sheet'!$B$19) &amp; "." &amp; BO22)
        )
    ),
    IF(BN22&lt;&gt;"",
        IF(INT('Data Sheet'!$A$19)=INT('Data Sheet'!$B$19),
            --(INT('Data Sheet'!$A$19) &amp; "." &amp; LEFT(BN22,3)),
            IF(AND((--(INT('Data Sheet'!$A$19) &amp; "." &amp; LEFT(BN22,3))&gt;=--('Data Sheet'!$A$19)), (--(INT('Data Sheet'!$A$19) &amp; "." &amp; LEFT(BN22,3))&lt;=--('Data Sheet'!$B$19))),
                --(INT('Data Sheet'!$A$19) &amp; "." &amp; LEFT(BN22,3)),
                --(INT('Data Sheet'!$B$19) &amp; "." &amp; LEFT(BN22,3))
            )
        ),
        "OK"
    )
)</f>
        <v>OK</v>
      </c>
      <c r="O22" s="23" t="str">
        <f>IF(BP22&lt;&gt;"",
    IF(INT('Data Sheet'!$A$19)=INT('Data Sheet'!$B$19),
        --(INT('Data Sheet'!$A$19) &amp; "." &amp; BP22),
        IF(AND((--(INT('Data Sheet'!$A$19) &amp; "." &amp; BP22)&gt;=--('Data Sheet'!$A$19)), (--(INT('Data Sheet'!$A$19) &amp; "." &amp; BP22)&lt;=--('Data Sheet'!$B$19))),
            --(INT('Data Sheet'!$A$19) &amp; "." &amp; BP22),
            --(INT('Data Sheet'!$B$19) &amp; "." &amp; BP22)
        )
    ),
    IF(BN22&lt;&gt;"",
        IF(INT('Data Sheet'!$A$19)=INT('Data Sheet'!$B$19),
            --(INT('Data Sheet'!$A$19) &amp; "." &amp; RIGHT(BN22,3)),
            IF(AND((--(INT('Data Sheet'!$A$19) &amp; "." &amp; RIGHT(BN22,3))&gt;=--('Data Sheet'!$A$19)), (--(INT('Data Sheet'!$A$19) &amp; "." &amp; RIGHT(BN22,3))&lt;=--('Data Sheet'!$B$19))),
                --(INT('Data Sheet'!$A$19) &amp; "." &amp; RIGHT(BN22,3)),
                --(INT('Data Sheet'!$B$19) &amp; "." &amp; RIGHT(BN22,3))
            )
        ),
        "OK"
    )
)</f>
        <v>OK</v>
      </c>
      <c r="P22" s="23" t="str">
        <f>IF(BR22&lt;&gt;"",
    IF(INT('Data Sheet'!$A$19)=INT('Data Sheet'!$B$15),
        --(INT('Data Sheet'!$A$15) &amp; "." &amp; BR22),
        IF(AND((--(INT('Data Sheet'!$A$15) &amp; "." &amp; BR22)&gt;=--('Data Sheet'!$A$15)), (--(INT('Data Sheet'!$A$15) &amp; "." &amp; BR22)&lt;=--('Data Sheet'!$B$15))),
            --(INT('Data Sheet'!$A$15) &amp; "." &amp; BR22),
            --(INT('Data Sheet'!$B$15) &amp; "." &amp; BR22)
        )
    ),
    IF(BQ22&lt;&gt;"",
        IF(INT('Data Sheet'!$A$15)=INT('Data Sheet'!$B$15),
            --(INT('Data Sheet'!$A$15) &amp; "." &amp; LEFT(BQ22,3)),
            IF(AND((--(INT('Data Sheet'!$A$15) &amp; "." &amp; LEFT(BQ22,3))&gt;=--('Data Sheet'!$A$15)), (--(INT('Data Sheet'!$A$15) &amp; "." &amp; LEFT(BQ22,3))&lt;=--('Data Sheet'!$B$15))),
                --(INT('Data Sheet'!$A$15) &amp; "." &amp; LEFT(BQ22,3)),
                --(INT('Data Sheet'!$B$15) &amp; "." &amp; LEFT(BQ22,3))
            )
        ),
        "OK"
    )
)</f>
        <v>OK</v>
      </c>
      <c r="Q22" s="23" t="str">
        <f>IF(BS22&lt;&gt;"",
    IF(INT('Data Sheet'!$A$19)=INT('Data Sheet'!$B$15),
        --(INT('Data Sheet'!$A$15) &amp; "." &amp; BS22),
        IF(AND((--(INT('Data Sheet'!$A$15) &amp; "." &amp; BS22)&gt;=--('Data Sheet'!$A$15)), (--(INT('Data Sheet'!$A$15) &amp; "." &amp; BS22)&lt;=--('Data Sheet'!$B$15))),
            --(INT('Data Sheet'!$A$15) &amp; "." &amp; BS22),
            --(INT('Data Sheet'!$B$15) &amp; "." &amp; BS22)
        )
    ),
    IF(BQ22&lt;&gt;"",
        IF(INT('Data Sheet'!$A$15)=INT('Data Sheet'!$B$15),
            --(INT('Data Sheet'!$A$15) &amp; "." &amp; RIGHT(BQ22,3)),
            IF(AND((--(INT('Data Sheet'!$A$15) &amp; "." &amp; RIGHT(BQ22,3))&gt;=--('Data Sheet'!$A$15)), (--(INT('Data Sheet'!$A$15) &amp; "." &amp; RIGHT(BQ22,3))&lt;=--('Data Sheet'!$B$15))),
                --(INT('Data Sheet'!$A$15) &amp; "." &amp; RIGHT(BQ22,3)),
                --(INT('Data Sheet'!$B$15) &amp; "." &amp; RIGHT(BQ22,3))
            )
        ),
        "OK"
    )
)</f>
        <v>OK</v>
      </c>
      <c r="R22" s="20"/>
      <c r="S22" s="20"/>
      <c r="T22" s="20"/>
      <c r="U22" s="20"/>
      <c r="V22" s="20"/>
      <c r="W22" s="20"/>
      <c r="X22" s="20"/>
      <c r="Y22" s="20"/>
      <c r="Z22" s="20"/>
      <c r="AA22" s="55"/>
      <c r="AB22" s="55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1"/>
      <c r="AR22" s="21"/>
      <c r="AS22" s="21"/>
      <c r="AT22" s="21"/>
      <c r="AU22" s="21"/>
      <c r="AV22" s="21"/>
      <c r="AW22" s="22"/>
      <c r="AX22" s="99"/>
      <c r="AY22" s="20"/>
      <c r="AZ22" s="20"/>
      <c r="BA22" s="22"/>
      <c r="BC22" s="80"/>
      <c r="BD22" s="80"/>
      <c r="BE22" s="80"/>
      <c r="BF22" s="80"/>
      <c r="BG22" s="2" t="str">
        <f t="shared" si="3"/>
        <v/>
      </c>
      <c r="BH22" s="78">
        <f t="shared" si="2"/>
        <v>0</v>
      </c>
    </row>
    <row r="23" spans="2:60" x14ac:dyDescent="0.2">
      <c r="B23" s="14">
        <f t="shared" si="4"/>
        <v>15</v>
      </c>
      <c r="C23" s="15" t="str">
        <f>CONCATENATE('Data Sheet'!$B$8,'Data Sheet'!$G$2)</f>
        <v>" HWDP</v>
      </c>
      <c r="D23" s="95" t="str">
        <f t="shared" si="5"/>
        <v/>
      </c>
      <c r="E23" s="15" t="str">
        <f>IF('Sum HWDP'!$D$10="TH-Hill DS-1 Vol 3 CAT 2: Clean and Visual Ends only","N/A","OK")</f>
        <v>OK</v>
      </c>
      <c r="F23" s="15" t="str">
        <f>IF('Sum HWDP'!$D$10="TH-Hill DS-1 Vol 3 CAT 2: Clean and Visual Ends only","N/A","OK")</f>
        <v>OK</v>
      </c>
      <c r="G23" s="17"/>
      <c r="H23" s="17"/>
      <c r="I23" s="17" t="s">
        <v>51</v>
      </c>
      <c r="J23" s="17" t="str">
        <f t="shared" si="1"/>
        <v>OK</v>
      </c>
      <c r="K23" s="17" t="str">
        <f t="shared" si="1"/>
        <v>OK</v>
      </c>
      <c r="L23" s="17" t="str">
        <f>IF('Data Sheet'!$B$9="NC-50","N/A","OK")</f>
        <v>OK</v>
      </c>
      <c r="M23" s="17" t="str">
        <f>IF('Data Sheet'!$B$9="NC-50","N/A","OK")</f>
        <v>OK</v>
      </c>
      <c r="N23" s="23" t="str">
        <f>IF(BO23&lt;&gt;"",
    IF(INT('Data Sheet'!$A$19)=INT('Data Sheet'!$B$19),
        --(INT('Data Sheet'!$A$19) &amp; "." &amp; BO23),
        IF(AND((--(INT('Data Sheet'!$A$19) &amp; "." &amp; BO23)&gt;=--('Data Sheet'!$A$19)), (--(INT('Data Sheet'!$A$19) &amp; "." &amp; BO23)&lt;=--('Data Sheet'!$B$19))),
            --(INT('Data Sheet'!$A$19) &amp; "." &amp; BO23),
            --(INT('Data Sheet'!$B$19) &amp; "." &amp; BO23)
        )
    ),
    IF(BN23&lt;&gt;"",
        IF(INT('Data Sheet'!$A$19)=INT('Data Sheet'!$B$19),
            --(INT('Data Sheet'!$A$19) &amp; "." &amp; LEFT(BN23,3)),
            IF(AND((--(INT('Data Sheet'!$A$19) &amp; "." &amp; LEFT(BN23,3))&gt;=--('Data Sheet'!$A$19)), (--(INT('Data Sheet'!$A$19) &amp; "." &amp; LEFT(BN23,3))&lt;=--('Data Sheet'!$B$19))),
                --(INT('Data Sheet'!$A$19) &amp; "." &amp; LEFT(BN23,3)),
                --(INT('Data Sheet'!$B$19) &amp; "." &amp; LEFT(BN23,3))
            )
        ),
        "OK"
    )
)</f>
        <v>OK</v>
      </c>
      <c r="O23" s="23" t="str">
        <f>IF(BP23&lt;&gt;"",
    IF(INT('Data Sheet'!$A$19)=INT('Data Sheet'!$B$19),
        --(INT('Data Sheet'!$A$19) &amp; "." &amp; BP23),
        IF(AND((--(INT('Data Sheet'!$A$19) &amp; "." &amp; BP23)&gt;=--('Data Sheet'!$A$19)), (--(INT('Data Sheet'!$A$19) &amp; "." &amp; BP23)&lt;=--('Data Sheet'!$B$19))),
            --(INT('Data Sheet'!$A$19) &amp; "." &amp; BP23),
            --(INT('Data Sheet'!$B$19) &amp; "." &amp; BP23)
        )
    ),
    IF(BN23&lt;&gt;"",
        IF(INT('Data Sheet'!$A$19)=INT('Data Sheet'!$B$19),
            --(INT('Data Sheet'!$A$19) &amp; "." &amp; RIGHT(BN23,3)),
            IF(AND((--(INT('Data Sheet'!$A$19) &amp; "." &amp; RIGHT(BN23,3))&gt;=--('Data Sheet'!$A$19)), (--(INT('Data Sheet'!$A$19) &amp; "." &amp; RIGHT(BN23,3))&lt;=--('Data Sheet'!$B$19))),
                --(INT('Data Sheet'!$A$19) &amp; "." &amp; RIGHT(BN23,3)),
                --(INT('Data Sheet'!$B$19) &amp; "." &amp; RIGHT(BN23,3))
            )
        ),
        "OK"
    )
)</f>
        <v>OK</v>
      </c>
      <c r="P23" s="23" t="str">
        <f>IF(BR23&lt;&gt;"",
    IF(INT('Data Sheet'!$A$19)=INT('Data Sheet'!$B$15),
        --(INT('Data Sheet'!$A$15) &amp; "." &amp; BR23),
        IF(AND((--(INT('Data Sheet'!$A$15) &amp; "." &amp; BR23)&gt;=--('Data Sheet'!$A$15)), (--(INT('Data Sheet'!$A$15) &amp; "." &amp; BR23)&lt;=--('Data Sheet'!$B$15))),
            --(INT('Data Sheet'!$A$15) &amp; "." &amp; BR23),
            --(INT('Data Sheet'!$B$15) &amp; "." &amp; BR23)
        )
    ),
    IF(BQ23&lt;&gt;"",
        IF(INT('Data Sheet'!$A$15)=INT('Data Sheet'!$B$15),
            --(INT('Data Sheet'!$A$15) &amp; "." &amp; LEFT(BQ23,3)),
            IF(AND((--(INT('Data Sheet'!$A$15) &amp; "." &amp; LEFT(BQ23,3))&gt;=--('Data Sheet'!$A$15)), (--(INT('Data Sheet'!$A$15) &amp; "." &amp; LEFT(BQ23,3))&lt;=--('Data Sheet'!$B$15))),
                --(INT('Data Sheet'!$A$15) &amp; "." &amp; LEFT(BQ23,3)),
                --(INT('Data Sheet'!$B$15) &amp; "." &amp; LEFT(BQ23,3))
            )
        ),
        "OK"
    )
)</f>
        <v>OK</v>
      </c>
      <c r="Q23" s="23" t="str">
        <f>IF(BS23&lt;&gt;"",
    IF(INT('Data Sheet'!$A$19)=INT('Data Sheet'!$B$15),
        --(INT('Data Sheet'!$A$15) &amp; "." &amp; BS23),
        IF(AND((--(INT('Data Sheet'!$A$15) &amp; "." &amp; BS23)&gt;=--('Data Sheet'!$A$15)), (--(INT('Data Sheet'!$A$15) &amp; "." &amp; BS23)&lt;=--('Data Sheet'!$B$15))),
            --(INT('Data Sheet'!$A$15) &amp; "." &amp; BS23),
            --(INT('Data Sheet'!$B$15) &amp; "." &amp; BS23)
        )
    ),
    IF(BQ23&lt;&gt;"",
        IF(INT('Data Sheet'!$A$15)=INT('Data Sheet'!$B$15),
            --(INT('Data Sheet'!$A$15) &amp; "." &amp; RIGHT(BQ23,3)),
            IF(AND((--(INT('Data Sheet'!$A$15) &amp; "." &amp; RIGHT(BQ23,3))&gt;=--('Data Sheet'!$A$15)), (--(INT('Data Sheet'!$A$15) &amp; "." &amp; RIGHT(BQ23,3))&lt;=--('Data Sheet'!$B$15))),
                --(INT('Data Sheet'!$A$15) &amp; "." &amp; RIGHT(BQ23,3)),
                --(INT('Data Sheet'!$B$15) &amp; "." &amp; RIGHT(BQ23,3))
            )
        ),
        "OK"
    )
)</f>
        <v>OK</v>
      </c>
      <c r="R23" s="20"/>
      <c r="S23" s="20"/>
      <c r="T23" s="20"/>
      <c r="U23" s="20"/>
      <c r="V23" s="20"/>
      <c r="W23" s="20"/>
      <c r="X23" s="20"/>
      <c r="Y23" s="20"/>
      <c r="Z23" s="20"/>
      <c r="AA23" s="55"/>
      <c r="AB23" s="55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1"/>
      <c r="AR23" s="21"/>
      <c r="AS23" s="21"/>
      <c r="AT23" s="21"/>
      <c r="AU23" s="21"/>
      <c r="AV23" s="21"/>
      <c r="AW23" s="22"/>
      <c r="AX23" s="99"/>
      <c r="AY23" s="20"/>
      <c r="AZ23" s="20"/>
      <c r="BA23" s="22"/>
      <c r="BC23" s="80"/>
      <c r="BD23" s="80"/>
      <c r="BE23" s="80"/>
      <c r="BF23" s="80"/>
      <c r="BG23" s="2" t="str">
        <f t="shared" si="3"/>
        <v/>
      </c>
      <c r="BH23" s="78">
        <f t="shared" si="2"/>
        <v>0</v>
      </c>
    </row>
    <row r="24" spans="2:60" x14ac:dyDescent="0.2">
      <c r="B24" s="14">
        <f t="shared" si="4"/>
        <v>16</v>
      </c>
      <c r="C24" s="15" t="str">
        <f>CONCATENATE('Data Sheet'!$B$8,'Data Sheet'!$G$2)</f>
        <v>" HWDP</v>
      </c>
      <c r="D24" s="95" t="str">
        <f t="shared" si="5"/>
        <v/>
      </c>
      <c r="E24" s="15" t="str">
        <f>IF('Sum HWDP'!$D$10="TH-Hill DS-1 Vol 3 CAT 2: Clean and Visual Ends only","N/A","OK")</f>
        <v>OK</v>
      </c>
      <c r="F24" s="15" t="str">
        <f>IF('Sum HWDP'!$D$10="TH-Hill DS-1 Vol 3 CAT 2: Clean and Visual Ends only","N/A","OK")</f>
        <v>OK</v>
      </c>
      <c r="G24" s="17"/>
      <c r="H24" s="17"/>
      <c r="I24" s="17" t="s">
        <v>51</v>
      </c>
      <c r="J24" s="17" t="str">
        <f t="shared" si="1"/>
        <v>OK</v>
      </c>
      <c r="K24" s="17" t="str">
        <f t="shared" si="1"/>
        <v>OK</v>
      </c>
      <c r="L24" s="17" t="str">
        <f>IF('Data Sheet'!$B$9="NC-50","N/A","OK")</f>
        <v>OK</v>
      </c>
      <c r="M24" s="17" t="str">
        <f>IF('Data Sheet'!$B$9="NC-50","N/A","OK")</f>
        <v>OK</v>
      </c>
      <c r="N24" s="23" t="str">
        <f>IF(BO24&lt;&gt;"",
    IF(INT('Data Sheet'!$A$19)=INT('Data Sheet'!$B$19),
        --(INT('Data Sheet'!$A$19) &amp; "." &amp; BO24),
        IF(AND((--(INT('Data Sheet'!$A$19) &amp; "." &amp; BO24)&gt;=--('Data Sheet'!$A$19)), (--(INT('Data Sheet'!$A$19) &amp; "." &amp; BO24)&lt;=--('Data Sheet'!$B$19))),
            --(INT('Data Sheet'!$A$19) &amp; "." &amp; BO24),
            --(INT('Data Sheet'!$B$19) &amp; "." &amp; BO24)
        )
    ),
    IF(BN24&lt;&gt;"",
        IF(INT('Data Sheet'!$A$19)=INT('Data Sheet'!$B$19),
            --(INT('Data Sheet'!$A$19) &amp; "." &amp; LEFT(BN24,3)),
            IF(AND((--(INT('Data Sheet'!$A$19) &amp; "." &amp; LEFT(BN24,3))&gt;=--('Data Sheet'!$A$19)), (--(INT('Data Sheet'!$A$19) &amp; "." &amp; LEFT(BN24,3))&lt;=--('Data Sheet'!$B$19))),
                --(INT('Data Sheet'!$A$19) &amp; "." &amp; LEFT(BN24,3)),
                --(INT('Data Sheet'!$B$19) &amp; "." &amp; LEFT(BN24,3))
            )
        ),
        "OK"
    )
)</f>
        <v>OK</v>
      </c>
      <c r="O24" s="23" t="str">
        <f>IF(BP24&lt;&gt;"",
    IF(INT('Data Sheet'!$A$19)=INT('Data Sheet'!$B$19),
        --(INT('Data Sheet'!$A$19) &amp; "." &amp; BP24),
        IF(AND((--(INT('Data Sheet'!$A$19) &amp; "." &amp; BP24)&gt;=--('Data Sheet'!$A$19)), (--(INT('Data Sheet'!$A$19) &amp; "." &amp; BP24)&lt;=--('Data Sheet'!$B$19))),
            --(INT('Data Sheet'!$A$19) &amp; "." &amp; BP24),
            --(INT('Data Sheet'!$B$19) &amp; "." &amp; BP24)
        )
    ),
    IF(BN24&lt;&gt;"",
        IF(INT('Data Sheet'!$A$19)=INT('Data Sheet'!$B$19),
            --(INT('Data Sheet'!$A$19) &amp; "." &amp; RIGHT(BN24,3)),
            IF(AND((--(INT('Data Sheet'!$A$19) &amp; "." &amp; RIGHT(BN24,3))&gt;=--('Data Sheet'!$A$19)), (--(INT('Data Sheet'!$A$19) &amp; "." &amp; RIGHT(BN24,3))&lt;=--('Data Sheet'!$B$19))),
                --(INT('Data Sheet'!$A$19) &amp; "." &amp; RIGHT(BN24,3)),
                --(INT('Data Sheet'!$B$19) &amp; "." &amp; RIGHT(BN24,3))
            )
        ),
        "OK"
    )
)</f>
        <v>OK</v>
      </c>
      <c r="P24" s="23" t="str">
        <f>IF(BR24&lt;&gt;"",
    IF(INT('Data Sheet'!$A$19)=INT('Data Sheet'!$B$15),
        --(INT('Data Sheet'!$A$15) &amp; "." &amp; BR24),
        IF(AND((--(INT('Data Sheet'!$A$15) &amp; "." &amp; BR24)&gt;=--('Data Sheet'!$A$15)), (--(INT('Data Sheet'!$A$15) &amp; "." &amp; BR24)&lt;=--('Data Sheet'!$B$15))),
            --(INT('Data Sheet'!$A$15) &amp; "." &amp; BR24),
            --(INT('Data Sheet'!$B$15) &amp; "." &amp; BR24)
        )
    ),
    IF(BQ24&lt;&gt;"",
        IF(INT('Data Sheet'!$A$15)=INT('Data Sheet'!$B$15),
            --(INT('Data Sheet'!$A$15) &amp; "." &amp; LEFT(BQ24,3)),
            IF(AND((--(INT('Data Sheet'!$A$15) &amp; "." &amp; LEFT(BQ24,3))&gt;=--('Data Sheet'!$A$15)), (--(INT('Data Sheet'!$A$15) &amp; "." &amp; LEFT(BQ24,3))&lt;=--('Data Sheet'!$B$15))),
                --(INT('Data Sheet'!$A$15) &amp; "." &amp; LEFT(BQ24,3)),
                --(INT('Data Sheet'!$B$15) &amp; "." &amp; LEFT(BQ24,3))
            )
        ),
        "OK"
    )
)</f>
        <v>OK</v>
      </c>
      <c r="Q24" s="23" t="str">
        <f>IF(BS24&lt;&gt;"",
    IF(INT('Data Sheet'!$A$19)=INT('Data Sheet'!$B$15),
        --(INT('Data Sheet'!$A$15) &amp; "." &amp; BS24),
        IF(AND((--(INT('Data Sheet'!$A$15) &amp; "." &amp; BS24)&gt;=--('Data Sheet'!$A$15)), (--(INT('Data Sheet'!$A$15) &amp; "." &amp; BS24)&lt;=--('Data Sheet'!$B$15))),
            --(INT('Data Sheet'!$A$15) &amp; "." &amp; BS24),
            --(INT('Data Sheet'!$B$15) &amp; "." &amp; BS24)
        )
    ),
    IF(BQ24&lt;&gt;"",
        IF(INT('Data Sheet'!$A$15)=INT('Data Sheet'!$B$15),
            --(INT('Data Sheet'!$A$15) &amp; "." &amp; RIGHT(BQ24,3)),
            IF(AND((--(INT('Data Sheet'!$A$15) &amp; "." &amp; RIGHT(BQ24,3))&gt;=--('Data Sheet'!$A$15)), (--(INT('Data Sheet'!$A$15) &amp; "." &amp; RIGHT(BQ24,3))&lt;=--('Data Sheet'!$B$15))),
                --(INT('Data Sheet'!$A$15) &amp; "." &amp; RIGHT(BQ24,3)),
                --(INT('Data Sheet'!$B$15) &amp; "." &amp; RIGHT(BQ24,3))
            )
        ),
        "OK"
    )
)</f>
        <v>OK</v>
      </c>
      <c r="R24" s="20"/>
      <c r="S24" s="20"/>
      <c r="T24" s="20"/>
      <c r="U24" s="20"/>
      <c r="V24" s="20"/>
      <c r="W24" s="20"/>
      <c r="X24" s="20"/>
      <c r="Y24" s="20"/>
      <c r="Z24" s="20"/>
      <c r="AA24" s="55"/>
      <c r="AB24" s="55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1"/>
      <c r="AR24" s="21"/>
      <c r="AS24" s="21"/>
      <c r="AT24" s="21"/>
      <c r="AU24" s="21"/>
      <c r="AV24" s="21"/>
      <c r="AW24" s="22"/>
      <c r="AX24" s="99"/>
      <c r="AY24" s="20"/>
      <c r="AZ24" s="20"/>
      <c r="BA24" s="22"/>
      <c r="BC24" s="80"/>
      <c r="BD24" s="80"/>
      <c r="BE24" s="80"/>
      <c r="BF24" s="80"/>
      <c r="BG24" s="2" t="str">
        <f t="shared" si="3"/>
        <v/>
      </c>
      <c r="BH24" s="78">
        <f t="shared" si="2"/>
        <v>0</v>
      </c>
    </row>
    <row r="25" spans="2:60" x14ac:dyDescent="0.2">
      <c r="B25" s="14">
        <f t="shared" si="4"/>
        <v>17</v>
      </c>
      <c r="C25" s="15" t="str">
        <f>CONCATENATE('Data Sheet'!$B$8,'Data Sheet'!$G$2)</f>
        <v>" HWDP</v>
      </c>
      <c r="D25" s="95" t="str">
        <f t="shared" si="5"/>
        <v/>
      </c>
      <c r="E25" s="15" t="str">
        <f>IF('Sum HWDP'!$D$10="TH-Hill DS-1 Vol 3 CAT 2: Clean and Visual Ends only","N/A","OK")</f>
        <v>OK</v>
      </c>
      <c r="F25" s="15" t="str">
        <f>IF('Sum HWDP'!$D$10="TH-Hill DS-1 Vol 3 CAT 2: Clean and Visual Ends only","N/A","OK")</f>
        <v>OK</v>
      </c>
      <c r="G25" s="17"/>
      <c r="H25" s="17"/>
      <c r="I25" s="17" t="s">
        <v>51</v>
      </c>
      <c r="J25" s="17" t="str">
        <f t="shared" ref="J25:K88" si="6">IF(AP25="X", "MIN", "OK")</f>
        <v>OK</v>
      </c>
      <c r="K25" s="17" t="str">
        <f t="shared" si="6"/>
        <v>OK</v>
      </c>
      <c r="L25" s="17" t="str">
        <f>IF('Data Sheet'!$B$9="NC-50","N/A","OK")</f>
        <v>OK</v>
      </c>
      <c r="M25" s="17" t="str">
        <f>IF('Data Sheet'!$B$9="NC-50","N/A","OK")</f>
        <v>OK</v>
      </c>
      <c r="N25" s="23" t="str">
        <f>IF(BO25&lt;&gt;"",
    IF(INT('Data Sheet'!$A$19)=INT('Data Sheet'!$B$19),
        --(INT('Data Sheet'!$A$19) &amp; "." &amp; BO25),
        IF(AND((--(INT('Data Sheet'!$A$19) &amp; "." &amp; BO25)&gt;=--('Data Sheet'!$A$19)), (--(INT('Data Sheet'!$A$19) &amp; "." &amp; BO25)&lt;=--('Data Sheet'!$B$19))),
            --(INT('Data Sheet'!$A$19) &amp; "." &amp; BO25),
            --(INT('Data Sheet'!$B$19) &amp; "." &amp; BO25)
        )
    ),
    IF(BN25&lt;&gt;"",
        IF(INT('Data Sheet'!$A$19)=INT('Data Sheet'!$B$19),
            --(INT('Data Sheet'!$A$19) &amp; "." &amp; LEFT(BN25,3)),
            IF(AND((--(INT('Data Sheet'!$A$19) &amp; "." &amp; LEFT(BN25,3))&gt;=--('Data Sheet'!$A$19)), (--(INT('Data Sheet'!$A$19) &amp; "." &amp; LEFT(BN25,3))&lt;=--('Data Sheet'!$B$19))),
                --(INT('Data Sheet'!$A$19) &amp; "." &amp; LEFT(BN25,3)),
                --(INT('Data Sheet'!$B$19) &amp; "." &amp; LEFT(BN25,3))
            )
        ),
        "OK"
    )
)</f>
        <v>OK</v>
      </c>
      <c r="O25" s="23" t="str">
        <f>IF(BP25&lt;&gt;"",
    IF(INT('Data Sheet'!$A$19)=INT('Data Sheet'!$B$19),
        --(INT('Data Sheet'!$A$19) &amp; "." &amp; BP25),
        IF(AND((--(INT('Data Sheet'!$A$19) &amp; "." &amp; BP25)&gt;=--('Data Sheet'!$A$19)), (--(INT('Data Sheet'!$A$19) &amp; "." &amp; BP25)&lt;=--('Data Sheet'!$B$19))),
            --(INT('Data Sheet'!$A$19) &amp; "." &amp; BP25),
            --(INT('Data Sheet'!$B$19) &amp; "." &amp; BP25)
        )
    ),
    IF(BN25&lt;&gt;"",
        IF(INT('Data Sheet'!$A$19)=INT('Data Sheet'!$B$19),
            --(INT('Data Sheet'!$A$19) &amp; "." &amp; RIGHT(BN25,3)),
            IF(AND((--(INT('Data Sheet'!$A$19) &amp; "." &amp; RIGHT(BN25,3))&gt;=--('Data Sheet'!$A$19)), (--(INT('Data Sheet'!$A$19) &amp; "." &amp; RIGHT(BN25,3))&lt;=--('Data Sheet'!$B$19))),
                --(INT('Data Sheet'!$A$19) &amp; "." &amp; RIGHT(BN25,3)),
                --(INT('Data Sheet'!$B$19) &amp; "." &amp; RIGHT(BN25,3))
            )
        ),
        "OK"
    )
)</f>
        <v>OK</v>
      </c>
      <c r="P25" s="23" t="str">
        <f>IF(BR25&lt;&gt;"",
    IF(INT('Data Sheet'!$A$19)=INT('Data Sheet'!$B$15),
        --(INT('Data Sheet'!$A$15) &amp; "." &amp; BR25),
        IF(AND((--(INT('Data Sheet'!$A$15) &amp; "." &amp; BR25)&gt;=--('Data Sheet'!$A$15)), (--(INT('Data Sheet'!$A$15) &amp; "." &amp; BR25)&lt;=--('Data Sheet'!$B$15))),
            --(INT('Data Sheet'!$A$15) &amp; "." &amp; BR25),
            --(INT('Data Sheet'!$B$15) &amp; "." &amp; BR25)
        )
    ),
    IF(BQ25&lt;&gt;"",
        IF(INT('Data Sheet'!$A$15)=INT('Data Sheet'!$B$15),
            --(INT('Data Sheet'!$A$15) &amp; "." &amp; LEFT(BQ25,3)),
            IF(AND((--(INT('Data Sheet'!$A$15) &amp; "." &amp; LEFT(BQ25,3))&gt;=--('Data Sheet'!$A$15)), (--(INT('Data Sheet'!$A$15) &amp; "." &amp; LEFT(BQ25,3))&lt;=--('Data Sheet'!$B$15))),
                --(INT('Data Sheet'!$A$15) &amp; "." &amp; LEFT(BQ25,3)),
                --(INT('Data Sheet'!$B$15) &amp; "." &amp; LEFT(BQ25,3))
            )
        ),
        "OK"
    )
)</f>
        <v>OK</v>
      </c>
      <c r="Q25" s="23" t="str">
        <f>IF(BS25&lt;&gt;"",
    IF(INT('Data Sheet'!$A$19)=INT('Data Sheet'!$B$15),
        --(INT('Data Sheet'!$A$15) &amp; "." &amp; BS25),
        IF(AND((--(INT('Data Sheet'!$A$15) &amp; "." &amp; BS25)&gt;=--('Data Sheet'!$A$15)), (--(INT('Data Sheet'!$A$15) &amp; "." &amp; BS25)&lt;=--('Data Sheet'!$B$15))),
            --(INT('Data Sheet'!$A$15) &amp; "." &amp; BS25),
            --(INT('Data Sheet'!$B$15) &amp; "." &amp; BS25)
        )
    ),
    IF(BQ25&lt;&gt;"",
        IF(INT('Data Sheet'!$A$15)=INT('Data Sheet'!$B$15),
            --(INT('Data Sheet'!$A$15) &amp; "." &amp; RIGHT(BQ25,3)),
            IF(AND((--(INT('Data Sheet'!$A$15) &amp; "." &amp; RIGHT(BQ25,3))&gt;=--('Data Sheet'!$A$15)), (--(INT('Data Sheet'!$A$15) &amp; "." &amp; RIGHT(BQ25,3))&lt;=--('Data Sheet'!$B$15))),
                --(INT('Data Sheet'!$A$15) &amp; "." &amp; RIGHT(BQ25,3)),
                --(INT('Data Sheet'!$B$15) &amp; "." &amp; RIGHT(BQ25,3))
            )
        ),
        "OK"
    )
)</f>
        <v>OK</v>
      </c>
      <c r="R25" s="20"/>
      <c r="S25" s="20"/>
      <c r="T25" s="20"/>
      <c r="U25" s="20"/>
      <c r="V25" s="20"/>
      <c r="W25" s="20"/>
      <c r="X25" s="20"/>
      <c r="Y25" s="20"/>
      <c r="Z25" s="20"/>
      <c r="AA25" s="55"/>
      <c r="AB25" s="55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1"/>
      <c r="AR25" s="21"/>
      <c r="AS25" s="21"/>
      <c r="AT25" s="21"/>
      <c r="AU25" s="21"/>
      <c r="AV25" s="21"/>
      <c r="AW25" s="22"/>
      <c r="AX25" s="99"/>
      <c r="AY25" s="20"/>
      <c r="AZ25" s="20"/>
      <c r="BA25" s="22"/>
      <c r="BC25" s="80"/>
      <c r="BD25" s="80"/>
      <c r="BE25" s="80"/>
      <c r="BF25" s="80"/>
      <c r="BG25" s="2" t="str">
        <f t="shared" si="3"/>
        <v/>
      </c>
      <c r="BH25" s="78">
        <f t="shared" si="2"/>
        <v>0</v>
      </c>
    </row>
    <row r="26" spans="2:60" x14ac:dyDescent="0.2">
      <c r="B26" s="14">
        <f t="shared" si="4"/>
        <v>18</v>
      </c>
      <c r="C26" s="15" t="str">
        <f>CONCATENATE('Data Sheet'!$B$8,'Data Sheet'!$G$2)</f>
        <v>" HWDP</v>
      </c>
      <c r="D26" s="95" t="str">
        <f t="shared" si="5"/>
        <v/>
      </c>
      <c r="E26" s="15" t="str">
        <f>IF('Sum HWDP'!$D$10="TH-Hill DS-1 Vol 3 CAT 2: Clean and Visual Ends only","N/A","OK")</f>
        <v>OK</v>
      </c>
      <c r="F26" s="15" t="str">
        <f>IF('Sum HWDP'!$D$10="TH-Hill DS-1 Vol 3 CAT 2: Clean and Visual Ends only","N/A","OK")</f>
        <v>OK</v>
      </c>
      <c r="G26" s="17"/>
      <c r="H26" s="17"/>
      <c r="I26" s="17" t="s">
        <v>51</v>
      </c>
      <c r="J26" s="17" t="str">
        <f t="shared" si="6"/>
        <v>OK</v>
      </c>
      <c r="K26" s="17" t="str">
        <f t="shared" si="6"/>
        <v>OK</v>
      </c>
      <c r="L26" s="17" t="str">
        <f>IF('Data Sheet'!$B$9="NC-50","N/A","OK")</f>
        <v>OK</v>
      </c>
      <c r="M26" s="17" t="str">
        <f>IF('Data Sheet'!$B$9="NC-50","N/A","OK")</f>
        <v>OK</v>
      </c>
      <c r="N26" s="23" t="str">
        <f>IF(BO26&lt;&gt;"",
    IF(INT('Data Sheet'!$A$19)=INT('Data Sheet'!$B$19),
        --(INT('Data Sheet'!$A$19) &amp; "." &amp; BO26),
        IF(AND((--(INT('Data Sheet'!$A$19) &amp; "." &amp; BO26)&gt;=--('Data Sheet'!$A$19)), (--(INT('Data Sheet'!$A$19) &amp; "." &amp; BO26)&lt;=--('Data Sheet'!$B$19))),
            --(INT('Data Sheet'!$A$19) &amp; "." &amp; BO26),
            --(INT('Data Sheet'!$B$19) &amp; "." &amp; BO26)
        )
    ),
    IF(BN26&lt;&gt;"",
        IF(INT('Data Sheet'!$A$19)=INT('Data Sheet'!$B$19),
            --(INT('Data Sheet'!$A$19) &amp; "." &amp; LEFT(BN26,3)),
            IF(AND((--(INT('Data Sheet'!$A$19) &amp; "." &amp; LEFT(BN26,3))&gt;=--('Data Sheet'!$A$19)), (--(INT('Data Sheet'!$A$19) &amp; "." &amp; LEFT(BN26,3))&lt;=--('Data Sheet'!$B$19))),
                --(INT('Data Sheet'!$A$19) &amp; "." &amp; LEFT(BN26,3)),
                --(INT('Data Sheet'!$B$19) &amp; "." &amp; LEFT(BN26,3))
            )
        ),
        "OK"
    )
)</f>
        <v>OK</v>
      </c>
      <c r="O26" s="23" t="str">
        <f>IF(BP26&lt;&gt;"",
    IF(INT('Data Sheet'!$A$19)=INT('Data Sheet'!$B$19),
        --(INT('Data Sheet'!$A$19) &amp; "." &amp; BP26),
        IF(AND((--(INT('Data Sheet'!$A$19) &amp; "." &amp; BP26)&gt;=--('Data Sheet'!$A$19)), (--(INT('Data Sheet'!$A$19) &amp; "." &amp; BP26)&lt;=--('Data Sheet'!$B$19))),
            --(INT('Data Sheet'!$A$19) &amp; "." &amp; BP26),
            --(INT('Data Sheet'!$B$19) &amp; "." &amp; BP26)
        )
    ),
    IF(BN26&lt;&gt;"",
        IF(INT('Data Sheet'!$A$19)=INT('Data Sheet'!$B$19),
            --(INT('Data Sheet'!$A$19) &amp; "." &amp; RIGHT(BN26,3)),
            IF(AND((--(INT('Data Sheet'!$A$19) &amp; "." &amp; RIGHT(BN26,3))&gt;=--('Data Sheet'!$A$19)), (--(INT('Data Sheet'!$A$19) &amp; "." &amp; RIGHT(BN26,3))&lt;=--('Data Sheet'!$B$19))),
                --(INT('Data Sheet'!$A$19) &amp; "." &amp; RIGHT(BN26,3)),
                --(INT('Data Sheet'!$B$19) &amp; "." &amp; RIGHT(BN26,3))
            )
        ),
        "OK"
    )
)</f>
        <v>OK</v>
      </c>
      <c r="P26" s="23" t="str">
        <f>IF(BR26&lt;&gt;"",
    IF(INT('Data Sheet'!$A$19)=INT('Data Sheet'!$B$15),
        --(INT('Data Sheet'!$A$15) &amp; "." &amp; BR26),
        IF(AND((--(INT('Data Sheet'!$A$15) &amp; "." &amp; BR26)&gt;=--('Data Sheet'!$A$15)), (--(INT('Data Sheet'!$A$15) &amp; "." &amp; BR26)&lt;=--('Data Sheet'!$B$15))),
            --(INT('Data Sheet'!$A$15) &amp; "." &amp; BR26),
            --(INT('Data Sheet'!$B$15) &amp; "." &amp; BR26)
        )
    ),
    IF(BQ26&lt;&gt;"",
        IF(INT('Data Sheet'!$A$15)=INT('Data Sheet'!$B$15),
            --(INT('Data Sheet'!$A$15) &amp; "." &amp; LEFT(BQ26,3)),
            IF(AND((--(INT('Data Sheet'!$A$15) &amp; "." &amp; LEFT(BQ26,3))&gt;=--('Data Sheet'!$A$15)), (--(INT('Data Sheet'!$A$15) &amp; "." &amp; LEFT(BQ26,3))&lt;=--('Data Sheet'!$B$15))),
                --(INT('Data Sheet'!$A$15) &amp; "." &amp; LEFT(BQ26,3)),
                --(INT('Data Sheet'!$B$15) &amp; "." &amp; LEFT(BQ26,3))
            )
        ),
        "OK"
    )
)</f>
        <v>OK</v>
      </c>
      <c r="Q26" s="23" t="str">
        <f>IF(BS26&lt;&gt;"",
    IF(INT('Data Sheet'!$A$19)=INT('Data Sheet'!$B$15),
        --(INT('Data Sheet'!$A$15) &amp; "." &amp; BS26),
        IF(AND((--(INT('Data Sheet'!$A$15) &amp; "." &amp; BS26)&gt;=--('Data Sheet'!$A$15)), (--(INT('Data Sheet'!$A$15) &amp; "." &amp; BS26)&lt;=--('Data Sheet'!$B$15))),
            --(INT('Data Sheet'!$A$15) &amp; "." &amp; BS26),
            --(INT('Data Sheet'!$B$15) &amp; "." &amp; BS26)
        )
    ),
    IF(BQ26&lt;&gt;"",
        IF(INT('Data Sheet'!$A$15)=INT('Data Sheet'!$B$15),
            --(INT('Data Sheet'!$A$15) &amp; "." &amp; RIGHT(BQ26,3)),
            IF(AND((--(INT('Data Sheet'!$A$15) &amp; "." &amp; RIGHT(BQ26,3))&gt;=--('Data Sheet'!$A$15)), (--(INT('Data Sheet'!$A$15) &amp; "." &amp; RIGHT(BQ26,3))&lt;=--('Data Sheet'!$B$15))),
                --(INT('Data Sheet'!$A$15) &amp; "." &amp; RIGHT(BQ26,3)),
                --(INT('Data Sheet'!$B$15) &amp; "." &amp; RIGHT(BQ26,3))
            )
        ),
        "OK"
    )
)</f>
        <v>OK</v>
      </c>
      <c r="R26" s="20"/>
      <c r="S26" s="20"/>
      <c r="T26" s="20"/>
      <c r="U26" s="20"/>
      <c r="V26" s="20"/>
      <c r="W26" s="20"/>
      <c r="X26" s="20"/>
      <c r="Y26" s="20"/>
      <c r="Z26" s="20"/>
      <c r="AA26" s="55"/>
      <c r="AB26" s="55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1"/>
      <c r="AR26" s="21"/>
      <c r="AS26" s="21"/>
      <c r="AT26" s="21"/>
      <c r="AU26" s="21"/>
      <c r="AV26" s="21"/>
      <c r="AW26" s="22"/>
      <c r="AX26" s="99"/>
      <c r="AY26" s="20"/>
      <c r="AZ26" s="20"/>
      <c r="BA26" s="22"/>
      <c r="BC26" s="80"/>
      <c r="BD26" s="80"/>
      <c r="BE26" s="80"/>
      <c r="BF26" s="80"/>
      <c r="BG26" s="2" t="str">
        <f t="shared" si="3"/>
        <v/>
      </c>
      <c r="BH26" s="78">
        <f t="shared" si="2"/>
        <v>0</v>
      </c>
    </row>
    <row r="27" spans="2:60" x14ac:dyDescent="0.2">
      <c r="B27" s="14">
        <f t="shared" si="4"/>
        <v>19</v>
      </c>
      <c r="C27" s="15" t="str">
        <f>CONCATENATE('Data Sheet'!$B$8,'Data Sheet'!$G$2)</f>
        <v>" HWDP</v>
      </c>
      <c r="D27" s="95" t="str">
        <f t="shared" si="5"/>
        <v/>
      </c>
      <c r="E27" s="15" t="str">
        <f>IF('Sum HWDP'!$D$10="TH-Hill DS-1 Vol 3 CAT 2: Clean and Visual Ends only","N/A","OK")</f>
        <v>OK</v>
      </c>
      <c r="F27" s="15" t="str">
        <f>IF('Sum HWDP'!$D$10="TH-Hill DS-1 Vol 3 CAT 2: Clean and Visual Ends only","N/A","OK")</f>
        <v>OK</v>
      </c>
      <c r="G27" s="17"/>
      <c r="H27" s="17"/>
      <c r="I27" s="17" t="s">
        <v>51</v>
      </c>
      <c r="J27" s="17" t="str">
        <f t="shared" si="6"/>
        <v>OK</v>
      </c>
      <c r="K27" s="17" t="str">
        <f t="shared" si="6"/>
        <v>OK</v>
      </c>
      <c r="L27" s="17" t="str">
        <f>IF('Data Sheet'!$B$9="NC-50","N/A","OK")</f>
        <v>OK</v>
      </c>
      <c r="M27" s="17" t="str">
        <f>IF('Data Sheet'!$B$9="NC-50","N/A","OK")</f>
        <v>OK</v>
      </c>
      <c r="N27" s="23" t="str">
        <f>IF(BO27&lt;&gt;"",
    IF(INT('Data Sheet'!$A$19)=INT('Data Sheet'!$B$19),
        --(INT('Data Sheet'!$A$19) &amp; "." &amp; BO27),
        IF(AND((--(INT('Data Sheet'!$A$19) &amp; "." &amp; BO27)&gt;=--('Data Sheet'!$A$19)), (--(INT('Data Sheet'!$A$19) &amp; "." &amp; BO27)&lt;=--('Data Sheet'!$B$19))),
            --(INT('Data Sheet'!$A$19) &amp; "." &amp; BO27),
            --(INT('Data Sheet'!$B$19) &amp; "." &amp; BO27)
        )
    ),
    IF(BN27&lt;&gt;"",
        IF(INT('Data Sheet'!$A$19)=INT('Data Sheet'!$B$19),
            --(INT('Data Sheet'!$A$19) &amp; "." &amp; LEFT(BN27,3)),
            IF(AND((--(INT('Data Sheet'!$A$19) &amp; "." &amp; LEFT(BN27,3))&gt;=--('Data Sheet'!$A$19)), (--(INT('Data Sheet'!$A$19) &amp; "." &amp; LEFT(BN27,3))&lt;=--('Data Sheet'!$B$19))),
                --(INT('Data Sheet'!$A$19) &amp; "." &amp; LEFT(BN27,3)),
                --(INT('Data Sheet'!$B$19) &amp; "." &amp; LEFT(BN27,3))
            )
        ),
        "OK"
    )
)</f>
        <v>OK</v>
      </c>
      <c r="O27" s="23" t="str">
        <f>IF(BP27&lt;&gt;"",
    IF(INT('Data Sheet'!$A$19)=INT('Data Sheet'!$B$19),
        --(INT('Data Sheet'!$A$19) &amp; "." &amp; BP27),
        IF(AND((--(INT('Data Sheet'!$A$19) &amp; "." &amp; BP27)&gt;=--('Data Sheet'!$A$19)), (--(INT('Data Sheet'!$A$19) &amp; "." &amp; BP27)&lt;=--('Data Sheet'!$B$19))),
            --(INT('Data Sheet'!$A$19) &amp; "." &amp; BP27),
            --(INT('Data Sheet'!$B$19) &amp; "." &amp; BP27)
        )
    ),
    IF(BN27&lt;&gt;"",
        IF(INT('Data Sheet'!$A$19)=INT('Data Sheet'!$B$19),
            --(INT('Data Sheet'!$A$19) &amp; "." &amp; RIGHT(BN27,3)),
            IF(AND((--(INT('Data Sheet'!$A$19) &amp; "." &amp; RIGHT(BN27,3))&gt;=--('Data Sheet'!$A$19)), (--(INT('Data Sheet'!$A$19) &amp; "." &amp; RIGHT(BN27,3))&lt;=--('Data Sheet'!$B$19))),
                --(INT('Data Sheet'!$A$19) &amp; "." &amp; RIGHT(BN27,3)),
                --(INT('Data Sheet'!$B$19) &amp; "." &amp; RIGHT(BN27,3))
            )
        ),
        "OK"
    )
)</f>
        <v>OK</v>
      </c>
      <c r="P27" s="23" t="str">
        <f>IF(BR27&lt;&gt;"",
    IF(INT('Data Sheet'!$A$19)=INT('Data Sheet'!$B$15),
        --(INT('Data Sheet'!$A$15) &amp; "." &amp; BR27),
        IF(AND((--(INT('Data Sheet'!$A$15) &amp; "." &amp; BR27)&gt;=--('Data Sheet'!$A$15)), (--(INT('Data Sheet'!$A$15) &amp; "." &amp; BR27)&lt;=--('Data Sheet'!$B$15))),
            --(INT('Data Sheet'!$A$15) &amp; "." &amp; BR27),
            --(INT('Data Sheet'!$B$15) &amp; "." &amp; BR27)
        )
    ),
    IF(BQ27&lt;&gt;"",
        IF(INT('Data Sheet'!$A$15)=INT('Data Sheet'!$B$15),
            --(INT('Data Sheet'!$A$15) &amp; "." &amp; LEFT(BQ27,3)),
            IF(AND((--(INT('Data Sheet'!$A$15) &amp; "." &amp; LEFT(BQ27,3))&gt;=--('Data Sheet'!$A$15)), (--(INT('Data Sheet'!$A$15) &amp; "." &amp; LEFT(BQ27,3))&lt;=--('Data Sheet'!$B$15))),
                --(INT('Data Sheet'!$A$15) &amp; "." &amp; LEFT(BQ27,3)),
                --(INT('Data Sheet'!$B$15) &amp; "." &amp; LEFT(BQ27,3))
            )
        ),
        "OK"
    )
)</f>
        <v>OK</v>
      </c>
      <c r="Q27" s="23" t="str">
        <f>IF(BS27&lt;&gt;"",
    IF(INT('Data Sheet'!$A$19)=INT('Data Sheet'!$B$15),
        --(INT('Data Sheet'!$A$15) &amp; "." &amp; BS27),
        IF(AND((--(INT('Data Sheet'!$A$15) &amp; "." &amp; BS27)&gt;=--('Data Sheet'!$A$15)), (--(INT('Data Sheet'!$A$15) &amp; "." &amp; BS27)&lt;=--('Data Sheet'!$B$15))),
            --(INT('Data Sheet'!$A$15) &amp; "." &amp; BS27),
            --(INT('Data Sheet'!$B$15) &amp; "." &amp; BS27)
        )
    ),
    IF(BQ27&lt;&gt;"",
        IF(INT('Data Sheet'!$A$15)=INT('Data Sheet'!$B$15),
            --(INT('Data Sheet'!$A$15) &amp; "." &amp; RIGHT(BQ27,3)),
            IF(AND((--(INT('Data Sheet'!$A$15) &amp; "." &amp; RIGHT(BQ27,3))&gt;=--('Data Sheet'!$A$15)), (--(INT('Data Sheet'!$A$15) &amp; "." &amp; RIGHT(BQ27,3))&lt;=--('Data Sheet'!$B$15))),
                --(INT('Data Sheet'!$A$15) &amp; "." &amp; RIGHT(BQ27,3)),
                --(INT('Data Sheet'!$B$15) &amp; "." &amp; RIGHT(BQ27,3))
            )
        ),
        "OK"
    )
)</f>
        <v>OK</v>
      </c>
      <c r="R27" s="20"/>
      <c r="S27" s="20"/>
      <c r="T27" s="20"/>
      <c r="U27" s="20"/>
      <c r="V27" s="20"/>
      <c r="W27" s="20"/>
      <c r="X27" s="20"/>
      <c r="Y27" s="20"/>
      <c r="Z27" s="20"/>
      <c r="AA27" s="55"/>
      <c r="AB27" s="55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1"/>
      <c r="AR27" s="21"/>
      <c r="AS27" s="21"/>
      <c r="AT27" s="21"/>
      <c r="AU27" s="21"/>
      <c r="AV27" s="21"/>
      <c r="AW27" s="22"/>
      <c r="AX27" s="99"/>
      <c r="AY27" s="20"/>
      <c r="AZ27" s="20"/>
      <c r="BA27" s="22"/>
      <c r="BC27" s="80"/>
      <c r="BD27" s="80"/>
      <c r="BE27" s="80"/>
      <c r="BF27" s="80"/>
      <c r="BG27" s="2" t="str">
        <f t="shared" si="3"/>
        <v/>
      </c>
      <c r="BH27" s="78">
        <f t="shared" si="2"/>
        <v>0</v>
      </c>
    </row>
    <row r="28" spans="2:60" x14ac:dyDescent="0.2">
      <c r="B28" s="14">
        <f t="shared" si="4"/>
        <v>20</v>
      </c>
      <c r="C28" s="15" t="str">
        <f>CONCATENATE('Data Sheet'!$B$8,'Data Sheet'!$G$2)</f>
        <v>" HWDP</v>
      </c>
      <c r="D28" s="95" t="str">
        <f t="shared" si="5"/>
        <v/>
      </c>
      <c r="E28" s="15" t="str">
        <f>IF('Sum HWDP'!$D$10="TH-Hill DS-1 Vol 3 CAT 2: Clean and Visual Ends only","N/A","OK")</f>
        <v>OK</v>
      </c>
      <c r="F28" s="15" t="str">
        <f>IF('Sum HWDP'!$D$10="TH-Hill DS-1 Vol 3 CAT 2: Clean and Visual Ends only","N/A","OK")</f>
        <v>OK</v>
      </c>
      <c r="G28" s="17"/>
      <c r="H28" s="17"/>
      <c r="I28" s="17" t="s">
        <v>51</v>
      </c>
      <c r="J28" s="17" t="str">
        <f t="shared" si="6"/>
        <v>OK</v>
      </c>
      <c r="K28" s="17" t="str">
        <f t="shared" si="6"/>
        <v>OK</v>
      </c>
      <c r="L28" s="17" t="str">
        <f>IF('Data Sheet'!$B$9="NC-50","N/A","OK")</f>
        <v>OK</v>
      </c>
      <c r="M28" s="17" t="str">
        <f>IF('Data Sheet'!$B$9="NC-50","N/A","OK")</f>
        <v>OK</v>
      </c>
      <c r="N28" s="23" t="str">
        <f>IF(BO28&lt;&gt;"",
    IF(INT('Data Sheet'!$A$19)=INT('Data Sheet'!$B$19),
        --(INT('Data Sheet'!$A$19) &amp; "." &amp; BO28),
        IF(AND((--(INT('Data Sheet'!$A$19) &amp; "." &amp; BO28)&gt;=--('Data Sheet'!$A$19)), (--(INT('Data Sheet'!$A$19) &amp; "." &amp; BO28)&lt;=--('Data Sheet'!$B$19))),
            --(INT('Data Sheet'!$A$19) &amp; "." &amp; BO28),
            --(INT('Data Sheet'!$B$19) &amp; "." &amp; BO28)
        )
    ),
    IF(BN28&lt;&gt;"",
        IF(INT('Data Sheet'!$A$19)=INT('Data Sheet'!$B$19),
            --(INT('Data Sheet'!$A$19) &amp; "." &amp; LEFT(BN28,3)),
            IF(AND((--(INT('Data Sheet'!$A$19) &amp; "." &amp; LEFT(BN28,3))&gt;=--('Data Sheet'!$A$19)), (--(INT('Data Sheet'!$A$19) &amp; "." &amp; LEFT(BN28,3))&lt;=--('Data Sheet'!$B$19))),
                --(INT('Data Sheet'!$A$19) &amp; "." &amp; LEFT(BN28,3)),
                --(INT('Data Sheet'!$B$19) &amp; "." &amp; LEFT(BN28,3))
            )
        ),
        "OK"
    )
)</f>
        <v>OK</v>
      </c>
      <c r="O28" s="23" t="str">
        <f>IF(BP28&lt;&gt;"",
    IF(INT('Data Sheet'!$A$19)=INT('Data Sheet'!$B$19),
        --(INT('Data Sheet'!$A$19) &amp; "." &amp; BP28),
        IF(AND((--(INT('Data Sheet'!$A$19) &amp; "." &amp; BP28)&gt;=--('Data Sheet'!$A$19)), (--(INT('Data Sheet'!$A$19) &amp; "." &amp; BP28)&lt;=--('Data Sheet'!$B$19))),
            --(INT('Data Sheet'!$A$19) &amp; "." &amp; BP28),
            --(INT('Data Sheet'!$B$19) &amp; "." &amp; BP28)
        )
    ),
    IF(BN28&lt;&gt;"",
        IF(INT('Data Sheet'!$A$19)=INT('Data Sheet'!$B$19),
            --(INT('Data Sheet'!$A$19) &amp; "." &amp; RIGHT(BN28,3)),
            IF(AND((--(INT('Data Sheet'!$A$19) &amp; "." &amp; RIGHT(BN28,3))&gt;=--('Data Sheet'!$A$19)), (--(INT('Data Sheet'!$A$19) &amp; "." &amp; RIGHT(BN28,3))&lt;=--('Data Sheet'!$B$19))),
                --(INT('Data Sheet'!$A$19) &amp; "." &amp; RIGHT(BN28,3)),
                --(INT('Data Sheet'!$B$19) &amp; "." &amp; RIGHT(BN28,3))
            )
        ),
        "OK"
    )
)</f>
        <v>OK</v>
      </c>
      <c r="P28" s="23" t="str">
        <f>IF(BR28&lt;&gt;"",
    IF(INT('Data Sheet'!$A$19)=INT('Data Sheet'!$B$15),
        --(INT('Data Sheet'!$A$15) &amp; "." &amp; BR28),
        IF(AND((--(INT('Data Sheet'!$A$15) &amp; "." &amp; BR28)&gt;=--('Data Sheet'!$A$15)), (--(INT('Data Sheet'!$A$15) &amp; "." &amp; BR28)&lt;=--('Data Sheet'!$B$15))),
            --(INT('Data Sheet'!$A$15) &amp; "." &amp; BR28),
            --(INT('Data Sheet'!$B$15) &amp; "." &amp; BR28)
        )
    ),
    IF(BQ28&lt;&gt;"",
        IF(INT('Data Sheet'!$A$15)=INT('Data Sheet'!$B$15),
            --(INT('Data Sheet'!$A$15) &amp; "." &amp; LEFT(BQ28,3)),
            IF(AND((--(INT('Data Sheet'!$A$15) &amp; "." &amp; LEFT(BQ28,3))&gt;=--('Data Sheet'!$A$15)), (--(INT('Data Sheet'!$A$15) &amp; "." &amp; LEFT(BQ28,3))&lt;=--('Data Sheet'!$B$15))),
                --(INT('Data Sheet'!$A$15) &amp; "." &amp; LEFT(BQ28,3)),
                --(INT('Data Sheet'!$B$15) &amp; "." &amp; LEFT(BQ28,3))
            )
        ),
        "OK"
    )
)</f>
        <v>OK</v>
      </c>
      <c r="Q28" s="23" t="str">
        <f>IF(BS28&lt;&gt;"",
    IF(INT('Data Sheet'!$A$19)=INT('Data Sheet'!$B$15),
        --(INT('Data Sheet'!$A$15) &amp; "." &amp; BS28),
        IF(AND((--(INT('Data Sheet'!$A$15) &amp; "." &amp; BS28)&gt;=--('Data Sheet'!$A$15)), (--(INT('Data Sheet'!$A$15) &amp; "." &amp; BS28)&lt;=--('Data Sheet'!$B$15))),
            --(INT('Data Sheet'!$A$15) &amp; "." &amp; BS28),
            --(INT('Data Sheet'!$B$15) &amp; "." &amp; BS28)
        )
    ),
    IF(BQ28&lt;&gt;"",
        IF(INT('Data Sheet'!$A$15)=INT('Data Sheet'!$B$15),
            --(INT('Data Sheet'!$A$15) &amp; "." &amp; RIGHT(BQ28,3)),
            IF(AND((--(INT('Data Sheet'!$A$15) &amp; "." &amp; RIGHT(BQ28,3))&gt;=--('Data Sheet'!$A$15)), (--(INT('Data Sheet'!$A$15) &amp; "." &amp; RIGHT(BQ28,3))&lt;=--('Data Sheet'!$B$15))),
                --(INT('Data Sheet'!$A$15) &amp; "." &amp; RIGHT(BQ28,3)),
                --(INT('Data Sheet'!$B$15) &amp; "." &amp; RIGHT(BQ28,3))
            )
        ),
        "OK"
    )
)</f>
        <v>OK</v>
      </c>
      <c r="R28" s="20"/>
      <c r="S28" s="20"/>
      <c r="T28" s="20"/>
      <c r="U28" s="20"/>
      <c r="V28" s="20"/>
      <c r="W28" s="20"/>
      <c r="X28" s="20"/>
      <c r="Y28" s="20"/>
      <c r="Z28" s="20"/>
      <c r="AA28" s="55"/>
      <c r="AB28" s="55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1"/>
      <c r="AR28" s="21"/>
      <c r="AS28" s="21"/>
      <c r="AT28" s="21"/>
      <c r="AU28" s="21"/>
      <c r="AV28" s="21"/>
      <c r="AW28" s="22"/>
      <c r="AX28" s="99"/>
      <c r="AY28" s="20"/>
      <c r="AZ28" s="20"/>
      <c r="BA28" s="22"/>
      <c r="BC28" s="80"/>
      <c r="BD28" s="80"/>
      <c r="BE28" s="80"/>
      <c r="BF28" s="80"/>
      <c r="BG28" s="2" t="str">
        <f t="shared" si="3"/>
        <v/>
      </c>
      <c r="BH28" s="78">
        <f t="shared" si="2"/>
        <v>0</v>
      </c>
    </row>
    <row r="29" spans="2:60" x14ac:dyDescent="0.2">
      <c r="B29" s="14">
        <f t="shared" si="4"/>
        <v>21</v>
      </c>
      <c r="C29" s="15" t="str">
        <f>CONCATENATE('Data Sheet'!$B$8,'Data Sheet'!$G$2)</f>
        <v>" HWDP</v>
      </c>
      <c r="D29" s="95" t="str">
        <f t="shared" si="5"/>
        <v/>
      </c>
      <c r="E29" s="15" t="str">
        <f>IF('Sum HWDP'!$D$10="TH-Hill DS-1 Vol 3 CAT 2: Clean and Visual Ends only","N/A","OK")</f>
        <v>OK</v>
      </c>
      <c r="F29" s="15" t="str">
        <f>IF('Sum HWDP'!$D$10="TH-Hill DS-1 Vol 3 CAT 2: Clean and Visual Ends only","N/A","OK")</f>
        <v>OK</v>
      </c>
      <c r="G29" s="17"/>
      <c r="H29" s="17"/>
      <c r="I29" s="17" t="s">
        <v>51</v>
      </c>
      <c r="J29" s="17" t="str">
        <f t="shared" si="6"/>
        <v>OK</v>
      </c>
      <c r="K29" s="17" t="str">
        <f t="shared" si="6"/>
        <v>OK</v>
      </c>
      <c r="L29" s="17" t="str">
        <f>IF('Data Sheet'!$B$9="NC-50","N/A","OK")</f>
        <v>OK</v>
      </c>
      <c r="M29" s="17" t="str">
        <f>IF('Data Sheet'!$B$9="NC-50","N/A","OK")</f>
        <v>OK</v>
      </c>
      <c r="N29" s="23" t="str">
        <f>IF(BO29&lt;&gt;"",
    IF(INT('Data Sheet'!$A$19)=INT('Data Sheet'!$B$19),
        --(INT('Data Sheet'!$A$19) &amp; "." &amp; BO29),
        IF(AND((--(INT('Data Sheet'!$A$19) &amp; "." &amp; BO29)&gt;=--('Data Sheet'!$A$19)), (--(INT('Data Sheet'!$A$19) &amp; "." &amp; BO29)&lt;=--('Data Sheet'!$B$19))),
            --(INT('Data Sheet'!$A$19) &amp; "." &amp; BO29),
            --(INT('Data Sheet'!$B$19) &amp; "." &amp; BO29)
        )
    ),
    IF(BN29&lt;&gt;"",
        IF(INT('Data Sheet'!$A$19)=INT('Data Sheet'!$B$19),
            --(INT('Data Sheet'!$A$19) &amp; "." &amp; LEFT(BN29,3)),
            IF(AND((--(INT('Data Sheet'!$A$19) &amp; "." &amp; LEFT(BN29,3))&gt;=--('Data Sheet'!$A$19)), (--(INT('Data Sheet'!$A$19) &amp; "." &amp; LEFT(BN29,3))&lt;=--('Data Sheet'!$B$19))),
                --(INT('Data Sheet'!$A$19) &amp; "." &amp; LEFT(BN29,3)),
                --(INT('Data Sheet'!$B$19) &amp; "." &amp; LEFT(BN29,3))
            )
        ),
        "OK"
    )
)</f>
        <v>OK</v>
      </c>
      <c r="O29" s="23" t="str">
        <f>IF(BP29&lt;&gt;"",
    IF(INT('Data Sheet'!$A$19)=INT('Data Sheet'!$B$19),
        --(INT('Data Sheet'!$A$19) &amp; "." &amp; BP29),
        IF(AND((--(INT('Data Sheet'!$A$19) &amp; "." &amp; BP29)&gt;=--('Data Sheet'!$A$19)), (--(INT('Data Sheet'!$A$19) &amp; "." &amp; BP29)&lt;=--('Data Sheet'!$B$19))),
            --(INT('Data Sheet'!$A$19) &amp; "." &amp; BP29),
            --(INT('Data Sheet'!$B$19) &amp; "." &amp; BP29)
        )
    ),
    IF(BN29&lt;&gt;"",
        IF(INT('Data Sheet'!$A$19)=INT('Data Sheet'!$B$19),
            --(INT('Data Sheet'!$A$19) &amp; "." &amp; RIGHT(BN29,3)),
            IF(AND((--(INT('Data Sheet'!$A$19) &amp; "." &amp; RIGHT(BN29,3))&gt;=--('Data Sheet'!$A$19)), (--(INT('Data Sheet'!$A$19) &amp; "." &amp; RIGHT(BN29,3))&lt;=--('Data Sheet'!$B$19))),
                --(INT('Data Sheet'!$A$19) &amp; "." &amp; RIGHT(BN29,3)),
                --(INT('Data Sheet'!$B$19) &amp; "." &amp; RIGHT(BN29,3))
            )
        ),
        "OK"
    )
)</f>
        <v>OK</v>
      </c>
      <c r="P29" s="23" t="str">
        <f>IF(BR29&lt;&gt;"",
    IF(INT('Data Sheet'!$A$19)=INT('Data Sheet'!$B$15),
        --(INT('Data Sheet'!$A$15) &amp; "." &amp; BR29),
        IF(AND((--(INT('Data Sheet'!$A$15) &amp; "." &amp; BR29)&gt;=--('Data Sheet'!$A$15)), (--(INT('Data Sheet'!$A$15) &amp; "." &amp; BR29)&lt;=--('Data Sheet'!$B$15))),
            --(INT('Data Sheet'!$A$15) &amp; "." &amp; BR29),
            --(INT('Data Sheet'!$B$15) &amp; "." &amp; BR29)
        )
    ),
    IF(BQ29&lt;&gt;"",
        IF(INT('Data Sheet'!$A$15)=INT('Data Sheet'!$B$15),
            --(INT('Data Sheet'!$A$15) &amp; "." &amp; LEFT(BQ29,3)),
            IF(AND((--(INT('Data Sheet'!$A$15) &amp; "." &amp; LEFT(BQ29,3))&gt;=--('Data Sheet'!$A$15)), (--(INT('Data Sheet'!$A$15) &amp; "." &amp; LEFT(BQ29,3))&lt;=--('Data Sheet'!$B$15))),
                --(INT('Data Sheet'!$A$15) &amp; "." &amp; LEFT(BQ29,3)),
                --(INT('Data Sheet'!$B$15) &amp; "." &amp; LEFT(BQ29,3))
            )
        ),
        "OK"
    )
)</f>
        <v>OK</v>
      </c>
      <c r="Q29" s="23" t="str">
        <f>IF(BS29&lt;&gt;"",
    IF(INT('Data Sheet'!$A$19)=INT('Data Sheet'!$B$15),
        --(INT('Data Sheet'!$A$15) &amp; "." &amp; BS29),
        IF(AND((--(INT('Data Sheet'!$A$15) &amp; "." &amp; BS29)&gt;=--('Data Sheet'!$A$15)), (--(INT('Data Sheet'!$A$15) &amp; "." &amp; BS29)&lt;=--('Data Sheet'!$B$15))),
            --(INT('Data Sheet'!$A$15) &amp; "." &amp; BS29),
            --(INT('Data Sheet'!$B$15) &amp; "." &amp; BS29)
        )
    ),
    IF(BQ29&lt;&gt;"",
        IF(INT('Data Sheet'!$A$15)=INT('Data Sheet'!$B$15),
            --(INT('Data Sheet'!$A$15) &amp; "." &amp; RIGHT(BQ29,3)),
            IF(AND((--(INT('Data Sheet'!$A$15) &amp; "." &amp; RIGHT(BQ29,3))&gt;=--('Data Sheet'!$A$15)), (--(INT('Data Sheet'!$A$15) &amp; "." &amp; RIGHT(BQ29,3))&lt;=--('Data Sheet'!$B$15))),
                --(INT('Data Sheet'!$A$15) &amp; "." &amp; RIGHT(BQ29,3)),
                --(INT('Data Sheet'!$B$15) &amp; "." &amp; RIGHT(BQ29,3))
            )
        ),
        "OK"
    )
)</f>
        <v>OK</v>
      </c>
      <c r="R29" s="20"/>
      <c r="S29" s="20"/>
      <c r="T29" s="20"/>
      <c r="U29" s="20"/>
      <c r="V29" s="20"/>
      <c r="W29" s="20"/>
      <c r="X29" s="20"/>
      <c r="Y29" s="20"/>
      <c r="Z29" s="20"/>
      <c r="AA29" s="55"/>
      <c r="AB29" s="55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1"/>
      <c r="AR29" s="21"/>
      <c r="AS29" s="21"/>
      <c r="AT29" s="21"/>
      <c r="AU29" s="21"/>
      <c r="AV29" s="21"/>
      <c r="AW29" s="22"/>
      <c r="AX29" s="99"/>
      <c r="AY29" s="20"/>
      <c r="AZ29" s="20"/>
      <c r="BA29" s="22"/>
      <c r="BC29" s="80"/>
      <c r="BD29" s="80"/>
      <c r="BE29" s="80"/>
      <c r="BF29" s="80"/>
      <c r="BG29" s="2" t="str">
        <f t="shared" si="3"/>
        <v/>
      </c>
      <c r="BH29" s="78">
        <f t="shared" si="2"/>
        <v>0</v>
      </c>
    </row>
    <row r="30" spans="2:60" x14ac:dyDescent="0.2">
      <c r="B30" s="14">
        <f t="shared" si="4"/>
        <v>22</v>
      </c>
      <c r="C30" s="15" t="str">
        <f>CONCATENATE('Data Sheet'!$B$8,'Data Sheet'!$G$2)</f>
        <v>" HWDP</v>
      </c>
      <c r="D30" s="95" t="str">
        <f t="shared" si="5"/>
        <v/>
      </c>
      <c r="E30" s="15" t="str">
        <f>IF('Sum HWDP'!$D$10="TH-Hill DS-1 Vol 3 CAT 2: Clean and Visual Ends only","N/A","OK")</f>
        <v>OK</v>
      </c>
      <c r="F30" s="15" t="str">
        <f>IF('Sum HWDP'!$D$10="TH-Hill DS-1 Vol 3 CAT 2: Clean and Visual Ends only","N/A","OK")</f>
        <v>OK</v>
      </c>
      <c r="G30" s="17"/>
      <c r="H30" s="17"/>
      <c r="I30" s="17" t="s">
        <v>51</v>
      </c>
      <c r="J30" s="17" t="str">
        <f t="shared" si="6"/>
        <v>OK</v>
      </c>
      <c r="K30" s="17" t="str">
        <f t="shared" si="6"/>
        <v>OK</v>
      </c>
      <c r="L30" s="17" t="str">
        <f>IF('Data Sheet'!$B$9="NC-50","N/A","OK")</f>
        <v>OK</v>
      </c>
      <c r="M30" s="17" t="str">
        <f>IF('Data Sheet'!$B$9="NC-50","N/A","OK")</f>
        <v>OK</v>
      </c>
      <c r="N30" s="23" t="str">
        <f>IF(BO30&lt;&gt;"",
    IF(INT('Data Sheet'!$A$19)=INT('Data Sheet'!$B$19),
        --(INT('Data Sheet'!$A$19) &amp; "." &amp; BO30),
        IF(AND((--(INT('Data Sheet'!$A$19) &amp; "." &amp; BO30)&gt;=--('Data Sheet'!$A$19)), (--(INT('Data Sheet'!$A$19) &amp; "." &amp; BO30)&lt;=--('Data Sheet'!$B$19))),
            --(INT('Data Sheet'!$A$19) &amp; "." &amp; BO30),
            --(INT('Data Sheet'!$B$19) &amp; "." &amp; BO30)
        )
    ),
    IF(BN30&lt;&gt;"",
        IF(INT('Data Sheet'!$A$19)=INT('Data Sheet'!$B$19),
            --(INT('Data Sheet'!$A$19) &amp; "." &amp; LEFT(BN30,3)),
            IF(AND((--(INT('Data Sheet'!$A$19) &amp; "." &amp; LEFT(BN30,3))&gt;=--('Data Sheet'!$A$19)), (--(INT('Data Sheet'!$A$19) &amp; "." &amp; LEFT(BN30,3))&lt;=--('Data Sheet'!$B$19))),
                --(INT('Data Sheet'!$A$19) &amp; "." &amp; LEFT(BN30,3)),
                --(INT('Data Sheet'!$B$19) &amp; "." &amp; LEFT(BN30,3))
            )
        ),
        "OK"
    )
)</f>
        <v>OK</v>
      </c>
      <c r="O30" s="23" t="str">
        <f>IF(BP30&lt;&gt;"",
    IF(INT('Data Sheet'!$A$19)=INT('Data Sheet'!$B$19),
        --(INT('Data Sheet'!$A$19) &amp; "." &amp; BP30),
        IF(AND((--(INT('Data Sheet'!$A$19) &amp; "." &amp; BP30)&gt;=--('Data Sheet'!$A$19)), (--(INT('Data Sheet'!$A$19) &amp; "." &amp; BP30)&lt;=--('Data Sheet'!$B$19))),
            --(INT('Data Sheet'!$A$19) &amp; "." &amp; BP30),
            --(INT('Data Sheet'!$B$19) &amp; "." &amp; BP30)
        )
    ),
    IF(BN30&lt;&gt;"",
        IF(INT('Data Sheet'!$A$19)=INT('Data Sheet'!$B$19),
            --(INT('Data Sheet'!$A$19) &amp; "." &amp; RIGHT(BN30,3)),
            IF(AND((--(INT('Data Sheet'!$A$19) &amp; "." &amp; RIGHT(BN30,3))&gt;=--('Data Sheet'!$A$19)), (--(INT('Data Sheet'!$A$19) &amp; "." &amp; RIGHT(BN30,3))&lt;=--('Data Sheet'!$B$19))),
                --(INT('Data Sheet'!$A$19) &amp; "." &amp; RIGHT(BN30,3)),
                --(INT('Data Sheet'!$B$19) &amp; "." &amp; RIGHT(BN30,3))
            )
        ),
        "OK"
    )
)</f>
        <v>OK</v>
      </c>
      <c r="P30" s="23" t="str">
        <f>IF(BR30&lt;&gt;"",
    IF(INT('Data Sheet'!$A$19)=INT('Data Sheet'!$B$15),
        --(INT('Data Sheet'!$A$15) &amp; "." &amp; BR30),
        IF(AND((--(INT('Data Sheet'!$A$15) &amp; "." &amp; BR30)&gt;=--('Data Sheet'!$A$15)), (--(INT('Data Sheet'!$A$15) &amp; "." &amp; BR30)&lt;=--('Data Sheet'!$B$15))),
            --(INT('Data Sheet'!$A$15) &amp; "." &amp; BR30),
            --(INT('Data Sheet'!$B$15) &amp; "." &amp; BR30)
        )
    ),
    IF(BQ30&lt;&gt;"",
        IF(INT('Data Sheet'!$A$15)=INT('Data Sheet'!$B$15),
            --(INT('Data Sheet'!$A$15) &amp; "." &amp; LEFT(BQ30,3)),
            IF(AND((--(INT('Data Sheet'!$A$15) &amp; "." &amp; LEFT(BQ30,3))&gt;=--('Data Sheet'!$A$15)), (--(INT('Data Sheet'!$A$15) &amp; "." &amp; LEFT(BQ30,3))&lt;=--('Data Sheet'!$B$15))),
                --(INT('Data Sheet'!$A$15) &amp; "." &amp; LEFT(BQ30,3)),
                --(INT('Data Sheet'!$B$15) &amp; "." &amp; LEFT(BQ30,3))
            )
        ),
        "OK"
    )
)</f>
        <v>OK</v>
      </c>
      <c r="Q30" s="23" t="str">
        <f>IF(BS30&lt;&gt;"",
    IF(INT('Data Sheet'!$A$19)=INT('Data Sheet'!$B$15),
        --(INT('Data Sheet'!$A$15) &amp; "." &amp; BS30),
        IF(AND((--(INT('Data Sheet'!$A$15) &amp; "." &amp; BS30)&gt;=--('Data Sheet'!$A$15)), (--(INT('Data Sheet'!$A$15) &amp; "." &amp; BS30)&lt;=--('Data Sheet'!$B$15))),
            --(INT('Data Sheet'!$A$15) &amp; "." &amp; BS30),
            --(INT('Data Sheet'!$B$15) &amp; "." &amp; BS30)
        )
    ),
    IF(BQ30&lt;&gt;"",
        IF(INT('Data Sheet'!$A$15)=INT('Data Sheet'!$B$15),
            --(INT('Data Sheet'!$A$15) &amp; "." &amp; RIGHT(BQ30,3)),
            IF(AND((--(INT('Data Sheet'!$A$15) &amp; "." &amp; RIGHT(BQ30,3))&gt;=--('Data Sheet'!$A$15)), (--(INT('Data Sheet'!$A$15) &amp; "." &amp; RIGHT(BQ30,3))&lt;=--('Data Sheet'!$B$15))),
                --(INT('Data Sheet'!$A$15) &amp; "." &amp; RIGHT(BQ30,3)),
                --(INT('Data Sheet'!$B$15) &amp; "." &amp; RIGHT(BQ30,3))
            )
        ),
        "OK"
    )
)</f>
        <v>OK</v>
      </c>
      <c r="R30" s="20"/>
      <c r="S30" s="20"/>
      <c r="T30" s="20"/>
      <c r="U30" s="20"/>
      <c r="V30" s="20"/>
      <c r="W30" s="20"/>
      <c r="X30" s="20"/>
      <c r="Y30" s="20"/>
      <c r="Z30" s="20"/>
      <c r="AA30" s="55"/>
      <c r="AB30" s="55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1"/>
      <c r="AR30" s="21"/>
      <c r="AS30" s="21"/>
      <c r="AT30" s="21"/>
      <c r="AU30" s="21"/>
      <c r="AV30" s="21"/>
      <c r="AW30" s="22"/>
      <c r="AX30" s="99"/>
      <c r="AY30" s="20"/>
      <c r="AZ30" s="20"/>
      <c r="BA30" s="22"/>
      <c r="BC30" s="80"/>
      <c r="BD30" s="80"/>
      <c r="BE30" s="80"/>
      <c r="BF30" s="80"/>
      <c r="BG30" s="2" t="str">
        <f t="shared" si="3"/>
        <v/>
      </c>
      <c r="BH30" s="78">
        <f t="shared" si="2"/>
        <v>0</v>
      </c>
    </row>
    <row r="31" spans="2:60" x14ac:dyDescent="0.2">
      <c r="B31" s="14">
        <f t="shared" si="4"/>
        <v>23</v>
      </c>
      <c r="C31" s="15" t="str">
        <f>CONCATENATE('Data Sheet'!$B$8,'Data Sheet'!$G$2)</f>
        <v>" HWDP</v>
      </c>
      <c r="D31" s="95" t="str">
        <f t="shared" si="5"/>
        <v/>
      </c>
      <c r="E31" s="15" t="str">
        <f>IF('Sum HWDP'!$D$10="TH-Hill DS-1 Vol 3 CAT 2: Clean and Visual Ends only","N/A","OK")</f>
        <v>OK</v>
      </c>
      <c r="F31" s="15" t="str">
        <f>IF('Sum HWDP'!$D$10="TH-Hill DS-1 Vol 3 CAT 2: Clean and Visual Ends only","N/A","OK")</f>
        <v>OK</v>
      </c>
      <c r="G31" s="17"/>
      <c r="H31" s="17"/>
      <c r="I31" s="17" t="s">
        <v>51</v>
      </c>
      <c r="J31" s="17" t="str">
        <f t="shared" si="6"/>
        <v>OK</v>
      </c>
      <c r="K31" s="17" t="str">
        <f t="shared" si="6"/>
        <v>OK</v>
      </c>
      <c r="L31" s="17" t="str">
        <f>IF('Data Sheet'!$B$9="NC-50","N/A","OK")</f>
        <v>OK</v>
      </c>
      <c r="M31" s="17" t="str">
        <f>IF('Data Sheet'!$B$9="NC-50","N/A","OK")</f>
        <v>OK</v>
      </c>
      <c r="N31" s="23" t="str">
        <f>IF(BO31&lt;&gt;"",
    IF(INT('Data Sheet'!$A$19)=INT('Data Sheet'!$B$19),
        --(INT('Data Sheet'!$A$19) &amp; "." &amp; BO31),
        IF(AND((--(INT('Data Sheet'!$A$19) &amp; "." &amp; BO31)&gt;=--('Data Sheet'!$A$19)), (--(INT('Data Sheet'!$A$19) &amp; "." &amp; BO31)&lt;=--('Data Sheet'!$B$19))),
            --(INT('Data Sheet'!$A$19) &amp; "." &amp; BO31),
            --(INT('Data Sheet'!$B$19) &amp; "." &amp; BO31)
        )
    ),
    IF(BN31&lt;&gt;"",
        IF(INT('Data Sheet'!$A$19)=INT('Data Sheet'!$B$19),
            --(INT('Data Sheet'!$A$19) &amp; "." &amp; LEFT(BN31,3)),
            IF(AND((--(INT('Data Sheet'!$A$19) &amp; "." &amp; LEFT(BN31,3))&gt;=--('Data Sheet'!$A$19)), (--(INT('Data Sheet'!$A$19) &amp; "." &amp; LEFT(BN31,3))&lt;=--('Data Sheet'!$B$19))),
                --(INT('Data Sheet'!$A$19) &amp; "." &amp; LEFT(BN31,3)),
                --(INT('Data Sheet'!$B$19) &amp; "." &amp; LEFT(BN31,3))
            )
        ),
        "OK"
    )
)</f>
        <v>OK</v>
      </c>
      <c r="O31" s="23" t="str">
        <f>IF(BP31&lt;&gt;"",
    IF(INT('Data Sheet'!$A$19)=INT('Data Sheet'!$B$19),
        --(INT('Data Sheet'!$A$19) &amp; "." &amp; BP31),
        IF(AND((--(INT('Data Sheet'!$A$19) &amp; "." &amp; BP31)&gt;=--('Data Sheet'!$A$19)), (--(INT('Data Sheet'!$A$19) &amp; "." &amp; BP31)&lt;=--('Data Sheet'!$B$19))),
            --(INT('Data Sheet'!$A$19) &amp; "." &amp; BP31),
            --(INT('Data Sheet'!$B$19) &amp; "." &amp; BP31)
        )
    ),
    IF(BN31&lt;&gt;"",
        IF(INT('Data Sheet'!$A$19)=INT('Data Sheet'!$B$19),
            --(INT('Data Sheet'!$A$19) &amp; "." &amp; RIGHT(BN31,3)),
            IF(AND((--(INT('Data Sheet'!$A$19) &amp; "." &amp; RIGHT(BN31,3))&gt;=--('Data Sheet'!$A$19)), (--(INT('Data Sheet'!$A$19) &amp; "." &amp; RIGHT(BN31,3))&lt;=--('Data Sheet'!$B$19))),
                --(INT('Data Sheet'!$A$19) &amp; "." &amp; RIGHT(BN31,3)),
                --(INT('Data Sheet'!$B$19) &amp; "." &amp; RIGHT(BN31,3))
            )
        ),
        "OK"
    )
)</f>
        <v>OK</v>
      </c>
      <c r="P31" s="23" t="str">
        <f>IF(BR31&lt;&gt;"",
    IF(INT('Data Sheet'!$A$19)=INT('Data Sheet'!$B$15),
        --(INT('Data Sheet'!$A$15) &amp; "." &amp; BR31),
        IF(AND((--(INT('Data Sheet'!$A$15) &amp; "." &amp; BR31)&gt;=--('Data Sheet'!$A$15)), (--(INT('Data Sheet'!$A$15) &amp; "." &amp; BR31)&lt;=--('Data Sheet'!$B$15))),
            --(INT('Data Sheet'!$A$15) &amp; "." &amp; BR31),
            --(INT('Data Sheet'!$B$15) &amp; "." &amp; BR31)
        )
    ),
    IF(BQ31&lt;&gt;"",
        IF(INT('Data Sheet'!$A$15)=INT('Data Sheet'!$B$15),
            --(INT('Data Sheet'!$A$15) &amp; "." &amp; LEFT(BQ31,3)),
            IF(AND((--(INT('Data Sheet'!$A$15) &amp; "." &amp; LEFT(BQ31,3))&gt;=--('Data Sheet'!$A$15)), (--(INT('Data Sheet'!$A$15) &amp; "." &amp; LEFT(BQ31,3))&lt;=--('Data Sheet'!$B$15))),
                --(INT('Data Sheet'!$A$15) &amp; "." &amp; LEFT(BQ31,3)),
                --(INT('Data Sheet'!$B$15) &amp; "." &amp; LEFT(BQ31,3))
            )
        ),
        "OK"
    )
)</f>
        <v>OK</v>
      </c>
      <c r="Q31" s="23" t="str">
        <f>IF(BS31&lt;&gt;"",
    IF(INT('Data Sheet'!$A$19)=INT('Data Sheet'!$B$15),
        --(INT('Data Sheet'!$A$15) &amp; "." &amp; BS31),
        IF(AND((--(INT('Data Sheet'!$A$15) &amp; "." &amp; BS31)&gt;=--('Data Sheet'!$A$15)), (--(INT('Data Sheet'!$A$15) &amp; "." &amp; BS31)&lt;=--('Data Sheet'!$B$15))),
            --(INT('Data Sheet'!$A$15) &amp; "." &amp; BS31),
            --(INT('Data Sheet'!$B$15) &amp; "." &amp; BS31)
        )
    ),
    IF(BQ31&lt;&gt;"",
        IF(INT('Data Sheet'!$A$15)=INT('Data Sheet'!$B$15),
            --(INT('Data Sheet'!$A$15) &amp; "." &amp; RIGHT(BQ31,3)),
            IF(AND((--(INT('Data Sheet'!$A$15) &amp; "." &amp; RIGHT(BQ31,3))&gt;=--('Data Sheet'!$A$15)), (--(INT('Data Sheet'!$A$15) &amp; "." &amp; RIGHT(BQ31,3))&lt;=--('Data Sheet'!$B$15))),
                --(INT('Data Sheet'!$A$15) &amp; "." &amp; RIGHT(BQ31,3)),
                --(INT('Data Sheet'!$B$15) &amp; "." &amp; RIGHT(BQ31,3))
            )
        ),
        "OK"
    )
)</f>
        <v>OK</v>
      </c>
      <c r="R31" s="20"/>
      <c r="S31" s="20"/>
      <c r="T31" s="20"/>
      <c r="U31" s="20"/>
      <c r="V31" s="20"/>
      <c r="W31" s="20"/>
      <c r="X31" s="20"/>
      <c r="Y31" s="20"/>
      <c r="Z31" s="20"/>
      <c r="AA31" s="55"/>
      <c r="AB31" s="55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1"/>
      <c r="AR31" s="21"/>
      <c r="AS31" s="21"/>
      <c r="AT31" s="21"/>
      <c r="AU31" s="21"/>
      <c r="AV31" s="21"/>
      <c r="AW31" s="22"/>
      <c r="AX31" s="99"/>
      <c r="AY31" s="20"/>
      <c r="AZ31" s="20"/>
      <c r="BA31" s="22"/>
      <c r="BC31" s="80"/>
      <c r="BD31" s="80"/>
      <c r="BE31" s="80"/>
      <c r="BF31" s="80"/>
      <c r="BG31" s="2" t="str">
        <f t="shared" si="3"/>
        <v/>
      </c>
      <c r="BH31" s="78">
        <f t="shared" si="2"/>
        <v>0</v>
      </c>
    </row>
    <row r="32" spans="2:60" x14ac:dyDescent="0.2">
      <c r="B32" s="14">
        <f t="shared" si="4"/>
        <v>24</v>
      </c>
      <c r="C32" s="15" t="str">
        <f>CONCATENATE('Data Sheet'!$B$8,'Data Sheet'!$G$2)</f>
        <v>" HWDP</v>
      </c>
      <c r="D32" s="95" t="str">
        <f t="shared" si="5"/>
        <v/>
      </c>
      <c r="E32" s="15" t="str">
        <f>IF('Sum HWDP'!$D$10="TH-Hill DS-1 Vol 3 CAT 2: Clean and Visual Ends only","N/A","OK")</f>
        <v>OK</v>
      </c>
      <c r="F32" s="15" t="str">
        <f>IF('Sum HWDP'!$D$10="TH-Hill DS-1 Vol 3 CAT 2: Clean and Visual Ends only","N/A","OK")</f>
        <v>OK</v>
      </c>
      <c r="G32" s="17"/>
      <c r="H32" s="17"/>
      <c r="I32" s="17" t="s">
        <v>51</v>
      </c>
      <c r="J32" s="17" t="str">
        <f t="shared" si="6"/>
        <v>OK</v>
      </c>
      <c r="K32" s="17" t="str">
        <f t="shared" si="6"/>
        <v>OK</v>
      </c>
      <c r="L32" s="17" t="str">
        <f>IF('Data Sheet'!$B$9="NC-50","N/A","OK")</f>
        <v>OK</v>
      </c>
      <c r="M32" s="17" t="str">
        <f>IF('Data Sheet'!$B$9="NC-50","N/A","OK")</f>
        <v>OK</v>
      </c>
      <c r="N32" s="23" t="str">
        <f>IF(BO32&lt;&gt;"",
    IF(INT('Data Sheet'!$A$19)=INT('Data Sheet'!$B$19),
        --(INT('Data Sheet'!$A$19) &amp; "." &amp; BO32),
        IF(AND((--(INT('Data Sheet'!$A$19) &amp; "." &amp; BO32)&gt;=--('Data Sheet'!$A$19)), (--(INT('Data Sheet'!$A$19) &amp; "." &amp; BO32)&lt;=--('Data Sheet'!$B$19))),
            --(INT('Data Sheet'!$A$19) &amp; "." &amp; BO32),
            --(INT('Data Sheet'!$B$19) &amp; "." &amp; BO32)
        )
    ),
    IF(BN32&lt;&gt;"",
        IF(INT('Data Sheet'!$A$19)=INT('Data Sheet'!$B$19),
            --(INT('Data Sheet'!$A$19) &amp; "." &amp; LEFT(BN32,3)),
            IF(AND((--(INT('Data Sheet'!$A$19) &amp; "." &amp; LEFT(BN32,3))&gt;=--('Data Sheet'!$A$19)), (--(INT('Data Sheet'!$A$19) &amp; "." &amp; LEFT(BN32,3))&lt;=--('Data Sheet'!$B$19))),
                --(INT('Data Sheet'!$A$19) &amp; "." &amp; LEFT(BN32,3)),
                --(INT('Data Sheet'!$B$19) &amp; "." &amp; LEFT(BN32,3))
            )
        ),
        "OK"
    )
)</f>
        <v>OK</v>
      </c>
      <c r="O32" s="23" t="str">
        <f>IF(BP32&lt;&gt;"",
    IF(INT('Data Sheet'!$A$19)=INT('Data Sheet'!$B$19),
        --(INT('Data Sheet'!$A$19) &amp; "." &amp; BP32),
        IF(AND((--(INT('Data Sheet'!$A$19) &amp; "." &amp; BP32)&gt;=--('Data Sheet'!$A$19)), (--(INT('Data Sheet'!$A$19) &amp; "." &amp; BP32)&lt;=--('Data Sheet'!$B$19))),
            --(INT('Data Sheet'!$A$19) &amp; "." &amp; BP32),
            --(INT('Data Sheet'!$B$19) &amp; "." &amp; BP32)
        )
    ),
    IF(BN32&lt;&gt;"",
        IF(INT('Data Sheet'!$A$19)=INT('Data Sheet'!$B$19),
            --(INT('Data Sheet'!$A$19) &amp; "." &amp; RIGHT(BN32,3)),
            IF(AND((--(INT('Data Sheet'!$A$19) &amp; "." &amp; RIGHT(BN32,3))&gt;=--('Data Sheet'!$A$19)), (--(INT('Data Sheet'!$A$19) &amp; "." &amp; RIGHT(BN32,3))&lt;=--('Data Sheet'!$B$19))),
                --(INT('Data Sheet'!$A$19) &amp; "." &amp; RIGHT(BN32,3)),
                --(INT('Data Sheet'!$B$19) &amp; "." &amp; RIGHT(BN32,3))
            )
        ),
        "OK"
    )
)</f>
        <v>OK</v>
      </c>
      <c r="P32" s="23" t="str">
        <f>IF(BR32&lt;&gt;"",
    IF(INT('Data Sheet'!$A$19)=INT('Data Sheet'!$B$15),
        --(INT('Data Sheet'!$A$15) &amp; "." &amp; BR32),
        IF(AND((--(INT('Data Sheet'!$A$15) &amp; "." &amp; BR32)&gt;=--('Data Sheet'!$A$15)), (--(INT('Data Sheet'!$A$15) &amp; "." &amp; BR32)&lt;=--('Data Sheet'!$B$15))),
            --(INT('Data Sheet'!$A$15) &amp; "." &amp; BR32),
            --(INT('Data Sheet'!$B$15) &amp; "." &amp; BR32)
        )
    ),
    IF(BQ32&lt;&gt;"",
        IF(INT('Data Sheet'!$A$15)=INT('Data Sheet'!$B$15),
            --(INT('Data Sheet'!$A$15) &amp; "." &amp; LEFT(BQ32,3)),
            IF(AND((--(INT('Data Sheet'!$A$15) &amp; "." &amp; LEFT(BQ32,3))&gt;=--('Data Sheet'!$A$15)), (--(INT('Data Sheet'!$A$15) &amp; "." &amp; LEFT(BQ32,3))&lt;=--('Data Sheet'!$B$15))),
                --(INT('Data Sheet'!$A$15) &amp; "." &amp; LEFT(BQ32,3)),
                --(INT('Data Sheet'!$B$15) &amp; "." &amp; LEFT(BQ32,3))
            )
        ),
        "OK"
    )
)</f>
        <v>OK</v>
      </c>
      <c r="Q32" s="23" t="str">
        <f>IF(BS32&lt;&gt;"",
    IF(INT('Data Sheet'!$A$19)=INT('Data Sheet'!$B$15),
        --(INT('Data Sheet'!$A$15) &amp; "." &amp; BS32),
        IF(AND((--(INT('Data Sheet'!$A$15) &amp; "." &amp; BS32)&gt;=--('Data Sheet'!$A$15)), (--(INT('Data Sheet'!$A$15) &amp; "." &amp; BS32)&lt;=--('Data Sheet'!$B$15))),
            --(INT('Data Sheet'!$A$15) &amp; "." &amp; BS32),
            --(INT('Data Sheet'!$B$15) &amp; "." &amp; BS32)
        )
    ),
    IF(BQ32&lt;&gt;"",
        IF(INT('Data Sheet'!$A$15)=INT('Data Sheet'!$B$15),
            --(INT('Data Sheet'!$A$15) &amp; "." &amp; RIGHT(BQ32,3)),
            IF(AND((--(INT('Data Sheet'!$A$15) &amp; "." &amp; RIGHT(BQ32,3))&gt;=--('Data Sheet'!$A$15)), (--(INT('Data Sheet'!$A$15) &amp; "." &amp; RIGHT(BQ32,3))&lt;=--('Data Sheet'!$B$15))),
                --(INT('Data Sheet'!$A$15) &amp; "." &amp; RIGHT(BQ32,3)),
                --(INT('Data Sheet'!$B$15) &amp; "." &amp; RIGHT(BQ32,3))
            )
        ),
        "OK"
    )
)</f>
        <v>OK</v>
      </c>
      <c r="R32" s="20"/>
      <c r="S32" s="20"/>
      <c r="T32" s="20"/>
      <c r="U32" s="20"/>
      <c r="V32" s="20"/>
      <c r="W32" s="20"/>
      <c r="X32" s="20"/>
      <c r="Y32" s="20"/>
      <c r="Z32" s="20"/>
      <c r="AA32" s="55"/>
      <c r="AB32" s="55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1"/>
      <c r="AR32" s="21"/>
      <c r="AS32" s="21"/>
      <c r="AT32" s="21"/>
      <c r="AU32" s="21"/>
      <c r="AV32" s="21"/>
      <c r="AW32" s="22"/>
      <c r="AX32" s="99"/>
      <c r="AY32" s="20"/>
      <c r="AZ32" s="20"/>
      <c r="BA32" s="22"/>
      <c r="BC32" s="80"/>
      <c r="BD32" s="80"/>
      <c r="BE32" s="80"/>
      <c r="BF32" s="80"/>
      <c r="BG32" s="2" t="str">
        <f t="shared" si="3"/>
        <v/>
      </c>
      <c r="BH32" s="78">
        <f t="shared" si="2"/>
        <v>0</v>
      </c>
    </row>
    <row r="33" spans="2:60" x14ac:dyDescent="0.2">
      <c r="B33" s="14">
        <f t="shared" si="4"/>
        <v>25</v>
      </c>
      <c r="C33" s="15" t="str">
        <f>CONCATENATE('Data Sheet'!$B$8,'Data Sheet'!$G$2)</f>
        <v>" HWDP</v>
      </c>
      <c r="D33" s="95" t="str">
        <f t="shared" si="5"/>
        <v/>
      </c>
      <c r="E33" s="15" t="str">
        <f>IF('Sum HWDP'!$D$10="TH-Hill DS-1 Vol 3 CAT 2: Clean and Visual Ends only","N/A","OK")</f>
        <v>OK</v>
      </c>
      <c r="F33" s="15" t="str">
        <f>IF('Sum HWDP'!$D$10="TH-Hill DS-1 Vol 3 CAT 2: Clean and Visual Ends only","N/A","OK")</f>
        <v>OK</v>
      </c>
      <c r="G33" s="17"/>
      <c r="H33" s="17"/>
      <c r="I33" s="17" t="s">
        <v>51</v>
      </c>
      <c r="J33" s="17" t="str">
        <f t="shared" si="6"/>
        <v>OK</v>
      </c>
      <c r="K33" s="17" t="str">
        <f t="shared" si="6"/>
        <v>OK</v>
      </c>
      <c r="L33" s="17" t="str">
        <f>IF('Data Sheet'!$B$9="NC-50","N/A","OK")</f>
        <v>OK</v>
      </c>
      <c r="M33" s="17" t="str">
        <f>IF('Data Sheet'!$B$9="NC-50","N/A","OK")</f>
        <v>OK</v>
      </c>
      <c r="N33" s="23" t="str">
        <f>IF(BO33&lt;&gt;"",
    IF(INT('Data Sheet'!$A$19)=INT('Data Sheet'!$B$19),
        --(INT('Data Sheet'!$A$19) &amp; "." &amp; BO33),
        IF(AND((--(INT('Data Sheet'!$A$19) &amp; "." &amp; BO33)&gt;=--('Data Sheet'!$A$19)), (--(INT('Data Sheet'!$A$19) &amp; "." &amp; BO33)&lt;=--('Data Sheet'!$B$19))),
            --(INT('Data Sheet'!$A$19) &amp; "." &amp; BO33),
            --(INT('Data Sheet'!$B$19) &amp; "." &amp; BO33)
        )
    ),
    IF(BN33&lt;&gt;"",
        IF(INT('Data Sheet'!$A$19)=INT('Data Sheet'!$B$19),
            --(INT('Data Sheet'!$A$19) &amp; "." &amp; LEFT(BN33,3)),
            IF(AND((--(INT('Data Sheet'!$A$19) &amp; "." &amp; LEFT(BN33,3))&gt;=--('Data Sheet'!$A$19)), (--(INT('Data Sheet'!$A$19) &amp; "." &amp; LEFT(BN33,3))&lt;=--('Data Sheet'!$B$19))),
                --(INT('Data Sheet'!$A$19) &amp; "." &amp; LEFT(BN33,3)),
                --(INT('Data Sheet'!$B$19) &amp; "." &amp; LEFT(BN33,3))
            )
        ),
        "OK"
    )
)</f>
        <v>OK</v>
      </c>
      <c r="O33" s="23" t="str">
        <f>IF(BP33&lt;&gt;"",
    IF(INT('Data Sheet'!$A$19)=INT('Data Sheet'!$B$19),
        --(INT('Data Sheet'!$A$19) &amp; "." &amp; BP33),
        IF(AND((--(INT('Data Sheet'!$A$19) &amp; "." &amp; BP33)&gt;=--('Data Sheet'!$A$19)), (--(INT('Data Sheet'!$A$19) &amp; "." &amp; BP33)&lt;=--('Data Sheet'!$B$19))),
            --(INT('Data Sheet'!$A$19) &amp; "." &amp; BP33),
            --(INT('Data Sheet'!$B$19) &amp; "." &amp; BP33)
        )
    ),
    IF(BN33&lt;&gt;"",
        IF(INT('Data Sheet'!$A$19)=INT('Data Sheet'!$B$19),
            --(INT('Data Sheet'!$A$19) &amp; "." &amp; RIGHT(BN33,3)),
            IF(AND((--(INT('Data Sheet'!$A$19) &amp; "." &amp; RIGHT(BN33,3))&gt;=--('Data Sheet'!$A$19)), (--(INT('Data Sheet'!$A$19) &amp; "." &amp; RIGHT(BN33,3))&lt;=--('Data Sheet'!$B$19))),
                --(INT('Data Sheet'!$A$19) &amp; "." &amp; RIGHT(BN33,3)),
                --(INT('Data Sheet'!$B$19) &amp; "." &amp; RIGHT(BN33,3))
            )
        ),
        "OK"
    )
)</f>
        <v>OK</v>
      </c>
      <c r="P33" s="23" t="str">
        <f>IF(BR33&lt;&gt;"",
    IF(INT('Data Sheet'!$A$19)=INT('Data Sheet'!$B$15),
        --(INT('Data Sheet'!$A$15) &amp; "." &amp; BR33),
        IF(AND((--(INT('Data Sheet'!$A$15) &amp; "." &amp; BR33)&gt;=--('Data Sheet'!$A$15)), (--(INT('Data Sheet'!$A$15) &amp; "." &amp; BR33)&lt;=--('Data Sheet'!$B$15))),
            --(INT('Data Sheet'!$A$15) &amp; "." &amp; BR33),
            --(INT('Data Sheet'!$B$15) &amp; "." &amp; BR33)
        )
    ),
    IF(BQ33&lt;&gt;"",
        IF(INT('Data Sheet'!$A$15)=INT('Data Sheet'!$B$15),
            --(INT('Data Sheet'!$A$15) &amp; "." &amp; LEFT(BQ33,3)),
            IF(AND((--(INT('Data Sheet'!$A$15) &amp; "." &amp; LEFT(BQ33,3))&gt;=--('Data Sheet'!$A$15)), (--(INT('Data Sheet'!$A$15) &amp; "." &amp; LEFT(BQ33,3))&lt;=--('Data Sheet'!$B$15))),
                --(INT('Data Sheet'!$A$15) &amp; "." &amp; LEFT(BQ33,3)),
                --(INT('Data Sheet'!$B$15) &amp; "." &amp; LEFT(BQ33,3))
            )
        ),
        "OK"
    )
)</f>
        <v>OK</v>
      </c>
      <c r="Q33" s="23" t="str">
        <f>IF(BS33&lt;&gt;"",
    IF(INT('Data Sheet'!$A$19)=INT('Data Sheet'!$B$15),
        --(INT('Data Sheet'!$A$15) &amp; "." &amp; BS33),
        IF(AND((--(INT('Data Sheet'!$A$15) &amp; "." &amp; BS33)&gt;=--('Data Sheet'!$A$15)), (--(INT('Data Sheet'!$A$15) &amp; "." &amp; BS33)&lt;=--('Data Sheet'!$B$15))),
            --(INT('Data Sheet'!$A$15) &amp; "." &amp; BS33),
            --(INT('Data Sheet'!$B$15) &amp; "." &amp; BS33)
        )
    ),
    IF(BQ33&lt;&gt;"",
        IF(INT('Data Sheet'!$A$15)=INT('Data Sheet'!$B$15),
            --(INT('Data Sheet'!$A$15) &amp; "." &amp; RIGHT(BQ33,3)),
            IF(AND((--(INT('Data Sheet'!$A$15) &amp; "." &amp; RIGHT(BQ33,3))&gt;=--('Data Sheet'!$A$15)), (--(INT('Data Sheet'!$A$15) &amp; "." &amp; RIGHT(BQ33,3))&lt;=--('Data Sheet'!$B$15))),
                --(INT('Data Sheet'!$A$15) &amp; "." &amp; RIGHT(BQ33,3)),
                --(INT('Data Sheet'!$B$15) &amp; "." &amp; RIGHT(BQ33,3))
            )
        ),
        "OK"
    )
)</f>
        <v>OK</v>
      </c>
      <c r="R33" s="20"/>
      <c r="S33" s="20"/>
      <c r="T33" s="20"/>
      <c r="U33" s="20"/>
      <c r="V33" s="20"/>
      <c r="W33" s="20"/>
      <c r="X33" s="20"/>
      <c r="Y33" s="20"/>
      <c r="Z33" s="20"/>
      <c r="AA33" s="55"/>
      <c r="AB33" s="55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1"/>
      <c r="AR33" s="21"/>
      <c r="AS33" s="21"/>
      <c r="AT33" s="21"/>
      <c r="AU33" s="21"/>
      <c r="AV33" s="21"/>
      <c r="AW33" s="22"/>
      <c r="AX33" s="99"/>
      <c r="AY33" s="20"/>
      <c r="AZ33" s="20"/>
      <c r="BA33" s="22"/>
      <c r="BC33" s="80"/>
      <c r="BD33" s="80"/>
      <c r="BE33" s="80"/>
      <c r="BF33" s="80"/>
      <c r="BG33" s="2" t="str">
        <f t="shared" si="3"/>
        <v/>
      </c>
      <c r="BH33" s="78">
        <f t="shared" si="2"/>
        <v>0</v>
      </c>
    </row>
    <row r="34" spans="2:60" x14ac:dyDescent="0.2">
      <c r="B34" s="14">
        <f t="shared" si="4"/>
        <v>26</v>
      </c>
      <c r="C34" s="15" t="str">
        <f>CONCATENATE('Data Sheet'!$B$8,'Data Sheet'!$G$2)</f>
        <v>" HWDP</v>
      </c>
      <c r="D34" s="95" t="str">
        <f t="shared" si="5"/>
        <v/>
      </c>
      <c r="E34" s="15" t="str">
        <f>IF('Sum HWDP'!$D$10="TH-Hill DS-1 Vol 3 CAT 2: Clean and Visual Ends only","N/A","OK")</f>
        <v>OK</v>
      </c>
      <c r="F34" s="15" t="str">
        <f>IF('Sum HWDP'!$D$10="TH-Hill DS-1 Vol 3 CAT 2: Clean and Visual Ends only","N/A","OK")</f>
        <v>OK</v>
      </c>
      <c r="G34" s="17"/>
      <c r="H34" s="17"/>
      <c r="I34" s="17" t="s">
        <v>51</v>
      </c>
      <c r="J34" s="17" t="str">
        <f t="shared" si="6"/>
        <v>OK</v>
      </c>
      <c r="K34" s="17" t="str">
        <f t="shared" si="6"/>
        <v>OK</v>
      </c>
      <c r="L34" s="17" t="str">
        <f>IF('Data Sheet'!$B$9="NC-50","N/A","OK")</f>
        <v>OK</v>
      </c>
      <c r="M34" s="17" t="str">
        <f>IF('Data Sheet'!$B$9="NC-50","N/A","OK")</f>
        <v>OK</v>
      </c>
      <c r="N34" s="23" t="str">
        <f>IF(BO34&lt;&gt;"",
    IF(INT('Data Sheet'!$A$19)=INT('Data Sheet'!$B$19),
        --(INT('Data Sheet'!$A$19) &amp; "." &amp; BO34),
        IF(AND((--(INT('Data Sheet'!$A$19) &amp; "." &amp; BO34)&gt;=--('Data Sheet'!$A$19)), (--(INT('Data Sheet'!$A$19) &amp; "." &amp; BO34)&lt;=--('Data Sheet'!$B$19))),
            --(INT('Data Sheet'!$A$19) &amp; "." &amp; BO34),
            --(INT('Data Sheet'!$B$19) &amp; "." &amp; BO34)
        )
    ),
    IF(BN34&lt;&gt;"",
        IF(INT('Data Sheet'!$A$19)=INT('Data Sheet'!$B$19),
            --(INT('Data Sheet'!$A$19) &amp; "." &amp; LEFT(BN34,3)),
            IF(AND((--(INT('Data Sheet'!$A$19) &amp; "." &amp; LEFT(BN34,3))&gt;=--('Data Sheet'!$A$19)), (--(INT('Data Sheet'!$A$19) &amp; "." &amp; LEFT(BN34,3))&lt;=--('Data Sheet'!$B$19))),
                --(INT('Data Sheet'!$A$19) &amp; "." &amp; LEFT(BN34,3)),
                --(INT('Data Sheet'!$B$19) &amp; "." &amp; LEFT(BN34,3))
            )
        ),
        "OK"
    )
)</f>
        <v>OK</v>
      </c>
      <c r="O34" s="23" t="str">
        <f>IF(BP34&lt;&gt;"",
    IF(INT('Data Sheet'!$A$19)=INT('Data Sheet'!$B$19),
        --(INT('Data Sheet'!$A$19) &amp; "." &amp; BP34),
        IF(AND((--(INT('Data Sheet'!$A$19) &amp; "." &amp; BP34)&gt;=--('Data Sheet'!$A$19)), (--(INT('Data Sheet'!$A$19) &amp; "." &amp; BP34)&lt;=--('Data Sheet'!$B$19))),
            --(INT('Data Sheet'!$A$19) &amp; "." &amp; BP34),
            --(INT('Data Sheet'!$B$19) &amp; "." &amp; BP34)
        )
    ),
    IF(BN34&lt;&gt;"",
        IF(INT('Data Sheet'!$A$19)=INT('Data Sheet'!$B$19),
            --(INT('Data Sheet'!$A$19) &amp; "." &amp; RIGHT(BN34,3)),
            IF(AND((--(INT('Data Sheet'!$A$19) &amp; "." &amp; RIGHT(BN34,3))&gt;=--('Data Sheet'!$A$19)), (--(INT('Data Sheet'!$A$19) &amp; "." &amp; RIGHT(BN34,3))&lt;=--('Data Sheet'!$B$19))),
                --(INT('Data Sheet'!$A$19) &amp; "." &amp; RIGHT(BN34,3)),
                --(INT('Data Sheet'!$B$19) &amp; "." &amp; RIGHT(BN34,3))
            )
        ),
        "OK"
    )
)</f>
        <v>OK</v>
      </c>
      <c r="P34" s="23" t="str">
        <f>IF(BR34&lt;&gt;"",
    IF(INT('Data Sheet'!$A$19)=INT('Data Sheet'!$B$15),
        --(INT('Data Sheet'!$A$15) &amp; "." &amp; BR34),
        IF(AND((--(INT('Data Sheet'!$A$15) &amp; "." &amp; BR34)&gt;=--('Data Sheet'!$A$15)), (--(INT('Data Sheet'!$A$15) &amp; "." &amp; BR34)&lt;=--('Data Sheet'!$B$15))),
            --(INT('Data Sheet'!$A$15) &amp; "." &amp; BR34),
            --(INT('Data Sheet'!$B$15) &amp; "." &amp; BR34)
        )
    ),
    IF(BQ34&lt;&gt;"",
        IF(INT('Data Sheet'!$A$15)=INT('Data Sheet'!$B$15),
            --(INT('Data Sheet'!$A$15) &amp; "." &amp; LEFT(BQ34,3)),
            IF(AND((--(INT('Data Sheet'!$A$15) &amp; "." &amp; LEFT(BQ34,3))&gt;=--('Data Sheet'!$A$15)), (--(INT('Data Sheet'!$A$15) &amp; "." &amp; LEFT(BQ34,3))&lt;=--('Data Sheet'!$B$15))),
                --(INT('Data Sheet'!$A$15) &amp; "." &amp; LEFT(BQ34,3)),
                --(INT('Data Sheet'!$B$15) &amp; "." &amp; LEFT(BQ34,3))
            )
        ),
        "OK"
    )
)</f>
        <v>OK</v>
      </c>
      <c r="Q34" s="23" t="str">
        <f>IF(BS34&lt;&gt;"",
    IF(INT('Data Sheet'!$A$19)=INT('Data Sheet'!$B$15),
        --(INT('Data Sheet'!$A$15) &amp; "." &amp; BS34),
        IF(AND((--(INT('Data Sheet'!$A$15) &amp; "." &amp; BS34)&gt;=--('Data Sheet'!$A$15)), (--(INT('Data Sheet'!$A$15) &amp; "." &amp; BS34)&lt;=--('Data Sheet'!$B$15))),
            --(INT('Data Sheet'!$A$15) &amp; "." &amp; BS34),
            --(INT('Data Sheet'!$B$15) &amp; "." &amp; BS34)
        )
    ),
    IF(BQ34&lt;&gt;"",
        IF(INT('Data Sheet'!$A$15)=INT('Data Sheet'!$B$15),
            --(INT('Data Sheet'!$A$15) &amp; "." &amp; RIGHT(BQ34,3)),
            IF(AND((--(INT('Data Sheet'!$A$15) &amp; "." &amp; RIGHT(BQ34,3))&gt;=--('Data Sheet'!$A$15)), (--(INT('Data Sheet'!$A$15) &amp; "." &amp; RIGHT(BQ34,3))&lt;=--('Data Sheet'!$B$15))),
                --(INT('Data Sheet'!$A$15) &amp; "." &amp; RIGHT(BQ34,3)),
                --(INT('Data Sheet'!$B$15) &amp; "." &amp; RIGHT(BQ34,3))
            )
        ),
        "OK"
    )
)</f>
        <v>OK</v>
      </c>
      <c r="R34" s="20"/>
      <c r="S34" s="20"/>
      <c r="T34" s="20"/>
      <c r="U34" s="20"/>
      <c r="V34" s="20"/>
      <c r="W34" s="20"/>
      <c r="X34" s="20"/>
      <c r="Y34" s="20"/>
      <c r="Z34" s="20"/>
      <c r="AA34" s="55"/>
      <c r="AB34" s="55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1"/>
      <c r="AR34" s="21"/>
      <c r="AS34" s="21"/>
      <c r="AT34" s="21"/>
      <c r="AU34" s="21"/>
      <c r="AV34" s="21"/>
      <c r="AW34" s="22"/>
      <c r="AX34" s="99"/>
      <c r="AY34" s="20"/>
      <c r="AZ34" s="20"/>
      <c r="BA34" s="22"/>
      <c r="BC34" s="80"/>
      <c r="BD34" s="80"/>
      <c r="BE34" s="80"/>
      <c r="BF34" s="80"/>
      <c r="BG34" s="2" t="str">
        <f t="shared" si="3"/>
        <v/>
      </c>
      <c r="BH34" s="78">
        <f t="shared" si="2"/>
        <v>0</v>
      </c>
    </row>
    <row r="35" spans="2:60" x14ac:dyDescent="0.2">
      <c r="B35" s="14">
        <f t="shared" si="4"/>
        <v>27</v>
      </c>
      <c r="C35" s="15" t="str">
        <f>CONCATENATE('Data Sheet'!$B$8,'Data Sheet'!$G$2)</f>
        <v>" HWDP</v>
      </c>
      <c r="D35" s="95" t="str">
        <f t="shared" si="5"/>
        <v/>
      </c>
      <c r="E35" s="15" t="str">
        <f>IF('Sum HWDP'!$D$10="TH-Hill DS-1 Vol 3 CAT 2: Clean and Visual Ends only","N/A","OK")</f>
        <v>OK</v>
      </c>
      <c r="F35" s="15" t="str">
        <f>IF('Sum HWDP'!$D$10="TH-Hill DS-1 Vol 3 CAT 2: Clean and Visual Ends only","N/A","OK")</f>
        <v>OK</v>
      </c>
      <c r="G35" s="17"/>
      <c r="H35" s="17"/>
      <c r="I35" s="17" t="s">
        <v>51</v>
      </c>
      <c r="J35" s="17" t="str">
        <f t="shared" si="6"/>
        <v>OK</v>
      </c>
      <c r="K35" s="17" t="str">
        <f t="shared" si="6"/>
        <v>OK</v>
      </c>
      <c r="L35" s="17" t="str">
        <f>IF('Data Sheet'!$B$9="NC-50","N/A","OK")</f>
        <v>OK</v>
      </c>
      <c r="M35" s="17" t="str">
        <f>IF('Data Sheet'!$B$9="NC-50","N/A","OK")</f>
        <v>OK</v>
      </c>
      <c r="N35" s="23" t="str">
        <f>IF(BO35&lt;&gt;"",
    IF(INT('Data Sheet'!$A$19)=INT('Data Sheet'!$B$19),
        --(INT('Data Sheet'!$A$19) &amp; "." &amp; BO35),
        IF(AND((--(INT('Data Sheet'!$A$19) &amp; "." &amp; BO35)&gt;=--('Data Sheet'!$A$19)), (--(INT('Data Sheet'!$A$19) &amp; "." &amp; BO35)&lt;=--('Data Sheet'!$B$19))),
            --(INT('Data Sheet'!$A$19) &amp; "." &amp; BO35),
            --(INT('Data Sheet'!$B$19) &amp; "." &amp; BO35)
        )
    ),
    IF(BN35&lt;&gt;"",
        IF(INT('Data Sheet'!$A$19)=INT('Data Sheet'!$B$19),
            --(INT('Data Sheet'!$A$19) &amp; "." &amp; LEFT(BN35,3)),
            IF(AND((--(INT('Data Sheet'!$A$19) &amp; "." &amp; LEFT(BN35,3))&gt;=--('Data Sheet'!$A$19)), (--(INT('Data Sheet'!$A$19) &amp; "." &amp; LEFT(BN35,3))&lt;=--('Data Sheet'!$B$19))),
                --(INT('Data Sheet'!$A$19) &amp; "." &amp; LEFT(BN35,3)),
                --(INT('Data Sheet'!$B$19) &amp; "." &amp; LEFT(BN35,3))
            )
        ),
        "OK"
    )
)</f>
        <v>OK</v>
      </c>
      <c r="O35" s="23" t="str">
        <f>IF(BP35&lt;&gt;"",
    IF(INT('Data Sheet'!$A$19)=INT('Data Sheet'!$B$19),
        --(INT('Data Sheet'!$A$19) &amp; "." &amp; BP35),
        IF(AND((--(INT('Data Sheet'!$A$19) &amp; "." &amp; BP35)&gt;=--('Data Sheet'!$A$19)), (--(INT('Data Sheet'!$A$19) &amp; "." &amp; BP35)&lt;=--('Data Sheet'!$B$19))),
            --(INT('Data Sheet'!$A$19) &amp; "." &amp; BP35),
            --(INT('Data Sheet'!$B$19) &amp; "." &amp; BP35)
        )
    ),
    IF(BN35&lt;&gt;"",
        IF(INT('Data Sheet'!$A$19)=INT('Data Sheet'!$B$19),
            --(INT('Data Sheet'!$A$19) &amp; "." &amp; RIGHT(BN35,3)),
            IF(AND((--(INT('Data Sheet'!$A$19) &amp; "." &amp; RIGHT(BN35,3))&gt;=--('Data Sheet'!$A$19)), (--(INT('Data Sheet'!$A$19) &amp; "." &amp; RIGHT(BN35,3))&lt;=--('Data Sheet'!$B$19))),
                --(INT('Data Sheet'!$A$19) &amp; "." &amp; RIGHT(BN35,3)),
                --(INT('Data Sheet'!$B$19) &amp; "." &amp; RIGHT(BN35,3))
            )
        ),
        "OK"
    )
)</f>
        <v>OK</v>
      </c>
      <c r="P35" s="23" t="str">
        <f>IF(BR35&lt;&gt;"",
    IF(INT('Data Sheet'!$A$19)=INT('Data Sheet'!$B$15),
        --(INT('Data Sheet'!$A$15) &amp; "." &amp; BR35),
        IF(AND((--(INT('Data Sheet'!$A$15) &amp; "." &amp; BR35)&gt;=--('Data Sheet'!$A$15)), (--(INT('Data Sheet'!$A$15) &amp; "." &amp; BR35)&lt;=--('Data Sheet'!$B$15))),
            --(INT('Data Sheet'!$A$15) &amp; "." &amp; BR35),
            --(INT('Data Sheet'!$B$15) &amp; "." &amp; BR35)
        )
    ),
    IF(BQ35&lt;&gt;"",
        IF(INT('Data Sheet'!$A$15)=INT('Data Sheet'!$B$15),
            --(INT('Data Sheet'!$A$15) &amp; "." &amp; LEFT(BQ35,3)),
            IF(AND((--(INT('Data Sheet'!$A$15) &amp; "." &amp; LEFT(BQ35,3))&gt;=--('Data Sheet'!$A$15)), (--(INT('Data Sheet'!$A$15) &amp; "." &amp; LEFT(BQ35,3))&lt;=--('Data Sheet'!$B$15))),
                --(INT('Data Sheet'!$A$15) &amp; "." &amp; LEFT(BQ35,3)),
                --(INT('Data Sheet'!$B$15) &amp; "." &amp; LEFT(BQ35,3))
            )
        ),
        "OK"
    )
)</f>
        <v>OK</v>
      </c>
      <c r="Q35" s="23" t="str">
        <f>IF(BS35&lt;&gt;"",
    IF(INT('Data Sheet'!$A$19)=INT('Data Sheet'!$B$15),
        --(INT('Data Sheet'!$A$15) &amp; "." &amp; BS35),
        IF(AND((--(INT('Data Sheet'!$A$15) &amp; "." &amp; BS35)&gt;=--('Data Sheet'!$A$15)), (--(INT('Data Sheet'!$A$15) &amp; "." &amp; BS35)&lt;=--('Data Sheet'!$B$15))),
            --(INT('Data Sheet'!$A$15) &amp; "." &amp; BS35),
            --(INT('Data Sheet'!$B$15) &amp; "." &amp; BS35)
        )
    ),
    IF(BQ35&lt;&gt;"",
        IF(INT('Data Sheet'!$A$15)=INT('Data Sheet'!$B$15),
            --(INT('Data Sheet'!$A$15) &amp; "." &amp; RIGHT(BQ35,3)),
            IF(AND((--(INT('Data Sheet'!$A$15) &amp; "." &amp; RIGHT(BQ35,3))&gt;=--('Data Sheet'!$A$15)), (--(INT('Data Sheet'!$A$15) &amp; "." &amp; RIGHT(BQ35,3))&lt;=--('Data Sheet'!$B$15))),
                --(INT('Data Sheet'!$A$15) &amp; "." &amp; RIGHT(BQ35,3)),
                --(INT('Data Sheet'!$B$15) &amp; "." &amp; RIGHT(BQ35,3))
            )
        ),
        "OK"
    )
)</f>
        <v>OK</v>
      </c>
      <c r="R35" s="20"/>
      <c r="S35" s="20"/>
      <c r="T35" s="20"/>
      <c r="U35" s="20"/>
      <c r="V35" s="20"/>
      <c r="W35" s="20"/>
      <c r="X35" s="20"/>
      <c r="Y35" s="20"/>
      <c r="Z35" s="20"/>
      <c r="AA35" s="55"/>
      <c r="AB35" s="55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1"/>
      <c r="AR35" s="21"/>
      <c r="AS35" s="21"/>
      <c r="AT35" s="21"/>
      <c r="AU35" s="21"/>
      <c r="AV35" s="21"/>
      <c r="AW35" s="22"/>
      <c r="AX35" s="99"/>
      <c r="AY35" s="20"/>
      <c r="AZ35" s="20"/>
      <c r="BA35" s="22"/>
      <c r="BC35" s="80"/>
      <c r="BD35" s="80"/>
      <c r="BE35" s="80"/>
      <c r="BF35" s="80"/>
      <c r="BG35" s="2" t="str">
        <f t="shared" si="3"/>
        <v/>
      </c>
      <c r="BH35" s="78">
        <f t="shared" si="2"/>
        <v>0</v>
      </c>
    </row>
    <row r="36" spans="2:60" x14ac:dyDescent="0.2">
      <c r="B36" s="14">
        <f t="shared" si="4"/>
        <v>28</v>
      </c>
      <c r="C36" s="15" t="str">
        <f>CONCATENATE('Data Sheet'!$B$8,'Data Sheet'!$G$2)</f>
        <v>" HWDP</v>
      </c>
      <c r="D36" s="95" t="str">
        <f t="shared" si="5"/>
        <v/>
      </c>
      <c r="E36" s="15" t="str">
        <f>IF('Sum HWDP'!$D$10="TH-Hill DS-1 Vol 3 CAT 2: Clean and Visual Ends only","N/A","OK")</f>
        <v>OK</v>
      </c>
      <c r="F36" s="15" t="str">
        <f>IF('Sum HWDP'!$D$10="TH-Hill DS-1 Vol 3 CAT 2: Clean and Visual Ends only","N/A","OK")</f>
        <v>OK</v>
      </c>
      <c r="G36" s="17"/>
      <c r="H36" s="17"/>
      <c r="I36" s="17" t="s">
        <v>51</v>
      </c>
      <c r="J36" s="17" t="str">
        <f t="shared" si="6"/>
        <v>OK</v>
      </c>
      <c r="K36" s="17" t="str">
        <f t="shared" si="6"/>
        <v>OK</v>
      </c>
      <c r="L36" s="17" t="str">
        <f>IF('Data Sheet'!$B$9="NC-50","N/A","OK")</f>
        <v>OK</v>
      </c>
      <c r="M36" s="17" t="str">
        <f>IF('Data Sheet'!$B$9="NC-50","N/A","OK")</f>
        <v>OK</v>
      </c>
      <c r="N36" s="23" t="str">
        <f>IF(BO36&lt;&gt;"",
    IF(INT('Data Sheet'!$A$19)=INT('Data Sheet'!$B$19),
        --(INT('Data Sheet'!$A$19) &amp; "." &amp; BO36),
        IF(AND((--(INT('Data Sheet'!$A$19) &amp; "." &amp; BO36)&gt;=--('Data Sheet'!$A$19)), (--(INT('Data Sheet'!$A$19) &amp; "." &amp; BO36)&lt;=--('Data Sheet'!$B$19))),
            --(INT('Data Sheet'!$A$19) &amp; "." &amp; BO36),
            --(INT('Data Sheet'!$B$19) &amp; "." &amp; BO36)
        )
    ),
    IF(BN36&lt;&gt;"",
        IF(INT('Data Sheet'!$A$19)=INT('Data Sheet'!$B$19),
            --(INT('Data Sheet'!$A$19) &amp; "." &amp; LEFT(BN36,3)),
            IF(AND((--(INT('Data Sheet'!$A$19) &amp; "." &amp; LEFT(BN36,3))&gt;=--('Data Sheet'!$A$19)), (--(INT('Data Sheet'!$A$19) &amp; "." &amp; LEFT(BN36,3))&lt;=--('Data Sheet'!$B$19))),
                --(INT('Data Sheet'!$A$19) &amp; "." &amp; LEFT(BN36,3)),
                --(INT('Data Sheet'!$B$19) &amp; "." &amp; LEFT(BN36,3))
            )
        ),
        "OK"
    )
)</f>
        <v>OK</v>
      </c>
      <c r="O36" s="23" t="str">
        <f>IF(BP36&lt;&gt;"",
    IF(INT('Data Sheet'!$A$19)=INT('Data Sheet'!$B$19),
        --(INT('Data Sheet'!$A$19) &amp; "." &amp; BP36),
        IF(AND((--(INT('Data Sheet'!$A$19) &amp; "." &amp; BP36)&gt;=--('Data Sheet'!$A$19)), (--(INT('Data Sheet'!$A$19) &amp; "." &amp; BP36)&lt;=--('Data Sheet'!$B$19))),
            --(INT('Data Sheet'!$A$19) &amp; "." &amp; BP36),
            --(INT('Data Sheet'!$B$19) &amp; "." &amp; BP36)
        )
    ),
    IF(BN36&lt;&gt;"",
        IF(INT('Data Sheet'!$A$19)=INT('Data Sheet'!$B$19),
            --(INT('Data Sheet'!$A$19) &amp; "." &amp; RIGHT(BN36,3)),
            IF(AND((--(INT('Data Sheet'!$A$19) &amp; "." &amp; RIGHT(BN36,3))&gt;=--('Data Sheet'!$A$19)), (--(INT('Data Sheet'!$A$19) &amp; "." &amp; RIGHT(BN36,3))&lt;=--('Data Sheet'!$B$19))),
                --(INT('Data Sheet'!$A$19) &amp; "." &amp; RIGHT(BN36,3)),
                --(INT('Data Sheet'!$B$19) &amp; "." &amp; RIGHT(BN36,3))
            )
        ),
        "OK"
    )
)</f>
        <v>OK</v>
      </c>
      <c r="P36" s="23" t="str">
        <f>IF(BR36&lt;&gt;"",
    IF(INT('Data Sheet'!$A$19)=INT('Data Sheet'!$B$15),
        --(INT('Data Sheet'!$A$15) &amp; "." &amp; BR36),
        IF(AND((--(INT('Data Sheet'!$A$15) &amp; "." &amp; BR36)&gt;=--('Data Sheet'!$A$15)), (--(INT('Data Sheet'!$A$15) &amp; "." &amp; BR36)&lt;=--('Data Sheet'!$B$15))),
            --(INT('Data Sheet'!$A$15) &amp; "." &amp; BR36),
            --(INT('Data Sheet'!$B$15) &amp; "." &amp; BR36)
        )
    ),
    IF(BQ36&lt;&gt;"",
        IF(INT('Data Sheet'!$A$15)=INT('Data Sheet'!$B$15),
            --(INT('Data Sheet'!$A$15) &amp; "." &amp; LEFT(BQ36,3)),
            IF(AND((--(INT('Data Sheet'!$A$15) &amp; "." &amp; LEFT(BQ36,3))&gt;=--('Data Sheet'!$A$15)), (--(INT('Data Sheet'!$A$15) &amp; "." &amp; LEFT(BQ36,3))&lt;=--('Data Sheet'!$B$15))),
                --(INT('Data Sheet'!$A$15) &amp; "." &amp; LEFT(BQ36,3)),
                --(INT('Data Sheet'!$B$15) &amp; "." &amp; LEFT(BQ36,3))
            )
        ),
        "OK"
    )
)</f>
        <v>OK</v>
      </c>
      <c r="Q36" s="23" t="str">
        <f>IF(BS36&lt;&gt;"",
    IF(INT('Data Sheet'!$A$19)=INT('Data Sheet'!$B$15),
        --(INT('Data Sheet'!$A$15) &amp; "." &amp; BS36),
        IF(AND((--(INT('Data Sheet'!$A$15) &amp; "." &amp; BS36)&gt;=--('Data Sheet'!$A$15)), (--(INT('Data Sheet'!$A$15) &amp; "." &amp; BS36)&lt;=--('Data Sheet'!$B$15))),
            --(INT('Data Sheet'!$A$15) &amp; "." &amp; BS36),
            --(INT('Data Sheet'!$B$15) &amp; "." &amp; BS36)
        )
    ),
    IF(BQ36&lt;&gt;"",
        IF(INT('Data Sheet'!$A$15)=INT('Data Sheet'!$B$15),
            --(INT('Data Sheet'!$A$15) &amp; "." &amp; RIGHT(BQ36,3)),
            IF(AND((--(INT('Data Sheet'!$A$15) &amp; "." &amp; RIGHT(BQ36,3))&gt;=--('Data Sheet'!$A$15)), (--(INT('Data Sheet'!$A$15) &amp; "." &amp; RIGHT(BQ36,3))&lt;=--('Data Sheet'!$B$15))),
                --(INT('Data Sheet'!$A$15) &amp; "." &amp; RIGHT(BQ36,3)),
                --(INT('Data Sheet'!$B$15) &amp; "." &amp; RIGHT(BQ36,3))
            )
        ),
        "OK"
    )
)</f>
        <v>OK</v>
      </c>
      <c r="R36" s="20"/>
      <c r="S36" s="20"/>
      <c r="T36" s="20"/>
      <c r="U36" s="20"/>
      <c r="V36" s="20"/>
      <c r="W36" s="20"/>
      <c r="X36" s="20"/>
      <c r="Y36" s="20"/>
      <c r="Z36" s="20"/>
      <c r="AA36" s="55"/>
      <c r="AB36" s="55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1"/>
      <c r="AR36" s="21"/>
      <c r="AS36" s="21"/>
      <c r="AT36" s="21"/>
      <c r="AU36" s="21"/>
      <c r="AV36" s="21"/>
      <c r="AW36" s="22"/>
      <c r="AX36" s="99"/>
      <c r="AY36" s="20"/>
      <c r="AZ36" s="20"/>
      <c r="BA36" s="22"/>
      <c r="BC36" s="80"/>
      <c r="BD36" s="80"/>
      <c r="BE36" s="80"/>
      <c r="BF36" s="80"/>
      <c r="BG36" s="2" t="str">
        <f t="shared" si="3"/>
        <v/>
      </c>
      <c r="BH36" s="78">
        <f t="shared" si="2"/>
        <v>0</v>
      </c>
    </row>
    <row r="37" spans="2:60" x14ac:dyDescent="0.2">
      <c r="B37" s="14">
        <f t="shared" si="4"/>
        <v>29</v>
      </c>
      <c r="C37" s="15" t="str">
        <f>CONCATENATE('Data Sheet'!$B$8,'Data Sheet'!$G$2)</f>
        <v>" HWDP</v>
      </c>
      <c r="D37" s="95" t="str">
        <f t="shared" si="5"/>
        <v/>
      </c>
      <c r="E37" s="15" t="str">
        <f>IF('Sum HWDP'!$D$10="TH-Hill DS-1 Vol 3 CAT 2: Clean and Visual Ends only","N/A","OK")</f>
        <v>OK</v>
      </c>
      <c r="F37" s="15" t="str">
        <f>IF('Sum HWDP'!$D$10="TH-Hill DS-1 Vol 3 CAT 2: Clean and Visual Ends only","N/A","OK")</f>
        <v>OK</v>
      </c>
      <c r="G37" s="17"/>
      <c r="H37" s="17"/>
      <c r="I37" s="17" t="s">
        <v>51</v>
      </c>
      <c r="J37" s="17" t="str">
        <f t="shared" si="6"/>
        <v>OK</v>
      </c>
      <c r="K37" s="17" t="str">
        <f t="shared" si="6"/>
        <v>OK</v>
      </c>
      <c r="L37" s="17" t="str">
        <f>IF('Data Sheet'!$B$9="NC-50","N/A","OK")</f>
        <v>OK</v>
      </c>
      <c r="M37" s="17" t="str">
        <f>IF('Data Sheet'!$B$9="NC-50","N/A","OK")</f>
        <v>OK</v>
      </c>
      <c r="N37" s="23" t="str">
        <f>IF(BO37&lt;&gt;"",
    IF(INT('Data Sheet'!$A$19)=INT('Data Sheet'!$B$19),
        --(INT('Data Sheet'!$A$19) &amp; "." &amp; BO37),
        IF(AND((--(INT('Data Sheet'!$A$19) &amp; "." &amp; BO37)&gt;=--('Data Sheet'!$A$19)), (--(INT('Data Sheet'!$A$19) &amp; "." &amp; BO37)&lt;=--('Data Sheet'!$B$19))),
            --(INT('Data Sheet'!$A$19) &amp; "." &amp; BO37),
            --(INT('Data Sheet'!$B$19) &amp; "." &amp; BO37)
        )
    ),
    IF(BN37&lt;&gt;"",
        IF(INT('Data Sheet'!$A$19)=INT('Data Sheet'!$B$19),
            --(INT('Data Sheet'!$A$19) &amp; "." &amp; LEFT(BN37,3)),
            IF(AND((--(INT('Data Sheet'!$A$19) &amp; "." &amp; LEFT(BN37,3))&gt;=--('Data Sheet'!$A$19)), (--(INT('Data Sheet'!$A$19) &amp; "." &amp; LEFT(BN37,3))&lt;=--('Data Sheet'!$B$19))),
                --(INT('Data Sheet'!$A$19) &amp; "." &amp; LEFT(BN37,3)),
                --(INT('Data Sheet'!$B$19) &amp; "." &amp; LEFT(BN37,3))
            )
        ),
        "OK"
    )
)</f>
        <v>OK</v>
      </c>
      <c r="O37" s="23" t="str">
        <f>IF(BP37&lt;&gt;"",
    IF(INT('Data Sheet'!$A$19)=INT('Data Sheet'!$B$19),
        --(INT('Data Sheet'!$A$19) &amp; "." &amp; BP37),
        IF(AND((--(INT('Data Sheet'!$A$19) &amp; "." &amp; BP37)&gt;=--('Data Sheet'!$A$19)), (--(INT('Data Sheet'!$A$19) &amp; "." &amp; BP37)&lt;=--('Data Sheet'!$B$19))),
            --(INT('Data Sheet'!$A$19) &amp; "." &amp; BP37),
            --(INT('Data Sheet'!$B$19) &amp; "." &amp; BP37)
        )
    ),
    IF(BN37&lt;&gt;"",
        IF(INT('Data Sheet'!$A$19)=INT('Data Sheet'!$B$19),
            --(INT('Data Sheet'!$A$19) &amp; "." &amp; RIGHT(BN37,3)),
            IF(AND((--(INT('Data Sheet'!$A$19) &amp; "." &amp; RIGHT(BN37,3))&gt;=--('Data Sheet'!$A$19)), (--(INT('Data Sheet'!$A$19) &amp; "." &amp; RIGHT(BN37,3))&lt;=--('Data Sheet'!$B$19))),
                --(INT('Data Sheet'!$A$19) &amp; "." &amp; RIGHT(BN37,3)),
                --(INT('Data Sheet'!$B$19) &amp; "." &amp; RIGHT(BN37,3))
            )
        ),
        "OK"
    )
)</f>
        <v>OK</v>
      </c>
      <c r="P37" s="23" t="str">
        <f>IF(BR37&lt;&gt;"",
    IF(INT('Data Sheet'!$A$19)=INT('Data Sheet'!$B$15),
        --(INT('Data Sheet'!$A$15) &amp; "." &amp; BR37),
        IF(AND((--(INT('Data Sheet'!$A$15) &amp; "." &amp; BR37)&gt;=--('Data Sheet'!$A$15)), (--(INT('Data Sheet'!$A$15) &amp; "." &amp; BR37)&lt;=--('Data Sheet'!$B$15))),
            --(INT('Data Sheet'!$A$15) &amp; "." &amp; BR37),
            --(INT('Data Sheet'!$B$15) &amp; "." &amp; BR37)
        )
    ),
    IF(BQ37&lt;&gt;"",
        IF(INT('Data Sheet'!$A$15)=INT('Data Sheet'!$B$15),
            --(INT('Data Sheet'!$A$15) &amp; "." &amp; LEFT(BQ37,3)),
            IF(AND((--(INT('Data Sheet'!$A$15) &amp; "." &amp; LEFT(BQ37,3))&gt;=--('Data Sheet'!$A$15)), (--(INT('Data Sheet'!$A$15) &amp; "." &amp; LEFT(BQ37,3))&lt;=--('Data Sheet'!$B$15))),
                --(INT('Data Sheet'!$A$15) &amp; "." &amp; LEFT(BQ37,3)),
                --(INT('Data Sheet'!$B$15) &amp; "." &amp; LEFT(BQ37,3))
            )
        ),
        "OK"
    )
)</f>
        <v>OK</v>
      </c>
      <c r="Q37" s="23" t="str">
        <f>IF(BS37&lt;&gt;"",
    IF(INT('Data Sheet'!$A$19)=INT('Data Sheet'!$B$15),
        --(INT('Data Sheet'!$A$15) &amp; "." &amp; BS37),
        IF(AND((--(INT('Data Sheet'!$A$15) &amp; "." &amp; BS37)&gt;=--('Data Sheet'!$A$15)), (--(INT('Data Sheet'!$A$15) &amp; "." &amp; BS37)&lt;=--('Data Sheet'!$B$15))),
            --(INT('Data Sheet'!$A$15) &amp; "." &amp; BS37),
            --(INT('Data Sheet'!$B$15) &amp; "." &amp; BS37)
        )
    ),
    IF(BQ37&lt;&gt;"",
        IF(INT('Data Sheet'!$A$15)=INT('Data Sheet'!$B$15),
            --(INT('Data Sheet'!$A$15) &amp; "." &amp; RIGHT(BQ37,3)),
            IF(AND((--(INT('Data Sheet'!$A$15) &amp; "." &amp; RIGHT(BQ37,3))&gt;=--('Data Sheet'!$A$15)), (--(INT('Data Sheet'!$A$15) &amp; "." &amp; RIGHT(BQ37,3))&lt;=--('Data Sheet'!$B$15))),
                --(INT('Data Sheet'!$A$15) &amp; "." &amp; RIGHT(BQ37,3)),
                --(INT('Data Sheet'!$B$15) &amp; "." &amp; RIGHT(BQ37,3))
            )
        ),
        "OK"
    )
)</f>
        <v>OK</v>
      </c>
      <c r="R37" s="20"/>
      <c r="S37" s="20"/>
      <c r="T37" s="20"/>
      <c r="U37" s="20"/>
      <c r="V37" s="20"/>
      <c r="W37" s="20"/>
      <c r="X37" s="20"/>
      <c r="Y37" s="20"/>
      <c r="Z37" s="20"/>
      <c r="AA37" s="55"/>
      <c r="AB37" s="55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1"/>
      <c r="AR37" s="21"/>
      <c r="AS37" s="21"/>
      <c r="AT37" s="21"/>
      <c r="AU37" s="21"/>
      <c r="AV37" s="21"/>
      <c r="AW37" s="22"/>
      <c r="AX37" s="99"/>
      <c r="AY37" s="20"/>
      <c r="AZ37" s="20"/>
      <c r="BA37" s="22"/>
      <c r="BC37" s="80"/>
      <c r="BD37" s="80"/>
      <c r="BE37" s="80"/>
      <c r="BF37" s="80"/>
      <c r="BG37" s="2" t="str">
        <f t="shared" si="3"/>
        <v/>
      </c>
      <c r="BH37" s="78">
        <f t="shared" si="2"/>
        <v>0</v>
      </c>
    </row>
    <row r="38" spans="2:60" x14ac:dyDescent="0.2">
      <c r="B38" s="14">
        <f t="shared" si="4"/>
        <v>30</v>
      </c>
      <c r="C38" s="15" t="str">
        <f>CONCATENATE('Data Sheet'!$B$8,'Data Sheet'!$G$2)</f>
        <v>" HWDP</v>
      </c>
      <c r="D38" s="95" t="str">
        <f t="shared" si="5"/>
        <v/>
      </c>
      <c r="E38" s="15" t="str">
        <f>IF('Sum HWDP'!$D$10="TH-Hill DS-1 Vol 3 CAT 2: Clean and Visual Ends only","N/A","OK")</f>
        <v>OK</v>
      </c>
      <c r="F38" s="15" t="str">
        <f>IF('Sum HWDP'!$D$10="TH-Hill DS-1 Vol 3 CAT 2: Clean and Visual Ends only","N/A","OK")</f>
        <v>OK</v>
      </c>
      <c r="G38" s="17"/>
      <c r="H38" s="17"/>
      <c r="I38" s="17" t="s">
        <v>51</v>
      </c>
      <c r="J38" s="17" t="str">
        <f t="shared" si="6"/>
        <v>OK</v>
      </c>
      <c r="K38" s="17" t="str">
        <f t="shared" si="6"/>
        <v>OK</v>
      </c>
      <c r="L38" s="17" t="str">
        <f>IF('Data Sheet'!$B$9="NC-50","N/A","OK")</f>
        <v>OK</v>
      </c>
      <c r="M38" s="17" t="str">
        <f>IF('Data Sheet'!$B$9="NC-50","N/A","OK")</f>
        <v>OK</v>
      </c>
      <c r="N38" s="23" t="str">
        <f>IF(BO38&lt;&gt;"",
    IF(INT('Data Sheet'!$A$19)=INT('Data Sheet'!$B$19),
        --(INT('Data Sheet'!$A$19) &amp; "." &amp; BO38),
        IF(AND((--(INT('Data Sheet'!$A$19) &amp; "." &amp; BO38)&gt;=--('Data Sheet'!$A$19)), (--(INT('Data Sheet'!$A$19) &amp; "." &amp; BO38)&lt;=--('Data Sheet'!$B$19))),
            --(INT('Data Sheet'!$A$19) &amp; "." &amp; BO38),
            --(INT('Data Sheet'!$B$19) &amp; "." &amp; BO38)
        )
    ),
    IF(BN38&lt;&gt;"",
        IF(INT('Data Sheet'!$A$19)=INT('Data Sheet'!$B$19),
            --(INT('Data Sheet'!$A$19) &amp; "." &amp; LEFT(BN38,3)),
            IF(AND((--(INT('Data Sheet'!$A$19) &amp; "." &amp; LEFT(BN38,3))&gt;=--('Data Sheet'!$A$19)), (--(INT('Data Sheet'!$A$19) &amp; "." &amp; LEFT(BN38,3))&lt;=--('Data Sheet'!$B$19))),
                --(INT('Data Sheet'!$A$19) &amp; "." &amp; LEFT(BN38,3)),
                --(INT('Data Sheet'!$B$19) &amp; "." &amp; LEFT(BN38,3))
            )
        ),
        "OK"
    )
)</f>
        <v>OK</v>
      </c>
      <c r="O38" s="23" t="str">
        <f>IF(BP38&lt;&gt;"",
    IF(INT('Data Sheet'!$A$19)=INT('Data Sheet'!$B$19),
        --(INT('Data Sheet'!$A$19) &amp; "." &amp; BP38),
        IF(AND((--(INT('Data Sheet'!$A$19) &amp; "." &amp; BP38)&gt;=--('Data Sheet'!$A$19)), (--(INT('Data Sheet'!$A$19) &amp; "." &amp; BP38)&lt;=--('Data Sheet'!$B$19))),
            --(INT('Data Sheet'!$A$19) &amp; "." &amp; BP38),
            --(INT('Data Sheet'!$B$19) &amp; "." &amp; BP38)
        )
    ),
    IF(BN38&lt;&gt;"",
        IF(INT('Data Sheet'!$A$19)=INT('Data Sheet'!$B$19),
            --(INT('Data Sheet'!$A$19) &amp; "." &amp; RIGHT(BN38,3)),
            IF(AND((--(INT('Data Sheet'!$A$19) &amp; "." &amp; RIGHT(BN38,3))&gt;=--('Data Sheet'!$A$19)), (--(INT('Data Sheet'!$A$19) &amp; "." &amp; RIGHT(BN38,3))&lt;=--('Data Sheet'!$B$19))),
                --(INT('Data Sheet'!$A$19) &amp; "." &amp; RIGHT(BN38,3)),
                --(INT('Data Sheet'!$B$19) &amp; "." &amp; RIGHT(BN38,3))
            )
        ),
        "OK"
    )
)</f>
        <v>OK</v>
      </c>
      <c r="P38" s="23" t="str">
        <f>IF(BR38&lt;&gt;"",
    IF(INT('Data Sheet'!$A$19)=INT('Data Sheet'!$B$15),
        --(INT('Data Sheet'!$A$15) &amp; "." &amp; BR38),
        IF(AND((--(INT('Data Sheet'!$A$15) &amp; "." &amp; BR38)&gt;=--('Data Sheet'!$A$15)), (--(INT('Data Sheet'!$A$15) &amp; "." &amp; BR38)&lt;=--('Data Sheet'!$B$15))),
            --(INT('Data Sheet'!$A$15) &amp; "." &amp; BR38),
            --(INT('Data Sheet'!$B$15) &amp; "." &amp; BR38)
        )
    ),
    IF(BQ38&lt;&gt;"",
        IF(INT('Data Sheet'!$A$15)=INT('Data Sheet'!$B$15),
            --(INT('Data Sheet'!$A$15) &amp; "." &amp; LEFT(BQ38,3)),
            IF(AND((--(INT('Data Sheet'!$A$15) &amp; "." &amp; LEFT(BQ38,3))&gt;=--('Data Sheet'!$A$15)), (--(INT('Data Sheet'!$A$15) &amp; "." &amp; LEFT(BQ38,3))&lt;=--('Data Sheet'!$B$15))),
                --(INT('Data Sheet'!$A$15) &amp; "." &amp; LEFT(BQ38,3)),
                --(INT('Data Sheet'!$B$15) &amp; "." &amp; LEFT(BQ38,3))
            )
        ),
        "OK"
    )
)</f>
        <v>OK</v>
      </c>
      <c r="Q38" s="23" t="str">
        <f>IF(BS38&lt;&gt;"",
    IF(INT('Data Sheet'!$A$19)=INT('Data Sheet'!$B$15),
        --(INT('Data Sheet'!$A$15) &amp; "." &amp; BS38),
        IF(AND((--(INT('Data Sheet'!$A$15) &amp; "." &amp; BS38)&gt;=--('Data Sheet'!$A$15)), (--(INT('Data Sheet'!$A$15) &amp; "." &amp; BS38)&lt;=--('Data Sheet'!$B$15))),
            --(INT('Data Sheet'!$A$15) &amp; "." &amp; BS38),
            --(INT('Data Sheet'!$B$15) &amp; "." &amp; BS38)
        )
    ),
    IF(BQ38&lt;&gt;"",
        IF(INT('Data Sheet'!$A$15)=INT('Data Sheet'!$B$15),
            --(INT('Data Sheet'!$A$15) &amp; "." &amp; RIGHT(BQ38,3)),
            IF(AND((--(INT('Data Sheet'!$A$15) &amp; "." &amp; RIGHT(BQ38,3))&gt;=--('Data Sheet'!$A$15)), (--(INT('Data Sheet'!$A$15) &amp; "." &amp; RIGHT(BQ38,3))&lt;=--('Data Sheet'!$B$15))),
                --(INT('Data Sheet'!$A$15) &amp; "." &amp; RIGHT(BQ38,3)),
                --(INT('Data Sheet'!$B$15) &amp; "." &amp; RIGHT(BQ38,3))
            )
        ),
        "OK"
    )
)</f>
        <v>OK</v>
      </c>
      <c r="R38" s="20"/>
      <c r="S38" s="20"/>
      <c r="T38" s="20"/>
      <c r="U38" s="20"/>
      <c r="V38" s="20"/>
      <c r="W38" s="20"/>
      <c r="X38" s="20"/>
      <c r="Y38" s="20"/>
      <c r="Z38" s="20"/>
      <c r="AA38" s="55"/>
      <c r="AB38" s="55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1"/>
      <c r="AR38" s="21"/>
      <c r="AS38" s="21"/>
      <c r="AT38" s="21"/>
      <c r="AU38" s="21"/>
      <c r="AV38" s="21"/>
      <c r="AW38" s="22"/>
      <c r="AX38" s="99"/>
      <c r="AY38" s="20"/>
      <c r="AZ38" s="20"/>
      <c r="BA38" s="22"/>
      <c r="BC38" s="80"/>
      <c r="BD38" s="80"/>
      <c r="BE38" s="80"/>
      <c r="BF38" s="80"/>
      <c r="BG38" s="2" t="str">
        <f t="shared" si="3"/>
        <v/>
      </c>
      <c r="BH38" s="78">
        <f t="shared" si="2"/>
        <v>0</v>
      </c>
    </row>
    <row r="39" spans="2:60" x14ac:dyDescent="0.2">
      <c r="B39" s="14">
        <f t="shared" si="4"/>
        <v>31</v>
      </c>
      <c r="C39" s="15" t="str">
        <f>CONCATENATE('Data Sheet'!$B$8,'Data Sheet'!$G$2)</f>
        <v>" HWDP</v>
      </c>
      <c r="D39" s="95" t="str">
        <f t="shared" si="5"/>
        <v/>
      </c>
      <c r="E39" s="15" t="str">
        <f>IF('Sum HWDP'!$D$10="TH-Hill DS-1 Vol 3 CAT 2: Clean and Visual Ends only","N/A","OK")</f>
        <v>OK</v>
      </c>
      <c r="F39" s="15" t="str">
        <f>IF('Sum HWDP'!$D$10="TH-Hill DS-1 Vol 3 CAT 2: Clean and Visual Ends only","N/A","OK")</f>
        <v>OK</v>
      </c>
      <c r="G39" s="17"/>
      <c r="H39" s="17"/>
      <c r="I39" s="17" t="s">
        <v>51</v>
      </c>
      <c r="J39" s="17" t="str">
        <f t="shared" si="6"/>
        <v>OK</v>
      </c>
      <c r="K39" s="17" t="str">
        <f t="shared" si="6"/>
        <v>OK</v>
      </c>
      <c r="L39" s="17" t="str">
        <f>IF('Data Sheet'!$B$9="NC-50","N/A","OK")</f>
        <v>OK</v>
      </c>
      <c r="M39" s="17" t="str">
        <f>IF('Data Sheet'!$B$9="NC-50","N/A","OK")</f>
        <v>OK</v>
      </c>
      <c r="N39" s="23" t="str">
        <f>IF(BO39&lt;&gt;"",
    IF(INT('Data Sheet'!$A$19)=INT('Data Sheet'!$B$19),
        --(INT('Data Sheet'!$A$19) &amp; "." &amp; BO39),
        IF(AND((--(INT('Data Sheet'!$A$19) &amp; "." &amp; BO39)&gt;=--('Data Sheet'!$A$19)), (--(INT('Data Sheet'!$A$19) &amp; "." &amp; BO39)&lt;=--('Data Sheet'!$B$19))),
            --(INT('Data Sheet'!$A$19) &amp; "." &amp; BO39),
            --(INT('Data Sheet'!$B$19) &amp; "." &amp; BO39)
        )
    ),
    IF(BN39&lt;&gt;"",
        IF(INT('Data Sheet'!$A$19)=INT('Data Sheet'!$B$19),
            --(INT('Data Sheet'!$A$19) &amp; "." &amp; LEFT(BN39,3)),
            IF(AND((--(INT('Data Sheet'!$A$19) &amp; "." &amp; LEFT(BN39,3))&gt;=--('Data Sheet'!$A$19)), (--(INT('Data Sheet'!$A$19) &amp; "." &amp; LEFT(BN39,3))&lt;=--('Data Sheet'!$B$19))),
                --(INT('Data Sheet'!$A$19) &amp; "." &amp; LEFT(BN39,3)),
                --(INT('Data Sheet'!$B$19) &amp; "." &amp; LEFT(BN39,3))
            )
        ),
        "OK"
    )
)</f>
        <v>OK</v>
      </c>
      <c r="O39" s="23" t="str">
        <f>IF(BP39&lt;&gt;"",
    IF(INT('Data Sheet'!$A$19)=INT('Data Sheet'!$B$19),
        --(INT('Data Sheet'!$A$19) &amp; "." &amp; BP39),
        IF(AND((--(INT('Data Sheet'!$A$19) &amp; "." &amp; BP39)&gt;=--('Data Sheet'!$A$19)), (--(INT('Data Sheet'!$A$19) &amp; "." &amp; BP39)&lt;=--('Data Sheet'!$B$19))),
            --(INT('Data Sheet'!$A$19) &amp; "." &amp; BP39),
            --(INT('Data Sheet'!$B$19) &amp; "." &amp; BP39)
        )
    ),
    IF(BN39&lt;&gt;"",
        IF(INT('Data Sheet'!$A$19)=INT('Data Sheet'!$B$19),
            --(INT('Data Sheet'!$A$19) &amp; "." &amp; RIGHT(BN39,3)),
            IF(AND((--(INT('Data Sheet'!$A$19) &amp; "." &amp; RIGHT(BN39,3))&gt;=--('Data Sheet'!$A$19)), (--(INT('Data Sheet'!$A$19) &amp; "." &amp; RIGHT(BN39,3))&lt;=--('Data Sheet'!$B$19))),
                --(INT('Data Sheet'!$A$19) &amp; "." &amp; RIGHT(BN39,3)),
                --(INT('Data Sheet'!$B$19) &amp; "." &amp; RIGHT(BN39,3))
            )
        ),
        "OK"
    )
)</f>
        <v>OK</v>
      </c>
      <c r="P39" s="23" t="str">
        <f>IF(BR39&lt;&gt;"",
    IF(INT('Data Sheet'!$A$19)=INT('Data Sheet'!$B$15),
        --(INT('Data Sheet'!$A$15) &amp; "." &amp; BR39),
        IF(AND((--(INT('Data Sheet'!$A$15) &amp; "." &amp; BR39)&gt;=--('Data Sheet'!$A$15)), (--(INT('Data Sheet'!$A$15) &amp; "." &amp; BR39)&lt;=--('Data Sheet'!$B$15))),
            --(INT('Data Sheet'!$A$15) &amp; "." &amp; BR39),
            --(INT('Data Sheet'!$B$15) &amp; "." &amp; BR39)
        )
    ),
    IF(BQ39&lt;&gt;"",
        IF(INT('Data Sheet'!$A$15)=INT('Data Sheet'!$B$15),
            --(INT('Data Sheet'!$A$15) &amp; "." &amp; LEFT(BQ39,3)),
            IF(AND((--(INT('Data Sheet'!$A$15) &amp; "." &amp; LEFT(BQ39,3))&gt;=--('Data Sheet'!$A$15)), (--(INT('Data Sheet'!$A$15) &amp; "." &amp; LEFT(BQ39,3))&lt;=--('Data Sheet'!$B$15))),
                --(INT('Data Sheet'!$A$15) &amp; "." &amp; LEFT(BQ39,3)),
                --(INT('Data Sheet'!$B$15) &amp; "." &amp; LEFT(BQ39,3))
            )
        ),
        "OK"
    )
)</f>
        <v>OK</v>
      </c>
      <c r="Q39" s="23" t="str">
        <f>IF(BS39&lt;&gt;"",
    IF(INT('Data Sheet'!$A$19)=INT('Data Sheet'!$B$15),
        --(INT('Data Sheet'!$A$15) &amp; "." &amp; BS39),
        IF(AND((--(INT('Data Sheet'!$A$15) &amp; "." &amp; BS39)&gt;=--('Data Sheet'!$A$15)), (--(INT('Data Sheet'!$A$15) &amp; "." &amp; BS39)&lt;=--('Data Sheet'!$B$15))),
            --(INT('Data Sheet'!$A$15) &amp; "." &amp; BS39),
            --(INT('Data Sheet'!$B$15) &amp; "." &amp; BS39)
        )
    ),
    IF(BQ39&lt;&gt;"",
        IF(INT('Data Sheet'!$A$15)=INT('Data Sheet'!$B$15),
            --(INT('Data Sheet'!$A$15) &amp; "." &amp; RIGHT(BQ39,3)),
            IF(AND((--(INT('Data Sheet'!$A$15) &amp; "." &amp; RIGHT(BQ39,3))&gt;=--('Data Sheet'!$A$15)), (--(INT('Data Sheet'!$A$15) &amp; "." &amp; RIGHT(BQ39,3))&lt;=--('Data Sheet'!$B$15))),
                --(INT('Data Sheet'!$A$15) &amp; "." &amp; RIGHT(BQ39,3)),
                --(INT('Data Sheet'!$B$15) &amp; "." &amp; RIGHT(BQ39,3))
            )
        ),
        "OK"
    )
)</f>
        <v>OK</v>
      </c>
      <c r="R39" s="20"/>
      <c r="S39" s="20"/>
      <c r="T39" s="20"/>
      <c r="U39" s="20"/>
      <c r="V39" s="20"/>
      <c r="W39" s="20"/>
      <c r="X39" s="20"/>
      <c r="Y39" s="20"/>
      <c r="Z39" s="20"/>
      <c r="AA39" s="55"/>
      <c r="AB39" s="55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1"/>
      <c r="AR39" s="21"/>
      <c r="AS39" s="21"/>
      <c r="AT39" s="21"/>
      <c r="AU39" s="21"/>
      <c r="AV39" s="21"/>
      <c r="AW39" s="22"/>
      <c r="AX39" s="99"/>
      <c r="AY39" s="20"/>
      <c r="AZ39" s="20"/>
      <c r="BA39" s="22"/>
      <c r="BC39" s="80"/>
      <c r="BD39" s="80"/>
      <c r="BE39" s="80"/>
      <c r="BF39" s="80"/>
      <c r="BG39" s="2" t="str">
        <f t="shared" si="3"/>
        <v/>
      </c>
      <c r="BH39" s="78">
        <f t="shared" si="2"/>
        <v>0</v>
      </c>
    </row>
    <row r="40" spans="2:60" x14ac:dyDescent="0.2">
      <c r="B40" s="14">
        <f t="shared" si="4"/>
        <v>32</v>
      </c>
      <c r="C40" s="15" t="str">
        <f>CONCATENATE('Data Sheet'!$B$8,'Data Sheet'!$G$2)</f>
        <v>" HWDP</v>
      </c>
      <c r="D40" s="95" t="str">
        <f t="shared" si="5"/>
        <v/>
      </c>
      <c r="E40" s="15" t="str">
        <f>IF('Sum HWDP'!$D$10="TH-Hill DS-1 Vol 3 CAT 2: Clean and Visual Ends only","N/A","OK")</f>
        <v>OK</v>
      </c>
      <c r="F40" s="15" t="str">
        <f>IF('Sum HWDP'!$D$10="TH-Hill DS-1 Vol 3 CAT 2: Clean and Visual Ends only","N/A","OK")</f>
        <v>OK</v>
      </c>
      <c r="G40" s="17"/>
      <c r="H40" s="17"/>
      <c r="I40" s="17" t="s">
        <v>51</v>
      </c>
      <c r="J40" s="17" t="str">
        <f t="shared" si="6"/>
        <v>OK</v>
      </c>
      <c r="K40" s="17" t="str">
        <f t="shared" si="6"/>
        <v>OK</v>
      </c>
      <c r="L40" s="17" t="str">
        <f>IF('Data Sheet'!$B$9="NC-50","N/A","OK")</f>
        <v>OK</v>
      </c>
      <c r="M40" s="17" t="str">
        <f>IF('Data Sheet'!$B$9="NC-50","N/A","OK")</f>
        <v>OK</v>
      </c>
      <c r="N40" s="23" t="str">
        <f>IF(BO40&lt;&gt;"",
    IF(INT('Data Sheet'!$A$19)=INT('Data Sheet'!$B$19),
        --(INT('Data Sheet'!$A$19) &amp; "." &amp; BO40),
        IF(AND((--(INT('Data Sheet'!$A$19) &amp; "." &amp; BO40)&gt;=--('Data Sheet'!$A$19)), (--(INT('Data Sheet'!$A$19) &amp; "." &amp; BO40)&lt;=--('Data Sheet'!$B$19))),
            --(INT('Data Sheet'!$A$19) &amp; "." &amp; BO40),
            --(INT('Data Sheet'!$B$19) &amp; "." &amp; BO40)
        )
    ),
    IF(BN40&lt;&gt;"",
        IF(INT('Data Sheet'!$A$19)=INT('Data Sheet'!$B$19),
            --(INT('Data Sheet'!$A$19) &amp; "." &amp; LEFT(BN40,3)),
            IF(AND((--(INT('Data Sheet'!$A$19) &amp; "." &amp; LEFT(BN40,3))&gt;=--('Data Sheet'!$A$19)), (--(INT('Data Sheet'!$A$19) &amp; "." &amp; LEFT(BN40,3))&lt;=--('Data Sheet'!$B$19))),
                --(INT('Data Sheet'!$A$19) &amp; "." &amp; LEFT(BN40,3)),
                --(INT('Data Sheet'!$B$19) &amp; "." &amp; LEFT(BN40,3))
            )
        ),
        "OK"
    )
)</f>
        <v>OK</v>
      </c>
      <c r="O40" s="23" t="str">
        <f>IF(BP40&lt;&gt;"",
    IF(INT('Data Sheet'!$A$19)=INT('Data Sheet'!$B$19),
        --(INT('Data Sheet'!$A$19) &amp; "." &amp; BP40),
        IF(AND((--(INT('Data Sheet'!$A$19) &amp; "." &amp; BP40)&gt;=--('Data Sheet'!$A$19)), (--(INT('Data Sheet'!$A$19) &amp; "." &amp; BP40)&lt;=--('Data Sheet'!$B$19))),
            --(INT('Data Sheet'!$A$19) &amp; "." &amp; BP40),
            --(INT('Data Sheet'!$B$19) &amp; "." &amp; BP40)
        )
    ),
    IF(BN40&lt;&gt;"",
        IF(INT('Data Sheet'!$A$19)=INT('Data Sheet'!$B$19),
            --(INT('Data Sheet'!$A$19) &amp; "." &amp; RIGHT(BN40,3)),
            IF(AND((--(INT('Data Sheet'!$A$19) &amp; "." &amp; RIGHT(BN40,3))&gt;=--('Data Sheet'!$A$19)), (--(INT('Data Sheet'!$A$19) &amp; "." &amp; RIGHT(BN40,3))&lt;=--('Data Sheet'!$B$19))),
                --(INT('Data Sheet'!$A$19) &amp; "." &amp; RIGHT(BN40,3)),
                --(INT('Data Sheet'!$B$19) &amp; "." &amp; RIGHT(BN40,3))
            )
        ),
        "OK"
    )
)</f>
        <v>OK</v>
      </c>
      <c r="P40" s="23" t="str">
        <f>IF(BR40&lt;&gt;"",
    IF(INT('Data Sheet'!$A$19)=INT('Data Sheet'!$B$15),
        --(INT('Data Sheet'!$A$15) &amp; "." &amp; BR40),
        IF(AND((--(INT('Data Sheet'!$A$15) &amp; "." &amp; BR40)&gt;=--('Data Sheet'!$A$15)), (--(INT('Data Sheet'!$A$15) &amp; "." &amp; BR40)&lt;=--('Data Sheet'!$B$15))),
            --(INT('Data Sheet'!$A$15) &amp; "." &amp; BR40),
            --(INT('Data Sheet'!$B$15) &amp; "." &amp; BR40)
        )
    ),
    IF(BQ40&lt;&gt;"",
        IF(INT('Data Sheet'!$A$15)=INT('Data Sheet'!$B$15),
            --(INT('Data Sheet'!$A$15) &amp; "." &amp; LEFT(BQ40,3)),
            IF(AND((--(INT('Data Sheet'!$A$15) &amp; "." &amp; LEFT(BQ40,3))&gt;=--('Data Sheet'!$A$15)), (--(INT('Data Sheet'!$A$15) &amp; "." &amp; LEFT(BQ40,3))&lt;=--('Data Sheet'!$B$15))),
                --(INT('Data Sheet'!$A$15) &amp; "." &amp; LEFT(BQ40,3)),
                --(INT('Data Sheet'!$B$15) &amp; "." &amp; LEFT(BQ40,3))
            )
        ),
        "OK"
    )
)</f>
        <v>OK</v>
      </c>
      <c r="Q40" s="23" t="str">
        <f>IF(BS40&lt;&gt;"",
    IF(INT('Data Sheet'!$A$19)=INT('Data Sheet'!$B$15),
        --(INT('Data Sheet'!$A$15) &amp; "." &amp; BS40),
        IF(AND((--(INT('Data Sheet'!$A$15) &amp; "." &amp; BS40)&gt;=--('Data Sheet'!$A$15)), (--(INT('Data Sheet'!$A$15) &amp; "." &amp; BS40)&lt;=--('Data Sheet'!$B$15))),
            --(INT('Data Sheet'!$A$15) &amp; "." &amp; BS40),
            --(INT('Data Sheet'!$B$15) &amp; "." &amp; BS40)
        )
    ),
    IF(BQ40&lt;&gt;"",
        IF(INT('Data Sheet'!$A$15)=INT('Data Sheet'!$B$15),
            --(INT('Data Sheet'!$A$15) &amp; "." &amp; RIGHT(BQ40,3)),
            IF(AND((--(INT('Data Sheet'!$A$15) &amp; "." &amp; RIGHT(BQ40,3))&gt;=--('Data Sheet'!$A$15)), (--(INT('Data Sheet'!$A$15) &amp; "." &amp; RIGHT(BQ40,3))&lt;=--('Data Sheet'!$B$15))),
                --(INT('Data Sheet'!$A$15) &amp; "." &amp; RIGHT(BQ40,3)),
                --(INT('Data Sheet'!$B$15) &amp; "." &amp; RIGHT(BQ40,3))
            )
        ),
        "OK"
    )
)</f>
        <v>OK</v>
      </c>
      <c r="R40" s="20"/>
      <c r="S40" s="20"/>
      <c r="T40" s="20"/>
      <c r="U40" s="20"/>
      <c r="V40" s="20"/>
      <c r="W40" s="20"/>
      <c r="X40" s="20"/>
      <c r="Y40" s="20"/>
      <c r="Z40" s="20"/>
      <c r="AA40" s="55"/>
      <c r="AB40" s="55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1"/>
      <c r="AR40" s="21"/>
      <c r="AS40" s="21"/>
      <c r="AT40" s="21"/>
      <c r="AU40" s="21"/>
      <c r="AV40" s="21"/>
      <c r="AW40" s="22"/>
      <c r="AX40" s="99"/>
      <c r="AY40" s="20"/>
      <c r="AZ40" s="20"/>
      <c r="BA40" s="22"/>
      <c r="BC40" s="80"/>
      <c r="BD40" s="80"/>
      <c r="BE40" s="80"/>
      <c r="BF40" s="80"/>
      <c r="BG40" s="2" t="str">
        <f t="shared" si="3"/>
        <v/>
      </c>
      <c r="BH40" s="78">
        <f t="shared" si="2"/>
        <v>0</v>
      </c>
    </row>
    <row r="41" spans="2:60" x14ac:dyDescent="0.2">
      <c r="B41" s="14">
        <f t="shared" si="4"/>
        <v>33</v>
      </c>
      <c r="C41" s="15" t="str">
        <f>CONCATENATE('Data Sheet'!$B$8,'Data Sheet'!$G$2)</f>
        <v>" HWDP</v>
      </c>
      <c r="D41" s="95" t="str">
        <f t="shared" si="5"/>
        <v/>
      </c>
      <c r="E41" s="15" t="str">
        <f>IF('Sum HWDP'!$D$10="TH-Hill DS-1 Vol 3 CAT 2: Clean and Visual Ends only","N/A","OK")</f>
        <v>OK</v>
      </c>
      <c r="F41" s="15" t="str">
        <f>IF('Sum HWDP'!$D$10="TH-Hill DS-1 Vol 3 CAT 2: Clean and Visual Ends only","N/A","OK")</f>
        <v>OK</v>
      </c>
      <c r="G41" s="17"/>
      <c r="H41" s="17"/>
      <c r="I41" s="17" t="s">
        <v>51</v>
      </c>
      <c r="J41" s="17" t="str">
        <f t="shared" si="6"/>
        <v>OK</v>
      </c>
      <c r="K41" s="17" t="str">
        <f t="shared" si="6"/>
        <v>OK</v>
      </c>
      <c r="L41" s="17" t="str">
        <f>IF('Data Sheet'!$B$9="NC-50","N/A","OK")</f>
        <v>OK</v>
      </c>
      <c r="M41" s="17" t="str">
        <f>IF('Data Sheet'!$B$9="NC-50","N/A","OK")</f>
        <v>OK</v>
      </c>
      <c r="N41" s="23" t="str">
        <f>IF(BO41&lt;&gt;"",
    IF(INT('Data Sheet'!$A$19)=INT('Data Sheet'!$B$19),
        --(INT('Data Sheet'!$A$19) &amp; "." &amp; BO41),
        IF(AND((--(INT('Data Sheet'!$A$19) &amp; "." &amp; BO41)&gt;=--('Data Sheet'!$A$19)), (--(INT('Data Sheet'!$A$19) &amp; "." &amp; BO41)&lt;=--('Data Sheet'!$B$19))),
            --(INT('Data Sheet'!$A$19) &amp; "." &amp; BO41),
            --(INT('Data Sheet'!$B$19) &amp; "." &amp; BO41)
        )
    ),
    IF(BN41&lt;&gt;"",
        IF(INT('Data Sheet'!$A$19)=INT('Data Sheet'!$B$19),
            --(INT('Data Sheet'!$A$19) &amp; "." &amp; LEFT(BN41,3)),
            IF(AND((--(INT('Data Sheet'!$A$19) &amp; "." &amp; LEFT(BN41,3))&gt;=--('Data Sheet'!$A$19)), (--(INT('Data Sheet'!$A$19) &amp; "." &amp; LEFT(BN41,3))&lt;=--('Data Sheet'!$B$19))),
                --(INT('Data Sheet'!$A$19) &amp; "." &amp; LEFT(BN41,3)),
                --(INT('Data Sheet'!$B$19) &amp; "." &amp; LEFT(BN41,3))
            )
        ),
        "OK"
    )
)</f>
        <v>OK</v>
      </c>
      <c r="O41" s="23" t="str">
        <f>IF(BP41&lt;&gt;"",
    IF(INT('Data Sheet'!$A$19)=INT('Data Sheet'!$B$19),
        --(INT('Data Sheet'!$A$19) &amp; "." &amp; BP41),
        IF(AND((--(INT('Data Sheet'!$A$19) &amp; "." &amp; BP41)&gt;=--('Data Sheet'!$A$19)), (--(INT('Data Sheet'!$A$19) &amp; "." &amp; BP41)&lt;=--('Data Sheet'!$B$19))),
            --(INT('Data Sheet'!$A$19) &amp; "." &amp; BP41),
            --(INT('Data Sheet'!$B$19) &amp; "." &amp; BP41)
        )
    ),
    IF(BN41&lt;&gt;"",
        IF(INT('Data Sheet'!$A$19)=INT('Data Sheet'!$B$19),
            --(INT('Data Sheet'!$A$19) &amp; "." &amp; RIGHT(BN41,3)),
            IF(AND((--(INT('Data Sheet'!$A$19) &amp; "." &amp; RIGHT(BN41,3))&gt;=--('Data Sheet'!$A$19)), (--(INT('Data Sheet'!$A$19) &amp; "." &amp; RIGHT(BN41,3))&lt;=--('Data Sheet'!$B$19))),
                --(INT('Data Sheet'!$A$19) &amp; "." &amp; RIGHT(BN41,3)),
                --(INT('Data Sheet'!$B$19) &amp; "." &amp; RIGHT(BN41,3))
            )
        ),
        "OK"
    )
)</f>
        <v>OK</v>
      </c>
      <c r="P41" s="23" t="str">
        <f>IF(BR41&lt;&gt;"",
    IF(INT('Data Sheet'!$A$19)=INT('Data Sheet'!$B$15),
        --(INT('Data Sheet'!$A$15) &amp; "." &amp; BR41),
        IF(AND((--(INT('Data Sheet'!$A$15) &amp; "." &amp; BR41)&gt;=--('Data Sheet'!$A$15)), (--(INT('Data Sheet'!$A$15) &amp; "." &amp; BR41)&lt;=--('Data Sheet'!$B$15))),
            --(INT('Data Sheet'!$A$15) &amp; "." &amp; BR41),
            --(INT('Data Sheet'!$B$15) &amp; "." &amp; BR41)
        )
    ),
    IF(BQ41&lt;&gt;"",
        IF(INT('Data Sheet'!$A$15)=INT('Data Sheet'!$B$15),
            --(INT('Data Sheet'!$A$15) &amp; "." &amp; LEFT(BQ41,3)),
            IF(AND((--(INT('Data Sheet'!$A$15) &amp; "." &amp; LEFT(BQ41,3))&gt;=--('Data Sheet'!$A$15)), (--(INT('Data Sheet'!$A$15) &amp; "." &amp; LEFT(BQ41,3))&lt;=--('Data Sheet'!$B$15))),
                --(INT('Data Sheet'!$A$15) &amp; "." &amp; LEFT(BQ41,3)),
                --(INT('Data Sheet'!$B$15) &amp; "." &amp; LEFT(BQ41,3))
            )
        ),
        "OK"
    )
)</f>
        <v>OK</v>
      </c>
      <c r="Q41" s="23" t="str">
        <f>IF(BS41&lt;&gt;"",
    IF(INT('Data Sheet'!$A$19)=INT('Data Sheet'!$B$15),
        --(INT('Data Sheet'!$A$15) &amp; "." &amp; BS41),
        IF(AND((--(INT('Data Sheet'!$A$15) &amp; "." &amp; BS41)&gt;=--('Data Sheet'!$A$15)), (--(INT('Data Sheet'!$A$15) &amp; "." &amp; BS41)&lt;=--('Data Sheet'!$B$15))),
            --(INT('Data Sheet'!$A$15) &amp; "." &amp; BS41),
            --(INT('Data Sheet'!$B$15) &amp; "." &amp; BS41)
        )
    ),
    IF(BQ41&lt;&gt;"",
        IF(INT('Data Sheet'!$A$15)=INT('Data Sheet'!$B$15),
            --(INT('Data Sheet'!$A$15) &amp; "." &amp; RIGHT(BQ41,3)),
            IF(AND((--(INT('Data Sheet'!$A$15) &amp; "." &amp; RIGHT(BQ41,3))&gt;=--('Data Sheet'!$A$15)), (--(INT('Data Sheet'!$A$15) &amp; "." &amp; RIGHT(BQ41,3))&lt;=--('Data Sheet'!$B$15))),
                --(INT('Data Sheet'!$A$15) &amp; "." &amp; RIGHT(BQ41,3)),
                --(INT('Data Sheet'!$B$15) &amp; "." &amp; RIGHT(BQ41,3))
            )
        ),
        "OK"
    )
)</f>
        <v>OK</v>
      </c>
      <c r="R41" s="20"/>
      <c r="S41" s="20"/>
      <c r="T41" s="20"/>
      <c r="U41" s="20"/>
      <c r="V41" s="20"/>
      <c r="W41" s="20"/>
      <c r="X41" s="20"/>
      <c r="Y41" s="20"/>
      <c r="Z41" s="20"/>
      <c r="AA41" s="55"/>
      <c r="AB41" s="55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1"/>
      <c r="AR41" s="21"/>
      <c r="AS41" s="21"/>
      <c r="AT41" s="21"/>
      <c r="AU41" s="21"/>
      <c r="AV41" s="21"/>
      <c r="AW41" s="22"/>
      <c r="AX41" s="99"/>
      <c r="AY41" s="20"/>
      <c r="AZ41" s="20"/>
      <c r="BA41" s="22"/>
      <c r="BC41" s="80"/>
      <c r="BD41" s="80"/>
      <c r="BE41" s="80"/>
      <c r="BF41" s="80"/>
      <c r="BG41" s="2" t="str">
        <f t="shared" si="3"/>
        <v/>
      </c>
      <c r="BH41" s="78">
        <f t="shared" si="2"/>
        <v>0</v>
      </c>
    </row>
    <row r="42" spans="2:60" x14ac:dyDescent="0.2">
      <c r="B42" s="14">
        <f t="shared" si="4"/>
        <v>34</v>
      </c>
      <c r="C42" s="15" t="str">
        <f>CONCATENATE('Data Sheet'!$B$8,'Data Sheet'!$G$2)</f>
        <v>" HWDP</v>
      </c>
      <c r="D42" s="95" t="str">
        <f t="shared" si="5"/>
        <v/>
      </c>
      <c r="E42" s="15" t="str">
        <f>IF('Sum HWDP'!$D$10="TH-Hill DS-1 Vol 3 CAT 2: Clean and Visual Ends only","N/A","OK")</f>
        <v>OK</v>
      </c>
      <c r="F42" s="15" t="str">
        <f>IF('Sum HWDP'!$D$10="TH-Hill DS-1 Vol 3 CAT 2: Clean and Visual Ends only","N/A","OK")</f>
        <v>OK</v>
      </c>
      <c r="G42" s="17"/>
      <c r="H42" s="17"/>
      <c r="I42" s="17" t="s">
        <v>51</v>
      </c>
      <c r="J42" s="17" t="str">
        <f t="shared" si="6"/>
        <v>OK</v>
      </c>
      <c r="K42" s="17" t="str">
        <f t="shared" si="6"/>
        <v>OK</v>
      </c>
      <c r="L42" s="17" t="str">
        <f>IF('Data Sheet'!$B$9="NC-50","N/A","OK")</f>
        <v>OK</v>
      </c>
      <c r="M42" s="17" t="str">
        <f>IF('Data Sheet'!$B$9="NC-50","N/A","OK")</f>
        <v>OK</v>
      </c>
      <c r="N42" s="23" t="str">
        <f>IF(BO42&lt;&gt;"",
    IF(INT('Data Sheet'!$A$19)=INT('Data Sheet'!$B$19),
        --(INT('Data Sheet'!$A$19) &amp; "." &amp; BO42),
        IF(AND((--(INT('Data Sheet'!$A$19) &amp; "." &amp; BO42)&gt;=--('Data Sheet'!$A$19)), (--(INT('Data Sheet'!$A$19) &amp; "." &amp; BO42)&lt;=--('Data Sheet'!$B$19))),
            --(INT('Data Sheet'!$A$19) &amp; "." &amp; BO42),
            --(INT('Data Sheet'!$B$19) &amp; "." &amp; BO42)
        )
    ),
    IF(BN42&lt;&gt;"",
        IF(INT('Data Sheet'!$A$19)=INT('Data Sheet'!$B$19),
            --(INT('Data Sheet'!$A$19) &amp; "." &amp; LEFT(BN42,3)),
            IF(AND((--(INT('Data Sheet'!$A$19) &amp; "." &amp; LEFT(BN42,3))&gt;=--('Data Sheet'!$A$19)), (--(INT('Data Sheet'!$A$19) &amp; "." &amp; LEFT(BN42,3))&lt;=--('Data Sheet'!$B$19))),
                --(INT('Data Sheet'!$A$19) &amp; "." &amp; LEFT(BN42,3)),
                --(INT('Data Sheet'!$B$19) &amp; "." &amp; LEFT(BN42,3))
            )
        ),
        "OK"
    )
)</f>
        <v>OK</v>
      </c>
      <c r="O42" s="23" t="str">
        <f>IF(BP42&lt;&gt;"",
    IF(INT('Data Sheet'!$A$19)=INT('Data Sheet'!$B$19),
        --(INT('Data Sheet'!$A$19) &amp; "." &amp; BP42),
        IF(AND((--(INT('Data Sheet'!$A$19) &amp; "." &amp; BP42)&gt;=--('Data Sheet'!$A$19)), (--(INT('Data Sheet'!$A$19) &amp; "." &amp; BP42)&lt;=--('Data Sheet'!$B$19))),
            --(INT('Data Sheet'!$A$19) &amp; "." &amp; BP42),
            --(INT('Data Sheet'!$B$19) &amp; "." &amp; BP42)
        )
    ),
    IF(BN42&lt;&gt;"",
        IF(INT('Data Sheet'!$A$19)=INT('Data Sheet'!$B$19),
            --(INT('Data Sheet'!$A$19) &amp; "." &amp; RIGHT(BN42,3)),
            IF(AND((--(INT('Data Sheet'!$A$19) &amp; "." &amp; RIGHT(BN42,3))&gt;=--('Data Sheet'!$A$19)), (--(INT('Data Sheet'!$A$19) &amp; "." &amp; RIGHT(BN42,3))&lt;=--('Data Sheet'!$B$19))),
                --(INT('Data Sheet'!$A$19) &amp; "." &amp; RIGHT(BN42,3)),
                --(INT('Data Sheet'!$B$19) &amp; "." &amp; RIGHT(BN42,3))
            )
        ),
        "OK"
    )
)</f>
        <v>OK</v>
      </c>
      <c r="P42" s="23" t="str">
        <f>IF(BR42&lt;&gt;"",
    IF(INT('Data Sheet'!$A$19)=INT('Data Sheet'!$B$15),
        --(INT('Data Sheet'!$A$15) &amp; "." &amp; BR42),
        IF(AND((--(INT('Data Sheet'!$A$15) &amp; "." &amp; BR42)&gt;=--('Data Sheet'!$A$15)), (--(INT('Data Sheet'!$A$15) &amp; "." &amp; BR42)&lt;=--('Data Sheet'!$B$15))),
            --(INT('Data Sheet'!$A$15) &amp; "." &amp; BR42),
            --(INT('Data Sheet'!$B$15) &amp; "." &amp; BR42)
        )
    ),
    IF(BQ42&lt;&gt;"",
        IF(INT('Data Sheet'!$A$15)=INT('Data Sheet'!$B$15),
            --(INT('Data Sheet'!$A$15) &amp; "." &amp; LEFT(BQ42,3)),
            IF(AND((--(INT('Data Sheet'!$A$15) &amp; "." &amp; LEFT(BQ42,3))&gt;=--('Data Sheet'!$A$15)), (--(INT('Data Sheet'!$A$15) &amp; "." &amp; LEFT(BQ42,3))&lt;=--('Data Sheet'!$B$15))),
                --(INT('Data Sheet'!$A$15) &amp; "." &amp; LEFT(BQ42,3)),
                --(INT('Data Sheet'!$B$15) &amp; "." &amp; LEFT(BQ42,3))
            )
        ),
        "OK"
    )
)</f>
        <v>OK</v>
      </c>
      <c r="Q42" s="23" t="str">
        <f>IF(BS42&lt;&gt;"",
    IF(INT('Data Sheet'!$A$19)=INT('Data Sheet'!$B$15),
        --(INT('Data Sheet'!$A$15) &amp; "." &amp; BS42),
        IF(AND((--(INT('Data Sheet'!$A$15) &amp; "." &amp; BS42)&gt;=--('Data Sheet'!$A$15)), (--(INT('Data Sheet'!$A$15) &amp; "." &amp; BS42)&lt;=--('Data Sheet'!$B$15))),
            --(INT('Data Sheet'!$A$15) &amp; "." &amp; BS42),
            --(INT('Data Sheet'!$B$15) &amp; "." &amp; BS42)
        )
    ),
    IF(BQ42&lt;&gt;"",
        IF(INT('Data Sheet'!$A$15)=INT('Data Sheet'!$B$15),
            --(INT('Data Sheet'!$A$15) &amp; "." &amp; RIGHT(BQ42,3)),
            IF(AND((--(INT('Data Sheet'!$A$15) &amp; "." &amp; RIGHT(BQ42,3))&gt;=--('Data Sheet'!$A$15)), (--(INT('Data Sheet'!$A$15) &amp; "." &amp; RIGHT(BQ42,3))&lt;=--('Data Sheet'!$B$15))),
                --(INT('Data Sheet'!$A$15) &amp; "." &amp; RIGHT(BQ42,3)),
                --(INT('Data Sheet'!$B$15) &amp; "." &amp; RIGHT(BQ42,3))
            )
        ),
        "OK"
    )
)</f>
        <v>OK</v>
      </c>
      <c r="R42" s="20"/>
      <c r="S42" s="20"/>
      <c r="T42" s="20"/>
      <c r="U42" s="20"/>
      <c r="V42" s="20"/>
      <c r="W42" s="20"/>
      <c r="X42" s="20"/>
      <c r="Y42" s="20"/>
      <c r="Z42" s="20"/>
      <c r="AA42" s="55"/>
      <c r="AB42" s="55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1"/>
      <c r="AR42" s="21"/>
      <c r="AS42" s="21"/>
      <c r="AT42" s="21"/>
      <c r="AU42" s="21"/>
      <c r="AV42" s="21"/>
      <c r="AW42" s="22"/>
      <c r="AX42" s="99"/>
      <c r="AY42" s="20"/>
      <c r="AZ42" s="20"/>
      <c r="BA42" s="22"/>
      <c r="BC42" s="80"/>
      <c r="BD42" s="80"/>
      <c r="BE42" s="80"/>
      <c r="BF42" s="80"/>
      <c r="BG42" s="2" t="str">
        <f t="shared" si="3"/>
        <v/>
      </c>
      <c r="BH42" s="78">
        <f t="shared" si="2"/>
        <v>0</v>
      </c>
    </row>
    <row r="43" spans="2:60" x14ac:dyDescent="0.2">
      <c r="B43" s="14">
        <f t="shared" si="4"/>
        <v>35</v>
      </c>
      <c r="C43" s="15" t="str">
        <f>CONCATENATE('Data Sheet'!$B$8,'Data Sheet'!$G$2)</f>
        <v>" HWDP</v>
      </c>
      <c r="D43" s="95" t="str">
        <f t="shared" si="5"/>
        <v/>
      </c>
      <c r="E43" s="15" t="str">
        <f>IF('Sum HWDP'!$D$10="TH-Hill DS-1 Vol 3 CAT 2: Clean and Visual Ends only","N/A","OK")</f>
        <v>OK</v>
      </c>
      <c r="F43" s="15" t="str">
        <f>IF('Sum HWDP'!$D$10="TH-Hill DS-1 Vol 3 CAT 2: Clean and Visual Ends only","N/A","OK")</f>
        <v>OK</v>
      </c>
      <c r="G43" s="17"/>
      <c r="H43" s="17"/>
      <c r="I43" s="17" t="s">
        <v>51</v>
      </c>
      <c r="J43" s="17" t="str">
        <f t="shared" si="6"/>
        <v>OK</v>
      </c>
      <c r="K43" s="17" t="str">
        <f t="shared" si="6"/>
        <v>OK</v>
      </c>
      <c r="L43" s="17" t="str">
        <f>IF('Data Sheet'!$B$9="NC-50","N/A","OK")</f>
        <v>OK</v>
      </c>
      <c r="M43" s="17" t="str">
        <f>IF('Data Sheet'!$B$9="NC-50","N/A","OK")</f>
        <v>OK</v>
      </c>
      <c r="N43" s="23" t="str">
        <f>IF(BO43&lt;&gt;"",
    IF(INT('Data Sheet'!$A$19)=INT('Data Sheet'!$B$19),
        --(INT('Data Sheet'!$A$19) &amp; "." &amp; BO43),
        IF(AND((--(INT('Data Sheet'!$A$19) &amp; "." &amp; BO43)&gt;=--('Data Sheet'!$A$19)), (--(INT('Data Sheet'!$A$19) &amp; "." &amp; BO43)&lt;=--('Data Sheet'!$B$19))),
            --(INT('Data Sheet'!$A$19) &amp; "." &amp; BO43),
            --(INT('Data Sheet'!$B$19) &amp; "." &amp; BO43)
        )
    ),
    IF(BN43&lt;&gt;"",
        IF(INT('Data Sheet'!$A$19)=INT('Data Sheet'!$B$19),
            --(INT('Data Sheet'!$A$19) &amp; "." &amp; LEFT(BN43,3)),
            IF(AND((--(INT('Data Sheet'!$A$19) &amp; "." &amp; LEFT(BN43,3))&gt;=--('Data Sheet'!$A$19)), (--(INT('Data Sheet'!$A$19) &amp; "." &amp; LEFT(BN43,3))&lt;=--('Data Sheet'!$B$19))),
                --(INT('Data Sheet'!$A$19) &amp; "." &amp; LEFT(BN43,3)),
                --(INT('Data Sheet'!$B$19) &amp; "." &amp; LEFT(BN43,3))
            )
        ),
        "OK"
    )
)</f>
        <v>OK</v>
      </c>
      <c r="O43" s="23" t="str">
        <f>IF(BP43&lt;&gt;"",
    IF(INT('Data Sheet'!$A$19)=INT('Data Sheet'!$B$19),
        --(INT('Data Sheet'!$A$19) &amp; "." &amp; BP43),
        IF(AND((--(INT('Data Sheet'!$A$19) &amp; "." &amp; BP43)&gt;=--('Data Sheet'!$A$19)), (--(INT('Data Sheet'!$A$19) &amp; "." &amp; BP43)&lt;=--('Data Sheet'!$B$19))),
            --(INT('Data Sheet'!$A$19) &amp; "." &amp; BP43),
            --(INT('Data Sheet'!$B$19) &amp; "." &amp; BP43)
        )
    ),
    IF(BN43&lt;&gt;"",
        IF(INT('Data Sheet'!$A$19)=INT('Data Sheet'!$B$19),
            --(INT('Data Sheet'!$A$19) &amp; "." &amp; RIGHT(BN43,3)),
            IF(AND((--(INT('Data Sheet'!$A$19) &amp; "." &amp; RIGHT(BN43,3))&gt;=--('Data Sheet'!$A$19)), (--(INT('Data Sheet'!$A$19) &amp; "." &amp; RIGHT(BN43,3))&lt;=--('Data Sheet'!$B$19))),
                --(INT('Data Sheet'!$A$19) &amp; "." &amp; RIGHT(BN43,3)),
                --(INT('Data Sheet'!$B$19) &amp; "." &amp; RIGHT(BN43,3))
            )
        ),
        "OK"
    )
)</f>
        <v>OK</v>
      </c>
      <c r="P43" s="23" t="str">
        <f>IF(BR43&lt;&gt;"",
    IF(INT('Data Sheet'!$A$19)=INT('Data Sheet'!$B$15),
        --(INT('Data Sheet'!$A$15) &amp; "." &amp; BR43),
        IF(AND((--(INT('Data Sheet'!$A$15) &amp; "." &amp; BR43)&gt;=--('Data Sheet'!$A$15)), (--(INT('Data Sheet'!$A$15) &amp; "." &amp; BR43)&lt;=--('Data Sheet'!$B$15))),
            --(INT('Data Sheet'!$A$15) &amp; "." &amp; BR43),
            --(INT('Data Sheet'!$B$15) &amp; "." &amp; BR43)
        )
    ),
    IF(BQ43&lt;&gt;"",
        IF(INT('Data Sheet'!$A$15)=INT('Data Sheet'!$B$15),
            --(INT('Data Sheet'!$A$15) &amp; "." &amp; LEFT(BQ43,3)),
            IF(AND((--(INT('Data Sheet'!$A$15) &amp; "." &amp; LEFT(BQ43,3))&gt;=--('Data Sheet'!$A$15)), (--(INT('Data Sheet'!$A$15) &amp; "." &amp; LEFT(BQ43,3))&lt;=--('Data Sheet'!$B$15))),
                --(INT('Data Sheet'!$A$15) &amp; "." &amp; LEFT(BQ43,3)),
                --(INT('Data Sheet'!$B$15) &amp; "." &amp; LEFT(BQ43,3))
            )
        ),
        "OK"
    )
)</f>
        <v>OK</v>
      </c>
      <c r="Q43" s="23" t="str">
        <f>IF(BS43&lt;&gt;"",
    IF(INT('Data Sheet'!$A$19)=INT('Data Sheet'!$B$15),
        --(INT('Data Sheet'!$A$15) &amp; "." &amp; BS43),
        IF(AND((--(INT('Data Sheet'!$A$15) &amp; "." &amp; BS43)&gt;=--('Data Sheet'!$A$15)), (--(INT('Data Sheet'!$A$15) &amp; "." &amp; BS43)&lt;=--('Data Sheet'!$B$15))),
            --(INT('Data Sheet'!$A$15) &amp; "." &amp; BS43),
            --(INT('Data Sheet'!$B$15) &amp; "." &amp; BS43)
        )
    ),
    IF(BQ43&lt;&gt;"",
        IF(INT('Data Sheet'!$A$15)=INT('Data Sheet'!$B$15),
            --(INT('Data Sheet'!$A$15) &amp; "." &amp; RIGHT(BQ43,3)),
            IF(AND((--(INT('Data Sheet'!$A$15) &amp; "." &amp; RIGHT(BQ43,3))&gt;=--('Data Sheet'!$A$15)), (--(INT('Data Sheet'!$A$15) &amp; "." &amp; RIGHT(BQ43,3))&lt;=--('Data Sheet'!$B$15))),
                --(INT('Data Sheet'!$A$15) &amp; "." &amp; RIGHT(BQ43,3)),
                --(INT('Data Sheet'!$B$15) &amp; "." &amp; RIGHT(BQ43,3))
            )
        ),
        "OK"
    )
)</f>
        <v>OK</v>
      </c>
      <c r="R43" s="20"/>
      <c r="S43" s="20"/>
      <c r="T43" s="20"/>
      <c r="U43" s="20"/>
      <c r="V43" s="20"/>
      <c r="W43" s="20"/>
      <c r="X43" s="20"/>
      <c r="Y43" s="20"/>
      <c r="Z43" s="20"/>
      <c r="AA43" s="55"/>
      <c r="AB43" s="55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1"/>
      <c r="AR43" s="21"/>
      <c r="AS43" s="21"/>
      <c r="AT43" s="21"/>
      <c r="AU43" s="21"/>
      <c r="AV43" s="21"/>
      <c r="AW43" s="22"/>
      <c r="AX43" s="99"/>
      <c r="AY43" s="20"/>
      <c r="AZ43" s="20"/>
      <c r="BA43" s="22"/>
      <c r="BC43" s="80"/>
      <c r="BD43" s="80"/>
      <c r="BE43" s="80"/>
      <c r="BF43" s="80"/>
      <c r="BG43" s="2" t="str">
        <f t="shared" si="3"/>
        <v/>
      </c>
      <c r="BH43" s="78">
        <f t="shared" si="2"/>
        <v>0</v>
      </c>
    </row>
    <row r="44" spans="2:60" x14ac:dyDescent="0.2">
      <c r="B44" s="14">
        <f t="shared" si="4"/>
        <v>36</v>
      </c>
      <c r="C44" s="15" t="str">
        <f>CONCATENATE('Data Sheet'!$B$8,'Data Sheet'!$G$2)</f>
        <v>" HWDP</v>
      </c>
      <c r="D44" s="95" t="str">
        <f t="shared" si="5"/>
        <v/>
      </c>
      <c r="E44" s="15" t="str">
        <f>IF('Sum HWDP'!$D$10="TH-Hill DS-1 Vol 3 CAT 2: Clean and Visual Ends only","N/A","OK")</f>
        <v>OK</v>
      </c>
      <c r="F44" s="15" t="str">
        <f>IF('Sum HWDP'!$D$10="TH-Hill DS-1 Vol 3 CAT 2: Clean and Visual Ends only","N/A","OK")</f>
        <v>OK</v>
      </c>
      <c r="G44" s="17"/>
      <c r="H44" s="17"/>
      <c r="I44" s="17" t="s">
        <v>51</v>
      </c>
      <c r="J44" s="17" t="str">
        <f t="shared" si="6"/>
        <v>OK</v>
      </c>
      <c r="K44" s="17" t="str">
        <f t="shared" si="6"/>
        <v>OK</v>
      </c>
      <c r="L44" s="17" t="str">
        <f>IF('Data Sheet'!$B$9="NC-50","N/A","OK")</f>
        <v>OK</v>
      </c>
      <c r="M44" s="17" t="str">
        <f>IF('Data Sheet'!$B$9="NC-50","N/A","OK")</f>
        <v>OK</v>
      </c>
      <c r="N44" s="23" t="str">
        <f>IF(BO44&lt;&gt;"",
    IF(INT('Data Sheet'!$A$19)=INT('Data Sheet'!$B$19),
        --(INT('Data Sheet'!$A$19) &amp; "." &amp; BO44),
        IF(AND((--(INT('Data Sheet'!$A$19) &amp; "." &amp; BO44)&gt;=--('Data Sheet'!$A$19)), (--(INT('Data Sheet'!$A$19) &amp; "." &amp; BO44)&lt;=--('Data Sheet'!$B$19))),
            --(INT('Data Sheet'!$A$19) &amp; "." &amp; BO44),
            --(INT('Data Sheet'!$B$19) &amp; "." &amp; BO44)
        )
    ),
    IF(BN44&lt;&gt;"",
        IF(INT('Data Sheet'!$A$19)=INT('Data Sheet'!$B$19),
            --(INT('Data Sheet'!$A$19) &amp; "." &amp; LEFT(BN44,3)),
            IF(AND((--(INT('Data Sheet'!$A$19) &amp; "." &amp; LEFT(BN44,3))&gt;=--('Data Sheet'!$A$19)), (--(INT('Data Sheet'!$A$19) &amp; "." &amp; LEFT(BN44,3))&lt;=--('Data Sheet'!$B$19))),
                --(INT('Data Sheet'!$A$19) &amp; "." &amp; LEFT(BN44,3)),
                --(INT('Data Sheet'!$B$19) &amp; "." &amp; LEFT(BN44,3))
            )
        ),
        "OK"
    )
)</f>
        <v>OK</v>
      </c>
      <c r="O44" s="23" t="str">
        <f>IF(BP44&lt;&gt;"",
    IF(INT('Data Sheet'!$A$19)=INT('Data Sheet'!$B$19),
        --(INT('Data Sheet'!$A$19) &amp; "." &amp; BP44),
        IF(AND((--(INT('Data Sheet'!$A$19) &amp; "." &amp; BP44)&gt;=--('Data Sheet'!$A$19)), (--(INT('Data Sheet'!$A$19) &amp; "." &amp; BP44)&lt;=--('Data Sheet'!$B$19))),
            --(INT('Data Sheet'!$A$19) &amp; "." &amp; BP44),
            --(INT('Data Sheet'!$B$19) &amp; "." &amp; BP44)
        )
    ),
    IF(BN44&lt;&gt;"",
        IF(INT('Data Sheet'!$A$19)=INT('Data Sheet'!$B$19),
            --(INT('Data Sheet'!$A$19) &amp; "." &amp; RIGHT(BN44,3)),
            IF(AND((--(INT('Data Sheet'!$A$19) &amp; "." &amp; RIGHT(BN44,3))&gt;=--('Data Sheet'!$A$19)), (--(INT('Data Sheet'!$A$19) &amp; "." &amp; RIGHT(BN44,3))&lt;=--('Data Sheet'!$B$19))),
                --(INT('Data Sheet'!$A$19) &amp; "." &amp; RIGHT(BN44,3)),
                --(INT('Data Sheet'!$B$19) &amp; "." &amp; RIGHT(BN44,3))
            )
        ),
        "OK"
    )
)</f>
        <v>OK</v>
      </c>
      <c r="P44" s="23" t="str">
        <f>IF(BR44&lt;&gt;"",
    IF(INT('Data Sheet'!$A$19)=INT('Data Sheet'!$B$15),
        --(INT('Data Sheet'!$A$15) &amp; "." &amp; BR44),
        IF(AND((--(INT('Data Sheet'!$A$15) &amp; "." &amp; BR44)&gt;=--('Data Sheet'!$A$15)), (--(INT('Data Sheet'!$A$15) &amp; "." &amp; BR44)&lt;=--('Data Sheet'!$B$15))),
            --(INT('Data Sheet'!$A$15) &amp; "." &amp; BR44),
            --(INT('Data Sheet'!$B$15) &amp; "." &amp; BR44)
        )
    ),
    IF(BQ44&lt;&gt;"",
        IF(INT('Data Sheet'!$A$15)=INT('Data Sheet'!$B$15),
            --(INT('Data Sheet'!$A$15) &amp; "." &amp; LEFT(BQ44,3)),
            IF(AND((--(INT('Data Sheet'!$A$15) &amp; "." &amp; LEFT(BQ44,3))&gt;=--('Data Sheet'!$A$15)), (--(INT('Data Sheet'!$A$15) &amp; "." &amp; LEFT(BQ44,3))&lt;=--('Data Sheet'!$B$15))),
                --(INT('Data Sheet'!$A$15) &amp; "." &amp; LEFT(BQ44,3)),
                --(INT('Data Sheet'!$B$15) &amp; "." &amp; LEFT(BQ44,3))
            )
        ),
        "OK"
    )
)</f>
        <v>OK</v>
      </c>
      <c r="Q44" s="23" t="str">
        <f>IF(BS44&lt;&gt;"",
    IF(INT('Data Sheet'!$A$19)=INT('Data Sheet'!$B$15),
        --(INT('Data Sheet'!$A$15) &amp; "." &amp; BS44),
        IF(AND((--(INT('Data Sheet'!$A$15) &amp; "." &amp; BS44)&gt;=--('Data Sheet'!$A$15)), (--(INT('Data Sheet'!$A$15) &amp; "." &amp; BS44)&lt;=--('Data Sheet'!$B$15))),
            --(INT('Data Sheet'!$A$15) &amp; "." &amp; BS44),
            --(INT('Data Sheet'!$B$15) &amp; "." &amp; BS44)
        )
    ),
    IF(BQ44&lt;&gt;"",
        IF(INT('Data Sheet'!$A$15)=INT('Data Sheet'!$B$15),
            --(INT('Data Sheet'!$A$15) &amp; "." &amp; RIGHT(BQ44,3)),
            IF(AND((--(INT('Data Sheet'!$A$15) &amp; "." &amp; RIGHT(BQ44,3))&gt;=--('Data Sheet'!$A$15)), (--(INT('Data Sheet'!$A$15) &amp; "." &amp; RIGHT(BQ44,3))&lt;=--('Data Sheet'!$B$15))),
                --(INT('Data Sheet'!$A$15) &amp; "." &amp; RIGHT(BQ44,3)),
                --(INT('Data Sheet'!$B$15) &amp; "." &amp; RIGHT(BQ44,3))
            )
        ),
        "OK"
    )
)</f>
        <v>OK</v>
      </c>
      <c r="R44" s="20"/>
      <c r="S44" s="20"/>
      <c r="T44" s="20"/>
      <c r="U44" s="20"/>
      <c r="V44" s="20"/>
      <c r="W44" s="20"/>
      <c r="X44" s="20"/>
      <c r="Y44" s="20"/>
      <c r="Z44" s="20"/>
      <c r="AA44" s="55"/>
      <c r="AB44" s="55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1"/>
      <c r="AR44" s="21"/>
      <c r="AS44" s="21"/>
      <c r="AT44" s="21"/>
      <c r="AU44" s="21"/>
      <c r="AV44" s="21"/>
      <c r="AW44" s="22"/>
      <c r="AX44" s="99"/>
      <c r="AY44" s="20"/>
      <c r="AZ44" s="20"/>
      <c r="BA44" s="22"/>
      <c r="BC44" s="80"/>
      <c r="BD44" s="80"/>
      <c r="BE44" s="80"/>
      <c r="BF44" s="80"/>
      <c r="BG44" s="2" t="str">
        <f t="shared" si="3"/>
        <v/>
      </c>
      <c r="BH44" s="78">
        <f t="shared" si="2"/>
        <v>0</v>
      </c>
    </row>
    <row r="45" spans="2:60" x14ac:dyDescent="0.2">
      <c r="B45" s="14">
        <f t="shared" si="4"/>
        <v>37</v>
      </c>
      <c r="C45" s="15" t="str">
        <f>CONCATENATE('Data Sheet'!$B$8,'Data Sheet'!$G$2)</f>
        <v>" HWDP</v>
      </c>
      <c r="D45" s="95" t="str">
        <f t="shared" si="5"/>
        <v/>
      </c>
      <c r="E45" s="15" t="str">
        <f>IF('Sum HWDP'!$D$10="TH-Hill DS-1 Vol 3 CAT 2: Clean and Visual Ends only","N/A","OK")</f>
        <v>OK</v>
      </c>
      <c r="F45" s="15" t="str">
        <f>IF('Sum HWDP'!$D$10="TH-Hill DS-1 Vol 3 CAT 2: Clean and Visual Ends only","N/A","OK")</f>
        <v>OK</v>
      </c>
      <c r="G45" s="17"/>
      <c r="H45" s="17"/>
      <c r="I45" s="17" t="s">
        <v>51</v>
      </c>
      <c r="J45" s="17" t="str">
        <f t="shared" si="6"/>
        <v>OK</v>
      </c>
      <c r="K45" s="17" t="str">
        <f t="shared" si="6"/>
        <v>OK</v>
      </c>
      <c r="L45" s="17" t="str">
        <f>IF('Data Sheet'!$B$9="NC-50","N/A","OK")</f>
        <v>OK</v>
      </c>
      <c r="M45" s="17" t="str">
        <f>IF('Data Sheet'!$B$9="NC-50","N/A","OK")</f>
        <v>OK</v>
      </c>
      <c r="N45" s="23" t="str">
        <f>IF(BO45&lt;&gt;"",
    IF(INT('Data Sheet'!$A$19)=INT('Data Sheet'!$B$19),
        --(INT('Data Sheet'!$A$19) &amp; "." &amp; BO45),
        IF(AND((--(INT('Data Sheet'!$A$19) &amp; "." &amp; BO45)&gt;=--('Data Sheet'!$A$19)), (--(INT('Data Sheet'!$A$19) &amp; "." &amp; BO45)&lt;=--('Data Sheet'!$B$19))),
            --(INT('Data Sheet'!$A$19) &amp; "." &amp; BO45),
            --(INT('Data Sheet'!$B$19) &amp; "." &amp; BO45)
        )
    ),
    IF(BN45&lt;&gt;"",
        IF(INT('Data Sheet'!$A$19)=INT('Data Sheet'!$B$19),
            --(INT('Data Sheet'!$A$19) &amp; "." &amp; LEFT(BN45,3)),
            IF(AND((--(INT('Data Sheet'!$A$19) &amp; "." &amp; LEFT(BN45,3))&gt;=--('Data Sheet'!$A$19)), (--(INT('Data Sheet'!$A$19) &amp; "." &amp; LEFT(BN45,3))&lt;=--('Data Sheet'!$B$19))),
                --(INT('Data Sheet'!$A$19) &amp; "." &amp; LEFT(BN45,3)),
                --(INT('Data Sheet'!$B$19) &amp; "." &amp; LEFT(BN45,3))
            )
        ),
        "OK"
    )
)</f>
        <v>OK</v>
      </c>
      <c r="O45" s="23" t="str">
        <f>IF(BP45&lt;&gt;"",
    IF(INT('Data Sheet'!$A$19)=INT('Data Sheet'!$B$19),
        --(INT('Data Sheet'!$A$19) &amp; "." &amp; BP45),
        IF(AND((--(INT('Data Sheet'!$A$19) &amp; "." &amp; BP45)&gt;=--('Data Sheet'!$A$19)), (--(INT('Data Sheet'!$A$19) &amp; "." &amp; BP45)&lt;=--('Data Sheet'!$B$19))),
            --(INT('Data Sheet'!$A$19) &amp; "." &amp; BP45),
            --(INT('Data Sheet'!$B$19) &amp; "." &amp; BP45)
        )
    ),
    IF(BN45&lt;&gt;"",
        IF(INT('Data Sheet'!$A$19)=INT('Data Sheet'!$B$19),
            --(INT('Data Sheet'!$A$19) &amp; "." &amp; RIGHT(BN45,3)),
            IF(AND((--(INT('Data Sheet'!$A$19) &amp; "." &amp; RIGHT(BN45,3))&gt;=--('Data Sheet'!$A$19)), (--(INT('Data Sheet'!$A$19) &amp; "." &amp; RIGHT(BN45,3))&lt;=--('Data Sheet'!$B$19))),
                --(INT('Data Sheet'!$A$19) &amp; "." &amp; RIGHT(BN45,3)),
                --(INT('Data Sheet'!$B$19) &amp; "." &amp; RIGHT(BN45,3))
            )
        ),
        "OK"
    )
)</f>
        <v>OK</v>
      </c>
      <c r="P45" s="23" t="str">
        <f>IF(BR45&lt;&gt;"",
    IF(INT('Data Sheet'!$A$19)=INT('Data Sheet'!$B$15),
        --(INT('Data Sheet'!$A$15) &amp; "." &amp; BR45),
        IF(AND((--(INT('Data Sheet'!$A$15) &amp; "." &amp; BR45)&gt;=--('Data Sheet'!$A$15)), (--(INT('Data Sheet'!$A$15) &amp; "." &amp; BR45)&lt;=--('Data Sheet'!$B$15))),
            --(INT('Data Sheet'!$A$15) &amp; "." &amp; BR45),
            --(INT('Data Sheet'!$B$15) &amp; "." &amp; BR45)
        )
    ),
    IF(BQ45&lt;&gt;"",
        IF(INT('Data Sheet'!$A$15)=INT('Data Sheet'!$B$15),
            --(INT('Data Sheet'!$A$15) &amp; "." &amp; LEFT(BQ45,3)),
            IF(AND((--(INT('Data Sheet'!$A$15) &amp; "." &amp; LEFT(BQ45,3))&gt;=--('Data Sheet'!$A$15)), (--(INT('Data Sheet'!$A$15) &amp; "." &amp; LEFT(BQ45,3))&lt;=--('Data Sheet'!$B$15))),
                --(INT('Data Sheet'!$A$15) &amp; "." &amp; LEFT(BQ45,3)),
                --(INT('Data Sheet'!$B$15) &amp; "." &amp; LEFT(BQ45,3))
            )
        ),
        "OK"
    )
)</f>
        <v>OK</v>
      </c>
      <c r="Q45" s="23" t="str">
        <f>IF(BS45&lt;&gt;"",
    IF(INT('Data Sheet'!$A$19)=INT('Data Sheet'!$B$15),
        --(INT('Data Sheet'!$A$15) &amp; "." &amp; BS45),
        IF(AND((--(INT('Data Sheet'!$A$15) &amp; "." &amp; BS45)&gt;=--('Data Sheet'!$A$15)), (--(INT('Data Sheet'!$A$15) &amp; "." &amp; BS45)&lt;=--('Data Sheet'!$B$15))),
            --(INT('Data Sheet'!$A$15) &amp; "." &amp; BS45),
            --(INT('Data Sheet'!$B$15) &amp; "." &amp; BS45)
        )
    ),
    IF(BQ45&lt;&gt;"",
        IF(INT('Data Sheet'!$A$15)=INT('Data Sheet'!$B$15),
            --(INT('Data Sheet'!$A$15) &amp; "." &amp; RIGHT(BQ45,3)),
            IF(AND((--(INT('Data Sheet'!$A$15) &amp; "." &amp; RIGHT(BQ45,3))&gt;=--('Data Sheet'!$A$15)), (--(INT('Data Sheet'!$A$15) &amp; "." &amp; RIGHT(BQ45,3))&lt;=--('Data Sheet'!$B$15))),
                --(INT('Data Sheet'!$A$15) &amp; "." &amp; RIGHT(BQ45,3)),
                --(INT('Data Sheet'!$B$15) &amp; "." &amp; RIGHT(BQ45,3))
            )
        ),
        "OK"
    )
)</f>
        <v>OK</v>
      </c>
      <c r="R45" s="20"/>
      <c r="S45" s="20"/>
      <c r="T45" s="20"/>
      <c r="U45" s="20"/>
      <c r="V45" s="20"/>
      <c r="W45" s="20"/>
      <c r="X45" s="20"/>
      <c r="Y45" s="20"/>
      <c r="Z45" s="20"/>
      <c r="AA45" s="55"/>
      <c r="AB45" s="55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1"/>
      <c r="AR45" s="21"/>
      <c r="AS45" s="21"/>
      <c r="AT45" s="21"/>
      <c r="AU45" s="21"/>
      <c r="AV45" s="21"/>
      <c r="AW45" s="22"/>
      <c r="AX45" s="99"/>
      <c r="AY45" s="20"/>
      <c r="AZ45" s="20"/>
      <c r="BA45" s="22"/>
      <c r="BC45" s="80"/>
      <c r="BD45" s="80"/>
      <c r="BE45" s="80"/>
      <c r="BF45" s="80"/>
      <c r="BG45" s="2" t="str">
        <f t="shared" si="3"/>
        <v/>
      </c>
      <c r="BH45" s="78">
        <f t="shared" si="2"/>
        <v>0</v>
      </c>
    </row>
    <row r="46" spans="2:60" x14ac:dyDescent="0.2">
      <c r="B46" s="14">
        <f t="shared" si="4"/>
        <v>38</v>
      </c>
      <c r="C46" s="15" t="str">
        <f>CONCATENATE('Data Sheet'!$B$8,'Data Sheet'!$G$2)</f>
        <v>" HWDP</v>
      </c>
      <c r="D46" s="95" t="str">
        <f t="shared" si="5"/>
        <v/>
      </c>
      <c r="E46" s="15" t="str">
        <f>IF('Sum HWDP'!$D$10="TH-Hill DS-1 Vol 3 CAT 2: Clean and Visual Ends only","N/A","OK")</f>
        <v>OK</v>
      </c>
      <c r="F46" s="15" t="str">
        <f>IF('Sum HWDP'!$D$10="TH-Hill DS-1 Vol 3 CAT 2: Clean and Visual Ends only","N/A","OK")</f>
        <v>OK</v>
      </c>
      <c r="G46" s="17"/>
      <c r="H46" s="17"/>
      <c r="I46" s="17" t="s">
        <v>51</v>
      </c>
      <c r="J46" s="17" t="str">
        <f t="shared" si="6"/>
        <v>OK</v>
      </c>
      <c r="K46" s="17" t="str">
        <f t="shared" si="6"/>
        <v>OK</v>
      </c>
      <c r="L46" s="17" t="str">
        <f>IF('Data Sheet'!$B$9="NC-50","N/A","OK")</f>
        <v>OK</v>
      </c>
      <c r="M46" s="17" t="str">
        <f>IF('Data Sheet'!$B$9="NC-50","N/A","OK")</f>
        <v>OK</v>
      </c>
      <c r="N46" s="23" t="str">
        <f>IF(BO46&lt;&gt;"",
    IF(INT('Data Sheet'!$A$19)=INT('Data Sheet'!$B$19),
        --(INT('Data Sheet'!$A$19) &amp; "." &amp; BO46),
        IF(AND((--(INT('Data Sheet'!$A$19) &amp; "." &amp; BO46)&gt;=--('Data Sheet'!$A$19)), (--(INT('Data Sheet'!$A$19) &amp; "." &amp; BO46)&lt;=--('Data Sheet'!$B$19))),
            --(INT('Data Sheet'!$A$19) &amp; "." &amp; BO46),
            --(INT('Data Sheet'!$B$19) &amp; "." &amp; BO46)
        )
    ),
    IF(BN46&lt;&gt;"",
        IF(INT('Data Sheet'!$A$19)=INT('Data Sheet'!$B$19),
            --(INT('Data Sheet'!$A$19) &amp; "." &amp; LEFT(BN46,3)),
            IF(AND((--(INT('Data Sheet'!$A$19) &amp; "." &amp; LEFT(BN46,3))&gt;=--('Data Sheet'!$A$19)), (--(INT('Data Sheet'!$A$19) &amp; "." &amp; LEFT(BN46,3))&lt;=--('Data Sheet'!$B$19))),
                --(INT('Data Sheet'!$A$19) &amp; "." &amp; LEFT(BN46,3)),
                --(INT('Data Sheet'!$B$19) &amp; "." &amp; LEFT(BN46,3))
            )
        ),
        "OK"
    )
)</f>
        <v>OK</v>
      </c>
      <c r="O46" s="23" t="str">
        <f>IF(BP46&lt;&gt;"",
    IF(INT('Data Sheet'!$A$19)=INT('Data Sheet'!$B$19),
        --(INT('Data Sheet'!$A$19) &amp; "." &amp; BP46),
        IF(AND((--(INT('Data Sheet'!$A$19) &amp; "." &amp; BP46)&gt;=--('Data Sheet'!$A$19)), (--(INT('Data Sheet'!$A$19) &amp; "." &amp; BP46)&lt;=--('Data Sheet'!$B$19))),
            --(INT('Data Sheet'!$A$19) &amp; "." &amp; BP46),
            --(INT('Data Sheet'!$B$19) &amp; "." &amp; BP46)
        )
    ),
    IF(BN46&lt;&gt;"",
        IF(INT('Data Sheet'!$A$19)=INT('Data Sheet'!$B$19),
            --(INT('Data Sheet'!$A$19) &amp; "." &amp; RIGHT(BN46,3)),
            IF(AND((--(INT('Data Sheet'!$A$19) &amp; "." &amp; RIGHT(BN46,3))&gt;=--('Data Sheet'!$A$19)), (--(INT('Data Sheet'!$A$19) &amp; "." &amp; RIGHT(BN46,3))&lt;=--('Data Sheet'!$B$19))),
                --(INT('Data Sheet'!$A$19) &amp; "." &amp; RIGHT(BN46,3)),
                --(INT('Data Sheet'!$B$19) &amp; "." &amp; RIGHT(BN46,3))
            )
        ),
        "OK"
    )
)</f>
        <v>OK</v>
      </c>
      <c r="P46" s="23" t="str">
        <f>IF(BR46&lt;&gt;"",
    IF(INT('Data Sheet'!$A$19)=INT('Data Sheet'!$B$15),
        --(INT('Data Sheet'!$A$15) &amp; "." &amp; BR46),
        IF(AND((--(INT('Data Sheet'!$A$15) &amp; "." &amp; BR46)&gt;=--('Data Sheet'!$A$15)), (--(INT('Data Sheet'!$A$15) &amp; "." &amp; BR46)&lt;=--('Data Sheet'!$B$15))),
            --(INT('Data Sheet'!$A$15) &amp; "." &amp; BR46),
            --(INT('Data Sheet'!$B$15) &amp; "." &amp; BR46)
        )
    ),
    IF(BQ46&lt;&gt;"",
        IF(INT('Data Sheet'!$A$15)=INT('Data Sheet'!$B$15),
            --(INT('Data Sheet'!$A$15) &amp; "." &amp; LEFT(BQ46,3)),
            IF(AND((--(INT('Data Sheet'!$A$15) &amp; "." &amp; LEFT(BQ46,3))&gt;=--('Data Sheet'!$A$15)), (--(INT('Data Sheet'!$A$15) &amp; "." &amp; LEFT(BQ46,3))&lt;=--('Data Sheet'!$B$15))),
                --(INT('Data Sheet'!$A$15) &amp; "." &amp; LEFT(BQ46,3)),
                --(INT('Data Sheet'!$B$15) &amp; "." &amp; LEFT(BQ46,3))
            )
        ),
        "OK"
    )
)</f>
        <v>OK</v>
      </c>
      <c r="Q46" s="23" t="str">
        <f>IF(BS46&lt;&gt;"",
    IF(INT('Data Sheet'!$A$19)=INT('Data Sheet'!$B$15),
        --(INT('Data Sheet'!$A$15) &amp; "." &amp; BS46),
        IF(AND((--(INT('Data Sheet'!$A$15) &amp; "." &amp; BS46)&gt;=--('Data Sheet'!$A$15)), (--(INT('Data Sheet'!$A$15) &amp; "." &amp; BS46)&lt;=--('Data Sheet'!$B$15))),
            --(INT('Data Sheet'!$A$15) &amp; "." &amp; BS46),
            --(INT('Data Sheet'!$B$15) &amp; "." &amp; BS46)
        )
    ),
    IF(BQ46&lt;&gt;"",
        IF(INT('Data Sheet'!$A$15)=INT('Data Sheet'!$B$15),
            --(INT('Data Sheet'!$A$15) &amp; "." &amp; RIGHT(BQ46,3)),
            IF(AND((--(INT('Data Sheet'!$A$15) &amp; "." &amp; RIGHT(BQ46,3))&gt;=--('Data Sheet'!$A$15)), (--(INT('Data Sheet'!$A$15) &amp; "." &amp; RIGHT(BQ46,3))&lt;=--('Data Sheet'!$B$15))),
                --(INT('Data Sheet'!$A$15) &amp; "." &amp; RIGHT(BQ46,3)),
                --(INT('Data Sheet'!$B$15) &amp; "." &amp; RIGHT(BQ46,3))
            )
        ),
        "OK"
    )
)</f>
        <v>OK</v>
      </c>
      <c r="R46" s="20"/>
      <c r="S46" s="20"/>
      <c r="T46" s="20"/>
      <c r="U46" s="20"/>
      <c r="V46" s="20"/>
      <c r="W46" s="20"/>
      <c r="X46" s="20"/>
      <c r="Y46" s="20"/>
      <c r="Z46" s="20"/>
      <c r="AA46" s="55"/>
      <c r="AB46" s="55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1"/>
      <c r="AR46" s="21"/>
      <c r="AS46" s="21"/>
      <c r="AT46" s="21"/>
      <c r="AU46" s="21"/>
      <c r="AV46" s="21"/>
      <c r="AW46" s="22"/>
      <c r="AX46" s="99"/>
      <c r="AY46" s="20"/>
      <c r="AZ46" s="20"/>
      <c r="BA46" s="22"/>
      <c r="BC46" s="80"/>
      <c r="BD46" s="80"/>
      <c r="BE46" s="80"/>
      <c r="BF46" s="80"/>
      <c r="BG46" s="2" t="str">
        <f t="shared" si="3"/>
        <v/>
      </c>
      <c r="BH46" s="78">
        <f t="shared" si="2"/>
        <v>0</v>
      </c>
    </row>
    <row r="47" spans="2:60" x14ac:dyDescent="0.2">
      <c r="B47" s="14">
        <f t="shared" si="4"/>
        <v>39</v>
      </c>
      <c r="C47" s="15" t="str">
        <f>CONCATENATE('Data Sheet'!$B$8,'Data Sheet'!$G$2)</f>
        <v>" HWDP</v>
      </c>
      <c r="D47" s="95" t="str">
        <f t="shared" si="5"/>
        <v/>
      </c>
      <c r="E47" s="15" t="str">
        <f>IF('Sum HWDP'!$D$10="TH-Hill DS-1 Vol 3 CAT 2: Clean and Visual Ends only","N/A","OK")</f>
        <v>OK</v>
      </c>
      <c r="F47" s="15" t="str">
        <f>IF('Sum HWDP'!$D$10="TH-Hill DS-1 Vol 3 CAT 2: Clean and Visual Ends only","N/A","OK")</f>
        <v>OK</v>
      </c>
      <c r="G47" s="17"/>
      <c r="H47" s="17"/>
      <c r="I47" s="17" t="s">
        <v>51</v>
      </c>
      <c r="J47" s="17" t="str">
        <f t="shared" si="6"/>
        <v>OK</v>
      </c>
      <c r="K47" s="17" t="str">
        <f t="shared" si="6"/>
        <v>OK</v>
      </c>
      <c r="L47" s="17" t="str">
        <f>IF('Data Sheet'!$B$9="NC-50","N/A","OK")</f>
        <v>OK</v>
      </c>
      <c r="M47" s="17" t="str">
        <f>IF('Data Sheet'!$B$9="NC-50","N/A","OK")</f>
        <v>OK</v>
      </c>
      <c r="N47" s="23" t="str">
        <f>IF(BO47&lt;&gt;"",
    IF(INT('Data Sheet'!$A$19)=INT('Data Sheet'!$B$19),
        --(INT('Data Sheet'!$A$19) &amp; "." &amp; BO47),
        IF(AND((--(INT('Data Sheet'!$A$19) &amp; "." &amp; BO47)&gt;=--('Data Sheet'!$A$19)), (--(INT('Data Sheet'!$A$19) &amp; "." &amp; BO47)&lt;=--('Data Sheet'!$B$19))),
            --(INT('Data Sheet'!$A$19) &amp; "." &amp; BO47),
            --(INT('Data Sheet'!$B$19) &amp; "." &amp; BO47)
        )
    ),
    IF(BN47&lt;&gt;"",
        IF(INT('Data Sheet'!$A$19)=INT('Data Sheet'!$B$19),
            --(INT('Data Sheet'!$A$19) &amp; "." &amp; LEFT(BN47,3)),
            IF(AND((--(INT('Data Sheet'!$A$19) &amp; "." &amp; LEFT(BN47,3))&gt;=--('Data Sheet'!$A$19)), (--(INT('Data Sheet'!$A$19) &amp; "." &amp; LEFT(BN47,3))&lt;=--('Data Sheet'!$B$19))),
                --(INT('Data Sheet'!$A$19) &amp; "." &amp; LEFT(BN47,3)),
                --(INT('Data Sheet'!$B$19) &amp; "." &amp; LEFT(BN47,3))
            )
        ),
        "OK"
    )
)</f>
        <v>OK</v>
      </c>
      <c r="O47" s="23" t="str">
        <f>IF(BP47&lt;&gt;"",
    IF(INT('Data Sheet'!$A$19)=INT('Data Sheet'!$B$19),
        --(INT('Data Sheet'!$A$19) &amp; "." &amp; BP47),
        IF(AND((--(INT('Data Sheet'!$A$19) &amp; "." &amp; BP47)&gt;=--('Data Sheet'!$A$19)), (--(INT('Data Sheet'!$A$19) &amp; "." &amp; BP47)&lt;=--('Data Sheet'!$B$19))),
            --(INT('Data Sheet'!$A$19) &amp; "." &amp; BP47),
            --(INT('Data Sheet'!$B$19) &amp; "." &amp; BP47)
        )
    ),
    IF(BN47&lt;&gt;"",
        IF(INT('Data Sheet'!$A$19)=INT('Data Sheet'!$B$19),
            --(INT('Data Sheet'!$A$19) &amp; "." &amp; RIGHT(BN47,3)),
            IF(AND((--(INT('Data Sheet'!$A$19) &amp; "." &amp; RIGHT(BN47,3))&gt;=--('Data Sheet'!$A$19)), (--(INT('Data Sheet'!$A$19) &amp; "." &amp; RIGHT(BN47,3))&lt;=--('Data Sheet'!$B$19))),
                --(INT('Data Sheet'!$A$19) &amp; "." &amp; RIGHT(BN47,3)),
                --(INT('Data Sheet'!$B$19) &amp; "." &amp; RIGHT(BN47,3))
            )
        ),
        "OK"
    )
)</f>
        <v>OK</v>
      </c>
      <c r="P47" s="23" t="str">
        <f>IF(BR47&lt;&gt;"",
    IF(INT('Data Sheet'!$A$19)=INT('Data Sheet'!$B$15),
        --(INT('Data Sheet'!$A$15) &amp; "." &amp; BR47),
        IF(AND((--(INT('Data Sheet'!$A$15) &amp; "." &amp; BR47)&gt;=--('Data Sheet'!$A$15)), (--(INT('Data Sheet'!$A$15) &amp; "." &amp; BR47)&lt;=--('Data Sheet'!$B$15))),
            --(INT('Data Sheet'!$A$15) &amp; "." &amp; BR47),
            --(INT('Data Sheet'!$B$15) &amp; "." &amp; BR47)
        )
    ),
    IF(BQ47&lt;&gt;"",
        IF(INT('Data Sheet'!$A$15)=INT('Data Sheet'!$B$15),
            --(INT('Data Sheet'!$A$15) &amp; "." &amp; LEFT(BQ47,3)),
            IF(AND((--(INT('Data Sheet'!$A$15) &amp; "." &amp; LEFT(BQ47,3))&gt;=--('Data Sheet'!$A$15)), (--(INT('Data Sheet'!$A$15) &amp; "." &amp; LEFT(BQ47,3))&lt;=--('Data Sheet'!$B$15))),
                --(INT('Data Sheet'!$A$15) &amp; "." &amp; LEFT(BQ47,3)),
                --(INT('Data Sheet'!$B$15) &amp; "." &amp; LEFT(BQ47,3))
            )
        ),
        "OK"
    )
)</f>
        <v>OK</v>
      </c>
      <c r="Q47" s="23" t="str">
        <f>IF(BS47&lt;&gt;"",
    IF(INT('Data Sheet'!$A$19)=INT('Data Sheet'!$B$15),
        --(INT('Data Sheet'!$A$15) &amp; "." &amp; BS47),
        IF(AND((--(INT('Data Sheet'!$A$15) &amp; "." &amp; BS47)&gt;=--('Data Sheet'!$A$15)), (--(INT('Data Sheet'!$A$15) &amp; "." &amp; BS47)&lt;=--('Data Sheet'!$B$15))),
            --(INT('Data Sheet'!$A$15) &amp; "." &amp; BS47),
            --(INT('Data Sheet'!$B$15) &amp; "." &amp; BS47)
        )
    ),
    IF(BQ47&lt;&gt;"",
        IF(INT('Data Sheet'!$A$15)=INT('Data Sheet'!$B$15),
            --(INT('Data Sheet'!$A$15) &amp; "." &amp; RIGHT(BQ47,3)),
            IF(AND((--(INT('Data Sheet'!$A$15) &amp; "." &amp; RIGHT(BQ47,3))&gt;=--('Data Sheet'!$A$15)), (--(INT('Data Sheet'!$A$15) &amp; "." &amp; RIGHT(BQ47,3))&lt;=--('Data Sheet'!$B$15))),
                --(INT('Data Sheet'!$A$15) &amp; "." &amp; RIGHT(BQ47,3)),
                --(INT('Data Sheet'!$B$15) &amp; "." &amp; RIGHT(BQ47,3))
            )
        ),
        "OK"
    )
)</f>
        <v>OK</v>
      </c>
      <c r="R47" s="20"/>
      <c r="S47" s="20"/>
      <c r="T47" s="20"/>
      <c r="U47" s="20"/>
      <c r="V47" s="20"/>
      <c r="W47" s="20"/>
      <c r="X47" s="20"/>
      <c r="Y47" s="20"/>
      <c r="Z47" s="20"/>
      <c r="AA47" s="55"/>
      <c r="AB47" s="55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1"/>
      <c r="AR47" s="21"/>
      <c r="AS47" s="21"/>
      <c r="AT47" s="21"/>
      <c r="AU47" s="21"/>
      <c r="AV47" s="21"/>
      <c r="AW47" s="22"/>
      <c r="AX47" s="99"/>
      <c r="AY47" s="20"/>
      <c r="AZ47" s="20"/>
      <c r="BA47" s="22"/>
      <c r="BC47" s="80"/>
      <c r="BD47" s="80"/>
      <c r="BE47" s="80"/>
      <c r="BF47" s="80"/>
      <c r="BG47" s="2" t="str">
        <f t="shared" si="3"/>
        <v/>
      </c>
      <c r="BH47" s="78">
        <f t="shared" si="2"/>
        <v>0</v>
      </c>
    </row>
    <row r="48" spans="2:60" x14ac:dyDescent="0.2">
      <c r="B48" s="14">
        <f t="shared" si="4"/>
        <v>40</v>
      </c>
      <c r="C48" s="15" t="str">
        <f>CONCATENATE('Data Sheet'!$B$8,'Data Sheet'!$G$2)</f>
        <v>" HWDP</v>
      </c>
      <c r="D48" s="95" t="str">
        <f t="shared" si="5"/>
        <v/>
      </c>
      <c r="E48" s="15" t="str">
        <f>IF('Sum HWDP'!$D$10="TH-Hill DS-1 Vol 3 CAT 2: Clean and Visual Ends only","N/A","OK")</f>
        <v>OK</v>
      </c>
      <c r="F48" s="15" t="str">
        <f>IF('Sum HWDP'!$D$10="TH-Hill DS-1 Vol 3 CAT 2: Clean and Visual Ends only","N/A","OK")</f>
        <v>OK</v>
      </c>
      <c r="G48" s="17"/>
      <c r="H48" s="17"/>
      <c r="I48" s="17" t="s">
        <v>51</v>
      </c>
      <c r="J48" s="17" t="str">
        <f t="shared" si="6"/>
        <v>OK</v>
      </c>
      <c r="K48" s="17" t="str">
        <f t="shared" si="6"/>
        <v>OK</v>
      </c>
      <c r="L48" s="17" t="str">
        <f>IF('Data Sheet'!$B$9="NC-50","N/A","OK")</f>
        <v>OK</v>
      </c>
      <c r="M48" s="17" t="str">
        <f>IF('Data Sheet'!$B$9="NC-50","N/A","OK")</f>
        <v>OK</v>
      </c>
      <c r="N48" s="23" t="str">
        <f>IF(BO48&lt;&gt;"",
    IF(INT('Data Sheet'!$A$19)=INT('Data Sheet'!$B$19),
        --(INT('Data Sheet'!$A$19) &amp; "." &amp; BO48),
        IF(AND((--(INT('Data Sheet'!$A$19) &amp; "." &amp; BO48)&gt;=--('Data Sheet'!$A$19)), (--(INT('Data Sheet'!$A$19) &amp; "." &amp; BO48)&lt;=--('Data Sheet'!$B$19))),
            --(INT('Data Sheet'!$A$19) &amp; "." &amp; BO48),
            --(INT('Data Sheet'!$B$19) &amp; "." &amp; BO48)
        )
    ),
    IF(BN48&lt;&gt;"",
        IF(INT('Data Sheet'!$A$19)=INT('Data Sheet'!$B$19),
            --(INT('Data Sheet'!$A$19) &amp; "." &amp; LEFT(BN48,3)),
            IF(AND((--(INT('Data Sheet'!$A$19) &amp; "." &amp; LEFT(BN48,3))&gt;=--('Data Sheet'!$A$19)), (--(INT('Data Sheet'!$A$19) &amp; "." &amp; LEFT(BN48,3))&lt;=--('Data Sheet'!$B$19))),
                --(INT('Data Sheet'!$A$19) &amp; "." &amp; LEFT(BN48,3)),
                --(INT('Data Sheet'!$B$19) &amp; "." &amp; LEFT(BN48,3))
            )
        ),
        "OK"
    )
)</f>
        <v>OK</v>
      </c>
      <c r="O48" s="23" t="str">
        <f>IF(BP48&lt;&gt;"",
    IF(INT('Data Sheet'!$A$19)=INT('Data Sheet'!$B$19),
        --(INT('Data Sheet'!$A$19) &amp; "." &amp; BP48),
        IF(AND((--(INT('Data Sheet'!$A$19) &amp; "." &amp; BP48)&gt;=--('Data Sheet'!$A$19)), (--(INT('Data Sheet'!$A$19) &amp; "." &amp; BP48)&lt;=--('Data Sheet'!$B$19))),
            --(INT('Data Sheet'!$A$19) &amp; "." &amp; BP48),
            --(INT('Data Sheet'!$B$19) &amp; "." &amp; BP48)
        )
    ),
    IF(BN48&lt;&gt;"",
        IF(INT('Data Sheet'!$A$19)=INT('Data Sheet'!$B$19),
            --(INT('Data Sheet'!$A$19) &amp; "." &amp; RIGHT(BN48,3)),
            IF(AND((--(INT('Data Sheet'!$A$19) &amp; "." &amp; RIGHT(BN48,3))&gt;=--('Data Sheet'!$A$19)), (--(INT('Data Sheet'!$A$19) &amp; "." &amp; RIGHT(BN48,3))&lt;=--('Data Sheet'!$B$19))),
                --(INT('Data Sheet'!$A$19) &amp; "." &amp; RIGHT(BN48,3)),
                --(INT('Data Sheet'!$B$19) &amp; "." &amp; RIGHT(BN48,3))
            )
        ),
        "OK"
    )
)</f>
        <v>OK</v>
      </c>
      <c r="P48" s="23" t="str">
        <f>IF(BR48&lt;&gt;"",
    IF(INT('Data Sheet'!$A$19)=INT('Data Sheet'!$B$15),
        --(INT('Data Sheet'!$A$15) &amp; "." &amp; BR48),
        IF(AND((--(INT('Data Sheet'!$A$15) &amp; "." &amp; BR48)&gt;=--('Data Sheet'!$A$15)), (--(INT('Data Sheet'!$A$15) &amp; "." &amp; BR48)&lt;=--('Data Sheet'!$B$15))),
            --(INT('Data Sheet'!$A$15) &amp; "." &amp; BR48),
            --(INT('Data Sheet'!$B$15) &amp; "." &amp; BR48)
        )
    ),
    IF(BQ48&lt;&gt;"",
        IF(INT('Data Sheet'!$A$15)=INT('Data Sheet'!$B$15),
            --(INT('Data Sheet'!$A$15) &amp; "." &amp; LEFT(BQ48,3)),
            IF(AND((--(INT('Data Sheet'!$A$15) &amp; "." &amp; LEFT(BQ48,3))&gt;=--('Data Sheet'!$A$15)), (--(INT('Data Sheet'!$A$15) &amp; "." &amp; LEFT(BQ48,3))&lt;=--('Data Sheet'!$B$15))),
                --(INT('Data Sheet'!$A$15) &amp; "." &amp; LEFT(BQ48,3)),
                --(INT('Data Sheet'!$B$15) &amp; "." &amp; LEFT(BQ48,3))
            )
        ),
        "OK"
    )
)</f>
        <v>OK</v>
      </c>
      <c r="Q48" s="23" t="str">
        <f>IF(BS48&lt;&gt;"",
    IF(INT('Data Sheet'!$A$19)=INT('Data Sheet'!$B$15),
        --(INT('Data Sheet'!$A$15) &amp; "." &amp; BS48),
        IF(AND((--(INT('Data Sheet'!$A$15) &amp; "." &amp; BS48)&gt;=--('Data Sheet'!$A$15)), (--(INT('Data Sheet'!$A$15) &amp; "." &amp; BS48)&lt;=--('Data Sheet'!$B$15))),
            --(INT('Data Sheet'!$A$15) &amp; "." &amp; BS48),
            --(INT('Data Sheet'!$B$15) &amp; "." &amp; BS48)
        )
    ),
    IF(BQ48&lt;&gt;"",
        IF(INT('Data Sheet'!$A$15)=INT('Data Sheet'!$B$15),
            --(INT('Data Sheet'!$A$15) &amp; "." &amp; RIGHT(BQ48,3)),
            IF(AND((--(INT('Data Sheet'!$A$15) &amp; "." &amp; RIGHT(BQ48,3))&gt;=--('Data Sheet'!$A$15)), (--(INT('Data Sheet'!$A$15) &amp; "." &amp; RIGHT(BQ48,3))&lt;=--('Data Sheet'!$B$15))),
                --(INT('Data Sheet'!$A$15) &amp; "." &amp; RIGHT(BQ48,3)),
                --(INT('Data Sheet'!$B$15) &amp; "." &amp; RIGHT(BQ48,3))
            )
        ),
        "OK"
    )
)</f>
        <v>OK</v>
      </c>
      <c r="R48" s="20"/>
      <c r="S48" s="20"/>
      <c r="T48" s="20"/>
      <c r="U48" s="20"/>
      <c r="V48" s="20"/>
      <c r="W48" s="20"/>
      <c r="X48" s="20"/>
      <c r="Y48" s="20"/>
      <c r="Z48" s="20"/>
      <c r="AA48" s="55"/>
      <c r="AB48" s="55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1"/>
      <c r="AR48" s="21"/>
      <c r="AS48" s="21"/>
      <c r="AT48" s="21"/>
      <c r="AU48" s="21"/>
      <c r="AV48" s="21"/>
      <c r="AW48" s="22"/>
      <c r="AX48" s="99"/>
      <c r="AY48" s="20"/>
      <c r="AZ48" s="20"/>
      <c r="BA48" s="22"/>
      <c r="BC48" s="80"/>
      <c r="BD48" s="80"/>
      <c r="BE48" s="80"/>
      <c r="BF48" s="80"/>
      <c r="BG48" s="2" t="str">
        <f t="shared" si="3"/>
        <v/>
      </c>
      <c r="BH48" s="78">
        <f t="shared" si="2"/>
        <v>0</v>
      </c>
    </row>
    <row r="49" spans="2:60" x14ac:dyDescent="0.2">
      <c r="B49" s="14">
        <f t="shared" si="4"/>
        <v>41</v>
      </c>
      <c r="C49" s="15" t="str">
        <f>CONCATENATE('Data Sheet'!$B$8,'Data Sheet'!$G$2)</f>
        <v>" HWDP</v>
      </c>
      <c r="D49" s="95" t="str">
        <f t="shared" si="5"/>
        <v/>
      </c>
      <c r="E49" s="15" t="str">
        <f>IF('Sum HWDP'!$D$10="TH-Hill DS-1 Vol 3 CAT 2: Clean and Visual Ends only","N/A","OK")</f>
        <v>OK</v>
      </c>
      <c r="F49" s="15" t="str">
        <f>IF('Sum HWDP'!$D$10="TH-Hill DS-1 Vol 3 CAT 2: Clean and Visual Ends only","N/A","OK")</f>
        <v>OK</v>
      </c>
      <c r="G49" s="17"/>
      <c r="H49" s="17"/>
      <c r="I49" s="17" t="s">
        <v>51</v>
      </c>
      <c r="J49" s="17" t="str">
        <f t="shared" si="6"/>
        <v>OK</v>
      </c>
      <c r="K49" s="17" t="str">
        <f t="shared" si="6"/>
        <v>OK</v>
      </c>
      <c r="L49" s="17" t="str">
        <f>IF('Data Sheet'!$B$9="NC-50","N/A","OK")</f>
        <v>OK</v>
      </c>
      <c r="M49" s="17" t="str">
        <f>IF('Data Sheet'!$B$9="NC-50","N/A","OK")</f>
        <v>OK</v>
      </c>
      <c r="N49" s="23" t="str">
        <f>IF(BO49&lt;&gt;"",
    IF(INT('Data Sheet'!$A$19)=INT('Data Sheet'!$B$19),
        --(INT('Data Sheet'!$A$19) &amp; "." &amp; BO49),
        IF(AND((--(INT('Data Sheet'!$A$19) &amp; "." &amp; BO49)&gt;=--('Data Sheet'!$A$19)), (--(INT('Data Sheet'!$A$19) &amp; "." &amp; BO49)&lt;=--('Data Sheet'!$B$19))),
            --(INT('Data Sheet'!$A$19) &amp; "." &amp; BO49),
            --(INT('Data Sheet'!$B$19) &amp; "." &amp; BO49)
        )
    ),
    IF(BN49&lt;&gt;"",
        IF(INT('Data Sheet'!$A$19)=INT('Data Sheet'!$B$19),
            --(INT('Data Sheet'!$A$19) &amp; "." &amp; LEFT(BN49,3)),
            IF(AND((--(INT('Data Sheet'!$A$19) &amp; "." &amp; LEFT(BN49,3))&gt;=--('Data Sheet'!$A$19)), (--(INT('Data Sheet'!$A$19) &amp; "." &amp; LEFT(BN49,3))&lt;=--('Data Sheet'!$B$19))),
                --(INT('Data Sheet'!$A$19) &amp; "." &amp; LEFT(BN49,3)),
                --(INT('Data Sheet'!$B$19) &amp; "." &amp; LEFT(BN49,3))
            )
        ),
        "OK"
    )
)</f>
        <v>OK</v>
      </c>
      <c r="O49" s="23" t="str">
        <f>IF(BP49&lt;&gt;"",
    IF(INT('Data Sheet'!$A$19)=INT('Data Sheet'!$B$19),
        --(INT('Data Sheet'!$A$19) &amp; "." &amp; BP49),
        IF(AND((--(INT('Data Sheet'!$A$19) &amp; "." &amp; BP49)&gt;=--('Data Sheet'!$A$19)), (--(INT('Data Sheet'!$A$19) &amp; "." &amp; BP49)&lt;=--('Data Sheet'!$B$19))),
            --(INT('Data Sheet'!$A$19) &amp; "." &amp; BP49),
            --(INT('Data Sheet'!$B$19) &amp; "." &amp; BP49)
        )
    ),
    IF(BN49&lt;&gt;"",
        IF(INT('Data Sheet'!$A$19)=INT('Data Sheet'!$B$19),
            --(INT('Data Sheet'!$A$19) &amp; "." &amp; RIGHT(BN49,3)),
            IF(AND((--(INT('Data Sheet'!$A$19) &amp; "." &amp; RIGHT(BN49,3))&gt;=--('Data Sheet'!$A$19)), (--(INT('Data Sheet'!$A$19) &amp; "." &amp; RIGHT(BN49,3))&lt;=--('Data Sheet'!$B$19))),
                --(INT('Data Sheet'!$A$19) &amp; "." &amp; RIGHT(BN49,3)),
                --(INT('Data Sheet'!$B$19) &amp; "." &amp; RIGHT(BN49,3))
            )
        ),
        "OK"
    )
)</f>
        <v>OK</v>
      </c>
      <c r="P49" s="23" t="str">
        <f>IF(BR49&lt;&gt;"",
    IF(INT('Data Sheet'!$A$19)=INT('Data Sheet'!$B$15),
        --(INT('Data Sheet'!$A$15) &amp; "." &amp; BR49),
        IF(AND((--(INT('Data Sheet'!$A$15) &amp; "." &amp; BR49)&gt;=--('Data Sheet'!$A$15)), (--(INT('Data Sheet'!$A$15) &amp; "." &amp; BR49)&lt;=--('Data Sheet'!$B$15))),
            --(INT('Data Sheet'!$A$15) &amp; "." &amp; BR49),
            --(INT('Data Sheet'!$B$15) &amp; "." &amp; BR49)
        )
    ),
    IF(BQ49&lt;&gt;"",
        IF(INT('Data Sheet'!$A$15)=INT('Data Sheet'!$B$15),
            --(INT('Data Sheet'!$A$15) &amp; "." &amp; LEFT(BQ49,3)),
            IF(AND((--(INT('Data Sheet'!$A$15) &amp; "." &amp; LEFT(BQ49,3))&gt;=--('Data Sheet'!$A$15)), (--(INT('Data Sheet'!$A$15) &amp; "." &amp; LEFT(BQ49,3))&lt;=--('Data Sheet'!$B$15))),
                --(INT('Data Sheet'!$A$15) &amp; "." &amp; LEFT(BQ49,3)),
                --(INT('Data Sheet'!$B$15) &amp; "." &amp; LEFT(BQ49,3))
            )
        ),
        "OK"
    )
)</f>
        <v>OK</v>
      </c>
      <c r="Q49" s="23" t="str">
        <f>IF(BS49&lt;&gt;"",
    IF(INT('Data Sheet'!$A$19)=INT('Data Sheet'!$B$15),
        --(INT('Data Sheet'!$A$15) &amp; "." &amp; BS49),
        IF(AND((--(INT('Data Sheet'!$A$15) &amp; "." &amp; BS49)&gt;=--('Data Sheet'!$A$15)), (--(INT('Data Sheet'!$A$15) &amp; "." &amp; BS49)&lt;=--('Data Sheet'!$B$15))),
            --(INT('Data Sheet'!$A$15) &amp; "." &amp; BS49),
            --(INT('Data Sheet'!$B$15) &amp; "." &amp; BS49)
        )
    ),
    IF(BQ49&lt;&gt;"",
        IF(INT('Data Sheet'!$A$15)=INT('Data Sheet'!$B$15),
            --(INT('Data Sheet'!$A$15) &amp; "." &amp; RIGHT(BQ49,3)),
            IF(AND((--(INT('Data Sheet'!$A$15) &amp; "." &amp; RIGHT(BQ49,3))&gt;=--('Data Sheet'!$A$15)), (--(INT('Data Sheet'!$A$15) &amp; "." &amp; RIGHT(BQ49,3))&lt;=--('Data Sheet'!$B$15))),
                --(INT('Data Sheet'!$A$15) &amp; "." &amp; RIGHT(BQ49,3)),
                --(INT('Data Sheet'!$B$15) &amp; "." &amp; RIGHT(BQ49,3))
            )
        ),
        "OK"
    )
)</f>
        <v>OK</v>
      </c>
      <c r="R49" s="20"/>
      <c r="S49" s="20"/>
      <c r="T49" s="20"/>
      <c r="U49" s="20"/>
      <c r="V49" s="20"/>
      <c r="W49" s="20"/>
      <c r="X49" s="20"/>
      <c r="Y49" s="20"/>
      <c r="Z49" s="20"/>
      <c r="AA49" s="55"/>
      <c r="AB49" s="55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1"/>
      <c r="AR49" s="21"/>
      <c r="AS49" s="21"/>
      <c r="AT49" s="21"/>
      <c r="AU49" s="21"/>
      <c r="AV49" s="21"/>
      <c r="AW49" s="22"/>
      <c r="AX49" s="99"/>
      <c r="AY49" s="20"/>
      <c r="AZ49" s="20"/>
      <c r="BA49" s="22"/>
      <c r="BC49" s="80"/>
      <c r="BD49" s="80"/>
      <c r="BE49" s="80"/>
      <c r="BF49" s="80"/>
      <c r="BG49" s="2" t="str">
        <f t="shared" si="3"/>
        <v/>
      </c>
      <c r="BH49" s="78">
        <f t="shared" si="2"/>
        <v>0</v>
      </c>
    </row>
    <row r="50" spans="2:60" x14ac:dyDescent="0.2">
      <c r="B50" s="14">
        <f t="shared" si="4"/>
        <v>42</v>
      </c>
      <c r="C50" s="15" t="str">
        <f>CONCATENATE('Data Sheet'!$B$8,'Data Sheet'!$G$2)</f>
        <v>" HWDP</v>
      </c>
      <c r="D50" s="95" t="str">
        <f t="shared" si="5"/>
        <v/>
      </c>
      <c r="E50" s="15" t="str">
        <f>IF('Sum HWDP'!$D$10="TH-Hill DS-1 Vol 3 CAT 2: Clean and Visual Ends only","N/A","OK")</f>
        <v>OK</v>
      </c>
      <c r="F50" s="15" t="str">
        <f>IF('Sum HWDP'!$D$10="TH-Hill DS-1 Vol 3 CAT 2: Clean and Visual Ends only","N/A","OK")</f>
        <v>OK</v>
      </c>
      <c r="G50" s="17"/>
      <c r="H50" s="17"/>
      <c r="I50" s="17" t="s">
        <v>51</v>
      </c>
      <c r="J50" s="17" t="str">
        <f t="shared" si="6"/>
        <v>OK</v>
      </c>
      <c r="K50" s="17" t="str">
        <f t="shared" si="6"/>
        <v>OK</v>
      </c>
      <c r="L50" s="17" t="str">
        <f>IF('Data Sheet'!$B$9="NC-50","N/A","OK")</f>
        <v>OK</v>
      </c>
      <c r="M50" s="17" t="str">
        <f>IF('Data Sheet'!$B$9="NC-50","N/A","OK")</f>
        <v>OK</v>
      </c>
      <c r="N50" s="23" t="str">
        <f>IF(BO50&lt;&gt;"",
    IF(INT('Data Sheet'!$A$19)=INT('Data Sheet'!$B$19),
        --(INT('Data Sheet'!$A$19) &amp; "." &amp; BO50),
        IF(AND((--(INT('Data Sheet'!$A$19) &amp; "." &amp; BO50)&gt;=--('Data Sheet'!$A$19)), (--(INT('Data Sheet'!$A$19) &amp; "." &amp; BO50)&lt;=--('Data Sheet'!$B$19))),
            --(INT('Data Sheet'!$A$19) &amp; "." &amp; BO50),
            --(INT('Data Sheet'!$B$19) &amp; "." &amp; BO50)
        )
    ),
    IF(BN50&lt;&gt;"",
        IF(INT('Data Sheet'!$A$19)=INT('Data Sheet'!$B$19),
            --(INT('Data Sheet'!$A$19) &amp; "." &amp; LEFT(BN50,3)),
            IF(AND((--(INT('Data Sheet'!$A$19) &amp; "." &amp; LEFT(BN50,3))&gt;=--('Data Sheet'!$A$19)), (--(INT('Data Sheet'!$A$19) &amp; "." &amp; LEFT(BN50,3))&lt;=--('Data Sheet'!$B$19))),
                --(INT('Data Sheet'!$A$19) &amp; "." &amp; LEFT(BN50,3)),
                --(INT('Data Sheet'!$B$19) &amp; "." &amp; LEFT(BN50,3))
            )
        ),
        "OK"
    )
)</f>
        <v>OK</v>
      </c>
      <c r="O50" s="23" t="str">
        <f>IF(BP50&lt;&gt;"",
    IF(INT('Data Sheet'!$A$19)=INT('Data Sheet'!$B$19),
        --(INT('Data Sheet'!$A$19) &amp; "." &amp; BP50),
        IF(AND((--(INT('Data Sheet'!$A$19) &amp; "." &amp; BP50)&gt;=--('Data Sheet'!$A$19)), (--(INT('Data Sheet'!$A$19) &amp; "." &amp; BP50)&lt;=--('Data Sheet'!$B$19))),
            --(INT('Data Sheet'!$A$19) &amp; "." &amp; BP50),
            --(INT('Data Sheet'!$B$19) &amp; "." &amp; BP50)
        )
    ),
    IF(BN50&lt;&gt;"",
        IF(INT('Data Sheet'!$A$19)=INT('Data Sheet'!$B$19),
            --(INT('Data Sheet'!$A$19) &amp; "." &amp; RIGHT(BN50,3)),
            IF(AND((--(INT('Data Sheet'!$A$19) &amp; "." &amp; RIGHT(BN50,3))&gt;=--('Data Sheet'!$A$19)), (--(INT('Data Sheet'!$A$19) &amp; "." &amp; RIGHT(BN50,3))&lt;=--('Data Sheet'!$B$19))),
                --(INT('Data Sheet'!$A$19) &amp; "." &amp; RIGHT(BN50,3)),
                --(INT('Data Sheet'!$B$19) &amp; "." &amp; RIGHT(BN50,3))
            )
        ),
        "OK"
    )
)</f>
        <v>OK</v>
      </c>
      <c r="P50" s="23" t="str">
        <f>IF(BR50&lt;&gt;"",
    IF(INT('Data Sheet'!$A$19)=INT('Data Sheet'!$B$15),
        --(INT('Data Sheet'!$A$15) &amp; "." &amp; BR50),
        IF(AND((--(INT('Data Sheet'!$A$15) &amp; "." &amp; BR50)&gt;=--('Data Sheet'!$A$15)), (--(INT('Data Sheet'!$A$15) &amp; "." &amp; BR50)&lt;=--('Data Sheet'!$B$15))),
            --(INT('Data Sheet'!$A$15) &amp; "." &amp; BR50),
            --(INT('Data Sheet'!$B$15) &amp; "." &amp; BR50)
        )
    ),
    IF(BQ50&lt;&gt;"",
        IF(INT('Data Sheet'!$A$15)=INT('Data Sheet'!$B$15),
            --(INT('Data Sheet'!$A$15) &amp; "." &amp; LEFT(BQ50,3)),
            IF(AND((--(INT('Data Sheet'!$A$15) &amp; "." &amp; LEFT(BQ50,3))&gt;=--('Data Sheet'!$A$15)), (--(INT('Data Sheet'!$A$15) &amp; "." &amp; LEFT(BQ50,3))&lt;=--('Data Sheet'!$B$15))),
                --(INT('Data Sheet'!$A$15) &amp; "." &amp; LEFT(BQ50,3)),
                --(INT('Data Sheet'!$B$15) &amp; "." &amp; LEFT(BQ50,3))
            )
        ),
        "OK"
    )
)</f>
        <v>OK</v>
      </c>
      <c r="Q50" s="23" t="str">
        <f>IF(BS50&lt;&gt;"",
    IF(INT('Data Sheet'!$A$19)=INT('Data Sheet'!$B$15),
        --(INT('Data Sheet'!$A$15) &amp; "." &amp; BS50),
        IF(AND((--(INT('Data Sheet'!$A$15) &amp; "." &amp; BS50)&gt;=--('Data Sheet'!$A$15)), (--(INT('Data Sheet'!$A$15) &amp; "." &amp; BS50)&lt;=--('Data Sheet'!$B$15))),
            --(INT('Data Sheet'!$A$15) &amp; "." &amp; BS50),
            --(INT('Data Sheet'!$B$15) &amp; "." &amp; BS50)
        )
    ),
    IF(BQ50&lt;&gt;"",
        IF(INT('Data Sheet'!$A$15)=INT('Data Sheet'!$B$15),
            --(INT('Data Sheet'!$A$15) &amp; "." &amp; RIGHT(BQ50,3)),
            IF(AND((--(INT('Data Sheet'!$A$15) &amp; "." &amp; RIGHT(BQ50,3))&gt;=--('Data Sheet'!$A$15)), (--(INT('Data Sheet'!$A$15) &amp; "." &amp; RIGHT(BQ50,3))&lt;=--('Data Sheet'!$B$15))),
                --(INT('Data Sheet'!$A$15) &amp; "." &amp; RIGHT(BQ50,3)),
                --(INT('Data Sheet'!$B$15) &amp; "." &amp; RIGHT(BQ50,3))
            )
        ),
        "OK"
    )
)</f>
        <v>OK</v>
      </c>
      <c r="R50" s="20"/>
      <c r="S50" s="20"/>
      <c r="T50" s="20"/>
      <c r="U50" s="20"/>
      <c r="V50" s="20"/>
      <c r="W50" s="20"/>
      <c r="X50" s="20"/>
      <c r="Y50" s="20"/>
      <c r="Z50" s="20"/>
      <c r="AA50" s="55"/>
      <c r="AB50" s="55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1"/>
      <c r="AR50" s="21"/>
      <c r="AS50" s="21"/>
      <c r="AT50" s="21"/>
      <c r="AU50" s="21"/>
      <c r="AV50" s="21"/>
      <c r="AW50" s="22"/>
      <c r="AX50" s="99"/>
      <c r="AY50" s="20"/>
      <c r="AZ50" s="20"/>
      <c r="BA50" s="22"/>
      <c r="BC50" s="80"/>
      <c r="BD50" s="80"/>
      <c r="BE50" s="80"/>
      <c r="BF50" s="80"/>
      <c r="BG50" s="2" t="str">
        <f t="shared" si="3"/>
        <v/>
      </c>
      <c r="BH50" s="78">
        <f t="shared" si="2"/>
        <v>0</v>
      </c>
    </row>
    <row r="51" spans="2:60" x14ac:dyDescent="0.2">
      <c r="B51" s="14">
        <f t="shared" si="4"/>
        <v>43</v>
      </c>
      <c r="C51" s="15" t="str">
        <f>CONCATENATE('Data Sheet'!$B$8,'Data Sheet'!$G$2)</f>
        <v>" HWDP</v>
      </c>
      <c r="D51" s="95" t="str">
        <f t="shared" si="5"/>
        <v/>
      </c>
      <c r="E51" s="15" t="str">
        <f>IF('Sum HWDP'!$D$10="TH-Hill DS-1 Vol 3 CAT 2: Clean and Visual Ends only","N/A","OK")</f>
        <v>OK</v>
      </c>
      <c r="F51" s="15" t="str">
        <f>IF('Sum HWDP'!$D$10="TH-Hill DS-1 Vol 3 CAT 2: Clean and Visual Ends only","N/A","OK")</f>
        <v>OK</v>
      </c>
      <c r="G51" s="17"/>
      <c r="H51" s="17"/>
      <c r="I51" s="17" t="s">
        <v>51</v>
      </c>
      <c r="J51" s="17" t="str">
        <f t="shared" si="6"/>
        <v>OK</v>
      </c>
      <c r="K51" s="17" t="str">
        <f t="shared" si="6"/>
        <v>OK</v>
      </c>
      <c r="L51" s="17" t="str">
        <f>IF('Data Sheet'!$B$9="NC-50","N/A","OK")</f>
        <v>OK</v>
      </c>
      <c r="M51" s="17" t="str">
        <f>IF('Data Sheet'!$B$9="NC-50","N/A","OK")</f>
        <v>OK</v>
      </c>
      <c r="N51" s="23" t="str">
        <f>IF(BO51&lt;&gt;"",
    IF(INT('Data Sheet'!$A$19)=INT('Data Sheet'!$B$19),
        --(INT('Data Sheet'!$A$19) &amp; "." &amp; BO51),
        IF(AND((--(INT('Data Sheet'!$A$19) &amp; "." &amp; BO51)&gt;=--('Data Sheet'!$A$19)), (--(INT('Data Sheet'!$A$19) &amp; "." &amp; BO51)&lt;=--('Data Sheet'!$B$19))),
            --(INT('Data Sheet'!$A$19) &amp; "." &amp; BO51),
            --(INT('Data Sheet'!$B$19) &amp; "." &amp; BO51)
        )
    ),
    IF(BN51&lt;&gt;"",
        IF(INT('Data Sheet'!$A$19)=INT('Data Sheet'!$B$19),
            --(INT('Data Sheet'!$A$19) &amp; "." &amp; LEFT(BN51,3)),
            IF(AND((--(INT('Data Sheet'!$A$19) &amp; "." &amp; LEFT(BN51,3))&gt;=--('Data Sheet'!$A$19)), (--(INT('Data Sheet'!$A$19) &amp; "." &amp; LEFT(BN51,3))&lt;=--('Data Sheet'!$B$19))),
                --(INT('Data Sheet'!$A$19) &amp; "." &amp; LEFT(BN51,3)),
                --(INT('Data Sheet'!$B$19) &amp; "." &amp; LEFT(BN51,3))
            )
        ),
        "OK"
    )
)</f>
        <v>OK</v>
      </c>
      <c r="O51" s="23" t="str">
        <f>IF(BP51&lt;&gt;"",
    IF(INT('Data Sheet'!$A$19)=INT('Data Sheet'!$B$19),
        --(INT('Data Sheet'!$A$19) &amp; "." &amp; BP51),
        IF(AND((--(INT('Data Sheet'!$A$19) &amp; "." &amp; BP51)&gt;=--('Data Sheet'!$A$19)), (--(INT('Data Sheet'!$A$19) &amp; "." &amp; BP51)&lt;=--('Data Sheet'!$B$19))),
            --(INT('Data Sheet'!$A$19) &amp; "." &amp; BP51),
            --(INT('Data Sheet'!$B$19) &amp; "." &amp; BP51)
        )
    ),
    IF(BN51&lt;&gt;"",
        IF(INT('Data Sheet'!$A$19)=INT('Data Sheet'!$B$19),
            --(INT('Data Sheet'!$A$19) &amp; "." &amp; RIGHT(BN51,3)),
            IF(AND((--(INT('Data Sheet'!$A$19) &amp; "." &amp; RIGHT(BN51,3))&gt;=--('Data Sheet'!$A$19)), (--(INT('Data Sheet'!$A$19) &amp; "." &amp; RIGHT(BN51,3))&lt;=--('Data Sheet'!$B$19))),
                --(INT('Data Sheet'!$A$19) &amp; "." &amp; RIGHT(BN51,3)),
                --(INT('Data Sheet'!$B$19) &amp; "." &amp; RIGHT(BN51,3))
            )
        ),
        "OK"
    )
)</f>
        <v>OK</v>
      </c>
      <c r="P51" s="23" t="str">
        <f>IF(BR51&lt;&gt;"",
    IF(INT('Data Sheet'!$A$19)=INT('Data Sheet'!$B$15),
        --(INT('Data Sheet'!$A$15) &amp; "." &amp; BR51),
        IF(AND((--(INT('Data Sheet'!$A$15) &amp; "." &amp; BR51)&gt;=--('Data Sheet'!$A$15)), (--(INT('Data Sheet'!$A$15) &amp; "." &amp; BR51)&lt;=--('Data Sheet'!$B$15))),
            --(INT('Data Sheet'!$A$15) &amp; "." &amp; BR51),
            --(INT('Data Sheet'!$B$15) &amp; "." &amp; BR51)
        )
    ),
    IF(BQ51&lt;&gt;"",
        IF(INT('Data Sheet'!$A$15)=INT('Data Sheet'!$B$15),
            --(INT('Data Sheet'!$A$15) &amp; "." &amp; LEFT(BQ51,3)),
            IF(AND((--(INT('Data Sheet'!$A$15) &amp; "." &amp; LEFT(BQ51,3))&gt;=--('Data Sheet'!$A$15)), (--(INT('Data Sheet'!$A$15) &amp; "." &amp; LEFT(BQ51,3))&lt;=--('Data Sheet'!$B$15))),
                --(INT('Data Sheet'!$A$15) &amp; "." &amp; LEFT(BQ51,3)),
                --(INT('Data Sheet'!$B$15) &amp; "." &amp; LEFT(BQ51,3))
            )
        ),
        "OK"
    )
)</f>
        <v>OK</v>
      </c>
      <c r="Q51" s="23" t="str">
        <f>IF(BS51&lt;&gt;"",
    IF(INT('Data Sheet'!$A$19)=INT('Data Sheet'!$B$15),
        --(INT('Data Sheet'!$A$15) &amp; "." &amp; BS51),
        IF(AND((--(INT('Data Sheet'!$A$15) &amp; "." &amp; BS51)&gt;=--('Data Sheet'!$A$15)), (--(INT('Data Sheet'!$A$15) &amp; "." &amp; BS51)&lt;=--('Data Sheet'!$B$15))),
            --(INT('Data Sheet'!$A$15) &amp; "." &amp; BS51),
            --(INT('Data Sheet'!$B$15) &amp; "." &amp; BS51)
        )
    ),
    IF(BQ51&lt;&gt;"",
        IF(INT('Data Sheet'!$A$15)=INT('Data Sheet'!$B$15),
            --(INT('Data Sheet'!$A$15) &amp; "." &amp; RIGHT(BQ51,3)),
            IF(AND((--(INT('Data Sheet'!$A$15) &amp; "." &amp; RIGHT(BQ51,3))&gt;=--('Data Sheet'!$A$15)), (--(INT('Data Sheet'!$A$15) &amp; "." &amp; RIGHT(BQ51,3))&lt;=--('Data Sheet'!$B$15))),
                --(INT('Data Sheet'!$A$15) &amp; "." &amp; RIGHT(BQ51,3)),
                --(INT('Data Sheet'!$B$15) &amp; "." &amp; RIGHT(BQ51,3))
            )
        ),
        "OK"
    )
)</f>
        <v>OK</v>
      </c>
      <c r="R51" s="20"/>
      <c r="S51" s="20"/>
      <c r="T51" s="20"/>
      <c r="U51" s="20"/>
      <c r="V51" s="20"/>
      <c r="W51" s="20"/>
      <c r="X51" s="20"/>
      <c r="Y51" s="20"/>
      <c r="Z51" s="20"/>
      <c r="AA51" s="55"/>
      <c r="AB51" s="55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1"/>
      <c r="AR51" s="21"/>
      <c r="AS51" s="21"/>
      <c r="AT51" s="21"/>
      <c r="AU51" s="21"/>
      <c r="AV51" s="21"/>
      <c r="AW51" s="22"/>
      <c r="AX51" s="99"/>
      <c r="AY51" s="20"/>
      <c r="AZ51" s="20"/>
      <c r="BA51" s="22"/>
      <c r="BC51" s="80"/>
      <c r="BD51" s="80"/>
      <c r="BE51" s="80"/>
      <c r="BF51" s="80"/>
      <c r="BG51" s="2" t="str">
        <f t="shared" si="3"/>
        <v/>
      </c>
      <c r="BH51" s="78">
        <f t="shared" si="2"/>
        <v>0</v>
      </c>
    </row>
    <row r="52" spans="2:60" x14ac:dyDescent="0.2">
      <c r="B52" s="14">
        <f t="shared" si="4"/>
        <v>44</v>
      </c>
      <c r="C52" s="15" t="str">
        <f>CONCATENATE('Data Sheet'!$B$8,'Data Sheet'!$G$2)</f>
        <v>" HWDP</v>
      </c>
      <c r="D52" s="95" t="str">
        <f t="shared" si="5"/>
        <v/>
      </c>
      <c r="E52" s="15" t="str">
        <f>IF('Sum HWDP'!$D$10="TH-Hill DS-1 Vol 3 CAT 2: Clean and Visual Ends only","N/A","OK")</f>
        <v>OK</v>
      </c>
      <c r="F52" s="15" t="str">
        <f>IF('Sum HWDP'!$D$10="TH-Hill DS-1 Vol 3 CAT 2: Clean and Visual Ends only","N/A","OK")</f>
        <v>OK</v>
      </c>
      <c r="G52" s="17"/>
      <c r="H52" s="17"/>
      <c r="I52" s="17" t="s">
        <v>51</v>
      </c>
      <c r="J52" s="17" t="str">
        <f t="shared" si="6"/>
        <v>OK</v>
      </c>
      <c r="K52" s="17" t="str">
        <f t="shared" si="6"/>
        <v>OK</v>
      </c>
      <c r="L52" s="17" t="str">
        <f>IF('Data Sheet'!$B$9="NC-50","N/A","OK")</f>
        <v>OK</v>
      </c>
      <c r="M52" s="17" t="str">
        <f>IF('Data Sheet'!$B$9="NC-50","N/A","OK")</f>
        <v>OK</v>
      </c>
      <c r="N52" s="23" t="str">
        <f>IF(BO52&lt;&gt;"",
    IF(INT('Data Sheet'!$A$19)=INT('Data Sheet'!$B$19),
        --(INT('Data Sheet'!$A$19) &amp; "." &amp; BO52),
        IF(AND((--(INT('Data Sheet'!$A$19) &amp; "." &amp; BO52)&gt;=--('Data Sheet'!$A$19)), (--(INT('Data Sheet'!$A$19) &amp; "." &amp; BO52)&lt;=--('Data Sheet'!$B$19))),
            --(INT('Data Sheet'!$A$19) &amp; "." &amp; BO52),
            --(INT('Data Sheet'!$B$19) &amp; "." &amp; BO52)
        )
    ),
    IF(BN52&lt;&gt;"",
        IF(INT('Data Sheet'!$A$19)=INT('Data Sheet'!$B$19),
            --(INT('Data Sheet'!$A$19) &amp; "." &amp; LEFT(BN52,3)),
            IF(AND((--(INT('Data Sheet'!$A$19) &amp; "." &amp; LEFT(BN52,3))&gt;=--('Data Sheet'!$A$19)), (--(INT('Data Sheet'!$A$19) &amp; "." &amp; LEFT(BN52,3))&lt;=--('Data Sheet'!$B$19))),
                --(INT('Data Sheet'!$A$19) &amp; "." &amp; LEFT(BN52,3)),
                --(INT('Data Sheet'!$B$19) &amp; "." &amp; LEFT(BN52,3))
            )
        ),
        "OK"
    )
)</f>
        <v>OK</v>
      </c>
      <c r="O52" s="23" t="str">
        <f>IF(BP52&lt;&gt;"",
    IF(INT('Data Sheet'!$A$19)=INT('Data Sheet'!$B$19),
        --(INT('Data Sheet'!$A$19) &amp; "." &amp; BP52),
        IF(AND((--(INT('Data Sheet'!$A$19) &amp; "." &amp; BP52)&gt;=--('Data Sheet'!$A$19)), (--(INT('Data Sheet'!$A$19) &amp; "." &amp; BP52)&lt;=--('Data Sheet'!$B$19))),
            --(INT('Data Sheet'!$A$19) &amp; "." &amp; BP52),
            --(INT('Data Sheet'!$B$19) &amp; "." &amp; BP52)
        )
    ),
    IF(BN52&lt;&gt;"",
        IF(INT('Data Sheet'!$A$19)=INT('Data Sheet'!$B$19),
            --(INT('Data Sheet'!$A$19) &amp; "." &amp; RIGHT(BN52,3)),
            IF(AND((--(INT('Data Sheet'!$A$19) &amp; "." &amp; RIGHT(BN52,3))&gt;=--('Data Sheet'!$A$19)), (--(INT('Data Sheet'!$A$19) &amp; "." &amp; RIGHT(BN52,3))&lt;=--('Data Sheet'!$B$19))),
                --(INT('Data Sheet'!$A$19) &amp; "." &amp; RIGHT(BN52,3)),
                --(INT('Data Sheet'!$B$19) &amp; "." &amp; RIGHT(BN52,3))
            )
        ),
        "OK"
    )
)</f>
        <v>OK</v>
      </c>
      <c r="P52" s="23" t="str">
        <f>IF(BR52&lt;&gt;"",
    IF(INT('Data Sheet'!$A$19)=INT('Data Sheet'!$B$15),
        --(INT('Data Sheet'!$A$15) &amp; "." &amp; BR52),
        IF(AND((--(INT('Data Sheet'!$A$15) &amp; "." &amp; BR52)&gt;=--('Data Sheet'!$A$15)), (--(INT('Data Sheet'!$A$15) &amp; "." &amp; BR52)&lt;=--('Data Sheet'!$B$15))),
            --(INT('Data Sheet'!$A$15) &amp; "." &amp; BR52),
            --(INT('Data Sheet'!$B$15) &amp; "." &amp; BR52)
        )
    ),
    IF(BQ52&lt;&gt;"",
        IF(INT('Data Sheet'!$A$15)=INT('Data Sheet'!$B$15),
            --(INT('Data Sheet'!$A$15) &amp; "." &amp; LEFT(BQ52,3)),
            IF(AND((--(INT('Data Sheet'!$A$15) &amp; "." &amp; LEFT(BQ52,3))&gt;=--('Data Sheet'!$A$15)), (--(INT('Data Sheet'!$A$15) &amp; "." &amp; LEFT(BQ52,3))&lt;=--('Data Sheet'!$B$15))),
                --(INT('Data Sheet'!$A$15) &amp; "." &amp; LEFT(BQ52,3)),
                --(INT('Data Sheet'!$B$15) &amp; "." &amp; LEFT(BQ52,3))
            )
        ),
        "OK"
    )
)</f>
        <v>OK</v>
      </c>
      <c r="Q52" s="23" t="str">
        <f>IF(BS52&lt;&gt;"",
    IF(INT('Data Sheet'!$A$19)=INT('Data Sheet'!$B$15),
        --(INT('Data Sheet'!$A$15) &amp; "." &amp; BS52),
        IF(AND((--(INT('Data Sheet'!$A$15) &amp; "." &amp; BS52)&gt;=--('Data Sheet'!$A$15)), (--(INT('Data Sheet'!$A$15) &amp; "." &amp; BS52)&lt;=--('Data Sheet'!$B$15))),
            --(INT('Data Sheet'!$A$15) &amp; "." &amp; BS52),
            --(INT('Data Sheet'!$B$15) &amp; "." &amp; BS52)
        )
    ),
    IF(BQ52&lt;&gt;"",
        IF(INT('Data Sheet'!$A$15)=INT('Data Sheet'!$B$15),
            --(INT('Data Sheet'!$A$15) &amp; "." &amp; RIGHT(BQ52,3)),
            IF(AND((--(INT('Data Sheet'!$A$15) &amp; "." &amp; RIGHT(BQ52,3))&gt;=--('Data Sheet'!$A$15)), (--(INT('Data Sheet'!$A$15) &amp; "." &amp; RIGHT(BQ52,3))&lt;=--('Data Sheet'!$B$15))),
                --(INT('Data Sheet'!$A$15) &amp; "." &amp; RIGHT(BQ52,3)),
                --(INT('Data Sheet'!$B$15) &amp; "." &amp; RIGHT(BQ52,3))
            )
        ),
        "OK"
    )
)</f>
        <v>OK</v>
      </c>
      <c r="R52" s="20"/>
      <c r="S52" s="20"/>
      <c r="T52" s="20"/>
      <c r="U52" s="20"/>
      <c r="V52" s="20"/>
      <c r="W52" s="20"/>
      <c r="X52" s="20"/>
      <c r="Y52" s="20"/>
      <c r="Z52" s="20"/>
      <c r="AA52" s="55"/>
      <c r="AB52" s="55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1"/>
      <c r="AR52" s="21"/>
      <c r="AS52" s="21"/>
      <c r="AT52" s="21"/>
      <c r="AU52" s="21"/>
      <c r="AV52" s="21"/>
      <c r="AW52" s="22"/>
      <c r="AX52" s="99"/>
      <c r="AY52" s="20"/>
      <c r="AZ52" s="20"/>
      <c r="BA52" s="22"/>
      <c r="BC52" s="80"/>
      <c r="BD52" s="80"/>
      <c r="BE52" s="80"/>
      <c r="BF52" s="80"/>
      <c r="BG52" s="2" t="str">
        <f t="shared" si="3"/>
        <v/>
      </c>
      <c r="BH52" s="78">
        <f t="shared" si="2"/>
        <v>0</v>
      </c>
    </row>
    <row r="53" spans="2:60" x14ac:dyDescent="0.2">
      <c r="B53" s="14">
        <f t="shared" si="4"/>
        <v>45</v>
      </c>
      <c r="C53" s="15" t="str">
        <f>CONCATENATE('Data Sheet'!$B$8,'Data Sheet'!$G$2)</f>
        <v>" HWDP</v>
      </c>
      <c r="D53" s="95" t="str">
        <f t="shared" si="5"/>
        <v/>
      </c>
      <c r="E53" s="15" t="str">
        <f>IF('Sum HWDP'!$D$10="TH-Hill DS-1 Vol 3 CAT 2: Clean and Visual Ends only","N/A","OK")</f>
        <v>OK</v>
      </c>
      <c r="F53" s="15" t="str">
        <f>IF('Sum HWDP'!$D$10="TH-Hill DS-1 Vol 3 CAT 2: Clean and Visual Ends only","N/A","OK")</f>
        <v>OK</v>
      </c>
      <c r="G53" s="17"/>
      <c r="H53" s="17"/>
      <c r="I53" s="17" t="s">
        <v>51</v>
      </c>
      <c r="J53" s="17" t="str">
        <f t="shared" si="6"/>
        <v>OK</v>
      </c>
      <c r="K53" s="17" t="str">
        <f t="shared" si="6"/>
        <v>OK</v>
      </c>
      <c r="L53" s="17" t="str">
        <f>IF('Data Sheet'!$B$9="NC-50","N/A","OK")</f>
        <v>OK</v>
      </c>
      <c r="M53" s="17" t="str">
        <f>IF('Data Sheet'!$B$9="NC-50","N/A","OK")</f>
        <v>OK</v>
      </c>
      <c r="N53" s="23" t="str">
        <f>IF(BO53&lt;&gt;"",
    IF(INT('Data Sheet'!$A$19)=INT('Data Sheet'!$B$19),
        --(INT('Data Sheet'!$A$19) &amp; "." &amp; BO53),
        IF(AND((--(INT('Data Sheet'!$A$19) &amp; "." &amp; BO53)&gt;=--('Data Sheet'!$A$19)), (--(INT('Data Sheet'!$A$19) &amp; "." &amp; BO53)&lt;=--('Data Sheet'!$B$19))),
            --(INT('Data Sheet'!$A$19) &amp; "." &amp; BO53),
            --(INT('Data Sheet'!$B$19) &amp; "." &amp; BO53)
        )
    ),
    IF(BN53&lt;&gt;"",
        IF(INT('Data Sheet'!$A$19)=INT('Data Sheet'!$B$19),
            --(INT('Data Sheet'!$A$19) &amp; "." &amp; LEFT(BN53,3)),
            IF(AND((--(INT('Data Sheet'!$A$19) &amp; "." &amp; LEFT(BN53,3))&gt;=--('Data Sheet'!$A$19)), (--(INT('Data Sheet'!$A$19) &amp; "." &amp; LEFT(BN53,3))&lt;=--('Data Sheet'!$B$19))),
                --(INT('Data Sheet'!$A$19) &amp; "." &amp; LEFT(BN53,3)),
                --(INT('Data Sheet'!$B$19) &amp; "." &amp; LEFT(BN53,3))
            )
        ),
        "OK"
    )
)</f>
        <v>OK</v>
      </c>
      <c r="O53" s="23" t="str">
        <f>IF(BP53&lt;&gt;"",
    IF(INT('Data Sheet'!$A$19)=INT('Data Sheet'!$B$19),
        --(INT('Data Sheet'!$A$19) &amp; "." &amp; BP53),
        IF(AND((--(INT('Data Sheet'!$A$19) &amp; "." &amp; BP53)&gt;=--('Data Sheet'!$A$19)), (--(INT('Data Sheet'!$A$19) &amp; "." &amp; BP53)&lt;=--('Data Sheet'!$B$19))),
            --(INT('Data Sheet'!$A$19) &amp; "." &amp; BP53),
            --(INT('Data Sheet'!$B$19) &amp; "." &amp; BP53)
        )
    ),
    IF(BN53&lt;&gt;"",
        IF(INT('Data Sheet'!$A$19)=INT('Data Sheet'!$B$19),
            --(INT('Data Sheet'!$A$19) &amp; "." &amp; RIGHT(BN53,3)),
            IF(AND((--(INT('Data Sheet'!$A$19) &amp; "." &amp; RIGHT(BN53,3))&gt;=--('Data Sheet'!$A$19)), (--(INT('Data Sheet'!$A$19) &amp; "." &amp; RIGHT(BN53,3))&lt;=--('Data Sheet'!$B$19))),
                --(INT('Data Sheet'!$A$19) &amp; "." &amp; RIGHT(BN53,3)),
                --(INT('Data Sheet'!$B$19) &amp; "." &amp; RIGHT(BN53,3))
            )
        ),
        "OK"
    )
)</f>
        <v>OK</v>
      </c>
      <c r="P53" s="23" t="str">
        <f>IF(BR53&lt;&gt;"",
    IF(INT('Data Sheet'!$A$19)=INT('Data Sheet'!$B$15),
        --(INT('Data Sheet'!$A$15) &amp; "." &amp; BR53),
        IF(AND((--(INT('Data Sheet'!$A$15) &amp; "." &amp; BR53)&gt;=--('Data Sheet'!$A$15)), (--(INT('Data Sheet'!$A$15) &amp; "." &amp; BR53)&lt;=--('Data Sheet'!$B$15))),
            --(INT('Data Sheet'!$A$15) &amp; "." &amp; BR53),
            --(INT('Data Sheet'!$B$15) &amp; "." &amp; BR53)
        )
    ),
    IF(BQ53&lt;&gt;"",
        IF(INT('Data Sheet'!$A$15)=INT('Data Sheet'!$B$15),
            --(INT('Data Sheet'!$A$15) &amp; "." &amp; LEFT(BQ53,3)),
            IF(AND((--(INT('Data Sheet'!$A$15) &amp; "." &amp; LEFT(BQ53,3))&gt;=--('Data Sheet'!$A$15)), (--(INT('Data Sheet'!$A$15) &amp; "." &amp; LEFT(BQ53,3))&lt;=--('Data Sheet'!$B$15))),
                --(INT('Data Sheet'!$A$15) &amp; "." &amp; LEFT(BQ53,3)),
                --(INT('Data Sheet'!$B$15) &amp; "." &amp; LEFT(BQ53,3))
            )
        ),
        "OK"
    )
)</f>
        <v>OK</v>
      </c>
      <c r="Q53" s="23" t="str">
        <f>IF(BS53&lt;&gt;"",
    IF(INT('Data Sheet'!$A$19)=INT('Data Sheet'!$B$15),
        --(INT('Data Sheet'!$A$15) &amp; "." &amp; BS53),
        IF(AND((--(INT('Data Sheet'!$A$15) &amp; "." &amp; BS53)&gt;=--('Data Sheet'!$A$15)), (--(INT('Data Sheet'!$A$15) &amp; "." &amp; BS53)&lt;=--('Data Sheet'!$B$15))),
            --(INT('Data Sheet'!$A$15) &amp; "." &amp; BS53),
            --(INT('Data Sheet'!$B$15) &amp; "." &amp; BS53)
        )
    ),
    IF(BQ53&lt;&gt;"",
        IF(INT('Data Sheet'!$A$15)=INT('Data Sheet'!$B$15),
            --(INT('Data Sheet'!$A$15) &amp; "." &amp; RIGHT(BQ53,3)),
            IF(AND((--(INT('Data Sheet'!$A$15) &amp; "." &amp; RIGHT(BQ53,3))&gt;=--('Data Sheet'!$A$15)), (--(INT('Data Sheet'!$A$15) &amp; "." &amp; RIGHT(BQ53,3))&lt;=--('Data Sheet'!$B$15))),
                --(INT('Data Sheet'!$A$15) &amp; "." &amp; RIGHT(BQ53,3)),
                --(INT('Data Sheet'!$B$15) &amp; "." &amp; RIGHT(BQ53,3))
            )
        ),
        "OK"
    )
)</f>
        <v>OK</v>
      </c>
      <c r="R53" s="20"/>
      <c r="S53" s="20"/>
      <c r="T53" s="20"/>
      <c r="U53" s="20"/>
      <c r="V53" s="20"/>
      <c r="W53" s="20"/>
      <c r="X53" s="20"/>
      <c r="Y53" s="20"/>
      <c r="Z53" s="20"/>
      <c r="AA53" s="55"/>
      <c r="AB53" s="55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1"/>
      <c r="AR53" s="21"/>
      <c r="AS53" s="21"/>
      <c r="AT53" s="21"/>
      <c r="AU53" s="21"/>
      <c r="AV53" s="21"/>
      <c r="AW53" s="22"/>
      <c r="AX53" s="99"/>
      <c r="AY53" s="20"/>
      <c r="AZ53" s="20"/>
      <c r="BA53" s="22"/>
      <c r="BC53" s="80"/>
      <c r="BD53" s="80"/>
      <c r="BE53" s="80"/>
      <c r="BF53" s="80"/>
      <c r="BG53" s="2" t="str">
        <f t="shared" si="3"/>
        <v/>
      </c>
      <c r="BH53" s="78">
        <f t="shared" si="2"/>
        <v>0</v>
      </c>
    </row>
    <row r="54" spans="2:60" x14ac:dyDescent="0.2">
      <c r="B54" s="14">
        <f t="shared" si="4"/>
        <v>46</v>
      </c>
      <c r="C54" s="15" t="str">
        <f>CONCATENATE('Data Sheet'!$B$8,'Data Sheet'!$G$2)</f>
        <v>" HWDP</v>
      </c>
      <c r="D54" s="95" t="str">
        <f t="shared" si="5"/>
        <v/>
      </c>
      <c r="E54" s="15" t="str">
        <f>IF('Sum HWDP'!$D$10="TH-Hill DS-1 Vol 3 CAT 2: Clean and Visual Ends only","N/A","OK")</f>
        <v>OK</v>
      </c>
      <c r="F54" s="15" t="str">
        <f>IF('Sum HWDP'!$D$10="TH-Hill DS-1 Vol 3 CAT 2: Clean and Visual Ends only","N/A","OK")</f>
        <v>OK</v>
      </c>
      <c r="G54" s="17"/>
      <c r="H54" s="17"/>
      <c r="I54" s="17" t="s">
        <v>51</v>
      </c>
      <c r="J54" s="17" t="str">
        <f t="shared" si="6"/>
        <v>OK</v>
      </c>
      <c r="K54" s="17" t="str">
        <f t="shared" si="6"/>
        <v>OK</v>
      </c>
      <c r="L54" s="17" t="str">
        <f>IF('Data Sheet'!$B$9="NC-50","N/A","OK")</f>
        <v>OK</v>
      </c>
      <c r="M54" s="17" t="str">
        <f>IF('Data Sheet'!$B$9="NC-50","N/A","OK")</f>
        <v>OK</v>
      </c>
      <c r="N54" s="23" t="str">
        <f>IF(BO54&lt;&gt;"",
    IF(INT('Data Sheet'!$A$19)=INT('Data Sheet'!$B$19),
        --(INT('Data Sheet'!$A$19) &amp; "." &amp; BO54),
        IF(AND((--(INT('Data Sheet'!$A$19) &amp; "." &amp; BO54)&gt;=--('Data Sheet'!$A$19)), (--(INT('Data Sheet'!$A$19) &amp; "." &amp; BO54)&lt;=--('Data Sheet'!$B$19))),
            --(INT('Data Sheet'!$A$19) &amp; "." &amp; BO54),
            --(INT('Data Sheet'!$B$19) &amp; "." &amp; BO54)
        )
    ),
    IF(BN54&lt;&gt;"",
        IF(INT('Data Sheet'!$A$19)=INT('Data Sheet'!$B$19),
            --(INT('Data Sheet'!$A$19) &amp; "." &amp; LEFT(BN54,3)),
            IF(AND((--(INT('Data Sheet'!$A$19) &amp; "." &amp; LEFT(BN54,3))&gt;=--('Data Sheet'!$A$19)), (--(INT('Data Sheet'!$A$19) &amp; "." &amp; LEFT(BN54,3))&lt;=--('Data Sheet'!$B$19))),
                --(INT('Data Sheet'!$A$19) &amp; "." &amp; LEFT(BN54,3)),
                --(INT('Data Sheet'!$B$19) &amp; "." &amp; LEFT(BN54,3))
            )
        ),
        "OK"
    )
)</f>
        <v>OK</v>
      </c>
      <c r="O54" s="23" t="str">
        <f>IF(BP54&lt;&gt;"",
    IF(INT('Data Sheet'!$A$19)=INT('Data Sheet'!$B$19),
        --(INT('Data Sheet'!$A$19) &amp; "." &amp; BP54),
        IF(AND((--(INT('Data Sheet'!$A$19) &amp; "." &amp; BP54)&gt;=--('Data Sheet'!$A$19)), (--(INT('Data Sheet'!$A$19) &amp; "." &amp; BP54)&lt;=--('Data Sheet'!$B$19))),
            --(INT('Data Sheet'!$A$19) &amp; "." &amp; BP54),
            --(INT('Data Sheet'!$B$19) &amp; "." &amp; BP54)
        )
    ),
    IF(BN54&lt;&gt;"",
        IF(INT('Data Sheet'!$A$19)=INT('Data Sheet'!$B$19),
            --(INT('Data Sheet'!$A$19) &amp; "." &amp; RIGHT(BN54,3)),
            IF(AND((--(INT('Data Sheet'!$A$19) &amp; "." &amp; RIGHT(BN54,3))&gt;=--('Data Sheet'!$A$19)), (--(INT('Data Sheet'!$A$19) &amp; "." &amp; RIGHT(BN54,3))&lt;=--('Data Sheet'!$B$19))),
                --(INT('Data Sheet'!$A$19) &amp; "." &amp; RIGHT(BN54,3)),
                --(INT('Data Sheet'!$B$19) &amp; "." &amp; RIGHT(BN54,3))
            )
        ),
        "OK"
    )
)</f>
        <v>OK</v>
      </c>
      <c r="P54" s="23" t="str">
        <f>IF(BR54&lt;&gt;"",
    IF(INT('Data Sheet'!$A$19)=INT('Data Sheet'!$B$15),
        --(INT('Data Sheet'!$A$15) &amp; "." &amp; BR54),
        IF(AND((--(INT('Data Sheet'!$A$15) &amp; "." &amp; BR54)&gt;=--('Data Sheet'!$A$15)), (--(INT('Data Sheet'!$A$15) &amp; "." &amp; BR54)&lt;=--('Data Sheet'!$B$15))),
            --(INT('Data Sheet'!$A$15) &amp; "." &amp; BR54),
            --(INT('Data Sheet'!$B$15) &amp; "." &amp; BR54)
        )
    ),
    IF(BQ54&lt;&gt;"",
        IF(INT('Data Sheet'!$A$15)=INT('Data Sheet'!$B$15),
            --(INT('Data Sheet'!$A$15) &amp; "." &amp; LEFT(BQ54,3)),
            IF(AND((--(INT('Data Sheet'!$A$15) &amp; "." &amp; LEFT(BQ54,3))&gt;=--('Data Sheet'!$A$15)), (--(INT('Data Sheet'!$A$15) &amp; "." &amp; LEFT(BQ54,3))&lt;=--('Data Sheet'!$B$15))),
                --(INT('Data Sheet'!$A$15) &amp; "." &amp; LEFT(BQ54,3)),
                --(INT('Data Sheet'!$B$15) &amp; "." &amp; LEFT(BQ54,3))
            )
        ),
        "OK"
    )
)</f>
        <v>OK</v>
      </c>
      <c r="Q54" s="23" t="str">
        <f>IF(BS54&lt;&gt;"",
    IF(INT('Data Sheet'!$A$19)=INT('Data Sheet'!$B$15),
        --(INT('Data Sheet'!$A$15) &amp; "." &amp; BS54),
        IF(AND((--(INT('Data Sheet'!$A$15) &amp; "." &amp; BS54)&gt;=--('Data Sheet'!$A$15)), (--(INT('Data Sheet'!$A$15) &amp; "." &amp; BS54)&lt;=--('Data Sheet'!$B$15))),
            --(INT('Data Sheet'!$A$15) &amp; "." &amp; BS54),
            --(INT('Data Sheet'!$B$15) &amp; "." &amp; BS54)
        )
    ),
    IF(BQ54&lt;&gt;"",
        IF(INT('Data Sheet'!$A$15)=INT('Data Sheet'!$B$15),
            --(INT('Data Sheet'!$A$15) &amp; "." &amp; RIGHT(BQ54,3)),
            IF(AND((--(INT('Data Sheet'!$A$15) &amp; "." &amp; RIGHT(BQ54,3))&gt;=--('Data Sheet'!$A$15)), (--(INT('Data Sheet'!$A$15) &amp; "." &amp; RIGHT(BQ54,3))&lt;=--('Data Sheet'!$B$15))),
                --(INT('Data Sheet'!$A$15) &amp; "." &amp; RIGHT(BQ54,3)),
                --(INT('Data Sheet'!$B$15) &amp; "." &amp; RIGHT(BQ54,3))
            )
        ),
        "OK"
    )
)</f>
        <v>OK</v>
      </c>
      <c r="R54" s="20"/>
      <c r="S54" s="20"/>
      <c r="T54" s="20"/>
      <c r="U54" s="20"/>
      <c r="V54" s="20"/>
      <c r="W54" s="20"/>
      <c r="X54" s="20"/>
      <c r="Y54" s="20"/>
      <c r="Z54" s="20"/>
      <c r="AA54" s="55"/>
      <c r="AB54" s="55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1"/>
      <c r="AR54" s="21"/>
      <c r="AS54" s="21"/>
      <c r="AT54" s="21"/>
      <c r="AU54" s="21"/>
      <c r="AV54" s="21"/>
      <c r="AW54" s="22"/>
      <c r="AX54" s="99"/>
      <c r="AY54" s="20"/>
      <c r="AZ54" s="20"/>
      <c r="BA54" s="22"/>
      <c r="BC54" s="80"/>
      <c r="BD54" s="80"/>
      <c r="BE54" s="80"/>
      <c r="BF54" s="80"/>
      <c r="BG54" s="2" t="str">
        <f t="shared" si="3"/>
        <v/>
      </c>
      <c r="BH54" s="78">
        <f t="shared" si="2"/>
        <v>0</v>
      </c>
    </row>
    <row r="55" spans="2:60" x14ac:dyDescent="0.2">
      <c r="B55" s="14">
        <f t="shared" si="4"/>
        <v>47</v>
      </c>
      <c r="C55" s="15" t="str">
        <f>CONCATENATE('Data Sheet'!$B$8,'Data Sheet'!$G$2)</f>
        <v>" HWDP</v>
      </c>
      <c r="D55" s="95" t="str">
        <f t="shared" si="5"/>
        <v/>
      </c>
      <c r="E55" s="15" t="str">
        <f>IF('Sum HWDP'!$D$10="TH-Hill DS-1 Vol 3 CAT 2: Clean and Visual Ends only","N/A","OK")</f>
        <v>OK</v>
      </c>
      <c r="F55" s="15" t="str">
        <f>IF('Sum HWDP'!$D$10="TH-Hill DS-1 Vol 3 CAT 2: Clean and Visual Ends only","N/A","OK")</f>
        <v>OK</v>
      </c>
      <c r="G55" s="17"/>
      <c r="H55" s="17"/>
      <c r="I55" s="17" t="s">
        <v>51</v>
      </c>
      <c r="J55" s="17" t="str">
        <f t="shared" si="6"/>
        <v>OK</v>
      </c>
      <c r="K55" s="17" t="str">
        <f t="shared" si="6"/>
        <v>OK</v>
      </c>
      <c r="L55" s="17" t="str">
        <f>IF('Data Sheet'!$B$9="NC-50","N/A","OK")</f>
        <v>OK</v>
      </c>
      <c r="M55" s="17" t="str">
        <f>IF('Data Sheet'!$B$9="NC-50","N/A","OK")</f>
        <v>OK</v>
      </c>
      <c r="N55" s="23" t="str">
        <f>IF(BO55&lt;&gt;"",
    IF(INT('Data Sheet'!$A$19)=INT('Data Sheet'!$B$19),
        --(INT('Data Sheet'!$A$19) &amp; "." &amp; BO55),
        IF(AND((--(INT('Data Sheet'!$A$19) &amp; "." &amp; BO55)&gt;=--('Data Sheet'!$A$19)), (--(INT('Data Sheet'!$A$19) &amp; "." &amp; BO55)&lt;=--('Data Sheet'!$B$19))),
            --(INT('Data Sheet'!$A$19) &amp; "." &amp; BO55),
            --(INT('Data Sheet'!$B$19) &amp; "." &amp; BO55)
        )
    ),
    IF(BN55&lt;&gt;"",
        IF(INT('Data Sheet'!$A$19)=INT('Data Sheet'!$B$19),
            --(INT('Data Sheet'!$A$19) &amp; "." &amp; LEFT(BN55,3)),
            IF(AND((--(INT('Data Sheet'!$A$19) &amp; "." &amp; LEFT(BN55,3))&gt;=--('Data Sheet'!$A$19)), (--(INT('Data Sheet'!$A$19) &amp; "." &amp; LEFT(BN55,3))&lt;=--('Data Sheet'!$B$19))),
                --(INT('Data Sheet'!$A$19) &amp; "." &amp; LEFT(BN55,3)),
                --(INT('Data Sheet'!$B$19) &amp; "." &amp; LEFT(BN55,3))
            )
        ),
        "OK"
    )
)</f>
        <v>OK</v>
      </c>
      <c r="O55" s="23" t="str">
        <f>IF(BP55&lt;&gt;"",
    IF(INT('Data Sheet'!$A$19)=INT('Data Sheet'!$B$19),
        --(INT('Data Sheet'!$A$19) &amp; "." &amp; BP55),
        IF(AND((--(INT('Data Sheet'!$A$19) &amp; "." &amp; BP55)&gt;=--('Data Sheet'!$A$19)), (--(INT('Data Sheet'!$A$19) &amp; "." &amp; BP55)&lt;=--('Data Sheet'!$B$19))),
            --(INT('Data Sheet'!$A$19) &amp; "." &amp; BP55),
            --(INT('Data Sheet'!$B$19) &amp; "." &amp; BP55)
        )
    ),
    IF(BN55&lt;&gt;"",
        IF(INT('Data Sheet'!$A$19)=INT('Data Sheet'!$B$19),
            --(INT('Data Sheet'!$A$19) &amp; "." &amp; RIGHT(BN55,3)),
            IF(AND((--(INT('Data Sheet'!$A$19) &amp; "." &amp; RIGHT(BN55,3))&gt;=--('Data Sheet'!$A$19)), (--(INT('Data Sheet'!$A$19) &amp; "." &amp; RIGHT(BN55,3))&lt;=--('Data Sheet'!$B$19))),
                --(INT('Data Sheet'!$A$19) &amp; "." &amp; RIGHT(BN55,3)),
                --(INT('Data Sheet'!$B$19) &amp; "." &amp; RIGHT(BN55,3))
            )
        ),
        "OK"
    )
)</f>
        <v>OK</v>
      </c>
      <c r="P55" s="23" t="str">
        <f>IF(BR55&lt;&gt;"",
    IF(INT('Data Sheet'!$A$19)=INT('Data Sheet'!$B$15),
        --(INT('Data Sheet'!$A$15) &amp; "." &amp; BR55),
        IF(AND((--(INT('Data Sheet'!$A$15) &amp; "." &amp; BR55)&gt;=--('Data Sheet'!$A$15)), (--(INT('Data Sheet'!$A$15) &amp; "." &amp; BR55)&lt;=--('Data Sheet'!$B$15))),
            --(INT('Data Sheet'!$A$15) &amp; "." &amp; BR55),
            --(INT('Data Sheet'!$B$15) &amp; "." &amp; BR55)
        )
    ),
    IF(BQ55&lt;&gt;"",
        IF(INT('Data Sheet'!$A$15)=INT('Data Sheet'!$B$15),
            --(INT('Data Sheet'!$A$15) &amp; "." &amp; LEFT(BQ55,3)),
            IF(AND((--(INT('Data Sheet'!$A$15) &amp; "." &amp; LEFT(BQ55,3))&gt;=--('Data Sheet'!$A$15)), (--(INT('Data Sheet'!$A$15) &amp; "." &amp; LEFT(BQ55,3))&lt;=--('Data Sheet'!$B$15))),
                --(INT('Data Sheet'!$A$15) &amp; "." &amp; LEFT(BQ55,3)),
                --(INT('Data Sheet'!$B$15) &amp; "." &amp; LEFT(BQ55,3))
            )
        ),
        "OK"
    )
)</f>
        <v>OK</v>
      </c>
      <c r="Q55" s="23" t="str">
        <f>IF(BS55&lt;&gt;"",
    IF(INT('Data Sheet'!$A$19)=INT('Data Sheet'!$B$15),
        --(INT('Data Sheet'!$A$15) &amp; "." &amp; BS55),
        IF(AND((--(INT('Data Sheet'!$A$15) &amp; "." &amp; BS55)&gt;=--('Data Sheet'!$A$15)), (--(INT('Data Sheet'!$A$15) &amp; "." &amp; BS55)&lt;=--('Data Sheet'!$B$15))),
            --(INT('Data Sheet'!$A$15) &amp; "." &amp; BS55),
            --(INT('Data Sheet'!$B$15) &amp; "." &amp; BS55)
        )
    ),
    IF(BQ55&lt;&gt;"",
        IF(INT('Data Sheet'!$A$15)=INT('Data Sheet'!$B$15),
            --(INT('Data Sheet'!$A$15) &amp; "." &amp; RIGHT(BQ55,3)),
            IF(AND((--(INT('Data Sheet'!$A$15) &amp; "." &amp; RIGHT(BQ55,3))&gt;=--('Data Sheet'!$A$15)), (--(INT('Data Sheet'!$A$15) &amp; "." &amp; RIGHT(BQ55,3))&lt;=--('Data Sheet'!$B$15))),
                --(INT('Data Sheet'!$A$15) &amp; "." &amp; RIGHT(BQ55,3)),
                --(INT('Data Sheet'!$B$15) &amp; "." &amp; RIGHT(BQ55,3))
            )
        ),
        "OK"
    )
)</f>
        <v>OK</v>
      </c>
      <c r="R55" s="20"/>
      <c r="S55" s="20"/>
      <c r="T55" s="20"/>
      <c r="U55" s="20"/>
      <c r="V55" s="20"/>
      <c r="W55" s="20"/>
      <c r="X55" s="20"/>
      <c r="Y55" s="20"/>
      <c r="Z55" s="20"/>
      <c r="AA55" s="55"/>
      <c r="AB55" s="55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1"/>
      <c r="AR55" s="21"/>
      <c r="AS55" s="21"/>
      <c r="AT55" s="21"/>
      <c r="AU55" s="21"/>
      <c r="AV55" s="21"/>
      <c r="AW55" s="22"/>
      <c r="AX55" s="99"/>
      <c r="AY55" s="20"/>
      <c r="AZ55" s="20"/>
      <c r="BA55" s="22"/>
      <c r="BC55" s="80"/>
      <c r="BD55" s="80"/>
      <c r="BE55" s="80"/>
      <c r="BF55" s="80"/>
      <c r="BG55" s="2" t="str">
        <f t="shared" si="3"/>
        <v/>
      </c>
      <c r="BH55" s="78">
        <f t="shared" si="2"/>
        <v>0</v>
      </c>
    </row>
    <row r="56" spans="2:60" x14ac:dyDescent="0.2">
      <c r="B56" s="14">
        <f t="shared" si="4"/>
        <v>48</v>
      </c>
      <c r="C56" s="15" t="str">
        <f>CONCATENATE('Data Sheet'!$B$8,'Data Sheet'!$G$2)</f>
        <v>" HWDP</v>
      </c>
      <c r="D56" s="95" t="str">
        <f t="shared" si="5"/>
        <v/>
      </c>
      <c r="E56" s="15" t="str">
        <f>IF('Sum HWDP'!$D$10="TH-Hill DS-1 Vol 3 CAT 2: Clean and Visual Ends only","N/A","OK")</f>
        <v>OK</v>
      </c>
      <c r="F56" s="15" t="str">
        <f>IF('Sum HWDP'!$D$10="TH-Hill DS-1 Vol 3 CAT 2: Clean and Visual Ends only","N/A","OK")</f>
        <v>OK</v>
      </c>
      <c r="G56" s="17"/>
      <c r="H56" s="17"/>
      <c r="I56" s="17" t="s">
        <v>51</v>
      </c>
      <c r="J56" s="17" t="str">
        <f t="shared" si="6"/>
        <v>OK</v>
      </c>
      <c r="K56" s="17" t="str">
        <f t="shared" si="6"/>
        <v>OK</v>
      </c>
      <c r="L56" s="17" t="str">
        <f>IF('Data Sheet'!$B$9="NC-50","N/A","OK")</f>
        <v>OK</v>
      </c>
      <c r="M56" s="17" t="str">
        <f>IF('Data Sheet'!$B$9="NC-50","N/A","OK")</f>
        <v>OK</v>
      </c>
      <c r="N56" s="23" t="str">
        <f>IF(BO56&lt;&gt;"",
    IF(INT('Data Sheet'!$A$19)=INT('Data Sheet'!$B$19),
        --(INT('Data Sheet'!$A$19) &amp; "." &amp; BO56),
        IF(AND((--(INT('Data Sheet'!$A$19) &amp; "." &amp; BO56)&gt;=--('Data Sheet'!$A$19)), (--(INT('Data Sheet'!$A$19) &amp; "." &amp; BO56)&lt;=--('Data Sheet'!$B$19))),
            --(INT('Data Sheet'!$A$19) &amp; "." &amp; BO56),
            --(INT('Data Sheet'!$B$19) &amp; "." &amp; BO56)
        )
    ),
    IF(BN56&lt;&gt;"",
        IF(INT('Data Sheet'!$A$19)=INT('Data Sheet'!$B$19),
            --(INT('Data Sheet'!$A$19) &amp; "." &amp; LEFT(BN56,3)),
            IF(AND((--(INT('Data Sheet'!$A$19) &amp; "." &amp; LEFT(BN56,3))&gt;=--('Data Sheet'!$A$19)), (--(INT('Data Sheet'!$A$19) &amp; "." &amp; LEFT(BN56,3))&lt;=--('Data Sheet'!$B$19))),
                --(INT('Data Sheet'!$A$19) &amp; "." &amp; LEFT(BN56,3)),
                --(INT('Data Sheet'!$B$19) &amp; "." &amp; LEFT(BN56,3))
            )
        ),
        "OK"
    )
)</f>
        <v>OK</v>
      </c>
      <c r="O56" s="23" t="str">
        <f>IF(BP56&lt;&gt;"",
    IF(INT('Data Sheet'!$A$19)=INT('Data Sheet'!$B$19),
        --(INT('Data Sheet'!$A$19) &amp; "." &amp; BP56),
        IF(AND((--(INT('Data Sheet'!$A$19) &amp; "." &amp; BP56)&gt;=--('Data Sheet'!$A$19)), (--(INT('Data Sheet'!$A$19) &amp; "." &amp; BP56)&lt;=--('Data Sheet'!$B$19))),
            --(INT('Data Sheet'!$A$19) &amp; "." &amp; BP56),
            --(INT('Data Sheet'!$B$19) &amp; "." &amp; BP56)
        )
    ),
    IF(BN56&lt;&gt;"",
        IF(INT('Data Sheet'!$A$19)=INT('Data Sheet'!$B$19),
            --(INT('Data Sheet'!$A$19) &amp; "." &amp; RIGHT(BN56,3)),
            IF(AND((--(INT('Data Sheet'!$A$19) &amp; "." &amp; RIGHT(BN56,3))&gt;=--('Data Sheet'!$A$19)), (--(INT('Data Sheet'!$A$19) &amp; "." &amp; RIGHT(BN56,3))&lt;=--('Data Sheet'!$B$19))),
                --(INT('Data Sheet'!$A$19) &amp; "." &amp; RIGHT(BN56,3)),
                --(INT('Data Sheet'!$B$19) &amp; "." &amp; RIGHT(BN56,3))
            )
        ),
        "OK"
    )
)</f>
        <v>OK</v>
      </c>
      <c r="P56" s="23" t="str">
        <f>IF(BR56&lt;&gt;"",
    IF(INT('Data Sheet'!$A$19)=INT('Data Sheet'!$B$15),
        --(INT('Data Sheet'!$A$15) &amp; "." &amp; BR56),
        IF(AND((--(INT('Data Sheet'!$A$15) &amp; "." &amp; BR56)&gt;=--('Data Sheet'!$A$15)), (--(INT('Data Sheet'!$A$15) &amp; "." &amp; BR56)&lt;=--('Data Sheet'!$B$15))),
            --(INT('Data Sheet'!$A$15) &amp; "." &amp; BR56),
            --(INT('Data Sheet'!$B$15) &amp; "." &amp; BR56)
        )
    ),
    IF(BQ56&lt;&gt;"",
        IF(INT('Data Sheet'!$A$15)=INT('Data Sheet'!$B$15),
            --(INT('Data Sheet'!$A$15) &amp; "." &amp; LEFT(BQ56,3)),
            IF(AND((--(INT('Data Sheet'!$A$15) &amp; "." &amp; LEFT(BQ56,3))&gt;=--('Data Sheet'!$A$15)), (--(INT('Data Sheet'!$A$15) &amp; "." &amp; LEFT(BQ56,3))&lt;=--('Data Sheet'!$B$15))),
                --(INT('Data Sheet'!$A$15) &amp; "." &amp; LEFT(BQ56,3)),
                --(INT('Data Sheet'!$B$15) &amp; "." &amp; LEFT(BQ56,3))
            )
        ),
        "OK"
    )
)</f>
        <v>OK</v>
      </c>
      <c r="Q56" s="23" t="str">
        <f>IF(BS56&lt;&gt;"",
    IF(INT('Data Sheet'!$A$19)=INT('Data Sheet'!$B$15),
        --(INT('Data Sheet'!$A$15) &amp; "." &amp; BS56),
        IF(AND((--(INT('Data Sheet'!$A$15) &amp; "." &amp; BS56)&gt;=--('Data Sheet'!$A$15)), (--(INT('Data Sheet'!$A$15) &amp; "." &amp; BS56)&lt;=--('Data Sheet'!$B$15))),
            --(INT('Data Sheet'!$A$15) &amp; "." &amp; BS56),
            --(INT('Data Sheet'!$B$15) &amp; "." &amp; BS56)
        )
    ),
    IF(BQ56&lt;&gt;"",
        IF(INT('Data Sheet'!$A$15)=INT('Data Sheet'!$B$15),
            --(INT('Data Sheet'!$A$15) &amp; "." &amp; RIGHT(BQ56,3)),
            IF(AND((--(INT('Data Sheet'!$A$15) &amp; "." &amp; RIGHT(BQ56,3))&gt;=--('Data Sheet'!$A$15)), (--(INT('Data Sheet'!$A$15) &amp; "." &amp; RIGHT(BQ56,3))&lt;=--('Data Sheet'!$B$15))),
                --(INT('Data Sheet'!$A$15) &amp; "." &amp; RIGHT(BQ56,3)),
                --(INT('Data Sheet'!$B$15) &amp; "." &amp; RIGHT(BQ56,3))
            )
        ),
        "OK"
    )
)</f>
        <v>OK</v>
      </c>
      <c r="R56" s="20"/>
      <c r="S56" s="20"/>
      <c r="T56" s="20"/>
      <c r="U56" s="20"/>
      <c r="V56" s="20"/>
      <c r="W56" s="20"/>
      <c r="X56" s="20"/>
      <c r="Y56" s="20"/>
      <c r="Z56" s="20"/>
      <c r="AA56" s="55"/>
      <c r="AB56" s="55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1"/>
      <c r="AR56" s="21"/>
      <c r="AS56" s="21"/>
      <c r="AT56" s="21"/>
      <c r="AU56" s="21"/>
      <c r="AV56" s="21"/>
      <c r="AW56" s="22"/>
      <c r="AX56" s="99"/>
      <c r="AY56" s="20"/>
      <c r="AZ56" s="20"/>
      <c r="BA56" s="22"/>
      <c r="BC56" s="80"/>
      <c r="BD56" s="80"/>
      <c r="BE56" s="80"/>
      <c r="BF56" s="80"/>
      <c r="BG56" s="2" t="str">
        <f t="shared" si="3"/>
        <v/>
      </c>
      <c r="BH56" s="78">
        <f t="shared" si="2"/>
        <v>0</v>
      </c>
    </row>
    <row r="57" spans="2:60" x14ac:dyDescent="0.2">
      <c r="B57" s="14">
        <f t="shared" si="4"/>
        <v>49</v>
      </c>
      <c r="C57" s="15" t="str">
        <f>CONCATENATE('Data Sheet'!$B$8,'Data Sheet'!$G$2)</f>
        <v>" HWDP</v>
      </c>
      <c r="D57" s="95" t="str">
        <f t="shared" si="5"/>
        <v/>
      </c>
      <c r="E57" s="15" t="str">
        <f>IF('Sum HWDP'!$D$10="TH-Hill DS-1 Vol 3 CAT 2: Clean and Visual Ends only","N/A","OK")</f>
        <v>OK</v>
      </c>
      <c r="F57" s="15" t="str">
        <f>IF('Sum HWDP'!$D$10="TH-Hill DS-1 Vol 3 CAT 2: Clean and Visual Ends only","N/A","OK")</f>
        <v>OK</v>
      </c>
      <c r="G57" s="17"/>
      <c r="H57" s="17"/>
      <c r="I57" s="17" t="s">
        <v>51</v>
      </c>
      <c r="J57" s="17" t="str">
        <f t="shared" si="6"/>
        <v>OK</v>
      </c>
      <c r="K57" s="17" t="str">
        <f t="shared" si="6"/>
        <v>OK</v>
      </c>
      <c r="L57" s="17" t="str">
        <f>IF('Data Sheet'!$B$9="NC-50","N/A","OK")</f>
        <v>OK</v>
      </c>
      <c r="M57" s="17" t="str">
        <f>IF('Data Sheet'!$B$9="NC-50","N/A","OK")</f>
        <v>OK</v>
      </c>
      <c r="N57" s="23" t="str">
        <f>IF(BO57&lt;&gt;"",
    IF(INT('Data Sheet'!$A$19)=INT('Data Sheet'!$B$19),
        --(INT('Data Sheet'!$A$19) &amp; "." &amp; BO57),
        IF(AND((--(INT('Data Sheet'!$A$19) &amp; "." &amp; BO57)&gt;=--('Data Sheet'!$A$19)), (--(INT('Data Sheet'!$A$19) &amp; "." &amp; BO57)&lt;=--('Data Sheet'!$B$19))),
            --(INT('Data Sheet'!$A$19) &amp; "." &amp; BO57),
            --(INT('Data Sheet'!$B$19) &amp; "." &amp; BO57)
        )
    ),
    IF(BN57&lt;&gt;"",
        IF(INT('Data Sheet'!$A$19)=INT('Data Sheet'!$B$19),
            --(INT('Data Sheet'!$A$19) &amp; "." &amp; LEFT(BN57,3)),
            IF(AND((--(INT('Data Sheet'!$A$19) &amp; "." &amp; LEFT(BN57,3))&gt;=--('Data Sheet'!$A$19)), (--(INT('Data Sheet'!$A$19) &amp; "." &amp; LEFT(BN57,3))&lt;=--('Data Sheet'!$B$19))),
                --(INT('Data Sheet'!$A$19) &amp; "." &amp; LEFT(BN57,3)),
                --(INT('Data Sheet'!$B$19) &amp; "." &amp; LEFT(BN57,3))
            )
        ),
        "OK"
    )
)</f>
        <v>OK</v>
      </c>
      <c r="O57" s="23" t="str">
        <f>IF(BP57&lt;&gt;"",
    IF(INT('Data Sheet'!$A$19)=INT('Data Sheet'!$B$19),
        --(INT('Data Sheet'!$A$19) &amp; "." &amp; BP57),
        IF(AND((--(INT('Data Sheet'!$A$19) &amp; "." &amp; BP57)&gt;=--('Data Sheet'!$A$19)), (--(INT('Data Sheet'!$A$19) &amp; "." &amp; BP57)&lt;=--('Data Sheet'!$B$19))),
            --(INT('Data Sheet'!$A$19) &amp; "." &amp; BP57),
            --(INT('Data Sheet'!$B$19) &amp; "." &amp; BP57)
        )
    ),
    IF(BN57&lt;&gt;"",
        IF(INT('Data Sheet'!$A$19)=INT('Data Sheet'!$B$19),
            --(INT('Data Sheet'!$A$19) &amp; "." &amp; RIGHT(BN57,3)),
            IF(AND((--(INT('Data Sheet'!$A$19) &amp; "." &amp; RIGHT(BN57,3))&gt;=--('Data Sheet'!$A$19)), (--(INT('Data Sheet'!$A$19) &amp; "." &amp; RIGHT(BN57,3))&lt;=--('Data Sheet'!$B$19))),
                --(INT('Data Sheet'!$A$19) &amp; "." &amp; RIGHT(BN57,3)),
                --(INT('Data Sheet'!$B$19) &amp; "." &amp; RIGHT(BN57,3))
            )
        ),
        "OK"
    )
)</f>
        <v>OK</v>
      </c>
      <c r="P57" s="23" t="str">
        <f>IF(BR57&lt;&gt;"",
    IF(INT('Data Sheet'!$A$19)=INT('Data Sheet'!$B$15),
        --(INT('Data Sheet'!$A$15) &amp; "." &amp; BR57),
        IF(AND((--(INT('Data Sheet'!$A$15) &amp; "." &amp; BR57)&gt;=--('Data Sheet'!$A$15)), (--(INT('Data Sheet'!$A$15) &amp; "." &amp; BR57)&lt;=--('Data Sheet'!$B$15))),
            --(INT('Data Sheet'!$A$15) &amp; "." &amp; BR57),
            --(INT('Data Sheet'!$B$15) &amp; "." &amp; BR57)
        )
    ),
    IF(BQ57&lt;&gt;"",
        IF(INT('Data Sheet'!$A$15)=INT('Data Sheet'!$B$15),
            --(INT('Data Sheet'!$A$15) &amp; "." &amp; LEFT(BQ57,3)),
            IF(AND((--(INT('Data Sheet'!$A$15) &amp; "." &amp; LEFT(BQ57,3))&gt;=--('Data Sheet'!$A$15)), (--(INT('Data Sheet'!$A$15) &amp; "." &amp; LEFT(BQ57,3))&lt;=--('Data Sheet'!$B$15))),
                --(INT('Data Sheet'!$A$15) &amp; "." &amp; LEFT(BQ57,3)),
                --(INT('Data Sheet'!$B$15) &amp; "." &amp; LEFT(BQ57,3))
            )
        ),
        "OK"
    )
)</f>
        <v>OK</v>
      </c>
      <c r="Q57" s="23" t="str">
        <f>IF(BS57&lt;&gt;"",
    IF(INT('Data Sheet'!$A$19)=INT('Data Sheet'!$B$15),
        --(INT('Data Sheet'!$A$15) &amp; "." &amp; BS57),
        IF(AND((--(INT('Data Sheet'!$A$15) &amp; "." &amp; BS57)&gt;=--('Data Sheet'!$A$15)), (--(INT('Data Sheet'!$A$15) &amp; "." &amp; BS57)&lt;=--('Data Sheet'!$B$15))),
            --(INT('Data Sheet'!$A$15) &amp; "." &amp; BS57),
            --(INT('Data Sheet'!$B$15) &amp; "." &amp; BS57)
        )
    ),
    IF(BQ57&lt;&gt;"",
        IF(INT('Data Sheet'!$A$15)=INT('Data Sheet'!$B$15),
            --(INT('Data Sheet'!$A$15) &amp; "." &amp; RIGHT(BQ57,3)),
            IF(AND((--(INT('Data Sheet'!$A$15) &amp; "." &amp; RIGHT(BQ57,3))&gt;=--('Data Sheet'!$A$15)), (--(INT('Data Sheet'!$A$15) &amp; "." &amp; RIGHT(BQ57,3))&lt;=--('Data Sheet'!$B$15))),
                --(INT('Data Sheet'!$A$15) &amp; "." &amp; RIGHT(BQ57,3)),
                --(INT('Data Sheet'!$B$15) &amp; "." &amp; RIGHT(BQ57,3))
            )
        ),
        "OK"
    )
)</f>
        <v>OK</v>
      </c>
      <c r="R57" s="20"/>
      <c r="S57" s="20"/>
      <c r="T57" s="20"/>
      <c r="U57" s="20"/>
      <c r="V57" s="20"/>
      <c r="W57" s="20"/>
      <c r="X57" s="20"/>
      <c r="Y57" s="20"/>
      <c r="Z57" s="20"/>
      <c r="AA57" s="55"/>
      <c r="AB57" s="55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1"/>
      <c r="AR57" s="21"/>
      <c r="AS57" s="21"/>
      <c r="AT57" s="21"/>
      <c r="AU57" s="21"/>
      <c r="AV57" s="21"/>
      <c r="AW57" s="22"/>
      <c r="AX57" s="99"/>
      <c r="AY57" s="20"/>
      <c r="AZ57" s="20"/>
      <c r="BA57" s="22"/>
      <c r="BC57" s="80"/>
      <c r="BD57" s="80"/>
      <c r="BE57" s="80"/>
      <c r="BF57" s="80"/>
      <c r="BG57" s="2" t="str">
        <f t="shared" si="3"/>
        <v/>
      </c>
      <c r="BH57" s="78">
        <f t="shared" si="2"/>
        <v>0</v>
      </c>
    </row>
    <row r="58" spans="2:60" x14ac:dyDescent="0.2">
      <c r="B58" s="14">
        <f t="shared" si="4"/>
        <v>50</v>
      </c>
      <c r="C58" s="15" t="str">
        <f>CONCATENATE('Data Sheet'!$B$8,'Data Sheet'!$G$2)</f>
        <v>" HWDP</v>
      </c>
      <c r="D58" s="95" t="str">
        <f t="shared" si="5"/>
        <v/>
      </c>
      <c r="E58" s="15" t="str">
        <f>IF('Sum HWDP'!$D$10="TH-Hill DS-1 Vol 3 CAT 2: Clean and Visual Ends only","N/A","OK")</f>
        <v>OK</v>
      </c>
      <c r="F58" s="15" t="str">
        <f>IF('Sum HWDP'!$D$10="TH-Hill DS-1 Vol 3 CAT 2: Clean and Visual Ends only","N/A","OK")</f>
        <v>OK</v>
      </c>
      <c r="G58" s="17"/>
      <c r="H58" s="17"/>
      <c r="I58" s="17" t="s">
        <v>51</v>
      </c>
      <c r="J58" s="17" t="str">
        <f t="shared" si="6"/>
        <v>OK</v>
      </c>
      <c r="K58" s="17" t="str">
        <f t="shared" si="6"/>
        <v>OK</v>
      </c>
      <c r="L58" s="17" t="str">
        <f>IF('Data Sheet'!$B$9="NC-50","N/A","OK")</f>
        <v>OK</v>
      </c>
      <c r="M58" s="17" t="str">
        <f>IF('Data Sheet'!$B$9="NC-50","N/A","OK")</f>
        <v>OK</v>
      </c>
      <c r="N58" s="23" t="str">
        <f>IF(BO58&lt;&gt;"",
    IF(INT('Data Sheet'!$A$19)=INT('Data Sheet'!$B$19),
        --(INT('Data Sheet'!$A$19) &amp; "." &amp; BO58),
        IF(AND((--(INT('Data Sheet'!$A$19) &amp; "." &amp; BO58)&gt;=--('Data Sheet'!$A$19)), (--(INT('Data Sheet'!$A$19) &amp; "." &amp; BO58)&lt;=--('Data Sheet'!$B$19))),
            --(INT('Data Sheet'!$A$19) &amp; "." &amp; BO58),
            --(INT('Data Sheet'!$B$19) &amp; "." &amp; BO58)
        )
    ),
    IF(BN58&lt;&gt;"",
        IF(INT('Data Sheet'!$A$19)=INT('Data Sheet'!$B$19),
            --(INT('Data Sheet'!$A$19) &amp; "." &amp; LEFT(BN58,3)),
            IF(AND((--(INT('Data Sheet'!$A$19) &amp; "." &amp; LEFT(BN58,3))&gt;=--('Data Sheet'!$A$19)), (--(INT('Data Sheet'!$A$19) &amp; "." &amp; LEFT(BN58,3))&lt;=--('Data Sheet'!$B$19))),
                --(INT('Data Sheet'!$A$19) &amp; "." &amp; LEFT(BN58,3)),
                --(INT('Data Sheet'!$B$19) &amp; "." &amp; LEFT(BN58,3))
            )
        ),
        "OK"
    )
)</f>
        <v>OK</v>
      </c>
      <c r="O58" s="23" t="str">
        <f>IF(BP58&lt;&gt;"",
    IF(INT('Data Sheet'!$A$19)=INT('Data Sheet'!$B$19),
        --(INT('Data Sheet'!$A$19) &amp; "." &amp; BP58),
        IF(AND((--(INT('Data Sheet'!$A$19) &amp; "." &amp; BP58)&gt;=--('Data Sheet'!$A$19)), (--(INT('Data Sheet'!$A$19) &amp; "." &amp; BP58)&lt;=--('Data Sheet'!$B$19))),
            --(INT('Data Sheet'!$A$19) &amp; "." &amp; BP58),
            --(INT('Data Sheet'!$B$19) &amp; "." &amp; BP58)
        )
    ),
    IF(BN58&lt;&gt;"",
        IF(INT('Data Sheet'!$A$19)=INT('Data Sheet'!$B$19),
            --(INT('Data Sheet'!$A$19) &amp; "." &amp; RIGHT(BN58,3)),
            IF(AND((--(INT('Data Sheet'!$A$19) &amp; "." &amp; RIGHT(BN58,3))&gt;=--('Data Sheet'!$A$19)), (--(INT('Data Sheet'!$A$19) &amp; "." &amp; RIGHT(BN58,3))&lt;=--('Data Sheet'!$B$19))),
                --(INT('Data Sheet'!$A$19) &amp; "." &amp; RIGHT(BN58,3)),
                --(INT('Data Sheet'!$B$19) &amp; "." &amp; RIGHT(BN58,3))
            )
        ),
        "OK"
    )
)</f>
        <v>OK</v>
      </c>
      <c r="P58" s="23" t="str">
        <f>IF(BR58&lt;&gt;"",
    IF(INT('Data Sheet'!$A$19)=INT('Data Sheet'!$B$15),
        --(INT('Data Sheet'!$A$15) &amp; "." &amp; BR58),
        IF(AND((--(INT('Data Sheet'!$A$15) &amp; "." &amp; BR58)&gt;=--('Data Sheet'!$A$15)), (--(INT('Data Sheet'!$A$15) &amp; "." &amp; BR58)&lt;=--('Data Sheet'!$B$15))),
            --(INT('Data Sheet'!$A$15) &amp; "." &amp; BR58),
            --(INT('Data Sheet'!$B$15) &amp; "." &amp; BR58)
        )
    ),
    IF(BQ58&lt;&gt;"",
        IF(INT('Data Sheet'!$A$15)=INT('Data Sheet'!$B$15),
            --(INT('Data Sheet'!$A$15) &amp; "." &amp; LEFT(BQ58,3)),
            IF(AND((--(INT('Data Sheet'!$A$15) &amp; "." &amp; LEFT(BQ58,3))&gt;=--('Data Sheet'!$A$15)), (--(INT('Data Sheet'!$A$15) &amp; "." &amp; LEFT(BQ58,3))&lt;=--('Data Sheet'!$B$15))),
                --(INT('Data Sheet'!$A$15) &amp; "." &amp; LEFT(BQ58,3)),
                --(INT('Data Sheet'!$B$15) &amp; "." &amp; LEFT(BQ58,3))
            )
        ),
        "OK"
    )
)</f>
        <v>OK</v>
      </c>
      <c r="Q58" s="23" t="str">
        <f>IF(BS58&lt;&gt;"",
    IF(INT('Data Sheet'!$A$19)=INT('Data Sheet'!$B$15),
        --(INT('Data Sheet'!$A$15) &amp; "." &amp; BS58),
        IF(AND((--(INT('Data Sheet'!$A$15) &amp; "." &amp; BS58)&gt;=--('Data Sheet'!$A$15)), (--(INT('Data Sheet'!$A$15) &amp; "." &amp; BS58)&lt;=--('Data Sheet'!$B$15))),
            --(INT('Data Sheet'!$A$15) &amp; "." &amp; BS58),
            --(INT('Data Sheet'!$B$15) &amp; "." &amp; BS58)
        )
    ),
    IF(BQ58&lt;&gt;"",
        IF(INT('Data Sheet'!$A$15)=INT('Data Sheet'!$B$15),
            --(INT('Data Sheet'!$A$15) &amp; "." &amp; RIGHT(BQ58,3)),
            IF(AND((--(INT('Data Sheet'!$A$15) &amp; "." &amp; RIGHT(BQ58,3))&gt;=--('Data Sheet'!$A$15)), (--(INT('Data Sheet'!$A$15) &amp; "." &amp; RIGHT(BQ58,3))&lt;=--('Data Sheet'!$B$15))),
                --(INT('Data Sheet'!$A$15) &amp; "." &amp; RIGHT(BQ58,3)),
                --(INT('Data Sheet'!$B$15) &amp; "." &amp; RIGHT(BQ58,3))
            )
        ),
        "OK"
    )
)</f>
        <v>OK</v>
      </c>
      <c r="R58" s="20"/>
      <c r="S58" s="20"/>
      <c r="T58" s="20"/>
      <c r="U58" s="20"/>
      <c r="V58" s="20"/>
      <c r="W58" s="20"/>
      <c r="X58" s="20"/>
      <c r="Y58" s="20"/>
      <c r="Z58" s="20"/>
      <c r="AA58" s="55"/>
      <c r="AB58" s="55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1"/>
      <c r="AR58" s="21"/>
      <c r="AS58" s="21"/>
      <c r="AT58" s="21"/>
      <c r="AU58" s="21"/>
      <c r="AV58" s="21"/>
      <c r="AW58" s="22"/>
      <c r="AX58" s="99"/>
      <c r="AY58" s="20"/>
      <c r="AZ58" s="20"/>
      <c r="BA58" s="22"/>
      <c r="BC58" s="80"/>
      <c r="BD58" s="80"/>
      <c r="BE58" s="80"/>
      <c r="BF58" s="80"/>
      <c r="BG58" s="2" t="str">
        <f t="shared" si="3"/>
        <v/>
      </c>
      <c r="BH58" s="78">
        <f t="shared" si="2"/>
        <v>0</v>
      </c>
    </row>
    <row r="59" spans="2:60" x14ac:dyDescent="0.2">
      <c r="B59" s="14">
        <f t="shared" si="4"/>
        <v>51</v>
      </c>
      <c r="C59" s="15" t="str">
        <f>CONCATENATE('Data Sheet'!$B$8,'Data Sheet'!$G$2)</f>
        <v>" HWDP</v>
      </c>
      <c r="D59" s="95" t="str">
        <f t="shared" si="5"/>
        <v/>
      </c>
      <c r="E59" s="15" t="str">
        <f>IF('Sum HWDP'!$D$10="TH-Hill DS-1 Vol 3 CAT 2: Clean and Visual Ends only","N/A","OK")</f>
        <v>OK</v>
      </c>
      <c r="F59" s="15" t="str">
        <f>IF('Sum HWDP'!$D$10="TH-Hill DS-1 Vol 3 CAT 2: Clean and Visual Ends only","N/A","OK")</f>
        <v>OK</v>
      </c>
      <c r="G59" s="17"/>
      <c r="H59" s="17"/>
      <c r="I59" s="17" t="s">
        <v>51</v>
      </c>
      <c r="J59" s="17" t="str">
        <f t="shared" si="6"/>
        <v>OK</v>
      </c>
      <c r="K59" s="17" t="str">
        <f t="shared" si="6"/>
        <v>OK</v>
      </c>
      <c r="L59" s="17" t="str">
        <f>IF('Data Sheet'!$B$9="NC-50","N/A","OK")</f>
        <v>OK</v>
      </c>
      <c r="M59" s="17" t="str">
        <f>IF('Data Sheet'!$B$9="NC-50","N/A","OK")</f>
        <v>OK</v>
      </c>
      <c r="N59" s="23" t="str">
        <f>IF(BO59&lt;&gt;"",
    IF(INT('Data Sheet'!$A$19)=INT('Data Sheet'!$B$19),
        --(INT('Data Sheet'!$A$19) &amp; "." &amp; BO59),
        IF(AND((--(INT('Data Sheet'!$A$19) &amp; "." &amp; BO59)&gt;=--('Data Sheet'!$A$19)), (--(INT('Data Sheet'!$A$19) &amp; "." &amp; BO59)&lt;=--('Data Sheet'!$B$19))),
            --(INT('Data Sheet'!$A$19) &amp; "." &amp; BO59),
            --(INT('Data Sheet'!$B$19) &amp; "." &amp; BO59)
        )
    ),
    IF(BN59&lt;&gt;"",
        IF(INT('Data Sheet'!$A$19)=INT('Data Sheet'!$B$19),
            --(INT('Data Sheet'!$A$19) &amp; "." &amp; LEFT(BN59,3)),
            IF(AND((--(INT('Data Sheet'!$A$19) &amp; "." &amp; LEFT(BN59,3))&gt;=--('Data Sheet'!$A$19)), (--(INT('Data Sheet'!$A$19) &amp; "." &amp; LEFT(BN59,3))&lt;=--('Data Sheet'!$B$19))),
                --(INT('Data Sheet'!$A$19) &amp; "." &amp; LEFT(BN59,3)),
                --(INT('Data Sheet'!$B$19) &amp; "." &amp; LEFT(BN59,3))
            )
        ),
        "OK"
    )
)</f>
        <v>OK</v>
      </c>
      <c r="O59" s="23" t="str">
        <f>IF(BP59&lt;&gt;"",
    IF(INT('Data Sheet'!$A$19)=INT('Data Sheet'!$B$19),
        --(INT('Data Sheet'!$A$19) &amp; "." &amp; BP59),
        IF(AND((--(INT('Data Sheet'!$A$19) &amp; "." &amp; BP59)&gt;=--('Data Sheet'!$A$19)), (--(INT('Data Sheet'!$A$19) &amp; "." &amp; BP59)&lt;=--('Data Sheet'!$B$19))),
            --(INT('Data Sheet'!$A$19) &amp; "." &amp; BP59),
            --(INT('Data Sheet'!$B$19) &amp; "." &amp; BP59)
        )
    ),
    IF(BN59&lt;&gt;"",
        IF(INT('Data Sheet'!$A$19)=INT('Data Sheet'!$B$19),
            --(INT('Data Sheet'!$A$19) &amp; "." &amp; RIGHT(BN59,3)),
            IF(AND((--(INT('Data Sheet'!$A$19) &amp; "." &amp; RIGHT(BN59,3))&gt;=--('Data Sheet'!$A$19)), (--(INT('Data Sheet'!$A$19) &amp; "." &amp; RIGHT(BN59,3))&lt;=--('Data Sheet'!$B$19))),
                --(INT('Data Sheet'!$A$19) &amp; "." &amp; RIGHT(BN59,3)),
                --(INT('Data Sheet'!$B$19) &amp; "." &amp; RIGHT(BN59,3))
            )
        ),
        "OK"
    )
)</f>
        <v>OK</v>
      </c>
      <c r="P59" s="23" t="str">
        <f>IF(BR59&lt;&gt;"",
    IF(INT('Data Sheet'!$A$19)=INT('Data Sheet'!$B$15),
        --(INT('Data Sheet'!$A$15) &amp; "." &amp; BR59),
        IF(AND((--(INT('Data Sheet'!$A$15) &amp; "." &amp; BR59)&gt;=--('Data Sheet'!$A$15)), (--(INT('Data Sheet'!$A$15) &amp; "." &amp; BR59)&lt;=--('Data Sheet'!$B$15))),
            --(INT('Data Sheet'!$A$15) &amp; "." &amp; BR59),
            --(INT('Data Sheet'!$B$15) &amp; "." &amp; BR59)
        )
    ),
    IF(BQ59&lt;&gt;"",
        IF(INT('Data Sheet'!$A$15)=INT('Data Sheet'!$B$15),
            --(INT('Data Sheet'!$A$15) &amp; "." &amp; LEFT(BQ59,3)),
            IF(AND((--(INT('Data Sheet'!$A$15) &amp; "." &amp; LEFT(BQ59,3))&gt;=--('Data Sheet'!$A$15)), (--(INT('Data Sheet'!$A$15) &amp; "." &amp; LEFT(BQ59,3))&lt;=--('Data Sheet'!$B$15))),
                --(INT('Data Sheet'!$A$15) &amp; "." &amp; LEFT(BQ59,3)),
                --(INT('Data Sheet'!$B$15) &amp; "." &amp; LEFT(BQ59,3))
            )
        ),
        "OK"
    )
)</f>
        <v>OK</v>
      </c>
      <c r="Q59" s="23" t="str">
        <f>IF(BS59&lt;&gt;"",
    IF(INT('Data Sheet'!$A$19)=INT('Data Sheet'!$B$15),
        --(INT('Data Sheet'!$A$15) &amp; "." &amp; BS59),
        IF(AND((--(INT('Data Sheet'!$A$15) &amp; "." &amp; BS59)&gt;=--('Data Sheet'!$A$15)), (--(INT('Data Sheet'!$A$15) &amp; "." &amp; BS59)&lt;=--('Data Sheet'!$B$15))),
            --(INT('Data Sheet'!$A$15) &amp; "." &amp; BS59),
            --(INT('Data Sheet'!$B$15) &amp; "." &amp; BS59)
        )
    ),
    IF(BQ59&lt;&gt;"",
        IF(INT('Data Sheet'!$A$15)=INT('Data Sheet'!$B$15),
            --(INT('Data Sheet'!$A$15) &amp; "." &amp; RIGHT(BQ59,3)),
            IF(AND((--(INT('Data Sheet'!$A$15) &amp; "." &amp; RIGHT(BQ59,3))&gt;=--('Data Sheet'!$A$15)), (--(INT('Data Sheet'!$A$15) &amp; "." &amp; RIGHT(BQ59,3))&lt;=--('Data Sheet'!$B$15))),
                --(INT('Data Sheet'!$A$15) &amp; "." &amp; RIGHT(BQ59,3)),
                --(INT('Data Sheet'!$B$15) &amp; "." &amp; RIGHT(BQ59,3))
            )
        ),
        "OK"
    )
)</f>
        <v>OK</v>
      </c>
      <c r="R59" s="20"/>
      <c r="S59" s="20"/>
      <c r="T59" s="20"/>
      <c r="U59" s="20"/>
      <c r="V59" s="20"/>
      <c r="W59" s="20"/>
      <c r="X59" s="20"/>
      <c r="Y59" s="20"/>
      <c r="Z59" s="20"/>
      <c r="AA59" s="55"/>
      <c r="AB59" s="55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1"/>
      <c r="AR59" s="21"/>
      <c r="AS59" s="21"/>
      <c r="AT59" s="21"/>
      <c r="AU59" s="21"/>
      <c r="AV59" s="21"/>
      <c r="AW59" s="22"/>
      <c r="AX59" s="99"/>
      <c r="AY59" s="20"/>
      <c r="AZ59" s="20"/>
      <c r="BA59" s="22"/>
      <c r="BC59" s="80"/>
      <c r="BD59" s="80"/>
      <c r="BE59" s="80"/>
      <c r="BF59" s="80"/>
      <c r="BG59" s="2" t="str">
        <f t="shared" si="3"/>
        <v/>
      </c>
      <c r="BH59" s="78">
        <f t="shared" si="2"/>
        <v>0</v>
      </c>
    </row>
    <row r="60" spans="2:60" x14ac:dyDescent="0.2">
      <c r="B60" s="14">
        <f t="shared" si="4"/>
        <v>52</v>
      </c>
      <c r="C60" s="15" t="str">
        <f>CONCATENATE('Data Sheet'!$B$8,'Data Sheet'!$G$2)</f>
        <v>" HWDP</v>
      </c>
      <c r="D60" s="95" t="str">
        <f t="shared" si="5"/>
        <v/>
      </c>
      <c r="E60" s="15" t="str">
        <f>IF('Sum HWDP'!$D$10="TH-Hill DS-1 Vol 3 CAT 2: Clean and Visual Ends only","N/A","OK")</f>
        <v>OK</v>
      </c>
      <c r="F60" s="15" t="str">
        <f>IF('Sum HWDP'!$D$10="TH-Hill DS-1 Vol 3 CAT 2: Clean and Visual Ends only","N/A","OK")</f>
        <v>OK</v>
      </c>
      <c r="G60" s="17"/>
      <c r="H60" s="17"/>
      <c r="I60" s="17" t="s">
        <v>51</v>
      </c>
      <c r="J60" s="17" t="str">
        <f t="shared" si="6"/>
        <v>OK</v>
      </c>
      <c r="K60" s="17" t="str">
        <f t="shared" si="6"/>
        <v>OK</v>
      </c>
      <c r="L60" s="17" t="str">
        <f>IF('Data Sheet'!$B$9="NC-50","N/A","OK")</f>
        <v>OK</v>
      </c>
      <c r="M60" s="17" t="str">
        <f>IF('Data Sheet'!$B$9="NC-50","N/A","OK")</f>
        <v>OK</v>
      </c>
      <c r="N60" s="23" t="str">
        <f>IF(BO60&lt;&gt;"",
    IF(INT('Data Sheet'!$A$19)=INT('Data Sheet'!$B$19),
        --(INT('Data Sheet'!$A$19) &amp; "." &amp; BO60),
        IF(AND((--(INT('Data Sheet'!$A$19) &amp; "." &amp; BO60)&gt;=--('Data Sheet'!$A$19)), (--(INT('Data Sheet'!$A$19) &amp; "." &amp; BO60)&lt;=--('Data Sheet'!$B$19))),
            --(INT('Data Sheet'!$A$19) &amp; "." &amp; BO60),
            --(INT('Data Sheet'!$B$19) &amp; "." &amp; BO60)
        )
    ),
    IF(BN60&lt;&gt;"",
        IF(INT('Data Sheet'!$A$19)=INT('Data Sheet'!$B$19),
            --(INT('Data Sheet'!$A$19) &amp; "." &amp; LEFT(BN60,3)),
            IF(AND((--(INT('Data Sheet'!$A$19) &amp; "." &amp; LEFT(BN60,3))&gt;=--('Data Sheet'!$A$19)), (--(INT('Data Sheet'!$A$19) &amp; "." &amp; LEFT(BN60,3))&lt;=--('Data Sheet'!$B$19))),
                --(INT('Data Sheet'!$A$19) &amp; "." &amp; LEFT(BN60,3)),
                --(INT('Data Sheet'!$B$19) &amp; "." &amp; LEFT(BN60,3))
            )
        ),
        "OK"
    )
)</f>
        <v>OK</v>
      </c>
      <c r="O60" s="23" t="str">
        <f>IF(BP60&lt;&gt;"",
    IF(INT('Data Sheet'!$A$19)=INT('Data Sheet'!$B$19),
        --(INT('Data Sheet'!$A$19) &amp; "." &amp; BP60),
        IF(AND((--(INT('Data Sheet'!$A$19) &amp; "." &amp; BP60)&gt;=--('Data Sheet'!$A$19)), (--(INT('Data Sheet'!$A$19) &amp; "." &amp; BP60)&lt;=--('Data Sheet'!$B$19))),
            --(INT('Data Sheet'!$A$19) &amp; "." &amp; BP60),
            --(INT('Data Sheet'!$B$19) &amp; "." &amp; BP60)
        )
    ),
    IF(BN60&lt;&gt;"",
        IF(INT('Data Sheet'!$A$19)=INT('Data Sheet'!$B$19),
            --(INT('Data Sheet'!$A$19) &amp; "." &amp; RIGHT(BN60,3)),
            IF(AND((--(INT('Data Sheet'!$A$19) &amp; "." &amp; RIGHT(BN60,3))&gt;=--('Data Sheet'!$A$19)), (--(INT('Data Sheet'!$A$19) &amp; "." &amp; RIGHT(BN60,3))&lt;=--('Data Sheet'!$B$19))),
                --(INT('Data Sheet'!$A$19) &amp; "." &amp; RIGHT(BN60,3)),
                --(INT('Data Sheet'!$B$19) &amp; "." &amp; RIGHT(BN60,3))
            )
        ),
        "OK"
    )
)</f>
        <v>OK</v>
      </c>
      <c r="P60" s="23" t="str">
        <f>IF(BR60&lt;&gt;"",
    IF(INT('Data Sheet'!$A$19)=INT('Data Sheet'!$B$15),
        --(INT('Data Sheet'!$A$15) &amp; "." &amp; BR60),
        IF(AND((--(INT('Data Sheet'!$A$15) &amp; "." &amp; BR60)&gt;=--('Data Sheet'!$A$15)), (--(INT('Data Sheet'!$A$15) &amp; "." &amp; BR60)&lt;=--('Data Sheet'!$B$15))),
            --(INT('Data Sheet'!$A$15) &amp; "." &amp; BR60),
            --(INT('Data Sheet'!$B$15) &amp; "." &amp; BR60)
        )
    ),
    IF(BQ60&lt;&gt;"",
        IF(INT('Data Sheet'!$A$15)=INT('Data Sheet'!$B$15),
            --(INT('Data Sheet'!$A$15) &amp; "." &amp; LEFT(BQ60,3)),
            IF(AND((--(INT('Data Sheet'!$A$15) &amp; "." &amp; LEFT(BQ60,3))&gt;=--('Data Sheet'!$A$15)), (--(INT('Data Sheet'!$A$15) &amp; "." &amp; LEFT(BQ60,3))&lt;=--('Data Sheet'!$B$15))),
                --(INT('Data Sheet'!$A$15) &amp; "." &amp; LEFT(BQ60,3)),
                --(INT('Data Sheet'!$B$15) &amp; "." &amp; LEFT(BQ60,3))
            )
        ),
        "OK"
    )
)</f>
        <v>OK</v>
      </c>
      <c r="Q60" s="23" t="str">
        <f>IF(BS60&lt;&gt;"",
    IF(INT('Data Sheet'!$A$19)=INT('Data Sheet'!$B$15),
        --(INT('Data Sheet'!$A$15) &amp; "." &amp; BS60),
        IF(AND((--(INT('Data Sheet'!$A$15) &amp; "." &amp; BS60)&gt;=--('Data Sheet'!$A$15)), (--(INT('Data Sheet'!$A$15) &amp; "." &amp; BS60)&lt;=--('Data Sheet'!$B$15))),
            --(INT('Data Sheet'!$A$15) &amp; "." &amp; BS60),
            --(INT('Data Sheet'!$B$15) &amp; "." &amp; BS60)
        )
    ),
    IF(BQ60&lt;&gt;"",
        IF(INT('Data Sheet'!$A$15)=INT('Data Sheet'!$B$15),
            --(INT('Data Sheet'!$A$15) &amp; "." &amp; RIGHT(BQ60,3)),
            IF(AND((--(INT('Data Sheet'!$A$15) &amp; "." &amp; RIGHT(BQ60,3))&gt;=--('Data Sheet'!$A$15)), (--(INT('Data Sheet'!$A$15) &amp; "." &amp; RIGHT(BQ60,3))&lt;=--('Data Sheet'!$B$15))),
                --(INT('Data Sheet'!$A$15) &amp; "." &amp; RIGHT(BQ60,3)),
                --(INT('Data Sheet'!$B$15) &amp; "." &amp; RIGHT(BQ60,3))
            )
        ),
        "OK"
    )
)</f>
        <v>OK</v>
      </c>
      <c r="R60" s="20"/>
      <c r="S60" s="20"/>
      <c r="T60" s="20"/>
      <c r="U60" s="20"/>
      <c r="V60" s="20"/>
      <c r="W60" s="20"/>
      <c r="X60" s="20"/>
      <c r="Y60" s="20"/>
      <c r="Z60" s="20"/>
      <c r="AA60" s="55"/>
      <c r="AB60" s="55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1"/>
      <c r="AR60" s="21"/>
      <c r="AS60" s="21"/>
      <c r="AT60" s="21"/>
      <c r="AU60" s="21"/>
      <c r="AV60" s="21"/>
      <c r="AW60" s="22"/>
      <c r="AX60" s="99"/>
      <c r="AY60" s="20"/>
      <c r="AZ60" s="20"/>
      <c r="BA60" s="22"/>
      <c r="BC60" s="80"/>
      <c r="BD60" s="80"/>
      <c r="BE60" s="80"/>
      <c r="BF60" s="80"/>
      <c r="BG60" s="2" t="str">
        <f t="shared" si="3"/>
        <v/>
      </c>
      <c r="BH60" s="78">
        <f t="shared" si="2"/>
        <v>0</v>
      </c>
    </row>
    <row r="61" spans="2:60" x14ac:dyDescent="0.2">
      <c r="B61" s="14">
        <f t="shared" si="4"/>
        <v>53</v>
      </c>
      <c r="C61" s="15" t="str">
        <f>CONCATENATE('Data Sheet'!$B$8,'Data Sheet'!$G$2)</f>
        <v>" HWDP</v>
      </c>
      <c r="D61" s="95" t="str">
        <f t="shared" si="5"/>
        <v/>
      </c>
      <c r="E61" s="15" t="str">
        <f>IF('Sum HWDP'!$D$10="TH-Hill DS-1 Vol 3 CAT 2: Clean and Visual Ends only","N/A","OK")</f>
        <v>OK</v>
      </c>
      <c r="F61" s="15" t="str">
        <f>IF('Sum HWDP'!$D$10="TH-Hill DS-1 Vol 3 CAT 2: Clean and Visual Ends only","N/A","OK")</f>
        <v>OK</v>
      </c>
      <c r="G61" s="17"/>
      <c r="H61" s="17"/>
      <c r="I61" s="17" t="s">
        <v>51</v>
      </c>
      <c r="J61" s="17" t="str">
        <f t="shared" si="6"/>
        <v>OK</v>
      </c>
      <c r="K61" s="17" t="str">
        <f t="shared" si="6"/>
        <v>OK</v>
      </c>
      <c r="L61" s="17" t="str">
        <f>IF('Data Sheet'!$B$9="NC-50","N/A","OK")</f>
        <v>OK</v>
      </c>
      <c r="M61" s="17" t="str">
        <f>IF('Data Sheet'!$B$9="NC-50","N/A","OK")</f>
        <v>OK</v>
      </c>
      <c r="N61" s="23" t="str">
        <f>IF(BO61&lt;&gt;"",
    IF(INT('Data Sheet'!$A$19)=INT('Data Sheet'!$B$19),
        --(INT('Data Sheet'!$A$19) &amp; "." &amp; BO61),
        IF(AND((--(INT('Data Sheet'!$A$19) &amp; "." &amp; BO61)&gt;=--('Data Sheet'!$A$19)), (--(INT('Data Sheet'!$A$19) &amp; "." &amp; BO61)&lt;=--('Data Sheet'!$B$19))),
            --(INT('Data Sheet'!$A$19) &amp; "." &amp; BO61),
            --(INT('Data Sheet'!$B$19) &amp; "." &amp; BO61)
        )
    ),
    IF(BN61&lt;&gt;"",
        IF(INT('Data Sheet'!$A$19)=INT('Data Sheet'!$B$19),
            --(INT('Data Sheet'!$A$19) &amp; "." &amp; LEFT(BN61,3)),
            IF(AND((--(INT('Data Sheet'!$A$19) &amp; "." &amp; LEFT(BN61,3))&gt;=--('Data Sheet'!$A$19)), (--(INT('Data Sheet'!$A$19) &amp; "." &amp; LEFT(BN61,3))&lt;=--('Data Sheet'!$B$19))),
                --(INT('Data Sheet'!$A$19) &amp; "." &amp; LEFT(BN61,3)),
                --(INT('Data Sheet'!$B$19) &amp; "." &amp; LEFT(BN61,3))
            )
        ),
        "OK"
    )
)</f>
        <v>OK</v>
      </c>
      <c r="O61" s="23" t="str">
        <f>IF(BP61&lt;&gt;"",
    IF(INT('Data Sheet'!$A$19)=INT('Data Sheet'!$B$19),
        --(INT('Data Sheet'!$A$19) &amp; "." &amp; BP61),
        IF(AND((--(INT('Data Sheet'!$A$19) &amp; "." &amp; BP61)&gt;=--('Data Sheet'!$A$19)), (--(INT('Data Sheet'!$A$19) &amp; "." &amp; BP61)&lt;=--('Data Sheet'!$B$19))),
            --(INT('Data Sheet'!$A$19) &amp; "." &amp; BP61),
            --(INT('Data Sheet'!$B$19) &amp; "." &amp; BP61)
        )
    ),
    IF(BN61&lt;&gt;"",
        IF(INT('Data Sheet'!$A$19)=INT('Data Sheet'!$B$19),
            --(INT('Data Sheet'!$A$19) &amp; "." &amp; RIGHT(BN61,3)),
            IF(AND((--(INT('Data Sheet'!$A$19) &amp; "." &amp; RIGHT(BN61,3))&gt;=--('Data Sheet'!$A$19)), (--(INT('Data Sheet'!$A$19) &amp; "." &amp; RIGHT(BN61,3))&lt;=--('Data Sheet'!$B$19))),
                --(INT('Data Sheet'!$A$19) &amp; "." &amp; RIGHT(BN61,3)),
                --(INT('Data Sheet'!$B$19) &amp; "." &amp; RIGHT(BN61,3))
            )
        ),
        "OK"
    )
)</f>
        <v>OK</v>
      </c>
      <c r="P61" s="23" t="str">
        <f>IF(BR61&lt;&gt;"",
    IF(INT('Data Sheet'!$A$19)=INT('Data Sheet'!$B$15),
        --(INT('Data Sheet'!$A$15) &amp; "." &amp; BR61),
        IF(AND((--(INT('Data Sheet'!$A$15) &amp; "." &amp; BR61)&gt;=--('Data Sheet'!$A$15)), (--(INT('Data Sheet'!$A$15) &amp; "." &amp; BR61)&lt;=--('Data Sheet'!$B$15))),
            --(INT('Data Sheet'!$A$15) &amp; "." &amp; BR61),
            --(INT('Data Sheet'!$B$15) &amp; "." &amp; BR61)
        )
    ),
    IF(BQ61&lt;&gt;"",
        IF(INT('Data Sheet'!$A$15)=INT('Data Sheet'!$B$15),
            --(INT('Data Sheet'!$A$15) &amp; "." &amp; LEFT(BQ61,3)),
            IF(AND((--(INT('Data Sheet'!$A$15) &amp; "." &amp; LEFT(BQ61,3))&gt;=--('Data Sheet'!$A$15)), (--(INT('Data Sheet'!$A$15) &amp; "." &amp; LEFT(BQ61,3))&lt;=--('Data Sheet'!$B$15))),
                --(INT('Data Sheet'!$A$15) &amp; "." &amp; LEFT(BQ61,3)),
                --(INT('Data Sheet'!$B$15) &amp; "." &amp; LEFT(BQ61,3))
            )
        ),
        "OK"
    )
)</f>
        <v>OK</v>
      </c>
      <c r="Q61" s="23" t="str">
        <f>IF(BS61&lt;&gt;"",
    IF(INT('Data Sheet'!$A$19)=INT('Data Sheet'!$B$15),
        --(INT('Data Sheet'!$A$15) &amp; "." &amp; BS61),
        IF(AND((--(INT('Data Sheet'!$A$15) &amp; "." &amp; BS61)&gt;=--('Data Sheet'!$A$15)), (--(INT('Data Sheet'!$A$15) &amp; "." &amp; BS61)&lt;=--('Data Sheet'!$B$15))),
            --(INT('Data Sheet'!$A$15) &amp; "." &amp; BS61),
            --(INT('Data Sheet'!$B$15) &amp; "." &amp; BS61)
        )
    ),
    IF(BQ61&lt;&gt;"",
        IF(INT('Data Sheet'!$A$15)=INT('Data Sheet'!$B$15),
            --(INT('Data Sheet'!$A$15) &amp; "." &amp; RIGHT(BQ61,3)),
            IF(AND((--(INT('Data Sheet'!$A$15) &amp; "." &amp; RIGHT(BQ61,3))&gt;=--('Data Sheet'!$A$15)), (--(INT('Data Sheet'!$A$15) &amp; "." &amp; RIGHT(BQ61,3))&lt;=--('Data Sheet'!$B$15))),
                --(INT('Data Sheet'!$A$15) &amp; "." &amp; RIGHT(BQ61,3)),
                --(INT('Data Sheet'!$B$15) &amp; "." &amp; RIGHT(BQ61,3))
            )
        ),
        "OK"
    )
)</f>
        <v>OK</v>
      </c>
      <c r="R61" s="20"/>
      <c r="S61" s="20"/>
      <c r="T61" s="20"/>
      <c r="U61" s="20"/>
      <c r="V61" s="20"/>
      <c r="W61" s="20"/>
      <c r="X61" s="20"/>
      <c r="Y61" s="20"/>
      <c r="Z61" s="20"/>
      <c r="AA61" s="55"/>
      <c r="AB61" s="55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1"/>
      <c r="AR61" s="21"/>
      <c r="AS61" s="21"/>
      <c r="AT61" s="21"/>
      <c r="AU61" s="21"/>
      <c r="AV61" s="21"/>
      <c r="AW61" s="22"/>
      <c r="AX61" s="99"/>
      <c r="AY61" s="20"/>
      <c r="AZ61" s="20"/>
      <c r="BA61" s="22"/>
      <c r="BC61" s="80"/>
      <c r="BD61" s="80"/>
      <c r="BE61" s="80"/>
      <c r="BF61" s="80"/>
      <c r="BG61" s="2" t="str">
        <f t="shared" si="3"/>
        <v/>
      </c>
      <c r="BH61" s="78">
        <f t="shared" si="2"/>
        <v>0</v>
      </c>
    </row>
    <row r="62" spans="2:60" x14ac:dyDescent="0.2">
      <c r="B62" s="14">
        <f t="shared" si="4"/>
        <v>54</v>
      </c>
      <c r="C62" s="15" t="str">
        <f>CONCATENATE('Data Sheet'!$B$8,'Data Sheet'!$G$2)</f>
        <v>" HWDP</v>
      </c>
      <c r="D62" s="95" t="str">
        <f t="shared" si="5"/>
        <v/>
      </c>
      <c r="E62" s="15" t="str">
        <f>IF('Sum HWDP'!$D$10="TH-Hill DS-1 Vol 3 CAT 2: Clean and Visual Ends only","N/A","OK")</f>
        <v>OK</v>
      </c>
      <c r="F62" s="15" t="str">
        <f>IF('Sum HWDP'!$D$10="TH-Hill DS-1 Vol 3 CAT 2: Clean and Visual Ends only","N/A","OK")</f>
        <v>OK</v>
      </c>
      <c r="G62" s="17"/>
      <c r="H62" s="17"/>
      <c r="I62" s="17" t="s">
        <v>51</v>
      </c>
      <c r="J62" s="17" t="str">
        <f t="shared" si="6"/>
        <v>OK</v>
      </c>
      <c r="K62" s="17" t="str">
        <f t="shared" si="6"/>
        <v>OK</v>
      </c>
      <c r="L62" s="17" t="str">
        <f>IF('Data Sheet'!$B$9="NC-50","N/A","OK")</f>
        <v>OK</v>
      </c>
      <c r="M62" s="17" t="str">
        <f>IF('Data Sheet'!$B$9="NC-50","N/A","OK")</f>
        <v>OK</v>
      </c>
      <c r="N62" s="23" t="str">
        <f>IF(BO62&lt;&gt;"",
    IF(INT('Data Sheet'!$A$19)=INT('Data Sheet'!$B$19),
        --(INT('Data Sheet'!$A$19) &amp; "." &amp; BO62),
        IF(AND((--(INT('Data Sheet'!$A$19) &amp; "." &amp; BO62)&gt;=--('Data Sheet'!$A$19)), (--(INT('Data Sheet'!$A$19) &amp; "." &amp; BO62)&lt;=--('Data Sheet'!$B$19))),
            --(INT('Data Sheet'!$A$19) &amp; "." &amp; BO62),
            --(INT('Data Sheet'!$B$19) &amp; "." &amp; BO62)
        )
    ),
    IF(BN62&lt;&gt;"",
        IF(INT('Data Sheet'!$A$19)=INT('Data Sheet'!$B$19),
            --(INT('Data Sheet'!$A$19) &amp; "." &amp; LEFT(BN62,3)),
            IF(AND((--(INT('Data Sheet'!$A$19) &amp; "." &amp; LEFT(BN62,3))&gt;=--('Data Sheet'!$A$19)), (--(INT('Data Sheet'!$A$19) &amp; "." &amp; LEFT(BN62,3))&lt;=--('Data Sheet'!$B$19))),
                --(INT('Data Sheet'!$A$19) &amp; "." &amp; LEFT(BN62,3)),
                --(INT('Data Sheet'!$B$19) &amp; "." &amp; LEFT(BN62,3))
            )
        ),
        "OK"
    )
)</f>
        <v>OK</v>
      </c>
      <c r="O62" s="23" t="str">
        <f>IF(BP62&lt;&gt;"",
    IF(INT('Data Sheet'!$A$19)=INT('Data Sheet'!$B$19),
        --(INT('Data Sheet'!$A$19) &amp; "." &amp; BP62),
        IF(AND((--(INT('Data Sheet'!$A$19) &amp; "." &amp; BP62)&gt;=--('Data Sheet'!$A$19)), (--(INT('Data Sheet'!$A$19) &amp; "." &amp; BP62)&lt;=--('Data Sheet'!$B$19))),
            --(INT('Data Sheet'!$A$19) &amp; "." &amp; BP62),
            --(INT('Data Sheet'!$B$19) &amp; "." &amp; BP62)
        )
    ),
    IF(BN62&lt;&gt;"",
        IF(INT('Data Sheet'!$A$19)=INT('Data Sheet'!$B$19),
            --(INT('Data Sheet'!$A$19) &amp; "." &amp; RIGHT(BN62,3)),
            IF(AND((--(INT('Data Sheet'!$A$19) &amp; "." &amp; RIGHT(BN62,3))&gt;=--('Data Sheet'!$A$19)), (--(INT('Data Sheet'!$A$19) &amp; "." &amp; RIGHT(BN62,3))&lt;=--('Data Sheet'!$B$19))),
                --(INT('Data Sheet'!$A$19) &amp; "." &amp; RIGHT(BN62,3)),
                --(INT('Data Sheet'!$B$19) &amp; "." &amp; RIGHT(BN62,3))
            )
        ),
        "OK"
    )
)</f>
        <v>OK</v>
      </c>
      <c r="P62" s="23" t="str">
        <f>IF(BR62&lt;&gt;"",
    IF(INT('Data Sheet'!$A$19)=INT('Data Sheet'!$B$15),
        --(INT('Data Sheet'!$A$15) &amp; "." &amp; BR62),
        IF(AND((--(INT('Data Sheet'!$A$15) &amp; "." &amp; BR62)&gt;=--('Data Sheet'!$A$15)), (--(INT('Data Sheet'!$A$15) &amp; "." &amp; BR62)&lt;=--('Data Sheet'!$B$15))),
            --(INT('Data Sheet'!$A$15) &amp; "." &amp; BR62),
            --(INT('Data Sheet'!$B$15) &amp; "." &amp; BR62)
        )
    ),
    IF(BQ62&lt;&gt;"",
        IF(INT('Data Sheet'!$A$15)=INT('Data Sheet'!$B$15),
            --(INT('Data Sheet'!$A$15) &amp; "." &amp; LEFT(BQ62,3)),
            IF(AND((--(INT('Data Sheet'!$A$15) &amp; "." &amp; LEFT(BQ62,3))&gt;=--('Data Sheet'!$A$15)), (--(INT('Data Sheet'!$A$15) &amp; "." &amp; LEFT(BQ62,3))&lt;=--('Data Sheet'!$B$15))),
                --(INT('Data Sheet'!$A$15) &amp; "." &amp; LEFT(BQ62,3)),
                --(INT('Data Sheet'!$B$15) &amp; "." &amp; LEFT(BQ62,3))
            )
        ),
        "OK"
    )
)</f>
        <v>OK</v>
      </c>
      <c r="Q62" s="23" t="str">
        <f>IF(BS62&lt;&gt;"",
    IF(INT('Data Sheet'!$A$19)=INT('Data Sheet'!$B$15),
        --(INT('Data Sheet'!$A$15) &amp; "." &amp; BS62),
        IF(AND((--(INT('Data Sheet'!$A$15) &amp; "." &amp; BS62)&gt;=--('Data Sheet'!$A$15)), (--(INT('Data Sheet'!$A$15) &amp; "." &amp; BS62)&lt;=--('Data Sheet'!$B$15))),
            --(INT('Data Sheet'!$A$15) &amp; "." &amp; BS62),
            --(INT('Data Sheet'!$B$15) &amp; "." &amp; BS62)
        )
    ),
    IF(BQ62&lt;&gt;"",
        IF(INT('Data Sheet'!$A$15)=INT('Data Sheet'!$B$15),
            --(INT('Data Sheet'!$A$15) &amp; "." &amp; RIGHT(BQ62,3)),
            IF(AND((--(INT('Data Sheet'!$A$15) &amp; "." &amp; RIGHT(BQ62,3))&gt;=--('Data Sheet'!$A$15)), (--(INT('Data Sheet'!$A$15) &amp; "." &amp; RIGHT(BQ62,3))&lt;=--('Data Sheet'!$B$15))),
                --(INT('Data Sheet'!$A$15) &amp; "." &amp; RIGHT(BQ62,3)),
                --(INT('Data Sheet'!$B$15) &amp; "." &amp; RIGHT(BQ62,3))
            )
        ),
        "OK"
    )
)</f>
        <v>OK</v>
      </c>
      <c r="R62" s="20"/>
      <c r="S62" s="20"/>
      <c r="T62" s="20"/>
      <c r="U62" s="20"/>
      <c r="V62" s="20"/>
      <c r="W62" s="20"/>
      <c r="X62" s="20"/>
      <c r="Y62" s="20"/>
      <c r="Z62" s="20"/>
      <c r="AA62" s="55"/>
      <c r="AB62" s="55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1"/>
      <c r="AR62" s="21"/>
      <c r="AS62" s="21"/>
      <c r="AT62" s="21"/>
      <c r="AU62" s="21"/>
      <c r="AV62" s="21"/>
      <c r="AW62" s="22"/>
      <c r="AX62" s="99"/>
      <c r="AY62" s="20"/>
      <c r="AZ62" s="20"/>
      <c r="BA62" s="22"/>
      <c r="BC62" s="80"/>
      <c r="BD62" s="80"/>
      <c r="BE62" s="80"/>
      <c r="BF62" s="80"/>
      <c r="BG62" s="2" t="str">
        <f t="shared" si="3"/>
        <v/>
      </c>
      <c r="BH62" s="78">
        <f t="shared" si="2"/>
        <v>0</v>
      </c>
    </row>
    <row r="63" spans="2:60" x14ac:dyDescent="0.2">
      <c r="B63" s="14">
        <f t="shared" si="4"/>
        <v>55</v>
      </c>
      <c r="C63" s="15" t="str">
        <f>CONCATENATE('Data Sheet'!$B$8,'Data Sheet'!$G$2)</f>
        <v>" HWDP</v>
      </c>
      <c r="D63" s="95" t="str">
        <f t="shared" si="5"/>
        <v/>
      </c>
      <c r="E63" s="15" t="str">
        <f>IF('Sum HWDP'!$D$10="TH-Hill DS-1 Vol 3 CAT 2: Clean and Visual Ends only","N/A","OK")</f>
        <v>OK</v>
      </c>
      <c r="F63" s="15" t="str">
        <f>IF('Sum HWDP'!$D$10="TH-Hill DS-1 Vol 3 CAT 2: Clean and Visual Ends only","N/A","OK")</f>
        <v>OK</v>
      </c>
      <c r="G63" s="17"/>
      <c r="H63" s="17"/>
      <c r="I63" s="17" t="s">
        <v>51</v>
      </c>
      <c r="J63" s="17" t="str">
        <f t="shared" si="6"/>
        <v>OK</v>
      </c>
      <c r="K63" s="17" t="str">
        <f t="shared" si="6"/>
        <v>OK</v>
      </c>
      <c r="L63" s="17" t="str">
        <f>IF('Data Sheet'!$B$9="NC-50","N/A","OK")</f>
        <v>OK</v>
      </c>
      <c r="M63" s="17" t="str">
        <f>IF('Data Sheet'!$B$9="NC-50","N/A","OK")</f>
        <v>OK</v>
      </c>
      <c r="N63" s="23" t="str">
        <f>IF(BO63&lt;&gt;"",
    IF(INT('Data Sheet'!$A$19)=INT('Data Sheet'!$B$19),
        --(INT('Data Sheet'!$A$19) &amp; "." &amp; BO63),
        IF(AND((--(INT('Data Sheet'!$A$19) &amp; "." &amp; BO63)&gt;=--('Data Sheet'!$A$19)), (--(INT('Data Sheet'!$A$19) &amp; "." &amp; BO63)&lt;=--('Data Sheet'!$B$19))),
            --(INT('Data Sheet'!$A$19) &amp; "." &amp; BO63),
            --(INT('Data Sheet'!$B$19) &amp; "." &amp; BO63)
        )
    ),
    IF(BN63&lt;&gt;"",
        IF(INT('Data Sheet'!$A$19)=INT('Data Sheet'!$B$19),
            --(INT('Data Sheet'!$A$19) &amp; "." &amp; LEFT(BN63,3)),
            IF(AND((--(INT('Data Sheet'!$A$19) &amp; "." &amp; LEFT(BN63,3))&gt;=--('Data Sheet'!$A$19)), (--(INT('Data Sheet'!$A$19) &amp; "." &amp; LEFT(BN63,3))&lt;=--('Data Sheet'!$B$19))),
                --(INT('Data Sheet'!$A$19) &amp; "." &amp; LEFT(BN63,3)),
                --(INT('Data Sheet'!$B$19) &amp; "." &amp; LEFT(BN63,3))
            )
        ),
        "OK"
    )
)</f>
        <v>OK</v>
      </c>
      <c r="O63" s="23" t="str">
        <f>IF(BP63&lt;&gt;"",
    IF(INT('Data Sheet'!$A$19)=INT('Data Sheet'!$B$19),
        --(INT('Data Sheet'!$A$19) &amp; "." &amp; BP63),
        IF(AND((--(INT('Data Sheet'!$A$19) &amp; "." &amp; BP63)&gt;=--('Data Sheet'!$A$19)), (--(INT('Data Sheet'!$A$19) &amp; "." &amp; BP63)&lt;=--('Data Sheet'!$B$19))),
            --(INT('Data Sheet'!$A$19) &amp; "." &amp; BP63),
            --(INT('Data Sheet'!$B$19) &amp; "." &amp; BP63)
        )
    ),
    IF(BN63&lt;&gt;"",
        IF(INT('Data Sheet'!$A$19)=INT('Data Sheet'!$B$19),
            --(INT('Data Sheet'!$A$19) &amp; "." &amp; RIGHT(BN63,3)),
            IF(AND((--(INT('Data Sheet'!$A$19) &amp; "." &amp; RIGHT(BN63,3))&gt;=--('Data Sheet'!$A$19)), (--(INT('Data Sheet'!$A$19) &amp; "." &amp; RIGHT(BN63,3))&lt;=--('Data Sheet'!$B$19))),
                --(INT('Data Sheet'!$A$19) &amp; "." &amp; RIGHT(BN63,3)),
                --(INT('Data Sheet'!$B$19) &amp; "." &amp; RIGHT(BN63,3))
            )
        ),
        "OK"
    )
)</f>
        <v>OK</v>
      </c>
      <c r="P63" s="23" t="str">
        <f>IF(BR63&lt;&gt;"",
    IF(INT('Data Sheet'!$A$19)=INT('Data Sheet'!$B$15),
        --(INT('Data Sheet'!$A$15) &amp; "." &amp; BR63),
        IF(AND((--(INT('Data Sheet'!$A$15) &amp; "." &amp; BR63)&gt;=--('Data Sheet'!$A$15)), (--(INT('Data Sheet'!$A$15) &amp; "." &amp; BR63)&lt;=--('Data Sheet'!$B$15))),
            --(INT('Data Sheet'!$A$15) &amp; "." &amp; BR63),
            --(INT('Data Sheet'!$B$15) &amp; "." &amp; BR63)
        )
    ),
    IF(BQ63&lt;&gt;"",
        IF(INT('Data Sheet'!$A$15)=INT('Data Sheet'!$B$15),
            --(INT('Data Sheet'!$A$15) &amp; "." &amp; LEFT(BQ63,3)),
            IF(AND((--(INT('Data Sheet'!$A$15) &amp; "." &amp; LEFT(BQ63,3))&gt;=--('Data Sheet'!$A$15)), (--(INT('Data Sheet'!$A$15) &amp; "." &amp; LEFT(BQ63,3))&lt;=--('Data Sheet'!$B$15))),
                --(INT('Data Sheet'!$A$15) &amp; "." &amp; LEFT(BQ63,3)),
                --(INT('Data Sheet'!$B$15) &amp; "." &amp; LEFT(BQ63,3))
            )
        ),
        "OK"
    )
)</f>
        <v>OK</v>
      </c>
      <c r="Q63" s="23" t="str">
        <f>IF(BS63&lt;&gt;"",
    IF(INT('Data Sheet'!$A$19)=INT('Data Sheet'!$B$15),
        --(INT('Data Sheet'!$A$15) &amp; "." &amp; BS63),
        IF(AND((--(INT('Data Sheet'!$A$15) &amp; "." &amp; BS63)&gt;=--('Data Sheet'!$A$15)), (--(INT('Data Sheet'!$A$15) &amp; "." &amp; BS63)&lt;=--('Data Sheet'!$B$15))),
            --(INT('Data Sheet'!$A$15) &amp; "." &amp; BS63),
            --(INT('Data Sheet'!$B$15) &amp; "." &amp; BS63)
        )
    ),
    IF(BQ63&lt;&gt;"",
        IF(INT('Data Sheet'!$A$15)=INT('Data Sheet'!$B$15),
            --(INT('Data Sheet'!$A$15) &amp; "." &amp; RIGHT(BQ63,3)),
            IF(AND((--(INT('Data Sheet'!$A$15) &amp; "." &amp; RIGHT(BQ63,3))&gt;=--('Data Sheet'!$A$15)), (--(INT('Data Sheet'!$A$15) &amp; "." &amp; RIGHT(BQ63,3))&lt;=--('Data Sheet'!$B$15))),
                --(INT('Data Sheet'!$A$15) &amp; "." &amp; RIGHT(BQ63,3)),
                --(INT('Data Sheet'!$B$15) &amp; "." &amp; RIGHT(BQ63,3))
            )
        ),
        "OK"
    )
)</f>
        <v>OK</v>
      </c>
      <c r="R63" s="20"/>
      <c r="S63" s="20"/>
      <c r="T63" s="20"/>
      <c r="U63" s="20"/>
      <c r="V63" s="20"/>
      <c r="W63" s="20"/>
      <c r="X63" s="20"/>
      <c r="Y63" s="20"/>
      <c r="Z63" s="20"/>
      <c r="AA63" s="55"/>
      <c r="AB63" s="55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1"/>
      <c r="AR63" s="21"/>
      <c r="AS63" s="21"/>
      <c r="AT63" s="21"/>
      <c r="AU63" s="21"/>
      <c r="AV63" s="21"/>
      <c r="AW63" s="22"/>
      <c r="AX63" s="99"/>
      <c r="AY63" s="20"/>
      <c r="AZ63" s="20"/>
      <c r="BA63" s="22"/>
      <c r="BC63" s="80"/>
      <c r="BD63" s="80"/>
      <c r="BE63" s="80"/>
      <c r="BF63" s="80"/>
      <c r="BG63" s="2" t="str">
        <f t="shared" si="3"/>
        <v/>
      </c>
      <c r="BH63" s="78">
        <f t="shared" si="2"/>
        <v>0</v>
      </c>
    </row>
    <row r="64" spans="2:60" x14ac:dyDescent="0.2">
      <c r="B64" s="14">
        <f t="shared" si="4"/>
        <v>56</v>
      </c>
      <c r="C64" s="15" t="str">
        <f>CONCATENATE('Data Sheet'!$B$8,'Data Sheet'!$G$2)</f>
        <v>" HWDP</v>
      </c>
      <c r="D64" s="95" t="str">
        <f t="shared" si="5"/>
        <v/>
      </c>
      <c r="E64" s="15" t="str">
        <f>IF('Sum HWDP'!$D$10="TH-Hill DS-1 Vol 3 CAT 2: Clean and Visual Ends only","N/A","OK")</f>
        <v>OK</v>
      </c>
      <c r="F64" s="15" t="str">
        <f>IF('Sum HWDP'!$D$10="TH-Hill DS-1 Vol 3 CAT 2: Clean and Visual Ends only","N/A","OK")</f>
        <v>OK</v>
      </c>
      <c r="G64" s="17"/>
      <c r="H64" s="17"/>
      <c r="I64" s="17" t="s">
        <v>51</v>
      </c>
      <c r="J64" s="17" t="str">
        <f t="shared" si="6"/>
        <v>OK</v>
      </c>
      <c r="K64" s="17" t="str">
        <f t="shared" si="6"/>
        <v>OK</v>
      </c>
      <c r="L64" s="17" t="str">
        <f>IF('Data Sheet'!$B$9="NC-50","N/A","OK")</f>
        <v>OK</v>
      </c>
      <c r="M64" s="17" t="str">
        <f>IF('Data Sheet'!$B$9="NC-50","N/A","OK")</f>
        <v>OK</v>
      </c>
      <c r="N64" s="23" t="str">
        <f>IF(BO64&lt;&gt;"",
    IF(INT('Data Sheet'!$A$19)=INT('Data Sheet'!$B$19),
        --(INT('Data Sheet'!$A$19) &amp; "." &amp; BO64),
        IF(AND((--(INT('Data Sheet'!$A$19) &amp; "." &amp; BO64)&gt;=--('Data Sheet'!$A$19)), (--(INT('Data Sheet'!$A$19) &amp; "." &amp; BO64)&lt;=--('Data Sheet'!$B$19))),
            --(INT('Data Sheet'!$A$19) &amp; "." &amp; BO64),
            --(INT('Data Sheet'!$B$19) &amp; "." &amp; BO64)
        )
    ),
    IF(BN64&lt;&gt;"",
        IF(INT('Data Sheet'!$A$19)=INT('Data Sheet'!$B$19),
            --(INT('Data Sheet'!$A$19) &amp; "." &amp; LEFT(BN64,3)),
            IF(AND((--(INT('Data Sheet'!$A$19) &amp; "." &amp; LEFT(BN64,3))&gt;=--('Data Sheet'!$A$19)), (--(INT('Data Sheet'!$A$19) &amp; "." &amp; LEFT(BN64,3))&lt;=--('Data Sheet'!$B$19))),
                --(INT('Data Sheet'!$A$19) &amp; "." &amp; LEFT(BN64,3)),
                --(INT('Data Sheet'!$B$19) &amp; "." &amp; LEFT(BN64,3))
            )
        ),
        "OK"
    )
)</f>
        <v>OK</v>
      </c>
      <c r="O64" s="23" t="str">
        <f>IF(BP64&lt;&gt;"",
    IF(INT('Data Sheet'!$A$19)=INT('Data Sheet'!$B$19),
        --(INT('Data Sheet'!$A$19) &amp; "." &amp; BP64),
        IF(AND((--(INT('Data Sheet'!$A$19) &amp; "." &amp; BP64)&gt;=--('Data Sheet'!$A$19)), (--(INT('Data Sheet'!$A$19) &amp; "." &amp; BP64)&lt;=--('Data Sheet'!$B$19))),
            --(INT('Data Sheet'!$A$19) &amp; "." &amp; BP64),
            --(INT('Data Sheet'!$B$19) &amp; "." &amp; BP64)
        )
    ),
    IF(BN64&lt;&gt;"",
        IF(INT('Data Sheet'!$A$19)=INT('Data Sheet'!$B$19),
            --(INT('Data Sheet'!$A$19) &amp; "." &amp; RIGHT(BN64,3)),
            IF(AND((--(INT('Data Sheet'!$A$19) &amp; "." &amp; RIGHT(BN64,3))&gt;=--('Data Sheet'!$A$19)), (--(INT('Data Sheet'!$A$19) &amp; "." &amp; RIGHT(BN64,3))&lt;=--('Data Sheet'!$B$19))),
                --(INT('Data Sheet'!$A$19) &amp; "." &amp; RIGHT(BN64,3)),
                --(INT('Data Sheet'!$B$19) &amp; "." &amp; RIGHT(BN64,3))
            )
        ),
        "OK"
    )
)</f>
        <v>OK</v>
      </c>
      <c r="P64" s="23" t="str">
        <f>IF(BR64&lt;&gt;"",
    IF(INT('Data Sheet'!$A$19)=INT('Data Sheet'!$B$15),
        --(INT('Data Sheet'!$A$15) &amp; "." &amp; BR64),
        IF(AND((--(INT('Data Sheet'!$A$15) &amp; "." &amp; BR64)&gt;=--('Data Sheet'!$A$15)), (--(INT('Data Sheet'!$A$15) &amp; "." &amp; BR64)&lt;=--('Data Sheet'!$B$15))),
            --(INT('Data Sheet'!$A$15) &amp; "." &amp; BR64),
            --(INT('Data Sheet'!$B$15) &amp; "." &amp; BR64)
        )
    ),
    IF(BQ64&lt;&gt;"",
        IF(INT('Data Sheet'!$A$15)=INT('Data Sheet'!$B$15),
            --(INT('Data Sheet'!$A$15) &amp; "." &amp; LEFT(BQ64,3)),
            IF(AND((--(INT('Data Sheet'!$A$15) &amp; "." &amp; LEFT(BQ64,3))&gt;=--('Data Sheet'!$A$15)), (--(INT('Data Sheet'!$A$15) &amp; "." &amp; LEFT(BQ64,3))&lt;=--('Data Sheet'!$B$15))),
                --(INT('Data Sheet'!$A$15) &amp; "." &amp; LEFT(BQ64,3)),
                --(INT('Data Sheet'!$B$15) &amp; "." &amp; LEFT(BQ64,3))
            )
        ),
        "OK"
    )
)</f>
        <v>OK</v>
      </c>
      <c r="Q64" s="23" t="str">
        <f>IF(BS64&lt;&gt;"",
    IF(INT('Data Sheet'!$A$19)=INT('Data Sheet'!$B$15),
        --(INT('Data Sheet'!$A$15) &amp; "." &amp; BS64),
        IF(AND((--(INT('Data Sheet'!$A$15) &amp; "." &amp; BS64)&gt;=--('Data Sheet'!$A$15)), (--(INT('Data Sheet'!$A$15) &amp; "." &amp; BS64)&lt;=--('Data Sheet'!$B$15))),
            --(INT('Data Sheet'!$A$15) &amp; "." &amp; BS64),
            --(INT('Data Sheet'!$B$15) &amp; "." &amp; BS64)
        )
    ),
    IF(BQ64&lt;&gt;"",
        IF(INT('Data Sheet'!$A$15)=INT('Data Sheet'!$B$15),
            --(INT('Data Sheet'!$A$15) &amp; "." &amp; RIGHT(BQ64,3)),
            IF(AND((--(INT('Data Sheet'!$A$15) &amp; "." &amp; RIGHT(BQ64,3))&gt;=--('Data Sheet'!$A$15)), (--(INT('Data Sheet'!$A$15) &amp; "." &amp; RIGHT(BQ64,3))&lt;=--('Data Sheet'!$B$15))),
                --(INT('Data Sheet'!$A$15) &amp; "." &amp; RIGHT(BQ64,3)),
                --(INT('Data Sheet'!$B$15) &amp; "." &amp; RIGHT(BQ64,3))
            )
        ),
        "OK"
    )
)</f>
        <v>OK</v>
      </c>
      <c r="R64" s="20"/>
      <c r="S64" s="20"/>
      <c r="T64" s="20"/>
      <c r="U64" s="20"/>
      <c r="V64" s="20"/>
      <c r="W64" s="20"/>
      <c r="X64" s="20"/>
      <c r="Y64" s="20"/>
      <c r="Z64" s="20"/>
      <c r="AA64" s="55"/>
      <c r="AB64" s="55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1"/>
      <c r="AR64" s="21"/>
      <c r="AS64" s="21"/>
      <c r="AT64" s="21"/>
      <c r="AU64" s="21"/>
      <c r="AV64" s="21"/>
      <c r="AW64" s="22"/>
      <c r="AX64" s="99"/>
      <c r="AY64" s="20"/>
      <c r="AZ64" s="20"/>
      <c r="BA64" s="22"/>
      <c r="BC64" s="80"/>
      <c r="BD64" s="80"/>
      <c r="BE64" s="80"/>
      <c r="BF64" s="80"/>
      <c r="BG64" s="2" t="str">
        <f t="shared" si="3"/>
        <v/>
      </c>
      <c r="BH64" s="78">
        <f t="shared" si="2"/>
        <v>0</v>
      </c>
    </row>
    <row r="65" spans="2:60" x14ac:dyDescent="0.2">
      <c r="B65" s="14">
        <f t="shared" si="4"/>
        <v>57</v>
      </c>
      <c r="C65" s="15" t="str">
        <f>CONCATENATE('Data Sheet'!$B$8,'Data Sheet'!$G$2)</f>
        <v>" HWDP</v>
      </c>
      <c r="D65" s="95" t="str">
        <f t="shared" si="5"/>
        <v/>
      </c>
      <c r="E65" s="15" t="str">
        <f>IF('Sum HWDP'!$D$10="TH-Hill DS-1 Vol 3 CAT 2: Clean and Visual Ends only","N/A","OK")</f>
        <v>OK</v>
      </c>
      <c r="F65" s="15" t="str">
        <f>IF('Sum HWDP'!$D$10="TH-Hill DS-1 Vol 3 CAT 2: Clean and Visual Ends only","N/A","OK")</f>
        <v>OK</v>
      </c>
      <c r="G65" s="17"/>
      <c r="H65" s="17"/>
      <c r="I65" s="17" t="s">
        <v>51</v>
      </c>
      <c r="J65" s="17" t="str">
        <f t="shared" si="6"/>
        <v>OK</v>
      </c>
      <c r="K65" s="17" t="str">
        <f t="shared" si="6"/>
        <v>OK</v>
      </c>
      <c r="L65" s="17" t="str">
        <f>IF('Data Sheet'!$B$9="NC-50","N/A","OK")</f>
        <v>OK</v>
      </c>
      <c r="M65" s="17" t="str">
        <f>IF('Data Sheet'!$B$9="NC-50","N/A","OK")</f>
        <v>OK</v>
      </c>
      <c r="N65" s="23" t="str">
        <f>IF(BO65&lt;&gt;"",
    IF(INT('Data Sheet'!$A$19)=INT('Data Sheet'!$B$19),
        --(INT('Data Sheet'!$A$19) &amp; "." &amp; BO65),
        IF(AND((--(INT('Data Sheet'!$A$19) &amp; "." &amp; BO65)&gt;=--('Data Sheet'!$A$19)), (--(INT('Data Sheet'!$A$19) &amp; "." &amp; BO65)&lt;=--('Data Sheet'!$B$19))),
            --(INT('Data Sheet'!$A$19) &amp; "." &amp; BO65),
            --(INT('Data Sheet'!$B$19) &amp; "." &amp; BO65)
        )
    ),
    IF(BN65&lt;&gt;"",
        IF(INT('Data Sheet'!$A$19)=INT('Data Sheet'!$B$19),
            --(INT('Data Sheet'!$A$19) &amp; "." &amp; LEFT(BN65,3)),
            IF(AND((--(INT('Data Sheet'!$A$19) &amp; "." &amp; LEFT(BN65,3))&gt;=--('Data Sheet'!$A$19)), (--(INT('Data Sheet'!$A$19) &amp; "." &amp; LEFT(BN65,3))&lt;=--('Data Sheet'!$B$19))),
                --(INT('Data Sheet'!$A$19) &amp; "." &amp; LEFT(BN65,3)),
                --(INT('Data Sheet'!$B$19) &amp; "." &amp; LEFT(BN65,3))
            )
        ),
        "OK"
    )
)</f>
        <v>OK</v>
      </c>
      <c r="O65" s="23" t="str">
        <f>IF(BP65&lt;&gt;"",
    IF(INT('Data Sheet'!$A$19)=INT('Data Sheet'!$B$19),
        --(INT('Data Sheet'!$A$19) &amp; "." &amp; BP65),
        IF(AND((--(INT('Data Sheet'!$A$19) &amp; "." &amp; BP65)&gt;=--('Data Sheet'!$A$19)), (--(INT('Data Sheet'!$A$19) &amp; "." &amp; BP65)&lt;=--('Data Sheet'!$B$19))),
            --(INT('Data Sheet'!$A$19) &amp; "." &amp; BP65),
            --(INT('Data Sheet'!$B$19) &amp; "." &amp; BP65)
        )
    ),
    IF(BN65&lt;&gt;"",
        IF(INT('Data Sheet'!$A$19)=INT('Data Sheet'!$B$19),
            --(INT('Data Sheet'!$A$19) &amp; "." &amp; RIGHT(BN65,3)),
            IF(AND((--(INT('Data Sheet'!$A$19) &amp; "." &amp; RIGHT(BN65,3))&gt;=--('Data Sheet'!$A$19)), (--(INT('Data Sheet'!$A$19) &amp; "." &amp; RIGHT(BN65,3))&lt;=--('Data Sheet'!$B$19))),
                --(INT('Data Sheet'!$A$19) &amp; "." &amp; RIGHT(BN65,3)),
                --(INT('Data Sheet'!$B$19) &amp; "." &amp; RIGHT(BN65,3))
            )
        ),
        "OK"
    )
)</f>
        <v>OK</v>
      </c>
      <c r="P65" s="23" t="str">
        <f>IF(BR65&lt;&gt;"",
    IF(INT('Data Sheet'!$A$19)=INT('Data Sheet'!$B$15),
        --(INT('Data Sheet'!$A$15) &amp; "." &amp; BR65),
        IF(AND((--(INT('Data Sheet'!$A$15) &amp; "." &amp; BR65)&gt;=--('Data Sheet'!$A$15)), (--(INT('Data Sheet'!$A$15) &amp; "." &amp; BR65)&lt;=--('Data Sheet'!$B$15))),
            --(INT('Data Sheet'!$A$15) &amp; "." &amp; BR65),
            --(INT('Data Sheet'!$B$15) &amp; "." &amp; BR65)
        )
    ),
    IF(BQ65&lt;&gt;"",
        IF(INT('Data Sheet'!$A$15)=INT('Data Sheet'!$B$15),
            --(INT('Data Sheet'!$A$15) &amp; "." &amp; LEFT(BQ65,3)),
            IF(AND((--(INT('Data Sheet'!$A$15) &amp; "." &amp; LEFT(BQ65,3))&gt;=--('Data Sheet'!$A$15)), (--(INT('Data Sheet'!$A$15) &amp; "." &amp; LEFT(BQ65,3))&lt;=--('Data Sheet'!$B$15))),
                --(INT('Data Sheet'!$A$15) &amp; "." &amp; LEFT(BQ65,3)),
                --(INT('Data Sheet'!$B$15) &amp; "." &amp; LEFT(BQ65,3))
            )
        ),
        "OK"
    )
)</f>
        <v>OK</v>
      </c>
      <c r="Q65" s="23" t="str">
        <f>IF(BS65&lt;&gt;"",
    IF(INT('Data Sheet'!$A$19)=INT('Data Sheet'!$B$15),
        --(INT('Data Sheet'!$A$15) &amp; "." &amp; BS65),
        IF(AND((--(INT('Data Sheet'!$A$15) &amp; "." &amp; BS65)&gt;=--('Data Sheet'!$A$15)), (--(INT('Data Sheet'!$A$15) &amp; "." &amp; BS65)&lt;=--('Data Sheet'!$B$15))),
            --(INT('Data Sheet'!$A$15) &amp; "." &amp; BS65),
            --(INT('Data Sheet'!$B$15) &amp; "." &amp; BS65)
        )
    ),
    IF(BQ65&lt;&gt;"",
        IF(INT('Data Sheet'!$A$15)=INT('Data Sheet'!$B$15),
            --(INT('Data Sheet'!$A$15) &amp; "." &amp; RIGHT(BQ65,3)),
            IF(AND((--(INT('Data Sheet'!$A$15) &amp; "." &amp; RIGHT(BQ65,3))&gt;=--('Data Sheet'!$A$15)), (--(INT('Data Sheet'!$A$15) &amp; "." &amp; RIGHT(BQ65,3))&lt;=--('Data Sheet'!$B$15))),
                --(INT('Data Sheet'!$A$15) &amp; "." &amp; RIGHT(BQ65,3)),
                --(INT('Data Sheet'!$B$15) &amp; "." &amp; RIGHT(BQ65,3))
            )
        ),
        "OK"
    )
)</f>
        <v>OK</v>
      </c>
      <c r="R65" s="20"/>
      <c r="S65" s="20"/>
      <c r="T65" s="20"/>
      <c r="U65" s="20"/>
      <c r="V65" s="20"/>
      <c r="W65" s="20"/>
      <c r="X65" s="20"/>
      <c r="Y65" s="20"/>
      <c r="Z65" s="20"/>
      <c r="AA65" s="55"/>
      <c r="AB65" s="55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1"/>
      <c r="AR65" s="21"/>
      <c r="AS65" s="21"/>
      <c r="AT65" s="21"/>
      <c r="AU65" s="21"/>
      <c r="AV65" s="21"/>
      <c r="AW65" s="22"/>
      <c r="AX65" s="99"/>
      <c r="AY65" s="20"/>
      <c r="AZ65" s="20"/>
      <c r="BA65" s="22"/>
      <c r="BC65" s="80"/>
      <c r="BD65" s="80"/>
      <c r="BE65" s="80"/>
      <c r="BF65" s="80"/>
      <c r="BG65" s="2" t="str">
        <f t="shared" si="3"/>
        <v/>
      </c>
      <c r="BH65" s="78">
        <f t="shared" si="2"/>
        <v>0</v>
      </c>
    </row>
    <row r="66" spans="2:60" x14ac:dyDescent="0.2">
      <c r="B66" s="14">
        <f t="shared" si="4"/>
        <v>58</v>
      </c>
      <c r="C66" s="15" t="str">
        <f>CONCATENATE('Data Sheet'!$B$8,'Data Sheet'!$G$2)</f>
        <v>" HWDP</v>
      </c>
      <c r="D66" s="95" t="str">
        <f t="shared" si="5"/>
        <v/>
      </c>
      <c r="E66" s="15" t="str">
        <f>IF('Sum HWDP'!$D$10="TH-Hill DS-1 Vol 3 CAT 2: Clean and Visual Ends only","N/A","OK")</f>
        <v>OK</v>
      </c>
      <c r="F66" s="15" t="str">
        <f>IF('Sum HWDP'!$D$10="TH-Hill DS-1 Vol 3 CAT 2: Clean and Visual Ends only","N/A","OK")</f>
        <v>OK</v>
      </c>
      <c r="G66" s="17"/>
      <c r="H66" s="17"/>
      <c r="I66" s="17" t="s">
        <v>51</v>
      </c>
      <c r="J66" s="17" t="str">
        <f t="shared" si="6"/>
        <v>OK</v>
      </c>
      <c r="K66" s="17" t="str">
        <f t="shared" si="6"/>
        <v>OK</v>
      </c>
      <c r="L66" s="17" t="str">
        <f>IF('Data Sheet'!$B$9="NC-50","N/A","OK")</f>
        <v>OK</v>
      </c>
      <c r="M66" s="17" t="str">
        <f>IF('Data Sheet'!$B$9="NC-50","N/A","OK")</f>
        <v>OK</v>
      </c>
      <c r="N66" s="23" t="str">
        <f>IF(BO66&lt;&gt;"",
    IF(INT('Data Sheet'!$A$19)=INT('Data Sheet'!$B$19),
        --(INT('Data Sheet'!$A$19) &amp; "." &amp; BO66),
        IF(AND((--(INT('Data Sheet'!$A$19) &amp; "." &amp; BO66)&gt;=--('Data Sheet'!$A$19)), (--(INT('Data Sheet'!$A$19) &amp; "." &amp; BO66)&lt;=--('Data Sheet'!$B$19))),
            --(INT('Data Sheet'!$A$19) &amp; "." &amp; BO66),
            --(INT('Data Sheet'!$B$19) &amp; "." &amp; BO66)
        )
    ),
    IF(BN66&lt;&gt;"",
        IF(INT('Data Sheet'!$A$19)=INT('Data Sheet'!$B$19),
            --(INT('Data Sheet'!$A$19) &amp; "." &amp; LEFT(BN66,3)),
            IF(AND((--(INT('Data Sheet'!$A$19) &amp; "." &amp; LEFT(BN66,3))&gt;=--('Data Sheet'!$A$19)), (--(INT('Data Sheet'!$A$19) &amp; "." &amp; LEFT(BN66,3))&lt;=--('Data Sheet'!$B$19))),
                --(INT('Data Sheet'!$A$19) &amp; "." &amp; LEFT(BN66,3)),
                --(INT('Data Sheet'!$B$19) &amp; "." &amp; LEFT(BN66,3))
            )
        ),
        "OK"
    )
)</f>
        <v>OK</v>
      </c>
      <c r="O66" s="23" t="str">
        <f>IF(BP66&lt;&gt;"",
    IF(INT('Data Sheet'!$A$19)=INT('Data Sheet'!$B$19),
        --(INT('Data Sheet'!$A$19) &amp; "." &amp; BP66),
        IF(AND((--(INT('Data Sheet'!$A$19) &amp; "." &amp; BP66)&gt;=--('Data Sheet'!$A$19)), (--(INT('Data Sheet'!$A$19) &amp; "." &amp; BP66)&lt;=--('Data Sheet'!$B$19))),
            --(INT('Data Sheet'!$A$19) &amp; "." &amp; BP66),
            --(INT('Data Sheet'!$B$19) &amp; "." &amp; BP66)
        )
    ),
    IF(BN66&lt;&gt;"",
        IF(INT('Data Sheet'!$A$19)=INT('Data Sheet'!$B$19),
            --(INT('Data Sheet'!$A$19) &amp; "." &amp; RIGHT(BN66,3)),
            IF(AND((--(INT('Data Sheet'!$A$19) &amp; "." &amp; RIGHT(BN66,3))&gt;=--('Data Sheet'!$A$19)), (--(INT('Data Sheet'!$A$19) &amp; "." &amp; RIGHT(BN66,3))&lt;=--('Data Sheet'!$B$19))),
                --(INT('Data Sheet'!$A$19) &amp; "." &amp; RIGHT(BN66,3)),
                --(INT('Data Sheet'!$B$19) &amp; "." &amp; RIGHT(BN66,3))
            )
        ),
        "OK"
    )
)</f>
        <v>OK</v>
      </c>
      <c r="P66" s="23" t="str">
        <f>IF(BR66&lt;&gt;"",
    IF(INT('Data Sheet'!$A$19)=INT('Data Sheet'!$B$15),
        --(INT('Data Sheet'!$A$15) &amp; "." &amp; BR66),
        IF(AND((--(INT('Data Sheet'!$A$15) &amp; "." &amp; BR66)&gt;=--('Data Sheet'!$A$15)), (--(INT('Data Sheet'!$A$15) &amp; "." &amp; BR66)&lt;=--('Data Sheet'!$B$15))),
            --(INT('Data Sheet'!$A$15) &amp; "." &amp; BR66),
            --(INT('Data Sheet'!$B$15) &amp; "." &amp; BR66)
        )
    ),
    IF(BQ66&lt;&gt;"",
        IF(INT('Data Sheet'!$A$15)=INT('Data Sheet'!$B$15),
            --(INT('Data Sheet'!$A$15) &amp; "." &amp; LEFT(BQ66,3)),
            IF(AND((--(INT('Data Sheet'!$A$15) &amp; "." &amp; LEFT(BQ66,3))&gt;=--('Data Sheet'!$A$15)), (--(INT('Data Sheet'!$A$15) &amp; "." &amp; LEFT(BQ66,3))&lt;=--('Data Sheet'!$B$15))),
                --(INT('Data Sheet'!$A$15) &amp; "." &amp; LEFT(BQ66,3)),
                --(INT('Data Sheet'!$B$15) &amp; "." &amp; LEFT(BQ66,3))
            )
        ),
        "OK"
    )
)</f>
        <v>OK</v>
      </c>
      <c r="Q66" s="23" t="str">
        <f>IF(BS66&lt;&gt;"",
    IF(INT('Data Sheet'!$A$19)=INT('Data Sheet'!$B$15),
        --(INT('Data Sheet'!$A$15) &amp; "." &amp; BS66),
        IF(AND((--(INT('Data Sheet'!$A$15) &amp; "." &amp; BS66)&gt;=--('Data Sheet'!$A$15)), (--(INT('Data Sheet'!$A$15) &amp; "." &amp; BS66)&lt;=--('Data Sheet'!$B$15))),
            --(INT('Data Sheet'!$A$15) &amp; "." &amp; BS66),
            --(INT('Data Sheet'!$B$15) &amp; "." &amp; BS66)
        )
    ),
    IF(BQ66&lt;&gt;"",
        IF(INT('Data Sheet'!$A$15)=INT('Data Sheet'!$B$15),
            --(INT('Data Sheet'!$A$15) &amp; "." &amp; RIGHT(BQ66,3)),
            IF(AND((--(INT('Data Sheet'!$A$15) &amp; "." &amp; RIGHT(BQ66,3))&gt;=--('Data Sheet'!$A$15)), (--(INT('Data Sheet'!$A$15) &amp; "." &amp; RIGHT(BQ66,3))&lt;=--('Data Sheet'!$B$15))),
                --(INT('Data Sheet'!$A$15) &amp; "." &amp; RIGHT(BQ66,3)),
                --(INT('Data Sheet'!$B$15) &amp; "." &amp; RIGHT(BQ66,3))
            )
        ),
        "OK"
    )
)</f>
        <v>OK</v>
      </c>
      <c r="R66" s="20"/>
      <c r="S66" s="20"/>
      <c r="T66" s="20"/>
      <c r="U66" s="20"/>
      <c r="V66" s="20"/>
      <c r="W66" s="20"/>
      <c r="X66" s="20"/>
      <c r="Y66" s="20"/>
      <c r="Z66" s="20"/>
      <c r="AA66" s="55"/>
      <c r="AB66" s="55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1"/>
      <c r="AR66" s="21"/>
      <c r="AS66" s="21"/>
      <c r="AT66" s="21"/>
      <c r="AU66" s="21"/>
      <c r="AV66" s="21"/>
      <c r="AW66" s="22"/>
      <c r="AX66" s="99"/>
      <c r="AY66" s="20"/>
      <c r="AZ66" s="20"/>
      <c r="BA66" s="22"/>
      <c r="BC66" s="80"/>
      <c r="BD66" s="80"/>
      <c r="BE66" s="80"/>
      <c r="BF66" s="80"/>
      <c r="BG66" s="2" t="str">
        <f t="shared" si="3"/>
        <v/>
      </c>
      <c r="BH66" s="78">
        <f t="shared" si="2"/>
        <v>0</v>
      </c>
    </row>
    <row r="67" spans="2:60" x14ac:dyDescent="0.2">
      <c r="B67" s="14">
        <f t="shared" si="4"/>
        <v>59</v>
      </c>
      <c r="C67" s="15" t="str">
        <f>CONCATENATE('Data Sheet'!$B$8,'Data Sheet'!$G$2)</f>
        <v>" HWDP</v>
      </c>
      <c r="D67" s="95" t="str">
        <f t="shared" si="5"/>
        <v/>
      </c>
      <c r="E67" s="15" t="str">
        <f>IF('Sum HWDP'!$D$10="TH-Hill DS-1 Vol 3 CAT 2: Clean and Visual Ends only","N/A","OK")</f>
        <v>OK</v>
      </c>
      <c r="F67" s="15" t="str">
        <f>IF('Sum HWDP'!$D$10="TH-Hill DS-1 Vol 3 CAT 2: Clean and Visual Ends only","N/A","OK")</f>
        <v>OK</v>
      </c>
      <c r="G67" s="17"/>
      <c r="H67" s="17"/>
      <c r="I67" s="17" t="s">
        <v>51</v>
      </c>
      <c r="J67" s="17" t="str">
        <f t="shared" si="6"/>
        <v>OK</v>
      </c>
      <c r="K67" s="17" t="str">
        <f t="shared" si="6"/>
        <v>OK</v>
      </c>
      <c r="L67" s="17" t="str">
        <f>IF('Data Sheet'!$B$9="NC-50","N/A","OK")</f>
        <v>OK</v>
      </c>
      <c r="M67" s="17" t="str">
        <f>IF('Data Sheet'!$B$9="NC-50","N/A","OK")</f>
        <v>OK</v>
      </c>
      <c r="N67" s="23" t="str">
        <f>IF(BO67&lt;&gt;"",
    IF(INT('Data Sheet'!$A$19)=INT('Data Sheet'!$B$19),
        --(INT('Data Sheet'!$A$19) &amp; "." &amp; BO67),
        IF(AND((--(INT('Data Sheet'!$A$19) &amp; "." &amp; BO67)&gt;=--('Data Sheet'!$A$19)), (--(INT('Data Sheet'!$A$19) &amp; "." &amp; BO67)&lt;=--('Data Sheet'!$B$19))),
            --(INT('Data Sheet'!$A$19) &amp; "." &amp; BO67),
            --(INT('Data Sheet'!$B$19) &amp; "." &amp; BO67)
        )
    ),
    IF(BN67&lt;&gt;"",
        IF(INT('Data Sheet'!$A$19)=INT('Data Sheet'!$B$19),
            --(INT('Data Sheet'!$A$19) &amp; "." &amp; LEFT(BN67,3)),
            IF(AND((--(INT('Data Sheet'!$A$19) &amp; "." &amp; LEFT(BN67,3))&gt;=--('Data Sheet'!$A$19)), (--(INT('Data Sheet'!$A$19) &amp; "." &amp; LEFT(BN67,3))&lt;=--('Data Sheet'!$B$19))),
                --(INT('Data Sheet'!$A$19) &amp; "." &amp; LEFT(BN67,3)),
                --(INT('Data Sheet'!$B$19) &amp; "." &amp; LEFT(BN67,3))
            )
        ),
        "OK"
    )
)</f>
        <v>OK</v>
      </c>
      <c r="O67" s="23" t="str">
        <f>IF(BP67&lt;&gt;"",
    IF(INT('Data Sheet'!$A$19)=INT('Data Sheet'!$B$19),
        --(INT('Data Sheet'!$A$19) &amp; "." &amp; BP67),
        IF(AND((--(INT('Data Sheet'!$A$19) &amp; "." &amp; BP67)&gt;=--('Data Sheet'!$A$19)), (--(INT('Data Sheet'!$A$19) &amp; "." &amp; BP67)&lt;=--('Data Sheet'!$B$19))),
            --(INT('Data Sheet'!$A$19) &amp; "." &amp; BP67),
            --(INT('Data Sheet'!$B$19) &amp; "." &amp; BP67)
        )
    ),
    IF(BN67&lt;&gt;"",
        IF(INT('Data Sheet'!$A$19)=INT('Data Sheet'!$B$19),
            --(INT('Data Sheet'!$A$19) &amp; "." &amp; RIGHT(BN67,3)),
            IF(AND((--(INT('Data Sheet'!$A$19) &amp; "." &amp; RIGHT(BN67,3))&gt;=--('Data Sheet'!$A$19)), (--(INT('Data Sheet'!$A$19) &amp; "." &amp; RIGHT(BN67,3))&lt;=--('Data Sheet'!$B$19))),
                --(INT('Data Sheet'!$A$19) &amp; "." &amp; RIGHT(BN67,3)),
                --(INT('Data Sheet'!$B$19) &amp; "." &amp; RIGHT(BN67,3))
            )
        ),
        "OK"
    )
)</f>
        <v>OK</v>
      </c>
      <c r="P67" s="23" t="str">
        <f>IF(BR67&lt;&gt;"",
    IF(INT('Data Sheet'!$A$19)=INT('Data Sheet'!$B$15),
        --(INT('Data Sheet'!$A$15) &amp; "." &amp; BR67),
        IF(AND((--(INT('Data Sheet'!$A$15) &amp; "." &amp; BR67)&gt;=--('Data Sheet'!$A$15)), (--(INT('Data Sheet'!$A$15) &amp; "." &amp; BR67)&lt;=--('Data Sheet'!$B$15))),
            --(INT('Data Sheet'!$A$15) &amp; "." &amp; BR67),
            --(INT('Data Sheet'!$B$15) &amp; "." &amp; BR67)
        )
    ),
    IF(BQ67&lt;&gt;"",
        IF(INT('Data Sheet'!$A$15)=INT('Data Sheet'!$B$15),
            --(INT('Data Sheet'!$A$15) &amp; "." &amp; LEFT(BQ67,3)),
            IF(AND((--(INT('Data Sheet'!$A$15) &amp; "." &amp; LEFT(BQ67,3))&gt;=--('Data Sheet'!$A$15)), (--(INT('Data Sheet'!$A$15) &amp; "." &amp; LEFT(BQ67,3))&lt;=--('Data Sheet'!$B$15))),
                --(INT('Data Sheet'!$A$15) &amp; "." &amp; LEFT(BQ67,3)),
                --(INT('Data Sheet'!$B$15) &amp; "." &amp; LEFT(BQ67,3))
            )
        ),
        "OK"
    )
)</f>
        <v>OK</v>
      </c>
      <c r="Q67" s="23" t="str">
        <f>IF(BS67&lt;&gt;"",
    IF(INT('Data Sheet'!$A$19)=INT('Data Sheet'!$B$15),
        --(INT('Data Sheet'!$A$15) &amp; "." &amp; BS67),
        IF(AND((--(INT('Data Sheet'!$A$15) &amp; "." &amp; BS67)&gt;=--('Data Sheet'!$A$15)), (--(INT('Data Sheet'!$A$15) &amp; "." &amp; BS67)&lt;=--('Data Sheet'!$B$15))),
            --(INT('Data Sheet'!$A$15) &amp; "." &amp; BS67),
            --(INT('Data Sheet'!$B$15) &amp; "." &amp; BS67)
        )
    ),
    IF(BQ67&lt;&gt;"",
        IF(INT('Data Sheet'!$A$15)=INT('Data Sheet'!$B$15),
            --(INT('Data Sheet'!$A$15) &amp; "." &amp; RIGHT(BQ67,3)),
            IF(AND((--(INT('Data Sheet'!$A$15) &amp; "." &amp; RIGHT(BQ67,3))&gt;=--('Data Sheet'!$A$15)), (--(INT('Data Sheet'!$A$15) &amp; "." &amp; RIGHT(BQ67,3))&lt;=--('Data Sheet'!$B$15))),
                --(INT('Data Sheet'!$A$15) &amp; "." &amp; RIGHT(BQ67,3)),
                --(INT('Data Sheet'!$B$15) &amp; "." &amp; RIGHT(BQ67,3))
            )
        ),
        "OK"
    )
)</f>
        <v>OK</v>
      </c>
      <c r="R67" s="20"/>
      <c r="S67" s="20"/>
      <c r="T67" s="20"/>
      <c r="U67" s="20"/>
      <c r="V67" s="20"/>
      <c r="W67" s="20"/>
      <c r="X67" s="20"/>
      <c r="Y67" s="20"/>
      <c r="Z67" s="20"/>
      <c r="AA67" s="55"/>
      <c r="AB67" s="55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1"/>
      <c r="AR67" s="21"/>
      <c r="AS67" s="21"/>
      <c r="AT67" s="21"/>
      <c r="AU67" s="21"/>
      <c r="AV67" s="21"/>
      <c r="AW67" s="22"/>
      <c r="AX67" s="99"/>
      <c r="AY67" s="20"/>
      <c r="AZ67" s="20"/>
      <c r="BA67" s="22"/>
      <c r="BC67" s="80"/>
      <c r="BD67" s="80"/>
      <c r="BE67" s="80"/>
      <c r="BF67" s="80"/>
      <c r="BG67" s="2" t="str">
        <f t="shared" si="3"/>
        <v/>
      </c>
      <c r="BH67" s="78">
        <f t="shared" si="2"/>
        <v>0</v>
      </c>
    </row>
    <row r="68" spans="2:60" x14ac:dyDescent="0.2">
      <c r="B68" s="14">
        <f t="shared" si="4"/>
        <v>60</v>
      </c>
      <c r="C68" s="15" t="str">
        <f>CONCATENATE('Data Sheet'!$B$8,'Data Sheet'!$G$2)</f>
        <v>" HWDP</v>
      </c>
      <c r="D68" s="95" t="str">
        <f t="shared" si="5"/>
        <v/>
      </c>
      <c r="E68" s="15" t="str">
        <f>IF('Sum HWDP'!$D$10="TH-Hill DS-1 Vol 3 CAT 2: Clean and Visual Ends only","N/A","OK")</f>
        <v>OK</v>
      </c>
      <c r="F68" s="15" t="str">
        <f>IF('Sum HWDP'!$D$10="TH-Hill DS-1 Vol 3 CAT 2: Clean and Visual Ends only","N/A","OK")</f>
        <v>OK</v>
      </c>
      <c r="G68" s="17"/>
      <c r="H68" s="17"/>
      <c r="I68" s="17" t="s">
        <v>51</v>
      </c>
      <c r="J68" s="17" t="str">
        <f t="shared" si="6"/>
        <v>OK</v>
      </c>
      <c r="K68" s="17" t="str">
        <f t="shared" si="6"/>
        <v>OK</v>
      </c>
      <c r="L68" s="17" t="str">
        <f>IF('Data Sheet'!$B$9="NC-50","N/A","OK")</f>
        <v>OK</v>
      </c>
      <c r="M68" s="17" t="str">
        <f>IF('Data Sheet'!$B$9="NC-50","N/A","OK")</f>
        <v>OK</v>
      </c>
      <c r="N68" s="23" t="str">
        <f>IF(BO68&lt;&gt;"",
    IF(INT('Data Sheet'!$A$19)=INT('Data Sheet'!$B$19),
        --(INT('Data Sheet'!$A$19) &amp; "." &amp; BO68),
        IF(AND((--(INT('Data Sheet'!$A$19) &amp; "." &amp; BO68)&gt;=--('Data Sheet'!$A$19)), (--(INT('Data Sheet'!$A$19) &amp; "." &amp; BO68)&lt;=--('Data Sheet'!$B$19))),
            --(INT('Data Sheet'!$A$19) &amp; "." &amp; BO68),
            --(INT('Data Sheet'!$B$19) &amp; "." &amp; BO68)
        )
    ),
    IF(BN68&lt;&gt;"",
        IF(INT('Data Sheet'!$A$19)=INT('Data Sheet'!$B$19),
            --(INT('Data Sheet'!$A$19) &amp; "." &amp; LEFT(BN68,3)),
            IF(AND((--(INT('Data Sheet'!$A$19) &amp; "." &amp; LEFT(BN68,3))&gt;=--('Data Sheet'!$A$19)), (--(INT('Data Sheet'!$A$19) &amp; "." &amp; LEFT(BN68,3))&lt;=--('Data Sheet'!$B$19))),
                --(INT('Data Sheet'!$A$19) &amp; "." &amp; LEFT(BN68,3)),
                --(INT('Data Sheet'!$B$19) &amp; "." &amp; LEFT(BN68,3))
            )
        ),
        "OK"
    )
)</f>
        <v>OK</v>
      </c>
      <c r="O68" s="23" t="str">
        <f>IF(BP68&lt;&gt;"",
    IF(INT('Data Sheet'!$A$19)=INT('Data Sheet'!$B$19),
        --(INT('Data Sheet'!$A$19) &amp; "." &amp; BP68),
        IF(AND((--(INT('Data Sheet'!$A$19) &amp; "." &amp; BP68)&gt;=--('Data Sheet'!$A$19)), (--(INT('Data Sheet'!$A$19) &amp; "." &amp; BP68)&lt;=--('Data Sheet'!$B$19))),
            --(INT('Data Sheet'!$A$19) &amp; "." &amp; BP68),
            --(INT('Data Sheet'!$B$19) &amp; "." &amp; BP68)
        )
    ),
    IF(BN68&lt;&gt;"",
        IF(INT('Data Sheet'!$A$19)=INT('Data Sheet'!$B$19),
            --(INT('Data Sheet'!$A$19) &amp; "." &amp; RIGHT(BN68,3)),
            IF(AND((--(INT('Data Sheet'!$A$19) &amp; "." &amp; RIGHT(BN68,3))&gt;=--('Data Sheet'!$A$19)), (--(INT('Data Sheet'!$A$19) &amp; "." &amp; RIGHT(BN68,3))&lt;=--('Data Sheet'!$B$19))),
                --(INT('Data Sheet'!$A$19) &amp; "." &amp; RIGHT(BN68,3)),
                --(INT('Data Sheet'!$B$19) &amp; "." &amp; RIGHT(BN68,3))
            )
        ),
        "OK"
    )
)</f>
        <v>OK</v>
      </c>
      <c r="P68" s="23" t="str">
        <f>IF(BR68&lt;&gt;"",
    IF(INT('Data Sheet'!$A$19)=INT('Data Sheet'!$B$15),
        --(INT('Data Sheet'!$A$15) &amp; "." &amp; BR68),
        IF(AND((--(INT('Data Sheet'!$A$15) &amp; "." &amp; BR68)&gt;=--('Data Sheet'!$A$15)), (--(INT('Data Sheet'!$A$15) &amp; "." &amp; BR68)&lt;=--('Data Sheet'!$B$15))),
            --(INT('Data Sheet'!$A$15) &amp; "." &amp; BR68),
            --(INT('Data Sheet'!$B$15) &amp; "." &amp; BR68)
        )
    ),
    IF(BQ68&lt;&gt;"",
        IF(INT('Data Sheet'!$A$15)=INT('Data Sheet'!$B$15),
            --(INT('Data Sheet'!$A$15) &amp; "." &amp; LEFT(BQ68,3)),
            IF(AND((--(INT('Data Sheet'!$A$15) &amp; "." &amp; LEFT(BQ68,3))&gt;=--('Data Sheet'!$A$15)), (--(INT('Data Sheet'!$A$15) &amp; "." &amp; LEFT(BQ68,3))&lt;=--('Data Sheet'!$B$15))),
                --(INT('Data Sheet'!$A$15) &amp; "." &amp; LEFT(BQ68,3)),
                --(INT('Data Sheet'!$B$15) &amp; "." &amp; LEFT(BQ68,3))
            )
        ),
        "OK"
    )
)</f>
        <v>OK</v>
      </c>
      <c r="Q68" s="23" t="str">
        <f>IF(BS68&lt;&gt;"",
    IF(INT('Data Sheet'!$A$19)=INT('Data Sheet'!$B$15),
        --(INT('Data Sheet'!$A$15) &amp; "." &amp; BS68),
        IF(AND((--(INT('Data Sheet'!$A$15) &amp; "." &amp; BS68)&gt;=--('Data Sheet'!$A$15)), (--(INT('Data Sheet'!$A$15) &amp; "." &amp; BS68)&lt;=--('Data Sheet'!$B$15))),
            --(INT('Data Sheet'!$A$15) &amp; "." &amp; BS68),
            --(INT('Data Sheet'!$B$15) &amp; "." &amp; BS68)
        )
    ),
    IF(BQ68&lt;&gt;"",
        IF(INT('Data Sheet'!$A$15)=INT('Data Sheet'!$B$15),
            --(INT('Data Sheet'!$A$15) &amp; "." &amp; RIGHT(BQ68,3)),
            IF(AND((--(INT('Data Sheet'!$A$15) &amp; "." &amp; RIGHT(BQ68,3))&gt;=--('Data Sheet'!$A$15)), (--(INT('Data Sheet'!$A$15) &amp; "." &amp; RIGHT(BQ68,3))&lt;=--('Data Sheet'!$B$15))),
                --(INT('Data Sheet'!$A$15) &amp; "." &amp; RIGHT(BQ68,3)),
                --(INT('Data Sheet'!$B$15) &amp; "." &amp; RIGHT(BQ68,3))
            )
        ),
        "OK"
    )
)</f>
        <v>OK</v>
      </c>
      <c r="R68" s="20"/>
      <c r="S68" s="20"/>
      <c r="T68" s="20"/>
      <c r="U68" s="20"/>
      <c r="V68" s="20"/>
      <c r="W68" s="20"/>
      <c r="X68" s="20"/>
      <c r="Y68" s="20"/>
      <c r="Z68" s="20"/>
      <c r="AA68" s="55"/>
      <c r="AB68" s="55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1"/>
      <c r="AR68" s="21"/>
      <c r="AS68" s="21"/>
      <c r="AT68" s="21"/>
      <c r="AU68" s="21"/>
      <c r="AV68" s="21"/>
      <c r="AW68" s="22"/>
      <c r="AX68" s="99"/>
      <c r="AY68" s="20"/>
      <c r="AZ68" s="20"/>
      <c r="BA68" s="22"/>
      <c r="BC68" s="80"/>
      <c r="BD68" s="80"/>
      <c r="BE68" s="80"/>
      <c r="BF68" s="80"/>
      <c r="BG68" s="2" t="str">
        <f t="shared" si="3"/>
        <v/>
      </c>
      <c r="BH68" s="78">
        <f t="shared" si="2"/>
        <v>0</v>
      </c>
    </row>
    <row r="69" spans="2:60" x14ac:dyDescent="0.2">
      <c r="B69" s="14">
        <f t="shared" si="4"/>
        <v>61</v>
      </c>
      <c r="C69" s="15" t="str">
        <f>CONCATENATE('Data Sheet'!$B$8,'Data Sheet'!$G$2)</f>
        <v>" HWDP</v>
      </c>
      <c r="D69" s="95" t="str">
        <f t="shared" si="5"/>
        <v/>
      </c>
      <c r="E69" s="15" t="str">
        <f>IF('Sum HWDP'!$D$10="TH-Hill DS-1 Vol 3 CAT 2: Clean and Visual Ends only","N/A","OK")</f>
        <v>OK</v>
      </c>
      <c r="F69" s="15" t="str">
        <f>IF('Sum HWDP'!$D$10="TH-Hill DS-1 Vol 3 CAT 2: Clean and Visual Ends only","N/A","OK")</f>
        <v>OK</v>
      </c>
      <c r="G69" s="17"/>
      <c r="H69" s="17"/>
      <c r="I69" s="17" t="s">
        <v>51</v>
      </c>
      <c r="J69" s="17" t="str">
        <f t="shared" si="6"/>
        <v>OK</v>
      </c>
      <c r="K69" s="17" t="str">
        <f t="shared" si="6"/>
        <v>OK</v>
      </c>
      <c r="L69" s="17" t="str">
        <f>IF('Data Sheet'!$B$9="NC-50","N/A","OK")</f>
        <v>OK</v>
      </c>
      <c r="M69" s="17" t="str">
        <f>IF('Data Sheet'!$B$9="NC-50","N/A","OK")</f>
        <v>OK</v>
      </c>
      <c r="N69" s="23" t="str">
        <f>IF(BO69&lt;&gt;"",
    IF(INT('Data Sheet'!$A$19)=INT('Data Sheet'!$B$19),
        --(INT('Data Sheet'!$A$19) &amp; "." &amp; BO69),
        IF(AND((--(INT('Data Sheet'!$A$19) &amp; "." &amp; BO69)&gt;=--('Data Sheet'!$A$19)), (--(INT('Data Sheet'!$A$19) &amp; "." &amp; BO69)&lt;=--('Data Sheet'!$B$19))),
            --(INT('Data Sheet'!$A$19) &amp; "." &amp; BO69),
            --(INT('Data Sheet'!$B$19) &amp; "." &amp; BO69)
        )
    ),
    IF(BN69&lt;&gt;"",
        IF(INT('Data Sheet'!$A$19)=INT('Data Sheet'!$B$19),
            --(INT('Data Sheet'!$A$19) &amp; "." &amp; LEFT(BN69,3)),
            IF(AND((--(INT('Data Sheet'!$A$19) &amp; "." &amp; LEFT(BN69,3))&gt;=--('Data Sheet'!$A$19)), (--(INT('Data Sheet'!$A$19) &amp; "." &amp; LEFT(BN69,3))&lt;=--('Data Sheet'!$B$19))),
                --(INT('Data Sheet'!$A$19) &amp; "." &amp; LEFT(BN69,3)),
                --(INT('Data Sheet'!$B$19) &amp; "." &amp; LEFT(BN69,3))
            )
        ),
        "OK"
    )
)</f>
        <v>OK</v>
      </c>
      <c r="O69" s="23" t="str">
        <f>IF(BP69&lt;&gt;"",
    IF(INT('Data Sheet'!$A$19)=INT('Data Sheet'!$B$19),
        --(INT('Data Sheet'!$A$19) &amp; "." &amp; BP69),
        IF(AND((--(INT('Data Sheet'!$A$19) &amp; "." &amp; BP69)&gt;=--('Data Sheet'!$A$19)), (--(INT('Data Sheet'!$A$19) &amp; "." &amp; BP69)&lt;=--('Data Sheet'!$B$19))),
            --(INT('Data Sheet'!$A$19) &amp; "." &amp; BP69),
            --(INT('Data Sheet'!$B$19) &amp; "." &amp; BP69)
        )
    ),
    IF(BN69&lt;&gt;"",
        IF(INT('Data Sheet'!$A$19)=INT('Data Sheet'!$B$19),
            --(INT('Data Sheet'!$A$19) &amp; "." &amp; RIGHT(BN69,3)),
            IF(AND((--(INT('Data Sheet'!$A$19) &amp; "." &amp; RIGHT(BN69,3))&gt;=--('Data Sheet'!$A$19)), (--(INT('Data Sheet'!$A$19) &amp; "." &amp; RIGHT(BN69,3))&lt;=--('Data Sheet'!$B$19))),
                --(INT('Data Sheet'!$A$19) &amp; "." &amp; RIGHT(BN69,3)),
                --(INT('Data Sheet'!$B$19) &amp; "." &amp; RIGHT(BN69,3))
            )
        ),
        "OK"
    )
)</f>
        <v>OK</v>
      </c>
      <c r="P69" s="23" t="str">
        <f>IF(BR69&lt;&gt;"",
    IF(INT('Data Sheet'!$A$19)=INT('Data Sheet'!$B$15),
        --(INT('Data Sheet'!$A$15) &amp; "." &amp; BR69),
        IF(AND((--(INT('Data Sheet'!$A$15) &amp; "." &amp; BR69)&gt;=--('Data Sheet'!$A$15)), (--(INT('Data Sheet'!$A$15) &amp; "." &amp; BR69)&lt;=--('Data Sheet'!$B$15))),
            --(INT('Data Sheet'!$A$15) &amp; "." &amp; BR69),
            --(INT('Data Sheet'!$B$15) &amp; "." &amp; BR69)
        )
    ),
    IF(BQ69&lt;&gt;"",
        IF(INT('Data Sheet'!$A$15)=INT('Data Sheet'!$B$15),
            --(INT('Data Sheet'!$A$15) &amp; "." &amp; LEFT(BQ69,3)),
            IF(AND((--(INT('Data Sheet'!$A$15) &amp; "." &amp; LEFT(BQ69,3))&gt;=--('Data Sheet'!$A$15)), (--(INT('Data Sheet'!$A$15) &amp; "." &amp; LEFT(BQ69,3))&lt;=--('Data Sheet'!$B$15))),
                --(INT('Data Sheet'!$A$15) &amp; "." &amp; LEFT(BQ69,3)),
                --(INT('Data Sheet'!$B$15) &amp; "." &amp; LEFT(BQ69,3))
            )
        ),
        "OK"
    )
)</f>
        <v>OK</v>
      </c>
      <c r="Q69" s="23" t="str">
        <f>IF(BS69&lt;&gt;"",
    IF(INT('Data Sheet'!$A$19)=INT('Data Sheet'!$B$15),
        --(INT('Data Sheet'!$A$15) &amp; "." &amp; BS69),
        IF(AND((--(INT('Data Sheet'!$A$15) &amp; "." &amp; BS69)&gt;=--('Data Sheet'!$A$15)), (--(INT('Data Sheet'!$A$15) &amp; "." &amp; BS69)&lt;=--('Data Sheet'!$B$15))),
            --(INT('Data Sheet'!$A$15) &amp; "." &amp; BS69),
            --(INT('Data Sheet'!$B$15) &amp; "." &amp; BS69)
        )
    ),
    IF(BQ69&lt;&gt;"",
        IF(INT('Data Sheet'!$A$15)=INT('Data Sheet'!$B$15),
            --(INT('Data Sheet'!$A$15) &amp; "." &amp; RIGHT(BQ69,3)),
            IF(AND((--(INT('Data Sheet'!$A$15) &amp; "." &amp; RIGHT(BQ69,3))&gt;=--('Data Sheet'!$A$15)), (--(INT('Data Sheet'!$A$15) &amp; "." &amp; RIGHT(BQ69,3))&lt;=--('Data Sheet'!$B$15))),
                --(INT('Data Sheet'!$A$15) &amp; "." &amp; RIGHT(BQ69,3)),
                --(INT('Data Sheet'!$B$15) &amp; "." &amp; RIGHT(BQ69,3))
            )
        ),
        "OK"
    )
)</f>
        <v>OK</v>
      </c>
      <c r="R69" s="20"/>
      <c r="S69" s="20"/>
      <c r="T69" s="20"/>
      <c r="U69" s="20"/>
      <c r="V69" s="20"/>
      <c r="W69" s="20"/>
      <c r="X69" s="20"/>
      <c r="Y69" s="20"/>
      <c r="Z69" s="20"/>
      <c r="AA69" s="55"/>
      <c r="AB69" s="55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1"/>
      <c r="AR69" s="21"/>
      <c r="AS69" s="21"/>
      <c r="AT69" s="21"/>
      <c r="AU69" s="21"/>
      <c r="AV69" s="21"/>
      <c r="AW69" s="22"/>
      <c r="AX69" s="99"/>
      <c r="AY69" s="20"/>
      <c r="AZ69" s="20"/>
      <c r="BA69" s="22"/>
      <c r="BC69" s="80"/>
      <c r="BD69" s="80"/>
      <c r="BE69" s="80"/>
      <c r="BF69" s="80"/>
      <c r="BG69" s="2" t="str">
        <f t="shared" si="3"/>
        <v/>
      </c>
      <c r="BH69" s="78">
        <f t="shared" si="2"/>
        <v>0</v>
      </c>
    </row>
    <row r="70" spans="2:60" x14ac:dyDescent="0.2">
      <c r="B70" s="14">
        <f t="shared" si="4"/>
        <v>62</v>
      </c>
      <c r="C70" s="15" t="str">
        <f>CONCATENATE('Data Sheet'!$B$8,'Data Sheet'!$G$2)</f>
        <v>" HWDP</v>
      </c>
      <c r="D70" s="95" t="str">
        <f t="shared" si="5"/>
        <v/>
      </c>
      <c r="E70" s="15" t="str">
        <f>IF('Sum HWDP'!$D$10="TH-Hill DS-1 Vol 3 CAT 2: Clean and Visual Ends only","N/A","OK")</f>
        <v>OK</v>
      </c>
      <c r="F70" s="15" t="str">
        <f>IF('Sum HWDP'!$D$10="TH-Hill DS-1 Vol 3 CAT 2: Clean and Visual Ends only","N/A","OK")</f>
        <v>OK</v>
      </c>
      <c r="G70" s="17"/>
      <c r="H70" s="17"/>
      <c r="I70" s="17" t="s">
        <v>51</v>
      </c>
      <c r="J70" s="17" t="str">
        <f t="shared" si="6"/>
        <v>OK</v>
      </c>
      <c r="K70" s="17" t="str">
        <f t="shared" si="6"/>
        <v>OK</v>
      </c>
      <c r="L70" s="17" t="str">
        <f>IF('Data Sheet'!$B$9="NC-50","N/A","OK")</f>
        <v>OK</v>
      </c>
      <c r="M70" s="17" t="str">
        <f>IF('Data Sheet'!$B$9="NC-50","N/A","OK")</f>
        <v>OK</v>
      </c>
      <c r="N70" s="23" t="str">
        <f>IF(BO70&lt;&gt;"",
    IF(INT('Data Sheet'!$A$19)=INT('Data Sheet'!$B$19),
        --(INT('Data Sheet'!$A$19) &amp; "." &amp; BO70),
        IF(AND((--(INT('Data Sheet'!$A$19) &amp; "." &amp; BO70)&gt;=--('Data Sheet'!$A$19)), (--(INT('Data Sheet'!$A$19) &amp; "." &amp; BO70)&lt;=--('Data Sheet'!$B$19))),
            --(INT('Data Sheet'!$A$19) &amp; "." &amp; BO70),
            --(INT('Data Sheet'!$B$19) &amp; "." &amp; BO70)
        )
    ),
    IF(BN70&lt;&gt;"",
        IF(INT('Data Sheet'!$A$19)=INT('Data Sheet'!$B$19),
            --(INT('Data Sheet'!$A$19) &amp; "." &amp; LEFT(BN70,3)),
            IF(AND((--(INT('Data Sheet'!$A$19) &amp; "." &amp; LEFT(BN70,3))&gt;=--('Data Sheet'!$A$19)), (--(INT('Data Sheet'!$A$19) &amp; "." &amp; LEFT(BN70,3))&lt;=--('Data Sheet'!$B$19))),
                --(INT('Data Sheet'!$A$19) &amp; "." &amp; LEFT(BN70,3)),
                --(INT('Data Sheet'!$B$19) &amp; "." &amp; LEFT(BN70,3))
            )
        ),
        "OK"
    )
)</f>
        <v>OK</v>
      </c>
      <c r="O70" s="23" t="str">
        <f>IF(BP70&lt;&gt;"",
    IF(INT('Data Sheet'!$A$19)=INT('Data Sheet'!$B$19),
        --(INT('Data Sheet'!$A$19) &amp; "." &amp; BP70),
        IF(AND((--(INT('Data Sheet'!$A$19) &amp; "." &amp; BP70)&gt;=--('Data Sheet'!$A$19)), (--(INT('Data Sheet'!$A$19) &amp; "." &amp; BP70)&lt;=--('Data Sheet'!$B$19))),
            --(INT('Data Sheet'!$A$19) &amp; "." &amp; BP70),
            --(INT('Data Sheet'!$B$19) &amp; "." &amp; BP70)
        )
    ),
    IF(BN70&lt;&gt;"",
        IF(INT('Data Sheet'!$A$19)=INT('Data Sheet'!$B$19),
            --(INT('Data Sheet'!$A$19) &amp; "." &amp; RIGHT(BN70,3)),
            IF(AND((--(INT('Data Sheet'!$A$19) &amp; "." &amp; RIGHT(BN70,3))&gt;=--('Data Sheet'!$A$19)), (--(INT('Data Sheet'!$A$19) &amp; "." &amp; RIGHT(BN70,3))&lt;=--('Data Sheet'!$B$19))),
                --(INT('Data Sheet'!$A$19) &amp; "." &amp; RIGHT(BN70,3)),
                --(INT('Data Sheet'!$B$19) &amp; "." &amp; RIGHT(BN70,3))
            )
        ),
        "OK"
    )
)</f>
        <v>OK</v>
      </c>
      <c r="P70" s="23" t="str">
        <f>IF(BR70&lt;&gt;"",
    IF(INT('Data Sheet'!$A$19)=INT('Data Sheet'!$B$15),
        --(INT('Data Sheet'!$A$15) &amp; "." &amp; BR70),
        IF(AND((--(INT('Data Sheet'!$A$15) &amp; "." &amp; BR70)&gt;=--('Data Sheet'!$A$15)), (--(INT('Data Sheet'!$A$15) &amp; "." &amp; BR70)&lt;=--('Data Sheet'!$B$15))),
            --(INT('Data Sheet'!$A$15) &amp; "." &amp; BR70),
            --(INT('Data Sheet'!$B$15) &amp; "." &amp; BR70)
        )
    ),
    IF(BQ70&lt;&gt;"",
        IF(INT('Data Sheet'!$A$15)=INT('Data Sheet'!$B$15),
            --(INT('Data Sheet'!$A$15) &amp; "." &amp; LEFT(BQ70,3)),
            IF(AND((--(INT('Data Sheet'!$A$15) &amp; "." &amp; LEFT(BQ70,3))&gt;=--('Data Sheet'!$A$15)), (--(INT('Data Sheet'!$A$15) &amp; "." &amp; LEFT(BQ70,3))&lt;=--('Data Sheet'!$B$15))),
                --(INT('Data Sheet'!$A$15) &amp; "." &amp; LEFT(BQ70,3)),
                --(INT('Data Sheet'!$B$15) &amp; "." &amp; LEFT(BQ70,3))
            )
        ),
        "OK"
    )
)</f>
        <v>OK</v>
      </c>
      <c r="Q70" s="23" t="str">
        <f>IF(BS70&lt;&gt;"",
    IF(INT('Data Sheet'!$A$19)=INT('Data Sheet'!$B$15),
        --(INT('Data Sheet'!$A$15) &amp; "." &amp; BS70),
        IF(AND((--(INT('Data Sheet'!$A$15) &amp; "." &amp; BS70)&gt;=--('Data Sheet'!$A$15)), (--(INT('Data Sheet'!$A$15) &amp; "." &amp; BS70)&lt;=--('Data Sheet'!$B$15))),
            --(INT('Data Sheet'!$A$15) &amp; "." &amp; BS70),
            --(INT('Data Sheet'!$B$15) &amp; "." &amp; BS70)
        )
    ),
    IF(BQ70&lt;&gt;"",
        IF(INT('Data Sheet'!$A$15)=INT('Data Sheet'!$B$15),
            --(INT('Data Sheet'!$A$15) &amp; "." &amp; RIGHT(BQ70,3)),
            IF(AND((--(INT('Data Sheet'!$A$15) &amp; "." &amp; RIGHT(BQ70,3))&gt;=--('Data Sheet'!$A$15)), (--(INT('Data Sheet'!$A$15) &amp; "." &amp; RIGHT(BQ70,3))&lt;=--('Data Sheet'!$B$15))),
                --(INT('Data Sheet'!$A$15) &amp; "." &amp; RIGHT(BQ70,3)),
                --(INT('Data Sheet'!$B$15) &amp; "." &amp; RIGHT(BQ70,3))
            )
        ),
        "OK"
    )
)</f>
        <v>OK</v>
      </c>
      <c r="R70" s="20"/>
      <c r="S70" s="20"/>
      <c r="T70" s="20"/>
      <c r="U70" s="20"/>
      <c r="V70" s="20"/>
      <c r="W70" s="20"/>
      <c r="X70" s="20"/>
      <c r="Y70" s="20"/>
      <c r="Z70" s="20"/>
      <c r="AA70" s="55"/>
      <c r="AB70" s="55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1"/>
      <c r="AR70" s="21"/>
      <c r="AS70" s="21"/>
      <c r="AT70" s="21"/>
      <c r="AU70" s="21"/>
      <c r="AV70" s="21"/>
      <c r="AW70" s="22"/>
      <c r="AX70" s="99"/>
      <c r="AY70" s="20"/>
      <c r="AZ70" s="20"/>
      <c r="BA70" s="22"/>
      <c r="BC70" s="80"/>
      <c r="BD70" s="80"/>
      <c r="BE70" s="80"/>
      <c r="BF70" s="80"/>
      <c r="BG70" s="2" t="str">
        <f t="shared" si="3"/>
        <v/>
      </c>
      <c r="BH70" s="78">
        <f t="shared" si="2"/>
        <v>0</v>
      </c>
    </row>
    <row r="71" spans="2:60" x14ac:dyDescent="0.2">
      <c r="B71" s="14">
        <f t="shared" si="4"/>
        <v>63</v>
      </c>
      <c r="C71" s="15" t="str">
        <f>CONCATENATE('Data Sheet'!$B$8,'Data Sheet'!$G$2)</f>
        <v>" HWDP</v>
      </c>
      <c r="D71" s="95" t="str">
        <f t="shared" si="5"/>
        <v/>
      </c>
      <c r="E71" s="15" t="str">
        <f>IF('Sum HWDP'!$D$10="TH-Hill DS-1 Vol 3 CAT 2: Clean and Visual Ends only","N/A","OK")</f>
        <v>OK</v>
      </c>
      <c r="F71" s="15" t="str">
        <f>IF('Sum HWDP'!$D$10="TH-Hill DS-1 Vol 3 CAT 2: Clean and Visual Ends only","N/A","OK")</f>
        <v>OK</v>
      </c>
      <c r="G71" s="17"/>
      <c r="H71" s="17"/>
      <c r="I71" s="17" t="s">
        <v>51</v>
      </c>
      <c r="J71" s="17" t="str">
        <f t="shared" si="6"/>
        <v>OK</v>
      </c>
      <c r="K71" s="17" t="str">
        <f t="shared" si="6"/>
        <v>OK</v>
      </c>
      <c r="L71" s="17" t="str">
        <f>IF('Data Sheet'!$B$9="NC-50","N/A","OK")</f>
        <v>OK</v>
      </c>
      <c r="M71" s="17" t="str">
        <f>IF('Data Sheet'!$B$9="NC-50","N/A","OK")</f>
        <v>OK</v>
      </c>
      <c r="N71" s="23" t="str">
        <f>IF(BO71&lt;&gt;"",
    IF(INT('Data Sheet'!$A$19)=INT('Data Sheet'!$B$19),
        --(INT('Data Sheet'!$A$19) &amp; "." &amp; BO71),
        IF(AND((--(INT('Data Sheet'!$A$19) &amp; "." &amp; BO71)&gt;=--('Data Sheet'!$A$19)), (--(INT('Data Sheet'!$A$19) &amp; "." &amp; BO71)&lt;=--('Data Sheet'!$B$19))),
            --(INT('Data Sheet'!$A$19) &amp; "." &amp; BO71),
            --(INT('Data Sheet'!$B$19) &amp; "." &amp; BO71)
        )
    ),
    IF(BN71&lt;&gt;"",
        IF(INT('Data Sheet'!$A$19)=INT('Data Sheet'!$B$19),
            --(INT('Data Sheet'!$A$19) &amp; "." &amp; LEFT(BN71,3)),
            IF(AND((--(INT('Data Sheet'!$A$19) &amp; "." &amp; LEFT(BN71,3))&gt;=--('Data Sheet'!$A$19)), (--(INT('Data Sheet'!$A$19) &amp; "." &amp; LEFT(BN71,3))&lt;=--('Data Sheet'!$B$19))),
                --(INT('Data Sheet'!$A$19) &amp; "." &amp; LEFT(BN71,3)),
                --(INT('Data Sheet'!$B$19) &amp; "." &amp; LEFT(BN71,3))
            )
        ),
        "OK"
    )
)</f>
        <v>OK</v>
      </c>
      <c r="O71" s="23" t="str">
        <f>IF(BP71&lt;&gt;"",
    IF(INT('Data Sheet'!$A$19)=INT('Data Sheet'!$B$19),
        --(INT('Data Sheet'!$A$19) &amp; "." &amp; BP71),
        IF(AND((--(INT('Data Sheet'!$A$19) &amp; "." &amp; BP71)&gt;=--('Data Sheet'!$A$19)), (--(INT('Data Sheet'!$A$19) &amp; "." &amp; BP71)&lt;=--('Data Sheet'!$B$19))),
            --(INT('Data Sheet'!$A$19) &amp; "." &amp; BP71),
            --(INT('Data Sheet'!$B$19) &amp; "." &amp; BP71)
        )
    ),
    IF(BN71&lt;&gt;"",
        IF(INT('Data Sheet'!$A$19)=INT('Data Sheet'!$B$19),
            --(INT('Data Sheet'!$A$19) &amp; "." &amp; RIGHT(BN71,3)),
            IF(AND((--(INT('Data Sheet'!$A$19) &amp; "." &amp; RIGHT(BN71,3))&gt;=--('Data Sheet'!$A$19)), (--(INT('Data Sheet'!$A$19) &amp; "." &amp; RIGHT(BN71,3))&lt;=--('Data Sheet'!$B$19))),
                --(INT('Data Sheet'!$A$19) &amp; "." &amp; RIGHT(BN71,3)),
                --(INT('Data Sheet'!$B$19) &amp; "." &amp; RIGHT(BN71,3))
            )
        ),
        "OK"
    )
)</f>
        <v>OK</v>
      </c>
      <c r="P71" s="23" t="str">
        <f>IF(BR71&lt;&gt;"",
    IF(INT('Data Sheet'!$A$19)=INT('Data Sheet'!$B$15),
        --(INT('Data Sheet'!$A$15) &amp; "." &amp; BR71),
        IF(AND((--(INT('Data Sheet'!$A$15) &amp; "." &amp; BR71)&gt;=--('Data Sheet'!$A$15)), (--(INT('Data Sheet'!$A$15) &amp; "." &amp; BR71)&lt;=--('Data Sheet'!$B$15))),
            --(INT('Data Sheet'!$A$15) &amp; "." &amp; BR71),
            --(INT('Data Sheet'!$B$15) &amp; "." &amp; BR71)
        )
    ),
    IF(BQ71&lt;&gt;"",
        IF(INT('Data Sheet'!$A$15)=INT('Data Sheet'!$B$15),
            --(INT('Data Sheet'!$A$15) &amp; "." &amp; LEFT(BQ71,3)),
            IF(AND((--(INT('Data Sheet'!$A$15) &amp; "." &amp; LEFT(BQ71,3))&gt;=--('Data Sheet'!$A$15)), (--(INT('Data Sheet'!$A$15) &amp; "." &amp; LEFT(BQ71,3))&lt;=--('Data Sheet'!$B$15))),
                --(INT('Data Sheet'!$A$15) &amp; "." &amp; LEFT(BQ71,3)),
                --(INT('Data Sheet'!$B$15) &amp; "." &amp; LEFT(BQ71,3))
            )
        ),
        "OK"
    )
)</f>
        <v>OK</v>
      </c>
      <c r="Q71" s="23" t="str">
        <f>IF(BS71&lt;&gt;"",
    IF(INT('Data Sheet'!$A$19)=INT('Data Sheet'!$B$15),
        --(INT('Data Sheet'!$A$15) &amp; "." &amp; BS71),
        IF(AND((--(INT('Data Sheet'!$A$15) &amp; "." &amp; BS71)&gt;=--('Data Sheet'!$A$15)), (--(INT('Data Sheet'!$A$15) &amp; "." &amp; BS71)&lt;=--('Data Sheet'!$B$15))),
            --(INT('Data Sheet'!$A$15) &amp; "." &amp; BS71),
            --(INT('Data Sheet'!$B$15) &amp; "." &amp; BS71)
        )
    ),
    IF(BQ71&lt;&gt;"",
        IF(INT('Data Sheet'!$A$15)=INT('Data Sheet'!$B$15),
            --(INT('Data Sheet'!$A$15) &amp; "." &amp; RIGHT(BQ71,3)),
            IF(AND((--(INT('Data Sheet'!$A$15) &amp; "." &amp; RIGHT(BQ71,3))&gt;=--('Data Sheet'!$A$15)), (--(INT('Data Sheet'!$A$15) &amp; "." &amp; RIGHT(BQ71,3))&lt;=--('Data Sheet'!$B$15))),
                --(INT('Data Sheet'!$A$15) &amp; "." &amp; RIGHT(BQ71,3)),
                --(INT('Data Sheet'!$B$15) &amp; "." &amp; RIGHT(BQ71,3))
            )
        ),
        "OK"
    )
)</f>
        <v>OK</v>
      </c>
      <c r="R71" s="20"/>
      <c r="S71" s="20"/>
      <c r="T71" s="20"/>
      <c r="U71" s="20"/>
      <c r="V71" s="20"/>
      <c r="W71" s="20"/>
      <c r="X71" s="20"/>
      <c r="Y71" s="20"/>
      <c r="Z71" s="20"/>
      <c r="AA71" s="55"/>
      <c r="AB71" s="55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1"/>
      <c r="AR71" s="21"/>
      <c r="AS71" s="21"/>
      <c r="AT71" s="21"/>
      <c r="AU71" s="21"/>
      <c r="AV71" s="21"/>
      <c r="AW71" s="22"/>
      <c r="AX71" s="99"/>
      <c r="AY71" s="20"/>
      <c r="AZ71" s="20"/>
      <c r="BA71" s="22"/>
      <c r="BC71" s="80"/>
      <c r="BD71" s="80"/>
      <c r="BE71" s="80"/>
      <c r="BF71" s="80"/>
      <c r="BG71" s="2" t="str">
        <f t="shared" si="3"/>
        <v/>
      </c>
      <c r="BH71" s="78">
        <f t="shared" si="2"/>
        <v>0</v>
      </c>
    </row>
    <row r="72" spans="2:60" x14ac:dyDescent="0.2">
      <c r="B72" s="14">
        <f t="shared" si="4"/>
        <v>64</v>
      </c>
      <c r="C72" s="15" t="str">
        <f>CONCATENATE('Data Sheet'!$B$8,'Data Sheet'!$G$2)</f>
        <v>" HWDP</v>
      </c>
      <c r="D72" s="95" t="str">
        <f t="shared" si="5"/>
        <v/>
      </c>
      <c r="E72" s="15" t="str">
        <f>IF('Sum HWDP'!$D$10="TH-Hill DS-1 Vol 3 CAT 2: Clean and Visual Ends only","N/A","OK")</f>
        <v>OK</v>
      </c>
      <c r="F72" s="15" t="str">
        <f>IF('Sum HWDP'!$D$10="TH-Hill DS-1 Vol 3 CAT 2: Clean and Visual Ends only","N/A","OK")</f>
        <v>OK</v>
      </c>
      <c r="G72" s="17"/>
      <c r="H72" s="17"/>
      <c r="I72" s="17" t="s">
        <v>51</v>
      </c>
      <c r="J72" s="17" t="str">
        <f t="shared" si="6"/>
        <v>OK</v>
      </c>
      <c r="K72" s="17" t="str">
        <f t="shared" si="6"/>
        <v>OK</v>
      </c>
      <c r="L72" s="17" t="str">
        <f>IF('Data Sheet'!$B$9="NC-50","N/A","OK")</f>
        <v>OK</v>
      </c>
      <c r="M72" s="17" t="str">
        <f>IF('Data Sheet'!$B$9="NC-50","N/A","OK")</f>
        <v>OK</v>
      </c>
      <c r="N72" s="23" t="str">
        <f>IF(BO72&lt;&gt;"",
    IF(INT('Data Sheet'!$A$19)=INT('Data Sheet'!$B$19),
        --(INT('Data Sheet'!$A$19) &amp; "." &amp; BO72),
        IF(AND((--(INT('Data Sheet'!$A$19) &amp; "." &amp; BO72)&gt;=--('Data Sheet'!$A$19)), (--(INT('Data Sheet'!$A$19) &amp; "." &amp; BO72)&lt;=--('Data Sheet'!$B$19))),
            --(INT('Data Sheet'!$A$19) &amp; "." &amp; BO72),
            --(INT('Data Sheet'!$B$19) &amp; "." &amp; BO72)
        )
    ),
    IF(BN72&lt;&gt;"",
        IF(INT('Data Sheet'!$A$19)=INT('Data Sheet'!$B$19),
            --(INT('Data Sheet'!$A$19) &amp; "." &amp; LEFT(BN72,3)),
            IF(AND((--(INT('Data Sheet'!$A$19) &amp; "." &amp; LEFT(BN72,3))&gt;=--('Data Sheet'!$A$19)), (--(INT('Data Sheet'!$A$19) &amp; "." &amp; LEFT(BN72,3))&lt;=--('Data Sheet'!$B$19))),
                --(INT('Data Sheet'!$A$19) &amp; "." &amp; LEFT(BN72,3)),
                --(INT('Data Sheet'!$B$19) &amp; "." &amp; LEFT(BN72,3))
            )
        ),
        "OK"
    )
)</f>
        <v>OK</v>
      </c>
      <c r="O72" s="23" t="str">
        <f>IF(BP72&lt;&gt;"",
    IF(INT('Data Sheet'!$A$19)=INT('Data Sheet'!$B$19),
        --(INT('Data Sheet'!$A$19) &amp; "." &amp; BP72),
        IF(AND((--(INT('Data Sheet'!$A$19) &amp; "." &amp; BP72)&gt;=--('Data Sheet'!$A$19)), (--(INT('Data Sheet'!$A$19) &amp; "." &amp; BP72)&lt;=--('Data Sheet'!$B$19))),
            --(INT('Data Sheet'!$A$19) &amp; "." &amp; BP72),
            --(INT('Data Sheet'!$B$19) &amp; "." &amp; BP72)
        )
    ),
    IF(BN72&lt;&gt;"",
        IF(INT('Data Sheet'!$A$19)=INT('Data Sheet'!$B$19),
            --(INT('Data Sheet'!$A$19) &amp; "." &amp; RIGHT(BN72,3)),
            IF(AND((--(INT('Data Sheet'!$A$19) &amp; "." &amp; RIGHT(BN72,3))&gt;=--('Data Sheet'!$A$19)), (--(INT('Data Sheet'!$A$19) &amp; "." &amp; RIGHT(BN72,3))&lt;=--('Data Sheet'!$B$19))),
                --(INT('Data Sheet'!$A$19) &amp; "." &amp; RIGHT(BN72,3)),
                --(INT('Data Sheet'!$B$19) &amp; "." &amp; RIGHT(BN72,3))
            )
        ),
        "OK"
    )
)</f>
        <v>OK</v>
      </c>
      <c r="P72" s="23" t="str">
        <f>IF(BR72&lt;&gt;"",
    IF(INT('Data Sheet'!$A$19)=INT('Data Sheet'!$B$15),
        --(INT('Data Sheet'!$A$15) &amp; "." &amp; BR72),
        IF(AND((--(INT('Data Sheet'!$A$15) &amp; "." &amp; BR72)&gt;=--('Data Sheet'!$A$15)), (--(INT('Data Sheet'!$A$15) &amp; "." &amp; BR72)&lt;=--('Data Sheet'!$B$15))),
            --(INT('Data Sheet'!$A$15) &amp; "." &amp; BR72),
            --(INT('Data Sheet'!$B$15) &amp; "." &amp; BR72)
        )
    ),
    IF(BQ72&lt;&gt;"",
        IF(INT('Data Sheet'!$A$15)=INT('Data Sheet'!$B$15),
            --(INT('Data Sheet'!$A$15) &amp; "." &amp; LEFT(BQ72,3)),
            IF(AND((--(INT('Data Sheet'!$A$15) &amp; "." &amp; LEFT(BQ72,3))&gt;=--('Data Sheet'!$A$15)), (--(INT('Data Sheet'!$A$15) &amp; "." &amp; LEFT(BQ72,3))&lt;=--('Data Sheet'!$B$15))),
                --(INT('Data Sheet'!$A$15) &amp; "." &amp; LEFT(BQ72,3)),
                --(INT('Data Sheet'!$B$15) &amp; "." &amp; LEFT(BQ72,3))
            )
        ),
        "OK"
    )
)</f>
        <v>OK</v>
      </c>
      <c r="Q72" s="23" t="str">
        <f>IF(BS72&lt;&gt;"",
    IF(INT('Data Sheet'!$A$19)=INT('Data Sheet'!$B$15),
        --(INT('Data Sheet'!$A$15) &amp; "." &amp; BS72),
        IF(AND((--(INT('Data Sheet'!$A$15) &amp; "." &amp; BS72)&gt;=--('Data Sheet'!$A$15)), (--(INT('Data Sheet'!$A$15) &amp; "." &amp; BS72)&lt;=--('Data Sheet'!$B$15))),
            --(INT('Data Sheet'!$A$15) &amp; "." &amp; BS72),
            --(INT('Data Sheet'!$B$15) &amp; "." &amp; BS72)
        )
    ),
    IF(BQ72&lt;&gt;"",
        IF(INT('Data Sheet'!$A$15)=INT('Data Sheet'!$B$15),
            --(INT('Data Sheet'!$A$15) &amp; "." &amp; RIGHT(BQ72,3)),
            IF(AND((--(INT('Data Sheet'!$A$15) &amp; "." &amp; RIGHT(BQ72,3))&gt;=--('Data Sheet'!$A$15)), (--(INT('Data Sheet'!$A$15) &amp; "." &amp; RIGHT(BQ72,3))&lt;=--('Data Sheet'!$B$15))),
                --(INT('Data Sheet'!$A$15) &amp; "." &amp; RIGHT(BQ72,3)),
                --(INT('Data Sheet'!$B$15) &amp; "." &amp; RIGHT(BQ72,3))
            )
        ),
        "OK"
    )
)</f>
        <v>OK</v>
      </c>
      <c r="R72" s="20"/>
      <c r="S72" s="20"/>
      <c r="T72" s="20"/>
      <c r="U72" s="20"/>
      <c r="V72" s="20"/>
      <c r="W72" s="20"/>
      <c r="X72" s="20"/>
      <c r="Y72" s="20"/>
      <c r="Z72" s="20"/>
      <c r="AA72" s="55"/>
      <c r="AB72" s="55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1"/>
      <c r="AR72" s="21"/>
      <c r="AS72" s="21"/>
      <c r="AT72" s="21"/>
      <c r="AU72" s="21"/>
      <c r="AV72" s="21"/>
      <c r="AW72" s="22"/>
      <c r="AX72" s="99"/>
      <c r="AY72" s="20"/>
      <c r="AZ72" s="20"/>
      <c r="BA72" s="22"/>
      <c r="BC72" s="80"/>
      <c r="BD72" s="80"/>
      <c r="BE72" s="80"/>
      <c r="BF72" s="80"/>
      <c r="BG72" s="2" t="str">
        <f t="shared" si="3"/>
        <v/>
      </c>
      <c r="BH72" s="78">
        <f t="shared" si="2"/>
        <v>0</v>
      </c>
    </row>
    <row r="73" spans="2:60" x14ac:dyDescent="0.2">
      <c r="B73" s="14">
        <f t="shared" si="4"/>
        <v>65</v>
      </c>
      <c r="C73" s="15" t="str">
        <f>CONCATENATE('Data Sheet'!$B$8,'Data Sheet'!$G$2)</f>
        <v>" HWDP</v>
      </c>
      <c r="D73" s="95" t="str">
        <f t="shared" si="5"/>
        <v/>
      </c>
      <c r="E73" s="15" t="str">
        <f>IF('Sum HWDP'!$D$10="TH-Hill DS-1 Vol 3 CAT 2: Clean and Visual Ends only","N/A","OK")</f>
        <v>OK</v>
      </c>
      <c r="F73" s="15" t="str">
        <f>IF('Sum HWDP'!$D$10="TH-Hill DS-1 Vol 3 CAT 2: Clean and Visual Ends only","N/A","OK")</f>
        <v>OK</v>
      </c>
      <c r="G73" s="17"/>
      <c r="H73" s="17"/>
      <c r="I73" s="17" t="s">
        <v>51</v>
      </c>
      <c r="J73" s="17" t="str">
        <f t="shared" si="6"/>
        <v>OK</v>
      </c>
      <c r="K73" s="17" t="str">
        <f t="shared" si="6"/>
        <v>OK</v>
      </c>
      <c r="L73" s="17" t="str">
        <f>IF('Data Sheet'!$B$9="NC-50","N/A","OK")</f>
        <v>OK</v>
      </c>
      <c r="M73" s="17" t="str">
        <f>IF('Data Sheet'!$B$9="NC-50","N/A","OK")</f>
        <v>OK</v>
      </c>
      <c r="N73" s="23" t="str">
        <f>IF(BO73&lt;&gt;"",
    IF(INT('Data Sheet'!$A$19)=INT('Data Sheet'!$B$19),
        --(INT('Data Sheet'!$A$19) &amp; "." &amp; BO73),
        IF(AND((--(INT('Data Sheet'!$A$19) &amp; "." &amp; BO73)&gt;=--('Data Sheet'!$A$19)), (--(INT('Data Sheet'!$A$19) &amp; "." &amp; BO73)&lt;=--('Data Sheet'!$B$19))),
            --(INT('Data Sheet'!$A$19) &amp; "." &amp; BO73),
            --(INT('Data Sheet'!$B$19) &amp; "." &amp; BO73)
        )
    ),
    IF(BN73&lt;&gt;"",
        IF(INT('Data Sheet'!$A$19)=INT('Data Sheet'!$B$19),
            --(INT('Data Sheet'!$A$19) &amp; "." &amp; LEFT(BN73,3)),
            IF(AND((--(INT('Data Sheet'!$A$19) &amp; "." &amp; LEFT(BN73,3))&gt;=--('Data Sheet'!$A$19)), (--(INT('Data Sheet'!$A$19) &amp; "." &amp; LEFT(BN73,3))&lt;=--('Data Sheet'!$B$19))),
                --(INT('Data Sheet'!$A$19) &amp; "." &amp; LEFT(BN73,3)),
                --(INT('Data Sheet'!$B$19) &amp; "." &amp; LEFT(BN73,3))
            )
        ),
        "OK"
    )
)</f>
        <v>OK</v>
      </c>
      <c r="O73" s="23" t="str">
        <f>IF(BP73&lt;&gt;"",
    IF(INT('Data Sheet'!$A$19)=INT('Data Sheet'!$B$19),
        --(INT('Data Sheet'!$A$19) &amp; "." &amp; BP73),
        IF(AND((--(INT('Data Sheet'!$A$19) &amp; "." &amp; BP73)&gt;=--('Data Sheet'!$A$19)), (--(INT('Data Sheet'!$A$19) &amp; "." &amp; BP73)&lt;=--('Data Sheet'!$B$19))),
            --(INT('Data Sheet'!$A$19) &amp; "." &amp; BP73),
            --(INT('Data Sheet'!$B$19) &amp; "." &amp; BP73)
        )
    ),
    IF(BN73&lt;&gt;"",
        IF(INT('Data Sheet'!$A$19)=INT('Data Sheet'!$B$19),
            --(INT('Data Sheet'!$A$19) &amp; "." &amp; RIGHT(BN73,3)),
            IF(AND((--(INT('Data Sheet'!$A$19) &amp; "." &amp; RIGHT(BN73,3))&gt;=--('Data Sheet'!$A$19)), (--(INT('Data Sheet'!$A$19) &amp; "." &amp; RIGHT(BN73,3))&lt;=--('Data Sheet'!$B$19))),
                --(INT('Data Sheet'!$A$19) &amp; "." &amp; RIGHT(BN73,3)),
                --(INT('Data Sheet'!$B$19) &amp; "." &amp; RIGHT(BN73,3))
            )
        ),
        "OK"
    )
)</f>
        <v>OK</v>
      </c>
      <c r="P73" s="23" t="str">
        <f>IF(BR73&lt;&gt;"",
    IF(INT('Data Sheet'!$A$19)=INT('Data Sheet'!$B$15),
        --(INT('Data Sheet'!$A$15) &amp; "." &amp; BR73),
        IF(AND((--(INT('Data Sheet'!$A$15) &amp; "." &amp; BR73)&gt;=--('Data Sheet'!$A$15)), (--(INT('Data Sheet'!$A$15) &amp; "." &amp; BR73)&lt;=--('Data Sheet'!$B$15))),
            --(INT('Data Sheet'!$A$15) &amp; "." &amp; BR73),
            --(INT('Data Sheet'!$B$15) &amp; "." &amp; BR73)
        )
    ),
    IF(BQ73&lt;&gt;"",
        IF(INT('Data Sheet'!$A$15)=INT('Data Sheet'!$B$15),
            --(INT('Data Sheet'!$A$15) &amp; "." &amp; LEFT(BQ73,3)),
            IF(AND((--(INT('Data Sheet'!$A$15) &amp; "." &amp; LEFT(BQ73,3))&gt;=--('Data Sheet'!$A$15)), (--(INT('Data Sheet'!$A$15) &amp; "." &amp; LEFT(BQ73,3))&lt;=--('Data Sheet'!$B$15))),
                --(INT('Data Sheet'!$A$15) &amp; "." &amp; LEFT(BQ73,3)),
                --(INT('Data Sheet'!$B$15) &amp; "." &amp; LEFT(BQ73,3))
            )
        ),
        "OK"
    )
)</f>
        <v>OK</v>
      </c>
      <c r="Q73" s="23" t="str">
        <f>IF(BS73&lt;&gt;"",
    IF(INT('Data Sheet'!$A$19)=INT('Data Sheet'!$B$15),
        --(INT('Data Sheet'!$A$15) &amp; "." &amp; BS73),
        IF(AND((--(INT('Data Sheet'!$A$15) &amp; "." &amp; BS73)&gt;=--('Data Sheet'!$A$15)), (--(INT('Data Sheet'!$A$15) &amp; "." &amp; BS73)&lt;=--('Data Sheet'!$B$15))),
            --(INT('Data Sheet'!$A$15) &amp; "." &amp; BS73),
            --(INT('Data Sheet'!$B$15) &amp; "." &amp; BS73)
        )
    ),
    IF(BQ73&lt;&gt;"",
        IF(INT('Data Sheet'!$A$15)=INT('Data Sheet'!$B$15),
            --(INT('Data Sheet'!$A$15) &amp; "." &amp; RIGHT(BQ73,3)),
            IF(AND((--(INT('Data Sheet'!$A$15) &amp; "." &amp; RIGHT(BQ73,3))&gt;=--('Data Sheet'!$A$15)), (--(INT('Data Sheet'!$A$15) &amp; "." &amp; RIGHT(BQ73,3))&lt;=--('Data Sheet'!$B$15))),
                --(INT('Data Sheet'!$A$15) &amp; "." &amp; RIGHT(BQ73,3)),
                --(INT('Data Sheet'!$B$15) &amp; "." &amp; RIGHT(BQ73,3))
            )
        ),
        "OK"
    )
)</f>
        <v>OK</v>
      </c>
      <c r="R73" s="20"/>
      <c r="S73" s="20"/>
      <c r="T73" s="20"/>
      <c r="U73" s="20"/>
      <c r="V73" s="20"/>
      <c r="W73" s="20"/>
      <c r="X73" s="20"/>
      <c r="Y73" s="20"/>
      <c r="Z73" s="20"/>
      <c r="AA73" s="55"/>
      <c r="AB73" s="55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1"/>
      <c r="AR73" s="21"/>
      <c r="AS73" s="21"/>
      <c r="AT73" s="21"/>
      <c r="AU73" s="21"/>
      <c r="AV73" s="21"/>
      <c r="AW73" s="22"/>
      <c r="AX73" s="99"/>
      <c r="AY73" s="20"/>
      <c r="AZ73" s="20"/>
      <c r="BA73" s="22"/>
      <c r="BC73" s="80"/>
      <c r="BD73" s="80"/>
      <c r="BE73" s="80"/>
      <c r="BF73" s="80"/>
      <c r="BG73" s="2" t="str">
        <f t="shared" si="3"/>
        <v/>
      </c>
      <c r="BH73" s="78">
        <f t="shared" ref="BH73:BH136" si="7">COUNTA(T73:AF73)</f>
        <v>0</v>
      </c>
    </row>
    <row r="74" spans="2:60" x14ac:dyDescent="0.2">
      <c r="B74" s="14">
        <f t="shared" si="4"/>
        <v>66</v>
      </c>
      <c r="C74" s="15" t="str">
        <f>CONCATENATE('Data Sheet'!$B$8,'Data Sheet'!$G$2)</f>
        <v>" HWDP</v>
      </c>
      <c r="D74" s="95" t="str">
        <f t="shared" si="5"/>
        <v/>
      </c>
      <c r="E74" s="15" t="str">
        <f>IF('Sum HWDP'!$D$10="TH-Hill DS-1 Vol 3 CAT 2: Clean and Visual Ends only","N/A","OK")</f>
        <v>OK</v>
      </c>
      <c r="F74" s="15" t="str">
        <f>IF('Sum HWDP'!$D$10="TH-Hill DS-1 Vol 3 CAT 2: Clean and Visual Ends only","N/A","OK")</f>
        <v>OK</v>
      </c>
      <c r="G74" s="17"/>
      <c r="H74" s="17"/>
      <c r="I74" s="17" t="s">
        <v>51</v>
      </c>
      <c r="J74" s="17" t="str">
        <f t="shared" si="6"/>
        <v>OK</v>
      </c>
      <c r="K74" s="17" t="str">
        <f t="shared" si="6"/>
        <v>OK</v>
      </c>
      <c r="L74" s="17" t="str">
        <f>IF('Data Sheet'!$B$9="NC-50","N/A","OK")</f>
        <v>OK</v>
      </c>
      <c r="M74" s="17" t="str">
        <f>IF('Data Sheet'!$B$9="NC-50","N/A","OK")</f>
        <v>OK</v>
      </c>
      <c r="N74" s="23" t="str">
        <f>IF(BO74&lt;&gt;"",
    IF(INT('Data Sheet'!$A$19)=INT('Data Sheet'!$B$19),
        --(INT('Data Sheet'!$A$19) &amp; "." &amp; BO74),
        IF(AND((--(INT('Data Sheet'!$A$19) &amp; "." &amp; BO74)&gt;=--('Data Sheet'!$A$19)), (--(INT('Data Sheet'!$A$19) &amp; "." &amp; BO74)&lt;=--('Data Sheet'!$B$19))),
            --(INT('Data Sheet'!$A$19) &amp; "." &amp; BO74),
            --(INT('Data Sheet'!$B$19) &amp; "." &amp; BO74)
        )
    ),
    IF(BN74&lt;&gt;"",
        IF(INT('Data Sheet'!$A$19)=INT('Data Sheet'!$B$19),
            --(INT('Data Sheet'!$A$19) &amp; "." &amp; LEFT(BN74,3)),
            IF(AND((--(INT('Data Sheet'!$A$19) &amp; "." &amp; LEFT(BN74,3))&gt;=--('Data Sheet'!$A$19)), (--(INT('Data Sheet'!$A$19) &amp; "." &amp; LEFT(BN74,3))&lt;=--('Data Sheet'!$B$19))),
                --(INT('Data Sheet'!$A$19) &amp; "." &amp; LEFT(BN74,3)),
                --(INT('Data Sheet'!$B$19) &amp; "." &amp; LEFT(BN74,3))
            )
        ),
        "OK"
    )
)</f>
        <v>OK</v>
      </c>
      <c r="O74" s="23" t="str">
        <f>IF(BP74&lt;&gt;"",
    IF(INT('Data Sheet'!$A$19)=INT('Data Sheet'!$B$19),
        --(INT('Data Sheet'!$A$19) &amp; "." &amp; BP74),
        IF(AND((--(INT('Data Sheet'!$A$19) &amp; "." &amp; BP74)&gt;=--('Data Sheet'!$A$19)), (--(INT('Data Sheet'!$A$19) &amp; "." &amp; BP74)&lt;=--('Data Sheet'!$B$19))),
            --(INT('Data Sheet'!$A$19) &amp; "." &amp; BP74),
            --(INT('Data Sheet'!$B$19) &amp; "." &amp; BP74)
        )
    ),
    IF(BN74&lt;&gt;"",
        IF(INT('Data Sheet'!$A$19)=INT('Data Sheet'!$B$19),
            --(INT('Data Sheet'!$A$19) &amp; "." &amp; RIGHT(BN74,3)),
            IF(AND((--(INT('Data Sheet'!$A$19) &amp; "." &amp; RIGHT(BN74,3))&gt;=--('Data Sheet'!$A$19)), (--(INT('Data Sheet'!$A$19) &amp; "." &amp; RIGHT(BN74,3))&lt;=--('Data Sheet'!$B$19))),
                --(INT('Data Sheet'!$A$19) &amp; "." &amp; RIGHT(BN74,3)),
                --(INT('Data Sheet'!$B$19) &amp; "." &amp; RIGHT(BN74,3))
            )
        ),
        "OK"
    )
)</f>
        <v>OK</v>
      </c>
      <c r="P74" s="23" t="str">
        <f>IF(BR74&lt;&gt;"",
    IF(INT('Data Sheet'!$A$19)=INT('Data Sheet'!$B$15),
        --(INT('Data Sheet'!$A$15) &amp; "." &amp; BR74),
        IF(AND((--(INT('Data Sheet'!$A$15) &amp; "." &amp; BR74)&gt;=--('Data Sheet'!$A$15)), (--(INT('Data Sheet'!$A$15) &amp; "." &amp; BR74)&lt;=--('Data Sheet'!$B$15))),
            --(INT('Data Sheet'!$A$15) &amp; "." &amp; BR74),
            --(INT('Data Sheet'!$B$15) &amp; "." &amp; BR74)
        )
    ),
    IF(BQ74&lt;&gt;"",
        IF(INT('Data Sheet'!$A$15)=INT('Data Sheet'!$B$15),
            --(INT('Data Sheet'!$A$15) &amp; "." &amp; LEFT(BQ74,3)),
            IF(AND((--(INT('Data Sheet'!$A$15) &amp; "." &amp; LEFT(BQ74,3))&gt;=--('Data Sheet'!$A$15)), (--(INT('Data Sheet'!$A$15) &amp; "." &amp; LEFT(BQ74,3))&lt;=--('Data Sheet'!$B$15))),
                --(INT('Data Sheet'!$A$15) &amp; "." &amp; LEFT(BQ74,3)),
                --(INT('Data Sheet'!$B$15) &amp; "." &amp; LEFT(BQ74,3))
            )
        ),
        "OK"
    )
)</f>
        <v>OK</v>
      </c>
      <c r="Q74" s="23" t="str">
        <f>IF(BS74&lt;&gt;"",
    IF(INT('Data Sheet'!$A$19)=INT('Data Sheet'!$B$15),
        --(INT('Data Sheet'!$A$15) &amp; "." &amp; BS74),
        IF(AND((--(INT('Data Sheet'!$A$15) &amp; "." &amp; BS74)&gt;=--('Data Sheet'!$A$15)), (--(INT('Data Sheet'!$A$15) &amp; "." &amp; BS74)&lt;=--('Data Sheet'!$B$15))),
            --(INT('Data Sheet'!$A$15) &amp; "." &amp; BS74),
            --(INT('Data Sheet'!$B$15) &amp; "." &amp; BS74)
        )
    ),
    IF(BQ74&lt;&gt;"",
        IF(INT('Data Sheet'!$A$15)=INT('Data Sheet'!$B$15),
            --(INT('Data Sheet'!$A$15) &amp; "." &amp; RIGHT(BQ74,3)),
            IF(AND((--(INT('Data Sheet'!$A$15) &amp; "." &amp; RIGHT(BQ74,3))&gt;=--('Data Sheet'!$A$15)), (--(INT('Data Sheet'!$A$15) &amp; "." &amp; RIGHT(BQ74,3))&lt;=--('Data Sheet'!$B$15))),
                --(INT('Data Sheet'!$A$15) &amp; "." &amp; RIGHT(BQ74,3)),
                --(INT('Data Sheet'!$B$15) &amp; "." &amp; RIGHT(BQ74,3))
            )
        ),
        "OK"
    )
)</f>
        <v>OK</v>
      </c>
      <c r="R74" s="20"/>
      <c r="S74" s="20"/>
      <c r="T74" s="20"/>
      <c r="U74" s="20"/>
      <c r="V74" s="20"/>
      <c r="W74" s="20"/>
      <c r="X74" s="20"/>
      <c r="Y74" s="20"/>
      <c r="Z74" s="20"/>
      <c r="AA74" s="55"/>
      <c r="AB74" s="55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1"/>
      <c r="AR74" s="21"/>
      <c r="AS74" s="21"/>
      <c r="AT74" s="21"/>
      <c r="AU74" s="21"/>
      <c r="AV74" s="21"/>
      <c r="AW74" s="22"/>
      <c r="AX74" s="99"/>
      <c r="AY74" s="20"/>
      <c r="AZ74" s="20"/>
      <c r="BA74" s="22"/>
      <c r="BC74" s="80"/>
      <c r="BD74" s="80"/>
      <c r="BE74" s="80"/>
      <c r="BF74" s="80"/>
      <c r="BG74" s="2" t="str">
        <f t="shared" ref="BG74:BG137" si="8">CONCATENATE(BC74,BD74,BE74,BF74)</f>
        <v/>
      </c>
      <c r="BH74" s="78">
        <f t="shared" si="7"/>
        <v>0</v>
      </c>
    </row>
    <row r="75" spans="2:60" x14ac:dyDescent="0.2">
      <c r="B75" s="14">
        <f t="shared" ref="B75:B138" si="9">B74+1</f>
        <v>67</v>
      </c>
      <c r="C75" s="15" t="str">
        <f>CONCATENATE('Data Sheet'!$B$8,'Data Sheet'!$G$2)</f>
        <v>" HWDP</v>
      </c>
      <c r="D75" s="95" t="str">
        <f t="shared" ref="D75:D138" si="10">BG75</f>
        <v/>
      </c>
      <c r="E75" s="15" t="str">
        <f>IF('Sum HWDP'!$D$10="TH-Hill DS-1 Vol 3 CAT 2: Clean and Visual Ends only","N/A","OK")</f>
        <v>OK</v>
      </c>
      <c r="F75" s="15" t="str">
        <f>IF('Sum HWDP'!$D$10="TH-Hill DS-1 Vol 3 CAT 2: Clean and Visual Ends only","N/A","OK")</f>
        <v>OK</v>
      </c>
      <c r="G75" s="17"/>
      <c r="H75" s="17"/>
      <c r="I75" s="17" t="s">
        <v>51</v>
      </c>
      <c r="J75" s="17" t="str">
        <f t="shared" si="6"/>
        <v>OK</v>
      </c>
      <c r="K75" s="17" t="str">
        <f t="shared" si="6"/>
        <v>OK</v>
      </c>
      <c r="L75" s="17" t="str">
        <f>IF('Data Sheet'!$B$9="NC-50","N/A","OK")</f>
        <v>OK</v>
      </c>
      <c r="M75" s="17" t="str">
        <f>IF('Data Sheet'!$B$9="NC-50","N/A","OK")</f>
        <v>OK</v>
      </c>
      <c r="N75" s="23" t="str">
        <f>IF(BO75&lt;&gt;"",
    IF(INT('Data Sheet'!$A$19)=INT('Data Sheet'!$B$19),
        --(INT('Data Sheet'!$A$19) &amp; "." &amp; BO75),
        IF(AND((--(INT('Data Sheet'!$A$19) &amp; "." &amp; BO75)&gt;=--('Data Sheet'!$A$19)), (--(INT('Data Sheet'!$A$19) &amp; "." &amp; BO75)&lt;=--('Data Sheet'!$B$19))),
            --(INT('Data Sheet'!$A$19) &amp; "." &amp; BO75),
            --(INT('Data Sheet'!$B$19) &amp; "." &amp; BO75)
        )
    ),
    IF(BN75&lt;&gt;"",
        IF(INT('Data Sheet'!$A$19)=INT('Data Sheet'!$B$19),
            --(INT('Data Sheet'!$A$19) &amp; "." &amp; LEFT(BN75,3)),
            IF(AND((--(INT('Data Sheet'!$A$19) &amp; "." &amp; LEFT(BN75,3))&gt;=--('Data Sheet'!$A$19)), (--(INT('Data Sheet'!$A$19) &amp; "." &amp; LEFT(BN75,3))&lt;=--('Data Sheet'!$B$19))),
                --(INT('Data Sheet'!$A$19) &amp; "." &amp; LEFT(BN75,3)),
                --(INT('Data Sheet'!$B$19) &amp; "." &amp; LEFT(BN75,3))
            )
        ),
        "OK"
    )
)</f>
        <v>OK</v>
      </c>
      <c r="O75" s="23" t="str">
        <f>IF(BP75&lt;&gt;"",
    IF(INT('Data Sheet'!$A$19)=INT('Data Sheet'!$B$19),
        --(INT('Data Sheet'!$A$19) &amp; "." &amp; BP75),
        IF(AND((--(INT('Data Sheet'!$A$19) &amp; "." &amp; BP75)&gt;=--('Data Sheet'!$A$19)), (--(INT('Data Sheet'!$A$19) &amp; "." &amp; BP75)&lt;=--('Data Sheet'!$B$19))),
            --(INT('Data Sheet'!$A$19) &amp; "." &amp; BP75),
            --(INT('Data Sheet'!$B$19) &amp; "." &amp; BP75)
        )
    ),
    IF(BN75&lt;&gt;"",
        IF(INT('Data Sheet'!$A$19)=INT('Data Sheet'!$B$19),
            --(INT('Data Sheet'!$A$19) &amp; "." &amp; RIGHT(BN75,3)),
            IF(AND((--(INT('Data Sheet'!$A$19) &amp; "." &amp; RIGHT(BN75,3))&gt;=--('Data Sheet'!$A$19)), (--(INT('Data Sheet'!$A$19) &amp; "." &amp; RIGHT(BN75,3))&lt;=--('Data Sheet'!$B$19))),
                --(INT('Data Sheet'!$A$19) &amp; "." &amp; RIGHT(BN75,3)),
                --(INT('Data Sheet'!$B$19) &amp; "." &amp; RIGHT(BN75,3))
            )
        ),
        "OK"
    )
)</f>
        <v>OK</v>
      </c>
      <c r="P75" s="23" t="str">
        <f>IF(BR75&lt;&gt;"",
    IF(INT('Data Sheet'!$A$19)=INT('Data Sheet'!$B$15),
        --(INT('Data Sheet'!$A$15) &amp; "." &amp; BR75),
        IF(AND((--(INT('Data Sheet'!$A$15) &amp; "." &amp; BR75)&gt;=--('Data Sheet'!$A$15)), (--(INT('Data Sheet'!$A$15) &amp; "." &amp; BR75)&lt;=--('Data Sheet'!$B$15))),
            --(INT('Data Sheet'!$A$15) &amp; "." &amp; BR75),
            --(INT('Data Sheet'!$B$15) &amp; "." &amp; BR75)
        )
    ),
    IF(BQ75&lt;&gt;"",
        IF(INT('Data Sheet'!$A$15)=INT('Data Sheet'!$B$15),
            --(INT('Data Sheet'!$A$15) &amp; "." &amp; LEFT(BQ75,3)),
            IF(AND((--(INT('Data Sheet'!$A$15) &amp; "." &amp; LEFT(BQ75,3))&gt;=--('Data Sheet'!$A$15)), (--(INT('Data Sheet'!$A$15) &amp; "." &amp; LEFT(BQ75,3))&lt;=--('Data Sheet'!$B$15))),
                --(INT('Data Sheet'!$A$15) &amp; "." &amp; LEFT(BQ75,3)),
                --(INT('Data Sheet'!$B$15) &amp; "." &amp; LEFT(BQ75,3))
            )
        ),
        "OK"
    )
)</f>
        <v>OK</v>
      </c>
      <c r="Q75" s="23" t="str">
        <f>IF(BS75&lt;&gt;"",
    IF(INT('Data Sheet'!$A$19)=INT('Data Sheet'!$B$15),
        --(INT('Data Sheet'!$A$15) &amp; "." &amp; BS75),
        IF(AND((--(INT('Data Sheet'!$A$15) &amp; "." &amp; BS75)&gt;=--('Data Sheet'!$A$15)), (--(INT('Data Sheet'!$A$15) &amp; "." &amp; BS75)&lt;=--('Data Sheet'!$B$15))),
            --(INT('Data Sheet'!$A$15) &amp; "." &amp; BS75),
            --(INT('Data Sheet'!$B$15) &amp; "." &amp; BS75)
        )
    ),
    IF(BQ75&lt;&gt;"",
        IF(INT('Data Sheet'!$A$15)=INT('Data Sheet'!$B$15),
            --(INT('Data Sheet'!$A$15) &amp; "." &amp; RIGHT(BQ75,3)),
            IF(AND((--(INT('Data Sheet'!$A$15) &amp; "." &amp; RIGHT(BQ75,3))&gt;=--('Data Sheet'!$A$15)), (--(INT('Data Sheet'!$A$15) &amp; "." &amp; RIGHT(BQ75,3))&lt;=--('Data Sheet'!$B$15))),
                --(INT('Data Sheet'!$A$15) &amp; "." &amp; RIGHT(BQ75,3)),
                --(INT('Data Sheet'!$B$15) &amp; "." &amp; RIGHT(BQ75,3))
            )
        ),
        "OK"
    )
)</f>
        <v>OK</v>
      </c>
      <c r="R75" s="20"/>
      <c r="S75" s="20"/>
      <c r="T75" s="20"/>
      <c r="U75" s="20"/>
      <c r="V75" s="20"/>
      <c r="W75" s="20"/>
      <c r="X75" s="20"/>
      <c r="Y75" s="20"/>
      <c r="Z75" s="20"/>
      <c r="AA75" s="55"/>
      <c r="AB75" s="55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1"/>
      <c r="AR75" s="21"/>
      <c r="AS75" s="21"/>
      <c r="AT75" s="21"/>
      <c r="AU75" s="21"/>
      <c r="AV75" s="21"/>
      <c r="AW75" s="22"/>
      <c r="AX75" s="99"/>
      <c r="AY75" s="20"/>
      <c r="AZ75" s="20"/>
      <c r="BA75" s="22"/>
      <c r="BC75" s="80"/>
      <c r="BD75" s="80"/>
      <c r="BE75" s="80"/>
      <c r="BF75" s="80"/>
      <c r="BG75" s="2" t="str">
        <f t="shared" si="8"/>
        <v/>
      </c>
      <c r="BH75" s="78">
        <f t="shared" si="7"/>
        <v>0</v>
      </c>
    </row>
    <row r="76" spans="2:60" x14ac:dyDescent="0.2">
      <c r="B76" s="14">
        <f t="shared" si="9"/>
        <v>68</v>
      </c>
      <c r="C76" s="15" t="str">
        <f>CONCATENATE('Data Sheet'!$B$8,'Data Sheet'!$G$2)</f>
        <v>" HWDP</v>
      </c>
      <c r="D76" s="95" t="str">
        <f t="shared" si="10"/>
        <v/>
      </c>
      <c r="E76" s="15" t="str">
        <f>IF('Sum HWDP'!$D$10="TH-Hill DS-1 Vol 3 CAT 2: Clean and Visual Ends only","N/A","OK")</f>
        <v>OK</v>
      </c>
      <c r="F76" s="15" t="str">
        <f>IF('Sum HWDP'!$D$10="TH-Hill DS-1 Vol 3 CAT 2: Clean and Visual Ends only","N/A","OK")</f>
        <v>OK</v>
      </c>
      <c r="G76" s="17"/>
      <c r="H76" s="17"/>
      <c r="I76" s="17" t="s">
        <v>51</v>
      </c>
      <c r="J76" s="17" t="str">
        <f t="shared" si="6"/>
        <v>OK</v>
      </c>
      <c r="K76" s="17" t="str">
        <f t="shared" si="6"/>
        <v>OK</v>
      </c>
      <c r="L76" s="17" t="str">
        <f>IF('Data Sheet'!$B$9="NC-50","N/A","OK")</f>
        <v>OK</v>
      </c>
      <c r="M76" s="17" t="str">
        <f>IF('Data Sheet'!$B$9="NC-50","N/A","OK")</f>
        <v>OK</v>
      </c>
      <c r="N76" s="23" t="str">
        <f>IF(BO76&lt;&gt;"",
    IF(INT('Data Sheet'!$A$19)=INT('Data Sheet'!$B$19),
        --(INT('Data Sheet'!$A$19) &amp; "." &amp; BO76),
        IF(AND((--(INT('Data Sheet'!$A$19) &amp; "." &amp; BO76)&gt;=--('Data Sheet'!$A$19)), (--(INT('Data Sheet'!$A$19) &amp; "." &amp; BO76)&lt;=--('Data Sheet'!$B$19))),
            --(INT('Data Sheet'!$A$19) &amp; "." &amp; BO76),
            --(INT('Data Sheet'!$B$19) &amp; "." &amp; BO76)
        )
    ),
    IF(BN76&lt;&gt;"",
        IF(INT('Data Sheet'!$A$19)=INT('Data Sheet'!$B$19),
            --(INT('Data Sheet'!$A$19) &amp; "." &amp; LEFT(BN76,3)),
            IF(AND((--(INT('Data Sheet'!$A$19) &amp; "." &amp; LEFT(BN76,3))&gt;=--('Data Sheet'!$A$19)), (--(INT('Data Sheet'!$A$19) &amp; "." &amp; LEFT(BN76,3))&lt;=--('Data Sheet'!$B$19))),
                --(INT('Data Sheet'!$A$19) &amp; "." &amp; LEFT(BN76,3)),
                --(INT('Data Sheet'!$B$19) &amp; "." &amp; LEFT(BN76,3))
            )
        ),
        "OK"
    )
)</f>
        <v>OK</v>
      </c>
      <c r="O76" s="23" t="str">
        <f>IF(BP76&lt;&gt;"",
    IF(INT('Data Sheet'!$A$19)=INT('Data Sheet'!$B$19),
        --(INT('Data Sheet'!$A$19) &amp; "." &amp; BP76),
        IF(AND((--(INT('Data Sheet'!$A$19) &amp; "." &amp; BP76)&gt;=--('Data Sheet'!$A$19)), (--(INT('Data Sheet'!$A$19) &amp; "." &amp; BP76)&lt;=--('Data Sheet'!$B$19))),
            --(INT('Data Sheet'!$A$19) &amp; "." &amp; BP76),
            --(INT('Data Sheet'!$B$19) &amp; "." &amp; BP76)
        )
    ),
    IF(BN76&lt;&gt;"",
        IF(INT('Data Sheet'!$A$19)=INT('Data Sheet'!$B$19),
            --(INT('Data Sheet'!$A$19) &amp; "." &amp; RIGHT(BN76,3)),
            IF(AND((--(INT('Data Sheet'!$A$19) &amp; "." &amp; RIGHT(BN76,3))&gt;=--('Data Sheet'!$A$19)), (--(INT('Data Sheet'!$A$19) &amp; "." &amp; RIGHT(BN76,3))&lt;=--('Data Sheet'!$B$19))),
                --(INT('Data Sheet'!$A$19) &amp; "." &amp; RIGHT(BN76,3)),
                --(INT('Data Sheet'!$B$19) &amp; "." &amp; RIGHT(BN76,3))
            )
        ),
        "OK"
    )
)</f>
        <v>OK</v>
      </c>
      <c r="P76" s="23" t="str">
        <f>IF(BR76&lt;&gt;"",
    IF(INT('Data Sheet'!$A$19)=INT('Data Sheet'!$B$15),
        --(INT('Data Sheet'!$A$15) &amp; "." &amp; BR76),
        IF(AND((--(INT('Data Sheet'!$A$15) &amp; "." &amp; BR76)&gt;=--('Data Sheet'!$A$15)), (--(INT('Data Sheet'!$A$15) &amp; "." &amp; BR76)&lt;=--('Data Sheet'!$B$15))),
            --(INT('Data Sheet'!$A$15) &amp; "." &amp; BR76),
            --(INT('Data Sheet'!$B$15) &amp; "." &amp; BR76)
        )
    ),
    IF(BQ76&lt;&gt;"",
        IF(INT('Data Sheet'!$A$15)=INT('Data Sheet'!$B$15),
            --(INT('Data Sheet'!$A$15) &amp; "." &amp; LEFT(BQ76,3)),
            IF(AND((--(INT('Data Sheet'!$A$15) &amp; "." &amp; LEFT(BQ76,3))&gt;=--('Data Sheet'!$A$15)), (--(INT('Data Sheet'!$A$15) &amp; "." &amp; LEFT(BQ76,3))&lt;=--('Data Sheet'!$B$15))),
                --(INT('Data Sheet'!$A$15) &amp; "." &amp; LEFT(BQ76,3)),
                --(INT('Data Sheet'!$B$15) &amp; "." &amp; LEFT(BQ76,3))
            )
        ),
        "OK"
    )
)</f>
        <v>OK</v>
      </c>
      <c r="Q76" s="23" t="str">
        <f>IF(BS76&lt;&gt;"",
    IF(INT('Data Sheet'!$A$19)=INT('Data Sheet'!$B$15),
        --(INT('Data Sheet'!$A$15) &amp; "." &amp; BS76),
        IF(AND((--(INT('Data Sheet'!$A$15) &amp; "." &amp; BS76)&gt;=--('Data Sheet'!$A$15)), (--(INT('Data Sheet'!$A$15) &amp; "." &amp; BS76)&lt;=--('Data Sheet'!$B$15))),
            --(INT('Data Sheet'!$A$15) &amp; "." &amp; BS76),
            --(INT('Data Sheet'!$B$15) &amp; "." &amp; BS76)
        )
    ),
    IF(BQ76&lt;&gt;"",
        IF(INT('Data Sheet'!$A$15)=INT('Data Sheet'!$B$15),
            --(INT('Data Sheet'!$A$15) &amp; "." &amp; RIGHT(BQ76,3)),
            IF(AND((--(INT('Data Sheet'!$A$15) &amp; "." &amp; RIGHT(BQ76,3))&gt;=--('Data Sheet'!$A$15)), (--(INT('Data Sheet'!$A$15) &amp; "." &amp; RIGHT(BQ76,3))&lt;=--('Data Sheet'!$B$15))),
                --(INT('Data Sheet'!$A$15) &amp; "." &amp; RIGHT(BQ76,3)),
                --(INT('Data Sheet'!$B$15) &amp; "." &amp; RIGHT(BQ76,3))
            )
        ),
        "OK"
    )
)</f>
        <v>OK</v>
      </c>
      <c r="R76" s="20"/>
      <c r="S76" s="20"/>
      <c r="T76" s="20"/>
      <c r="U76" s="20"/>
      <c r="V76" s="20"/>
      <c r="W76" s="20"/>
      <c r="X76" s="20"/>
      <c r="Y76" s="20"/>
      <c r="Z76" s="20"/>
      <c r="AA76" s="55"/>
      <c r="AB76" s="55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1"/>
      <c r="AR76" s="21"/>
      <c r="AS76" s="21"/>
      <c r="AT76" s="21"/>
      <c r="AU76" s="21"/>
      <c r="AV76" s="21"/>
      <c r="AW76" s="22"/>
      <c r="AX76" s="99"/>
      <c r="AY76" s="20"/>
      <c r="AZ76" s="20"/>
      <c r="BA76" s="22"/>
      <c r="BC76" s="80"/>
      <c r="BD76" s="80"/>
      <c r="BE76" s="80"/>
      <c r="BF76" s="80"/>
      <c r="BG76" s="2" t="str">
        <f t="shared" si="8"/>
        <v/>
      </c>
      <c r="BH76" s="78">
        <f t="shared" si="7"/>
        <v>0</v>
      </c>
    </row>
    <row r="77" spans="2:60" x14ac:dyDescent="0.2">
      <c r="B77" s="14">
        <f t="shared" si="9"/>
        <v>69</v>
      </c>
      <c r="C77" s="15" t="str">
        <f>CONCATENATE('Data Sheet'!$B$8,'Data Sheet'!$G$2)</f>
        <v>" HWDP</v>
      </c>
      <c r="D77" s="95" t="str">
        <f t="shared" si="10"/>
        <v/>
      </c>
      <c r="E77" s="15" t="str">
        <f>IF('Sum HWDP'!$D$10="TH-Hill DS-1 Vol 3 CAT 2: Clean and Visual Ends only","N/A","OK")</f>
        <v>OK</v>
      </c>
      <c r="F77" s="15" t="str">
        <f>IF('Sum HWDP'!$D$10="TH-Hill DS-1 Vol 3 CAT 2: Clean and Visual Ends only","N/A","OK")</f>
        <v>OK</v>
      </c>
      <c r="G77" s="17"/>
      <c r="H77" s="17"/>
      <c r="I77" s="17" t="s">
        <v>51</v>
      </c>
      <c r="J77" s="17" t="str">
        <f t="shared" si="6"/>
        <v>OK</v>
      </c>
      <c r="K77" s="17" t="str">
        <f t="shared" si="6"/>
        <v>OK</v>
      </c>
      <c r="L77" s="17" t="str">
        <f>IF('Data Sheet'!$B$9="NC-50","N/A","OK")</f>
        <v>OK</v>
      </c>
      <c r="M77" s="17" t="str">
        <f>IF('Data Sheet'!$B$9="NC-50","N/A","OK")</f>
        <v>OK</v>
      </c>
      <c r="N77" s="23" t="str">
        <f>IF(BO77&lt;&gt;"",
    IF(INT('Data Sheet'!$A$19)=INT('Data Sheet'!$B$19),
        --(INT('Data Sheet'!$A$19) &amp; "." &amp; BO77),
        IF(AND((--(INT('Data Sheet'!$A$19) &amp; "." &amp; BO77)&gt;=--('Data Sheet'!$A$19)), (--(INT('Data Sheet'!$A$19) &amp; "." &amp; BO77)&lt;=--('Data Sheet'!$B$19))),
            --(INT('Data Sheet'!$A$19) &amp; "." &amp; BO77),
            --(INT('Data Sheet'!$B$19) &amp; "." &amp; BO77)
        )
    ),
    IF(BN77&lt;&gt;"",
        IF(INT('Data Sheet'!$A$19)=INT('Data Sheet'!$B$19),
            --(INT('Data Sheet'!$A$19) &amp; "." &amp; LEFT(BN77,3)),
            IF(AND((--(INT('Data Sheet'!$A$19) &amp; "." &amp; LEFT(BN77,3))&gt;=--('Data Sheet'!$A$19)), (--(INT('Data Sheet'!$A$19) &amp; "." &amp; LEFT(BN77,3))&lt;=--('Data Sheet'!$B$19))),
                --(INT('Data Sheet'!$A$19) &amp; "." &amp; LEFT(BN77,3)),
                --(INT('Data Sheet'!$B$19) &amp; "." &amp; LEFT(BN77,3))
            )
        ),
        "OK"
    )
)</f>
        <v>OK</v>
      </c>
      <c r="O77" s="23" t="str">
        <f>IF(BP77&lt;&gt;"",
    IF(INT('Data Sheet'!$A$19)=INT('Data Sheet'!$B$19),
        --(INT('Data Sheet'!$A$19) &amp; "." &amp; BP77),
        IF(AND((--(INT('Data Sheet'!$A$19) &amp; "." &amp; BP77)&gt;=--('Data Sheet'!$A$19)), (--(INT('Data Sheet'!$A$19) &amp; "." &amp; BP77)&lt;=--('Data Sheet'!$B$19))),
            --(INT('Data Sheet'!$A$19) &amp; "." &amp; BP77),
            --(INT('Data Sheet'!$B$19) &amp; "." &amp; BP77)
        )
    ),
    IF(BN77&lt;&gt;"",
        IF(INT('Data Sheet'!$A$19)=INT('Data Sheet'!$B$19),
            --(INT('Data Sheet'!$A$19) &amp; "." &amp; RIGHT(BN77,3)),
            IF(AND((--(INT('Data Sheet'!$A$19) &amp; "." &amp; RIGHT(BN77,3))&gt;=--('Data Sheet'!$A$19)), (--(INT('Data Sheet'!$A$19) &amp; "." &amp; RIGHT(BN77,3))&lt;=--('Data Sheet'!$B$19))),
                --(INT('Data Sheet'!$A$19) &amp; "." &amp; RIGHT(BN77,3)),
                --(INT('Data Sheet'!$B$19) &amp; "." &amp; RIGHT(BN77,3))
            )
        ),
        "OK"
    )
)</f>
        <v>OK</v>
      </c>
      <c r="P77" s="23" t="str">
        <f>IF(BR77&lt;&gt;"",
    IF(INT('Data Sheet'!$A$19)=INT('Data Sheet'!$B$15),
        --(INT('Data Sheet'!$A$15) &amp; "." &amp; BR77),
        IF(AND((--(INT('Data Sheet'!$A$15) &amp; "." &amp; BR77)&gt;=--('Data Sheet'!$A$15)), (--(INT('Data Sheet'!$A$15) &amp; "." &amp; BR77)&lt;=--('Data Sheet'!$B$15))),
            --(INT('Data Sheet'!$A$15) &amp; "." &amp; BR77),
            --(INT('Data Sheet'!$B$15) &amp; "." &amp; BR77)
        )
    ),
    IF(BQ77&lt;&gt;"",
        IF(INT('Data Sheet'!$A$15)=INT('Data Sheet'!$B$15),
            --(INT('Data Sheet'!$A$15) &amp; "." &amp; LEFT(BQ77,3)),
            IF(AND((--(INT('Data Sheet'!$A$15) &amp; "." &amp; LEFT(BQ77,3))&gt;=--('Data Sheet'!$A$15)), (--(INT('Data Sheet'!$A$15) &amp; "." &amp; LEFT(BQ77,3))&lt;=--('Data Sheet'!$B$15))),
                --(INT('Data Sheet'!$A$15) &amp; "." &amp; LEFT(BQ77,3)),
                --(INT('Data Sheet'!$B$15) &amp; "." &amp; LEFT(BQ77,3))
            )
        ),
        "OK"
    )
)</f>
        <v>OK</v>
      </c>
      <c r="Q77" s="23" t="str">
        <f>IF(BS77&lt;&gt;"",
    IF(INT('Data Sheet'!$A$19)=INT('Data Sheet'!$B$15),
        --(INT('Data Sheet'!$A$15) &amp; "." &amp; BS77),
        IF(AND((--(INT('Data Sheet'!$A$15) &amp; "." &amp; BS77)&gt;=--('Data Sheet'!$A$15)), (--(INT('Data Sheet'!$A$15) &amp; "." &amp; BS77)&lt;=--('Data Sheet'!$B$15))),
            --(INT('Data Sheet'!$A$15) &amp; "." &amp; BS77),
            --(INT('Data Sheet'!$B$15) &amp; "." &amp; BS77)
        )
    ),
    IF(BQ77&lt;&gt;"",
        IF(INT('Data Sheet'!$A$15)=INT('Data Sheet'!$B$15),
            --(INT('Data Sheet'!$A$15) &amp; "." &amp; RIGHT(BQ77,3)),
            IF(AND((--(INT('Data Sheet'!$A$15) &amp; "." &amp; RIGHT(BQ77,3))&gt;=--('Data Sheet'!$A$15)), (--(INT('Data Sheet'!$A$15) &amp; "." &amp; RIGHT(BQ77,3))&lt;=--('Data Sheet'!$B$15))),
                --(INT('Data Sheet'!$A$15) &amp; "." &amp; RIGHT(BQ77,3)),
                --(INT('Data Sheet'!$B$15) &amp; "." &amp; RIGHT(BQ77,3))
            )
        ),
        "OK"
    )
)</f>
        <v>OK</v>
      </c>
      <c r="R77" s="20"/>
      <c r="S77" s="20"/>
      <c r="T77" s="20"/>
      <c r="U77" s="20"/>
      <c r="V77" s="20"/>
      <c r="W77" s="20"/>
      <c r="X77" s="20"/>
      <c r="Y77" s="20"/>
      <c r="Z77" s="20"/>
      <c r="AA77" s="55"/>
      <c r="AB77" s="55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1"/>
      <c r="AR77" s="21"/>
      <c r="AS77" s="21"/>
      <c r="AT77" s="21"/>
      <c r="AU77" s="21"/>
      <c r="AV77" s="21"/>
      <c r="AW77" s="22"/>
      <c r="AX77" s="99"/>
      <c r="AY77" s="20"/>
      <c r="AZ77" s="20"/>
      <c r="BA77" s="22"/>
      <c r="BC77" s="80"/>
      <c r="BD77" s="80"/>
      <c r="BE77" s="80"/>
      <c r="BF77" s="80"/>
      <c r="BG77" s="2" t="str">
        <f t="shared" si="8"/>
        <v/>
      </c>
      <c r="BH77" s="78">
        <f t="shared" si="7"/>
        <v>0</v>
      </c>
    </row>
    <row r="78" spans="2:60" x14ac:dyDescent="0.2">
      <c r="B78" s="14">
        <f t="shared" si="9"/>
        <v>70</v>
      </c>
      <c r="C78" s="15" t="str">
        <f>CONCATENATE('Data Sheet'!$B$8,'Data Sheet'!$G$2)</f>
        <v>" HWDP</v>
      </c>
      <c r="D78" s="95" t="str">
        <f t="shared" si="10"/>
        <v/>
      </c>
      <c r="E78" s="15" t="str">
        <f>IF('Sum HWDP'!$D$10="TH-Hill DS-1 Vol 3 CAT 2: Clean and Visual Ends only","N/A","OK")</f>
        <v>OK</v>
      </c>
      <c r="F78" s="15" t="str">
        <f>IF('Sum HWDP'!$D$10="TH-Hill DS-1 Vol 3 CAT 2: Clean and Visual Ends only","N/A","OK")</f>
        <v>OK</v>
      </c>
      <c r="G78" s="17"/>
      <c r="H78" s="17"/>
      <c r="I78" s="17" t="s">
        <v>51</v>
      </c>
      <c r="J78" s="17" t="str">
        <f t="shared" si="6"/>
        <v>OK</v>
      </c>
      <c r="K78" s="17" t="str">
        <f t="shared" si="6"/>
        <v>OK</v>
      </c>
      <c r="L78" s="17" t="str">
        <f>IF('Data Sheet'!$B$9="NC-50","N/A","OK")</f>
        <v>OK</v>
      </c>
      <c r="M78" s="17" t="str">
        <f>IF('Data Sheet'!$B$9="NC-50","N/A","OK")</f>
        <v>OK</v>
      </c>
      <c r="N78" s="23" t="str">
        <f>IF(BO78&lt;&gt;"",
    IF(INT('Data Sheet'!$A$19)=INT('Data Sheet'!$B$19),
        --(INT('Data Sheet'!$A$19) &amp; "." &amp; BO78),
        IF(AND((--(INT('Data Sheet'!$A$19) &amp; "." &amp; BO78)&gt;=--('Data Sheet'!$A$19)), (--(INT('Data Sheet'!$A$19) &amp; "." &amp; BO78)&lt;=--('Data Sheet'!$B$19))),
            --(INT('Data Sheet'!$A$19) &amp; "." &amp; BO78),
            --(INT('Data Sheet'!$B$19) &amp; "." &amp; BO78)
        )
    ),
    IF(BN78&lt;&gt;"",
        IF(INT('Data Sheet'!$A$19)=INT('Data Sheet'!$B$19),
            --(INT('Data Sheet'!$A$19) &amp; "." &amp; LEFT(BN78,3)),
            IF(AND((--(INT('Data Sheet'!$A$19) &amp; "." &amp; LEFT(BN78,3))&gt;=--('Data Sheet'!$A$19)), (--(INT('Data Sheet'!$A$19) &amp; "." &amp; LEFT(BN78,3))&lt;=--('Data Sheet'!$B$19))),
                --(INT('Data Sheet'!$A$19) &amp; "." &amp; LEFT(BN78,3)),
                --(INT('Data Sheet'!$B$19) &amp; "." &amp; LEFT(BN78,3))
            )
        ),
        "OK"
    )
)</f>
        <v>OK</v>
      </c>
      <c r="O78" s="23" t="str">
        <f>IF(BP78&lt;&gt;"",
    IF(INT('Data Sheet'!$A$19)=INT('Data Sheet'!$B$19),
        --(INT('Data Sheet'!$A$19) &amp; "." &amp; BP78),
        IF(AND((--(INT('Data Sheet'!$A$19) &amp; "." &amp; BP78)&gt;=--('Data Sheet'!$A$19)), (--(INT('Data Sheet'!$A$19) &amp; "." &amp; BP78)&lt;=--('Data Sheet'!$B$19))),
            --(INT('Data Sheet'!$A$19) &amp; "." &amp; BP78),
            --(INT('Data Sheet'!$B$19) &amp; "." &amp; BP78)
        )
    ),
    IF(BN78&lt;&gt;"",
        IF(INT('Data Sheet'!$A$19)=INT('Data Sheet'!$B$19),
            --(INT('Data Sheet'!$A$19) &amp; "." &amp; RIGHT(BN78,3)),
            IF(AND((--(INT('Data Sheet'!$A$19) &amp; "." &amp; RIGHT(BN78,3))&gt;=--('Data Sheet'!$A$19)), (--(INT('Data Sheet'!$A$19) &amp; "." &amp; RIGHT(BN78,3))&lt;=--('Data Sheet'!$B$19))),
                --(INT('Data Sheet'!$A$19) &amp; "." &amp; RIGHT(BN78,3)),
                --(INT('Data Sheet'!$B$19) &amp; "." &amp; RIGHT(BN78,3))
            )
        ),
        "OK"
    )
)</f>
        <v>OK</v>
      </c>
      <c r="P78" s="23" t="str">
        <f>IF(BR78&lt;&gt;"",
    IF(INT('Data Sheet'!$A$19)=INT('Data Sheet'!$B$15),
        --(INT('Data Sheet'!$A$15) &amp; "." &amp; BR78),
        IF(AND((--(INT('Data Sheet'!$A$15) &amp; "." &amp; BR78)&gt;=--('Data Sheet'!$A$15)), (--(INT('Data Sheet'!$A$15) &amp; "." &amp; BR78)&lt;=--('Data Sheet'!$B$15))),
            --(INT('Data Sheet'!$A$15) &amp; "." &amp; BR78),
            --(INT('Data Sheet'!$B$15) &amp; "." &amp; BR78)
        )
    ),
    IF(BQ78&lt;&gt;"",
        IF(INT('Data Sheet'!$A$15)=INT('Data Sheet'!$B$15),
            --(INT('Data Sheet'!$A$15) &amp; "." &amp; LEFT(BQ78,3)),
            IF(AND((--(INT('Data Sheet'!$A$15) &amp; "." &amp; LEFT(BQ78,3))&gt;=--('Data Sheet'!$A$15)), (--(INT('Data Sheet'!$A$15) &amp; "." &amp; LEFT(BQ78,3))&lt;=--('Data Sheet'!$B$15))),
                --(INT('Data Sheet'!$A$15) &amp; "." &amp; LEFT(BQ78,3)),
                --(INT('Data Sheet'!$B$15) &amp; "." &amp; LEFT(BQ78,3))
            )
        ),
        "OK"
    )
)</f>
        <v>OK</v>
      </c>
      <c r="Q78" s="23" t="str">
        <f>IF(BS78&lt;&gt;"",
    IF(INT('Data Sheet'!$A$19)=INT('Data Sheet'!$B$15),
        --(INT('Data Sheet'!$A$15) &amp; "." &amp; BS78),
        IF(AND((--(INT('Data Sheet'!$A$15) &amp; "." &amp; BS78)&gt;=--('Data Sheet'!$A$15)), (--(INT('Data Sheet'!$A$15) &amp; "." &amp; BS78)&lt;=--('Data Sheet'!$B$15))),
            --(INT('Data Sheet'!$A$15) &amp; "." &amp; BS78),
            --(INT('Data Sheet'!$B$15) &amp; "." &amp; BS78)
        )
    ),
    IF(BQ78&lt;&gt;"",
        IF(INT('Data Sheet'!$A$15)=INT('Data Sheet'!$B$15),
            --(INT('Data Sheet'!$A$15) &amp; "." &amp; RIGHT(BQ78,3)),
            IF(AND((--(INT('Data Sheet'!$A$15) &amp; "." &amp; RIGHT(BQ78,3))&gt;=--('Data Sheet'!$A$15)), (--(INT('Data Sheet'!$A$15) &amp; "." &amp; RIGHT(BQ78,3))&lt;=--('Data Sheet'!$B$15))),
                --(INT('Data Sheet'!$A$15) &amp; "." &amp; RIGHT(BQ78,3)),
                --(INT('Data Sheet'!$B$15) &amp; "." &amp; RIGHT(BQ78,3))
            )
        ),
        "OK"
    )
)</f>
        <v>OK</v>
      </c>
      <c r="R78" s="20"/>
      <c r="S78" s="20"/>
      <c r="T78" s="20"/>
      <c r="U78" s="20"/>
      <c r="V78" s="20"/>
      <c r="W78" s="20"/>
      <c r="X78" s="20"/>
      <c r="Y78" s="20"/>
      <c r="Z78" s="20"/>
      <c r="AA78" s="55"/>
      <c r="AB78" s="55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1"/>
      <c r="AR78" s="21"/>
      <c r="AS78" s="21"/>
      <c r="AT78" s="21"/>
      <c r="AU78" s="21"/>
      <c r="AV78" s="21"/>
      <c r="AW78" s="22"/>
      <c r="AX78" s="99"/>
      <c r="AY78" s="20"/>
      <c r="AZ78" s="20"/>
      <c r="BA78" s="22"/>
      <c r="BC78" s="80"/>
      <c r="BD78" s="80"/>
      <c r="BE78" s="80"/>
      <c r="BF78" s="80"/>
      <c r="BG78" s="2" t="str">
        <f t="shared" si="8"/>
        <v/>
      </c>
      <c r="BH78" s="78">
        <f t="shared" si="7"/>
        <v>0</v>
      </c>
    </row>
    <row r="79" spans="2:60" x14ac:dyDescent="0.2">
      <c r="B79" s="14">
        <f t="shared" si="9"/>
        <v>71</v>
      </c>
      <c r="C79" s="15" t="str">
        <f>CONCATENATE('Data Sheet'!$B$8,'Data Sheet'!$G$2)</f>
        <v>" HWDP</v>
      </c>
      <c r="D79" s="95" t="str">
        <f t="shared" si="10"/>
        <v/>
      </c>
      <c r="E79" s="15" t="str">
        <f>IF('Sum HWDP'!$D$10="TH-Hill DS-1 Vol 3 CAT 2: Clean and Visual Ends only","N/A","OK")</f>
        <v>OK</v>
      </c>
      <c r="F79" s="15" t="str">
        <f>IF('Sum HWDP'!$D$10="TH-Hill DS-1 Vol 3 CAT 2: Clean and Visual Ends only","N/A","OK")</f>
        <v>OK</v>
      </c>
      <c r="G79" s="17"/>
      <c r="H79" s="17"/>
      <c r="I79" s="17" t="s">
        <v>51</v>
      </c>
      <c r="J79" s="17" t="str">
        <f t="shared" si="6"/>
        <v>OK</v>
      </c>
      <c r="K79" s="17" t="str">
        <f t="shared" si="6"/>
        <v>OK</v>
      </c>
      <c r="L79" s="17" t="str">
        <f>IF('Data Sheet'!$B$9="NC-50","N/A","OK")</f>
        <v>OK</v>
      </c>
      <c r="M79" s="17" t="str">
        <f>IF('Data Sheet'!$B$9="NC-50","N/A","OK")</f>
        <v>OK</v>
      </c>
      <c r="N79" s="23" t="str">
        <f>IF(BO79&lt;&gt;"",
    IF(INT('Data Sheet'!$A$19)=INT('Data Sheet'!$B$19),
        --(INT('Data Sheet'!$A$19) &amp; "." &amp; BO79),
        IF(AND((--(INT('Data Sheet'!$A$19) &amp; "." &amp; BO79)&gt;=--('Data Sheet'!$A$19)), (--(INT('Data Sheet'!$A$19) &amp; "." &amp; BO79)&lt;=--('Data Sheet'!$B$19))),
            --(INT('Data Sheet'!$A$19) &amp; "." &amp; BO79),
            --(INT('Data Sheet'!$B$19) &amp; "." &amp; BO79)
        )
    ),
    IF(BN79&lt;&gt;"",
        IF(INT('Data Sheet'!$A$19)=INT('Data Sheet'!$B$19),
            --(INT('Data Sheet'!$A$19) &amp; "." &amp; LEFT(BN79,3)),
            IF(AND((--(INT('Data Sheet'!$A$19) &amp; "." &amp; LEFT(BN79,3))&gt;=--('Data Sheet'!$A$19)), (--(INT('Data Sheet'!$A$19) &amp; "." &amp; LEFT(BN79,3))&lt;=--('Data Sheet'!$B$19))),
                --(INT('Data Sheet'!$A$19) &amp; "." &amp; LEFT(BN79,3)),
                --(INT('Data Sheet'!$B$19) &amp; "." &amp; LEFT(BN79,3))
            )
        ),
        "OK"
    )
)</f>
        <v>OK</v>
      </c>
      <c r="O79" s="23" t="str">
        <f>IF(BP79&lt;&gt;"",
    IF(INT('Data Sheet'!$A$19)=INT('Data Sheet'!$B$19),
        --(INT('Data Sheet'!$A$19) &amp; "." &amp; BP79),
        IF(AND((--(INT('Data Sheet'!$A$19) &amp; "." &amp; BP79)&gt;=--('Data Sheet'!$A$19)), (--(INT('Data Sheet'!$A$19) &amp; "." &amp; BP79)&lt;=--('Data Sheet'!$B$19))),
            --(INT('Data Sheet'!$A$19) &amp; "." &amp; BP79),
            --(INT('Data Sheet'!$B$19) &amp; "." &amp; BP79)
        )
    ),
    IF(BN79&lt;&gt;"",
        IF(INT('Data Sheet'!$A$19)=INT('Data Sheet'!$B$19),
            --(INT('Data Sheet'!$A$19) &amp; "." &amp; RIGHT(BN79,3)),
            IF(AND((--(INT('Data Sheet'!$A$19) &amp; "." &amp; RIGHT(BN79,3))&gt;=--('Data Sheet'!$A$19)), (--(INT('Data Sheet'!$A$19) &amp; "." &amp; RIGHT(BN79,3))&lt;=--('Data Sheet'!$B$19))),
                --(INT('Data Sheet'!$A$19) &amp; "." &amp; RIGHT(BN79,3)),
                --(INT('Data Sheet'!$B$19) &amp; "." &amp; RIGHT(BN79,3))
            )
        ),
        "OK"
    )
)</f>
        <v>OK</v>
      </c>
      <c r="P79" s="23" t="str">
        <f>IF(BR79&lt;&gt;"",
    IF(INT('Data Sheet'!$A$19)=INT('Data Sheet'!$B$15),
        --(INT('Data Sheet'!$A$15) &amp; "." &amp; BR79),
        IF(AND((--(INT('Data Sheet'!$A$15) &amp; "." &amp; BR79)&gt;=--('Data Sheet'!$A$15)), (--(INT('Data Sheet'!$A$15) &amp; "." &amp; BR79)&lt;=--('Data Sheet'!$B$15))),
            --(INT('Data Sheet'!$A$15) &amp; "." &amp; BR79),
            --(INT('Data Sheet'!$B$15) &amp; "." &amp; BR79)
        )
    ),
    IF(BQ79&lt;&gt;"",
        IF(INT('Data Sheet'!$A$15)=INT('Data Sheet'!$B$15),
            --(INT('Data Sheet'!$A$15) &amp; "." &amp; LEFT(BQ79,3)),
            IF(AND((--(INT('Data Sheet'!$A$15) &amp; "." &amp; LEFT(BQ79,3))&gt;=--('Data Sheet'!$A$15)), (--(INT('Data Sheet'!$A$15) &amp; "." &amp; LEFT(BQ79,3))&lt;=--('Data Sheet'!$B$15))),
                --(INT('Data Sheet'!$A$15) &amp; "." &amp; LEFT(BQ79,3)),
                --(INT('Data Sheet'!$B$15) &amp; "." &amp; LEFT(BQ79,3))
            )
        ),
        "OK"
    )
)</f>
        <v>OK</v>
      </c>
      <c r="Q79" s="23" t="str">
        <f>IF(BS79&lt;&gt;"",
    IF(INT('Data Sheet'!$A$19)=INT('Data Sheet'!$B$15),
        --(INT('Data Sheet'!$A$15) &amp; "." &amp; BS79),
        IF(AND((--(INT('Data Sheet'!$A$15) &amp; "." &amp; BS79)&gt;=--('Data Sheet'!$A$15)), (--(INT('Data Sheet'!$A$15) &amp; "." &amp; BS79)&lt;=--('Data Sheet'!$B$15))),
            --(INT('Data Sheet'!$A$15) &amp; "." &amp; BS79),
            --(INT('Data Sheet'!$B$15) &amp; "." &amp; BS79)
        )
    ),
    IF(BQ79&lt;&gt;"",
        IF(INT('Data Sheet'!$A$15)=INT('Data Sheet'!$B$15),
            --(INT('Data Sheet'!$A$15) &amp; "." &amp; RIGHT(BQ79,3)),
            IF(AND((--(INT('Data Sheet'!$A$15) &amp; "." &amp; RIGHT(BQ79,3))&gt;=--('Data Sheet'!$A$15)), (--(INT('Data Sheet'!$A$15) &amp; "." &amp; RIGHT(BQ79,3))&lt;=--('Data Sheet'!$B$15))),
                --(INT('Data Sheet'!$A$15) &amp; "." &amp; RIGHT(BQ79,3)),
                --(INT('Data Sheet'!$B$15) &amp; "." &amp; RIGHT(BQ79,3))
            )
        ),
        "OK"
    )
)</f>
        <v>OK</v>
      </c>
      <c r="R79" s="20"/>
      <c r="S79" s="20"/>
      <c r="T79" s="20"/>
      <c r="U79" s="20"/>
      <c r="V79" s="20"/>
      <c r="W79" s="20"/>
      <c r="X79" s="20"/>
      <c r="Y79" s="20"/>
      <c r="Z79" s="20"/>
      <c r="AA79" s="55"/>
      <c r="AB79" s="55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1"/>
      <c r="AR79" s="21"/>
      <c r="AS79" s="21"/>
      <c r="AT79" s="21"/>
      <c r="AU79" s="21"/>
      <c r="AV79" s="21"/>
      <c r="AW79" s="22"/>
      <c r="AX79" s="99"/>
      <c r="AY79" s="20"/>
      <c r="AZ79" s="20"/>
      <c r="BA79" s="22"/>
      <c r="BC79" s="80"/>
      <c r="BD79" s="80"/>
      <c r="BE79" s="80"/>
      <c r="BF79" s="80"/>
      <c r="BG79" s="2" t="str">
        <f t="shared" si="8"/>
        <v/>
      </c>
      <c r="BH79" s="78">
        <f t="shared" si="7"/>
        <v>0</v>
      </c>
    </row>
    <row r="80" spans="2:60" x14ac:dyDescent="0.2">
      <c r="B80" s="14">
        <f t="shared" si="9"/>
        <v>72</v>
      </c>
      <c r="C80" s="15" t="str">
        <f>CONCATENATE('Data Sheet'!$B$8,'Data Sheet'!$G$2)</f>
        <v>" HWDP</v>
      </c>
      <c r="D80" s="95" t="str">
        <f t="shared" si="10"/>
        <v/>
      </c>
      <c r="E80" s="15" t="str">
        <f>IF('Sum HWDP'!$D$10="TH-Hill DS-1 Vol 3 CAT 2: Clean and Visual Ends only","N/A","OK")</f>
        <v>OK</v>
      </c>
      <c r="F80" s="15" t="str">
        <f>IF('Sum HWDP'!$D$10="TH-Hill DS-1 Vol 3 CAT 2: Clean and Visual Ends only","N/A","OK")</f>
        <v>OK</v>
      </c>
      <c r="G80" s="17"/>
      <c r="H80" s="17"/>
      <c r="I80" s="17" t="s">
        <v>51</v>
      </c>
      <c r="J80" s="17" t="str">
        <f t="shared" si="6"/>
        <v>OK</v>
      </c>
      <c r="K80" s="17" t="str">
        <f t="shared" si="6"/>
        <v>OK</v>
      </c>
      <c r="L80" s="17" t="str">
        <f>IF('Data Sheet'!$B$9="NC-50","N/A","OK")</f>
        <v>OK</v>
      </c>
      <c r="M80" s="17" t="str">
        <f>IF('Data Sheet'!$B$9="NC-50","N/A","OK")</f>
        <v>OK</v>
      </c>
      <c r="N80" s="23" t="str">
        <f>IF(BO80&lt;&gt;"",
    IF(INT('Data Sheet'!$A$19)=INT('Data Sheet'!$B$19),
        --(INT('Data Sheet'!$A$19) &amp; "." &amp; BO80),
        IF(AND((--(INT('Data Sheet'!$A$19) &amp; "." &amp; BO80)&gt;=--('Data Sheet'!$A$19)), (--(INT('Data Sheet'!$A$19) &amp; "." &amp; BO80)&lt;=--('Data Sheet'!$B$19))),
            --(INT('Data Sheet'!$A$19) &amp; "." &amp; BO80),
            --(INT('Data Sheet'!$B$19) &amp; "." &amp; BO80)
        )
    ),
    IF(BN80&lt;&gt;"",
        IF(INT('Data Sheet'!$A$19)=INT('Data Sheet'!$B$19),
            --(INT('Data Sheet'!$A$19) &amp; "." &amp; LEFT(BN80,3)),
            IF(AND((--(INT('Data Sheet'!$A$19) &amp; "." &amp; LEFT(BN80,3))&gt;=--('Data Sheet'!$A$19)), (--(INT('Data Sheet'!$A$19) &amp; "." &amp; LEFT(BN80,3))&lt;=--('Data Sheet'!$B$19))),
                --(INT('Data Sheet'!$A$19) &amp; "." &amp; LEFT(BN80,3)),
                --(INT('Data Sheet'!$B$19) &amp; "." &amp; LEFT(BN80,3))
            )
        ),
        "OK"
    )
)</f>
        <v>OK</v>
      </c>
      <c r="O80" s="23" t="str">
        <f>IF(BP80&lt;&gt;"",
    IF(INT('Data Sheet'!$A$19)=INT('Data Sheet'!$B$19),
        --(INT('Data Sheet'!$A$19) &amp; "." &amp; BP80),
        IF(AND((--(INT('Data Sheet'!$A$19) &amp; "." &amp; BP80)&gt;=--('Data Sheet'!$A$19)), (--(INT('Data Sheet'!$A$19) &amp; "." &amp; BP80)&lt;=--('Data Sheet'!$B$19))),
            --(INT('Data Sheet'!$A$19) &amp; "." &amp; BP80),
            --(INT('Data Sheet'!$B$19) &amp; "." &amp; BP80)
        )
    ),
    IF(BN80&lt;&gt;"",
        IF(INT('Data Sheet'!$A$19)=INT('Data Sheet'!$B$19),
            --(INT('Data Sheet'!$A$19) &amp; "." &amp; RIGHT(BN80,3)),
            IF(AND((--(INT('Data Sheet'!$A$19) &amp; "." &amp; RIGHT(BN80,3))&gt;=--('Data Sheet'!$A$19)), (--(INT('Data Sheet'!$A$19) &amp; "." &amp; RIGHT(BN80,3))&lt;=--('Data Sheet'!$B$19))),
                --(INT('Data Sheet'!$A$19) &amp; "." &amp; RIGHT(BN80,3)),
                --(INT('Data Sheet'!$B$19) &amp; "." &amp; RIGHT(BN80,3))
            )
        ),
        "OK"
    )
)</f>
        <v>OK</v>
      </c>
      <c r="P80" s="23" t="str">
        <f>IF(BR80&lt;&gt;"",
    IF(INT('Data Sheet'!$A$19)=INT('Data Sheet'!$B$15),
        --(INT('Data Sheet'!$A$15) &amp; "." &amp; BR80),
        IF(AND((--(INT('Data Sheet'!$A$15) &amp; "." &amp; BR80)&gt;=--('Data Sheet'!$A$15)), (--(INT('Data Sheet'!$A$15) &amp; "." &amp; BR80)&lt;=--('Data Sheet'!$B$15))),
            --(INT('Data Sheet'!$A$15) &amp; "." &amp; BR80),
            --(INT('Data Sheet'!$B$15) &amp; "." &amp; BR80)
        )
    ),
    IF(BQ80&lt;&gt;"",
        IF(INT('Data Sheet'!$A$15)=INT('Data Sheet'!$B$15),
            --(INT('Data Sheet'!$A$15) &amp; "." &amp; LEFT(BQ80,3)),
            IF(AND((--(INT('Data Sheet'!$A$15) &amp; "." &amp; LEFT(BQ80,3))&gt;=--('Data Sheet'!$A$15)), (--(INT('Data Sheet'!$A$15) &amp; "." &amp; LEFT(BQ80,3))&lt;=--('Data Sheet'!$B$15))),
                --(INT('Data Sheet'!$A$15) &amp; "." &amp; LEFT(BQ80,3)),
                --(INT('Data Sheet'!$B$15) &amp; "." &amp; LEFT(BQ80,3))
            )
        ),
        "OK"
    )
)</f>
        <v>OK</v>
      </c>
      <c r="Q80" s="23" t="str">
        <f>IF(BS80&lt;&gt;"",
    IF(INT('Data Sheet'!$A$19)=INT('Data Sheet'!$B$15),
        --(INT('Data Sheet'!$A$15) &amp; "." &amp; BS80),
        IF(AND((--(INT('Data Sheet'!$A$15) &amp; "." &amp; BS80)&gt;=--('Data Sheet'!$A$15)), (--(INT('Data Sheet'!$A$15) &amp; "." &amp; BS80)&lt;=--('Data Sheet'!$B$15))),
            --(INT('Data Sheet'!$A$15) &amp; "." &amp; BS80),
            --(INT('Data Sheet'!$B$15) &amp; "." &amp; BS80)
        )
    ),
    IF(BQ80&lt;&gt;"",
        IF(INT('Data Sheet'!$A$15)=INT('Data Sheet'!$B$15),
            --(INT('Data Sheet'!$A$15) &amp; "." &amp; RIGHT(BQ80,3)),
            IF(AND((--(INT('Data Sheet'!$A$15) &amp; "." &amp; RIGHT(BQ80,3))&gt;=--('Data Sheet'!$A$15)), (--(INT('Data Sheet'!$A$15) &amp; "." &amp; RIGHT(BQ80,3))&lt;=--('Data Sheet'!$B$15))),
                --(INT('Data Sheet'!$A$15) &amp; "." &amp; RIGHT(BQ80,3)),
                --(INT('Data Sheet'!$B$15) &amp; "." &amp; RIGHT(BQ80,3))
            )
        ),
        "OK"
    )
)</f>
        <v>OK</v>
      </c>
      <c r="R80" s="20"/>
      <c r="S80" s="20"/>
      <c r="T80" s="20"/>
      <c r="U80" s="20"/>
      <c r="V80" s="20"/>
      <c r="W80" s="20"/>
      <c r="X80" s="20"/>
      <c r="Y80" s="20"/>
      <c r="Z80" s="20"/>
      <c r="AA80" s="55"/>
      <c r="AB80" s="55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1"/>
      <c r="AR80" s="21"/>
      <c r="AS80" s="21"/>
      <c r="AT80" s="21"/>
      <c r="AU80" s="21"/>
      <c r="AV80" s="21"/>
      <c r="AW80" s="22"/>
      <c r="AX80" s="99"/>
      <c r="AY80" s="20"/>
      <c r="AZ80" s="20"/>
      <c r="BA80" s="22"/>
      <c r="BC80" s="80"/>
      <c r="BD80" s="80"/>
      <c r="BE80" s="80"/>
      <c r="BF80" s="80"/>
      <c r="BG80" s="2" t="str">
        <f t="shared" si="8"/>
        <v/>
      </c>
      <c r="BH80" s="78">
        <f t="shared" si="7"/>
        <v>0</v>
      </c>
    </row>
    <row r="81" spans="2:60" x14ac:dyDescent="0.2">
      <c r="B81" s="14">
        <f t="shared" si="9"/>
        <v>73</v>
      </c>
      <c r="C81" s="15" t="str">
        <f>CONCATENATE('Data Sheet'!$B$8,'Data Sheet'!$G$2)</f>
        <v>" HWDP</v>
      </c>
      <c r="D81" s="95" t="str">
        <f t="shared" si="10"/>
        <v/>
      </c>
      <c r="E81" s="15" t="str">
        <f>IF('Sum HWDP'!$D$10="TH-Hill DS-1 Vol 3 CAT 2: Clean and Visual Ends only","N/A","OK")</f>
        <v>OK</v>
      </c>
      <c r="F81" s="15" t="str">
        <f>IF('Sum HWDP'!$D$10="TH-Hill DS-1 Vol 3 CAT 2: Clean and Visual Ends only","N/A","OK")</f>
        <v>OK</v>
      </c>
      <c r="G81" s="17"/>
      <c r="H81" s="17"/>
      <c r="I81" s="17" t="s">
        <v>51</v>
      </c>
      <c r="J81" s="17" t="str">
        <f t="shared" si="6"/>
        <v>OK</v>
      </c>
      <c r="K81" s="17" t="str">
        <f t="shared" si="6"/>
        <v>OK</v>
      </c>
      <c r="L81" s="17" t="str">
        <f>IF('Data Sheet'!$B$9="NC-50","N/A","OK")</f>
        <v>OK</v>
      </c>
      <c r="M81" s="17" t="str">
        <f>IF('Data Sheet'!$B$9="NC-50","N/A","OK")</f>
        <v>OK</v>
      </c>
      <c r="N81" s="23" t="str">
        <f>IF(BO81&lt;&gt;"",
    IF(INT('Data Sheet'!$A$19)=INT('Data Sheet'!$B$19),
        --(INT('Data Sheet'!$A$19) &amp; "." &amp; BO81),
        IF(AND((--(INT('Data Sheet'!$A$19) &amp; "." &amp; BO81)&gt;=--('Data Sheet'!$A$19)), (--(INT('Data Sheet'!$A$19) &amp; "." &amp; BO81)&lt;=--('Data Sheet'!$B$19))),
            --(INT('Data Sheet'!$A$19) &amp; "." &amp; BO81),
            --(INT('Data Sheet'!$B$19) &amp; "." &amp; BO81)
        )
    ),
    IF(BN81&lt;&gt;"",
        IF(INT('Data Sheet'!$A$19)=INT('Data Sheet'!$B$19),
            --(INT('Data Sheet'!$A$19) &amp; "." &amp; LEFT(BN81,3)),
            IF(AND((--(INT('Data Sheet'!$A$19) &amp; "." &amp; LEFT(BN81,3))&gt;=--('Data Sheet'!$A$19)), (--(INT('Data Sheet'!$A$19) &amp; "." &amp; LEFT(BN81,3))&lt;=--('Data Sheet'!$B$19))),
                --(INT('Data Sheet'!$A$19) &amp; "." &amp; LEFT(BN81,3)),
                --(INT('Data Sheet'!$B$19) &amp; "." &amp; LEFT(BN81,3))
            )
        ),
        "OK"
    )
)</f>
        <v>OK</v>
      </c>
      <c r="O81" s="23" t="str">
        <f>IF(BP81&lt;&gt;"",
    IF(INT('Data Sheet'!$A$19)=INT('Data Sheet'!$B$19),
        --(INT('Data Sheet'!$A$19) &amp; "." &amp; BP81),
        IF(AND((--(INT('Data Sheet'!$A$19) &amp; "." &amp; BP81)&gt;=--('Data Sheet'!$A$19)), (--(INT('Data Sheet'!$A$19) &amp; "." &amp; BP81)&lt;=--('Data Sheet'!$B$19))),
            --(INT('Data Sheet'!$A$19) &amp; "." &amp; BP81),
            --(INT('Data Sheet'!$B$19) &amp; "." &amp; BP81)
        )
    ),
    IF(BN81&lt;&gt;"",
        IF(INT('Data Sheet'!$A$19)=INT('Data Sheet'!$B$19),
            --(INT('Data Sheet'!$A$19) &amp; "." &amp; RIGHT(BN81,3)),
            IF(AND((--(INT('Data Sheet'!$A$19) &amp; "." &amp; RIGHT(BN81,3))&gt;=--('Data Sheet'!$A$19)), (--(INT('Data Sheet'!$A$19) &amp; "." &amp; RIGHT(BN81,3))&lt;=--('Data Sheet'!$B$19))),
                --(INT('Data Sheet'!$A$19) &amp; "." &amp; RIGHT(BN81,3)),
                --(INT('Data Sheet'!$B$19) &amp; "." &amp; RIGHT(BN81,3))
            )
        ),
        "OK"
    )
)</f>
        <v>OK</v>
      </c>
      <c r="P81" s="23" t="str">
        <f>IF(BR81&lt;&gt;"",
    IF(INT('Data Sheet'!$A$19)=INT('Data Sheet'!$B$15),
        --(INT('Data Sheet'!$A$15) &amp; "." &amp; BR81),
        IF(AND((--(INT('Data Sheet'!$A$15) &amp; "." &amp; BR81)&gt;=--('Data Sheet'!$A$15)), (--(INT('Data Sheet'!$A$15) &amp; "." &amp; BR81)&lt;=--('Data Sheet'!$B$15))),
            --(INT('Data Sheet'!$A$15) &amp; "." &amp; BR81),
            --(INT('Data Sheet'!$B$15) &amp; "." &amp; BR81)
        )
    ),
    IF(BQ81&lt;&gt;"",
        IF(INT('Data Sheet'!$A$15)=INT('Data Sheet'!$B$15),
            --(INT('Data Sheet'!$A$15) &amp; "." &amp; LEFT(BQ81,3)),
            IF(AND((--(INT('Data Sheet'!$A$15) &amp; "." &amp; LEFT(BQ81,3))&gt;=--('Data Sheet'!$A$15)), (--(INT('Data Sheet'!$A$15) &amp; "." &amp; LEFT(BQ81,3))&lt;=--('Data Sheet'!$B$15))),
                --(INT('Data Sheet'!$A$15) &amp; "." &amp; LEFT(BQ81,3)),
                --(INT('Data Sheet'!$B$15) &amp; "." &amp; LEFT(BQ81,3))
            )
        ),
        "OK"
    )
)</f>
        <v>OK</v>
      </c>
      <c r="Q81" s="23" t="str">
        <f>IF(BS81&lt;&gt;"",
    IF(INT('Data Sheet'!$A$19)=INT('Data Sheet'!$B$15),
        --(INT('Data Sheet'!$A$15) &amp; "." &amp; BS81),
        IF(AND((--(INT('Data Sheet'!$A$15) &amp; "." &amp; BS81)&gt;=--('Data Sheet'!$A$15)), (--(INT('Data Sheet'!$A$15) &amp; "." &amp; BS81)&lt;=--('Data Sheet'!$B$15))),
            --(INT('Data Sheet'!$A$15) &amp; "." &amp; BS81),
            --(INT('Data Sheet'!$B$15) &amp; "." &amp; BS81)
        )
    ),
    IF(BQ81&lt;&gt;"",
        IF(INT('Data Sheet'!$A$15)=INT('Data Sheet'!$B$15),
            --(INT('Data Sheet'!$A$15) &amp; "." &amp; RIGHT(BQ81,3)),
            IF(AND((--(INT('Data Sheet'!$A$15) &amp; "." &amp; RIGHT(BQ81,3))&gt;=--('Data Sheet'!$A$15)), (--(INT('Data Sheet'!$A$15) &amp; "." &amp; RIGHT(BQ81,3))&lt;=--('Data Sheet'!$B$15))),
                --(INT('Data Sheet'!$A$15) &amp; "." &amp; RIGHT(BQ81,3)),
                --(INT('Data Sheet'!$B$15) &amp; "." &amp; RIGHT(BQ81,3))
            )
        ),
        "OK"
    )
)</f>
        <v>OK</v>
      </c>
      <c r="R81" s="20"/>
      <c r="S81" s="20"/>
      <c r="T81" s="20"/>
      <c r="U81" s="20"/>
      <c r="V81" s="20"/>
      <c r="W81" s="20"/>
      <c r="X81" s="20"/>
      <c r="Y81" s="20"/>
      <c r="Z81" s="20"/>
      <c r="AA81" s="55"/>
      <c r="AB81" s="55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1"/>
      <c r="AR81" s="21"/>
      <c r="AS81" s="21"/>
      <c r="AT81" s="21"/>
      <c r="AU81" s="21"/>
      <c r="AV81" s="21"/>
      <c r="AW81" s="22"/>
      <c r="AX81" s="99"/>
      <c r="AY81" s="20"/>
      <c r="AZ81" s="20"/>
      <c r="BA81" s="22"/>
      <c r="BC81" s="80"/>
      <c r="BD81" s="80"/>
      <c r="BE81" s="80"/>
      <c r="BF81" s="80"/>
      <c r="BG81" s="2" t="str">
        <f t="shared" si="8"/>
        <v/>
      </c>
      <c r="BH81" s="78">
        <f t="shared" si="7"/>
        <v>0</v>
      </c>
    </row>
    <row r="82" spans="2:60" x14ac:dyDescent="0.2">
      <c r="B82" s="14">
        <f t="shared" si="9"/>
        <v>74</v>
      </c>
      <c r="C82" s="15" t="str">
        <f>CONCATENATE('Data Sheet'!$B$8,'Data Sheet'!$G$2)</f>
        <v>" HWDP</v>
      </c>
      <c r="D82" s="95" t="str">
        <f t="shared" si="10"/>
        <v/>
      </c>
      <c r="E82" s="15" t="str">
        <f>IF('Sum HWDP'!$D$10="TH-Hill DS-1 Vol 3 CAT 2: Clean and Visual Ends only","N/A","OK")</f>
        <v>OK</v>
      </c>
      <c r="F82" s="15" t="str">
        <f>IF('Sum HWDP'!$D$10="TH-Hill DS-1 Vol 3 CAT 2: Clean and Visual Ends only","N/A","OK")</f>
        <v>OK</v>
      </c>
      <c r="G82" s="17"/>
      <c r="H82" s="17"/>
      <c r="I82" s="17" t="s">
        <v>51</v>
      </c>
      <c r="J82" s="17" t="str">
        <f t="shared" si="6"/>
        <v>OK</v>
      </c>
      <c r="K82" s="17" t="str">
        <f t="shared" si="6"/>
        <v>OK</v>
      </c>
      <c r="L82" s="17" t="str">
        <f>IF('Data Sheet'!$B$9="NC-50","N/A","OK")</f>
        <v>OK</v>
      </c>
      <c r="M82" s="17" t="str">
        <f>IF('Data Sheet'!$B$9="NC-50","N/A","OK")</f>
        <v>OK</v>
      </c>
      <c r="N82" s="23" t="str">
        <f>IF(BO82&lt;&gt;"",
    IF(INT('Data Sheet'!$A$19)=INT('Data Sheet'!$B$19),
        --(INT('Data Sheet'!$A$19) &amp; "." &amp; BO82),
        IF(AND((--(INT('Data Sheet'!$A$19) &amp; "." &amp; BO82)&gt;=--('Data Sheet'!$A$19)), (--(INT('Data Sheet'!$A$19) &amp; "." &amp; BO82)&lt;=--('Data Sheet'!$B$19))),
            --(INT('Data Sheet'!$A$19) &amp; "." &amp; BO82),
            --(INT('Data Sheet'!$B$19) &amp; "." &amp; BO82)
        )
    ),
    IF(BN82&lt;&gt;"",
        IF(INT('Data Sheet'!$A$19)=INT('Data Sheet'!$B$19),
            --(INT('Data Sheet'!$A$19) &amp; "." &amp; LEFT(BN82,3)),
            IF(AND((--(INT('Data Sheet'!$A$19) &amp; "." &amp; LEFT(BN82,3))&gt;=--('Data Sheet'!$A$19)), (--(INT('Data Sheet'!$A$19) &amp; "." &amp; LEFT(BN82,3))&lt;=--('Data Sheet'!$B$19))),
                --(INT('Data Sheet'!$A$19) &amp; "." &amp; LEFT(BN82,3)),
                --(INT('Data Sheet'!$B$19) &amp; "." &amp; LEFT(BN82,3))
            )
        ),
        "OK"
    )
)</f>
        <v>OK</v>
      </c>
      <c r="O82" s="23" t="str">
        <f>IF(BP82&lt;&gt;"",
    IF(INT('Data Sheet'!$A$19)=INT('Data Sheet'!$B$19),
        --(INT('Data Sheet'!$A$19) &amp; "." &amp; BP82),
        IF(AND((--(INT('Data Sheet'!$A$19) &amp; "." &amp; BP82)&gt;=--('Data Sheet'!$A$19)), (--(INT('Data Sheet'!$A$19) &amp; "." &amp; BP82)&lt;=--('Data Sheet'!$B$19))),
            --(INT('Data Sheet'!$A$19) &amp; "." &amp; BP82),
            --(INT('Data Sheet'!$B$19) &amp; "." &amp; BP82)
        )
    ),
    IF(BN82&lt;&gt;"",
        IF(INT('Data Sheet'!$A$19)=INT('Data Sheet'!$B$19),
            --(INT('Data Sheet'!$A$19) &amp; "." &amp; RIGHT(BN82,3)),
            IF(AND((--(INT('Data Sheet'!$A$19) &amp; "." &amp; RIGHT(BN82,3))&gt;=--('Data Sheet'!$A$19)), (--(INT('Data Sheet'!$A$19) &amp; "." &amp; RIGHT(BN82,3))&lt;=--('Data Sheet'!$B$19))),
                --(INT('Data Sheet'!$A$19) &amp; "." &amp; RIGHT(BN82,3)),
                --(INT('Data Sheet'!$B$19) &amp; "." &amp; RIGHT(BN82,3))
            )
        ),
        "OK"
    )
)</f>
        <v>OK</v>
      </c>
      <c r="P82" s="23" t="str">
        <f>IF(BR82&lt;&gt;"",
    IF(INT('Data Sheet'!$A$19)=INT('Data Sheet'!$B$15),
        --(INT('Data Sheet'!$A$15) &amp; "." &amp; BR82),
        IF(AND((--(INT('Data Sheet'!$A$15) &amp; "." &amp; BR82)&gt;=--('Data Sheet'!$A$15)), (--(INT('Data Sheet'!$A$15) &amp; "." &amp; BR82)&lt;=--('Data Sheet'!$B$15))),
            --(INT('Data Sheet'!$A$15) &amp; "." &amp; BR82),
            --(INT('Data Sheet'!$B$15) &amp; "." &amp; BR82)
        )
    ),
    IF(BQ82&lt;&gt;"",
        IF(INT('Data Sheet'!$A$15)=INT('Data Sheet'!$B$15),
            --(INT('Data Sheet'!$A$15) &amp; "." &amp; LEFT(BQ82,3)),
            IF(AND((--(INT('Data Sheet'!$A$15) &amp; "." &amp; LEFT(BQ82,3))&gt;=--('Data Sheet'!$A$15)), (--(INT('Data Sheet'!$A$15) &amp; "." &amp; LEFT(BQ82,3))&lt;=--('Data Sheet'!$B$15))),
                --(INT('Data Sheet'!$A$15) &amp; "." &amp; LEFT(BQ82,3)),
                --(INT('Data Sheet'!$B$15) &amp; "." &amp; LEFT(BQ82,3))
            )
        ),
        "OK"
    )
)</f>
        <v>OK</v>
      </c>
      <c r="Q82" s="23" t="str">
        <f>IF(BS82&lt;&gt;"",
    IF(INT('Data Sheet'!$A$19)=INT('Data Sheet'!$B$15),
        --(INT('Data Sheet'!$A$15) &amp; "." &amp; BS82),
        IF(AND((--(INT('Data Sheet'!$A$15) &amp; "." &amp; BS82)&gt;=--('Data Sheet'!$A$15)), (--(INT('Data Sheet'!$A$15) &amp; "." &amp; BS82)&lt;=--('Data Sheet'!$B$15))),
            --(INT('Data Sheet'!$A$15) &amp; "." &amp; BS82),
            --(INT('Data Sheet'!$B$15) &amp; "." &amp; BS82)
        )
    ),
    IF(BQ82&lt;&gt;"",
        IF(INT('Data Sheet'!$A$15)=INT('Data Sheet'!$B$15),
            --(INT('Data Sheet'!$A$15) &amp; "." &amp; RIGHT(BQ82,3)),
            IF(AND((--(INT('Data Sheet'!$A$15) &amp; "." &amp; RIGHT(BQ82,3))&gt;=--('Data Sheet'!$A$15)), (--(INT('Data Sheet'!$A$15) &amp; "." &amp; RIGHT(BQ82,3))&lt;=--('Data Sheet'!$B$15))),
                --(INT('Data Sheet'!$A$15) &amp; "." &amp; RIGHT(BQ82,3)),
                --(INT('Data Sheet'!$B$15) &amp; "." &amp; RIGHT(BQ82,3))
            )
        ),
        "OK"
    )
)</f>
        <v>OK</v>
      </c>
      <c r="R82" s="20"/>
      <c r="S82" s="20"/>
      <c r="T82" s="20"/>
      <c r="U82" s="20"/>
      <c r="V82" s="20"/>
      <c r="W82" s="20"/>
      <c r="X82" s="20"/>
      <c r="Y82" s="20"/>
      <c r="Z82" s="20"/>
      <c r="AA82" s="55"/>
      <c r="AB82" s="55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1"/>
      <c r="AR82" s="21"/>
      <c r="AS82" s="21"/>
      <c r="AT82" s="21"/>
      <c r="AU82" s="21"/>
      <c r="AV82" s="21"/>
      <c r="AW82" s="22"/>
      <c r="AX82" s="99"/>
      <c r="AY82" s="20"/>
      <c r="AZ82" s="20"/>
      <c r="BA82" s="22"/>
      <c r="BC82" s="80"/>
      <c r="BD82" s="80"/>
      <c r="BE82" s="80"/>
      <c r="BF82" s="80"/>
      <c r="BG82" s="2" t="str">
        <f t="shared" si="8"/>
        <v/>
      </c>
      <c r="BH82" s="78">
        <f t="shared" si="7"/>
        <v>0</v>
      </c>
    </row>
    <row r="83" spans="2:60" x14ac:dyDescent="0.2">
      <c r="B83" s="14">
        <f t="shared" si="9"/>
        <v>75</v>
      </c>
      <c r="C83" s="15" t="str">
        <f>CONCATENATE('Data Sheet'!$B$8,'Data Sheet'!$G$2)</f>
        <v>" HWDP</v>
      </c>
      <c r="D83" s="95" t="str">
        <f t="shared" si="10"/>
        <v/>
      </c>
      <c r="E83" s="15" t="str">
        <f>IF('Sum HWDP'!$D$10="TH-Hill DS-1 Vol 3 CAT 2: Clean and Visual Ends only","N/A","OK")</f>
        <v>OK</v>
      </c>
      <c r="F83" s="15" t="str">
        <f>IF('Sum HWDP'!$D$10="TH-Hill DS-1 Vol 3 CAT 2: Clean and Visual Ends only","N/A","OK")</f>
        <v>OK</v>
      </c>
      <c r="G83" s="17"/>
      <c r="H83" s="17"/>
      <c r="I83" s="17" t="s">
        <v>51</v>
      </c>
      <c r="J83" s="17" t="str">
        <f t="shared" si="6"/>
        <v>OK</v>
      </c>
      <c r="K83" s="17" t="str">
        <f t="shared" si="6"/>
        <v>OK</v>
      </c>
      <c r="L83" s="17" t="str">
        <f>IF('Data Sheet'!$B$9="NC-50","N/A","OK")</f>
        <v>OK</v>
      </c>
      <c r="M83" s="17" t="str">
        <f>IF('Data Sheet'!$B$9="NC-50","N/A","OK")</f>
        <v>OK</v>
      </c>
      <c r="N83" s="23" t="str">
        <f>IF(BO83&lt;&gt;"",
    IF(INT('Data Sheet'!$A$19)=INT('Data Sheet'!$B$19),
        --(INT('Data Sheet'!$A$19) &amp; "." &amp; BO83),
        IF(AND((--(INT('Data Sheet'!$A$19) &amp; "." &amp; BO83)&gt;=--('Data Sheet'!$A$19)), (--(INT('Data Sheet'!$A$19) &amp; "." &amp; BO83)&lt;=--('Data Sheet'!$B$19))),
            --(INT('Data Sheet'!$A$19) &amp; "." &amp; BO83),
            --(INT('Data Sheet'!$B$19) &amp; "." &amp; BO83)
        )
    ),
    IF(BN83&lt;&gt;"",
        IF(INT('Data Sheet'!$A$19)=INT('Data Sheet'!$B$19),
            --(INT('Data Sheet'!$A$19) &amp; "." &amp; LEFT(BN83,3)),
            IF(AND((--(INT('Data Sheet'!$A$19) &amp; "." &amp; LEFT(BN83,3))&gt;=--('Data Sheet'!$A$19)), (--(INT('Data Sheet'!$A$19) &amp; "." &amp; LEFT(BN83,3))&lt;=--('Data Sheet'!$B$19))),
                --(INT('Data Sheet'!$A$19) &amp; "." &amp; LEFT(BN83,3)),
                --(INT('Data Sheet'!$B$19) &amp; "." &amp; LEFT(BN83,3))
            )
        ),
        "OK"
    )
)</f>
        <v>OK</v>
      </c>
      <c r="O83" s="23" t="str">
        <f>IF(BP83&lt;&gt;"",
    IF(INT('Data Sheet'!$A$19)=INT('Data Sheet'!$B$19),
        --(INT('Data Sheet'!$A$19) &amp; "." &amp; BP83),
        IF(AND((--(INT('Data Sheet'!$A$19) &amp; "." &amp; BP83)&gt;=--('Data Sheet'!$A$19)), (--(INT('Data Sheet'!$A$19) &amp; "." &amp; BP83)&lt;=--('Data Sheet'!$B$19))),
            --(INT('Data Sheet'!$A$19) &amp; "." &amp; BP83),
            --(INT('Data Sheet'!$B$19) &amp; "." &amp; BP83)
        )
    ),
    IF(BN83&lt;&gt;"",
        IF(INT('Data Sheet'!$A$19)=INT('Data Sheet'!$B$19),
            --(INT('Data Sheet'!$A$19) &amp; "." &amp; RIGHT(BN83,3)),
            IF(AND((--(INT('Data Sheet'!$A$19) &amp; "." &amp; RIGHT(BN83,3))&gt;=--('Data Sheet'!$A$19)), (--(INT('Data Sheet'!$A$19) &amp; "." &amp; RIGHT(BN83,3))&lt;=--('Data Sheet'!$B$19))),
                --(INT('Data Sheet'!$A$19) &amp; "." &amp; RIGHT(BN83,3)),
                --(INT('Data Sheet'!$B$19) &amp; "." &amp; RIGHT(BN83,3))
            )
        ),
        "OK"
    )
)</f>
        <v>OK</v>
      </c>
      <c r="P83" s="23" t="str">
        <f>IF(BR83&lt;&gt;"",
    IF(INT('Data Sheet'!$A$19)=INT('Data Sheet'!$B$15),
        --(INT('Data Sheet'!$A$15) &amp; "." &amp; BR83),
        IF(AND((--(INT('Data Sheet'!$A$15) &amp; "." &amp; BR83)&gt;=--('Data Sheet'!$A$15)), (--(INT('Data Sheet'!$A$15) &amp; "." &amp; BR83)&lt;=--('Data Sheet'!$B$15))),
            --(INT('Data Sheet'!$A$15) &amp; "." &amp; BR83),
            --(INT('Data Sheet'!$B$15) &amp; "." &amp; BR83)
        )
    ),
    IF(BQ83&lt;&gt;"",
        IF(INT('Data Sheet'!$A$15)=INT('Data Sheet'!$B$15),
            --(INT('Data Sheet'!$A$15) &amp; "." &amp; LEFT(BQ83,3)),
            IF(AND((--(INT('Data Sheet'!$A$15) &amp; "." &amp; LEFT(BQ83,3))&gt;=--('Data Sheet'!$A$15)), (--(INT('Data Sheet'!$A$15) &amp; "." &amp; LEFT(BQ83,3))&lt;=--('Data Sheet'!$B$15))),
                --(INT('Data Sheet'!$A$15) &amp; "." &amp; LEFT(BQ83,3)),
                --(INT('Data Sheet'!$B$15) &amp; "." &amp; LEFT(BQ83,3))
            )
        ),
        "OK"
    )
)</f>
        <v>OK</v>
      </c>
      <c r="Q83" s="23" t="str">
        <f>IF(BS83&lt;&gt;"",
    IF(INT('Data Sheet'!$A$19)=INT('Data Sheet'!$B$15),
        --(INT('Data Sheet'!$A$15) &amp; "." &amp; BS83),
        IF(AND((--(INT('Data Sheet'!$A$15) &amp; "." &amp; BS83)&gt;=--('Data Sheet'!$A$15)), (--(INT('Data Sheet'!$A$15) &amp; "." &amp; BS83)&lt;=--('Data Sheet'!$B$15))),
            --(INT('Data Sheet'!$A$15) &amp; "." &amp; BS83),
            --(INT('Data Sheet'!$B$15) &amp; "." &amp; BS83)
        )
    ),
    IF(BQ83&lt;&gt;"",
        IF(INT('Data Sheet'!$A$15)=INT('Data Sheet'!$B$15),
            --(INT('Data Sheet'!$A$15) &amp; "." &amp; RIGHT(BQ83,3)),
            IF(AND((--(INT('Data Sheet'!$A$15) &amp; "." &amp; RIGHT(BQ83,3))&gt;=--('Data Sheet'!$A$15)), (--(INT('Data Sheet'!$A$15) &amp; "." &amp; RIGHT(BQ83,3))&lt;=--('Data Sheet'!$B$15))),
                --(INT('Data Sheet'!$A$15) &amp; "." &amp; RIGHT(BQ83,3)),
                --(INT('Data Sheet'!$B$15) &amp; "." &amp; RIGHT(BQ83,3))
            )
        ),
        "OK"
    )
)</f>
        <v>OK</v>
      </c>
      <c r="R83" s="20"/>
      <c r="S83" s="20"/>
      <c r="T83" s="20"/>
      <c r="U83" s="20"/>
      <c r="V83" s="20"/>
      <c r="W83" s="20"/>
      <c r="X83" s="20"/>
      <c r="Y83" s="20"/>
      <c r="Z83" s="20"/>
      <c r="AA83" s="55"/>
      <c r="AB83" s="55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1"/>
      <c r="AR83" s="21"/>
      <c r="AS83" s="21"/>
      <c r="AT83" s="21"/>
      <c r="AU83" s="21"/>
      <c r="AV83" s="21"/>
      <c r="AW83" s="22"/>
      <c r="AX83" s="99"/>
      <c r="AY83" s="20"/>
      <c r="AZ83" s="20"/>
      <c r="BA83" s="22"/>
      <c r="BC83" s="80"/>
      <c r="BD83" s="80"/>
      <c r="BE83" s="80"/>
      <c r="BF83" s="80"/>
      <c r="BG83" s="2" t="str">
        <f t="shared" si="8"/>
        <v/>
      </c>
      <c r="BH83" s="78">
        <f t="shared" si="7"/>
        <v>0</v>
      </c>
    </row>
    <row r="84" spans="2:60" x14ac:dyDescent="0.2">
      <c r="B84" s="14">
        <f t="shared" si="9"/>
        <v>76</v>
      </c>
      <c r="C84" s="15" t="str">
        <f>CONCATENATE('Data Sheet'!$B$8,'Data Sheet'!$G$2)</f>
        <v>" HWDP</v>
      </c>
      <c r="D84" s="95" t="str">
        <f t="shared" si="10"/>
        <v/>
      </c>
      <c r="E84" s="15" t="str">
        <f>IF('Sum HWDP'!$D$10="TH-Hill DS-1 Vol 3 CAT 2: Clean and Visual Ends only","N/A","OK")</f>
        <v>OK</v>
      </c>
      <c r="F84" s="15" t="str">
        <f>IF('Sum HWDP'!$D$10="TH-Hill DS-1 Vol 3 CAT 2: Clean and Visual Ends only","N/A","OK")</f>
        <v>OK</v>
      </c>
      <c r="G84" s="17"/>
      <c r="H84" s="17"/>
      <c r="I84" s="17" t="s">
        <v>51</v>
      </c>
      <c r="J84" s="17" t="str">
        <f t="shared" si="6"/>
        <v>OK</v>
      </c>
      <c r="K84" s="17" t="str">
        <f t="shared" si="6"/>
        <v>OK</v>
      </c>
      <c r="L84" s="17" t="str">
        <f>IF('Data Sheet'!$B$9="NC-50","N/A","OK")</f>
        <v>OK</v>
      </c>
      <c r="M84" s="17" t="str">
        <f>IF('Data Sheet'!$B$9="NC-50","N/A","OK")</f>
        <v>OK</v>
      </c>
      <c r="N84" s="23" t="str">
        <f>IF(BO84&lt;&gt;"",
    IF(INT('Data Sheet'!$A$19)=INT('Data Sheet'!$B$19),
        --(INT('Data Sheet'!$A$19) &amp; "." &amp; BO84),
        IF(AND((--(INT('Data Sheet'!$A$19) &amp; "." &amp; BO84)&gt;=--('Data Sheet'!$A$19)), (--(INT('Data Sheet'!$A$19) &amp; "." &amp; BO84)&lt;=--('Data Sheet'!$B$19))),
            --(INT('Data Sheet'!$A$19) &amp; "." &amp; BO84),
            --(INT('Data Sheet'!$B$19) &amp; "." &amp; BO84)
        )
    ),
    IF(BN84&lt;&gt;"",
        IF(INT('Data Sheet'!$A$19)=INT('Data Sheet'!$B$19),
            --(INT('Data Sheet'!$A$19) &amp; "." &amp; LEFT(BN84,3)),
            IF(AND((--(INT('Data Sheet'!$A$19) &amp; "." &amp; LEFT(BN84,3))&gt;=--('Data Sheet'!$A$19)), (--(INT('Data Sheet'!$A$19) &amp; "." &amp; LEFT(BN84,3))&lt;=--('Data Sheet'!$B$19))),
                --(INT('Data Sheet'!$A$19) &amp; "." &amp; LEFT(BN84,3)),
                --(INT('Data Sheet'!$B$19) &amp; "." &amp; LEFT(BN84,3))
            )
        ),
        "OK"
    )
)</f>
        <v>OK</v>
      </c>
      <c r="O84" s="23" t="str">
        <f>IF(BP84&lt;&gt;"",
    IF(INT('Data Sheet'!$A$19)=INT('Data Sheet'!$B$19),
        --(INT('Data Sheet'!$A$19) &amp; "." &amp; BP84),
        IF(AND((--(INT('Data Sheet'!$A$19) &amp; "." &amp; BP84)&gt;=--('Data Sheet'!$A$19)), (--(INT('Data Sheet'!$A$19) &amp; "." &amp; BP84)&lt;=--('Data Sheet'!$B$19))),
            --(INT('Data Sheet'!$A$19) &amp; "." &amp; BP84),
            --(INT('Data Sheet'!$B$19) &amp; "." &amp; BP84)
        )
    ),
    IF(BN84&lt;&gt;"",
        IF(INT('Data Sheet'!$A$19)=INT('Data Sheet'!$B$19),
            --(INT('Data Sheet'!$A$19) &amp; "." &amp; RIGHT(BN84,3)),
            IF(AND((--(INT('Data Sheet'!$A$19) &amp; "." &amp; RIGHT(BN84,3))&gt;=--('Data Sheet'!$A$19)), (--(INT('Data Sheet'!$A$19) &amp; "." &amp; RIGHT(BN84,3))&lt;=--('Data Sheet'!$B$19))),
                --(INT('Data Sheet'!$A$19) &amp; "." &amp; RIGHT(BN84,3)),
                --(INT('Data Sheet'!$B$19) &amp; "." &amp; RIGHT(BN84,3))
            )
        ),
        "OK"
    )
)</f>
        <v>OK</v>
      </c>
      <c r="P84" s="23" t="str">
        <f>IF(BR84&lt;&gt;"",
    IF(INT('Data Sheet'!$A$19)=INT('Data Sheet'!$B$15),
        --(INT('Data Sheet'!$A$15) &amp; "." &amp; BR84),
        IF(AND((--(INT('Data Sheet'!$A$15) &amp; "." &amp; BR84)&gt;=--('Data Sheet'!$A$15)), (--(INT('Data Sheet'!$A$15) &amp; "." &amp; BR84)&lt;=--('Data Sheet'!$B$15))),
            --(INT('Data Sheet'!$A$15) &amp; "." &amp; BR84),
            --(INT('Data Sheet'!$B$15) &amp; "." &amp; BR84)
        )
    ),
    IF(BQ84&lt;&gt;"",
        IF(INT('Data Sheet'!$A$15)=INT('Data Sheet'!$B$15),
            --(INT('Data Sheet'!$A$15) &amp; "." &amp; LEFT(BQ84,3)),
            IF(AND((--(INT('Data Sheet'!$A$15) &amp; "." &amp; LEFT(BQ84,3))&gt;=--('Data Sheet'!$A$15)), (--(INT('Data Sheet'!$A$15) &amp; "." &amp; LEFT(BQ84,3))&lt;=--('Data Sheet'!$B$15))),
                --(INT('Data Sheet'!$A$15) &amp; "." &amp; LEFT(BQ84,3)),
                --(INT('Data Sheet'!$B$15) &amp; "." &amp; LEFT(BQ84,3))
            )
        ),
        "OK"
    )
)</f>
        <v>OK</v>
      </c>
      <c r="Q84" s="23" t="str">
        <f>IF(BS84&lt;&gt;"",
    IF(INT('Data Sheet'!$A$19)=INT('Data Sheet'!$B$15),
        --(INT('Data Sheet'!$A$15) &amp; "." &amp; BS84),
        IF(AND((--(INT('Data Sheet'!$A$15) &amp; "." &amp; BS84)&gt;=--('Data Sheet'!$A$15)), (--(INT('Data Sheet'!$A$15) &amp; "." &amp; BS84)&lt;=--('Data Sheet'!$B$15))),
            --(INT('Data Sheet'!$A$15) &amp; "." &amp; BS84),
            --(INT('Data Sheet'!$B$15) &amp; "." &amp; BS84)
        )
    ),
    IF(BQ84&lt;&gt;"",
        IF(INT('Data Sheet'!$A$15)=INT('Data Sheet'!$B$15),
            --(INT('Data Sheet'!$A$15) &amp; "." &amp; RIGHT(BQ84,3)),
            IF(AND((--(INT('Data Sheet'!$A$15) &amp; "." &amp; RIGHT(BQ84,3))&gt;=--('Data Sheet'!$A$15)), (--(INT('Data Sheet'!$A$15) &amp; "." &amp; RIGHT(BQ84,3))&lt;=--('Data Sheet'!$B$15))),
                --(INT('Data Sheet'!$A$15) &amp; "." &amp; RIGHT(BQ84,3)),
                --(INT('Data Sheet'!$B$15) &amp; "." &amp; RIGHT(BQ84,3))
            )
        ),
        "OK"
    )
)</f>
        <v>OK</v>
      </c>
      <c r="R84" s="20"/>
      <c r="S84" s="20"/>
      <c r="T84" s="20"/>
      <c r="U84" s="20"/>
      <c r="V84" s="20"/>
      <c r="W84" s="20"/>
      <c r="X84" s="20"/>
      <c r="Y84" s="20"/>
      <c r="Z84" s="20"/>
      <c r="AA84" s="55"/>
      <c r="AB84" s="55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1"/>
      <c r="AR84" s="21"/>
      <c r="AS84" s="21"/>
      <c r="AT84" s="21"/>
      <c r="AU84" s="21"/>
      <c r="AV84" s="21"/>
      <c r="AW84" s="22"/>
      <c r="AX84" s="99"/>
      <c r="AY84" s="20"/>
      <c r="AZ84" s="20"/>
      <c r="BA84" s="22"/>
      <c r="BC84" s="80"/>
      <c r="BD84" s="80"/>
      <c r="BE84" s="80"/>
      <c r="BF84" s="80"/>
      <c r="BG84" s="2" t="str">
        <f t="shared" si="8"/>
        <v/>
      </c>
      <c r="BH84" s="78">
        <f t="shared" si="7"/>
        <v>0</v>
      </c>
    </row>
    <row r="85" spans="2:60" x14ac:dyDescent="0.2">
      <c r="B85" s="14">
        <f t="shared" si="9"/>
        <v>77</v>
      </c>
      <c r="C85" s="15" t="str">
        <f>CONCATENATE('Data Sheet'!$B$8,'Data Sheet'!$G$2)</f>
        <v>" HWDP</v>
      </c>
      <c r="D85" s="95" t="str">
        <f t="shared" si="10"/>
        <v/>
      </c>
      <c r="E85" s="15" t="str">
        <f>IF('Sum HWDP'!$D$10="TH-Hill DS-1 Vol 3 CAT 2: Clean and Visual Ends only","N/A","OK")</f>
        <v>OK</v>
      </c>
      <c r="F85" s="15" t="str">
        <f>IF('Sum HWDP'!$D$10="TH-Hill DS-1 Vol 3 CAT 2: Clean and Visual Ends only","N/A","OK")</f>
        <v>OK</v>
      </c>
      <c r="G85" s="17"/>
      <c r="H85" s="17"/>
      <c r="I85" s="17" t="s">
        <v>51</v>
      </c>
      <c r="J85" s="17" t="str">
        <f t="shared" si="6"/>
        <v>OK</v>
      </c>
      <c r="K85" s="17" t="str">
        <f t="shared" si="6"/>
        <v>OK</v>
      </c>
      <c r="L85" s="17" t="str">
        <f>IF('Data Sheet'!$B$9="NC-50","N/A","OK")</f>
        <v>OK</v>
      </c>
      <c r="M85" s="17" t="str">
        <f>IF('Data Sheet'!$B$9="NC-50","N/A","OK")</f>
        <v>OK</v>
      </c>
      <c r="N85" s="23" t="str">
        <f>IF(BO85&lt;&gt;"",
    IF(INT('Data Sheet'!$A$19)=INT('Data Sheet'!$B$19),
        --(INT('Data Sheet'!$A$19) &amp; "." &amp; BO85),
        IF(AND((--(INT('Data Sheet'!$A$19) &amp; "." &amp; BO85)&gt;=--('Data Sheet'!$A$19)), (--(INT('Data Sheet'!$A$19) &amp; "." &amp; BO85)&lt;=--('Data Sheet'!$B$19))),
            --(INT('Data Sheet'!$A$19) &amp; "." &amp; BO85),
            --(INT('Data Sheet'!$B$19) &amp; "." &amp; BO85)
        )
    ),
    IF(BN85&lt;&gt;"",
        IF(INT('Data Sheet'!$A$19)=INT('Data Sheet'!$B$19),
            --(INT('Data Sheet'!$A$19) &amp; "." &amp; LEFT(BN85,3)),
            IF(AND((--(INT('Data Sheet'!$A$19) &amp; "." &amp; LEFT(BN85,3))&gt;=--('Data Sheet'!$A$19)), (--(INT('Data Sheet'!$A$19) &amp; "." &amp; LEFT(BN85,3))&lt;=--('Data Sheet'!$B$19))),
                --(INT('Data Sheet'!$A$19) &amp; "." &amp; LEFT(BN85,3)),
                --(INT('Data Sheet'!$B$19) &amp; "." &amp; LEFT(BN85,3))
            )
        ),
        "OK"
    )
)</f>
        <v>OK</v>
      </c>
      <c r="O85" s="23" t="str">
        <f>IF(BP85&lt;&gt;"",
    IF(INT('Data Sheet'!$A$19)=INT('Data Sheet'!$B$19),
        --(INT('Data Sheet'!$A$19) &amp; "." &amp; BP85),
        IF(AND((--(INT('Data Sheet'!$A$19) &amp; "." &amp; BP85)&gt;=--('Data Sheet'!$A$19)), (--(INT('Data Sheet'!$A$19) &amp; "." &amp; BP85)&lt;=--('Data Sheet'!$B$19))),
            --(INT('Data Sheet'!$A$19) &amp; "." &amp; BP85),
            --(INT('Data Sheet'!$B$19) &amp; "." &amp; BP85)
        )
    ),
    IF(BN85&lt;&gt;"",
        IF(INT('Data Sheet'!$A$19)=INT('Data Sheet'!$B$19),
            --(INT('Data Sheet'!$A$19) &amp; "." &amp; RIGHT(BN85,3)),
            IF(AND((--(INT('Data Sheet'!$A$19) &amp; "." &amp; RIGHT(BN85,3))&gt;=--('Data Sheet'!$A$19)), (--(INT('Data Sheet'!$A$19) &amp; "." &amp; RIGHT(BN85,3))&lt;=--('Data Sheet'!$B$19))),
                --(INT('Data Sheet'!$A$19) &amp; "." &amp; RIGHT(BN85,3)),
                --(INT('Data Sheet'!$B$19) &amp; "." &amp; RIGHT(BN85,3))
            )
        ),
        "OK"
    )
)</f>
        <v>OK</v>
      </c>
      <c r="P85" s="23" t="str">
        <f>IF(BR85&lt;&gt;"",
    IF(INT('Data Sheet'!$A$19)=INT('Data Sheet'!$B$15),
        --(INT('Data Sheet'!$A$15) &amp; "." &amp; BR85),
        IF(AND((--(INT('Data Sheet'!$A$15) &amp; "." &amp; BR85)&gt;=--('Data Sheet'!$A$15)), (--(INT('Data Sheet'!$A$15) &amp; "." &amp; BR85)&lt;=--('Data Sheet'!$B$15))),
            --(INT('Data Sheet'!$A$15) &amp; "." &amp; BR85),
            --(INT('Data Sheet'!$B$15) &amp; "." &amp; BR85)
        )
    ),
    IF(BQ85&lt;&gt;"",
        IF(INT('Data Sheet'!$A$15)=INT('Data Sheet'!$B$15),
            --(INT('Data Sheet'!$A$15) &amp; "." &amp; LEFT(BQ85,3)),
            IF(AND((--(INT('Data Sheet'!$A$15) &amp; "." &amp; LEFT(BQ85,3))&gt;=--('Data Sheet'!$A$15)), (--(INT('Data Sheet'!$A$15) &amp; "." &amp; LEFT(BQ85,3))&lt;=--('Data Sheet'!$B$15))),
                --(INT('Data Sheet'!$A$15) &amp; "." &amp; LEFT(BQ85,3)),
                --(INT('Data Sheet'!$B$15) &amp; "." &amp; LEFT(BQ85,3))
            )
        ),
        "OK"
    )
)</f>
        <v>OK</v>
      </c>
      <c r="Q85" s="23" t="str">
        <f>IF(BS85&lt;&gt;"",
    IF(INT('Data Sheet'!$A$19)=INT('Data Sheet'!$B$15),
        --(INT('Data Sheet'!$A$15) &amp; "." &amp; BS85),
        IF(AND((--(INT('Data Sheet'!$A$15) &amp; "." &amp; BS85)&gt;=--('Data Sheet'!$A$15)), (--(INT('Data Sheet'!$A$15) &amp; "." &amp; BS85)&lt;=--('Data Sheet'!$B$15))),
            --(INT('Data Sheet'!$A$15) &amp; "." &amp; BS85),
            --(INT('Data Sheet'!$B$15) &amp; "." &amp; BS85)
        )
    ),
    IF(BQ85&lt;&gt;"",
        IF(INT('Data Sheet'!$A$15)=INT('Data Sheet'!$B$15),
            --(INT('Data Sheet'!$A$15) &amp; "." &amp; RIGHT(BQ85,3)),
            IF(AND((--(INT('Data Sheet'!$A$15) &amp; "." &amp; RIGHT(BQ85,3))&gt;=--('Data Sheet'!$A$15)), (--(INT('Data Sheet'!$A$15) &amp; "." &amp; RIGHT(BQ85,3))&lt;=--('Data Sheet'!$B$15))),
                --(INT('Data Sheet'!$A$15) &amp; "." &amp; RIGHT(BQ85,3)),
                --(INT('Data Sheet'!$B$15) &amp; "." &amp; RIGHT(BQ85,3))
            )
        ),
        "OK"
    )
)</f>
        <v>OK</v>
      </c>
      <c r="R85" s="20"/>
      <c r="S85" s="20"/>
      <c r="T85" s="20"/>
      <c r="U85" s="20"/>
      <c r="V85" s="20"/>
      <c r="W85" s="20"/>
      <c r="X85" s="20"/>
      <c r="Y85" s="20"/>
      <c r="Z85" s="20"/>
      <c r="AA85" s="55"/>
      <c r="AB85" s="55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1"/>
      <c r="AR85" s="21"/>
      <c r="AS85" s="21"/>
      <c r="AT85" s="21"/>
      <c r="AU85" s="21"/>
      <c r="AV85" s="21"/>
      <c r="AW85" s="22"/>
      <c r="AX85" s="99"/>
      <c r="AY85" s="20"/>
      <c r="AZ85" s="20"/>
      <c r="BA85" s="22"/>
      <c r="BC85" s="80"/>
      <c r="BD85" s="80"/>
      <c r="BE85" s="80"/>
      <c r="BF85" s="80"/>
      <c r="BG85" s="2" t="str">
        <f t="shared" si="8"/>
        <v/>
      </c>
      <c r="BH85" s="78">
        <f t="shared" si="7"/>
        <v>0</v>
      </c>
    </row>
    <row r="86" spans="2:60" x14ac:dyDescent="0.2">
      <c r="B86" s="14">
        <f t="shared" si="9"/>
        <v>78</v>
      </c>
      <c r="C86" s="15" t="str">
        <f>CONCATENATE('Data Sheet'!$B$8,'Data Sheet'!$G$2)</f>
        <v>" HWDP</v>
      </c>
      <c r="D86" s="95" t="str">
        <f t="shared" si="10"/>
        <v/>
      </c>
      <c r="E86" s="15" t="str">
        <f>IF('Sum HWDP'!$D$10="TH-Hill DS-1 Vol 3 CAT 2: Clean and Visual Ends only","N/A","OK")</f>
        <v>OK</v>
      </c>
      <c r="F86" s="15" t="str">
        <f>IF('Sum HWDP'!$D$10="TH-Hill DS-1 Vol 3 CAT 2: Clean and Visual Ends only","N/A","OK")</f>
        <v>OK</v>
      </c>
      <c r="G86" s="17"/>
      <c r="H86" s="17"/>
      <c r="I86" s="17" t="s">
        <v>51</v>
      </c>
      <c r="J86" s="17" t="str">
        <f t="shared" si="6"/>
        <v>OK</v>
      </c>
      <c r="K86" s="17" t="str">
        <f t="shared" si="6"/>
        <v>OK</v>
      </c>
      <c r="L86" s="17" t="str">
        <f>IF('Data Sheet'!$B$9="NC-50","N/A","OK")</f>
        <v>OK</v>
      </c>
      <c r="M86" s="17" t="str">
        <f>IF('Data Sheet'!$B$9="NC-50","N/A","OK")</f>
        <v>OK</v>
      </c>
      <c r="N86" s="23" t="str">
        <f>IF(BO86&lt;&gt;"",
    IF(INT('Data Sheet'!$A$19)=INT('Data Sheet'!$B$19),
        --(INT('Data Sheet'!$A$19) &amp; "." &amp; BO86),
        IF(AND((--(INT('Data Sheet'!$A$19) &amp; "." &amp; BO86)&gt;=--('Data Sheet'!$A$19)), (--(INT('Data Sheet'!$A$19) &amp; "." &amp; BO86)&lt;=--('Data Sheet'!$B$19))),
            --(INT('Data Sheet'!$A$19) &amp; "." &amp; BO86),
            --(INT('Data Sheet'!$B$19) &amp; "." &amp; BO86)
        )
    ),
    IF(BN86&lt;&gt;"",
        IF(INT('Data Sheet'!$A$19)=INT('Data Sheet'!$B$19),
            --(INT('Data Sheet'!$A$19) &amp; "." &amp; LEFT(BN86,3)),
            IF(AND((--(INT('Data Sheet'!$A$19) &amp; "." &amp; LEFT(BN86,3))&gt;=--('Data Sheet'!$A$19)), (--(INT('Data Sheet'!$A$19) &amp; "." &amp; LEFT(BN86,3))&lt;=--('Data Sheet'!$B$19))),
                --(INT('Data Sheet'!$A$19) &amp; "." &amp; LEFT(BN86,3)),
                --(INT('Data Sheet'!$B$19) &amp; "." &amp; LEFT(BN86,3))
            )
        ),
        "OK"
    )
)</f>
        <v>OK</v>
      </c>
      <c r="O86" s="23" t="str">
        <f>IF(BP86&lt;&gt;"",
    IF(INT('Data Sheet'!$A$19)=INT('Data Sheet'!$B$19),
        --(INT('Data Sheet'!$A$19) &amp; "." &amp; BP86),
        IF(AND((--(INT('Data Sheet'!$A$19) &amp; "." &amp; BP86)&gt;=--('Data Sheet'!$A$19)), (--(INT('Data Sheet'!$A$19) &amp; "." &amp; BP86)&lt;=--('Data Sheet'!$B$19))),
            --(INT('Data Sheet'!$A$19) &amp; "." &amp; BP86),
            --(INT('Data Sheet'!$B$19) &amp; "." &amp; BP86)
        )
    ),
    IF(BN86&lt;&gt;"",
        IF(INT('Data Sheet'!$A$19)=INT('Data Sheet'!$B$19),
            --(INT('Data Sheet'!$A$19) &amp; "." &amp; RIGHT(BN86,3)),
            IF(AND((--(INT('Data Sheet'!$A$19) &amp; "." &amp; RIGHT(BN86,3))&gt;=--('Data Sheet'!$A$19)), (--(INT('Data Sheet'!$A$19) &amp; "." &amp; RIGHT(BN86,3))&lt;=--('Data Sheet'!$B$19))),
                --(INT('Data Sheet'!$A$19) &amp; "." &amp; RIGHT(BN86,3)),
                --(INT('Data Sheet'!$B$19) &amp; "." &amp; RIGHT(BN86,3))
            )
        ),
        "OK"
    )
)</f>
        <v>OK</v>
      </c>
      <c r="P86" s="23" t="str">
        <f>IF(BR86&lt;&gt;"",
    IF(INT('Data Sheet'!$A$19)=INT('Data Sheet'!$B$15),
        --(INT('Data Sheet'!$A$15) &amp; "." &amp; BR86),
        IF(AND((--(INT('Data Sheet'!$A$15) &amp; "." &amp; BR86)&gt;=--('Data Sheet'!$A$15)), (--(INT('Data Sheet'!$A$15) &amp; "." &amp; BR86)&lt;=--('Data Sheet'!$B$15))),
            --(INT('Data Sheet'!$A$15) &amp; "." &amp; BR86),
            --(INT('Data Sheet'!$B$15) &amp; "." &amp; BR86)
        )
    ),
    IF(BQ86&lt;&gt;"",
        IF(INT('Data Sheet'!$A$15)=INT('Data Sheet'!$B$15),
            --(INT('Data Sheet'!$A$15) &amp; "." &amp; LEFT(BQ86,3)),
            IF(AND((--(INT('Data Sheet'!$A$15) &amp; "." &amp; LEFT(BQ86,3))&gt;=--('Data Sheet'!$A$15)), (--(INT('Data Sheet'!$A$15) &amp; "." &amp; LEFT(BQ86,3))&lt;=--('Data Sheet'!$B$15))),
                --(INT('Data Sheet'!$A$15) &amp; "." &amp; LEFT(BQ86,3)),
                --(INT('Data Sheet'!$B$15) &amp; "." &amp; LEFT(BQ86,3))
            )
        ),
        "OK"
    )
)</f>
        <v>OK</v>
      </c>
      <c r="Q86" s="23" t="str">
        <f>IF(BS86&lt;&gt;"",
    IF(INT('Data Sheet'!$A$19)=INT('Data Sheet'!$B$15),
        --(INT('Data Sheet'!$A$15) &amp; "." &amp; BS86),
        IF(AND((--(INT('Data Sheet'!$A$15) &amp; "." &amp; BS86)&gt;=--('Data Sheet'!$A$15)), (--(INT('Data Sheet'!$A$15) &amp; "." &amp; BS86)&lt;=--('Data Sheet'!$B$15))),
            --(INT('Data Sheet'!$A$15) &amp; "." &amp; BS86),
            --(INT('Data Sheet'!$B$15) &amp; "." &amp; BS86)
        )
    ),
    IF(BQ86&lt;&gt;"",
        IF(INT('Data Sheet'!$A$15)=INT('Data Sheet'!$B$15),
            --(INT('Data Sheet'!$A$15) &amp; "." &amp; RIGHT(BQ86,3)),
            IF(AND((--(INT('Data Sheet'!$A$15) &amp; "." &amp; RIGHT(BQ86,3))&gt;=--('Data Sheet'!$A$15)), (--(INT('Data Sheet'!$A$15) &amp; "." &amp; RIGHT(BQ86,3))&lt;=--('Data Sheet'!$B$15))),
                --(INT('Data Sheet'!$A$15) &amp; "." &amp; RIGHT(BQ86,3)),
                --(INT('Data Sheet'!$B$15) &amp; "." &amp; RIGHT(BQ86,3))
            )
        ),
        "OK"
    )
)</f>
        <v>OK</v>
      </c>
      <c r="R86" s="20"/>
      <c r="S86" s="20"/>
      <c r="T86" s="20"/>
      <c r="U86" s="20"/>
      <c r="V86" s="20"/>
      <c r="W86" s="20"/>
      <c r="X86" s="20"/>
      <c r="Y86" s="20"/>
      <c r="Z86" s="20"/>
      <c r="AA86" s="55"/>
      <c r="AB86" s="55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1"/>
      <c r="AR86" s="21"/>
      <c r="AS86" s="21"/>
      <c r="AT86" s="21"/>
      <c r="AU86" s="21"/>
      <c r="AV86" s="21"/>
      <c r="AW86" s="22"/>
      <c r="AX86" s="99"/>
      <c r="AY86" s="20"/>
      <c r="AZ86" s="20"/>
      <c r="BA86" s="22"/>
      <c r="BC86" s="80"/>
      <c r="BD86" s="80"/>
      <c r="BE86" s="80"/>
      <c r="BF86" s="80"/>
      <c r="BG86" s="2" t="str">
        <f t="shared" si="8"/>
        <v/>
      </c>
      <c r="BH86" s="78">
        <f t="shared" si="7"/>
        <v>0</v>
      </c>
    </row>
    <row r="87" spans="2:60" x14ac:dyDescent="0.2">
      <c r="B87" s="14">
        <f t="shared" si="9"/>
        <v>79</v>
      </c>
      <c r="C87" s="15" t="str">
        <f>CONCATENATE('Data Sheet'!$B$8,'Data Sheet'!$G$2)</f>
        <v>" HWDP</v>
      </c>
      <c r="D87" s="95" t="str">
        <f t="shared" si="10"/>
        <v/>
      </c>
      <c r="E87" s="15" t="str">
        <f>IF('Sum HWDP'!$D$10="TH-Hill DS-1 Vol 3 CAT 2: Clean and Visual Ends only","N/A","OK")</f>
        <v>OK</v>
      </c>
      <c r="F87" s="15" t="str">
        <f>IF('Sum HWDP'!$D$10="TH-Hill DS-1 Vol 3 CAT 2: Clean and Visual Ends only","N/A","OK")</f>
        <v>OK</v>
      </c>
      <c r="G87" s="17"/>
      <c r="H87" s="17"/>
      <c r="I87" s="17" t="s">
        <v>51</v>
      </c>
      <c r="J87" s="17" t="str">
        <f t="shared" si="6"/>
        <v>OK</v>
      </c>
      <c r="K87" s="17" t="str">
        <f t="shared" si="6"/>
        <v>OK</v>
      </c>
      <c r="L87" s="17" t="str">
        <f>IF('Data Sheet'!$B$9="NC-50","N/A","OK")</f>
        <v>OK</v>
      </c>
      <c r="M87" s="17" t="str">
        <f>IF('Data Sheet'!$B$9="NC-50","N/A","OK")</f>
        <v>OK</v>
      </c>
      <c r="N87" s="23" t="str">
        <f>IF(BO87&lt;&gt;"",
    IF(INT('Data Sheet'!$A$19)=INT('Data Sheet'!$B$19),
        --(INT('Data Sheet'!$A$19) &amp; "." &amp; BO87),
        IF(AND((--(INT('Data Sheet'!$A$19) &amp; "." &amp; BO87)&gt;=--('Data Sheet'!$A$19)), (--(INT('Data Sheet'!$A$19) &amp; "." &amp; BO87)&lt;=--('Data Sheet'!$B$19))),
            --(INT('Data Sheet'!$A$19) &amp; "." &amp; BO87),
            --(INT('Data Sheet'!$B$19) &amp; "." &amp; BO87)
        )
    ),
    IF(BN87&lt;&gt;"",
        IF(INT('Data Sheet'!$A$19)=INT('Data Sheet'!$B$19),
            --(INT('Data Sheet'!$A$19) &amp; "." &amp; LEFT(BN87,3)),
            IF(AND((--(INT('Data Sheet'!$A$19) &amp; "." &amp; LEFT(BN87,3))&gt;=--('Data Sheet'!$A$19)), (--(INT('Data Sheet'!$A$19) &amp; "." &amp; LEFT(BN87,3))&lt;=--('Data Sheet'!$B$19))),
                --(INT('Data Sheet'!$A$19) &amp; "." &amp; LEFT(BN87,3)),
                --(INT('Data Sheet'!$B$19) &amp; "." &amp; LEFT(BN87,3))
            )
        ),
        "OK"
    )
)</f>
        <v>OK</v>
      </c>
      <c r="O87" s="23" t="str">
        <f>IF(BP87&lt;&gt;"",
    IF(INT('Data Sheet'!$A$19)=INT('Data Sheet'!$B$19),
        --(INT('Data Sheet'!$A$19) &amp; "." &amp; BP87),
        IF(AND((--(INT('Data Sheet'!$A$19) &amp; "." &amp; BP87)&gt;=--('Data Sheet'!$A$19)), (--(INT('Data Sheet'!$A$19) &amp; "." &amp; BP87)&lt;=--('Data Sheet'!$B$19))),
            --(INT('Data Sheet'!$A$19) &amp; "." &amp; BP87),
            --(INT('Data Sheet'!$B$19) &amp; "." &amp; BP87)
        )
    ),
    IF(BN87&lt;&gt;"",
        IF(INT('Data Sheet'!$A$19)=INT('Data Sheet'!$B$19),
            --(INT('Data Sheet'!$A$19) &amp; "." &amp; RIGHT(BN87,3)),
            IF(AND((--(INT('Data Sheet'!$A$19) &amp; "." &amp; RIGHT(BN87,3))&gt;=--('Data Sheet'!$A$19)), (--(INT('Data Sheet'!$A$19) &amp; "." &amp; RIGHT(BN87,3))&lt;=--('Data Sheet'!$B$19))),
                --(INT('Data Sheet'!$A$19) &amp; "." &amp; RIGHT(BN87,3)),
                --(INT('Data Sheet'!$B$19) &amp; "." &amp; RIGHT(BN87,3))
            )
        ),
        "OK"
    )
)</f>
        <v>OK</v>
      </c>
      <c r="P87" s="23" t="str">
        <f>IF(BR87&lt;&gt;"",
    IF(INT('Data Sheet'!$A$19)=INT('Data Sheet'!$B$15),
        --(INT('Data Sheet'!$A$15) &amp; "." &amp; BR87),
        IF(AND((--(INT('Data Sheet'!$A$15) &amp; "." &amp; BR87)&gt;=--('Data Sheet'!$A$15)), (--(INT('Data Sheet'!$A$15) &amp; "." &amp; BR87)&lt;=--('Data Sheet'!$B$15))),
            --(INT('Data Sheet'!$A$15) &amp; "." &amp; BR87),
            --(INT('Data Sheet'!$B$15) &amp; "." &amp; BR87)
        )
    ),
    IF(BQ87&lt;&gt;"",
        IF(INT('Data Sheet'!$A$15)=INT('Data Sheet'!$B$15),
            --(INT('Data Sheet'!$A$15) &amp; "." &amp; LEFT(BQ87,3)),
            IF(AND((--(INT('Data Sheet'!$A$15) &amp; "." &amp; LEFT(BQ87,3))&gt;=--('Data Sheet'!$A$15)), (--(INT('Data Sheet'!$A$15) &amp; "." &amp; LEFT(BQ87,3))&lt;=--('Data Sheet'!$B$15))),
                --(INT('Data Sheet'!$A$15) &amp; "." &amp; LEFT(BQ87,3)),
                --(INT('Data Sheet'!$B$15) &amp; "." &amp; LEFT(BQ87,3))
            )
        ),
        "OK"
    )
)</f>
        <v>OK</v>
      </c>
      <c r="Q87" s="23" t="str">
        <f>IF(BS87&lt;&gt;"",
    IF(INT('Data Sheet'!$A$19)=INT('Data Sheet'!$B$15),
        --(INT('Data Sheet'!$A$15) &amp; "." &amp; BS87),
        IF(AND((--(INT('Data Sheet'!$A$15) &amp; "." &amp; BS87)&gt;=--('Data Sheet'!$A$15)), (--(INT('Data Sheet'!$A$15) &amp; "." &amp; BS87)&lt;=--('Data Sheet'!$B$15))),
            --(INT('Data Sheet'!$A$15) &amp; "." &amp; BS87),
            --(INT('Data Sheet'!$B$15) &amp; "." &amp; BS87)
        )
    ),
    IF(BQ87&lt;&gt;"",
        IF(INT('Data Sheet'!$A$15)=INT('Data Sheet'!$B$15),
            --(INT('Data Sheet'!$A$15) &amp; "." &amp; RIGHT(BQ87,3)),
            IF(AND((--(INT('Data Sheet'!$A$15) &amp; "." &amp; RIGHT(BQ87,3))&gt;=--('Data Sheet'!$A$15)), (--(INT('Data Sheet'!$A$15) &amp; "." &amp; RIGHT(BQ87,3))&lt;=--('Data Sheet'!$B$15))),
                --(INT('Data Sheet'!$A$15) &amp; "." &amp; RIGHT(BQ87,3)),
                --(INT('Data Sheet'!$B$15) &amp; "." &amp; RIGHT(BQ87,3))
            )
        ),
        "OK"
    )
)</f>
        <v>OK</v>
      </c>
      <c r="R87" s="20"/>
      <c r="S87" s="20"/>
      <c r="T87" s="20"/>
      <c r="U87" s="20"/>
      <c r="V87" s="20"/>
      <c r="W87" s="20"/>
      <c r="X87" s="20"/>
      <c r="Y87" s="20"/>
      <c r="Z87" s="20"/>
      <c r="AA87" s="55"/>
      <c r="AB87" s="55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1"/>
      <c r="AR87" s="21"/>
      <c r="AS87" s="21"/>
      <c r="AT87" s="21"/>
      <c r="AU87" s="21"/>
      <c r="AV87" s="21"/>
      <c r="AW87" s="22"/>
      <c r="AX87" s="99"/>
      <c r="AY87" s="20"/>
      <c r="AZ87" s="20"/>
      <c r="BA87" s="22"/>
      <c r="BC87" s="80"/>
      <c r="BD87" s="80"/>
      <c r="BE87" s="80"/>
      <c r="BF87" s="80"/>
      <c r="BG87" s="2" t="str">
        <f t="shared" si="8"/>
        <v/>
      </c>
      <c r="BH87" s="78">
        <f t="shared" si="7"/>
        <v>0</v>
      </c>
    </row>
    <row r="88" spans="2:60" x14ac:dyDescent="0.2">
      <c r="B88" s="14">
        <f t="shared" si="9"/>
        <v>80</v>
      </c>
      <c r="C88" s="15" t="str">
        <f>CONCATENATE('Data Sheet'!$B$8,'Data Sheet'!$G$2)</f>
        <v>" HWDP</v>
      </c>
      <c r="D88" s="95" t="str">
        <f t="shared" si="10"/>
        <v/>
      </c>
      <c r="E88" s="15" t="str">
        <f>IF('Sum HWDP'!$D$10="TH-Hill DS-1 Vol 3 CAT 2: Clean and Visual Ends only","N/A","OK")</f>
        <v>OK</v>
      </c>
      <c r="F88" s="15" t="str">
        <f>IF('Sum HWDP'!$D$10="TH-Hill DS-1 Vol 3 CAT 2: Clean and Visual Ends only","N/A","OK")</f>
        <v>OK</v>
      </c>
      <c r="G88" s="17"/>
      <c r="H88" s="17"/>
      <c r="I88" s="17" t="s">
        <v>51</v>
      </c>
      <c r="J88" s="17" t="str">
        <f t="shared" si="6"/>
        <v>OK</v>
      </c>
      <c r="K88" s="17" t="str">
        <f t="shared" si="6"/>
        <v>OK</v>
      </c>
      <c r="L88" s="17" t="str">
        <f>IF('Data Sheet'!$B$9="NC-50","N/A","OK")</f>
        <v>OK</v>
      </c>
      <c r="M88" s="17" t="str">
        <f>IF('Data Sheet'!$B$9="NC-50","N/A","OK")</f>
        <v>OK</v>
      </c>
      <c r="N88" s="23" t="str">
        <f>IF(BO88&lt;&gt;"",
    IF(INT('Data Sheet'!$A$19)=INT('Data Sheet'!$B$19),
        --(INT('Data Sheet'!$A$19) &amp; "." &amp; BO88),
        IF(AND((--(INT('Data Sheet'!$A$19) &amp; "." &amp; BO88)&gt;=--('Data Sheet'!$A$19)), (--(INT('Data Sheet'!$A$19) &amp; "." &amp; BO88)&lt;=--('Data Sheet'!$B$19))),
            --(INT('Data Sheet'!$A$19) &amp; "." &amp; BO88),
            --(INT('Data Sheet'!$B$19) &amp; "." &amp; BO88)
        )
    ),
    IF(BN88&lt;&gt;"",
        IF(INT('Data Sheet'!$A$19)=INT('Data Sheet'!$B$19),
            --(INT('Data Sheet'!$A$19) &amp; "." &amp; LEFT(BN88,3)),
            IF(AND((--(INT('Data Sheet'!$A$19) &amp; "." &amp; LEFT(BN88,3))&gt;=--('Data Sheet'!$A$19)), (--(INT('Data Sheet'!$A$19) &amp; "." &amp; LEFT(BN88,3))&lt;=--('Data Sheet'!$B$19))),
                --(INT('Data Sheet'!$A$19) &amp; "." &amp; LEFT(BN88,3)),
                --(INT('Data Sheet'!$B$19) &amp; "." &amp; LEFT(BN88,3))
            )
        ),
        "OK"
    )
)</f>
        <v>OK</v>
      </c>
      <c r="O88" s="23" t="str">
        <f>IF(BP88&lt;&gt;"",
    IF(INT('Data Sheet'!$A$19)=INT('Data Sheet'!$B$19),
        --(INT('Data Sheet'!$A$19) &amp; "." &amp; BP88),
        IF(AND((--(INT('Data Sheet'!$A$19) &amp; "." &amp; BP88)&gt;=--('Data Sheet'!$A$19)), (--(INT('Data Sheet'!$A$19) &amp; "." &amp; BP88)&lt;=--('Data Sheet'!$B$19))),
            --(INT('Data Sheet'!$A$19) &amp; "." &amp; BP88),
            --(INT('Data Sheet'!$B$19) &amp; "." &amp; BP88)
        )
    ),
    IF(BN88&lt;&gt;"",
        IF(INT('Data Sheet'!$A$19)=INT('Data Sheet'!$B$19),
            --(INT('Data Sheet'!$A$19) &amp; "." &amp; RIGHT(BN88,3)),
            IF(AND((--(INT('Data Sheet'!$A$19) &amp; "." &amp; RIGHT(BN88,3))&gt;=--('Data Sheet'!$A$19)), (--(INT('Data Sheet'!$A$19) &amp; "." &amp; RIGHT(BN88,3))&lt;=--('Data Sheet'!$B$19))),
                --(INT('Data Sheet'!$A$19) &amp; "." &amp; RIGHT(BN88,3)),
                --(INT('Data Sheet'!$B$19) &amp; "." &amp; RIGHT(BN88,3))
            )
        ),
        "OK"
    )
)</f>
        <v>OK</v>
      </c>
      <c r="P88" s="23" t="str">
        <f>IF(BR88&lt;&gt;"",
    IF(INT('Data Sheet'!$A$19)=INT('Data Sheet'!$B$15),
        --(INT('Data Sheet'!$A$15) &amp; "." &amp; BR88),
        IF(AND((--(INT('Data Sheet'!$A$15) &amp; "." &amp; BR88)&gt;=--('Data Sheet'!$A$15)), (--(INT('Data Sheet'!$A$15) &amp; "." &amp; BR88)&lt;=--('Data Sheet'!$B$15))),
            --(INT('Data Sheet'!$A$15) &amp; "." &amp; BR88),
            --(INT('Data Sheet'!$B$15) &amp; "." &amp; BR88)
        )
    ),
    IF(BQ88&lt;&gt;"",
        IF(INT('Data Sheet'!$A$15)=INT('Data Sheet'!$B$15),
            --(INT('Data Sheet'!$A$15) &amp; "." &amp; LEFT(BQ88,3)),
            IF(AND((--(INT('Data Sheet'!$A$15) &amp; "." &amp; LEFT(BQ88,3))&gt;=--('Data Sheet'!$A$15)), (--(INT('Data Sheet'!$A$15) &amp; "." &amp; LEFT(BQ88,3))&lt;=--('Data Sheet'!$B$15))),
                --(INT('Data Sheet'!$A$15) &amp; "." &amp; LEFT(BQ88,3)),
                --(INT('Data Sheet'!$B$15) &amp; "." &amp; LEFT(BQ88,3))
            )
        ),
        "OK"
    )
)</f>
        <v>OK</v>
      </c>
      <c r="Q88" s="23" t="str">
        <f>IF(BS88&lt;&gt;"",
    IF(INT('Data Sheet'!$A$19)=INT('Data Sheet'!$B$15),
        --(INT('Data Sheet'!$A$15) &amp; "." &amp; BS88),
        IF(AND((--(INT('Data Sheet'!$A$15) &amp; "." &amp; BS88)&gt;=--('Data Sheet'!$A$15)), (--(INT('Data Sheet'!$A$15) &amp; "." &amp; BS88)&lt;=--('Data Sheet'!$B$15))),
            --(INT('Data Sheet'!$A$15) &amp; "." &amp; BS88),
            --(INT('Data Sheet'!$B$15) &amp; "." &amp; BS88)
        )
    ),
    IF(BQ88&lt;&gt;"",
        IF(INT('Data Sheet'!$A$15)=INT('Data Sheet'!$B$15),
            --(INT('Data Sheet'!$A$15) &amp; "." &amp; RIGHT(BQ88,3)),
            IF(AND((--(INT('Data Sheet'!$A$15) &amp; "." &amp; RIGHT(BQ88,3))&gt;=--('Data Sheet'!$A$15)), (--(INT('Data Sheet'!$A$15) &amp; "." &amp; RIGHT(BQ88,3))&lt;=--('Data Sheet'!$B$15))),
                --(INT('Data Sheet'!$A$15) &amp; "." &amp; RIGHT(BQ88,3)),
                --(INT('Data Sheet'!$B$15) &amp; "." &amp; RIGHT(BQ88,3))
            )
        ),
        "OK"
    )
)</f>
        <v>OK</v>
      </c>
      <c r="R88" s="20"/>
      <c r="S88" s="20"/>
      <c r="T88" s="20"/>
      <c r="U88" s="20"/>
      <c r="V88" s="20"/>
      <c r="W88" s="20"/>
      <c r="X88" s="20"/>
      <c r="Y88" s="20"/>
      <c r="Z88" s="20"/>
      <c r="AA88" s="55"/>
      <c r="AB88" s="55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1"/>
      <c r="AR88" s="21"/>
      <c r="AS88" s="21"/>
      <c r="AT88" s="21"/>
      <c r="AU88" s="21"/>
      <c r="AV88" s="21"/>
      <c r="AW88" s="22"/>
      <c r="AX88" s="99"/>
      <c r="AY88" s="20"/>
      <c r="AZ88" s="20"/>
      <c r="BA88" s="22"/>
      <c r="BC88" s="80"/>
      <c r="BD88" s="80"/>
      <c r="BE88" s="80"/>
      <c r="BF88" s="80"/>
      <c r="BG88" s="2" t="str">
        <f t="shared" si="8"/>
        <v/>
      </c>
      <c r="BH88" s="78">
        <f t="shared" si="7"/>
        <v>0</v>
      </c>
    </row>
    <row r="89" spans="2:60" x14ac:dyDescent="0.2">
      <c r="B89" s="14">
        <f t="shared" si="9"/>
        <v>81</v>
      </c>
      <c r="C89" s="15" t="str">
        <f>CONCATENATE('Data Sheet'!$B$8,'Data Sheet'!$G$2)</f>
        <v>" HWDP</v>
      </c>
      <c r="D89" s="95" t="str">
        <f t="shared" si="10"/>
        <v/>
      </c>
      <c r="E89" s="15" t="str">
        <f>IF('Sum HWDP'!$D$10="TH-Hill DS-1 Vol 3 CAT 2: Clean and Visual Ends only","N/A","OK")</f>
        <v>OK</v>
      </c>
      <c r="F89" s="15" t="str">
        <f>IF('Sum HWDP'!$D$10="TH-Hill DS-1 Vol 3 CAT 2: Clean and Visual Ends only","N/A","OK")</f>
        <v>OK</v>
      </c>
      <c r="G89" s="17"/>
      <c r="H89" s="17"/>
      <c r="I89" s="17" t="s">
        <v>51</v>
      </c>
      <c r="J89" s="17" t="str">
        <f t="shared" ref="J89:K152" si="11">IF(AP89="X", "MIN", "OK")</f>
        <v>OK</v>
      </c>
      <c r="K89" s="17" t="str">
        <f t="shared" si="11"/>
        <v>OK</v>
      </c>
      <c r="L89" s="17" t="str">
        <f>IF('Data Sheet'!$B$9="NC-50","N/A","OK")</f>
        <v>OK</v>
      </c>
      <c r="M89" s="17" t="str">
        <f>IF('Data Sheet'!$B$9="NC-50","N/A","OK")</f>
        <v>OK</v>
      </c>
      <c r="N89" s="23" t="str">
        <f>IF(BO89&lt;&gt;"",
    IF(INT('Data Sheet'!$A$19)=INT('Data Sheet'!$B$19),
        --(INT('Data Sheet'!$A$19) &amp; "." &amp; BO89),
        IF(AND((--(INT('Data Sheet'!$A$19) &amp; "." &amp; BO89)&gt;=--('Data Sheet'!$A$19)), (--(INT('Data Sheet'!$A$19) &amp; "." &amp; BO89)&lt;=--('Data Sheet'!$B$19))),
            --(INT('Data Sheet'!$A$19) &amp; "." &amp; BO89),
            --(INT('Data Sheet'!$B$19) &amp; "." &amp; BO89)
        )
    ),
    IF(BN89&lt;&gt;"",
        IF(INT('Data Sheet'!$A$19)=INT('Data Sheet'!$B$19),
            --(INT('Data Sheet'!$A$19) &amp; "." &amp; LEFT(BN89,3)),
            IF(AND((--(INT('Data Sheet'!$A$19) &amp; "." &amp; LEFT(BN89,3))&gt;=--('Data Sheet'!$A$19)), (--(INT('Data Sheet'!$A$19) &amp; "." &amp; LEFT(BN89,3))&lt;=--('Data Sheet'!$B$19))),
                --(INT('Data Sheet'!$A$19) &amp; "." &amp; LEFT(BN89,3)),
                --(INT('Data Sheet'!$B$19) &amp; "." &amp; LEFT(BN89,3))
            )
        ),
        "OK"
    )
)</f>
        <v>OK</v>
      </c>
      <c r="O89" s="23" t="str">
        <f>IF(BP89&lt;&gt;"",
    IF(INT('Data Sheet'!$A$19)=INT('Data Sheet'!$B$19),
        --(INT('Data Sheet'!$A$19) &amp; "." &amp; BP89),
        IF(AND((--(INT('Data Sheet'!$A$19) &amp; "." &amp; BP89)&gt;=--('Data Sheet'!$A$19)), (--(INT('Data Sheet'!$A$19) &amp; "." &amp; BP89)&lt;=--('Data Sheet'!$B$19))),
            --(INT('Data Sheet'!$A$19) &amp; "." &amp; BP89),
            --(INT('Data Sheet'!$B$19) &amp; "." &amp; BP89)
        )
    ),
    IF(BN89&lt;&gt;"",
        IF(INT('Data Sheet'!$A$19)=INT('Data Sheet'!$B$19),
            --(INT('Data Sheet'!$A$19) &amp; "." &amp; RIGHT(BN89,3)),
            IF(AND((--(INT('Data Sheet'!$A$19) &amp; "." &amp; RIGHT(BN89,3))&gt;=--('Data Sheet'!$A$19)), (--(INT('Data Sheet'!$A$19) &amp; "." &amp; RIGHT(BN89,3))&lt;=--('Data Sheet'!$B$19))),
                --(INT('Data Sheet'!$A$19) &amp; "." &amp; RIGHT(BN89,3)),
                --(INT('Data Sheet'!$B$19) &amp; "." &amp; RIGHT(BN89,3))
            )
        ),
        "OK"
    )
)</f>
        <v>OK</v>
      </c>
      <c r="P89" s="23" t="str">
        <f>IF(BR89&lt;&gt;"",
    IF(INT('Data Sheet'!$A$19)=INT('Data Sheet'!$B$15),
        --(INT('Data Sheet'!$A$15) &amp; "." &amp; BR89),
        IF(AND((--(INT('Data Sheet'!$A$15) &amp; "." &amp; BR89)&gt;=--('Data Sheet'!$A$15)), (--(INT('Data Sheet'!$A$15) &amp; "." &amp; BR89)&lt;=--('Data Sheet'!$B$15))),
            --(INT('Data Sheet'!$A$15) &amp; "." &amp; BR89),
            --(INT('Data Sheet'!$B$15) &amp; "." &amp; BR89)
        )
    ),
    IF(BQ89&lt;&gt;"",
        IF(INT('Data Sheet'!$A$15)=INT('Data Sheet'!$B$15),
            --(INT('Data Sheet'!$A$15) &amp; "." &amp; LEFT(BQ89,3)),
            IF(AND((--(INT('Data Sheet'!$A$15) &amp; "." &amp; LEFT(BQ89,3))&gt;=--('Data Sheet'!$A$15)), (--(INT('Data Sheet'!$A$15) &amp; "." &amp; LEFT(BQ89,3))&lt;=--('Data Sheet'!$B$15))),
                --(INT('Data Sheet'!$A$15) &amp; "." &amp; LEFT(BQ89,3)),
                --(INT('Data Sheet'!$B$15) &amp; "." &amp; LEFT(BQ89,3))
            )
        ),
        "OK"
    )
)</f>
        <v>OK</v>
      </c>
      <c r="Q89" s="23" t="str">
        <f>IF(BS89&lt;&gt;"",
    IF(INT('Data Sheet'!$A$19)=INT('Data Sheet'!$B$15),
        --(INT('Data Sheet'!$A$15) &amp; "." &amp; BS89),
        IF(AND((--(INT('Data Sheet'!$A$15) &amp; "." &amp; BS89)&gt;=--('Data Sheet'!$A$15)), (--(INT('Data Sheet'!$A$15) &amp; "." &amp; BS89)&lt;=--('Data Sheet'!$B$15))),
            --(INT('Data Sheet'!$A$15) &amp; "." &amp; BS89),
            --(INT('Data Sheet'!$B$15) &amp; "." &amp; BS89)
        )
    ),
    IF(BQ89&lt;&gt;"",
        IF(INT('Data Sheet'!$A$15)=INT('Data Sheet'!$B$15),
            --(INT('Data Sheet'!$A$15) &amp; "." &amp; RIGHT(BQ89,3)),
            IF(AND((--(INT('Data Sheet'!$A$15) &amp; "." &amp; RIGHT(BQ89,3))&gt;=--('Data Sheet'!$A$15)), (--(INT('Data Sheet'!$A$15) &amp; "." &amp; RIGHT(BQ89,3))&lt;=--('Data Sheet'!$B$15))),
                --(INT('Data Sheet'!$A$15) &amp; "." &amp; RIGHT(BQ89,3)),
                --(INT('Data Sheet'!$B$15) &amp; "." &amp; RIGHT(BQ89,3))
            )
        ),
        "OK"
    )
)</f>
        <v>OK</v>
      </c>
      <c r="R89" s="20"/>
      <c r="S89" s="20"/>
      <c r="T89" s="20"/>
      <c r="U89" s="20"/>
      <c r="V89" s="20"/>
      <c r="W89" s="20"/>
      <c r="X89" s="20"/>
      <c r="Y89" s="20"/>
      <c r="Z89" s="20"/>
      <c r="AA89" s="55"/>
      <c r="AB89" s="55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1"/>
      <c r="AR89" s="21"/>
      <c r="AS89" s="21"/>
      <c r="AT89" s="21"/>
      <c r="AU89" s="21"/>
      <c r="AV89" s="21"/>
      <c r="AW89" s="22"/>
      <c r="AX89" s="99"/>
      <c r="AY89" s="20"/>
      <c r="AZ89" s="20"/>
      <c r="BA89" s="22"/>
      <c r="BC89" s="80"/>
      <c r="BD89" s="80"/>
      <c r="BE89" s="80"/>
      <c r="BF89" s="80"/>
      <c r="BG89" s="2" t="str">
        <f t="shared" si="8"/>
        <v/>
      </c>
      <c r="BH89" s="78">
        <f t="shared" si="7"/>
        <v>0</v>
      </c>
    </row>
    <row r="90" spans="2:60" x14ac:dyDescent="0.2">
      <c r="B90" s="14">
        <f t="shared" si="9"/>
        <v>82</v>
      </c>
      <c r="C90" s="15" t="str">
        <f>CONCATENATE('Data Sheet'!$B$8,'Data Sheet'!$G$2)</f>
        <v>" HWDP</v>
      </c>
      <c r="D90" s="95" t="str">
        <f t="shared" si="10"/>
        <v/>
      </c>
      <c r="E90" s="15" t="str">
        <f>IF('Sum HWDP'!$D$10="TH-Hill DS-1 Vol 3 CAT 2: Clean and Visual Ends only","N/A","OK")</f>
        <v>OK</v>
      </c>
      <c r="F90" s="15" t="str">
        <f>IF('Sum HWDP'!$D$10="TH-Hill DS-1 Vol 3 CAT 2: Clean and Visual Ends only","N/A","OK")</f>
        <v>OK</v>
      </c>
      <c r="G90" s="17"/>
      <c r="H90" s="17"/>
      <c r="I90" s="17" t="s">
        <v>51</v>
      </c>
      <c r="J90" s="17" t="str">
        <f t="shared" si="11"/>
        <v>OK</v>
      </c>
      <c r="K90" s="17" t="str">
        <f t="shared" si="11"/>
        <v>OK</v>
      </c>
      <c r="L90" s="17" t="str">
        <f>IF('Data Sheet'!$B$9="NC-50","N/A","OK")</f>
        <v>OK</v>
      </c>
      <c r="M90" s="17" t="str">
        <f>IF('Data Sheet'!$B$9="NC-50","N/A","OK")</f>
        <v>OK</v>
      </c>
      <c r="N90" s="23" t="str">
        <f>IF(BO90&lt;&gt;"",
    IF(INT('Data Sheet'!$A$19)=INT('Data Sheet'!$B$19),
        --(INT('Data Sheet'!$A$19) &amp; "." &amp; BO90),
        IF(AND((--(INT('Data Sheet'!$A$19) &amp; "." &amp; BO90)&gt;=--('Data Sheet'!$A$19)), (--(INT('Data Sheet'!$A$19) &amp; "." &amp; BO90)&lt;=--('Data Sheet'!$B$19))),
            --(INT('Data Sheet'!$A$19) &amp; "." &amp; BO90),
            --(INT('Data Sheet'!$B$19) &amp; "." &amp; BO90)
        )
    ),
    IF(BN90&lt;&gt;"",
        IF(INT('Data Sheet'!$A$19)=INT('Data Sheet'!$B$19),
            --(INT('Data Sheet'!$A$19) &amp; "." &amp; LEFT(BN90,3)),
            IF(AND((--(INT('Data Sheet'!$A$19) &amp; "." &amp; LEFT(BN90,3))&gt;=--('Data Sheet'!$A$19)), (--(INT('Data Sheet'!$A$19) &amp; "." &amp; LEFT(BN90,3))&lt;=--('Data Sheet'!$B$19))),
                --(INT('Data Sheet'!$A$19) &amp; "." &amp; LEFT(BN90,3)),
                --(INT('Data Sheet'!$B$19) &amp; "." &amp; LEFT(BN90,3))
            )
        ),
        "OK"
    )
)</f>
        <v>OK</v>
      </c>
      <c r="O90" s="23" t="str">
        <f>IF(BP90&lt;&gt;"",
    IF(INT('Data Sheet'!$A$19)=INT('Data Sheet'!$B$19),
        --(INT('Data Sheet'!$A$19) &amp; "." &amp; BP90),
        IF(AND((--(INT('Data Sheet'!$A$19) &amp; "." &amp; BP90)&gt;=--('Data Sheet'!$A$19)), (--(INT('Data Sheet'!$A$19) &amp; "." &amp; BP90)&lt;=--('Data Sheet'!$B$19))),
            --(INT('Data Sheet'!$A$19) &amp; "." &amp; BP90),
            --(INT('Data Sheet'!$B$19) &amp; "." &amp; BP90)
        )
    ),
    IF(BN90&lt;&gt;"",
        IF(INT('Data Sheet'!$A$19)=INT('Data Sheet'!$B$19),
            --(INT('Data Sheet'!$A$19) &amp; "." &amp; RIGHT(BN90,3)),
            IF(AND((--(INT('Data Sheet'!$A$19) &amp; "." &amp; RIGHT(BN90,3))&gt;=--('Data Sheet'!$A$19)), (--(INT('Data Sheet'!$A$19) &amp; "." &amp; RIGHT(BN90,3))&lt;=--('Data Sheet'!$B$19))),
                --(INT('Data Sheet'!$A$19) &amp; "." &amp; RIGHT(BN90,3)),
                --(INT('Data Sheet'!$B$19) &amp; "." &amp; RIGHT(BN90,3))
            )
        ),
        "OK"
    )
)</f>
        <v>OK</v>
      </c>
      <c r="P90" s="23" t="str">
        <f>IF(BR90&lt;&gt;"",
    IF(INT('Data Sheet'!$A$19)=INT('Data Sheet'!$B$15),
        --(INT('Data Sheet'!$A$15) &amp; "." &amp; BR90),
        IF(AND((--(INT('Data Sheet'!$A$15) &amp; "." &amp; BR90)&gt;=--('Data Sheet'!$A$15)), (--(INT('Data Sheet'!$A$15) &amp; "." &amp; BR90)&lt;=--('Data Sheet'!$B$15))),
            --(INT('Data Sheet'!$A$15) &amp; "." &amp; BR90),
            --(INT('Data Sheet'!$B$15) &amp; "." &amp; BR90)
        )
    ),
    IF(BQ90&lt;&gt;"",
        IF(INT('Data Sheet'!$A$15)=INT('Data Sheet'!$B$15),
            --(INT('Data Sheet'!$A$15) &amp; "." &amp; LEFT(BQ90,3)),
            IF(AND((--(INT('Data Sheet'!$A$15) &amp; "." &amp; LEFT(BQ90,3))&gt;=--('Data Sheet'!$A$15)), (--(INT('Data Sheet'!$A$15) &amp; "." &amp; LEFT(BQ90,3))&lt;=--('Data Sheet'!$B$15))),
                --(INT('Data Sheet'!$A$15) &amp; "." &amp; LEFT(BQ90,3)),
                --(INT('Data Sheet'!$B$15) &amp; "." &amp; LEFT(BQ90,3))
            )
        ),
        "OK"
    )
)</f>
        <v>OK</v>
      </c>
      <c r="Q90" s="23" t="str">
        <f>IF(BS90&lt;&gt;"",
    IF(INT('Data Sheet'!$A$19)=INT('Data Sheet'!$B$15),
        --(INT('Data Sheet'!$A$15) &amp; "." &amp; BS90),
        IF(AND((--(INT('Data Sheet'!$A$15) &amp; "." &amp; BS90)&gt;=--('Data Sheet'!$A$15)), (--(INT('Data Sheet'!$A$15) &amp; "." &amp; BS90)&lt;=--('Data Sheet'!$B$15))),
            --(INT('Data Sheet'!$A$15) &amp; "." &amp; BS90),
            --(INT('Data Sheet'!$B$15) &amp; "." &amp; BS90)
        )
    ),
    IF(BQ90&lt;&gt;"",
        IF(INT('Data Sheet'!$A$15)=INT('Data Sheet'!$B$15),
            --(INT('Data Sheet'!$A$15) &amp; "." &amp; RIGHT(BQ90,3)),
            IF(AND((--(INT('Data Sheet'!$A$15) &amp; "." &amp; RIGHT(BQ90,3))&gt;=--('Data Sheet'!$A$15)), (--(INT('Data Sheet'!$A$15) &amp; "." &amp; RIGHT(BQ90,3))&lt;=--('Data Sheet'!$B$15))),
                --(INT('Data Sheet'!$A$15) &amp; "." &amp; RIGHT(BQ90,3)),
                --(INT('Data Sheet'!$B$15) &amp; "." &amp; RIGHT(BQ90,3))
            )
        ),
        "OK"
    )
)</f>
        <v>OK</v>
      </c>
      <c r="R90" s="20"/>
      <c r="S90" s="20"/>
      <c r="T90" s="20"/>
      <c r="U90" s="20"/>
      <c r="V90" s="20"/>
      <c r="W90" s="20"/>
      <c r="X90" s="20"/>
      <c r="Y90" s="20"/>
      <c r="Z90" s="20"/>
      <c r="AA90" s="55"/>
      <c r="AB90" s="55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1"/>
      <c r="AR90" s="21"/>
      <c r="AS90" s="21"/>
      <c r="AT90" s="21"/>
      <c r="AU90" s="21"/>
      <c r="AV90" s="21"/>
      <c r="AW90" s="22"/>
      <c r="AX90" s="99"/>
      <c r="AY90" s="20"/>
      <c r="AZ90" s="20"/>
      <c r="BA90" s="22"/>
      <c r="BC90" s="80"/>
      <c r="BD90" s="80"/>
      <c r="BE90" s="80"/>
      <c r="BF90" s="80"/>
      <c r="BG90" s="2" t="str">
        <f t="shared" si="8"/>
        <v/>
      </c>
      <c r="BH90" s="78">
        <f t="shared" si="7"/>
        <v>0</v>
      </c>
    </row>
    <row r="91" spans="2:60" x14ac:dyDescent="0.2">
      <c r="B91" s="14">
        <f t="shared" si="9"/>
        <v>83</v>
      </c>
      <c r="C91" s="15" t="str">
        <f>CONCATENATE('Data Sheet'!$B$8,'Data Sheet'!$G$2)</f>
        <v>" HWDP</v>
      </c>
      <c r="D91" s="95" t="str">
        <f t="shared" si="10"/>
        <v/>
      </c>
      <c r="E91" s="15" t="str">
        <f>IF('Sum HWDP'!$D$10="TH-Hill DS-1 Vol 3 CAT 2: Clean and Visual Ends only","N/A","OK")</f>
        <v>OK</v>
      </c>
      <c r="F91" s="15" t="str">
        <f>IF('Sum HWDP'!$D$10="TH-Hill DS-1 Vol 3 CAT 2: Clean and Visual Ends only","N/A","OK")</f>
        <v>OK</v>
      </c>
      <c r="G91" s="17"/>
      <c r="H91" s="17"/>
      <c r="I91" s="17" t="s">
        <v>51</v>
      </c>
      <c r="J91" s="17" t="str">
        <f t="shared" si="11"/>
        <v>OK</v>
      </c>
      <c r="K91" s="17" t="str">
        <f t="shared" si="11"/>
        <v>OK</v>
      </c>
      <c r="L91" s="17" t="str">
        <f>IF('Data Sheet'!$B$9="NC-50","N/A","OK")</f>
        <v>OK</v>
      </c>
      <c r="M91" s="17" t="str">
        <f>IF('Data Sheet'!$B$9="NC-50","N/A","OK")</f>
        <v>OK</v>
      </c>
      <c r="N91" s="23" t="str">
        <f>IF(BO91&lt;&gt;"",
    IF(INT('Data Sheet'!$A$19)=INT('Data Sheet'!$B$19),
        --(INT('Data Sheet'!$A$19) &amp; "." &amp; BO91),
        IF(AND((--(INT('Data Sheet'!$A$19) &amp; "." &amp; BO91)&gt;=--('Data Sheet'!$A$19)), (--(INT('Data Sheet'!$A$19) &amp; "." &amp; BO91)&lt;=--('Data Sheet'!$B$19))),
            --(INT('Data Sheet'!$A$19) &amp; "." &amp; BO91),
            --(INT('Data Sheet'!$B$19) &amp; "." &amp; BO91)
        )
    ),
    IF(BN91&lt;&gt;"",
        IF(INT('Data Sheet'!$A$19)=INT('Data Sheet'!$B$19),
            --(INT('Data Sheet'!$A$19) &amp; "." &amp; LEFT(BN91,3)),
            IF(AND((--(INT('Data Sheet'!$A$19) &amp; "." &amp; LEFT(BN91,3))&gt;=--('Data Sheet'!$A$19)), (--(INT('Data Sheet'!$A$19) &amp; "." &amp; LEFT(BN91,3))&lt;=--('Data Sheet'!$B$19))),
                --(INT('Data Sheet'!$A$19) &amp; "." &amp; LEFT(BN91,3)),
                --(INT('Data Sheet'!$B$19) &amp; "." &amp; LEFT(BN91,3))
            )
        ),
        "OK"
    )
)</f>
        <v>OK</v>
      </c>
      <c r="O91" s="23" t="str">
        <f>IF(BP91&lt;&gt;"",
    IF(INT('Data Sheet'!$A$19)=INT('Data Sheet'!$B$19),
        --(INT('Data Sheet'!$A$19) &amp; "." &amp; BP91),
        IF(AND((--(INT('Data Sheet'!$A$19) &amp; "." &amp; BP91)&gt;=--('Data Sheet'!$A$19)), (--(INT('Data Sheet'!$A$19) &amp; "." &amp; BP91)&lt;=--('Data Sheet'!$B$19))),
            --(INT('Data Sheet'!$A$19) &amp; "." &amp; BP91),
            --(INT('Data Sheet'!$B$19) &amp; "." &amp; BP91)
        )
    ),
    IF(BN91&lt;&gt;"",
        IF(INT('Data Sheet'!$A$19)=INT('Data Sheet'!$B$19),
            --(INT('Data Sheet'!$A$19) &amp; "." &amp; RIGHT(BN91,3)),
            IF(AND((--(INT('Data Sheet'!$A$19) &amp; "." &amp; RIGHT(BN91,3))&gt;=--('Data Sheet'!$A$19)), (--(INT('Data Sheet'!$A$19) &amp; "." &amp; RIGHT(BN91,3))&lt;=--('Data Sheet'!$B$19))),
                --(INT('Data Sheet'!$A$19) &amp; "." &amp; RIGHT(BN91,3)),
                --(INT('Data Sheet'!$B$19) &amp; "." &amp; RIGHT(BN91,3))
            )
        ),
        "OK"
    )
)</f>
        <v>OK</v>
      </c>
      <c r="P91" s="23" t="str">
        <f>IF(BR91&lt;&gt;"",
    IF(INT('Data Sheet'!$A$19)=INT('Data Sheet'!$B$15),
        --(INT('Data Sheet'!$A$15) &amp; "." &amp; BR91),
        IF(AND((--(INT('Data Sheet'!$A$15) &amp; "." &amp; BR91)&gt;=--('Data Sheet'!$A$15)), (--(INT('Data Sheet'!$A$15) &amp; "." &amp; BR91)&lt;=--('Data Sheet'!$B$15))),
            --(INT('Data Sheet'!$A$15) &amp; "." &amp; BR91),
            --(INT('Data Sheet'!$B$15) &amp; "." &amp; BR91)
        )
    ),
    IF(BQ91&lt;&gt;"",
        IF(INT('Data Sheet'!$A$15)=INT('Data Sheet'!$B$15),
            --(INT('Data Sheet'!$A$15) &amp; "." &amp; LEFT(BQ91,3)),
            IF(AND((--(INT('Data Sheet'!$A$15) &amp; "." &amp; LEFT(BQ91,3))&gt;=--('Data Sheet'!$A$15)), (--(INT('Data Sheet'!$A$15) &amp; "." &amp; LEFT(BQ91,3))&lt;=--('Data Sheet'!$B$15))),
                --(INT('Data Sheet'!$A$15) &amp; "." &amp; LEFT(BQ91,3)),
                --(INT('Data Sheet'!$B$15) &amp; "." &amp; LEFT(BQ91,3))
            )
        ),
        "OK"
    )
)</f>
        <v>OK</v>
      </c>
      <c r="Q91" s="23" t="str">
        <f>IF(BS91&lt;&gt;"",
    IF(INT('Data Sheet'!$A$19)=INT('Data Sheet'!$B$15),
        --(INT('Data Sheet'!$A$15) &amp; "." &amp; BS91),
        IF(AND((--(INT('Data Sheet'!$A$15) &amp; "." &amp; BS91)&gt;=--('Data Sheet'!$A$15)), (--(INT('Data Sheet'!$A$15) &amp; "." &amp; BS91)&lt;=--('Data Sheet'!$B$15))),
            --(INT('Data Sheet'!$A$15) &amp; "." &amp; BS91),
            --(INT('Data Sheet'!$B$15) &amp; "." &amp; BS91)
        )
    ),
    IF(BQ91&lt;&gt;"",
        IF(INT('Data Sheet'!$A$15)=INT('Data Sheet'!$B$15),
            --(INT('Data Sheet'!$A$15) &amp; "." &amp; RIGHT(BQ91,3)),
            IF(AND((--(INT('Data Sheet'!$A$15) &amp; "." &amp; RIGHT(BQ91,3))&gt;=--('Data Sheet'!$A$15)), (--(INT('Data Sheet'!$A$15) &amp; "." &amp; RIGHT(BQ91,3))&lt;=--('Data Sheet'!$B$15))),
                --(INT('Data Sheet'!$A$15) &amp; "." &amp; RIGHT(BQ91,3)),
                --(INT('Data Sheet'!$B$15) &amp; "." &amp; RIGHT(BQ91,3))
            )
        ),
        "OK"
    )
)</f>
        <v>OK</v>
      </c>
      <c r="R91" s="20"/>
      <c r="S91" s="20"/>
      <c r="T91" s="20"/>
      <c r="U91" s="20"/>
      <c r="V91" s="20"/>
      <c r="W91" s="20"/>
      <c r="X91" s="20"/>
      <c r="Y91" s="20"/>
      <c r="Z91" s="20"/>
      <c r="AA91" s="55"/>
      <c r="AB91" s="55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1"/>
      <c r="AR91" s="21"/>
      <c r="AS91" s="21"/>
      <c r="AT91" s="21"/>
      <c r="AU91" s="21"/>
      <c r="AV91" s="21"/>
      <c r="AW91" s="22"/>
      <c r="AX91" s="99"/>
      <c r="AY91" s="20"/>
      <c r="AZ91" s="20"/>
      <c r="BA91" s="22"/>
      <c r="BC91" s="80"/>
      <c r="BD91" s="80"/>
      <c r="BE91" s="80"/>
      <c r="BF91" s="80"/>
      <c r="BG91" s="2" t="str">
        <f t="shared" si="8"/>
        <v/>
      </c>
      <c r="BH91" s="78">
        <f t="shared" si="7"/>
        <v>0</v>
      </c>
    </row>
    <row r="92" spans="2:60" x14ac:dyDescent="0.2">
      <c r="B92" s="14">
        <f t="shared" si="9"/>
        <v>84</v>
      </c>
      <c r="C92" s="15" t="str">
        <f>CONCATENATE('Data Sheet'!$B$8,'Data Sheet'!$G$2)</f>
        <v>" HWDP</v>
      </c>
      <c r="D92" s="95" t="str">
        <f t="shared" si="10"/>
        <v/>
      </c>
      <c r="E92" s="15" t="str">
        <f>IF('Sum HWDP'!$D$10="TH-Hill DS-1 Vol 3 CAT 2: Clean and Visual Ends only","N/A","OK")</f>
        <v>OK</v>
      </c>
      <c r="F92" s="15" t="str">
        <f>IF('Sum HWDP'!$D$10="TH-Hill DS-1 Vol 3 CAT 2: Clean and Visual Ends only","N/A","OK")</f>
        <v>OK</v>
      </c>
      <c r="G92" s="17"/>
      <c r="H92" s="17"/>
      <c r="I92" s="17" t="s">
        <v>51</v>
      </c>
      <c r="J92" s="17" t="str">
        <f t="shared" si="11"/>
        <v>OK</v>
      </c>
      <c r="K92" s="17" t="str">
        <f t="shared" si="11"/>
        <v>OK</v>
      </c>
      <c r="L92" s="17" t="str">
        <f>IF('Data Sheet'!$B$9="NC-50","N/A","OK")</f>
        <v>OK</v>
      </c>
      <c r="M92" s="17" t="str">
        <f>IF('Data Sheet'!$B$9="NC-50","N/A","OK")</f>
        <v>OK</v>
      </c>
      <c r="N92" s="23" t="str">
        <f>IF(BO92&lt;&gt;"",
    IF(INT('Data Sheet'!$A$19)=INT('Data Sheet'!$B$19),
        --(INT('Data Sheet'!$A$19) &amp; "." &amp; BO92),
        IF(AND((--(INT('Data Sheet'!$A$19) &amp; "." &amp; BO92)&gt;=--('Data Sheet'!$A$19)), (--(INT('Data Sheet'!$A$19) &amp; "." &amp; BO92)&lt;=--('Data Sheet'!$B$19))),
            --(INT('Data Sheet'!$A$19) &amp; "." &amp; BO92),
            --(INT('Data Sheet'!$B$19) &amp; "." &amp; BO92)
        )
    ),
    IF(BN92&lt;&gt;"",
        IF(INT('Data Sheet'!$A$19)=INT('Data Sheet'!$B$19),
            --(INT('Data Sheet'!$A$19) &amp; "." &amp; LEFT(BN92,3)),
            IF(AND((--(INT('Data Sheet'!$A$19) &amp; "." &amp; LEFT(BN92,3))&gt;=--('Data Sheet'!$A$19)), (--(INT('Data Sheet'!$A$19) &amp; "." &amp; LEFT(BN92,3))&lt;=--('Data Sheet'!$B$19))),
                --(INT('Data Sheet'!$A$19) &amp; "." &amp; LEFT(BN92,3)),
                --(INT('Data Sheet'!$B$19) &amp; "." &amp; LEFT(BN92,3))
            )
        ),
        "OK"
    )
)</f>
        <v>OK</v>
      </c>
      <c r="O92" s="23" t="str">
        <f>IF(BP92&lt;&gt;"",
    IF(INT('Data Sheet'!$A$19)=INT('Data Sheet'!$B$19),
        --(INT('Data Sheet'!$A$19) &amp; "." &amp; BP92),
        IF(AND((--(INT('Data Sheet'!$A$19) &amp; "." &amp; BP92)&gt;=--('Data Sheet'!$A$19)), (--(INT('Data Sheet'!$A$19) &amp; "." &amp; BP92)&lt;=--('Data Sheet'!$B$19))),
            --(INT('Data Sheet'!$A$19) &amp; "." &amp; BP92),
            --(INT('Data Sheet'!$B$19) &amp; "." &amp; BP92)
        )
    ),
    IF(BN92&lt;&gt;"",
        IF(INT('Data Sheet'!$A$19)=INT('Data Sheet'!$B$19),
            --(INT('Data Sheet'!$A$19) &amp; "." &amp; RIGHT(BN92,3)),
            IF(AND((--(INT('Data Sheet'!$A$19) &amp; "." &amp; RIGHT(BN92,3))&gt;=--('Data Sheet'!$A$19)), (--(INT('Data Sheet'!$A$19) &amp; "." &amp; RIGHT(BN92,3))&lt;=--('Data Sheet'!$B$19))),
                --(INT('Data Sheet'!$A$19) &amp; "." &amp; RIGHT(BN92,3)),
                --(INT('Data Sheet'!$B$19) &amp; "." &amp; RIGHT(BN92,3))
            )
        ),
        "OK"
    )
)</f>
        <v>OK</v>
      </c>
      <c r="P92" s="23" t="str">
        <f>IF(BR92&lt;&gt;"",
    IF(INT('Data Sheet'!$A$19)=INT('Data Sheet'!$B$15),
        --(INT('Data Sheet'!$A$15) &amp; "." &amp; BR92),
        IF(AND((--(INT('Data Sheet'!$A$15) &amp; "." &amp; BR92)&gt;=--('Data Sheet'!$A$15)), (--(INT('Data Sheet'!$A$15) &amp; "." &amp; BR92)&lt;=--('Data Sheet'!$B$15))),
            --(INT('Data Sheet'!$A$15) &amp; "." &amp; BR92),
            --(INT('Data Sheet'!$B$15) &amp; "." &amp; BR92)
        )
    ),
    IF(BQ92&lt;&gt;"",
        IF(INT('Data Sheet'!$A$15)=INT('Data Sheet'!$B$15),
            --(INT('Data Sheet'!$A$15) &amp; "." &amp; LEFT(BQ92,3)),
            IF(AND((--(INT('Data Sheet'!$A$15) &amp; "." &amp; LEFT(BQ92,3))&gt;=--('Data Sheet'!$A$15)), (--(INT('Data Sheet'!$A$15) &amp; "." &amp; LEFT(BQ92,3))&lt;=--('Data Sheet'!$B$15))),
                --(INT('Data Sheet'!$A$15) &amp; "." &amp; LEFT(BQ92,3)),
                --(INT('Data Sheet'!$B$15) &amp; "." &amp; LEFT(BQ92,3))
            )
        ),
        "OK"
    )
)</f>
        <v>OK</v>
      </c>
      <c r="Q92" s="23" t="str">
        <f>IF(BS92&lt;&gt;"",
    IF(INT('Data Sheet'!$A$19)=INT('Data Sheet'!$B$15),
        --(INT('Data Sheet'!$A$15) &amp; "." &amp; BS92),
        IF(AND((--(INT('Data Sheet'!$A$15) &amp; "." &amp; BS92)&gt;=--('Data Sheet'!$A$15)), (--(INT('Data Sheet'!$A$15) &amp; "." &amp; BS92)&lt;=--('Data Sheet'!$B$15))),
            --(INT('Data Sheet'!$A$15) &amp; "." &amp; BS92),
            --(INT('Data Sheet'!$B$15) &amp; "." &amp; BS92)
        )
    ),
    IF(BQ92&lt;&gt;"",
        IF(INT('Data Sheet'!$A$15)=INT('Data Sheet'!$B$15),
            --(INT('Data Sheet'!$A$15) &amp; "." &amp; RIGHT(BQ92,3)),
            IF(AND((--(INT('Data Sheet'!$A$15) &amp; "." &amp; RIGHT(BQ92,3))&gt;=--('Data Sheet'!$A$15)), (--(INT('Data Sheet'!$A$15) &amp; "." &amp; RIGHT(BQ92,3))&lt;=--('Data Sheet'!$B$15))),
                --(INT('Data Sheet'!$A$15) &amp; "." &amp; RIGHT(BQ92,3)),
                --(INT('Data Sheet'!$B$15) &amp; "." &amp; RIGHT(BQ92,3))
            )
        ),
        "OK"
    )
)</f>
        <v>OK</v>
      </c>
      <c r="R92" s="20"/>
      <c r="S92" s="20"/>
      <c r="T92" s="20"/>
      <c r="U92" s="20"/>
      <c r="V92" s="20"/>
      <c r="W92" s="20"/>
      <c r="X92" s="20"/>
      <c r="Y92" s="20"/>
      <c r="Z92" s="20"/>
      <c r="AA92" s="55"/>
      <c r="AB92" s="55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1"/>
      <c r="AR92" s="21"/>
      <c r="AS92" s="21"/>
      <c r="AT92" s="21"/>
      <c r="AU92" s="21"/>
      <c r="AV92" s="21"/>
      <c r="AW92" s="22"/>
      <c r="AX92" s="99"/>
      <c r="AY92" s="20"/>
      <c r="AZ92" s="20"/>
      <c r="BA92" s="22"/>
      <c r="BC92" s="80"/>
      <c r="BD92" s="80"/>
      <c r="BE92" s="80"/>
      <c r="BF92" s="80"/>
      <c r="BG92" s="2" t="str">
        <f t="shared" si="8"/>
        <v/>
      </c>
      <c r="BH92" s="78">
        <f t="shared" si="7"/>
        <v>0</v>
      </c>
    </row>
    <row r="93" spans="2:60" x14ac:dyDescent="0.2">
      <c r="B93" s="14">
        <f t="shared" si="9"/>
        <v>85</v>
      </c>
      <c r="C93" s="15" t="str">
        <f>CONCATENATE('Data Sheet'!$B$8,'Data Sheet'!$G$2)</f>
        <v>" HWDP</v>
      </c>
      <c r="D93" s="95" t="str">
        <f t="shared" si="10"/>
        <v/>
      </c>
      <c r="E93" s="15" t="str">
        <f>IF('Sum HWDP'!$D$10="TH-Hill DS-1 Vol 3 CAT 2: Clean and Visual Ends only","N/A","OK")</f>
        <v>OK</v>
      </c>
      <c r="F93" s="15" t="str">
        <f>IF('Sum HWDP'!$D$10="TH-Hill DS-1 Vol 3 CAT 2: Clean and Visual Ends only","N/A","OK")</f>
        <v>OK</v>
      </c>
      <c r="G93" s="17"/>
      <c r="H93" s="17"/>
      <c r="I93" s="17" t="s">
        <v>51</v>
      </c>
      <c r="J93" s="17" t="str">
        <f t="shared" si="11"/>
        <v>OK</v>
      </c>
      <c r="K93" s="17" t="str">
        <f t="shared" si="11"/>
        <v>OK</v>
      </c>
      <c r="L93" s="17" t="str">
        <f>IF('Data Sheet'!$B$9="NC-50","N/A","OK")</f>
        <v>OK</v>
      </c>
      <c r="M93" s="17" t="str">
        <f>IF('Data Sheet'!$B$9="NC-50","N/A","OK")</f>
        <v>OK</v>
      </c>
      <c r="N93" s="23" t="str">
        <f>IF(BO93&lt;&gt;"",
    IF(INT('Data Sheet'!$A$19)=INT('Data Sheet'!$B$19),
        --(INT('Data Sheet'!$A$19) &amp; "." &amp; BO93),
        IF(AND((--(INT('Data Sheet'!$A$19) &amp; "." &amp; BO93)&gt;=--('Data Sheet'!$A$19)), (--(INT('Data Sheet'!$A$19) &amp; "." &amp; BO93)&lt;=--('Data Sheet'!$B$19))),
            --(INT('Data Sheet'!$A$19) &amp; "." &amp; BO93),
            --(INT('Data Sheet'!$B$19) &amp; "." &amp; BO93)
        )
    ),
    IF(BN93&lt;&gt;"",
        IF(INT('Data Sheet'!$A$19)=INT('Data Sheet'!$B$19),
            --(INT('Data Sheet'!$A$19) &amp; "." &amp; LEFT(BN93,3)),
            IF(AND((--(INT('Data Sheet'!$A$19) &amp; "." &amp; LEFT(BN93,3))&gt;=--('Data Sheet'!$A$19)), (--(INT('Data Sheet'!$A$19) &amp; "." &amp; LEFT(BN93,3))&lt;=--('Data Sheet'!$B$19))),
                --(INT('Data Sheet'!$A$19) &amp; "." &amp; LEFT(BN93,3)),
                --(INT('Data Sheet'!$B$19) &amp; "." &amp; LEFT(BN93,3))
            )
        ),
        "OK"
    )
)</f>
        <v>OK</v>
      </c>
      <c r="O93" s="23" t="str">
        <f>IF(BP93&lt;&gt;"",
    IF(INT('Data Sheet'!$A$19)=INT('Data Sheet'!$B$19),
        --(INT('Data Sheet'!$A$19) &amp; "." &amp; BP93),
        IF(AND((--(INT('Data Sheet'!$A$19) &amp; "." &amp; BP93)&gt;=--('Data Sheet'!$A$19)), (--(INT('Data Sheet'!$A$19) &amp; "." &amp; BP93)&lt;=--('Data Sheet'!$B$19))),
            --(INT('Data Sheet'!$A$19) &amp; "." &amp; BP93),
            --(INT('Data Sheet'!$B$19) &amp; "." &amp; BP93)
        )
    ),
    IF(BN93&lt;&gt;"",
        IF(INT('Data Sheet'!$A$19)=INT('Data Sheet'!$B$19),
            --(INT('Data Sheet'!$A$19) &amp; "." &amp; RIGHT(BN93,3)),
            IF(AND((--(INT('Data Sheet'!$A$19) &amp; "." &amp; RIGHT(BN93,3))&gt;=--('Data Sheet'!$A$19)), (--(INT('Data Sheet'!$A$19) &amp; "." &amp; RIGHT(BN93,3))&lt;=--('Data Sheet'!$B$19))),
                --(INT('Data Sheet'!$A$19) &amp; "." &amp; RIGHT(BN93,3)),
                --(INT('Data Sheet'!$B$19) &amp; "." &amp; RIGHT(BN93,3))
            )
        ),
        "OK"
    )
)</f>
        <v>OK</v>
      </c>
      <c r="P93" s="23" t="str">
        <f>IF(BR93&lt;&gt;"",
    IF(INT('Data Sheet'!$A$19)=INT('Data Sheet'!$B$15),
        --(INT('Data Sheet'!$A$15) &amp; "." &amp; BR93),
        IF(AND((--(INT('Data Sheet'!$A$15) &amp; "." &amp; BR93)&gt;=--('Data Sheet'!$A$15)), (--(INT('Data Sheet'!$A$15) &amp; "." &amp; BR93)&lt;=--('Data Sheet'!$B$15))),
            --(INT('Data Sheet'!$A$15) &amp; "." &amp; BR93),
            --(INT('Data Sheet'!$B$15) &amp; "." &amp; BR93)
        )
    ),
    IF(BQ93&lt;&gt;"",
        IF(INT('Data Sheet'!$A$15)=INT('Data Sheet'!$B$15),
            --(INT('Data Sheet'!$A$15) &amp; "." &amp; LEFT(BQ93,3)),
            IF(AND((--(INT('Data Sheet'!$A$15) &amp; "." &amp; LEFT(BQ93,3))&gt;=--('Data Sheet'!$A$15)), (--(INT('Data Sheet'!$A$15) &amp; "." &amp; LEFT(BQ93,3))&lt;=--('Data Sheet'!$B$15))),
                --(INT('Data Sheet'!$A$15) &amp; "." &amp; LEFT(BQ93,3)),
                --(INT('Data Sheet'!$B$15) &amp; "." &amp; LEFT(BQ93,3))
            )
        ),
        "OK"
    )
)</f>
        <v>OK</v>
      </c>
      <c r="Q93" s="23" t="str">
        <f>IF(BS93&lt;&gt;"",
    IF(INT('Data Sheet'!$A$19)=INT('Data Sheet'!$B$15),
        --(INT('Data Sheet'!$A$15) &amp; "." &amp; BS93),
        IF(AND((--(INT('Data Sheet'!$A$15) &amp; "." &amp; BS93)&gt;=--('Data Sheet'!$A$15)), (--(INT('Data Sheet'!$A$15) &amp; "." &amp; BS93)&lt;=--('Data Sheet'!$B$15))),
            --(INT('Data Sheet'!$A$15) &amp; "." &amp; BS93),
            --(INT('Data Sheet'!$B$15) &amp; "." &amp; BS93)
        )
    ),
    IF(BQ93&lt;&gt;"",
        IF(INT('Data Sheet'!$A$15)=INT('Data Sheet'!$B$15),
            --(INT('Data Sheet'!$A$15) &amp; "." &amp; RIGHT(BQ93,3)),
            IF(AND((--(INT('Data Sheet'!$A$15) &amp; "." &amp; RIGHT(BQ93,3))&gt;=--('Data Sheet'!$A$15)), (--(INT('Data Sheet'!$A$15) &amp; "." &amp; RIGHT(BQ93,3))&lt;=--('Data Sheet'!$B$15))),
                --(INT('Data Sheet'!$A$15) &amp; "." &amp; RIGHT(BQ93,3)),
                --(INT('Data Sheet'!$B$15) &amp; "." &amp; RIGHT(BQ93,3))
            )
        ),
        "OK"
    )
)</f>
        <v>OK</v>
      </c>
      <c r="R93" s="20"/>
      <c r="S93" s="20"/>
      <c r="T93" s="20"/>
      <c r="U93" s="20"/>
      <c r="V93" s="20"/>
      <c r="W93" s="20"/>
      <c r="X93" s="20"/>
      <c r="Y93" s="20"/>
      <c r="Z93" s="20"/>
      <c r="AA93" s="55"/>
      <c r="AB93" s="55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1"/>
      <c r="AR93" s="21"/>
      <c r="AS93" s="21"/>
      <c r="AT93" s="21"/>
      <c r="AU93" s="21"/>
      <c r="AV93" s="21"/>
      <c r="AW93" s="22"/>
      <c r="AX93" s="99"/>
      <c r="AY93" s="20"/>
      <c r="AZ93" s="20"/>
      <c r="BA93" s="22"/>
      <c r="BC93" s="80"/>
      <c r="BD93" s="80"/>
      <c r="BE93" s="80"/>
      <c r="BF93" s="80"/>
      <c r="BG93" s="2" t="str">
        <f t="shared" si="8"/>
        <v/>
      </c>
      <c r="BH93" s="78">
        <f t="shared" si="7"/>
        <v>0</v>
      </c>
    </row>
    <row r="94" spans="2:60" x14ac:dyDescent="0.2">
      <c r="B94" s="14">
        <f t="shared" si="9"/>
        <v>86</v>
      </c>
      <c r="C94" s="15" t="str">
        <f>CONCATENATE('Data Sheet'!$B$8,'Data Sheet'!$G$2)</f>
        <v>" HWDP</v>
      </c>
      <c r="D94" s="95" t="str">
        <f t="shared" si="10"/>
        <v/>
      </c>
      <c r="E94" s="15" t="str">
        <f>IF('Sum HWDP'!$D$10="TH-Hill DS-1 Vol 3 CAT 2: Clean and Visual Ends only","N/A","OK")</f>
        <v>OK</v>
      </c>
      <c r="F94" s="15" t="str">
        <f>IF('Sum HWDP'!$D$10="TH-Hill DS-1 Vol 3 CAT 2: Clean and Visual Ends only","N/A","OK")</f>
        <v>OK</v>
      </c>
      <c r="G94" s="17"/>
      <c r="H94" s="17"/>
      <c r="I94" s="17" t="s">
        <v>51</v>
      </c>
      <c r="J94" s="17" t="str">
        <f t="shared" si="11"/>
        <v>OK</v>
      </c>
      <c r="K94" s="17" t="str">
        <f t="shared" si="11"/>
        <v>OK</v>
      </c>
      <c r="L94" s="17" t="str">
        <f>IF('Data Sheet'!$B$9="NC-50","N/A","OK")</f>
        <v>OK</v>
      </c>
      <c r="M94" s="17" t="str">
        <f>IF('Data Sheet'!$B$9="NC-50","N/A","OK")</f>
        <v>OK</v>
      </c>
      <c r="N94" s="23" t="str">
        <f>IF(BO94&lt;&gt;"",
    IF(INT('Data Sheet'!$A$19)=INT('Data Sheet'!$B$19),
        --(INT('Data Sheet'!$A$19) &amp; "." &amp; BO94),
        IF(AND((--(INT('Data Sheet'!$A$19) &amp; "." &amp; BO94)&gt;=--('Data Sheet'!$A$19)), (--(INT('Data Sheet'!$A$19) &amp; "." &amp; BO94)&lt;=--('Data Sheet'!$B$19))),
            --(INT('Data Sheet'!$A$19) &amp; "." &amp; BO94),
            --(INT('Data Sheet'!$B$19) &amp; "." &amp; BO94)
        )
    ),
    IF(BN94&lt;&gt;"",
        IF(INT('Data Sheet'!$A$19)=INT('Data Sheet'!$B$19),
            --(INT('Data Sheet'!$A$19) &amp; "." &amp; LEFT(BN94,3)),
            IF(AND((--(INT('Data Sheet'!$A$19) &amp; "." &amp; LEFT(BN94,3))&gt;=--('Data Sheet'!$A$19)), (--(INT('Data Sheet'!$A$19) &amp; "." &amp; LEFT(BN94,3))&lt;=--('Data Sheet'!$B$19))),
                --(INT('Data Sheet'!$A$19) &amp; "." &amp; LEFT(BN94,3)),
                --(INT('Data Sheet'!$B$19) &amp; "." &amp; LEFT(BN94,3))
            )
        ),
        "OK"
    )
)</f>
        <v>OK</v>
      </c>
      <c r="O94" s="23" t="str">
        <f>IF(BP94&lt;&gt;"",
    IF(INT('Data Sheet'!$A$19)=INT('Data Sheet'!$B$19),
        --(INT('Data Sheet'!$A$19) &amp; "." &amp; BP94),
        IF(AND((--(INT('Data Sheet'!$A$19) &amp; "." &amp; BP94)&gt;=--('Data Sheet'!$A$19)), (--(INT('Data Sheet'!$A$19) &amp; "." &amp; BP94)&lt;=--('Data Sheet'!$B$19))),
            --(INT('Data Sheet'!$A$19) &amp; "." &amp; BP94),
            --(INT('Data Sheet'!$B$19) &amp; "." &amp; BP94)
        )
    ),
    IF(BN94&lt;&gt;"",
        IF(INT('Data Sheet'!$A$19)=INT('Data Sheet'!$B$19),
            --(INT('Data Sheet'!$A$19) &amp; "." &amp; RIGHT(BN94,3)),
            IF(AND((--(INT('Data Sheet'!$A$19) &amp; "." &amp; RIGHT(BN94,3))&gt;=--('Data Sheet'!$A$19)), (--(INT('Data Sheet'!$A$19) &amp; "." &amp; RIGHT(BN94,3))&lt;=--('Data Sheet'!$B$19))),
                --(INT('Data Sheet'!$A$19) &amp; "." &amp; RIGHT(BN94,3)),
                --(INT('Data Sheet'!$B$19) &amp; "." &amp; RIGHT(BN94,3))
            )
        ),
        "OK"
    )
)</f>
        <v>OK</v>
      </c>
      <c r="P94" s="23" t="str">
        <f>IF(BR94&lt;&gt;"",
    IF(INT('Data Sheet'!$A$19)=INT('Data Sheet'!$B$15),
        --(INT('Data Sheet'!$A$15) &amp; "." &amp; BR94),
        IF(AND((--(INT('Data Sheet'!$A$15) &amp; "." &amp; BR94)&gt;=--('Data Sheet'!$A$15)), (--(INT('Data Sheet'!$A$15) &amp; "." &amp; BR94)&lt;=--('Data Sheet'!$B$15))),
            --(INT('Data Sheet'!$A$15) &amp; "." &amp; BR94),
            --(INT('Data Sheet'!$B$15) &amp; "." &amp; BR94)
        )
    ),
    IF(BQ94&lt;&gt;"",
        IF(INT('Data Sheet'!$A$15)=INT('Data Sheet'!$B$15),
            --(INT('Data Sheet'!$A$15) &amp; "." &amp; LEFT(BQ94,3)),
            IF(AND((--(INT('Data Sheet'!$A$15) &amp; "." &amp; LEFT(BQ94,3))&gt;=--('Data Sheet'!$A$15)), (--(INT('Data Sheet'!$A$15) &amp; "." &amp; LEFT(BQ94,3))&lt;=--('Data Sheet'!$B$15))),
                --(INT('Data Sheet'!$A$15) &amp; "." &amp; LEFT(BQ94,3)),
                --(INT('Data Sheet'!$B$15) &amp; "." &amp; LEFT(BQ94,3))
            )
        ),
        "OK"
    )
)</f>
        <v>OK</v>
      </c>
      <c r="Q94" s="23" t="str">
        <f>IF(BS94&lt;&gt;"",
    IF(INT('Data Sheet'!$A$19)=INT('Data Sheet'!$B$15),
        --(INT('Data Sheet'!$A$15) &amp; "." &amp; BS94),
        IF(AND((--(INT('Data Sheet'!$A$15) &amp; "." &amp; BS94)&gt;=--('Data Sheet'!$A$15)), (--(INT('Data Sheet'!$A$15) &amp; "." &amp; BS94)&lt;=--('Data Sheet'!$B$15))),
            --(INT('Data Sheet'!$A$15) &amp; "." &amp; BS94),
            --(INT('Data Sheet'!$B$15) &amp; "." &amp; BS94)
        )
    ),
    IF(BQ94&lt;&gt;"",
        IF(INT('Data Sheet'!$A$15)=INT('Data Sheet'!$B$15),
            --(INT('Data Sheet'!$A$15) &amp; "." &amp; RIGHT(BQ94,3)),
            IF(AND((--(INT('Data Sheet'!$A$15) &amp; "." &amp; RIGHT(BQ94,3))&gt;=--('Data Sheet'!$A$15)), (--(INT('Data Sheet'!$A$15) &amp; "." &amp; RIGHT(BQ94,3))&lt;=--('Data Sheet'!$B$15))),
                --(INT('Data Sheet'!$A$15) &amp; "." &amp; RIGHT(BQ94,3)),
                --(INT('Data Sheet'!$B$15) &amp; "." &amp; RIGHT(BQ94,3))
            )
        ),
        "OK"
    )
)</f>
        <v>OK</v>
      </c>
      <c r="R94" s="20"/>
      <c r="S94" s="20"/>
      <c r="T94" s="20"/>
      <c r="U94" s="20"/>
      <c r="V94" s="20"/>
      <c r="W94" s="20"/>
      <c r="X94" s="20"/>
      <c r="Y94" s="20"/>
      <c r="Z94" s="20"/>
      <c r="AA94" s="55"/>
      <c r="AB94" s="55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1"/>
      <c r="AR94" s="21"/>
      <c r="AS94" s="21"/>
      <c r="AT94" s="21"/>
      <c r="AU94" s="21"/>
      <c r="AV94" s="21"/>
      <c r="AW94" s="22"/>
      <c r="AX94" s="99"/>
      <c r="AY94" s="20"/>
      <c r="AZ94" s="20"/>
      <c r="BA94" s="22"/>
      <c r="BC94" s="80"/>
      <c r="BD94" s="80"/>
      <c r="BE94" s="80"/>
      <c r="BF94" s="80"/>
      <c r="BG94" s="2" t="str">
        <f t="shared" si="8"/>
        <v/>
      </c>
      <c r="BH94" s="78">
        <f t="shared" si="7"/>
        <v>0</v>
      </c>
    </row>
    <row r="95" spans="2:60" x14ac:dyDescent="0.2">
      <c r="B95" s="14">
        <f t="shared" si="9"/>
        <v>87</v>
      </c>
      <c r="C95" s="15" t="str">
        <f>CONCATENATE('Data Sheet'!$B$8,'Data Sheet'!$G$2)</f>
        <v>" HWDP</v>
      </c>
      <c r="D95" s="95" t="str">
        <f t="shared" si="10"/>
        <v/>
      </c>
      <c r="E95" s="15" t="str">
        <f>IF('Sum HWDP'!$D$10="TH-Hill DS-1 Vol 3 CAT 2: Clean and Visual Ends only","N/A","OK")</f>
        <v>OK</v>
      </c>
      <c r="F95" s="15" t="str">
        <f>IF('Sum HWDP'!$D$10="TH-Hill DS-1 Vol 3 CAT 2: Clean and Visual Ends only","N/A","OK")</f>
        <v>OK</v>
      </c>
      <c r="G95" s="17"/>
      <c r="H95" s="17"/>
      <c r="I95" s="17" t="s">
        <v>51</v>
      </c>
      <c r="J95" s="17" t="str">
        <f t="shared" si="11"/>
        <v>OK</v>
      </c>
      <c r="K95" s="17" t="str">
        <f t="shared" si="11"/>
        <v>OK</v>
      </c>
      <c r="L95" s="17" t="str">
        <f>IF('Data Sheet'!$B$9="NC-50","N/A","OK")</f>
        <v>OK</v>
      </c>
      <c r="M95" s="17" t="str">
        <f>IF('Data Sheet'!$B$9="NC-50","N/A","OK")</f>
        <v>OK</v>
      </c>
      <c r="N95" s="23" t="str">
        <f>IF(BO95&lt;&gt;"",
    IF(INT('Data Sheet'!$A$19)=INT('Data Sheet'!$B$19),
        --(INT('Data Sheet'!$A$19) &amp; "." &amp; BO95),
        IF(AND((--(INT('Data Sheet'!$A$19) &amp; "." &amp; BO95)&gt;=--('Data Sheet'!$A$19)), (--(INT('Data Sheet'!$A$19) &amp; "." &amp; BO95)&lt;=--('Data Sheet'!$B$19))),
            --(INT('Data Sheet'!$A$19) &amp; "." &amp; BO95),
            --(INT('Data Sheet'!$B$19) &amp; "." &amp; BO95)
        )
    ),
    IF(BN95&lt;&gt;"",
        IF(INT('Data Sheet'!$A$19)=INT('Data Sheet'!$B$19),
            --(INT('Data Sheet'!$A$19) &amp; "." &amp; LEFT(BN95,3)),
            IF(AND((--(INT('Data Sheet'!$A$19) &amp; "." &amp; LEFT(BN95,3))&gt;=--('Data Sheet'!$A$19)), (--(INT('Data Sheet'!$A$19) &amp; "." &amp; LEFT(BN95,3))&lt;=--('Data Sheet'!$B$19))),
                --(INT('Data Sheet'!$A$19) &amp; "." &amp; LEFT(BN95,3)),
                --(INT('Data Sheet'!$B$19) &amp; "." &amp; LEFT(BN95,3))
            )
        ),
        "OK"
    )
)</f>
        <v>OK</v>
      </c>
      <c r="O95" s="23" t="str">
        <f>IF(BP95&lt;&gt;"",
    IF(INT('Data Sheet'!$A$19)=INT('Data Sheet'!$B$19),
        --(INT('Data Sheet'!$A$19) &amp; "." &amp; BP95),
        IF(AND((--(INT('Data Sheet'!$A$19) &amp; "." &amp; BP95)&gt;=--('Data Sheet'!$A$19)), (--(INT('Data Sheet'!$A$19) &amp; "." &amp; BP95)&lt;=--('Data Sheet'!$B$19))),
            --(INT('Data Sheet'!$A$19) &amp; "." &amp; BP95),
            --(INT('Data Sheet'!$B$19) &amp; "." &amp; BP95)
        )
    ),
    IF(BN95&lt;&gt;"",
        IF(INT('Data Sheet'!$A$19)=INT('Data Sheet'!$B$19),
            --(INT('Data Sheet'!$A$19) &amp; "." &amp; RIGHT(BN95,3)),
            IF(AND((--(INT('Data Sheet'!$A$19) &amp; "." &amp; RIGHT(BN95,3))&gt;=--('Data Sheet'!$A$19)), (--(INT('Data Sheet'!$A$19) &amp; "." &amp; RIGHT(BN95,3))&lt;=--('Data Sheet'!$B$19))),
                --(INT('Data Sheet'!$A$19) &amp; "." &amp; RIGHT(BN95,3)),
                --(INT('Data Sheet'!$B$19) &amp; "." &amp; RIGHT(BN95,3))
            )
        ),
        "OK"
    )
)</f>
        <v>OK</v>
      </c>
      <c r="P95" s="23" t="str">
        <f>IF(BR95&lt;&gt;"",
    IF(INT('Data Sheet'!$A$19)=INT('Data Sheet'!$B$15),
        --(INT('Data Sheet'!$A$15) &amp; "." &amp; BR95),
        IF(AND((--(INT('Data Sheet'!$A$15) &amp; "." &amp; BR95)&gt;=--('Data Sheet'!$A$15)), (--(INT('Data Sheet'!$A$15) &amp; "." &amp; BR95)&lt;=--('Data Sheet'!$B$15))),
            --(INT('Data Sheet'!$A$15) &amp; "." &amp; BR95),
            --(INT('Data Sheet'!$B$15) &amp; "." &amp; BR95)
        )
    ),
    IF(BQ95&lt;&gt;"",
        IF(INT('Data Sheet'!$A$15)=INT('Data Sheet'!$B$15),
            --(INT('Data Sheet'!$A$15) &amp; "." &amp; LEFT(BQ95,3)),
            IF(AND((--(INT('Data Sheet'!$A$15) &amp; "." &amp; LEFT(BQ95,3))&gt;=--('Data Sheet'!$A$15)), (--(INT('Data Sheet'!$A$15) &amp; "." &amp; LEFT(BQ95,3))&lt;=--('Data Sheet'!$B$15))),
                --(INT('Data Sheet'!$A$15) &amp; "." &amp; LEFT(BQ95,3)),
                --(INT('Data Sheet'!$B$15) &amp; "." &amp; LEFT(BQ95,3))
            )
        ),
        "OK"
    )
)</f>
        <v>OK</v>
      </c>
      <c r="Q95" s="23" t="str">
        <f>IF(BS95&lt;&gt;"",
    IF(INT('Data Sheet'!$A$19)=INT('Data Sheet'!$B$15),
        --(INT('Data Sheet'!$A$15) &amp; "." &amp; BS95),
        IF(AND((--(INT('Data Sheet'!$A$15) &amp; "." &amp; BS95)&gt;=--('Data Sheet'!$A$15)), (--(INT('Data Sheet'!$A$15) &amp; "." &amp; BS95)&lt;=--('Data Sheet'!$B$15))),
            --(INT('Data Sheet'!$A$15) &amp; "." &amp; BS95),
            --(INT('Data Sheet'!$B$15) &amp; "." &amp; BS95)
        )
    ),
    IF(BQ95&lt;&gt;"",
        IF(INT('Data Sheet'!$A$15)=INT('Data Sheet'!$B$15),
            --(INT('Data Sheet'!$A$15) &amp; "." &amp; RIGHT(BQ95,3)),
            IF(AND((--(INT('Data Sheet'!$A$15) &amp; "." &amp; RIGHT(BQ95,3))&gt;=--('Data Sheet'!$A$15)), (--(INT('Data Sheet'!$A$15) &amp; "." &amp; RIGHT(BQ95,3))&lt;=--('Data Sheet'!$B$15))),
                --(INT('Data Sheet'!$A$15) &amp; "." &amp; RIGHT(BQ95,3)),
                --(INT('Data Sheet'!$B$15) &amp; "." &amp; RIGHT(BQ95,3))
            )
        ),
        "OK"
    )
)</f>
        <v>OK</v>
      </c>
      <c r="R95" s="20"/>
      <c r="S95" s="20"/>
      <c r="T95" s="20"/>
      <c r="U95" s="20"/>
      <c r="V95" s="20"/>
      <c r="W95" s="20"/>
      <c r="X95" s="20"/>
      <c r="Y95" s="20"/>
      <c r="Z95" s="20"/>
      <c r="AA95" s="55"/>
      <c r="AB95" s="55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1"/>
      <c r="AR95" s="21"/>
      <c r="AS95" s="21"/>
      <c r="AT95" s="21"/>
      <c r="AU95" s="21"/>
      <c r="AV95" s="21"/>
      <c r="AW95" s="22"/>
      <c r="AX95" s="99"/>
      <c r="AY95" s="20"/>
      <c r="AZ95" s="20"/>
      <c r="BA95" s="22"/>
      <c r="BC95" s="80"/>
      <c r="BD95" s="80"/>
      <c r="BE95" s="80"/>
      <c r="BF95" s="80"/>
      <c r="BG95" s="2" t="str">
        <f t="shared" si="8"/>
        <v/>
      </c>
      <c r="BH95" s="78">
        <f t="shared" si="7"/>
        <v>0</v>
      </c>
    </row>
    <row r="96" spans="2:60" x14ac:dyDescent="0.2">
      <c r="B96" s="14">
        <f t="shared" si="9"/>
        <v>88</v>
      </c>
      <c r="C96" s="15" t="str">
        <f>CONCATENATE('Data Sheet'!$B$8,'Data Sheet'!$G$2)</f>
        <v>" HWDP</v>
      </c>
      <c r="D96" s="95" t="str">
        <f t="shared" si="10"/>
        <v/>
      </c>
      <c r="E96" s="15" t="str">
        <f>IF('Sum HWDP'!$D$10="TH-Hill DS-1 Vol 3 CAT 2: Clean and Visual Ends only","N/A","OK")</f>
        <v>OK</v>
      </c>
      <c r="F96" s="15" t="str">
        <f>IF('Sum HWDP'!$D$10="TH-Hill DS-1 Vol 3 CAT 2: Clean and Visual Ends only","N/A","OK")</f>
        <v>OK</v>
      </c>
      <c r="G96" s="17"/>
      <c r="H96" s="17"/>
      <c r="I96" s="17" t="s">
        <v>51</v>
      </c>
      <c r="J96" s="17" t="str">
        <f t="shared" si="11"/>
        <v>OK</v>
      </c>
      <c r="K96" s="17" t="str">
        <f t="shared" si="11"/>
        <v>OK</v>
      </c>
      <c r="L96" s="17" t="str">
        <f>IF('Data Sheet'!$B$9="NC-50","N/A","OK")</f>
        <v>OK</v>
      </c>
      <c r="M96" s="17" t="str">
        <f>IF('Data Sheet'!$B$9="NC-50","N/A","OK")</f>
        <v>OK</v>
      </c>
      <c r="N96" s="23" t="str">
        <f>IF(BO96&lt;&gt;"",
    IF(INT('Data Sheet'!$A$19)=INT('Data Sheet'!$B$19),
        --(INT('Data Sheet'!$A$19) &amp; "." &amp; BO96),
        IF(AND((--(INT('Data Sheet'!$A$19) &amp; "." &amp; BO96)&gt;=--('Data Sheet'!$A$19)), (--(INT('Data Sheet'!$A$19) &amp; "." &amp; BO96)&lt;=--('Data Sheet'!$B$19))),
            --(INT('Data Sheet'!$A$19) &amp; "." &amp; BO96),
            --(INT('Data Sheet'!$B$19) &amp; "." &amp; BO96)
        )
    ),
    IF(BN96&lt;&gt;"",
        IF(INT('Data Sheet'!$A$19)=INT('Data Sheet'!$B$19),
            --(INT('Data Sheet'!$A$19) &amp; "." &amp; LEFT(BN96,3)),
            IF(AND((--(INT('Data Sheet'!$A$19) &amp; "." &amp; LEFT(BN96,3))&gt;=--('Data Sheet'!$A$19)), (--(INT('Data Sheet'!$A$19) &amp; "." &amp; LEFT(BN96,3))&lt;=--('Data Sheet'!$B$19))),
                --(INT('Data Sheet'!$A$19) &amp; "." &amp; LEFT(BN96,3)),
                --(INT('Data Sheet'!$B$19) &amp; "." &amp; LEFT(BN96,3))
            )
        ),
        "OK"
    )
)</f>
        <v>OK</v>
      </c>
      <c r="O96" s="23" t="str">
        <f>IF(BP96&lt;&gt;"",
    IF(INT('Data Sheet'!$A$19)=INT('Data Sheet'!$B$19),
        --(INT('Data Sheet'!$A$19) &amp; "." &amp; BP96),
        IF(AND((--(INT('Data Sheet'!$A$19) &amp; "." &amp; BP96)&gt;=--('Data Sheet'!$A$19)), (--(INT('Data Sheet'!$A$19) &amp; "." &amp; BP96)&lt;=--('Data Sheet'!$B$19))),
            --(INT('Data Sheet'!$A$19) &amp; "." &amp; BP96),
            --(INT('Data Sheet'!$B$19) &amp; "." &amp; BP96)
        )
    ),
    IF(BN96&lt;&gt;"",
        IF(INT('Data Sheet'!$A$19)=INT('Data Sheet'!$B$19),
            --(INT('Data Sheet'!$A$19) &amp; "." &amp; RIGHT(BN96,3)),
            IF(AND((--(INT('Data Sheet'!$A$19) &amp; "." &amp; RIGHT(BN96,3))&gt;=--('Data Sheet'!$A$19)), (--(INT('Data Sheet'!$A$19) &amp; "." &amp; RIGHT(BN96,3))&lt;=--('Data Sheet'!$B$19))),
                --(INT('Data Sheet'!$A$19) &amp; "." &amp; RIGHT(BN96,3)),
                --(INT('Data Sheet'!$B$19) &amp; "." &amp; RIGHT(BN96,3))
            )
        ),
        "OK"
    )
)</f>
        <v>OK</v>
      </c>
      <c r="P96" s="23" t="str">
        <f>IF(BR96&lt;&gt;"",
    IF(INT('Data Sheet'!$A$19)=INT('Data Sheet'!$B$15),
        --(INT('Data Sheet'!$A$15) &amp; "." &amp; BR96),
        IF(AND((--(INT('Data Sheet'!$A$15) &amp; "." &amp; BR96)&gt;=--('Data Sheet'!$A$15)), (--(INT('Data Sheet'!$A$15) &amp; "." &amp; BR96)&lt;=--('Data Sheet'!$B$15))),
            --(INT('Data Sheet'!$A$15) &amp; "." &amp; BR96),
            --(INT('Data Sheet'!$B$15) &amp; "." &amp; BR96)
        )
    ),
    IF(BQ96&lt;&gt;"",
        IF(INT('Data Sheet'!$A$15)=INT('Data Sheet'!$B$15),
            --(INT('Data Sheet'!$A$15) &amp; "." &amp; LEFT(BQ96,3)),
            IF(AND((--(INT('Data Sheet'!$A$15) &amp; "." &amp; LEFT(BQ96,3))&gt;=--('Data Sheet'!$A$15)), (--(INT('Data Sheet'!$A$15) &amp; "." &amp; LEFT(BQ96,3))&lt;=--('Data Sheet'!$B$15))),
                --(INT('Data Sheet'!$A$15) &amp; "." &amp; LEFT(BQ96,3)),
                --(INT('Data Sheet'!$B$15) &amp; "." &amp; LEFT(BQ96,3))
            )
        ),
        "OK"
    )
)</f>
        <v>OK</v>
      </c>
      <c r="Q96" s="23" t="str">
        <f>IF(BS96&lt;&gt;"",
    IF(INT('Data Sheet'!$A$19)=INT('Data Sheet'!$B$15),
        --(INT('Data Sheet'!$A$15) &amp; "." &amp; BS96),
        IF(AND((--(INT('Data Sheet'!$A$15) &amp; "." &amp; BS96)&gt;=--('Data Sheet'!$A$15)), (--(INT('Data Sheet'!$A$15) &amp; "." &amp; BS96)&lt;=--('Data Sheet'!$B$15))),
            --(INT('Data Sheet'!$A$15) &amp; "." &amp; BS96),
            --(INT('Data Sheet'!$B$15) &amp; "." &amp; BS96)
        )
    ),
    IF(BQ96&lt;&gt;"",
        IF(INT('Data Sheet'!$A$15)=INT('Data Sheet'!$B$15),
            --(INT('Data Sheet'!$A$15) &amp; "." &amp; RIGHT(BQ96,3)),
            IF(AND((--(INT('Data Sheet'!$A$15) &amp; "." &amp; RIGHT(BQ96,3))&gt;=--('Data Sheet'!$A$15)), (--(INT('Data Sheet'!$A$15) &amp; "." &amp; RIGHT(BQ96,3))&lt;=--('Data Sheet'!$B$15))),
                --(INT('Data Sheet'!$A$15) &amp; "." &amp; RIGHT(BQ96,3)),
                --(INT('Data Sheet'!$B$15) &amp; "." &amp; RIGHT(BQ96,3))
            )
        ),
        "OK"
    )
)</f>
        <v>OK</v>
      </c>
      <c r="R96" s="20"/>
      <c r="S96" s="20"/>
      <c r="T96" s="20"/>
      <c r="U96" s="20"/>
      <c r="V96" s="20"/>
      <c r="W96" s="20"/>
      <c r="X96" s="20"/>
      <c r="Y96" s="20"/>
      <c r="Z96" s="20"/>
      <c r="AA96" s="55"/>
      <c r="AB96" s="55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1"/>
      <c r="AR96" s="21"/>
      <c r="AS96" s="21"/>
      <c r="AT96" s="21"/>
      <c r="AU96" s="21"/>
      <c r="AV96" s="21"/>
      <c r="AW96" s="22"/>
      <c r="AX96" s="99"/>
      <c r="AY96" s="20"/>
      <c r="AZ96" s="20"/>
      <c r="BA96" s="22"/>
      <c r="BC96" s="80"/>
      <c r="BD96" s="80"/>
      <c r="BE96" s="80"/>
      <c r="BF96" s="80"/>
      <c r="BG96" s="2" t="str">
        <f t="shared" si="8"/>
        <v/>
      </c>
      <c r="BH96" s="78">
        <f t="shared" si="7"/>
        <v>0</v>
      </c>
    </row>
    <row r="97" spans="2:60" x14ac:dyDescent="0.2">
      <c r="B97" s="14">
        <f t="shared" si="9"/>
        <v>89</v>
      </c>
      <c r="C97" s="15" t="str">
        <f>CONCATENATE('Data Sheet'!$B$8,'Data Sheet'!$G$2)</f>
        <v>" HWDP</v>
      </c>
      <c r="D97" s="95" t="str">
        <f t="shared" si="10"/>
        <v/>
      </c>
      <c r="E97" s="15" t="str">
        <f>IF('Sum HWDP'!$D$10="TH-Hill DS-1 Vol 3 CAT 2: Clean and Visual Ends only","N/A","OK")</f>
        <v>OK</v>
      </c>
      <c r="F97" s="15" t="str">
        <f>IF('Sum HWDP'!$D$10="TH-Hill DS-1 Vol 3 CAT 2: Clean and Visual Ends only","N/A","OK")</f>
        <v>OK</v>
      </c>
      <c r="G97" s="17"/>
      <c r="H97" s="17"/>
      <c r="I97" s="17" t="s">
        <v>51</v>
      </c>
      <c r="J97" s="17" t="str">
        <f t="shared" si="11"/>
        <v>OK</v>
      </c>
      <c r="K97" s="17" t="str">
        <f t="shared" si="11"/>
        <v>OK</v>
      </c>
      <c r="L97" s="17" t="str">
        <f>IF('Data Sheet'!$B$9="NC-50","N/A","OK")</f>
        <v>OK</v>
      </c>
      <c r="M97" s="17" t="str">
        <f>IF('Data Sheet'!$B$9="NC-50","N/A","OK")</f>
        <v>OK</v>
      </c>
      <c r="N97" s="23" t="str">
        <f>IF(BO97&lt;&gt;"",
    IF(INT('Data Sheet'!$A$19)=INT('Data Sheet'!$B$19),
        --(INT('Data Sheet'!$A$19) &amp; "." &amp; BO97),
        IF(AND((--(INT('Data Sheet'!$A$19) &amp; "." &amp; BO97)&gt;=--('Data Sheet'!$A$19)), (--(INT('Data Sheet'!$A$19) &amp; "." &amp; BO97)&lt;=--('Data Sheet'!$B$19))),
            --(INT('Data Sheet'!$A$19) &amp; "." &amp; BO97),
            --(INT('Data Sheet'!$B$19) &amp; "." &amp; BO97)
        )
    ),
    IF(BN97&lt;&gt;"",
        IF(INT('Data Sheet'!$A$19)=INT('Data Sheet'!$B$19),
            --(INT('Data Sheet'!$A$19) &amp; "." &amp; LEFT(BN97,3)),
            IF(AND((--(INT('Data Sheet'!$A$19) &amp; "." &amp; LEFT(BN97,3))&gt;=--('Data Sheet'!$A$19)), (--(INT('Data Sheet'!$A$19) &amp; "." &amp; LEFT(BN97,3))&lt;=--('Data Sheet'!$B$19))),
                --(INT('Data Sheet'!$A$19) &amp; "." &amp; LEFT(BN97,3)),
                --(INT('Data Sheet'!$B$19) &amp; "." &amp; LEFT(BN97,3))
            )
        ),
        "OK"
    )
)</f>
        <v>OK</v>
      </c>
      <c r="O97" s="23" t="str">
        <f>IF(BP97&lt;&gt;"",
    IF(INT('Data Sheet'!$A$19)=INT('Data Sheet'!$B$19),
        --(INT('Data Sheet'!$A$19) &amp; "." &amp; BP97),
        IF(AND((--(INT('Data Sheet'!$A$19) &amp; "." &amp; BP97)&gt;=--('Data Sheet'!$A$19)), (--(INT('Data Sheet'!$A$19) &amp; "." &amp; BP97)&lt;=--('Data Sheet'!$B$19))),
            --(INT('Data Sheet'!$A$19) &amp; "." &amp; BP97),
            --(INT('Data Sheet'!$B$19) &amp; "." &amp; BP97)
        )
    ),
    IF(BN97&lt;&gt;"",
        IF(INT('Data Sheet'!$A$19)=INT('Data Sheet'!$B$19),
            --(INT('Data Sheet'!$A$19) &amp; "." &amp; RIGHT(BN97,3)),
            IF(AND((--(INT('Data Sheet'!$A$19) &amp; "." &amp; RIGHT(BN97,3))&gt;=--('Data Sheet'!$A$19)), (--(INT('Data Sheet'!$A$19) &amp; "." &amp; RIGHT(BN97,3))&lt;=--('Data Sheet'!$B$19))),
                --(INT('Data Sheet'!$A$19) &amp; "." &amp; RIGHT(BN97,3)),
                --(INT('Data Sheet'!$B$19) &amp; "." &amp; RIGHT(BN97,3))
            )
        ),
        "OK"
    )
)</f>
        <v>OK</v>
      </c>
      <c r="P97" s="23" t="str">
        <f>IF(BR97&lt;&gt;"",
    IF(INT('Data Sheet'!$A$19)=INT('Data Sheet'!$B$15),
        --(INT('Data Sheet'!$A$15) &amp; "." &amp; BR97),
        IF(AND((--(INT('Data Sheet'!$A$15) &amp; "." &amp; BR97)&gt;=--('Data Sheet'!$A$15)), (--(INT('Data Sheet'!$A$15) &amp; "." &amp; BR97)&lt;=--('Data Sheet'!$B$15))),
            --(INT('Data Sheet'!$A$15) &amp; "." &amp; BR97),
            --(INT('Data Sheet'!$B$15) &amp; "." &amp; BR97)
        )
    ),
    IF(BQ97&lt;&gt;"",
        IF(INT('Data Sheet'!$A$15)=INT('Data Sheet'!$B$15),
            --(INT('Data Sheet'!$A$15) &amp; "." &amp; LEFT(BQ97,3)),
            IF(AND((--(INT('Data Sheet'!$A$15) &amp; "." &amp; LEFT(BQ97,3))&gt;=--('Data Sheet'!$A$15)), (--(INT('Data Sheet'!$A$15) &amp; "." &amp; LEFT(BQ97,3))&lt;=--('Data Sheet'!$B$15))),
                --(INT('Data Sheet'!$A$15) &amp; "." &amp; LEFT(BQ97,3)),
                --(INT('Data Sheet'!$B$15) &amp; "." &amp; LEFT(BQ97,3))
            )
        ),
        "OK"
    )
)</f>
        <v>OK</v>
      </c>
      <c r="Q97" s="23" t="str">
        <f>IF(BS97&lt;&gt;"",
    IF(INT('Data Sheet'!$A$19)=INT('Data Sheet'!$B$15),
        --(INT('Data Sheet'!$A$15) &amp; "." &amp; BS97),
        IF(AND((--(INT('Data Sheet'!$A$15) &amp; "." &amp; BS97)&gt;=--('Data Sheet'!$A$15)), (--(INT('Data Sheet'!$A$15) &amp; "." &amp; BS97)&lt;=--('Data Sheet'!$B$15))),
            --(INT('Data Sheet'!$A$15) &amp; "." &amp; BS97),
            --(INT('Data Sheet'!$B$15) &amp; "." &amp; BS97)
        )
    ),
    IF(BQ97&lt;&gt;"",
        IF(INT('Data Sheet'!$A$15)=INT('Data Sheet'!$B$15),
            --(INT('Data Sheet'!$A$15) &amp; "." &amp; RIGHT(BQ97,3)),
            IF(AND((--(INT('Data Sheet'!$A$15) &amp; "." &amp; RIGHT(BQ97,3))&gt;=--('Data Sheet'!$A$15)), (--(INT('Data Sheet'!$A$15) &amp; "." &amp; RIGHT(BQ97,3))&lt;=--('Data Sheet'!$B$15))),
                --(INT('Data Sheet'!$A$15) &amp; "." &amp; RIGHT(BQ97,3)),
                --(INT('Data Sheet'!$B$15) &amp; "." &amp; RIGHT(BQ97,3))
            )
        ),
        "OK"
    )
)</f>
        <v>OK</v>
      </c>
      <c r="R97" s="20"/>
      <c r="S97" s="20"/>
      <c r="T97" s="20"/>
      <c r="U97" s="20"/>
      <c r="V97" s="20"/>
      <c r="W97" s="20"/>
      <c r="X97" s="20"/>
      <c r="Y97" s="20"/>
      <c r="Z97" s="20"/>
      <c r="AA97" s="55"/>
      <c r="AB97" s="55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1"/>
      <c r="AR97" s="21"/>
      <c r="AS97" s="21"/>
      <c r="AT97" s="21"/>
      <c r="AU97" s="21"/>
      <c r="AV97" s="21"/>
      <c r="AW97" s="22"/>
      <c r="AX97" s="99"/>
      <c r="AY97" s="20"/>
      <c r="AZ97" s="20"/>
      <c r="BA97" s="22"/>
      <c r="BC97" s="80"/>
      <c r="BD97" s="80"/>
      <c r="BE97" s="80"/>
      <c r="BF97" s="80"/>
      <c r="BG97" s="2" t="str">
        <f t="shared" si="8"/>
        <v/>
      </c>
      <c r="BH97" s="78">
        <f t="shared" si="7"/>
        <v>0</v>
      </c>
    </row>
    <row r="98" spans="2:60" x14ac:dyDescent="0.2">
      <c r="B98" s="14">
        <f t="shared" si="9"/>
        <v>90</v>
      </c>
      <c r="C98" s="15" t="str">
        <f>CONCATENATE('Data Sheet'!$B$8,'Data Sheet'!$G$2)</f>
        <v>" HWDP</v>
      </c>
      <c r="D98" s="95" t="str">
        <f t="shared" si="10"/>
        <v/>
      </c>
      <c r="E98" s="15" t="str">
        <f>IF('Sum HWDP'!$D$10="TH-Hill DS-1 Vol 3 CAT 2: Clean and Visual Ends only","N/A","OK")</f>
        <v>OK</v>
      </c>
      <c r="F98" s="15" t="str">
        <f>IF('Sum HWDP'!$D$10="TH-Hill DS-1 Vol 3 CAT 2: Clean and Visual Ends only","N/A","OK")</f>
        <v>OK</v>
      </c>
      <c r="G98" s="17"/>
      <c r="H98" s="17"/>
      <c r="I98" s="17" t="s">
        <v>51</v>
      </c>
      <c r="J98" s="17" t="str">
        <f t="shared" si="11"/>
        <v>OK</v>
      </c>
      <c r="K98" s="17" t="str">
        <f t="shared" si="11"/>
        <v>OK</v>
      </c>
      <c r="L98" s="17" t="str">
        <f>IF('Data Sheet'!$B$9="NC-50","N/A","OK")</f>
        <v>OK</v>
      </c>
      <c r="M98" s="17" t="str">
        <f>IF('Data Sheet'!$B$9="NC-50","N/A","OK")</f>
        <v>OK</v>
      </c>
      <c r="N98" s="23" t="str">
        <f>IF(BO98&lt;&gt;"",
    IF(INT('Data Sheet'!$A$19)=INT('Data Sheet'!$B$19),
        --(INT('Data Sheet'!$A$19) &amp; "." &amp; BO98),
        IF(AND((--(INT('Data Sheet'!$A$19) &amp; "." &amp; BO98)&gt;=--('Data Sheet'!$A$19)), (--(INT('Data Sheet'!$A$19) &amp; "." &amp; BO98)&lt;=--('Data Sheet'!$B$19))),
            --(INT('Data Sheet'!$A$19) &amp; "." &amp; BO98),
            --(INT('Data Sheet'!$B$19) &amp; "." &amp; BO98)
        )
    ),
    IF(BN98&lt;&gt;"",
        IF(INT('Data Sheet'!$A$19)=INT('Data Sheet'!$B$19),
            --(INT('Data Sheet'!$A$19) &amp; "." &amp; LEFT(BN98,3)),
            IF(AND((--(INT('Data Sheet'!$A$19) &amp; "." &amp; LEFT(BN98,3))&gt;=--('Data Sheet'!$A$19)), (--(INT('Data Sheet'!$A$19) &amp; "." &amp; LEFT(BN98,3))&lt;=--('Data Sheet'!$B$19))),
                --(INT('Data Sheet'!$A$19) &amp; "." &amp; LEFT(BN98,3)),
                --(INT('Data Sheet'!$B$19) &amp; "." &amp; LEFT(BN98,3))
            )
        ),
        "OK"
    )
)</f>
        <v>OK</v>
      </c>
      <c r="O98" s="23" t="str">
        <f>IF(BP98&lt;&gt;"",
    IF(INT('Data Sheet'!$A$19)=INT('Data Sheet'!$B$19),
        --(INT('Data Sheet'!$A$19) &amp; "." &amp; BP98),
        IF(AND((--(INT('Data Sheet'!$A$19) &amp; "." &amp; BP98)&gt;=--('Data Sheet'!$A$19)), (--(INT('Data Sheet'!$A$19) &amp; "." &amp; BP98)&lt;=--('Data Sheet'!$B$19))),
            --(INT('Data Sheet'!$A$19) &amp; "." &amp; BP98),
            --(INT('Data Sheet'!$B$19) &amp; "." &amp; BP98)
        )
    ),
    IF(BN98&lt;&gt;"",
        IF(INT('Data Sheet'!$A$19)=INT('Data Sheet'!$B$19),
            --(INT('Data Sheet'!$A$19) &amp; "." &amp; RIGHT(BN98,3)),
            IF(AND((--(INT('Data Sheet'!$A$19) &amp; "." &amp; RIGHT(BN98,3))&gt;=--('Data Sheet'!$A$19)), (--(INT('Data Sheet'!$A$19) &amp; "." &amp; RIGHT(BN98,3))&lt;=--('Data Sheet'!$B$19))),
                --(INT('Data Sheet'!$A$19) &amp; "." &amp; RIGHT(BN98,3)),
                --(INT('Data Sheet'!$B$19) &amp; "." &amp; RIGHT(BN98,3))
            )
        ),
        "OK"
    )
)</f>
        <v>OK</v>
      </c>
      <c r="P98" s="23" t="str">
        <f>IF(BR98&lt;&gt;"",
    IF(INT('Data Sheet'!$A$19)=INT('Data Sheet'!$B$15),
        --(INT('Data Sheet'!$A$15) &amp; "." &amp; BR98),
        IF(AND((--(INT('Data Sheet'!$A$15) &amp; "." &amp; BR98)&gt;=--('Data Sheet'!$A$15)), (--(INT('Data Sheet'!$A$15) &amp; "." &amp; BR98)&lt;=--('Data Sheet'!$B$15))),
            --(INT('Data Sheet'!$A$15) &amp; "." &amp; BR98),
            --(INT('Data Sheet'!$B$15) &amp; "." &amp; BR98)
        )
    ),
    IF(BQ98&lt;&gt;"",
        IF(INT('Data Sheet'!$A$15)=INT('Data Sheet'!$B$15),
            --(INT('Data Sheet'!$A$15) &amp; "." &amp; LEFT(BQ98,3)),
            IF(AND((--(INT('Data Sheet'!$A$15) &amp; "." &amp; LEFT(BQ98,3))&gt;=--('Data Sheet'!$A$15)), (--(INT('Data Sheet'!$A$15) &amp; "." &amp; LEFT(BQ98,3))&lt;=--('Data Sheet'!$B$15))),
                --(INT('Data Sheet'!$A$15) &amp; "." &amp; LEFT(BQ98,3)),
                --(INT('Data Sheet'!$B$15) &amp; "." &amp; LEFT(BQ98,3))
            )
        ),
        "OK"
    )
)</f>
        <v>OK</v>
      </c>
      <c r="Q98" s="23" t="str">
        <f>IF(BS98&lt;&gt;"",
    IF(INT('Data Sheet'!$A$19)=INT('Data Sheet'!$B$15),
        --(INT('Data Sheet'!$A$15) &amp; "." &amp; BS98),
        IF(AND((--(INT('Data Sheet'!$A$15) &amp; "." &amp; BS98)&gt;=--('Data Sheet'!$A$15)), (--(INT('Data Sheet'!$A$15) &amp; "." &amp; BS98)&lt;=--('Data Sheet'!$B$15))),
            --(INT('Data Sheet'!$A$15) &amp; "." &amp; BS98),
            --(INT('Data Sheet'!$B$15) &amp; "." &amp; BS98)
        )
    ),
    IF(BQ98&lt;&gt;"",
        IF(INT('Data Sheet'!$A$15)=INT('Data Sheet'!$B$15),
            --(INT('Data Sheet'!$A$15) &amp; "." &amp; RIGHT(BQ98,3)),
            IF(AND((--(INT('Data Sheet'!$A$15) &amp; "." &amp; RIGHT(BQ98,3))&gt;=--('Data Sheet'!$A$15)), (--(INT('Data Sheet'!$A$15) &amp; "." &amp; RIGHT(BQ98,3))&lt;=--('Data Sheet'!$B$15))),
                --(INT('Data Sheet'!$A$15) &amp; "." &amp; RIGHT(BQ98,3)),
                --(INT('Data Sheet'!$B$15) &amp; "." &amp; RIGHT(BQ98,3))
            )
        ),
        "OK"
    )
)</f>
        <v>OK</v>
      </c>
      <c r="R98" s="20"/>
      <c r="S98" s="20"/>
      <c r="T98" s="20"/>
      <c r="U98" s="20"/>
      <c r="V98" s="20"/>
      <c r="W98" s="20"/>
      <c r="X98" s="20"/>
      <c r="Y98" s="20"/>
      <c r="Z98" s="20"/>
      <c r="AA98" s="55"/>
      <c r="AB98" s="55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1"/>
      <c r="AR98" s="21"/>
      <c r="AS98" s="21"/>
      <c r="AT98" s="21"/>
      <c r="AU98" s="21"/>
      <c r="AV98" s="21"/>
      <c r="AW98" s="22"/>
      <c r="AX98" s="99"/>
      <c r="AY98" s="20"/>
      <c r="AZ98" s="20"/>
      <c r="BA98" s="22"/>
      <c r="BC98" s="80"/>
      <c r="BD98" s="80"/>
      <c r="BE98" s="80"/>
      <c r="BF98" s="80"/>
      <c r="BG98" s="2" t="str">
        <f t="shared" si="8"/>
        <v/>
      </c>
      <c r="BH98" s="78">
        <f t="shared" si="7"/>
        <v>0</v>
      </c>
    </row>
    <row r="99" spans="2:60" x14ac:dyDescent="0.2">
      <c r="B99" s="14">
        <f t="shared" si="9"/>
        <v>91</v>
      </c>
      <c r="C99" s="15" t="str">
        <f>CONCATENATE('Data Sheet'!$B$8,'Data Sheet'!$G$2)</f>
        <v>" HWDP</v>
      </c>
      <c r="D99" s="95" t="str">
        <f t="shared" si="10"/>
        <v/>
      </c>
      <c r="E99" s="15" t="str">
        <f>IF('Sum HWDP'!$D$10="TH-Hill DS-1 Vol 3 CAT 2: Clean and Visual Ends only","N/A","OK")</f>
        <v>OK</v>
      </c>
      <c r="F99" s="15" t="str">
        <f>IF('Sum HWDP'!$D$10="TH-Hill DS-1 Vol 3 CAT 2: Clean and Visual Ends only","N/A","OK")</f>
        <v>OK</v>
      </c>
      <c r="G99" s="17"/>
      <c r="H99" s="17"/>
      <c r="I99" s="17" t="s">
        <v>51</v>
      </c>
      <c r="J99" s="17" t="str">
        <f t="shared" si="11"/>
        <v>OK</v>
      </c>
      <c r="K99" s="17" t="str">
        <f t="shared" si="11"/>
        <v>OK</v>
      </c>
      <c r="L99" s="17" t="str">
        <f>IF('Data Sheet'!$B$9="NC-50","N/A","OK")</f>
        <v>OK</v>
      </c>
      <c r="M99" s="17" t="str">
        <f>IF('Data Sheet'!$B$9="NC-50","N/A","OK")</f>
        <v>OK</v>
      </c>
      <c r="N99" s="23" t="str">
        <f>IF(BO99&lt;&gt;"",
    IF(INT('Data Sheet'!$A$19)=INT('Data Sheet'!$B$19),
        --(INT('Data Sheet'!$A$19) &amp; "." &amp; BO99),
        IF(AND((--(INT('Data Sheet'!$A$19) &amp; "." &amp; BO99)&gt;=--('Data Sheet'!$A$19)), (--(INT('Data Sheet'!$A$19) &amp; "." &amp; BO99)&lt;=--('Data Sheet'!$B$19))),
            --(INT('Data Sheet'!$A$19) &amp; "." &amp; BO99),
            --(INT('Data Sheet'!$B$19) &amp; "." &amp; BO99)
        )
    ),
    IF(BN99&lt;&gt;"",
        IF(INT('Data Sheet'!$A$19)=INT('Data Sheet'!$B$19),
            --(INT('Data Sheet'!$A$19) &amp; "." &amp; LEFT(BN99,3)),
            IF(AND((--(INT('Data Sheet'!$A$19) &amp; "." &amp; LEFT(BN99,3))&gt;=--('Data Sheet'!$A$19)), (--(INT('Data Sheet'!$A$19) &amp; "." &amp; LEFT(BN99,3))&lt;=--('Data Sheet'!$B$19))),
                --(INT('Data Sheet'!$A$19) &amp; "." &amp; LEFT(BN99,3)),
                --(INT('Data Sheet'!$B$19) &amp; "." &amp; LEFT(BN99,3))
            )
        ),
        "OK"
    )
)</f>
        <v>OK</v>
      </c>
      <c r="O99" s="23" t="str">
        <f>IF(BP99&lt;&gt;"",
    IF(INT('Data Sheet'!$A$19)=INT('Data Sheet'!$B$19),
        --(INT('Data Sheet'!$A$19) &amp; "." &amp; BP99),
        IF(AND((--(INT('Data Sheet'!$A$19) &amp; "." &amp; BP99)&gt;=--('Data Sheet'!$A$19)), (--(INT('Data Sheet'!$A$19) &amp; "." &amp; BP99)&lt;=--('Data Sheet'!$B$19))),
            --(INT('Data Sheet'!$A$19) &amp; "." &amp; BP99),
            --(INT('Data Sheet'!$B$19) &amp; "." &amp; BP99)
        )
    ),
    IF(BN99&lt;&gt;"",
        IF(INT('Data Sheet'!$A$19)=INT('Data Sheet'!$B$19),
            --(INT('Data Sheet'!$A$19) &amp; "." &amp; RIGHT(BN99,3)),
            IF(AND((--(INT('Data Sheet'!$A$19) &amp; "." &amp; RIGHT(BN99,3))&gt;=--('Data Sheet'!$A$19)), (--(INT('Data Sheet'!$A$19) &amp; "." &amp; RIGHT(BN99,3))&lt;=--('Data Sheet'!$B$19))),
                --(INT('Data Sheet'!$A$19) &amp; "." &amp; RIGHT(BN99,3)),
                --(INT('Data Sheet'!$B$19) &amp; "." &amp; RIGHT(BN99,3))
            )
        ),
        "OK"
    )
)</f>
        <v>OK</v>
      </c>
      <c r="P99" s="23" t="str">
        <f>IF(BR99&lt;&gt;"",
    IF(INT('Data Sheet'!$A$19)=INT('Data Sheet'!$B$15),
        --(INT('Data Sheet'!$A$15) &amp; "." &amp; BR99),
        IF(AND((--(INT('Data Sheet'!$A$15) &amp; "." &amp; BR99)&gt;=--('Data Sheet'!$A$15)), (--(INT('Data Sheet'!$A$15) &amp; "." &amp; BR99)&lt;=--('Data Sheet'!$B$15))),
            --(INT('Data Sheet'!$A$15) &amp; "." &amp; BR99),
            --(INT('Data Sheet'!$B$15) &amp; "." &amp; BR99)
        )
    ),
    IF(BQ99&lt;&gt;"",
        IF(INT('Data Sheet'!$A$15)=INT('Data Sheet'!$B$15),
            --(INT('Data Sheet'!$A$15) &amp; "." &amp; LEFT(BQ99,3)),
            IF(AND((--(INT('Data Sheet'!$A$15) &amp; "." &amp; LEFT(BQ99,3))&gt;=--('Data Sheet'!$A$15)), (--(INT('Data Sheet'!$A$15) &amp; "." &amp; LEFT(BQ99,3))&lt;=--('Data Sheet'!$B$15))),
                --(INT('Data Sheet'!$A$15) &amp; "." &amp; LEFT(BQ99,3)),
                --(INT('Data Sheet'!$B$15) &amp; "." &amp; LEFT(BQ99,3))
            )
        ),
        "OK"
    )
)</f>
        <v>OK</v>
      </c>
      <c r="Q99" s="23" t="str">
        <f>IF(BS99&lt;&gt;"",
    IF(INT('Data Sheet'!$A$19)=INT('Data Sheet'!$B$15),
        --(INT('Data Sheet'!$A$15) &amp; "." &amp; BS99),
        IF(AND((--(INT('Data Sheet'!$A$15) &amp; "." &amp; BS99)&gt;=--('Data Sheet'!$A$15)), (--(INT('Data Sheet'!$A$15) &amp; "." &amp; BS99)&lt;=--('Data Sheet'!$B$15))),
            --(INT('Data Sheet'!$A$15) &amp; "." &amp; BS99),
            --(INT('Data Sheet'!$B$15) &amp; "." &amp; BS99)
        )
    ),
    IF(BQ99&lt;&gt;"",
        IF(INT('Data Sheet'!$A$15)=INT('Data Sheet'!$B$15),
            --(INT('Data Sheet'!$A$15) &amp; "." &amp; RIGHT(BQ99,3)),
            IF(AND((--(INT('Data Sheet'!$A$15) &amp; "." &amp; RIGHT(BQ99,3))&gt;=--('Data Sheet'!$A$15)), (--(INT('Data Sheet'!$A$15) &amp; "." &amp; RIGHT(BQ99,3))&lt;=--('Data Sheet'!$B$15))),
                --(INT('Data Sheet'!$A$15) &amp; "." &amp; RIGHT(BQ99,3)),
                --(INT('Data Sheet'!$B$15) &amp; "." &amp; RIGHT(BQ99,3))
            )
        ),
        "OK"
    )
)</f>
        <v>OK</v>
      </c>
      <c r="R99" s="20"/>
      <c r="S99" s="20"/>
      <c r="T99" s="20"/>
      <c r="U99" s="20"/>
      <c r="V99" s="20"/>
      <c r="W99" s="20"/>
      <c r="X99" s="20"/>
      <c r="Y99" s="20"/>
      <c r="Z99" s="20"/>
      <c r="AA99" s="55"/>
      <c r="AB99" s="55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1"/>
      <c r="AR99" s="21"/>
      <c r="AS99" s="21"/>
      <c r="AT99" s="21"/>
      <c r="AU99" s="21"/>
      <c r="AV99" s="21"/>
      <c r="AW99" s="22"/>
      <c r="AX99" s="99"/>
      <c r="AY99" s="20"/>
      <c r="AZ99" s="20"/>
      <c r="BA99" s="22"/>
      <c r="BC99" s="80"/>
      <c r="BD99" s="80"/>
      <c r="BE99" s="80"/>
      <c r="BF99" s="80"/>
      <c r="BG99" s="2" t="str">
        <f t="shared" si="8"/>
        <v/>
      </c>
      <c r="BH99" s="78">
        <f t="shared" si="7"/>
        <v>0</v>
      </c>
    </row>
    <row r="100" spans="2:60" x14ac:dyDescent="0.2">
      <c r="B100" s="14">
        <f t="shared" si="9"/>
        <v>92</v>
      </c>
      <c r="C100" s="15" t="str">
        <f>CONCATENATE('Data Sheet'!$B$8,'Data Sheet'!$G$2)</f>
        <v>" HWDP</v>
      </c>
      <c r="D100" s="95" t="str">
        <f t="shared" si="10"/>
        <v/>
      </c>
      <c r="E100" s="15" t="str">
        <f>IF('Sum HWDP'!$D$10="TH-Hill DS-1 Vol 3 CAT 2: Clean and Visual Ends only","N/A","OK")</f>
        <v>OK</v>
      </c>
      <c r="F100" s="15" t="str">
        <f>IF('Sum HWDP'!$D$10="TH-Hill DS-1 Vol 3 CAT 2: Clean and Visual Ends only","N/A","OK")</f>
        <v>OK</v>
      </c>
      <c r="G100" s="17"/>
      <c r="H100" s="17"/>
      <c r="I100" s="17" t="s">
        <v>51</v>
      </c>
      <c r="J100" s="17" t="str">
        <f t="shared" si="11"/>
        <v>OK</v>
      </c>
      <c r="K100" s="17" t="str">
        <f t="shared" si="11"/>
        <v>OK</v>
      </c>
      <c r="L100" s="17" t="str">
        <f>IF('Data Sheet'!$B$9="NC-50","N/A","OK")</f>
        <v>OK</v>
      </c>
      <c r="M100" s="17" t="str">
        <f>IF('Data Sheet'!$B$9="NC-50","N/A","OK")</f>
        <v>OK</v>
      </c>
      <c r="N100" s="23" t="str">
        <f>IF(BO100&lt;&gt;"",
    IF(INT('Data Sheet'!$A$19)=INT('Data Sheet'!$B$19),
        --(INT('Data Sheet'!$A$19) &amp; "." &amp; BO100),
        IF(AND((--(INT('Data Sheet'!$A$19) &amp; "." &amp; BO100)&gt;=--('Data Sheet'!$A$19)), (--(INT('Data Sheet'!$A$19) &amp; "." &amp; BO100)&lt;=--('Data Sheet'!$B$19))),
            --(INT('Data Sheet'!$A$19) &amp; "." &amp; BO100),
            --(INT('Data Sheet'!$B$19) &amp; "." &amp; BO100)
        )
    ),
    IF(BN100&lt;&gt;"",
        IF(INT('Data Sheet'!$A$19)=INT('Data Sheet'!$B$19),
            --(INT('Data Sheet'!$A$19) &amp; "." &amp; LEFT(BN100,3)),
            IF(AND((--(INT('Data Sheet'!$A$19) &amp; "." &amp; LEFT(BN100,3))&gt;=--('Data Sheet'!$A$19)), (--(INT('Data Sheet'!$A$19) &amp; "." &amp; LEFT(BN100,3))&lt;=--('Data Sheet'!$B$19))),
                --(INT('Data Sheet'!$A$19) &amp; "." &amp; LEFT(BN100,3)),
                --(INT('Data Sheet'!$B$19) &amp; "." &amp; LEFT(BN100,3))
            )
        ),
        "OK"
    )
)</f>
        <v>OK</v>
      </c>
      <c r="O100" s="23" t="str">
        <f>IF(BP100&lt;&gt;"",
    IF(INT('Data Sheet'!$A$19)=INT('Data Sheet'!$B$19),
        --(INT('Data Sheet'!$A$19) &amp; "." &amp; BP100),
        IF(AND((--(INT('Data Sheet'!$A$19) &amp; "." &amp; BP100)&gt;=--('Data Sheet'!$A$19)), (--(INT('Data Sheet'!$A$19) &amp; "." &amp; BP100)&lt;=--('Data Sheet'!$B$19))),
            --(INT('Data Sheet'!$A$19) &amp; "." &amp; BP100),
            --(INT('Data Sheet'!$B$19) &amp; "." &amp; BP100)
        )
    ),
    IF(BN100&lt;&gt;"",
        IF(INT('Data Sheet'!$A$19)=INT('Data Sheet'!$B$19),
            --(INT('Data Sheet'!$A$19) &amp; "." &amp; RIGHT(BN100,3)),
            IF(AND((--(INT('Data Sheet'!$A$19) &amp; "." &amp; RIGHT(BN100,3))&gt;=--('Data Sheet'!$A$19)), (--(INT('Data Sheet'!$A$19) &amp; "." &amp; RIGHT(BN100,3))&lt;=--('Data Sheet'!$B$19))),
                --(INT('Data Sheet'!$A$19) &amp; "." &amp; RIGHT(BN100,3)),
                --(INT('Data Sheet'!$B$19) &amp; "." &amp; RIGHT(BN100,3))
            )
        ),
        "OK"
    )
)</f>
        <v>OK</v>
      </c>
      <c r="P100" s="23" t="str">
        <f>IF(BR100&lt;&gt;"",
    IF(INT('Data Sheet'!$A$19)=INT('Data Sheet'!$B$15),
        --(INT('Data Sheet'!$A$15) &amp; "." &amp; BR100),
        IF(AND((--(INT('Data Sheet'!$A$15) &amp; "." &amp; BR100)&gt;=--('Data Sheet'!$A$15)), (--(INT('Data Sheet'!$A$15) &amp; "." &amp; BR100)&lt;=--('Data Sheet'!$B$15))),
            --(INT('Data Sheet'!$A$15) &amp; "." &amp; BR100),
            --(INT('Data Sheet'!$B$15) &amp; "." &amp; BR100)
        )
    ),
    IF(BQ100&lt;&gt;"",
        IF(INT('Data Sheet'!$A$15)=INT('Data Sheet'!$B$15),
            --(INT('Data Sheet'!$A$15) &amp; "." &amp; LEFT(BQ100,3)),
            IF(AND((--(INT('Data Sheet'!$A$15) &amp; "." &amp; LEFT(BQ100,3))&gt;=--('Data Sheet'!$A$15)), (--(INT('Data Sheet'!$A$15) &amp; "." &amp; LEFT(BQ100,3))&lt;=--('Data Sheet'!$B$15))),
                --(INT('Data Sheet'!$A$15) &amp; "." &amp; LEFT(BQ100,3)),
                --(INT('Data Sheet'!$B$15) &amp; "." &amp; LEFT(BQ100,3))
            )
        ),
        "OK"
    )
)</f>
        <v>OK</v>
      </c>
      <c r="Q100" s="23" t="str">
        <f>IF(BS100&lt;&gt;"",
    IF(INT('Data Sheet'!$A$19)=INT('Data Sheet'!$B$15),
        --(INT('Data Sheet'!$A$15) &amp; "." &amp; BS100),
        IF(AND((--(INT('Data Sheet'!$A$15) &amp; "." &amp; BS100)&gt;=--('Data Sheet'!$A$15)), (--(INT('Data Sheet'!$A$15) &amp; "." &amp; BS100)&lt;=--('Data Sheet'!$B$15))),
            --(INT('Data Sheet'!$A$15) &amp; "." &amp; BS100),
            --(INT('Data Sheet'!$B$15) &amp; "." &amp; BS100)
        )
    ),
    IF(BQ100&lt;&gt;"",
        IF(INT('Data Sheet'!$A$15)=INT('Data Sheet'!$B$15),
            --(INT('Data Sheet'!$A$15) &amp; "." &amp; RIGHT(BQ100,3)),
            IF(AND((--(INT('Data Sheet'!$A$15) &amp; "." &amp; RIGHT(BQ100,3))&gt;=--('Data Sheet'!$A$15)), (--(INT('Data Sheet'!$A$15) &amp; "." &amp; RIGHT(BQ100,3))&lt;=--('Data Sheet'!$B$15))),
                --(INT('Data Sheet'!$A$15) &amp; "." &amp; RIGHT(BQ100,3)),
                --(INT('Data Sheet'!$B$15) &amp; "." &amp; RIGHT(BQ100,3))
            )
        ),
        "OK"
    )
)</f>
        <v>OK</v>
      </c>
      <c r="R100" s="20"/>
      <c r="S100" s="20"/>
      <c r="T100" s="20"/>
      <c r="U100" s="20"/>
      <c r="V100" s="20"/>
      <c r="W100" s="20"/>
      <c r="X100" s="20"/>
      <c r="Y100" s="20"/>
      <c r="Z100" s="20"/>
      <c r="AA100" s="55"/>
      <c r="AB100" s="55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1"/>
      <c r="AR100" s="21"/>
      <c r="AS100" s="21"/>
      <c r="AT100" s="21"/>
      <c r="AU100" s="21"/>
      <c r="AV100" s="21"/>
      <c r="AW100" s="22"/>
      <c r="AX100" s="99"/>
      <c r="AY100" s="20"/>
      <c r="AZ100" s="20"/>
      <c r="BA100" s="22"/>
      <c r="BC100" s="80"/>
      <c r="BD100" s="80"/>
      <c r="BE100" s="80"/>
      <c r="BF100" s="80"/>
      <c r="BG100" s="2" t="str">
        <f t="shared" si="8"/>
        <v/>
      </c>
      <c r="BH100" s="78">
        <f t="shared" si="7"/>
        <v>0</v>
      </c>
    </row>
    <row r="101" spans="2:60" x14ac:dyDescent="0.2">
      <c r="B101" s="14">
        <f t="shared" si="9"/>
        <v>93</v>
      </c>
      <c r="C101" s="15" t="str">
        <f>CONCATENATE('Data Sheet'!$B$8,'Data Sheet'!$G$2)</f>
        <v>" HWDP</v>
      </c>
      <c r="D101" s="95" t="str">
        <f t="shared" si="10"/>
        <v/>
      </c>
      <c r="E101" s="15" t="str">
        <f>IF('Sum HWDP'!$D$10="TH-Hill DS-1 Vol 3 CAT 2: Clean and Visual Ends only","N/A","OK")</f>
        <v>OK</v>
      </c>
      <c r="F101" s="15" t="str">
        <f>IF('Sum HWDP'!$D$10="TH-Hill DS-1 Vol 3 CAT 2: Clean and Visual Ends only","N/A","OK")</f>
        <v>OK</v>
      </c>
      <c r="G101" s="17"/>
      <c r="H101" s="17"/>
      <c r="I101" s="17" t="s">
        <v>51</v>
      </c>
      <c r="J101" s="17" t="str">
        <f t="shared" si="11"/>
        <v>OK</v>
      </c>
      <c r="K101" s="17" t="str">
        <f t="shared" si="11"/>
        <v>OK</v>
      </c>
      <c r="L101" s="17" t="str">
        <f>IF('Data Sheet'!$B$9="NC-50","N/A","OK")</f>
        <v>OK</v>
      </c>
      <c r="M101" s="17" t="str">
        <f>IF('Data Sheet'!$B$9="NC-50","N/A","OK")</f>
        <v>OK</v>
      </c>
      <c r="N101" s="23" t="str">
        <f>IF(BO101&lt;&gt;"",
    IF(INT('Data Sheet'!$A$19)=INT('Data Sheet'!$B$19),
        --(INT('Data Sheet'!$A$19) &amp; "." &amp; BO101),
        IF(AND((--(INT('Data Sheet'!$A$19) &amp; "." &amp; BO101)&gt;=--('Data Sheet'!$A$19)), (--(INT('Data Sheet'!$A$19) &amp; "." &amp; BO101)&lt;=--('Data Sheet'!$B$19))),
            --(INT('Data Sheet'!$A$19) &amp; "." &amp; BO101),
            --(INT('Data Sheet'!$B$19) &amp; "." &amp; BO101)
        )
    ),
    IF(BN101&lt;&gt;"",
        IF(INT('Data Sheet'!$A$19)=INT('Data Sheet'!$B$19),
            --(INT('Data Sheet'!$A$19) &amp; "." &amp; LEFT(BN101,3)),
            IF(AND((--(INT('Data Sheet'!$A$19) &amp; "." &amp; LEFT(BN101,3))&gt;=--('Data Sheet'!$A$19)), (--(INT('Data Sheet'!$A$19) &amp; "." &amp; LEFT(BN101,3))&lt;=--('Data Sheet'!$B$19))),
                --(INT('Data Sheet'!$A$19) &amp; "." &amp; LEFT(BN101,3)),
                --(INT('Data Sheet'!$B$19) &amp; "." &amp; LEFT(BN101,3))
            )
        ),
        "OK"
    )
)</f>
        <v>OK</v>
      </c>
      <c r="O101" s="23" t="str">
        <f>IF(BP101&lt;&gt;"",
    IF(INT('Data Sheet'!$A$19)=INT('Data Sheet'!$B$19),
        --(INT('Data Sheet'!$A$19) &amp; "." &amp; BP101),
        IF(AND((--(INT('Data Sheet'!$A$19) &amp; "." &amp; BP101)&gt;=--('Data Sheet'!$A$19)), (--(INT('Data Sheet'!$A$19) &amp; "." &amp; BP101)&lt;=--('Data Sheet'!$B$19))),
            --(INT('Data Sheet'!$A$19) &amp; "." &amp; BP101),
            --(INT('Data Sheet'!$B$19) &amp; "." &amp; BP101)
        )
    ),
    IF(BN101&lt;&gt;"",
        IF(INT('Data Sheet'!$A$19)=INT('Data Sheet'!$B$19),
            --(INT('Data Sheet'!$A$19) &amp; "." &amp; RIGHT(BN101,3)),
            IF(AND((--(INT('Data Sheet'!$A$19) &amp; "." &amp; RIGHT(BN101,3))&gt;=--('Data Sheet'!$A$19)), (--(INT('Data Sheet'!$A$19) &amp; "." &amp; RIGHT(BN101,3))&lt;=--('Data Sheet'!$B$19))),
                --(INT('Data Sheet'!$A$19) &amp; "." &amp; RIGHT(BN101,3)),
                --(INT('Data Sheet'!$B$19) &amp; "." &amp; RIGHT(BN101,3))
            )
        ),
        "OK"
    )
)</f>
        <v>OK</v>
      </c>
      <c r="P101" s="23" t="str">
        <f>IF(BR101&lt;&gt;"",
    IF(INT('Data Sheet'!$A$19)=INT('Data Sheet'!$B$15),
        --(INT('Data Sheet'!$A$15) &amp; "." &amp; BR101),
        IF(AND((--(INT('Data Sheet'!$A$15) &amp; "." &amp; BR101)&gt;=--('Data Sheet'!$A$15)), (--(INT('Data Sheet'!$A$15) &amp; "." &amp; BR101)&lt;=--('Data Sheet'!$B$15))),
            --(INT('Data Sheet'!$A$15) &amp; "." &amp; BR101),
            --(INT('Data Sheet'!$B$15) &amp; "." &amp; BR101)
        )
    ),
    IF(BQ101&lt;&gt;"",
        IF(INT('Data Sheet'!$A$15)=INT('Data Sheet'!$B$15),
            --(INT('Data Sheet'!$A$15) &amp; "." &amp; LEFT(BQ101,3)),
            IF(AND((--(INT('Data Sheet'!$A$15) &amp; "." &amp; LEFT(BQ101,3))&gt;=--('Data Sheet'!$A$15)), (--(INT('Data Sheet'!$A$15) &amp; "." &amp; LEFT(BQ101,3))&lt;=--('Data Sheet'!$B$15))),
                --(INT('Data Sheet'!$A$15) &amp; "." &amp; LEFT(BQ101,3)),
                --(INT('Data Sheet'!$B$15) &amp; "." &amp; LEFT(BQ101,3))
            )
        ),
        "OK"
    )
)</f>
        <v>OK</v>
      </c>
      <c r="Q101" s="23" t="str">
        <f>IF(BS101&lt;&gt;"",
    IF(INT('Data Sheet'!$A$19)=INT('Data Sheet'!$B$15),
        --(INT('Data Sheet'!$A$15) &amp; "." &amp; BS101),
        IF(AND((--(INT('Data Sheet'!$A$15) &amp; "." &amp; BS101)&gt;=--('Data Sheet'!$A$15)), (--(INT('Data Sheet'!$A$15) &amp; "." &amp; BS101)&lt;=--('Data Sheet'!$B$15))),
            --(INT('Data Sheet'!$A$15) &amp; "." &amp; BS101),
            --(INT('Data Sheet'!$B$15) &amp; "." &amp; BS101)
        )
    ),
    IF(BQ101&lt;&gt;"",
        IF(INT('Data Sheet'!$A$15)=INT('Data Sheet'!$B$15),
            --(INT('Data Sheet'!$A$15) &amp; "." &amp; RIGHT(BQ101,3)),
            IF(AND((--(INT('Data Sheet'!$A$15) &amp; "." &amp; RIGHT(BQ101,3))&gt;=--('Data Sheet'!$A$15)), (--(INT('Data Sheet'!$A$15) &amp; "." &amp; RIGHT(BQ101,3))&lt;=--('Data Sheet'!$B$15))),
                --(INT('Data Sheet'!$A$15) &amp; "." &amp; RIGHT(BQ101,3)),
                --(INT('Data Sheet'!$B$15) &amp; "." &amp; RIGHT(BQ101,3))
            )
        ),
        "OK"
    )
)</f>
        <v>OK</v>
      </c>
      <c r="R101" s="20"/>
      <c r="S101" s="20"/>
      <c r="T101" s="20"/>
      <c r="U101" s="20"/>
      <c r="V101" s="20"/>
      <c r="W101" s="20"/>
      <c r="X101" s="20"/>
      <c r="Y101" s="20"/>
      <c r="Z101" s="20"/>
      <c r="AA101" s="55"/>
      <c r="AB101" s="55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1"/>
      <c r="AR101" s="21"/>
      <c r="AS101" s="21"/>
      <c r="AT101" s="21"/>
      <c r="AU101" s="21"/>
      <c r="AV101" s="21"/>
      <c r="AW101" s="22"/>
      <c r="AX101" s="99"/>
      <c r="AY101" s="20"/>
      <c r="AZ101" s="20"/>
      <c r="BA101" s="22"/>
      <c r="BC101" s="80"/>
      <c r="BD101" s="80"/>
      <c r="BE101" s="80"/>
      <c r="BF101" s="80"/>
      <c r="BG101" s="2" t="str">
        <f t="shared" si="8"/>
        <v/>
      </c>
      <c r="BH101" s="78">
        <f t="shared" si="7"/>
        <v>0</v>
      </c>
    </row>
    <row r="102" spans="2:60" x14ac:dyDescent="0.2">
      <c r="B102" s="14">
        <f t="shared" si="9"/>
        <v>94</v>
      </c>
      <c r="C102" s="15" t="str">
        <f>CONCATENATE('Data Sheet'!$B$8,'Data Sheet'!$G$2)</f>
        <v>" HWDP</v>
      </c>
      <c r="D102" s="95" t="str">
        <f t="shared" si="10"/>
        <v/>
      </c>
      <c r="E102" s="15" t="str">
        <f>IF('Sum HWDP'!$D$10="TH-Hill DS-1 Vol 3 CAT 2: Clean and Visual Ends only","N/A","OK")</f>
        <v>OK</v>
      </c>
      <c r="F102" s="15" t="str">
        <f>IF('Sum HWDP'!$D$10="TH-Hill DS-1 Vol 3 CAT 2: Clean and Visual Ends only","N/A","OK")</f>
        <v>OK</v>
      </c>
      <c r="G102" s="17"/>
      <c r="H102" s="17"/>
      <c r="I102" s="17" t="s">
        <v>51</v>
      </c>
      <c r="J102" s="17" t="str">
        <f t="shared" si="11"/>
        <v>OK</v>
      </c>
      <c r="K102" s="17" t="str">
        <f t="shared" si="11"/>
        <v>OK</v>
      </c>
      <c r="L102" s="17" t="str">
        <f>IF('Data Sheet'!$B$9="NC-50","N/A","OK")</f>
        <v>OK</v>
      </c>
      <c r="M102" s="17" t="str">
        <f>IF('Data Sheet'!$B$9="NC-50","N/A","OK")</f>
        <v>OK</v>
      </c>
      <c r="N102" s="23" t="str">
        <f>IF(BO102&lt;&gt;"",
    IF(INT('Data Sheet'!$A$19)=INT('Data Sheet'!$B$19),
        --(INT('Data Sheet'!$A$19) &amp; "." &amp; BO102),
        IF(AND((--(INT('Data Sheet'!$A$19) &amp; "." &amp; BO102)&gt;=--('Data Sheet'!$A$19)), (--(INT('Data Sheet'!$A$19) &amp; "." &amp; BO102)&lt;=--('Data Sheet'!$B$19))),
            --(INT('Data Sheet'!$A$19) &amp; "." &amp; BO102),
            --(INT('Data Sheet'!$B$19) &amp; "." &amp; BO102)
        )
    ),
    IF(BN102&lt;&gt;"",
        IF(INT('Data Sheet'!$A$19)=INT('Data Sheet'!$B$19),
            --(INT('Data Sheet'!$A$19) &amp; "." &amp; LEFT(BN102,3)),
            IF(AND((--(INT('Data Sheet'!$A$19) &amp; "." &amp; LEFT(BN102,3))&gt;=--('Data Sheet'!$A$19)), (--(INT('Data Sheet'!$A$19) &amp; "." &amp; LEFT(BN102,3))&lt;=--('Data Sheet'!$B$19))),
                --(INT('Data Sheet'!$A$19) &amp; "." &amp; LEFT(BN102,3)),
                --(INT('Data Sheet'!$B$19) &amp; "." &amp; LEFT(BN102,3))
            )
        ),
        "OK"
    )
)</f>
        <v>OK</v>
      </c>
      <c r="O102" s="23" t="str">
        <f>IF(BP102&lt;&gt;"",
    IF(INT('Data Sheet'!$A$19)=INT('Data Sheet'!$B$19),
        --(INT('Data Sheet'!$A$19) &amp; "." &amp; BP102),
        IF(AND((--(INT('Data Sheet'!$A$19) &amp; "." &amp; BP102)&gt;=--('Data Sheet'!$A$19)), (--(INT('Data Sheet'!$A$19) &amp; "." &amp; BP102)&lt;=--('Data Sheet'!$B$19))),
            --(INT('Data Sheet'!$A$19) &amp; "." &amp; BP102),
            --(INT('Data Sheet'!$B$19) &amp; "." &amp; BP102)
        )
    ),
    IF(BN102&lt;&gt;"",
        IF(INT('Data Sheet'!$A$19)=INT('Data Sheet'!$B$19),
            --(INT('Data Sheet'!$A$19) &amp; "." &amp; RIGHT(BN102,3)),
            IF(AND((--(INT('Data Sheet'!$A$19) &amp; "." &amp; RIGHT(BN102,3))&gt;=--('Data Sheet'!$A$19)), (--(INT('Data Sheet'!$A$19) &amp; "." &amp; RIGHT(BN102,3))&lt;=--('Data Sheet'!$B$19))),
                --(INT('Data Sheet'!$A$19) &amp; "." &amp; RIGHT(BN102,3)),
                --(INT('Data Sheet'!$B$19) &amp; "." &amp; RIGHT(BN102,3))
            )
        ),
        "OK"
    )
)</f>
        <v>OK</v>
      </c>
      <c r="P102" s="23" t="str">
        <f>IF(BR102&lt;&gt;"",
    IF(INT('Data Sheet'!$A$19)=INT('Data Sheet'!$B$15),
        --(INT('Data Sheet'!$A$15) &amp; "." &amp; BR102),
        IF(AND((--(INT('Data Sheet'!$A$15) &amp; "." &amp; BR102)&gt;=--('Data Sheet'!$A$15)), (--(INT('Data Sheet'!$A$15) &amp; "." &amp; BR102)&lt;=--('Data Sheet'!$B$15))),
            --(INT('Data Sheet'!$A$15) &amp; "." &amp; BR102),
            --(INT('Data Sheet'!$B$15) &amp; "." &amp; BR102)
        )
    ),
    IF(BQ102&lt;&gt;"",
        IF(INT('Data Sheet'!$A$15)=INT('Data Sheet'!$B$15),
            --(INT('Data Sheet'!$A$15) &amp; "." &amp; LEFT(BQ102,3)),
            IF(AND((--(INT('Data Sheet'!$A$15) &amp; "." &amp; LEFT(BQ102,3))&gt;=--('Data Sheet'!$A$15)), (--(INT('Data Sheet'!$A$15) &amp; "." &amp; LEFT(BQ102,3))&lt;=--('Data Sheet'!$B$15))),
                --(INT('Data Sheet'!$A$15) &amp; "." &amp; LEFT(BQ102,3)),
                --(INT('Data Sheet'!$B$15) &amp; "." &amp; LEFT(BQ102,3))
            )
        ),
        "OK"
    )
)</f>
        <v>OK</v>
      </c>
      <c r="Q102" s="23" t="str">
        <f>IF(BS102&lt;&gt;"",
    IF(INT('Data Sheet'!$A$19)=INT('Data Sheet'!$B$15),
        --(INT('Data Sheet'!$A$15) &amp; "." &amp; BS102),
        IF(AND((--(INT('Data Sheet'!$A$15) &amp; "." &amp; BS102)&gt;=--('Data Sheet'!$A$15)), (--(INT('Data Sheet'!$A$15) &amp; "." &amp; BS102)&lt;=--('Data Sheet'!$B$15))),
            --(INT('Data Sheet'!$A$15) &amp; "." &amp; BS102),
            --(INT('Data Sheet'!$B$15) &amp; "." &amp; BS102)
        )
    ),
    IF(BQ102&lt;&gt;"",
        IF(INT('Data Sheet'!$A$15)=INT('Data Sheet'!$B$15),
            --(INT('Data Sheet'!$A$15) &amp; "." &amp; RIGHT(BQ102,3)),
            IF(AND((--(INT('Data Sheet'!$A$15) &amp; "." &amp; RIGHT(BQ102,3))&gt;=--('Data Sheet'!$A$15)), (--(INT('Data Sheet'!$A$15) &amp; "." &amp; RIGHT(BQ102,3))&lt;=--('Data Sheet'!$B$15))),
                --(INT('Data Sheet'!$A$15) &amp; "." &amp; RIGHT(BQ102,3)),
                --(INT('Data Sheet'!$B$15) &amp; "." &amp; RIGHT(BQ102,3))
            )
        ),
        "OK"
    )
)</f>
        <v>OK</v>
      </c>
      <c r="R102" s="20"/>
      <c r="S102" s="20"/>
      <c r="T102" s="20"/>
      <c r="U102" s="20"/>
      <c r="V102" s="20"/>
      <c r="W102" s="20"/>
      <c r="X102" s="20"/>
      <c r="Y102" s="20"/>
      <c r="Z102" s="20"/>
      <c r="AA102" s="55"/>
      <c r="AB102" s="55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1"/>
      <c r="AR102" s="21"/>
      <c r="AS102" s="21"/>
      <c r="AT102" s="21"/>
      <c r="AU102" s="21"/>
      <c r="AV102" s="21"/>
      <c r="AW102" s="22"/>
      <c r="AX102" s="99"/>
      <c r="AY102" s="20"/>
      <c r="AZ102" s="20"/>
      <c r="BA102" s="22"/>
      <c r="BC102" s="80"/>
      <c r="BD102" s="80"/>
      <c r="BE102" s="80"/>
      <c r="BF102" s="80"/>
      <c r="BG102" s="2" t="str">
        <f t="shared" si="8"/>
        <v/>
      </c>
      <c r="BH102" s="78">
        <f t="shared" si="7"/>
        <v>0</v>
      </c>
    </row>
    <row r="103" spans="2:60" x14ac:dyDescent="0.2">
      <c r="B103" s="14">
        <f t="shared" si="9"/>
        <v>95</v>
      </c>
      <c r="C103" s="15" t="str">
        <f>CONCATENATE('Data Sheet'!$B$8,'Data Sheet'!$G$2)</f>
        <v>" HWDP</v>
      </c>
      <c r="D103" s="95" t="str">
        <f t="shared" si="10"/>
        <v/>
      </c>
      <c r="E103" s="15" t="str">
        <f>IF('Sum HWDP'!$D$10="TH-Hill DS-1 Vol 3 CAT 2: Clean and Visual Ends only","N/A","OK")</f>
        <v>OK</v>
      </c>
      <c r="F103" s="15" t="str">
        <f>IF('Sum HWDP'!$D$10="TH-Hill DS-1 Vol 3 CAT 2: Clean and Visual Ends only","N/A","OK")</f>
        <v>OK</v>
      </c>
      <c r="G103" s="17"/>
      <c r="H103" s="17"/>
      <c r="I103" s="17" t="s">
        <v>51</v>
      </c>
      <c r="J103" s="17" t="str">
        <f t="shared" si="11"/>
        <v>OK</v>
      </c>
      <c r="K103" s="17" t="str">
        <f t="shared" si="11"/>
        <v>OK</v>
      </c>
      <c r="L103" s="17" t="str">
        <f>IF('Data Sheet'!$B$9="NC-50","N/A","OK")</f>
        <v>OK</v>
      </c>
      <c r="M103" s="17" t="str">
        <f>IF('Data Sheet'!$B$9="NC-50","N/A","OK")</f>
        <v>OK</v>
      </c>
      <c r="N103" s="23" t="str">
        <f>IF(BO103&lt;&gt;"",
    IF(INT('Data Sheet'!$A$19)=INT('Data Sheet'!$B$19),
        --(INT('Data Sheet'!$A$19) &amp; "." &amp; BO103),
        IF(AND((--(INT('Data Sheet'!$A$19) &amp; "." &amp; BO103)&gt;=--('Data Sheet'!$A$19)), (--(INT('Data Sheet'!$A$19) &amp; "." &amp; BO103)&lt;=--('Data Sheet'!$B$19))),
            --(INT('Data Sheet'!$A$19) &amp; "." &amp; BO103),
            --(INT('Data Sheet'!$B$19) &amp; "." &amp; BO103)
        )
    ),
    IF(BN103&lt;&gt;"",
        IF(INT('Data Sheet'!$A$19)=INT('Data Sheet'!$B$19),
            --(INT('Data Sheet'!$A$19) &amp; "." &amp; LEFT(BN103,3)),
            IF(AND((--(INT('Data Sheet'!$A$19) &amp; "." &amp; LEFT(BN103,3))&gt;=--('Data Sheet'!$A$19)), (--(INT('Data Sheet'!$A$19) &amp; "." &amp; LEFT(BN103,3))&lt;=--('Data Sheet'!$B$19))),
                --(INT('Data Sheet'!$A$19) &amp; "." &amp; LEFT(BN103,3)),
                --(INT('Data Sheet'!$B$19) &amp; "." &amp; LEFT(BN103,3))
            )
        ),
        "OK"
    )
)</f>
        <v>OK</v>
      </c>
      <c r="O103" s="23" t="str">
        <f>IF(BP103&lt;&gt;"",
    IF(INT('Data Sheet'!$A$19)=INT('Data Sheet'!$B$19),
        --(INT('Data Sheet'!$A$19) &amp; "." &amp; BP103),
        IF(AND((--(INT('Data Sheet'!$A$19) &amp; "." &amp; BP103)&gt;=--('Data Sheet'!$A$19)), (--(INT('Data Sheet'!$A$19) &amp; "." &amp; BP103)&lt;=--('Data Sheet'!$B$19))),
            --(INT('Data Sheet'!$A$19) &amp; "." &amp; BP103),
            --(INT('Data Sheet'!$B$19) &amp; "." &amp; BP103)
        )
    ),
    IF(BN103&lt;&gt;"",
        IF(INT('Data Sheet'!$A$19)=INT('Data Sheet'!$B$19),
            --(INT('Data Sheet'!$A$19) &amp; "." &amp; RIGHT(BN103,3)),
            IF(AND((--(INT('Data Sheet'!$A$19) &amp; "." &amp; RIGHT(BN103,3))&gt;=--('Data Sheet'!$A$19)), (--(INT('Data Sheet'!$A$19) &amp; "." &amp; RIGHT(BN103,3))&lt;=--('Data Sheet'!$B$19))),
                --(INT('Data Sheet'!$A$19) &amp; "." &amp; RIGHT(BN103,3)),
                --(INT('Data Sheet'!$B$19) &amp; "." &amp; RIGHT(BN103,3))
            )
        ),
        "OK"
    )
)</f>
        <v>OK</v>
      </c>
      <c r="P103" s="23" t="str">
        <f>IF(BR103&lt;&gt;"",
    IF(INT('Data Sheet'!$A$19)=INT('Data Sheet'!$B$15),
        --(INT('Data Sheet'!$A$15) &amp; "." &amp; BR103),
        IF(AND((--(INT('Data Sheet'!$A$15) &amp; "." &amp; BR103)&gt;=--('Data Sheet'!$A$15)), (--(INT('Data Sheet'!$A$15) &amp; "." &amp; BR103)&lt;=--('Data Sheet'!$B$15))),
            --(INT('Data Sheet'!$A$15) &amp; "." &amp; BR103),
            --(INT('Data Sheet'!$B$15) &amp; "." &amp; BR103)
        )
    ),
    IF(BQ103&lt;&gt;"",
        IF(INT('Data Sheet'!$A$15)=INT('Data Sheet'!$B$15),
            --(INT('Data Sheet'!$A$15) &amp; "." &amp; LEFT(BQ103,3)),
            IF(AND((--(INT('Data Sheet'!$A$15) &amp; "." &amp; LEFT(BQ103,3))&gt;=--('Data Sheet'!$A$15)), (--(INT('Data Sheet'!$A$15) &amp; "." &amp; LEFT(BQ103,3))&lt;=--('Data Sheet'!$B$15))),
                --(INT('Data Sheet'!$A$15) &amp; "." &amp; LEFT(BQ103,3)),
                --(INT('Data Sheet'!$B$15) &amp; "." &amp; LEFT(BQ103,3))
            )
        ),
        "OK"
    )
)</f>
        <v>OK</v>
      </c>
      <c r="Q103" s="23" t="str">
        <f>IF(BS103&lt;&gt;"",
    IF(INT('Data Sheet'!$A$19)=INT('Data Sheet'!$B$15),
        --(INT('Data Sheet'!$A$15) &amp; "." &amp; BS103),
        IF(AND((--(INT('Data Sheet'!$A$15) &amp; "." &amp; BS103)&gt;=--('Data Sheet'!$A$15)), (--(INT('Data Sheet'!$A$15) &amp; "." &amp; BS103)&lt;=--('Data Sheet'!$B$15))),
            --(INT('Data Sheet'!$A$15) &amp; "." &amp; BS103),
            --(INT('Data Sheet'!$B$15) &amp; "." &amp; BS103)
        )
    ),
    IF(BQ103&lt;&gt;"",
        IF(INT('Data Sheet'!$A$15)=INT('Data Sheet'!$B$15),
            --(INT('Data Sheet'!$A$15) &amp; "." &amp; RIGHT(BQ103,3)),
            IF(AND((--(INT('Data Sheet'!$A$15) &amp; "." &amp; RIGHT(BQ103,3))&gt;=--('Data Sheet'!$A$15)), (--(INT('Data Sheet'!$A$15) &amp; "." &amp; RIGHT(BQ103,3))&lt;=--('Data Sheet'!$B$15))),
                --(INT('Data Sheet'!$A$15) &amp; "." &amp; RIGHT(BQ103,3)),
                --(INT('Data Sheet'!$B$15) &amp; "." &amp; RIGHT(BQ103,3))
            )
        ),
        "OK"
    )
)</f>
        <v>OK</v>
      </c>
      <c r="R103" s="20"/>
      <c r="S103" s="20"/>
      <c r="T103" s="20"/>
      <c r="U103" s="20"/>
      <c r="V103" s="20"/>
      <c r="W103" s="20"/>
      <c r="X103" s="20"/>
      <c r="Y103" s="20"/>
      <c r="Z103" s="20"/>
      <c r="AA103" s="55"/>
      <c r="AB103" s="55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1"/>
      <c r="AR103" s="21"/>
      <c r="AS103" s="21"/>
      <c r="AT103" s="21"/>
      <c r="AU103" s="21"/>
      <c r="AV103" s="21"/>
      <c r="AW103" s="22"/>
      <c r="AX103" s="99"/>
      <c r="AY103" s="20"/>
      <c r="AZ103" s="20"/>
      <c r="BA103" s="22"/>
      <c r="BC103" s="80"/>
      <c r="BD103" s="80"/>
      <c r="BE103" s="80"/>
      <c r="BF103" s="80"/>
      <c r="BG103" s="2" t="str">
        <f t="shared" si="8"/>
        <v/>
      </c>
      <c r="BH103" s="78">
        <f t="shared" si="7"/>
        <v>0</v>
      </c>
    </row>
    <row r="104" spans="2:60" x14ac:dyDescent="0.2">
      <c r="B104" s="14">
        <f t="shared" si="9"/>
        <v>96</v>
      </c>
      <c r="C104" s="15" t="str">
        <f>CONCATENATE('Data Sheet'!$B$8,'Data Sheet'!$G$2)</f>
        <v>" HWDP</v>
      </c>
      <c r="D104" s="95" t="str">
        <f t="shared" si="10"/>
        <v/>
      </c>
      <c r="E104" s="15" t="str">
        <f>IF('Sum HWDP'!$D$10="TH-Hill DS-1 Vol 3 CAT 2: Clean and Visual Ends only","N/A","OK")</f>
        <v>OK</v>
      </c>
      <c r="F104" s="15" t="str">
        <f>IF('Sum HWDP'!$D$10="TH-Hill DS-1 Vol 3 CAT 2: Clean and Visual Ends only","N/A","OK")</f>
        <v>OK</v>
      </c>
      <c r="G104" s="17"/>
      <c r="H104" s="17"/>
      <c r="I104" s="17" t="s">
        <v>51</v>
      </c>
      <c r="J104" s="17" t="str">
        <f t="shared" si="11"/>
        <v>OK</v>
      </c>
      <c r="K104" s="17" t="str">
        <f t="shared" si="11"/>
        <v>OK</v>
      </c>
      <c r="L104" s="17" t="str">
        <f>IF('Data Sheet'!$B$9="NC-50","N/A","OK")</f>
        <v>OK</v>
      </c>
      <c r="M104" s="17" t="str">
        <f>IF('Data Sheet'!$B$9="NC-50","N/A","OK")</f>
        <v>OK</v>
      </c>
      <c r="N104" s="23" t="str">
        <f>IF(BO104&lt;&gt;"",
    IF(INT('Data Sheet'!$A$19)=INT('Data Sheet'!$B$19),
        --(INT('Data Sheet'!$A$19) &amp; "." &amp; BO104),
        IF(AND((--(INT('Data Sheet'!$A$19) &amp; "." &amp; BO104)&gt;=--('Data Sheet'!$A$19)), (--(INT('Data Sheet'!$A$19) &amp; "." &amp; BO104)&lt;=--('Data Sheet'!$B$19))),
            --(INT('Data Sheet'!$A$19) &amp; "." &amp; BO104),
            --(INT('Data Sheet'!$B$19) &amp; "." &amp; BO104)
        )
    ),
    IF(BN104&lt;&gt;"",
        IF(INT('Data Sheet'!$A$19)=INT('Data Sheet'!$B$19),
            --(INT('Data Sheet'!$A$19) &amp; "." &amp; LEFT(BN104,3)),
            IF(AND((--(INT('Data Sheet'!$A$19) &amp; "." &amp; LEFT(BN104,3))&gt;=--('Data Sheet'!$A$19)), (--(INT('Data Sheet'!$A$19) &amp; "." &amp; LEFT(BN104,3))&lt;=--('Data Sheet'!$B$19))),
                --(INT('Data Sheet'!$A$19) &amp; "." &amp; LEFT(BN104,3)),
                --(INT('Data Sheet'!$B$19) &amp; "." &amp; LEFT(BN104,3))
            )
        ),
        "OK"
    )
)</f>
        <v>OK</v>
      </c>
      <c r="O104" s="23" t="str">
        <f>IF(BP104&lt;&gt;"",
    IF(INT('Data Sheet'!$A$19)=INT('Data Sheet'!$B$19),
        --(INT('Data Sheet'!$A$19) &amp; "." &amp; BP104),
        IF(AND((--(INT('Data Sheet'!$A$19) &amp; "." &amp; BP104)&gt;=--('Data Sheet'!$A$19)), (--(INT('Data Sheet'!$A$19) &amp; "." &amp; BP104)&lt;=--('Data Sheet'!$B$19))),
            --(INT('Data Sheet'!$A$19) &amp; "." &amp; BP104),
            --(INT('Data Sheet'!$B$19) &amp; "." &amp; BP104)
        )
    ),
    IF(BN104&lt;&gt;"",
        IF(INT('Data Sheet'!$A$19)=INT('Data Sheet'!$B$19),
            --(INT('Data Sheet'!$A$19) &amp; "." &amp; RIGHT(BN104,3)),
            IF(AND((--(INT('Data Sheet'!$A$19) &amp; "." &amp; RIGHT(BN104,3))&gt;=--('Data Sheet'!$A$19)), (--(INT('Data Sheet'!$A$19) &amp; "." &amp; RIGHT(BN104,3))&lt;=--('Data Sheet'!$B$19))),
                --(INT('Data Sheet'!$A$19) &amp; "." &amp; RIGHT(BN104,3)),
                --(INT('Data Sheet'!$B$19) &amp; "." &amp; RIGHT(BN104,3))
            )
        ),
        "OK"
    )
)</f>
        <v>OK</v>
      </c>
      <c r="P104" s="23" t="str">
        <f>IF(BR104&lt;&gt;"",
    IF(INT('Data Sheet'!$A$19)=INT('Data Sheet'!$B$15),
        --(INT('Data Sheet'!$A$15) &amp; "." &amp; BR104),
        IF(AND((--(INT('Data Sheet'!$A$15) &amp; "." &amp; BR104)&gt;=--('Data Sheet'!$A$15)), (--(INT('Data Sheet'!$A$15) &amp; "." &amp; BR104)&lt;=--('Data Sheet'!$B$15))),
            --(INT('Data Sheet'!$A$15) &amp; "." &amp; BR104),
            --(INT('Data Sheet'!$B$15) &amp; "." &amp; BR104)
        )
    ),
    IF(BQ104&lt;&gt;"",
        IF(INT('Data Sheet'!$A$15)=INT('Data Sheet'!$B$15),
            --(INT('Data Sheet'!$A$15) &amp; "." &amp; LEFT(BQ104,3)),
            IF(AND((--(INT('Data Sheet'!$A$15) &amp; "." &amp; LEFT(BQ104,3))&gt;=--('Data Sheet'!$A$15)), (--(INT('Data Sheet'!$A$15) &amp; "." &amp; LEFT(BQ104,3))&lt;=--('Data Sheet'!$B$15))),
                --(INT('Data Sheet'!$A$15) &amp; "." &amp; LEFT(BQ104,3)),
                --(INT('Data Sheet'!$B$15) &amp; "." &amp; LEFT(BQ104,3))
            )
        ),
        "OK"
    )
)</f>
        <v>OK</v>
      </c>
      <c r="Q104" s="23" t="str">
        <f>IF(BS104&lt;&gt;"",
    IF(INT('Data Sheet'!$A$19)=INT('Data Sheet'!$B$15),
        --(INT('Data Sheet'!$A$15) &amp; "." &amp; BS104),
        IF(AND((--(INT('Data Sheet'!$A$15) &amp; "." &amp; BS104)&gt;=--('Data Sheet'!$A$15)), (--(INT('Data Sheet'!$A$15) &amp; "." &amp; BS104)&lt;=--('Data Sheet'!$B$15))),
            --(INT('Data Sheet'!$A$15) &amp; "." &amp; BS104),
            --(INT('Data Sheet'!$B$15) &amp; "." &amp; BS104)
        )
    ),
    IF(BQ104&lt;&gt;"",
        IF(INT('Data Sheet'!$A$15)=INT('Data Sheet'!$B$15),
            --(INT('Data Sheet'!$A$15) &amp; "." &amp; RIGHT(BQ104,3)),
            IF(AND((--(INT('Data Sheet'!$A$15) &amp; "." &amp; RIGHT(BQ104,3))&gt;=--('Data Sheet'!$A$15)), (--(INT('Data Sheet'!$A$15) &amp; "." &amp; RIGHT(BQ104,3))&lt;=--('Data Sheet'!$B$15))),
                --(INT('Data Sheet'!$A$15) &amp; "." &amp; RIGHT(BQ104,3)),
                --(INT('Data Sheet'!$B$15) &amp; "." &amp; RIGHT(BQ104,3))
            )
        ),
        "OK"
    )
)</f>
        <v>OK</v>
      </c>
      <c r="R104" s="20"/>
      <c r="S104" s="20"/>
      <c r="T104" s="20"/>
      <c r="U104" s="20"/>
      <c r="V104" s="20"/>
      <c r="W104" s="20"/>
      <c r="X104" s="20"/>
      <c r="Y104" s="20"/>
      <c r="Z104" s="20"/>
      <c r="AA104" s="55"/>
      <c r="AB104" s="55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1"/>
      <c r="AR104" s="21"/>
      <c r="AS104" s="21"/>
      <c r="AT104" s="21"/>
      <c r="AU104" s="21"/>
      <c r="AV104" s="21"/>
      <c r="AW104" s="22"/>
      <c r="AX104" s="99"/>
      <c r="AY104" s="20"/>
      <c r="AZ104" s="20"/>
      <c r="BA104" s="22"/>
      <c r="BC104" s="80"/>
      <c r="BD104" s="80"/>
      <c r="BE104" s="80"/>
      <c r="BF104" s="80"/>
      <c r="BG104" s="2" t="str">
        <f t="shared" si="8"/>
        <v/>
      </c>
      <c r="BH104" s="78">
        <f t="shared" si="7"/>
        <v>0</v>
      </c>
    </row>
    <row r="105" spans="2:60" x14ac:dyDescent="0.2">
      <c r="B105" s="14">
        <f t="shared" si="9"/>
        <v>97</v>
      </c>
      <c r="C105" s="15" t="str">
        <f>CONCATENATE('Data Sheet'!$B$8,'Data Sheet'!$G$2)</f>
        <v>" HWDP</v>
      </c>
      <c r="D105" s="95" t="str">
        <f t="shared" si="10"/>
        <v/>
      </c>
      <c r="E105" s="15" t="str">
        <f>IF('Sum HWDP'!$D$10="TH-Hill DS-1 Vol 3 CAT 2: Clean and Visual Ends only","N/A","OK")</f>
        <v>OK</v>
      </c>
      <c r="F105" s="15" t="str">
        <f>IF('Sum HWDP'!$D$10="TH-Hill DS-1 Vol 3 CAT 2: Clean and Visual Ends only","N/A","OK")</f>
        <v>OK</v>
      </c>
      <c r="G105" s="17"/>
      <c r="H105" s="17"/>
      <c r="I105" s="17" t="s">
        <v>51</v>
      </c>
      <c r="J105" s="17" t="str">
        <f t="shared" si="11"/>
        <v>OK</v>
      </c>
      <c r="K105" s="17" t="str">
        <f t="shared" si="11"/>
        <v>OK</v>
      </c>
      <c r="L105" s="17" t="str">
        <f>IF('Data Sheet'!$B$9="NC-50","N/A","OK")</f>
        <v>OK</v>
      </c>
      <c r="M105" s="17" t="str">
        <f>IF('Data Sheet'!$B$9="NC-50","N/A","OK")</f>
        <v>OK</v>
      </c>
      <c r="N105" s="23" t="str">
        <f>IF(BO105&lt;&gt;"",
    IF(INT('Data Sheet'!$A$19)=INT('Data Sheet'!$B$19),
        --(INT('Data Sheet'!$A$19) &amp; "." &amp; BO105),
        IF(AND((--(INT('Data Sheet'!$A$19) &amp; "." &amp; BO105)&gt;=--('Data Sheet'!$A$19)), (--(INT('Data Sheet'!$A$19) &amp; "." &amp; BO105)&lt;=--('Data Sheet'!$B$19))),
            --(INT('Data Sheet'!$A$19) &amp; "." &amp; BO105),
            --(INT('Data Sheet'!$B$19) &amp; "." &amp; BO105)
        )
    ),
    IF(BN105&lt;&gt;"",
        IF(INT('Data Sheet'!$A$19)=INT('Data Sheet'!$B$19),
            --(INT('Data Sheet'!$A$19) &amp; "." &amp; LEFT(BN105,3)),
            IF(AND((--(INT('Data Sheet'!$A$19) &amp; "." &amp; LEFT(BN105,3))&gt;=--('Data Sheet'!$A$19)), (--(INT('Data Sheet'!$A$19) &amp; "." &amp; LEFT(BN105,3))&lt;=--('Data Sheet'!$B$19))),
                --(INT('Data Sheet'!$A$19) &amp; "." &amp; LEFT(BN105,3)),
                --(INT('Data Sheet'!$B$19) &amp; "." &amp; LEFT(BN105,3))
            )
        ),
        "OK"
    )
)</f>
        <v>OK</v>
      </c>
      <c r="O105" s="23" t="str">
        <f>IF(BP105&lt;&gt;"",
    IF(INT('Data Sheet'!$A$19)=INT('Data Sheet'!$B$19),
        --(INT('Data Sheet'!$A$19) &amp; "." &amp; BP105),
        IF(AND((--(INT('Data Sheet'!$A$19) &amp; "." &amp; BP105)&gt;=--('Data Sheet'!$A$19)), (--(INT('Data Sheet'!$A$19) &amp; "." &amp; BP105)&lt;=--('Data Sheet'!$B$19))),
            --(INT('Data Sheet'!$A$19) &amp; "." &amp; BP105),
            --(INT('Data Sheet'!$B$19) &amp; "." &amp; BP105)
        )
    ),
    IF(BN105&lt;&gt;"",
        IF(INT('Data Sheet'!$A$19)=INT('Data Sheet'!$B$19),
            --(INT('Data Sheet'!$A$19) &amp; "." &amp; RIGHT(BN105,3)),
            IF(AND((--(INT('Data Sheet'!$A$19) &amp; "." &amp; RIGHT(BN105,3))&gt;=--('Data Sheet'!$A$19)), (--(INT('Data Sheet'!$A$19) &amp; "." &amp; RIGHT(BN105,3))&lt;=--('Data Sheet'!$B$19))),
                --(INT('Data Sheet'!$A$19) &amp; "." &amp; RIGHT(BN105,3)),
                --(INT('Data Sheet'!$B$19) &amp; "." &amp; RIGHT(BN105,3))
            )
        ),
        "OK"
    )
)</f>
        <v>OK</v>
      </c>
      <c r="P105" s="23" t="str">
        <f>IF(BR105&lt;&gt;"",
    IF(INT('Data Sheet'!$A$19)=INT('Data Sheet'!$B$15),
        --(INT('Data Sheet'!$A$15) &amp; "." &amp; BR105),
        IF(AND((--(INT('Data Sheet'!$A$15) &amp; "." &amp; BR105)&gt;=--('Data Sheet'!$A$15)), (--(INT('Data Sheet'!$A$15) &amp; "." &amp; BR105)&lt;=--('Data Sheet'!$B$15))),
            --(INT('Data Sheet'!$A$15) &amp; "." &amp; BR105),
            --(INT('Data Sheet'!$B$15) &amp; "." &amp; BR105)
        )
    ),
    IF(BQ105&lt;&gt;"",
        IF(INT('Data Sheet'!$A$15)=INT('Data Sheet'!$B$15),
            --(INT('Data Sheet'!$A$15) &amp; "." &amp; LEFT(BQ105,3)),
            IF(AND((--(INT('Data Sheet'!$A$15) &amp; "." &amp; LEFT(BQ105,3))&gt;=--('Data Sheet'!$A$15)), (--(INT('Data Sheet'!$A$15) &amp; "." &amp; LEFT(BQ105,3))&lt;=--('Data Sheet'!$B$15))),
                --(INT('Data Sheet'!$A$15) &amp; "." &amp; LEFT(BQ105,3)),
                --(INT('Data Sheet'!$B$15) &amp; "." &amp; LEFT(BQ105,3))
            )
        ),
        "OK"
    )
)</f>
        <v>OK</v>
      </c>
      <c r="Q105" s="23" t="str">
        <f>IF(BS105&lt;&gt;"",
    IF(INT('Data Sheet'!$A$19)=INT('Data Sheet'!$B$15),
        --(INT('Data Sheet'!$A$15) &amp; "." &amp; BS105),
        IF(AND((--(INT('Data Sheet'!$A$15) &amp; "." &amp; BS105)&gt;=--('Data Sheet'!$A$15)), (--(INT('Data Sheet'!$A$15) &amp; "." &amp; BS105)&lt;=--('Data Sheet'!$B$15))),
            --(INT('Data Sheet'!$A$15) &amp; "." &amp; BS105),
            --(INT('Data Sheet'!$B$15) &amp; "." &amp; BS105)
        )
    ),
    IF(BQ105&lt;&gt;"",
        IF(INT('Data Sheet'!$A$15)=INT('Data Sheet'!$B$15),
            --(INT('Data Sheet'!$A$15) &amp; "." &amp; RIGHT(BQ105,3)),
            IF(AND((--(INT('Data Sheet'!$A$15) &amp; "." &amp; RIGHT(BQ105,3))&gt;=--('Data Sheet'!$A$15)), (--(INT('Data Sheet'!$A$15) &amp; "." &amp; RIGHT(BQ105,3))&lt;=--('Data Sheet'!$B$15))),
                --(INT('Data Sheet'!$A$15) &amp; "." &amp; RIGHT(BQ105,3)),
                --(INT('Data Sheet'!$B$15) &amp; "." &amp; RIGHT(BQ105,3))
            )
        ),
        "OK"
    )
)</f>
        <v>OK</v>
      </c>
      <c r="R105" s="20"/>
      <c r="S105" s="20"/>
      <c r="T105" s="20"/>
      <c r="U105" s="20"/>
      <c r="V105" s="20"/>
      <c r="W105" s="20"/>
      <c r="X105" s="20"/>
      <c r="Y105" s="20"/>
      <c r="Z105" s="20"/>
      <c r="AA105" s="55"/>
      <c r="AB105" s="55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1"/>
      <c r="AR105" s="21"/>
      <c r="AS105" s="21"/>
      <c r="AT105" s="21"/>
      <c r="AU105" s="21"/>
      <c r="AV105" s="21"/>
      <c r="AW105" s="22"/>
      <c r="AX105" s="99"/>
      <c r="AY105" s="20"/>
      <c r="AZ105" s="20"/>
      <c r="BA105" s="22"/>
      <c r="BC105" s="80"/>
      <c r="BD105" s="80"/>
      <c r="BE105" s="80"/>
      <c r="BF105" s="80"/>
      <c r="BG105" s="2" t="str">
        <f t="shared" si="8"/>
        <v/>
      </c>
      <c r="BH105" s="78">
        <f t="shared" si="7"/>
        <v>0</v>
      </c>
    </row>
    <row r="106" spans="2:60" x14ac:dyDescent="0.2">
      <c r="B106" s="14">
        <f t="shared" si="9"/>
        <v>98</v>
      </c>
      <c r="C106" s="15" t="str">
        <f>CONCATENATE('Data Sheet'!$B$8,'Data Sheet'!$G$2)</f>
        <v>" HWDP</v>
      </c>
      <c r="D106" s="95" t="str">
        <f t="shared" si="10"/>
        <v/>
      </c>
      <c r="E106" s="15" t="str">
        <f>IF('Sum HWDP'!$D$10="TH-Hill DS-1 Vol 3 CAT 2: Clean and Visual Ends only","N/A","OK")</f>
        <v>OK</v>
      </c>
      <c r="F106" s="15" t="str">
        <f>IF('Sum HWDP'!$D$10="TH-Hill DS-1 Vol 3 CAT 2: Clean and Visual Ends only","N/A","OK")</f>
        <v>OK</v>
      </c>
      <c r="G106" s="17"/>
      <c r="H106" s="17"/>
      <c r="I106" s="17" t="s">
        <v>51</v>
      </c>
      <c r="J106" s="17" t="str">
        <f t="shared" si="11"/>
        <v>OK</v>
      </c>
      <c r="K106" s="17" t="str">
        <f t="shared" si="11"/>
        <v>OK</v>
      </c>
      <c r="L106" s="17" t="str">
        <f>IF('Data Sheet'!$B$9="NC-50","N/A","OK")</f>
        <v>OK</v>
      </c>
      <c r="M106" s="17" t="str">
        <f>IF('Data Sheet'!$B$9="NC-50","N/A","OK")</f>
        <v>OK</v>
      </c>
      <c r="N106" s="23" t="str">
        <f>IF(BO106&lt;&gt;"",
    IF(INT('Data Sheet'!$A$19)=INT('Data Sheet'!$B$19),
        --(INT('Data Sheet'!$A$19) &amp; "." &amp; BO106),
        IF(AND((--(INT('Data Sheet'!$A$19) &amp; "." &amp; BO106)&gt;=--('Data Sheet'!$A$19)), (--(INT('Data Sheet'!$A$19) &amp; "." &amp; BO106)&lt;=--('Data Sheet'!$B$19))),
            --(INT('Data Sheet'!$A$19) &amp; "." &amp; BO106),
            --(INT('Data Sheet'!$B$19) &amp; "." &amp; BO106)
        )
    ),
    IF(BN106&lt;&gt;"",
        IF(INT('Data Sheet'!$A$19)=INT('Data Sheet'!$B$19),
            --(INT('Data Sheet'!$A$19) &amp; "." &amp; LEFT(BN106,3)),
            IF(AND((--(INT('Data Sheet'!$A$19) &amp; "." &amp; LEFT(BN106,3))&gt;=--('Data Sheet'!$A$19)), (--(INT('Data Sheet'!$A$19) &amp; "." &amp; LEFT(BN106,3))&lt;=--('Data Sheet'!$B$19))),
                --(INT('Data Sheet'!$A$19) &amp; "." &amp; LEFT(BN106,3)),
                --(INT('Data Sheet'!$B$19) &amp; "." &amp; LEFT(BN106,3))
            )
        ),
        "OK"
    )
)</f>
        <v>OK</v>
      </c>
      <c r="O106" s="23" t="str">
        <f>IF(BP106&lt;&gt;"",
    IF(INT('Data Sheet'!$A$19)=INT('Data Sheet'!$B$19),
        --(INT('Data Sheet'!$A$19) &amp; "." &amp; BP106),
        IF(AND((--(INT('Data Sheet'!$A$19) &amp; "." &amp; BP106)&gt;=--('Data Sheet'!$A$19)), (--(INT('Data Sheet'!$A$19) &amp; "." &amp; BP106)&lt;=--('Data Sheet'!$B$19))),
            --(INT('Data Sheet'!$A$19) &amp; "." &amp; BP106),
            --(INT('Data Sheet'!$B$19) &amp; "." &amp; BP106)
        )
    ),
    IF(BN106&lt;&gt;"",
        IF(INT('Data Sheet'!$A$19)=INT('Data Sheet'!$B$19),
            --(INT('Data Sheet'!$A$19) &amp; "." &amp; RIGHT(BN106,3)),
            IF(AND((--(INT('Data Sheet'!$A$19) &amp; "." &amp; RIGHT(BN106,3))&gt;=--('Data Sheet'!$A$19)), (--(INT('Data Sheet'!$A$19) &amp; "." &amp; RIGHT(BN106,3))&lt;=--('Data Sheet'!$B$19))),
                --(INT('Data Sheet'!$A$19) &amp; "." &amp; RIGHT(BN106,3)),
                --(INT('Data Sheet'!$B$19) &amp; "." &amp; RIGHT(BN106,3))
            )
        ),
        "OK"
    )
)</f>
        <v>OK</v>
      </c>
      <c r="P106" s="23" t="str">
        <f>IF(BR106&lt;&gt;"",
    IF(INT('Data Sheet'!$A$19)=INT('Data Sheet'!$B$15),
        --(INT('Data Sheet'!$A$15) &amp; "." &amp; BR106),
        IF(AND((--(INT('Data Sheet'!$A$15) &amp; "." &amp; BR106)&gt;=--('Data Sheet'!$A$15)), (--(INT('Data Sheet'!$A$15) &amp; "." &amp; BR106)&lt;=--('Data Sheet'!$B$15))),
            --(INT('Data Sheet'!$A$15) &amp; "." &amp; BR106),
            --(INT('Data Sheet'!$B$15) &amp; "." &amp; BR106)
        )
    ),
    IF(BQ106&lt;&gt;"",
        IF(INT('Data Sheet'!$A$15)=INT('Data Sheet'!$B$15),
            --(INT('Data Sheet'!$A$15) &amp; "." &amp; LEFT(BQ106,3)),
            IF(AND((--(INT('Data Sheet'!$A$15) &amp; "." &amp; LEFT(BQ106,3))&gt;=--('Data Sheet'!$A$15)), (--(INT('Data Sheet'!$A$15) &amp; "." &amp; LEFT(BQ106,3))&lt;=--('Data Sheet'!$B$15))),
                --(INT('Data Sheet'!$A$15) &amp; "." &amp; LEFT(BQ106,3)),
                --(INT('Data Sheet'!$B$15) &amp; "." &amp; LEFT(BQ106,3))
            )
        ),
        "OK"
    )
)</f>
        <v>OK</v>
      </c>
      <c r="Q106" s="23" t="str">
        <f>IF(BS106&lt;&gt;"",
    IF(INT('Data Sheet'!$A$19)=INT('Data Sheet'!$B$15),
        --(INT('Data Sheet'!$A$15) &amp; "." &amp; BS106),
        IF(AND((--(INT('Data Sheet'!$A$15) &amp; "." &amp; BS106)&gt;=--('Data Sheet'!$A$15)), (--(INT('Data Sheet'!$A$15) &amp; "." &amp; BS106)&lt;=--('Data Sheet'!$B$15))),
            --(INT('Data Sheet'!$A$15) &amp; "." &amp; BS106),
            --(INT('Data Sheet'!$B$15) &amp; "." &amp; BS106)
        )
    ),
    IF(BQ106&lt;&gt;"",
        IF(INT('Data Sheet'!$A$15)=INT('Data Sheet'!$B$15),
            --(INT('Data Sheet'!$A$15) &amp; "." &amp; RIGHT(BQ106,3)),
            IF(AND((--(INT('Data Sheet'!$A$15) &amp; "." &amp; RIGHT(BQ106,3))&gt;=--('Data Sheet'!$A$15)), (--(INT('Data Sheet'!$A$15) &amp; "." &amp; RIGHT(BQ106,3))&lt;=--('Data Sheet'!$B$15))),
                --(INT('Data Sheet'!$A$15) &amp; "." &amp; RIGHT(BQ106,3)),
                --(INT('Data Sheet'!$B$15) &amp; "." &amp; RIGHT(BQ106,3))
            )
        ),
        "OK"
    )
)</f>
        <v>OK</v>
      </c>
      <c r="R106" s="20"/>
      <c r="S106" s="20"/>
      <c r="T106" s="20"/>
      <c r="U106" s="20"/>
      <c r="V106" s="20"/>
      <c r="W106" s="20"/>
      <c r="X106" s="20"/>
      <c r="Y106" s="20"/>
      <c r="Z106" s="20"/>
      <c r="AA106" s="55"/>
      <c r="AB106" s="55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1"/>
      <c r="AR106" s="21"/>
      <c r="AS106" s="21"/>
      <c r="AT106" s="21"/>
      <c r="AU106" s="21"/>
      <c r="AV106" s="21"/>
      <c r="AW106" s="22"/>
      <c r="AX106" s="99"/>
      <c r="AY106" s="20"/>
      <c r="AZ106" s="20"/>
      <c r="BA106" s="22"/>
      <c r="BC106" s="80"/>
      <c r="BD106" s="80"/>
      <c r="BE106" s="80"/>
      <c r="BF106" s="80"/>
      <c r="BG106" s="2" t="str">
        <f t="shared" si="8"/>
        <v/>
      </c>
      <c r="BH106" s="78">
        <f t="shared" si="7"/>
        <v>0</v>
      </c>
    </row>
    <row r="107" spans="2:60" x14ac:dyDescent="0.2">
      <c r="B107" s="14">
        <f t="shared" si="9"/>
        <v>99</v>
      </c>
      <c r="C107" s="15" t="str">
        <f>CONCATENATE('Data Sheet'!$B$8,'Data Sheet'!$G$2)</f>
        <v>" HWDP</v>
      </c>
      <c r="D107" s="95" t="str">
        <f t="shared" si="10"/>
        <v/>
      </c>
      <c r="E107" s="15" t="str">
        <f>IF('Sum HWDP'!$D$10="TH-Hill DS-1 Vol 3 CAT 2: Clean and Visual Ends only","N/A","OK")</f>
        <v>OK</v>
      </c>
      <c r="F107" s="15" t="str">
        <f>IF('Sum HWDP'!$D$10="TH-Hill DS-1 Vol 3 CAT 2: Clean and Visual Ends only","N/A","OK")</f>
        <v>OK</v>
      </c>
      <c r="G107" s="17"/>
      <c r="H107" s="17"/>
      <c r="I107" s="17" t="s">
        <v>51</v>
      </c>
      <c r="J107" s="17" t="str">
        <f t="shared" si="11"/>
        <v>OK</v>
      </c>
      <c r="K107" s="17" t="str">
        <f t="shared" si="11"/>
        <v>OK</v>
      </c>
      <c r="L107" s="17" t="str">
        <f>IF('Data Sheet'!$B$9="NC-50","N/A","OK")</f>
        <v>OK</v>
      </c>
      <c r="M107" s="17" t="str">
        <f>IF('Data Sheet'!$B$9="NC-50","N/A","OK")</f>
        <v>OK</v>
      </c>
      <c r="N107" s="23" t="str">
        <f>IF(BO107&lt;&gt;"",
    IF(INT('Data Sheet'!$A$19)=INT('Data Sheet'!$B$19),
        --(INT('Data Sheet'!$A$19) &amp; "." &amp; BO107),
        IF(AND((--(INT('Data Sheet'!$A$19) &amp; "." &amp; BO107)&gt;=--('Data Sheet'!$A$19)), (--(INT('Data Sheet'!$A$19) &amp; "." &amp; BO107)&lt;=--('Data Sheet'!$B$19))),
            --(INT('Data Sheet'!$A$19) &amp; "." &amp; BO107),
            --(INT('Data Sheet'!$B$19) &amp; "." &amp; BO107)
        )
    ),
    IF(BN107&lt;&gt;"",
        IF(INT('Data Sheet'!$A$19)=INT('Data Sheet'!$B$19),
            --(INT('Data Sheet'!$A$19) &amp; "." &amp; LEFT(BN107,3)),
            IF(AND((--(INT('Data Sheet'!$A$19) &amp; "." &amp; LEFT(BN107,3))&gt;=--('Data Sheet'!$A$19)), (--(INT('Data Sheet'!$A$19) &amp; "." &amp; LEFT(BN107,3))&lt;=--('Data Sheet'!$B$19))),
                --(INT('Data Sheet'!$A$19) &amp; "." &amp; LEFT(BN107,3)),
                --(INT('Data Sheet'!$B$19) &amp; "." &amp; LEFT(BN107,3))
            )
        ),
        "OK"
    )
)</f>
        <v>OK</v>
      </c>
      <c r="O107" s="23" t="str">
        <f>IF(BP107&lt;&gt;"",
    IF(INT('Data Sheet'!$A$19)=INT('Data Sheet'!$B$19),
        --(INT('Data Sheet'!$A$19) &amp; "." &amp; BP107),
        IF(AND((--(INT('Data Sheet'!$A$19) &amp; "." &amp; BP107)&gt;=--('Data Sheet'!$A$19)), (--(INT('Data Sheet'!$A$19) &amp; "." &amp; BP107)&lt;=--('Data Sheet'!$B$19))),
            --(INT('Data Sheet'!$A$19) &amp; "." &amp; BP107),
            --(INT('Data Sheet'!$B$19) &amp; "." &amp; BP107)
        )
    ),
    IF(BN107&lt;&gt;"",
        IF(INT('Data Sheet'!$A$19)=INT('Data Sheet'!$B$19),
            --(INT('Data Sheet'!$A$19) &amp; "." &amp; RIGHT(BN107,3)),
            IF(AND((--(INT('Data Sheet'!$A$19) &amp; "." &amp; RIGHT(BN107,3))&gt;=--('Data Sheet'!$A$19)), (--(INT('Data Sheet'!$A$19) &amp; "." &amp; RIGHT(BN107,3))&lt;=--('Data Sheet'!$B$19))),
                --(INT('Data Sheet'!$A$19) &amp; "." &amp; RIGHT(BN107,3)),
                --(INT('Data Sheet'!$B$19) &amp; "." &amp; RIGHT(BN107,3))
            )
        ),
        "OK"
    )
)</f>
        <v>OK</v>
      </c>
      <c r="P107" s="23" t="str">
        <f>IF(BR107&lt;&gt;"",
    IF(INT('Data Sheet'!$A$19)=INT('Data Sheet'!$B$15),
        --(INT('Data Sheet'!$A$15) &amp; "." &amp; BR107),
        IF(AND((--(INT('Data Sheet'!$A$15) &amp; "." &amp; BR107)&gt;=--('Data Sheet'!$A$15)), (--(INT('Data Sheet'!$A$15) &amp; "." &amp; BR107)&lt;=--('Data Sheet'!$B$15))),
            --(INT('Data Sheet'!$A$15) &amp; "." &amp; BR107),
            --(INT('Data Sheet'!$B$15) &amp; "." &amp; BR107)
        )
    ),
    IF(BQ107&lt;&gt;"",
        IF(INT('Data Sheet'!$A$15)=INT('Data Sheet'!$B$15),
            --(INT('Data Sheet'!$A$15) &amp; "." &amp; LEFT(BQ107,3)),
            IF(AND((--(INT('Data Sheet'!$A$15) &amp; "." &amp; LEFT(BQ107,3))&gt;=--('Data Sheet'!$A$15)), (--(INT('Data Sheet'!$A$15) &amp; "." &amp; LEFT(BQ107,3))&lt;=--('Data Sheet'!$B$15))),
                --(INT('Data Sheet'!$A$15) &amp; "." &amp; LEFT(BQ107,3)),
                --(INT('Data Sheet'!$B$15) &amp; "." &amp; LEFT(BQ107,3))
            )
        ),
        "OK"
    )
)</f>
        <v>OK</v>
      </c>
      <c r="Q107" s="23" t="str">
        <f>IF(BS107&lt;&gt;"",
    IF(INT('Data Sheet'!$A$19)=INT('Data Sheet'!$B$15),
        --(INT('Data Sheet'!$A$15) &amp; "." &amp; BS107),
        IF(AND((--(INT('Data Sheet'!$A$15) &amp; "." &amp; BS107)&gt;=--('Data Sheet'!$A$15)), (--(INT('Data Sheet'!$A$15) &amp; "." &amp; BS107)&lt;=--('Data Sheet'!$B$15))),
            --(INT('Data Sheet'!$A$15) &amp; "." &amp; BS107),
            --(INT('Data Sheet'!$B$15) &amp; "." &amp; BS107)
        )
    ),
    IF(BQ107&lt;&gt;"",
        IF(INT('Data Sheet'!$A$15)=INT('Data Sheet'!$B$15),
            --(INT('Data Sheet'!$A$15) &amp; "." &amp; RIGHT(BQ107,3)),
            IF(AND((--(INT('Data Sheet'!$A$15) &amp; "." &amp; RIGHT(BQ107,3))&gt;=--('Data Sheet'!$A$15)), (--(INT('Data Sheet'!$A$15) &amp; "." &amp; RIGHT(BQ107,3))&lt;=--('Data Sheet'!$B$15))),
                --(INT('Data Sheet'!$A$15) &amp; "." &amp; RIGHT(BQ107,3)),
                --(INT('Data Sheet'!$B$15) &amp; "." &amp; RIGHT(BQ107,3))
            )
        ),
        "OK"
    )
)</f>
        <v>OK</v>
      </c>
      <c r="R107" s="20"/>
      <c r="S107" s="20"/>
      <c r="T107" s="20"/>
      <c r="U107" s="20"/>
      <c r="V107" s="20"/>
      <c r="W107" s="20"/>
      <c r="X107" s="20"/>
      <c r="Y107" s="20"/>
      <c r="Z107" s="20"/>
      <c r="AA107" s="55"/>
      <c r="AB107" s="55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1"/>
      <c r="AR107" s="21"/>
      <c r="AS107" s="21"/>
      <c r="AT107" s="21"/>
      <c r="AU107" s="21"/>
      <c r="AV107" s="21"/>
      <c r="AW107" s="22"/>
      <c r="AX107" s="99"/>
      <c r="AY107" s="20"/>
      <c r="AZ107" s="20"/>
      <c r="BA107" s="22"/>
      <c r="BC107" s="80"/>
      <c r="BD107" s="80"/>
      <c r="BE107" s="80"/>
      <c r="BF107" s="80"/>
      <c r="BG107" s="2" t="str">
        <f t="shared" si="8"/>
        <v/>
      </c>
      <c r="BH107" s="78">
        <f t="shared" si="7"/>
        <v>0</v>
      </c>
    </row>
    <row r="108" spans="2:60" x14ac:dyDescent="0.2">
      <c r="B108" s="14">
        <f t="shared" si="9"/>
        <v>100</v>
      </c>
      <c r="C108" s="15" t="str">
        <f>CONCATENATE('Data Sheet'!$B$8,'Data Sheet'!$G$2)</f>
        <v>" HWDP</v>
      </c>
      <c r="D108" s="95" t="str">
        <f t="shared" si="10"/>
        <v/>
      </c>
      <c r="E108" s="15" t="str">
        <f>IF('Sum HWDP'!$D$10="TH-Hill DS-1 Vol 3 CAT 2: Clean and Visual Ends only","N/A","OK")</f>
        <v>OK</v>
      </c>
      <c r="F108" s="15" t="str">
        <f>IF('Sum HWDP'!$D$10="TH-Hill DS-1 Vol 3 CAT 2: Clean and Visual Ends only","N/A","OK")</f>
        <v>OK</v>
      </c>
      <c r="G108" s="17"/>
      <c r="H108" s="17"/>
      <c r="I108" s="17" t="s">
        <v>51</v>
      </c>
      <c r="J108" s="17" t="str">
        <f t="shared" si="11"/>
        <v>OK</v>
      </c>
      <c r="K108" s="17" t="str">
        <f t="shared" si="11"/>
        <v>OK</v>
      </c>
      <c r="L108" s="17" t="str">
        <f>IF('Data Sheet'!$B$9="NC-50","N/A","OK")</f>
        <v>OK</v>
      </c>
      <c r="M108" s="17" t="str">
        <f>IF('Data Sheet'!$B$9="NC-50","N/A","OK")</f>
        <v>OK</v>
      </c>
      <c r="N108" s="23" t="str">
        <f>IF(BO108&lt;&gt;"",
    IF(INT('Data Sheet'!$A$19)=INT('Data Sheet'!$B$19),
        --(INT('Data Sheet'!$A$19) &amp; "." &amp; BO108),
        IF(AND((--(INT('Data Sheet'!$A$19) &amp; "." &amp; BO108)&gt;=--('Data Sheet'!$A$19)), (--(INT('Data Sheet'!$A$19) &amp; "." &amp; BO108)&lt;=--('Data Sheet'!$B$19))),
            --(INT('Data Sheet'!$A$19) &amp; "." &amp; BO108),
            --(INT('Data Sheet'!$B$19) &amp; "." &amp; BO108)
        )
    ),
    IF(BN108&lt;&gt;"",
        IF(INT('Data Sheet'!$A$19)=INT('Data Sheet'!$B$19),
            --(INT('Data Sheet'!$A$19) &amp; "." &amp; LEFT(BN108,3)),
            IF(AND((--(INT('Data Sheet'!$A$19) &amp; "." &amp; LEFT(BN108,3))&gt;=--('Data Sheet'!$A$19)), (--(INT('Data Sheet'!$A$19) &amp; "." &amp; LEFT(BN108,3))&lt;=--('Data Sheet'!$B$19))),
                --(INT('Data Sheet'!$A$19) &amp; "." &amp; LEFT(BN108,3)),
                --(INT('Data Sheet'!$B$19) &amp; "." &amp; LEFT(BN108,3))
            )
        ),
        "OK"
    )
)</f>
        <v>OK</v>
      </c>
      <c r="O108" s="23" t="str">
        <f>IF(BP108&lt;&gt;"",
    IF(INT('Data Sheet'!$A$19)=INT('Data Sheet'!$B$19),
        --(INT('Data Sheet'!$A$19) &amp; "." &amp; BP108),
        IF(AND((--(INT('Data Sheet'!$A$19) &amp; "." &amp; BP108)&gt;=--('Data Sheet'!$A$19)), (--(INT('Data Sheet'!$A$19) &amp; "." &amp; BP108)&lt;=--('Data Sheet'!$B$19))),
            --(INT('Data Sheet'!$A$19) &amp; "." &amp; BP108),
            --(INT('Data Sheet'!$B$19) &amp; "." &amp; BP108)
        )
    ),
    IF(BN108&lt;&gt;"",
        IF(INT('Data Sheet'!$A$19)=INT('Data Sheet'!$B$19),
            --(INT('Data Sheet'!$A$19) &amp; "." &amp; RIGHT(BN108,3)),
            IF(AND((--(INT('Data Sheet'!$A$19) &amp; "." &amp; RIGHT(BN108,3))&gt;=--('Data Sheet'!$A$19)), (--(INT('Data Sheet'!$A$19) &amp; "." &amp; RIGHT(BN108,3))&lt;=--('Data Sheet'!$B$19))),
                --(INT('Data Sheet'!$A$19) &amp; "." &amp; RIGHT(BN108,3)),
                --(INT('Data Sheet'!$B$19) &amp; "." &amp; RIGHT(BN108,3))
            )
        ),
        "OK"
    )
)</f>
        <v>OK</v>
      </c>
      <c r="P108" s="23" t="str">
        <f>IF(BR108&lt;&gt;"",
    IF(INT('Data Sheet'!$A$19)=INT('Data Sheet'!$B$15),
        --(INT('Data Sheet'!$A$15) &amp; "." &amp; BR108),
        IF(AND((--(INT('Data Sheet'!$A$15) &amp; "." &amp; BR108)&gt;=--('Data Sheet'!$A$15)), (--(INT('Data Sheet'!$A$15) &amp; "." &amp; BR108)&lt;=--('Data Sheet'!$B$15))),
            --(INT('Data Sheet'!$A$15) &amp; "." &amp; BR108),
            --(INT('Data Sheet'!$B$15) &amp; "." &amp; BR108)
        )
    ),
    IF(BQ108&lt;&gt;"",
        IF(INT('Data Sheet'!$A$15)=INT('Data Sheet'!$B$15),
            --(INT('Data Sheet'!$A$15) &amp; "." &amp; LEFT(BQ108,3)),
            IF(AND((--(INT('Data Sheet'!$A$15) &amp; "." &amp; LEFT(BQ108,3))&gt;=--('Data Sheet'!$A$15)), (--(INT('Data Sheet'!$A$15) &amp; "." &amp; LEFT(BQ108,3))&lt;=--('Data Sheet'!$B$15))),
                --(INT('Data Sheet'!$A$15) &amp; "." &amp; LEFT(BQ108,3)),
                --(INT('Data Sheet'!$B$15) &amp; "." &amp; LEFT(BQ108,3))
            )
        ),
        "OK"
    )
)</f>
        <v>OK</v>
      </c>
      <c r="Q108" s="23" t="str">
        <f>IF(BS108&lt;&gt;"",
    IF(INT('Data Sheet'!$A$19)=INT('Data Sheet'!$B$15),
        --(INT('Data Sheet'!$A$15) &amp; "." &amp; BS108),
        IF(AND((--(INT('Data Sheet'!$A$15) &amp; "." &amp; BS108)&gt;=--('Data Sheet'!$A$15)), (--(INT('Data Sheet'!$A$15) &amp; "." &amp; BS108)&lt;=--('Data Sheet'!$B$15))),
            --(INT('Data Sheet'!$A$15) &amp; "." &amp; BS108),
            --(INT('Data Sheet'!$B$15) &amp; "." &amp; BS108)
        )
    ),
    IF(BQ108&lt;&gt;"",
        IF(INT('Data Sheet'!$A$15)=INT('Data Sheet'!$B$15),
            --(INT('Data Sheet'!$A$15) &amp; "." &amp; RIGHT(BQ108,3)),
            IF(AND((--(INT('Data Sheet'!$A$15) &amp; "." &amp; RIGHT(BQ108,3))&gt;=--('Data Sheet'!$A$15)), (--(INT('Data Sheet'!$A$15) &amp; "." &amp; RIGHT(BQ108,3))&lt;=--('Data Sheet'!$B$15))),
                --(INT('Data Sheet'!$A$15) &amp; "." &amp; RIGHT(BQ108,3)),
                --(INT('Data Sheet'!$B$15) &amp; "." &amp; RIGHT(BQ108,3))
            )
        ),
        "OK"
    )
)</f>
        <v>OK</v>
      </c>
      <c r="R108" s="20"/>
      <c r="S108" s="20"/>
      <c r="T108" s="20"/>
      <c r="U108" s="20"/>
      <c r="V108" s="20"/>
      <c r="W108" s="20"/>
      <c r="X108" s="20"/>
      <c r="Y108" s="20"/>
      <c r="Z108" s="20"/>
      <c r="AA108" s="55"/>
      <c r="AB108" s="55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1"/>
      <c r="AR108" s="21"/>
      <c r="AS108" s="21"/>
      <c r="AT108" s="21"/>
      <c r="AU108" s="21"/>
      <c r="AV108" s="21"/>
      <c r="AW108" s="22"/>
      <c r="AX108" s="99"/>
      <c r="AY108" s="20"/>
      <c r="AZ108" s="20"/>
      <c r="BA108" s="22"/>
      <c r="BC108" s="80"/>
      <c r="BD108" s="80"/>
      <c r="BE108" s="80"/>
      <c r="BF108" s="80"/>
      <c r="BG108" s="2" t="str">
        <f t="shared" si="8"/>
        <v/>
      </c>
      <c r="BH108" s="78">
        <f t="shared" si="7"/>
        <v>0</v>
      </c>
    </row>
    <row r="109" spans="2:60" x14ac:dyDescent="0.2">
      <c r="B109" s="14">
        <f t="shared" si="9"/>
        <v>101</v>
      </c>
      <c r="C109" s="15" t="str">
        <f>CONCATENATE('Data Sheet'!$B$8,'Data Sheet'!$G$2)</f>
        <v>" HWDP</v>
      </c>
      <c r="D109" s="95" t="str">
        <f t="shared" si="10"/>
        <v/>
      </c>
      <c r="E109" s="15" t="str">
        <f>IF('Sum HWDP'!$D$10="TH-Hill DS-1 Vol 3 CAT 2: Clean and Visual Ends only","N/A","OK")</f>
        <v>OK</v>
      </c>
      <c r="F109" s="15" t="str">
        <f>IF('Sum HWDP'!$D$10="TH-Hill DS-1 Vol 3 CAT 2: Clean and Visual Ends only","N/A","OK")</f>
        <v>OK</v>
      </c>
      <c r="G109" s="17"/>
      <c r="H109" s="17"/>
      <c r="I109" s="17" t="s">
        <v>51</v>
      </c>
      <c r="J109" s="17" t="str">
        <f t="shared" si="11"/>
        <v>OK</v>
      </c>
      <c r="K109" s="17" t="str">
        <f t="shared" si="11"/>
        <v>OK</v>
      </c>
      <c r="L109" s="17" t="str">
        <f>IF('Data Sheet'!$B$9="NC-50","N/A","OK")</f>
        <v>OK</v>
      </c>
      <c r="M109" s="17" t="str">
        <f>IF('Data Sheet'!$B$9="NC-50","N/A","OK")</f>
        <v>OK</v>
      </c>
      <c r="N109" s="23" t="str">
        <f>IF(BO109&lt;&gt;"",
    IF(INT('Data Sheet'!$A$19)=INT('Data Sheet'!$B$19),
        --(INT('Data Sheet'!$A$19) &amp; "." &amp; BO109),
        IF(AND((--(INT('Data Sheet'!$A$19) &amp; "." &amp; BO109)&gt;=--('Data Sheet'!$A$19)), (--(INT('Data Sheet'!$A$19) &amp; "." &amp; BO109)&lt;=--('Data Sheet'!$B$19))),
            --(INT('Data Sheet'!$A$19) &amp; "." &amp; BO109),
            --(INT('Data Sheet'!$B$19) &amp; "." &amp; BO109)
        )
    ),
    IF(BN109&lt;&gt;"",
        IF(INT('Data Sheet'!$A$19)=INT('Data Sheet'!$B$19),
            --(INT('Data Sheet'!$A$19) &amp; "." &amp; LEFT(BN109,3)),
            IF(AND((--(INT('Data Sheet'!$A$19) &amp; "." &amp; LEFT(BN109,3))&gt;=--('Data Sheet'!$A$19)), (--(INT('Data Sheet'!$A$19) &amp; "." &amp; LEFT(BN109,3))&lt;=--('Data Sheet'!$B$19))),
                --(INT('Data Sheet'!$A$19) &amp; "." &amp; LEFT(BN109,3)),
                --(INT('Data Sheet'!$B$19) &amp; "." &amp; LEFT(BN109,3))
            )
        ),
        "OK"
    )
)</f>
        <v>OK</v>
      </c>
      <c r="O109" s="23" t="str">
        <f>IF(BP109&lt;&gt;"",
    IF(INT('Data Sheet'!$A$19)=INT('Data Sheet'!$B$19),
        --(INT('Data Sheet'!$A$19) &amp; "." &amp; BP109),
        IF(AND((--(INT('Data Sheet'!$A$19) &amp; "." &amp; BP109)&gt;=--('Data Sheet'!$A$19)), (--(INT('Data Sheet'!$A$19) &amp; "." &amp; BP109)&lt;=--('Data Sheet'!$B$19))),
            --(INT('Data Sheet'!$A$19) &amp; "." &amp; BP109),
            --(INT('Data Sheet'!$B$19) &amp; "." &amp; BP109)
        )
    ),
    IF(BN109&lt;&gt;"",
        IF(INT('Data Sheet'!$A$19)=INT('Data Sheet'!$B$19),
            --(INT('Data Sheet'!$A$19) &amp; "." &amp; RIGHT(BN109,3)),
            IF(AND((--(INT('Data Sheet'!$A$19) &amp; "." &amp; RIGHT(BN109,3))&gt;=--('Data Sheet'!$A$19)), (--(INT('Data Sheet'!$A$19) &amp; "." &amp; RIGHT(BN109,3))&lt;=--('Data Sheet'!$B$19))),
                --(INT('Data Sheet'!$A$19) &amp; "." &amp; RIGHT(BN109,3)),
                --(INT('Data Sheet'!$B$19) &amp; "." &amp; RIGHT(BN109,3))
            )
        ),
        "OK"
    )
)</f>
        <v>OK</v>
      </c>
      <c r="P109" s="23" t="str">
        <f>IF(BR109&lt;&gt;"",
    IF(INT('Data Sheet'!$A$19)=INT('Data Sheet'!$B$15),
        --(INT('Data Sheet'!$A$15) &amp; "." &amp; BR109),
        IF(AND((--(INT('Data Sheet'!$A$15) &amp; "." &amp; BR109)&gt;=--('Data Sheet'!$A$15)), (--(INT('Data Sheet'!$A$15) &amp; "." &amp; BR109)&lt;=--('Data Sheet'!$B$15))),
            --(INT('Data Sheet'!$A$15) &amp; "." &amp; BR109),
            --(INT('Data Sheet'!$B$15) &amp; "." &amp; BR109)
        )
    ),
    IF(BQ109&lt;&gt;"",
        IF(INT('Data Sheet'!$A$15)=INT('Data Sheet'!$B$15),
            --(INT('Data Sheet'!$A$15) &amp; "." &amp; LEFT(BQ109,3)),
            IF(AND((--(INT('Data Sheet'!$A$15) &amp; "." &amp; LEFT(BQ109,3))&gt;=--('Data Sheet'!$A$15)), (--(INT('Data Sheet'!$A$15) &amp; "." &amp; LEFT(BQ109,3))&lt;=--('Data Sheet'!$B$15))),
                --(INT('Data Sheet'!$A$15) &amp; "." &amp; LEFT(BQ109,3)),
                --(INT('Data Sheet'!$B$15) &amp; "." &amp; LEFT(BQ109,3))
            )
        ),
        "OK"
    )
)</f>
        <v>OK</v>
      </c>
      <c r="Q109" s="23" t="str">
        <f>IF(BS109&lt;&gt;"",
    IF(INT('Data Sheet'!$A$19)=INT('Data Sheet'!$B$15),
        --(INT('Data Sheet'!$A$15) &amp; "." &amp; BS109),
        IF(AND((--(INT('Data Sheet'!$A$15) &amp; "." &amp; BS109)&gt;=--('Data Sheet'!$A$15)), (--(INT('Data Sheet'!$A$15) &amp; "." &amp; BS109)&lt;=--('Data Sheet'!$B$15))),
            --(INT('Data Sheet'!$A$15) &amp; "." &amp; BS109),
            --(INT('Data Sheet'!$B$15) &amp; "." &amp; BS109)
        )
    ),
    IF(BQ109&lt;&gt;"",
        IF(INT('Data Sheet'!$A$15)=INT('Data Sheet'!$B$15),
            --(INT('Data Sheet'!$A$15) &amp; "." &amp; RIGHT(BQ109,3)),
            IF(AND((--(INT('Data Sheet'!$A$15) &amp; "." &amp; RIGHT(BQ109,3))&gt;=--('Data Sheet'!$A$15)), (--(INT('Data Sheet'!$A$15) &amp; "." &amp; RIGHT(BQ109,3))&lt;=--('Data Sheet'!$B$15))),
                --(INT('Data Sheet'!$A$15) &amp; "." &amp; RIGHT(BQ109,3)),
                --(INT('Data Sheet'!$B$15) &amp; "." &amp; RIGHT(BQ109,3))
            )
        ),
        "OK"
    )
)</f>
        <v>OK</v>
      </c>
      <c r="R109" s="20"/>
      <c r="S109" s="20"/>
      <c r="T109" s="20"/>
      <c r="U109" s="20"/>
      <c r="V109" s="20"/>
      <c r="W109" s="20"/>
      <c r="X109" s="20"/>
      <c r="Y109" s="20"/>
      <c r="Z109" s="20"/>
      <c r="AA109" s="55"/>
      <c r="AB109" s="55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1"/>
      <c r="AR109" s="21"/>
      <c r="AS109" s="21"/>
      <c r="AT109" s="21"/>
      <c r="AU109" s="21"/>
      <c r="AV109" s="21"/>
      <c r="AW109" s="22"/>
      <c r="AX109" s="99"/>
      <c r="AY109" s="20"/>
      <c r="AZ109" s="20"/>
      <c r="BA109" s="22"/>
      <c r="BC109" s="80"/>
      <c r="BD109" s="80"/>
      <c r="BE109" s="80"/>
      <c r="BF109" s="80"/>
      <c r="BG109" s="2" t="str">
        <f t="shared" si="8"/>
        <v/>
      </c>
      <c r="BH109" s="78">
        <f t="shared" si="7"/>
        <v>0</v>
      </c>
    </row>
    <row r="110" spans="2:60" x14ac:dyDescent="0.2">
      <c r="B110" s="14">
        <f t="shared" si="9"/>
        <v>102</v>
      </c>
      <c r="C110" s="15" t="str">
        <f>CONCATENATE('Data Sheet'!$B$8,'Data Sheet'!$G$2)</f>
        <v>" HWDP</v>
      </c>
      <c r="D110" s="95" t="str">
        <f t="shared" si="10"/>
        <v/>
      </c>
      <c r="E110" s="15" t="str">
        <f>IF('Sum HWDP'!$D$10="TH-Hill DS-1 Vol 3 CAT 2: Clean and Visual Ends only","N/A","OK")</f>
        <v>OK</v>
      </c>
      <c r="F110" s="15" t="str">
        <f>IF('Sum HWDP'!$D$10="TH-Hill DS-1 Vol 3 CAT 2: Clean and Visual Ends only","N/A","OK")</f>
        <v>OK</v>
      </c>
      <c r="G110" s="17"/>
      <c r="H110" s="17"/>
      <c r="I110" s="17" t="s">
        <v>51</v>
      </c>
      <c r="J110" s="17" t="str">
        <f t="shared" si="11"/>
        <v>OK</v>
      </c>
      <c r="K110" s="17" t="str">
        <f t="shared" si="11"/>
        <v>OK</v>
      </c>
      <c r="L110" s="17" t="str">
        <f>IF('Data Sheet'!$B$9="NC-50","N/A","OK")</f>
        <v>OK</v>
      </c>
      <c r="M110" s="17" t="str">
        <f>IF('Data Sheet'!$B$9="NC-50","N/A","OK")</f>
        <v>OK</v>
      </c>
      <c r="N110" s="23" t="str">
        <f>IF(BO110&lt;&gt;"",
    IF(INT('Data Sheet'!$A$19)=INT('Data Sheet'!$B$19),
        --(INT('Data Sheet'!$A$19) &amp; "." &amp; BO110),
        IF(AND((--(INT('Data Sheet'!$A$19) &amp; "." &amp; BO110)&gt;=--('Data Sheet'!$A$19)), (--(INT('Data Sheet'!$A$19) &amp; "." &amp; BO110)&lt;=--('Data Sheet'!$B$19))),
            --(INT('Data Sheet'!$A$19) &amp; "." &amp; BO110),
            --(INT('Data Sheet'!$B$19) &amp; "." &amp; BO110)
        )
    ),
    IF(BN110&lt;&gt;"",
        IF(INT('Data Sheet'!$A$19)=INT('Data Sheet'!$B$19),
            --(INT('Data Sheet'!$A$19) &amp; "." &amp; LEFT(BN110,3)),
            IF(AND((--(INT('Data Sheet'!$A$19) &amp; "." &amp; LEFT(BN110,3))&gt;=--('Data Sheet'!$A$19)), (--(INT('Data Sheet'!$A$19) &amp; "." &amp; LEFT(BN110,3))&lt;=--('Data Sheet'!$B$19))),
                --(INT('Data Sheet'!$A$19) &amp; "." &amp; LEFT(BN110,3)),
                --(INT('Data Sheet'!$B$19) &amp; "." &amp; LEFT(BN110,3))
            )
        ),
        "OK"
    )
)</f>
        <v>OK</v>
      </c>
      <c r="O110" s="23" t="str">
        <f>IF(BP110&lt;&gt;"",
    IF(INT('Data Sheet'!$A$19)=INT('Data Sheet'!$B$19),
        --(INT('Data Sheet'!$A$19) &amp; "." &amp; BP110),
        IF(AND((--(INT('Data Sheet'!$A$19) &amp; "." &amp; BP110)&gt;=--('Data Sheet'!$A$19)), (--(INT('Data Sheet'!$A$19) &amp; "." &amp; BP110)&lt;=--('Data Sheet'!$B$19))),
            --(INT('Data Sheet'!$A$19) &amp; "." &amp; BP110),
            --(INT('Data Sheet'!$B$19) &amp; "." &amp; BP110)
        )
    ),
    IF(BN110&lt;&gt;"",
        IF(INT('Data Sheet'!$A$19)=INT('Data Sheet'!$B$19),
            --(INT('Data Sheet'!$A$19) &amp; "." &amp; RIGHT(BN110,3)),
            IF(AND((--(INT('Data Sheet'!$A$19) &amp; "." &amp; RIGHT(BN110,3))&gt;=--('Data Sheet'!$A$19)), (--(INT('Data Sheet'!$A$19) &amp; "." &amp; RIGHT(BN110,3))&lt;=--('Data Sheet'!$B$19))),
                --(INT('Data Sheet'!$A$19) &amp; "." &amp; RIGHT(BN110,3)),
                --(INT('Data Sheet'!$B$19) &amp; "." &amp; RIGHT(BN110,3))
            )
        ),
        "OK"
    )
)</f>
        <v>OK</v>
      </c>
      <c r="P110" s="23" t="str">
        <f>IF(BR110&lt;&gt;"",
    IF(INT('Data Sheet'!$A$19)=INT('Data Sheet'!$B$15),
        --(INT('Data Sheet'!$A$15) &amp; "." &amp; BR110),
        IF(AND((--(INT('Data Sheet'!$A$15) &amp; "." &amp; BR110)&gt;=--('Data Sheet'!$A$15)), (--(INT('Data Sheet'!$A$15) &amp; "." &amp; BR110)&lt;=--('Data Sheet'!$B$15))),
            --(INT('Data Sheet'!$A$15) &amp; "." &amp; BR110),
            --(INT('Data Sheet'!$B$15) &amp; "." &amp; BR110)
        )
    ),
    IF(BQ110&lt;&gt;"",
        IF(INT('Data Sheet'!$A$15)=INT('Data Sheet'!$B$15),
            --(INT('Data Sheet'!$A$15) &amp; "." &amp; LEFT(BQ110,3)),
            IF(AND((--(INT('Data Sheet'!$A$15) &amp; "." &amp; LEFT(BQ110,3))&gt;=--('Data Sheet'!$A$15)), (--(INT('Data Sheet'!$A$15) &amp; "." &amp; LEFT(BQ110,3))&lt;=--('Data Sheet'!$B$15))),
                --(INT('Data Sheet'!$A$15) &amp; "." &amp; LEFT(BQ110,3)),
                --(INT('Data Sheet'!$B$15) &amp; "." &amp; LEFT(BQ110,3))
            )
        ),
        "OK"
    )
)</f>
        <v>OK</v>
      </c>
      <c r="Q110" s="23" t="str">
        <f>IF(BS110&lt;&gt;"",
    IF(INT('Data Sheet'!$A$19)=INT('Data Sheet'!$B$15),
        --(INT('Data Sheet'!$A$15) &amp; "." &amp; BS110),
        IF(AND((--(INT('Data Sheet'!$A$15) &amp; "." &amp; BS110)&gt;=--('Data Sheet'!$A$15)), (--(INT('Data Sheet'!$A$15) &amp; "." &amp; BS110)&lt;=--('Data Sheet'!$B$15))),
            --(INT('Data Sheet'!$A$15) &amp; "." &amp; BS110),
            --(INT('Data Sheet'!$B$15) &amp; "." &amp; BS110)
        )
    ),
    IF(BQ110&lt;&gt;"",
        IF(INT('Data Sheet'!$A$15)=INT('Data Sheet'!$B$15),
            --(INT('Data Sheet'!$A$15) &amp; "." &amp; RIGHT(BQ110,3)),
            IF(AND((--(INT('Data Sheet'!$A$15) &amp; "." &amp; RIGHT(BQ110,3))&gt;=--('Data Sheet'!$A$15)), (--(INT('Data Sheet'!$A$15) &amp; "." &amp; RIGHT(BQ110,3))&lt;=--('Data Sheet'!$B$15))),
                --(INT('Data Sheet'!$A$15) &amp; "." &amp; RIGHT(BQ110,3)),
                --(INT('Data Sheet'!$B$15) &amp; "." &amp; RIGHT(BQ110,3))
            )
        ),
        "OK"
    )
)</f>
        <v>OK</v>
      </c>
      <c r="R110" s="20"/>
      <c r="S110" s="20"/>
      <c r="T110" s="20"/>
      <c r="U110" s="20"/>
      <c r="V110" s="20"/>
      <c r="W110" s="20"/>
      <c r="X110" s="20"/>
      <c r="Y110" s="20"/>
      <c r="Z110" s="20"/>
      <c r="AA110" s="55"/>
      <c r="AB110" s="55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1"/>
      <c r="AR110" s="21"/>
      <c r="AS110" s="21"/>
      <c r="AT110" s="21"/>
      <c r="AU110" s="21"/>
      <c r="AV110" s="21"/>
      <c r="AW110" s="22"/>
      <c r="AX110" s="99"/>
      <c r="AY110" s="20"/>
      <c r="AZ110" s="20"/>
      <c r="BA110" s="22"/>
      <c r="BC110" s="80"/>
      <c r="BD110" s="80"/>
      <c r="BE110" s="80"/>
      <c r="BF110" s="80"/>
      <c r="BG110" s="2" t="str">
        <f t="shared" si="8"/>
        <v/>
      </c>
      <c r="BH110" s="78">
        <f t="shared" si="7"/>
        <v>0</v>
      </c>
    </row>
    <row r="111" spans="2:60" x14ac:dyDescent="0.2">
      <c r="B111" s="14">
        <f t="shared" si="9"/>
        <v>103</v>
      </c>
      <c r="C111" s="15" t="str">
        <f>CONCATENATE('Data Sheet'!$B$8,'Data Sheet'!$G$2)</f>
        <v>" HWDP</v>
      </c>
      <c r="D111" s="95" t="str">
        <f t="shared" si="10"/>
        <v/>
      </c>
      <c r="E111" s="15" t="str">
        <f>IF('Sum HWDP'!$D$10="TH-Hill DS-1 Vol 3 CAT 2: Clean and Visual Ends only","N/A","OK")</f>
        <v>OK</v>
      </c>
      <c r="F111" s="15" t="str">
        <f>IF('Sum HWDP'!$D$10="TH-Hill DS-1 Vol 3 CAT 2: Clean and Visual Ends only","N/A","OK")</f>
        <v>OK</v>
      </c>
      <c r="G111" s="17"/>
      <c r="H111" s="17"/>
      <c r="I111" s="17" t="s">
        <v>51</v>
      </c>
      <c r="J111" s="17" t="str">
        <f t="shared" si="11"/>
        <v>OK</v>
      </c>
      <c r="K111" s="17" t="str">
        <f t="shared" si="11"/>
        <v>OK</v>
      </c>
      <c r="L111" s="17" t="str">
        <f>IF('Data Sheet'!$B$9="NC-50","N/A","OK")</f>
        <v>OK</v>
      </c>
      <c r="M111" s="17" t="str">
        <f>IF('Data Sheet'!$B$9="NC-50","N/A","OK")</f>
        <v>OK</v>
      </c>
      <c r="N111" s="23" t="str">
        <f>IF(BO111&lt;&gt;"",
    IF(INT('Data Sheet'!$A$19)=INT('Data Sheet'!$B$19),
        --(INT('Data Sheet'!$A$19) &amp; "." &amp; BO111),
        IF(AND((--(INT('Data Sheet'!$A$19) &amp; "." &amp; BO111)&gt;=--('Data Sheet'!$A$19)), (--(INT('Data Sheet'!$A$19) &amp; "." &amp; BO111)&lt;=--('Data Sheet'!$B$19))),
            --(INT('Data Sheet'!$A$19) &amp; "." &amp; BO111),
            --(INT('Data Sheet'!$B$19) &amp; "." &amp; BO111)
        )
    ),
    IF(BN111&lt;&gt;"",
        IF(INT('Data Sheet'!$A$19)=INT('Data Sheet'!$B$19),
            --(INT('Data Sheet'!$A$19) &amp; "." &amp; LEFT(BN111,3)),
            IF(AND((--(INT('Data Sheet'!$A$19) &amp; "." &amp; LEFT(BN111,3))&gt;=--('Data Sheet'!$A$19)), (--(INT('Data Sheet'!$A$19) &amp; "." &amp; LEFT(BN111,3))&lt;=--('Data Sheet'!$B$19))),
                --(INT('Data Sheet'!$A$19) &amp; "." &amp; LEFT(BN111,3)),
                --(INT('Data Sheet'!$B$19) &amp; "." &amp; LEFT(BN111,3))
            )
        ),
        "OK"
    )
)</f>
        <v>OK</v>
      </c>
      <c r="O111" s="23" t="str">
        <f>IF(BP111&lt;&gt;"",
    IF(INT('Data Sheet'!$A$19)=INT('Data Sheet'!$B$19),
        --(INT('Data Sheet'!$A$19) &amp; "." &amp; BP111),
        IF(AND((--(INT('Data Sheet'!$A$19) &amp; "." &amp; BP111)&gt;=--('Data Sheet'!$A$19)), (--(INT('Data Sheet'!$A$19) &amp; "." &amp; BP111)&lt;=--('Data Sheet'!$B$19))),
            --(INT('Data Sheet'!$A$19) &amp; "." &amp; BP111),
            --(INT('Data Sheet'!$B$19) &amp; "." &amp; BP111)
        )
    ),
    IF(BN111&lt;&gt;"",
        IF(INT('Data Sheet'!$A$19)=INT('Data Sheet'!$B$19),
            --(INT('Data Sheet'!$A$19) &amp; "." &amp; RIGHT(BN111,3)),
            IF(AND((--(INT('Data Sheet'!$A$19) &amp; "." &amp; RIGHT(BN111,3))&gt;=--('Data Sheet'!$A$19)), (--(INT('Data Sheet'!$A$19) &amp; "." &amp; RIGHT(BN111,3))&lt;=--('Data Sheet'!$B$19))),
                --(INT('Data Sheet'!$A$19) &amp; "." &amp; RIGHT(BN111,3)),
                --(INT('Data Sheet'!$B$19) &amp; "." &amp; RIGHT(BN111,3))
            )
        ),
        "OK"
    )
)</f>
        <v>OK</v>
      </c>
      <c r="P111" s="23" t="str">
        <f>IF(BR111&lt;&gt;"",
    IF(INT('Data Sheet'!$A$19)=INT('Data Sheet'!$B$15),
        --(INT('Data Sheet'!$A$15) &amp; "." &amp; BR111),
        IF(AND((--(INT('Data Sheet'!$A$15) &amp; "." &amp; BR111)&gt;=--('Data Sheet'!$A$15)), (--(INT('Data Sheet'!$A$15) &amp; "." &amp; BR111)&lt;=--('Data Sheet'!$B$15))),
            --(INT('Data Sheet'!$A$15) &amp; "." &amp; BR111),
            --(INT('Data Sheet'!$B$15) &amp; "." &amp; BR111)
        )
    ),
    IF(BQ111&lt;&gt;"",
        IF(INT('Data Sheet'!$A$15)=INT('Data Sheet'!$B$15),
            --(INT('Data Sheet'!$A$15) &amp; "." &amp; LEFT(BQ111,3)),
            IF(AND((--(INT('Data Sheet'!$A$15) &amp; "." &amp; LEFT(BQ111,3))&gt;=--('Data Sheet'!$A$15)), (--(INT('Data Sheet'!$A$15) &amp; "." &amp; LEFT(BQ111,3))&lt;=--('Data Sheet'!$B$15))),
                --(INT('Data Sheet'!$A$15) &amp; "." &amp; LEFT(BQ111,3)),
                --(INT('Data Sheet'!$B$15) &amp; "." &amp; LEFT(BQ111,3))
            )
        ),
        "OK"
    )
)</f>
        <v>OK</v>
      </c>
      <c r="Q111" s="23" t="str">
        <f>IF(BS111&lt;&gt;"",
    IF(INT('Data Sheet'!$A$19)=INT('Data Sheet'!$B$15),
        --(INT('Data Sheet'!$A$15) &amp; "." &amp; BS111),
        IF(AND((--(INT('Data Sheet'!$A$15) &amp; "." &amp; BS111)&gt;=--('Data Sheet'!$A$15)), (--(INT('Data Sheet'!$A$15) &amp; "." &amp; BS111)&lt;=--('Data Sheet'!$B$15))),
            --(INT('Data Sheet'!$A$15) &amp; "." &amp; BS111),
            --(INT('Data Sheet'!$B$15) &amp; "." &amp; BS111)
        )
    ),
    IF(BQ111&lt;&gt;"",
        IF(INT('Data Sheet'!$A$15)=INT('Data Sheet'!$B$15),
            --(INT('Data Sheet'!$A$15) &amp; "." &amp; RIGHT(BQ111,3)),
            IF(AND((--(INT('Data Sheet'!$A$15) &amp; "." &amp; RIGHT(BQ111,3))&gt;=--('Data Sheet'!$A$15)), (--(INT('Data Sheet'!$A$15) &amp; "." &amp; RIGHT(BQ111,3))&lt;=--('Data Sheet'!$B$15))),
                --(INT('Data Sheet'!$A$15) &amp; "." &amp; RIGHT(BQ111,3)),
                --(INT('Data Sheet'!$B$15) &amp; "." &amp; RIGHT(BQ111,3))
            )
        ),
        "OK"
    )
)</f>
        <v>OK</v>
      </c>
      <c r="R111" s="20"/>
      <c r="S111" s="20"/>
      <c r="T111" s="20"/>
      <c r="U111" s="20"/>
      <c r="V111" s="20"/>
      <c r="W111" s="20"/>
      <c r="X111" s="20"/>
      <c r="Y111" s="20"/>
      <c r="Z111" s="20"/>
      <c r="AA111" s="55"/>
      <c r="AB111" s="55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1"/>
      <c r="AR111" s="21"/>
      <c r="AS111" s="21"/>
      <c r="AT111" s="21"/>
      <c r="AU111" s="21"/>
      <c r="AV111" s="21"/>
      <c r="AW111" s="22"/>
      <c r="AX111" s="99"/>
      <c r="AY111" s="20"/>
      <c r="AZ111" s="20"/>
      <c r="BA111" s="22"/>
      <c r="BC111" s="80"/>
      <c r="BD111" s="80"/>
      <c r="BE111" s="80"/>
      <c r="BF111" s="80"/>
      <c r="BG111" s="2" t="str">
        <f t="shared" si="8"/>
        <v/>
      </c>
      <c r="BH111" s="78">
        <f t="shared" si="7"/>
        <v>0</v>
      </c>
    </row>
    <row r="112" spans="2:60" x14ac:dyDescent="0.2">
      <c r="B112" s="14">
        <f t="shared" si="9"/>
        <v>104</v>
      </c>
      <c r="C112" s="15" t="str">
        <f>CONCATENATE('Data Sheet'!$B$8,'Data Sheet'!$G$2)</f>
        <v>" HWDP</v>
      </c>
      <c r="D112" s="95" t="str">
        <f t="shared" si="10"/>
        <v/>
      </c>
      <c r="E112" s="15" t="str">
        <f>IF('Sum HWDP'!$D$10="TH-Hill DS-1 Vol 3 CAT 2: Clean and Visual Ends only","N/A","OK")</f>
        <v>OK</v>
      </c>
      <c r="F112" s="15" t="str">
        <f>IF('Sum HWDP'!$D$10="TH-Hill DS-1 Vol 3 CAT 2: Clean and Visual Ends only","N/A","OK")</f>
        <v>OK</v>
      </c>
      <c r="G112" s="17"/>
      <c r="H112" s="17"/>
      <c r="I112" s="17" t="s">
        <v>51</v>
      </c>
      <c r="J112" s="17" t="str">
        <f t="shared" si="11"/>
        <v>OK</v>
      </c>
      <c r="K112" s="17" t="str">
        <f t="shared" si="11"/>
        <v>OK</v>
      </c>
      <c r="L112" s="17" t="str">
        <f>IF('Data Sheet'!$B$9="NC-50","N/A","OK")</f>
        <v>OK</v>
      </c>
      <c r="M112" s="17" t="str">
        <f>IF('Data Sheet'!$B$9="NC-50","N/A","OK")</f>
        <v>OK</v>
      </c>
      <c r="N112" s="23" t="str">
        <f>IF(BO112&lt;&gt;"",
    IF(INT('Data Sheet'!$A$19)=INT('Data Sheet'!$B$19),
        --(INT('Data Sheet'!$A$19) &amp; "." &amp; BO112),
        IF(AND((--(INT('Data Sheet'!$A$19) &amp; "." &amp; BO112)&gt;=--('Data Sheet'!$A$19)), (--(INT('Data Sheet'!$A$19) &amp; "." &amp; BO112)&lt;=--('Data Sheet'!$B$19))),
            --(INT('Data Sheet'!$A$19) &amp; "." &amp; BO112),
            --(INT('Data Sheet'!$B$19) &amp; "." &amp; BO112)
        )
    ),
    IF(BN112&lt;&gt;"",
        IF(INT('Data Sheet'!$A$19)=INT('Data Sheet'!$B$19),
            --(INT('Data Sheet'!$A$19) &amp; "." &amp; LEFT(BN112,3)),
            IF(AND((--(INT('Data Sheet'!$A$19) &amp; "." &amp; LEFT(BN112,3))&gt;=--('Data Sheet'!$A$19)), (--(INT('Data Sheet'!$A$19) &amp; "." &amp; LEFT(BN112,3))&lt;=--('Data Sheet'!$B$19))),
                --(INT('Data Sheet'!$A$19) &amp; "." &amp; LEFT(BN112,3)),
                --(INT('Data Sheet'!$B$19) &amp; "." &amp; LEFT(BN112,3))
            )
        ),
        "OK"
    )
)</f>
        <v>OK</v>
      </c>
      <c r="O112" s="23" t="str">
        <f>IF(BP112&lt;&gt;"",
    IF(INT('Data Sheet'!$A$19)=INT('Data Sheet'!$B$19),
        --(INT('Data Sheet'!$A$19) &amp; "." &amp; BP112),
        IF(AND((--(INT('Data Sheet'!$A$19) &amp; "." &amp; BP112)&gt;=--('Data Sheet'!$A$19)), (--(INT('Data Sheet'!$A$19) &amp; "." &amp; BP112)&lt;=--('Data Sheet'!$B$19))),
            --(INT('Data Sheet'!$A$19) &amp; "." &amp; BP112),
            --(INT('Data Sheet'!$B$19) &amp; "." &amp; BP112)
        )
    ),
    IF(BN112&lt;&gt;"",
        IF(INT('Data Sheet'!$A$19)=INT('Data Sheet'!$B$19),
            --(INT('Data Sheet'!$A$19) &amp; "." &amp; RIGHT(BN112,3)),
            IF(AND((--(INT('Data Sheet'!$A$19) &amp; "." &amp; RIGHT(BN112,3))&gt;=--('Data Sheet'!$A$19)), (--(INT('Data Sheet'!$A$19) &amp; "." &amp; RIGHT(BN112,3))&lt;=--('Data Sheet'!$B$19))),
                --(INT('Data Sheet'!$A$19) &amp; "." &amp; RIGHT(BN112,3)),
                --(INT('Data Sheet'!$B$19) &amp; "." &amp; RIGHT(BN112,3))
            )
        ),
        "OK"
    )
)</f>
        <v>OK</v>
      </c>
      <c r="P112" s="23" t="str">
        <f>IF(BR112&lt;&gt;"",
    IF(INT('Data Sheet'!$A$19)=INT('Data Sheet'!$B$15),
        --(INT('Data Sheet'!$A$15) &amp; "." &amp; BR112),
        IF(AND((--(INT('Data Sheet'!$A$15) &amp; "." &amp; BR112)&gt;=--('Data Sheet'!$A$15)), (--(INT('Data Sheet'!$A$15) &amp; "." &amp; BR112)&lt;=--('Data Sheet'!$B$15))),
            --(INT('Data Sheet'!$A$15) &amp; "." &amp; BR112),
            --(INT('Data Sheet'!$B$15) &amp; "." &amp; BR112)
        )
    ),
    IF(BQ112&lt;&gt;"",
        IF(INT('Data Sheet'!$A$15)=INT('Data Sheet'!$B$15),
            --(INT('Data Sheet'!$A$15) &amp; "." &amp; LEFT(BQ112,3)),
            IF(AND((--(INT('Data Sheet'!$A$15) &amp; "." &amp; LEFT(BQ112,3))&gt;=--('Data Sheet'!$A$15)), (--(INT('Data Sheet'!$A$15) &amp; "." &amp; LEFT(BQ112,3))&lt;=--('Data Sheet'!$B$15))),
                --(INT('Data Sheet'!$A$15) &amp; "." &amp; LEFT(BQ112,3)),
                --(INT('Data Sheet'!$B$15) &amp; "." &amp; LEFT(BQ112,3))
            )
        ),
        "OK"
    )
)</f>
        <v>OK</v>
      </c>
      <c r="Q112" s="23" t="str">
        <f>IF(BS112&lt;&gt;"",
    IF(INT('Data Sheet'!$A$19)=INT('Data Sheet'!$B$15),
        --(INT('Data Sheet'!$A$15) &amp; "." &amp; BS112),
        IF(AND((--(INT('Data Sheet'!$A$15) &amp; "." &amp; BS112)&gt;=--('Data Sheet'!$A$15)), (--(INT('Data Sheet'!$A$15) &amp; "." &amp; BS112)&lt;=--('Data Sheet'!$B$15))),
            --(INT('Data Sheet'!$A$15) &amp; "." &amp; BS112),
            --(INT('Data Sheet'!$B$15) &amp; "." &amp; BS112)
        )
    ),
    IF(BQ112&lt;&gt;"",
        IF(INT('Data Sheet'!$A$15)=INT('Data Sheet'!$B$15),
            --(INT('Data Sheet'!$A$15) &amp; "." &amp; RIGHT(BQ112,3)),
            IF(AND((--(INT('Data Sheet'!$A$15) &amp; "." &amp; RIGHT(BQ112,3))&gt;=--('Data Sheet'!$A$15)), (--(INT('Data Sheet'!$A$15) &amp; "." &amp; RIGHT(BQ112,3))&lt;=--('Data Sheet'!$B$15))),
                --(INT('Data Sheet'!$A$15) &amp; "." &amp; RIGHT(BQ112,3)),
                --(INT('Data Sheet'!$B$15) &amp; "." &amp; RIGHT(BQ112,3))
            )
        ),
        "OK"
    )
)</f>
        <v>OK</v>
      </c>
      <c r="R112" s="20"/>
      <c r="S112" s="20"/>
      <c r="T112" s="20"/>
      <c r="U112" s="20"/>
      <c r="V112" s="20"/>
      <c r="W112" s="20"/>
      <c r="X112" s="20"/>
      <c r="Y112" s="20"/>
      <c r="Z112" s="20"/>
      <c r="AA112" s="55"/>
      <c r="AB112" s="55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1"/>
      <c r="AR112" s="21"/>
      <c r="AS112" s="21"/>
      <c r="AT112" s="21"/>
      <c r="AU112" s="21"/>
      <c r="AV112" s="21"/>
      <c r="AW112" s="22"/>
      <c r="AX112" s="99"/>
      <c r="AY112" s="20"/>
      <c r="AZ112" s="20"/>
      <c r="BA112" s="22"/>
      <c r="BC112" s="80"/>
      <c r="BD112" s="80"/>
      <c r="BE112" s="80"/>
      <c r="BF112" s="80"/>
      <c r="BG112" s="2" t="str">
        <f t="shared" si="8"/>
        <v/>
      </c>
      <c r="BH112" s="78">
        <f t="shared" si="7"/>
        <v>0</v>
      </c>
    </row>
    <row r="113" spans="2:60" x14ac:dyDescent="0.2">
      <c r="B113" s="14">
        <f t="shared" si="9"/>
        <v>105</v>
      </c>
      <c r="C113" s="15" t="str">
        <f>CONCATENATE('Data Sheet'!$B$8,'Data Sheet'!$G$2)</f>
        <v>" HWDP</v>
      </c>
      <c r="D113" s="95" t="str">
        <f t="shared" si="10"/>
        <v/>
      </c>
      <c r="E113" s="15" t="str">
        <f>IF('Sum HWDP'!$D$10="TH-Hill DS-1 Vol 3 CAT 2: Clean and Visual Ends only","N/A","OK")</f>
        <v>OK</v>
      </c>
      <c r="F113" s="15" t="str">
        <f>IF('Sum HWDP'!$D$10="TH-Hill DS-1 Vol 3 CAT 2: Clean and Visual Ends only","N/A","OK")</f>
        <v>OK</v>
      </c>
      <c r="G113" s="17"/>
      <c r="H113" s="17"/>
      <c r="I113" s="17" t="s">
        <v>51</v>
      </c>
      <c r="J113" s="17" t="str">
        <f t="shared" si="11"/>
        <v>OK</v>
      </c>
      <c r="K113" s="17" t="str">
        <f t="shared" si="11"/>
        <v>OK</v>
      </c>
      <c r="L113" s="17" t="str">
        <f>IF('Data Sheet'!$B$9="NC-50","N/A","OK")</f>
        <v>OK</v>
      </c>
      <c r="M113" s="17" t="str">
        <f>IF('Data Sheet'!$B$9="NC-50","N/A","OK")</f>
        <v>OK</v>
      </c>
      <c r="N113" s="23" t="str">
        <f>IF(BO113&lt;&gt;"",
    IF(INT('Data Sheet'!$A$19)=INT('Data Sheet'!$B$19),
        --(INT('Data Sheet'!$A$19) &amp; "." &amp; BO113),
        IF(AND((--(INT('Data Sheet'!$A$19) &amp; "." &amp; BO113)&gt;=--('Data Sheet'!$A$19)), (--(INT('Data Sheet'!$A$19) &amp; "." &amp; BO113)&lt;=--('Data Sheet'!$B$19))),
            --(INT('Data Sheet'!$A$19) &amp; "." &amp; BO113),
            --(INT('Data Sheet'!$B$19) &amp; "." &amp; BO113)
        )
    ),
    IF(BN113&lt;&gt;"",
        IF(INT('Data Sheet'!$A$19)=INT('Data Sheet'!$B$19),
            --(INT('Data Sheet'!$A$19) &amp; "." &amp; LEFT(BN113,3)),
            IF(AND((--(INT('Data Sheet'!$A$19) &amp; "." &amp; LEFT(BN113,3))&gt;=--('Data Sheet'!$A$19)), (--(INT('Data Sheet'!$A$19) &amp; "." &amp; LEFT(BN113,3))&lt;=--('Data Sheet'!$B$19))),
                --(INT('Data Sheet'!$A$19) &amp; "." &amp; LEFT(BN113,3)),
                --(INT('Data Sheet'!$B$19) &amp; "." &amp; LEFT(BN113,3))
            )
        ),
        "OK"
    )
)</f>
        <v>OK</v>
      </c>
      <c r="O113" s="23" t="str">
        <f>IF(BP113&lt;&gt;"",
    IF(INT('Data Sheet'!$A$19)=INT('Data Sheet'!$B$19),
        --(INT('Data Sheet'!$A$19) &amp; "." &amp; BP113),
        IF(AND((--(INT('Data Sheet'!$A$19) &amp; "." &amp; BP113)&gt;=--('Data Sheet'!$A$19)), (--(INT('Data Sheet'!$A$19) &amp; "." &amp; BP113)&lt;=--('Data Sheet'!$B$19))),
            --(INT('Data Sheet'!$A$19) &amp; "." &amp; BP113),
            --(INT('Data Sheet'!$B$19) &amp; "." &amp; BP113)
        )
    ),
    IF(BN113&lt;&gt;"",
        IF(INT('Data Sheet'!$A$19)=INT('Data Sheet'!$B$19),
            --(INT('Data Sheet'!$A$19) &amp; "." &amp; RIGHT(BN113,3)),
            IF(AND((--(INT('Data Sheet'!$A$19) &amp; "." &amp; RIGHT(BN113,3))&gt;=--('Data Sheet'!$A$19)), (--(INT('Data Sheet'!$A$19) &amp; "." &amp; RIGHT(BN113,3))&lt;=--('Data Sheet'!$B$19))),
                --(INT('Data Sheet'!$A$19) &amp; "." &amp; RIGHT(BN113,3)),
                --(INT('Data Sheet'!$B$19) &amp; "." &amp; RIGHT(BN113,3))
            )
        ),
        "OK"
    )
)</f>
        <v>OK</v>
      </c>
      <c r="P113" s="23" t="str">
        <f>IF(BR113&lt;&gt;"",
    IF(INT('Data Sheet'!$A$19)=INT('Data Sheet'!$B$15),
        --(INT('Data Sheet'!$A$15) &amp; "." &amp; BR113),
        IF(AND((--(INT('Data Sheet'!$A$15) &amp; "." &amp; BR113)&gt;=--('Data Sheet'!$A$15)), (--(INT('Data Sheet'!$A$15) &amp; "." &amp; BR113)&lt;=--('Data Sheet'!$B$15))),
            --(INT('Data Sheet'!$A$15) &amp; "." &amp; BR113),
            --(INT('Data Sheet'!$B$15) &amp; "." &amp; BR113)
        )
    ),
    IF(BQ113&lt;&gt;"",
        IF(INT('Data Sheet'!$A$15)=INT('Data Sheet'!$B$15),
            --(INT('Data Sheet'!$A$15) &amp; "." &amp; LEFT(BQ113,3)),
            IF(AND((--(INT('Data Sheet'!$A$15) &amp; "." &amp; LEFT(BQ113,3))&gt;=--('Data Sheet'!$A$15)), (--(INT('Data Sheet'!$A$15) &amp; "." &amp; LEFT(BQ113,3))&lt;=--('Data Sheet'!$B$15))),
                --(INT('Data Sheet'!$A$15) &amp; "." &amp; LEFT(BQ113,3)),
                --(INT('Data Sheet'!$B$15) &amp; "." &amp; LEFT(BQ113,3))
            )
        ),
        "OK"
    )
)</f>
        <v>OK</v>
      </c>
      <c r="Q113" s="23" t="str">
        <f>IF(BS113&lt;&gt;"",
    IF(INT('Data Sheet'!$A$19)=INT('Data Sheet'!$B$15),
        --(INT('Data Sheet'!$A$15) &amp; "." &amp; BS113),
        IF(AND((--(INT('Data Sheet'!$A$15) &amp; "." &amp; BS113)&gt;=--('Data Sheet'!$A$15)), (--(INT('Data Sheet'!$A$15) &amp; "." &amp; BS113)&lt;=--('Data Sheet'!$B$15))),
            --(INT('Data Sheet'!$A$15) &amp; "." &amp; BS113),
            --(INT('Data Sheet'!$B$15) &amp; "." &amp; BS113)
        )
    ),
    IF(BQ113&lt;&gt;"",
        IF(INT('Data Sheet'!$A$15)=INT('Data Sheet'!$B$15),
            --(INT('Data Sheet'!$A$15) &amp; "." &amp; RIGHT(BQ113,3)),
            IF(AND((--(INT('Data Sheet'!$A$15) &amp; "." &amp; RIGHT(BQ113,3))&gt;=--('Data Sheet'!$A$15)), (--(INT('Data Sheet'!$A$15) &amp; "." &amp; RIGHT(BQ113,3))&lt;=--('Data Sheet'!$B$15))),
                --(INT('Data Sheet'!$A$15) &amp; "." &amp; RIGHT(BQ113,3)),
                --(INT('Data Sheet'!$B$15) &amp; "." &amp; RIGHT(BQ113,3))
            )
        ),
        "OK"
    )
)</f>
        <v>OK</v>
      </c>
      <c r="R113" s="20"/>
      <c r="S113" s="20"/>
      <c r="T113" s="20"/>
      <c r="U113" s="20"/>
      <c r="V113" s="20"/>
      <c r="W113" s="20"/>
      <c r="X113" s="20"/>
      <c r="Y113" s="20"/>
      <c r="Z113" s="20"/>
      <c r="AA113" s="55"/>
      <c r="AB113" s="55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1"/>
      <c r="AR113" s="21"/>
      <c r="AS113" s="21"/>
      <c r="AT113" s="21"/>
      <c r="AU113" s="21"/>
      <c r="AV113" s="21"/>
      <c r="AW113" s="22"/>
      <c r="AX113" s="99"/>
      <c r="AY113" s="20"/>
      <c r="AZ113" s="20"/>
      <c r="BA113" s="22"/>
      <c r="BC113" s="80"/>
      <c r="BD113" s="80"/>
      <c r="BE113" s="80"/>
      <c r="BF113" s="80"/>
      <c r="BG113" s="2" t="str">
        <f t="shared" si="8"/>
        <v/>
      </c>
      <c r="BH113" s="78">
        <f t="shared" si="7"/>
        <v>0</v>
      </c>
    </row>
    <row r="114" spans="2:60" x14ac:dyDescent="0.2">
      <c r="B114" s="14">
        <f t="shared" si="9"/>
        <v>106</v>
      </c>
      <c r="C114" s="15" t="str">
        <f>CONCATENATE('Data Sheet'!$B$8,'Data Sheet'!$G$2)</f>
        <v>" HWDP</v>
      </c>
      <c r="D114" s="95" t="str">
        <f t="shared" si="10"/>
        <v/>
      </c>
      <c r="E114" s="15" t="str">
        <f>IF('Sum HWDP'!$D$10="TH-Hill DS-1 Vol 3 CAT 2: Clean and Visual Ends only","N/A","OK")</f>
        <v>OK</v>
      </c>
      <c r="F114" s="15" t="str">
        <f>IF('Sum HWDP'!$D$10="TH-Hill DS-1 Vol 3 CAT 2: Clean and Visual Ends only","N/A","OK")</f>
        <v>OK</v>
      </c>
      <c r="G114" s="17"/>
      <c r="H114" s="17"/>
      <c r="I114" s="17" t="s">
        <v>51</v>
      </c>
      <c r="J114" s="17" t="str">
        <f t="shared" si="11"/>
        <v>OK</v>
      </c>
      <c r="K114" s="17" t="str">
        <f t="shared" si="11"/>
        <v>OK</v>
      </c>
      <c r="L114" s="17" t="str">
        <f>IF('Data Sheet'!$B$9="NC-50","N/A","OK")</f>
        <v>OK</v>
      </c>
      <c r="M114" s="17" t="str">
        <f>IF('Data Sheet'!$B$9="NC-50","N/A","OK")</f>
        <v>OK</v>
      </c>
      <c r="N114" s="23" t="str">
        <f>IF(BO114&lt;&gt;"",
    IF(INT('Data Sheet'!$A$19)=INT('Data Sheet'!$B$19),
        --(INT('Data Sheet'!$A$19) &amp; "." &amp; BO114),
        IF(AND((--(INT('Data Sheet'!$A$19) &amp; "." &amp; BO114)&gt;=--('Data Sheet'!$A$19)), (--(INT('Data Sheet'!$A$19) &amp; "." &amp; BO114)&lt;=--('Data Sheet'!$B$19))),
            --(INT('Data Sheet'!$A$19) &amp; "." &amp; BO114),
            --(INT('Data Sheet'!$B$19) &amp; "." &amp; BO114)
        )
    ),
    IF(BN114&lt;&gt;"",
        IF(INT('Data Sheet'!$A$19)=INT('Data Sheet'!$B$19),
            --(INT('Data Sheet'!$A$19) &amp; "." &amp; LEFT(BN114,3)),
            IF(AND((--(INT('Data Sheet'!$A$19) &amp; "." &amp; LEFT(BN114,3))&gt;=--('Data Sheet'!$A$19)), (--(INT('Data Sheet'!$A$19) &amp; "." &amp; LEFT(BN114,3))&lt;=--('Data Sheet'!$B$19))),
                --(INT('Data Sheet'!$A$19) &amp; "." &amp; LEFT(BN114,3)),
                --(INT('Data Sheet'!$B$19) &amp; "." &amp; LEFT(BN114,3))
            )
        ),
        "OK"
    )
)</f>
        <v>OK</v>
      </c>
      <c r="O114" s="23" t="str">
        <f>IF(BP114&lt;&gt;"",
    IF(INT('Data Sheet'!$A$19)=INT('Data Sheet'!$B$19),
        --(INT('Data Sheet'!$A$19) &amp; "." &amp; BP114),
        IF(AND((--(INT('Data Sheet'!$A$19) &amp; "." &amp; BP114)&gt;=--('Data Sheet'!$A$19)), (--(INT('Data Sheet'!$A$19) &amp; "." &amp; BP114)&lt;=--('Data Sheet'!$B$19))),
            --(INT('Data Sheet'!$A$19) &amp; "." &amp; BP114),
            --(INT('Data Sheet'!$B$19) &amp; "." &amp; BP114)
        )
    ),
    IF(BN114&lt;&gt;"",
        IF(INT('Data Sheet'!$A$19)=INT('Data Sheet'!$B$19),
            --(INT('Data Sheet'!$A$19) &amp; "." &amp; RIGHT(BN114,3)),
            IF(AND((--(INT('Data Sheet'!$A$19) &amp; "." &amp; RIGHT(BN114,3))&gt;=--('Data Sheet'!$A$19)), (--(INT('Data Sheet'!$A$19) &amp; "." &amp; RIGHT(BN114,3))&lt;=--('Data Sheet'!$B$19))),
                --(INT('Data Sheet'!$A$19) &amp; "." &amp; RIGHT(BN114,3)),
                --(INT('Data Sheet'!$B$19) &amp; "." &amp; RIGHT(BN114,3))
            )
        ),
        "OK"
    )
)</f>
        <v>OK</v>
      </c>
      <c r="P114" s="23" t="str">
        <f>IF(BR114&lt;&gt;"",
    IF(INT('Data Sheet'!$A$19)=INT('Data Sheet'!$B$15),
        --(INT('Data Sheet'!$A$15) &amp; "." &amp; BR114),
        IF(AND((--(INT('Data Sheet'!$A$15) &amp; "." &amp; BR114)&gt;=--('Data Sheet'!$A$15)), (--(INT('Data Sheet'!$A$15) &amp; "." &amp; BR114)&lt;=--('Data Sheet'!$B$15))),
            --(INT('Data Sheet'!$A$15) &amp; "." &amp; BR114),
            --(INT('Data Sheet'!$B$15) &amp; "." &amp; BR114)
        )
    ),
    IF(BQ114&lt;&gt;"",
        IF(INT('Data Sheet'!$A$15)=INT('Data Sheet'!$B$15),
            --(INT('Data Sheet'!$A$15) &amp; "." &amp; LEFT(BQ114,3)),
            IF(AND((--(INT('Data Sheet'!$A$15) &amp; "." &amp; LEFT(BQ114,3))&gt;=--('Data Sheet'!$A$15)), (--(INT('Data Sheet'!$A$15) &amp; "." &amp; LEFT(BQ114,3))&lt;=--('Data Sheet'!$B$15))),
                --(INT('Data Sheet'!$A$15) &amp; "." &amp; LEFT(BQ114,3)),
                --(INT('Data Sheet'!$B$15) &amp; "." &amp; LEFT(BQ114,3))
            )
        ),
        "OK"
    )
)</f>
        <v>OK</v>
      </c>
      <c r="Q114" s="23" t="str">
        <f>IF(BS114&lt;&gt;"",
    IF(INT('Data Sheet'!$A$19)=INT('Data Sheet'!$B$15),
        --(INT('Data Sheet'!$A$15) &amp; "." &amp; BS114),
        IF(AND((--(INT('Data Sheet'!$A$15) &amp; "." &amp; BS114)&gt;=--('Data Sheet'!$A$15)), (--(INT('Data Sheet'!$A$15) &amp; "." &amp; BS114)&lt;=--('Data Sheet'!$B$15))),
            --(INT('Data Sheet'!$A$15) &amp; "." &amp; BS114),
            --(INT('Data Sheet'!$B$15) &amp; "." &amp; BS114)
        )
    ),
    IF(BQ114&lt;&gt;"",
        IF(INT('Data Sheet'!$A$15)=INT('Data Sheet'!$B$15),
            --(INT('Data Sheet'!$A$15) &amp; "." &amp; RIGHT(BQ114,3)),
            IF(AND((--(INT('Data Sheet'!$A$15) &amp; "." &amp; RIGHT(BQ114,3))&gt;=--('Data Sheet'!$A$15)), (--(INT('Data Sheet'!$A$15) &amp; "." &amp; RIGHT(BQ114,3))&lt;=--('Data Sheet'!$B$15))),
                --(INT('Data Sheet'!$A$15) &amp; "." &amp; RIGHT(BQ114,3)),
                --(INT('Data Sheet'!$B$15) &amp; "." &amp; RIGHT(BQ114,3))
            )
        ),
        "OK"
    )
)</f>
        <v>OK</v>
      </c>
      <c r="R114" s="20"/>
      <c r="S114" s="20"/>
      <c r="T114" s="20"/>
      <c r="U114" s="20"/>
      <c r="V114" s="20"/>
      <c r="W114" s="20"/>
      <c r="X114" s="20"/>
      <c r="Y114" s="20"/>
      <c r="Z114" s="20"/>
      <c r="AA114" s="55"/>
      <c r="AB114" s="55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1"/>
      <c r="AR114" s="21"/>
      <c r="AS114" s="21"/>
      <c r="AT114" s="21"/>
      <c r="AU114" s="21"/>
      <c r="AV114" s="21"/>
      <c r="AW114" s="22"/>
      <c r="AX114" s="99"/>
      <c r="AY114" s="20"/>
      <c r="AZ114" s="20"/>
      <c r="BA114" s="22"/>
      <c r="BC114" s="80"/>
      <c r="BD114" s="80"/>
      <c r="BE114" s="80"/>
      <c r="BF114" s="80"/>
      <c r="BG114" s="2" t="str">
        <f t="shared" si="8"/>
        <v/>
      </c>
      <c r="BH114" s="78">
        <f t="shared" si="7"/>
        <v>0</v>
      </c>
    </row>
    <row r="115" spans="2:60" x14ac:dyDescent="0.2">
      <c r="B115" s="14">
        <f t="shared" si="9"/>
        <v>107</v>
      </c>
      <c r="C115" s="15" t="str">
        <f>CONCATENATE('Data Sheet'!$B$8,'Data Sheet'!$G$2)</f>
        <v>" HWDP</v>
      </c>
      <c r="D115" s="95" t="str">
        <f t="shared" si="10"/>
        <v/>
      </c>
      <c r="E115" s="15" t="str">
        <f>IF('Sum HWDP'!$D$10="TH-Hill DS-1 Vol 3 CAT 2: Clean and Visual Ends only","N/A","OK")</f>
        <v>OK</v>
      </c>
      <c r="F115" s="15" t="str">
        <f>IF('Sum HWDP'!$D$10="TH-Hill DS-1 Vol 3 CAT 2: Clean and Visual Ends only","N/A","OK")</f>
        <v>OK</v>
      </c>
      <c r="G115" s="17"/>
      <c r="H115" s="17"/>
      <c r="I115" s="17" t="s">
        <v>51</v>
      </c>
      <c r="J115" s="17" t="str">
        <f t="shared" si="11"/>
        <v>OK</v>
      </c>
      <c r="K115" s="17" t="str">
        <f t="shared" si="11"/>
        <v>OK</v>
      </c>
      <c r="L115" s="17" t="str">
        <f>IF('Data Sheet'!$B$9="NC-50","N/A","OK")</f>
        <v>OK</v>
      </c>
      <c r="M115" s="17" t="str">
        <f>IF('Data Sheet'!$B$9="NC-50","N/A","OK")</f>
        <v>OK</v>
      </c>
      <c r="N115" s="23" t="str">
        <f>IF(BO115&lt;&gt;"",
    IF(INT('Data Sheet'!$A$19)=INT('Data Sheet'!$B$19),
        --(INT('Data Sheet'!$A$19) &amp; "." &amp; BO115),
        IF(AND((--(INT('Data Sheet'!$A$19) &amp; "." &amp; BO115)&gt;=--('Data Sheet'!$A$19)), (--(INT('Data Sheet'!$A$19) &amp; "." &amp; BO115)&lt;=--('Data Sheet'!$B$19))),
            --(INT('Data Sheet'!$A$19) &amp; "." &amp; BO115),
            --(INT('Data Sheet'!$B$19) &amp; "." &amp; BO115)
        )
    ),
    IF(BN115&lt;&gt;"",
        IF(INT('Data Sheet'!$A$19)=INT('Data Sheet'!$B$19),
            --(INT('Data Sheet'!$A$19) &amp; "." &amp; LEFT(BN115,3)),
            IF(AND((--(INT('Data Sheet'!$A$19) &amp; "." &amp; LEFT(BN115,3))&gt;=--('Data Sheet'!$A$19)), (--(INT('Data Sheet'!$A$19) &amp; "." &amp; LEFT(BN115,3))&lt;=--('Data Sheet'!$B$19))),
                --(INT('Data Sheet'!$A$19) &amp; "." &amp; LEFT(BN115,3)),
                --(INT('Data Sheet'!$B$19) &amp; "." &amp; LEFT(BN115,3))
            )
        ),
        "OK"
    )
)</f>
        <v>OK</v>
      </c>
      <c r="O115" s="23" t="str">
        <f>IF(BP115&lt;&gt;"",
    IF(INT('Data Sheet'!$A$19)=INT('Data Sheet'!$B$19),
        --(INT('Data Sheet'!$A$19) &amp; "." &amp; BP115),
        IF(AND((--(INT('Data Sheet'!$A$19) &amp; "." &amp; BP115)&gt;=--('Data Sheet'!$A$19)), (--(INT('Data Sheet'!$A$19) &amp; "." &amp; BP115)&lt;=--('Data Sheet'!$B$19))),
            --(INT('Data Sheet'!$A$19) &amp; "." &amp; BP115),
            --(INT('Data Sheet'!$B$19) &amp; "." &amp; BP115)
        )
    ),
    IF(BN115&lt;&gt;"",
        IF(INT('Data Sheet'!$A$19)=INT('Data Sheet'!$B$19),
            --(INT('Data Sheet'!$A$19) &amp; "." &amp; RIGHT(BN115,3)),
            IF(AND((--(INT('Data Sheet'!$A$19) &amp; "." &amp; RIGHT(BN115,3))&gt;=--('Data Sheet'!$A$19)), (--(INT('Data Sheet'!$A$19) &amp; "." &amp; RIGHT(BN115,3))&lt;=--('Data Sheet'!$B$19))),
                --(INT('Data Sheet'!$A$19) &amp; "." &amp; RIGHT(BN115,3)),
                --(INT('Data Sheet'!$B$19) &amp; "." &amp; RIGHT(BN115,3))
            )
        ),
        "OK"
    )
)</f>
        <v>OK</v>
      </c>
      <c r="P115" s="23" t="str">
        <f>IF(BR115&lt;&gt;"",
    IF(INT('Data Sheet'!$A$19)=INT('Data Sheet'!$B$15),
        --(INT('Data Sheet'!$A$15) &amp; "." &amp; BR115),
        IF(AND((--(INT('Data Sheet'!$A$15) &amp; "." &amp; BR115)&gt;=--('Data Sheet'!$A$15)), (--(INT('Data Sheet'!$A$15) &amp; "." &amp; BR115)&lt;=--('Data Sheet'!$B$15))),
            --(INT('Data Sheet'!$A$15) &amp; "." &amp; BR115),
            --(INT('Data Sheet'!$B$15) &amp; "." &amp; BR115)
        )
    ),
    IF(BQ115&lt;&gt;"",
        IF(INT('Data Sheet'!$A$15)=INT('Data Sheet'!$B$15),
            --(INT('Data Sheet'!$A$15) &amp; "." &amp; LEFT(BQ115,3)),
            IF(AND((--(INT('Data Sheet'!$A$15) &amp; "." &amp; LEFT(BQ115,3))&gt;=--('Data Sheet'!$A$15)), (--(INT('Data Sheet'!$A$15) &amp; "." &amp; LEFT(BQ115,3))&lt;=--('Data Sheet'!$B$15))),
                --(INT('Data Sheet'!$A$15) &amp; "." &amp; LEFT(BQ115,3)),
                --(INT('Data Sheet'!$B$15) &amp; "." &amp; LEFT(BQ115,3))
            )
        ),
        "OK"
    )
)</f>
        <v>OK</v>
      </c>
      <c r="Q115" s="23" t="str">
        <f>IF(BS115&lt;&gt;"",
    IF(INT('Data Sheet'!$A$19)=INT('Data Sheet'!$B$15),
        --(INT('Data Sheet'!$A$15) &amp; "." &amp; BS115),
        IF(AND((--(INT('Data Sheet'!$A$15) &amp; "." &amp; BS115)&gt;=--('Data Sheet'!$A$15)), (--(INT('Data Sheet'!$A$15) &amp; "." &amp; BS115)&lt;=--('Data Sheet'!$B$15))),
            --(INT('Data Sheet'!$A$15) &amp; "." &amp; BS115),
            --(INT('Data Sheet'!$B$15) &amp; "." &amp; BS115)
        )
    ),
    IF(BQ115&lt;&gt;"",
        IF(INT('Data Sheet'!$A$15)=INT('Data Sheet'!$B$15),
            --(INT('Data Sheet'!$A$15) &amp; "." &amp; RIGHT(BQ115,3)),
            IF(AND((--(INT('Data Sheet'!$A$15) &amp; "." &amp; RIGHT(BQ115,3))&gt;=--('Data Sheet'!$A$15)), (--(INT('Data Sheet'!$A$15) &amp; "." &amp; RIGHT(BQ115,3))&lt;=--('Data Sheet'!$B$15))),
                --(INT('Data Sheet'!$A$15) &amp; "." &amp; RIGHT(BQ115,3)),
                --(INT('Data Sheet'!$B$15) &amp; "." &amp; RIGHT(BQ115,3))
            )
        ),
        "OK"
    )
)</f>
        <v>OK</v>
      </c>
      <c r="R115" s="20"/>
      <c r="S115" s="20"/>
      <c r="T115" s="20"/>
      <c r="U115" s="20"/>
      <c r="V115" s="20"/>
      <c r="W115" s="20"/>
      <c r="X115" s="20"/>
      <c r="Y115" s="20"/>
      <c r="Z115" s="20"/>
      <c r="AA115" s="55"/>
      <c r="AB115" s="55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1"/>
      <c r="AR115" s="21"/>
      <c r="AS115" s="21"/>
      <c r="AT115" s="21"/>
      <c r="AU115" s="21"/>
      <c r="AV115" s="21"/>
      <c r="AW115" s="22"/>
      <c r="AX115" s="99"/>
      <c r="AY115" s="20"/>
      <c r="AZ115" s="20"/>
      <c r="BA115" s="22"/>
      <c r="BC115" s="80"/>
      <c r="BD115" s="80"/>
      <c r="BE115" s="80"/>
      <c r="BF115" s="80"/>
      <c r="BG115" s="2" t="str">
        <f t="shared" si="8"/>
        <v/>
      </c>
      <c r="BH115" s="78">
        <f t="shared" si="7"/>
        <v>0</v>
      </c>
    </row>
    <row r="116" spans="2:60" x14ac:dyDescent="0.2">
      <c r="B116" s="14">
        <f t="shared" si="9"/>
        <v>108</v>
      </c>
      <c r="C116" s="15" t="str">
        <f>CONCATENATE('Data Sheet'!$B$8,'Data Sheet'!$G$2)</f>
        <v>" HWDP</v>
      </c>
      <c r="D116" s="95" t="str">
        <f t="shared" si="10"/>
        <v/>
      </c>
      <c r="E116" s="15" t="str">
        <f>IF('Sum HWDP'!$D$10="TH-Hill DS-1 Vol 3 CAT 2: Clean and Visual Ends only","N/A","OK")</f>
        <v>OK</v>
      </c>
      <c r="F116" s="15" t="str">
        <f>IF('Sum HWDP'!$D$10="TH-Hill DS-1 Vol 3 CAT 2: Clean and Visual Ends only","N/A","OK")</f>
        <v>OK</v>
      </c>
      <c r="G116" s="17"/>
      <c r="H116" s="17"/>
      <c r="I116" s="17" t="s">
        <v>51</v>
      </c>
      <c r="J116" s="17" t="str">
        <f t="shared" si="11"/>
        <v>OK</v>
      </c>
      <c r="K116" s="17" t="str">
        <f t="shared" si="11"/>
        <v>OK</v>
      </c>
      <c r="L116" s="17" t="str">
        <f>IF('Data Sheet'!$B$9="NC-50","N/A","OK")</f>
        <v>OK</v>
      </c>
      <c r="M116" s="17" t="str">
        <f>IF('Data Sheet'!$B$9="NC-50","N/A","OK")</f>
        <v>OK</v>
      </c>
      <c r="N116" s="23" t="str">
        <f>IF(BO116&lt;&gt;"",
    IF(INT('Data Sheet'!$A$19)=INT('Data Sheet'!$B$19),
        --(INT('Data Sheet'!$A$19) &amp; "." &amp; BO116),
        IF(AND((--(INT('Data Sheet'!$A$19) &amp; "." &amp; BO116)&gt;=--('Data Sheet'!$A$19)), (--(INT('Data Sheet'!$A$19) &amp; "." &amp; BO116)&lt;=--('Data Sheet'!$B$19))),
            --(INT('Data Sheet'!$A$19) &amp; "." &amp; BO116),
            --(INT('Data Sheet'!$B$19) &amp; "." &amp; BO116)
        )
    ),
    IF(BN116&lt;&gt;"",
        IF(INT('Data Sheet'!$A$19)=INT('Data Sheet'!$B$19),
            --(INT('Data Sheet'!$A$19) &amp; "." &amp; LEFT(BN116,3)),
            IF(AND((--(INT('Data Sheet'!$A$19) &amp; "." &amp; LEFT(BN116,3))&gt;=--('Data Sheet'!$A$19)), (--(INT('Data Sheet'!$A$19) &amp; "." &amp; LEFT(BN116,3))&lt;=--('Data Sheet'!$B$19))),
                --(INT('Data Sheet'!$A$19) &amp; "." &amp; LEFT(BN116,3)),
                --(INT('Data Sheet'!$B$19) &amp; "." &amp; LEFT(BN116,3))
            )
        ),
        "OK"
    )
)</f>
        <v>OK</v>
      </c>
      <c r="O116" s="23" t="str">
        <f>IF(BP116&lt;&gt;"",
    IF(INT('Data Sheet'!$A$19)=INT('Data Sheet'!$B$19),
        --(INT('Data Sheet'!$A$19) &amp; "." &amp; BP116),
        IF(AND((--(INT('Data Sheet'!$A$19) &amp; "." &amp; BP116)&gt;=--('Data Sheet'!$A$19)), (--(INT('Data Sheet'!$A$19) &amp; "." &amp; BP116)&lt;=--('Data Sheet'!$B$19))),
            --(INT('Data Sheet'!$A$19) &amp; "." &amp; BP116),
            --(INT('Data Sheet'!$B$19) &amp; "." &amp; BP116)
        )
    ),
    IF(BN116&lt;&gt;"",
        IF(INT('Data Sheet'!$A$19)=INT('Data Sheet'!$B$19),
            --(INT('Data Sheet'!$A$19) &amp; "." &amp; RIGHT(BN116,3)),
            IF(AND((--(INT('Data Sheet'!$A$19) &amp; "." &amp; RIGHT(BN116,3))&gt;=--('Data Sheet'!$A$19)), (--(INT('Data Sheet'!$A$19) &amp; "." &amp; RIGHT(BN116,3))&lt;=--('Data Sheet'!$B$19))),
                --(INT('Data Sheet'!$A$19) &amp; "." &amp; RIGHT(BN116,3)),
                --(INT('Data Sheet'!$B$19) &amp; "." &amp; RIGHT(BN116,3))
            )
        ),
        "OK"
    )
)</f>
        <v>OK</v>
      </c>
      <c r="P116" s="23" t="str">
        <f>IF(BR116&lt;&gt;"",
    IF(INT('Data Sheet'!$A$19)=INT('Data Sheet'!$B$15),
        --(INT('Data Sheet'!$A$15) &amp; "." &amp; BR116),
        IF(AND((--(INT('Data Sheet'!$A$15) &amp; "." &amp; BR116)&gt;=--('Data Sheet'!$A$15)), (--(INT('Data Sheet'!$A$15) &amp; "." &amp; BR116)&lt;=--('Data Sheet'!$B$15))),
            --(INT('Data Sheet'!$A$15) &amp; "." &amp; BR116),
            --(INT('Data Sheet'!$B$15) &amp; "." &amp; BR116)
        )
    ),
    IF(BQ116&lt;&gt;"",
        IF(INT('Data Sheet'!$A$15)=INT('Data Sheet'!$B$15),
            --(INT('Data Sheet'!$A$15) &amp; "." &amp; LEFT(BQ116,3)),
            IF(AND((--(INT('Data Sheet'!$A$15) &amp; "." &amp; LEFT(BQ116,3))&gt;=--('Data Sheet'!$A$15)), (--(INT('Data Sheet'!$A$15) &amp; "." &amp; LEFT(BQ116,3))&lt;=--('Data Sheet'!$B$15))),
                --(INT('Data Sheet'!$A$15) &amp; "." &amp; LEFT(BQ116,3)),
                --(INT('Data Sheet'!$B$15) &amp; "." &amp; LEFT(BQ116,3))
            )
        ),
        "OK"
    )
)</f>
        <v>OK</v>
      </c>
      <c r="Q116" s="23" t="str">
        <f>IF(BS116&lt;&gt;"",
    IF(INT('Data Sheet'!$A$19)=INT('Data Sheet'!$B$15),
        --(INT('Data Sheet'!$A$15) &amp; "." &amp; BS116),
        IF(AND((--(INT('Data Sheet'!$A$15) &amp; "." &amp; BS116)&gt;=--('Data Sheet'!$A$15)), (--(INT('Data Sheet'!$A$15) &amp; "." &amp; BS116)&lt;=--('Data Sheet'!$B$15))),
            --(INT('Data Sheet'!$A$15) &amp; "." &amp; BS116),
            --(INT('Data Sheet'!$B$15) &amp; "." &amp; BS116)
        )
    ),
    IF(BQ116&lt;&gt;"",
        IF(INT('Data Sheet'!$A$15)=INT('Data Sheet'!$B$15),
            --(INT('Data Sheet'!$A$15) &amp; "." &amp; RIGHT(BQ116,3)),
            IF(AND((--(INT('Data Sheet'!$A$15) &amp; "." &amp; RIGHT(BQ116,3))&gt;=--('Data Sheet'!$A$15)), (--(INT('Data Sheet'!$A$15) &amp; "." &amp; RIGHT(BQ116,3))&lt;=--('Data Sheet'!$B$15))),
                --(INT('Data Sheet'!$A$15) &amp; "." &amp; RIGHT(BQ116,3)),
                --(INT('Data Sheet'!$B$15) &amp; "." &amp; RIGHT(BQ116,3))
            )
        ),
        "OK"
    )
)</f>
        <v>OK</v>
      </c>
      <c r="R116" s="20"/>
      <c r="S116" s="20"/>
      <c r="T116" s="20"/>
      <c r="U116" s="20"/>
      <c r="V116" s="20"/>
      <c r="W116" s="20"/>
      <c r="X116" s="20"/>
      <c r="Y116" s="20"/>
      <c r="Z116" s="20"/>
      <c r="AA116" s="55"/>
      <c r="AB116" s="55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1"/>
      <c r="AR116" s="21"/>
      <c r="AS116" s="21"/>
      <c r="AT116" s="21"/>
      <c r="AU116" s="21"/>
      <c r="AV116" s="21"/>
      <c r="AW116" s="22"/>
      <c r="AX116" s="99"/>
      <c r="AY116" s="20"/>
      <c r="AZ116" s="20"/>
      <c r="BA116" s="22"/>
      <c r="BC116" s="80"/>
      <c r="BD116" s="80"/>
      <c r="BE116" s="80"/>
      <c r="BF116" s="80"/>
      <c r="BG116" s="2" t="str">
        <f t="shared" si="8"/>
        <v/>
      </c>
      <c r="BH116" s="78">
        <f t="shared" si="7"/>
        <v>0</v>
      </c>
    </row>
    <row r="117" spans="2:60" x14ac:dyDescent="0.2">
      <c r="B117" s="14">
        <f t="shared" si="9"/>
        <v>109</v>
      </c>
      <c r="C117" s="15" t="str">
        <f>CONCATENATE('Data Sheet'!$B$8,'Data Sheet'!$G$2)</f>
        <v>" HWDP</v>
      </c>
      <c r="D117" s="95" t="str">
        <f t="shared" si="10"/>
        <v/>
      </c>
      <c r="E117" s="15" t="str">
        <f>IF('Sum HWDP'!$D$10="TH-Hill DS-1 Vol 3 CAT 2: Clean and Visual Ends only","N/A","OK")</f>
        <v>OK</v>
      </c>
      <c r="F117" s="15" t="str">
        <f>IF('Sum HWDP'!$D$10="TH-Hill DS-1 Vol 3 CAT 2: Clean and Visual Ends only","N/A","OK")</f>
        <v>OK</v>
      </c>
      <c r="G117" s="17"/>
      <c r="H117" s="17"/>
      <c r="I117" s="17" t="s">
        <v>51</v>
      </c>
      <c r="J117" s="17" t="str">
        <f t="shared" si="11"/>
        <v>OK</v>
      </c>
      <c r="K117" s="17" t="str">
        <f t="shared" si="11"/>
        <v>OK</v>
      </c>
      <c r="L117" s="17" t="str">
        <f>IF('Data Sheet'!$B$9="NC-50","N/A","OK")</f>
        <v>OK</v>
      </c>
      <c r="M117" s="17" t="str">
        <f>IF('Data Sheet'!$B$9="NC-50","N/A","OK")</f>
        <v>OK</v>
      </c>
      <c r="N117" s="23" t="str">
        <f>IF(BO117&lt;&gt;"",
    IF(INT('Data Sheet'!$A$19)=INT('Data Sheet'!$B$19),
        --(INT('Data Sheet'!$A$19) &amp; "." &amp; BO117),
        IF(AND((--(INT('Data Sheet'!$A$19) &amp; "." &amp; BO117)&gt;=--('Data Sheet'!$A$19)), (--(INT('Data Sheet'!$A$19) &amp; "." &amp; BO117)&lt;=--('Data Sheet'!$B$19))),
            --(INT('Data Sheet'!$A$19) &amp; "." &amp; BO117),
            --(INT('Data Sheet'!$B$19) &amp; "." &amp; BO117)
        )
    ),
    IF(BN117&lt;&gt;"",
        IF(INT('Data Sheet'!$A$19)=INT('Data Sheet'!$B$19),
            --(INT('Data Sheet'!$A$19) &amp; "." &amp; LEFT(BN117,3)),
            IF(AND((--(INT('Data Sheet'!$A$19) &amp; "." &amp; LEFT(BN117,3))&gt;=--('Data Sheet'!$A$19)), (--(INT('Data Sheet'!$A$19) &amp; "." &amp; LEFT(BN117,3))&lt;=--('Data Sheet'!$B$19))),
                --(INT('Data Sheet'!$A$19) &amp; "." &amp; LEFT(BN117,3)),
                --(INT('Data Sheet'!$B$19) &amp; "." &amp; LEFT(BN117,3))
            )
        ),
        "OK"
    )
)</f>
        <v>OK</v>
      </c>
      <c r="O117" s="23" t="str">
        <f>IF(BP117&lt;&gt;"",
    IF(INT('Data Sheet'!$A$19)=INT('Data Sheet'!$B$19),
        --(INT('Data Sheet'!$A$19) &amp; "." &amp; BP117),
        IF(AND((--(INT('Data Sheet'!$A$19) &amp; "." &amp; BP117)&gt;=--('Data Sheet'!$A$19)), (--(INT('Data Sheet'!$A$19) &amp; "." &amp; BP117)&lt;=--('Data Sheet'!$B$19))),
            --(INT('Data Sheet'!$A$19) &amp; "." &amp; BP117),
            --(INT('Data Sheet'!$B$19) &amp; "." &amp; BP117)
        )
    ),
    IF(BN117&lt;&gt;"",
        IF(INT('Data Sheet'!$A$19)=INT('Data Sheet'!$B$19),
            --(INT('Data Sheet'!$A$19) &amp; "." &amp; RIGHT(BN117,3)),
            IF(AND((--(INT('Data Sheet'!$A$19) &amp; "." &amp; RIGHT(BN117,3))&gt;=--('Data Sheet'!$A$19)), (--(INT('Data Sheet'!$A$19) &amp; "." &amp; RIGHT(BN117,3))&lt;=--('Data Sheet'!$B$19))),
                --(INT('Data Sheet'!$A$19) &amp; "." &amp; RIGHT(BN117,3)),
                --(INT('Data Sheet'!$B$19) &amp; "." &amp; RIGHT(BN117,3))
            )
        ),
        "OK"
    )
)</f>
        <v>OK</v>
      </c>
      <c r="P117" s="23" t="str">
        <f>IF(BR117&lt;&gt;"",
    IF(INT('Data Sheet'!$A$19)=INT('Data Sheet'!$B$15),
        --(INT('Data Sheet'!$A$15) &amp; "." &amp; BR117),
        IF(AND((--(INT('Data Sheet'!$A$15) &amp; "." &amp; BR117)&gt;=--('Data Sheet'!$A$15)), (--(INT('Data Sheet'!$A$15) &amp; "." &amp; BR117)&lt;=--('Data Sheet'!$B$15))),
            --(INT('Data Sheet'!$A$15) &amp; "." &amp; BR117),
            --(INT('Data Sheet'!$B$15) &amp; "." &amp; BR117)
        )
    ),
    IF(BQ117&lt;&gt;"",
        IF(INT('Data Sheet'!$A$15)=INT('Data Sheet'!$B$15),
            --(INT('Data Sheet'!$A$15) &amp; "." &amp; LEFT(BQ117,3)),
            IF(AND((--(INT('Data Sheet'!$A$15) &amp; "." &amp; LEFT(BQ117,3))&gt;=--('Data Sheet'!$A$15)), (--(INT('Data Sheet'!$A$15) &amp; "." &amp; LEFT(BQ117,3))&lt;=--('Data Sheet'!$B$15))),
                --(INT('Data Sheet'!$A$15) &amp; "." &amp; LEFT(BQ117,3)),
                --(INT('Data Sheet'!$B$15) &amp; "." &amp; LEFT(BQ117,3))
            )
        ),
        "OK"
    )
)</f>
        <v>OK</v>
      </c>
      <c r="Q117" s="23" t="str">
        <f>IF(BS117&lt;&gt;"",
    IF(INT('Data Sheet'!$A$19)=INT('Data Sheet'!$B$15),
        --(INT('Data Sheet'!$A$15) &amp; "." &amp; BS117),
        IF(AND((--(INT('Data Sheet'!$A$15) &amp; "." &amp; BS117)&gt;=--('Data Sheet'!$A$15)), (--(INT('Data Sheet'!$A$15) &amp; "." &amp; BS117)&lt;=--('Data Sheet'!$B$15))),
            --(INT('Data Sheet'!$A$15) &amp; "." &amp; BS117),
            --(INT('Data Sheet'!$B$15) &amp; "." &amp; BS117)
        )
    ),
    IF(BQ117&lt;&gt;"",
        IF(INT('Data Sheet'!$A$15)=INT('Data Sheet'!$B$15),
            --(INT('Data Sheet'!$A$15) &amp; "." &amp; RIGHT(BQ117,3)),
            IF(AND((--(INT('Data Sheet'!$A$15) &amp; "." &amp; RIGHT(BQ117,3))&gt;=--('Data Sheet'!$A$15)), (--(INT('Data Sheet'!$A$15) &amp; "." &amp; RIGHT(BQ117,3))&lt;=--('Data Sheet'!$B$15))),
                --(INT('Data Sheet'!$A$15) &amp; "." &amp; RIGHT(BQ117,3)),
                --(INT('Data Sheet'!$B$15) &amp; "." &amp; RIGHT(BQ117,3))
            )
        ),
        "OK"
    )
)</f>
        <v>OK</v>
      </c>
      <c r="R117" s="20"/>
      <c r="S117" s="20"/>
      <c r="T117" s="20"/>
      <c r="U117" s="20"/>
      <c r="V117" s="20"/>
      <c r="W117" s="20"/>
      <c r="X117" s="20"/>
      <c r="Y117" s="20"/>
      <c r="Z117" s="20"/>
      <c r="AA117" s="55"/>
      <c r="AB117" s="55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1"/>
      <c r="AR117" s="21"/>
      <c r="AS117" s="21"/>
      <c r="AT117" s="21"/>
      <c r="AU117" s="21"/>
      <c r="AV117" s="21"/>
      <c r="AW117" s="22"/>
      <c r="AX117" s="99"/>
      <c r="AY117" s="20"/>
      <c r="AZ117" s="20"/>
      <c r="BA117" s="22"/>
      <c r="BC117" s="80"/>
      <c r="BD117" s="80"/>
      <c r="BE117" s="80"/>
      <c r="BF117" s="80"/>
      <c r="BG117" s="2" t="str">
        <f t="shared" si="8"/>
        <v/>
      </c>
      <c r="BH117" s="78">
        <f t="shared" si="7"/>
        <v>0</v>
      </c>
    </row>
    <row r="118" spans="2:60" x14ac:dyDescent="0.2">
      <c r="B118" s="14">
        <f t="shared" si="9"/>
        <v>110</v>
      </c>
      <c r="C118" s="15" t="str">
        <f>CONCATENATE('Data Sheet'!$B$8,'Data Sheet'!$G$2)</f>
        <v>" HWDP</v>
      </c>
      <c r="D118" s="95" t="str">
        <f t="shared" si="10"/>
        <v/>
      </c>
      <c r="E118" s="15" t="str">
        <f>IF('Sum HWDP'!$D$10="TH-Hill DS-1 Vol 3 CAT 2: Clean and Visual Ends only","N/A","OK")</f>
        <v>OK</v>
      </c>
      <c r="F118" s="15" t="str">
        <f>IF('Sum HWDP'!$D$10="TH-Hill DS-1 Vol 3 CAT 2: Clean and Visual Ends only","N/A","OK")</f>
        <v>OK</v>
      </c>
      <c r="G118" s="17"/>
      <c r="H118" s="17"/>
      <c r="I118" s="17" t="s">
        <v>51</v>
      </c>
      <c r="J118" s="17" t="str">
        <f t="shared" si="11"/>
        <v>OK</v>
      </c>
      <c r="K118" s="17" t="str">
        <f t="shared" si="11"/>
        <v>OK</v>
      </c>
      <c r="L118" s="17" t="str">
        <f>IF('Data Sheet'!$B$9="NC-50","N/A","OK")</f>
        <v>OK</v>
      </c>
      <c r="M118" s="17" t="str">
        <f>IF('Data Sheet'!$B$9="NC-50","N/A","OK")</f>
        <v>OK</v>
      </c>
      <c r="N118" s="23" t="str">
        <f>IF(BO118&lt;&gt;"",
    IF(INT('Data Sheet'!$A$19)=INT('Data Sheet'!$B$19),
        --(INT('Data Sheet'!$A$19) &amp; "." &amp; BO118),
        IF(AND((--(INT('Data Sheet'!$A$19) &amp; "." &amp; BO118)&gt;=--('Data Sheet'!$A$19)), (--(INT('Data Sheet'!$A$19) &amp; "." &amp; BO118)&lt;=--('Data Sheet'!$B$19))),
            --(INT('Data Sheet'!$A$19) &amp; "." &amp; BO118),
            --(INT('Data Sheet'!$B$19) &amp; "." &amp; BO118)
        )
    ),
    IF(BN118&lt;&gt;"",
        IF(INT('Data Sheet'!$A$19)=INT('Data Sheet'!$B$19),
            --(INT('Data Sheet'!$A$19) &amp; "." &amp; LEFT(BN118,3)),
            IF(AND((--(INT('Data Sheet'!$A$19) &amp; "." &amp; LEFT(BN118,3))&gt;=--('Data Sheet'!$A$19)), (--(INT('Data Sheet'!$A$19) &amp; "." &amp; LEFT(BN118,3))&lt;=--('Data Sheet'!$B$19))),
                --(INT('Data Sheet'!$A$19) &amp; "." &amp; LEFT(BN118,3)),
                --(INT('Data Sheet'!$B$19) &amp; "." &amp; LEFT(BN118,3))
            )
        ),
        "OK"
    )
)</f>
        <v>OK</v>
      </c>
      <c r="O118" s="23" t="str">
        <f>IF(BP118&lt;&gt;"",
    IF(INT('Data Sheet'!$A$19)=INT('Data Sheet'!$B$19),
        --(INT('Data Sheet'!$A$19) &amp; "." &amp; BP118),
        IF(AND((--(INT('Data Sheet'!$A$19) &amp; "." &amp; BP118)&gt;=--('Data Sheet'!$A$19)), (--(INT('Data Sheet'!$A$19) &amp; "." &amp; BP118)&lt;=--('Data Sheet'!$B$19))),
            --(INT('Data Sheet'!$A$19) &amp; "." &amp; BP118),
            --(INT('Data Sheet'!$B$19) &amp; "." &amp; BP118)
        )
    ),
    IF(BN118&lt;&gt;"",
        IF(INT('Data Sheet'!$A$19)=INT('Data Sheet'!$B$19),
            --(INT('Data Sheet'!$A$19) &amp; "." &amp; RIGHT(BN118,3)),
            IF(AND((--(INT('Data Sheet'!$A$19) &amp; "." &amp; RIGHT(BN118,3))&gt;=--('Data Sheet'!$A$19)), (--(INT('Data Sheet'!$A$19) &amp; "." &amp; RIGHT(BN118,3))&lt;=--('Data Sheet'!$B$19))),
                --(INT('Data Sheet'!$A$19) &amp; "." &amp; RIGHT(BN118,3)),
                --(INT('Data Sheet'!$B$19) &amp; "." &amp; RIGHT(BN118,3))
            )
        ),
        "OK"
    )
)</f>
        <v>OK</v>
      </c>
      <c r="P118" s="23" t="str">
        <f>IF(BR118&lt;&gt;"",
    IF(INT('Data Sheet'!$A$19)=INT('Data Sheet'!$B$15),
        --(INT('Data Sheet'!$A$15) &amp; "." &amp; BR118),
        IF(AND((--(INT('Data Sheet'!$A$15) &amp; "." &amp; BR118)&gt;=--('Data Sheet'!$A$15)), (--(INT('Data Sheet'!$A$15) &amp; "." &amp; BR118)&lt;=--('Data Sheet'!$B$15))),
            --(INT('Data Sheet'!$A$15) &amp; "." &amp; BR118),
            --(INT('Data Sheet'!$B$15) &amp; "." &amp; BR118)
        )
    ),
    IF(BQ118&lt;&gt;"",
        IF(INT('Data Sheet'!$A$15)=INT('Data Sheet'!$B$15),
            --(INT('Data Sheet'!$A$15) &amp; "." &amp; LEFT(BQ118,3)),
            IF(AND((--(INT('Data Sheet'!$A$15) &amp; "." &amp; LEFT(BQ118,3))&gt;=--('Data Sheet'!$A$15)), (--(INT('Data Sheet'!$A$15) &amp; "." &amp; LEFT(BQ118,3))&lt;=--('Data Sheet'!$B$15))),
                --(INT('Data Sheet'!$A$15) &amp; "." &amp; LEFT(BQ118,3)),
                --(INT('Data Sheet'!$B$15) &amp; "." &amp; LEFT(BQ118,3))
            )
        ),
        "OK"
    )
)</f>
        <v>OK</v>
      </c>
      <c r="Q118" s="23" t="str">
        <f>IF(BS118&lt;&gt;"",
    IF(INT('Data Sheet'!$A$19)=INT('Data Sheet'!$B$15),
        --(INT('Data Sheet'!$A$15) &amp; "." &amp; BS118),
        IF(AND((--(INT('Data Sheet'!$A$15) &amp; "." &amp; BS118)&gt;=--('Data Sheet'!$A$15)), (--(INT('Data Sheet'!$A$15) &amp; "." &amp; BS118)&lt;=--('Data Sheet'!$B$15))),
            --(INT('Data Sheet'!$A$15) &amp; "." &amp; BS118),
            --(INT('Data Sheet'!$B$15) &amp; "." &amp; BS118)
        )
    ),
    IF(BQ118&lt;&gt;"",
        IF(INT('Data Sheet'!$A$15)=INT('Data Sheet'!$B$15),
            --(INT('Data Sheet'!$A$15) &amp; "." &amp; RIGHT(BQ118,3)),
            IF(AND((--(INT('Data Sheet'!$A$15) &amp; "." &amp; RIGHT(BQ118,3))&gt;=--('Data Sheet'!$A$15)), (--(INT('Data Sheet'!$A$15) &amp; "." &amp; RIGHT(BQ118,3))&lt;=--('Data Sheet'!$B$15))),
                --(INT('Data Sheet'!$A$15) &amp; "." &amp; RIGHT(BQ118,3)),
                --(INT('Data Sheet'!$B$15) &amp; "." &amp; RIGHT(BQ118,3))
            )
        ),
        "OK"
    )
)</f>
        <v>OK</v>
      </c>
      <c r="R118" s="20"/>
      <c r="S118" s="20"/>
      <c r="T118" s="20"/>
      <c r="U118" s="20"/>
      <c r="V118" s="20"/>
      <c r="W118" s="20"/>
      <c r="X118" s="20"/>
      <c r="Y118" s="20"/>
      <c r="Z118" s="20"/>
      <c r="AA118" s="55"/>
      <c r="AB118" s="55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1"/>
      <c r="AR118" s="21"/>
      <c r="AS118" s="21"/>
      <c r="AT118" s="21"/>
      <c r="AU118" s="21"/>
      <c r="AV118" s="21"/>
      <c r="AW118" s="22"/>
      <c r="AX118" s="99"/>
      <c r="AY118" s="20"/>
      <c r="AZ118" s="20"/>
      <c r="BA118" s="22"/>
      <c r="BC118" s="80"/>
      <c r="BD118" s="80"/>
      <c r="BE118" s="80"/>
      <c r="BF118" s="80"/>
      <c r="BG118" s="2" t="str">
        <f t="shared" si="8"/>
        <v/>
      </c>
      <c r="BH118" s="78">
        <f t="shared" si="7"/>
        <v>0</v>
      </c>
    </row>
    <row r="119" spans="2:60" x14ac:dyDescent="0.2">
      <c r="B119" s="14">
        <f t="shared" si="9"/>
        <v>111</v>
      </c>
      <c r="C119" s="15" t="str">
        <f>CONCATENATE('Data Sheet'!$B$8,'Data Sheet'!$G$2)</f>
        <v>" HWDP</v>
      </c>
      <c r="D119" s="95" t="str">
        <f t="shared" si="10"/>
        <v/>
      </c>
      <c r="E119" s="15" t="str">
        <f>IF('Sum HWDP'!$D$10="TH-Hill DS-1 Vol 3 CAT 2: Clean and Visual Ends only","N/A","OK")</f>
        <v>OK</v>
      </c>
      <c r="F119" s="15" t="str">
        <f>IF('Sum HWDP'!$D$10="TH-Hill DS-1 Vol 3 CAT 2: Clean and Visual Ends only","N/A","OK")</f>
        <v>OK</v>
      </c>
      <c r="G119" s="17"/>
      <c r="H119" s="17"/>
      <c r="I119" s="17" t="s">
        <v>51</v>
      </c>
      <c r="J119" s="17" t="str">
        <f t="shared" si="11"/>
        <v>OK</v>
      </c>
      <c r="K119" s="17" t="str">
        <f t="shared" si="11"/>
        <v>OK</v>
      </c>
      <c r="L119" s="17" t="str">
        <f>IF('Data Sheet'!$B$9="NC-50","N/A","OK")</f>
        <v>OK</v>
      </c>
      <c r="M119" s="17" t="str">
        <f>IF('Data Sheet'!$B$9="NC-50","N/A","OK")</f>
        <v>OK</v>
      </c>
      <c r="N119" s="23" t="str">
        <f>IF(BO119&lt;&gt;"",
    IF(INT('Data Sheet'!$A$19)=INT('Data Sheet'!$B$19),
        --(INT('Data Sheet'!$A$19) &amp; "." &amp; BO119),
        IF(AND((--(INT('Data Sheet'!$A$19) &amp; "." &amp; BO119)&gt;=--('Data Sheet'!$A$19)), (--(INT('Data Sheet'!$A$19) &amp; "." &amp; BO119)&lt;=--('Data Sheet'!$B$19))),
            --(INT('Data Sheet'!$A$19) &amp; "." &amp; BO119),
            --(INT('Data Sheet'!$B$19) &amp; "." &amp; BO119)
        )
    ),
    IF(BN119&lt;&gt;"",
        IF(INT('Data Sheet'!$A$19)=INT('Data Sheet'!$B$19),
            --(INT('Data Sheet'!$A$19) &amp; "." &amp; LEFT(BN119,3)),
            IF(AND((--(INT('Data Sheet'!$A$19) &amp; "." &amp; LEFT(BN119,3))&gt;=--('Data Sheet'!$A$19)), (--(INT('Data Sheet'!$A$19) &amp; "." &amp; LEFT(BN119,3))&lt;=--('Data Sheet'!$B$19))),
                --(INT('Data Sheet'!$A$19) &amp; "." &amp; LEFT(BN119,3)),
                --(INT('Data Sheet'!$B$19) &amp; "." &amp; LEFT(BN119,3))
            )
        ),
        "OK"
    )
)</f>
        <v>OK</v>
      </c>
      <c r="O119" s="23" t="str">
        <f>IF(BP119&lt;&gt;"",
    IF(INT('Data Sheet'!$A$19)=INT('Data Sheet'!$B$19),
        --(INT('Data Sheet'!$A$19) &amp; "." &amp; BP119),
        IF(AND((--(INT('Data Sheet'!$A$19) &amp; "." &amp; BP119)&gt;=--('Data Sheet'!$A$19)), (--(INT('Data Sheet'!$A$19) &amp; "." &amp; BP119)&lt;=--('Data Sheet'!$B$19))),
            --(INT('Data Sheet'!$A$19) &amp; "." &amp; BP119),
            --(INT('Data Sheet'!$B$19) &amp; "." &amp; BP119)
        )
    ),
    IF(BN119&lt;&gt;"",
        IF(INT('Data Sheet'!$A$19)=INT('Data Sheet'!$B$19),
            --(INT('Data Sheet'!$A$19) &amp; "." &amp; RIGHT(BN119,3)),
            IF(AND((--(INT('Data Sheet'!$A$19) &amp; "." &amp; RIGHT(BN119,3))&gt;=--('Data Sheet'!$A$19)), (--(INT('Data Sheet'!$A$19) &amp; "." &amp; RIGHT(BN119,3))&lt;=--('Data Sheet'!$B$19))),
                --(INT('Data Sheet'!$A$19) &amp; "." &amp; RIGHT(BN119,3)),
                --(INT('Data Sheet'!$B$19) &amp; "." &amp; RIGHT(BN119,3))
            )
        ),
        "OK"
    )
)</f>
        <v>OK</v>
      </c>
      <c r="P119" s="23" t="str">
        <f>IF(BR119&lt;&gt;"",
    IF(INT('Data Sheet'!$A$19)=INT('Data Sheet'!$B$15),
        --(INT('Data Sheet'!$A$15) &amp; "." &amp; BR119),
        IF(AND((--(INT('Data Sheet'!$A$15) &amp; "." &amp; BR119)&gt;=--('Data Sheet'!$A$15)), (--(INT('Data Sheet'!$A$15) &amp; "." &amp; BR119)&lt;=--('Data Sheet'!$B$15))),
            --(INT('Data Sheet'!$A$15) &amp; "." &amp; BR119),
            --(INT('Data Sheet'!$B$15) &amp; "." &amp; BR119)
        )
    ),
    IF(BQ119&lt;&gt;"",
        IF(INT('Data Sheet'!$A$15)=INT('Data Sheet'!$B$15),
            --(INT('Data Sheet'!$A$15) &amp; "." &amp; LEFT(BQ119,3)),
            IF(AND((--(INT('Data Sheet'!$A$15) &amp; "." &amp; LEFT(BQ119,3))&gt;=--('Data Sheet'!$A$15)), (--(INT('Data Sheet'!$A$15) &amp; "." &amp; LEFT(BQ119,3))&lt;=--('Data Sheet'!$B$15))),
                --(INT('Data Sheet'!$A$15) &amp; "." &amp; LEFT(BQ119,3)),
                --(INT('Data Sheet'!$B$15) &amp; "." &amp; LEFT(BQ119,3))
            )
        ),
        "OK"
    )
)</f>
        <v>OK</v>
      </c>
      <c r="Q119" s="23" t="str">
        <f>IF(BS119&lt;&gt;"",
    IF(INT('Data Sheet'!$A$19)=INT('Data Sheet'!$B$15),
        --(INT('Data Sheet'!$A$15) &amp; "." &amp; BS119),
        IF(AND((--(INT('Data Sheet'!$A$15) &amp; "." &amp; BS119)&gt;=--('Data Sheet'!$A$15)), (--(INT('Data Sheet'!$A$15) &amp; "." &amp; BS119)&lt;=--('Data Sheet'!$B$15))),
            --(INT('Data Sheet'!$A$15) &amp; "." &amp; BS119),
            --(INT('Data Sheet'!$B$15) &amp; "." &amp; BS119)
        )
    ),
    IF(BQ119&lt;&gt;"",
        IF(INT('Data Sheet'!$A$15)=INT('Data Sheet'!$B$15),
            --(INT('Data Sheet'!$A$15) &amp; "." &amp; RIGHT(BQ119,3)),
            IF(AND((--(INT('Data Sheet'!$A$15) &amp; "." &amp; RIGHT(BQ119,3))&gt;=--('Data Sheet'!$A$15)), (--(INT('Data Sheet'!$A$15) &amp; "." &amp; RIGHT(BQ119,3))&lt;=--('Data Sheet'!$B$15))),
                --(INT('Data Sheet'!$A$15) &amp; "." &amp; RIGHT(BQ119,3)),
                --(INT('Data Sheet'!$B$15) &amp; "." &amp; RIGHT(BQ119,3))
            )
        ),
        "OK"
    )
)</f>
        <v>OK</v>
      </c>
      <c r="R119" s="20"/>
      <c r="S119" s="20"/>
      <c r="T119" s="20"/>
      <c r="U119" s="20"/>
      <c r="V119" s="20"/>
      <c r="W119" s="20"/>
      <c r="X119" s="20"/>
      <c r="Y119" s="20"/>
      <c r="Z119" s="20"/>
      <c r="AA119" s="55"/>
      <c r="AB119" s="55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1"/>
      <c r="AR119" s="21"/>
      <c r="AS119" s="21"/>
      <c r="AT119" s="21"/>
      <c r="AU119" s="21"/>
      <c r="AV119" s="21"/>
      <c r="AW119" s="22"/>
      <c r="AX119" s="99"/>
      <c r="AY119" s="20"/>
      <c r="AZ119" s="20"/>
      <c r="BA119" s="22"/>
      <c r="BC119" s="80"/>
      <c r="BD119" s="80"/>
      <c r="BE119" s="80"/>
      <c r="BF119" s="80"/>
      <c r="BG119" s="2" t="str">
        <f t="shared" si="8"/>
        <v/>
      </c>
      <c r="BH119" s="78">
        <f t="shared" si="7"/>
        <v>0</v>
      </c>
    </row>
    <row r="120" spans="2:60" x14ac:dyDescent="0.2">
      <c r="B120" s="14">
        <f t="shared" si="9"/>
        <v>112</v>
      </c>
      <c r="C120" s="15" t="str">
        <f>CONCATENATE('Data Sheet'!$B$8,'Data Sheet'!$G$2)</f>
        <v>" HWDP</v>
      </c>
      <c r="D120" s="95" t="str">
        <f t="shared" si="10"/>
        <v/>
      </c>
      <c r="E120" s="15" t="str">
        <f>IF('Sum HWDP'!$D$10="TH-Hill DS-1 Vol 3 CAT 2: Clean and Visual Ends only","N/A","OK")</f>
        <v>OK</v>
      </c>
      <c r="F120" s="15" t="str">
        <f>IF('Sum HWDP'!$D$10="TH-Hill DS-1 Vol 3 CAT 2: Clean and Visual Ends only","N/A","OK")</f>
        <v>OK</v>
      </c>
      <c r="G120" s="17"/>
      <c r="H120" s="17"/>
      <c r="I120" s="17" t="s">
        <v>51</v>
      </c>
      <c r="J120" s="17" t="str">
        <f t="shared" si="11"/>
        <v>OK</v>
      </c>
      <c r="K120" s="17" t="str">
        <f t="shared" si="11"/>
        <v>OK</v>
      </c>
      <c r="L120" s="17" t="str">
        <f>IF('Data Sheet'!$B$9="NC-50","N/A","OK")</f>
        <v>OK</v>
      </c>
      <c r="M120" s="17" t="str">
        <f>IF('Data Sheet'!$B$9="NC-50","N/A","OK")</f>
        <v>OK</v>
      </c>
      <c r="N120" s="23" t="str">
        <f>IF(BO120&lt;&gt;"",
    IF(INT('Data Sheet'!$A$19)=INT('Data Sheet'!$B$19),
        --(INT('Data Sheet'!$A$19) &amp; "." &amp; BO120),
        IF(AND((--(INT('Data Sheet'!$A$19) &amp; "." &amp; BO120)&gt;=--('Data Sheet'!$A$19)), (--(INT('Data Sheet'!$A$19) &amp; "." &amp; BO120)&lt;=--('Data Sheet'!$B$19))),
            --(INT('Data Sheet'!$A$19) &amp; "." &amp; BO120),
            --(INT('Data Sheet'!$B$19) &amp; "." &amp; BO120)
        )
    ),
    IF(BN120&lt;&gt;"",
        IF(INT('Data Sheet'!$A$19)=INT('Data Sheet'!$B$19),
            --(INT('Data Sheet'!$A$19) &amp; "." &amp; LEFT(BN120,3)),
            IF(AND((--(INT('Data Sheet'!$A$19) &amp; "." &amp; LEFT(BN120,3))&gt;=--('Data Sheet'!$A$19)), (--(INT('Data Sheet'!$A$19) &amp; "." &amp; LEFT(BN120,3))&lt;=--('Data Sheet'!$B$19))),
                --(INT('Data Sheet'!$A$19) &amp; "." &amp; LEFT(BN120,3)),
                --(INT('Data Sheet'!$B$19) &amp; "." &amp; LEFT(BN120,3))
            )
        ),
        "OK"
    )
)</f>
        <v>OK</v>
      </c>
      <c r="O120" s="23" t="str">
        <f>IF(BP120&lt;&gt;"",
    IF(INT('Data Sheet'!$A$19)=INT('Data Sheet'!$B$19),
        --(INT('Data Sheet'!$A$19) &amp; "." &amp; BP120),
        IF(AND((--(INT('Data Sheet'!$A$19) &amp; "." &amp; BP120)&gt;=--('Data Sheet'!$A$19)), (--(INT('Data Sheet'!$A$19) &amp; "." &amp; BP120)&lt;=--('Data Sheet'!$B$19))),
            --(INT('Data Sheet'!$A$19) &amp; "." &amp; BP120),
            --(INT('Data Sheet'!$B$19) &amp; "." &amp; BP120)
        )
    ),
    IF(BN120&lt;&gt;"",
        IF(INT('Data Sheet'!$A$19)=INT('Data Sheet'!$B$19),
            --(INT('Data Sheet'!$A$19) &amp; "." &amp; RIGHT(BN120,3)),
            IF(AND((--(INT('Data Sheet'!$A$19) &amp; "." &amp; RIGHT(BN120,3))&gt;=--('Data Sheet'!$A$19)), (--(INT('Data Sheet'!$A$19) &amp; "." &amp; RIGHT(BN120,3))&lt;=--('Data Sheet'!$B$19))),
                --(INT('Data Sheet'!$A$19) &amp; "." &amp; RIGHT(BN120,3)),
                --(INT('Data Sheet'!$B$19) &amp; "." &amp; RIGHT(BN120,3))
            )
        ),
        "OK"
    )
)</f>
        <v>OK</v>
      </c>
      <c r="P120" s="23" t="str">
        <f>IF(BR120&lt;&gt;"",
    IF(INT('Data Sheet'!$A$19)=INT('Data Sheet'!$B$15),
        --(INT('Data Sheet'!$A$15) &amp; "." &amp; BR120),
        IF(AND((--(INT('Data Sheet'!$A$15) &amp; "." &amp; BR120)&gt;=--('Data Sheet'!$A$15)), (--(INT('Data Sheet'!$A$15) &amp; "." &amp; BR120)&lt;=--('Data Sheet'!$B$15))),
            --(INT('Data Sheet'!$A$15) &amp; "." &amp; BR120),
            --(INT('Data Sheet'!$B$15) &amp; "." &amp; BR120)
        )
    ),
    IF(BQ120&lt;&gt;"",
        IF(INT('Data Sheet'!$A$15)=INT('Data Sheet'!$B$15),
            --(INT('Data Sheet'!$A$15) &amp; "." &amp; LEFT(BQ120,3)),
            IF(AND((--(INT('Data Sheet'!$A$15) &amp; "." &amp; LEFT(BQ120,3))&gt;=--('Data Sheet'!$A$15)), (--(INT('Data Sheet'!$A$15) &amp; "." &amp; LEFT(BQ120,3))&lt;=--('Data Sheet'!$B$15))),
                --(INT('Data Sheet'!$A$15) &amp; "." &amp; LEFT(BQ120,3)),
                --(INT('Data Sheet'!$B$15) &amp; "." &amp; LEFT(BQ120,3))
            )
        ),
        "OK"
    )
)</f>
        <v>OK</v>
      </c>
      <c r="Q120" s="23" t="str">
        <f>IF(BS120&lt;&gt;"",
    IF(INT('Data Sheet'!$A$19)=INT('Data Sheet'!$B$15),
        --(INT('Data Sheet'!$A$15) &amp; "." &amp; BS120),
        IF(AND((--(INT('Data Sheet'!$A$15) &amp; "." &amp; BS120)&gt;=--('Data Sheet'!$A$15)), (--(INT('Data Sheet'!$A$15) &amp; "." &amp; BS120)&lt;=--('Data Sheet'!$B$15))),
            --(INT('Data Sheet'!$A$15) &amp; "." &amp; BS120),
            --(INT('Data Sheet'!$B$15) &amp; "." &amp; BS120)
        )
    ),
    IF(BQ120&lt;&gt;"",
        IF(INT('Data Sheet'!$A$15)=INT('Data Sheet'!$B$15),
            --(INT('Data Sheet'!$A$15) &amp; "." &amp; RIGHT(BQ120,3)),
            IF(AND((--(INT('Data Sheet'!$A$15) &amp; "." &amp; RIGHT(BQ120,3))&gt;=--('Data Sheet'!$A$15)), (--(INT('Data Sheet'!$A$15) &amp; "." &amp; RIGHT(BQ120,3))&lt;=--('Data Sheet'!$B$15))),
                --(INT('Data Sheet'!$A$15) &amp; "." &amp; RIGHT(BQ120,3)),
                --(INT('Data Sheet'!$B$15) &amp; "." &amp; RIGHT(BQ120,3))
            )
        ),
        "OK"
    )
)</f>
        <v>OK</v>
      </c>
      <c r="R120" s="20"/>
      <c r="S120" s="20"/>
      <c r="T120" s="20"/>
      <c r="U120" s="20"/>
      <c r="V120" s="20"/>
      <c r="W120" s="20"/>
      <c r="X120" s="20"/>
      <c r="Y120" s="20"/>
      <c r="Z120" s="20"/>
      <c r="AA120" s="55"/>
      <c r="AB120" s="55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1"/>
      <c r="AR120" s="21"/>
      <c r="AS120" s="21"/>
      <c r="AT120" s="21"/>
      <c r="AU120" s="21"/>
      <c r="AV120" s="21"/>
      <c r="AW120" s="22"/>
      <c r="AX120" s="99"/>
      <c r="AY120" s="20"/>
      <c r="AZ120" s="20"/>
      <c r="BA120" s="22"/>
      <c r="BC120" s="80"/>
      <c r="BD120" s="80"/>
      <c r="BE120" s="80"/>
      <c r="BF120" s="80"/>
      <c r="BG120" s="2" t="str">
        <f t="shared" si="8"/>
        <v/>
      </c>
      <c r="BH120" s="78">
        <f t="shared" si="7"/>
        <v>0</v>
      </c>
    </row>
    <row r="121" spans="2:60" x14ac:dyDescent="0.2">
      <c r="B121" s="14">
        <f t="shared" si="9"/>
        <v>113</v>
      </c>
      <c r="C121" s="15" t="str">
        <f>CONCATENATE('Data Sheet'!$B$8,'Data Sheet'!$G$2)</f>
        <v>" HWDP</v>
      </c>
      <c r="D121" s="95" t="str">
        <f t="shared" si="10"/>
        <v/>
      </c>
      <c r="E121" s="15" t="str">
        <f>IF('Sum HWDP'!$D$10="TH-Hill DS-1 Vol 3 CAT 2: Clean and Visual Ends only","N/A","OK")</f>
        <v>OK</v>
      </c>
      <c r="F121" s="15" t="str">
        <f>IF('Sum HWDP'!$D$10="TH-Hill DS-1 Vol 3 CAT 2: Clean and Visual Ends only","N/A","OK")</f>
        <v>OK</v>
      </c>
      <c r="G121" s="17"/>
      <c r="H121" s="17"/>
      <c r="I121" s="17" t="s">
        <v>51</v>
      </c>
      <c r="J121" s="17" t="str">
        <f t="shared" si="11"/>
        <v>OK</v>
      </c>
      <c r="K121" s="17" t="str">
        <f t="shared" si="11"/>
        <v>OK</v>
      </c>
      <c r="L121" s="17" t="str">
        <f>IF('Data Sheet'!$B$9="NC-50","N/A","OK")</f>
        <v>OK</v>
      </c>
      <c r="M121" s="17" t="str">
        <f>IF('Data Sheet'!$B$9="NC-50","N/A","OK")</f>
        <v>OK</v>
      </c>
      <c r="N121" s="23" t="str">
        <f>IF(BO121&lt;&gt;"",
    IF(INT('Data Sheet'!$A$19)=INT('Data Sheet'!$B$19),
        --(INT('Data Sheet'!$A$19) &amp; "." &amp; BO121),
        IF(AND((--(INT('Data Sheet'!$A$19) &amp; "." &amp; BO121)&gt;=--('Data Sheet'!$A$19)), (--(INT('Data Sheet'!$A$19) &amp; "." &amp; BO121)&lt;=--('Data Sheet'!$B$19))),
            --(INT('Data Sheet'!$A$19) &amp; "." &amp; BO121),
            --(INT('Data Sheet'!$B$19) &amp; "." &amp; BO121)
        )
    ),
    IF(BN121&lt;&gt;"",
        IF(INT('Data Sheet'!$A$19)=INT('Data Sheet'!$B$19),
            --(INT('Data Sheet'!$A$19) &amp; "." &amp; LEFT(BN121,3)),
            IF(AND((--(INT('Data Sheet'!$A$19) &amp; "." &amp; LEFT(BN121,3))&gt;=--('Data Sheet'!$A$19)), (--(INT('Data Sheet'!$A$19) &amp; "." &amp; LEFT(BN121,3))&lt;=--('Data Sheet'!$B$19))),
                --(INT('Data Sheet'!$A$19) &amp; "." &amp; LEFT(BN121,3)),
                --(INT('Data Sheet'!$B$19) &amp; "." &amp; LEFT(BN121,3))
            )
        ),
        "OK"
    )
)</f>
        <v>OK</v>
      </c>
      <c r="O121" s="23" t="str">
        <f>IF(BP121&lt;&gt;"",
    IF(INT('Data Sheet'!$A$19)=INT('Data Sheet'!$B$19),
        --(INT('Data Sheet'!$A$19) &amp; "." &amp; BP121),
        IF(AND((--(INT('Data Sheet'!$A$19) &amp; "." &amp; BP121)&gt;=--('Data Sheet'!$A$19)), (--(INT('Data Sheet'!$A$19) &amp; "." &amp; BP121)&lt;=--('Data Sheet'!$B$19))),
            --(INT('Data Sheet'!$A$19) &amp; "." &amp; BP121),
            --(INT('Data Sheet'!$B$19) &amp; "." &amp; BP121)
        )
    ),
    IF(BN121&lt;&gt;"",
        IF(INT('Data Sheet'!$A$19)=INT('Data Sheet'!$B$19),
            --(INT('Data Sheet'!$A$19) &amp; "." &amp; RIGHT(BN121,3)),
            IF(AND((--(INT('Data Sheet'!$A$19) &amp; "." &amp; RIGHT(BN121,3))&gt;=--('Data Sheet'!$A$19)), (--(INT('Data Sheet'!$A$19) &amp; "." &amp; RIGHT(BN121,3))&lt;=--('Data Sheet'!$B$19))),
                --(INT('Data Sheet'!$A$19) &amp; "." &amp; RIGHT(BN121,3)),
                --(INT('Data Sheet'!$B$19) &amp; "." &amp; RIGHT(BN121,3))
            )
        ),
        "OK"
    )
)</f>
        <v>OK</v>
      </c>
      <c r="P121" s="23" t="str">
        <f>IF(BR121&lt;&gt;"",
    IF(INT('Data Sheet'!$A$19)=INT('Data Sheet'!$B$15),
        --(INT('Data Sheet'!$A$15) &amp; "." &amp; BR121),
        IF(AND((--(INT('Data Sheet'!$A$15) &amp; "." &amp; BR121)&gt;=--('Data Sheet'!$A$15)), (--(INT('Data Sheet'!$A$15) &amp; "." &amp; BR121)&lt;=--('Data Sheet'!$B$15))),
            --(INT('Data Sheet'!$A$15) &amp; "." &amp; BR121),
            --(INT('Data Sheet'!$B$15) &amp; "." &amp; BR121)
        )
    ),
    IF(BQ121&lt;&gt;"",
        IF(INT('Data Sheet'!$A$15)=INT('Data Sheet'!$B$15),
            --(INT('Data Sheet'!$A$15) &amp; "." &amp; LEFT(BQ121,3)),
            IF(AND((--(INT('Data Sheet'!$A$15) &amp; "." &amp; LEFT(BQ121,3))&gt;=--('Data Sheet'!$A$15)), (--(INT('Data Sheet'!$A$15) &amp; "." &amp; LEFT(BQ121,3))&lt;=--('Data Sheet'!$B$15))),
                --(INT('Data Sheet'!$A$15) &amp; "." &amp; LEFT(BQ121,3)),
                --(INT('Data Sheet'!$B$15) &amp; "." &amp; LEFT(BQ121,3))
            )
        ),
        "OK"
    )
)</f>
        <v>OK</v>
      </c>
      <c r="Q121" s="23" t="str">
        <f>IF(BS121&lt;&gt;"",
    IF(INT('Data Sheet'!$A$19)=INT('Data Sheet'!$B$15),
        --(INT('Data Sheet'!$A$15) &amp; "." &amp; BS121),
        IF(AND((--(INT('Data Sheet'!$A$15) &amp; "." &amp; BS121)&gt;=--('Data Sheet'!$A$15)), (--(INT('Data Sheet'!$A$15) &amp; "." &amp; BS121)&lt;=--('Data Sheet'!$B$15))),
            --(INT('Data Sheet'!$A$15) &amp; "." &amp; BS121),
            --(INT('Data Sheet'!$B$15) &amp; "." &amp; BS121)
        )
    ),
    IF(BQ121&lt;&gt;"",
        IF(INT('Data Sheet'!$A$15)=INT('Data Sheet'!$B$15),
            --(INT('Data Sheet'!$A$15) &amp; "." &amp; RIGHT(BQ121,3)),
            IF(AND((--(INT('Data Sheet'!$A$15) &amp; "." &amp; RIGHT(BQ121,3))&gt;=--('Data Sheet'!$A$15)), (--(INT('Data Sheet'!$A$15) &amp; "." &amp; RIGHT(BQ121,3))&lt;=--('Data Sheet'!$B$15))),
                --(INT('Data Sheet'!$A$15) &amp; "." &amp; RIGHT(BQ121,3)),
                --(INT('Data Sheet'!$B$15) &amp; "." &amp; RIGHT(BQ121,3))
            )
        ),
        "OK"
    )
)</f>
        <v>OK</v>
      </c>
      <c r="R121" s="20"/>
      <c r="S121" s="20"/>
      <c r="T121" s="20"/>
      <c r="U121" s="20"/>
      <c r="V121" s="20"/>
      <c r="W121" s="20"/>
      <c r="X121" s="20"/>
      <c r="Y121" s="20"/>
      <c r="Z121" s="20"/>
      <c r="AA121" s="55"/>
      <c r="AB121" s="55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1"/>
      <c r="AR121" s="21"/>
      <c r="AS121" s="21"/>
      <c r="AT121" s="21"/>
      <c r="AU121" s="21"/>
      <c r="AV121" s="21"/>
      <c r="AW121" s="22"/>
      <c r="AX121" s="99"/>
      <c r="AY121" s="20"/>
      <c r="AZ121" s="20"/>
      <c r="BA121" s="22"/>
      <c r="BC121" s="80"/>
      <c r="BD121" s="80"/>
      <c r="BE121" s="80"/>
      <c r="BF121" s="80"/>
      <c r="BG121" s="2" t="str">
        <f t="shared" si="8"/>
        <v/>
      </c>
      <c r="BH121" s="78">
        <f t="shared" si="7"/>
        <v>0</v>
      </c>
    </row>
    <row r="122" spans="2:60" x14ac:dyDescent="0.2">
      <c r="B122" s="14">
        <f t="shared" si="9"/>
        <v>114</v>
      </c>
      <c r="C122" s="15" t="str">
        <f>CONCATENATE('Data Sheet'!$B$8,'Data Sheet'!$G$2)</f>
        <v>" HWDP</v>
      </c>
      <c r="D122" s="95" t="str">
        <f t="shared" si="10"/>
        <v/>
      </c>
      <c r="E122" s="15" t="str">
        <f>IF('Sum HWDP'!$D$10="TH-Hill DS-1 Vol 3 CAT 2: Clean and Visual Ends only","N/A","OK")</f>
        <v>OK</v>
      </c>
      <c r="F122" s="15" t="str">
        <f>IF('Sum HWDP'!$D$10="TH-Hill DS-1 Vol 3 CAT 2: Clean and Visual Ends only","N/A","OK")</f>
        <v>OK</v>
      </c>
      <c r="G122" s="17"/>
      <c r="H122" s="17"/>
      <c r="I122" s="17" t="s">
        <v>51</v>
      </c>
      <c r="J122" s="17" t="str">
        <f t="shared" si="11"/>
        <v>OK</v>
      </c>
      <c r="K122" s="17" t="str">
        <f t="shared" si="11"/>
        <v>OK</v>
      </c>
      <c r="L122" s="17" t="str">
        <f>IF('Data Sheet'!$B$9="NC-50","N/A","OK")</f>
        <v>OK</v>
      </c>
      <c r="M122" s="17" t="str">
        <f>IF('Data Sheet'!$B$9="NC-50","N/A","OK")</f>
        <v>OK</v>
      </c>
      <c r="N122" s="23" t="str">
        <f>IF(BO122&lt;&gt;"",
    IF(INT('Data Sheet'!$A$19)=INT('Data Sheet'!$B$19),
        --(INT('Data Sheet'!$A$19) &amp; "." &amp; BO122),
        IF(AND((--(INT('Data Sheet'!$A$19) &amp; "." &amp; BO122)&gt;=--('Data Sheet'!$A$19)), (--(INT('Data Sheet'!$A$19) &amp; "." &amp; BO122)&lt;=--('Data Sheet'!$B$19))),
            --(INT('Data Sheet'!$A$19) &amp; "." &amp; BO122),
            --(INT('Data Sheet'!$B$19) &amp; "." &amp; BO122)
        )
    ),
    IF(BN122&lt;&gt;"",
        IF(INT('Data Sheet'!$A$19)=INT('Data Sheet'!$B$19),
            --(INT('Data Sheet'!$A$19) &amp; "." &amp; LEFT(BN122,3)),
            IF(AND((--(INT('Data Sheet'!$A$19) &amp; "." &amp; LEFT(BN122,3))&gt;=--('Data Sheet'!$A$19)), (--(INT('Data Sheet'!$A$19) &amp; "." &amp; LEFT(BN122,3))&lt;=--('Data Sheet'!$B$19))),
                --(INT('Data Sheet'!$A$19) &amp; "." &amp; LEFT(BN122,3)),
                --(INT('Data Sheet'!$B$19) &amp; "." &amp; LEFT(BN122,3))
            )
        ),
        "OK"
    )
)</f>
        <v>OK</v>
      </c>
      <c r="O122" s="23" t="str">
        <f>IF(BP122&lt;&gt;"",
    IF(INT('Data Sheet'!$A$19)=INT('Data Sheet'!$B$19),
        --(INT('Data Sheet'!$A$19) &amp; "." &amp; BP122),
        IF(AND((--(INT('Data Sheet'!$A$19) &amp; "." &amp; BP122)&gt;=--('Data Sheet'!$A$19)), (--(INT('Data Sheet'!$A$19) &amp; "." &amp; BP122)&lt;=--('Data Sheet'!$B$19))),
            --(INT('Data Sheet'!$A$19) &amp; "." &amp; BP122),
            --(INT('Data Sheet'!$B$19) &amp; "." &amp; BP122)
        )
    ),
    IF(BN122&lt;&gt;"",
        IF(INT('Data Sheet'!$A$19)=INT('Data Sheet'!$B$19),
            --(INT('Data Sheet'!$A$19) &amp; "." &amp; RIGHT(BN122,3)),
            IF(AND((--(INT('Data Sheet'!$A$19) &amp; "." &amp; RIGHT(BN122,3))&gt;=--('Data Sheet'!$A$19)), (--(INT('Data Sheet'!$A$19) &amp; "." &amp; RIGHT(BN122,3))&lt;=--('Data Sheet'!$B$19))),
                --(INT('Data Sheet'!$A$19) &amp; "." &amp; RIGHT(BN122,3)),
                --(INT('Data Sheet'!$B$19) &amp; "." &amp; RIGHT(BN122,3))
            )
        ),
        "OK"
    )
)</f>
        <v>OK</v>
      </c>
      <c r="P122" s="23" t="str">
        <f>IF(BR122&lt;&gt;"",
    IF(INT('Data Sheet'!$A$19)=INT('Data Sheet'!$B$15),
        --(INT('Data Sheet'!$A$15) &amp; "." &amp; BR122),
        IF(AND((--(INT('Data Sheet'!$A$15) &amp; "." &amp; BR122)&gt;=--('Data Sheet'!$A$15)), (--(INT('Data Sheet'!$A$15) &amp; "." &amp; BR122)&lt;=--('Data Sheet'!$B$15))),
            --(INT('Data Sheet'!$A$15) &amp; "." &amp; BR122),
            --(INT('Data Sheet'!$B$15) &amp; "." &amp; BR122)
        )
    ),
    IF(BQ122&lt;&gt;"",
        IF(INT('Data Sheet'!$A$15)=INT('Data Sheet'!$B$15),
            --(INT('Data Sheet'!$A$15) &amp; "." &amp; LEFT(BQ122,3)),
            IF(AND((--(INT('Data Sheet'!$A$15) &amp; "." &amp; LEFT(BQ122,3))&gt;=--('Data Sheet'!$A$15)), (--(INT('Data Sheet'!$A$15) &amp; "." &amp; LEFT(BQ122,3))&lt;=--('Data Sheet'!$B$15))),
                --(INT('Data Sheet'!$A$15) &amp; "." &amp; LEFT(BQ122,3)),
                --(INT('Data Sheet'!$B$15) &amp; "." &amp; LEFT(BQ122,3))
            )
        ),
        "OK"
    )
)</f>
        <v>OK</v>
      </c>
      <c r="Q122" s="23" t="str">
        <f>IF(BS122&lt;&gt;"",
    IF(INT('Data Sheet'!$A$19)=INT('Data Sheet'!$B$15),
        --(INT('Data Sheet'!$A$15) &amp; "." &amp; BS122),
        IF(AND((--(INT('Data Sheet'!$A$15) &amp; "." &amp; BS122)&gt;=--('Data Sheet'!$A$15)), (--(INT('Data Sheet'!$A$15) &amp; "." &amp; BS122)&lt;=--('Data Sheet'!$B$15))),
            --(INT('Data Sheet'!$A$15) &amp; "." &amp; BS122),
            --(INT('Data Sheet'!$B$15) &amp; "." &amp; BS122)
        )
    ),
    IF(BQ122&lt;&gt;"",
        IF(INT('Data Sheet'!$A$15)=INT('Data Sheet'!$B$15),
            --(INT('Data Sheet'!$A$15) &amp; "." &amp; RIGHT(BQ122,3)),
            IF(AND((--(INT('Data Sheet'!$A$15) &amp; "." &amp; RIGHT(BQ122,3))&gt;=--('Data Sheet'!$A$15)), (--(INT('Data Sheet'!$A$15) &amp; "." &amp; RIGHT(BQ122,3))&lt;=--('Data Sheet'!$B$15))),
                --(INT('Data Sheet'!$A$15) &amp; "." &amp; RIGHT(BQ122,3)),
                --(INT('Data Sheet'!$B$15) &amp; "." &amp; RIGHT(BQ122,3))
            )
        ),
        "OK"
    )
)</f>
        <v>OK</v>
      </c>
      <c r="R122" s="20"/>
      <c r="S122" s="20"/>
      <c r="T122" s="20"/>
      <c r="U122" s="20"/>
      <c r="V122" s="20"/>
      <c r="W122" s="20"/>
      <c r="X122" s="20"/>
      <c r="Y122" s="20"/>
      <c r="Z122" s="20"/>
      <c r="AA122" s="55"/>
      <c r="AB122" s="55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1"/>
      <c r="AR122" s="21"/>
      <c r="AS122" s="21"/>
      <c r="AT122" s="21"/>
      <c r="AU122" s="21"/>
      <c r="AV122" s="21"/>
      <c r="AW122" s="22"/>
      <c r="AX122" s="99"/>
      <c r="AY122" s="20"/>
      <c r="AZ122" s="20"/>
      <c r="BA122" s="22"/>
      <c r="BC122" s="80"/>
      <c r="BD122" s="80"/>
      <c r="BE122" s="80"/>
      <c r="BF122" s="80"/>
      <c r="BG122" s="2" t="str">
        <f t="shared" si="8"/>
        <v/>
      </c>
      <c r="BH122" s="78">
        <f t="shared" si="7"/>
        <v>0</v>
      </c>
    </row>
    <row r="123" spans="2:60" x14ac:dyDescent="0.2">
      <c r="B123" s="14">
        <f t="shared" si="9"/>
        <v>115</v>
      </c>
      <c r="C123" s="15" t="str">
        <f>CONCATENATE('Data Sheet'!$B$8,'Data Sheet'!$G$2)</f>
        <v>" HWDP</v>
      </c>
      <c r="D123" s="95" t="str">
        <f t="shared" si="10"/>
        <v/>
      </c>
      <c r="E123" s="15" t="str">
        <f>IF('Sum HWDP'!$D$10="TH-Hill DS-1 Vol 3 CAT 2: Clean and Visual Ends only","N/A","OK")</f>
        <v>OK</v>
      </c>
      <c r="F123" s="15" t="str">
        <f>IF('Sum HWDP'!$D$10="TH-Hill DS-1 Vol 3 CAT 2: Clean and Visual Ends only","N/A","OK")</f>
        <v>OK</v>
      </c>
      <c r="G123" s="17"/>
      <c r="H123" s="17"/>
      <c r="I123" s="17" t="s">
        <v>51</v>
      </c>
      <c r="J123" s="17" t="str">
        <f t="shared" si="11"/>
        <v>OK</v>
      </c>
      <c r="K123" s="17" t="str">
        <f t="shared" si="11"/>
        <v>OK</v>
      </c>
      <c r="L123" s="17" t="str">
        <f>IF('Data Sheet'!$B$9="NC-50","N/A","OK")</f>
        <v>OK</v>
      </c>
      <c r="M123" s="17" t="str">
        <f>IF('Data Sheet'!$B$9="NC-50","N/A","OK")</f>
        <v>OK</v>
      </c>
      <c r="N123" s="23" t="str">
        <f>IF(BO123&lt;&gt;"",
    IF(INT('Data Sheet'!$A$19)=INT('Data Sheet'!$B$19),
        --(INT('Data Sheet'!$A$19) &amp; "." &amp; BO123),
        IF(AND((--(INT('Data Sheet'!$A$19) &amp; "." &amp; BO123)&gt;=--('Data Sheet'!$A$19)), (--(INT('Data Sheet'!$A$19) &amp; "." &amp; BO123)&lt;=--('Data Sheet'!$B$19))),
            --(INT('Data Sheet'!$A$19) &amp; "." &amp; BO123),
            --(INT('Data Sheet'!$B$19) &amp; "." &amp; BO123)
        )
    ),
    IF(BN123&lt;&gt;"",
        IF(INT('Data Sheet'!$A$19)=INT('Data Sheet'!$B$19),
            --(INT('Data Sheet'!$A$19) &amp; "." &amp; LEFT(BN123,3)),
            IF(AND((--(INT('Data Sheet'!$A$19) &amp; "." &amp; LEFT(BN123,3))&gt;=--('Data Sheet'!$A$19)), (--(INT('Data Sheet'!$A$19) &amp; "." &amp; LEFT(BN123,3))&lt;=--('Data Sheet'!$B$19))),
                --(INT('Data Sheet'!$A$19) &amp; "." &amp; LEFT(BN123,3)),
                --(INT('Data Sheet'!$B$19) &amp; "." &amp; LEFT(BN123,3))
            )
        ),
        "OK"
    )
)</f>
        <v>OK</v>
      </c>
      <c r="O123" s="23" t="str">
        <f>IF(BP123&lt;&gt;"",
    IF(INT('Data Sheet'!$A$19)=INT('Data Sheet'!$B$19),
        --(INT('Data Sheet'!$A$19) &amp; "." &amp; BP123),
        IF(AND((--(INT('Data Sheet'!$A$19) &amp; "." &amp; BP123)&gt;=--('Data Sheet'!$A$19)), (--(INT('Data Sheet'!$A$19) &amp; "." &amp; BP123)&lt;=--('Data Sheet'!$B$19))),
            --(INT('Data Sheet'!$A$19) &amp; "." &amp; BP123),
            --(INT('Data Sheet'!$B$19) &amp; "." &amp; BP123)
        )
    ),
    IF(BN123&lt;&gt;"",
        IF(INT('Data Sheet'!$A$19)=INT('Data Sheet'!$B$19),
            --(INT('Data Sheet'!$A$19) &amp; "." &amp; RIGHT(BN123,3)),
            IF(AND((--(INT('Data Sheet'!$A$19) &amp; "." &amp; RIGHT(BN123,3))&gt;=--('Data Sheet'!$A$19)), (--(INT('Data Sheet'!$A$19) &amp; "." &amp; RIGHT(BN123,3))&lt;=--('Data Sheet'!$B$19))),
                --(INT('Data Sheet'!$A$19) &amp; "." &amp; RIGHT(BN123,3)),
                --(INT('Data Sheet'!$B$19) &amp; "." &amp; RIGHT(BN123,3))
            )
        ),
        "OK"
    )
)</f>
        <v>OK</v>
      </c>
      <c r="P123" s="23" t="str">
        <f>IF(BR123&lt;&gt;"",
    IF(INT('Data Sheet'!$A$19)=INT('Data Sheet'!$B$15),
        --(INT('Data Sheet'!$A$15) &amp; "." &amp; BR123),
        IF(AND((--(INT('Data Sheet'!$A$15) &amp; "." &amp; BR123)&gt;=--('Data Sheet'!$A$15)), (--(INT('Data Sheet'!$A$15) &amp; "." &amp; BR123)&lt;=--('Data Sheet'!$B$15))),
            --(INT('Data Sheet'!$A$15) &amp; "." &amp; BR123),
            --(INT('Data Sheet'!$B$15) &amp; "." &amp; BR123)
        )
    ),
    IF(BQ123&lt;&gt;"",
        IF(INT('Data Sheet'!$A$15)=INT('Data Sheet'!$B$15),
            --(INT('Data Sheet'!$A$15) &amp; "." &amp; LEFT(BQ123,3)),
            IF(AND((--(INT('Data Sheet'!$A$15) &amp; "." &amp; LEFT(BQ123,3))&gt;=--('Data Sheet'!$A$15)), (--(INT('Data Sheet'!$A$15) &amp; "." &amp; LEFT(BQ123,3))&lt;=--('Data Sheet'!$B$15))),
                --(INT('Data Sheet'!$A$15) &amp; "." &amp; LEFT(BQ123,3)),
                --(INT('Data Sheet'!$B$15) &amp; "." &amp; LEFT(BQ123,3))
            )
        ),
        "OK"
    )
)</f>
        <v>OK</v>
      </c>
      <c r="Q123" s="23" t="str">
        <f>IF(BS123&lt;&gt;"",
    IF(INT('Data Sheet'!$A$19)=INT('Data Sheet'!$B$15),
        --(INT('Data Sheet'!$A$15) &amp; "." &amp; BS123),
        IF(AND((--(INT('Data Sheet'!$A$15) &amp; "." &amp; BS123)&gt;=--('Data Sheet'!$A$15)), (--(INT('Data Sheet'!$A$15) &amp; "." &amp; BS123)&lt;=--('Data Sheet'!$B$15))),
            --(INT('Data Sheet'!$A$15) &amp; "." &amp; BS123),
            --(INT('Data Sheet'!$B$15) &amp; "." &amp; BS123)
        )
    ),
    IF(BQ123&lt;&gt;"",
        IF(INT('Data Sheet'!$A$15)=INT('Data Sheet'!$B$15),
            --(INT('Data Sheet'!$A$15) &amp; "." &amp; RIGHT(BQ123,3)),
            IF(AND((--(INT('Data Sheet'!$A$15) &amp; "." &amp; RIGHT(BQ123,3))&gt;=--('Data Sheet'!$A$15)), (--(INT('Data Sheet'!$A$15) &amp; "." &amp; RIGHT(BQ123,3))&lt;=--('Data Sheet'!$B$15))),
                --(INT('Data Sheet'!$A$15) &amp; "." &amp; RIGHT(BQ123,3)),
                --(INT('Data Sheet'!$B$15) &amp; "." &amp; RIGHT(BQ123,3))
            )
        ),
        "OK"
    )
)</f>
        <v>OK</v>
      </c>
      <c r="R123" s="20"/>
      <c r="S123" s="20"/>
      <c r="T123" s="20"/>
      <c r="U123" s="20"/>
      <c r="V123" s="20"/>
      <c r="W123" s="20"/>
      <c r="X123" s="20"/>
      <c r="Y123" s="20"/>
      <c r="Z123" s="20"/>
      <c r="AA123" s="55"/>
      <c r="AB123" s="55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1"/>
      <c r="AR123" s="21"/>
      <c r="AS123" s="21"/>
      <c r="AT123" s="21"/>
      <c r="AU123" s="21"/>
      <c r="AV123" s="21"/>
      <c r="AW123" s="22"/>
      <c r="AX123" s="99"/>
      <c r="AY123" s="20"/>
      <c r="AZ123" s="20"/>
      <c r="BA123" s="22"/>
      <c r="BC123" s="80"/>
      <c r="BD123" s="80"/>
      <c r="BE123" s="80"/>
      <c r="BF123" s="80"/>
      <c r="BG123" s="2" t="str">
        <f t="shared" si="8"/>
        <v/>
      </c>
      <c r="BH123" s="78">
        <f t="shared" si="7"/>
        <v>0</v>
      </c>
    </row>
    <row r="124" spans="2:60" x14ac:dyDescent="0.2">
      <c r="B124" s="14">
        <f t="shared" si="9"/>
        <v>116</v>
      </c>
      <c r="C124" s="15" t="str">
        <f>CONCATENATE('Data Sheet'!$B$8,'Data Sheet'!$G$2)</f>
        <v>" HWDP</v>
      </c>
      <c r="D124" s="95" t="str">
        <f t="shared" si="10"/>
        <v/>
      </c>
      <c r="E124" s="15" t="str">
        <f>IF('Sum HWDP'!$D$10="TH-Hill DS-1 Vol 3 CAT 2: Clean and Visual Ends only","N/A","OK")</f>
        <v>OK</v>
      </c>
      <c r="F124" s="15" t="str">
        <f>IF('Sum HWDP'!$D$10="TH-Hill DS-1 Vol 3 CAT 2: Clean and Visual Ends only","N/A","OK")</f>
        <v>OK</v>
      </c>
      <c r="G124" s="17"/>
      <c r="H124" s="17"/>
      <c r="I124" s="17" t="s">
        <v>51</v>
      </c>
      <c r="J124" s="17" t="str">
        <f t="shared" si="11"/>
        <v>OK</v>
      </c>
      <c r="K124" s="17" t="str">
        <f t="shared" si="11"/>
        <v>OK</v>
      </c>
      <c r="L124" s="17" t="str">
        <f>IF('Data Sheet'!$B$9="NC-50","N/A","OK")</f>
        <v>OK</v>
      </c>
      <c r="M124" s="17" t="str">
        <f>IF('Data Sheet'!$B$9="NC-50","N/A","OK")</f>
        <v>OK</v>
      </c>
      <c r="N124" s="23" t="str">
        <f>IF(BO124&lt;&gt;"",
    IF(INT('Data Sheet'!$A$19)=INT('Data Sheet'!$B$19),
        --(INT('Data Sheet'!$A$19) &amp; "." &amp; BO124),
        IF(AND((--(INT('Data Sheet'!$A$19) &amp; "." &amp; BO124)&gt;=--('Data Sheet'!$A$19)), (--(INT('Data Sheet'!$A$19) &amp; "." &amp; BO124)&lt;=--('Data Sheet'!$B$19))),
            --(INT('Data Sheet'!$A$19) &amp; "." &amp; BO124),
            --(INT('Data Sheet'!$B$19) &amp; "." &amp; BO124)
        )
    ),
    IF(BN124&lt;&gt;"",
        IF(INT('Data Sheet'!$A$19)=INT('Data Sheet'!$B$19),
            --(INT('Data Sheet'!$A$19) &amp; "." &amp; LEFT(BN124,3)),
            IF(AND((--(INT('Data Sheet'!$A$19) &amp; "." &amp; LEFT(BN124,3))&gt;=--('Data Sheet'!$A$19)), (--(INT('Data Sheet'!$A$19) &amp; "." &amp; LEFT(BN124,3))&lt;=--('Data Sheet'!$B$19))),
                --(INT('Data Sheet'!$A$19) &amp; "." &amp; LEFT(BN124,3)),
                --(INT('Data Sheet'!$B$19) &amp; "." &amp; LEFT(BN124,3))
            )
        ),
        "OK"
    )
)</f>
        <v>OK</v>
      </c>
      <c r="O124" s="23" t="str">
        <f>IF(BP124&lt;&gt;"",
    IF(INT('Data Sheet'!$A$19)=INT('Data Sheet'!$B$19),
        --(INT('Data Sheet'!$A$19) &amp; "." &amp; BP124),
        IF(AND((--(INT('Data Sheet'!$A$19) &amp; "." &amp; BP124)&gt;=--('Data Sheet'!$A$19)), (--(INT('Data Sheet'!$A$19) &amp; "." &amp; BP124)&lt;=--('Data Sheet'!$B$19))),
            --(INT('Data Sheet'!$A$19) &amp; "." &amp; BP124),
            --(INT('Data Sheet'!$B$19) &amp; "." &amp; BP124)
        )
    ),
    IF(BN124&lt;&gt;"",
        IF(INT('Data Sheet'!$A$19)=INT('Data Sheet'!$B$19),
            --(INT('Data Sheet'!$A$19) &amp; "." &amp; RIGHT(BN124,3)),
            IF(AND((--(INT('Data Sheet'!$A$19) &amp; "." &amp; RIGHT(BN124,3))&gt;=--('Data Sheet'!$A$19)), (--(INT('Data Sheet'!$A$19) &amp; "." &amp; RIGHT(BN124,3))&lt;=--('Data Sheet'!$B$19))),
                --(INT('Data Sheet'!$A$19) &amp; "." &amp; RIGHT(BN124,3)),
                --(INT('Data Sheet'!$B$19) &amp; "." &amp; RIGHT(BN124,3))
            )
        ),
        "OK"
    )
)</f>
        <v>OK</v>
      </c>
      <c r="P124" s="23" t="str">
        <f>IF(BR124&lt;&gt;"",
    IF(INT('Data Sheet'!$A$19)=INT('Data Sheet'!$B$15),
        --(INT('Data Sheet'!$A$15) &amp; "." &amp; BR124),
        IF(AND((--(INT('Data Sheet'!$A$15) &amp; "." &amp; BR124)&gt;=--('Data Sheet'!$A$15)), (--(INT('Data Sheet'!$A$15) &amp; "." &amp; BR124)&lt;=--('Data Sheet'!$B$15))),
            --(INT('Data Sheet'!$A$15) &amp; "." &amp; BR124),
            --(INT('Data Sheet'!$B$15) &amp; "." &amp; BR124)
        )
    ),
    IF(BQ124&lt;&gt;"",
        IF(INT('Data Sheet'!$A$15)=INT('Data Sheet'!$B$15),
            --(INT('Data Sheet'!$A$15) &amp; "." &amp; LEFT(BQ124,3)),
            IF(AND((--(INT('Data Sheet'!$A$15) &amp; "." &amp; LEFT(BQ124,3))&gt;=--('Data Sheet'!$A$15)), (--(INT('Data Sheet'!$A$15) &amp; "." &amp; LEFT(BQ124,3))&lt;=--('Data Sheet'!$B$15))),
                --(INT('Data Sheet'!$A$15) &amp; "." &amp; LEFT(BQ124,3)),
                --(INT('Data Sheet'!$B$15) &amp; "." &amp; LEFT(BQ124,3))
            )
        ),
        "OK"
    )
)</f>
        <v>OK</v>
      </c>
      <c r="Q124" s="23" t="str">
        <f>IF(BS124&lt;&gt;"",
    IF(INT('Data Sheet'!$A$19)=INT('Data Sheet'!$B$15),
        --(INT('Data Sheet'!$A$15) &amp; "." &amp; BS124),
        IF(AND((--(INT('Data Sheet'!$A$15) &amp; "." &amp; BS124)&gt;=--('Data Sheet'!$A$15)), (--(INT('Data Sheet'!$A$15) &amp; "." &amp; BS124)&lt;=--('Data Sheet'!$B$15))),
            --(INT('Data Sheet'!$A$15) &amp; "." &amp; BS124),
            --(INT('Data Sheet'!$B$15) &amp; "." &amp; BS124)
        )
    ),
    IF(BQ124&lt;&gt;"",
        IF(INT('Data Sheet'!$A$15)=INT('Data Sheet'!$B$15),
            --(INT('Data Sheet'!$A$15) &amp; "." &amp; RIGHT(BQ124,3)),
            IF(AND((--(INT('Data Sheet'!$A$15) &amp; "." &amp; RIGHT(BQ124,3))&gt;=--('Data Sheet'!$A$15)), (--(INT('Data Sheet'!$A$15) &amp; "." &amp; RIGHT(BQ124,3))&lt;=--('Data Sheet'!$B$15))),
                --(INT('Data Sheet'!$A$15) &amp; "." &amp; RIGHT(BQ124,3)),
                --(INT('Data Sheet'!$B$15) &amp; "." &amp; RIGHT(BQ124,3))
            )
        ),
        "OK"
    )
)</f>
        <v>OK</v>
      </c>
      <c r="R124" s="20"/>
      <c r="S124" s="20"/>
      <c r="T124" s="20"/>
      <c r="U124" s="20"/>
      <c r="V124" s="20"/>
      <c r="W124" s="20"/>
      <c r="X124" s="20"/>
      <c r="Y124" s="20"/>
      <c r="Z124" s="20"/>
      <c r="AA124" s="55"/>
      <c r="AB124" s="55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1"/>
      <c r="AR124" s="21"/>
      <c r="AS124" s="21"/>
      <c r="AT124" s="21"/>
      <c r="AU124" s="21"/>
      <c r="AV124" s="21"/>
      <c r="AW124" s="22"/>
      <c r="AX124" s="99"/>
      <c r="AY124" s="20"/>
      <c r="AZ124" s="20"/>
      <c r="BA124" s="22"/>
      <c r="BC124" s="80"/>
      <c r="BD124" s="80"/>
      <c r="BE124" s="80"/>
      <c r="BF124" s="80"/>
      <c r="BG124" s="2" t="str">
        <f t="shared" si="8"/>
        <v/>
      </c>
      <c r="BH124" s="78">
        <f t="shared" si="7"/>
        <v>0</v>
      </c>
    </row>
    <row r="125" spans="2:60" x14ac:dyDescent="0.2">
      <c r="B125" s="14">
        <f t="shared" si="9"/>
        <v>117</v>
      </c>
      <c r="C125" s="15" t="str">
        <f>CONCATENATE('Data Sheet'!$B$8,'Data Sheet'!$G$2)</f>
        <v>" HWDP</v>
      </c>
      <c r="D125" s="95" t="str">
        <f t="shared" si="10"/>
        <v/>
      </c>
      <c r="E125" s="15" t="str">
        <f>IF('Sum HWDP'!$D$10="TH-Hill DS-1 Vol 3 CAT 2: Clean and Visual Ends only","N/A","OK")</f>
        <v>OK</v>
      </c>
      <c r="F125" s="15" t="str">
        <f>IF('Sum HWDP'!$D$10="TH-Hill DS-1 Vol 3 CAT 2: Clean and Visual Ends only","N/A","OK")</f>
        <v>OK</v>
      </c>
      <c r="G125" s="17"/>
      <c r="H125" s="17"/>
      <c r="I125" s="17" t="s">
        <v>51</v>
      </c>
      <c r="J125" s="17" t="str">
        <f t="shared" si="11"/>
        <v>OK</v>
      </c>
      <c r="K125" s="17" t="str">
        <f t="shared" si="11"/>
        <v>OK</v>
      </c>
      <c r="L125" s="17" t="str">
        <f>IF('Data Sheet'!$B$9="NC-50","N/A","OK")</f>
        <v>OK</v>
      </c>
      <c r="M125" s="17" t="str">
        <f>IF('Data Sheet'!$B$9="NC-50","N/A","OK")</f>
        <v>OK</v>
      </c>
      <c r="N125" s="23" t="str">
        <f>IF(BO125&lt;&gt;"",
    IF(INT('Data Sheet'!$A$19)=INT('Data Sheet'!$B$19),
        --(INT('Data Sheet'!$A$19) &amp; "." &amp; BO125),
        IF(AND((--(INT('Data Sheet'!$A$19) &amp; "." &amp; BO125)&gt;=--('Data Sheet'!$A$19)), (--(INT('Data Sheet'!$A$19) &amp; "." &amp; BO125)&lt;=--('Data Sheet'!$B$19))),
            --(INT('Data Sheet'!$A$19) &amp; "." &amp; BO125),
            --(INT('Data Sheet'!$B$19) &amp; "." &amp; BO125)
        )
    ),
    IF(BN125&lt;&gt;"",
        IF(INT('Data Sheet'!$A$19)=INT('Data Sheet'!$B$19),
            --(INT('Data Sheet'!$A$19) &amp; "." &amp; LEFT(BN125,3)),
            IF(AND((--(INT('Data Sheet'!$A$19) &amp; "." &amp; LEFT(BN125,3))&gt;=--('Data Sheet'!$A$19)), (--(INT('Data Sheet'!$A$19) &amp; "." &amp; LEFT(BN125,3))&lt;=--('Data Sheet'!$B$19))),
                --(INT('Data Sheet'!$A$19) &amp; "." &amp; LEFT(BN125,3)),
                --(INT('Data Sheet'!$B$19) &amp; "." &amp; LEFT(BN125,3))
            )
        ),
        "OK"
    )
)</f>
        <v>OK</v>
      </c>
      <c r="O125" s="23" t="str">
        <f>IF(BP125&lt;&gt;"",
    IF(INT('Data Sheet'!$A$19)=INT('Data Sheet'!$B$19),
        --(INT('Data Sheet'!$A$19) &amp; "." &amp; BP125),
        IF(AND((--(INT('Data Sheet'!$A$19) &amp; "." &amp; BP125)&gt;=--('Data Sheet'!$A$19)), (--(INT('Data Sheet'!$A$19) &amp; "." &amp; BP125)&lt;=--('Data Sheet'!$B$19))),
            --(INT('Data Sheet'!$A$19) &amp; "." &amp; BP125),
            --(INT('Data Sheet'!$B$19) &amp; "." &amp; BP125)
        )
    ),
    IF(BN125&lt;&gt;"",
        IF(INT('Data Sheet'!$A$19)=INT('Data Sheet'!$B$19),
            --(INT('Data Sheet'!$A$19) &amp; "." &amp; RIGHT(BN125,3)),
            IF(AND((--(INT('Data Sheet'!$A$19) &amp; "." &amp; RIGHT(BN125,3))&gt;=--('Data Sheet'!$A$19)), (--(INT('Data Sheet'!$A$19) &amp; "." &amp; RIGHT(BN125,3))&lt;=--('Data Sheet'!$B$19))),
                --(INT('Data Sheet'!$A$19) &amp; "." &amp; RIGHT(BN125,3)),
                --(INT('Data Sheet'!$B$19) &amp; "." &amp; RIGHT(BN125,3))
            )
        ),
        "OK"
    )
)</f>
        <v>OK</v>
      </c>
      <c r="P125" s="23" t="str">
        <f>IF(BR125&lt;&gt;"",
    IF(INT('Data Sheet'!$A$19)=INT('Data Sheet'!$B$15),
        --(INT('Data Sheet'!$A$15) &amp; "." &amp; BR125),
        IF(AND((--(INT('Data Sheet'!$A$15) &amp; "." &amp; BR125)&gt;=--('Data Sheet'!$A$15)), (--(INT('Data Sheet'!$A$15) &amp; "." &amp; BR125)&lt;=--('Data Sheet'!$B$15))),
            --(INT('Data Sheet'!$A$15) &amp; "." &amp; BR125),
            --(INT('Data Sheet'!$B$15) &amp; "." &amp; BR125)
        )
    ),
    IF(BQ125&lt;&gt;"",
        IF(INT('Data Sheet'!$A$15)=INT('Data Sheet'!$B$15),
            --(INT('Data Sheet'!$A$15) &amp; "." &amp; LEFT(BQ125,3)),
            IF(AND((--(INT('Data Sheet'!$A$15) &amp; "." &amp; LEFT(BQ125,3))&gt;=--('Data Sheet'!$A$15)), (--(INT('Data Sheet'!$A$15) &amp; "." &amp; LEFT(BQ125,3))&lt;=--('Data Sheet'!$B$15))),
                --(INT('Data Sheet'!$A$15) &amp; "." &amp; LEFT(BQ125,3)),
                --(INT('Data Sheet'!$B$15) &amp; "." &amp; LEFT(BQ125,3))
            )
        ),
        "OK"
    )
)</f>
        <v>OK</v>
      </c>
      <c r="Q125" s="23" t="str">
        <f>IF(BS125&lt;&gt;"",
    IF(INT('Data Sheet'!$A$19)=INT('Data Sheet'!$B$15),
        --(INT('Data Sheet'!$A$15) &amp; "." &amp; BS125),
        IF(AND((--(INT('Data Sheet'!$A$15) &amp; "." &amp; BS125)&gt;=--('Data Sheet'!$A$15)), (--(INT('Data Sheet'!$A$15) &amp; "." &amp; BS125)&lt;=--('Data Sheet'!$B$15))),
            --(INT('Data Sheet'!$A$15) &amp; "." &amp; BS125),
            --(INT('Data Sheet'!$B$15) &amp; "." &amp; BS125)
        )
    ),
    IF(BQ125&lt;&gt;"",
        IF(INT('Data Sheet'!$A$15)=INT('Data Sheet'!$B$15),
            --(INT('Data Sheet'!$A$15) &amp; "." &amp; RIGHT(BQ125,3)),
            IF(AND((--(INT('Data Sheet'!$A$15) &amp; "." &amp; RIGHT(BQ125,3))&gt;=--('Data Sheet'!$A$15)), (--(INT('Data Sheet'!$A$15) &amp; "." &amp; RIGHT(BQ125,3))&lt;=--('Data Sheet'!$B$15))),
                --(INT('Data Sheet'!$A$15) &amp; "." &amp; RIGHT(BQ125,3)),
                --(INT('Data Sheet'!$B$15) &amp; "." &amp; RIGHT(BQ125,3))
            )
        ),
        "OK"
    )
)</f>
        <v>OK</v>
      </c>
      <c r="R125" s="20"/>
      <c r="S125" s="20"/>
      <c r="T125" s="20"/>
      <c r="U125" s="20"/>
      <c r="V125" s="20"/>
      <c r="W125" s="20"/>
      <c r="X125" s="20"/>
      <c r="Y125" s="20"/>
      <c r="Z125" s="20"/>
      <c r="AA125" s="55"/>
      <c r="AB125" s="55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1"/>
      <c r="AR125" s="21"/>
      <c r="AS125" s="21"/>
      <c r="AT125" s="21"/>
      <c r="AU125" s="21"/>
      <c r="AV125" s="21"/>
      <c r="AW125" s="22"/>
      <c r="AX125" s="99"/>
      <c r="AY125" s="20"/>
      <c r="AZ125" s="20"/>
      <c r="BA125" s="22"/>
      <c r="BC125" s="80"/>
      <c r="BD125" s="80"/>
      <c r="BE125" s="80"/>
      <c r="BF125" s="80"/>
      <c r="BG125" s="2" t="str">
        <f t="shared" si="8"/>
        <v/>
      </c>
      <c r="BH125" s="78">
        <f t="shared" si="7"/>
        <v>0</v>
      </c>
    </row>
    <row r="126" spans="2:60" x14ac:dyDescent="0.2">
      <c r="B126" s="14">
        <f t="shared" si="9"/>
        <v>118</v>
      </c>
      <c r="C126" s="15" t="str">
        <f>CONCATENATE('Data Sheet'!$B$8,'Data Sheet'!$G$2)</f>
        <v>" HWDP</v>
      </c>
      <c r="D126" s="95" t="str">
        <f t="shared" si="10"/>
        <v/>
      </c>
      <c r="E126" s="15" t="str">
        <f>IF('Sum HWDP'!$D$10="TH-Hill DS-1 Vol 3 CAT 2: Clean and Visual Ends only","N/A","OK")</f>
        <v>OK</v>
      </c>
      <c r="F126" s="15" t="str">
        <f>IF('Sum HWDP'!$D$10="TH-Hill DS-1 Vol 3 CAT 2: Clean and Visual Ends only","N/A","OK")</f>
        <v>OK</v>
      </c>
      <c r="G126" s="17"/>
      <c r="H126" s="17"/>
      <c r="I126" s="17" t="s">
        <v>51</v>
      </c>
      <c r="J126" s="17" t="str">
        <f t="shared" si="11"/>
        <v>OK</v>
      </c>
      <c r="K126" s="17" t="str">
        <f t="shared" si="11"/>
        <v>OK</v>
      </c>
      <c r="L126" s="17" t="str">
        <f>IF('Data Sheet'!$B$9="NC-50","N/A","OK")</f>
        <v>OK</v>
      </c>
      <c r="M126" s="17" t="str">
        <f>IF('Data Sheet'!$B$9="NC-50","N/A","OK")</f>
        <v>OK</v>
      </c>
      <c r="N126" s="23" t="str">
        <f>IF(BO126&lt;&gt;"",
    IF(INT('Data Sheet'!$A$19)=INT('Data Sheet'!$B$19),
        --(INT('Data Sheet'!$A$19) &amp; "." &amp; BO126),
        IF(AND((--(INT('Data Sheet'!$A$19) &amp; "." &amp; BO126)&gt;=--('Data Sheet'!$A$19)), (--(INT('Data Sheet'!$A$19) &amp; "." &amp; BO126)&lt;=--('Data Sheet'!$B$19))),
            --(INT('Data Sheet'!$A$19) &amp; "." &amp; BO126),
            --(INT('Data Sheet'!$B$19) &amp; "." &amp; BO126)
        )
    ),
    IF(BN126&lt;&gt;"",
        IF(INT('Data Sheet'!$A$19)=INT('Data Sheet'!$B$19),
            --(INT('Data Sheet'!$A$19) &amp; "." &amp; LEFT(BN126,3)),
            IF(AND((--(INT('Data Sheet'!$A$19) &amp; "." &amp; LEFT(BN126,3))&gt;=--('Data Sheet'!$A$19)), (--(INT('Data Sheet'!$A$19) &amp; "." &amp; LEFT(BN126,3))&lt;=--('Data Sheet'!$B$19))),
                --(INT('Data Sheet'!$A$19) &amp; "." &amp; LEFT(BN126,3)),
                --(INT('Data Sheet'!$B$19) &amp; "." &amp; LEFT(BN126,3))
            )
        ),
        "OK"
    )
)</f>
        <v>OK</v>
      </c>
      <c r="O126" s="23" t="str">
        <f>IF(BP126&lt;&gt;"",
    IF(INT('Data Sheet'!$A$19)=INT('Data Sheet'!$B$19),
        --(INT('Data Sheet'!$A$19) &amp; "." &amp; BP126),
        IF(AND((--(INT('Data Sheet'!$A$19) &amp; "." &amp; BP126)&gt;=--('Data Sheet'!$A$19)), (--(INT('Data Sheet'!$A$19) &amp; "." &amp; BP126)&lt;=--('Data Sheet'!$B$19))),
            --(INT('Data Sheet'!$A$19) &amp; "." &amp; BP126),
            --(INT('Data Sheet'!$B$19) &amp; "." &amp; BP126)
        )
    ),
    IF(BN126&lt;&gt;"",
        IF(INT('Data Sheet'!$A$19)=INT('Data Sheet'!$B$19),
            --(INT('Data Sheet'!$A$19) &amp; "." &amp; RIGHT(BN126,3)),
            IF(AND((--(INT('Data Sheet'!$A$19) &amp; "." &amp; RIGHT(BN126,3))&gt;=--('Data Sheet'!$A$19)), (--(INT('Data Sheet'!$A$19) &amp; "." &amp; RIGHT(BN126,3))&lt;=--('Data Sheet'!$B$19))),
                --(INT('Data Sheet'!$A$19) &amp; "." &amp; RIGHT(BN126,3)),
                --(INT('Data Sheet'!$B$19) &amp; "." &amp; RIGHT(BN126,3))
            )
        ),
        "OK"
    )
)</f>
        <v>OK</v>
      </c>
      <c r="P126" s="23" t="str">
        <f>IF(BR126&lt;&gt;"",
    IF(INT('Data Sheet'!$A$19)=INT('Data Sheet'!$B$15),
        --(INT('Data Sheet'!$A$15) &amp; "." &amp; BR126),
        IF(AND((--(INT('Data Sheet'!$A$15) &amp; "." &amp; BR126)&gt;=--('Data Sheet'!$A$15)), (--(INT('Data Sheet'!$A$15) &amp; "." &amp; BR126)&lt;=--('Data Sheet'!$B$15))),
            --(INT('Data Sheet'!$A$15) &amp; "." &amp; BR126),
            --(INT('Data Sheet'!$B$15) &amp; "." &amp; BR126)
        )
    ),
    IF(BQ126&lt;&gt;"",
        IF(INT('Data Sheet'!$A$15)=INT('Data Sheet'!$B$15),
            --(INT('Data Sheet'!$A$15) &amp; "." &amp; LEFT(BQ126,3)),
            IF(AND((--(INT('Data Sheet'!$A$15) &amp; "." &amp; LEFT(BQ126,3))&gt;=--('Data Sheet'!$A$15)), (--(INT('Data Sheet'!$A$15) &amp; "." &amp; LEFT(BQ126,3))&lt;=--('Data Sheet'!$B$15))),
                --(INT('Data Sheet'!$A$15) &amp; "." &amp; LEFT(BQ126,3)),
                --(INT('Data Sheet'!$B$15) &amp; "." &amp; LEFT(BQ126,3))
            )
        ),
        "OK"
    )
)</f>
        <v>OK</v>
      </c>
      <c r="Q126" s="23" t="str">
        <f>IF(BS126&lt;&gt;"",
    IF(INT('Data Sheet'!$A$19)=INT('Data Sheet'!$B$15),
        --(INT('Data Sheet'!$A$15) &amp; "." &amp; BS126),
        IF(AND((--(INT('Data Sheet'!$A$15) &amp; "." &amp; BS126)&gt;=--('Data Sheet'!$A$15)), (--(INT('Data Sheet'!$A$15) &amp; "." &amp; BS126)&lt;=--('Data Sheet'!$B$15))),
            --(INT('Data Sheet'!$A$15) &amp; "." &amp; BS126),
            --(INT('Data Sheet'!$B$15) &amp; "." &amp; BS126)
        )
    ),
    IF(BQ126&lt;&gt;"",
        IF(INT('Data Sheet'!$A$15)=INT('Data Sheet'!$B$15),
            --(INT('Data Sheet'!$A$15) &amp; "." &amp; RIGHT(BQ126,3)),
            IF(AND((--(INT('Data Sheet'!$A$15) &amp; "." &amp; RIGHT(BQ126,3))&gt;=--('Data Sheet'!$A$15)), (--(INT('Data Sheet'!$A$15) &amp; "." &amp; RIGHT(BQ126,3))&lt;=--('Data Sheet'!$B$15))),
                --(INT('Data Sheet'!$A$15) &amp; "." &amp; RIGHT(BQ126,3)),
                --(INT('Data Sheet'!$B$15) &amp; "." &amp; RIGHT(BQ126,3))
            )
        ),
        "OK"
    )
)</f>
        <v>OK</v>
      </c>
      <c r="R126" s="20"/>
      <c r="S126" s="20"/>
      <c r="T126" s="20"/>
      <c r="U126" s="20"/>
      <c r="V126" s="20"/>
      <c r="W126" s="20"/>
      <c r="X126" s="20"/>
      <c r="Y126" s="20"/>
      <c r="Z126" s="20"/>
      <c r="AA126" s="55"/>
      <c r="AB126" s="55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1"/>
      <c r="AR126" s="21"/>
      <c r="AS126" s="21"/>
      <c r="AT126" s="21"/>
      <c r="AU126" s="21"/>
      <c r="AV126" s="21"/>
      <c r="AW126" s="22"/>
      <c r="AX126" s="99"/>
      <c r="AY126" s="20"/>
      <c r="AZ126" s="20"/>
      <c r="BA126" s="22"/>
      <c r="BC126" s="80"/>
      <c r="BD126" s="80"/>
      <c r="BE126" s="80"/>
      <c r="BF126" s="80"/>
      <c r="BG126" s="2" t="str">
        <f t="shared" si="8"/>
        <v/>
      </c>
      <c r="BH126" s="78">
        <f t="shared" si="7"/>
        <v>0</v>
      </c>
    </row>
    <row r="127" spans="2:60" x14ac:dyDescent="0.2">
      <c r="B127" s="14">
        <f t="shared" si="9"/>
        <v>119</v>
      </c>
      <c r="C127" s="15" t="str">
        <f>CONCATENATE('Data Sheet'!$B$8,'Data Sheet'!$G$2)</f>
        <v>" HWDP</v>
      </c>
      <c r="D127" s="95" t="str">
        <f t="shared" si="10"/>
        <v/>
      </c>
      <c r="E127" s="15" t="str">
        <f>IF('Sum HWDP'!$D$10="TH-Hill DS-1 Vol 3 CAT 2: Clean and Visual Ends only","N/A","OK")</f>
        <v>OK</v>
      </c>
      <c r="F127" s="15" t="str">
        <f>IF('Sum HWDP'!$D$10="TH-Hill DS-1 Vol 3 CAT 2: Clean and Visual Ends only","N/A","OK")</f>
        <v>OK</v>
      </c>
      <c r="G127" s="17"/>
      <c r="H127" s="17"/>
      <c r="I127" s="17" t="s">
        <v>51</v>
      </c>
      <c r="J127" s="17" t="str">
        <f t="shared" si="11"/>
        <v>OK</v>
      </c>
      <c r="K127" s="17" t="str">
        <f t="shared" si="11"/>
        <v>OK</v>
      </c>
      <c r="L127" s="17" t="str">
        <f>IF('Data Sheet'!$B$9="NC-50","N/A","OK")</f>
        <v>OK</v>
      </c>
      <c r="M127" s="17" t="str">
        <f>IF('Data Sheet'!$B$9="NC-50","N/A","OK")</f>
        <v>OK</v>
      </c>
      <c r="N127" s="23" t="str">
        <f>IF(BO127&lt;&gt;"",
    IF(INT('Data Sheet'!$A$19)=INT('Data Sheet'!$B$19),
        --(INT('Data Sheet'!$A$19) &amp; "." &amp; BO127),
        IF(AND((--(INT('Data Sheet'!$A$19) &amp; "." &amp; BO127)&gt;=--('Data Sheet'!$A$19)), (--(INT('Data Sheet'!$A$19) &amp; "." &amp; BO127)&lt;=--('Data Sheet'!$B$19))),
            --(INT('Data Sheet'!$A$19) &amp; "." &amp; BO127),
            --(INT('Data Sheet'!$B$19) &amp; "." &amp; BO127)
        )
    ),
    IF(BN127&lt;&gt;"",
        IF(INT('Data Sheet'!$A$19)=INT('Data Sheet'!$B$19),
            --(INT('Data Sheet'!$A$19) &amp; "." &amp; LEFT(BN127,3)),
            IF(AND((--(INT('Data Sheet'!$A$19) &amp; "." &amp; LEFT(BN127,3))&gt;=--('Data Sheet'!$A$19)), (--(INT('Data Sheet'!$A$19) &amp; "." &amp; LEFT(BN127,3))&lt;=--('Data Sheet'!$B$19))),
                --(INT('Data Sheet'!$A$19) &amp; "." &amp; LEFT(BN127,3)),
                --(INT('Data Sheet'!$B$19) &amp; "." &amp; LEFT(BN127,3))
            )
        ),
        "OK"
    )
)</f>
        <v>OK</v>
      </c>
      <c r="O127" s="23" t="str">
        <f>IF(BP127&lt;&gt;"",
    IF(INT('Data Sheet'!$A$19)=INT('Data Sheet'!$B$19),
        --(INT('Data Sheet'!$A$19) &amp; "." &amp; BP127),
        IF(AND((--(INT('Data Sheet'!$A$19) &amp; "." &amp; BP127)&gt;=--('Data Sheet'!$A$19)), (--(INT('Data Sheet'!$A$19) &amp; "." &amp; BP127)&lt;=--('Data Sheet'!$B$19))),
            --(INT('Data Sheet'!$A$19) &amp; "." &amp; BP127),
            --(INT('Data Sheet'!$B$19) &amp; "." &amp; BP127)
        )
    ),
    IF(BN127&lt;&gt;"",
        IF(INT('Data Sheet'!$A$19)=INT('Data Sheet'!$B$19),
            --(INT('Data Sheet'!$A$19) &amp; "." &amp; RIGHT(BN127,3)),
            IF(AND((--(INT('Data Sheet'!$A$19) &amp; "." &amp; RIGHT(BN127,3))&gt;=--('Data Sheet'!$A$19)), (--(INT('Data Sheet'!$A$19) &amp; "." &amp; RIGHT(BN127,3))&lt;=--('Data Sheet'!$B$19))),
                --(INT('Data Sheet'!$A$19) &amp; "." &amp; RIGHT(BN127,3)),
                --(INT('Data Sheet'!$B$19) &amp; "." &amp; RIGHT(BN127,3))
            )
        ),
        "OK"
    )
)</f>
        <v>OK</v>
      </c>
      <c r="P127" s="23" t="str">
        <f>IF(BR127&lt;&gt;"",
    IF(INT('Data Sheet'!$A$19)=INT('Data Sheet'!$B$15),
        --(INT('Data Sheet'!$A$15) &amp; "." &amp; BR127),
        IF(AND((--(INT('Data Sheet'!$A$15) &amp; "." &amp; BR127)&gt;=--('Data Sheet'!$A$15)), (--(INT('Data Sheet'!$A$15) &amp; "." &amp; BR127)&lt;=--('Data Sheet'!$B$15))),
            --(INT('Data Sheet'!$A$15) &amp; "." &amp; BR127),
            --(INT('Data Sheet'!$B$15) &amp; "." &amp; BR127)
        )
    ),
    IF(BQ127&lt;&gt;"",
        IF(INT('Data Sheet'!$A$15)=INT('Data Sheet'!$B$15),
            --(INT('Data Sheet'!$A$15) &amp; "." &amp; LEFT(BQ127,3)),
            IF(AND((--(INT('Data Sheet'!$A$15) &amp; "." &amp; LEFT(BQ127,3))&gt;=--('Data Sheet'!$A$15)), (--(INT('Data Sheet'!$A$15) &amp; "." &amp; LEFT(BQ127,3))&lt;=--('Data Sheet'!$B$15))),
                --(INT('Data Sheet'!$A$15) &amp; "." &amp; LEFT(BQ127,3)),
                --(INT('Data Sheet'!$B$15) &amp; "." &amp; LEFT(BQ127,3))
            )
        ),
        "OK"
    )
)</f>
        <v>OK</v>
      </c>
      <c r="Q127" s="23" t="str">
        <f>IF(BS127&lt;&gt;"",
    IF(INT('Data Sheet'!$A$19)=INT('Data Sheet'!$B$15),
        --(INT('Data Sheet'!$A$15) &amp; "." &amp; BS127),
        IF(AND((--(INT('Data Sheet'!$A$15) &amp; "." &amp; BS127)&gt;=--('Data Sheet'!$A$15)), (--(INT('Data Sheet'!$A$15) &amp; "." &amp; BS127)&lt;=--('Data Sheet'!$B$15))),
            --(INT('Data Sheet'!$A$15) &amp; "." &amp; BS127),
            --(INT('Data Sheet'!$B$15) &amp; "." &amp; BS127)
        )
    ),
    IF(BQ127&lt;&gt;"",
        IF(INT('Data Sheet'!$A$15)=INT('Data Sheet'!$B$15),
            --(INT('Data Sheet'!$A$15) &amp; "." &amp; RIGHT(BQ127,3)),
            IF(AND((--(INT('Data Sheet'!$A$15) &amp; "." &amp; RIGHT(BQ127,3))&gt;=--('Data Sheet'!$A$15)), (--(INT('Data Sheet'!$A$15) &amp; "." &amp; RIGHT(BQ127,3))&lt;=--('Data Sheet'!$B$15))),
                --(INT('Data Sheet'!$A$15) &amp; "." &amp; RIGHT(BQ127,3)),
                --(INT('Data Sheet'!$B$15) &amp; "." &amp; RIGHT(BQ127,3))
            )
        ),
        "OK"
    )
)</f>
        <v>OK</v>
      </c>
      <c r="R127" s="20"/>
      <c r="S127" s="20"/>
      <c r="T127" s="20"/>
      <c r="U127" s="20"/>
      <c r="V127" s="20"/>
      <c r="W127" s="20"/>
      <c r="X127" s="20"/>
      <c r="Y127" s="20"/>
      <c r="Z127" s="20"/>
      <c r="AA127" s="55"/>
      <c r="AB127" s="55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1"/>
      <c r="AR127" s="21"/>
      <c r="AS127" s="21"/>
      <c r="AT127" s="21"/>
      <c r="AU127" s="21"/>
      <c r="AV127" s="21"/>
      <c r="AW127" s="22"/>
      <c r="AX127" s="99"/>
      <c r="AY127" s="20"/>
      <c r="AZ127" s="20"/>
      <c r="BA127" s="22"/>
      <c r="BC127" s="80"/>
      <c r="BD127" s="80"/>
      <c r="BE127" s="80"/>
      <c r="BF127" s="80"/>
      <c r="BG127" s="2" t="str">
        <f t="shared" si="8"/>
        <v/>
      </c>
      <c r="BH127" s="78">
        <f t="shared" si="7"/>
        <v>0</v>
      </c>
    </row>
    <row r="128" spans="2:60" x14ac:dyDescent="0.2">
      <c r="B128" s="14">
        <f t="shared" si="9"/>
        <v>120</v>
      </c>
      <c r="C128" s="15" t="str">
        <f>CONCATENATE('Data Sheet'!$B$8,'Data Sheet'!$G$2)</f>
        <v>" HWDP</v>
      </c>
      <c r="D128" s="95" t="str">
        <f t="shared" si="10"/>
        <v/>
      </c>
      <c r="E128" s="15" t="str">
        <f>IF('Sum HWDP'!$D$10="TH-Hill DS-1 Vol 3 CAT 2: Clean and Visual Ends only","N/A","OK")</f>
        <v>OK</v>
      </c>
      <c r="F128" s="15" t="str">
        <f>IF('Sum HWDP'!$D$10="TH-Hill DS-1 Vol 3 CAT 2: Clean and Visual Ends only","N/A","OK")</f>
        <v>OK</v>
      </c>
      <c r="G128" s="17"/>
      <c r="H128" s="17"/>
      <c r="I128" s="17" t="s">
        <v>51</v>
      </c>
      <c r="J128" s="17" t="str">
        <f t="shared" si="11"/>
        <v>OK</v>
      </c>
      <c r="K128" s="17" t="str">
        <f t="shared" si="11"/>
        <v>OK</v>
      </c>
      <c r="L128" s="17" t="str">
        <f>IF('Data Sheet'!$B$9="NC-50","N/A","OK")</f>
        <v>OK</v>
      </c>
      <c r="M128" s="17" t="str">
        <f>IF('Data Sheet'!$B$9="NC-50","N/A","OK")</f>
        <v>OK</v>
      </c>
      <c r="N128" s="23" t="str">
        <f>IF(BO128&lt;&gt;"",
    IF(INT('Data Sheet'!$A$19)=INT('Data Sheet'!$B$19),
        --(INT('Data Sheet'!$A$19) &amp; "." &amp; BO128),
        IF(AND((--(INT('Data Sheet'!$A$19) &amp; "." &amp; BO128)&gt;=--('Data Sheet'!$A$19)), (--(INT('Data Sheet'!$A$19) &amp; "." &amp; BO128)&lt;=--('Data Sheet'!$B$19))),
            --(INT('Data Sheet'!$A$19) &amp; "." &amp; BO128),
            --(INT('Data Sheet'!$B$19) &amp; "." &amp; BO128)
        )
    ),
    IF(BN128&lt;&gt;"",
        IF(INT('Data Sheet'!$A$19)=INT('Data Sheet'!$B$19),
            --(INT('Data Sheet'!$A$19) &amp; "." &amp; LEFT(BN128,3)),
            IF(AND((--(INT('Data Sheet'!$A$19) &amp; "." &amp; LEFT(BN128,3))&gt;=--('Data Sheet'!$A$19)), (--(INT('Data Sheet'!$A$19) &amp; "." &amp; LEFT(BN128,3))&lt;=--('Data Sheet'!$B$19))),
                --(INT('Data Sheet'!$A$19) &amp; "." &amp; LEFT(BN128,3)),
                --(INT('Data Sheet'!$B$19) &amp; "." &amp; LEFT(BN128,3))
            )
        ),
        "OK"
    )
)</f>
        <v>OK</v>
      </c>
      <c r="O128" s="23" t="str">
        <f>IF(BP128&lt;&gt;"",
    IF(INT('Data Sheet'!$A$19)=INT('Data Sheet'!$B$19),
        --(INT('Data Sheet'!$A$19) &amp; "." &amp; BP128),
        IF(AND((--(INT('Data Sheet'!$A$19) &amp; "." &amp; BP128)&gt;=--('Data Sheet'!$A$19)), (--(INT('Data Sheet'!$A$19) &amp; "." &amp; BP128)&lt;=--('Data Sheet'!$B$19))),
            --(INT('Data Sheet'!$A$19) &amp; "." &amp; BP128),
            --(INT('Data Sheet'!$B$19) &amp; "." &amp; BP128)
        )
    ),
    IF(BN128&lt;&gt;"",
        IF(INT('Data Sheet'!$A$19)=INT('Data Sheet'!$B$19),
            --(INT('Data Sheet'!$A$19) &amp; "." &amp; RIGHT(BN128,3)),
            IF(AND((--(INT('Data Sheet'!$A$19) &amp; "." &amp; RIGHT(BN128,3))&gt;=--('Data Sheet'!$A$19)), (--(INT('Data Sheet'!$A$19) &amp; "." &amp; RIGHT(BN128,3))&lt;=--('Data Sheet'!$B$19))),
                --(INT('Data Sheet'!$A$19) &amp; "." &amp; RIGHT(BN128,3)),
                --(INT('Data Sheet'!$B$19) &amp; "." &amp; RIGHT(BN128,3))
            )
        ),
        "OK"
    )
)</f>
        <v>OK</v>
      </c>
      <c r="P128" s="23" t="str">
        <f>IF(BR128&lt;&gt;"",
    IF(INT('Data Sheet'!$A$19)=INT('Data Sheet'!$B$15),
        --(INT('Data Sheet'!$A$15) &amp; "." &amp; BR128),
        IF(AND((--(INT('Data Sheet'!$A$15) &amp; "." &amp; BR128)&gt;=--('Data Sheet'!$A$15)), (--(INT('Data Sheet'!$A$15) &amp; "." &amp; BR128)&lt;=--('Data Sheet'!$B$15))),
            --(INT('Data Sheet'!$A$15) &amp; "." &amp; BR128),
            --(INT('Data Sheet'!$B$15) &amp; "." &amp; BR128)
        )
    ),
    IF(BQ128&lt;&gt;"",
        IF(INT('Data Sheet'!$A$15)=INT('Data Sheet'!$B$15),
            --(INT('Data Sheet'!$A$15) &amp; "." &amp; LEFT(BQ128,3)),
            IF(AND((--(INT('Data Sheet'!$A$15) &amp; "." &amp; LEFT(BQ128,3))&gt;=--('Data Sheet'!$A$15)), (--(INT('Data Sheet'!$A$15) &amp; "." &amp; LEFT(BQ128,3))&lt;=--('Data Sheet'!$B$15))),
                --(INT('Data Sheet'!$A$15) &amp; "." &amp; LEFT(BQ128,3)),
                --(INT('Data Sheet'!$B$15) &amp; "." &amp; LEFT(BQ128,3))
            )
        ),
        "OK"
    )
)</f>
        <v>OK</v>
      </c>
      <c r="Q128" s="23" t="str">
        <f>IF(BS128&lt;&gt;"",
    IF(INT('Data Sheet'!$A$19)=INT('Data Sheet'!$B$15),
        --(INT('Data Sheet'!$A$15) &amp; "." &amp; BS128),
        IF(AND((--(INT('Data Sheet'!$A$15) &amp; "." &amp; BS128)&gt;=--('Data Sheet'!$A$15)), (--(INT('Data Sheet'!$A$15) &amp; "." &amp; BS128)&lt;=--('Data Sheet'!$B$15))),
            --(INT('Data Sheet'!$A$15) &amp; "." &amp; BS128),
            --(INT('Data Sheet'!$B$15) &amp; "." &amp; BS128)
        )
    ),
    IF(BQ128&lt;&gt;"",
        IF(INT('Data Sheet'!$A$15)=INT('Data Sheet'!$B$15),
            --(INT('Data Sheet'!$A$15) &amp; "." &amp; RIGHT(BQ128,3)),
            IF(AND((--(INT('Data Sheet'!$A$15) &amp; "." &amp; RIGHT(BQ128,3))&gt;=--('Data Sheet'!$A$15)), (--(INT('Data Sheet'!$A$15) &amp; "." &amp; RIGHT(BQ128,3))&lt;=--('Data Sheet'!$B$15))),
                --(INT('Data Sheet'!$A$15) &amp; "." &amp; RIGHT(BQ128,3)),
                --(INT('Data Sheet'!$B$15) &amp; "." &amp; RIGHT(BQ128,3))
            )
        ),
        "OK"
    )
)</f>
        <v>OK</v>
      </c>
      <c r="R128" s="20"/>
      <c r="S128" s="20"/>
      <c r="T128" s="20"/>
      <c r="U128" s="20"/>
      <c r="V128" s="20"/>
      <c r="W128" s="20"/>
      <c r="X128" s="20"/>
      <c r="Y128" s="20"/>
      <c r="Z128" s="20"/>
      <c r="AA128" s="55"/>
      <c r="AB128" s="55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1"/>
      <c r="AR128" s="21"/>
      <c r="AS128" s="21"/>
      <c r="AT128" s="21"/>
      <c r="AU128" s="21"/>
      <c r="AV128" s="21"/>
      <c r="AW128" s="22"/>
      <c r="AX128" s="99"/>
      <c r="AY128" s="20"/>
      <c r="AZ128" s="20"/>
      <c r="BA128" s="22"/>
      <c r="BC128" s="80"/>
      <c r="BD128" s="80"/>
      <c r="BE128" s="80"/>
      <c r="BF128" s="80"/>
      <c r="BG128" s="2" t="str">
        <f t="shared" si="8"/>
        <v/>
      </c>
      <c r="BH128" s="78">
        <f t="shared" si="7"/>
        <v>0</v>
      </c>
    </row>
    <row r="129" spans="2:60" x14ac:dyDescent="0.2">
      <c r="B129" s="14">
        <f t="shared" si="9"/>
        <v>121</v>
      </c>
      <c r="C129" s="15" t="str">
        <f>CONCATENATE('Data Sheet'!$B$8,'Data Sheet'!$G$2)</f>
        <v>" HWDP</v>
      </c>
      <c r="D129" s="95" t="str">
        <f t="shared" si="10"/>
        <v/>
      </c>
      <c r="E129" s="15" t="str">
        <f>IF('Sum HWDP'!$D$10="TH-Hill DS-1 Vol 3 CAT 2: Clean and Visual Ends only","N/A","OK")</f>
        <v>OK</v>
      </c>
      <c r="F129" s="15" t="str">
        <f>IF('Sum HWDP'!$D$10="TH-Hill DS-1 Vol 3 CAT 2: Clean and Visual Ends only","N/A","OK")</f>
        <v>OK</v>
      </c>
      <c r="G129" s="17"/>
      <c r="H129" s="17"/>
      <c r="I129" s="17" t="s">
        <v>51</v>
      </c>
      <c r="J129" s="17" t="str">
        <f t="shared" si="11"/>
        <v>OK</v>
      </c>
      <c r="K129" s="17" t="str">
        <f t="shared" si="11"/>
        <v>OK</v>
      </c>
      <c r="L129" s="17" t="str">
        <f>IF('Data Sheet'!$B$9="NC-50","N/A","OK")</f>
        <v>OK</v>
      </c>
      <c r="M129" s="17" t="str">
        <f>IF('Data Sheet'!$B$9="NC-50","N/A","OK")</f>
        <v>OK</v>
      </c>
      <c r="N129" s="23" t="str">
        <f>IF(BO129&lt;&gt;"",
    IF(INT('Data Sheet'!$A$19)=INT('Data Sheet'!$B$19),
        --(INT('Data Sheet'!$A$19) &amp; "." &amp; BO129),
        IF(AND((--(INT('Data Sheet'!$A$19) &amp; "." &amp; BO129)&gt;=--('Data Sheet'!$A$19)), (--(INT('Data Sheet'!$A$19) &amp; "." &amp; BO129)&lt;=--('Data Sheet'!$B$19))),
            --(INT('Data Sheet'!$A$19) &amp; "." &amp; BO129),
            --(INT('Data Sheet'!$B$19) &amp; "." &amp; BO129)
        )
    ),
    IF(BN129&lt;&gt;"",
        IF(INT('Data Sheet'!$A$19)=INT('Data Sheet'!$B$19),
            --(INT('Data Sheet'!$A$19) &amp; "." &amp; LEFT(BN129,3)),
            IF(AND((--(INT('Data Sheet'!$A$19) &amp; "." &amp; LEFT(BN129,3))&gt;=--('Data Sheet'!$A$19)), (--(INT('Data Sheet'!$A$19) &amp; "." &amp; LEFT(BN129,3))&lt;=--('Data Sheet'!$B$19))),
                --(INT('Data Sheet'!$A$19) &amp; "." &amp; LEFT(BN129,3)),
                --(INT('Data Sheet'!$B$19) &amp; "." &amp; LEFT(BN129,3))
            )
        ),
        "OK"
    )
)</f>
        <v>OK</v>
      </c>
      <c r="O129" s="23" t="str">
        <f>IF(BP129&lt;&gt;"",
    IF(INT('Data Sheet'!$A$19)=INT('Data Sheet'!$B$19),
        --(INT('Data Sheet'!$A$19) &amp; "." &amp; BP129),
        IF(AND((--(INT('Data Sheet'!$A$19) &amp; "." &amp; BP129)&gt;=--('Data Sheet'!$A$19)), (--(INT('Data Sheet'!$A$19) &amp; "." &amp; BP129)&lt;=--('Data Sheet'!$B$19))),
            --(INT('Data Sheet'!$A$19) &amp; "." &amp; BP129),
            --(INT('Data Sheet'!$B$19) &amp; "." &amp; BP129)
        )
    ),
    IF(BN129&lt;&gt;"",
        IF(INT('Data Sheet'!$A$19)=INT('Data Sheet'!$B$19),
            --(INT('Data Sheet'!$A$19) &amp; "." &amp; RIGHT(BN129,3)),
            IF(AND((--(INT('Data Sheet'!$A$19) &amp; "." &amp; RIGHT(BN129,3))&gt;=--('Data Sheet'!$A$19)), (--(INT('Data Sheet'!$A$19) &amp; "." &amp; RIGHT(BN129,3))&lt;=--('Data Sheet'!$B$19))),
                --(INT('Data Sheet'!$A$19) &amp; "." &amp; RIGHT(BN129,3)),
                --(INT('Data Sheet'!$B$19) &amp; "." &amp; RIGHT(BN129,3))
            )
        ),
        "OK"
    )
)</f>
        <v>OK</v>
      </c>
      <c r="P129" s="23" t="str">
        <f>IF(BR129&lt;&gt;"",
    IF(INT('Data Sheet'!$A$19)=INT('Data Sheet'!$B$15),
        --(INT('Data Sheet'!$A$15) &amp; "." &amp; BR129),
        IF(AND((--(INT('Data Sheet'!$A$15) &amp; "." &amp; BR129)&gt;=--('Data Sheet'!$A$15)), (--(INT('Data Sheet'!$A$15) &amp; "." &amp; BR129)&lt;=--('Data Sheet'!$B$15))),
            --(INT('Data Sheet'!$A$15) &amp; "." &amp; BR129),
            --(INT('Data Sheet'!$B$15) &amp; "." &amp; BR129)
        )
    ),
    IF(BQ129&lt;&gt;"",
        IF(INT('Data Sheet'!$A$15)=INT('Data Sheet'!$B$15),
            --(INT('Data Sheet'!$A$15) &amp; "." &amp; LEFT(BQ129,3)),
            IF(AND((--(INT('Data Sheet'!$A$15) &amp; "." &amp; LEFT(BQ129,3))&gt;=--('Data Sheet'!$A$15)), (--(INT('Data Sheet'!$A$15) &amp; "." &amp; LEFT(BQ129,3))&lt;=--('Data Sheet'!$B$15))),
                --(INT('Data Sheet'!$A$15) &amp; "." &amp; LEFT(BQ129,3)),
                --(INT('Data Sheet'!$B$15) &amp; "." &amp; LEFT(BQ129,3))
            )
        ),
        "OK"
    )
)</f>
        <v>OK</v>
      </c>
      <c r="Q129" s="23" t="str">
        <f>IF(BS129&lt;&gt;"",
    IF(INT('Data Sheet'!$A$19)=INT('Data Sheet'!$B$15),
        --(INT('Data Sheet'!$A$15) &amp; "." &amp; BS129),
        IF(AND((--(INT('Data Sheet'!$A$15) &amp; "." &amp; BS129)&gt;=--('Data Sheet'!$A$15)), (--(INT('Data Sheet'!$A$15) &amp; "." &amp; BS129)&lt;=--('Data Sheet'!$B$15))),
            --(INT('Data Sheet'!$A$15) &amp; "." &amp; BS129),
            --(INT('Data Sheet'!$B$15) &amp; "." &amp; BS129)
        )
    ),
    IF(BQ129&lt;&gt;"",
        IF(INT('Data Sheet'!$A$15)=INT('Data Sheet'!$B$15),
            --(INT('Data Sheet'!$A$15) &amp; "." &amp; RIGHT(BQ129,3)),
            IF(AND((--(INT('Data Sheet'!$A$15) &amp; "." &amp; RIGHT(BQ129,3))&gt;=--('Data Sheet'!$A$15)), (--(INT('Data Sheet'!$A$15) &amp; "." &amp; RIGHT(BQ129,3))&lt;=--('Data Sheet'!$B$15))),
                --(INT('Data Sheet'!$A$15) &amp; "." &amp; RIGHT(BQ129,3)),
                --(INT('Data Sheet'!$B$15) &amp; "." &amp; RIGHT(BQ129,3))
            )
        ),
        "OK"
    )
)</f>
        <v>OK</v>
      </c>
      <c r="R129" s="20"/>
      <c r="S129" s="20"/>
      <c r="T129" s="20"/>
      <c r="U129" s="20"/>
      <c r="V129" s="20"/>
      <c r="W129" s="20"/>
      <c r="X129" s="20"/>
      <c r="Y129" s="20"/>
      <c r="Z129" s="20"/>
      <c r="AA129" s="55"/>
      <c r="AB129" s="55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1"/>
      <c r="AR129" s="21"/>
      <c r="AS129" s="21"/>
      <c r="AT129" s="21"/>
      <c r="AU129" s="21"/>
      <c r="AV129" s="21"/>
      <c r="AW129" s="22"/>
      <c r="AX129" s="99"/>
      <c r="AY129" s="20"/>
      <c r="AZ129" s="20"/>
      <c r="BA129" s="22"/>
      <c r="BC129" s="80"/>
      <c r="BD129" s="80"/>
      <c r="BE129" s="80"/>
      <c r="BF129" s="80"/>
      <c r="BG129" s="2" t="str">
        <f t="shared" si="8"/>
        <v/>
      </c>
      <c r="BH129" s="78">
        <f t="shared" si="7"/>
        <v>0</v>
      </c>
    </row>
    <row r="130" spans="2:60" x14ac:dyDescent="0.2">
      <c r="B130" s="14">
        <f t="shared" si="9"/>
        <v>122</v>
      </c>
      <c r="C130" s="15" t="str">
        <f>CONCATENATE('Data Sheet'!$B$8,'Data Sheet'!$G$2)</f>
        <v>" HWDP</v>
      </c>
      <c r="D130" s="95" t="str">
        <f t="shared" si="10"/>
        <v/>
      </c>
      <c r="E130" s="15" t="str">
        <f>IF('Sum HWDP'!$D$10="TH-Hill DS-1 Vol 3 CAT 2: Clean and Visual Ends only","N/A","OK")</f>
        <v>OK</v>
      </c>
      <c r="F130" s="15" t="str">
        <f>IF('Sum HWDP'!$D$10="TH-Hill DS-1 Vol 3 CAT 2: Clean and Visual Ends only","N/A","OK")</f>
        <v>OK</v>
      </c>
      <c r="G130" s="17"/>
      <c r="H130" s="17"/>
      <c r="I130" s="17" t="s">
        <v>51</v>
      </c>
      <c r="J130" s="17" t="str">
        <f t="shared" si="11"/>
        <v>OK</v>
      </c>
      <c r="K130" s="17" t="str">
        <f t="shared" si="11"/>
        <v>OK</v>
      </c>
      <c r="L130" s="17" t="str">
        <f>IF('Data Sheet'!$B$9="NC-50","N/A","OK")</f>
        <v>OK</v>
      </c>
      <c r="M130" s="17" t="str">
        <f>IF('Data Sheet'!$B$9="NC-50","N/A","OK")</f>
        <v>OK</v>
      </c>
      <c r="N130" s="23" t="str">
        <f>IF(BO130&lt;&gt;"",
    IF(INT('Data Sheet'!$A$19)=INT('Data Sheet'!$B$19),
        --(INT('Data Sheet'!$A$19) &amp; "." &amp; BO130),
        IF(AND((--(INT('Data Sheet'!$A$19) &amp; "." &amp; BO130)&gt;=--('Data Sheet'!$A$19)), (--(INT('Data Sheet'!$A$19) &amp; "." &amp; BO130)&lt;=--('Data Sheet'!$B$19))),
            --(INT('Data Sheet'!$A$19) &amp; "." &amp; BO130),
            --(INT('Data Sheet'!$B$19) &amp; "." &amp; BO130)
        )
    ),
    IF(BN130&lt;&gt;"",
        IF(INT('Data Sheet'!$A$19)=INT('Data Sheet'!$B$19),
            --(INT('Data Sheet'!$A$19) &amp; "." &amp; LEFT(BN130,3)),
            IF(AND((--(INT('Data Sheet'!$A$19) &amp; "." &amp; LEFT(BN130,3))&gt;=--('Data Sheet'!$A$19)), (--(INT('Data Sheet'!$A$19) &amp; "." &amp; LEFT(BN130,3))&lt;=--('Data Sheet'!$B$19))),
                --(INT('Data Sheet'!$A$19) &amp; "." &amp; LEFT(BN130,3)),
                --(INT('Data Sheet'!$B$19) &amp; "." &amp; LEFT(BN130,3))
            )
        ),
        "OK"
    )
)</f>
        <v>OK</v>
      </c>
      <c r="O130" s="23" t="str">
        <f>IF(BP130&lt;&gt;"",
    IF(INT('Data Sheet'!$A$19)=INT('Data Sheet'!$B$19),
        --(INT('Data Sheet'!$A$19) &amp; "." &amp; BP130),
        IF(AND((--(INT('Data Sheet'!$A$19) &amp; "." &amp; BP130)&gt;=--('Data Sheet'!$A$19)), (--(INT('Data Sheet'!$A$19) &amp; "." &amp; BP130)&lt;=--('Data Sheet'!$B$19))),
            --(INT('Data Sheet'!$A$19) &amp; "." &amp; BP130),
            --(INT('Data Sheet'!$B$19) &amp; "." &amp; BP130)
        )
    ),
    IF(BN130&lt;&gt;"",
        IF(INT('Data Sheet'!$A$19)=INT('Data Sheet'!$B$19),
            --(INT('Data Sheet'!$A$19) &amp; "." &amp; RIGHT(BN130,3)),
            IF(AND((--(INT('Data Sheet'!$A$19) &amp; "." &amp; RIGHT(BN130,3))&gt;=--('Data Sheet'!$A$19)), (--(INT('Data Sheet'!$A$19) &amp; "." &amp; RIGHT(BN130,3))&lt;=--('Data Sheet'!$B$19))),
                --(INT('Data Sheet'!$A$19) &amp; "." &amp; RIGHT(BN130,3)),
                --(INT('Data Sheet'!$B$19) &amp; "." &amp; RIGHT(BN130,3))
            )
        ),
        "OK"
    )
)</f>
        <v>OK</v>
      </c>
      <c r="P130" s="23" t="str">
        <f>IF(BR130&lt;&gt;"",
    IF(INT('Data Sheet'!$A$19)=INT('Data Sheet'!$B$15),
        --(INT('Data Sheet'!$A$15) &amp; "." &amp; BR130),
        IF(AND((--(INT('Data Sheet'!$A$15) &amp; "." &amp; BR130)&gt;=--('Data Sheet'!$A$15)), (--(INT('Data Sheet'!$A$15) &amp; "." &amp; BR130)&lt;=--('Data Sheet'!$B$15))),
            --(INT('Data Sheet'!$A$15) &amp; "." &amp; BR130),
            --(INT('Data Sheet'!$B$15) &amp; "." &amp; BR130)
        )
    ),
    IF(BQ130&lt;&gt;"",
        IF(INT('Data Sheet'!$A$15)=INT('Data Sheet'!$B$15),
            --(INT('Data Sheet'!$A$15) &amp; "." &amp; LEFT(BQ130,3)),
            IF(AND((--(INT('Data Sheet'!$A$15) &amp; "." &amp; LEFT(BQ130,3))&gt;=--('Data Sheet'!$A$15)), (--(INT('Data Sheet'!$A$15) &amp; "." &amp; LEFT(BQ130,3))&lt;=--('Data Sheet'!$B$15))),
                --(INT('Data Sheet'!$A$15) &amp; "." &amp; LEFT(BQ130,3)),
                --(INT('Data Sheet'!$B$15) &amp; "." &amp; LEFT(BQ130,3))
            )
        ),
        "OK"
    )
)</f>
        <v>OK</v>
      </c>
      <c r="Q130" s="23" t="str">
        <f>IF(BS130&lt;&gt;"",
    IF(INT('Data Sheet'!$A$19)=INT('Data Sheet'!$B$15),
        --(INT('Data Sheet'!$A$15) &amp; "." &amp; BS130),
        IF(AND((--(INT('Data Sheet'!$A$15) &amp; "." &amp; BS130)&gt;=--('Data Sheet'!$A$15)), (--(INT('Data Sheet'!$A$15) &amp; "." &amp; BS130)&lt;=--('Data Sheet'!$B$15))),
            --(INT('Data Sheet'!$A$15) &amp; "." &amp; BS130),
            --(INT('Data Sheet'!$B$15) &amp; "." &amp; BS130)
        )
    ),
    IF(BQ130&lt;&gt;"",
        IF(INT('Data Sheet'!$A$15)=INT('Data Sheet'!$B$15),
            --(INT('Data Sheet'!$A$15) &amp; "." &amp; RIGHT(BQ130,3)),
            IF(AND((--(INT('Data Sheet'!$A$15) &amp; "." &amp; RIGHT(BQ130,3))&gt;=--('Data Sheet'!$A$15)), (--(INT('Data Sheet'!$A$15) &amp; "." &amp; RIGHT(BQ130,3))&lt;=--('Data Sheet'!$B$15))),
                --(INT('Data Sheet'!$A$15) &amp; "." &amp; RIGHT(BQ130,3)),
                --(INT('Data Sheet'!$B$15) &amp; "." &amp; RIGHT(BQ130,3))
            )
        ),
        "OK"
    )
)</f>
        <v>OK</v>
      </c>
      <c r="R130" s="20"/>
      <c r="S130" s="20"/>
      <c r="T130" s="20"/>
      <c r="U130" s="20"/>
      <c r="V130" s="20"/>
      <c r="W130" s="20"/>
      <c r="X130" s="20"/>
      <c r="Y130" s="20"/>
      <c r="Z130" s="20"/>
      <c r="AA130" s="55"/>
      <c r="AB130" s="55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1"/>
      <c r="AR130" s="21"/>
      <c r="AS130" s="21"/>
      <c r="AT130" s="21"/>
      <c r="AU130" s="21"/>
      <c r="AV130" s="21"/>
      <c r="AW130" s="22"/>
      <c r="AX130" s="99"/>
      <c r="AY130" s="20"/>
      <c r="AZ130" s="20"/>
      <c r="BA130" s="22"/>
      <c r="BC130" s="80"/>
      <c r="BD130" s="80"/>
      <c r="BE130" s="80"/>
      <c r="BF130" s="80"/>
      <c r="BG130" s="2" t="str">
        <f t="shared" si="8"/>
        <v/>
      </c>
      <c r="BH130" s="78">
        <f t="shared" si="7"/>
        <v>0</v>
      </c>
    </row>
    <row r="131" spans="2:60" x14ac:dyDescent="0.2">
      <c r="B131" s="14">
        <f t="shared" si="9"/>
        <v>123</v>
      </c>
      <c r="C131" s="15" t="str">
        <f>CONCATENATE('Data Sheet'!$B$8,'Data Sheet'!$G$2)</f>
        <v>" HWDP</v>
      </c>
      <c r="D131" s="95" t="str">
        <f t="shared" si="10"/>
        <v/>
      </c>
      <c r="E131" s="15" t="str">
        <f>IF('Sum HWDP'!$D$10="TH-Hill DS-1 Vol 3 CAT 2: Clean and Visual Ends only","N/A","OK")</f>
        <v>OK</v>
      </c>
      <c r="F131" s="15" t="str">
        <f>IF('Sum HWDP'!$D$10="TH-Hill DS-1 Vol 3 CAT 2: Clean and Visual Ends only","N/A","OK")</f>
        <v>OK</v>
      </c>
      <c r="G131" s="17"/>
      <c r="H131" s="17"/>
      <c r="I131" s="17" t="s">
        <v>51</v>
      </c>
      <c r="J131" s="17" t="str">
        <f t="shared" si="11"/>
        <v>OK</v>
      </c>
      <c r="K131" s="17" t="str">
        <f t="shared" si="11"/>
        <v>OK</v>
      </c>
      <c r="L131" s="17" t="str">
        <f>IF('Data Sheet'!$B$9="NC-50","N/A","OK")</f>
        <v>OK</v>
      </c>
      <c r="M131" s="17" t="str">
        <f>IF('Data Sheet'!$B$9="NC-50","N/A","OK")</f>
        <v>OK</v>
      </c>
      <c r="N131" s="23" t="str">
        <f>IF(BO131&lt;&gt;"",
    IF(INT('Data Sheet'!$A$19)=INT('Data Sheet'!$B$19),
        --(INT('Data Sheet'!$A$19) &amp; "." &amp; BO131),
        IF(AND((--(INT('Data Sheet'!$A$19) &amp; "." &amp; BO131)&gt;=--('Data Sheet'!$A$19)), (--(INT('Data Sheet'!$A$19) &amp; "." &amp; BO131)&lt;=--('Data Sheet'!$B$19))),
            --(INT('Data Sheet'!$A$19) &amp; "." &amp; BO131),
            --(INT('Data Sheet'!$B$19) &amp; "." &amp; BO131)
        )
    ),
    IF(BN131&lt;&gt;"",
        IF(INT('Data Sheet'!$A$19)=INT('Data Sheet'!$B$19),
            --(INT('Data Sheet'!$A$19) &amp; "." &amp; LEFT(BN131,3)),
            IF(AND((--(INT('Data Sheet'!$A$19) &amp; "." &amp; LEFT(BN131,3))&gt;=--('Data Sheet'!$A$19)), (--(INT('Data Sheet'!$A$19) &amp; "." &amp; LEFT(BN131,3))&lt;=--('Data Sheet'!$B$19))),
                --(INT('Data Sheet'!$A$19) &amp; "." &amp; LEFT(BN131,3)),
                --(INT('Data Sheet'!$B$19) &amp; "." &amp; LEFT(BN131,3))
            )
        ),
        "OK"
    )
)</f>
        <v>OK</v>
      </c>
      <c r="O131" s="23" t="str">
        <f>IF(BP131&lt;&gt;"",
    IF(INT('Data Sheet'!$A$19)=INT('Data Sheet'!$B$19),
        --(INT('Data Sheet'!$A$19) &amp; "." &amp; BP131),
        IF(AND((--(INT('Data Sheet'!$A$19) &amp; "." &amp; BP131)&gt;=--('Data Sheet'!$A$19)), (--(INT('Data Sheet'!$A$19) &amp; "." &amp; BP131)&lt;=--('Data Sheet'!$B$19))),
            --(INT('Data Sheet'!$A$19) &amp; "." &amp; BP131),
            --(INT('Data Sheet'!$B$19) &amp; "." &amp; BP131)
        )
    ),
    IF(BN131&lt;&gt;"",
        IF(INT('Data Sheet'!$A$19)=INT('Data Sheet'!$B$19),
            --(INT('Data Sheet'!$A$19) &amp; "." &amp; RIGHT(BN131,3)),
            IF(AND((--(INT('Data Sheet'!$A$19) &amp; "." &amp; RIGHT(BN131,3))&gt;=--('Data Sheet'!$A$19)), (--(INT('Data Sheet'!$A$19) &amp; "." &amp; RIGHT(BN131,3))&lt;=--('Data Sheet'!$B$19))),
                --(INT('Data Sheet'!$A$19) &amp; "." &amp; RIGHT(BN131,3)),
                --(INT('Data Sheet'!$B$19) &amp; "." &amp; RIGHT(BN131,3))
            )
        ),
        "OK"
    )
)</f>
        <v>OK</v>
      </c>
      <c r="P131" s="23" t="str">
        <f>IF(BR131&lt;&gt;"",
    IF(INT('Data Sheet'!$A$19)=INT('Data Sheet'!$B$15),
        --(INT('Data Sheet'!$A$15) &amp; "." &amp; BR131),
        IF(AND((--(INT('Data Sheet'!$A$15) &amp; "." &amp; BR131)&gt;=--('Data Sheet'!$A$15)), (--(INT('Data Sheet'!$A$15) &amp; "." &amp; BR131)&lt;=--('Data Sheet'!$B$15))),
            --(INT('Data Sheet'!$A$15) &amp; "." &amp; BR131),
            --(INT('Data Sheet'!$B$15) &amp; "." &amp; BR131)
        )
    ),
    IF(BQ131&lt;&gt;"",
        IF(INT('Data Sheet'!$A$15)=INT('Data Sheet'!$B$15),
            --(INT('Data Sheet'!$A$15) &amp; "." &amp; LEFT(BQ131,3)),
            IF(AND((--(INT('Data Sheet'!$A$15) &amp; "." &amp; LEFT(BQ131,3))&gt;=--('Data Sheet'!$A$15)), (--(INT('Data Sheet'!$A$15) &amp; "." &amp; LEFT(BQ131,3))&lt;=--('Data Sheet'!$B$15))),
                --(INT('Data Sheet'!$A$15) &amp; "." &amp; LEFT(BQ131,3)),
                --(INT('Data Sheet'!$B$15) &amp; "." &amp; LEFT(BQ131,3))
            )
        ),
        "OK"
    )
)</f>
        <v>OK</v>
      </c>
      <c r="Q131" s="23" t="str">
        <f>IF(BS131&lt;&gt;"",
    IF(INT('Data Sheet'!$A$19)=INT('Data Sheet'!$B$15),
        --(INT('Data Sheet'!$A$15) &amp; "." &amp; BS131),
        IF(AND((--(INT('Data Sheet'!$A$15) &amp; "." &amp; BS131)&gt;=--('Data Sheet'!$A$15)), (--(INT('Data Sheet'!$A$15) &amp; "." &amp; BS131)&lt;=--('Data Sheet'!$B$15))),
            --(INT('Data Sheet'!$A$15) &amp; "." &amp; BS131),
            --(INT('Data Sheet'!$B$15) &amp; "." &amp; BS131)
        )
    ),
    IF(BQ131&lt;&gt;"",
        IF(INT('Data Sheet'!$A$15)=INT('Data Sheet'!$B$15),
            --(INT('Data Sheet'!$A$15) &amp; "." &amp; RIGHT(BQ131,3)),
            IF(AND((--(INT('Data Sheet'!$A$15) &amp; "." &amp; RIGHT(BQ131,3))&gt;=--('Data Sheet'!$A$15)), (--(INT('Data Sheet'!$A$15) &amp; "." &amp; RIGHT(BQ131,3))&lt;=--('Data Sheet'!$B$15))),
                --(INT('Data Sheet'!$A$15) &amp; "." &amp; RIGHT(BQ131,3)),
                --(INT('Data Sheet'!$B$15) &amp; "." &amp; RIGHT(BQ131,3))
            )
        ),
        "OK"
    )
)</f>
        <v>OK</v>
      </c>
      <c r="R131" s="20"/>
      <c r="S131" s="20"/>
      <c r="T131" s="20"/>
      <c r="U131" s="20"/>
      <c r="V131" s="20"/>
      <c r="W131" s="20"/>
      <c r="X131" s="20"/>
      <c r="Y131" s="20"/>
      <c r="Z131" s="20"/>
      <c r="AA131" s="55"/>
      <c r="AB131" s="55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1"/>
      <c r="AR131" s="21"/>
      <c r="AS131" s="21"/>
      <c r="AT131" s="21"/>
      <c r="AU131" s="21"/>
      <c r="AV131" s="21"/>
      <c r="AW131" s="22"/>
      <c r="AX131" s="99"/>
      <c r="AY131" s="20"/>
      <c r="AZ131" s="20"/>
      <c r="BA131" s="22"/>
      <c r="BC131" s="80"/>
      <c r="BD131" s="80"/>
      <c r="BE131" s="80"/>
      <c r="BF131" s="80"/>
      <c r="BG131" s="2" t="str">
        <f t="shared" si="8"/>
        <v/>
      </c>
      <c r="BH131" s="78">
        <f t="shared" si="7"/>
        <v>0</v>
      </c>
    </row>
    <row r="132" spans="2:60" x14ac:dyDescent="0.2">
      <c r="B132" s="14">
        <f t="shared" si="9"/>
        <v>124</v>
      </c>
      <c r="C132" s="15" t="str">
        <f>CONCATENATE('Data Sheet'!$B$8,'Data Sheet'!$G$2)</f>
        <v>" HWDP</v>
      </c>
      <c r="D132" s="95" t="str">
        <f t="shared" si="10"/>
        <v/>
      </c>
      <c r="E132" s="15" t="str">
        <f>IF('Sum HWDP'!$D$10="TH-Hill DS-1 Vol 3 CAT 2: Clean and Visual Ends only","N/A","OK")</f>
        <v>OK</v>
      </c>
      <c r="F132" s="15" t="str">
        <f>IF('Sum HWDP'!$D$10="TH-Hill DS-1 Vol 3 CAT 2: Clean and Visual Ends only","N/A","OK")</f>
        <v>OK</v>
      </c>
      <c r="G132" s="17"/>
      <c r="H132" s="17"/>
      <c r="I132" s="17" t="s">
        <v>51</v>
      </c>
      <c r="J132" s="17" t="str">
        <f t="shared" si="11"/>
        <v>OK</v>
      </c>
      <c r="K132" s="17" t="str">
        <f t="shared" si="11"/>
        <v>OK</v>
      </c>
      <c r="L132" s="17" t="str">
        <f>IF('Data Sheet'!$B$9="NC-50","N/A","OK")</f>
        <v>OK</v>
      </c>
      <c r="M132" s="17" t="str">
        <f>IF('Data Sheet'!$B$9="NC-50","N/A","OK")</f>
        <v>OK</v>
      </c>
      <c r="N132" s="23" t="str">
        <f>IF(BO132&lt;&gt;"",
    IF(INT('Data Sheet'!$A$19)=INT('Data Sheet'!$B$19),
        --(INT('Data Sheet'!$A$19) &amp; "." &amp; BO132),
        IF(AND((--(INT('Data Sheet'!$A$19) &amp; "." &amp; BO132)&gt;=--('Data Sheet'!$A$19)), (--(INT('Data Sheet'!$A$19) &amp; "." &amp; BO132)&lt;=--('Data Sheet'!$B$19))),
            --(INT('Data Sheet'!$A$19) &amp; "." &amp; BO132),
            --(INT('Data Sheet'!$B$19) &amp; "." &amp; BO132)
        )
    ),
    IF(BN132&lt;&gt;"",
        IF(INT('Data Sheet'!$A$19)=INT('Data Sheet'!$B$19),
            --(INT('Data Sheet'!$A$19) &amp; "." &amp; LEFT(BN132,3)),
            IF(AND((--(INT('Data Sheet'!$A$19) &amp; "." &amp; LEFT(BN132,3))&gt;=--('Data Sheet'!$A$19)), (--(INT('Data Sheet'!$A$19) &amp; "." &amp; LEFT(BN132,3))&lt;=--('Data Sheet'!$B$19))),
                --(INT('Data Sheet'!$A$19) &amp; "." &amp; LEFT(BN132,3)),
                --(INT('Data Sheet'!$B$19) &amp; "." &amp; LEFT(BN132,3))
            )
        ),
        "OK"
    )
)</f>
        <v>OK</v>
      </c>
      <c r="O132" s="23" t="str">
        <f>IF(BP132&lt;&gt;"",
    IF(INT('Data Sheet'!$A$19)=INT('Data Sheet'!$B$19),
        --(INT('Data Sheet'!$A$19) &amp; "." &amp; BP132),
        IF(AND((--(INT('Data Sheet'!$A$19) &amp; "." &amp; BP132)&gt;=--('Data Sheet'!$A$19)), (--(INT('Data Sheet'!$A$19) &amp; "." &amp; BP132)&lt;=--('Data Sheet'!$B$19))),
            --(INT('Data Sheet'!$A$19) &amp; "." &amp; BP132),
            --(INT('Data Sheet'!$B$19) &amp; "." &amp; BP132)
        )
    ),
    IF(BN132&lt;&gt;"",
        IF(INT('Data Sheet'!$A$19)=INT('Data Sheet'!$B$19),
            --(INT('Data Sheet'!$A$19) &amp; "." &amp; RIGHT(BN132,3)),
            IF(AND((--(INT('Data Sheet'!$A$19) &amp; "." &amp; RIGHT(BN132,3))&gt;=--('Data Sheet'!$A$19)), (--(INT('Data Sheet'!$A$19) &amp; "." &amp; RIGHT(BN132,3))&lt;=--('Data Sheet'!$B$19))),
                --(INT('Data Sheet'!$A$19) &amp; "." &amp; RIGHT(BN132,3)),
                --(INT('Data Sheet'!$B$19) &amp; "." &amp; RIGHT(BN132,3))
            )
        ),
        "OK"
    )
)</f>
        <v>OK</v>
      </c>
      <c r="P132" s="23" t="str">
        <f>IF(BR132&lt;&gt;"",
    IF(INT('Data Sheet'!$A$19)=INT('Data Sheet'!$B$15),
        --(INT('Data Sheet'!$A$15) &amp; "." &amp; BR132),
        IF(AND((--(INT('Data Sheet'!$A$15) &amp; "." &amp; BR132)&gt;=--('Data Sheet'!$A$15)), (--(INT('Data Sheet'!$A$15) &amp; "." &amp; BR132)&lt;=--('Data Sheet'!$B$15))),
            --(INT('Data Sheet'!$A$15) &amp; "." &amp; BR132),
            --(INT('Data Sheet'!$B$15) &amp; "." &amp; BR132)
        )
    ),
    IF(BQ132&lt;&gt;"",
        IF(INT('Data Sheet'!$A$15)=INT('Data Sheet'!$B$15),
            --(INT('Data Sheet'!$A$15) &amp; "." &amp; LEFT(BQ132,3)),
            IF(AND((--(INT('Data Sheet'!$A$15) &amp; "." &amp; LEFT(BQ132,3))&gt;=--('Data Sheet'!$A$15)), (--(INT('Data Sheet'!$A$15) &amp; "." &amp; LEFT(BQ132,3))&lt;=--('Data Sheet'!$B$15))),
                --(INT('Data Sheet'!$A$15) &amp; "." &amp; LEFT(BQ132,3)),
                --(INT('Data Sheet'!$B$15) &amp; "." &amp; LEFT(BQ132,3))
            )
        ),
        "OK"
    )
)</f>
        <v>OK</v>
      </c>
      <c r="Q132" s="23" t="str">
        <f>IF(BS132&lt;&gt;"",
    IF(INT('Data Sheet'!$A$19)=INT('Data Sheet'!$B$15),
        --(INT('Data Sheet'!$A$15) &amp; "." &amp; BS132),
        IF(AND((--(INT('Data Sheet'!$A$15) &amp; "." &amp; BS132)&gt;=--('Data Sheet'!$A$15)), (--(INT('Data Sheet'!$A$15) &amp; "." &amp; BS132)&lt;=--('Data Sheet'!$B$15))),
            --(INT('Data Sheet'!$A$15) &amp; "." &amp; BS132),
            --(INT('Data Sheet'!$B$15) &amp; "." &amp; BS132)
        )
    ),
    IF(BQ132&lt;&gt;"",
        IF(INT('Data Sheet'!$A$15)=INT('Data Sheet'!$B$15),
            --(INT('Data Sheet'!$A$15) &amp; "." &amp; RIGHT(BQ132,3)),
            IF(AND((--(INT('Data Sheet'!$A$15) &amp; "." &amp; RIGHT(BQ132,3))&gt;=--('Data Sheet'!$A$15)), (--(INT('Data Sheet'!$A$15) &amp; "." &amp; RIGHT(BQ132,3))&lt;=--('Data Sheet'!$B$15))),
                --(INT('Data Sheet'!$A$15) &amp; "." &amp; RIGHT(BQ132,3)),
                --(INT('Data Sheet'!$B$15) &amp; "." &amp; RIGHT(BQ132,3))
            )
        ),
        "OK"
    )
)</f>
        <v>OK</v>
      </c>
      <c r="R132" s="20"/>
      <c r="S132" s="20"/>
      <c r="T132" s="20"/>
      <c r="U132" s="20"/>
      <c r="V132" s="20"/>
      <c r="W132" s="20"/>
      <c r="X132" s="20"/>
      <c r="Y132" s="20"/>
      <c r="Z132" s="20"/>
      <c r="AA132" s="55"/>
      <c r="AB132" s="55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1"/>
      <c r="AR132" s="21"/>
      <c r="AS132" s="21"/>
      <c r="AT132" s="21"/>
      <c r="AU132" s="21"/>
      <c r="AV132" s="21"/>
      <c r="AW132" s="22"/>
      <c r="AX132" s="99"/>
      <c r="AY132" s="20"/>
      <c r="AZ132" s="20"/>
      <c r="BA132" s="22"/>
      <c r="BC132" s="80"/>
      <c r="BD132" s="80"/>
      <c r="BE132" s="80"/>
      <c r="BF132" s="80"/>
      <c r="BG132" s="2" t="str">
        <f t="shared" si="8"/>
        <v/>
      </c>
      <c r="BH132" s="78">
        <f t="shared" si="7"/>
        <v>0</v>
      </c>
    </row>
    <row r="133" spans="2:60" x14ac:dyDescent="0.2">
      <c r="B133" s="14">
        <f t="shared" si="9"/>
        <v>125</v>
      </c>
      <c r="C133" s="15" t="str">
        <f>CONCATENATE('Data Sheet'!$B$8,'Data Sheet'!$G$2)</f>
        <v>" HWDP</v>
      </c>
      <c r="D133" s="95" t="str">
        <f t="shared" si="10"/>
        <v/>
      </c>
      <c r="E133" s="15" t="str">
        <f>IF('Sum HWDP'!$D$10="TH-Hill DS-1 Vol 3 CAT 2: Clean and Visual Ends only","N/A","OK")</f>
        <v>OK</v>
      </c>
      <c r="F133" s="15" t="str">
        <f>IF('Sum HWDP'!$D$10="TH-Hill DS-1 Vol 3 CAT 2: Clean and Visual Ends only","N/A","OK")</f>
        <v>OK</v>
      </c>
      <c r="G133" s="17"/>
      <c r="H133" s="17"/>
      <c r="I133" s="17" t="s">
        <v>51</v>
      </c>
      <c r="J133" s="17" t="str">
        <f t="shared" si="11"/>
        <v>OK</v>
      </c>
      <c r="K133" s="17" t="str">
        <f t="shared" si="11"/>
        <v>OK</v>
      </c>
      <c r="L133" s="17" t="str">
        <f>IF('Data Sheet'!$B$9="NC-50","N/A","OK")</f>
        <v>OK</v>
      </c>
      <c r="M133" s="17" t="str">
        <f>IF('Data Sheet'!$B$9="NC-50","N/A","OK")</f>
        <v>OK</v>
      </c>
      <c r="N133" s="23" t="str">
        <f>IF(BO133&lt;&gt;"",
    IF(INT('Data Sheet'!$A$19)=INT('Data Sheet'!$B$19),
        --(INT('Data Sheet'!$A$19) &amp; "." &amp; BO133),
        IF(AND((--(INT('Data Sheet'!$A$19) &amp; "." &amp; BO133)&gt;=--('Data Sheet'!$A$19)), (--(INT('Data Sheet'!$A$19) &amp; "." &amp; BO133)&lt;=--('Data Sheet'!$B$19))),
            --(INT('Data Sheet'!$A$19) &amp; "." &amp; BO133),
            --(INT('Data Sheet'!$B$19) &amp; "." &amp; BO133)
        )
    ),
    IF(BN133&lt;&gt;"",
        IF(INT('Data Sheet'!$A$19)=INT('Data Sheet'!$B$19),
            --(INT('Data Sheet'!$A$19) &amp; "." &amp; LEFT(BN133,3)),
            IF(AND((--(INT('Data Sheet'!$A$19) &amp; "." &amp; LEFT(BN133,3))&gt;=--('Data Sheet'!$A$19)), (--(INT('Data Sheet'!$A$19) &amp; "." &amp; LEFT(BN133,3))&lt;=--('Data Sheet'!$B$19))),
                --(INT('Data Sheet'!$A$19) &amp; "." &amp; LEFT(BN133,3)),
                --(INT('Data Sheet'!$B$19) &amp; "." &amp; LEFT(BN133,3))
            )
        ),
        "OK"
    )
)</f>
        <v>OK</v>
      </c>
      <c r="O133" s="23" t="str">
        <f>IF(BP133&lt;&gt;"",
    IF(INT('Data Sheet'!$A$19)=INT('Data Sheet'!$B$19),
        --(INT('Data Sheet'!$A$19) &amp; "." &amp; BP133),
        IF(AND((--(INT('Data Sheet'!$A$19) &amp; "." &amp; BP133)&gt;=--('Data Sheet'!$A$19)), (--(INT('Data Sheet'!$A$19) &amp; "." &amp; BP133)&lt;=--('Data Sheet'!$B$19))),
            --(INT('Data Sheet'!$A$19) &amp; "." &amp; BP133),
            --(INT('Data Sheet'!$B$19) &amp; "." &amp; BP133)
        )
    ),
    IF(BN133&lt;&gt;"",
        IF(INT('Data Sheet'!$A$19)=INT('Data Sheet'!$B$19),
            --(INT('Data Sheet'!$A$19) &amp; "." &amp; RIGHT(BN133,3)),
            IF(AND((--(INT('Data Sheet'!$A$19) &amp; "." &amp; RIGHT(BN133,3))&gt;=--('Data Sheet'!$A$19)), (--(INT('Data Sheet'!$A$19) &amp; "." &amp; RIGHT(BN133,3))&lt;=--('Data Sheet'!$B$19))),
                --(INT('Data Sheet'!$A$19) &amp; "." &amp; RIGHT(BN133,3)),
                --(INT('Data Sheet'!$B$19) &amp; "." &amp; RIGHT(BN133,3))
            )
        ),
        "OK"
    )
)</f>
        <v>OK</v>
      </c>
      <c r="P133" s="23" t="str">
        <f>IF(BR133&lt;&gt;"",
    IF(INT('Data Sheet'!$A$19)=INT('Data Sheet'!$B$15),
        --(INT('Data Sheet'!$A$15) &amp; "." &amp; BR133),
        IF(AND((--(INT('Data Sheet'!$A$15) &amp; "." &amp; BR133)&gt;=--('Data Sheet'!$A$15)), (--(INT('Data Sheet'!$A$15) &amp; "." &amp; BR133)&lt;=--('Data Sheet'!$B$15))),
            --(INT('Data Sheet'!$A$15) &amp; "." &amp; BR133),
            --(INT('Data Sheet'!$B$15) &amp; "." &amp; BR133)
        )
    ),
    IF(BQ133&lt;&gt;"",
        IF(INT('Data Sheet'!$A$15)=INT('Data Sheet'!$B$15),
            --(INT('Data Sheet'!$A$15) &amp; "." &amp; LEFT(BQ133,3)),
            IF(AND((--(INT('Data Sheet'!$A$15) &amp; "." &amp; LEFT(BQ133,3))&gt;=--('Data Sheet'!$A$15)), (--(INT('Data Sheet'!$A$15) &amp; "." &amp; LEFT(BQ133,3))&lt;=--('Data Sheet'!$B$15))),
                --(INT('Data Sheet'!$A$15) &amp; "." &amp; LEFT(BQ133,3)),
                --(INT('Data Sheet'!$B$15) &amp; "." &amp; LEFT(BQ133,3))
            )
        ),
        "OK"
    )
)</f>
        <v>OK</v>
      </c>
      <c r="Q133" s="23" t="str">
        <f>IF(BS133&lt;&gt;"",
    IF(INT('Data Sheet'!$A$19)=INT('Data Sheet'!$B$15),
        --(INT('Data Sheet'!$A$15) &amp; "." &amp; BS133),
        IF(AND((--(INT('Data Sheet'!$A$15) &amp; "." &amp; BS133)&gt;=--('Data Sheet'!$A$15)), (--(INT('Data Sheet'!$A$15) &amp; "." &amp; BS133)&lt;=--('Data Sheet'!$B$15))),
            --(INT('Data Sheet'!$A$15) &amp; "." &amp; BS133),
            --(INT('Data Sheet'!$B$15) &amp; "." &amp; BS133)
        )
    ),
    IF(BQ133&lt;&gt;"",
        IF(INT('Data Sheet'!$A$15)=INT('Data Sheet'!$B$15),
            --(INT('Data Sheet'!$A$15) &amp; "." &amp; RIGHT(BQ133,3)),
            IF(AND((--(INT('Data Sheet'!$A$15) &amp; "." &amp; RIGHT(BQ133,3))&gt;=--('Data Sheet'!$A$15)), (--(INT('Data Sheet'!$A$15) &amp; "." &amp; RIGHT(BQ133,3))&lt;=--('Data Sheet'!$B$15))),
                --(INT('Data Sheet'!$A$15) &amp; "." &amp; RIGHT(BQ133,3)),
                --(INT('Data Sheet'!$B$15) &amp; "." &amp; RIGHT(BQ133,3))
            )
        ),
        "OK"
    )
)</f>
        <v>OK</v>
      </c>
      <c r="R133" s="20"/>
      <c r="S133" s="20"/>
      <c r="T133" s="20"/>
      <c r="U133" s="20"/>
      <c r="V133" s="20"/>
      <c r="W133" s="20"/>
      <c r="X133" s="20"/>
      <c r="Y133" s="20"/>
      <c r="Z133" s="20"/>
      <c r="AA133" s="55"/>
      <c r="AB133" s="55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1"/>
      <c r="AR133" s="21"/>
      <c r="AS133" s="21"/>
      <c r="AT133" s="21"/>
      <c r="AU133" s="21"/>
      <c r="AV133" s="21"/>
      <c r="AW133" s="22"/>
      <c r="AX133" s="99"/>
      <c r="AY133" s="20"/>
      <c r="AZ133" s="20"/>
      <c r="BA133" s="22"/>
      <c r="BC133" s="80"/>
      <c r="BD133" s="80"/>
      <c r="BE133" s="80"/>
      <c r="BF133" s="80"/>
      <c r="BG133" s="2" t="str">
        <f t="shared" si="8"/>
        <v/>
      </c>
      <c r="BH133" s="78">
        <f t="shared" si="7"/>
        <v>0</v>
      </c>
    </row>
    <row r="134" spans="2:60" x14ac:dyDescent="0.2">
      <c r="B134" s="14">
        <f t="shared" si="9"/>
        <v>126</v>
      </c>
      <c r="C134" s="15" t="str">
        <f>CONCATENATE('Data Sheet'!$B$8,'Data Sheet'!$G$2)</f>
        <v>" HWDP</v>
      </c>
      <c r="D134" s="95" t="str">
        <f t="shared" si="10"/>
        <v/>
      </c>
      <c r="E134" s="15" t="str">
        <f>IF('Sum HWDP'!$D$10="TH-Hill DS-1 Vol 3 CAT 2: Clean and Visual Ends only","N/A","OK")</f>
        <v>OK</v>
      </c>
      <c r="F134" s="15" t="str">
        <f>IF('Sum HWDP'!$D$10="TH-Hill DS-1 Vol 3 CAT 2: Clean and Visual Ends only","N/A","OK")</f>
        <v>OK</v>
      </c>
      <c r="G134" s="17"/>
      <c r="H134" s="17"/>
      <c r="I134" s="17" t="s">
        <v>51</v>
      </c>
      <c r="J134" s="17" t="str">
        <f t="shared" si="11"/>
        <v>OK</v>
      </c>
      <c r="K134" s="17" t="str">
        <f t="shared" si="11"/>
        <v>OK</v>
      </c>
      <c r="L134" s="17" t="str">
        <f>IF('Data Sheet'!$B$9="NC-50","N/A","OK")</f>
        <v>OK</v>
      </c>
      <c r="M134" s="17" t="str">
        <f>IF('Data Sheet'!$B$9="NC-50","N/A","OK")</f>
        <v>OK</v>
      </c>
      <c r="N134" s="23" t="str">
        <f>IF(BO134&lt;&gt;"",
    IF(INT('Data Sheet'!$A$19)=INT('Data Sheet'!$B$19),
        --(INT('Data Sheet'!$A$19) &amp; "." &amp; BO134),
        IF(AND((--(INT('Data Sheet'!$A$19) &amp; "." &amp; BO134)&gt;=--('Data Sheet'!$A$19)), (--(INT('Data Sheet'!$A$19) &amp; "." &amp; BO134)&lt;=--('Data Sheet'!$B$19))),
            --(INT('Data Sheet'!$A$19) &amp; "." &amp; BO134),
            --(INT('Data Sheet'!$B$19) &amp; "." &amp; BO134)
        )
    ),
    IF(BN134&lt;&gt;"",
        IF(INT('Data Sheet'!$A$19)=INT('Data Sheet'!$B$19),
            --(INT('Data Sheet'!$A$19) &amp; "." &amp; LEFT(BN134,3)),
            IF(AND((--(INT('Data Sheet'!$A$19) &amp; "." &amp; LEFT(BN134,3))&gt;=--('Data Sheet'!$A$19)), (--(INT('Data Sheet'!$A$19) &amp; "." &amp; LEFT(BN134,3))&lt;=--('Data Sheet'!$B$19))),
                --(INT('Data Sheet'!$A$19) &amp; "." &amp; LEFT(BN134,3)),
                --(INT('Data Sheet'!$B$19) &amp; "." &amp; LEFT(BN134,3))
            )
        ),
        "OK"
    )
)</f>
        <v>OK</v>
      </c>
      <c r="O134" s="23" t="str">
        <f>IF(BP134&lt;&gt;"",
    IF(INT('Data Sheet'!$A$19)=INT('Data Sheet'!$B$19),
        --(INT('Data Sheet'!$A$19) &amp; "." &amp; BP134),
        IF(AND((--(INT('Data Sheet'!$A$19) &amp; "." &amp; BP134)&gt;=--('Data Sheet'!$A$19)), (--(INT('Data Sheet'!$A$19) &amp; "." &amp; BP134)&lt;=--('Data Sheet'!$B$19))),
            --(INT('Data Sheet'!$A$19) &amp; "." &amp; BP134),
            --(INT('Data Sheet'!$B$19) &amp; "." &amp; BP134)
        )
    ),
    IF(BN134&lt;&gt;"",
        IF(INT('Data Sheet'!$A$19)=INT('Data Sheet'!$B$19),
            --(INT('Data Sheet'!$A$19) &amp; "." &amp; RIGHT(BN134,3)),
            IF(AND((--(INT('Data Sheet'!$A$19) &amp; "." &amp; RIGHT(BN134,3))&gt;=--('Data Sheet'!$A$19)), (--(INT('Data Sheet'!$A$19) &amp; "." &amp; RIGHT(BN134,3))&lt;=--('Data Sheet'!$B$19))),
                --(INT('Data Sheet'!$A$19) &amp; "." &amp; RIGHT(BN134,3)),
                --(INT('Data Sheet'!$B$19) &amp; "." &amp; RIGHT(BN134,3))
            )
        ),
        "OK"
    )
)</f>
        <v>OK</v>
      </c>
      <c r="P134" s="23" t="str">
        <f>IF(BR134&lt;&gt;"",
    IF(INT('Data Sheet'!$A$19)=INT('Data Sheet'!$B$15),
        --(INT('Data Sheet'!$A$15) &amp; "." &amp; BR134),
        IF(AND((--(INT('Data Sheet'!$A$15) &amp; "." &amp; BR134)&gt;=--('Data Sheet'!$A$15)), (--(INT('Data Sheet'!$A$15) &amp; "." &amp; BR134)&lt;=--('Data Sheet'!$B$15))),
            --(INT('Data Sheet'!$A$15) &amp; "." &amp; BR134),
            --(INT('Data Sheet'!$B$15) &amp; "." &amp; BR134)
        )
    ),
    IF(BQ134&lt;&gt;"",
        IF(INT('Data Sheet'!$A$15)=INT('Data Sheet'!$B$15),
            --(INT('Data Sheet'!$A$15) &amp; "." &amp; LEFT(BQ134,3)),
            IF(AND((--(INT('Data Sheet'!$A$15) &amp; "." &amp; LEFT(BQ134,3))&gt;=--('Data Sheet'!$A$15)), (--(INT('Data Sheet'!$A$15) &amp; "." &amp; LEFT(BQ134,3))&lt;=--('Data Sheet'!$B$15))),
                --(INT('Data Sheet'!$A$15) &amp; "." &amp; LEFT(BQ134,3)),
                --(INT('Data Sheet'!$B$15) &amp; "." &amp; LEFT(BQ134,3))
            )
        ),
        "OK"
    )
)</f>
        <v>OK</v>
      </c>
      <c r="Q134" s="23" t="str">
        <f>IF(BS134&lt;&gt;"",
    IF(INT('Data Sheet'!$A$19)=INT('Data Sheet'!$B$15),
        --(INT('Data Sheet'!$A$15) &amp; "." &amp; BS134),
        IF(AND((--(INT('Data Sheet'!$A$15) &amp; "." &amp; BS134)&gt;=--('Data Sheet'!$A$15)), (--(INT('Data Sheet'!$A$15) &amp; "." &amp; BS134)&lt;=--('Data Sheet'!$B$15))),
            --(INT('Data Sheet'!$A$15) &amp; "." &amp; BS134),
            --(INT('Data Sheet'!$B$15) &amp; "." &amp; BS134)
        )
    ),
    IF(BQ134&lt;&gt;"",
        IF(INT('Data Sheet'!$A$15)=INT('Data Sheet'!$B$15),
            --(INT('Data Sheet'!$A$15) &amp; "." &amp; RIGHT(BQ134,3)),
            IF(AND((--(INT('Data Sheet'!$A$15) &amp; "." &amp; RIGHT(BQ134,3))&gt;=--('Data Sheet'!$A$15)), (--(INT('Data Sheet'!$A$15) &amp; "." &amp; RIGHT(BQ134,3))&lt;=--('Data Sheet'!$B$15))),
                --(INT('Data Sheet'!$A$15) &amp; "." &amp; RIGHT(BQ134,3)),
                --(INT('Data Sheet'!$B$15) &amp; "." &amp; RIGHT(BQ134,3))
            )
        ),
        "OK"
    )
)</f>
        <v>OK</v>
      </c>
      <c r="R134" s="20"/>
      <c r="S134" s="20"/>
      <c r="T134" s="20"/>
      <c r="U134" s="20"/>
      <c r="V134" s="20"/>
      <c r="W134" s="20"/>
      <c r="X134" s="20"/>
      <c r="Y134" s="20"/>
      <c r="Z134" s="20"/>
      <c r="AA134" s="55"/>
      <c r="AB134" s="55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1"/>
      <c r="AR134" s="21"/>
      <c r="AS134" s="21"/>
      <c r="AT134" s="21"/>
      <c r="AU134" s="21"/>
      <c r="AV134" s="21"/>
      <c r="AW134" s="22"/>
      <c r="AX134" s="99"/>
      <c r="AY134" s="20"/>
      <c r="AZ134" s="20"/>
      <c r="BA134" s="22"/>
      <c r="BC134" s="80"/>
      <c r="BD134" s="80"/>
      <c r="BE134" s="80"/>
      <c r="BF134" s="80"/>
      <c r="BG134" s="2" t="str">
        <f t="shared" si="8"/>
        <v/>
      </c>
      <c r="BH134" s="78">
        <f t="shared" si="7"/>
        <v>0</v>
      </c>
    </row>
    <row r="135" spans="2:60" x14ac:dyDescent="0.2">
      <c r="B135" s="14">
        <f t="shared" si="9"/>
        <v>127</v>
      </c>
      <c r="C135" s="15" t="str">
        <f>CONCATENATE('Data Sheet'!$B$8,'Data Sheet'!$G$2)</f>
        <v>" HWDP</v>
      </c>
      <c r="D135" s="95" t="str">
        <f t="shared" si="10"/>
        <v/>
      </c>
      <c r="E135" s="15" t="str">
        <f>IF('Sum HWDP'!$D$10="TH-Hill DS-1 Vol 3 CAT 2: Clean and Visual Ends only","N/A","OK")</f>
        <v>OK</v>
      </c>
      <c r="F135" s="15" t="str">
        <f>IF('Sum HWDP'!$D$10="TH-Hill DS-1 Vol 3 CAT 2: Clean and Visual Ends only","N/A","OK")</f>
        <v>OK</v>
      </c>
      <c r="G135" s="17"/>
      <c r="H135" s="17"/>
      <c r="I135" s="17" t="s">
        <v>51</v>
      </c>
      <c r="J135" s="17" t="str">
        <f t="shared" si="11"/>
        <v>OK</v>
      </c>
      <c r="K135" s="17" t="str">
        <f t="shared" si="11"/>
        <v>OK</v>
      </c>
      <c r="L135" s="17" t="str">
        <f>IF('Data Sheet'!$B$9="NC-50","N/A","OK")</f>
        <v>OK</v>
      </c>
      <c r="M135" s="17" t="str">
        <f>IF('Data Sheet'!$B$9="NC-50","N/A","OK")</f>
        <v>OK</v>
      </c>
      <c r="N135" s="23" t="str">
        <f>IF(BO135&lt;&gt;"",
    IF(INT('Data Sheet'!$A$19)=INT('Data Sheet'!$B$19),
        --(INT('Data Sheet'!$A$19) &amp; "." &amp; BO135),
        IF(AND((--(INT('Data Sheet'!$A$19) &amp; "." &amp; BO135)&gt;=--('Data Sheet'!$A$19)), (--(INT('Data Sheet'!$A$19) &amp; "." &amp; BO135)&lt;=--('Data Sheet'!$B$19))),
            --(INT('Data Sheet'!$A$19) &amp; "." &amp; BO135),
            --(INT('Data Sheet'!$B$19) &amp; "." &amp; BO135)
        )
    ),
    IF(BN135&lt;&gt;"",
        IF(INT('Data Sheet'!$A$19)=INT('Data Sheet'!$B$19),
            --(INT('Data Sheet'!$A$19) &amp; "." &amp; LEFT(BN135,3)),
            IF(AND((--(INT('Data Sheet'!$A$19) &amp; "." &amp; LEFT(BN135,3))&gt;=--('Data Sheet'!$A$19)), (--(INT('Data Sheet'!$A$19) &amp; "." &amp; LEFT(BN135,3))&lt;=--('Data Sheet'!$B$19))),
                --(INT('Data Sheet'!$A$19) &amp; "." &amp; LEFT(BN135,3)),
                --(INT('Data Sheet'!$B$19) &amp; "." &amp; LEFT(BN135,3))
            )
        ),
        "OK"
    )
)</f>
        <v>OK</v>
      </c>
      <c r="O135" s="23" t="str">
        <f>IF(BP135&lt;&gt;"",
    IF(INT('Data Sheet'!$A$19)=INT('Data Sheet'!$B$19),
        --(INT('Data Sheet'!$A$19) &amp; "." &amp; BP135),
        IF(AND((--(INT('Data Sheet'!$A$19) &amp; "." &amp; BP135)&gt;=--('Data Sheet'!$A$19)), (--(INT('Data Sheet'!$A$19) &amp; "." &amp; BP135)&lt;=--('Data Sheet'!$B$19))),
            --(INT('Data Sheet'!$A$19) &amp; "." &amp; BP135),
            --(INT('Data Sheet'!$B$19) &amp; "." &amp; BP135)
        )
    ),
    IF(BN135&lt;&gt;"",
        IF(INT('Data Sheet'!$A$19)=INT('Data Sheet'!$B$19),
            --(INT('Data Sheet'!$A$19) &amp; "." &amp; RIGHT(BN135,3)),
            IF(AND((--(INT('Data Sheet'!$A$19) &amp; "." &amp; RIGHT(BN135,3))&gt;=--('Data Sheet'!$A$19)), (--(INT('Data Sheet'!$A$19) &amp; "." &amp; RIGHT(BN135,3))&lt;=--('Data Sheet'!$B$19))),
                --(INT('Data Sheet'!$A$19) &amp; "." &amp; RIGHT(BN135,3)),
                --(INT('Data Sheet'!$B$19) &amp; "." &amp; RIGHT(BN135,3))
            )
        ),
        "OK"
    )
)</f>
        <v>OK</v>
      </c>
      <c r="P135" s="23" t="str">
        <f>IF(BR135&lt;&gt;"",
    IF(INT('Data Sheet'!$A$19)=INT('Data Sheet'!$B$15),
        --(INT('Data Sheet'!$A$15) &amp; "." &amp; BR135),
        IF(AND((--(INT('Data Sheet'!$A$15) &amp; "." &amp; BR135)&gt;=--('Data Sheet'!$A$15)), (--(INT('Data Sheet'!$A$15) &amp; "." &amp; BR135)&lt;=--('Data Sheet'!$B$15))),
            --(INT('Data Sheet'!$A$15) &amp; "." &amp; BR135),
            --(INT('Data Sheet'!$B$15) &amp; "." &amp; BR135)
        )
    ),
    IF(BQ135&lt;&gt;"",
        IF(INT('Data Sheet'!$A$15)=INT('Data Sheet'!$B$15),
            --(INT('Data Sheet'!$A$15) &amp; "." &amp; LEFT(BQ135,3)),
            IF(AND((--(INT('Data Sheet'!$A$15) &amp; "." &amp; LEFT(BQ135,3))&gt;=--('Data Sheet'!$A$15)), (--(INT('Data Sheet'!$A$15) &amp; "." &amp; LEFT(BQ135,3))&lt;=--('Data Sheet'!$B$15))),
                --(INT('Data Sheet'!$A$15) &amp; "." &amp; LEFT(BQ135,3)),
                --(INT('Data Sheet'!$B$15) &amp; "." &amp; LEFT(BQ135,3))
            )
        ),
        "OK"
    )
)</f>
        <v>OK</v>
      </c>
      <c r="Q135" s="23" t="str">
        <f>IF(BS135&lt;&gt;"",
    IF(INT('Data Sheet'!$A$19)=INT('Data Sheet'!$B$15),
        --(INT('Data Sheet'!$A$15) &amp; "." &amp; BS135),
        IF(AND((--(INT('Data Sheet'!$A$15) &amp; "." &amp; BS135)&gt;=--('Data Sheet'!$A$15)), (--(INT('Data Sheet'!$A$15) &amp; "." &amp; BS135)&lt;=--('Data Sheet'!$B$15))),
            --(INT('Data Sheet'!$A$15) &amp; "." &amp; BS135),
            --(INT('Data Sheet'!$B$15) &amp; "." &amp; BS135)
        )
    ),
    IF(BQ135&lt;&gt;"",
        IF(INT('Data Sheet'!$A$15)=INT('Data Sheet'!$B$15),
            --(INT('Data Sheet'!$A$15) &amp; "." &amp; RIGHT(BQ135,3)),
            IF(AND((--(INT('Data Sheet'!$A$15) &amp; "." &amp; RIGHT(BQ135,3))&gt;=--('Data Sheet'!$A$15)), (--(INT('Data Sheet'!$A$15) &amp; "." &amp; RIGHT(BQ135,3))&lt;=--('Data Sheet'!$B$15))),
                --(INT('Data Sheet'!$A$15) &amp; "." &amp; RIGHT(BQ135,3)),
                --(INT('Data Sheet'!$B$15) &amp; "." &amp; RIGHT(BQ135,3))
            )
        ),
        "OK"
    )
)</f>
        <v>OK</v>
      </c>
      <c r="R135" s="20"/>
      <c r="S135" s="20"/>
      <c r="T135" s="20"/>
      <c r="U135" s="20"/>
      <c r="V135" s="20"/>
      <c r="W135" s="20"/>
      <c r="X135" s="20"/>
      <c r="Y135" s="20"/>
      <c r="Z135" s="20"/>
      <c r="AA135" s="55"/>
      <c r="AB135" s="55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1"/>
      <c r="AR135" s="21"/>
      <c r="AS135" s="21"/>
      <c r="AT135" s="21"/>
      <c r="AU135" s="21"/>
      <c r="AV135" s="21"/>
      <c r="AW135" s="22"/>
      <c r="AX135" s="99"/>
      <c r="AY135" s="20"/>
      <c r="AZ135" s="20"/>
      <c r="BA135" s="22"/>
      <c r="BC135" s="80"/>
      <c r="BD135" s="80"/>
      <c r="BE135" s="80"/>
      <c r="BF135" s="80"/>
      <c r="BG135" s="2" t="str">
        <f t="shared" si="8"/>
        <v/>
      </c>
      <c r="BH135" s="78">
        <f t="shared" si="7"/>
        <v>0</v>
      </c>
    </row>
    <row r="136" spans="2:60" x14ac:dyDescent="0.2">
      <c r="B136" s="14">
        <f t="shared" si="9"/>
        <v>128</v>
      </c>
      <c r="C136" s="15" t="str">
        <f>CONCATENATE('Data Sheet'!$B$8,'Data Sheet'!$G$2)</f>
        <v>" HWDP</v>
      </c>
      <c r="D136" s="95" t="str">
        <f t="shared" si="10"/>
        <v/>
      </c>
      <c r="E136" s="15" t="str">
        <f>IF('Sum HWDP'!$D$10="TH-Hill DS-1 Vol 3 CAT 2: Clean and Visual Ends only","N/A","OK")</f>
        <v>OK</v>
      </c>
      <c r="F136" s="15" t="str">
        <f>IF('Sum HWDP'!$D$10="TH-Hill DS-1 Vol 3 CAT 2: Clean and Visual Ends only","N/A","OK")</f>
        <v>OK</v>
      </c>
      <c r="G136" s="17"/>
      <c r="H136" s="17"/>
      <c r="I136" s="17" t="s">
        <v>51</v>
      </c>
      <c r="J136" s="17" t="str">
        <f t="shared" si="11"/>
        <v>OK</v>
      </c>
      <c r="K136" s="17" t="str">
        <f t="shared" si="11"/>
        <v>OK</v>
      </c>
      <c r="L136" s="17" t="str">
        <f>IF('Data Sheet'!$B$9="NC-50","N/A","OK")</f>
        <v>OK</v>
      </c>
      <c r="M136" s="17" t="str">
        <f>IF('Data Sheet'!$B$9="NC-50","N/A","OK")</f>
        <v>OK</v>
      </c>
      <c r="N136" s="23" t="str">
        <f>IF(BO136&lt;&gt;"",
    IF(INT('Data Sheet'!$A$19)=INT('Data Sheet'!$B$19),
        --(INT('Data Sheet'!$A$19) &amp; "." &amp; BO136),
        IF(AND((--(INT('Data Sheet'!$A$19) &amp; "." &amp; BO136)&gt;=--('Data Sheet'!$A$19)), (--(INT('Data Sheet'!$A$19) &amp; "." &amp; BO136)&lt;=--('Data Sheet'!$B$19))),
            --(INT('Data Sheet'!$A$19) &amp; "." &amp; BO136),
            --(INT('Data Sheet'!$B$19) &amp; "." &amp; BO136)
        )
    ),
    IF(BN136&lt;&gt;"",
        IF(INT('Data Sheet'!$A$19)=INT('Data Sheet'!$B$19),
            --(INT('Data Sheet'!$A$19) &amp; "." &amp; LEFT(BN136,3)),
            IF(AND((--(INT('Data Sheet'!$A$19) &amp; "." &amp; LEFT(BN136,3))&gt;=--('Data Sheet'!$A$19)), (--(INT('Data Sheet'!$A$19) &amp; "." &amp; LEFT(BN136,3))&lt;=--('Data Sheet'!$B$19))),
                --(INT('Data Sheet'!$A$19) &amp; "." &amp; LEFT(BN136,3)),
                --(INT('Data Sheet'!$B$19) &amp; "." &amp; LEFT(BN136,3))
            )
        ),
        "OK"
    )
)</f>
        <v>OK</v>
      </c>
      <c r="O136" s="23" t="str">
        <f>IF(BP136&lt;&gt;"",
    IF(INT('Data Sheet'!$A$19)=INT('Data Sheet'!$B$19),
        --(INT('Data Sheet'!$A$19) &amp; "." &amp; BP136),
        IF(AND((--(INT('Data Sheet'!$A$19) &amp; "." &amp; BP136)&gt;=--('Data Sheet'!$A$19)), (--(INT('Data Sheet'!$A$19) &amp; "." &amp; BP136)&lt;=--('Data Sheet'!$B$19))),
            --(INT('Data Sheet'!$A$19) &amp; "." &amp; BP136),
            --(INT('Data Sheet'!$B$19) &amp; "." &amp; BP136)
        )
    ),
    IF(BN136&lt;&gt;"",
        IF(INT('Data Sheet'!$A$19)=INT('Data Sheet'!$B$19),
            --(INT('Data Sheet'!$A$19) &amp; "." &amp; RIGHT(BN136,3)),
            IF(AND((--(INT('Data Sheet'!$A$19) &amp; "." &amp; RIGHT(BN136,3))&gt;=--('Data Sheet'!$A$19)), (--(INT('Data Sheet'!$A$19) &amp; "." &amp; RIGHT(BN136,3))&lt;=--('Data Sheet'!$B$19))),
                --(INT('Data Sheet'!$A$19) &amp; "." &amp; RIGHT(BN136,3)),
                --(INT('Data Sheet'!$B$19) &amp; "." &amp; RIGHT(BN136,3))
            )
        ),
        "OK"
    )
)</f>
        <v>OK</v>
      </c>
      <c r="P136" s="23" t="str">
        <f>IF(BR136&lt;&gt;"",
    IF(INT('Data Sheet'!$A$19)=INT('Data Sheet'!$B$15),
        --(INT('Data Sheet'!$A$15) &amp; "." &amp; BR136),
        IF(AND((--(INT('Data Sheet'!$A$15) &amp; "." &amp; BR136)&gt;=--('Data Sheet'!$A$15)), (--(INT('Data Sheet'!$A$15) &amp; "." &amp; BR136)&lt;=--('Data Sheet'!$B$15))),
            --(INT('Data Sheet'!$A$15) &amp; "." &amp; BR136),
            --(INT('Data Sheet'!$B$15) &amp; "." &amp; BR136)
        )
    ),
    IF(BQ136&lt;&gt;"",
        IF(INT('Data Sheet'!$A$15)=INT('Data Sheet'!$B$15),
            --(INT('Data Sheet'!$A$15) &amp; "." &amp; LEFT(BQ136,3)),
            IF(AND((--(INT('Data Sheet'!$A$15) &amp; "." &amp; LEFT(BQ136,3))&gt;=--('Data Sheet'!$A$15)), (--(INT('Data Sheet'!$A$15) &amp; "." &amp; LEFT(BQ136,3))&lt;=--('Data Sheet'!$B$15))),
                --(INT('Data Sheet'!$A$15) &amp; "." &amp; LEFT(BQ136,3)),
                --(INT('Data Sheet'!$B$15) &amp; "." &amp; LEFT(BQ136,3))
            )
        ),
        "OK"
    )
)</f>
        <v>OK</v>
      </c>
      <c r="Q136" s="23" t="str">
        <f>IF(BS136&lt;&gt;"",
    IF(INT('Data Sheet'!$A$19)=INT('Data Sheet'!$B$15),
        --(INT('Data Sheet'!$A$15) &amp; "." &amp; BS136),
        IF(AND((--(INT('Data Sheet'!$A$15) &amp; "." &amp; BS136)&gt;=--('Data Sheet'!$A$15)), (--(INT('Data Sheet'!$A$15) &amp; "." &amp; BS136)&lt;=--('Data Sheet'!$B$15))),
            --(INT('Data Sheet'!$A$15) &amp; "." &amp; BS136),
            --(INT('Data Sheet'!$B$15) &amp; "." &amp; BS136)
        )
    ),
    IF(BQ136&lt;&gt;"",
        IF(INT('Data Sheet'!$A$15)=INT('Data Sheet'!$B$15),
            --(INT('Data Sheet'!$A$15) &amp; "." &amp; RIGHT(BQ136,3)),
            IF(AND((--(INT('Data Sheet'!$A$15) &amp; "." &amp; RIGHT(BQ136,3))&gt;=--('Data Sheet'!$A$15)), (--(INT('Data Sheet'!$A$15) &amp; "." &amp; RIGHT(BQ136,3))&lt;=--('Data Sheet'!$B$15))),
                --(INT('Data Sheet'!$A$15) &amp; "." &amp; RIGHT(BQ136,3)),
                --(INT('Data Sheet'!$B$15) &amp; "." &amp; RIGHT(BQ136,3))
            )
        ),
        "OK"
    )
)</f>
        <v>OK</v>
      </c>
      <c r="R136" s="20"/>
      <c r="S136" s="20"/>
      <c r="T136" s="20"/>
      <c r="U136" s="20"/>
      <c r="V136" s="20"/>
      <c r="W136" s="20"/>
      <c r="X136" s="20"/>
      <c r="Y136" s="20"/>
      <c r="Z136" s="20"/>
      <c r="AA136" s="55"/>
      <c r="AB136" s="55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1"/>
      <c r="AR136" s="21"/>
      <c r="AS136" s="21"/>
      <c r="AT136" s="21"/>
      <c r="AU136" s="21"/>
      <c r="AV136" s="21"/>
      <c r="AW136" s="22"/>
      <c r="AX136" s="99"/>
      <c r="AY136" s="20"/>
      <c r="AZ136" s="20"/>
      <c r="BA136" s="22"/>
      <c r="BC136" s="80"/>
      <c r="BD136" s="80"/>
      <c r="BE136" s="80"/>
      <c r="BF136" s="80"/>
      <c r="BG136" s="2" t="str">
        <f t="shared" si="8"/>
        <v/>
      </c>
      <c r="BH136" s="78">
        <f t="shared" si="7"/>
        <v>0</v>
      </c>
    </row>
    <row r="137" spans="2:60" x14ac:dyDescent="0.2">
      <c r="B137" s="14">
        <f t="shared" si="9"/>
        <v>129</v>
      </c>
      <c r="C137" s="15" t="str">
        <f>CONCATENATE('Data Sheet'!$B$8,'Data Sheet'!$G$2)</f>
        <v>" HWDP</v>
      </c>
      <c r="D137" s="95" t="str">
        <f t="shared" si="10"/>
        <v/>
      </c>
      <c r="E137" s="15" t="str">
        <f>IF('Sum HWDP'!$D$10="TH-Hill DS-1 Vol 3 CAT 2: Clean and Visual Ends only","N/A","OK")</f>
        <v>OK</v>
      </c>
      <c r="F137" s="15" t="str">
        <f>IF('Sum HWDP'!$D$10="TH-Hill DS-1 Vol 3 CAT 2: Clean and Visual Ends only","N/A","OK")</f>
        <v>OK</v>
      </c>
      <c r="G137" s="17"/>
      <c r="H137" s="17"/>
      <c r="I137" s="17" t="s">
        <v>51</v>
      </c>
      <c r="J137" s="17" t="str">
        <f t="shared" si="11"/>
        <v>OK</v>
      </c>
      <c r="K137" s="17" t="str">
        <f t="shared" si="11"/>
        <v>OK</v>
      </c>
      <c r="L137" s="17" t="str">
        <f>IF('Data Sheet'!$B$9="NC-50","N/A","OK")</f>
        <v>OK</v>
      </c>
      <c r="M137" s="17" t="str">
        <f>IF('Data Sheet'!$B$9="NC-50","N/A","OK")</f>
        <v>OK</v>
      </c>
      <c r="N137" s="23" t="str">
        <f>IF(BO137&lt;&gt;"",
    IF(INT('Data Sheet'!$A$19)=INT('Data Sheet'!$B$19),
        --(INT('Data Sheet'!$A$19) &amp; "." &amp; BO137),
        IF(AND((--(INT('Data Sheet'!$A$19) &amp; "." &amp; BO137)&gt;=--('Data Sheet'!$A$19)), (--(INT('Data Sheet'!$A$19) &amp; "." &amp; BO137)&lt;=--('Data Sheet'!$B$19))),
            --(INT('Data Sheet'!$A$19) &amp; "." &amp; BO137),
            --(INT('Data Sheet'!$B$19) &amp; "." &amp; BO137)
        )
    ),
    IF(BN137&lt;&gt;"",
        IF(INT('Data Sheet'!$A$19)=INT('Data Sheet'!$B$19),
            --(INT('Data Sheet'!$A$19) &amp; "." &amp; LEFT(BN137,3)),
            IF(AND((--(INT('Data Sheet'!$A$19) &amp; "." &amp; LEFT(BN137,3))&gt;=--('Data Sheet'!$A$19)), (--(INT('Data Sheet'!$A$19) &amp; "." &amp; LEFT(BN137,3))&lt;=--('Data Sheet'!$B$19))),
                --(INT('Data Sheet'!$A$19) &amp; "." &amp; LEFT(BN137,3)),
                --(INT('Data Sheet'!$B$19) &amp; "." &amp; LEFT(BN137,3))
            )
        ),
        "OK"
    )
)</f>
        <v>OK</v>
      </c>
      <c r="O137" s="23" t="str">
        <f>IF(BP137&lt;&gt;"",
    IF(INT('Data Sheet'!$A$19)=INT('Data Sheet'!$B$19),
        --(INT('Data Sheet'!$A$19) &amp; "." &amp; BP137),
        IF(AND((--(INT('Data Sheet'!$A$19) &amp; "." &amp; BP137)&gt;=--('Data Sheet'!$A$19)), (--(INT('Data Sheet'!$A$19) &amp; "." &amp; BP137)&lt;=--('Data Sheet'!$B$19))),
            --(INT('Data Sheet'!$A$19) &amp; "." &amp; BP137),
            --(INT('Data Sheet'!$B$19) &amp; "." &amp; BP137)
        )
    ),
    IF(BN137&lt;&gt;"",
        IF(INT('Data Sheet'!$A$19)=INT('Data Sheet'!$B$19),
            --(INT('Data Sheet'!$A$19) &amp; "." &amp; RIGHT(BN137,3)),
            IF(AND((--(INT('Data Sheet'!$A$19) &amp; "." &amp; RIGHT(BN137,3))&gt;=--('Data Sheet'!$A$19)), (--(INT('Data Sheet'!$A$19) &amp; "." &amp; RIGHT(BN137,3))&lt;=--('Data Sheet'!$B$19))),
                --(INT('Data Sheet'!$A$19) &amp; "." &amp; RIGHT(BN137,3)),
                --(INT('Data Sheet'!$B$19) &amp; "." &amp; RIGHT(BN137,3))
            )
        ),
        "OK"
    )
)</f>
        <v>OK</v>
      </c>
      <c r="P137" s="23" t="str">
        <f>IF(BR137&lt;&gt;"",
    IF(INT('Data Sheet'!$A$19)=INT('Data Sheet'!$B$15),
        --(INT('Data Sheet'!$A$15) &amp; "." &amp; BR137),
        IF(AND((--(INT('Data Sheet'!$A$15) &amp; "." &amp; BR137)&gt;=--('Data Sheet'!$A$15)), (--(INT('Data Sheet'!$A$15) &amp; "." &amp; BR137)&lt;=--('Data Sheet'!$B$15))),
            --(INT('Data Sheet'!$A$15) &amp; "." &amp; BR137),
            --(INT('Data Sheet'!$B$15) &amp; "." &amp; BR137)
        )
    ),
    IF(BQ137&lt;&gt;"",
        IF(INT('Data Sheet'!$A$15)=INT('Data Sheet'!$B$15),
            --(INT('Data Sheet'!$A$15) &amp; "." &amp; LEFT(BQ137,3)),
            IF(AND((--(INT('Data Sheet'!$A$15) &amp; "." &amp; LEFT(BQ137,3))&gt;=--('Data Sheet'!$A$15)), (--(INT('Data Sheet'!$A$15) &amp; "." &amp; LEFT(BQ137,3))&lt;=--('Data Sheet'!$B$15))),
                --(INT('Data Sheet'!$A$15) &amp; "." &amp; LEFT(BQ137,3)),
                --(INT('Data Sheet'!$B$15) &amp; "." &amp; LEFT(BQ137,3))
            )
        ),
        "OK"
    )
)</f>
        <v>OK</v>
      </c>
      <c r="Q137" s="23" t="str">
        <f>IF(BS137&lt;&gt;"",
    IF(INT('Data Sheet'!$A$19)=INT('Data Sheet'!$B$15),
        --(INT('Data Sheet'!$A$15) &amp; "." &amp; BS137),
        IF(AND((--(INT('Data Sheet'!$A$15) &amp; "." &amp; BS137)&gt;=--('Data Sheet'!$A$15)), (--(INT('Data Sheet'!$A$15) &amp; "." &amp; BS137)&lt;=--('Data Sheet'!$B$15))),
            --(INT('Data Sheet'!$A$15) &amp; "." &amp; BS137),
            --(INT('Data Sheet'!$B$15) &amp; "." &amp; BS137)
        )
    ),
    IF(BQ137&lt;&gt;"",
        IF(INT('Data Sheet'!$A$15)=INT('Data Sheet'!$B$15),
            --(INT('Data Sheet'!$A$15) &amp; "." &amp; RIGHT(BQ137,3)),
            IF(AND((--(INT('Data Sheet'!$A$15) &amp; "." &amp; RIGHT(BQ137,3))&gt;=--('Data Sheet'!$A$15)), (--(INT('Data Sheet'!$A$15) &amp; "." &amp; RIGHT(BQ137,3))&lt;=--('Data Sheet'!$B$15))),
                --(INT('Data Sheet'!$A$15) &amp; "." &amp; RIGHT(BQ137,3)),
                --(INT('Data Sheet'!$B$15) &amp; "." &amp; RIGHT(BQ137,3))
            )
        ),
        "OK"
    )
)</f>
        <v>OK</v>
      </c>
      <c r="R137" s="20"/>
      <c r="S137" s="20"/>
      <c r="T137" s="20"/>
      <c r="U137" s="20"/>
      <c r="V137" s="20"/>
      <c r="W137" s="20"/>
      <c r="X137" s="20"/>
      <c r="Y137" s="20"/>
      <c r="Z137" s="20"/>
      <c r="AA137" s="55"/>
      <c r="AB137" s="55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1"/>
      <c r="AR137" s="21"/>
      <c r="AS137" s="21"/>
      <c r="AT137" s="21"/>
      <c r="AU137" s="21"/>
      <c r="AV137" s="21"/>
      <c r="AW137" s="22"/>
      <c r="AX137" s="99"/>
      <c r="AY137" s="20"/>
      <c r="AZ137" s="20"/>
      <c r="BA137" s="22"/>
      <c r="BC137" s="80"/>
      <c r="BD137" s="80"/>
      <c r="BE137" s="80"/>
      <c r="BF137" s="80"/>
      <c r="BG137" s="2" t="str">
        <f t="shared" si="8"/>
        <v/>
      </c>
      <c r="BH137" s="78">
        <f t="shared" ref="BH137:BH200" si="12">COUNTA(T137:AF137)</f>
        <v>0</v>
      </c>
    </row>
    <row r="138" spans="2:60" x14ac:dyDescent="0.2">
      <c r="B138" s="14">
        <f t="shared" si="9"/>
        <v>130</v>
      </c>
      <c r="C138" s="15" t="str">
        <f>CONCATENATE('Data Sheet'!$B$8,'Data Sheet'!$G$2)</f>
        <v>" HWDP</v>
      </c>
      <c r="D138" s="95" t="str">
        <f t="shared" si="10"/>
        <v/>
      </c>
      <c r="E138" s="15" t="str">
        <f>IF('Sum HWDP'!$D$10="TH-Hill DS-1 Vol 3 CAT 2: Clean and Visual Ends only","N/A","OK")</f>
        <v>OK</v>
      </c>
      <c r="F138" s="15" t="str">
        <f>IF('Sum HWDP'!$D$10="TH-Hill DS-1 Vol 3 CAT 2: Clean and Visual Ends only","N/A","OK")</f>
        <v>OK</v>
      </c>
      <c r="G138" s="17"/>
      <c r="H138" s="17"/>
      <c r="I138" s="17" t="s">
        <v>51</v>
      </c>
      <c r="J138" s="17" t="str">
        <f t="shared" si="11"/>
        <v>OK</v>
      </c>
      <c r="K138" s="17" t="str">
        <f t="shared" si="11"/>
        <v>OK</v>
      </c>
      <c r="L138" s="17" t="str">
        <f>IF('Data Sheet'!$B$9="NC-50","N/A","OK")</f>
        <v>OK</v>
      </c>
      <c r="M138" s="17" t="str">
        <f>IF('Data Sheet'!$B$9="NC-50","N/A","OK")</f>
        <v>OK</v>
      </c>
      <c r="N138" s="23" t="str">
        <f>IF(BO138&lt;&gt;"",
    IF(INT('Data Sheet'!$A$19)=INT('Data Sheet'!$B$19),
        --(INT('Data Sheet'!$A$19) &amp; "." &amp; BO138),
        IF(AND((--(INT('Data Sheet'!$A$19) &amp; "." &amp; BO138)&gt;=--('Data Sheet'!$A$19)), (--(INT('Data Sheet'!$A$19) &amp; "." &amp; BO138)&lt;=--('Data Sheet'!$B$19))),
            --(INT('Data Sheet'!$A$19) &amp; "." &amp; BO138),
            --(INT('Data Sheet'!$B$19) &amp; "." &amp; BO138)
        )
    ),
    IF(BN138&lt;&gt;"",
        IF(INT('Data Sheet'!$A$19)=INT('Data Sheet'!$B$19),
            --(INT('Data Sheet'!$A$19) &amp; "." &amp; LEFT(BN138,3)),
            IF(AND((--(INT('Data Sheet'!$A$19) &amp; "." &amp; LEFT(BN138,3))&gt;=--('Data Sheet'!$A$19)), (--(INT('Data Sheet'!$A$19) &amp; "." &amp; LEFT(BN138,3))&lt;=--('Data Sheet'!$B$19))),
                --(INT('Data Sheet'!$A$19) &amp; "." &amp; LEFT(BN138,3)),
                --(INT('Data Sheet'!$B$19) &amp; "." &amp; LEFT(BN138,3))
            )
        ),
        "OK"
    )
)</f>
        <v>OK</v>
      </c>
      <c r="O138" s="23" t="str">
        <f>IF(BP138&lt;&gt;"",
    IF(INT('Data Sheet'!$A$19)=INT('Data Sheet'!$B$19),
        --(INT('Data Sheet'!$A$19) &amp; "." &amp; BP138),
        IF(AND((--(INT('Data Sheet'!$A$19) &amp; "." &amp; BP138)&gt;=--('Data Sheet'!$A$19)), (--(INT('Data Sheet'!$A$19) &amp; "." &amp; BP138)&lt;=--('Data Sheet'!$B$19))),
            --(INT('Data Sheet'!$A$19) &amp; "." &amp; BP138),
            --(INT('Data Sheet'!$B$19) &amp; "." &amp; BP138)
        )
    ),
    IF(BN138&lt;&gt;"",
        IF(INT('Data Sheet'!$A$19)=INT('Data Sheet'!$B$19),
            --(INT('Data Sheet'!$A$19) &amp; "." &amp; RIGHT(BN138,3)),
            IF(AND((--(INT('Data Sheet'!$A$19) &amp; "." &amp; RIGHT(BN138,3))&gt;=--('Data Sheet'!$A$19)), (--(INT('Data Sheet'!$A$19) &amp; "." &amp; RIGHT(BN138,3))&lt;=--('Data Sheet'!$B$19))),
                --(INT('Data Sheet'!$A$19) &amp; "." &amp; RIGHT(BN138,3)),
                --(INT('Data Sheet'!$B$19) &amp; "." &amp; RIGHT(BN138,3))
            )
        ),
        "OK"
    )
)</f>
        <v>OK</v>
      </c>
      <c r="P138" s="23" t="str">
        <f>IF(BR138&lt;&gt;"",
    IF(INT('Data Sheet'!$A$19)=INT('Data Sheet'!$B$15),
        --(INT('Data Sheet'!$A$15) &amp; "." &amp; BR138),
        IF(AND((--(INT('Data Sheet'!$A$15) &amp; "." &amp; BR138)&gt;=--('Data Sheet'!$A$15)), (--(INT('Data Sheet'!$A$15) &amp; "." &amp; BR138)&lt;=--('Data Sheet'!$B$15))),
            --(INT('Data Sheet'!$A$15) &amp; "." &amp; BR138),
            --(INT('Data Sheet'!$B$15) &amp; "." &amp; BR138)
        )
    ),
    IF(BQ138&lt;&gt;"",
        IF(INT('Data Sheet'!$A$15)=INT('Data Sheet'!$B$15),
            --(INT('Data Sheet'!$A$15) &amp; "." &amp; LEFT(BQ138,3)),
            IF(AND((--(INT('Data Sheet'!$A$15) &amp; "." &amp; LEFT(BQ138,3))&gt;=--('Data Sheet'!$A$15)), (--(INT('Data Sheet'!$A$15) &amp; "." &amp; LEFT(BQ138,3))&lt;=--('Data Sheet'!$B$15))),
                --(INT('Data Sheet'!$A$15) &amp; "." &amp; LEFT(BQ138,3)),
                --(INT('Data Sheet'!$B$15) &amp; "." &amp; LEFT(BQ138,3))
            )
        ),
        "OK"
    )
)</f>
        <v>OK</v>
      </c>
      <c r="Q138" s="23" t="str">
        <f>IF(BS138&lt;&gt;"",
    IF(INT('Data Sheet'!$A$19)=INT('Data Sheet'!$B$15),
        --(INT('Data Sheet'!$A$15) &amp; "." &amp; BS138),
        IF(AND((--(INT('Data Sheet'!$A$15) &amp; "." &amp; BS138)&gt;=--('Data Sheet'!$A$15)), (--(INT('Data Sheet'!$A$15) &amp; "." &amp; BS138)&lt;=--('Data Sheet'!$B$15))),
            --(INT('Data Sheet'!$A$15) &amp; "." &amp; BS138),
            --(INT('Data Sheet'!$B$15) &amp; "." &amp; BS138)
        )
    ),
    IF(BQ138&lt;&gt;"",
        IF(INT('Data Sheet'!$A$15)=INT('Data Sheet'!$B$15),
            --(INT('Data Sheet'!$A$15) &amp; "." &amp; RIGHT(BQ138,3)),
            IF(AND((--(INT('Data Sheet'!$A$15) &amp; "." &amp; RIGHT(BQ138,3))&gt;=--('Data Sheet'!$A$15)), (--(INT('Data Sheet'!$A$15) &amp; "." &amp; RIGHT(BQ138,3))&lt;=--('Data Sheet'!$B$15))),
                --(INT('Data Sheet'!$A$15) &amp; "." &amp; RIGHT(BQ138,3)),
                --(INT('Data Sheet'!$B$15) &amp; "." &amp; RIGHT(BQ138,3))
            )
        ),
        "OK"
    )
)</f>
        <v>OK</v>
      </c>
      <c r="R138" s="20"/>
      <c r="S138" s="20"/>
      <c r="T138" s="20"/>
      <c r="U138" s="20"/>
      <c r="V138" s="20"/>
      <c r="W138" s="20"/>
      <c r="X138" s="20"/>
      <c r="Y138" s="20"/>
      <c r="Z138" s="20"/>
      <c r="AA138" s="55"/>
      <c r="AB138" s="55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1"/>
      <c r="AR138" s="21"/>
      <c r="AS138" s="21"/>
      <c r="AT138" s="21"/>
      <c r="AU138" s="21"/>
      <c r="AV138" s="21"/>
      <c r="AW138" s="22"/>
      <c r="AX138" s="99"/>
      <c r="AY138" s="20"/>
      <c r="AZ138" s="20"/>
      <c r="BA138" s="22"/>
      <c r="BC138" s="80"/>
      <c r="BD138" s="80"/>
      <c r="BE138" s="80"/>
      <c r="BF138" s="80"/>
      <c r="BG138" s="2" t="str">
        <f t="shared" ref="BG138:BG201" si="13">CONCATENATE(BC138,BD138,BE138,BF138)</f>
        <v/>
      </c>
      <c r="BH138" s="78">
        <f t="shared" si="12"/>
        <v>0</v>
      </c>
    </row>
    <row r="139" spans="2:60" x14ac:dyDescent="0.2">
      <c r="B139" s="14">
        <f t="shared" ref="B139:B202" si="14">B138+1</f>
        <v>131</v>
      </c>
      <c r="C139" s="15" t="str">
        <f>CONCATENATE('Data Sheet'!$B$8,'Data Sheet'!$G$2)</f>
        <v>" HWDP</v>
      </c>
      <c r="D139" s="95" t="str">
        <f t="shared" ref="D139:D202" si="15">BG139</f>
        <v/>
      </c>
      <c r="E139" s="15" t="str">
        <f>IF('Sum HWDP'!$D$10="TH-Hill DS-1 Vol 3 CAT 2: Clean and Visual Ends only","N/A","OK")</f>
        <v>OK</v>
      </c>
      <c r="F139" s="15" t="str">
        <f>IF('Sum HWDP'!$D$10="TH-Hill DS-1 Vol 3 CAT 2: Clean and Visual Ends only","N/A","OK")</f>
        <v>OK</v>
      </c>
      <c r="G139" s="17"/>
      <c r="H139" s="17"/>
      <c r="I139" s="17" t="s">
        <v>51</v>
      </c>
      <c r="J139" s="17" t="str">
        <f t="shared" si="11"/>
        <v>OK</v>
      </c>
      <c r="K139" s="17" t="str">
        <f t="shared" si="11"/>
        <v>OK</v>
      </c>
      <c r="L139" s="17" t="str">
        <f>IF('Data Sheet'!$B$9="NC-50","N/A","OK")</f>
        <v>OK</v>
      </c>
      <c r="M139" s="17" t="str">
        <f>IF('Data Sheet'!$B$9="NC-50","N/A","OK")</f>
        <v>OK</v>
      </c>
      <c r="N139" s="23" t="str">
        <f>IF(BO139&lt;&gt;"",
    IF(INT('Data Sheet'!$A$19)=INT('Data Sheet'!$B$19),
        --(INT('Data Sheet'!$A$19) &amp; "." &amp; BO139),
        IF(AND((--(INT('Data Sheet'!$A$19) &amp; "." &amp; BO139)&gt;=--('Data Sheet'!$A$19)), (--(INT('Data Sheet'!$A$19) &amp; "." &amp; BO139)&lt;=--('Data Sheet'!$B$19))),
            --(INT('Data Sheet'!$A$19) &amp; "." &amp; BO139),
            --(INT('Data Sheet'!$B$19) &amp; "." &amp; BO139)
        )
    ),
    IF(BN139&lt;&gt;"",
        IF(INT('Data Sheet'!$A$19)=INT('Data Sheet'!$B$19),
            --(INT('Data Sheet'!$A$19) &amp; "." &amp; LEFT(BN139,3)),
            IF(AND((--(INT('Data Sheet'!$A$19) &amp; "." &amp; LEFT(BN139,3))&gt;=--('Data Sheet'!$A$19)), (--(INT('Data Sheet'!$A$19) &amp; "." &amp; LEFT(BN139,3))&lt;=--('Data Sheet'!$B$19))),
                --(INT('Data Sheet'!$A$19) &amp; "." &amp; LEFT(BN139,3)),
                --(INT('Data Sheet'!$B$19) &amp; "." &amp; LEFT(BN139,3))
            )
        ),
        "OK"
    )
)</f>
        <v>OK</v>
      </c>
      <c r="O139" s="23" t="str">
        <f>IF(BP139&lt;&gt;"",
    IF(INT('Data Sheet'!$A$19)=INT('Data Sheet'!$B$19),
        --(INT('Data Sheet'!$A$19) &amp; "." &amp; BP139),
        IF(AND((--(INT('Data Sheet'!$A$19) &amp; "." &amp; BP139)&gt;=--('Data Sheet'!$A$19)), (--(INT('Data Sheet'!$A$19) &amp; "." &amp; BP139)&lt;=--('Data Sheet'!$B$19))),
            --(INT('Data Sheet'!$A$19) &amp; "." &amp; BP139),
            --(INT('Data Sheet'!$B$19) &amp; "." &amp; BP139)
        )
    ),
    IF(BN139&lt;&gt;"",
        IF(INT('Data Sheet'!$A$19)=INT('Data Sheet'!$B$19),
            --(INT('Data Sheet'!$A$19) &amp; "." &amp; RIGHT(BN139,3)),
            IF(AND((--(INT('Data Sheet'!$A$19) &amp; "." &amp; RIGHT(BN139,3))&gt;=--('Data Sheet'!$A$19)), (--(INT('Data Sheet'!$A$19) &amp; "." &amp; RIGHT(BN139,3))&lt;=--('Data Sheet'!$B$19))),
                --(INT('Data Sheet'!$A$19) &amp; "." &amp; RIGHT(BN139,3)),
                --(INT('Data Sheet'!$B$19) &amp; "." &amp; RIGHT(BN139,3))
            )
        ),
        "OK"
    )
)</f>
        <v>OK</v>
      </c>
      <c r="P139" s="23" t="str">
        <f>IF(BR139&lt;&gt;"",
    IF(INT('Data Sheet'!$A$19)=INT('Data Sheet'!$B$15),
        --(INT('Data Sheet'!$A$15) &amp; "." &amp; BR139),
        IF(AND((--(INT('Data Sheet'!$A$15) &amp; "." &amp; BR139)&gt;=--('Data Sheet'!$A$15)), (--(INT('Data Sheet'!$A$15) &amp; "." &amp; BR139)&lt;=--('Data Sheet'!$B$15))),
            --(INT('Data Sheet'!$A$15) &amp; "." &amp; BR139),
            --(INT('Data Sheet'!$B$15) &amp; "." &amp; BR139)
        )
    ),
    IF(BQ139&lt;&gt;"",
        IF(INT('Data Sheet'!$A$15)=INT('Data Sheet'!$B$15),
            --(INT('Data Sheet'!$A$15) &amp; "." &amp; LEFT(BQ139,3)),
            IF(AND((--(INT('Data Sheet'!$A$15) &amp; "." &amp; LEFT(BQ139,3))&gt;=--('Data Sheet'!$A$15)), (--(INT('Data Sheet'!$A$15) &amp; "." &amp; LEFT(BQ139,3))&lt;=--('Data Sheet'!$B$15))),
                --(INT('Data Sheet'!$A$15) &amp; "." &amp; LEFT(BQ139,3)),
                --(INT('Data Sheet'!$B$15) &amp; "." &amp; LEFT(BQ139,3))
            )
        ),
        "OK"
    )
)</f>
        <v>OK</v>
      </c>
      <c r="Q139" s="23" t="str">
        <f>IF(BS139&lt;&gt;"",
    IF(INT('Data Sheet'!$A$19)=INT('Data Sheet'!$B$15),
        --(INT('Data Sheet'!$A$15) &amp; "." &amp; BS139),
        IF(AND((--(INT('Data Sheet'!$A$15) &amp; "." &amp; BS139)&gt;=--('Data Sheet'!$A$15)), (--(INT('Data Sheet'!$A$15) &amp; "." &amp; BS139)&lt;=--('Data Sheet'!$B$15))),
            --(INT('Data Sheet'!$A$15) &amp; "." &amp; BS139),
            --(INT('Data Sheet'!$B$15) &amp; "." &amp; BS139)
        )
    ),
    IF(BQ139&lt;&gt;"",
        IF(INT('Data Sheet'!$A$15)=INT('Data Sheet'!$B$15),
            --(INT('Data Sheet'!$A$15) &amp; "." &amp; RIGHT(BQ139,3)),
            IF(AND((--(INT('Data Sheet'!$A$15) &amp; "." &amp; RIGHT(BQ139,3))&gt;=--('Data Sheet'!$A$15)), (--(INT('Data Sheet'!$A$15) &amp; "." &amp; RIGHT(BQ139,3))&lt;=--('Data Sheet'!$B$15))),
                --(INT('Data Sheet'!$A$15) &amp; "." &amp; RIGHT(BQ139,3)),
                --(INT('Data Sheet'!$B$15) &amp; "." &amp; RIGHT(BQ139,3))
            )
        ),
        "OK"
    )
)</f>
        <v>OK</v>
      </c>
      <c r="R139" s="20"/>
      <c r="S139" s="20"/>
      <c r="T139" s="20"/>
      <c r="U139" s="20"/>
      <c r="V139" s="20"/>
      <c r="W139" s="20"/>
      <c r="X139" s="20"/>
      <c r="Y139" s="20"/>
      <c r="Z139" s="20"/>
      <c r="AA139" s="55"/>
      <c r="AB139" s="55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1"/>
      <c r="AR139" s="21"/>
      <c r="AS139" s="21"/>
      <c r="AT139" s="21"/>
      <c r="AU139" s="21"/>
      <c r="AV139" s="21"/>
      <c r="AW139" s="22"/>
      <c r="AX139" s="99"/>
      <c r="AY139" s="20"/>
      <c r="AZ139" s="20"/>
      <c r="BA139" s="22"/>
      <c r="BC139" s="80"/>
      <c r="BD139" s="80"/>
      <c r="BE139" s="80"/>
      <c r="BF139" s="80"/>
      <c r="BG139" s="2" t="str">
        <f t="shared" si="13"/>
        <v/>
      </c>
      <c r="BH139" s="78">
        <f t="shared" si="12"/>
        <v>0</v>
      </c>
    </row>
    <row r="140" spans="2:60" x14ac:dyDescent="0.2">
      <c r="B140" s="14">
        <f t="shared" si="14"/>
        <v>132</v>
      </c>
      <c r="C140" s="15" t="str">
        <f>CONCATENATE('Data Sheet'!$B$8,'Data Sheet'!$G$2)</f>
        <v>" HWDP</v>
      </c>
      <c r="D140" s="95" t="str">
        <f t="shared" si="15"/>
        <v/>
      </c>
      <c r="E140" s="15" t="str">
        <f>IF('Sum HWDP'!$D$10="TH-Hill DS-1 Vol 3 CAT 2: Clean and Visual Ends only","N/A","OK")</f>
        <v>OK</v>
      </c>
      <c r="F140" s="15" t="str">
        <f>IF('Sum HWDP'!$D$10="TH-Hill DS-1 Vol 3 CAT 2: Clean and Visual Ends only","N/A","OK")</f>
        <v>OK</v>
      </c>
      <c r="G140" s="17"/>
      <c r="H140" s="17"/>
      <c r="I140" s="17" t="s">
        <v>51</v>
      </c>
      <c r="J140" s="17" t="str">
        <f t="shared" si="11"/>
        <v>OK</v>
      </c>
      <c r="K140" s="17" t="str">
        <f t="shared" si="11"/>
        <v>OK</v>
      </c>
      <c r="L140" s="17" t="str">
        <f>IF('Data Sheet'!$B$9="NC-50","N/A","OK")</f>
        <v>OK</v>
      </c>
      <c r="M140" s="17" t="str">
        <f>IF('Data Sheet'!$B$9="NC-50","N/A","OK")</f>
        <v>OK</v>
      </c>
      <c r="N140" s="23" t="str">
        <f>IF(BO140&lt;&gt;"",
    IF(INT('Data Sheet'!$A$19)=INT('Data Sheet'!$B$19),
        --(INT('Data Sheet'!$A$19) &amp; "." &amp; BO140),
        IF(AND((--(INT('Data Sheet'!$A$19) &amp; "." &amp; BO140)&gt;=--('Data Sheet'!$A$19)), (--(INT('Data Sheet'!$A$19) &amp; "." &amp; BO140)&lt;=--('Data Sheet'!$B$19))),
            --(INT('Data Sheet'!$A$19) &amp; "." &amp; BO140),
            --(INT('Data Sheet'!$B$19) &amp; "." &amp; BO140)
        )
    ),
    IF(BN140&lt;&gt;"",
        IF(INT('Data Sheet'!$A$19)=INT('Data Sheet'!$B$19),
            --(INT('Data Sheet'!$A$19) &amp; "." &amp; LEFT(BN140,3)),
            IF(AND((--(INT('Data Sheet'!$A$19) &amp; "." &amp; LEFT(BN140,3))&gt;=--('Data Sheet'!$A$19)), (--(INT('Data Sheet'!$A$19) &amp; "." &amp; LEFT(BN140,3))&lt;=--('Data Sheet'!$B$19))),
                --(INT('Data Sheet'!$A$19) &amp; "." &amp; LEFT(BN140,3)),
                --(INT('Data Sheet'!$B$19) &amp; "." &amp; LEFT(BN140,3))
            )
        ),
        "OK"
    )
)</f>
        <v>OK</v>
      </c>
      <c r="O140" s="23" t="str">
        <f>IF(BP140&lt;&gt;"",
    IF(INT('Data Sheet'!$A$19)=INT('Data Sheet'!$B$19),
        --(INT('Data Sheet'!$A$19) &amp; "." &amp; BP140),
        IF(AND((--(INT('Data Sheet'!$A$19) &amp; "." &amp; BP140)&gt;=--('Data Sheet'!$A$19)), (--(INT('Data Sheet'!$A$19) &amp; "." &amp; BP140)&lt;=--('Data Sheet'!$B$19))),
            --(INT('Data Sheet'!$A$19) &amp; "." &amp; BP140),
            --(INT('Data Sheet'!$B$19) &amp; "." &amp; BP140)
        )
    ),
    IF(BN140&lt;&gt;"",
        IF(INT('Data Sheet'!$A$19)=INT('Data Sheet'!$B$19),
            --(INT('Data Sheet'!$A$19) &amp; "." &amp; RIGHT(BN140,3)),
            IF(AND((--(INT('Data Sheet'!$A$19) &amp; "." &amp; RIGHT(BN140,3))&gt;=--('Data Sheet'!$A$19)), (--(INT('Data Sheet'!$A$19) &amp; "." &amp; RIGHT(BN140,3))&lt;=--('Data Sheet'!$B$19))),
                --(INT('Data Sheet'!$A$19) &amp; "." &amp; RIGHT(BN140,3)),
                --(INT('Data Sheet'!$B$19) &amp; "." &amp; RIGHT(BN140,3))
            )
        ),
        "OK"
    )
)</f>
        <v>OK</v>
      </c>
      <c r="P140" s="23" t="str">
        <f>IF(BR140&lt;&gt;"",
    IF(INT('Data Sheet'!$A$19)=INT('Data Sheet'!$B$15),
        --(INT('Data Sheet'!$A$15) &amp; "." &amp; BR140),
        IF(AND((--(INT('Data Sheet'!$A$15) &amp; "." &amp; BR140)&gt;=--('Data Sheet'!$A$15)), (--(INT('Data Sheet'!$A$15) &amp; "." &amp; BR140)&lt;=--('Data Sheet'!$B$15))),
            --(INT('Data Sheet'!$A$15) &amp; "." &amp; BR140),
            --(INT('Data Sheet'!$B$15) &amp; "." &amp; BR140)
        )
    ),
    IF(BQ140&lt;&gt;"",
        IF(INT('Data Sheet'!$A$15)=INT('Data Sheet'!$B$15),
            --(INT('Data Sheet'!$A$15) &amp; "." &amp; LEFT(BQ140,3)),
            IF(AND((--(INT('Data Sheet'!$A$15) &amp; "." &amp; LEFT(BQ140,3))&gt;=--('Data Sheet'!$A$15)), (--(INT('Data Sheet'!$A$15) &amp; "." &amp; LEFT(BQ140,3))&lt;=--('Data Sheet'!$B$15))),
                --(INT('Data Sheet'!$A$15) &amp; "." &amp; LEFT(BQ140,3)),
                --(INT('Data Sheet'!$B$15) &amp; "." &amp; LEFT(BQ140,3))
            )
        ),
        "OK"
    )
)</f>
        <v>OK</v>
      </c>
      <c r="Q140" s="23" t="str">
        <f>IF(BS140&lt;&gt;"",
    IF(INT('Data Sheet'!$A$19)=INT('Data Sheet'!$B$15),
        --(INT('Data Sheet'!$A$15) &amp; "." &amp; BS140),
        IF(AND((--(INT('Data Sheet'!$A$15) &amp; "." &amp; BS140)&gt;=--('Data Sheet'!$A$15)), (--(INT('Data Sheet'!$A$15) &amp; "." &amp; BS140)&lt;=--('Data Sheet'!$B$15))),
            --(INT('Data Sheet'!$A$15) &amp; "." &amp; BS140),
            --(INT('Data Sheet'!$B$15) &amp; "." &amp; BS140)
        )
    ),
    IF(BQ140&lt;&gt;"",
        IF(INT('Data Sheet'!$A$15)=INT('Data Sheet'!$B$15),
            --(INT('Data Sheet'!$A$15) &amp; "." &amp; RIGHT(BQ140,3)),
            IF(AND((--(INT('Data Sheet'!$A$15) &amp; "." &amp; RIGHT(BQ140,3))&gt;=--('Data Sheet'!$A$15)), (--(INT('Data Sheet'!$A$15) &amp; "." &amp; RIGHT(BQ140,3))&lt;=--('Data Sheet'!$B$15))),
                --(INT('Data Sheet'!$A$15) &amp; "." &amp; RIGHT(BQ140,3)),
                --(INT('Data Sheet'!$B$15) &amp; "." &amp; RIGHT(BQ140,3))
            )
        ),
        "OK"
    )
)</f>
        <v>OK</v>
      </c>
      <c r="R140" s="20"/>
      <c r="S140" s="20"/>
      <c r="T140" s="20"/>
      <c r="U140" s="20"/>
      <c r="V140" s="20"/>
      <c r="W140" s="20"/>
      <c r="X140" s="20"/>
      <c r="Y140" s="20"/>
      <c r="Z140" s="20"/>
      <c r="AA140" s="55"/>
      <c r="AB140" s="55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1"/>
      <c r="AR140" s="21"/>
      <c r="AS140" s="21"/>
      <c r="AT140" s="21"/>
      <c r="AU140" s="21"/>
      <c r="AV140" s="21"/>
      <c r="AW140" s="22"/>
      <c r="AX140" s="99"/>
      <c r="AY140" s="20"/>
      <c r="AZ140" s="20"/>
      <c r="BA140" s="22"/>
      <c r="BC140" s="80"/>
      <c r="BD140" s="80"/>
      <c r="BE140" s="80"/>
      <c r="BF140" s="80"/>
      <c r="BG140" s="2" t="str">
        <f t="shared" si="13"/>
        <v/>
      </c>
      <c r="BH140" s="78">
        <f t="shared" si="12"/>
        <v>0</v>
      </c>
    </row>
    <row r="141" spans="2:60" x14ac:dyDescent="0.2">
      <c r="B141" s="14">
        <f t="shared" si="14"/>
        <v>133</v>
      </c>
      <c r="C141" s="15" t="str">
        <f>CONCATENATE('Data Sheet'!$B$8,'Data Sheet'!$G$2)</f>
        <v>" HWDP</v>
      </c>
      <c r="D141" s="95" t="str">
        <f t="shared" si="15"/>
        <v/>
      </c>
      <c r="E141" s="15" t="str">
        <f>IF('Sum HWDP'!$D$10="TH-Hill DS-1 Vol 3 CAT 2: Clean and Visual Ends only","N/A","OK")</f>
        <v>OK</v>
      </c>
      <c r="F141" s="15" t="str">
        <f>IF('Sum HWDP'!$D$10="TH-Hill DS-1 Vol 3 CAT 2: Clean and Visual Ends only","N/A","OK")</f>
        <v>OK</v>
      </c>
      <c r="G141" s="17"/>
      <c r="H141" s="17"/>
      <c r="I141" s="17" t="s">
        <v>51</v>
      </c>
      <c r="J141" s="17" t="str">
        <f t="shared" si="11"/>
        <v>OK</v>
      </c>
      <c r="K141" s="17" t="str">
        <f t="shared" si="11"/>
        <v>OK</v>
      </c>
      <c r="L141" s="17" t="str">
        <f>IF('Data Sheet'!$B$9="NC-50","N/A","OK")</f>
        <v>OK</v>
      </c>
      <c r="M141" s="17" t="str">
        <f>IF('Data Sheet'!$B$9="NC-50","N/A","OK")</f>
        <v>OK</v>
      </c>
      <c r="N141" s="23" t="str">
        <f>IF(BO141&lt;&gt;"",
    IF(INT('Data Sheet'!$A$19)=INT('Data Sheet'!$B$19),
        --(INT('Data Sheet'!$A$19) &amp; "." &amp; BO141),
        IF(AND((--(INT('Data Sheet'!$A$19) &amp; "." &amp; BO141)&gt;=--('Data Sheet'!$A$19)), (--(INT('Data Sheet'!$A$19) &amp; "." &amp; BO141)&lt;=--('Data Sheet'!$B$19))),
            --(INT('Data Sheet'!$A$19) &amp; "." &amp; BO141),
            --(INT('Data Sheet'!$B$19) &amp; "." &amp; BO141)
        )
    ),
    IF(BN141&lt;&gt;"",
        IF(INT('Data Sheet'!$A$19)=INT('Data Sheet'!$B$19),
            --(INT('Data Sheet'!$A$19) &amp; "." &amp; LEFT(BN141,3)),
            IF(AND((--(INT('Data Sheet'!$A$19) &amp; "." &amp; LEFT(BN141,3))&gt;=--('Data Sheet'!$A$19)), (--(INT('Data Sheet'!$A$19) &amp; "." &amp; LEFT(BN141,3))&lt;=--('Data Sheet'!$B$19))),
                --(INT('Data Sheet'!$A$19) &amp; "." &amp; LEFT(BN141,3)),
                --(INT('Data Sheet'!$B$19) &amp; "." &amp; LEFT(BN141,3))
            )
        ),
        "OK"
    )
)</f>
        <v>OK</v>
      </c>
      <c r="O141" s="23" t="str">
        <f>IF(BP141&lt;&gt;"",
    IF(INT('Data Sheet'!$A$19)=INT('Data Sheet'!$B$19),
        --(INT('Data Sheet'!$A$19) &amp; "." &amp; BP141),
        IF(AND((--(INT('Data Sheet'!$A$19) &amp; "." &amp; BP141)&gt;=--('Data Sheet'!$A$19)), (--(INT('Data Sheet'!$A$19) &amp; "." &amp; BP141)&lt;=--('Data Sheet'!$B$19))),
            --(INT('Data Sheet'!$A$19) &amp; "." &amp; BP141),
            --(INT('Data Sheet'!$B$19) &amp; "." &amp; BP141)
        )
    ),
    IF(BN141&lt;&gt;"",
        IF(INT('Data Sheet'!$A$19)=INT('Data Sheet'!$B$19),
            --(INT('Data Sheet'!$A$19) &amp; "." &amp; RIGHT(BN141,3)),
            IF(AND((--(INT('Data Sheet'!$A$19) &amp; "." &amp; RIGHT(BN141,3))&gt;=--('Data Sheet'!$A$19)), (--(INT('Data Sheet'!$A$19) &amp; "." &amp; RIGHT(BN141,3))&lt;=--('Data Sheet'!$B$19))),
                --(INT('Data Sheet'!$A$19) &amp; "." &amp; RIGHT(BN141,3)),
                --(INT('Data Sheet'!$B$19) &amp; "." &amp; RIGHT(BN141,3))
            )
        ),
        "OK"
    )
)</f>
        <v>OK</v>
      </c>
      <c r="P141" s="23" t="str">
        <f>IF(BR141&lt;&gt;"",
    IF(INT('Data Sheet'!$A$19)=INT('Data Sheet'!$B$15),
        --(INT('Data Sheet'!$A$15) &amp; "." &amp; BR141),
        IF(AND((--(INT('Data Sheet'!$A$15) &amp; "." &amp; BR141)&gt;=--('Data Sheet'!$A$15)), (--(INT('Data Sheet'!$A$15) &amp; "." &amp; BR141)&lt;=--('Data Sheet'!$B$15))),
            --(INT('Data Sheet'!$A$15) &amp; "." &amp; BR141),
            --(INT('Data Sheet'!$B$15) &amp; "." &amp; BR141)
        )
    ),
    IF(BQ141&lt;&gt;"",
        IF(INT('Data Sheet'!$A$15)=INT('Data Sheet'!$B$15),
            --(INT('Data Sheet'!$A$15) &amp; "." &amp; LEFT(BQ141,3)),
            IF(AND((--(INT('Data Sheet'!$A$15) &amp; "." &amp; LEFT(BQ141,3))&gt;=--('Data Sheet'!$A$15)), (--(INT('Data Sheet'!$A$15) &amp; "." &amp; LEFT(BQ141,3))&lt;=--('Data Sheet'!$B$15))),
                --(INT('Data Sheet'!$A$15) &amp; "." &amp; LEFT(BQ141,3)),
                --(INT('Data Sheet'!$B$15) &amp; "." &amp; LEFT(BQ141,3))
            )
        ),
        "OK"
    )
)</f>
        <v>OK</v>
      </c>
      <c r="Q141" s="23" t="str">
        <f>IF(BS141&lt;&gt;"",
    IF(INT('Data Sheet'!$A$19)=INT('Data Sheet'!$B$15),
        --(INT('Data Sheet'!$A$15) &amp; "." &amp; BS141),
        IF(AND((--(INT('Data Sheet'!$A$15) &amp; "." &amp; BS141)&gt;=--('Data Sheet'!$A$15)), (--(INT('Data Sheet'!$A$15) &amp; "." &amp; BS141)&lt;=--('Data Sheet'!$B$15))),
            --(INT('Data Sheet'!$A$15) &amp; "." &amp; BS141),
            --(INT('Data Sheet'!$B$15) &amp; "." &amp; BS141)
        )
    ),
    IF(BQ141&lt;&gt;"",
        IF(INT('Data Sheet'!$A$15)=INT('Data Sheet'!$B$15),
            --(INT('Data Sheet'!$A$15) &amp; "." &amp; RIGHT(BQ141,3)),
            IF(AND((--(INT('Data Sheet'!$A$15) &amp; "." &amp; RIGHT(BQ141,3))&gt;=--('Data Sheet'!$A$15)), (--(INT('Data Sheet'!$A$15) &amp; "." &amp; RIGHT(BQ141,3))&lt;=--('Data Sheet'!$B$15))),
                --(INT('Data Sheet'!$A$15) &amp; "." &amp; RIGHT(BQ141,3)),
                --(INT('Data Sheet'!$B$15) &amp; "." &amp; RIGHT(BQ141,3))
            )
        ),
        "OK"
    )
)</f>
        <v>OK</v>
      </c>
      <c r="R141" s="20"/>
      <c r="S141" s="20"/>
      <c r="T141" s="20"/>
      <c r="U141" s="20"/>
      <c r="V141" s="20"/>
      <c r="W141" s="20"/>
      <c r="X141" s="20"/>
      <c r="Y141" s="20"/>
      <c r="Z141" s="20"/>
      <c r="AA141" s="55"/>
      <c r="AB141" s="55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1"/>
      <c r="AR141" s="21"/>
      <c r="AS141" s="21"/>
      <c r="AT141" s="21"/>
      <c r="AU141" s="21"/>
      <c r="AV141" s="21"/>
      <c r="AW141" s="22"/>
      <c r="AX141" s="99"/>
      <c r="AY141" s="20"/>
      <c r="AZ141" s="20"/>
      <c r="BA141" s="22"/>
      <c r="BC141" s="80"/>
      <c r="BD141" s="80"/>
      <c r="BE141" s="80"/>
      <c r="BF141" s="80"/>
      <c r="BG141" s="2" t="str">
        <f t="shared" si="13"/>
        <v/>
      </c>
      <c r="BH141" s="78">
        <f t="shared" si="12"/>
        <v>0</v>
      </c>
    </row>
    <row r="142" spans="2:60" x14ac:dyDescent="0.2">
      <c r="B142" s="14">
        <f t="shared" si="14"/>
        <v>134</v>
      </c>
      <c r="C142" s="15" t="str">
        <f>CONCATENATE('Data Sheet'!$B$8,'Data Sheet'!$G$2)</f>
        <v>" HWDP</v>
      </c>
      <c r="D142" s="95" t="str">
        <f t="shared" si="15"/>
        <v/>
      </c>
      <c r="E142" s="15" t="str">
        <f>IF('Sum HWDP'!$D$10="TH-Hill DS-1 Vol 3 CAT 2: Clean and Visual Ends only","N/A","OK")</f>
        <v>OK</v>
      </c>
      <c r="F142" s="15" t="str">
        <f>IF('Sum HWDP'!$D$10="TH-Hill DS-1 Vol 3 CAT 2: Clean and Visual Ends only","N/A","OK")</f>
        <v>OK</v>
      </c>
      <c r="G142" s="17"/>
      <c r="H142" s="17"/>
      <c r="I142" s="17" t="s">
        <v>51</v>
      </c>
      <c r="J142" s="17" t="str">
        <f t="shared" si="11"/>
        <v>OK</v>
      </c>
      <c r="K142" s="17" t="str">
        <f t="shared" si="11"/>
        <v>OK</v>
      </c>
      <c r="L142" s="17" t="str">
        <f>IF('Data Sheet'!$B$9="NC-50","N/A","OK")</f>
        <v>OK</v>
      </c>
      <c r="M142" s="17" t="str">
        <f>IF('Data Sheet'!$B$9="NC-50","N/A","OK")</f>
        <v>OK</v>
      </c>
      <c r="N142" s="23" t="str">
        <f>IF(BO142&lt;&gt;"",
    IF(INT('Data Sheet'!$A$19)=INT('Data Sheet'!$B$19),
        --(INT('Data Sheet'!$A$19) &amp; "." &amp; BO142),
        IF(AND((--(INT('Data Sheet'!$A$19) &amp; "." &amp; BO142)&gt;=--('Data Sheet'!$A$19)), (--(INT('Data Sheet'!$A$19) &amp; "." &amp; BO142)&lt;=--('Data Sheet'!$B$19))),
            --(INT('Data Sheet'!$A$19) &amp; "." &amp; BO142),
            --(INT('Data Sheet'!$B$19) &amp; "." &amp; BO142)
        )
    ),
    IF(BN142&lt;&gt;"",
        IF(INT('Data Sheet'!$A$19)=INT('Data Sheet'!$B$19),
            --(INT('Data Sheet'!$A$19) &amp; "." &amp; LEFT(BN142,3)),
            IF(AND((--(INT('Data Sheet'!$A$19) &amp; "." &amp; LEFT(BN142,3))&gt;=--('Data Sheet'!$A$19)), (--(INT('Data Sheet'!$A$19) &amp; "." &amp; LEFT(BN142,3))&lt;=--('Data Sheet'!$B$19))),
                --(INT('Data Sheet'!$A$19) &amp; "." &amp; LEFT(BN142,3)),
                --(INT('Data Sheet'!$B$19) &amp; "." &amp; LEFT(BN142,3))
            )
        ),
        "OK"
    )
)</f>
        <v>OK</v>
      </c>
      <c r="O142" s="23" t="str">
        <f>IF(BP142&lt;&gt;"",
    IF(INT('Data Sheet'!$A$19)=INT('Data Sheet'!$B$19),
        --(INT('Data Sheet'!$A$19) &amp; "." &amp; BP142),
        IF(AND((--(INT('Data Sheet'!$A$19) &amp; "." &amp; BP142)&gt;=--('Data Sheet'!$A$19)), (--(INT('Data Sheet'!$A$19) &amp; "." &amp; BP142)&lt;=--('Data Sheet'!$B$19))),
            --(INT('Data Sheet'!$A$19) &amp; "." &amp; BP142),
            --(INT('Data Sheet'!$B$19) &amp; "." &amp; BP142)
        )
    ),
    IF(BN142&lt;&gt;"",
        IF(INT('Data Sheet'!$A$19)=INT('Data Sheet'!$B$19),
            --(INT('Data Sheet'!$A$19) &amp; "." &amp; RIGHT(BN142,3)),
            IF(AND((--(INT('Data Sheet'!$A$19) &amp; "." &amp; RIGHT(BN142,3))&gt;=--('Data Sheet'!$A$19)), (--(INT('Data Sheet'!$A$19) &amp; "." &amp; RIGHT(BN142,3))&lt;=--('Data Sheet'!$B$19))),
                --(INT('Data Sheet'!$A$19) &amp; "." &amp; RIGHT(BN142,3)),
                --(INT('Data Sheet'!$B$19) &amp; "." &amp; RIGHT(BN142,3))
            )
        ),
        "OK"
    )
)</f>
        <v>OK</v>
      </c>
      <c r="P142" s="23" t="str">
        <f>IF(BR142&lt;&gt;"",
    IF(INT('Data Sheet'!$A$19)=INT('Data Sheet'!$B$15),
        --(INT('Data Sheet'!$A$15) &amp; "." &amp; BR142),
        IF(AND((--(INT('Data Sheet'!$A$15) &amp; "." &amp; BR142)&gt;=--('Data Sheet'!$A$15)), (--(INT('Data Sheet'!$A$15) &amp; "." &amp; BR142)&lt;=--('Data Sheet'!$B$15))),
            --(INT('Data Sheet'!$A$15) &amp; "." &amp; BR142),
            --(INT('Data Sheet'!$B$15) &amp; "." &amp; BR142)
        )
    ),
    IF(BQ142&lt;&gt;"",
        IF(INT('Data Sheet'!$A$15)=INT('Data Sheet'!$B$15),
            --(INT('Data Sheet'!$A$15) &amp; "." &amp; LEFT(BQ142,3)),
            IF(AND((--(INT('Data Sheet'!$A$15) &amp; "." &amp; LEFT(BQ142,3))&gt;=--('Data Sheet'!$A$15)), (--(INT('Data Sheet'!$A$15) &amp; "." &amp; LEFT(BQ142,3))&lt;=--('Data Sheet'!$B$15))),
                --(INT('Data Sheet'!$A$15) &amp; "." &amp; LEFT(BQ142,3)),
                --(INT('Data Sheet'!$B$15) &amp; "." &amp; LEFT(BQ142,3))
            )
        ),
        "OK"
    )
)</f>
        <v>OK</v>
      </c>
      <c r="Q142" s="23" t="str">
        <f>IF(BS142&lt;&gt;"",
    IF(INT('Data Sheet'!$A$19)=INT('Data Sheet'!$B$15),
        --(INT('Data Sheet'!$A$15) &amp; "." &amp; BS142),
        IF(AND((--(INT('Data Sheet'!$A$15) &amp; "." &amp; BS142)&gt;=--('Data Sheet'!$A$15)), (--(INT('Data Sheet'!$A$15) &amp; "." &amp; BS142)&lt;=--('Data Sheet'!$B$15))),
            --(INT('Data Sheet'!$A$15) &amp; "." &amp; BS142),
            --(INT('Data Sheet'!$B$15) &amp; "." &amp; BS142)
        )
    ),
    IF(BQ142&lt;&gt;"",
        IF(INT('Data Sheet'!$A$15)=INT('Data Sheet'!$B$15),
            --(INT('Data Sheet'!$A$15) &amp; "." &amp; RIGHT(BQ142,3)),
            IF(AND((--(INT('Data Sheet'!$A$15) &amp; "." &amp; RIGHT(BQ142,3))&gt;=--('Data Sheet'!$A$15)), (--(INT('Data Sheet'!$A$15) &amp; "." &amp; RIGHT(BQ142,3))&lt;=--('Data Sheet'!$B$15))),
                --(INT('Data Sheet'!$A$15) &amp; "." &amp; RIGHT(BQ142,3)),
                --(INT('Data Sheet'!$B$15) &amp; "." &amp; RIGHT(BQ142,3))
            )
        ),
        "OK"
    )
)</f>
        <v>OK</v>
      </c>
      <c r="R142" s="20"/>
      <c r="S142" s="20"/>
      <c r="T142" s="20"/>
      <c r="U142" s="20"/>
      <c r="V142" s="20"/>
      <c r="W142" s="20"/>
      <c r="X142" s="20"/>
      <c r="Y142" s="20"/>
      <c r="Z142" s="20"/>
      <c r="AA142" s="55"/>
      <c r="AB142" s="55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1"/>
      <c r="AR142" s="21"/>
      <c r="AS142" s="21"/>
      <c r="AT142" s="21"/>
      <c r="AU142" s="21"/>
      <c r="AV142" s="21"/>
      <c r="AW142" s="22"/>
      <c r="AX142" s="99"/>
      <c r="AY142" s="20"/>
      <c r="AZ142" s="20"/>
      <c r="BA142" s="22"/>
      <c r="BC142" s="80"/>
      <c r="BD142" s="80"/>
      <c r="BE142" s="80"/>
      <c r="BF142" s="80"/>
      <c r="BG142" s="2" t="str">
        <f t="shared" si="13"/>
        <v/>
      </c>
      <c r="BH142" s="78">
        <f t="shared" si="12"/>
        <v>0</v>
      </c>
    </row>
    <row r="143" spans="2:60" x14ac:dyDescent="0.2">
      <c r="B143" s="14">
        <f t="shared" si="14"/>
        <v>135</v>
      </c>
      <c r="C143" s="15" t="str">
        <f>CONCATENATE('Data Sheet'!$B$8,'Data Sheet'!$G$2)</f>
        <v>" HWDP</v>
      </c>
      <c r="D143" s="95" t="str">
        <f t="shared" si="15"/>
        <v/>
      </c>
      <c r="E143" s="15" t="str">
        <f>IF('Sum HWDP'!$D$10="TH-Hill DS-1 Vol 3 CAT 2: Clean and Visual Ends only","N/A","OK")</f>
        <v>OK</v>
      </c>
      <c r="F143" s="15" t="str">
        <f>IF('Sum HWDP'!$D$10="TH-Hill DS-1 Vol 3 CAT 2: Clean and Visual Ends only","N/A","OK")</f>
        <v>OK</v>
      </c>
      <c r="G143" s="17"/>
      <c r="H143" s="17"/>
      <c r="I143" s="17" t="s">
        <v>51</v>
      </c>
      <c r="J143" s="17" t="str">
        <f t="shared" si="11"/>
        <v>OK</v>
      </c>
      <c r="K143" s="17" t="str">
        <f t="shared" si="11"/>
        <v>OK</v>
      </c>
      <c r="L143" s="17" t="str">
        <f>IF('Data Sheet'!$B$9="NC-50","N/A","OK")</f>
        <v>OK</v>
      </c>
      <c r="M143" s="17" t="str">
        <f>IF('Data Sheet'!$B$9="NC-50","N/A","OK")</f>
        <v>OK</v>
      </c>
      <c r="N143" s="23" t="str">
        <f>IF(BO143&lt;&gt;"",
    IF(INT('Data Sheet'!$A$19)=INT('Data Sheet'!$B$19),
        --(INT('Data Sheet'!$A$19) &amp; "." &amp; BO143),
        IF(AND((--(INT('Data Sheet'!$A$19) &amp; "." &amp; BO143)&gt;=--('Data Sheet'!$A$19)), (--(INT('Data Sheet'!$A$19) &amp; "." &amp; BO143)&lt;=--('Data Sheet'!$B$19))),
            --(INT('Data Sheet'!$A$19) &amp; "." &amp; BO143),
            --(INT('Data Sheet'!$B$19) &amp; "." &amp; BO143)
        )
    ),
    IF(BN143&lt;&gt;"",
        IF(INT('Data Sheet'!$A$19)=INT('Data Sheet'!$B$19),
            --(INT('Data Sheet'!$A$19) &amp; "." &amp; LEFT(BN143,3)),
            IF(AND((--(INT('Data Sheet'!$A$19) &amp; "." &amp; LEFT(BN143,3))&gt;=--('Data Sheet'!$A$19)), (--(INT('Data Sheet'!$A$19) &amp; "." &amp; LEFT(BN143,3))&lt;=--('Data Sheet'!$B$19))),
                --(INT('Data Sheet'!$A$19) &amp; "." &amp; LEFT(BN143,3)),
                --(INT('Data Sheet'!$B$19) &amp; "." &amp; LEFT(BN143,3))
            )
        ),
        "OK"
    )
)</f>
        <v>OK</v>
      </c>
      <c r="O143" s="23" t="str">
        <f>IF(BP143&lt;&gt;"",
    IF(INT('Data Sheet'!$A$19)=INT('Data Sheet'!$B$19),
        --(INT('Data Sheet'!$A$19) &amp; "." &amp; BP143),
        IF(AND((--(INT('Data Sheet'!$A$19) &amp; "." &amp; BP143)&gt;=--('Data Sheet'!$A$19)), (--(INT('Data Sheet'!$A$19) &amp; "." &amp; BP143)&lt;=--('Data Sheet'!$B$19))),
            --(INT('Data Sheet'!$A$19) &amp; "." &amp; BP143),
            --(INT('Data Sheet'!$B$19) &amp; "." &amp; BP143)
        )
    ),
    IF(BN143&lt;&gt;"",
        IF(INT('Data Sheet'!$A$19)=INT('Data Sheet'!$B$19),
            --(INT('Data Sheet'!$A$19) &amp; "." &amp; RIGHT(BN143,3)),
            IF(AND((--(INT('Data Sheet'!$A$19) &amp; "." &amp; RIGHT(BN143,3))&gt;=--('Data Sheet'!$A$19)), (--(INT('Data Sheet'!$A$19) &amp; "." &amp; RIGHT(BN143,3))&lt;=--('Data Sheet'!$B$19))),
                --(INT('Data Sheet'!$A$19) &amp; "." &amp; RIGHT(BN143,3)),
                --(INT('Data Sheet'!$B$19) &amp; "." &amp; RIGHT(BN143,3))
            )
        ),
        "OK"
    )
)</f>
        <v>OK</v>
      </c>
      <c r="P143" s="23" t="str">
        <f>IF(BR143&lt;&gt;"",
    IF(INT('Data Sheet'!$A$19)=INT('Data Sheet'!$B$15),
        --(INT('Data Sheet'!$A$15) &amp; "." &amp; BR143),
        IF(AND((--(INT('Data Sheet'!$A$15) &amp; "." &amp; BR143)&gt;=--('Data Sheet'!$A$15)), (--(INT('Data Sheet'!$A$15) &amp; "." &amp; BR143)&lt;=--('Data Sheet'!$B$15))),
            --(INT('Data Sheet'!$A$15) &amp; "." &amp; BR143),
            --(INT('Data Sheet'!$B$15) &amp; "." &amp; BR143)
        )
    ),
    IF(BQ143&lt;&gt;"",
        IF(INT('Data Sheet'!$A$15)=INT('Data Sheet'!$B$15),
            --(INT('Data Sheet'!$A$15) &amp; "." &amp; LEFT(BQ143,3)),
            IF(AND((--(INT('Data Sheet'!$A$15) &amp; "." &amp; LEFT(BQ143,3))&gt;=--('Data Sheet'!$A$15)), (--(INT('Data Sheet'!$A$15) &amp; "." &amp; LEFT(BQ143,3))&lt;=--('Data Sheet'!$B$15))),
                --(INT('Data Sheet'!$A$15) &amp; "." &amp; LEFT(BQ143,3)),
                --(INT('Data Sheet'!$B$15) &amp; "." &amp; LEFT(BQ143,3))
            )
        ),
        "OK"
    )
)</f>
        <v>OK</v>
      </c>
      <c r="Q143" s="23" t="str">
        <f>IF(BS143&lt;&gt;"",
    IF(INT('Data Sheet'!$A$19)=INT('Data Sheet'!$B$15),
        --(INT('Data Sheet'!$A$15) &amp; "." &amp; BS143),
        IF(AND((--(INT('Data Sheet'!$A$15) &amp; "." &amp; BS143)&gt;=--('Data Sheet'!$A$15)), (--(INT('Data Sheet'!$A$15) &amp; "." &amp; BS143)&lt;=--('Data Sheet'!$B$15))),
            --(INT('Data Sheet'!$A$15) &amp; "." &amp; BS143),
            --(INT('Data Sheet'!$B$15) &amp; "." &amp; BS143)
        )
    ),
    IF(BQ143&lt;&gt;"",
        IF(INT('Data Sheet'!$A$15)=INT('Data Sheet'!$B$15),
            --(INT('Data Sheet'!$A$15) &amp; "." &amp; RIGHT(BQ143,3)),
            IF(AND((--(INT('Data Sheet'!$A$15) &amp; "." &amp; RIGHT(BQ143,3))&gt;=--('Data Sheet'!$A$15)), (--(INT('Data Sheet'!$A$15) &amp; "." &amp; RIGHT(BQ143,3))&lt;=--('Data Sheet'!$B$15))),
                --(INT('Data Sheet'!$A$15) &amp; "." &amp; RIGHT(BQ143,3)),
                --(INT('Data Sheet'!$B$15) &amp; "." &amp; RIGHT(BQ143,3))
            )
        ),
        "OK"
    )
)</f>
        <v>OK</v>
      </c>
      <c r="R143" s="20"/>
      <c r="S143" s="20"/>
      <c r="T143" s="20"/>
      <c r="U143" s="20"/>
      <c r="V143" s="20"/>
      <c r="W143" s="20"/>
      <c r="X143" s="20"/>
      <c r="Y143" s="20"/>
      <c r="Z143" s="20"/>
      <c r="AA143" s="55"/>
      <c r="AB143" s="55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1"/>
      <c r="AR143" s="21"/>
      <c r="AS143" s="21"/>
      <c r="AT143" s="21"/>
      <c r="AU143" s="21"/>
      <c r="AV143" s="21"/>
      <c r="AW143" s="22"/>
      <c r="AX143" s="99"/>
      <c r="AY143" s="20"/>
      <c r="AZ143" s="20"/>
      <c r="BA143" s="22"/>
      <c r="BC143" s="80"/>
      <c r="BD143" s="80"/>
      <c r="BE143" s="80"/>
      <c r="BF143" s="80"/>
      <c r="BG143" s="2" t="str">
        <f t="shared" si="13"/>
        <v/>
      </c>
      <c r="BH143" s="78">
        <f t="shared" si="12"/>
        <v>0</v>
      </c>
    </row>
    <row r="144" spans="2:60" x14ac:dyDescent="0.2">
      <c r="B144" s="14">
        <f t="shared" si="14"/>
        <v>136</v>
      </c>
      <c r="C144" s="15" t="str">
        <f>CONCATENATE('Data Sheet'!$B$8,'Data Sheet'!$G$2)</f>
        <v>" HWDP</v>
      </c>
      <c r="D144" s="95" t="str">
        <f t="shared" si="15"/>
        <v/>
      </c>
      <c r="E144" s="15" t="str">
        <f>IF('Sum HWDP'!$D$10="TH-Hill DS-1 Vol 3 CAT 2: Clean and Visual Ends only","N/A","OK")</f>
        <v>OK</v>
      </c>
      <c r="F144" s="15" t="str">
        <f>IF('Sum HWDP'!$D$10="TH-Hill DS-1 Vol 3 CAT 2: Clean and Visual Ends only","N/A","OK")</f>
        <v>OK</v>
      </c>
      <c r="G144" s="17"/>
      <c r="H144" s="17"/>
      <c r="I144" s="17" t="s">
        <v>51</v>
      </c>
      <c r="J144" s="17" t="str">
        <f t="shared" si="11"/>
        <v>OK</v>
      </c>
      <c r="K144" s="17" t="str">
        <f t="shared" si="11"/>
        <v>OK</v>
      </c>
      <c r="L144" s="17" t="str">
        <f>IF('Data Sheet'!$B$9="NC-50","N/A","OK")</f>
        <v>OK</v>
      </c>
      <c r="M144" s="17" t="str">
        <f>IF('Data Sheet'!$B$9="NC-50","N/A","OK")</f>
        <v>OK</v>
      </c>
      <c r="N144" s="23" t="str">
        <f>IF(BO144&lt;&gt;"",
    IF(INT('Data Sheet'!$A$19)=INT('Data Sheet'!$B$19),
        --(INT('Data Sheet'!$A$19) &amp; "." &amp; BO144),
        IF(AND((--(INT('Data Sheet'!$A$19) &amp; "." &amp; BO144)&gt;=--('Data Sheet'!$A$19)), (--(INT('Data Sheet'!$A$19) &amp; "." &amp; BO144)&lt;=--('Data Sheet'!$B$19))),
            --(INT('Data Sheet'!$A$19) &amp; "." &amp; BO144),
            --(INT('Data Sheet'!$B$19) &amp; "." &amp; BO144)
        )
    ),
    IF(BN144&lt;&gt;"",
        IF(INT('Data Sheet'!$A$19)=INT('Data Sheet'!$B$19),
            --(INT('Data Sheet'!$A$19) &amp; "." &amp; LEFT(BN144,3)),
            IF(AND((--(INT('Data Sheet'!$A$19) &amp; "." &amp; LEFT(BN144,3))&gt;=--('Data Sheet'!$A$19)), (--(INT('Data Sheet'!$A$19) &amp; "." &amp; LEFT(BN144,3))&lt;=--('Data Sheet'!$B$19))),
                --(INT('Data Sheet'!$A$19) &amp; "." &amp; LEFT(BN144,3)),
                --(INT('Data Sheet'!$B$19) &amp; "." &amp; LEFT(BN144,3))
            )
        ),
        "OK"
    )
)</f>
        <v>OK</v>
      </c>
      <c r="O144" s="23" t="str">
        <f>IF(BP144&lt;&gt;"",
    IF(INT('Data Sheet'!$A$19)=INT('Data Sheet'!$B$19),
        --(INT('Data Sheet'!$A$19) &amp; "." &amp; BP144),
        IF(AND((--(INT('Data Sheet'!$A$19) &amp; "." &amp; BP144)&gt;=--('Data Sheet'!$A$19)), (--(INT('Data Sheet'!$A$19) &amp; "." &amp; BP144)&lt;=--('Data Sheet'!$B$19))),
            --(INT('Data Sheet'!$A$19) &amp; "." &amp; BP144),
            --(INT('Data Sheet'!$B$19) &amp; "." &amp; BP144)
        )
    ),
    IF(BN144&lt;&gt;"",
        IF(INT('Data Sheet'!$A$19)=INT('Data Sheet'!$B$19),
            --(INT('Data Sheet'!$A$19) &amp; "." &amp; RIGHT(BN144,3)),
            IF(AND((--(INT('Data Sheet'!$A$19) &amp; "." &amp; RIGHT(BN144,3))&gt;=--('Data Sheet'!$A$19)), (--(INT('Data Sheet'!$A$19) &amp; "." &amp; RIGHT(BN144,3))&lt;=--('Data Sheet'!$B$19))),
                --(INT('Data Sheet'!$A$19) &amp; "." &amp; RIGHT(BN144,3)),
                --(INT('Data Sheet'!$B$19) &amp; "." &amp; RIGHT(BN144,3))
            )
        ),
        "OK"
    )
)</f>
        <v>OK</v>
      </c>
      <c r="P144" s="23" t="str">
        <f>IF(BR144&lt;&gt;"",
    IF(INT('Data Sheet'!$A$19)=INT('Data Sheet'!$B$15),
        --(INT('Data Sheet'!$A$15) &amp; "." &amp; BR144),
        IF(AND((--(INT('Data Sheet'!$A$15) &amp; "." &amp; BR144)&gt;=--('Data Sheet'!$A$15)), (--(INT('Data Sheet'!$A$15) &amp; "." &amp; BR144)&lt;=--('Data Sheet'!$B$15))),
            --(INT('Data Sheet'!$A$15) &amp; "." &amp; BR144),
            --(INT('Data Sheet'!$B$15) &amp; "." &amp; BR144)
        )
    ),
    IF(BQ144&lt;&gt;"",
        IF(INT('Data Sheet'!$A$15)=INT('Data Sheet'!$B$15),
            --(INT('Data Sheet'!$A$15) &amp; "." &amp; LEFT(BQ144,3)),
            IF(AND((--(INT('Data Sheet'!$A$15) &amp; "." &amp; LEFT(BQ144,3))&gt;=--('Data Sheet'!$A$15)), (--(INT('Data Sheet'!$A$15) &amp; "." &amp; LEFT(BQ144,3))&lt;=--('Data Sheet'!$B$15))),
                --(INT('Data Sheet'!$A$15) &amp; "." &amp; LEFT(BQ144,3)),
                --(INT('Data Sheet'!$B$15) &amp; "." &amp; LEFT(BQ144,3))
            )
        ),
        "OK"
    )
)</f>
        <v>OK</v>
      </c>
      <c r="Q144" s="23" t="str">
        <f>IF(BS144&lt;&gt;"",
    IF(INT('Data Sheet'!$A$19)=INT('Data Sheet'!$B$15),
        --(INT('Data Sheet'!$A$15) &amp; "." &amp; BS144),
        IF(AND((--(INT('Data Sheet'!$A$15) &amp; "." &amp; BS144)&gt;=--('Data Sheet'!$A$15)), (--(INT('Data Sheet'!$A$15) &amp; "." &amp; BS144)&lt;=--('Data Sheet'!$B$15))),
            --(INT('Data Sheet'!$A$15) &amp; "." &amp; BS144),
            --(INT('Data Sheet'!$B$15) &amp; "." &amp; BS144)
        )
    ),
    IF(BQ144&lt;&gt;"",
        IF(INT('Data Sheet'!$A$15)=INT('Data Sheet'!$B$15),
            --(INT('Data Sheet'!$A$15) &amp; "." &amp; RIGHT(BQ144,3)),
            IF(AND((--(INT('Data Sheet'!$A$15) &amp; "." &amp; RIGHT(BQ144,3))&gt;=--('Data Sheet'!$A$15)), (--(INT('Data Sheet'!$A$15) &amp; "." &amp; RIGHT(BQ144,3))&lt;=--('Data Sheet'!$B$15))),
                --(INT('Data Sheet'!$A$15) &amp; "." &amp; RIGHT(BQ144,3)),
                --(INT('Data Sheet'!$B$15) &amp; "." &amp; RIGHT(BQ144,3))
            )
        ),
        "OK"
    )
)</f>
        <v>OK</v>
      </c>
      <c r="R144" s="20"/>
      <c r="S144" s="20"/>
      <c r="T144" s="20"/>
      <c r="U144" s="20"/>
      <c r="V144" s="20"/>
      <c r="W144" s="20"/>
      <c r="X144" s="20"/>
      <c r="Y144" s="20"/>
      <c r="Z144" s="20"/>
      <c r="AA144" s="55"/>
      <c r="AB144" s="55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1"/>
      <c r="AR144" s="21"/>
      <c r="AS144" s="21"/>
      <c r="AT144" s="21"/>
      <c r="AU144" s="21"/>
      <c r="AV144" s="21"/>
      <c r="AW144" s="22"/>
      <c r="AX144" s="99"/>
      <c r="AY144" s="20"/>
      <c r="AZ144" s="20"/>
      <c r="BA144" s="22"/>
      <c r="BC144" s="80"/>
      <c r="BD144" s="80"/>
      <c r="BE144" s="80"/>
      <c r="BF144" s="80"/>
      <c r="BG144" s="2" t="str">
        <f t="shared" si="13"/>
        <v/>
      </c>
      <c r="BH144" s="78">
        <f t="shared" si="12"/>
        <v>0</v>
      </c>
    </row>
    <row r="145" spans="2:60" x14ac:dyDescent="0.2">
      <c r="B145" s="14">
        <f t="shared" si="14"/>
        <v>137</v>
      </c>
      <c r="C145" s="15" t="str">
        <f>CONCATENATE('Data Sheet'!$B$8,'Data Sheet'!$G$2)</f>
        <v>" HWDP</v>
      </c>
      <c r="D145" s="95" t="str">
        <f t="shared" si="15"/>
        <v/>
      </c>
      <c r="E145" s="15" t="str">
        <f>IF('Sum HWDP'!$D$10="TH-Hill DS-1 Vol 3 CAT 2: Clean and Visual Ends only","N/A","OK")</f>
        <v>OK</v>
      </c>
      <c r="F145" s="15" t="str">
        <f>IF('Sum HWDP'!$D$10="TH-Hill DS-1 Vol 3 CAT 2: Clean and Visual Ends only","N/A","OK")</f>
        <v>OK</v>
      </c>
      <c r="G145" s="17"/>
      <c r="H145" s="17"/>
      <c r="I145" s="17" t="s">
        <v>51</v>
      </c>
      <c r="J145" s="17" t="str">
        <f t="shared" si="11"/>
        <v>OK</v>
      </c>
      <c r="K145" s="17" t="str">
        <f t="shared" si="11"/>
        <v>OK</v>
      </c>
      <c r="L145" s="17" t="str">
        <f>IF('Data Sheet'!$B$9="NC-50","N/A","OK")</f>
        <v>OK</v>
      </c>
      <c r="M145" s="17" t="str">
        <f>IF('Data Sheet'!$B$9="NC-50","N/A","OK")</f>
        <v>OK</v>
      </c>
      <c r="N145" s="23" t="str">
        <f>IF(BO145&lt;&gt;"",
    IF(INT('Data Sheet'!$A$19)=INT('Data Sheet'!$B$19),
        --(INT('Data Sheet'!$A$19) &amp; "." &amp; BO145),
        IF(AND((--(INT('Data Sheet'!$A$19) &amp; "." &amp; BO145)&gt;=--('Data Sheet'!$A$19)), (--(INT('Data Sheet'!$A$19) &amp; "." &amp; BO145)&lt;=--('Data Sheet'!$B$19))),
            --(INT('Data Sheet'!$A$19) &amp; "." &amp; BO145),
            --(INT('Data Sheet'!$B$19) &amp; "." &amp; BO145)
        )
    ),
    IF(BN145&lt;&gt;"",
        IF(INT('Data Sheet'!$A$19)=INT('Data Sheet'!$B$19),
            --(INT('Data Sheet'!$A$19) &amp; "." &amp; LEFT(BN145,3)),
            IF(AND((--(INT('Data Sheet'!$A$19) &amp; "." &amp; LEFT(BN145,3))&gt;=--('Data Sheet'!$A$19)), (--(INT('Data Sheet'!$A$19) &amp; "." &amp; LEFT(BN145,3))&lt;=--('Data Sheet'!$B$19))),
                --(INT('Data Sheet'!$A$19) &amp; "." &amp; LEFT(BN145,3)),
                --(INT('Data Sheet'!$B$19) &amp; "." &amp; LEFT(BN145,3))
            )
        ),
        "OK"
    )
)</f>
        <v>OK</v>
      </c>
      <c r="O145" s="23" t="str">
        <f>IF(BP145&lt;&gt;"",
    IF(INT('Data Sheet'!$A$19)=INT('Data Sheet'!$B$19),
        --(INT('Data Sheet'!$A$19) &amp; "." &amp; BP145),
        IF(AND((--(INT('Data Sheet'!$A$19) &amp; "." &amp; BP145)&gt;=--('Data Sheet'!$A$19)), (--(INT('Data Sheet'!$A$19) &amp; "." &amp; BP145)&lt;=--('Data Sheet'!$B$19))),
            --(INT('Data Sheet'!$A$19) &amp; "." &amp; BP145),
            --(INT('Data Sheet'!$B$19) &amp; "." &amp; BP145)
        )
    ),
    IF(BN145&lt;&gt;"",
        IF(INT('Data Sheet'!$A$19)=INT('Data Sheet'!$B$19),
            --(INT('Data Sheet'!$A$19) &amp; "." &amp; RIGHT(BN145,3)),
            IF(AND((--(INT('Data Sheet'!$A$19) &amp; "." &amp; RIGHT(BN145,3))&gt;=--('Data Sheet'!$A$19)), (--(INT('Data Sheet'!$A$19) &amp; "." &amp; RIGHT(BN145,3))&lt;=--('Data Sheet'!$B$19))),
                --(INT('Data Sheet'!$A$19) &amp; "." &amp; RIGHT(BN145,3)),
                --(INT('Data Sheet'!$B$19) &amp; "." &amp; RIGHT(BN145,3))
            )
        ),
        "OK"
    )
)</f>
        <v>OK</v>
      </c>
      <c r="P145" s="23" t="str">
        <f>IF(BR145&lt;&gt;"",
    IF(INT('Data Sheet'!$A$19)=INT('Data Sheet'!$B$15),
        --(INT('Data Sheet'!$A$15) &amp; "." &amp; BR145),
        IF(AND((--(INT('Data Sheet'!$A$15) &amp; "." &amp; BR145)&gt;=--('Data Sheet'!$A$15)), (--(INT('Data Sheet'!$A$15) &amp; "." &amp; BR145)&lt;=--('Data Sheet'!$B$15))),
            --(INT('Data Sheet'!$A$15) &amp; "." &amp; BR145),
            --(INT('Data Sheet'!$B$15) &amp; "." &amp; BR145)
        )
    ),
    IF(BQ145&lt;&gt;"",
        IF(INT('Data Sheet'!$A$15)=INT('Data Sheet'!$B$15),
            --(INT('Data Sheet'!$A$15) &amp; "." &amp; LEFT(BQ145,3)),
            IF(AND((--(INT('Data Sheet'!$A$15) &amp; "." &amp; LEFT(BQ145,3))&gt;=--('Data Sheet'!$A$15)), (--(INT('Data Sheet'!$A$15) &amp; "." &amp; LEFT(BQ145,3))&lt;=--('Data Sheet'!$B$15))),
                --(INT('Data Sheet'!$A$15) &amp; "." &amp; LEFT(BQ145,3)),
                --(INT('Data Sheet'!$B$15) &amp; "." &amp; LEFT(BQ145,3))
            )
        ),
        "OK"
    )
)</f>
        <v>OK</v>
      </c>
      <c r="Q145" s="23" t="str">
        <f>IF(BS145&lt;&gt;"",
    IF(INT('Data Sheet'!$A$19)=INT('Data Sheet'!$B$15),
        --(INT('Data Sheet'!$A$15) &amp; "." &amp; BS145),
        IF(AND((--(INT('Data Sheet'!$A$15) &amp; "." &amp; BS145)&gt;=--('Data Sheet'!$A$15)), (--(INT('Data Sheet'!$A$15) &amp; "." &amp; BS145)&lt;=--('Data Sheet'!$B$15))),
            --(INT('Data Sheet'!$A$15) &amp; "." &amp; BS145),
            --(INT('Data Sheet'!$B$15) &amp; "." &amp; BS145)
        )
    ),
    IF(BQ145&lt;&gt;"",
        IF(INT('Data Sheet'!$A$15)=INT('Data Sheet'!$B$15),
            --(INT('Data Sheet'!$A$15) &amp; "." &amp; RIGHT(BQ145,3)),
            IF(AND((--(INT('Data Sheet'!$A$15) &amp; "." &amp; RIGHT(BQ145,3))&gt;=--('Data Sheet'!$A$15)), (--(INT('Data Sheet'!$A$15) &amp; "." &amp; RIGHT(BQ145,3))&lt;=--('Data Sheet'!$B$15))),
                --(INT('Data Sheet'!$A$15) &amp; "." &amp; RIGHT(BQ145,3)),
                --(INT('Data Sheet'!$B$15) &amp; "." &amp; RIGHT(BQ145,3))
            )
        ),
        "OK"
    )
)</f>
        <v>OK</v>
      </c>
      <c r="R145" s="20"/>
      <c r="S145" s="20"/>
      <c r="T145" s="20"/>
      <c r="U145" s="20"/>
      <c r="V145" s="20"/>
      <c r="W145" s="20"/>
      <c r="X145" s="20"/>
      <c r="Y145" s="20"/>
      <c r="Z145" s="20"/>
      <c r="AA145" s="55"/>
      <c r="AB145" s="55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1"/>
      <c r="AR145" s="21"/>
      <c r="AS145" s="21"/>
      <c r="AT145" s="21"/>
      <c r="AU145" s="21"/>
      <c r="AV145" s="21"/>
      <c r="AW145" s="22"/>
      <c r="AX145" s="99"/>
      <c r="AY145" s="20"/>
      <c r="AZ145" s="20"/>
      <c r="BA145" s="22"/>
      <c r="BC145" s="80"/>
      <c r="BD145" s="80"/>
      <c r="BE145" s="80"/>
      <c r="BF145" s="80"/>
      <c r="BG145" s="2" t="str">
        <f t="shared" si="13"/>
        <v/>
      </c>
      <c r="BH145" s="78">
        <f t="shared" si="12"/>
        <v>0</v>
      </c>
    </row>
    <row r="146" spans="2:60" x14ac:dyDescent="0.2">
      <c r="B146" s="14">
        <f t="shared" si="14"/>
        <v>138</v>
      </c>
      <c r="C146" s="15" t="str">
        <f>CONCATENATE('Data Sheet'!$B$8,'Data Sheet'!$G$2)</f>
        <v>" HWDP</v>
      </c>
      <c r="D146" s="95" t="str">
        <f t="shared" si="15"/>
        <v/>
      </c>
      <c r="E146" s="15" t="str">
        <f>IF('Sum HWDP'!$D$10="TH-Hill DS-1 Vol 3 CAT 2: Clean and Visual Ends only","N/A","OK")</f>
        <v>OK</v>
      </c>
      <c r="F146" s="15" t="str">
        <f>IF('Sum HWDP'!$D$10="TH-Hill DS-1 Vol 3 CAT 2: Clean and Visual Ends only","N/A","OK")</f>
        <v>OK</v>
      </c>
      <c r="G146" s="17"/>
      <c r="H146" s="17"/>
      <c r="I146" s="17" t="s">
        <v>51</v>
      </c>
      <c r="J146" s="17" t="str">
        <f t="shared" si="11"/>
        <v>OK</v>
      </c>
      <c r="K146" s="17" t="str">
        <f t="shared" si="11"/>
        <v>OK</v>
      </c>
      <c r="L146" s="17" t="str">
        <f>IF('Data Sheet'!$B$9="NC-50","N/A","OK")</f>
        <v>OK</v>
      </c>
      <c r="M146" s="17" t="str">
        <f>IF('Data Sheet'!$B$9="NC-50","N/A","OK")</f>
        <v>OK</v>
      </c>
      <c r="N146" s="23" t="str">
        <f>IF(BO146&lt;&gt;"",
    IF(INT('Data Sheet'!$A$19)=INT('Data Sheet'!$B$19),
        --(INT('Data Sheet'!$A$19) &amp; "." &amp; BO146),
        IF(AND((--(INT('Data Sheet'!$A$19) &amp; "." &amp; BO146)&gt;=--('Data Sheet'!$A$19)), (--(INT('Data Sheet'!$A$19) &amp; "." &amp; BO146)&lt;=--('Data Sheet'!$B$19))),
            --(INT('Data Sheet'!$A$19) &amp; "." &amp; BO146),
            --(INT('Data Sheet'!$B$19) &amp; "." &amp; BO146)
        )
    ),
    IF(BN146&lt;&gt;"",
        IF(INT('Data Sheet'!$A$19)=INT('Data Sheet'!$B$19),
            --(INT('Data Sheet'!$A$19) &amp; "." &amp; LEFT(BN146,3)),
            IF(AND((--(INT('Data Sheet'!$A$19) &amp; "." &amp; LEFT(BN146,3))&gt;=--('Data Sheet'!$A$19)), (--(INT('Data Sheet'!$A$19) &amp; "." &amp; LEFT(BN146,3))&lt;=--('Data Sheet'!$B$19))),
                --(INT('Data Sheet'!$A$19) &amp; "." &amp; LEFT(BN146,3)),
                --(INT('Data Sheet'!$B$19) &amp; "." &amp; LEFT(BN146,3))
            )
        ),
        "OK"
    )
)</f>
        <v>OK</v>
      </c>
      <c r="O146" s="23" t="str">
        <f>IF(BP146&lt;&gt;"",
    IF(INT('Data Sheet'!$A$19)=INT('Data Sheet'!$B$19),
        --(INT('Data Sheet'!$A$19) &amp; "." &amp; BP146),
        IF(AND((--(INT('Data Sheet'!$A$19) &amp; "." &amp; BP146)&gt;=--('Data Sheet'!$A$19)), (--(INT('Data Sheet'!$A$19) &amp; "." &amp; BP146)&lt;=--('Data Sheet'!$B$19))),
            --(INT('Data Sheet'!$A$19) &amp; "." &amp; BP146),
            --(INT('Data Sheet'!$B$19) &amp; "." &amp; BP146)
        )
    ),
    IF(BN146&lt;&gt;"",
        IF(INT('Data Sheet'!$A$19)=INT('Data Sheet'!$B$19),
            --(INT('Data Sheet'!$A$19) &amp; "." &amp; RIGHT(BN146,3)),
            IF(AND((--(INT('Data Sheet'!$A$19) &amp; "." &amp; RIGHT(BN146,3))&gt;=--('Data Sheet'!$A$19)), (--(INT('Data Sheet'!$A$19) &amp; "." &amp; RIGHT(BN146,3))&lt;=--('Data Sheet'!$B$19))),
                --(INT('Data Sheet'!$A$19) &amp; "." &amp; RIGHT(BN146,3)),
                --(INT('Data Sheet'!$B$19) &amp; "." &amp; RIGHT(BN146,3))
            )
        ),
        "OK"
    )
)</f>
        <v>OK</v>
      </c>
      <c r="P146" s="23" t="str">
        <f>IF(BR146&lt;&gt;"",
    IF(INT('Data Sheet'!$A$19)=INT('Data Sheet'!$B$15),
        --(INT('Data Sheet'!$A$15) &amp; "." &amp; BR146),
        IF(AND((--(INT('Data Sheet'!$A$15) &amp; "." &amp; BR146)&gt;=--('Data Sheet'!$A$15)), (--(INT('Data Sheet'!$A$15) &amp; "." &amp; BR146)&lt;=--('Data Sheet'!$B$15))),
            --(INT('Data Sheet'!$A$15) &amp; "." &amp; BR146),
            --(INT('Data Sheet'!$B$15) &amp; "." &amp; BR146)
        )
    ),
    IF(BQ146&lt;&gt;"",
        IF(INT('Data Sheet'!$A$15)=INT('Data Sheet'!$B$15),
            --(INT('Data Sheet'!$A$15) &amp; "." &amp; LEFT(BQ146,3)),
            IF(AND((--(INT('Data Sheet'!$A$15) &amp; "." &amp; LEFT(BQ146,3))&gt;=--('Data Sheet'!$A$15)), (--(INT('Data Sheet'!$A$15) &amp; "." &amp; LEFT(BQ146,3))&lt;=--('Data Sheet'!$B$15))),
                --(INT('Data Sheet'!$A$15) &amp; "." &amp; LEFT(BQ146,3)),
                --(INT('Data Sheet'!$B$15) &amp; "." &amp; LEFT(BQ146,3))
            )
        ),
        "OK"
    )
)</f>
        <v>OK</v>
      </c>
      <c r="Q146" s="23" t="str">
        <f>IF(BS146&lt;&gt;"",
    IF(INT('Data Sheet'!$A$19)=INT('Data Sheet'!$B$15),
        --(INT('Data Sheet'!$A$15) &amp; "." &amp; BS146),
        IF(AND((--(INT('Data Sheet'!$A$15) &amp; "." &amp; BS146)&gt;=--('Data Sheet'!$A$15)), (--(INT('Data Sheet'!$A$15) &amp; "." &amp; BS146)&lt;=--('Data Sheet'!$B$15))),
            --(INT('Data Sheet'!$A$15) &amp; "." &amp; BS146),
            --(INT('Data Sheet'!$B$15) &amp; "." &amp; BS146)
        )
    ),
    IF(BQ146&lt;&gt;"",
        IF(INT('Data Sheet'!$A$15)=INT('Data Sheet'!$B$15),
            --(INT('Data Sheet'!$A$15) &amp; "." &amp; RIGHT(BQ146,3)),
            IF(AND((--(INT('Data Sheet'!$A$15) &amp; "." &amp; RIGHT(BQ146,3))&gt;=--('Data Sheet'!$A$15)), (--(INT('Data Sheet'!$A$15) &amp; "." &amp; RIGHT(BQ146,3))&lt;=--('Data Sheet'!$B$15))),
                --(INT('Data Sheet'!$A$15) &amp; "." &amp; RIGHT(BQ146,3)),
                --(INT('Data Sheet'!$B$15) &amp; "." &amp; RIGHT(BQ146,3))
            )
        ),
        "OK"
    )
)</f>
        <v>OK</v>
      </c>
      <c r="R146" s="20"/>
      <c r="S146" s="20"/>
      <c r="T146" s="20"/>
      <c r="U146" s="20"/>
      <c r="V146" s="20"/>
      <c r="W146" s="20"/>
      <c r="X146" s="20"/>
      <c r="Y146" s="20"/>
      <c r="Z146" s="20"/>
      <c r="AA146" s="55"/>
      <c r="AB146" s="55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1"/>
      <c r="AR146" s="21"/>
      <c r="AS146" s="21"/>
      <c r="AT146" s="21"/>
      <c r="AU146" s="21"/>
      <c r="AV146" s="21"/>
      <c r="AW146" s="22"/>
      <c r="AX146" s="99"/>
      <c r="AY146" s="20"/>
      <c r="AZ146" s="20"/>
      <c r="BA146" s="22"/>
      <c r="BC146" s="80"/>
      <c r="BD146" s="80"/>
      <c r="BE146" s="80"/>
      <c r="BF146" s="80"/>
      <c r="BG146" s="2" t="str">
        <f t="shared" si="13"/>
        <v/>
      </c>
      <c r="BH146" s="78">
        <f t="shared" si="12"/>
        <v>0</v>
      </c>
    </row>
    <row r="147" spans="2:60" x14ac:dyDescent="0.2">
      <c r="B147" s="14">
        <f t="shared" si="14"/>
        <v>139</v>
      </c>
      <c r="C147" s="15" t="str">
        <f>CONCATENATE('Data Sheet'!$B$8,'Data Sheet'!$G$2)</f>
        <v>" HWDP</v>
      </c>
      <c r="D147" s="95" t="str">
        <f t="shared" si="15"/>
        <v/>
      </c>
      <c r="E147" s="15" t="str">
        <f>IF('Sum HWDP'!$D$10="TH-Hill DS-1 Vol 3 CAT 2: Clean and Visual Ends only","N/A","OK")</f>
        <v>OK</v>
      </c>
      <c r="F147" s="15" t="str">
        <f>IF('Sum HWDP'!$D$10="TH-Hill DS-1 Vol 3 CAT 2: Clean and Visual Ends only","N/A","OK")</f>
        <v>OK</v>
      </c>
      <c r="G147" s="17"/>
      <c r="H147" s="17"/>
      <c r="I147" s="17" t="s">
        <v>51</v>
      </c>
      <c r="J147" s="17" t="str">
        <f t="shared" si="11"/>
        <v>OK</v>
      </c>
      <c r="K147" s="17" t="str">
        <f t="shared" si="11"/>
        <v>OK</v>
      </c>
      <c r="L147" s="17" t="str">
        <f>IF('Data Sheet'!$B$9="NC-50","N/A","OK")</f>
        <v>OK</v>
      </c>
      <c r="M147" s="17" t="str">
        <f>IF('Data Sheet'!$B$9="NC-50","N/A","OK")</f>
        <v>OK</v>
      </c>
      <c r="N147" s="23" t="str">
        <f>IF(BO147&lt;&gt;"",
    IF(INT('Data Sheet'!$A$19)=INT('Data Sheet'!$B$19),
        --(INT('Data Sheet'!$A$19) &amp; "." &amp; BO147),
        IF(AND((--(INT('Data Sheet'!$A$19) &amp; "." &amp; BO147)&gt;=--('Data Sheet'!$A$19)), (--(INT('Data Sheet'!$A$19) &amp; "." &amp; BO147)&lt;=--('Data Sheet'!$B$19))),
            --(INT('Data Sheet'!$A$19) &amp; "." &amp; BO147),
            --(INT('Data Sheet'!$B$19) &amp; "." &amp; BO147)
        )
    ),
    IF(BN147&lt;&gt;"",
        IF(INT('Data Sheet'!$A$19)=INT('Data Sheet'!$B$19),
            --(INT('Data Sheet'!$A$19) &amp; "." &amp; LEFT(BN147,3)),
            IF(AND((--(INT('Data Sheet'!$A$19) &amp; "." &amp; LEFT(BN147,3))&gt;=--('Data Sheet'!$A$19)), (--(INT('Data Sheet'!$A$19) &amp; "." &amp; LEFT(BN147,3))&lt;=--('Data Sheet'!$B$19))),
                --(INT('Data Sheet'!$A$19) &amp; "." &amp; LEFT(BN147,3)),
                --(INT('Data Sheet'!$B$19) &amp; "." &amp; LEFT(BN147,3))
            )
        ),
        "OK"
    )
)</f>
        <v>OK</v>
      </c>
      <c r="O147" s="23" t="str">
        <f>IF(BP147&lt;&gt;"",
    IF(INT('Data Sheet'!$A$19)=INT('Data Sheet'!$B$19),
        --(INT('Data Sheet'!$A$19) &amp; "." &amp; BP147),
        IF(AND((--(INT('Data Sheet'!$A$19) &amp; "." &amp; BP147)&gt;=--('Data Sheet'!$A$19)), (--(INT('Data Sheet'!$A$19) &amp; "." &amp; BP147)&lt;=--('Data Sheet'!$B$19))),
            --(INT('Data Sheet'!$A$19) &amp; "." &amp; BP147),
            --(INT('Data Sheet'!$B$19) &amp; "." &amp; BP147)
        )
    ),
    IF(BN147&lt;&gt;"",
        IF(INT('Data Sheet'!$A$19)=INT('Data Sheet'!$B$19),
            --(INT('Data Sheet'!$A$19) &amp; "." &amp; RIGHT(BN147,3)),
            IF(AND((--(INT('Data Sheet'!$A$19) &amp; "." &amp; RIGHT(BN147,3))&gt;=--('Data Sheet'!$A$19)), (--(INT('Data Sheet'!$A$19) &amp; "." &amp; RIGHT(BN147,3))&lt;=--('Data Sheet'!$B$19))),
                --(INT('Data Sheet'!$A$19) &amp; "." &amp; RIGHT(BN147,3)),
                --(INT('Data Sheet'!$B$19) &amp; "." &amp; RIGHT(BN147,3))
            )
        ),
        "OK"
    )
)</f>
        <v>OK</v>
      </c>
      <c r="P147" s="23" t="str">
        <f>IF(BR147&lt;&gt;"",
    IF(INT('Data Sheet'!$A$19)=INT('Data Sheet'!$B$15),
        --(INT('Data Sheet'!$A$15) &amp; "." &amp; BR147),
        IF(AND((--(INT('Data Sheet'!$A$15) &amp; "." &amp; BR147)&gt;=--('Data Sheet'!$A$15)), (--(INT('Data Sheet'!$A$15) &amp; "." &amp; BR147)&lt;=--('Data Sheet'!$B$15))),
            --(INT('Data Sheet'!$A$15) &amp; "." &amp; BR147),
            --(INT('Data Sheet'!$B$15) &amp; "." &amp; BR147)
        )
    ),
    IF(BQ147&lt;&gt;"",
        IF(INT('Data Sheet'!$A$15)=INT('Data Sheet'!$B$15),
            --(INT('Data Sheet'!$A$15) &amp; "." &amp; LEFT(BQ147,3)),
            IF(AND((--(INT('Data Sheet'!$A$15) &amp; "." &amp; LEFT(BQ147,3))&gt;=--('Data Sheet'!$A$15)), (--(INT('Data Sheet'!$A$15) &amp; "." &amp; LEFT(BQ147,3))&lt;=--('Data Sheet'!$B$15))),
                --(INT('Data Sheet'!$A$15) &amp; "." &amp; LEFT(BQ147,3)),
                --(INT('Data Sheet'!$B$15) &amp; "." &amp; LEFT(BQ147,3))
            )
        ),
        "OK"
    )
)</f>
        <v>OK</v>
      </c>
      <c r="Q147" s="23" t="str">
        <f>IF(BS147&lt;&gt;"",
    IF(INT('Data Sheet'!$A$19)=INT('Data Sheet'!$B$15),
        --(INT('Data Sheet'!$A$15) &amp; "." &amp; BS147),
        IF(AND((--(INT('Data Sheet'!$A$15) &amp; "." &amp; BS147)&gt;=--('Data Sheet'!$A$15)), (--(INT('Data Sheet'!$A$15) &amp; "." &amp; BS147)&lt;=--('Data Sheet'!$B$15))),
            --(INT('Data Sheet'!$A$15) &amp; "." &amp; BS147),
            --(INT('Data Sheet'!$B$15) &amp; "." &amp; BS147)
        )
    ),
    IF(BQ147&lt;&gt;"",
        IF(INT('Data Sheet'!$A$15)=INT('Data Sheet'!$B$15),
            --(INT('Data Sheet'!$A$15) &amp; "." &amp; RIGHT(BQ147,3)),
            IF(AND((--(INT('Data Sheet'!$A$15) &amp; "." &amp; RIGHT(BQ147,3))&gt;=--('Data Sheet'!$A$15)), (--(INT('Data Sheet'!$A$15) &amp; "." &amp; RIGHT(BQ147,3))&lt;=--('Data Sheet'!$B$15))),
                --(INT('Data Sheet'!$A$15) &amp; "." &amp; RIGHT(BQ147,3)),
                --(INT('Data Sheet'!$B$15) &amp; "." &amp; RIGHT(BQ147,3))
            )
        ),
        "OK"
    )
)</f>
        <v>OK</v>
      </c>
      <c r="R147" s="20"/>
      <c r="S147" s="20"/>
      <c r="T147" s="20"/>
      <c r="U147" s="20"/>
      <c r="V147" s="20"/>
      <c r="W147" s="20"/>
      <c r="X147" s="20"/>
      <c r="Y147" s="20"/>
      <c r="Z147" s="20"/>
      <c r="AA147" s="55"/>
      <c r="AB147" s="55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1"/>
      <c r="AR147" s="21"/>
      <c r="AS147" s="21"/>
      <c r="AT147" s="21"/>
      <c r="AU147" s="21"/>
      <c r="AV147" s="21"/>
      <c r="AW147" s="22"/>
      <c r="AX147" s="99"/>
      <c r="AY147" s="20"/>
      <c r="AZ147" s="20"/>
      <c r="BA147" s="22"/>
      <c r="BC147" s="80"/>
      <c r="BD147" s="80"/>
      <c r="BE147" s="80"/>
      <c r="BF147" s="80"/>
      <c r="BG147" s="2" t="str">
        <f t="shared" si="13"/>
        <v/>
      </c>
      <c r="BH147" s="78">
        <f t="shared" si="12"/>
        <v>0</v>
      </c>
    </row>
    <row r="148" spans="2:60" x14ac:dyDescent="0.2">
      <c r="B148" s="14">
        <f t="shared" si="14"/>
        <v>140</v>
      </c>
      <c r="C148" s="15" t="str">
        <f>CONCATENATE('Data Sheet'!$B$8,'Data Sheet'!$G$2)</f>
        <v>" HWDP</v>
      </c>
      <c r="D148" s="95" t="str">
        <f t="shared" si="15"/>
        <v/>
      </c>
      <c r="E148" s="15" t="str">
        <f>IF('Sum HWDP'!$D$10="TH-Hill DS-1 Vol 3 CAT 2: Clean and Visual Ends only","N/A","OK")</f>
        <v>OK</v>
      </c>
      <c r="F148" s="15" t="str">
        <f>IF('Sum HWDP'!$D$10="TH-Hill DS-1 Vol 3 CAT 2: Clean and Visual Ends only","N/A","OK")</f>
        <v>OK</v>
      </c>
      <c r="G148" s="17"/>
      <c r="H148" s="17"/>
      <c r="I148" s="17" t="s">
        <v>51</v>
      </c>
      <c r="J148" s="17" t="str">
        <f t="shared" si="11"/>
        <v>OK</v>
      </c>
      <c r="K148" s="17" t="str">
        <f t="shared" si="11"/>
        <v>OK</v>
      </c>
      <c r="L148" s="17" t="str">
        <f>IF('Data Sheet'!$B$9="NC-50","N/A","OK")</f>
        <v>OK</v>
      </c>
      <c r="M148" s="17" t="str">
        <f>IF('Data Sheet'!$B$9="NC-50","N/A","OK")</f>
        <v>OK</v>
      </c>
      <c r="N148" s="23" t="str">
        <f>IF(BO148&lt;&gt;"",
    IF(INT('Data Sheet'!$A$19)=INT('Data Sheet'!$B$19),
        --(INT('Data Sheet'!$A$19) &amp; "." &amp; BO148),
        IF(AND((--(INT('Data Sheet'!$A$19) &amp; "." &amp; BO148)&gt;=--('Data Sheet'!$A$19)), (--(INT('Data Sheet'!$A$19) &amp; "." &amp; BO148)&lt;=--('Data Sheet'!$B$19))),
            --(INT('Data Sheet'!$A$19) &amp; "." &amp; BO148),
            --(INT('Data Sheet'!$B$19) &amp; "." &amp; BO148)
        )
    ),
    IF(BN148&lt;&gt;"",
        IF(INT('Data Sheet'!$A$19)=INT('Data Sheet'!$B$19),
            --(INT('Data Sheet'!$A$19) &amp; "." &amp; LEFT(BN148,3)),
            IF(AND((--(INT('Data Sheet'!$A$19) &amp; "." &amp; LEFT(BN148,3))&gt;=--('Data Sheet'!$A$19)), (--(INT('Data Sheet'!$A$19) &amp; "." &amp; LEFT(BN148,3))&lt;=--('Data Sheet'!$B$19))),
                --(INT('Data Sheet'!$A$19) &amp; "." &amp; LEFT(BN148,3)),
                --(INT('Data Sheet'!$B$19) &amp; "." &amp; LEFT(BN148,3))
            )
        ),
        "OK"
    )
)</f>
        <v>OK</v>
      </c>
      <c r="O148" s="23" t="str">
        <f>IF(BP148&lt;&gt;"",
    IF(INT('Data Sheet'!$A$19)=INT('Data Sheet'!$B$19),
        --(INT('Data Sheet'!$A$19) &amp; "." &amp; BP148),
        IF(AND((--(INT('Data Sheet'!$A$19) &amp; "." &amp; BP148)&gt;=--('Data Sheet'!$A$19)), (--(INT('Data Sheet'!$A$19) &amp; "." &amp; BP148)&lt;=--('Data Sheet'!$B$19))),
            --(INT('Data Sheet'!$A$19) &amp; "." &amp; BP148),
            --(INT('Data Sheet'!$B$19) &amp; "." &amp; BP148)
        )
    ),
    IF(BN148&lt;&gt;"",
        IF(INT('Data Sheet'!$A$19)=INT('Data Sheet'!$B$19),
            --(INT('Data Sheet'!$A$19) &amp; "." &amp; RIGHT(BN148,3)),
            IF(AND((--(INT('Data Sheet'!$A$19) &amp; "." &amp; RIGHT(BN148,3))&gt;=--('Data Sheet'!$A$19)), (--(INT('Data Sheet'!$A$19) &amp; "." &amp; RIGHT(BN148,3))&lt;=--('Data Sheet'!$B$19))),
                --(INT('Data Sheet'!$A$19) &amp; "." &amp; RIGHT(BN148,3)),
                --(INT('Data Sheet'!$B$19) &amp; "." &amp; RIGHT(BN148,3))
            )
        ),
        "OK"
    )
)</f>
        <v>OK</v>
      </c>
      <c r="P148" s="23" t="str">
        <f>IF(BR148&lt;&gt;"",
    IF(INT('Data Sheet'!$A$19)=INT('Data Sheet'!$B$15),
        --(INT('Data Sheet'!$A$15) &amp; "." &amp; BR148),
        IF(AND((--(INT('Data Sheet'!$A$15) &amp; "." &amp; BR148)&gt;=--('Data Sheet'!$A$15)), (--(INT('Data Sheet'!$A$15) &amp; "." &amp; BR148)&lt;=--('Data Sheet'!$B$15))),
            --(INT('Data Sheet'!$A$15) &amp; "." &amp; BR148),
            --(INT('Data Sheet'!$B$15) &amp; "." &amp; BR148)
        )
    ),
    IF(BQ148&lt;&gt;"",
        IF(INT('Data Sheet'!$A$15)=INT('Data Sheet'!$B$15),
            --(INT('Data Sheet'!$A$15) &amp; "." &amp; LEFT(BQ148,3)),
            IF(AND((--(INT('Data Sheet'!$A$15) &amp; "." &amp; LEFT(BQ148,3))&gt;=--('Data Sheet'!$A$15)), (--(INT('Data Sheet'!$A$15) &amp; "." &amp; LEFT(BQ148,3))&lt;=--('Data Sheet'!$B$15))),
                --(INT('Data Sheet'!$A$15) &amp; "." &amp; LEFT(BQ148,3)),
                --(INT('Data Sheet'!$B$15) &amp; "." &amp; LEFT(BQ148,3))
            )
        ),
        "OK"
    )
)</f>
        <v>OK</v>
      </c>
      <c r="Q148" s="23" t="str">
        <f>IF(BS148&lt;&gt;"",
    IF(INT('Data Sheet'!$A$19)=INT('Data Sheet'!$B$15),
        --(INT('Data Sheet'!$A$15) &amp; "." &amp; BS148),
        IF(AND((--(INT('Data Sheet'!$A$15) &amp; "." &amp; BS148)&gt;=--('Data Sheet'!$A$15)), (--(INT('Data Sheet'!$A$15) &amp; "." &amp; BS148)&lt;=--('Data Sheet'!$B$15))),
            --(INT('Data Sheet'!$A$15) &amp; "." &amp; BS148),
            --(INT('Data Sheet'!$B$15) &amp; "." &amp; BS148)
        )
    ),
    IF(BQ148&lt;&gt;"",
        IF(INT('Data Sheet'!$A$15)=INT('Data Sheet'!$B$15),
            --(INT('Data Sheet'!$A$15) &amp; "." &amp; RIGHT(BQ148,3)),
            IF(AND((--(INT('Data Sheet'!$A$15) &amp; "." &amp; RIGHT(BQ148,3))&gt;=--('Data Sheet'!$A$15)), (--(INT('Data Sheet'!$A$15) &amp; "." &amp; RIGHT(BQ148,3))&lt;=--('Data Sheet'!$B$15))),
                --(INT('Data Sheet'!$A$15) &amp; "." &amp; RIGHT(BQ148,3)),
                --(INT('Data Sheet'!$B$15) &amp; "." &amp; RIGHT(BQ148,3))
            )
        ),
        "OK"
    )
)</f>
        <v>OK</v>
      </c>
      <c r="R148" s="20"/>
      <c r="S148" s="20"/>
      <c r="T148" s="20"/>
      <c r="U148" s="20"/>
      <c r="V148" s="20"/>
      <c r="W148" s="20"/>
      <c r="X148" s="20"/>
      <c r="Y148" s="20"/>
      <c r="Z148" s="20"/>
      <c r="AA148" s="55"/>
      <c r="AB148" s="55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1"/>
      <c r="AR148" s="21"/>
      <c r="AS148" s="21"/>
      <c r="AT148" s="21"/>
      <c r="AU148" s="21"/>
      <c r="AV148" s="21"/>
      <c r="AW148" s="22"/>
      <c r="AX148" s="99"/>
      <c r="AY148" s="20"/>
      <c r="AZ148" s="20"/>
      <c r="BA148" s="22"/>
      <c r="BC148" s="80"/>
      <c r="BD148" s="80"/>
      <c r="BE148" s="80"/>
      <c r="BF148" s="80"/>
      <c r="BG148" s="2" t="str">
        <f t="shared" si="13"/>
        <v/>
      </c>
      <c r="BH148" s="78">
        <f t="shared" si="12"/>
        <v>0</v>
      </c>
    </row>
    <row r="149" spans="2:60" x14ac:dyDescent="0.2">
      <c r="B149" s="14">
        <f t="shared" si="14"/>
        <v>141</v>
      </c>
      <c r="C149" s="15" t="str">
        <f>CONCATENATE('Data Sheet'!$B$8,'Data Sheet'!$G$2)</f>
        <v>" HWDP</v>
      </c>
      <c r="D149" s="95" t="str">
        <f t="shared" si="15"/>
        <v/>
      </c>
      <c r="E149" s="15" t="str">
        <f>IF('Sum HWDP'!$D$10="TH-Hill DS-1 Vol 3 CAT 2: Clean and Visual Ends only","N/A","OK")</f>
        <v>OK</v>
      </c>
      <c r="F149" s="15" t="str">
        <f>IF('Sum HWDP'!$D$10="TH-Hill DS-1 Vol 3 CAT 2: Clean and Visual Ends only","N/A","OK")</f>
        <v>OK</v>
      </c>
      <c r="G149" s="17"/>
      <c r="H149" s="17"/>
      <c r="I149" s="17" t="s">
        <v>51</v>
      </c>
      <c r="J149" s="17" t="str">
        <f t="shared" si="11"/>
        <v>OK</v>
      </c>
      <c r="K149" s="17" t="str">
        <f t="shared" si="11"/>
        <v>OK</v>
      </c>
      <c r="L149" s="17" t="str">
        <f>IF('Data Sheet'!$B$9="NC-50","N/A","OK")</f>
        <v>OK</v>
      </c>
      <c r="M149" s="17" t="str">
        <f>IF('Data Sheet'!$B$9="NC-50","N/A","OK")</f>
        <v>OK</v>
      </c>
      <c r="N149" s="23" t="str">
        <f>IF(BO149&lt;&gt;"",
    IF(INT('Data Sheet'!$A$19)=INT('Data Sheet'!$B$19),
        --(INT('Data Sheet'!$A$19) &amp; "." &amp; BO149),
        IF(AND((--(INT('Data Sheet'!$A$19) &amp; "." &amp; BO149)&gt;=--('Data Sheet'!$A$19)), (--(INT('Data Sheet'!$A$19) &amp; "." &amp; BO149)&lt;=--('Data Sheet'!$B$19))),
            --(INT('Data Sheet'!$A$19) &amp; "." &amp; BO149),
            --(INT('Data Sheet'!$B$19) &amp; "." &amp; BO149)
        )
    ),
    IF(BN149&lt;&gt;"",
        IF(INT('Data Sheet'!$A$19)=INT('Data Sheet'!$B$19),
            --(INT('Data Sheet'!$A$19) &amp; "." &amp; LEFT(BN149,3)),
            IF(AND((--(INT('Data Sheet'!$A$19) &amp; "." &amp; LEFT(BN149,3))&gt;=--('Data Sheet'!$A$19)), (--(INT('Data Sheet'!$A$19) &amp; "." &amp; LEFT(BN149,3))&lt;=--('Data Sheet'!$B$19))),
                --(INT('Data Sheet'!$A$19) &amp; "." &amp; LEFT(BN149,3)),
                --(INT('Data Sheet'!$B$19) &amp; "." &amp; LEFT(BN149,3))
            )
        ),
        "OK"
    )
)</f>
        <v>OK</v>
      </c>
      <c r="O149" s="23" t="str">
        <f>IF(BP149&lt;&gt;"",
    IF(INT('Data Sheet'!$A$19)=INT('Data Sheet'!$B$19),
        --(INT('Data Sheet'!$A$19) &amp; "." &amp; BP149),
        IF(AND((--(INT('Data Sheet'!$A$19) &amp; "." &amp; BP149)&gt;=--('Data Sheet'!$A$19)), (--(INT('Data Sheet'!$A$19) &amp; "." &amp; BP149)&lt;=--('Data Sheet'!$B$19))),
            --(INT('Data Sheet'!$A$19) &amp; "." &amp; BP149),
            --(INT('Data Sheet'!$B$19) &amp; "." &amp; BP149)
        )
    ),
    IF(BN149&lt;&gt;"",
        IF(INT('Data Sheet'!$A$19)=INT('Data Sheet'!$B$19),
            --(INT('Data Sheet'!$A$19) &amp; "." &amp; RIGHT(BN149,3)),
            IF(AND((--(INT('Data Sheet'!$A$19) &amp; "." &amp; RIGHT(BN149,3))&gt;=--('Data Sheet'!$A$19)), (--(INT('Data Sheet'!$A$19) &amp; "." &amp; RIGHT(BN149,3))&lt;=--('Data Sheet'!$B$19))),
                --(INT('Data Sheet'!$A$19) &amp; "." &amp; RIGHT(BN149,3)),
                --(INT('Data Sheet'!$B$19) &amp; "." &amp; RIGHT(BN149,3))
            )
        ),
        "OK"
    )
)</f>
        <v>OK</v>
      </c>
      <c r="P149" s="23" t="str">
        <f>IF(BR149&lt;&gt;"",
    IF(INT('Data Sheet'!$A$19)=INT('Data Sheet'!$B$15),
        --(INT('Data Sheet'!$A$15) &amp; "." &amp; BR149),
        IF(AND((--(INT('Data Sheet'!$A$15) &amp; "." &amp; BR149)&gt;=--('Data Sheet'!$A$15)), (--(INT('Data Sheet'!$A$15) &amp; "." &amp; BR149)&lt;=--('Data Sheet'!$B$15))),
            --(INT('Data Sheet'!$A$15) &amp; "." &amp; BR149),
            --(INT('Data Sheet'!$B$15) &amp; "." &amp; BR149)
        )
    ),
    IF(BQ149&lt;&gt;"",
        IF(INT('Data Sheet'!$A$15)=INT('Data Sheet'!$B$15),
            --(INT('Data Sheet'!$A$15) &amp; "." &amp; LEFT(BQ149,3)),
            IF(AND((--(INT('Data Sheet'!$A$15) &amp; "." &amp; LEFT(BQ149,3))&gt;=--('Data Sheet'!$A$15)), (--(INT('Data Sheet'!$A$15) &amp; "." &amp; LEFT(BQ149,3))&lt;=--('Data Sheet'!$B$15))),
                --(INT('Data Sheet'!$A$15) &amp; "." &amp; LEFT(BQ149,3)),
                --(INT('Data Sheet'!$B$15) &amp; "." &amp; LEFT(BQ149,3))
            )
        ),
        "OK"
    )
)</f>
        <v>OK</v>
      </c>
      <c r="Q149" s="23" t="str">
        <f>IF(BS149&lt;&gt;"",
    IF(INT('Data Sheet'!$A$19)=INT('Data Sheet'!$B$15),
        --(INT('Data Sheet'!$A$15) &amp; "." &amp; BS149),
        IF(AND((--(INT('Data Sheet'!$A$15) &amp; "." &amp; BS149)&gt;=--('Data Sheet'!$A$15)), (--(INT('Data Sheet'!$A$15) &amp; "." &amp; BS149)&lt;=--('Data Sheet'!$B$15))),
            --(INT('Data Sheet'!$A$15) &amp; "." &amp; BS149),
            --(INT('Data Sheet'!$B$15) &amp; "." &amp; BS149)
        )
    ),
    IF(BQ149&lt;&gt;"",
        IF(INT('Data Sheet'!$A$15)=INT('Data Sheet'!$B$15),
            --(INT('Data Sheet'!$A$15) &amp; "." &amp; RIGHT(BQ149,3)),
            IF(AND((--(INT('Data Sheet'!$A$15) &amp; "." &amp; RIGHT(BQ149,3))&gt;=--('Data Sheet'!$A$15)), (--(INT('Data Sheet'!$A$15) &amp; "." &amp; RIGHT(BQ149,3))&lt;=--('Data Sheet'!$B$15))),
                --(INT('Data Sheet'!$A$15) &amp; "." &amp; RIGHT(BQ149,3)),
                --(INT('Data Sheet'!$B$15) &amp; "." &amp; RIGHT(BQ149,3))
            )
        ),
        "OK"
    )
)</f>
        <v>OK</v>
      </c>
      <c r="R149" s="20"/>
      <c r="S149" s="20"/>
      <c r="T149" s="20"/>
      <c r="U149" s="20"/>
      <c r="V149" s="20"/>
      <c r="W149" s="20"/>
      <c r="X149" s="20"/>
      <c r="Y149" s="20"/>
      <c r="Z149" s="20"/>
      <c r="AA149" s="55"/>
      <c r="AB149" s="55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1"/>
      <c r="AR149" s="21"/>
      <c r="AS149" s="21"/>
      <c r="AT149" s="21"/>
      <c r="AU149" s="21"/>
      <c r="AV149" s="21"/>
      <c r="AW149" s="22"/>
      <c r="AX149" s="99"/>
      <c r="AY149" s="20"/>
      <c r="AZ149" s="20"/>
      <c r="BA149" s="22"/>
      <c r="BC149" s="80"/>
      <c r="BD149" s="80"/>
      <c r="BE149" s="80"/>
      <c r="BF149" s="80"/>
      <c r="BG149" s="2" t="str">
        <f t="shared" si="13"/>
        <v/>
      </c>
      <c r="BH149" s="78">
        <f t="shared" si="12"/>
        <v>0</v>
      </c>
    </row>
    <row r="150" spans="2:60" x14ac:dyDescent="0.2">
      <c r="B150" s="14">
        <f t="shared" si="14"/>
        <v>142</v>
      </c>
      <c r="C150" s="15" t="str">
        <f>CONCATENATE('Data Sheet'!$B$8,'Data Sheet'!$G$2)</f>
        <v>" HWDP</v>
      </c>
      <c r="D150" s="95" t="str">
        <f t="shared" si="15"/>
        <v/>
      </c>
      <c r="E150" s="15" t="str">
        <f>IF('Sum HWDP'!$D$10="TH-Hill DS-1 Vol 3 CAT 2: Clean and Visual Ends only","N/A","OK")</f>
        <v>OK</v>
      </c>
      <c r="F150" s="15" t="str">
        <f>IF('Sum HWDP'!$D$10="TH-Hill DS-1 Vol 3 CAT 2: Clean and Visual Ends only","N/A","OK")</f>
        <v>OK</v>
      </c>
      <c r="G150" s="17"/>
      <c r="H150" s="17"/>
      <c r="I150" s="17" t="s">
        <v>51</v>
      </c>
      <c r="J150" s="17" t="str">
        <f t="shared" si="11"/>
        <v>OK</v>
      </c>
      <c r="K150" s="17" t="str">
        <f t="shared" si="11"/>
        <v>OK</v>
      </c>
      <c r="L150" s="17" t="str">
        <f>IF('Data Sheet'!$B$9="NC-50","N/A","OK")</f>
        <v>OK</v>
      </c>
      <c r="M150" s="17" t="str">
        <f>IF('Data Sheet'!$B$9="NC-50","N/A","OK")</f>
        <v>OK</v>
      </c>
      <c r="N150" s="23" t="str">
        <f>IF(BO150&lt;&gt;"",
    IF(INT('Data Sheet'!$A$19)=INT('Data Sheet'!$B$19),
        --(INT('Data Sheet'!$A$19) &amp; "." &amp; BO150),
        IF(AND((--(INT('Data Sheet'!$A$19) &amp; "." &amp; BO150)&gt;=--('Data Sheet'!$A$19)), (--(INT('Data Sheet'!$A$19) &amp; "." &amp; BO150)&lt;=--('Data Sheet'!$B$19))),
            --(INT('Data Sheet'!$A$19) &amp; "." &amp; BO150),
            --(INT('Data Sheet'!$B$19) &amp; "." &amp; BO150)
        )
    ),
    IF(BN150&lt;&gt;"",
        IF(INT('Data Sheet'!$A$19)=INT('Data Sheet'!$B$19),
            --(INT('Data Sheet'!$A$19) &amp; "." &amp; LEFT(BN150,3)),
            IF(AND((--(INT('Data Sheet'!$A$19) &amp; "." &amp; LEFT(BN150,3))&gt;=--('Data Sheet'!$A$19)), (--(INT('Data Sheet'!$A$19) &amp; "." &amp; LEFT(BN150,3))&lt;=--('Data Sheet'!$B$19))),
                --(INT('Data Sheet'!$A$19) &amp; "." &amp; LEFT(BN150,3)),
                --(INT('Data Sheet'!$B$19) &amp; "." &amp; LEFT(BN150,3))
            )
        ),
        "OK"
    )
)</f>
        <v>OK</v>
      </c>
      <c r="O150" s="23" t="str">
        <f>IF(BP150&lt;&gt;"",
    IF(INT('Data Sheet'!$A$19)=INT('Data Sheet'!$B$19),
        --(INT('Data Sheet'!$A$19) &amp; "." &amp; BP150),
        IF(AND((--(INT('Data Sheet'!$A$19) &amp; "." &amp; BP150)&gt;=--('Data Sheet'!$A$19)), (--(INT('Data Sheet'!$A$19) &amp; "." &amp; BP150)&lt;=--('Data Sheet'!$B$19))),
            --(INT('Data Sheet'!$A$19) &amp; "." &amp; BP150),
            --(INT('Data Sheet'!$B$19) &amp; "." &amp; BP150)
        )
    ),
    IF(BN150&lt;&gt;"",
        IF(INT('Data Sheet'!$A$19)=INT('Data Sheet'!$B$19),
            --(INT('Data Sheet'!$A$19) &amp; "." &amp; RIGHT(BN150,3)),
            IF(AND((--(INT('Data Sheet'!$A$19) &amp; "." &amp; RIGHT(BN150,3))&gt;=--('Data Sheet'!$A$19)), (--(INT('Data Sheet'!$A$19) &amp; "." &amp; RIGHT(BN150,3))&lt;=--('Data Sheet'!$B$19))),
                --(INT('Data Sheet'!$A$19) &amp; "." &amp; RIGHT(BN150,3)),
                --(INT('Data Sheet'!$B$19) &amp; "." &amp; RIGHT(BN150,3))
            )
        ),
        "OK"
    )
)</f>
        <v>OK</v>
      </c>
      <c r="P150" s="23" t="str">
        <f>IF(BR150&lt;&gt;"",
    IF(INT('Data Sheet'!$A$19)=INT('Data Sheet'!$B$15),
        --(INT('Data Sheet'!$A$15) &amp; "." &amp; BR150),
        IF(AND((--(INT('Data Sheet'!$A$15) &amp; "." &amp; BR150)&gt;=--('Data Sheet'!$A$15)), (--(INT('Data Sheet'!$A$15) &amp; "." &amp; BR150)&lt;=--('Data Sheet'!$B$15))),
            --(INT('Data Sheet'!$A$15) &amp; "." &amp; BR150),
            --(INT('Data Sheet'!$B$15) &amp; "." &amp; BR150)
        )
    ),
    IF(BQ150&lt;&gt;"",
        IF(INT('Data Sheet'!$A$15)=INT('Data Sheet'!$B$15),
            --(INT('Data Sheet'!$A$15) &amp; "." &amp; LEFT(BQ150,3)),
            IF(AND((--(INT('Data Sheet'!$A$15) &amp; "." &amp; LEFT(BQ150,3))&gt;=--('Data Sheet'!$A$15)), (--(INT('Data Sheet'!$A$15) &amp; "." &amp; LEFT(BQ150,3))&lt;=--('Data Sheet'!$B$15))),
                --(INT('Data Sheet'!$A$15) &amp; "." &amp; LEFT(BQ150,3)),
                --(INT('Data Sheet'!$B$15) &amp; "." &amp; LEFT(BQ150,3))
            )
        ),
        "OK"
    )
)</f>
        <v>OK</v>
      </c>
      <c r="Q150" s="23" t="str">
        <f>IF(BS150&lt;&gt;"",
    IF(INT('Data Sheet'!$A$19)=INT('Data Sheet'!$B$15),
        --(INT('Data Sheet'!$A$15) &amp; "." &amp; BS150),
        IF(AND((--(INT('Data Sheet'!$A$15) &amp; "." &amp; BS150)&gt;=--('Data Sheet'!$A$15)), (--(INT('Data Sheet'!$A$15) &amp; "." &amp; BS150)&lt;=--('Data Sheet'!$B$15))),
            --(INT('Data Sheet'!$A$15) &amp; "." &amp; BS150),
            --(INT('Data Sheet'!$B$15) &amp; "." &amp; BS150)
        )
    ),
    IF(BQ150&lt;&gt;"",
        IF(INT('Data Sheet'!$A$15)=INT('Data Sheet'!$B$15),
            --(INT('Data Sheet'!$A$15) &amp; "." &amp; RIGHT(BQ150,3)),
            IF(AND((--(INT('Data Sheet'!$A$15) &amp; "." &amp; RIGHT(BQ150,3))&gt;=--('Data Sheet'!$A$15)), (--(INT('Data Sheet'!$A$15) &amp; "." &amp; RIGHT(BQ150,3))&lt;=--('Data Sheet'!$B$15))),
                --(INT('Data Sheet'!$A$15) &amp; "." &amp; RIGHT(BQ150,3)),
                --(INT('Data Sheet'!$B$15) &amp; "." &amp; RIGHT(BQ150,3))
            )
        ),
        "OK"
    )
)</f>
        <v>OK</v>
      </c>
      <c r="R150" s="20"/>
      <c r="S150" s="20"/>
      <c r="T150" s="20"/>
      <c r="U150" s="20"/>
      <c r="V150" s="20"/>
      <c r="W150" s="20"/>
      <c r="X150" s="20"/>
      <c r="Y150" s="20"/>
      <c r="Z150" s="20"/>
      <c r="AA150" s="55"/>
      <c r="AB150" s="55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1"/>
      <c r="AR150" s="21"/>
      <c r="AS150" s="21"/>
      <c r="AT150" s="21"/>
      <c r="AU150" s="21"/>
      <c r="AV150" s="21"/>
      <c r="AW150" s="22"/>
      <c r="AX150" s="99"/>
      <c r="AY150" s="20"/>
      <c r="AZ150" s="20"/>
      <c r="BA150" s="22"/>
      <c r="BC150" s="80"/>
      <c r="BD150" s="80"/>
      <c r="BE150" s="80"/>
      <c r="BF150" s="80"/>
      <c r="BG150" s="2" t="str">
        <f t="shared" si="13"/>
        <v/>
      </c>
      <c r="BH150" s="78">
        <f t="shared" si="12"/>
        <v>0</v>
      </c>
    </row>
    <row r="151" spans="2:60" x14ac:dyDescent="0.2">
      <c r="B151" s="14">
        <f t="shared" si="14"/>
        <v>143</v>
      </c>
      <c r="C151" s="15" t="str">
        <f>CONCATENATE('Data Sheet'!$B$8,'Data Sheet'!$G$2)</f>
        <v>" HWDP</v>
      </c>
      <c r="D151" s="95" t="str">
        <f t="shared" si="15"/>
        <v/>
      </c>
      <c r="E151" s="15" t="str">
        <f>IF('Sum HWDP'!$D$10="TH-Hill DS-1 Vol 3 CAT 2: Clean and Visual Ends only","N/A","OK")</f>
        <v>OK</v>
      </c>
      <c r="F151" s="15" t="str">
        <f>IF('Sum HWDP'!$D$10="TH-Hill DS-1 Vol 3 CAT 2: Clean and Visual Ends only","N/A","OK")</f>
        <v>OK</v>
      </c>
      <c r="G151" s="17"/>
      <c r="H151" s="17"/>
      <c r="I151" s="17" t="s">
        <v>51</v>
      </c>
      <c r="J151" s="17" t="str">
        <f t="shared" si="11"/>
        <v>OK</v>
      </c>
      <c r="K151" s="17" t="str">
        <f t="shared" si="11"/>
        <v>OK</v>
      </c>
      <c r="L151" s="17" t="str">
        <f>IF('Data Sheet'!$B$9="NC-50","N/A","OK")</f>
        <v>OK</v>
      </c>
      <c r="M151" s="17" t="str">
        <f>IF('Data Sheet'!$B$9="NC-50","N/A","OK")</f>
        <v>OK</v>
      </c>
      <c r="N151" s="23" t="str">
        <f>IF(BO151&lt;&gt;"",
    IF(INT('Data Sheet'!$A$19)=INT('Data Sheet'!$B$19),
        --(INT('Data Sheet'!$A$19) &amp; "." &amp; BO151),
        IF(AND((--(INT('Data Sheet'!$A$19) &amp; "." &amp; BO151)&gt;=--('Data Sheet'!$A$19)), (--(INT('Data Sheet'!$A$19) &amp; "." &amp; BO151)&lt;=--('Data Sheet'!$B$19))),
            --(INT('Data Sheet'!$A$19) &amp; "." &amp; BO151),
            --(INT('Data Sheet'!$B$19) &amp; "." &amp; BO151)
        )
    ),
    IF(BN151&lt;&gt;"",
        IF(INT('Data Sheet'!$A$19)=INT('Data Sheet'!$B$19),
            --(INT('Data Sheet'!$A$19) &amp; "." &amp; LEFT(BN151,3)),
            IF(AND((--(INT('Data Sheet'!$A$19) &amp; "." &amp; LEFT(BN151,3))&gt;=--('Data Sheet'!$A$19)), (--(INT('Data Sheet'!$A$19) &amp; "." &amp; LEFT(BN151,3))&lt;=--('Data Sheet'!$B$19))),
                --(INT('Data Sheet'!$A$19) &amp; "." &amp; LEFT(BN151,3)),
                --(INT('Data Sheet'!$B$19) &amp; "." &amp; LEFT(BN151,3))
            )
        ),
        "OK"
    )
)</f>
        <v>OK</v>
      </c>
      <c r="O151" s="23" t="str">
        <f>IF(BP151&lt;&gt;"",
    IF(INT('Data Sheet'!$A$19)=INT('Data Sheet'!$B$19),
        --(INT('Data Sheet'!$A$19) &amp; "." &amp; BP151),
        IF(AND((--(INT('Data Sheet'!$A$19) &amp; "." &amp; BP151)&gt;=--('Data Sheet'!$A$19)), (--(INT('Data Sheet'!$A$19) &amp; "." &amp; BP151)&lt;=--('Data Sheet'!$B$19))),
            --(INT('Data Sheet'!$A$19) &amp; "." &amp; BP151),
            --(INT('Data Sheet'!$B$19) &amp; "." &amp; BP151)
        )
    ),
    IF(BN151&lt;&gt;"",
        IF(INT('Data Sheet'!$A$19)=INT('Data Sheet'!$B$19),
            --(INT('Data Sheet'!$A$19) &amp; "." &amp; RIGHT(BN151,3)),
            IF(AND((--(INT('Data Sheet'!$A$19) &amp; "." &amp; RIGHT(BN151,3))&gt;=--('Data Sheet'!$A$19)), (--(INT('Data Sheet'!$A$19) &amp; "." &amp; RIGHT(BN151,3))&lt;=--('Data Sheet'!$B$19))),
                --(INT('Data Sheet'!$A$19) &amp; "." &amp; RIGHT(BN151,3)),
                --(INT('Data Sheet'!$B$19) &amp; "." &amp; RIGHT(BN151,3))
            )
        ),
        "OK"
    )
)</f>
        <v>OK</v>
      </c>
      <c r="P151" s="23" t="str">
        <f>IF(BR151&lt;&gt;"",
    IF(INT('Data Sheet'!$A$19)=INT('Data Sheet'!$B$15),
        --(INT('Data Sheet'!$A$15) &amp; "." &amp; BR151),
        IF(AND((--(INT('Data Sheet'!$A$15) &amp; "." &amp; BR151)&gt;=--('Data Sheet'!$A$15)), (--(INT('Data Sheet'!$A$15) &amp; "." &amp; BR151)&lt;=--('Data Sheet'!$B$15))),
            --(INT('Data Sheet'!$A$15) &amp; "." &amp; BR151),
            --(INT('Data Sheet'!$B$15) &amp; "." &amp; BR151)
        )
    ),
    IF(BQ151&lt;&gt;"",
        IF(INT('Data Sheet'!$A$15)=INT('Data Sheet'!$B$15),
            --(INT('Data Sheet'!$A$15) &amp; "." &amp; LEFT(BQ151,3)),
            IF(AND((--(INT('Data Sheet'!$A$15) &amp; "." &amp; LEFT(BQ151,3))&gt;=--('Data Sheet'!$A$15)), (--(INT('Data Sheet'!$A$15) &amp; "." &amp; LEFT(BQ151,3))&lt;=--('Data Sheet'!$B$15))),
                --(INT('Data Sheet'!$A$15) &amp; "." &amp; LEFT(BQ151,3)),
                --(INT('Data Sheet'!$B$15) &amp; "." &amp; LEFT(BQ151,3))
            )
        ),
        "OK"
    )
)</f>
        <v>OK</v>
      </c>
      <c r="Q151" s="23" t="str">
        <f>IF(BS151&lt;&gt;"",
    IF(INT('Data Sheet'!$A$19)=INT('Data Sheet'!$B$15),
        --(INT('Data Sheet'!$A$15) &amp; "." &amp; BS151),
        IF(AND((--(INT('Data Sheet'!$A$15) &amp; "." &amp; BS151)&gt;=--('Data Sheet'!$A$15)), (--(INT('Data Sheet'!$A$15) &amp; "." &amp; BS151)&lt;=--('Data Sheet'!$B$15))),
            --(INT('Data Sheet'!$A$15) &amp; "." &amp; BS151),
            --(INT('Data Sheet'!$B$15) &amp; "." &amp; BS151)
        )
    ),
    IF(BQ151&lt;&gt;"",
        IF(INT('Data Sheet'!$A$15)=INT('Data Sheet'!$B$15),
            --(INT('Data Sheet'!$A$15) &amp; "." &amp; RIGHT(BQ151,3)),
            IF(AND((--(INT('Data Sheet'!$A$15) &amp; "." &amp; RIGHT(BQ151,3))&gt;=--('Data Sheet'!$A$15)), (--(INT('Data Sheet'!$A$15) &amp; "." &amp; RIGHT(BQ151,3))&lt;=--('Data Sheet'!$B$15))),
                --(INT('Data Sheet'!$A$15) &amp; "." &amp; RIGHT(BQ151,3)),
                --(INT('Data Sheet'!$B$15) &amp; "." &amp; RIGHT(BQ151,3))
            )
        ),
        "OK"
    )
)</f>
        <v>OK</v>
      </c>
      <c r="R151" s="20"/>
      <c r="S151" s="20"/>
      <c r="T151" s="20"/>
      <c r="U151" s="20"/>
      <c r="V151" s="20"/>
      <c r="W151" s="20"/>
      <c r="X151" s="20"/>
      <c r="Y151" s="20"/>
      <c r="Z151" s="20"/>
      <c r="AA151" s="55"/>
      <c r="AB151" s="55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1"/>
      <c r="AR151" s="21"/>
      <c r="AS151" s="21"/>
      <c r="AT151" s="21"/>
      <c r="AU151" s="21"/>
      <c r="AV151" s="21"/>
      <c r="AW151" s="22"/>
      <c r="AX151" s="99"/>
      <c r="AY151" s="20"/>
      <c r="AZ151" s="20"/>
      <c r="BA151" s="22"/>
      <c r="BC151" s="80"/>
      <c r="BD151" s="80"/>
      <c r="BE151" s="80"/>
      <c r="BF151" s="80"/>
      <c r="BG151" s="2" t="str">
        <f t="shared" si="13"/>
        <v/>
      </c>
      <c r="BH151" s="78">
        <f t="shared" si="12"/>
        <v>0</v>
      </c>
    </row>
    <row r="152" spans="2:60" x14ac:dyDescent="0.2">
      <c r="B152" s="14">
        <f t="shared" si="14"/>
        <v>144</v>
      </c>
      <c r="C152" s="15" t="str">
        <f>CONCATENATE('Data Sheet'!$B$8,'Data Sheet'!$G$2)</f>
        <v>" HWDP</v>
      </c>
      <c r="D152" s="95" t="str">
        <f t="shared" si="15"/>
        <v/>
      </c>
      <c r="E152" s="15" t="str">
        <f>IF('Sum HWDP'!$D$10="TH-Hill DS-1 Vol 3 CAT 2: Clean and Visual Ends only","N/A","OK")</f>
        <v>OK</v>
      </c>
      <c r="F152" s="15" t="str">
        <f>IF('Sum HWDP'!$D$10="TH-Hill DS-1 Vol 3 CAT 2: Clean and Visual Ends only","N/A","OK")</f>
        <v>OK</v>
      </c>
      <c r="G152" s="17"/>
      <c r="H152" s="17"/>
      <c r="I152" s="17" t="s">
        <v>51</v>
      </c>
      <c r="J152" s="17" t="str">
        <f t="shared" si="11"/>
        <v>OK</v>
      </c>
      <c r="K152" s="17" t="str">
        <f t="shared" si="11"/>
        <v>OK</v>
      </c>
      <c r="L152" s="17" t="str">
        <f>IF('Data Sheet'!$B$9="NC-50","N/A","OK")</f>
        <v>OK</v>
      </c>
      <c r="M152" s="17" t="str">
        <f>IF('Data Sheet'!$B$9="NC-50","N/A","OK")</f>
        <v>OK</v>
      </c>
      <c r="N152" s="23" t="str">
        <f>IF(BO152&lt;&gt;"",
    IF(INT('Data Sheet'!$A$19)=INT('Data Sheet'!$B$19),
        --(INT('Data Sheet'!$A$19) &amp; "." &amp; BO152),
        IF(AND((--(INT('Data Sheet'!$A$19) &amp; "." &amp; BO152)&gt;=--('Data Sheet'!$A$19)), (--(INT('Data Sheet'!$A$19) &amp; "." &amp; BO152)&lt;=--('Data Sheet'!$B$19))),
            --(INT('Data Sheet'!$A$19) &amp; "." &amp; BO152),
            --(INT('Data Sheet'!$B$19) &amp; "." &amp; BO152)
        )
    ),
    IF(BN152&lt;&gt;"",
        IF(INT('Data Sheet'!$A$19)=INT('Data Sheet'!$B$19),
            --(INT('Data Sheet'!$A$19) &amp; "." &amp; LEFT(BN152,3)),
            IF(AND((--(INT('Data Sheet'!$A$19) &amp; "." &amp; LEFT(BN152,3))&gt;=--('Data Sheet'!$A$19)), (--(INT('Data Sheet'!$A$19) &amp; "." &amp; LEFT(BN152,3))&lt;=--('Data Sheet'!$B$19))),
                --(INT('Data Sheet'!$A$19) &amp; "." &amp; LEFT(BN152,3)),
                --(INT('Data Sheet'!$B$19) &amp; "." &amp; LEFT(BN152,3))
            )
        ),
        "OK"
    )
)</f>
        <v>OK</v>
      </c>
      <c r="O152" s="23" t="str">
        <f>IF(BP152&lt;&gt;"",
    IF(INT('Data Sheet'!$A$19)=INT('Data Sheet'!$B$19),
        --(INT('Data Sheet'!$A$19) &amp; "." &amp; BP152),
        IF(AND((--(INT('Data Sheet'!$A$19) &amp; "." &amp; BP152)&gt;=--('Data Sheet'!$A$19)), (--(INT('Data Sheet'!$A$19) &amp; "." &amp; BP152)&lt;=--('Data Sheet'!$B$19))),
            --(INT('Data Sheet'!$A$19) &amp; "." &amp; BP152),
            --(INT('Data Sheet'!$B$19) &amp; "." &amp; BP152)
        )
    ),
    IF(BN152&lt;&gt;"",
        IF(INT('Data Sheet'!$A$19)=INT('Data Sheet'!$B$19),
            --(INT('Data Sheet'!$A$19) &amp; "." &amp; RIGHT(BN152,3)),
            IF(AND((--(INT('Data Sheet'!$A$19) &amp; "." &amp; RIGHT(BN152,3))&gt;=--('Data Sheet'!$A$19)), (--(INT('Data Sheet'!$A$19) &amp; "." &amp; RIGHT(BN152,3))&lt;=--('Data Sheet'!$B$19))),
                --(INT('Data Sheet'!$A$19) &amp; "." &amp; RIGHT(BN152,3)),
                --(INT('Data Sheet'!$B$19) &amp; "." &amp; RIGHT(BN152,3))
            )
        ),
        "OK"
    )
)</f>
        <v>OK</v>
      </c>
      <c r="P152" s="23" t="str">
        <f>IF(BR152&lt;&gt;"",
    IF(INT('Data Sheet'!$A$19)=INT('Data Sheet'!$B$15),
        --(INT('Data Sheet'!$A$15) &amp; "." &amp; BR152),
        IF(AND((--(INT('Data Sheet'!$A$15) &amp; "." &amp; BR152)&gt;=--('Data Sheet'!$A$15)), (--(INT('Data Sheet'!$A$15) &amp; "." &amp; BR152)&lt;=--('Data Sheet'!$B$15))),
            --(INT('Data Sheet'!$A$15) &amp; "." &amp; BR152),
            --(INT('Data Sheet'!$B$15) &amp; "." &amp; BR152)
        )
    ),
    IF(BQ152&lt;&gt;"",
        IF(INT('Data Sheet'!$A$15)=INT('Data Sheet'!$B$15),
            --(INT('Data Sheet'!$A$15) &amp; "." &amp; LEFT(BQ152,3)),
            IF(AND((--(INT('Data Sheet'!$A$15) &amp; "." &amp; LEFT(BQ152,3))&gt;=--('Data Sheet'!$A$15)), (--(INT('Data Sheet'!$A$15) &amp; "." &amp; LEFT(BQ152,3))&lt;=--('Data Sheet'!$B$15))),
                --(INT('Data Sheet'!$A$15) &amp; "." &amp; LEFT(BQ152,3)),
                --(INT('Data Sheet'!$B$15) &amp; "." &amp; LEFT(BQ152,3))
            )
        ),
        "OK"
    )
)</f>
        <v>OK</v>
      </c>
      <c r="Q152" s="23" t="str">
        <f>IF(BS152&lt;&gt;"",
    IF(INT('Data Sheet'!$A$19)=INT('Data Sheet'!$B$15),
        --(INT('Data Sheet'!$A$15) &amp; "." &amp; BS152),
        IF(AND((--(INT('Data Sheet'!$A$15) &amp; "." &amp; BS152)&gt;=--('Data Sheet'!$A$15)), (--(INT('Data Sheet'!$A$15) &amp; "." &amp; BS152)&lt;=--('Data Sheet'!$B$15))),
            --(INT('Data Sheet'!$A$15) &amp; "." &amp; BS152),
            --(INT('Data Sheet'!$B$15) &amp; "." &amp; BS152)
        )
    ),
    IF(BQ152&lt;&gt;"",
        IF(INT('Data Sheet'!$A$15)=INT('Data Sheet'!$B$15),
            --(INT('Data Sheet'!$A$15) &amp; "." &amp; RIGHT(BQ152,3)),
            IF(AND((--(INT('Data Sheet'!$A$15) &amp; "." &amp; RIGHT(BQ152,3))&gt;=--('Data Sheet'!$A$15)), (--(INT('Data Sheet'!$A$15) &amp; "." &amp; RIGHT(BQ152,3))&lt;=--('Data Sheet'!$B$15))),
                --(INT('Data Sheet'!$A$15) &amp; "." &amp; RIGHT(BQ152,3)),
                --(INT('Data Sheet'!$B$15) &amp; "." &amp; RIGHT(BQ152,3))
            )
        ),
        "OK"
    )
)</f>
        <v>OK</v>
      </c>
      <c r="R152" s="20"/>
      <c r="S152" s="20"/>
      <c r="T152" s="20"/>
      <c r="U152" s="20"/>
      <c r="V152" s="20"/>
      <c r="W152" s="20"/>
      <c r="X152" s="20"/>
      <c r="Y152" s="20"/>
      <c r="Z152" s="20"/>
      <c r="AA152" s="55"/>
      <c r="AB152" s="55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1"/>
      <c r="AR152" s="21"/>
      <c r="AS152" s="21"/>
      <c r="AT152" s="21"/>
      <c r="AU152" s="21"/>
      <c r="AV152" s="21"/>
      <c r="AW152" s="22"/>
      <c r="AX152" s="99"/>
      <c r="AY152" s="20"/>
      <c r="AZ152" s="20"/>
      <c r="BA152" s="22"/>
      <c r="BC152" s="80"/>
      <c r="BD152" s="80"/>
      <c r="BE152" s="80"/>
      <c r="BF152" s="80"/>
      <c r="BG152" s="2" t="str">
        <f t="shared" si="13"/>
        <v/>
      </c>
      <c r="BH152" s="78">
        <f t="shared" si="12"/>
        <v>0</v>
      </c>
    </row>
    <row r="153" spans="2:60" x14ac:dyDescent="0.2">
      <c r="B153" s="14">
        <f t="shared" si="14"/>
        <v>145</v>
      </c>
      <c r="C153" s="15" t="str">
        <f>CONCATENATE('Data Sheet'!$B$8,'Data Sheet'!$G$2)</f>
        <v>" HWDP</v>
      </c>
      <c r="D153" s="95" t="str">
        <f t="shared" si="15"/>
        <v/>
      </c>
      <c r="E153" s="15" t="str">
        <f>IF('Sum HWDP'!$D$10="TH-Hill DS-1 Vol 3 CAT 2: Clean and Visual Ends only","N/A","OK")</f>
        <v>OK</v>
      </c>
      <c r="F153" s="15" t="str">
        <f>IF('Sum HWDP'!$D$10="TH-Hill DS-1 Vol 3 CAT 2: Clean and Visual Ends only","N/A","OK")</f>
        <v>OK</v>
      </c>
      <c r="G153" s="17"/>
      <c r="H153" s="17"/>
      <c r="I153" s="17" t="s">
        <v>51</v>
      </c>
      <c r="J153" s="17" t="str">
        <f t="shared" ref="J153:K216" si="16">IF(AP153="X", "MIN", "OK")</f>
        <v>OK</v>
      </c>
      <c r="K153" s="17" t="str">
        <f t="shared" si="16"/>
        <v>OK</v>
      </c>
      <c r="L153" s="17" t="str">
        <f>IF('Data Sheet'!$B$9="NC-50","N/A","OK")</f>
        <v>OK</v>
      </c>
      <c r="M153" s="17" t="str">
        <f>IF('Data Sheet'!$B$9="NC-50","N/A","OK")</f>
        <v>OK</v>
      </c>
      <c r="N153" s="23" t="str">
        <f>IF(BO153&lt;&gt;"",
    IF(INT('Data Sheet'!$A$19)=INT('Data Sheet'!$B$19),
        --(INT('Data Sheet'!$A$19) &amp; "." &amp; BO153),
        IF(AND((--(INT('Data Sheet'!$A$19) &amp; "." &amp; BO153)&gt;=--('Data Sheet'!$A$19)), (--(INT('Data Sheet'!$A$19) &amp; "." &amp; BO153)&lt;=--('Data Sheet'!$B$19))),
            --(INT('Data Sheet'!$A$19) &amp; "." &amp; BO153),
            --(INT('Data Sheet'!$B$19) &amp; "." &amp; BO153)
        )
    ),
    IF(BN153&lt;&gt;"",
        IF(INT('Data Sheet'!$A$19)=INT('Data Sheet'!$B$19),
            --(INT('Data Sheet'!$A$19) &amp; "." &amp; LEFT(BN153,3)),
            IF(AND((--(INT('Data Sheet'!$A$19) &amp; "." &amp; LEFT(BN153,3))&gt;=--('Data Sheet'!$A$19)), (--(INT('Data Sheet'!$A$19) &amp; "." &amp; LEFT(BN153,3))&lt;=--('Data Sheet'!$B$19))),
                --(INT('Data Sheet'!$A$19) &amp; "." &amp; LEFT(BN153,3)),
                --(INT('Data Sheet'!$B$19) &amp; "." &amp; LEFT(BN153,3))
            )
        ),
        "OK"
    )
)</f>
        <v>OK</v>
      </c>
      <c r="O153" s="23" t="str">
        <f>IF(BP153&lt;&gt;"",
    IF(INT('Data Sheet'!$A$19)=INT('Data Sheet'!$B$19),
        --(INT('Data Sheet'!$A$19) &amp; "." &amp; BP153),
        IF(AND((--(INT('Data Sheet'!$A$19) &amp; "." &amp; BP153)&gt;=--('Data Sheet'!$A$19)), (--(INT('Data Sheet'!$A$19) &amp; "." &amp; BP153)&lt;=--('Data Sheet'!$B$19))),
            --(INT('Data Sheet'!$A$19) &amp; "." &amp; BP153),
            --(INT('Data Sheet'!$B$19) &amp; "." &amp; BP153)
        )
    ),
    IF(BN153&lt;&gt;"",
        IF(INT('Data Sheet'!$A$19)=INT('Data Sheet'!$B$19),
            --(INT('Data Sheet'!$A$19) &amp; "." &amp; RIGHT(BN153,3)),
            IF(AND((--(INT('Data Sheet'!$A$19) &amp; "." &amp; RIGHT(BN153,3))&gt;=--('Data Sheet'!$A$19)), (--(INT('Data Sheet'!$A$19) &amp; "." &amp; RIGHT(BN153,3))&lt;=--('Data Sheet'!$B$19))),
                --(INT('Data Sheet'!$A$19) &amp; "." &amp; RIGHT(BN153,3)),
                --(INT('Data Sheet'!$B$19) &amp; "." &amp; RIGHT(BN153,3))
            )
        ),
        "OK"
    )
)</f>
        <v>OK</v>
      </c>
      <c r="P153" s="23" t="str">
        <f>IF(BR153&lt;&gt;"",
    IF(INT('Data Sheet'!$A$19)=INT('Data Sheet'!$B$15),
        --(INT('Data Sheet'!$A$15) &amp; "." &amp; BR153),
        IF(AND((--(INT('Data Sheet'!$A$15) &amp; "." &amp; BR153)&gt;=--('Data Sheet'!$A$15)), (--(INT('Data Sheet'!$A$15) &amp; "." &amp; BR153)&lt;=--('Data Sheet'!$B$15))),
            --(INT('Data Sheet'!$A$15) &amp; "." &amp; BR153),
            --(INT('Data Sheet'!$B$15) &amp; "." &amp; BR153)
        )
    ),
    IF(BQ153&lt;&gt;"",
        IF(INT('Data Sheet'!$A$15)=INT('Data Sheet'!$B$15),
            --(INT('Data Sheet'!$A$15) &amp; "." &amp; LEFT(BQ153,3)),
            IF(AND((--(INT('Data Sheet'!$A$15) &amp; "." &amp; LEFT(BQ153,3))&gt;=--('Data Sheet'!$A$15)), (--(INT('Data Sheet'!$A$15) &amp; "." &amp; LEFT(BQ153,3))&lt;=--('Data Sheet'!$B$15))),
                --(INT('Data Sheet'!$A$15) &amp; "." &amp; LEFT(BQ153,3)),
                --(INT('Data Sheet'!$B$15) &amp; "." &amp; LEFT(BQ153,3))
            )
        ),
        "OK"
    )
)</f>
        <v>OK</v>
      </c>
      <c r="Q153" s="23" t="str">
        <f>IF(BS153&lt;&gt;"",
    IF(INT('Data Sheet'!$A$19)=INT('Data Sheet'!$B$15),
        --(INT('Data Sheet'!$A$15) &amp; "." &amp; BS153),
        IF(AND((--(INT('Data Sheet'!$A$15) &amp; "." &amp; BS153)&gt;=--('Data Sheet'!$A$15)), (--(INT('Data Sheet'!$A$15) &amp; "." &amp; BS153)&lt;=--('Data Sheet'!$B$15))),
            --(INT('Data Sheet'!$A$15) &amp; "." &amp; BS153),
            --(INT('Data Sheet'!$B$15) &amp; "." &amp; BS153)
        )
    ),
    IF(BQ153&lt;&gt;"",
        IF(INT('Data Sheet'!$A$15)=INT('Data Sheet'!$B$15),
            --(INT('Data Sheet'!$A$15) &amp; "." &amp; RIGHT(BQ153,3)),
            IF(AND((--(INT('Data Sheet'!$A$15) &amp; "." &amp; RIGHT(BQ153,3))&gt;=--('Data Sheet'!$A$15)), (--(INT('Data Sheet'!$A$15) &amp; "." &amp; RIGHT(BQ153,3))&lt;=--('Data Sheet'!$B$15))),
                --(INT('Data Sheet'!$A$15) &amp; "." &amp; RIGHT(BQ153,3)),
                --(INT('Data Sheet'!$B$15) &amp; "." &amp; RIGHT(BQ153,3))
            )
        ),
        "OK"
    )
)</f>
        <v>OK</v>
      </c>
      <c r="R153" s="20"/>
      <c r="S153" s="20"/>
      <c r="T153" s="20"/>
      <c r="U153" s="20"/>
      <c r="V153" s="20"/>
      <c r="W153" s="20"/>
      <c r="X153" s="20"/>
      <c r="Y153" s="20"/>
      <c r="Z153" s="20"/>
      <c r="AA153" s="55"/>
      <c r="AB153" s="55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1"/>
      <c r="AR153" s="21"/>
      <c r="AS153" s="21"/>
      <c r="AT153" s="21"/>
      <c r="AU153" s="21"/>
      <c r="AV153" s="21"/>
      <c r="AW153" s="22"/>
      <c r="AX153" s="99"/>
      <c r="AY153" s="20"/>
      <c r="AZ153" s="20"/>
      <c r="BA153" s="22"/>
      <c r="BC153" s="80"/>
      <c r="BD153" s="80"/>
      <c r="BE153" s="80"/>
      <c r="BF153" s="80"/>
      <c r="BG153" s="2" t="str">
        <f t="shared" si="13"/>
        <v/>
      </c>
      <c r="BH153" s="78">
        <f t="shared" si="12"/>
        <v>0</v>
      </c>
    </row>
    <row r="154" spans="2:60" x14ac:dyDescent="0.2">
      <c r="B154" s="14">
        <f t="shared" si="14"/>
        <v>146</v>
      </c>
      <c r="C154" s="15" t="str">
        <f>CONCATENATE('Data Sheet'!$B$8,'Data Sheet'!$G$2)</f>
        <v>" HWDP</v>
      </c>
      <c r="D154" s="95" t="str">
        <f t="shared" si="15"/>
        <v/>
      </c>
      <c r="E154" s="15" t="str">
        <f>IF('Sum HWDP'!$D$10="TH-Hill DS-1 Vol 3 CAT 2: Clean and Visual Ends only","N/A","OK")</f>
        <v>OK</v>
      </c>
      <c r="F154" s="15" t="str">
        <f>IF('Sum HWDP'!$D$10="TH-Hill DS-1 Vol 3 CAT 2: Clean and Visual Ends only","N/A","OK")</f>
        <v>OK</v>
      </c>
      <c r="G154" s="17"/>
      <c r="H154" s="17"/>
      <c r="I154" s="17" t="s">
        <v>51</v>
      </c>
      <c r="J154" s="17" t="str">
        <f t="shared" si="16"/>
        <v>OK</v>
      </c>
      <c r="K154" s="17" t="str">
        <f t="shared" si="16"/>
        <v>OK</v>
      </c>
      <c r="L154" s="17" t="str">
        <f>IF('Data Sheet'!$B$9="NC-50","N/A","OK")</f>
        <v>OK</v>
      </c>
      <c r="M154" s="17" t="str">
        <f>IF('Data Sheet'!$B$9="NC-50","N/A","OK")</f>
        <v>OK</v>
      </c>
      <c r="N154" s="23" t="str">
        <f>IF(BO154&lt;&gt;"",
    IF(INT('Data Sheet'!$A$19)=INT('Data Sheet'!$B$19),
        --(INT('Data Sheet'!$A$19) &amp; "." &amp; BO154),
        IF(AND((--(INT('Data Sheet'!$A$19) &amp; "." &amp; BO154)&gt;=--('Data Sheet'!$A$19)), (--(INT('Data Sheet'!$A$19) &amp; "." &amp; BO154)&lt;=--('Data Sheet'!$B$19))),
            --(INT('Data Sheet'!$A$19) &amp; "." &amp; BO154),
            --(INT('Data Sheet'!$B$19) &amp; "." &amp; BO154)
        )
    ),
    IF(BN154&lt;&gt;"",
        IF(INT('Data Sheet'!$A$19)=INT('Data Sheet'!$B$19),
            --(INT('Data Sheet'!$A$19) &amp; "." &amp; LEFT(BN154,3)),
            IF(AND((--(INT('Data Sheet'!$A$19) &amp; "." &amp; LEFT(BN154,3))&gt;=--('Data Sheet'!$A$19)), (--(INT('Data Sheet'!$A$19) &amp; "." &amp; LEFT(BN154,3))&lt;=--('Data Sheet'!$B$19))),
                --(INT('Data Sheet'!$A$19) &amp; "." &amp; LEFT(BN154,3)),
                --(INT('Data Sheet'!$B$19) &amp; "." &amp; LEFT(BN154,3))
            )
        ),
        "OK"
    )
)</f>
        <v>OK</v>
      </c>
      <c r="O154" s="23" t="str">
        <f>IF(BP154&lt;&gt;"",
    IF(INT('Data Sheet'!$A$19)=INT('Data Sheet'!$B$19),
        --(INT('Data Sheet'!$A$19) &amp; "." &amp; BP154),
        IF(AND((--(INT('Data Sheet'!$A$19) &amp; "." &amp; BP154)&gt;=--('Data Sheet'!$A$19)), (--(INT('Data Sheet'!$A$19) &amp; "." &amp; BP154)&lt;=--('Data Sheet'!$B$19))),
            --(INT('Data Sheet'!$A$19) &amp; "." &amp; BP154),
            --(INT('Data Sheet'!$B$19) &amp; "." &amp; BP154)
        )
    ),
    IF(BN154&lt;&gt;"",
        IF(INT('Data Sheet'!$A$19)=INT('Data Sheet'!$B$19),
            --(INT('Data Sheet'!$A$19) &amp; "." &amp; RIGHT(BN154,3)),
            IF(AND((--(INT('Data Sheet'!$A$19) &amp; "." &amp; RIGHT(BN154,3))&gt;=--('Data Sheet'!$A$19)), (--(INT('Data Sheet'!$A$19) &amp; "." &amp; RIGHT(BN154,3))&lt;=--('Data Sheet'!$B$19))),
                --(INT('Data Sheet'!$A$19) &amp; "." &amp; RIGHT(BN154,3)),
                --(INT('Data Sheet'!$B$19) &amp; "." &amp; RIGHT(BN154,3))
            )
        ),
        "OK"
    )
)</f>
        <v>OK</v>
      </c>
      <c r="P154" s="23" t="str">
        <f>IF(BR154&lt;&gt;"",
    IF(INT('Data Sheet'!$A$19)=INT('Data Sheet'!$B$15),
        --(INT('Data Sheet'!$A$15) &amp; "." &amp; BR154),
        IF(AND((--(INT('Data Sheet'!$A$15) &amp; "." &amp; BR154)&gt;=--('Data Sheet'!$A$15)), (--(INT('Data Sheet'!$A$15) &amp; "." &amp; BR154)&lt;=--('Data Sheet'!$B$15))),
            --(INT('Data Sheet'!$A$15) &amp; "." &amp; BR154),
            --(INT('Data Sheet'!$B$15) &amp; "." &amp; BR154)
        )
    ),
    IF(BQ154&lt;&gt;"",
        IF(INT('Data Sheet'!$A$15)=INT('Data Sheet'!$B$15),
            --(INT('Data Sheet'!$A$15) &amp; "." &amp; LEFT(BQ154,3)),
            IF(AND((--(INT('Data Sheet'!$A$15) &amp; "." &amp; LEFT(BQ154,3))&gt;=--('Data Sheet'!$A$15)), (--(INT('Data Sheet'!$A$15) &amp; "." &amp; LEFT(BQ154,3))&lt;=--('Data Sheet'!$B$15))),
                --(INT('Data Sheet'!$A$15) &amp; "." &amp; LEFT(BQ154,3)),
                --(INT('Data Sheet'!$B$15) &amp; "." &amp; LEFT(BQ154,3))
            )
        ),
        "OK"
    )
)</f>
        <v>OK</v>
      </c>
      <c r="Q154" s="23" t="str">
        <f>IF(BS154&lt;&gt;"",
    IF(INT('Data Sheet'!$A$19)=INT('Data Sheet'!$B$15),
        --(INT('Data Sheet'!$A$15) &amp; "." &amp; BS154),
        IF(AND((--(INT('Data Sheet'!$A$15) &amp; "." &amp; BS154)&gt;=--('Data Sheet'!$A$15)), (--(INT('Data Sheet'!$A$15) &amp; "." &amp; BS154)&lt;=--('Data Sheet'!$B$15))),
            --(INT('Data Sheet'!$A$15) &amp; "." &amp; BS154),
            --(INT('Data Sheet'!$B$15) &amp; "." &amp; BS154)
        )
    ),
    IF(BQ154&lt;&gt;"",
        IF(INT('Data Sheet'!$A$15)=INT('Data Sheet'!$B$15),
            --(INT('Data Sheet'!$A$15) &amp; "." &amp; RIGHT(BQ154,3)),
            IF(AND((--(INT('Data Sheet'!$A$15) &amp; "." &amp; RIGHT(BQ154,3))&gt;=--('Data Sheet'!$A$15)), (--(INT('Data Sheet'!$A$15) &amp; "." &amp; RIGHT(BQ154,3))&lt;=--('Data Sheet'!$B$15))),
                --(INT('Data Sheet'!$A$15) &amp; "." &amp; RIGHT(BQ154,3)),
                --(INT('Data Sheet'!$B$15) &amp; "." &amp; RIGHT(BQ154,3))
            )
        ),
        "OK"
    )
)</f>
        <v>OK</v>
      </c>
      <c r="R154" s="20"/>
      <c r="S154" s="20"/>
      <c r="T154" s="20"/>
      <c r="U154" s="20"/>
      <c r="V154" s="20"/>
      <c r="W154" s="20"/>
      <c r="X154" s="20"/>
      <c r="Y154" s="20"/>
      <c r="Z154" s="20"/>
      <c r="AA154" s="55"/>
      <c r="AB154" s="55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1"/>
      <c r="AR154" s="21"/>
      <c r="AS154" s="21"/>
      <c r="AT154" s="21"/>
      <c r="AU154" s="21"/>
      <c r="AV154" s="21"/>
      <c r="AW154" s="22"/>
      <c r="AX154" s="99"/>
      <c r="AY154" s="20"/>
      <c r="AZ154" s="20"/>
      <c r="BA154" s="22"/>
      <c r="BC154" s="80"/>
      <c r="BD154" s="80"/>
      <c r="BE154" s="80"/>
      <c r="BF154" s="80"/>
      <c r="BG154" s="2" t="str">
        <f t="shared" si="13"/>
        <v/>
      </c>
      <c r="BH154" s="78">
        <f t="shared" si="12"/>
        <v>0</v>
      </c>
    </row>
    <row r="155" spans="2:60" x14ac:dyDescent="0.2">
      <c r="B155" s="14">
        <f t="shared" si="14"/>
        <v>147</v>
      </c>
      <c r="C155" s="15" t="str">
        <f>CONCATENATE('Data Sheet'!$B$8,'Data Sheet'!$G$2)</f>
        <v>" HWDP</v>
      </c>
      <c r="D155" s="95" t="str">
        <f t="shared" si="15"/>
        <v/>
      </c>
      <c r="E155" s="15" t="str">
        <f>IF('Sum HWDP'!$D$10="TH-Hill DS-1 Vol 3 CAT 2: Clean and Visual Ends only","N/A","OK")</f>
        <v>OK</v>
      </c>
      <c r="F155" s="15" t="str">
        <f>IF('Sum HWDP'!$D$10="TH-Hill DS-1 Vol 3 CAT 2: Clean and Visual Ends only","N/A","OK")</f>
        <v>OK</v>
      </c>
      <c r="G155" s="17"/>
      <c r="H155" s="17"/>
      <c r="I155" s="17" t="s">
        <v>51</v>
      </c>
      <c r="J155" s="17" t="str">
        <f t="shared" si="16"/>
        <v>OK</v>
      </c>
      <c r="K155" s="17" t="str">
        <f t="shared" si="16"/>
        <v>OK</v>
      </c>
      <c r="L155" s="17" t="str">
        <f>IF('Data Sheet'!$B$9="NC-50","N/A","OK")</f>
        <v>OK</v>
      </c>
      <c r="M155" s="17" t="str">
        <f>IF('Data Sheet'!$B$9="NC-50","N/A","OK")</f>
        <v>OK</v>
      </c>
      <c r="N155" s="23" t="str">
        <f>IF(BO155&lt;&gt;"",
    IF(INT('Data Sheet'!$A$19)=INT('Data Sheet'!$B$19),
        --(INT('Data Sheet'!$A$19) &amp; "." &amp; BO155),
        IF(AND((--(INT('Data Sheet'!$A$19) &amp; "." &amp; BO155)&gt;=--('Data Sheet'!$A$19)), (--(INT('Data Sheet'!$A$19) &amp; "." &amp; BO155)&lt;=--('Data Sheet'!$B$19))),
            --(INT('Data Sheet'!$A$19) &amp; "." &amp; BO155),
            --(INT('Data Sheet'!$B$19) &amp; "." &amp; BO155)
        )
    ),
    IF(BN155&lt;&gt;"",
        IF(INT('Data Sheet'!$A$19)=INT('Data Sheet'!$B$19),
            --(INT('Data Sheet'!$A$19) &amp; "." &amp; LEFT(BN155,3)),
            IF(AND((--(INT('Data Sheet'!$A$19) &amp; "." &amp; LEFT(BN155,3))&gt;=--('Data Sheet'!$A$19)), (--(INT('Data Sheet'!$A$19) &amp; "." &amp; LEFT(BN155,3))&lt;=--('Data Sheet'!$B$19))),
                --(INT('Data Sheet'!$A$19) &amp; "." &amp; LEFT(BN155,3)),
                --(INT('Data Sheet'!$B$19) &amp; "." &amp; LEFT(BN155,3))
            )
        ),
        "OK"
    )
)</f>
        <v>OK</v>
      </c>
      <c r="O155" s="23" t="str">
        <f>IF(BP155&lt;&gt;"",
    IF(INT('Data Sheet'!$A$19)=INT('Data Sheet'!$B$19),
        --(INT('Data Sheet'!$A$19) &amp; "." &amp; BP155),
        IF(AND((--(INT('Data Sheet'!$A$19) &amp; "." &amp; BP155)&gt;=--('Data Sheet'!$A$19)), (--(INT('Data Sheet'!$A$19) &amp; "." &amp; BP155)&lt;=--('Data Sheet'!$B$19))),
            --(INT('Data Sheet'!$A$19) &amp; "." &amp; BP155),
            --(INT('Data Sheet'!$B$19) &amp; "." &amp; BP155)
        )
    ),
    IF(BN155&lt;&gt;"",
        IF(INT('Data Sheet'!$A$19)=INT('Data Sheet'!$B$19),
            --(INT('Data Sheet'!$A$19) &amp; "." &amp; RIGHT(BN155,3)),
            IF(AND((--(INT('Data Sheet'!$A$19) &amp; "." &amp; RIGHT(BN155,3))&gt;=--('Data Sheet'!$A$19)), (--(INT('Data Sheet'!$A$19) &amp; "." &amp; RIGHT(BN155,3))&lt;=--('Data Sheet'!$B$19))),
                --(INT('Data Sheet'!$A$19) &amp; "." &amp; RIGHT(BN155,3)),
                --(INT('Data Sheet'!$B$19) &amp; "." &amp; RIGHT(BN155,3))
            )
        ),
        "OK"
    )
)</f>
        <v>OK</v>
      </c>
      <c r="P155" s="23" t="str">
        <f>IF(BR155&lt;&gt;"",
    IF(INT('Data Sheet'!$A$19)=INT('Data Sheet'!$B$15),
        --(INT('Data Sheet'!$A$15) &amp; "." &amp; BR155),
        IF(AND((--(INT('Data Sheet'!$A$15) &amp; "." &amp; BR155)&gt;=--('Data Sheet'!$A$15)), (--(INT('Data Sheet'!$A$15) &amp; "." &amp; BR155)&lt;=--('Data Sheet'!$B$15))),
            --(INT('Data Sheet'!$A$15) &amp; "." &amp; BR155),
            --(INT('Data Sheet'!$B$15) &amp; "." &amp; BR155)
        )
    ),
    IF(BQ155&lt;&gt;"",
        IF(INT('Data Sheet'!$A$15)=INT('Data Sheet'!$B$15),
            --(INT('Data Sheet'!$A$15) &amp; "." &amp; LEFT(BQ155,3)),
            IF(AND((--(INT('Data Sheet'!$A$15) &amp; "." &amp; LEFT(BQ155,3))&gt;=--('Data Sheet'!$A$15)), (--(INT('Data Sheet'!$A$15) &amp; "." &amp; LEFT(BQ155,3))&lt;=--('Data Sheet'!$B$15))),
                --(INT('Data Sheet'!$A$15) &amp; "." &amp; LEFT(BQ155,3)),
                --(INT('Data Sheet'!$B$15) &amp; "." &amp; LEFT(BQ155,3))
            )
        ),
        "OK"
    )
)</f>
        <v>OK</v>
      </c>
      <c r="Q155" s="23" t="str">
        <f>IF(BS155&lt;&gt;"",
    IF(INT('Data Sheet'!$A$19)=INT('Data Sheet'!$B$15),
        --(INT('Data Sheet'!$A$15) &amp; "." &amp; BS155),
        IF(AND((--(INT('Data Sheet'!$A$15) &amp; "." &amp; BS155)&gt;=--('Data Sheet'!$A$15)), (--(INT('Data Sheet'!$A$15) &amp; "." &amp; BS155)&lt;=--('Data Sheet'!$B$15))),
            --(INT('Data Sheet'!$A$15) &amp; "." &amp; BS155),
            --(INT('Data Sheet'!$B$15) &amp; "." &amp; BS155)
        )
    ),
    IF(BQ155&lt;&gt;"",
        IF(INT('Data Sheet'!$A$15)=INT('Data Sheet'!$B$15),
            --(INT('Data Sheet'!$A$15) &amp; "." &amp; RIGHT(BQ155,3)),
            IF(AND((--(INT('Data Sheet'!$A$15) &amp; "." &amp; RIGHT(BQ155,3))&gt;=--('Data Sheet'!$A$15)), (--(INT('Data Sheet'!$A$15) &amp; "." &amp; RIGHT(BQ155,3))&lt;=--('Data Sheet'!$B$15))),
                --(INT('Data Sheet'!$A$15) &amp; "." &amp; RIGHT(BQ155,3)),
                --(INT('Data Sheet'!$B$15) &amp; "." &amp; RIGHT(BQ155,3))
            )
        ),
        "OK"
    )
)</f>
        <v>OK</v>
      </c>
      <c r="R155" s="20"/>
      <c r="S155" s="20"/>
      <c r="T155" s="20"/>
      <c r="U155" s="20"/>
      <c r="V155" s="20"/>
      <c r="W155" s="20"/>
      <c r="X155" s="20"/>
      <c r="Y155" s="20"/>
      <c r="Z155" s="20"/>
      <c r="AA155" s="55"/>
      <c r="AB155" s="55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1"/>
      <c r="AR155" s="21"/>
      <c r="AS155" s="21"/>
      <c r="AT155" s="21"/>
      <c r="AU155" s="21"/>
      <c r="AV155" s="21"/>
      <c r="AW155" s="22"/>
      <c r="AX155" s="99"/>
      <c r="AY155" s="20"/>
      <c r="AZ155" s="20"/>
      <c r="BA155" s="22"/>
      <c r="BC155" s="80"/>
      <c r="BD155" s="80"/>
      <c r="BE155" s="80"/>
      <c r="BF155" s="80"/>
      <c r="BG155" s="2" t="str">
        <f t="shared" si="13"/>
        <v/>
      </c>
      <c r="BH155" s="78">
        <f t="shared" si="12"/>
        <v>0</v>
      </c>
    </row>
    <row r="156" spans="2:60" x14ac:dyDescent="0.2">
      <c r="B156" s="14">
        <f t="shared" si="14"/>
        <v>148</v>
      </c>
      <c r="C156" s="15" t="str">
        <f>CONCATENATE('Data Sheet'!$B$8,'Data Sheet'!$G$2)</f>
        <v>" HWDP</v>
      </c>
      <c r="D156" s="95" t="str">
        <f t="shared" si="15"/>
        <v/>
      </c>
      <c r="E156" s="15" t="str">
        <f>IF('Sum HWDP'!$D$10="TH-Hill DS-1 Vol 3 CAT 2: Clean and Visual Ends only","N/A","OK")</f>
        <v>OK</v>
      </c>
      <c r="F156" s="15" t="str">
        <f>IF('Sum HWDP'!$D$10="TH-Hill DS-1 Vol 3 CAT 2: Clean and Visual Ends only","N/A","OK")</f>
        <v>OK</v>
      </c>
      <c r="G156" s="17"/>
      <c r="H156" s="17"/>
      <c r="I156" s="17" t="s">
        <v>51</v>
      </c>
      <c r="J156" s="17" t="str">
        <f t="shared" si="16"/>
        <v>OK</v>
      </c>
      <c r="K156" s="17" t="str">
        <f t="shared" si="16"/>
        <v>OK</v>
      </c>
      <c r="L156" s="17" t="str">
        <f>IF('Data Sheet'!$B$9="NC-50","N/A","OK")</f>
        <v>OK</v>
      </c>
      <c r="M156" s="17" t="str">
        <f>IF('Data Sheet'!$B$9="NC-50","N/A","OK")</f>
        <v>OK</v>
      </c>
      <c r="N156" s="23" t="str">
        <f>IF(BO156&lt;&gt;"",
    IF(INT('Data Sheet'!$A$19)=INT('Data Sheet'!$B$19),
        --(INT('Data Sheet'!$A$19) &amp; "." &amp; BO156),
        IF(AND((--(INT('Data Sheet'!$A$19) &amp; "." &amp; BO156)&gt;=--('Data Sheet'!$A$19)), (--(INT('Data Sheet'!$A$19) &amp; "." &amp; BO156)&lt;=--('Data Sheet'!$B$19))),
            --(INT('Data Sheet'!$A$19) &amp; "." &amp; BO156),
            --(INT('Data Sheet'!$B$19) &amp; "." &amp; BO156)
        )
    ),
    IF(BN156&lt;&gt;"",
        IF(INT('Data Sheet'!$A$19)=INT('Data Sheet'!$B$19),
            --(INT('Data Sheet'!$A$19) &amp; "." &amp; LEFT(BN156,3)),
            IF(AND((--(INT('Data Sheet'!$A$19) &amp; "." &amp; LEFT(BN156,3))&gt;=--('Data Sheet'!$A$19)), (--(INT('Data Sheet'!$A$19) &amp; "." &amp; LEFT(BN156,3))&lt;=--('Data Sheet'!$B$19))),
                --(INT('Data Sheet'!$A$19) &amp; "." &amp; LEFT(BN156,3)),
                --(INT('Data Sheet'!$B$19) &amp; "." &amp; LEFT(BN156,3))
            )
        ),
        "OK"
    )
)</f>
        <v>OK</v>
      </c>
      <c r="O156" s="23" t="str">
        <f>IF(BP156&lt;&gt;"",
    IF(INT('Data Sheet'!$A$19)=INT('Data Sheet'!$B$19),
        --(INT('Data Sheet'!$A$19) &amp; "." &amp; BP156),
        IF(AND((--(INT('Data Sheet'!$A$19) &amp; "." &amp; BP156)&gt;=--('Data Sheet'!$A$19)), (--(INT('Data Sheet'!$A$19) &amp; "." &amp; BP156)&lt;=--('Data Sheet'!$B$19))),
            --(INT('Data Sheet'!$A$19) &amp; "." &amp; BP156),
            --(INT('Data Sheet'!$B$19) &amp; "." &amp; BP156)
        )
    ),
    IF(BN156&lt;&gt;"",
        IF(INT('Data Sheet'!$A$19)=INT('Data Sheet'!$B$19),
            --(INT('Data Sheet'!$A$19) &amp; "." &amp; RIGHT(BN156,3)),
            IF(AND((--(INT('Data Sheet'!$A$19) &amp; "." &amp; RIGHT(BN156,3))&gt;=--('Data Sheet'!$A$19)), (--(INT('Data Sheet'!$A$19) &amp; "." &amp; RIGHT(BN156,3))&lt;=--('Data Sheet'!$B$19))),
                --(INT('Data Sheet'!$A$19) &amp; "." &amp; RIGHT(BN156,3)),
                --(INT('Data Sheet'!$B$19) &amp; "." &amp; RIGHT(BN156,3))
            )
        ),
        "OK"
    )
)</f>
        <v>OK</v>
      </c>
      <c r="P156" s="23" t="str">
        <f>IF(BR156&lt;&gt;"",
    IF(INT('Data Sheet'!$A$19)=INT('Data Sheet'!$B$15),
        --(INT('Data Sheet'!$A$15) &amp; "." &amp; BR156),
        IF(AND((--(INT('Data Sheet'!$A$15) &amp; "." &amp; BR156)&gt;=--('Data Sheet'!$A$15)), (--(INT('Data Sheet'!$A$15) &amp; "." &amp; BR156)&lt;=--('Data Sheet'!$B$15))),
            --(INT('Data Sheet'!$A$15) &amp; "." &amp; BR156),
            --(INT('Data Sheet'!$B$15) &amp; "." &amp; BR156)
        )
    ),
    IF(BQ156&lt;&gt;"",
        IF(INT('Data Sheet'!$A$15)=INT('Data Sheet'!$B$15),
            --(INT('Data Sheet'!$A$15) &amp; "." &amp; LEFT(BQ156,3)),
            IF(AND((--(INT('Data Sheet'!$A$15) &amp; "." &amp; LEFT(BQ156,3))&gt;=--('Data Sheet'!$A$15)), (--(INT('Data Sheet'!$A$15) &amp; "." &amp; LEFT(BQ156,3))&lt;=--('Data Sheet'!$B$15))),
                --(INT('Data Sheet'!$A$15) &amp; "." &amp; LEFT(BQ156,3)),
                --(INT('Data Sheet'!$B$15) &amp; "." &amp; LEFT(BQ156,3))
            )
        ),
        "OK"
    )
)</f>
        <v>OK</v>
      </c>
      <c r="Q156" s="23" t="str">
        <f>IF(BS156&lt;&gt;"",
    IF(INT('Data Sheet'!$A$19)=INT('Data Sheet'!$B$15),
        --(INT('Data Sheet'!$A$15) &amp; "." &amp; BS156),
        IF(AND((--(INT('Data Sheet'!$A$15) &amp; "." &amp; BS156)&gt;=--('Data Sheet'!$A$15)), (--(INT('Data Sheet'!$A$15) &amp; "." &amp; BS156)&lt;=--('Data Sheet'!$B$15))),
            --(INT('Data Sheet'!$A$15) &amp; "." &amp; BS156),
            --(INT('Data Sheet'!$B$15) &amp; "." &amp; BS156)
        )
    ),
    IF(BQ156&lt;&gt;"",
        IF(INT('Data Sheet'!$A$15)=INT('Data Sheet'!$B$15),
            --(INT('Data Sheet'!$A$15) &amp; "." &amp; RIGHT(BQ156,3)),
            IF(AND((--(INT('Data Sheet'!$A$15) &amp; "." &amp; RIGHT(BQ156,3))&gt;=--('Data Sheet'!$A$15)), (--(INT('Data Sheet'!$A$15) &amp; "." &amp; RIGHT(BQ156,3))&lt;=--('Data Sheet'!$B$15))),
                --(INT('Data Sheet'!$A$15) &amp; "." &amp; RIGHT(BQ156,3)),
                --(INT('Data Sheet'!$B$15) &amp; "." &amp; RIGHT(BQ156,3))
            )
        ),
        "OK"
    )
)</f>
        <v>OK</v>
      </c>
      <c r="R156" s="20"/>
      <c r="S156" s="20"/>
      <c r="T156" s="20"/>
      <c r="U156" s="20"/>
      <c r="V156" s="20"/>
      <c r="W156" s="20"/>
      <c r="X156" s="20"/>
      <c r="Y156" s="20"/>
      <c r="Z156" s="20"/>
      <c r="AA156" s="55"/>
      <c r="AB156" s="55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1"/>
      <c r="AR156" s="21"/>
      <c r="AS156" s="21"/>
      <c r="AT156" s="21"/>
      <c r="AU156" s="21"/>
      <c r="AV156" s="21"/>
      <c r="AW156" s="22"/>
      <c r="AX156" s="99"/>
      <c r="AY156" s="20"/>
      <c r="AZ156" s="20"/>
      <c r="BA156" s="22"/>
      <c r="BC156" s="80"/>
      <c r="BD156" s="80"/>
      <c r="BE156" s="80"/>
      <c r="BF156" s="80"/>
      <c r="BG156" s="2" t="str">
        <f t="shared" si="13"/>
        <v/>
      </c>
      <c r="BH156" s="78">
        <f t="shared" si="12"/>
        <v>0</v>
      </c>
    </row>
    <row r="157" spans="2:60" x14ac:dyDescent="0.2">
      <c r="B157" s="14">
        <f t="shared" si="14"/>
        <v>149</v>
      </c>
      <c r="C157" s="15" t="str">
        <f>CONCATENATE('Data Sheet'!$B$8,'Data Sheet'!$G$2)</f>
        <v>" HWDP</v>
      </c>
      <c r="D157" s="95" t="str">
        <f t="shared" si="15"/>
        <v/>
      </c>
      <c r="E157" s="15" t="str">
        <f>IF('Sum HWDP'!$D$10="TH-Hill DS-1 Vol 3 CAT 2: Clean and Visual Ends only","N/A","OK")</f>
        <v>OK</v>
      </c>
      <c r="F157" s="15" t="str">
        <f>IF('Sum HWDP'!$D$10="TH-Hill DS-1 Vol 3 CAT 2: Clean and Visual Ends only","N/A","OK")</f>
        <v>OK</v>
      </c>
      <c r="G157" s="17"/>
      <c r="H157" s="17"/>
      <c r="I157" s="17" t="s">
        <v>51</v>
      </c>
      <c r="J157" s="17" t="str">
        <f t="shared" si="16"/>
        <v>OK</v>
      </c>
      <c r="K157" s="17" t="str">
        <f t="shared" si="16"/>
        <v>OK</v>
      </c>
      <c r="L157" s="17" t="str">
        <f>IF('Data Sheet'!$B$9="NC-50","N/A","OK")</f>
        <v>OK</v>
      </c>
      <c r="M157" s="17" t="str">
        <f>IF('Data Sheet'!$B$9="NC-50","N/A","OK")</f>
        <v>OK</v>
      </c>
      <c r="N157" s="23" t="str">
        <f>IF(BO157&lt;&gt;"",
    IF(INT('Data Sheet'!$A$19)=INT('Data Sheet'!$B$19),
        --(INT('Data Sheet'!$A$19) &amp; "." &amp; BO157),
        IF(AND((--(INT('Data Sheet'!$A$19) &amp; "." &amp; BO157)&gt;=--('Data Sheet'!$A$19)), (--(INT('Data Sheet'!$A$19) &amp; "." &amp; BO157)&lt;=--('Data Sheet'!$B$19))),
            --(INT('Data Sheet'!$A$19) &amp; "." &amp; BO157),
            --(INT('Data Sheet'!$B$19) &amp; "." &amp; BO157)
        )
    ),
    IF(BN157&lt;&gt;"",
        IF(INT('Data Sheet'!$A$19)=INT('Data Sheet'!$B$19),
            --(INT('Data Sheet'!$A$19) &amp; "." &amp; LEFT(BN157,3)),
            IF(AND((--(INT('Data Sheet'!$A$19) &amp; "." &amp; LEFT(BN157,3))&gt;=--('Data Sheet'!$A$19)), (--(INT('Data Sheet'!$A$19) &amp; "." &amp; LEFT(BN157,3))&lt;=--('Data Sheet'!$B$19))),
                --(INT('Data Sheet'!$A$19) &amp; "." &amp; LEFT(BN157,3)),
                --(INT('Data Sheet'!$B$19) &amp; "." &amp; LEFT(BN157,3))
            )
        ),
        "OK"
    )
)</f>
        <v>OK</v>
      </c>
      <c r="O157" s="23" t="str">
        <f>IF(BP157&lt;&gt;"",
    IF(INT('Data Sheet'!$A$19)=INT('Data Sheet'!$B$19),
        --(INT('Data Sheet'!$A$19) &amp; "." &amp; BP157),
        IF(AND((--(INT('Data Sheet'!$A$19) &amp; "." &amp; BP157)&gt;=--('Data Sheet'!$A$19)), (--(INT('Data Sheet'!$A$19) &amp; "." &amp; BP157)&lt;=--('Data Sheet'!$B$19))),
            --(INT('Data Sheet'!$A$19) &amp; "." &amp; BP157),
            --(INT('Data Sheet'!$B$19) &amp; "." &amp; BP157)
        )
    ),
    IF(BN157&lt;&gt;"",
        IF(INT('Data Sheet'!$A$19)=INT('Data Sheet'!$B$19),
            --(INT('Data Sheet'!$A$19) &amp; "." &amp; RIGHT(BN157,3)),
            IF(AND((--(INT('Data Sheet'!$A$19) &amp; "." &amp; RIGHT(BN157,3))&gt;=--('Data Sheet'!$A$19)), (--(INT('Data Sheet'!$A$19) &amp; "." &amp; RIGHT(BN157,3))&lt;=--('Data Sheet'!$B$19))),
                --(INT('Data Sheet'!$A$19) &amp; "." &amp; RIGHT(BN157,3)),
                --(INT('Data Sheet'!$B$19) &amp; "." &amp; RIGHT(BN157,3))
            )
        ),
        "OK"
    )
)</f>
        <v>OK</v>
      </c>
      <c r="P157" s="23" t="str">
        <f>IF(BR157&lt;&gt;"",
    IF(INT('Data Sheet'!$A$19)=INT('Data Sheet'!$B$15),
        --(INT('Data Sheet'!$A$15) &amp; "." &amp; BR157),
        IF(AND((--(INT('Data Sheet'!$A$15) &amp; "." &amp; BR157)&gt;=--('Data Sheet'!$A$15)), (--(INT('Data Sheet'!$A$15) &amp; "." &amp; BR157)&lt;=--('Data Sheet'!$B$15))),
            --(INT('Data Sheet'!$A$15) &amp; "." &amp; BR157),
            --(INT('Data Sheet'!$B$15) &amp; "." &amp; BR157)
        )
    ),
    IF(BQ157&lt;&gt;"",
        IF(INT('Data Sheet'!$A$15)=INT('Data Sheet'!$B$15),
            --(INT('Data Sheet'!$A$15) &amp; "." &amp; LEFT(BQ157,3)),
            IF(AND((--(INT('Data Sheet'!$A$15) &amp; "." &amp; LEFT(BQ157,3))&gt;=--('Data Sheet'!$A$15)), (--(INT('Data Sheet'!$A$15) &amp; "." &amp; LEFT(BQ157,3))&lt;=--('Data Sheet'!$B$15))),
                --(INT('Data Sheet'!$A$15) &amp; "." &amp; LEFT(BQ157,3)),
                --(INT('Data Sheet'!$B$15) &amp; "." &amp; LEFT(BQ157,3))
            )
        ),
        "OK"
    )
)</f>
        <v>OK</v>
      </c>
      <c r="Q157" s="23" t="str">
        <f>IF(BS157&lt;&gt;"",
    IF(INT('Data Sheet'!$A$19)=INT('Data Sheet'!$B$15),
        --(INT('Data Sheet'!$A$15) &amp; "." &amp; BS157),
        IF(AND((--(INT('Data Sheet'!$A$15) &amp; "." &amp; BS157)&gt;=--('Data Sheet'!$A$15)), (--(INT('Data Sheet'!$A$15) &amp; "." &amp; BS157)&lt;=--('Data Sheet'!$B$15))),
            --(INT('Data Sheet'!$A$15) &amp; "." &amp; BS157),
            --(INT('Data Sheet'!$B$15) &amp; "." &amp; BS157)
        )
    ),
    IF(BQ157&lt;&gt;"",
        IF(INT('Data Sheet'!$A$15)=INT('Data Sheet'!$B$15),
            --(INT('Data Sheet'!$A$15) &amp; "." &amp; RIGHT(BQ157,3)),
            IF(AND((--(INT('Data Sheet'!$A$15) &amp; "." &amp; RIGHT(BQ157,3))&gt;=--('Data Sheet'!$A$15)), (--(INT('Data Sheet'!$A$15) &amp; "." &amp; RIGHT(BQ157,3))&lt;=--('Data Sheet'!$B$15))),
                --(INT('Data Sheet'!$A$15) &amp; "." &amp; RIGHT(BQ157,3)),
                --(INT('Data Sheet'!$B$15) &amp; "." &amp; RIGHT(BQ157,3))
            )
        ),
        "OK"
    )
)</f>
        <v>OK</v>
      </c>
      <c r="R157" s="20"/>
      <c r="S157" s="20"/>
      <c r="T157" s="20"/>
      <c r="U157" s="20"/>
      <c r="V157" s="20"/>
      <c r="W157" s="20"/>
      <c r="X157" s="20"/>
      <c r="Y157" s="20"/>
      <c r="Z157" s="20"/>
      <c r="AA157" s="55"/>
      <c r="AB157" s="55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1"/>
      <c r="AR157" s="21"/>
      <c r="AS157" s="21"/>
      <c r="AT157" s="21"/>
      <c r="AU157" s="21"/>
      <c r="AV157" s="21"/>
      <c r="AW157" s="22"/>
      <c r="AX157" s="99"/>
      <c r="AY157" s="20"/>
      <c r="AZ157" s="20"/>
      <c r="BA157" s="22"/>
      <c r="BC157" s="80"/>
      <c r="BD157" s="80"/>
      <c r="BE157" s="80"/>
      <c r="BF157" s="80"/>
      <c r="BG157" s="2" t="str">
        <f t="shared" si="13"/>
        <v/>
      </c>
      <c r="BH157" s="78">
        <f t="shared" si="12"/>
        <v>0</v>
      </c>
    </row>
    <row r="158" spans="2:60" x14ac:dyDescent="0.2">
      <c r="B158" s="14">
        <f t="shared" si="14"/>
        <v>150</v>
      </c>
      <c r="C158" s="15" t="str">
        <f>CONCATENATE('Data Sheet'!$B$8,'Data Sheet'!$G$2)</f>
        <v>" HWDP</v>
      </c>
      <c r="D158" s="95" t="str">
        <f t="shared" si="15"/>
        <v/>
      </c>
      <c r="E158" s="15" t="str">
        <f>IF('Sum HWDP'!$D$10="TH-Hill DS-1 Vol 3 CAT 2: Clean and Visual Ends only","N/A","OK")</f>
        <v>OK</v>
      </c>
      <c r="F158" s="15" t="str">
        <f>IF('Sum HWDP'!$D$10="TH-Hill DS-1 Vol 3 CAT 2: Clean and Visual Ends only","N/A","OK")</f>
        <v>OK</v>
      </c>
      <c r="G158" s="17"/>
      <c r="H158" s="17"/>
      <c r="I158" s="17" t="s">
        <v>51</v>
      </c>
      <c r="J158" s="17" t="str">
        <f t="shared" si="16"/>
        <v>OK</v>
      </c>
      <c r="K158" s="17" t="str">
        <f t="shared" si="16"/>
        <v>OK</v>
      </c>
      <c r="L158" s="17" t="str">
        <f>IF('Data Sheet'!$B$9="NC-50","N/A","OK")</f>
        <v>OK</v>
      </c>
      <c r="M158" s="17" t="str">
        <f>IF('Data Sheet'!$B$9="NC-50","N/A","OK")</f>
        <v>OK</v>
      </c>
      <c r="N158" s="23" t="str">
        <f>IF(BO158&lt;&gt;"",
    IF(INT('Data Sheet'!$A$19)=INT('Data Sheet'!$B$19),
        --(INT('Data Sheet'!$A$19) &amp; "." &amp; BO158),
        IF(AND((--(INT('Data Sheet'!$A$19) &amp; "." &amp; BO158)&gt;=--('Data Sheet'!$A$19)), (--(INT('Data Sheet'!$A$19) &amp; "." &amp; BO158)&lt;=--('Data Sheet'!$B$19))),
            --(INT('Data Sheet'!$A$19) &amp; "." &amp; BO158),
            --(INT('Data Sheet'!$B$19) &amp; "." &amp; BO158)
        )
    ),
    IF(BN158&lt;&gt;"",
        IF(INT('Data Sheet'!$A$19)=INT('Data Sheet'!$B$19),
            --(INT('Data Sheet'!$A$19) &amp; "." &amp; LEFT(BN158,3)),
            IF(AND((--(INT('Data Sheet'!$A$19) &amp; "." &amp; LEFT(BN158,3))&gt;=--('Data Sheet'!$A$19)), (--(INT('Data Sheet'!$A$19) &amp; "." &amp; LEFT(BN158,3))&lt;=--('Data Sheet'!$B$19))),
                --(INT('Data Sheet'!$A$19) &amp; "." &amp; LEFT(BN158,3)),
                --(INT('Data Sheet'!$B$19) &amp; "." &amp; LEFT(BN158,3))
            )
        ),
        "OK"
    )
)</f>
        <v>OK</v>
      </c>
      <c r="O158" s="23" t="str">
        <f>IF(BP158&lt;&gt;"",
    IF(INT('Data Sheet'!$A$19)=INT('Data Sheet'!$B$19),
        --(INT('Data Sheet'!$A$19) &amp; "." &amp; BP158),
        IF(AND((--(INT('Data Sheet'!$A$19) &amp; "." &amp; BP158)&gt;=--('Data Sheet'!$A$19)), (--(INT('Data Sheet'!$A$19) &amp; "." &amp; BP158)&lt;=--('Data Sheet'!$B$19))),
            --(INT('Data Sheet'!$A$19) &amp; "." &amp; BP158),
            --(INT('Data Sheet'!$B$19) &amp; "." &amp; BP158)
        )
    ),
    IF(BN158&lt;&gt;"",
        IF(INT('Data Sheet'!$A$19)=INT('Data Sheet'!$B$19),
            --(INT('Data Sheet'!$A$19) &amp; "." &amp; RIGHT(BN158,3)),
            IF(AND((--(INT('Data Sheet'!$A$19) &amp; "." &amp; RIGHT(BN158,3))&gt;=--('Data Sheet'!$A$19)), (--(INT('Data Sheet'!$A$19) &amp; "." &amp; RIGHT(BN158,3))&lt;=--('Data Sheet'!$B$19))),
                --(INT('Data Sheet'!$A$19) &amp; "." &amp; RIGHT(BN158,3)),
                --(INT('Data Sheet'!$B$19) &amp; "." &amp; RIGHT(BN158,3))
            )
        ),
        "OK"
    )
)</f>
        <v>OK</v>
      </c>
      <c r="P158" s="23" t="str">
        <f>IF(BR158&lt;&gt;"",
    IF(INT('Data Sheet'!$A$19)=INT('Data Sheet'!$B$15),
        --(INT('Data Sheet'!$A$15) &amp; "." &amp; BR158),
        IF(AND((--(INT('Data Sheet'!$A$15) &amp; "." &amp; BR158)&gt;=--('Data Sheet'!$A$15)), (--(INT('Data Sheet'!$A$15) &amp; "." &amp; BR158)&lt;=--('Data Sheet'!$B$15))),
            --(INT('Data Sheet'!$A$15) &amp; "." &amp; BR158),
            --(INT('Data Sheet'!$B$15) &amp; "." &amp; BR158)
        )
    ),
    IF(BQ158&lt;&gt;"",
        IF(INT('Data Sheet'!$A$15)=INT('Data Sheet'!$B$15),
            --(INT('Data Sheet'!$A$15) &amp; "." &amp; LEFT(BQ158,3)),
            IF(AND((--(INT('Data Sheet'!$A$15) &amp; "." &amp; LEFT(BQ158,3))&gt;=--('Data Sheet'!$A$15)), (--(INT('Data Sheet'!$A$15) &amp; "." &amp; LEFT(BQ158,3))&lt;=--('Data Sheet'!$B$15))),
                --(INT('Data Sheet'!$A$15) &amp; "." &amp; LEFT(BQ158,3)),
                --(INT('Data Sheet'!$B$15) &amp; "." &amp; LEFT(BQ158,3))
            )
        ),
        "OK"
    )
)</f>
        <v>OK</v>
      </c>
      <c r="Q158" s="23" t="str">
        <f>IF(BS158&lt;&gt;"",
    IF(INT('Data Sheet'!$A$19)=INT('Data Sheet'!$B$15),
        --(INT('Data Sheet'!$A$15) &amp; "." &amp; BS158),
        IF(AND((--(INT('Data Sheet'!$A$15) &amp; "." &amp; BS158)&gt;=--('Data Sheet'!$A$15)), (--(INT('Data Sheet'!$A$15) &amp; "." &amp; BS158)&lt;=--('Data Sheet'!$B$15))),
            --(INT('Data Sheet'!$A$15) &amp; "." &amp; BS158),
            --(INT('Data Sheet'!$B$15) &amp; "." &amp; BS158)
        )
    ),
    IF(BQ158&lt;&gt;"",
        IF(INT('Data Sheet'!$A$15)=INT('Data Sheet'!$B$15),
            --(INT('Data Sheet'!$A$15) &amp; "." &amp; RIGHT(BQ158,3)),
            IF(AND((--(INT('Data Sheet'!$A$15) &amp; "." &amp; RIGHT(BQ158,3))&gt;=--('Data Sheet'!$A$15)), (--(INT('Data Sheet'!$A$15) &amp; "." &amp; RIGHT(BQ158,3))&lt;=--('Data Sheet'!$B$15))),
                --(INT('Data Sheet'!$A$15) &amp; "." &amp; RIGHT(BQ158,3)),
                --(INT('Data Sheet'!$B$15) &amp; "." &amp; RIGHT(BQ158,3))
            )
        ),
        "OK"
    )
)</f>
        <v>OK</v>
      </c>
      <c r="R158" s="20"/>
      <c r="S158" s="20"/>
      <c r="T158" s="20"/>
      <c r="U158" s="20"/>
      <c r="V158" s="20"/>
      <c r="W158" s="20"/>
      <c r="X158" s="20"/>
      <c r="Y158" s="20"/>
      <c r="Z158" s="20"/>
      <c r="AA158" s="55"/>
      <c r="AB158" s="55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1"/>
      <c r="AR158" s="21"/>
      <c r="AS158" s="21"/>
      <c r="AT158" s="21"/>
      <c r="AU158" s="21"/>
      <c r="AV158" s="21"/>
      <c r="AW158" s="22"/>
      <c r="AX158" s="99"/>
      <c r="AY158" s="20"/>
      <c r="AZ158" s="20"/>
      <c r="BA158" s="22"/>
      <c r="BC158" s="80"/>
      <c r="BD158" s="80"/>
      <c r="BE158" s="80"/>
      <c r="BF158" s="80"/>
      <c r="BG158" s="2" t="str">
        <f t="shared" si="13"/>
        <v/>
      </c>
      <c r="BH158" s="78">
        <f t="shared" si="12"/>
        <v>0</v>
      </c>
    </row>
    <row r="159" spans="2:60" x14ac:dyDescent="0.2">
      <c r="B159" s="14">
        <f t="shared" si="14"/>
        <v>151</v>
      </c>
      <c r="C159" s="15" t="str">
        <f>CONCATENATE('Data Sheet'!$B$8,'Data Sheet'!$G$2)</f>
        <v>" HWDP</v>
      </c>
      <c r="D159" s="95" t="str">
        <f t="shared" si="15"/>
        <v/>
      </c>
      <c r="E159" s="15" t="str">
        <f>IF('Sum HWDP'!$D$10="TH-Hill DS-1 Vol 3 CAT 2: Clean and Visual Ends only","N/A","OK")</f>
        <v>OK</v>
      </c>
      <c r="F159" s="15" t="str">
        <f>IF('Sum HWDP'!$D$10="TH-Hill DS-1 Vol 3 CAT 2: Clean and Visual Ends only","N/A","OK")</f>
        <v>OK</v>
      </c>
      <c r="G159" s="17"/>
      <c r="H159" s="17"/>
      <c r="I159" s="17" t="s">
        <v>51</v>
      </c>
      <c r="J159" s="17" t="str">
        <f t="shared" si="16"/>
        <v>OK</v>
      </c>
      <c r="K159" s="17" t="str">
        <f t="shared" si="16"/>
        <v>OK</v>
      </c>
      <c r="L159" s="17" t="str">
        <f>IF('Data Sheet'!$B$9="NC-50","N/A","OK")</f>
        <v>OK</v>
      </c>
      <c r="M159" s="17" t="str">
        <f>IF('Data Sheet'!$B$9="NC-50","N/A","OK")</f>
        <v>OK</v>
      </c>
      <c r="N159" s="23" t="str">
        <f>IF(BO159&lt;&gt;"",
    IF(INT('Data Sheet'!$A$19)=INT('Data Sheet'!$B$19),
        --(INT('Data Sheet'!$A$19) &amp; "." &amp; BO159),
        IF(AND((--(INT('Data Sheet'!$A$19) &amp; "." &amp; BO159)&gt;=--('Data Sheet'!$A$19)), (--(INT('Data Sheet'!$A$19) &amp; "." &amp; BO159)&lt;=--('Data Sheet'!$B$19))),
            --(INT('Data Sheet'!$A$19) &amp; "." &amp; BO159),
            --(INT('Data Sheet'!$B$19) &amp; "." &amp; BO159)
        )
    ),
    IF(BN159&lt;&gt;"",
        IF(INT('Data Sheet'!$A$19)=INT('Data Sheet'!$B$19),
            --(INT('Data Sheet'!$A$19) &amp; "." &amp; LEFT(BN159,3)),
            IF(AND((--(INT('Data Sheet'!$A$19) &amp; "." &amp; LEFT(BN159,3))&gt;=--('Data Sheet'!$A$19)), (--(INT('Data Sheet'!$A$19) &amp; "." &amp; LEFT(BN159,3))&lt;=--('Data Sheet'!$B$19))),
                --(INT('Data Sheet'!$A$19) &amp; "." &amp; LEFT(BN159,3)),
                --(INT('Data Sheet'!$B$19) &amp; "." &amp; LEFT(BN159,3))
            )
        ),
        "OK"
    )
)</f>
        <v>OK</v>
      </c>
      <c r="O159" s="23" t="str">
        <f>IF(BP159&lt;&gt;"",
    IF(INT('Data Sheet'!$A$19)=INT('Data Sheet'!$B$19),
        --(INT('Data Sheet'!$A$19) &amp; "." &amp; BP159),
        IF(AND((--(INT('Data Sheet'!$A$19) &amp; "." &amp; BP159)&gt;=--('Data Sheet'!$A$19)), (--(INT('Data Sheet'!$A$19) &amp; "." &amp; BP159)&lt;=--('Data Sheet'!$B$19))),
            --(INT('Data Sheet'!$A$19) &amp; "." &amp; BP159),
            --(INT('Data Sheet'!$B$19) &amp; "." &amp; BP159)
        )
    ),
    IF(BN159&lt;&gt;"",
        IF(INT('Data Sheet'!$A$19)=INT('Data Sheet'!$B$19),
            --(INT('Data Sheet'!$A$19) &amp; "." &amp; RIGHT(BN159,3)),
            IF(AND((--(INT('Data Sheet'!$A$19) &amp; "." &amp; RIGHT(BN159,3))&gt;=--('Data Sheet'!$A$19)), (--(INT('Data Sheet'!$A$19) &amp; "." &amp; RIGHT(BN159,3))&lt;=--('Data Sheet'!$B$19))),
                --(INT('Data Sheet'!$A$19) &amp; "." &amp; RIGHT(BN159,3)),
                --(INT('Data Sheet'!$B$19) &amp; "." &amp; RIGHT(BN159,3))
            )
        ),
        "OK"
    )
)</f>
        <v>OK</v>
      </c>
      <c r="P159" s="23" t="str">
        <f>IF(BR159&lt;&gt;"",
    IF(INT('Data Sheet'!$A$19)=INT('Data Sheet'!$B$15),
        --(INT('Data Sheet'!$A$15) &amp; "." &amp; BR159),
        IF(AND((--(INT('Data Sheet'!$A$15) &amp; "." &amp; BR159)&gt;=--('Data Sheet'!$A$15)), (--(INT('Data Sheet'!$A$15) &amp; "." &amp; BR159)&lt;=--('Data Sheet'!$B$15))),
            --(INT('Data Sheet'!$A$15) &amp; "." &amp; BR159),
            --(INT('Data Sheet'!$B$15) &amp; "." &amp; BR159)
        )
    ),
    IF(BQ159&lt;&gt;"",
        IF(INT('Data Sheet'!$A$15)=INT('Data Sheet'!$B$15),
            --(INT('Data Sheet'!$A$15) &amp; "." &amp; LEFT(BQ159,3)),
            IF(AND((--(INT('Data Sheet'!$A$15) &amp; "." &amp; LEFT(BQ159,3))&gt;=--('Data Sheet'!$A$15)), (--(INT('Data Sheet'!$A$15) &amp; "." &amp; LEFT(BQ159,3))&lt;=--('Data Sheet'!$B$15))),
                --(INT('Data Sheet'!$A$15) &amp; "." &amp; LEFT(BQ159,3)),
                --(INT('Data Sheet'!$B$15) &amp; "." &amp; LEFT(BQ159,3))
            )
        ),
        "OK"
    )
)</f>
        <v>OK</v>
      </c>
      <c r="Q159" s="23" t="str">
        <f>IF(BS159&lt;&gt;"",
    IF(INT('Data Sheet'!$A$19)=INT('Data Sheet'!$B$15),
        --(INT('Data Sheet'!$A$15) &amp; "." &amp; BS159),
        IF(AND((--(INT('Data Sheet'!$A$15) &amp; "." &amp; BS159)&gt;=--('Data Sheet'!$A$15)), (--(INT('Data Sheet'!$A$15) &amp; "." &amp; BS159)&lt;=--('Data Sheet'!$B$15))),
            --(INT('Data Sheet'!$A$15) &amp; "." &amp; BS159),
            --(INT('Data Sheet'!$B$15) &amp; "." &amp; BS159)
        )
    ),
    IF(BQ159&lt;&gt;"",
        IF(INT('Data Sheet'!$A$15)=INT('Data Sheet'!$B$15),
            --(INT('Data Sheet'!$A$15) &amp; "." &amp; RIGHT(BQ159,3)),
            IF(AND((--(INT('Data Sheet'!$A$15) &amp; "." &amp; RIGHT(BQ159,3))&gt;=--('Data Sheet'!$A$15)), (--(INT('Data Sheet'!$A$15) &amp; "." &amp; RIGHT(BQ159,3))&lt;=--('Data Sheet'!$B$15))),
                --(INT('Data Sheet'!$A$15) &amp; "." &amp; RIGHT(BQ159,3)),
                --(INT('Data Sheet'!$B$15) &amp; "." &amp; RIGHT(BQ159,3))
            )
        ),
        "OK"
    )
)</f>
        <v>OK</v>
      </c>
      <c r="R159" s="20"/>
      <c r="S159" s="20"/>
      <c r="T159" s="20"/>
      <c r="U159" s="20"/>
      <c r="V159" s="20"/>
      <c r="W159" s="20"/>
      <c r="X159" s="20"/>
      <c r="Y159" s="20"/>
      <c r="Z159" s="20"/>
      <c r="AA159" s="55"/>
      <c r="AB159" s="55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1"/>
      <c r="AR159" s="21"/>
      <c r="AS159" s="21"/>
      <c r="AT159" s="21"/>
      <c r="AU159" s="21"/>
      <c r="AV159" s="21"/>
      <c r="AW159" s="22"/>
      <c r="AX159" s="99"/>
      <c r="AY159" s="20"/>
      <c r="AZ159" s="20"/>
      <c r="BA159" s="22"/>
      <c r="BC159" s="80"/>
      <c r="BD159" s="80"/>
      <c r="BE159" s="80"/>
      <c r="BF159" s="80"/>
      <c r="BG159" s="2" t="str">
        <f t="shared" si="13"/>
        <v/>
      </c>
      <c r="BH159" s="78">
        <f t="shared" si="12"/>
        <v>0</v>
      </c>
    </row>
    <row r="160" spans="2:60" x14ac:dyDescent="0.2">
      <c r="B160" s="14">
        <f t="shared" si="14"/>
        <v>152</v>
      </c>
      <c r="C160" s="15" t="str">
        <f>CONCATENATE('Data Sheet'!$B$8,'Data Sheet'!$G$2)</f>
        <v>" HWDP</v>
      </c>
      <c r="D160" s="95" t="str">
        <f t="shared" si="15"/>
        <v/>
      </c>
      <c r="E160" s="15" t="str">
        <f>IF('Sum HWDP'!$D$10="TH-Hill DS-1 Vol 3 CAT 2: Clean and Visual Ends only","N/A","OK")</f>
        <v>OK</v>
      </c>
      <c r="F160" s="15" t="str">
        <f>IF('Sum HWDP'!$D$10="TH-Hill DS-1 Vol 3 CAT 2: Clean and Visual Ends only","N/A","OK")</f>
        <v>OK</v>
      </c>
      <c r="G160" s="17"/>
      <c r="H160" s="17"/>
      <c r="I160" s="17" t="s">
        <v>51</v>
      </c>
      <c r="J160" s="17" t="str">
        <f t="shared" si="16"/>
        <v>OK</v>
      </c>
      <c r="K160" s="17" t="str">
        <f t="shared" si="16"/>
        <v>OK</v>
      </c>
      <c r="L160" s="17" t="str">
        <f>IF('Data Sheet'!$B$9="NC-50","N/A","OK")</f>
        <v>OK</v>
      </c>
      <c r="M160" s="17" t="str">
        <f>IF('Data Sheet'!$B$9="NC-50","N/A","OK")</f>
        <v>OK</v>
      </c>
      <c r="N160" s="23" t="str">
        <f>IF(BO160&lt;&gt;"",
    IF(INT('Data Sheet'!$A$19)=INT('Data Sheet'!$B$19),
        --(INT('Data Sheet'!$A$19) &amp; "." &amp; BO160),
        IF(AND((--(INT('Data Sheet'!$A$19) &amp; "." &amp; BO160)&gt;=--('Data Sheet'!$A$19)), (--(INT('Data Sheet'!$A$19) &amp; "." &amp; BO160)&lt;=--('Data Sheet'!$B$19))),
            --(INT('Data Sheet'!$A$19) &amp; "." &amp; BO160),
            --(INT('Data Sheet'!$B$19) &amp; "." &amp; BO160)
        )
    ),
    IF(BN160&lt;&gt;"",
        IF(INT('Data Sheet'!$A$19)=INT('Data Sheet'!$B$19),
            --(INT('Data Sheet'!$A$19) &amp; "." &amp; LEFT(BN160,3)),
            IF(AND((--(INT('Data Sheet'!$A$19) &amp; "." &amp; LEFT(BN160,3))&gt;=--('Data Sheet'!$A$19)), (--(INT('Data Sheet'!$A$19) &amp; "." &amp; LEFT(BN160,3))&lt;=--('Data Sheet'!$B$19))),
                --(INT('Data Sheet'!$A$19) &amp; "." &amp; LEFT(BN160,3)),
                --(INT('Data Sheet'!$B$19) &amp; "." &amp; LEFT(BN160,3))
            )
        ),
        "OK"
    )
)</f>
        <v>OK</v>
      </c>
      <c r="O160" s="23" t="str">
        <f>IF(BP160&lt;&gt;"",
    IF(INT('Data Sheet'!$A$19)=INT('Data Sheet'!$B$19),
        --(INT('Data Sheet'!$A$19) &amp; "." &amp; BP160),
        IF(AND((--(INT('Data Sheet'!$A$19) &amp; "." &amp; BP160)&gt;=--('Data Sheet'!$A$19)), (--(INT('Data Sheet'!$A$19) &amp; "." &amp; BP160)&lt;=--('Data Sheet'!$B$19))),
            --(INT('Data Sheet'!$A$19) &amp; "." &amp; BP160),
            --(INT('Data Sheet'!$B$19) &amp; "." &amp; BP160)
        )
    ),
    IF(BN160&lt;&gt;"",
        IF(INT('Data Sheet'!$A$19)=INT('Data Sheet'!$B$19),
            --(INT('Data Sheet'!$A$19) &amp; "." &amp; RIGHT(BN160,3)),
            IF(AND((--(INT('Data Sheet'!$A$19) &amp; "." &amp; RIGHT(BN160,3))&gt;=--('Data Sheet'!$A$19)), (--(INT('Data Sheet'!$A$19) &amp; "." &amp; RIGHT(BN160,3))&lt;=--('Data Sheet'!$B$19))),
                --(INT('Data Sheet'!$A$19) &amp; "." &amp; RIGHT(BN160,3)),
                --(INT('Data Sheet'!$B$19) &amp; "." &amp; RIGHT(BN160,3))
            )
        ),
        "OK"
    )
)</f>
        <v>OK</v>
      </c>
      <c r="P160" s="23" t="str">
        <f>IF(BR160&lt;&gt;"",
    IF(INT('Data Sheet'!$A$19)=INT('Data Sheet'!$B$15),
        --(INT('Data Sheet'!$A$15) &amp; "." &amp; BR160),
        IF(AND((--(INT('Data Sheet'!$A$15) &amp; "." &amp; BR160)&gt;=--('Data Sheet'!$A$15)), (--(INT('Data Sheet'!$A$15) &amp; "." &amp; BR160)&lt;=--('Data Sheet'!$B$15))),
            --(INT('Data Sheet'!$A$15) &amp; "." &amp; BR160),
            --(INT('Data Sheet'!$B$15) &amp; "." &amp; BR160)
        )
    ),
    IF(BQ160&lt;&gt;"",
        IF(INT('Data Sheet'!$A$15)=INT('Data Sheet'!$B$15),
            --(INT('Data Sheet'!$A$15) &amp; "." &amp; LEFT(BQ160,3)),
            IF(AND((--(INT('Data Sheet'!$A$15) &amp; "." &amp; LEFT(BQ160,3))&gt;=--('Data Sheet'!$A$15)), (--(INT('Data Sheet'!$A$15) &amp; "." &amp; LEFT(BQ160,3))&lt;=--('Data Sheet'!$B$15))),
                --(INT('Data Sheet'!$A$15) &amp; "." &amp; LEFT(BQ160,3)),
                --(INT('Data Sheet'!$B$15) &amp; "." &amp; LEFT(BQ160,3))
            )
        ),
        "OK"
    )
)</f>
        <v>OK</v>
      </c>
      <c r="Q160" s="23" t="str">
        <f>IF(BS160&lt;&gt;"",
    IF(INT('Data Sheet'!$A$19)=INT('Data Sheet'!$B$15),
        --(INT('Data Sheet'!$A$15) &amp; "." &amp; BS160),
        IF(AND((--(INT('Data Sheet'!$A$15) &amp; "." &amp; BS160)&gt;=--('Data Sheet'!$A$15)), (--(INT('Data Sheet'!$A$15) &amp; "." &amp; BS160)&lt;=--('Data Sheet'!$B$15))),
            --(INT('Data Sheet'!$A$15) &amp; "." &amp; BS160),
            --(INT('Data Sheet'!$B$15) &amp; "." &amp; BS160)
        )
    ),
    IF(BQ160&lt;&gt;"",
        IF(INT('Data Sheet'!$A$15)=INT('Data Sheet'!$B$15),
            --(INT('Data Sheet'!$A$15) &amp; "." &amp; RIGHT(BQ160,3)),
            IF(AND((--(INT('Data Sheet'!$A$15) &amp; "." &amp; RIGHT(BQ160,3))&gt;=--('Data Sheet'!$A$15)), (--(INT('Data Sheet'!$A$15) &amp; "." &amp; RIGHT(BQ160,3))&lt;=--('Data Sheet'!$B$15))),
                --(INT('Data Sheet'!$A$15) &amp; "." &amp; RIGHT(BQ160,3)),
                --(INT('Data Sheet'!$B$15) &amp; "." &amp; RIGHT(BQ160,3))
            )
        ),
        "OK"
    )
)</f>
        <v>OK</v>
      </c>
      <c r="R160" s="20"/>
      <c r="S160" s="20"/>
      <c r="T160" s="20"/>
      <c r="U160" s="20"/>
      <c r="V160" s="20"/>
      <c r="W160" s="20"/>
      <c r="X160" s="20"/>
      <c r="Y160" s="20"/>
      <c r="Z160" s="20"/>
      <c r="AA160" s="55"/>
      <c r="AB160" s="55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1"/>
      <c r="AR160" s="21"/>
      <c r="AS160" s="21"/>
      <c r="AT160" s="21"/>
      <c r="AU160" s="21"/>
      <c r="AV160" s="21"/>
      <c r="AW160" s="22"/>
      <c r="AX160" s="99"/>
      <c r="AY160" s="20"/>
      <c r="AZ160" s="20"/>
      <c r="BA160" s="22"/>
      <c r="BC160" s="80"/>
      <c r="BD160" s="80"/>
      <c r="BE160" s="80"/>
      <c r="BF160" s="80"/>
      <c r="BG160" s="2" t="str">
        <f t="shared" si="13"/>
        <v/>
      </c>
      <c r="BH160" s="78">
        <f t="shared" si="12"/>
        <v>0</v>
      </c>
    </row>
    <row r="161" spans="2:60" x14ac:dyDescent="0.2">
      <c r="B161" s="14">
        <f t="shared" si="14"/>
        <v>153</v>
      </c>
      <c r="C161" s="15" t="str">
        <f>CONCATENATE('Data Sheet'!$B$8,'Data Sheet'!$G$2)</f>
        <v>" HWDP</v>
      </c>
      <c r="D161" s="95" t="str">
        <f t="shared" si="15"/>
        <v/>
      </c>
      <c r="E161" s="15" t="str">
        <f>IF('Sum HWDP'!$D$10="TH-Hill DS-1 Vol 3 CAT 2: Clean and Visual Ends only","N/A","OK")</f>
        <v>OK</v>
      </c>
      <c r="F161" s="15" t="str">
        <f>IF('Sum HWDP'!$D$10="TH-Hill DS-1 Vol 3 CAT 2: Clean and Visual Ends only","N/A","OK")</f>
        <v>OK</v>
      </c>
      <c r="G161" s="17"/>
      <c r="H161" s="17"/>
      <c r="I161" s="17" t="s">
        <v>51</v>
      </c>
      <c r="J161" s="17" t="str">
        <f t="shared" si="16"/>
        <v>OK</v>
      </c>
      <c r="K161" s="17" t="str">
        <f t="shared" si="16"/>
        <v>OK</v>
      </c>
      <c r="L161" s="17" t="str">
        <f>IF('Data Sheet'!$B$9="NC-50","N/A","OK")</f>
        <v>OK</v>
      </c>
      <c r="M161" s="17" t="str">
        <f>IF('Data Sheet'!$B$9="NC-50","N/A","OK")</f>
        <v>OK</v>
      </c>
      <c r="N161" s="23" t="str">
        <f>IF(BO161&lt;&gt;"",
    IF(INT('Data Sheet'!$A$19)=INT('Data Sheet'!$B$19),
        --(INT('Data Sheet'!$A$19) &amp; "." &amp; BO161),
        IF(AND((--(INT('Data Sheet'!$A$19) &amp; "." &amp; BO161)&gt;=--('Data Sheet'!$A$19)), (--(INT('Data Sheet'!$A$19) &amp; "." &amp; BO161)&lt;=--('Data Sheet'!$B$19))),
            --(INT('Data Sheet'!$A$19) &amp; "." &amp; BO161),
            --(INT('Data Sheet'!$B$19) &amp; "." &amp; BO161)
        )
    ),
    IF(BN161&lt;&gt;"",
        IF(INT('Data Sheet'!$A$19)=INT('Data Sheet'!$B$19),
            --(INT('Data Sheet'!$A$19) &amp; "." &amp; LEFT(BN161,3)),
            IF(AND((--(INT('Data Sheet'!$A$19) &amp; "." &amp; LEFT(BN161,3))&gt;=--('Data Sheet'!$A$19)), (--(INT('Data Sheet'!$A$19) &amp; "." &amp; LEFT(BN161,3))&lt;=--('Data Sheet'!$B$19))),
                --(INT('Data Sheet'!$A$19) &amp; "." &amp; LEFT(BN161,3)),
                --(INT('Data Sheet'!$B$19) &amp; "." &amp; LEFT(BN161,3))
            )
        ),
        "OK"
    )
)</f>
        <v>OK</v>
      </c>
      <c r="O161" s="23" t="str">
        <f>IF(BP161&lt;&gt;"",
    IF(INT('Data Sheet'!$A$19)=INT('Data Sheet'!$B$19),
        --(INT('Data Sheet'!$A$19) &amp; "." &amp; BP161),
        IF(AND((--(INT('Data Sheet'!$A$19) &amp; "." &amp; BP161)&gt;=--('Data Sheet'!$A$19)), (--(INT('Data Sheet'!$A$19) &amp; "." &amp; BP161)&lt;=--('Data Sheet'!$B$19))),
            --(INT('Data Sheet'!$A$19) &amp; "." &amp; BP161),
            --(INT('Data Sheet'!$B$19) &amp; "." &amp; BP161)
        )
    ),
    IF(BN161&lt;&gt;"",
        IF(INT('Data Sheet'!$A$19)=INT('Data Sheet'!$B$19),
            --(INT('Data Sheet'!$A$19) &amp; "." &amp; RIGHT(BN161,3)),
            IF(AND((--(INT('Data Sheet'!$A$19) &amp; "." &amp; RIGHT(BN161,3))&gt;=--('Data Sheet'!$A$19)), (--(INT('Data Sheet'!$A$19) &amp; "." &amp; RIGHT(BN161,3))&lt;=--('Data Sheet'!$B$19))),
                --(INT('Data Sheet'!$A$19) &amp; "." &amp; RIGHT(BN161,3)),
                --(INT('Data Sheet'!$B$19) &amp; "." &amp; RIGHT(BN161,3))
            )
        ),
        "OK"
    )
)</f>
        <v>OK</v>
      </c>
      <c r="P161" s="23" t="str">
        <f>IF(BR161&lt;&gt;"",
    IF(INT('Data Sheet'!$A$19)=INT('Data Sheet'!$B$15),
        --(INT('Data Sheet'!$A$15) &amp; "." &amp; BR161),
        IF(AND((--(INT('Data Sheet'!$A$15) &amp; "." &amp; BR161)&gt;=--('Data Sheet'!$A$15)), (--(INT('Data Sheet'!$A$15) &amp; "." &amp; BR161)&lt;=--('Data Sheet'!$B$15))),
            --(INT('Data Sheet'!$A$15) &amp; "." &amp; BR161),
            --(INT('Data Sheet'!$B$15) &amp; "." &amp; BR161)
        )
    ),
    IF(BQ161&lt;&gt;"",
        IF(INT('Data Sheet'!$A$15)=INT('Data Sheet'!$B$15),
            --(INT('Data Sheet'!$A$15) &amp; "." &amp; LEFT(BQ161,3)),
            IF(AND((--(INT('Data Sheet'!$A$15) &amp; "." &amp; LEFT(BQ161,3))&gt;=--('Data Sheet'!$A$15)), (--(INT('Data Sheet'!$A$15) &amp; "." &amp; LEFT(BQ161,3))&lt;=--('Data Sheet'!$B$15))),
                --(INT('Data Sheet'!$A$15) &amp; "." &amp; LEFT(BQ161,3)),
                --(INT('Data Sheet'!$B$15) &amp; "." &amp; LEFT(BQ161,3))
            )
        ),
        "OK"
    )
)</f>
        <v>OK</v>
      </c>
      <c r="Q161" s="23" t="str">
        <f>IF(BS161&lt;&gt;"",
    IF(INT('Data Sheet'!$A$19)=INT('Data Sheet'!$B$15),
        --(INT('Data Sheet'!$A$15) &amp; "." &amp; BS161),
        IF(AND((--(INT('Data Sheet'!$A$15) &amp; "." &amp; BS161)&gt;=--('Data Sheet'!$A$15)), (--(INT('Data Sheet'!$A$15) &amp; "." &amp; BS161)&lt;=--('Data Sheet'!$B$15))),
            --(INT('Data Sheet'!$A$15) &amp; "." &amp; BS161),
            --(INT('Data Sheet'!$B$15) &amp; "." &amp; BS161)
        )
    ),
    IF(BQ161&lt;&gt;"",
        IF(INT('Data Sheet'!$A$15)=INT('Data Sheet'!$B$15),
            --(INT('Data Sheet'!$A$15) &amp; "." &amp; RIGHT(BQ161,3)),
            IF(AND((--(INT('Data Sheet'!$A$15) &amp; "." &amp; RIGHT(BQ161,3))&gt;=--('Data Sheet'!$A$15)), (--(INT('Data Sheet'!$A$15) &amp; "." &amp; RIGHT(BQ161,3))&lt;=--('Data Sheet'!$B$15))),
                --(INT('Data Sheet'!$A$15) &amp; "." &amp; RIGHT(BQ161,3)),
                --(INT('Data Sheet'!$B$15) &amp; "." &amp; RIGHT(BQ161,3))
            )
        ),
        "OK"
    )
)</f>
        <v>OK</v>
      </c>
      <c r="R161" s="20"/>
      <c r="S161" s="20"/>
      <c r="T161" s="20"/>
      <c r="U161" s="20"/>
      <c r="V161" s="20"/>
      <c r="W161" s="20"/>
      <c r="X161" s="20"/>
      <c r="Y161" s="20"/>
      <c r="Z161" s="20"/>
      <c r="AA161" s="55"/>
      <c r="AB161" s="55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1"/>
      <c r="AR161" s="21"/>
      <c r="AS161" s="21"/>
      <c r="AT161" s="21"/>
      <c r="AU161" s="21"/>
      <c r="AV161" s="21"/>
      <c r="AW161" s="22"/>
      <c r="AX161" s="99"/>
      <c r="AY161" s="20"/>
      <c r="AZ161" s="20"/>
      <c r="BA161" s="22"/>
      <c r="BC161" s="80"/>
      <c r="BD161" s="80"/>
      <c r="BE161" s="80"/>
      <c r="BF161" s="80"/>
      <c r="BG161" s="2" t="str">
        <f t="shared" si="13"/>
        <v/>
      </c>
      <c r="BH161" s="78">
        <f t="shared" si="12"/>
        <v>0</v>
      </c>
    </row>
    <row r="162" spans="2:60" x14ac:dyDescent="0.2">
      <c r="B162" s="14">
        <f t="shared" si="14"/>
        <v>154</v>
      </c>
      <c r="C162" s="15" t="str">
        <f>CONCATENATE('Data Sheet'!$B$8,'Data Sheet'!$G$2)</f>
        <v>" HWDP</v>
      </c>
      <c r="D162" s="95" t="str">
        <f t="shared" si="15"/>
        <v/>
      </c>
      <c r="E162" s="15" t="str">
        <f>IF('Sum HWDP'!$D$10="TH-Hill DS-1 Vol 3 CAT 2: Clean and Visual Ends only","N/A","OK")</f>
        <v>OK</v>
      </c>
      <c r="F162" s="15" t="str">
        <f>IF('Sum HWDP'!$D$10="TH-Hill DS-1 Vol 3 CAT 2: Clean and Visual Ends only","N/A","OK")</f>
        <v>OK</v>
      </c>
      <c r="G162" s="17"/>
      <c r="H162" s="17"/>
      <c r="I162" s="17" t="s">
        <v>51</v>
      </c>
      <c r="J162" s="17" t="str">
        <f t="shared" si="16"/>
        <v>OK</v>
      </c>
      <c r="K162" s="17" t="str">
        <f t="shared" si="16"/>
        <v>OK</v>
      </c>
      <c r="L162" s="17" t="str">
        <f>IF('Data Sheet'!$B$9="NC-50","N/A","OK")</f>
        <v>OK</v>
      </c>
      <c r="M162" s="17" t="str">
        <f>IF('Data Sheet'!$B$9="NC-50","N/A","OK")</f>
        <v>OK</v>
      </c>
      <c r="N162" s="23" t="str">
        <f>IF(BO162&lt;&gt;"",
    IF(INT('Data Sheet'!$A$19)=INT('Data Sheet'!$B$19),
        --(INT('Data Sheet'!$A$19) &amp; "." &amp; BO162),
        IF(AND((--(INT('Data Sheet'!$A$19) &amp; "." &amp; BO162)&gt;=--('Data Sheet'!$A$19)), (--(INT('Data Sheet'!$A$19) &amp; "." &amp; BO162)&lt;=--('Data Sheet'!$B$19))),
            --(INT('Data Sheet'!$A$19) &amp; "." &amp; BO162),
            --(INT('Data Sheet'!$B$19) &amp; "." &amp; BO162)
        )
    ),
    IF(BN162&lt;&gt;"",
        IF(INT('Data Sheet'!$A$19)=INT('Data Sheet'!$B$19),
            --(INT('Data Sheet'!$A$19) &amp; "." &amp; LEFT(BN162,3)),
            IF(AND((--(INT('Data Sheet'!$A$19) &amp; "." &amp; LEFT(BN162,3))&gt;=--('Data Sheet'!$A$19)), (--(INT('Data Sheet'!$A$19) &amp; "." &amp; LEFT(BN162,3))&lt;=--('Data Sheet'!$B$19))),
                --(INT('Data Sheet'!$A$19) &amp; "." &amp; LEFT(BN162,3)),
                --(INT('Data Sheet'!$B$19) &amp; "." &amp; LEFT(BN162,3))
            )
        ),
        "OK"
    )
)</f>
        <v>OK</v>
      </c>
      <c r="O162" s="23" t="str">
        <f>IF(BP162&lt;&gt;"",
    IF(INT('Data Sheet'!$A$19)=INT('Data Sheet'!$B$19),
        --(INT('Data Sheet'!$A$19) &amp; "." &amp; BP162),
        IF(AND((--(INT('Data Sheet'!$A$19) &amp; "." &amp; BP162)&gt;=--('Data Sheet'!$A$19)), (--(INT('Data Sheet'!$A$19) &amp; "." &amp; BP162)&lt;=--('Data Sheet'!$B$19))),
            --(INT('Data Sheet'!$A$19) &amp; "." &amp; BP162),
            --(INT('Data Sheet'!$B$19) &amp; "." &amp; BP162)
        )
    ),
    IF(BN162&lt;&gt;"",
        IF(INT('Data Sheet'!$A$19)=INT('Data Sheet'!$B$19),
            --(INT('Data Sheet'!$A$19) &amp; "." &amp; RIGHT(BN162,3)),
            IF(AND((--(INT('Data Sheet'!$A$19) &amp; "." &amp; RIGHT(BN162,3))&gt;=--('Data Sheet'!$A$19)), (--(INT('Data Sheet'!$A$19) &amp; "." &amp; RIGHT(BN162,3))&lt;=--('Data Sheet'!$B$19))),
                --(INT('Data Sheet'!$A$19) &amp; "." &amp; RIGHT(BN162,3)),
                --(INT('Data Sheet'!$B$19) &amp; "." &amp; RIGHT(BN162,3))
            )
        ),
        "OK"
    )
)</f>
        <v>OK</v>
      </c>
      <c r="P162" s="23" t="str">
        <f>IF(BR162&lt;&gt;"",
    IF(INT('Data Sheet'!$A$19)=INT('Data Sheet'!$B$15),
        --(INT('Data Sheet'!$A$15) &amp; "." &amp; BR162),
        IF(AND((--(INT('Data Sheet'!$A$15) &amp; "." &amp; BR162)&gt;=--('Data Sheet'!$A$15)), (--(INT('Data Sheet'!$A$15) &amp; "." &amp; BR162)&lt;=--('Data Sheet'!$B$15))),
            --(INT('Data Sheet'!$A$15) &amp; "." &amp; BR162),
            --(INT('Data Sheet'!$B$15) &amp; "." &amp; BR162)
        )
    ),
    IF(BQ162&lt;&gt;"",
        IF(INT('Data Sheet'!$A$15)=INT('Data Sheet'!$B$15),
            --(INT('Data Sheet'!$A$15) &amp; "." &amp; LEFT(BQ162,3)),
            IF(AND((--(INT('Data Sheet'!$A$15) &amp; "." &amp; LEFT(BQ162,3))&gt;=--('Data Sheet'!$A$15)), (--(INT('Data Sheet'!$A$15) &amp; "." &amp; LEFT(BQ162,3))&lt;=--('Data Sheet'!$B$15))),
                --(INT('Data Sheet'!$A$15) &amp; "." &amp; LEFT(BQ162,3)),
                --(INT('Data Sheet'!$B$15) &amp; "." &amp; LEFT(BQ162,3))
            )
        ),
        "OK"
    )
)</f>
        <v>OK</v>
      </c>
      <c r="Q162" s="23" t="str">
        <f>IF(BS162&lt;&gt;"",
    IF(INT('Data Sheet'!$A$19)=INT('Data Sheet'!$B$15),
        --(INT('Data Sheet'!$A$15) &amp; "." &amp; BS162),
        IF(AND((--(INT('Data Sheet'!$A$15) &amp; "." &amp; BS162)&gt;=--('Data Sheet'!$A$15)), (--(INT('Data Sheet'!$A$15) &amp; "." &amp; BS162)&lt;=--('Data Sheet'!$B$15))),
            --(INT('Data Sheet'!$A$15) &amp; "." &amp; BS162),
            --(INT('Data Sheet'!$B$15) &amp; "." &amp; BS162)
        )
    ),
    IF(BQ162&lt;&gt;"",
        IF(INT('Data Sheet'!$A$15)=INT('Data Sheet'!$B$15),
            --(INT('Data Sheet'!$A$15) &amp; "." &amp; RIGHT(BQ162,3)),
            IF(AND((--(INT('Data Sheet'!$A$15) &amp; "." &amp; RIGHT(BQ162,3))&gt;=--('Data Sheet'!$A$15)), (--(INT('Data Sheet'!$A$15) &amp; "." &amp; RIGHT(BQ162,3))&lt;=--('Data Sheet'!$B$15))),
                --(INT('Data Sheet'!$A$15) &amp; "." &amp; RIGHT(BQ162,3)),
                --(INT('Data Sheet'!$B$15) &amp; "." &amp; RIGHT(BQ162,3))
            )
        ),
        "OK"
    )
)</f>
        <v>OK</v>
      </c>
      <c r="R162" s="20"/>
      <c r="S162" s="20"/>
      <c r="T162" s="20"/>
      <c r="U162" s="20"/>
      <c r="V162" s="20"/>
      <c r="W162" s="20"/>
      <c r="X162" s="20"/>
      <c r="Y162" s="20"/>
      <c r="Z162" s="20"/>
      <c r="AA162" s="55"/>
      <c r="AB162" s="55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1"/>
      <c r="AR162" s="21"/>
      <c r="AS162" s="21"/>
      <c r="AT162" s="21"/>
      <c r="AU162" s="21"/>
      <c r="AV162" s="21"/>
      <c r="AW162" s="22"/>
      <c r="AX162" s="99"/>
      <c r="AY162" s="20"/>
      <c r="AZ162" s="20"/>
      <c r="BA162" s="22"/>
      <c r="BC162" s="80"/>
      <c r="BD162" s="80"/>
      <c r="BE162" s="80"/>
      <c r="BF162" s="80"/>
      <c r="BG162" s="2" t="str">
        <f t="shared" si="13"/>
        <v/>
      </c>
      <c r="BH162" s="78">
        <f t="shared" si="12"/>
        <v>0</v>
      </c>
    </row>
    <row r="163" spans="2:60" x14ac:dyDescent="0.2">
      <c r="B163" s="14">
        <f t="shared" si="14"/>
        <v>155</v>
      </c>
      <c r="C163" s="15" t="str">
        <f>CONCATENATE('Data Sheet'!$B$8,'Data Sheet'!$G$2)</f>
        <v>" HWDP</v>
      </c>
      <c r="D163" s="95" t="str">
        <f t="shared" si="15"/>
        <v/>
      </c>
      <c r="E163" s="15" t="str">
        <f>IF('Sum HWDP'!$D$10="TH-Hill DS-1 Vol 3 CAT 2: Clean and Visual Ends only","N/A","OK")</f>
        <v>OK</v>
      </c>
      <c r="F163" s="15" t="str">
        <f>IF('Sum HWDP'!$D$10="TH-Hill DS-1 Vol 3 CAT 2: Clean and Visual Ends only","N/A","OK")</f>
        <v>OK</v>
      </c>
      <c r="G163" s="17"/>
      <c r="H163" s="17"/>
      <c r="I163" s="17" t="s">
        <v>51</v>
      </c>
      <c r="J163" s="17" t="str">
        <f t="shared" si="16"/>
        <v>OK</v>
      </c>
      <c r="K163" s="17" t="str">
        <f t="shared" si="16"/>
        <v>OK</v>
      </c>
      <c r="L163" s="17" t="str">
        <f>IF('Data Sheet'!$B$9="NC-50","N/A","OK")</f>
        <v>OK</v>
      </c>
      <c r="M163" s="17" t="str">
        <f>IF('Data Sheet'!$B$9="NC-50","N/A","OK")</f>
        <v>OK</v>
      </c>
      <c r="N163" s="23" t="str">
        <f>IF(BO163&lt;&gt;"",
    IF(INT('Data Sheet'!$A$19)=INT('Data Sheet'!$B$19),
        --(INT('Data Sheet'!$A$19) &amp; "." &amp; BO163),
        IF(AND((--(INT('Data Sheet'!$A$19) &amp; "." &amp; BO163)&gt;=--('Data Sheet'!$A$19)), (--(INT('Data Sheet'!$A$19) &amp; "." &amp; BO163)&lt;=--('Data Sheet'!$B$19))),
            --(INT('Data Sheet'!$A$19) &amp; "." &amp; BO163),
            --(INT('Data Sheet'!$B$19) &amp; "." &amp; BO163)
        )
    ),
    IF(BN163&lt;&gt;"",
        IF(INT('Data Sheet'!$A$19)=INT('Data Sheet'!$B$19),
            --(INT('Data Sheet'!$A$19) &amp; "." &amp; LEFT(BN163,3)),
            IF(AND((--(INT('Data Sheet'!$A$19) &amp; "." &amp; LEFT(BN163,3))&gt;=--('Data Sheet'!$A$19)), (--(INT('Data Sheet'!$A$19) &amp; "." &amp; LEFT(BN163,3))&lt;=--('Data Sheet'!$B$19))),
                --(INT('Data Sheet'!$A$19) &amp; "." &amp; LEFT(BN163,3)),
                --(INT('Data Sheet'!$B$19) &amp; "." &amp; LEFT(BN163,3))
            )
        ),
        "OK"
    )
)</f>
        <v>OK</v>
      </c>
      <c r="O163" s="23" t="str">
        <f>IF(BP163&lt;&gt;"",
    IF(INT('Data Sheet'!$A$19)=INT('Data Sheet'!$B$19),
        --(INT('Data Sheet'!$A$19) &amp; "." &amp; BP163),
        IF(AND((--(INT('Data Sheet'!$A$19) &amp; "." &amp; BP163)&gt;=--('Data Sheet'!$A$19)), (--(INT('Data Sheet'!$A$19) &amp; "." &amp; BP163)&lt;=--('Data Sheet'!$B$19))),
            --(INT('Data Sheet'!$A$19) &amp; "." &amp; BP163),
            --(INT('Data Sheet'!$B$19) &amp; "." &amp; BP163)
        )
    ),
    IF(BN163&lt;&gt;"",
        IF(INT('Data Sheet'!$A$19)=INT('Data Sheet'!$B$19),
            --(INT('Data Sheet'!$A$19) &amp; "." &amp; RIGHT(BN163,3)),
            IF(AND((--(INT('Data Sheet'!$A$19) &amp; "." &amp; RIGHT(BN163,3))&gt;=--('Data Sheet'!$A$19)), (--(INT('Data Sheet'!$A$19) &amp; "." &amp; RIGHT(BN163,3))&lt;=--('Data Sheet'!$B$19))),
                --(INT('Data Sheet'!$A$19) &amp; "." &amp; RIGHT(BN163,3)),
                --(INT('Data Sheet'!$B$19) &amp; "." &amp; RIGHT(BN163,3))
            )
        ),
        "OK"
    )
)</f>
        <v>OK</v>
      </c>
      <c r="P163" s="23" t="str">
        <f>IF(BR163&lt;&gt;"",
    IF(INT('Data Sheet'!$A$19)=INT('Data Sheet'!$B$15),
        --(INT('Data Sheet'!$A$15) &amp; "." &amp; BR163),
        IF(AND((--(INT('Data Sheet'!$A$15) &amp; "." &amp; BR163)&gt;=--('Data Sheet'!$A$15)), (--(INT('Data Sheet'!$A$15) &amp; "." &amp; BR163)&lt;=--('Data Sheet'!$B$15))),
            --(INT('Data Sheet'!$A$15) &amp; "." &amp; BR163),
            --(INT('Data Sheet'!$B$15) &amp; "." &amp; BR163)
        )
    ),
    IF(BQ163&lt;&gt;"",
        IF(INT('Data Sheet'!$A$15)=INT('Data Sheet'!$B$15),
            --(INT('Data Sheet'!$A$15) &amp; "." &amp; LEFT(BQ163,3)),
            IF(AND((--(INT('Data Sheet'!$A$15) &amp; "." &amp; LEFT(BQ163,3))&gt;=--('Data Sheet'!$A$15)), (--(INT('Data Sheet'!$A$15) &amp; "." &amp; LEFT(BQ163,3))&lt;=--('Data Sheet'!$B$15))),
                --(INT('Data Sheet'!$A$15) &amp; "." &amp; LEFT(BQ163,3)),
                --(INT('Data Sheet'!$B$15) &amp; "." &amp; LEFT(BQ163,3))
            )
        ),
        "OK"
    )
)</f>
        <v>OK</v>
      </c>
      <c r="Q163" s="23" t="str">
        <f>IF(BS163&lt;&gt;"",
    IF(INT('Data Sheet'!$A$19)=INT('Data Sheet'!$B$15),
        --(INT('Data Sheet'!$A$15) &amp; "." &amp; BS163),
        IF(AND((--(INT('Data Sheet'!$A$15) &amp; "." &amp; BS163)&gt;=--('Data Sheet'!$A$15)), (--(INT('Data Sheet'!$A$15) &amp; "." &amp; BS163)&lt;=--('Data Sheet'!$B$15))),
            --(INT('Data Sheet'!$A$15) &amp; "." &amp; BS163),
            --(INT('Data Sheet'!$B$15) &amp; "." &amp; BS163)
        )
    ),
    IF(BQ163&lt;&gt;"",
        IF(INT('Data Sheet'!$A$15)=INT('Data Sheet'!$B$15),
            --(INT('Data Sheet'!$A$15) &amp; "." &amp; RIGHT(BQ163,3)),
            IF(AND((--(INT('Data Sheet'!$A$15) &amp; "." &amp; RIGHT(BQ163,3))&gt;=--('Data Sheet'!$A$15)), (--(INT('Data Sheet'!$A$15) &amp; "." &amp; RIGHT(BQ163,3))&lt;=--('Data Sheet'!$B$15))),
                --(INT('Data Sheet'!$A$15) &amp; "." &amp; RIGHT(BQ163,3)),
                --(INT('Data Sheet'!$B$15) &amp; "." &amp; RIGHT(BQ163,3))
            )
        ),
        "OK"
    )
)</f>
        <v>OK</v>
      </c>
      <c r="R163" s="20"/>
      <c r="S163" s="20"/>
      <c r="T163" s="20"/>
      <c r="U163" s="20"/>
      <c r="V163" s="20"/>
      <c r="W163" s="20"/>
      <c r="X163" s="20"/>
      <c r="Y163" s="20"/>
      <c r="Z163" s="20"/>
      <c r="AA163" s="55"/>
      <c r="AB163" s="55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1"/>
      <c r="AR163" s="21"/>
      <c r="AS163" s="21"/>
      <c r="AT163" s="21"/>
      <c r="AU163" s="21"/>
      <c r="AV163" s="21"/>
      <c r="AW163" s="22"/>
      <c r="AX163" s="99"/>
      <c r="AY163" s="20"/>
      <c r="AZ163" s="20"/>
      <c r="BA163" s="22"/>
      <c r="BC163" s="80"/>
      <c r="BD163" s="80"/>
      <c r="BE163" s="80"/>
      <c r="BF163" s="80"/>
      <c r="BG163" s="2" t="str">
        <f t="shared" si="13"/>
        <v/>
      </c>
      <c r="BH163" s="78">
        <f t="shared" si="12"/>
        <v>0</v>
      </c>
    </row>
    <row r="164" spans="2:60" x14ac:dyDescent="0.2">
      <c r="B164" s="14">
        <f t="shared" si="14"/>
        <v>156</v>
      </c>
      <c r="C164" s="15" t="str">
        <f>CONCATENATE('Data Sheet'!$B$8,'Data Sheet'!$G$2)</f>
        <v>" HWDP</v>
      </c>
      <c r="D164" s="95" t="str">
        <f t="shared" si="15"/>
        <v/>
      </c>
      <c r="E164" s="15" t="str">
        <f>IF('Sum HWDP'!$D$10="TH-Hill DS-1 Vol 3 CAT 2: Clean and Visual Ends only","N/A","OK")</f>
        <v>OK</v>
      </c>
      <c r="F164" s="15" t="str">
        <f>IF('Sum HWDP'!$D$10="TH-Hill DS-1 Vol 3 CAT 2: Clean and Visual Ends only","N/A","OK")</f>
        <v>OK</v>
      </c>
      <c r="G164" s="17"/>
      <c r="H164" s="17"/>
      <c r="I164" s="17" t="s">
        <v>51</v>
      </c>
      <c r="J164" s="17" t="str">
        <f t="shared" si="16"/>
        <v>OK</v>
      </c>
      <c r="K164" s="17" t="str">
        <f t="shared" si="16"/>
        <v>OK</v>
      </c>
      <c r="L164" s="17" t="str">
        <f>IF('Data Sheet'!$B$9="NC-50","N/A","OK")</f>
        <v>OK</v>
      </c>
      <c r="M164" s="17" t="str">
        <f>IF('Data Sheet'!$B$9="NC-50","N/A","OK")</f>
        <v>OK</v>
      </c>
      <c r="N164" s="23" t="str">
        <f>IF(BO164&lt;&gt;"",
    IF(INT('Data Sheet'!$A$19)=INT('Data Sheet'!$B$19),
        --(INT('Data Sheet'!$A$19) &amp; "." &amp; BO164),
        IF(AND((--(INT('Data Sheet'!$A$19) &amp; "." &amp; BO164)&gt;=--('Data Sheet'!$A$19)), (--(INT('Data Sheet'!$A$19) &amp; "." &amp; BO164)&lt;=--('Data Sheet'!$B$19))),
            --(INT('Data Sheet'!$A$19) &amp; "." &amp; BO164),
            --(INT('Data Sheet'!$B$19) &amp; "." &amp; BO164)
        )
    ),
    IF(BN164&lt;&gt;"",
        IF(INT('Data Sheet'!$A$19)=INT('Data Sheet'!$B$19),
            --(INT('Data Sheet'!$A$19) &amp; "." &amp; LEFT(BN164,3)),
            IF(AND((--(INT('Data Sheet'!$A$19) &amp; "." &amp; LEFT(BN164,3))&gt;=--('Data Sheet'!$A$19)), (--(INT('Data Sheet'!$A$19) &amp; "." &amp; LEFT(BN164,3))&lt;=--('Data Sheet'!$B$19))),
                --(INT('Data Sheet'!$A$19) &amp; "." &amp; LEFT(BN164,3)),
                --(INT('Data Sheet'!$B$19) &amp; "." &amp; LEFT(BN164,3))
            )
        ),
        "OK"
    )
)</f>
        <v>OK</v>
      </c>
      <c r="O164" s="23" t="str">
        <f>IF(BP164&lt;&gt;"",
    IF(INT('Data Sheet'!$A$19)=INT('Data Sheet'!$B$19),
        --(INT('Data Sheet'!$A$19) &amp; "." &amp; BP164),
        IF(AND((--(INT('Data Sheet'!$A$19) &amp; "." &amp; BP164)&gt;=--('Data Sheet'!$A$19)), (--(INT('Data Sheet'!$A$19) &amp; "." &amp; BP164)&lt;=--('Data Sheet'!$B$19))),
            --(INT('Data Sheet'!$A$19) &amp; "." &amp; BP164),
            --(INT('Data Sheet'!$B$19) &amp; "." &amp; BP164)
        )
    ),
    IF(BN164&lt;&gt;"",
        IF(INT('Data Sheet'!$A$19)=INT('Data Sheet'!$B$19),
            --(INT('Data Sheet'!$A$19) &amp; "." &amp; RIGHT(BN164,3)),
            IF(AND((--(INT('Data Sheet'!$A$19) &amp; "." &amp; RIGHT(BN164,3))&gt;=--('Data Sheet'!$A$19)), (--(INT('Data Sheet'!$A$19) &amp; "." &amp; RIGHT(BN164,3))&lt;=--('Data Sheet'!$B$19))),
                --(INT('Data Sheet'!$A$19) &amp; "." &amp; RIGHT(BN164,3)),
                --(INT('Data Sheet'!$B$19) &amp; "." &amp; RIGHT(BN164,3))
            )
        ),
        "OK"
    )
)</f>
        <v>OK</v>
      </c>
      <c r="P164" s="23" t="str">
        <f>IF(BR164&lt;&gt;"",
    IF(INT('Data Sheet'!$A$19)=INT('Data Sheet'!$B$15),
        --(INT('Data Sheet'!$A$15) &amp; "." &amp; BR164),
        IF(AND((--(INT('Data Sheet'!$A$15) &amp; "." &amp; BR164)&gt;=--('Data Sheet'!$A$15)), (--(INT('Data Sheet'!$A$15) &amp; "." &amp; BR164)&lt;=--('Data Sheet'!$B$15))),
            --(INT('Data Sheet'!$A$15) &amp; "." &amp; BR164),
            --(INT('Data Sheet'!$B$15) &amp; "." &amp; BR164)
        )
    ),
    IF(BQ164&lt;&gt;"",
        IF(INT('Data Sheet'!$A$15)=INT('Data Sheet'!$B$15),
            --(INT('Data Sheet'!$A$15) &amp; "." &amp; LEFT(BQ164,3)),
            IF(AND((--(INT('Data Sheet'!$A$15) &amp; "." &amp; LEFT(BQ164,3))&gt;=--('Data Sheet'!$A$15)), (--(INT('Data Sheet'!$A$15) &amp; "." &amp; LEFT(BQ164,3))&lt;=--('Data Sheet'!$B$15))),
                --(INT('Data Sheet'!$A$15) &amp; "." &amp; LEFT(BQ164,3)),
                --(INT('Data Sheet'!$B$15) &amp; "." &amp; LEFT(BQ164,3))
            )
        ),
        "OK"
    )
)</f>
        <v>OK</v>
      </c>
      <c r="Q164" s="23" t="str">
        <f>IF(BS164&lt;&gt;"",
    IF(INT('Data Sheet'!$A$19)=INT('Data Sheet'!$B$15),
        --(INT('Data Sheet'!$A$15) &amp; "." &amp; BS164),
        IF(AND((--(INT('Data Sheet'!$A$15) &amp; "." &amp; BS164)&gt;=--('Data Sheet'!$A$15)), (--(INT('Data Sheet'!$A$15) &amp; "." &amp; BS164)&lt;=--('Data Sheet'!$B$15))),
            --(INT('Data Sheet'!$A$15) &amp; "." &amp; BS164),
            --(INT('Data Sheet'!$B$15) &amp; "." &amp; BS164)
        )
    ),
    IF(BQ164&lt;&gt;"",
        IF(INT('Data Sheet'!$A$15)=INT('Data Sheet'!$B$15),
            --(INT('Data Sheet'!$A$15) &amp; "." &amp; RIGHT(BQ164,3)),
            IF(AND((--(INT('Data Sheet'!$A$15) &amp; "." &amp; RIGHT(BQ164,3))&gt;=--('Data Sheet'!$A$15)), (--(INT('Data Sheet'!$A$15) &amp; "." &amp; RIGHT(BQ164,3))&lt;=--('Data Sheet'!$B$15))),
                --(INT('Data Sheet'!$A$15) &amp; "." &amp; RIGHT(BQ164,3)),
                --(INT('Data Sheet'!$B$15) &amp; "." &amp; RIGHT(BQ164,3))
            )
        ),
        "OK"
    )
)</f>
        <v>OK</v>
      </c>
      <c r="R164" s="20"/>
      <c r="S164" s="20"/>
      <c r="T164" s="20"/>
      <c r="U164" s="20"/>
      <c r="V164" s="20"/>
      <c r="W164" s="20"/>
      <c r="X164" s="20"/>
      <c r="Y164" s="20"/>
      <c r="Z164" s="20"/>
      <c r="AA164" s="55"/>
      <c r="AB164" s="55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1"/>
      <c r="AR164" s="21"/>
      <c r="AS164" s="21"/>
      <c r="AT164" s="21"/>
      <c r="AU164" s="21"/>
      <c r="AV164" s="21"/>
      <c r="AW164" s="22"/>
      <c r="AX164" s="99"/>
      <c r="AY164" s="20"/>
      <c r="AZ164" s="20"/>
      <c r="BA164" s="22"/>
      <c r="BC164" s="80"/>
      <c r="BD164" s="80"/>
      <c r="BE164" s="80"/>
      <c r="BF164" s="80"/>
      <c r="BG164" s="2" t="str">
        <f t="shared" si="13"/>
        <v/>
      </c>
      <c r="BH164" s="78">
        <f t="shared" si="12"/>
        <v>0</v>
      </c>
    </row>
    <row r="165" spans="2:60" x14ac:dyDescent="0.2">
      <c r="B165" s="14">
        <f t="shared" si="14"/>
        <v>157</v>
      </c>
      <c r="C165" s="15" t="str">
        <f>CONCATENATE('Data Sheet'!$B$8,'Data Sheet'!$G$2)</f>
        <v>" HWDP</v>
      </c>
      <c r="D165" s="95" t="str">
        <f t="shared" si="15"/>
        <v/>
      </c>
      <c r="E165" s="15" t="str">
        <f>IF('Sum HWDP'!$D$10="TH-Hill DS-1 Vol 3 CAT 2: Clean and Visual Ends only","N/A","OK")</f>
        <v>OK</v>
      </c>
      <c r="F165" s="15" t="str">
        <f>IF('Sum HWDP'!$D$10="TH-Hill DS-1 Vol 3 CAT 2: Clean and Visual Ends only","N/A","OK")</f>
        <v>OK</v>
      </c>
      <c r="G165" s="17"/>
      <c r="H165" s="17"/>
      <c r="I165" s="17" t="s">
        <v>51</v>
      </c>
      <c r="J165" s="17" t="str">
        <f t="shared" si="16"/>
        <v>OK</v>
      </c>
      <c r="K165" s="17" t="str">
        <f t="shared" si="16"/>
        <v>OK</v>
      </c>
      <c r="L165" s="17" t="str">
        <f>IF('Data Sheet'!$B$9="NC-50","N/A","OK")</f>
        <v>OK</v>
      </c>
      <c r="M165" s="17" t="str">
        <f>IF('Data Sheet'!$B$9="NC-50","N/A","OK")</f>
        <v>OK</v>
      </c>
      <c r="N165" s="23" t="str">
        <f>IF(BO165&lt;&gt;"",
    IF(INT('Data Sheet'!$A$19)=INT('Data Sheet'!$B$19),
        --(INT('Data Sheet'!$A$19) &amp; "." &amp; BO165),
        IF(AND((--(INT('Data Sheet'!$A$19) &amp; "." &amp; BO165)&gt;=--('Data Sheet'!$A$19)), (--(INT('Data Sheet'!$A$19) &amp; "." &amp; BO165)&lt;=--('Data Sheet'!$B$19))),
            --(INT('Data Sheet'!$A$19) &amp; "." &amp; BO165),
            --(INT('Data Sheet'!$B$19) &amp; "." &amp; BO165)
        )
    ),
    IF(BN165&lt;&gt;"",
        IF(INT('Data Sheet'!$A$19)=INT('Data Sheet'!$B$19),
            --(INT('Data Sheet'!$A$19) &amp; "." &amp; LEFT(BN165,3)),
            IF(AND((--(INT('Data Sheet'!$A$19) &amp; "." &amp; LEFT(BN165,3))&gt;=--('Data Sheet'!$A$19)), (--(INT('Data Sheet'!$A$19) &amp; "." &amp; LEFT(BN165,3))&lt;=--('Data Sheet'!$B$19))),
                --(INT('Data Sheet'!$A$19) &amp; "." &amp; LEFT(BN165,3)),
                --(INT('Data Sheet'!$B$19) &amp; "." &amp; LEFT(BN165,3))
            )
        ),
        "OK"
    )
)</f>
        <v>OK</v>
      </c>
      <c r="O165" s="23" t="str">
        <f>IF(BP165&lt;&gt;"",
    IF(INT('Data Sheet'!$A$19)=INT('Data Sheet'!$B$19),
        --(INT('Data Sheet'!$A$19) &amp; "." &amp; BP165),
        IF(AND((--(INT('Data Sheet'!$A$19) &amp; "." &amp; BP165)&gt;=--('Data Sheet'!$A$19)), (--(INT('Data Sheet'!$A$19) &amp; "." &amp; BP165)&lt;=--('Data Sheet'!$B$19))),
            --(INT('Data Sheet'!$A$19) &amp; "." &amp; BP165),
            --(INT('Data Sheet'!$B$19) &amp; "." &amp; BP165)
        )
    ),
    IF(BN165&lt;&gt;"",
        IF(INT('Data Sheet'!$A$19)=INT('Data Sheet'!$B$19),
            --(INT('Data Sheet'!$A$19) &amp; "." &amp; RIGHT(BN165,3)),
            IF(AND((--(INT('Data Sheet'!$A$19) &amp; "." &amp; RIGHT(BN165,3))&gt;=--('Data Sheet'!$A$19)), (--(INT('Data Sheet'!$A$19) &amp; "." &amp; RIGHT(BN165,3))&lt;=--('Data Sheet'!$B$19))),
                --(INT('Data Sheet'!$A$19) &amp; "." &amp; RIGHT(BN165,3)),
                --(INT('Data Sheet'!$B$19) &amp; "." &amp; RIGHT(BN165,3))
            )
        ),
        "OK"
    )
)</f>
        <v>OK</v>
      </c>
      <c r="P165" s="23" t="str">
        <f>IF(BR165&lt;&gt;"",
    IF(INT('Data Sheet'!$A$19)=INT('Data Sheet'!$B$15),
        --(INT('Data Sheet'!$A$15) &amp; "." &amp; BR165),
        IF(AND((--(INT('Data Sheet'!$A$15) &amp; "." &amp; BR165)&gt;=--('Data Sheet'!$A$15)), (--(INT('Data Sheet'!$A$15) &amp; "." &amp; BR165)&lt;=--('Data Sheet'!$B$15))),
            --(INT('Data Sheet'!$A$15) &amp; "." &amp; BR165),
            --(INT('Data Sheet'!$B$15) &amp; "." &amp; BR165)
        )
    ),
    IF(BQ165&lt;&gt;"",
        IF(INT('Data Sheet'!$A$15)=INT('Data Sheet'!$B$15),
            --(INT('Data Sheet'!$A$15) &amp; "." &amp; LEFT(BQ165,3)),
            IF(AND((--(INT('Data Sheet'!$A$15) &amp; "." &amp; LEFT(BQ165,3))&gt;=--('Data Sheet'!$A$15)), (--(INT('Data Sheet'!$A$15) &amp; "." &amp; LEFT(BQ165,3))&lt;=--('Data Sheet'!$B$15))),
                --(INT('Data Sheet'!$A$15) &amp; "." &amp; LEFT(BQ165,3)),
                --(INT('Data Sheet'!$B$15) &amp; "." &amp; LEFT(BQ165,3))
            )
        ),
        "OK"
    )
)</f>
        <v>OK</v>
      </c>
      <c r="Q165" s="23" t="str">
        <f>IF(BS165&lt;&gt;"",
    IF(INT('Data Sheet'!$A$19)=INT('Data Sheet'!$B$15),
        --(INT('Data Sheet'!$A$15) &amp; "." &amp; BS165),
        IF(AND((--(INT('Data Sheet'!$A$15) &amp; "." &amp; BS165)&gt;=--('Data Sheet'!$A$15)), (--(INT('Data Sheet'!$A$15) &amp; "." &amp; BS165)&lt;=--('Data Sheet'!$B$15))),
            --(INT('Data Sheet'!$A$15) &amp; "." &amp; BS165),
            --(INT('Data Sheet'!$B$15) &amp; "." &amp; BS165)
        )
    ),
    IF(BQ165&lt;&gt;"",
        IF(INT('Data Sheet'!$A$15)=INT('Data Sheet'!$B$15),
            --(INT('Data Sheet'!$A$15) &amp; "." &amp; RIGHT(BQ165,3)),
            IF(AND((--(INT('Data Sheet'!$A$15) &amp; "." &amp; RIGHT(BQ165,3))&gt;=--('Data Sheet'!$A$15)), (--(INT('Data Sheet'!$A$15) &amp; "." &amp; RIGHT(BQ165,3))&lt;=--('Data Sheet'!$B$15))),
                --(INT('Data Sheet'!$A$15) &amp; "." &amp; RIGHT(BQ165,3)),
                --(INT('Data Sheet'!$B$15) &amp; "." &amp; RIGHT(BQ165,3))
            )
        ),
        "OK"
    )
)</f>
        <v>OK</v>
      </c>
      <c r="R165" s="20"/>
      <c r="S165" s="20"/>
      <c r="T165" s="20"/>
      <c r="U165" s="20"/>
      <c r="V165" s="20"/>
      <c r="W165" s="20"/>
      <c r="X165" s="20"/>
      <c r="Y165" s="20"/>
      <c r="Z165" s="20"/>
      <c r="AA165" s="55"/>
      <c r="AB165" s="55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1"/>
      <c r="AR165" s="21"/>
      <c r="AS165" s="21"/>
      <c r="AT165" s="21"/>
      <c r="AU165" s="21"/>
      <c r="AV165" s="21"/>
      <c r="AW165" s="22"/>
      <c r="AX165" s="99"/>
      <c r="AY165" s="20"/>
      <c r="AZ165" s="20"/>
      <c r="BA165" s="22"/>
      <c r="BC165" s="80"/>
      <c r="BD165" s="80"/>
      <c r="BE165" s="80"/>
      <c r="BF165" s="80"/>
      <c r="BG165" s="2" t="str">
        <f t="shared" si="13"/>
        <v/>
      </c>
      <c r="BH165" s="78">
        <f t="shared" si="12"/>
        <v>0</v>
      </c>
    </row>
    <row r="166" spans="2:60" x14ac:dyDescent="0.2">
      <c r="B166" s="14">
        <f t="shared" si="14"/>
        <v>158</v>
      </c>
      <c r="C166" s="15" t="str">
        <f>CONCATENATE('Data Sheet'!$B$8,'Data Sheet'!$G$2)</f>
        <v>" HWDP</v>
      </c>
      <c r="D166" s="95" t="str">
        <f t="shared" si="15"/>
        <v/>
      </c>
      <c r="E166" s="15" t="str">
        <f>IF('Sum HWDP'!$D$10="TH-Hill DS-1 Vol 3 CAT 2: Clean and Visual Ends only","N/A","OK")</f>
        <v>OK</v>
      </c>
      <c r="F166" s="15" t="str">
        <f>IF('Sum HWDP'!$D$10="TH-Hill DS-1 Vol 3 CAT 2: Clean and Visual Ends only","N/A","OK")</f>
        <v>OK</v>
      </c>
      <c r="G166" s="17"/>
      <c r="H166" s="17"/>
      <c r="I166" s="17" t="s">
        <v>51</v>
      </c>
      <c r="J166" s="17" t="str">
        <f t="shared" si="16"/>
        <v>OK</v>
      </c>
      <c r="K166" s="17" t="str">
        <f t="shared" si="16"/>
        <v>OK</v>
      </c>
      <c r="L166" s="17" t="str">
        <f>IF('Data Sheet'!$B$9="NC-50","N/A","OK")</f>
        <v>OK</v>
      </c>
      <c r="M166" s="17" t="str">
        <f>IF('Data Sheet'!$B$9="NC-50","N/A","OK")</f>
        <v>OK</v>
      </c>
      <c r="N166" s="23" t="str">
        <f>IF(BO166&lt;&gt;"",
    IF(INT('Data Sheet'!$A$19)=INT('Data Sheet'!$B$19),
        --(INT('Data Sheet'!$A$19) &amp; "." &amp; BO166),
        IF(AND((--(INT('Data Sheet'!$A$19) &amp; "." &amp; BO166)&gt;=--('Data Sheet'!$A$19)), (--(INT('Data Sheet'!$A$19) &amp; "." &amp; BO166)&lt;=--('Data Sheet'!$B$19))),
            --(INT('Data Sheet'!$A$19) &amp; "." &amp; BO166),
            --(INT('Data Sheet'!$B$19) &amp; "." &amp; BO166)
        )
    ),
    IF(BN166&lt;&gt;"",
        IF(INT('Data Sheet'!$A$19)=INT('Data Sheet'!$B$19),
            --(INT('Data Sheet'!$A$19) &amp; "." &amp; LEFT(BN166,3)),
            IF(AND((--(INT('Data Sheet'!$A$19) &amp; "." &amp; LEFT(BN166,3))&gt;=--('Data Sheet'!$A$19)), (--(INT('Data Sheet'!$A$19) &amp; "." &amp; LEFT(BN166,3))&lt;=--('Data Sheet'!$B$19))),
                --(INT('Data Sheet'!$A$19) &amp; "." &amp; LEFT(BN166,3)),
                --(INT('Data Sheet'!$B$19) &amp; "." &amp; LEFT(BN166,3))
            )
        ),
        "OK"
    )
)</f>
        <v>OK</v>
      </c>
      <c r="O166" s="23" t="str">
        <f>IF(BP166&lt;&gt;"",
    IF(INT('Data Sheet'!$A$19)=INT('Data Sheet'!$B$19),
        --(INT('Data Sheet'!$A$19) &amp; "." &amp; BP166),
        IF(AND((--(INT('Data Sheet'!$A$19) &amp; "." &amp; BP166)&gt;=--('Data Sheet'!$A$19)), (--(INT('Data Sheet'!$A$19) &amp; "." &amp; BP166)&lt;=--('Data Sheet'!$B$19))),
            --(INT('Data Sheet'!$A$19) &amp; "." &amp; BP166),
            --(INT('Data Sheet'!$B$19) &amp; "." &amp; BP166)
        )
    ),
    IF(BN166&lt;&gt;"",
        IF(INT('Data Sheet'!$A$19)=INT('Data Sheet'!$B$19),
            --(INT('Data Sheet'!$A$19) &amp; "." &amp; RIGHT(BN166,3)),
            IF(AND((--(INT('Data Sheet'!$A$19) &amp; "." &amp; RIGHT(BN166,3))&gt;=--('Data Sheet'!$A$19)), (--(INT('Data Sheet'!$A$19) &amp; "." &amp; RIGHT(BN166,3))&lt;=--('Data Sheet'!$B$19))),
                --(INT('Data Sheet'!$A$19) &amp; "." &amp; RIGHT(BN166,3)),
                --(INT('Data Sheet'!$B$19) &amp; "." &amp; RIGHT(BN166,3))
            )
        ),
        "OK"
    )
)</f>
        <v>OK</v>
      </c>
      <c r="P166" s="23" t="str">
        <f>IF(BR166&lt;&gt;"",
    IF(INT('Data Sheet'!$A$19)=INT('Data Sheet'!$B$15),
        --(INT('Data Sheet'!$A$15) &amp; "." &amp; BR166),
        IF(AND((--(INT('Data Sheet'!$A$15) &amp; "." &amp; BR166)&gt;=--('Data Sheet'!$A$15)), (--(INT('Data Sheet'!$A$15) &amp; "." &amp; BR166)&lt;=--('Data Sheet'!$B$15))),
            --(INT('Data Sheet'!$A$15) &amp; "." &amp; BR166),
            --(INT('Data Sheet'!$B$15) &amp; "." &amp; BR166)
        )
    ),
    IF(BQ166&lt;&gt;"",
        IF(INT('Data Sheet'!$A$15)=INT('Data Sheet'!$B$15),
            --(INT('Data Sheet'!$A$15) &amp; "." &amp; LEFT(BQ166,3)),
            IF(AND((--(INT('Data Sheet'!$A$15) &amp; "." &amp; LEFT(BQ166,3))&gt;=--('Data Sheet'!$A$15)), (--(INT('Data Sheet'!$A$15) &amp; "." &amp; LEFT(BQ166,3))&lt;=--('Data Sheet'!$B$15))),
                --(INT('Data Sheet'!$A$15) &amp; "." &amp; LEFT(BQ166,3)),
                --(INT('Data Sheet'!$B$15) &amp; "." &amp; LEFT(BQ166,3))
            )
        ),
        "OK"
    )
)</f>
        <v>OK</v>
      </c>
      <c r="Q166" s="23" t="str">
        <f>IF(BS166&lt;&gt;"",
    IF(INT('Data Sheet'!$A$19)=INT('Data Sheet'!$B$15),
        --(INT('Data Sheet'!$A$15) &amp; "." &amp; BS166),
        IF(AND((--(INT('Data Sheet'!$A$15) &amp; "." &amp; BS166)&gt;=--('Data Sheet'!$A$15)), (--(INT('Data Sheet'!$A$15) &amp; "." &amp; BS166)&lt;=--('Data Sheet'!$B$15))),
            --(INT('Data Sheet'!$A$15) &amp; "." &amp; BS166),
            --(INT('Data Sheet'!$B$15) &amp; "." &amp; BS166)
        )
    ),
    IF(BQ166&lt;&gt;"",
        IF(INT('Data Sheet'!$A$15)=INT('Data Sheet'!$B$15),
            --(INT('Data Sheet'!$A$15) &amp; "." &amp; RIGHT(BQ166,3)),
            IF(AND((--(INT('Data Sheet'!$A$15) &amp; "." &amp; RIGHT(BQ166,3))&gt;=--('Data Sheet'!$A$15)), (--(INT('Data Sheet'!$A$15) &amp; "." &amp; RIGHT(BQ166,3))&lt;=--('Data Sheet'!$B$15))),
                --(INT('Data Sheet'!$A$15) &amp; "." &amp; RIGHT(BQ166,3)),
                --(INT('Data Sheet'!$B$15) &amp; "." &amp; RIGHT(BQ166,3))
            )
        ),
        "OK"
    )
)</f>
        <v>OK</v>
      </c>
      <c r="R166" s="20"/>
      <c r="S166" s="20"/>
      <c r="T166" s="20"/>
      <c r="U166" s="20"/>
      <c r="V166" s="20"/>
      <c r="W166" s="20"/>
      <c r="X166" s="20"/>
      <c r="Y166" s="20"/>
      <c r="Z166" s="20"/>
      <c r="AA166" s="55"/>
      <c r="AB166" s="55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1"/>
      <c r="AR166" s="21"/>
      <c r="AS166" s="21"/>
      <c r="AT166" s="21"/>
      <c r="AU166" s="21"/>
      <c r="AV166" s="21"/>
      <c r="AW166" s="22"/>
      <c r="AX166" s="99"/>
      <c r="AY166" s="20"/>
      <c r="AZ166" s="20"/>
      <c r="BA166" s="22"/>
      <c r="BC166" s="80"/>
      <c r="BD166" s="80"/>
      <c r="BE166" s="80"/>
      <c r="BF166" s="80"/>
      <c r="BG166" s="2" t="str">
        <f t="shared" si="13"/>
        <v/>
      </c>
      <c r="BH166" s="78">
        <f t="shared" si="12"/>
        <v>0</v>
      </c>
    </row>
    <row r="167" spans="2:60" x14ac:dyDescent="0.2">
      <c r="B167" s="14">
        <f t="shared" si="14"/>
        <v>159</v>
      </c>
      <c r="C167" s="15" t="str">
        <f>CONCATENATE('Data Sheet'!$B$8,'Data Sheet'!$G$2)</f>
        <v>" HWDP</v>
      </c>
      <c r="D167" s="95" t="str">
        <f t="shared" si="15"/>
        <v/>
      </c>
      <c r="E167" s="15" t="str">
        <f>IF('Sum HWDP'!$D$10="TH-Hill DS-1 Vol 3 CAT 2: Clean and Visual Ends only","N/A","OK")</f>
        <v>OK</v>
      </c>
      <c r="F167" s="15" t="str">
        <f>IF('Sum HWDP'!$D$10="TH-Hill DS-1 Vol 3 CAT 2: Clean and Visual Ends only","N/A","OK")</f>
        <v>OK</v>
      </c>
      <c r="G167" s="17"/>
      <c r="H167" s="17"/>
      <c r="I167" s="17" t="s">
        <v>51</v>
      </c>
      <c r="J167" s="17" t="str">
        <f t="shared" si="16"/>
        <v>OK</v>
      </c>
      <c r="K167" s="17" t="str">
        <f t="shared" si="16"/>
        <v>OK</v>
      </c>
      <c r="L167" s="17" t="str">
        <f>IF('Data Sheet'!$B$9="NC-50","N/A","OK")</f>
        <v>OK</v>
      </c>
      <c r="M167" s="17" t="str">
        <f>IF('Data Sheet'!$B$9="NC-50","N/A","OK")</f>
        <v>OK</v>
      </c>
      <c r="N167" s="23" t="str">
        <f>IF(BO167&lt;&gt;"",
    IF(INT('Data Sheet'!$A$19)=INT('Data Sheet'!$B$19),
        --(INT('Data Sheet'!$A$19) &amp; "." &amp; BO167),
        IF(AND((--(INT('Data Sheet'!$A$19) &amp; "." &amp; BO167)&gt;=--('Data Sheet'!$A$19)), (--(INT('Data Sheet'!$A$19) &amp; "." &amp; BO167)&lt;=--('Data Sheet'!$B$19))),
            --(INT('Data Sheet'!$A$19) &amp; "." &amp; BO167),
            --(INT('Data Sheet'!$B$19) &amp; "." &amp; BO167)
        )
    ),
    IF(BN167&lt;&gt;"",
        IF(INT('Data Sheet'!$A$19)=INT('Data Sheet'!$B$19),
            --(INT('Data Sheet'!$A$19) &amp; "." &amp; LEFT(BN167,3)),
            IF(AND((--(INT('Data Sheet'!$A$19) &amp; "." &amp; LEFT(BN167,3))&gt;=--('Data Sheet'!$A$19)), (--(INT('Data Sheet'!$A$19) &amp; "." &amp; LEFT(BN167,3))&lt;=--('Data Sheet'!$B$19))),
                --(INT('Data Sheet'!$A$19) &amp; "." &amp; LEFT(BN167,3)),
                --(INT('Data Sheet'!$B$19) &amp; "." &amp; LEFT(BN167,3))
            )
        ),
        "OK"
    )
)</f>
        <v>OK</v>
      </c>
      <c r="O167" s="23" t="str">
        <f>IF(BP167&lt;&gt;"",
    IF(INT('Data Sheet'!$A$19)=INT('Data Sheet'!$B$19),
        --(INT('Data Sheet'!$A$19) &amp; "." &amp; BP167),
        IF(AND((--(INT('Data Sheet'!$A$19) &amp; "." &amp; BP167)&gt;=--('Data Sheet'!$A$19)), (--(INT('Data Sheet'!$A$19) &amp; "." &amp; BP167)&lt;=--('Data Sheet'!$B$19))),
            --(INT('Data Sheet'!$A$19) &amp; "." &amp; BP167),
            --(INT('Data Sheet'!$B$19) &amp; "." &amp; BP167)
        )
    ),
    IF(BN167&lt;&gt;"",
        IF(INT('Data Sheet'!$A$19)=INT('Data Sheet'!$B$19),
            --(INT('Data Sheet'!$A$19) &amp; "." &amp; RIGHT(BN167,3)),
            IF(AND((--(INT('Data Sheet'!$A$19) &amp; "." &amp; RIGHT(BN167,3))&gt;=--('Data Sheet'!$A$19)), (--(INT('Data Sheet'!$A$19) &amp; "." &amp; RIGHT(BN167,3))&lt;=--('Data Sheet'!$B$19))),
                --(INT('Data Sheet'!$A$19) &amp; "." &amp; RIGHT(BN167,3)),
                --(INT('Data Sheet'!$B$19) &amp; "." &amp; RIGHT(BN167,3))
            )
        ),
        "OK"
    )
)</f>
        <v>OK</v>
      </c>
      <c r="P167" s="23" t="str">
        <f>IF(BR167&lt;&gt;"",
    IF(INT('Data Sheet'!$A$19)=INT('Data Sheet'!$B$15),
        --(INT('Data Sheet'!$A$15) &amp; "." &amp; BR167),
        IF(AND((--(INT('Data Sheet'!$A$15) &amp; "." &amp; BR167)&gt;=--('Data Sheet'!$A$15)), (--(INT('Data Sheet'!$A$15) &amp; "." &amp; BR167)&lt;=--('Data Sheet'!$B$15))),
            --(INT('Data Sheet'!$A$15) &amp; "." &amp; BR167),
            --(INT('Data Sheet'!$B$15) &amp; "." &amp; BR167)
        )
    ),
    IF(BQ167&lt;&gt;"",
        IF(INT('Data Sheet'!$A$15)=INT('Data Sheet'!$B$15),
            --(INT('Data Sheet'!$A$15) &amp; "." &amp; LEFT(BQ167,3)),
            IF(AND((--(INT('Data Sheet'!$A$15) &amp; "." &amp; LEFT(BQ167,3))&gt;=--('Data Sheet'!$A$15)), (--(INT('Data Sheet'!$A$15) &amp; "." &amp; LEFT(BQ167,3))&lt;=--('Data Sheet'!$B$15))),
                --(INT('Data Sheet'!$A$15) &amp; "." &amp; LEFT(BQ167,3)),
                --(INT('Data Sheet'!$B$15) &amp; "." &amp; LEFT(BQ167,3))
            )
        ),
        "OK"
    )
)</f>
        <v>OK</v>
      </c>
      <c r="Q167" s="23" t="str">
        <f>IF(BS167&lt;&gt;"",
    IF(INT('Data Sheet'!$A$19)=INT('Data Sheet'!$B$15),
        --(INT('Data Sheet'!$A$15) &amp; "." &amp; BS167),
        IF(AND((--(INT('Data Sheet'!$A$15) &amp; "." &amp; BS167)&gt;=--('Data Sheet'!$A$15)), (--(INT('Data Sheet'!$A$15) &amp; "." &amp; BS167)&lt;=--('Data Sheet'!$B$15))),
            --(INT('Data Sheet'!$A$15) &amp; "." &amp; BS167),
            --(INT('Data Sheet'!$B$15) &amp; "." &amp; BS167)
        )
    ),
    IF(BQ167&lt;&gt;"",
        IF(INT('Data Sheet'!$A$15)=INT('Data Sheet'!$B$15),
            --(INT('Data Sheet'!$A$15) &amp; "." &amp; RIGHT(BQ167,3)),
            IF(AND((--(INT('Data Sheet'!$A$15) &amp; "." &amp; RIGHT(BQ167,3))&gt;=--('Data Sheet'!$A$15)), (--(INT('Data Sheet'!$A$15) &amp; "." &amp; RIGHT(BQ167,3))&lt;=--('Data Sheet'!$B$15))),
                --(INT('Data Sheet'!$A$15) &amp; "." &amp; RIGHT(BQ167,3)),
                --(INT('Data Sheet'!$B$15) &amp; "." &amp; RIGHT(BQ167,3))
            )
        ),
        "OK"
    )
)</f>
        <v>OK</v>
      </c>
      <c r="R167" s="20"/>
      <c r="S167" s="20"/>
      <c r="T167" s="20"/>
      <c r="U167" s="20"/>
      <c r="V167" s="20"/>
      <c r="W167" s="20"/>
      <c r="X167" s="20"/>
      <c r="Y167" s="20"/>
      <c r="Z167" s="20"/>
      <c r="AA167" s="55"/>
      <c r="AB167" s="55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1"/>
      <c r="AR167" s="21"/>
      <c r="AS167" s="21"/>
      <c r="AT167" s="21"/>
      <c r="AU167" s="21"/>
      <c r="AV167" s="21"/>
      <c r="AW167" s="22"/>
      <c r="AX167" s="99"/>
      <c r="AY167" s="20"/>
      <c r="AZ167" s="20"/>
      <c r="BA167" s="22"/>
      <c r="BC167" s="80"/>
      <c r="BD167" s="80"/>
      <c r="BE167" s="80"/>
      <c r="BF167" s="80"/>
      <c r="BG167" s="2" t="str">
        <f t="shared" si="13"/>
        <v/>
      </c>
      <c r="BH167" s="78">
        <f t="shared" si="12"/>
        <v>0</v>
      </c>
    </row>
    <row r="168" spans="2:60" x14ac:dyDescent="0.2">
      <c r="B168" s="14">
        <f t="shared" si="14"/>
        <v>160</v>
      </c>
      <c r="C168" s="15" t="str">
        <f>CONCATENATE('Data Sheet'!$B$8,'Data Sheet'!$G$2)</f>
        <v>" HWDP</v>
      </c>
      <c r="D168" s="95" t="str">
        <f t="shared" si="15"/>
        <v/>
      </c>
      <c r="E168" s="15" t="str">
        <f>IF('Sum HWDP'!$D$10="TH-Hill DS-1 Vol 3 CAT 2: Clean and Visual Ends only","N/A","OK")</f>
        <v>OK</v>
      </c>
      <c r="F168" s="15" t="str">
        <f>IF('Sum HWDP'!$D$10="TH-Hill DS-1 Vol 3 CAT 2: Clean and Visual Ends only","N/A","OK")</f>
        <v>OK</v>
      </c>
      <c r="G168" s="17"/>
      <c r="H168" s="17"/>
      <c r="I168" s="17" t="s">
        <v>51</v>
      </c>
      <c r="J168" s="17" t="str">
        <f t="shared" si="16"/>
        <v>OK</v>
      </c>
      <c r="K168" s="17" t="str">
        <f t="shared" si="16"/>
        <v>OK</v>
      </c>
      <c r="L168" s="17" t="str">
        <f>IF('Data Sheet'!$B$9="NC-50","N/A","OK")</f>
        <v>OK</v>
      </c>
      <c r="M168" s="17" t="str">
        <f>IF('Data Sheet'!$B$9="NC-50","N/A","OK")</f>
        <v>OK</v>
      </c>
      <c r="N168" s="23" t="str">
        <f>IF(BO168&lt;&gt;"",
    IF(INT('Data Sheet'!$A$19)=INT('Data Sheet'!$B$19),
        --(INT('Data Sheet'!$A$19) &amp; "." &amp; BO168),
        IF(AND((--(INT('Data Sheet'!$A$19) &amp; "." &amp; BO168)&gt;=--('Data Sheet'!$A$19)), (--(INT('Data Sheet'!$A$19) &amp; "." &amp; BO168)&lt;=--('Data Sheet'!$B$19))),
            --(INT('Data Sheet'!$A$19) &amp; "." &amp; BO168),
            --(INT('Data Sheet'!$B$19) &amp; "." &amp; BO168)
        )
    ),
    IF(BN168&lt;&gt;"",
        IF(INT('Data Sheet'!$A$19)=INT('Data Sheet'!$B$19),
            --(INT('Data Sheet'!$A$19) &amp; "." &amp; LEFT(BN168,3)),
            IF(AND((--(INT('Data Sheet'!$A$19) &amp; "." &amp; LEFT(BN168,3))&gt;=--('Data Sheet'!$A$19)), (--(INT('Data Sheet'!$A$19) &amp; "." &amp; LEFT(BN168,3))&lt;=--('Data Sheet'!$B$19))),
                --(INT('Data Sheet'!$A$19) &amp; "." &amp; LEFT(BN168,3)),
                --(INT('Data Sheet'!$B$19) &amp; "." &amp; LEFT(BN168,3))
            )
        ),
        "OK"
    )
)</f>
        <v>OK</v>
      </c>
      <c r="O168" s="23" t="str">
        <f>IF(BP168&lt;&gt;"",
    IF(INT('Data Sheet'!$A$19)=INT('Data Sheet'!$B$19),
        --(INT('Data Sheet'!$A$19) &amp; "." &amp; BP168),
        IF(AND((--(INT('Data Sheet'!$A$19) &amp; "." &amp; BP168)&gt;=--('Data Sheet'!$A$19)), (--(INT('Data Sheet'!$A$19) &amp; "." &amp; BP168)&lt;=--('Data Sheet'!$B$19))),
            --(INT('Data Sheet'!$A$19) &amp; "." &amp; BP168),
            --(INT('Data Sheet'!$B$19) &amp; "." &amp; BP168)
        )
    ),
    IF(BN168&lt;&gt;"",
        IF(INT('Data Sheet'!$A$19)=INT('Data Sheet'!$B$19),
            --(INT('Data Sheet'!$A$19) &amp; "." &amp; RIGHT(BN168,3)),
            IF(AND((--(INT('Data Sheet'!$A$19) &amp; "." &amp; RIGHT(BN168,3))&gt;=--('Data Sheet'!$A$19)), (--(INT('Data Sheet'!$A$19) &amp; "." &amp; RIGHT(BN168,3))&lt;=--('Data Sheet'!$B$19))),
                --(INT('Data Sheet'!$A$19) &amp; "." &amp; RIGHT(BN168,3)),
                --(INT('Data Sheet'!$B$19) &amp; "." &amp; RIGHT(BN168,3))
            )
        ),
        "OK"
    )
)</f>
        <v>OK</v>
      </c>
      <c r="P168" s="23" t="str">
        <f>IF(BR168&lt;&gt;"",
    IF(INT('Data Sheet'!$A$19)=INT('Data Sheet'!$B$15),
        --(INT('Data Sheet'!$A$15) &amp; "." &amp; BR168),
        IF(AND((--(INT('Data Sheet'!$A$15) &amp; "." &amp; BR168)&gt;=--('Data Sheet'!$A$15)), (--(INT('Data Sheet'!$A$15) &amp; "." &amp; BR168)&lt;=--('Data Sheet'!$B$15))),
            --(INT('Data Sheet'!$A$15) &amp; "." &amp; BR168),
            --(INT('Data Sheet'!$B$15) &amp; "." &amp; BR168)
        )
    ),
    IF(BQ168&lt;&gt;"",
        IF(INT('Data Sheet'!$A$15)=INT('Data Sheet'!$B$15),
            --(INT('Data Sheet'!$A$15) &amp; "." &amp; LEFT(BQ168,3)),
            IF(AND((--(INT('Data Sheet'!$A$15) &amp; "." &amp; LEFT(BQ168,3))&gt;=--('Data Sheet'!$A$15)), (--(INT('Data Sheet'!$A$15) &amp; "." &amp; LEFT(BQ168,3))&lt;=--('Data Sheet'!$B$15))),
                --(INT('Data Sheet'!$A$15) &amp; "." &amp; LEFT(BQ168,3)),
                --(INT('Data Sheet'!$B$15) &amp; "." &amp; LEFT(BQ168,3))
            )
        ),
        "OK"
    )
)</f>
        <v>OK</v>
      </c>
      <c r="Q168" s="23" t="str">
        <f>IF(BS168&lt;&gt;"",
    IF(INT('Data Sheet'!$A$19)=INT('Data Sheet'!$B$15),
        --(INT('Data Sheet'!$A$15) &amp; "." &amp; BS168),
        IF(AND((--(INT('Data Sheet'!$A$15) &amp; "." &amp; BS168)&gt;=--('Data Sheet'!$A$15)), (--(INT('Data Sheet'!$A$15) &amp; "." &amp; BS168)&lt;=--('Data Sheet'!$B$15))),
            --(INT('Data Sheet'!$A$15) &amp; "." &amp; BS168),
            --(INT('Data Sheet'!$B$15) &amp; "." &amp; BS168)
        )
    ),
    IF(BQ168&lt;&gt;"",
        IF(INT('Data Sheet'!$A$15)=INT('Data Sheet'!$B$15),
            --(INT('Data Sheet'!$A$15) &amp; "." &amp; RIGHT(BQ168,3)),
            IF(AND((--(INT('Data Sheet'!$A$15) &amp; "." &amp; RIGHT(BQ168,3))&gt;=--('Data Sheet'!$A$15)), (--(INT('Data Sheet'!$A$15) &amp; "." &amp; RIGHT(BQ168,3))&lt;=--('Data Sheet'!$B$15))),
                --(INT('Data Sheet'!$A$15) &amp; "." &amp; RIGHT(BQ168,3)),
                --(INT('Data Sheet'!$B$15) &amp; "." &amp; RIGHT(BQ168,3))
            )
        ),
        "OK"
    )
)</f>
        <v>OK</v>
      </c>
      <c r="R168" s="20"/>
      <c r="S168" s="20"/>
      <c r="T168" s="20"/>
      <c r="U168" s="20"/>
      <c r="V168" s="20"/>
      <c r="W168" s="20"/>
      <c r="X168" s="20"/>
      <c r="Y168" s="20"/>
      <c r="Z168" s="20"/>
      <c r="AA168" s="55"/>
      <c r="AB168" s="55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1"/>
      <c r="AR168" s="21"/>
      <c r="AS168" s="21"/>
      <c r="AT168" s="21"/>
      <c r="AU168" s="21"/>
      <c r="AV168" s="21"/>
      <c r="AW168" s="22"/>
      <c r="AX168" s="99"/>
      <c r="AY168" s="20"/>
      <c r="AZ168" s="20"/>
      <c r="BA168" s="22"/>
      <c r="BC168" s="80"/>
      <c r="BD168" s="80"/>
      <c r="BE168" s="80"/>
      <c r="BF168" s="80"/>
      <c r="BG168" s="2" t="str">
        <f t="shared" si="13"/>
        <v/>
      </c>
      <c r="BH168" s="78">
        <f t="shared" si="12"/>
        <v>0</v>
      </c>
    </row>
    <row r="169" spans="2:60" x14ac:dyDescent="0.2">
      <c r="B169" s="14">
        <f t="shared" si="14"/>
        <v>161</v>
      </c>
      <c r="C169" s="15" t="str">
        <f>CONCATENATE('Data Sheet'!$B$8,'Data Sheet'!$G$2)</f>
        <v>" HWDP</v>
      </c>
      <c r="D169" s="95" t="str">
        <f t="shared" si="15"/>
        <v/>
      </c>
      <c r="E169" s="15" t="str">
        <f>IF('Sum HWDP'!$D$10="TH-Hill DS-1 Vol 3 CAT 2: Clean and Visual Ends only","N/A","OK")</f>
        <v>OK</v>
      </c>
      <c r="F169" s="15" t="str">
        <f>IF('Sum HWDP'!$D$10="TH-Hill DS-1 Vol 3 CAT 2: Clean and Visual Ends only","N/A","OK")</f>
        <v>OK</v>
      </c>
      <c r="G169" s="17"/>
      <c r="H169" s="17"/>
      <c r="I169" s="17" t="s">
        <v>51</v>
      </c>
      <c r="J169" s="17" t="str">
        <f t="shared" si="16"/>
        <v>OK</v>
      </c>
      <c r="K169" s="17" t="str">
        <f t="shared" si="16"/>
        <v>OK</v>
      </c>
      <c r="L169" s="17" t="str">
        <f>IF('Data Sheet'!$B$9="NC-50","N/A","OK")</f>
        <v>OK</v>
      </c>
      <c r="M169" s="17" t="str">
        <f>IF('Data Sheet'!$B$9="NC-50","N/A","OK")</f>
        <v>OK</v>
      </c>
      <c r="N169" s="23" t="str">
        <f>IF(BO169&lt;&gt;"",
    IF(INT('Data Sheet'!$A$19)=INT('Data Sheet'!$B$19),
        --(INT('Data Sheet'!$A$19) &amp; "." &amp; BO169),
        IF(AND((--(INT('Data Sheet'!$A$19) &amp; "." &amp; BO169)&gt;=--('Data Sheet'!$A$19)), (--(INT('Data Sheet'!$A$19) &amp; "." &amp; BO169)&lt;=--('Data Sheet'!$B$19))),
            --(INT('Data Sheet'!$A$19) &amp; "." &amp; BO169),
            --(INT('Data Sheet'!$B$19) &amp; "." &amp; BO169)
        )
    ),
    IF(BN169&lt;&gt;"",
        IF(INT('Data Sheet'!$A$19)=INT('Data Sheet'!$B$19),
            --(INT('Data Sheet'!$A$19) &amp; "." &amp; LEFT(BN169,3)),
            IF(AND((--(INT('Data Sheet'!$A$19) &amp; "." &amp; LEFT(BN169,3))&gt;=--('Data Sheet'!$A$19)), (--(INT('Data Sheet'!$A$19) &amp; "." &amp; LEFT(BN169,3))&lt;=--('Data Sheet'!$B$19))),
                --(INT('Data Sheet'!$A$19) &amp; "." &amp; LEFT(BN169,3)),
                --(INT('Data Sheet'!$B$19) &amp; "." &amp; LEFT(BN169,3))
            )
        ),
        "OK"
    )
)</f>
        <v>OK</v>
      </c>
      <c r="O169" s="23" t="str">
        <f>IF(BP169&lt;&gt;"",
    IF(INT('Data Sheet'!$A$19)=INT('Data Sheet'!$B$19),
        --(INT('Data Sheet'!$A$19) &amp; "." &amp; BP169),
        IF(AND((--(INT('Data Sheet'!$A$19) &amp; "." &amp; BP169)&gt;=--('Data Sheet'!$A$19)), (--(INT('Data Sheet'!$A$19) &amp; "." &amp; BP169)&lt;=--('Data Sheet'!$B$19))),
            --(INT('Data Sheet'!$A$19) &amp; "." &amp; BP169),
            --(INT('Data Sheet'!$B$19) &amp; "." &amp; BP169)
        )
    ),
    IF(BN169&lt;&gt;"",
        IF(INT('Data Sheet'!$A$19)=INT('Data Sheet'!$B$19),
            --(INT('Data Sheet'!$A$19) &amp; "." &amp; RIGHT(BN169,3)),
            IF(AND((--(INT('Data Sheet'!$A$19) &amp; "." &amp; RIGHT(BN169,3))&gt;=--('Data Sheet'!$A$19)), (--(INT('Data Sheet'!$A$19) &amp; "." &amp; RIGHT(BN169,3))&lt;=--('Data Sheet'!$B$19))),
                --(INT('Data Sheet'!$A$19) &amp; "." &amp; RIGHT(BN169,3)),
                --(INT('Data Sheet'!$B$19) &amp; "." &amp; RIGHT(BN169,3))
            )
        ),
        "OK"
    )
)</f>
        <v>OK</v>
      </c>
      <c r="P169" s="23" t="str">
        <f>IF(BR169&lt;&gt;"",
    IF(INT('Data Sheet'!$A$19)=INT('Data Sheet'!$B$15),
        --(INT('Data Sheet'!$A$15) &amp; "." &amp; BR169),
        IF(AND((--(INT('Data Sheet'!$A$15) &amp; "." &amp; BR169)&gt;=--('Data Sheet'!$A$15)), (--(INT('Data Sheet'!$A$15) &amp; "." &amp; BR169)&lt;=--('Data Sheet'!$B$15))),
            --(INT('Data Sheet'!$A$15) &amp; "." &amp; BR169),
            --(INT('Data Sheet'!$B$15) &amp; "." &amp; BR169)
        )
    ),
    IF(BQ169&lt;&gt;"",
        IF(INT('Data Sheet'!$A$15)=INT('Data Sheet'!$B$15),
            --(INT('Data Sheet'!$A$15) &amp; "." &amp; LEFT(BQ169,3)),
            IF(AND((--(INT('Data Sheet'!$A$15) &amp; "." &amp; LEFT(BQ169,3))&gt;=--('Data Sheet'!$A$15)), (--(INT('Data Sheet'!$A$15) &amp; "." &amp; LEFT(BQ169,3))&lt;=--('Data Sheet'!$B$15))),
                --(INT('Data Sheet'!$A$15) &amp; "." &amp; LEFT(BQ169,3)),
                --(INT('Data Sheet'!$B$15) &amp; "." &amp; LEFT(BQ169,3))
            )
        ),
        "OK"
    )
)</f>
        <v>OK</v>
      </c>
      <c r="Q169" s="23" t="str">
        <f>IF(BS169&lt;&gt;"",
    IF(INT('Data Sheet'!$A$19)=INT('Data Sheet'!$B$15),
        --(INT('Data Sheet'!$A$15) &amp; "." &amp; BS169),
        IF(AND((--(INT('Data Sheet'!$A$15) &amp; "." &amp; BS169)&gt;=--('Data Sheet'!$A$15)), (--(INT('Data Sheet'!$A$15) &amp; "." &amp; BS169)&lt;=--('Data Sheet'!$B$15))),
            --(INT('Data Sheet'!$A$15) &amp; "." &amp; BS169),
            --(INT('Data Sheet'!$B$15) &amp; "." &amp; BS169)
        )
    ),
    IF(BQ169&lt;&gt;"",
        IF(INT('Data Sheet'!$A$15)=INT('Data Sheet'!$B$15),
            --(INT('Data Sheet'!$A$15) &amp; "." &amp; RIGHT(BQ169,3)),
            IF(AND((--(INT('Data Sheet'!$A$15) &amp; "." &amp; RIGHT(BQ169,3))&gt;=--('Data Sheet'!$A$15)), (--(INT('Data Sheet'!$A$15) &amp; "." &amp; RIGHT(BQ169,3))&lt;=--('Data Sheet'!$B$15))),
                --(INT('Data Sheet'!$A$15) &amp; "." &amp; RIGHT(BQ169,3)),
                --(INT('Data Sheet'!$B$15) &amp; "." &amp; RIGHT(BQ169,3))
            )
        ),
        "OK"
    )
)</f>
        <v>OK</v>
      </c>
      <c r="R169" s="20"/>
      <c r="S169" s="20"/>
      <c r="T169" s="20"/>
      <c r="U169" s="20"/>
      <c r="V169" s="20"/>
      <c r="W169" s="20"/>
      <c r="X169" s="20"/>
      <c r="Y169" s="20"/>
      <c r="Z169" s="20"/>
      <c r="AA169" s="55"/>
      <c r="AB169" s="55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1"/>
      <c r="AR169" s="21"/>
      <c r="AS169" s="21"/>
      <c r="AT169" s="21"/>
      <c r="AU169" s="21"/>
      <c r="AV169" s="21"/>
      <c r="AW169" s="22"/>
      <c r="AX169" s="99"/>
      <c r="AY169" s="20"/>
      <c r="AZ169" s="20"/>
      <c r="BA169" s="22"/>
      <c r="BC169" s="80"/>
      <c r="BD169" s="80"/>
      <c r="BE169" s="80"/>
      <c r="BF169" s="80"/>
      <c r="BG169" s="2" t="str">
        <f t="shared" si="13"/>
        <v/>
      </c>
      <c r="BH169" s="78">
        <f t="shared" si="12"/>
        <v>0</v>
      </c>
    </row>
    <row r="170" spans="2:60" x14ac:dyDescent="0.2">
      <c r="B170" s="14">
        <f t="shared" si="14"/>
        <v>162</v>
      </c>
      <c r="C170" s="15" t="str">
        <f>CONCATENATE('Data Sheet'!$B$8,'Data Sheet'!$G$2)</f>
        <v>" HWDP</v>
      </c>
      <c r="D170" s="95" t="str">
        <f t="shared" si="15"/>
        <v/>
      </c>
      <c r="E170" s="15" t="str">
        <f>IF('Sum HWDP'!$D$10="TH-Hill DS-1 Vol 3 CAT 2: Clean and Visual Ends only","N/A","OK")</f>
        <v>OK</v>
      </c>
      <c r="F170" s="15" t="str">
        <f>IF('Sum HWDP'!$D$10="TH-Hill DS-1 Vol 3 CAT 2: Clean and Visual Ends only","N/A","OK")</f>
        <v>OK</v>
      </c>
      <c r="G170" s="17"/>
      <c r="H170" s="17"/>
      <c r="I170" s="17" t="s">
        <v>51</v>
      </c>
      <c r="J170" s="17" t="str">
        <f t="shared" si="16"/>
        <v>OK</v>
      </c>
      <c r="K170" s="17" t="str">
        <f t="shared" si="16"/>
        <v>OK</v>
      </c>
      <c r="L170" s="17" t="str">
        <f>IF('Data Sheet'!$B$9="NC-50","N/A","OK")</f>
        <v>OK</v>
      </c>
      <c r="M170" s="17" t="str">
        <f>IF('Data Sheet'!$B$9="NC-50","N/A","OK")</f>
        <v>OK</v>
      </c>
      <c r="N170" s="23" t="str">
        <f>IF(BO170&lt;&gt;"",
    IF(INT('Data Sheet'!$A$19)=INT('Data Sheet'!$B$19),
        --(INT('Data Sheet'!$A$19) &amp; "." &amp; BO170),
        IF(AND((--(INT('Data Sheet'!$A$19) &amp; "." &amp; BO170)&gt;=--('Data Sheet'!$A$19)), (--(INT('Data Sheet'!$A$19) &amp; "." &amp; BO170)&lt;=--('Data Sheet'!$B$19))),
            --(INT('Data Sheet'!$A$19) &amp; "." &amp; BO170),
            --(INT('Data Sheet'!$B$19) &amp; "." &amp; BO170)
        )
    ),
    IF(BN170&lt;&gt;"",
        IF(INT('Data Sheet'!$A$19)=INT('Data Sheet'!$B$19),
            --(INT('Data Sheet'!$A$19) &amp; "." &amp; LEFT(BN170,3)),
            IF(AND((--(INT('Data Sheet'!$A$19) &amp; "." &amp; LEFT(BN170,3))&gt;=--('Data Sheet'!$A$19)), (--(INT('Data Sheet'!$A$19) &amp; "." &amp; LEFT(BN170,3))&lt;=--('Data Sheet'!$B$19))),
                --(INT('Data Sheet'!$A$19) &amp; "." &amp; LEFT(BN170,3)),
                --(INT('Data Sheet'!$B$19) &amp; "." &amp; LEFT(BN170,3))
            )
        ),
        "OK"
    )
)</f>
        <v>OK</v>
      </c>
      <c r="O170" s="23" t="str">
        <f>IF(BP170&lt;&gt;"",
    IF(INT('Data Sheet'!$A$19)=INT('Data Sheet'!$B$19),
        --(INT('Data Sheet'!$A$19) &amp; "." &amp; BP170),
        IF(AND((--(INT('Data Sheet'!$A$19) &amp; "." &amp; BP170)&gt;=--('Data Sheet'!$A$19)), (--(INT('Data Sheet'!$A$19) &amp; "." &amp; BP170)&lt;=--('Data Sheet'!$B$19))),
            --(INT('Data Sheet'!$A$19) &amp; "." &amp; BP170),
            --(INT('Data Sheet'!$B$19) &amp; "." &amp; BP170)
        )
    ),
    IF(BN170&lt;&gt;"",
        IF(INT('Data Sheet'!$A$19)=INT('Data Sheet'!$B$19),
            --(INT('Data Sheet'!$A$19) &amp; "." &amp; RIGHT(BN170,3)),
            IF(AND((--(INT('Data Sheet'!$A$19) &amp; "." &amp; RIGHT(BN170,3))&gt;=--('Data Sheet'!$A$19)), (--(INT('Data Sheet'!$A$19) &amp; "." &amp; RIGHT(BN170,3))&lt;=--('Data Sheet'!$B$19))),
                --(INT('Data Sheet'!$A$19) &amp; "." &amp; RIGHT(BN170,3)),
                --(INT('Data Sheet'!$B$19) &amp; "." &amp; RIGHT(BN170,3))
            )
        ),
        "OK"
    )
)</f>
        <v>OK</v>
      </c>
      <c r="P170" s="23" t="str">
        <f>IF(BR170&lt;&gt;"",
    IF(INT('Data Sheet'!$A$19)=INT('Data Sheet'!$B$15),
        --(INT('Data Sheet'!$A$15) &amp; "." &amp; BR170),
        IF(AND((--(INT('Data Sheet'!$A$15) &amp; "." &amp; BR170)&gt;=--('Data Sheet'!$A$15)), (--(INT('Data Sheet'!$A$15) &amp; "." &amp; BR170)&lt;=--('Data Sheet'!$B$15))),
            --(INT('Data Sheet'!$A$15) &amp; "." &amp; BR170),
            --(INT('Data Sheet'!$B$15) &amp; "." &amp; BR170)
        )
    ),
    IF(BQ170&lt;&gt;"",
        IF(INT('Data Sheet'!$A$15)=INT('Data Sheet'!$B$15),
            --(INT('Data Sheet'!$A$15) &amp; "." &amp; LEFT(BQ170,3)),
            IF(AND((--(INT('Data Sheet'!$A$15) &amp; "." &amp; LEFT(BQ170,3))&gt;=--('Data Sheet'!$A$15)), (--(INT('Data Sheet'!$A$15) &amp; "." &amp; LEFT(BQ170,3))&lt;=--('Data Sheet'!$B$15))),
                --(INT('Data Sheet'!$A$15) &amp; "." &amp; LEFT(BQ170,3)),
                --(INT('Data Sheet'!$B$15) &amp; "." &amp; LEFT(BQ170,3))
            )
        ),
        "OK"
    )
)</f>
        <v>OK</v>
      </c>
      <c r="Q170" s="23" t="str">
        <f>IF(BS170&lt;&gt;"",
    IF(INT('Data Sheet'!$A$19)=INT('Data Sheet'!$B$15),
        --(INT('Data Sheet'!$A$15) &amp; "." &amp; BS170),
        IF(AND((--(INT('Data Sheet'!$A$15) &amp; "." &amp; BS170)&gt;=--('Data Sheet'!$A$15)), (--(INT('Data Sheet'!$A$15) &amp; "." &amp; BS170)&lt;=--('Data Sheet'!$B$15))),
            --(INT('Data Sheet'!$A$15) &amp; "." &amp; BS170),
            --(INT('Data Sheet'!$B$15) &amp; "." &amp; BS170)
        )
    ),
    IF(BQ170&lt;&gt;"",
        IF(INT('Data Sheet'!$A$15)=INT('Data Sheet'!$B$15),
            --(INT('Data Sheet'!$A$15) &amp; "." &amp; RIGHT(BQ170,3)),
            IF(AND((--(INT('Data Sheet'!$A$15) &amp; "." &amp; RIGHT(BQ170,3))&gt;=--('Data Sheet'!$A$15)), (--(INT('Data Sheet'!$A$15) &amp; "." &amp; RIGHT(BQ170,3))&lt;=--('Data Sheet'!$B$15))),
                --(INT('Data Sheet'!$A$15) &amp; "." &amp; RIGHT(BQ170,3)),
                --(INT('Data Sheet'!$B$15) &amp; "." &amp; RIGHT(BQ170,3))
            )
        ),
        "OK"
    )
)</f>
        <v>OK</v>
      </c>
      <c r="R170" s="20"/>
      <c r="S170" s="20"/>
      <c r="T170" s="20"/>
      <c r="U170" s="20"/>
      <c r="V170" s="20"/>
      <c r="W170" s="20"/>
      <c r="X170" s="20"/>
      <c r="Y170" s="20"/>
      <c r="Z170" s="20"/>
      <c r="AA170" s="55"/>
      <c r="AB170" s="55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1"/>
      <c r="AR170" s="21"/>
      <c r="AS170" s="21"/>
      <c r="AT170" s="21"/>
      <c r="AU170" s="21"/>
      <c r="AV170" s="21"/>
      <c r="AW170" s="22"/>
      <c r="AX170" s="99"/>
      <c r="AY170" s="20"/>
      <c r="AZ170" s="20"/>
      <c r="BA170" s="22"/>
      <c r="BC170" s="80"/>
      <c r="BD170" s="80"/>
      <c r="BE170" s="80"/>
      <c r="BF170" s="80"/>
      <c r="BG170" s="2" t="str">
        <f t="shared" si="13"/>
        <v/>
      </c>
      <c r="BH170" s="78">
        <f t="shared" si="12"/>
        <v>0</v>
      </c>
    </row>
    <row r="171" spans="2:60" x14ac:dyDescent="0.2">
      <c r="B171" s="14">
        <f t="shared" si="14"/>
        <v>163</v>
      </c>
      <c r="C171" s="15" t="str">
        <f>CONCATENATE('Data Sheet'!$B$8,'Data Sheet'!$G$2)</f>
        <v>" HWDP</v>
      </c>
      <c r="D171" s="95" t="str">
        <f t="shared" si="15"/>
        <v/>
      </c>
      <c r="E171" s="15" t="str">
        <f>IF('Sum HWDP'!$D$10="TH-Hill DS-1 Vol 3 CAT 2: Clean and Visual Ends only","N/A","OK")</f>
        <v>OK</v>
      </c>
      <c r="F171" s="15" t="str">
        <f>IF('Sum HWDP'!$D$10="TH-Hill DS-1 Vol 3 CAT 2: Clean and Visual Ends only","N/A","OK")</f>
        <v>OK</v>
      </c>
      <c r="G171" s="17"/>
      <c r="H171" s="17"/>
      <c r="I171" s="17" t="s">
        <v>51</v>
      </c>
      <c r="J171" s="17" t="str">
        <f t="shared" si="16"/>
        <v>OK</v>
      </c>
      <c r="K171" s="17" t="str">
        <f t="shared" si="16"/>
        <v>OK</v>
      </c>
      <c r="L171" s="17" t="str">
        <f>IF('Data Sheet'!$B$9="NC-50","N/A","OK")</f>
        <v>OK</v>
      </c>
      <c r="M171" s="17" t="str">
        <f>IF('Data Sheet'!$B$9="NC-50","N/A","OK")</f>
        <v>OK</v>
      </c>
      <c r="N171" s="23" t="str">
        <f>IF(BO171&lt;&gt;"",
    IF(INT('Data Sheet'!$A$19)=INT('Data Sheet'!$B$19),
        --(INT('Data Sheet'!$A$19) &amp; "." &amp; BO171),
        IF(AND((--(INT('Data Sheet'!$A$19) &amp; "." &amp; BO171)&gt;=--('Data Sheet'!$A$19)), (--(INT('Data Sheet'!$A$19) &amp; "." &amp; BO171)&lt;=--('Data Sheet'!$B$19))),
            --(INT('Data Sheet'!$A$19) &amp; "." &amp; BO171),
            --(INT('Data Sheet'!$B$19) &amp; "." &amp; BO171)
        )
    ),
    IF(BN171&lt;&gt;"",
        IF(INT('Data Sheet'!$A$19)=INT('Data Sheet'!$B$19),
            --(INT('Data Sheet'!$A$19) &amp; "." &amp; LEFT(BN171,3)),
            IF(AND((--(INT('Data Sheet'!$A$19) &amp; "." &amp; LEFT(BN171,3))&gt;=--('Data Sheet'!$A$19)), (--(INT('Data Sheet'!$A$19) &amp; "." &amp; LEFT(BN171,3))&lt;=--('Data Sheet'!$B$19))),
                --(INT('Data Sheet'!$A$19) &amp; "." &amp; LEFT(BN171,3)),
                --(INT('Data Sheet'!$B$19) &amp; "." &amp; LEFT(BN171,3))
            )
        ),
        "OK"
    )
)</f>
        <v>OK</v>
      </c>
      <c r="O171" s="23" t="str">
        <f>IF(BP171&lt;&gt;"",
    IF(INT('Data Sheet'!$A$19)=INT('Data Sheet'!$B$19),
        --(INT('Data Sheet'!$A$19) &amp; "." &amp; BP171),
        IF(AND((--(INT('Data Sheet'!$A$19) &amp; "." &amp; BP171)&gt;=--('Data Sheet'!$A$19)), (--(INT('Data Sheet'!$A$19) &amp; "." &amp; BP171)&lt;=--('Data Sheet'!$B$19))),
            --(INT('Data Sheet'!$A$19) &amp; "." &amp; BP171),
            --(INT('Data Sheet'!$B$19) &amp; "." &amp; BP171)
        )
    ),
    IF(BN171&lt;&gt;"",
        IF(INT('Data Sheet'!$A$19)=INT('Data Sheet'!$B$19),
            --(INT('Data Sheet'!$A$19) &amp; "." &amp; RIGHT(BN171,3)),
            IF(AND((--(INT('Data Sheet'!$A$19) &amp; "." &amp; RIGHT(BN171,3))&gt;=--('Data Sheet'!$A$19)), (--(INT('Data Sheet'!$A$19) &amp; "." &amp; RIGHT(BN171,3))&lt;=--('Data Sheet'!$B$19))),
                --(INT('Data Sheet'!$A$19) &amp; "." &amp; RIGHT(BN171,3)),
                --(INT('Data Sheet'!$B$19) &amp; "." &amp; RIGHT(BN171,3))
            )
        ),
        "OK"
    )
)</f>
        <v>OK</v>
      </c>
      <c r="P171" s="23" t="str">
        <f>IF(BR171&lt;&gt;"",
    IF(INT('Data Sheet'!$A$19)=INT('Data Sheet'!$B$15),
        --(INT('Data Sheet'!$A$15) &amp; "." &amp; BR171),
        IF(AND((--(INT('Data Sheet'!$A$15) &amp; "." &amp; BR171)&gt;=--('Data Sheet'!$A$15)), (--(INT('Data Sheet'!$A$15) &amp; "." &amp; BR171)&lt;=--('Data Sheet'!$B$15))),
            --(INT('Data Sheet'!$A$15) &amp; "." &amp; BR171),
            --(INT('Data Sheet'!$B$15) &amp; "." &amp; BR171)
        )
    ),
    IF(BQ171&lt;&gt;"",
        IF(INT('Data Sheet'!$A$15)=INT('Data Sheet'!$B$15),
            --(INT('Data Sheet'!$A$15) &amp; "." &amp; LEFT(BQ171,3)),
            IF(AND((--(INT('Data Sheet'!$A$15) &amp; "." &amp; LEFT(BQ171,3))&gt;=--('Data Sheet'!$A$15)), (--(INT('Data Sheet'!$A$15) &amp; "." &amp; LEFT(BQ171,3))&lt;=--('Data Sheet'!$B$15))),
                --(INT('Data Sheet'!$A$15) &amp; "." &amp; LEFT(BQ171,3)),
                --(INT('Data Sheet'!$B$15) &amp; "." &amp; LEFT(BQ171,3))
            )
        ),
        "OK"
    )
)</f>
        <v>OK</v>
      </c>
      <c r="Q171" s="23" t="str">
        <f>IF(BS171&lt;&gt;"",
    IF(INT('Data Sheet'!$A$19)=INT('Data Sheet'!$B$15),
        --(INT('Data Sheet'!$A$15) &amp; "." &amp; BS171),
        IF(AND((--(INT('Data Sheet'!$A$15) &amp; "." &amp; BS171)&gt;=--('Data Sheet'!$A$15)), (--(INT('Data Sheet'!$A$15) &amp; "." &amp; BS171)&lt;=--('Data Sheet'!$B$15))),
            --(INT('Data Sheet'!$A$15) &amp; "." &amp; BS171),
            --(INT('Data Sheet'!$B$15) &amp; "." &amp; BS171)
        )
    ),
    IF(BQ171&lt;&gt;"",
        IF(INT('Data Sheet'!$A$15)=INT('Data Sheet'!$B$15),
            --(INT('Data Sheet'!$A$15) &amp; "." &amp; RIGHT(BQ171,3)),
            IF(AND((--(INT('Data Sheet'!$A$15) &amp; "." &amp; RIGHT(BQ171,3))&gt;=--('Data Sheet'!$A$15)), (--(INT('Data Sheet'!$A$15) &amp; "." &amp; RIGHT(BQ171,3))&lt;=--('Data Sheet'!$B$15))),
                --(INT('Data Sheet'!$A$15) &amp; "." &amp; RIGHT(BQ171,3)),
                --(INT('Data Sheet'!$B$15) &amp; "." &amp; RIGHT(BQ171,3))
            )
        ),
        "OK"
    )
)</f>
        <v>OK</v>
      </c>
      <c r="R171" s="20"/>
      <c r="S171" s="20"/>
      <c r="T171" s="20"/>
      <c r="U171" s="20"/>
      <c r="V171" s="20"/>
      <c r="W171" s="20"/>
      <c r="X171" s="20"/>
      <c r="Y171" s="20"/>
      <c r="Z171" s="20"/>
      <c r="AA171" s="55"/>
      <c r="AB171" s="55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1"/>
      <c r="AR171" s="21"/>
      <c r="AS171" s="21"/>
      <c r="AT171" s="21"/>
      <c r="AU171" s="21"/>
      <c r="AV171" s="21"/>
      <c r="AW171" s="22"/>
      <c r="AX171" s="99"/>
      <c r="AY171" s="20"/>
      <c r="AZ171" s="20"/>
      <c r="BA171" s="22"/>
      <c r="BC171" s="80"/>
      <c r="BD171" s="80"/>
      <c r="BE171" s="80"/>
      <c r="BF171" s="80"/>
      <c r="BG171" s="2" t="str">
        <f t="shared" si="13"/>
        <v/>
      </c>
      <c r="BH171" s="78">
        <f t="shared" si="12"/>
        <v>0</v>
      </c>
    </row>
    <row r="172" spans="2:60" x14ac:dyDescent="0.2">
      <c r="B172" s="14">
        <f t="shared" si="14"/>
        <v>164</v>
      </c>
      <c r="C172" s="15" t="str">
        <f>CONCATENATE('Data Sheet'!$B$8,'Data Sheet'!$G$2)</f>
        <v>" HWDP</v>
      </c>
      <c r="D172" s="95" t="str">
        <f t="shared" si="15"/>
        <v/>
      </c>
      <c r="E172" s="15" t="str">
        <f>IF('Sum HWDP'!$D$10="TH-Hill DS-1 Vol 3 CAT 2: Clean and Visual Ends only","N/A","OK")</f>
        <v>OK</v>
      </c>
      <c r="F172" s="15" t="str">
        <f>IF('Sum HWDP'!$D$10="TH-Hill DS-1 Vol 3 CAT 2: Clean and Visual Ends only","N/A","OK")</f>
        <v>OK</v>
      </c>
      <c r="G172" s="17"/>
      <c r="H172" s="17"/>
      <c r="I172" s="17" t="s">
        <v>51</v>
      </c>
      <c r="J172" s="17" t="str">
        <f t="shared" si="16"/>
        <v>OK</v>
      </c>
      <c r="K172" s="17" t="str">
        <f t="shared" si="16"/>
        <v>OK</v>
      </c>
      <c r="L172" s="17" t="str">
        <f>IF('Data Sheet'!$B$9="NC-50","N/A","OK")</f>
        <v>OK</v>
      </c>
      <c r="M172" s="17" t="str">
        <f>IF('Data Sheet'!$B$9="NC-50","N/A","OK")</f>
        <v>OK</v>
      </c>
      <c r="N172" s="23" t="str">
        <f>IF(BO172&lt;&gt;"",
    IF(INT('Data Sheet'!$A$19)=INT('Data Sheet'!$B$19),
        --(INT('Data Sheet'!$A$19) &amp; "." &amp; BO172),
        IF(AND((--(INT('Data Sheet'!$A$19) &amp; "." &amp; BO172)&gt;=--('Data Sheet'!$A$19)), (--(INT('Data Sheet'!$A$19) &amp; "." &amp; BO172)&lt;=--('Data Sheet'!$B$19))),
            --(INT('Data Sheet'!$A$19) &amp; "." &amp; BO172),
            --(INT('Data Sheet'!$B$19) &amp; "." &amp; BO172)
        )
    ),
    IF(BN172&lt;&gt;"",
        IF(INT('Data Sheet'!$A$19)=INT('Data Sheet'!$B$19),
            --(INT('Data Sheet'!$A$19) &amp; "." &amp; LEFT(BN172,3)),
            IF(AND((--(INT('Data Sheet'!$A$19) &amp; "." &amp; LEFT(BN172,3))&gt;=--('Data Sheet'!$A$19)), (--(INT('Data Sheet'!$A$19) &amp; "." &amp; LEFT(BN172,3))&lt;=--('Data Sheet'!$B$19))),
                --(INT('Data Sheet'!$A$19) &amp; "." &amp; LEFT(BN172,3)),
                --(INT('Data Sheet'!$B$19) &amp; "." &amp; LEFT(BN172,3))
            )
        ),
        "OK"
    )
)</f>
        <v>OK</v>
      </c>
      <c r="O172" s="23" t="str">
        <f>IF(BP172&lt;&gt;"",
    IF(INT('Data Sheet'!$A$19)=INT('Data Sheet'!$B$19),
        --(INT('Data Sheet'!$A$19) &amp; "." &amp; BP172),
        IF(AND((--(INT('Data Sheet'!$A$19) &amp; "." &amp; BP172)&gt;=--('Data Sheet'!$A$19)), (--(INT('Data Sheet'!$A$19) &amp; "." &amp; BP172)&lt;=--('Data Sheet'!$B$19))),
            --(INT('Data Sheet'!$A$19) &amp; "." &amp; BP172),
            --(INT('Data Sheet'!$B$19) &amp; "." &amp; BP172)
        )
    ),
    IF(BN172&lt;&gt;"",
        IF(INT('Data Sheet'!$A$19)=INT('Data Sheet'!$B$19),
            --(INT('Data Sheet'!$A$19) &amp; "." &amp; RIGHT(BN172,3)),
            IF(AND((--(INT('Data Sheet'!$A$19) &amp; "." &amp; RIGHT(BN172,3))&gt;=--('Data Sheet'!$A$19)), (--(INT('Data Sheet'!$A$19) &amp; "." &amp; RIGHT(BN172,3))&lt;=--('Data Sheet'!$B$19))),
                --(INT('Data Sheet'!$A$19) &amp; "." &amp; RIGHT(BN172,3)),
                --(INT('Data Sheet'!$B$19) &amp; "." &amp; RIGHT(BN172,3))
            )
        ),
        "OK"
    )
)</f>
        <v>OK</v>
      </c>
      <c r="P172" s="23" t="str">
        <f>IF(BR172&lt;&gt;"",
    IF(INT('Data Sheet'!$A$19)=INT('Data Sheet'!$B$15),
        --(INT('Data Sheet'!$A$15) &amp; "." &amp; BR172),
        IF(AND((--(INT('Data Sheet'!$A$15) &amp; "." &amp; BR172)&gt;=--('Data Sheet'!$A$15)), (--(INT('Data Sheet'!$A$15) &amp; "." &amp; BR172)&lt;=--('Data Sheet'!$B$15))),
            --(INT('Data Sheet'!$A$15) &amp; "." &amp; BR172),
            --(INT('Data Sheet'!$B$15) &amp; "." &amp; BR172)
        )
    ),
    IF(BQ172&lt;&gt;"",
        IF(INT('Data Sheet'!$A$15)=INT('Data Sheet'!$B$15),
            --(INT('Data Sheet'!$A$15) &amp; "." &amp; LEFT(BQ172,3)),
            IF(AND((--(INT('Data Sheet'!$A$15) &amp; "." &amp; LEFT(BQ172,3))&gt;=--('Data Sheet'!$A$15)), (--(INT('Data Sheet'!$A$15) &amp; "." &amp; LEFT(BQ172,3))&lt;=--('Data Sheet'!$B$15))),
                --(INT('Data Sheet'!$A$15) &amp; "." &amp; LEFT(BQ172,3)),
                --(INT('Data Sheet'!$B$15) &amp; "." &amp; LEFT(BQ172,3))
            )
        ),
        "OK"
    )
)</f>
        <v>OK</v>
      </c>
      <c r="Q172" s="23" t="str">
        <f>IF(BS172&lt;&gt;"",
    IF(INT('Data Sheet'!$A$19)=INT('Data Sheet'!$B$15),
        --(INT('Data Sheet'!$A$15) &amp; "." &amp; BS172),
        IF(AND((--(INT('Data Sheet'!$A$15) &amp; "." &amp; BS172)&gt;=--('Data Sheet'!$A$15)), (--(INT('Data Sheet'!$A$15) &amp; "." &amp; BS172)&lt;=--('Data Sheet'!$B$15))),
            --(INT('Data Sheet'!$A$15) &amp; "." &amp; BS172),
            --(INT('Data Sheet'!$B$15) &amp; "." &amp; BS172)
        )
    ),
    IF(BQ172&lt;&gt;"",
        IF(INT('Data Sheet'!$A$15)=INT('Data Sheet'!$B$15),
            --(INT('Data Sheet'!$A$15) &amp; "." &amp; RIGHT(BQ172,3)),
            IF(AND((--(INT('Data Sheet'!$A$15) &amp; "." &amp; RIGHT(BQ172,3))&gt;=--('Data Sheet'!$A$15)), (--(INT('Data Sheet'!$A$15) &amp; "." &amp; RIGHT(BQ172,3))&lt;=--('Data Sheet'!$B$15))),
                --(INT('Data Sheet'!$A$15) &amp; "." &amp; RIGHT(BQ172,3)),
                --(INT('Data Sheet'!$B$15) &amp; "." &amp; RIGHT(BQ172,3))
            )
        ),
        "OK"
    )
)</f>
        <v>OK</v>
      </c>
      <c r="R172" s="20"/>
      <c r="S172" s="20"/>
      <c r="T172" s="20"/>
      <c r="U172" s="20"/>
      <c r="V172" s="20"/>
      <c r="W172" s="20"/>
      <c r="X172" s="20"/>
      <c r="Y172" s="20"/>
      <c r="Z172" s="20"/>
      <c r="AA172" s="55"/>
      <c r="AB172" s="55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1"/>
      <c r="AR172" s="21"/>
      <c r="AS172" s="21"/>
      <c r="AT172" s="21"/>
      <c r="AU172" s="21"/>
      <c r="AV172" s="21"/>
      <c r="AW172" s="22"/>
      <c r="AX172" s="99"/>
      <c r="AY172" s="20"/>
      <c r="AZ172" s="20"/>
      <c r="BA172" s="22"/>
      <c r="BC172" s="80"/>
      <c r="BD172" s="80"/>
      <c r="BE172" s="80"/>
      <c r="BF172" s="80"/>
      <c r="BG172" s="2" t="str">
        <f t="shared" si="13"/>
        <v/>
      </c>
      <c r="BH172" s="78">
        <f t="shared" si="12"/>
        <v>0</v>
      </c>
    </row>
    <row r="173" spans="2:60" x14ac:dyDescent="0.2">
      <c r="B173" s="14">
        <f t="shared" si="14"/>
        <v>165</v>
      </c>
      <c r="C173" s="15" t="str">
        <f>CONCATENATE('Data Sheet'!$B$8,'Data Sheet'!$G$2)</f>
        <v>" HWDP</v>
      </c>
      <c r="D173" s="95" t="str">
        <f t="shared" si="15"/>
        <v/>
      </c>
      <c r="E173" s="15" t="str">
        <f>IF('Sum HWDP'!$D$10="TH-Hill DS-1 Vol 3 CAT 2: Clean and Visual Ends only","N/A","OK")</f>
        <v>OK</v>
      </c>
      <c r="F173" s="15" t="str">
        <f>IF('Sum HWDP'!$D$10="TH-Hill DS-1 Vol 3 CAT 2: Clean and Visual Ends only","N/A","OK")</f>
        <v>OK</v>
      </c>
      <c r="G173" s="17"/>
      <c r="H173" s="17"/>
      <c r="I173" s="17" t="s">
        <v>51</v>
      </c>
      <c r="J173" s="17" t="str">
        <f t="shared" si="16"/>
        <v>OK</v>
      </c>
      <c r="K173" s="17" t="str">
        <f t="shared" si="16"/>
        <v>OK</v>
      </c>
      <c r="L173" s="17" t="str">
        <f>IF('Data Sheet'!$B$9="NC-50","N/A","OK")</f>
        <v>OK</v>
      </c>
      <c r="M173" s="17" t="str">
        <f>IF('Data Sheet'!$B$9="NC-50","N/A","OK")</f>
        <v>OK</v>
      </c>
      <c r="N173" s="23" t="str">
        <f>IF(BO173&lt;&gt;"",
    IF(INT('Data Sheet'!$A$19)=INT('Data Sheet'!$B$19),
        --(INT('Data Sheet'!$A$19) &amp; "." &amp; BO173),
        IF(AND((--(INT('Data Sheet'!$A$19) &amp; "." &amp; BO173)&gt;=--('Data Sheet'!$A$19)), (--(INT('Data Sheet'!$A$19) &amp; "." &amp; BO173)&lt;=--('Data Sheet'!$B$19))),
            --(INT('Data Sheet'!$A$19) &amp; "." &amp; BO173),
            --(INT('Data Sheet'!$B$19) &amp; "." &amp; BO173)
        )
    ),
    IF(BN173&lt;&gt;"",
        IF(INT('Data Sheet'!$A$19)=INT('Data Sheet'!$B$19),
            --(INT('Data Sheet'!$A$19) &amp; "." &amp; LEFT(BN173,3)),
            IF(AND((--(INT('Data Sheet'!$A$19) &amp; "." &amp; LEFT(BN173,3))&gt;=--('Data Sheet'!$A$19)), (--(INT('Data Sheet'!$A$19) &amp; "." &amp; LEFT(BN173,3))&lt;=--('Data Sheet'!$B$19))),
                --(INT('Data Sheet'!$A$19) &amp; "." &amp; LEFT(BN173,3)),
                --(INT('Data Sheet'!$B$19) &amp; "." &amp; LEFT(BN173,3))
            )
        ),
        "OK"
    )
)</f>
        <v>OK</v>
      </c>
      <c r="O173" s="23" t="str">
        <f>IF(BP173&lt;&gt;"",
    IF(INT('Data Sheet'!$A$19)=INT('Data Sheet'!$B$19),
        --(INT('Data Sheet'!$A$19) &amp; "." &amp; BP173),
        IF(AND((--(INT('Data Sheet'!$A$19) &amp; "." &amp; BP173)&gt;=--('Data Sheet'!$A$19)), (--(INT('Data Sheet'!$A$19) &amp; "." &amp; BP173)&lt;=--('Data Sheet'!$B$19))),
            --(INT('Data Sheet'!$A$19) &amp; "." &amp; BP173),
            --(INT('Data Sheet'!$B$19) &amp; "." &amp; BP173)
        )
    ),
    IF(BN173&lt;&gt;"",
        IF(INT('Data Sheet'!$A$19)=INT('Data Sheet'!$B$19),
            --(INT('Data Sheet'!$A$19) &amp; "." &amp; RIGHT(BN173,3)),
            IF(AND((--(INT('Data Sheet'!$A$19) &amp; "." &amp; RIGHT(BN173,3))&gt;=--('Data Sheet'!$A$19)), (--(INT('Data Sheet'!$A$19) &amp; "." &amp; RIGHT(BN173,3))&lt;=--('Data Sheet'!$B$19))),
                --(INT('Data Sheet'!$A$19) &amp; "." &amp; RIGHT(BN173,3)),
                --(INT('Data Sheet'!$B$19) &amp; "." &amp; RIGHT(BN173,3))
            )
        ),
        "OK"
    )
)</f>
        <v>OK</v>
      </c>
      <c r="P173" s="23" t="str">
        <f>IF(BR173&lt;&gt;"",
    IF(INT('Data Sheet'!$A$19)=INT('Data Sheet'!$B$15),
        --(INT('Data Sheet'!$A$15) &amp; "." &amp; BR173),
        IF(AND((--(INT('Data Sheet'!$A$15) &amp; "." &amp; BR173)&gt;=--('Data Sheet'!$A$15)), (--(INT('Data Sheet'!$A$15) &amp; "." &amp; BR173)&lt;=--('Data Sheet'!$B$15))),
            --(INT('Data Sheet'!$A$15) &amp; "." &amp; BR173),
            --(INT('Data Sheet'!$B$15) &amp; "." &amp; BR173)
        )
    ),
    IF(BQ173&lt;&gt;"",
        IF(INT('Data Sheet'!$A$15)=INT('Data Sheet'!$B$15),
            --(INT('Data Sheet'!$A$15) &amp; "." &amp; LEFT(BQ173,3)),
            IF(AND((--(INT('Data Sheet'!$A$15) &amp; "." &amp; LEFT(BQ173,3))&gt;=--('Data Sheet'!$A$15)), (--(INT('Data Sheet'!$A$15) &amp; "." &amp; LEFT(BQ173,3))&lt;=--('Data Sheet'!$B$15))),
                --(INT('Data Sheet'!$A$15) &amp; "." &amp; LEFT(BQ173,3)),
                --(INT('Data Sheet'!$B$15) &amp; "." &amp; LEFT(BQ173,3))
            )
        ),
        "OK"
    )
)</f>
        <v>OK</v>
      </c>
      <c r="Q173" s="23" t="str">
        <f>IF(BS173&lt;&gt;"",
    IF(INT('Data Sheet'!$A$19)=INT('Data Sheet'!$B$15),
        --(INT('Data Sheet'!$A$15) &amp; "." &amp; BS173),
        IF(AND((--(INT('Data Sheet'!$A$15) &amp; "." &amp; BS173)&gt;=--('Data Sheet'!$A$15)), (--(INT('Data Sheet'!$A$15) &amp; "." &amp; BS173)&lt;=--('Data Sheet'!$B$15))),
            --(INT('Data Sheet'!$A$15) &amp; "." &amp; BS173),
            --(INT('Data Sheet'!$B$15) &amp; "." &amp; BS173)
        )
    ),
    IF(BQ173&lt;&gt;"",
        IF(INT('Data Sheet'!$A$15)=INT('Data Sheet'!$B$15),
            --(INT('Data Sheet'!$A$15) &amp; "." &amp; RIGHT(BQ173,3)),
            IF(AND((--(INT('Data Sheet'!$A$15) &amp; "." &amp; RIGHT(BQ173,3))&gt;=--('Data Sheet'!$A$15)), (--(INT('Data Sheet'!$A$15) &amp; "." &amp; RIGHT(BQ173,3))&lt;=--('Data Sheet'!$B$15))),
                --(INT('Data Sheet'!$A$15) &amp; "." &amp; RIGHT(BQ173,3)),
                --(INT('Data Sheet'!$B$15) &amp; "." &amp; RIGHT(BQ173,3))
            )
        ),
        "OK"
    )
)</f>
        <v>OK</v>
      </c>
      <c r="R173" s="20"/>
      <c r="S173" s="20"/>
      <c r="T173" s="20"/>
      <c r="U173" s="20"/>
      <c r="V173" s="20"/>
      <c r="W173" s="20"/>
      <c r="X173" s="20"/>
      <c r="Y173" s="20"/>
      <c r="Z173" s="20"/>
      <c r="AA173" s="55"/>
      <c r="AB173" s="55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1"/>
      <c r="AR173" s="21"/>
      <c r="AS173" s="21"/>
      <c r="AT173" s="21"/>
      <c r="AU173" s="21"/>
      <c r="AV173" s="21"/>
      <c r="AW173" s="22"/>
      <c r="AX173" s="99"/>
      <c r="AY173" s="20"/>
      <c r="AZ173" s="20"/>
      <c r="BA173" s="22"/>
      <c r="BC173" s="80"/>
      <c r="BD173" s="80"/>
      <c r="BE173" s="80"/>
      <c r="BF173" s="80"/>
      <c r="BG173" s="2" t="str">
        <f t="shared" si="13"/>
        <v/>
      </c>
      <c r="BH173" s="78">
        <f t="shared" si="12"/>
        <v>0</v>
      </c>
    </row>
    <row r="174" spans="2:60" x14ac:dyDescent="0.2">
      <c r="B174" s="14">
        <f t="shared" si="14"/>
        <v>166</v>
      </c>
      <c r="C174" s="15" t="str">
        <f>CONCATENATE('Data Sheet'!$B$8,'Data Sheet'!$G$2)</f>
        <v>" HWDP</v>
      </c>
      <c r="D174" s="95" t="str">
        <f t="shared" si="15"/>
        <v/>
      </c>
      <c r="E174" s="15" t="str">
        <f>IF('Sum HWDP'!$D$10="TH-Hill DS-1 Vol 3 CAT 2: Clean and Visual Ends only","N/A","OK")</f>
        <v>OK</v>
      </c>
      <c r="F174" s="15" t="str">
        <f>IF('Sum HWDP'!$D$10="TH-Hill DS-1 Vol 3 CAT 2: Clean and Visual Ends only","N/A","OK")</f>
        <v>OK</v>
      </c>
      <c r="G174" s="17"/>
      <c r="H174" s="17"/>
      <c r="I174" s="17" t="s">
        <v>51</v>
      </c>
      <c r="J174" s="17" t="str">
        <f t="shared" si="16"/>
        <v>OK</v>
      </c>
      <c r="K174" s="17" t="str">
        <f t="shared" si="16"/>
        <v>OK</v>
      </c>
      <c r="L174" s="17" t="str">
        <f>IF('Data Sheet'!$B$9="NC-50","N/A","OK")</f>
        <v>OK</v>
      </c>
      <c r="M174" s="17" t="str">
        <f>IF('Data Sheet'!$B$9="NC-50","N/A","OK")</f>
        <v>OK</v>
      </c>
      <c r="N174" s="23" t="str">
        <f>IF(BO174&lt;&gt;"",
    IF(INT('Data Sheet'!$A$19)=INT('Data Sheet'!$B$19),
        --(INT('Data Sheet'!$A$19) &amp; "." &amp; BO174),
        IF(AND((--(INT('Data Sheet'!$A$19) &amp; "." &amp; BO174)&gt;=--('Data Sheet'!$A$19)), (--(INT('Data Sheet'!$A$19) &amp; "." &amp; BO174)&lt;=--('Data Sheet'!$B$19))),
            --(INT('Data Sheet'!$A$19) &amp; "." &amp; BO174),
            --(INT('Data Sheet'!$B$19) &amp; "." &amp; BO174)
        )
    ),
    IF(BN174&lt;&gt;"",
        IF(INT('Data Sheet'!$A$19)=INT('Data Sheet'!$B$19),
            --(INT('Data Sheet'!$A$19) &amp; "." &amp; LEFT(BN174,3)),
            IF(AND((--(INT('Data Sheet'!$A$19) &amp; "." &amp; LEFT(BN174,3))&gt;=--('Data Sheet'!$A$19)), (--(INT('Data Sheet'!$A$19) &amp; "." &amp; LEFT(BN174,3))&lt;=--('Data Sheet'!$B$19))),
                --(INT('Data Sheet'!$A$19) &amp; "." &amp; LEFT(BN174,3)),
                --(INT('Data Sheet'!$B$19) &amp; "." &amp; LEFT(BN174,3))
            )
        ),
        "OK"
    )
)</f>
        <v>OK</v>
      </c>
      <c r="O174" s="23" t="str">
        <f>IF(BP174&lt;&gt;"",
    IF(INT('Data Sheet'!$A$19)=INT('Data Sheet'!$B$19),
        --(INT('Data Sheet'!$A$19) &amp; "." &amp; BP174),
        IF(AND((--(INT('Data Sheet'!$A$19) &amp; "." &amp; BP174)&gt;=--('Data Sheet'!$A$19)), (--(INT('Data Sheet'!$A$19) &amp; "." &amp; BP174)&lt;=--('Data Sheet'!$B$19))),
            --(INT('Data Sheet'!$A$19) &amp; "." &amp; BP174),
            --(INT('Data Sheet'!$B$19) &amp; "." &amp; BP174)
        )
    ),
    IF(BN174&lt;&gt;"",
        IF(INT('Data Sheet'!$A$19)=INT('Data Sheet'!$B$19),
            --(INT('Data Sheet'!$A$19) &amp; "." &amp; RIGHT(BN174,3)),
            IF(AND((--(INT('Data Sheet'!$A$19) &amp; "." &amp; RIGHT(BN174,3))&gt;=--('Data Sheet'!$A$19)), (--(INT('Data Sheet'!$A$19) &amp; "." &amp; RIGHT(BN174,3))&lt;=--('Data Sheet'!$B$19))),
                --(INT('Data Sheet'!$A$19) &amp; "." &amp; RIGHT(BN174,3)),
                --(INT('Data Sheet'!$B$19) &amp; "." &amp; RIGHT(BN174,3))
            )
        ),
        "OK"
    )
)</f>
        <v>OK</v>
      </c>
      <c r="P174" s="23" t="str">
        <f>IF(BR174&lt;&gt;"",
    IF(INT('Data Sheet'!$A$19)=INT('Data Sheet'!$B$15),
        --(INT('Data Sheet'!$A$15) &amp; "." &amp; BR174),
        IF(AND((--(INT('Data Sheet'!$A$15) &amp; "." &amp; BR174)&gt;=--('Data Sheet'!$A$15)), (--(INT('Data Sheet'!$A$15) &amp; "." &amp; BR174)&lt;=--('Data Sheet'!$B$15))),
            --(INT('Data Sheet'!$A$15) &amp; "." &amp; BR174),
            --(INT('Data Sheet'!$B$15) &amp; "." &amp; BR174)
        )
    ),
    IF(BQ174&lt;&gt;"",
        IF(INT('Data Sheet'!$A$15)=INT('Data Sheet'!$B$15),
            --(INT('Data Sheet'!$A$15) &amp; "." &amp; LEFT(BQ174,3)),
            IF(AND((--(INT('Data Sheet'!$A$15) &amp; "." &amp; LEFT(BQ174,3))&gt;=--('Data Sheet'!$A$15)), (--(INT('Data Sheet'!$A$15) &amp; "." &amp; LEFT(BQ174,3))&lt;=--('Data Sheet'!$B$15))),
                --(INT('Data Sheet'!$A$15) &amp; "." &amp; LEFT(BQ174,3)),
                --(INT('Data Sheet'!$B$15) &amp; "." &amp; LEFT(BQ174,3))
            )
        ),
        "OK"
    )
)</f>
        <v>OK</v>
      </c>
      <c r="Q174" s="23" t="str">
        <f>IF(BS174&lt;&gt;"",
    IF(INT('Data Sheet'!$A$19)=INT('Data Sheet'!$B$15),
        --(INT('Data Sheet'!$A$15) &amp; "." &amp; BS174),
        IF(AND((--(INT('Data Sheet'!$A$15) &amp; "." &amp; BS174)&gt;=--('Data Sheet'!$A$15)), (--(INT('Data Sheet'!$A$15) &amp; "." &amp; BS174)&lt;=--('Data Sheet'!$B$15))),
            --(INT('Data Sheet'!$A$15) &amp; "." &amp; BS174),
            --(INT('Data Sheet'!$B$15) &amp; "." &amp; BS174)
        )
    ),
    IF(BQ174&lt;&gt;"",
        IF(INT('Data Sheet'!$A$15)=INT('Data Sheet'!$B$15),
            --(INT('Data Sheet'!$A$15) &amp; "." &amp; RIGHT(BQ174,3)),
            IF(AND((--(INT('Data Sheet'!$A$15) &amp; "." &amp; RIGHT(BQ174,3))&gt;=--('Data Sheet'!$A$15)), (--(INT('Data Sheet'!$A$15) &amp; "." &amp; RIGHT(BQ174,3))&lt;=--('Data Sheet'!$B$15))),
                --(INT('Data Sheet'!$A$15) &amp; "." &amp; RIGHT(BQ174,3)),
                --(INT('Data Sheet'!$B$15) &amp; "." &amp; RIGHT(BQ174,3))
            )
        ),
        "OK"
    )
)</f>
        <v>OK</v>
      </c>
      <c r="R174" s="20"/>
      <c r="S174" s="20"/>
      <c r="T174" s="20"/>
      <c r="U174" s="20"/>
      <c r="V174" s="20"/>
      <c r="W174" s="20"/>
      <c r="X174" s="20"/>
      <c r="Y174" s="20"/>
      <c r="Z174" s="20"/>
      <c r="AA174" s="55"/>
      <c r="AB174" s="55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1"/>
      <c r="AR174" s="21"/>
      <c r="AS174" s="21"/>
      <c r="AT174" s="21"/>
      <c r="AU174" s="21"/>
      <c r="AV174" s="21"/>
      <c r="AW174" s="22"/>
      <c r="AX174" s="99"/>
      <c r="AY174" s="20"/>
      <c r="AZ174" s="20"/>
      <c r="BA174" s="22"/>
      <c r="BC174" s="80"/>
      <c r="BD174" s="80"/>
      <c r="BE174" s="80"/>
      <c r="BF174" s="80"/>
      <c r="BG174" s="2" t="str">
        <f t="shared" si="13"/>
        <v/>
      </c>
      <c r="BH174" s="78">
        <f t="shared" si="12"/>
        <v>0</v>
      </c>
    </row>
    <row r="175" spans="2:60" x14ac:dyDescent="0.2">
      <c r="B175" s="14">
        <f t="shared" si="14"/>
        <v>167</v>
      </c>
      <c r="C175" s="15" t="str">
        <f>CONCATENATE('Data Sheet'!$B$8,'Data Sheet'!$G$2)</f>
        <v>" HWDP</v>
      </c>
      <c r="D175" s="95" t="str">
        <f t="shared" si="15"/>
        <v/>
      </c>
      <c r="E175" s="15" t="str">
        <f>IF('Sum HWDP'!$D$10="TH-Hill DS-1 Vol 3 CAT 2: Clean and Visual Ends only","N/A","OK")</f>
        <v>OK</v>
      </c>
      <c r="F175" s="15" t="str">
        <f>IF('Sum HWDP'!$D$10="TH-Hill DS-1 Vol 3 CAT 2: Clean and Visual Ends only","N/A","OK")</f>
        <v>OK</v>
      </c>
      <c r="G175" s="17"/>
      <c r="H175" s="17"/>
      <c r="I175" s="17" t="s">
        <v>51</v>
      </c>
      <c r="J175" s="17" t="str">
        <f t="shared" si="16"/>
        <v>OK</v>
      </c>
      <c r="K175" s="17" t="str">
        <f t="shared" si="16"/>
        <v>OK</v>
      </c>
      <c r="L175" s="17" t="str">
        <f>IF('Data Sheet'!$B$9="NC-50","N/A","OK")</f>
        <v>OK</v>
      </c>
      <c r="M175" s="17" t="str">
        <f>IF('Data Sheet'!$B$9="NC-50","N/A","OK")</f>
        <v>OK</v>
      </c>
      <c r="N175" s="23" t="str">
        <f>IF(BO175&lt;&gt;"",
    IF(INT('Data Sheet'!$A$19)=INT('Data Sheet'!$B$19),
        --(INT('Data Sheet'!$A$19) &amp; "." &amp; BO175),
        IF(AND((--(INT('Data Sheet'!$A$19) &amp; "." &amp; BO175)&gt;=--('Data Sheet'!$A$19)), (--(INT('Data Sheet'!$A$19) &amp; "." &amp; BO175)&lt;=--('Data Sheet'!$B$19))),
            --(INT('Data Sheet'!$A$19) &amp; "." &amp; BO175),
            --(INT('Data Sheet'!$B$19) &amp; "." &amp; BO175)
        )
    ),
    IF(BN175&lt;&gt;"",
        IF(INT('Data Sheet'!$A$19)=INT('Data Sheet'!$B$19),
            --(INT('Data Sheet'!$A$19) &amp; "." &amp; LEFT(BN175,3)),
            IF(AND((--(INT('Data Sheet'!$A$19) &amp; "." &amp; LEFT(BN175,3))&gt;=--('Data Sheet'!$A$19)), (--(INT('Data Sheet'!$A$19) &amp; "." &amp; LEFT(BN175,3))&lt;=--('Data Sheet'!$B$19))),
                --(INT('Data Sheet'!$A$19) &amp; "." &amp; LEFT(BN175,3)),
                --(INT('Data Sheet'!$B$19) &amp; "." &amp; LEFT(BN175,3))
            )
        ),
        "OK"
    )
)</f>
        <v>OK</v>
      </c>
      <c r="O175" s="23" t="str">
        <f>IF(BP175&lt;&gt;"",
    IF(INT('Data Sheet'!$A$19)=INT('Data Sheet'!$B$19),
        --(INT('Data Sheet'!$A$19) &amp; "." &amp; BP175),
        IF(AND((--(INT('Data Sheet'!$A$19) &amp; "." &amp; BP175)&gt;=--('Data Sheet'!$A$19)), (--(INT('Data Sheet'!$A$19) &amp; "." &amp; BP175)&lt;=--('Data Sheet'!$B$19))),
            --(INT('Data Sheet'!$A$19) &amp; "." &amp; BP175),
            --(INT('Data Sheet'!$B$19) &amp; "." &amp; BP175)
        )
    ),
    IF(BN175&lt;&gt;"",
        IF(INT('Data Sheet'!$A$19)=INT('Data Sheet'!$B$19),
            --(INT('Data Sheet'!$A$19) &amp; "." &amp; RIGHT(BN175,3)),
            IF(AND((--(INT('Data Sheet'!$A$19) &amp; "." &amp; RIGHT(BN175,3))&gt;=--('Data Sheet'!$A$19)), (--(INT('Data Sheet'!$A$19) &amp; "." &amp; RIGHT(BN175,3))&lt;=--('Data Sheet'!$B$19))),
                --(INT('Data Sheet'!$A$19) &amp; "." &amp; RIGHT(BN175,3)),
                --(INT('Data Sheet'!$B$19) &amp; "." &amp; RIGHT(BN175,3))
            )
        ),
        "OK"
    )
)</f>
        <v>OK</v>
      </c>
      <c r="P175" s="23" t="str">
        <f>IF(BR175&lt;&gt;"",
    IF(INT('Data Sheet'!$A$19)=INT('Data Sheet'!$B$15),
        --(INT('Data Sheet'!$A$15) &amp; "." &amp; BR175),
        IF(AND((--(INT('Data Sheet'!$A$15) &amp; "." &amp; BR175)&gt;=--('Data Sheet'!$A$15)), (--(INT('Data Sheet'!$A$15) &amp; "." &amp; BR175)&lt;=--('Data Sheet'!$B$15))),
            --(INT('Data Sheet'!$A$15) &amp; "." &amp; BR175),
            --(INT('Data Sheet'!$B$15) &amp; "." &amp; BR175)
        )
    ),
    IF(BQ175&lt;&gt;"",
        IF(INT('Data Sheet'!$A$15)=INT('Data Sheet'!$B$15),
            --(INT('Data Sheet'!$A$15) &amp; "." &amp; LEFT(BQ175,3)),
            IF(AND((--(INT('Data Sheet'!$A$15) &amp; "." &amp; LEFT(BQ175,3))&gt;=--('Data Sheet'!$A$15)), (--(INT('Data Sheet'!$A$15) &amp; "." &amp; LEFT(BQ175,3))&lt;=--('Data Sheet'!$B$15))),
                --(INT('Data Sheet'!$A$15) &amp; "." &amp; LEFT(BQ175,3)),
                --(INT('Data Sheet'!$B$15) &amp; "." &amp; LEFT(BQ175,3))
            )
        ),
        "OK"
    )
)</f>
        <v>OK</v>
      </c>
      <c r="Q175" s="23" t="str">
        <f>IF(BS175&lt;&gt;"",
    IF(INT('Data Sheet'!$A$19)=INT('Data Sheet'!$B$15),
        --(INT('Data Sheet'!$A$15) &amp; "." &amp; BS175),
        IF(AND((--(INT('Data Sheet'!$A$15) &amp; "." &amp; BS175)&gt;=--('Data Sheet'!$A$15)), (--(INT('Data Sheet'!$A$15) &amp; "." &amp; BS175)&lt;=--('Data Sheet'!$B$15))),
            --(INT('Data Sheet'!$A$15) &amp; "." &amp; BS175),
            --(INT('Data Sheet'!$B$15) &amp; "." &amp; BS175)
        )
    ),
    IF(BQ175&lt;&gt;"",
        IF(INT('Data Sheet'!$A$15)=INT('Data Sheet'!$B$15),
            --(INT('Data Sheet'!$A$15) &amp; "." &amp; RIGHT(BQ175,3)),
            IF(AND((--(INT('Data Sheet'!$A$15) &amp; "." &amp; RIGHT(BQ175,3))&gt;=--('Data Sheet'!$A$15)), (--(INT('Data Sheet'!$A$15) &amp; "." &amp; RIGHT(BQ175,3))&lt;=--('Data Sheet'!$B$15))),
                --(INT('Data Sheet'!$A$15) &amp; "." &amp; RIGHT(BQ175,3)),
                --(INT('Data Sheet'!$B$15) &amp; "." &amp; RIGHT(BQ175,3))
            )
        ),
        "OK"
    )
)</f>
        <v>OK</v>
      </c>
      <c r="R175" s="20"/>
      <c r="S175" s="20"/>
      <c r="T175" s="20"/>
      <c r="U175" s="20"/>
      <c r="V175" s="20"/>
      <c r="W175" s="20"/>
      <c r="X175" s="20"/>
      <c r="Y175" s="20"/>
      <c r="Z175" s="20"/>
      <c r="AA175" s="55"/>
      <c r="AB175" s="55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1"/>
      <c r="AR175" s="21"/>
      <c r="AS175" s="21"/>
      <c r="AT175" s="21"/>
      <c r="AU175" s="21"/>
      <c r="AV175" s="21"/>
      <c r="AW175" s="22"/>
      <c r="AX175" s="99"/>
      <c r="AY175" s="20"/>
      <c r="AZ175" s="20"/>
      <c r="BA175" s="22"/>
      <c r="BC175" s="80"/>
      <c r="BD175" s="80"/>
      <c r="BE175" s="80"/>
      <c r="BF175" s="80"/>
      <c r="BG175" s="2" t="str">
        <f t="shared" si="13"/>
        <v/>
      </c>
      <c r="BH175" s="78">
        <f t="shared" si="12"/>
        <v>0</v>
      </c>
    </row>
    <row r="176" spans="2:60" x14ac:dyDescent="0.2">
      <c r="B176" s="14">
        <f t="shared" si="14"/>
        <v>168</v>
      </c>
      <c r="C176" s="15" t="str">
        <f>CONCATENATE('Data Sheet'!$B$8,'Data Sheet'!$G$2)</f>
        <v>" HWDP</v>
      </c>
      <c r="D176" s="95" t="str">
        <f t="shared" si="15"/>
        <v/>
      </c>
      <c r="E176" s="15" t="str">
        <f>IF('Sum HWDP'!$D$10="TH-Hill DS-1 Vol 3 CAT 2: Clean and Visual Ends only","N/A","OK")</f>
        <v>OK</v>
      </c>
      <c r="F176" s="15" t="str">
        <f>IF('Sum HWDP'!$D$10="TH-Hill DS-1 Vol 3 CAT 2: Clean and Visual Ends only","N/A","OK")</f>
        <v>OK</v>
      </c>
      <c r="G176" s="17"/>
      <c r="H176" s="17"/>
      <c r="I176" s="17" t="s">
        <v>51</v>
      </c>
      <c r="J176" s="17" t="str">
        <f t="shared" si="16"/>
        <v>OK</v>
      </c>
      <c r="K176" s="17" t="str">
        <f t="shared" si="16"/>
        <v>OK</v>
      </c>
      <c r="L176" s="17" t="str">
        <f>IF('Data Sheet'!$B$9="NC-50","N/A","OK")</f>
        <v>OK</v>
      </c>
      <c r="M176" s="17" t="str">
        <f>IF('Data Sheet'!$B$9="NC-50","N/A","OK")</f>
        <v>OK</v>
      </c>
      <c r="N176" s="23" t="str">
        <f>IF(BO176&lt;&gt;"",
    IF(INT('Data Sheet'!$A$19)=INT('Data Sheet'!$B$19),
        --(INT('Data Sheet'!$A$19) &amp; "." &amp; BO176),
        IF(AND((--(INT('Data Sheet'!$A$19) &amp; "." &amp; BO176)&gt;=--('Data Sheet'!$A$19)), (--(INT('Data Sheet'!$A$19) &amp; "." &amp; BO176)&lt;=--('Data Sheet'!$B$19))),
            --(INT('Data Sheet'!$A$19) &amp; "." &amp; BO176),
            --(INT('Data Sheet'!$B$19) &amp; "." &amp; BO176)
        )
    ),
    IF(BN176&lt;&gt;"",
        IF(INT('Data Sheet'!$A$19)=INT('Data Sheet'!$B$19),
            --(INT('Data Sheet'!$A$19) &amp; "." &amp; LEFT(BN176,3)),
            IF(AND((--(INT('Data Sheet'!$A$19) &amp; "." &amp; LEFT(BN176,3))&gt;=--('Data Sheet'!$A$19)), (--(INT('Data Sheet'!$A$19) &amp; "." &amp; LEFT(BN176,3))&lt;=--('Data Sheet'!$B$19))),
                --(INT('Data Sheet'!$A$19) &amp; "." &amp; LEFT(BN176,3)),
                --(INT('Data Sheet'!$B$19) &amp; "." &amp; LEFT(BN176,3))
            )
        ),
        "OK"
    )
)</f>
        <v>OK</v>
      </c>
      <c r="O176" s="23" t="str">
        <f>IF(BP176&lt;&gt;"",
    IF(INT('Data Sheet'!$A$19)=INT('Data Sheet'!$B$19),
        --(INT('Data Sheet'!$A$19) &amp; "." &amp; BP176),
        IF(AND((--(INT('Data Sheet'!$A$19) &amp; "." &amp; BP176)&gt;=--('Data Sheet'!$A$19)), (--(INT('Data Sheet'!$A$19) &amp; "." &amp; BP176)&lt;=--('Data Sheet'!$B$19))),
            --(INT('Data Sheet'!$A$19) &amp; "." &amp; BP176),
            --(INT('Data Sheet'!$B$19) &amp; "." &amp; BP176)
        )
    ),
    IF(BN176&lt;&gt;"",
        IF(INT('Data Sheet'!$A$19)=INT('Data Sheet'!$B$19),
            --(INT('Data Sheet'!$A$19) &amp; "." &amp; RIGHT(BN176,3)),
            IF(AND((--(INT('Data Sheet'!$A$19) &amp; "." &amp; RIGHT(BN176,3))&gt;=--('Data Sheet'!$A$19)), (--(INT('Data Sheet'!$A$19) &amp; "." &amp; RIGHT(BN176,3))&lt;=--('Data Sheet'!$B$19))),
                --(INT('Data Sheet'!$A$19) &amp; "." &amp; RIGHT(BN176,3)),
                --(INT('Data Sheet'!$B$19) &amp; "." &amp; RIGHT(BN176,3))
            )
        ),
        "OK"
    )
)</f>
        <v>OK</v>
      </c>
      <c r="P176" s="23" t="str">
        <f>IF(BR176&lt;&gt;"",
    IF(INT('Data Sheet'!$A$19)=INT('Data Sheet'!$B$15),
        --(INT('Data Sheet'!$A$15) &amp; "." &amp; BR176),
        IF(AND((--(INT('Data Sheet'!$A$15) &amp; "." &amp; BR176)&gt;=--('Data Sheet'!$A$15)), (--(INT('Data Sheet'!$A$15) &amp; "." &amp; BR176)&lt;=--('Data Sheet'!$B$15))),
            --(INT('Data Sheet'!$A$15) &amp; "." &amp; BR176),
            --(INT('Data Sheet'!$B$15) &amp; "." &amp; BR176)
        )
    ),
    IF(BQ176&lt;&gt;"",
        IF(INT('Data Sheet'!$A$15)=INT('Data Sheet'!$B$15),
            --(INT('Data Sheet'!$A$15) &amp; "." &amp; LEFT(BQ176,3)),
            IF(AND((--(INT('Data Sheet'!$A$15) &amp; "." &amp; LEFT(BQ176,3))&gt;=--('Data Sheet'!$A$15)), (--(INT('Data Sheet'!$A$15) &amp; "." &amp; LEFT(BQ176,3))&lt;=--('Data Sheet'!$B$15))),
                --(INT('Data Sheet'!$A$15) &amp; "." &amp; LEFT(BQ176,3)),
                --(INT('Data Sheet'!$B$15) &amp; "." &amp; LEFT(BQ176,3))
            )
        ),
        "OK"
    )
)</f>
        <v>OK</v>
      </c>
      <c r="Q176" s="23" t="str">
        <f>IF(BS176&lt;&gt;"",
    IF(INT('Data Sheet'!$A$19)=INT('Data Sheet'!$B$15),
        --(INT('Data Sheet'!$A$15) &amp; "." &amp; BS176),
        IF(AND((--(INT('Data Sheet'!$A$15) &amp; "." &amp; BS176)&gt;=--('Data Sheet'!$A$15)), (--(INT('Data Sheet'!$A$15) &amp; "." &amp; BS176)&lt;=--('Data Sheet'!$B$15))),
            --(INT('Data Sheet'!$A$15) &amp; "." &amp; BS176),
            --(INT('Data Sheet'!$B$15) &amp; "." &amp; BS176)
        )
    ),
    IF(BQ176&lt;&gt;"",
        IF(INT('Data Sheet'!$A$15)=INT('Data Sheet'!$B$15),
            --(INT('Data Sheet'!$A$15) &amp; "." &amp; RIGHT(BQ176,3)),
            IF(AND((--(INT('Data Sheet'!$A$15) &amp; "." &amp; RIGHT(BQ176,3))&gt;=--('Data Sheet'!$A$15)), (--(INT('Data Sheet'!$A$15) &amp; "." &amp; RIGHT(BQ176,3))&lt;=--('Data Sheet'!$B$15))),
                --(INT('Data Sheet'!$A$15) &amp; "." &amp; RIGHT(BQ176,3)),
                --(INT('Data Sheet'!$B$15) &amp; "." &amp; RIGHT(BQ176,3))
            )
        ),
        "OK"
    )
)</f>
        <v>OK</v>
      </c>
      <c r="R176" s="20"/>
      <c r="S176" s="20"/>
      <c r="T176" s="20"/>
      <c r="U176" s="20"/>
      <c r="V176" s="20"/>
      <c r="W176" s="20"/>
      <c r="X176" s="20"/>
      <c r="Y176" s="20"/>
      <c r="Z176" s="20"/>
      <c r="AA176" s="55"/>
      <c r="AB176" s="55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1"/>
      <c r="AR176" s="21"/>
      <c r="AS176" s="21"/>
      <c r="AT176" s="21"/>
      <c r="AU176" s="21"/>
      <c r="AV176" s="21"/>
      <c r="AW176" s="22"/>
      <c r="AX176" s="99"/>
      <c r="AY176" s="20"/>
      <c r="AZ176" s="20"/>
      <c r="BA176" s="22"/>
      <c r="BC176" s="80"/>
      <c r="BD176" s="80"/>
      <c r="BE176" s="80"/>
      <c r="BF176" s="80"/>
      <c r="BG176" s="2" t="str">
        <f t="shared" si="13"/>
        <v/>
      </c>
      <c r="BH176" s="78">
        <f t="shared" si="12"/>
        <v>0</v>
      </c>
    </row>
    <row r="177" spans="2:60" x14ac:dyDescent="0.2">
      <c r="B177" s="14">
        <f t="shared" si="14"/>
        <v>169</v>
      </c>
      <c r="C177" s="15" t="str">
        <f>CONCATENATE('Data Sheet'!$B$8,'Data Sheet'!$G$2)</f>
        <v>" HWDP</v>
      </c>
      <c r="D177" s="95" t="str">
        <f t="shared" si="15"/>
        <v/>
      </c>
      <c r="E177" s="15" t="str">
        <f>IF('Sum HWDP'!$D$10="TH-Hill DS-1 Vol 3 CAT 2: Clean and Visual Ends only","N/A","OK")</f>
        <v>OK</v>
      </c>
      <c r="F177" s="15" t="str">
        <f>IF('Sum HWDP'!$D$10="TH-Hill DS-1 Vol 3 CAT 2: Clean and Visual Ends only","N/A","OK")</f>
        <v>OK</v>
      </c>
      <c r="G177" s="17"/>
      <c r="H177" s="17"/>
      <c r="I177" s="17" t="s">
        <v>51</v>
      </c>
      <c r="J177" s="17" t="str">
        <f t="shared" si="16"/>
        <v>OK</v>
      </c>
      <c r="K177" s="17" t="str">
        <f t="shared" si="16"/>
        <v>OK</v>
      </c>
      <c r="L177" s="17" t="str">
        <f>IF('Data Sheet'!$B$9="NC-50","N/A","OK")</f>
        <v>OK</v>
      </c>
      <c r="M177" s="17" t="str">
        <f>IF('Data Sheet'!$B$9="NC-50","N/A","OK")</f>
        <v>OK</v>
      </c>
      <c r="N177" s="23" t="str">
        <f>IF(BO177&lt;&gt;"",
    IF(INT('Data Sheet'!$A$19)=INT('Data Sheet'!$B$19),
        --(INT('Data Sheet'!$A$19) &amp; "." &amp; BO177),
        IF(AND((--(INT('Data Sheet'!$A$19) &amp; "." &amp; BO177)&gt;=--('Data Sheet'!$A$19)), (--(INT('Data Sheet'!$A$19) &amp; "." &amp; BO177)&lt;=--('Data Sheet'!$B$19))),
            --(INT('Data Sheet'!$A$19) &amp; "." &amp; BO177),
            --(INT('Data Sheet'!$B$19) &amp; "." &amp; BO177)
        )
    ),
    IF(BN177&lt;&gt;"",
        IF(INT('Data Sheet'!$A$19)=INT('Data Sheet'!$B$19),
            --(INT('Data Sheet'!$A$19) &amp; "." &amp; LEFT(BN177,3)),
            IF(AND((--(INT('Data Sheet'!$A$19) &amp; "." &amp; LEFT(BN177,3))&gt;=--('Data Sheet'!$A$19)), (--(INT('Data Sheet'!$A$19) &amp; "." &amp; LEFT(BN177,3))&lt;=--('Data Sheet'!$B$19))),
                --(INT('Data Sheet'!$A$19) &amp; "." &amp; LEFT(BN177,3)),
                --(INT('Data Sheet'!$B$19) &amp; "." &amp; LEFT(BN177,3))
            )
        ),
        "OK"
    )
)</f>
        <v>OK</v>
      </c>
      <c r="O177" s="23" t="str">
        <f>IF(BP177&lt;&gt;"",
    IF(INT('Data Sheet'!$A$19)=INT('Data Sheet'!$B$19),
        --(INT('Data Sheet'!$A$19) &amp; "." &amp; BP177),
        IF(AND((--(INT('Data Sheet'!$A$19) &amp; "." &amp; BP177)&gt;=--('Data Sheet'!$A$19)), (--(INT('Data Sheet'!$A$19) &amp; "." &amp; BP177)&lt;=--('Data Sheet'!$B$19))),
            --(INT('Data Sheet'!$A$19) &amp; "." &amp; BP177),
            --(INT('Data Sheet'!$B$19) &amp; "." &amp; BP177)
        )
    ),
    IF(BN177&lt;&gt;"",
        IF(INT('Data Sheet'!$A$19)=INT('Data Sheet'!$B$19),
            --(INT('Data Sheet'!$A$19) &amp; "." &amp; RIGHT(BN177,3)),
            IF(AND((--(INT('Data Sheet'!$A$19) &amp; "." &amp; RIGHT(BN177,3))&gt;=--('Data Sheet'!$A$19)), (--(INT('Data Sheet'!$A$19) &amp; "." &amp; RIGHT(BN177,3))&lt;=--('Data Sheet'!$B$19))),
                --(INT('Data Sheet'!$A$19) &amp; "." &amp; RIGHT(BN177,3)),
                --(INT('Data Sheet'!$B$19) &amp; "." &amp; RIGHT(BN177,3))
            )
        ),
        "OK"
    )
)</f>
        <v>OK</v>
      </c>
      <c r="P177" s="23" t="str">
        <f>IF(BR177&lt;&gt;"",
    IF(INT('Data Sheet'!$A$19)=INT('Data Sheet'!$B$15),
        --(INT('Data Sheet'!$A$15) &amp; "." &amp; BR177),
        IF(AND((--(INT('Data Sheet'!$A$15) &amp; "." &amp; BR177)&gt;=--('Data Sheet'!$A$15)), (--(INT('Data Sheet'!$A$15) &amp; "." &amp; BR177)&lt;=--('Data Sheet'!$B$15))),
            --(INT('Data Sheet'!$A$15) &amp; "." &amp; BR177),
            --(INT('Data Sheet'!$B$15) &amp; "." &amp; BR177)
        )
    ),
    IF(BQ177&lt;&gt;"",
        IF(INT('Data Sheet'!$A$15)=INT('Data Sheet'!$B$15),
            --(INT('Data Sheet'!$A$15) &amp; "." &amp; LEFT(BQ177,3)),
            IF(AND((--(INT('Data Sheet'!$A$15) &amp; "." &amp; LEFT(BQ177,3))&gt;=--('Data Sheet'!$A$15)), (--(INT('Data Sheet'!$A$15) &amp; "." &amp; LEFT(BQ177,3))&lt;=--('Data Sheet'!$B$15))),
                --(INT('Data Sheet'!$A$15) &amp; "." &amp; LEFT(BQ177,3)),
                --(INT('Data Sheet'!$B$15) &amp; "." &amp; LEFT(BQ177,3))
            )
        ),
        "OK"
    )
)</f>
        <v>OK</v>
      </c>
      <c r="Q177" s="23" t="str">
        <f>IF(BS177&lt;&gt;"",
    IF(INT('Data Sheet'!$A$19)=INT('Data Sheet'!$B$15),
        --(INT('Data Sheet'!$A$15) &amp; "." &amp; BS177),
        IF(AND((--(INT('Data Sheet'!$A$15) &amp; "." &amp; BS177)&gt;=--('Data Sheet'!$A$15)), (--(INT('Data Sheet'!$A$15) &amp; "." &amp; BS177)&lt;=--('Data Sheet'!$B$15))),
            --(INT('Data Sheet'!$A$15) &amp; "." &amp; BS177),
            --(INT('Data Sheet'!$B$15) &amp; "." &amp; BS177)
        )
    ),
    IF(BQ177&lt;&gt;"",
        IF(INT('Data Sheet'!$A$15)=INT('Data Sheet'!$B$15),
            --(INT('Data Sheet'!$A$15) &amp; "." &amp; RIGHT(BQ177,3)),
            IF(AND((--(INT('Data Sheet'!$A$15) &amp; "." &amp; RIGHT(BQ177,3))&gt;=--('Data Sheet'!$A$15)), (--(INT('Data Sheet'!$A$15) &amp; "." &amp; RIGHT(BQ177,3))&lt;=--('Data Sheet'!$B$15))),
                --(INT('Data Sheet'!$A$15) &amp; "." &amp; RIGHT(BQ177,3)),
                --(INT('Data Sheet'!$B$15) &amp; "." &amp; RIGHT(BQ177,3))
            )
        ),
        "OK"
    )
)</f>
        <v>OK</v>
      </c>
      <c r="R177" s="20"/>
      <c r="S177" s="20"/>
      <c r="T177" s="20"/>
      <c r="U177" s="20"/>
      <c r="V177" s="20"/>
      <c r="W177" s="20"/>
      <c r="X177" s="20"/>
      <c r="Y177" s="20"/>
      <c r="Z177" s="20"/>
      <c r="AA177" s="55"/>
      <c r="AB177" s="55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1"/>
      <c r="AR177" s="21"/>
      <c r="AS177" s="21"/>
      <c r="AT177" s="21"/>
      <c r="AU177" s="21"/>
      <c r="AV177" s="21"/>
      <c r="AW177" s="22"/>
      <c r="AX177" s="99"/>
      <c r="AY177" s="20"/>
      <c r="AZ177" s="20"/>
      <c r="BA177" s="22"/>
      <c r="BC177" s="80"/>
      <c r="BD177" s="80"/>
      <c r="BE177" s="80"/>
      <c r="BF177" s="80"/>
      <c r="BG177" s="2" t="str">
        <f t="shared" si="13"/>
        <v/>
      </c>
      <c r="BH177" s="78">
        <f t="shared" si="12"/>
        <v>0</v>
      </c>
    </row>
    <row r="178" spans="2:60" x14ac:dyDescent="0.2">
      <c r="B178" s="14">
        <f t="shared" si="14"/>
        <v>170</v>
      </c>
      <c r="C178" s="15" t="str">
        <f>CONCATENATE('Data Sheet'!$B$8,'Data Sheet'!$G$2)</f>
        <v>" HWDP</v>
      </c>
      <c r="D178" s="95" t="str">
        <f t="shared" si="15"/>
        <v/>
      </c>
      <c r="E178" s="15" t="str">
        <f>IF('Sum HWDP'!$D$10="TH-Hill DS-1 Vol 3 CAT 2: Clean and Visual Ends only","N/A","OK")</f>
        <v>OK</v>
      </c>
      <c r="F178" s="15" t="str">
        <f>IF('Sum HWDP'!$D$10="TH-Hill DS-1 Vol 3 CAT 2: Clean and Visual Ends only","N/A","OK")</f>
        <v>OK</v>
      </c>
      <c r="G178" s="17"/>
      <c r="H178" s="17"/>
      <c r="I178" s="17" t="s">
        <v>51</v>
      </c>
      <c r="J178" s="17" t="str">
        <f t="shared" si="16"/>
        <v>OK</v>
      </c>
      <c r="K178" s="17" t="str">
        <f t="shared" si="16"/>
        <v>OK</v>
      </c>
      <c r="L178" s="17" t="str">
        <f>IF('Data Sheet'!$B$9="NC-50","N/A","OK")</f>
        <v>OK</v>
      </c>
      <c r="M178" s="17" t="str">
        <f>IF('Data Sheet'!$B$9="NC-50","N/A","OK")</f>
        <v>OK</v>
      </c>
      <c r="N178" s="23" t="str">
        <f>IF(BO178&lt;&gt;"",
    IF(INT('Data Sheet'!$A$19)=INT('Data Sheet'!$B$19),
        --(INT('Data Sheet'!$A$19) &amp; "." &amp; BO178),
        IF(AND((--(INT('Data Sheet'!$A$19) &amp; "." &amp; BO178)&gt;=--('Data Sheet'!$A$19)), (--(INT('Data Sheet'!$A$19) &amp; "." &amp; BO178)&lt;=--('Data Sheet'!$B$19))),
            --(INT('Data Sheet'!$A$19) &amp; "." &amp; BO178),
            --(INT('Data Sheet'!$B$19) &amp; "." &amp; BO178)
        )
    ),
    IF(BN178&lt;&gt;"",
        IF(INT('Data Sheet'!$A$19)=INT('Data Sheet'!$B$19),
            --(INT('Data Sheet'!$A$19) &amp; "." &amp; LEFT(BN178,3)),
            IF(AND((--(INT('Data Sheet'!$A$19) &amp; "." &amp; LEFT(BN178,3))&gt;=--('Data Sheet'!$A$19)), (--(INT('Data Sheet'!$A$19) &amp; "." &amp; LEFT(BN178,3))&lt;=--('Data Sheet'!$B$19))),
                --(INT('Data Sheet'!$A$19) &amp; "." &amp; LEFT(BN178,3)),
                --(INT('Data Sheet'!$B$19) &amp; "." &amp; LEFT(BN178,3))
            )
        ),
        "OK"
    )
)</f>
        <v>OK</v>
      </c>
      <c r="O178" s="23" t="str">
        <f>IF(BP178&lt;&gt;"",
    IF(INT('Data Sheet'!$A$19)=INT('Data Sheet'!$B$19),
        --(INT('Data Sheet'!$A$19) &amp; "." &amp; BP178),
        IF(AND((--(INT('Data Sheet'!$A$19) &amp; "." &amp; BP178)&gt;=--('Data Sheet'!$A$19)), (--(INT('Data Sheet'!$A$19) &amp; "." &amp; BP178)&lt;=--('Data Sheet'!$B$19))),
            --(INT('Data Sheet'!$A$19) &amp; "." &amp; BP178),
            --(INT('Data Sheet'!$B$19) &amp; "." &amp; BP178)
        )
    ),
    IF(BN178&lt;&gt;"",
        IF(INT('Data Sheet'!$A$19)=INT('Data Sheet'!$B$19),
            --(INT('Data Sheet'!$A$19) &amp; "." &amp; RIGHT(BN178,3)),
            IF(AND((--(INT('Data Sheet'!$A$19) &amp; "." &amp; RIGHT(BN178,3))&gt;=--('Data Sheet'!$A$19)), (--(INT('Data Sheet'!$A$19) &amp; "." &amp; RIGHT(BN178,3))&lt;=--('Data Sheet'!$B$19))),
                --(INT('Data Sheet'!$A$19) &amp; "." &amp; RIGHT(BN178,3)),
                --(INT('Data Sheet'!$B$19) &amp; "." &amp; RIGHT(BN178,3))
            )
        ),
        "OK"
    )
)</f>
        <v>OK</v>
      </c>
      <c r="P178" s="23" t="str">
        <f>IF(BR178&lt;&gt;"",
    IF(INT('Data Sheet'!$A$19)=INT('Data Sheet'!$B$15),
        --(INT('Data Sheet'!$A$15) &amp; "." &amp; BR178),
        IF(AND((--(INT('Data Sheet'!$A$15) &amp; "." &amp; BR178)&gt;=--('Data Sheet'!$A$15)), (--(INT('Data Sheet'!$A$15) &amp; "." &amp; BR178)&lt;=--('Data Sheet'!$B$15))),
            --(INT('Data Sheet'!$A$15) &amp; "." &amp; BR178),
            --(INT('Data Sheet'!$B$15) &amp; "." &amp; BR178)
        )
    ),
    IF(BQ178&lt;&gt;"",
        IF(INT('Data Sheet'!$A$15)=INT('Data Sheet'!$B$15),
            --(INT('Data Sheet'!$A$15) &amp; "." &amp; LEFT(BQ178,3)),
            IF(AND((--(INT('Data Sheet'!$A$15) &amp; "." &amp; LEFT(BQ178,3))&gt;=--('Data Sheet'!$A$15)), (--(INT('Data Sheet'!$A$15) &amp; "." &amp; LEFT(BQ178,3))&lt;=--('Data Sheet'!$B$15))),
                --(INT('Data Sheet'!$A$15) &amp; "." &amp; LEFT(BQ178,3)),
                --(INT('Data Sheet'!$B$15) &amp; "." &amp; LEFT(BQ178,3))
            )
        ),
        "OK"
    )
)</f>
        <v>OK</v>
      </c>
      <c r="Q178" s="23" t="str">
        <f>IF(BS178&lt;&gt;"",
    IF(INT('Data Sheet'!$A$19)=INT('Data Sheet'!$B$15),
        --(INT('Data Sheet'!$A$15) &amp; "." &amp; BS178),
        IF(AND((--(INT('Data Sheet'!$A$15) &amp; "." &amp; BS178)&gt;=--('Data Sheet'!$A$15)), (--(INT('Data Sheet'!$A$15) &amp; "." &amp; BS178)&lt;=--('Data Sheet'!$B$15))),
            --(INT('Data Sheet'!$A$15) &amp; "." &amp; BS178),
            --(INT('Data Sheet'!$B$15) &amp; "." &amp; BS178)
        )
    ),
    IF(BQ178&lt;&gt;"",
        IF(INT('Data Sheet'!$A$15)=INT('Data Sheet'!$B$15),
            --(INT('Data Sheet'!$A$15) &amp; "." &amp; RIGHT(BQ178,3)),
            IF(AND((--(INT('Data Sheet'!$A$15) &amp; "." &amp; RIGHT(BQ178,3))&gt;=--('Data Sheet'!$A$15)), (--(INT('Data Sheet'!$A$15) &amp; "." &amp; RIGHT(BQ178,3))&lt;=--('Data Sheet'!$B$15))),
                --(INT('Data Sheet'!$A$15) &amp; "." &amp; RIGHT(BQ178,3)),
                --(INT('Data Sheet'!$B$15) &amp; "." &amp; RIGHT(BQ178,3))
            )
        ),
        "OK"
    )
)</f>
        <v>OK</v>
      </c>
      <c r="R178" s="20"/>
      <c r="S178" s="20"/>
      <c r="T178" s="20"/>
      <c r="U178" s="20"/>
      <c r="V178" s="20"/>
      <c r="W178" s="20"/>
      <c r="X178" s="20"/>
      <c r="Y178" s="20"/>
      <c r="Z178" s="20"/>
      <c r="AA178" s="55"/>
      <c r="AB178" s="55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1"/>
      <c r="AR178" s="21"/>
      <c r="AS178" s="21"/>
      <c r="AT178" s="21"/>
      <c r="AU178" s="21"/>
      <c r="AV178" s="21"/>
      <c r="AW178" s="22"/>
      <c r="AX178" s="99"/>
      <c r="AY178" s="20"/>
      <c r="AZ178" s="20"/>
      <c r="BA178" s="22"/>
      <c r="BC178" s="80"/>
      <c r="BD178" s="80"/>
      <c r="BE178" s="80"/>
      <c r="BF178" s="80"/>
      <c r="BG178" s="2" t="str">
        <f t="shared" si="13"/>
        <v/>
      </c>
      <c r="BH178" s="78">
        <f t="shared" si="12"/>
        <v>0</v>
      </c>
    </row>
    <row r="179" spans="2:60" x14ac:dyDescent="0.2">
      <c r="B179" s="14">
        <f t="shared" si="14"/>
        <v>171</v>
      </c>
      <c r="C179" s="15" t="str">
        <f>CONCATENATE('Data Sheet'!$B$8,'Data Sheet'!$G$2)</f>
        <v>" HWDP</v>
      </c>
      <c r="D179" s="95" t="str">
        <f t="shared" si="15"/>
        <v/>
      </c>
      <c r="E179" s="15" t="str">
        <f>IF('Sum HWDP'!$D$10="TH-Hill DS-1 Vol 3 CAT 2: Clean and Visual Ends only","N/A","OK")</f>
        <v>OK</v>
      </c>
      <c r="F179" s="15" t="str">
        <f>IF('Sum HWDP'!$D$10="TH-Hill DS-1 Vol 3 CAT 2: Clean and Visual Ends only","N/A","OK")</f>
        <v>OK</v>
      </c>
      <c r="G179" s="17"/>
      <c r="H179" s="17"/>
      <c r="I179" s="17" t="s">
        <v>51</v>
      </c>
      <c r="J179" s="17" t="str">
        <f t="shared" si="16"/>
        <v>OK</v>
      </c>
      <c r="K179" s="17" t="str">
        <f t="shared" si="16"/>
        <v>OK</v>
      </c>
      <c r="L179" s="17" t="str">
        <f>IF('Data Sheet'!$B$9="NC-50","N/A","OK")</f>
        <v>OK</v>
      </c>
      <c r="M179" s="17" t="str">
        <f>IF('Data Sheet'!$B$9="NC-50","N/A","OK")</f>
        <v>OK</v>
      </c>
      <c r="N179" s="23" t="str">
        <f>IF(BO179&lt;&gt;"",
    IF(INT('Data Sheet'!$A$19)=INT('Data Sheet'!$B$19),
        --(INT('Data Sheet'!$A$19) &amp; "." &amp; BO179),
        IF(AND((--(INT('Data Sheet'!$A$19) &amp; "." &amp; BO179)&gt;=--('Data Sheet'!$A$19)), (--(INT('Data Sheet'!$A$19) &amp; "." &amp; BO179)&lt;=--('Data Sheet'!$B$19))),
            --(INT('Data Sheet'!$A$19) &amp; "." &amp; BO179),
            --(INT('Data Sheet'!$B$19) &amp; "." &amp; BO179)
        )
    ),
    IF(BN179&lt;&gt;"",
        IF(INT('Data Sheet'!$A$19)=INT('Data Sheet'!$B$19),
            --(INT('Data Sheet'!$A$19) &amp; "." &amp; LEFT(BN179,3)),
            IF(AND((--(INT('Data Sheet'!$A$19) &amp; "." &amp; LEFT(BN179,3))&gt;=--('Data Sheet'!$A$19)), (--(INT('Data Sheet'!$A$19) &amp; "." &amp; LEFT(BN179,3))&lt;=--('Data Sheet'!$B$19))),
                --(INT('Data Sheet'!$A$19) &amp; "." &amp; LEFT(BN179,3)),
                --(INT('Data Sheet'!$B$19) &amp; "." &amp; LEFT(BN179,3))
            )
        ),
        "OK"
    )
)</f>
        <v>OK</v>
      </c>
      <c r="O179" s="23" t="str">
        <f>IF(BP179&lt;&gt;"",
    IF(INT('Data Sheet'!$A$19)=INT('Data Sheet'!$B$19),
        --(INT('Data Sheet'!$A$19) &amp; "." &amp; BP179),
        IF(AND((--(INT('Data Sheet'!$A$19) &amp; "." &amp; BP179)&gt;=--('Data Sheet'!$A$19)), (--(INT('Data Sheet'!$A$19) &amp; "." &amp; BP179)&lt;=--('Data Sheet'!$B$19))),
            --(INT('Data Sheet'!$A$19) &amp; "." &amp; BP179),
            --(INT('Data Sheet'!$B$19) &amp; "." &amp; BP179)
        )
    ),
    IF(BN179&lt;&gt;"",
        IF(INT('Data Sheet'!$A$19)=INT('Data Sheet'!$B$19),
            --(INT('Data Sheet'!$A$19) &amp; "." &amp; RIGHT(BN179,3)),
            IF(AND((--(INT('Data Sheet'!$A$19) &amp; "." &amp; RIGHT(BN179,3))&gt;=--('Data Sheet'!$A$19)), (--(INT('Data Sheet'!$A$19) &amp; "." &amp; RIGHT(BN179,3))&lt;=--('Data Sheet'!$B$19))),
                --(INT('Data Sheet'!$A$19) &amp; "." &amp; RIGHT(BN179,3)),
                --(INT('Data Sheet'!$B$19) &amp; "." &amp; RIGHT(BN179,3))
            )
        ),
        "OK"
    )
)</f>
        <v>OK</v>
      </c>
      <c r="P179" s="23" t="str">
        <f>IF(BR179&lt;&gt;"",
    IF(INT('Data Sheet'!$A$19)=INT('Data Sheet'!$B$15),
        --(INT('Data Sheet'!$A$15) &amp; "." &amp; BR179),
        IF(AND((--(INT('Data Sheet'!$A$15) &amp; "." &amp; BR179)&gt;=--('Data Sheet'!$A$15)), (--(INT('Data Sheet'!$A$15) &amp; "." &amp; BR179)&lt;=--('Data Sheet'!$B$15))),
            --(INT('Data Sheet'!$A$15) &amp; "." &amp; BR179),
            --(INT('Data Sheet'!$B$15) &amp; "." &amp; BR179)
        )
    ),
    IF(BQ179&lt;&gt;"",
        IF(INT('Data Sheet'!$A$15)=INT('Data Sheet'!$B$15),
            --(INT('Data Sheet'!$A$15) &amp; "." &amp; LEFT(BQ179,3)),
            IF(AND((--(INT('Data Sheet'!$A$15) &amp; "." &amp; LEFT(BQ179,3))&gt;=--('Data Sheet'!$A$15)), (--(INT('Data Sheet'!$A$15) &amp; "." &amp; LEFT(BQ179,3))&lt;=--('Data Sheet'!$B$15))),
                --(INT('Data Sheet'!$A$15) &amp; "." &amp; LEFT(BQ179,3)),
                --(INT('Data Sheet'!$B$15) &amp; "." &amp; LEFT(BQ179,3))
            )
        ),
        "OK"
    )
)</f>
        <v>OK</v>
      </c>
      <c r="Q179" s="23" t="str">
        <f>IF(BS179&lt;&gt;"",
    IF(INT('Data Sheet'!$A$19)=INT('Data Sheet'!$B$15),
        --(INT('Data Sheet'!$A$15) &amp; "." &amp; BS179),
        IF(AND((--(INT('Data Sheet'!$A$15) &amp; "." &amp; BS179)&gt;=--('Data Sheet'!$A$15)), (--(INT('Data Sheet'!$A$15) &amp; "." &amp; BS179)&lt;=--('Data Sheet'!$B$15))),
            --(INT('Data Sheet'!$A$15) &amp; "." &amp; BS179),
            --(INT('Data Sheet'!$B$15) &amp; "." &amp; BS179)
        )
    ),
    IF(BQ179&lt;&gt;"",
        IF(INT('Data Sheet'!$A$15)=INT('Data Sheet'!$B$15),
            --(INT('Data Sheet'!$A$15) &amp; "." &amp; RIGHT(BQ179,3)),
            IF(AND((--(INT('Data Sheet'!$A$15) &amp; "." &amp; RIGHT(BQ179,3))&gt;=--('Data Sheet'!$A$15)), (--(INT('Data Sheet'!$A$15) &amp; "." &amp; RIGHT(BQ179,3))&lt;=--('Data Sheet'!$B$15))),
                --(INT('Data Sheet'!$A$15) &amp; "." &amp; RIGHT(BQ179,3)),
                --(INT('Data Sheet'!$B$15) &amp; "." &amp; RIGHT(BQ179,3))
            )
        ),
        "OK"
    )
)</f>
        <v>OK</v>
      </c>
      <c r="R179" s="20"/>
      <c r="S179" s="20"/>
      <c r="T179" s="20"/>
      <c r="U179" s="20"/>
      <c r="V179" s="20"/>
      <c r="W179" s="20"/>
      <c r="X179" s="20"/>
      <c r="Y179" s="20"/>
      <c r="Z179" s="20"/>
      <c r="AA179" s="55"/>
      <c r="AB179" s="55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1"/>
      <c r="AR179" s="21"/>
      <c r="AS179" s="21"/>
      <c r="AT179" s="21"/>
      <c r="AU179" s="21"/>
      <c r="AV179" s="21"/>
      <c r="AW179" s="22"/>
      <c r="AX179" s="99"/>
      <c r="AY179" s="20"/>
      <c r="AZ179" s="20"/>
      <c r="BA179" s="22"/>
      <c r="BC179" s="80"/>
      <c r="BD179" s="80"/>
      <c r="BE179" s="80"/>
      <c r="BF179" s="80"/>
      <c r="BG179" s="2" t="str">
        <f t="shared" si="13"/>
        <v/>
      </c>
      <c r="BH179" s="78">
        <f t="shared" si="12"/>
        <v>0</v>
      </c>
    </row>
    <row r="180" spans="2:60" x14ac:dyDescent="0.2">
      <c r="B180" s="14">
        <f t="shared" si="14"/>
        <v>172</v>
      </c>
      <c r="C180" s="15" t="str">
        <f>CONCATENATE('Data Sheet'!$B$8,'Data Sheet'!$G$2)</f>
        <v>" HWDP</v>
      </c>
      <c r="D180" s="95" t="str">
        <f t="shared" si="15"/>
        <v/>
      </c>
      <c r="E180" s="15" t="str">
        <f>IF('Sum HWDP'!$D$10="TH-Hill DS-1 Vol 3 CAT 2: Clean and Visual Ends only","N/A","OK")</f>
        <v>OK</v>
      </c>
      <c r="F180" s="15" t="str">
        <f>IF('Sum HWDP'!$D$10="TH-Hill DS-1 Vol 3 CAT 2: Clean and Visual Ends only","N/A","OK")</f>
        <v>OK</v>
      </c>
      <c r="G180" s="17"/>
      <c r="H180" s="17"/>
      <c r="I180" s="17" t="s">
        <v>51</v>
      </c>
      <c r="J180" s="17" t="str">
        <f t="shared" si="16"/>
        <v>OK</v>
      </c>
      <c r="K180" s="17" t="str">
        <f t="shared" si="16"/>
        <v>OK</v>
      </c>
      <c r="L180" s="17" t="str">
        <f>IF('Data Sheet'!$B$9="NC-50","N/A","OK")</f>
        <v>OK</v>
      </c>
      <c r="M180" s="17" t="str">
        <f>IF('Data Sheet'!$B$9="NC-50","N/A","OK")</f>
        <v>OK</v>
      </c>
      <c r="N180" s="23" t="str">
        <f>IF(BO180&lt;&gt;"",
    IF(INT('Data Sheet'!$A$19)=INT('Data Sheet'!$B$19),
        --(INT('Data Sheet'!$A$19) &amp; "." &amp; BO180),
        IF(AND((--(INT('Data Sheet'!$A$19) &amp; "." &amp; BO180)&gt;=--('Data Sheet'!$A$19)), (--(INT('Data Sheet'!$A$19) &amp; "." &amp; BO180)&lt;=--('Data Sheet'!$B$19))),
            --(INT('Data Sheet'!$A$19) &amp; "." &amp; BO180),
            --(INT('Data Sheet'!$B$19) &amp; "." &amp; BO180)
        )
    ),
    IF(BN180&lt;&gt;"",
        IF(INT('Data Sheet'!$A$19)=INT('Data Sheet'!$B$19),
            --(INT('Data Sheet'!$A$19) &amp; "." &amp; LEFT(BN180,3)),
            IF(AND((--(INT('Data Sheet'!$A$19) &amp; "." &amp; LEFT(BN180,3))&gt;=--('Data Sheet'!$A$19)), (--(INT('Data Sheet'!$A$19) &amp; "." &amp; LEFT(BN180,3))&lt;=--('Data Sheet'!$B$19))),
                --(INT('Data Sheet'!$A$19) &amp; "." &amp; LEFT(BN180,3)),
                --(INT('Data Sheet'!$B$19) &amp; "." &amp; LEFT(BN180,3))
            )
        ),
        "OK"
    )
)</f>
        <v>OK</v>
      </c>
      <c r="O180" s="23" t="str">
        <f>IF(BP180&lt;&gt;"",
    IF(INT('Data Sheet'!$A$19)=INT('Data Sheet'!$B$19),
        --(INT('Data Sheet'!$A$19) &amp; "." &amp; BP180),
        IF(AND((--(INT('Data Sheet'!$A$19) &amp; "." &amp; BP180)&gt;=--('Data Sheet'!$A$19)), (--(INT('Data Sheet'!$A$19) &amp; "." &amp; BP180)&lt;=--('Data Sheet'!$B$19))),
            --(INT('Data Sheet'!$A$19) &amp; "." &amp; BP180),
            --(INT('Data Sheet'!$B$19) &amp; "." &amp; BP180)
        )
    ),
    IF(BN180&lt;&gt;"",
        IF(INT('Data Sheet'!$A$19)=INT('Data Sheet'!$B$19),
            --(INT('Data Sheet'!$A$19) &amp; "." &amp; RIGHT(BN180,3)),
            IF(AND((--(INT('Data Sheet'!$A$19) &amp; "." &amp; RIGHT(BN180,3))&gt;=--('Data Sheet'!$A$19)), (--(INT('Data Sheet'!$A$19) &amp; "." &amp; RIGHT(BN180,3))&lt;=--('Data Sheet'!$B$19))),
                --(INT('Data Sheet'!$A$19) &amp; "." &amp; RIGHT(BN180,3)),
                --(INT('Data Sheet'!$B$19) &amp; "." &amp; RIGHT(BN180,3))
            )
        ),
        "OK"
    )
)</f>
        <v>OK</v>
      </c>
      <c r="P180" s="23" t="str">
        <f>IF(BR180&lt;&gt;"",
    IF(INT('Data Sheet'!$A$19)=INT('Data Sheet'!$B$15),
        --(INT('Data Sheet'!$A$15) &amp; "." &amp; BR180),
        IF(AND((--(INT('Data Sheet'!$A$15) &amp; "." &amp; BR180)&gt;=--('Data Sheet'!$A$15)), (--(INT('Data Sheet'!$A$15) &amp; "." &amp; BR180)&lt;=--('Data Sheet'!$B$15))),
            --(INT('Data Sheet'!$A$15) &amp; "." &amp; BR180),
            --(INT('Data Sheet'!$B$15) &amp; "." &amp; BR180)
        )
    ),
    IF(BQ180&lt;&gt;"",
        IF(INT('Data Sheet'!$A$15)=INT('Data Sheet'!$B$15),
            --(INT('Data Sheet'!$A$15) &amp; "." &amp; LEFT(BQ180,3)),
            IF(AND((--(INT('Data Sheet'!$A$15) &amp; "." &amp; LEFT(BQ180,3))&gt;=--('Data Sheet'!$A$15)), (--(INT('Data Sheet'!$A$15) &amp; "." &amp; LEFT(BQ180,3))&lt;=--('Data Sheet'!$B$15))),
                --(INT('Data Sheet'!$A$15) &amp; "." &amp; LEFT(BQ180,3)),
                --(INT('Data Sheet'!$B$15) &amp; "." &amp; LEFT(BQ180,3))
            )
        ),
        "OK"
    )
)</f>
        <v>OK</v>
      </c>
      <c r="Q180" s="23" t="str">
        <f>IF(BS180&lt;&gt;"",
    IF(INT('Data Sheet'!$A$19)=INT('Data Sheet'!$B$15),
        --(INT('Data Sheet'!$A$15) &amp; "." &amp; BS180),
        IF(AND((--(INT('Data Sheet'!$A$15) &amp; "." &amp; BS180)&gt;=--('Data Sheet'!$A$15)), (--(INT('Data Sheet'!$A$15) &amp; "." &amp; BS180)&lt;=--('Data Sheet'!$B$15))),
            --(INT('Data Sheet'!$A$15) &amp; "." &amp; BS180),
            --(INT('Data Sheet'!$B$15) &amp; "." &amp; BS180)
        )
    ),
    IF(BQ180&lt;&gt;"",
        IF(INT('Data Sheet'!$A$15)=INT('Data Sheet'!$B$15),
            --(INT('Data Sheet'!$A$15) &amp; "." &amp; RIGHT(BQ180,3)),
            IF(AND((--(INT('Data Sheet'!$A$15) &amp; "." &amp; RIGHT(BQ180,3))&gt;=--('Data Sheet'!$A$15)), (--(INT('Data Sheet'!$A$15) &amp; "." &amp; RIGHT(BQ180,3))&lt;=--('Data Sheet'!$B$15))),
                --(INT('Data Sheet'!$A$15) &amp; "." &amp; RIGHT(BQ180,3)),
                --(INT('Data Sheet'!$B$15) &amp; "." &amp; RIGHT(BQ180,3))
            )
        ),
        "OK"
    )
)</f>
        <v>OK</v>
      </c>
      <c r="R180" s="20"/>
      <c r="S180" s="20"/>
      <c r="T180" s="20"/>
      <c r="U180" s="20"/>
      <c r="V180" s="20"/>
      <c r="W180" s="20"/>
      <c r="X180" s="20"/>
      <c r="Y180" s="20"/>
      <c r="Z180" s="20"/>
      <c r="AA180" s="55"/>
      <c r="AB180" s="55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1"/>
      <c r="AR180" s="21"/>
      <c r="AS180" s="21"/>
      <c r="AT180" s="21"/>
      <c r="AU180" s="21"/>
      <c r="AV180" s="21"/>
      <c r="AW180" s="22"/>
      <c r="AX180" s="99"/>
      <c r="AY180" s="20"/>
      <c r="AZ180" s="20"/>
      <c r="BA180" s="22"/>
      <c r="BC180" s="80"/>
      <c r="BD180" s="80"/>
      <c r="BE180" s="80"/>
      <c r="BF180" s="80"/>
      <c r="BG180" s="2" t="str">
        <f t="shared" si="13"/>
        <v/>
      </c>
      <c r="BH180" s="78">
        <f t="shared" si="12"/>
        <v>0</v>
      </c>
    </row>
    <row r="181" spans="2:60" x14ac:dyDescent="0.2">
      <c r="B181" s="14">
        <f t="shared" si="14"/>
        <v>173</v>
      </c>
      <c r="C181" s="15" t="str">
        <f>CONCATENATE('Data Sheet'!$B$8,'Data Sheet'!$G$2)</f>
        <v>" HWDP</v>
      </c>
      <c r="D181" s="95" t="str">
        <f t="shared" si="15"/>
        <v/>
      </c>
      <c r="E181" s="15" t="str">
        <f>IF('Sum HWDP'!$D$10="TH-Hill DS-1 Vol 3 CAT 2: Clean and Visual Ends only","N/A","OK")</f>
        <v>OK</v>
      </c>
      <c r="F181" s="15" t="str">
        <f>IF('Sum HWDP'!$D$10="TH-Hill DS-1 Vol 3 CAT 2: Clean and Visual Ends only","N/A","OK")</f>
        <v>OK</v>
      </c>
      <c r="G181" s="17"/>
      <c r="H181" s="17"/>
      <c r="I181" s="17" t="s">
        <v>51</v>
      </c>
      <c r="J181" s="17" t="str">
        <f t="shared" si="16"/>
        <v>OK</v>
      </c>
      <c r="K181" s="17" t="str">
        <f t="shared" si="16"/>
        <v>OK</v>
      </c>
      <c r="L181" s="17" t="str">
        <f>IF('Data Sheet'!$B$9="NC-50","N/A","OK")</f>
        <v>OK</v>
      </c>
      <c r="M181" s="17" t="str">
        <f>IF('Data Sheet'!$B$9="NC-50","N/A","OK")</f>
        <v>OK</v>
      </c>
      <c r="N181" s="23" t="str">
        <f>IF(BO181&lt;&gt;"",
    IF(INT('Data Sheet'!$A$19)=INT('Data Sheet'!$B$19),
        --(INT('Data Sheet'!$A$19) &amp; "." &amp; BO181),
        IF(AND((--(INT('Data Sheet'!$A$19) &amp; "." &amp; BO181)&gt;=--('Data Sheet'!$A$19)), (--(INT('Data Sheet'!$A$19) &amp; "." &amp; BO181)&lt;=--('Data Sheet'!$B$19))),
            --(INT('Data Sheet'!$A$19) &amp; "." &amp; BO181),
            --(INT('Data Sheet'!$B$19) &amp; "." &amp; BO181)
        )
    ),
    IF(BN181&lt;&gt;"",
        IF(INT('Data Sheet'!$A$19)=INT('Data Sheet'!$B$19),
            --(INT('Data Sheet'!$A$19) &amp; "." &amp; LEFT(BN181,3)),
            IF(AND((--(INT('Data Sheet'!$A$19) &amp; "." &amp; LEFT(BN181,3))&gt;=--('Data Sheet'!$A$19)), (--(INT('Data Sheet'!$A$19) &amp; "." &amp; LEFT(BN181,3))&lt;=--('Data Sheet'!$B$19))),
                --(INT('Data Sheet'!$A$19) &amp; "." &amp; LEFT(BN181,3)),
                --(INT('Data Sheet'!$B$19) &amp; "." &amp; LEFT(BN181,3))
            )
        ),
        "OK"
    )
)</f>
        <v>OK</v>
      </c>
      <c r="O181" s="23" t="str">
        <f>IF(BP181&lt;&gt;"",
    IF(INT('Data Sheet'!$A$19)=INT('Data Sheet'!$B$19),
        --(INT('Data Sheet'!$A$19) &amp; "." &amp; BP181),
        IF(AND((--(INT('Data Sheet'!$A$19) &amp; "." &amp; BP181)&gt;=--('Data Sheet'!$A$19)), (--(INT('Data Sheet'!$A$19) &amp; "." &amp; BP181)&lt;=--('Data Sheet'!$B$19))),
            --(INT('Data Sheet'!$A$19) &amp; "." &amp; BP181),
            --(INT('Data Sheet'!$B$19) &amp; "." &amp; BP181)
        )
    ),
    IF(BN181&lt;&gt;"",
        IF(INT('Data Sheet'!$A$19)=INT('Data Sheet'!$B$19),
            --(INT('Data Sheet'!$A$19) &amp; "." &amp; RIGHT(BN181,3)),
            IF(AND((--(INT('Data Sheet'!$A$19) &amp; "." &amp; RIGHT(BN181,3))&gt;=--('Data Sheet'!$A$19)), (--(INT('Data Sheet'!$A$19) &amp; "." &amp; RIGHT(BN181,3))&lt;=--('Data Sheet'!$B$19))),
                --(INT('Data Sheet'!$A$19) &amp; "." &amp; RIGHT(BN181,3)),
                --(INT('Data Sheet'!$B$19) &amp; "." &amp; RIGHT(BN181,3))
            )
        ),
        "OK"
    )
)</f>
        <v>OK</v>
      </c>
      <c r="P181" s="23" t="str">
        <f>IF(BR181&lt;&gt;"",
    IF(INT('Data Sheet'!$A$19)=INT('Data Sheet'!$B$15),
        --(INT('Data Sheet'!$A$15) &amp; "." &amp; BR181),
        IF(AND((--(INT('Data Sheet'!$A$15) &amp; "." &amp; BR181)&gt;=--('Data Sheet'!$A$15)), (--(INT('Data Sheet'!$A$15) &amp; "." &amp; BR181)&lt;=--('Data Sheet'!$B$15))),
            --(INT('Data Sheet'!$A$15) &amp; "." &amp; BR181),
            --(INT('Data Sheet'!$B$15) &amp; "." &amp; BR181)
        )
    ),
    IF(BQ181&lt;&gt;"",
        IF(INT('Data Sheet'!$A$15)=INT('Data Sheet'!$B$15),
            --(INT('Data Sheet'!$A$15) &amp; "." &amp; LEFT(BQ181,3)),
            IF(AND((--(INT('Data Sheet'!$A$15) &amp; "." &amp; LEFT(BQ181,3))&gt;=--('Data Sheet'!$A$15)), (--(INT('Data Sheet'!$A$15) &amp; "." &amp; LEFT(BQ181,3))&lt;=--('Data Sheet'!$B$15))),
                --(INT('Data Sheet'!$A$15) &amp; "." &amp; LEFT(BQ181,3)),
                --(INT('Data Sheet'!$B$15) &amp; "." &amp; LEFT(BQ181,3))
            )
        ),
        "OK"
    )
)</f>
        <v>OK</v>
      </c>
      <c r="Q181" s="23" t="str">
        <f>IF(BS181&lt;&gt;"",
    IF(INT('Data Sheet'!$A$19)=INT('Data Sheet'!$B$15),
        --(INT('Data Sheet'!$A$15) &amp; "." &amp; BS181),
        IF(AND((--(INT('Data Sheet'!$A$15) &amp; "." &amp; BS181)&gt;=--('Data Sheet'!$A$15)), (--(INT('Data Sheet'!$A$15) &amp; "." &amp; BS181)&lt;=--('Data Sheet'!$B$15))),
            --(INT('Data Sheet'!$A$15) &amp; "." &amp; BS181),
            --(INT('Data Sheet'!$B$15) &amp; "." &amp; BS181)
        )
    ),
    IF(BQ181&lt;&gt;"",
        IF(INT('Data Sheet'!$A$15)=INT('Data Sheet'!$B$15),
            --(INT('Data Sheet'!$A$15) &amp; "." &amp; RIGHT(BQ181,3)),
            IF(AND((--(INT('Data Sheet'!$A$15) &amp; "." &amp; RIGHT(BQ181,3))&gt;=--('Data Sheet'!$A$15)), (--(INT('Data Sheet'!$A$15) &amp; "." &amp; RIGHT(BQ181,3))&lt;=--('Data Sheet'!$B$15))),
                --(INT('Data Sheet'!$A$15) &amp; "." &amp; RIGHT(BQ181,3)),
                --(INT('Data Sheet'!$B$15) &amp; "." &amp; RIGHT(BQ181,3))
            )
        ),
        "OK"
    )
)</f>
        <v>OK</v>
      </c>
      <c r="R181" s="20"/>
      <c r="S181" s="20"/>
      <c r="T181" s="20"/>
      <c r="U181" s="20"/>
      <c r="V181" s="20"/>
      <c r="W181" s="20"/>
      <c r="X181" s="20"/>
      <c r="Y181" s="20"/>
      <c r="Z181" s="20"/>
      <c r="AA181" s="55"/>
      <c r="AB181" s="55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1"/>
      <c r="AR181" s="21"/>
      <c r="AS181" s="21"/>
      <c r="AT181" s="21"/>
      <c r="AU181" s="21"/>
      <c r="AV181" s="21"/>
      <c r="AW181" s="22"/>
      <c r="AX181" s="99"/>
      <c r="AY181" s="20"/>
      <c r="AZ181" s="20"/>
      <c r="BA181" s="22"/>
      <c r="BC181" s="80"/>
      <c r="BD181" s="80"/>
      <c r="BE181" s="80"/>
      <c r="BF181" s="80"/>
      <c r="BG181" s="2" t="str">
        <f t="shared" si="13"/>
        <v/>
      </c>
      <c r="BH181" s="78">
        <f t="shared" si="12"/>
        <v>0</v>
      </c>
    </row>
    <row r="182" spans="2:60" x14ac:dyDescent="0.2">
      <c r="B182" s="14">
        <f t="shared" si="14"/>
        <v>174</v>
      </c>
      <c r="C182" s="15" t="str">
        <f>CONCATENATE('Data Sheet'!$B$8,'Data Sheet'!$G$2)</f>
        <v>" HWDP</v>
      </c>
      <c r="D182" s="95" t="str">
        <f t="shared" si="15"/>
        <v/>
      </c>
      <c r="E182" s="15" t="str">
        <f>IF('Sum HWDP'!$D$10="TH-Hill DS-1 Vol 3 CAT 2: Clean and Visual Ends only","N/A","OK")</f>
        <v>OK</v>
      </c>
      <c r="F182" s="15" t="str">
        <f>IF('Sum HWDP'!$D$10="TH-Hill DS-1 Vol 3 CAT 2: Clean and Visual Ends only","N/A","OK")</f>
        <v>OK</v>
      </c>
      <c r="G182" s="17"/>
      <c r="H182" s="17"/>
      <c r="I182" s="17" t="s">
        <v>51</v>
      </c>
      <c r="J182" s="17" t="str">
        <f t="shared" si="16"/>
        <v>OK</v>
      </c>
      <c r="K182" s="17" t="str">
        <f t="shared" si="16"/>
        <v>OK</v>
      </c>
      <c r="L182" s="17" t="str">
        <f>IF('Data Sheet'!$B$9="NC-50","N/A","OK")</f>
        <v>OK</v>
      </c>
      <c r="M182" s="17" t="str">
        <f>IF('Data Sheet'!$B$9="NC-50","N/A","OK")</f>
        <v>OK</v>
      </c>
      <c r="N182" s="23" t="str">
        <f>IF(BO182&lt;&gt;"",
    IF(INT('Data Sheet'!$A$19)=INT('Data Sheet'!$B$19),
        --(INT('Data Sheet'!$A$19) &amp; "." &amp; BO182),
        IF(AND((--(INT('Data Sheet'!$A$19) &amp; "." &amp; BO182)&gt;=--('Data Sheet'!$A$19)), (--(INT('Data Sheet'!$A$19) &amp; "." &amp; BO182)&lt;=--('Data Sheet'!$B$19))),
            --(INT('Data Sheet'!$A$19) &amp; "." &amp; BO182),
            --(INT('Data Sheet'!$B$19) &amp; "." &amp; BO182)
        )
    ),
    IF(BN182&lt;&gt;"",
        IF(INT('Data Sheet'!$A$19)=INT('Data Sheet'!$B$19),
            --(INT('Data Sheet'!$A$19) &amp; "." &amp; LEFT(BN182,3)),
            IF(AND((--(INT('Data Sheet'!$A$19) &amp; "." &amp; LEFT(BN182,3))&gt;=--('Data Sheet'!$A$19)), (--(INT('Data Sheet'!$A$19) &amp; "." &amp; LEFT(BN182,3))&lt;=--('Data Sheet'!$B$19))),
                --(INT('Data Sheet'!$A$19) &amp; "." &amp; LEFT(BN182,3)),
                --(INT('Data Sheet'!$B$19) &amp; "." &amp; LEFT(BN182,3))
            )
        ),
        "OK"
    )
)</f>
        <v>OK</v>
      </c>
      <c r="O182" s="23" t="str">
        <f>IF(BP182&lt;&gt;"",
    IF(INT('Data Sheet'!$A$19)=INT('Data Sheet'!$B$19),
        --(INT('Data Sheet'!$A$19) &amp; "." &amp; BP182),
        IF(AND((--(INT('Data Sheet'!$A$19) &amp; "." &amp; BP182)&gt;=--('Data Sheet'!$A$19)), (--(INT('Data Sheet'!$A$19) &amp; "." &amp; BP182)&lt;=--('Data Sheet'!$B$19))),
            --(INT('Data Sheet'!$A$19) &amp; "." &amp; BP182),
            --(INT('Data Sheet'!$B$19) &amp; "." &amp; BP182)
        )
    ),
    IF(BN182&lt;&gt;"",
        IF(INT('Data Sheet'!$A$19)=INT('Data Sheet'!$B$19),
            --(INT('Data Sheet'!$A$19) &amp; "." &amp; RIGHT(BN182,3)),
            IF(AND((--(INT('Data Sheet'!$A$19) &amp; "." &amp; RIGHT(BN182,3))&gt;=--('Data Sheet'!$A$19)), (--(INT('Data Sheet'!$A$19) &amp; "." &amp; RIGHT(BN182,3))&lt;=--('Data Sheet'!$B$19))),
                --(INT('Data Sheet'!$A$19) &amp; "." &amp; RIGHT(BN182,3)),
                --(INT('Data Sheet'!$B$19) &amp; "." &amp; RIGHT(BN182,3))
            )
        ),
        "OK"
    )
)</f>
        <v>OK</v>
      </c>
      <c r="P182" s="23" t="str">
        <f>IF(BR182&lt;&gt;"",
    IF(INT('Data Sheet'!$A$19)=INT('Data Sheet'!$B$15),
        --(INT('Data Sheet'!$A$15) &amp; "." &amp; BR182),
        IF(AND((--(INT('Data Sheet'!$A$15) &amp; "." &amp; BR182)&gt;=--('Data Sheet'!$A$15)), (--(INT('Data Sheet'!$A$15) &amp; "." &amp; BR182)&lt;=--('Data Sheet'!$B$15))),
            --(INT('Data Sheet'!$A$15) &amp; "." &amp; BR182),
            --(INT('Data Sheet'!$B$15) &amp; "." &amp; BR182)
        )
    ),
    IF(BQ182&lt;&gt;"",
        IF(INT('Data Sheet'!$A$15)=INT('Data Sheet'!$B$15),
            --(INT('Data Sheet'!$A$15) &amp; "." &amp; LEFT(BQ182,3)),
            IF(AND((--(INT('Data Sheet'!$A$15) &amp; "." &amp; LEFT(BQ182,3))&gt;=--('Data Sheet'!$A$15)), (--(INT('Data Sheet'!$A$15) &amp; "." &amp; LEFT(BQ182,3))&lt;=--('Data Sheet'!$B$15))),
                --(INT('Data Sheet'!$A$15) &amp; "." &amp; LEFT(BQ182,3)),
                --(INT('Data Sheet'!$B$15) &amp; "." &amp; LEFT(BQ182,3))
            )
        ),
        "OK"
    )
)</f>
        <v>OK</v>
      </c>
      <c r="Q182" s="23" t="str">
        <f>IF(BS182&lt;&gt;"",
    IF(INT('Data Sheet'!$A$19)=INT('Data Sheet'!$B$15),
        --(INT('Data Sheet'!$A$15) &amp; "." &amp; BS182),
        IF(AND((--(INT('Data Sheet'!$A$15) &amp; "." &amp; BS182)&gt;=--('Data Sheet'!$A$15)), (--(INT('Data Sheet'!$A$15) &amp; "." &amp; BS182)&lt;=--('Data Sheet'!$B$15))),
            --(INT('Data Sheet'!$A$15) &amp; "." &amp; BS182),
            --(INT('Data Sheet'!$B$15) &amp; "." &amp; BS182)
        )
    ),
    IF(BQ182&lt;&gt;"",
        IF(INT('Data Sheet'!$A$15)=INT('Data Sheet'!$B$15),
            --(INT('Data Sheet'!$A$15) &amp; "." &amp; RIGHT(BQ182,3)),
            IF(AND((--(INT('Data Sheet'!$A$15) &amp; "." &amp; RIGHT(BQ182,3))&gt;=--('Data Sheet'!$A$15)), (--(INT('Data Sheet'!$A$15) &amp; "." &amp; RIGHT(BQ182,3))&lt;=--('Data Sheet'!$B$15))),
                --(INT('Data Sheet'!$A$15) &amp; "." &amp; RIGHT(BQ182,3)),
                --(INT('Data Sheet'!$B$15) &amp; "." &amp; RIGHT(BQ182,3))
            )
        ),
        "OK"
    )
)</f>
        <v>OK</v>
      </c>
      <c r="R182" s="20"/>
      <c r="S182" s="20"/>
      <c r="T182" s="20"/>
      <c r="U182" s="20"/>
      <c r="V182" s="20"/>
      <c r="W182" s="20"/>
      <c r="X182" s="20"/>
      <c r="Y182" s="20"/>
      <c r="Z182" s="20"/>
      <c r="AA182" s="55"/>
      <c r="AB182" s="55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1"/>
      <c r="AR182" s="21"/>
      <c r="AS182" s="21"/>
      <c r="AT182" s="21"/>
      <c r="AU182" s="21"/>
      <c r="AV182" s="21"/>
      <c r="AW182" s="22"/>
      <c r="AX182" s="99"/>
      <c r="AY182" s="20"/>
      <c r="AZ182" s="20"/>
      <c r="BA182" s="22"/>
      <c r="BC182" s="80"/>
      <c r="BD182" s="80"/>
      <c r="BE182" s="80"/>
      <c r="BF182" s="80"/>
      <c r="BG182" s="2" t="str">
        <f t="shared" si="13"/>
        <v/>
      </c>
      <c r="BH182" s="78">
        <f t="shared" si="12"/>
        <v>0</v>
      </c>
    </row>
    <row r="183" spans="2:60" x14ac:dyDescent="0.2">
      <c r="B183" s="14">
        <f t="shared" si="14"/>
        <v>175</v>
      </c>
      <c r="C183" s="15" t="str">
        <f>CONCATENATE('Data Sheet'!$B$8,'Data Sheet'!$G$2)</f>
        <v>" HWDP</v>
      </c>
      <c r="D183" s="95" t="str">
        <f t="shared" si="15"/>
        <v/>
      </c>
      <c r="E183" s="15" t="str">
        <f>IF('Sum HWDP'!$D$10="TH-Hill DS-1 Vol 3 CAT 2: Clean and Visual Ends only","N/A","OK")</f>
        <v>OK</v>
      </c>
      <c r="F183" s="15" t="str">
        <f>IF('Sum HWDP'!$D$10="TH-Hill DS-1 Vol 3 CAT 2: Clean and Visual Ends only","N/A","OK")</f>
        <v>OK</v>
      </c>
      <c r="G183" s="17"/>
      <c r="H183" s="17"/>
      <c r="I183" s="17" t="s">
        <v>51</v>
      </c>
      <c r="J183" s="17" t="str">
        <f t="shared" si="16"/>
        <v>OK</v>
      </c>
      <c r="K183" s="17" t="str">
        <f t="shared" si="16"/>
        <v>OK</v>
      </c>
      <c r="L183" s="17" t="str">
        <f>IF('Data Sheet'!$B$9="NC-50","N/A","OK")</f>
        <v>OK</v>
      </c>
      <c r="M183" s="17" t="str">
        <f>IF('Data Sheet'!$B$9="NC-50","N/A","OK")</f>
        <v>OK</v>
      </c>
      <c r="N183" s="23" t="str">
        <f>IF(BO183&lt;&gt;"",
    IF(INT('Data Sheet'!$A$19)=INT('Data Sheet'!$B$19),
        --(INT('Data Sheet'!$A$19) &amp; "." &amp; BO183),
        IF(AND((--(INT('Data Sheet'!$A$19) &amp; "." &amp; BO183)&gt;=--('Data Sheet'!$A$19)), (--(INT('Data Sheet'!$A$19) &amp; "." &amp; BO183)&lt;=--('Data Sheet'!$B$19))),
            --(INT('Data Sheet'!$A$19) &amp; "." &amp; BO183),
            --(INT('Data Sheet'!$B$19) &amp; "." &amp; BO183)
        )
    ),
    IF(BN183&lt;&gt;"",
        IF(INT('Data Sheet'!$A$19)=INT('Data Sheet'!$B$19),
            --(INT('Data Sheet'!$A$19) &amp; "." &amp; LEFT(BN183,3)),
            IF(AND((--(INT('Data Sheet'!$A$19) &amp; "." &amp; LEFT(BN183,3))&gt;=--('Data Sheet'!$A$19)), (--(INT('Data Sheet'!$A$19) &amp; "." &amp; LEFT(BN183,3))&lt;=--('Data Sheet'!$B$19))),
                --(INT('Data Sheet'!$A$19) &amp; "." &amp; LEFT(BN183,3)),
                --(INT('Data Sheet'!$B$19) &amp; "." &amp; LEFT(BN183,3))
            )
        ),
        "OK"
    )
)</f>
        <v>OK</v>
      </c>
      <c r="O183" s="23" t="str">
        <f>IF(BP183&lt;&gt;"",
    IF(INT('Data Sheet'!$A$19)=INT('Data Sheet'!$B$19),
        --(INT('Data Sheet'!$A$19) &amp; "." &amp; BP183),
        IF(AND((--(INT('Data Sheet'!$A$19) &amp; "." &amp; BP183)&gt;=--('Data Sheet'!$A$19)), (--(INT('Data Sheet'!$A$19) &amp; "." &amp; BP183)&lt;=--('Data Sheet'!$B$19))),
            --(INT('Data Sheet'!$A$19) &amp; "." &amp; BP183),
            --(INT('Data Sheet'!$B$19) &amp; "." &amp; BP183)
        )
    ),
    IF(BN183&lt;&gt;"",
        IF(INT('Data Sheet'!$A$19)=INT('Data Sheet'!$B$19),
            --(INT('Data Sheet'!$A$19) &amp; "." &amp; RIGHT(BN183,3)),
            IF(AND((--(INT('Data Sheet'!$A$19) &amp; "." &amp; RIGHT(BN183,3))&gt;=--('Data Sheet'!$A$19)), (--(INT('Data Sheet'!$A$19) &amp; "." &amp; RIGHT(BN183,3))&lt;=--('Data Sheet'!$B$19))),
                --(INT('Data Sheet'!$A$19) &amp; "." &amp; RIGHT(BN183,3)),
                --(INT('Data Sheet'!$B$19) &amp; "." &amp; RIGHT(BN183,3))
            )
        ),
        "OK"
    )
)</f>
        <v>OK</v>
      </c>
      <c r="P183" s="23" t="str">
        <f>IF(BR183&lt;&gt;"",
    IF(INT('Data Sheet'!$A$19)=INT('Data Sheet'!$B$15),
        --(INT('Data Sheet'!$A$15) &amp; "." &amp; BR183),
        IF(AND((--(INT('Data Sheet'!$A$15) &amp; "." &amp; BR183)&gt;=--('Data Sheet'!$A$15)), (--(INT('Data Sheet'!$A$15) &amp; "." &amp; BR183)&lt;=--('Data Sheet'!$B$15))),
            --(INT('Data Sheet'!$A$15) &amp; "." &amp; BR183),
            --(INT('Data Sheet'!$B$15) &amp; "." &amp; BR183)
        )
    ),
    IF(BQ183&lt;&gt;"",
        IF(INT('Data Sheet'!$A$15)=INT('Data Sheet'!$B$15),
            --(INT('Data Sheet'!$A$15) &amp; "." &amp; LEFT(BQ183,3)),
            IF(AND((--(INT('Data Sheet'!$A$15) &amp; "." &amp; LEFT(BQ183,3))&gt;=--('Data Sheet'!$A$15)), (--(INT('Data Sheet'!$A$15) &amp; "." &amp; LEFT(BQ183,3))&lt;=--('Data Sheet'!$B$15))),
                --(INT('Data Sheet'!$A$15) &amp; "." &amp; LEFT(BQ183,3)),
                --(INT('Data Sheet'!$B$15) &amp; "." &amp; LEFT(BQ183,3))
            )
        ),
        "OK"
    )
)</f>
        <v>OK</v>
      </c>
      <c r="Q183" s="23" t="str">
        <f>IF(BS183&lt;&gt;"",
    IF(INT('Data Sheet'!$A$19)=INT('Data Sheet'!$B$15),
        --(INT('Data Sheet'!$A$15) &amp; "." &amp; BS183),
        IF(AND((--(INT('Data Sheet'!$A$15) &amp; "." &amp; BS183)&gt;=--('Data Sheet'!$A$15)), (--(INT('Data Sheet'!$A$15) &amp; "." &amp; BS183)&lt;=--('Data Sheet'!$B$15))),
            --(INT('Data Sheet'!$A$15) &amp; "." &amp; BS183),
            --(INT('Data Sheet'!$B$15) &amp; "." &amp; BS183)
        )
    ),
    IF(BQ183&lt;&gt;"",
        IF(INT('Data Sheet'!$A$15)=INT('Data Sheet'!$B$15),
            --(INT('Data Sheet'!$A$15) &amp; "." &amp; RIGHT(BQ183,3)),
            IF(AND((--(INT('Data Sheet'!$A$15) &amp; "." &amp; RIGHT(BQ183,3))&gt;=--('Data Sheet'!$A$15)), (--(INT('Data Sheet'!$A$15) &amp; "." &amp; RIGHT(BQ183,3))&lt;=--('Data Sheet'!$B$15))),
                --(INT('Data Sheet'!$A$15) &amp; "." &amp; RIGHT(BQ183,3)),
                --(INT('Data Sheet'!$B$15) &amp; "." &amp; RIGHT(BQ183,3))
            )
        ),
        "OK"
    )
)</f>
        <v>OK</v>
      </c>
      <c r="R183" s="20"/>
      <c r="S183" s="20"/>
      <c r="T183" s="20"/>
      <c r="U183" s="20"/>
      <c r="V183" s="20"/>
      <c r="W183" s="20"/>
      <c r="X183" s="20"/>
      <c r="Y183" s="20"/>
      <c r="Z183" s="20"/>
      <c r="AA183" s="55"/>
      <c r="AB183" s="55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1"/>
      <c r="AR183" s="21"/>
      <c r="AS183" s="21"/>
      <c r="AT183" s="21"/>
      <c r="AU183" s="21"/>
      <c r="AV183" s="21"/>
      <c r="AW183" s="22"/>
      <c r="AX183" s="99"/>
      <c r="AY183" s="20"/>
      <c r="AZ183" s="20"/>
      <c r="BA183" s="22"/>
      <c r="BC183" s="80"/>
      <c r="BD183" s="80"/>
      <c r="BE183" s="80"/>
      <c r="BF183" s="80"/>
      <c r="BG183" s="2" t="str">
        <f t="shared" si="13"/>
        <v/>
      </c>
      <c r="BH183" s="78">
        <f t="shared" si="12"/>
        <v>0</v>
      </c>
    </row>
    <row r="184" spans="2:60" x14ac:dyDescent="0.2">
      <c r="B184" s="14">
        <f t="shared" si="14"/>
        <v>176</v>
      </c>
      <c r="C184" s="15" t="str">
        <f>CONCATENATE('Data Sheet'!$B$8,'Data Sheet'!$G$2)</f>
        <v>" HWDP</v>
      </c>
      <c r="D184" s="95" t="str">
        <f t="shared" si="15"/>
        <v/>
      </c>
      <c r="E184" s="15" t="str">
        <f>IF('Sum HWDP'!$D$10="TH-Hill DS-1 Vol 3 CAT 2: Clean and Visual Ends only","N/A","OK")</f>
        <v>OK</v>
      </c>
      <c r="F184" s="15" t="str">
        <f>IF('Sum HWDP'!$D$10="TH-Hill DS-1 Vol 3 CAT 2: Clean and Visual Ends only","N/A","OK")</f>
        <v>OK</v>
      </c>
      <c r="G184" s="17"/>
      <c r="H184" s="17"/>
      <c r="I184" s="17" t="s">
        <v>51</v>
      </c>
      <c r="J184" s="17" t="str">
        <f t="shared" si="16"/>
        <v>OK</v>
      </c>
      <c r="K184" s="17" t="str">
        <f t="shared" si="16"/>
        <v>OK</v>
      </c>
      <c r="L184" s="17" t="str">
        <f>IF('Data Sheet'!$B$9="NC-50","N/A","OK")</f>
        <v>OK</v>
      </c>
      <c r="M184" s="17" t="str">
        <f>IF('Data Sheet'!$B$9="NC-50","N/A","OK")</f>
        <v>OK</v>
      </c>
      <c r="N184" s="23" t="str">
        <f>IF(BO184&lt;&gt;"",
    IF(INT('Data Sheet'!$A$19)=INT('Data Sheet'!$B$19),
        --(INT('Data Sheet'!$A$19) &amp; "." &amp; BO184),
        IF(AND((--(INT('Data Sheet'!$A$19) &amp; "." &amp; BO184)&gt;=--('Data Sheet'!$A$19)), (--(INT('Data Sheet'!$A$19) &amp; "." &amp; BO184)&lt;=--('Data Sheet'!$B$19))),
            --(INT('Data Sheet'!$A$19) &amp; "." &amp; BO184),
            --(INT('Data Sheet'!$B$19) &amp; "." &amp; BO184)
        )
    ),
    IF(BN184&lt;&gt;"",
        IF(INT('Data Sheet'!$A$19)=INT('Data Sheet'!$B$19),
            --(INT('Data Sheet'!$A$19) &amp; "." &amp; LEFT(BN184,3)),
            IF(AND((--(INT('Data Sheet'!$A$19) &amp; "." &amp; LEFT(BN184,3))&gt;=--('Data Sheet'!$A$19)), (--(INT('Data Sheet'!$A$19) &amp; "." &amp; LEFT(BN184,3))&lt;=--('Data Sheet'!$B$19))),
                --(INT('Data Sheet'!$A$19) &amp; "." &amp; LEFT(BN184,3)),
                --(INT('Data Sheet'!$B$19) &amp; "." &amp; LEFT(BN184,3))
            )
        ),
        "OK"
    )
)</f>
        <v>OK</v>
      </c>
      <c r="O184" s="23" t="str">
        <f>IF(BP184&lt;&gt;"",
    IF(INT('Data Sheet'!$A$19)=INT('Data Sheet'!$B$19),
        --(INT('Data Sheet'!$A$19) &amp; "." &amp; BP184),
        IF(AND((--(INT('Data Sheet'!$A$19) &amp; "." &amp; BP184)&gt;=--('Data Sheet'!$A$19)), (--(INT('Data Sheet'!$A$19) &amp; "." &amp; BP184)&lt;=--('Data Sheet'!$B$19))),
            --(INT('Data Sheet'!$A$19) &amp; "." &amp; BP184),
            --(INT('Data Sheet'!$B$19) &amp; "." &amp; BP184)
        )
    ),
    IF(BN184&lt;&gt;"",
        IF(INT('Data Sheet'!$A$19)=INT('Data Sheet'!$B$19),
            --(INT('Data Sheet'!$A$19) &amp; "." &amp; RIGHT(BN184,3)),
            IF(AND((--(INT('Data Sheet'!$A$19) &amp; "." &amp; RIGHT(BN184,3))&gt;=--('Data Sheet'!$A$19)), (--(INT('Data Sheet'!$A$19) &amp; "." &amp; RIGHT(BN184,3))&lt;=--('Data Sheet'!$B$19))),
                --(INT('Data Sheet'!$A$19) &amp; "." &amp; RIGHT(BN184,3)),
                --(INT('Data Sheet'!$B$19) &amp; "." &amp; RIGHT(BN184,3))
            )
        ),
        "OK"
    )
)</f>
        <v>OK</v>
      </c>
      <c r="P184" s="23" t="str">
        <f>IF(BR184&lt;&gt;"",
    IF(INT('Data Sheet'!$A$19)=INT('Data Sheet'!$B$15),
        --(INT('Data Sheet'!$A$15) &amp; "." &amp; BR184),
        IF(AND((--(INT('Data Sheet'!$A$15) &amp; "." &amp; BR184)&gt;=--('Data Sheet'!$A$15)), (--(INT('Data Sheet'!$A$15) &amp; "." &amp; BR184)&lt;=--('Data Sheet'!$B$15))),
            --(INT('Data Sheet'!$A$15) &amp; "." &amp; BR184),
            --(INT('Data Sheet'!$B$15) &amp; "." &amp; BR184)
        )
    ),
    IF(BQ184&lt;&gt;"",
        IF(INT('Data Sheet'!$A$15)=INT('Data Sheet'!$B$15),
            --(INT('Data Sheet'!$A$15) &amp; "." &amp; LEFT(BQ184,3)),
            IF(AND((--(INT('Data Sheet'!$A$15) &amp; "." &amp; LEFT(BQ184,3))&gt;=--('Data Sheet'!$A$15)), (--(INT('Data Sheet'!$A$15) &amp; "." &amp; LEFT(BQ184,3))&lt;=--('Data Sheet'!$B$15))),
                --(INT('Data Sheet'!$A$15) &amp; "." &amp; LEFT(BQ184,3)),
                --(INT('Data Sheet'!$B$15) &amp; "." &amp; LEFT(BQ184,3))
            )
        ),
        "OK"
    )
)</f>
        <v>OK</v>
      </c>
      <c r="Q184" s="23" t="str">
        <f>IF(BS184&lt;&gt;"",
    IF(INT('Data Sheet'!$A$19)=INT('Data Sheet'!$B$15),
        --(INT('Data Sheet'!$A$15) &amp; "." &amp; BS184),
        IF(AND((--(INT('Data Sheet'!$A$15) &amp; "." &amp; BS184)&gt;=--('Data Sheet'!$A$15)), (--(INT('Data Sheet'!$A$15) &amp; "." &amp; BS184)&lt;=--('Data Sheet'!$B$15))),
            --(INT('Data Sheet'!$A$15) &amp; "." &amp; BS184),
            --(INT('Data Sheet'!$B$15) &amp; "." &amp; BS184)
        )
    ),
    IF(BQ184&lt;&gt;"",
        IF(INT('Data Sheet'!$A$15)=INT('Data Sheet'!$B$15),
            --(INT('Data Sheet'!$A$15) &amp; "." &amp; RIGHT(BQ184,3)),
            IF(AND((--(INT('Data Sheet'!$A$15) &amp; "." &amp; RIGHT(BQ184,3))&gt;=--('Data Sheet'!$A$15)), (--(INT('Data Sheet'!$A$15) &amp; "." &amp; RIGHT(BQ184,3))&lt;=--('Data Sheet'!$B$15))),
                --(INT('Data Sheet'!$A$15) &amp; "." &amp; RIGHT(BQ184,3)),
                --(INT('Data Sheet'!$B$15) &amp; "." &amp; RIGHT(BQ184,3))
            )
        ),
        "OK"
    )
)</f>
        <v>OK</v>
      </c>
      <c r="R184" s="20"/>
      <c r="S184" s="20"/>
      <c r="T184" s="20"/>
      <c r="U184" s="20"/>
      <c r="V184" s="20"/>
      <c r="W184" s="20"/>
      <c r="X184" s="20"/>
      <c r="Y184" s="20"/>
      <c r="Z184" s="20"/>
      <c r="AA184" s="55"/>
      <c r="AB184" s="55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1"/>
      <c r="AR184" s="21"/>
      <c r="AS184" s="21"/>
      <c r="AT184" s="21"/>
      <c r="AU184" s="21"/>
      <c r="AV184" s="21"/>
      <c r="AW184" s="22"/>
      <c r="AX184" s="99"/>
      <c r="AY184" s="20"/>
      <c r="AZ184" s="20"/>
      <c r="BA184" s="22"/>
      <c r="BC184" s="80"/>
      <c r="BD184" s="80"/>
      <c r="BE184" s="80"/>
      <c r="BF184" s="80"/>
      <c r="BG184" s="2" t="str">
        <f t="shared" si="13"/>
        <v/>
      </c>
      <c r="BH184" s="78">
        <f t="shared" si="12"/>
        <v>0</v>
      </c>
    </row>
    <row r="185" spans="2:60" x14ac:dyDescent="0.2">
      <c r="B185" s="14">
        <f t="shared" si="14"/>
        <v>177</v>
      </c>
      <c r="C185" s="15" t="str">
        <f>CONCATENATE('Data Sheet'!$B$8,'Data Sheet'!$G$2)</f>
        <v>" HWDP</v>
      </c>
      <c r="D185" s="95" t="str">
        <f t="shared" si="15"/>
        <v/>
      </c>
      <c r="E185" s="15" t="str">
        <f>IF('Sum HWDP'!$D$10="TH-Hill DS-1 Vol 3 CAT 2: Clean and Visual Ends only","N/A","OK")</f>
        <v>OK</v>
      </c>
      <c r="F185" s="15" t="str">
        <f>IF('Sum HWDP'!$D$10="TH-Hill DS-1 Vol 3 CAT 2: Clean and Visual Ends only","N/A","OK")</f>
        <v>OK</v>
      </c>
      <c r="G185" s="17"/>
      <c r="H185" s="17"/>
      <c r="I185" s="17" t="s">
        <v>51</v>
      </c>
      <c r="J185" s="17" t="str">
        <f t="shared" si="16"/>
        <v>OK</v>
      </c>
      <c r="K185" s="17" t="str">
        <f t="shared" si="16"/>
        <v>OK</v>
      </c>
      <c r="L185" s="17" t="str">
        <f>IF('Data Sheet'!$B$9="NC-50","N/A","OK")</f>
        <v>OK</v>
      </c>
      <c r="M185" s="17" t="str">
        <f>IF('Data Sheet'!$B$9="NC-50","N/A","OK")</f>
        <v>OK</v>
      </c>
      <c r="N185" s="23" t="str">
        <f>IF(BO185&lt;&gt;"",
    IF(INT('Data Sheet'!$A$19)=INT('Data Sheet'!$B$19),
        --(INT('Data Sheet'!$A$19) &amp; "." &amp; BO185),
        IF(AND((--(INT('Data Sheet'!$A$19) &amp; "." &amp; BO185)&gt;=--('Data Sheet'!$A$19)), (--(INT('Data Sheet'!$A$19) &amp; "." &amp; BO185)&lt;=--('Data Sheet'!$B$19))),
            --(INT('Data Sheet'!$A$19) &amp; "." &amp; BO185),
            --(INT('Data Sheet'!$B$19) &amp; "." &amp; BO185)
        )
    ),
    IF(BN185&lt;&gt;"",
        IF(INT('Data Sheet'!$A$19)=INT('Data Sheet'!$B$19),
            --(INT('Data Sheet'!$A$19) &amp; "." &amp; LEFT(BN185,3)),
            IF(AND((--(INT('Data Sheet'!$A$19) &amp; "." &amp; LEFT(BN185,3))&gt;=--('Data Sheet'!$A$19)), (--(INT('Data Sheet'!$A$19) &amp; "." &amp; LEFT(BN185,3))&lt;=--('Data Sheet'!$B$19))),
                --(INT('Data Sheet'!$A$19) &amp; "." &amp; LEFT(BN185,3)),
                --(INT('Data Sheet'!$B$19) &amp; "." &amp; LEFT(BN185,3))
            )
        ),
        "OK"
    )
)</f>
        <v>OK</v>
      </c>
      <c r="O185" s="23" t="str">
        <f>IF(BP185&lt;&gt;"",
    IF(INT('Data Sheet'!$A$19)=INT('Data Sheet'!$B$19),
        --(INT('Data Sheet'!$A$19) &amp; "." &amp; BP185),
        IF(AND((--(INT('Data Sheet'!$A$19) &amp; "." &amp; BP185)&gt;=--('Data Sheet'!$A$19)), (--(INT('Data Sheet'!$A$19) &amp; "." &amp; BP185)&lt;=--('Data Sheet'!$B$19))),
            --(INT('Data Sheet'!$A$19) &amp; "." &amp; BP185),
            --(INT('Data Sheet'!$B$19) &amp; "." &amp; BP185)
        )
    ),
    IF(BN185&lt;&gt;"",
        IF(INT('Data Sheet'!$A$19)=INT('Data Sheet'!$B$19),
            --(INT('Data Sheet'!$A$19) &amp; "." &amp; RIGHT(BN185,3)),
            IF(AND((--(INT('Data Sheet'!$A$19) &amp; "." &amp; RIGHT(BN185,3))&gt;=--('Data Sheet'!$A$19)), (--(INT('Data Sheet'!$A$19) &amp; "." &amp; RIGHT(BN185,3))&lt;=--('Data Sheet'!$B$19))),
                --(INT('Data Sheet'!$A$19) &amp; "." &amp; RIGHT(BN185,3)),
                --(INT('Data Sheet'!$B$19) &amp; "." &amp; RIGHT(BN185,3))
            )
        ),
        "OK"
    )
)</f>
        <v>OK</v>
      </c>
      <c r="P185" s="23" t="str">
        <f>IF(BR185&lt;&gt;"",
    IF(INT('Data Sheet'!$A$19)=INT('Data Sheet'!$B$15),
        --(INT('Data Sheet'!$A$15) &amp; "." &amp; BR185),
        IF(AND((--(INT('Data Sheet'!$A$15) &amp; "." &amp; BR185)&gt;=--('Data Sheet'!$A$15)), (--(INT('Data Sheet'!$A$15) &amp; "." &amp; BR185)&lt;=--('Data Sheet'!$B$15))),
            --(INT('Data Sheet'!$A$15) &amp; "." &amp; BR185),
            --(INT('Data Sheet'!$B$15) &amp; "." &amp; BR185)
        )
    ),
    IF(BQ185&lt;&gt;"",
        IF(INT('Data Sheet'!$A$15)=INT('Data Sheet'!$B$15),
            --(INT('Data Sheet'!$A$15) &amp; "." &amp; LEFT(BQ185,3)),
            IF(AND((--(INT('Data Sheet'!$A$15) &amp; "." &amp; LEFT(BQ185,3))&gt;=--('Data Sheet'!$A$15)), (--(INT('Data Sheet'!$A$15) &amp; "." &amp; LEFT(BQ185,3))&lt;=--('Data Sheet'!$B$15))),
                --(INT('Data Sheet'!$A$15) &amp; "." &amp; LEFT(BQ185,3)),
                --(INT('Data Sheet'!$B$15) &amp; "." &amp; LEFT(BQ185,3))
            )
        ),
        "OK"
    )
)</f>
        <v>OK</v>
      </c>
      <c r="Q185" s="23" t="str">
        <f>IF(BS185&lt;&gt;"",
    IF(INT('Data Sheet'!$A$19)=INT('Data Sheet'!$B$15),
        --(INT('Data Sheet'!$A$15) &amp; "." &amp; BS185),
        IF(AND((--(INT('Data Sheet'!$A$15) &amp; "." &amp; BS185)&gt;=--('Data Sheet'!$A$15)), (--(INT('Data Sheet'!$A$15) &amp; "." &amp; BS185)&lt;=--('Data Sheet'!$B$15))),
            --(INT('Data Sheet'!$A$15) &amp; "." &amp; BS185),
            --(INT('Data Sheet'!$B$15) &amp; "." &amp; BS185)
        )
    ),
    IF(BQ185&lt;&gt;"",
        IF(INT('Data Sheet'!$A$15)=INT('Data Sheet'!$B$15),
            --(INT('Data Sheet'!$A$15) &amp; "." &amp; RIGHT(BQ185,3)),
            IF(AND((--(INT('Data Sheet'!$A$15) &amp; "." &amp; RIGHT(BQ185,3))&gt;=--('Data Sheet'!$A$15)), (--(INT('Data Sheet'!$A$15) &amp; "." &amp; RIGHT(BQ185,3))&lt;=--('Data Sheet'!$B$15))),
                --(INT('Data Sheet'!$A$15) &amp; "." &amp; RIGHT(BQ185,3)),
                --(INT('Data Sheet'!$B$15) &amp; "." &amp; RIGHT(BQ185,3))
            )
        ),
        "OK"
    )
)</f>
        <v>OK</v>
      </c>
      <c r="R185" s="20"/>
      <c r="S185" s="20"/>
      <c r="T185" s="20"/>
      <c r="U185" s="20"/>
      <c r="V185" s="20"/>
      <c r="W185" s="20"/>
      <c r="X185" s="20"/>
      <c r="Y185" s="20"/>
      <c r="Z185" s="20"/>
      <c r="AA185" s="55"/>
      <c r="AB185" s="55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1"/>
      <c r="AR185" s="21"/>
      <c r="AS185" s="21"/>
      <c r="AT185" s="21"/>
      <c r="AU185" s="21"/>
      <c r="AV185" s="21"/>
      <c r="AW185" s="22"/>
      <c r="AX185" s="99"/>
      <c r="AY185" s="20"/>
      <c r="AZ185" s="20"/>
      <c r="BA185" s="22"/>
      <c r="BC185" s="80"/>
      <c r="BD185" s="80"/>
      <c r="BE185" s="80"/>
      <c r="BF185" s="80"/>
      <c r="BG185" s="2" t="str">
        <f t="shared" si="13"/>
        <v/>
      </c>
      <c r="BH185" s="78">
        <f t="shared" si="12"/>
        <v>0</v>
      </c>
    </row>
    <row r="186" spans="2:60" x14ac:dyDescent="0.2">
      <c r="B186" s="14">
        <f t="shared" si="14"/>
        <v>178</v>
      </c>
      <c r="C186" s="15" t="str">
        <f>CONCATENATE('Data Sheet'!$B$8,'Data Sheet'!$G$2)</f>
        <v>" HWDP</v>
      </c>
      <c r="D186" s="95" t="str">
        <f t="shared" si="15"/>
        <v/>
      </c>
      <c r="E186" s="15" t="str">
        <f>IF('Sum HWDP'!$D$10="TH-Hill DS-1 Vol 3 CAT 2: Clean and Visual Ends only","N/A","OK")</f>
        <v>OK</v>
      </c>
      <c r="F186" s="15" t="str">
        <f>IF('Sum HWDP'!$D$10="TH-Hill DS-1 Vol 3 CAT 2: Clean and Visual Ends only","N/A","OK")</f>
        <v>OK</v>
      </c>
      <c r="G186" s="17"/>
      <c r="H186" s="17"/>
      <c r="I186" s="17" t="s">
        <v>51</v>
      </c>
      <c r="J186" s="17" t="str">
        <f t="shared" si="16"/>
        <v>OK</v>
      </c>
      <c r="K186" s="17" t="str">
        <f t="shared" si="16"/>
        <v>OK</v>
      </c>
      <c r="L186" s="17" t="str">
        <f>IF('Data Sheet'!$B$9="NC-50","N/A","OK")</f>
        <v>OK</v>
      </c>
      <c r="M186" s="17" t="str">
        <f>IF('Data Sheet'!$B$9="NC-50","N/A","OK")</f>
        <v>OK</v>
      </c>
      <c r="N186" s="23" t="str">
        <f>IF(BO186&lt;&gt;"",
    IF(INT('Data Sheet'!$A$19)=INT('Data Sheet'!$B$19),
        --(INT('Data Sheet'!$A$19) &amp; "." &amp; BO186),
        IF(AND((--(INT('Data Sheet'!$A$19) &amp; "." &amp; BO186)&gt;=--('Data Sheet'!$A$19)), (--(INT('Data Sheet'!$A$19) &amp; "." &amp; BO186)&lt;=--('Data Sheet'!$B$19))),
            --(INT('Data Sheet'!$A$19) &amp; "." &amp; BO186),
            --(INT('Data Sheet'!$B$19) &amp; "." &amp; BO186)
        )
    ),
    IF(BN186&lt;&gt;"",
        IF(INT('Data Sheet'!$A$19)=INT('Data Sheet'!$B$19),
            --(INT('Data Sheet'!$A$19) &amp; "." &amp; LEFT(BN186,3)),
            IF(AND((--(INT('Data Sheet'!$A$19) &amp; "." &amp; LEFT(BN186,3))&gt;=--('Data Sheet'!$A$19)), (--(INT('Data Sheet'!$A$19) &amp; "." &amp; LEFT(BN186,3))&lt;=--('Data Sheet'!$B$19))),
                --(INT('Data Sheet'!$A$19) &amp; "." &amp; LEFT(BN186,3)),
                --(INT('Data Sheet'!$B$19) &amp; "." &amp; LEFT(BN186,3))
            )
        ),
        "OK"
    )
)</f>
        <v>OK</v>
      </c>
      <c r="O186" s="23" t="str">
        <f>IF(BP186&lt;&gt;"",
    IF(INT('Data Sheet'!$A$19)=INT('Data Sheet'!$B$19),
        --(INT('Data Sheet'!$A$19) &amp; "." &amp; BP186),
        IF(AND((--(INT('Data Sheet'!$A$19) &amp; "." &amp; BP186)&gt;=--('Data Sheet'!$A$19)), (--(INT('Data Sheet'!$A$19) &amp; "." &amp; BP186)&lt;=--('Data Sheet'!$B$19))),
            --(INT('Data Sheet'!$A$19) &amp; "." &amp; BP186),
            --(INT('Data Sheet'!$B$19) &amp; "." &amp; BP186)
        )
    ),
    IF(BN186&lt;&gt;"",
        IF(INT('Data Sheet'!$A$19)=INT('Data Sheet'!$B$19),
            --(INT('Data Sheet'!$A$19) &amp; "." &amp; RIGHT(BN186,3)),
            IF(AND((--(INT('Data Sheet'!$A$19) &amp; "." &amp; RIGHT(BN186,3))&gt;=--('Data Sheet'!$A$19)), (--(INT('Data Sheet'!$A$19) &amp; "." &amp; RIGHT(BN186,3))&lt;=--('Data Sheet'!$B$19))),
                --(INT('Data Sheet'!$A$19) &amp; "." &amp; RIGHT(BN186,3)),
                --(INT('Data Sheet'!$B$19) &amp; "." &amp; RIGHT(BN186,3))
            )
        ),
        "OK"
    )
)</f>
        <v>OK</v>
      </c>
      <c r="P186" s="23" t="str">
        <f>IF(BR186&lt;&gt;"",
    IF(INT('Data Sheet'!$A$19)=INT('Data Sheet'!$B$15),
        --(INT('Data Sheet'!$A$15) &amp; "." &amp; BR186),
        IF(AND((--(INT('Data Sheet'!$A$15) &amp; "." &amp; BR186)&gt;=--('Data Sheet'!$A$15)), (--(INT('Data Sheet'!$A$15) &amp; "." &amp; BR186)&lt;=--('Data Sheet'!$B$15))),
            --(INT('Data Sheet'!$A$15) &amp; "." &amp; BR186),
            --(INT('Data Sheet'!$B$15) &amp; "." &amp; BR186)
        )
    ),
    IF(BQ186&lt;&gt;"",
        IF(INT('Data Sheet'!$A$15)=INT('Data Sheet'!$B$15),
            --(INT('Data Sheet'!$A$15) &amp; "." &amp; LEFT(BQ186,3)),
            IF(AND((--(INT('Data Sheet'!$A$15) &amp; "." &amp; LEFT(BQ186,3))&gt;=--('Data Sheet'!$A$15)), (--(INT('Data Sheet'!$A$15) &amp; "." &amp; LEFT(BQ186,3))&lt;=--('Data Sheet'!$B$15))),
                --(INT('Data Sheet'!$A$15) &amp; "." &amp; LEFT(BQ186,3)),
                --(INT('Data Sheet'!$B$15) &amp; "." &amp; LEFT(BQ186,3))
            )
        ),
        "OK"
    )
)</f>
        <v>OK</v>
      </c>
      <c r="Q186" s="23" t="str">
        <f>IF(BS186&lt;&gt;"",
    IF(INT('Data Sheet'!$A$19)=INT('Data Sheet'!$B$15),
        --(INT('Data Sheet'!$A$15) &amp; "." &amp; BS186),
        IF(AND((--(INT('Data Sheet'!$A$15) &amp; "." &amp; BS186)&gt;=--('Data Sheet'!$A$15)), (--(INT('Data Sheet'!$A$15) &amp; "." &amp; BS186)&lt;=--('Data Sheet'!$B$15))),
            --(INT('Data Sheet'!$A$15) &amp; "." &amp; BS186),
            --(INT('Data Sheet'!$B$15) &amp; "." &amp; BS186)
        )
    ),
    IF(BQ186&lt;&gt;"",
        IF(INT('Data Sheet'!$A$15)=INT('Data Sheet'!$B$15),
            --(INT('Data Sheet'!$A$15) &amp; "." &amp; RIGHT(BQ186,3)),
            IF(AND((--(INT('Data Sheet'!$A$15) &amp; "." &amp; RIGHT(BQ186,3))&gt;=--('Data Sheet'!$A$15)), (--(INT('Data Sheet'!$A$15) &amp; "." &amp; RIGHT(BQ186,3))&lt;=--('Data Sheet'!$B$15))),
                --(INT('Data Sheet'!$A$15) &amp; "." &amp; RIGHT(BQ186,3)),
                --(INT('Data Sheet'!$B$15) &amp; "." &amp; RIGHT(BQ186,3))
            )
        ),
        "OK"
    )
)</f>
        <v>OK</v>
      </c>
      <c r="R186" s="20"/>
      <c r="S186" s="20"/>
      <c r="T186" s="20"/>
      <c r="U186" s="20"/>
      <c r="V186" s="20"/>
      <c r="W186" s="20"/>
      <c r="X186" s="20"/>
      <c r="Y186" s="20"/>
      <c r="Z186" s="20"/>
      <c r="AA186" s="55"/>
      <c r="AB186" s="55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1"/>
      <c r="AR186" s="21"/>
      <c r="AS186" s="21"/>
      <c r="AT186" s="21"/>
      <c r="AU186" s="21"/>
      <c r="AV186" s="21"/>
      <c r="AW186" s="22"/>
      <c r="AX186" s="99"/>
      <c r="AY186" s="20"/>
      <c r="AZ186" s="20"/>
      <c r="BA186" s="22"/>
      <c r="BC186" s="80"/>
      <c r="BD186" s="80"/>
      <c r="BE186" s="80"/>
      <c r="BF186" s="80"/>
      <c r="BG186" s="2" t="str">
        <f t="shared" si="13"/>
        <v/>
      </c>
      <c r="BH186" s="78">
        <f t="shared" si="12"/>
        <v>0</v>
      </c>
    </row>
    <row r="187" spans="2:60" x14ac:dyDescent="0.2">
      <c r="B187" s="14">
        <f t="shared" si="14"/>
        <v>179</v>
      </c>
      <c r="C187" s="15" t="str">
        <f>CONCATENATE('Data Sheet'!$B$8,'Data Sheet'!$G$2)</f>
        <v>" HWDP</v>
      </c>
      <c r="D187" s="95" t="str">
        <f t="shared" si="15"/>
        <v/>
      </c>
      <c r="E187" s="15" t="str">
        <f>IF('Sum HWDP'!$D$10="TH-Hill DS-1 Vol 3 CAT 2: Clean and Visual Ends only","N/A","OK")</f>
        <v>OK</v>
      </c>
      <c r="F187" s="15" t="str">
        <f>IF('Sum HWDP'!$D$10="TH-Hill DS-1 Vol 3 CAT 2: Clean and Visual Ends only","N/A","OK")</f>
        <v>OK</v>
      </c>
      <c r="G187" s="17"/>
      <c r="H187" s="17"/>
      <c r="I187" s="17" t="s">
        <v>51</v>
      </c>
      <c r="J187" s="17" t="str">
        <f t="shared" si="16"/>
        <v>OK</v>
      </c>
      <c r="K187" s="17" t="str">
        <f t="shared" si="16"/>
        <v>OK</v>
      </c>
      <c r="L187" s="17" t="str">
        <f>IF('Data Sheet'!$B$9="NC-50","N/A","OK")</f>
        <v>OK</v>
      </c>
      <c r="M187" s="17" t="str">
        <f>IF('Data Sheet'!$B$9="NC-50","N/A","OK")</f>
        <v>OK</v>
      </c>
      <c r="N187" s="23" t="str">
        <f>IF(BO187&lt;&gt;"",
    IF(INT('Data Sheet'!$A$19)=INT('Data Sheet'!$B$19),
        --(INT('Data Sheet'!$A$19) &amp; "." &amp; BO187),
        IF(AND((--(INT('Data Sheet'!$A$19) &amp; "." &amp; BO187)&gt;=--('Data Sheet'!$A$19)), (--(INT('Data Sheet'!$A$19) &amp; "." &amp; BO187)&lt;=--('Data Sheet'!$B$19))),
            --(INT('Data Sheet'!$A$19) &amp; "." &amp; BO187),
            --(INT('Data Sheet'!$B$19) &amp; "." &amp; BO187)
        )
    ),
    IF(BN187&lt;&gt;"",
        IF(INT('Data Sheet'!$A$19)=INT('Data Sheet'!$B$19),
            --(INT('Data Sheet'!$A$19) &amp; "." &amp; LEFT(BN187,3)),
            IF(AND((--(INT('Data Sheet'!$A$19) &amp; "." &amp; LEFT(BN187,3))&gt;=--('Data Sheet'!$A$19)), (--(INT('Data Sheet'!$A$19) &amp; "." &amp; LEFT(BN187,3))&lt;=--('Data Sheet'!$B$19))),
                --(INT('Data Sheet'!$A$19) &amp; "." &amp; LEFT(BN187,3)),
                --(INT('Data Sheet'!$B$19) &amp; "." &amp; LEFT(BN187,3))
            )
        ),
        "OK"
    )
)</f>
        <v>OK</v>
      </c>
      <c r="O187" s="23" t="str">
        <f>IF(BP187&lt;&gt;"",
    IF(INT('Data Sheet'!$A$19)=INT('Data Sheet'!$B$19),
        --(INT('Data Sheet'!$A$19) &amp; "." &amp; BP187),
        IF(AND((--(INT('Data Sheet'!$A$19) &amp; "." &amp; BP187)&gt;=--('Data Sheet'!$A$19)), (--(INT('Data Sheet'!$A$19) &amp; "." &amp; BP187)&lt;=--('Data Sheet'!$B$19))),
            --(INT('Data Sheet'!$A$19) &amp; "." &amp; BP187),
            --(INT('Data Sheet'!$B$19) &amp; "." &amp; BP187)
        )
    ),
    IF(BN187&lt;&gt;"",
        IF(INT('Data Sheet'!$A$19)=INT('Data Sheet'!$B$19),
            --(INT('Data Sheet'!$A$19) &amp; "." &amp; RIGHT(BN187,3)),
            IF(AND((--(INT('Data Sheet'!$A$19) &amp; "." &amp; RIGHT(BN187,3))&gt;=--('Data Sheet'!$A$19)), (--(INT('Data Sheet'!$A$19) &amp; "." &amp; RIGHT(BN187,3))&lt;=--('Data Sheet'!$B$19))),
                --(INT('Data Sheet'!$A$19) &amp; "." &amp; RIGHT(BN187,3)),
                --(INT('Data Sheet'!$B$19) &amp; "." &amp; RIGHT(BN187,3))
            )
        ),
        "OK"
    )
)</f>
        <v>OK</v>
      </c>
      <c r="P187" s="23" t="str">
        <f>IF(BR187&lt;&gt;"",
    IF(INT('Data Sheet'!$A$19)=INT('Data Sheet'!$B$15),
        --(INT('Data Sheet'!$A$15) &amp; "." &amp; BR187),
        IF(AND((--(INT('Data Sheet'!$A$15) &amp; "." &amp; BR187)&gt;=--('Data Sheet'!$A$15)), (--(INT('Data Sheet'!$A$15) &amp; "." &amp; BR187)&lt;=--('Data Sheet'!$B$15))),
            --(INT('Data Sheet'!$A$15) &amp; "." &amp; BR187),
            --(INT('Data Sheet'!$B$15) &amp; "." &amp; BR187)
        )
    ),
    IF(BQ187&lt;&gt;"",
        IF(INT('Data Sheet'!$A$15)=INT('Data Sheet'!$B$15),
            --(INT('Data Sheet'!$A$15) &amp; "." &amp; LEFT(BQ187,3)),
            IF(AND((--(INT('Data Sheet'!$A$15) &amp; "." &amp; LEFT(BQ187,3))&gt;=--('Data Sheet'!$A$15)), (--(INT('Data Sheet'!$A$15) &amp; "." &amp; LEFT(BQ187,3))&lt;=--('Data Sheet'!$B$15))),
                --(INT('Data Sheet'!$A$15) &amp; "." &amp; LEFT(BQ187,3)),
                --(INT('Data Sheet'!$B$15) &amp; "." &amp; LEFT(BQ187,3))
            )
        ),
        "OK"
    )
)</f>
        <v>OK</v>
      </c>
      <c r="Q187" s="23" t="str">
        <f>IF(BS187&lt;&gt;"",
    IF(INT('Data Sheet'!$A$19)=INT('Data Sheet'!$B$15),
        --(INT('Data Sheet'!$A$15) &amp; "." &amp; BS187),
        IF(AND((--(INT('Data Sheet'!$A$15) &amp; "." &amp; BS187)&gt;=--('Data Sheet'!$A$15)), (--(INT('Data Sheet'!$A$15) &amp; "." &amp; BS187)&lt;=--('Data Sheet'!$B$15))),
            --(INT('Data Sheet'!$A$15) &amp; "." &amp; BS187),
            --(INT('Data Sheet'!$B$15) &amp; "." &amp; BS187)
        )
    ),
    IF(BQ187&lt;&gt;"",
        IF(INT('Data Sheet'!$A$15)=INT('Data Sheet'!$B$15),
            --(INT('Data Sheet'!$A$15) &amp; "." &amp; RIGHT(BQ187,3)),
            IF(AND((--(INT('Data Sheet'!$A$15) &amp; "." &amp; RIGHT(BQ187,3))&gt;=--('Data Sheet'!$A$15)), (--(INT('Data Sheet'!$A$15) &amp; "." &amp; RIGHT(BQ187,3))&lt;=--('Data Sheet'!$B$15))),
                --(INT('Data Sheet'!$A$15) &amp; "." &amp; RIGHT(BQ187,3)),
                --(INT('Data Sheet'!$B$15) &amp; "." &amp; RIGHT(BQ187,3))
            )
        ),
        "OK"
    )
)</f>
        <v>OK</v>
      </c>
      <c r="R187" s="20"/>
      <c r="S187" s="20"/>
      <c r="T187" s="20"/>
      <c r="U187" s="20"/>
      <c r="V187" s="20"/>
      <c r="W187" s="20"/>
      <c r="X187" s="20"/>
      <c r="Y187" s="20"/>
      <c r="Z187" s="20"/>
      <c r="AA187" s="55"/>
      <c r="AB187" s="55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1"/>
      <c r="AR187" s="21"/>
      <c r="AS187" s="21"/>
      <c r="AT187" s="21"/>
      <c r="AU187" s="21"/>
      <c r="AV187" s="21"/>
      <c r="AW187" s="22"/>
      <c r="AX187" s="99"/>
      <c r="AY187" s="20"/>
      <c r="AZ187" s="20"/>
      <c r="BA187" s="22"/>
      <c r="BC187" s="80"/>
      <c r="BD187" s="80"/>
      <c r="BE187" s="80"/>
      <c r="BF187" s="80"/>
      <c r="BG187" s="2" t="str">
        <f t="shared" si="13"/>
        <v/>
      </c>
      <c r="BH187" s="78">
        <f t="shared" si="12"/>
        <v>0</v>
      </c>
    </row>
    <row r="188" spans="2:60" x14ac:dyDescent="0.2">
      <c r="B188" s="14">
        <f t="shared" si="14"/>
        <v>180</v>
      </c>
      <c r="C188" s="15" t="str">
        <f>CONCATENATE('Data Sheet'!$B$8,'Data Sheet'!$G$2)</f>
        <v>" HWDP</v>
      </c>
      <c r="D188" s="95" t="str">
        <f t="shared" si="15"/>
        <v/>
      </c>
      <c r="E188" s="15" t="str">
        <f>IF('Sum HWDP'!$D$10="TH-Hill DS-1 Vol 3 CAT 2: Clean and Visual Ends only","N/A","OK")</f>
        <v>OK</v>
      </c>
      <c r="F188" s="15" t="str">
        <f>IF('Sum HWDP'!$D$10="TH-Hill DS-1 Vol 3 CAT 2: Clean and Visual Ends only","N/A","OK")</f>
        <v>OK</v>
      </c>
      <c r="G188" s="17"/>
      <c r="H188" s="17"/>
      <c r="I188" s="17" t="s">
        <v>51</v>
      </c>
      <c r="J188" s="17" t="str">
        <f t="shared" si="16"/>
        <v>OK</v>
      </c>
      <c r="K188" s="17" t="str">
        <f t="shared" si="16"/>
        <v>OK</v>
      </c>
      <c r="L188" s="17" t="str">
        <f>IF('Data Sheet'!$B$9="NC-50","N/A","OK")</f>
        <v>OK</v>
      </c>
      <c r="M188" s="17" t="str">
        <f>IF('Data Sheet'!$B$9="NC-50","N/A","OK")</f>
        <v>OK</v>
      </c>
      <c r="N188" s="23" t="str">
        <f>IF(BO188&lt;&gt;"",
    IF(INT('Data Sheet'!$A$19)=INT('Data Sheet'!$B$19),
        --(INT('Data Sheet'!$A$19) &amp; "." &amp; BO188),
        IF(AND((--(INT('Data Sheet'!$A$19) &amp; "." &amp; BO188)&gt;=--('Data Sheet'!$A$19)), (--(INT('Data Sheet'!$A$19) &amp; "." &amp; BO188)&lt;=--('Data Sheet'!$B$19))),
            --(INT('Data Sheet'!$A$19) &amp; "." &amp; BO188),
            --(INT('Data Sheet'!$B$19) &amp; "." &amp; BO188)
        )
    ),
    IF(BN188&lt;&gt;"",
        IF(INT('Data Sheet'!$A$19)=INT('Data Sheet'!$B$19),
            --(INT('Data Sheet'!$A$19) &amp; "." &amp; LEFT(BN188,3)),
            IF(AND((--(INT('Data Sheet'!$A$19) &amp; "." &amp; LEFT(BN188,3))&gt;=--('Data Sheet'!$A$19)), (--(INT('Data Sheet'!$A$19) &amp; "." &amp; LEFT(BN188,3))&lt;=--('Data Sheet'!$B$19))),
                --(INT('Data Sheet'!$A$19) &amp; "." &amp; LEFT(BN188,3)),
                --(INT('Data Sheet'!$B$19) &amp; "." &amp; LEFT(BN188,3))
            )
        ),
        "OK"
    )
)</f>
        <v>OK</v>
      </c>
      <c r="O188" s="23" t="str">
        <f>IF(BP188&lt;&gt;"",
    IF(INT('Data Sheet'!$A$19)=INT('Data Sheet'!$B$19),
        --(INT('Data Sheet'!$A$19) &amp; "." &amp; BP188),
        IF(AND((--(INT('Data Sheet'!$A$19) &amp; "." &amp; BP188)&gt;=--('Data Sheet'!$A$19)), (--(INT('Data Sheet'!$A$19) &amp; "." &amp; BP188)&lt;=--('Data Sheet'!$B$19))),
            --(INT('Data Sheet'!$A$19) &amp; "." &amp; BP188),
            --(INT('Data Sheet'!$B$19) &amp; "." &amp; BP188)
        )
    ),
    IF(BN188&lt;&gt;"",
        IF(INT('Data Sheet'!$A$19)=INT('Data Sheet'!$B$19),
            --(INT('Data Sheet'!$A$19) &amp; "." &amp; RIGHT(BN188,3)),
            IF(AND((--(INT('Data Sheet'!$A$19) &amp; "." &amp; RIGHT(BN188,3))&gt;=--('Data Sheet'!$A$19)), (--(INT('Data Sheet'!$A$19) &amp; "." &amp; RIGHT(BN188,3))&lt;=--('Data Sheet'!$B$19))),
                --(INT('Data Sheet'!$A$19) &amp; "." &amp; RIGHT(BN188,3)),
                --(INT('Data Sheet'!$B$19) &amp; "." &amp; RIGHT(BN188,3))
            )
        ),
        "OK"
    )
)</f>
        <v>OK</v>
      </c>
      <c r="P188" s="23" t="str">
        <f>IF(BR188&lt;&gt;"",
    IF(INT('Data Sheet'!$A$19)=INT('Data Sheet'!$B$15),
        --(INT('Data Sheet'!$A$15) &amp; "." &amp; BR188),
        IF(AND((--(INT('Data Sheet'!$A$15) &amp; "." &amp; BR188)&gt;=--('Data Sheet'!$A$15)), (--(INT('Data Sheet'!$A$15) &amp; "." &amp; BR188)&lt;=--('Data Sheet'!$B$15))),
            --(INT('Data Sheet'!$A$15) &amp; "." &amp; BR188),
            --(INT('Data Sheet'!$B$15) &amp; "." &amp; BR188)
        )
    ),
    IF(BQ188&lt;&gt;"",
        IF(INT('Data Sheet'!$A$15)=INT('Data Sheet'!$B$15),
            --(INT('Data Sheet'!$A$15) &amp; "." &amp; LEFT(BQ188,3)),
            IF(AND((--(INT('Data Sheet'!$A$15) &amp; "." &amp; LEFT(BQ188,3))&gt;=--('Data Sheet'!$A$15)), (--(INT('Data Sheet'!$A$15) &amp; "." &amp; LEFT(BQ188,3))&lt;=--('Data Sheet'!$B$15))),
                --(INT('Data Sheet'!$A$15) &amp; "." &amp; LEFT(BQ188,3)),
                --(INT('Data Sheet'!$B$15) &amp; "." &amp; LEFT(BQ188,3))
            )
        ),
        "OK"
    )
)</f>
        <v>OK</v>
      </c>
      <c r="Q188" s="23" t="str">
        <f>IF(BS188&lt;&gt;"",
    IF(INT('Data Sheet'!$A$19)=INT('Data Sheet'!$B$15),
        --(INT('Data Sheet'!$A$15) &amp; "." &amp; BS188),
        IF(AND((--(INT('Data Sheet'!$A$15) &amp; "." &amp; BS188)&gt;=--('Data Sheet'!$A$15)), (--(INT('Data Sheet'!$A$15) &amp; "." &amp; BS188)&lt;=--('Data Sheet'!$B$15))),
            --(INT('Data Sheet'!$A$15) &amp; "." &amp; BS188),
            --(INT('Data Sheet'!$B$15) &amp; "." &amp; BS188)
        )
    ),
    IF(BQ188&lt;&gt;"",
        IF(INT('Data Sheet'!$A$15)=INT('Data Sheet'!$B$15),
            --(INT('Data Sheet'!$A$15) &amp; "." &amp; RIGHT(BQ188,3)),
            IF(AND((--(INT('Data Sheet'!$A$15) &amp; "." &amp; RIGHT(BQ188,3))&gt;=--('Data Sheet'!$A$15)), (--(INT('Data Sheet'!$A$15) &amp; "." &amp; RIGHT(BQ188,3))&lt;=--('Data Sheet'!$B$15))),
                --(INT('Data Sheet'!$A$15) &amp; "." &amp; RIGHT(BQ188,3)),
                --(INT('Data Sheet'!$B$15) &amp; "." &amp; RIGHT(BQ188,3))
            )
        ),
        "OK"
    )
)</f>
        <v>OK</v>
      </c>
      <c r="R188" s="20"/>
      <c r="S188" s="20"/>
      <c r="T188" s="20"/>
      <c r="U188" s="20"/>
      <c r="V188" s="20"/>
      <c r="W188" s="20"/>
      <c r="X188" s="20"/>
      <c r="Y188" s="20"/>
      <c r="Z188" s="20"/>
      <c r="AA188" s="55"/>
      <c r="AB188" s="55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1"/>
      <c r="AR188" s="21"/>
      <c r="AS188" s="21"/>
      <c r="AT188" s="21"/>
      <c r="AU188" s="21"/>
      <c r="AV188" s="21"/>
      <c r="AW188" s="22"/>
      <c r="AX188" s="99"/>
      <c r="AY188" s="20"/>
      <c r="AZ188" s="20"/>
      <c r="BA188" s="22"/>
      <c r="BC188" s="80"/>
      <c r="BD188" s="80"/>
      <c r="BE188" s="80"/>
      <c r="BF188" s="80"/>
      <c r="BG188" s="2" t="str">
        <f t="shared" si="13"/>
        <v/>
      </c>
      <c r="BH188" s="78">
        <f t="shared" si="12"/>
        <v>0</v>
      </c>
    </row>
    <row r="189" spans="2:60" x14ac:dyDescent="0.2">
      <c r="B189" s="14">
        <f t="shared" si="14"/>
        <v>181</v>
      </c>
      <c r="C189" s="15" t="str">
        <f>CONCATENATE('Data Sheet'!$B$8,'Data Sheet'!$G$2)</f>
        <v>" HWDP</v>
      </c>
      <c r="D189" s="95" t="str">
        <f t="shared" si="15"/>
        <v/>
      </c>
      <c r="E189" s="15" t="str">
        <f>IF('Sum HWDP'!$D$10="TH-Hill DS-1 Vol 3 CAT 2: Clean and Visual Ends only","N/A","OK")</f>
        <v>OK</v>
      </c>
      <c r="F189" s="15" t="str">
        <f>IF('Sum HWDP'!$D$10="TH-Hill DS-1 Vol 3 CAT 2: Clean and Visual Ends only","N/A","OK")</f>
        <v>OK</v>
      </c>
      <c r="G189" s="17"/>
      <c r="H189" s="17"/>
      <c r="I189" s="17" t="s">
        <v>51</v>
      </c>
      <c r="J189" s="17" t="str">
        <f t="shared" si="16"/>
        <v>OK</v>
      </c>
      <c r="K189" s="17" t="str">
        <f t="shared" si="16"/>
        <v>OK</v>
      </c>
      <c r="L189" s="17" t="str">
        <f>IF('Data Sheet'!$B$9="NC-50","N/A","OK")</f>
        <v>OK</v>
      </c>
      <c r="M189" s="17" t="str">
        <f>IF('Data Sheet'!$B$9="NC-50","N/A","OK")</f>
        <v>OK</v>
      </c>
      <c r="N189" s="23" t="str">
        <f>IF(BO189&lt;&gt;"",
    IF(INT('Data Sheet'!$A$19)=INT('Data Sheet'!$B$19),
        --(INT('Data Sheet'!$A$19) &amp; "." &amp; BO189),
        IF(AND((--(INT('Data Sheet'!$A$19) &amp; "." &amp; BO189)&gt;=--('Data Sheet'!$A$19)), (--(INT('Data Sheet'!$A$19) &amp; "." &amp; BO189)&lt;=--('Data Sheet'!$B$19))),
            --(INT('Data Sheet'!$A$19) &amp; "." &amp; BO189),
            --(INT('Data Sheet'!$B$19) &amp; "." &amp; BO189)
        )
    ),
    IF(BN189&lt;&gt;"",
        IF(INT('Data Sheet'!$A$19)=INT('Data Sheet'!$B$19),
            --(INT('Data Sheet'!$A$19) &amp; "." &amp; LEFT(BN189,3)),
            IF(AND((--(INT('Data Sheet'!$A$19) &amp; "." &amp; LEFT(BN189,3))&gt;=--('Data Sheet'!$A$19)), (--(INT('Data Sheet'!$A$19) &amp; "." &amp; LEFT(BN189,3))&lt;=--('Data Sheet'!$B$19))),
                --(INT('Data Sheet'!$A$19) &amp; "." &amp; LEFT(BN189,3)),
                --(INT('Data Sheet'!$B$19) &amp; "." &amp; LEFT(BN189,3))
            )
        ),
        "OK"
    )
)</f>
        <v>OK</v>
      </c>
      <c r="O189" s="23" t="str">
        <f>IF(BP189&lt;&gt;"",
    IF(INT('Data Sheet'!$A$19)=INT('Data Sheet'!$B$19),
        --(INT('Data Sheet'!$A$19) &amp; "." &amp; BP189),
        IF(AND((--(INT('Data Sheet'!$A$19) &amp; "." &amp; BP189)&gt;=--('Data Sheet'!$A$19)), (--(INT('Data Sheet'!$A$19) &amp; "." &amp; BP189)&lt;=--('Data Sheet'!$B$19))),
            --(INT('Data Sheet'!$A$19) &amp; "." &amp; BP189),
            --(INT('Data Sheet'!$B$19) &amp; "." &amp; BP189)
        )
    ),
    IF(BN189&lt;&gt;"",
        IF(INT('Data Sheet'!$A$19)=INT('Data Sheet'!$B$19),
            --(INT('Data Sheet'!$A$19) &amp; "." &amp; RIGHT(BN189,3)),
            IF(AND((--(INT('Data Sheet'!$A$19) &amp; "." &amp; RIGHT(BN189,3))&gt;=--('Data Sheet'!$A$19)), (--(INT('Data Sheet'!$A$19) &amp; "." &amp; RIGHT(BN189,3))&lt;=--('Data Sheet'!$B$19))),
                --(INT('Data Sheet'!$A$19) &amp; "." &amp; RIGHT(BN189,3)),
                --(INT('Data Sheet'!$B$19) &amp; "." &amp; RIGHT(BN189,3))
            )
        ),
        "OK"
    )
)</f>
        <v>OK</v>
      </c>
      <c r="P189" s="23" t="str">
        <f>IF(BR189&lt;&gt;"",
    IF(INT('Data Sheet'!$A$19)=INT('Data Sheet'!$B$15),
        --(INT('Data Sheet'!$A$15) &amp; "." &amp; BR189),
        IF(AND((--(INT('Data Sheet'!$A$15) &amp; "." &amp; BR189)&gt;=--('Data Sheet'!$A$15)), (--(INT('Data Sheet'!$A$15) &amp; "." &amp; BR189)&lt;=--('Data Sheet'!$B$15))),
            --(INT('Data Sheet'!$A$15) &amp; "." &amp; BR189),
            --(INT('Data Sheet'!$B$15) &amp; "." &amp; BR189)
        )
    ),
    IF(BQ189&lt;&gt;"",
        IF(INT('Data Sheet'!$A$15)=INT('Data Sheet'!$B$15),
            --(INT('Data Sheet'!$A$15) &amp; "." &amp; LEFT(BQ189,3)),
            IF(AND((--(INT('Data Sheet'!$A$15) &amp; "." &amp; LEFT(BQ189,3))&gt;=--('Data Sheet'!$A$15)), (--(INT('Data Sheet'!$A$15) &amp; "." &amp; LEFT(BQ189,3))&lt;=--('Data Sheet'!$B$15))),
                --(INT('Data Sheet'!$A$15) &amp; "." &amp; LEFT(BQ189,3)),
                --(INT('Data Sheet'!$B$15) &amp; "." &amp; LEFT(BQ189,3))
            )
        ),
        "OK"
    )
)</f>
        <v>OK</v>
      </c>
      <c r="Q189" s="23" t="str">
        <f>IF(BS189&lt;&gt;"",
    IF(INT('Data Sheet'!$A$19)=INT('Data Sheet'!$B$15),
        --(INT('Data Sheet'!$A$15) &amp; "." &amp; BS189),
        IF(AND((--(INT('Data Sheet'!$A$15) &amp; "." &amp; BS189)&gt;=--('Data Sheet'!$A$15)), (--(INT('Data Sheet'!$A$15) &amp; "." &amp; BS189)&lt;=--('Data Sheet'!$B$15))),
            --(INT('Data Sheet'!$A$15) &amp; "." &amp; BS189),
            --(INT('Data Sheet'!$B$15) &amp; "." &amp; BS189)
        )
    ),
    IF(BQ189&lt;&gt;"",
        IF(INT('Data Sheet'!$A$15)=INT('Data Sheet'!$B$15),
            --(INT('Data Sheet'!$A$15) &amp; "." &amp; RIGHT(BQ189,3)),
            IF(AND((--(INT('Data Sheet'!$A$15) &amp; "." &amp; RIGHT(BQ189,3))&gt;=--('Data Sheet'!$A$15)), (--(INT('Data Sheet'!$A$15) &amp; "." &amp; RIGHT(BQ189,3))&lt;=--('Data Sheet'!$B$15))),
                --(INT('Data Sheet'!$A$15) &amp; "." &amp; RIGHT(BQ189,3)),
                --(INT('Data Sheet'!$B$15) &amp; "." &amp; RIGHT(BQ189,3))
            )
        ),
        "OK"
    )
)</f>
        <v>OK</v>
      </c>
      <c r="R189" s="20"/>
      <c r="S189" s="20"/>
      <c r="T189" s="20"/>
      <c r="U189" s="20"/>
      <c r="V189" s="20"/>
      <c r="W189" s="20"/>
      <c r="X189" s="20"/>
      <c r="Y189" s="20"/>
      <c r="Z189" s="20"/>
      <c r="AA189" s="55"/>
      <c r="AB189" s="55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1"/>
      <c r="AR189" s="21"/>
      <c r="AS189" s="21"/>
      <c r="AT189" s="21"/>
      <c r="AU189" s="21"/>
      <c r="AV189" s="21"/>
      <c r="AW189" s="22"/>
      <c r="AX189" s="99"/>
      <c r="AY189" s="20"/>
      <c r="AZ189" s="20"/>
      <c r="BA189" s="22"/>
      <c r="BC189" s="80"/>
      <c r="BD189" s="80"/>
      <c r="BE189" s="80"/>
      <c r="BF189" s="80"/>
      <c r="BG189" s="2" t="str">
        <f t="shared" si="13"/>
        <v/>
      </c>
      <c r="BH189" s="78">
        <f t="shared" si="12"/>
        <v>0</v>
      </c>
    </row>
    <row r="190" spans="2:60" x14ac:dyDescent="0.2">
      <c r="B190" s="14">
        <f t="shared" si="14"/>
        <v>182</v>
      </c>
      <c r="C190" s="15" t="str">
        <f>CONCATENATE('Data Sheet'!$B$8,'Data Sheet'!$G$2)</f>
        <v>" HWDP</v>
      </c>
      <c r="D190" s="95" t="str">
        <f t="shared" si="15"/>
        <v/>
      </c>
      <c r="E190" s="15" t="str">
        <f>IF('Sum HWDP'!$D$10="TH-Hill DS-1 Vol 3 CAT 2: Clean and Visual Ends only","N/A","OK")</f>
        <v>OK</v>
      </c>
      <c r="F190" s="15" t="str">
        <f>IF('Sum HWDP'!$D$10="TH-Hill DS-1 Vol 3 CAT 2: Clean and Visual Ends only","N/A","OK")</f>
        <v>OK</v>
      </c>
      <c r="G190" s="17"/>
      <c r="H190" s="17"/>
      <c r="I190" s="17" t="s">
        <v>51</v>
      </c>
      <c r="J190" s="17" t="str">
        <f t="shared" si="16"/>
        <v>OK</v>
      </c>
      <c r="K190" s="17" t="str">
        <f t="shared" si="16"/>
        <v>OK</v>
      </c>
      <c r="L190" s="17" t="str">
        <f>IF('Data Sheet'!$B$9="NC-50","N/A","OK")</f>
        <v>OK</v>
      </c>
      <c r="M190" s="17" t="str">
        <f>IF('Data Sheet'!$B$9="NC-50","N/A","OK")</f>
        <v>OK</v>
      </c>
      <c r="N190" s="23" t="str">
        <f>IF(BO190&lt;&gt;"",
    IF(INT('Data Sheet'!$A$19)=INT('Data Sheet'!$B$19),
        --(INT('Data Sheet'!$A$19) &amp; "." &amp; BO190),
        IF(AND((--(INT('Data Sheet'!$A$19) &amp; "." &amp; BO190)&gt;=--('Data Sheet'!$A$19)), (--(INT('Data Sheet'!$A$19) &amp; "." &amp; BO190)&lt;=--('Data Sheet'!$B$19))),
            --(INT('Data Sheet'!$A$19) &amp; "." &amp; BO190),
            --(INT('Data Sheet'!$B$19) &amp; "." &amp; BO190)
        )
    ),
    IF(BN190&lt;&gt;"",
        IF(INT('Data Sheet'!$A$19)=INT('Data Sheet'!$B$19),
            --(INT('Data Sheet'!$A$19) &amp; "." &amp; LEFT(BN190,3)),
            IF(AND((--(INT('Data Sheet'!$A$19) &amp; "." &amp; LEFT(BN190,3))&gt;=--('Data Sheet'!$A$19)), (--(INT('Data Sheet'!$A$19) &amp; "." &amp; LEFT(BN190,3))&lt;=--('Data Sheet'!$B$19))),
                --(INT('Data Sheet'!$A$19) &amp; "." &amp; LEFT(BN190,3)),
                --(INT('Data Sheet'!$B$19) &amp; "." &amp; LEFT(BN190,3))
            )
        ),
        "OK"
    )
)</f>
        <v>OK</v>
      </c>
      <c r="O190" s="23" t="str">
        <f>IF(BP190&lt;&gt;"",
    IF(INT('Data Sheet'!$A$19)=INT('Data Sheet'!$B$19),
        --(INT('Data Sheet'!$A$19) &amp; "." &amp; BP190),
        IF(AND((--(INT('Data Sheet'!$A$19) &amp; "." &amp; BP190)&gt;=--('Data Sheet'!$A$19)), (--(INT('Data Sheet'!$A$19) &amp; "." &amp; BP190)&lt;=--('Data Sheet'!$B$19))),
            --(INT('Data Sheet'!$A$19) &amp; "." &amp; BP190),
            --(INT('Data Sheet'!$B$19) &amp; "." &amp; BP190)
        )
    ),
    IF(BN190&lt;&gt;"",
        IF(INT('Data Sheet'!$A$19)=INT('Data Sheet'!$B$19),
            --(INT('Data Sheet'!$A$19) &amp; "." &amp; RIGHT(BN190,3)),
            IF(AND((--(INT('Data Sheet'!$A$19) &amp; "." &amp; RIGHT(BN190,3))&gt;=--('Data Sheet'!$A$19)), (--(INT('Data Sheet'!$A$19) &amp; "." &amp; RIGHT(BN190,3))&lt;=--('Data Sheet'!$B$19))),
                --(INT('Data Sheet'!$A$19) &amp; "." &amp; RIGHT(BN190,3)),
                --(INT('Data Sheet'!$B$19) &amp; "." &amp; RIGHT(BN190,3))
            )
        ),
        "OK"
    )
)</f>
        <v>OK</v>
      </c>
      <c r="P190" s="23" t="str">
        <f>IF(BR190&lt;&gt;"",
    IF(INT('Data Sheet'!$A$19)=INT('Data Sheet'!$B$15),
        --(INT('Data Sheet'!$A$15) &amp; "." &amp; BR190),
        IF(AND((--(INT('Data Sheet'!$A$15) &amp; "." &amp; BR190)&gt;=--('Data Sheet'!$A$15)), (--(INT('Data Sheet'!$A$15) &amp; "." &amp; BR190)&lt;=--('Data Sheet'!$B$15))),
            --(INT('Data Sheet'!$A$15) &amp; "." &amp; BR190),
            --(INT('Data Sheet'!$B$15) &amp; "." &amp; BR190)
        )
    ),
    IF(BQ190&lt;&gt;"",
        IF(INT('Data Sheet'!$A$15)=INT('Data Sheet'!$B$15),
            --(INT('Data Sheet'!$A$15) &amp; "." &amp; LEFT(BQ190,3)),
            IF(AND((--(INT('Data Sheet'!$A$15) &amp; "." &amp; LEFT(BQ190,3))&gt;=--('Data Sheet'!$A$15)), (--(INT('Data Sheet'!$A$15) &amp; "." &amp; LEFT(BQ190,3))&lt;=--('Data Sheet'!$B$15))),
                --(INT('Data Sheet'!$A$15) &amp; "." &amp; LEFT(BQ190,3)),
                --(INT('Data Sheet'!$B$15) &amp; "." &amp; LEFT(BQ190,3))
            )
        ),
        "OK"
    )
)</f>
        <v>OK</v>
      </c>
      <c r="Q190" s="23" t="str">
        <f>IF(BS190&lt;&gt;"",
    IF(INT('Data Sheet'!$A$19)=INT('Data Sheet'!$B$15),
        --(INT('Data Sheet'!$A$15) &amp; "." &amp; BS190),
        IF(AND((--(INT('Data Sheet'!$A$15) &amp; "." &amp; BS190)&gt;=--('Data Sheet'!$A$15)), (--(INT('Data Sheet'!$A$15) &amp; "." &amp; BS190)&lt;=--('Data Sheet'!$B$15))),
            --(INT('Data Sheet'!$A$15) &amp; "." &amp; BS190),
            --(INT('Data Sheet'!$B$15) &amp; "." &amp; BS190)
        )
    ),
    IF(BQ190&lt;&gt;"",
        IF(INT('Data Sheet'!$A$15)=INT('Data Sheet'!$B$15),
            --(INT('Data Sheet'!$A$15) &amp; "." &amp; RIGHT(BQ190,3)),
            IF(AND((--(INT('Data Sheet'!$A$15) &amp; "." &amp; RIGHT(BQ190,3))&gt;=--('Data Sheet'!$A$15)), (--(INT('Data Sheet'!$A$15) &amp; "." &amp; RIGHT(BQ190,3))&lt;=--('Data Sheet'!$B$15))),
                --(INT('Data Sheet'!$A$15) &amp; "." &amp; RIGHT(BQ190,3)),
                --(INT('Data Sheet'!$B$15) &amp; "." &amp; RIGHT(BQ190,3))
            )
        ),
        "OK"
    )
)</f>
        <v>OK</v>
      </c>
      <c r="R190" s="20"/>
      <c r="S190" s="20"/>
      <c r="T190" s="20"/>
      <c r="U190" s="20"/>
      <c r="V190" s="20"/>
      <c r="W190" s="20"/>
      <c r="X190" s="20"/>
      <c r="Y190" s="20"/>
      <c r="Z190" s="20"/>
      <c r="AA190" s="55"/>
      <c r="AB190" s="55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1"/>
      <c r="AR190" s="21"/>
      <c r="AS190" s="21"/>
      <c r="AT190" s="21"/>
      <c r="AU190" s="21"/>
      <c r="AV190" s="21"/>
      <c r="AW190" s="22"/>
      <c r="AX190" s="99"/>
      <c r="AY190" s="20"/>
      <c r="AZ190" s="20"/>
      <c r="BA190" s="22"/>
      <c r="BC190" s="80"/>
      <c r="BD190" s="80"/>
      <c r="BE190" s="80"/>
      <c r="BF190" s="80"/>
      <c r="BG190" s="2" t="str">
        <f t="shared" si="13"/>
        <v/>
      </c>
      <c r="BH190" s="78">
        <f t="shared" si="12"/>
        <v>0</v>
      </c>
    </row>
    <row r="191" spans="2:60" x14ac:dyDescent="0.2">
      <c r="B191" s="14">
        <f t="shared" si="14"/>
        <v>183</v>
      </c>
      <c r="C191" s="15" t="str">
        <f>CONCATENATE('Data Sheet'!$B$8,'Data Sheet'!$G$2)</f>
        <v>" HWDP</v>
      </c>
      <c r="D191" s="95" t="str">
        <f t="shared" si="15"/>
        <v/>
      </c>
      <c r="E191" s="15" t="str">
        <f>IF('Sum HWDP'!$D$10="TH-Hill DS-1 Vol 3 CAT 2: Clean and Visual Ends only","N/A","OK")</f>
        <v>OK</v>
      </c>
      <c r="F191" s="15" t="str">
        <f>IF('Sum HWDP'!$D$10="TH-Hill DS-1 Vol 3 CAT 2: Clean and Visual Ends only","N/A","OK")</f>
        <v>OK</v>
      </c>
      <c r="G191" s="17"/>
      <c r="H191" s="17"/>
      <c r="I191" s="17" t="s">
        <v>51</v>
      </c>
      <c r="J191" s="17" t="str">
        <f t="shared" si="16"/>
        <v>OK</v>
      </c>
      <c r="K191" s="17" t="str">
        <f t="shared" si="16"/>
        <v>OK</v>
      </c>
      <c r="L191" s="17" t="str">
        <f>IF('Data Sheet'!$B$9="NC-50","N/A","OK")</f>
        <v>OK</v>
      </c>
      <c r="M191" s="17" t="str">
        <f>IF('Data Sheet'!$B$9="NC-50","N/A","OK")</f>
        <v>OK</v>
      </c>
      <c r="N191" s="23" t="str">
        <f>IF(BO191&lt;&gt;"",
    IF(INT('Data Sheet'!$A$19)=INT('Data Sheet'!$B$19),
        --(INT('Data Sheet'!$A$19) &amp; "." &amp; BO191),
        IF(AND((--(INT('Data Sheet'!$A$19) &amp; "." &amp; BO191)&gt;=--('Data Sheet'!$A$19)), (--(INT('Data Sheet'!$A$19) &amp; "." &amp; BO191)&lt;=--('Data Sheet'!$B$19))),
            --(INT('Data Sheet'!$A$19) &amp; "." &amp; BO191),
            --(INT('Data Sheet'!$B$19) &amp; "." &amp; BO191)
        )
    ),
    IF(BN191&lt;&gt;"",
        IF(INT('Data Sheet'!$A$19)=INT('Data Sheet'!$B$19),
            --(INT('Data Sheet'!$A$19) &amp; "." &amp; LEFT(BN191,3)),
            IF(AND((--(INT('Data Sheet'!$A$19) &amp; "." &amp; LEFT(BN191,3))&gt;=--('Data Sheet'!$A$19)), (--(INT('Data Sheet'!$A$19) &amp; "." &amp; LEFT(BN191,3))&lt;=--('Data Sheet'!$B$19))),
                --(INT('Data Sheet'!$A$19) &amp; "." &amp; LEFT(BN191,3)),
                --(INT('Data Sheet'!$B$19) &amp; "." &amp; LEFT(BN191,3))
            )
        ),
        "OK"
    )
)</f>
        <v>OK</v>
      </c>
      <c r="O191" s="23" t="str">
        <f>IF(BP191&lt;&gt;"",
    IF(INT('Data Sheet'!$A$19)=INT('Data Sheet'!$B$19),
        --(INT('Data Sheet'!$A$19) &amp; "." &amp; BP191),
        IF(AND((--(INT('Data Sheet'!$A$19) &amp; "." &amp; BP191)&gt;=--('Data Sheet'!$A$19)), (--(INT('Data Sheet'!$A$19) &amp; "." &amp; BP191)&lt;=--('Data Sheet'!$B$19))),
            --(INT('Data Sheet'!$A$19) &amp; "." &amp; BP191),
            --(INT('Data Sheet'!$B$19) &amp; "." &amp; BP191)
        )
    ),
    IF(BN191&lt;&gt;"",
        IF(INT('Data Sheet'!$A$19)=INT('Data Sheet'!$B$19),
            --(INT('Data Sheet'!$A$19) &amp; "." &amp; RIGHT(BN191,3)),
            IF(AND((--(INT('Data Sheet'!$A$19) &amp; "." &amp; RIGHT(BN191,3))&gt;=--('Data Sheet'!$A$19)), (--(INT('Data Sheet'!$A$19) &amp; "." &amp; RIGHT(BN191,3))&lt;=--('Data Sheet'!$B$19))),
                --(INT('Data Sheet'!$A$19) &amp; "." &amp; RIGHT(BN191,3)),
                --(INT('Data Sheet'!$B$19) &amp; "." &amp; RIGHT(BN191,3))
            )
        ),
        "OK"
    )
)</f>
        <v>OK</v>
      </c>
      <c r="P191" s="23" t="str">
        <f>IF(BR191&lt;&gt;"",
    IF(INT('Data Sheet'!$A$19)=INT('Data Sheet'!$B$15),
        --(INT('Data Sheet'!$A$15) &amp; "." &amp; BR191),
        IF(AND((--(INT('Data Sheet'!$A$15) &amp; "." &amp; BR191)&gt;=--('Data Sheet'!$A$15)), (--(INT('Data Sheet'!$A$15) &amp; "." &amp; BR191)&lt;=--('Data Sheet'!$B$15))),
            --(INT('Data Sheet'!$A$15) &amp; "." &amp; BR191),
            --(INT('Data Sheet'!$B$15) &amp; "." &amp; BR191)
        )
    ),
    IF(BQ191&lt;&gt;"",
        IF(INT('Data Sheet'!$A$15)=INT('Data Sheet'!$B$15),
            --(INT('Data Sheet'!$A$15) &amp; "." &amp; LEFT(BQ191,3)),
            IF(AND((--(INT('Data Sheet'!$A$15) &amp; "." &amp; LEFT(BQ191,3))&gt;=--('Data Sheet'!$A$15)), (--(INT('Data Sheet'!$A$15) &amp; "." &amp; LEFT(BQ191,3))&lt;=--('Data Sheet'!$B$15))),
                --(INT('Data Sheet'!$A$15) &amp; "." &amp; LEFT(BQ191,3)),
                --(INT('Data Sheet'!$B$15) &amp; "." &amp; LEFT(BQ191,3))
            )
        ),
        "OK"
    )
)</f>
        <v>OK</v>
      </c>
      <c r="Q191" s="23" t="str">
        <f>IF(BS191&lt;&gt;"",
    IF(INT('Data Sheet'!$A$19)=INT('Data Sheet'!$B$15),
        --(INT('Data Sheet'!$A$15) &amp; "." &amp; BS191),
        IF(AND((--(INT('Data Sheet'!$A$15) &amp; "." &amp; BS191)&gt;=--('Data Sheet'!$A$15)), (--(INT('Data Sheet'!$A$15) &amp; "." &amp; BS191)&lt;=--('Data Sheet'!$B$15))),
            --(INT('Data Sheet'!$A$15) &amp; "." &amp; BS191),
            --(INT('Data Sheet'!$B$15) &amp; "." &amp; BS191)
        )
    ),
    IF(BQ191&lt;&gt;"",
        IF(INT('Data Sheet'!$A$15)=INT('Data Sheet'!$B$15),
            --(INT('Data Sheet'!$A$15) &amp; "." &amp; RIGHT(BQ191,3)),
            IF(AND((--(INT('Data Sheet'!$A$15) &amp; "." &amp; RIGHT(BQ191,3))&gt;=--('Data Sheet'!$A$15)), (--(INT('Data Sheet'!$A$15) &amp; "." &amp; RIGHT(BQ191,3))&lt;=--('Data Sheet'!$B$15))),
                --(INT('Data Sheet'!$A$15) &amp; "." &amp; RIGHT(BQ191,3)),
                --(INT('Data Sheet'!$B$15) &amp; "." &amp; RIGHT(BQ191,3))
            )
        ),
        "OK"
    )
)</f>
        <v>OK</v>
      </c>
      <c r="R191" s="20"/>
      <c r="S191" s="20"/>
      <c r="T191" s="20"/>
      <c r="U191" s="20"/>
      <c r="V191" s="20"/>
      <c r="W191" s="20"/>
      <c r="X191" s="20"/>
      <c r="Y191" s="20"/>
      <c r="Z191" s="20"/>
      <c r="AA191" s="55"/>
      <c r="AB191" s="55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1"/>
      <c r="AR191" s="21"/>
      <c r="AS191" s="21"/>
      <c r="AT191" s="21"/>
      <c r="AU191" s="21"/>
      <c r="AV191" s="21"/>
      <c r="AW191" s="22"/>
      <c r="AX191" s="99"/>
      <c r="AY191" s="20"/>
      <c r="AZ191" s="20"/>
      <c r="BA191" s="22"/>
      <c r="BC191" s="80"/>
      <c r="BD191" s="80"/>
      <c r="BE191" s="80"/>
      <c r="BF191" s="80"/>
      <c r="BG191" s="2" t="str">
        <f t="shared" si="13"/>
        <v/>
      </c>
      <c r="BH191" s="78">
        <f t="shared" si="12"/>
        <v>0</v>
      </c>
    </row>
    <row r="192" spans="2:60" x14ac:dyDescent="0.2">
      <c r="B192" s="14">
        <f t="shared" si="14"/>
        <v>184</v>
      </c>
      <c r="C192" s="15" t="str">
        <f>CONCATENATE('Data Sheet'!$B$8,'Data Sheet'!$G$2)</f>
        <v>" HWDP</v>
      </c>
      <c r="D192" s="95" t="str">
        <f t="shared" si="15"/>
        <v/>
      </c>
      <c r="E192" s="15" t="str">
        <f>IF('Sum HWDP'!$D$10="TH-Hill DS-1 Vol 3 CAT 2: Clean and Visual Ends only","N/A","OK")</f>
        <v>OK</v>
      </c>
      <c r="F192" s="15" t="str">
        <f>IF('Sum HWDP'!$D$10="TH-Hill DS-1 Vol 3 CAT 2: Clean and Visual Ends only","N/A","OK")</f>
        <v>OK</v>
      </c>
      <c r="G192" s="17"/>
      <c r="H192" s="17"/>
      <c r="I192" s="17" t="s">
        <v>51</v>
      </c>
      <c r="J192" s="17" t="str">
        <f t="shared" si="16"/>
        <v>OK</v>
      </c>
      <c r="K192" s="17" t="str">
        <f t="shared" si="16"/>
        <v>OK</v>
      </c>
      <c r="L192" s="17" t="str">
        <f>IF('Data Sheet'!$B$9="NC-50","N/A","OK")</f>
        <v>OK</v>
      </c>
      <c r="M192" s="17" t="str">
        <f>IF('Data Sheet'!$B$9="NC-50","N/A","OK")</f>
        <v>OK</v>
      </c>
      <c r="N192" s="23" t="str">
        <f>IF(BO192&lt;&gt;"",
    IF(INT('Data Sheet'!$A$19)=INT('Data Sheet'!$B$19),
        --(INT('Data Sheet'!$A$19) &amp; "." &amp; BO192),
        IF(AND((--(INT('Data Sheet'!$A$19) &amp; "." &amp; BO192)&gt;=--('Data Sheet'!$A$19)), (--(INT('Data Sheet'!$A$19) &amp; "." &amp; BO192)&lt;=--('Data Sheet'!$B$19))),
            --(INT('Data Sheet'!$A$19) &amp; "." &amp; BO192),
            --(INT('Data Sheet'!$B$19) &amp; "." &amp; BO192)
        )
    ),
    IF(BN192&lt;&gt;"",
        IF(INT('Data Sheet'!$A$19)=INT('Data Sheet'!$B$19),
            --(INT('Data Sheet'!$A$19) &amp; "." &amp; LEFT(BN192,3)),
            IF(AND((--(INT('Data Sheet'!$A$19) &amp; "." &amp; LEFT(BN192,3))&gt;=--('Data Sheet'!$A$19)), (--(INT('Data Sheet'!$A$19) &amp; "." &amp; LEFT(BN192,3))&lt;=--('Data Sheet'!$B$19))),
                --(INT('Data Sheet'!$A$19) &amp; "." &amp; LEFT(BN192,3)),
                --(INT('Data Sheet'!$B$19) &amp; "." &amp; LEFT(BN192,3))
            )
        ),
        "OK"
    )
)</f>
        <v>OK</v>
      </c>
      <c r="O192" s="23" t="str">
        <f>IF(BP192&lt;&gt;"",
    IF(INT('Data Sheet'!$A$19)=INT('Data Sheet'!$B$19),
        --(INT('Data Sheet'!$A$19) &amp; "." &amp; BP192),
        IF(AND((--(INT('Data Sheet'!$A$19) &amp; "." &amp; BP192)&gt;=--('Data Sheet'!$A$19)), (--(INT('Data Sheet'!$A$19) &amp; "." &amp; BP192)&lt;=--('Data Sheet'!$B$19))),
            --(INT('Data Sheet'!$A$19) &amp; "." &amp; BP192),
            --(INT('Data Sheet'!$B$19) &amp; "." &amp; BP192)
        )
    ),
    IF(BN192&lt;&gt;"",
        IF(INT('Data Sheet'!$A$19)=INT('Data Sheet'!$B$19),
            --(INT('Data Sheet'!$A$19) &amp; "." &amp; RIGHT(BN192,3)),
            IF(AND((--(INT('Data Sheet'!$A$19) &amp; "." &amp; RIGHT(BN192,3))&gt;=--('Data Sheet'!$A$19)), (--(INT('Data Sheet'!$A$19) &amp; "." &amp; RIGHT(BN192,3))&lt;=--('Data Sheet'!$B$19))),
                --(INT('Data Sheet'!$A$19) &amp; "." &amp; RIGHT(BN192,3)),
                --(INT('Data Sheet'!$B$19) &amp; "." &amp; RIGHT(BN192,3))
            )
        ),
        "OK"
    )
)</f>
        <v>OK</v>
      </c>
      <c r="P192" s="23" t="str">
        <f>IF(BR192&lt;&gt;"",
    IF(INT('Data Sheet'!$A$19)=INT('Data Sheet'!$B$15),
        --(INT('Data Sheet'!$A$15) &amp; "." &amp; BR192),
        IF(AND((--(INT('Data Sheet'!$A$15) &amp; "." &amp; BR192)&gt;=--('Data Sheet'!$A$15)), (--(INT('Data Sheet'!$A$15) &amp; "." &amp; BR192)&lt;=--('Data Sheet'!$B$15))),
            --(INT('Data Sheet'!$A$15) &amp; "." &amp; BR192),
            --(INT('Data Sheet'!$B$15) &amp; "." &amp; BR192)
        )
    ),
    IF(BQ192&lt;&gt;"",
        IF(INT('Data Sheet'!$A$15)=INT('Data Sheet'!$B$15),
            --(INT('Data Sheet'!$A$15) &amp; "." &amp; LEFT(BQ192,3)),
            IF(AND((--(INT('Data Sheet'!$A$15) &amp; "." &amp; LEFT(BQ192,3))&gt;=--('Data Sheet'!$A$15)), (--(INT('Data Sheet'!$A$15) &amp; "." &amp; LEFT(BQ192,3))&lt;=--('Data Sheet'!$B$15))),
                --(INT('Data Sheet'!$A$15) &amp; "." &amp; LEFT(BQ192,3)),
                --(INT('Data Sheet'!$B$15) &amp; "." &amp; LEFT(BQ192,3))
            )
        ),
        "OK"
    )
)</f>
        <v>OK</v>
      </c>
      <c r="Q192" s="23" t="str">
        <f>IF(BS192&lt;&gt;"",
    IF(INT('Data Sheet'!$A$19)=INT('Data Sheet'!$B$15),
        --(INT('Data Sheet'!$A$15) &amp; "." &amp; BS192),
        IF(AND((--(INT('Data Sheet'!$A$15) &amp; "." &amp; BS192)&gt;=--('Data Sheet'!$A$15)), (--(INT('Data Sheet'!$A$15) &amp; "." &amp; BS192)&lt;=--('Data Sheet'!$B$15))),
            --(INT('Data Sheet'!$A$15) &amp; "." &amp; BS192),
            --(INT('Data Sheet'!$B$15) &amp; "." &amp; BS192)
        )
    ),
    IF(BQ192&lt;&gt;"",
        IF(INT('Data Sheet'!$A$15)=INT('Data Sheet'!$B$15),
            --(INT('Data Sheet'!$A$15) &amp; "." &amp; RIGHT(BQ192,3)),
            IF(AND((--(INT('Data Sheet'!$A$15) &amp; "." &amp; RIGHT(BQ192,3))&gt;=--('Data Sheet'!$A$15)), (--(INT('Data Sheet'!$A$15) &amp; "." &amp; RIGHT(BQ192,3))&lt;=--('Data Sheet'!$B$15))),
                --(INT('Data Sheet'!$A$15) &amp; "." &amp; RIGHT(BQ192,3)),
                --(INT('Data Sheet'!$B$15) &amp; "." &amp; RIGHT(BQ192,3))
            )
        ),
        "OK"
    )
)</f>
        <v>OK</v>
      </c>
      <c r="R192" s="20"/>
      <c r="S192" s="20"/>
      <c r="T192" s="20"/>
      <c r="U192" s="20"/>
      <c r="V192" s="20"/>
      <c r="W192" s="20"/>
      <c r="X192" s="20"/>
      <c r="Y192" s="20"/>
      <c r="Z192" s="20"/>
      <c r="AA192" s="55"/>
      <c r="AB192" s="55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1"/>
      <c r="AR192" s="21"/>
      <c r="AS192" s="21"/>
      <c r="AT192" s="21"/>
      <c r="AU192" s="21"/>
      <c r="AV192" s="21"/>
      <c r="AW192" s="22"/>
      <c r="AX192" s="99"/>
      <c r="AY192" s="20"/>
      <c r="AZ192" s="20"/>
      <c r="BA192" s="22"/>
      <c r="BC192" s="80"/>
      <c r="BD192" s="80"/>
      <c r="BE192" s="80"/>
      <c r="BF192" s="80"/>
      <c r="BG192" s="2" t="str">
        <f t="shared" si="13"/>
        <v/>
      </c>
      <c r="BH192" s="78">
        <f t="shared" si="12"/>
        <v>0</v>
      </c>
    </row>
    <row r="193" spans="2:60" x14ac:dyDescent="0.2">
      <c r="B193" s="14">
        <f t="shared" si="14"/>
        <v>185</v>
      </c>
      <c r="C193" s="15" t="str">
        <f>CONCATENATE('Data Sheet'!$B$8,'Data Sheet'!$G$2)</f>
        <v>" HWDP</v>
      </c>
      <c r="D193" s="95" t="str">
        <f t="shared" si="15"/>
        <v/>
      </c>
      <c r="E193" s="15" t="str">
        <f>IF('Sum HWDP'!$D$10="TH-Hill DS-1 Vol 3 CAT 2: Clean and Visual Ends only","N/A","OK")</f>
        <v>OK</v>
      </c>
      <c r="F193" s="15" t="str">
        <f>IF('Sum HWDP'!$D$10="TH-Hill DS-1 Vol 3 CAT 2: Clean and Visual Ends only","N/A","OK")</f>
        <v>OK</v>
      </c>
      <c r="G193" s="17"/>
      <c r="H193" s="17"/>
      <c r="I193" s="17" t="s">
        <v>51</v>
      </c>
      <c r="J193" s="17" t="str">
        <f t="shared" si="16"/>
        <v>OK</v>
      </c>
      <c r="K193" s="17" t="str">
        <f t="shared" si="16"/>
        <v>OK</v>
      </c>
      <c r="L193" s="17" t="str">
        <f>IF('Data Sheet'!$B$9="NC-50","N/A","OK")</f>
        <v>OK</v>
      </c>
      <c r="M193" s="17" t="str">
        <f>IF('Data Sheet'!$B$9="NC-50","N/A","OK")</f>
        <v>OK</v>
      </c>
      <c r="N193" s="23" t="str">
        <f>IF(BO193&lt;&gt;"",
    IF(INT('Data Sheet'!$A$19)=INT('Data Sheet'!$B$19),
        --(INT('Data Sheet'!$A$19) &amp; "." &amp; BO193),
        IF(AND((--(INT('Data Sheet'!$A$19) &amp; "." &amp; BO193)&gt;=--('Data Sheet'!$A$19)), (--(INT('Data Sheet'!$A$19) &amp; "." &amp; BO193)&lt;=--('Data Sheet'!$B$19))),
            --(INT('Data Sheet'!$A$19) &amp; "." &amp; BO193),
            --(INT('Data Sheet'!$B$19) &amp; "." &amp; BO193)
        )
    ),
    IF(BN193&lt;&gt;"",
        IF(INT('Data Sheet'!$A$19)=INT('Data Sheet'!$B$19),
            --(INT('Data Sheet'!$A$19) &amp; "." &amp; LEFT(BN193,3)),
            IF(AND((--(INT('Data Sheet'!$A$19) &amp; "." &amp; LEFT(BN193,3))&gt;=--('Data Sheet'!$A$19)), (--(INT('Data Sheet'!$A$19) &amp; "." &amp; LEFT(BN193,3))&lt;=--('Data Sheet'!$B$19))),
                --(INT('Data Sheet'!$A$19) &amp; "." &amp; LEFT(BN193,3)),
                --(INT('Data Sheet'!$B$19) &amp; "." &amp; LEFT(BN193,3))
            )
        ),
        "OK"
    )
)</f>
        <v>OK</v>
      </c>
      <c r="O193" s="23" t="str">
        <f>IF(BP193&lt;&gt;"",
    IF(INT('Data Sheet'!$A$19)=INT('Data Sheet'!$B$19),
        --(INT('Data Sheet'!$A$19) &amp; "." &amp; BP193),
        IF(AND((--(INT('Data Sheet'!$A$19) &amp; "." &amp; BP193)&gt;=--('Data Sheet'!$A$19)), (--(INT('Data Sheet'!$A$19) &amp; "." &amp; BP193)&lt;=--('Data Sheet'!$B$19))),
            --(INT('Data Sheet'!$A$19) &amp; "." &amp; BP193),
            --(INT('Data Sheet'!$B$19) &amp; "." &amp; BP193)
        )
    ),
    IF(BN193&lt;&gt;"",
        IF(INT('Data Sheet'!$A$19)=INT('Data Sheet'!$B$19),
            --(INT('Data Sheet'!$A$19) &amp; "." &amp; RIGHT(BN193,3)),
            IF(AND((--(INT('Data Sheet'!$A$19) &amp; "." &amp; RIGHT(BN193,3))&gt;=--('Data Sheet'!$A$19)), (--(INT('Data Sheet'!$A$19) &amp; "." &amp; RIGHT(BN193,3))&lt;=--('Data Sheet'!$B$19))),
                --(INT('Data Sheet'!$A$19) &amp; "." &amp; RIGHT(BN193,3)),
                --(INT('Data Sheet'!$B$19) &amp; "." &amp; RIGHT(BN193,3))
            )
        ),
        "OK"
    )
)</f>
        <v>OK</v>
      </c>
      <c r="P193" s="23" t="str">
        <f>IF(BR193&lt;&gt;"",
    IF(INT('Data Sheet'!$A$19)=INT('Data Sheet'!$B$15),
        --(INT('Data Sheet'!$A$15) &amp; "." &amp; BR193),
        IF(AND((--(INT('Data Sheet'!$A$15) &amp; "." &amp; BR193)&gt;=--('Data Sheet'!$A$15)), (--(INT('Data Sheet'!$A$15) &amp; "." &amp; BR193)&lt;=--('Data Sheet'!$B$15))),
            --(INT('Data Sheet'!$A$15) &amp; "." &amp; BR193),
            --(INT('Data Sheet'!$B$15) &amp; "." &amp; BR193)
        )
    ),
    IF(BQ193&lt;&gt;"",
        IF(INT('Data Sheet'!$A$15)=INT('Data Sheet'!$B$15),
            --(INT('Data Sheet'!$A$15) &amp; "." &amp; LEFT(BQ193,3)),
            IF(AND((--(INT('Data Sheet'!$A$15) &amp; "." &amp; LEFT(BQ193,3))&gt;=--('Data Sheet'!$A$15)), (--(INT('Data Sheet'!$A$15) &amp; "." &amp; LEFT(BQ193,3))&lt;=--('Data Sheet'!$B$15))),
                --(INT('Data Sheet'!$A$15) &amp; "." &amp; LEFT(BQ193,3)),
                --(INT('Data Sheet'!$B$15) &amp; "." &amp; LEFT(BQ193,3))
            )
        ),
        "OK"
    )
)</f>
        <v>OK</v>
      </c>
      <c r="Q193" s="23" t="str">
        <f>IF(BS193&lt;&gt;"",
    IF(INT('Data Sheet'!$A$19)=INT('Data Sheet'!$B$15),
        --(INT('Data Sheet'!$A$15) &amp; "." &amp; BS193),
        IF(AND((--(INT('Data Sheet'!$A$15) &amp; "." &amp; BS193)&gt;=--('Data Sheet'!$A$15)), (--(INT('Data Sheet'!$A$15) &amp; "." &amp; BS193)&lt;=--('Data Sheet'!$B$15))),
            --(INT('Data Sheet'!$A$15) &amp; "." &amp; BS193),
            --(INT('Data Sheet'!$B$15) &amp; "." &amp; BS193)
        )
    ),
    IF(BQ193&lt;&gt;"",
        IF(INT('Data Sheet'!$A$15)=INT('Data Sheet'!$B$15),
            --(INT('Data Sheet'!$A$15) &amp; "." &amp; RIGHT(BQ193,3)),
            IF(AND((--(INT('Data Sheet'!$A$15) &amp; "." &amp; RIGHT(BQ193,3))&gt;=--('Data Sheet'!$A$15)), (--(INT('Data Sheet'!$A$15) &amp; "." &amp; RIGHT(BQ193,3))&lt;=--('Data Sheet'!$B$15))),
                --(INT('Data Sheet'!$A$15) &amp; "." &amp; RIGHT(BQ193,3)),
                --(INT('Data Sheet'!$B$15) &amp; "." &amp; RIGHT(BQ193,3))
            )
        ),
        "OK"
    )
)</f>
        <v>OK</v>
      </c>
      <c r="R193" s="20"/>
      <c r="S193" s="20"/>
      <c r="T193" s="20"/>
      <c r="U193" s="20"/>
      <c r="V193" s="20"/>
      <c r="W193" s="20"/>
      <c r="X193" s="20"/>
      <c r="Y193" s="20"/>
      <c r="Z193" s="20"/>
      <c r="AA193" s="55"/>
      <c r="AB193" s="55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1"/>
      <c r="AR193" s="21"/>
      <c r="AS193" s="21"/>
      <c r="AT193" s="21"/>
      <c r="AU193" s="21"/>
      <c r="AV193" s="21"/>
      <c r="AW193" s="22"/>
      <c r="AX193" s="99"/>
      <c r="AY193" s="20"/>
      <c r="AZ193" s="20"/>
      <c r="BA193" s="22"/>
      <c r="BC193" s="80"/>
      <c r="BD193" s="80"/>
      <c r="BE193" s="80"/>
      <c r="BF193" s="80"/>
      <c r="BG193" s="2" t="str">
        <f t="shared" si="13"/>
        <v/>
      </c>
      <c r="BH193" s="78">
        <f t="shared" si="12"/>
        <v>0</v>
      </c>
    </row>
    <row r="194" spans="2:60" x14ac:dyDescent="0.2">
      <c r="B194" s="14">
        <f t="shared" si="14"/>
        <v>186</v>
      </c>
      <c r="C194" s="15" t="str">
        <f>CONCATENATE('Data Sheet'!$B$8,'Data Sheet'!$G$2)</f>
        <v>" HWDP</v>
      </c>
      <c r="D194" s="95" t="str">
        <f t="shared" si="15"/>
        <v/>
      </c>
      <c r="E194" s="15" t="str">
        <f>IF('Sum HWDP'!$D$10="TH-Hill DS-1 Vol 3 CAT 2: Clean and Visual Ends only","N/A","OK")</f>
        <v>OK</v>
      </c>
      <c r="F194" s="15" t="str">
        <f>IF('Sum HWDP'!$D$10="TH-Hill DS-1 Vol 3 CAT 2: Clean and Visual Ends only","N/A","OK")</f>
        <v>OK</v>
      </c>
      <c r="G194" s="17"/>
      <c r="H194" s="17"/>
      <c r="I194" s="17" t="s">
        <v>51</v>
      </c>
      <c r="J194" s="17" t="str">
        <f t="shared" si="16"/>
        <v>OK</v>
      </c>
      <c r="K194" s="17" t="str">
        <f t="shared" si="16"/>
        <v>OK</v>
      </c>
      <c r="L194" s="17" t="str">
        <f>IF('Data Sheet'!$B$9="NC-50","N/A","OK")</f>
        <v>OK</v>
      </c>
      <c r="M194" s="17" t="str">
        <f>IF('Data Sheet'!$B$9="NC-50","N/A","OK")</f>
        <v>OK</v>
      </c>
      <c r="N194" s="23" t="str">
        <f>IF(BO194&lt;&gt;"",
    IF(INT('Data Sheet'!$A$19)=INT('Data Sheet'!$B$19),
        --(INT('Data Sheet'!$A$19) &amp; "." &amp; BO194),
        IF(AND((--(INT('Data Sheet'!$A$19) &amp; "." &amp; BO194)&gt;=--('Data Sheet'!$A$19)), (--(INT('Data Sheet'!$A$19) &amp; "." &amp; BO194)&lt;=--('Data Sheet'!$B$19))),
            --(INT('Data Sheet'!$A$19) &amp; "." &amp; BO194),
            --(INT('Data Sheet'!$B$19) &amp; "." &amp; BO194)
        )
    ),
    IF(BN194&lt;&gt;"",
        IF(INT('Data Sheet'!$A$19)=INT('Data Sheet'!$B$19),
            --(INT('Data Sheet'!$A$19) &amp; "." &amp; LEFT(BN194,3)),
            IF(AND((--(INT('Data Sheet'!$A$19) &amp; "." &amp; LEFT(BN194,3))&gt;=--('Data Sheet'!$A$19)), (--(INT('Data Sheet'!$A$19) &amp; "." &amp; LEFT(BN194,3))&lt;=--('Data Sheet'!$B$19))),
                --(INT('Data Sheet'!$A$19) &amp; "." &amp; LEFT(BN194,3)),
                --(INT('Data Sheet'!$B$19) &amp; "." &amp; LEFT(BN194,3))
            )
        ),
        "OK"
    )
)</f>
        <v>OK</v>
      </c>
      <c r="O194" s="23" t="str">
        <f>IF(BP194&lt;&gt;"",
    IF(INT('Data Sheet'!$A$19)=INT('Data Sheet'!$B$19),
        --(INT('Data Sheet'!$A$19) &amp; "." &amp; BP194),
        IF(AND((--(INT('Data Sheet'!$A$19) &amp; "." &amp; BP194)&gt;=--('Data Sheet'!$A$19)), (--(INT('Data Sheet'!$A$19) &amp; "." &amp; BP194)&lt;=--('Data Sheet'!$B$19))),
            --(INT('Data Sheet'!$A$19) &amp; "." &amp; BP194),
            --(INT('Data Sheet'!$B$19) &amp; "." &amp; BP194)
        )
    ),
    IF(BN194&lt;&gt;"",
        IF(INT('Data Sheet'!$A$19)=INT('Data Sheet'!$B$19),
            --(INT('Data Sheet'!$A$19) &amp; "." &amp; RIGHT(BN194,3)),
            IF(AND((--(INT('Data Sheet'!$A$19) &amp; "." &amp; RIGHT(BN194,3))&gt;=--('Data Sheet'!$A$19)), (--(INT('Data Sheet'!$A$19) &amp; "." &amp; RIGHT(BN194,3))&lt;=--('Data Sheet'!$B$19))),
                --(INT('Data Sheet'!$A$19) &amp; "." &amp; RIGHT(BN194,3)),
                --(INT('Data Sheet'!$B$19) &amp; "." &amp; RIGHT(BN194,3))
            )
        ),
        "OK"
    )
)</f>
        <v>OK</v>
      </c>
      <c r="P194" s="23" t="str">
        <f>IF(BR194&lt;&gt;"",
    IF(INT('Data Sheet'!$A$19)=INT('Data Sheet'!$B$15),
        --(INT('Data Sheet'!$A$15) &amp; "." &amp; BR194),
        IF(AND((--(INT('Data Sheet'!$A$15) &amp; "." &amp; BR194)&gt;=--('Data Sheet'!$A$15)), (--(INT('Data Sheet'!$A$15) &amp; "." &amp; BR194)&lt;=--('Data Sheet'!$B$15))),
            --(INT('Data Sheet'!$A$15) &amp; "." &amp; BR194),
            --(INT('Data Sheet'!$B$15) &amp; "." &amp; BR194)
        )
    ),
    IF(BQ194&lt;&gt;"",
        IF(INT('Data Sheet'!$A$15)=INT('Data Sheet'!$B$15),
            --(INT('Data Sheet'!$A$15) &amp; "." &amp; LEFT(BQ194,3)),
            IF(AND((--(INT('Data Sheet'!$A$15) &amp; "." &amp; LEFT(BQ194,3))&gt;=--('Data Sheet'!$A$15)), (--(INT('Data Sheet'!$A$15) &amp; "." &amp; LEFT(BQ194,3))&lt;=--('Data Sheet'!$B$15))),
                --(INT('Data Sheet'!$A$15) &amp; "." &amp; LEFT(BQ194,3)),
                --(INT('Data Sheet'!$B$15) &amp; "." &amp; LEFT(BQ194,3))
            )
        ),
        "OK"
    )
)</f>
        <v>OK</v>
      </c>
      <c r="Q194" s="23" t="str">
        <f>IF(BS194&lt;&gt;"",
    IF(INT('Data Sheet'!$A$19)=INT('Data Sheet'!$B$15),
        --(INT('Data Sheet'!$A$15) &amp; "." &amp; BS194),
        IF(AND((--(INT('Data Sheet'!$A$15) &amp; "." &amp; BS194)&gt;=--('Data Sheet'!$A$15)), (--(INT('Data Sheet'!$A$15) &amp; "." &amp; BS194)&lt;=--('Data Sheet'!$B$15))),
            --(INT('Data Sheet'!$A$15) &amp; "." &amp; BS194),
            --(INT('Data Sheet'!$B$15) &amp; "." &amp; BS194)
        )
    ),
    IF(BQ194&lt;&gt;"",
        IF(INT('Data Sheet'!$A$15)=INT('Data Sheet'!$B$15),
            --(INT('Data Sheet'!$A$15) &amp; "." &amp; RIGHT(BQ194,3)),
            IF(AND((--(INT('Data Sheet'!$A$15) &amp; "." &amp; RIGHT(BQ194,3))&gt;=--('Data Sheet'!$A$15)), (--(INT('Data Sheet'!$A$15) &amp; "." &amp; RIGHT(BQ194,3))&lt;=--('Data Sheet'!$B$15))),
                --(INT('Data Sheet'!$A$15) &amp; "." &amp; RIGHT(BQ194,3)),
                --(INT('Data Sheet'!$B$15) &amp; "." &amp; RIGHT(BQ194,3))
            )
        ),
        "OK"
    )
)</f>
        <v>OK</v>
      </c>
      <c r="R194" s="20"/>
      <c r="S194" s="20"/>
      <c r="T194" s="20"/>
      <c r="U194" s="20"/>
      <c r="V194" s="20"/>
      <c r="W194" s="20"/>
      <c r="X194" s="20"/>
      <c r="Y194" s="20"/>
      <c r="Z194" s="20"/>
      <c r="AA194" s="55"/>
      <c r="AB194" s="55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1"/>
      <c r="AR194" s="21"/>
      <c r="AS194" s="21"/>
      <c r="AT194" s="21"/>
      <c r="AU194" s="21"/>
      <c r="AV194" s="21"/>
      <c r="AW194" s="22"/>
      <c r="AX194" s="99"/>
      <c r="AY194" s="20"/>
      <c r="AZ194" s="20"/>
      <c r="BA194" s="22"/>
      <c r="BC194" s="80"/>
      <c r="BD194" s="80"/>
      <c r="BE194" s="80"/>
      <c r="BF194" s="80"/>
      <c r="BG194" s="2" t="str">
        <f t="shared" si="13"/>
        <v/>
      </c>
      <c r="BH194" s="78">
        <f t="shared" si="12"/>
        <v>0</v>
      </c>
    </row>
    <row r="195" spans="2:60" x14ac:dyDescent="0.2">
      <c r="B195" s="14">
        <f t="shared" si="14"/>
        <v>187</v>
      </c>
      <c r="C195" s="15" t="str">
        <f>CONCATENATE('Data Sheet'!$B$8,'Data Sheet'!$G$2)</f>
        <v>" HWDP</v>
      </c>
      <c r="D195" s="95" t="str">
        <f t="shared" si="15"/>
        <v/>
      </c>
      <c r="E195" s="15" t="str">
        <f>IF('Sum HWDP'!$D$10="TH-Hill DS-1 Vol 3 CAT 2: Clean and Visual Ends only","N/A","OK")</f>
        <v>OK</v>
      </c>
      <c r="F195" s="15" t="str">
        <f>IF('Sum HWDP'!$D$10="TH-Hill DS-1 Vol 3 CAT 2: Clean and Visual Ends only","N/A","OK")</f>
        <v>OK</v>
      </c>
      <c r="G195" s="17"/>
      <c r="H195" s="17"/>
      <c r="I195" s="17" t="s">
        <v>51</v>
      </c>
      <c r="J195" s="17" t="str">
        <f t="shared" si="16"/>
        <v>OK</v>
      </c>
      <c r="K195" s="17" t="str">
        <f t="shared" si="16"/>
        <v>OK</v>
      </c>
      <c r="L195" s="17" t="str">
        <f>IF('Data Sheet'!$B$9="NC-50","N/A","OK")</f>
        <v>OK</v>
      </c>
      <c r="M195" s="17" t="str">
        <f>IF('Data Sheet'!$B$9="NC-50","N/A","OK")</f>
        <v>OK</v>
      </c>
      <c r="N195" s="23" t="str">
        <f>IF(BO195&lt;&gt;"",
    IF(INT('Data Sheet'!$A$19)=INT('Data Sheet'!$B$19),
        --(INT('Data Sheet'!$A$19) &amp; "." &amp; BO195),
        IF(AND((--(INT('Data Sheet'!$A$19) &amp; "." &amp; BO195)&gt;=--('Data Sheet'!$A$19)), (--(INT('Data Sheet'!$A$19) &amp; "." &amp; BO195)&lt;=--('Data Sheet'!$B$19))),
            --(INT('Data Sheet'!$A$19) &amp; "." &amp; BO195),
            --(INT('Data Sheet'!$B$19) &amp; "." &amp; BO195)
        )
    ),
    IF(BN195&lt;&gt;"",
        IF(INT('Data Sheet'!$A$19)=INT('Data Sheet'!$B$19),
            --(INT('Data Sheet'!$A$19) &amp; "." &amp; LEFT(BN195,3)),
            IF(AND((--(INT('Data Sheet'!$A$19) &amp; "." &amp; LEFT(BN195,3))&gt;=--('Data Sheet'!$A$19)), (--(INT('Data Sheet'!$A$19) &amp; "." &amp; LEFT(BN195,3))&lt;=--('Data Sheet'!$B$19))),
                --(INT('Data Sheet'!$A$19) &amp; "." &amp; LEFT(BN195,3)),
                --(INT('Data Sheet'!$B$19) &amp; "." &amp; LEFT(BN195,3))
            )
        ),
        "OK"
    )
)</f>
        <v>OK</v>
      </c>
      <c r="O195" s="23" t="str">
        <f>IF(BP195&lt;&gt;"",
    IF(INT('Data Sheet'!$A$19)=INT('Data Sheet'!$B$19),
        --(INT('Data Sheet'!$A$19) &amp; "." &amp; BP195),
        IF(AND((--(INT('Data Sheet'!$A$19) &amp; "." &amp; BP195)&gt;=--('Data Sheet'!$A$19)), (--(INT('Data Sheet'!$A$19) &amp; "." &amp; BP195)&lt;=--('Data Sheet'!$B$19))),
            --(INT('Data Sheet'!$A$19) &amp; "." &amp; BP195),
            --(INT('Data Sheet'!$B$19) &amp; "." &amp; BP195)
        )
    ),
    IF(BN195&lt;&gt;"",
        IF(INT('Data Sheet'!$A$19)=INT('Data Sheet'!$B$19),
            --(INT('Data Sheet'!$A$19) &amp; "." &amp; RIGHT(BN195,3)),
            IF(AND((--(INT('Data Sheet'!$A$19) &amp; "." &amp; RIGHT(BN195,3))&gt;=--('Data Sheet'!$A$19)), (--(INT('Data Sheet'!$A$19) &amp; "." &amp; RIGHT(BN195,3))&lt;=--('Data Sheet'!$B$19))),
                --(INT('Data Sheet'!$A$19) &amp; "." &amp; RIGHT(BN195,3)),
                --(INT('Data Sheet'!$B$19) &amp; "." &amp; RIGHT(BN195,3))
            )
        ),
        "OK"
    )
)</f>
        <v>OK</v>
      </c>
      <c r="P195" s="23" t="str">
        <f>IF(BR195&lt;&gt;"",
    IF(INT('Data Sheet'!$A$19)=INT('Data Sheet'!$B$15),
        --(INT('Data Sheet'!$A$15) &amp; "." &amp; BR195),
        IF(AND((--(INT('Data Sheet'!$A$15) &amp; "." &amp; BR195)&gt;=--('Data Sheet'!$A$15)), (--(INT('Data Sheet'!$A$15) &amp; "." &amp; BR195)&lt;=--('Data Sheet'!$B$15))),
            --(INT('Data Sheet'!$A$15) &amp; "." &amp; BR195),
            --(INT('Data Sheet'!$B$15) &amp; "." &amp; BR195)
        )
    ),
    IF(BQ195&lt;&gt;"",
        IF(INT('Data Sheet'!$A$15)=INT('Data Sheet'!$B$15),
            --(INT('Data Sheet'!$A$15) &amp; "." &amp; LEFT(BQ195,3)),
            IF(AND((--(INT('Data Sheet'!$A$15) &amp; "." &amp; LEFT(BQ195,3))&gt;=--('Data Sheet'!$A$15)), (--(INT('Data Sheet'!$A$15) &amp; "." &amp; LEFT(BQ195,3))&lt;=--('Data Sheet'!$B$15))),
                --(INT('Data Sheet'!$A$15) &amp; "." &amp; LEFT(BQ195,3)),
                --(INT('Data Sheet'!$B$15) &amp; "." &amp; LEFT(BQ195,3))
            )
        ),
        "OK"
    )
)</f>
        <v>OK</v>
      </c>
      <c r="Q195" s="23" t="str">
        <f>IF(BS195&lt;&gt;"",
    IF(INT('Data Sheet'!$A$19)=INT('Data Sheet'!$B$15),
        --(INT('Data Sheet'!$A$15) &amp; "." &amp; BS195),
        IF(AND((--(INT('Data Sheet'!$A$15) &amp; "." &amp; BS195)&gt;=--('Data Sheet'!$A$15)), (--(INT('Data Sheet'!$A$15) &amp; "." &amp; BS195)&lt;=--('Data Sheet'!$B$15))),
            --(INT('Data Sheet'!$A$15) &amp; "." &amp; BS195),
            --(INT('Data Sheet'!$B$15) &amp; "." &amp; BS195)
        )
    ),
    IF(BQ195&lt;&gt;"",
        IF(INT('Data Sheet'!$A$15)=INT('Data Sheet'!$B$15),
            --(INT('Data Sheet'!$A$15) &amp; "." &amp; RIGHT(BQ195,3)),
            IF(AND((--(INT('Data Sheet'!$A$15) &amp; "." &amp; RIGHT(BQ195,3))&gt;=--('Data Sheet'!$A$15)), (--(INT('Data Sheet'!$A$15) &amp; "." &amp; RIGHT(BQ195,3))&lt;=--('Data Sheet'!$B$15))),
                --(INT('Data Sheet'!$A$15) &amp; "." &amp; RIGHT(BQ195,3)),
                --(INT('Data Sheet'!$B$15) &amp; "." &amp; RIGHT(BQ195,3))
            )
        ),
        "OK"
    )
)</f>
        <v>OK</v>
      </c>
      <c r="R195" s="20"/>
      <c r="S195" s="20"/>
      <c r="T195" s="20"/>
      <c r="U195" s="20"/>
      <c r="V195" s="20"/>
      <c r="W195" s="20"/>
      <c r="X195" s="20"/>
      <c r="Y195" s="20"/>
      <c r="Z195" s="20"/>
      <c r="AA195" s="55"/>
      <c r="AB195" s="55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1"/>
      <c r="AR195" s="21"/>
      <c r="AS195" s="21"/>
      <c r="AT195" s="21"/>
      <c r="AU195" s="21"/>
      <c r="AV195" s="21"/>
      <c r="AW195" s="22"/>
      <c r="AX195" s="99"/>
      <c r="AY195" s="20"/>
      <c r="AZ195" s="20"/>
      <c r="BA195" s="22"/>
      <c r="BC195" s="80"/>
      <c r="BD195" s="80"/>
      <c r="BE195" s="80"/>
      <c r="BF195" s="80"/>
      <c r="BG195" s="2" t="str">
        <f t="shared" si="13"/>
        <v/>
      </c>
      <c r="BH195" s="78">
        <f t="shared" si="12"/>
        <v>0</v>
      </c>
    </row>
    <row r="196" spans="2:60" x14ac:dyDescent="0.2">
      <c r="B196" s="14">
        <f t="shared" si="14"/>
        <v>188</v>
      </c>
      <c r="C196" s="15" t="str">
        <f>CONCATENATE('Data Sheet'!$B$8,'Data Sheet'!$G$2)</f>
        <v>" HWDP</v>
      </c>
      <c r="D196" s="95" t="str">
        <f t="shared" si="15"/>
        <v/>
      </c>
      <c r="E196" s="15" t="str">
        <f>IF('Sum HWDP'!$D$10="TH-Hill DS-1 Vol 3 CAT 2: Clean and Visual Ends only","N/A","OK")</f>
        <v>OK</v>
      </c>
      <c r="F196" s="15" t="str">
        <f>IF('Sum HWDP'!$D$10="TH-Hill DS-1 Vol 3 CAT 2: Clean and Visual Ends only","N/A","OK")</f>
        <v>OK</v>
      </c>
      <c r="G196" s="17"/>
      <c r="H196" s="17"/>
      <c r="I196" s="17" t="s">
        <v>51</v>
      </c>
      <c r="J196" s="17" t="str">
        <f t="shared" si="16"/>
        <v>OK</v>
      </c>
      <c r="K196" s="17" t="str">
        <f t="shared" si="16"/>
        <v>OK</v>
      </c>
      <c r="L196" s="17" t="str">
        <f>IF('Data Sheet'!$B$9="NC-50","N/A","OK")</f>
        <v>OK</v>
      </c>
      <c r="M196" s="17" t="str">
        <f>IF('Data Sheet'!$B$9="NC-50","N/A","OK")</f>
        <v>OK</v>
      </c>
      <c r="N196" s="23" t="str">
        <f>IF(BO196&lt;&gt;"",
    IF(INT('Data Sheet'!$A$19)=INT('Data Sheet'!$B$19),
        --(INT('Data Sheet'!$A$19) &amp; "." &amp; BO196),
        IF(AND((--(INT('Data Sheet'!$A$19) &amp; "." &amp; BO196)&gt;=--('Data Sheet'!$A$19)), (--(INT('Data Sheet'!$A$19) &amp; "." &amp; BO196)&lt;=--('Data Sheet'!$B$19))),
            --(INT('Data Sheet'!$A$19) &amp; "." &amp; BO196),
            --(INT('Data Sheet'!$B$19) &amp; "." &amp; BO196)
        )
    ),
    IF(BN196&lt;&gt;"",
        IF(INT('Data Sheet'!$A$19)=INT('Data Sheet'!$B$19),
            --(INT('Data Sheet'!$A$19) &amp; "." &amp; LEFT(BN196,3)),
            IF(AND((--(INT('Data Sheet'!$A$19) &amp; "." &amp; LEFT(BN196,3))&gt;=--('Data Sheet'!$A$19)), (--(INT('Data Sheet'!$A$19) &amp; "." &amp; LEFT(BN196,3))&lt;=--('Data Sheet'!$B$19))),
                --(INT('Data Sheet'!$A$19) &amp; "." &amp; LEFT(BN196,3)),
                --(INT('Data Sheet'!$B$19) &amp; "." &amp; LEFT(BN196,3))
            )
        ),
        "OK"
    )
)</f>
        <v>OK</v>
      </c>
      <c r="O196" s="23" t="str">
        <f>IF(BP196&lt;&gt;"",
    IF(INT('Data Sheet'!$A$19)=INT('Data Sheet'!$B$19),
        --(INT('Data Sheet'!$A$19) &amp; "." &amp; BP196),
        IF(AND((--(INT('Data Sheet'!$A$19) &amp; "." &amp; BP196)&gt;=--('Data Sheet'!$A$19)), (--(INT('Data Sheet'!$A$19) &amp; "." &amp; BP196)&lt;=--('Data Sheet'!$B$19))),
            --(INT('Data Sheet'!$A$19) &amp; "." &amp; BP196),
            --(INT('Data Sheet'!$B$19) &amp; "." &amp; BP196)
        )
    ),
    IF(BN196&lt;&gt;"",
        IF(INT('Data Sheet'!$A$19)=INT('Data Sheet'!$B$19),
            --(INT('Data Sheet'!$A$19) &amp; "." &amp; RIGHT(BN196,3)),
            IF(AND((--(INT('Data Sheet'!$A$19) &amp; "." &amp; RIGHT(BN196,3))&gt;=--('Data Sheet'!$A$19)), (--(INT('Data Sheet'!$A$19) &amp; "." &amp; RIGHT(BN196,3))&lt;=--('Data Sheet'!$B$19))),
                --(INT('Data Sheet'!$A$19) &amp; "." &amp; RIGHT(BN196,3)),
                --(INT('Data Sheet'!$B$19) &amp; "." &amp; RIGHT(BN196,3))
            )
        ),
        "OK"
    )
)</f>
        <v>OK</v>
      </c>
      <c r="P196" s="23" t="str">
        <f>IF(BR196&lt;&gt;"",
    IF(INT('Data Sheet'!$A$19)=INT('Data Sheet'!$B$15),
        --(INT('Data Sheet'!$A$15) &amp; "." &amp; BR196),
        IF(AND((--(INT('Data Sheet'!$A$15) &amp; "." &amp; BR196)&gt;=--('Data Sheet'!$A$15)), (--(INT('Data Sheet'!$A$15) &amp; "." &amp; BR196)&lt;=--('Data Sheet'!$B$15))),
            --(INT('Data Sheet'!$A$15) &amp; "." &amp; BR196),
            --(INT('Data Sheet'!$B$15) &amp; "." &amp; BR196)
        )
    ),
    IF(BQ196&lt;&gt;"",
        IF(INT('Data Sheet'!$A$15)=INT('Data Sheet'!$B$15),
            --(INT('Data Sheet'!$A$15) &amp; "." &amp; LEFT(BQ196,3)),
            IF(AND((--(INT('Data Sheet'!$A$15) &amp; "." &amp; LEFT(BQ196,3))&gt;=--('Data Sheet'!$A$15)), (--(INT('Data Sheet'!$A$15) &amp; "." &amp; LEFT(BQ196,3))&lt;=--('Data Sheet'!$B$15))),
                --(INT('Data Sheet'!$A$15) &amp; "." &amp; LEFT(BQ196,3)),
                --(INT('Data Sheet'!$B$15) &amp; "." &amp; LEFT(BQ196,3))
            )
        ),
        "OK"
    )
)</f>
        <v>OK</v>
      </c>
      <c r="Q196" s="23" t="str">
        <f>IF(BS196&lt;&gt;"",
    IF(INT('Data Sheet'!$A$19)=INT('Data Sheet'!$B$15),
        --(INT('Data Sheet'!$A$15) &amp; "." &amp; BS196),
        IF(AND((--(INT('Data Sheet'!$A$15) &amp; "." &amp; BS196)&gt;=--('Data Sheet'!$A$15)), (--(INT('Data Sheet'!$A$15) &amp; "." &amp; BS196)&lt;=--('Data Sheet'!$B$15))),
            --(INT('Data Sheet'!$A$15) &amp; "." &amp; BS196),
            --(INT('Data Sheet'!$B$15) &amp; "." &amp; BS196)
        )
    ),
    IF(BQ196&lt;&gt;"",
        IF(INT('Data Sheet'!$A$15)=INT('Data Sheet'!$B$15),
            --(INT('Data Sheet'!$A$15) &amp; "." &amp; RIGHT(BQ196,3)),
            IF(AND((--(INT('Data Sheet'!$A$15) &amp; "." &amp; RIGHT(BQ196,3))&gt;=--('Data Sheet'!$A$15)), (--(INT('Data Sheet'!$A$15) &amp; "." &amp; RIGHT(BQ196,3))&lt;=--('Data Sheet'!$B$15))),
                --(INT('Data Sheet'!$A$15) &amp; "." &amp; RIGHT(BQ196,3)),
                --(INT('Data Sheet'!$B$15) &amp; "." &amp; RIGHT(BQ196,3))
            )
        ),
        "OK"
    )
)</f>
        <v>OK</v>
      </c>
      <c r="R196" s="20"/>
      <c r="S196" s="20"/>
      <c r="T196" s="20"/>
      <c r="U196" s="20"/>
      <c r="V196" s="20"/>
      <c r="W196" s="20"/>
      <c r="X196" s="20"/>
      <c r="Y196" s="20"/>
      <c r="Z196" s="20"/>
      <c r="AA196" s="55"/>
      <c r="AB196" s="55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1"/>
      <c r="AR196" s="21"/>
      <c r="AS196" s="21"/>
      <c r="AT196" s="21"/>
      <c r="AU196" s="21"/>
      <c r="AV196" s="21"/>
      <c r="AW196" s="22"/>
      <c r="AX196" s="99"/>
      <c r="AY196" s="20"/>
      <c r="AZ196" s="20"/>
      <c r="BA196" s="22"/>
      <c r="BC196" s="80"/>
      <c r="BD196" s="80"/>
      <c r="BE196" s="80"/>
      <c r="BF196" s="80"/>
      <c r="BG196" s="2" t="str">
        <f t="shared" si="13"/>
        <v/>
      </c>
      <c r="BH196" s="78">
        <f t="shared" si="12"/>
        <v>0</v>
      </c>
    </row>
    <row r="197" spans="2:60" x14ac:dyDescent="0.2">
      <c r="B197" s="14">
        <f t="shared" si="14"/>
        <v>189</v>
      </c>
      <c r="C197" s="15" t="str">
        <f>CONCATENATE('Data Sheet'!$B$8,'Data Sheet'!$G$2)</f>
        <v>" HWDP</v>
      </c>
      <c r="D197" s="95" t="str">
        <f t="shared" si="15"/>
        <v/>
      </c>
      <c r="E197" s="15" t="str">
        <f>IF('Sum HWDP'!$D$10="TH-Hill DS-1 Vol 3 CAT 2: Clean and Visual Ends only","N/A","OK")</f>
        <v>OK</v>
      </c>
      <c r="F197" s="15" t="str">
        <f>IF('Sum HWDP'!$D$10="TH-Hill DS-1 Vol 3 CAT 2: Clean and Visual Ends only","N/A","OK")</f>
        <v>OK</v>
      </c>
      <c r="G197" s="17"/>
      <c r="H197" s="17"/>
      <c r="I197" s="17" t="s">
        <v>51</v>
      </c>
      <c r="J197" s="17" t="str">
        <f t="shared" si="16"/>
        <v>OK</v>
      </c>
      <c r="K197" s="17" t="str">
        <f t="shared" si="16"/>
        <v>OK</v>
      </c>
      <c r="L197" s="17" t="str">
        <f>IF('Data Sheet'!$B$9="NC-50","N/A","OK")</f>
        <v>OK</v>
      </c>
      <c r="M197" s="17" t="str">
        <f>IF('Data Sheet'!$B$9="NC-50","N/A","OK")</f>
        <v>OK</v>
      </c>
      <c r="N197" s="23" t="str">
        <f>IF(BO197&lt;&gt;"",
    IF(INT('Data Sheet'!$A$19)=INT('Data Sheet'!$B$19),
        --(INT('Data Sheet'!$A$19) &amp; "." &amp; BO197),
        IF(AND((--(INT('Data Sheet'!$A$19) &amp; "." &amp; BO197)&gt;=--('Data Sheet'!$A$19)), (--(INT('Data Sheet'!$A$19) &amp; "." &amp; BO197)&lt;=--('Data Sheet'!$B$19))),
            --(INT('Data Sheet'!$A$19) &amp; "." &amp; BO197),
            --(INT('Data Sheet'!$B$19) &amp; "." &amp; BO197)
        )
    ),
    IF(BN197&lt;&gt;"",
        IF(INT('Data Sheet'!$A$19)=INT('Data Sheet'!$B$19),
            --(INT('Data Sheet'!$A$19) &amp; "." &amp; LEFT(BN197,3)),
            IF(AND((--(INT('Data Sheet'!$A$19) &amp; "." &amp; LEFT(BN197,3))&gt;=--('Data Sheet'!$A$19)), (--(INT('Data Sheet'!$A$19) &amp; "." &amp; LEFT(BN197,3))&lt;=--('Data Sheet'!$B$19))),
                --(INT('Data Sheet'!$A$19) &amp; "." &amp; LEFT(BN197,3)),
                --(INT('Data Sheet'!$B$19) &amp; "." &amp; LEFT(BN197,3))
            )
        ),
        "OK"
    )
)</f>
        <v>OK</v>
      </c>
      <c r="O197" s="23" t="str">
        <f>IF(BP197&lt;&gt;"",
    IF(INT('Data Sheet'!$A$19)=INT('Data Sheet'!$B$19),
        --(INT('Data Sheet'!$A$19) &amp; "." &amp; BP197),
        IF(AND((--(INT('Data Sheet'!$A$19) &amp; "." &amp; BP197)&gt;=--('Data Sheet'!$A$19)), (--(INT('Data Sheet'!$A$19) &amp; "." &amp; BP197)&lt;=--('Data Sheet'!$B$19))),
            --(INT('Data Sheet'!$A$19) &amp; "." &amp; BP197),
            --(INT('Data Sheet'!$B$19) &amp; "." &amp; BP197)
        )
    ),
    IF(BN197&lt;&gt;"",
        IF(INT('Data Sheet'!$A$19)=INT('Data Sheet'!$B$19),
            --(INT('Data Sheet'!$A$19) &amp; "." &amp; RIGHT(BN197,3)),
            IF(AND((--(INT('Data Sheet'!$A$19) &amp; "." &amp; RIGHT(BN197,3))&gt;=--('Data Sheet'!$A$19)), (--(INT('Data Sheet'!$A$19) &amp; "." &amp; RIGHT(BN197,3))&lt;=--('Data Sheet'!$B$19))),
                --(INT('Data Sheet'!$A$19) &amp; "." &amp; RIGHT(BN197,3)),
                --(INT('Data Sheet'!$B$19) &amp; "." &amp; RIGHT(BN197,3))
            )
        ),
        "OK"
    )
)</f>
        <v>OK</v>
      </c>
      <c r="P197" s="23" t="str">
        <f>IF(BR197&lt;&gt;"",
    IF(INT('Data Sheet'!$A$19)=INT('Data Sheet'!$B$15),
        --(INT('Data Sheet'!$A$15) &amp; "." &amp; BR197),
        IF(AND((--(INT('Data Sheet'!$A$15) &amp; "." &amp; BR197)&gt;=--('Data Sheet'!$A$15)), (--(INT('Data Sheet'!$A$15) &amp; "." &amp; BR197)&lt;=--('Data Sheet'!$B$15))),
            --(INT('Data Sheet'!$A$15) &amp; "." &amp; BR197),
            --(INT('Data Sheet'!$B$15) &amp; "." &amp; BR197)
        )
    ),
    IF(BQ197&lt;&gt;"",
        IF(INT('Data Sheet'!$A$15)=INT('Data Sheet'!$B$15),
            --(INT('Data Sheet'!$A$15) &amp; "." &amp; LEFT(BQ197,3)),
            IF(AND((--(INT('Data Sheet'!$A$15) &amp; "." &amp; LEFT(BQ197,3))&gt;=--('Data Sheet'!$A$15)), (--(INT('Data Sheet'!$A$15) &amp; "." &amp; LEFT(BQ197,3))&lt;=--('Data Sheet'!$B$15))),
                --(INT('Data Sheet'!$A$15) &amp; "." &amp; LEFT(BQ197,3)),
                --(INT('Data Sheet'!$B$15) &amp; "." &amp; LEFT(BQ197,3))
            )
        ),
        "OK"
    )
)</f>
        <v>OK</v>
      </c>
      <c r="Q197" s="23" t="str">
        <f>IF(BS197&lt;&gt;"",
    IF(INT('Data Sheet'!$A$19)=INT('Data Sheet'!$B$15),
        --(INT('Data Sheet'!$A$15) &amp; "." &amp; BS197),
        IF(AND((--(INT('Data Sheet'!$A$15) &amp; "." &amp; BS197)&gt;=--('Data Sheet'!$A$15)), (--(INT('Data Sheet'!$A$15) &amp; "." &amp; BS197)&lt;=--('Data Sheet'!$B$15))),
            --(INT('Data Sheet'!$A$15) &amp; "." &amp; BS197),
            --(INT('Data Sheet'!$B$15) &amp; "." &amp; BS197)
        )
    ),
    IF(BQ197&lt;&gt;"",
        IF(INT('Data Sheet'!$A$15)=INT('Data Sheet'!$B$15),
            --(INT('Data Sheet'!$A$15) &amp; "." &amp; RIGHT(BQ197,3)),
            IF(AND((--(INT('Data Sheet'!$A$15) &amp; "." &amp; RIGHT(BQ197,3))&gt;=--('Data Sheet'!$A$15)), (--(INT('Data Sheet'!$A$15) &amp; "." &amp; RIGHT(BQ197,3))&lt;=--('Data Sheet'!$B$15))),
                --(INT('Data Sheet'!$A$15) &amp; "." &amp; RIGHT(BQ197,3)),
                --(INT('Data Sheet'!$B$15) &amp; "." &amp; RIGHT(BQ197,3))
            )
        ),
        "OK"
    )
)</f>
        <v>OK</v>
      </c>
      <c r="R197" s="20"/>
      <c r="S197" s="20"/>
      <c r="T197" s="20"/>
      <c r="U197" s="20"/>
      <c r="V197" s="20"/>
      <c r="W197" s="20"/>
      <c r="X197" s="20"/>
      <c r="Y197" s="20"/>
      <c r="Z197" s="20"/>
      <c r="AA197" s="55"/>
      <c r="AB197" s="55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1"/>
      <c r="AR197" s="21"/>
      <c r="AS197" s="21"/>
      <c r="AT197" s="21"/>
      <c r="AU197" s="21"/>
      <c r="AV197" s="21"/>
      <c r="AW197" s="22"/>
      <c r="AX197" s="99"/>
      <c r="AY197" s="20"/>
      <c r="AZ197" s="20"/>
      <c r="BA197" s="22"/>
      <c r="BC197" s="80"/>
      <c r="BD197" s="80"/>
      <c r="BE197" s="80"/>
      <c r="BF197" s="80"/>
      <c r="BG197" s="2" t="str">
        <f t="shared" si="13"/>
        <v/>
      </c>
      <c r="BH197" s="78">
        <f t="shared" si="12"/>
        <v>0</v>
      </c>
    </row>
    <row r="198" spans="2:60" x14ac:dyDescent="0.2">
      <c r="B198" s="14">
        <f t="shared" si="14"/>
        <v>190</v>
      </c>
      <c r="C198" s="15" t="str">
        <f>CONCATENATE('Data Sheet'!$B$8,'Data Sheet'!$G$2)</f>
        <v>" HWDP</v>
      </c>
      <c r="D198" s="95" t="str">
        <f t="shared" si="15"/>
        <v/>
      </c>
      <c r="E198" s="15" t="str">
        <f>IF('Sum HWDP'!$D$10="TH-Hill DS-1 Vol 3 CAT 2: Clean and Visual Ends only","N/A","OK")</f>
        <v>OK</v>
      </c>
      <c r="F198" s="15" t="str">
        <f>IF('Sum HWDP'!$D$10="TH-Hill DS-1 Vol 3 CAT 2: Clean and Visual Ends only","N/A","OK")</f>
        <v>OK</v>
      </c>
      <c r="G198" s="17"/>
      <c r="H198" s="17"/>
      <c r="I198" s="17" t="s">
        <v>51</v>
      </c>
      <c r="J198" s="17" t="str">
        <f t="shared" si="16"/>
        <v>OK</v>
      </c>
      <c r="K198" s="17" t="str">
        <f t="shared" si="16"/>
        <v>OK</v>
      </c>
      <c r="L198" s="17" t="str">
        <f>IF('Data Sheet'!$B$9="NC-50","N/A","OK")</f>
        <v>OK</v>
      </c>
      <c r="M198" s="17" t="str">
        <f>IF('Data Sheet'!$B$9="NC-50","N/A","OK")</f>
        <v>OK</v>
      </c>
      <c r="N198" s="23" t="str">
        <f>IF(BO198&lt;&gt;"",
    IF(INT('Data Sheet'!$A$19)=INT('Data Sheet'!$B$19),
        --(INT('Data Sheet'!$A$19) &amp; "." &amp; BO198),
        IF(AND((--(INT('Data Sheet'!$A$19) &amp; "." &amp; BO198)&gt;=--('Data Sheet'!$A$19)), (--(INT('Data Sheet'!$A$19) &amp; "." &amp; BO198)&lt;=--('Data Sheet'!$B$19))),
            --(INT('Data Sheet'!$A$19) &amp; "." &amp; BO198),
            --(INT('Data Sheet'!$B$19) &amp; "." &amp; BO198)
        )
    ),
    IF(BN198&lt;&gt;"",
        IF(INT('Data Sheet'!$A$19)=INT('Data Sheet'!$B$19),
            --(INT('Data Sheet'!$A$19) &amp; "." &amp; LEFT(BN198,3)),
            IF(AND((--(INT('Data Sheet'!$A$19) &amp; "." &amp; LEFT(BN198,3))&gt;=--('Data Sheet'!$A$19)), (--(INT('Data Sheet'!$A$19) &amp; "." &amp; LEFT(BN198,3))&lt;=--('Data Sheet'!$B$19))),
                --(INT('Data Sheet'!$A$19) &amp; "." &amp; LEFT(BN198,3)),
                --(INT('Data Sheet'!$B$19) &amp; "." &amp; LEFT(BN198,3))
            )
        ),
        "OK"
    )
)</f>
        <v>OK</v>
      </c>
      <c r="O198" s="23" t="str">
        <f>IF(BP198&lt;&gt;"",
    IF(INT('Data Sheet'!$A$19)=INT('Data Sheet'!$B$19),
        --(INT('Data Sheet'!$A$19) &amp; "." &amp; BP198),
        IF(AND((--(INT('Data Sheet'!$A$19) &amp; "." &amp; BP198)&gt;=--('Data Sheet'!$A$19)), (--(INT('Data Sheet'!$A$19) &amp; "." &amp; BP198)&lt;=--('Data Sheet'!$B$19))),
            --(INT('Data Sheet'!$A$19) &amp; "." &amp; BP198),
            --(INT('Data Sheet'!$B$19) &amp; "." &amp; BP198)
        )
    ),
    IF(BN198&lt;&gt;"",
        IF(INT('Data Sheet'!$A$19)=INT('Data Sheet'!$B$19),
            --(INT('Data Sheet'!$A$19) &amp; "." &amp; RIGHT(BN198,3)),
            IF(AND((--(INT('Data Sheet'!$A$19) &amp; "." &amp; RIGHT(BN198,3))&gt;=--('Data Sheet'!$A$19)), (--(INT('Data Sheet'!$A$19) &amp; "." &amp; RIGHT(BN198,3))&lt;=--('Data Sheet'!$B$19))),
                --(INT('Data Sheet'!$A$19) &amp; "." &amp; RIGHT(BN198,3)),
                --(INT('Data Sheet'!$B$19) &amp; "." &amp; RIGHT(BN198,3))
            )
        ),
        "OK"
    )
)</f>
        <v>OK</v>
      </c>
      <c r="P198" s="23" t="str">
        <f>IF(BR198&lt;&gt;"",
    IF(INT('Data Sheet'!$A$19)=INT('Data Sheet'!$B$15),
        --(INT('Data Sheet'!$A$15) &amp; "." &amp; BR198),
        IF(AND((--(INT('Data Sheet'!$A$15) &amp; "." &amp; BR198)&gt;=--('Data Sheet'!$A$15)), (--(INT('Data Sheet'!$A$15) &amp; "." &amp; BR198)&lt;=--('Data Sheet'!$B$15))),
            --(INT('Data Sheet'!$A$15) &amp; "." &amp; BR198),
            --(INT('Data Sheet'!$B$15) &amp; "." &amp; BR198)
        )
    ),
    IF(BQ198&lt;&gt;"",
        IF(INT('Data Sheet'!$A$15)=INT('Data Sheet'!$B$15),
            --(INT('Data Sheet'!$A$15) &amp; "." &amp; LEFT(BQ198,3)),
            IF(AND((--(INT('Data Sheet'!$A$15) &amp; "." &amp; LEFT(BQ198,3))&gt;=--('Data Sheet'!$A$15)), (--(INT('Data Sheet'!$A$15) &amp; "." &amp; LEFT(BQ198,3))&lt;=--('Data Sheet'!$B$15))),
                --(INT('Data Sheet'!$A$15) &amp; "." &amp; LEFT(BQ198,3)),
                --(INT('Data Sheet'!$B$15) &amp; "." &amp; LEFT(BQ198,3))
            )
        ),
        "OK"
    )
)</f>
        <v>OK</v>
      </c>
      <c r="Q198" s="23" t="str">
        <f>IF(BS198&lt;&gt;"",
    IF(INT('Data Sheet'!$A$19)=INT('Data Sheet'!$B$15),
        --(INT('Data Sheet'!$A$15) &amp; "." &amp; BS198),
        IF(AND((--(INT('Data Sheet'!$A$15) &amp; "." &amp; BS198)&gt;=--('Data Sheet'!$A$15)), (--(INT('Data Sheet'!$A$15) &amp; "." &amp; BS198)&lt;=--('Data Sheet'!$B$15))),
            --(INT('Data Sheet'!$A$15) &amp; "." &amp; BS198),
            --(INT('Data Sheet'!$B$15) &amp; "." &amp; BS198)
        )
    ),
    IF(BQ198&lt;&gt;"",
        IF(INT('Data Sheet'!$A$15)=INT('Data Sheet'!$B$15),
            --(INT('Data Sheet'!$A$15) &amp; "." &amp; RIGHT(BQ198,3)),
            IF(AND((--(INT('Data Sheet'!$A$15) &amp; "." &amp; RIGHT(BQ198,3))&gt;=--('Data Sheet'!$A$15)), (--(INT('Data Sheet'!$A$15) &amp; "." &amp; RIGHT(BQ198,3))&lt;=--('Data Sheet'!$B$15))),
                --(INT('Data Sheet'!$A$15) &amp; "." &amp; RIGHT(BQ198,3)),
                --(INT('Data Sheet'!$B$15) &amp; "." &amp; RIGHT(BQ198,3))
            )
        ),
        "OK"
    )
)</f>
        <v>OK</v>
      </c>
      <c r="R198" s="20"/>
      <c r="S198" s="20"/>
      <c r="T198" s="20"/>
      <c r="U198" s="20"/>
      <c r="V198" s="20"/>
      <c r="W198" s="20"/>
      <c r="X198" s="20"/>
      <c r="Y198" s="20"/>
      <c r="Z198" s="20"/>
      <c r="AA198" s="55"/>
      <c r="AB198" s="55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1"/>
      <c r="AR198" s="21"/>
      <c r="AS198" s="21"/>
      <c r="AT198" s="21"/>
      <c r="AU198" s="21"/>
      <c r="AV198" s="21"/>
      <c r="AW198" s="22"/>
      <c r="AX198" s="99"/>
      <c r="AY198" s="20"/>
      <c r="AZ198" s="20"/>
      <c r="BA198" s="22"/>
      <c r="BC198" s="80"/>
      <c r="BD198" s="80"/>
      <c r="BE198" s="80"/>
      <c r="BF198" s="80"/>
      <c r="BG198" s="2" t="str">
        <f t="shared" si="13"/>
        <v/>
      </c>
      <c r="BH198" s="78">
        <f t="shared" si="12"/>
        <v>0</v>
      </c>
    </row>
    <row r="199" spans="2:60" x14ac:dyDescent="0.2">
      <c r="B199" s="14">
        <f t="shared" si="14"/>
        <v>191</v>
      </c>
      <c r="C199" s="15" t="str">
        <f>CONCATENATE('Data Sheet'!$B$8,'Data Sheet'!$G$2)</f>
        <v>" HWDP</v>
      </c>
      <c r="D199" s="95" t="str">
        <f t="shared" si="15"/>
        <v/>
      </c>
      <c r="E199" s="15" t="str">
        <f>IF('Sum HWDP'!$D$10="TH-Hill DS-1 Vol 3 CAT 2: Clean and Visual Ends only","N/A","OK")</f>
        <v>OK</v>
      </c>
      <c r="F199" s="15" t="str">
        <f>IF('Sum HWDP'!$D$10="TH-Hill DS-1 Vol 3 CAT 2: Clean and Visual Ends only","N/A","OK")</f>
        <v>OK</v>
      </c>
      <c r="G199" s="17"/>
      <c r="H199" s="17"/>
      <c r="I199" s="17" t="s">
        <v>51</v>
      </c>
      <c r="J199" s="17" t="str">
        <f t="shared" si="16"/>
        <v>OK</v>
      </c>
      <c r="K199" s="17" t="str">
        <f t="shared" si="16"/>
        <v>OK</v>
      </c>
      <c r="L199" s="17" t="str">
        <f>IF('Data Sheet'!$B$9="NC-50","N/A","OK")</f>
        <v>OK</v>
      </c>
      <c r="M199" s="17" t="str">
        <f>IF('Data Sheet'!$B$9="NC-50","N/A","OK")</f>
        <v>OK</v>
      </c>
      <c r="N199" s="23" t="str">
        <f>IF(BO199&lt;&gt;"",
    IF(INT('Data Sheet'!$A$19)=INT('Data Sheet'!$B$19),
        --(INT('Data Sheet'!$A$19) &amp; "." &amp; BO199),
        IF(AND((--(INT('Data Sheet'!$A$19) &amp; "." &amp; BO199)&gt;=--('Data Sheet'!$A$19)), (--(INT('Data Sheet'!$A$19) &amp; "." &amp; BO199)&lt;=--('Data Sheet'!$B$19))),
            --(INT('Data Sheet'!$A$19) &amp; "." &amp; BO199),
            --(INT('Data Sheet'!$B$19) &amp; "." &amp; BO199)
        )
    ),
    IF(BN199&lt;&gt;"",
        IF(INT('Data Sheet'!$A$19)=INT('Data Sheet'!$B$19),
            --(INT('Data Sheet'!$A$19) &amp; "." &amp; LEFT(BN199,3)),
            IF(AND((--(INT('Data Sheet'!$A$19) &amp; "." &amp; LEFT(BN199,3))&gt;=--('Data Sheet'!$A$19)), (--(INT('Data Sheet'!$A$19) &amp; "." &amp; LEFT(BN199,3))&lt;=--('Data Sheet'!$B$19))),
                --(INT('Data Sheet'!$A$19) &amp; "." &amp; LEFT(BN199,3)),
                --(INT('Data Sheet'!$B$19) &amp; "." &amp; LEFT(BN199,3))
            )
        ),
        "OK"
    )
)</f>
        <v>OK</v>
      </c>
      <c r="O199" s="23" t="str">
        <f>IF(BP199&lt;&gt;"",
    IF(INT('Data Sheet'!$A$19)=INT('Data Sheet'!$B$19),
        --(INT('Data Sheet'!$A$19) &amp; "." &amp; BP199),
        IF(AND((--(INT('Data Sheet'!$A$19) &amp; "." &amp; BP199)&gt;=--('Data Sheet'!$A$19)), (--(INT('Data Sheet'!$A$19) &amp; "." &amp; BP199)&lt;=--('Data Sheet'!$B$19))),
            --(INT('Data Sheet'!$A$19) &amp; "." &amp; BP199),
            --(INT('Data Sheet'!$B$19) &amp; "." &amp; BP199)
        )
    ),
    IF(BN199&lt;&gt;"",
        IF(INT('Data Sheet'!$A$19)=INT('Data Sheet'!$B$19),
            --(INT('Data Sheet'!$A$19) &amp; "." &amp; RIGHT(BN199,3)),
            IF(AND((--(INT('Data Sheet'!$A$19) &amp; "." &amp; RIGHT(BN199,3))&gt;=--('Data Sheet'!$A$19)), (--(INT('Data Sheet'!$A$19) &amp; "." &amp; RIGHT(BN199,3))&lt;=--('Data Sheet'!$B$19))),
                --(INT('Data Sheet'!$A$19) &amp; "." &amp; RIGHT(BN199,3)),
                --(INT('Data Sheet'!$B$19) &amp; "." &amp; RIGHT(BN199,3))
            )
        ),
        "OK"
    )
)</f>
        <v>OK</v>
      </c>
      <c r="P199" s="23" t="str">
        <f>IF(BR199&lt;&gt;"",
    IF(INT('Data Sheet'!$A$19)=INT('Data Sheet'!$B$15),
        --(INT('Data Sheet'!$A$15) &amp; "." &amp; BR199),
        IF(AND((--(INT('Data Sheet'!$A$15) &amp; "." &amp; BR199)&gt;=--('Data Sheet'!$A$15)), (--(INT('Data Sheet'!$A$15) &amp; "." &amp; BR199)&lt;=--('Data Sheet'!$B$15))),
            --(INT('Data Sheet'!$A$15) &amp; "." &amp; BR199),
            --(INT('Data Sheet'!$B$15) &amp; "." &amp; BR199)
        )
    ),
    IF(BQ199&lt;&gt;"",
        IF(INT('Data Sheet'!$A$15)=INT('Data Sheet'!$B$15),
            --(INT('Data Sheet'!$A$15) &amp; "." &amp; LEFT(BQ199,3)),
            IF(AND((--(INT('Data Sheet'!$A$15) &amp; "." &amp; LEFT(BQ199,3))&gt;=--('Data Sheet'!$A$15)), (--(INT('Data Sheet'!$A$15) &amp; "." &amp; LEFT(BQ199,3))&lt;=--('Data Sheet'!$B$15))),
                --(INT('Data Sheet'!$A$15) &amp; "." &amp; LEFT(BQ199,3)),
                --(INT('Data Sheet'!$B$15) &amp; "." &amp; LEFT(BQ199,3))
            )
        ),
        "OK"
    )
)</f>
        <v>OK</v>
      </c>
      <c r="Q199" s="23" t="str">
        <f>IF(BS199&lt;&gt;"",
    IF(INT('Data Sheet'!$A$19)=INT('Data Sheet'!$B$15),
        --(INT('Data Sheet'!$A$15) &amp; "." &amp; BS199),
        IF(AND((--(INT('Data Sheet'!$A$15) &amp; "." &amp; BS199)&gt;=--('Data Sheet'!$A$15)), (--(INT('Data Sheet'!$A$15) &amp; "." &amp; BS199)&lt;=--('Data Sheet'!$B$15))),
            --(INT('Data Sheet'!$A$15) &amp; "." &amp; BS199),
            --(INT('Data Sheet'!$B$15) &amp; "." &amp; BS199)
        )
    ),
    IF(BQ199&lt;&gt;"",
        IF(INT('Data Sheet'!$A$15)=INT('Data Sheet'!$B$15),
            --(INT('Data Sheet'!$A$15) &amp; "." &amp; RIGHT(BQ199,3)),
            IF(AND((--(INT('Data Sheet'!$A$15) &amp; "." &amp; RIGHT(BQ199,3))&gt;=--('Data Sheet'!$A$15)), (--(INT('Data Sheet'!$A$15) &amp; "." &amp; RIGHT(BQ199,3))&lt;=--('Data Sheet'!$B$15))),
                --(INT('Data Sheet'!$A$15) &amp; "." &amp; RIGHT(BQ199,3)),
                --(INT('Data Sheet'!$B$15) &amp; "." &amp; RIGHT(BQ199,3))
            )
        ),
        "OK"
    )
)</f>
        <v>OK</v>
      </c>
      <c r="R199" s="20"/>
      <c r="S199" s="20"/>
      <c r="T199" s="20"/>
      <c r="U199" s="20"/>
      <c r="V199" s="20"/>
      <c r="W199" s="20"/>
      <c r="X199" s="20"/>
      <c r="Y199" s="20"/>
      <c r="Z199" s="20"/>
      <c r="AA199" s="55"/>
      <c r="AB199" s="55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1"/>
      <c r="AR199" s="21"/>
      <c r="AS199" s="21"/>
      <c r="AT199" s="21"/>
      <c r="AU199" s="21"/>
      <c r="AV199" s="21"/>
      <c r="AW199" s="22"/>
      <c r="AX199" s="99"/>
      <c r="AY199" s="20"/>
      <c r="AZ199" s="20"/>
      <c r="BA199" s="22"/>
      <c r="BC199" s="80"/>
      <c r="BD199" s="80"/>
      <c r="BE199" s="80"/>
      <c r="BF199" s="80"/>
      <c r="BG199" s="2" t="str">
        <f t="shared" si="13"/>
        <v/>
      </c>
      <c r="BH199" s="78">
        <f t="shared" si="12"/>
        <v>0</v>
      </c>
    </row>
    <row r="200" spans="2:60" x14ac:dyDescent="0.2">
      <c r="B200" s="14">
        <f t="shared" si="14"/>
        <v>192</v>
      </c>
      <c r="C200" s="15" t="str">
        <f>CONCATENATE('Data Sheet'!$B$8,'Data Sheet'!$G$2)</f>
        <v>" HWDP</v>
      </c>
      <c r="D200" s="95" t="str">
        <f t="shared" si="15"/>
        <v/>
      </c>
      <c r="E200" s="15" t="str">
        <f>IF('Sum HWDP'!$D$10="TH-Hill DS-1 Vol 3 CAT 2: Clean and Visual Ends only","N/A","OK")</f>
        <v>OK</v>
      </c>
      <c r="F200" s="15" t="str">
        <f>IF('Sum HWDP'!$D$10="TH-Hill DS-1 Vol 3 CAT 2: Clean and Visual Ends only","N/A","OK")</f>
        <v>OK</v>
      </c>
      <c r="G200" s="17"/>
      <c r="H200" s="17"/>
      <c r="I200" s="17" t="s">
        <v>51</v>
      </c>
      <c r="J200" s="17" t="str">
        <f t="shared" si="16"/>
        <v>OK</v>
      </c>
      <c r="K200" s="17" t="str">
        <f t="shared" si="16"/>
        <v>OK</v>
      </c>
      <c r="L200" s="17" t="str">
        <f>IF('Data Sheet'!$B$9="NC-50","N/A","OK")</f>
        <v>OK</v>
      </c>
      <c r="M200" s="17" t="str">
        <f>IF('Data Sheet'!$B$9="NC-50","N/A","OK")</f>
        <v>OK</v>
      </c>
      <c r="N200" s="23" t="str">
        <f>IF(BO200&lt;&gt;"",
    IF(INT('Data Sheet'!$A$19)=INT('Data Sheet'!$B$19),
        --(INT('Data Sheet'!$A$19) &amp; "." &amp; BO200),
        IF(AND((--(INT('Data Sheet'!$A$19) &amp; "." &amp; BO200)&gt;=--('Data Sheet'!$A$19)), (--(INT('Data Sheet'!$A$19) &amp; "." &amp; BO200)&lt;=--('Data Sheet'!$B$19))),
            --(INT('Data Sheet'!$A$19) &amp; "." &amp; BO200),
            --(INT('Data Sheet'!$B$19) &amp; "." &amp; BO200)
        )
    ),
    IF(BN200&lt;&gt;"",
        IF(INT('Data Sheet'!$A$19)=INT('Data Sheet'!$B$19),
            --(INT('Data Sheet'!$A$19) &amp; "." &amp; LEFT(BN200,3)),
            IF(AND((--(INT('Data Sheet'!$A$19) &amp; "." &amp; LEFT(BN200,3))&gt;=--('Data Sheet'!$A$19)), (--(INT('Data Sheet'!$A$19) &amp; "." &amp; LEFT(BN200,3))&lt;=--('Data Sheet'!$B$19))),
                --(INT('Data Sheet'!$A$19) &amp; "." &amp; LEFT(BN200,3)),
                --(INT('Data Sheet'!$B$19) &amp; "." &amp; LEFT(BN200,3))
            )
        ),
        "OK"
    )
)</f>
        <v>OK</v>
      </c>
      <c r="O200" s="23" t="str">
        <f>IF(BP200&lt;&gt;"",
    IF(INT('Data Sheet'!$A$19)=INT('Data Sheet'!$B$19),
        --(INT('Data Sheet'!$A$19) &amp; "." &amp; BP200),
        IF(AND((--(INT('Data Sheet'!$A$19) &amp; "." &amp; BP200)&gt;=--('Data Sheet'!$A$19)), (--(INT('Data Sheet'!$A$19) &amp; "." &amp; BP200)&lt;=--('Data Sheet'!$B$19))),
            --(INT('Data Sheet'!$A$19) &amp; "." &amp; BP200),
            --(INT('Data Sheet'!$B$19) &amp; "." &amp; BP200)
        )
    ),
    IF(BN200&lt;&gt;"",
        IF(INT('Data Sheet'!$A$19)=INT('Data Sheet'!$B$19),
            --(INT('Data Sheet'!$A$19) &amp; "." &amp; RIGHT(BN200,3)),
            IF(AND((--(INT('Data Sheet'!$A$19) &amp; "." &amp; RIGHT(BN200,3))&gt;=--('Data Sheet'!$A$19)), (--(INT('Data Sheet'!$A$19) &amp; "." &amp; RIGHT(BN200,3))&lt;=--('Data Sheet'!$B$19))),
                --(INT('Data Sheet'!$A$19) &amp; "." &amp; RIGHT(BN200,3)),
                --(INT('Data Sheet'!$B$19) &amp; "." &amp; RIGHT(BN200,3))
            )
        ),
        "OK"
    )
)</f>
        <v>OK</v>
      </c>
      <c r="P200" s="23" t="str">
        <f>IF(BR200&lt;&gt;"",
    IF(INT('Data Sheet'!$A$19)=INT('Data Sheet'!$B$15),
        --(INT('Data Sheet'!$A$15) &amp; "." &amp; BR200),
        IF(AND((--(INT('Data Sheet'!$A$15) &amp; "." &amp; BR200)&gt;=--('Data Sheet'!$A$15)), (--(INT('Data Sheet'!$A$15) &amp; "." &amp; BR200)&lt;=--('Data Sheet'!$B$15))),
            --(INT('Data Sheet'!$A$15) &amp; "." &amp; BR200),
            --(INT('Data Sheet'!$B$15) &amp; "." &amp; BR200)
        )
    ),
    IF(BQ200&lt;&gt;"",
        IF(INT('Data Sheet'!$A$15)=INT('Data Sheet'!$B$15),
            --(INT('Data Sheet'!$A$15) &amp; "." &amp; LEFT(BQ200,3)),
            IF(AND((--(INT('Data Sheet'!$A$15) &amp; "." &amp; LEFT(BQ200,3))&gt;=--('Data Sheet'!$A$15)), (--(INT('Data Sheet'!$A$15) &amp; "." &amp; LEFT(BQ200,3))&lt;=--('Data Sheet'!$B$15))),
                --(INT('Data Sheet'!$A$15) &amp; "." &amp; LEFT(BQ200,3)),
                --(INT('Data Sheet'!$B$15) &amp; "." &amp; LEFT(BQ200,3))
            )
        ),
        "OK"
    )
)</f>
        <v>OK</v>
      </c>
      <c r="Q200" s="23" t="str">
        <f>IF(BS200&lt;&gt;"",
    IF(INT('Data Sheet'!$A$19)=INT('Data Sheet'!$B$15),
        --(INT('Data Sheet'!$A$15) &amp; "." &amp; BS200),
        IF(AND((--(INT('Data Sheet'!$A$15) &amp; "." &amp; BS200)&gt;=--('Data Sheet'!$A$15)), (--(INT('Data Sheet'!$A$15) &amp; "." &amp; BS200)&lt;=--('Data Sheet'!$B$15))),
            --(INT('Data Sheet'!$A$15) &amp; "." &amp; BS200),
            --(INT('Data Sheet'!$B$15) &amp; "." &amp; BS200)
        )
    ),
    IF(BQ200&lt;&gt;"",
        IF(INT('Data Sheet'!$A$15)=INT('Data Sheet'!$B$15),
            --(INT('Data Sheet'!$A$15) &amp; "." &amp; RIGHT(BQ200,3)),
            IF(AND((--(INT('Data Sheet'!$A$15) &amp; "." &amp; RIGHT(BQ200,3))&gt;=--('Data Sheet'!$A$15)), (--(INT('Data Sheet'!$A$15) &amp; "." &amp; RIGHT(BQ200,3))&lt;=--('Data Sheet'!$B$15))),
                --(INT('Data Sheet'!$A$15) &amp; "." &amp; RIGHT(BQ200,3)),
                --(INT('Data Sheet'!$B$15) &amp; "." &amp; RIGHT(BQ200,3))
            )
        ),
        "OK"
    )
)</f>
        <v>OK</v>
      </c>
      <c r="R200" s="20"/>
      <c r="S200" s="20"/>
      <c r="T200" s="20"/>
      <c r="U200" s="20"/>
      <c r="V200" s="20"/>
      <c r="W200" s="20"/>
      <c r="X200" s="20"/>
      <c r="Y200" s="20"/>
      <c r="Z200" s="20"/>
      <c r="AA200" s="55"/>
      <c r="AB200" s="55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1"/>
      <c r="AR200" s="21"/>
      <c r="AS200" s="21"/>
      <c r="AT200" s="21"/>
      <c r="AU200" s="21"/>
      <c r="AV200" s="21"/>
      <c r="AW200" s="22"/>
      <c r="AX200" s="99"/>
      <c r="AY200" s="20"/>
      <c r="AZ200" s="20"/>
      <c r="BA200" s="22"/>
      <c r="BC200" s="80"/>
      <c r="BD200" s="80"/>
      <c r="BE200" s="80"/>
      <c r="BF200" s="80"/>
      <c r="BG200" s="2" t="str">
        <f t="shared" si="13"/>
        <v/>
      </c>
      <c r="BH200" s="78">
        <f t="shared" si="12"/>
        <v>0</v>
      </c>
    </row>
    <row r="201" spans="2:60" x14ac:dyDescent="0.2">
      <c r="B201" s="14">
        <f t="shared" si="14"/>
        <v>193</v>
      </c>
      <c r="C201" s="15" t="str">
        <f>CONCATENATE('Data Sheet'!$B$8,'Data Sheet'!$G$2)</f>
        <v>" HWDP</v>
      </c>
      <c r="D201" s="95" t="str">
        <f t="shared" si="15"/>
        <v/>
      </c>
      <c r="E201" s="15" t="str">
        <f>IF('Sum HWDP'!$D$10="TH-Hill DS-1 Vol 3 CAT 2: Clean and Visual Ends only","N/A","OK")</f>
        <v>OK</v>
      </c>
      <c r="F201" s="15" t="str">
        <f>IF('Sum HWDP'!$D$10="TH-Hill DS-1 Vol 3 CAT 2: Clean and Visual Ends only","N/A","OK")</f>
        <v>OK</v>
      </c>
      <c r="G201" s="17"/>
      <c r="H201" s="17"/>
      <c r="I201" s="17" t="s">
        <v>51</v>
      </c>
      <c r="J201" s="17" t="str">
        <f t="shared" si="16"/>
        <v>OK</v>
      </c>
      <c r="K201" s="17" t="str">
        <f t="shared" si="16"/>
        <v>OK</v>
      </c>
      <c r="L201" s="17" t="str">
        <f>IF('Data Sheet'!$B$9="NC-50","N/A","OK")</f>
        <v>OK</v>
      </c>
      <c r="M201" s="17" t="str">
        <f>IF('Data Sheet'!$B$9="NC-50","N/A","OK")</f>
        <v>OK</v>
      </c>
      <c r="N201" s="23" t="str">
        <f>IF(BO201&lt;&gt;"",
    IF(INT('Data Sheet'!$A$19)=INT('Data Sheet'!$B$19),
        --(INT('Data Sheet'!$A$19) &amp; "." &amp; BO201),
        IF(AND((--(INT('Data Sheet'!$A$19) &amp; "." &amp; BO201)&gt;=--('Data Sheet'!$A$19)), (--(INT('Data Sheet'!$A$19) &amp; "." &amp; BO201)&lt;=--('Data Sheet'!$B$19))),
            --(INT('Data Sheet'!$A$19) &amp; "." &amp; BO201),
            --(INT('Data Sheet'!$B$19) &amp; "." &amp; BO201)
        )
    ),
    IF(BN201&lt;&gt;"",
        IF(INT('Data Sheet'!$A$19)=INT('Data Sheet'!$B$19),
            --(INT('Data Sheet'!$A$19) &amp; "." &amp; LEFT(BN201,3)),
            IF(AND((--(INT('Data Sheet'!$A$19) &amp; "." &amp; LEFT(BN201,3))&gt;=--('Data Sheet'!$A$19)), (--(INT('Data Sheet'!$A$19) &amp; "." &amp; LEFT(BN201,3))&lt;=--('Data Sheet'!$B$19))),
                --(INT('Data Sheet'!$A$19) &amp; "." &amp; LEFT(BN201,3)),
                --(INT('Data Sheet'!$B$19) &amp; "." &amp; LEFT(BN201,3))
            )
        ),
        "OK"
    )
)</f>
        <v>OK</v>
      </c>
      <c r="O201" s="23" t="str">
        <f>IF(BP201&lt;&gt;"",
    IF(INT('Data Sheet'!$A$19)=INT('Data Sheet'!$B$19),
        --(INT('Data Sheet'!$A$19) &amp; "." &amp; BP201),
        IF(AND((--(INT('Data Sheet'!$A$19) &amp; "." &amp; BP201)&gt;=--('Data Sheet'!$A$19)), (--(INT('Data Sheet'!$A$19) &amp; "." &amp; BP201)&lt;=--('Data Sheet'!$B$19))),
            --(INT('Data Sheet'!$A$19) &amp; "." &amp; BP201),
            --(INT('Data Sheet'!$B$19) &amp; "." &amp; BP201)
        )
    ),
    IF(BN201&lt;&gt;"",
        IF(INT('Data Sheet'!$A$19)=INT('Data Sheet'!$B$19),
            --(INT('Data Sheet'!$A$19) &amp; "." &amp; RIGHT(BN201,3)),
            IF(AND((--(INT('Data Sheet'!$A$19) &amp; "." &amp; RIGHT(BN201,3))&gt;=--('Data Sheet'!$A$19)), (--(INT('Data Sheet'!$A$19) &amp; "." &amp; RIGHT(BN201,3))&lt;=--('Data Sheet'!$B$19))),
                --(INT('Data Sheet'!$A$19) &amp; "." &amp; RIGHT(BN201,3)),
                --(INT('Data Sheet'!$B$19) &amp; "." &amp; RIGHT(BN201,3))
            )
        ),
        "OK"
    )
)</f>
        <v>OK</v>
      </c>
      <c r="P201" s="23" t="str">
        <f>IF(BR201&lt;&gt;"",
    IF(INT('Data Sheet'!$A$19)=INT('Data Sheet'!$B$15),
        --(INT('Data Sheet'!$A$15) &amp; "." &amp; BR201),
        IF(AND((--(INT('Data Sheet'!$A$15) &amp; "." &amp; BR201)&gt;=--('Data Sheet'!$A$15)), (--(INT('Data Sheet'!$A$15) &amp; "." &amp; BR201)&lt;=--('Data Sheet'!$B$15))),
            --(INT('Data Sheet'!$A$15) &amp; "." &amp; BR201),
            --(INT('Data Sheet'!$B$15) &amp; "." &amp; BR201)
        )
    ),
    IF(BQ201&lt;&gt;"",
        IF(INT('Data Sheet'!$A$15)=INT('Data Sheet'!$B$15),
            --(INT('Data Sheet'!$A$15) &amp; "." &amp; LEFT(BQ201,3)),
            IF(AND((--(INT('Data Sheet'!$A$15) &amp; "." &amp; LEFT(BQ201,3))&gt;=--('Data Sheet'!$A$15)), (--(INT('Data Sheet'!$A$15) &amp; "." &amp; LEFT(BQ201,3))&lt;=--('Data Sheet'!$B$15))),
                --(INT('Data Sheet'!$A$15) &amp; "." &amp; LEFT(BQ201,3)),
                --(INT('Data Sheet'!$B$15) &amp; "." &amp; LEFT(BQ201,3))
            )
        ),
        "OK"
    )
)</f>
        <v>OK</v>
      </c>
      <c r="Q201" s="23" t="str">
        <f>IF(BS201&lt;&gt;"",
    IF(INT('Data Sheet'!$A$19)=INT('Data Sheet'!$B$15),
        --(INT('Data Sheet'!$A$15) &amp; "." &amp; BS201),
        IF(AND((--(INT('Data Sheet'!$A$15) &amp; "." &amp; BS201)&gt;=--('Data Sheet'!$A$15)), (--(INT('Data Sheet'!$A$15) &amp; "." &amp; BS201)&lt;=--('Data Sheet'!$B$15))),
            --(INT('Data Sheet'!$A$15) &amp; "." &amp; BS201),
            --(INT('Data Sheet'!$B$15) &amp; "." &amp; BS201)
        )
    ),
    IF(BQ201&lt;&gt;"",
        IF(INT('Data Sheet'!$A$15)=INT('Data Sheet'!$B$15),
            --(INT('Data Sheet'!$A$15) &amp; "." &amp; RIGHT(BQ201,3)),
            IF(AND((--(INT('Data Sheet'!$A$15) &amp; "." &amp; RIGHT(BQ201,3))&gt;=--('Data Sheet'!$A$15)), (--(INT('Data Sheet'!$A$15) &amp; "." &amp; RIGHT(BQ201,3))&lt;=--('Data Sheet'!$B$15))),
                --(INT('Data Sheet'!$A$15) &amp; "." &amp; RIGHT(BQ201,3)),
                --(INT('Data Sheet'!$B$15) &amp; "." &amp; RIGHT(BQ201,3))
            )
        ),
        "OK"
    )
)</f>
        <v>OK</v>
      </c>
      <c r="R201" s="20"/>
      <c r="S201" s="20"/>
      <c r="T201" s="20"/>
      <c r="U201" s="20"/>
      <c r="V201" s="20"/>
      <c r="W201" s="20"/>
      <c r="X201" s="20"/>
      <c r="Y201" s="20"/>
      <c r="Z201" s="20"/>
      <c r="AA201" s="55"/>
      <c r="AB201" s="55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1"/>
      <c r="AR201" s="21"/>
      <c r="AS201" s="21"/>
      <c r="AT201" s="21"/>
      <c r="AU201" s="21"/>
      <c r="AV201" s="21"/>
      <c r="AW201" s="22"/>
      <c r="AX201" s="99"/>
      <c r="AY201" s="20"/>
      <c r="AZ201" s="20"/>
      <c r="BA201" s="22"/>
      <c r="BC201" s="80"/>
      <c r="BD201" s="80"/>
      <c r="BE201" s="80"/>
      <c r="BF201" s="80"/>
      <c r="BG201" s="2" t="str">
        <f t="shared" si="13"/>
        <v/>
      </c>
      <c r="BH201" s="78">
        <f t="shared" ref="BH201:BH264" si="17">COUNTA(T201:AF201)</f>
        <v>0</v>
      </c>
    </row>
    <row r="202" spans="2:60" x14ac:dyDescent="0.2">
      <c r="B202" s="14">
        <f t="shared" si="14"/>
        <v>194</v>
      </c>
      <c r="C202" s="15" t="str">
        <f>CONCATENATE('Data Sheet'!$B$8,'Data Sheet'!$G$2)</f>
        <v>" HWDP</v>
      </c>
      <c r="D202" s="95" t="str">
        <f t="shared" si="15"/>
        <v/>
      </c>
      <c r="E202" s="15" t="str">
        <f>IF('Sum HWDP'!$D$10="TH-Hill DS-1 Vol 3 CAT 2: Clean and Visual Ends only","N/A","OK")</f>
        <v>OK</v>
      </c>
      <c r="F202" s="15" t="str">
        <f>IF('Sum HWDP'!$D$10="TH-Hill DS-1 Vol 3 CAT 2: Clean and Visual Ends only","N/A","OK")</f>
        <v>OK</v>
      </c>
      <c r="G202" s="17"/>
      <c r="H202" s="17"/>
      <c r="I202" s="17" t="s">
        <v>51</v>
      </c>
      <c r="J202" s="17" t="str">
        <f t="shared" si="16"/>
        <v>OK</v>
      </c>
      <c r="K202" s="17" t="str">
        <f t="shared" si="16"/>
        <v>OK</v>
      </c>
      <c r="L202" s="17" t="str">
        <f>IF('Data Sheet'!$B$9="NC-50","N/A","OK")</f>
        <v>OK</v>
      </c>
      <c r="M202" s="17" t="str">
        <f>IF('Data Sheet'!$B$9="NC-50","N/A","OK")</f>
        <v>OK</v>
      </c>
      <c r="N202" s="23" t="str">
        <f>IF(BO202&lt;&gt;"",
    IF(INT('Data Sheet'!$A$19)=INT('Data Sheet'!$B$19),
        --(INT('Data Sheet'!$A$19) &amp; "." &amp; BO202),
        IF(AND((--(INT('Data Sheet'!$A$19) &amp; "." &amp; BO202)&gt;=--('Data Sheet'!$A$19)), (--(INT('Data Sheet'!$A$19) &amp; "." &amp; BO202)&lt;=--('Data Sheet'!$B$19))),
            --(INT('Data Sheet'!$A$19) &amp; "." &amp; BO202),
            --(INT('Data Sheet'!$B$19) &amp; "." &amp; BO202)
        )
    ),
    IF(BN202&lt;&gt;"",
        IF(INT('Data Sheet'!$A$19)=INT('Data Sheet'!$B$19),
            --(INT('Data Sheet'!$A$19) &amp; "." &amp; LEFT(BN202,3)),
            IF(AND((--(INT('Data Sheet'!$A$19) &amp; "." &amp; LEFT(BN202,3))&gt;=--('Data Sheet'!$A$19)), (--(INT('Data Sheet'!$A$19) &amp; "." &amp; LEFT(BN202,3))&lt;=--('Data Sheet'!$B$19))),
                --(INT('Data Sheet'!$A$19) &amp; "." &amp; LEFT(BN202,3)),
                --(INT('Data Sheet'!$B$19) &amp; "." &amp; LEFT(BN202,3))
            )
        ),
        "OK"
    )
)</f>
        <v>OK</v>
      </c>
      <c r="O202" s="23" t="str">
        <f>IF(BP202&lt;&gt;"",
    IF(INT('Data Sheet'!$A$19)=INT('Data Sheet'!$B$19),
        --(INT('Data Sheet'!$A$19) &amp; "." &amp; BP202),
        IF(AND((--(INT('Data Sheet'!$A$19) &amp; "." &amp; BP202)&gt;=--('Data Sheet'!$A$19)), (--(INT('Data Sheet'!$A$19) &amp; "." &amp; BP202)&lt;=--('Data Sheet'!$B$19))),
            --(INT('Data Sheet'!$A$19) &amp; "." &amp; BP202),
            --(INT('Data Sheet'!$B$19) &amp; "." &amp; BP202)
        )
    ),
    IF(BN202&lt;&gt;"",
        IF(INT('Data Sheet'!$A$19)=INT('Data Sheet'!$B$19),
            --(INT('Data Sheet'!$A$19) &amp; "." &amp; RIGHT(BN202,3)),
            IF(AND((--(INT('Data Sheet'!$A$19) &amp; "." &amp; RIGHT(BN202,3))&gt;=--('Data Sheet'!$A$19)), (--(INT('Data Sheet'!$A$19) &amp; "." &amp; RIGHT(BN202,3))&lt;=--('Data Sheet'!$B$19))),
                --(INT('Data Sheet'!$A$19) &amp; "." &amp; RIGHT(BN202,3)),
                --(INT('Data Sheet'!$B$19) &amp; "." &amp; RIGHT(BN202,3))
            )
        ),
        "OK"
    )
)</f>
        <v>OK</v>
      </c>
      <c r="P202" s="23" t="str">
        <f>IF(BR202&lt;&gt;"",
    IF(INT('Data Sheet'!$A$19)=INT('Data Sheet'!$B$15),
        --(INT('Data Sheet'!$A$15) &amp; "." &amp; BR202),
        IF(AND((--(INT('Data Sheet'!$A$15) &amp; "." &amp; BR202)&gt;=--('Data Sheet'!$A$15)), (--(INT('Data Sheet'!$A$15) &amp; "." &amp; BR202)&lt;=--('Data Sheet'!$B$15))),
            --(INT('Data Sheet'!$A$15) &amp; "." &amp; BR202),
            --(INT('Data Sheet'!$B$15) &amp; "." &amp; BR202)
        )
    ),
    IF(BQ202&lt;&gt;"",
        IF(INT('Data Sheet'!$A$15)=INT('Data Sheet'!$B$15),
            --(INT('Data Sheet'!$A$15) &amp; "." &amp; LEFT(BQ202,3)),
            IF(AND((--(INT('Data Sheet'!$A$15) &amp; "." &amp; LEFT(BQ202,3))&gt;=--('Data Sheet'!$A$15)), (--(INT('Data Sheet'!$A$15) &amp; "." &amp; LEFT(BQ202,3))&lt;=--('Data Sheet'!$B$15))),
                --(INT('Data Sheet'!$A$15) &amp; "." &amp; LEFT(BQ202,3)),
                --(INT('Data Sheet'!$B$15) &amp; "." &amp; LEFT(BQ202,3))
            )
        ),
        "OK"
    )
)</f>
        <v>OK</v>
      </c>
      <c r="Q202" s="23" t="str">
        <f>IF(BS202&lt;&gt;"",
    IF(INT('Data Sheet'!$A$19)=INT('Data Sheet'!$B$15),
        --(INT('Data Sheet'!$A$15) &amp; "." &amp; BS202),
        IF(AND((--(INT('Data Sheet'!$A$15) &amp; "." &amp; BS202)&gt;=--('Data Sheet'!$A$15)), (--(INT('Data Sheet'!$A$15) &amp; "." &amp; BS202)&lt;=--('Data Sheet'!$B$15))),
            --(INT('Data Sheet'!$A$15) &amp; "." &amp; BS202),
            --(INT('Data Sheet'!$B$15) &amp; "." &amp; BS202)
        )
    ),
    IF(BQ202&lt;&gt;"",
        IF(INT('Data Sheet'!$A$15)=INT('Data Sheet'!$B$15),
            --(INT('Data Sheet'!$A$15) &amp; "." &amp; RIGHT(BQ202,3)),
            IF(AND((--(INT('Data Sheet'!$A$15) &amp; "." &amp; RIGHT(BQ202,3))&gt;=--('Data Sheet'!$A$15)), (--(INT('Data Sheet'!$A$15) &amp; "." &amp; RIGHT(BQ202,3))&lt;=--('Data Sheet'!$B$15))),
                --(INT('Data Sheet'!$A$15) &amp; "." &amp; RIGHT(BQ202,3)),
                --(INT('Data Sheet'!$B$15) &amp; "." &amp; RIGHT(BQ202,3))
            )
        ),
        "OK"
    )
)</f>
        <v>OK</v>
      </c>
      <c r="R202" s="20"/>
      <c r="S202" s="20"/>
      <c r="T202" s="20"/>
      <c r="U202" s="20"/>
      <c r="V202" s="20"/>
      <c r="W202" s="20"/>
      <c r="X202" s="20"/>
      <c r="Y202" s="20"/>
      <c r="Z202" s="20"/>
      <c r="AA202" s="55"/>
      <c r="AB202" s="55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1"/>
      <c r="AR202" s="21"/>
      <c r="AS202" s="21"/>
      <c r="AT202" s="21"/>
      <c r="AU202" s="21"/>
      <c r="AV202" s="21"/>
      <c r="AW202" s="22"/>
      <c r="AX202" s="99"/>
      <c r="AY202" s="20"/>
      <c r="AZ202" s="20"/>
      <c r="BA202" s="22"/>
      <c r="BC202" s="80"/>
      <c r="BD202" s="80"/>
      <c r="BE202" s="80"/>
      <c r="BF202" s="80"/>
      <c r="BG202" s="2" t="str">
        <f t="shared" ref="BG202:BG265" si="18">CONCATENATE(BC202,BD202,BE202,BF202)</f>
        <v/>
      </c>
      <c r="BH202" s="78">
        <f t="shared" si="17"/>
        <v>0</v>
      </c>
    </row>
    <row r="203" spans="2:60" x14ac:dyDescent="0.2">
      <c r="B203" s="14">
        <f t="shared" ref="B203:B266" si="19">B202+1</f>
        <v>195</v>
      </c>
      <c r="C203" s="15" t="str">
        <f>CONCATENATE('Data Sheet'!$B$8,'Data Sheet'!$G$2)</f>
        <v>" HWDP</v>
      </c>
      <c r="D203" s="95" t="str">
        <f t="shared" ref="D203:D266" si="20">BG203</f>
        <v/>
      </c>
      <c r="E203" s="15" t="str">
        <f>IF('Sum HWDP'!$D$10="TH-Hill DS-1 Vol 3 CAT 2: Clean and Visual Ends only","N/A","OK")</f>
        <v>OK</v>
      </c>
      <c r="F203" s="15" t="str">
        <f>IF('Sum HWDP'!$D$10="TH-Hill DS-1 Vol 3 CAT 2: Clean and Visual Ends only","N/A","OK")</f>
        <v>OK</v>
      </c>
      <c r="G203" s="17"/>
      <c r="H203" s="17"/>
      <c r="I203" s="17" t="s">
        <v>51</v>
      </c>
      <c r="J203" s="17" t="str">
        <f t="shared" si="16"/>
        <v>OK</v>
      </c>
      <c r="K203" s="17" t="str">
        <f t="shared" si="16"/>
        <v>OK</v>
      </c>
      <c r="L203" s="17" t="str">
        <f>IF('Data Sheet'!$B$9="NC-50","N/A","OK")</f>
        <v>OK</v>
      </c>
      <c r="M203" s="17" t="str">
        <f>IF('Data Sheet'!$B$9="NC-50","N/A","OK")</f>
        <v>OK</v>
      </c>
      <c r="N203" s="23" t="str">
        <f>IF(BO203&lt;&gt;"",
    IF(INT('Data Sheet'!$A$19)=INT('Data Sheet'!$B$19),
        --(INT('Data Sheet'!$A$19) &amp; "." &amp; BO203),
        IF(AND((--(INT('Data Sheet'!$A$19) &amp; "." &amp; BO203)&gt;=--('Data Sheet'!$A$19)), (--(INT('Data Sheet'!$A$19) &amp; "." &amp; BO203)&lt;=--('Data Sheet'!$B$19))),
            --(INT('Data Sheet'!$A$19) &amp; "." &amp; BO203),
            --(INT('Data Sheet'!$B$19) &amp; "." &amp; BO203)
        )
    ),
    IF(BN203&lt;&gt;"",
        IF(INT('Data Sheet'!$A$19)=INT('Data Sheet'!$B$19),
            --(INT('Data Sheet'!$A$19) &amp; "." &amp; LEFT(BN203,3)),
            IF(AND((--(INT('Data Sheet'!$A$19) &amp; "." &amp; LEFT(BN203,3))&gt;=--('Data Sheet'!$A$19)), (--(INT('Data Sheet'!$A$19) &amp; "." &amp; LEFT(BN203,3))&lt;=--('Data Sheet'!$B$19))),
                --(INT('Data Sheet'!$A$19) &amp; "." &amp; LEFT(BN203,3)),
                --(INT('Data Sheet'!$B$19) &amp; "." &amp; LEFT(BN203,3))
            )
        ),
        "OK"
    )
)</f>
        <v>OK</v>
      </c>
      <c r="O203" s="23" t="str">
        <f>IF(BP203&lt;&gt;"",
    IF(INT('Data Sheet'!$A$19)=INT('Data Sheet'!$B$19),
        --(INT('Data Sheet'!$A$19) &amp; "." &amp; BP203),
        IF(AND((--(INT('Data Sheet'!$A$19) &amp; "." &amp; BP203)&gt;=--('Data Sheet'!$A$19)), (--(INT('Data Sheet'!$A$19) &amp; "." &amp; BP203)&lt;=--('Data Sheet'!$B$19))),
            --(INT('Data Sheet'!$A$19) &amp; "." &amp; BP203),
            --(INT('Data Sheet'!$B$19) &amp; "." &amp; BP203)
        )
    ),
    IF(BN203&lt;&gt;"",
        IF(INT('Data Sheet'!$A$19)=INT('Data Sheet'!$B$19),
            --(INT('Data Sheet'!$A$19) &amp; "." &amp; RIGHT(BN203,3)),
            IF(AND((--(INT('Data Sheet'!$A$19) &amp; "." &amp; RIGHT(BN203,3))&gt;=--('Data Sheet'!$A$19)), (--(INT('Data Sheet'!$A$19) &amp; "." &amp; RIGHT(BN203,3))&lt;=--('Data Sheet'!$B$19))),
                --(INT('Data Sheet'!$A$19) &amp; "." &amp; RIGHT(BN203,3)),
                --(INT('Data Sheet'!$B$19) &amp; "." &amp; RIGHT(BN203,3))
            )
        ),
        "OK"
    )
)</f>
        <v>OK</v>
      </c>
      <c r="P203" s="23" t="str">
        <f>IF(BR203&lt;&gt;"",
    IF(INT('Data Sheet'!$A$19)=INT('Data Sheet'!$B$15),
        --(INT('Data Sheet'!$A$15) &amp; "." &amp; BR203),
        IF(AND((--(INT('Data Sheet'!$A$15) &amp; "." &amp; BR203)&gt;=--('Data Sheet'!$A$15)), (--(INT('Data Sheet'!$A$15) &amp; "." &amp; BR203)&lt;=--('Data Sheet'!$B$15))),
            --(INT('Data Sheet'!$A$15) &amp; "." &amp; BR203),
            --(INT('Data Sheet'!$B$15) &amp; "." &amp; BR203)
        )
    ),
    IF(BQ203&lt;&gt;"",
        IF(INT('Data Sheet'!$A$15)=INT('Data Sheet'!$B$15),
            --(INT('Data Sheet'!$A$15) &amp; "." &amp; LEFT(BQ203,3)),
            IF(AND((--(INT('Data Sheet'!$A$15) &amp; "." &amp; LEFT(BQ203,3))&gt;=--('Data Sheet'!$A$15)), (--(INT('Data Sheet'!$A$15) &amp; "." &amp; LEFT(BQ203,3))&lt;=--('Data Sheet'!$B$15))),
                --(INT('Data Sheet'!$A$15) &amp; "." &amp; LEFT(BQ203,3)),
                --(INT('Data Sheet'!$B$15) &amp; "." &amp; LEFT(BQ203,3))
            )
        ),
        "OK"
    )
)</f>
        <v>OK</v>
      </c>
      <c r="Q203" s="23" t="str">
        <f>IF(BS203&lt;&gt;"",
    IF(INT('Data Sheet'!$A$19)=INT('Data Sheet'!$B$15),
        --(INT('Data Sheet'!$A$15) &amp; "." &amp; BS203),
        IF(AND((--(INT('Data Sheet'!$A$15) &amp; "." &amp; BS203)&gt;=--('Data Sheet'!$A$15)), (--(INT('Data Sheet'!$A$15) &amp; "." &amp; BS203)&lt;=--('Data Sheet'!$B$15))),
            --(INT('Data Sheet'!$A$15) &amp; "." &amp; BS203),
            --(INT('Data Sheet'!$B$15) &amp; "." &amp; BS203)
        )
    ),
    IF(BQ203&lt;&gt;"",
        IF(INT('Data Sheet'!$A$15)=INT('Data Sheet'!$B$15),
            --(INT('Data Sheet'!$A$15) &amp; "." &amp; RIGHT(BQ203,3)),
            IF(AND((--(INT('Data Sheet'!$A$15) &amp; "." &amp; RIGHT(BQ203,3))&gt;=--('Data Sheet'!$A$15)), (--(INT('Data Sheet'!$A$15) &amp; "." &amp; RIGHT(BQ203,3))&lt;=--('Data Sheet'!$B$15))),
                --(INT('Data Sheet'!$A$15) &amp; "." &amp; RIGHT(BQ203,3)),
                --(INT('Data Sheet'!$B$15) &amp; "." &amp; RIGHT(BQ203,3))
            )
        ),
        "OK"
    )
)</f>
        <v>OK</v>
      </c>
      <c r="R203" s="20"/>
      <c r="S203" s="20"/>
      <c r="T203" s="20"/>
      <c r="U203" s="20"/>
      <c r="V203" s="20"/>
      <c r="W203" s="20"/>
      <c r="X203" s="20"/>
      <c r="Y203" s="20"/>
      <c r="Z203" s="20"/>
      <c r="AA203" s="55"/>
      <c r="AB203" s="55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1"/>
      <c r="AR203" s="21"/>
      <c r="AS203" s="21"/>
      <c r="AT203" s="21"/>
      <c r="AU203" s="21"/>
      <c r="AV203" s="21"/>
      <c r="AW203" s="22"/>
      <c r="AX203" s="99"/>
      <c r="AY203" s="20"/>
      <c r="AZ203" s="20"/>
      <c r="BA203" s="22"/>
      <c r="BC203" s="80"/>
      <c r="BD203" s="80"/>
      <c r="BE203" s="80"/>
      <c r="BF203" s="80"/>
      <c r="BG203" s="2" t="str">
        <f t="shared" si="18"/>
        <v/>
      </c>
      <c r="BH203" s="78">
        <f t="shared" si="17"/>
        <v>0</v>
      </c>
    </row>
    <row r="204" spans="2:60" x14ac:dyDescent="0.2">
      <c r="B204" s="14">
        <f t="shared" si="19"/>
        <v>196</v>
      </c>
      <c r="C204" s="15" t="str">
        <f>CONCATENATE('Data Sheet'!$B$8,'Data Sheet'!$G$2)</f>
        <v>" HWDP</v>
      </c>
      <c r="D204" s="95" t="str">
        <f t="shared" si="20"/>
        <v/>
      </c>
      <c r="E204" s="15" t="str">
        <f>IF('Sum HWDP'!$D$10="TH-Hill DS-1 Vol 3 CAT 2: Clean and Visual Ends only","N/A","OK")</f>
        <v>OK</v>
      </c>
      <c r="F204" s="15" t="str">
        <f>IF('Sum HWDP'!$D$10="TH-Hill DS-1 Vol 3 CAT 2: Clean and Visual Ends only","N/A","OK")</f>
        <v>OK</v>
      </c>
      <c r="G204" s="17"/>
      <c r="H204" s="17"/>
      <c r="I204" s="17" t="s">
        <v>51</v>
      </c>
      <c r="J204" s="17" t="str">
        <f t="shared" si="16"/>
        <v>OK</v>
      </c>
      <c r="K204" s="17" t="str">
        <f t="shared" si="16"/>
        <v>OK</v>
      </c>
      <c r="L204" s="17" t="str">
        <f>IF('Data Sheet'!$B$9="NC-50","N/A","OK")</f>
        <v>OK</v>
      </c>
      <c r="M204" s="17" t="str">
        <f>IF('Data Sheet'!$B$9="NC-50","N/A","OK")</f>
        <v>OK</v>
      </c>
      <c r="N204" s="23" t="str">
        <f>IF(BO204&lt;&gt;"",
    IF(INT('Data Sheet'!$A$19)=INT('Data Sheet'!$B$19),
        --(INT('Data Sheet'!$A$19) &amp; "." &amp; BO204),
        IF(AND((--(INT('Data Sheet'!$A$19) &amp; "." &amp; BO204)&gt;=--('Data Sheet'!$A$19)), (--(INT('Data Sheet'!$A$19) &amp; "." &amp; BO204)&lt;=--('Data Sheet'!$B$19))),
            --(INT('Data Sheet'!$A$19) &amp; "." &amp; BO204),
            --(INT('Data Sheet'!$B$19) &amp; "." &amp; BO204)
        )
    ),
    IF(BN204&lt;&gt;"",
        IF(INT('Data Sheet'!$A$19)=INT('Data Sheet'!$B$19),
            --(INT('Data Sheet'!$A$19) &amp; "." &amp; LEFT(BN204,3)),
            IF(AND((--(INT('Data Sheet'!$A$19) &amp; "." &amp; LEFT(BN204,3))&gt;=--('Data Sheet'!$A$19)), (--(INT('Data Sheet'!$A$19) &amp; "." &amp; LEFT(BN204,3))&lt;=--('Data Sheet'!$B$19))),
                --(INT('Data Sheet'!$A$19) &amp; "." &amp; LEFT(BN204,3)),
                --(INT('Data Sheet'!$B$19) &amp; "." &amp; LEFT(BN204,3))
            )
        ),
        "OK"
    )
)</f>
        <v>OK</v>
      </c>
      <c r="O204" s="23" t="str">
        <f>IF(BP204&lt;&gt;"",
    IF(INT('Data Sheet'!$A$19)=INT('Data Sheet'!$B$19),
        --(INT('Data Sheet'!$A$19) &amp; "." &amp; BP204),
        IF(AND((--(INT('Data Sheet'!$A$19) &amp; "." &amp; BP204)&gt;=--('Data Sheet'!$A$19)), (--(INT('Data Sheet'!$A$19) &amp; "." &amp; BP204)&lt;=--('Data Sheet'!$B$19))),
            --(INT('Data Sheet'!$A$19) &amp; "." &amp; BP204),
            --(INT('Data Sheet'!$B$19) &amp; "." &amp; BP204)
        )
    ),
    IF(BN204&lt;&gt;"",
        IF(INT('Data Sheet'!$A$19)=INT('Data Sheet'!$B$19),
            --(INT('Data Sheet'!$A$19) &amp; "." &amp; RIGHT(BN204,3)),
            IF(AND((--(INT('Data Sheet'!$A$19) &amp; "." &amp; RIGHT(BN204,3))&gt;=--('Data Sheet'!$A$19)), (--(INT('Data Sheet'!$A$19) &amp; "." &amp; RIGHT(BN204,3))&lt;=--('Data Sheet'!$B$19))),
                --(INT('Data Sheet'!$A$19) &amp; "." &amp; RIGHT(BN204,3)),
                --(INT('Data Sheet'!$B$19) &amp; "." &amp; RIGHT(BN204,3))
            )
        ),
        "OK"
    )
)</f>
        <v>OK</v>
      </c>
      <c r="P204" s="23" t="str">
        <f>IF(BR204&lt;&gt;"",
    IF(INT('Data Sheet'!$A$19)=INT('Data Sheet'!$B$15),
        --(INT('Data Sheet'!$A$15) &amp; "." &amp; BR204),
        IF(AND((--(INT('Data Sheet'!$A$15) &amp; "." &amp; BR204)&gt;=--('Data Sheet'!$A$15)), (--(INT('Data Sheet'!$A$15) &amp; "." &amp; BR204)&lt;=--('Data Sheet'!$B$15))),
            --(INT('Data Sheet'!$A$15) &amp; "." &amp; BR204),
            --(INT('Data Sheet'!$B$15) &amp; "." &amp; BR204)
        )
    ),
    IF(BQ204&lt;&gt;"",
        IF(INT('Data Sheet'!$A$15)=INT('Data Sheet'!$B$15),
            --(INT('Data Sheet'!$A$15) &amp; "." &amp; LEFT(BQ204,3)),
            IF(AND((--(INT('Data Sheet'!$A$15) &amp; "." &amp; LEFT(BQ204,3))&gt;=--('Data Sheet'!$A$15)), (--(INT('Data Sheet'!$A$15) &amp; "." &amp; LEFT(BQ204,3))&lt;=--('Data Sheet'!$B$15))),
                --(INT('Data Sheet'!$A$15) &amp; "." &amp; LEFT(BQ204,3)),
                --(INT('Data Sheet'!$B$15) &amp; "." &amp; LEFT(BQ204,3))
            )
        ),
        "OK"
    )
)</f>
        <v>OK</v>
      </c>
      <c r="Q204" s="23" t="str">
        <f>IF(BS204&lt;&gt;"",
    IF(INT('Data Sheet'!$A$19)=INT('Data Sheet'!$B$15),
        --(INT('Data Sheet'!$A$15) &amp; "." &amp; BS204),
        IF(AND((--(INT('Data Sheet'!$A$15) &amp; "." &amp; BS204)&gt;=--('Data Sheet'!$A$15)), (--(INT('Data Sheet'!$A$15) &amp; "." &amp; BS204)&lt;=--('Data Sheet'!$B$15))),
            --(INT('Data Sheet'!$A$15) &amp; "." &amp; BS204),
            --(INT('Data Sheet'!$B$15) &amp; "." &amp; BS204)
        )
    ),
    IF(BQ204&lt;&gt;"",
        IF(INT('Data Sheet'!$A$15)=INT('Data Sheet'!$B$15),
            --(INT('Data Sheet'!$A$15) &amp; "." &amp; RIGHT(BQ204,3)),
            IF(AND((--(INT('Data Sheet'!$A$15) &amp; "." &amp; RIGHT(BQ204,3))&gt;=--('Data Sheet'!$A$15)), (--(INT('Data Sheet'!$A$15) &amp; "." &amp; RIGHT(BQ204,3))&lt;=--('Data Sheet'!$B$15))),
                --(INT('Data Sheet'!$A$15) &amp; "." &amp; RIGHT(BQ204,3)),
                --(INT('Data Sheet'!$B$15) &amp; "." &amp; RIGHT(BQ204,3))
            )
        ),
        "OK"
    )
)</f>
        <v>OK</v>
      </c>
      <c r="R204" s="20"/>
      <c r="S204" s="20"/>
      <c r="T204" s="20"/>
      <c r="U204" s="20"/>
      <c r="V204" s="20"/>
      <c r="W204" s="20"/>
      <c r="X204" s="20"/>
      <c r="Y204" s="20"/>
      <c r="Z204" s="20"/>
      <c r="AA204" s="55"/>
      <c r="AB204" s="55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1"/>
      <c r="AR204" s="21"/>
      <c r="AS204" s="21"/>
      <c r="AT204" s="21"/>
      <c r="AU204" s="21"/>
      <c r="AV204" s="21"/>
      <c r="AW204" s="22"/>
      <c r="AX204" s="99"/>
      <c r="AY204" s="20"/>
      <c r="AZ204" s="20"/>
      <c r="BA204" s="22"/>
      <c r="BC204" s="80"/>
      <c r="BD204" s="80"/>
      <c r="BE204" s="80"/>
      <c r="BF204" s="80"/>
      <c r="BG204" s="2" t="str">
        <f t="shared" si="18"/>
        <v/>
      </c>
      <c r="BH204" s="78">
        <f t="shared" si="17"/>
        <v>0</v>
      </c>
    </row>
    <row r="205" spans="2:60" x14ac:dyDescent="0.2">
      <c r="B205" s="14">
        <f t="shared" si="19"/>
        <v>197</v>
      </c>
      <c r="C205" s="15" t="str">
        <f>CONCATENATE('Data Sheet'!$B$8,'Data Sheet'!$G$2)</f>
        <v>" HWDP</v>
      </c>
      <c r="D205" s="95" t="str">
        <f t="shared" si="20"/>
        <v/>
      </c>
      <c r="E205" s="15" t="str">
        <f>IF('Sum HWDP'!$D$10="TH-Hill DS-1 Vol 3 CAT 2: Clean and Visual Ends only","N/A","OK")</f>
        <v>OK</v>
      </c>
      <c r="F205" s="15" t="str">
        <f>IF('Sum HWDP'!$D$10="TH-Hill DS-1 Vol 3 CAT 2: Clean and Visual Ends only","N/A","OK")</f>
        <v>OK</v>
      </c>
      <c r="G205" s="17"/>
      <c r="H205" s="17"/>
      <c r="I205" s="17" t="s">
        <v>51</v>
      </c>
      <c r="J205" s="17" t="str">
        <f t="shared" si="16"/>
        <v>OK</v>
      </c>
      <c r="K205" s="17" t="str">
        <f t="shared" si="16"/>
        <v>OK</v>
      </c>
      <c r="L205" s="17" t="str">
        <f>IF('Data Sheet'!$B$9="NC-50","N/A","OK")</f>
        <v>OK</v>
      </c>
      <c r="M205" s="17" t="str">
        <f>IF('Data Sheet'!$B$9="NC-50","N/A","OK")</f>
        <v>OK</v>
      </c>
      <c r="N205" s="23" t="str">
        <f>IF(BO205&lt;&gt;"",
    IF(INT('Data Sheet'!$A$19)=INT('Data Sheet'!$B$19),
        --(INT('Data Sheet'!$A$19) &amp; "." &amp; BO205),
        IF(AND((--(INT('Data Sheet'!$A$19) &amp; "." &amp; BO205)&gt;=--('Data Sheet'!$A$19)), (--(INT('Data Sheet'!$A$19) &amp; "." &amp; BO205)&lt;=--('Data Sheet'!$B$19))),
            --(INT('Data Sheet'!$A$19) &amp; "." &amp; BO205),
            --(INT('Data Sheet'!$B$19) &amp; "." &amp; BO205)
        )
    ),
    IF(BN205&lt;&gt;"",
        IF(INT('Data Sheet'!$A$19)=INT('Data Sheet'!$B$19),
            --(INT('Data Sheet'!$A$19) &amp; "." &amp; LEFT(BN205,3)),
            IF(AND((--(INT('Data Sheet'!$A$19) &amp; "." &amp; LEFT(BN205,3))&gt;=--('Data Sheet'!$A$19)), (--(INT('Data Sheet'!$A$19) &amp; "." &amp; LEFT(BN205,3))&lt;=--('Data Sheet'!$B$19))),
                --(INT('Data Sheet'!$A$19) &amp; "." &amp; LEFT(BN205,3)),
                --(INT('Data Sheet'!$B$19) &amp; "." &amp; LEFT(BN205,3))
            )
        ),
        "OK"
    )
)</f>
        <v>OK</v>
      </c>
      <c r="O205" s="23" t="str">
        <f>IF(BP205&lt;&gt;"",
    IF(INT('Data Sheet'!$A$19)=INT('Data Sheet'!$B$19),
        --(INT('Data Sheet'!$A$19) &amp; "." &amp; BP205),
        IF(AND((--(INT('Data Sheet'!$A$19) &amp; "." &amp; BP205)&gt;=--('Data Sheet'!$A$19)), (--(INT('Data Sheet'!$A$19) &amp; "." &amp; BP205)&lt;=--('Data Sheet'!$B$19))),
            --(INT('Data Sheet'!$A$19) &amp; "." &amp; BP205),
            --(INT('Data Sheet'!$B$19) &amp; "." &amp; BP205)
        )
    ),
    IF(BN205&lt;&gt;"",
        IF(INT('Data Sheet'!$A$19)=INT('Data Sheet'!$B$19),
            --(INT('Data Sheet'!$A$19) &amp; "." &amp; RIGHT(BN205,3)),
            IF(AND((--(INT('Data Sheet'!$A$19) &amp; "." &amp; RIGHT(BN205,3))&gt;=--('Data Sheet'!$A$19)), (--(INT('Data Sheet'!$A$19) &amp; "." &amp; RIGHT(BN205,3))&lt;=--('Data Sheet'!$B$19))),
                --(INT('Data Sheet'!$A$19) &amp; "." &amp; RIGHT(BN205,3)),
                --(INT('Data Sheet'!$B$19) &amp; "." &amp; RIGHT(BN205,3))
            )
        ),
        "OK"
    )
)</f>
        <v>OK</v>
      </c>
      <c r="P205" s="23" t="str">
        <f>IF(BR205&lt;&gt;"",
    IF(INT('Data Sheet'!$A$19)=INT('Data Sheet'!$B$15),
        --(INT('Data Sheet'!$A$15) &amp; "." &amp; BR205),
        IF(AND((--(INT('Data Sheet'!$A$15) &amp; "." &amp; BR205)&gt;=--('Data Sheet'!$A$15)), (--(INT('Data Sheet'!$A$15) &amp; "." &amp; BR205)&lt;=--('Data Sheet'!$B$15))),
            --(INT('Data Sheet'!$A$15) &amp; "." &amp; BR205),
            --(INT('Data Sheet'!$B$15) &amp; "." &amp; BR205)
        )
    ),
    IF(BQ205&lt;&gt;"",
        IF(INT('Data Sheet'!$A$15)=INT('Data Sheet'!$B$15),
            --(INT('Data Sheet'!$A$15) &amp; "." &amp; LEFT(BQ205,3)),
            IF(AND((--(INT('Data Sheet'!$A$15) &amp; "." &amp; LEFT(BQ205,3))&gt;=--('Data Sheet'!$A$15)), (--(INT('Data Sheet'!$A$15) &amp; "." &amp; LEFT(BQ205,3))&lt;=--('Data Sheet'!$B$15))),
                --(INT('Data Sheet'!$A$15) &amp; "." &amp; LEFT(BQ205,3)),
                --(INT('Data Sheet'!$B$15) &amp; "." &amp; LEFT(BQ205,3))
            )
        ),
        "OK"
    )
)</f>
        <v>OK</v>
      </c>
      <c r="Q205" s="23" t="str">
        <f>IF(BS205&lt;&gt;"",
    IF(INT('Data Sheet'!$A$19)=INT('Data Sheet'!$B$15),
        --(INT('Data Sheet'!$A$15) &amp; "." &amp; BS205),
        IF(AND((--(INT('Data Sheet'!$A$15) &amp; "." &amp; BS205)&gt;=--('Data Sheet'!$A$15)), (--(INT('Data Sheet'!$A$15) &amp; "." &amp; BS205)&lt;=--('Data Sheet'!$B$15))),
            --(INT('Data Sheet'!$A$15) &amp; "." &amp; BS205),
            --(INT('Data Sheet'!$B$15) &amp; "." &amp; BS205)
        )
    ),
    IF(BQ205&lt;&gt;"",
        IF(INT('Data Sheet'!$A$15)=INT('Data Sheet'!$B$15),
            --(INT('Data Sheet'!$A$15) &amp; "." &amp; RIGHT(BQ205,3)),
            IF(AND((--(INT('Data Sheet'!$A$15) &amp; "." &amp; RIGHT(BQ205,3))&gt;=--('Data Sheet'!$A$15)), (--(INT('Data Sheet'!$A$15) &amp; "." &amp; RIGHT(BQ205,3))&lt;=--('Data Sheet'!$B$15))),
                --(INT('Data Sheet'!$A$15) &amp; "." &amp; RIGHT(BQ205,3)),
                --(INT('Data Sheet'!$B$15) &amp; "." &amp; RIGHT(BQ205,3))
            )
        ),
        "OK"
    )
)</f>
        <v>OK</v>
      </c>
      <c r="R205" s="20"/>
      <c r="S205" s="20"/>
      <c r="T205" s="20"/>
      <c r="U205" s="20"/>
      <c r="V205" s="20"/>
      <c r="W205" s="20"/>
      <c r="X205" s="20"/>
      <c r="Y205" s="20"/>
      <c r="Z205" s="20"/>
      <c r="AA205" s="55"/>
      <c r="AB205" s="55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1"/>
      <c r="AR205" s="21"/>
      <c r="AS205" s="21"/>
      <c r="AT205" s="21"/>
      <c r="AU205" s="21"/>
      <c r="AV205" s="21"/>
      <c r="AW205" s="22"/>
      <c r="AX205" s="99"/>
      <c r="AY205" s="20"/>
      <c r="AZ205" s="20"/>
      <c r="BA205" s="22"/>
      <c r="BC205" s="80"/>
      <c r="BD205" s="80"/>
      <c r="BE205" s="80"/>
      <c r="BF205" s="80"/>
      <c r="BG205" s="2" t="str">
        <f t="shared" si="18"/>
        <v/>
      </c>
      <c r="BH205" s="78">
        <f t="shared" si="17"/>
        <v>0</v>
      </c>
    </row>
    <row r="206" spans="2:60" x14ac:dyDescent="0.2">
      <c r="B206" s="14">
        <f t="shared" si="19"/>
        <v>198</v>
      </c>
      <c r="C206" s="15" t="str">
        <f>CONCATENATE('Data Sheet'!$B$8,'Data Sheet'!$G$2)</f>
        <v>" HWDP</v>
      </c>
      <c r="D206" s="95" t="str">
        <f t="shared" si="20"/>
        <v/>
      </c>
      <c r="E206" s="15" t="str">
        <f>IF('Sum HWDP'!$D$10="TH-Hill DS-1 Vol 3 CAT 2: Clean and Visual Ends only","N/A","OK")</f>
        <v>OK</v>
      </c>
      <c r="F206" s="15" t="str">
        <f>IF('Sum HWDP'!$D$10="TH-Hill DS-1 Vol 3 CAT 2: Clean and Visual Ends only","N/A","OK")</f>
        <v>OK</v>
      </c>
      <c r="G206" s="17"/>
      <c r="H206" s="17"/>
      <c r="I206" s="17" t="s">
        <v>51</v>
      </c>
      <c r="J206" s="17" t="str">
        <f t="shared" si="16"/>
        <v>OK</v>
      </c>
      <c r="K206" s="17" t="str">
        <f t="shared" si="16"/>
        <v>OK</v>
      </c>
      <c r="L206" s="17" t="str">
        <f>IF('Data Sheet'!$B$9="NC-50","N/A","OK")</f>
        <v>OK</v>
      </c>
      <c r="M206" s="17" t="str">
        <f>IF('Data Sheet'!$B$9="NC-50","N/A","OK")</f>
        <v>OK</v>
      </c>
      <c r="N206" s="23" t="str">
        <f>IF(BO206&lt;&gt;"",
    IF(INT('Data Sheet'!$A$19)=INT('Data Sheet'!$B$19),
        --(INT('Data Sheet'!$A$19) &amp; "." &amp; BO206),
        IF(AND((--(INT('Data Sheet'!$A$19) &amp; "." &amp; BO206)&gt;=--('Data Sheet'!$A$19)), (--(INT('Data Sheet'!$A$19) &amp; "." &amp; BO206)&lt;=--('Data Sheet'!$B$19))),
            --(INT('Data Sheet'!$A$19) &amp; "." &amp; BO206),
            --(INT('Data Sheet'!$B$19) &amp; "." &amp; BO206)
        )
    ),
    IF(BN206&lt;&gt;"",
        IF(INT('Data Sheet'!$A$19)=INT('Data Sheet'!$B$19),
            --(INT('Data Sheet'!$A$19) &amp; "." &amp; LEFT(BN206,3)),
            IF(AND((--(INT('Data Sheet'!$A$19) &amp; "." &amp; LEFT(BN206,3))&gt;=--('Data Sheet'!$A$19)), (--(INT('Data Sheet'!$A$19) &amp; "." &amp; LEFT(BN206,3))&lt;=--('Data Sheet'!$B$19))),
                --(INT('Data Sheet'!$A$19) &amp; "." &amp; LEFT(BN206,3)),
                --(INT('Data Sheet'!$B$19) &amp; "." &amp; LEFT(BN206,3))
            )
        ),
        "OK"
    )
)</f>
        <v>OK</v>
      </c>
      <c r="O206" s="23" t="str">
        <f>IF(BP206&lt;&gt;"",
    IF(INT('Data Sheet'!$A$19)=INT('Data Sheet'!$B$19),
        --(INT('Data Sheet'!$A$19) &amp; "." &amp; BP206),
        IF(AND((--(INT('Data Sheet'!$A$19) &amp; "." &amp; BP206)&gt;=--('Data Sheet'!$A$19)), (--(INT('Data Sheet'!$A$19) &amp; "." &amp; BP206)&lt;=--('Data Sheet'!$B$19))),
            --(INT('Data Sheet'!$A$19) &amp; "." &amp; BP206),
            --(INT('Data Sheet'!$B$19) &amp; "." &amp; BP206)
        )
    ),
    IF(BN206&lt;&gt;"",
        IF(INT('Data Sheet'!$A$19)=INT('Data Sheet'!$B$19),
            --(INT('Data Sheet'!$A$19) &amp; "." &amp; RIGHT(BN206,3)),
            IF(AND((--(INT('Data Sheet'!$A$19) &amp; "." &amp; RIGHT(BN206,3))&gt;=--('Data Sheet'!$A$19)), (--(INT('Data Sheet'!$A$19) &amp; "." &amp; RIGHT(BN206,3))&lt;=--('Data Sheet'!$B$19))),
                --(INT('Data Sheet'!$A$19) &amp; "." &amp; RIGHT(BN206,3)),
                --(INT('Data Sheet'!$B$19) &amp; "." &amp; RIGHT(BN206,3))
            )
        ),
        "OK"
    )
)</f>
        <v>OK</v>
      </c>
      <c r="P206" s="23" t="str">
        <f>IF(BR206&lt;&gt;"",
    IF(INT('Data Sheet'!$A$19)=INT('Data Sheet'!$B$15),
        --(INT('Data Sheet'!$A$15) &amp; "." &amp; BR206),
        IF(AND((--(INT('Data Sheet'!$A$15) &amp; "." &amp; BR206)&gt;=--('Data Sheet'!$A$15)), (--(INT('Data Sheet'!$A$15) &amp; "." &amp; BR206)&lt;=--('Data Sheet'!$B$15))),
            --(INT('Data Sheet'!$A$15) &amp; "." &amp; BR206),
            --(INT('Data Sheet'!$B$15) &amp; "." &amp; BR206)
        )
    ),
    IF(BQ206&lt;&gt;"",
        IF(INT('Data Sheet'!$A$15)=INT('Data Sheet'!$B$15),
            --(INT('Data Sheet'!$A$15) &amp; "." &amp; LEFT(BQ206,3)),
            IF(AND((--(INT('Data Sheet'!$A$15) &amp; "." &amp; LEFT(BQ206,3))&gt;=--('Data Sheet'!$A$15)), (--(INT('Data Sheet'!$A$15) &amp; "." &amp; LEFT(BQ206,3))&lt;=--('Data Sheet'!$B$15))),
                --(INT('Data Sheet'!$A$15) &amp; "." &amp; LEFT(BQ206,3)),
                --(INT('Data Sheet'!$B$15) &amp; "." &amp; LEFT(BQ206,3))
            )
        ),
        "OK"
    )
)</f>
        <v>OK</v>
      </c>
      <c r="Q206" s="23" t="str">
        <f>IF(BS206&lt;&gt;"",
    IF(INT('Data Sheet'!$A$19)=INT('Data Sheet'!$B$15),
        --(INT('Data Sheet'!$A$15) &amp; "." &amp; BS206),
        IF(AND((--(INT('Data Sheet'!$A$15) &amp; "." &amp; BS206)&gt;=--('Data Sheet'!$A$15)), (--(INT('Data Sheet'!$A$15) &amp; "." &amp; BS206)&lt;=--('Data Sheet'!$B$15))),
            --(INT('Data Sheet'!$A$15) &amp; "." &amp; BS206),
            --(INT('Data Sheet'!$B$15) &amp; "." &amp; BS206)
        )
    ),
    IF(BQ206&lt;&gt;"",
        IF(INT('Data Sheet'!$A$15)=INT('Data Sheet'!$B$15),
            --(INT('Data Sheet'!$A$15) &amp; "." &amp; RIGHT(BQ206,3)),
            IF(AND((--(INT('Data Sheet'!$A$15) &amp; "." &amp; RIGHT(BQ206,3))&gt;=--('Data Sheet'!$A$15)), (--(INT('Data Sheet'!$A$15) &amp; "." &amp; RIGHT(BQ206,3))&lt;=--('Data Sheet'!$B$15))),
                --(INT('Data Sheet'!$A$15) &amp; "." &amp; RIGHT(BQ206,3)),
                --(INT('Data Sheet'!$B$15) &amp; "." &amp; RIGHT(BQ206,3))
            )
        ),
        "OK"
    )
)</f>
        <v>OK</v>
      </c>
      <c r="R206" s="20"/>
      <c r="S206" s="20"/>
      <c r="T206" s="20"/>
      <c r="U206" s="20"/>
      <c r="V206" s="20"/>
      <c r="W206" s="20"/>
      <c r="X206" s="20"/>
      <c r="Y206" s="20"/>
      <c r="Z206" s="20"/>
      <c r="AA206" s="55"/>
      <c r="AB206" s="55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1"/>
      <c r="AR206" s="21"/>
      <c r="AS206" s="21"/>
      <c r="AT206" s="21"/>
      <c r="AU206" s="21"/>
      <c r="AV206" s="21"/>
      <c r="AW206" s="22"/>
      <c r="AX206" s="99"/>
      <c r="AY206" s="20"/>
      <c r="AZ206" s="20"/>
      <c r="BA206" s="22"/>
      <c r="BC206" s="80"/>
      <c r="BD206" s="80"/>
      <c r="BE206" s="80"/>
      <c r="BF206" s="80"/>
      <c r="BG206" s="2" t="str">
        <f t="shared" si="18"/>
        <v/>
      </c>
      <c r="BH206" s="78">
        <f t="shared" si="17"/>
        <v>0</v>
      </c>
    </row>
    <row r="207" spans="2:60" x14ac:dyDescent="0.2">
      <c r="B207" s="14">
        <f t="shared" si="19"/>
        <v>199</v>
      </c>
      <c r="C207" s="15" t="str">
        <f>CONCATENATE('Data Sheet'!$B$8,'Data Sheet'!$G$2)</f>
        <v>" HWDP</v>
      </c>
      <c r="D207" s="95" t="str">
        <f t="shared" si="20"/>
        <v/>
      </c>
      <c r="E207" s="15" t="str">
        <f>IF('Sum HWDP'!$D$10="TH-Hill DS-1 Vol 3 CAT 2: Clean and Visual Ends only","N/A","OK")</f>
        <v>OK</v>
      </c>
      <c r="F207" s="15" t="str">
        <f>IF('Sum HWDP'!$D$10="TH-Hill DS-1 Vol 3 CAT 2: Clean and Visual Ends only","N/A","OK")</f>
        <v>OK</v>
      </c>
      <c r="G207" s="17"/>
      <c r="H207" s="17"/>
      <c r="I207" s="17" t="s">
        <v>51</v>
      </c>
      <c r="J207" s="17" t="str">
        <f t="shared" si="16"/>
        <v>OK</v>
      </c>
      <c r="K207" s="17" t="str">
        <f t="shared" si="16"/>
        <v>OK</v>
      </c>
      <c r="L207" s="17" t="str">
        <f>IF('Data Sheet'!$B$9="NC-50","N/A","OK")</f>
        <v>OK</v>
      </c>
      <c r="M207" s="17" t="str">
        <f>IF('Data Sheet'!$B$9="NC-50","N/A","OK")</f>
        <v>OK</v>
      </c>
      <c r="N207" s="23" t="str">
        <f>IF(BO207&lt;&gt;"",
    IF(INT('Data Sheet'!$A$19)=INT('Data Sheet'!$B$19),
        --(INT('Data Sheet'!$A$19) &amp; "." &amp; BO207),
        IF(AND((--(INT('Data Sheet'!$A$19) &amp; "." &amp; BO207)&gt;=--('Data Sheet'!$A$19)), (--(INT('Data Sheet'!$A$19) &amp; "." &amp; BO207)&lt;=--('Data Sheet'!$B$19))),
            --(INT('Data Sheet'!$A$19) &amp; "." &amp; BO207),
            --(INT('Data Sheet'!$B$19) &amp; "." &amp; BO207)
        )
    ),
    IF(BN207&lt;&gt;"",
        IF(INT('Data Sheet'!$A$19)=INT('Data Sheet'!$B$19),
            --(INT('Data Sheet'!$A$19) &amp; "." &amp; LEFT(BN207,3)),
            IF(AND((--(INT('Data Sheet'!$A$19) &amp; "." &amp; LEFT(BN207,3))&gt;=--('Data Sheet'!$A$19)), (--(INT('Data Sheet'!$A$19) &amp; "." &amp; LEFT(BN207,3))&lt;=--('Data Sheet'!$B$19))),
                --(INT('Data Sheet'!$A$19) &amp; "." &amp; LEFT(BN207,3)),
                --(INT('Data Sheet'!$B$19) &amp; "." &amp; LEFT(BN207,3))
            )
        ),
        "OK"
    )
)</f>
        <v>OK</v>
      </c>
      <c r="O207" s="23" t="str">
        <f>IF(BP207&lt;&gt;"",
    IF(INT('Data Sheet'!$A$19)=INT('Data Sheet'!$B$19),
        --(INT('Data Sheet'!$A$19) &amp; "." &amp; BP207),
        IF(AND((--(INT('Data Sheet'!$A$19) &amp; "." &amp; BP207)&gt;=--('Data Sheet'!$A$19)), (--(INT('Data Sheet'!$A$19) &amp; "." &amp; BP207)&lt;=--('Data Sheet'!$B$19))),
            --(INT('Data Sheet'!$A$19) &amp; "." &amp; BP207),
            --(INT('Data Sheet'!$B$19) &amp; "." &amp; BP207)
        )
    ),
    IF(BN207&lt;&gt;"",
        IF(INT('Data Sheet'!$A$19)=INT('Data Sheet'!$B$19),
            --(INT('Data Sheet'!$A$19) &amp; "." &amp; RIGHT(BN207,3)),
            IF(AND((--(INT('Data Sheet'!$A$19) &amp; "." &amp; RIGHT(BN207,3))&gt;=--('Data Sheet'!$A$19)), (--(INT('Data Sheet'!$A$19) &amp; "." &amp; RIGHT(BN207,3))&lt;=--('Data Sheet'!$B$19))),
                --(INT('Data Sheet'!$A$19) &amp; "." &amp; RIGHT(BN207,3)),
                --(INT('Data Sheet'!$B$19) &amp; "." &amp; RIGHT(BN207,3))
            )
        ),
        "OK"
    )
)</f>
        <v>OK</v>
      </c>
      <c r="P207" s="23" t="str">
        <f>IF(BR207&lt;&gt;"",
    IF(INT('Data Sheet'!$A$19)=INT('Data Sheet'!$B$15),
        --(INT('Data Sheet'!$A$15) &amp; "." &amp; BR207),
        IF(AND((--(INT('Data Sheet'!$A$15) &amp; "." &amp; BR207)&gt;=--('Data Sheet'!$A$15)), (--(INT('Data Sheet'!$A$15) &amp; "." &amp; BR207)&lt;=--('Data Sheet'!$B$15))),
            --(INT('Data Sheet'!$A$15) &amp; "." &amp; BR207),
            --(INT('Data Sheet'!$B$15) &amp; "." &amp; BR207)
        )
    ),
    IF(BQ207&lt;&gt;"",
        IF(INT('Data Sheet'!$A$15)=INT('Data Sheet'!$B$15),
            --(INT('Data Sheet'!$A$15) &amp; "." &amp; LEFT(BQ207,3)),
            IF(AND((--(INT('Data Sheet'!$A$15) &amp; "." &amp; LEFT(BQ207,3))&gt;=--('Data Sheet'!$A$15)), (--(INT('Data Sheet'!$A$15) &amp; "." &amp; LEFT(BQ207,3))&lt;=--('Data Sheet'!$B$15))),
                --(INT('Data Sheet'!$A$15) &amp; "." &amp; LEFT(BQ207,3)),
                --(INT('Data Sheet'!$B$15) &amp; "." &amp; LEFT(BQ207,3))
            )
        ),
        "OK"
    )
)</f>
        <v>OK</v>
      </c>
      <c r="Q207" s="23" t="str">
        <f>IF(BS207&lt;&gt;"",
    IF(INT('Data Sheet'!$A$19)=INT('Data Sheet'!$B$15),
        --(INT('Data Sheet'!$A$15) &amp; "." &amp; BS207),
        IF(AND((--(INT('Data Sheet'!$A$15) &amp; "." &amp; BS207)&gt;=--('Data Sheet'!$A$15)), (--(INT('Data Sheet'!$A$15) &amp; "." &amp; BS207)&lt;=--('Data Sheet'!$B$15))),
            --(INT('Data Sheet'!$A$15) &amp; "." &amp; BS207),
            --(INT('Data Sheet'!$B$15) &amp; "." &amp; BS207)
        )
    ),
    IF(BQ207&lt;&gt;"",
        IF(INT('Data Sheet'!$A$15)=INT('Data Sheet'!$B$15),
            --(INT('Data Sheet'!$A$15) &amp; "." &amp; RIGHT(BQ207,3)),
            IF(AND((--(INT('Data Sheet'!$A$15) &amp; "." &amp; RIGHT(BQ207,3))&gt;=--('Data Sheet'!$A$15)), (--(INT('Data Sheet'!$A$15) &amp; "." &amp; RIGHT(BQ207,3))&lt;=--('Data Sheet'!$B$15))),
                --(INT('Data Sheet'!$A$15) &amp; "." &amp; RIGHT(BQ207,3)),
                --(INT('Data Sheet'!$B$15) &amp; "." &amp; RIGHT(BQ207,3))
            )
        ),
        "OK"
    )
)</f>
        <v>OK</v>
      </c>
      <c r="R207" s="20"/>
      <c r="S207" s="20"/>
      <c r="T207" s="20"/>
      <c r="U207" s="20"/>
      <c r="V207" s="20"/>
      <c r="W207" s="20"/>
      <c r="X207" s="20"/>
      <c r="Y207" s="20"/>
      <c r="Z207" s="20"/>
      <c r="AA207" s="55"/>
      <c r="AB207" s="55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1"/>
      <c r="AR207" s="21"/>
      <c r="AS207" s="21"/>
      <c r="AT207" s="21"/>
      <c r="AU207" s="21"/>
      <c r="AV207" s="21"/>
      <c r="AW207" s="22"/>
      <c r="AX207" s="99"/>
      <c r="AY207" s="20"/>
      <c r="AZ207" s="20"/>
      <c r="BA207" s="22"/>
      <c r="BC207" s="80"/>
      <c r="BD207" s="80"/>
      <c r="BE207" s="80"/>
      <c r="BF207" s="80"/>
      <c r="BG207" s="2" t="str">
        <f t="shared" si="18"/>
        <v/>
      </c>
      <c r="BH207" s="78">
        <f t="shared" si="17"/>
        <v>0</v>
      </c>
    </row>
    <row r="208" spans="2:60" x14ac:dyDescent="0.2">
      <c r="B208" s="14">
        <f t="shared" si="19"/>
        <v>200</v>
      </c>
      <c r="C208" s="15" t="str">
        <f>CONCATENATE('Data Sheet'!$B$8,'Data Sheet'!$G$2)</f>
        <v>" HWDP</v>
      </c>
      <c r="D208" s="95" t="str">
        <f t="shared" si="20"/>
        <v/>
      </c>
      <c r="E208" s="15" t="str">
        <f>IF('Sum HWDP'!$D$10="TH-Hill DS-1 Vol 3 CAT 2: Clean and Visual Ends only","N/A","OK")</f>
        <v>OK</v>
      </c>
      <c r="F208" s="15" t="str">
        <f>IF('Sum HWDP'!$D$10="TH-Hill DS-1 Vol 3 CAT 2: Clean and Visual Ends only","N/A","OK")</f>
        <v>OK</v>
      </c>
      <c r="G208" s="17"/>
      <c r="H208" s="17"/>
      <c r="I208" s="17" t="s">
        <v>51</v>
      </c>
      <c r="J208" s="17" t="str">
        <f t="shared" si="16"/>
        <v>OK</v>
      </c>
      <c r="K208" s="17" t="str">
        <f t="shared" si="16"/>
        <v>OK</v>
      </c>
      <c r="L208" s="17" t="str">
        <f>IF('Data Sheet'!$B$9="NC-50","N/A","OK")</f>
        <v>OK</v>
      </c>
      <c r="M208" s="17" t="str">
        <f>IF('Data Sheet'!$B$9="NC-50","N/A","OK")</f>
        <v>OK</v>
      </c>
      <c r="N208" s="23" t="str">
        <f>IF(BO208&lt;&gt;"",
    IF(INT('Data Sheet'!$A$19)=INT('Data Sheet'!$B$19),
        --(INT('Data Sheet'!$A$19) &amp; "." &amp; BO208),
        IF(AND((--(INT('Data Sheet'!$A$19) &amp; "." &amp; BO208)&gt;=--('Data Sheet'!$A$19)), (--(INT('Data Sheet'!$A$19) &amp; "." &amp; BO208)&lt;=--('Data Sheet'!$B$19))),
            --(INT('Data Sheet'!$A$19) &amp; "." &amp; BO208),
            --(INT('Data Sheet'!$B$19) &amp; "." &amp; BO208)
        )
    ),
    IF(BN208&lt;&gt;"",
        IF(INT('Data Sheet'!$A$19)=INT('Data Sheet'!$B$19),
            --(INT('Data Sheet'!$A$19) &amp; "." &amp; LEFT(BN208,3)),
            IF(AND((--(INT('Data Sheet'!$A$19) &amp; "." &amp; LEFT(BN208,3))&gt;=--('Data Sheet'!$A$19)), (--(INT('Data Sheet'!$A$19) &amp; "." &amp; LEFT(BN208,3))&lt;=--('Data Sheet'!$B$19))),
                --(INT('Data Sheet'!$A$19) &amp; "." &amp; LEFT(BN208,3)),
                --(INT('Data Sheet'!$B$19) &amp; "." &amp; LEFT(BN208,3))
            )
        ),
        "OK"
    )
)</f>
        <v>OK</v>
      </c>
      <c r="O208" s="23" t="str">
        <f>IF(BP208&lt;&gt;"",
    IF(INT('Data Sheet'!$A$19)=INT('Data Sheet'!$B$19),
        --(INT('Data Sheet'!$A$19) &amp; "." &amp; BP208),
        IF(AND((--(INT('Data Sheet'!$A$19) &amp; "." &amp; BP208)&gt;=--('Data Sheet'!$A$19)), (--(INT('Data Sheet'!$A$19) &amp; "." &amp; BP208)&lt;=--('Data Sheet'!$B$19))),
            --(INT('Data Sheet'!$A$19) &amp; "." &amp; BP208),
            --(INT('Data Sheet'!$B$19) &amp; "." &amp; BP208)
        )
    ),
    IF(BN208&lt;&gt;"",
        IF(INT('Data Sheet'!$A$19)=INT('Data Sheet'!$B$19),
            --(INT('Data Sheet'!$A$19) &amp; "." &amp; RIGHT(BN208,3)),
            IF(AND((--(INT('Data Sheet'!$A$19) &amp; "." &amp; RIGHT(BN208,3))&gt;=--('Data Sheet'!$A$19)), (--(INT('Data Sheet'!$A$19) &amp; "." &amp; RIGHT(BN208,3))&lt;=--('Data Sheet'!$B$19))),
                --(INT('Data Sheet'!$A$19) &amp; "." &amp; RIGHT(BN208,3)),
                --(INT('Data Sheet'!$B$19) &amp; "." &amp; RIGHT(BN208,3))
            )
        ),
        "OK"
    )
)</f>
        <v>OK</v>
      </c>
      <c r="P208" s="23" t="str">
        <f>IF(BR208&lt;&gt;"",
    IF(INT('Data Sheet'!$A$19)=INT('Data Sheet'!$B$15),
        --(INT('Data Sheet'!$A$15) &amp; "." &amp; BR208),
        IF(AND((--(INT('Data Sheet'!$A$15) &amp; "." &amp; BR208)&gt;=--('Data Sheet'!$A$15)), (--(INT('Data Sheet'!$A$15) &amp; "." &amp; BR208)&lt;=--('Data Sheet'!$B$15))),
            --(INT('Data Sheet'!$A$15) &amp; "." &amp; BR208),
            --(INT('Data Sheet'!$B$15) &amp; "." &amp; BR208)
        )
    ),
    IF(BQ208&lt;&gt;"",
        IF(INT('Data Sheet'!$A$15)=INT('Data Sheet'!$B$15),
            --(INT('Data Sheet'!$A$15) &amp; "." &amp; LEFT(BQ208,3)),
            IF(AND((--(INT('Data Sheet'!$A$15) &amp; "." &amp; LEFT(BQ208,3))&gt;=--('Data Sheet'!$A$15)), (--(INT('Data Sheet'!$A$15) &amp; "." &amp; LEFT(BQ208,3))&lt;=--('Data Sheet'!$B$15))),
                --(INT('Data Sheet'!$A$15) &amp; "." &amp; LEFT(BQ208,3)),
                --(INT('Data Sheet'!$B$15) &amp; "." &amp; LEFT(BQ208,3))
            )
        ),
        "OK"
    )
)</f>
        <v>OK</v>
      </c>
      <c r="Q208" s="23" t="str">
        <f>IF(BS208&lt;&gt;"",
    IF(INT('Data Sheet'!$A$19)=INT('Data Sheet'!$B$15),
        --(INT('Data Sheet'!$A$15) &amp; "." &amp; BS208),
        IF(AND((--(INT('Data Sheet'!$A$15) &amp; "." &amp; BS208)&gt;=--('Data Sheet'!$A$15)), (--(INT('Data Sheet'!$A$15) &amp; "." &amp; BS208)&lt;=--('Data Sheet'!$B$15))),
            --(INT('Data Sheet'!$A$15) &amp; "." &amp; BS208),
            --(INT('Data Sheet'!$B$15) &amp; "." &amp; BS208)
        )
    ),
    IF(BQ208&lt;&gt;"",
        IF(INT('Data Sheet'!$A$15)=INT('Data Sheet'!$B$15),
            --(INT('Data Sheet'!$A$15) &amp; "." &amp; RIGHT(BQ208,3)),
            IF(AND((--(INT('Data Sheet'!$A$15) &amp; "." &amp; RIGHT(BQ208,3))&gt;=--('Data Sheet'!$A$15)), (--(INT('Data Sheet'!$A$15) &amp; "." &amp; RIGHT(BQ208,3))&lt;=--('Data Sheet'!$B$15))),
                --(INT('Data Sheet'!$A$15) &amp; "." &amp; RIGHT(BQ208,3)),
                --(INT('Data Sheet'!$B$15) &amp; "." &amp; RIGHT(BQ208,3))
            )
        ),
        "OK"
    )
)</f>
        <v>OK</v>
      </c>
      <c r="R208" s="20"/>
      <c r="S208" s="20"/>
      <c r="T208" s="20"/>
      <c r="U208" s="20"/>
      <c r="V208" s="20"/>
      <c r="W208" s="20"/>
      <c r="X208" s="20"/>
      <c r="Y208" s="20"/>
      <c r="Z208" s="20"/>
      <c r="AA208" s="55"/>
      <c r="AB208" s="55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1"/>
      <c r="AR208" s="21"/>
      <c r="AS208" s="21"/>
      <c r="AT208" s="21"/>
      <c r="AU208" s="21"/>
      <c r="AV208" s="21"/>
      <c r="AW208" s="22"/>
      <c r="AX208" s="99"/>
      <c r="AY208" s="20"/>
      <c r="AZ208" s="20"/>
      <c r="BA208" s="22"/>
      <c r="BC208" s="80"/>
      <c r="BD208" s="80"/>
      <c r="BE208" s="80"/>
      <c r="BF208" s="80"/>
      <c r="BG208" s="2" t="str">
        <f t="shared" si="18"/>
        <v/>
      </c>
      <c r="BH208" s="78">
        <f t="shared" si="17"/>
        <v>0</v>
      </c>
    </row>
    <row r="209" spans="2:60" x14ac:dyDescent="0.2">
      <c r="B209" s="14">
        <f t="shared" si="19"/>
        <v>201</v>
      </c>
      <c r="C209" s="15" t="str">
        <f>CONCATENATE('Data Sheet'!$B$8,'Data Sheet'!$G$2)</f>
        <v>" HWDP</v>
      </c>
      <c r="D209" s="95" t="str">
        <f t="shared" si="20"/>
        <v/>
      </c>
      <c r="E209" s="15" t="str">
        <f>IF('Sum HWDP'!$D$10="TH-Hill DS-1 Vol 3 CAT 2: Clean and Visual Ends only","N/A","OK")</f>
        <v>OK</v>
      </c>
      <c r="F209" s="15" t="str">
        <f>IF('Sum HWDP'!$D$10="TH-Hill DS-1 Vol 3 CAT 2: Clean and Visual Ends only","N/A","OK")</f>
        <v>OK</v>
      </c>
      <c r="G209" s="17"/>
      <c r="H209" s="17"/>
      <c r="I209" s="17" t="s">
        <v>51</v>
      </c>
      <c r="J209" s="17" t="str">
        <f t="shared" si="16"/>
        <v>OK</v>
      </c>
      <c r="K209" s="17" t="str">
        <f t="shared" si="16"/>
        <v>OK</v>
      </c>
      <c r="L209" s="17" t="str">
        <f>IF('Data Sheet'!$B$9="NC-50","N/A","OK")</f>
        <v>OK</v>
      </c>
      <c r="M209" s="17" t="str">
        <f>IF('Data Sheet'!$B$9="NC-50","N/A","OK")</f>
        <v>OK</v>
      </c>
      <c r="N209" s="23" t="str">
        <f>IF(BO209&lt;&gt;"",
    IF(INT('Data Sheet'!$A$19)=INT('Data Sheet'!$B$19),
        --(INT('Data Sheet'!$A$19) &amp; "." &amp; BO209),
        IF(AND((--(INT('Data Sheet'!$A$19) &amp; "." &amp; BO209)&gt;=--('Data Sheet'!$A$19)), (--(INT('Data Sheet'!$A$19) &amp; "." &amp; BO209)&lt;=--('Data Sheet'!$B$19))),
            --(INT('Data Sheet'!$A$19) &amp; "." &amp; BO209),
            --(INT('Data Sheet'!$B$19) &amp; "." &amp; BO209)
        )
    ),
    IF(BN209&lt;&gt;"",
        IF(INT('Data Sheet'!$A$19)=INT('Data Sheet'!$B$19),
            --(INT('Data Sheet'!$A$19) &amp; "." &amp; LEFT(BN209,3)),
            IF(AND((--(INT('Data Sheet'!$A$19) &amp; "." &amp; LEFT(BN209,3))&gt;=--('Data Sheet'!$A$19)), (--(INT('Data Sheet'!$A$19) &amp; "." &amp; LEFT(BN209,3))&lt;=--('Data Sheet'!$B$19))),
                --(INT('Data Sheet'!$A$19) &amp; "." &amp; LEFT(BN209,3)),
                --(INT('Data Sheet'!$B$19) &amp; "." &amp; LEFT(BN209,3))
            )
        ),
        "OK"
    )
)</f>
        <v>OK</v>
      </c>
      <c r="O209" s="23" t="str">
        <f>IF(BP209&lt;&gt;"",
    IF(INT('Data Sheet'!$A$19)=INT('Data Sheet'!$B$19),
        --(INT('Data Sheet'!$A$19) &amp; "." &amp; BP209),
        IF(AND((--(INT('Data Sheet'!$A$19) &amp; "." &amp; BP209)&gt;=--('Data Sheet'!$A$19)), (--(INT('Data Sheet'!$A$19) &amp; "." &amp; BP209)&lt;=--('Data Sheet'!$B$19))),
            --(INT('Data Sheet'!$A$19) &amp; "." &amp; BP209),
            --(INT('Data Sheet'!$B$19) &amp; "." &amp; BP209)
        )
    ),
    IF(BN209&lt;&gt;"",
        IF(INT('Data Sheet'!$A$19)=INT('Data Sheet'!$B$19),
            --(INT('Data Sheet'!$A$19) &amp; "." &amp; RIGHT(BN209,3)),
            IF(AND((--(INT('Data Sheet'!$A$19) &amp; "." &amp; RIGHT(BN209,3))&gt;=--('Data Sheet'!$A$19)), (--(INT('Data Sheet'!$A$19) &amp; "." &amp; RIGHT(BN209,3))&lt;=--('Data Sheet'!$B$19))),
                --(INT('Data Sheet'!$A$19) &amp; "." &amp; RIGHT(BN209,3)),
                --(INT('Data Sheet'!$B$19) &amp; "." &amp; RIGHT(BN209,3))
            )
        ),
        "OK"
    )
)</f>
        <v>OK</v>
      </c>
      <c r="P209" s="23" t="str">
        <f>IF(BR209&lt;&gt;"",
    IF(INT('Data Sheet'!$A$19)=INT('Data Sheet'!$B$15),
        --(INT('Data Sheet'!$A$15) &amp; "." &amp; BR209),
        IF(AND((--(INT('Data Sheet'!$A$15) &amp; "." &amp; BR209)&gt;=--('Data Sheet'!$A$15)), (--(INT('Data Sheet'!$A$15) &amp; "." &amp; BR209)&lt;=--('Data Sheet'!$B$15))),
            --(INT('Data Sheet'!$A$15) &amp; "." &amp; BR209),
            --(INT('Data Sheet'!$B$15) &amp; "." &amp; BR209)
        )
    ),
    IF(BQ209&lt;&gt;"",
        IF(INT('Data Sheet'!$A$15)=INT('Data Sheet'!$B$15),
            --(INT('Data Sheet'!$A$15) &amp; "." &amp; LEFT(BQ209,3)),
            IF(AND((--(INT('Data Sheet'!$A$15) &amp; "." &amp; LEFT(BQ209,3))&gt;=--('Data Sheet'!$A$15)), (--(INT('Data Sheet'!$A$15) &amp; "." &amp; LEFT(BQ209,3))&lt;=--('Data Sheet'!$B$15))),
                --(INT('Data Sheet'!$A$15) &amp; "." &amp; LEFT(BQ209,3)),
                --(INT('Data Sheet'!$B$15) &amp; "." &amp; LEFT(BQ209,3))
            )
        ),
        "OK"
    )
)</f>
        <v>OK</v>
      </c>
      <c r="Q209" s="23" t="str">
        <f>IF(BS209&lt;&gt;"",
    IF(INT('Data Sheet'!$A$19)=INT('Data Sheet'!$B$15),
        --(INT('Data Sheet'!$A$15) &amp; "." &amp; BS209),
        IF(AND((--(INT('Data Sheet'!$A$15) &amp; "." &amp; BS209)&gt;=--('Data Sheet'!$A$15)), (--(INT('Data Sheet'!$A$15) &amp; "." &amp; BS209)&lt;=--('Data Sheet'!$B$15))),
            --(INT('Data Sheet'!$A$15) &amp; "." &amp; BS209),
            --(INT('Data Sheet'!$B$15) &amp; "." &amp; BS209)
        )
    ),
    IF(BQ209&lt;&gt;"",
        IF(INT('Data Sheet'!$A$15)=INT('Data Sheet'!$B$15),
            --(INT('Data Sheet'!$A$15) &amp; "." &amp; RIGHT(BQ209,3)),
            IF(AND((--(INT('Data Sheet'!$A$15) &amp; "." &amp; RIGHT(BQ209,3))&gt;=--('Data Sheet'!$A$15)), (--(INT('Data Sheet'!$A$15) &amp; "." &amp; RIGHT(BQ209,3))&lt;=--('Data Sheet'!$B$15))),
                --(INT('Data Sheet'!$A$15) &amp; "." &amp; RIGHT(BQ209,3)),
                --(INT('Data Sheet'!$B$15) &amp; "." &amp; RIGHT(BQ209,3))
            )
        ),
        "OK"
    )
)</f>
        <v>OK</v>
      </c>
      <c r="R209" s="20"/>
      <c r="S209" s="20"/>
      <c r="T209" s="20"/>
      <c r="U209" s="20"/>
      <c r="V209" s="20"/>
      <c r="W209" s="20"/>
      <c r="X209" s="20"/>
      <c r="Y209" s="20"/>
      <c r="Z209" s="20"/>
      <c r="AA209" s="55"/>
      <c r="AB209" s="55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1"/>
      <c r="AR209" s="21"/>
      <c r="AS209" s="21"/>
      <c r="AT209" s="21"/>
      <c r="AU209" s="21"/>
      <c r="AV209" s="21"/>
      <c r="AW209" s="22"/>
      <c r="AX209" s="99"/>
      <c r="AY209" s="20"/>
      <c r="AZ209" s="20"/>
      <c r="BA209" s="22"/>
      <c r="BC209" s="80"/>
      <c r="BD209" s="80"/>
      <c r="BE209" s="80"/>
      <c r="BF209" s="80"/>
      <c r="BG209" s="2" t="str">
        <f t="shared" si="18"/>
        <v/>
      </c>
      <c r="BH209" s="78">
        <f t="shared" si="17"/>
        <v>0</v>
      </c>
    </row>
    <row r="210" spans="2:60" x14ac:dyDescent="0.2">
      <c r="B210" s="14">
        <f t="shared" si="19"/>
        <v>202</v>
      </c>
      <c r="C210" s="15" t="str">
        <f>CONCATENATE('Data Sheet'!$B$8,'Data Sheet'!$G$2)</f>
        <v>" HWDP</v>
      </c>
      <c r="D210" s="95" t="str">
        <f t="shared" si="20"/>
        <v/>
      </c>
      <c r="E210" s="15" t="str">
        <f>IF('Sum HWDP'!$D$10="TH-Hill DS-1 Vol 3 CAT 2: Clean and Visual Ends only","N/A","OK")</f>
        <v>OK</v>
      </c>
      <c r="F210" s="15" t="str">
        <f>IF('Sum HWDP'!$D$10="TH-Hill DS-1 Vol 3 CAT 2: Clean and Visual Ends only","N/A","OK")</f>
        <v>OK</v>
      </c>
      <c r="G210" s="17"/>
      <c r="H210" s="17"/>
      <c r="I210" s="17" t="s">
        <v>51</v>
      </c>
      <c r="J210" s="17" t="str">
        <f t="shared" si="16"/>
        <v>OK</v>
      </c>
      <c r="K210" s="17" t="str">
        <f t="shared" si="16"/>
        <v>OK</v>
      </c>
      <c r="L210" s="17" t="str">
        <f>IF('Data Sheet'!$B$9="NC-50","N/A","OK")</f>
        <v>OK</v>
      </c>
      <c r="M210" s="17" t="str">
        <f>IF('Data Sheet'!$B$9="NC-50","N/A","OK")</f>
        <v>OK</v>
      </c>
      <c r="N210" s="23" t="str">
        <f>IF(BO210&lt;&gt;"",
    IF(INT('Data Sheet'!$A$19)=INT('Data Sheet'!$B$19),
        --(INT('Data Sheet'!$A$19) &amp; "." &amp; BO210),
        IF(AND((--(INT('Data Sheet'!$A$19) &amp; "." &amp; BO210)&gt;=--('Data Sheet'!$A$19)), (--(INT('Data Sheet'!$A$19) &amp; "." &amp; BO210)&lt;=--('Data Sheet'!$B$19))),
            --(INT('Data Sheet'!$A$19) &amp; "." &amp; BO210),
            --(INT('Data Sheet'!$B$19) &amp; "." &amp; BO210)
        )
    ),
    IF(BN210&lt;&gt;"",
        IF(INT('Data Sheet'!$A$19)=INT('Data Sheet'!$B$19),
            --(INT('Data Sheet'!$A$19) &amp; "." &amp; LEFT(BN210,3)),
            IF(AND((--(INT('Data Sheet'!$A$19) &amp; "." &amp; LEFT(BN210,3))&gt;=--('Data Sheet'!$A$19)), (--(INT('Data Sheet'!$A$19) &amp; "." &amp; LEFT(BN210,3))&lt;=--('Data Sheet'!$B$19))),
                --(INT('Data Sheet'!$A$19) &amp; "." &amp; LEFT(BN210,3)),
                --(INT('Data Sheet'!$B$19) &amp; "." &amp; LEFT(BN210,3))
            )
        ),
        "OK"
    )
)</f>
        <v>OK</v>
      </c>
      <c r="O210" s="23" t="str">
        <f>IF(BP210&lt;&gt;"",
    IF(INT('Data Sheet'!$A$19)=INT('Data Sheet'!$B$19),
        --(INT('Data Sheet'!$A$19) &amp; "." &amp; BP210),
        IF(AND((--(INT('Data Sheet'!$A$19) &amp; "." &amp; BP210)&gt;=--('Data Sheet'!$A$19)), (--(INT('Data Sheet'!$A$19) &amp; "." &amp; BP210)&lt;=--('Data Sheet'!$B$19))),
            --(INT('Data Sheet'!$A$19) &amp; "." &amp; BP210),
            --(INT('Data Sheet'!$B$19) &amp; "." &amp; BP210)
        )
    ),
    IF(BN210&lt;&gt;"",
        IF(INT('Data Sheet'!$A$19)=INT('Data Sheet'!$B$19),
            --(INT('Data Sheet'!$A$19) &amp; "." &amp; RIGHT(BN210,3)),
            IF(AND((--(INT('Data Sheet'!$A$19) &amp; "." &amp; RIGHT(BN210,3))&gt;=--('Data Sheet'!$A$19)), (--(INT('Data Sheet'!$A$19) &amp; "." &amp; RIGHT(BN210,3))&lt;=--('Data Sheet'!$B$19))),
                --(INT('Data Sheet'!$A$19) &amp; "." &amp; RIGHT(BN210,3)),
                --(INT('Data Sheet'!$B$19) &amp; "." &amp; RIGHT(BN210,3))
            )
        ),
        "OK"
    )
)</f>
        <v>OK</v>
      </c>
      <c r="P210" s="23" t="str">
        <f>IF(BR210&lt;&gt;"",
    IF(INT('Data Sheet'!$A$19)=INT('Data Sheet'!$B$15),
        --(INT('Data Sheet'!$A$15) &amp; "." &amp; BR210),
        IF(AND((--(INT('Data Sheet'!$A$15) &amp; "." &amp; BR210)&gt;=--('Data Sheet'!$A$15)), (--(INT('Data Sheet'!$A$15) &amp; "." &amp; BR210)&lt;=--('Data Sheet'!$B$15))),
            --(INT('Data Sheet'!$A$15) &amp; "." &amp; BR210),
            --(INT('Data Sheet'!$B$15) &amp; "." &amp; BR210)
        )
    ),
    IF(BQ210&lt;&gt;"",
        IF(INT('Data Sheet'!$A$15)=INT('Data Sheet'!$B$15),
            --(INT('Data Sheet'!$A$15) &amp; "." &amp; LEFT(BQ210,3)),
            IF(AND((--(INT('Data Sheet'!$A$15) &amp; "." &amp; LEFT(BQ210,3))&gt;=--('Data Sheet'!$A$15)), (--(INT('Data Sheet'!$A$15) &amp; "." &amp; LEFT(BQ210,3))&lt;=--('Data Sheet'!$B$15))),
                --(INT('Data Sheet'!$A$15) &amp; "." &amp; LEFT(BQ210,3)),
                --(INT('Data Sheet'!$B$15) &amp; "." &amp; LEFT(BQ210,3))
            )
        ),
        "OK"
    )
)</f>
        <v>OK</v>
      </c>
      <c r="Q210" s="23" t="str">
        <f>IF(BS210&lt;&gt;"",
    IF(INT('Data Sheet'!$A$19)=INT('Data Sheet'!$B$15),
        --(INT('Data Sheet'!$A$15) &amp; "." &amp; BS210),
        IF(AND((--(INT('Data Sheet'!$A$15) &amp; "." &amp; BS210)&gt;=--('Data Sheet'!$A$15)), (--(INT('Data Sheet'!$A$15) &amp; "." &amp; BS210)&lt;=--('Data Sheet'!$B$15))),
            --(INT('Data Sheet'!$A$15) &amp; "." &amp; BS210),
            --(INT('Data Sheet'!$B$15) &amp; "." &amp; BS210)
        )
    ),
    IF(BQ210&lt;&gt;"",
        IF(INT('Data Sheet'!$A$15)=INT('Data Sheet'!$B$15),
            --(INT('Data Sheet'!$A$15) &amp; "." &amp; RIGHT(BQ210,3)),
            IF(AND((--(INT('Data Sheet'!$A$15) &amp; "." &amp; RIGHT(BQ210,3))&gt;=--('Data Sheet'!$A$15)), (--(INT('Data Sheet'!$A$15) &amp; "." &amp; RIGHT(BQ210,3))&lt;=--('Data Sheet'!$B$15))),
                --(INT('Data Sheet'!$A$15) &amp; "." &amp; RIGHT(BQ210,3)),
                --(INT('Data Sheet'!$B$15) &amp; "." &amp; RIGHT(BQ210,3))
            )
        ),
        "OK"
    )
)</f>
        <v>OK</v>
      </c>
      <c r="R210" s="20"/>
      <c r="S210" s="20"/>
      <c r="T210" s="20"/>
      <c r="U210" s="20"/>
      <c r="V210" s="20"/>
      <c r="W210" s="20"/>
      <c r="X210" s="20"/>
      <c r="Y210" s="20"/>
      <c r="Z210" s="20"/>
      <c r="AA210" s="55"/>
      <c r="AB210" s="55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1"/>
      <c r="AR210" s="21"/>
      <c r="AS210" s="21"/>
      <c r="AT210" s="21"/>
      <c r="AU210" s="21"/>
      <c r="AV210" s="21"/>
      <c r="AW210" s="22"/>
      <c r="AX210" s="99"/>
      <c r="AY210" s="20"/>
      <c r="AZ210" s="20"/>
      <c r="BA210" s="22"/>
      <c r="BC210" s="80"/>
      <c r="BD210" s="80"/>
      <c r="BE210" s="80"/>
      <c r="BF210" s="80"/>
      <c r="BG210" s="2" t="str">
        <f t="shared" si="18"/>
        <v/>
      </c>
      <c r="BH210" s="78">
        <f t="shared" si="17"/>
        <v>0</v>
      </c>
    </row>
    <row r="211" spans="2:60" x14ac:dyDescent="0.2">
      <c r="B211" s="14">
        <f t="shared" si="19"/>
        <v>203</v>
      </c>
      <c r="C211" s="15" t="str">
        <f>CONCATENATE('Data Sheet'!$B$8,'Data Sheet'!$G$2)</f>
        <v>" HWDP</v>
      </c>
      <c r="D211" s="95" t="str">
        <f t="shared" si="20"/>
        <v/>
      </c>
      <c r="E211" s="15" t="str">
        <f>IF('Sum HWDP'!$D$10="TH-Hill DS-1 Vol 3 CAT 2: Clean and Visual Ends only","N/A","OK")</f>
        <v>OK</v>
      </c>
      <c r="F211" s="15" t="str">
        <f>IF('Sum HWDP'!$D$10="TH-Hill DS-1 Vol 3 CAT 2: Clean and Visual Ends only","N/A","OK")</f>
        <v>OK</v>
      </c>
      <c r="G211" s="17"/>
      <c r="H211" s="17"/>
      <c r="I211" s="17" t="s">
        <v>51</v>
      </c>
      <c r="J211" s="17" t="str">
        <f t="shared" si="16"/>
        <v>OK</v>
      </c>
      <c r="K211" s="17" t="str">
        <f t="shared" si="16"/>
        <v>OK</v>
      </c>
      <c r="L211" s="17" t="str">
        <f>IF('Data Sheet'!$B$9="NC-50","N/A","OK")</f>
        <v>OK</v>
      </c>
      <c r="M211" s="17" t="str">
        <f>IF('Data Sheet'!$B$9="NC-50","N/A","OK")</f>
        <v>OK</v>
      </c>
      <c r="N211" s="23" t="str">
        <f>IF(BO211&lt;&gt;"",
    IF(INT('Data Sheet'!$A$19)=INT('Data Sheet'!$B$19),
        --(INT('Data Sheet'!$A$19) &amp; "." &amp; BO211),
        IF(AND((--(INT('Data Sheet'!$A$19) &amp; "." &amp; BO211)&gt;=--('Data Sheet'!$A$19)), (--(INT('Data Sheet'!$A$19) &amp; "." &amp; BO211)&lt;=--('Data Sheet'!$B$19))),
            --(INT('Data Sheet'!$A$19) &amp; "." &amp; BO211),
            --(INT('Data Sheet'!$B$19) &amp; "." &amp; BO211)
        )
    ),
    IF(BN211&lt;&gt;"",
        IF(INT('Data Sheet'!$A$19)=INT('Data Sheet'!$B$19),
            --(INT('Data Sheet'!$A$19) &amp; "." &amp; LEFT(BN211,3)),
            IF(AND((--(INT('Data Sheet'!$A$19) &amp; "." &amp; LEFT(BN211,3))&gt;=--('Data Sheet'!$A$19)), (--(INT('Data Sheet'!$A$19) &amp; "." &amp; LEFT(BN211,3))&lt;=--('Data Sheet'!$B$19))),
                --(INT('Data Sheet'!$A$19) &amp; "." &amp; LEFT(BN211,3)),
                --(INT('Data Sheet'!$B$19) &amp; "." &amp; LEFT(BN211,3))
            )
        ),
        "OK"
    )
)</f>
        <v>OK</v>
      </c>
      <c r="O211" s="23" t="str">
        <f>IF(BP211&lt;&gt;"",
    IF(INT('Data Sheet'!$A$19)=INT('Data Sheet'!$B$19),
        --(INT('Data Sheet'!$A$19) &amp; "." &amp; BP211),
        IF(AND((--(INT('Data Sheet'!$A$19) &amp; "." &amp; BP211)&gt;=--('Data Sheet'!$A$19)), (--(INT('Data Sheet'!$A$19) &amp; "." &amp; BP211)&lt;=--('Data Sheet'!$B$19))),
            --(INT('Data Sheet'!$A$19) &amp; "." &amp; BP211),
            --(INT('Data Sheet'!$B$19) &amp; "." &amp; BP211)
        )
    ),
    IF(BN211&lt;&gt;"",
        IF(INT('Data Sheet'!$A$19)=INT('Data Sheet'!$B$19),
            --(INT('Data Sheet'!$A$19) &amp; "." &amp; RIGHT(BN211,3)),
            IF(AND((--(INT('Data Sheet'!$A$19) &amp; "." &amp; RIGHT(BN211,3))&gt;=--('Data Sheet'!$A$19)), (--(INT('Data Sheet'!$A$19) &amp; "." &amp; RIGHT(BN211,3))&lt;=--('Data Sheet'!$B$19))),
                --(INT('Data Sheet'!$A$19) &amp; "." &amp; RIGHT(BN211,3)),
                --(INT('Data Sheet'!$B$19) &amp; "." &amp; RIGHT(BN211,3))
            )
        ),
        "OK"
    )
)</f>
        <v>OK</v>
      </c>
      <c r="P211" s="23" t="str">
        <f>IF(BR211&lt;&gt;"",
    IF(INT('Data Sheet'!$A$19)=INT('Data Sheet'!$B$15),
        --(INT('Data Sheet'!$A$15) &amp; "." &amp; BR211),
        IF(AND((--(INT('Data Sheet'!$A$15) &amp; "." &amp; BR211)&gt;=--('Data Sheet'!$A$15)), (--(INT('Data Sheet'!$A$15) &amp; "." &amp; BR211)&lt;=--('Data Sheet'!$B$15))),
            --(INT('Data Sheet'!$A$15) &amp; "." &amp; BR211),
            --(INT('Data Sheet'!$B$15) &amp; "." &amp; BR211)
        )
    ),
    IF(BQ211&lt;&gt;"",
        IF(INT('Data Sheet'!$A$15)=INT('Data Sheet'!$B$15),
            --(INT('Data Sheet'!$A$15) &amp; "." &amp; LEFT(BQ211,3)),
            IF(AND((--(INT('Data Sheet'!$A$15) &amp; "." &amp; LEFT(BQ211,3))&gt;=--('Data Sheet'!$A$15)), (--(INT('Data Sheet'!$A$15) &amp; "." &amp; LEFT(BQ211,3))&lt;=--('Data Sheet'!$B$15))),
                --(INT('Data Sheet'!$A$15) &amp; "." &amp; LEFT(BQ211,3)),
                --(INT('Data Sheet'!$B$15) &amp; "." &amp; LEFT(BQ211,3))
            )
        ),
        "OK"
    )
)</f>
        <v>OK</v>
      </c>
      <c r="Q211" s="23" t="str">
        <f>IF(BS211&lt;&gt;"",
    IF(INT('Data Sheet'!$A$19)=INT('Data Sheet'!$B$15),
        --(INT('Data Sheet'!$A$15) &amp; "." &amp; BS211),
        IF(AND((--(INT('Data Sheet'!$A$15) &amp; "." &amp; BS211)&gt;=--('Data Sheet'!$A$15)), (--(INT('Data Sheet'!$A$15) &amp; "." &amp; BS211)&lt;=--('Data Sheet'!$B$15))),
            --(INT('Data Sheet'!$A$15) &amp; "." &amp; BS211),
            --(INT('Data Sheet'!$B$15) &amp; "." &amp; BS211)
        )
    ),
    IF(BQ211&lt;&gt;"",
        IF(INT('Data Sheet'!$A$15)=INT('Data Sheet'!$B$15),
            --(INT('Data Sheet'!$A$15) &amp; "." &amp; RIGHT(BQ211,3)),
            IF(AND((--(INT('Data Sheet'!$A$15) &amp; "." &amp; RIGHT(BQ211,3))&gt;=--('Data Sheet'!$A$15)), (--(INT('Data Sheet'!$A$15) &amp; "." &amp; RIGHT(BQ211,3))&lt;=--('Data Sheet'!$B$15))),
                --(INT('Data Sheet'!$A$15) &amp; "." &amp; RIGHT(BQ211,3)),
                --(INT('Data Sheet'!$B$15) &amp; "." &amp; RIGHT(BQ211,3))
            )
        ),
        "OK"
    )
)</f>
        <v>OK</v>
      </c>
      <c r="R211" s="20"/>
      <c r="S211" s="20"/>
      <c r="T211" s="20"/>
      <c r="U211" s="20"/>
      <c r="V211" s="20"/>
      <c r="W211" s="20"/>
      <c r="X211" s="20"/>
      <c r="Y211" s="20"/>
      <c r="Z211" s="20"/>
      <c r="AA211" s="55"/>
      <c r="AB211" s="55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1"/>
      <c r="AR211" s="21"/>
      <c r="AS211" s="21"/>
      <c r="AT211" s="21"/>
      <c r="AU211" s="21"/>
      <c r="AV211" s="21"/>
      <c r="AW211" s="22"/>
      <c r="AX211" s="99"/>
      <c r="AY211" s="20"/>
      <c r="AZ211" s="20"/>
      <c r="BA211" s="22"/>
      <c r="BC211" s="80"/>
      <c r="BD211" s="80"/>
      <c r="BE211" s="80"/>
      <c r="BF211" s="80"/>
      <c r="BG211" s="2" t="str">
        <f t="shared" si="18"/>
        <v/>
      </c>
      <c r="BH211" s="78">
        <f t="shared" si="17"/>
        <v>0</v>
      </c>
    </row>
    <row r="212" spans="2:60" x14ac:dyDescent="0.2">
      <c r="B212" s="14">
        <f t="shared" si="19"/>
        <v>204</v>
      </c>
      <c r="C212" s="15" t="str">
        <f>CONCATENATE('Data Sheet'!$B$8,'Data Sheet'!$G$2)</f>
        <v>" HWDP</v>
      </c>
      <c r="D212" s="95" t="str">
        <f t="shared" si="20"/>
        <v/>
      </c>
      <c r="E212" s="15" t="str">
        <f>IF('Sum HWDP'!$D$10="TH-Hill DS-1 Vol 3 CAT 2: Clean and Visual Ends only","N/A","OK")</f>
        <v>OK</v>
      </c>
      <c r="F212" s="15" t="str">
        <f>IF('Sum HWDP'!$D$10="TH-Hill DS-1 Vol 3 CAT 2: Clean and Visual Ends only","N/A","OK")</f>
        <v>OK</v>
      </c>
      <c r="G212" s="17"/>
      <c r="H212" s="17"/>
      <c r="I212" s="17" t="s">
        <v>51</v>
      </c>
      <c r="J212" s="17" t="str">
        <f t="shared" si="16"/>
        <v>OK</v>
      </c>
      <c r="K212" s="17" t="str">
        <f t="shared" si="16"/>
        <v>OK</v>
      </c>
      <c r="L212" s="17" t="str">
        <f>IF('Data Sheet'!$B$9="NC-50","N/A","OK")</f>
        <v>OK</v>
      </c>
      <c r="M212" s="17" t="str">
        <f>IF('Data Sheet'!$B$9="NC-50","N/A","OK")</f>
        <v>OK</v>
      </c>
      <c r="N212" s="23" t="str">
        <f>IF(BO212&lt;&gt;"",
    IF(INT('Data Sheet'!$A$19)=INT('Data Sheet'!$B$19),
        --(INT('Data Sheet'!$A$19) &amp; "." &amp; BO212),
        IF(AND((--(INT('Data Sheet'!$A$19) &amp; "." &amp; BO212)&gt;=--('Data Sheet'!$A$19)), (--(INT('Data Sheet'!$A$19) &amp; "." &amp; BO212)&lt;=--('Data Sheet'!$B$19))),
            --(INT('Data Sheet'!$A$19) &amp; "." &amp; BO212),
            --(INT('Data Sheet'!$B$19) &amp; "." &amp; BO212)
        )
    ),
    IF(BN212&lt;&gt;"",
        IF(INT('Data Sheet'!$A$19)=INT('Data Sheet'!$B$19),
            --(INT('Data Sheet'!$A$19) &amp; "." &amp; LEFT(BN212,3)),
            IF(AND((--(INT('Data Sheet'!$A$19) &amp; "." &amp; LEFT(BN212,3))&gt;=--('Data Sheet'!$A$19)), (--(INT('Data Sheet'!$A$19) &amp; "." &amp; LEFT(BN212,3))&lt;=--('Data Sheet'!$B$19))),
                --(INT('Data Sheet'!$A$19) &amp; "." &amp; LEFT(BN212,3)),
                --(INT('Data Sheet'!$B$19) &amp; "." &amp; LEFT(BN212,3))
            )
        ),
        "OK"
    )
)</f>
        <v>OK</v>
      </c>
      <c r="O212" s="23" t="str">
        <f>IF(BP212&lt;&gt;"",
    IF(INT('Data Sheet'!$A$19)=INT('Data Sheet'!$B$19),
        --(INT('Data Sheet'!$A$19) &amp; "." &amp; BP212),
        IF(AND((--(INT('Data Sheet'!$A$19) &amp; "." &amp; BP212)&gt;=--('Data Sheet'!$A$19)), (--(INT('Data Sheet'!$A$19) &amp; "." &amp; BP212)&lt;=--('Data Sheet'!$B$19))),
            --(INT('Data Sheet'!$A$19) &amp; "." &amp; BP212),
            --(INT('Data Sheet'!$B$19) &amp; "." &amp; BP212)
        )
    ),
    IF(BN212&lt;&gt;"",
        IF(INT('Data Sheet'!$A$19)=INT('Data Sheet'!$B$19),
            --(INT('Data Sheet'!$A$19) &amp; "." &amp; RIGHT(BN212,3)),
            IF(AND((--(INT('Data Sheet'!$A$19) &amp; "." &amp; RIGHT(BN212,3))&gt;=--('Data Sheet'!$A$19)), (--(INT('Data Sheet'!$A$19) &amp; "." &amp; RIGHT(BN212,3))&lt;=--('Data Sheet'!$B$19))),
                --(INT('Data Sheet'!$A$19) &amp; "." &amp; RIGHT(BN212,3)),
                --(INT('Data Sheet'!$B$19) &amp; "." &amp; RIGHT(BN212,3))
            )
        ),
        "OK"
    )
)</f>
        <v>OK</v>
      </c>
      <c r="P212" s="23" t="str">
        <f>IF(BR212&lt;&gt;"",
    IF(INT('Data Sheet'!$A$19)=INT('Data Sheet'!$B$15),
        --(INT('Data Sheet'!$A$15) &amp; "." &amp; BR212),
        IF(AND((--(INT('Data Sheet'!$A$15) &amp; "." &amp; BR212)&gt;=--('Data Sheet'!$A$15)), (--(INT('Data Sheet'!$A$15) &amp; "." &amp; BR212)&lt;=--('Data Sheet'!$B$15))),
            --(INT('Data Sheet'!$A$15) &amp; "." &amp; BR212),
            --(INT('Data Sheet'!$B$15) &amp; "." &amp; BR212)
        )
    ),
    IF(BQ212&lt;&gt;"",
        IF(INT('Data Sheet'!$A$15)=INT('Data Sheet'!$B$15),
            --(INT('Data Sheet'!$A$15) &amp; "." &amp; LEFT(BQ212,3)),
            IF(AND((--(INT('Data Sheet'!$A$15) &amp; "." &amp; LEFT(BQ212,3))&gt;=--('Data Sheet'!$A$15)), (--(INT('Data Sheet'!$A$15) &amp; "." &amp; LEFT(BQ212,3))&lt;=--('Data Sheet'!$B$15))),
                --(INT('Data Sheet'!$A$15) &amp; "." &amp; LEFT(BQ212,3)),
                --(INT('Data Sheet'!$B$15) &amp; "." &amp; LEFT(BQ212,3))
            )
        ),
        "OK"
    )
)</f>
        <v>OK</v>
      </c>
      <c r="Q212" s="23" t="str">
        <f>IF(BS212&lt;&gt;"",
    IF(INT('Data Sheet'!$A$19)=INT('Data Sheet'!$B$15),
        --(INT('Data Sheet'!$A$15) &amp; "." &amp; BS212),
        IF(AND((--(INT('Data Sheet'!$A$15) &amp; "." &amp; BS212)&gt;=--('Data Sheet'!$A$15)), (--(INT('Data Sheet'!$A$15) &amp; "." &amp; BS212)&lt;=--('Data Sheet'!$B$15))),
            --(INT('Data Sheet'!$A$15) &amp; "." &amp; BS212),
            --(INT('Data Sheet'!$B$15) &amp; "." &amp; BS212)
        )
    ),
    IF(BQ212&lt;&gt;"",
        IF(INT('Data Sheet'!$A$15)=INT('Data Sheet'!$B$15),
            --(INT('Data Sheet'!$A$15) &amp; "." &amp; RIGHT(BQ212,3)),
            IF(AND((--(INT('Data Sheet'!$A$15) &amp; "." &amp; RIGHT(BQ212,3))&gt;=--('Data Sheet'!$A$15)), (--(INT('Data Sheet'!$A$15) &amp; "." &amp; RIGHT(BQ212,3))&lt;=--('Data Sheet'!$B$15))),
                --(INT('Data Sheet'!$A$15) &amp; "." &amp; RIGHT(BQ212,3)),
                --(INT('Data Sheet'!$B$15) &amp; "." &amp; RIGHT(BQ212,3))
            )
        ),
        "OK"
    )
)</f>
        <v>OK</v>
      </c>
      <c r="R212" s="20"/>
      <c r="S212" s="20"/>
      <c r="T212" s="20"/>
      <c r="U212" s="20"/>
      <c r="V212" s="20"/>
      <c r="W212" s="20"/>
      <c r="X212" s="20"/>
      <c r="Y212" s="20"/>
      <c r="Z212" s="20"/>
      <c r="AA212" s="55"/>
      <c r="AB212" s="55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1"/>
      <c r="AR212" s="21"/>
      <c r="AS212" s="21"/>
      <c r="AT212" s="21"/>
      <c r="AU212" s="21"/>
      <c r="AV212" s="21"/>
      <c r="AW212" s="22"/>
      <c r="AX212" s="99"/>
      <c r="AY212" s="20"/>
      <c r="AZ212" s="20"/>
      <c r="BA212" s="22"/>
      <c r="BC212" s="80"/>
      <c r="BD212" s="80"/>
      <c r="BE212" s="80"/>
      <c r="BF212" s="80"/>
      <c r="BG212" s="2" t="str">
        <f t="shared" si="18"/>
        <v/>
      </c>
      <c r="BH212" s="78">
        <f t="shared" si="17"/>
        <v>0</v>
      </c>
    </row>
    <row r="213" spans="2:60" x14ac:dyDescent="0.2">
      <c r="B213" s="14">
        <f t="shared" si="19"/>
        <v>205</v>
      </c>
      <c r="C213" s="15" t="str">
        <f>CONCATENATE('Data Sheet'!$B$8,'Data Sheet'!$G$2)</f>
        <v>" HWDP</v>
      </c>
      <c r="D213" s="95" t="str">
        <f t="shared" si="20"/>
        <v/>
      </c>
      <c r="E213" s="15" t="str">
        <f>IF('Sum HWDP'!$D$10="TH-Hill DS-1 Vol 3 CAT 2: Clean and Visual Ends only","N/A","OK")</f>
        <v>OK</v>
      </c>
      <c r="F213" s="15" t="str">
        <f>IF('Sum HWDP'!$D$10="TH-Hill DS-1 Vol 3 CAT 2: Clean and Visual Ends only","N/A","OK")</f>
        <v>OK</v>
      </c>
      <c r="G213" s="17"/>
      <c r="H213" s="17"/>
      <c r="I213" s="17" t="s">
        <v>51</v>
      </c>
      <c r="J213" s="17" t="str">
        <f t="shared" si="16"/>
        <v>OK</v>
      </c>
      <c r="K213" s="17" t="str">
        <f t="shared" si="16"/>
        <v>OK</v>
      </c>
      <c r="L213" s="17" t="str">
        <f>IF('Data Sheet'!$B$9="NC-50","N/A","OK")</f>
        <v>OK</v>
      </c>
      <c r="M213" s="17" t="str">
        <f>IF('Data Sheet'!$B$9="NC-50","N/A","OK")</f>
        <v>OK</v>
      </c>
      <c r="N213" s="23" t="str">
        <f>IF(BO213&lt;&gt;"",
    IF(INT('Data Sheet'!$A$19)=INT('Data Sheet'!$B$19),
        --(INT('Data Sheet'!$A$19) &amp; "." &amp; BO213),
        IF(AND((--(INT('Data Sheet'!$A$19) &amp; "." &amp; BO213)&gt;=--('Data Sheet'!$A$19)), (--(INT('Data Sheet'!$A$19) &amp; "." &amp; BO213)&lt;=--('Data Sheet'!$B$19))),
            --(INT('Data Sheet'!$A$19) &amp; "." &amp; BO213),
            --(INT('Data Sheet'!$B$19) &amp; "." &amp; BO213)
        )
    ),
    IF(BN213&lt;&gt;"",
        IF(INT('Data Sheet'!$A$19)=INT('Data Sheet'!$B$19),
            --(INT('Data Sheet'!$A$19) &amp; "." &amp; LEFT(BN213,3)),
            IF(AND((--(INT('Data Sheet'!$A$19) &amp; "." &amp; LEFT(BN213,3))&gt;=--('Data Sheet'!$A$19)), (--(INT('Data Sheet'!$A$19) &amp; "." &amp; LEFT(BN213,3))&lt;=--('Data Sheet'!$B$19))),
                --(INT('Data Sheet'!$A$19) &amp; "." &amp; LEFT(BN213,3)),
                --(INT('Data Sheet'!$B$19) &amp; "." &amp; LEFT(BN213,3))
            )
        ),
        "OK"
    )
)</f>
        <v>OK</v>
      </c>
      <c r="O213" s="23" t="str">
        <f>IF(BP213&lt;&gt;"",
    IF(INT('Data Sheet'!$A$19)=INT('Data Sheet'!$B$19),
        --(INT('Data Sheet'!$A$19) &amp; "." &amp; BP213),
        IF(AND((--(INT('Data Sheet'!$A$19) &amp; "." &amp; BP213)&gt;=--('Data Sheet'!$A$19)), (--(INT('Data Sheet'!$A$19) &amp; "." &amp; BP213)&lt;=--('Data Sheet'!$B$19))),
            --(INT('Data Sheet'!$A$19) &amp; "." &amp; BP213),
            --(INT('Data Sheet'!$B$19) &amp; "." &amp; BP213)
        )
    ),
    IF(BN213&lt;&gt;"",
        IF(INT('Data Sheet'!$A$19)=INT('Data Sheet'!$B$19),
            --(INT('Data Sheet'!$A$19) &amp; "." &amp; RIGHT(BN213,3)),
            IF(AND((--(INT('Data Sheet'!$A$19) &amp; "." &amp; RIGHT(BN213,3))&gt;=--('Data Sheet'!$A$19)), (--(INT('Data Sheet'!$A$19) &amp; "." &amp; RIGHT(BN213,3))&lt;=--('Data Sheet'!$B$19))),
                --(INT('Data Sheet'!$A$19) &amp; "." &amp; RIGHT(BN213,3)),
                --(INT('Data Sheet'!$B$19) &amp; "." &amp; RIGHT(BN213,3))
            )
        ),
        "OK"
    )
)</f>
        <v>OK</v>
      </c>
      <c r="P213" s="23" t="str">
        <f>IF(BR213&lt;&gt;"",
    IF(INT('Data Sheet'!$A$19)=INT('Data Sheet'!$B$15),
        --(INT('Data Sheet'!$A$15) &amp; "." &amp; BR213),
        IF(AND((--(INT('Data Sheet'!$A$15) &amp; "." &amp; BR213)&gt;=--('Data Sheet'!$A$15)), (--(INT('Data Sheet'!$A$15) &amp; "." &amp; BR213)&lt;=--('Data Sheet'!$B$15))),
            --(INT('Data Sheet'!$A$15) &amp; "." &amp; BR213),
            --(INT('Data Sheet'!$B$15) &amp; "." &amp; BR213)
        )
    ),
    IF(BQ213&lt;&gt;"",
        IF(INT('Data Sheet'!$A$15)=INT('Data Sheet'!$B$15),
            --(INT('Data Sheet'!$A$15) &amp; "." &amp; LEFT(BQ213,3)),
            IF(AND((--(INT('Data Sheet'!$A$15) &amp; "." &amp; LEFT(BQ213,3))&gt;=--('Data Sheet'!$A$15)), (--(INT('Data Sheet'!$A$15) &amp; "." &amp; LEFT(BQ213,3))&lt;=--('Data Sheet'!$B$15))),
                --(INT('Data Sheet'!$A$15) &amp; "." &amp; LEFT(BQ213,3)),
                --(INT('Data Sheet'!$B$15) &amp; "." &amp; LEFT(BQ213,3))
            )
        ),
        "OK"
    )
)</f>
        <v>OK</v>
      </c>
      <c r="Q213" s="23" t="str">
        <f>IF(BS213&lt;&gt;"",
    IF(INT('Data Sheet'!$A$19)=INT('Data Sheet'!$B$15),
        --(INT('Data Sheet'!$A$15) &amp; "." &amp; BS213),
        IF(AND((--(INT('Data Sheet'!$A$15) &amp; "." &amp; BS213)&gt;=--('Data Sheet'!$A$15)), (--(INT('Data Sheet'!$A$15) &amp; "." &amp; BS213)&lt;=--('Data Sheet'!$B$15))),
            --(INT('Data Sheet'!$A$15) &amp; "." &amp; BS213),
            --(INT('Data Sheet'!$B$15) &amp; "." &amp; BS213)
        )
    ),
    IF(BQ213&lt;&gt;"",
        IF(INT('Data Sheet'!$A$15)=INT('Data Sheet'!$B$15),
            --(INT('Data Sheet'!$A$15) &amp; "." &amp; RIGHT(BQ213,3)),
            IF(AND((--(INT('Data Sheet'!$A$15) &amp; "." &amp; RIGHT(BQ213,3))&gt;=--('Data Sheet'!$A$15)), (--(INT('Data Sheet'!$A$15) &amp; "." &amp; RIGHT(BQ213,3))&lt;=--('Data Sheet'!$B$15))),
                --(INT('Data Sheet'!$A$15) &amp; "." &amp; RIGHT(BQ213,3)),
                --(INT('Data Sheet'!$B$15) &amp; "." &amp; RIGHT(BQ213,3))
            )
        ),
        "OK"
    )
)</f>
        <v>OK</v>
      </c>
      <c r="R213" s="20"/>
      <c r="S213" s="20"/>
      <c r="T213" s="20"/>
      <c r="U213" s="20"/>
      <c r="V213" s="20"/>
      <c r="W213" s="20"/>
      <c r="X213" s="20"/>
      <c r="Y213" s="20"/>
      <c r="Z213" s="20"/>
      <c r="AA213" s="55"/>
      <c r="AB213" s="55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1"/>
      <c r="AR213" s="21"/>
      <c r="AS213" s="21"/>
      <c r="AT213" s="21"/>
      <c r="AU213" s="21"/>
      <c r="AV213" s="21"/>
      <c r="AW213" s="22"/>
      <c r="AX213" s="99"/>
      <c r="AY213" s="20"/>
      <c r="AZ213" s="20"/>
      <c r="BA213" s="22"/>
      <c r="BC213" s="80"/>
      <c r="BD213" s="80"/>
      <c r="BE213" s="80"/>
      <c r="BF213" s="80"/>
      <c r="BG213" s="2" t="str">
        <f t="shared" si="18"/>
        <v/>
      </c>
      <c r="BH213" s="78">
        <f t="shared" si="17"/>
        <v>0</v>
      </c>
    </row>
    <row r="214" spans="2:60" x14ac:dyDescent="0.2">
      <c r="B214" s="14">
        <f t="shared" si="19"/>
        <v>206</v>
      </c>
      <c r="C214" s="15" t="str">
        <f>CONCATENATE('Data Sheet'!$B$8,'Data Sheet'!$G$2)</f>
        <v>" HWDP</v>
      </c>
      <c r="D214" s="95" t="str">
        <f t="shared" si="20"/>
        <v/>
      </c>
      <c r="E214" s="15" t="str">
        <f>IF('Sum HWDP'!$D$10="TH-Hill DS-1 Vol 3 CAT 2: Clean and Visual Ends only","N/A","OK")</f>
        <v>OK</v>
      </c>
      <c r="F214" s="15" t="str">
        <f>IF('Sum HWDP'!$D$10="TH-Hill DS-1 Vol 3 CAT 2: Clean and Visual Ends only","N/A","OK")</f>
        <v>OK</v>
      </c>
      <c r="G214" s="17"/>
      <c r="H214" s="17"/>
      <c r="I214" s="17" t="s">
        <v>51</v>
      </c>
      <c r="J214" s="17" t="str">
        <f t="shared" si="16"/>
        <v>OK</v>
      </c>
      <c r="K214" s="17" t="str">
        <f t="shared" si="16"/>
        <v>OK</v>
      </c>
      <c r="L214" s="17" t="str">
        <f>IF('Data Sheet'!$B$9="NC-50","N/A","OK")</f>
        <v>OK</v>
      </c>
      <c r="M214" s="17" t="str">
        <f>IF('Data Sheet'!$B$9="NC-50","N/A","OK")</f>
        <v>OK</v>
      </c>
      <c r="N214" s="23" t="str">
        <f>IF(BO214&lt;&gt;"",
    IF(INT('Data Sheet'!$A$19)=INT('Data Sheet'!$B$19),
        --(INT('Data Sheet'!$A$19) &amp; "." &amp; BO214),
        IF(AND((--(INT('Data Sheet'!$A$19) &amp; "." &amp; BO214)&gt;=--('Data Sheet'!$A$19)), (--(INT('Data Sheet'!$A$19) &amp; "." &amp; BO214)&lt;=--('Data Sheet'!$B$19))),
            --(INT('Data Sheet'!$A$19) &amp; "." &amp; BO214),
            --(INT('Data Sheet'!$B$19) &amp; "." &amp; BO214)
        )
    ),
    IF(BN214&lt;&gt;"",
        IF(INT('Data Sheet'!$A$19)=INT('Data Sheet'!$B$19),
            --(INT('Data Sheet'!$A$19) &amp; "." &amp; LEFT(BN214,3)),
            IF(AND((--(INT('Data Sheet'!$A$19) &amp; "." &amp; LEFT(BN214,3))&gt;=--('Data Sheet'!$A$19)), (--(INT('Data Sheet'!$A$19) &amp; "." &amp; LEFT(BN214,3))&lt;=--('Data Sheet'!$B$19))),
                --(INT('Data Sheet'!$A$19) &amp; "." &amp; LEFT(BN214,3)),
                --(INT('Data Sheet'!$B$19) &amp; "." &amp; LEFT(BN214,3))
            )
        ),
        "OK"
    )
)</f>
        <v>OK</v>
      </c>
      <c r="O214" s="23" t="str">
        <f>IF(BP214&lt;&gt;"",
    IF(INT('Data Sheet'!$A$19)=INT('Data Sheet'!$B$19),
        --(INT('Data Sheet'!$A$19) &amp; "." &amp; BP214),
        IF(AND((--(INT('Data Sheet'!$A$19) &amp; "." &amp; BP214)&gt;=--('Data Sheet'!$A$19)), (--(INT('Data Sheet'!$A$19) &amp; "." &amp; BP214)&lt;=--('Data Sheet'!$B$19))),
            --(INT('Data Sheet'!$A$19) &amp; "." &amp; BP214),
            --(INT('Data Sheet'!$B$19) &amp; "." &amp; BP214)
        )
    ),
    IF(BN214&lt;&gt;"",
        IF(INT('Data Sheet'!$A$19)=INT('Data Sheet'!$B$19),
            --(INT('Data Sheet'!$A$19) &amp; "." &amp; RIGHT(BN214,3)),
            IF(AND((--(INT('Data Sheet'!$A$19) &amp; "." &amp; RIGHT(BN214,3))&gt;=--('Data Sheet'!$A$19)), (--(INT('Data Sheet'!$A$19) &amp; "." &amp; RIGHT(BN214,3))&lt;=--('Data Sheet'!$B$19))),
                --(INT('Data Sheet'!$A$19) &amp; "." &amp; RIGHT(BN214,3)),
                --(INT('Data Sheet'!$B$19) &amp; "." &amp; RIGHT(BN214,3))
            )
        ),
        "OK"
    )
)</f>
        <v>OK</v>
      </c>
      <c r="P214" s="23" t="str">
        <f>IF(BR214&lt;&gt;"",
    IF(INT('Data Sheet'!$A$19)=INT('Data Sheet'!$B$15),
        --(INT('Data Sheet'!$A$15) &amp; "." &amp; BR214),
        IF(AND((--(INT('Data Sheet'!$A$15) &amp; "." &amp; BR214)&gt;=--('Data Sheet'!$A$15)), (--(INT('Data Sheet'!$A$15) &amp; "." &amp; BR214)&lt;=--('Data Sheet'!$B$15))),
            --(INT('Data Sheet'!$A$15) &amp; "." &amp; BR214),
            --(INT('Data Sheet'!$B$15) &amp; "." &amp; BR214)
        )
    ),
    IF(BQ214&lt;&gt;"",
        IF(INT('Data Sheet'!$A$15)=INT('Data Sheet'!$B$15),
            --(INT('Data Sheet'!$A$15) &amp; "." &amp; LEFT(BQ214,3)),
            IF(AND((--(INT('Data Sheet'!$A$15) &amp; "." &amp; LEFT(BQ214,3))&gt;=--('Data Sheet'!$A$15)), (--(INT('Data Sheet'!$A$15) &amp; "." &amp; LEFT(BQ214,3))&lt;=--('Data Sheet'!$B$15))),
                --(INT('Data Sheet'!$A$15) &amp; "." &amp; LEFT(BQ214,3)),
                --(INT('Data Sheet'!$B$15) &amp; "." &amp; LEFT(BQ214,3))
            )
        ),
        "OK"
    )
)</f>
        <v>OK</v>
      </c>
      <c r="Q214" s="23" t="str">
        <f>IF(BS214&lt;&gt;"",
    IF(INT('Data Sheet'!$A$19)=INT('Data Sheet'!$B$15),
        --(INT('Data Sheet'!$A$15) &amp; "." &amp; BS214),
        IF(AND((--(INT('Data Sheet'!$A$15) &amp; "." &amp; BS214)&gt;=--('Data Sheet'!$A$15)), (--(INT('Data Sheet'!$A$15) &amp; "." &amp; BS214)&lt;=--('Data Sheet'!$B$15))),
            --(INT('Data Sheet'!$A$15) &amp; "." &amp; BS214),
            --(INT('Data Sheet'!$B$15) &amp; "." &amp; BS214)
        )
    ),
    IF(BQ214&lt;&gt;"",
        IF(INT('Data Sheet'!$A$15)=INT('Data Sheet'!$B$15),
            --(INT('Data Sheet'!$A$15) &amp; "." &amp; RIGHT(BQ214,3)),
            IF(AND((--(INT('Data Sheet'!$A$15) &amp; "." &amp; RIGHT(BQ214,3))&gt;=--('Data Sheet'!$A$15)), (--(INT('Data Sheet'!$A$15) &amp; "." &amp; RIGHT(BQ214,3))&lt;=--('Data Sheet'!$B$15))),
                --(INT('Data Sheet'!$A$15) &amp; "." &amp; RIGHT(BQ214,3)),
                --(INT('Data Sheet'!$B$15) &amp; "." &amp; RIGHT(BQ214,3))
            )
        ),
        "OK"
    )
)</f>
        <v>OK</v>
      </c>
      <c r="R214" s="20"/>
      <c r="S214" s="20"/>
      <c r="T214" s="20"/>
      <c r="U214" s="20"/>
      <c r="V214" s="20"/>
      <c r="W214" s="20"/>
      <c r="X214" s="20"/>
      <c r="Y214" s="20"/>
      <c r="Z214" s="20"/>
      <c r="AA214" s="55"/>
      <c r="AB214" s="55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1"/>
      <c r="AR214" s="21"/>
      <c r="AS214" s="21"/>
      <c r="AT214" s="21"/>
      <c r="AU214" s="21"/>
      <c r="AV214" s="21"/>
      <c r="AW214" s="22"/>
      <c r="AX214" s="99"/>
      <c r="AY214" s="20"/>
      <c r="AZ214" s="20"/>
      <c r="BA214" s="22"/>
      <c r="BC214" s="80"/>
      <c r="BD214" s="80"/>
      <c r="BE214" s="80"/>
      <c r="BF214" s="80"/>
      <c r="BG214" s="2" t="str">
        <f t="shared" si="18"/>
        <v/>
      </c>
      <c r="BH214" s="78">
        <f t="shared" si="17"/>
        <v>0</v>
      </c>
    </row>
    <row r="215" spans="2:60" x14ac:dyDescent="0.2">
      <c r="B215" s="14">
        <f t="shared" si="19"/>
        <v>207</v>
      </c>
      <c r="C215" s="15" t="str">
        <f>CONCATENATE('Data Sheet'!$B$8,'Data Sheet'!$G$2)</f>
        <v>" HWDP</v>
      </c>
      <c r="D215" s="95" t="str">
        <f t="shared" si="20"/>
        <v/>
      </c>
      <c r="E215" s="15" t="str">
        <f>IF('Sum HWDP'!$D$10="TH-Hill DS-1 Vol 3 CAT 2: Clean and Visual Ends only","N/A","OK")</f>
        <v>OK</v>
      </c>
      <c r="F215" s="15" t="str">
        <f>IF('Sum HWDP'!$D$10="TH-Hill DS-1 Vol 3 CAT 2: Clean and Visual Ends only","N/A","OK")</f>
        <v>OK</v>
      </c>
      <c r="G215" s="17"/>
      <c r="H215" s="17"/>
      <c r="I215" s="17" t="s">
        <v>51</v>
      </c>
      <c r="J215" s="17" t="str">
        <f t="shared" si="16"/>
        <v>OK</v>
      </c>
      <c r="K215" s="17" t="str">
        <f t="shared" si="16"/>
        <v>OK</v>
      </c>
      <c r="L215" s="17" t="str">
        <f>IF('Data Sheet'!$B$9="NC-50","N/A","OK")</f>
        <v>OK</v>
      </c>
      <c r="M215" s="17" t="str">
        <f>IF('Data Sheet'!$B$9="NC-50","N/A","OK")</f>
        <v>OK</v>
      </c>
      <c r="N215" s="23" t="str">
        <f>IF(BO215&lt;&gt;"",
    IF(INT('Data Sheet'!$A$19)=INT('Data Sheet'!$B$19),
        --(INT('Data Sheet'!$A$19) &amp; "." &amp; BO215),
        IF(AND((--(INT('Data Sheet'!$A$19) &amp; "." &amp; BO215)&gt;=--('Data Sheet'!$A$19)), (--(INT('Data Sheet'!$A$19) &amp; "." &amp; BO215)&lt;=--('Data Sheet'!$B$19))),
            --(INT('Data Sheet'!$A$19) &amp; "." &amp; BO215),
            --(INT('Data Sheet'!$B$19) &amp; "." &amp; BO215)
        )
    ),
    IF(BN215&lt;&gt;"",
        IF(INT('Data Sheet'!$A$19)=INT('Data Sheet'!$B$19),
            --(INT('Data Sheet'!$A$19) &amp; "." &amp; LEFT(BN215,3)),
            IF(AND((--(INT('Data Sheet'!$A$19) &amp; "." &amp; LEFT(BN215,3))&gt;=--('Data Sheet'!$A$19)), (--(INT('Data Sheet'!$A$19) &amp; "." &amp; LEFT(BN215,3))&lt;=--('Data Sheet'!$B$19))),
                --(INT('Data Sheet'!$A$19) &amp; "." &amp; LEFT(BN215,3)),
                --(INT('Data Sheet'!$B$19) &amp; "." &amp; LEFT(BN215,3))
            )
        ),
        "OK"
    )
)</f>
        <v>OK</v>
      </c>
      <c r="O215" s="23" t="str">
        <f>IF(BP215&lt;&gt;"",
    IF(INT('Data Sheet'!$A$19)=INT('Data Sheet'!$B$19),
        --(INT('Data Sheet'!$A$19) &amp; "." &amp; BP215),
        IF(AND((--(INT('Data Sheet'!$A$19) &amp; "." &amp; BP215)&gt;=--('Data Sheet'!$A$19)), (--(INT('Data Sheet'!$A$19) &amp; "." &amp; BP215)&lt;=--('Data Sheet'!$B$19))),
            --(INT('Data Sheet'!$A$19) &amp; "." &amp; BP215),
            --(INT('Data Sheet'!$B$19) &amp; "." &amp; BP215)
        )
    ),
    IF(BN215&lt;&gt;"",
        IF(INT('Data Sheet'!$A$19)=INT('Data Sheet'!$B$19),
            --(INT('Data Sheet'!$A$19) &amp; "." &amp; RIGHT(BN215,3)),
            IF(AND((--(INT('Data Sheet'!$A$19) &amp; "." &amp; RIGHT(BN215,3))&gt;=--('Data Sheet'!$A$19)), (--(INT('Data Sheet'!$A$19) &amp; "." &amp; RIGHT(BN215,3))&lt;=--('Data Sheet'!$B$19))),
                --(INT('Data Sheet'!$A$19) &amp; "." &amp; RIGHT(BN215,3)),
                --(INT('Data Sheet'!$B$19) &amp; "." &amp; RIGHT(BN215,3))
            )
        ),
        "OK"
    )
)</f>
        <v>OK</v>
      </c>
      <c r="P215" s="23" t="str">
        <f>IF(BR215&lt;&gt;"",
    IF(INT('Data Sheet'!$A$19)=INT('Data Sheet'!$B$15),
        --(INT('Data Sheet'!$A$15) &amp; "." &amp; BR215),
        IF(AND((--(INT('Data Sheet'!$A$15) &amp; "." &amp; BR215)&gt;=--('Data Sheet'!$A$15)), (--(INT('Data Sheet'!$A$15) &amp; "." &amp; BR215)&lt;=--('Data Sheet'!$B$15))),
            --(INT('Data Sheet'!$A$15) &amp; "." &amp; BR215),
            --(INT('Data Sheet'!$B$15) &amp; "." &amp; BR215)
        )
    ),
    IF(BQ215&lt;&gt;"",
        IF(INT('Data Sheet'!$A$15)=INT('Data Sheet'!$B$15),
            --(INT('Data Sheet'!$A$15) &amp; "." &amp; LEFT(BQ215,3)),
            IF(AND((--(INT('Data Sheet'!$A$15) &amp; "." &amp; LEFT(BQ215,3))&gt;=--('Data Sheet'!$A$15)), (--(INT('Data Sheet'!$A$15) &amp; "." &amp; LEFT(BQ215,3))&lt;=--('Data Sheet'!$B$15))),
                --(INT('Data Sheet'!$A$15) &amp; "." &amp; LEFT(BQ215,3)),
                --(INT('Data Sheet'!$B$15) &amp; "." &amp; LEFT(BQ215,3))
            )
        ),
        "OK"
    )
)</f>
        <v>OK</v>
      </c>
      <c r="Q215" s="23" t="str">
        <f>IF(BS215&lt;&gt;"",
    IF(INT('Data Sheet'!$A$19)=INT('Data Sheet'!$B$15),
        --(INT('Data Sheet'!$A$15) &amp; "." &amp; BS215),
        IF(AND((--(INT('Data Sheet'!$A$15) &amp; "." &amp; BS215)&gt;=--('Data Sheet'!$A$15)), (--(INT('Data Sheet'!$A$15) &amp; "." &amp; BS215)&lt;=--('Data Sheet'!$B$15))),
            --(INT('Data Sheet'!$A$15) &amp; "." &amp; BS215),
            --(INT('Data Sheet'!$B$15) &amp; "." &amp; BS215)
        )
    ),
    IF(BQ215&lt;&gt;"",
        IF(INT('Data Sheet'!$A$15)=INT('Data Sheet'!$B$15),
            --(INT('Data Sheet'!$A$15) &amp; "." &amp; RIGHT(BQ215,3)),
            IF(AND((--(INT('Data Sheet'!$A$15) &amp; "." &amp; RIGHT(BQ215,3))&gt;=--('Data Sheet'!$A$15)), (--(INT('Data Sheet'!$A$15) &amp; "." &amp; RIGHT(BQ215,3))&lt;=--('Data Sheet'!$B$15))),
                --(INT('Data Sheet'!$A$15) &amp; "." &amp; RIGHT(BQ215,3)),
                --(INT('Data Sheet'!$B$15) &amp; "." &amp; RIGHT(BQ215,3))
            )
        ),
        "OK"
    )
)</f>
        <v>OK</v>
      </c>
      <c r="R215" s="20"/>
      <c r="S215" s="20"/>
      <c r="T215" s="20"/>
      <c r="U215" s="20"/>
      <c r="V215" s="20"/>
      <c r="W215" s="20"/>
      <c r="X215" s="20"/>
      <c r="Y215" s="20"/>
      <c r="Z215" s="20"/>
      <c r="AA215" s="55"/>
      <c r="AB215" s="55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1"/>
      <c r="AR215" s="21"/>
      <c r="AS215" s="21"/>
      <c r="AT215" s="21"/>
      <c r="AU215" s="21"/>
      <c r="AV215" s="21"/>
      <c r="AW215" s="22"/>
      <c r="AX215" s="99"/>
      <c r="AY215" s="20"/>
      <c r="AZ215" s="20"/>
      <c r="BA215" s="22"/>
      <c r="BC215" s="80"/>
      <c r="BD215" s="80"/>
      <c r="BE215" s="80"/>
      <c r="BF215" s="80"/>
      <c r="BG215" s="2" t="str">
        <f t="shared" si="18"/>
        <v/>
      </c>
      <c r="BH215" s="78">
        <f t="shared" si="17"/>
        <v>0</v>
      </c>
    </row>
    <row r="216" spans="2:60" x14ac:dyDescent="0.2">
      <c r="B216" s="14">
        <f t="shared" si="19"/>
        <v>208</v>
      </c>
      <c r="C216" s="15" t="str">
        <f>CONCATENATE('Data Sheet'!$B$8,'Data Sheet'!$G$2)</f>
        <v>" HWDP</v>
      </c>
      <c r="D216" s="95" t="str">
        <f t="shared" si="20"/>
        <v/>
      </c>
      <c r="E216" s="15" t="str">
        <f>IF('Sum HWDP'!$D$10="TH-Hill DS-1 Vol 3 CAT 2: Clean and Visual Ends only","N/A","OK")</f>
        <v>OK</v>
      </c>
      <c r="F216" s="15" t="str">
        <f>IF('Sum HWDP'!$D$10="TH-Hill DS-1 Vol 3 CAT 2: Clean and Visual Ends only","N/A","OK")</f>
        <v>OK</v>
      </c>
      <c r="G216" s="17"/>
      <c r="H216" s="17"/>
      <c r="I216" s="17" t="s">
        <v>51</v>
      </c>
      <c r="J216" s="17" t="str">
        <f t="shared" si="16"/>
        <v>OK</v>
      </c>
      <c r="K216" s="17" t="str">
        <f t="shared" si="16"/>
        <v>OK</v>
      </c>
      <c r="L216" s="17" t="str">
        <f>IF('Data Sheet'!$B$9="NC-50","N/A","OK")</f>
        <v>OK</v>
      </c>
      <c r="M216" s="17" t="str">
        <f>IF('Data Sheet'!$B$9="NC-50","N/A","OK")</f>
        <v>OK</v>
      </c>
      <c r="N216" s="23" t="str">
        <f>IF(BO216&lt;&gt;"",
    IF(INT('Data Sheet'!$A$19)=INT('Data Sheet'!$B$19),
        --(INT('Data Sheet'!$A$19) &amp; "." &amp; BO216),
        IF(AND((--(INT('Data Sheet'!$A$19) &amp; "." &amp; BO216)&gt;=--('Data Sheet'!$A$19)), (--(INT('Data Sheet'!$A$19) &amp; "." &amp; BO216)&lt;=--('Data Sheet'!$B$19))),
            --(INT('Data Sheet'!$A$19) &amp; "." &amp; BO216),
            --(INT('Data Sheet'!$B$19) &amp; "." &amp; BO216)
        )
    ),
    IF(BN216&lt;&gt;"",
        IF(INT('Data Sheet'!$A$19)=INT('Data Sheet'!$B$19),
            --(INT('Data Sheet'!$A$19) &amp; "." &amp; LEFT(BN216,3)),
            IF(AND((--(INT('Data Sheet'!$A$19) &amp; "." &amp; LEFT(BN216,3))&gt;=--('Data Sheet'!$A$19)), (--(INT('Data Sheet'!$A$19) &amp; "." &amp; LEFT(BN216,3))&lt;=--('Data Sheet'!$B$19))),
                --(INT('Data Sheet'!$A$19) &amp; "." &amp; LEFT(BN216,3)),
                --(INT('Data Sheet'!$B$19) &amp; "." &amp; LEFT(BN216,3))
            )
        ),
        "OK"
    )
)</f>
        <v>OK</v>
      </c>
      <c r="O216" s="23" t="str">
        <f>IF(BP216&lt;&gt;"",
    IF(INT('Data Sheet'!$A$19)=INT('Data Sheet'!$B$19),
        --(INT('Data Sheet'!$A$19) &amp; "." &amp; BP216),
        IF(AND((--(INT('Data Sheet'!$A$19) &amp; "." &amp; BP216)&gt;=--('Data Sheet'!$A$19)), (--(INT('Data Sheet'!$A$19) &amp; "." &amp; BP216)&lt;=--('Data Sheet'!$B$19))),
            --(INT('Data Sheet'!$A$19) &amp; "." &amp; BP216),
            --(INT('Data Sheet'!$B$19) &amp; "." &amp; BP216)
        )
    ),
    IF(BN216&lt;&gt;"",
        IF(INT('Data Sheet'!$A$19)=INT('Data Sheet'!$B$19),
            --(INT('Data Sheet'!$A$19) &amp; "." &amp; RIGHT(BN216,3)),
            IF(AND((--(INT('Data Sheet'!$A$19) &amp; "." &amp; RIGHT(BN216,3))&gt;=--('Data Sheet'!$A$19)), (--(INT('Data Sheet'!$A$19) &amp; "." &amp; RIGHT(BN216,3))&lt;=--('Data Sheet'!$B$19))),
                --(INT('Data Sheet'!$A$19) &amp; "." &amp; RIGHT(BN216,3)),
                --(INT('Data Sheet'!$B$19) &amp; "." &amp; RIGHT(BN216,3))
            )
        ),
        "OK"
    )
)</f>
        <v>OK</v>
      </c>
      <c r="P216" s="23" t="str">
        <f>IF(BR216&lt;&gt;"",
    IF(INT('Data Sheet'!$A$19)=INT('Data Sheet'!$B$15),
        --(INT('Data Sheet'!$A$15) &amp; "." &amp; BR216),
        IF(AND((--(INT('Data Sheet'!$A$15) &amp; "." &amp; BR216)&gt;=--('Data Sheet'!$A$15)), (--(INT('Data Sheet'!$A$15) &amp; "." &amp; BR216)&lt;=--('Data Sheet'!$B$15))),
            --(INT('Data Sheet'!$A$15) &amp; "." &amp; BR216),
            --(INT('Data Sheet'!$B$15) &amp; "." &amp; BR216)
        )
    ),
    IF(BQ216&lt;&gt;"",
        IF(INT('Data Sheet'!$A$15)=INT('Data Sheet'!$B$15),
            --(INT('Data Sheet'!$A$15) &amp; "." &amp; LEFT(BQ216,3)),
            IF(AND((--(INT('Data Sheet'!$A$15) &amp; "." &amp; LEFT(BQ216,3))&gt;=--('Data Sheet'!$A$15)), (--(INT('Data Sheet'!$A$15) &amp; "." &amp; LEFT(BQ216,3))&lt;=--('Data Sheet'!$B$15))),
                --(INT('Data Sheet'!$A$15) &amp; "." &amp; LEFT(BQ216,3)),
                --(INT('Data Sheet'!$B$15) &amp; "." &amp; LEFT(BQ216,3))
            )
        ),
        "OK"
    )
)</f>
        <v>OK</v>
      </c>
      <c r="Q216" s="23" t="str">
        <f>IF(BS216&lt;&gt;"",
    IF(INT('Data Sheet'!$A$19)=INT('Data Sheet'!$B$15),
        --(INT('Data Sheet'!$A$15) &amp; "." &amp; BS216),
        IF(AND((--(INT('Data Sheet'!$A$15) &amp; "." &amp; BS216)&gt;=--('Data Sheet'!$A$15)), (--(INT('Data Sheet'!$A$15) &amp; "." &amp; BS216)&lt;=--('Data Sheet'!$B$15))),
            --(INT('Data Sheet'!$A$15) &amp; "." &amp; BS216),
            --(INT('Data Sheet'!$B$15) &amp; "." &amp; BS216)
        )
    ),
    IF(BQ216&lt;&gt;"",
        IF(INT('Data Sheet'!$A$15)=INT('Data Sheet'!$B$15),
            --(INT('Data Sheet'!$A$15) &amp; "." &amp; RIGHT(BQ216,3)),
            IF(AND((--(INT('Data Sheet'!$A$15) &amp; "." &amp; RIGHT(BQ216,3))&gt;=--('Data Sheet'!$A$15)), (--(INT('Data Sheet'!$A$15) &amp; "." &amp; RIGHT(BQ216,3))&lt;=--('Data Sheet'!$B$15))),
                --(INT('Data Sheet'!$A$15) &amp; "." &amp; RIGHT(BQ216,3)),
                --(INT('Data Sheet'!$B$15) &amp; "." &amp; RIGHT(BQ216,3))
            )
        ),
        "OK"
    )
)</f>
        <v>OK</v>
      </c>
      <c r="R216" s="20"/>
      <c r="S216" s="20"/>
      <c r="T216" s="20"/>
      <c r="U216" s="20"/>
      <c r="V216" s="20"/>
      <c r="W216" s="20"/>
      <c r="X216" s="20"/>
      <c r="Y216" s="20"/>
      <c r="Z216" s="20"/>
      <c r="AA216" s="55"/>
      <c r="AB216" s="55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1"/>
      <c r="AR216" s="21"/>
      <c r="AS216" s="21"/>
      <c r="AT216" s="21"/>
      <c r="AU216" s="21"/>
      <c r="AV216" s="21"/>
      <c r="AW216" s="22"/>
      <c r="AX216" s="99"/>
      <c r="AY216" s="20"/>
      <c r="AZ216" s="20"/>
      <c r="BA216" s="22"/>
      <c r="BC216" s="80"/>
      <c r="BD216" s="80"/>
      <c r="BE216" s="80"/>
      <c r="BF216" s="80"/>
      <c r="BG216" s="2" t="str">
        <f t="shared" si="18"/>
        <v/>
      </c>
      <c r="BH216" s="78">
        <f t="shared" si="17"/>
        <v>0</v>
      </c>
    </row>
    <row r="217" spans="2:60" x14ac:dyDescent="0.2">
      <c r="B217" s="14">
        <f t="shared" si="19"/>
        <v>209</v>
      </c>
      <c r="C217" s="15" t="str">
        <f>CONCATENATE('Data Sheet'!$B$8,'Data Sheet'!$G$2)</f>
        <v>" HWDP</v>
      </c>
      <c r="D217" s="95" t="str">
        <f t="shared" si="20"/>
        <v/>
      </c>
      <c r="E217" s="15" t="str">
        <f>IF('Sum HWDP'!$D$10="TH-Hill DS-1 Vol 3 CAT 2: Clean and Visual Ends only","N/A","OK")</f>
        <v>OK</v>
      </c>
      <c r="F217" s="15" t="str">
        <f>IF('Sum HWDP'!$D$10="TH-Hill DS-1 Vol 3 CAT 2: Clean and Visual Ends only","N/A","OK")</f>
        <v>OK</v>
      </c>
      <c r="G217" s="17"/>
      <c r="H217" s="17"/>
      <c r="I217" s="17" t="s">
        <v>51</v>
      </c>
      <c r="J217" s="17" t="str">
        <f t="shared" ref="J217:K280" si="21">IF(AP217="X", "MIN", "OK")</f>
        <v>OK</v>
      </c>
      <c r="K217" s="17" t="str">
        <f t="shared" si="21"/>
        <v>OK</v>
      </c>
      <c r="L217" s="17" t="str">
        <f>IF('Data Sheet'!$B$9="NC-50","N/A","OK")</f>
        <v>OK</v>
      </c>
      <c r="M217" s="17" t="str">
        <f>IF('Data Sheet'!$B$9="NC-50","N/A","OK")</f>
        <v>OK</v>
      </c>
      <c r="N217" s="23" t="str">
        <f>IF(BO217&lt;&gt;"",
    IF(INT('Data Sheet'!$A$19)=INT('Data Sheet'!$B$19),
        --(INT('Data Sheet'!$A$19) &amp; "." &amp; BO217),
        IF(AND((--(INT('Data Sheet'!$A$19) &amp; "." &amp; BO217)&gt;=--('Data Sheet'!$A$19)), (--(INT('Data Sheet'!$A$19) &amp; "." &amp; BO217)&lt;=--('Data Sheet'!$B$19))),
            --(INT('Data Sheet'!$A$19) &amp; "." &amp; BO217),
            --(INT('Data Sheet'!$B$19) &amp; "." &amp; BO217)
        )
    ),
    IF(BN217&lt;&gt;"",
        IF(INT('Data Sheet'!$A$19)=INT('Data Sheet'!$B$19),
            --(INT('Data Sheet'!$A$19) &amp; "." &amp; LEFT(BN217,3)),
            IF(AND((--(INT('Data Sheet'!$A$19) &amp; "." &amp; LEFT(BN217,3))&gt;=--('Data Sheet'!$A$19)), (--(INT('Data Sheet'!$A$19) &amp; "." &amp; LEFT(BN217,3))&lt;=--('Data Sheet'!$B$19))),
                --(INT('Data Sheet'!$A$19) &amp; "." &amp; LEFT(BN217,3)),
                --(INT('Data Sheet'!$B$19) &amp; "." &amp; LEFT(BN217,3))
            )
        ),
        "OK"
    )
)</f>
        <v>OK</v>
      </c>
      <c r="O217" s="23" t="str">
        <f>IF(BP217&lt;&gt;"",
    IF(INT('Data Sheet'!$A$19)=INT('Data Sheet'!$B$19),
        --(INT('Data Sheet'!$A$19) &amp; "." &amp; BP217),
        IF(AND((--(INT('Data Sheet'!$A$19) &amp; "." &amp; BP217)&gt;=--('Data Sheet'!$A$19)), (--(INT('Data Sheet'!$A$19) &amp; "." &amp; BP217)&lt;=--('Data Sheet'!$B$19))),
            --(INT('Data Sheet'!$A$19) &amp; "." &amp; BP217),
            --(INT('Data Sheet'!$B$19) &amp; "." &amp; BP217)
        )
    ),
    IF(BN217&lt;&gt;"",
        IF(INT('Data Sheet'!$A$19)=INT('Data Sheet'!$B$19),
            --(INT('Data Sheet'!$A$19) &amp; "." &amp; RIGHT(BN217,3)),
            IF(AND((--(INT('Data Sheet'!$A$19) &amp; "." &amp; RIGHT(BN217,3))&gt;=--('Data Sheet'!$A$19)), (--(INT('Data Sheet'!$A$19) &amp; "." &amp; RIGHT(BN217,3))&lt;=--('Data Sheet'!$B$19))),
                --(INT('Data Sheet'!$A$19) &amp; "." &amp; RIGHT(BN217,3)),
                --(INT('Data Sheet'!$B$19) &amp; "." &amp; RIGHT(BN217,3))
            )
        ),
        "OK"
    )
)</f>
        <v>OK</v>
      </c>
      <c r="P217" s="23" t="str">
        <f>IF(BR217&lt;&gt;"",
    IF(INT('Data Sheet'!$A$19)=INT('Data Sheet'!$B$15),
        --(INT('Data Sheet'!$A$15) &amp; "." &amp; BR217),
        IF(AND((--(INT('Data Sheet'!$A$15) &amp; "." &amp; BR217)&gt;=--('Data Sheet'!$A$15)), (--(INT('Data Sheet'!$A$15) &amp; "." &amp; BR217)&lt;=--('Data Sheet'!$B$15))),
            --(INT('Data Sheet'!$A$15) &amp; "." &amp; BR217),
            --(INT('Data Sheet'!$B$15) &amp; "." &amp; BR217)
        )
    ),
    IF(BQ217&lt;&gt;"",
        IF(INT('Data Sheet'!$A$15)=INT('Data Sheet'!$B$15),
            --(INT('Data Sheet'!$A$15) &amp; "." &amp; LEFT(BQ217,3)),
            IF(AND((--(INT('Data Sheet'!$A$15) &amp; "." &amp; LEFT(BQ217,3))&gt;=--('Data Sheet'!$A$15)), (--(INT('Data Sheet'!$A$15) &amp; "." &amp; LEFT(BQ217,3))&lt;=--('Data Sheet'!$B$15))),
                --(INT('Data Sheet'!$A$15) &amp; "." &amp; LEFT(BQ217,3)),
                --(INT('Data Sheet'!$B$15) &amp; "." &amp; LEFT(BQ217,3))
            )
        ),
        "OK"
    )
)</f>
        <v>OK</v>
      </c>
      <c r="Q217" s="23" t="str">
        <f>IF(BS217&lt;&gt;"",
    IF(INT('Data Sheet'!$A$19)=INT('Data Sheet'!$B$15),
        --(INT('Data Sheet'!$A$15) &amp; "." &amp; BS217),
        IF(AND((--(INT('Data Sheet'!$A$15) &amp; "." &amp; BS217)&gt;=--('Data Sheet'!$A$15)), (--(INT('Data Sheet'!$A$15) &amp; "." &amp; BS217)&lt;=--('Data Sheet'!$B$15))),
            --(INT('Data Sheet'!$A$15) &amp; "." &amp; BS217),
            --(INT('Data Sheet'!$B$15) &amp; "." &amp; BS217)
        )
    ),
    IF(BQ217&lt;&gt;"",
        IF(INT('Data Sheet'!$A$15)=INT('Data Sheet'!$B$15),
            --(INT('Data Sheet'!$A$15) &amp; "." &amp; RIGHT(BQ217,3)),
            IF(AND((--(INT('Data Sheet'!$A$15) &amp; "." &amp; RIGHT(BQ217,3))&gt;=--('Data Sheet'!$A$15)), (--(INT('Data Sheet'!$A$15) &amp; "." &amp; RIGHT(BQ217,3))&lt;=--('Data Sheet'!$B$15))),
                --(INT('Data Sheet'!$A$15) &amp; "." &amp; RIGHT(BQ217,3)),
                --(INT('Data Sheet'!$B$15) &amp; "." &amp; RIGHT(BQ217,3))
            )
        ),
        "OK"
    )
)</f>
        <v>OK</v>
      </c>
      <c r="R217" s="20"/>
      <c r="S217" s="20"/>
      <c r="T217" s="20"/>
      <c r="U217" s="20"/>
      <c r="V217" s="20"/>
      <c r="W217" s="20"/>
      <c r="X217" s="20"/>
      <c r="Y217" s="20"/>
      <c r="Z217" s="20"/>
      <c r="AA217" s="55"/>
      <c r="AB217" s="55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1"/>
      <c r="AR217" s="21"/>
      <c r="AS217" s="21"/>
      <c r="AT217" s="21"/>
      <c r="AU217" s="21"/>
      <c r="AV217" s="21"/>
      <c r="AW217" s="22"/>
      <c r="AX217" s="99"/>
      <c r="AY217" s="20"/>
      <c r="AZ217" s="20"/>
      <c r="BA217" s="22"/>
      <c r="BC217" s="80"/>
      <c r="BD217" s="80"/>
      <c r="BE217" s="80"/>
      <c r="BF217" s="80"/>
      <c r="BG217" s="2" t="str">
        <f t="shared" si="18"/>
        <v/>
      </c>
      <c r="BH217" s="78">
        <f t="shared" si="17"/>
        <v>0</v>
      </c>
    </row>
    <row r="218" spans="2:60" x14ac:dyDescent="0.2">
      <c r="B218" s="14">
        <f t="shared" si="19"/>
        <v>210</v>
      </c>
      <c r="C218" s="15" t="str">
        <f>CONCATENATE('Data Sheet'!$B$8,'Data Sheet'!$G$2)</f>
        <v>" HWDP</v>
      </c>
      <c r="D218" s="95" t="str">
        <f t="shared" si="20"/>
        <v/>
      </c>
      <c r="E218" s="15" t="str">
        <f>IF('Sum HWDP'!$D$10="TH-Hill DS-1 Vol 3 CAT 2: Clean and Visual Ends only","N/A","OK")</f>
        <v>OK</v>
      </c>
      <c r="F218" s="15" t="str">
        <f>IF('Sum HWDP'!$D$10="TH-Hill DS-1 Vol 3 CAT 2: Clean and Visual Ends only","N/A","OK")</f>
        <v>OK</v>
      </c>
      <c r="G218" s="17"/>
      <c r="H218" s="17"/>
      <c r="I218" s="17" t="s">
        <v>51</v>
      </c>
      <c r="J218" s="17" t="str">
        <f t="shared" si="21"/>
        <v>OK</v>
      </c>
      <c r="K218" s="17" t="str">
        <f t="shared" si="21"/>
        <v>OK</v>
      </c>
      <c r="L218" s="17" t="str">
        <f>IF('Data Sheet'!$B$9="NC-50","N/A","OK")</f>
        <v>OK</v>
      </c>
      <c r="M218" s="17" t="str">
        <f>IF('Data Sheet'!$B$9="NC-50","N/A","OK")</f>
        <v>OK</v>
      </c>
      <c r="N218" s="23" t="str">
        <f>IF(BO218&lt;&gt;"",
    IF(INT('Data Sheet'!$A$19)=INT('Data Sheet'!$B$19),
        --(INT('Data Sheet'!$A$19) &amp; "." &amp; BO218),
        IF(AND((--(INT('Data Sheet'!$A$19) &amp; "." &amp; BO218)&gt;=--('Data Sheet'!$A$19)), (--(INT('Data Sheet'!$A$19) &amp; "." &amp; BO218)&lt;=--('Data Sheet'!$B$19))),
            --(INT('Data Sheet'!$A$19) &amp; "." &amp; BO218),
            --(INT('Data Sheet'!$B$19) &amp; "." &amp; BO218)
        )
    ),
    IF(BN218&lt;&gt;"",
        IF(INT('Data Sheet'!$A$19)=INT('Data Sheet'!$B$19),
            --(INT('Data Sheet'!$A$19) &amp; "." &amp; LEFT(BN218,3)),
            IF(AND((--(INT('Data Sheet'!$A$19) &amp; "." &amp; LEFT(BN218,3))&gt;=--('Data Sheet'!$A$19)), (--(INT('Data Sheet'!$A$19) &amp; "." &amp; LEFT(BN218,3))&lt;=--('Data Sheet'!$B$19))),
                --(INT('Data Sheet'!$A$19) &amp; "." &amp; LEFT(BN218,3)),
                --(INT('Data Sheet'!$B$19) &amp; "." &amp; LEFT(BN218,3))
            )
        ),
        "OK"
    )
)</f>
        <v>OK</v>
      </c>
      <c r="O218" s="23" t="str">
        <f>IF(BP218&lt;&gt;"",
    IF(INT('Data Sheet'!$A$19)=INT('Data Sheet'!$B$19),
        --(INT('Data Sheet'!$A$19) &amp; "." &amp; BP218),
        IF(AND((--(INT('Data Sheet'!$A$19) &amp; "." &amp; BP218)&gt;=--('Data Sheet'!$A$19)), (--(INT('Data Sheet'!$A$19) &amp; "." &amp; BP218)&lt;=--('Data Sheet'!$B$19))),
            --(INT('Data Sheet'!$A$19) &amp; "." &amp; BP218),
            --(INT('Data Sheet'!$B$19) &amp; "." &amp; BP218)
        )
    ),
    IF(BN218&lt;&gt;"",
        IF(INT('Data Sheet'!$A$19)=INT('Data Sheet'!$B$19),
            --(INT('Data Sheet'!$A$19) &amp; "." &amp; RIGHT(BN218,3)),
            IF(AND((--(INT('Data Sheet'!$A$19) &amp; "." &amp; RIGHT(BN218,3))&gt;=--('Data Sheet'!$A$19)), (--(INT('Data Sheet'!$A$19) &amp; "." &amp; RIGHT(BN218,3))&lt;=--('Data Sheet'!$B$19))),
                --(INT('Data Sheet'!$A$19) &amp; "." &amp; RIGHT(BN218,3)),
                --(INT('Data Sheet'!$B$19) &amp; "." &amp; RIGHT(BN218,3))
            )
        ),
        "OK"
    )
)</f>
        <v>OK</v>
      </c>
      <c r="P218" s="23" t="str">
        <f>IF(BR218&lt;&gt;"",
    IF(INT('Data Sheet'!$A$19)=INT('Data Sheet'!$B$15),
        --(INT('Data Sheet'!$A$15) &amp; "." &amp; BR218),
        IF(AND((--(INT('Data Sheet'!$A$15) &amp; "." &amp; BR218)&gt;=--('Data Sheet'!$A$15)), (--(INT('Data Sheet'!$A$15) &amp; "." &amp; BR218)&lt;=--('Data Sheet'!$B$15))),
            --(INT('Data Sheet'!$A$15) &amp; "." &amp; BR218),
            --(INT('Data Sheet'!$B$15) &amp; "." &amp; BR218)
        )
    ),
    IF(BQ218&lt;&gt;"",
        IF(INT('Data Sheet'!$A$15)=INT('Data Sheet'!$B$15),
            --(INT('Data Sheet'!$A$15) &amp; "." &amp; LEFT(BQ218,3)),
            IF(AND((--(INT('Data Sheet'!$A$15) &amp; "." &amp; LEFT(BQ218,3))&gt;=--('Data Sheet'!$A$15)), (--(INT('Data Sheet'!$A$15) &amp; "." &amp; LEFT(BQ218,3))&lt;=--('Data Sheet'!$B$15))),
                --(INT('Data Sheet'!$A$15) &amp; "." &amp; LEFT(BQ218,3)),
                --(INT('Data Sheet'!$B$15) &amp; "." &amp; LEFT(BQ218,3))
            )
        ),
        "OK"
    )
)</f>
        <v>OK</v>
      </c>
      <c r="Q218" s="23" t="str">
        <f>IF(BS218&lt;&gt;"",
    IF(INT('Data Sheet'!$A$19)=INT('Data Sheet'!$B$15),
        --(INT('Data Sheet'!$A$15) &amp; "." &amp; BS218),
        IF(AND((--(INT('Data Sheet'!$A$15) &amp; "." &amp; BS218)&gt;=--('Data Sheet'!$A$15)), (--(INT('Data Sheet'!$A$15) &amp; "." &amp; BS218)&lt;=--('Data Sheet'!$B$15))),
            --(INT('Data Sheet'!$A$15) &amp; "." &amp; BS218),
            --(INT('Data Sheet'!$B$15) &amp; "." &amp; BS218)
        )
    ),
    IF(BQ218&lt;&gt;"",
        IF(INT('Data Sheet'!$A$15)=INT('Data Sheet'!$B$15),
            --(INT('Data Sheet'!$A$15) &amp; "." &amp; RIGHT(BQ218,3)),
            IF(AND((--(INT('Data Sheet'!$A$15) &amp; "." &amp; RIGHT(BQ218,3))&gt;=--('Data Sheet'!$A$15)), (--(INT('Data Sheet'!$A$15) &amp; "." &amp; RIGHT(BQ218,3))&lt;=--('Data Sheet'!$B$15))),
                --(INT('Data Sheet'!$A$15) &amp; "." &amp; RIGHT(BQ218,3)),
                --(INT('Data Sheet'!$B$15) &amp; "." &amp; RIGHT(BQ218,3))
            )
        ),
        "OK"
    )
)</f>
        <v>OK</v>
      </c>
      <c r="R218" s="20"/>
      <c r="S218" s="20"/>
      <c r="T218" s="20"/>
      <c r="U218" s="20"/>
      <c r="V218" s="20"/>
      <c r="W218" s="20"/>
      <c r="X218" s="20"/>
      <c r="Y218" s="20"/>
      <c r="Z218" s="20"/>
      <c r="AA218" s="55"/>
      <c r="AB218" s="55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1"/>
      <c r="AR218" s="21"/>
      <c r="AS218" s="21"/>
      <c r="AT218" s="21"/>
      <c r="AU218" s="21"/>
      <c r="AV218" s="21"/>
      <c r="AW218" s="22"/>
      <c r="AX218" s="99"/>
      <c r="AY218" s="20"/>
      <c r="AZ218" s="20"/>
      <c r="BA218" s="22"/>
      <c r="BC218" s="80"/>
      <c r="BD218" s="80"/>
      <c r="BE218" s="80"/>
      <c r="BF218" s="80"/>
      <c r="BG218" s="2" t="str">
        <f t="shared" si="18"/>
        <v/>
      </c>
      <c r="BH218" s="78">
        <f t="shared" si="17"/>
        <v>0</v>
      </c>
    </row>
    <row r="219" spans="2:60" x14ac:dyDescent="0.2">
      <c r="B219" s="14">
        <f t="shared" si="19"/>
        <v>211</v>
      </c>
      <c r="C219" s="15" t="str">
        <f>CONCATENATE('Data Sheet'!$B$8,'Data Sheet'!$G$2)</f>
        <v>" HWDP</v>
      </c>
      <c r="D219" s="95" t="str">
        <f t="shared" si="20"/>
        <v/>
      </c>
      <c r="E219" s="15" t="str">
        <f>IF('Sum HWDP'!$D$10="TH-Hill DS-1 Vol 3 CAT 2: Clean and Visual Ends only","N/A","OK")</f>
        <v>OK</v>
      </c>
      <c r="F219" s="15" t="str">
        <f>IF('Sum HWDP'!$D$10="TH-Hill DS-1 Vol 3 CAT 2: Clean and Visual Ends only","N/A","OK")</f>
        <v>OK</v>
      </c>
      <c r="G219" s="17"/>
      <c r="H219" s="17"/>
      <c r="I219" s="17" t="s">
        <v>51</v>
      </c>
      <c r="J219" s="17" t="str">
        <f t="shared" si="21"/>
        <v>OK</v>
      </c>
      <c r="K219" s="17" t="str">
        <f t="shared" si="21"/>
        <v>OK</v>
      </c>
      <c r="L219" s="17" t="str">
        <f>IF('Data Sheet'!$B$9="NC-50","N/A","OK")</f>
        <v>OK</v>
      </c>
      <c r="M219" s="17" t="str">
        <f>IF('Data Sheet'!$B$9="NC-50","N/A","OK")</f>
        <v>OK</v>
      </c>
      <c r="N219" s="23" t="str">
        <f>IF(BO219&lt;&gt;"",
    IF(INT('Data Sheet'!$A$19)=INT('Data Sheet'!$B$19),
        --(INT('Data Sheet'!$A$19) &amp; "." &amp; BO219),
        IF(AND((--(INT('Data Sheet'!$A$19) &amp; "." &amp; BO219)&gt;=--('Data Sheet'!$A$19)), (--(INT('Data Sheet'!$A$19) &amp; "." &amp; BO219)&lt;=--('Data Sheet'!$B$19))),
            --(INT('Data Sheet'!$A$19) &amp; "." &amp; BO219),
            --(INT('Data Sheet'!$B$19) &amp; "." &amp; BO219)
        )
    ),
    IF(BN219&lt;&gt;"",
        IF(INT('Data Sheet'!$A$19)=INT('Data Sheet'!$B$19),
            --(INT('Data Sheet'!$A$19) &amp; "." &amp; LEFT(BN219,3)),
            IF(AND((--(INT('Data Sheet'!$A$19) &amp; "." &amp; LEFT(BN219,3))&gt;=--('Data Sheet'!$A$19)), (--(INT('Data Sheet'!$A$19) &amp; "." &amp; LEFT(BN219,3))&lt;=--('Data Sheet'!$B$19))),
                --(INT('Data Sheet'!$A$19) &amp; "." &amp; LEFT(BN219,3)),
                --(INT('Data Sheet'!$B$19) &amp; "." &amp; LEFT(BN219,3))
            )
        ),
        "OK"
    )
)</f>
        <v>OK</v>
      </c>
      <c r="O219" s="23" t="str">
        <f>IF(BP219&lt;&gt;"",
    IF(INT('Data Sheet'!$A$19)=INT('Data Sheet'!$B$19),
        --(INT('Data Sheet'!$A$19) &amp; "." &amp; BP219),
        IF(AND((--(INT('Data Sheet'!$A$19) &amp; "." &amp; BP219)&gt;=--('Data Sheet'!$A$19)), (--(INT('Data Sheet'!$A$19) &amp; "." &amp; BP219)&lt;=--('Data Sheet'!$B$19))),
            --(INT('Data Sheet'!$A$19) &amp; "." &amp; BP219),
            --(INT('Data Sheet'!$B$19) &amp; "." &amp; BP219)
        )
    ),
    IF(BN219&lt;&gt;"",
        IF(INT('Data Sheet'!$A$19)=INT('Data Sheet'!$B$19),
            --(INT('Data Sheet'!$A$19) &amp; "." &amp; RIGHT(BN219,3)),
            IF(AND((--(INT('Data Sheet'!$A$19) &amp; "." &amp; RIGHT(BN219,3))&gt;=--('Data Sheet'!$A$19)), (--(INT('Data Sheet'!$A$19) &amp; "." &amp; RIGHT(BN219,3))&lt;=--('Data Sheet'!$B$19))),
                --(INT('Data Sheet'!$A$19) &amp; "." &amp; RIGHT(BN219,3)),
                --(INT('Data Sheet'!$B$19) &amp; "." &amp; RIGHT(BN219,3))
            )
        ),
        "OK"
    )
)</f>
        <v>OK</v>
      </c>
      <c r="P219" s="23" t="str">
        <f>IF(BR219&lt;&gt;"",
    IF(INT('Data Sheet'!$A$19)=INT('Data Sheet'!$B$15),
        --(INT('Data Sheet'!$A$15) &amp; "." &amp; BR219),
        IF(AND((--(INT('Data Sheet'!$A$15) &amp; "." &amp; BR219)&gt;=--('Data Sheet'!$A$15)), (--(INT('Data Sheet'!$A$15) &amp; "." &amp; BR219)&lt;=--('Data Sheet'!$B$15))),
            --(INT('Data Sheet'!$A$15) &amp; "." &amp; BR219),
            --(INT('Data Sheet'!$B$15) &amp; "." &amp; BR219)
        )
    ),
    IF(BQ219&lt;&gt;"",
        IF(INT('Data Sheet'!$A$15)=INT('Data Sheet'!$B$15),
            --(INT('Data Sheet'!$A$15) &amp; "." &amp; LEFT(BQ219,3)),
            IF(AND((--(INT('Data Sheet'!$A$15) &amp; "." &amp; LEFT(BQ219,3))&gt;=--('Data Sheet'!$A$15)), (--(INT('Data Sheet'!$A$15) &amp; "." &amp; LEFT(BQ219,3))&lt;=--('Data Sheet'!$B$15))),
                --(INT('Data Sheet'!$A$15) &amp; "." &amp; LEFT(BQ219,3)),
                --(INT('Data Sheet'!$B$15) &amp; "." &amp; LEFT(BQ219,3))
            )
        ),
        "OK"
    )
)</f>
        <v>OK</v>
      </c>
      <c r="Q219" s="23" t="str">
        <f>IF(BS219&lt;&gt;"",
    IF(INT('Data Sheet'!$A$19)=INT('Data Sheet'!$B$15),
        --(INT('Data Sheet'!$A$15) &amp; "." &amp; BS219),
        IF(AND((--(INT('Data Sheet'!$A$15) &amp; "." &amp; BS219)&gt;=--('Data Sheet'!$A$15)), (--(INT('Data Sheet'!$A$15) &amp; "." &amp; BS219)&lt;=--('Data Sheet'!$B$15))),
            --(INT('Data Sheet'!$A$15) &amp; "." &amp; BS219),
            --(INT('Data Sheet'!$B$15) &amp; "." &amp; BS219)
        )
    ),
    IF(BQ219&lt;&gt;"",
        IF(INT('Data Sheet'!$A$15)=INT('Data Sheet'!$B$15),
            --(INT('Data Sheet'!$A$15) &amp; "." &amp; RIGHT(BQ219,3)),
            IF(AND((--(INT('Data Sheet'!$A$15) &amp; "." &amp; RIGHT(BQ219,3))&gt;=--('Data Sheet'!$A$15)), (--(INT('Data Sheet'!$A$15) &amp; "." &amp; RIGHT(BQ219,3))&lt;=--('Data Sheet'!$B$15))),
                --(INT('Data Sheet'!$A$15) &amp; "." &amp; RIGHT(BQ219,3)),
                --(INT('Data Sheet'!$B$15) &amp; "." &amp; RIGHT(BQ219,3))
            )
        ),
        "OK"
    )
)</f>
        <v>OK</v>
      </c>
      <c r="R219" s="20"/>
      <c r="S219" s="20"/>
      <c r="T219" s="20"/>
      <c r="U219" s="20"/>
      <c r="V219" s="20"/>
      <c r="W219" s="20"/>
      <c r="X219" s="20"/>
      <c r="Y219" s="20"/>
      <c r="Z219" s="20"/>
      <c r="AA219" s="55"/>
      <c r="AB219" s="55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1"/>
      <c r="AR219" s="21"/>
      <c r="AS219" s="21"/>
      <c r="AT219" s="21"/>
      <c r="AU219" s="21"/>
      <c r="AV219" s="21"/>
      <c r="AW219" s="22"/>
      <c r="AX219" s="99"/>
      <c r="AY219" s="20"/>
      <c r="AZ219" s="20"/>
      <c r="BA219" s="22"/>
      <c r="BC219" s="80"/>
      <c r="BD219" s="80"/>
      <c r="BE219" s="80"/>
      <c r="BF219" s="80"/>
      <c r="BG219" s="2" t="str">
        <f t="shared" si="18"/>
        <v/>
      </c>
      <c r="BH219" s="78">
        <f t="shared" si="17"/>
        <v>0</v>
      </c>
    </row>
    <row r="220" spans="2:60" x14ac:dyDescent="0.2">
      <c r="B220" s="14">
        <f t="shared" si="19"/>
        <v>212</v>
      </c>
      <c r="C220" s="15" t="str">
        <f>CONCATENATE('Data Sheet'!$B$8,'Data Sheet'!$G$2)</f>
        <v>" HWDP</v>
      </c>
      <c r="D220" s="95" t="str">
        <f t="shared" si="20"/>
        <v/>
      </c>
      <c r="E220" s="15" t="str">
        <f>IF('Sum HWDP'!$D$10="TH-Hill DS-1 Vol 3 CAT 2: Clean and Visual Ends only","N/A","OK")</f>
        <v>OK</v>
      </c>
      <c r="F220" s="15" t="str">
        <f>IF('Sum HWDP'!$D$10="TH-Hill DS-1 Vol 3 CAT 2: Clean and Visual Ends only","N/A","OK")</f>
        <v>OK</v>
      </c>
      <c r="G220" s="17"/>
      <c r="H220" s="17"/>
      <c r="I220" s="17" t="s">
        <v>51</v>
      </c>
      <c r="J220" s="17" t="str">
        <f t="shared" si="21"/>
        <v>OK</v>
      </c>
      <c r="K220" s="17" t="str">
        <f t="shared" si="21"/>
        <v>OK</v>
      </c>
      <c r="L220" s="17" t="str">
        <f>IF('Data Sheet'!$B$9="NC-50","N/A","OK")</f>
        <v>OK</v>
      </c>
      <c r="M220" s="17" t="str">
        <f>IF('Data Sheet'!$B$9="NC-50","N/A","OK")</f>
        <v>OK</v>
      </c>
      <c r="N220" s="23" t="str">
        <f>IF(BO220&lt;&gt;"",
    IF(INT('Data Sheet'!$A$19)=INT('Data Sheet'!$B$19),
        --(INT('Data Sheet'!$A$19) &amp; "." &amp; BO220),
        IF(AND((--(INT('Data Sheet'!$A$19) &amp; "." &amp; BO220)&gt;=--('Data Sheet'!$A$19)), (--(INT('Data Sheet'!$A$19) &amp; "." &amp; BO220)&lt;=--('Data Sheet'!$B$19))),
            --(INT('Data Sheet'!$A$19) &amp; "." &amp; BO220),
            --(INT('Data Sheet'!$B$19) &amp; "." &amp; BO220)
        )
    ),
    IF(BN220&lt;&gt;"",
        IF(INT('Data Sheet'!$A$19)=INT('Data Sheet'!$B$19),
            --(INT('Data Sheet'!$A$19) &amp; "." &amp; LEFT(BN220,3)),
            IF(AND((--(INT('Data Sheet'!$A$19) &amp; "." &amp; LEFT(BN220,3))&gt;=--('Data Sheet'!$A$19)), (--(INT('Data Sheet'!$A$19) &amp; "." &amp; LEFT(BN220,3))&lt;=--('Data Sheet'!$B$19))),
                --(INT('Data Sheet'!$A$19) &amp; "." &amp; LEFT(BN220,3)),
                --(INT('Data Sheet'!$B$19) &amp; "." &amp; LEFT(BN220,3))
            )
        ),
        "OK"
    )
)</f>
        <v>OK</v>
      </c>
      <c r="O220" s="23" t="str">
        <f>IF(BP220&lt;&gt;"",
    IF(INT('Data Sheet'!$A$19)=INT('Data Sheet'!$B$19),
        --(INT('Data Sheet'!$A$19) &amp; "." &amp; BP220),
        IF(AND((--(INT('Data Sheet'!$A$19) &amp; "." &amp; BP220)&gt;=--('Data Sheet'!$A$19)), (--(INT('Data Sheet'!$A$19) &amp; "." &amp; BP220)&lt;=--('Data Sheet'!$B$19))),
            --(INT('Data Sheet'!$A$19) &amp; "." &amp; BP220),
            --(INT('Data Sheet'!$B$19) &amp; "." &amp; BP220)
        )
    ),
    IF(BN220&lt;&gt;"",
        IF(INT('Data Sheet'!$A$19)=INT('Data Sheet'!$B$19),
            --(INT('Data Sheet'!$A$19) &amp; "." &amp; RIGHT(BN220,3)),
            IF(AND((--(INT('Data Sheet'!$A$19) &amp; "." &amp; RIGHT(BN220,3))&gt;=--('Data Sheet'!$A$19)), (--(INT('Data Sheet'!$A$19) &amp; "." &amp; RIGHT(BN220,3))&lt;=--('Data Sheet'!$B$19))),
                --(INT('Data Sheet'!$A$19) &amp; "." &amp; RIGHT(BN220,3)),
                --(INT('Data Sheet'!$B$19) &amp; "." &amp; RIGHT(BN220,3))
            )
        ),
        "OK"
    )
)</f>
        <v>OK</v>
      </c>
      <c r="P220" s="23" t="str">
        <f>IF(BR220&lt;&gt;"",
    IF(INT('Data Sheet'!$A$19)=INT('Data Sheet'!$B$15),
        --(INT('Data Sheet'!$A$15) &amp; "." &amp; BR220),
        IF(AND((--(INT('Data Sheet'!$A$15) &amp; "." &amp; BR220)&gt;=--('Data Sheet'!$A$15)), (--(INT('Data Sheet'!$A$15) &amp; "." &amp; BR220)&lt;=--('Data Sheet'!$B$15))),
            --(INT('Data Sheet'!$A$15) &amp; "." &amp; BR220),
            --(INT('Data Sheet'!$B$15) &amp; "." &amp; BR220)
        )
    ),
    IF(BQ220&lt;&gt;"",
        IF(INT('Data Sheet'!$A$15)=INT('Data Sheet'!$B$15),
            --(INT('Data Sheet'!$A$15) &amp; "." &amp; LEFT(BQ220,3)),
            IF(AND((--(INT('Data Sheet'!$A$15) &amp; "." &amp; LEFT(BQ220,3))&gt;=--('Data Sheet'!$A$15)), (--(INT('Data Sheet'!$A$15) &amp; "." &amp; LEFT(BQ220,3))&lt;=--('Data Sheet'!$B$15))),
                --(INT('Data Sheet'!$A$15) &amp; "." &amp; LEFT(BQ220,3)),
                --(INT('Data Sheet'!$B$15) &amp; "." &amp; LEFT(BQ220,3))
            )
        ),
        "OK"
    )
)</f>
        <v>OK</v>
      </c>
      <c r="Q220" s="23" t="str">
        <f>IF(BS220&lt;&gt;"",
    IF(INT('Data Sheet'!$A$19)=INT('Data Sheet'!$B$15),
        --(INT('Data Sheet'!$A$15) &amp; "." &amp; BS220),
        IF(AND((--(INT('Data Sheet'!$A$15) &amp; "." &amp; BS220)&gt;=--('Data Sheet'!$A$15)), (--(INT('Data Sheet'!$A$15) &amp; "." &amp; BS220)&lt;=--('Data Sheet'!$B$15))),
            --(INT('Data Sheet'!$A$15) &amp; "." &amp; BS220),
            --(INT('Data Sheet'!$B$15) &amp; "." &amp; BS220)
        )
    ),
    IF(BQ220&lt;&gt;"",
        IF(INT('Data Sheet'!$A$15)=INT('Data Sheet'!$B$15),
            --(INT('Data Sheet'!$A$15) &amp; "." &amp; RIGHT(BQ220,3)),
            IF(AND((--(INT('Data Sheet'!$A$15) &amp; "." &amp; RIGHT(BQ220,3))&gt;=--('Data Sheet'!$A$15)), (--(INT('Data Sheet'!$A$15) &amp; "." &amp; RIGHT(BQ220,3))&lt;=--('Data Sheet'!$B$15))),
                --(INT('Data Sheet'!$A$15) &amp; "." &amp; RIGHT(BQ220,3)),
                --(INT('Data Sheet'!$B$15) &amp; "." &amp; RIGHT(BQ220,3))
            )
        ),
        "OK"
    )
)</f>
        <v>OK</v>
      </c>
      <c r="R220" s="20"/>
      <c r="S220" s="20"/>
      <c r="T220" s="20"/>
      <c r="U220" s="20"/>
      <c r="V220" s="20"/>
      <c r="W220" s="20"/>
      <c r="X220" s="20"/>
      <c r="Y220" s="20"/>
      <c r="Z220" s="20"/>
      <c r="AA220" s="55"/>
      <c r="AB220" s="55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1"/>
      <c r="AR220" s="21"/>
      <c r="AS220" s="21"/>
      <c r="AT220" s="21"/>
      <c r="AU220" s="21"/>
      <c r="AV220" s="21"/>
      <c r="AW220" s="22"/>
      <c r="AX220" s="99"/>
      <c r="AY220" s="20"/>
      <c r="AZ220" s="20"/>
      <c r="BA220" s="22"/>
      <c r="BC220" s="80"/>
      <c r="BD220" s="80"/>
      <c r="BE220" s="80"/>
      <c r="BF220" s="80"/>
      <c r="BG220" s="2" t="str">
        <f t="shared" si="18"/>
        <v/>
      </c>
      <c r="BH220" s="78">
        <f t="shared" si="17"/>
        <v>0</v>
      </c>
    </row>
    <row r="221" spans="2:60" x14ac:dyDescent="0.2">
      <c r="B221" s="14">
        <f t="shared" si="19"/>
        <v>213</v>
      </c>
      <c r="C221" s="15" t="str">
        <f>CONCATENATE('Data Sheet'!$B$8,'Data Sheet'!$G$2)</f>
        <v>" HWDP</v>
      </c>
      <c r="D221" s="95" t="str">
        <f t="shared" si="20"/>
        <v/>
      </c>
      <c r="E221" s="15" t="str">
        <f>IF('Sum HWDP'!$D$10="TH-Hill DS-1 Vol 3 CAT 2: Clean and Visual Ends only","N/A","OK")</f>
        <v>OK</v>
      </c>
      <c r="F221" s="15" t="str">
        <f>IF('Sum HWDP'!$D$10="TH-Hill DS-1 Vol 3 CAT 2: Clean and Visual Ends only","N/A","OK")</f>
        <v>OK</v>
      </c>
      <c r="G221" s="17"/>
      <c r="H221" s="17"/>
      <c r="I221" s="17" t="s">
        <v>51</v>
      </c>
      <c r="J221" s="17" t="str">
        <f t="shared" si="21"/>
        <v>OK</v>
      </c>
      <c r="K221" s="17" t="str">
        <f t="shared" si="21"/>
        <v>OK</v>
      </c>
      <c r="L221" s="17" t="str">
        <f>IF('Data Sheet'!$B$9="NC-50","N/A","OK")</f>
        <v>OK</v>
      </c>
      <c r="M221" s="17" t="str">
        <f>IF('Data Sheet'!$B$9="NC-50","N/A","OK")</f>
        <v>OK</v>
      </c>
      <c r="N221" s="23" t="str">
        <f>IF(BO221&lt;&gt;"",
    IF(INT('Data Sheet'!$A$19)=INT('Data Sheet'!$B$19),
        --(INT('Data Sheet'!$A$19) &amp; "." &amp; BO221),
        IF(AND((--(INT('Data Sheet'!$A$19) &amp; "." &amp; BO221)&gt;=--('Data Sheet'!$A$19)), (--(INT('Data Sheet'!$A$19) &amp; "." &amp; BO221)&lt;=--('Data Sheet'!$B$19))),
            --(INT('Data Sheet'!$A$19) &amp; "." &amp; BO221),
            --(INT('Data Sheet'!$B$19) &amp; "." &amp; BO221)
        )
    ),
    IF(BN221&lt;&gt;"",
        IF(INT('Data Sheet'!$A$19)=INT('Data Sheet'!$B$19),
            --(INT('Data Sheet'!$A$19) &amp; "." &amp; LEFT(BN221,3)),
            IF(AND((--(INT('Data Sheet'!$A$19) &amp; "." &amp; LEFT(BN221,3))&gt;=--('Data Sheet'!$A$19)), (--(INT('Data Sheet'!$A$19) &amp; "." &amp; LEFT(BN221,3))&lt;=--('Data Sheet'!$B$19))),
                --(INT('Data Sheet'!$A$19) &amp; "." &amp; LEFT(BN221,3)),
                --(INT('Data Sheet'!$B$19) &amp; "." &amp; LEFT(BN221,3))
            )
        ),
        "OK"
    )
)</f>
        <v>OK</v>
      </c>
      <c r="O221" s="23" t="str">
        <f>IF(BP221&lt;&gt;"",
    IF(INT('Data Sheet'!$A$19)=INT('Data Sheet'!$B$19),
        --(INT('Data Sheet'!$A$19) &amp; "." &amp; BP221),
        IF(AND((--(INT('Data Sheet'!$A$19) &amp; "." &amp; BP221)&gt;=--('Data Sheet'!$A$19)), (--(INT('Data Sheet'!$A$19) &amp; "." &amp; BP221)&lt;=--('Data Sheet'!$B$19))),
            --(INT('Data Sheet'!$A$19) &amp; "." &amp; BP221),
            --(INT('Data Sheet'!$B$19) &amp; "." &amp; BP221)
        )
    ),
    IF(BN221&lt;&gt;"",
        IF(INT('Data Sheet'!$A$19)=INT('Data Sheet'!$B$19),
            --(INT('Data Sheet'!$A$19) &amp; "." &amp; RIGHT(BN221,3)),
            IF(AND((--(INT('Data Sheet'!$A$19) &amp; "." &amp; RIGHT(BN221,3))&gt;=--('Data Sheet'!$A$19)), (--(INT('Data Sheet'!$A$19) &amp; "." &amp; RIGHT(BN221,3))&lt;=--('Data Sheet'!$B$19))),
                --(INT('Data Sheet'!$A$19) &amp; "." &amp; RIGHT(BN221,3)),
                --(INT('Data Sheet'!$B$19) &amp; "." &amp; RIGHT(BN221,3))
            )
        ),
        "OK"
    )
)</f>
        <v>OK</v>
      </c>
      <c r="P221" s="23" t="str">
        <f>IF(BR221&lt;&gt;"",
    IF(INT('Data Sheet'!$A$19)=INT('Data Sheet'!$B$15),
        --(INT('Data Sheet'!$A$15) &amp; "." &amp; BR221),
        IF(AND((--(INT('Data Sheet'!$A$15) &amp; "." &amp; BR221)&gt;=--('Data Sheet'!$A$15)), (--(INT('Data Sheet'!$A$15) &amp; "." &amp; BR221)&lt;=--('Data Sheet'!$B$15))),
            --(INT('Data Sheet'!$A$15) &amp; "." &amp; BR221),
            --(INT('Data Sheet'!$B$15) &amp; "." &amp; BR221)
        )
    ),
    IF(BQ221&lt;&gt;"",
        IF(INT('Data Sheet'!$A$15)=INT('Data Sheet'!$B$15),
            --(INT('Data Sheet'!$A$15) &amp; "." &amp; LEFT(BQ221,3)),
            IF(AND((--(INT('Data Sheet'!$A$15) &amp; "." &amp; LEFT(BQ221,3))&gt;=--('Data Sheet'!$A$15)), (--(INT('Data Sheet'!$A$15) &amp; "." &amp; LEFT(BQ221,3))&lt;=--('Data Sheet'!$B$15))),
                --(INT('Data Sheet'!$A$15) &amp; "." &amp; LEFT(BQ221,3)),
                --(INT('Data Sheet'!$B$15) &amp; "." &amp; LEFT(BQ221,3))
            )
        ),
        "OK"
    )
)</f>
        <v>OK</v>
      </c>
      <c r="Q221" s="23" t="str">
        <f>IF(BS221&lt;&gt;"",
    IF(INT('Data Sheet'!$A$19)=INT('Data Sheet'!$B$15),
        --(INT('Data Sheet'!$A$15) &amp; "." &amp; BS221),
        IF(AND((--(INT('Data Sheet'!$A$15) &amp; "." &amp; BS221)&gt;=--('Data Sheet'!$A$15)), (--(INT('Data Sheet'!$A$15) &amp; "." &amp; BS221)&lt;=--('Data Sheet'!$B$15))),
            --(INT('Data Sheet'!$A$15) &amp; "." &amp; BS221),
            --(INT('Data Sheet'!$B$15) &amp; "." &amp; BS221)
        )
    ),
    IF(BQ221&lt;&gt;"",
        IF(INT('Data Sheet'!$A$15)=INT('Data Sheet'!$B$15),
            --(INT('Data Sheet'!$A$15) &amp; "." &amp; RIGHT(BQ221,3)),
            IF(AND((--(INT('Data Sheet'!$A$15) &amp; "." &amp; RIGHT(BQ221,3))&gt;=--('Data Sheet'!$A$15)), (--(INT('Data Sheet'!$A$15) &amp; "." &amp; RIGHT(BQ221,3))&lt;=--('Data Sheet'!$B$15))),
                --(INT('Data Sheet'!$A$15) &amp; "." &amp; RIGHT(BQ221,3)),
                --(INT('Data Sheet'!$B$15) &amp; "." &amp; RIGHT(BQ221,3))
            )
        ),
        "OK"
    )
)</f>
        <v>OK</v>
      </c>
      <c r="R221" s="20"/>
      <c r="S221" s="20"/>
      <c r="T221" s="20"/>
      <c r="U221" s="20"/>
      <c r="V221" s="20"/>
      <c r="W221" s="20"/>
      <c r="X221" s="20"/>
      <c r="Y221" s="20"/>
      <c r="Z221" s="20"/>
      <c r="AA221" s="55"/>
      <c r="AB221" s="55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1"/>
      <c r="AR221" s="21"/>
      <c r="AS221" s="21"/>
      <c r="AT221" s="21"/>
      <c r="AU221" s="21"/>
      <c r="AV221" s="21"/>
      <c r="AW221" s="22"/>
      <c r="AX221" s="99"/>
      <c r="AY221" s="20"/>
      <c r="AZ221" s="20"/>
      <c r="BA221" s="22"/>
      <c r="BC221" s="80"/>
      <c r="BD221" s="80"/>
      <c r="BE221" s="80"/>
      <c r="BF221" s="80"/>
      <c r="BG221" s="2" t="str">
        <f t="shared" si="18"/>
        <v/>
      </c>
      <c r="BH221" s="78">
        <f t="shared" si="17"/>
        <v>0</v>
      </c>
    </row>
    <row r="222" spans="2:60" x14ac:dyDescent="0.2">
      <c r="B222" s="14">
        <f t="shared" si="19"/>
        <v>214</v>
      </c>
      <c r="C222" s="15" t="str">
        <f>CONCATENATE('Data Sheet'!$B$8,'Data Sheet'!$G$2)</f>
        <v>" HWDP</v>
      </c>
      <c r="D222" s="95" t="str">
        <f t="shared" si="20"/>
        <v/>
      </c>
      <c r="E222" s="15" t="str">
        <f>IF('Sum HWDP'!$D$10="TH-Hill DS-1 Vol 3 CAT 2: Clean and Visual Ends only","N/A","OK")</f>
        <v>OK</v>
      </c>
      <c r="F222" s="15" t="str">
        <f>IF('Sum HWDP'!$D$10="TH-Hill DS-1 Vol 3 CAT 2: Clean and Visual Ends only","N/A","OK")</f>
        <v>OK</v>
      </c>
      <c r="G222" s="17"/>
      <c r="H222" s="17"/>
      <c r="I222" s="17" t="s">
        <v>51</v>
      </c>
      <c r="J222" s="17" t="str">
        <f t="shared" si="21"/>
        <v>OK</v>
      </c>
      <c r="K222" s="17" t="str">
        <f t="shared" si="21"/>
        <v>OK</v>
      </c>
      <c r="L222" s="17" t="str">
        <f>IF('Data Sheet'!$B$9="NC-50","N/A","OK")</f>
        <v>OK</v>
      </c>
      <c r="M222" s="17" t="str">
        <f>IF('Data Sheet'!$B$9="NC-50","N/A","OK")</f>
        <v>OK</v>
      </c>
      <c r="N222" s="23" t="str">
        <f>IF(BO222&lt;&gt;"",
    IF(INT('Data Sheet'!$A$19)=INT('Data Sheet'!$B$19),
        --(INT('Data Sheet'!$A$19) &amp; "." &amp; BO222),
        IF(AND((--(INT('Data Sheet'!$A$19) &amp; "." &amp; BO222)&gt;=--('Data Sheet'!$A$19)), (--(INT('Data Sheet'!$A$19) &amp; "." &amp; BO222)&lt;=--('Data Sheet'!$B$19))),
            --(INT('Data Sheet'!$A$19) &amp; "." &amp; BO222),
            --(INT('Data Sheet'!$B$19) &amp; "." &amp; BO222)
        )
    ),
    IF(BN222&lt;&gt;"",
        IF(INT('Data Sheet'!$A$19)=INT('Data Sheet'!$B$19),
            --(INT('Data Sheet'!$A$19) &amp; "." &amp; LEFT(BN222,3)),
            IF(AND((--(INT('Data Sheet'!$A$19) &amp; "." &amp; LEFT(BN222,3))&gt;=--('Data Sheet'!$A$19)), (--(INT('Data Sheet'!$A$19) &amp; "." &amp; LEFT(BN222,3))&lt;=--('Data Sheet'!$B$19))),
                --(INT('Data Sheet'!$A$19) &amp; "." &amp; LEFT(BN222,3)),
                --(INT('Data Sheet'!$B$19) &amp; "." &amp; LEFT(BN222,3))
            )
        ),
        "OK"
    )
)</f>
        <v>OK</v>
      </c>
      <c r="O222" s="23" t="str">
        <f>IF(BP222&lt;&gt;"",
    IF(INT('Data Sheet'!$A$19)=INT('Data Sheet'!$B$19),
        --(INT('Data Sheet'!$A$19) &amp; "." &amp; BP222),
        IF(AND((--(INT('Data Sheet'!$A$19) &amp; "." &amp; BP222)&gt;=--('Data Sheet'!$A$19)), (--(INT('Data Sheet'!$A$19) &amp; "." &amp; BP222)&lt;=--('Data Sheet'!$B$19))),
            --(INT('Data Sheet'!$A$19) &amp; "." &amp; BP222),
            --(INT('Data Sheet'!$B$19) &amp; "." &amp; BP222)
        )
    ),
    IF(BN222&lt;&gt;"",
        IF(INT('Data Sheet'!$A$19)=INT('Data Sheet'!$B$19),
            --(INT('Data Sheet'!$A$19) &amp; "." &amp; RIGHT(BN222,3)),
            IF(AND((--(INT('Data Sheet'!$A$19) &amp; "." &amp; RIGHT(BN222,3))&gt;=--('Data Sheet'!$A$19)), (--(INT('Data Sheet'!$A$19) &amp; "." &amp; RIGHT(BN222,3))&lt;=--('Data Sheet'!$B$19))),
                --(INT('Data Sheet'!$A$19) &amp; "." &amp; RIGHT(BN222,3)),
                --(INT('Data Sheet'!$B$19) &amp; "." &amp; RIGHT(BN222,3))
            )
        ),
        "OK"
    )
)</f>
        <v>OK</v>
      </c>
      <c r="P222" s="23" t="str">
        <f>IF(BR222&lt;&gt;"",
    IF(INT('Data Sheet'!$A$19)=INT('Data Sheet'!$B$15),
        --(INT('Data Sheet'!$A$15) &amp; "." &amp; BR222),
        IF(AND((--(INT('Data Sheet'!$A$15) &amp; "." &amp; BR222)&gt;=--('Data Sheet'!$A$15)), (--(INT('Data Sheet'!$A$15) &amp; "." &amp; BR222)&lt;=--('Data Sheet'!$B$15))),
            --(INT('Data Sheet'!$A$15) &amp; "." &amp; BR222),
            --(INT('Data Sheet'!$B$15) &amp; "." &amp; BR222)
        )
    ),
    IF(BQ222&lt;&gt;"",
        IF(INT('Data Sheet'!$A$15)=INT('Data Sheet'!$B$15),
            --(INT('Data Sheet'!$A$15) &amp; "." &amp; LEFT(BQ222,3)),
            IF(AND((--(INT('Data Sheet'!$A$15) &amp; "." &amp; LEFT(BQ222,3))&gt;=--('Data Sheet'!$A$15)), (--(INT('Data Sheet'!$A$15) &amp; "." &amp; LEFT(BQ222,3))&lt;=--('Data Sheet'!$B$15))),
                --(INT('Data Sheet'!$A$15) &amp; "." &amp; LEFT(BQ222,3)),
                --(INT('Data Sheet'!$B$15) &amp; "." &amp; LEFT(BQ222,3))
            )
        ),
        "OK"
    )
)</f>
        <v>OK</v>
      </c>
      <c r="Q222" s="23" t="str">
        <f>IF(BS222&lt;&gt;"",
    IF(INT('Data Sheet'!$A$19)=INT('Data Sheet'!$B$15),
        --(INT('Data Sheet'!$A$15) &amp; "." &amp; BS222),
        IF(AND((--(INT('Data Sheet'!$A$15) &amp; "." &amp; BS222)&gt;=--('Data Sheet'!$A$15)), (--(INT('Data Sheet'!$A$15) &amp; "." &amp; BS222)&lt;=--('Data Sheet'!$B$15))),
            --(INT('Data Sheet'!$A$15) &amp; "." &amp; BS222),
            --(INT('Data Sheet'!$B$15) &amp; "." &amp; BS222)
        )
    ),
    IF(BQ222&lt;&gt;"",
        IF(INT('Data Sheet'!$A$15)=INT('Data Sheet'!$B$15),
            --(INT('Data Sheet'!$A$15) &amp; "." &amp; RIGHT(BQ222,3)),
            IF(AND((--(INT('Data Sheet'!$A$15) &amp; "." &amp; RIGHT(BQ222,3))&gt;=--('Data Sheet'!$A$15)), (--(INT('Data Sheet'!$A$15) &amp; "." &amp; RIGHT(BQ222,3))&lt;=--('Data Sheet'!$B$15))),
                --(INT('Data Sheet'!$A$15) &amp; "." &amp; RIGHT(BQ222,3)),
                --(INT('Data Sheet'!$B$15) &amp; "." &amp; RIGHT(BQ222,3))
            )
        ),
        "OK"
    )
)</f>
        <v>OK</v>
      </c>
      <c r="R222" s="20"/>
      <c r="S222" s="20"/>
      <c r="T222" s="20"/>
      <c r="U222" s="20"/>
      <c r="V222" s="20"/>
      <c r="W222" s="20"/>
      <c r="X222" s="20"/>
      <c r="Y222" s="20"/>
      <c r="Z222" s="20"/>
      <c r="AA222" s="55"/>
      <c r="AB222" s="55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1"/>
      <c r="AR222" s="21"/>
      <c r="AS222" s="21"/>
      <c r="AT222" s="21"/>
      <c r="AU222" s="21"/>
      <c r="AV222" s="21"/>
      <c r="AW222" s="22"/>
      <c r="AX222" s="99"/>
      <c r="AY222" s="20"/>
      <c r="AZ222" s="20"/>
      <c r="BA222" s="22"/>
      <c r="BC222" s="80"/>
      <c r="BD222" s="80"/>
      <c r="BE222" s="80"/>
      <c r="BF222" s="80"/>
      <c r="BG222" s="2" t="str">
        <f t="shared" si="18"/>
        <v/>
      </c>
      <c r="BH222" s="78">
        <f t="shared" si="17"/>
        <v>0</v>
      </c>
    </row>
    <row r="223" spans="2:60" x14ac:dyDescent="0.2">
      <c r="B223" s="14">
        <f t="shared" si="19"/>
        <v>215</v>
      </c>
      <c r="C223" s="15" t="str">
        <f>CONCATENATE('Data Sheet'!$B$8,'Data Sheet'!$G$2)</f>
        <v>" HWDP</v>
      </c>
      <c r="D223" s="95" t="str">
        <f t="shared" si="20"/>
        <v/>
      </c>
      <c r="E223" s="15" t="str">
        <f>IF('Sum HWDP'!$D$10="TH-Hill DS-1 Vol 3 CAT 2: Clean and Visual Ends only","N/A","OK")</f>
        <v>OK</v>
      </c>
      <c r="F223" s="15" t="str">
        <f>IF('Sum HWDP'!$D$10="TH-Hill DS-1 Vol 3 CAT 2: Clean and Visual Ends only","N/A","OK")</f>
        <v>OK</v>
      </c>
      <c r="G223" s="17"/>
      <c r="H223" s="17"/>
      <c r="I223" s="17" t="s">
        <v>51</v>
      </c>
      <c r="J223" s="17" t="str">
        <f t="shared" si="21"/>
        <v>OK</v>
      </c>
      <c r="K223" s="17" t="str">
        <f t="shared" si="21"/>
        <v>OK</v>
      </c>
      <c r="L223" s="17" t="str">
        <f>IF('Data Sheet'!$B$9="NC-50","N/A","OK")</f>
        <v>OK</v>
      </c>
      <c r="M223" s="17" t="str">
        <f>IF('Data Sheet'!$B$9="NC-50","N/A","OK")</f>
        <v>OK</v>
      </c>
      <c r="N223" s="23" t="str">
        <f>IF(BO223&lt;&gt;"",
    IF(INT('Data Sheet'!$A$19)=INT('Data Sheet'!$B$19),
        --(INT('Data Sheet'!$A$19) &amp; "." &amp; BO223),
        IF(AND((--(INT('Data Sheet'!$A$19) &amp; "." &amp; BO223)&gt;=--('Data Sheet'!$A$19)), (--(INT('Data Sheet'!$A$19) &amp; "." &amp; BO223)&lt;=--('Data Sheet'!$B$19))),
            --(INT('Data Sheet'!$A$19) &amp; "." &amp; BO223),
            --(INT('Data Sheet'!$B$19) &amp; "." &amp; BO223)
        )
    ),
    IF(BN223&lt;&gt;"",
        IF(INT('Data Sheet'!$A$19)=INT('Data Sheet'!$B$19),
            --(INT('Data Sheet'!$A$19) &amp; "." &amp; LEFT(BN223,3)),
            IF(AND((--(INT('Data Sheet'!$A$19) &amp; "." &amp; LEFT(BN223,3))&gt;=--('Data Sheet'!$A$19)), (--(INT('Data Sheet'!$A$19) &amp; "." &amp; LEFT(BN223,3))&lt;=--('Data Sheet'!$B$19))),
                --(INT('Data Sheet'!$A$19) &amp; "." &amp; LEFT(BN223,3)),
                --(INT('Data Sheet'!$B$19) &amp; "." &amp; LEFT(BN223,3))
            )
        ),
        "OK"
    )
)</f>
        <v>OK</v>
      </c>
      <c r="O223" s="23" t="str">
        <f>IF(BP223&lt;&gt;"",
    IF(INT('Data Sheet'!$A$19)=INT('Data Sheet'!$B$19),
        --(INT('Data Sheet'!$A$19) &amp; "." &amp; BP223),
        IF(AND((--(INT('Data Sheet'!$A$19) &amp; "." &amp; BP223)&gt;=--('Data Sheet'!$A$19)), (--(INT('Data Sheet'!$A$19) &amp; "." &amp; BP223)&lt;=--('Data Sheet'!$B$19))),
            --(INT('Data Sheet'!$A$19) &amp; "." &amp; BP223),
            --(INT('Data Sheet'!$B$19) &amp; "." &amp; BP223)
        )
    ),
    IF(BN223&lt;&gt;"",
        IF(INT('Data Sheet'!$A$19)=INT('Data Sheet'!$B$19),
            --(INT('Data Sheet'!$A$19) &amp; "." &amp; RIGHT(BN223,3)),
            IF(AND((--(INT('Data Sheet'!$A$19) &amp; "." &amp; RIGHT(BN223,3))&gt;=--('Data Sheet'!$A$19)), (--(INT('Data Sheet'!$A$19) &amp; "." &amp; RIGHT(BN223,3))&lt;=--('Data Sheet'!$B$19))),
                --(INT('Data Sheet'!$A$19) &amp; "." &amp; RIGHT(BN223,3)),
                --(INT('Data Sheet'!$B$19) &amp; "." &amp; RIGHT(BN223,3))
            )
        ),
        "OK"
    )
)</f>
        <v>OK</v>
      </c>
      <c r="P223" s="23" t="str">
        <f>IF(BR223&lt;&gt;"",
    IF(INT('Data Sheet'!$A$19)=INT('Data Sheet'!$B$15),
        --(INT('Data Sheet'!$A$15) &amp; "." &amp; BR223),
        IF(AND((--(INT('Data Sheet'!$A$15) &amp; "." &amp; BR223)&gt;=--('Data Sheet'!$A$15)), (--(INT('Data Sheet'!$A$15) &amp; "." &amp; BR223)&lt;=--('Data Sheet'!$B$15))),
            --(INT('Data Sheet'!$A$15) &amp; "." &amp; BR223),
            --(INT('Data Sheet'!$B$15) &amp; "." &amp; BR223)
        )
    ),
    IF(BQ223&lt;&gt;"",
        IF(INT('Data Sheet'!$A$15)=INT('Data Sheet'!$B$15),
            --(INT('Data Sheet'!$A$15) &amp; "." &amp; LEFT(BQ223,3)),
            IF(AND((--(INT('Data Sheet'!$A$15) &amp; "." &amp; LEFT(BQ223,3))&gt;=--('Data Sheet'!$A$15)), (--(INT('Data Sheet'!$A$15) &amp; "." &amp; LEFT(BQ223,3))&lt;=--('Data Sheet'!$B$15))),
                --(INT('Data Sheet'!$A$15) &amp; "." &amp; LEFT(BQ223,3)),
                --(INT('Data Sheet'!$B$15) &amp; "." &amp; LEFT(BQ223,3))
            )
        ),
        "OK"
    )
)</f>
        <v>OK</v>
      </c>
      <c r="Q223" s="23" t="str">
        <f>IF(BS223&lt;&gt;"",
    IF(INT('Data Sheet'!$A$19)=INT('Data Sheet'!$B$15),
        --(INT('Data Sheet'!$A$15) &amp; "." &amp; BS223),
        IF(AND((--(INT('Data Sheet'!$A$15) &amp; "." &amp; BS223)&gt;=--('Data Sheet'!$A$15)), (--(INT('Data Sheet'!$A$15) &amp; "." &amp; BS223)&lt;=--('Data Sheet'!$B$15))),
            --(INT('Data Sheet'!$A$15) &amp; "." &amp; BS223),
            --(INT('Data Sheet'!$B$15) &amp; "." &amp; BS223)
        )
    ),
    IF(BQ223&lt;&gt;"",
        IF(INT('Data Sheet'!$A$15)=INT('Data Sheet'!$B$15),
            --(INT('Data Sheet'!$A$15) &amp; "." &amp; RIGHT(BQ223,3)),
            IF(AND((--(INT('Data Sheet'!$A$15) &amp; "." &amp; RIGHT(BQ223,3))&gt;=--('Data Sheet'!$A$15)), (--(INT('Data Sheet'!$A$15) &amp; "." &amp; RIGHT(BQ223,3))&lt;=--('Data Sheet'!$B$15))),
                --(INT('Data Sheet'!$A$15) &amp; "." &amp; RIGHT(BQ223,3)),
                --(INT('Data Sheet'!$B$15) &amp; "." &amp; RIGHT(BQ223,3))
            )
        ),
        "OK"
    )
)</f>
        <v>OK</v>
      </c>
      <c r="R223" s="20"/>
      <c r="S223" s="20"/>
      <c r="T223" s="20"/>
      <c r="U223" s="20"/>
      <c r="V223" s="20"/>
      <c r="W223" s="20"/>
      <c r="X223" s="20"/>
      <c r="Y223" s="20"/>
      <c r="Z223" s="20"/>
      <c r="AA223" s="55"/>
      <c r="AB223" s="55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1"/>
      <c r="AR223" s="21"/>
      <c r="AS223" s="21"/>
      <c r="AT223" s="21"/>
      <c r="AU223" s="21"/>
      <c r="AV223" s="21"/>
      <c r="AW223" s="22"/>
      <c r="AX223" s="99"/>
      <c r="AY223" s="20"/>
      <c r="AZ223" s="20"/>
      <c r="BA223" s="22"/>
      <c r="BC223" s="80"/>
      <c r="BD223" s="80"/>
      <c r="BE223" s="80"/>
      <c r="BF223" s="80"/>
      <c r="BG223" s="2" t="str">
        <f t="shared" si="18"/>
        <v/>
      </c>
      <c r="BH223" s="78">
        <f t="shared" si="17"/>
        <v>0</v>
      </c>
    </row>
    <row r="224" spans="2:60" x14ac:dyDescent="0.2">
      <c r="B224" s="14">
        <f t="shared" si="19"/>
        <v>216</v>
      </c>
      <c r="C224" s="15" t="str">
        <f>CONCATENATE('Data Sheet'!$B$8,'Data Sheet'!$G$2)</f>
        <v>" HWDP</v>
      </c>
      <c r="D224" s="95" t="str">
        <f t="shared" si="20"/>
        <v/>
      </c>
      <c r="E224" s="15" t="str">
        <f>IF('Sum HWDP'!$D$10="TH-Hill DS-1 Vol 3 CAT 2: Clean and Visual Ends only","N/A","OK")</f>
        <v>OK</v>
      </c>
      <c r="F224" s="15" t="str">
        <f>IF('Sum HWDP'!$D$10="TH-Hill DS-1 Vol 3 CAT 2: Clean and Visual Ends only","N/A","OK")</f>
        <v>OK</v>
      </c>
      <c r="G224" s="17"/>
      <c r="H224" s="17"/>
      <c r="I224" s="17" t="s">
        <v>51</v>
      </c>
      <c r="J224" s="17" t="str">
        <f t="shared" si="21"/>
        <v>OK</v>
      </c>
      <c r="K224" s="17" t="str">
        <f t="shared" si="21"/>
        <v>OK</v>
      </c>
      <c r="L224" s="17" t="str">
        <f>IF('Data Sheet'!$B$9="NC-50","N/A","OK")</f>
        <v>OK</v>
      </c>
      <c r="M224" s="17" t="str">
        <f>IF('Data Sheet'!$B$9="NC-50","N/A","OK")</f>
        <v>OK</v>
      </c>
      <c r="N224" s="23" t="str">
        <f>IF(BO224&lt;&gt;"",
    IF(INT('Data Sheet'!$A$19)=INT('Data Sheet'!$B$19),
        --(INT('Data Sheet'!$A$19) &amp; "." &amp; BO224),
        IF(AND((--(INT('Data Sheet'!$A$19) &amp; "." &amp; BO224)&gt;=--('Data Sheet'!$A$19)), (--(INT('Data Sheet'!$A$19) &amp; "." &amp; BO224)&lt;=--('Data Sheet'!$B$19))),
            --(INT('Data Sheet'!$A$19) &amp; "." &amp; BO224),
            --(INT('Data Sheet'!$B$19) &amp; "." &amp; BO224)
        )
    ),
    IF(BN224&lt;&gt;"",
        IF(INT('Data Sheet'!$A$19)=INT('Data Sheet'!$B$19),
            --(INT('Data Sheet'!$A$19) &amp; "." &amp; LEFT(BN224,3)),
            IF(AND((--(INT('Data Sheet'!$A$19) &amp; "." &amp; LEFT(BN224,3))&gt;=--('Data Sheet'!$A$19)), (--(INT('Data Sheet'!$A$19) &amp; "." &amp; LEFT(BN224,3))&lt;=--('Data Sheet'!$B$19))),
                --(INT('Data Sheet'!$A$19) &amp; "." &amp; LEFT(BN224,3)),
                --(INT('Data Sheet'!$B$19) &amp; "." &amp; LEFT(BN224,3))
            )
        ),
        "OK"
    )
)</f>
        <v>OK</v>
      </c>
      <c r="O224" s="23" t="str">
        <f>IF(BP224&lt;&gt;"",
    IF(INT('Data Sheet'!$A$19)=INT('Data Sheet'!$B$19),
        --(INT('Data Sheet'!$A$19) &amp; "." &amp; BP224),
        IF(AND((--(INT('Data Sheet'!$A$19) &amp; "." &amp; BP224)&gt;=--('Data Sheet'!$A$19)), (--(INT('Data Sheet'!$A$19) &amp; "." &amp; BP224)&lt;=--('Data Sheet'!$B$19))),
            --(INT('Data Sheet'!$A$19) &amp; "." &amp; BP224),
            --(INT('Data Sheet'!$B$19) &amp; "." &amp; BP224)
        )
    ),
    IF(BN224&lt;&gt;"",
        IF(INT('Data Sheet'!$A$19)=INT('Data Sheet'!$B$19),
            --(INT('Data Sheet'!$A$19) &amp; "." &amp; RIGHT(BN224,3)),
            IF(AND((--(INT('Data Sheet'!$A$19) &amp; "." &amp; RIGHT(BN224,3))&gt;=--('Data Sheet'!$A$19)), (--(INT('Data Sheet'!$A$19) &amp; "." &amp; RIGHT(BN224,3))&lt;=--('Data Sheet'!$B$19))),
                --(INT('Data Sheet'!$A$19) &amp; "." &amp; RIGHT(BN224,3)),
                --(INT('Data Sheet'!$B$19) &amp; "." &amp; RIGHT(BN224,3))
            )
        ),
        "OK"
    )
)</f>
        <v>OK</v>
      </c>
      <c r="P224" s="23" t="str">
        <f>IF(BR224&lt;&gt;"",
    IF(INT('Data Sheet'!$A$19)=INT('Data Sheet'!$B$15),
        --(INT('Data Sheet'!$A$15) &amp; "." &amp; BR224),
        IF(AND((--(INT('Data Sheet'!$A$15) &amp; "." &amp; BR224)&gt;=--('Data Sheet'!$A$15)), (--(INT('Data Sheet'!$A$15) &amp; "." &amp; BR224)&lt;=--('Data Sheet'!$B$15))),
            --(INT('Data Sheet'!$A$15) &amp; "." &amp; BR224),
            --(INT('Data Sheet'!$B$15) &amp; "." &amp; BR224)
        )
    ),
    IF(BQ224&lt;&gt;"",
        IF(INT('Data Sheet'!$A$15)=INT('Data Sheet'!$B$15),
            --(INT('Data Sheet'!$A$15) &amp; "." &amp; LEFT(BQ224,3)),
            IF(AND((--(INT('Data Sheet'!$A$15) &amp; "." &amp; LEFT(BQ224,3))&gt;=--('Data Sheet'!$A$15)), (--(INT('Data Sheet'!$A$15) &amp; "." &amp; LEFT(BQ224,3))&lt;=--('Data Sheet'!$B$15))),
                --(INT('Data Sheet'!$A$15) &amp; "." &amp; LEFT(BQ224,3)),
                --(INT('Data Sheet'!$B$15) &amp; "." &amp; LEFT(BQ224,3))
            )
        ),
        "OK"
    )
)</f>
        <v>OK</v>
      </c>
      <c r="Q224" s="23" t="str">
        <f>IF(BS224&lt;&gt;"",
    IF(INT('Data Sheet'!$A$19)=INT('Data Sheet'!$B$15),
        --(INT('Data Sheet'!$A$15) &amp; "." &amp; BS224),
        IF(AND((--(INT('Data Sheet'!$A$15) &amp; "." &amp; BS224)&gt;=--('Data Sheet'!$A$15)), (--(INT('Data Sheet'!$A$15) &amp; "." &amp; BS224)&lt;=--('Data Sheet'!$B$15))),
            --(INT('Data Sheet'!$A$15) &amp; "." &amp; BS224),
            --(INT('Data Sheet'!$B$15) &amp; "." &amp; BS224)
        )
    ),
    IF(BQ224&lt;&gt;"",
        IF(INT('Data Sheet'!$A$15)=INT('Data Sheet'!$B$15),
            --(INT('Data Sheet'!$A$15) &amp; "." &amp; RIGHT(BQ224,3)),
            IF(AND((--(INT('Data Sheet'!$A$15) &amp; "." &amp; RIGHT(BQ224,3))&gt;=--('Data Sheet'!$A$15)), (--(INT('Data Sheet'!$A$15) &amp; "." &amp; RIGHT(BQ224,3))&lt;=--('Data Sheet'!$B$15))),
                --(INT('Data Sheet'!$A$15) &amp; "." &amp; RIGHT(BQ224,3)),
                --(INT('Data Sheet'!$B$15) &amp; "." &amp; RIGHT(BQ224,3))
            )
        ),
        "OK"
    )
)</f>
        <v>OK</v>
      </c>
      <c r="R224" s="20"/>
      <c r="S224" s="20"/>
      <c r="T224" s="20"/>
      <c r="U224" s="20"/>
      <c r="V224" s="20"/>
      <c r="W224" s="20"/>
      <c r="X224" s="20"/>
      <c r="Y224" s="20"/>
      <c r="Z224" s="20"/>
      <c r="AA224" s="55"/>
      <c r="AB224" s="55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1"/>
      <c r="AR224" s="21"/>
      <c r="AS224" s="21"/>
      <c r="AT224" s="21"/>
      <c r="AU224" s="21"/>
      <c r="AV224" s="21"/>
      <c r="AW224" s="22"/>
      <c r="AX224" s="99"/>
      <c r="AY224" s="20"/>
      <c r="AZ224" s="20"/>
      <c r="BA224" s="22"/>
      <c r="BC224" s="80"/>
      <c r="BD224" s="80"/>
      <c r="BE224" s="80"/>
      <c r="BF224" s="80"/>
      <c r="BG224" s="2" t="str">
        <f t="shared" si="18"/>
        <v/>
      </c>
      <c r="BH224" s="78">
        <f t="shared" si="17"/>
        <v>0</v>
      </c>
    </row>
    <row r="225" spans="2:60" x14ac:dyDescent="0.2">
      <c r="B225" s="14">
        <f t="shared" si="19"/>
        <v>217</v>
      </c>
      <c r="C225" s="15" t="str">
        <f>CONCATENATE('Data Sheet'!$B$8,'Data Sheet'!$G$2)</f>
        <v>" HWDP</v>
      </c>
      <c r="D225" s="95" t="str">
        <f t="shared" si="20"/>
        <v/>
      </c>
      <c r="E225" s="15" t="str">
        <f>IF('Sum HWDP'!$D$10="TH-Hill DS-1 Vol 3 CAT 2: Clean and Visual Ends only","N/A","OK")</f>
        <v>OK</v>
      </c>
      <c r="F225" s="15" t="str">
        <f>IF('Sum HWDP'!$D$10="TH-Hill DS-1 Vol 3 CAT 2: Clean and Visual Ends only","N/A","OK")</f>
        <v>OK</v>
      </c>
      <c r="G225" s="17"/>
      <c r="H225" s="17"/>
      <c r="I225" s="17" t="s">
        <v>51</v>
      </c>
      <c r="J225" s="17" t="str">
        <f t="shared" si="21"/>
        <v>OK</v>
      </c>
      <c r="K225" s="17" t="str">
        <f t="shared" si="21"/>
        <v>OK</v>
      </c>
      <c r="L225" s="17" t="str">
        <f>IF('Data Sheet'!$B$9="NC-50","N/A","OK")</f>
        <v>OK</v>
      </c>
      <c r="M225" s="17" t="str">
        <f>IF('Data Sheet'!$B$9="NC-50","N/A","OK")</f>
        <v>OK</v>
      </c>
      <c r="N225" s="23" t="str">
        <f>IF(BO225&lt;&gt;"",
    IF(INT('Data Sheet'!$A$19)=INT('Data Sheet'!$B$19),
        --(INT('Data Sheet'!$A$19) &amp; "." &amp; BO225),
        IF(AND((--(INT('Data Sheet'!$A$19) &amp; "." &amp; BO225)&gt;=--('Data Sheet'!$A$19)), (--(INT('Data Sheet'!$A$19) &amp; "." &amp; BO225)&lt;=--('Data Sheet'!$B$19))),
            --(INT('Data Sheet'!$A$19) &amp; "." &amp; BO225),
            --(INT('Data Sheet'!$B$19) &amp; "." &amp; BO225)
        )
    ),
    IF(BN225&lt;&gt;"",
        IF(INT('Data Sheet'!$A$19)=INT('Data Sheet'!$B$19),
            --(INT('Data Sheet'!$A$19) &amp; "." &amp; LEFT(BN225,3)),
            IF(AND((--(INT('Data Sheet'!$A$19) &amp; "." &amp; LEFT(BN225,3))&gt;=--('Data Sheet'!$A$19)), (--(INT('Data Sheet'!$A$19) &amp; "." &amp; LEFT(BN225,3))&lt;=--('Data Sheet'!$B$19))),
                --(INT('Data Sheet'!$A$19) &amp; "." &amp; LEFT(BN225,3)),
                --(INT('Data Sheet'!$B$19) &amp; "." &amp; LEFT(BN225,3))
            )
        ),
        "OK"
    )
)</f>
        <v>OK</v>
      </c>
      <c r="O225" s="23" t="str">
        <f>IF(BP225&lt;&gt;"",
    IF(INT('Data Sheet'!$A$19)=INT('Data Sheet'!$B$19),
        --(INT('Data Sheet'!$A$19) &amp; "." &amp; BP225),
        IF(AND((--(INT('Data Sheet'!$A$19) &amp; "." &amp; BP225)&gt;=--('Data Sheet'!$A$19)), (--(INT('Data Sheet'!$A$19) &amp; "." &amp; BP225)&lt;=--('Data Sheet'!$B$19))),
            --(INT('Data Sheet'!$A$19) &amp; "." &amp; BP225),
            --(INT('Data Sheet'!$B$19) &amp; "." &amp; BP225)
        )
    ),
    IF(BN225&lt;&gt;"",
        IF(INT('Data Sheet'!$A$19)=INT('Data Sheet'!$B$19),
            --(INT('Data Sheet'!$A$19) &amp; "." &amp; RIGHT(BN225,3)),
            IF(AND((--(INT('Data Sheet'!$A$19) &amp; "." &amp; RIGHT(BN225,3))&gt;=--('Data Sheet'!$A$19)), (--(INT('Data Sheet'!$A$19) &amp; "." &amp; RIGHT(BN225,3))&lt;=--('Data Sheet'!$B$19))),
                --(INT('Data Sheet'!$A$19) &amp; "." &amp; RIGHT(BN225,3)),
                --(INT('Data Sheet'!$B$19) &amp; "." &amp; RIGHT(BN225,3))
            )
        ),
        "OK"
    )
)</f>
        <v>OK</v>
      </c>
      <c r="P225" s="23" t="str">
        <f>IF(BR225&lt;&gt;"",
    IF(INT('Data Sheet'!$A$19)=INT('Data Sheet'!$B$15),
        --(INT('Data Sheet'!$A$15) &amp; "." &amp; BR225),
        IF(AND((--(INT('Data Sheet'!$A$15) &amp; "." &amp; BR225)&gt;=--('Data Sheet'!$A$15)), (--(INT('Data Sheet'!$A$15) &amp; "." &amp; BR225)&lt;=--('Data Sheet'!$B$15))),
            --(INT('Data Sheet'!$A$15) &amp; "." &amp; BR225),
            --(INT('Data Sheet'!$B$15) &amp; "." &amp; BR225)
        )
    ),
    IF(BQ225&lt;&gt;"",
        IF(INT('Data Sheet'!$A$15)=INT('Data Sheet'!$B$15),
            --(INT('Data Sheet'!$A$15) &amp; "." &amp; LEFT(BQ225,3)),
            IF(AND((--(INT('Data Sheet'!$A$15) &amp; "." &amp; LEFT(BQ225,3))&gt;=--('Data Sheet'!$A$15)), (--(INT('Data Sheet'!$A$15) &amp; "." &amp; LEFT(BQ225,3))&lt;=--('Data Sheet'!$B$15))),
                --(INT('Data Sheet'!$A$15) &amp; "." &amp; LEFT(BQ225,3)),
                --(INT('Data Sheet'!$B$15) &amp; "." &amp; LEFT(BQ225,3))
            )
        ),
        "OK"
    )
)</f>
        <v>OK</v>
      </c>
      <c r="Q225" s="23" t="str">
        <f>IF(BS225&lt;&gt;"",
    IF(INT('Data Sheet'!$A$19)=INT('Data Sheet'!$B$15),
        --(INT('Data Sheet'!$A$15) &amp; "." &amp; BS225),
        IF(AND((--(INT('Data Sheet'!$A$15) &amp; "." &amp; BS225)&gt;=--('Data Sheet'!$A$15)), (--(INT('Data Sheet'!$A$15) &amp; "." &amp; BS225)&lt;=--('Data Sheet'!$B$15))),
            --(INT('Data Sheet'!$A$15) &amp; "." &amp; BS225),
            --(INT('Data Sheet'!$B$15) &amp; "." &amp; BS225)
        )
    ),
    IF(BQ225&lt;&gt;"",
        IF(INT('Data Sheet'!$A$15)=INT('Data Sheet'!$B$15),
            --(INT('Data Sheet'!$A$15) &amp; "." &amp; RIGHT(BQ225,3)),
            IF(AND((--(INT('Data Sheet'!$A$15) &amp; "." &amp; RIGHT(BQ225,3))&gt;=--('Data Sheet'!$A$15)), (--(INT('Data Sheet'!$A$15) &amp; "." &amp; RIGHT(BQ225,3))&lt;=--('Data Sheet'!$B$15))),
                --(INT('Data Sheet'!$A$15) &amp; "." &amp; RIGHT(BQ225,3)),
                --(INT('Data Sheet'!$B$15) &amp; "." &amp; RIGHT(BQ225,3))
            )
        ),
        "OK"
    )
)</f>
        <v>OK</v>
      </c>
      <c r="R225" s="20"/>
      <c r="S225" s="20"/>
      <c r="T225" s="20"/>
      <c r="U225" s="20"/>
      <c r="V225" s="20"/>
      <c r="W225" s="20"/>
      <c r="X225" s="20"/>
      <c r="Y225" s="20"/>
      <c r="Z225" s="20"/>
      <c r="AA225" s="55"/>
      <c r="AB225" s="55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1"/>
      <c r="AR225" s="21"/>
      <c r="AS225" s="21"/>
      <c r="AT225" s="21"/>
      <c r="AU225" s="21"/>
      <c r="AV225" s="21"/>
      <c r="AW225" s="22"/>
      <c r="AX225" s="99"/>
      <c r="AY225" s="20"/>
      <c r="AZ225" s="20"/>
      <c r="BA225" s="22"/>
      <c r="BC225" s="80"/>
      <c r="BD225" s="80"/>
      <c r="BE225" s="80"/>
      <c r="BF225" s="80"/>
      <c r="BG225" s="2" t="str">
        <f t="shared" si="18"/>
        <v/>
      </c>
      <c r="BH225" s="78">
        <f t="shared" si="17"/>
        <v>0</v>
      </c>
    </row>
    <row r="226" spans="2:60" x14ac:dyDescent="0.2">
      <c r="B226" s="14">
        <f t="shared" si="19"/>
        <v>218</v>
      </c>
      <c r="C226" s="15" t="str">
        <f>CONCATENATE('Data Sheet'!$B$8,'Data Sheet'!$G$2)</f>
        <v>" HWDP</v>
      </c>
      <c r="D226" s="95" t="str">
        <f t="shared" si="20"/>
        <v/>
      </c>
      <c r="E226" s="15" t="str">
        <f>IF('Sum HWDP'!$D$10="TH-Hill DS-1 Vol 3 CAT 2: Clean and Visual Ends only","N/A","OK")</f>
        <v>OK</v>
      </c>
      <c r="F226" s="15" t="str">
        <f>IF('Sum HWDP'!$D$10="TH-Hill DS-1 Vol 3 CAT 2: Clean and Visual Ends only","N/A","OK")</f>
        <v>OK</v>
      </c>
      <c r="G226" s="17"/>
      <c r="H226" s="17"/>
      <c r="I226" s="17" t="s">
        <v>51</v>
      </c>
      <c r="J226" s="17" t="str">
        <f t="shared" si="21"/>
        <v>OK</v>
      </c>
      <c r="K226" s="17" t="str">
        <f t="shared" si="21"/>
        <v>OK</v>
      </c>
      <c r="L226" s="17" t="str">
        <f>IF('Data Sheet'!$B$9="NC-50","N/A","OK")</f>
        <v>OK</v>
      </c>
      <c r="M226" s="17" t="str">
        <f>IF('Data Sheet'!$B$9="NC-50","N/A","OK")</f>
        <v>OK</v>
      </c>
      <c r="N226" s="23" t="str">
        <f>IF(BO226&lt;&gt;"",
    IF(INT('Data Sheet'!$A$19)=INT('Data Sheet'!$B$19),
        --(INT('Data Sheet'!$A$19) &amp; "." &amp; BO226),
        IF(AND((--(INT('Data Sheet'!$A$19) &amp; "." &amp; BO226)&gt;=--('Data Sheet'!$A$19)), (--(INT('Data Sheet'!$A$19) &amp; "." &amp; BO226)&lt;=--('Data Sheet'!$B$19))),
            --(INT('Data Sheet'!$A$19) &amp; "." &amp; BO226),
            --(INT('Data Sheet'!$B$19) &amp; "." &amp; BO226)
        )
    ),
    IF(BN226&lt;&gt;"",
        IF(INT('Data Sheet'!$A$19)=INT('Data Sheet'!$B$19),
            --(INT('Data Sheet'!$A$19) &amp; "." &amp; LEFT(BN226,3)),
            IF(AND((--(INT('Data Sheet'!$A$19) &amp; "." &amp; LEFT(BN226,3))&gt;=--('Data Sheet'!$A$19)), (--(INT('Data Sheet'!$A$19) &amp; "." &amp; LEFT(BN226,3))&lt;=--('Data Sheet'!$B$19))),
                --(INT('Data Sheet'!$A$19) &amp; "." &amp; LEFT(BN226,3)),
                --(INT('Data Sheet'!$B$19) &amp; "." &amp; LEFT(BN226,3))
            )
        ),
        "OK"
    )
)</f>
        <v>OK</v>
      </c>
      <c r="O226" s="23" t="str">
        <f>IF(BP226&lt;&gt;"",
    IF(INT('Data Sheet'!$A$19)=INT('Data Sheet'!$B$19),
        --(INT('Data Sheet'!$A$19) &amp; "." &amp; BP226),
        IF(AND((--(INT('Data Sheet'!$A$19) &amp; "." &amp; BP226)&gt;=--('Data Sheet'!$A$19)), (--(INT('Data Sheet'!$A$19) &amp; "." &amp; BP226)&lt;=--('Data Sheet'!$B$19))),
            --(INT('Data Sheet'!$A$19) &amp; "." &amp; BP226),
            --(INT('Data Sheet'!$B$19) &amp; "." &amp; BP226)
        )
    ),
    IF(BN226&lt;&gt;"",
        IF(INT('Data Sheet'!$A$19)=INT('Data Sheet'!$B$19),
            --(INT('Data Sheet'!$A$19) &amp; "." &amp; RIGHT(BN226,3)),
            IF(AND((--(INT('Data Sheet'!$A$19) &amp; "." &amp; RIGHT(BN226,3))&gt;=--('Data Sheet'!$A$19)), (--(INT('Data Sheet'!$A$19) &amp; "." &amp; RIGHT(BN226,3))&lt;=--('Data Sheet'!$B$19))),
                --(INT('Data Sheet'!$A$19) &amp; "." &amp; RIGHT(BN226,3)),
                --(INT('Data Sheet'!$B$19) &amp; "." &amp; RIGHT(BN226,3))
            )
        ),
        "OK"
    )
)</f>
        <v>OK</v>
      </c>
      <c r="P226" s="23" t="str">
        <f>IF(BR226&lt;&gt;"",
    IF(INT('Data Sheet'!$A$19)=INT('Data Sheet'!$B$15),
        --(INT('Data Sheet'!$A$15) &amp; "." &amp; BR226),
        IF(AND((--(INT('Data Sheet'!$A$15) &amp; "." &amp; BR226)&gt;=--('Data Sheet'!$A$15)), (--(INT('Data Sheet'!$A$15) &amp; "." &amp; BR226)&lt;=--('Data Sheet'!$B$15))),
            --(INT('Data Sheet'!$A$15) &amp; "." &amp; BR226),
            --(INT('Data Sheet'!$B$15) &amp; "." &amp; BR226)
        )
    ),
    IF(BQ226&lt;&gt;"",
        IF(INT('Data Sheet'!$A$15)=INT('Data Sheet'!$B$15),
            --(INT('Data Sheet'!$A$15) &amp; "." &amp; LEFT(BQ226,3)),
            IF(AND((--(INT('Data Sheet'!$A$15) &amp; "." &amp; LEFT(BQ226,3))&gt;=--('Data Sheet'!$A$15)), (--(INT('Data Sheet'!$A$15) &amp; "." &amp; LEFT(BQ226,3))&lt;=--('Data Sheet'!$B$15))),
                --(INT('Data Sheet'!$A$15) &amp; "." &amp; LEFT(BQ226,3)),
                --(INT('Data Sheet'!$B$15) &amp; "." &amp; LEFT(BQ226,3))
            )
        ),
        "OK"
    )
)</f>
        <v>OK</v>
      </c>
      <c r="Q226" s="23" t="str">
        <f>IF(BS226&lt;&gt;"",
    IF(INT('Data Sheet'!$A$19)=INT('Data Sheet'!$B$15),
        --(INT('Data Sheet'!$A$15) &amp; "." &amp; BS226),
        IF(AND((--(INT('Data Sheet'!$A$15) &amp; "." &amp; BS226)&gt;=--('Data Sheet'!$A$15)), (--(INT('Data Sheet'!$A$15) &amp; "." &amp; BS226)&lt;=--('Data Sheet'!$B$15))),
            --(INT('Data Sheet'!$A$15) &amp; "." &amp; BS226),
            --(INT('Data Sheet'!$B$15) &amp; "." &amp; BS226)
        )
    ),
    IF(BQ226&lt;&gt;"",
        IF(INT('Data Sheet'!$A$15)=INT('Data Sheet'!$B$15),
            --(INT('Data Sheet'!$A$15) &amp; "." &amp; RIGHT(BQ226,3)),
            IF(AND((--(INT('Data Sheet'!$A$15) &amp; "." &amp; RIGHT(BQ226,3))&gt;=--('Data Sheet'!$A$15)), (--(INT('Data Sheet'!$A$15) &amp; "." &amp; RIGHT(BQ226,3))&lt;=--('Data Sheet'!$B$15))),
                --(INT('Data Sheet'!$A$15) &amp; "." &amp; RIGHT(BQ226,3)),
                --(INT('Data Sheet'!$B$15) &amp; "." &amp; RIGHT(BQ226,3))
            )
        ),
        "OK"
    )
)</f>
        <v>OK</v>
      </c>
      <c r="R226" s="20"/>
      <c r="S226" s="20"/>
      <c r="T226" s="20"/>
      <c r="U226" s="20"/>
      <c r="V226" s="20"/>
      <c r="W226" s="20"/>
      <c r="X226" s="20"/>
      <c r="Y226" s="20"/>
      <c r="Z226" s="20"/>
      <c r="AA226" s="55"/>
      <c r="AB226" s="55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1"/>
      <c r="AR226" s="21"/>
      <c r="AS226" s="21"/>
      <c r="AT226" s="21"/>
      <c r="AU226" s="21"/>
      <c r="AV226" s="21"/>
      <c r="AW226" s="22"/>
      <c r="AX226" s="99"/>
      <c r="AY226" s="20"/>
      <c r="AZ226" s="20"/>
      <c r="BA226" s="22"/>
      <c r="BC226" s="80"/>
      <c r="BD226" s="80"/>
      <c r="BE226" s="80"/>
      <c r="BF226" s="80"/>
      <c r="BG226" s="2" t="str">
        <f t="shared" si="18"/>
        <v/>
      </c>
      <c r="BH226" s="78">
        <f t="shared" si="17"/>
        <v>0</v>
      </c>
    </row>
    <row r="227" spans="2:60" x14ac:dyDescent="0.2">
      <c r="B227" s="14">
        <f t="shared" si="19"/>
        <v>219</v>
      </c>
      <c r="C227" s="15" t="str">
        <f>CONCATENATE('Data Sheet'!$B$8,'Data Sheet'!$G$2)</f>
        <v>" HWDP</v>
      </c>
      <c r="D227" s="95" t="str">
        <f t="shared" si="20"/>
        <v/>
      </c>
      <c r="E227" s="15" t="str">
        <f>IF('Sum HWDP'!$D$10="TH-Hill DS-1 Vol 3 CAT 2: Clean and Visual Ends only","N/A","OK")</f>
        <v>OK</v>
      </c>
      <c r="F227" s="15" t="str">
        <f>IF('Sum HWDP'!$D$10="TH-Hill DS-1 Vol 3 CAT 2: Clean and Visual Ends only","N/A","OK")</f>
        <v>OK</v>
      </c>
      <c r="G227" s="17"/>
      <c r="H227" s="17"/>
      <c r="I227" s="17" t="s">
        <v>51</v>
      </c>
      <c r="J227" s="17" t="str">
        <f t="shared" si="21"/>
        <v>OK</v>
      </c>
      <c r="K227" s="17" t="str">
        <f t="shared" si="21"/>
        <v>OK</v>
      </c>
      <c r="L227" s="17" t="str">
        <f>IF('Data Sheet'!$B$9="NC-50","N/A","OK")</f>
        <v>OK</v>
      </c>
      <c r="M227" s="17" t="str">
        <f>IF('Data Sheet'!$B$9="NC-50","N/A","OK")</f>
        <v>OK</v>
      </c>
      <c r="N227" s="23" t="str">
        <f>IF(BO227&lt;&gt;"",
    IF(INT('Data Sheet'!$A$19)=INT('Data Sheet'!$B$19),
        --(INT('Data Sheet'!$A$19) &amp; "." &amp; BO227),
        IF(AND((--(INT('Data Sheet'!$A$19) &amp; "." &amp; BO227)&gt;=--('Data Sheet'!$A$19)), (--(INT('Data Sheet'!$A$19) &amp; "." &amp; BO227)&lt;=--('Data Sheet'!$B$19))),
            --(INT('Data Sheet'!$A$19) &amp; "." &amp; BO227),
            --(INT('Data Sheet'!$B$19) &amp; "." &amp; BO227)
        )
    ),
    IF(BN227&lt;&gt;"",
        IF(INT('Data Sheet'!$A$19)=INT('Data Sheet'!$B$19),
            --(INT('Data Sheet'!$A$19) &amp; "." &amp; LEFT(BN227,3)),
            IF(AND((--(INT('Data Sheet'!$A$19) &amp; "." &amp; LEFT(BN227,3))&gt;=--('Data Sheet'!$A$19)), (--(INT('Data Sheet'!$A$19) &amp; "." &amp; LEFT(BN227,3))&lt;=--('Data Sheet'!$B$19))),
                --(INT('Data Sheet'!$A$19) &amp; "." &amp; LEFT(BN227,3)),
                --(INT('Data Sheet'!$B$19) &amp; "." &amp; LEFT(BN227,3))
            )
        ),
        "OK"
    )
)</f>
        <v>OK</v>
      </c>
      <c r="O227" s="23" t="str">
        <f>IF(BP227&lt;&gt;"",
    IF(INT('Data Sheet'!$A$19)=INT('Data Sheet'!$B$19),
        --(INT('Data Sheet'!$A$19) &amp; "." &amp; BP227),
        IF(AND((--(INT('Data Sheet'!$A$19) &amp; "." &amp; BP227)&gt;=--('Data Sheet'!$A$19)), (--(INT('Data Sheet'!$A$19) &amp; "." &amp; BP227)&lt;=--('Data Sheet'!$B$19))),
            --(INT('Data Sheet'!$A$19) &amp; "." &amp; BP227),
            --(INT('Data Sheet'!$B$19) &amp; "." &amp; BP227)
        )
    ),
    IF(BN227&lt;&gt;"",
        IF(INT('Data Sheet'!$A$19)=INT('Data Sheet'!$B$19),
            --(INT('Data Sheet'!$A$19) &amp; "." &amp; RIGHT(BN227,3)),
            IF(AND((--(INT('Data Sheet'!$A$19) &amp; "." &amp; RIGHT(BN227,3))&gt;=--('Data Sheet'!$A$19)), (--(INT('Data Sheet'!$A$19) &amp; "." &amp; RIGHT(BN227,3))&lt;=--('Data Sheet'!$B$19))),
                --(INT('Data Sheet'!$A$19) &amp; "." &amp; RIGHT(BN227,3)),
                --(INT('Data Sheet'!$B$19) &amp; "." &amp; RIGHT(BN227,3))
            )
        ),
        "OK"
    )
)</f>
        <v>OK</v>
      </c>
      <c r="P227" s="23" t="str">
        <f>IF(BR227&lt;&gt;"",
    IF(INT('Data Sheet'!$A$19)=INT('Data Sheet'!$B$15),
        --(INT('Data Sheet'!$A$15) &amp; "." &amp; BR227),
        IF(AND((--(INT('Data Sheet'!$A$15) &amp; "." &amp; BR227)&gt;=--('Data Sheet'!$A$15)), (--(INT('Data Sheet'!$A$15) &amp; "." &amp; BR227)&lt;=--('Data Sheet'!$B$15))),
            --(INT('Data Sheet'!$A$15) &amp; "." &amp; BR227),
            --(INT('Data Sheet'!$B$15) &amp; "." &amp; BR227)
        )
    ),
    IF(BQ227&lt;&gt;"",
        IF(INT('Data Sheet'!$A$15)=INT('Data Sheet'!$B$15),
            --(INT('Data Sheet'!$A$15) &amp; "." &amp; LEFT(BQ227,3)),
            IF(AND((--(INT('Data Sheet'!$A$15) &amp; "." &amp; LEFT(BQ227,3))&gt;=--('Data Sheet'!$A$15)), (--(INT('Data Sheet'!$A$15) &amp; "." &amp; LEFT(BQ227,3))&lt;=--('Data Sheet'!$B$15))),
                --(INT('Data Sheet'!$A$15) &amp; "." &amp; LEFT(BQ227,3)),
                --(INT('Data Sheet'!$B$15) &amp; "." &amp; LEFT(BQ227,3))
            )
        ),
        "OK"
    )
)</f>
        <v>OK</v>
      </c>
      <c r="Q227" s="23" t="str">
        <f>IF(BS227&lt;&gt;"",
    IF(INT('Data Sheet'!$A$19)=INT('Data Sheet'!$B$15),
        --(INT('Data Sheet'!$A$15) &amp; "." &amp; BS227),
        IF(AND((--(INT('Data Sheet'!$A$15) &amp; "." &amp; BS227)&gt;=--('Data Sheet'!$A$15)), (--(INT('Data Sheet'!$A$15) &amp; "." &amp; BS227)&lt;=--('Data Sheet'!$B$15))),
            --(INT('Data Sheet'!$A$15) &amp; "." &amp; BS227),
            --(INT('Data Sheet'!$B$15) &amp; "." &amp; BS227)
        )
    ),
    IF(BQ227&lt;&gt;"",
        IF(INT('Data Sheet'!$A$15)=INT('Data Sheet'!$B$15),
            --(INT('Data Sheet'!$A$15) &amp; "." &amp; RIGHT(BQ227,3)),
            IF(AND((--(INT('Data Sheet'!$A$15) &amp; "." &amp; RIGHT(BQ227,3))&gt;=--('Data Sheet'!$A$15)), (--(INT('Data Sheet'!$A$15) &amp; "." &amp; RIGHT(BQ227,3))&lt;=--('Data Sheet'!$B$15))),
                --(INT('Data Sheet'!$A$15) &amp; "." &amp; RIGHT(BQ227,3)),
                --(INT('Data Sheet'!$B$15) &amp; "." &amp; RIGHT(BQ227,3))
            )
        ),
        "OK"
    )
)</f>
        <v>OK</v>
      </c>
      <c r="R227" s="20"/>
      <c r="S227" s="20"/>
      <c r="T227" s="20"/>
      <c r="U227" s="20"/>
      <c r="V227" s="20"/>
      <c r="W227" s="20"/>
      <c r="X227" s="20"/>
      <c r="Y227" s="20"/>
      <c r="Z227" s="20"/>
      <c r="AA227" s="55"/>
      <c r="AB227" s="55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1"/>
      <c r="AR227" s="21"/>
      <c r="AS227" s="21"/>
      <c r="AT227" s="21"/>
      <c r="AU227" s="21"/>
      <c r="AV227" s="21"/>
      <c r="AW227" s="22"/>
      <c r="AX227" s="99"/>
      <c r="AY227" s="20"/>
      <c r="AZ227" s="20"/>
      <c r="BA227" s="22"/>
      <c r="BC227" s="80"/>
      <c r="BD227" s="80"/>
      <c r="BE227" s="80"/>
      <c r="BF227" s="80"/>
      <c r="BG227" s="2" t="str">
        <f t="shared" si="18"/>
        <v/>
      </c>
      <c r="BH227" s="78">
        <f t="shared" si="17"/>
        <v>0</v>
      </c>
    </row>
    <row r="228" spans="2:60" x14ac:dyDescent="0.2">
      <c r="B228" s="14">
        <f t="shared" si="19"/>
        <v>220</v>
      </c>
      <c r="C228" s="15" t="str">
        <f>CONCATENATE('Data Sheet'!$B$8,'Data Sheet'!$G$2)</f>
        <v>" HWDP</v>
      </c>
      <c r="D228" s="95" t="str">
        <f t="shared" si="20"/>
        <v/>
      </c>
      <c r="E228" s="15" t="str">
        <f>IF('Sum HWDP'!$D$10="TH-Hill DS-1 Vol 3 CAT 2: Clean and Visual Ends only","N/A","OK")</f>
        <v>OK</v>
      </c>
      <c r="F228" s="15" t="str">
        <f>IF('Sum HWDP'!$D$10="TH-Hill DS-1 Vol 3 CAT 2: Clean and Visual Ends only","N/A","OK")</f>
        <v>OK</v>
      </c>
      <c r="G228" s="17"/>
      <c r="H228" s="17"/>
      <c r="I228" s="17" t="s">
        <v>51</v>
      </c>
      <c r="J228" s="17" t="str">
        <f t="shared" si="21"/>
        <v>OK</v>
      </c>
      <c r="K228" s="17" t="str">
        <f t="shared" si="21"/>
        <v>OK</v>
      </c>
      <c r="L228" s="17" t="str">
        <f>IF('Data Sheet'!$B$9="NC-50","N/A","OK")</f>
        <v>OK</v>
      </c>
      <c r="M228" s="17" t="str">
        <f>IF('Data Sheet'!$B$9="NC-50","N/A","OK")</f>
        <v>OK</v>
      </c>
      <c r="N228" s="23" t="str">
        <f>IF(BO228&lt;&gt;"",
    IF(INT('Data Sheet'!$A$19)=INT('Data Sheet'!$B$19),
        --(INT('Data Sheet'!$A$19) &amp; "." &amp; BO228),
        IF(AND((--(INT('Data Sheet'!$A$19) &amp; "." &amp; BO228)&gt;=--('Data Sheet'!$A$19)), (--(INT('Data Sheet'!$A$19) &amp; "." &amp; BO228)&lt;=--('Data Sheet'!$B$19))),
            --(INT('Data Sheet'!$A$19) &amp; "." &amp; BO228),
            --(INT('Data Sheet'!$B$19) &amp; "." &amp; BO228)
        )
    ),
    IF(BN228&lt;&gt;"",
        IF(INT('Data Sheet'!$A$19)=INT('Data Sheet'!$B$19),
            --(INT('Data Sheet'!$A$19) &amp; "." &amp; LEFT(BN228,3)),
            IF(AND((--(INT('Data Sheet'!$A$19) &amp; "." &amp; LEFT(BN228,3))&gt;=--('Data Sheet'!$A$19)), (--(INT('Data Sheet'!$A$19) &amp; "." &amp; LEFT(BN228,3))&lt;=--('Data Sheet'!$B$19))),
                --(INT('Data Sheet'!$A$19) &amp; "." &amp; LEFT(BN228,3)),
                --(INT('Data Sheet'!$B$19) &amp; "." &amp; LEFT(BN228,3))
            )
        ),
        "OK"
    )
)</f>
        <v>OK</v>
      </c>
      <c r="O228" s="23" t="str">
        <f>IF(BP228&lt;&gt;"",
    IF(INT('Data Sheet'!$A$19)=INT('Data Sheet'!$B$19),
        --(INT('Data Sheet'!$A$19) &amp; "." &amp; BP228),
        IF(AND((--(INT('Data Sheet'!$A$19) &amp; "." &amp; BP228)&gt;=--('Data Sheet'!$A$19)), (--(INT('Data Sheet'!$A$19) &amp; "." &amp; BP228)&lt;=--('Data Sheet'!$B$19))),
            --(INT('Data Sheet'!$A$19) &amp; "." &amp; BP228),
            --(INT('Data Sheet'!$B$19) &amp; "." &amp; BP228)
        )
    ),
    IF(BN228&lt;&gt;"",
        IF(INT('Data Sheet'!$A$19)=INT('Data Sheet'!$B$19),
            --(INT('Data Sheet'!$A$19) &amp; "." &amp; RIGHT(BN228,3)),
            IF(AND((--(INT('Data Sheet'!$A$19) &amp; "." &amp; RIGHT(BN228,3))&gt;=--('Data Sheet'!$A$19)), (--(INT('Data Sheet'!$A$19) &amp; "." &amp; RIGHT(BN228,3))&lt;=--('Data Sheet'!$B$19))),
                --(INT('Data Sheet'!$A$19) &amp; "." &amp; RIGHT(BN228,3)),
                --(INT('Data Sheet'!$B$19) &amp; "." &amp; RIGHT(BN228,3))
            )
        ),
        "OK"
    )
)</f>
        <v>OK</v>
      </c>
      <c r="P228" s="23" t="str">
        <f>IF(BR228&lt;&gt;"",
    IF(INT('Data Sheet'!$A$19)=INT('Data Sheet'!$B$15),
        --(INT('Data Sheet'!$A$15) &amp; "." &amp; BR228),
        IF(AND((--(INT('Data Sheet'!$A$15) &amp; "." &amp; BR228)&gt;=--('Data Sheet'!$A$15)), (--(INT('Data Sheet'!$A$15) &amp; "." &amp; BR228)&lt;=--('Data Sheet'!$B$15))),
            --(INT('Data Sheet'!$A$15) &amp; "." &amp; BR228),
            --(INT('Data Sheet'!$B$15) &amp; "." &amp; BR228)
        )
    ),
    IF(BQ228&lt;&gt;"",
        IF(INT('Data Sheet'!$A$15)=INT('Data Sheet'!$B$15),
            --(INT('Data Sheet'!$A$15) &amp; "." &amp; LEFT(BQ228,3)),
            IF(AND((--(INT('Data Sheet'!$A$15) &amp; "." &amp; LEFT(BQ228,3))&gt;=--('Data Sheet'!$A$15)), (--(INT('Data Sheet'!$A$15) &amp; "." &amp; LEFT(BQ228,3))&lt;=--('Data Sheet'!$B$15))),
                --(INT('Data Sheet'!$A$15) &amp; "." &amp; LEFT(BQ228,3)),
                --(INT('Data Sheet'!$B$15) &amp; "." &amp; LEFT(BQ228,3))
            )
        ),
        "OK"
    )
)</f>
        <v>OK</v>
      </c>
      <c r="Q228" s="23" t="str">
        <f>IF(BS228&lt;&gt;"",
    IF(INT('Data Sheet'!$A$19)=INT('Data Sheet'!$B$15),
        --(INT('Data Sheet'!$A$15) &amp; "." &amp; BS228),
        IF(AND((--(INT('Data Sheet'!$A$15) &amp; "." &amp; BS228)&gt;=--('Data Sheet'!$A$15)), (--(INT('Data Sheet'!$A$15) &amp; "." &amp; BS228)&lt;=--('Data Sheet'!$B$15))),
            --(INT('Data Sheet'!$A$15) &amp; "." &amp; BS228),
            --(INT('Data Sheet'!$B$15) &amp; "." &amp; BS228)
        )
    ),
    IF(BQ228&lt;&gt;"",
        IF(INT('Data Sheet'!$A$15)=INT('Data Sheet'!$B$15),
            --(INT('Data Sheet'!$A$15) &amp; "." &amp; RIGHT(BQ228,3)),
            IF(AND((--(INT('Data Sheet'!$A$15) &amp; "." &amp; RIGHT(BQ228,3))&gt;=--('Data Sheet'!$A$15)), (--(INT('Data Sheet'!$A$15) &amp; "." &amp; RIGHT(BQ228,3))&lt;=--('Data Sheet'!$B$15))),
                --(INT('Data Sheet'!$A$15) &amp; "." &amp; RIGHT(BQ228,3)),
                --(INT('Data Sheet'!$B$15) &amp; "." &amp; RIGHT(BQ228,3))
            )
        ),
        "OK"
    )
)</f>
        <v>OK</v>
      </c>
      <c r="R228" s="20"/>
      <c r="S228" s="20"/>
      <c r="T228" s="20"/>
      <c r="U228" s="20"/>
      <c r="V228" s="20"/>
      <c r="W228" s="20"/>
      <c r="X228" s="20"/>
      <c r="Y228" s="20"/>
      <c r="Z228" s="20"/>
      <c r="AA228" s="55"/>
      <c r="AB228" s="55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1"/>
      <c r="AR228" s="21"/>
      <c r="AS228" s="21"/>
      <c r="AT228" s="21"/>
      <c r="AU228" s="21"/>
      <c r="AV228" s="21"/>
      <c r="AW228" s="22"/>
      <c r="AX228" s="99"/>
      <c r="AY228" s="20"/>
      <c r="AZ228" s="20"/>
      <c r="BA228" s="22"/>
      <c r="BC228" s="80"/>
      <c r="BD228" s="80"/>
      <c r="BE228" s="80"/>
      <c r="BF228" s="80"/>
      <c r="BG228" s="2" t="str">
        <f t="shared" si="18"/>
        <v/>
      </c>
      <c r="BH228" s="78">
        <f t="shared" si="17"/>
        <v>0</v>
      </c>
    </row>
    <row r="229" spans="2:60" x14ac:dyDescent="0.2">
      <c r="B229" s="14">
        <f t="shared" si="19"/>
        <v>221</v>
      </c>
      <c r="C229" s="15" t="str">
        <f>CONCATENATE('Data Sheet'!$B$8,'Data Sheet'!$G$2)</f>
        <v>" HWDP</v>
      </c>
      <c r="D229" s="95" t="str">
        <f t="shared" si="20"/>
        <v/>
      </c>
      <c r="E229" s="15" t="str">
        <f>IF('Sum HWDP'!$D$10="TH-Hill DS-1 Vol 3 CAT 2: Clean and Visual Ends only","N/A","OK")</f>
        <v>OK</v>
      </c>
      <c r="F229" s="15" t="str">
        <f>IF('Sum HWDP'!$D$10="TH-Hill DS-1 Vol 3 CAT 2: Clean and Visual Ends only","N/A","OK")</f>
        <v>OK</v>
      </c>
      <c r="G229" s="17"/>
      <c r="H229" s="17"/>
      <c r="I229" s="17" t="s">
        <v>51</v>
      </c>
      <c r="J229" s="17" t="str">
        <f t="shared" si="21"/>
        <v>OK</v>
      </c>
      <c r="K229" s="17" t="str">
        <f t="shared" si="21"/>
        <v>OK</v>
      </c>
      <c r="L229" s="17" t="str">
        <f>IF('Data Sheet'!$B$9="NC-50","N/A","OK")</f>
        <v>OK</v>
      </c>
      <c r="M229" s="17" t="str">
        <f>IF('Data Sheet'!$B$9="NC-50","N/A","OK")</f>
        <v>OK</v>
      </c>
      <c r="N229" s="23" t="str">
        <f>IF(BO229&lt;&gt;"",
    IF(INT('Data Sheet'!$A$19)=INT('Data Sheet'!$B$19),
        --(INT('Data Sheet'!$A$19) &amp; "." &amp; BO229),
        IF(AND((--(INT('Data Sheet'!$A$19) &amp; "." &amp; BO229)&gt;=--('Data Sheet'!$A$19)), (--(INT('Data Sheet'!$A$19) &amp; "." &amp; BO229)&lt;=--('Data Sheet'!$B$19))),
            --(INT('Data Sheet'!$A$19) &amp; "." &amp; BO229),
            --(INT('Data Sheet'!$B$19) &amp; "." &amp; BO229)
        )
    ),
    IF(BN229&lt;&gt;"",
        IF(INT('Data Sheet'!$A$19)=INT('Data Sheet'!$B$19),
            --(INT('Data Sheet'!$A$19) &amp; "." &amp; LEFT(BN229,3)),
            IF(AND((--(INT('Data Sheet'!$A$19) &amp; "." &amp; LEFT(BN229,3))&gt;=--('Data Sheet'!$A$19)), (--(INT('Data Sheet'!$A$19) &amp; "." &amp; LEFT(BN229,3))&lt;=--('Data Sheet'!$B$19))),
                --(INT('Data Sheet'!$A$19) &amp; "." &amp; LEFT(BN229,3)),
                --(INT('Data Sheet'!$B$19) &amp; "." &amp; LEFT(BN229,3))
            )
        ),
        "OK"
    )
)</f>
        <v>OK</v>
      </c>
      <c r="O229" s="23" t="str">
        <f>IF(BP229&lt;&gt;"",
    IF(INT('Data Sheet'!$A$19)=INT('Data Sheet'!$B$19),
        --(INT('Data Sheet'!$A$19) &amp; "." &amp; BP229),
        IF(AND((--(INT('Data Sheet'!$A$19) &amp; "." &amp; BP229)&gt;=--('Data Sheet'!$A$19)), (--(INT('Data Sheet'!$A$19) &amp; "." &amp; BP229)&lt;=--('Data Sheet'!$B$19))),
            --(INT('Data Sheet'!$A$19) &amp; "." &amp; BP229),
            --(INT('Data Sheet'!$B$19) &amp; "." &amp; BP229)
        )
    ),
    IF(BN229&lt;&gt;"",
        IF(INT('Data Sheet'!$A$19)=INT('Data Sheet'!$B$19),
            --(INT('Data Sheet'!$A$19) &amp; "." &amp; RIGHT(BN229,3)),
            IF(AND((--(INT('Data Sheet'!$A$19) &amp; "." &amp; RIGHT(BN229,3))&gt;=--('Data Sheet'!$A$19)), (--(INT('Data Sheet'!$A$19) &amp; "." &amp; RIGHT(BN229,3))&lt;=--('Data Sheet'!$B$19))),
                --(INT('Data Sheet'!$A$19) &amp; "." &amp; RIGHT(BN229,3)),
                --(INT('Data Sheet'!$B$19) &amp; "." &amp; RIGHT(BN229,3))
            )
        ),
        "OK"
    )
)</f>
        <v>OK</v>
      </c>
      <c r="P229" s="23" t="str">
        <f>IF(BR229&lt;&gt;"",
    IF(INT('Data Sheet'!$A$19)=INT('Data Sheet'!$B$15),
        --(INT('Data Sheet'!$A$15) &amp; "." &amp; BR229),
        IF(AND((--(INT('Data Sheet'!$A$15) &amp; "." &amp; BR229)&gt;=--('Data Sheet'!$A$15)), (--(INT('Data Sheet'!$A$15) &amp; "." &amp; BR229)&lt;=--('Data Sheet'!$B$15))),
            --(INT('Data Sheet'!$A$15) &amp; "." &amp; BR229),
            --(INT('Data Sheet'!$B$15) &amp; "." &amp; BR229)
        )
    ),
    IF(BQ229&lt;&gt;"",
        IF(INT('Data Sheet'!$A$15)=INT('Data Sheet'!$B$15),
            --(INT('Data Sheet'!$A$15) &amp; "." &amp; LEFT(BQ229,3)),
            IF(AND((--(INT('Data Sheet'!$A$15) &amp; "." &amp; LEFT(BQ229,3))&gt;=--('Data Sheet'!$A$15)), (--(INT('Data Sheet'!$A$15) &amp; "." &amp; LEFT(BQ229,3))&lt;=--('Data Sheet'!$B$15))),
                --(INT('Data Sheet'!$A$15) &amp; "." &amp; LEFT(BQ229,3)),
                --(INT('Data Sheet'!$B$15) &amp; "." &amp; LEFT(BQ229,3))
            )
        ),
        "OK"
    )
)</f>
        <v>OK</v>
      </c>
      <c r="Q229" s="23" t="str">
        <f>IF(BS229&lt;&gt;"",
    IF(INT('Data Sheet'!$A$19)=INT('Data Sheet'!$B$15),
        --(INT('Data Sheet'!$A$15) &amp; "." &amp; BS229),
        IF(AND((--(INT('Data Sheet'!$A$15) &amp; "." &amp; BS229)&gt;=--('Data Sheet'!$A$15)), (--(INT('Data Sheet'!$A$15) &amp; "." &amp; BS229)&lt;=--('Data Sheet'!$B$15))),
            --(INT('Data Sheet'!$A$15) &amp; "." &amp; BS229),
            --(INT('Data Sheet'!$B$15) &amp; "." &amp; BS229)
        )
    ),
    IF(BQ229&lt;&gt;"",
        IF(INT('Data Sheet'!$A$15)=INT('Data Sheet'!$B$15),
            --(INT('Data Sheet'!$A$15) &amp; "." &amp; RIGHT(BQ229,3)),
            IF(AND((--(INT('Data Sheet'!$A$15) &amp; "." &amp; RIGHT(BQ229,3))&gt;=--('Data Sheet'!$A$15)), (--(INT('Data Sheet'!$A$15) &amp; "." &amp; RIGHT(BQ229,3))&lt;=--('Data Sheet'!$B$15))),
                --(INT('Data Sheet'!$A$15) &amp; "." &amp; RIGHT(BQ229,3)),
                --(INT('Data Sheet'!$B$15) &amp; "." &amp; RIGHT(BQ229,3))
            )
        ),
        "OK"
    )
)</f>
        <v>OK</v>
      </c>
      <c r="R229" s="20"/>
      <c r="S229" s="20"/>
      <c r="T229" s="20"/>
      <c r="U229" s="20"/>
      <c r="V229" s="20"/>
      <c r="W229" s="20"/>
      <c r="X229" s="20"/>
      <c r="Y229" s="20"/>
      <c r="Z229" s="20"/>
      <c r="AA229" s="55"/>
      <c r="AB229" s="55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1"/>
      <c r="AR229" s="21"/>
      <c r="AS229" s="21"/>
      <c r="AT229" s="21"/>
      <c r="AU229" s="21"/>
      <c r="AV229" s="21"/>
      <c r="AW229" s="22"/>
      <c r="AX229" s="99"/>
      <c r="AY229" s="20"/>
      <c r="AZ229" s="20"/>
      <c r="BA229" s="22"/>
      <c r="BC229" s="80"/>
      <c r="BD229" s="80"/>
      <c r="BE229" s="80"/>
      <c r="BF229" s="80"/>
      <c r="BG229" s="2" t="str">
        <f t="shared" si="18"/>
        <v/>
      </c>
      <c r="BH229" s="78">
        <f t="shared" si="17"/>
        <v>0</v>
      </c>
    </row>
    <row r="230" spans="2:60" x14ac:dyDescent="0.2">
      <c r="B230" s="14">
        <f t="shared" si="19"/>
        <v>222</v>
      </c>
      <c r="C230" s="15" t="str">
        <f>CONCATENATE('Data Sheet'!$B$8,'Data Sheet'!$G$2)</f>
        <v>" HWDP</v>
      </c>
      <c r="D230" s="95" t="str">
        <f t="shared" si="20"/>
        <v/>
      </c>
      <c r="E230" s="15" t="str">
        <f>IF('Sum HWDP'!$D$10="TH-Hill DS-1 Vol 3 CAT 2: Clean and Visual Ends only","N/A","OK")</f>
        <v>OK</v>
      </c>
      <c r="F230" s="15" t="str">
        <f>IF('Sum HWDP'!$D$10="TH-Hill DS-1 Vol 3 CAT 2: Clean and Visual Ends only","N/A","OK")</f>
        <v>OK</v>
      </c>
      <c r="G230" s="17"/>
      <c r="H230" s="17"/>
      <c r="I230" s="17" t="s">
        <v>51</v>
      </c>
      <c r="J230" s="17" t="str">
        <f t="shared" si="21"/>
        <v>OK</v>
      </c>
      <c r="K230" s="17" t="str">
        <f t="shared" si="21"/>
        <v>OK</v>
      </c>
      <c r="L230" s="17" t="str">
        <f>IF('Data Sheet'!$B$9="NC-50","N/A","OK")</f>
        <v>OK</v>
      </c>
      <c r="M230" s="17" t="str">
        <f>IF('Data Sheet'!$B$9="NC-50","N/A","OK")</f>
        <v>OK</v>
      </c>
      <c r="N230" s="23" t="str">
        <f>IF(BO230&lt;&gt;"",
    IF(INT('Data Sheet'!$A$19)=INT('Data Sheet'!$B$19),
        --(INT('Data Sheet'!$A$19) &amp; "." &amp; BO230),
        IF(AND((--(INT('Data Sheet'!$A$19) &amp; "." &amp; BO230)&gt;=--('Data Sheet'!$A$19)), (--(INT('Data Sheet'!$A$19) &amp; "." &amp; BO230)&lt;=--('Data Sheet'!$B$19))),
            --(INT('Data Sheet'!$A$19) &amp; "." &amp; BO230),
            --(INT('Data Sheet'!$B$19) &amp; "." &amp; BO230)
        )
    ),
    IF(BN230&lt;&gt;"",
        IF(INT('Data Sheet'!$A$19)=INT('Data Sheet'!$B$19),
            --(INT('Data Sheet'!$A$19) &amp; "." &amp; LEFT(BN230,3)),
            IF(AND((--(INT('Data Sheet'!$A$19) &amp; "." &amp; LEFT(BN230,3))&gt;=--('Data Sheet'!$A$19)), (--(INT('Data Sheet'!$A$19) &amp; "." &amp; LEFT(BN230,3))&lt;=--('Data Sheet'!$B$19))),
                --(INT('Data Sheet'!$A$19) &amp; "." &amp; LEFT(BN230,3)),
                --(INT('Data Sheet'!$B$19) &amp; "." &amp; LEFT(BN230,3))
            )
        ),
        "OK"
    )
)</f>
        <v>OK</v>
      </c>
      <c r="O230" s="23" t="str">
        <f>IF(BP230&lt;&gt;"",
    IF(INT('Data Sheet'!$A$19)=INT('Data Sheet'!$B$19),
        --(INT('Data Sheet'!$A$19) &amp; "." &amp; BP230),
        IF(AND((--(INT('Data Sheet'!$A$19) &amp; "." &amp; BP230)&gt;=--('Data Sheet'!$A$19)), (--(INT('Data Sheet'!$A$19) &amp; "." &amp; BP230)&lt;=--('Data Sheet'!$B$19))),
            --(INT('Data Sheet'!$A$19) &amp; "." &amp; BP230),
            --(INT('Data Sheet'!$B$19) &amp; "." &amp; BP230)
        )
    ),
    IF(BN230&lt;&gt;"",
        IF(INT('Data Sheet'!$A$19)=INT('Data Sheet'!$B$19),
            --(INT('Data Sheet'!$A$19) &amp; "." &amp; RIGHT(BN230,3)),
            IF(AND((--(INT('Data Sheet'!$A$19) &amp; "." &amp; RIGHT(BN230,3))&gt;=--('Data Sheet'!$A$19)), (--(INT('Data Sheet'!$A$19) &amp; "." &amp; RIGHT(BN230,3))&lt;=--('Data Sheet'!$B$19))),
                --(INT('Data Sheet'!$A$19) &amp; "." &amp; RIGHT(BN230,3)),
                --(INT('Data Sheet'!$B$19) &amp; "." &amp; RIGHT(BN230,3))
            )
        ),
        "OK"
    )
)</f>
        <v>OK</v>
      </c>
      <c r="P230" s="23" t="str">
        <f>IF(BR230&lt;&gt;"",
    IF(INT('Data Sheet'!$A$19)=INT('Data Sheet'!$B$15),
        --(INT('Data Sheet'!$A$15) &amp; "." &amp; BR230),
        IF(AND((--(INT('Data Sheet'!$A$15) &amp; "." &amp; BR230)&gt;=--('Data Sheet'!$A$15)), (--(INT('Data Sheet'!$A$15) &amp; "." &amp; BR230)&lt;=--('Data Sheet'!$B$15))),
            --(INT('Data Sheet'!$A$15) &amp; "." &amp; BR230),
            --(INT('Data Sheet'!$B$15) &amp; "." &amp; BR230)
        )
    ),
    IF(BQ230&lt;&gt;"",
        IF(INT('Data Sheet'!$A$15)=INT('Data Sheet'!$B$15),
            --(INT('Data Sheet'!$A$15) &amp; "." &amp; LEFT(BQ230,3)),
            IF(AND((--(INT('Data Sheet'!$A$15) &amp; "." &amp; LEFT(BQ230,3))&gt;=--('Data Sheet'!$A$15)), (--(INT('Data Sheet'!$A$15) &amp; "." &amp; LEFT(BQ230,3))&lt;=--('Data Sheet'!$B$15))),
                --(INT('Data Sheet'!$A$15) &amp; "." &amp; LEFT(BQ230,3)),
                --(INT('Data Sheet'!$B$15) &amp; "." &amp; LEFT(BQ230,3))
            )
        ),
        "OK"
    )
)</f>
        <v>OK</v>
      </c>
      <c r="Q230" s="23" t="str">
        <f>IF(BS230&lt;&gt;"",
    IF(INT('Data Sheet'!$A$19)=INT('Data Sheet'!$B$15),
        --(INT('Data Sheet'!$A$15) &amp; "." &amp; BS230),
        IF(AND((--(INT('Data Sheet'!$A$15) &amp; "." &amp; BS230)&gt;=--('Data Sheet'!$A$15)), (--(INT('Data Sheet'!$A$15) &amp; "." &amp; BS230)&lt;=--('Data Sheet'!$B$15))),
            --(INT('Data Sheet'!$A$15) &amp; "." &amp; BS230),
            --(INT('Data Sheet'!$B$15) &amp; "." &amp; BS230)
        )
    ),
    IF(BQ230&lt;&gt;"",
        IF(INT('Data Sheet'!$A$15)=INT('Data Sheet'!$B$15),
            --(INT('Data Sheet'!$A$15) &amp; "." &amp; RIGHT(BQ230,3)),
            IF(AND((--(INT('Data Sheet'!$A$15) &amp; "." &amp; RIGHT(BQ230,3))&gt;=--('Data Sheet'!$A$15)), (--(INT('Data Sheet'!$A$15) &amp; "." &amp; RIGHT(BQ230,3))&lt;=--('Data Sheet'!$B$15))),
                --(INT('Data Sheet'!$A$15) &amp; "." &amp; RIGHT(BQ230,3)),
                --(INT('Data Sheet'!$B$15) &amp; "." &amp; RIGHT(BQ230,3))
            )
        ),
        "OK"
    )
)</f>
        <v>OK</v>
      </c>
      <c r="R230" s="20"/>
      <c r="S230" s="20"/>
      <c r="T230" s="20"/>
      <c r="U230" s="20"/>
      <c r="V230" s="20"/>
      <c r="W230" s="20"/>
      <c r="X230" s="20"/>
      <c r="Y230" s="20"/>
      <c r="Z230" s="20"/>
      <c r="AA230" s="55"/>
      <c r="AB230" s="55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1"/>
      <c r="AR230" s="21"/>
      <c r="AS230" s="21"/>
      <c r="AT230" s="21"/>
      <c r="AU230" s="21"/>
      <c r="AV230" s="21"/>
      <c r="AW230" s="22"/>
      <c r="AX230" s="99"/>
      <c r="AY230" s="20"/>
      <c r="AZ230" s="20"/>
      <c r="BA230" s="22"/>
      <c r="BC230" s="80"/>
      <c r="BD230" s="80"/>
      <c r="BE230" s="80"/>
      <c r="BF230" s="80"/>
      <c r="BG230" s="2" t="str">
        <f t="shared" si="18"/>
        <v/>
      </c>
      <c r="BH230" s="78">
        <f t="shared" si="17"/>
        <v>0</v>
      </c>
    </row>
    <row r="231" spans="2:60" x14ac:dyDescent="0.2">
      <c r="B231" s="14">
        <f t="shared" si="19"/>
        <v>223</v>
      </c>
      <c r="C231" s="15" t="str">
        <f>CONCATENATE('Data Sheet'!$B$8,'Data Sheet'!$G$2)</f>
        <v>" HWDP</v>
      </c>
      <c r="D231" s="95" t="str">
        <f t="shared" si="20"/>
        <v/>
      </c>
      <c r="E231" s="15" t="str">
        <f>IF('Sum HWDP'!$D$10="TH-Hill DS-1 Vol 3 CAT 2: Clean and Visual Ends only","N/A","OK")</f>
        <v>OK</v>
      </c>
      <c r="F231" s="15" t="str">
        <f>IF('Sum HWDP'!$D$10="TH-Hill DS-1 Vol 3 CAT 2: Clean and Visual Ends only","N/A","OK")</f>
        <v>OK</v>
      </c>
      <c r="G231" s="17"/>
      <c r="H231" s="17"/>
      <c r="I231" s="17" t="s">
        <v>51</v>
      </c>
      <c r="J231" s="17" t="str">
        <f t="shared" si="21"/>
        <v>OK</v>
      </c>
      <c r="K231" s="17" t="str">
        <f t="shared" si="21"/>
        <v>OK</v>
      </c>
      <c r="L231" s="17" t="str">
        <f>IF('Data Sheet'!$B$9="NC-50","N/A","OK")</f>
        <v>OK</v>
      </c>
      <c r="M231" s="17" t="str">
        <f>IF('Data Sheet'!$B$9="NC-50","N/A","OK")</f>
        <v>OK</v>
      </c>
      <c r="N231" s="23" t="str">
        <f>IF(BO231&lt;&gt;"",
    IF(INT('Data Sheet'!$A$19)=INT('Data Sheet'!$B$19),
        --(INT('Data Sheet'!$A$19) &amp; "." &amp; BO231),
        IF(AND((--(INT('Data Sheet'!$A$19) &amp; "." &amp; BO231)&gt;=--('Data Sheet'!$A$19)), (--(INT('Data Sheet'!$A$19) &amp; "." &amp; BO231)&lt;=--('Data Sheet'!$B$19))),
            --(INT('Data Sheet'!$A$19) &amp; "." &amp; BO231),
            --(INT('Data Sheet'!$B$19) &amp; "." &amp; BO231)
        )
    ),
    IF(BN231&lt;&gt;"",
        IF(INT('Data Sheet'!$A$19)=INT('Data Sheet'!$B$19),
            --(INT('Data Sheet'!$A$19) &amp; "." &amp; LEFT(BN231,3)),
            IF(AND((--(INT('Data Sheet'!$A$19) &amp; "." &amp; LEFT(BN231,3))&gt;=--('Data Sheet'!$A$19)), (--(INT('Data Sheet'!$A$19) &amp; "." &amp; LEFT(BN231,3))&lt;=--('Data Sheet'!$B$19))),
                --(INT('Data Sheet'!$A$19) &amp; "." &amp; LEFT(BN231,3)),
                --(INT('Data Sheet'!$B$19) &amp; "." &amp; LEFT(BN231,3))
            )
        ),
        "OK"
    )
)</f>
        <v>OK</v>
      </c>
      <c r="O231" s="23" t="str">
        <f>IF(BP231&lt;&gt;"",
    IF(INT('Data Sheet'!$A$19)=INT('Data Sheet'!$B$19),
        --(INT('Data Sheet'!$A$19) &amp; "." &amp; BP231),
        IF(AND((--(INT('Data Sheet'!$A$19) &amp; "." &amp; BP231)&gt;=--('Data Sheet'!$A$19)), (--(INT('Data Sheet'!$A$19) &amp; "." &amp; BP231)&lt;=--('Data Sheet'!$B$19))),
            --(INT('Data Sheet'!$A$19) &amp; "." &amp; BP231),
            --(INT('Data Sheet'!$B$19) &amp; "." &amp; BP231)
        )
    ),
    IF(BN231&lt;&gt;"",
        IF(INT('Data Sheet'!$A$19)=INT('Data Sheet'!$B$19),
            --(INT('Data Sheet'!$A$19) &amp; "." &amp; RIGHT(BN231,3)),
            IF(AND((--(INT('Data Sheet'!$A$19) &amp; "." &amp; RIGHT(BN231,3))&gt;=--('Data Sheet'!$A$19)), (--(INT('Data Sheet'!$A$19) &amp; "." &amp; RIGHT(BN231,3))&lt;=--('Data Sheet'!$B$19))),
                --(INT('Data Sheet'!$A$19) &amp; "." &amp; RIGHT(BN231,3)),
                --(INT('Data Sheet'!$B$19) &amp; "." &amp; RIGHT(BN231,3))
            )
        ),
        "OK"
    )
)</f>
        <v>OK</v>
      </c>
      <c r="P231" s="23" t="str">
        <f>IF(BR231&lt;&gt;"",
    IF(INT('Data Sheet'!$A$19)=INT('Data Sheet'!$B$15),
        --(INT('Data Sheet'!$A$15) &amp; "." &amp; BR231),
        IF(AND((--(INT('Data Sheet'!$A$15) &amp; "." &amp; BR231)&gt;=--('Data Sheet'!$A$15)), (--(INT('Data Sheet'!$A$15) &amp; "." &amp; BR231)&lt;=--('Data Sheet'!$B$15))),
            --(INT('Data Sheet'!$A$15) &amp; "." &amp; BR231),
            --(INT('Data Sheet'!$B$15) &amp; "." &amp; BR231)
        )
    ),
    IF(BQ231&lt;&gt;"",
        IF(INT('Data Sheet'!$A$15)=INT('Data Sheet'!$B$15),
            --(INT('Data Sheet'!$A$15) &amp; "." &amp; LEFT(BQ231,3)),
            IF(AND((--(INT('Data Sheet'!$A$15) &amp; "." &amp; LEFT(BQ231,3))&gt;=--('Data Sheet'!$A$15)), (--(INT('Data Sheet'!$A$15) &amp; "." &amp; LEFT(BQ231,3))&lt;=--('Data Sheet'!$B$15))),
                --(INT('Data Sheet'!$A$15) &amp; "." &amp; LEFT(BQ231,3)),
                --(INT('Data Sheet'!$B$15) &amp; "." &amp; LEFT(BQ231,3))
            )
        ),
        "OK"
    )
)</f>
        <v>OK</v>
      </c>
      <c r="Q231" s="23" t="str">
        <f>IF(BS231&lt;&gt;"",
    IF(INT('Data Sheet'!$A$19)=INT('Data Sheet'!$B$15),
        --(INT('Data Sheet'!$A$15) &amp; "." &amp; BS231),
        IF(AND((--(INT('Data Sheet'!$A$15) &amp; "." &amp; BS231)&gt;=--('Data Sheet'!$A$15)), (--(INT('Data Sheet'!$A$15) &amp; "." &amp; BS231)&lt;=--('Data Sheet'!$B$15))),
            --(INT('Data Sheet'!$A$15) &amp; "." &amp; BS231),
            --(INT('Data Sheet'!$B$15) &amp; "." &amp; BS231)
        )
    ),
    IF(BQ231&lt;&gt;"",
        IF(INT('Data Sheet'!$A$15)=INT('Data Sheet'!$B$15),
            --(INT('Data Sheet'!$A$15) &amp; "." &amp; RIGHT(BQ231,3)),
            IF(AND((--(INT('Data Sheet'!$A$15) &amp; "." &amp; RIGHT(BQ231,3))&gt;=--('Data Sheet'!$A$15)), (--(INT('Data Sheet'!$A$15) &amp; "." &amp; RIGHT(BQ231,3))&lt;=--('Data Sheet'!$B$15))),
                --(INT('Data Sheet'!$A$15) &amp; "." &amp; RIGHT(BQ231,3)),
                --(INT('Data Sheet'!$B$15) &amp; "." &amp; RIGHT(BQ231,3))
            )
        ),
        "OK"
    )
)</f>
        <v>OK</v>
      </c>
      <c r="R231" s="20"/>
      <c r="S231" s="20"/>
      <c r="T231" s="20"/>
      <c r="U231" s="20"/>
      <c r="V231" s="20"/>
      <c r="W231" s="20"/>
      <c r="X231" s="20"/>
      <c r="Y231" s="20"/>
      <c r="Z231" s="20"/>
      <c r="AA231" s="55"/>
      <c r="AB231" s="55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1"/>
      <c r="AR231" s="21"/>
      <c r="AS231" s="21"/>
      <c r="AT231" s="21"/>
      <c r="AU231" s="21"/>
      <c r="AV231" s="21"/>
      <c r="AW231" s="22"/>
      <c r="AX231" s="99"/>
      <c r="AY231" s="20"/>
      <c r="AZ231" s="20"/>
      <c r="BA231" s="22"/>
      <c r="BC231" s="80"/>
      <c r="BD231" s="80"/>
      <c r="BE231" s="80"/>
      <c r="BF231" s="80"/>
      <c r="BG231" s="2" t="str">
        <f t="shared" si="18"/>
        <v/>
      </c>
      <c r="BH231" s="78">
        <f t="shared" si="17"/>
        <v>0</v>
      </c>
    </row>
    <row r="232" spans="2:60" x14ac:dyDescent="0.2">
      <c r="B232" s="14">
        <f t="shared" si="19"/>
        <v>224</v>
      </c>
      <c r="C232" s="15" t="str">
        <f>CONCATENATE('Data Sheet'!$B$8,'Data Sheet'!$G$2)</f>
        <v>" HWDP</v>
      </c>
      <c r="D232" s="95" t="str">
        <f t="shared" si="20"/>
        <v/>
      </c>
      <c r="E232" s="15" t="str">
        <f>IF('Sum HWDP'!$D$10="TH-Hill DS-1 Vol 3 CAT 2: Clean and Visual Ends only","N/A","OK")</f>
        <v>OK</v>
      </c>
      <c r="F232" s="15" t="str">
        <f>IF('Sum HWDP'!$D$10="TH-Hill DS-1 Vol 3 CAT 2: Clean and Visual Ends only","N/A","OK")</f>
        <v>OK</v>
      </c>
      <c r="G232" s="17"/>
      <c r="H232" s="17"/>
      <c r="I232" s="17" t="s">
        <v>51</v>
      </c>
      <c r="J232" s="17" t="str">
        <f t="shared" si="21"/>
        <v>OK</v>
      </c>
      <c r="K232" s="17" t="str">
        <f t="shared" si="21"/>
        <v>OK</v>
      </c>
      <c r="L232" s="17" t="str">
        <f>IF('Data Sheet'!$B$9="NC-50","N/A","OK")</f>
        <v>OK</v>
      </c>
      <c r="M232" s="17" t="str">
        <f>IF('Data Sheet'!$B$9="NC-50","N/A","OK")</f>
        <v>OK</v>
      </c>
      <c r="N232" s="23" t="str">
        <f>IF(BO232&lt;&gt;"",
    IF(INT('Data Sheet'!$A$19)=INT('Data Sheet'!$B$19),
        --(INT('Data Sheet'!$A$19) &amp; "." &amp; BO232),
        IF(AND((--(INT('Data Sheet'!$A$19) &amp; "." &amp; BO232)&gt;=--('Data Sheet'!$A$19)), (--(INT('Data Sheet'!$A$19) &amp; "." &amp; BO232)&lt;=--('Data Sheet'!$B$19))),
            --(INT('Data Sheet'!$A$19) &amp; "." &amp; BO232),
            --(INT('Data Sheet'!$B$19) &amp; "." &amp; BO232)
        )
    ),
    IF(BN232&lt;&gt;"",
        IF(INT('Data Sheet'!$A$19)=INT('Data Sheet'!$B$19),
            --(INT('Data Sheet'!$A$19) &amp; "." &amp; LEFT(BN232,3)),
            IF(AND((--(INT('Data Sheet'!$A$19) &amp; "." &amp; LEFT(BN232,3))&gt;=--('Data Sheet'!$A$19)), (--(INT('Data Sheet'!$A$19) &amp; "." &amp; LEFT(BN232,3))&lt;=--('Data Sheet'!$B$19))),
                --(INT('Data Sheet'!$A$19) &amp; "." &amp; LEFT(BN232,3)),
                --(INT('Data Sheet'!$B$19) &amp; "." &amp; LEFT(BN232,3))
            )
        ),
        "OK"
    )
)</f>
        <v>OK</v>
      </c>
      <c r="O232" s="23" t="str">
        <f>IF(BP232&lt;&gt;"",
    IF(INT('Data Sheet'!$A$19)=INT('Data Sheet'!$B$19),
        --(INT('Data Sheet'!$A$19) &amp; "." &amp; BP232),
        IF(AND((--(INT('Data Sheet'!$A$19) &amp; "." &amp; BP232)&gt;=--('Data Sheet'!$A$19)), (--(INT('Data Sheet'!$A$19) &amp; "." &amp; BP232)&lt;=--('Data Sheet'!$B$19))),
            --(INT('Data Sheet'!$A$19) &amp; "." &amp; BP232),
            --(INT('Data Sheet'!$B$19) &amp; "." &amp; BP232)
        )
    ),
    IF(BN232&lt;&gt;"",
        IF(INT('Data Sheet'!$A$19)=INT('Data Sheet'!$B$19),
            --(INT('Data Sheet'!$A$19) &amp; "." &amp; RIGHT(BN232,3)),
            IF(AND((--(INT('Data Sheet'!$A$19) &amp; "." &amp; RIGHT(BN232,3))&gt;=--('Data Sheet'!$A$19)), (--(INT('Data Sheet'!$A$19) &amp; "." &amp; RIGHT(BN232,3))&lt;=--('Data Sheet'!$B$19))),
                --(INT('Data Sheet'!$A$19) &amp; "." &amp; RIGHT(BN232,3)),
                --(INT('Data Sheet'!$B$19) &amp; "." &amp; RIGHT(BN232,3))
            )
        ),
        "OK"
    )
)</f>
        <v>OK</v>
      </c>
      <c r="P232" s="23" t="str">
        <f>IF(BR232&lt;&gt;"",
    IF(INT('Data Sheet'!$A$19)=INT('Data Sheet'!$B$15),
        --(INT('Data Sheet'!$A$15) &amp; "." &amp; BR232),
        IF(AND((--(INT('Data Sheet'!$A$15) &amp; "." &amp; BR232)&gt;=--('Data Sheet'!$A$15)), (--(INT('Data Sheet'!$A$15) &amp; "." &amp; BR232)&lt;=--('Data Sheet'!$B$15))),
            --(INT('Data Sheet'!$A$15) &amp; "." &amp; BR232),
            --(INT('Data Sheet'!$B$15) &amp; "." &amp; BR232)
        )
    ),
    IF(BQ232&lt;&gt;"",
        IF(INT('Data Sheet'!$A$15)=INT('Data Sheet'!$B$15),
            --(INT('Data Sheet'!$A$15) &amp; "." &amp; LEFT(BQ232,3)),
            IF(AND((--(INT('Data Sheet'!$A$15) &amp; "." &amp; LEFT(BQ232,3))&gt;=--('Data Sheet'!$A$15)), (--(INT('Data Sheet'!$A$15) &amp; "." &amp; LEFT(BQ232,3))&lt;=--('Data Sheet'!$B$15))),
                --(INT('Data Sheet'!$A$15) &amp; "." &amp; LEFT(BQ232,3)),
                --(INT('Data Sheet'!$B$15) &amp; "." &amp; LEFT(BQ232,3))
            )
        ),
        "OK"
    )
)</f>
        <v>OK</v>
      </c>
      <c r="Q232" s="23" t="str">
        <f>IF(BS232&lt;&gt;"",
    IF(INT('Data Sheet'!$A$19)=INT('Data Sheet'!$B$15),
        --(INT('Data Sheet'!$A$15) &amp; "." &amp; BS232),
        IF(AND((--(INT('Data Sheet'!$A$15) &amp; "." &amp; BS232)&gt;=--('Data Sheet'!$A$15)), (--(INT('Data Sheet'!$A$15) &amp; "." &amp; BS232)&lt;=--('Data Sheet'!$B$15))),
            --(INT('Data Sheet'!$A$15) &amp; "." &amp; BS232),
            --(INT('Data Sheet'!$B$15) &amp; "." &amp; BS232)
        )
    ),
    IF(BQ232&lt;&gt;"",
        IF(INT('Data Sheet'!$A$15)=INT('Data Sheet'!$B$15),
            --(INT('Data Sheet'!$A$15) &amp; "." &amp; RIGHT(BQ232,3)),
            IF(AND((--(INT('Data Sheet'!$A$15) &amp; "." &amp; RIGHT(BQ232,3))&gt;=--('Data Sheet'!$A$15)), (--(INT('Data Sheet'!$A$15) &amp; "." &amp; RIGHT(BQ232,3))&lt;=--('Data Sheet'!$B$15))),
                --(INT('Data Sheet'!$A$15) &amp; "." &amp; RIGHT(BQ232,3)),
                --(INT('Data Sheet'!$B$15) &amp; "." &amp; RIGHT(BQ232,3))
            )
        ),
        "OK"
    )
)</f>
        <v>OK</v>
      </c>
      <c r="R232" s="20"/>
      <c r="S232" s="20"/>
      <c r="T232" s="20"/>
      <c r="U232" s="20"/>
      <c r="V232" s="20"/>
      <c r="W232" s="20"/>
      <c r="X232" s="20"/>
      <c r="Y232" s="20"/>
      <c r="Z232" s="20"/>
      <c r="AA232" s="55"/>
      <c r="AB232" s="55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1"/>
      <c r="AR232" s="21"/>
      <c r="AS232" s="21"/>
      <c r="AT232" s="21"/>
      <c r="AU232" s="21"/>
      <c r="AV232" s="21"/>
      <c r="AW232" s="22"/>
      <c r="AX232" s="99"/>
      <c r="AY232" s="20"/>
      <c r="AZ232" s="20"/>
      <c r="BA232" s="22"/>
      <c r="BC232" s="80"/>
      <c r="BD232" s="80"/>
      <c r="BE232" s="80"/>
      <c r="BF232" s="80"/>
      <c r="BG232" s="2" t="str">
        <f t="shared" si="18"/>
        <v/>
      </c>
      <c r="BH232" s="78">
        <f t="shared" si="17"/>
        <v>0</v>
      </c>
    </row>
    <row r="233" spans="2:60" x14ac:dyDescent="0.2">
      <c r="B233" s="14">
        <f t="shared" si="19"/>
        <v>225</v>
      </c>
      <c r="C233" s="15" t="str">
        <f>CONCATENATE('Data Sheet'!$B$8,'Data Sheet'!$G$2)</f>
        <v>" HWDP</v>
      </c>
      <c r="D233" s="95" t="str">
        <f t="shared" si="20"/>
        <v/>
      </c>
      <c r="E233" s="15" t="str">
        <f>IF('Sum HWDP'!$D$10="TH-Hill DS-1 Vol 3 CAT 2: Clean and Visual Ends only","N/A","OK")</f>
        <v>OK</v>
      </c>
      <c r="F233" s="15" t="str">
        <f>IF('Sum HWDP'!$D$10="TH-Hill DS-1 Vol 3 CAT 2: Clean and Visual Ends only","N/A","OK")</f>
        <v>OK</v>
      </c>
      <c r="G233" s="17"/>
      <c r="H233" s="17"/>
      <c r="I233" s="17" t="s">
        <v>51</v>
      </c>
      <c r="J233" s="17" t="str">
        <f t="shared" si="21"/>
        <v>OK</v>
      </c>
      <c r="K233" s="17" t="str">
        <f t="shared" si="21"/>
        <v>OK</v>
      </c>
      <c r="L233" s="17" t="str">
        <f>IF('Data Sheet'!$B$9="NC-50","N/A","OK")</f>
        <v>OK</v>
      </c>
      <c r="M233" s="17" t="str">
        <f>IF('Data Sheet'!$B$9="NC-50","N/A","OK")</f>
        <v>OK</v>
      </c>
      <c r="N233" s="23" t="str">
        <f>IF(BO233&lt;&gt;"",
    IF(INT('Data Sheet'!$A$19)=INT('Data Sheet'!$B$19),
        --(INT('Data Sheet'!$A$19) &amp; "." &amp; BO233),
        IF(AND((--(INT('Data Sheet'!$A$19) &amp; "." &amp; BO233)&gt;=--('Data Sheet'!$A$19)), (--(INT('Data Sheet'!$A$19) &amp; "." &amp; BO233)&lt;=--('Data Sheet'!$B$19))),
            --(INT('Data Sheet'!$A$19) &amp; "." &amp; BO233),
            --(INT('Data Sheet'!$B$19) &amp; "." &amp; BO233)
        )
    ),
    IF(BN233&lt;&gt;"",
        IF(INT('Data Sheet'!$A$19)=INT('Data Sheet'!$B$19),
            --(INT('Data Sheet'!$A$19) &amp; "." &amp; LEFT(BN233,3)),
            IF(AND((--(INT('Data Sheet'!$A$19) &amp; "." &amp; LEFT(BN233,3))&gt;=--('Data Sheet'!$A$19)), (--(INT('Data Sheet'!$A$19) &amp; "." &amp; LEFT(BN233,3))&lt;=--('Data Sheet'!$B$19))),
                --(INT('Data Sheet'!$A$19) &amp; "." &amp; LEFT(BN233,3)),
                --(INT('Data Sheet'!$B$19) &amp; "." &amp; LEFT(BN233,3))
            )
        ),
        "OK"
    )
)</f>
        <v>OK</v>
      </c>
      <c r="O233" s="23" t="str">
        <f>IF(BP233&lt;&gt;"",
    IF(INT('Data Sheet'!$A$19)=INT('Data Sheet'!$B$19),
        --(INT('Data Sheet'!$A$19) &amp; "." &amp; BP233),
        IF(AND((--(INT('Data Sheet'!$A$19) &amp; "." &amp; BP233)&gt;=--('Data Sheet'!$A$19)), (--(INT('Data Sheet'!$A$19) &amp; "." &amp; BP233)&lt;=--('Data Sheet'!$B$19))),
            --(INT('Data Sheet'!$A$19) &amp; "." &amp; BP233),
            --(INT('Data Sheet'!$B$19) &amp; "." &amp; BP233)
        )
    ),
    IF(BN233&lt;&gt;"",
        IF(INT('Data Sheet'!$A$19)=INT('Data Sheet'!$B$19),
            --(INT('Data Sheet'!$A$19) &amp; "." &amp; RIGHT(BN233,3)),
            IF(AND((--(INT('Data Sheet'!$A$19) &amp; "." &amp; RIGHT(BN233,3))&gt;=--('Data Sheet'!$A$19)), (--(INT('Data Sheet'!$A$19) &amp; "." &amp; RIGHT(BN233,3))&lt;=--('Data Sheet'!$B$19))),
                --(INT('Data Sheet'!$A$19) &amp; "." &amp; RIGHT(BN233,3)),
                --(INT('Data Sheet'!$B$19) &amp; "." &amp; RIGHT(BN233,3))
            )
        ),
        "OK"
    )
)</f>
        <v>OK</v>
      </c>
      <c r="P233" s="23" t="str">
        <f>IF(BR233&lt;&gt;"",
    IF(INT('Data Sheet'!$A$19)=INT('Data Sheet'!$B$15),
        --(INT('Data Sheet'!$A$15) &amp; "." &amp; BR233),
        IF(AND((--(INT('Data Sheet'!$A$15) &amp; "." &amp; BR233)&gt;=--('Data Sheet'!$A$15)), (--(INT('Data Sheet'!$A$15) &amp; "." &amp; BR233)&lt;=--('Data Sheet'!$B$15))),
            --(INT('Data Sheet'!$A$15) &amp; "." &amp; BR233),
            --(INT('Data Sheet'!$B$15) &amp; "." &amp; BR233)
        )
    ),
    IF(BQ233&lt;&gt;"",
        IF(INT('Data Sheet'!$A$15)=INT('Data Sheet'!$B$15),
            --(INT('Data Sheet'!$A$15) &amp; "." &amp; LEFT(BQ233,3)),
            IF(AND((--(INT('Data Sheet'!$A$15) &amp; "." &amp; LEFT(BQ233,3))&gt;=--('Data Sheet'!$A$15)), (--(INT('Data Sheet'!$A$15) &amp; "." &amp; LEFT(BQ233,3))&lt;=--('Data Sheet'!$B$15))),
                --(INT('Data Sheet'!$A$15) &amp; "." &amp; LEFT(BQ233,3)),
                --(INT('Data Sheet'!$B$15) &amp; "." &amp; LEFT(BQ233,3))
            )
        ),
        "OK"
    )
)</f>
        <v>OK</v>
      </c>
      <c r="Q233" s="23" t="str">
        <f>IF(BS233&lt;&gt;"",
    IF(INT('Data Sheet'!$A$19)=INT('Data Sheet'!$B$15),
        --(INT('Data Sheet'!$A$15) &amp; "." &amp; BS233),
        IF(AND((--(INT('Data Sheet'!$A$15) &amp; "." &amp; BS233)&gt;=--('Data Sheet'!$A$15)), (--(INT('Data Sheet'!$A$15) &amp; "." &amp; BS233)&lt;=--('Data Sheet'!$B$15))),
            --(INT('Data Sheet'!$A$15) &amp; "." &amp; BS233),
            --(INT('Data Sheet'!$B$15) &amp; "." &amp; BS233)
        )
    ),
    IF(BQ233&lt;&gt;"",
        IF(INT('Data Sheet'!$A$15)=INT('Data Sheet'!$B$15),
            --(INT('Data Sheet'!$A$15) &amp; "." &amp; RIGHT(BQ233,3)),
            IF(AND((--(INT('Data Sheet'!$A$15) &amp; "." &amp; RIGHT(BQ233,3))&gt;=--('Data Sheet'!$A$15)), (--(INT('Data Sheet'!$A$15) &amp; "." &amp; RIGHT(BQ233,3))&lt;=--('Data Sheet'!$B$15))),
                --(INT('Data Sheet'!$A$15) &amp; "." &amp; RIGHT(BQ233,3)),
                --(INT('Data Sheet'!$B$15) &amp; "." &amp; RIGHT(BQ233,3))
            )
        ),
        "OK"
    )
)</f>
        <v>OK</v>
      </c>
      <c r="R233" s="20"/>
      <c r="S233" s="20"/>
      <c r="T233" s="20"/>
      <c r="U233" s="20"/>
      <c r="V233" s="20"/>
      <c r="W233" s="20"/>
      <c r="X233" s="20"/>
      <c r="Y233" s="20"/>
      <c r="Z233" s="20"/>
      <c r="AA233" s="55"/>
      <c r="AB233" s="55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1"/>
      <c r="AR233" s="21"/>
      <c r="AS233" s="21"/>
      <c r="AT233" s="21"/>
      <c r="AU233" s="21"/>
      <c r="AV233" s="21"/>
      <c r="AW233" s="22"/>
      <c r="AX233" s="99"/>
      <c r="AY233" s="20"/>
      <c r="AZ233" s="20"/>
      <c r="BA233" s="22"/>
      <c r="BC233" s="80"/>
      <c r="BD233" s="80"/>
      <c r="BE233" s="80"/>
      <c r="BF233" s="80"/>
      <c r="BG233" s="2" t="str">
        <f t="shared" si="18"/>
        <v/>
      </c>
      <c r="BH233" s="78">
        <f t="shared" si="17"/>
        <v>0</v>
      </c>
    </row>
    <row r="234" spans="2:60" x14ac:dyDescent="0.2">
      <c r="B234" s="14">
        <f t="shared" si="19"/>
        <v>226</v>
      </c>
      <c r="C234" s="15" t="str">
        <f>CONCATENATE('Data Sheet'!$B$8,'Data Sheet'!$G$2)</f>
        <v>" HWDP</v>
      </c>
      <c r="D234" s="95" t="str">
        <f t="shared" si="20"/>
        <v/>
      </c>
      <c r="E234" s="15" t="str">
        <f>IF('Sum HWDP'!$D$10="TH-Hill DS-1 Vol 3 CAT 2: Clean and Visual Ends only","N/A","OK")</f>
        <v>OK</v>
      </c>
      <c r="F234" s="15" t="str">
        <f>IF('Sum HWDP'!$D$10="TH-Hill DS-1 Vol 3 CAT 2: Clean and Visual Ends only","N/A","OK")</f>
        <v>OK</v>
      </c>
      <c r="G234" s="17"/>
      <c r="H234" s="17"/>
      <c r="I234" s="17" t="s">
        <v>51</v>
      </c>
      <c r="J234" s="17" t="str">
        <f t="shared" si="21"/>
        <v>OK</v>
      </c>
      <c r="K234" s="17" t="str">
        <f t="shared" si="21"/>
        <v>OK</v>
      </c>
      <c r="L234" s="17" t="str">
        <f>IF('Data Sheet'!$B$9="NC-50","N/A","OK")</f>
        <v>OK</v>
      </c>
      <c r="M234" s="17" t="str">
        <f>IF('Data Sheet'!$B$9="NC-50","N/A","OK")</f>
        <v>OK</v>
      </c>
      <c r="N234" s="23" t="str">
        <f>IF(BO234&lt;&gt;"",
    IF(INT('Data Sheet'!$A$19)=INT('Data Sheet'!$B$19),
        --(INT('Data Sheet'!$A$19) &amp; "." &amp; BO234),
        IF(AND((--(INT('Data Sheet'!$A$19) &amp; "." &amp; BO234)&gt;=--('Data Sheet'!$A$19)), (--(INT('Data Sheet'!$A$19) &amp; "." &amp; BO234)&lt;=--('Data Sheet'!$B$19))),
            --(INT('Data Sheet'!$A$19) &amp; "." &amp; BO234),
            --(INT('Data Sheet'!$B$19) &amp; "." &amp; BO234)
        )
    ),
    IF(BN234&lt;&gt;"",
        IF(INT('Data Sheet'!$A$19)=INT('Data Sheet'!$B$19),
            --(INT('Data Sheet'!$A$19) &amp; "." &amp; LEFT(BN234,3)),
            IF(AND((--(INT('Data Sheet'!$A$19) &amp; "." &amp; LEFT(BN234,3))&gt;=--('Data Sheet'!$A$19)), (--(INT('Data Sheet'!$A$19) &amp; "." &amp; LEFT(BN234,3))&lt;=--('Data Sheet'!$B$19))),
                --(INT('Data Sheet'!$A$19) &amp; "." &amp; LEFT(BN234,3)),
                --(INT('Data Sheet'!$B$19) &amp; "." &amp; LEFT(BN234,3))
            )
        ),
        "OK"
    )
)</f>
        <v>OK</v>
      </c>
      <c r="O234" s="23" t="str">
        <f>IF(BP234&lt;&gt;"",
    IF(INT('Data Sheet'!$A$19)=INT('Data Sheet'!$B$19),
        --(INT('Data Sheet'!$A$19) &amp; "." &amp; BP234),
        IF(AND((--(INT('Data Sheet'!$A$19) &amp; "." &amp; BP234)&gt;=--('Data Sheet'!$A$19)), (--(INT('Data Sheet'!$A$19) &amp; "." &amp; BP234)&lt;=--('Data Sheet'!$B$19))),
            --(INT('Data Sheet'!$A$19) &amp; "." &amp; BP234),
            --(INT('Data Sheet'!$B$19) &amp; "." &amp; BP234)
        )
    ),
    IF(BN234&lt;&gt;"",
        IF(INT('Data Sheet'!$A$19)=INT('Data Sheet'!$B$19),
            --(INT('Data Sheet'!$A$19) &amp; "." &amp; RIGHT(BN234,3)),
            IF(AND((--(INT('Data Sheet'!$A$19) &amp; "." &amp; RIGHT(BN234,3))&gt;=--('Data Sheet'!$A$19)), (--(INT('Data Sheet'!$A$19) &amp; "." &amp; RIGHT(BN234,3))&lt;=--('Data Sheet'!$B$19))),
                --(INT('Data Sheet'!$A$19) &amp; "." &amp; RIGHT(BN234,3)),
                --(INT('Data Sheet'!$B$19) &amp; "." &amp; RIGHT(BN234,3))
            )
        ),
        "OK"
    )
)</f>
        <v>OK</v>
      </c>
      <c r="P234" s="23" t="str">
        <f>IF(BR234&lt;&gt;"",
    IF(INT('Data Sheet'!$A$19)=INT('Data Sheet'!$B$15),
        --(INT('Data Sheet'!$A$15) &amp; "." &amp; BR234),
        IF(AND((--(INT('Data Sheet'!$A$15) &amp; "." &amp; BR234)&gt;=--('Data Sheet'!$A$15)), (--(INT('Data Sheet'!$A$15) &amp; "." &amp; BR234)&lt;=--('Data Sheet'!$B$15))),
            --(INT('Data Sheet'!$A$15) &amp; "." &amp; BR234),
            --(INT('Data Sheet'!$B$15) &amp; "." &amp; BR234)
        )
    ),
    IF(BQ234&lt;&gt;"",
        IF(INT('Data Sheet'!$A$15)=INT('Data Sheet'!$B$15),
            --(INT('Data Sheet'!$A$15) &amp; "." &amp; LEFT(BQ234,3)),
            IF(AND((--(INT('Data Sheet'!$A$15) &amp; "." &amp; LEFT(BQ234,3))&gt;=--('Data Sheet'!$A$15)), (--(INT('Data Sheet'!$A$15) &amp; "." &amp; LEFT(BQ234,3))&lt;=--('Data Sheet'!$B$15))),
                --(INT('Data Sheet'!$A$15) &amp; "." &amp; LEFT(BQ234,3)),
                --(INT('Data Sheet'!$B$15) &amp; "." &amp; LEFT(BQ234,3))
            )
        ),
        "OK"
    )
)</f>
        <v>OK</v>
      </c>
      <c r="Q234" s="23" t="str">
        <f>IF(BS234&lt;&gt;"",
    IF(INT('Data Sheet'!$A$19)=INT('Data Sheet'!$B$15),
        --(INT('Data Sheet'!$A$15) &amp; "." &amp; BS234),
        IF(AND((--(INT('Data Sheet'!$A$15) &amp; "." &amp; BS234)&gt;=--('Data Sheet'!$A$15)), (--(INT('Data Sheet'!$A$15) &amp; "." &amp; BS234)&lt;=--('Data Sheet'!$B$15))),
            --(INT('Data Sheet'!$A$15) &amp; "." &amp; BS234),
            --(INT('Data Sheet'!$B$15) &amp; "." &amp; BS234)
        )
    ),
    IF(BQ234&lt;&gt;"",
        IF(INT('Data Sheet'!$A$15)=INT('Data Sheet'!$B$15),
            --(INT('Data Sheet'!$A$15) &amp; "." &amp; RIGHT(BQ234,3)),
            IF(AND((--(INT('Data Sheet'!$A$15) &amp; "." &amp; RIGHT(BQ234,3))&gt;=--('Data Sheet'!$A$15)), (--(INT('Data Sheet'!$A$15) &amp; "." &amp; RIGHT(BQ234,3))&lt;=--('Data Sheet'!$B$15))),
                --(INT('Data Sheet'!$A$15) &amp; "." &amp; RIGHT(BQ234,3)),
                --(INT('Data Sheet'!$B$15) &amp; "." &amp; RIGHT(BQ234,3))
            )
        ),
        "OK"
    )
)</f>
        <v>OK</v>
      </c>
      <c r="R234" s="20"/>
      <c r="S234" s="20"/>
      <c r="T234" s="20"/>
      <c r="U234" s="20"/>
      <c r="V234" s="20"/>
      <c r="W234" s="20"/>
      <c r="X234" s="20"/>
      <c r="Y234" s="20"/>
      <c r="Z234" s="20"/>
      <c r="AA234" s="55"/>
      <c r="AB234" s="55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1"/>
      <c r="AR234" s="21"/>
      <c r="AS234" s="21"/>
      <c r="AT234" s="21"/>
      <c r="AU234" s="21"/>
      <c r="AV234" s="21"/>
      <c r="AW234" s="22"/>
      <c r="AX234" s="99"/>
      <c r="AY234" s="20"/>
      <c r="AZ234" s="20"/>
      <c r="BA234" s="22"/>
      <c r="BC234" s="80"/>
      <c r="BD234" s="80"/>
      <c r="BE234" s="80"/>
      <c r="BF234" s="80"/>
      <c r="BG234" s="2" t="str">
        <f t="shared" si="18"/>
        <v/>
      </c>
      <c r="BH234" s="78">
        <f t="shared" si="17"/>
        <v>0</v>
      </c>
    </row>
    <row r="235" spans="2:60" x14ac:dyDescent="0.2">
      <c r="B235" s="14">
        <f t="shared" si="19"/>
        <v>227</v>
      </c>
      <c r="C235" s="15" t="str">
        <f>CONCATENATE('Data Sheet'!$B$8,'Data Sheet'!$G$2)</f>
        <v>" HWDP</v>
      </c>
      <c r="D235" s="95" t="str">
        <f t="shared" si="20"/>
        <v/>
      </c>
      <c r="E235" s="15" t="str">
        <f>IF('Sum HWDP'!$D$10="TH-Hill DS-1 Vol 3 CAT 2: Clean and Visual Ends only","N/A","OK")</f>
        <v>OK</v>
      </c>
      <c r="F235" s="15" t="str">
        <f>IF('Sum HWDP'!$D$10="TH-Hill DS-1 Vol 3 CAT 2: Clean and Visual Ends only","N/A","OK")</f>
        <v>OK</v>
      </c>
      <c r="G235" s="17"/>
      <c r="H235" s="17"/>
      <c r="I235" s="17" t="s">
        <v>51</v>
      </c>
      <c r="J235" s="17" t="str">
        <f t="shared" si="21"/>
        <v>OK</v>
      </c>
      <c r="K235" s="17" t="str">
        <f t="shared" si="21"/>
        <v>OK</v>
      </c>
      <c r="L235" s="17" t="str">
        <f>IF('Data Sheet'!$B$9="NC-50","N/A","OK")</f>
        <v>OK</v>
      </c>
      <c r="M235" s="17" t="str">
        <f>IF('Data Sheet'!$B$9="NC-50","N/A","OK")</f>
        <v>OK</v>
      </c>
      <c r="N235" s="23" t="str">
        <f>IF(BO235&lt;&gt;"",
    IF(INT('Data Sheet'!$A$19)=INT('Data Sheet'!$B$19),
        --(INT('Data Sheet'!$A$19) &amp; "." &amp; BO235),
        IF(AND((--(INT('Data Sheet'!$A$19) &amp; "." &amp; BO235)&gt;=--('Data Sheet'!$A$19)), (--(INT('Data Sheet'!$A$19) &amp; "." &amp; BO235)&lt;=--('Data Sheet'!$B$19))),
            --(INT('Data Sheet'!$A$19) &amp; "." &amp; BO235),
            --(INT('Data Sheet'!$B$19) &amp; "." &amp; BO235)
        )
    ),
    IF(BN235&lt;&gt;"",
        IF(INT('Data Sheet'!$A$19)=INT('Data Sheet'!$B$19),
            --(INT('Data Sheet'!$A$19) &amp; "." &amp; LEFT(BN235,3)),
            IF(AND((--(INT('Data Sheet'!$A$19) &amp; "." &amp; LEFT(BN235,3))&gt;=--('Data Sheet'!$A$19)), (--(INT('Data Sheet'!$A$19) &amp; "." &amp; LEFT(BN235,3))&lt;=--('Data Sheet'!$B$19))),
                --(INT('Data Sheet'!$A$19) &amp; "." &amp; LEFT(BN235,3)),
                --(INT('Data Sheet'!$B$19) &amp; "." &amp; LEFT(BN235,3))
            )
        ),
        "OK"
    )
)</f>
        <v>OK</v>
      </c>
      <c r="O235" s="23" t="str">
        <f>IF(BP235&lt;&gt;"",
    IF(INT('Data Sheet'!$A$19)=INT('Data Sheet'!$B$19),
        --(INT('Data Sheet'!$A$19) &amp; "." &amp; BP235),
        IF(AND((--(INT('Data Sheet'!$A$19) &amp; "." &amp; BP235)&gt;=--('Data Sheet'!$A$19)), (--(INT('Data Sheet'!$A$19) &amp; "." &amp; BP235)&lt;=--('Data Sheet'!$B$19))),
            --(INT('Data Sheet'!$A$19) &amp; "." &amp; BP235),
            --(INT('Data Sheet'!$B$19) &amp; "." &amp; BP235)
        )
    ),
    IF(BN235&lt;&gt;"",
        IF(INT('Data Sheet'!$A$19)=INT('Data Sheet'!$B$19),
            --(INT('Data Sheet'!$A$19) &amp; "." &amp; RIGHT(BN235,3)),
            IF(AND((--(INT('Data Sheet'!$A$19) &amp; "." &amp; RIGHT(BN235,3))&gt;=--('Data Sheet'!$A$19)), (--(INT('Data Sheet'!$A$19) &amp; "." &amp; RIGHT(BN235,3))&lt;=--('Data Sheet'!$B$19))),
                --(INT('Data Sheet'!$A$19) &amp; "." &amp; RIGHT(BN235,3)),
                --(INT('Data Sheet'!$B$19) &amp; "." &amp; RIGHT(BN235,3))
            )
        ),
        "OK"
    )
)</f>
        <v>OK</v>
      </c>
      <c r="P235" s="23" t="str">
        <f>IF(BR235&lt;&gt;"",
    IF(INT('Data Sheet'!$A$19)=INT('Data Sheet'!$B$15),
        --(INT('Data Sheet'!$A$15) &amp; "." &amp; BR235),
        IF(AND((--(INT('Data Sheet'!$A$15) &amp; "." &amp; BR235)&gt;=--('Data Sheet'!$A$15)), (--(INT('Data Sheet'!$A$15) &amp; "." &amp; BR235)&lt;=--('Data Sheet'!$B$15))),
            --(INT('Data Sheet'!$A$15) &amp; "." &amp; BR235),
            --(INT('Data Sheet'!$B$15) &amp; "." &amp; BR235)
        )
    ),
    IF(BQ235&lt;&gt;"",
        IF(INT('Data Sheet'!$A$15)=INT('Data Sheet'!$B$15),
            --(INT('Data Sheet'!$A$15) &amp; "." &amp; LEFT(BQ235,3)),
            IF(AND((--(INT('Data Sheet'!$A$15) &amp; "." &amp; LEFT(BQ235,3))&gt;=--('Data Sheet'!$A$15)), (--(INT('Data Sheet'!$A$15) &amp; "." &amp; LEFT(BQ235,3))&lt;=--('Data Sheet'!$B$15))),
                --(INT('Data Sheet'!$A$15) &amp; "." &amp; LEFT(BQ235,3)),
                --(INT('Data Sheet'!$B$15) &amp; "." &amp; LEFT(BQ235,3))
            )
        ),
        "OK"
    )
)</f>
        <v>OK</v>
      </c>
      <c r="Q235" s="23" t="str">
        <f>IF(BS235&lt;&gt;"",
    IF(INT('Data Sheet'!$A$19)=INT('Data Sheet'!$B$15),
        --(INT('Data Sheet'!$A$15) &amp; "." &amp; BS235),
        IF(AND((--(INT('Data Sheet'!$A$15) &amp; "." &amp; BS235)&gt;=--('Data Sheet'!$A$15)), (--(INT('Data Sheet'!$A$15) &amp; "." &amp; BS235)&lt;=--('Data Sheet'!$B$15))),
            --(INT('Data Sheet'!$A$15) &amp; "." &amp; BS235),
            --(INT('Data Sheet'!$B$15) &amp; "." &amp; BS235)
        )
    ),
    IF(BQ235&lt;&gt;"",
        IF(INT('Data Sheet'!$A$15)=INT('Data Sheet'!$B$15),
            --(INT('Data Sheet'!$A$15) &amp; "." &amp; RIGHT(BQ235,3)),
            IF(AND((--(INT('Data Sheet'!$A$15) &amp; "." &amp; RIGHT(BQ235,3))&gt;=--('Data Sheet'!$A$15)), (--(INT('Data Sheet'!$A$15) &amp; "." &amp; RIGHT(BQ235,3))&lt;=--('Data Sheet'!$B$15))),
                --(INT('Data Sheet'!$A$15) &amp; "." &amp; RIGHT(BQ235,3)),
                --(INT('Data Sheet'!$B$15) &amp; "." &amp; RIGHT(BQ235,3))
            )
        ),
        "OK"
    )
)</f>
        <v>OK</v>
      </c>
      <c r="R235" s="20"/>
      <c r="S235" s="20"/>
      <c r="T235" s="20"/>
      <c r="U235" s="20"/>
      <c r="V235" s="20"/>
      <c r="W235" s="20"/>
      <c r="X235" s="20"/>
      <c r="Y235" s="20"/>
      <c r="Z235" s="20"/>
      <c r="AA235" s="55"/>
      <c r="AB235" s="55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1"/>
      <c r="AR235" s="21"/>
      <c r="AS235" s="21"/>
      <c r="AT235" s="21"/>
      <c r="AU235" s="21"/>
      <c r="AV235" s="21"/>
      <c r="AW235" s="22"/>
      <c r="AX235" s="99"/>
      <c r="AY235" s="20"/>
      <c r="AZ235" s="20"/>
      <c r="BA235" s="22"/>
      <c r="BC235" s="80"/>
      <c r="BD235" s="80"/>
      <c r="BE235" s="80"/>
      <c r="BF235" s="80"/>
      <c r="BG235" s="2" t="str">
        <f t="shared" si="18"/>
        <v/>
      </c>
      <c r="BH235" s="78">
        <f t="shared" si="17"/>
        <v>0</v>
      </c>
    </row>
    <row r="236" spans="2:60" x14ac:dyDescent="0.2">
      <c r="B236" s="14">
        <f t="shared" si="19"/>
        <v>228</v>
      </c>
      <c r="C236" s="15" t="str">
        <f>CONCATENATE('Data Sheet'!$B$8,'Data Sheet'!$G$2)</f>
        <v>" HWDP</v>
      </c>
      <c r="D236" s="95" t="str">
        <f t="shared" si="20"/>
        <v/>
      </c>
      <c r="E236" s="15" t="str">
        <f>IF('Sum HWDP'!$D$10="TH-Hill DS-1 Vol 3 CAT 2: Clean and Visual Ends only","N/A","OK")</f>
        <v>OK</v>
      </c>
      <c r="F236" s="15" t="str">
        <f>IF('Sum HWDP'!$D$10="TH-Hill DS-1 Vol 3 CAT 2: Clean and Visual Ends only","N/A","OK")</f>
        <v>OK</v>
      </c>
      <c r="G236" s="17"/>
      <c r="H236" s="17"/>
      <c r="I236" s="17" t="s">
        <v>51</v>
      </c>
      <c r="J236" s="17" t="str">
        <f t="shared" si="21"/>
        <v>OK</v>
      </c>
      <c r="K236" s="17" t="str">
        <f t="shared" si="21"/>
        <v>OK</v>
      </c>
      <c r="L236" s="17" t="str">
        <f>IF('Data Sheet'!$B$9="NC-50","N/A","OK")</f>
        <v>OK</v>
      </c>
      <c r="M236" s="17" t="str">
        <f>IF('Data Sheet'!$B$9="NC-50","N/A","OK")</f>
        <v>OK</v>
      </c>
      <c r="N236" s="23" t="str">
        <f>IF(BO236&lt;&gt;"",
    IF(INT('Data Sheet'!$A$19)=INT('Data Sheet'!$B$19),
        --(INT('Data Sheet'!$A$19) &amp; "." &amp; BO236),
        IF(AND((--(INT('Data Sheet'!$A$19) &amp; "." &amp; BO236)&gt;=--('Data Sheet'!$A$19)), (--(INT('Data Sheet'!$A$19) &amp; "." &amp; BO236)&lt;=--('Data Sheet'!$B$19))),
            --(INT('Data Sheet'!$A$19) &amp; "." &amp; BO236),
            --(INT('Data Sheet'!$B$19) &amp; "." &amp; BO236)
        )
    ),
    IF(BN236&lt;&gt;"",
        IF(INT('Data Sheet'!$A$19)=INT('Data Sheet'!$B$19),
            --(INT('Data Sheet'!$A$19) &amp; "." &amp; LEFT(BN236,3)),
            IF(AND((--(INT('Data Sheet'!$A$19) &amp; "." &amp; LEFT(BN236,3))&gt;=--('Data Sheet'!$A$19)), (--(INT('Data Sheet'!$A$19) &amp; "." &amp; LEFT(BN236,3))&lt;=--('Data Sheet'!$B$19))),
                --(INT('Data Sheet'!$A$19) &amp; "." &amp; LEFT(BN236,3)),
                --(INT('Data Sheet'!$B$19) &amp; "." &amp; LEFT(BN236,3))
            )
        ),
        "OK"
    )
)</f>
        <v>OK</v>
      </c>
      <c r="O236" s="23" t="str">
        <f>IF(BP236&lt;&gt;"",
    IF(INT('Data Sheet'!$A$19)=INT('Data Sheet'!$B$19),
        --(INT('Data Sheet'!$A$19) &amp; "." &amp; BP236),
        IF(AND((--(INT('Data Sheet'!$A$19) &amp; "." &amp; BP236)&gt;=--('Data Sheet'!$A$19)), (--(INT('Data Sheet'!$A$19) &amp; "." &amp; BP236)&lt;=--('Data Sheet'!$B$19))),
            --(INT('Data Sheet'!$A$19) &amp; "." &amp; BP236),
            --(INT('Data Sheet'!$B$19) &amp; "." &amp; BP236)
        )
    ),
    IF(BN236&lt;&gt;"",
        IF(INT('Data Sheet'!$A$19)=INT('Data Sheet'!$B$19),
            --(INT('Data Sheet'!$A$19) &amp; "." &amp; RIGHT(BN236,3)),
            IF(AND((--(INT('Data Sheet'!$A$19) &amp; "." &amp; RIGHT(BN236,3))&gt;=--('Data Sheet'!$A$19)), (--(INT('Data Sheet'!$A$19) &amp; "." &amp; RIGHT(BN236,3))&lt;=--('Data Sheet'!$B$19))),
                --(INT('Data Sheet'!$A$19) &amp; "." &amp; RIGHT(BN236,3)),
                --(INT('Data Sheet'!$B$19) &amp; "." &amp; RIGHT(BN236,3))
            )
        ),
        "OK"
    )
)</f>
        <v>OK</v>
      </c>
      <c r="P236" s="23" t="str">
        <f>IF(BR236&lt;&gt;"",
    IF(INT('Data Sheet'!$A$19)=INT('Data Sheet'!$B$15),
        --(INT('Data Sheet'!$A$15) &amp; "." &amp; BR236),
        IF(AND((--(INT('Data Sheet'!$A$15) &amp; "." &amp; BR236)&gt;=--('Data Sheet'!$A$15)), (--(INT('Data Sheet'!$A$15) &amp; "." &amp; BR236)&lt;=--('Data Sheet'!$B$15))),
            --(INT('Data Sheet'!$A$15) &amp; "." &amp; BR236),
            --(INT('Data Sheet'!$B$15) &amp; "." &amp; BR236)
        )
    ),
    IF(BQ236&lt;&gt;"",
        IF(INT('Data Sheet'!$A$15)=INT('Data Sheet'!$B$15),
            --(INT('Data Sheet'!$A$15) &amp; "." &amp; LEFT(BQ236,3)),
            IF(AND((--(INT('Data Sheet'!$A$15) &amp; "." &amp; LEFT(BQ236,3))&gt;=--('Data Sheet'!$A$15)), (--(INT('Data Sheet'!$A$15) &amp; "." &amp; LEFT(BQ236,3))&lt;=--('Data Sheet'!$B$15))),
                --(INT('Data Sheet'!$A$15) &amp; "." &amp; LEFT(BQ236,3)),
                --(INT('Data Sheet'!$B$15) &amp; "." &amp; LEFT(BQ236,3))
            )
        ),
        "OK"
    )
)</f>
        <v>OK</v>
      </c>
      <c r="Q236" s="23" t="str">
        <f>IF(BS236&lt;&gt;"",
    IF(INT('Data Sheet'!$A$19)=INT('Data Sheet'!$B$15),
        --(INT('Data Sheet'!$A$15) &amp; "." &amp; BS236),
        IF(AND((--(INT('Data Sheet'!$A$15) &amp; "." &amp; BS236)&gt;=--('Data Sheet'!$A$15)), (--(INT('Data Sheet'!$A$15) &amp; "." &amp; BS236)&lt;=--('Data Sheet'!$B$15))),
            --(INT('Data Sheet'!$A$15) &amp; "." &amp; BS236),
            --(INT('Data Sheet'!$B$15) &amp; "." &amp; BS236)
        )
    ),
    IF(BQ236&lt;&gt;"",
        IF(INT('Data Sheet'!$A$15)=INT('Data Sheet'!$B$15),
            --(INT('Data Sheet'!$A$15) &amp; "." &amp; RIGHT(BQ236,3)),
            IF(AND((--(INT('Data Sheet'!$A$15) &amp; "." &amp; RIGHT(BQ236,3))&gt;=--('Data Sheet'!$A$15)), (--(INT('Data Sheet'!$A$15) &amp; "." &amp; RIGHT(BQ236,3))&lt;=--('Data Sheet'!$B$15))),
                --(INT('Data Sheet'!$A$15) &amp; "." &amp; RIGHT(BQ236,3)),
                --(INT('Data Sheet'!$B$15) &amp; "." &amp; RIGHT(BQ236,3))
            )
        ),
        "OK"
    )
)</f>
        <v>OK</v>
      </c>
      <c r="R236" s="20"/>
      <c r="S236" s="20"/>
      <c r="T236" s="20"/>
      <c r="U236" s="20"/>
      <c r="V236" s="20"/>
      <c r="W236" s="20"/>
      <c r="X236" s="20"/>
      <c r="Y236" s="20"/>
      <c r="Z236" s="20"/>
      <c r="AA236" s="55"/>
      <c r="AB236" s="55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1"/>
      <c r="AR236" s="21"/>
      <c r="AS236" s="21"/>
      <c r="AT236" s="21"/>
      <c r="AU236" s="21"/>
      <c r="AV236" s="21"/>
      <c r="AW236" s="22"/>
      <c r="AX236" s="99"/>
      <c r="AY236" s="20"/>
      <c r="AZ236" s="20"/>
      <c r="BA236" s="22"/>
      <c r="BC236" s="80"/>
      <c r="BD236" s="80"/>
      <c r="BE236" s="80"/>
      <c r="BF236" s="80"/>
      <c r="BG236" s="2" t="str">
        <f t="shared" si="18"/>
        <v/>
      </c>
      <c r="BH236" s="78">
        <f t="shared" si="17"/>
        <v>0</v>
      </c>
    </row>
    <row r="237" spans="2:60" x14ac:dyDescent="0.2">
      <c r="B237" s="14">
        <f t="shared" si="19"/>
        <v>229</v>
      </c>
      <c r="C237" s="15" t="str">
        <f>CONCATENATE('Data Sheet'!$B$8,'Data Sheet'!$G$2)</f>
        <v>" HWDP</v>
      </c>
      <c r="D237" s="95" t="str">
        <f t="shared" si="20"/>
        <v/>
      </c>
      <c r="E237" s="15" t="str">
        <f>IF('Sum HWDP'!$D$10="TH-Hill DS-1 Vol 3 CAT 2: Clean and Visual Ends only","N/A","OK")</f>
        <v>OK</v>
      </c>
      <c r="F237" s="15" t="str">
        <f>IF('Sum HWDP'!$D$10="TH-Hill DS-1 Vol 3 CAT 2: Clean and Visual Ends only","N/A","OK")</f>
        <v>OK</v>
      </c>
      <c r="G237" s="17"/>
      <c r="H237" s="17"/>
      <c r="I237" s="17" t="s">
        <v>51</v>
      </c>
      <c r="J237" s="17" t="str">
        <f t="shared" si="21"/>
        <v>OK</v>
      </c>
      <c r="K237" s="17" t="str">
        <f t="shared" si="21"/>
        <v>OK</v>
      </c>
      <c r="L237" s="17" t="str">
        <f>IF('Data Sheet'!$B$9="NC-50","N/A","OK")</f>
        <v>OK</v>
      </c>
      <c r="M237" s="17" t="str">
        <f>IF('Data Sheet'!$B$9="NC-50","N/A","OK")</f>
        <v>OK</v>
      </c>
      <c r="N237" s="23" t="str">
        <f>IF(BO237&lt;&gt;"",
    IF(INT('Data Sheet'!$A$19)=INT('Data Sheet'!$B$19),
        --(INT('Data Sheet'!$A$19) &amp; "." &amp; BO237),
        IF(AND((--(INT('Data Sheet'!$A$19) &amp; "." &amp; BO237)&gt;=--('Data Sheet'!$A$19)), (--(INT('Data Sheet'!$A$19) &amp; "." &amp; BO237)&lt;=--('Data Sheet'!$B$19))),
            --(INT('Data Sheet'!$A$19) &amp; "." &amp; BO237),
            --(INT('Data Sheet'!$B$19) &amp; "." &amp; BO237)
        )
    ),
    IF(BN237&lt;&gt;"",
        IF(INT('Data Sheet'!$A$19)=INT('Data Sheet'!$B$19),
            --(INT('Data Sheet'!$A$19) &amp; "." &amp; LEFT(BN237,3)),
            IF(AND((--(INT('Data Sheet'!$A$19) &amp; "." &amp; LEFT(BN237,3))&gt;=--('Data Sheet'!$A$19)), (--(INT('Data Sheet'!$A$19) &amp; "." &amp; LEFT(BN237,3))&lt;=--('Data Sheet'!$B$19))),
                --(INT('Data Sheet'!$A$19) &amp; "." &amp; LEFT(BN237,3)),
                --(INT('Data Sheet'!$B$19) &amp; "." &amp; LEFT(BN237,3))
            )
        ),
        "OK"
    )
)</f>
        <v>OK</v>
      </c>
      <c r="O237" s="23" t="str">
        <f>IF(BP237&lt;&gt;"",
    IF(INT('Data Sheet'!$A$19)=INT('Data Sheet'!$B$19),
        --(INT('Data Sheet'!$A$19) &amp; "." &amp; BP237),
        IF(AND((--(INT('Data Sheet'!$A$19) &amp; "." &amp; BP237)&gt;=--('Data Sheet'!$A$19)), (--(INT('Data Sheet'!$A$19) &amp; "." &amp; BP237)&lt;=--('Data Sheet'!$B$19))),
            --(INT('Data Sheet'!$A$19) &amp; "." &amp; BP237),
            --(INT('Data Sheet'!$B$19) &amp; "." &amp; BP237)
        )
    ),
    IF(BN237&lt;&gt;"",
        IF(INT('Data Sheet'!$A$19)=INT('Data Sheet'!$B$19),
            --(INT('Data Sheet'!$A$19) &amp; "." &amp; RIGHT(BN237,3)),
            IF(AND((--(INT('Data Sheet'!$A$19) &amp; "." &amp; RIGHT(BN237,3))&gt;=--('Data Sheet'!$A$19)), (--(INT('Data Sheet'!$A$19) &amp; "." &amp; RIGHT(BN237,3))&lt;=--('Data Sheet'!$B$19))),
                --(INT('Data Sheet'!$A$19) &amp; "." &amp; RIGHT(BN237,3)),
                --(INT('Data Sheet'!$B$19) &amp; "." &amp; RIGHT(BN237,3))
            )
        ),
        "OK"
    )
)</f>
        <v>OK</v>
      </c>
      <c r="P237" s="23" t="str">
        <f>IF(BR237&lt;&gt;"",
    IF(INT('Data Sheet'!$A$19)=INT('Data Sheet'!$B$15),
        --(INT('Data Sheet'!$A$15) &amp; "." &amp; BR237),
        IF(AND((--(INT('Data Sheet'!$A$15) &amp; "." &amp; BR237)&gt;=--('Data Sheet'!$A$15)), (--(INT('Data Sheet'!$A$15) &amp; "." &amp; BR237)&lt;=--('Data Sheet'!$B$15))),
            --(INT('Data Sheet'!$A$15) &amp; "." &amp; BR237),
            --(INT('Data Sheet'!$B$15) &amp; "." &amp; BR237)
        )
    ),
    IF(BQ237&lt;&gt;"",
        IF(INT('Data Sheet'!$A$15)=INT('Data Sheet'!$B$15),
            --(INT('Data Sheet'!$A$15) &amp; "." &amp; LEFT(BQ237,3)),
            IF(AND((--(INT('Data Sheet'!$A$15) &amp; "." &amp; LEFT(BQ237,3))&gt;=--('Data Sheet'!$A$15)), (--(INT('Data Sheet'!$A$15) &amp; "." &amp; LEFT(BQ237,3))&lt;=--('Data Sheet'!$B$15))),
                --(INT('Data Sheet'!$A$15) &amp; "." &amp; LEFT(BQ237,3)),
                --(INT('Data Sheet'!$B$15) &amp; "." &amp; LEFT(BQ237,3))
            )
        ),
        "OK"
    )
)</f>
        <v>OK</v>
      </c>
      <c r="Q237" s="23" t="str">
        <f>IF(BS237&lt;&gt;"",
    IF(INT('Data Sheet'!$A$19)=INT('Data Sheet'!$B$15),
        --(INT('Data Sheet'!$A$15) &amp; "." &amp; BS237),
        IF(AND((--(INT('Data Sheet'!$A$15) &amp; "." &amp; BS237)&gt;=--('Data Sheet'!$A$15)), (--(INT('Data Sheet'!$A$15) &amp; "." &amp; BS237)&lt;=--('Data Sheet'!$B$15))),
            --(INT('Data Sheet'!$A$15) &amp; "." &amp; BS237),
            --(INT('Data Sheet'!$B$15) &amp; "." &amp; BS237)
        )
    ),
    IF(BQ237&lt;&gt;"",
        IF(INT('Data Sheet'!$A$15)=INT('Data Sheet'!$B$15),
            --(INT('Data Sheet'!$A$15) &amp; "." &amp; RIGHT(BQ237,3)),
            IF(AND((--(INT('Data Sheet'!$A$15) &amp; "." &amp; RIGHT(BQ237,3))&gt;=--('Data Sheet'!$A$15)), (--(INT('Data Sheet'!$A$15) &amp; "." &amp; RIGHT(BQ237,3))&lt;=--('Data Sheet'!$B$15))),
                --(INT('Data Sheet'!$A$15) &amp; "." &amp; RIGHT(BQ237,3)),
                --(INT('Data Sheet'!$B$15) &amp; "." &amp; RIGHT(BQ237,3))
            )
        ),
        "OK"
    )
)</f>
        <v>OK</v>
      </c>
      <c r="R237" s="20"/>
      <c r="S237" s="20"/>
      <c r="T237" s="20"/>
      <c r="U237" s="20"/>
      <c r="V237" s="20"/>
      <c r="W237" s="20"/>
      <c r="X237" s="20"/>
      <c r="Y237" s="20"/>
      <c r="Z237" s="20"/>
      <c r="AA237" s="55"/>
      <c r="AB237" s="55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1"/>
      <c r="AR237" s="21"/>
      <c r="AS237" s="21"/>
      <c r="AT237" s="21"/>
      <c r="AU237" s="21"/>
      <c r="AV237" s="21"/>
      <c r="AW237" s="22"/>
      <c r="AX237" s="99"/>
      <c r="AY237" s="20"/>
      <c r="AZ237" s="20"/>
      <c r="BA237" s="22"/>
      <c r="BC237" s="80"/>
      <c r="BD237" s="80"/>
      <c r="BE237" s="80"/>
      <c r="BF237" s="80"/>
      <c r="BG237" s="2" t="str">
        <f t="shared" si="18"/>
        <v/>
      </c>
      <c r="BH237" s="78">
        <f t="shared" si="17"/>
        <v>0</v>
      </c>
    </row>
    <row r="238" spans="2:60" x14ac:dyDescent="0.2">
      <c r="B238" s="14">
        <f t="shared" si="19"/>
        <v>230</v>
      </c>
      <c r="C238" s="15" t="str">
        <f>CONCATENATE('Data Sheet'!$B$8,'Data Sheet'!$G$2)</f>
        <v>" HWDP</v>
      </c>
      <c r="D238" s="95" t="str">
        <f t="shared" si="20"/>
        <v/>
      </c>
      <c r="E238" s="15" t="str">
        <f>IF('Sum HWDP'!$D$10="TH-Hill DS-1 Vol 3 CAT 2: Clean and Visual Ends only","N/A","OK")</f>
        <v>OK</v>
      </c>
      <c r="F238" s="15" t="str">
        <f>IF('Sum HWDP'!$D$10="TH-Hill DS-1 Vol 3 CAT 2: Clean and Visual Ends only","N/A","OK")</f>
        <v>OK</v>
      </c>
      <c r="G238" s="17"/>
      <c r="H238" s="17"/>
      <c r="I238" s="17" t="s">
        <v>51</v>
      </c>
      <c r="J238" s="17" t="str">
        <f t="shared" si="21"/>
        <v>OK</v>
      </c>
      <c r="K238" s="17" t="str">
        <f t="shared" si="21"/>
        <v>OK</v>
      </c>
      <c r="L238" s="17" t="str">
        <f>IF('Data Sheet'!$B$9="NC-50","N/A","OK")</f>
        <v>OK</v>
      </c>
      <c r="M238" s="17" t="str">
        <f>IF('Data Sheet'!$B$9="NC-50","N/A","OK")</f>
        <v>OK</v>
      </c>
      <c r="N238" s="23" t="str">
        <f>IF(BO238&lt;&gt;"",
    IF(INT('Data Sheet'!$A$19)=INT('Data Sheet'!$B$19),
        --(INT('Data Sheet'!$A$19) &amp; "." &amp; BO238),
        IF(AND((--(INT('Data Sheet'!$A$19) &amp; "." &amp; BO238)&gt;=--('Data Sheet'!$A$19)), (--(INT('Data Sheet'!$A$19) &amp; "." &amp; BO238)&lt;=--('Data Sheet'!$B$19))),
            --(INT('Data Sheet'!$A$19) &amp; "." &amp; BO238),
            --(INT('Data Sheet'!$B$19) &amp; "." &amp; BO238)
        )
    ),
    IF(BN238&lt;&gt;"",
        IF(INT('Data Sheet'!$A$19)=INT('Data Sheet'!$B$19),
            --(INT('Data Sheet'!$A$19) &amp; "." &amp; LEFT(BN238,3)),
            IF(AND((--(INT('Data Sheet'!$A$19) &amp; "." &amp; LEFT(BN238,3))&gt;=--('Data Sheet'!$A$19)), (--(INT('Data Sheet'!$A$19) &amp; "." &amp; LEFT(BN238,3))&lt;=--('Data Sheet'!$B$19))),
                --(INT('Data Sheet'!$A$19) &amp; "." &amp; LEFT(BN238,3)),
                --(INT('Data Sheet'!$B$19) &amp; "." &amp; LEFT(BN238,3))
            )
        ),
        "OK"
    )
)</f>
        <v>OK</v>
      </c>
      <c r="O238" s="23" t="str">
        <f>IF(BP238&lt;&gt;"",
    IF(INT('Data Sheet'!$A$19)=INT('Data Sheet'!$B$19),
        --(INT('Data Sheet'!$A$19) &amp; "." &amp; BP238),
        IF(AND((--(INT('Data Sheet'!$A$19) &amp; "." &amp; BP238)&gt;=--('Data Sheet'!$A$19)), (--(INT('Data Sheet'!$A$19) &amp; "." &amp; BP238)&lt;=--('Data Sheet'!$B$19))),
            --(INT('Data Sheet'!$A$19) &amp; "." &amp; BP238),
            --(INT('Data Sheet'!$B$19) &amp; "." &amp; BP238)
        )
    ),
    IF(BN238&lt;&gt;"",
        IF(INT('Data Sheet'!$A$19)=INT('Data Sheet'!$B$19),
            --(INT('Data Sheet'!$A$19) &amp; "." &amp; RIGHT(BN238,3)),
            IF(AND((--(INT('Data Sheet'!$A$19) &amp; "." &amp; RIGHT(BN238,3))&gt;=--('Data Sheet'!$A$19)), (--(INT('Data Sheet'!$A$19) &amp; "." &amp; RIGHT(BN238,3))&lt;=--('Data Sheet'!$B$19))),
                --(INT('Data Sheet'!$A$19) &amp; "." &amp; RIGHT(BN238,3)),
                --(INT('Data Sheet'!$B$19) &amp; "." &amp; RIGHT(BN238,3))
            )
        ),
        "OK"
    )
)</f>
        <v>OK</v>
      </c>
      <c r="P238" s="23" t="str">
        <f>IF(BR238&lt;&gt;"",
    IF(INT('Data Sheet'!$A$19)=INT('Data Sheet'!$B$15),
        --(INT('Data Sheet'!$A$15) &amp; "." &amp; BR238),
        IF(AND((--(INT('Data Sheet'!$A$15) &amp; "." &amp; BR238)&gt;=--('Data Sheet'!$A$15)), (--(INT('Data Sheet'!$A$15) &amp; "." &amp; BR238)&lt;=--('Data Sheet'!$B$15))),
            --(INT('Data Sheet'!$A$15) &amp; "." &amp; BR238),
            --(INT('Data Sheet'!$B$15) &amp; "." &amp; BR238)
        )
    ),
    IF(BQ238&lt;&gt;"",
        IF(INT('Data Sheet'!$A$15)=INT('Data Sheet'!$B$15),
            --(INT('Data Sheet'!$A$15) &amp; "." &amp; LEFT(BQ238,3)),
            IF(AND((--(INT('Data Sheet'!$A$15) &amp; "." &amp; LEFT(BQ238,3))&gt;=--('Data Sheet'!$A$15)), (--(INT('Data Sheet'!$A$15) &amp; "." &amp; LEFT(BQ238,3))&lt;=--('Data Sheet'!$B$15))),
                --(INT('Data Sheet'!$A$15) &amp; "." &amp; LEFT(BQ238,3)),
                --(INT('Data Sheet'!$B$15) &amp; "." &amp; LEFT(BQ238,3))
            )
        ),
        "OK"
    )
)</f>
        <v>OK</v>
      </c>
      <c r="Q238" s="23" t="str">
        <f>IF(BS238&lt;&gt;"",
    IF(INT('Data Sheet'!$A$19)=INT('Data Sheet'!$B$15),
        --(INT('Data Sheet'!$A$15) &amp; "." &amp; BS238),
        IF(AND((--(INT('Data Sheet'!$A$15) &amp; "." &amp; BS238)&gt;=--('Data Sheet'!$A$15)), (--(INT('Data Sheet'!$A$15) &amp; "." &amp; BS238)&lt;=--('Data Sheet'!$B$15))),
            --(INT('Data Sheet'!$A$15) &amp; "." &amp; BS238),
            --(INT('Data Sheet'!$B$15) &amp; "." &amp; BS238)
        )
    ),
    IF(BQ238&lt;&gt;"",
        IF(INT('Data Sheet'!$A$15)=INT('Data Sheet'!$B$15),
            --(INT('Data Sheet'!$A$15) &amp; "." &amp; RIGHT(BQ238,3)),
            IF(AND((--(INT('Data Sheet'!$A$15) &amp; "." &amp; RIGHT(BQ238,3))&gt;=--('Data Sheet'!$A$15)), (--(INT('Data Sheet'!$A$15) &amp; "." &amp; RIGHT(BQ238,3))&lt;=--('Data Sheet'!$B$15))),
                --(INT('Data Sheet'!$A$15) &amp; "." &amp; RIGHT(BQ238,3)),
                --(INT('Data Sheet'!$B$15) &amp; "." &amp; RIGHT(BQ238,3))
            )
        ),
        "OK"
    )
)</f>
        <v>OK</v>
      </c>
      <c r="R238" s="20"/>
      <c r="S238" s="20"/>
      <c r="T238" s="20"/>
      <c r="U238" s="20"/>
      <c r="V238" s="20"/>
      <c r="W238" s="20"/>
      <c r="X238" s="20"/>
      <c r="Y238" s="20"/>
      <c r="Z238" s="20"/>
      <c r="AA238" s="55"/>
      <c r="AB238" s="55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1"/>
      <c r="AR238" s="21"/>
      <c r="AS238" s="21"/>
      <c r="AT238" s="21"/>
      <c r="AU238" s="21"/>
      <c r="AV238" s="21"/>
      <c r="AW238" s="22"/>
      <c r="AX238" s="99"/>
      <c r="AY238" s="20"/>
      <c r="AZ238" s="20"/>
      <c r="BA238" s="22"/>
      <c r="BC238" s="80"/>
      <c r="BD238" s="80"/>
      <c r="BE238" s="80"/>
      <c r="BF238" s="80"/>
      <c r="BG238" s="2" t="str">
        <f t="shared" si="18"/>
        <v/>
      </c>
      <c r="BH238" s="78">
        <f t="shared" si="17"/>
        <v>0</v>
      </c>
    </row>
    <row r="239" spans="2:60" x14ac:dyDescent="0.2">
      <c r="B239" s="14">
        <f t="shared" si="19"/>
        <v>231</v>
      </c>
      <c r="C239" s="15" t="str">
        <f>CONCATENATE('Data Sheet'!$B$8,'Data Sheet'!$G$2)</f>
        <v>" HWDP</v>
      </c>
      <c r="D239" s="95" t="str">
        <f t="shared" si="20"/>
        <v/>
      </c>
      <c r="E239" s="15" t="str">
        <f>IF('Sum HWDP'!$D$10="TH-Hill DS-1 Vol 3 CAT 2: Clean and Visual Ends only","N/A","OK")</f>
        <v>OK</v>
      </c>
      <c r="F239" s="15" t="str">
        <f>IF('Sum HWDP'!$D$10="TH-Hill DS-1 Vol 3 CAT 2: Clean and Visual Ends only","N/A","OK")</f>
        <v>OK</v>
      </c>
      <c r="G239" s="17"/>
      <c r="H239" s="17"/>
      <c r="I239" s="17" t="s">
        <v>51</v>
      </c>
      <c r="J239" s="17" t="str">
        <f t="shared" si="21"/>
        <v>OK</v>
      </c>
      <c r="K239" s="17" t="str">
        <f t="shared" si="21"/>
        <v>OK</v>
      </c>
      <c r="L239" s="17" t="str">
        <f>IF('Data Sheet'!$B$9="NC-50","N/A","OK")</f>
        <v>OK</v>
      </c>
      <c r="M239" s="17" t="str">
        <f>IF('Data Sheet'!$B$9="NC-50","N/A","OK")</f>
        <v>OK</v>
      </c>
      <c r="N239" s="23" t="str">
        <f>IF(BO239&lt;&gt;"",
    IF(INT('Data Sheet'!$A$19)=INT('Data Sheet'!$B$19),
        --(INT('Data Sheet'!$A$19) &amp; "." &amp; BO239),
        IF(AND((--(INT('Data Sheet'!$A$19) &amp; "." &amp; BO239)&gt;=--('Data Sheet'!$A$19)), (--(INT('Data Sheet'!$A$19) &amp; "." &amp; BO239)&lt;=--('Data Sheet'!$B$19))),
            --(INT('Data Sheet'!$A$19) &amp; "." &amp; BO239),
            --(INT('Data Sheet'!$B$19) &amp; "." &amp; BO239)
        )
    ),
    IF(BN239&lt;&gt;"",
        IF(INT('Data Sheet'!$A$19)=INT('Data Sheet'!$B$19),
            --(INT('Data Sheet'!$A$19) &amp; "." &amp; LEFT(BN239,3)),
            IF(AND((--(INT('Data Sheet'!$A$19) &amp; "." &amp; LEFT(BN239,3))&gt;=--('Data Sheet'!$A$19)), (--(INT('Data Sheet'!$A$19) &amp; "." &amp; LEFT(BN239,3))&lt;=--('Data Sheet'!$B$19))),
                --(INT('Data Sheet'!$A$19) &amp; "." &amp; LEFT(BN239,3)),
                --(INT('Data Sheet'!$B$19) &amp; "." &amp; LEFT(BN239,3))
            )
        ),
        "OK"
    )
)</f>
        <v>OK</v>
      </c>
      <c r="O239" s="23" t="str">
        <f>IF(BP239&lt;&gt;"",
    IF(INT('Data Sheet'!$A$19)=INT('Data Sheet'!$B$19),
        --(INT('Data Sheet'!$A$19) &amp; "." &amp; BP239),
        IF(AND((--(INT('Data Sheet'!$A$19) &amp; "." &amp; BP239)&gt;=--('Data Sheet'!$A$19)), (--(INT('Data Sheet'!$A$19) &amp; "." &amp; BP239)&lt;=--('Data Sheet'!$B$19))),
            --(INT('Data Sheet'!$A$19) &amp; "." &amp; BP239),
            --(INT('Data Sheet'!$B$19) &amp; "." &amp; BP239)
        )
    ),
    IF(BN239&lt;&gt;"",
        IF(INT('Data Sheet'!$A$19)=INT('Data Sheet'!$B$19),
            --(INT('Data Sheet'!$A$19) &amp; "." &amp; RIGHT(BN239,3)),
            IF(AND((--(INT('Data Sheet'!$A$19) &amp; "." &amp; RIGHT(BN239,3))&gt;=--('Data Sheet'!$A$19)), (--(INT('Data Sheet'!$A$19) &amp; "." &amp; RIGHT(BN239,3))&lt;=--('Data Sheet'!$B$19))),
                --(INT('Data Sheet'!$A$19) &amp; "." &amp; RIGHT(BN239,3)),
                --(INT('Data Sheet'!$B$19) &amp; "." &amp; RIGHT(BN239,3))
            )
        ),
        "OK"
    )
)</f>
        <v>OK</v>
      </c>
      <c r="P239" s="23" t="str">
        <f>IF(BR239&lt;&gt;"",
    IF(INT('Data Sheet'!$A$19)=INT('Data Sheet'!$B$15),
        --(INT('Data Sheet'!$A$15) &amp; "." &amp; BR239),
        IF(AND((--(INT('Data Sheet'!$A$15) &amp; "." &amp; BR239)&gt;=--('Data Sheet'!$A$15)), (--(INT('Data Sheet'!$A$15) &amp; "." &amp; BR239)&lt;=--('Data Sheet'!$B$15))),
            --(INT('Data Sheet'!$A$15) &amp; "." &amp; BR239),
            --(INT('Data Sheet'!$B$15) &amp; "." &amp; BR239)
        )
    ),
    IF(BQ239&lt;&gt;"",
        IF(INT('Data Sheet'!$A$15)=INT('Data Sheet'!$B$15),
            --(INT('Data Sheet'!$A$15) &amp; "." &amp; LEFT(BQ239,3)),
            IF(AND((--(INT('Data Sheet'!$A$15) &amp; "." &amp; LEFT(BQ239,3))&gt;=--('Data Sheet'!$A$15)), (--(INT('Data Sheet'!$A$15) &amp; "." &amp; LEFT(BQ239,3))&lt;=--('Data Sheet'!$B$15))),
                --(INT('Data Sheet'!$A$15) &amp; "." &amp; LEFT(BQ239,3)),
                --(INT('Data Sheet'!$B$15) &amp; "." &amp; LEFT(BQ239,3))
            )
        ),
        "OK"
    )
)</f>
        <v>OK</v>
      </c>
      <c r="Q239" s="23" t="str">
        <f>IF(BS239&lt;&gt;"",
    IF(INT('Data Sheet'!$A$19)=INT('Data Sheet'!$B$15),
        --(INT('Data Sheet'!$A$15) &amp; "." &amp; BS239),
        IF(AND((--(INT('Data Sheet'!$A$15) &amp; "." &amp; BS239)&gt;=--('Data Sheet'!$A$15)), (--(INT('Data Sheet'!$A$15) &amp; "." &amp; BS239)&lt;=--('Data Sheet'!$B$15))),
            --(INT('Data Sheet'!$A$15) &amp; "." &amp; BS239),
            --(INT('Data Sheet'!$B$15) &amp; "." &amp; BS239)
        )
    ),
    IF(BQ239&lt;&gt;"",
        IF(INT('Data Sheet'!$A$15)=INT('Data Sheet'!$B$15),
            --(INT('Data Sheet'!$A$15) &amp; "." &amp; RIGHT(BQ239,3)),
            IF(AND((--(INT('Data Sheet'!$A$15) &amp; "." &amp; RIGHT(BQ239,3))&gt;=--('Data Sheet'!$A$15)), (--(INT('Data Sheet'!$A$15) &amp; "." &amp; RIGHT(BQ239,3))&lt;=--('Data Sheet'!$B$15))),
                --(INT('Data Sheet'!$A$15) &amp; "." &amp; RIGHT(BQ239,3)),
                --(INT('Data Sheet'!$B$15) &amp; "." &amp; RIGHT(BQ239,3))
            )
        ),
        "OK"
    )
)</f>
        <v>OK</v>
      </c>
      <c r="R239" s="20"/>
      <c r="S239" s="20"/>
      <c r="T239" s="20"/>
      <c r="U239" s="20"/>
      <c r="V239" s="20"/>
      <c r="W239" s="20"/>
      <c r="X239" s="20"/>
      <c r="Y239" s="20"/>
      <c r="Z239" s="20"/>
      <c r="AA239" s="55"/>
      <c r="AB239" s="55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1"/>
      <c r="AR239" s="21"/>
      <c r="AS239" s="21"/>
      <c r="AT239" s="21"/>
      <c r="AU239" s="21"/>
      <c r="AV239" s="21"/>
      <c r="AW239" s="22"/>
      <c r="AX239" s="99"/>
      <c r="AY239" s="20"/>
      <c r="AZ239" s="20"/>
      <c r="BA239" s="22"/>
      <c r="BC239" s="80"/>
      <c r="BD239" s="80"/>
      <c r="BE239" s="80"/>
      <c r="BF239" s="80"/>
      <c r="BG239" s="2" t="str">
        <f t="shared" si="18"/>
        <v/>
      </c>
      <c r="BH239" s="78">
        <f t="shared" si="17"/>
        <v>0</v>
      </c>
    </row>
    <row r="240" spans="2:60" x14ac:dyDescent="0.2">
      <c r="B240" s="14">
        <f t="shared" si="19"/>
        <v>232</v>
      </c>
      <c r="C240" s="15" t="str">
        <f>CONCATENATE('Data Sheet'!$B$8,'Data Sheet'!$G$2)</f>
        <v>" HWDP</v>
      </c>
      <c r="D240" s="95" t="str">
        <f t="shared" si="20"/>
        <v/>
      </c>
      <c r="E240" s="15" t="str">
        <f>IF('Sum HWDP'!$D$10="TH-Hill DS-1 Vol 3 CAT 2: Clean and Visual Ends only","N/A","OK")</f>
        <v>OK</v>
      </c>
      <c r="F240" s="15" t="str">
        <f>IF('Sum HWDP'!$D$10="TH-Hill DS-1 Vol 3 CAT 2: Clean and Visual Ends only","N/A","OK")</f>
        <v>OK</v>
      </c>
      <c r="G240" s="17"/>
      <c r="H240" s="17"/>
      <c r="I240" s="17" t="s">
        <v>51</v>
      </c>
      <c r="J240" s="17" t="str">
        <f t="shared" si="21"/>
        <v>OK</v>
      </c>
      <c r="K240" s="17" t="str">
        <f t="shared" si="21"/>
        <v>OK</v>
      </c>
      <c r="L240" s="17" t="str">
        <f>IF('Data Sheet'!$B$9="NC-50","N/A","OK")</f>
        <v>OK</v>
      </c>
      <c r="M240" s="17" t="str">
        <f>IF('Data Sheet'!$B$9="NC-50","N/A","OK")</f>
        <v>OK</v>
      </c>
      <c r="N240" s="23" t="str">
        <f>IF(BO240&lt;&gt;"",
    IF(INT('Data Sheet'!$A$19)=INT('Data Sheet'!$B$19),
        --(INT('Data Sheet'!$A$19) &amp; "." &amp; BO240),
        IF(AND((--(INT('Data Sheet'!$A$19) &amp; "." &amp; BO240)&gt;=--('Data Sheet'!$A$19)), (--(INT('Data Sheet'!$A$19) &amp; "." &amp; BO240)&lt;=--('Data Sheet'!$B$19))),
            --(INT('Data Sheet'!$A$19) &amp; "." &amp; BO240),
            --(INT('Data Sheet'!$B$19) &amp; "." &amp; BO240)
        )
    ),
    IF(BN240&lt;&gt;"",
        IF(INT('Data Sheet'!$A$19)=INT('Data Sheet'!$B$19),
            --(INT('Data Sheet'!$A$19) &amp; "." &amp; LEFT(BN240,3)),
            IF(AND((--(INT('Data Sheet'!$A$19) &amp; "." &amp; LEFT(BN240,3))&gt;=--('Data Sheet'!$A$19)), (--(INT('Data Sheet'!$A$19) &amp; "." &amp; LEFT(BN240,3))&lt;=--('Data Sheet'!$B$19))),
                --(INT('Data Sheet'!$A$19) &amp; "." &amp; LEFT(BN240,3)),
                --(INT('Data Sheet'!$B$19) &amp; "." &amp; LEFT(BN240,3))
            )
        ),
        "OK"
    )
)</f>
        <v>OK</v>
      </c>
      <c r="O240" s="23" t="str">
        <f>IF(BP240&lt;&gt;"",
    IF(INT('Data Sheet'!$A$19)=INT('Data Sheet'!$B$19),
        --(INT('Data Sheet'!$A$19) &amp; "." &amp; BP240),
        IF(AND((--(INT('Data Sheet'!$A$19) &amp; "." &amp; BP240)&gt;=--('Data Sheet'!$A$19)), (--(INT('Data Sheet'!$A$19) &amp; "." &amp; BP240)&lt;=--('Data Sheet'!$B$19))),
            --(INT('Data Sheet'!$A$19) &amp; "." &amp; BP240),
            --(INT('Data Sheet'!$B$19) &amp; "." &amp; BP240)
        )
    ),
    IF(BN240&lt;&gt;"",
        IF(INT('Data Sheet'!$A$19)=INT('Data Sheet'!$B$19),
            --(INT('Data Sheet'!$A$19) &amp; "." &amp; RIGHT(BN240,3)),
            IF(AND((--(INT('Data Sheet'!$A$19) &amp; "." &amp; RIGHT(BN240,3))&gt;=--('Data Sheet'!$A$19)), (--(INT('Data Sheet'!$A$19) &amp; "." &amp; RIGHT(BN240,3))&lt;=--('Data Sheet'!$B$19))),
                --(INT('Data Sheet'!$A$19) &amp; "." &amp; RIGHT(BN240,3)),
                --(INT('Data Sheet'!$B$19) &amp; "." &amp; RIGHT(BN240,3))
            )
        ),
        "OK"
    )
)</f>
        <v>OK</v>
      </c>
      <c r="P240" s="23" t="str">
        <f>IF(BR240&lt;&gt;"",
    IF(INT('Data Sheet'!$A$19)=INT('Data Sheet'!$B$15),
        --(INT('Data Sheet'!$A$15) &amp; "." &amp; BR240),
        IF(AND((--(INT('Data Sheet'!$A$15) &amp; "." &amp; BR240)&gt;=--('Data Sheet'!$A$15)), (--(INT('Data Sheet'!$A$15) &amp; "." &amp; BR240)&lt;=--('Data Sheet'!$B$15))),
            --(INT('Data Sheet'!$A$15) &amp; "." &amp; BR240),
            --(INT('Data Sheet'!$B$15) &amp; "." &amp; BR240)
        )
    ),
    IF(BQ240&lt;&gt;"",
        IF(INT('Data Sheet'!$A$15)=INT('Data Sheet'!$B$15),
            --(INT('Data Sheet'!$A$15) &amp; "." &amp; LEFT(BQ240,3)),
            IF(AND((--(INT('Data Sheet'!$A$15) &amp; "." &amp; LEFT(BQ240,3))&gt;=--('Data Sheet'!$A$15)), (--(INT('Data Sheet'!$A$15) &amp; "." &amp; LEFT(BQ240,3))&lt;=--('Data Sheet'!$B$15))),
                --(INT('Data Sheet'!$A$15) &amp; "." &amp; LEFT(BQ240,3)),
                --(INT('Data Sheet'!$B$15) &amp; "." &amp; LEFT(BQ240,3))
            )
        ),
        "OK"
    )
)</f>
        <v>OK</v>
      </c>
      <c r="Q240" s="23" t="str">
        <f>IF(BS240&lt;&gt;"",
    IF(INT('Data Sheet'!$A$19)=INT('Data Sheet'!$B$15),
        --(INT('Data Sheet'!$A$15) &amp; "." &amp; BS240),
        IF(AND((--(INT('Data Sheet'!$A$15) &amp; "." &amp; BS240)&gt;=--('Data Sheet'!$A$15)), (--(INT('Data Sheet'!$A$15) &amp; "." &amp; BS240)&lt;=--('Data Sheet'!$B$15))),
            --(INT('Data Sheet'!$A$15) &amp; "." &amp; BS240),
            --(INT('Data Sheet'!$B$15) &amp; "." &amp; BS240)
        )
    ),
    IF(BQ240&lt;&gt;"",
        IF(INT('Data Sheet'!$A$15)=INT('Data Sheet'!$B$15),
            --(INT('Data Sheet'!$A$15) &amp; "." &amp; RIGHT(BQ240,3)),
            IF(AND((--(INT('Data Sheet'!$A$15) &amp; "." &amp; RIGHT(BQ240,3))&gt;=--('Data Sheet'!$A$15)), (--(INT('Data Sheet'!$A$15) &amp; "." &amp; RIGHT(BQ240,3))&lt;=--('Data Sheet'!$B$15))),
                --(INT('Data Sheet'!$A$15) &amp; "." &amp; RIGHT(BQ240,3)),
                --(INT('Data Sheet'!$B$15) &amp; "." &amp; RIGHT(BQ240,3))
            )
        ),
        "OK"
    )
)</f>
        <v>OK</v>
      </c>
      <c r="R240" s="20"/>
      <c r="S240" s="20"/>
      <c r="T240" s="20"/>
      <c r="U240" s="20"/>
      <c r="V240" s="20"/>
      <c r="W240" s="20"/>
      <c r="X240" s="20"/>
      <c r="Y240" s="20"/>
      <c r="Z240" s="20"/>
      <c r="AA240" s="55"/>
      <c r="AB240" s="55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1"/>
      <c r="AR240" s="21"/>
      <c r="AS240" s="21"/>
      <c r="AT240" s="21"/>
      <c r="AU240" s="21"/>
      <c r="AV240" s="21"/>
      <c r="AW240" s="22"/>
      <c r="AX240" s="99"/>
      <c r="AY240" s="20"/>
      <c r="AZ240" s="20"/>
      <c r="BA240" s="22"/>
      <c r="BC240" s="80"/>
      <c r="BD240" s="80"/>
      <c r="BE240" s="80"/>
      <c r="BF240" s="80"/>
      <c r="BG240" s="2" t="str">
        <f t="shared" si="18"/>
        <v/>
      </c>
      <c r="BH240" s="78">
        <f t="shared" si="17"/>
        <v>0</v>
      </c>
    </row>
    <row r="241" spans="2:60" x14ac:dyDescent="0.2">
      <c r="B241" s="14">
        <f t="shared" si="19"/>
        <v>233</v>
      </c>
      <c r="C241" s="15" t="str">
        <f>CONCATENATE('Data Sheet'!$B$8,'Data Sheet'!$G$2)</f>
        <v>" HWDP</v>
      </c>
      <c r="D241" s="95" t="str">
        <f t="shared" si="20"/>
        <v/>
      </c>
      <c r="E241" s="15" t="str">
        <f>IF('Sum HWDP'!$D$10="TH-Hill DS-1 Vol 3 CAT 2: Clean and Visual Ends only","N/A","OK")</f>
        <v>OK</v>
      </c>
      <c r="F241" s="15" t="str">
        <f>IF('Sum HWDP'!$D$10="TH-Hill DS-1 Vol 3 CAT 2: Clean and Visual Ends only","N/A","OK")</f>
        <v>OK</v>
      </c>
      <c r="G241" s="17"/>
      <c r="H241" s="17"/>
      <c r="I241" s="17" t="s">
        <v>51</v>
      </c>
      <c r="J241" s="17" t="str">
        <f t="shared" si="21"/>
        <v>OK</v>
      </c>
      <c r="K241" s="17" t="str">
        <f t="shared" si="21"/>
        <v>OK</v>
      </c>
      <c r="L241" s="17" t="str">
        <f>IF('Data Sheet'!$B$9="NC-50","N/A","OK")</f>
        <v>OK</v>
      </c>
      <c r="M241" s="17" t="str">
        <f>IF('Data Sheet'!$B$9="NC-50","N/A","OK")</f>
        <v>OK</v>
      </c>
      <c r="N241" s="23" t="str">
        <f>IF(BO241&lt;&gt;"",
    IF(INT('Data Sheet'!$A$19)=INT('Data Sheet'!$B$19),
        --(INT('Data Sheet'!$A$19) &amp; "." &amp; BO241),
        IF(AND((--(INT('Data Sheet'!$A$19) &amp; "." &amp; BO241)&gt;=--('Data Sheet'!$A$19)), (--(INT('Data Sheet'!$A$19) &amp; "." &amp; BO241)&lt;=--('Data Sheet'!$B$19))),
            --(INT('Data Sheet'!$A$19) &amp; "." &amp; BO241),
            --(INT('Data Sheet'!$B$19) &amp; "." &amp; BO241)
        )
    ),
    IF(BN241&lt;&gt;"",
        IF(INT('Data Sheet'!$A$19)=INT('Data Sheet'!$B$19),
            --(INT('Data Sheet'!$A$19) &amp; "." &amp; LEFT(BN241,3)),
            IF(AND((--(INT('Data Sheet'!$A$19) &amp; "." &amp; LEFT(BN241,3))&gt;=--('Data Sheet'!$A$19)), (--(INT('Data Sheet'!$A$19) &amp; "." &amp; LEFT(BN241,3))&lt;=--('Data Sheet'!$B$19))),
                --(INT('Data Sheet'!$A$19) &amp; "." &amp; LEFT(BN241,3)),
                --(INT('Data Sheet'!$B$19) &amp; "." &amp; LEFT(BN241,3))
            )
        ),
        "OK"
    )
)</f>
        <v>OK</v>
      </c>
      <c r="O241" s="23" t="str">
        <f>IF(BP241&lt;&gt;"",
    IF(INT('Data Sheet'!$A$19)=INT('Data Sheet'!$B$19),
        --(INT('Data Sheet'!$A$19) &amp; "." &amp; BP241),
        IF(AND((--(INT('Data Sheet'!$A$19) &amp; "." &amp; BP241)&gt;=--('Data Sheet'!$A$19)), (--(INT('Data Sheet'!$A$19) &amp; "." &amp; BP241)&lt;=--('Data Sheet'!$B$19))),
            --(INT('Data Sheet'!$A$19) &amp; "." &amp; BP241),
            --(INT('Data Sheet'!$B$19) &amp; "." &amp; BP241)
        )
    ),
    IF(BN241&lt;&gt;"",
        IF(INT('Data Sheet'!$A$19)=INT('Data Sheet'!$B$19),
            --(INT('Data Sheet'!$A$19) &amp; "." &amp; RIGHT(BN241,3)),
            IF(AND((--(INT('Data Sheet'!$A$19) &amp; "." &amp; RIGHT(BN241,3))&gt;=--('Data Sheet'!$A$19)), (--(INT('Data Sheet'!$A$19) &amp; "." &amp; RIGHT(BN241,3))&lt;=--('Data Sheet'!$B$19))),
                --(INT('Data Sheet'!$A$19) &amp; "." &amp; RIGHT(BN241,3)),
                --(INT('Data Sheet'!$B$19) &amp; "." &amp; RIGHT(BN241,3))
            )
        ),
        "OK"
    )
)</f>
        <v>OK</v>
      </c>
      <c r="P241" s="23" t="str">
        <f>IF(BR241&lt;&gt;"",
    IF(INT('Data Sheet'!$A$19)=INT('Data Sheet'!$B$15),
        --(INT('Data Sheet'!$A$15) &amp; "." &amp; BR241),
        IF(AND((--(INT('Data Sheet'!$A$15) &amp; "." &amp; BR241)&gt;=--('Data Sheet'!$A$15)), (--(INT('Data Sheet'!$A$15) &amp; "." &amp; BR241)&lt;=--('Data Sheet'!$B$15))),
            --(INT('Data Sheet'!$A$15) &amp; "." &amp; BR241),
            --(INT('Data Sheet'!$B$15) &amp; "." &amp; BR241)
        )
    ),
    IF(BQ241&lt;&gt;"",
        IF(INT('Data Sheet'!$A$15)=INT('Data Sheet'!$B$15),
            --(INT('Data Sheet'!$A$15) &amp; "." &amp; LEFT(BQ241,3)),
            IF(AND((--(INT('Data Sheet'!$A$15) &amp; "." &amp; LEFT(BQ241,3))&gt;=--('Data Sheet'!$A$15)), (--(INT('Data Sheet'!$A$15) &amp; "." &amp; LEFT(BQ241,3))&lt;=--('Data Sheet'!$B$15))),
                --(INT('Data Sheet'!$A$15) &amp; "." &amp; LEFT(BQ241,3)),
                --(INT('Data Sheet'!$B$15) &amp; "." &amp; LEFT(BQ241,3))
            )
        ),
        "OK"
    )
)</f>
        <v>OK</v>
      </c>
      <c r="Q241" s="23" t="str">
        <f>IF(BS241&lt;&gt;"",
    IF(INT('Data Sheet'!$A$19)=INT('Data Sheet'!$B$15),
        --(INT('Data Sheet'!$A$15) &amp; "." &amp; BS241),
        IF(AND((--(INT('Data Sheet'!$A$15) &amp; "." &amp; BS241)&gt;=--('Data Sheet'!$A$15)), (--(INT('Data Sheet'!$A$15) &amp; "." &amp; BS241)&lt;=--('Data Sheet'!$B$15))),
            --(INT('Data Sheet'!$A$15) &amp; "." &amp; BS241),
            --(INT('Data Sheet'!$B$15) &amp; "." &amp; BS241)
        )
    ),
    IF(BQ241&lt;&gt;"",
        IF(INT('Data Sheet'!$A$15)=INT('Data Sheet'!$B$15),
            --(INT('Data Sheet'!$A$15) &amp; "." &amp; RIGHT(BQ241,3)),
            IF(AND((--(INT('Data Sheet'!$A$15) &amp; "." &amp; RIGHT(BQ241,3))&gt;=--('Data Sheet'!$A$15)), (--(INT('Data Sheet'!$A$15) &amp; "." &amp; RIGHT(BQ241,3))&lt;=--('Data Sheet'!$B$15))),
                --(INT('Data Sheet'!$A$15) &amp; "." &amp; RIGHT(BQ241,3)),
                --(INT('Data Sheet'!$B$15) &amp; "." &amp; RIGHT(BQ241,3))
            )
        ),
        "OK"
    )
)</f>
        <v>OK</v>
      </c>
      <c r="R241" s="20"/>
      <c r="S241" s="20"/>
      <c r="T241" s="20"/>
      <c r="U241" s="20"/>
      <c r="V241" s="20"/>
      <c r="W241" s="20"/>
      <c r="X241" s="20"/>
      <c r="Y241" s="20"/>
      <c r="Z241" s="20"/>
      <c r="AA241" s="55"/>
      <c r="AB241" s="55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1"/>
      <c r="AR241" s="21"/>
      <c r="AS241" s="21"/>
      <c r="AT241" s="21"/>
      <c r="AU241" s="21"/>
      <c r="AV241" s="21"/>
      <c r="AW241" s="22"/>
      <c r="AX241" s="99"/>
      <c r="AY241" s="20"/>
      <c r="AZ241" s="20"/>
      <c r="BA241" s="22"/>
      <c r="BC241" s="80"/>
      <c r="BD241" s="80"/>
      <c r="BE241" s="80"/>
      <c r="BF241" s="80"/>
      <c r="BG241" s="2" t="str">
        <f t="shared" si="18"/>
        <v/>
      </c>
      <c r="BH241" s="78">
        <f t="shared" si="17"/>
        <v>0</v>
      </c>
    </row>
    <row r="242" spans="2:60" x14ac:dyDescent="0.2">
      <c r="B242" s="14">
        <f t="shared" si="19"/>
        <v>234</v>
      </c>
      <c r="C242" s="15" t="str">
        <f>CONCATENATE('Data Sheet'!$B$8,'Data Sheet'!$G$2)</f>
        <v>" HWDP</v>
      </c>
      <c r="D242" s="95" t="str">
        <f t="shared" si="20"/>
        <v/>
      </c>
      <c r="E242" s="15" t="str">
        <f>IF('Sum HWDP'!$D$10="TH-Hill DS-1 Vol 3 CAT 2: Clean and Visual Ends only","N/A","OK")</f>
        <v>OK</v>
      </c>
      <c r="F242" s="15" t="str">
        <f>IF('Sum HWDP'!$D$10="TH-Hill DS-1 Vol 3 CAT 2: Clean and Visual Ends only","N/A","OK")</f>
        <v>OK</v>
      </c>
      <c r="G242" s="17"/>
      <c r="H242" s="17"/>
      <c r="I242" s="17" t="s">
        <v>51</v>
      </c>
      <c r="J242" s="17" t="str">
        <f t="shared" si="21"/>
        <v>OK</v>
      </c>
      <c r="K242" s="17" t="str">
        <f t="shared" si="21"/>
        <v>OK</v>
      </c>
      <c r="L242" s="17" t="str">
        <f>IF('Data Sheet'!$B$9="NC-50","N/A","OK")</f>
        <v>OK</v>
      </c>
      <c r="M242" s="17" t="str">
        <f>IF('Data Sheet'!$B$9="NC-50","N/A","OK")</f>
        <v>OK</v>
      </c>
      <c r="N242" s="23" t="str">
        <f>IF(BO242&lt;&gt;"",
    IF(INT('Data Sheet'!$A$19)=INT('Data Sheet'!$B$19),
        --(INT('Data Sheet'!$A$19) &amp; "." &amp; BO242),
        IF(AND((--(INT('Data Sheet'!$A$19) &amp; "." &amp; BO242)&gt;=--('Data Sheet'!$A$19)), (--(INT('Data Sheet'!$A$19) &amp; "." &amp; BO242)&lt;=--('Data Sheet'!$B$19))),
            --(INT('Data Sheet'!$A$19) &amp; "." &amp; BO242),
            --(INT('Data Sheet'!$B$19) &amp; "." &amp; BO242)
        )
    ),
    IF(BN242&lt;&gt;"",
        IF(INT('Data Sheet'!$A$19)=INT('Data Sheet'!$B$19),
            --(INT('Data Sheet'!$A$19) &amp; "." &amp; LEFT(BN242,3)),
            IF(AND((--(INT('Data Sheet'!$A$19) &amp; "." &amp; LEFT(BN242,3))&gt;=--('Data Sheet'!$A$19)), (--(INT('Data Sheet'!$A$19) &amp; "." &amp; LEFT(BN242,3))&lt;=--('Data Sheet'!$B$19))),
                --(INT('Data Sheet'!$A$19) &amp; "." &amp; LEFT(BN242,3)),
                --(INT('Data Sheet'!$B$19) &amp; "." &amp; LEFT(BN242,3))
            )
        ),
        "OK"
    )
)</f>
        <v>OK</v>
      </c>
      <c r="O242" s="23" t="str">
        <f>IF(BP242&lt;&gt;"",
    IF(INT('Data Sheet'!$A$19)=INT('Data Sheet'!$B$19),
        --(INT('Data Sheet'!$A$19) &amp; "." &amp; BP242),
        IF(AND((--(INT('Data Sheet'!$A$19) &amp; "." &amp; BP242)&gt;=--('Data Sheet'!$A$19)), (--(INT('Data Sheet'!$A$19) &amp; "." &amp; BP242)&lt;=--('Data Sheet'!$B$19))),
            --(INT('Data Sheet'!$A$19) &amp; "." &amp; BP242),
            --(INT('Data Sheet'!$B$19) &amp; "." &amp; BP242)
        )
    ),
    IF(BN242&lt;&gt;"",
        IF(INT('Data Sheet'!$A$19)=INT('Data Sheet'!$B$19),
            --(INT('Data Sheet'!$A$19) &amp; "." &amp; RIGHT(BN242,3)),
            IF(AND((--(INT('Data Sheet'!$A$19) &amp; "." &amp; RIGHT(BN242,3))&gt;=--('Data Sheet'!$A$19)), (--(INT('Data Sheet'!$A$19) &amp; "." &amp; RIGHT(BN242,3))&lt;=--('Data Sheet'!$B$19))),
                --(INT('Data Sheet'!$A$19) &amp; "." &amp; RIGHT(BN242,3)),
                --(INT('Data Sheet'!$B$19) &amp; "." &amp; RIGHT(BN242,3))
            )
        ),
        "OK"
    )
)</f>
        <v>OK</v>
      </c>
      <c r="P242" s="23" t="str">
        <f>IF(BR242&lt;&gt;"",
    IF(INT('Data Sheet'!$A$19)=INT('Data Sheet'!$B$15),
        --(INT('Data Sheet'!$A$15) &amp; "." &amp; BR242),
        IF(AND((--(INT('Data Sheet'!$A$15) &amp; "." &amp; BR242)&gt;=--('Data Sheet'!$A$15)), (--(INT('Data Sheet'!$A$15) &amp; "." &amp; BR242)&lt;=--('Data Sheet'!$B$15))),
            --(INT('Data Sheet'!$A$15) &amp; "." &amp; BR242),
            --(INT('Data Sheet'!$B$15) &amp; "." &amp; BR242)
        )
    ),
    IF(BQ242&lt;&gt;"",
        IF(INT('Data Sheet'!$A$15)=INT('Data Sheet'!$B$15),
            --(INT('Data Sheet'!$A$15) &amp; "." &amp; LEFT(BQ242,3)),
            IF(AND((--(INT('Data Sheet'!$A$15) &amp; "." &amp; LEFT(BQ242,3))&gt;=--('Data Sheet'!$A$15)), (--(INT('Data Sheet'!$A$15) &amp; "." &amp; LEFT(BQ242,3))&lt;=--('Data Sheet'!$B$15))),
                --(INT('Data Sheet'!$A$15) &amp; "." &amp; LEFT(BQ242,3)),
                --(INT('Data Sheet'!$B$15) &amp; "." &amp; LEFT(BQ242,3))
            )
        ),
        "OK"
    )
)</f>
        <v>OK</v>
      </c>
      <c r="Q242" s="23" t="str">
        <f>IF(BS242&lt;&gt;"",
    IF(INT('Data Sheet'!$A$19)=INT('Data Sheet'!$B$15),
        --(INT('Data Sheet'!$A$15) &amp; "." &amp; BS242),
        IF(AND((--(INT('Data Sheet'!$A$15) &amp; "." &amp; BS242)&gt;=--('Data Sheet'!$A$15)), (--(INT('Data Sheet'!$A$15) &amp; "." &amp; BS242)&lt;=--('Data Sheet'!$B$15))),
            --(INT('Data Sheet'!$A$15) &amp; "." &amp; BS242),
            --(INT('Data Sheet'!$B$15) &amp; "." &amp; BS242)
        )
    ),
    IF(BQ242&lt;&gt;"",
        IF(INT('Data Sheet'!$A$15)=INT('Data Sheet'!$B$15),
            --(INT('Data Sheet'!$A$15) &amp; "." &amp; RIGHT(BQ242,3)),
            IF(AND((--(INT('Data Sheet'!$A$15) &amp; "." &amp; RIGHT(BQ242,3))&gt;=--('Data Sheet'!$A$15)), (--(INT('Data Sheet'!$A$15) &amp; "." &amp; RIGHT(BQ242,3))&lt;=--('Data Sheet'!$B$15))),
                --(INT('Data Sheet'!$A$15) &amp; "." &amp; RIGHT(BQ242,3)),
                --(INT('Data Sheet'!$B$15) &amp; "." &amp; RIGHT(BQ242,3))
            )
        ),
        "OK"
    )
)</f>
        <v>OK</v>
      </c>
      <c r="R242" s="20"/>
      <c r="S242" s="20"/>
      <c r="T242" s="20"/>
      <c r="U242" s="20"/>
      <c r="V242" s="20"/>
      <c r="W242" s="20"/>
      <c r="X242" s="20"/>
      <c r="Y242" s="20"/>
      <c r="Z242" s="20"/>
      <c r="AA242" s="55"/>
      <c r="AB242" s="55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1"/>
      <c r="AR242" s="21"/>
      <c r="AS242" s="21"/>
      <c r="AT242" s="21"/>
      <c r="AU242" s="21"/>
      <c r="AV242" s="21"/>
      <c r="AW242" s="22"/>
      <c r="AX242" s="99"/>
      <c r="AY242" s="20"/>
      <c r="AZ242" s="20"/>
      <c r="BA242" s="22"/>
      <c r="BC242" s="80"/>
      <c r="BD242" s="80"/>
      <c r="BE242" s="80"/>
      <c r="BF242" s="80"/>
      <c r="BG242" s="2" t="str">
        <f t="shared" si="18"/>
        <v/>
      </c>
      <c r="BH242" s="78">
        <f t="shared" si="17"/>
        <v>0</v>
      </c>
    </row>
    <row r="243" spans="2:60" x14ac:dyDescent="0.2">
      <c r="B243" s="14">
        <f t="shared" si="19"/>
        <v>235</v>
      </c>
      <c r="C243" s="15" t="str">
        <f>CONCATENATE('Data Sheet'!$B$8,'Data Sheet'!$G$2)</f>
        <v>" HWDP</v>
      </c>
      <c r="D243" s="95" t="str">
        <f t="shared" si="20"/>
        <v/>
      </c>
      <c r="E243" s="15" t="str">
        <f>IF('Sum HWDP'!$D$10="TH-Hill DS-1 Vol 3 CAT 2: Clean and Visual Ends only","N/A","OK")</f>
        <v>OK</v>
      </c>
      <c r="F243" s="15" t="str">
        <f>IF('Sum HWDP'!$D$10="TH-Hill DS-1 Vol 3 CAT 2: Clean and Visual Ends only","N/A","OK")</f>
        <v>OK</v>
      </c>
      <c r="G243" s="17"/>
      <c r="H243" s="17"/>
      <c r="I243" s="17" t="s">
        <v>51</v>
      </c>
      <c r="J243" s="17" t="str">
        <f t="shared" si="21"/>
        <v>OK</v>
      </c>
      <c r="K243" s="17" t="str">
        <f t="shared" si="21"/>
        <v>OK</v>
      </c>
      <c r="L243" s="17" t="str">
        <f>IF('Data Sheet'!$B$9="NC-50","N/A","OK")</f>
        <v>OK</v>
      </c>
      <c r="M243" s="17" t="str">
        <f>IF('Data Sheet'!$B$9="NC-50","N/A","OK")</f>
        <v>OK</v>
      </c>
      <c r="N243" s="23" t="str">
        <f>IF(BO243&lt;&gt;"",
    IF(INT('Data Sheet'!$A$19)=INT('Data Sheet'!$B$19),
        --(INT('Data Sheet'!$A$19) &amp; "." &amp; BO243),
        IF(AND((--(INT('Data Sheet'!$A$19) &amp; "." &amp; BO243)&gt;=--('Data Sheet'!$A$19)), (--(INT('Data Sheet'!$A$19) &amp; "." &amp; BO243)&lt;=--('Data Sheet'!$B$19))),
            --(INT('Data Sheet'!$A$19) &amp; "." &amp; BO243),
            --(INT('Data Sheet'!$B$19) &amp; "." &amp; BO243)
        )
    ),
    IF(BN243&lt;&gt;"",
        IF(INT('Data Sheet'!$A$19)=INT('Data Sheet'!$B$19),
            --(INT('Data Sheet'!$A$19) &amp; "." &amp; LEFT(BN243,3)),
            IF(AND((--(INT('Data Sheet'!$A$19) &amp; "." &amp; LEFT(BN243,3))&gt;=--('Data Sheet'!$A$19)), (--(INT('Data Sheet'!$A$19) &amp; "." &amp; LEFT(BN243,3))&lt;=--('Data Sheet'!$B$19))),
                --(INT('Data Sheet'!$A$19) &amp; "." &amp; LEFT(BN243,3)),
                --(INT('Data Sheet'!$B$19) &amp; "." &amp; LEFT(BN243,3))
            )
        ),
        "OK"
    )
)</f>
        <v>OK</v>
      </c>
      <c r="O243" s="23" t="str">
        <f>IF(BP243&lt;&gt;"",
    IF(INT('Data Sheet'!$A$19)=INT('Data Sheet'!$B$19),
        --(INT('Data Sheet'!$A$19) &amp; "." &amp; BP243),
        IF(AND((--(INT('Data Sheet'!$A$19) &amp; "." &amp; BP243)&gt;=--('Data Sheet'!$A$19)), (--(INT('Data Sheet'!$A$19) &amp; "." &amp; BP243)&lt;=--('Data Sheet'!$B$19))),
            --(INT('Data Sheet'!$A$19) &amp; "." &amp; BP243),
            --(INT('Data Sheet'!$B$19) &amp; "." &amp; BP243)
        )
    ),
    IF(BN243&lt;&gt;"",
        IF(INT('Data Sheet'!$A$19)=INT('Data Sheet'!$B$19),
            --(INT('Data Sheet'!$A$19) &amp; "." &amp; RIGHT(BN243,3)),
            IF(AND((--(INT('Data Sheet'!$A$19) &amp; "." &amp; RIGHT(BN243,3))&gt;=--('Data Sheet'!$A$19)), (--(INT('Data Sheet'!$A$19) &amp; "." &amp; RIGHT(BN243,3))&lt;=--('Data Sheet'!$B$19))),
                --(INT('Data Sheet'!$A$19) &amp; "." &amp; RIGHT(BN243,3)),
                --(INT('Data Sheet'!$B$19) &amp; "." &amp; RIGHT(BN243,3))
            )
        ),
        "OK"
    )
)</f>
        <v>OK</v>
      </c>
      <c r="P243" s="23" t="str">
        <f>IF(BR243&lt;&gt;"",
    IF(INT('Data Sheet'!$A$19)=INT('Data Sheet'!$B$15),
        --(INT('Data Sheet'!$A$15) &amp; "." &amp; BR243),
        IF(AND((--(INT('Data Sheet'!$A$15) &amp; "." &amp; BR243)&gt;=--('Data Sheet'!$A$15)), (--(INT('Data Sheet'!$A$15) &amp; "." &amp; BR243)&lt;=--('Data Sheet'!$B$15))),
            --(INT('Data Sheet'!$A$15) &amp; "." &amp; BR243),
            --(INT('Data Sheet'!$B$15) &amp; "." &amp; BR243)
        )
    ),
    IF(BQ243&lt;&gt;"",
        IF(INT('Data Sheet'!$A$15)=INT('Data Sheet'!$B$15),
            --(INT('Data Sheet'!$A$15) &amp; "." &amp; LEFT(BQ243,3)),
            IF(AND((--(INT('Data Sheet'!$A$15) &amp; "." &amp; LEFT(BQ243,3))&gt;=--('Data Sheet'!$A$15)), (--(INT('Data Sheet'!$A$15) &amp; "." &amp; LEFT(BQ243,3))&lt;=--('Data Sheet'!$B$15))),
                --(INT('Data Sheet'!$A$15) &amp; "." &amp; LEFT(BQ243,3)),
                --(INT('Data Sheet'!$B$15) &amp; "." &amp; LEFT(BQ243,3))
            )
        ),
        "OK"
    )
)</f>
        <v>OK</v>
      </c>
      <c r="Q243" s="23" t="str">
        <f>IF(BS243&lt;&gt;"",
    IF(INT('Data Sheet'!$A$19)=INT('Data Sheet'!$B$15),
        --(INT('Data Sheet'!$A$15) &amp; "." &amp; BS243),
        IF(AND((--(INT('Data Sheet'!$A$15) &amp; "." &amp; BS243)&gt;=--('Data Sheet'!$A$15)), (--(INT('Data Sheet'!$A$15) &amp; "." &amp; BS243)&lt;=--('Data Sheet'!$B$15))),
            --(INT('Data Sheet'!$A$15) &amp; "." &amp; BS243),
            --(INT('Data Sheet'!$B$15) &amp; "." &amp; BS243)
        )
    ),
    IF(BQ243&lt;&gt;"",
        IF(INT('Data Sheet'!$A$15)=INT('Data Sheet'!$B$15),
            --(INT('Data Sheet'!$A$15) &amp; "." &amp; RIGHT(BQ243,3)),
            IF(AND((--(INT('Data Sheet'!$A$15) &amp; "." &amp; RIGHT(BQ243,3))&gt;=--('Data Sheet'!$A$15)), (--(INT('Data Sheet'!$A$15) &amp; "." &amp; RIGHT(BQ243,3))&lt;=--('Data Sheet'!$B$15))),
                --(INT('Data Sheet'!$A$15) &amp; "." &amp; RIGHT(BQ243,3)),
                --(INT('Data Sheet'!$B$15) &amp; "." &amp; RIGHT(BQ243,3))
            )
        ),
        "OK"
    )
)</f>
        <v>OK</v>
      </c>
      <c r="R243" s="20"/>
      <c r="S243" s="20"/>
      <c r="T243" s="20"/>
      <c r="U243" s="20"/>
      <c r="V243" s="20"/>
      <c r="W243" s="20"/>
      <c r="X243" s="20"/>
      <c r="Y243" s="20"/>
      <c r="Z243" s="20"/>
      <c r="AA243" s="55"/>
      <c r="AB243" s="55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1"/>
      <c r="AR243" s="21"/>
      <c r="AS243" s="21"/>
      <c r="AT243" s="21"/>
      <c r="AU243" s="21"/>
      <c r="AV243" s="21"/>
      <c r="AW243" s="22"/>
      <c r="AX243" s="99"/>
      <c r="AY243" s="20"/>
      <c r="AZ243" s="20"/>
      <c r="BA243" s="22"/>
      <c r="BC243" s="80"/>
      <c r="BD243" s="80"/>
      <c r="BE243" s="80"/>
      <c r="BF243" s="80"/>
      <c r="BG243" s="2" t="str">
        <f t="shared" si="18"/>
        <v/>
      </c>
      <c r="BH243" s="78">
        <f t="shared" si="17"/>
        <v>0</v>
      </c>
    </row>
    <row r="244" spans="2:60" x14ac:dyDescent="0.2">
      <c r="B244" s="14">
        <f t="shared" si="19"/>
        <v>236</v>
      </c>
      <c r="C244" s="15" t="str">
        <f>CONCATENATE('Data Sheet'!$B$8,'Data Sheet'!$G$2)</f>
        <v>" HWDP</v>
      </c>
      <c r="D244" s="95" t="str">
        <f t="shared" si="20"/>
        <v/>
      </c>
      <c r="E244" s="15" t="str">
        <f>IF('Sum HWDP'!$D$10="TH-Hill DS-1 Vol 3 CAT 2: Clean and Visual Ends only","N/A","OK")</f>
        <v>OK</v>
      </c>
      <c r="F244" s="15" t="str">
        <f>IF('Sum HWDP'!$D$10="TH-Hill DS-1 Vol 3 CAT 2: Clean and Visual Ends only","N/A","OK")</f>
        <v>OK</v>
      </c>
      <c r="G244" s="17"/>
      <c r="H244" s="17"/>
      <c r="I244" s="17" t="s">
        <v>51</v>
      </c>
      <c r="J244" s="17" t="str">
        <f t="shared" si="21"/>
        <v>OK</v>
      </c>
      <c r="K244" s="17" t="str">
        <f t="shared" si="21"/>
        <v>OK</v>
      </c>
      <c r="L244" s="17" t="str">
        <f>IF('Data Sheet'!$B$9="NC-50","N/A","OK")</f>
        <v>OK</v>
      </c>
      <c r="M244" s="17" t="str">
        <f>IF('Data Sheet'!$B$9="NC-50","N/A","OK")</f>
        <v>OK</v>
      </c>
      <c r="N244" s="23" t="str">
        <f>IF(BO244&lt;&gt;"",
    IF(INT('Data Sheet'!$A$19)=INT('Data Sheet'!$B$19),
        --(INT('Data Sheet'!$A$19) &amp; "." &amp; BO244),
        IF(AND((--(INT('Data Sheet'!$A$19) &amp; "." &amp; BO244)&gt;=--('Data Sheet'!$A$19)), (--(INT('Data Sheet'!$A$19) &amp; "." &amp; BO244)&lt;=--('Data Sheet'!$B$19))),
            --(INT('Data Sheet'!$A$19) &amp; "." &amp; BO244),
            --(INT('Data Sheet'!$B$19) &amp; "." &amp; BO244)
        )
    ),
    IF(BN244&lt;&gt;"",
        IF(INT('Data Sheet'!$A$19)=INT('Data Sheet'!$B$19),
            --(INT('Data Sheet'!$A$19) &amp; "." &amp; LEFT(BN244,3)),
            IF(AND((--(INT('Data Sheet'!$A$19) &amp; "." &amp; LEFT(BN244,3))&gt;=--('Data Sheet'!$A$19)), (--(INT('Data Sheet'!$A$19) &amp; "." &amp; LEFT(BN244,3))&lt;=--('Data Sheet'!$B$19))),
                --(INT('Data Sheet'!$A$19) &amp; "." &amp; LEFT(BN244,3)),
                --(INT('Data Sheet'!$B$19) &amp; "." &amp; LEFT(BN244,3))
            )
        ),
        "OK"
    )
)</f>
        <v>OK</v>
      </c>
      <c r="O244" s="23" t="str">
        <f>IF(BP244&lt;&gt;"",
    IF(INT('Data Sheet'!$A$19)=INT('Data Sheet'!$B$19),
        --(INT('Data Sheet'!$A$19) &amp; "." &amp; BP244),
        IF(AND((--(INT('Data Sheet'!$A$19) &amp; "." &amp; BP244)&gt;=--('Data Sheet'!$A$19)), (--(INT('Data Sheet'!$A$19) &amp; "." &amp; BP244)&lt;=--('Data Sheet'!$B$19))),
            --(INT('Data Sheet'!$A$19) &amp; "." &amp; BP244),
            --(INT('Data Sheet'!$B$19) &amp; "." &amp; BP244)
        )
    ),
    IF(BN244&lt;&gt;"",
        IF(INT('Data Sheet'!$A$19)=INT('Data Sheet'!$B$19),
            --(INT('Data Sheet'!$A$19) &amp; "." &amp; RIGHT(BN244,3)),
            IF(AND((--(INT('Data Sheet'!$A$19) &amp; "." &amp; RIGHT(BN244,3))&gt;=--('Data Sheet'!$A$19)), (--(INT('Data Sheet'!$A$19) &amp; "." &amp; RIGHT(BN244,3))&lt;=--('Data Sheet'!$B$19))),
                --(INT('Data Sheet'!$A$19) &amp; "." &amp; RIGHT(BN244,3)),
                --(INT('Data Sheet'!$B$19) &amp; "." &amp; RIGHT(BN244,3))
            )
        ),
        "OK"
    )
)</f>
        <v>OK</v>
      </c>
      <c r="P244" s="23" t="str">
        <f>IF(BR244&lt;&gt;"",
    IF(INT('Data Sheet'!$A$19)=INT('Data Sheet'!$B$15),
        --(INT('Data Sheet'!$A$15) &amp; "." &amp; BR244),
        IF(AND((--(INT('Data Sheet'!$A$15) &amp; "." &amp; BR244)&gt;=--('Data Sheet'!$A$15)), (--(INT('Data Sheet'!$A$15) &amp; "." &amp; BR244)&lt;=--('Data Sheet'!$B$15))),
            --(INT('Data Sheet'!$A$15) &amp; "." &amp; BR244),
            --(INT('Data Sheet'!$B$15) &amp; "." &amp; BR244)
        )
    ),
    IF(BQ244&lt;&gt;"",
        IF(INT('Data Sheet'!$A$15)=INT('Data Sheet'!$B$15),
            --(INT('Data Sheet'!$A$15) &amp; "." &amp; LEFT(BQ244,3)),
            IF(AND((--(INT('Data Sheet'!$A$15) &amp; "." &amp; LEFT(BQ244,3))&gt;=--('Data Sheet'!$A$15)), (--(INT('Data Sheet'!$A$15) &amp; "." &amp; LEFT(BQ244,3))&lt;=--('Data Sheet'!$B$15))),
                --(INT('Data Sheet'!$A$15) &amp; "." &amp; LEFT(BQ244,3)),
                --(INT('Data Sheet'!$B$15) &amp; "." &amp; LEFT(BQ244,3))
            )
        ),
        "OK"
    )
)</f>
        <v>OK</v>
      </c>
      <c r="Q244" s="23" t="str">
        <f>IF(BS244&lt;&gt;"",
    IF(INT('Data Sheet'!$A$19)=INT('Data Sheet'!$B$15),
        --(INT('Data Sheet'!$A$15) &amp; "." &amp; BS244),
        IF(AND((--(INT('Data Sheet'!$A$15) &amp; "." &amp; BS244)&gt;=--('Data Sheet'!$A$15)), (--(INT('Data Sheet'!$A$15) &amp; "." &amp; BS244)&lt;=--('Data Sheet'!$B$15))),
            --(INT('Data Sheet'!$A$15) &amp; "." &amp; BS244),
            --(INT('Data Sheet'!$B$15) &amp; "." &amp; BS244)
        )
    ),
    IF(BQ244&lt;&gt;"",
        IF(INT('Data Sheet'!$A$15)=INT('Data Sheet'!$B$15),
            --(INT('Data Sheet'!$A$15) &amp; "." &amp; RIGHT(BQ244,3)),
            IF(AND((--(INT('Data Sheet'!$A$15) &amp; "." &amp; RIGHT(BQ244,3))&gt;=--('Data Sheet'!$A$15)), (--(INT('Data Sheet'!$A$15) &amp; "." &amp; RIGHT(BQ244,3))&lt;=--('Data Sheet'!$B$15))),
                --(INT('Data Sheet'!$A$15) &amp; "." &amp; RIGHT(BQ244,3)),
                --(INT('Data Sheet'!$B$15) &amp; "." &amp; RIGHT(BQ244,3))
            )
        ),
        "OK"
    )
)</f>
        <v>OK</v>
      </c>
      <c r="R244" s="20"/>
      <c r="S244" s="20"/>
      <c r="T244" s="20"/>
      <c r="U244" s="20"/>
      <c r="V244" s="20"/>
      <c r="W244" s="20"/>
      <c r="X244" s="20"/>
      <c r="Y244" s="20"/>
      <c r="Z244" s="20"/>
      <c r="AA244" s="55"/>
      <c r="AB244" s="55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1"/>
      <c r="AR244" s="21"/>
      <c r="AS244" s="21"/>
      <c r="AT244" s="21"/>
      <c r="AU244" s="21"/>
      <c r="AV244" s="21"/>
      <c r="AW244" s="22"/>
      <c r="AX244" s="99"/>
      <c r="AY244" s="20"/>
      <c r="AZ244" s="20"/>
      <c r="BA244" s="22"/>
      <c r="BC244" s="80"/>
      <c r="BD244" s="80"/>
      <c r="BE244" s="80"/>
      <c r="BF244" s="80"/>
      <c r="BG244" s="2" t="str">
        <f t="shared" si="18"/>
        <v/>
      </c>
      <c r="BH244" s="78">
        <f t="shared" si="17"/>
        <v>0</v>
      </c>
    </row>
    <row r="245" spans="2:60" x14ac:dyDescent="0.2">
      <c r="B245" s="14">
        <f t="shared" si="19"/>
        <v>237</v>
      </c>
      <c r="C245" s="15" t="str">
        <f>CONCATENATE('Data Sheet'!$B$8,'Data Sheet'!$G$2)</f>
        <v>" HWDP</v>
      </c>
      <c r="D245" s="95" t="str">
        <f t="shared" si="20"/>
        <v/>
      </c>
      <c r="E245" s="15" t="str">
        <f>IF('Sum HWDP'!$D$10="TH-Hill DS-1 Vol 3 CAT 2: Clean and Visual Ends only","N/A","OK")</f>
        <v>OK</v>
      </c>
      <c r="F245" s="15" t="str">
        <f>IF('Sum HWDP'!$D$10="TH-Hill DS-1 Vol 3 CAT 2: Clean and Visual Ends only","N/A","OK")</f>
        <v>OK</v>
      </c>
      <c r="G245" s="17"/>
      <c r="H245" s="17"/>
      <c r="I245" s="17" t="s">
        <v>51</v>
      </c>
      <c r="J245" s="17" t="str">
        <f t="shared" si="21"/>
        <v>OK</v>
      </c>
      <c r="K245" s="17" t="str">
        <f t="shared" si="21"/>
        <v>OK</v>
      </c>
      <c r="L245" s="17" t="str">
        <f>IF('Data Sheet'!$B$9="NC-50","N/A","OK")</f>
        <v>OK</v>
      </c>
      <c r="M245" s="17" t="str">
        <f>IF('Data Sheet'!$B$9="NC-50","N/A","OK")</f>
        <v>OK</v>
      </c>
      <c r="N245" s="23" t="str">
        <f>IF(BO245&lt;&gt;"",
    IF(INT('Data Sheet'!$A$19)=INT('Data Sheet'!$B$19),
        --(INT('Data Sheet'!$A$19) &amp; "." &amp; BO245),
        IF(AND((--(INT('Data Sheet'!$A$19) &amp; "." &amp; BO245)&gt;=--('Data Sheet'!$A$19)), (--(INT('Data Sheet'!$A$19) &amp; "." &amp; BO245)&lt;=--('Data Sheet'!$B$19))),
            --(INT('Data Sheet'!$A$19) &amp; "." &amp; BO245),
            --(INT('Data Sheet'!$B$19) &amp; "." &amp; BO245)
        )
    ),
    IF(BN245&lt;&gt;"",
        IF(INT('Data Sheet'!$A$19)=INT('Data Sheet'!$B$19),
            --(INT('Data Sheet'!$A$19) &amp; "." &amp; LEFT(BN245,3)),
            IF(AND((--(INT('Data Sheet'!$A$19) &amp; "." &amp; LEFT(BN245,3))&gt;=--('Data Sheet'!$A$19)), (--(INT('Data Sheet'!$A$19) &amp; "." &amp; LEFT(BN245,3))&lt;=--('Data Sheet'!$B$19))),
                --(INT('Data Sheet'!$A$19) &amp; "." &amp; LEFT(BN245,3)),
                --(INT('Data Sheet'!$B$19) &amp; "." &amp; LEFT(BN245,3))
            )
        ),
        "OK"
    )
)</f>
        <v>OK</v>
      </c>
      <c r="O245" s="23" t="str">
        <f>IF(BP245&lt;&gt;"",
    IF(INT('Data Sheet'!$A$19)=INT('Data Sheet'!$B$19),
        --(INT('Data Sheet'!$A$19) &amp; "." &amp; BP245),
        IF(AND((--(INT('Data Sheet'!$A$19) &amp; "." &amp; BP245)&gt;=--('Data Sheet'!$A$19)), (--(INT('Data Sheet'!$A$19) &amp; "." &amp; BP245)&lt;=--('Data Sheet'!$B$19))),
            --(INT('Data Sheet'!$A$19) &amp; "." &amp; BP245),
            --(INT('Data Sheet'!$B$19) &amp; "." &amp; BP245)
        )
    ),
    IF(BN245&lt;&gt;"",
        IF(INT('Data Sheet'!$A$19)=INT('Data Sheet'!$B$19),
            --(INT('Data Sheet'!$A$19) &amp; "." &amp; RIGHT(BN245,3)),
            IF(AND((--(INT('Data Sheet'!$A$19) &amp; "." &amp; RIGHT(BN245,3))&gt;=--('Data Sheet'!$A$19)), (--(INT('Data Sheet'!$A$19) &amp; "." &amp; RIGHT(BN245,3))&lt;=--('Data Sheet'!$B$19))),
                --(INT('Data Sheet'!$A$19) &amp; "." &amp; RIGHT(BN245,3)),
                --(INT('Data Sheet'!$B$19) &amp; "." &amp; RIGHT(BN245,3))
            )
        ),
        "OK"
    )
)</f>
        <v>OK</v>
      </c>
      <c r="P245" s="23" t="str">
        <f>IF(BR245&lt;&gt;"",
    IF(INT('Data Sheet'!$A$19)=INT('Data Sheet'!$B$15),
        --(INT('Data Sheet'!$A$15) &amp; "." &amp; BR245),
        IF(AND((--(INT('Data Sheet'!$A$15) &amp; "." &amp; BR245)&gt;=--('Data Sheet'!$A$15)), (--(INT('Data Sheet'!$A$15) &amp; "." &amp; BR245)&lt;=--('Data Sheet'!$B$15))),
            --(INT('Data Sheet'!$A$15) &amp; "." &amp; BR245),
            --(INT('Data Sheet'!$B$15) &amp; "." &amp; BR245)
        )
    ),
    IF(BQ245&lt;&gt;"",
        IF(INT('Data Sheet'!$A$15)=INT('Data Sheet'!$B$15),
            --(INT('Data Sheet'!$A$15) &amp; "." &amp; LEFT(BQ245,3)),
            IF(AND((--(INT('Data Sheet'!$A$15) &amp; "." &amp; LEFT(BQ245,3))&gt;=--('Data Sheet'!$A$15)), (--(INT('Data Sheet'!$A$15) &amp; "." &amp; LEFT(BQ245,3))&lt;=--('Data Sheet'!$B$15))),
                --(INT('Data Sheet'!$A$15) &amp; "." &amp; LEFT(BQ245,3)),
                --(INT('Data Sheet'!$B$15) &amp; "." &amp; LEFT(BQ245,3))
            )
        ),
        "OK"
    )
)</f>
        <v>OK</v>
      </c>
      <c r="Q245" s="23" t="str">
        <f>IF(BS245&lt;&gt;"",
    IF(INT('Data Sheet'!$A$19)=INT('Data Sheet'!$B$15),
        --(INT('Data Sheet'!$A$15) &amp; "." &amp; BS245),
        IF(AND((--(INT('Data Sheet'!$A$15) &amp; "." &amp; BS245)&gt;=--('Data Sheet'!$A$15)), (--(INT('Data Sheet'!$A$15) &amp; "." &amp; BS245)&lt;=--('Data Sheet'!$B$15))),
            --(INT('Data Sheet'!$A$15) &amp; "." &amp; BS245),
            --(INT('Data Sheet'!$B$15) &amp; "." &amp; BS245)
        )
    ),
    IF(BQ245&lt;&gt;"",
        IF(INT('Data Sheet'!$A$15)=INT('Data Sheet'!$B$15),
            --(INT('Data Sheet'!$A$15) &amp; "." &amp; RIGHT(BQ245,3)),
            IF(AND((--(INT('Data Sheet'!$A$15) &amp; "." &amp; RIGHT(BQ245,3))&gt;=--('Data Sheet'!$A$15)), (--(INT('Data Sheet'!$A$15) &amp; "." &amp; RIGHT(BQ245,3))&lt;=--('Data Sheet'!$B$15))),
                --(INT('Data Sheet'!$A$15) &amp; "." &amp; RIGHT(BQ245,3)),
                --(INT('Data Sheet'!$B$15) &amp; "." &amp; RIGHT(BQ245,3))
            )
        ),
        "OK"
    )
)</f>
        <v>OK</v>
      </c>
      <c r="R245" s="20"/>
      <c r="S245" s="20"/>
      <c r="T245" s="20"/>
      <c r="U245" s="20"/>
      <c r="V245" s="20"/>
      <c r="W245" s="20"/>
      <c r="X245" s="20"/>
      <c r="Y245" s="20"/>
      <c r="Z245" s="20"/>
      <c r="AA245" s="55"/>
      <c r="AB245" s="55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1"/>
      <c r="AR245" s="21"/>
      <c r="AS245" s="21"/>
      <c r="AT245" s="21"/>
      <c r="AU245" s="21"/>
      <c r="AV245" s="21"/>
      <c r="AW245" s="22"/>
      <c r="AX245" s="99"/>
      <c r="AY245" s="20"/>
      <c r="AZ245" s="20"/>
      <c r="BA245" s="22"/>
      <c r="BC245" s="80"/>
      <c r="BD245" s="80"/>
      <c r="BE245" s="80"/>
      <c r="BF245" s="80"/>
      <c r="BG245" s="2" t="str">
        <f t="shared" si="18"/>
        <v/>
      </c>
      <c r="BH245" s="78">
        <f t="shared" si="17"/>
        <v>0</v>
      </c>
    </row>
    <row r="246" spans="2:60" x14ac:dyDescent="0.2">
      <c r="B246" s="14">
        <f t="shared" si="19"/>
        <v>238</v>
      </c>
      <c r="C246" s="15" t="str">
        <f>CONCATENATE('Data Sheet'!$B$8,'Data Sheet'!$G$2)</f>
        <v>" HWDP</v>
      </c>
      <c r="D246" s="95" t="str">
        <f t="shared" si="20"/>
        <v/>
      </c>
      <c r="E246" s="15" t="str">
        <f>IF('Sum HWDP'!$D$10="TH-Hill DS-1 Vol 3 CAT 2: Clean and Visual Ends only","N/A","OK")</f>
        <v>OK</v>
      </c>
      <c r="F246" s="15" t="str">
        <f>IF('Sum HWDP'!$D$10="TH-Hill DS-1 Vol 3 CAT 2: Clean and Visual Ends only","N/A","OK")</f>
        <v>OK</v>
      </c>
      <c r="G246" s="17"/>
      <c r="H246" s="17"/>
      <c r="I246" s="17" t="s">
        <v>51</v>
      </c>
      <c r="J246" s="17" t="str">
        <f t="shared" si="21"/>
        <v>OK</v>
      </c>
      <c r="K246" s="17" t="str">
        <f t="shared" si="21"/>
        <v>OK</v>
      </c>
      <c r="L246" s="17" t="str">
        <f>IF('Data Sheet'!$B$9="NC-50","N/A","OK")</f>
        <v>OK</v>
      </c>
      <c r="M246" s="17" t="str">
        <f>IF('Data Sheet'!$B$9="NC-50","N/A","OK")</f>
        <v>OK</v>
      </c>
      <c r="N246" s="23" t="str">
        <f>IF(BO246&lt;&gt;"",
    IF(INT('Data Sheet'!$A$19)=INT('Data Sheet'!$B$19),
        --(INT('Data Sheet'!$A$19) &amp; "." &amp; BO246),
        IF(AND((--(INT('Data Sheet'!$A$19) &amp; "." &amp; BO246)&gt;=--('Data Sheet'!$A$19)), (--(INT('Data Sheet'!$A$19) &amp; "." &amp; BO246)&lt;=--('Data Sheet'!$B$19))),
            --(INT('Data Sheet'!$A$19) &amp; "." &amp; BO246),
            --(INT('Data Sheet'!$B$19) &amp; "." &amp; BO246)
        )
    ),
    IF(BN246&lt;&gt;"",
        IF(INT('Data Sheet'!$A$19)=INT('Data Sheet'!$B$19),
            --(INT('Data Sheet'!$A$19) &amp; "." &amp; LEFT(BN246,3)),
            IF(AND((--(INT('Data Sheet'!$A$19) &amp; "." &amp; LEFT(BN246,3))&gt;=--('Data Sheet'!$A$19)), (--(INT('Data Sheet'!$A$19) &amp; "." &amp; LEFT(BN246,3))&lt;=--('Data Sheet'!$B$19))),
                --(INT('Data Sheet'!$A$19) &amp; "." &amp; LEFT(BN246,3)),
                --(INT('Data Sheet'!$B$19) &amp; "." &amp; LEFT(BN246,3))
            )
        ),
        "OK"
    )
)</f>
        <v>OK</v>
      </c>
      <c r="O246" s="23" t="str">
        <f>IF(BP246&lt;&gt;"",
    IF(INT('Data Sheet'!$A$19)=INT('Data Sheet'!$B$19),
        --(INT('Data Sheet'!$A$19) &amp; "." &amp; BP246),
        IF(AND((--(INT('Data Sheet'!$A$19) &amp; "." &amp; BP246)&gt;=--('Data Sheet'!$A$19)), (--(INT('Data Sheet'!$A$19) &amp; "." &amp; BP246)&lt;=--('Data Sheet'!$B$19))),
            --(INT('Data Sheet'!$A$19) &amp; "." &amp; BP246),
            --(INT('Data Sheet'!$B$19) &amp; "." &amp; BP246)
        )
    ),
    IF(BN246&lt;&gt;"",
        IF(INT('Data Sheet'!$A$19)=INT('Data Sheet'!$B$19),
            --(INT('Data Sheet'!$A$19) &amp; "." &amp; RIGHT(BN246,3)),
            IF(AND((--(INT('Data Sheet'!$A$19) &amp; "." &amp; RIGHT(BN246,3))&gt;=--('Data Sheet'!$A$19)), (--(INT('Data Sheet'!$A$19) &amp; "." &amp; RIGHT(BN246,3))&lt;=--('Data Sheet'!$B$19))),
                --(INT('Data Sheet'!$A$19) &amp; "." &amp; RIGHT(BN246,3)),
                --(INT('Data Sheet'!$B$19) &amp; "." &amp; RIGHT(BN246,3))
            )
        ),
        "OK"
    )
)</f>
        <v>OK</v>
      </c>
      <c r="P246" s="23" t="str">
        <f>IF(BR246&lt;&gt;"",
    IF(INT('Data Sheet'!$A$19)=INT('Data Sheet'!$B$15),
        --(INT('Data Sheet'!$A$15) &amp; "." &amp; BR246),
        IF(AND((--(INT('Data Sheet'!$A$15) &amp; "." &amp; BR246)&gt;=--('Data Sheet'!$A$15)), (--(INT('Data Sheet'!$A$15) &amp; "." &amp; BR246)&lt;=--('Data Sheet'!$B$15))),
            --(INT('Data Sheet'!$A$15) &amp; "." &amp; BR246),
            --(INT('Data Sheet'!$B$15) &amp; "." &amp; BR246)
        )
    ),
    IF(BQ246&lt;&gt;"",
        IF(INT('Data Sheet'!$A$15)=INT('Data Sheet'!$B$15),
            --(INT('Data Sheet'!$A$15) &amp; "." &amp; LEFT(BQ246,3)),
            IF(AND((--(INT('Data Sheet'!$A$15) &amp; "." &amp; LEFT(BQ246,3))&gt;=--('Data Sheet'!$A$15)), (--(INT('Data Sheet'!$A$15) &amp; "." &amp; LEFT(BQ246,3))&lt;=--('Data Sheet'!$B$15))),
                --(INT('Data Sheet'!$A$15) &amp; "." &amp; LEFT(BQ246,3)),
                --(INT('Data Sheet'!$B$15) &amp; "." &amp; LEFT(BQ246,3))
            )
        ),
        "OK"
    )
)</f>
        <v>OK</v>
      </c>
      <c r="Q246" s="23" t="str">
        <f>IF(BS246&lt;&gt;"",
    IF(INT('Data Sheet'!$A$19)=INT('Data Sheet'!$B$15),
        --(INT('Data Sheet'!$A$15) &amp; "." &amp; BS246),
        IF(AND((--(INT('Data Sheet'!$A$15) &amp; "." &amp; BS246)&gt;=--('Data Sheet'!$A$15)), (--(INT('Data Sheet'!$A$15) &amp; "." &amp; BS246)&lt;=--('Data Sheet'!$B$15))),
            --(INT('Data Sheet'!$A$15) &amp; "." &amp; BS246),
            --(INT('Data Sheet'!$B$15) &amp; "." &amp; BS246)
        )
    ),
    IF(BQ246&lt;&gt;"",
        IF(INT('Data Sheet'!$A$15)=INT('Data Sheet'!$B$15),
            --(INT('Data Sheet'!$A$15) &amp; "." &amp; RIGHT(BQ246,3)),
            IF(AND((--(INT('Data Sheet'!$A$15) &amp; "." &amp; RIGHT(BQ246,3))&gt;=--('Data Sheet'!$A$15)), (--(INT('Data Sheet'!$A$15) &amp; "." &amp; RIGHT(BQ246,3))&lt;=--('Data Sheet'!$B$15))),
                --(INT('Data Sheet'!$A$15) &amp; "." &amp; RIGHT(BQ246,3)),
                --(INT('Data Sheet'!$B$15) &amp; "." &amp; RIGHT(BQ246,3))
            )
        ),
        "OK"
    )
)</f>
        <v>OK</v>
      </c>
      <c r="R246" s="20"/>
      <c r="S246" s="20"/>
      <c r="T246" s="20"/>
      <c r="U246" s="20"/>
      <c r="V246" s="20"/>
      <c r="W246" s="20"/>
      <c r="X246" s="20"/>
      <c r="Y246" s="20"/>
      <c r="Z246" s="20"/>
      <c r="AA246" s="55"/>
      <c r="AB246" s="55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1"/>
      <c r="AR246" s="21"/>
      <c r="AS246" s="21"/>
      <c r="AT246" s="21"/>
      <c r="AU246" s="21"/>
      <c r="AV246" s="21"/>
      <c r="AW246" s="22"/>
      <c r="AX246" s="99"/>
      <c r="AY246" s="20"/>
      <c r="AZ246" s="20"/>
      <c r="BA246" s="22"/>
      <c r="BC246" s="80"/>
      <c r="BD246" s="80"/>
      <c r="BE246" s="80"/>
      <c r="BF246" s="80"/>
      <c r="BG246" s="2" t="str">
        <f t="shared" si="18"/>
        <v/>
      </c>
      <c r="BH246" s="78">
        <f t="shared" si="17"/>
        <v>0</v>
      </c>
    </row>
    <row r="247" spans="2:60" x14ac:dyDescent="0.2">
      <c r="B247" s="14">
        <f t="shared" si="19"/>
        <v>239</v>
      </c>
      <c r="C247" s="15" t="str">
        <f>CONCATENATE('Data Sheet'!$B$8,'Data Sheet'!$G$2)</f>
        <v>" HWDP</v>
      </c>
      <c r="D247" s="95" t="str">
        <f t="shared" si="20"/>
        <v/>
      </c>
      <c r="E247" s="15" t="str">
        <f>IF('Sum HWDP'!$D$10="TH-Hill DS-1 Vol 3 CAT 2: Clean and Visual Ends only","N/A","OK")</f>
        <v>OK</v>
      </c>
      <c r="F247" s="15" t="str">
        <f>IF('Sum HWDP'!$D$10="TH-Hill DS-1 Vol 3 CAT 2: Clean and Visual Ends only","N/A","OK")</f>
        <v>OK</v>
      </c>
      <c r="G247" s="17"/>
      <c r="H247" s="17"/>
      <c r="I247" s="17" t="s">
        <v>51</v>
      </c>
      <c r="J247" s="17" t="str">
        <f t="shared" si="21"/>
        <v>OK</v>
      </c>
      <c r="K247" s="17" t="str">
        <f t="shared" si="21"/>
        <v>OK</v>
      </c>
      <c r="L247" s="17" t="str">
        <f>IF('Data Sheet'!$B$9="NC-50","N/A","OK")</f>
        <v>OK</v>
      </c>
      <c r="M247" s="17" t="str">
        <f>IF('Data Sheet'!$B$9="NC-50","N/A","OK")</f>
        <v>OK</v>
      </c>
      <c r="N247" s="23" t="str">
        <f>IF(BO247&lt;&gt;"",
    IF(INT('Data Sheet'!$A$19)=INT('Data Sheet'!$B$19),
        --(INT('Data Sheet'!$A$19) &amp; "." &amp; BO247),
        IF(AND((--(INT('Data Sheet'!$A$19) &amp; "." &amp; BO247)&gt;=--('Data Sheet'!$A$19)), (--(INT('Data Sheet'!$A$19) &amp; "." &amp; BO247)&lt;=--('Data Sheet'!$B$19))),
            --(INT('Data Sheet'!$A$19) &amp; "." &amp; BO247),
            --(INT('Data Sheet'!$B$19) &amp; "." &amp; BO247)
        )
    ),
    IF(BN247&lt;&gt;"",
        IF(INT('Data Sheet'!$A$19)=INT('Data Sheet'!$B$19),
            --(INT('Data Sheet'!$A$19) &amp; "." &amp; LEFT(BN247,3)),
            IF(AND((--(INT('Data Sheet'!$A$19) &amp; "." &amp; LEFT(BN247,3))&gt;=--('Data Sheet'!$A$19)), (--(INT('Data Sheet'!$A$19) &amp; "." &amp; LEFT(BN247,3))&lt;=--('Data Sheet'!$B$19))),
                --(INT('Data Sheet'!$A$19) &amp; "." &amp; LEFT(BN247,3)),
                --(INT('Data Sheet'!$B$19) &amp; "." &amp; LEFT(BN247,3))
            )
        ),
        "OK"
    )
)</f>
        <v>OK</v>
      </c>
      <c r="O247" s="23" t="str">
        <f>IF(BP247&lt;&gt;"",
    IF(INT('Data Sheet'!$A$19)=INT('Data Sheet'!$B$19),
        --(INT('Data Sheet'!$A$19) &amp; "." &amp; BP247),
        IF(AND((--(INT('Data Sheet'!$A$19) &amp; "." &amp; BP247)&gt;=--('Data Sheet'!$A$19)), (--(INT('Data Sheet'!$A$19) &amp; "." &amp; BP247)&lt;=--('Data Sheet'!$B$19))),
            --(INT('Data Sheet'!$A$19) &amp; "." &amp; BP247),
            --(INT('Data Sheet'!$B$19) &amp; "." &amp; BP247)
        )
    ),
    IF(BN247&lt;&gt;"",
        IF(INT('Data Sheet'!$A$19)=INT('Data Sheet'!$B$19),
            --(INT('Data Sheet'!$A$19) &amp; "." &amp; RIGHT(BN247,3)),
            IF(AND((--(INT('Data Sheet'!$A$19) &amp; "." &amp; RIGHT(BN247,3))&gt;=--('Data Sheet'!$A$19)), (--(INT('Data Sheet'!$A$19) &amp; "." &amp; RIGHT(BN247,3))&lt;=--('Data Sheet'!$B$19))),
                --(INT('Data Sheet'!$A$19) &amp; "." &amp; RIGHT(BN247,3)),
                --(INT('Data Sheet'!$B$19) &amp; "." &amp; RIGHT(BN247,3))
            )
        ),
        "OK"
    )
)</f>
        <v>OK</v>
      </c>
      <c r="P247" s="23" t="str">
        <f>IF(BR247&lt;&gt;"",
    IF(INT('Data Sheet'!$A$19)=INT('Data Sheet'!$B$15),
        --(INT('Data Sheet'!$A$15) &amp; "." &amp; BR247),
        IF(AND((--(INT('Data Sheet'!$A$15) &amp; "." &amp; BR247)&gt;=--('Data Sheet'!$A$15)), (--(INT('Data Sheet'!$A$15) &amp; "." &amp; BR247)&lt;=--('Data Sheet'!$B$15))),
            --(INT('Data Sheet'!$A$15) &amp; "." &amp; BR247),
            --(INT('Data Sheet'!$B$15) &amp; "." &amp; BR247)
        )
    ),
    IF(BQ247&lt;&gt;"",
        IF(INT('Data Sheet'!$A$15)=INT('Data Sheet'!$B$15),
            --(INT('Data Sheet'!$A$15) &amp; "." &amp; LEFT(BQ247,3)),
            IF(AND((--(INT('Data Sheet'!$A$15) &amp; "." &amp; LEFT(BQ247,3))&gt;=--('Data Sheet'!$A$15)), (--(INT('Data Sheet'!$A$15) &amp; "." &amp; LEFT(BQ247,3))&lt;=--('Data Sheet'!$B$15))),
                --(INT('Data Sheet'!$A$15) &amp; "." &amp; LEFT(BQ247,3)),
                --(INT('Data Sheet'!$B$15) &amp; "." &amp; LEFT(BQ247,3))
            )
        ),
        "OK"
    )
)</f>
        <v>OK</v>
      </c>
      <c r="Q247" s="23" t="str">
        <f>IF(BS247&lt;&gt;"",
    IF(INT('Data Sheet'!$A$19)=INT('Data Sheet'!$B$15),
        --(INT('Data Sheet'!$A$15) &amp; "." &amp; BS247),
        IF(AND((--(INT('Data Sheet'!$A$15) &amp; "." &amp; BS247)&gt;=--('Data Sheet'!$A$15)), (--(INT('Data Sheet'!$A$15) &amp; "." &amp; BS247)&lt;=--('Data Sheet'!$B$15))),
            --(INT('Data Sheet'!$A$15) &amp; "." &amp; BS247),
            --(INT('Data Sheet'!$B$15) &amp; "." &amp; BS247)
        )
    ),
    IF(BQ247&lt;&gt;"",
        IF(INT('Data Sheet'!$A$15)=INT('Data Sheet'!$B$15),
            --(INT('Data Sheet'!$A$15) &amp; "." &amp; RIGHT(BQ247,3)),
            IF(AND((--(INT('Data Sheet'!$A$15) &amp; "." &amp; RIGHT(BQ247,3))&gt;=--('Data Sheet'!$A$15)), (--(INT('Data Sheet'!$A$15) &amp; "." &amp; RIGHT(BQ247,3))&lt;=--('Data Sheet'!$B$15))),
                --(INT('Data Sheet'!$A$15) &amp; "." &amp; RIGHT(BQ247,3)),
                --(INT('Data Sheet'!$B$15) &amp; "." &amp; RIGHT(BQ247,3))
            )
        ),
        "OK"
    )
)</f>
        <v>OK</v>
      </c>
      <c r="R247" s="20"/>
      <c r="S247" s="20"/>
      <c r="T247" s="20"/>
      <c r="U247" s="20"/>
      <c r="V247" s="20"/>
      <c r="W247" s="20"/>
      <c r="X247" s="20"/>
      <c r="Y247" s="20"/>
      <c r="Z247" s="20"/>
      <c r="AA247" s="55"/>
      <c r="AB247" s="55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1"/>
      <c r="AR247" s="21"/>
      <c r="AS247" s="21"/>
      <c r="AT247" s="21"/>
      <c r="AU247" s="21"/>
      <c r="AV247" s="21"/>
      <c r="AW247" s="22"/>
      <c r="AX247" s="99"/>
      <c r="AY247" s="20"/>
      <c r="AZ247" s="20"/>
      <c r="BA247" s="22"/>
      <c r="BC247" s="80"/>
      <c r="BD247" s="80"/>
      <c r="BE247" s="80"/>
      <c r="BF247" s="80"/>
      <c r="BG247" s="2" t="str">
        <f t="shared" si="18"/>
        <v/>
      </c>
      <c r="BH247" s="78">
        <f t="shared" si="17"/>
        <v>0</v>
      </c>
    </row>
    <row r="248" spans="2:60" x14ac:dyDescent="0.2">
      <c r="B248" s="14">
        <f t="shared" si="19"/>
        <v>240</v>
      </c>
      <c r="C248" s="15" t="str">
        <f>CONCATENATE('Data Sheet'!$B$8,'Data Sheet'!$G$2)</f>
        <v>" HWDP</v>
      </c>
      <c r="D248" s="95" t="str">
        <f t="shared" si="20"/>
        <v/>
      </c>
      <c r="E248" s="15" t="str">
        <f>IF('Sum HWDP'!$D$10="TH-Hill DS-1 Vol 3 CAT 2: Clean and Visual Ends only","N/A","OK")</f>
        <v>OK</v>
      </c>
      <c r="F248" s="15" t="str">
        <f>IF('Sum HWDP'!$D$10="TH-Hill DS-1 Vol 3 CAT 2: Clean and Visual Ends only","N/A","OK")</f>
        <v>OK</v>
      </c>
      <c r="G248" s="17"/>
      <c r="H248" s="17"/>
      <c r="I248" s="17" t="s">
        <v>51</v>
      </c>
      <c r="J248" s="17" t="str">
        <f t="shared" si="21"/>
        <v>OK</v>
      </c>
      <c r="K248" s="17" t="str">
        <f t="shared" si="21"/>
        <v>OK</v>
      </c>
      <c r="L248" s="17" t="str">
        <f>IF('Data Sheet'!$B$9="NC-50","N/A","OK")</f>
        <v>OK</v>
      </c>
      <c r="M248" s="17" t="str">
        <f>IF('Data Sheet'!$B$9="NC-50","N/A","OK")</f>
        <v>OK</v>
      </c>
      <c r="N248" s="23" t="str">
        <f>IF(BO248&lt;&gt;"",
    IF(INT('Data Sheet'!$A$19)=INT('Data Sheet'!$B$19),
        --(INT('Data Sheet'!$A$19) &amp; "." &amp; BO248),
        IF(AND((--(INT('Data Sheet'!$A$19) &amp; "." &amp; BO248)&gt;=--('Data Sheet'!$A$19)), (--(INT('Data Sheet'!$A$19) &amp; "." &amp; BO248)&lt;=--('Data Sheet'!$B$19))),
            --(INT('Data Sheet'!$A$19) &amp; "." &amp; BO248),
            --(INT('Data Sheet'!$B$19) &amp; "." &amp; BO248)
        )
    ),
    IF(BN248&lt;&gt;"",
        IF(INT('Data Sheet'!$A$19)=INT('Data Sheet'!$B$19),
            --(INT('Data Sheet'!$A$19) &amp; "." &amp; LEFT(BN248,3)),
            IF(AND((--(INT('Data Sheet'!$A$19) &amp; "." &amp; LEFT(BN248,3))&gt;=--('Data Sheet'!$A$19)), (--(INT('Data Sheet'!$A$19) &amp; "." &amp; LEFT(BN248,3))&lt;=--('Data Sheet'!$B$19))),
                --(INT('Data Sheet'!$A$19) &amp; "." &amp; LEFT(BN248,3)),
                --(INT('Data Sheet'!$B$19) &amp; "." &amp; LEFT(BN248,3))
            )
        ),
        "OK"
    )
)</f>
        <v>OK</v>
      </c>
      <c r="O248" s="23" t="str">
        <f>IF(BP248&lt;&gt;"",
    IF(INT('Data Sheet'!$A$19)=INT('Data Sheet'!$B$19),
        --(INT('Data Sheet'!$A$19) &amp; "." &amp; BP248),
        IF(AND((--(INT('Data Sheet'!$A$19) &amp; "." &amp; BP248)&gt;=--('Data Sheet'!$A$19)), (--(INT('Data Sheet'!$A$19) &amp; "." &amp; BP248)&lt;=--('Data Sheet'!$B$19))),
            --(INT('Data Sheet'!$A$19) &amp; "." &amp; BP248),
            --(INT('Data Sheet'!$B$19) &amp; "." &amp; BP248)
        )
    ),
    IF(BN248&lt;&gt;"",
        IF(INT('Data Sheet'!$A$19)=INT('Data Sheet'!$B$19),
            --(INT('Data Sheet'!$A$19) &amp; "." &amp; RIGHT(BN248,3)),
            IF(AND((--(INT('Data Sheet'!$A$19) &amp; "." &amp; RIGHT(BN248,3))&gt;=--('Data Sheet'!$A$19)), (--(INT('Data Sheet'!$A$19) &amp; "." &amp; RIGHT(BN248,3))&lt;=--('Data Sheet'!$B$19))),
                --(INT('Data Sheet'!$A$19) &amp; "." &amp; RIGHT(BN248,3)),
                --(INT('Data Sheet'!$B$19) &amp; "." &amp; RIGHT(BN248,3))
            )
        ),
        "OK"
    )
)</f>
        <v>OK</v>
      </c>
      <c r="P248" s="23" t="str">
        <f>IF(BR248&lt;&gt;"",
    IF(INT('Data Sheet'!$A$19)=INT('Data Sheet'!$B$15),
        --(INT('Data Sheet'!$A$15) &amp; "." &amp; BR248),
        IF(AND((--(INT('Data Sheet'!$A$15) &amp; "." &amp; BR248)&gt;=--('Data Sheet'!$A$15)), (--(INT('Data Sheet'!$A$15) &amp; "." &amp; BR248)&lt;=--('Data Sheet'!$B$15))),
            --(INT('Data Sheet'!$A$15) &amp; "." &amp; BR248),
            --(INT('Data Sheet'!$B$15) &amp; "." &amp; BR248)
        )
    ),
    IF(BQ248&lt;&gt;"",
        IF(INT('Data Sheet'!$A$15)=INT('Data Sheet'!$B$15),
            --(INT('Data Sheet'!$A$15) &amp; "." &amp; LEFT(BQ248,3)),
            IF(AND((--(INT('Data Sheet'!$A$15) &amp; "." &amp; LEFT(BQ248,3))&gt;=--('Data Sheet'!$A$15)), (--(INT('Data Sheet'!$A$15) &amp; "." &amp; LEFT(BQ248,3))&lt;=--('Data Sheet'!$B$15))),
                --(INT('Data Sheet'!$A$15) &amp; "." &amp; LEFT(BQ248,3)),
                --(INT('Data Sheet'!$B$15) &amp; "." &amp; LEFT(BQ248,3))
            )
        ),
        "OK"
    )
)</f>
        <v>OK</v>
      </c>
      <c r="Q248" s="23" t="str">
        <f>IF(BS248&lt;&gt;"",
    IF(INT('Data Sheet'!$A$19)=INT('Data Sheet'!$B$15),
        --(INT('Data Sheet'!$A$15) &amp; "." &amp; BS248),
        IF(AND((--(INT('Data Sheet'!$A$15) &amp; "." &amp; BS248)&gt;=--('Data Sheet'!$A$15)), (--(INT('Data Sheet'!$A$15) &amp; "." &amp; BS248)&lt;=--('Data Sheet'!$B$15))),
            --(INT('Data Sheet'!$A$15) &amp; "." &amp; BS248),
            --(INT('Data Sheet'!$B$15) &amp; "." &amp; BS248)
        )
    ),
    IF(BQ248&lt;&gt;"",
        IF(INT('Data Sheet'!$A$15)=INT('Data Sheet'!$B$15),
            --(INT('Data Sheet'!$A$15) &amp; "." &amp; RIGHT(BQ248,3)),
            IF(AND((--(INT('Data Sheet'!$A$15) &amp; "." &amp; RIGHT(BQ248,3))&gt;=--('Data Sheet'!$A$15)), (--(INT('Data Sheet'!$A$15) &amp; "." &amp; RIGHT(BQ248,3))&lt;=--('Data Sheet'!$B$15))),
                --(INT('Data Sheet'!$A$15) &amp; "." &amp; RIGHT(BQ248,3)),
                --(INT('Data Sheet'!$B$15) &amp; "." &amp; RIGHT(BQ248,3))
            )
        ),
        "OK"
    )
)</f>
        <v>OK</v>
      </c>
      <c r="R248" s="20"/>
      <c r="S248" s="20"/>
      <c r="T248" s="20"/>
      <c r="U248" s="20"/>
      <c r="V248" s="20"/>
      <c r="W248" s="20"/>
      <c r="X248" s="20"/>
      <c r="Y248" s="20"/>
      <c r="Z248" s="20"/>
      <c r="AA248" s="55"/>
      <c r="AB248" s="55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1"/>
      <c r="AR248" s="21"/>
      <c r="AS248" s="21"/>
      <c r="AT248" s="21"/>
      <c r="AU248" s="21"/>
      <c r="AV248" s="21"/>
      <c r="AW248" s="22"/>
      <c r="AX248" s="99"/>
      <c r="AY248" s="20"/>
      <c r="AZ248" s="20"/>
      <c r="BA248" s="22"/>
      <c r="BC248" s="80"/>
      <c r="BD248" s="80"/>
      <c r="BE248" s="80"/>
      <c r="BF248" s="80"/>
      <c r="BG248" s="2" t="str">
        <f t="shared" si="18"/>
        <v/>
      </c>
      <c r="BH248" s="78">
        <f t="shared" si="17"/>
        <v>0</v>
      </c>
    </row>
    <row r="249" spans="2:60" x14ac:dyDescent="0.2">
      <c r="B249" s="14">
        <f t="shared" si="19"/>
        <v>241</v>
      </c>
      <c r="C249" s="15" t="str">
        <f>CONCATENATE('Data Sheet'!$B$8,'Data Sheet'!$G$2)</f>
        <v>" HWDP</v>
      </c>
      <c r="D249" s="95" t="str">
        <f t="shared" si="20"/>
        <v/>
      </c>
      <c r="E249" s="15" t="str">
        <f>IF('Sum HWDP'!$D$10="TH-Hill DS-1 Vol 3 CAT 2: Clean and Visual Ends only","N/A","OK")</f>
        <v>OK</v>
      </c>
      <c r="F249" s="15" t="str">
        <f>IF('Sum HWDP'!$D$10="TH-Hill DS-1 Vol 3 CAT 2: Clean and Visual Ends only","N/A","OK")</f>
        <v>OK</v>
      </c>
      <c r="G249" s="17"/>
      <c r="H249" s="17"/>
      <c r="I249" s="17" t="s">
        <v>51</v>
      </c>
      <c r="J249" s="17" t="str">
        <f t="shared" si="21"/>
        <v>OK</v>
      </c>
      <c r="K249" s="17" t="str">
        <f t="shared" si="21"/>
        <v>OK</v>
      </c>
      <c r="L249" s="17" t="str">
        <f>IF('Data Sheet'!$B$9="NC-50","N/A","OK")</f>
        <v>OK</v>
      </c>
      <c r="M249" s="17" t="str">
        <f>IF('Data Sheet'!$B$9="NC-50","N/A","OK")</f>
        <v>OK</v>
      </c>
      <c r="N249" s="23" t="str">
        <f>IF(BO249&lt;&gt;"",
    IF(INT('Data Sheet'!$A$19)=INT('Data Sheet'!$B$19),
        --(INT('Data Sheet'!$A$19) &amp; "." &amp; BO249),
        IF(AND((--(INT('Data Sheet'!$A$19) &amp; "." &amp; BO249)&gt;=--('Data Sheet'!$A$19)), (--(INT('Data Sheet'!$A$19) &amp; "." &amp; BO249)&lt;=--('Data Sheet'!$B$19))),
            --(INT('Data Sheet'!$A$19) &amp; "." &amp; BO249),
            --(INT('Data Sheet'!$B$19) &amp; "." &amp; BO249)
        )
    ),
    IF(BN249&lt;&gt;"",
        IF(INT('Data Sheet'!$A$19)=INT('Data Sheet'!$B$19),
            --(INT('Data Sheet'!$A$19) &amp; "." &amp; LEFT(BN249,3)),
            IF(AND((--(INT('Data Sheet'!$A$19) &amp; "." &amp; LEFT(BN249,3))&gt;=--('Data Sheet'!$A$19)), (--(INT('Data Sheet'!$A$19) &amp; "." &amp; LEFT(BN249,3))&lt;=--('Data Sheet'!$B$19))),
                --(INT('Data Sheet'!$A$19) &amp; "." &amp; LEFT(BN249,3)),
                --(INT('Data Sheet'!$B$19) &amp; "." &amp; LEFT(BN249,3))
            )
        ),
        "OK"
    )
)</f>
        <v>OK</v>
      </c>
      <c r="O249" s="23" t="str">
        <f>IF(BP249&lt;&gt;"",
    IF(INT('Data Sheet'!$A$19)=INT('Data Sheet'!$B$19),
        --(INT('Data Sheet'!$A$19) &amp; "." &amp; BP249),
        IF(AND((--(INT('Data Sheet'!$A$19) &amp; "." &amp; BP249)&gt;=--('Data Sheet'!$A$19)), (--(INT('Data Sheet'!$A$19) &amp; "." &amp; BP249)&lt;=--('Data Sheet'!$B$19))),
            --(INT('Data Sheet'!$A$19) &amp; "." &amp; BP249),
            --(INT('Data Sheet'!$B$19) &amp; "." &amp; BP249)
        )
    ),
    IF(BN249&lt;&gt;"",
        IF(INT('Data Sheet'!$A$19)=INT('Data Sheet'!$B$19),
            --(INT('Data Sheet'!$A$19) &amp; "." &amp; RIGHT(BN249,3)),
            IF(AND((--(INT('Data Sheet'!$A$19) &amp; "." &amp; RIGHT(BN249,3))&gt;=--('Data Sheet'!$A$19)), (--(INT('Data Sheet'!$A$19) &amp; "." &amp; RIGHT(BN249,3))&lt;=--('Data Sheet'!$B$19))),
                --(INT('Data Sheet'!$A$19) &amp; "." &amp; RIGHT(BN249,3)),
                --(INT('Data Sheet'!$B$19) &amp; "." &amp; RIGHT(BN249,3))
            )
        ),
        "OK"
    )
)</f>
        <v>OK</v>
      </c>
      <c r="P249" s="23" t="str">
        <f>IF(BR249&lt;&gt;"",
    IF(INT('Data Sheet'!$A$19)=INT('Data Sheet'!$B$15),
        --(INT('Data Sheet'!$A$15) &amp; "." &amp; BR249),
        IF(AND((--(INT('Data Sheet'!$A$15) &amp; "." &amp; BR249)&gt;=--('Data Sheet'!$A$15)), (--(INT('Data Sheet'!$A$15) &amp; "." &amp; BR249)&lt;=--('Data Sheet'!$B$15))),
            --(INT('Data Sheet'!$A$15) &amp; "." &amp; BR249),
            --(INT('Data Sheet'!$B$15) &amp; "." &amp; BR249)
        )
    ),
    IF(BQ249&lt;&gt;"",
        IF(INT('Data Sheet'!$A$15)=INT('Data Sheet'!$B$15),
            --(INT('Data Sheet'!$A$15) &amp; "." &amp; LEFT(BQ249,3)),
            IF(AND((--(INT('Data Sheet'!$A$15) &amp; "." &amp; LEFT(BQ249,3))&gt;=--('Data Sheet'!$A$15)), (--(INT('Data Sheet'!$A$15) &amp; "." &amp; LEFT(BQ249,3))&lt;=--('Data Sheet'!$B$15))),
                --(INT('Data Sheet'!$A$15) &amp; "." &amp; LEFT(BQ249,3)),
                --(INT('Data Sheet'!$B$15) &amp; "." &amp; LEFT(BQ249,3))
            )
        ),
        "OK"
    )
)</f>
        <v>OK</v>
      </c>
      <c r="Q249" s="23" t="str">
        <f>IF(BS249&lt;&gt;"",
    IF(INT('Data Sheet'!$A$19)=INT('Data Sheet'!$B$15),
        --(INT('Data Sheet'!$A$15) &amp; "." &amp; BS249),
        IF(AND((--(INT('Data Sheet'!$A$15) &amp; "." &amp; BS249)&gt;=--('Data Sheet'!$A$15)), (--(INT('Data Sheet'!$A$15) &amp; "." &amp; BS249)&lt;=--('Data Sheet'!$B$15))),
            --(INT('Data Sheet'!$A$15) &amp; "." &amp; BS249),
            --(INT('Data Sheet'!$B$15) &amp; "." &amp; BS249)
        )
    ),
    IF(BQ249&lt;&gt;"",
        IF(INT('Data Sheet'!$A$15)=INT('Data Sheet'!$B$15),
            --(INT('Data Sheet'!$A$15) &amp; "." &amp; RIGHT(BQ249,3)),
            IF(AND((--(INT('Data Sheet'!$A$15) &amp; "." &amp; RIGHT(BQ249,3))&gt;=--('Data Sheet'!$A$15)), (--(INT('Data Sheet'!$A$15) &amp; "." &amp; RIGHT(BQ249,3))&lt;=--('Data Sheet'!$B$15))),
                --(INT('Data Sheet'!$A$15) &amp; "." &amp; RIGHT(BQ249,3)),
                --(INT('Data Sheet'!$B$15) &amp; "." &amp; RIGHT(BQ249,3))
            )
        ),
        "OK"
    )
)</f>
        <v>OK</v>
      </c>
      <c r="R249" s="20"/>
      <c r="S249" s="20"/>
      <c r="T249" s="20"/>
      <c r="U249" s="20"/>
      <c r="V249" s="20"/>
      <c r="W249" s="20"/>
      <c r="X249" s="20"/>
      <c r="Y249" s="20"/>
      <c r="Z249" s="20"/>
      <c r="AA249" s="55"/>
      <c r="AB249" s="55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1"/>
      <c r="AR249" s="21"/>
      <c r="AS249" s="21"/>
      <c r="AT249" s="21"/>
      <c r="AU249" s="21"/>
      <c r="AV249" s="21"/>
      <c r="AW249" s="22"/>
      <c r="AX249" s="99"/>
      <c r="AY249" s="20"/>
      <c r="AZ249" s="20"/>
      <c r="BA249" s="22"/>
      <c r="BC249" s="80"/>
      <c r="BD249" s="80"/>
      <c r="BE249" s="80"/>
      <c r="BF249" s="80"/>
      <c r="BG249" s="2" t="str">
        <f t="shared" si="18"/>
        <v/>
      </c>
      <c r="BH249" s="78">
        <f t="shared" si="17"/>
        <v>0</v>
      </c>
    </row>
    <row r="250" spans="2:60" x14ac:dyDescent="0.2">
      <c r="B250" s="14">
        <f t="shared" si="19"/>
        <v>242</v>
      </c>
      <c r="C250" s="15" t="str">
        <f>CONCATENATE('Data Sheet'!$B$8,'Data Sheet'!$G$2)</f>
        <v>" HWDP</v>
      </c>
      <c r="D250" s="95" t="str">
        <f t="shared" si="20"/>
        <v/>
      </c>
      <c r="E250" s="15" t="str">
        <f>IF('Sum HWDP'!$D$10="TH-Hill DS-1 Vol 3 CAT 2: Clean and Visual Ends only","N/A","OK")</f>
        <v>OK</v>
      </c>
      <c r="F250" s="15" t="str">
        <f>IF('Sum HWDP'!$D$10="TH-Hill DS-1 Vol 3 CAT 2: Clean and Visual Ends only","N/A","OK")</f>
        <v>OK</v>
      </c>
      <c r="G250" s="17"/>
      <c r="H250" s="17"/>
      <c r="I250" s="17" t="s">
        <v>51</v>
      </c>
      <c r="J250" s="17" t="str">
        <f t="shared" si="21"/>
        <v>OK</v>
      </c>
      <c r="K250" s="17" t="str">
        <f t="shared" si="21"/>
        <v>OK</v>
      </c>
      <c r="L250" s="17" t="str">
        <f>IF('Data Sheet'!$B$9="NC-50","N/A","OK")</f>
        <v>OK</v>
      </c>
      <c r="M250" s="17" t="str">
        <f>IF('Data Sheet'!$B$9="NC-50","N/A","OK")</f>
        <v>OK</v>
      </c>
      <c r="N250" s="23" t="str">
        <f>IF(BO250&lt;&gt;"",
    IF(INT('Data Sheet'!$A$19)=INT('Data Sheet'!$B$19),
        --(INT('Data Sheet'!$A$19) &amp; "." &amp; BO250),
        IF(AND((--(INT('Data Sheet'!$A$19) &amp; "." &amp; BO250)&gt;=--('Data Sheet'!$A$19)), (--(INT('Data Sheet'!$A$19) &amp; "." &amp; BO250)&lt;=--('Data Sheet'!$B$19))),
            --(INT('Data Sheet'!$A$19) &amp; "." &amp; BO250),
            --(INT('Data Sheet'!$B$19) &amp; "." &amp; BO250)
        )
    ),
    IF(BN250&lt;&gt;"",
        IF(INT('Data Sheet'!$A$19)=INT('Data Sheet'!$B$19),
            --(INT('Data Sheet'!$A$19) &amp; "." &amp; LEFT(BN250,3)),
            IF(AND((--(INT('Data Sheet'!$A$19) &amp; "." &amp; LEFT(BN250,3))&gt;=--('Data Sheet'!$A$19)), (--(INT('Data Sheet'!$A$19) &amp; "." &amp; LEFT(BN250,3))&lt;=--('Data Sheet'!$B$19))),
                --(INT('Data Sheet'!$A$19) &amp; "." &amp; LEFT(BN250,3)),
                --(INT('Data Sheet'!$B$19) &amp; "." &amp; LEFT(BN250,3))
            )
        ),
        "OK"
    )
)</f>
        <v>OK</v>
      </c>
      <c r="O250" s="23" t="str">
        <f>IF(BP250&lt;&gt;"",
    IF(INT('Data Sheet'!$A$19)=INT('Data Sheet'!$B$19),
        --(INT('Data Sheet'!$A$19) &amp; "." &amp; BP250),
        IF(AND((--(INT('Data Sheet'!$A$19) &amp; "." &amp; BP250)&gt;=--('Data Sheet'!$A$19)), (--(INT('Data Sheet'!$A$19) &amp; "." &amp; BP250)&lt;=--('Data Sheet'!$B$19))),
            --(INT('Data Sheet'!$A$19) &amp; "." &amp; BP250),
            --(INT('Data Sheet'!$B$19) &amp; "." &amp; BP250)
        )
    ),
    IF(BN250&lt;&gt;"",
        IF(INT('Data Sheet'!$A$19)=INT('Data Sheet'!$B$19),
            --(INT('Data Sheet'!$A$19) &amp; "." &amp; RIGHT(BN250,3)),
            IF(AND((--(INT('Data Sheet'!$A$19) &amp; "." &amp; RIGHT(BN250,3))&gt;=--('Data Sheet'!$A$19)), (--(INT('Data Sheet'!$A$19) &amp; "." &amp; RIGHT(BN250,3))&lt;=--('Data Sheet'!$B$19))),
                --(INT('Data Sheet'!$A$19) &amp; "." &amp; RIGHT(BN250,3)),
                --(INT('Data Sheet'!$B$19) &amp; "." &amp; RIGHT(BN250,3))
            )
        ),
        "OK"
    )
)</f>
        <v>OK</v>
      </c>
      <c r="P250" s="23" t="str">
        <f>IF(BR250&lt;&gt;"",
    IF(INT('Data Sheet'!$A$19)=INT('Data Sheet'!$B$15),
        --(INT('Data Sheet'!$A$15) &amp; "." &amp; BR250),
        IF(AND((--(INT('Data Sheet'!$A$15) &amp; "." &amp; BR250)&gt;=--('Data Sheet'!$A$15)), (--(INT('Data Sheet'!$A$15) &amp; "." &amp; BR250)&lt;=--('Data Sheet'!$B$15))),
            --(INT('Data Sheet'!$A$15) &amp; "." &amp; BR250),
            --(INT('Data Sheet'!$B$15) &amp; "." &amp; BR250)
        )
    ),
    IF(BQ250&lt;&gt;"",
        IF(INT('Data Sheet'!$A$15)=INT('Data Sheet'!$B$15),
            --(INT('Data Sheet'!$A$15) &amp; "." &amp; LEFT(BQ250,3)),
            IF(AND((--(INT('Data Sheet'!$A$15) &amp; "." &amp; LEFT(BQ250,3))&gt;=--('Data Sheet'!$A$15)), (--(INT('Data Sheet'!$A$15) &amp; "." &amp; LEFT(BQ250,3))&lt;=--('Data Sheet'!$B$15))),
                --(INT('Data Sheet'!$A$15) &amp; "." &amp; LEFT(BQ250,3)),
                --(INT('Data Sheet'!$B$15) &amp; "." &amp; LEFT(BQ250,3))
            )
        ),
        "OK"
    )
)</f>
        <v>OK</v>
      </c>
      <c r="Q250" s="23" t="str">
        <f>IF(BS250&lt;&gt;"",
    IF(INT('Data Sheet'!$A$19)=INT('Data Sheet'!$B$15),
        --(INT('Data Sheet'!$A$15) &amp; "." &amp; BS250),
        IF(AND((--(INT('Data Sheet'!$A$15) &amp; "." &amp; BS250)&gt;=--('Data Sheet'!$A$15)), (--(INT('Data Sheet'!$A$15) &amp; "." &amp; BS250)&lt;=--('Data Sheet'!$B$15))),
            --(INT('Data Sheet'!$A$15) &amp; "." &amp; BS250),
            --(INT('Data Sheet'!$B$15) &amp; "." &amp; BS250)
        )
    ),
    IF(BQ250&lt;&gt;"",
        IF(INT('Data Sheet'!$A$15)=INT('Data Sheet'!$B$15),
            --(INT('Data Sheet'!$A$15) &amp; "." &amp; RIGHT(BQ250,3)),
            IF(AND((--(INT('Data Sheet'!$A$15) &amp; "." &amp; RIGHT(BQ250,3))&gt;=--('Data Sheet'!$A$15)), (--(INT('Data Sheet'!$A$15) &amp; "." &amp; RIGHT(BQ250,3))&lt;=--('Data Sheet'!$B$15))),
                --(INT('Data Sheet'!$A$15) &amp; "." &amp; RIGHT(BQ250,3)),
                --(INT('Data Sheet'!$B$15) &amp; "." &amp; RIGHT(BQ250,3))
            )
        ),
        "OK"
    )
)</f>
        <v>OK</v>
      </c>
      <c r="R250" s="20"/>
      <c r="S250" s="20"/>
      <c r="T250" s="20"/>
      <c r="U250" s="20"/>
      <c r="V250" s="20"/>
      <c r="W250" s="20"/>
      <c r="X250" s="20"/>
      <c r="Y250" s="20"/>
      <c r="Z250" s="20"/>
      <c r="AA250" s="55"/>
      <c r="AB250" s="55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1"/>
      <c r="AR250" s="21"/>
      <c r="AS250" s="21"/>
      <c r="AT250" s="21"/>
      <c r="AU250" s="21"/>
      <c r="AV250" s="21"/>
      <c r="AW250" s="22"/>
      <c r="AX250" s="99"/>
      <c r="AY250" s="20"/>
      <c r="AZ250" s="20"/>
      <c r="BA250" s="22"/>
      <c r="BC250" s="80"/>
      <c r="BD250" s="80"/>
      <c r="BE250" s="80"/>
      <c r="BF250" s="80"/>
      <c r="BG250" s="2" t="str">
        <f t="shared" si="18"/>
        <v/>
      </c>
      <c r="BH250" s="78">
        <f t="shared" si="17"/>
        <v>0</v>
      </c>
    </row>
    <row r="251" spans="2:60" x14ac:dyDescent="0.2">
      <c r="B251" s="14">
        <f t="shared" si="19"/>
        <v>243</v>
      </c>
      <c r="C251" s="15" t="str">
        <f>CONCATENATE('Data Sheet'!$B$8,'Data Sheet'!$G$2)</f>
        <v>" HWDP</v>
      </c>
      <c r="D251" s="95" t="str">
        <f t="shared" si="20"/>
        <v/>
      </c>
      <c r="E251" s="15" t="str">
        <f>IF('Sum HWDP'!$D$10="TH-Hill DS-1 Vol 3 CAT 2: Clean and Visual Ends only","N/A","OK")</f>
        <v>OK</v>
      </c>
      <c r="F251" s="15" t="str">
        <f>IF('Sum HWDP'!$D$10="TH-Hill DS-1 Vol 3 CAT 2: Clean and Visual Ends only","N/A","OK")</f>
        <v>OK</v>
      </c>
      <c r="G251" s="17"/>
      <c r="H251" s="17"/>
      <c r="I251" s="17" t="s">
        <v>51</v>
      </c>
      <c r="J251" s="17" t="str">
        <f t="shared" si="21"/>
        <v>OK</v>
      </c>
      <c r="K251" s="17" t="str">
        <f t="shared" si="21"/>
        <v>OK</v>
      </c>
      <c r="L251" s="17" t="str">
        <f>IF('Data Sheet'!$B$9="NC-50","N/A","OK")</f>
        <v>OK</v>
      </c>
      <c r="M251" s="17" t="str">
        <f>IF('Data Sheet'!$B$9="NC-50","N/A","OK")</f>
        <v>OK</v>
      </c>
      <c r="N251" s="23" t="str">
        <f>IF(BO251&lt;&gt;"",
    IF(INT('Data Sheet'!$A$19)=INT('Data Sheet'!$B$19),
        --(INT('Data Sheet'!$A$19) &amp; "." &amp; BO251),
        IF(AND((--(INT('Data Sheet'!$A$19) &amp; "." &amp; BO251)&gt;=--('Data Sheet'!$A$19)), (--(INT('Data Sheet'!$A$19) &amp; "." &amp; BO251)&lt;=--('Data Sheet'!$B$19))),
            --(INT('Data Sheet'!$A$19) &amp; "." &amp; BO251),
            --(INT('Data Sheet'!$B$19) &amp; "." &amp; BO251)
        )
    ),
    IF(BN251&lt;&gt;"",
        IF(INT('Data Sheet'!$A$19)=INT('Data Sheet'!$B$19),
            --(INT('Data Sheet'!$A$19) &amp; "." &amp; LEFT(BN251,3)),
            IF(AND((--(INT('Data Sheet'!$A$19) &amp; "." &amp; LEFT(BN251,3))&gt;=--('Data Sheet'!$A$19)), (--(INT('Data Sheet'!$A$19) &amp; "." &amp; LEFT(BN251,3))&lt;=--('Data Sheet'!$B$19))),
                --(INT('Data Sheet'!$A$19) &amp; "." &amp; LEFT(BN251,3)),
                --(INT('Data Sheet'!$B$19) &amp; "." &amp; LEFT(BN251,3))
            )
        ),
        "OK"
    )
)</f>
        <v>OK</v>
      </c>
      <c r="O251" s="23" t="str">
        <f>IF(BP251&lt;&gt;"",
    IF(INT('Data Sheet'!$A$19)=INT('Data Sheet'!$B$19),
        --(INT('Data Sheet'!$A$19) &amp; "." &amp; BP251),
        IF(AND((--(INT('Data Sheet'!$A$19) &amp; "." &amp; BP251)&gt;=--('Data Sheet'!$A$19)), (--(INT('Data Sheet'!$A$19) &amp; "." &amp; BP251)&lt;=--('Data Sheet'!$B$19))),
            --(INT('Data Sheet'!$A$19) &amp; "." &amp; BP251),
            --(INT('Data Sheet'!$B$19) &amp; "." &amp; BP251)
        )
    ),
    IF(BN251&lt;&gt;"",
        IF(INT('Data Sheet'!$A$19)=INT('Data Sheet'!$B$19),
            --(INT('Data Sheet'!$A$19) &amp; "." &amp; RIGHT(BN251,3)),
            IF(AND((--(INT('Data Sheet'!$A$19) &amp; "." &amp; RIGHT(BN251,3))&gt;=--('Data Sheet'!$A$19)), (--(INT('Data Sheet'!$A$19) &amp; "." &amp; RIGHT(BN251,3))&lt;=--('Data Sheet'!$B$19))),
                --(INT('Data Sheet'!$A$19) &amp; "." &amp; RIGHT(BN251,3)),
                --(INT('Data Sheet'!$B$19) &amp; "." &amp; RIGHT(BN251,3))
            )
        ),
        "OK"
    )
)</f>
        <v>OK</v>
      </c>
      <c r="P251" s="23" t="str">
        <f>IF(BR251&lt;&gt;"",
    IF(INT('Data Sheet'!$A$19)=INT('Data Sheet'!$B$15),
        --(INT('Data Sheet'!$A$15) &amp; "." &amp; BR251),
        IF(AND((--(INT('Data Sheet'!$A$15) &amp; "." &amp; BR251)&gt;=--('Data Sheet'!$A$15)), (--(INT('Data Sheet'!$A$15) &amp; "." &amp; BR251)&lt;=--('Data Sheet'!$B$15))),
            --(INT('Data Sheet'!$A$15) &amp; "." &amp; BR251),
            --(INT('Data Sheet'!$B$15) &amp; "." &amp; BR251)
        )
    ),
    IF(BQ251&lt;&gt;"",
        IF(INT('Data Sheet'!$A$15)=INT('Data Sheet'!$B$15),
            --(INT('Data Sheet'!$A$15) &amp; "." &amp; LEFT(BQ251,3)),
            IF(AND((--(INT('Data Sheet'!$A$15) &amp; "." &amp; LEFT(BQ251,3))&gt;=--('Data Sheet'!$A$15)), (--(INT('Data Sheet'!$A$15) &amp; "." &amp; LEFT(BQ251,3))&lt;=--('Data Sheet'!$B$15))),
                --(INT('Data Sheet'!$A$15) &amp; "." &amp; LEFT(BQ251,3)),
                --(INT('Data Sheet'!$B$15) &amp; "." &amp; LEFT(BQ251,3))
            )
        ),
        "OK"
    )
)</f>
        <v>OK</v>
      </c>
      <c r="Q251" s="23" t="str">
        <f>IF(BS251&lt;&gt;"",
    IF(INT('Data Sheet'!$A$19)=INT('Data Sheet'!$B$15),
        --(INT('Data Sheet'!$A$15) &amp; "." &amp; BS251),
        IF(AND((--(INT('Data Sheet'!$A$15) &amp; "." &amp; BS251)&gt;=--('Data Sheet'!$A$15)), (--(INT('Data Sheet'!$A$15) &amp; "." &amp; BS251)&lt;=--('Data Sheet'!$B$15))),
            --(INT('Data Sheet'!$A$15) &amp; "." &amp; BS251),
            --(INT('Data Sheet'!$B$15) &amp; "." &amp; BS251)
        )
    ),
    IF(BQ251&lt;&gt;"",
        IF(INT('Data Sheet'!$A$15)=INT('Data Sheet'!$B$15),
            --(INT('Data Sheet'!$A$15) &amp; "." &amp; RIGHT(BQ251,3)),
            IF(AND((--(INT('Data Sheet'!$A$15) &amp; "." &amp; RIGHT(BQ251,3))&gt;=--('Data Sheet'!$A$15)), (--(INT('Data Sheet'!$A$15) &amp; "." &amp; RIGHT(BQ251,3))&lt;=--('Data Sheet'!$B$15))),
                --(INT('Data Sheet'!$A$15) &amp; "." &amp; RIGHT(BQ251,3)),
                --(INT('Data Sheet'!$B$15) &amp; "." &amp; RIGHT(BQ251,3))
            )
        ),
        "OK"
    )
)</f>
        <v>OK</v>
      </c>
      <c r="R251" s="20"/>
      <c r="S251" s="20"/>
      <c r="T251" s="20"/>
      <c r="U251" s="20"/>
      <c r="V251" s="20"/>
      <c r="W251" s="20"/>
      <c r="X251" s="20"/>
      <c r="Y251" s="20"/>
      <c r="Z251" s="20"/>
      <c r="AA251" s="55"/>
      <c r="AB251" s="55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1"/>
      <c r="AR251" s="21"/>
      <c r="AS251" s="21"/>
      <c r="AT251" s="21"/>
      <c r="AU251" s="21"/>
      <c r="AV251" s="21"/>
      <c r="AW251" s="22"/>
      <c r="AX251" s="99"/>
      <c r="AY251" s="20"/>
      <c r="AZ251" s="20"/>
      <c r="BA251" s="22"/>
      <c r="BC251" s="80"/>
      <c r="BD251" s="80"/>
      <c r="BE251" s="80"/>
      <c r="BF251" s="80"/>
      <c r="BG251" s="2" t="str">
        <f t="shared" si="18"/>
        <v/>
      </c>
      <c r="BH251" s="78">
        <f t="shared" si="17"/>
        <v>0</v>
      </c>
    </row>
    <row r="252" spans="2:60" x14ac:dyDescent="0.2">
      <c r="B252" s="14">
        <f t="shared" si="19"/>
        <v>244</v>
      </c>
      <c r="C252" s="15" t="str">
        <f>CONCATENATE('Data Sheet'!$B$8,'Data Sheet'!$G$2)</f>
        <v>" HWDP</v>
      </c>
      <c r="D252" s="95" t="str">
        <f t="shared" si="20"/>
        <v/>
      </c>
      <c r="E252" s="15" t="str">
        <f>IF('Sum HWDP'!$D$10="TH-Hill DS-1 Vol 3 CAT 2: Clean and Visual Ends only","N/A","OK")</f>
        <v>OK</v>
      </c>
      <c r="F252" s="15" t="str">
        <f>IF('Sum HWDP'!$D$10="TH-Hill DS-1 Vol 3 CAT 2: Clean and Visual Ends only","N/A","OK")</f>
        <v>OK</v>
      </c>
      <c r="G252" s="17"/>
      <c r="H252" s="17"/>
      <c r="I252" s="17" t="s">
        <v>51</v>
      </c>
      <c r="J252" s="17" t="str">
        <f t="shared" si="21"/>
        <v>OK</v>
      </c>
      <c r="K252" s="17" t="str">
        <f t="shared" si="21"/>
        <v>OK</v>
      </c>
      <c r="L252" s="17" t="str">
        <f>IF('Data Sheet'!$B$9="NC-50","N/A","OK")</f>
        <v>OK</v>
      </c>
      <c r="M252" s="17" t="str">
        <f>IF('Data Sheet'!$B$9="NC-50","N/A","OK")</f>
        <v>OK</v>
      </c>
      <c r="N252" s="23" t="str">
        <f>IF(BO252&lt;&gt;"",
    IF(INT('Data Sheet'!$A$19)=INT('Data Sheet'!$B$19),
        --(INT('Data Sheet'!$A$19) &amp; "." &amp; BO252),
        IF(AND((--(INT('Data Sheet'!$A$19) &amp; "." &amp; BO252)&gt;=--('Data Sheet'!$A$19)), (--(INT('Data Sheet'!$A$19) &amp; "." &amp; BO252)&lt;=--('Data Sheet'!$B$19))),
            --(INT('Data Sheet'!$A$19) &amp; "." &amp; BO252),
            --(INT('Data Sheet'!$B$19) &amp; "." &amp; BO252)
        )
    ),
    IF(BN252&lt;&gt;"",
        IF(INT('Data Sheet'!$A$19)=INT('Data Sheet'!$B$19),
            --(INT('Data Sheet'!$A$19) &amp; "." &amp; LEFT(BN252,3)),
            IF(AND((--(INT('Data Sheet'!$A$19) &amp; "." &amp; LEFT(BN252,3))&gt;=--('Data Sheet'!$A$19)), (--(INT('Data Sheet'!$A$19) &amp; "." &amp; LEFT(BN252,3))&lt;=--('Data Sheet'!$B$19))),
                --(INT('Data Sheet'!$A$19) &amp; "." &amp; LEFT(BN252,3)),
                --(INT('Data Sheet'!$B$19) &amp; "." &amp; LEFT(BN252,3))
            )
        ),
        "OK"
    )
)</f>
        <v>OK</v>
      </c>
      <c r="O252" s="23" t="str">
        <f>IF(BP252&lt;&gt;"",
    IF(INT('Data Sheet'!$A$19)=INT('Data Sheet'!$B$19),
        --(INT('Data Sheet'!$A$19) &amp; "." &amp; BP252),
        IF(AND((--(INT('Data Sheet'!$A$19) &amp; "." &amp; BP252)&gt;=--('Data Sheet'!$A$19)), (--(INT('Data Sheet'!$A$19) &amp; "." &amp; BP252)&lt;=--('Data Sheet'!$B$19))),
            --(INT('Data Sheet'!$A$19) &amp; "." &amp; BP252),
            --(INT('Data Sheet'!$B$19) &amp; "." &amp; BP252)
        )
    ),
    IF(BN252&lt;&gt;"",
        IF(INT('Data Sheet'!$A$19)=INT('Data Sheet'!$B$19),
            --(INT('Data Sheet'!$A$19) &amp; "." &amp; RIGHT(BN252,3)),
            IF(AND((--(INT('Data Sheet'!$A$19) &amp; "." &amp; RIGHT(BN252,3))&gt;=--('Data Sheet'!$A$19)), (--(INT('Data Sheet'!$A$19) &amp; "." &amp; RIGHT(BN252,3))&lt;=--('Data Sheet'!$B$19))),
                --(INT('Data Sheet'!$A$19) &amp; "." &amp; RIGHT(BN252,3)),
                --(INT('Data Sheet'!$B$19) &amp; "." &amp; RIGHT(BN252,3))
            )
        ),
        "OK"
    )
)</f>
        <v>OK</v>
      </c>
      <c r="P252" s="23" t="str">
        <f>IF(BR252&lt;&gt;"",
    IF(INT('Data Sheet'!$A$19)=INT('Data Sheet'!$B$15),
        --(INT('Data Sheet'!$A$15) &amp; "." &amp; BR252),
        IF(AND((--(INT('Data Sheet'!$A$15) &amp; "." &amp; BR252)&gt;=--('Data Sheet'!$A$15)), (--(INT('Data Sheet'!$A$15) &amp; "." &amp; BR252)&lt;=--('Data Sheet'!$B$15))),
            --(INT('Data Sheet'!$A$15) &amp; "." &amp; BR252),
            --(INT('Data Sheet'!$B$15) &amp; "." &amp; BR252)
        )
    ),
    IF(BQ252&lt;&gt;"",
        IF(INT('Data Sheet'!$A$15)=INT('Data Sheet'!$B$15),
            --(INT('Data Sheet'!$A$15) &amp; "." &amp; LEFT(BQ252,3)),
            IF(AND((--(INT('Data Sheet'!$A$15) &amp; "." &amp; LEFT(BQ252,3))&gt;=--('Data Sheet'!$A$15)), (--(INT('Data Sheet'!$A$15) &amp; "." &amp; LEFT(BQ252,3))&lt;=--('Data Sheet'!$B$15))),
                --(INT('Data Sheet'!$A$15) &amp; "." &amp; LEFT(BQ252,3)),
                --(INT('Data Sheet'!$B$15) &amp; "." &amp; LEFT(BQ252,3))
            )
        ),
        "OK"
    )
)</f>
        <v>OK</v>
      </c>
      <c r="Q252" s="23" t="str">
        <f>IF(BS252&lt;&gt;"",
    IF(INT('Data Sheet'!$A$19)=INT('Data Sheet'!$B$15),
        --(INT('Data Sheet'!$A$15) &amp; "." &amp; BS252),
        IF(AND((--(INT('Data Sheet'!$A$15) &amp; "." &amp; BS252)&gt;=--('Data Sheet'!$A$15)), (--(INT('Data Sheet'!$A$15) &amp; "." &amp; BS252)&lt;=--('Data Sheet'!$B$15))),
            --(INT('Data Sheet'!$A$15) &amp; "." &amp; BS252),
            --(INT('Data Sheet'!$B$15) &amp; "." &amp; BS252)
        )
    ),
    IF(BQ252&lt;&gt;"",
        IF(INT('Data Sheet'!$A$15)=INT('Data Sheet'!$B$15),
            --(INT('Data Sheet'!$A$15) &amp; "." &amp; RIGHT(BQ252,3)),
            IF(AND((--(INT('Data Sheet'!$A$15) &amp; "." &amp; RIGHT(BQ252,3))&gt;=--('Data Sheet'!$A$15)), (--(INT('Data Sheet'!$A$15) &amp; "." &amp; RIGHT(BQ252,3))&lt;=--('Data Sheet'!$B$15))),
                --(INT('Data Sheet'!$A$15) &amp; "." &amp; RIGHT(BQ252,3)),
                --(INT('Data Sheet'!$B$15) &amp; "." &amp; RIGHT(BQ252,3))
            )
        ),
        "OK"
    )
)</f>
        <v>OK</v>
      </c>
      <c r="R252" s="20"/>
      <c r="S252" s="20"/>
      <c r="T252" s="20"/>
      <c r="U252" s="20"/>
      <c r="V252" s="20"/>
      <c r="W252" s="20"/>
      <c r="X252" s="20"/>
      <c r="Y252" s="20"/>
      <c r="Z252" s="20"/>
      <c r="AA252" s="55"/>
      <c r="AB252" s="55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1"/>
      <c r="AR252" s="21"/>
      <c r="AS252" s="21"/>
      <c r="AT252" s="21"/>
      <c r="AU252" s="21"/>
      <c r="AV252" s="21"/>
      <c r="AW252" s="22"/>
      <c r="AX252" s="99"/>
      <c r="AY252" s="20"/>
      <c r="AZ252" s="20"/>
      <c r="BA252" s="22"/>
      <c r="BC252" s="80"/>
      <c r="BD252" s="80"/>
      <c r="BE252" s="80"/>
      <c r="BF252" s="80"/>
      <c r="BG252" s="2" t="str">
        <f t="shared" si="18"/>
        <v/>
      </c>
      <c r="BH252" s="78">
        <f t="shared" si="17"/>
        <v>0</v>
      </c>
    </row>
    <row r="253" spans="2:60" x14ac:dyDescent="0.2">
      <c r="B253" s="14">
        <f t="shared" si="19"/>
        <v>245</v>
      </c>
      <c r="C253" s="15" t="str">
        <f>CONCATENATE('Data Sheet'!$B$8,'Data Sheet'!$G$2)</f>
        <v>" HWDP</v>
      </c>
      <c r="D253" s="95" t="str">
        <f t="shared" si="20"/>
        <v/>
      </c>
      <c r="E253" s="15" t="str">
        <f>IF('Sum HWDP'!$D$10="TH-Hill DS-1 Vol 3 CAT 2: Clean and Visual Ends only","N/A","OK")</f>
        <v>OK</v>
      </c>
      <c r="F253" s="15" t="str">
        <f>IF('Sum HWDP'!$D$10="TH-Hill DS-1 Vol 3 CAT 2: Clean and Visual Ends only","N/A","OK")</f>
        <v>OK</v>
      </c>
      <c r="G253" s="17"/>
      <c r="H253" s="17"/>
      <c r="I253" s="17" t="s">
        <v>51</v>
      </c>
      <c r="J253" s="17" t="str">
        <f t="shared" si="21"/>
        <v>OK</v>
      </c>
      <c r="K253" s="17" t="str">
        <f t="shared" si="21"/>
        <v>OK</v>
      </c>
      <c r="L253" s="17" t="str">
        <f>IF('Data Sheet'!$B$9="NC-50","N/A","OK")</f>
        <v>OK</v>
      </c>
      <c r="M253" s="17" t="str">
        <f>IF('Data Sheet'!$B$9="NC-50","N/A","OK")</f>
        <v>OK</v>
      </c>
      <c r="N253" s="23" t="str">
        <f>IF(BO253&lt;&gt;"",
    IF(INT('Data Sheet'!$A$19)=INT('Data Sheet'!$B$19),
        --(INT('Data Sheet'!$A$19) &amp; "." &amp; BO253),
        IF(AND((--(INT('Data Sheet'!$A$19) &amp; "." &amp; BO253)&gt;=--('Data Sheet'!$A$19)), (--(INT('Data Sheet'!$A$19) &amp; "." &amp; BO253)&lt;=--('Data Sheet'!$B$19))),
            --(INT('Data Sheet'!$A$19) &amp; "." &amp; BO253),
            --(INT('Data Sheet'!$B$19) &amp; "." &amp; BO253)
        )
    ),
    IF(BN253&lt;&gt;"",
        IF(INT('Data Sheet'!$A$19)=INT('Data Sheet'!$B$19),
            --(INT('Data Sheet'!$A$19) &amp; "." &amp; LEFT(BN253,3)),
            IF(AND((--(INT('Data Sheet'!$A$19) &amp; "." &amp; LEFT(BN253,3))&gt;=--('Data Sheet'!$A$19)), (--(INT('Data Sheet'!$A$19) &amp; "." &amp; LEFT(BN253,3))&lt;=--('Data Sheet'!$B$19))),
                --(INT('Data Sheet'!$A$19) &amp; "." &amp; LEFT(BN253,3)),
                --(INT('Data Sheet'!$B$19) &amp; "." &amp; LEFT(BN253,3))
            )
        ),
        "OK"
    )
)</f>
        <v>OK</v>
      </c>
      <c r="O253" s="23" t="str">
        <f>IF(BP253&lt;&gt;"",
    IF(INT('Data Sheet'!$A$19)=INT('Data Sheet'!$B$19),
        --(INT('Data Sheet'!$A$19) &amp; "." &amp; BP253),
        IF(AND((--(INT('Data Sheet'!$A$19) &amp; "." &amp; BP253)&gt;=--('Data Sheet'!$A$19)), (--(INT('Data Sheet'!$A$19) &amp; "." &amp; BP253)&lt;=--('Data Sheet'!$B$19))),
            --(INT('Data Sheet'!$A$19) &amp; "." &amp; BP253),
            --(INT('Data Sheet'!$B$19) &amp; "." &amp; BP253)
        )
    ),
    IF(BN253&lt;&gt;"",
        IF(INT('Data Sheet'!$A$19)=INT('Data Sheet'!$B$19),
            --(INT('Data Sheet'!$A$19) &amp; "." &amp; RIGHT(BN253,3)),
            IF(AND((--(INT('Data Sheet'!$A$19) &amp; "." &amp; RIGHT(BN253,3))&gt;=--('Data Sheet'!$A$19)), (--(INT('Data Sheet'!$A$19) &amp; "." &amp; RIGHT(BN253,3))&lt;=--('Data Sheet'!$B$19))),
                --(INT('Data Sheet'!$A$19) &amp; "." &amp; RIGHT(BN253,3)),
                --(INT('Data Sheet'!$B$19) &amp; "." &amp; RIGHT(BN253,3))
            )
        ),
        "OK"
    )
)</f>
        <v>OK</v>
      </c>
      <c r="P253" s="23" t="str">
        <f>IF(BR253&lt;&gt;"",
    IF(INT('Data Sheet'!$A$19)=INT('Data Sheet'!$B$15),
        --(INT('Data Sheet'!$A$15) &amp; "." &amp; BR253),
        IF(AND((--(INT('Data Sheet'!$A$15) &amp; "." &amp; BR253)&gt;=--('Data Sheet'!$A$15)), (--(INT('Data Sheet'!$A$15) &amp; "." &amp; BR253)&lt;=--('Data Sheet'!$B$15))),
            --(INT('Data Sheet'!$A$15) &amp; "." &amp; BR253),
            --(INT('Data Sheet'!$B$15) &amp; "." &amp; BR253)
        )
    ),
    IF(BQ253&lt;&gt;"",
        IF(INT('Data Sheet'!$A$15)=INT('Data Sheet'!$B$15),
            --(INT('Data Sheet'!$A$15) &amp; "." &amp; LEFT(BQ253,3)),
            IF(AND((--(INT('Data Sheet'!$A$15) &amp; "." &amp; LEFT(BQ253,3))&gt;=--('Data Sheet'!$A$15)), (--(INT('Data Sheet'!$A$15) &amp; "." &amp; LEFT(BQ253,3))&lt;=--('Data Sheet'!$B$15))),
                --(INT('Data Sheet'!$A$15) &amp; "." &amp; LEFT(BQ253,3)),
                --(INT('Data Sheet'!$B$15) &amp; "." &amp; LEFT(BQ253,3))
            )
        ),
        "OK"
    )
)</f>
        <v>OK</v>
      </c>
      <c r="Q253" s="23" t="str">
        <f>IF(BS253&lt;&gt;"",
    IF(INT('Data Sheet'!$A$19)=INT('Data Sheet'!$B$15),
        --(INT('Data Sheet'!$A$15) &amp; "." &amp; BS253),
        IF(AND((--(INT('Data Sheet'!$A$15) &amp; "." &amp; BS253)&gt;=--('Data Sheet'!$A$15)), (--(INT('Data Sheet'!$A$15) &amp; "." &amp; BS253)&lt;=--('Data Sheet'!$B$15))),
            --(INT('Data Sheet'!$A$15) &amp; "." &amp; BS253),
            --(INT('Data Sheet'!$B$15) &amp; "." &amp; BS253)
        )
    ),
    IF(BQ253&lt;&gt;"",
        IF(INT('Data Sheet'!$A$15)=INT('Data Sheet'!$B$15),
            --(INT('Data Sheet'!$A$15) &amp; "." &amp; RIGHT(BQ253,3)),
            IF(AND((--(INT('Data Sheet'!$A$15) &amp; "." &amp; RIGHT(BQ253,3))&gt;=--('Data Sheet'!$A$15)), (--(INT('Data Sheet'!$A$15) &amp; "." &amp; RIGHT(BQ253,3))&lt;=--('Data Sheet'!$B$15))),
                --(INT('Data Sheet'!$A$15) &amp; "." &amp; RIGHT(BQ253,3)),
                --(INT('Data Sheet'!$B$15) &amp; "." &amp; RIGHT(BQ253,3))
            )
        ),
        "OK"
    )
)</f>
        <v>OK</v>
      </c>
      <c r="R253" s="20"/>
      <c r="S253" s="20"/>
      <c r="T253" s="20"/>
      <c r="U253" s="20"/>
      <c r="V253" s="20"/>
      <c r="W253" s="20"/>
      <c r="X253" s="20"/>
      <c r="Y253" s="20"/>
      <c r="Z253" s="20"/>
      <c r="AA253" s="55"/>
      <c r="AB253" s="55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1"/>
      <c r="AR253" s="21"/>
      <c r="AS253" s="21"/>
      <c r="AT253" s="21"/>
      <c r="AU253" s="21"/>
      <c r="AV253" s="21"/>
      <c r="AW253" s="22"/>
      <c r="AX253" s="99"/>
      <c r="AY253" s="20"/>
      <c r="AZ253" s="20"/>
      <c r="BA253" s="22"/>
      <c r="BC253" s="80"/>
      <c r="BD253" s="80"/>
      <c r="BE253" s="80"/>
      <c r="BF253" s="80"/>
      <c r="BG253" s="2" t="str">
        <f t="shared" si="18"/>
        <v/>
      </c>
      <c r="BH253" s="78">
        <f t="shared" si="17"/>
        <v>0</v>
      </c>
    </row>
    <row r="254" spans="2:60" x14ac:dyDescent="0.2">
      <c r="B254" s="14">
        <f t="shared" si="19"/>
        <v>246</v>
      </c>
      <c r="C254" s="15" t="str">
        <f>CONCATENATE('Data Sheet'!$B$8,'Data Sheet'!$G$2)</f>
        <v>" HWDP</v>
      </c>
      <c r="D254" s="95" t="str">
        <f t="shared" si="20"/>
        <v/>
      </c>
      <c r="E254" s="15" t="str">
        <f>IF('Sum HWDP'!$D$10="TH-Hill DS-1 Vol 3 CAT 2: Clean and Visual Ends only","N/A","OK")</f>
        <v>OK</v>
      </c>
      <c r="F254" s="15" t="str">
        <f>IF('Sum HWDP'!$D$10="TH-Hill DS-1 Vol 3 CAT 2: Clean and Visual Ends only","N/A","OK")</f>
        <v>OK</v>
      </c>
      <c r="G254" s="17"/>
      <c r="H254" s="17"/>
      <c r="I254" s="17" t="s">
        <v>51</v>
      </c>
      <c r="J254" s="17" t="str">
        <f t="shared" si="21"/>
        <v>OK</v>
      </c>
      <c r="K254" s="17" t="str">
        <f t="shared" si="21"/>
        <v>OK</v>
      </c>
      <c r="L254" s="17" t="str">
        <f>IF('Data Sheet'!$B$9="NC-50","N/A","OK")</f>
        <v>OK</v>
      </c>
      <c r="M254" s="17" t="str">
        <f>IF('Data Sheet'!$B$9="NC-50","N/A","OK")</f>
        <v>OK</v>
      </c>
      <c r="N254" s="23" t="str">
        <f>IF(BO254&lt;&gt;"",
    IF(INT('Data Sheet'!$A$19)=INT('Data Sheet'!$B$19),
        --(INT('Data Sheet'!$A$19) &amp; "." &amp; BO254),
        IF(AND((--(INT('Data Sheet'!$A$19) &amp; "." &amp; BO254)&gt;=--('Data Sheet'!$A$19)), (--(INT('Data Sheet'!$A$19) &amp; "." &amp; BO254)&lt;=--('Data Sheet'!$B$19))),
            --(INT('Data Sheet'!$A$19) &amp; "." &amp; BO254),
            --(INT('Data Sheet'!$B$19) &amp; "." &amp; BO254)
        )
    ),
    IF(BN254&lt;&gt;"",
        IF(INT('Data Sheet'!$A$19)=INT('Data Sheet'!$B$19),
            --(INT('Data Sheet'!$A$19) &amp; "." &amp; LEFT(BN254,3)),
            IF(AND((--(INT('Data Sheet'!$A$19) &amp; "." &amp; LEFT(BN254,3))&gt;=--('Data Sheet'!$A$19)), (--(INT('Data Sheet'!$A$19) &amp; "." &amp; LEFT(BN254,3))&lt;=--('Data Sheet'!$B$19))),
                --(INT('Data Sheet'!$A$19) &amp; "." &amp; LEFT(BN254,3)),
                --(INT('Data Sheet'!$B$19) &amp; "." &amp; LEFT(BN254,3))
            )
        ),
        "OK"
    )
)</f>
        <v>OK</v>
      </c>
      <c r="O254" s="23" t="str">
        <f>IF(BP254&lt;&gt;"",
    IF(INT('Data Sheet'!$A$19)=INT('Data Sheet'!$B$19),
        --(INT('Data Sheet'!$A$19) &amp; "." &amp; BP254),
        IF(AND((--(INT('Data Sheet'!$A$19) &amp; "." &amp; BP254)&gt;=--('Data Sheet'!$A$19)), (--(INT('Data Sheet'!$A$19) &amp; "." &amp; BP254)&lt;=--('Data Sheet'!$B$19))),
            --(INT('Data Sheet'!$A$19) &amp; "." &amp; BP254),
            --(INT('Data Sheet'!$B$19) &amp; "." &amp; BP254)
        )
    ),
    IF(BN254&lt;&gt;"",
        IF(INT('Data Sheet'!$A$19)=INT('Data Sheet'!$B$19),
            --(INT('Data Sheet'!$A$19) &amp; "." &amp; RIGHT(BN254,3)),
            IF(AND((--(INT('Data Sheet'!$A$19) &amp; "." &amp; RIGHT(BN254,3))&gt;=--('Data Sheet'!$A$19)), (--(INT('Data Sheet'!$A$19) &amp; "." &amp; RIGHT(BN254,3))&lt;=--('Data Sheet'!$B$19))),
                --(INT('Data Sheet'!$A$19) &amp; "." &amp; RIGHT(BN254,3)),
                --(INT('Data Sheet'!$B$19) &amp; "." &amp; RIGHT(BN254,3))
            )
        ),
        "OK"
    )
)</f>
        <v>OK</v>
      </c>
      <c r="P254" s="23" t="str">
        <f>IF(BR254&lt;&gt;"",
    IF(INT('Data Sheet'!$A$19)=INT('Data Sheet'!$B$15),
        --(INT('Data Sheet'!$A$15) &amp; "." &amp; BR254),
        IF(AND((--(INT('Data Sheet'!$A$15) &amp; "." &amp; BR254)&gt;=--('Data Sheet'!$A$15)), (--(INT('Data Sheet'!$A$15) &amp; "." &amp; BR254)&lt;=--('Data Sheet'!$B$15))),
            --(INT('Data Sheet'!$A$15) &amp; "." &amp; BR254),
            --(INT('Data Sheet'!$B$15) &amp; "." &amp; BR254)
        )
    ),
    IF(BQ254&lt;&gt;"",
        IF(INT('Data Sheet'!$A$15)=INT('Data Sheet'!$B$15),
            --(INT('Data Sheet'!$A$15) &amp; "." &amp; LEFT(BQ254,3)),
            IF(AND((--(INT('Data Sheet'!$A$15) &amp; "." &amp; LEFT(BQ254,3))&gt;=--('Data Sheet'!$A$15)), (--(INT('Data Sheet'!$A$15) &amp; "." &amp; LEFT(BQ254,3))&lt;=--('Data Sheet'!$B$15))),
                --(INT('Data Sheet'!$A$15) &amp; "." &amp; LEFT(BQ254,3)),
                --(INT('Data Sheet'!$B$15) &amp; "." &amp; LEFT(BQ254,3))
            )
        ),
        "OK"
    )
)</f>
        <v>OK</v>
      </c>
      <c r="Q254" s="23" t="str">
        <f>IF(BS254&lt;&gt;"",
    IF(INT('Data Sheet'!$A$19)=INT('Data Sheet'!$B$15),
        --(INT('Data Sheet'!$A$15) &amp; "." &amp; BS254),
        IF(AND((--(INT('Data Sheet'!$A$15) &amp; "." &amp; BS254)&gt;=--('Data Sheet'!$A$15)), (--(INT('Data Sheet'!$A$15) &amp; "." &amp; BS254)&lt;=--('Data Sheet'!$B$15))),
            --(INT('Data Sheet'!$A$15) &amp; "." &amp; BS254),
            --(INT('Data Sheet'!$B$15) &amp; "." &amp; BS254)
        )
    ),
    IF(BQ254&lt;&gt;"",
        IF(INT('Data Sheet'!$A$15)=INT('Data Sheet'!$B$15),
            --(INT('Data Sheet'!$A$15) &amp; "." &amp; RIGHT(BQ254,3)),
            IF(AND((--(INT('Data Sheet'!$A$15) &amp; "." &amp; RIGHT(BQ254,3))&gt;=--('Data Sheet'!$A$15)), (--(INT('Data Sheet'!$A$15) &amp; "." &amp; RIGHT(BQ254,3))&lt;=--('Data Sheet'!$B$15))),
                --(INT('Data Sheet'!$A$15) &amp; "." &amp; RIGHT(BQ254,3)),
                --(INT('Data Sheet'!$B$15) &amp; "." &amp; RIGHT(BQ254,3))
            )
        ),
        "OK"
    )
)</f>
        <v>OK</v>
      </c>
      <c r="R254" s="20"/>
      <c r="S254" s="20"/>
      <c r="T254" s="20"/>
      <c r="U254" s="20"/>
      <c r="V254" s="20"/>
      <c r="W254" s="20"/>
      <c r="X254" s="20"/>
      <c r="Y254" s="20"/>
      <c r="Z254" s="20"/>
      <c r="AA254" s="55"/>
      <c r="AB254" s="55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1"/>
      <c r="AR254" s="21"/>
      <c r="AS254" s="21"/>
      <c r="AT254" s="21"/>
      <c r="AU254" s="21"/>
      <c r="AV254" s="21"/>
      <c r="AW254" s="22"/>
      <c r="AX254" s="99"/>
      <c r="AY254" s="20"/>
      <c r="AZ254" s="20"/>
      <c r="BA254" s="22"/>
      <c r="BC254" s="80"/>
      <c r="BD254" s="80"/>
      <c r="BE254" s="80"/>
      <c r="BF254" s="80"/>
      <c r="BG254" s="2" t="str">
        <f t="shared" si="18"/>
        <v/>
      </c>
      <c r="BH254" s="78">
        <f t="shared" si="17"/>
        <v>0</v>
      </c>
    </row>
    <row r="255" spans="2:60" x14ac:dyDescent="0.2">
      <c r="B255" s="14">
        <f t="shared" si="19"/>
        <v>247</v>
      </c>
      <c r="C255" s="15" t="str">
        <f>CONCATENATE('Data Sheet'!$B$8,'Data Sheet'!$G$2)</f>
        <v>" HWDP</v>
      </c>
      <c r="D255" s="95" t="str">
        <f t="shared" si="20"/>
        <v/>
      </c>
      <c r="E255" s="15" t="str">
        <f>IF('Sum HWDP'!$D$10="TH-Hill DS-1 Vol 3 CAT 2: Clean and Visual Ends only","N/A","OK")</f>
        <v>OK</v>
      </c>
      <c r="F255" s="15" t="str">
        <f>IF('Sum HWDP'!$D$10="TH-Hill DS-1 Vol 3 CAT 2: Clean and Visual Ends only","N/A","OK")</f>
        <v>OK</v>
      </c>
      <c r="G255" s="17"/>
      <c r="H255" s="17"/>
      <c r="I255" s="17" t="s">
        <v>51</v>
      </c>
      <c r="J255" s="17" t="str">
        <f t="shared" si="21"/>
        <v>OK</v>
      </c>
      <c r="K255" s="17" t="str">
        <f t="shared" si="21"/>
        <v>OK</v>
      </c>
      <c r="L255" s="17" t="str">
        <f>IF('Data Sheet'!$B$9="NC-50","N/A","OK")</f>
        <v>OK</v>
      </c>
      <c r="M255" s="17" t="str">
        <f>IF('Data Sheet'!$B$9="NC-50","N/A","OK")</f>
        <v>OK</v>
      </c>
      <c r="N255" s="23" t="str">
        <f>IF(BO255&lt;&gt;"",
    IF(INT('Data Sheet'!$A$19)=INT('Data Sheet'!$B$19),
        --(INT('Data Sheet'!$A$19) &amp; "." &amp; BO255),
        IF(AND((--(INT('Data Sheet'!$A$19) &amp; "." &amp; BO255)&gt;=--('Data Sheet'!$A$19)), (--(INT('Data Sheet'!$A$19) &amp; "." &amp; BO255)&lt;=--('Data Sheet'!$B$19))),
            --(INT('Data Sheet'!$A$19) &amp; "." &amp; BO255),
            --(INT('Data Sheet'!$B$19) &amp; "." &amp; BO255)
        )
    ),
    IF(BN255&lt;&gt;"",
        IF(INT('Data Sheet'!$A$19)=INT('Data Sheet'!$B$19),
            --(INT('Data Sheet'!$A$19) &amp; "." &amp; LEFT(BN255,3)),
            IF(AND((--(INT('Data Sheet'!$A$19) &amp; "." &amp; LEFT(BN255,3))&gt;=--('Data Sheet'!$A$19)), (--(INT('Data Sheet'!$A$19) &amp; "." &amp; LEFT(BN255,3))&lt;=--('Data Sheet'!$B$19))),
                --(INT('Data Sheet'!$A$19) &amp; "." &amp; LEFT(BN255,3)),
                --(INT('Data Sheet'!$B$19) &amp; "." &amp; LEFT(BN255,3))
            )
        ),
        "OK"
    )
)</f>
        <v>OK</v>
      </c>
      <c r="O255" s="23" t="str">
        <f>IF(BP255&lt;&gt;"",
    IF(INT('Data Sheet'!$A$19)=INT('Data Sheet'!$B$19),
        --(INT('Data Sheet'!$A$19) &amp; "." &amp; BP255),
        IF(AND((--(INT('Data Sheet'!$A$19) &amp; "." &amp; BP255)&gt;=--('Data Sheet'!$A$19)), (--(INT('Data Sheet'!$A$19) &amp; "." &amp; BP255)&lt;=--('Data Sheet'!$B$19))),
            --(INT('Data Sheet'!$A$19) &amp; "." &amp; BP255),
            --(INT('Data Sheet'!$B$19) &amp; "." &amp; BP255)
        )
    ),
    IF(BN255&lt;&gt;"",
        IF(INT('Data Sheet'!$A$19)=INT('Data Sheet'!$B$19),
            --(INT('Data Sheet'!$A$19) &amp; "." &amp; RIGHT(BN255,3)),
            IF(AND((--(INT('Data Sheet'!$A$19) &amp; "." &amp; RIGHT(BN255,3))&gt;=--('Data Sheet'!$A$19)), (--(INT('Data Sheet'!$A$19) &amp; "." &amp; RIGHT(BN255,3))&lt;=--('Data Sheet'!$B$19))),
                --(INT('Data Sheet'!$A$19) &amp; "." &amp; RIGHT(BN255,3)),
                --(INT('Data Sheet'!$B$19) &amp; "." &amp; RIGHT(BN255,3))
            )
        ),
        "OK"
    )
)</f>
        <v>OK</v>
      </c>
      <c r="P255" s="23" t="str">
        <f>IF(BR255&lt;&gt;"",
    IF(INT('Data Sheet'!$A$19)=INT('Data Sheet'!$B$15),
        --(INT('Data Sheet'!$A$15) &amp; "." &amp; BR255),
        IF(AND((--(INT('Data Sheet'!$A$15) &amp; "." &amp; BR255)&gt;=--('Data Sheet'!$A$15)), (--(INT('Data Sheet'!$A$15) &amp; "." &amp; BR255)&lt;=--('Data Sheet'!$B$15))),
            --(INT('Data Sheet'!$A$15) &amp; "." &amp; BR255),
            --(INT('Data Sheet'!$B$15) &amp; "." &amp; BR255)
        )
    ),
    IF(BQ255&lt;&gt;"",
        IF(INT('Data Sheet'!$A$15)=INT('Data Sheet'!$B$15),
            --(INT('Data Sheet'!$A$15) &amp; "." &amp; LEFT(BQ255,3)),
            IF(AND((--(INT('Data Sheet'!$A$15) &amp; "." &amp; LEFT(BQ255,3))&gt;=--('Data Sheet'!$A$15)), (--(INT('Data Sheet'!$A$15) &amp; "." &amp; LEFT(BQ255,3))&lt;=--('Data Sheet'!$B$15))),
                --(INT('Data Sheet'!$A$15) &amp; "." &amp; LEFT(BQ255,3)),
                --(INT('Data Sheet'!$B$15) &amp; "." &amp; LEFT(BQ255,3))
            )
        ),
        "OK"
    )
)</f>
        <v>OK</v>
      </c>
      <c r="Q255" s="23" t="str">
        <f>IF(BS255&lt;&gt;"",
    IF(INT('Data Sheet'!$A$19)=INT('Data Sheet'!$B$15),
        --(INT('Data Sheet'!$A$15) &amp; "." &amp; BS255),
        IF(AND((--(INT('Data Sheet'!$A$15) &amp; "." &amp; BS255)&gt;=--('Data Sheet'!$A$15)), (--(INT('Data Sheet'!$A$15) &amp; "." &amp; BS255)&lt;=--('Data Sheet'!$B$15))),
            --(INT('Data Sheet'!$A$15) &amp; "." &amp; BS255),
            --(INT('Data Sheet'!$B$15) &amp; "." &amp; BS255)
        )
    ),
    IF(BQ255&lt;&gt;"",
        IF(INT('Data Sheet'!$A$15)=INT('Data Sheet'!$B$15),
            --(INT('Data Sheet'!$A$15) &amp; "." &amp; RIGHT(BQ255,3)),
            IF(AND((--(INT('Data Sheet'!$A$15) &amp; "." &amp; RIGHT(BQ255,3))&gt;=--('Data Sheet'!$A$15)), (--(INT('Data Sheet'!$A$15) &amp; "." &amp; RIGHT(BQ255,3))&lt;=--('Data Sheet'!$B$15))),
                --(INT('Data Sheet'!$A$15) &amp; "." &amp; RIGHT(BQ255,3)),
                --(INT('Data Sheet'!$B$15) &amp; "." &amp; RIGHT(BQ255,3))
            )
        ),
        "OK"
    )
)</f>
        <v>OK</v>
      </c>
      <c r="R255" s="20"/>
      <c r="S255" s="20"/>
      <c r="T255" s="20"/>
      <c r="U255" s="20"/>
      <c r="V255" s="20"/>
      <c r="W255" s="20"/>
      <c r="X255" s="20"/>
      <c r="Y255" s="20"/>
      <c r="Z255" s="20"/>
      <c r="AA255" s="55"/>
      <c r="AB255" s="55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1"/>
      <c r="AR255" s="21"/>
      <c r="AS255" s="21"/>
      <c r="AT255" s="21"/>
      <c r="AU255" s="21"/>
      <c r="AV255" s="21"/>
      <c r="AW255" s="22"/>
      <c r="AX255" s="99"/>
      <c r="AY255" s="20"/>
      <c r="AZ255" s="20"/>
      <c r="BA255" s="22"/>
      <c r="BC255" s="80"/>
      <c r="BD255" s="80"/>
      <c r="BE255" s="80"/>
      <c r="BF255" s="80"/>
      <c r="BG255" s="2" t="str">
        <f t="shared" si="18"/>
        <v/>
      </c>
      <c r="BH255" s="78">
        <f t="shared" si="17"/>
        <v>0</v>
      </c>
    </row>
    <row r="256" spans="2:60" x14ac:dyDescent="0.2">
      <c r="B256" s="14">
        <f t="shared" si="19"/>
        <v>248</v>
      </c>
      <c r="C256" s="15" t="str">
        <f>CONCATENATE('Data Sheet'!$B$8,'Data Sheet'!$G$2)</f>
        <v>" HWDP</v>
      </c>
      <c r="D256" s="95" t="str">
        <f t="shared" si="20"/>
        <v/>
      </c>
      <c r="E256" s="15" t="str">
        <f>IF('Sum HWDP'!$D$10="TH-Hill DS-1 Vol 3 CAT 2: Clean and Visual Ends only","N/A","OK")</f>
        <v>OK</v>
      </c>
      <c r="F256" s="15" t="str">
        <f>IF('Sum HWDP'!$D$10="TH-Hill DS-1 Vol 3 CAT 2: Clean and Visual Ends only","N/A","OK")</f>
        <v>OK</v>
      </c>
      <c r="G256" s="17"/>
      <c r="H256" s="17"/>
      <c r="I256" s="17" t="s">
        <v>51</v>
      </c>
      <c r="J256" s="17" t="str">
        <f t="shared" si="21"/>
        <v>OK</v>
      </c>
      <c r="K256" s="17" t="str">
        <f t="shared" si="21"/>
        <v>OK</v>
      </c>
      <c r="L256" s="17" t="str">
        <f>IF('Data Sheet'!$B$9="NC-50","N/A","OK")</f>
        <v>OK</v>
      </c>
      <c r="M256" s="17" t="str">
        <f>IF('Data Sheet'!$B$9="NC-50","N/A","OK")</f>
        <v>OK</v>
      </c>
      <c r="N256" s="23" t="str">
        <f>IF(BO256&lt;&gt;"",
    IF(INT('Data Sheet'!$A$19)=INT('Data Sheet'!$B$19),
        --(INT('Data Sheet'!$A$19) &amp; "." &amp; BO256),
        IF(AND((--(INT('Data Sheet'!$A$19) &amp; "." &amp; BO256)&gt;=--('Data Sheet'!$A$19)), (--(INT('Data Sheet'!$A$19) &amp; "." &amp; BO256)&lt;=--('Data Sheet'!$B$19))),
            --(INT('Data Sheet'!$A$19) &amp; "." &amp; BO256),
            --(INT('Data Sheet'!$B$19) &amp; "." &amp; BO256)
        )
    ),
    IF(BN256&lt;&gt;"",
        IF(INT('Data Sheet'!$A$19)=INT('Data Sheet'!$B$19),
            --(INT('Data Sheet'!$A$19) &amp; "." &amp; LEFT(BN256,3)),
            IF(AND((--(INT('Data Sheet'!$A$19) &amp; "." &amp; LEFT(BN256,3))&gt;=--('Data Sheet'!$A$19)), (--(INT('Data Sheet'!$A$19) &amp; "." &amp; LEFT(BN256,3))&lt;=--('Data Sheet'!$B$19))),
                --(INT('Data Sheet'!$A$19) &amp; "." &amp; LEFT(BN256,3)),
                --(INT('Data Sheet'!$B$19) &amp; "." &amp; LEFT(BN256,3))
            )
        ),
        "OK"
    )
)</f>
        <v>OK</v>
      </c>
      <c r="O256" s="23" t="str">
        <f>IF(BP256&lt;&gt;"",
    IF(INT('Data Sheet'!$A$19)=INT('Data Sheet'!$B$19),
        --(INT('Data Sheet'!$A$19) &amp; "." &amp; BP256),
        IF(AND((--(INT('Data Sheet'!$A$19) &amp; "." &amp; BP256)&gt;=--('Data Sheet'!$A$19)), (--(INT('Data Sheet'!$A$19) &amp; "." &amp; BP256)&lt;=--('Data Sheet'!$B$19))),
            --(INT('Data Sheet'!$A$19) &amp; "." &amp; BP256),
            --(INT('Data Sheet'!$B$19) &amp; "." &amp; BP256)
        )
    ),
    IF(BN256&lt;&gt;"",
        IF(INT('Data Sheet'!$A$19)=INT('Data Sheet'!$B$19),
            --(INT('Data Sheet'!$A$19) &amp; "." &amp; RIGHT(BN256,3)),
            IF(AND((--(INT('Data Sheet'!$A$19) &amp; "." &amp; RIGHT(BN256,3))&gt;=--('Data Sheet'!$A$19)), (--(INT('Data Sheet'!$A$19) &amp; "." &amp; RIGHT(BN256,3))&lt;=--('Data Sheet'!$B$19))),
                --(INT('Data Sheet'!$A$19) &amp; "." &amp; RIGHT(BN256,3)),
                --(INT('Data Sheet'!$B$19) &amp; "." &amp; RIGHT(BN256,3))
            )
        ),
        "OK"
    )
)</f>
        <v>OK</v>
      </c>
      <c r="P256" s="23" t="str">
        <f>IF(BR256&lt;&gt;"",
    IF(INT('Data Sheet'!$A$19)=INT('Data Sheet'!$B$15),
        --(INT('Data Sheet'!$A$15) &amp; "." &amp; BR256),
        IF(AND((--(INT('Data Sheet'!$A$15) &amp; "." &amp; BR256)&gt;=--('Data Sheet'!$A$15)), (--(INT('Data Sheet'!$A$15) &amp; "." &amp; BR256)&lt;=--('Data Sheet'!$B$15))),
            --(INT('Data Sheet'!$A$15) &amp; "." &amp; BR256),
            --(INT('Data Sheet'!$B$15) &amp; "." &amp; BR256)
        )
    ),
    IF(BQ256&lt;&gt;"",
        IF(INT('Data Sheet'!$A$15)=INT('Data Sheet'!$B$15),
            --(INT('Data Sheet'!$A$15) &amp; "." &amp; LEFT(BQ256,3)),
            IF(AND((--(INT('Data Sheet'!$A$15) &amp; "." &amp; LEFT(BQ256,3))&gt;=--('Data Sheet'!$A$15)), (--(INT('Data Sheet'!$A$15) &amp; "." &amp; LEFT(BQ256,3))&lt;=--('Data Sheet'!$B$15))),
                --(INT('Data Sheet'!$A$15) &amp; "." &amp; LEFT(BQ256,3)),
                --(INT('Data Sheet'!$B$15) &amp; "." &amp; LEFT(BQ256,3))
            )
        ),
        "OK"
    )
)</f>
        <v>OK</v>
      </c>
      <c r="Q256" s="23" t="str">
        <f>IF(BS256&lt;&gt;"",
    IF(INT('Data Sheet'!$A$19)=INT('Data Sheet'!$B$15),
        --(INT('Data Sheet'!$A$15) &amp; "." &amp; BS256),
        IF(AND((--(INT('Data Sheet'!$A$15) &amp; "." &amp; BS256)&gt;=--('Data Sheet'!$A$15)), (--(INT('Data Sheet'!$A$15) &amp; "." &amp; BS256)&lt;=--('Data Sheet'!$B$15))),
            --(INT('Data Sheet'!$A$15) &amp; "." &amp; BS256),
            --(INT('Data Sheet'!$B$15) &amp; "." &amp; BS256)
        )
    ),
    IF(BQ256&lt;&gt;"",
        IF(INT('Data Sheet'!$A$15)=INT('Data Sheet'!$B$15),
            --(INT('Data Sheet'!$A$15) &amp; "." &amp; RIGHT(BQ256,3)),
            IF(AND((--(INT('Data Sheet'!$A$15) &amp; "." &amp; RIGHT(BQ256,3))&gt;=--('Data Sheet'!$A$15)), (--(INT('Data Sheet'!$A$15) &amp; "." &amp; RIGHT(BQ256,3))&lt;=--('Data Sheet'!$B$15))),
                --(INT('Data Sheet'!$A$15) &amp; "." &amp; RIGHT(BQ256,3)),
                --(INT('Data Sheet'!$B$15) &amp; "." &amp; RIGHT(BQ256,3))
            )
        ),
        "OK"
    )
)</f>
        <v>OK</v>
      </c>
      <c r="R256" s="20"/>
      <c r="S256" s="20"/>
      <c r="T256" s="20"/>
      <c r="U256" s="20"/>
      <c r="V256" s="20"/>
      <c r="W256" s="20"/>
      <c r="X256" s="20"/>
      <c r="Y256" s="20"/>
      <c r="Z256" s="20"/>
      <c r="AA256" s="55"/>
      <c r="AB256" s="55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1"/>
      <c r="AR256" s="21"/>
      <c r="AS256" s="21"/>
      <c r="AT256" s="21"/>
      <c r="AU256" s="21"/>
      <c r="AV256" s="21"/>
      <c r="AW256" s="22"/>
      <c r="AX256" s="99"/>
      <c r="AY256" s="20"/>
      <c r="AZ256" s="20"/>
      <c r="BA256" s="22"/>
      <c r="BC256" s="80"/>
      <c r="BD256" s="80"/>
      <c r="BE256" s="80"/>
      <c r="BF256" s="80"/>
      <c r="BG256" s="2" t="str">
        <f t="shared" si="18"/>
        <v/>
      </c>
      <c r="BH256" s="78">
        <f t="shared" si="17"/>
        <v>0</v>
      </c>
    </row>
    <row r="257" spans="2:60" x14ac:dyDescent="0.2">
      <c r="B257" s="14">
        <f t="shared" si="19"/>
        <v>249</v>
      </c>
      <c r="C257" s="15" t="str">
        <f>CONCATENATE('Data Sheet'!$B$8,'Data Sheet'!$G$2)</f>
        <v>" HWDP</v>
      </c>
      <c r="D257" s="95" t="str">
        <f t="shared" si="20"/>
        <v/>
      </c>
      <c r="E257" s="15" t="str">
        <f>IF('Sum HWDP'!$D$10="TH-Hill DS-1 Vol 3 CAT 2: Clean and Visual Ends only","N/A","OK")</f>
        <v>OK</v>
      </c>
      <c r="F257" s="15" t="str">
        <f>IF('Sum HWDP'!$D$10="TH-Hill DS-1 Vol 3 CAT 2: Clean and Visual Ends only","N/A","OK")</f>
        <v>OK</v>
      </c>
      <c r="G257" s="17"/>
      <c r="H257" s="17"/>
      <c r="I257" s="17" t="s">
        <v>51</v>
      </c>
      <c r="J257" s="17" t="str">
        <f t="shared" si="21"/>
        <v>OK</v>
      </c>
      <c r="K257" s="17" t="str">
        <f t="shared" si="21"/>
        <v>OK</v>
      </c>
      <c r="L257" s="17" t="str">
        <f>IF('Data Sheet'!$B$9="NC-50","N/A","OK")</f>
        <v>OK</v>
      </c>
      <c r="M257" s="17" t="str">
        <f>IF('Data Sheet'!$B$9="NC-50","N/A","OK")</f>
        <v>OK</v>
      </c>
      <c r="N257" s="23" t="str">
        <f>IF(BO257&lt;&gt;"",
    IF(INT('Data Sheet'!$A$19)=INT('Data Sheet'!$B$19),
        --(INT('Data Sheet'!$A$19) &amp; "." &amp; BO257),
        IF(AND((--(INT('Data Sheet'!$A$19) &amp; "." &amp; BO257)&gt;=--('Data Sheet'!$A$19)), (--(INT('Data Sheet'!$A$19) &amp; "." &amp; BO257)&lt;=--('Data Sheet'!$B$19))),
            --(INT('Data Sheet'!$A$19) &amp; "." &amp; BO257),
            --(INT('Data Sheet'!$B$19) &amp; "." &amp; BO257)
        )
    ),
    IF(BN257&lt;&gt;"",
        IF(INT('Data Sheet'!$A$19)=INT('Data Sheet'!$B$19),
            --(INT('Data Sheet'!$A$19) &amp; "." &amp; LEFT(BN257,3)),
            IF(AND((--(INT('Data Sheet'!$A$19) &amp; "." &amp; LEFT(BN257,3))&gt;=--('Data Sheet'!$A$19)), (--(INT('Data Sheet'!$A$19) &amp; "." &amp; LEFT(BN257,3))&lt;=--('Data Sheet'!$B$19))),
                --(INT('Data Sheet'!$A$19) &amp; "." &amp; LEFT(BN257,3)),
                --(INT('Data Sheet'!$B$19) &amp; "." &amp; LEFT(BN257,3))
            )
        ),
        "OK"
    )
)</f>
        <v>OK</v>
      </c>
      <c r="O257" s="23" t="str">
        <f>IF(BP257&lt;&gt;"",
    IF(INT('Data Sheet'!$A$19)=INT('Data Sheet'!$B$19),
        --(INT('Data Sheet'!$A$19) &amp; "." &amp; BP257),
        IF(AND((--(INT('Data Sheet'!$A$19) &amp; "." &amp; BP257)&gt;=--('Data Sheet'!$A$19)), (--(INT('Data Sheet'!$A$19) &amp; "." &amp; BP257)&lt;=--('Data Sheet'!$B$19))),
            --(INT('Data Sheet'!$A$19) &amp; "." &amp; BP257),
            --(INT('Data Sheet'!$B$19) &amp; "." &amp; BP257)
        )
    ),
    IF(BN257&lt;&gt;"",
        IF(INT('Data Sheet'!$A$19)=INT('Data Sheet'!$B$19),
            --(INT('Data Sheet'!$A$19) &amp; "." &amp; RIGHT(BN257,3)),
            IF(AND((--(INT('Data Sheet'!$A$19) &amp; "." &amp; RIGHT(BN257,3))&gt;=--('Data Sheet'!$A$19)), (--(INT('Data Sheet'!$A$19) &amp; "." &amp; RIGHT(BN257,3))&lt;=--('Data Sheet'!$B$19))),
                --(INT('Data Sheet'!$A$19) &amp; "." &amp; RIGHT(BN257,3)),
                --(INT('Data Sheet'!$B$19) &amp; "." &amp; RIGHT(BN257,3))
            )
        ),
        "OK"
    )
)</f>
        <v>OK</v>
      </c>
      <c r="P257" s="23" t="str">
        <f>IF(BR257&lt;&gt;"",
    IF(INT('Data Sheet'!$A$19)=INT('Data Sheet'!$B$15),
        --(INT('Data Sheet'!$A$15) &amp; "." &amp; BR257),
        IF(AND((--(INT('Data Sheet'!$A$15) &amp; "." &amp; BR257)&gt;=--('Data Sheet'!$A$15)), (--(INT('Data Sheet'!$A$15) &amp; "." &amp; BR257)&lt;=--('Data Sheet'!$B$15))),
            --(INT('Data Sheet'!$A$15) &amp; "." &amp; BR257),
            --(INT('Data Sheet'!$B$15) &amp; "." &amp; BR257)
        )
    ),
    IF(BQ257&lt;&gt;"",
        IF(INT('Data Sheet'!$A$15)=INT('Data Sheet'!$B$15),
            --(INT('Data Sheet'!$A$15) &amp; "." &amp; LEFT(BQ257,3)),
            IF(AND((--(INT('Data Sheet'!$A$15) &amp; "." &amp; LEFT(BQ257,3))&gt;=--('Data Sheet'!$A$15)), (--(INT('Data Sheet'!$A$15) &amp; "." &amp; LEFT(BQ257,3))&lt;=--('Data Sheet'!$B$15))),
                --(INT('Data Sheet'!$A$15) &amp; "." &amp; LEFT(BQ257,3)),
                --(INT('Data Sheet'!$B$15) &amp; "." &amp; LEFT(BQ257,3))
            )
        ),
        "OK"
    )
)</f>
        <v>OK</v>
      </c>
      <c r="Q257" s="23" t="str">
        <f>IF(BS257&lt;&gt;"",
    IF(INT('Data Sheet'!$A$19)=INT('Data Sheet'!$B$15),
        --(INT('Data Sheet'!$A$15) &amp; "." &amp; BS257),
        IF(AND((--(INT('Data Sheet'!$A$15) &amp; "." &amp; BS257)&gt;=--('Data Sheet'!$A$15)), (--(INT('Data Sheet'!$A$15) &amp; "." &amp; BS257)&lt;=--('Data Sheet'!$B$15))),
            --(INT('Data Sheet'!$A$15) &amp; "." &amp; BS257),
            --(INT('Data Sheet'!$B$15) &amp; "." &amp; BS257)
        )
    ),
    IF(BQ257&lt;&gt;"",
        IF(INT('Data Sheet'!$A$15)=INT('Data Sheet'!$B$15),
            --(INT('Data Sheet'!$A$15) &amp; "." &amp; RIGHT(BQ257,3)),
            IF(AND((--(INT('Data Sheet'!$A$15) &amp; "." &amp; RIGHT(BQ257,3))&gt;=--('Data Sheet'!$A$15)), (--(INT('Data Sheet'!$A$15) &amp; "." &amp; RIGHT(BQ257,3))&lt;=--('Data Sheet'!$B$15))),
                --(INT('Data Sheet'!$A$15) &amp; "." &amp; RIGHT(BQ257,3)),
                --(INT('Data Sheet'!$B$15) &amp; "." &amp; RIGHT(BQ257,3))
            )
        ),
        "OK"
    )
)</f>
        <v>OK</v>
      </c>
      <c r="R257" s="20"/>
      <c r="S257" s="20"/>
      <c r="T257" s="20"/>
      <c r="U257" s="20"/>
      <c r="V257" s="20"/>
      <c r="W257" s="20"/>
      <c r="X257" s="20"/>
      <c r="Y257" s="20"/>
      <c r="Z257" s="20"/>
      <c r="AA257" s="55"/>
      <c r="AB257" s="55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1"/>
      <c r="AR257" s="21"/>
      <c r="AS257" s="21"/>
      <c r="AT257" s="21"/>
      <c r="AU257" s="21"/>
      <c r="AV257" s="21"/>
      <c r="AW257" s="22"/>
      <c r="AX257" s="99"/>
      <c r="AY257" s="20"/>
      <c r="AZ257" s="20"/>
      <c r="BA257" s="22"/>
      <c r="BC257" s="80"/>
      <c r="BD257" s="80"/>
      <c r="BE257" s="80"/>
      <c r="BF257" s="80"/>
      <c r="BG257" s="2" t="str">
        <f t="shared" si="18"/>
        <v/>
      </c>
      <c r="BH257" s="78">
        <f t="shared" si="17"/>
        <v>0</v>
      </c>
    </row>
    <row r="258" spans="2:60" x14ac:dyDescent="0.2">
      <c r="B258" s="14">
        <f t="shared" si="19"/>
        <v>250</v>
      </c>
      <c r="C258" s="15" t="str">
        <f>CONCATENATE('Data Sheet'!$B$8,'Data Sheet'!$G$2)</f>
        <v>" HWDP</v>
      </c>
      <c r="D258" s="95" t="str">
        <f t="shared" si="20"/>
        <v/>
      </c>
      <c r="E258" s="15" t="str">
        <f>IF('Sum HWDP'!$D$10="TH-Hill DS-1 Vol 3 CAT 2: Clean and Visual Ends only","N/A","OK")</f>
        <v>OK</v>
      </c>
      <c r="F258" s="15" t="str">
        <f>IF('Sum HWDP'!$D$10="TH-Hill DS-1 Vol 3 CAT 2: Clean and Visual Ends only","N/A","OK")</f>
        <v>OK</v>
      </c>
      <c r="G258" s="17"/>
      <c r="H258" s="17"/>
      <c r="I258" s="17" t="s">
        <v>51</v>
      </c>
      <c r="J258" s="17" t="str">
        <f t="shared" si="21"/>
        <v>OK</v>
      </c>
      <c r="K258" s="17" t="str">
        <f t="shared" si="21"/>
        <v>OK</v>
      </c>
      <c r="L258" s="17" t="str">
        <f>IF('Data Sheet'!$B$9="NC-50","N/A","OK")</f>
        <v>OK</v>
      </c>
      <c r="M258" s="17" t="str">
        <f>IF('Data Sheet'!$B$9="NC-50","N/A","OK")</f>
        <v>OK</v>
      </c>
      <c r="N258" s="23" t="str">
        <f>IF(BO258&lt;&gt;"",
    IF(INT('Data Sheet'!$A$19)=INT('Data Sheet'!$B$19),
        --(INT('Data Sheet'!$A$19) &amp; "." &amp; BO258),
        IF(AND((--(INT('Data Sheet'!$A$19) &amp; "." &amp; BO258)&gt;=--('Data Sheet'!$A$19)), (--(INT('Data Sheet'!$A$19) &amp; "." &amp; BO258)&lt;=--('Data Sheet'!$B$19))),
            --(INT('Data Sheet'!$A$19) &amp; "." &amp; BO258),
            --(INT('Data Sheet'!$B$19) &amp; "." &amp; BO258)
        )
    ),
    IF(BN258&lt;&gt;"",
        IF(INT('Data Sheet'!$A$19)=INT('Data Sheet'!$B$19),
            --(INT('Data Sheet'!$A$19) &amp; "." &amp; LEFT(BN258,3)),
            IF(AND((--(INT('Data Sheet'!$A$19) &amp; "." &amp; LEFT(BN258,3))&gt;=--('Data Sheet'!$A$19)), (--(INT('Data Sheet'!$A$19) &amp; "." &amp; LEFT(BN258,3))&lt;=--('Data Sheet'!$B$19))),
                --(INT('Data Sheet'!$A$19) &amp; "." &amp; LEFT(BN258,3)),
                --(INT('Data Sheet'!$B$19) &amp; "." &amp; LEFT(BN258,3))
            )
        ),
        "OK"
    )
)</f>
        <v>OK</v>
      </c>
      <c r="O258" s="23" t="str">
        <f>IF(BP258&lt;&gt;"",
    IF(INT('Data Sheet'!$A$19)=INT('Data Sheet'!$B$19),
        --(INT('Data Sheet'!$A$19) &amp; "." &amp; BP258),
        IF(AND((--(INT('Data Sheet'!$A$19) &amp; "." &amp; BP258)&gt;=--('Data Sheet'!$A$19)), (--(INT('Data Sheet'!$A$19) &amp; "." &amp; BP258)&lt;=--('Data Sheet'!$B$19))),
            --(INT('Data Sheet'!$A$19) &amp; "." &amp; BP258),
            --(INT('Data Sheet'!$B$19) &amp; "." &amp; BP258)
        )
    ),
    IF(BN258&lt;&gt;"",
        IF(INT('Data Sheet'!$A$19)=INT('Data Sheet'!$B$19),
            --(INT('Data Sheet'!$A$19) &amp; "." &amp; RIGHT(BN258,3)),
            IF(AND((--(INT('Data Sheet'!$A$19) &amp; "." &amp; RIGHT(BN258,3))&gt;=--('Data Sheet'!$A$19)), (--(INT('Data Sheet'!$A$19) &amp; "." &amp; RIGHT(BN258,3))&lt;=--('Data Sheet'!$B$19))),
                --(INT('Data Sheet'!$A$19) &amp; "." &amp; RIGHT(BN258,3)),
                --(INT('Data Sheet'!$B$19) &amp; "." &amp; RIGHT(BN258,3))
            )
        ),
        "OK"
    )
)</f>
        <v>OK</v>
      </c>
      <c r="P258" s="23" t="str">
        <f>IF(BR258&lt;&gt;"",
    IF(INT('Data Sheet'!$A$19)=INT('Data Sheet'!$B$15),
        --(INT('Data Sheet'!$A$15) &amp; "." &amp; BR258),
        IF(AND((--(INT('Data Sheet'!$A$15) &amp; "." &amp; BR258)&gt;=--('Data Sheet'!$A$15)), (--(INT('Data Sheet'!$A$15) &amp; "." &amp; BR258)&lt;=--('Data Sheet'!$B$15))),
            --(INT('Data Sheet'!$A$15) &amp; "." &amp; BR258),
            --(INT('Data Sheet'!$B$15) &amp; "." &amp; BR258)
        )
    ),
    IF(BQ258&lt;&gt;"",
        IF(INT('Data Sheet'!$A$15)=INT('Data Sheet'!$B$15),
            --(INT('Data Sheet'!$A$15) &amp; "." &amp; LEFT(BQ258,3)),
            IF(AND((--(INT('Data Sheet'!$A$15) &amp; "." &amp; LEFT(BQ258,3))&gt;=--('Data Sheet'!$A$15)), (--(INT('Data Sheet'!$A$15) &amp; "." &amp; LEFT(BQ258,3))&lt;=--('Data Sheet'!$B$15))),
                --(INT('Data Sheet'!$A$15) &amp; "." &amp; LEFT(BQ258,3)),
                --(INT('Data Sheet'!$B$15) &amp; "." &amp; LEFT(BQ258,3))
            )
        ),
        "OK"
    )
)</f>
        <v>OK</v>
      </c>
      <c r="Q258" s="23" t="str">
        <f>IF(BS258&lt;&gt;"",
    IF(INT('Data Sheet'!$A$19)=INT('Data Sheet'!$B$15),
        --(INT('Data Sheet'!$A$15) &amp; "." &amp; BS258),
        IF(AND((--(INT('Data Sheet'!$A$15) &amp; "." &amp; BS258)&gt;=--('Data Sheet'!$A$15)), (--(INT('Data Sheet'!$A$15) &amp; "." &amp; BS258)&lt;=--('Data Sheet'!$B$15))),
            --(INT('Data Sheet'!$A$15) &amp; "." &amp; BS258),
            --(INT('Data Sheet'!$B$15) &amp; "." &amp; BS258)
        )
    ),
    IF(BQ258&lt;&gt;"",
        IF(INT('Data Sheet'!$A$15)=INT('Data Sheet'!$B$15),
            --(INT('Data Sheet'!$A$15) &amp; "." &amp; RIGHT(BQ258,3)),
            IF(AND((--(INT('Data Sheet'!$A$15) &amp; "." &amp; RIGHT(BQ258,3))&gt;=--('Data Sheet'!$A$15)), (--(INT('Data Sheet'!$A$15) &amp; "." &amp; RIGHT(BQ258,3))&lt;=--('Data Sheet'!$B$15))),
                --(INT('Data Sheet'!$A$15) &amp; "." &amp; RIGHT(BQ258,3)),
                --(INT('Data Sheet'!$B$15) &amp; "." &amp; RIGHT(BQ258,3))
            )
        ),
        "OK"
    )
)</f>
        <v>OK</v>
      </c>
      <c r="R258" s="20"/>
      <c r="S258" s="20"/>
      <c r="T258" s="20"/>
      <c r="U258" s="20"/>
      <c r="V258" s="20"/>
      <c r="W258" s="20"/>
      <c r="X258" s="20"/>
      <c r="Y258" s="20"/>
      <c r="Z258" s="20"/>
      <c r="AA258" s="55"/>
      <c r="AB258" s="55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1"/>
      <c r="AR258" s="21"/>
      <c r="AS258" s="21"/>
      <c r="AT258" s="21"/>
      <c r="AU258" s="21"/>
      <c r="AV258" s="21"/>
      <c r="AW258" s="22"/>
      <c r="AX258" s="99"/>
      <c r="AY258" s="20"/>
      <c r="AZ258" s="20"/>
      <c r="BA258" s="22"/>
      <c r="BC258" s="80"/>
      <c r="BD258" s="80"/>
      <c r="BE258" s="80"/>
      <c r="BF258" s="80"/>
      <c r="BG258" s="2" t="str">
        <f t="shared" si="18"/>
        <v/>
      </c>
      <c r="BH258" s="78">
        <f t="shared" si="17"/>
        <v>0</v>
      </c>
    </row>
    <row r="259" spans="2:60" x14ac:dyDescent="0.2">
      <c r="B259" s="14">
        <f t="shared" si="19"/>
        <v>251</v>
      </c>
      <c r="C259" s="15" t="str">
        <f>CONCATENATE('Data Sheet'!$B$8,'Data Sheet'!$G$2)</f>
        <v>" HWDP</v>
      </c>
      <c r="D259" s="95" t="str">
        <f t="shared" si="20"/>
        <v/>
      </c>
      <c r="E259" s="15" t="str">
        <f>IF('Sum HWDP'!$D$10="TH-Hill DS-1 Vol 3 CAT 2: Clean and Visual Ends only","N/A","OK")</f>
        <v>OK</v>
      </c>
      <c r="F259" s="15" t="str">
        <f>IF('Sum HWDP'!$D$10="TH-Hill DS-1 Vol 3 CAT 2: Clean and Visual Ends only","N/A","OK")</f>
        <v>OK</v>
      </c>
      <c r="G259" s="17"/>
      <c r="H259" s="17"/>
      <c r="I259" s="17" t="s">
        <v>51</v>
      </c>
      <c r="J259" s="17" t="str">
        <f t="shared" si="21"/>
        <v>OK</v>
      </c>
      <c r="K259" s="17" t="str">
        <f t="shared" si="21"/>
        <v>OK</v>
      </c>
      <c r="L259" s="17" t="str">
        <f>IF('Data Sheet'!$B$9="NC-50","N/A","OK")</f>
        <v>OK</v>
      </c>
      <c r="M259" s="17" t="str">
        <f>IF('Data Sheet'!$B$9="NC-50","N/A","OK")</f>
        <v>OK</v>
      </c>
      <c r="N259" s="23" t="str">
        <f>IF(BO259&lt;&gt;"",
    IF(INT('Data Sheet'!$A$19)=INT('Data Sheet'!$B$19),
        --(INT('Data Sheet'!$A$19) &amp; "." &amp; BO259),
        IF(AND((--(INT('Data Sheet'!$A$19) &amp; "." &amp; BO259)&gt;=--('Data Sheet'!$A$19)), (--(INT('Data Sheet'!$A$19) &amp; "." &amp; BO259)&lt;=--('Data Sheet'!$B$19))),
            --(INT('Data Sheet'!$A$19) &amp; "." &amp; BO259),
            --(INT('Data Sheet'!$B$19) &amp; "." &amp; BO259)
        )
    ),
    IF(BN259&lt;&gt;"",
        IF(INT('Data Sheet'!$A$19)=INT('Data Sheet'!$B$19),
            --(INT('Data Sheet'!$A$19) &amp; "." &amp; LEFT(BN259,3)),
            IF(AND((--(INT('Data Sheet'!$A$19) &amp; "." &amp; LEFT(BN259,3))&gt;=--('Data Sheet'!$A$19)), (--(INT('Data Sheet'!$A$19) &amp; "." &amp; LEFT(BN259,3))&lt;=--('Data Sheet'!$B$19))),
                --(INT('Data Sheet'!$A$19) &amp; "." &amp; LEFT(BN259,3)),
                --(INT('Data Sheet'!$B$19) &amp; "." &amp; LEFT(BN259,3))
            )
        ),
        "OK"
    )
)</f>
        <v>OK</v>
      </c>
      <c r="O259" s="23" t="str">
        <f>IF(BP259&lt;&gt;"",
    IF(INT('Data Sheet'!$A$19)=INT('Data Sheet'!$B$19),
        --(INT('Data Sheet'!$A$19) &amp; "." &amp; BP259),
        IF(AND((--(INT('Data Sheet'!$A$19) &amp; "." &amp; BP259)&gt;=--('Data Sheet'!$A$19)), (--(INT('Data Sheet'!$A$19) &amp; "." &amp; BP259)&lt;=--('Data Sheet'!$B$19))),
            --(INT('Data Sheet'!$A$19) &amp; "." &amp; BP259),
            --(INT('Data Sheet'!$B$19) &amp; "." &amp; BP259)
        )
    ),
    IF(BN259&lt;&gt;"",
        IF(INT('Data Sheet'!$A$19)=INT('Data Sheet'!$B$19),
            --(INT('Data Sheet'!$A$19) &amp; "." &amp; RIGHT(BN259,3)),
            IF(AND((--(INT('Data Sheet'!$A$19) &amp; "." &amp; RIGHT(BN259,3))&gt;=--('Data Sheet'!$A$19)), (--(INT('Data Sheet'!$A$19) &amp; "." &amp; RIGHT(BN259,3))&lt;=--('Data Sheet'!$B$19))),
                --(INT('Data Sheet'!$A$19) &amp; "." &amp; RIGHT(BN259,3)),
                --(INT('Data Sheet'!$B$19) &amp; "." &amp; RIGHT(BN259,3))
            )
        ),
        "OK"
    )
)</f>
        <v>OK</v>
      </c>
      <c r="P259" s="23" t="str">
        <f>IF(BR259&lt;&gt;"",
    IF(INT('Data Sheet'!$A$19)=INT('Data Sheet'!$B$15),
        --(INT('Data Sheet'!$A$15) &amp; "." &amp; BR259),
        IF(AND((--(INT('Data Sheet'!$A$15) &amp; "." &amp; BR259)&gt;=--('Data Sheet'!$A$15)), (--(INT('Data Sheet'!$A$15) &amp; "." &amp; BR259)&lt;=--('Data Sheet'!$B$15))),
            --(INT('Data Sheet'!$A$15) &amp; "." &amp; BR259),
            --(INT('Data Sheet'!$B$15) &amp; "." &amp; BR259)
        )
    ),
    IF(BQ259&lt;&gt;"",
        IF(INT('Data Sheet'!$A$15)=INT('Data Sheet'!$B$15),
            --(INT('Data Sheet'!$A$15) &amp; "." &amp; LEFT(BQ259,3)),
            IF(AND((--(INT('Data Sheet'!$A$15) &amp; "." &amp; LEFT(BQ259,3))&gt;=--('Data Sheet'!$A$15)), (--(INT('Data Sheet'!$A$15) &amp; "." &amp; LEFT(BQ259,3))&lt;=--('Data Sheet'!$B$15))),
                --(INT('Data Sheet'!$A$15) &amp; "." &amp; LEFT(BQ259,3)),
                --(INT('Data Sheet'!$B$15) &amp; "." &amp; LEFT(BQ259,3))
            )
        ),
        "OK"
    )
)</f>
        <v>OK</v>
      </c>
      <c r="Q259" s="23" t="str">
        <f>IF(BS259&lt;&gt;"",
    IF(INT('Data Sheet'!$A$19)=INT('Data Sheet'!$B$15),
        --(INT('Data Sheet'!$A$15) &amp; "." &amp; BS259),
        IF(AND((--(INT('Data Sheet'!$A$15) &amp; "." &amp; BS259)&gt;=--('Data Sheet'!$A$15)), (--(INT('Data Sheet'!$A$15) &amp; "." &amp; BS259)&lt;=--('Data Sheet'!$B$15))),
            --(INT('Data Sheet'!$A$15) &amp; "." &amp; BS259),
            --(INT('Data Sheet'!$B$15) &amp; "." &amp; BS259)
        )
    ),
    IF(BQ259&lt;&gt;"",
        IF(INT('Data Sheet'!$A$15)=INT('Data Sheet'!$B$15),
            --(INT('Data Sheet'!$A$15) &amp; "." &amp; RIGHT(BQ259,3)),
            IF(AND((--(INT('Data Sheet'!$A$15) &amp; "." &amp; RIGHT(BQ259,3))&gt;=--('Data Sheet'!$A$15)), (--(INT('Data Sheet'!$A$15) &amp; "." &amp; RIGHT(BQ259,3))&lt;=--('Data Sheet'!$B$15))),
                --(INT('Data Sheet'!$A$15) &amp; "." &amp; RIGHT(BQ259,3)),
                --(INT('Data Sheet'!$B$15) &amp; "." &amp; RIGHT(BQ259,3))
            )
        ),
        "OK"
    )
)</f>
        <v>OK</v>
      </c>
      <c r="R259" s="20"/>
      <c r="S259" s="20"/>
      <c r="T259" s="20"/>
      <c r="U259" s="20"/>
      <c r="V259" s="20"/>
      <c r="W259" s="20"/>
      <c r="X259" s="20"/>
      <c r="Y259" s="20"/>
      <c r="Z259" s="20"/>
      <c r="AA259" s="55"/>
      <c r="AB259" s="55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1"/>
      <c r="AR259" s="21"/>
      <c r="AS259" s="21"/>
      <c r="AT259" s="21"/>
      <c r="AU259" s="21"/>
      <c r="AV259" s="21"/>
      <c r="AW259" s="22"/>
      <c r="AX259" s="99"/>
      <c r="AY259" s="20"/>
      <c r="AZ259" s="20"/>
      <c r="BA259" s="22"/>
      <c r="BC259" s="80"/>
      <c r="BD259" s="80"/>
      <c r="BE259" s="80"/>
      <c r="BF259" s="80"/>
      <c r="BG259" s="2" t="str">
        <f t="shared" si="18"/>
        <v/>
      </c>
      <c r="BH259" s="78">
        <f t="shared" si="17"/>
        <v>0</v>
      </c>
    </row>
    <row r="260" spans="2:60" x14ac:dyDescent="0.2">
      <c r="B260" s="14">
        <f t="shared" si="19"/>
        <v>252</v>
      </c>
      <c r="C260" s="15" t="str">
        <f>CONCATENATE('Data Sheet'!$B$8,'Data Sheet'!$G$2)</f>
        <v>" HWDP</v>
      </c>
      <c r="D260" s="95" t="str">
        <f t="shared" si="20"/>
        <v/>
      </c>
      <c r="E260" s="15" t="str">
        <f>IF('Sum HWDP'!$D$10="TH-Hill DS-1 Vol 3 CAT 2: Clean and Visual Ends only","N/A","OK")</f>
        <v>OK</v>
      </c>
      <c r="F260" s="15" t="str">
        <f>IF('Sum HWDP'!$D$10="TH-Hill DS-1 Vol 3 CAT 2: Clean and Visual Ends only","N/A","OK")</f>
        <v>OK</v>
      </c>
      <c r="G260" s="17"/>
      <c r="H260" s="17"/>
      <c r="I260" s="17" t="s">
        <v>51</v>
      </c>
      <c r="J260" s="17" t="str">
        <f t="shared" si="21"/>
        <v>OK</v>
      </c>
      <c r="K260" s="17" t="str">
        <f t="shared" si="21"/>
        <v>OK</v>
      </c>
      <c r="L260" s="17" t="str">
        <f>IF('Data Sheet'!$B$9="NC-50","N/A","OK")</f>
        <v>OK</v>
      </c>
      <c r="M260" s="17" t="str">
        <f>IF('Data Sheet'!$B$9="NC-50","N/A","OK")</f>
        <v>OK</v>
      </c>
      <c r="N260" s="23" t="str">
        <f>IF(BO260&lt;&gt;"",
    IF(INT('Data Sheet'!$A$19)=INT('Data Sheet'!$B$19),
        --(INT('Data Sheet'!$A$19) &amp; "." &amp; BO260),
        IF(AND((--(INT('Data Sheet'!$A$19) &amp; "." &amp; BO260)&gt;=--('Data Sheet'!$A$19)), (--(INT('Data Sheet'!$A$19) &amp; "." &amp; BO260)&lt;=--('Data Sheet'!$B$19))),
            --(INT('Data Sheet'!$A$19) &amp; "." &amp; BO260),
            --(INT('Data Sheet'!$B$19) &amp; "." &amp; BO260)
        )
    ),
    IF(BN260&lt;&gt;"",
        IF(INT('Data Sheet'!$A$19)=INT('Data Sheet'!$B$19),
            --(INT('Data Sheet'!$A$19) &amp; "." &amp; LEFT(BN260,3)),
            IF(AND((--(INT('Data Sheet'!$A$19) &amp; "." &amp; LEFT(BN260,3))&gt;=--('Data Sheet'!$A$19)), (--(INT('Data Sheet'!$A$19) &amp; "." &amp; LEFT(BN260,3))&lt;=--('Data Sheet'!$B$19))),
                --(INT('Data Sheet'!$A$19) &amp; "." &amp; LEFT(BN260,3)),
                --(INT('Data Sheet'!$B$19) &amp; "." &amp; LEFT(BN260,3))
            )
        ),
        "OK"
    )
)</f>
        <v>OK</v>
      </c>
      <c r="O260" s="23" t="str">
        <f>IF(BP260&lt;&gt;"",
    IF(INT('Data Sheet'!$A$19)=INT('Data Sheet'!$B$19),
        --(INT('Data Sheet'!$A$19) &amp; "." &amp; BP260),
        IF(AND((--(INT('Data Sheet'!$A$19) &amp; "." &amp; BP260)&gt;=--('Data Sheet'!$A$19)), (--(INT('Data Sheet'!$A$19) &amp; "." &amp; BP260)&lt;=--('Data Sheet'!$B$19))),
            --(INT('Data Sheet'!$A$19) &amp; "." &amp; BP260),
            --(INT('Data Sheet'!$B$19) &amp; "." &amp; BP260)
        )
    ),
    IF(BN260&lt;&gt;"",
        IF(INT('Data Sheet'!$A$19)=INT('Data Sheet'!$B$19),
            --(INT('Data Sheet'!$A$19) &amp; "." &amp; RIGHT(BN260,3)),
            IF(AND((--(INT('Data Sheet'!$A$19) &amp; "." &amp; RIGHT(BN260,3))&gt;=--('Data Sheet'!$A$19)), (--(INT('Data Sheet'!$A$19) &amp; "." &amp; RIGHT(BN260,3))&lt;=--('Data Sheet'!$B$19))),
                --(INT('Data Sheet'!$A$19) &amp; "." &amp; RIGHT(BN260,3)),
                --(INT('Data Sheet'!$B$19) &amp; "." &amp; RIGHT(BN260,3))
            )
        ),
        "OK"
    )
)</f>
        <v>OK</v>
      </c>
      <c r="P260" s="23" t="str">
        <f>IF(BR260&lt;&gt;"",
    IF(INT('Data Sheet'!$A$19)=INT('Data Sheet'!$B$15),
        --(INT('Data Sheet'!$A$15) &amp; "." &amp; BR260),
        IF(AND((--(INT('Data Sheet'!$A$15) &amp; "." &amp; BR260)&gt;=--('Data Sheet'!$A$15)), (--(INT('Data Sheet'!$A$15) &amp; "." &amp; BR260)&lt;=--('Data Sheet'!$B$15))),
            --(INT('Data Sheet'!$A$15) &amp; "." &amp; BR260),
            --(INT('Data Sheet'!$B$15) &amp; "." &amp; BR260)
        )
    ),
    IF(BQ260&lt;&gt;"",
        IF(INT('Data Sheet'!$A$15)=INT('Data Sheet'!$B$15),
            --(INT('Data Sheet'!$A$15) &amp; "." &amp; LEFT(BQ260,3)),
            IF(AND((--(INT('Data Sheet'!$A$15) &amp; "." &amp; LEFT(BQ260,3))&gt;=--('Data Sheet'!$A$15)), (--(INT('Data Sheet'!$A$15) &amp; "." &amp; LEFT(BQ260,3))&lt;=--('Data Sheet'!$B$15))),
                --(INT('Data Sheet'!$A$15) &amp; "." &amp; LEFT(BQ260,3)),
                --(INT('Data Sheet'!$B$15) &amp; "." &amp; LEFT(BQ260,3))
            )
        ),
        "OK"
    )
)</f>
        <v>OK</v>
      </c>
      <c r="Q260" s="23" t="str">
        <f>IF(BS260&lt;&gt;"",
    IF(INT('Data Sheet'!$A$19)=INT('Data Sheet'!$B$15),
        --(INT('Data Sheet'!$A$15) &amp; "." &amp; BS260),
        IF(AND((--(INT('Data Sheet'!$A$15) &amp; "." &amp; BS260)&gt;=--('Data Sheet'!$A$15)), (--(INT('Data Sheet'!$A$15) &amp; "." &amp; BS260)&lt;=--('Data Sheet'!$B$15))),
            --(INT('Data Sheet'!$A$15) &amp; "." &amp; BS260),
            --(INT('Data Sheet'!$B$15) &amp; "." &amp; BS260)
        )
    ),
    IF(BQ260&lt;&gt;"",
        IF(INT('Data Sheet'!$A$15)=INT('Data Sheet'!$B$15),
            --(INT('Data Sheet'!$A$15) &amp; "." &amp; RIGHT(BQ260,3)),
            IF(AND((--(INT('Data Sheet'!$A$15) &amp; "." &amp; RIGHT(BQ260,3))&gt;=--('Data Sheet'!$A$15)), (--(INT('Data Sheet'!$A$15) &amp; "." &amp; RIGHT(BQ260,3))&lt;=--('Data Sheet'!$B$15))),
                --(INT('Data Sheet'!$A$15) &amp; "." &amp; RIGHT(BQ260,3)),
                --(INT('Data Sheet'!$B$15) &amp; "." &amp; RIGHT(BQ260,3))
            )
        ),
        "OK"
    )
)</f>
        <v>OK</v>
      </c>
      <c r="R260" s="20"/>
      <c r="S260" s="20"/>
      <c r="T260" s="20"/>
      <c r="U260" s="20"/>
      <c r="V260" s="20"/>
      <c r="W260" s="20"/>
      <c r="X260" s="20"/>
      <c r="Y260" s="20"/>
      <c r="Z260" s="20"/>
      <c r="AA260" s="55"/>
      <c r="AB260" s="55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1"/>
      <c r="AR260" s="21"/>
      <c r="AS260" s="21"/>
      <c r="AT260" s="21"/>
      <c r="AU260" s="21"/>
      <c r="AV260" s="21"/>
      <c r="AW260" s="22"/>
      <c r="AX260" s="99"/>
      <c r="AY260" s="20"/>
      <c r="AZ260" s="20"/>
      <c r="BA260" s="22"/>
      <c r="BC260" s="80"/>
      <c r="BD260" s="80"/>
      <c r="BE260" s="80"/>
      <c r="BF260" s="80"/>
      <c r="BG260" s="2" t="str">
        <f t="shared" si="18"/>
        <v/>
      </c>
      <c r="BH260" s="78">
        <f t="shared" si="17"/>
        <v>0</v>
      </c>
    </row>
    <row r="261" spans="2:60" x14ac:dyDescent="0.2">
      <c r="B261" s="14">
        <f t="shared" si="19"/>
        <v>253</v>
      </c>
      <c r="C261" s="15" t="str">
        <f>CONCATENATE('Data Sheet'!$B$8,'Data Sheet'!$G$2)</f>
        <v>" HWDP</v>
      </c>
      <c r="D261" s="95" t="str">
        <f t="shared" si="20"/>
        <v/>
      </c>
      <c r="E261" s="15" t="str">
        <f>IF('Sum HWDP'!$D$10="TH-Hill DS-1 Vol 3 CAT 2: Clean and Visual Ends only","N/A","OK")</f>
        <v>OK</v>
      </c>
      <c r="F261" s="15" t="str">
        <f>IF('Sum HWDP'!$D$10="TH-Hill DS-1 Vol 3 CAT 2: Clean and Visual Ends only","N/A","OK")</f>
        <v>OK</v>
      </c>
      <c r="G261" s="17"/>
      <c r="H261" s="17"/>
      <c r="I261" s="17" t="s">
        <v>51</v>
      </c>
      <c r="J261" s="17" t="str">
        <f t="shared" si="21"/>
        <v>OK</v>
      </c>
      <c r="K261" s="17" t="str">
        <f t="shared" si="21"/>
        <v>OK</v>
      </c>
      <c r="L261" s="17" t="str">
        <f>IF('Data Sheet'!$B$9="NC-50","N/A","OK")</f>
        <v>OK</v>
      </c>
      <c r="M261" s="17" t="str">
        <f>IF('Data Sheet'!$B$9="NC-50","N/A","OK")</f>
        <v>OK</v>
      </c>
      <c r="N261" s="23" t="str">
        <f>IF(BO261&lt;&gt;"",
    IF(INT('Data Sheet'!$A$19)=INT('Data Sheet'!$B$19),
        --(INT('Data Sheet'!$A$19) &amp; "." &amp; BO261),
        IF(AND((--(INT('Data Sheet'!$A$19) &amp; "." &amp; BO261)&gt;=--('Data Sheet'!$A$19)), (--(INT('Data Sheet'!$A$19) &amp; "." &amp; BO261)&lt;=--('Data Sheet'!$B$19))),
            --(INT('Data Sheet'!$A$19) &amp; "." &amp; BO261),
            --(INT('Data Sheet'!$B$19) &amp; "." &amp; BO261)
        )
    ),
    IF(BN261&lt;&gt;"",
        IF(INT('Data Sheet'!$A$19)=INT('Data Sheet'!$B$19),
            --(INT('Data Sheet'!$A$19) &amp; "." &amp; LEFT(BN261,3)),
            IF(AND((--(INT('Data Sheet'!$A$19) &amp; "." &amp; LEFT(BN261,3))&gt;=--('Data Sheet'!$A$19)), (--(INT('Data Sheet'!$A$19) &amp; "." &amp; LEFT(BN261,3))&lt;=--('Data Sheet'!$B$19))),
                --(INT('Data Sheet'!$A$19) &amp; "." &amp; LEFT(BN261,3)),
                --(INT('Data Sheet'!$B$19) &amp; "." &amp; LEFT(BN261,3))
            )
        ),
        "OK"
    )
)</f>
        <v>OK</v>
      </c>
      <c r="O261" s="23" t="str">
        <f>IF(BP261&lt;&gt;"",
    IF(INT('Data Sheet'!$A$19)=INT('Data Sheet'!$B$19),
        --(INT('Data Sheet'!$A$19) &amp; "." &amp; BP261),
        IF(AND((--(INT('Data Sheet'!$A$19) &amp; "." &amp; BP261)&gt;=--('Data Sheet'!$A$19)), (--(INT('Data Sheet'!$A$19) &amp; "." &amp; BP261)&lt;=--('Data Sheet'!$B$19))),
            --(INT('Data Sheet'!$A$19) &amp; "." &amp; BP261),
            --(INT('Data Sheet'!$B$19) &amp; "." &amp; BP261)
        )
    ),
    IF(BN261&lt;&gt;"",
        IF(INT('Data Sheet'!$A$19)=INT('Data Sheet'!$B$19),
            --(INT('Data Sheet'!$A$19) &amp; "." &amp; RIGHT(BN261,3)),
            IF(AND((--(INT('Data Sheet'!$A$19) &amp; "." &amp; RIGHT(BN261,3))&gt;=--('Data Sheet'!$A$19)), (--(INT('Data Sheet'!$A$19) &amp; "." &amp; RIGHT(BN261,3))&lt;=--('Data Sheet'!$B$19))),
                --(INT('Data Sheet'!$A$19) &amp; "." &amp; RIGHT(BN261,3)),
                --(INT('Data Sheet'!$B$19) &amp; "." &amp; RIGHT(BN261,3))
            )
        ),
        "OK"
    )
)</f>
        <v>OK</v>
      </c>
      <c r="P261" s="23" t="str">
        <f>IF(BR261&lt;&gt;"",
    IF(INT('Data Sheet'!$A$19)=INT('Data Sheet'!$B$15),
        --(INT('Data Sheet'!$A$15) &amp; "." &amp; BR261),
        IF(AND((--(INT('Data Sheet'!$A$15) &amp; "." &amp; BR261)&gt;=--('Data Sheet'!$A$15)), (--(INT('Data Sheet'!$A$15) &amp; "." &amp; BR261)&lt;=--('Data Sheet'!$B$15))),
            --(INT('Data Sheet'!$A$15) &amp; "." &amp; BR261),
            --(INT('Data Sheet'!$B$15) &amp; "." &amp; BR261)
        )
    ),
    IF(BQ261&lt;&gt;"",
        IF(INT('Data Sheet'!$A$15)=INT('Data Sheet'!$B$15),
            --(INT('Data Sheet'!$A$15) &amp; "." &amp; LEFT(BQ261,3)),
            IF(AND((--(INT('Data Sheet'!$A$15) &amp; "." &amp; LEFT(BQ261,3))&gt;=--('Data Sheet'!$A$15)), (--(INT('Data Sheet'!$A$15) &amp; "." &amp; LEFT(BQ261,3))&lt;=--('Data Sheet'!$B$15))),
                --(INT('Data Sheet'!$A$15) &amp; "." &amp; LEFT(BQ261,3)),
                --(INT('Data Sheet'!$B$15) &amp; "." &amp; LEFT(BQ261,3))
            )
        ),
        "OK"
    )
)</f>
        <v>OK</v>
      </c>
      <c r="Q261" s="23" t="str">
        <f>IF(BS261&lt;&gt;"",
    IF(INT('Data Sheet'!$A$19)=INT('Data Sheet'!$B$15),
        --(INT('Data Sheet'!$A$15) &amp; "." &amp; BS261),
        IF(AND((--(INT('Data Sheet'!$A$15) &amp; "." &amp; BS261)&gt;=--('Data Sheet'!$A$15)), (--(INT('Data Sheet'!$A$15) &amp; "." &amp; BS261)&lt;=--('Data Sheet'!$B$15))),
            --(INT('Data Sheet'!$A$15) &amp; "." &amp; BS261),
            --(INT('Data Sheet'!$B$15) &amp; "." &amp; BS261)
        )
    ),
    IF(BQ261&lt;&gt;"",
        IF(INT('Data Sheet'!$A$15)=INT('Data Sheet'!$B$15),
            --(INT('Data Sheet'!$A$15) &amp; "." &amp; RIGHT(BQ261,3)),
            IF(AND((--(INT('Data Sheet'!$A$15) &amp; "." &amp; RIGHT(BQ261,3))&gt;=--('Data Sheet'!$A$15)), (--(INT('Data Sheet'!$A$15) &amp; "." &amp; RIGHT(BQ261,3))&lt;=--('Data Sheet'!$B$15))),
                --(INT('Data Sheet'!$A$15) &amp; "." &amp; RIGHT(BQ261,3)),
                --(INT('Data Sheet'!$B$15) &amp; "." &amp; RIGHT(BQ261,3))
            )
        ),
        "OK"
    )
)</f>
        <v>OK</v>
      </c>
      <c r="R261" s="20"/>
      <c r="S261" s="20"/>
      <c r="T261" s="20"/>
      <c r="U261" s="20"/>
      <c r="V261" s="20"/>
      <c r="W261" s="20"/>
      <c r="X261" s="20"/>
      <c r="Y261" s="20"/>
      <c r="Z261" s="20"/>
      <c r="AA261" s="55"/>
      <c r="AB261" s="55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1"/>
      <c r="AR261" s="21"/>
      <c r="AS261" s="21"/>
      <c r="AT261" s="21"/>
      <c r="AU261" s="21"/>
      <c r="AV261" s="21"/>
      <c r="AW261" s="22"/>
      <c r="AX261" s="99"/>
      <c r="AY261" s="20"/>
      <c r="AZ261" s="20"/>
      <c r="BA261" s="22"/>
      <c r="BC261" s="80"/>
      <c r="BD261" s="80"/>
      <c r="BE261" s="80"/>
      <c r="BF261" s="80"/>
      <c r="BG261" s="2" t="str">
        <f t="shared" si="18"/>
        <v/>
      </c>
      <c r="BH261" s="78">
        <f t="shared" si="17"/>
        <v>0</v>
      </c>
    </row>
    <row r="262" spans="2:60" x14ac:dyDescent="0.2">
      <c r="B262" s="14">
        <f t="shared" si="19"/>
        <v>254</v>
      </c>
      <c r="C262" s="15" t="str">
        <f>CONCATENATE('Data Sheet'!$B$8,'Data Sheet'!$G$2)</f>
        <v>" HWDP</v>
      </c>
      <c r="D262" s="95" t="str">
        <f t="shared" si="20"/>
        <v/>
      </c>
      <c r="E262" s="15" t="str">
        <f>IF('Sum HWDP'!$D$10="TH-Hill DS-1 Vol 3 CAT 2: Clean and Visual Ends only","N/A","OK")</f>
        <v>OK</v>
      </c>
      <c r="F262" s="15" t="str">
        <f>IF('Sum HWDP'!$D$10="TH-Hill DS-1 Vol 3 CAT 2: Clean and Visual Ends only","N/A","OK")</f>
        <v>OK</v>
      </c>
      <c r="G262" s="17"/>
      <c r="H262" s="17"/>
      <c r="I262" s="17" t="s">
        <v>51</v>
      </c>
      <c r="J262" s="17" t="str">
        <f t="shared" si="21"/>
        <v>OK</v>
      </c>
      <c r="K262" s="17" t="str">
        <f t="shared" si="21"/>
        <v>OK</v>
      </c>
      <c r="L262" s="17" t="str">
        <f>IF('Data Sheet'!$B$9="NC-50","N/A","OK")</f>
        <v>OK</v>
      </c>
      <c r="M262" s="17" t="str">
        <f>IF('Data Sheet'!$B$9="NC-50","N/A","OK")</f>
        <v>OK</v>
      </c>
      <c r="N262" s="23" t="str">
        <f>IF(BO262&lt;&gt;"",
    IF(INT('Data Sheet'!$A$19)=INT('Data Sheet'!$B$19),
        --(INT('Data Sheet'!$A$19) &amp; "." &amp; BO262),
        IF(AND((--(INT('Data Sheet'!$A$19) &amp; "." &amp; BO262)&gt;=--('Data Sheet'!$A$19)), (--(INT('Data Sheet'!$A$19) &amp; "." &amp; BO262)&lt;=--('Data Sheet'!$B$19))),
            --(INT('Data Sheet'!$A$19) &amp; "." &amp; BO262),
            --(INT('Data Sheet'!$B$19) &amp; "." &amp; BO262)
        )
    ),
    IF(BN262&lt;&gt;"",
        IF(INT('Data Sheet'!$A$19)=INT('Data Sheet'!$B$19),
            --(INT('Data Sheet'!$A$19) &amp; "." &amp; LEFT(BN262,3)),
            IF(AND((--(INT('Data Sheet'!$A$19) &amp; "." &amp; LEFT(BN262,3))&gt;=--('Data Sheet'!$A$19)), (--(INT('Data Sheet'!$A$19) &amp; "." &amp; LEFT(BN262,3))&lt;=--('Data Sheet'!$B$19))),
                --(INT('Data Sheet'!$A$19) &amp; "." &amp; LEFT(BN262,3)),
                --(INT('Data Sheet'!$B$19) &amp; "." &amp; LEFT(BN262,3))
            )
        ),
        "OK"
    )
)</f>
        <v>OK</v>
      </c>
      <c r="O262" s="23" t="str">
        <f>IF(BP262&lt;&gt;"",
    IF(INT('Data Sheet'!$A$19)=INT('Data Sheet'!$B$19),
        --(INT('Data Sheet'!$A$19) &amp; "." &amp; BP262),
        IF(AND((--(INT('Data Sheet'!$A$19) &amp; "." &amp; BP262)&gt;=--('Data Sheet'!$A$19)), (--(INT('Data Sheet'!$A$19) &amp; "." &amp; BP262)&lt;=--('Data Sheet'!$B$19))),
            --(INT('Data Sheet'!$A$19) &amp; "." &amp; BP262),
            --(INT('Data Sheet'!$B$19) &amp; "." &amp; BP262)
        )
    ),
    IF(BN262&lt;&gt;"",
        IF(INT('Data Sheet'!$A$19)=INT('Data Sheet'!$B$19),
            --(INT('Data Sheet'!$A$19) &amp; "." &amp; RIGHT(BN262,3)),
            IF(AND((--(INT('Data Sheet'!$A$19) &amp; "." &amp; RIGHT(BN262,3))&gt;=--('Data Sheet'!$A$19)), (--(INT('Data Sheet'!$A$19) &amp; "." &amp; RIGHT(BN262,3))&lt;=--('Data Sheet'!$B$19))),
                --(INT('Data Sheet'!$A$19) &amp; "." &amp; RIGHT(BN262,3)),
                --(INT('Data Sheet'!$B$19) &amp; "." &amp; RIGHT(BN262,3))
            )
        ),
        "OK"
    )
)</f>
        <v>OK</v>
      </c>
      <c r="P262" s="23" t="str">
        <f>IF(BR262&lt;&gt;"",
    IF(INT('Data Sheet'!$A$19)=INT('Data Sheet'!$B$15),
        --(INT('Data Sheet'!$A$15) &amp; "." &amp; BR262),
        IF(AND((--(INT('Data Sheet'!$A$15) &amp; "." &amp; BR262)&gt;=--('Data Sheet'!$A$15)), (--(INT('Data Sheet'!$A$15) &amp; "." &amp; BR262)&lt;=--('Data Sheet'!$B$15))),
            --(INT('Data Sheet'!$A$15) &amp; "." &amp; BR262),
            --(INT('Data Sheet'!$B$15) &amp; "." &amp; BR262)
        )
    ),
    IF(BQ262&lt;&gt;"",
        IF(INT('Data Sheet'!$A$15)=INT('Data Sheet'!$B$15),
            --(INT('Data Sheet'!$A$15) &amp; "." &amp; LEFT(BQ262,3)),
            IF(AND((--(INT('Data Sheet'!$A$15) &amp; "." &amp; LEFT(BQ262,3))&gt;=--('Data Sheet'!$A$15)), (--(INT('Data Sheet'!$A$15) &amp; "." &amp; LEFT(BQ262,3))&lt;=--('Data Sheet'!$B$15))),
                --(INT('Data Sheet'!$A$15) &amp; "." &amp; LEFT(BQ262,3)),
                --(INT('Data Sheet'!$B$15) &amp; "." &amp; LEFT(BQ262,3))
            )
        ),
        "OK"
    )
)</f>
        <v>OK</v>
      </c>
      <c r="Q262" s="23" t="str">
        <f>IF(BS262&lt;&gt;"",
    IF(INT('Data Sheet'!$A$19)=INT('Data Sheet'!$B$15),
        --(INT('Data Sheet'!$A$15) &amp; "." &amp; BS262),
        IF(AND((--(INT('Data Sheet'!$A$15) &amp; "." &amp; BS262)&gt;=--('Data Sheet'!$A$15)), (--(INT('Data Sheet'!$A$15) &amp; "." &amp; BS262)&lt;=--('Data Sheet'!$B$15))),
            --(INT('Data Sheet'!$A$15) &amp; "." &amp; BS262),
            --(INT('Data Sheet'!$B$15) &amp; "." &amp; BS262)
        )
    ),
    IF(BQ262&lt;&gt;"",
        IF(INT('Data Sheet'!$A$15)=INT('Data Sheet'!$B$15),
            --(INT('Data Sheet'!$A$15) &amp; "." &amp; RIGHT(BQ262,3)),
            IF(AND((--(INT('Data Sheet'!$A$15) &amp; "." &amp; RIGHT(BQ262,3))&gt;=--('Data Sheet'!$A$15)), (--(INT('Data Sheet'!$A$15) &amp; "." &amp; RIGHT(BQ262,3))&lt;=--('Data Sheet'!$B$15))),
                --(INT('Data Sheet'!$A$15) &amp; "." &amp; RIGHT(BQ262,3)),
                --(INT('Data Sheet'!$B$15) &amp; "." &amp; RIGHT(BQ262,3))
            )
        ),
        "OK"
    )
)</f>
        <v>OK</v>
      </c>
      <c r="R262" s="20"/>
      <c r="S262" s="20"/>
      <c r="T262" s="20"/>
      <c r="U262" s="20"/>
      <c r="V262" s="20"/>
      <c r="W262" s="20"/>
      <c r="X262" s="20"/>
      <c r="Y262" s="20"/>
      <c r="Z262" s="20"/>
      <c r="AA262" s="55"/>
      <c r="AB262" s="55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1"/>
      <c r="AR262" s="21"/>
      <c r="AS262" s="21"/>
      <c r="AT262" s="21"/>
      <c r="AU262" s="21"/>
      <c r="AV262" s="21"/>
      <c r="AW262" s="22"/>
      <c r="AX262" s="99"/>
      <c r="AY262" s="20"/>
      <c r="AZ262" s="20"/>
      <c r="BA262" s="22"/>
      <c r="BC262" s="80"/>
      <c r="BD262" s="80"/>
      <c r="BE262" s="80"/>
      <c r="BF262" s="80"/>
      <c r="BG262" s="2" t="str">
        <f t="shared" si="18"/>
        <v/>
      </c>
      <c r="BH262" s="78">
        <f t="shared" si="17"/>
        <v>0</v>
      </c>
    </row>
    <row r="263" spans="2:60" x14ac:dyDescent="0.2">
      <c r="B263" s="14">
        <f t="shared" si="19"/>
        <v>255</v>
      </c>
      <c r="C263" s="15" t="str">
        <f>CONCATENATE('Data Sheet'!$B$8,'Data Sheet'!$G$2)</f>
        <v>" HWDP</v>
      </c>
      <c r="D263" s="95" t="str">
        <f t="shared" si="20"/>
        <v/>
      </c>
      <c r="E263" s="15" t="str">
        <f>IF('Sum HWDP'!$D$10="TH-Hill DS-1 Vol 3 CAT 2: Clean and Visual Ends only","N/A","OK")</f>
        <v>OK</v>
      </c>
      <c r="F263" s="15" t="str">
        <f>IF('Sum HWDP'!$D$10="TH-Hill DS-1 Vol 3 CAT 2: Clean and Visual Ends only","N/A","OK")</f>
        <v>OK</v>
      </c>
      <c r="G263" s="17"/>
      <c r="H263" s="17"/>
      <c r="I263" s="17" t="s">
        <v>51</v>
      </c>
      <c r="J263" s="17" t="str">
        <f t="shared" si="21"/>
        <v>OK</v>
      </c>
      <c r="K263" s="17" t="str">
        <f t="shared" si="21"/>
        <v>OK</v>
      </c>
      <c r="L263" s="17" t="str">
        <f>IF('Data Sheet'!$B$9="NC-50","N/A","OK")</f>
        <v>OK</v>
      </c>
      <c r="M263" s="17" t="str">
        <f>IF('Data Sheet'!$B$9="NC-50","N/A","OK")</f>
        <v>OK</v>
      </c>
      <c r="N263" s="23" t="str">
        <f>IF(BO263&lt;&gt;"",
    IF(INT('Data Sheet'!$A$19)=INT('Data Sheet'!$B$19),
        --(INT('Data Sheet'!$A$19) &amp; "." &amp; BO263),
        IF(AND((--(INT('Data Sheet'!$A$19) &amp; "." &amp; BO263)&gt;=--('Data Sheet'!$A$19)), (--(INT('Data Sheet'!$A$19) &amp; "." &amp; BO263)&lt;=--('Data Sheet'!$B$19))),
            --(INT('Data Sheet'!$A$19) &amp; "." &amp; BO263),
            --(INT('Data Sheet'!$B$19) &amp; "." &amp; BO263)
        )
    ),
    IF(BN263&lt;&gt;"",
        IF(INT('Data Sheet'!$A$19)=INT('Data Sheet'!$B$19),
            --(INT('Data Sheet'!$A$19) &amp; "." &amp; LEFT(BN263,3)),
            IF(AND((--(INT('Data Sheet'!$A$19) &amp; "." &amp; LEFT(BN263,3))&gt;=--('Data Sheet'!$A$19)), (--(INT('Data Sheet'!$A$19) &amp; "." &amp; LEFT(BN263,3))&lt;=--('Data Sheet'!$B$19))),
                --(INT('Data Sheet'!$A$19) &amp; "." &amp; LEFT(BN263,3)),
                --(INT('Data Sheet'!$B$19) &amp; "." &amp; LEFT(BN263,3))
            )
        ),
        "OK"
    )
)</f>
        <v>OK</v>
      </c>
      <c r="O263" s="23" t="str">
        <f>IF(BP263&lt;&gt;"",
    IF(INT('Data Sheet'!$A$19)=INT('Data Sheet'!$B$19),
        --(INT('Data Sheet'!$A$19) &amp; "." &amp; BP263),
        IF(AND((--(INT('Data Sheet'!$A$19) &amp; "." &amp; BP263)&gt;=--('Data Sheet'!$A$19)), (--(INT('Data Sheet'!$A$19) &amp; "." &amp; BP263)&lt;=--('Data Sheet'!$B$19))),
            --(INT('Data Sheet'!$A$19) &amp; "." &amp; BP263),
            --(INT('Data Sheet'!$B$19) &amp; "." &amp; BP263)
        )
    ),
    IF(BN263&lt;&gt;"",
        IF(INT('Data Sheet'!$A$19)=INT('Data Sheet'!$B$19),
            --(INT('Data Sheet'!$A$19) &amp; "." &amp; RIGHT(BN263,3)),
            IF(AND((--(INT('Data Sheet'!$A$19) &amp; "." &amp; RIGHT(BN263,3))&gt;=--('Data Sheet'!$A$19)), (--(INT('Data Sheet'!$A$19) &amp; "." &amp; RIGHT(BN263,3))&lt;=--('Data Sheet'!$B$19))),
                --(INT('Data Sheet'!$A$19) &amp; "." &amp; RIGHT(BN263,3)),
                --(INT('Data Sheet'!$B$19) &amp; "." &amp; RIGHT(BN263,3))
            )
        ),
        "OK"
    )
)</f>
        <v>OK</v>
      </c>
      <c r="P263" s="23" t="str">
        <f>IF(BR263&lt;&gt;"",
    IF(INT('Data Sheet'!$A$19)=INT('Data Sheet'!$B$15),
        --(INT('Data Sheet'!$A$15) &amp; "." &amp; BR263),
        IF(AND((--(INT('Data Sheet'!$A$15) &amp; "." &amp; BR263)&gt;=--('Data Sheet'!$A$15)), (--(INT('Data Sheet'!$A$15) &amp; "." &amp; BR263)&lt;=--('Data Sheet'!$B$15))),
            --(INT('Data Sheet'!$A$15) &amp; "." &amp; BR263),
            --(INT('Data Sheet'!$B$15) &amp; "." &amp; BR263)
        )
    ),
    IF(BQ263&lt;&gt;"",
        IF(INT('Data Sheet'!$A$15)=INT('Data Sheet'!$B$15),
            --(INT('Data Sheet'!$A$15) &amp; "." &amp; LEFT(BQ263,3)),
            IF(AND((--(INT('Data Sheet'!$A$15) &amp; "." &amp; LEFT(BQ263,3))&gt;=--('Data Sheet'!$A$15)), (--(INT('Data Sheet'!$A$15) &amp; "." &amp; LEFT(BQ263,3))&lt;=--('Data Sheet'!$B$15))),
                --(INT('Data Sheet'!$A$15) &amp; "." &amp; LEFT(BQ263,3)),
                --(INT('Data Sheet'!$B$15) &amp; "." &amp; LEFT(BQ263,3))
            )
        ),
        "OK"
    )
)</f>
        <v>OK</v>
      </c>
      <c r="Q263" s="23" t="str">
        <f>IF(BS263&lt;&gt;"",
    IF(INT('Data Sheet'!$A$19)=INT('Data Sheet'!$B$15),
        --(INT('Data Sheet'!$A$15) &amp; "." &amp; BS263),
        IF(AND((--(INT('Data Sheet'!$A$15) &amp; "." &amp; BS263)&gt;=--('Data Sheet'!$A$15)), (--(INT('Data Sheet'!$A$15) &amp; "." &amp; BS263)&lt;=--('Data Sheet'!$B$15))),
            --(INT('Data Sheet'!$A$15) &amp; "." &amp; BS263),
            --(INT('Data Sheet'!$B$15) &amp; "." &amp; BS263)
        )
    ),
    IF(BQ263&lt;&gt;"",
        IF(INT('Data Sheet'!$A$15)=INT('Data Sheet'!$B$15),
            --(INT('Data Sheet'!$A$15) &amp; "." &amp; RIGHT(BQ263,3)),
            IF(AND((--(INT('Data Sheet'!$A$15) &amp; "." &amp; RIGHT(BQ263,3))&gt;=--('Data Sheet'!$A$15)), (--(INT('Data Sheet'!$A$15) &amp; "." &amp; RIGHT(BQ263,3))&lt;=--('Data Sheet'!$B$15))),
                --(INT('Data Sheet'!$A$15) &amp; "." &amp; RIGHT(BQ263,3)),
                --(INT('Data Sheet'!$B$15) &amp; "." &amp; RIGHT(BQ263,3))
            )
        ),
        "OK"
    )
)</f>
        <v>OK</v>
      </c>
      <c r="R263" s="20"/>
      <c r="S263" s="20"/>
      <c r="T263" s="20"/>
      <c r="U263" s="20"/>
      <c r="V263" s="20"/>
      <c r="W263" s="20"/>
      <c r="X263" s="20"/>
      <c r="Y263" s="20"/>
      <c r="Z263" s="20"/>
      <c r="AA263" s="55"/>
      <c r="AB263" s="55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1"/>
      <c r="AR263" s="21"/>
      <c r="AS263" s="21"/>
      <c r="AT263" s="21"/>
      <c r="AU263" s="21"/>
      <c r="AV263" s="21"/>
      <c r="AW263" s="22"/>
      <c r="AX263" s="99"/>
      <c r="AY263" s="20"/>
      <c r="AZ263" s="20"/>
      <c r="BA263" s="22"/>
      <c r="BC263" s="80"/>
      <c r="BD263" s="80"/>
      <c r="BE263" s="80"/>
      <c r="BF263" s="80"/>
      <c r="BG263" s="2" t="str">
        <f t="shared" si="18"/>
        <v/>
      </c>
      <c r="BH263" s="78">
        <f t="shared" si="17"/>
        <v>0</v>
      </c>
    </row>
    <row r="264" spans="2:60" x14ac:dyDescent="0.2">
      <c r="B264" s="14">
        <f t="shared" si="19"/>
        <v>256</v>
      </c>
      <c r="C264" s="15" t="str">
        <f>CONCATENATE('Data Sheet'!$B$8,'Data Sheet'!$G$2)</f>
        <v>" HWDP</v>
      </c>
      <c r="D264" s="95" t="str">
        <f t="shared" si="20"/>
        <v/>
      </c>
      <c r="E264" s="15" t="str">
        <f>IF('Sum HWDP'!$D$10="TH-Hill DS-1 Vol 3 CAT 2: Clean and Visual Ends only","N/A","OK")</f>
        <v>OK</v>
      </c>
      <c r="F264" s="15" t="str">
        <f>IF('Sum HWDP'!$D$10="TH-Hill DS-1 Vol 3 CAT 2: Clean and Visual Ends only","N/A","OK")</f>
        <v>OK</v>
      </c>
      <c r="G264" s="17"/>
      <c r="H264" s="17"/>
      <c r="I264" s="17" t="s">
        <v>51</v>
      </c>
      <c r="J264" s="17" t="str">
        <f t="shared" si="21"/>
        <v>OK</v>
      </c>
      <c r="K264" s="17" t="str">
        <f t="shared" si="21"/>
        <v>OK</v>
      </c>
      <c r="L264" s="17" t="str">
        <f>IF('Data Sheet'!$B$9="NC-50","N/A","OK")</f>
        <v>OK</v>
      </c>
      <c r="M264" s="17" t="str">
        <f>IF('Data Sheet'!$B$9="NC-50","N/A","OK")</f>
        <v>OK</v>
      </c>
      <c r="N264" s="23" t="str">
        <f>IF(BO264&lt;&gt;"",
    IF(INT('Data Sheet'!$A$19)=INT('Data Sheet'!$B$19),
        --(INT('Data Sheet'!$A$19) &amp; "." &amp; BO264),
        IF(AND((--(INT('Data Sheet'!$A$19) &amp; "." &amp; BO264)&gt;=--('Data Sheet'!$A$19)), (--(INT('Data Sheet'!$A$19) &amp; "." &amp; BO264)&lt;=--('Data Sheet'!$B$19))),
            --(INT('Data Sheet'!$A$19) &amp; "." &amp; BO264),
            --(INT('Data Sheet'!$B$19) &amp; "." &amp; BO264)
        )
    ),
    IF(BN264&lt;&gt;"",
        IF(INT('Data Sheet'!$A$19)=INT('Data Sheet'!$B$19),
            --(INT('Data Sheet'!$A$19) &amp; "." &amp; LEFT(BN264,3)),
            IF(AND((--(INT('Data Sheet'!$A$19) &amp; "." &amp; LEFT(BN264,3))&gt;=--('Data Sheet'!$A$19)), (--(INT('Data Sheet'!$A$19) &amp; "." &amp; LEFT(BN264,3))&lt;=--('Data Sheet'!$B$19))),
                --(INT('Data Sheet'!$A$19) &amp; "." &amp; LEFT(BN264,3)),
                --(INT('Data Sheet'!$B$19) &amp; "." &amp; LEFT(BN264,3))
            )
        ),
        "OK"
    )
)</f>
        <v>OK</v>
      </c>
      <c r="O264" s="23" t="str">
        <f>IF(BP264&lt;&gt;"",
    IF(INT('Data Sheet'!$A$19)=INT('Data Sheet'!$B$19),
        --(INT('Data Sheet'!$A$19) &amp; "." &amp; BP264),
        IF(AND((--(INT('Data Sheet'!$A$19) &amp; "." &amp; BP264)&gt;=--('Data Sheet'!$A$19)), (--(INT('Data Sheet'!$A$19) &amp; "." &amp; BP264)&lt;=--('Data Sheet'!$B$19))),
            --(INT('Data Sheet'!$A$19) &amp; "." &amp; BP264),
            --(INT('Data Sheet'!$B$19) &amp; "." &amp; BP264)
        )
    ),
    IF(BN264&lt;&gt;"",
        IF(INT('Data Sheet'!$A$19)=INT('Data Sheet'!$B$19),
            --(INT('Data Sheet'!$A$19) &amp; "." &amp; RIGHT(BN264,3)),
            IF(AND((--(INT('Data Sheet'!$A$19) &amp; "." &amp; RIGHT(BN264,3))&gt;=--('Data Sheet'!$A$19)), (--(INT('Data Sheet'!$A$19) &amp; "." &amp; RIGHT(BN264,3))&lt;=--('Data Sheet'!$B$19))),
                --(INT('Data Sheet'!$A$19) &amp; "." &amp; RIGHT(BN264,3)),
                --(INT('Data Sheet'!$B$19) &amp; "." &amp; RIGHT(BN264,3))
            )
        ),
        "OK"
    )
)</f>
        <v>OK</v>
      </c>
      <c r="P264" s="23" t="str">
        <f>IF(BR264&lt;&gt;"",
    IF(INT('Data Sheet'!$A$19)=INT('Data Sheet'!$B$15),
        --(INT('Data Sheet'!$A$15) &amp; "." &amp; BR264),
        IF(AND((--(INT('Data Sheet'!$A$15) &amp; "." &amp; BR264)&gt;=--('Data Sheet'!$A$15)), (--(INT('Data Sheet'!$A$15) &amp; "." &amp; BR264)&lt;=--('Data Sheet'!$B$15))),
            --(INT('Data Sheet'!$A$15) &amp; "." &amp; BR264),
            --(INT('Data Sheet'!$B$15) &amp; "." &amp; BR264)
        )
    ),
    IF(BQ264&lt;&gt;"",
        IF(INT('Data Sheet'!$A$15)=INT('Data Sheet'!$B$15),
            --(INT('Data Sheet'!$A$15) &amp; "." &amp; LEFT(BQ264,3)),
            IF(AND((--(INT('Data Sheet'!$A$15) &amp; "." &amp; LEFT(BQ264,3))&gt;=--('Data Sheet'!$A$15)), (--(INT('Data Sheet'!$A$15) &amp; "." &amp; LEFT(BQ264,3))&lt;=--('Data Sheet'!$B$15))),
                --(INT('Data Sheet'!$A$15) &amp; "." &amp; LEFT(BQ264,3)),
                --(INT('Data Sheet'!$B$15) &amp; "." &amp; LEFT(BQ264,3))
            )
        ),
        "OK"
    )
)</f>
        <v>OK</v>
      </c>
      <c r="Q264" s="23" t="str">
        <f>IF(BS264&lt;&gt;"",
    IF(INT('Data Sheet'!$A$19)=INT('Data Sheet'!$B$15),
        --(INT('Data Sheet'!$A$15) &amp; "." &amp; BS264),
        IF(AND((--(INT('Data Sheet'!$A$15) &amp; "." &amp; BS264)&gt;=--('Data Sheet'!$A$15)), (--(INT('Data Sheet'!$A$15) &amp; "." &amp; BS264)&lt;=--('Data Sheet'!$B$15))),
            --(INT('Data Sheet'!$A$15) &amp; "." &amp; BS264),
            --(INT('Data Sheet'!$B$15) &amp; "." &amp; BS264)
        )
    ),
    IF(BQ264&lt;&gt;"",
        IF(INT('Data Sheet'!$A$15)=INT('Data Sheet'!$B$15),
            --(INT('Data Sheet'!$A$15) &amp; "." &amp; RIGHT(BQ264,3)),
            IF(AND((--(INT('Data Sheet'!$A$15) &amp; "." &amp; RIGHT(BQ264,3))&gt;=--('Data Sheet'!$A$15)), (--(INT('Data Sheet'!$A$15) &amp; "." &amp; RIGHT(BQ264,3))&lt;=--('Data Sheet'!$B$15))),
                --(INT('Data Sheet'!$A$15) &amp; "." &amp; RIGHT(BQ264,3)),
                --(INT('Data Sheet'!$B$15) &amp; "." &amp; RIGHT(BQ264,3))
            )
        ),
        "OK"
    )
)</f>
        <v>OK</v>
      </c>
      <c r="R264" s="20"/>
      <c r="S264" s="20"/>
      <c r="T264" s="20"/>
      <c r="U264" s="20"/>
      <c r="V264" s="20"/>
      <c r="W264" s="20"/>
      <c r="X264" s="20"/>
      <c r="Y264" s="20"/>
      <c r="Z264" s="20"/>
      <c r="AA264" s="55"/>
      <c r="AB264" s="55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1"/>
      <c r="AR264" s="21"/>
      <c r="AS264" s="21"/>
      <c r="AT264" s="21"/>
      <c r="AU264" s="21"/>
      <c r="AV264" s="21"/>
      <c r="AW264" s="22"/>
      <c r="AX264" s="99"/>
      <c r="AY264" s="20"/>
      <c r="AZ264" s="20"/>
      <c r="BA264" s="22"/>
      <c r="BC264" s="80"/>
      <c r="BD264" s="80"/>
      <c r="BE264" s="80"/>
      <c r="BF264" s="80"/>
      <c r="BG264" s="2" t="str">
        <f t="shared" si="18"/>
        <v/>
      </c>
      <c r="BH264" s="78">
        <f t="shared" si="17"/>
        <v>0</v>
      </c>
    </row>
    <row r="265" spans="2:60" x14ac:dyDescent="0.2">
      <c r="B265" s="14">
        <f t="shared" si="19"/>
        <v>257</v>
      </c>
      <c r="C265" s="15" t="str">
        <f>CONCATENATE('Data Sheet'!$B$8,'Data Sheet'!$G$2)</f>
        <v>" HWDP</v>
      </c>
      <c r="D265" s="95" t="str">
        <f t="shared" si="20"/>
        <v/>
      </c>
      <c r="E265" s="15" t="str">
        <f>IF('Sum HWDP'!$D$10="TH-Hill DS-1 Vol 3 CAT 2: Clean and Visual Ends only","N/A","OK")</f>
        <v>OK</v>
      </c>
      <c r="F265" s="15" t="str">
        <f>IF('Sum HWDP'!$D$10="TH-Hill DS-1 Vol 3 CAT 2: Clean and Visual Ends only","N/A","OK")</f>
        <v>OK</v>
      </c>
      <c r="G265" s="17"/>
      <c r="H265" s="17"/>
      <c r="I265" s="17" t="s">
        <v>51</v>
      </c>
      <c r="J265" s="17" t="str">
        <f t="shared" si="21"/>
        <v>OK</v>
      </c>
      <c r="K265" s="17" t="str">
        <f t="shared" si="21"/>
        <v>OK</v>
      </c>
      <c r="L265" s="17" t="str">
        <f>IF('Data Sheet'!$B$9="NC-50","N/A","OK")</f>
        <v>OK</v>
      </c>
      <c r="M265" s="17" t="str">
        <f>IF('Data Sheet'!$B$9="NC-50","N/A","OK")</f>
        <v>OK</v>
      </c>
      <c r="N265" s="23" t="str">
        <f>IF(BO265&lt;&gt;"",
    IF(INT('Data Sheet'!$A$19)=INT('Data Sheet'!$B$19),
        --(INT('Data Sheet'!$A$19) &amp; "." &amp; BO265),
        IF(AND((--(INT('Data Sheet'!$A$19) &amp; "." &amp; BO265)&gt;=--('Data Sheet'!$A$19)), (--(INT('Data Sheet'!$A$19) &amp; "." &amp; BO265)&lt;=--('Data Sheet'!$B$19))),
            --(INT('Data Sheet'!$A$19) &amp; "." &amp; BO265),
            --(INT('Data Sheet'!$B$19) &amp; "." &amp; BO265)
        )
    ),
    IF(BN265&lt;&gt;"",
        IF(INT('Data Sheet'!$A$19)=INT('Data Sheet'!$B$19),
            --(INT('Data Sheet'!$A$19) &amp; "." &amp; LEFT(BN265,3)),
            IF(AND((--(INT('Data Sheet'!$A$19) &amp; "." &amp; LEFT(BN265,3))&gt;=--('Data Sheet'!$A$19)), (--(INT('Data Sheet'!$A$19) &amp; "." &amp; LEFT(BN265,3))&lt;=--('Data Sheet'!$B$19))),
                --(INT('Data Sheet'!$A$19) &amp; "." &amp; LEFT(BN265,3)),
                --(INT('Data Sheet'!$B$19) &amp; "." &amp; LEFT(BN265,3))
            )
        ),
        "OK"
    )
)</f>
        <v>OK</v>
      </c>
      <c r="O265" s="23" t="str">
        <f>IF(BP265&lt;&gt;"",
    IF(INT('Data Sheet'!$A$19)=INT('Data Sheet'!$B$19),
        --(INT('Data Sheet'!$A$19) &amp; "." &amp; BP265),
        IF(AND((--(INT('Data Sheet'!$A$19) &amp; "." &amp; BP265)&gt;=--('Data Sheet'!$A$19)), (--(INT('Data Sheet'!$A$19) &amp; "." &amp; BP265)&lt;=--('Data Sheet'!$B$19))),
            --(INT('Data Sheet'!$A$19) &amp; "." &amp; BP265),
            --(INT('Data Sheet'!$B$19) &amp; "." &amp; BP265)
        )
    ),
    IF(BN265&lt;&gt;"",
        IF(INT('Data Sheet'!$A$19)=INT('Data Sheet'!$B$19),
            --(INT('Data Sheet'!$A$19) &amp; "." &amp; RIGHT(BN265,3)),
            IF(AND((--(INT('Data Sheet'!$A$19) &amp; "." &amp; RIGHT(BN265,3))&gt;=--('Data Sheet'!$A$19)), (--(INT('Data Sheet'!$A$19) &amp; "." &amp; RIGHT(BN265,3))&lt;=--('Data Sheet'!$B$19))),
                --(INT('Data Sheet'!$A$19) &amp; "." &amp; RIGHT(BN265,3)),
                --(INT('Data Sheet'!$B$19) &amp; "." &amp; RIGHT(BN265,3))
            )
        ),
        "OK"
    )
)</f>
        <v>OK</v>
      </c>
      <c r="P265" s="23" t="str">
        <f>IF(BR265&lt;&gt;"",
    IF(INT('Data Sheet'!$A$19)=INT('Data Sheet'!$B$15),
        --(INT('Data Sheet'!$A$15) &amp; "." &amp; BR265),
        IF(AND((--(INT('Data Sheet'!$A$15) &amp; "." &amp; BR265)&gt;=--('Data Sheet'!$A$15)), (--(INT('Data Sheet'!$A$15) &amp; "." &amp; BR265)&lt;=--('Data Sheet'!$B$15))),
            --(INT('Data Sheet'!$A$15) &amp; "." &amp; BR265),
            --(INT('Data Sheet'!$B$15) &amp; "." &amp; BR265)
        )
    ),
    IF(BQ265&lt;&gt;"",
        IF(INT('Data Sheet'!$A$15)=INT('Data Sheet'!$B$15),
            --(INT('Data Sheet'!$A$15) &amp; "." &amp; LEFT(BQ265,3)),
            IF(AND((--(INT('Data Sheet'!$A$15) &amp; "." &amp; LEFT(BQ265,3))&gt;=--('Data Sheet'!$A$15)), (--(INT('Data Sheet'!$A$15) &amp; "." &amp; LEFT(BQ265,3))&lt;=--('Data Sheet'!$B$15))),
                --(INT('Data Sheet'!$A$15) &amp; "." &amp; LEFT(BQ265,3)),
                --(INT('Data Sheet'!$B$15) &amp; "." &amp; LEFT(BQ265,3))
            )
        ),
        "OK"
    )
)</f>
        <v>OK</v>
      </c>
      <c r="Q265" s="23" t="str">
        <f>IF(BS265&lt;&gt;"",
    IF(INT('Data Sheet'!$A$19)=INT('Data Sheet'!$B$15),
        --(INT('Data Sheet'!$A$15) &amp; "." &amp; BS265),
        IF(AND((--(INT('Data Sheet'!$A$15) &amp; "." &amp; BS265)&gt;=--('Data Sheet'!$A$15)), (--(INT('Data Sheet'!$A$15) &amp; "." &amp; BS265)&lt;=--('Data Sheet'!$B$15))),
            --(INT('Data Sheet'!$A$15) &amp; "." &amp; BS265),
            --(INT('Data Sheet'!$B$15) &amp; "." &amp; BS265)
        )
    ),
    IF(BQ265&lt;&gt;"",
        IF(INT('Data Sheet'!$A$15)=INT('Data Sheet'!$B$15),
            --(INT('Data Sheet'!$A$15) &amp; "." &amp; RIGHT(BQ265,3)),
            IF(AND((--(INT('Data Sheet'!$A$15) &amp; "." &amp; RIGHT(BQ265,3))&gt;=--('Data Sheet'!$A$15)), (--(INT('Data Sheet'!$A$15) &amp; "." &amp; RIGHT(BQ265,3))&lt;=--('Data Sheet'!$B$15))),
                --(INT('Data Sheet'!$A$15) &amp; "." &amp; RIGHT(BQ265,3)),
                --(INT('Data Sheet'!$B$15) &amp; "." &amp; RIGHT(BQ265,3))
            )
        ),
        "OK"
    )
)</f>
        <v>OK</v>
      </c>
      <c r="R265" s="20"/>
      <c r="S265" s="20"/>
      <c r="T265" s="20"/>
      <c r="U265" s="20"/>
      <c r="V265" s="20"/>
      <c r="W265" s="20"/>
      <c r="X265" s="20"/>
      <c r="Y265" s="20"/>
      <c r="Z265" s="20"/>
      <c r="AA265" s="55"/>
      <c r="AB265" s="55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1"/>
      <c r="AR265" s="21"/>
      <c r="AS265" s="21"/>
      <c r="AT265" s="21"/>
      <c r="AU265" s="21"/>
      <c r="AV265" s="21"/>
      <c r="AW265" s="22"/>
      <c r="AX265" s="99"/>
      <c r="AY265" s="20"/>
      <c r="AZ265" s="20"/>
      <c r="BA265" s="22"/>
      <c r="BC265" s="80"/>
      <c r="BD265" s="80"/>
      <c r="BE265" s="80"/>
      <c r="BF265" s="80"/>
      <c r="BG265" s="2" t="str">
        <f t="shared" si="18"/>
        <v/>
      </c>
      <c r="BH265" s="78">
        <f t="shared" ref="BH265:BH328" si="22">COUNTA(T265:AF265)</f>
        <v>0</v>
      </c>
    </row>
    <row r="266" spans="2:60" x14ac:dyDescent="0.2">
      <c r="B266" s="14">
        <f t="shared" si="19"/>
        <v>258</v>
      </c>
      <c r="C266" s="15" t="str">
        <f>CONCATENATE('Data Sheet'!$B$8,'Data Sheet'!$G$2)</f>
        <v>" HWDP</v>
      </c>
      <c r="D266" s="95" t="str">
        <f t="shared" si="20"/>
        <v/>
      </c>
      <c r="E266" s="15" t="str">
        <f>IF('Sum HWDP'!$D$10="TH-Hill DS-1 Vol 3 CAT 2: Clean and Visual Ends only","N/A","OK")</f>
        <v>OK</v>
      </c>
      <c r="F266" s="15" t="str">
        <f>IF('Sum HWDP'!$D$10="TH-Hill DS-1 Vol 3 CAT 2: Clean and Visual Ends only","N/A","OK")</f>
        <v>OK</v>
      </c>
      <c r="G266" s="17"/>
      <c r="H266" s="17"/>
      <c r="I266" s="17" t="s">
        <v>51</v>
      </c>
      <c r="J266" s="17" t="str">
        <f t="shared" si="21"/>
        <v>OK</v>
      </c>
      <c r="K266" s="17" t="str">
        <f t="shared" si="21"/>
        <v>OK</v>
      </c>
      <c r="L266" s="17" t="str">
        <f>IF('Data Sheet'!$B$9="NC-50","N/A","OK")</f>
        <v>OK</v>
      </c>
      <c r="M266" s="17" t="str">
        <f>IF('Data Sheet'!$B$9="NC-50","N/A","OK")</f>
        <v>OK</v>
      </c>
      <c r="N266" s="23" t="str">
        <f>IF(BO266&lt;&gt;"",
    IF(INT('Data Sheet'!$A$19)=INT('Data Sheet'!$B$19),
        --(INT('Data Sheet'!$A$19) &amp; "." &amp; BO266),
        IF(AND((--(INT('Data Sheet'!$A$19) &amp; "." &amp; BO266)&gt;=--('Data Sheet'!$A$19)), (--(INT('Data Sheet'!$A$19) &amp; "." &amp; BO266)&lt;=--('Data Sheet'!$B$19))),
            --(INT('Data Sheet'!$A$19) &amp; "." &amp; BO266),
            --(INT('Data Sheet'!$B$19) &amp; "." &amp; BO266)
        )
    ),
    IF(BN266&lt;&gt;"",
        IF(INT('Data Sheet'!$A$19)=INT('Data Sheet'!$B$19),
            --(INT('Data Sheet'!$A$19) &amp; "." &amp; LEFT(BN266,3)),
            IF(AND((--(INT('Data Sheet'!$A$19) &amp; "." &amp; LEFT(BN266,3))&gt;=--('Data Sheet'!$A$19)), (--(INT('Data Sheet'!$A$19) &amp; "." &amp; LEFT(BN266,3))&lt;=--('Data Sheet'!$B$19))),
                --(INT('Data Sheet'!$A$19) &amp; "." &amp; LEFT(BN266,3)),
                --(INT('Data Sheet'!$B$19) &amp; "." &amp; LEFT(BN266,3))
            )
        ),
        "OK"
    )
)</f>
        <v>OK</v>
      </c>
      <c r="O266" s="23" t="str">
        <f>IF(BP266&lt;&gt;"",
    IF(INT('Data Sheet'!$A$19)=INT('Data Sheet'!$B$19),
        --(INT('Data Sheet'!$A$19) &amp; "." &amp; BP266),
        IF(AND((--(INT('Data Sheet'!$A$19) &amp; "." &amp; BP266)&gt;=--('Data Sheet'!$A$19)), (--(INT('Data Sheet'!$A$19) &amp; "." &amp; BP266)&lt;=--('Data Sheet'!$B$19))),
            --(INT('Data Sheet'!$A$19) &amp; "." &amp; BP266),
            --(INT('Data Sheet'!$B$19) &amp; "." &amp; BP266)
        )
    ),
    IF(BN266&lt;&gt;"",
        IF(INT('Data Sheet'!$A$19)=INT('Data Sheet'!$B$19),
            --(INT('Data Sheet'!$A$19) &amp; "." &amp; RIGHT(BN266,3)),
            IF(AND((--(INT('Data Sheet'!$A$19) &amp; "." &amp; RIGHT(BN266,3))&gt;=--('Data Sheet'!$A$19)), (--(INT('Data Sheet'!$A$19) &amp; "." &amp; RIGHT(BN266,3))&lt;=--('Data Sheet'!$B$19))),
                --(INT('Data Sheet'!$A$19) &amp; "." &amp; RIGHT(BN266,3)),
                --(INT('Data Sheet'!$B$19) &amp; "." &amp; RIGHT(BN266,3))
            )
        ),
        "OK"
    )
)</f>
        <v>OK</v>
      </c>
      <c r="P266" s="23" t="str">
        <f>IF(BR266&lt;&gt;"",
    IF(INT('Data Sheet'!$A$19)=INT('Data Sheet'!$B$15),
        --(INT('Data Sheet'!$A$15) &amp; "." &amp; BR266),
        IF(AND((--(INT('Data Sheet'!$A$15) &amp; "." &amp; BR266)&gt;=--('Data Sheet'!$A$15)), (--(INT('Data Sheet'!$A$15) &amp; "." &amp; BR266)&lt;=--('Data Sheet'!$B$15))),
            --(INT('Data Sheet'!$A$15) &amp; "." &amp; BR266),
            --(INT('Data Sheet'!$B$15) &amp; "." &amp; BR266)
        )
    ),
    IF(BQ266&lt;&gt;"",
        IF(INT('Data Sheet'!$A$15)=INT('Data Sheet'!$B$15),
            --(INT('Data Sheet'!$A$15) &amp; "." &amp; LEFT(BQ266,3)),
            IF(AND((--(INT('Data Sheet'!$A$15) &amp; "." &amp; LEFT(BQ266,3))&gt;=--('Data Sheet'!$A$15)), (--(INT('Data Sheet'!$A$15) &amp; "." &amp; LEFT(BQ266,3))&lt;=--('Data Sheet'!$B$15))),
                --(INT('Data Sheet'!$A$15) &amp; "." &amp; LEFT(BQ266,3)),
                --(INT('Data Sheet'!$B$15) &amp; "." &amp; LEFT(BQ266,3))
            )
        ),
        "OK"
    )
)</f>
        <v>OK</v>
      </c>
      <c r="Q266" s="23" t="str">
        <f>IF(BS266&lt;&gt;"",
    IF(INT('Data Sheet'!$A$19)=INT('Data Sheet'!$B$15),
        --(INT('Data Sheet'!$A$15) &amp; "." &amp; BS266),
        IF(AND((--(INT('Data Sheet'!$A$15) &amp; "." &amp; BS266)&gt;=--('Data Sheet'!$A$15)), (--(INT('Data Sheet'!$A$15) &amp; "." &amp; BS266)&lt;=--('Data Sheet'!$B$15))),
            --(INT('Data Sheet'!$A$15) &amp; "." &amp; BS266),
            --(INT('Data Sheet'!$B$15) &amp; "." &amp; BS266)
        )
    ),
    IF(BQ266&lt;&gt;"",
        IF(INT('Data Sheet'!$A$15)=INT('Data Sheet'!$B$15),
            --(INT('Data Sheet'!$A$15) &amp; "." &amp; RIGHT(BQ266,3)),
            IF(AND((--(INT('Data Sheet'!$A$15) &amp; "." &amp; RIGHT(BQ266,3))&gt;=--('Data Sheet'!$A$15)), (--(INT('Data Sheet'!$A$15) &amp; "." &amp; RIGHT(BQ266,3))&lt;=--('Data Sheet'!$B$15))),
                --(INT('Data Sheet'!$A$15) &amp; "." &amp; RIGHT(BQ266,3)),
                --(INT('Data Sheet'!$B$15) &amp; "." &amp; RIGHT(BQ266,3))
            )
        ),
        "OK"
    )
)</f>
        <v>OK</v>
      </c>
      <c r="R266" s="20"/>
      <c r="S266" s="20"/>
      <c r="T266" s="20"/>
      <c r="U266" s="20"/>
      <c r="V266" s="20"/>
      <c r="W266" s="20"/>
      <c r="X266" s="20"/>
      <c r="Y266" s="20"/>
      <c r="Z266" s="20"/>
      <c r="AA266" s="55"/>
      <c r="AB266" s="55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1"/>
      <c r="AR266" s="21"/>
      <c r="AS266" s="21"/>
      <c r="AT266" s="21"/>
      <c r="AU266" s="21"/>
      <c r="AV266" s="21"/>
      <c r="AW266" s="22"/>
      <c r="AX266" s="99"/>
      <c r="AY266" s="20"/>
      <c r="AZ266" s="20"/>
      <c r="BA266" s="22"/>
      <c r="BC266" s="80"/>
      <c r="BD266" s="80"/>
      <c r="BE266" s="80"/>
      <c r="BF266" s="80"/>
      <c r="BG266" s="2" t="str">
        <f t="shared" ref="BG266:BG329" si="23">CONCATENATE(BC266,BD266,BE266,BF266)</f>
        <v/>
      </c>
      <c r="BH266" s="78">
        <f t="shared" si="22"/>
        <v>0</v>
      </c>
    </row>
    <row r="267" spans="2:60" x14ac:dyDescent="0.2">
      <c r="B267" s="14">
        <f t="shared" ref="B267:B330" si="24">B266+1</f>
        <v>259</v>
      </c>
      <c r="C267" s="15" t="str">
        <f>CONCATENATE('Data Sheet'!$B$8,'Data Sheet'!$G$2)</f>
        <v>" HWDP</v>
      </c>
      <c r="D267" s="95" t="str">
        <f t="shared" ref="D267:D330" si="25">BG267</f>
        <v/>
      </c>
      <c r="E267" s="15" t="str">
        <f>IF('Sum HWDP'!$D$10="TH-Hill DS-1 Vol 3 CAT 2: Clean and Visual Ends only","N/A","OK")</f>
        <v>OK</v>
      </c>
      <c r="F267" s="15" t="str">
        <f>IF('Sum HWDP'!$D$10="TH-Hill DS-1 Vol 3 CAT 2: Clean and Visual Ends only","N/A","OK")</f>
        <v>OK</v>
      </c>
      <c r="G267" s="17"/>
      <c r="H267" s="17"/>
      <c r="I267" s="17" t="s">
        <v>51</v>
      </c>
      <c r="J267" s="17" t="str">
        <f t="shared" si="21"/>
        <v>OK</v>
      </c>
      <c r="K267" s="17" t="str">
        <f t="shared" si="21"/>
        <v>OK</v>
      </c>
      <c r="L267" s="17" t="str">
        <f>IF('Data Sheet'!$B$9="NC-50","N/A","OK")</f>
        <v>OK</v>
      </c>
      <c r="M267" s="17" t="str">
        <f>IF('Data Sheet'!$B$9="NC-50","N/A","OK")</f>
        <v>OK</v>
      </c>
      <c r="N267" s="23" t="str">
        <f>IF(BO267&lt;&gt;"",
    IF(INT('Data Sheet'!$A$19)=INT('Data Sheet'!$B$19),
        --(INT('Data Sheet'!$A$19) &amp; "." &amp; BO267),
        IF(AND((--(INT('Data Sheet'!$A$19) &amp; "." &amp; BO267)&gt;=--('Data Sheet'!$A$19)), (--(INT('Data Sheet'!$A$19) &amp; "." &amp; BO267)&lt;=--('Data Sheet'!$B$19))),
            --(INT('Data Sheet'!$A$19) &amp; "." &amp; BO267),
            --(INT('Data Sheet'!$B$19) &amp; "." &amp; BO267)
        )
    ),
    IF(BN267&lt;&gt;"",
        IF(INT('Data Sheet'!$A$19)=INT('Data Sheet'!$B$19),
            --(INT('Data Sheet'!$A$19) &amp; "." &amp; LEFT(BN267,3)),
            IF(AND((--(INT('Data Sheet'!$A$19) &amp; "." &amp; LEFT(BN267,3))&gt;=--('Data Sheet'!$A$19)), (--(INT('Data Sheet'!$A$19) &amp; "." &amp; LEFT(BN267,3))&lt;=--('Data Sheet'!$B$19))),
                --(INT('Data Sheet'!$A$19) &amp; "." &amp; LEFT(BN267,3)),
                --(INT('Data Sheet'!$B$19) &amp; "." &amp; LEFT(BN267,3))
            )
        ),
        "OK"
    )
)</f>
        <v>OK</v>
      </c>
      <c r="O267" s="23" t="str">
        <f>IF(BP267&lt;&gt;"",
    IF(INT('Data Sheet'!$A$19)=INT('Data Sheet'!$B$19),
        --(INT('Data Sheet'!$A$19) &amp; "." &amp; BP267),
        IF(AND((--(INT('Data Sheet'!$A$19) &amp; "." &amp; BP267)&gt;=--('Data Sheet'!$A$19)), (--(INT('Data Sheet'!$A$19) &amp; "." &amp; BP267)&lt;=--('Data Sheet'!$B$19))),
            --(INT('Data Sheet'!$A$19) &amp; "." &amp; BP267),
            --(INT('Data Sheet'!$B$19) &amp; "." &amp; BP267)
        )
    ),
    IF(BN267&lt;&gt;"",
        IF(INT('Data Sheet'!$A$19)=INT('Data Sheet'!$B$19),
            --(INT('Data Sheet'!$A$19) &amp; "." &amp; RIGHT(BN267,3)),
            IF(AND((--(INT('Data Sheet'!$A$19) &amp; "." &amp; RIGHT(BN267,3))&gt;=--('Data Sheet'!$A$19)), (--(INT('Data Sheet'!$A$19) &amp; "." &amp; RIGHT(BN267,3))&lt;=--('Data Sheet'!$B$19))),
                --(INT('Data Sheet'!$A$19) &amp; "." &amp; RIGHT(BN267,3)),
                --(INT('Data Sheet'!$B$19) &amp; "." &amp; RIGHT(BN267,3))
            )
        ),
        "OK"
    )
)</f>
        <v>OK</v>
      </c>
      <c r="P267" s="23" t="str">
        <f>IF(BR267&lt;&gt;"",
    IF(INT('Data Sheet'!$A$19)=INT('Data Sheet'!$B$15),
        --(INT('Data Sheet'!$A$15) &amp; "." &amp; BR267),
        IF(AND((--(INT('Data Sheet'!$A$15) &amp; "." &amp; BR267)&gt;=--('Data Sheet'!$A$15)), (--(INT('Data Sheet'!$A$15) &amp; "." &amp; BR267)&lt;=--('Data Sheet'!$B$15))),
            --(INT('Data Sheet'!$A$15) &amp; "." &amp; BR267),
            --(INT('Data Sheet'!$B$15) &amp; "." &amp; BR267)
        )
    ),
    IF(BQ267&lt;&gt;"",
        IF(INT('Data Sheet'!$A$15)=INT('Data Sheet'!$B$15),
            --(INT('Data Sheet'!$A$15) &amp; "." &amp; LEFT(BQ267,3)),
            IF(AND((--(INT('Data Sheet'!$A$15) &amp; "." &amp; LEFT(BQ267,3))&gt;=--('Data Sheet'!$A$15)), (--(INT('Data Sheet'!$A$15) &amp; "." &amp; LEFT(BQ267,3))&lt;=--('Data Sheet'!$B$15))),
                --(INT('Data Sheet'!$A$15) &amp; "." &amp; LEFT(BQ267,3)),
                --(INT('Data Sheet'!$B$15) &amp; "." &amp; LEFT(BQ267,3))
            )
        ),
        "OK"
    )
)</f>
        <v>OK</v>
      </c>
      <c r="Q267" s="23" t="str">
        <f>IF(BS267&lt;&gt;"",
    IF(INT('Data Sheet'!$A$19)=INT('Data Sheet'!$B$15),
        --(INT('Data Sheet'!$A$15) &amp; "." &amp; BS267),
        IF(AND((--(INT('Data Sheet'!$A$15) &amp; "." &amp; BS267)&gt;=--('Data Sheet'!$A$15)), (--(INT('Data Sheet'!$A$15) &amp; "." &amp; BS267)&lt;=--('Data Sheet'!$B$15))),
            --(INT('Data Sheet'!$A$15) &amp; "." &amp; BS267),
            --(INT('Data Sheet'!$B$15) &amp; "." &amp; BS267)
        )
    ),
    IF(BQ267&lt;&gt;"",
        IF(INT('Data Sheet'!$A$15)=INT('Data Sheet'!$B$15),
            --(INT('Data Sheet'!$A$15) &amp; "." &amp; RIGHT(BQ267,3)),
            IF(AND((--(INT('Data Sheet'!$A$15) &amp; "." &amp; RIGHT(BQ267,3))&gt;=--('Data Sheet'!$A$15)), (--(INT('Data Sheet'!$A$15) &amp; "." &amp; RIGHT(BQ267,3))&lt;=--('Data Sheet'!$B$15))),
                --(INT('Data Sheet'!$A$15) &amp; "." &amp; RIGHT(BQ267,3)),
                --(INT('Data Sheet'!$B$15) &amp; "." &amp; RIGHT(BQ267,3))
            )
        ),
        "OK"
    )
)</f>
        <v>OK</v>
      </c>
      <c r="R267" s="20"/>
      <c r="S267" s="20"/>
      <c r="T267" s="20"/>
      <c r="U267" s="20"/>
      <c r="V267" s="20"/>
      <c r="W267" s="20"/>
      <c r="X267" s="20"/>
      <c r="Y267" s="20"/>
      <c r="Z267" s="20"/>
      <c r="AA267" s="55"/>
      <c r="AB267" s="55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1"/>
      <c r="AR267" s="21"/>
      <c r="AS267" s="21"/>
      <c r="AT267" s="21"/>
      <c r="AU267" s="21"/>
      <c r="AV267" s="21"/>
      <c r="AW267" s="22"/>
      <c r="AX267" s="99"/>
      <c r="AY267" s="20"/>
      <c r="AZ267" s="20"/>
      <c r="BA267" s="22"/>
      <c r="BC267" s="80"/>
      <c r="BD267" s="80"/>
      <c r="BE267" s="80"/>
      <c r="BF267" s="80"/>
      <c r="BG267" s="2" t="str">
        <f t="shared" si="23"/>
        <v/>
      </c>
      <c r="BH267" s="78">
        <f t="shared" si="22"/>
        <v>0</v>
      </c>
    </row>
    <row r="268" spans="2:60" x14ac:dyDescent="0.2">
      <c r="B268" s="14">
        <f t="shared" si="24"/>
        <v>260</v>
      </c>
      <c r="C268" s="15" t="str">
        <f>CONCATENATE('Data Sheet'!$B$8,'Data Sheet'!$G$2)</f>
        <v>" HWDP</v>
      </c>
      <c r="D268" s="95" t="str">
        <f t="shared" si="25"/>
        <v/>
      </c>
      <c r="E268" s="15" t="str">
        <f>IF('Sum HWDP'!$D$10="TH-Hill DS-1 Vol 3 CAT 2: Clean and Visual Ends only","N/A","OK")</f>
        <v>OK</v>
      </c>
      <c r="F268" s="15" t="str">
        <f>IF('Sum HWDP'!$D$10="TH-Hill DS-1 Vol 3 CAT 2: Clean and Visual Ends only","N/A","OK")</f>
        <v>OK</v>
      </c>
      <c r="G268" s="17"/>
      <c r="H268" s="17"/>
      <c r="I268" s="17" t="s">
        <v>51</v>
      </c>
      <c r="J268" s="17" t="str">
        <f t="shared" si="21"/>
        <v>OK</v>
      </c>
      <c r="K268" s="17" t="str">
        <f t="shared" si="21"/>
        <v>OK</v>
      </c>
      <c r="L268" s="17" t="str">
        <f>IF('Data Sheet'!$B$9="NC-50","N/A","OK")</f>
        <v>OK</v>
      </c>
      <c r="M268" s="17" t="str">
        <f>IF('Data Sheet'!$B$9="NC-50","N/A","OK")</f>
        <v>OK</v>
      </c>
      <c r="N268" s="23" t="str">
        <f>IF(BO268&lt;&gt;"",
    IF(INT('Data Sheet'!$A$19)=INT('Data Sheet'!$B$19),
        --(INT('Data Sheet'!$A$19) &amp; "." &amp; BO268),
        IF(AND((--(INT('Data Sheet'!$A$19) &amp; "." &amp; BO268)&gt;=--('Data Sheet'!$A$19)), (--(INT('Data Sheet'!$A$19) &amp; "." &amp; BO268)&lt;=--('Data Sheet'!$B$19))),
            --(INT('Data Sheet'!$A$19) &amp; "." &amp; BO268),
            --(INT('Data Sheet'!$B$19) &amp; "." &amp; BO268)
        )
    ),
    IF(BN268&lt;&gt;"",
        IF(INT('Data Sheet'!$A$19)=INT('Data Sheet'!$B$19),
            --(INT('Data Sheet'!$A$19) &amp; "." &amp; LEFT(BN268,3)),
            IF(AND((--(INT('Data Sheet'!$A$19) &amp; "." &amp; LEFT(BN268,3))&gt;=--('Data Sheet'!$A$19)), (--(INT('Data Sheet'!$A$19) &amp; "." &amp; LEFT(BN268,3))&lt;=--('Data Sheet'!$B$19))),
                --(INT('Data Sheet'!$A$19) &amp; "." &amp; LEFT(BN268,3)),
                --(INT('Data Sheet'!$B$19) &amp; "." &amp; LEFT(BN268,3))
            )
        ),
        "OK"
    )
)</f>
        <v>OK</v>
      </c>
      <c r="O268" s="23" t="str">
        <f>IF(BP268&lt;&gt;"",
    IF(INT('Data Sheet'!$A$19)=INT('Data Sheet'!$B$19),
        --(INT('Data Sheet'!$A$19) &amp; "." &amp; BP268),
        IF(AND((--(INT('Data Sheet'!$A$19) &amp; "." &amp; BP268)&gt;=--('Data Sheet'!$A$19)), (--(INT('Data Sheet'!$A$19) &amp; "." &amp; BP268)&lt;=--('Data Sheet'!$B$19))),
            --(INT('Data Sheet'!$A$19) &amp; "." &amp; BP268),
            --(INT('Data Sheet'!$B$19) &amp; "." &amp; BP268)
        )
    ),
    IF(BN268&lt;&gt;"",
        IF(INT('Data Sheet'!$A$19)=INT('Data Sheet'!$B$19),
            --(INT('Data Sheet'!$A$19) &amp; "." &amp; RIGHT(BN268,3)),
            IF(AND((--(INT('Data Sheet'!$A$19) &amp; "." &amp; RIGHT(BN268,3))&gt;=--('Data Sheet'!$A$19)), (--(INT('Data Sheet'!$A$19) &amp; "." &amp; RIGHT(BN268,3))&lt;=--('Data Sheet'!$B$19))),
                --(INT('Data Sheet'!$A$19) &amp; "." &amp; RIGHT(BN268,3)),
                --(INT('Data Sheet'!$B$19) &amp; "." &amp; RIGHT(BN268,3))
            )
        ),
        "OK"
    )
)</f>
        <v>OK</v>
      </c>
      <c r="P268" s="23" t="str">
        <f>IF(BR268&lt;&gt;"",
    IF(INT('Data Sheet'!$A$19)=INT('Data Sheet'!$B$15),
        --(INT('Data Sheet'!$A$15) &amp; "." &amp; BR268),
        IF(AND((--(INT('Data Sheet'!$A$15) &amp; "." &amp; BR268)&gt;=--('Data Sheet'!$A$15)), (--(INT('Data Sheet'!$A$15) &amp; "." &amp; BR268)&lt;=--('Data Sheet'!$B$15))),
            --(INT('Data Sheet'!$A$15) &amp; "." &amp; BR268),
            --(INT('Data Sheet'!$B$15) &amp; "." &amp; BR268)
        )
    ),
    IF(BQ268&lt;&gt;"",
        IF(INT('Data Sheet'!$A$15)=INT('Data Sheet'!$B$15),
            --(INT('Data Sheet'!$A$15) &amp; "." &amp; LEFT(BQ268,3)),
            IF(AND((--(INT('Data Sheet'!$A$15) &amp; "." &amp; LEFT(BQ268,3))&gt;=--('Data Sheet'!$A$15)), (--(INT('Data Sheet'!$A$15) &amp; "." &amp; LEFT(BQ268,3))&lt;=--('Data Sheet'!$B$15))),
                --(INT('Data Sheet'!$A$15) &amp; "." &amp; LEFT(BQ268,3)),
                --(INT('Data Sheet'!$B$15) &amp; "." &amp; LEFT(BQ268,3))
            )
        ),
        "OK"
    )
)</f>
        <v>OK</v>
      </c>
      <c r="Q268" s="23" t="str">
        <f>IF(BS268&lt;&gt;"",
    IF(INT('Data Sheet'!$A$19)=INT('Data Sheet'!$B$15),
        --(INT('Data Sheet'!$A$15) &amp; "." &amp; BS268),
        IF(AND((--(INT('Data Sheet'!$A$15) &amp; "." &amp; BS268)&gt;=--('Data Sheet'!$A$15)), (--(INT('Data Sheet'!$A$15) &amp; "." &amp; BS268)&lt;=--('Data Sheet'!$B$15))),
            --(INT('Data Sheet'!$A$15) &amp; "." &amp; BS268),
            --(INT('Data Sheet'!$B$15) &amp; "." &amp; BS268)
        )
    ),
    IF(BQ268&lt;&gt;"",
        IF(INT('Data Sheet'!$A$15)=INT('Data Sheet'!$B$15),
            --(INT('Data Sheet'!$A$15) &amp; "." &amp; RIGHT(BQ268,3)),
            IF(AND((--(INT('Data Sheet'!$A$15) &amp; "." &amp; RIGHT(BQ268,3))&gt;=--('Data Sheet'!$A$15)), (--(INT('Data Sheet'!$A$15) &amp; "." &amp; RIGHT(BQ268,3))&lt;=--('Data Sheet'!$B$15))),
                --(INT('Data Sheet'!$A$15) &amp; "." &amp; RIGHT(BQ268,3)),
                --(INT('Data Sheet'!$B$15) &amp; "." &amp; RIGHT(BQ268,3))
            )
        ),
        "OK"
    )
)</f>
        <v>OK</v>
      </c>
      <c r="R268" s="20"/>
      <c r="S268" s="20"/>
      <c r="T268" s="20"/>
      <c r="U268" s="20"/>
      <c r="V268" s="20"/>
      <c r="W268" s="20"/>
      <c r="X268" s="20"/>
      <c r="Y268" s="20"/>
      <c r="Z268" s="20"/>
      <c r="AA268" s="55"/>
      <c r="AB268" s="55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1"/>
      <c r="AR268" s="21"/>
      <c r="AS268" s="21"/>
      <c r="AT268" s="21"/>
      <c r="AU268" s="21"/>
      <c r="AV268" s="21"/>
      <c r="AW268" s="22"/>
      <c r="AX268" s="99"/>
      <c r="AY268" s="20"/>
      <c r="AZ268" s="20"/>
      <c r="BA268" s="22"/>
      <c r="BC268" s="80"/>
      <c r="BD268" s="80"/>
      <c r="BE268" s="80"/>
      <c r="BF268" s="80"/>
      <c r="BG268" s="2" t="str">
        <f t="shared" si="23"/>
        <v/>
      </c>
      <c r="BH268" s="78">
        <f t="shared" si="22"/>
        <v>0</v>
      </c>
    </row>
    <row r="269" spans="2:60" x14ac:dyDescent="0.2">
      <c r="B269" s="14">
        <f t="shared" si="24"/>
        <v>261</v>
      </c>
      <c r="C269" s="15" t="str">
        <f>CONCATENATE('Data Sheet'!$B$8,'Data Sheet'!$G$2)</f>
        <v>" HWDP</v>
      </c>
      <c r="D269" s="95" t="str">
        <f t="shared" si="25"/>
        <v/>
      </c>
      <c r="E269" s="15" t="str">
        <f>IF('Sum HWDP'!$D$10="TH-Hill DS-1 Vol 3 CAT 2: Clean and Visual Ends only","N/A","OK")</f>
        <v>OK</v>
      </c>
      <c r="F269" s="15" t="str">
        <f>IF('Sum HWDP'!$D$10="TH-Hill DS-1 Vol 3 CAT 2: Clean and Visual Ends only","N/A","OK")</f>
        <v>OK</v>
      </c>
      <c r="G269" s="17"/>
      <c r="H269" s="17"/>
      <c r="I269" s="17" t="s">
        <v>51</v>
      </c>
      <c r="J269" s="17" t="str">
        <f t="shared" si="21"/>
        <v>OK</v>
      </c>
      <c r="K269" s="17" t="str">
        <f t="shared" si="21"/>
        <v>OK</v>
      </c>
      <c r="L269" s="17" t="str">
        <f>IF('Data Sheet'!$B$9="NC-50","N/A","OK")</f>
        <v>OK</v>
      </c>
      <c r="M269" s="17" t="str">
        <f>IF('Data Sheet'!$B$9="NC-50","N/A","OK")</f>
        <v>OK</v>
      </c>
      <c r="N269" s="23" t="str">
        <f>IF(BO269&lt;&gt;"",
    IF(INT('Data Sheet'!$A$19)=INT('Data Sheet'!$B$19),
        --(INT('Data Sheet'!$A$19) &amp; "." &amp; BO269),
        IF(AND((--(INT('Data Sheet'!$A$19) &amp; "." &amp; BO269)&gt;=--('Data Sheet'!$A$19)), (--(INT('Data Sheet'!$A$19) &amp; "." &amp; BO269)&lt;=--('Data Sheet'!$B$19))),
            --(INT('Data Sheet'!$A$19) &amp; "." &amp; BO269),
            --(INT('Data Sheet'!$B$19) &amp; "." &amp; BO269)
        )
    ),
    IF(BN269&lt;&gt;"",
        IF(INT('Data Sheet'!$A$19)=INT('Data Sheet'!$B$19),
            --(INT('Data Sheet'!$A$19) &amp; "." &amp; LEFT(BN269,3)),
            IF(AND((--(INT('Data Sheet'!$A$19) &amp; "." &amp; LEFT(BN269,3))&gt;=--('Data Sheet'!$A$19)), (--(INT('Data Sheet'!$A$19) &amp; "." &amp; LEFT(BN269,3))&lt;=--('Data Sheet'!$B$19))),
                --(INT('Data Sheet'!$A$19) &amp; "." &amp; LEFT(BN269,3)),
                --(INT('Data Sheet'!$B$19) &amp; "." &amp; LEFT(BN269,3))
            )
        ),
        "OK"
    )
)</f>
        <v>OK</v>
      </c>
      <c r="O269" s="23" t="str">
        <f>IF(BP269&lt;&gt;"",
    IF(INT('Data Sheet'!$A$19)=INT('Data Sheet'!$B$19),
        --(INT('Data Sheet'!$A$19) &amp; "." &amp; BP269),
        IF(AND((--(INT('Data Sheet'!$A$19) &amp; "." &amp; BP269)&gt;=--('Data Sheet'!$A$19)), (--(INT('Data Sheet'!$A$19) &amp; "." &amp; BP269)&lt;=--('Data Sheet'!$B$19))),
            --(INT('Data Sheet'!$A$19) &amp; "." &amp; BP269),
            --(INT('Data Sheet'!$B$19) &amp; "." &amp; BP269)
        )
    ),
    IF(BN269&lt;&gt;"",
        IF(INT('Data Sheet'!$A$19)=INT('Data Sheet'!$B$19),
            --(INT('Data Sheet'!$A$19) &amp; "." &amp; RIGHT(BN269,3)),
            IF(AND((--(INT('Data Sheet'!$A$19) &amp; "." &amp; RIGHT(BN269,3))&gt;=--('Data Sheet'!$A$19)), (--(INT('Data Sheet'!$A$19) &amp; "." &amp; RIGHT(BN269,3))&lt;=--('Data Sheet'!$B$19))),
                --(INT('Data Sheet'!$A$19) &amp; "." &amp; RIGHT(BN269,3)),
                --(INT('Data Sheet'!$B$19) &amp; "." &amp; RIGHT(BN269,3))
            )
        ),
        "OK"
    )
)</f>
        <v>OK</v>
      </c>
      <c r="P269" s="23" t="str">
        <f>IF(BR269&lt;&gt;"",
    IF(INT('Data Sheet'!$A$19)=INT('Data Sheet'!$B$15),
        --(INT('Data Sheet'!$A$15) &amp; "." &amp; BR269),
        IF(AND((--(INT('Data Sheet'!$A$15) &amp; "." &amp; BR269)&gt;=--('Data Sheet'!$A$15)), (--(INT('Data Sheet'!$A$15) &amp; "." &amp; BR269)&lt;=--('Data Sheet'!$B$15))),
            --(INT('Data Sheet'!$A$15) &amp; "." &amp; BR269),
            --(INT('Data Sheet'!$B$15) &amp; "." &amp; BR269)
        )
    ),
    IF(BQ269&lt;&gt;"",
        IF(INT('Data Sheet'!$A$15)=INT('Data Sheet'!$B$15),
            --(INT('Data Sheet'!$A$15) &amp; "." &amp; LEFT(BQ269,3)),
            IF(AND((--(INT('Data Sheet'!$A$15) &amp; "." &amp; LEFT(BQ269,3))&gt;=--('Data Sheet'!$A$15)), (--(INT('Data Sheet'!$A$15) &amp; "." &amp; LEFT(BQ269,3))&lt;=--('Data Sheet'!$B$15))),
                --(INT('Data Sheet'!$A$15) &amp; "." &amp; LEFT(BQ269,3)),
                --(INT('Data Sheet'!$B$15) &amp; "." &amp; LEFT(BQ269,3))
            )
        ),
        "OK"
    )
)</f>
        <v>OK</v>
      </c>
      <c r="Q269" s="23" t="str">
        <f>IF(BS269&lt;&gt;"",
    IF(INT('Data Sheet'!$A$19)=INT('Data Sheet'!$B$15),
        --(INT('Data Sheet'!$A$15) &amp; "." &amp; BS269),
        IF(AND((--(INT('Data Sheet'!$A$15) &amp; "." &amp; BS269)&gt;=--('Data Sheet'!$A$15)), (--(INT('Data Sheet'!$A$15) &amp; "." &amp; BS269)&lt;=--('Data Sheet'!$B$15))),
            --(INT('Data Sheet'!$A$15) &amp; "." &amp; BS269),
            --(INT('Data Sheet'!$B$15) &amp; "." &amp; BS269)
        )
    ),
    IF(BQ269&lt;&gt;"",
        IF(INT('Data Sheet'!$A$15)=INT('Data Sheet'!$B$15),
            --(INT('Data Sheet'!$A$15) &amp; "." &amp; RIGHT(BQ269,3)),
            IF(AND((--(INT('Data Sheet'!$A$15) &amp; "." &amp; RIGHT(BQ269,3))&gt;=--('Data Sheet'!$A$15)), (--(INT('Data Sheet'!$A$15) &amp; "." &amp; RIGHT(BQ269,3))&lt;=--('Data Sheet'!$B$15))),
                --(INT('Data Sheet'!$A$15) &amp; "." &amp; RIGHT(BQ269,3)),
                --(INT('Data Sheet'!$B$15) &amp; "." &amp; RIGHT(BQ269,3))
            )
        ),
        "OK"
    )
)</f>
        <v>OK</v>
      </c>
      <c r="R269" s="20"/>
      <c r="S269" s="20"/>
      <c r="T269" s="20"/>
      <c r="U269" s="20"/>
      <c r="V269" s="20"/>
      <c r="W269" s="20"/>
      <c r="X269" s="20"/>
      <c r="Y269" s="20"/>
      <c r="Z269" s="20"/>
      <c r="AA269" s="55"/>
      <c r="AB269" s="55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1"/>
      <c r="AR269" s="21"/>
      <c r="AS269" s="21"/>
      <c r="AT269" s="21"/>
      <c r="AU269" s="21"/>
      <c r="AV269" s="21"/>
      <c r="AW269" s="22"/>
      <c r="AX269" s="99"/>
      <c r="AY269" s="20"/>
      <c r="AZ269" s="20"/>
      <c r="BA269" s="22"/>
      <c r="BC269" s="80"/>
      <c r="BD269" s="80"/>
      <c r="BE269" s="80"/>
      <c r="BF269" s="80"/>
      <c r="BG269" s="2" t="str">
        <f t="shared" si="23"/>
        <v/>
      </c>
      <c r="BH269" s="78">
        <f t="shared" si="22"/>
        <v>0</v>
      </c>
    </row>
    <row r="270" spans="2:60" x14ac:dyDescent="0.2">
      <c r="B270" s="14">
        <f t="shared" si="24"/>
        <v>262</v>
      </c>
      <c r="C270" s="15" t="str">
        <f>CONCATENATE('Data Sheet'!$B$8,'Data Sheet'!$G$2)</f>
        <v>" HWDP</v>
      </c>
      <c r="D270" s="95" t="str">
        <f t="shared" si="25"/>
        <v/>
      </c>
      <c r="E270" s="15" t="str">
        <f>IF('Sum HWDP'!$D$10="TH-Hill DS-1 Vol 3 CAT 2: Clean and Visual Ends only","N/A","OK")</f>
        <v>OK</v>
      </c>
      <c r="F270" s="15" t="str">
        <f>IF('Sum HWDP'!$D$10="TH-Hill DS-1 Vol 3 CAT 2: Clean and Visual Ends only","N/A","OK")</f>
        <v>OK</v>
      </c>
      <c r="G270" s="17"/>
      <c r="H270" s="17"/>
      <c r="I270" s="17" t="s">
        <v>51</v>
      </c>
      <c r="J270" s="17" t="str">
        <f t="shared" si="21"/>
        <v>OK</v>
      </c>
      <c r="K270" s="17" t="str">
        <f t="shared" si="21"/>
        <v>OK</v>
      </c>
      <c r="L270" s="17" t="str">
        <f>IF('Data Sheet'!$B$9="NC-50","N/A","OK")</f>
        <v>OK</v>
      </c>
      <c r="M270" s="17" t="str">
        <f>IF('Data Sheet'!$B$9="NC-50","N/A","OK")</f>
        <v>OK</v>
      </c>
      <c r="N270" s="23" t="str">
        <f>IF(BO270&lt;&gt;"",
    IF(INT('Data Sheet'!$A$19)=INT('Data Sheet'!$B$19),
        --(INT('Data Sheet'!$A$19) &amp; "." &amp; BO270),
        IF(AND((--(INT('Data Sheet'!$A$19) &amp; "." &amp; BO270)&gt;=--('Data Sheet'!$A$19)), (--(INT('Data Sheet'!$A$19) &amp; "." &amp; BO270)&lt;=--('Data Sheet'!$B$19))),
            --(INT('Data Sheet'!$A$19) &amp; "." &amp; BO270),
            --(INT('Data Sheet'!$B$19) &amp; "." &amp; BO270)
        )
    ),
    IF(BN270&lt;&gt;"",
        IF(INT('Data Sheet'!$A$19)=INT('Data Sheet'!$B$19),
            --(INT('Data Sheet'!$A$19) &amp; "." &amp; LEFT(BN270,3)),
            IF(AND((--(INT('Data Sheet'!$A$19) &amp; "." &amp; LEFT(BN270,3))&gt;=--('Data Sheet'!$A$19)), (--(INT('Data Sheet'!$A$19) &amp; "." &amp; LEFT(BN270,3))&lt;=--('Data Sheet'!$B$19))),
                --(INT('Data Sheet'!$A$19) &amp; "." &amp; LEFT(BN270,3)),
                --(INT('Data Sheet'!$B$19) &amp; "." &amp; LEFT(BN270,3))
            )
        ),
        "OK"
    )
)</f>
        <v>OK</v>
      </c>
      <c r="O270" s="23" t="str">
        <f>IF(BP270&lt;&gt;"",
    IF(INT('Data Sheet'!$A$19)=INT('Data Sheet'!$B$19),
        --(INT('Data Sheet'!$A$19) &amp; "." &amp; BP270),
        IF(AND((--(INT('Data Sheet'!$A$19) &amp; "." &amp; BP270)&gt;=--('Data Sheet'!$A$19)), (--(INT('Data Sheet'!$A$19) &amp; "." &amp; BP270)&lt;=--('Data Sheet'!$B$19))),
            --(INT('Data Sheet'!$A$19) &amp; "." &amp; BP270),
            --(INT('Data Sheet'!$B$19) &amp; "." &amp; BP270)
        )
    ),
    IF(BN270&lt;&gt;"",
        IF(INT('Data Sheet'!$A$19)=INT('Data Sheet'!$B$19),
            --(INT('Data Sheet'!$A$19) &amp; "." &amp; RIGHT(BN270,3)),
            IF(AND((--(INT('Data Sheet'!$A$19) &amp; "." &amp; RIGHT(BN270,3))&gt;=--('Data Sheet'!$A$19)), (--(INT('Data Sheet'!$A$19) &amp; "." &amp; RIGHT(BN270,3))&lt;=--('Data Sheet'!$B$19))),
                --(INT('Data Sheet'!$A$19) &amp; "." &amp; RIGHT(BN270,3)),
                --(INT('Data Sheet'!$B$19) &amp; "." &amp; RIGHT(BN270,3))
            )
        ),
        "OK"
    )
)</f>
        <v>OK</v>
      </c>
      <c r="P270" s="23" t="str">
        <f>IF(BR270&lt;&gt;"",
    IF(INT('Data Sheet'!$A$19)=INT('Data Sheet'!$B$15),
        --(INT('Data Sheet'!$A$15) &amp; "." &amp; BR270),
        IF(AND((--(INT('Data Sheet'!$A$15) &amp; "." &amp; BR270)&gt;=--('Data Sheet'!$A$15)), (--(INT('Data Sheet'!$A$15) &amp; "." &amp; BR270)&lt;=--('Data Sheet'!$B$15))),
            --(INT('Data Sheet'!$A$15) &amp; "." &amp; BR270),
            --(INT('Data Sheet'!$B$15) &amp; "." &amp; BR270)
        )
    ),
    IF(BQ270&lt;&gt;"",
        IF(INT('Data Sheet'!$A$15)=INT('Data Sheet'!$B$15),
            --(INT('Data Sheet'!$A$15) &amp; "." &amp; LEFT(BQ270,3)),
            IF(AND((--(INT('Data Sheet'!$A$15) &amp; "." &amp; LEFT(BQ270,3))&gt;=--('Data Sheet'!$A$15)), (--(INT('Data Sheet'!$A$15) &amp; "." &amp; LEFT(BQ270,3))&lt;=--('Data Sheet'!$B$15))),
                --(INT('Data Sheet'!$A$15) &amp; "." &amp; LEFT(BQ270,3)),
                --(INT('Data Sheet'!$B$15) &amp; "." &amp; LEFT(BQ270,3))
            )
        ),
        "OK"
    )
)</f>
        <v>OK</v>
      </c>
      <c r="Q270" s="23" t="str">
        <f>IF(BS270&lt;&gt;"",
    IF(INT('Data Sheet'!$A$19)=INT('Data Sheet'!$B$15),
        --(INT('Data Sheet'!$A$15) &amp; "." &amp; BS270),
        IF(AND((--(INT('Data Sheet'!$A$15) &amp; "." &amp; BS270)&gt;=--('Data Sheet'!$A$15)), (--(INT('Data Sheet'!$A$15) &amp; "." &amp; BS270)&lt;=--('Data Sheet'!$B$15))),
            --(INT('Data Sheet'!$A$15) &amp; "." &amp; BS270),
            --(INT('Data Sheet'!$B$15) &amp; "." &amp; BS270)
        )
    ),
    IF(BQ270&lt;&gt;"",
        IF(INT('Data Sheet'!$A$15)=INT('Data Sheet'!$B$15),
            --(INT('Data Sheet'!$A$15) &amp; "." &amp; RIGHT(BQ270,3)),
            IF(AND((--(INT('Data Sheet'!$A$15) &amp; "." &amp; RIGHT(BQ270,3))&gt;=--('Data Sheet'!$A$15)), (--(INT('Data Sheet'!$A$15) &amp; "." &amp; RIGHT(BQ270,3))&lt;=--('Data Sheet'!$B$15))),
                --(INT('Data Sheet'!$A$15) &amp; "." &amp; RIGHT(BQ270,3)),
                --(INT('Data Sheet'!$B$15) &amp; "." &amp; RIGHT(BQ270,3))
            )
        ),
        "OK"
    )
)</f>
        <v>OK</v>
      </c>
      <c r="R270" s="20"/>
      <c r="S270" s="20"/>
      <c r="T270" s="20"/>
      <c r="U270" s="20"/>
      <c r="V270" s="20"/>
      <c r="W270" s="20"/>
      <c r="X270" s="20"/>
      <c r="Y270" s="20"/>
      <c r="Z270" s="20"/>
      <c r="AA270" s="55"/>
      <c r="AB270" s="55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1"/>
      <c r="AR270" s="21"/>
      <c r="AS270" s="21"/>
      <c r="AT270" s="21"/>
      <c r="AU270" s="21"/>
      <c r="AV270" s="21"/>
      <c r="AW270" s="22"/>
      <c r="AX270" s="99"/>
      <c r="AY270" s="20"/>
      <c r="AZ270" s="20"/>
      <c r="BA270" s="22"/>
      <c r="BC270" s="80"/>
      <c r="BD270" s="80"/>
      <c r="BE270" s="80"/>
      <c r="BF270" s="80"/>
      <c r="BG270" s="2" t="str">
        <f t="shared" si="23"/>
        <v/>
      </c>
      <c r="BH270" s="78">
        <f t="shared" si="22"/>
        <v>0</v>
      </c>
    </row>
    <row r="271" spans="2:60" x14ac:dyDescent="0.2">
      <c r="B271" s="14">
        <f t="shared" si="24"/>
        <v>263</v>
      </c>
      <c r="C271" s="15" t="str">
        <f>CONCATENATE('Data Sheet'!$B$8,'Data Sheet'!$G$2)</f>
        <v>" HWDP</v>
      </c>
      <c r="D271" s="95" t="str">
        <f t="shared" si="25"/>
        <v/>
      </c>
      <c r="E271" s="15" t="str">
        <f>IF('Sum HWDP'!$D$10="TH-Hill DS-1 Vol 3 CAT 2: Clean and Visual Ends only","N/A","OK")</f>
        <v>OK</v>
      </c>
      <c r="F271" s="15" t="str">
        <f>IF('Sum HWDP'!$D$10="TH-Hill DS-1 Vol 3 CAT 2: Clean and Visual Ends only","N/A","OK")</f>
        <v>OK</v>
      </c>
      <c r="G271" s="17"/>
      <c r="H271" s="17"/>
      <c r="I271" s="17" t="s">
        <v>51</v>
      </c>
      <c r="J271" s="17" t="str">
        <f t="shared" si="21"/>
        <v>OK</v>
      </c>
      <c r="K271" s="17" t="str">
        <f t="shared" si="21"/>
        <v>OK</v>
      </c>
      <c r="L271" s="17" t="str">
        <f>IF('Data Sheet'!$B$9="NC-50","N/A","OK")</f>
        <v>OK</v>
      </c>
      <c r="M271" s="17" t="str">
        <f>IF('Data Sheet'!$B$9="NC-50","N/A","OK")</f>
        <v>OK</v>
      </c>
      <c r="N271" s="23" t="str">
        <f>IF(BO271&lt;&gt;"",
    IF(INT('Data Sheet'!$A$19)=INT('Data Sheet'!$B$19),
        --(INT('Data Sheet'!$A$19) &amp; "." &amp; BO271),
        IF(AND((--(INT('Data Sheet'!$A$19) &amp; "." &amp; BO271)&gt;=--('Data Sheet'!$A$19)), (--(INT('Data Sheet'!$A$19) &amp; "." &amp; BO271)&lt;=--('Data Sheet'!$B$19))),
            --(INT('Data Sheet'!$A$19) &amp; "." &amp; BO271),
            --(INT('Data Sheet'!$B$19) &amp; "." &amp; BO271)
        )
    ),
    IF(BN271&lt;&gt;"",
        IF(INT('Data Sheet'!$A$19)=INT('Data Sheet'!$B$19),
            --(INT('Data Sheet'!$A$19) &amp; "." &amp; LEFT(BN271,3)),
            IF(AND((--(INT('Data Sheet'!$A$19) &amp; "." &amp; LEFT(BN271,3))&gt;=--('Data Sheet'!$A$19)), (--(INT('Data Sheet'!$A$19) &amp; "." &amp; LEFT(BN271,3))&lt;=--('Data Sheet'!$B$19))),
                --(INT('Data Sheet'!$A$19) &amp; "." &amp; LEFT(BN271,3)),
                --(INT('Data Sheet'!$B$19) &amp; "." &amp; LEFT(BN271,3))
            )
        ),
        "OK"
    )
)</f>
        <v>OK</v>
      </c>
      <c r="O271" s="23" t="str">
        <f>IF(BP271&lt;&gt;"",
    IF(INT('Data Sheet'!$A$19)=INT('Data Sheet'!$B$19),
        --(INT('Data Sheet'!$A$19) &amp; "." &amp; BP271),
        IF(AND((--(INT('Data Sheet'!$A$19) &amp; "." &amp; BP271)&gt;=--('Data Sheet'!$A$19)), (--(INT('Data Sheet'!$A$19) &amp; "." &amp; BP271)&lt;=--('Data Sheet'!$B$19))),
            --(INT('Data Sheet'!$A$19) &amp; "." &amp; BP271),
            --(INT('Data Sheet'!$B$19) &amp; "." &amp; BP271)
        )
    ),
    IF(BN271&lt;&gt;"",
        IF(INT('Data Sheet'!$A$19)=INT('Data Sheet'!$B$19),
            --(INT('Data Sheet'!$A$19) &amp; "." &amp; RIGHT(BN271,3)),
            IF(AND((--(INT('Data Sheet'!$A$19) &amp; "." &amp; RIGHT(BN271,3))&gt;=--('Data Sheet'!$A$19)), (--(INT('Data Sheet'!$A$19) &amp; "." &amp; RIGHT(BN271,3))&lt;=--('Data Sheet'!$B$19))),
                --(INT('Data Sheet'!$A$19) &amp; "." &amp; RIGHT(BN271,3)),
                --(INT('Data Sheet'!$B$19) &amp; "." &amp; RIGHT(BN271,3))
            )
        ),
        "OK"
    )
)</f>
        <v>OK</v>
      </c>
      <c r="P271" s="23" t="str">
        <f>IF(BR271&lt;&gt;"",
    IF(INT('Data Sheet'!$A$19)=INT('Data Sheet'!$B$15),
        --(INT('Data Sheet'!$A$15) &amp; "." &amp; BR271),
        IF(AND((--(INT('Data Sheet'!$A$15) &amp; "." &amp; BR271)&gt;=--('Data Sheet'!$A$15)), (--(INT('Data Sheet'!$A$15) &amp; "." &amp; BR271)&lt;=--('Data Sheet'!$B$15))),
            --(INT('Data Sheet'!$A$15) &amp; "." &amp; BR271),
            --(INT('Data Sheet'!$B$15) &amp; "." &amp; BR271)
        )
    ),
    IF(BQ271&lt;&gt;"",
        IF(INT('Data Sheet'!$A$15)=INT('Data Sheet'!$B$15),
            --(INT('Data Sheet'!$A$15) &amp; "." &amp; LEFT(BQ271,3)),
            IF(AND((--(INT('Data Sheet'!$A$15) &amp; "." &amp; LEFT(BQ271,3))&gt;=--('Data Sheet'!$A$15)), (--(INT('Data Sheet'!$A$15) &amp; "." &amp; LEFT(BQ271,3))&lt;=--('Data Sheet'!$B$15))),
                --(INT('Data Sheet'!$A$15) &amp; "." &amp; LEFT(BQ271,3)),
                --(INT('Data Sheet'!$B$15) &amp; "." &amp; LEFT(BQ271,3))
            )
        ),
        "OK"
    )
)</f>
        <v>OK</v>
      </c>
      <c r="Q271" s="23" t="str">
        <f>IF(BS271&lt;&gt;"",
    IF(INT('Data Sheet'!$A$19)=INT('Data Sheet'!$B$15),
        --(INT('Data Sheet'!$A$15) &amp; "." &amp; BS271),
        IF(AND((--(INT('Data Sheet'!$A$15) &amp; "." &amp; BS271)&gt;=--('Data Sheet'!$A$15)), (--(INT('Data Sheet'!$A$15) &amp; "." &amp; BS271)&lt;=--('Data Sheet'!$B$15))),
            --(INT('Data Sheet'!$A$15) &amp; "." &amp; BS271),
            --(INT('Data Sheet'!$B$15) &amp; "." &amp; BS271)
        )
    ),
    IF(BQ271&lt;&gt;"",
        IF(INT('Data Sheet'!$A$15)=INT('Data Sheet'!$B$15),
            --(INT('Data Sheet'!$A$15) &amp; "." &amp; RIGHT(BQ271,3)),
            IF(AND((--(INT('Data Sheet'!$A$15) &amp; "." &amp; RIGHT(BQ271,3))&gt;=--('Data Sheet'!$A$15)), (--(INT('Data Sheet'!$A$15) &amp; "." &amp; RIGHT(BQ271,3))&lt;=--('Data Sheet'!$B$15))),
                --(INT('Data Sheet'!$A$15) &amp; "." &amp; RIGHT(BQ271,3)),
                --(INT('Data Sheet'!$B$15) &amp; "." &amp; RIGHT(BQ271,3))
            )
        ),
        "OK"
    )
)</f>
        <v>OK</v>
      </c>
      <c r="R271" s="20"/>
      <c r="S271" s="20"/>
      <c r="T271" s="20"/>
      <c r="U271" s="20"/>
      <c r="V271" s="20"/>
      <c r="W271" s="20"/>
      <c r="X271" s="20"/>
      <c r="Y271" s="20"/>
      <c r="Z271" s="20"/>
      <c r="AA271" s="55"/>
      <c r="AB271" s="55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1"/>
      <c r="AR271" s="21"/>
      <c r="AS271" s="21"/>
      <c r="AT271" s="21"/>
      <c r="AU271" s="21"/>
      <c r="AV271" s="21"/>
      <c r="AW271" s="22"/>
      <c r="AX271" s="99"/>
      <c r="AY271" s="20"/>
      <c r="AZ271" s="20"/>
      <c r="BA271" s="22"/>
      <c r="BC271" s="80"/>
      <c r="BD271" s="80"/>
      <c r="BE271" s="80"/>
      <c r="BF271" s="80"/>
      <c r="BG271" s="2" t="str">
        <f t="shared" si="23"/>
        <v/>
      </c>
      <c r="BH271" s="78">
        <f t="shared" si="22"/>
        <v>0</v>
      </c>
    </row>
    <row r="272" spans="2:60" x14ac:dyDescent="0.2">
      <c r="B272" s="14">
        <f t="shared" si="24"/>
        <v>264</v>
      </c>
      <c r="C272" s="15" t="str">
        <f>CONCATENATE('Data Sheet'!$B$8,'Data Sheet'!$G$2)</f>
        <v>" HWDP</v>
      </c>
      <c r="D272" s="95" t="str">
        <f t="shared" si="25"/>
        <v/>
      </c>
      <c r="E272" s="15" t="str">
        <f>IF('Sum HWDP'!$D$10="TH-Hill DS-1 Vol 3 CAT 2: Clean and Visual Ends only","N/A","OK")</f>
        <v>OK</v>
      </c>
      <c r="F272" s="15" t="str">
        <f>IF('Sum HWDP'!$D$10="TH-Hill DS-1 Vol 3 CAT 2: Clean and Visual Ends only","N/A","OK")</f>
        <v>OK</v>
      </c>
      <c r="G272" s="17"/>
      <c r="H272" s="17"/>
      <c r="I272" s="17" t="s">
        <v>51</v>
      </c>
      <c r="J272" s="17" t="str">
        <f t="shared" si="21"/>
        <v>OK</v>
      </c>
      <c r="K272" s="17" t="str">
        <f t="shared" si="21"/>
        <v>OK</v>
      </c>
      <c r="L272" s="17" t="str">
        <f>IF('Data Sheet'!$B$9="NC-50","N/A","OK")</f>
        <v>OK</v>
      </c>
      <c r="M272" s="17" t="str">
        <f>IF('Data Sheet'!$B$9="NC-50","N/A","OK")</f>
        <v>OK</v>
      </c>
      <c r="N272" s="23" t="str">
        <f>IF(BO272&lt;&gt;"",
    IF(INT('Data Sheet'!$A$19)=INT('Data Sheet'!$B$19),
        --(INT('Data Sheet'!$A$19) &amp; "." &amp; BO272),
        IF(AND((--(INT('Data Sheet'!$A$19) &amp; "." &amp; BO272)&gt;=--('Data Sheet'!$A$19)), (--(INT('Data Sheet'!$A$19) &amp; "." &amp; BO272)&lt;=--('Data Sheet'!$B$19))),
            --(INT('Data Sheet'!$A$19) &amp; "." &amp; BO272),
            --(INT('Data Sheet'!$B$19) &amp; "." &amp; BO272)
        )
    ),
    IF(BN272&lt;&gt;"",
        IF(INT('Data Sheet'!$A$19)=INT('Data Sheet'!$B$19),
            --(INT('Data Sheet'!$A$19) &amp; "." &amp; LEFT(BN272,3)),
            IF(AND((--(INT('Data Sheet'!$A$19) &amp; "." &amp; LEFT(BN272,3))&gt;=--('Data Sheet'!$A$19)), (--(INT('Data Sheet'!$A$19) &amp; "." &amp; LEFT(BN272,3))&lt;=--('Data Sheet'!$B$19))),
                --(INT('Data Sheet'!$A$19) &amp; "." &amp; LEFT(BN272,3)),
                --(INT('Data Sheet'!$B$19) &amp; "." &amp; LEFT(BN272,3))
            )
        ),
        "OK"
    )
)</f>
        <v>OK</v>
      </c>
      <c r="O272" s="23" t="str">
        <f>IF(BP272&lt;&gt;"",
    IF(INT('Data Sheet'!$A$19)=INT('Data Sheet'!$B$19),
        --(INT('Data Sheet'!$A$19) &amp; "." &amp; BP272),
        IF(AND((--(INT('Data Sheet'!$A$19) &amp; "." &amp; BP272)&gt;=--('Data Sheet'!$A$19)), (--(INT('Data Sheet'!$A$19) &amp; "." &amp; BP272)&lt;=--('Data Sheet'!$B$19))),
            --(INT('Data Sheet'!$A$19) &amp; "." &amp; BP272),
            --(INT('Data Sheet'!$B$19) &amp; "." &amp; BP272)
        )
    ),
    IF(BN272&lt;&gt;"",
        IF(INT('Data Sheet'!$A$19)=INT('Data Sheet'!$B$19),
            --(INT('Data Sheet'!$A$19) &amp; "." &amp; RIGHT(BN272,3)),
            IF(AND((--(INT('Data Sheet'!$A$19) &amp; "." &amp; RIGHT(BN272,3))&gt;=--('Data Sheet'!$A$19)), (--(INT('Data Sheet'!$A$19) &amp; "." &amp; RIGHT(BN272,3))&lt;=--('Data Sheet'!$B$19))),
                --(INT('Data Sheet'!$A$19) &amp; "." &amp; RIGHT(BN272,3)),
                --(INT('Data Sheet'!$B$19) &amp; "." &amp; RIGHT(BN272,3))
            )
        ),
        "OK"
    )
)</f>
        <v>OK</v>
      </c>
      <c r="P272" s="23" t="str">
        <f>IF(BR272&lt;&gt;"",
    IF(INT('Data Sheet'!$A$19)=INT('Data Sheet'!$B$15),
        --(INT('Data Sheet'!$A$15) &amp; "." &amp; BR272),
        IF(AND((--(INT('Data Sheet'!$A$15) &amp; "." &amp; BR272)&gt;=--('Data Sheet'!$A$15)), (--(INT('Data Sheet'!$A$15) &amp; "." &amp; BR272)&lt;=--('Data Sheet'!$B$15))),
            --(INT('Data Sheet'!$A$15) &amp; "." &amp; BR272),
            --(INT('Data Sheet'!$B$15) &amp; "." &amp; BR272)
        )
    ),
    IF(BQ272&lt;&gt;"",
        IF(INT('Data Sheet'!$A$15)=INT('Data Sheet'!$B$15),
            --(INT('Data Sheet'!$A$15) &amp; "." &amp; LEFT(BQ272,3)),
            IF(AND((--(INT('Data Sheet'!$A$15) &amp; "." &amp; LEFT(BQ272,3))&gt;=--('Data Sheet'!$A$15)), (--(INT('Data Sheet'!$A$15) &amp; "." &amp; LEFT(BQ272,3))&lt;=--('Data Sheet'!$B$15))),
                --(INT('Data Sheet'!$A$15) &amp; "." &amp; LEFT(BQ272,3)),
                --(INT('Data Sheet'!$B$15) &amp; "." &amp; LEFT(BQ272,3))
            )
        ),
        "OK"
    )
)</f>
        <v>OK</v>
      </c>
      <c r="Q272" s="23" t="str">
        <f>IF(BS272&lt;&gt;"",
    IF(INT('Data Sheet'!$A$19)=INT('Data Sheet'!$B$15),
        --(INT('Data Sheet'!$A$15) &amp; "." &amp; BS272),
        IF(AND((--(INT('Data Sheet'!$A$15) &amp; "." &amp; BS272)&gt;=--('Data Sheet'!$A$15)), (--(INT('Data Sheet'!$A$15) &amp; "." &amp; BS272)&lt;=--('Data Sheet'!$B$15))),
            --(INT('Data Sheet'!$A$15) &amp; "." &amp; BS272),
            --(INT('Data Sheet'!$B$15) &amp; "." &amp; BS272)
        )
    ),
    IF(BQ272&lt;&gt;"",
        IF(INT('Data Sheet'!$A$15)=INT('Data Sheet'!$B$15),
            --(INT('Data Sheet'!$A$15) &amp; "." &amp; RIGHT(BQ272,3)),
            IF(AND((--(INT('Data Sheet'!$A$15) &amp; "." &amp; RIGHT(BQ272,3))&gt;=--('Data Sheet'!$A$15)), (--(INT('Data Sheet'!$A$15) &amp; "." &amp; RIGHT(BQ272,3))&lt;=--('Data Sheet'!$B$15))),
                --(INT('Data Sheet'!$A$15) &amp; "." &amp; RIGHT(BQ272,3)),
                --(INT('Data Sheet'!$B$15) &amp; "." &amp; RIGHT(BQ272,3))
            )
        ),
        "OK"
    )
)</f>
        <v>OK</v>
      </c>
      <c r="R272" s="20"/>
      <c r="S272" s="20"/>
      <c r="T272" s="20"/>
      <c r="U272" s="20"/>
      <c r="V272" s="20"/>
      <c r="W272" s="20"/>
      <c r="X272" s="20"/>
      <c r="Y272" s="20"/>
      <c r="Z272" s="20"/>
      <c r="AA272" s="55"/>
      <c r="AB272" s="55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1"/>
      <c r="AR272" s="21"/>
      <c r="AS272" s="21"/>
      <c r="AT272" s="21"/>
      <c r="AU272" s="21"/>
      <c r="AV272" s="21"/>
      <c r="AW272" s="22"/>
      <c r="AX272" s="99"/>
      <c r="AY272" s="20"/>
      <c r="AZ272" s="20"/>
      <c r="BA272" s="22"/>
      <c r="BC272" s="80"/>
      <c r="BD272" s="80"/>
      <c r="BE272" s="80"/>
      <c r="BF272" s="80"/>
      <c r="BG272" s="2" t="str">
        <f t="shared" si="23"/>
        <v/>
      </c>
      <c r="BH272" s="78">
        <f t="shared" si="22"/>
        <v>0</v>
      </c>
    </row>
    <row r="273" spans="2:60" x14ac:dyDescent="0.2">
      <c r="B273" s="14">
        <f t="shared" si="24"/>
        <v>265</v>
      </c>
      <c r="C273" s="15" t="str">
        <f>CONCATENATE('Data Sheet'!$B$8,'Data Sheet'!$G$2)</f>
        <v>" HWDP</v>
      </c>
      <c r="D273" s="95" t="str">
        <f t="shared" si="25"/>
        <v/>
      </c>
      <c r="E273" s="15" t="str">
        <f>IF('Sum HWDP'!$D$10="TH-Hill DS-1 Vol 3 CAT 2: Clean and Visual Ends only","N/A","OK")</f>
        <v>OK</v>
      </c>
      <c r="F273" s="15" t="str">
        <f>IF('Sum HWDP'!$D$10="TH-Hill DS-1 Vol 3 CAT 2: Clean and Visual Ends only","N/A","OK")</f>
        <v>OK</v>
      </c>
      <c r="G273" s="17"/>
      <c r="H273" s="17"/>
      <c r="I273" s="17" t="s">
        <v>51</v>
      </c>
      <c r="J273" s="17" t="str">
        <f t="shared" si="21"/>
        <v>OK</v>
      </c>
      <c r="K273" s="17" t="str">
        <f t="shared" si="21"/>
        <v>OK</v>
      </c>
      <c r="L273" s="17" t="str">
        <f>IF('Data Sheet'!$B$9="NC-50","N/A","OK")</f>
        <v>OK</v>
      </c>
      <c r="M273" s="17" t="str">
        <f>IF('Data Sheet'!$B$9="NC-50","N/A","OK")</f>
        <v>OK</v>
      </c>
      <c r="N273" s="23" t="str">
        <f>IF(BO273&lt;&gt;"",
    IF(INT('Data Sheet'!$A$19)=INT('Data Sheet'!$B$19),
        --(INT('Data Sheet'!$A$19) &amp; "." &amp; BO273),
        IF(AND((--(INT('Data Sheet'!$A$19) &amp; "." &amp; BO273)&gt;=--('Data Sheet'!$A$19)), (--(INT('Data Sheet'!$A$19) &amp; "." &amp; BO273)&lt;=--('Data Sheet'!$B$19))),
            --(INT('Data Sheet'!$A$19) &amp; "." &amp; BO273),
            --(INT('Data Sheet'!$B$19) &amp; "." &amp; BO273)
        )
    ),
    IF(BN273&lt;&gt;"",
        IF(INT('Data Sheet'!$A$19)=INT('Data Sheet'!$B$19),
            --(INT('Data Sheet'!$A$19) &amp; "." &amp; LEFT(BN273,3)),
            IF(AND((--(INT('Data Sheet'!$A$19) &amp; "." &amp; LEFT(BN273,3))&gt;=--('Data Sheet'!$A$19)), (--(INT('Data Sheet'!$A$19) &amp; "." &amp; LEFT(BN273,3))&lt;=--('Data Sheet'!$B$19))),
                --(INT('Data Sheet'!$A$19) &amp; "." &amp; LEFT(BN273,3)),
                --(INT('Data Sheet'!$B$19) &amp; "." &amp; LEFT(BN273,3))
            )
        ),
        "OK"
    )
)</f>
        <v>OK</v>
      </c>
      <c r="O273" s="23" t="str">
        <f>IF(BP273&lt;&gt;"",
    IF(INT('Data Sheet'!$A$19)=INT('Data Sheet'!$B$19),
        --(INT('Data Sheet'!$A$19) &amp; "." &amp; BP273),
        IF(AND((--(INT('Data Sheet'!$A$19) &amp; "." &amp; BP273)&gt;=--('Data Sheet'!$A$19)), (--(INT('Data Sheet'!$A$19) &amp; "." &amp; BP273)&lt;=--('Data Sheet'!$B$19))),
            --(INT('Data Sheet'!$A$19) &amp; "." &amp; BP273),
            --(INT('Data Sheet'!$B$19) &amp; "." &amp; BP273)
        )
    ),
    IF(BN273&lt;&gt;"",
        IF(INT('Data Sheet'!$A$19)=INT('Data Sheet'!$B$19),
            --(INT('Data Sheet'!$A$19) &amp; "." &amp; RIGHT(BN273,3)),
            IF(AND((--(INT('Data Sheet'!$A$19) &amp; "." &amp; RIGHT(BN273,3))&gt;=--('Data Sheet'!$A$19)), (--(INT('Data Sheet'!$A$19) &amp; "." &amp; RIGHT(BN273,3))&lt;=--('Data Sheet'!$B$19))),
                --(INT('Data Sheet'!$A$19) &amp; "." &amp; RIGHT(BN273,3)),
                --(INT('Data Sheet'!$B$19) &amp; "." &amp; RIGHT(BN273,3))
            )
        ),
        "OK"
    )
)</f>
        <v>OK</v>
      </c>
      <c r="P273" s="23" t="str">
        <f>IF(BR273&lt;&gt;"",
    IF(INT('Data Sheet'!$A$19)=INT('Data Sheet'!$B$15),
        --(INT('Data Sheet'!$A$15) &amp; "." &amp; BR273),
        IF(AND((--(INT('Data Sheet'!$A$15) &amp; "." &amp; BR273)&gt;=--('Data Sheet'!$A$15)), (--(INT('Data Sheet'!$A$15) &amp; "." &amp; BR273)&lt;=--('Data Sheet'!$B$15))),
            --(INT('Data Sheet'!$A$15) &amp; "." &amp; BR273),
            --(INT('Data Sheet'!$B$15) &amp; "." &amp; BR273)
        )
    ),
    IF(BQ273&lt;&gt;"",
        IF(INT('Data Sheet'!$A$15)=INT('Data Sheet'!$B$15),
            --(INT('Data Sheet'!$A$15) &amp; "." &amp; LEFT(BQ273,3)),
            IF(AND((--(INT('Data Sheet'!$A$15) &amp; "." &amp; LEFT(BQ273,3))&gt;=--('Data Sheet'!$A$15)), (--(INT('Data Sheet'!$A$15) &amp; "." &amp; LEFT(BQ273,3))&lt;=--('Data Sheet'!$B$15))),
                --(INT('Data Sheet'!$A$15) &amp; "." &amp; LEFT(BQ273,3)),
                --(INT('Data Sheet'!$B$15) &amp; "." &amp; LEFT(BQ273,3))
            )
        ),
        "OK"
    )
)</f>
        <v>OK</v>
      </c>
      <c r="Q273" s="23" t="str">
        <f>IF(BS273&lt;&gt;"",
    IF(INT('Data Sheet'!$A$19)=INT('Data Sheet'!$B$15),
        --(INT('Data Sheet'!$A$15) &amp; "." &amp; BS273),
        IF(AND((--(INT('Data Sheet'!$A$15) &amp; "." &amp; BS273)&gt;=--('Data Sheet'!$A$15)), (--(INT('Data Sheet'!$A$15) &amp; "." &amp; BS273)&lt;=--('Data Sheet'!$B$15))),
            --(INT('Data Sheet'!$A$15) &amp; "." &amp; BS273),
            --(INT('Data Sheet'!$B$15) &amp; "." &amp; BS273)
        )
    ),
    IF(BQ273&lt;&gt;"",
        IF(INT('Data Sheet'!$A$15)=INT('Data Sheet'!$B$15),
            --(INT('Data Sheet'!$A$15) &amp; "." &amp; RIGHT(BQ273,3)),
            IF(AND((--(INT('Data Sheet'!$A$15) &amp; "." &amp; RIGHT(BQ273,3))&gt;=--('Data Sheet'!$A$15)), (--(INT('Data Sheet'!$A$15) &amp; "." &amp; RIGHT(BQ273,3))&lt;=--('Data Sheet'!$B$15))),
                --(INT('Data Sheet'!$A$15) &amp; "." &amp; RIGHT(BQ273,3)),
                --(INT('Data Sheet'!$B$15) &amp; "." &amp; RIGHT(BQ273,3))
            )
        ),
        "OK"
    )
)</f>
        <v>OK</v>
      </c>
      <c r="R273" s="20"/>
      <c r="S273" s="20"/>
      <c r="T273" s="20"/>
      <c r="U273" s="20"/>
      <c r="V273" s="20"/>
      <c r="W273" s="20"/>
      <c r="X273" s="20"/>
      <c r="Y273" s="20"/>
      <c r="Z273" s="20"/>
      <c r="AA273" s="55"/>
      <c r="AB273" s="55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1"/>
      <c r="AR273" s="21"/>
      <c r="AS273" s="21"/>
      <c r="AT273" s="21"/>
      <c r="AU273" s="21"/>
      <c r="AV273" s="21"/>
      <c r="AW273" s="22"/>
      <c r="AX273" s="99"/>
      <c r="AY273" s="20"/>
      <c r="AZ273" s="20"/>
      <c r="BA273" s="22"/>
      <c r="BC273" s="80"/>
      <c r="BD273" s="80"/>
      <c r="BE273" s="80"/>
      <c r="BF273" s="80"/>
      <c r="BG273" s="2" t="str">
        <f t="shared" si="23"/>
        <v/>
      </c>
      <c r="BH273" s="78">
        <f t="shared" si="22"/>
        <v>0</v>
      </c>
    </row>
    <row r="274" spans="2:60" x14ac:dyDescent="0.2">
      <c r="B274" s="14">
        <f t="shared" si="24"/>
        <v>266</v>
      </c>
      <c r="C274" s="15" t="str">
        <f>CONCATENATE('Data Sheet'!$B$8,'Data Sheet'!$G$2)</f>
        <v>" HWDP</v>
      </c>
      <c r="D274" s="95" t="str">
        <f t="shared" si="25"/>
        <v/>
      </c>
      <c r="E274" s="15" t="str">
        <f>IF('Sum HWDP'!$D$10="TH-Hill DS-1 Vol 3 CAT 2: Clean and Visual Ends only","N/A","OK")</f>
        <v>OK</v>
      </c>
      <c r="F274" s="15" t="str">
        <f>IF('Sum HWDP'!$D$10="TH-Hill DS-1 Vol 3 CAT 2: Clean and Visual Ends only","N/A","OK")</f>
        <v>OK</v>
      </c>
      <c r="G274" s="17"/>
      <c r="H274" s="17"/>
      <c r="I274" s="17" t="s">
        <v>51</v>
      </c>
      <c r="J274" s="17" t="str">
        <f t="shared" si="21"/>
        <v>OK</v>
      </c>
      <c r="K274" s="17" t="str">
        <f t="shared" si="21"/>
        <v>OK</v>
      </c>
      <c r="L274" s="17" t="str">
        <f>IF('Data Sheet'!$B$9="NC-50","N/A","OK")</f>
        <v>OK</v>
      </c>
      <c r="M274" s="17" t="str">
        <f>IF('Data Sheet'!$B$9="NC-50","N/A","OK")</f>
        <v>OK</v>
      </c>
      <c r="N274" s="23" t="str">
        <f>IF(BO274&lt;&gt;"",
    IF(INT('Data Sheet'!$A$19)=INT('Data Sheet'!$B$19),
        --(INT('Data Sheet'!$A$19) &amp; "." &amp; BO274),
        IF(AND((--(INT('Data Sheet'!$A$19) &amp; "." &amp; BO274)&gt;=--('Data Sheet'!$A$19)), (--(INT('Data Sheet'!$A$19) &amp; "." &amp; BO274)&lt;=--('Data Sheet'!$B$19))),
            --(INT('Data Sheet'!$A$19) &amp; "." &amp; BO274),
            --(INT('Data Sheet'!$B$19) &amp; "." &amp; BO274)
        )
    ),
    IF(BN274&lt;&gt;"",
        IF(INT('Data Sheet'!$A$19)=INT('Data Sheet'!$B$19),
            --(INT('Data Sheet'!$A$19) &amp; "." &amp; LEFT(BN274,3)),
            IF(AND((--(INT('Data Sheet'!$A$19) &amp; "." &amp; LEFT(BN274,3))&gt;=--('Data Sheet'!$A$19)), (--(INT('Data Sheet'!$A$19) &amp; "." &amp; LEFT(BN274,3))&lt;=--('Data Sheet'!$B$19))),
                --(INT('Data Sheet'!$A$19) &amp; "." &amp; LEFT(BN274,3)),
                --(INT('Data Sheet'!$B$19) &amp; "." &amp; LEFT(BN274,3))
            )
        ),
        "OK"
    )
)</f>
        <v>OK</v>
      </c>
      <c r="O274" s="23" t="str">
        <f>IF(BP274&lt;&gt;"",
    IF(INT('Data Sheet'!$A$19)=INT('Data Sheet'!$B$19),
        --(INT('Data Sheet'!$A$19) &amp; "." &amp; BP274),
        IF(AND((--(INT('Data Sheet'!$A$19) &amp; "." &amp; BP274)&gt;=--('Data Sheet'!$A$19)), (--(INT('Data Sheet'!$A$19) &amp; "." &amp; BP274)&lt;=--('Data Sheet'!$B$19))),
            --(INT('Data Sheet'!$A$19) &amp; "." &amp; BP274),
            --(INT('Data Sheet'!$B$19) &amp; "." &amp; BP274)
        )
    ),
    IF(BN274&lt;&gt;"",
        IF(INT('Data Sheet'!$A$19)=INT('Data Sheet'!$B$19),
            --(INT('Data Sheet'!$A$19) &amp; "." &amp; RIGHT(BN274,3)),
            IF(AND((--(INT('Data Sheet'!$A$19) &amp; "." &amp; RIGHT(BN274,3))&gt;=--('Data Sheet'!$A$19)), (--(INT('Data Sheet'!$A$19) &amp; "." &amp; RIGHT(BN274,3))&lt;=--('Data Sheet'!$B$19))),
                --(INT('Data Sheet'!$A$19) &amp; "." &amp; RIGHT(BN274,3)),
                --(INT('Data Sheet'!$B$19) &amp; "." &amp; RIGHT(BN274,3))
            )
        ),
        "OK"
    )
)</f>
        <v>OK</v>
      </c>
      <c r="P274" s="23" t="str">
        <f>IF(BR274&lt;&gt;"",
    IF(INT('Data Sheet'!$A$19)=INT('Data Sheet'!$B$15),
        --(INT('Data Sheet'!$A$15) &amp; "." &amp; BR274),
        IF(AND((--(INT('Data Sheet'!$A$15) &amp; "." &amp; BR274)&gt;=--('Data Sheet'!$A$15)), (--(INT('Data Sheet'!$A$15) &amp; "." &amp; BR274)&lt;=--('Data Sheet'!$B$15))),
            --(INT('Data Sheet'!$A$15) &amp; "." &amp; BR274),
            --(INT('Data Sheet'!$B$15) &amp; "." &amp; BR274)
        )
    ),
    IF(BQ274&lt;&gt;"",
        IF(INT('Data Sheet'!$A$15)=INT('Data Sheet'!$B$15),
            --(INT('Data Sheet'!$A$15) &amp; "." &amp; LEFT(BQ274,3)),
            IF(AND((--(INT('Data Sheet'!$A$15) &amp; "." &amp; LEFT(BQ274,3))&gt;=--('Data Sheet'!$A$15)), (--(INT('Data Sheet'!$A$15) &amp; "." &amp; LEFT(BQ274,3))&lt;=--('Data Sheet'!$B$15))),
                --(INT('Data Sheet'!$A$15) &amp; "." &amp; LEFT(BQ274,3)),
                --(INT('Data Sheet'!$B$15) &amp; "." &amp; LEFT(BQ274,3))
            )
        ),
        "OK"
    )
)</f>
        <v>OK</v>
      </c>
      <c r="Q274" s="23" t="str">
        <f>IF(BS274&lt;&gt;"",
    IF(INT('Data Sheet'!$A$19)=INT('Data Sheet'!$B$15),
        --(INT('Data Sheet'!$A$15) &amp; "." &amp; BS274),
        IF(AND((--(INT('Data Sheet'!$A$15) &amp; "." &amp; BS274)&gt;=--('Data Sheet'!$A$15)), (--(INT('Data Sheet'!$A$15) &amp; "." &amp; BS274)&lt;=--('Data Sheet'!$B$15))),
            --(INT('Data Sheet'!$A$15) &amp; "." &amp; BS274),
            --(INT('Data Sheet'!$B$15) &amp; "." &amp; BS274)
        )
    ),
    IF(BQ274&lt;&gt;"",
        IF(INT('Data Sheet'!$A$15)=INT('Data Sheet'!$B$15),
            --(INT('Data Sheet'!$A$15) &amp; "." &amp; RIGHT(BQ274,3)),
            IF(AND((--(INT('Data Sheet'!$A$15) &amp; "." &amp; RIGHT(BQ274,3))&gt;=--('Data Sheet'!$A$15)), (--(INT('Data Sheet'!$A$15) &amp; "." &amp; RIGHT(BQ274,3))&lt;=--('Data Sheet'!$B$15))),
                --(INT('Data Sheet'!$A$15) &amp; "." &amp; RIGHT(BQ274,3)),
                --(INT('Data Sheet'!$B$15) &amp; "." &amp; RIGHT(BQ274,3))
            )
        ),
        "OK"
    )
)</f>
        <v>OK</v>
      </c>
      <c r="R274" s="20"/>
      <c r="S274" s="20"/>
      <c r="T274" s="20"/>
      <c r="U274" s="20"/>
      <c r="V274" s="20"/>
      <c r="W274" s="20"/>
      <c r="X274" s="20"/>
      <c r="Y274" s="20"/>
      <c r="Z274" s="20"/>
      <c r="AA274" s="55"/>
      <c r="AB274" s="55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1"/>
      <c r="AR274" s="21"/>
      <c r="AS274" s="21"/>
      <c r="AT274" s="21"/>
      <c r="AU274" s="21"/>
      <c r="AV274" s="21"/>
      <c r="AW274" s="22"/>
      <c r="AX274" s="99"/>
      <c r="AY274" s="20"/>
      <c r="AZ274" s="20"/>
      <c r="BA274" s="22"/>
      <c r="BC274" s="80"/>
      <c r="BD274" s="80"/>
      <c r="BE274" s="80"/>
      <c r="BF274" s="80"/>
      <c r="BG274" s="2" t="str">
        <f t="shared" si="23"/>
        <v/>
      </c>
      <c r="BH274" s="78">
        <f t="shared" si="22"/>
        <v>0</v>
      </c>
    </row>
    <row r="275" spans="2:60" x14ac:dyDescent="0.2">
      <c r="B275" s="14">
        <f t="shared" si="24"/>
        <v>267</v>
      </c>
      <c r="C275" s="15" t="str">
        <f>CONCATENATE('Data Sheet'!$B$8,'Data Sheet'!$G$2)</f>
        <v>" HWDP</v>
      </c>
      <c r="D275" s="95" t="str">
        <f t="shared" si="25"/>
        <v/>
      </c>
      <c r="E275" s="15" t="str">
        <f>IF('Sum HWDP'!$D$10="TH-Hill DS-1 Vol 3 CAT 2: Clean and Visual Ends only","N/A","OK")</f>
        <v>OK</v>
      </c>
      <c r="F275" s="15" t="str">
        <f>IF('Sum HWDP'!$D$10="TH-Hill DS-1 Vol 3 CAT 2: Clean and Visual Ends only","N/A","OK")</f>
        <v>OK</v>
      </c>
      <c r="G275" s="17"/>
      <c r="H275" s="17"/>
      <c r="I275" s="17" t="s">
        <v>51</v>
      </c>
      <c r="J275" s="17" t="str">
        <f t="shared" si="21"/>
        <v>OK</v>
      </c>
      <c r="K275" s="17" t="str">
        <f t="shared" si="21"/>
        <v>OK</v>
      </c>
      <c r="L275" s="17" t="str">
        <f>IF('Data Sheet'!$B$9="NC-50","N/A","OK")</f>
        <v>OK</v>
      </c>
      <c r="M275" s="17" t="str">
        <f>IF('Data Sheet'!$B$9="NC-50","N/A","OK")</f>
        <v>OK</v>
      </c>
      <c r="N275" s="23" t="str">
        <f>IF(BO275&lt;&gt;"",
    IF(INT('Data Sheet'!$A$19)=INT('Data Sheet'!$B$19),
        --(INT('Data Sheet'!$A$19) &amp; "." &amp; BO275),
        IF(AND((--(INT('Data Sheet'!$A$19) &amp; "." &amp; BO275)&gt;=--('Data Sheet'!$A$19)), (--(INT('Data Sheet'!$A$19) &amp; "." &amp; BO275)&lt;=--('Data Sheet'!$B$19))),
            --(INT('Data Sheet'!$A$19) &amp; "." &amp; BO275),
            --(INT('Data Sheet'!$B$19) &amp; "." &amp; BO275)
        )
    ),
    IF(BN275&lt;&gt;"",
        IF(INT('Data Sheet'!$A$19)=INT('Data Sheet'!$B$19),
            --(INT('Data Sheet'!$A$19) &amp; "." &amp; LEFT(BN275,3)),
            IF(AND((--(INT('Data Sheet'!$A$19) &amp; "." &amp; LEFT(BN275,3))&gt;=--('Data Sheet'!$A$19)), (--(INT('Data Sheet'!$A$19) &amp; "." &amp; LEFT(BN275,3))&lt;=--('Data Sheet'!$B$19))),
                --(INT('Data Sheet'!$A$19) &amp; "." &amp; LEFT(BN275,3)),
                --(INT('Data Sheet'!$B$19) &amp; "." &amp; LEFT(BN275,3))
            )
        ),
        "OK"
    )
)</f>
        <v>OK</v>
      </c>
      <c r="O275" s="23" t="str">
        <f>IF(BP275&lt;&gt;"",
    IF(INT('Data Sheet'!$A$19)=INT('Data Sheet'!$B$19),
        --(INT('Data Sheet'!$A$19) &amp; "." &amp; BP275),
        IF(AND((--(INT('Data Sheet'!$A$19) &amp; "." &amp; BP275)&gt;=--('Data Sheet'!$A$19)), (--(INT('Data Sheet'!$A$19) &amp; "." &amp; BP275)&lt;=--('Data Sheet'!$B$19))),
            --(INT('Data Sheet'!$A$19) &amp; "." &amp; BP275),
            --(INT('Data Sheet'!$B$19) &amp; "." &amp; BP275)
        )
    ),
    IF(BN275&lt;&gt;"",
        IF(INT('Data Sheet'!$A$19)=INT('Data Sheet'!$B$19),
            --(INT('Data Sheet'!$A$19) &amp; "." &amp; RIGHT(BN275,3)),
            IF(AND((--(INT('Data Sheet'!$A$19) &amp; "." &amp; RIGHT(BN275,3))&gt;=--('Data Sheet'!$A$19)), (--(INT('Data Sheet'!$A$19) &amp; "." &amp; RIGHT(BN275,3))&lt;=--('Data Sheet'!$B$19))),
                --(INT('Data Sheet'!$A$19) &amp; "." &amp; RIGHT(BN275,3)),
                --(INT('Data Sheet'!$B$19) &amp; "." &amp; RIGHT(BN275,3))
            )
        ),
        "OK"
    )
)</f>
        <v>OK</v>
      </c>
      <c r="P275" s="23" t="str">
        <f>IF(BR275&lt;&gt;"",
    IF(INT('Data Sheet'!$A$19)=INT('Data Sheet'!$B$15),
        --(INT('Data Sheet'!$A$15) &amp; "." &amp; BR275),
        IF(AND((--(INT('Data Sheet'!$A$15) &amp; "." &amp; BR275)&gt;=--('Data Sheet'!$A$15)), (--(INT('Data Sheet'!$A$15) &amp; "." &amp; BR275)&lt;=--('Data Sheet'!$B$15))),
            --(INT('Data Sheet'!$A$15) &amp; "." &amp; BR275),
            --(INT('Data Sheet'!$B$15) &amp; "." &amp; BR275)
        )
    ),
    IF(BQ275&lt;&gt;"",
        IF(INT('Data Sheet'!$A$15)=INT('Data Sheet'!$B$15),
            --(INT('Data Sheet'!$A$15) &amp; "." &amp; LEFT(BQ275,3)),
            IF(AND((--(INT('Data Sheet'!$A$15) &amp; "." &amp; LEFT(BQ275,3))&gt;=--('Data Sheet'!$A$15)), (--(INT('Data Sheet'!$A$15) &amp; "." &amp; LEFT(BQ275,3))&lt;=--('Data Sheet'!$B$15))),
                --(INT('Data Sheet'!$A$15) &amp; "." &amp; LEFT(BQ275,3)),
                --(INT('Data Sheet'!$B$15) &amp; "." &amp; LEFT(BQ275,3))
            )
        ),
        "OK"
    )
)</f>
        <v>OK</v>
      </c>
      <c r="Q275" s="23" t="str">
        <f>IF(BS275&lt;&gt;"",
    IF(INT('Data Sheet'!$A$19)=INT('Data Sheet'!$B$15),
        --(INT('Data Sheet'!$A$15) &amp; "." &amp; BS275),
        IF(AND((--(INT('Data Sheet'!$A$15) &amp; "." &amp; BS275)&gt;=--('Data Sheet'!$A$15)), (--(INT('Data Sheet'!$A$15) &amp; "." &amp; BS275)&lt;=--('Data Sheet'!$B$15))),
            --(INT('Data Sheet'!$A$15) &amp; "." &amp; BS275),
            --(INT('Data Sheet'!$B$15) &amp; "." &amp; BS275)
        )
    ),
    IF(BQ275&lt;&gt;"",
        IF(INT('Data Sheet'!$A$15)=INT('Data Sheet'!$B$15),
            --(INT('Data Sheet'!$A$15) &amp; "." &amp; RIGHT(BQ275,3)),
            IF(AND((--(INT('Data Sheet'!$A$15) &amp; "." &amp; RIGHT(BQ275,3))&gt;=--('Data Sheet'!$A$15)), (--(INT('Data Sheet'!$A$15) &amp; "." &amp; RIGHT(BQ275,3))&lt;=--('Data Sheet'!$B$15))),
                --(INT('Data Sheet'!$A$15) &amp; "." &amp; RIGHT(BQ275,3)),
                --(INT('Data Sheet'!$B$15) &amp; "." &amp; RIGHT(BQ275,3))
            )
        ),
        "OK"
    )
)</f>
        <v>OK</v>
      </c>
      <c r="R275" s="20"/>
      <c r="S275" s="20"/>
      <c r="T275" s="20"/>
      <c r="U275" s="20"/>
      <c r="V275" s="20"/>
      <c r="W275" s="20"/>
      <c r="X275" s="20"/>
      <c r="Y275" s="20"/>
      <c r="Z275" s="20"/>
      <c r="AA275" s="55"/>
      <c r="AB275" s="55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1"/>
      <c r="AR275" s="21"/>
      <c r="AS275" s="21"/>
      <c r="AT275" s="21"/>
      <c r="AU275" s="21"/>
      <c r="AV275" s="21"/>
      <c r="AW275" s="22"/>
      <c r="AX275" s="99"/>
      <c r="AY275" s="20"/>
      <c r="AZ275" s="20"/>
      <c r="BA275" s="22"/>
      <c r="BC275" s="80"/>
      <c r="BD275" s="80"/>
      <c r="BE275" s="80"/>
      <c r="BF275" s="80"/>
      <c r="BG275" s="2" t="str">
        <f t="shared" si="23"/>
        <v/>
      </c>
      <c r="BH275" s="78">
        <f t="shared" si="22"/>
        <v>0</v>
      </c>
    </row>
    <row r="276" spans="2:60" x14ac:dyDescent="0.2">
      <c r="B276" s="14">
        <f t="shared" si="24"/>
        <v>268</v>
      </c>
      <c r="C276" s="15" t="str">
        <f>CONCATENATE('Data Sheet'!$B$8,'Data Sheet'!$G$2)</f>
        <v>" HWDP</v>
      </c>
      <c r="D276" s="95" t="str">
        <f t="shared" si="25"/>
        <v/>
      </c>
      <c r="E276" s="15" t="str">
        <f>IF('Sum HWDP'!$D$10="TH-Hill DS-1 Vol 3 CAT 2: Clean and Visual Ends only","N/A","OK")</f>
        <v>OK</v>
      </c>
      <c r="F276" s="15" t="str">
        <f>IF('Sum HWDP'!$D$10="TH-Hill DS-1 Vol 3 CAT 2: Clean and Visual Ends only","N/A","OK")</f>
        <v>OK</v>
      </c>
      <c r="G276" s="17"/>
      <c r="H276" s="17"/>
      <c r="I276" s="17" t="s">
        <v>51</v>
      </c>
      <c r="J276" s="17" t="str">
        <f t="shared" si="21"/>
        <v>OK</v>
      </c>
      <c r="K276" s="17" t="str">
        <f t="shared" si="21"/>
        <v>OK</v>
      </c>
      <c r="L276" s="17" t="str">
        <f>IF('Data Sheet'!$B$9="NC-50","N/A","OK")</f>
        <v>OK</v>
      </c>
      <c r="M276" s="17" t="str">
        <f>IF('Data Sheet'!$B$9="NC-50","N/A","OK")</f>
        <v>OK</v>
      </c>
      <c r="N276" s="23" t="str">
        <f>IF(BO276&lt;&gt;"",
    IF(INT('Data Sheet'!$A$19)=INT('Data Sheet'!$B$19),
        --(INT('Data Sheet'!$A$19) &amp; "." &amp; BO276),
        IF(AND((--(INT('Data Sheet'!$A$19) &amp; "." &amp; BO276)&gt;=--('Data Sheet'!$A$19)), (--(INT('Data Sheet'!$A$19) &amp; "." &amp; BO276)&lt;=--('Data Sheet'!$B$19))),
            --(INT('Data Sheet'!$A$19) &amp; "." &amp; BO276),
            --(INT('Data Sheet'!$B$19) &amp; "." &amp; BO276)
        )
    ),
    IF(BN276&lt;&gt;"",
        IF(INT('Data Sheet'!$A$19)=INT('Data Sheet'!$B$19),
            --(INT('Data Sheet'!$A$19) &amp; "." &amp; LEFT(BN276,3)),
            IF(AND((--(INT('Data Sheet'!$A$19) &amp; "." &amp; LEFT(BN276,3))&gt;=--('Data Sheet'!$A$19)), (--(INT('Data Sheet'!$A$19) &amp; "." &amp; LEFT(BN276,3))&lt;=--('Data Sheet'!$B$19))),
                --(INT('Data Sheet'!$A$19) &amp; "." &amp; LEFT(BN276,3)),
                --(INT('Data Sheet'!$B$19) &amp; "." &amp; LEFT(BN276,3))
            )
        ),
        "OK"
    )
)</f>
        <v>OK</v>
      </c>
      <c r="O276" s="23" t="str">
        <f>IF(BP276&lt;&gt;"",
    IF(INT('Data Sheet'!$A$19)=INT('Data Sheet'!$B$19),
        --(INT('Data Sheet'!$A$19) &amp; "." &amp; BP276),
        IF(AND((--(INT('Data Sheet'!$A$19) &amp; "." &amp; BP276)&gt;=--('Data Sheet'!$A$19)), (--(INT('Data Sheet'!$A$19) &amp; "." &amp; BP276)&lt;=--('Data Sheet'!$B$19))),
            --(INT('Data Sheet'!$A$19) &amp; "." &amp; BP276),
            --(INT('Data Sheet'!$B$19) &amp; "." &amp; BP276)
        )
    ),
    IF(BN276&lt;&gt;"",
        IF(INT('Data Sheet'!$A$19)=INT('Data Sheet'!$B$19),
            --(INT('Data Sheet'!$A$19) &amp; "." &amp; RIGHT(BN276,3)),
            IF(AND((--(INT('Data Sheet'!$A$19) &amp; "." &amp; RIGHT(BN276,3))&gt;=--('Data Sheet'!$A$19)), (--(INT('Data Sheet'!$A$19) &amp; "." &amp; RIGHT(BN276,3))&lt;=--('Data Sheet'!$B$19))),
                --(INT('Data Sheet'!$A$19) &amp; "." &amp; RIGHT(BN276,3)),
                --(INT('Data Sheet'!$B$19) &amp; "." &amp; RIGHT(BN276,3))
            )
        ),
        "OK"
    )
)</f>
        <v>OK</v>
      </c>
      <c r="P276" s="23" t="str">
        <f>IF(BR276&lt;&gt;"",
    IF(INT('Data Sheet'!$A$19)=INT('Data Sheet'!$B$15),
        --(INT('Data Sheet'!$A$15) &amp; "." &amp; BR276),
        IF(AND((--(INT('Data Sheet'!$A$15) &amp; "." &amp; BR276)&gt;=--('Data Sheet'!$A$15)), (--(INT('Data Sheet'!$A$15) &amp; "." &amp; BR276)&lt;=--('Data Sheet'!$B$15))),
            --(INT('Data Sheet'!$A$15) &amp; "." &amp; BR276),
            --(INT('Data Sheet'!$B$15) &amp; "." &amp; BR276)
        )
    ),
    IF(BQ276&lt;&gt;"",
        IF(INT('Data Sheet'!$A$15)=INT('Data Sheet'!$B$15),
            --(INT('Data Sheet'!$A$15) &amp; "." &amp; LEFT(BQ276,3)),
            IF(AND((--(INT('Data Sheet'!$A$15) &amp; "." &amp; LEFT(BQ276,3))&gt;=--('Data Sheet'!$A$15)), (--(INT('Data Sheet'!$A$15) &amp; "." &amp; LEFT(BQ276,3))&lt;=--('Data Sheet'!$B$15))),
                --(INT('Data Sheet'!$A$15) &amp; "." &amp; LEFT(BQ276,3)),
                --(INT('Data Sheet'!$B$15) &amp; "." &amp; LEFT(BQ276,3))
            )
        ),
        "OK"
    )
)</f>
        <v>OK</v>
      </c>
      <c r="Q276" s="23" t="str">
        <f>IF(BS276&lt;&gt;"",
    IF(INT('Data Sheet'!$A$19)=INT('Data Sheet'!$B$15),
        --(INT('Data Sheet'!$A$15) &amp; "." &amp; BS276),
        IF(AND((--(INT('Data Sheet'!$A$15) &amp; "." &amp; BS276)&gt;=--('Data Sheet'!$A$15)), (--(INT('Data Sheet'!$A$15) &amp; "." &amp; BS276)&lt;=--('Data Sheet'!$B$15))),
            --(INT('Data Sheet'!$A$15) &amp; "." &amp; BS276),
            --(INT('Data Sheet'!$B$15) &amp; "." &amp; BS276)
        )
    ),
    IF(BQ276&lt;&gt;"",
        IF(INT('Data Sheet'!$A$15)=INT('Data Sheet'!$B$15),
            --(INT('Data Sheet'!$A$15) &amp; "." &amp; RIGHT(BQ276,3)),
            IF(AND((--(INT('Data Sheet'!$A$15) &amp; "." &amp; RIGHT(BQ276,3))&gt;=--('Data Sheet'!$A$15)), (--(INT('Data Sheet'!$A$15) &amp; "." &amp; RIGHT(BQ276,3))&lt;=--('Data Sheet'!$B$15))),
                --(INT('Data Sheet'!$A$15) &amp; "." &amp; RIGHT(BQ276,3)),
                --(INT('Data Sheet'!$B$15) &amp; "." &amp; RIGHT(BQ276,3))
            )
        ),
        "OK"
    )
)</f>
        <v>OK</v>
      </c>
      <c r="R276" s="20"/>
      <c r="S276" s="20"/>
      <c r="T276" s="20"/>
      <c r="U276" s="20"/>
      <c r="V276" s="20"/>
      <c r="W276" s="20"/>
      <c r="X276" s="20"/>
      <c r="Y276" s="20"/>
      <c r="Z276" s="20"/>
      <c r="AA276" s="55"/>
      <c r="AB276" s="55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1"/>
      <c r="AR276" s="21"/>
      <c r="AS276" s="21"/>
      <c r="AT276" s="21"/>
      <c r="AU276" s="21"/>
      <c r="AV276" s="21"/>
      <c r="AW276" s="22"/>
      <c r="AX276" s="99"/>
      <c r="AY276" s="20"/>
      <c r="AZ276" s="20"/>
      <c r="BA276" s="22"/>
      <c r="BC276" s="80"/>
      <c r="BD276" s="80"/>
      <c r="BE276" s="80"/>
      <c r="BF276" s="80"/>
      <c r="BG276" s="2" t="str">
        <f t="shared" si="23"/>
        <v/>
      </c>
      <c r="BH276" s="78">
        <f t="shared" si="22"/>
        <v>0</v>
      </c>
    </row>
    <row r="277" spans="2:60" x14ac:dyDescent="0.2">
      <c r="B277" s="14">
        <f t="shared" si="24"/>
        <v>269</v>
      </c>
      <c r="C277" s="15" t="str">
        <f>CONCATENATE('Data Sheet'!$B$8,'Data Sheet'!$G$2)</f>
        <v>" HWDP</v>
      </c>
      <c r="D277" s="95" t="str">
        <f t="shared" si="25"/>
        <v/>
      </c>
      <c r="E277" s="15" t="str">
        <f>IF('Sum HWDP'!$D$10="TH-Hill DS-1 Vol 3 CAT 2: Clean and Visual Ends only","N/A","OK")</f>
        <v>OK</v>
      </c>
      <c r="F277" s="15" t="str">
        <f>IF('Sum HWDP'!$D$10="TH-Hill DS-1 Vol 3 CAT 2: Clean and Visual Ends only","N/A","OK")</f>
        <v>OK</v>
      </c>
      <c r="G277" s="17"/>
      <c r="H277" s="17"/>
      <c r="I277" s="17" t="s">
        <v>51</v>
      </c>
      <c r="J277" s="17" t="str">
        <f t="shared" si="21"/>
        <v>OK</v>
      </c>
      <c r="K277" s="17" t="str">
        <f t="shared" si="21"/>
        <v>OK</v>
      </c>
      <c r="L277" s="17" t="str">
        <f>IF('Data Sheet'!$B$9="NC-50","N/A","OK")</f>
        <v>OK</v>
      </c>
      <c r="M277" s="17" t="str">
        <f>IF('Data Sheet'!$B$9="NC-50","N/A","OK")</f>
        <v>OK</v>
      </c>
      <c r="N277" s="23" t="str">
        <f>IF(BO277&lt;&gt;"",
    IF(INT('Data Sheet'!$A$19)=INT('Data Sheet'!$B$19),
        --(INT('Data Sheet'!$A$19) &amp; "." &amp; BO277),
        IF(AND((--(INT('Data Sheet'!$A$19) &amp; "." &amp; BO277)&gt;=--('Data Sheet'!$A$19)), (--(INT('Data Sheet'!$A$19) &amp; "." &amp; BO277)&lt;=--('Data Sheet'!$B$19))),
            --(INT('Data Sheet'!$A$19) &amp; "." &amp; BO277),
            --(INT('Data Sheet'!$B$19) &amp; "." &amp; BO277)
        )
    ),
    IF(BN277&lt;&gt;"",
        IF(INT('Data Sheet'!$A$19)=INT('Data Sheet'!$B$19),
            --(INT('Data Sheet'!$A$19) &amp; "." &amp; LEFT(BN277,3)),
            IF(AND((--(INT('Data Sheet'!$A$19) &amp; "." &amp; LEFT(BN277,3))&gt;=--('Data Sheet'!$A$19)), (--(INT('Data Sheet'!$A$19) &amp; "." &amp; LEFT(BN277,3))&lt;=--('Data Sheet'!$B$19))),
                --(INT('Data Sheet'!$A$19) &amp; "." &amp; LEFT(BN277,3)),
                --(INT('Data Sheet'!$B$19) &amp; "." &amp; LEFT(BN277,3))
            )
        ),
        "OK"
    )
)</f>
        <v>OK</v>
      </c>
      <c r="O277" s="23" t="str">
        <f>IF(BP277&lt;&gt;"",
    IF(INT('Data Sheet'!$A$19)=INT('Data Sheet'!$B$19),
        --(INT('Data Sheet'!$A$19) &amp; "." &amp; BP277),
        IF(AND((--(INT('Data Sheet'!$A$19) &amp; "." &amp; BP277)&gt;=--('Data Sheet'!$A$19)), (--(INT('Data Sheet'!$A$19) &amp; "." &amp; BP277)&lt;=--('Data Sheet'!$B$19))),
            --(INT('Data Sheet'!$A$19) &amp; "." &amp; BP277),
            --(INT('Data Sheet'!$B$19) &amp; "." &amp; BP277)
        )
    ),
    IF(BN277&lt;&gt;"",
        IF(INT('Data Sheet'!$A$19)=INT('Data Sheet'!$B$19),
            --(INT('Data Sheet'!$A$19) &amp; "." &amp; RIGHT(BN277,3)),
            IF(AND((--(INT('Data Sheet'!$A$19) &amp; "." &amp; RIGHT(BN277,3))&gt;=--('Data Sheet'!$A$19)), (--(INT('Data Sheet'!$A$19) &amp; "." &amp; RIGHT(BN277,3))&lt;=--('Data Sheet'!$B$19))),
                --(INT('Data Sheet'!$A$19) &amp; "." &amp; RIGHT(BN277,3)),
                --(INT('Data Sheet'!$B$19) &amp; "." &amp; RIGHT(BN277,3))
            )
        ),
        "OK"
    )
)</f>
        <v>OK</v>
      </c>
      <c r="P277" s="23" t="str">
        <f>IF(BR277&lt;&gt;"",
    IF(INT('Data Sheet'!$A$19)=INT('Data Sheet'!$B$15),
        --(INT('Data Sheet'!$A$15) &amp; "." &amp; BR277),
        IF(AND((--(INT('Data Sheet'!$A$15) &amp; "." &amp; BR277)&gt;=--('Data Sheet'!$A$15)), (--(INT('Data Sheet'!$A$15) &amp; "." &amp; BR277)&lt;=--('Data Sheet'!$B$15))),
            --(INT('Data Sheet'!$A$15) &amp; "." &amp; BR277),
            --(INT('Data Sheet'!$B$15) &amp; "." &amp; BR277)
        )
    ),
    IF(BQ277&lt;&gt;"",
        IF(INT('Data Sheet'!$A$15)=INT('Data Sheet'!$B$15),
            --(INT('Data Sheet'!$A$15) &amp; "." &amp; LEFT(BQ277,3)),
            IF(AND((--(INT('Data Sheet'!$A$15) &amp; "." &amp; LEFT(BQ277,3))&gt;=--('Data Sheet'!$A$15)), (--(INT('Data Sheet'!$A$15) &amp; "." &amp; LEFT(BQ277,3))&lt;=--('Data Sheet'!$B$15))),
                --(INT('Data Sheet'!$A$15) &amp; "." &amp; LEFT(BQ277,3)),
                --(INT('Data Sheet'!$B$15) &amp; "." &amp; LEFT(BQ277,3))
            )
        ),
        "OK"
    )
)</f>
        <v>OK</v>
      </c>
      <c r="Q277" s="23" t="str">
        <f>IF(BS277&lt;&gt;"",
    IF(INT('Data Sheet'!$A$19)=INT('Data Sheet'!$B$15),
        --(INT('Data Sheet'!$A$15) &amp; "." &amp; BS277),
        IF(AND((--(INT('Data Sheet'!$A$15) &amp; "." &amp; BS277)&gt;=--('Data Sheet'!$A$15)), (--(INT('Data Sheet'!$A$15) &amp; "." &amp; BS277)&lt;=--('Data Sheet'!$B$15))),
            --(INT('Data Sheet'!$A$15) &amp; "." &amp; BS277),
            --(INT('Data Sheet'!$B$15) &amp; "." &amp; BS277)
        )
    ),
    IF(BQ277&lt;&gt;"",
        IF(INT('Data Sheet'!$A$15)=INT('Data Sheet'!$B$15),
            --(INT('Data Sheet'!$A$15) &amp; "." &amp; RIGHT(BQ277,3)),
            IF(AND((--(INT('Data Sheet'!$A$15) &amp; "." &amp; RIGHT(BQ277,3))&gt;=--('Data Sheet'!$A$15)), (--(INT('Data Sheet'!$A$15) &amp; "." &amp; RIGHT(BQ277,3))&lt;=--('Data Sheet'!$B$15))),
                --(INT('Data Sheet'!$A$15) &amp; "." &amp; RIGHT(BQ277,3)),
                --(INT('Data Sheet'!$B$15) &amp; "." &amp; RIGHT(BQ277,3))
            )
        ),
        "OK"
    )
)</f>
        <v>OK</v>
      </c>
      <c r="R277" s="20"/>
      <c r="S277" s="20"/>
      <c r="T277" s="20"/>
      <c r="U277" s="20"/>
      <c r="V277" s="20"/>
      <c r="W277" s="20"/>
      <c r="X277" s="20"/>
      <c r="Y277" s="20"/>
      <c r="Z277" s="20"/>
      <c r="AA277" s="55"/>
      <c r="AB277" s="55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1"/>
      <c r="AR277" s="21"/>
      <c r="AS277" s="21"/>
      <c r="AT277" s="21"/>
      <c r="AU277" s="21"/>
      <c r="AV277" s="21"/>
      <c r="AW277" s="22"/>
      <c r="AX277" s="99"/>
      <c r="AY277" s="20"/>
      <c r="AZ277" s="20"/>
      <c r="BA277" s="22"/>
      <c r="BC277" s="80"/>
      <c r="BD277" s="80"/>
      <c r="BE277" s="80"/>
      <c r="BF277" s="80"/>
      <c r="BG277" s="2" t="str">
        <f t="shared" si="23"/>
        <v/>
      </c>
      <c r="BH277" s="78">
        <f t="shared" si="22"/>
        <v>0</v>
      </c>
    </row>
    <row r="278" spans="2:60" x14ac:dyDescent="0.2">
      <c r="B278" s="14">
        <f t="shared" si="24"/>
        <v>270</v>
      </c>
      <c r="C278" s="15" t="str">
        <f>CONCATENATE('Data Sheet'!$B$8,'Data Sheet'!$G$2)</f>
        <v>" HWDP</v>
      </c>
      <c r="D278" s="95" t="str">
        <f t="shared" si="25"/>
        <v/>
      </c>
      <c r="E278" s="15" t="str">
        <f>IF('Sum HWDP'!$D$10="TH-Hill DS-1 Vol 3 CAT 2: Clean and Visual Ends only","N/A","OK")</f>
        <v>OK</v>
      </c>
      <c r="F278" s="15" t="str">
        <f>IF('Sum HWDP'!$D$10="TH-Hill DS-1 Vol 3 CAT 2: Clean and Visual Ends only","N/A","OK")</f>
        <v>OK</v>
      </c>
      <c r="G278" s="17"/>
      <c r="H278" s="17"/>
      <c r="I278" s="17" t="s">
        <v>51</v>
      </c>
      <c r="J278" s="17" t="str">
        <f t="shared" si="21"/>
        <v>OK</v>
      </c>
      <c r="K278" s="17" t="str">
        <f t="shared" si="21"/>
        <v>OK</v>
      </c>
      <c r="L278" s="17" t="str">
        <f>IF('Data Sheet'!$B$9="NC-50","N/A","OK")</f>
        <v>OK</v>
      </c>
      <c r="M278" s="17" t="str">
        <f>IF('Data Sheet'!$B$9="NC-50","N/A","OK")</f>
        <v>OK</v>
      </c>
      <c r="N278" s="23" t="str">
        <f>IF(BO278&lt;&gt;"",
    IF(INT('Data Sheet'!$A$19)=INT('Data Sheet'!$B$19),
        --(INT('Data Sheet'!$A$19) &amp; "." &amp; BO278),
        IF(AND((--(INT('Data Sheet'!$A$19) &amp; "." &amp; BO278)&gt;=--('Data Sheet'!$A$19)), (--(INT('Data Sheet'!$A$19) &amp; "." &amp; BO278)&lt;=--('Data Sheet'!$B$19))),
            --(INT('Data Sheet'!$A$19) &amp; "." &amp; BO278),
            --(INT('Data Sheet'!$B$19) &amp; "." &amp; BO278)
        )
    ),
    IF(BN278&lt;&gt;"",
        IF(INT('Data Sheet'!$A$19)=INT('Data Sheet'!$B$19),
            --(INT('Data Sheet'!$A$19) &amp; "." &amp; LEFT(BN278,3)),
            IF(AND((--(INT('Data Sheet'!$A$19) &amp; "." &amp; LEFT(BN278,3))&gt;=--('Data Sheet'!$A$19)), (--(INT('Data Sheet'!$A$19) &amp; "." &amp; LEFT(BN278,3))&lt;=--('Data Sheet'!$B$19))),
                --(INT('Data Sheet'!$A$19) &amp; "." &amp; LEFT(BN278,3)),
                --(INT('Data Sheet'!$B$19) &amp; "." &amp; LEFT(BN278,3))
            )
        ),
        "OK"
    )
)</f>
        <v>OK</v>
      </c>
      <c r="O278" s="23" t="str">
        <f>IF(BP278&lt;&gt;"",
    IF(INT('Data Sheet'!$A$19)=INT('Data Sheet'!$B$19),
        --(INT('Data Sheet'!$A$19) &amp; "." &amp; BP278),
        IF(AND((--(INT('Data Sheet'!$A$19) &amp; "." &amp; BP278)&gt;=--('Data Sheet'!$A$19)), (--(INT('Data Sheet'!$A$19) &amp; "." &amp; BP278)&lt;=--('Data Sheet'!$B$19))),
            --(INT('Data Sheet'!$A$19) &amp; "." &amp; BP278),
            --(INT('Data Sheet'!$B$19) &amp; "." &amp; BP278)
        )
    ),
    IF(BN278&lt;&gt;"",
        IF(INT('Data Sheet'!$A$19)=INT('Data Sheet'!$B$19),
            --(INT('Data Sheet'!$A$19) &amp; "." &amp; RIGHT(BN278,3)),
            IF(AND((--(INT('Data Sheet'!$A$19) &amp; "." &amp; RIGHT(BN278,3))&gt;=--('Data Sheet'!$A$19)), (--(INT('Data Sheet'!$A$19) &amp; "." &amp; RIGHT(BN278,3))&lt;=--('Data Sheet'!$B$19))),
                --(INT('Data Sheet'!$A$19) &amp; "." &amp; RIGHT(BN278,3)),
                --(INT('Data Sheet'!$B$19) &amp; "." &amp; RIGHT(BN278,3))
            )
        ),
        "OK"
    )
)</f>
        <v>OK</v>
      </c>
      <c r="P278" s="23" t="str">
        <f>IF(BR278&lt;&gt;"",
    IF(INT('Data Sheet'!$A$19)=INT('Data Sheet'!$B$15),
        --(INT('Data Sheet'!$A$15) &amp; "." &amp; BR278),
        IF(AND((--(INT('Data Sheet'!$A$15) &amp; "." &amp; BR278)&gt;=--('Data Sheet'!$A$15)), (--(INT('Data Sheet'!$A$15) &amp; "." &amp; BR278)&lt;=--('Data Sheet'!$B$15))),
            --(INT('Data Sheet'!$A$15) &amp; "." &amp; BR278),
            --(INT('Data Sheet'!$B$15) &amp; "." &amp; BR278)
        )
    ),
    IF(BQ278&lt;&gt;"",
        IF(INT('Data Sheet'!$A$15)=INT('Data Sheet'!$B$15),
            --(INT('Data Sheet'!$A$15) &amp; "." &amp; LEFT(BQ278,3)),
            IF(AND((--(INT('Data Sheet'!$A$15) &amp; "." &amp; LEFT(BQ278,3))&gt;=--('Data Sheet'!$A$15)), (--(INT('Data Sheet'!$A$15) &amp; "." &amp; LEFT(BQ278,3))&lt;=--('Data Sheet'!$B$15))),
                --(INT('Data Sheet'!$A$15) &amp; "." &amp; LEFT(BQ278,3)),
                --(INT('Data Sheet'!$B$15) &amp; "." &amp; LEFT(BQ278,3))
            )
        ),
        "OK"
    )
)</f>
        <v>OK</v>
      </c>
      <c r="Q278" s="23" t="str">
        <f>IF(BS278&lt;&gt;"",
    IF(INT('Data Sheet'!$A$19)=INT('Data Sheet'!$B$15),
        --(INT('Data Sheet'!$A$15) &amp; "." &amp; BS278),
        IF(AND((--(INT('Data Sheet'!$A$15) &amp; "." &amp; BS278)&gt;=--('Data Sheet'!$A$15)), (--(INT('Data Sheet'!$A$15) &amp; "." &amp; BS278)&lt;=--('Data Sheet'!$B$15))),
            --(INT('Data Sheet'!$A$15) &amp; "." &amp; BS278),
            --(INT('Data Sheet'!$B$15) &amp; "." &amp; BS278)
        )
    ),
    IF(BQ278&lt;&gt;"",
        IF(INT('Data Sheet'!$A$15)=INT('Data Sheet'!$B$15),
            --(INT('Data Sheet'!$A$15) &amp; "." &amp; RIGHT(BQ278,3)),
            IF(AND((--(INT('Data Sheet'!$A$15) &amp; "." &amp; RIGHT(BQ278,3))&gt;=--('Data Sheet'!$A$15)), (--(INT('Data Sheet'!$A$15) &amp; "." &amp; RIGHT(BQ278,3))&lt;=--('Data Sheet'!$B$15))),
                --(INT('Data Sheet'!$A$15) &amp; "." &amp; RIGHT(BQ278,3)),
                --(INT('Data Sheet'!$B$15) &amp; "." &amp; RIGHT(BQ278,3))
            )
        ),
        "OK"
    )
)</f>
        <v>OK</v>
      </c>
      <c r="R278" s="20"/>
      <c r="S278" s="20"/>
      <c r="T278" s="20"/>
      <c r="U278" s="20"/>
      <c r="V278" s="20"/>
      <c r="W278" s="20"/>
      <c r="X278" s="20"/>
      <c r="Y278" s="20"/>
      <c r="Z278" s="20"/>
      <c r="AA278" s="55"/>
      <c r="AB278" s="55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1"/>
      <c r="AR278" s="21"/>
      <c r="AS278" s="21"/>
      <c r="AT278" s="21"/>
      <c r="AU278" s="21"/>
      <c r="AV278" s="21"/>
      <c r="AW278" s="22"/>
      <c r="AX278" s="99"/>
      <c r="AY278" s="20"/>
      <c r="AZ278" s="20"/>
      <c r="BA278" s="22"/>
      <c r="BC278" s="80"/>
      <c r="BD278" s="80"/>
      <c r="BE278" s="80"/>
      <c r="BF278" s="80"/>
      <c r="BG278" s="2" t="str">
        <f t="shared" si="23"/>
        <v/>
      </c>
      <c r="BH278" s="78">
        <f t="shared" si="22"/>
        <v>0</v>
      </c>
    </row>
    <row r="279" spans="2:60" x14ac:dyDescent="0.2">
      <c r="B279" s="14">
        <f t="shared" si="24"/>
        <v>271</v>
      </c>
      <c r="C279" s="15" t="str">
        <f>CONCATENATE('Data Sheet'!$B$8,'Data Sheet'!$G$2)</f>
        <v>" HWDP</v>
      </c>
      <c r="D279" s="95" t="str">
        <f t="shared" si="25"/>
        <v/>
      </c>
      <c r="E279" s="15" t="str">
        <f>IF('Sum HWDP'!$D$10="TH-Hill DS-1 Vol 3 CAT 2: Clean and Visual Ends only","N/A","OK")</f>
        <v>OK</v>
      </c>
      <c r="F279" s="15" t="str">
        <f>IF('Sum HWDP'!$D$10="TH-Hill DS-1 Vol 3 CAT 2: Clean and Visual Ends only","N/A","OK")</f>
        <v>OK</v>
      </c>
      <c r="G279" s="17"/>
      <c r="H279" s="17"/>
      <c r="I279" s="17" t="s">
        <v>51</v>
      </c>
      <c r="J279" s="17" t="str">
        <f t="shared" si="21"/>
        <v>OK</v>
      </c>
      <c r="K279" s="17" t="str">
        <f t="shared" si="21"/>
        <v>OK</v>
      </c>
      <c r="L279" s="17" t="str">
        <f>IF('Data Sheet'!$B$9="NC-50","N/A","OK")</f>
        <v>OK</v>
      </c>
      <c r="M279" s="17" t="str">
        <f>IF('Data Sheet'!$B$9="NC-50","N/A","OK")</f>
        <v>OK</v>
      </c>
      <c r="N279" s="23" t="str">
        <f>IF(BO279&lt;&gt;"",
    IF(INT('Data Sheet'!$A$19)=INT('Data Sheet'!$B$19),
        --(INT('Data Sheet'!$A$19) &amp; "." &amp; BO279),
        IF(AND((--(INT('Data Sheet'!$A$19) &amp; "." &amp; BO279)&gt;=--('Data Sheet'!$A$19)), (--(INT('Data Sheet'!$A$19) &amp; "." &amp; BO279)&lt;=--('Data Sheet'!$B$19))),
            --(INT('Data Sheet'!$A$19) &amp; "." &amp; BO279),
            --(INT('Data Sheet'!$B$19) &amp; "." &amp; BO279)
        )
    ),
    IF(BN279&lt;&gt;"",
        IF(INT('Data Sheet'!$A$19)=INT('Data Sheet'!$B$19),
            --(INT('Data Sheet'!$A$19) &amp; "." &amp; LEFT(BN279,3)),
            IF(AND((--(INT('Data Sheet'!$A$19) &amp; "." &amp; LEFT(BN279,3))&gt;=--('Data Sheet'!$A$19)), (--(INT('Data Sheet'!$A$19) &amp; "." &amp; LEFT(BN279,3))&lt;=--('Data Sheet'!$B$19))),
                --(INT('Data Sheet'!$A$19) &amp; "." &amp; LEFT(BN279,3)),
                --(INT('Data Sheet'!$B$19) &amp; "." &amp; LEFT(BN279,3))
            )
        ),
        "OK"
    )
)</f>
        <v>OK</v>
      </c>
      <c r="O279" s="23" t="str">
        <f>IF(BP279&lt;&gt;"",
    IF(INT('Data Sheet'!$A$19)=INT('Data Sheet'!$B$19),
        --(INT('Data Sheet'!$A$19) &amp; "." &amp; BP279),
        IF(AND((--(INT('Data Sheet'!$A$19) &amp; "." &amp; BP279)&gt;=--('Data Sheet'!$A$19)), (--(INT('Data Sheet'!$A$19) &amp; "." &amp; BP279)&lt;=--('Data Sheet'!$B$19))),
            --(INT('Data Sheet'!$A$19) &amp; "." &amp; BP279),
            --(INT('Data Sheet'!$B$19) &amp; "." &amp; BP279)
        )
    ),
    IF(BN279&lt;&gt;"",
        IF(INT('Data Sheet'!$A$19)=INT('Data Sheet'!$B$19),
            --(INT('Data Sheet'!$A$19) &amp; "." &amp; RIGHT(BN279,3)),
            IF(AND((--(INT('Data Sheet'!$A$19) &amp; "." &amp; RIGHT(BN279,3))&gt;=--('Data Sheet'!$A$19)), (--(INT('Data Sheet'!$A$19) &amp; "." &amp; RIGHT(BN279,3))&lt;=--('Data Sheet'!$B$19))),
                --(INT('Data Sheet'!$A$19) &amp; "." &amp; RIGHT(BN279,3)),
                --(INT('Data Sheet'!$B$19) &amp; "." &amp; RIGHT(BN279,3))
            )
        ),
        "OK"
    )
)</f>
        <v>OK</v>
      </c>
      <c r="P279" s="23" t="str">
        <f>IF(BR279&lt;&gt;"",
    IF(INT('Data Sheet'!$A$19)=INT('Data Sheet'!$B$15),
        --(INT('Data Sheet'!$A$15) &amp; "." &amp; BR279),
        IF(AND((--(INT('Data Sheet'!$A$15) &amp; "." &amp; BR279)&gt;=--('Data Sheet'!$A$15)), (--(INT('Data Sheet'!$A$15) &amp; "." &amp; BR279)&lt;=--('Data Sheet'!$B$15))),
            --(INT('Data Sheet'!$A$15) &amp; "." &amp; BR279),
            --(INT('Data Sheet'!$B$15) &amp; "." &amp; BR279)
        )
    ),
    IF(BQ279&lt;&gt;"",
        IF(INT('Data Sheet'!$A$15)=INT('Data Sheet'!$B$15),
            --(INT('Data Sheet'!$A$15) &amp; "." &amp; LEFT(BQ279,3)),
            IF(AND((--(INT('Data Sheet'!$A$15) &amp; "." &amp; LEFT(BQ279,3))&gt;=--('Data Sheet'!$A$15)), (--(INT('Data Sheet'!$A$15) &amp; "." &amp; LEFT(BQ279,3))&lt;=--('Data Sheet'!$B$15))),
                --(INT('Data Sheet'!$A$15) &amp; "." &amp; LEFT(BQ279,3)),
                --(INT('Data Sheet'!$B$15) &amp; "." &amp; LEFT(BQ279,3))
            )
        ),
        "OK"
    )
)</f>
        <v>OK</v>
      </c>
      <c r="Q279" s="23" t="str">
        <f>IF(BS279&lt;&gt;"",
    IF(INT('Data Sheet'!$A$19)=INT('Data Sheet'!$B$15),
        --(INT('Data Sheet'!$A$15) &amp; "." &amp; BS279),
        IF(AND((--(INT('Data Sheet'!$A$15) &amp; "." &amp; BS279)&gt;=--('Data Sheet'!$A$15)), (--(INT('Data Sheet'!$A$15) &amp; "." &amp; BS279)&lt;=--('Data Sheet'!$B$15))),
            --(INT('Data Sheet'!$A$15) &amp; "." &amp; BS279),
            --(INT('Data Sheet'!$B$15) &amp; "." &amp; BS279)
        )
    ),
    IF(BQ279&lt;&gt;"",
        IF(INT('Data Sheet'!$A$15)=INT('Data Sheet'!$B$15),
            --(INT('Data Sheet'!$A$15) &amp; "." &amp; RIGHT(BQ279,3)),
            IF(AND((--(INT('Data Sheet'!$A$15) &amp; "." &amp; RIGHT(BQ279,3))&gt;=--('Data Sheet'!$A$15)), (--(INT('Data Sheet'!$A$15) &amp; "." &amp; RIGHT(BQ279,3))&lt;=--('Data Sheet'!$B$15))),
                --(INT('Data Sheet'!$A$15) &amp; "." &amp; RIGHT(BQ279,3)),
                --(INT('Data Sheet'!$B$15) &amp; "." &amp; RIGHT(BQ279,3))
            )
        ),
        "OK"
    )
)</f>
        <v>OK</v>
      </c>
      <c r="R279" s="20"/>
      <c r="S279" s="20"/>
      <c r="T279" s="20"/>
      <c r="U279" s="20"/>
      <c r="V279" s="20"/>
      <c r="W279" s="20"/>
      <c r="X279" s="20"/>
      <c r="Y279" s="20"/>
      <c r="Z279" s="20"/>
      <c r="AA279" s="55"/>
      <c r="AB279" s="55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1"/>
      <c r="AR279" s="21"/>
      <c r="AS279" s="21"/>
      <c r="AT279" s="21"/>
      <c r="AU279" s="21"/>
      <c r="AV279" s="21"/>
      <c r="AW279" s="22"/>
      <c r="AX279" s="99"/>
      <c r="AY279" s="20"/>
      <c r="AZ279" s="20"/>
      <c r="BA279" s="22"/>
      <c r="BC279" s="80"/>
      <c r="BD279" s="80"/>
      <c r="BE279" s="80"/>
      <c r="BF279" s="80"/>
      <c r="BG279" s="2" t="str">
        <f t="shared" si="23"/>
        <v/>
      </c>
      <c r="BH279" s="78">
        <f t="shared" si="22"/>
        <v>0</v>
      </c>
    </row>
    <row r="280" spans="2:60" x14ac:dyDescent="0.2">
      <c r="B280" s="14">
        <f t="shared" si="24"/>
        <v>272</v>
      </c>
      <c r="C280" s="15" t="str">
        <f>CONCATENATE('Data Sheet'!$B$8,'Data Sheet'!$G$2)</f>
        <v>" HWDP</v>
      </c>
      <c r="D280" s="95" t="str">
        <f t="shared" si="25"/>
        <v/>
      </c>
      <c r="E280" s="15" t="str">
        <f>IF('Sum HWDP'!$D$10="TH-Hill DS-1 Vol 3 CAT 2: Clean and Visual Ends only","N/A","OK")</f>
        <v>OK</v>
      </c>
      <c r="F280" s="15" t="str">
        <f>IF('Sum HWDP'!$D$10="TH-Hill DS-1 Vol 3 CAT 2: Clean and Visual Ends only","N/A","OK")</f>
        <v>OK</v>
      </c>
      <c r="G280" s="17"/>
      <c r="H280" s="17"/>
      <c r="I280" s="17" t="s">
        <v>51</v>
      </c>
      <c r="J280" s="17" t="str">
        <f t="shared" si="21"/>
        <v>OK</v>
      </c>
      <c r="K280" s="17" t="str">
        <f t="shared" si="21"/>
        <v>OK</v>
      </c>
      <c r="L280" s="17" t="str">
        <f>IF('Data Sheet'!$B$9="NC-50","N/A","OK")</f>
        <v>OK</v>
      </c>
      <c r="M280" s="17" t="str">
        <f>IF('Data Sheet'!$B$9="NC-50","N/A","OK")</f>
        <v>OK</v>
      </c>
      <c r="N280" s="23" t="str">
        <f>IF(BO280&lt;&gt;"",
    IF(INT('Data Sheet'!$A$19)=INT('Data Sheet'!$B$19),
        --(INT('Data Sheet'!$A$19) &amp; "." &amp; BO280),
        IF(AND((--(INT('Data Sheet'!$A$19) &amp; "." &amp; BO280)&gt;=--('Data Sheet'!$A$19)), (--(INT('Data Sheet'!$A$19) &amp; "." &amp; BO280)&lt;=--('Data Sheet'!$B$19))),
            --(INT('Data Sheet'!$A$19) &amp; "." &amp; BO280),
            --(INT('Data Sheet'!$B$19) &amp; "." &amp; BO280)
        )
    ),
    IF(BN280&lt;&gt;"",
        IF(INT('Data Sheet'!$A$19)=INT('Data Sheet'!$B$19),
            --(INT('Data Sheet'!$A$19) &amp; "." &amp; LEFT(BN280,3)),
            IF(AND((--(INT('Data Sheet'!$A$19) &amp; "." &amp; LEFT(BN280,3))&gt;=--('Data Sheet'!$A$19)), (--(INT('Data Sheet'!$A$19) &amp; "." &amp; LEFT(BN280,3))&lt;=--('Data Sheet'!$B$19))),
                --(INT('Data Sheet'!$A$19) &amp; "." &amp; LEFT(BN280,3)),
                --(INT('Data Sheet'!$B$19) &amp; "." &amp; LEFT(BN280,3))
            )
        ),
        "OK"
    )
)</f>
        <v>OK</v>
      </c>
      <c r="O280" s="23" t="str">
        <f>IF(BP280&lt;&gt;"",
    IF(INT('Data Sheet'!$A$19)=INT('Data Sheet'!$B$19),
        --(INT('Data Sheet'!$A$19) &amp; "." &amp; BP280),
        IF(AND((--(INT('Data Sheet'!$A$19) &amp; "." &amp; BP280)&gt;=--('Data Sheet'!$A$19)), (--(INT('Data Sheet'!$A$19) &amp; "." &amp; BP280)&lt;=--('Data Sheet'!$B$19))),
            --(INT('Data Sheet'!$A$19) &amp; "." &amp; BP280),
            --(INT('Data Sheet'!$B$19) &amp; "." &amp; BP280)
        )
    ),
    IF(BN280&lt;&gt;"",
        IF(INT('Data Sheet'!$A$19)=INT('Data Sheet'!$B$19),
            --(INT('Data Sheet'!$A$19) &amp; "." &amp; RIGHT(BN280,3)),
            IF(AND((--(INT('Data Sheet'!$A$19) &amp; "." &amp; RIGHT(BN280,3))&gt;=--('Data Sheet'!$A$19)), (--(INT('Data Sheet'!$A$19) &amp; "." &amp; RIGHT(BN280,3))&lt;=--('Data Sheet'!$B$19))),
                --(INT('Data Sheet'!$A$19) &amp; "." &amp; RIGHT(BN280,3)),
                --(INT('Data Sheet'!$B$19) &amp; "." &amp; RIGHT(BN280,3))
            )
        ),
        "OK"
    )
)</f>
        <v>OK</v>
      </c>
      <c r="P280" s="23" t="str">
        <f>IF(BR280&lt;&gt;"",
    IF(INT('Data Sheet'!$A$19)=INT('Data Sheet'!$B$15),
        --(INT('Data Sheet'!$A$15) &amp; "." &amp; BR280),
        IF(AND((--(INT('Data Sheet'!$A$15) &amp; "." &amp; BR280)&gt;=--('Data Sheet'!$A$15)), (--(INT('Data Sheet'!$A$15) &amp; "." &amp; BR280)&lt;=--('Data Sheet'!$B$15))),
            --(INT('Data Sheet'!$A$15) &amp; "." &amp; BR280),
            --(INT('Data Sheet'!$B$15) &amp; "." &amp; BR280)
        )
    ),
    IF(BQ280&lt;&gt;"",
        IF(INT('Data Sheet'!$A$15)=INT('Data Sheet'!$B$15),
            --(INT('Data Sheet'!$A$15) &amp; "." &amp; LEFT(BQ280,3)),
            IF(AND((--(INT('Data Sheet'!$A$15) &amp; "." &amp; LEFT(BQ280,3))&gt;=--('Data Sheet'!$A$15)), (--(INT('Data Sheet'!$A$15) &amp; "." &amp; LEFT(BQ280,3))&lt;=--('Data Sheet'!$B$15))),
                --(INT('Data Sheet'!$A$15) &amp; "." &amp; LEFT(BQ280,3)),
                --(INT('Data Sheet'!$B$15) &amp; "." &amp; LEFT(BQ280,3))
            )
        ),
        "OK"
    )
)</f>
        <v>OK</v>
      </c>
      <c r="Q280" s="23" t="str">
        <f>IF(BS280&lt;&gt;"",
    IF(INT('Data Sheet'!$A$19)=INT('Data Sheet'!$B$15),
        --(INT('Data Sheet'!$A$15) &amp; "." &amp; BS280),
        IF(AND((--(INT('Data Sheet'!$A$15) &amp; "." &amp; BS280)&gt;=--('Data Sheet'!$A$15)), (--(INT('Data Sheet'!$A$15) &amp; "." &amp; BS280)&lt;=--('Data Sheet'!$B$15))),
            --(INT('Data Sheet'!$A$15) &amp; "." &amp; BS280),
            --(INT('Data Sheet'!$B$15) &amp; "." &amp; BS280)
        )
    ),
    IF(BQ280&lt;&gt;"",
        IF(INT('Data Sheet'!$A$15)=INT('Data Sheet'!$B$15),
            --(INT('Data Sheet'!$A$15) &amp; "." &amp; RIGHT(BQ280,3)),
            IF(AND((--(INT('Data Sheet'!$A$15) &amp; "." &amp; RIGHT(BQ280,3))&gt;=--('Data Sheet'!$A$15)), (--(INT('Data Sheet'!$A$15) &amp; "." &amp; RIGHT(BQ280,3))&lt;=--('Data Sheet'!$B$15))),
                --(INT('Data Sheet'!$A$15) &amp; "." &amp; RIGHT(BQ280,3)),
                --(INT('Data Sheet'!$B$15) &amp; "." &amp; RIGHT(BQ280,3))
            )
        ),
        "OK"
    )
)</f>
        <v>OK</v>
      </c>
      <c r="R280" s="20"/>
      <c r="S280" s="20"/>
      <c r="T280" s="20"/>
      <c r="U280" s="20"/>
      <c r="V280" s="20"/>
      <c r="W280" s="20"/>
      <c r="X280" s="20"/>
      <c r="Y280" s="20"/>
      <c r="Z280" s="20"/>
      <c r="AA280" s="55"/>
      <c r="AB280" s="55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1"/>
      <c r="AR280" s="21"/>
      <c r="AS280" s="21"/>
      <c r="AT280" s="21"/>
      <c r="AU280" s="21"/>
      <c r="AV280" s="21"/>
      <c r="AW280" s="22"/>
      <c r="AX280" s="99"/>
      <c r="AY280" s="20"/>
      <c r="AZ280" s="20"/>
      <c r="BA280" s="22"/>
      <c r="BC280" s="80"/>
      <c r="BD280" s="80"/>
      <c r="BE280" s="80"/>
      <c r="BF280" s="80"/>
      <c r="BG280" s="2" t="str">
        <f t="shared" si="23"/>
        <v/>
      </c>
      <c r="BH280" s="78">
        <f t="shared" si="22"/>
        <v>0</v>
      </c>
    </row>
    <row r="281" spans="2:60" x14ac:dyDescent="0.2">
      <c r="B281" s="14">
        <f t="shared" si="24"/>
        <v>273</v>
      </c>
      <c r="C281" s="15" t="str">
        <f>CONCATENATE('Data Sheet'!$B$8,'Data Sheet'!$G$2)</f>
        <v>" HWDP</v>
      </c>
      <c r="D281" s="95" t="str">
        <f t="shared" si="25"/>
        <v/>
      </c>
      <c r="E281" s="15" t="str">
        <f>IF('Sum HWDP'!$D$10="TH-Hill DS-1 Vol 3 CAT 2: Clean and Visual Ends only","N/A","OK")</f>
        <v>OK</v>
      </c>
      <c r="F281" s="15" t="str">
        <f>IF('Sum HWDP'!$D$10="TH-Hill DS-1 Vol 3 CAT 2: Clean and Visual Ends only","N/A","OK")</f>
        <v>OK</v>
      </c>
      <c r="G281" s="17"/>
      <c r="H281" s="17"/>
      <c r="I281" s="17" t="s">
        <v>51</v>
      </c>
      <c r="J281" s="17" t="str">
        <f t="shared" ref="J281:K344" si="26">IF(AP281="X", "MIN", "OK")</f>
        <v>OK</v>
      </c>
      <c r="K281" s="17" t="str">
        <f t="shared" si="26"/>
        <v>OK</v>
      </c>
      <c r="L281" s="17" t="str">
        <f>IF('Data Sheet'!$B$9="NC-50","N/A","OK")</f>
        <v>OK</v>
      </c>
      <c r="M281" s="17" t="str">
        <f>IF('Data Sheet'!$B$9="NC-50","N/A","OK")</f>
        <v>OK</v>
      </c>
      <c r="N281" s="23" t="str">
        <f>IF(BO281&lt;&gt;"",
    IF(INT('Data Sheet'!$A$19)=INT('Data Sheet'!$B$19),
        --(INT('Data Sheet'!$A$19) &amp; "." &amp; BO281),
        IF(AND((--(INT('Data Sheet'!$A$19) &amp; "." &amp; BO281)&gt;=--('Data Sheet'!$A$19)), (--(INT('Data Sheet'!$A$19) &amp; "." &amp; BO281)&lt;=--('Data Sheet'!$B$19))),
            --(INT('Data Sheet'!$A$19) &amp; "." &amp; BO281),
            --(INT('Data Sheet'!$B$19) &amp; "." &amp; BO281)
        )
    ),
    IF(BN281&lt;&gt;"",
        IF(INT('Data Sheet'!$A$19)=INT('Data Sheet'!$B$19),
            --(INT('Data Sheet'!$A$19) &amp; "." &amp; LEFT(BN281,3)),
            IF(AND((--(INT('Data Sheet'!$A$19) &amp; "." &amp; LEFT(BN281,3))&gt;=--('Data Sheet'!$A$19)), (--(INT('Data Sheet'!$A$19) &amp; "." &amp; LEFT(BN281,3))&lt;=--('Data Sheet'!$B$19))),
                --(INT('Data Sheet'!$A$19) &amp; "." &amp; LEFT(BN281,3)),
                --(INT('Data Sheet'!$B$19) &amp; "." &amp; LEFT(BN281,3))
            )
        ),
        "OK"
    )
)</f>
        <v>OK</v>
      </c>
      <c r="O281" s="23" t="str">
        <f>IF(BP281&lt;&gt;"",
    IF(INT('Data Sheet'!$A$19)=INT('Data Sheet'!$B$19),
        --(INT('Data Sheet'!$A$19) &amp; "." &amp; BP281),
        IF(AND((--(INT('Data Sheet'!$A$19) &amp; "." &amp; BP281)&gt;=--('Data Sheet'!$A$19)), (--(INT('Data Sheet'!$A$19) &amp; "." &amp; BP281)&lt;=--('Data Sheet'!$B$19))),
            --(INT('Data Sheet'!$A$19) &amp; "." &amp; BP281),
            --(INT('Data Sheet'!$B$19) &amp; "." &amp; BP281)
        )
    ),
    IF(BN281&lt;&gt;"",
        IF(INT('Data Sheet'!$A$19)=INT('Data Sheet'!$B$19),
            --(INT('Data Sheet'!$A$19) &amp; "." &amp; RIGHT(BN281,3)),
            IF(AND((--(INT('Data Sheet'!$A$19) &amp; "." &amp; RIGHT(BN281,3))&gt;=--('Data Sheet'!$A$19)), (--(INT('Data Sheet'!$A$19) &amp; "." &amp; RIGHT(BN281,3))&lt;=--('Data Sheet'!$B$19))),
                --(INT('Data Sheet'!$A$19) &amp; "." &amp; RIGHT(BN281,3)),
                --(INT('Data Sheet'!$B$19) &amp; "." &amp; RIGHT(BN281,3))
            )
        ),
        "OK"
    )
)</f>
        <v>OK</v>
      </c>
      <c r="P281" s="23" t="str">
        <f>IF(BR281&lt;&gt;"",
    IF(INT('Data Sheet'!$A$19)=INT('Data Sheet'!$B$15),
        --(INT('Data Sheet'!$A$15) &amp; "." &amp; BR281),
        IF(AND((--(INT('Data Sheet'!$A$15) &amp; "." &amp; BR281)&gt;=--('Data Sheet'!$A$15)), (--(INT('Data Sheet'!$A$15) &amp; "." &amp; BR281)&lt;=--('Data Sheet'!$B$15))),
            --(INT('Data Sheet'!$A$15) &amp; "." &amp; BR281),
            --(INT('Data Sheet'!$B$15) &amp; "." &amp; BR281)
        )
    ),
    IF(BQ281&lt;&gt;"",
        IF(INT('Data Sheet'!$A$15)=INT('Data Sheet'!$B$15),
            --(INT('Data Sheet'!$A$15) &amp; "." &amp; LEFT(BQ281,3)),
            IF(AND((--(INT('Data Sheet'!$A$15) &amp; "." &amp; LEFT(BQ281,3))&gt;=--('Data Sheet'!$A$15)), (--(INT('Data Sheet'!$A$15) &amp; "." &amp; LEFT(BQ281,3))&lt;=--('Data Sheet'!$B$15))),
                --(INT('Data Sheet'!$A$15) &amp; "." &amp; LEFT(BQ281,3)),
                --(INT('Data Sheet'!$B$15) &amp; "." &amp; LEFT(BQ281,3))
            )
        ),
        "OK"
    )
)</f>
        <v>OK</v>
      </c>
      <c r="Q281" s="23" t="str">
        <f>IF(BS281&lt;&gt;"",
    IF(INT('Data Sheet'!$A$19)=INT('Data Sheet'!$B$15),
        --(INT('Data Sheet'!$A$15) &amp; "." &amp; BS281),
        IF(AND((--(INT('Data Sheet'!$A$15) &amp; "." &amp; BS281)&gt;=--('Data Sheet'!$A$15)), (--(INT('Data Sheet'!$A$15) &amp; "." &amp; BS281)&lt;=--('Data Sheet'!$B$15))),
            --(INT('Data Sheet'!$A$15) &amp; "." &amp; BS281),
            --(INT('Data Sheet'!$B$15) &amp; "." &amp; BS281)
        )
    ),
    IF(BQ281&lt;&gt;"",
        IF(INT('Data Sheet'!$A$15)=INT('Data Sheet'!$B$15),
            --(INT('Data Sheet'!$A$15) &amp; "." &amp; RIGHT(BQ281,3)),
            IF(AND((--(INT('Data Sheet'!$A$15) &amp; "." &amp; RIGHT(BQ281,3))&gt;=--('Data Sheet'!$A$15)), (--(INT('Data Sheet'!$A$15) &amp; "." &amp; RIGHT(BQ281,3))&lt;=--('Data Sheet'!$B$15))),
                --(INT('Data Sheet'!$A$15) &amp; "." &amp; RIGHT(BQ281,3)),
                --(INT('Data Sheet'!$B$15) &amp; "." &amp; RIGHT(BQ281,3))
            )
        ),
        "OK"
    )
)</f>
        <v>OK</v>
      </c>
      <c r="R281" s="20"/>
      <c r="S281" s="20"/>
      <c r="T281" s="20"/>
      <c r="U281" s="20"/>
      <c r="V281" s="20"/>
      <c r="W281" s="20"/>
      <c r="X281" s="20"/>
      <c r="Y281" s="20"/>
      <c r="Z281" s="20"/>
      <c r="AA281" s="55"/>
      <c r="AB281" s="55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1"/>
      <c r="AR281" s="21"/>
      <c r="AS281" s="21"/>
      <c r="AT281" s="21"/>
      <c r="AU281" s="21"/>
      <c r="AV281" s="21"/>
      <c r="AW281" s="22"/>
      <c r="AX281" s="99"/>
      <c r="AY281" s="20"/>
      <c r="AZ281" s="20"/>
      <c r="BA281" s="22"/>
      <c r="BC281" s="80"/>
      <c r="BD281" s="80"/>
      <c r="BE281" s="80"/>
      <c r="BF281" s="80"/>
      <c r="BG281" s="2" t="str">
        <f t="shared" si="23"/>
        <v/>
      </c>
      <c r="BH281" s="78">
        <f t="shared" si="22"/>
        <v>0</v>
      </c>
    </row>
    <row r="282" spans="2:60" x14ac:dyDescent="0.2">
      <c r="B282" s="14">
        <f t="shared" si="24"/>
        <v>274</v>
      </c>
      <c r="C282" s="15" t="str">
        <f>CONCATENATE('Data Sheet'!$B$8,'Data Sheet'!$G$2)</f>
        <v>" HWDP</v>
      </c>
      <c r="D282" s="95" t="str">
        <f t="shared" si="25"/>
        <v/>
      </c>
      <c r="E282" s="15" t="str">
        <f>IF('Sum HWDP'!$D$10="TH-Hill DS-1 Vol 3 CAT 2: Clean and Visual Ends only","N/A","OK")</f>
        <v>OK</v>
      </c>
      <c r="F282" s="15" t="str">
        <f>IF('Sum HWDP'!$D$10="TH-Hill DS-1 Vol 3 CAT 2: Clean and Visual Ends only","N/A","OK")</f>
        <v>OK</v>
      </c>
      <c r="G282" s="17"/>
      <c r="H282" s="17"/>
      <c r="I282" s="17" t="s">
        <v>51</v>
      </c>
      <c r="J282" s="17" t="str">
        <f t="shared" si="26"/>
        <v>OK</v>
      </c>
      <c r="K282" s="17" t="str">
        <f t="shared" si="26"/>
        <v>OK</v>
      </c>
      <c r="L282" s="17" t="str">
        <f>IF('Data Sheet'!$B$9="NC-50","N/A","OK")</f>
        <v>OK</v>
      </c>
      <c r="M282" s="17" t="str">
        <f>IF('Data Sheet'!$B$9="NC-50","N/A","OK")</f>
        <v>OK</v>
      </c>
      <c r="N282" s="23" t="str">
        <f>IF(BO282&lt;&gt;"",
    IF(INT('Data Sheet'!$A$19)=INT('Data Sheet'!$B$19),
        --(INT('Data Sheet'!$A$19) &amp; "." &amp; BO282),
        IF(AND((--(INT('Data Sheet'!$A$19) &amp; "." &amp; BO282)&gt;=--('Data Sheet'!$A$19)), (--(INT('Data Sheet'!$A$19) &amp; "." &amp; BO282)&lt;=--('Data Sheet'!$B$19))),
            --(INT('Data Sheet'!$A$19) &amp; "." &amp; BO282),
            --(INT('Data Sheet'!$B$19) &amp; "." &amp; BO282)
        )
    ),
    IF(BN282&lt;&gt;"",
        IF(INT('Data Sheet'!$A$19)=INT('Data Sheet'!$B$19),
            --(INT('Data Sheet'!$A$19) &amp; "." &amp; LEFT(BN282,3)),
            IF(AND((--(INT('Data Sheet'!$A$19) &amp; "." &amp; LEFT(BN282,3))&gt;=--('Data Sheet'!$A$19)), (--(INT('Data Sheet'!$A$19) &amp; "." &amp; LEFT(BN282,3))&lt;=--('Data Sheet'!$B$19))),
                --(INT('Data Sheet'!$A$19) &amp; "." &amp; LEFT(BN282,3)),
                --(INT('Data Sheet'!$B$19) &amp; "." &amp; LEFT(BN282,3))
            )
        ),
        "OK"
    )
)</f>
        <v>OK</v>
      </c>
      <c r="O282" s="23" t="str">
        <f>IF(BP282&lt;&gt;"",
    IF(INT('Data Sheet'!$A$19)=INT('Data Sheet'!$B$19),
        --(INT('Data Sheet'!$A$19) &amp; "." &amp; BP282),
        IF(AND((--(INT('Data Sheet'!$A$19) &amp; "." &amp; BP282)&gt;=--('Data Sheet'!$A$19)), (--(INT('Data Sheet'!$A$19) &amp; "." &amp; BP282)&lt;=--('Data Sheet'!$B$19))),
            --(INT('Data Sheet'!$A$19) &amp; "." &amp; BP282),
            --(INT('Data Sheet'!$B$19) &amp; "." &amp; BP282)
        )
    ),
    IF(BN282&lt;&gt;"",
        IF(INT('Data Sheet'!$A$19)=INT('Data Sheet'!$B$19),
            --(INT('Data Sheet'!$A$19) &amp; "." &amp; RIGHT(BN282,3)),
            IF(AND((--(INT('Data Sheet'!$A$19) &amp; "." &amp; RIGHT(BN282,3))&gt;=--('Data Sheet'!$A$19)), (--(INT('Data Sheet'!$A$19) &amp; "." &amp; RIGHT(BN282,3))&lt;=--('Data Sheet'!$B$19))),
                --(INT('Data Sheet'!$A$19) &amp; "." &amp; RIGHT(BN282,3)),
                --(INT('Data Sheet'!$B$19) &amp; "." &amp; RIGHT(BN282,3))
            )
        ),
        "OK"
    )
)</f>
        <v>OK</v>
      </c>
      <c r="P282" s="23" t="str">
        <f>IF(BR282&lt;&gt;"",
    IF(INT('Data Sheet'!$A$19)=INT('Data Sheet'!$B$15),
        --(INT('Data Sheet'!$A$15) &amp; "." &amp; BR282),
        IF(AND((--(INT('Data Sheet'!$A$15) &amp; "." &amp; BR282)&gt;=--('Data Sheet'!$A$15)), (--(INT('Data Sheet'!$A$15) &amp; "." &amp; BR282)&lt;=--('Data Sheet'!$B$15))),
            --(INT('Data Sheet'!$A$15) &amp; "." &amp; BR282),
            --(INT('Data Sheet'!$B$15) &amp; "." &amp; BR282)
        )
    ),
    IF(BQ282&lt;&gt;"",
        IF(INT('Data Sheet'!$A$15)=INT('Data Sheet'!$B$15),
            --(INT('Data Sheet'!$A$15) &amp; "." &amp; LEFT(BQ282,3)),
            IF(AND((--(INT('Data Sheet'!$A$15) &amp; "." &amp; LEFT(BQ282,3))&gt;=--('Data Sheet'!$A$15)), (--(INT('Data Sheet'!$A$15) &amp; "." &amp; LEFT(BQ282,3))&lt;=--('Data Sheet'!$B$15))),
                --(INT('Data Sheet'!$A$15) &amp; "." &amp; LEFT(BQ282,3)),
                --(INT('Data Sheet'!$B$15) &amp; "." &amp; LEFT(BQ282,3))
            )
        ),
        "OK"
    )
)</f>
        <v>OK</v>
      </c>
      <c r="Q282" s="23" t="str">
        <f>IF(BS282&lt;&gt;"",
    IF(INT('Data Sheet'!$A$19)=INT('Data Sheet'!$B$15),
        --(INT('Data Sheet'!$A$15) &amp; "." &amp; BS282),
        IF(AND((--(INT('Data Sheet'!$A$15) &amp; "." &amp; BS282)&gt;=--('Data Sheet'!$A$15)), (--(INT('Data Sheet'!$A$15) &amp; "." &amp; BS282)&lt;=--('Data Sheet'!$B$15))),
            --(INT('Data Sheet'!$A$15) &amp; "." &amp; BS282),
            --(INT('Data Sheet'!$B$15) &amp; "." &amp; BS282)
        )
    ),
    IF(BQ282&lt;&gt;"",
        IF(INT('Data Sheet'!$A$15)=INT('Data Sheet'!$B$15),
            --(INT('Data Sheet'!$A$15) &amp; "." &amp; RIGHT(BQ282,3)),
            IF(AND((--(INT('Data Sheet'!$A$15) &amp; "." &amp; RIGHT(BQ282,3))&gt;=--('Data Sheet'!$A$15)), (--(INT('Data Sheet'!$A$15) &amp; "." &amp; RIGHT(BQ282,3))&lt;=--('Data Sheet'!$B$15))),
                --(INT('Data Sheet'!$A$15) &amp; "." &amp; RIGHT(BQ282,3)),
                --(INT('Data Sheet'!$B$15) &amp; "." &amp; RIGHT(BQ282,3))
            )
        ),
        "OK"
    )
)</f>
        <v>OK</v>
      </c>
      <c r="R282" s="20"/>
      <c r="S282" s="20"/>
      <c r="T282" s="20"/>
      <c r="U282" s="20"/>
      <c r="V282" s="20"/>
      <c r="W282" s="20"/>
      <c r="X282" s="20"/>
      <c r="Y282" s="20"/>
      <c r="Z282" s="20"/>
      <c r="AA282" s="55"/>
      <c r="AB282" s="55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1"/>
      <c r="AR282" s="21"/>
      <c r="AS282" s="21"/>
      <c r="AT282" s="21"/>
      <c r="AU282" s="21"/>
      <c r="AV282" s="21"/>
      <c r="AW282" s="22"/>
      <c r="AX282" s="99"/>
      <c r="AY282" s="20"/>
      <c r="AZ282" s="20"/>
      <c r="BA282" s="22"/>
      <c r="BC282" s="80"/>
      <c r="BD282" s="80"/>
      <c r="BE282" s="80"/>
      <c r="BF282" s="80"/>
      <c r="BG282" s="2" t="str">
        <f t="shared" si="23"/>
        <v/>
      </c>
      <c r="BH282" s="78">
        <f t="shared" si="22"/>
        <v>0</v>
      </c>
    </row>
    <row r="283" spans="2:60" x14ac:dyDescent="0.2">
      <c r="B283" s="14">
        <f t="shared" si="24"/>
        <v>275</v>
      </c>
      <c r="C283" s="15" t="str">
        <f>CONCATENATE('Data Sheet'!$B$8,'Data Sheet'!$G$2)</f>
        <v>" HWDP</v>
      </c>
      <c r="D283" s="95" t="str">
        <f t="shared" si="25"/>
        <v/>
      </c>
      <c r="E283" s="15" t="str">
        <f>IF('Sum HWDP'!$D$10="TH-Hill DS-1 Vol 3 CAT 2: Clean and Visual Ends only","N/A","OK")</f>
        <v>OK</v>
      </c>
      <c r="F283" s="15" t="str">
        <f>IF('Sum HWDP'!$D$10="TH-Hill DS-1 Vol 3 CAT 2: Clean and Visual Ends only","N/A","OK")</f>
        <v>OK</v>
      </c>
      <c r="G283" s="17"/>
      <c r="H283" s="17"/>
      <c r="I283" s="17" t="s">
        <v>51</v>
      </c>
      <c r="J283" s="17" t="str">
        <f t="shared" si="26"/>
        <v>OK</v>
      </c>
      <c r="K283" s="17" t="str">
        <f t="shared" si="26"/>
        <v>OK</v>
      </c>
      <c r="L283" s="17" t="str">
        <f>IF('Data Sheet'!$B$9="NC-50","N/A","OK")</f>
        <v>OK</v>
      </c>
      <c r="M283" s="17" t="str">
        <f>IF('Data Sheet'!$B$9="NC-50","N/A","OK")</f>
        <v>OK</v>
      </c>
      <c r="N283" s="23" t="str">
        <f>IF(BO283&lt;&gt;"",
    IF(INT('Data Sheet'!$A$19)=INT('Data Sheet'!$B$19),
        --(INT('Data Sheet'!$A$19) &amp; "." &amp; BO283),
        IF(AND((--(INT('Data Sheet'!$A$19) &amp; "." &amp; BO283)&gt;=--('Data Sheet'!$A$19)), (--(INT('Data Sheet'!$A$19) &amp; "." &amp; BO283)&lt;=--('Data Sheet'!$B$19))),
            --(INT('Data Sheet'!$A$19) &amp; "." &amp; BO283),
            --(INT('Data Sheet'!$B$19) &amp; "." &amp; BO283)
        )
    ),
    IF(BN283&lt;&gt;"",
        IF(INT('Data Sheet'!$A$19)=INT('Data Sheet'!$B$19),
            --(INT('Data Sheet'!$A$19) &amp; "." &amp; LEFT(BN283,3)),
            IF(AND((--(INT('Data Sheet'!$A$19) &amp; "." &amp; LEFT(BN283,3))&gt;=--('Data Sheet'!$A$19)), (--(INT('Data Sheet'!$A$19) &amp; "." &amp; LEFT(BN283,3))&lt;=--('Data Sheet'!$B$19))),
                --(INT('Data Sheet'!$A$19) &amp; "." &amp; LEFT(BN283,3)),
                --(INT('Data Sheet'!$B$19) &amp; "." &amp; LEFT(BN283,3))
            )
        ),
        "OK"
    )
)</f>
        <v>OK</v>
      </c>
      <c r="O283" s="23" t="str">
        <f>IF(BP283&lt;&gt;"",
    IF(INT('Data Sheet'!$A$19)=INT('Data Sheet'!$B$19),
        --(INT('Data Sheet'!$A$19) &amp; "." &amp; BP283),
        IF(AND((--(INT('Data Sheet'!$A$19) &amp; "." &amp; BP283)&gt;=--('Data Sheet'!$A$19)), (--(INT('Data Sheet'!$A$19) &amp; "." &amp; BP283)&lt;=--('Data Sheet'!$B$19))),
            --(INT('Data Sheet'!$A$19) &amp; "." &amp; BP283),
            --(INT('Data Sheet'!$B$19) &amp; "." &amp; BP283)
        )
    ),
    IF(BN283&lt;&gt;"",
        IF(INT('Data Sheet'!$A$19)=INT('Data Sheet'!$B$19),
            --(INT('Data Sheet'!$A$19) &amp; "." &amp; RIGHT(BN283,3)),
            IF(AND((--(INT('Data Sheet'!$A$19) &amp; "." &amp; RIGHT(BN283,3))&gt;=--('Data Sheet'!$A$19)), (--(INT('Data Sheet'!$A$19) &amp; "." &amp; RIGHT(BN283,3))&lt;=--('Data Sheet'!$B$19))),
                --(INT('Data Sheet'!$A$19) &amp; "." &amp; RIGHT(BN283,3)),
                --(INT('Data Sheet'!$B$19) &amp; "." &amp; RIGHT(BN283,3))
            )
        ),
        "OK"
    )
)</f>
        <v>OK</v>
      </c>
      <c r="P283" s="23" t="str">
        <f>IF(BR283&lt;&gt;"",
    IF(INT('Data Sheet'!$A$19)=INT('Data Sheet'!$B$15),
        --(INT('Data Sheet'!$A$15) &amp; "." &amp; BR283),
        IF(AND((--(INT('Data Sheet'!$A$15) &amp; "." &amp; BR283)&gt;=--('Data Sheet'!$A$15)), (--(INT('Data Sheet'!$A$15) &amp; "." &amp; BR283)&lt;=--('Data Sheet'!$B$15))),
            --(INT('Data Sheet'!$A$15) &amp; "." &amp; BR283),
            --(INT('Data Sheet'!$B$15) &amp; "." &amp; BR283)
        )
    ),
    IF(BQ283&lt;&gt;"",
        IF(INT('Data Sheet'!$A$15)=INT('Data Sheet'!$B$15),
            --(INT('Data Sheet'!$A$15) &amp; "." &amp; LEFT(BQ283,3)),
            IF(AND((--(INT('Data Sheet'!$A$15) &amp; "." &amp; LEFT(BQ283,3))&gt;=--('Data Sheet'!$A$15)), (--(INT('Data Sheet'!$A$15) &amp; "." &amp; LEFT(BQ283,3))&lt;=--('Data Sheet'!$B$15))),
                --(INT('Data Sheet'!$A$15) &amp; "." &amp; LEFT(BQ283,3)),
                --(INT('Data Sheet'!$B$15) &amp; "." &amp; LEFT(BQ283,3))
            )
        ),
        "OK"
    )
)</f>
        <v>OK</v>
      </c>
      <c r="Q283" s="23" t="str">
        <f>IF(BS283&lt;&gt;"",
    IF(INT('Data Sheet'!$A$19)=INT('Data Sheet'!$B$15),
        --(INT('Data Sheet'!$A$15) &amp; "." &amp; BS283),
        IF(AND((--(INT('Data Sheet'!$A$15) &amp; "." &amp; BS283)&gt;=--('Data Sheet'!$A$15)), (--(INT('Data Sheet'!$A$15) &amp; "." &amp; BS283)&lt;=--('Data Sheet'!$B$15))),
            --(INT('Data Sheet'!$A$15) &amp; "." &amp; BS283),
            --(INT('Data Sheet'!$B$15) &amp; "." &amp; BS283)
        )
    ),
    IF(BQ283&lt;&gt;"",
        IF(INT('Data Sheet'!$A$15)=INT('Data Sheet'!$B$15),
            --(INT('Data Sheet'!$A$15) &amp; "." &amp; RIGHT(BQ283,3)),
            IF(AND((--(INT('Data Sheet'!$A$15) &amp; "." &amp; RIGHT(BQ283,3))&gt;=--('Data Sheet'!$A$15)), (--(INT('Data Sheet'!$A$15) &amp; "." &amp; RIGHT(BQ283,3))&lt;=--('Data Sheet'!$B$15))),
                --(INT('Data Sheet'!$A$15) &amp; "." &amp; RIGHT(BQ283,3)),
                --(INT('Data Sheet'!$B$15) &amp; "." &amp; RIGHT(BQ283,3))
            )
        ),
        "OK"
    )
)</f>
        <v>OK</v>
      </c>
      <c r="R283" s="20"/>
      <c r="S283" s="20"/>
      <c r="T283" s="20"/>
      <c r="U283" s="20"/>
      <c r="V283" s="20"/>
      <c r="W283" s="20"/>
      <c r="X283" s="20"/>
      <c r="Y283" s="20"/>
      <c r="Z283" s="20"/>
      <c r="AA283" s="55"/>
      <c r="AB283" s="55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1"/>
      <c r="AR283" s="21"/>
      <c r="AS283" s="21"/>
      <c r="AT283" s="21"/>
      <c r="AU283" s="21"/>
      <c r="AV283" s="21"/>
      <c r="AW283" s="22"/>
      <c r="AX283" s="99"/>
      <c r="AY283" s="20"/>
      <c r="AZ283" s="20"/>
      <c r="BA283" s="22"/>
      <c r="BC283" s="80"/>
      <c r="BD283" s="80"/>
      <c r="BE283" s="80"/>
      <c r="BF283" s="80"/>
      <c r="BG283" s="2" t="str">
        <f t="shared" si="23"/>
        <v/>
      </c>
      <c r="BH283" s="78">
        <f t="shared" si="22"/>
        <v>0</v>
      </c>
    </row>
    <row r="284" spans="2:60" x14ac:dyDescent="0.2">
      <c r="B284" s="14">
        <f t="shared" si="24"/>
        <v>276</v>
      </c>
      <c r="C284" s="15" t="str">
        <f>CONCATENATE('Data Sheet'!$B$8,'Data Sheet'!$G$2)</f>
        <v>" HWDP</v>
      </c>
      <c r="D284" s="95" t="str">
        <f t="shared" si="25"/>
        <v/>
      </c>
      <c r="E284" s="15" t="str">
        <f>IF('Sum HWDP'!$D$10="TH-Hill DS-1 Vol 3 CAT 2: Clean and Visual Ends only","N/A","OK")</f>
        <v>OK</v>
      </c>
      <c r="F284" s="15" t="str">
        <f>IF('Sum HWDP'!$D$10="TH-Hill DS-1 Vol 3 CAT 2: Clean and Visual Ends only","N/A","OK")</f>
        <v>OK</v>
      </c>
      <c r="G284" s="17"/>
      <c r="H284" s="17"/>
      <c r="I284" s="17" t="s">
        <v>51</v>
      </c>
      <c r="J284" s="17" t="str">
        <f t="shared" si="26"/>
        <v>OK</v>
      </c>
      <c r="K284" s="17" t="str">
        <f t="shared" si="26"/>
        <v>OK</v>
      </c>
      <c r="L284" s="17" t="str">
        <f>IF('Data Sheet'!$B$9="NC-50","N/A","OK")</f>
        <v>OK</v>
      </c>
      <c r="M284" s="17" t="str">
        <f>IF('Data Sheet'!$B$9="NC-50","N/A","OK")</f>
        <v>OK</v>
      </c>
      <c r="N284" s="23" t="str">
        <f>IF(BO284&lt;&gt;"",
    IF(INT('Data Sheet'!$A$19)=INT('Data Sheet'!$B$19),
        --(INT('Data Sheet'!$A$19) &amp; "." &amp; BO284),
        IF(AND((--(INT('Data Sheet'!$A$19) &amp; "." &amp; BO284)&gt;=--('Data Sheet'!$A$19)), (--(INT('Data Sheet'!$A$19) &amp; "." &amp; BO284)&lt;=--('Data Sheet'!$B$19))),
            --(INT('Data Sheet'!$A$19) &amp; "." &amp; BO284),
            --(INT('Data Sheet'!$B$19) &amp; "." &amp; BO284)
        )
    ),
    IF(BN284&lt;&gt;"",
        IF(INT('Data Sheet'!$A$19)=INT('Data Sheet'!$B$19),
            --(INT('Data Sheet'!$A$19) &amp; "." &amp; LEFT(BN284,3)),
            IF(AND((--(INT('Data Sheet'!$A$19) &amp; "." &amp; LEFT(BN284,3))&gt;=--('Data Sheet'!$A$19)), (--(INT('Data Sheet'!$A$19) &amp; "." &amp; LEFT(BN284,3))&lt;=--('Data Sheet'!$B$19))),
                --(INT('Data Sheet'!$A$19) &amp; "." &amp; LEFT(BN284,3)),
                --(INT('Data Sheet'!$B$19) &amp; "." &amp; LEFT(BN284,3))
            )
        ),
        "OK"
    )
)</f>
        <v>OK</v>
      </c>
      <c r="O284" s="23" t="str">
        <f>IF(BP284&lt;&gt;"",
    IF(INT('Data Sheet'!$A$19)=INT('Data Sheet'!$B$19),
        --(INT('Data Sheet'!$A$19) &amp; "." &amp; BP284),
        IF(AND((--(INT('Data Sheet'!$A$19) &amp; "." &amp; BP284)&gt;=--('Data Sheet'!$A$19)), (--(INT('Data Sheet'!$A$19) &amp; "." &amp; BP284)&lt;=--('Data Sheet'!$B$19))),
            --(INT('Data Sheet'!$A$19) &amp; "." &amp; BP284),
            --(INT('Data Sheet'!$B$19) &amp; "." &amp; BP284)
        )
    ),
    IF(BN284&lt;&gt;"",
        IF(INT('Data Sheet'!$A$19)=INT('Data Sheet'!$B$19),
            --(INT('Data Sheet'!$A$19) &amp; "." &amp; RIGHT(BN284,3)),
            IF(AND((--(INT('Data Sheet'!$A$19) &amp; "." &amp; RIGHT(BN284,3))&gt;=--('Data Sheet'!$A$19)), (--(INT('Data Sheet'!$A$19) &amp; "." &amp; RIGHT(BN284,3))&lt;=--('Data Sheet'!$B$19))),
                --(INT('Data Sheet'!$A$19) &amp; "." &amp; RIGHT(BN284,3)),
                --(INT('Data Sheet'!$B$19) &amp; "." &amp; RIGHT(BN284,3))
            )
        ),
        "OK"
    )
)</f>
        <v>OK</v>
      </c>
      <c r="P284" s="23" t="str">
        <f>IF(BR284&lt;&gt;"",
    IF(INT('Data Sheet'!$A$19)=INT('Data Sheet'!$B$15),
        --(INT('Data Sheet'!$A$15) &amp; "." &amp; BR284),
        IF(AND((--(INT('Data Sheet'!$A$15) &amp; "." &amp; BR284)&gt;=--('Data Sheet'!$A$15)), (--(INT('Data Sheet'!$A$15) &amp; "." &amp; BR284)&lt;=--('Data Sheet'!$B$15))),
            --(INT('Data Sheet'!$A$15) &amp; "." &amp; BR284),
            --(INT('Data Sheet'!$B$15) &amp; "." &amp; BR284)
        )
    ),
    IF(BQ284&lt;&gt;"",
        IF(INT('Data Sheet'!$A$15)=INT('Data Sheet'!$B$15),
            --(INT('Data Sheet'!$A$15) &amp; "." &amp; LEFT(BQ284,3)),
            IF(AND((--(INT('Data Sheet'!$A$15) &amp; "." &amp; LEFT(BQ284,3))&gt;=--('Data Sheet'!$A$15)), (--(INT('Data Sheet'!$A$15) &amp; "." &amp; LEFT(BQ284,3))&lt;=--('Data Sheet'!$B$15))),
                --(INT('Data Sheet'!$A$15) &amp; "." &amp; LEFT(BQ284,3)),
                --(INT('Data Sheet'!$B$15) &amp; "." &amp; LEFT(BQ284,3))
            )
        ),
        "OK"
    )
)</f>
        <v>OK</v>
      </c>
      <c r="Q284" s="23" t="str">
        <f>IF(BS284&lt;&gt;"",
    IF(INT('Data Sheet'!$A$19)=INT('Data Sheet'!$B$15),
        --(INT('Data Sheet'!$A$15) &amp; "." &amp; BS284),
        IF(AND((--(INT('Data Sheet'!$A$15) &amp; "." &amp; BS284)&gt;=--('Data Sheet'!$A$15)), (--(INT('Data Sheet'!$A$15) &amp; "." &amp; BS284)&lt;=--('Data Sheet'!$B$15))),
            --(INT('Data Sheet'!$A$15) &amp; "." &amp; BS284),
            --(INT('Data Sheet'!$B$15) &amp; "." &amp; BS284)
        )
    ),
    IF(BQ284&lt;&gt;"",
        IF(INT('Data Sheet'!$A$15)=INT('Data Sheet'!$B$15),
            --(INT('Data Sheet'!$A$15) &amp; "." &amp; RIGHT(BQ284,3)),
            IF(AND((--(INT('Data Sheet'!$A$15) &amp; "." &amp; RIGHT(BQ284,3))&gt;=--('Data Sheet'!$A$15)), (--(INT('Data Sheet'!$A$15) &amp; "." &amp; RIGHT(BQ284,3))&lt;=--('Data Sheet'!$B$15))),
                --(INT('Data Sheet'!$A$15) &amp; "." &amp; RIGHT(BQ284,3)),
                --(INT('Data Sheet'!$B$15) &amp; "." &amp; RIGHT(BQ284,3))
            )
        ),
        "OK"
    )
)</f>
        <v>OK</v>
      </c>
      <c r="R284" s="20"/>
      <c r="S284" s="20"/>
      <c r="T284" s="20"/>
      <c r="U284" s="20"/>
      <c r="V284" s="20"/>
      <c r="W284" s="20"/>
      <c r="X284" s="20"/>
      <c r="Y284" s="20"/>
      <c r="Z284" s="20"/>
      <c r="AA284" s="55"/>
      <c r="AB284" s="55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1"/>
      <c r="AR284" s="21"/>
      <c r="AS284" s="21"/>
      <c r="AT284" s="21"/>
      <c r="AU284" s="21"/>
      <c r="AV284" s="21"/>
      <c r="AW284" s="22"/>
      <c r="AX284" s="99"/>
      <c r="AY284" s="20"/>
      <c r="AZ284" s="20"/>
      <c r="BA284" s="22"/>
      <c r="BC284" s="80"/>
      <c r="BD284" s="80"/>
      <c r="BE284" s="80"/>
      <c r="BF284" s="80"/>
      <c r="BG284" s="2" t="str">
        <f t="shared" si="23"/>
        <v/>
      </c>
      <c r="BH284" s="78">
        <f t="shared" si="22"/>
        <v>0</v>
      </c>
    </row>
    <row r="285" spans="2:60" x14ac:dyDescent="0.2">
      <c r="B285" s="14">
        <f t="shared" si="24"/>
        <v>277</v>
      </c>
      <c r="C285" s="15" t="str">
        <f>CONCATENATE('Data Sheet'!$B$8,'Data Sheet'!$G$2)</f>
        <v>" HWDP</v>
      </c>
      <c r="D285" s="95" t="str">
        <f t="shared" si="25"/>
        <v/>
      </c>
      <c r="E285" s="15" t="str">
        <f>IF('Sum HWDP'!$D$10="TH-Hill DS-1 Vol 3 CAT 2: Clean and Visual Ends only","N/A","OK")</f>
        <v>OK</v>
      </c>
      <c r="F285" s="15" t="str">
        <f>IF('Sum HWDP'!$D$10="TH-Hill DS-1 Vol 3 CAT 2: Clean and Visual Ends only","N/A","OK")</f>
        <v>OK</v>
      </c>
      <c r="G285" s="17"/>
      <c r="H285" s="17"/>
      <c r="I285" s="17" t="s">
        <v>51</v>
      </c>
      <c r="J285" s="17" t="str">
        <f t="shared" si="26"/>
        <v>OK</v>
      </c>
      <c r="K285" s="17" t="str">
        <f t="shared" si="26"/>
        <v>OK</v>
      </c>
      <c r="L285" s="17" t="str">
        <f>IF('Data Sheet'!$B$9="NC-50","N/A","OK")</f>
        <v>OK</v>
      </c>
      <c r="M285" s="17" t="str">
        <f>IF('Data Sheet'!$B$9="NC-50","N/A","OK")</f>
        <v>OK</v>
      </c>
      <c r="N285" s="23" t="str">
        <f>IF(BO285&lt;&gt;"",
    IF(INT('Data Sheet'!$A$19)=INT('Data Sheet'!$B$19),
        --(INT('Data Sheet'!$A$19) &amp; "." &amp; BO285),
        IF(AND((--(INT('Data Sheet'!$A$19) &amp; "." &amp; BO285)&gt;=--('Data Sheet'!$A$19)), (--(INT('Data Sheet'!$A$19) &amp; "." &amp; BO285)&lt;=--('Data Sheet'!$B$19))),
            --(INT('Data Sheet'!$A$19) &amp; "." &amp; BO285),
            --(INT('Data Sheet'!$B$19) &amp; "." &amp; BO285)
        )
    ),
    IF(BN285&lt;&gt;"",
        IF(INT('Data Sheet'!$A$19)=INT('Data Sheet'!$B$19),
            --(INT('Data Sheet'!$A$19) &amp; "." &amp; LEFT(BN285,3)),
            IF(AND((--(INT('Data Sheet'!$A$19) &amp; "." &amp; LEFT(BN285,3))&gt;=--('Data Sheet'!$A$19)), (--(INT('Data Sheet'!$A$19) &amp; "." &amp; LEFT(BN285,3))&lt;=--('Data Sheet'!$B$19))),
                --(INT('Data Sheet'!$A$19) &amp; "." &amp; LEFT(BN285,3)),
                --(INT('Data Sheet'!$B$19) &amp; "." &amp; LEFT(BN285,3))
            )
        ),
        "OK"
    )
)</f>
        <v>OK</v>
      </c>
      <c r="O285" s="23" t="str">
        <f>IF(BP285&lt;&gt;"",
    IF(INT('Data Sheet'!$A$19)=INT('Data Sheet'!$B$19),
        --(INT('Data Sheet'!$A$19) &amp; "." &amp; BP285),
        IF(AND((--(INT('Data Sheet'!$A$19) &amp; "." &amp; BP285)&gt;=--('Data Sheet'!$A$19)), (--(INT('Data Sheet'!$A$19) &amp; "." &amp; BP285)&lt;=--('Data Sheet'!$B$19))),
            --(INT('Data Sheet'!$A$19) &amp; "." &amp; BP285),
            --(INT('Data Sheet'!$B$19) &amp; "." &amp; BP285)
        )
    ),
    IF(BN285&lt;&gt;"",
        IF(INT('Data Sheet'!$A$19)=INT('Data Sheet'!$B$19),
            --(INT('Data Sheet'!$A$19) &amp; "." &amp; RIGHT(BN285,3)),
            IF(AND((--(INT('Data Sheet'!$A$19) &amp; "." &amp; RIGHT(BN285,3))&gt;=--('Data Sheet'!$A$19)), (--(INT('Data Sheet'!$A$19) &amp; "." &amp; RIGHT(BN285,3))&lt;=--('Data Sheet'!$B$19))),
                --(INT('Data Sheet'!$A$19) &amp; "." &amp; RIGHT(BN285,3)),
                --(INT('Data Sheet'!$B$19) &amp; "." &amp; RIGHT(BN285,3))
            )
        ),
        "OK"
    )
)</f>
        <v>OK</v>
      </c>
      <c r="P285" s="23" t="str">
        <f>IF(BR285&lt;&gt;"",
    IF(INT('Data Sheet'!$A$19)=INT('Data Sheet'!$B$15),
        --(INT('Data Sheet'!$A$15) &amp; "." &amp; BR285),
        IF(AND((--(INT('Data Sheet'!$A$15) &amp; "." &amp; BR285)&gt;=--('Data Sheet'!$A$15)), (--(INT('Data Sheet'!$A$15) &amp; "." &amp; BR285)&lt;=--('Data Sheet'!$B$15))),
            --(INT('Data Sheet'!$A$15) &amp; "." &amp; BR285),
            --(INT('Data Sheet'!$B$15) &amp; "." &amp; BR285)
        )
    ),
    IF(BQ285&lt;&gt;"",
        IF(INT('Data Sheet'!$A$15)=INT('Data Sheet'!$B$15),
            --(INT('Data Sheet'!$A$15) &amp; "." &amp; LEFT(BQ285,3)),
            IF(AND((--(INT('Data Sheet'!$A$15) &amp; "." &amp; LEFT(BQ285,3))&gt;=--('Data Sheet'!$A$15)), (--(INT('Data Sheet'!$A$15) &amp; "." &amp; LEFT(BQ285,3))&lt;=--('Data Sheet'!$B$15))),
                --(INT('Data Sheet'!$A$15) &amp; "." &amp; LEFT(BQ285,3)),
                --(INT('Data Sheet'!$B$15) &amp; "." &amp; LEFT(BQ285,3))
            )
        ),
        "OK"
    )
)</f>
        <v>OK</v>
      </c>
      <c r="Q285" s="23" t="str">
        <f>IF(BS285&lt;&gt;"",
    IF(INT('Data Sheet'!$A$19)=INT('Data Sheet'!$B$15),
        --(INT('Data Sheet'!$A$15) &amp; "." &amp; BS285),
        IF(AND((--(INT('Data Sheet'!$A$15) &amp; "." &amp; BS285)&gt;=--('Data Sheet'!$A$15)), (--(INT('Data Sheet'!$A$15) &amp; "." &amp; BS285)&lt;=--('Data Sheet'!$B$15))),
            --(INT('Data Sheet'!$A$15) &amp; "." &amp; BS285),
            --(INT('Data Sheet'!$B$15) &amp; "." &amp; BS285)
        )
    ),
    IF(BQ285&lt;&gt;"",
        IF(INT('Data Sheet'!$A$15)=INT('Data Sheet'!$B$15),
            --(INT('Data Sheet'!$A$15) &amp; "." &amp; RIGHT(BQ285,3)),
            IF(AND((--(INT('Data Sheet'!$A$15) &amp; "." &amp; RIGHT(BQ285,3))&gt;=--('Data Sheet'!$A$15)), (--(INT('Data Sheet'!$A$15) &amp; "." &amp; RIGHT(BQ285,3))&lt;=--('Data Sheet'!$B$15))),
                --(INT('Data Sheet'!$A$15) &amp; "." &amp; RIGHT(BQ285,3)),
                --(INT('Data Sheet'!$B$15) &amp; "." &amp; RIGHT(BQ285,3))
            )
        ),
        "OK"
    )
)</f>
        <v>OK</v>
      </c>
      <c r="R285" s="20"/>
      <c r="S285" s="20"/>
      <c r="T285" s="20"/>
      <c r="U285" s="20"/>
      <c r="V285" s="20"/>
      <c r="W285" s="20"/>
      <c r="X285" s="20"/>
      <c r="Y285" s="20"/>
      <c r="Z285" s="20"/>
      <c r="AA285" s="55"/>
      <c r="AB285" s="55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1"/>
      <c r="AR285" s="21"/>
      <c r="AS285" s="21"/>
      <c r="AT285" s="21"/>
      <c r="AU285" s="21"/>
      <c r="AV285" s="21"/>
      <c r="AW285" s="22"/>
      <c r="AX285" s="99"/>
      <c r="AY285" s="20"/>
      <c r="AZ285" s="20"/>
      <c r="BA285" s="22"/>
      <c r="BC285" s="80"/>
      <c r="BD285" s="80"/>
      <c r="BE285" s="80"/>
      <c r="BF285" s="80"/>
      <c r="BG285" s="2" t="str">
        <f t="shared" si="23"/>
        <v/>
      </c>
      <c r="BH285" s="78">
        <f t="shared" si="22"/>
        <v>0</v>
      </c>
    </row>
    <row r="286" spans="2:60" x14ac:dyDescent="0.2">
      <c r="B286" s="14">
        <f t="shared" si="24"/>
        <v>278</v>
      </c>
      <c r="C286" s="15" t="str">
        <f>CONCATENATE('Data Sheet'!$B$8,'Data Sheet'!$G$2)</f>
        <v>" HWDP</v>
      </c>
      <c r="D286" s="95" t="str">
        <f t="shared" si="25"/>
        <v/>
      </c>
      <c r="E286" s="15" t="str">
        <f>IF('Sum HWDP'!$D$10="TH-Hill DS-1 Vol 3 CAT 2: Clean and Visual Ends only","N/A","OK")</f>
        <v>OK</v>
      </c>
      <c r="F286" s="15" t="str">
        <f>IF('Sum HWDP'!$D$10="TH-Hill DS-1 Vol 3 CAT 2: Clean and Visual Ends only","N/A","OK")</f>
        <v>OK</v>
      </c>
      <c r="G286" s="17"/>
      <c r="H286" s="17"/>
      <c r="I286" s="17" t="s">
        <v>51</v>
      </c>
      <c r="J286" s="17" t="str">
        <f t="shared" si="26"/>
        <v>OK</v>
      </c>
      <c r="K286" s="17" t="str">
        <f t="shared" si="26"/>
        <v>OK</v>
      </c>
      <c r="L286" s="17" t="str">
        <f>IF('Data Sheet'!$B$9="NC-50","N/A","OK")</f>
        <v>OK</v>
      </c>
      <c r="M286" s="17" t="str">
        <f>IF('Data Sheet'!$B$9="NC-50","N/A","OK")</f>
        <v>OK</v>
      </c>
      <c r="N286" s="23" t="str">
        <f>IF(BO286&lt;&gt;"",
    IF(INT('Data Sheet'!$A$19)=INT('Data Sheet'!$B$19),
        --(INT('Data Sheet'!$A$19) &amp; "." &amp; BO286),
        IF(AND((--(INT('Data Sheet'!$A$19) &amp; "." &amp; BO286)&gt;=--('Data Sheet'!$A$19)), (--(INT('Data Sheet'!$A$19) &amp; "." &amp; BO286)&lt;=--('Data Sheet'!$B$19))),
            --(INT('Data Sheet'!$A$19) &amp; "." &amp; BO286),
            --(INT('Data Sheet'!$B$19) &amp; "." &amp; BO286)
        )
    ),
    IF(BN286&lt;&gt;"",
        IF(INT('Data Sheet'!$A$19)=INT('Data Sheet'!$B$19),
            --(INT('Data Sheet'!$A$19) &amp; "." &amp; LEFT(BN286,3)),
            IF(AND((--(INT('Data Sheet'!$A$19) &amp; "." &amp; LEFT(BN286,3))&gt;=--('Data Sheet'!$A$19)), (--(INT('Data Sheet'!$A$19) &amp; "." &amp; LEFT(BN286,3))&lt;=--('Data Sheet'!$B$19))),
                --(INT('Data Sheet'!$A$19) &amp; "." &amp; LEFT(BN286,3)),
                --(INT('Data Sheet'!$B$19) &amp; "." &amp; LEFT(BN286,3))
            )
        ),
        "OK"
    )
)</f>
        <v>OK</v>
      </c>
      <c r="O286" s="23" t="str">
        <f>IF(BP286&lt;&gt;"",
    IF(INT('Data Sheet'!$A$19)=INT('Data Sheet'!$B$19),
        --(INT('Data Sheet'!$A$19) &amp; "." &amp; BP286),
        IF(AND((--(INT('Data Sheet'!$A$19) &amp; "." &amp; BP286)&gt;=--('Data Sheet'!$A$19)), (--(INT('Data Sheet'!$A$19) &amp; "." &amp; BP286)&lt;=--('Data Sheet'!$B$19))),
            --(INT('Data Sheet'!$A$19) &amp; "." &amp; BP286),
            --(INT('Data Sheet'!$B$19) &amp; "." &amp; BP286)
        )
    ),
    IF(BN286&lt;&gt;"",
        IF(INT('Data Sheet'!$A$19)=INT('Data Sheet'!$B$19),
            --(INT('Data Sheet'!$A$19) &amp; "." &amp; RIGHT(BN286,3)),
            IF(AND((--(INT('Data Sheet'!$A$19) &amp; "." &amp; RIGHT(BN286,3))&gt;=--('Data Sheet'!$A$19)), (--(INT('Data Sheet'!$A$19) &amp; "." &amp; RIGHT(BN286,3))&lt;=--('Data Sheet'!$B$19))),
                --(INT('Data Sheet'!$A$19) &amp; "." &amp; RIGHT(BN286,3)),
                --(INT('Data Sheet'!$B$19) &amp; "." &amp; RIGHT(BN286,3))
            )
        ),
        "OK"
    )
)</f>
        <v>OK</v>
      </c>
      <c r="P286" s="23" t="str">
        <f>IF(BR286&lt;&gt;"",
    IF(INT('Data Sheet'!$A$19)=INT('Data Sheet'!$B$15),
        --(INT('Data Sheet'!$A$15) &amp; "." &amp; BR286),
        IF(AND((--(INT('Data Sheet'!$A$15) &amp; "." &amp; BR286)&gt;=--('Data Sheet'!$A$15)), (--(INT('Data Sheet'!$A$15) &amp; "." &amp; BR286)&lt;=--('Data Sheet'!$B$15))),
            --(INT('Data Sheet'!$A$15) &amp; "." &amp; BR286),
            --(INT('Data Sheet'!$B$15) &amp; "." &amp; BR286)
        )
    ),
    IF(BQ286&lt;&gt;"",
        IF(INT('Data Sheet'!$A$15)=INT('Data Sheet'!$B$15),
            --(INT('Data Sheet'!$A$15) &amp; "." &amp; LEFT(BQ286,3)),
            IF(AND((--(INT('Data Sheet'!$A$15) &amp; "." &amp; LEFT(BQ286,3))&gt;=--('Data Sheet'!$A$15)), (--(INT('Data Sheet'!$A$15) &amp; "." &amp; LEFT(BQ286,3))&lt;=--('Data Sheet'!$B$15))),
                --(INT('Data Sheet'!$A$15) &amp; "." &amp; LEFT(BQ286,3)),
                --(INT('Data Sheet'!$B$15) &amp; "." &amp; LEFT(BQ286,3))
            )
        ),
        "OK"
    )
)</f>
        <v>OK</v>
      </c>
      <c r="Q286" s="23" t="str">
        <f>IF(BS286&lt;&gt;"",
    IF(INT('Data Sheet'!$A$19)=INT('Data Sheet'!$B$15),
        --(INT('Data Sheet'!$A$15) &amp; "." &amp; BS286),
        IF(AND((--(INT('Data Sheet'!$A$15) &amp; "." &amp; BS286)&gt;=--('Data Sheet'!$A$15)), (--(INT('Data Sheet'!$A$15) &amp; "." &amp; BS286)&lt;=--('Data Sheet'!$B$15))),
            --(INT('Data Sheet'!$A$15) &amp; "." &amp; BS286),
            --(INT('Data Sheet'!$B$15) &amp; "." &amp; BS286)
        )
    ),
    IF(BQ286&lt;&gt;"",
        IF(INT('Data Sheet'!$A$15)=INT('Data Sheet'!$B$15),
            --(INT('Data Sheet'!$A$15) &amp; "." &amp; RIGHT(BQ286,3)),
            IF(AND((--(INT('Data Sheet'!$A$15) &amp; "." &amp; RIGHT(BQ286,3))&gt;=--('Data Sheet'!$A$15)), (--(INT('Data Sheet'!$A$15) &amp; "." &amp; RIGHT(BQ286,3))&lt;=--('Data Sheet'!$B$15))),
                --(INT('Data Sheet'!$A$15) &amp; "." &amp; RIGHT(BQ286,3)),
                --(INT('Data Sheet'!$B$15) &amp; "." &amp; RIGHT(BQ286,3))
            )
        ),
        "OK"
    )
)</f>
        <v>OK</v>
      </c>
      <c r="R286" s="20"/>
      <c r="S286" s="20"/>
      <c r="T286" s="20"/>
      <c r="U286" s="20"/>
      <c r="V286" s="20"/>
      <c r="W286" s="20"/>
      <c r="X286" s="20"/>
      <c r="Y286" s="20"/>
      <c r="Z286" s="20"/>
      <c r="AA286" s="55"/>
      <c r="AB286" s="55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1"/>
      <c r="AR286" s="21"/>
      <c r="AS286" s="21"/>
      <c r="AT286" s="21"/>
      <c r="AU286" s="21"/>
      <c r="AV286" s="21"/>
      <c r="AW286" s="22"/>
      <c r="AX286" s="99"/>
      <c r="AY286" s="20"/>
      <c r="AZ286" s="20"/>
      <c r="BA286" s="22"/>
      <c r="BC286" s="80"/>
      <c r="BD286" s="80"/>
      <c r="BE286" s="80"/>
      <c r="BF286" s="80"/>
      <c r="BG286" s="2" t="str">
        <f t="shared" si="23"/>
        <v/>
      </c>
      <c r="BH286" s="78">
        <f t="shared" si="22"/>
        <v>0</v>
      </c>
    </row>
    <row r="287" spans="2:60" x14ac:dyDescent="0.2">
      <c r="B287" s="14">
        <f t="shared" si="24"/>
        <v>279</v>
      </c>
      <c r="C287" s="15" t="str">
        <f>CONCATENATE('Data Sheet'!$B$8,'Data Sheet'!$G$2)</f>
        <v>" HWDP</v>
      </c>
      <c r="D287" s="95" t="str">
        <f t="shared" si="25"/>
        <v/>
      </c>
      <c r="E287" s="15" t="str">
        <f>IF('Sum HWDP'!$D$10="TH-Hill DS-1 Vol 3 CAT 2: Clean and Visual Ends only","N/A","OK")</f>
        <v>OK</v>
      </c>
      <c r="F287" s="15" t="str">
        <f>IF('Sum HWDP'!$D$10="TH-Hill DS-1 Vol 3 CAT 2: Clean and Visual Ends only","N/A","OK")</f>
        <v>OK</v>
      </c>
      <c r="G287" s="17"/>
      <c r="H287" s="17"/>
      <c r="I287" s="17" t="s">
        <v>51</v>
      </c>
      <c r="J287" s="17" t="str">
        <f t="shared" si="26"/>
        <v>OK</v>
      </c>
      <c r="K287" s="17" t="str">
        <f t="shared" si="26"/>
        <v>OK</v>
      </c>
      <c r="L287" s="17" t="str">
        <f>IF('Data Sheet'!$B$9="NC-50","N/A","OK")</f>
        <v>OK</v>
      </c>
      <c r="M287" s="17" t="str">
        <f>IF('Data Sheet'!$B$9="NC-50","N/A","OK")</f>
        <v>OK</v>
      </c>
      <c r="N287" s="23" t="str">
        <f>IF(BO287&lt;&gt;"",
    IF(INT('Data Sheet'!$A$19)=INT('Data Sheet'!$B$19),
        --(INT('Data Sheet'!$A$19) &amp; "." &amp; BO287),
        IF(AND((--(INT('Data Sheet'!$A$19) &amp; "." &amp; BO287)&gt;=--('Data Sheet'!$A$19)), (--(INT('Data Sheet'!$A$19) &amp; "." &amp; BO287)&lt;=--('Data Sheet'!$B$19))),
            --(INT('Data Sheet'!$A$19) &amp; "." &amp; BO287),
            --(INT('Data Sheet'!$B$19) &amp; "." &amp; BO287)
        )
    ),
    IF(BN287&lt;&gt;"",
        IF(INT('Data Sheet'!$A$19)=INT('Data Sheet'!$B$19),
            --(INT('Data Sheet'!$A$19) &amp; "." &amp; LEFT(BN287,3)),
            IF(AND((--(INT('Data Sheet'!$A$19) &amp; "." &amp; LEFT(BN287,3))&gt;=--('Data Sheet'!$A$19)), (--(INT('Data Sheet'!$A$19) &amp; "." &amp; LEFT(BN287,3))&lt;=--('Data Sheet'!$B$19))),
                --(INT('Data Sheet'!$A$19) &amp; "." &amp; LEFT(BN287,3)),
                --(INT('Data Sheet'!$B$19) &amp; "." &amp; LEFT(BN287,3))
            )
        ),
        "OK"
    )
)</f>
        <v>OK</v>
      </c>
      <c r="O287" s="23" t="str">
        <f>IF(BP287&lt;&gt;"",
    IF(INT('Data Sheet'!$A$19)=INT('Data Sheet'!$B$19),
        --(INT('Data Sheet'!$A$19) &amp; "." &amp; BP287),
        IF(AND((--(INT('Data Sheet'!$A$19) &amp; "." &amp; BP287)&gt;=--('Data Sheet'!$A$19)), (--(INT('Data Sheet'!$A$19) &amp; "." &amp; BP287)&lt;=--('Data Sheet'!$B$19))),
            --(INT('Data Sheet'!$A$19) &amp; "." &amp; BP287),
            --(INT('Data Sheet'!$B$19) &amp; "." &amp; BP287)
        )
    ),
    IF(BN287&lt;&gt;"",
        IF(INT('Data Sheet'!$A$19)=INT('Data Sheet'!$B$19),
            --(INT('Data Sheet'!$A$19) &amp; "." &amp; RIGHT(BN287,3)),
            IF(AND((--(INT('Data Sheet'!$A$19) &amp; "." &amp; RIGHT(BN287,3))&gt;=--('Data Sheet'!$A$19)), (--(INT('Data Sheet'!$A$19) &amp; "." &amp; RIGHT(BN287,3))&lt;=--('Data Sheet'!$B$19))),
                --(INT('Data Sheet'!$A$19) &amp; "." &amp; RIGHT(BN287,3)),
                --(INT('Data Sheet'!$B$19) &amp; "." &amp; RIGHT(BN287,3))
            )
        ),
        "OK"
    )
)</f>
        <v>OK</v>
      </c>
      <c r="P287" s="23" t="str">
        <f>IF(BR287&lt;&gt;"",
    IF(INT('Data Sheet'!$A$19)=INT('Data Sheet'!$B$15),
        --(INT('Data Sheet'!$A$15) &amp; "." &amp; BR287),
        IF(AND((--(INT('Data Sheet'!$A$15) &amp; "." &amp; BR287)&gt;=--('Data Sheet'!$A$15)), (--(INT('Data Sheet'!$A$15) &amp; "." &amp; BR287)&lt;=--('Data Sheet'!$B$15))),
            --(INT('Data Sheet'!$A$15) &amp; "." &amp; BR287),
            --(INT('Data Sheet'!$B$15) &amp; "." &amp; BR287)
        )
    ),
    IF(BQ287&lt;&gt;"",
        IF(INT('Data Sheet'!$A$15)=INT('Data Sheet'!$B$15),
            --(INT('Data Sheet'!$A$15) &amp; "." &amp; LEFT(BQ287,3)),
            IF(AND((--(INT('Data Sheet'!$A$15) &amp; "." &amp; LEFT(BQ287,3))&gt;=--('Data Sheet'!$A$15)), (--(INT('Data Sheet'!$A$15) &amp; "." &amp; LEFT(BQ287,3))&lt;=--('Data Sheet'!$B$15))),
                --(INT('Data Sheet'!$A$15) &amp; "." &amp; LEFT(BQ287,3)),
                --(INT('Data Sheet'!$B$15) &amp; "." &amp; LEFT(BQ287,3))
            )
        ),
        "OK"
    )
)</f>
        <v>OK</v>
      </c>
      <c r="Q287" s="23" t="str">
        <f>IF(BS287&lt;&gt;"",
    IF(INT('Data Sheet'!$A$19)=INT('Data Sheet'!$B$15),
        --(INT('Data Sheet'!$A$15) &amp; "." &amp; BS287),
        IF(AND((--(INT('Data Sheet'!$A$15) &amp; "." &amp; BS287)&gt;=--('Data Sheet'!$A$15)), (--(INT('Data Sheet'!$A$15) &amp; "." &amp; BS287)&lt;=--('Data Sheet'!$B$15))),
            --(INT('Data Sheet'!$A$15) &amp; "." &amp; BS287),
            --(INT('Data Sheet'!$B$15) &amp; "." &amp; BS287)
        )
    ),
    IF(BQ287&lt;&gt;"",
        IF(INT('Data Sheet'!$A$15)=INT('Data Sheet'!$B$15),
            --(INT('Data Sheet'!$A$15) &amp; "." &amp; RIGHT(BQ287,3)),
            IF(AND((--(INT('Data Sheet'!$A$15) &amp; "." &amp; RIGHT(BQ287,3))&gt;=--('Data Sheet'!$A$15)), (--(INT('Data Sheet'!$A$15) &amp; "." &amp; RIGHT(BQ287,3))&lt;=--('Data Sheet'!$B$15))),
                --(INT('Data Sheet'!$A$15) &amp; "." &amp; RIGHT(BQ287,3)),
                --(INT('Data Sheet'!$B$15) &amp; "." &amp; RIGHT(BQ287,3))
            )
        ),
        "OK"
    )
)</f>
        <v>OK</v>
      </c>
      <c r="R287" s="20"/>
      <c r="S287" s="20"/>
      <c r="T287" s="20"/>
      <c r="U287" s="20"/>
      <c r="V287" s="20"/>
      <c r="W287" s="20"/>
      <c r="X287" s="20"/>
      <c r="Y287" s="20"/>
      <c r="Z287" s="20"/>
      <c r="AA287" s="55"/>
      <c r="AB287" s="55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1"/>
      <c r="AR287" s="21"/>
      <c r="AS287" s="21"/>
      <c r="AT287" s="21"/>
      <c r="AU287" s="21"/>
      <c r="AV287" s="21"/>
      <c r="AW287" s="22"/>
      <c r="AX287" s="99"/>
      <c r="AY287" s="20"/>
      <c r="AZ287" s="20"/>
      <c r="BA287" s="22"/>
      <c r="BC287" s="80"/>
      <c r="BD287" s="80"/>
      <c r="BE287" s="80"/>
      <c r="BF287" s="80"/>
      <c r="BG287" s="2" t="str">
        <f t="shared" si="23"/>
        <v/>
      </c>
      <c r="BH287" s="78">
        <f t="shared" si="22"/>
        <v>0</v>
      </c>
    </row>
    <row r="288" spans="2:60" x14ac:dyDescent="0.2">
      <c r="B288" s="14">
        <f t="shared" si="24"/>
        <v>280</v>
      </c>
      <c r="C288" s="15" t="str">
        <f>CONCATENATE('Data Sheet'!$B$8,'Data Sheet'!$G$2)</f>
        <v>" HWDP</v>
      </c>
      <c r="D288" s="95" t="str">
        <f t="shared" si="25"/>
        <v/>
      </c>
      <c r="E288" s="15" t="str">
        <f>IF('Sum HWDP'!$D$10="TH-Hill DS-1 Vol 3 CAT 2: Clean and Visual Ends only","N/A","OK")</f>
        <v>OK</v>
      </c>
      <c r="F288" s="15" t="str">
        <f>IF('Sum HWDP'!$D$10="TH-Hill DS-1 Vol 3 CAT 2: Clean and Visual Ends only","N/A","OK")</f>
        <v>OK</v>
      </c>
      <c r="G288" s="17"/>
      <c r="H288" s="17"/>
      <c r="I288" s="17" t="s">
        <v>51</v>
      </c>
      <c r="J288" s="17" t="str">
        <f t="shared" si="26"/>
        <v>OK</v>
      </c>
      <c r="K288" s="17" t="str">
        <f t="shared" si="26"/>
        <v>OK</v>
      </c>
      <c r="L288" s="17" t="str">
        <f>IF('Data Sheet'!$B$9="NC-50","N/A","OK")</f>
        <v>OK</v>
      </c>
      <c r="M288" s="17" t="str">
        <f>IF('Data Sheet'!$B$9="NC-50","N/A","OK")</f>
        <v>OK</v>
      </c>
      <c r="N288" s="23" t="str">
        <f>IF(BO288&lt;&gt;"",
    IF(INT('Data Sheet'!$A$19)=INT('Data Sheet'!$B$19),
        --(INT('Data Sheet'!$A$19) &amp; "." &amp; BO288),
        IF(AND((--(INT('Data Sheet'!$A$19) &amp; "." &amp; BO288)&gt;=--('Data Sheet'!$A$19)), (--(INT('Data Sheet'!$A$19) &amp; "." &amp; BO288)&lt;=--('Data Sheet'!$B$19))),
            --(INT('Data Sheet'!$A$19) &amp; "." &amp; BO288),
            --(INT('Data Sheet'!$B$19) &amp; "." &amp; BO288)
        )
    ),
    IF(BN288&lt;&gt;"",
        IF(INT('Data Sheet'!$A$19)=INT('Data Sheet'!$B$19),
            --(INT('Data Sheet'!$A$19) &amp; "." &amp; LEFT(BN288,3)),
            IF(AND((--(INT('Data Sheet'!$A$19) &amp; "." &amp; LEFT(BN288,3))&gt;=--('Data Sheet'!$A$19)), (--(INT('Data Sheet'!$A$19) &amp; "." &amp; LEFT(BN288,3))&lt;=--('Data Sheet'!$B$19))),
                --(INT('Data Sheet'!$A$19) &amp; "." &amp; LEFT(BN288,3)),
                --(INT('Data Sheet'!$B$19) &amp; "." &amp; LEFT(BN288,3))
            )
        ),
        "OK"
    )
)</f>
        <v>OK</v>
      </c>
      <c r="O288" s="23" t="str">
        <f>IF(BP288&lt;&gt;"",
    IF(INT('Data Sheet'!$A$19)=INT('Data Sheet'!$B$19),
        --(INT('Data Sheet'!$A$19) &amp; "." &amp; BP288),
        IF(AND((--(INT('Data Sheet'!$A$19) &amp; "." &amp; BP288)&gt;=--('Data Sheet'!$A$19)), (--(INT('Data Sheet'!$A$19) &amp; "." &amp; BP288)&lt;=--('Data Sheet'!$B$19))),
            --(INT('Data Sheet'!$A$19) &amp; "." &amp; BP288),
            --(INT('Data Sheet'!$B$19) &amp; "." &amp; BP288)
        )
    ),
    IF(BN288&lt;&gt;"",
        IF(INT('Data Sheet'!$A$19)=INT('Data Sheet'!$B$19),
            --(INT('Data Sheet'!$A$19) &amp; "." &amp; RIGHT(BN288,3)),
            IF(AND((--(INT('Data Sheet'!$A$19) &amp; "." &amp; RIGHT(BN288,3))&gt;=--('Data Sheet'!$A$19)), (--(INT('Data Sheet'!$A$19) &amp; "." &amp; RIGHT(BN288,3))&lt;=--('Data Sheet'!$B$19))),
                --(INT('Data Sheet'!$A$19) &amp; "." &amp; RIGHT(BN288,3)),
                --(INT('Data Sheet'!$B$19) &amp; "." &amp; RIGHT(BN288,3))
            )
        ),
        "OK"
    )
)</f>
        <v>OK</v>
      </c>
      <c r="P288" s="23" t="str">
        <f>IF(BR288&lt;&gt;"",
    IF(INT('Data Sheet'!$A$19)=INT('Data Sheet'!$B$15),
        --(INT('Data Sheet'!$A$15) &amp; "." &amp; BR288),
        IF(AND((--(INT('Data Sheet'!$A$15) &amp; "." &amp; BR288)&gt;=--('Data Sheet'!$A$15)), (--(INT('Data Sheet'!$A$15) &amp; "." &amp; BR288)&lt;=--('Data Sheet'!$B$15))),
            --(INT('Data Sheet'!$A$15) &amp; "." &amp; BR288),
            --(INT('Data Sheet'!$B$15) &amp; "." &amp; BR288)
        )
    ),
    IF(BQ288&lt;&gt;"",
        IF(INT('Data Sheet'!$A$15)=INT('Data Sheet'!$B$15),
            --(INT('Data Sheet'!$A$15) &amp; "." &amp; LEFT(BQ288,3)),
            IF(AND((--(INT('Data Sheet'!$A$15) &amp; "." &amp; LEFT(BQ288,3))&gt;=--('Data Sheet'!$A$15)), (--(INT('Data Sheet'!$A$15) &amp; "." &amp; LEFT(BQ288,3))&lt;=--('Data Sheet'!$B$15))),
                --(INT('Data Sheet'!$A$15) &amp; "." &amp; LEFT(BQ288,3)),
                --(INT('Data Sheet'!$B$15) &amp; "." &amp; LEFT(BQ288,3))
            )
        ),
        "OK"
    )
)</f>
        <v>OK</v>
      </c>
      <c r="Q288" s="23" t="str">
        <f>IF(BS288&lt;&gt;"",
    IF(INT('Data Sheet'!$A$19)=INT('Data Sheet'!$B$15),
        --(INT('Data Sheet'!$A$15) &amp; "." &amp; BS288),
        IF(AND((--(INT('Data Sheet'!$A$15) &amp; "." &amp; BS288)&gt;=--('Data Sheet'!$A$15)), (--(INT('Data Sheet'!$A$15) &amp; "." &amp; BS288)&lt;=--('Data Sheet'!$B$15))),
            --(INT('Data Sheet'!$A$15) &amp; "." &amp; BS288),
            --(INT('Data Sheet'!$B$15) &amp; "." &amp; BS288)
        )
    ),
    IF(BQ288&lt;&gt;"",
        IF(INT('Data Sheet'!$A$15)=INT('Data Sheet'!$B$15),
            --(INT('Data Sheet'!$A$15) &amp; "." &amp; RIGHT(BQ288,3)),
            IF(AND((--(INT('Data Sheet'!$A$15) &amp; "." &amp; RIGHT(BQ288,3))&gt;=--('Data Sheet'!$A$15)), (--(INT('Data Sheet'!$A$15) &amp; "." &amp; RIGHT(BQ288,3))&lt;=--('Data Sheet'!$B$15))),
                --(INT('Data Sheet'!$A$15) &amp; "." &amp; RIGHT(BQ288,3)),
                --(INT('Data Sheet'!$B$15) &amp; "." &amp; RIGHT(BQ288,3))
            )
        ),
        "OK"
    )
)</f>
        <v>OK</v>
      </c>
      <c r="R288" s="20"/>
      <c r="S288" s="20"/>
      <c r="T288" s="20"/>
      <c r="U288" s="20"/>
      <c r="V288" s="20"/>
      <c r="W288" s="20"/>
      <c r="X288" s="20"/>
      <c r="Y288" s="20"/>
      <c r="Z288" s="20"/>
      <c r="AA288" s="55"/>
      <c r="AB288" s="55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1"/>
      <c r="AR288" s="21"/>
      <c r="AS288" s="21"/>
      <c r="AT288" s="21"/>
      <c r="AU288" s="21"/>
      <c r="AV288" s="21"/>
      <c r="AW288" s="22"/>
      <c r="AX288" s="99"/>
      <c r="AY288" s="20"/>
      <c r="AZ288" s="20"/>
      <c r="BA288" s="22"/>
      <c r="BC288" s="80"/>
      <c r="BD288" s="80"/>
      <c r="BE288" s="80"/>
      <c r="BF288" s="80"/>
      <c r="BG288" s="2" t="str">
        <f t="shared" si="23"/>
        <v/>
      </c>
      <c r="BH288" s="78">
        <f t="shared" si="22"/>
        <v>0</v>
      </c>
    </row>
    <row r="289" spans="2:60" x14ac:dyDescent="0.2">
      <c r="B289" s="14">
        <f t="shared" si="24"/>
        <v>281</v>
      </c>
      <c r="C289" s="15" t="str">
        <f>CONCATENATE('Data Sheet'!$B$8,'Data Sheet'!$G$2)</f>
        <v>" HWDP</v>
      </c>
      <c r="D289" s="95" t="str">
        <f t="shared" si="25"/>
        <v/>
      </c>
      <c r="E289" s="15" t="str">
        <f>IF('Sum HWDP'!$D$10="TH-Hill DS-1 Vol 3 CAT 2: Clean and Visual Ends only","N/A","OK")</f>
        <v>OK</v>
      </c>
      <c r="F289" s="15" t="str">
        <f>IF('Sum HWDP'!$D$10="TH-Hill DS-1 Vol 3 CAT 2: Clean and Visual Ends only","N/A","OK")</f>
        <v>OK</v>
      </c>
      <c r="G289" s="17"/>
      <c r="H289" s="17"/>
      <c r="I289" s="17" t="s">
        <v>51</v>
      </c>
      <c r="J289" s="17" t="str">
        <f t="shared" si="26"/>
        <v>OK</v>
      </c>
      <c r="K289" s="17" t="str">
        <f t="shared" si="26"/>
        <v>OK</v>
      </c>
      <c r="L289" s="17" t="str">
        <f>IF('Data Sheet'!$B$9="NC-50","N/A","OK")</f>
        <v>OK</v>
      </c>
      <c r="M289" s="17" t="str">
        <f>IF('Data Sheet'!$B$9="NC-50","N/A","OK")</f>
        <v>OK</v>
      </c>
      <c r="N289" s="23" t="str">
        <f>IF(BO289&lt;&gt;"",
    IF(INT('Data Sheet'!$A$19)=INT('Data Sheet'!$B$19),
        --(INT('Data Sheet'!$A$19) &amp; "." &amp; BO289),
        IF(AND((--(INT('Data Sheet'!$A$19) &amp; "." &amp; BO289)&gt;=--('Data Sheet'!$A$19)), (--(INT('Data Sheet'!$A$19) &amp; "." &amp; BO289)&lt;=--('Data Sheet'!$B$19))),
            --(INT('Data Sheet'!$A$19) &amp; "." &amp; BO289),
            --(INT('Data Sheet'!$B$19) &amp; "." &amp; BO289)
        )
    ),
    IF(BN289&lt;&gt;"",
        IF(INT('Data Sheet'!$A$19)=INT('Data Sheet'!$B$19),
            --(INT('Data Sheet'!$A$19) &amp; "." &amp; LEFT(BN289,3)),
            IF(AND((--(INT('Data Sheet'!$A$19) &amp; "." &amp; LEFT(BN289,3))&gt;=--('Data Sheet'!$A$19)), (--(INT('Data Sheet'!$A$19) &amp; "." &amp; LEFT(BN289,3))&lt;=--('Data Sheet'!$B$19))),
                --(INT('Data Sheet'!$A$19) &amp; "." &amp; LEFT(BN289,3)),
                --(INT('Data Sheet'!$B$19) &amp; "." &amp; LEFT(BN289,3))
            )
        ),
        "OK"
    )
)</f>
        <v>OK</v>
      </c>
      <c r="O289" s="23" t="str">
        <f>IF(BP289&lt;&gt;"",
    IF(INT('Data Sheet'!$A$19)=INT('Data Sheet'!$B$19),
        --(INT('Data Sheet'!$A$19) &amp; "." &amp; BP289),
        IF(AND((--(INT('Data Sheet'!$A$19) &amp; "." &amp; BP289)&gt;=--('Data Sheet'!$A$19)), (--(INT('Data Sheet'!$A$19) &amp; "." &amp; BP289)&lt;=--('Data Sheet'!$B$19))),
            --(INT('Data Sheet'!$A$19) &amp; "." &amp; BP289),
            --(INT('Data Sheet'!$B$19) &amp; "." &amp; BP289)
        )
    ),
    IF(BN289&lt;&gt;"",
        IF(INT('Data Sheet'!$A$19)=INT('Data Sheet'!$B$19),
            --(INT('Data Sheet'!$A$19) &amp; "." &amp; RIGHT(BN289,3)),
            IF(AND((--(INT('Data Sheet'!$A$19) &amp; "." &amp; RIGHT(BN289,3))&gt;=--('Data Sheet'!$A$19)), (--(INT('Data Sheet'!$A$19) &amp; "." &amp; RIGHT(BN289,3))&lt;=--('Data Sheet'!$B$19))),
                --(INT('Data Sheet'!$A$19) &amp; "." &amp; RIGHT(BN289,3)),
                --(INT('Data Sheet'!$B$19) &amp; "." &amp; RIGHT(BN289,3))
            )
        ),
        "OK"
    )
)</f>
        <v>OK</v>
      </c>
      <c r="P289" s="23" t="str">
        <f>IF(BR289&lt;&gt;"",
    IF(INT('Data Sheet'!$A$19)=INT('Data Sheet'!$B$15),
        --(INT('Data Sheet'!$A$15) &amp; "." &amp; BR289),
        IF(AND((--(INT('Data Sheet'!$A$15) &amp; "." &amp; BR289)&gt;=--('Data Sheet'!$A$15)), (--(INT('Data Sheet'!$A$15) &amp; "." &amp; BR289)&lt;=--('Data Sheet'!$B$15))),
            --(INT('Data Sheet'!$A$15) &amp; "." &amp; BR289),
            --(INT('Data Sheet'!$B$15) &amp; "." &amp; BR289)
        )
    ),
    IF(BQ289&lt;&gt;"",
        IF(INT('Data Sheet'!$A$15)=INT('Data Sheet'!$B$15),
            --(INT('Data Sheet'!$A$15) &amp; "." &amp; LEFT(BQ289,3)),
            IF(AND((--(INT('Data Sheet'!$A$15) &amp; "." &amp; LEFT(BQ289,3))&gt;=--('Data Sheet'!$A$15)), (--(INT('Data Sheet'!$A$15) &amp; "." &amp; LEFT(BQ289,3))&lt;=--('Data Sheet'!$B$15))),
                --(INT('Data Sheet'!$A$15) &amp; "." &amp; LEFT(BQ289,3)),
                --(INT('Data Sheet'!$B$15) &amp; "." &amp; LEFT(BQ289,3))
            )
        ),
        "OK"
    )
)</f>
        <v>OK</v>
      </c>
      <c r="Q289" s="23" t="str">
        <f>IF(BS289&lt;&gt;"",
    IF(INT('Data Sheet'!$A$19)=INT('Data Sheet'!$B$15),
        --(INT('Data Sheet'!$A$15) &amp; "." &amp; BS289),
        IF(AND((--(INT('Data Sheet'!$A$15) &amp; "." &amp; BS289)&gt;=--('Data Sheet'!$A$15)), (--(INT('Data Sheet'!$A$15) &amp; "." &amp; BS289)&lt;=--('Data Sheet'!$B$15))),
            --(INT('Data Sheet'!$A$15) &amp; "." &amp; BS289),
            --(INT('Data Sheet'!$B$15) &amp; "." &amp; BS289)
        )
    ),
    IF(BQ289&lt;&gt;"",
        IF(INT('Data Sheet'!$A$15)=INT('Data Sheet'!$B$15),
            --(INT('Data Sheet'!$A$15) &amp; "." &amp; RIGHT(BQ289,3)),
            IF(AND((--(INT('Data Sheet'!$A$15) &amp; "." &amp; RIGHT(BQ289,3))&gt;=--('Data Sheet'!$A$15)), (--(INT('Data Sheet'!$A$15) &amp; "." &amp; RIGHT(BQ289,3))&lt;=--('Data Sheet'!$B$15))),
                --(INT('Data Sheet'!$A$15) &amp; "." &amp; RIGHT(BQ289,3)),
                --(INT('Data Sheet'!$B$15) &amp; "." &amp; RIGHT(BQ289,3))
            )
        ),
        "OK"
    )
)</f>
        <v>OK</v>
      </c>
      <c r="R289" s="20"/>
      <c r="S289" s="20"/>
      <c r="T289" s="20"/>
      <c r="U289" s="20"/>
      <c r="V289" s="20"/>
      <c r="W289" s="20"/>
      <c r="X289" s="20"/>
      <c r="Y289" s="20"/>
      <c r="Z289" s="20"/>
      <c r="AA289" s="55"/>
      <c r="AB289" s="55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1"/>
      <c r="AR289" s="21"/>
      <c r="AS289" s="21"/>
      <c r="AT289" s="21"/>
      <c r="AU289" s="21"/>
      <c r="AV289" s="21"/>
      <c r="AW289" s="22"/>
      <c r="AX289" s="99"/>
      <c r="AY289" s="20"/>
      <c r="AZ289" s="20"/>
      <c r="BA289" s="22"/>
      <c r="BC289" s="80"/>
      <c r="BD289" s="80"/>
      <c r="BE289" s="80"/>
      <c r="BF289" s="80"/>
      <c r="BG289" s="2" t="str">
        <f t="shared" si="23"/>
        <v/>
      </c>
      <c r="BH289" s="78">
        <f t="shared" si="22"/>
        <v>0</v>
      </c>
    </row>
    <row r="290" spans="2:60" x14ac:dyDescent="0.2">
      <c r="B290" s="14">
        <f t="shared" si="24"/>
        <v>282</v>
      </c>
      <c r="C290" s="15" t="str">
        <f>CONCATENATE('Data Sheet'!$B$8,'Data Sheet'!$G$2)</f>
        <v>" HWDP</v>
      </c>
      <c r="D290" s="95" t="str">
        <f t="shared" si="25"/>
        <v/>
      </c>
      <c r="E290" s="15" t="str">
        <f>IF('Sum HWDP'!$D$10="TH-Hill DS-1 Vol 3 CAT 2: Clean and Visual Ends only","N/A","OK")</f>
        <v>OK</v>
      </c>
      <c r="F290" s="15" t="str">
        <f>IF('Sum HWDP'!$D$10="TH-Hill DS-1 Vol 3 CAT 2: Clean and Visual Ends only","N/A","OK")</f>
        <v>OK</v>
      </c>
      <c r="G290" s="17"/>
      <c r="H290" s="17"/>
      <c r="I290" s="17" t="s">
        <v>51</v>
      </c>
      <c r="J290" s="17" t="str">
        <f t="shared" si="26"/>
        <v>OK</v>
      </c>
      <c r="K290" s="17" t="str">
        <f t="shared" si="26"/>
        <v>OK</v>
      </c>
      <c r="L290" s="17" t="str">
        <f>IF('Data Sheet'!$B$9="NC-50","N/A","OK")</f>
        <v>OK</v>
      </c>
      <c r="M290" s="17" t="str">
        <f>IF('Data Sheet'!$B$9="NC-50","N/A","OK")</f>
        <v>OK</v>
      </c>
      <c r="N290" s="23" t="str">
        <f>IF(BO290&lt;&gt;"",
    IF(INT('Data Sheet'!$A$19)=INT('Data Sheet'!$B$19),
        --(INT('Data Sheet'!$A$19) &amp; "." &amp; BO290),
        IF(AND((--(INT('Data Sheet'!$A$19) &amp; "." &amp; BO290)&gt;=--('Data Sheet'!$A$19)), (--(INT('Data Sheet'!$A$19) &amp; "." &amp; BO290)&lt;=--('Data Sheet'!$B$19))),
            --(INT('Data Sheet'!$A$19) &amp; "." &amp; BO290),
            --(INT('Data Sheet'!$B$19) &amp; "." &amp; BO290)
        )
    ),
    IF(BN290&lt;&gt;"",
        IF(INT('Data Sheet'!$A$19)=INT('Data Sheet'!$B$19),
            --(INT('Data Sheet'!$A$19) &amp; "." &amp; LEFT(BN290,3)),
            IF(AND((--(INT('Data Sheet'!$A$19) &amp; "." &amp; LEFT(BN290,3))&gt;=--('Data Sheet'!$A$19)), (--(INT('Data Sheet'!$A$19) &amp; "." &amp; LEFT(BN290,3))&lt;=--('Data Sheet'!$B$19))),
                --(INT('Data Sheet'!$A$19) &amp; "." &amp; LEFT(BN290,3)),
                --(INT('Data Sheet'!$B$19) &amp; "." &amp; LEFT(BN290,3))
            )
        ),
        "OK"
    )
)</f>
        <v>OK</v>
      </c>
      <c r="O290" s="23" t="str">
        <f>IF(BP290&lt;&gt;"",
    IF(INT('Data Sheet'!$A$19)=INT('Data Sheet'!$B$19),
        --(INT('Data Sheet'!$A$19) &amp; "." &amp; BP290),
        IF(AND((--(INT('Data Sheet'!$A$19) &amp; "." &amp; BP290)&gt;=--('Data Sheet'!$A$19)), (--(INT('Data Sheet'!$A$19) &amp; "." &amp; BP290)&lt;=--('Data Sheet'!$B$19))),
            --(INT('Data Sheet'!$A$19) &amp; "." &amp; BP290),
            --(INT('Data Sheet'!$B$19) &amp; "." &amp; BP290)
        )
    ),
    IF(BN290&lt;&gt;"",
        IF(INT('Data Sheet'!$A$19)=INT('Data Sheet'!$B$19),
            --(INT('Data Sheet'!$A$19) &amp; "." &amp; RIGHT(BN290,3)),
            IF(AND((--(INT('Data Sheet'!$A$19) &amp; "." &amp; RIGHT(BN290,3))&gt;=--('Data Sheet'!$A$19)), (--(INT('Data Sheet'!$A$19) &amp; "." &amp; RIGHT(BN290,3))&lt;=--('Data Sheet'!$B$19))),
                --(INT('Data Sheet'!$A$19) &amp; "." &amp; RIGHT(BN290,3)),
                --(INT('Data Sheet'!$B$19) &amp; "." &amp; RIGHT(BN290,3))
            )
        ),
        "OK"
    )
)</f>
        <v>OK</v>
      </c>
      <c r="P290" s="23" t="str">
        <f>IF(BR290&lt;&gt;"",
    IF(INT('Data Sheet'!$A$19)=INT('Data Sheet'!$B$15),
        --(INT('Data Sheet'!$A$15) &amp; "." &amp; BR290),
        IF(AND((--(INT('Data Sheet'!$A$15) &amp; "." &amp; BR290)&gt;=--('Data Sheet'!$A$15)), (--(INT('Data Sheet'!$A$15) &amp; "." &amp; BR290)&lt;=--('Data Sheet'!$B$15))),
            --(INT('Data Sheet'!$A$15) &amp; "." &amp; BR290),
            --(INT('Data Sheet'!$B$15) &amp; "." &amp; BR290)
        )
    ),
    IF(BQ290&lt;&gt;"",
        IF(INT('Data Sheet'!$A$15)=INT('Data Sheet'!$B$15),
            --(INT('Data Sheet'!$A$15) &amp; "." &amp; LEFT(BQ290,3)),
            IF(AND((--(INT('Data Sheet'!$A$15) &amp; "." &amp; LEFT(BQ290,3))&gt;=--('Data Sheet'!$A$15)), (--(INT('Data Sheet'!$A$15) &amp; "." &amp; LEFT(BQ290,3))&lt;=--('Data Sheet'!$B$15))),
                --(INT('Data Sheet'!$A$15) &amp; "." &amp; LEFT(BQ290,3)),
                --(INT('Data Sheet'!$B$15) &amp; "." &amp; LEFT(BQ290,3))
            )
        ),
        "OK"
    )
)</f>
        <v>OK</v>
      </c>
      <c r="Q290" s="23" t="str">
        <f>IF(BS290&lt;&gt;"",
    IF(INT('Data Sheet'!$A$19)=INT('Data Sheet'!$B$15),
        --(INT('Data Sheet'!$A$15) &amp; "." &amp; BS290),
        IF(AND((--(INT('Data Sheet'!$A$15) &amp; "." &amp; BS290)&gt;=--('Data Sheet'!$A$15)), (--(INT('Data Sheet'!$A$15) &amp; "." &amp; BS290)&lt;=--('Data Sheet'!$B$15))),
            --(INT('Data Sheet'!$A$15) &amp; "." &amp; BS290),
            --(INT('Data Sheet'!$B$15) &amp; "." &amp; BS290)
        )
    ),
    IF(BQ290&lt;&gt;"",
        IF(INT('Data Sheet'!$A$15)=INT('Data Sheet'!$B$15),
            --(INT('Data Sheet'!$A$15) &amp; "." &amp; RIGHT(BQ290,3)),
            IF(AND((--(INT('Data Sheet'!$A$15) &amp; "." &amp; RIGHT(BQ290,3))&gt;=--('Data Sheet'!$A$15)), (--(INT('Data Sheet'!$A$15) &amp; "." &amp; RIGHT(BQ290,3))&lt;=--('Data Sheet'!$B$15))),
                --(INT('Data Sheet'!$A$15) &amp; "." &amp; RIGHT(BQ290,3)),
                --(INT('Data Sheet'!$B$15) &amp; "." &amp; RIGHT(BQ290,3))
            )
        ),
        "OK"
    )
)</f>
        <v>OK</v>
      </c>
      <c r="R290" s="20"/>
      <c r="S290" s="20"/>
      <c r="T290" s="20"/>
      <c r="U290" s="20"/>
      <c r="V290" s="20"/>
      <c r="W290" s="20"/>
      <c r="X290" s="20"/>
      <c r="Y290" s="20"/>
      <c r="Z290" s="20"/>
      <c r="AA290" s="55"/>
      <c r="AB290" s="55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1"/>
      <c r="AR290" s="21"/>
      <c r="AS290" s="21"/>
      <c r="AT290" s="21"/>
      <c r="AU290" s="21"/>
      <c r="AV290" s="21"/>
      <c r="AW290" s="22"/>
      <c r="AX290" s="99"/>
      <c r="AY290" s="20"/>
      <c r="AZ290" s="20"/>
      <c r="BA290" s="22"/>
      <c r="BC290" s="80"/>
      <c r="BD290" s="80"/>
      <c r="BE290" s="80"/>
      <c r="BF290" s="80"/>
      <c r="BG290" s="2" t="str">
        <f t="shared" si="23"/>
        <v/>
      </c>
      <c r="BH290" s="78">
        <f t="shared" si="22"/>
        <v>0</v>
      </c>
    </row>
    <row r="291" spans="2:60" x14ac:dyDescent="0.2">
      <c r="B291" s="14">
        <f t="shared" si="24"/>
        <v>283</v>
      </c>
      <c r="C291" s="15" t="str">
        <f>CONCATENATE('Data Sheet'!$B$8,'Data Sheet'!$G$2)</f>
        <v>" HWDP</v>
      </c>
      <c r="D291" s="95" t="str">
        <f t="shared" si="25"/>
        <v/>
      </c>
      <c r="E291" s="15" t="str">
        <f>IF('Sum HWDP'!$D$10="TH-Hill DS-1 Vol 3 CAT 2: Clean and Visual Ends only","N/A","OK")</f>
        <v>OK</v>
      </c>
      <c r="F291" s="15" t="str">
        <f>IF('Sum HWDP'!$D$10="TH-Hill DS-1 Vol 3 CAT 2: Clean and Visual Ends only","N/A","OK")</f>
        <v>OK</v>
      </c>
      <c r="G291" s="17"/>
      <c r="H291" s="17"/>
      <c r="I291" s="17" t="s">
        <v>51</v>
      </c>
      <c r="J291" s="17" t="str">
        <f t="shared" si="26"/>
        <v>OK</v>
      </c>
      <c r="K291" s="17" t="str">
        <f t="shared" si="26"/>
        <v>OK</v>
      </c>
      <c r="L291" s="17" t="str">
        <f>IF('Data Sheet'!$B$9="NC-50","N/A","OK")</f>
        <v>OK</v>
      </c>
      <c r="M291" s="17" t="str">
        <f>IF('Data Sheet'!$B$9="NC-50","N/A","OK")</f>
        <v>OK</v>
      </c>
      <c r="N291" s="23" t="str">
        <f>IF(BO291&lt;&gt;"",
    IF(INT('Data Sheet'!$A$19)=INT('Data Sheet'!$B$19),
        --(INT('Data Sheet'!$A$19) &amp; "." &amp; BO291),
        IF(AND((--(INT('Data Sheet'!$A$19) &amp; "." &amp; BO291)&gt;=--('Data Sheet'!$A$19)), (--(INT('Data Sheet'!$A$19) &amp; "." &amp; BO291)&lt;=--('Data Sheet'!$B$19))),
            --(INT('Data Sheet'!$A$19) &amp; "." &amp; BO291),
            --(INT('Data Sheet'!$B$19) &amp; "." &amp; BO291)
        )
    ),
    IF(BN291&lt;&gt;"",
        IF(INT('Data Sheet'!$A$19)=INT('Data Sheet'!$B$19),
            --(INT('Data Sheet'!$A$19) &amp; "." &amp; LEFT(BN291,3)),
            IF(AND((--(INT('Data Sheet'!$A$19) &amp; "." &amp; LEFT(BN291,3))&gt;=--('Data Sheet'!$A$19)), (--(INT('Data Sheet'!$A$19) &amp; "." &amp; LEFT(BN291,3))&lt;=--('Data Sheet'!$B$19))),
                --(INT('Data Sheet'!$A$19) &amp; "." &amp; LEFT(BN291,3)),
                --(INT('Data Sheet'!$B$19) &amp; "." &amp; LEFT(BN291,3))
            )
        ),
        "OK"
    )
)</f>
        <v>OK</v>
      </c>
      <c r="O291" s="23" t="str">
        <f>IF(BP291&lt;&gt;"",
    IF(INT('Data Sheet'!$A$19)=INT('Data Sheet'!$B$19),
        --(INT('Data Sheet'!$A$19) &amp; "." &amp; BP291),
        IF(AND((--(INT('Data Sheet'!$A$19) &amp; "." &amp; BP291)&gt;=--('Data Sheet'!$A$19)), (--(INT('Data Sheet'!$A$19) &amp; "." &amp; BP291)&lt;=--('Data Sheet'!$B$19))),
            --(INT('Data Sheet'!$A$19) &amp; "." &amp; BP291),
            --(INT('Data Sheet'!$B$19) &amp; "." &amp; BP291)
        )
    ),
    IF(BN291&lt;&gt;"",
        IF(INT('Data Sheet'!$A$19)=INT('Data Sheet'!$B$19),
            --(INT('Data Sheet'!$A$19) &amp; "." &amp; RIGHT(BN291,3)),
            IF(AND((--(INT('Data Sheet'!$A$19) &amp; "." &amp; RIGHT(BN291,3))&gt;=--('Data Sheet'!$A$19)), (--(INT('Data Sheet'!$A$19) &amp; "." &amp; RIGHT(BN291,3))&lt;=--('Data Sheet'!$B$19))),
                --(INT('Data Sheet'!$A$19) &amp; "." &amp; RIGHT(BN291,3)),
                --(INT('Data Sheet'!$B$19) &amp; "." &amp; RIGHT(BN291,3))
            )
        ),
        "OK"
    )
)</f>
        <v>OK</v>
      </c>
      <c r="P291" s="23" t="str">
        <f>IF(BR291&lt;&gt;"",
    IF(INT('Data Sheet'!$A$19)=INT('Data Sheet'!$B$15),
        --(INT('Data Sheet'!$A$15) &amp; "." &amp; BR291),
        IF(AND((--(INT('Data Sheet'!$A$15) &amp; "." &amp; BR291)&gt;=--('Data Sheet'!$A$15)), (--(INT('Data Sheet'!$A$15) &amp; "." &amp; BR291)&lt;=--('Data Sheet'!$B$15))),
            --(INT('Data Sheet'!$A$15) &amp; "." &amp; BR291),
            --(INT('Data Sheet'!$B$15) &amp; "." &amp; BR291)
        )
    ),
    IF(BQ291&lt;&gt;"",
        IF(INT('Data Sheet'!$A$15)=INT('Data Sheet'!$B$15),
            --(INT('Data Sheet'!$A$15) &amp; "." &amp; LEFT(BQ291,3)),
            IF(AND((--(INT('Data Sheet'!$A$15) &amp; "." &amp; LEFT(BQ291,3))&gt;=--('Data Sheet'!$A$15)), (--(INT('Data Sheet'!$A$15) &amp; "." &amp; LEFT(BQ291,3))&lt;=--('Data Sheet'!$B$15))),
                --(INT('Data Sheet'!$A$15) &amp; "." &amp; LEFT(BQ291,3)),
                --(INT('Data Sheet'!$B$15) &amp; "." &amp; LEFT(BQ291,3))
            )
        ),
        "OK"
    )
)</f>
        <v>OK</v>
      </c>
      <c r="Q291" s="23" t="str">
        <f>IF(BS291&lt;&gt;"",
    IF(INT('Data Sheet'!$A$19)=INT('Data Sheet'!$B$15),
        --(INT('Data Sheet'!$A$15) &amp; "." &amp; BS291),
        IF(AND((--(INT('Data Sheet'!$A$15) &amp; "." &amp; BS291)&gt;=--('Data Sheet'!$A$15)), (--(INT('Data Sheet'!$A$15) &amp; "." &amp; BS291)&lt;=--('Data Sheet'!$B$15))),
            --(INT('Data Sheet'!$A$15) &amp; "." &amp; BS291),
            --(INT('Data Sheet'!$B$15) &amp; "." &amp; BS291)
        )
    ),
    IF(BQ291&lt;&gt;"",
        IF(INT('Data Sheet'!$A$15)=INT('Data Sheet'!$B$15),
            --(INT('Data Sheet'!$A$15) &amp; "." &amp; RIGHT(BQ291,3)),
            IF(AND((--(INT('Data Sheet'!$A$15) &amp; "." &amp; RIGHT(BQ291,3))&gt;=--('Data Sheet'!$A$15)), (--(INT('Data Sheet'!$A$15) &amp; "." &amp; RIGHT(BQ291,3))&lt;=--('Data Sheet'!$B$15))),
                --(INT('Data Sheet'!$A$15) &amp; "." &amp; RIGHT(BQ291,3)),
                --(INT('Data Sheet'!$B$15) &amp; "." &amp; RIGHT(BQ291,3))
            )
        ),
        "OK"
    )
)</f>
        <v>OK</v>
      </c>
      <c r="R291" s="20"/>
      <c r="S291" s="20"/>
      <c r="T291" s="20"/>
      <c r="U291" s="20"/>
      <c r="V291" s="20"/>
      <c r="W291" s="20"/>
      <c r="X291" s="20"/>
      <c r="Y291" s="20"/>
      <c r="Z291" s="20"/>
      <c r="AA291" s="55"/>
      <c r="AB291" s="55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1"/>
      <c r="AR291" s="21"/>
      <c r="AS291" s="21"/>
      <c r="AT291" s="21"/>
      <c r="AU291" s="21"/>
      <c r="AV291" s="21"/>
      <c r="AW291" s="22"/>
      <c r="AX291" s="99"/>
      <c r="AY291" s="20"/>
      <c r="AZ291" s="20"/>
      <c r="BA291" s="22"/>
      <c r="BC291" s="80"/>
      <c r="BD291" s="80"/>
      <c r="BE291" s="80"/>
      <c r="BF291" s="80"/>
      <c r="BG291" s="2" t="str">
        <f t="shared" si="23"/>
        <v/>
      </c>
      <c r="BH291" s="78">
        <f t="shared" si="22"/>
        <v>0</v>
      </c>
    </row>
    <row r="292" spans="2:60" x14ac:dyDescent="0.2">
      <c r="B292" s="14">
        <f t="shared" si="24"/>
        <v>284</v>
      </c>
      <c r="C292" s="15" t="str">
        <f>CONCATENATE('Data Sheet'!$B$8,'Data Sheet'!$G$2)</f>
        <v>" HWDP</v>
      </c>
      <c r="D292" s="95" t="str">
        <f t="shared" si="25"/>
        <v/>
      </c>
      <c r="E292" s="15" t="str">
        <f>IF('Sum HWDP'!$D$10="TH-Hill DS-1 Vol 3 CAT 2: Clean and Visual Ends only","N/A","OK")</f>
        <v>OK</v>
      </c>
      <c r="F292" s="15" t="str">
        <f>IF('Sum HWDP'!$D$10="TH-Hill DS-1 Vol 3 CAT 2: Clean and Visual Ends only","N/A","OK")</f>
        <v>OK</v>
      </c>
      <c r="G292" s="17"/>
      <c r="H292" s="17"/>
      <c r="I292" s="17" t="s">
        <v>51</v>
      </c>
      <c r="J292" s="17" t="str">
        <f t="shared" si="26"/>
        <v>OK</v>
      </c>
      <c r="K292" s="17" t="str">
        <f t="shared" si="26"/>
        <v>OK</v>
      </c>
      <c r="L292" s="17" t="str">
        <f>IF('Data Sheet'!$B$9="NC-50","N/A","OK")</f>
        <v>OK</v>
      </c>
      <c r="M292" s="17" t="str">
        <f>IF('Data Sheet'!$B$9="NC-50","N/A","OK")</f>
        <v>OK</v>
      </c>
      <c r="N292" s="23" t="str">
        <f>IF(BO292&lt;&gt;"",
    IF(INT('Data Sheet'!$A$19)=INT('Data Sheet'!$B$19),
        --(INT('Data Sheet'!$A$19) &amp; "." &amp; BO292),
        IF(AND((--(INT('Data Sheet'!$A$19) &amp; "." &amp; BO292)&gt;=--('Data Sheet'!$A$19)), (--(INT('Data Sheet'!$A$19) &amp; "." &amp; BO292)&lt;=--('Data Sheet'!$B$19))),
            --(INT('Data Sheet'!$A$19) &amp; "." &amp; BO292),
            --(INT('Data Sheet'!$B$19) &amp; "." &amp; BO292)
        )
    ),
    IF(BN292&lt;&gt;"",
        IF(INT('Data Sheet'!$A$19)=INT('Data Sheet'!$B$19),
            --(INT('Data Sheet'!$A$19) &amp; "." &amp; LEFT(BN292,3)),
            IF(AND((--(INT('Data Sheet'!$A$19) &amp; "." &amp; LEFT(BN292,3))&gt;=--('Data Sheet'!$A$19)), (--(INT('Data Sheet'!$A$19) &amp; "." &amp; LEFT(BN292,3))&lt;=--('Data Sheet'!$B$19))),
                --(INT('Data Sheet'!$A$19) &amp; "." &amp; LEFT(BN292,3)),
                --(INT('Data Sheet'!$B$19) &amp; "." &amp; LEFT(BN292,3))
            )
        ),
        "OK"
    )
)</f>
        <v>OK</v>
      </c>
      <c r="O292" s="23" t="str">
        <f>IF(BP292&lt;&gt;"",
    IF(INT('Data Sheet'!$A$19)=INT('Data Sheet'!$B$19),
        --(INT('Data Sheet'!$A$19) &amp; "." &amp; BP292),
        IF(AND((--(INT('Data Sheet'!$A$19) &amp; "." &amp; BP292)&gt;=--('Data Sheet'!$A$19)), (--(INT('Data Sheet'!$A$19) &amp; "." &amp; BP292)&lt;=--('Data Sheet'!$B$19))),
            --(INT('Data Sheet'!$A$19) &amp; "." &amp; BP292),
            --(INT('Data Sheet'!$B$19) &amp; "." &amp; BP292)
        )
    ),
    IF(BN292&lt;&gt;"",
        IF(INT('Data Sheet'!$A$19)=INT('Data Sheet'!$B$19),
            --(INT('Data Sheet'!$A$19) &amp; "." &amp; RIGHT(BN292,3)),
            IF(AND((--(INT('Data Sheet'!$A$19) &amp; "." &amp; RIGHT(BN292,3))&gt;=--('Data Sheet'!$A$19)), (--(INT('Data Sheet'!$A$19) &amp; "." &amp; RIGHT(BN292,3))&lt;=--('Data Sheet'!$B$19))),
                --(INT('Data Sheet'!$A$19) &amp; "." &amp; RIGHT(BN292,3)),
                --(INT('Data Sheet'!$B$19) &amp; "." &amp; RIGHT(BN292,3))
            )
        ),
        "OK"
    )
)</f>
        <v>OK</v>
      </c>
      <c r="P292" s="23" t="str">
        <f>IF(BR292&lt;&gt;"",
    IF(INT('Data Sheet'!$A$19)=INT('Data Sheet'!$B$15),
        --(INT('Data Sheet'!$A$15) &amp; "." &amp; BR292),
        IF(AND((--(INT('Data Sheet'!$A$15) &amp; "." &amp; BR292)&gt;=--('Data Sheet'!$A$15)), (--(INT('Data Sheet'!$A$15) &amp; "." &amp; BR292)&lt;=--('Data Sheet'!$B$15))),
            --(INT('Data Sheet'!$A$15) &amp; "." &amp; BR292),
            --(INT('Data Sheet'!$B$15) &amp; "." &amp; BR292)
        )
    ),
    IF(BQ292&lt;&gt;"",
        IF(INT('Data Sheet'!$A$15)=INT('Data Sheet'!$B$15),
            --(INT('Data Sheet'!$A$15) &amp; "." &amp; LEFT(BQ292,3)),
            IF(AND((--(INT('Data Sheet'!$A$15) &amp; "." &amp; LEFT(BQ292,3))&gt;=--('Data Sheet'!$A$15)), (--(INT('Data Sheet'!$A$15) &amp; "." &amp; LEFT(BQ292,3))&lt;=--('Data Sheet'!$B$15))),
                --(INT('Data Sheet'!$A$15) &amp; "." &amp; LEFT(BQ292,3)),
                --(INT('Data Sheet'!$B$15) &amp; "." &amp; LEFT(BQ292,3))
            )
        ),
        "OK"
    )
)</f>
        <v>OK</v>
      </c>
      <c r="Q292" s="23" t="str">
        <f>IF(BS292&lt;&gt;"",
    IF(INT('Data Sheet'!$A$19)=INT('Data Sheet'!$B$15),
        --(INT('Data Sheet'!$A$15) &amp; "." &amp; BS292),
        IF(AND((--(INT('Data Sheet'!$A$15) &amp; "." &amp; BS292)&gt;=--('Data Sheet'!$A$15)), (--(INT('Data Sheet'!$A$15) &amp; "." &amp; BS292)&lt;=--('Data Sheet'!$B$15))),
            --(INT('Data Sheet'!$A$15) &amp; "." &amp; BS292),
            --(INT('Data Sheet'!$B$15) &amp; "." &amp; BS292)
        )
    ),
    IF(BQ292&lt;&gt;"",
        IF(INT('Data Sheet'!$A$15)=INT('Data Sheet'!$B$15),
            --(INT('Data Sheet'!$A$15) &amp; "." &amp; RIGHT(BQ292,3)),
            IF(AND((--(INT('Data Sheet'!$A$15) &amp; "." &amp; RIGHT(BQ292,3))&gt;=--('Data Sheet'!$A$15)), (--(INT('Data Sheet'!$A$15) &amp; "." &amp; RIGHT(BQ292,3))&lt;=--('Data Sheet'!$B$15))),
                --(INT('Data Sheet'!$A$15) &amp; "." &amp; RIGHT(BQ292,3)),
                --(INT('Data Sheet'!$B$15) &amp; "." &amp; RIGHT(BQ292,3))
            )
        ),
        "OK"
    )
)</f>
        <v>OK</v>
      </c>
      <c r="R292" s="20"/>
      <c r="S292" s="20"/>
      <c r="T292" s="20"/>
      <c r="U292" s="20"/>
      <c r="V292" s="20"/>
      <c r="W292" s="20"/>
      <c r="X292" s="20"/>
      <c r="Y292" s="20"/>
      <c r="Z292" s="20"/>
      <c r="AA292" s="55"/>
      <c r="AB292" s="55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1"/>
      <c r="AR292" s="21"/>
      <c r="AS292" s="21"/>
      <c r="AT292" s="21"/>
      <c r="AU292" s="21"/>
      <c r="AV292" s="21"/>
      <c r="AW292" s="22"/>
      <c r="AX292" s="99"/>
      <c r="AY292" s="20"/>
      <c r="AZ292" s="20"/>
      <c r="BA292" s="22"/>
      <c r="BC292" s="80"/>
      <c r="BD292" s="80"/>
      <c r="BE292" s="80"/>
      <c r="BF292" s="80"/>
      <c r="BG292" s="2" t="str">
        <f t="shared" si="23"/>
        <v/>
      </c>
      <c r="BH292" s="78">
        <f t="shared" si="22"/>
        <v>0</v>
      </c>
    </row>
    <row r="293" spans="2:60" x14ac:dyDescent="0.2">
      <c r="B293" s="14">
        <f t="shared" si="24"/>
        <v>285</v>
      </c>
      <c r="C293" s="15" t="str">
        <f>CONCATENATE('Data Sheet'!$B$8,'Data Sheet'!$G$2)</f>
        <v>" HWDP</v>
      </c>
      <c r="D293" s="95" t="str">
        <f t="shared" si="25"/>
        <v/>
      </c>
      <c r="E293" s="15" t="str">
        <f>IF('Sum HWDP'!$D$10="TH-Hill DS-1 Vol 3 CAT 2: Clean and Visual Ends only","N/A","OK")</f>
        <v>OK</v>
      </c>
      <c r="F293" s="15" t="str">
        <f>IF('Sum HWDP'!$D$10="TH-Hill DS-1 Vol 3 CAT 2: Clean and Visual Ends only","N/A","OK")</f>
        <v>OK</v>
      </c>
      <c r="G293" s="17"/>
      <c r="H293" s="17"/>
      <c r="I293" s="17" t="s">
        <v>51</v>
      </c>
      <c r="J293" s="17" t="str">
        <f t="shared" si="26"/>
        <v>OK</v>
      </c>
      <c r="K293" s="17" t="str">
        <f t="shared" si="26"/>
        <v>OK</v>
      </c>
      <c r="L293" s="17" t="str">
        <f>IF('Data Sheet'!$B$9="NC-50","N/A","OK")</f>
        <v>OK</v>
      </c>
      <c r="M293" s="17" t="str">
        <f>IF('Data Sheet'!$B$9="NC-50","N/A","OK")</f>
        <v>OK</v>
      </c>
      <c r="N293" s="23" t="str">
        <f>IF(BO293&lt;&gt;"",
    IF(INT('Data Sheet'!$A$19)=INT('Data Sheet'!$B$19),
        --(INT('Data Sheet'!$A$19) &amp; "." &amp; BO293),
        IF(AND((--(INT('Data Sheet'!$A$19) &amp; "." &amp; BO293)&gt;=--('Data Sheet'!$A$19)), (--(INT('Data Sheet'!$A$19) &amp; "." &amp; BO293)&lt;=--('Data Sheet'!$B$19))),
            --(INT('Data Sheet'!$A$19) &amp; "." &amp; BO293),
            --(INT('Data Sheet'!$B$19) &amp; "." &amp; BO293)
        )
    ),
    IF(BN293&lt;&gt;"",
        IF(INT('Data Sheet'!$A$19)=INT('Data Sheet'!$B$19),
            --(INT('Data Sheet'!$A$19) &amp; "." &amp; LEFT(BN293,3)),
            IF(AND((--(INT('Data Sheet'!$A$19) &amp; "." &amp; LEFT(BN293,3))&gt;=--('Data Sheet'!$A$19)), (--(INT('Data Sheet'!$A$19) &amp; "." &amp; LEFT(BN293,3))&lt;=--('Data Sheet'!$B$19))),
                --(INT('Data Sheet'!$A$19) &amp; "." &amp; LEFT(BN293,3)),
                --(INT('Data Sheet'!$B$19) &amp; "." &amp; LEFT(BN293,3))
            )
        ),
        "OK"
    )
)</f>
        <v>OK</v>
      </c>
      <c r="O293" s="23" t="str">
        <f>IF(BP293&lt;&gt;"",
    IF(INT('Data Sheet'!$A$19)=INT('Data Sheet'!$B$19),
        --(INT('Data Sheet'!$A$19) &amp; "." &amp; BP293),
        IF(AND((--(INT('Data Sheet'!$A$19) &amp; "." &amp; BP293)&gt;=--('Data Sheet'!$A$19)), (--(INT('Data Sheet'!$A$19) &amp; "." &amp; BP293)&lt;=--('Data Sheet'!$B$19))),
            --(INT('Data Sheet'!$A$19) &amp; "." &amp; BP293),
            --(INT('Data Sheet'!$B$19) &amp; "." &amp; BP293)
        )
    ),
    IF(BN293&lt;&gt;"",
        IF(INT('Data Sheet'!$A$19)=INT('Data Sheet'!$B$19),
            --(INT('Data Sheet'!$A$19) &amp; "." &amp; RIGHT(BN293,3)),
            IF(AND((--(INT('Data Sheet'!$A$19) &amp; "." &amp; RIGHT(BN293,3))&gt;=--('Data Sheet'!$A$19)), (--(INT('Data Sheet'!$A$19) &amp; "." &amp; RIGHT(BN293,3))&lt;=--('Data Sheet'!$B$19))),
                --(INT('Data Sheet'!$A$19) &amp; "." &amp; RIGHT(BN293,3)),
                --(INT('Data Sheet'!$B$19) &amp; "." &amp; RIGHT(BN293,3))
            )
        ),
        "OK"
    )
)</f>
        <v>OK</v>
      </c>
      <c r="P293" s="23" t="str">
        <f>IF(BR293&lt;&gt;"",
    IF(INT('Data Sheet'!$A$19)=INT('Data Sheet'!$B$15),
        --(INT('Data Sheet'!$A$15) &amp; "." &amp; BR293),
        IF(AND((--(INT('Data Sheet'!$A$15) &amp; "." &amp; BR293)&gt;=--('Data Sheet'!$A$15)), (--(INT('Data Sheet'!$A$15) &amp; "." &amp; BR293)&lt;=--('Data Sheet'!$B$15))),
            --(INT('Data Sheet'!$A$15) &amp; "." &amp; BR293),
            --(INT('Data Sheet'!$B$15) &amp; "." &amp; BR293)
        )
    ),
    IF(BQ293&lt;&gt;"",
        IF(INT('Data Sheet'!$A$15)=INT('Data Sheet'!$B$15),
            --(INT('Data Sheet'!$A$15) &amp; "." &amp; LEFT(BQ293,3)),
            IF(AND((--(INT('Data Sheet'!$A$15) &amp; "." &amp; LEFT(BQ293,3))&gt;=--('Data Sheet'!$A$15)), (--(INT('Data Sheet'!$A$15) &amp; "." &amp; LEFT(BQ293,3))&lt;=--('Data Sheet'!$B$15))),
                --(INT('Data Sheet'!$A$15) &amp; "." &amp; LEFT(BQ293,3)),
                --(INT('Data Sheet'!$B$15) &amp; "." &amp; LEFT(BQ293,3))
            )
        ),
        "OK"
    )
)</f>
        <v>OK</v>
      </c>
      <c r="Q293" s="23" t="str">
        <f>IF(BS293&lt;&gt;"",
    IF(INT('Data Sheet'!$A$19)=INT('Data Sheet'!$B$15),
        --(INT('Data Sheet'!$A$15) &amp; "." &amp; BS293),
        IF(AND((--(INT('Data Sheet'!$A$15) &amp; "." &amp; BS293)&gt;=--('Data Sheet'!$A$15)), (--(INT('Data Sheet'!$A$15) &amp; "." &amp; BS293)&lt;=--('Data Sheet'!$B$15))),
            --(INT('Data Sheet'!$A$15) &amp; "." &amp; BS293),
            --(INT('Data Sheet'!$B$15) &amp; "." &amp; BS293)
        )
    ),
    IF(BQ293&lt;&gt;"",
        IF(INT('Data Sheet'!$A$15)=INT('Data Sheet'!$B$15),
            --(INT('Data Sheet'!$A$15) &amp; "." &amp; RIGHT(BQ293,3)),
            IF(AND((--(INT('Data Sheet'!$A$15) &amp; "." &amp; RIGHT(BQ293,3))&gt;=--('Data Sheet'!$A$15)), (--(INT('Data Sheet'!$A$15) &amp; "." &amp; RIGHT(BQ293,3))&lt;=--('Data Sheet'!$B$15))),
                --(INT('Data Sheet'!$A$15) &amp; "." &amp; RIGHT(BQ293,3)),
                --(INT('Data Sheet'!$B$15) &amp; "." &amp; RIGHT(BQ293,3))
            )
        ),
        "OK"
    )
)</f>
        <v>OK</v>
      </c>
      <c r="R293" s="20"/>
      <c r="S293" s="20"/>
      <c r="T293" s="20"/>
      <c r="U293" s="20"/>
      <c r="V293" s="20"/>
      <c r="W293" s="20"/>
      <c r="X293" s="20"/>
      <c r="Y293" s="20"/>
      <c r="Z293" s="20"/>
      <c r="AA293" s="55"/>
      <c r="AB293" s="55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1"/>
      <c r="AR293" s="21"/>
      <c r="AS293" s="21"/>
      <c r="AT293" s="21"/>
      <c r="AU293" s="21"/>
      <c r="AV293" s="21"/>
      <c r="AW293" s="22"/>
      <c r="AX293" s="99"/>
      <c r="AY293" s="20"/>
      <c r="AZ293" s="20"/>
      <c r="BA293" s="22"/>
      <c r="BC293" s="80"/>
      <c r="BD293" s="80"/>
      <c r="BE293" s="80"/>
      <c r="BF293" s="80"/>
      <c r="BG293" s="2" t="str">
        <f t="shared" si="23"/>
        <v/>
      </c>
      <c r="BH293" s="78">
        <f t="shared" si="22"/>
        <v>0</v>
      </c>
    </row>
    <row r="294" spans="2:60" x14ac:dyDescent="0.2">
      <c r="B294" s="14">
        <f t="shared" si="24"/>
        <v>286</v>
      </c>
      <c r="C294" s="15" t="str">
        <f>CONCATENATE('Data Sheet'!$B$8,'Data Sheet'!$G$2)</f>
        <v>" HWDP</v>
      </c>
      <c r="D294" s="95" t="str">
        <f t="shared" si="25"/>
        <v/>
      </c>
      <c r="E294" s="15" t="str">
        <f>IF('Sum HWDP'!$D$10="TH-Hill DS-1 Vol 3 CAT 2: Clean and Visual Ends only","N/A","OK")</f>
        <v>OK</v>
      </c>
      <c r="F294" s="15" t="str">
        <f>IF('Sum HWDP'!$D$10="TH-Hill DS-1 Vol 3 CAT 2: Clean and Visual Ends only","N/A","OK")</f>
        <v>OK</v>
      </c>
      <c r="G294" s="17"/>
      <c r="H294" s="17"/>
      <c r="I294" s="17" t="s">
        <v>51</v>
      </c>
      <c r="J294" s="17" t="str">
        <f t="shared" si="26"/>
        <v>OK</v>
      </c>
      <c r="K294" s="17" t="str">
        <f t="shared" si="26"/>
        <v>OK</v>
      </c>
      <c r="L294" s="17" t="str">
        <f>IF('Data Sheet'!$B$9="NC-50","N/A","OK")</f>
        <v>OK</v>
      </c>
      <c r="M294" s="17" t="str">
        <f>IF('Data Sheet'!$B$9="NC-50","N/A","OK")</f>
        <v>OK</v>
      </c>
      <c r="N294" s="23" t="str">
        <f>IF(BO294&lt;&gt;"",
    IF(INT('Data Sheet'!$A$19)=INT('Data Sheet'!$B$19),
        --(INT('Data Sheet'!$A$19) &amp; "." &amp; BO294),
        IF(AND((--(INT('Data Sheet'!$A$19) &amp; "." &amp; BO294)&gt;=--('Data Sheet'!$A$19)), (--(INT('Data Sheet'!$A$19) &amp; "." &amp; BO294)&lt;=--('Data Sheet'!$B$19))),
            --(INT('Data Sheet'!$A$19) &amp; "." &amp; BO294),
            --(INT('Data Sheet'!$B$19) &amp; "." &amp; BO294)
        )
    ),
    IF(BN294&lt;&gt;"",
        IF(INT('Data Sheet'!$A$19)=INT('Data Sheet'!$B$19),
            --(INT('Data Sheet'!$A$19) &amp; "." &amp; LEFT(BN294,3)),
            IF(AND((--(INT('Data Sheet'!$A$19) &amp; "." &amp; LEFT(BN294,3))&gt;=--('Data Sheet'!$A$19)), (--(INT('Data Sheet'!$A$19) &amp; "." &amp; LEFT(BN294,3))&lt;=--('Data Sheet'!$B$19))),
                --(INT('Data Sheet'!$A$19) &amp; "." &amp; LEFT(BN294,3)),
                --(INT('Data Sheet'!$B$19) &amp; "." &amp; LEFT(BN294,3))
            )
        ),
        "OK"
    )
)</f>
        <v>OK</v>
      </c>
      <c r="O294" s="23" t="str">
        <f>IF(BP294&lt;&gt;"",
    IF(INT('Data Sheet'!$A$19)=INT('Data Sheet'!$B$19),
        --(INT('Data Sheet'!$A$19) &amp; "." &amp; BP294),
        IF(AND((--(INT('Data Sheet'!$A$19) &amp; "." &amp; BP294)&gt;=--('Data Sheet'!$A$19)), (--(INT('Data Sheet'!$A$19) &amp; "." &amp; BP294)&lt;=--('Data Sheet'!$B$19))),
            --(INT('Data Sheet'!$A$19) &amp; "." &amp; BP294),
            --(INT('Data Sheet'!$B$19) &amp; "." &amp; BP294)
        )
    ),
    IF(BN294&lt;&gt;"",
        IF(INT('Data Sheet'!$A$19)=INT('Data Sheet'!$B$19),
            --(INT('Data Sheet'!$A$19) &amp; "." &amp; RIGHT(BN294,3)),
            IF(AND((--(INT('Data Sheet'!$A$19) &amp; "." &amp; RIGHT(BN294,3))&gt;=--('Data Sheet'!$A$19)), (--(INT('Data Sheet'!$A$19) &amp; "." &amp; RIGHT(BN294,3))&lt;=--('Data Sheet'!$B$19))),
                --(INT('Data Sheet'!$A$19) &amp; "." &amp; RIGHT(BN294,3)),
                --(INT('Data Sheet'!$B$19) &amp; "." &amp; RIGHT(BN294,3))
            )
        ),
        "OK"
    )
)</f>
        <v>OK</v>
      </c>
      <c r="P294" s="23" t="str">
        <f>IF(BR294&lt;&gt;"",
    IF(INT('Data Sheet'!$A$19)=INT('Data Sheet'!$B$15),
        --(INT('Data Sheet'!$A$15) &amp; "." &amp; BR294),
        IF(AND((--(INT('Data Sheet'!$A$15) &amp; "." &amp; BR294)&gt;=--('Data Sheet'!$A$15)), (--(INT('Data Sheet'!$A$15) &amp; "." &amp; BR294)&lt;=--('Data Sheet'!$B$15))),
            --(INT('Data Sheet'!$A$15) &amp; "." &amp; BR294),
            --(INT('Data Sheet'!$B$15) &amp; "." &amp; BR294)
        )
    ),
    IF(BQ294&lt;&gt;"",
        IF(INT('Data Sheet'!$A$15)=INT('Data Sheet'!$B$15),
            --(INT('Data Sheet'!$A$15) &amp; "." &amp; LEFT(BQ294,3)),
            IF(AND((--(INT('Data Sheet'!$A$15) &amp; "." &amp; LEFT(BQ294,3))&gt;=--('Data Sheet'!$A$15)), (--(INT('Data Sheet'!$A$15) &amp; "." &amp; LEFT(BQ294,3))&lt;=--('Data Sheet'!$B$15))),
                --(INT('Data Sheet'!$A$15) &amp; "." &amp; LEFT(BQ294,3)),
                --(INT('Data Sheet'!$B$15) &amp; "." &amp; LEFT(BQ294,3))
            )
        ),
        "OK"
    )
)</f>
        <v>OK</v>
      </c>
      <c r="Q294" s="23" t="str">
        <f>IF(BS294&lt;&gt;"",
    IF(INT('Data Sheet'!$A$19)=INT('Data Sheet'!$B$15),
        --(INT('Data Sheet'!$A$15) &amp; "." &amp; BS294),
        IF(AND((--(INT('Data Sheet'!$A$15) &amp; "." &amp; BS294)&gt;=--('Data Sheet'!$A$15)), (--(INT('Data Sheet'!$A$15) &amp; "." &amp; BS294)&lt;=--('Data Sheet'!$B$15))),
            --(INT('Data Sheet'!$A$15) &amp; "." &amp; BS294),
            --(INT('Data Sheet'!$B$15) &amp; "." &amp; BS294)
        )
    ),
    IF(BQ294&lt;&gt;"",
        IF(INT('Data Sheet'!$A$15)=INT('Data Sheet'!$B$15),
            --(INT('Data Sheet'!$A$15) &amp; "." &amp; RIGHT(BQ294,3)),
            IF(AND((--(INT('Data Sheet'!$A$15) &amp; "." &amp; RIGHT(BQ294,3))&gt;=--('Data Sheet'!$A$15)), (--(INT('Data Sheet'!$A$15) &amp; "." &amp; RIGHT(BQ294,3))&lt;=--('Data Sheet'!$B$15))),
                --(INT('Data Sheet'!$A$15) &amp; "." &amp; RIGHT(BQ294,3)),
                --(INT('Data Sheet'!$B$15) &amp; "." &amp; RIGHT(BQ294,3))
            )
        ),
        "OK"
    )
)</f>
        <v>OK</v>
      </c>
      <c r="R294" s="20"/>
      <c r="S294" s="20"/>
      <c r="T294" s="20"/>
      <c r="U294" s="20"/>
      <c r="V294" s="20"/>
      <c r="W294" s="20"/>
      <c r="X294" s="20"/>
      <c r="Y294" s="20"/>
      <c r="Z294" s="20"/>
      <c r="AA294" s="55"/>
      <c r="AB294" s="55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1"/>
      <c r="AR294" s="21"/>
      <c r="AS294" s="21"/>
      <c r="AT294" s="21"/>
      <c r="AU294" s="21"/>
      <c r="AV294" s="21"/>
      <c r="AW294" s="22"/>
      <c r="AX294" s="99"/>
      <c r="AY294" s="20"/>
      <c r="AZ294" s="20"/>
      <c r="BA294" s="22"/>
      <c r="BC294" s="80"/>
      <c r="BD294" s="80"/>
      <c r="BE294" s="80"/>
      <c r="BF294" s="80"/>
      <c r="BG294" s="2" t="str">
        <f t="shared" si="23"/>
        <v/>
      </c>
      <c r="BH294" s="78">
        <f t="shared" si="22"/>
        <v>0</v>
      </c>
    </row>
    <row r="295" spans="2:60" x14ac:dyDescent="0.2">
      <c r="B295" s="14">
        <f t="shared" si="24"/>
        <v>287</v>
      </c>
      <c r="C295" s="15" t="str">
        <f>CONCATENATE('Data Sheet'!$B$8,'Data Sheet'!$G$2)</f>
        <v>" HWDP</v>
      </c>
      <c r="D295" s="95" t="str">
        <f t="shared" si="25"/>
        <v/>
      </c>
      <c r="E295" s="15" t="str">
        <f>IF('Sum HWDP'!$D$10="TH-Hill DS-1 Vol 3 CAT 2: Clean and Visual Ends only","N/A","OK")</f>
        <v>OK</v>
      </c>
      <c r="F295" s="15" t="str">
        <f>IF('Sum HWDP'!$D$10="TH-Hill DS-1 Vol 3 CAT 2: Clean and Visual Ends only","N/A","OK")</f>
        <v>OK</v>
      </c>
      <c r="G295" s="17"/>
      <c r="H295" s="17"/>
      <c r="I295" s="17" t="s">
        <v>51</v>
      </c>
      <c r="J295" s="17" t="str">
        <f t="shared" si="26"/>
        <v>OK</v>
      </c>
      <c r="K295" s="17" t="str">
        <f t="shared" si="26"/>
        <v>OK</v>
      </c>
      <c r="L295" s="17" t="str">
        <f>IF('Data Sheet'!$B$9="NC-50","N/A","OK")</f>
        <v>OK</v>
      </c>
      <c r="M295" s="17" t="str">
        <f>IF('Data Sheet'!$B$9="NC-50","N/A","OK")</f>
        <v>OK</v>
      </c>
      <c r="N295" s="23" t="str">
        <f>IF(BO295&lt;&gt;"",
    IF(INT('Data Sheet'!$A$19)=INT('Data Sheet'!$B$19),
        --(INT('Data Sheet'!$A$19) &amp; "." &amp; BO295),
        IF(AND((--(INT('Data Sheet'!$A$19) &amp; "." &amp; BO295)&gt;=--('Data Sheet'!$A$19)), (--(INT('Data Sheet'!$A$19) &amp; "." &amp; BO295)&lt;=--('Data Sheet'!$B$19))),
            --(INT('Data Sheet'!$A$19) &amp; "." &amp; BO295),
            --(INT('Data Sheet'!$B$19) &amp; "." &amp; BO295)
        )
    ),
    IF(BN295&lt;&gt;"",
        IF(INT('Data Sheet'!$A$19)=INT('Data Sheet'!$B$19),
            --(INT('Data Sheet'!$A$19) &amp; "." &amp; LEFT(BN295,3)),
            IF(AND((--(INT('Data Sheet'!$A$19) &amp; "." &amp; LEFT(BN295,3))&gt;=--('Data Sheet'!$A$19)), (--(INT('Data Sheet'!$A$19) &amp; "." &amp; LEFT(BN295,3))&lt;=--('Data Sheet'!$B$19))),
                --(INT('Data Sheet'!$A$19) &amp; "." &amp; LEFT(BN295,3)),
                --(INT('Data Sheet'!$B$19) &amp; "." &amp; LEFT(BN295,3))
            )
        ),
        "OK"
    )
)</f>
        <v>OK</v>
      </c>
      <c r="O295" s="23" t="str">
        <f>IF(BP295&lt;&gt;"",
    IF(INT('Data Sheet'!$A$19)=INT('Data Sheet'!$B$19),
        --(INT('Data Sheet'!$A$19) &amp; "." &amp; BP295),
        IF(AND((--(INT('Data Sheet'!$A$19) &amp; "." &amp; BP295)&gt;=--('Data Sheet'!$A$19)), (--(INT('Data Sheet'!$A$19) &amp; "." &amp; BP295)&lt;=--('Data Sheet'!$B$19))),
            --(INT('Data Sheet'!$A$19) &amp; "." &amp; BP295),
            --(INT('Data Sheet'!$B$19) &amp; "." &amp; BP295)
        )
    ),
    IF(BN295&lt;&gt;"",
        IF(INT('Data Sheet'!$A$19)=INT('Data Sheet'!$B$19),
            --(INT('Data Sheet'!$A$19) &amp; "." &amp; RIGHT(BN295,3)),
            IF(AND((--(INT('Data Sheet'!$A$19) &amp; "." &amp; RIGHT(BN295,3))&gt;=--('Data Sheet'!$A$19)), (--(INT('Data Sheet'!$A$19) &amp; "." &amp; RIGHT(BN295,3))&lt;=--('Data Sheet'!$B$19))),
                --(INT('Data Sheet'!$A$19) &amp; "." &amp; RIGHT(BN295,3)),
                --(INT('Data Sheet'!$B$19) &amp; "." &amp; RIGHT(BN295,3))
            )
        ),
        "OK"
    )
)</f>
        <v>OK</v>
      </c>
      <c r="P295" s="23" t="str">
        <f>IF(BR295&lt;&gt;"",
    IF(INT('Data Sheet'!$A$19)=INT('Data Sheet'!$B$15),
        --(INT('Data Sheet'!$A$15) &amp; "." &amp; BR295),
        IF(AND((--(INT('Data Sheet'!$A$15) &amp; "." &amp; BR295)&gt;=--('Data Sheet'!$A$15)), (--(INT('Data Sheet'!$A$15) &amp; "." &amp; BR295)&lt;=--('Data Sheet'!$B$15))),
            --(INT('Data Sheet'!$A$15) &amp; "." &amp; BR295),
            --(INT('Data Sheet'!$B$15) &amp; "." &amp; BR295)
        )
    ),
    IF(BQ295&lt;&gt;"",
        IF(INT('Data Sheet'!$A$15)=INT('Data Sheet'!$B$15),
            --(INT('Data Sheet'!$A$15) &amp; "." &amp; LEFT(BQ295,3)),
            IF(AND((--(INT('Data Sheet'!$A$15) &amp; "." &amp; LEFT(BQ295,3))&gt;=--('Data Sheet'!$A$15)), (--(INT('Data Sheet'!$A$15) &amp; "." &amp; LEFT(BQ295,3))&lt;=--('Data Sheet'!$B$15))),
                --(INT('Data Sheet'!$A$15) &amp; "." &amp; LEFT(BQ295,3)),
                --(INT('Data Sheet'!$B$15) &amp; "." &amp; LEFT(BQ295,3))
            )
        ),
        "OK"
    )
)</f>
        <v>OK</v>
      </c>
      <c r="Q295" s="23" t="str">
        <f>IF(BS295&lt;&gt;"",
    IF(INT('Data Sheet'!$A$19)=INT('Data Sheet'!$B$15),
        --(INT('Data Sheet'!$A$15) &amp; "." &amp; BS295),
        IF(AND((--(INT('Data Sheet'!$A$15) &amp; "." &amp; BS295)&gt;=--('Data Sheet'!$A$15)), (--(INT('Data Sheet'!$A$15) &amp; "." &amp; BS295)&lt;=--('Data Sheet'!$B$15))),
            --(INT('Data Sheet'!$A$15) &amp; "." &amp; BS295),
            --(INT('Data Sheet'!$B$15) &amp; "." &amp; BS295)
        )
    ),
    IF(BQ295&lt;&gt;"",
        IF(INT('Data Sheet'!$A$15)=INT('Data Sheet'!$B$15),
            --(INT('Data Sheet'!$A$15) &amp; "." &amp; RIGHT(BQ295,3)),
            IF(AND((--(INT('Data Sheet'!$A$15) &amp; "." &amp; RIGHT(BQ295,3))&gt;=--('Data Sheet'!$A$15)), (--(INT('Data Sheet'!$A$15) &amp; "." &amp; RIGHT(BQ295,3))&lt;=--('Data Sheet'!$B$15))),
                --(INT('Data Sheet'!$A$15) &amp; "." &amp; RIGHT(BQ295,3)),
                --(INT('Data Sheet'!$B$15) &amp; "." &amp; RIGHT(BQ295,3))
            )
        ),
        "OK"
    )
)</f>
        <v>OK</v>
      </c>
      <c r="R295" s="20"/>
      <c r="S295" s="20"/>
      <c r="T295" s="20"/>
      <c r="U295" s="20"/>
      <c r="V295" s="20"/>
      <c r="W295" s="20"/>
      <c r="X295" s="20"/>
      <c r="Y295" s="20"/>
      <c r="Z295" s="20"/>
      <c r="AA295" s="55"/>
      <c r="AB295" s="55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1"/>
      <c r="AR295" s="21"/>
      <c r="AS295" s="21"/>
      <c r="AT295" s="21"/>
      <c r="AU295" s="21"/>
      <c r="AV295" s="21"/>
      <c r="AW295" s="22"/>
      <c r="AX295" s="99"/>
      <c r="AY295" s="20"/>
      <c r="AZ295" s="20"/>
      <c r="BA295" s="22"/>
      <c r="BC295" s="80"/>
      <c r="BD295" s="80"/>
      <c r="BE295" s="80"/>
      <c r="BF295" s="80"/>
      <c r="BG295" s="2" t="str">
        <f t="shared" si="23"/>
        <v/>
      </c>
      <c r="BH295" s="78">
        <f t="shared" si="22"/>
        <v>0</v>
      </c>
    </row>
    <row r="296" spans="2:60" x14ac:dyDescent="0.2">
      <c r="B296" s="14">
        <f t="shared" si="24"/>
        <v>288</v>
      </c>
      <c r="C296" s="15" t="str">
        <f>CONCATENATE('Data Sheet'!$B$8,'Data Sheet'!$G$2)</f>
        <v>" HWDP</v>
      </c>
      <c r="D296" s="95" t="str">
        <f t="shared" si="25"/>
        <v/>
      </c>
      <c r="E296" s="15" t="str">
        <f>IF('Sum HWDP'!$D$10="TH-Hill DS-1 Vol 3 CAT 2: Clean and Visual Ends only","N/A","OK")</f>
        <v>OK</v>
      </c>
      <c r="F296" s="15" t="str">
        <f>IF('Sum HWDP'!$D$10="TH-Hill DS-1 Vol 3 CAT 2: Clean and Visual Ends only","N/A","OK")</f>
        <v>OK</v>
      </c>
      <c r="G296" s="17"/>
      <c r="H296" s="17"/>
      <c r="I296" s="17" t="s">
        <v>51</v>
      </c>
      <c r="J296" s="17" t="str">
        <f t="shared" si="26"/>
        <v>OK</v>
      </c>
      <c r="K296" s="17" t="str">
        <f t="shared" si="26"/>
        <v>OK</v>
      </c>
      <c r="L296" s="17" t="str">
        <f>IF('Data Sheet'!$B$9="NC-50","N/A","OK")</f>
        <v>OK</v>
      </c>
      <c r="M296" s="17" t="str">
        <f>IF('Data Sheet'!$B$9="NC-50","N/A","OK")</f>
        <v>OK</v>
      </c>
      <c r="N296" s="23" t="str">
        <f>IF(BO296&lt;&gt;"",
    IF(INT('Data Sheet'!$A$19)=INT('Data Sheet'!$B$19),
        --(INT('Data Sheet'!$A$19) &amp; "." &amp; BO296),
        IF(AND((--(INT('Data Sheet'!$A$19) &amp; "." &amp; BO296)&gt;=--('Data Sheet'!$A$19)), (--(INT('Data Sheet'!$A$19) &amp; "." &amp; BO296)&lt;=--('Data Sheet'!$B$19))),
            --(INT('Data Sheet'!$A$19) &amp; "." &amp; BO296),
            --(INT('Data Sheet'!$B$19) &amp; "." &amp; BO296)
        )
    ),
    IF(BN296&lt;&gt;"",
        IF(INT('Data Sheet'!$A$19)=INT('Data Sheet'!$B$19),
            --(INT('Data Sheet'!$A$19) &amp; "." &amp; LEFT(BN296,3)),
            IF(AND((--(INT('Data Sheet'!$A$19) &amp; "." &amp; LEFT(BN296,3))&gt;=--('Data Sheet'!$A$19)), (--(INT('Data Sheet'!$A$19) &amp; "." &amp; LEFT(BN296,3))&lt;=--('Data Sheet'!$B$19))),
                --(INT('Data Sheet'!$A$19) &amp; "." &amp; LEFT(BN296,3)),
                --(INT('Data Sheet'!$B$19) &amp; "." &amp; LEFT(BN296,3))
            )
        ),
        "OK"
    )
)</f>
        <v>OK</v>
      </c>
      <c r="O296" s="23" t="str">
        <f>IF(BP296&lt;&gt;"",
    IF(INT('Data Sheet'!$A$19)=INT('Data Sheet'!$B$19),
        --(INT('Data Sheet'!$A$19) &amp; "." &amp; BP296),
        IF(AND((--(INT('Data Sheet'!$A$19) &amp; "." &amp; BP296)&gt;=--('Data Sheet'!$A$19)), (--(INT('Data Sheet'!$A$19) &amp; "." &amp; BP296)&lt;=--('Data Sheet'!$B$19))),
            --(INT('Data Sheet'!$A$19) &amp; "." &amp; BP296),
            --(INT('Data Sheet'!$B$19) &amp; "." &amp; BP296)
        )
    ),
    IF(BN296&lt;&gt;"",
        IF(INT('Data Sheet'!$A$19)=INT('Data Sheet'!$B$19),
            --(INT('Data Sheet'!$A$19) &amp; "." &amp; RIGHT(BN296,3)),
            IF(AND((--(INT('Data Sheet'!$A$19) &amp; "." &amp; RIGHT(BN296,3))&gt;=--('Data Sheet'!$A$19)), (--(INT('Data Sheet'!$A$19) &amp; "." &amp; RIGHT(BN296,3))&lt;=--('Data Sheet'!$B$19))),
                --(INT('Data Sheet'!$A$19) &amp; "." &amp; RIGHT(BN296,3)),
                --(INT('Data Sheet'!$B$19) &amp; "." &amp; RIGHT(BN296,3))
            )
        ),
        "OK"
    )
)</f>
        <v>OK</v>
      </c>
      <c r="P296" s="23" t="str">
        <f>IF(BR296&lt;&gt;"",
    IF(INT('Data Sheet'!$A$19)=INT('Data Sheet'!$B$15),
        --(INT('Data Sheet'!$A$15) &amp; "." &amp; BR296),
        IF(AND((--(INT('Data Sheet'!$A$15) &amp; "." &amp; BR296)&gt;=--('Data Sheet'!$A$15)), (--(INT('Data Sheet'!$A$15) &amp; "." &amp; BR296)&lt;=--('Data Sheet'!$B$15))),
            --(INT('Data Sheet'!$A$15) &amp; "." &amp; BR296),
            --(INT('Data Sheet'!$B$15) &amp; "." &amp; BR296)
        )
    ),
    IF(BQ296&lt;&gt;"",
        IF(INT('Data Sheet'!$A$15)=INT('Data Sheet'!$B$15),
            --(INT('Data Sheet'!$A$15) &amp; "." &amp; LEFT(BQ296,3)),
            IF(AND((--(INT('Data Sheet'!$A$15) &amp; "." &amp; LEFT(BQ296,3))&gt;=--('Data Sheet'!$A$15)), (--(INT('Data Sheet'!$A$15) &amp; "." &amp; LEFT(BQ296,3))&lt;=--('Data Sheet'!$B$15))),
                --(INT('Data Sheet'!$A$15) &amp; "." &amp; LEFT(BQ296,3)),
                --(INT('Data Sheet'!$B$15) &amp; "." &amp; LEFT(BQ296,3))
            )
        ),
        "OK"
    )
)</f>
        <v>OK</v>
      </c>
      <c r="Q296" s="23" t="str">
        <f>IF(BS296&lt;&gt;"",
    IF(INT('Data Sheet'!$A$19)=INT('Data Sheet'!$B$15),
        --(INT('Data Sheet'!$A$15) &amp; "." &amp; BS296),
        IF(AND((--(INT('Data Sheet'!$A$15) &amp; "." &amp; BS296)&gt;=--('Data Sheet'!$A$15)), (--(INT('Data Sheet'!$A$15) &amp; "." &amp; BS296)&lt;=--('Data Sheet'!$B$15))),
            --(INT('Data Sheet'!$A$15) &amp; "." &amp; BS296),
            --(INT('Data Sheet'!$B$15) &amp; "." &amp; BS296)
        )
    ),
    IF(BQ296&lt;&gt;"",
        IF(INT('Data Sheet'!$A$15)=INT('Data Sheet'!$B$15),
            --(INT('Data Sheet'!$A$15) &amp; "." &amp; RIGHT(BQ296,3)),
            IF(AND((--(INT('Data Sheet'!$A$15) &amp; "." &amp; RIGHT(BQ296,3))&gt;=--('Data Sheet'!$A$15)), (--(INT('Data Sheet'!$A$15) &amp; "." &amp; RIGHT(BQ296,3))&lt;=--('Data Sheet'!$B$15))),
                --(INT('Data Sheet'!$A$15) &amp; "." &amp; RIGHT(BQ296,3)),
                --(INT('Data Sheet'!$B$15) &amp; "." &amp; RIGHT(BQ296,3))
            )
        ),
        "OK"
    )
)</f>
        <v>OK</v>
      </c>
      <c r="R296" s="20"/>
      <c r="S296" s="20"/>
      <c r="T296" s="20"/>
      <c r="U296" s="20"/>
      <c r="V296" s="20"/>
      <c r="W296" s="20"/>
      <c r="X296" s="20"/>
      <c r="Y296" s="20"/>
      <c r="Z296" s="20"/>
      <c r="AA296" s="55"/>
      <c r="AB296" s="55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1"/>
      <c r="AR296" s="21"/>
      <c r="AS296" s="21"/>
      <c r="AT296" s="21"/>
      <c r="AU296" s="21"/>
      <c r="AV296" s="21"/>
      <c r="AW296" s="22"/>
      <c r="AX296" s="99"/>
      <c r="AY296" s="20"/>
      <c r="AZ296" s="20"/>
      <c r="BA296" s="22"/>
      <c r="BC296" s="80"/>
      <c r="BD296" s="80"/>
      <c r="BE296" s="80"/>
      <c r="BF296" s="80"/>
      <c r="BG296" s="2" t="str">
        <f t="shared" si="23"/>
        <v/>
      </c>
      <c r="BH296" s="78">
        <f t="shared" si="22"/>
        <v>0</v>
      </c>
    </row>
    <row r="297" spans="2:60" x14ac:dyDescent="0.2">
      <c r="B297" s="14">
        <f t="shared" si="24"/>
        <v>289</v>
      </c>
      <c r="C297" s="15" t="str">
        <f>CONCATENATE('Data Sheet'!$B$8,'Data Sheet'!$G$2)</f>
        <v>" HWDP</v>
      </c>
      <c r="D297" s="95" t="str">
        <f t="shared" si="25"/>
        <v/>
      </c>
      <c r="E297" s="15" t="str">
        <f>IF('Sum HWDP'!$D$10="TH-Hill DS-1 Vol 3 CAT 2: Clean and Visual Ends only","N/A","OK")</f>
        <v>OK</v>
      </c>
      <c r="F297" s="15" t="str">
        <f>IF('Sum HWDP'!$D$10="TH-Hill DS-1 Vol 3 CAT 2: Clean and Visual Ends only","N/A","OK")</f>
        <v>OK</v>
      </c>
      <c r="G297" s="17"/>
      <c r="H297" s="17"/>
      <c r="I297" s="17" t="s">
        <v>51</v>
      </c>
      <c r="J297" s="17" t="str">
        <f t="shared" si="26"/>
        <v>OK</v>
      </c>
      <c r="K297" s="17" t="str">
        <f t="shared" si="26"/>
        <v>OK</v>
      </c>
      <c r="L297" s="17" t="str">
        <f>IF('Data Sheet'!$B$9="NC-50","N/A","OK")</f>
        <v>OK</v>
      </c>
      <c r="M297" s="17" t="str">
        <f>IF('Data Sheet'!$B$9="NC-50","N/A","OK")</f>
        <v>OK</v>
      </c>
      <c r="N297" s="23" t="str">
        <f>IF(BO297&lt;&gt;"",
    IF(INT('Data Sheet'!$A$19)=INT('Data Sheet'!$B$19),
        --(INT('Data Sheet'!$A$19) &amp; "." &amp; BO297),
        IF(AND((--(INT('Data Sheet'!$A$19) &amp; "." &amp; BO297)&gt;=--('Data Sheet'!$A$19)), (--(INT('Data Sheet'!$A$19) &amp; "." &amp; BO297)&lt;=--('Data Sheet'!$B$19))),
            --(INT('Data Sheet'!$A$19) &amp; "." &amp; BO297),
            --(INT('Data Sheet'!$B$19) &amp; "." &amp; BO297)
        )
    ),
    IF(BN297&lt;&gt;"",
        IF(INT('Data Sheet'!$A$19)=INT('Data Sheet'!$B$19),
            --(INT('Data Sheet'!$A$19) &amp; "." &amp; LEFT(BN297,3)),
            IF(AND((--(INT('Data Sheet'!$A$19) &amp; "." &amp; LEFT(BN297,3))&gt;=--('Data Sheet'!$A$19)), (--(INT('Data Sheet'!$A$19) &amp; "." &amp; LEFT(BN297,3))&lt;=--('Data Sheet'!$B$19))),
                --(INT('Data Sheet'!$A$19) &amp; "." &amp; LEFT(BN297,3)),
                --(INT('Data Sheet'!$B$19) &amp; "." &amp; LEFT(BN297,3))
            )
        ),
        "OK"
    )
)</f>
        <v>OK</v>
      </c>
      <c r="O297" s="23" t="str">
        <f>IF(BP297&lt;&gt;"",
    IF(INT('Data Sheet'!$A$19)=INT('Data Sheet'!$B$19),
        --(INT('Data Sheet'!$A$19) &amp; "." &amp; BP297),
        IF(AND((--(INT('Data Sheet'!$A$19) &amp; "." &amp; BP297)&gt;=--('Data Sheet'!$A$19)), (--(INT('Data Sheet'!$A$19) &amp; "." &amp; BP297)&lt;=--('Data Sheet'!$B$19))),
            --(INT('Data Sheet'!$A$19) &amp; "." &amp; BP297),
            --(INT('Data Sheet'!$B$19) &amp; "." &amp; BP297)
        )
    ),
    IF(BN297&lt;&gt;"",
        IF(INT('Data Sheet'!$A$19)=INT('Data Sheet'!$B$19),
            --(INT('Data Sheet'!$A$19) &amp; "." &amp; RIGHT(BN297,3)),
            IF(AND((--(INT('Data Sheet'!$A$19) &amp; "." &amp; RIGHT(BN297,3))&gt;=--('Data Sheet'!$A$19)), (--(INT('Data Sheet'!$A$19) &amp; "." &amp; RIGHT(BN297,3))&lt;=--('Data Sheet'!$B$19))),
                --(INT('Data Sheet'!$A$19) &amp; "." &amp; RIGHT(BN297,3)),
                --(INT('Data Sheet'!$B$19) &amp; "." &amp; RIGHT(BN297,3))
            )
        ),
        "OK"
    )
)</f>
        <v>OK</v>
      </c>
      <c r="P297" s="23" t="str">
        <f>IF(BR297&lt;&gt;"",
    IF(INT('Data Sheet'!$A$19)=INT('Data Sheet'!$B$15),
        --(INT('Data Sheet'!$A$15) &amp; "." &amp; BR297),
        IF(AND((--(INT('Data Sheet'!$A$15) &amp; "." &amp; BR297)&gt;=--('Data Sheet'!$A$15)), (--(INT('Data Sheet'!$A$15) &amp; "." &amp; BR297)&lt;=--('Data Sheet'!$B$15))),
            --(INT('Data Sheet'!$A$15) &amp; "." &amp; BR297),
            --(INT('Data Sheet'!$B$15) &amp; "." &amp; BR297)
        )
    ),
    IF(BQ297&lt;&gt;"",
        IF(INT('Data Sheet'!$A$15)=INT('Data Sheet'!$B$15),
            --(INT('Data Sheet'!$A$15) &amp; "." &amp; LEFT(BQ297,3)),
            IF(AND((--(INT('Data Sheet'!$A$15) &amp; "." &amp; LEFT(BQ297,3))&gt;=--('Data Sheet'!$A$15)), (--(INT('Data Sheet'!$A$15) &amp; "." &amp; LEFT(BQ297,3))&lt;=--('Data Sheet'!$B$15))),
                --(INT('Data Sheet'!$A$15) &amp; "." &amp; LEFT(BQ297,3)),
                --(INT('Data Sheet'!$B$15) &amp; "." &amp; LEFT(BQ297,3))
            )
        ),
        "OK"
    )
)</f>
        <v>OK</v>
      </c>
      <c r="Q297" s="23" t="str">
        <f>IF(BS297&lt;&gt;"",
    IF(INT('Data Sheet'!$A$19)=INT('Data Sheet'!$B$15),
        --(INT('Data Sheet'!$A$15) &amp; "." &amp; BS297),
        IF(AND((--(INT('Data Sheet'!$A$15) &amp; "." &amp; BS297)&gt;=--('Data Sheet'!$A$15)), (--(INT('Data Sheet'!$A$15) &amp; "." &amp; BS297)&lt;=--('Data Sheet'!$B$15))),
            --(INT('Data Sheet'!$A$15) &amp; "." &amp; BS297),
            --(INT('Data Sheet'!$B$15) &amp; "." &amp; BS297)
        )
    ),
    IF(BQ297&lt;&gt;"",
        IF(INT('Data Sheet'!$A$15)=INT('Data Sheet'!$B$15),
            --(INT('Data Sheet'!$A$15) &amp; "." &amp; RIGHT(BQ297,3)),
            IF(AND((--(INT('Data Sheet'!$A$15) &amp; "." &amp; RIGHT(BQ297,3))&gt;=--('Data Sheet'!$A$15)), (--(INT('Data Sheet'!$A$15) &amp; "." &amp; RIGHT(BQ297,3))&lt;=--('Data Sheet'!$B$15))),
                --(INT('Data Sheet'!$A$15) &amp; "." &amp; RIGHT(BQ297,3)),
                --(INT('Data Sheet'!$B$15) &amp; "." &amp; RIGHT(BQ297,3))
            )
        ),
        "OK"
    )
)</f>
        <v>OK</v>
      </c>
      <c r="R297" s="20"/>
      <c r="S297" s="20"/>
      <c r="T297" s="20"/>
      <c r="U297" s="20"/>
      <c r="V297" s="20"/>
      <c r="W297" s="20"/>
      <c r="X297" s="20"/>
      <c r="Y297" s="20"/>
      <c r="Z297" s="20"/>
      <c r="AA297" s="55"/>
      <c r="AB297" s="55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1"/>
      <c r="AR297" s="21"/>
      <c r="AS297" s="21"/>
      <c r="AT297" s="21"/>
      <c r="AU297" s="21"/>
      <c r="AV297" s="21"/>
      <c r="AW297" s="22"/>
      <c r="AX297" s="99"/>
      <c r="AY297" s="20"/>
      <c r="AZ297" s="20"/>
      <c r="BA297" s="22"/>
      <c r="BC297" s="80"/>
      <c r="BD297" s="80"/>
      <c r="BE297" s="80"/>
      <c r="BF297" s="80"/>
      <c r="BG297" s="2" t="str">
        <f t="shared" si="23"/>
        <v/>
      </c>
      <c r="BH297" s="78">
        <f t="shared" si="22"/>
        <v>0</v>
      </c>
    </row>
    <row r="298" spans="2:60" x14ac:dyDescent="0.2">
      <c r="B298" s="14">
        <f t="shared" si="24"/>
        <v>290</v>
      </c>
      <c r="C298" s="15" t="str">
        <f>CONCATENATE('Data Sheet'!$B$8,'Data Sheet'!$G$2)</f>
        <v>" HWDP</v>
      </c>
      <c r="D298" s="95" t="str">
        <f t="shared" si="25"/>
        <v/>
      </c>
      <c r="E298" s="15" t="str">
        <f>IF('Sum HWDP'!$D$10="TH-Hill DS-1 Vol 3 CAT 2: Clean and Visual Ends only","N/A","OK")</f>
        <v>OK</v>
      </c>
      <c r="F298" s="15" t="str">
        <f>IF('Sum HWDP'!$D$10="TH-Hill DS-1 Vol 3 CAT 2: Clean and Visual Ends only","N/A","OK")</f>
        <v>OK</v>
      </c>
      <c r="G298" s="17"/>
      <c r="H298" s="17"/>
      <c r="I298" s="17" t="s">
        <v>51</v>
      </c>
      <c r="J298" s="17" t="str">
        <f t="shared" si="26"/>
        <v>OK</v>
      </c>
      <c r="K298" s="17" t="str">
        <f t="shared" si="26"/>
        <v>OK</v>
      </c>
      <c r="L298" s="17" t="str">
        <f>IF('Data Sheet'!$B$9="NC-50","N/A","OK")</f>
        <v>OK</v>
      </c>
      <c r="M298" s="17" t="str">
        <f>IF('Data Sheet'!$B$9="NC-50","N/A","OK")</f>
        <v>OK</v>
      </c>
      <c r="N298" s="23" t="str">
        <f>IF(BO298&lt;&gt;"",
    IF(INT('Data Sheet'!$A$19)=INT('Data Sheet'!$B$19),
        --(INT('Data Sheet'!$A$19) &amp; "." &amp; BO298),
        IF(AND((--(INT('Data Sheet'!$A$19) &amp; "." &amp; BO298)&gt;=--('Data Sheet'!$A$19)), (--(INT('Data Sheet'!$A$19) &amp; "." &amp; BO298)&lt;=--('Data Sheet'!$B$19))),
            --(INT('Data Sheet'!$A$19) &amp; "." &amp; BO298),
            --(INT('Data Sheet'!$B$19) &amp; "." &amp; BO298)
        )
    ),
    IF(BN298&lt;&gt;"",
        IF(INT('Data Sheet'!$A$19)=INT('Data Sheet'!$B$19),
            --(INT('Data Sheet'!$A$19) &amp; "." &amp; LEFT(BN298,3)),
            IF(AND((--(INT('Data Sheet'!$A$19) &amp; "." &amp; LEFT(BN298,3))&gt;=--('Data Sheet'!$A$19)), (--(INT('Data Sheet'!$A$19) &amp; "." &amp; LEFT(BN298,3))&lt;=--('Data Sheet'!$B$19))),
                --(INT('Data Sheet'!$A$19) &amp; "." &amp; LEFT(BN298,3)),
                --(INT('Data Sheet'!$B$19) &amp; "." &amp; LEFT(BN298,3))
            )
        ),
        "OK"
    )
)</f>
        <v>OK</v>
      </c>
      <c r="O298" s="23" t="str">
        <f>IF(BP298&lt;&gt;"",
    IF(INT('Data Sheet'!$A$19)=INT('Data Sheet'!$B$19),
        --(INT('Data Sheet'!$A$19) &amp; "." &amp; BP298),
        IF(AND((--(INT('Data Sheet'!$A$19) &amp; "." &amp; BP298)&gt;=--('Data Sheet'!$A$19)), (--(INT('Data Sheet'!$A$19) &amp; "." &amp; BP298)&lt;=--('Data Sheet'!$B$19))),
            --(INT('Data Sheet'!$A$19) &amp; "." &amp; BP298),
            --(INT('Data Sheet'!$B$19) &amp; "." &amp; BP298)
        )
    ),
    IF(BN298&lt;&gt;"",
        IF(INT('Data Sheet'!$A$19)=INT('Data Sheet'!$B$19),
            --(INT('Data Sheet'!$A$19) &amp; "." &amp; RIGHT(BN298,3)),
            IF(AND((--(INT('Data Sheet'!$A$19) &amp; "." &amp; RIGHT(BN298,3))&gt;=--('Data Sheet'!$A$19)), (--(INT('Data Sheet'!$A$19) &amp; "." &amp; RIGHT(BN298,3))&lt;=--('Data Sheet'!$B$19))),
                --(INT('Data Sheet'!$A$19) &amp; "." &amp; RIGHT(BN298,3)),
                --(INT('Data Sheet'!$B$19) &amp; "." &amp; RIGHT(BN298,3))
            )
        ),
        "OK"
    )
)</f>
        <v>OK</v>
      </c>
      <c r="P298" s="23" t="str">
        <f>IF(BR298&lt;&gt;"",
    IF(INT('Data Sheet'!$A$19)=INT('Data Sheet'!$B$15),
        --(INT('Data Sheet'!$A$15) &amp; "." &amp; BR298),
        IF(AND((--(INT('Data Sheet'!$A$15) &amp; "." &amp; BR298)&gt;=--('Data Sheet'!$A$15)), (--(INT('Data Sheet'!$A$15) &amp; "." &amp; BR298)&lt;=--('Data Sheet'!$B$15))),
            --(INT('Data Sheet'!$A$15) &amp; "." &amp; BR298),
            --(INT('Data Sheet'!$B$15) &amp; "." &amp; BR298)
        )
    ),
    IF(BQ298&lt;&gt;"",
        IF(INT('Data Sheet'!$A$15)=INT('Data Sheet'!$B$15),
            --(INT('Data Sheet'!$A$15) &amp; "." &amp; LEFT(BQ298,3)),
            IF(AND((--(INT('Data Sheet'!$A$15) &amp; "." &amp; LEFT(BQ298,3))&gt;=--('Data Sheet'!$A$15)), (--(INT('Data Sheet'!$A$15) &amp; "." &amp; LEFT(BQ298,3))&lt;=--('Data Sheet'!$B$15))),
                --(INT('Data Sheet'!$A$15) &amp; "." &amp; LEFT(BQ298,3)),
                --(INT('Data Sheet'!$B$15) &amp; "." &amp; LEFT(BQ298,3))
            )
        ),
        "OK"
    )
)</f>
        <v>OK</v>
      </c>
      <c r="Q298" s="23" t="str">
        <f>IF(BS298&lt;&gt;"",
    IF(INT('Data Sheet'!$A$19)=INT('Data Sheet'!$B$15),
        --(INT('Data Sheet'!$A$15) &amp; "." &amp; BS298),
        IF(AND((--(INT('Data Sheet'!$A$15) &amp; "." &amp; BS298)&gt;=--('Data Sheet'!$A$15)), (--(INT('Data Sheet'!$A$15) &amp; "." &amp; BS298)&lt;=--('Data Sheet'!$B$15))),
            --(INT('Data Sheet'!$A$15) &amp; "." &amp; BS298),
            --(INT('Data Sheet'!$B$15) &amp; "." &amp; BS298)
        )
    ),
    IF(BQ298&lt;&gt;"",
        IF(INT('Data Sheet'!$A$15)=INT('Data Sheet'!$B$15),
            --(INT('Data Sheet'!$A$15) &amp; "." &amp; RIGHT(BQ298,3)),
            IF(AND((--(INT('Data Sheet'!$A$15) &amp; "." &amp; RIGHT(BQ298,3))&gt;=--('Data Sheet'!$A$15)), (--(INT('Data Sheet'!$A$15) &amp; "." &amp; RIGHT(BQ298,3))&lt;=--('Data Sheet'!$B$15))),
                --(INT('Data Sheet'!$A$15) &amp; "." &amp; RIGHT(BQ298,3)),
                --(INT('Data Sheet'!$B$15) &amp; "." &amp; RIGHT(BQ298,3))
            )
        ),
        "OK"
    )
)</f>
        <v>OK</v>
      </c>
      <c r="R298" s="20"/>
      <c r="S298" s="20"/>
      <c r="T298" s="20"/>
      <c r="U298" s="20"/>
      <c r="V298" s="20"/>
      <c r="W298" s="20"/>
      <c r="X298" s="20"/>
      <c r="Y298" s="20"/>
      <c r="Z298" s="20"/>
      <c r="AA298" s="55"/>
      <c r="AB298" s="55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1"/>
      <c r="AR298" s="21"/>
      <c r="AS298" s="21"/>
      <c r="AT298" s="21"/>
      <c r="AU298" s="21"/>
      <c r="AV298" s="21"/>
      <c r="AW298" s="22"/>
      <c r="AX298" s="99"/>
      <c r="AY298" s="20"/>
      <c r="AZ298" s="20"/>
      <c r="BA298" s="22"/>
      <c r="BC298" s="80"/>
      <c r="BD298" s="80"/>
      <c r="BE298" s="80"/>
      <c r="BF298" s="80"/>
      <c r="BG298" s="2" t="str">
        <f t="shared" si="23"/>
        <v/>
      </c>
      <c r="BH298" s="78">
        <f t="shared" si="22"/>
        <v>0</v>
      </c>
    </row>
    <row r="299" spans="2:60" x14ac:dyDescent="0.2">
      <c r="B299" s="14">
        <f t="shared" si="24"/>
        <v>291</v>
      </c>
      <c r="C299" s="15" t="str">
        <f>CONCATENATE('Data Sheet'!$B$8,'Data Sheet'!$G$2)</f>
        <v>" HWDP</v>
      </c>
      <c r="D299" s="95" t="str">
        <f t="shared" si="25"/>
        <v/>
      </c>
      <c r="E299" s="15" t="str">
        <f>IF('Sum HWDP'!$D$10="TH-Hill DS-1 Vol 3 CAT 2: Clean and Visual Ends only","N/A","OK")</f>
        <v>OK</v>
      </c>
      <c r="F299" s="15" t="str">
        <f>IF('Sum HWDP'!$D$10="TH-Hill DS-1 Vol 3 CAT 2: Clean and Visual Ends only","N/A","OK")</f>
        <v>OK</v>
      </c>
      <c r="G299" s="17"/>
      <c r="H299" s="17"/>
      <c r="I299" s="17" t="s">
        <v>51</v>
      </c>
      <c r="J299" s="17" t="str">
        <f t="shared" si="26"/>
        <v>OK</v>
      </c>
      <c r="K299" s="17" t="str">
        <f t="shared" si="26"/>
        <v>OK</v>
      </c>
      <c r="L299" s="17" t="str">
        <f>IF('Data Sheet'!$B$9="NC-50","N/A","OK")</f>
        <v>OK</v>
      </c>
      <c r="M299" s="17" t="str">
        <f>IF('Data Sheet'!$B$9="NC-50","N/A","OK")</f>
        <v>OK</v>
      </c>
      <c r="N299" s="23" t="str">
        <f>IF(BO299&lt;&gt;"",
    IF(INT('Data Sheet'!$A$19)=INT('Data Sheet'!$B$19),
        --(INT('Data Sheet'!$A$19) &amp; "." &amp; BO299),
        IF(AND((--(INT('Data Sheet'!$A$19) &amp; "." &amp; BO299)&gt;=--('Data Sheet'!$A$19)), (--(INT('Data Sheet'!$A$19) &amp; "." &amp; BO299)&lt;=--('Data Sheet'!$B$19))),
            --(INT('Data Sheet'!$A$19) &amp; "." &amp; BO299),
            --(INT('Data Sheet'!$B$19) &amp; "." &amp; BO299)
        )
    ),
    IF(BN299&lt;&gt;"",
        IF(INT('Data Sheet'!$A$19)=INT('Data Sheet'!$B$19),
            --(INT('Data Sheet'!$A$19) &amp; "." &amp; LEFT(BN299,3)),
            IF(AND((--(INT('Data Sheet'!$A$19) &amp; "." &amp; LEFT(BN299,3))&gt;=--('Data Sheet'!$A$19)), (--(INT('Data Sheet'!$A$19) &amp; "." &amp; LEFT(BN299,3))&lt;=--('Data Sheet'!$B$19))),
                --(INT('Data Sheet'!$A$19) &amp; "." &amp; LEFT(BN299,3)),
                --(INT('Data Sheet'!$B$19) &amp; "." &amp; LEFT(BN299,3))
            )
        ),
        "OK"
    )
)</f>
        <v>OK</v>
      </c>
      <c r="O299" s="23" t="str">
        <f>IF(BP299&lt;&gt;"",
    IF(INT('Data Sheet'!$A$19)=INT('Data Sheet'!$B$19),
        --(INT('Data Sheet'!$A$19) &amp; "." &amp; BP299),
        IF(AND((--(INT('Data Sheet'!$A$19) &amp; "." &amp; BP299)&gt;=--('Data Sheet'!$A$19)), (--(INT('Data Sheet'!$A$19) &amp; "." &amp; BP299)&lt;=--('Data Sheet'!$B$19))),
            --(INT('Data Sheet'!$A$19) &amp; "." &amp; BP299),
            --(INT('Data Sheet'!$B$19) &amp; "." &amp; BP299)
        )
    ),
    IF(BN299&lt;&gt;"",
        IF(INT('Data Sheet'!$A$19)=INT('Data Sheet'!$B$19),
            --(INT('Data Sheet'!$A$19) &amp; "." &amp; RIGHT(BN299,3)),
            IF(AND((--(INT('Data Sheet'!$A$19) &amp; "." &amp; RIGHT(BN299,3))&gt;=--('Data Sheet'!$A$19)), (--(INT('Data Sheet'!$A$19) &amp; "." &amp; RIGHT(BN299,3))&lt;=--('Data Sheet'!$B$19))),
                --(INT('Data Sheet'!$A$19) &amp; "." &amp; RIGHT(BN299,3)),
                --(INT('Data Sheet'!$B$19) &amp; "." &amp; RIGHT(BN299,3))
            )
        ),
        "OK"
    )
)</f>
        <v>OK</v>
      </c>
      <c r="P299" s="23" t="str">
        <f>IF(BR299&lt;&gt;"",
    IF(INT('Data Sheet'!$A$19)=INT('Data Sheet'!$B$15),
        --(INT('Data Sheet'!$A$15) &amp; "." &amp; BR299),
        IF(AND((--(INT('Data Sheet'!$A$15) &amp; "." &amp; BR299)&gt;=--('Data Sheet'!$A$15)), (--(INT('Data Sheet'!$A$15) &amp; "." &amp; BR299)&lt;=--('Data Sheet'!$B$15))),
            --(INT('Data Sheet'!$A$15) &amp; "." &amp; BR299),
            --(INT('Data Sheet'!$B$15) &amp; "." &amp; BR299)
        )
    ),
    IF(BQ299&lt;&gt;"",
        IF(INT('Data Sheet'!$A$15)=INT('Data Sheet'!$B$15),
            --(INT('Data Sheet'!$A$15) &amp; "." &amp; LEFT(BQ299,3)),
            IF(AND((--(INT('Data Sheet'!$A$15) &amp; "." &amp; LEFT(BQ299,3))&gt;=--('Data Sheet'!$A$15)), (--(INT('Data Sheet'!$A$15) &amp; "." &amp; LEFT(BQ299,3))&lt;=--('Data Sheet'!$B$15))),
                --(INT('Data Sheet'!$A$15) &amp; "." &amp; LEFT(BQ299,3)),
                --(INT('Data Sheet'!$B$15) &amp; "." &amp; LEFT(BQ299,3))
            )
        ),
        "OK"
    )
)</f>
        <v>OK</v>
      </c>
      <c r="Q299" s="23" t="str">
        <f>IF(BS299&lt;&gt;"",
    IF(INT('Data Sheet'!$A$19)=INT('Data Sheet'!$B$15),
        --(INT('Data Sheet'!$A$15) &amp; "." &amp; BS299),
        IF(AND((--(INT('Data Sheet'!$A$15) &amp; "." &amp; BS299)&gt;=--('Data Sheet'!$A$15)), (--(INT('Data Sheet'!$A$15) &amp; "." &amp; BS299)&lt;=--('Data Sheet'!$B$15))),
            --(INT('Data Sheet'!$A$15) &amp; "." &amp; BS299),
            --(INT('Data Sheet'!$B$15) &amp; "." &amp; BS299)
        )
    ),
    IF(BQ299&lt;&gt;"",
        IF(INT('Data Sheet'!$A$15)=INT('Data Sheet'!$B$15),
            --(INT('Data Sheet'!$A$15) &amp; "." &amp; RIGHT(BQ299,3)),
            IF(AND((--(INT('Data Sheet'!$A$15) &amp; "." &amp; RIGHT(BQ299,3))&gt;=--('Data Sheet'!$A$15)), (--(INT('Data Sheet'!$A$15) &amp; "." &amp; RIGHT(BQ299,3))&lt;=--('Data Sheet'!$B$15))),
                --(INT('Data Sheet'!$A$15) &amp; "." &amp; RIGHT(BQ299,3)),
                --(INT('Data Sheet'!$B$15) &amp; "." &amp; RIGHT(BQ299,3))
            )
        ),
        "OK"
    )
)</f>
        <v>OK</v>
      </c>
      <c r="R299" s="20"/>
      <c r="S299" s="20"/>
      <c r="T299" s="20"/>
      <c r="U299" s="20"/>
      <c r="V299" s="20"/>
      <c r="W299" s="20"/>
      <c r="X299" s="20"/>
      <c r="Y299" s="20"/>
      <c r="Z299" s="20"/>
      <c r="AA299" s="55"/>
      <c r="AB299" s="55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1"/>
      <c r="AR299" s="21"/>
      <c r="AS299" s="21"/>
      <c r="AT299" s="21"/>
      <c r="AU299" s="21"/>
      <c r="AV299" s="21"/>
      <c r="AW299" s="22"/>
      <c r="AX299" s="99"/>
      <c r="AY299" s="20"/>
      <c r="AZ299" s="20"/>
      <c r="BA299" s="22"/>
      <c r="BC299" s="80"/>
      <c r="BD299" s="80"/>
      <c r="BE299" s="80"/>
      <c r="BF299" s="80"/>
      <c r="BG299" s="2" t="str">
        <f t="shared" si="23"/>
        <v/>
      </c>
      <c r="BH299" s="78">
        <f t="shared" si="22"/>
        <v>0</v>
      </c>
    </row>
    <row r="300" spans="2:60" x14ac:dyDescent="0.2">
      <c r="B300" s="14">
        <f t="shared" si="24"/>
        <v>292</v>
      </c>
      <c r="C300" s="15" t="str">
        <f>CONCATENATE('Data Sheet'!$B$8,'Data Sheet'!$G$2)</f>
        <v>" HWDP</v>
      </c>
      <c r="D300" s="95" t="str">
        <f t="shared" si="25"/>
        <v/>
      </c>
      <c r="E300" s="15" t="str">
        <f>IF('Sum HWDP'!$D$10="TH-Hill DS-1 Vol 3 CAT 2: Clean and Visual Ends only","N/A","OK")</f>
        <v>OK</v>
      </c>
      <c r="F300" s="15" t="str">
        <f>IF('Sum HWDP'!$D$10="TH-Hill DS-1 Vol 3 CAT 2: Clean and Visual Ends only","N/A","OK")</f>
        <v>OK</v>
      </c>
      <c r="G300" s="17"/>
      <c r="H300" s="17"/>
      <c r="I300" s="17" t="s">
        <v>51</v>
      </c>
      <c r="J300" s="17" t="str">
        <f t="shared" si="26"/>
        <v>OK</v>
      </c>
      <c r="K300" s="17" t="str">
        <f t="shared" si="26"/>
        <v>OK</v>
      </c>
      <c r="L300" s="17" t="str">
        <f>IF('Data Sheet'!$B$9="NC-50","N/A","OK")</f>
        <v>OK</v>
      </c>
      <c r="M300" s="17" t="str">
        <f>IF('Data Sheet'!$B$9="NC-50","N/A","OK")</f>
        <v>OK</v>
      </c>
      <c r="N300" s="23" t="str">
        <f>IF(BO300&lt;&gt;"",
    IF(INT('Data Sheet'!$A$19)=INT('Data Sheet'!$B$19),
        --(INT('Data Sheet'!$A$19) &amp; "." &amp; BO300),
        IF(AND((--(INT('Data Sheet'!$A$19) &amp; "." &amp; BO300)&gt;=--('Data Sheet'!$A$19)), (--(INT('Data Sheet'!$A$19) &amp; "." &amp; BO300)&lt;=--('Data Sheet'!$B$19))),
            --(INT('Data Sheet'!$A$19) &amp; "." &amp; BO300),
            --(INT('Data Sheet'!$B$19) &amp; "." &amp; BO300)
        )
    ),
    IF(BN300&lt;&gt;"",
        IF(INT('Data Sheet'!$A$19)=INT('Data Sheet'!$B$19),
            --(INT('Data Sheet'!$A$19) &amp; "." &amp; LEFT(BN300,3)),
            IF(AND((--(INT('Data Sheet'!$A$19) &amp; "." &amp; LEFT(BN300,3))&gt;=--('Data Sheet'!$A$19)), (--(INT('Data Sheet'!$A$19) &amp; "." &amp; LEFT(BN300,3))&lt;=--('Data Sheet'!$B$19))),
                --(INT('Data Sheet'!$A$19) &amp; "." &amp; LEFT(BN300,3)),
                --(INT('Data Sheet'!$B$19) &amp; "." &amp; LEFT(BN300,3))
            )
        ),
        "OK"
    )
)</f>
        <v>OK</v>
      </c>
      <c r="O300" s="23" t="str">
        <f>IF(BP300&lt;&gt;"",
    IF(INT('Data Sheet'!$A$19)=INT('Data Sheet'!$B$19),
        --(INT('Data Sheet'!$A$19) &amp; "." &amp; BP300),
        IF(AND((--(INT('Data Sheet'!$A$19) &amp; "." &amp; BP300)&gt;=--('Data Sheet'!$A$19)), (--(INT('Data Sheet'!$A$19) &amp; "." &amp; BP300)&lt;=--('Data Sheet'!$B$19))),
            --(INT('Data Sheet'!$A$19) &amp; "." &amp; BP300),
            --(INT('Data Sheet'!$B$19) &amp; "." &amp; BP300)
        )
    ),
    IF(BN300&lt;&gt;"",
        IF(INT('Data Sheet'!$A$19)=INT('Data Sheet'!$B$19),
            --(INT('Data Sheet'!$A$19) &amp; "." &amp; RIGHT(BN300,3)),
            IF(AND((--(INT('Data Sheet'!$A$19) &amp; "." &amp; RIGHT(BN300,3))&gt;=--('Data Sheet'!$A$19)), (--(INT('Data Sheet'!$A$19) &amp; "." &amp; RIGHT(BN300,3))&lt;=--('Data Sheet'!$B$19))),
                --(INT('Data Sheet'!$A$19) &amp; "." &amp; RIGHT(BN300,3)),
                --(INT('Data Sheet'!$B$19) &amp; "." &amp; RIGHT(BN300,3))
            )
        ),
        "OK"
    )
)</f>
        <v>OK</v>
      </c>
      <c r="P300" s="23" t="str">
        <f>IF(BR300&lt;&gt;"",
    IF(INT('Data Sheet'!$A$19)=INT('Data Sheet'!$B$15),
        --(INT('Data Sheet'!$A$15) &amp; "." &amp; BR300),
        IF(AND((--(INT('Data Sheet'!$A$15) &amp; "." &amp; BR300)&gt;=--('Data Sheet'!$A$15)), (--(INT('Data Sheet'!$A$15) &amp; "." &amp; BR300)&lt;=--('Data Sheet'!$B$15))),
            --(INT('Data Sheet'!$A$15) &amp; "." &amp; BR300),
            --(INT('Data Sheet'!$B$15) &amp; "." &amp; BR300)
        )
    ),
    IF(BQ300&lt;&gt;"",
        IF(INT('Data Sheet'!$A$15)=INT('Data Sheet'!$B$15),
            --(INT('Data Sheet'!$A$15) &amp; "." &amp; LEFT(BQ300,3)),
            IF(AND((--(INT('Data Sheet'!$A$15) &amp; "." &amp; LEFT(BQ300,3))&gt;=--('Data Sheet'!$A$15)), (--(INT('Data Sheet'!$A$15) &amp; "." &amp; LEFT(BQ300,3))&lt;=--('Data Sheet'!$B$15))),
                --(INT('Data Sheet'!$A$15) &amp; "." &amp; LEFT(BQ300,3)),
                --(INT('Data Sheet'!$B$15) &amp; "." &amp; LEFT(BQ300,3))
            )
        ),
        "OK"
    )
)</f>
        <v>OK</v>
      </c>
      <c r="Q300" s="23" t="str">
        <f>IF(BS300&lt;&gt;"",
    IF(INT('Data Sheet'!$A$19)=INT('Data Sheet'!$B$15),
        --(INT('Data Sheet'!$A$15) &amp; "." &amp; BS300),
        IF(AND((--(INT('Data Sheet'!$A$15) &amp; "." &amp; BS300)&gt;=--('Data Sheet'!$A$15)), (--(INT('Data Sheet'!$A$15) &amp; "." &amp; BS300)&lt;=--('Data Sheet'!$B$15))),
            --(INT('Data Sheet'!$A$15) &amp; "." &amp; BS300),
            --(INT('Data Sheet'!$B$15) &amp; "." &amp; BS300)
        )
    ),
    IF(BQ300&lt;&gt;"",
        IF(INT('Data Sheet'!$A$15)=INT('Data Sheet'!$B$15),
            --(INT('Data Sheet'!$A$15) &amp; "." &amp; RIGHT(BQ300,3)),
            IF(AND((--(INT('Data Sheet'!$A$15) &amp; "." &amp; RIGHT(BQ300,3))&gt;=--('Data Sheet'!$A$15)), (--(INT('Data Sheet'!$A$15) &amp; "." &amp; RIGHT(BQ300,3))&lt;=--('Data Sheet'!$B$15))),
                --(INT('Data Sheet'!$A$15) &amp; "." &amp; RIGHT(BQ300,3)),
                --(INT('Data Sheet'!$B$15) &amp; "." &amp; RIGHT(BQ300,3))
            )
        ),
        "OK"
    )
)</f>
        <v>OK</v>
      </c>
      <c r="R300" s="20"/>
      <c r="S300" s="20"/>
      <c r="T300" s="20"/>
      <c r="U300" s="20"/>
      <c r="V300" s="20"/>
      <c r="W300" s="20"/>
      <c r="X300" s="20"/>
      <c r="Y300" s="20"/>
      <c r="Z300" s="20"/>
      <c r="AA300" s="55"/>
      <c r="AB300" s="55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1"/>
      <c r="AR300" s="21"/>
      <c r="AS300" s="21"/>
      <c r="AT300" s="21"/>
      <c r="AU300" s="21"/>
      <c r="AV300" s="21"/>
      <c r="AW300" s="22"/>
      <c r="AX300" s="99"/>
      <c r="AY300" s="20"/>
      <c r="AZ300" s="20"/>
      <c r="BA300" s="22"/>
      <c r="BC300" s="80"/>
      <c r="BD300" s="80"/>
      <c r="BE300" s="80"/>
      <c r="BF300" s="80"/>
      <c r="BG300" s="2" t="str">
        <f t="shared" si="23"/>
        <v/>
      </c>
      <c r="BH300" s="78">
        <f t="shared" si="22"/>
        <v>0</v>
      </c>
    </row>
    <row r="301" spans="2:60" x14ac:dyDescent="0.2">
      <c r="B301" s="14">
        <f t="shared" si="24"/>
        <v>293</v>
      </c>
      <c r="C301" s="15" t="str">
        <f>CONCATENATE('Data Sheet'!$B$8,'Data Sheet'!$G$2)</f>
        <v>" HWDP</v>
      </c>
      <c r="D301" s="95" t="str">
        <f t="shared" si="25"/>
        <v/>
      </c>
      <c r="E301" s="15" t="str">
        <f>IF('Sum HWDP'!$D$10="TH-Hill DS-1 Vol 3 CAT 2: Clean and Visual Ends only","N/A","OK")</f>
        <v>OK</v>
      </c>
      <c r="F301" s="15" t="str">
        <f>IF('Sum HWDP'!$D$10="TH-Hill DS-1 Vol 3 CAT 2: Clean and Visual Ends only","N/A","OK")</f>
        <v>OK</v>
      </c>
      <c r="G301" s="17"/>
      <c r="H301" s="17"/>
      <c r="I301" s="17" t="s">
        <v>51</v>
      </c>
      <c r="J301" s="17" t="str">
        <f t="shared" si="26"/>
        <v>OK</v>
      </c>
      <c r="K301" s="17" t="str">
        <f t="shared" si="26"/>
        <v>OK</v>
      </c>
      <c r="L301" s="17" t="str">
        <f>IF('Data Sheet'!$B$9="NC-50","N/A","OK")</f>
        <v>OK</v>
      </c>
      <c r="M301" s="17" t="str">
        <f>IF('Data Sheet'!$B$9="NC-50","N/A","OK")</f>
        <v>OK</v>
      </c>
      <c r="N301" s="23" t="str">
        <f>IF(BO301&lt;&gt;"",
    IF(INT('Data Sheet'!$A$19)=INT('Data Sheet'!$B$19),
        --(INT('Data Sheet'!$A$19) &amp; "." &amp; BO301),
        IF(AND((--(INT('Data Sheet'!$A$19) &amp; "." &amp; BO301)&gt;=--('Data Sheet'!$A$19)), (--(INT('Data Sheet'!$A$19) &amp; "." &amp; BO301)&lt;=--('Data Sheet'!$B$19))),
            --(INT('Data Sheet'!$A$19) &amp; "." &amp; BO301),
            --(INT('Data Sheet'!$B$19) &amp; "." &amp; BO301)
        )
    ),
    IF(BN301&lt;&gt;"",
        IF(INT('Data Sheet'!$A$19)=INT('Data Sheet'!$B$19),
            --(INT('Data Sheet'!$A$19) &amp; "." &amp; LEFT(BN301,3)),
            IF(AND((--(INT('Data Sheet'!$A$19) &amp; "." &amp; LEFT(BN301,3))&gt;=--('Data Sheet'!$A$19)), (--(INT('Data Sheet'!$A$19) &amp; "." &amp; LEFT(BN301,3))&lt;=--('Data Sheet'!$B$19))),
                --(INT('Data Sheet'!$A$19) &amp; "." &amp; LEFT(BN301,3)),
                --(INT('Data Sheet'!$B$19) &amp; "." &amp; LEFT(BN301,3))
            )
        ),
        "OK"
    )
)</f>
        <v>OK</v>
      </c>
      <c r="O301" s="23" t="str">
        <f>IF(BP301&lt;&gt;"",
    IF(INT('Data Sheet'!$A$19)=INT('Data Sheet'!$B$19),
        --(INT('Data Sheet'!$A$19) &amp; "." &amp; BP301),
        IF(AND((--(INT('Data Sheet'!$A$19) &amp; "." &amp; BP301)&gt;=--('Data Sheet'!$A$19)), (--(INT('Data Sheet'!$A$19) &amp; "." &amp; BP301)&lt;=--('Data Sheet'!$B$19))),
            --(INT('Data Sheet'!$A$19) &amp; "." &amp; BP301),
            --(INT('Data Sheet'!$B$19) &amp; "." &amp; BP301)
        )
    ),
    IF(BN301&lt;&gt;"",
        IF(INT('Data Sheet'!$A$19)=INT('Data Sheet'!$B$19),
            --(INT('Data Sheet'!$A$19) &amp; "." &amp; RIGHT(BN301,3)),
            IF(AND((--(INT('Data Sheet'!$A$19) &amp; "." &amp; RIGHT(BN301,3))&gt;=--('Data Sheet'!$A$19)), (--(INT('Data Sheet'!$A$19) &amp; "." &amp; RIGHT(BN301,3))&lt;=--('Data Sheet'!$B$19))),
                --(INT('Data Sheet'!$A$19) &amp; "." &amp; RIGHT(BN301,3)),
                --(INT('Data Sheet'!$B$19) &amp; "." &amp; RIGHT(BN301,3))
            )
        ),
        "OK"
    )
)</f>
        <v>OK</v>
      </c>
      <c r="P301" s="23" t="str">
        <f>IF(BR301&lt;&gt;"",
    IF(INT('Data Sheet'!$A$19)=INT('Data Sheet'!$B$15),
        --(INT('Data Sheet'!$A$15) &amp; "." &amp; BR301),
        IF(AND((--(INT('Data Sheet'!$A$15) &amp; "." &amp; BR301)&gt;=--('Data Sheet'!$A$15)), (--(INT('Data Sheet'!$A$15) &amp; "." &amp; BR301)&lt;=--('Data Sheet'!$B$15))),
            --(INT('Data Sheet'!$A$15) &amp; "." &amp; BR301),
            --(INT('Data Sheet'!$B$15) &amp; "." &amp; BR301)
        )
    ),
    IF(BQ301&lt;&gt;"",
        IF(INT('Data Sheet'!$A$15)=INT('Data Sheet'!$B$15),
            --(INT('Data Sheet'!$A$15) &amp; "." &amp; LEFT(BQ301,3)),
            IF(AND((--(INT('Data Sheet'!$A$15) &amp; "." &amp; LEFT(BQ301,3))&gt;=--('Data Sheet'!$A$15)), (--(INT('Data Sheet'!$A$15) &amp; "." &amp; LEFT(BQ301,3))&lt;=--('Data Sheet'!$B$15))),
                --(INT('Data Sheet'!$A$15) &amp; "." &amp; LEFT(BQ301,3)),
                --(INT('Data Sheet'!$B$15) &amp; "." &amp; LEFT(BQ301,3))
            )
        ),
        "OK"
    )
)</f>
        <v>OK</v>
      </c>
      <c r="Q301" s="23" t="str">
        <f>IF(BS301&lt;&gt;"",
    IF(INT('Data Sheet'!$A$19)=INT('Data Sheet'!$B$15),
        --(INT('Data Sheet'!$A$15) &amp; "." &amp; BS301),
        IF(AND((--(INT('Data Sheet'!$A$15) &amp; "." &amp; BS301)&gt;=--('Data Sheet'!$A$15)), (--(INT('Data Sheet'!$A$15) &amp; "." &amp; BS301)&lt;=--('Data Sheet'!$B$15))),
            --(INT('Data Sheet'!$A$15) &amp; "." &amp; BS301),
            --(INT('Data Sheet'!$B$15) &amp; "." &amp; BS301)
        )
    ),
    IF(BQ301&lt;&gt;"",
        IF(INT('Data Sheet'!$A$15)=INT('Data Sheet'!$B$15),
            --(INT('Data Sheet'!$A$15) &amp; "." &amp; RIGHT(BQ301,3)),
            IF(AND((--(INT('Data Sheet'!$A$15) &amp; "." &amp; RIGHT(BQ301,3))&gt;=--('Data Sheet'!$A$15)), (--(INT('Data Sheet'!$A$15) &amp; "." &amp; RIGHT(BQ301,3))&lt;=--('Data Sheet'!$B$15))),
                --(INT('Data Sheet'!$A$15) &amp; "." &amp; RIGHT(BQ301,3)),
                --(INT('Data Sheet'!$B$15) &amp; "." &amp; RIGHT(BQ301,3))
            )
        ),
        "OK"
    )
)</f>
        <v>OK</v>
      </c>
      <c r="R301" s="20"/>
      <c r="S301" s="20"/>
      <c r="T301" s="20"/>
      <c r="U301" s="20"/>
      <c r="V301" s="20"/>
      <c r="W301" s="20"/>
      <c r="X301" s="20"/>
      <c r="Y301" s="20"/>
      <c r="Z301" s="20"/>
      <c r="AA301" s="55"/>
      <c r="AB301" s="55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1"/>
      <c r="AR301" s="21"/>
      <c r="AS301" s="21"/>
      <c r="AT301" s="21"/>
      <c r="AU301" s="21"/>
      <c r="AV301" s="21"/>
      <c r="AW301" s="22"/>
      <c r="AX301" s="99"/>
      <c r="AY301" s="20"/>
      <c r="AZ301" s="20"/>
      <c r="BA301" s="22"/>
      <c r="BC301" s="80"/>
      <c r="BD301" s="80"/>
      <c r="BE301" s="80"/>
      <c r="BF301" s="80"/>
      <c r="BG301" s="2" t="str">
        <f t="shared" si="23"/>
        <v/>
      </c>
      <c r="BH301" s="78">
        <f t="shared" si="22"/>
        <v>0</v>
      </c>
    </row>
    <row r="302" spans="2:60" x14ac:dyDescent="0.2">
      <c r="B302" s="14">
        <f t="shared" si="24"/>
        <v>294</v>
      </c>
      <c r="C302" s="15" t="str">
        <f>CONCATENATE('Data Sheet'!$B$8,'Data Sheet'!$G$2)</f>
        <v>" HWDP</v>
      </c>
      <c r="D302" s="95" t="str">
        <f t="shared" si="25"/>
        <v/>
      </c>
      <c r="E302" s="15" t="str">
        <f>IF('Sum HWDP'!$D$10="TH-Hill DS-1 Vol 3 CAT 2: Clean and Visual Ends only","N/A","OK")</f>
        <v>OK</v>
      </c>
      <c r="F302" s="15" t="str">
        <f>IF('Sum HWDP'!$D$10="TH-Hill DS-1 Vol 3 CAT 2: Clean and Visual Ends only","N/A","OK")</f>
        <v>OK</v>
      </c>
      <c r="G302" s="17"/>
      <c r="H302" s="17"/>
      <c r="I302" s="17" t="s">
        <v>51</v>
      </c>
      <c r="J302" s="17" t="str">
        <f t="shared" si="26"/>
        <v>OK</v>
      </c>
      <c r="K302" s="17" t="str">
        <f t="shared" si="26"/>
        <v>OK</v>
      </c>
      <c r="L302" s="17" t="str">
        <f>IF('Data Sheet'!$B$9="NC-50","N/A","OK")</f>
        <v>OK</v>
      </c>
      <c r="M302" s="17" t="str">
        <f>IF('Data Sheet'!$B$9="NC-50","N/A","OK")</f>
        <v>OK</v>
      </c>
      <c r="N302" s="23" t="str">
        <f>IF(BO302&lt;&gt;"",
    IF(INT('Data Sheet'!$A$19)=INT('Data Sheet'!$B$19),
        --(INT('Data Sheet'!$A$19) &amp; "." &amp; BO302),
        IF(AND((--(INT('Data Sheet'!$A$19) &amp; "." &amp; BO302)&gt;=--('Data Sheet'!$A$19)), (--(INT('Data Sheet'!$A$19) &amp; "." &amp; BO302)&lt;=--('Data Sheet'!$B$19))),
            --(INT('Data Sheet'!$A$19) &amp; "." &amp; BO302),
            --(INT('Data Sheet'!$B$19) &amp; "." &amp; BO302)
        )
    ),
    IF(BN302&lt;&gt;"",
        IF(INT('Data Sheet'!$A$19)=INT('Data Sheet'!$B$19),
            --(INT('Data Sheet'!$A$19) &amp; "." &amp; LEFT(BN302,3)),
            IF(AND((--(INT('Data Sheet'!$A$19) &amp; "." &amp; LEFT(BN302,3))&gt;=--('Data Sheet'!$A$19)), (--(INT('Data Sheet'!$A$19) &amp; "." &amp; LEFT(BN302,3))&lt;=--('Data Sheet'!$B$19))),
                --(INT('Data Sheet'!$A$19) &amp; "." &amp; LEFT(BN302,3)),
                --(INT('Data Sheet'!$B$19) &amp; "." &amp; LEFT(BN302,3))
            )
        ),
        "OK"
    )
)</f>
        <v>OK</v>
      </c>
      <c r="O302" s="23" t="str">
        <f>IF(BP302&lt;&gt;"",
    IF(INT('Data Sheet'!$A$19)=INT('Data Sheet'!$B$19),
        --(INT('Data Sheet'!$A$19) &amp; "." &amp; BP302),
        IF(AND((--(INT('Data Sheet'!$A$19) &amp; "." &amp; BP302)&gt;=--('Data Sheet'!$A$19)), (--(INT('Data Sheet'!$A$19) &amp; "." &amp; BP302)&lt;=--('Data Sheet'!$B$19))),
            --(INT('Data Sheet'!$A$19) &amp; "." &amp; BP302),
            --(INT('Data Sheet'!$B$19) &amp; "." &amp; BP302)
        )
    ),
    IF(BN302&lt;&gt;"",
        IF(INT('Data Sheet'!$A$19)=INT('Data Sheet'!$B$19),
            --(INT('Data Sheet'!$A$19) &amp; "." &amp; RIGHT(BN302,3)),
            IF(AND((--(INT('Data Sheet'!$A$19) &amp; "." &amp; RIGHT(BN302,3))&gt;=--('Data Sheet'!$A$19)), (--(INT('Data Sheet'!$A$19) &amp; "." &amp; RIGHT(BN302,3))&lt;=--('Data Sheet'!$B$19))),
                --(INT('Data Sheet'!$A$19) &amp; "." &amp; RIGHT(BN302,3)),
                --(INT('Data Sheet'!$B$19) &amp; "." &amp; RIGHT(BN302,3))
            )
        ),
        "OK"
    )
)</f>
        <v>OK</v>
      </c>
      <c r="P302" s="23" t="str">
        <f>IF(BR302&lt;&gt;"",
    IF(INT('Data Sheet'!$A$19)=INT('Data Sheet'!$B$15),
        --(INT('Data Sheet'!$A$15) &amp; "." &amp; BR302),
        IF(AND((--(INT('Data Sheet'!$A$15) &amp; "." &amp; BR302)&gt;=--('Data Sheet'!$A$15)), (--(INT('Data Sheet'!$A$15) &amp; "." &amp; BR302)&lt;=--('Data Sheet'!$B$15))),
            --(INT('Data Sheet'!$A$15) &amp; "." &amp; BR302),
            --(INT('Data Sheet'!$B$15) &amp; "." &amp; BR302)
        )
    ),
    IF(BQ302&lt;&gt;"",
        IF(INT('Data Sheet'!$A$15)=INT('Data Sheet'!$B$15),
            --(INT('Data Sheet'!$A$15) &amp; "." &amp; LEFT(BQ302,3)),
            IF(AND((--(INT('Data Sheet'!$A$15) &amp; "." &amp; LEFT(BQ302,3))&gt;=--('Data Sheet'!$A$15)), (--(INT('Data Sheet'!$A$15) &amp; "." &amp; LEFT(BQ302,3))&lt;=--('Data Sheet'!$B$15))),
                --(INT('Data Sheet'!$A$15) &amp; "." &amp; LEFT(BQ302,3)),
                --(INT('Data Sheet'!$B$15) &amp; "." &amp; LEFT(BQ302,3))
            )
        ),
        "OK"
    )
)</f>
        <v>OK</v>
      </c>
      <c r="Q302" s="23" t="str">
        <f>IF(BS302&lt;&gt;"",
    IF(INT('Data Sheet'!$A$19)=INT('Data Sheet'!$B$15),
        --(INT('Data Sheet'!$A$15) &amp; "." &amp; BS302),
        IF(AND((--(INT('Data Sheet'!$A$15) &amp; "." &amp; BS302)&gt;=--('Data Sheet'!$A$15)), (--(INT('Data Sheet'!$A$15) &amp; "." &amp; BS302)&lt;=--('Data Sheet'!$B$15))),
            --(INT('Data Sheet'!$A$15) &amp; "." &amp; BS302),
            --(INT('Data Sheet'!$B$15) &amp; "." &amp; BS302)
        )
    ),
    IF(BQ302&lt;&gt;"",
        IF(INT('Data Sheet'!$A$15)=INT('Data Sheet'!$B$15),
            --(INT('Data Sheet'!$A$15) &amp; "." &amp; RIGHT(BQ302,3)),
            IF(AND((--(INT('Data Sheet'!$A$15) &amp; "." &amp; RIGHT(BQ302,3))&gt;=--('Data Sheet'!$A$15)), (--(INT('Data Sheet'!$A$15) &amp; "." &amp; RIGHT(BQ302,3))&lt;=--('Data Sheet'!$B$15))),
                --(INT('Data Sheet'!$A$15) &amp; "." &amp; RIGHT(BQ302,3)),
                --(INT('Data Sheet'!$B$15) &amp; "." &amp; RIGHT(BQ302,3))
            )
        ),
        "OK"
    )
)</f>
        <v>OK</v>
      </c>
      <c r="R302" s="20"/>
      <c r="S302" s="20"/>
      <c r="T302" s="20"/>
      <c r="U302" s="20"/>
      <c r="V302" s="20"/>
      <c r="W302" s="20"/>
      <c r="X302" s="20"/>
      <c r="Y302" s="20"/>
      <c r="Z302" s="20"/>
      <c r="AA302" s="55"/>
      <c r="AB302" s="55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1"/>
      <c r="AR302" s="21"/>
      <c r="AS302" s="21"/>
      <c r="AT302" s="21"/>
      <c r="AU302" s="21"/>
      <c r="AV302" s="21"/>
      <c r="AW302" s="22"/>
      <c r="AX302" s="99"/>
      <c r="AY302" s="20"/>
      <c r="AZ302" s="20"/>
      <c r="BA302" s="22"/>
      <c r="BC302" s="80"/>
      <c r="BD302" s="80"/>
      <c r="BE302" s="80"/>
      <c r="BF302" s="80"/>
      <c r="BG302" s="2" t="str">
        <f t="shared" si="23"/>
        <v/>
      </c>
      <c r="BH302" s="78">
        <f t="shared" si="22"/>
        <v>0</v>
      </c>
    </row>
    <row r="303" spans="2:60" x14ac:dyDescent="0.2">
      <c r="B303" s="14">
        <f t="shared" si="24"/>
        <v>295</v>
      </c>
      <c r="C303" s="15" t="str">
        <f>CONCATENATE('Data Sheet'!$B$8,'Data Sheet'!$G$2)</f>
        <v>" HWDP</v>
      </c>
      <c r="D303" s="95" t="str">
        <f t="shared" si="25"/>
        <v/>
      </c>
      <c r="E303" s="15" t="str">
        <f>IF('Sum HWDP'!$D$10="TH-Hill DS-1 Vol 3 CAT 2: Clean and Visual Ends only","N/A","OK")</f>
        <v>OK</v>
      </c>
      <c r="F303" s="15" t="str">
        <f>IF('Sum HWDP'!$D$10="TH-Hill DS-1 Vol 3 CAT 2: Clean and Visual Ends only","N/A","OK")</f>
        <v>OK</v>
      </c>
      <c r="G303" s="17"/>
      <c r="H303" s="17"/>
      <c r="I303" s="17" t="s">
        <v>51</v>
      </c>
      <c r="J303" s="17" t="str">
        <f t="shared" si="26"/>
        <v>OK</v>
      </c>
      <c r="K303" s="17" t="str">
        <f t="shared" si="26"/>
        <v>OK</v>
      </c>
      <c r="L303" s="17" t="str">
        <f>IF('Data Sheet'!$B$9="NC-50","N/A","OK")</f>
        <v>OK</v>
      </c>
      <c r="M303" s="17" t="str">
        <f>IF('Data Sheet'!$B$9="NC-50","N/A","OK")</f>
        <v>OK</v>
      </c>
      <c r="N303" s="23" t="str">
        <f>IF(BO303&lt;&gt;"",
    IF(INT('Data Sheet'!$A$19)=INT('Data Sheet'!$B$19),
        --(INT('Data Sheet'!$A$19) &amp; "." &amp; BO303),
        IF(AND((--(INT('Data Sheet'!$A$19) &amp; "." &amp; BO303)&gt;=--('Data Sheet'!$A$19)), (--(INT('Data Sheet'!$A$19) &amp; "." &amp; BO303)&lt;=--('Data Sheet'!$B$19))),
            --(INT('Data Sheet'!$A$19) &amp; "." &amp; BO303),
            --(INT('Data Sheet'!$B$19) &amp; "." &amp; BO303)
        )
    ),
    IF(BN303&lt;&gt;"",
        IF(INT('Data Sheet'!$A$19)=INT('Data Sheet'!$B$19),
            --(INT('Data Sheet'!$A$19) &amp; "." &amp; LEFT(BN303,3)),
            IF(AND((--(INT('Data Sheet'!$A$19) &amp; "." &amp; LEFT(BN303,3))&gt;=--('Data Sheet'!$A$19)), (--(INT('Data Sheet'!$A$19) &amp; "." &amp; LEFT(BN303,3))&lt;=--('Data Sheet'!$B$19))),
                --(INT('Data Sheet'!$A$19) &amp; "." &amp; LEFT(BN303,3)),
                --(INT('Data Sheet'!$B$19) &amp; "." &amp; LEFT(BN303,3))
            )
        ),
        "OK"
    )
)</f>
        <v>OK</v>
      </c>
      <c r="O303" s="23" t="str">
        <f>IF(BP303&lt;&gt;"",
    IF(INT('Data Sheet'!$A$19)=INT('Data Sheet'!$B$19),
        --(INT('Data Sheet'!$A$19) &amp; "." &amp; BP303),
        IF(AND((--(INT('Data Sheet'!$A$19) &amp; "." &amp; BP303)&gt;=--('Data Sheet'!$A$19)), (--(INT('Data Sheet'!$A$19) &amp; "." &amp; BP303)&lt;=--('Data Sheet'!$B$19))),
            --(INT('Data Sheet'!$A$19) &amp; "." &amp; BP303),
            --(INT('Data Sheet'!$B$19) &amp; "." &amp; BP303)
        )
    ),
    IF(BN303&lt;&gt;"",
        IF(INT('Data Sheet'!$A$19)=INT('Data Sheet'!$B$19),
            --(INT('Data Sheet'!$A$19) &amp; "." &amp; RIGHT(BN303,3)),
            IF(AND((--(INT('Data Sheet'!$A$19) &amp; "." &amp; RIGHT(BN303,3))&gt;=--('Data Sheet'!$A$19)), (--(INT('Data Sheet'!$A$19) &amp; "." &amp; RIGHT(BN303,3))&lt;=--('Data Sheet'!$B$19))),
                --(INT('Data Sheet'!$A$19) &amp; "." &amp; RIGHT(BN303,3)),
                --(INT('Data Sheet'!$B$19) &amp; "." &amp; RIGHT(BN303,3))
            )
        ),
        "OK"
    )
)</f>
        <v>OK</v>
      </c>
      <c r="P303" s="23" t="str">
        <f>IF(BR303&lt;&gt;"",
    IF(INT('Data Sheet'!$A$19)=INT('Data Sheet'!$B$15),
        --(INT('Data Sheet'!$A$15) &amp; "." &amp; BR303),
        IF(AND((--(INT('Data Sheet'!$A$15) &amp; "." &amp; BR303)&gt;=--('Data Sheet'!$A$15)), (--(INT('Data Sheet'!$A$15) &amp; "." &amp; BR303)&lt;=--('Data Sheet'!$B$15))),
            --(INT('Data Sheet'!$A$15) &amp; "." &amp; BR303),
            --(INT('Data Sheet'!$B$15) &amp; "." &amp; BR303)
        )
    ),
    IF(BQ303&lt;&gt;"",
        IF(INT('Data Sheet'!$A$15)=INT('Data Sheet'!$B$15),
            --(INT('Data Sheet'!$A$15) &amp; "." &amp; LEFT(BQ303,3)),
            IF(AND((--(INT('Data Sheet'!$A$15) &amp; "." &amp; LEFT(BQ303,3))&gt;=--('Data Sheet'!$A$15)), (--(INT('Data Sheet'!$A$15) &amp; "." &amp; LEFT(BQ303,3))&lt;=--('Data Sheet'!$B$15))),
                --(INT('Data Sheet'!$A$15) &amp; "." &amp; LEFT(BQ303,3)),
                --(INT('Data Sheet'!$B$15) &amp; "." &amp; LEFT(BQ303,3))
            )
        ),
        "OK"
    )
)</f>
        <v>OK</v>
      </c>
      <c r="Q303" s="23" t="str">
        <f>IF(BS303&lt;&gt;"",
    IF(INT('Data Sheet'!$A$19)=INT('Data Sheet'!$B$15),
        --(INT('Data Sheet'!$A$15) &amp; "." &amp; BS303),
        IF(AND((--(INT('Data Sheet'!$A$15) &amp; "." &amp; BS303)&gt;=--('Data Sheet'!$A$15)), (--(INT('Data Sheet'!$A$15) &amp; "." &amp; BS303)&lt;=--('Data Sheet'!$B$15))),
            --(INT('Data Sheet'!$A$15) &amp; "." &amp; BS303),
            --(INT('Data Sheet'!$B$15) &amp; "." &amp; BS303)
        )
    ),
    IF(BQ303&lt;&gt;"",
        IF(INT('Data Sheet'!$A$15)=INT('Data Sheet'!$B$15),
            --(INT('Data Sheet'!$A$15) &amp; "." &amp; RIGHT(BQ303,3)),
            IF(AND((--(INT('Data Sheet'!$A$15) &amp; "." &amp; RIGHT(BQ303,3))&gt;=--('Data Sheet'!$A$15)), (--(INT('Data Sheet'!$A$15) &amp; "." &amp; RIGHT(BQ303,3))&lt;=--('Data Sheet'!$B$15))),
                --(INT('Data Sheet'!$A$15) &amp; "." &amp; RIGHT(BQ303,3)),
                --(INT('Data Sheet'!$B$15) &amp; "." &amp; RIGHT(BQ303,3))
            )
        ),
        "OK"
    )
)</f>
        <v>OK</v>
      </c>
      <c r="R303" s="20"/>
      <c r="S303" s="20"/>
      <c r="T303" s="20"/>
      <c r="U303" s="20"/>
      <c r="V303" s="20"/>
      <c r="W303" s="20"/>
      <c r="X303" s="20"/>
      <c r="Y303" s="20"/>
      <c r="Z303" s="20"/>
      <c r="AA303" s="55"/>
      <c r="AB303" s="55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1"/>
      <c r="AR303" s="21"/>
      <c r="AS303" s="21"/>
      <c r="AT303" s="21"/>
      <c r="AU303" s="21"/>
      <c r="AV303" s="21"/>
      <c r="AW303" s="22"/>
      <c r="AX303" s="99"/>
      <c r="AY303" s="20"/>
      <c r="AZ303" s="20"/>
      <c r="BA303" s="22"/>
      <c r="BC303" s="80"/>
      <c r="BD303" s="80"/>
      <c r="BE303" s="80"/>
      <c r="BF303" s="80"/>
      <c r="BG303" s="2" t="str">
        <f t="shared" si="23"/>
        <v/>
      </c>
      <c r="BH303" s="78">
        <f t="shared" si="22"/>
        <v>0</v>
      </c>
    </row>
    <row r="304" spans="2:60" x14ac:dyDescent="0.2">
      <c r="B304" s="14">
        <f t="shared" si="24"/>
        <v>296</v>
      </c>
      <c r="C304" s="15" t="str">
        <f>CONCATENATE('Data Sheet'!$B$8,'Data Sheet'!$G$2)</f>
        <v>" HWDP</v>
      </c>
      <c r="D304" s="95" t="str">
        <f t="shared" si="25"/>
        <v/>
      </c>
      <c r="E304" s="15" t="str">
        <f>IF('Sum HWDP'!$D$10="TH-Hill DS-1 Vol 3 CAT 2: Clean and Visual Ends only","N/A","OK")</f>
        <v>OK</v>
      </c>
      <c r="F304" s="15" t="str">
        <f>IF('Sum HWDP'!$D$10="TH-Hill DS-1 Vol 3 CAT 2: Clean and Visual Ends only","N/A","OK")</f>
        <v>OK</v>
      </c>
      <c r="G304" s="17"/>
      <c r="H304" s="17"/>
      <c r="I304" s="17" t="s">
        <v>51</v>
      </c>
      <c r="J304" s="17" t="str">
        <f t="shared" si="26"/>
        <v>OK</v>
      </c>
      <c r="K304" s="17" t="str">
        <f t="shared" si="26"/>
        <v>OK</v>
      </c>
      <c r="L304" s="17" t="str">
        <f>IF('Data Sheet'!$B$9="NC-50","N/A","OK")</f>
        <v>OK</v>
      </c>
      <c r="M304" s="17" t="str">
        <f>IF('Data Sheet'!$B$9="NC-50","N/A","OK")</f>
        <v>OK</v>
      </c>
      <c r="N304" s="23" t="str">
        <f>IF(BO304&lt;&gt;"",
    IF(INT('Data Sheet'!$A$19)=INT('Data Sheet'!$B$19),
        --(INT('Data Sheet'!$A$19) &amp; "." &amp; BO304),
        IF(AND((--(INT('Data Sheet'!$A$19) &amp; "." &amp; BO304)&gt;=--('Data Sheet'!$A$19)), (--(INT('Data Sheet'!$A$19) &amp; "." &amp; BO304)&lt;=--('Data Sheet'!$B$19))),
            --(INT('Data Sheet'!$A$19) &amp; "." &amp; BO304),
            --(INT('Data Sheet'!$B$19) &amp; "." &amp; BO304)
        )
    ),
    IF(BN304&lt;&gt;"",
        IF(INT('Data Sheet'!$A$19)=INT('Data Sheet'!$B$19),
            --(INT('Data Sheet'!$A$19) &amp; "." &amp; LEFT(BN304,3)),
            IF(AND((--(INT('Data Sheet'!$A$19) &amp; "." &amp; LEFT(BN304,3))&gt;=--('Data Sheet'!$A$19)), (--(INT('Data Sheet'!$A$19) &amp; "." &amp; LEFT(BN304,3))&lt;=--('Data Sheet'!$B$19))),
                --(INT('Data Sheet'!$A$19) &amp; "." &amp; LEFT(BN304,3)),
                --(INT('Data Sheet'!$B$19) &amp; "." &amp; LEFT(BN304,3))
            )
        ),
        "OK"
    )
)</f>
        <v>OK</v>
      </c>
      <c r="O304" s="23" t="str">
        <f>IF(BP304&lt;&gt;"",
    IF(INT('Data Sheet'!$A$19)=INT('Data Sheet'!$B$19),
        --(INT('Data Sheet'!$A$19) &amp; "." &amp; BP304),
        IF(AND((--(INT('Data Sheet'!$A$19) &amp; "." &amp; BP304)&gt;=--('Data Sheet'!$A$19)), (--(INT('Data Sheet'!$A$19) &amp; "." &amp; BP304)&lt;=--('Data Sheet'!$B$19))),
            --(INT('Data Sheet'!$A$19) &amp; "." &amp; BP304),
            --(INT('Data Sheet'!$B$19) &amp; "." &amp; BP304)
        )
    ),
    IF(BN304&lt;&gt;"",
        IF(INT('Data Sheet'!$A$19)=INT('Data Sheet'!$B$19),
            --(INT('Data Sheet'!$A$19) &amp; "." &amp; RIGHT(BN304,3)),
            IF(AND((--(INT('Data Sheet'!$A$19) &amp; "." &amp; RIGHT(BN304,3))&gt;=--('Data Sheet'!$A$19)), (--(INT('Data Sheet'!$A$19) &amp; "." &amp; RIGHT(BN304,3))&lt;=--('Data Sheet'!$B$19))),
                --(INT('Data Sheet'!$A$19) &amp; "." &amp; RIGHT(BN304,3)),
                --(INT('Data Sheet'!$B$19) &amp; "." &amp; RIGHT(BN304,3))
            )
        ),
        "OK"
    )
)</f>
        <v>OK</v>
      </c>
      <c r="P304" s="23" t="str">
        <f>IF(BR304&lt;&gt;"",
    IF(INT('Data Sheet'!$A$19)=INT('Data Sheet'!$B$15),
        --(INT('Data Sheet'!$A$15) &amp; "." &amp; BR304),
        IF(AND((--(INT('Data Sheet'!$A$15) &amp; "." &amp; BR304)&gt;=--('Data Sheet'!$A$15)), (--(INT('Data Sheet'!$A$15) &amp; "." &amp; BR304)&lt;=--('Data Sheet'!$B$15))),
            --(INT('Data Sheet'!$A$15) &amp; "." &amp; BR304),
            --(INT('Data Sheet'!$B$15) &amp; "." &amp; BR304)
        )
    ),
    IF(BQ304&lt;&gt;"",
        IF(INT('Data Sheet'!$A$15)=INT('Data Sheet'!$B$15),
            --(INT('Data Sheet'!$A$15) &amp; "." &amp; LEFT(BQ304,3)),
            IF(AND((--(INT('Data Sheet'!$A$15) &amp; "." &amp; LEFT(BQ304,3))&gt;=--('Data Sheet'!$A$15)), (--(INT('Data Sheet'!$A$15) &amp; "." &amp; LEFT(BQ304,3))&lt;=--('Data Sheet'!$B$15))),
                --(INT('Data Sheet'!$A$15) &amp; "." &amp; LEFT(BQ304,3)),
                --(INT('Data Sheet'!$B$15) &amp; "." &amp; LEFT(BQ304,3))
            )
        ),
        "OK"
    )
)</f>
        <v>OK</v>
      </c>
      <c r="Q304" s="23" t="str">
        <f>IF(BS304&lt;&gt;"",
    IF(INT('Data Sheet'!$A$19)=INT('Data Sheet'!$B$15),
        --(INT('Data Sheet'!$A$15) &amp; "." &amp; BS304),
        IF(AND((--(INT('Data Sheet'!$A$15) &amp; "." &amp; BS304)&gt;=--('Data Sheet'!$A$15)), (--(INT('Data Sheet'!$A$15) &amp; "." &amp; BS304)&lt;=--('Data Sheet'!$B$15))),
            --(INT('Data Sheet'!$A$15) &amp; "." &amp; BS304),
            --(INT('Data Sheet'!$B$15) &amp; "." &amp; BS304)
        )
    ),
    IF(BQ304&lt;&gt;"",
        IF(INT('Data Sheet'!$A$15)=INT('Data Sheet'!$B$15),
            --(INT('Data Sheet'!$A$15) &amp; "." &amp; RIGHT(BQ304,3)),
            IF(AND((--(INT('Data Sheet'!$A$15) &amp; "." &amp; RIGHT(BQ304,3))&gt;=--('Data Sheet'!$A$15)), (--(INT('Data Sheet'!$A$15) &amp; "." &amp; RIGHT(BQ304,3))&lt;=--('Data Sheet'!$B$15))),
                --(INT('Data Sheet'!$A$15) &amp; "." &amp; RIGHT(BQ304,3)),
                --(INT('Data Sheet'!$B$15) &amp; "." &amp; RIGHT(BQ304,3))
            )
        ),
        "OK"
    )
)</f>
        <v>OK</v>
      </c>
      <c r="R304" s="20"/>
      <c r="S304" s="20"/>
      <c r="T304" s="20"/>
      <c r="U304" s="20"/>
      <c r="V304" s="20"/>
      <c r="W304" s="20"/>
      <c r="X304" s="20"/>
      <c r="Y304" s="20"/>
      <c r="Z304" s="20"/>
      <c r="AA304" s="55"/>
      <c r="AB304" s="55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1"/>
      <c r="AR304" s="21"/>
      <c r="AS304" s="21"/>
      <c r="AT304" s="21"/>
      <c r="AU304" s="21"/>
      <c r="AV304" s="21"/>
      <c r="AW304" s="22"/>
      <c r="AX304" s="99"/>
      <c r="AY304" s="20"/>
      <c r="AZ304" s="20"/>
      <c r="BA304" s="22"/>
      <c r="BC304" s="80"/>
      <c r="BD304" s="80"/>
      <c r="BE304" s="80"/>
      <c r="BF304" s="80"/>
      <c r="BG304" s="2" t="str">
        <f t="shared" si="23"/>
        <v/>
      </c>
      <c r="BH304" s="78">
        <f t="shared" si="22"/>
        <v>0</v>
      </c>
    </row>
    <row r="305" spans="2:60" x14ac:dyDescent="0.2">
      <c r="B305" s="14">
        <f t="shared" si="24"/>
        <v>297</v>
      </c>
      <c r="C305" s="15" t="str">
        <f>CONCATENATE('Data Sheet'!$B$8,'Data Sheet'!$G$2)</f>
        <v>" HWDP</v>
      </c>
      <c r="D305" s="95" t="str">
        <f t="shared" si="25"/>
        <v/>
      </c>
      <c r="E305" s="15" t="str">
        <f>IF('Sum HWDP'!$D$10="TH-Hill DS-1 Vol 3 CAT 2: Clean and Visual Ends only","N/A","OK")</f>
        <v>OK</v>
      </c>
      <c r="F305" s="15" t="str">
        <f>IF('Sum HWDP'!$D$10="TH-Hill DS-1 Vol 3 CAT 2: Clean and Visual Ends only","N/A","OK")</f>
        <v>OK</v>
      </c>
      <c r="G305" s="17"/>
      <c r="H305" s="17"/>
      <c r="I305" s="17" t="s">
        <v>51</v>
      </c>
      <c r="J305" s="17" t="str">
        <f t="shared" si="26"/>
        <v>OK</v>
      </c>
      <c r="K305" s="17" t="str">
        <f t="shared" si="26"/>
        <v>OK</v>
      </c>
      <c r="L305" s="17" t="str">
        <f>IF('Data Sheet'!$B$9="NC-50","N/A","OK")</f>
        <v>OK</v>
      </c>
      <c r="M305" s="17" t="str">
        <f>IF('Data Sheet'!$B$9="NC-50","N/A","OK")</f>
        <v>OK</v>
      </c>
      <c r="N305" s="23" t="str">
        <f>IF(BO305&lt;&gt;"",
    IF(INT('Data Sheet'!$A$19)=INT('Data Sheet'!$B$19),
        --(INT('Data Sheet'!$A$19) &amp; "." &amp; BO305),
        IF(AND((--(INT('Data Sheet'!$A$19) &amp; "." &amp; BO305)&gt;=--('Data Sheet'!$A$19)), (--(INT('Data Sheet'!$A$19) &amp; "." &amp; BO305)&lt;=--('Data Sheet'!$B$19))),
            --(INT('Data Sheet'!$A$19) &amp; "." &amp; BO305),
            --(INT('Data Sheet'!$B$19) &amp; "." &amp; BO305)
        )
    ),
    IF(BN305&lt;&gt;"",
        IF(INT('Data Sheet'!$A$19)=INT('Data Sheet'!$B$19),
            --(INT('Data Sheet'!$A$19) &amp; "." &amp; LEFT(BN305,3)),
            IF(AND((--(INT('Data Sheet'!$A$19) &amp; "." &amp; LEFT(BN305,3))&gt;=--('Data Sheet'!$A$19)), (--(INT('Data Sheet'!$A$19) &amp; "." &amp; LEFT(BN305,3))&lt;=--('Data Sheet'!$B$19))),
                --(INT('Data Sheet'!$A$19) &amp; "." &amp; LEFT(BN305,3)),
                --(INT('Data Sheet'!$B$19) &amp; "." &amp; LEFT(BN305,3))
            )
        ),
        "OK"
    )
)</f>
        <v>OK</v>
      </c>
      <c r="O305" s="23" t="str">
        <f>IF(BP305&lt;&gt;"",
    IF(INT('Data Sheet'!$A$19)=INT('Data Sheet'!$B$19),
        --(INT('Data Sheet'!$A$19) &amp; "." &amp; BP305),
        IF(AND((--(INT('Data Sheet'!$A$19) &amp; "." &amp; BP305)&gt;=--('Data Sheet'!$A$19)), (--(INT('Data Sheet'!$A$19) &amp; "." &amp; BP305)&lt;=--('Data Sheet'!$B$19))),
            --(INT('Data Sheet'!$A$19) &amp; "." &amp; BP305),
            --(INT('Data Sheet'!$B$19) &amp; "." &amp; BP305)
        )
    ),
    IF(BN305&lt;&gt;"",
        IF(INT('Data Sheet'!$A$19)=INT('Data Sheet'!$B$19),
            --(INT('Data Sheet'!$A$19) &amp; "." &amp; RIGHT(BN305,3)),
            IF(AND((--(INT('Data Sheet'!$A$19) &amp; "." &amp; RIGHT(BN305,3))&gt;=--('Data Sheet'!$A$19)), (--(INT('Data Sheet'!$A$19) &amp; "." &amp; RIGHT(BN305,3))&lt;=--('Data Sheet'!$B$19))),
                --(INT('Data Sheet'!$A$19) &amp; "." &amp; RIGHT(BN305,3)),
                --(INT('Data Sheet'!$B$19) &amp; "." &amp; RIGHT(BN305,3))
            )
        ),
        "OK"
    )
)</f>
        <v>OK</v>
      </c>
      <c r="P305" s="23" t="str">
        <f>IF(BR305&lt;&gt;"",
    IF(INT('Data Sheet'!$A$19)=INT('Data Sheet'!$B$15),
        --(INT('Data Sheet'!$A$15) &amp; "." &amp; BR305),
        IF(AND((--(INT('Data Sheet'!$A$15) &amp; "." &amp; BR305)&gt;=--('Data Sheet'!$A$15)), (--(INT('Data Sheet'!$A$15) &amp; "." &amp; BR305)&lt;=--('Data Sheet'!$B$15))),
            --(INT('Data Sheet'!$A$15) &amp; "." &amp; BR305),
            --(INT('Data Sheet'!$B$15) &amp; "." &amp; BR305)
        )
    ),
    IF(BQ305&lt;&gt;"",
        IF(INT('Data Sheet'!$A$15)=INT('Data Sheet'!$B$15),
            --(INT('Data Sheet'!$A$15) &amp; "." &amp; LEFT(BQ305,3)),
            IF(AND((--(INT('Data Sheet'!$A$15) &amp; "." &amp; LEFT(BQ305,3))&gt;=--('Data Sheet'!$A$15)), (--(INT('Data Sheet'!$A$15) &amp; "." &amp; LEFT(BQ305,3))&lt;=--('Data Sheet'!$B$15))),
                --(INT('Data Sheet'!$A$15) &amp; "." &amp; LEFT(BQ305,3)),
                --(INT('Data Sheet'!$B$15) &amp; "." &amp; LEFT(BQ305,3))
            )
        ),
        "OK"
    )
)</f>
        <v>OK</v>
      </c>
      <c r="Q305" s="23" t="str">
        <f>IF(BS305&lt;&gt;"",
    IF(INT('Data Sheet'!$A$19)=INT('Data Sheet'!$B$15),
        --(INT('Data Sheet'!$A$15) &amp; "." &amp; BS305),
        IF(AND((--(INT('Data Sheet'!$A$15) &amp; "." &amp; BS305)&gt;=--('Data Sheet'!$A$15)), (--(INT('Data Sheet'!$A$15) &amp; "." &amp; BS305)&lt;=--('Data Sheet'!$B$15))),
            --(INT('Data Sheet'!$A$15) &amp; "." &amp; BS305),
            --(INT('Data Sheet'!$B$15) &amp; "." &amp; BS305)
        )
    ),
    IF(BQ305&lt;&gt;"",
        IF(INT('Data Sheet'!$A$15)=INT('Data Sheet'!$B$15),
            --(INT('Data Sheet'!$A$15) &amp; "." &amp; RIGHT(BQ305,3)),
            IF(AND((--(INT('Data Sheet'!$A$15) &amp; "." &amp; RIGHT(BQ305,3))&gt;=--('Data Sheet'!$A$15)), (--(INT('Data Sheet'!$A$15) &amp; "." &amp; RIGHT(BQ305,3))&lt;=--('Data Sheet'!$B$15))),
                --(INT('Data Sheet'!$A$15) &amp; "." &amp; RIGHT(BQ305,3)),
                --(INT('Data Sheet'!$B$15) &amp; "." &amp; RIGHT(BQ305,3))
            )
        ),
        "OK"
    )
)</f>
        <v>OK</v>
      </c>
      <c r="R305" s="20"/>
      <c r="S305" s="20"/>
      <c r="T305" s="20"/>
      <c r="U305" s="20"/>
      <c r="V305" s="20"/>
      <c r="W305" s="20"/>
      <c r="X305" s="20"/>
      <c r="Y305" s="20"/>
      <c r="Z305" s="20"/>
      <c r="AA305" s="55"/>
      <c r="AB305" s="55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1"/>
      <c r="AR305" s="21"/>
      <c r="AS305" s="21"/>
      <c r="AT305" s="21"/>
      <c r="AU305" s="21"/>
      <c r="AV305" s="21"/>
      <c r="AW305" s="22"/>
      <c r="AX305" s="99"/>
      <c r="AY305" s="20"/>
      <c r="AZ305" s="20"/>
      <c r="BA305" s="22"/>
      <c r="BC305" s="80"/>
      <c r="BD305" s="80"/>
      <c r="BE305" s="80"/>
      <c r="BF305" s="80"/>
      <c r="BG305" s="2" t="str">
        <f t="shared" si="23"/>
        <v/>
      </c>
      <c r="BH305" s="78">
        <f t="shared" si="22"/>
        <v>0</v>
      </c>
    </row>
    <row r="306" spans="2:60" x14ac:dyDescent="0.2">
      <c r="B306" s="14">
        <f t="shared" si="24"/>
        <v>298</v>
      </c>
      <c r="C306" s="15" t="str">
        <f>CONCATENATE('Data Sheet'!$B$8,'Data Sheet'!$G$2)</f>
        <v>" HWDP</v>
      </c>
      <c r="D306" s="95" t="str">
        <f t="shared" si="25"/>
        <v/>
      </c>
      <c r="E306" s="15" t="str">
        <f>IF('Sum HWDP'!$D$10="TH-Hill DS-1 Vol 3 CAT 2: Clean and Visual Ends only","N/A","OK")</f>
        <v>OK</v>
      </c>
      <c r="F306" s="15" t="str">
        <f>IF('Sum HWDP'!$D$10="TH-Hill DS-1 Vol 3 CAT 2: Clean and Visual Ends only","N/A","OK")</f>
        <v>OK</v>
      </c>
      <c r="G306" s="17"/>
      <c r="H306" s="17"/>
      <c r="I306" s="17" t="s">
        <v>51</v>
      </c>
      <c r="J306" s="17" t="str">
        <f t="shared" si="26"/>
        <v>OK</v>
      </c>
      <c r="K306" s="17" t="str">
        <f t="shared" si="26"/>
        <v>OK</v>
      </c>
      <c r="L306" s="17" t="str">
        <f>IF('Data Sheet'!$B$9="NC-50","N/A","OK")</f>
        <v>OK</v>
      </c>
      <c r="M306" s="17" t="str">
        <f>IF('Data Sheet'!$B$9="NC-50","N/A","OK")</f>
        <v>OK</v>
      </c>
      <c r="N306" s="23" t="str">
        <f>IF(BO306&lt;&gt;"",
    IF(INT('Data Sheet'!$A$19)=INT('Data Sheet'!$B$19),
        --(INT('Data Sheet'!$A$19) &amp; "." &amp; BO306),
        IF(AND((--(INT('Data Sheet'!$A$19) &amp; "." &amp; BO306)&gt;=--('Data Sheet'!$A$19)), (--(INT('Data Sheet'!$A$19) &amp; "." &amp; BO306)&lt;=--('Data Sheet'!$B$19))),
            --(INT('Data Sheet'!$A$19) &amp; "." &amp; BO306),
            --(INT('Data Sheet'!$B$19) &amp; "." &amp; BO306)
        )
    ),
    IF(BN306&lt;&gt;"",
        IF(INT('Data Sheet'!$A$19)=INT('Data Sheet'!$B$19),
            --(INT('Data Sheet'!$A$19) &amp; "." &amp; LEFT(BN306,3)),
            IF(AND((--(INT('Data Sheet'!$A$19) &amp; "." &amp; LEFT(BN306,3))&gt;=--('Data Sheet'!$A$19)), (--(INT('Data Sheet'!$A$19) &amp; "." &amp; LEFT(BN306,3))&lt;=--('Data Sheet'!$B$19))),
                --(INT('Data Sheet'!$A$19) &amp; "." &amp; LEFT(BN306,3)),
                --(INT('Data Sheet'!$B$19) &amp; "." &amp; LEFT(BN306,3))
            )
        ),
        "OK"
    )
)</f>
        <v>OK</v>
      </c>
      <c r="O306" s="23" t="str">
        <f>IF(BP306&lt;&gt;"",
    IF(INT('Data Sheet'!$A$19)=INT('Data Sheet'!$B$19),
        --(INT('Data Sheet'!$A$19) &amp; "." &amp; BP306),
        IF(AND((--(INT('Data Sheet'!$A$19) &amp; "." &amp; BP306)&gt;=--('Data Sheet'!$A$19)), (--(INT('Data Sheet'!$A$19) &amp; "." &amp; BP306)&lt;=--('Data Sheet'!$B$19))),
            --(INT('Data Sheet'!$A$19) &amp; "." &amp; BP306),
            --(INT('Data Sheet'!$B$19) &amp; "." &amp; BP306)
        )
    ),
    IF(BN306&lt;&gt;"",
        IF(INT('Data Sheet'!$A$19)=INT('Data Sheet'!$B$19),
            --(INT('Data Sheet'!$A$19) &amp; "." &amp; RIGHT(BN306,3)),
            IF(AND((--(INT('Data Sheet'!$A$19) &amp; "." &amp; RIGHT(BN306,3))&gt;=--('Data Sheet'!$A$19)), (--(INT('Data Sheet'!$A$19) &amp; "." &amp; RIGHT(BN306,3))&lt;=--('Data Sheet'!$B$19))),
                --(INT('Data Sheet'!$A$19) &amp; "." &amp; RIGHT(BN306,3)),
                --(INT('Data Sheet'!$B$19) &amp; "." &amp; RIGHT(BN306,3))
            )
        ),
        "OK"
    )
)</f>
        <v>OK</v>
      </c>
      <c r="P306" s="23" t="str">
        <f>IF(BR306&lt;&gt;"",
    IF(INT('Data Sheet'!$A$19)=INT('Data Sheet'!$B$15),
        --(INT('Data Sheet'!$A$15) &amp; "." &amp; BR306),
        IF(AND((--(INT('Data Sheet'!$A$15) &amp; "." &amp; BR306)&gt;=--('Data Sheet'!$A$15)), (--(INT('Data Sheet'!$A$15) &amp; "." &amp; BR306)&lt;=--('Data Sheet'!$B$15))),
            --(INT('Data Sheet'!$A$15) &amp; "." &amp; BR306),
            --(INT('Data Sheet'!$B$15) &amp; "." &amp; BR306)
        )
    ),
    IF(BQ306&lt;&gt;"",
        IF(INT('Data Sheet'!$A$15)=INT('Data Sheet'!$B$15),
            --(INT('Data Sheet'!$A$15) &amp; "." &amp; LEFT(BQ306,3)),
            IF(AND((--(INT('Data Sheet'!$A$15) &amp; "." &amp; LEFT(BQ306,3))&gt;=--('Data Sheet'!$A$15)), (--(INT('Data Sheet'!$A$15) &amp; "." &amp; LEFT(BQ306,3))&lt;=--('Data Sheet'!$B$15))),
                --(INT('Data Sheet'!$A$15) &amp; "." &amp; LEFT(BQ306,3)),
                --(INT('Data Sheet'!$B$15) &amp; "." &amp; LEFT(BQ306,3))
            )
        ),
        "OK"
    )
)</f>
        <v>OK</v>
      </c>
      <c r="Q306" s="23" t="str">
        <f>IF(BS306&lt;&gt;"",
    IF(INT('Data Sheet'!$A$19)=INT('Data Sheet'!$B$15),
        --(INT('Data Sheet'!$A$15) &amp; "." &amp; BS306),
        IF(AND((--(INT('Data Sheet'!$A$15) &amp; "." &amp; BS306)&gt;=--('Data Sheet'!$A$15)), (--(INT('Data Sheet'!$A$15) &amp; "." &amp; BS306)&lt;=--('Data Sheet'!$B$15))),
            --(INT('Data Sheet'!$A$15) &amp; "." &amp; BS306),
            --(INT('Data Sheet'!$B$15) &amp; "." &amp; BS306)
        )
    ),
    IF(BQ306&lt;&gt;"",
        IF(INT('Data Sheet'!$A$15)=INT('Data Sheet'!$B$15),
            --(INT('Data Sheet'!$A$15) &amp; "." &amp; RIGHT(BQ306,3)),
            IF(AND((--(INT('Data Sheet'!$A$15) &amp; "." &amp; RIGHT(BQ306,3))&gt;=--('Data Sheet'!$A$15)), (--(INT('Data Sheet'!$A$15) &amp; "." &amp; RIGHT(BQ306,3))&lt;=--('Data Sheet'!$B$15))),
                --(INT('Data Sheet'!$A$15) &amp; "." &amp; RIGHT(BQ306,3)),
                --(INT('Data Sheet'!$B$15) &amp; "." &amp; RIGHT(BQ306,3))
            )
        ),
        "OK"
    )
)</f>
        <v>OK</v>
      </c>
      <c r="R306" s="20"/>
      <c r="S306" s="20"/>
      <c r="T306" s="20"/>
      <c r="U306" s="20"/>
      <c r="V306" s="20"/>
      <c r="W306" s="20"/>
      <c r="X306" s="20"/>
      <c r="Y306" s="20"/>
      <c r="Z306" s="20"/>
      <c r="AA306" s="55"/>
      <c r="AB306" s="55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1"/>
      <c r="AR306" s="21"/>
      <c r="AS306" s="21"/>
      <c r="AT306" s="21"/>
      <c r="AU306" s="21"/>
      <c r="AV306" s="21"/>
      <c r="AW306" s="22"/>
      <c r="AX306" s="99"/>
      <c r="AY306" s="20"/>
      <c r="AZ306" s="20"/>
      <c r="BA306" s="22"/>
      <c r="BC306" s="80"/>
      <c r="BD306" s="80"/>
      <c r="BE306" s="80"/>
      <c r="BF306" s="80"/>
      <c r="BG306" s="2" t="str">
        <f t="shared" si="23"/>
        <v/>
      </c>
      <c r="BH306" s="78">
        <f t="shared" si="22"/>
        <v>0</v>
      </c>
    </row>
    <row r="307" spans="2:60" x14ac:dyDescent="0.2">
      <c r="B307" s="14">
        <f t="shared" si="24"/>
        <v>299</v>
      </c>
      <c r="C307" s="15" t="str">
        <f>CONCATENATE('Data Sheet'!$B$8,'Data Sheet'!$G$2)</f>
        <v>" HWDP</v>
      </c>
      <c r="D307" s="95" t="str">
        <f t="shared" si="25"/>
        <v/>
      </c>
      <c r="E307" s="15" t="str">
        <f>IF('Sum HWDP'!$D$10="TH-Hill DS-1 Vol 3 CAT 2: Clean and Visual Ends only","N/A","OK")</f>
        <v>OK</v>
      </c>
      <c r="F307" s="15" t="str">
        <f>IF('Sum HWDP'!$D$10="TH-Hill DS-1 Vol 3 CAT 2: Clean and Visual Ends only","N/A","OK")</f>
        <v>OK</v>
      </c>
      <c r="G307" s="17"/>
      <c r="H307" s="17"/>
      <c r="I307" s="17" t="s">
        <v>51</v>
      </c>
      <c r="J307" s="17" t="str">
        <f t="shared" si="26"/>
        <v>OK</v>
      </c>
      <c r="K307" s="17" t="str">
        <f t="shared" si="26"/>
        <v>OK</v>
      </c>
      <c r="L307" s="17" t="str">
        <f>IF('Data Sheet'!$B$9="NC-50","N/A","OK")</f>
        <v>OK</v>
      </c>
      <c r="M307" s="17" t="str">
        <f>IF('Data Sheet'!$B$9="NC-50","N/A","OK")</f>
        <v>OK</v>
      </c>
      <c r="N307" s="23" t="str">
        <f>IF(BO307&lt;&gt;"",
    IF(INT('Data Sheet'!$A$19)=INT('Data Sheet'!$B$19),
        --(INT('Data Sheet'!$A$19) &amp; "." &amp; BO307),
        IF(AND((--(INT('Data Sheet'!$A$19) &amp; "." &amp; BO307)&gt;=--('Data Sheet'!$A$19)), (--(INT('Data Sheet'!$A$19) &amp; "." &amp; BO307)&lt;=--('Data Sheet'!$B$19))),
            --(INT('Data Sheet'!$A$19) &amp; "." &amp; BO307),
            --(INT('Data Sheet'!$B$19) &amp; "." &amp; BO307)
        )
    ),
    IF(BN307&lt;&gt;"",
        IF(INT('Data Sheet'!$A$19)=INT('Data Sheet'!$B$19),
            --(INT('Data Sheet'!$A$19) &amp; "." &amp; LEFT(BN307,3)),
            IF(AND((--(INT('Data Sheet'!$A$19) &amp; "." &amp; LEFT(BN307,3))&gt;=--('Data Sheet'!$A$19)), (--(INT('Data Sheet'!$A$19) &amp; "." &amp; LEFT(BN307,3))&lt;=--('Data Sheet'!$B$19))),
                --(INT('Data Sheet'!$A$19) &amp; "." &amp; LEFT(BN307,3)),
                --(INT('Data Sheet'!$B$19) &amp; "." &amp; LEFT(BN307,3))
            )
        ),
        "OK"
    )
)</f>
        <v>OK</v>
      </c>
      <c r="O307" s="23" t="str">
        <f>IF(BP307&lt;&gt;"",
    IF(INT('Data Sheet'!$A$19)=INT('Data Sheet'!$B$19),
        --(INT('Data Sheet'!$A$19) &amp; "." &amp; BP307),
        IF(AND((--(INT('Data Sheet'!$A$19) &amp; "." &amp; BP307)&gt;=--('Data Sheet'!$A$19)), (--(INT('Data Sheet'!$A$19) &amp; "." &amp; BP307)&lt;=--('Data Sheet'!$B$19))),
            --(INT('Data Sheet'!$A$19) &amp; "." &amp; BP307),
            --(INT('Data Sheet'!$B$19) &amp; "." &amp; BP307)
        )
    ),
    IF(BN307&lt;&gt;"",
        IF(INT('Data Sheet'!$A$19)=INT('Data Sheet'!$B$19),
            --(INT('Data Sheet'!$A$19) &amp; "." &amp; RIGHT(BN307,3)),
            IF(AND((--(INT('Data Sheet'!$A$19) &amp; "." &amp; RIGHT(BN307,3))&gt;=--('Data Sheet'!$A$19)), (--(INT('Data Sheet'!$A$19) &amp; "." &amp; RIGHT(BN307,3))&lt;=--('Data Sheet'!$B$19))),
                --(INT('Data Sheet'!$A$19) &amp; "." &amp; RIGHT(BN307,3)),
                --(INT('Data Sheet'!$B$19) &amp; "." &amp; RIGHT(BN307,3))
            )
        ),
        "OK"
    )
)</f>
        <v>OK</v>
      </c>
      <c r="P307" s="23" t="str">
        <f>IF(BR307&lt;&gt;"",
    IF(INT('Data Sheet'!$A$19)=INT('Data Sheet'!$B$15),
        --(INT('Data Sheet'!$A$15) &amp; "." &amp; BR307),
        IF(AND((--(INT('Data Sheet'!$A$15) &amp; "." &amp; BR307)&gt;=--('Data Sheet'!$A$15)), (--(INT('Data Sheet'!$A$15) &amp; "." &amp; BR307)&lt;=--('Data Sheet'!$B$15))),
            --(INT('Data Sheet'!$A$15) &amp; "." &amp; BR307),
            --(INT('Data Sheet'!$B$15) &amp; "." &amp; BR307)
        )
    ),
    IF(BQ307&lt;&gt;"",
        IF(INT('Data Sheet'!$A$15)=INT('Data Sheet'!$B$15),
            --(INT('Data Sheet'!$A$15) &amp; "." &amp; LEFT(BQ307,3)),
            IF(AND((--(INT('Data Sheet'!$A$15) &amp; "." &amp; LEFT(BQ307,3))&gt;=--('Data Sheet'!$A$15)), (--(INT('Data Sheet'!$A$15) &amp; "." &amp; LEFT(BQ307,3))&lt;=--('Data Sheet'!$B$15))),
                --(INT('Data Sheet'!$A$15) &amp; "." &amp; LEFT(BQ307,3)),
                --(INT('Data Sheet'!$B$15) &amp; "." &amp; LEFT(BQ307,3))
            )
        ),
        "OK"
    )
)</f>
        <v>OK</v>
      </c>
      <c r="Q307" s="23" t="str">
        <f>IF(BS307&lt;&gt;"",
    IF(INT('Data Sheet'!$A$19)=INT('Data Sheet'!$B$15),
        --(INT('Data Sheet'!$A$15) &amp; "." &amp; BS307),
        IF(AND((--(INT('Data Sheet'!$A$15) &amp; "." &amp; BS307)&gt;=--('Data Sheet'!$A$15)), (--(INT('Data Sheet'!$A$15) &amp; "." &amp; BS307)&lt;=--('Data Sheet'!$B$15))),
            --(INT('Data Sheet'!$A$15) &amp; "." &amp; BS307),
            --(INT('Data Sheet'!$B$15) &amp; "." &amp; BS307)
        )
    ),
    IF(BQ307&lt;&gt;"",
        IF(INT('Data Sheet'!$A$15)=INT('Data Sheet'!$B$15),
            --(INT('Data Sheet'!$A$15) &amp; "." &amp; RIGHT(BQ307,3)),
            IF(AND((--(INT('Data Sheet'!$A$15) &amp; "." &amp; RIGHT(BQ307,3))&gt;=--('Data Sheet'!$A$15)), (--(INT('Data Sheet'!$A$15) &amp; "." &amp; RIGHT(BQ307,3))&lt;=--('Data Sheet'!$B$15))),
                --(INT('Data Sheet'!$A$15) &amp; "." &amp; RIGHT(BQ307,3)),
                --(INT('Data Sheet'!$B$15) &amp; "." &amp; RIGHT(BQ307,3))
            )
        ),
        "OK"
    )
)</f>
        <v>OK</v>
      </c>
      <c r="R307" s="20"/>
      <c r="S307" s="20"/>
      <c r="T307" s="20"/>
      <c r="U307" s="20"/>
      <c r="V307" s="20"/>
      <c r="W307" s="20"/>
      <c r="X307" s="20"/>
      <c r="Y307" s="20"/>
      <c r="Z307" s="20"/>
      <c r="AA307" s="55"/>
      <c r="AB307" s="55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1"/>
      <c r="AR307" s="21"/>
      <c r="AS307" s="21"/>
      <c r="AT307" s="21"/>
      <c r="AU307" s="21"/>
      <c r="AV307" s="21"/>
      <c r="AW307" s="22"/>
      <c r="AX307" s="99"/>
      <c r="AY307" s="20"/>
      <c r="AZ307" s="20"/>
      <c r="BA307" s="22"/>
      <c r="BC307" s="80"/>
      <c r="BD307" s="80"/>
      <c r="BE307" s="80"/>
      <c r="BF307" s="80"/>
      <c r="BG307" s="2" t="str">
        <f t="shared" si="23"/>
        <v/>
      </c>
      <c r="BH307" s="78">
        <f t="shared" si="22"/>
        <v>0</v>
      </c>
    </row>
    <row r="308" spans="2:60" x14ac:dyDescent="0.2">
      <c r="B308" s="14">
        <f t="shared" si="24"/>
        <v>300</v>
      </c>
      <c r="C308" s="15" t="str">
        <f>CONCATENATE('Data Sheet'!$B$8,'Data Sheet'!$G$2)</f>
        <v>" HWDP</v>
      </c>
      <c r="D308" s="95" t="str">
        <f t="shared" si="25"/>
        <v/>
      </c>
      <c r="E308" s="15" t="str">
        <f>IF('Sum HWDP'!$D$10="TH-Hill DS-1 Vol 3 CAT 2: Clean and Visual Ends only","N/A","OK")</f>
        <v>OK</v>
      </c>
      <c r="F308" s="15" t="str">
        <f>IF('Sum HWDP'!$D$10="TH-Hill DS-1 Vol 3 CAT 2: Clean and Visual Ends only","N/A","OK")</f>
        <v>OK</v>
      </c>
      <c r="G308" s="17"/>
      <c r="H308" s="17"/>
      <c r="I308" s="17" t="s">
        <v>51</v>
      </c>
      <c r="J308" s="17" t="str">
        <f t="shared" si="26"/>
        <v>OK</v>
      </c>
      <c r="K308" s="17" t="str">
        <f t="shared" si="26"/>
        <v>OK</v>
      </c>
      <c r="L308" s="17" t="str">
        <f>IF('Data Sheet'!$B$9="NC-50","N/A","OK")</f>
        <v>OK</v>
      </c>
      <c r="M308" s="17" t="str">
        <f>IF('Data Sheet'!$B$9="NC-50","N/A","OK")</f>
        <v>OK</v>
      </c>
      <c r="N308" s="23" t="str">
        <f>IF(BO308&lt;&gt;"",
    IF(INT('Data Sheet'!$A$19)=INT('Data Sheet'!$B$19),
        --(INT('Data Sheet'!$A$19) &amp; "." &amp; BO308),
        IF(AND((--(INT('Data Sheet'!$A$19) &amp; "." &amp; BO308)&gt;=--('Data Sheet'!$A$19)), (--(INT('Data Sheet'!$A$19) &amp; "." &amp; BO308)&lt;=--('Data Sheet'!$B$19))),
            --(INT('Data Sheet'!$A$19) &amp; "." &amp; BO308),
            --(INT('Data Sheet'!$B$19) &amp; "." &amp; BO308)
        )
    ),
    IF(BN308&lt;&gt;"",
        IF(INT('Data Sheet'!$A$19)=INT('Data Sheet'!$B$19),
            --(INT('Data Sheet'!$A$19) &amp; "." &amp; LEFT(BN308,3)),
            IF(AND((--(INT('Data Sheet'!$A$19) &amp; "." &amp; LEFT(BN308,3))&gt;=--('Data Sheet'!$A$19)), (--(INT('Data Sheet'!$A$19) &amp; "." &amp; LEFT(BN308,3))&lt;=--('Data Sheet'!$B$19))),
                --(INT('Data Sheet'!$A$19) &amp; "." &amp; LEFT(BN308,3)),
                --(INT('Data Sheet'!$B$19) &amp; "." &amp; LEFT(BN308,3))
            )
        ),
        "OK"
    )
)</f>
        <v>OK</v>
      </c>
      <c r="O308" s="23" t="str">
        <f>IF(BP308&lt;&gt;"",
    IF(INT('Data Sheet'!$A$19)=INT('Data Sheet'!$B$19),
        --(INT('Data Sheet'!$A$19) &amp; "." &amp; BP308),
        IF(AND((--(INT('Data Sheet'!$A$19) &amp; "." &amp; BP308)&gt;=--('Data Sheet'!$A$19)), (--(INT('Data Sheet'!$A$19) &amp; "." &amp; BP308)&lt;=--('Data Sheet'!$B$19))),
            --(INT('Data Sheet'!$A$19) &amp; "." &amp; BP308),
            --(INT('Data Sheet'!$B$19) &amp; "." &amp; BP308)
        )
    ),
    IF(BN308&lt;&gt;"",
        IF(INT('Data Sheet'!$A$19)=INT('Data Sheet'!$B$19),
            --(INT('Data Sheet'!$A$19) &amp; "." &amp; RIGHT(BN308,3)),
            IF(AND((--(INT('Data Sheet'!$A$19) &amp; "." &amp; RIGHT(BN308,3))&gt;=--('Data Sheet'!$A$19)), (--(INT('Data Sheet'!$A$19) &amp; "." &amp; RIGHT(BN308,3))&lt;=--('Data Sheet'!$B$19))),
                --(INT('Data Sheet'!$A$19) &amp; "." &amp; RIGHT(BN308,3)),
                --(INT('Data Sheet'!$B$19) &amp; "." &amp; RIGHT(BN308,3))
            )
        ),
        "OK"
    )
)</f>
        <v>OK</v>
      </c>
      <c r="P308" s="23" t="str">
        <f>IF(BR308&lt;&gt;"",
    IF(INT('Data Sheet'!$A$19)=INT('Data Sheet'!$B$15),
        --(INT('Data Sheet'!$A$15) &amp; "." &amp; BR308),
        IF(AND((--(INT('Data Sheet'!$A$15) &amp; "." &amp; BR308)&gt;=--('Data Sheet'!$A$15)), (--(INT('Data Sheet'!$A$15) &amp; "." &amp; BR308)&lt;=--('Data Sheet'!$B$15))),
            --(INT('Data Sheet'!$A$15) &amp; "." &amp; BR308),
            --(INT('Data Sheet'!$B$15) &amp; "." &amp; BR308)
        )
    ),
    IF(BQ308&lt;&gt;"",
        IF(INT('Data Sheet'!$A$15)=INT('Data Sheet'!$B$15),
            --(INT('Data Sheet'!$A$15) &amp; "." &amp; LEFT(BQ308,3)),
            IF(AND((--(INT('Data Sheet'!$A$15) &amp; "." &amp; LEFT(BQ308,3))&gt;=--('Data Sheet'!$A$15)), (--(INT('Data Sheet'!$A$15) &amp; "." &amp; LEFT(BQ308,3))&lt;=--('Data Sheet'!$B$15))),
                --(INT('Data Sheet'!$A$15) &amp; "." &amp; LEFT(BQ308,3)),
                --(INT('Data Sheet'!$B$15) &amp; "." &amp; LEFT(BQ308,3))
            )
        ),
        "OK"
    )
)</f>
        <v>OK</v>
      </c>
      <c r="Q308" s="23" t="str">
        <f>IF(BS308&lt;&gt;"",
    IF(INT('Data Sheet'!$A$19)=INT('Data Sheet'!$B$15),
        --(INT('Data Sheet'!$A$15) &amp; "." &amp; BS308),
        IF(AND((--(INT('Data Sheet'!$A$15) &amp; "." &amp; BS308)&gt;=--('Data Sheet'!$A$15)), (--(INT('Data Sheet'!$A$15) &amp; "." &amp; BS308)&lt;=--('Data Sheet'!$B$15))),
            --(INT('Data Sheet'!$A$15) &amp; "." &amp; BS308),
            --(INT('Data Sheet'!$B$15) &amp; "." &amp; BS308)
        )
    ),
    IF(BQ308&lt;&gt;"",
        IF(INT('Data Sheet'!$A$15)=INT('Data Sheet'!$B$15),
            --(INT('Data Sheet'!$A$15) &amp; "." &amp; RIGHT(BQ308,3)),
            IF(AND((--(INT('Data Sheet'!$A$15) &amp; "." &amp; RIGHT(BQ308,3))&gt;=--('Data Sheet'!$A$15)), (--(INT('Data Sheet'!$A$15) &amp; "." &amp; RIGHT(BQ308,3))&lt;=--('Data Sheet'!$B$15))),
                --(INT('Data Sheet'!$A$15) &amp; "." &amp; RIGHT(BQ308,3)),
                --(INT('Data Sheet'!$B$15) &amp; "." &amp; RIGHT(BQ308,3))
            )
        ),
        "OK"
    )
)</f>
        <v>OK</v>
      </c>
      <c r="R308" s="20"/>
      <c r="S308" s="20"/>
      <c r="T308" s="20"/>
      <c r="U308" s="20"/>
      <c r="V308" s="20"/>
      <c r="W308" s="20"/>
      <c r="X308" s="20"/>
      <c r="Y308" s="20"/>
      <c r="Z308" s="20"/>
      <c r="AA308" s="55"/>
      <c r="AB308" s="55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1"/>
      <c r="AR308" s="21"/>
      <c r="AS308" s="21"/>
      <c r="AT308" s="21"/>
      <c r="AU308" s="21"/>
      <c r="AV308" s="21"/>
      <c r="AW308" s="22"/>
      <c r="AX308" s="99"/>
      <c r="AY308" s="20"/>
      <c r="AZ308" s="20"/>
      <c r="BA308" s="22"/>
      <c r="BC308" s="80"/>
      <c r="BD308" s="80"/>
      <c r="BE308" s="80"/>
      <c r="BF308" s="80"/>
      <c r="BG308" s="2" t="str">
        <f t="shared" si="23"/>
        <v/>
      </c>
      <c r="BH308" s="78">
        <f t="shared" si="22"/>
        <v>0</v>
      </c>
    </row>
    <row r="309" spans="2:60" x14ac:dyDescent="0.2">
      <c r="B309" s="14">
        <f t="shared" si="24"/>
        <v>301</v>
      </c>
      <c r="C309" s="15" t="str">
        <f>CONCATENATE('Data Sheet'!$B$8,'Data Sheet'!$G$2)</f>
        <v>" HWDP</v>
      </c>
      <c r="D309" s="95" t="str">
        <f t="shared" si="25"/>
        <v/>
      </c>
      <c r="E309" s="15" t="str">
        <f>IF('Sum HWDP'!$D$10="TH-Hill DS-1 Vol 3 CAT 2: Clean and Visual Ends only","N/A","OK")</f>
        <v>OK</v>
      </c>
      <c r="F309" s="15" t="str">
        <f>IF('Sum HWDP'!$D$10="TH-Hill DS-1 Vol 3 CAT 2: Clean and Visual Ends only","N/A","OK")</f>
        <v>OK</v>
      </c>
      <c r="G309" s="17"/>
      <c r="H309" s="17"/>
      <c r="I309" s="17" t="s">
        <v>51</v>
      </c>
      <c r="J309" s="17" t="str">
        <f t="shared" si="26"/>
        <v>OK</v>
      </c>
      <c r="K309" s="17" t="str">
        <f t="shared" si="26"/>
        <v>OK</v>
      </c>
      <c r="L309" s="17" t="str">
        <f>IF('Data Sheet'!$B$9="NC-50","N/A","OK")</f>
        <v>OK</v>
      </c>
      <c r="M309" s="17" t="str">
        <f>IF('Data Sheet'!$B$9="NC-50","N/A","OK")</f>
        <v>OK</v>
      </c>
      <c r="N309" s="23" t="str">
        <f>IF(BO309&lt;&gt;"",
    IF(INT('Data Sheet'!$A$19)=INT('Data Sheet'!$B$19),
        --(INT('Data Sheet'!$A$19) &amp; "." &amp; BO309),
        IF(AND((--(INT('Data Sheet'!$A$19) &amp; "." &amp; BO309)&gt;=--('Data Sheet'!$A$19)), (--(INT('Data Sheet'!$A$19) &amp; "." &amp; BO309)&lt;=--('Data Sheet'!$B$19))),
            --(INT('Data Sheet'!$A$19) &amp; "." &amp; BO309),
            --(INT('Data Sheet'!$B$19) &amp; "." &amp; BO309)
        )
    ),
    IF(BN309&lt;&gt;"",
        IF(INT('Data Sheet'!$A$19)=INT('Data Sheet'!$B$19),
            --(INT('Data Sheet'!$A$19) &amp; "." &amp; LEFT(BN309,3)),
            IF(AND((--(INT('Data Sheet'!$A$19) &amp; "." &amp; LEFT(BN309,3))&gt;=--('Data Sheet'!$A$19)), (--(INT('Data Sheet'!$A$19) &amp; "." &amp; LEFT(BN309,3))&lt;=--('Data Sheet'!$B$19))),
                --(INT('Data Sheet'!$A$19) &amp; "." &amp; LEFT(BN309,3)),
                --(INT('Data Sheet'!$B$19) &amp; "." &amp; LEFT(BN309,3))
            )
        ),
        "OK"
    )
)</f>
        <v>OK</v>
      </c>
      <c r="O309" s="23" t="str">
        <f>IF(BP309&lt;&gt;"",
    IF(INT('Data Sheet'!$A$19)=INT('Data Sheet'!$B$19),
        --(INT('Data Sheet'!$A$19) &amp; "." &amp; BP309),
        IF(AND((--(INT('Data Sheet'!$A$19) &amp; "." &amp; BP309)&gt;=--('Data Sheet'!$A$19)), (--(INT('Data Sheet'!$A$19) &amp; "." &amp; BP309)&lt;=--('Data Sheet'!$B$19))),
            --(INT('Data Sheet'!$A$19) &amp; "." &amp; BP309),
            --(INT('Data Sheet'!$B$19) &amp; "." &amp; BP309)
        )
    ),
    IF(BN309&lt;&gt;"",
        IF(INT('Data Sheet'!$A$19)=INT('Data Sheet'!$B$19),
            --(INT('Data Sheet'!$A$19) &amp; "." &amp; RIGHT(BN309,3)),
            IF(AND((--(INT('Data Sheet'!$A$19) &amp; "." &amp; RIGHT(BN309,3))&gt;=--('Data Sheet'!$A$19)), (--(INT('Data Sheet'!$A$19) &amp; "." &amp; RIGHT(BN309,3))&lt;=--('Data Sheet'!$B$19))),
                --(INT('Data Sheet'!$A$19) &amp; "." &amp; RIGHT(BN309,3)),
                --(INT('Data Sheet'!$B$19) &amp; "." &amp; RIGHT(BN309,3))
            )
        ),
        "OK"
    )
)</f>
        <v>OK</v>
      </c>
      <c r="P309" s="23" t="str">
        <f>IF(BR309&lt;&gt;"",
    IF(INT('Data Sheet'!$A$19)=INT('Data Sheet'!$B$15),
        --(INT('Data Sheet'!$A$15) &amp; "." &amp; BR309),
        IF(AND((--(INT('Data Sheet'!$A$15) &amp; "." &amp; BR309)&gt;=--('Data Sheet'!$A$15)), (--(INT('Data Sheet'!$A$15) &amp; "." &amp; BR309)&lt;=--('Data Sheet'!$B$15))),
            --(INT('Data Sheet'!$A$15) &amp; "." &amp; BR309),
            --(INT('Data Sheet'!$B$15) &amp; "." &amp; BR309)
        )
    ),
    IF(BQ309&lt;&gt;"",
        IF(INT('Data Sheet'!$A$15)=INT('Data Sheet'!$B$15),
            --(INT('Data Sheet'!$A$15) &amp; "." &amp; LEFT(BQ309,3)),
            IF(AND((--(INT('Data Sheet'!$A$15) &amp; "." &amp; LEFT(BQ309,3))&gt;=--('Data Sheet'!$A$15)), (--(INT('Data Sheet'!$A$15) &amp; "." &amp; LEFT(BQ309,3))&lt;=--('Data Sheet'!$B$15))),
                --(INT('Data Sheet'!$A$15) &amp; "." &amp; LEFT(BQ309,3)),
                --(INT('Data Sheet'!$B$15) &amp; "." &amp; LEFT(BQ309,3))
            )
        ),
        "OK"
    )
)</f>
        <v>OK</v>
      </c>
      <c r="Q309" s="23" t="str">
        <f>IF(BS309&lt;&gt;"",
    IF(INT('Data Sheet'!$A$19)=INT('Data Sheet'!$B$15),
        --(INT('Data Sheet'!$A$15) &amp; "." &amp; BS309),
        IF(AND((--(INT('Data Sheet'!$A$15) &amp; "." &amp; BS309)&gt;=--('Data Sheet'!$A$15)), (--(INT('Data Sheet'!$A$15) &amp; "." &amp; BS309)&lt;=--('Data Sheet'!$B$15))),
            --(INT('Data Sheet'!$A$15) &amp; "." &amp; BS309),
            --(INT('Data Sheet'!$B$15) &amp; "." &amp; BS309)
        )
    ),
    IF(BQ309&lt;&gt;"",
        IF(INT('Data Sheet'!$A$15)=INT('Data Sheet'!$B$15),
            --(INT('Data Sheet'!$A$15) &amp; "." &amp; RIGHT(BQ309,3)),
            IF(AND((--(INT('Data Sheet'!$A$15) &amp; "." &amp; RIGHT(BQ309,3))&gt;=--('Data Sheet'!$A$15)), (--(INT('Data Sheet'!$A$15) &amp; "." &amp; RIGHT(BQ309,3))&lt;=--('Data Sheet'!$B$15))),
                --(INT('Data Sheet'!$A$15) &amp; "." &amp; RIGHT(BQ309,3)),
                --(INT('Data Sheet'!$B$15) &amp; "." &amp; RIGHT(BQ309,3))
            )
        ),
        "OK"
    )
)</f>
        <v>OK</v>
      </c>
      <c r="R309" s="20"/>
      <c r="S309" s="20"/>
      <c r="T309" s="20"/>
      <c r="U309" s="20"/>
      <c r="V309" s="20"/>
      <c r="W309" s="20"/>
      <c r="X309" s="20"/>
      <c r="Y309" s="20"/>
      <c r="Z309" s="20"/>
      <c r="AA309" s="55"/>
      <c r="AB309" s="55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1"/>
      <c r="AR309" s="21"/>
      <c r="AS309" s="21"/>
      <c r="AT309" s="21"/>
      <c r="AU309" s="21"/>
      <c r="AV309" s="21"/>
      <c r="AW309" s="22"/>
      <c r="AX309" s="99"/>
      <c r="AY309" s="20"/>
      <c r="AZ309" s="20"/>
      <c r="BA309" s="22"/>
      <c r="BC309" s="80"/>
      <c r="BD309" s="80"/>
      <c r="BE309" s="80"/>
      <c r="BF309" s="80"/>
      <c r="BG309" s="2" t="str">
        <f t="shared" si="23"/>
        <v/>
      </c>
      <c r="BH309" s="78">
        <f t="shared" si="22"/>
        <v>0</v>
      </c>
    </row>
    <row r="310" spans="2:60" x14ac:dyDescent="0.2">
      <c r="B310" s="14">
        <f t="shared" si="24"/>
        <v>302</v>
      </c>
      <c r="C310" s="15" t="str">
        <f>CONCATENATE('Data Sheet'!$B$8,'Data Sheet'!$G$2)</f>
        <v>" HWDP</v>
      </c>
      <c r="D310" s="95" t="str">
        <f t="shared" si="25"/>
        <v/>
      </c>
      <c r="E310" s="15" t="str">
        <f>IF('Sum HWDP'!$D$10="TH-Hill DS-1 Vol 3 CAT 2: Clean and Visual Ends only","N/A","OK")</f>
        <v>OK</v>
      </c>
      <c r="F310" s="15" t="str">
        <f>IF('Sum HWDP'!$D$10="TH-Hill DS-1 Vol 3 CAT 2: Clean and Visual Ends only","N/A","OK")</f>
        <v>OK</v>
      </c>
      <c r="G310" s="17"/>
      <c r="H310" s="17"/>
      <c r="I310" s="17" t="s">
        <v>51</v>
      </c>
      <c r="J310" s="17" t="str">
        <f t="shared" si="26"/>
        <v>OK</v>
      </c>
      <c r="K310" s="17" t="str">
        <f t="shared" si="26"/>
        <v>OK</v>
      </c>
      <c r="L310" s="17" t="str">
        <f>IF('Data Sheet'!$B$9="NC-50","N/A","OK")</f>
        <v>OK</v>
      </c>
      <c r="M310" s="17" t="str">
        <f>IF('Data Sheet'!$B$9="NC-50","N/A","OK")</f>
        <v>OK</v>
      </c>
      <c r="N310" s="23" t="str">
        <f>IF(BO310&lt;&gt;"",
    IF(INT('Data Sheet'!$A$19)=INT('Data Sheet'!$B$19),
        --(INT('Data Sheet'!$A$19) &amp; "." &amp; BO310),
        IF(AND((--(INT('Data Sheet'!$A$19) &amp; "." &amp; BO310)&gt;=--('Data Sheet'!$A$19)), (--(INT('Data Sheet'!$A$19) &amp; "." &amp; BO310)&lt;=--('Data Sheet'!$B$19))),
            --(INT('Data Sheet'!$A$19) &amp; "." &amp; BO310),
            --(INT('Data Sheet'!$B$19) &amp; "." &amp; BO310)
        )
    ),
    IF(BN310&lt;&gt;"",
        IF(INT('Data Sheet'!$A$19)=INT('Data Sheet'!$B$19),
            --(INT('Data Sheet'!$A$19) &amp; "." &amp; LEFT(BN310,3)),
            IF(AND((--(INT('Data Sheet'!$A$19) &amp; "." &amp; LEFT(BN310,3))&gt;=--('Data Sheet'!$A$19)), (--(INT('Data Sheet'!$A$19) &amp; "." &amp; LEFT(BN310,3))&lt;=--('Data Sheet'!$B$19))),
                --(INT('Data Sheet'!$A$19) &amp; "." &amp; LEFT(BN310,3)),
                --(INT('Data Sheet'!$B$19) &amp; "." &amp; LEFT(BN310,3))
            )
        ),
        "OK"
    )
)</f>
        <v>OK</v>
      </c>
      <c r="O310" s="23" t="str">
        <f>IF(BP310&lt;&gt;"",
    IF(INT('Data Sheet'!$A$19)=INT('Data Sheet'!$B$19),
        --(INT('Data Sheet'!$A$19) &amp; "." &amp; BP310),
        IF(AND((--(INT('Data Sheet'!$A$19) &amp; "." &amp; BP310)&gt;=--('Data Sheet'!$A$19)), (--(INT('Data Sheet'!$A$19) &amp; "." &amp; BP310)&lt;=--('Data Sheet'!$B$19))),
            --(INT('Data Sheet'!$A$19) &amp; "." &amp; BP310),
            --(INT('Data Sheet'!$B$19) &amp; "." &amp; BP310)
        )
    ),
    IF(BN310&lt;&gt;"",
        IF(INT('Data Sheet'!$A$19)=INT('Data Sheet'!$B$19),
            --(INT('Data Sheet'!$A$19) &amp; "." &amp; RIGHT(BN310,3)),
            IF(AND((--(INT('Data Sheet'!$A$19) &amp; "." &amp; RIGHT(BN310,3))&gt;=--('Data Sheet'!$A$19)), (--(INT('Data Sheet'!$A$19) &amp; "." &amp; RIGHT(BN310,3))&lt;=--('Data Sheet'!$B$19))),
                --(INT('Data Sheet'!$A$19) &amp; "." &amp; RIGHT(BN310,3)),
                --(INT('Data Sheet'!$B$19) &amp; "." &amp; RIGHT(BN310,3))
            )
        ),
        "OK"
    )
)</f>
        <v>OK</v>
      </c>
      <c r="P310" s="23" t="str">
        <f>IF(BR310&lt;&gt;"",
    IF(INT('Data Sheet'!$A$19)=INT('Data Sheet'!$B$15),
        --(INT('Data Sheet'!$A$15) &amp; "." &amp; BR310),
        IF(AND((--(INT('Data Sheet'!$A$15) &amp; "." &amp; BR310)&gt;=--('Data Sheet'!$A$15)), (--(INT('Data Sheet'!$A$15) &amp; "." &amp; BR310)&lt;=--('Data Sheet'!$B$15))),
            --(INT('Data Sheet'!$A$15) &amp; "." &amp; BR310),
            --(INT('Data Sheet'!$B$15) &amp; "." &amp; BR310)
        )
    ),
    IF(BQ310&lt;&gt;"",
        IF(INT('Data Sheet'!$A$15)=INT('Data Sheet'!$B$15),
            --(INT('Data Sheet'!$A$15) &amp; "." &amp; LEFT(BQ310,3)),
            IF(AND((--(INT('Data Sheet'!$A$15) &amp; "." &amp; LEFT(BQ310,3))&gt;=--('Data Sheet'!$A$15)), (--(INT('Data Sheet'!$A$15) &amp; "." &amp; LEFT(BQ310,3))&lt;=--('Data Sheet'!$B$15))),
                --(INT('Data Sheet'!$A$15) &amp; "." &amp; LEFT(BQ310,3)),
                --(INT('Data Sheet'!$B$15) &amp; "." &amp; LEFT(BQ310,3))
            )
        ),
        "OK"
    )
)</f>
        <v>OK</v>
      </c>
      <c r="Q310" s="23" t="str">
        <f>IF(BS310&lt;&gt;"",
    IF(INT('Data Sheet'!$A$19)=INT('Data Sheet'!$B$15),
        --(INT('Data Sheet'!$A$15) &amp; "." &amp; BS310),
        IF(AND((--(INT('Data Sheet'!$A$15) &amp; "." &amp; BS310)&gt;=--('Data Sheet'!$A$15)), (--(INT('Data Sheet'!$A$15) &amp; "." &amp; BS310)&lt;=--('Data Sheet'!$B$15))),
            --(INT('Data Sheet'!$A$15) &amp; "." &amp; BS310),
            --(INT('Data Sheet'!$B$15) &amp; "." &amp; BS310)
        )
    ),
    IF(BQ310&lt;&gt;"",
        IF(INT('Data Sheet'!$A$15)=INT('Data Sheet'!$B$15),
            --(INT('Data Sheet'!$A$15) &amp; "." &amp; RIGHT(BQ310,3)),
            IF(AND((--(INT('Data Sheet'!$A$15) &amp; "." &amp; RIGHT(BQ310,3))&gt;=--('Data Sheet'!$A$15)), (--(INT('Data Sheet'!$A$15) &amp; "." &amp; RIGHT(BQ310,3))&lt;=--('Data Sheet'!$B$15))),
                --(INT('Data Sheet'!$A$15) &amp; "." &amp; RIGHT(BQ310,3)),
                --(INT('Data Sheet'!$B$15) &amp; "." &amp; RIGHT(BQ310,3))
            )
        ),
        "OK"
    )
)</f>
        <v>OK</v>
      </c>
      <c r="R310" s="20"/>
      <c r="S310" s="20"/>
      <c r="T310" s="20"/>
      <c r="U310" s="20"/>
      <c r="V310" s="20"/>
      <c r="W310" s="20"/>
      <c r="X310" s="20"/>
      <c r="Y310" s="20"/>
      <c r="Z310" s="20"/>
      <c r="AA310" s="55"/>
      <c r="AB310" s="55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1"/>
      <c r="AR310" s="21"/>
      <c r="AS310" s="21"/>
      <c r="AT310" s="21"/>
      <c r="AU310" s="21"/>
      <c r="AV310" s="21"/>
      <c r="AW310" s="22"/>
      <c r="AX310" s="99"/>
      <c r="AY310" s="20"/>
      <c r="AZ310" s="20"/>
      <c r="BA310" s="22"/>
      <c r="BC310" s="80"/>
      <c r="BD310" s="80"/>
      <c r="BE310" s="80"/>
      <c r="BF310" s="80"/>
      <c r="BG310" s="2" t="str">
        <f t="shared" si="23"/>
        <v/>
      </c>
      <c r="BH310" s="78">
        <f t="shared" si="22"/>
        <v>0</v>
      </c>
    </row>
    <row r="311" spans="2:60" x14ac:dyDescent="0.2">
      <c r="B311" s="14">
        <f t="shared" si="24"/>
        <v>303</v>
      </c>
      <c r="C311" s="15" t="str">
        <f>CONCATENATE('Data Sheet'!$B$8,'Data Sheet'!$G$2)</f>
        <v>" HWDP</v>
      </c>
      <c r="D311" s="95" t="str">
        <f t="shared" si="25"/>
        <v/>
      </c>
      <c r="E311" s="15" t="str">
        <f>IF('Sum HWDP'!$D$10="TH-Hill DS-1 Vol 3 CAT 2: Clean and Visual Ends only","N/A","OK")</f>
        <v>OK</v>
      </c>
      <c r="F311" s="15" t="str">
        <f>IF('Sum HWDP'!$D$10="TH-Hill DS-1 Vol 3 CAT 2: Clean and Visual Ends only","N/A","OK")</f>
        <v>OK</v>
      </c>
      <c r="G311" s="17"/>
      <c r="H311" s="17"/>
      <c r="I311" s="17" t="s">
        <v>51</v>
      </c>
      <c r="J311" s="17" t="str">
        <f t="shared" si="26"/>
        <v>OK</v>
      </c>
      <c r="K311" s="17" t="str">
        <f t="shared" si="26"/>
        <v>OK</v>
      </c>
      <c r="L311" s="17" t="str">
        <f>IF('Data Sheet'!$B$9="NC-50","N/A","OK")</f>
        <v>OK</v>
      </c>
      <c r="M311" s="17" t="str">
        <f>IF('Data Sheet'!$B$9="NC-50","N/A","OK")</f>
        <v>OK</v>
      </c>
      <c r="N311" s="23" t="str">
        <f>IF(BO311&lt;&gt;"",
    IF(INT('Data Sheet'!$A$19)=INT('Data Sheet'!$B$19),
        --(INT('Data Sheet'!$A$19) &amp; "." &amp; BO311),
        IF(AND((--(INT('Data Sheet'!$A$19) &amp; "." &amp; BO311)&gt;=--('Data Sheet'!$A$19)), (--(INT('Data Sheet'!$A$19) &amp; "." &amp; BO311)&lt;=--('Data Sheet'!$B$19))),
            --(INT('Data Sheet'!$A$19) &amp; "." &amp; BO311),
            --(INT('Data Sheet'!$B$19) &amp; "." &amp; BO311)
        )
    ),
    IF(BN311&lt;&gt;"",
        IF(INT('Data Sheet'!$A$19)=INT('Data Sheet'!$B$19),
            --(INT('Data Sheet'!$A$19) &amp; "." &amp; LEFT(BN311,3)),
            IF(AND((--(INT('Data Sheet'!$A$19) &amp; "." &amp; LEFT(BN311,3))&gt;=--('Data Sheet'!$A$19)), (--(INT('Data Sheet'!$A$19) &amp; "." &amp; LEFT(BN311,3))&lt;=--('Data Sheet'!$B$19))),
                --(INT('Data Sheet'!$A$19) &amp; "." &amp; LEFT(BN311,3)),
                --(INT('Data Sheet'!$B$19) &amp; "." &amp; LEFT(BN311,3))
            )
        ),
        "OK"
    )
)</f>
        <v>OK</v>
      </c>
      <c r="O311" s="23" t="str">
        <f>IF(BP311&lt;&gt;"",
    IF(INT('Data Sheet'!$A$19)=INT('Data Sheet'!$B$19),
        --(INT('Data Sheet'!$A$19) &amp; "." &amp; BP311),
        IF(AND((--(INT('Data Sheet'!$A$19) &amp; "." &amp; BP311)&gt;=--('Data Sheet'!$A$19)), (--(INT('Data Sheet'!$A$19) &amp; "." &amp; BP311)&lt;=--('Data Sheet'!$B$19))),
            --(INT('Data Sheet'!$A$19) &amp; "." &amp; BP311),
            --(INT('Data Sheet'!$B$19) &amp; "." &amp; BP311)
        )
    ),
    IF(BN311&lt;&gt;"",
        IF(INT('Data Sheet'!$A$19)=INT('Data Sheet'!$B$19),
            --(INT('Data Sheet'!$A$19) &amp; "." &amp; RIGHT(BN311,3)),
            IF(AND((--(INT('Data Sheet'!$A$19) &amp; "." &amp; RIGHT(BN311,3))&gt;=--('Data Sheet'!$A$19)), (--(INT('Data Sheet'!$A$19) &amp; "." &amp; RIGHT(BN311,3))&lt;=--('Data Sheet'!$B$19))),
                --(INT('Data Sheet'!$A$19) &amp; "." &amp; RIGHT(BN311,3)),
                --(INT('Data Sheet'!$B$19) &amp; "." &amp; RIGHT(BN311,3))
            )
        ),
        "OK"
    )
)</f>
        <v>OK</v>
      </c>
      <c r="P311" s="23" t="str">
        <f>IF(BR311&lt;&gt;"",
    IF(INT('Data Sheet'!$A$19)=INT('Data Sheet'!$B$15),
        --(INT('Data Sheet'!$A$15) &amp; "." &amp; BR311),
        IF(AND((--(INT('Data Sheet'!$A$15) &amp; "." &amp; BR311)&gt;=--('Data Sheet'!$A$15)), (--(INT('Data Sheet'!$A$15) &amp; "." &amp; BR311)&lt;=--('Data Sheet'!$B$15))),
            --(INT('Data Sheet'!$A$15) &amp; "." &amp; BR311),
            --(INT('Data Sheet'!$B$15) &amp; "." &amp; BR311)
        )
    ),
    IF(BQ311&lt;&gt;"",
        IF(INT('Data Sheet'!$A$15)=INT('Data Sheet'!$B$15),
            --(INT('Data Sheet'!$A$15) &amp; "." &amp; LEFT(BQ311,3)),
            IF(AND((--(INT('Data Sheet'!$A$15) &amp; "." &amp; LEFT(BQ311,3))&gt;=--('Data Sheet'!$A$15)), (--(INT('Data Sheet'!$A$15) &amp; "." &amp; LEFT(BQ311,3))&lt;=--('Data Sheet'!$B$15))),
                --(INT('Data Sheet'!$A$15) &amp; "." &amp; LEFT(BQ311,3)),
                --(INT('Data Sheet'!$B$15) &amp; "." &amp; LEFT(BQ311,3))
            )
        ),
        "OK"
    )
)</f>
        <v>OK</v>
      </c>
      <c r="Q311" s="23" t="str">
        <f>IF(BS311&lt;&gt;"",
    IF(INT('Data Sheet'!$A$19)=INT('Data Sheet'!$B$15),
        --(INT('Data Sheet'!$A$15) &amp; "." &amp; BS311),
        IF(AND((--(INT('Data Sheet'!$A$15) &amp; "." &amp; BS311)&gt;=--('Data Sheet'!$A$15)), (--(INT('Data Sheet'!$A$15) &amp; "." &amp; BS311)&lt;=--('Data Sheet'!$B$15))),
            --(INT('Data Sheet'!$A$15) &amp; "." &amp; BS311),
            --(INT('Data Sheet'!$B$15) &amp; "." &amp; BS311)
        )
    ),
    IF(BQ311&lt;&gt;"",
        IF(INT('Data Sheet'!$A$15)=INT('Data Sheet'!$B$15),
            --(INT('Data Sheet'!$A$15) &amp; "." &amp; RIGHT(BQ311,3)),
            IF(AND((--(INT('Data Sheet'!$A$15) &amp; "." &amp; RIGHT(BQ311,3))&gt;=--('Data Sheet'!$A$15)), (--(INT('Data Sheet'!$A$15) &amp; "." &amp; RIGHT(BQ311,3))&lt;=--('Data Sheet'!$B$15))),
                --(INT('Data Sheet'!$A$15) &amp; "." &amp; RIGHT(BQ311,3)),
                --(INT('Data Sheet'!$B$15) &amp; "." &amp; RIGHT(BQ311,3))
            )
        ),
        "OK"
    )
)</f>
        <v>OK</v>
      </c>
      <c r="R311" s="20"/>
      <c r="S311" s="20"/>
      <c r="T311" s="20"/>
      <c r="U311" s="20"/>
      <c r="V311" s="20"/>
      <c r="W311" s="20"/>
      <c r="X311" s="20"/>
      <c r="Y311" s="20"/>
      <c r="Z311" s="20"/>
      <c r="AA311" s="55"/>
      <c r="AB311" s="55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1"/>
      <c r="AR311" s="21"/>
      <c r="AS311" s="21"/>
      <c r="AT311" s="21"/>
      <c r="AU311" s="21"/>
      <c r="AV311" s="21"/>
      <c r="AW311" s="22"/>
      <c r="AX311" s="99"/>
      <c r="AY311" s="20"/>
      <c r="AZ311" s="20"/>
      <c r="BA311" s="22"/>
      <c r="BC311" s="80"/>
      <c r="BD311" s="80"/>
      <c r="BE311" s="80"/>
      <c r="BF311" s="80"/>
      <c r="BG311" s="2" t="str">
        <f t="shared" si="23"/>
        <v/>
      </c>
      <c r="BH311" s="78">
        <f t="shared" si="22"/>
        <v>0</v>
      </c>
    </row>
    <row r="312" spans="2:60" x14ac:dyDescent="0.2">
      <c r="B312" s="14">
        <f t="shared" si="24"/>
        <v>304</v>
      </c>
      <c r="C312" s="15" t="str">
        <f>CONCATENATE('Data Sheet'!$B$8,'Data Sheet'!$G$2)</f>
        <v>" HWDP</v>
      </c>
      <c r="D312" s="95" t="str">
        <f t="shared" si="25"/>
        <v/>
      </c>
      <c r="E312" s="15" t="str">
        <f>IF('Sum HWDP'!$D$10="TH-Hill DS-1 Vol 3 CAT 2: Clean and Visual Ends only","N/A","OK")</f>
        <v>OK</v>
      </c>
      <c r="F312" s="15" t="str">
        <f>IF('Sum HWDP'!$D$10="TH-Hill DS-1 Vol 3 CAT 2: Clean and Visual Ends only","N/A","OK")</f>
        <v>OK</v>
      </c>
      <c r="G312" s="17"/>
      <c r="H312" s="17"/>
      <c r="I312" s="17" t="s">
        <v>51</v>
      </c>
      <c r="J312" s="17" t="str">
        <f t="shared" si="26"/>
        <v>OK</v>
      </c>
      <c r="K312" s="17" t="str">
        <f t="shared" si="26"/>
        <v>OK</v>
      </c>
      <c r="L312" s="17" t="str">
        <f>IF('Data Sheet'!$B$9="NC-50","N/A","OK")</f>
        <v>OK</v>
      </c>
      <c r="M312" s="17" t="str">
        <f>IF('Data Sheet'!$B$9="NC-50","N/A","OK")</f>
        <v>OK</v>
      </c>
      <c r="N312" s="23" t="str">
        <f>IF(BO312&lt;&gt;"",
    IF(INT('Data Sheet'!$A$19)=INT('Data Sheet'!$B$19),
        --(INT('Data Sheet'!$A$19) &amp; "." &amp; BO312),
        IF(AND((--(INT('Data Sheet'!$A$19) &amp; "." &amp; BO312)&gt;=--('Data Sheet'!$A$19)), (--(INT('Data Sheet'!$A$19) &amp; "." &amp; BO312)&lt;=--('Data Sheet'!$B$19))),
            --(INT('Data Sheet'!$A$19) &amp; "." &amp; BO312),
            --(INT('Data Sheet'!$B$19) &amp; "." &amp; BO312)
        )
    ),
    IF(BN312&lt;&gt;"",
        IF(INT('Data Sheet'!$A$19)=INT('Data Sheet'!$B$19),
            --(INT('Data Sheet'!$A$19) &amp; "." &amp; LEFT(BN312,3)),
            IF(AND((--(INT('Data Sheet'!$A$19) &amp; "." &amp; LEFT(BN312,3))&gt;=--('Data Sheet'!$A$19)), (--(INT('Data Sheet'!$A$19) &amp; "." &amp; LEFT(BN312,3))&lt;=--('Data Sheet'!$B$19))),
                --(INT('Data Sheet'!$A$19) &amp; "." &amp; LEFT(BN312,3)),
                --(INT('Data Sheet'!$B$19) &amp; "." &amp; LEFT(BN312,3))
            )
        ),
        "OK"
    )
)</f>
        <v>OK</v>
      </c>
      <c r="O312" s="23" t="str">
        <f>IF(BP312&lt;&gt;"",
    IF(INT('Data Sheet'!$A$19)=INT('Data Sheet'!$B$19),
        --(INT('Data Sheet'!$A$19) &amp; "." &amp; BP312),
        IF(AND((--(INT('Data Sheet'!$A$19) &amp; "." &amp; BP312)&gt;=--('Data Sheet'!$A$19)), (--(INT('Data Sheet'!$A$19) &amp; "." &amp; BP312)&lt;=--('Data Sheet'!$B$19))),
            --(INT('Data Sheet'!$A$19) &amp; "." &amp; BP312),
            --(INT('Data Sheet'!$B$19) &amp; "." &amp; BP312)
        )
    ),
    IF(BN312&lt;&gt;"",
        IF(INT('Data Sheet'!$A$19)=INT('Data Sheet'!$B$19),
            --(INT('Data Sheet'!$A$19) &amp; "." &amp; RIGHT(BN312,3)),
            IF(AND((--(INT('Data Sheet'!$A$19) &amp; "." &amp; RIGHT(BN312,3))&gt;=--('Data Sheet'!$A$19)), (--(INT('Data Sheet'!$A$19) &amp; "." &amp; RIGHT(BN312,3))&lt;=--('Data Sheet'!$B$19))),
                --(INT('Data Sheet'!$A$19) &amp; "." &amp; RIGHT(BN312,3)),
                --(INT('Data Sheet'!$B$19) &amp; "." &amp; RIGHT(BN312,3))
            )
        ),
        "OK"
    )
)</f>
        <v>OK</v>
      </c>
      <c r="P312" s="23" t="str">
        <f>IF(BR312&lt;&gt;"",
    IF(INT('Data Sheet'!$A$19)=INT('Data Sheet'!$B$15),
        --(INT('Data Sheet'!$A$15) &amp; "." &amp; BR312),
        IF(AND((--(INT('Data Sheet'!$A$15) &amp; "." &amp; BR312)&gt;=--('Data Sheet'!$A$15)), (--(INT('Data Sheet'!$A$15) &amp; "." &amp; BR312)&lt;=--('Data Sheet'!$B$15))),
            --(INT('Data Sheet'!$A$15) &amp; "." &amp; BR312),
            --(INT('Data Sheet'!$B$15) &amp; "." &amp; BR312)
        )
    ),
    IF(BQ312&lt;&gt;"",
        IF(INT('Data Sheet'!$A$15)=INT('Data Sheet'!$B$15),
            --(INT('Data Sheet'!$A$15) &amp; "." &amp; LEFT(BQ312,3)),
            IF(AND((--(INT('Data Sheet'!$A$15) &amp; "." &amp; LEFT(BQ312,3))&gt;=--('Data Sheet'!$A$15)), (--(INT('Data Sheet'!$A$15) &amp; "." &amp; LEFT(BQ312,3))&lt;=--('Data Sheet'!$B$15))),
                --(INT('Data Sheet'!$A$15) &amp; "." &amp; LEFT(BQ312,3)),
                --(INT('Data Sheet'!$B$15) &amp; "." &amp; LEFT(BQ312,3))
            )
        ),
        "OK"
    )
)</f>
        <v>OK</v>
      </c>
      <c r="Q312" s="23" t="str">
        <f>IF(BS312&lt;&gt;"",
    IF(INT('Data Sheet'!$A$19)=INT('Data Sheet'!$B$15),
        --(INT('Data Sheet'!$A$15) &amp; "." &amp; BS312),
        IF(AND((--(INT('Data Sheet'!$A$15) &amp; "." &amp; BS312)&gt;=--('Data Sheet'!$A$15)), (--(INT('Data Sheet'!$A$15) &amp; "." &amp; BS312)&lt;=--('Data Sheet'!$B$15))),
            --(INT('Data Sheet'!$A$15) &amp; "." &amp; BS312),
            --(INT('Data Sheet'!$B$15) &amp; "." &amp; BS312)
        )
    ),
    IF(BQ312&lt;&gt;"",
        IF(INT('Data Sheet'!$A$15)=INT('Data Sheet'!$B$15),
            --(INT('Data Sheet'!$A$15) &amp; "." &amp; RIGHT(BQ312,3)),
            IF(AND((--(INT('Data Sheet'!$A$15) &amp; "." &amp; RIGHT(BQ312,3))&gt;=--('Data Sheet'!$A$15)), (--(INT('Data Sheet'!$A$15) &amp; "." &amp; RIGHT(BQ312,3))&lt;=--('Data Sheet'!$B$15))),
                --(INT('Data Sheet'!$A$15) &amp; "." &amp; RIGHT(BQ312,3)),
                --(INT('Data Sheet'!$B$15) &amp; "." &amp; RIGHT(BQ312,3))
            )
        ),
        "OK"
    )
)</f>
        <v>OK</v>
      </c>
      <c r="R312" s="20"/>
      <c r="S312" s="20"/>
      <c r="T312" s="20"/>
      <c r="U312" s="20"/>
      <c r="V312" s="20"/>
      <c r="W312" s="20"/>
      <c r="X312" s="20"/>
      <c r="Y312" s="20"/>
      <c r="Z312" s="20"/>
      <c r="AA312" s="55"/>
      <c r="AB312" s="55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1"/>
      <c r="AR312" s="21"/>
      <c r="AS312" s="21"/>
      <c r="AT312" s="21"/>
      <c r="AU312" s="21"/>
      <c r="AV312" s="21"/>
      <c r="AW312" s="22"/>
      <c r="AX312" s="99"/>
      <c r="AY312" s="20"/>
      <c r="AZ312" s="20"/>
      <c r="BA312" s="22"/>
      <c r="BC312" s="80"/>
      <c r="BD312" s="80"/>
      <c r="BE312" s="80"/>
      <c r="BF312" s="80"/>
      <c r="BG312" s="2" t="str">
        <f t="shared" si="23"/>
        <v/>
      </c>
      <c r="BH312" s="78">
        <f t="shared" si="22"/>
        <v>0</v>
      </c>
    </row>
    <row r="313" spans="2:60" x14ac:dyDescent="0.2">
      <c r="B313" s="14">
        <f t="shared" si="24"/>
        <v>305</v>
      </c>
      <c r="C313" s="15" t="str">
        <f>CONCATENATE('Data Sheet'!$B$8,'Data Sheet'!$G$2)</f>
        <v>" HWDP</v>
      </c>
      <c r="D313" s="95" t="str">
        <f t="shared" si="25"/>
        <v/>
      </c>
      <c r="E313" s="15" t="str">
        <f>IF('Sum HWDP'!$D$10="TH-Hill DS-1 Vol 3 CAT 2: Clean and Visual Ends only","N/A","OK")</f>
        <v>OK</v>
      </c>
      <c r="F313" s="15" t="str">
        <f>IF('Sum HWDP'!$D$10="TH-Hill DS-1 Vol 3 CAT 2: Clean and Visual Ends only","N/A","OK")</f>
        <v>OK</v>
      </c>
      <c r="G313" s="17"/>
      <c r="H313" s="17"/>
      <c r="I313" s="17" t="s">
        <v>51</v>
      </c>
      <c r="J313" s="17" t="str">
        <f t="shared" si="26"/>
        <v>OK</v>
      </c>
      <c r="K313" s="17" t="str">
        <f t="shared" si="26"/>
        <v>OK</v>
      </c>
      <c r="L313" s="17" t="str">
        <f>IF('Data Sheet'!$B$9="NC-50","N/A","OK")</f>
        <v>OK</v>
      </c>
      <c r="M313" s="17" t="str">
        <f>IF('Data Sheet'!$B$9="NC-50","N/A","OK")</f>
        <v>OK</v>
      </c>
      <c r="N313" s="23" t="str">
        <f>IF(BO313&lt;&gt;"",
    IF(INT('Data Sheet'!$A$19)=INT('Data Sheet'!$B$19),
        --(INT('Data Sheet'!$A$19) &amp; "." &amp; BO313),
        IF(AND((--(INT('Data Sheet'!$A$19) &amp; "." &amp; BO313)&gt;=--('Data Sheet'!$A$19)), (--(INT('Data Sheet'!$A$19) &amp; "." &amp; BO313)&lt;=--('Data Sheet'!$B$19))),
            --(INT('Data Sheet'!$A$19) &amp; "." &amp; BO313),
            --(INT('Data Sheet'!$B$19) &amp; "." &amp; BO313)
        )
    ),
    IF(BN313&lt;&gt;"",
        IF(INT('Data Sheet'!$A$19)=INT('Data Sheet'!$B$19),
            --(INT('Data Sheet'!$A$19) &amp; "." &amp; LEFT(BN313,3)),
            IF(AND((--(INT('Data Sheet'!$A$19) &amp; "." &amp; LEFT(BN313,3))&gt;=--('Data Sheet'!$A$19)), (--(INT('Data Sheet'!$A$19) &amp; "." &amp; LEFT(BN313,3))&lt;=--('Data Sheet'!$B$19))),
                --(INT('Data Sheet'!$A$19) &amp; "." &amp; LEFT(BN313,3)),
                --(INT('Data Sheet'!$B$19) &amp; "." &amp; LEFT(BN313,3))
            )
        ),
        "OK"
    )
)</f>
        <v>OK</v>
      </c>
      <c r="O313" s="23" t="str">
        <f>IF(BP313&lt;&gt;"",
    IF(INT('Data Sheet'!$A$19)=INT('Data Sheet'!$B$19),
        --(INT('Data Sheet'!$A$19) &amp; "." &amp; BP313),
        IF(AND((--(INT('Data Sheet'!$A$19) &amp; "." &amp; BP313)&gt;=--('Data Sheet'!$A$19)), (--(INT('Data Sheet'!$A$19) &amp; "." &amp; BP313)&lt;=--('Data Sheet'!$B$19))),
            --(INT('Data Sheet'!$A$19) &amp; "." &amp; BP313),
            --(INT('Data Sheet'!$B$19) &amp; "." &amp; BP313)
        )
    ),
    IF(BN313&lt;&gt;"",
        IF(INT('Data Sheet'!$A$19)=INT('Data Sheet'!$B$19),
            --(INT('Data Sheet'!$A$19) &amp; "." &amp; RIGHT(BN313,3)),
            IF(AND((--(INT('Data Sheet'!$A$19) &amp; "." &amp; RIGHT(BN313,3))&gt;=--('Data Sheet'!$A$19)), (--(INT('Data Sheet'!$A$19) &amp; "." &amp; RIGHT(BN313,3))&lt;=--('Data Sheet'!$B$19))),
                --(INT('Data Sheet'!$A$19) &amp; "." &amp; RIGHT(BN313,3)),
                --(INT('Data Sheet'!$B$19) &amp; "." &amp; RIGHT(BN313,3))
            )
        ),
        "OK"
    )
)</f>
        <v>OK</v>
      </c>
      <c r="P313" s="23" t="str">
        <f>IF(BR313&lt;&gt;"",
    IF(INT('Data Sheet'!$A$19)=INT('Data Sheet'!$B$15),
        --(INT('Data Sheet'!$A$15) &amp; "." &amp; BR313),
        IF(AND((--(INT('Data Sheet'!$A$15) &amp; "." &amp; BR313)&gt;=--('Data Sheet'!$A$15)), (--(INT('Data Sheet'!$A$15) &amp; "." &amp; BR313)&lt;=--('Data Sheet'!$B$15))),
            --(INT('Data Sheet'!$A$15) &amp; "." &amp; BR313),
            --(INT('Data Sheet'!$B$15) &amp; "." &amp; BR313)
        )
    ),
    IF(BQ313&lt;&gt;"",
        IF(INT('Data Sheet'!$A$15)=INT('Data Sheet'!$B$15),
            --(INT('Data Sheet'!$A$15) &amp; "." &amp; LEFT(BQ313,3)),
            IF(AND((--(INT('Data Sheet'!$A$15) &amp; "." &amp; LEFT(BQ313,3))&gt;=--('Data Sheet'!$A$15)), (--(INT('Data Sheet'!$A$15) &amp; "." &amp; LEFT(BQ313,3))&lt;=--('Data Sheet'!$B$15))),
                --(INT('Data Sheet'!$A$15) &amp; "." &amp; LEFT(BQ313,3)),
                --(INT('Data Sheet'!$B$15) &amp; "." &amp; LEFT(BQ313,3))
            )
        ),
        "OK"
    )
)</f>
        <v>OK</v>
      </c>
      <c r="Q313" s="23" t="str">
        <f>IF(BS313&lt;&gt;"",
    IF(INT('Data Sheet'!$A$19)=INT('Data Sheet'!$B$15),
        --(INT('Data Sheet'!$A$15) &amp; "." &amp; BS313),
        IF(AND((--(INT('Data Sheet'!$A$15) &amp; "." &amp; BS313)&gt;=--('Data Sheet'!$A$15)), (--(INT('Data Sheet'!$A$15) &amp; "." &amp; BS313)&lt;=--('Data Sheet'!$B$15))),
            --(INT('Data Sheet'!$A$15) &amp; "." &amp; BS313),
            --(INT('Data Sheet'!$B$15) &amp; "." &amp; BS313)
        )
    ),
    IF(BQ313&lt;&gt;"",
        IF(INT('Data Sheet'!$A$15)=INT('Data Sheet'!$B$15),
            --(INT('Data Sheet'!$A$15) &amp; "." &amp; RIGHT(BQ313,3)),
            IF(AND((--(INT('Data Sheet'!$A$15) &amp; "." &amp; RIGHT(BQ313,3))&gt;=--('Data Sheet'!$A$15)), (--(INT('Data Sheet'!$A$15) &amp; "." &amp; RIGHT(BQ313,3))&lt;=--('Data Sheet'!$B$15))),
                --(INT('Data Sheet'!$A$15) &amp; "." &amp; RIGHT(BQ313,3)),
                --(INT('Data Sheet'!$B$15) &amp; "." &amp; RIGHT(BQ313,3))
            )
        ),
        "OK"
    )
)</f>
        <v>OK</v>
      </c>
      <c r="R313" s="20"/>
      <c r="S313" s="20"/>
      <c r="T313" s="20"/>
      <c r="U313" s="20"/>
      <c r="V313" s="20"/>
      <c r="W313" s="20"/>
      <c r="X313" s="20"/>
      <c r="Y313" s="20"/>
      <c r="Z313" s="20"/>
      <c r="AA313" s="55"/>
      <c r="AB313" s="55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1"/>
      <c r="AR313" s="21"/>
      <c r="AS313" s="21"/>
      <c r="AT313" s="21"/>
      <c r="AU313" s="21"/>
      <c r="AV313" s="21"/>
      <c r="AW313" s="22"/>
      <c r="AX313" s="99"/>
      <c r="AY313" s="20"/>
      <c r="AZ313" s="20"/>
      <c r="BA313" s="22"/>
      <c r="BC313" s="80"/>
      <c r="BD313" s="80"/>
      <c r="BE313" s="80"/>
      <c r="BF313" s="80"/>
      <c r="BG313" s="2" t="str">
        <f t="shared" si="23"/>
        <v/>
      </c>
      <c r="BH313" s="78">
        <f t="shared" si="22"/>
        <v>0</v>
      </c>
    </row>
    <row r="314" spans="2:60" x14ac:dyDescent="0.2">
      <c r="B314" s="14">
        <f t="shared" si="24"/>
        <v>306</v>
      </c>
      <c r="C314" s="15" t="str">
        <f>CONCATENATE('Data Sheet'!$B$8,'Data Sheet'!$G$2)</f>
        <v>" HWDP</v>
      </c>
      <c r="D314" s="95" t="str">
        <f t="shared" si="25"/>
        <v/>
      </c>
      <c r="E314" s="15" t="str">
        <f>IF('Sum HWDP'!$D$10="TH-Hill DS-1 Vol 3 CAT 2: Clean and Visual Ends only","N/A","OK")</f>
        <v>OK</v>
      </c>
      <c r="F314" s="15" t="str">
        <f>IF('Sum HWDP'!$D$10="TH-Hill DS-1 Vol 3 CAT 2: Clean and Visual Ends only","N/A","OK")</f>
        <v>OK</v>
      </c>
      <c r="G314" s="17"/>
      <c r="H314" s="17"/>
      <c r="I314" s="17" t="s">
        <v>51</v>
      </c>
      <c r="J314" s="17" t="str">
        <f t="shared" si="26"/>
        <v>OK</v>
      </c>
      <c r="K314" s="17" t="str">
        <f t="shared" si="26"/>
        <v>OK</v>
      </c>
      <c r="L314" s="17" t="str">
        <f>IF('Data Sheet'!$B$9="NC-50","N/A","OK")</f>
        <v>OK</v>
      </c>
      <c r="M314" s="17" t="str">
        <f>IF('Data Sheet'!$B$9="NC-50","N/A","OK")</f>
        <v>OK</v>
      </c>
      <c r="N314" s="23" t="str">
        <f>IF(BO314&lt;&gt;"",
    IF(INT('Data Sheet'!$A$19)=INT('Data Sheet'!$B$19),
        --(INT('Data Sheet'!$A$19) &amp; "." &amp; BO314),
        IF(AND((--(INT('Data Sheet'!$A$19) &amp; "." &amp; BO314)&gt;=--('Data Sheet'!$A$19)), (--(INT('Data Sheet'!$A$19) &amp; "." &amp; BO314)&lt;=--('Data Sheet'!$B$19))),
            --(INT('Data Sheet'!$A$19) &amp; "." &amp; BO314),
            --(INT('Data Sheet'!$B$19) &amp; "." &amp; BO314)
        )
    ),
    IF(BN314&lt;&gt;"",
        IF(INT('Data Sheet'!$A$19)=INT('Data Sheet'!$B$19),
            --(INT('Data Sheet'!$A$19) &amp; "." &amp; LEFT(BN314,3)),
            IF(AND((--(INT('Data Sheet'!$A$19) &amp; "." &amp; LEFT(BN314,3))&gt;=--('Data Sheet'!$A$19)), (--(INT('Data Sheet'!$A$19) &amp; "." &amp; LEFT(BN314,3))&lt;=--('Data Sheet'!$B$19))),
                --(INT('Data Sheet'!$A$19) &amp; "." &amp; LEFT(BN314,3)),
                --(INT('Data Sheet'!$B$19) &amp; "." &amp; LEFT(BN314,3))
            )
        ),
        "OK"
    )
)</f>
        <v>OK</v>
      </c>
      <c r="O314" s="23" t="str">
        <f>IF(BP314&lt;&gt;"",
    IF(INT('Data Sheet'!$A$19)=INT('Data Sheet'!$B$19),
        --(INT('Data Sheet'!$A$19) &amp; "." &amp; BP314),
        IF(AND((--(INT('Data Sheet'!$A$19) &amp; "." &amp; BP314)&gt;=--('Data Sheet'!$A$19)), (--(INT('Data Sheet'!$A$19) &amp; "." &amp; BP314)&lt;=--('Data Sheet'!$B$19))),
            --(INT('Data Sheet'!$A$19) &amp; "." &amp; BP314),
            --(INT('Data Sheet'!$B$19) &amp; "." &amp; BP314)
        )
    ),
    IF(BN314&lt;&gt;"",
        IF(INT('Data Sheet'!$A$19)=INT('Data Sheet'!$B$19),
            --(INT('Data Sheet'!$A$19) &amp; "." &amp; RIGHT(BN314,3)),
            IF(AND((--(INT('Data Sheet'!$A$19) &amp; "." &amp; RIGHT(BN314,3))&gt;=--('Data Sheet'!$A$19)), (--(INT('Data Sheet'!$A$19) &amp; "." &amp; RIGHT(BN314,3))&lt;=--('Data Sheet'!$B$19))),
                --(INT('Data Sheet'!$A$19) &amp; "." &amp; RIGHT(BN314,3)),
                --(INT('Data Sheet'!$B$19) &amp; "." &amp; RIGHT(BN314,3))
            )
        ),
        "OK"
    )
)</f>
        <v>OK</v>
      </c>
      <c r="P314" s="23" t="str">
        <f>IF(BR314&lt;&gt;"",
    IF(INT('Data Sheet'!$A$19)=INT('Data Sheet'!$B$15),
        --(INT('Data Sheet'!$A$15) &amp; "." &amp; BR314),
        IF(AND((--(INT('Data Sheet'!$A$15) &amp; "." &amp; BR314)&gt;=--('Data Sheet'!$A$15)), (--(INT('Data Sheet'!$A$15) &amp; "." &amp; BR314)&lt;=--('Data Sheet'!$B$15))),
            --(INT('Data Sheet'!$A$15) &amp; "." &amp; BR314),
            --(INT('Data Sheet'!$B$15) &amp; "." &amp; BR314)
        )
    ),
    IF(BQ314&lt;&gt;"",
        IF(INT('Data Sheet'!$A$15)=INT('Data Sheet'!$B$15),
            --(INT('Data Sheet'!$A$15) &amp; "." &amp; LEFT(BQ314,3)),
            IF(AND((--(INT('Data Sheet'!$A$15) &amp; "." &amp; LEFT(BQ314,3))&gt;=--('Data Sheet'!$A$15)), (--(INT('Data Sheet'!$A$15) &amp; "." &amp; LEFT(BQ314,3))&lt;=--('Data Sheet'!$B$15))),
                --(INT('Data Sheet'!$A$15) &amp; "." &amp; LEFT(BQ314,3)),
                --(INT('Data Sheet'!$B$15) &amp; "." &amp; LEFT(BQ314,3))
            )
        ),
        "OK"
    )
)</f>
        <v>OK</v>
      </c>
      <c r="Q314" s="23" t="str">
        <f>IF(BS314&lt;&gt;"",
    IF(INT('Data Sheet'!$A$19)=INT('Data Sheet'!$B$15),
        --(INT('Data Sheet'!$A$15) &amp; "." &amp; BS314),
        IF(AND((--(INT('Data Sheet'!$A$15) &amp; "." &amp; BS314)&gt;=--('Data Sheet'!$A$15)), (--(INT('Data Sheet'!$A$15) &amp; "." &amp; BS314)&lt;=--('Data Sheet'!$B$15))),
            --(INT('Data Sheet'!$A$15) &amp; "." &amp; BS314),
            --(INT('Data Sheet'!$B$15) &amp; "." &amp; BS314)
        )
    ),
    IF(BQ314&lt;&gt;"",
        IF(INT('Data Sheet'!$A$15)=INT('Data Sheet'!$B$15),
            --(INT('Data Sheet'!$A$15) &amp; "." &amp; RIGHT(BQ314,3)),
            IF(AND((--(INT('Data Sheet'!$A$15) &amp; "." &amp; RIGHT(BQ314,3))&gt;=--('Data Sheet'!$A$15)), (--(INT('Data Sheet'!$A$15) &amp; "." &amp; RIGHT(BQ314,3))&lt;=--('Data Sheet'!$B$15))),
                --(INT('Data Sheet'!$A$15) &amp; "." &amp; RIGHT(BQ314,3)),
                --(INT('Data Sheet'!$B$15) &amp; "." &amp; RIGHT(BQ314,3))
            )
        ),
        "OK"
    )
)</f>
        <v>OK</v>
      </c>
      <c r="R314" s="20"/>
      <c r="S314" s="20"/>
      <c r="T314" s="20"/>
      <c r="U314" s="20"/>
      <c r="V314" s="20"/>
      <c r="W314" s="20"/>
      <c r="X314" s="20"/>
      <c r="Y314" s="20"/>
      <c r="Z314" s="20"/>
      <c r="AA314" s="55"/>
      <c r="AB314" s="55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1"/>
      <c r="AR314" s="21"/>
      <c r="AS314" s="21"/>
      <c r="AT314" s="21"/>
      <c r="AU314" s="21"/>
      <c r="AV314" s="21"/>
      <c r="AW314" s="22"/>
      <c r="AX314" s="99"/>
      <c r="AY314" s="20"/>
      <c r="AZ314" s="20"/>
      <c r="BA314" s="22"/>
      <c r="BC314" s="80"/>
      <c r="BD314" s="80"/>
      <c r="BE314" s="80"/>
      <c r="BF314" s="80"/>
      <c r="BG314" s="2" t="str">
        <f t="shared" si="23"/>
        <v/>
      </c>
      <c r="BH314" s="78">
        <f t="shared" si="22"/>
        <v>0</v>
      </c>
    </row>
    <row r="315" spans="2:60" x14ac:dyDescent="0.2">
      <c r="B315" s="14">
        <f t="shared" si="24"/>
        <v>307</v>
      </c>
      <c r="C315" s="15" t="str">
        <f>CONCATENATE('Data Sheet'!$B$8,'Data Sheet'!$G$2)</f>
        <v>" HWDP</v>
      </c>
      <c r="D315" s="95" t="str">
        <f t="shared" si="25"/>
        <v/>
      </c>
      <c r="E315" s="15" t="str">
        <f>IF('Sum HWDP'!$D$10="TH-Hill DS-1 Vol 3 CAT 2: Clean and Visual Ends only","N/A","OK")</f>
        <v>OK</v>
      </c>
      <c r="F315" s="15" t="str">
        <f>IF('Sum HWDP'!$D$10="TH-Hill DS-1 Vol 3 CAT 2: Clean and Visual Ends only","N/A","OK")</f>
        <v>OK</v>
      </c>
      <c r="G315" s="17"/>
      <c r="H315" s="17"/>
      <c r="I315" s="17" t="s">
        <v>51</v>
      </c>
      <c r="J315" s="17" t="str">
        <f t="shared" si="26"/>
        <v>OK</v>
      </c>
      <c r="K315" s="17" t="str">
        <f t="shared" si="26"/>
        <v>OK</v>
      </c>
      <c r="L315" s="17" t="str">
        <f>IF('Data Sheet'!$B$9="NC-50","N/A","OK")</f>
        <v>OK</v>
      </c>
      <c r="M315" s="17" t="str">
        <f>IF('Data Sheet'!$B$9="NC-50","N/A","OK")</f>
        <v>OK</v>
      </c>
      <c r="N315" s="23" t="str">
        <f>IF(BO315&lt;&gt;"",
    IF(INT('Data Sheet'!$A$19)=INT('Data Sheet'!$B$19),
        --(INT('Data Sheet'!$A$19) &amp; "." &amp; BO315),
        IF(AND((--(INT('Data Sheet'!$A$19) &amp; "." &amp; BO315)&gt;=--('Data Sheet'!$A$19)), (--(INT('Data Sheet'!$A$19) &amp; "." &amp; BO315)&lt;=--('Data Sheet'!$B$19))),
            --(INT('Data Sheet'!$A$19) &amp; "." &amp; BO315),
            --(INT('Data Sheet'!$B$19) &amp; "." &amp; BO315)
        )
    ),
    IF(BN315&lt;&gt;"",
        IF(INT('Data Sheet'!$A$19)=INT('Data Sheet'!$B$19),
            --(INT('Data Sheet'!$A$19) &amp; "." &amp; LEFT(BN315,3)),
            IF(AND((--(INT('Data Sheet'!$A$19) &amp; "." &amp; LEFT(BN315,3))&gt;=--('Data Sheet'!$A$19)), (--(INT('Data Sheet'!$A$19) &amp; "." &amp; LEFT(BN315,3))&lt;=--('Data Sheet'!$B$19))),
                --(INT('Data Sheet'!$A$19) &amp; "." &amp; LEFT(BN315,3)),
                --(INT('Data Sheet'!$B$19) &amp; "." &amp; LEFT(BN315,3))
            )
        ),
        "OK"
    )
)</f>
        <v>OK</v>
      </c>
      <c r="O315" s="23" t="str">
        <f>IF(BP315&lt;&gt;"",
    IF(INT('Data Sheet'!$A$19)=INT('Data Sheet'!$B$19),
        --(INT('Data Sheet'!$A$19) &amp; "." &amp; BP315),
        IF(AND((--(INT('Data Sheet'!$A$19) &amp; "." &amp; BP315)&gt;=--('Data Sheet'!$A$19)), (--(INT('Data Sheet'!$A$19) &amp; "." &amp; BP315)&lt;=--('Data Sheet'!$B$19))),
            --(INT('Data Sheet'!$A$19) &amp; "." &amp; BP315),
            --(INT('Data Sheet'!$B$19) &amp; "." &amp; BP315)
        )
    ),
    IF(BN315&lt;&gt;"",
        IF(INT('Data Sheet'!$A$19)=INT('Data Sheet'!$B$19),
            --(INT('Data Sheet'!$A$19) &amp; "." &amp; RIGHT(BN315,3)),
            IF(AND((--(INT('Data Sheet'!$A$19) &amp; "." &amp; RIGHT(BN315,3))&gt;=--('Data Sheet'!$A$19)), (--(INT('Data Sheet'!$A$19) &amp; "." &amp; RIGHT(BN315,3))&lt;=--('Data Sheet'!$B$19))),
                --(INT('Data Sheet'!$A$19) &amp; "." &amp; RIGHT(BN315,3)),
                --(INT('Data Sheet'!$B$19) &amp; "." &amp; RIGHT(BN315,3))
            )
        ),
        "OK"
    )
)</f>
        <v>OK</v>
      </c>
      <c r="P315" s="23" t="str">
        <f>IF(BR315&lt;&gt;"",
    IF(INT('Data Sheet'!$A$19)=INT('Data Sheet'!$B$15),
        --(INT('Data Sheet'!$A$15) &amp; "." &amp; BR315),
        IF(AND((--(INT('Data Sheet'!$A$15) &amp; "." &amp; BR315)&gt;=--('Data Sheet'!$A$15)), (--(INT('Data Sheet'!$A$15) &amp; "." &amp; BR315)&lt;=--('Data Sheet'!$B$15))),
            --(INT('Data Sheet'!$A$15) &amp; "." &amp; BR315),
            --(INT('Data Sheet'!$B$15) &amp; "." &amp; BR315)
        )
    ),
    IF(BQ315&lt;&gt;"",
        IF(INT('Data Sheet'!$A$15)=INT('Data Sheet'!$B$15),
            --(INT('Data Sheet'!$A$15) &amp; "." &amp; LEFT(BQ315,3)),
            IF(AND((--(INT('Data Sheet'!$A$15) &amp; "." &amp; LEFT(BQ315,3))&gt;=--('Data Sheet'!$A$15)), (--(INT('Data Sheet'!$A$15) &amp; "." &amp; LEFT(BQ315,3))&lt;=--('Data Sheet'!$B$15))),
                --(INT('Data Sheet'!$A$15) &amp; "." &amp; LEFT(BQ315,3)),
                --(INT('Data Sheet'!$B$15) &amp; "." &amp; LEFT(BQ315,3))
            )
        ),
        "OK"
    )
)</f>
        <v>OK</v>
      </c>
      <c r="Q315" s="23" t="str">
        <f>IF(BS315&lt;&gt;"",
    IF(INT('Data Sheet'!$A$19)=INT('Data Sheet'!$B$15),
        --(INT('Data Sheet'!$A$15) &amp; "." &amp; BS315),
        IF(AND((--(INT('Data Sheet'!$A$15) &amp; "." &amp; BS315)&gt;=--('Data Sheet'!$A$15)), (--(INT('Data Sheet'!$A$15) &amp; "." &amp; BS315)&lt;=--('Data Sheet'!$B$15))),
            --(INT('Data Sheet'!$A$15) &amp; "." &amp; BS315),
            --(INT('Data Sheet'!$B$15) &amp; "." &amp; BS315)
        )
    ),
    IF(BQ315&lt;&gt;"",
        IF(INT('Data Sheet'!$A$15)=INT('Data Sheet'!$B$15),
            --(INT('Data Sheet'!$A$15) &amp; "." &amp; RIGHT(BQ315,3)),
            IF(AND((--(INT('Data Sheet'!$A$15) &amp; "." &amp; RIGHT(BQ315,3))&gt;=--('Data Sheet'!$A$15)), (--(INT('Data Sheet'!$A$15) &amp; "." &amp; RIGHT(BQ315,3))&lt;=--('Data Sheet'!$B$15))),
                --(INT('Data Sheet'!$A$15) &amp; "." &amp; RIGHT(BQ315,3)),
                --(INT('Data Sheet'!$B$15) &amp; "." &amp; RIGHT(BQ315,3))
            )
        ),
        "OK"
    )
)</f>
        <v>OK</v>
      </c>
      <c r="R315" s="20"/>
      <c r="S315" s="20"/>
      <c r="T315" s="20"/>
      <c r="U315" s="20"/>
      <c r="V315" s="20"/>
      <c r="W315" s="20"/>
      <c r="X315" s="20"/>
      <c r="Y315" s="20"/>
      <c r="Z315" s="20"/>
      <c r="AA315" s="55"/>
      <c r="AB315" s="55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1"/>
      <c r="AR315" s="21"/>
      <c r="AS315" s="21"/>
      <c r="AT315" s="21"/>
      <c r="AU315" s="21"/>
      <c r="AV315" s="21"/>
      <c r="AW315" s="22"/>
      <c r="AX315" s="99"/>
      <c r="AY315" s="20"/>
      <c r="AZ315" s="20"/>
      <c r="BA315" s="22"/>
      <c r="BC315" s="80"/>
      <c r="BD315" s="80"/>
      <c r="BE315" s="80"/>
      <c r="BF315" s="80"/>
      <c r="BG315" s="2" t="str">
        <f t="shared" si="23"/>
        <v/>
      </c>
      <c r="BH315" s="78">
        <f t="shared" si="22"/>
        <v>0</v>
      </c>
    </row>
    <row r="316" spans="2:60" x14ac:dyDescent="0.2">
      <c r="B316" s="14">
        <f t="shared" si="24"/>
        <v>308</v>
      </c>
      <c r="C316" s="15" t="str">
        <f>CONCATENATE('Data Sheet'!$B$8,'Data Sheet'!$G$2)</f>
        <v>" HWDP</v>
      </c>
      <c r="D316" s="95" t="str">
        <f t="shared" si="25"/>
        <v/>
      </c>
      <c r="E316" s="15" t="str">
        <f>IF('Sum HWDP'!$D$10="TH-Hill DS-1 Vol 3 CAT 2: Clean and Visual Ends only","N/A","OK")</f>
        <v>OK</v>
      </c>
      <c r="F316" s="15" t="str">
        <f>IF('Sum HWDP'!$D$10="TH-Hill DS-1 Vol 3 CAT 2: Clean and Visual Ends only","N/A","OK")</f>
        <v>OK</v>
      </c>
      <c r="G316" s="17"/>
      <c r="H316" s="17"/>
      <c r="I316" s="17" t="s">
        <v>51</v>
      </c>
      <c r="J316" s="17" t="str">
        <f t="shared" si="26"/>
        <v>OK</v>
      </c>
      <c r="K316" s="17" t="str">
        <f t="shared" si="26"/>
        <v>OK</v>
      </c>
      <c r="L316" s="17" t="str">
        <f>IF('Data Sheet'!$B$9="NC-50","N/A","OK")</f>
        <v>OK</v>
      </c>
      <c r="M316" s="17" t="str">
        <f>IF('Data Sheet'!$B$9="NC-50","N/A","OK")</f>
        <v>OK</v>
      </c>
      <c r="N316" s="23" t="str">
        <f>IF(BO316&lt;&gt;"",
    IF(INT('Data Sheet'!$A$19)=INT('Data Sheet'!$B$19),
        --(INT('Data Sheet'!$A$19) &amp; "." &amp; BO316),
        IF(AND((--(INT('Data Sheet'!$A$19) &amp; "." &amp; BO316)&gt;=--('Data Sheet'!$A$19)), (--(INT('Data Sheet'!$A$19) &amp; "." &amp; BO316)&lt;=--('Data Sheet'!$B$19))),
            --(INT('Data Sheet'!$A$19) &amp; "." &amp; BO316),
            --(INT('Data Sheet'!$B$19) &amp; "." &amp; BO316)
        )
    ),
    IF(BN316&lt;&gt;"",
        IF(INT('Data Sheet'!$A$19)=INT('Data Sheet'!$B$19),
            --(INT('Data Sheet'!$A$19) &amp; "." &amp; LEFT(BN316,3)),
            IF(AND((--(INT('Data Sheet'!$A$19) &amp; "." &amp; LEFT(BN316,3))&gt;=--('Data Sheet'!$A$19)), (--(INT('Data Sheet'!$A$19) &amp; "." &amp; LEFT(BN316,3))&lt;=--('Data Sheet'!$B$19))),
                --(INT('Data Sheet'!$A$19) &amp; "." &amp; LEFT(BN316,3)),
                --(INT('Data Sheet'!$B$19) &amp; "." &amp; LEFT(BN316,3))
            )
        ),
        "OK"
    )
)</f>
        <v>OK</v>
      </c>
      <c r="O316" s="23" t="str">
        <f>IF(BP316&lt;&gt;"",
    IF(INT('Data Sheet'!$A$19)=INT('Data Sheet'!$B$19),
        --(INT('Data Sheet'!$A$19) &amp; "." &amp; BP316),
        IF(AND((--(INT('Data Sheet'!$A$19) &amp; "." &amp; BP316)&gt;=--('Data Sheet'!$A$19)), (--(INT('Data Sheet'!$A$19) &amp; "." &amp; BP316)&lt;=--('Data Sheet'!$B$19))),
            --(INT('Data Sheet'!$A$19) &amp; "." &amp; BP316),
            --(INT('Data Sheet'!$B$19) &amp; "." &amp; BP316)
        )
    ),
    IF(BN316&lt;&gt;"",
        IF(INT('Data Sheet'!$A$19)=INT('Data Sheet'!$B$19),
            --(INT('Data Sheet'!$A$19) &amp; "." &amp; RIGHT(BN316,3)),
            IF(AND((--(INT('Data Sheet'!$A$19) &amp; "." &amp; RIGHT(BN316,3))&gt;=--('Data Sheet'!$A$19)), (--(INT('Data Sheet'!$A$19) &amp; "." &amp; RIGHT(BN316,3))&lt;=--('Data Sheet'!$B$19))),
                --(INT('Data Sheet'!$A$19) &amp; "." &amp; RIGHT(BN316,3)),
                --(INT('Data Sheet'!$B$19) &amp; "." &amp; RIGHT(BN316,3))
            )
        ),
        "OK"
    )
)</f>
        <v>OK</v>
      </c>
      <c r="P316" s="23" t="str">
        <f>IF(BR316&lt;&gt;"",
    IF(INT('Data Sheet'!$A$19)=INT('Data Sheet'!$B$15),
        --(INT('Data Sheet'!$A$15) &amp; "." &amp; BR316),
        IF(AND((--(INT('Data Sheet'!$A$15) &amp; "." &amp; BR316)&gt;=--('Data Sheet'!$A$15)), (--(INT('Data Sheet'!$A$15) &amp; "." &amp; BR316)&lt;=--('Data Sheet'!$B$15))),
            --(INT('Data Sheet'!$A$15) &amp; "." &amp; BR316),
            --(INT('Data Sheet'!$B$15) &amp; "." &amp; BR316)
        )
    ),
    IF(BQ316&lt;&gt;"",
        IF(INT('Data Sheet'!$A$15)=INT('Data Sheet'!$B$15),
            --(INT('Data Sheet'!$A$15) &amp; "." &amp; LEFT(BQ316,3)),
            IF(AND((--(INT('Data Sheet'!$A$15) &amp; "." &amp; LEFT(BQ316,3))&gt;=--('Data Sheet'!$A$15)), (--(INT('Data Sheet'!$A$15) &amp; "." &amp; LEFT(BQ316,3))&lt;=--('Data Sheet'!$B$15))),
                --(INT('Data Sheet'!$A$15) &amp; "." &amp; LEFT(BQ316,3)),
                --(INT('Data Sheet'!$B$15) &amp; "." &amp; LEFT(BQ316,3))
            )
        ),
        "OK"
    )
)</f>
        <v>OK</v>
      </c>
      <c r="Q316" s="23" t="str">
        <f>IF(BS316&lt;&gt;"",
    IF(INT('Data Sheet'!$A$19)=INT('Data Sheet'!$B$15),
        --(INT('Data Sheet'!$A$15) &amp; "." &amp; BS316),
        IF(AND((--(INT('Data Sheet'!$A$15) &amp; "." &amp; BS316)&gt;=--('Data Sheet'!$A$15)), (--(INT('Data Sheet'!$A$15) &amp; "." &amp; BS316)&lt;=--('Data Sheet'!$B$15))),
            --(INT('Data Sheet'!$A$15) &amp; "." &amp; BS316),
            --(INT('Data Sheet'!$B$15) &amp; "." &amp; BS316)
        )
    ),
    IF(BQ316&lt;&gt;"",
        IF(INT('Data Sheet'!$A$15)=INT('Data Sheet'!$B$15),
            --(INT('Data Sheet'!$A$15) &amp; "." &amp; RIGHT(BQ316,3)),
            IF(AND((--(INT('Data Sheet'!$A$15) &amp; "." &amp; RIGHT(BQ316,3))&gt;=--('Data Sheet'!$A$15)), (--(INT('Data Sheet'!$A$15) &amp; "." &amp; RIGHT(BQ316,3))&lt;=--('Data Sheet'!$B$15))),
                --(INT('Data Sheet'!$A$15) &amp; "." &amp; RIGHT(BQ316,3)),
                --(INT('Data Sheet'!$B$15) &amp; "." &amp; RIGHT(BQ316,3))
            )
        ),
        "OK"
    )
)</f>
        <v>OK</v>
      </c>
      <c r="R316" s="20"/>
      <c r="S316" s="20"/>
      <c r="T316" s="20"/>
      <c r="U316" s="20"/>
      <c r="V316" s="20"/>
      <c r="W316" s="20"/>
      <c r="X316" s="20"/>
      <c r="Y316" s="20"/>
      <c r="Z316" s="20"/>
      <c r="AA316" s="55"/>
      <c r="AB316" s="55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1"/>
      <c r="AR316" s="21"/>
      <c r="AS316" s="21"/>
      <c r="AT316" s="21"/>
      <c r="AU316" s="21"/>
      <c r="AV316" s="21"/>
      <c r="AW316" s="22"/>
      <c r="AX316" s="99"/>
      <c r="AY316" s="20"/>
      <c r="AZ316" s="20"/>
      <c r="BA316" s="22"/>
      <c r="BC316" s="80"/>
      <c r="BD316" s="80"/>
      <c r="BE316" s="80"/>
      <c r="BF316" s="80"/>
      <c r="BG316" s="2" t="str">
        <f t="shared" si="23"/>
        <v/>
      </c>
      <c r="BH316" s="78">
        <f t="shared" si="22"/>
        <v>0</v>
      </c>
    </row>
    <row r="317" spans="2:60" x14ac:dyDescent="0.2">
      <c r="B317" s="14">
        <f t="shared" si="24"/>
        <v>309</v>
      </c>
      <c r="C317" s="15" t="str">
        <f>CONCATENATE('Data Sheet'!$B$8,'Data Sheet'!$G$2)</f>
        <v>" HWDP</v>
      </c>
      <c r="D317" s="95" t="str">
        <f t="shared" si="25"/>
        <v/>
      </c>
      <c r="E317" s="15" t="str">
        <f>IF('Sum HWDP'!$D$10="TH-Hill DS-1 Vol 3 CAT 2: Clean and Visual Ends only","N/A","OK")</f>
        <v>OK</v>
      </c>
      <c r="F317" s="15" t="str">
        <f>IF('Sum HWDP'!$D$10="TH-Hill DS-1 Vol 3 CAT 2: Clean and Visual Ends only","N/A","OK")</f>
        <v>OK</v>
      </c>
      <c r="G317" s="17"/>
      <c r="H317" s="17"/>
      <c r="I317" s="17" t="s">
        <v>51</v>
      </c>
      <c r="J317" s="17" t="str">
        <f t="shared" si="26"/>
        <v>OK</v>
      </c>
      <c r="K317" s="17" t="str">
        <f t="shared" si="26"/>
        <v>OK</v>
      </c>
      <c r="L317" s="17" t="str">
        <f>IF('Data Sheet'!$B$9="NC-50","N/A","OK")</f>
        <v>OK</v>
      </c>
      <c r="M317" s="17" t="str">
        <f>IF('Data Sheet'!$B$9="NC-50","N/A","OK")</f>
        <v>OK</v>
      </c>
      <c r="N317" s="23" t="str">
        <f>IF(BO317&lt;&gt;"",
    IF(INT('Data Sheet'!$A$19)=INT('Data Sheet'!$B$19),
        --(INT('Data Sheet'!$A$19) &amp; "." &amp; BO317),
        IF(AND((--(INT('Data Sheet'!$A$19) &amp; "." &amp; BO317)&gt;=--('Data Sheet'!$A$19)), (--(INT('Data Sheet'!$A$19) &amp; "." &amp; BO317)&lt;=--('Data Sheet'!$B$19))),
            --(INT('Data Sheet'!$A$19) &amp; "." &amp; BO317),
            --(INT('Data Sheet'!$B$19) &amp; "." &amp; BO317)
        )
    ),
    IF(BN317&lt;&gt;"",
        IF(INT('Data Sheet'!$A$19)=INT('Data Sheet'!$B$19),
            --(INT('Data Sheet'!$A$19) &amp; "." &amp; LEFT(BN317,3)),
            IF(AND((--(INT('Data Sheet'!$A$19) &amp; "." &amp; LEFT(BN317,3))&gt;=--('Data Sheet'!$A$19)), (--(INT('Data Sheet'!$A$19) &amp; "." &amp; LEFT(BN317,3))&lt;=--('Data Sheet'!$B$19))),
                --(INT('Data Sheet'!$A$19) &amp; "." &amp; LEFT(BN317,3)),
                --(INT('Data Sheet'!$B$19) &amp; "." &amp; LEFT(BN317,3))
            )
        ),
        "OK"
    )
)</f>
        <v>OK</v>
      </c>
      <c r="O317" s="23" t="str">
        <f>IF(BP317&lt;&gt;"",
    IF(INT('Data Sheet'!$A$19)=INT('Data Sheet'!$B$19),
        --(INT('Data Sheet'!$A$19) &amp; "." &amp; BP317),
        IF(AND((--(INT('Data Sheet'!$A$19) &amp; "." &amp; BP317)&gt;=--('Data Sheet'!$A$19)), (--(INT('Data Sheet'!$A$19) &amp; "." &amp; BP317)&lt;=--('Data Sheet'!$B$19))),
            --(INT('Data Sheet'!$A$19) &amp; "." &amp; BP317),
            --(INT('Data Sheet'!$B$19) &amp; "." &amp; BP317)
        )
    ),
    IF(BN317&lt;&gt;"",
        IF(INT('Data Sheet'!$A$19)=INT('Data Sheet'!$B$19),
            --(INT('Data Sheet'!$A$19) &amp; "." &amp; RIGHT(BN317,3)),
            IF(AND((--(INT('Data Sheet'!$A$19) &amp; "." &amp; RIGHT(BN317,3))&gt;=--('Data Sheet'!$A$19)), (--(INT('Data Sheet'!$A$19) &amp; "." &amp; RIGHT(BN317,3))&lt;=--('Data Sheet'!$B$19))),
                --(INT('Data Sheet'!$A$19) &amp; "." &amp; RIGHT(BN317,3)),
                --(INT('Data Sheet'!$B$19) &amp; "." &amp; RIGHT(BN317,3))
            )
        ),
        "OK"
    )
)</f>
        <v>OK</v>
      </c>
      <c r="P317" s="23" t="str">
        <f>IF(BR317&lt;&gt;"",
    IF(INT('Data Sheet'!$A$19)=INT('Data Sheet'!$B$15),
        --(INT('Data Sheet'!$A$15) &amp; "." &amp; BR317),
        IF(AND((--(INT('Data Sheet'!$A$15) &amp; "." &amp; BR317)&gt;=--('Data Sheet'!$A$15)), (--(INT('Data Sheet'!$A$15) &amp; "." &amp; BR317)&lt;=--('Data Sheet'!$B$15))),
            --(INT('Data Sheet'!$A$15) &amp; "." &amp; BR317),
            --(INT('Data Sheet'!$B$15) &amp; "." &amp; BR317)
        )
    ),
    IF(BQ317&lt;&gt;"",
        IF(INT('Data Sheet'!$A$15)=INT('Data Sheet'!$B$15),
            --(INT('Data Sheet'!$A$15) &amp; "." &amp; LEFT(BQ317,3)),
            IF(AND((--(INT('Data Sheet'!$A$15) &amp; "." &amp; LEFT(BQ317,3))&gt;=--('Data Sheet'!$A$15)), (--(INT('Data Sheet'!$A$15) &amp; "." &amp; LEFT(BQ317,3))&lt;=--('Data Sheet'!$B$15))),
                --(INT('Data Sheet'!$A$15) &amp; "." &amp; LEFT(BQ317,3)),
                --(INT('Data Sheet'!$B$15) &amp; "." &amp; LEFT(BQ317,3))
            )
        ),
        "OK"
    )
)</f>
        <v>OK</v>
      </c>
      <c r="Q317" s="23" t="str">
        <f>IF(BS317&lt;&gt;"",
    IF(INT('Data Sheet'!$A$19)=INT('Data Sheet'!$B$15),
        --(INT('Data Sheet'!$A$15) &amp; "." &amp; BS317),
        IF(AND((--(INT('Data Sheet'!$A$15) &amp; "." &amp; BS317)&gt;=--('Data Sheet'!$A$15)), (--(INT('Data Sheet'!$A$15) &amp; "." &amp; BS317)&lt;=--('Data Sheet'!$B$15))),
            --(INT('Data Sheet'!$A$15) &amp; "." &amp; BS317),
            --(INT('Data Sheet'!$B$15) &amp; "." &amp; BS317)
        )
    ),
    IF(BQ317&lt;&gt;"",
        IF(INT('Data Sheet'!$A$15)=INT('Data Sheet'!$B$15),
            --(INT('Data Sheet'!$A$15) &amp; "." &amp; RIGHT(BQ317,3)),
            IF(AND((--(INT('Data Sheet'!$A$15) &amp; "." &amp; RIGHT(BQ317,3))&gt;=--('Data Sheet'!$A$15)), (--(INT('Data Sheet'!$A$15) &amp; "." &amp; RIGHT(BQ317,3))&lt;=--('Data Sheet'!$B$15))),
                --(INT('Data Sheet'!$A$15) &amp; "." &amp; RIGHT(BQ317,3)),
                --(INT('Data Sheet'!$B$15) &amp; "." &amp; RIGHT(BQ317,3))
            )
        ),
        "OK"
    )
)</f>
        <v>OK</v>
      </c>
      <c r="R317" s="20"/>
      <c r="S317" s="20"/>
      <c r="T317" s="20"/>
      <c r="U317" s="20"/>
      <c r="V317" s="20"/>
      <c r="W317" s="20"/>
      <c r="X317" s="20"/>
      <c r="Y317" s="20"/>
      <c r="Z317" s="20"/>
      <c r="AA317" s="55"/>
      <c r="AB317" s="55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1"/>
      <c r="AR317" s="21"/>
      <c r="AS317" s="21"/>
      <c r="AT317" s="21"/>
      <c r="AU317" s="21"/>
      <c r="AV317" s="21"/>
      <c r="AW317" s="22"/>
      <c r="AX317" s="99"/>
      <c r="AY317" s="20"/>
      <c r="AZ317" s="20"/>
      <c r="BA317" s="22"/>
      <c r="BC317" s="80"/>
      <c r="BD317" s="80"/>
      <c r="BE317" s="80"/>
      <c r="BF317" s="80"/>
      <c r="BG317" s="2" t="str">
        <f t="shared" si="23"/>
        <v/>
      </c>
      <c r="BH317" s="78">
        <f t="shared" si="22"/>
        <v>0</v>
      </c>
    </row>
    <row r="318" spans="2:60" x14ac:dyDescent="0.2">
      <c r="B318" s="14">
        <f t="shared" si="24"/>
        <v>310</v>
      </c>
      <c r="C318" s="15" t="str">
        <f>CONCATENATE('Data Sheet'!$B$8,'Data Sheet'!$G$2)</f>
        <v>" HWDP</v>
      </c>
      <c r="D318" s="95" t="str">
        <f t="shared" si="25"/>
        <v/>
      </c>
      <c r="E318" s="15" t="str">
        <f>IF('Sum HWDP'!$D$10="TH-Hill DS-1 Vol 3 CAT 2: Clean and Visual Ends only","N/A","OK")</f>
        <v>OK</v>
      </c>
      <c r="F318" s="15" t="str">
        <f>IF('Sum HWDP'!$D$10="TH-Hill DS-1 Vol 3 CAT 2: Clean and Visual Ends only","N/A","OK")</f>
        <v>OK</v>
      </c>
      <c r="G318" s="17"/>
      <c r="H318" s="17"/>
      <c r="I318" s="17" t="s">
        <v>51</v>
      </c>
      <c r="J318" s="17" t="str">
        <f t="shared" si="26"/>
        <v>OK</v>
      </c>
      <c r="K318" s="17" t="str">
        <f t="shared" si="26"/>
        <v>OK</v>
      </c>
      <c r="L318" s="17" t="str">
        <f>IF('Data Sheet'!$B$9="NC-50","N/A","OK")</f>
        <v>OK</v>
      </c>
      <c r="M318" s="17" t="str">
        <f>IF('Data Sheet'!$B$9="NC-50","N/A","OK")</f>
        <v>OK</v>
      </c>
      <c r="N318" s="23" t="str">
        <f>IF(BO318&lt;&gt;"",
    IF(INT('Data Sheet'!$A$19)=INT('Data Sheet'!$B$19),
        --(INT('Data Sheet'!$A$19) &amp; "." &amp; BO318),
        IF(AND((--(INT('Data Sheet'!$A$19) &amp; "." &amp; BO318)&gt;=--('Data Sheet'!$A$19)), (--(INT('Data Sheet'!$A$19) &amp; "." &amp; BO318)&lt;=--('Data Sheet'!$B$19))),
            --(INT('Data Sheet'!$A$19) &amp; "." &amp; BO318),
            --(INT('Data Sheet'!$B$19) &amp; "." &amp; BO318)
        )
    ),
    IF(BN318&lt;&gt;"",
        IF(INT('Data Sheet'!$A$19)=INT('Data Sheet'!$B$19),
            --(INT('Data Sheet'!$A$19) &amp; "." &amp; LEFT(BN318,3)),
            IF(AND((--(INT('Data Sheet'!$A$19) &amp; "." &amp; LEFT(BN318,3))&gt;=--('Data Sheet'!$A$19)), (--(INT('Data Sheet'!$A$19) &amp; "." &amp; LEFT(BN318,3))&lt;=--('Data Sheet'!$B$19))),
                --(INT('Data Sheet'!$A$19) &amp; "." &amp; LEFT(BN318,3)),
                --(INT('Data Sheet'!$B$19) &amp; "." &amp; LEFT(BN318,3))
            )
        ),
        "OK"
    )
)</f>
        <v>OK</v>
      </c>
      <c r="O318" s="23" t="str">
        <f>IF(BP318&lt;&gt;"",
    IF(INT('Data Sheet'!$A$19)=INT('Data Sheet'!$B$19),
        --(INT('Data Sheet'!$A$19) &amp; "." &amp; BP318),
        IF(AND((--(INT('Data Sheet'!$A$19) &amp; "." &amp; BP318)&gt;=--('Data Sheet'!$A$19)), (--(INT('Data Sheet'!$A$19) &amp; "." &amp; BP318)&lt;=--('Data Sheet'!$B$19))),
            --(INT('Data Sheet'!$A$19) &amp; "." &amp; BP318),
            --(INT('Data Sheet'!$B$19) &amp; "." &amp; BP318)
        )
    ),
    IF(BN318&lt;&gt;"",
        IF(INT('Data Sheet'!$A$19)=INT('Data Sheet'!$B$19),
            --(INT('Data Sheet'!$A$19) &amp; "." &amp; RIGHT(BN318,3)),
            IF(AND((--(INT('Data Sheet'!$A$19) &amp; "." &amp; RIGHT(BN318,3))&gt;=--('Data Sheet'!$A$19)), (--(INT('Data Sheet'!$A$19) &amp; "." &amp; RIGHT(BN318,3))&lt;=--('Data Sheet'!$B$19))),
                --(INT('Data Sheet'!$A$19) &amp; "." &amp; RIGHT(BN318,3)),
                --(INT('Data Sheet'!$B$19) &amp; "." &amp; RIGHT(BN318,3))
            )
        ),
        "OK"
    )
)</f>
        <v>OK</v>
      </c>
      <c r="P318" s="23" t="str">
        <f>IF(BR318&lt;&gt;"",
    IF(INT('Data Sheet'!$A$19)=INT('Data Sheet'!$B$15),
        --(INT('Data Sheet'!$A$15) &amp; "." &amp; BR318),
        IF(AND((--(INT('Data Sheet'!$A$15) &amp; "." &amp; BR318)&gt;=--('Data Sheet'!$A$15)), (--(INT('Data Sheet'!$A$15) &amp; "." &amp; BR318)&lt;=--('Data Sheet'!$B$15))),
            --(INT('Data Sheet'!$A$15) &amp; "." &amp; BR318),
            --(INT('Data Sheet'!$B$15) &amp; "." &amp; BR318)
        )
    ),
    IF(BQ318&lt;&gt;"",
        IF(INT('Data Sheet'!$A$15)=INT('Data Sheet'!$B$15),
            --(INT('Data Sheet'!$A$15) &amp; "." &amp; LEFT(BQ318,3)),
            IF(AND((--(INT('Data Sheet'!$A$15) &amp; "." &amp; LEFT(BQ318,3))&gt;=--('Data Sheet'!$A$15)), (--(INT('Data Sheet'!$A$15) &amp; "." &amp; LEFT(BQ318,3))&lt;=--('Data Sheet'!$B$15))),
                --(INT('Data Sheet'!$A$15) &amp; "." &amp; LEFT(BQ318,3)),
                --(INT('Data Sheet'!$B$15) &amp; "." &amp; LEFT(BQ318,3))
            )
        ),
        "OK"
    )
)</f>
        <v>OK</v>
      </c>
      <c r="Q318" s="23" t="str">
        <f>IF(BS318&lt;&gt;"",
    IF(INT('Data Sheet'!$A$19)=INT('Data Sheet'!$B$15),
        --(INT('Data Sheet'!$A$15) &amp; "." &amp; BS318),
        IF(AND((--(INT('Data Sheet'!$A$15) &amp; "." &amp; BS318)&gt;=--('Data Sheet'!$A$15)), (--(INT('Data Sheet'!$A$15) &amp; "." &amp; BS318)&lt;=--('Data Sheet'!$B$15))),
            --(INT('Data Sheet'!$A$15) &amp; "." &amp; BS318),
            --(INT('Data Sheet'!$B$15) &amp; "." &amp; BS318)
        )
    ),
    IF(BQ318&lt;&gt;"",
        IF(INT('Data Sheet'!$A$15)=INT('Data Sheet'!$B$15),
            --(INT('Data Sheet'!$A$15) &amp; "." &amp; RIGHT(BQ318,3)),
            IF(AND((--(INT('Data Sheet'!$A$15) &amp; "." &amp; RIGHT(BQ318,3))&gt;=--('Data Sheet'!$A$15)), (--(INT('Data Sheet'!$A$15) &amp; "." &amp; RIGHT(BQ318,3))&lt;=--('Data Sheet'!$B$15))),
                --(INT('Data Sheet'!$A$15) &amp; "." &amp; RIGHT(BQ318,3)),
                --(INT('Data Sheet'!$B$15) &amp; "." &amp; RIGHT(BQ318,3))
            )
        ),
        "OK"
    )
)</f>
        <v>OK</v>
      </c>
      <c r="R318" s="20"/>
      <c r="S318" s="20"/>
      <c r="T318" s="20"/>
      <c r="U318" s="20"/>
      <c r="V318" s="20"/>
      <c r="W318" s="20"/>
      <c r="X318" s="20"/>
      <c r="Y318" s="20"/>
      <c r="Z318" s="20"/>
      <c r="AA318" s="55"/>
      <c r="AB318" s="55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1"/>
      <c r="AR318" s="21"/>
      <c r="AS318" s="21"/>
      <c r="AT318" s="21"/>
      <c r="AU318" s="21"/>
      <c r="AV318" s="21"/>
      <c r="AW318" s="22"/>
      <c r="AX318" s="99"/>
      <c r="AY318" s="20"/>
      <c r="AZ318" s="20"/>
      <c r="BA318" s="22"/>
      <c r="BC318" s="80"/>
      <c r="BD318" s="80"/>
      <c r="BE318" s="80"/>
      <c r="BF318" s="80"/>
      <c r="BG318" s="2" t="str">
        <f t="shared" si="23"/>
        <v/>
      </c>
      <c r="BH318" s="78">
        <f t="shared" si="22"/>
        <v>0</v>
      </c>
    </row>
    <row r="319" spans="2:60" x14ac:dyDescent="0.2">
      <c r="B319" s="14">
        <f t="shared" si="24"/>
        <v>311</v>
      </c>
      <c r="C319" s="15" t="str">
        <f>CONCATENATE('Data Sheet'!$B$8,'Data Sheet'!$G$2)</f>
        <v>" HWDP</v>
      </c>
      <c r="D319" s="95" t="str">
        <f t="shared" si="25"/>
        <v/>
      </c>
      <c r="E319" s="15" t="str">
        <f>IF('Sum HWDP'!$D$10="TH-Hill DS-1 Vol 3 CAT 2: Clean and Visual Ends only","N/A","OK")</f>
        <v>OK</v>
      </c>
      <c r="F319" s="15" t="str">
        <f>IF('Sum HWDP'!$D$10="TH-Hill DS-1 Vol 3 CAT 2: Clean and Visual Ends only","N/A","OK")</f>
        <v>OK</v>
      </c>
      <c r="G319" s="17"/>
      <c r="H319" s="17"/>
      <c r="I319" s="17" t="s">
        <v>51</v>
      </c>
      <c r="J319" s="17" t="str">
        <f t="shared" si="26"/>
        <v>OK</v>
      </c>
      <c r="K319" s="17" t="str">
        <f t="shared" si="26"/>
        <v>OK</v>
      </c>
      <c r="L319" s="17" t="str">
        <f>IF('Data Sheet'!$B$9="NC-50","N/A","OK")</f>
        <v>OK</v>
      </c>
      <c r="M319" s="17" t="str">
        <f>IF('Data Sheet'!$B$9="NC-50","N/A","OK")</f>
        <v>OK</v>
      </c>
      <c r="N319" s="23" t="str">
        <f>IF(BO319&lt;&gt;"",
    IF(INT('Data Sheet'!$A$19)=INT('Data Sheet'!$B$19),
        --(INT('Data Sheet'!$A$19) &amp; "." &amp; BO319),
        IF(AND((--(INT('Data Sheet'!$A$19) &amp; "." &amp; BO319)&gt;=--('Data Sheet'!$A$19)), (--(INT('Data Sheet'!$A$19) &amp; "." &amp; BO319)&lt;=--('Data Sheet'!$B$19))),
            --(INT('Data Sheet'!$A$19) &amp; "." &amp; BO319),
            --(INT('Data Sheet'!$B$19) &amp; "." &amp; BO319)
        )
    ),
    IF(BN319&lt;&gt;"",
        IF(INT('Data Sheet'!$A$19)=INT('Data Sheet'!$B$19),
            --(INT('Data Sheet'!$A$19) &amp; "." &amp; LEFT(BN319,3)),
            IF(AND((--(INT('Data Sheet'!$A$19) &amp; "." &amp; LEFT(BN319,3))&gt;=--('Data Sheet'!$A$19)), (--(INT('Data Sheet'!$A$19) &amp; "." &amp; LEFT(BN319,3))&lt;=--('Data Sheet'!$B$19))),
                --(INT('Data Sheet'!$A$19) &amp; "." &amp; LEFT(BN319,3)),
                --(INT('Data Sheet'!$B$19) &amp; "." &amp; LEFT(BN319,3))
            )
        ),
        "OK"
    )
)</f>
        <v>OK</v>
      </c>
      <c r="O319" s="23" t="str">
        <f>IF(BP319&lt;&gt;"",
    IF(INT('Data Sheet'!$A$19)=INT('Data Sheet'!$B$19),
        --(INT('Data Sheet'!$A$19) &amp; "." &amp; BP319),
        IF(AND((--(INT('Data Sheet'!$A$19) &amp; "." &amp; BP319)&gt;=--('Data Sheet'!$A$19)), (--(INT('Data Sheet'!$A$19) &amp; "." &amp; BP319)&lt;=--('Data Sheet'!$B$19))),
            --(INT('Data Sheet'!$A$19) &amp; "." &amp; BP319),
            --(INT('Data Sheet'!$B$19) &amp; "." &amp; BP319)
        )
    ),
    IF(BN319&lt;&gt;"",
        IF(INT('Data Sheet'!$A$19)=INT('Data Sheet'!$B$19),
            --(INT('Data Sheet'!$A$19) &amp; "." &amp; RIGHT(BN319,3)),
            IF(AND((--(INT('Data Sheet'!$A$19) &amp; "." &amp; RIGHT(BN319,3))&gt;=--('Data Sheet'!$A$19)), (--(INT('Data Sheet'!$A$19) &amp; "." &amp; RIGHT(BN319,3))&lt;=--('Data Sheet'!$B$19))),
                --(INT('Data Sheet'!$A$19) &amp; "." &amp; RIGHT(BN319,3)),
                --(INT('Data Sheet'!$B$19) &amp; "." &amp; RIGHT(BN319,3))
            )
        ),
        "OK"
    )
)</f>
        <v>OK</v>
      </c>
      <c r="P319" s="23" t="str">
        <f>IF(BR319&lt;&gt;"",
    IF(INT('Data Sheet'!$A$19)=INT('Data Sheet'!$B$15),
        --(INT('Data Sheet'!$A$15) &amp; "." &amp; BR319),
        IF(AND((--(INT('Data Sheet'!$A$15) &amp; "." &amp; BR319)&gt;=--('Data Sheet'!$A$15)), (--(INT('Data Sheet'!$A$15) &amp; "." &amp; BR319)&lt;=--('Data Sheet'!$B$15))),
            --(INT('Data Sheet'!$A$15) &amp; "." &amp; BR319),
            --(INT('Data Sheet'!$B$15) &amp; "." &amp; BR319)
        )
    ),
    IF(BQ319&lt;&gt;"",
        IF(INT('Data Sheet'!$A$15)=INT('Data Sheet'!$B$15),
            --(INT('Data Sheet'!$A$15) &amp; "." &amp; LEFT(BQ319,3)),
            IF(AND((--(INT('Data Sheet'!$A$15) &amp; "." &amp; LEFT(BQ319,3))&gt;=--('Data Sheet'!$A$15)), (--(INT('Data Sheet'!$A$15) &amp; "." &amp; LEFT(BQ319,3))&lt;=--('Data Sheet'!$B$15))),
                --(INT('Data Sheet'!$A$15) &amp; "." &amp; LEFT(BQ319,3)),
                --(INT('Data Sheet'!$B$15) &amp; "." &amp; LEFT(BQ319,3))
            )
        ),
        "OK"
    )
)</f>
        <v>OK</v>
      </c>
      <c r="Q319" s="23" t="str">
        <f>IF(BS319&lt;&gt;"",
    IF(INT('Data Sheet'!$A$19)=INT('Data Sheet'!$B$15),
        --(INT('Data Sheet'!$A$15) &amp; "." &amp; BS319),
        IF(AND((--(INT('Data Sheet'!$A$15) &amp; "." &amp; BS319)&gt;=--('Data Sheet'!$A$15)), (--(INT('Data Sheet'!$A$15) &amp; "." &amp; BS319)&lt;=--('Data Sheet'!$B$15))),
            --(INT('Data Sheet'!$A$15) &amp; "." &amp; BS319),
            --(INT('Data Sheet'!$B$15) &amp; "." &amp; BS319)
        )
    ),
    IF(BQ319&lt;&gt;"",
        IF(INT('Data Sheet'!$A$15)=INT('Data Sheet'!$B$15),
            --(INT('Data Sheet'!$A$15) &amp; "." &amp; RIGHT(BQ319,3)),
            IF(AND((--(INT('Data Sheet'!$A$15) &amp; "." &amp; RIGHT(BQ319,3))&gt;=--('Data Sheet'!$A$15)), (--(INT('Data Sheet'!$A$15) &amp; "." &amp; RIGHT(BQ319,3))&lt;=--('Data Sheet'!$B$15))),
                --(INT('Data Sheet'!$A$15) &amp; "." &amp; RIGHT(BQ319,3)),
                --(INT('Data Sheet'!$B$15) &amp; "." &amp; RIGHT(BQ319,3))
            )
        ),
        "OK"
    )
)</f>
        <v>OK</v>
      </c>
      <c r="R319" s="20"/>
      <c r="S319" s="20"/>
      <c r="T319" s="20"/>
      <c r="U319" s="20"/>
      <c r="V319" s="20"/>
      <c r="W319" s="20"/>
      <c r="X319" s="20"/>
      <c r="Y319" s="20"/>
      <c r="Z319" s="20"/>
      <c r="AA319" s="55"/>
      <c r="AB319" s="55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1"/>
      <c r="AR319" s="21"/>
      <c r="AS319" s="21"/>
      <c r="AT319" s="21"/>
      <c r="AU319" s="21"/>
      <c r="AV319" s="21"/>
      <c r="AW319" s="22"/>
      <c r="AX319" s="99"/>
      <c r="AY319" s="20"/>
      <c r="AZ319" s="20"/>
      <c r="BA319" s="22"/>
      <c r="BC319" s="80"/>
      <c r="BD319" s="80"/>
      <c r="BE319" s="80"/>
      <c r="BF319" s="80"/>
      <c r="BG319" s="2" t="str">
        <f t="shared" si="23"/>
        <v/>
      </c>
      <c r="BH319" s="78">
        <f t="shared" si="22"/>
        <v>0</v>
      </c>
    </row>
    <row r="320" spans="2:60" x14ac:dyDescent="0.2">
      <c r="B320" s="14">
        <f t="shared" si="24"/>
        <v>312</v>
      </c>
      <c r="C320" s="15" t="str">
        <f>CONCATENATE('Data Sheet'!$B$8,'Data Sheet'!$G$2)</f>
        <v>" HWDP</v>
      </c>
      <c r="D320" s="95" t="str">
        <f t="shared" si="25"/>
        <v/>
      </c>
      <c r="E320" s="15" t="str">
        <f>IF('Sum HWDP'!$D$10="TH-Hill DS-1 Vol 3 CAT 2: Clean and Visual Ends only","N/A","OK")</f>
        <v>OK</v>
      </c>
      <c r="F320" s="15" t="str">
        <f>IF('Sum HWDP'!$D$10="TH-Hill DS-1 Vol 3 CAT 2: Clean and Visual Ends only","N/A","OK")</f>
        <v>OK</v>
      </c>
      <c r="G320" s="17"/>
      <c r="H320" s="17"/>
      <c r="I320" s="17" t="s">
        <v>51</v>
      </c>
      <c r="J320" s="17" t="str">
        <f t="shared" si="26"/>
        <v>OK</v>
      </c>
      <c r="K320" s="17" t="str">
        <f t="shared" si="26"/>
        <v>OK</v>
      </c>
      <c r="L320" s="17" t="str">
        <f>IF('Data Sheet'!$B$9="NC-50","N/A","OK")</f>
        <v>OK</v>
      </c>
      <c r="M320" s="17" t="str">
        <f>IF('Data Sheet'!$B$9="NC-50","N/A","OK")</f>
        <v>OK</v>
      </c>
      <c r="N320" s="23" t="str">
        <f>IF(BO320&lt;&gt;"",
    IF(INT('Data Sheet'!$A$19)=INT('Data Sheet'!$B$19),
        --(INT('Data Sheet'!$A$19) &amp; "." &amp; BO320),
        IF(AND((--(INT('Data Sheet'!$A$19) &amp; "." &amp; BO320)&gt;=--('Data Sheet'!$A$19)), (--(INT('Data Sheet'!$A$19) &amp; "." &amp; BO320)&lt;=--('Data Sheet'!$B$19))),
            --(INT('Data Sheet'!$A$19) &amp; "." &amp; BO320),
            --(INT('Data Sheet'!$B$19) &amp; "." &amp; BO320)
        )
    ),
    IF(BN320&lt;&gt;"",
        IF(INT('Data Sheet'!$A$19)=INT('Data Sheet'!$B$19),
            --(INT('Data Sheet'!$A$19) &amp; "." &amp; LEFT(BN320,3)),
            IF(AND((--(INT('Data Sheet'!$A$19) &amp; "." &amp; LEFT(BN320,3))&gt;=--('Data Sheet'!$A$19)), (--(INT('Data Sheet'!$A$19) &amp; "." &amp; LEFT(BN320,3))&lt;=--('Data Sheet'!$B$19))),
                --(INT('Data Sheet'!$A$19) &amp; "." &amp; LEFT(BN320,3)),
                --(INT('Data Sheet'!$B$19) &amp; "." &amp; LEFT(BN320,3))
            )
        ),
        "OK"
    )
)</f>
        <v>OK</v>
      </c>
      <c r="O320" s="23" t="str">
        <f>IF(BP320&lt;&gt;"",
    IF(INT('Data Sheet'!$A$19)=INT('Data Sheet'!$B$19),
        --(INT('Data Sheet'!$A$19) &amp; "." &amp; BP320),
        IF(AND((--(INT('Data Sheet'!$A$19) &amp; "." &amp; BP320)&gt;=--('Data Sheet'!$A$19)), (--(INT('Data Sheet'!$A$19) &amp; "." &amp; BP320)&lt;=--('Data Sheet'!$B$19))),
            --(INT('Data Sheet'!$A$19) &amp; "." &amp; BP320),
            --(INT('Data Sheet'!$B$19) &amp; "." &amp; BP320)
        )
    ),
    IF(BN320&lt;&gt;"",
        IF(INT('Data Sheet'!$A$19)=INT('Data Sheet'!$B$19),
            --(INT('Data Sheet'!$A$19) &amp; "." &amp; RIGHT(BN320,3)),
            IF(AND((--(INT('Data Sheet'!$A$19) &amp; "." &amp; RIGHT(BN320,3))&gt;=--('Data Sheet'!$A$19)), (--(INT('Data Sheet'!$A$19) &amp; "." &amp; RIGHT(BN320,3))&lt;=--('Data Sheet'!$B$19))),
                --(INT('Data Sheet'!$A$19) &amp; "." &amp; RIGHT(BN320,3)),
                --(INT('Data Sheet'!$B$19) &amp; "." &amp; RIGHT(BN320,3))
            )
        ),
        "OK"
    )
)</f>
        <v>OK</v>
      </c>
      <c r="P320" s="23" t="str">
        <f>IF(BR320&lt;&gt;"",
    IF(INT('Data Sheet'!$A$19)=INT('Data Sheet'!$B$15),
        --(INT('Data Sheet'!$A$15) &amp; "." &amp; BR320),
        IF(AND((--(INT('Data Sheet'!$A$15) &amp; "." &amp; BR320)&gt;=--('Data Sheet'!$A$15)), (--(INT('Data Sheet'!$A$15) &amp; "." &amp; BR320)&lt;=--('Data Sheet'!$B$15))),
            --(INT('Data Sheet'!$A$15) &amp; "." &amp; BR320),
            --(INT('Data Sheet'!$B$15) &amp; "." &amp; BR320)
        )
    ),
    IF(BQ320&lt;&gt;"",
        IF(INT('Data Sheet'!$A$15)=INT('Data Sheet'!$B$15),
            --(INT('Data Sheet'!$A$15) &amp; "." &amp; LEFT(BQ320,3)),
            IF(AND((--(INT('Data Sheet'!$A$15) &amp; "." &amp; LEFT(BQ320,3))&gt;=--('Data Sheet'!$A$15)), (--(INT('Data Sheet'!$A$15) &amp; "." &amp; LEFT(BQ320,3))&lt;=--('Data Sheet'!$B$15))),
                --(INT('Data Sheet'!$A$15) &amp; "." &amp; LEFT(BQ320,3)),
                --(INT('Data Sheet'!$B$15) &amp; "." &amp; LEFT(BQ320,3))
            )
        ),
        "OK"
    )
)</f>
        <v>OK</v>
      </c>
      <c r="Q320" s="23" t="str">
        <f>IF(BS320&lt;&gt;"",
    IF(INT('Data Sheet'!$A$19)=INT('Data Sheet'!$B$15),
        --(INT('Data Sheet'!$A$15) &amp; "." &amp; BS320),
        IF(AND((--(INT('Data Sheet'!$A$15) &amp; "." &amp; BS320)&gt;=--('Data Sheet'!$A$15)), (--(INT('Data Sheet'!$A$15) &amp; "." &amp; BS320)&lt;=--('Data Sheet'!$B$15))),
            --(INT('Data Sheet'!$A$15) &amp; "." &amp; BS320),
            --(INT('Data Sheet'!$B$15) &amp; "." &amp; BS320)
        )
    ),
    IF(BQ320&lt;&gt;"",
        IF(INT('Data Sheet'!$A$15)=INT('Data Sheet'!$B$15),
            --(INT('Data Sheet'!$A$15) &amp; "." &amp; RIGHT(BQ320,3)),
            IF(AND((--(INT('Data Sheet'!$A$15) &amp; "." &amp; RIGHT(BQ320,3))&gt;=--('Data Sheet'!$A$15)), (--(INT('Data Sheet'!$A$15) &amp; "." &amp; RIGHT(BQ320,3))&lt;=--('Data Sheet'!$B$15))),
                --(INT('Data Sheet'!$A$15) &amp; "." &amp; RIGHT(BQ320,3)),
                --(INT('Data Sheet'!$B$15) &amp; "." &amp; RIGHT(BQ320,3))
            )
        ),
        "OK"
    )
)</f>
        <v>OK</v>
      </c>
      <c r="R320" s="20"/>
      <c r="S320" s="20"/>
      <c r="T320" s="20"/>
      <c r="U320" s="20"/>
      <c r="V320" s="20"/>
      <c r="W320" s="20"/>
      <c r="X320" s="20"/>
      <c r="Y320" s="20"/>
      <c r="Z320" s="20"/>
      <c r="AA320" s="55"/>
      <c r="AB320" s="55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1"/>
      <c r="AR320" s="21"/>
      <c r="AS320" s="21"/>
      <c r="AT320" s="21"/>
      <c r="AU320" s="21"/>
      <c r="AV320" s="21"/>
      <c r="AW320" s="22"/>
      <c r="AX320" s="99"/>
      <c r="AY320" s="20"/>
      <c r="AZ320" s="20"/>
      <c r="BA320" s="22"/>
      <c r="BC320" s="80"/>
      <c r="BD320" s="80"/>
      <c r="BE320" s="80"/>
      <c r="BF320" s="80"/>
      <c r="BG320" s="2" t="str">
        <f t="shared" si="23"/>
        <v/>
      </c>
      <c r="BH320" s="78">
        <f t="shared" si="22"/>
        <v>0</v>
      </c>
    </row>
    <row r="321" spans="2:60" x14ac:dyDescent="0.2">
      <c r="B321" s="14">
        <f t="shared" si="24"/>
        <v>313</v>
      </c>
      <c r="C321" s="15" t="str">
        <f>CONCATENATE('Data Sheet'!$B$8,'Data Sheet'!$G$2)</f>
        <v>" HWDP</v>
      </c>
      <c r="D321" s="95" t="str">
        <f t="shared" si="25"/>
        <v/>
      </c>
      <c r="E321" s="15" t="str">
        <f>IF('Sum HWDP'!$D$10="TH-Hill DS-1 Vol 3 CAT 2: Clean and Visual Ends only","N/A","OK")</f>
        <v>OK</v>
      </c>
      <c r="F321" s="15" t="str">
        <f>IF('Sum HWDP'!$D$10="TH-Hill DS-1 Vol 3 CAT 2: Clean and Visual Ends only","N/A","OK")</f>
        <v>OK</v>
      </c>
      <c r="G321" s="17"/>
      <c r="H321" s="17"/>
      <c r="I321" s="17" t="s">
        <v>51</v>
      </c>
      <c r="J321" s="17" t="str">
        <f t="shared" si="26"/>
        <v>OK</v>
      </c>
      <c r="K321" s="17" t="str">
        <f t="shared" si="26"/>
        <v>OK</v>
      </c>
      <c r="L321" s="17" t="str">
        <f>IF('Data Sheet'!$B$9="NC-50","N/A","OK")</f>
        <v>OK</v>
      </c>
      <c r="M321" s="17" t="str">
        <f>IF('Data Sheet'!$B$9="NC-50","N/A","OK")</f>
        <v>OK</v>
      </c>
      <c r="N321" s="23" t="str">
        <f>IF(BO321&lt;&gt;"",
    IF(INT('Data Sheet'!$A$19)=INT('Data Sheet'!$B$19),
        --(INT('Data Sheet'!$A$19) &amp; "." &amp; BO321),
        IF(AND((--(INT('Data Sheet'!$A$19) &amp; "." &amp; BO321)&gt;=--('Data Sheet'!$A$19)), (--(INT('Data Sheet'!$A$19) &amp; "." &amp; BO321)&lt;=--('Data Sheet'!$B$19))),
            --(INT('Data Sheet'!$A$19) &amp; "." &amp; BO321),
            --(INT('Data Sheet'!$B$19) &amp; "." &amp; BO321)
        )
    ),
    IF(BN321&lt;&gt;"",
        IF(INT('Data Sheet'!$A$19)=INT('Data Sheet'!$B$19),
            --(INT('Data Sheet'!$A$19) &amp; "." &amp; LEFT(BN321,3)),
            IF(AND((--(INT('Data Sheet'!$A$19) &amp; "." &amp; LEFT(BN321,3))&gt;=--('Data Sheet'!$A$19)), (--(INT('Data Sheet'!$A$19) &amp; "." &amp; LEFT(BN321,3))&lt;=--('Data Sheet'!$B$19))),
                --(INT('Data Sheet'!$A$19) &amp; "." &amp; LEFT(BN321,3)),
                --(INT('Data Sheet'!$B$19) &amp; "." &amp; LEFT(BN321,3))
            )
        ),
        "OK"
    )
)</f>
        <v>OK</v>
      </c>
      <c r="O321" s="23" t="str">
        <f>IF(BP321&lt;&gt;"",
    IF(INT('Data Sheet'!$A$19)=INT('Data Sheet'!$B$19),
        --(INT('Data Sheet'!$A$19) &amp; "." &amp; BP321),
        IF(AND((--(INT('Data Sheet'!$A$19) &amp; "." &amp; BP321)&gt;=--('Data Sheet'!$A$19)), (--(INT('Data Sheet'!$A$19) &amp; "." &amp; BP321)&lt;=--('Data Sheet'!$B$19))),
            --(INT('Data Sheet'!$A$19) &amp; "." &amp; BP321),
            --(INT('Data Sheet'!$B$19) &amp; "." &amp; BP321)
        )
    ),
    IF(BN321&lt;&gt;"",
        IF(INT('Data Sheet'!$A$19)=INT('Data Sheet'!$B$19),
            --(INT('Data Sheet'!$A$19) &amp; "." &amp; RIGHT(BN321,3)),
            IF(AND((--(INT('Data Sheet'!$A$19) &amp; "." &amp; RIGHT(BN321,3))&gt;=--('Data Sheet'!$A$19)), (--(INT('Data Sheet'!$A$19) &amp; "." &amp; RIGHT(BN321,3))&lt;=--('Data Sheet'!$B$19))),
                --(INT('Data Sheet'!$A$19) &amp; "." &amp; RIGHT(BN321,3)),
                --(INT('Data Sheet'!$B$19) &amp; "." &amp; RIGHT(BN321,3))
            )
        ),
        "OK"
    )
)</f>
        <v>OK</v>
      </c>
      <c r="P321" s="23" t="str">
        <f>IF(BR321&lt;&gt;"",
    IF(INT('Data Sheet'!$A$19)=INT('Data Sheet'!$B$15),
        --(INT('Data Sheet'!$A$15) &amp; "." &amp; BR321),
        IF(AND((--(INT('Data Sheet'!$A$15) &amp; "." &amp; BR321)&gt;=--('Data Sheet'!$A$15)), (--(INT('Data Sheet'!$A$15) &amp; "." &amp; BR321)&lt;=--('Data Sheet'!$B$15))),
            --(INT('Data Sheet'!$A$15) &amp; "." &amp; BR321),
            --(INT('Data Sheet'!$B$15) &amp; "." &amp; BR321)
        )
    ),
    IF(BQ321&lt;&gt;"",
        IF(INT('Data Sheet'!$A$15)=INT('Data Sheet'!$B$15),
            --(INT('Data Sheet'!$A$15) &amp; "." &amp; LEFT(BQ321,3)),
            IF(AND((--(INT('Data Sheet'!$A$15) &amp; "." &amp; LEFT(BQ321,3))&gt;=--('Data Sheet'!$A$15)), (--(INT('Data Sheet'!$A$15) &amp; "." &amp; LEFT(BQ321,3))&lt;=--('Data Sheet'!$B$15))),
                --(INT('Data Sheet'!$A$15) &amp; "." &amp; LEFT(BQ321,3)),
                --(INT('Data Sheet'!$B$15) &amp; "." &amp; LEFT(BQ321,3))
            )
        ),
        "OK"
    )
)</f>
        <v>OK</v>
      </c>
      <c r="Q321" s="23" t="str">
        <f>IF(BS321&lt;&gt;"",
    IF(INT('Data Sheet'!$A$19)=INT('Data Sheet'!$B$15),
        --(INT('Data Sheet'!$A$15) &amp; "." &amp; BS321),
        IF(AND((--(INT('Data Sheet'!$A$15) &amp; "." &amp; BS321)&gt;=--('Data Sheet'!$A$15)), (--(INT('Data Sheet'!$A$15) &amp; "." &amp; BS321)&lt;=--('Data Sheet'!$B$15))),
            --(INT('Data Sheet'!$A$15) &amp; "." &amp; BS321),
            --(INT('Data Sheet'!$B$15) &amp; "." &amp; BS321)
        )
    ),
    IF(BQ321&lt;&gt;"",
        IF(INT('Data Sheet'!$A$15)=INT('Data Sheet'!$B$15),
            --(INT('Data Sheet'!$A$15) &amp; "." &amp; RIGHT(BQ321,3)),
            IF(AND((--(INT('Data Sheet'!$A$15) &amp; "." &amp; RIGHT(BQ321,3))&gt;=--('Data Sheet'!$A$15)), (--(INT('Data Sheet'!$A$15) &amp; "." &amp; RIGHT(BQ321,3))&lt;=--('Data Sheet'!$B$15))),
                --(INT('Data Sheet'!$A$15) &amp; "." &amp; RIGHT(BQ321,3)),
                --(INT('Data Sheet'!$B$15) &amp; "." &amp; RIGHT(BQ321,3))
            )
        ),
        "OK"
    )
)</f>
        <v>OK</v>
      </c>
      <c r="R321" s="20"/>
      <c r="S321" s="20"/>
      <c r="T321" s="20"/>
      <c r="U321" s="20"/>
      <c r="V321" s="20"/>
      <c r="W321" s="20"/>
      <c r="X321" s="20"/>
      <c r="Y321" s="20"/>
      <c r="Z321" s="20"/>
      <c r="AA321" s="55"/>
      <c r="AB321" s="55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1"/>
      <c r="AR321" s="21"/>
      <c r="AS321" s="21"/>
      <c r="AT321" s="21"/>
      <c r="AU321" s="21"/>
      <c r="AV321" s="21"/>
      <c r="AW321" s="22"/>
      <c r="AX321" s="99"/>
      <c r="AY321" s="20"/>
      <c r="AZ321" s="20"/>
      <c r="BA321" s="22"/>
      <c r="BC321" s="80"/>
      <c r="BD321" s="80"/>
      <c r="BE321" s="80"/>
      <c r="BF321" s="80"/>
      <c r="BG321" s="2" t="str">
        <f t="shared" si="23"/>
        <v/>
      </c>
      <c r="BH321" s="78">
        <f t="shared" si="22"/>
        <v>0</v>
      </c>
    </row>
    <row r="322" spans="2:60" x14ac:dyDescent="0.2">
      <c r="B322" s="14">
        <f t="shared" si="24"/>
        <v>314</v>
      </c>
      <c r="C322" s="15" t="str">
        <f>CONCATENATE('Data Sheet'!$B$8,'Data Sheet'!$G$2)</f>
        <v>" HWDP</v>
      </c>
      <c r="D322" s="95" t="str">
        <f t="shared" si="25"/>
        <v/>
      </c>
      <c r="E322" s="15" t="str">
        <f>IF('Sum HWDP'!$D$10="TH-Hill DS-1 Vol 3 CAT 2: Clean and Visual Ends only","N/A","OK")</f>
        <v>OK</v>
      </c>
      <c r="F322" s="15" t="str">
        <f>IF('Sum HWDP'!$D$10="TH-Hill DS-1 Vol 3 CAT 2: Clean and Visual Ends only","N/A","OK")</f>
        <v>OK</v>
      </c>
      <c r="G322" s="17"/>
      <c r="H322" s="17"/>
      <c r="I322" s="17" t="s">
        <v>51</v>
      </c>
      <c r="J322" s="17" t="str">
        <f t="shared" si="26"/>
        <v>OK</v>
      </c>
      <c r="K322" s="17" t="str">
        <f t="shared" si="26"/>
        <v>OK</v>
      </c>
      <c r="L322" s="17" t="str">
        <f>IF('Data Sheet'!$B$9="NC-50","N/A","OK")</f>
        <v>OK</v>
      </c>
      <c r="M322" s="17" t="str">
        <f>IF('Data Sheet'!$B$9="NC-50","N/A","OK")</f>
        <v>OK</v>
      </c>
      <c r="N322" s="23" t="str">
        <f>IF(BO322&lt;&gt;"",
    IF(INT('Data Sheet'!$A$19)=INT('Data Sheet'!$B$19),
        --(INT('Data Sheet'!$A$19) &amp; "." &amp; BO322),
        IF(AND((--(INT('Data Sheet'!$A$19) &amp; "." &amp; BO322)&gt;=--('Data Sheet'!$A$19)), (--(INT('Data Sheet'!$A$19) &amp; "." &amp; BO322)&lt;=--('Data Sheet'!$B$19))),
            --(INT('Data Sheet'!$A$19) &amp; "." &amp; BO322),
            --(INT('Data Sheet'!$B$19) &amp; "." &amp; BO322)
        )
    ),
    IF(BN322&lt;&gt;"",
        IF(INT('Data Sheet'!$A$19)=INT('Data Sheet'!$B$19),
            --(INT('Data Sheet'!$A$19) &amp; "." &amp; LEFT(BN322,3)),
            IF(AND((--(INT('Data Sheet'!$A$19) &amp; "." &amp; LEFT(BN322,3))&gt;=--('Data Sheet'!$A$19)), (--(INT('Data Sheet'!$A$19) &amp; "." &amp; LEFT(BN322,3))&lt;=--('Data Sheet'!$B$19))),
                --(INT('Data Sheet'!$A$19) &amp; "." &amp; LEFT(BN322,3)),
                --(INT('Data Sheet'!$B$19) &amp; "." &amp; LEFT(BN322,3))
            )
        ),
        "OK"
    )
)</f>
        <v>OK</v>
      </c>
      <c r="O322" s="23" t="str">
        <f>IF(BP322&lt;&gt;"",
    IF(INT('Data Sheet'!$A$19)=INT('Data Sheet'!$B$19),
        --(INT('Data Sheet'!$A$19) &amp; "." &amp; BP322),
        IF(AND((--(INT('Data Sheet'!$A$19) &amp; "." &amp; BP322)&gt;=--('Data Sheet'!$A$19)), (--(INT('Data Sheet'!$A$19) &amp; "." &amp; BP322)&lt;=--('Data Sheet'!$B$19))),
            --(INT('Data Sheet'!$A$19) &amp; "." &amp; BP322),
            --(INT('Data Sheet'!$B$19) &amp; "." &amp; BP322)
        )
    ),
    IF(BN322&lt;&gt;"",
        IF(INT('Data Sheet'!$A$19)=INT('Data Sheet'!$B$19),
            --(INT('Data Sheet'!$A$19) &amp; "." &amp; RIGHT(BN322,3)),
            IF(AND((--(INT('Data Sheet'!$A$19) &amp; "." &amp; RIGHT(BN322,3))&gt;=--('Data Sheet'!$A$19)), (--(INT('Data Sheet'!$A$19) &amp; "." &amp; RIGHT(BN322,3))&lt;=--('Data Sheet'!$B$19))),
                --(INT('Data Sheet'!$A$19) &amp; "." &amp; RIGHT(BN322,3)),
                --(INT('Data Sheet'!$B$19) &amp; "." &amp; RIGHT(BN322,3))
            )
        ),
        "OK"
    )
)</f>
        <v>OK</v>
      </c>
      <c r="P322" s="23" t="str">
        <f>IF(BR322&lt;&gt;"",
    IF(INT('Data Sheet'!$A$19)=INT('Data Sheet'!$B$15),
        --(INT('Data Sheet'!$A$15) &amp; "." &amp; BR322),
        IF(AND((--(INT('Data Sheet'!$A$15) &amp; "." &amp; BR322)&gt;=--('Data Sheet'!$A$15)), (--(INT('Data Sheet'!$A$15) &amp; "." &amp; BR322)&lt;=--('Data Sheet'!$B$15))),
            --(INT('Data Sheet'!$A$15) &amp; "." &amp; BR322),
            --(INT('Data Sheet'!$B$15) &amp; "." &amp; BR322)
        )
    ),
    IF(BQ322&lt;&gt;"",
        IF(INT('Data Sheet'!$A$15)=INT('Data Sheet'!$B$15),
            --(INT('Data Sheet'!$A$15) &amp; "." &amp; LEFT(BQ322,3)),
            IF(AND((--(INT('Data Sheet'!$A$15) &amp; "." &amp; LEFT(BQ322,3))&gt;=--('Data Sheet'!$A$15)), (--(INT('Data Sheet'!$A$15) &amp; "." &amp; LEFT(BQ322,3))&lt;=--('Data Sheet'!$B$15))),
                --(INT('Data Sheet'!$A$15) &amp; "." &amp; LEFT(BQ322,3)),
                --(INT('Data Sheet'!$B$15) &amp; "." &amp; LEFT(BQ322,3))
            )
        ),
        "OK"
    )
)</f>
        <v>OK</v>
      </c>
      <c r="Q322" s="23" t="str">
        <f>IF(BS322&lt;&gt;"",
    IF(INT('Data Sheet'!$A$19)=INT('Data Sheet'!$B$15),
        --(INT('Data Sheet'!$A$15) &amp; "." &amp; BS322),
        IF(AND((--(INT('Data Sheet'!$A$15) &amp; "." &amp; BS322)&gt;=--('Data Sheet'!$A$15)), (--(INT('Data Sheet'!$A$15) &amp; "." &amp; BS322)&lt;=--('Data Sheet'!$B$15))),
            --(INT('Data Sheet'!$A$15) &amp; "." &amp; BS322),
            --(INT('Data Sheet'!$B$15) &amp; "." &amp; BS322)
        )
    ),
    IF(BQ322&lt;&gt;"",
        IF(INT('Data Sheet'!$A$15)=INT('Data Sheet'!$B$15),
            --(INT('Data Sheet'!$A$15) &amp; "." &amp; RIGHT(BQ322,3)),
            IF(AND((--(INT('Data Sheet'!$A$15) &amp; "." &amp; RIGHT(BQ322,3))&gt;=--('Data Sheet'!$A$15)), (--(INT('Data Sheet'!$A$15) &amp; "." &amp; RIGHT(BQ322,3))&lt;=--('Data Sheet'!$B$15))),
                --(INT('Data Sheet'!$A$15) &amp; "." &amp; RIGHT(BQ322,3)),
                --(INT('Data Sheet'!$B$15) &amp; "." &amp; RIGHT(BQ322,3))
            )
        ),
        "OK"
    )
)</f>
        <v>OK</v>
      </c>
      <c r="R322" s="20"/>
      <c r="S322" s="20"/>
      <c r="T322" s="20"/>
      <c r="U322" s="20"/>
      <c r="V322" s="20"/>
      <c r="W322" s="20"/>
      <c r="X322" s="20"/>
      <c r="Y322" s="20"/>
      <c r="Z322" s="20"/>
      <c r="AA322" s="55"/>
      <c r="AB322" s="55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1"/>
      <c r="AR322" s="21"/>
      <c r="AS322" s="21"/>
      <c r="AT322" s="21"/>
      <c r="AU322" s="21"/>
      <c r="AV322" s="21"/>
      <c r="AW322" s="22"/>
      <c r="AX322" s="99"/>
      <c r="AY322" s="20"/>
      <c r="AZ322" s="20"/>
      <c r="BA322" s="22"/>
      <c r="BC322" s="80"/>
      <c r="BD322" s="80"/>
      <c r="BE322" s="80"/>
      <c r="BF322" s="80"/>
      <c r="BG322" s="2" t="str">
        <f t="shared" si="23"/>
        <v/>
      </c>
      <c r="BH322" s="78">
        <f t="shared" si="22"/>
        <v>0</v>
      </c>
    </row>
    <row r="323" spans="2:60" x14ac:dyDescent="0.2">
      <c r="B323" s="14">
        <f t="shared" si="24"/>
        <v>315</v>
      </c>
      <c r="C323" s="15" t="str">
        <f>CONCATENATE('Data Sheet'!$B$8,'Data Sheet'!$G$2)</f>
        <v>" HWDP</v>
      </c>
      <c r="D323" s="95" t="str">
        <f t="shared" si="25"/>
        <v/>
      </c>
      <c r="E323" s="15" t="str">
        <f>IF('Sum HWDP'!$D$10="TH-Hill DS-1 Vol 3 CAT 2: Clean and Visual Ends only","N/A","OK")</f>
        <v>OK</v>
      </c>
      <c r="F323" s="15" t="str">
        <f>IF('Sum HWDP'!$D$10="TH-Hill DS-1 Vol 3 CAT 2: Clean and Visual Ends only","N/A","OK")</f>
        <v>OK</v>
      </c>
      <c r="G323" s="17"/>
      <c r="H323" s="17"/>
      <c r="I323" s="17" t="s">
        <v>51</v>
      </c>
      <c r="J323" s="17" t="str">
        <f t="shared" si="26"/>
        <v>OK</v>
      </c>
      <c r="K323" s="17" t="str">
        <f t="shared" si="26"/>
        <v>OK</v>
      </c>
      <c r="L323" s="17" t="str">
        <f>IF('Data Sheet'!$B$9="NC-50","N/A","OK")</f>
        <v>OK</v>
      </c>
      <c r="M323" s="17" t="str">
        <f>IF('Data Sheet'!$B$9="NC-50","N/A","OK")</f>
        <v>OK</v>
      </c>
      <c r="N323" s="23" t="str">
        <f>IF(BO323&lt;&gt;"",
    IF(INT('Data Sheet'!$A$19)=INT('Data Sheet'!$B$19),
        --(INT('Data Sheet'!$A$19) &amp; "." &amp; BO323),
        IF(AND((--(INT('Data Sheet'!$A$19) &amp; "." &amp; BO323)&gt;=--('Data Sheet'!$A$19)), (--(INT('Data Sheet'!$A$19) &amp; "." &amp; BO323)&lt;=--('Data Sheet'!$B$19))),
            --(INT('Data Sheet'!$A$19) &amp; "." &amp; BO323),
            --(INT('Data Sheet'!$B$19) &amp; "." &amp; BO323)
        )
    ),
    IF(BN323&lt;&gt;"",
        IF(INT('Data Sheet'!$A$19)=INT('Data Sheet'!$B$19),
            --(INT('Data Sheet'!$A$19) &amp; "." &amp; LEFT(BN323,3)),
            IF(AND((--(INT('Data Sheet'!$A$19) &amp; "." &amp; LEFT(BN323,3))&gt;=--('Data Sheet'!$A$19)), (--(INT('Data Sheet'!$A$19) &amp; "." &amp; LEFT(BN323,3))&lt;=--('Data Sheet'!$B$19))),
                --(INT('Data Sheet'!$A$19) &amp; "." &amp; LEFT(BN323,3)),
                --(INT('Data Sheet'!$B$19) &amp; "." &amp; LEFT(BN323,3))
            )
        ),
        "OK"
    )
)</f>
        <v>OK</v>
      </c>
      <c r="O323" s="23" t="str">
        <f>IF(BP323&lt;&gt;"",
    IF(INT('Data Sheet'!$A$19)=INT('Data Sheet'!$B$19),
        --(INT('Data Sheet'!$A$19) &amp; "." &amp; BP323),
        IF(AND((--(INT('Data Sheet'!$A$19) &amp; "." &amp; BP323)&gt;=--('Data Sheet'!$A$19)), (--(INT('Data Sheet'!$A$19) &amp; "." &amp; BP323)&lt;=--('Data Sheet'!$B$19))),
            --(INT('Data Sheet'!$A$19) &amp; "." &amp; BP323),
            --(INT('Data Sheet'!$B$19) &amp; "." &amp; BP323)
        )
    ),
    IF(BN323&lt;&gt;"",
        IF(INT('Data Sheet'!$A$19)=INT('Data Sheet'!$B$19),
            --(INT('Data Sheet'!$A$19) &amp; "." &amp; RIGHT(BN323,3)),
            IF(AND((--(INT('Data Sheet'!$A$19) &amp; "." &amp; RIGHT(BN323,3))&gt;=--('Data Sheet'!$A$19)), (--(INT('Data Sheet'!$A$19) &amp; "." &amp; RIGHT(BN323,3))&lt;=--('Data Sheet'!$B$19))),
                --(INT('Data Sheet'!$A$19) &amp; "." &amp; RIGHT(BN323,3)),
                --(INT('Data Sheet'!$B$19) &amp; "." &amp; RIGHT(BN323,3))
            )
        ),
        "OK"
    )
)</f>
        <v>OK</v>
      </c>
      <c r="P323" s="23" t="str">
        <f>IF(BR323&lt;&gt;"",
    IF(INT('Data Sheet'!$A$19)=INT('Data Sheet'!$B$15),
        --(INT('Data Sheet'!$A$15) &amp; "." &amp; BR323),
        IF(AND((--(INT('Data Sheet'!$A$15) &amp; "." &amp; BR323)&gt;=--('Data Sheet'!$A$15)), (--(INT('Data Sheet'!$A$15) &amp; "." &amp; BR323)&lt;=--('Data Sheet'!$B$15))),
            --(INT('Data Sheet'!$A$15) &amp; "." &amp; BR323),
            --(INT('Data Sheet'!$B$15) &amp; "." &amp; BR323)
        )
    ),
    IF(BQ323&lt;&gt;"",
        IF(INT('Data Sheet'!$A$15)=INT('Data Sheet'!$B$15),
            --(INT('Data Sheet'!$A$15) &amp; "." &amp; LEFT(BQ323,3)),
            IF(AND((--(INT('Data Sheet'!$A$15) &amp; "." &amp; LEFT(BQ323,3))&gt;=--('Data Sheet'!$A$15)), (--(INT('Data Sheet'!$A$15) &amp; "." &amp; LEFT(BQ323,3))&lt;=--('Data Sheet'!$B$15))),
                --(INT('Data Sheet'!$A$15) &amp; "." &amp; LEFT(BQ323,3)),
                --(INT('Data Sheet'!$B$15) &amp; "." &amp; LEFT(BQ323,3))
            )
        ),
        "OK"
    )
)</f>
        <v>OK</v>
      </c>
      <c r="Q323" s="23" t="str">
        <f>IF(BS323&lt;&gt;"",
    IF(INT('Data Sheet'!$A$19)=INT('Data Sheet'!$B$15),
        --(INT('Data Sheet'!$A$15) &amp; "." &amp; BS323),
        IF(AND((--(INT('Data Sheet'!$A$15) &amp; "." &amp; BS323)&gt;=--('Data Sheet'!$A$15)), (--(INT('Data Sheet'!$A$15) &amp; "." &amp; BS323)&lt;=--('Data Sheet'!$B$15))),
            --(INT('Data Sheet'!$A$15) &amp; "." &amp; BS323),
            --(INT('Data Sheet'!$B$15) &amp; "." &amp; BS323)
        )
    ),
    IF(BQ323&lt;&gt;"",
        IF(INT('Data Sheet'!$A$15)=INT('Data Sheet'!$B$15),
            --(INT('Data Sheet'!$A$15) &amp; "." &amp; RIGHT(BQ323,3)),
            IF(AND((--(INT('Data Sheet'!$A$15) &amp; "." &amp; RIGHT(BQ323,3))&gt;=--('Data Sheet'!$A$15)), (--(INT('Data Sheet'!$A$15) &amp; "." &amp; RIGHT(BQ323,3))&lt;=--('Data Sheet'!$B$15))),
                --(INT('Data Sheet'!$A$15) &amp; "." &amp; RIGHT(BQ323,3)),
                --(INT('Data Sheet'!$B$15) &amp; "." &amp; RIGHT(BQ323,3))
            )
        ),
        "OK"
    )
)</f>
        <v>OK</v>
      </c>
      <c r="R323" s="20"/>
      <c r="S323" s="20"/>
      <c r="T323" s="20"/>
      <c r="U323" s="20"/>
      <c r="V323" s="20"/>
      <c r="W323" s="20"/>
      <c r="X323" s="20"/>
      <c r="Y323" s="20"/>
      <c r="Z323" s="20"/>
      <c r="AA323" s="55"/>
      <c r="AB323" s="55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1"/>
      <c r="AR323" s="21"/>
      <c r="AS323" s="21"/>
      <c r="AT323" s="21"/>
      <c r="AU323" s="21"/>
      <c r="AV323" s="21"/>
      <c r="AW323" s="22"/>
      <c r="AX323" s="99"/>
      <c r="AY323" s="20"/>
      <c r="AZ323" s="20"/>
      <c r="BA323" s="22"/>
      <c r="BC323" s="80"/>
      <c r="BD323" s="80"/>
      <c r="BE323" s="80"/>
      <c r="BF323" s="80"/>
      <c r="BG323" s="2" t="str">
        <f t="shared" si="23"/>
        <v/>
      </c>
      <c r="BH323" s="78">
        <f t="shared" si="22"/>
        <v>0</v>
      </c>
    </row>
    <row r="324" spans="2:60" x14ac:dyDescent="0.2">
      <c r="B324" s="14">
        <f t="shared" si="24"/>
        <v>316</v>
      </c>
      <c r="C324" s="15" t="str">
        <f>CONCATENATE('Data Sheet'!$B$8,'Data Sheet'!$G$2)</f>
        <v>" HWDP</v>
      </c>
      <c r="D324" s="95" t="str">
        <f t="shared" si="25"/>
        <v/>
      </c>
      <c r="E324" s="15" t="str">
        <f>IF('Sum HWDP'!$D$10="TH-Hill DS-1 Vol 3 CAT 2: Clean and Visual Ends only","N/A","OK")</f>
        <v>OK</v>
      </c>
      <c r="F324" s="15" t="str">
        <f>IF('Sum HWDP'!$D$10="TH-Hill DS-1 Vol 3 CAT 2: Clean and Visual Ends only","N/A","OK")</f>
        <v>OK</v>
      </c>
      <c r="G324" s="17"/>
      <c r="H324" s="17"/>
      <c r="I324" s="17" t="s">
        <v>51</v>
      </c>
      <c r="J324" s="17" t="str">
        <f t="shared" si="26"/>
        <v>OK</v>
      </c>
      <c r="K324" s="17" t="str">
        <f t="shared" si="26"/>
        <v>OK</v>
      </c>
      <c r="L324" s="17" t="str">
        <f>IF('Data Sheet'!$B$9="NC-50","N/A","OK")</f>
        <v>OK</v>
      </c>
      <c r="M324" s="17" t="str">
        <f>IF('Data Sheet'!$B$9="NC-50","N/A","OK")</f>
        <v>OK</v>
      </c>
      <c r="N324" s="23" t="str">
        <f>IF(BO324&lt;&gt;"",
    IF(INT('Data Sheet'!$A$19)=INT('Data Sheet'!$B$19),
        --(INT('Data Sheet'!$A$19) &amp; "." &amp; BO324),
        IF(AND((--(INT('Data Sheet'!$A$19) &amp; "." &amp; BO324)&gt;=--('Data Sheet'!$A$19)), (--(INT('Data Sheet'!$A$19) &amp; "." &amp; BO324)&lt;=--('Data Sheet'!$B$19))),
            --(INT('Data Sheet'!$A$19) &amp; "." &amp; BO324),
            --(INT('Data Sheet'!$B$19) &amp; "." &amp; BO324)
        )
    ),
    IF(BN324&lt;&gt;"",
        IF(INT('Data Sheet'!$A$19)=INT('Data Sheet'!$B$19),
            --(INT('Data Sheet'!$A$19) &amp; "." &amp; LEFT(BN324,3)),
            IF(AND((--(INT('Data Sheet'!$A$19) &amp; "." &amp; LEFT(BN324,3))&gt;=--('Data Sheet'!$A$19)), (--(INT('Data Sheet'!$A$19) &amp; "." &amp; LEFT(BN324,3))&lt;=--('Data Sheet'!$B$19))),
                --(INT('Data Sheet'!$A$19) &amp; "." &amp; LEFT(BN324,3)),
                --(INT('Data Sheet'!$B$19) &amp; "." &amp; LEFT(BN324,3))
            )
        ),
        "OK"
    )
)</f>
        <v>OK</v>
      </c>
      <c r="O324" s="23" t="str">
        <f>IF(BP324&lt;&gt;"",
    IF(INT('Data Sheet'!$A$19)=INT('Data Sheet'!$B$19),
        --(INT('Data Sheet'!$A$19) &amp; "." &amp; BP324),
        IF(AND((--(INT('Data Sheet'!$A$19) &amp; "." &amp; BP324)&gt;=--('Data Sheet'!$A$19)), (--(INT('Data Sheet'!$A$19) &amp; "." &amp; BP324)&lt;=--('Data Sheet'!$B$19))),
            --(INT('Data Sheet'!$A$19) &amp; "." &amp; BP324),
            --(INT('Data Sheet'!$B$19) &amp; "." &amp; BP324)
        )
    ),
    IF(BN324&lt;&gt;"",
        IF(INT('Data Sheet'!$A$19)=INT('Data Sheet'!$B$19),
            --(INT('Data Sheet'!$A$19) &amp; "." &amp; RIGHT(BN324,3)),
            IF(AND((--(INT('Data Sheet'!$A$19) &amp; "." &amp; RIGHT(BN324,3))&gt;=--('Data Sheet'!$A$19)), (--(INT('Data Sheet'!$A$19) &amp; "." &amp; RIGHT(BN324,3))&lt;=--('Data Sheet'!$B$19))),
                --(INT('Data Sheet'!$A$19) &amp; "." &amp; RIGHT(BN324,3)),
                --(INT('Data Sheet'!$B$19) &amp; "." &amp; RIGHT(BN324,3))
            )
        ),
        "OK"
    )
)</f>
        <v>OK</v>
      </c>
      <c r="P324" s="23" t="str">
        <f>IF(BR324&lt;&gt;"",
    IF(INT('Data Sheet'!$A$19)=INT('Data Sheet'!$B$15),
        --(INT('Data Sheet'!$A$15) &amp; "." &amp; BR324),
        IF(AND((--(INT('Data Sheet'!$A$15) &amp; "." &amp; BR324)&gt;=--('Data Sheet'!$A$15)), (--(INT('Data Sheet'!$A$15) &amp; "." &amp; BR324)&lt;=--('Data Sheet'!$B$15))),
            --(INT('Data Sheet'!$A$15) &amp; "." &amp; BR324),
            --(INT('Data Sheet'!$B$15) &amp; "." &amp; BR324)
        )
    ),
    IF(BQ324&lt;&gt;"",
        IF(INT('Data Sheet'!$A$15)=INT('Data Sheet'!$B$15),
            --(INT('Data Sheet'!$A$15) &amp; "." &amp; LEFT(BQ324,3)),
            IF(AND((--(INT('Data Sheet'!$A$15) &amp; "." &amp; LEFT(BQ324,3))&gt;=--('Data Sheet'!$A$15)), (--(INT('Data Sheet'!$A$15) &amp; "." &amp; LEFT(BQ324,3))&lt;=--('Data Sheet'!$B$15))),
                --(INT('Data Sheet'!$A$15) &amp; "." &amp; LEFT(BQ324,3)),
                --(INT('Data Sheet'!$B$15) &amp; "." &amp; LEFT(BQ324,3))
            )
        ),
        "OK"
    )
)</f>
        <v>OK</v>
      </c>
      <c r="Q324" s="23" t="str">
        <f>IF(BS324&lt;&gt;"",
    IF(INT('Data Sheet'!$A$19)=INT('Data Sheet'!$B$15),
        --(INT('Data Sheet'!$A$15) &amp; "." &amp; BS324),
        IF(AND((--(INT('Data Sheet'!$A$15) &amp; "." &amp; BS324)&gt;=--('Data Sheet'!$A$15)), (--(INT('Data Sheet'!$A$15) &amp; "." &amp; BS324)&lt;=--('Data Sheet'!$B$15))),
            --(INT('Data Sheet'!$A$15) &amp; "." &amp; BS324),
            --(INT('Data Sheet'!$B$15) &amp; "." &amp; BS324)
        )
    ),
    IF(BQ324&lt;&gt;"",
        IF(INT('Data Sheet'!$A$15)=INT('Data Sheet'!$B$15),
            --(INT('Data Sheet'!$A$15) &amp; "." &amp; RIGHT(BQ324,3)),
            IF(AND((--(INT('Data Sheet'!$A$15) &amp; "." &amp; RIGHT(BQ324,3))&gt;=--('Data Sheet'!$A$15)), (--(INT('Data Sheet'!$A$15) &amp; "." &amp; RIGHT(BQ324,3))&lt;=--('Data Sheet'!$B$15))),
                --(INT('Data Sheet'!$A$15) &amp; "." &amp; RIGHT(BQ324,3)),
                --(INT('Data Sheet'!$B$15) &amp; "." &amp; RIGHT(BQ324,3))
            )
        ),
        "OK"
    )
)</f>
        <v>OK</v>
      </c>
      <c r="R324" s="20"/>
      <c r="S324" s="20"/>
      <c r="T324" s="20"/>
      <c r="U324" s="20"/>
      <c r="V324" s="20"/>
      <c r="W324" s="20"/>
      <c r="X324" s="20"/>
      <c r="Y324" s="20"/>
      <c r="Z324" s="20"/>
      <c r="AA324" s="55"/>
      <c r="AB324" s="55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1"/>
      <c r="AR324" s="21"/>
      <c r="AS324" s="21"/>
      <c r="AT324" s="21"/>
      <c r="AU324" s="21"/>
      <c r="AV324" s="21"/>
      <c r="AW324" s="22"/>
      <c r="AX324" s="99"/>
      <c r="AY324" s="20"/>
      <c r="AZ324" s="20"/>
      <c r="BA324" s="22"/>
      <c r="BC324" s="80"/>
      <c r="BD324" s="80"/>
      <c r="BE324" s="80"/>
      <c r="BF324" s="80"/>
      <c r="BG324" s="2" t="str">
        <f t="shared" si="23"/>
        <v/>
      </c>
      <c r="BH324" s="78">
        <f t="shared" si="22"/>
        <v>0</v>
      </c>
    </row>
    <row r="325" spans="2:60" x14ac:dyDescent="0.2">
      <c r="B325" s="14">
        <f t="shared" si="24"/>
        <v>317</v>
      </c>
      <c r="C325" s="15" t="str">
        <f>CONCATENATE('Data Sheet'!$B$8,'Data Sheet'!$G$2)</f>
        <v>" HWDP</v>
      </c>
      <c r="D325" s="95" t="str">
        <f t="shared" si="25"/>
        <v/>
      </c>
      <c r="E325" s="15" t="str">
        <f>IF('Sum HWDP'!$D$10="TH-Hill DS-1 Vol 3 CAT 2: Clean and Visual Ends only","N/A","OK")</f>
        <v>OK</v>
      </c>
      <c r="F325" s="15" t="str">
        <f>IF('Sum HWDP'!$D$10="TH-Hill DS-1 Vol 3 CAT 2: Clean and Visual Ends only","N/A","OK")</f>
        <v>OK</v>
      </c>
      <c r="G325" s="17"/>
      <c r="H325" s="17"/>
      <c r="I325" s="17" t="s">
        <v>51</v>
      </c>
      <c r="J325" s="17" t="str">
        <f t="shared" si="26"/>
        <v>OK</v>
      </c>
      <c r="K325" s="17" t="str">
        <f t="shared" si="26"/>
        <v>OK</v>
      </c>
      <c r="L325" s="17" t="str">
        <f>IF('Data Sheet'!$B$9="NC-50","N/A","OK")</f>
        <v>OK</v>
      </c>
      <c r="M325" s="17" t="str">
        <f>IF('Data Sheet'!$B$9="NC-50","N/A","OK")</f>
        <v>OK</v>
      </c>
      <c r="N325" s="23" t="str">
        <f>IF(BO325&lt;&gt;"",
    IF(INT('Data Sheet'!$A$19)=INT('Data Sheet'!$B$19),
        --(INT('Data Sheet'!$A$19) &amp; "." &amp; BO325),
        IF(AND((--(INT('Data Sheet'!$A$19) &amp; "." &amp; BO325)&gt;=--('Data Sheet'!$A$19)), (--(INT('Data Sheet'!$A$19) &amp; "." &amp; BO325)&lt;=--('Data Sheet'!$B$19))),
            --(INT('Data Sheet'!$A$19) &amp; "." &amp; BO325),
            --(INT('Data Sheet'!$B$19) &amp; "." &amp; BO325)
        )
    ),
    IF(BN325&lt;&gt;"",
        IF(INT('Data Sheet'!$A$19)=INT('Data Sheet'!$B$19),
            --(INT('Data Sheet'!$A$19) &amp; "." &amp; LEFT(BN325,3)),
            IF(AND((--(INT('Data Sheet'!$A$19) &amp; "." &amp; LEFT(BN325,3))&gt;=--('Data Sheet'!$A$19)), (--(INT('Data Sheet'!$A$19) &amp; "." &amp; LEFT(BN325,3))&lt;=--('Data Sheet'!$B$19))),
                --(INT('Data Sheet'!$A$19) &amp; "." &amp; LEFT(BN325,3)),
                --(INT('Data Sheet'!$B$19) &amp; "." &amp; LEFT(BN325,3))
            )
        ),
        "OK"
    )
)</f>
        <v>OK</v>
      </c>
      <c r="O325" s="23" t="str">
        <f>IF(BP325&lt;&gt;"",
    IF(INT('Data Sheet'!$A$19)=INT('Data Sheet'!$B$19),
        --(INT('Data Sheet'!$A$19) &amp; "." &amp; BP325),
        IF(AND((--(INT('Data Sheet'!$A$19) &amp; "." &amp; BP325)&gt;=--('Data Sheet'!$A$19)), (--(INT('Data Sheet'!$A$19) &amp; "." &amp; BP325)&lt;=--('Data Sheet'!$B$19))),
            --(INT('Data Sheet'!$A$19) &amp; "." &amp; BP325),
            --(INT('Data Sheet'!$B$19) &amp; "." &amp; BP325)
        )
    ),
    IF(BN325&lt;&gt;"",
        IF(INT('Data Sheet'!$A$19)=INT('Data Sheet'!$B$19),
            --(INT('Data Sheet'!$A$19) &amp; "." &amp; RIGHT(BN325,3)),
            IF(AND((--(INT('Data Sheet'!$A$19) &amp; "." &amp; RIGHT(BN325,3))&gt;=--('Data Sheet'!$A$19)), (--(INT('Data Sheet'!$A$19) &amp; "." &amp; RIGHT(BN325,3))&lt;=--('Data Sheet'!$B$19))),
                --(INT('Data Sheet'!$A$19) &amp; "." &amp; RIGHT(BN325,3)),
                --(INT('Data Sheet'!$B$19) &amp; "." &amp; RIGHT(BN325,3))
            )
        ),
        "OK"
    )
)</f>
        <v>OK</v>
      </c>
      <c r="P325" s="23" t="str">
        <f>IF(BR325&lt;&gt;"",
    IF(INT('Data Sheet'!$A$19)=INT('Data Sheet'!$B$15),
        --(INT('Data Sheet'!$A$15) &amp; "." &amp; BR325),
        IF(AND((--(INT('Data Sheet'!$A$15) &amp; "." &amp; BR325)&gt;=--('Data Sheet'!$A$15)), (--(INT('Data Sheet'!$A$15) &amp; "." &amp; BR325)&lt;=--('Data Sheet'!$B$15))),
            --(INT('Data Sheet'!$A$15) &amp; "." &amp; BR325),
            --(INT('Data Sheet'!$B$15) &amp; "." &amp; BR325)
        )
    ),
    IF(BQ325&lt;&gt;"",
        IF(INT('Data Sheet'!$A$15)=INT('Data Sheet'!$B$15),
            --(INT('Data Sheet'!$A$15) &amp; "." &amp; LEFT(BQ325,3)),
            IF(AND((--(INT('Data Sheet'!$A$15) &amp; "." &amp; LEFT(BQ325,3))&gt;=--('Data Sheet'!$A$15)), (--(INT('Data Sheet'!$A$15) &amp; "." &amp; LEFT(BQ325,3))&lt;=--('Data Sheet'!$B$15))),
                --(INT('Data Sheet'!$A$15) &amp; "." &amp; LEFT(BQ325,3)),
                --(INT('Data Sheet'!$B$15) &amp; "." &amp; LEFT(BQ325,3))
            )
        ),
        "OK"
    )
)</f>
        <v>OK</v>
      </c>
      <c r="Q325" s="23" t="str">
        <f>IF(BS325&lt;&gt;"",
    IF(INT('Data Sheet'!$A$19)=INT('Data Sheet'!$B$15),
        --(INT('Data Sheet'!$A$15) &amp; "." &amp; BS325),
        IF(AND((--(INT('Data Sheet'!$A$15) &amp; "." &amp; BS325)&gt;=--('Data Sheet'!$A$15)), (--(INT('Data Sheet'!$A$15) &amp; "." &amp; BS325)&lt;=--('Data Sheet'!$B$15))),
            --(INT('Data Sheet'!$A$15) &amp; "." &amp; BS325),
            --(INT('Data Sheet'!$B$15) &amp; "." &amp; BS325)
        )
    ),
    IF(BQ325&lt;&gt;"",
        IF(INT('Data Sheet'!$A$15)=INT('Data Sheet'!$B$15),
            --(INT('Data Sheet'!$A$15) &amp; "." &amp; RIGHT(BQ325,3)),
            IF(AND((--(INT('Data Sheet'!$A$15) &amp; "." &amp; RIGHT(BQ325,3))&gt;=--('Data Sheet'!$A$15)), (--(INT('Data Sheet'!$A$15) &amp; "." &amp; RIGHT(BQ325,3))&lt;=--('Data Sheet'!$B$15))),
                --(INT('Data Sheet'!$A$15) &amp; "." &amp; RIGHT(BQ325,3)),
                --(INT('Data Sheet'!$B$15) &amp; "." &amp; RIGHT(BQ325,3))
            )
        ),
        "OK"
    )
)</f>
        <v>OK</v>
      </c>
      <c r="R325" s="20"/>
      <c r="S325" s="20"/>
      <c r="T325" s="20"/>
      <c r="U325" s="20"/>
      <c r="V325" s="20"/>
      <c r="W325" s="20"/>
      <c r="X325" s="20"/>
      <c r="Y325" s="20"/>
      <c r="Z325" s="20"/>
      <c r="AA325" s="55"/>
      <c r="AB325" s="55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1"/>
      <c r="AR325" s="21"/>
      <c r="AS325" s="21"/>
      <c r="AT325" s="21"/>
      <c r="AU325" s="21"/>
      <c r="AV325" s="21"/>
      <c r="AW325" s="22"/>
      <c r="AX325" s="99"/>
      <c r="AY325" s="20"/>
      <c r="AZ325" s="20"/>
      <c r="BA325" s="22"/>
      <c r="BC325" s="80"/>
      <c r="BD325" s="80"/>
      <c r="BE325" s="80"/>
      <c r="BF325" s="80"/>
      <c r="BG325" s="2" t="str">
        <f t="shared" si="23"/>
        <v/>
      </c>
      <c r="BH325" s="78">
        <f t="shared" si="22"/>
        <v>0</v>
      </c>
    </row>
    <row r="326" spans="2:60" x14ac:dyDescent="0.2">
      <c r="B326" s="14">
        <f t="shared" si="24"/>
        <v>318</v>
      </c>
      <c r="C326" s="15" t="str">
        <f>CONCATENATE('Data Sheet'!$B$8,'Data Sheet'!$G$2)</f>
        <v>" HWDP</v>
      </c>
      <c r="D326" s="95" t="str">
        <f t="shared" si="25"/>
        <v/>
      </c>
      <c r="E326" s="15" t="str">
        <f>IF('Sum HWDP'!$D$10="TH-Hill DS-1 Vol 3 CAT 2: Clean and Visual Ends only","N/A","OK")</f>
        <v>OK</v>
      </c>
      <c r="F326" s="15" t="str">
        <f>IF('Sum HWDP'!$D$10="TH-Hill DS-1 Vol 3 CAT 2: Clean and Visual Ends only","N/A","OK")</f>
        <v>OK</v>
      </c>
      <c r="G326" s="17"/>
      <c r="H326" s="17"/>
      <c r="I326" s="17" t="s">
        <v>51</v>
      </c>
      <c r="J326" s="17" t="str">
        <f t="shared" si="26"/>
        <v>OK</v>
      </c>
      <c r="K326" s="17" t="str">
        <f t="shared" si="26"/>
        <v>OK</v>
      </c>
      <c r="L326" s="17" t="str">
        <f>IF('Data Sheet'!$B$9="NC-50","N/A","OK")</f>
        <v>OK</v>
      </c>
      <c r="M326" s="17" t="str">
        <f>IF('Data Sheet'!$B$9="NC-50","N/A","OK")</f>
        <v>OK</v>
      </c>
      <c r="N326" s="23" t="str">
        <f>IF(BO326&lt;&gt;"",
    IF(INT('Data Sheet'!$A$19)=INT('Data Sheet'!$B$19),
        --(INT('Data Sheet'!$A$19) &amp; "." &amp; BO326),
        IF(AND((--(INT('Data Sheet'!$A$19) &amp; "." &amp; BO326)&gt;=--('Data Sheet'!$A$19)), (--(INT('Data Sheet'!$A$19) &amp; "." &amp; BO326)&lt;=--('Data Sheet'!$B$19))),
            --(INT('Data Sheet'!$A$19) &amp; "." &amp; BO326),
            --(INT('Data Sheet'!$B$19) &amp; "." &amp; BO326)
        )
    ),
    IF(BN326&lt;&gt;"",
        IF(INT('Data Sheet'!$A$19)=INT('Data Sheet'!$B$19),
            --(INT('Data Sheet'!$A$19) &amp; "." &amp; LEFT(BN326,3)),
            IF(AND((--(INT('Data Sheet'!$A$19) &amp; "." &amp; LEFT(BN326,3))&gt;=--('Data Sheet'!$A$19)), (--(INT('Data Sheet'!$A$19) &amp; "." &amp; LEFT(BN326,3))&lt;=--('Data Sheet'!$B$19))),
                --(INT('Data Sheet'!$A$19) &amp; "." &amp; LEFT(BN326,3)),
                --(INT('Data Sheet'!$B$19) &amp; "." &amp; LEFT(BN326,3))
            )
        ),
        "OK"
    )
)</f>
        <v>OK</v>
      </c>
      <c r="O326" s="23" t="str">
        <f>IF(BP326&lt;&gt;"",
    IF(INT('Data Sheet'!$A$19)=INT('Data Sheet'!$B$19),
        --(INT('Data Sheet'!$A$19) &amp; "." &amp; BP326),
        IF(AND((--(INT('Data Sheet'!$A$19) &amp; "." &amp; BP326)&gt;=--('Data Sheet'!$A$19)), (--(INT('Data Sheet'!$A$19) &amp; "." &amp; BP326)&lt;=--('Data Sheet'!$B$19))),
            --(INT('Data Sheet'!$A$19) &amp; "." &amp; BP326),
            --(INT('Data Sheet'!$B$19) &amp; "." &amp; BP326)
        )
    ),
    IF(BN326&lt;&gt;"",
        IF(INT('Data Sheet'!$A$19)=INT('Data Sheet'!$B$19),
            --(INT('Data Sheet'!$A$19) &amp; "." &amp; RIGHT(BN326,3)),
            IF(AND((--(INT('Data Sheet'!$A$19) &amp; "." &amp; RIGHT(BN326,3))&gt;=--('Data Sheet'!$A$19)), (--(INT('Data Sheet'!$A$19) &amp; "." &amp; RIGHT(BN326,3))&lt;=--('Data Sheet'!$B$19))),
                --(INT('Data Sheet'!$A$19) &amp; "." &amp; RIGHT(BN326,3)),
                --(INT('Data Sheet'!$B$19) &amp; "." &amp; RIGHT(BN326,3))
            )
        ),
        "OK"
    )
)</f>
        <v>OK</v>
      </c>
      <c r="P326" s="23" t="str">
        <f>IF(BR326&lt;&gt;"",
    IF(INT('Data Sheet'!$A$19)=INT('Data Sheet'!$B$15),
        --(INT('Data Sheet'!$A$15) &amp; "." &amp; BR326),
        IF(AND((--(INT('Data Sheet'!$A$15) &amp; "." &amp; BR326)&gt;=--('Data Sheet'!$A$15)), (--(INT('Data Sheet'!$A$15) &amp; "." &amp; BR326)&lt;=--('Data Sheet'!$B$15))),
            --(INT('Data Sheet'!$A$15) &amp; "." &amp; BR326),
            --(INT('Data Sheet'!$B$15) &amp; "." &amp; BR326)
        )
    ),
    IF(BQ326&lt;&gt;"",
        IF(INT('Data Sheet'!$A$15)=INT('Data Sheet'!$B$15),
            --(INT('Data Sheet'!$A$15) &amp; "." &amp; LEFT(BQ326,3)),
            IF(AND((--(INT('Data Sheet'!$A$15) &amp; "." &amp; LEFT(BQ326,3))&gt;=--('Data Sheet'!$A$15)), (--(INT('Data Sheet'!$A$15) &amp; "." &amp; LEFT(BQ326,3))&lt;=--('Data Sheet'!$B$15))),
                --(INT('Data Sheet'!$A$15) &amp; "." &amp; LEFT(BQ326,3)),
                --(INT('Data Sheet'!$B$15) &amp; "." &amp; LEFT(BQ326,3))
            )
        ),
        "OK"
    )
)</f>
        <v>OK</v>
      </c>
      <c r="Q326" s="23" t="str">
        <f>IF(BS326&lt;&gt;"",
    IF(INT('Data Sheet'!$A$19)=INT('Data Sheet'!$B$15),
        --(INT('Data Sheet'!$A$15) &amp; "." &amp; BS326),
        IF(AND((--(INT('Data Sheet'!$A$15) &amp; "." &amp; BS326)&gt;=--('Data Sheet'!$A$15)), (--(INT('Data Sheet'!$A$15) &amp; "." &amp; BS326)&lt;=--('Data Sheet'!$B$15))),
            --(INT('Data Sheet'!$A$15) &amp; "." &amp; BS326),
            --(INT('Data Sheet'!$B$15) &amp; "." &amp; BS326)
        )
    ),
    IF(BQ326&lt;&gt;"",
        IF(INT('Data Sheet'!$A$15)=INT('Data Sheet'!$B$15),
            --(INT('Data Sheet'!$A$15) &amp; "." &amp; RIGHT(BQ326,3)),
            IF(AND((--(INT('Data Sheet'!$A$15) &amp; "." &amp; RIGHT(BQ326,3))&gt;=--('Data Sheet'!$A$15)), (--(INT('Data Sheet'!$A$15) &amp; "." &amp; RIGHT(BQ326,3))&lt;=--('Data Sheet'!$B$15))),
                --(INT('Data Sheet'!$A$15) &amp; "." &amp; RIGHT(BQ326,3)),
                --(INT('Data Sheet'!$B$15) &amp; "." &amp; RIGHT(BQ326,3))
            )
        ),
        "OK"
    )
)</f>
        <v>OK</v>
      </c>
      <c r="R326" s="20"/>
      <c r="S326" s="20"/>
      <c r="T326" s="20"/>
      <c r="U326" s="20"/>
      <c r="V326" s="20"/>
      <c r="W326" s="20"/>
      <c r="X326" s="20"/>
      <c r="Y326" s="20"/>
      <c r="Z326" s="20"/>
      <c r="AA326" s="55"/>
      <c r="AB326" s="55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1"/>
      <c r="AR326" s="21"/>
      <c r="AS326" s="21"/>
      <c r="AT326" s="21"/>
      <c r="AU326" s="21"/>
      <c r="AV326" s="21"/>
      <c r="AW326" s="22"/>
      <c r="AX326" s="99"/>
      <c r="AY326" s="20"/>
      <c r="AZ326" s="20"/>
      <c r="BA326" s="22"/>
      <c r="BC326" s="80"/>
      <c r="BD326" s="80"/>
      <c r="BE326" s="80"/>
      <c r="BF326" s="80"/>
      <c r="BG326" s="2" t="str">
        <f t="shared" si="23"/>
        <v/>
      </c>
      <c r="BH326" s="78">
        <f t="shared" si="22"/>
        <v>0</v>
      </c>
    </row>
    <row r="327" spans="2:60" x14ac:dyDescent="0.2">
      <c r="B327" s="14">
        <f t="shared" si="24"/>
        <v>319</v>
      </c>
      <c r="C327" s="15" t="str">
        <f>CONCATENATE('Data Sheet'!$B$8,'Data Sheet'!$G$2)</f>
        <v>" HWDP</v>
      </c>
      <c r="D327" s="95" t="str">
        <f t="shared" si="25"/>
        <v/>
      </c>
      <c r="E327" s="15" t="str">
        <f>IF('Sum HWDP'!$D$10="TH-Hill DS-1 Vol 3 CAT 2: Clean and Visual Ends only","N/A","OK")</f>
        <v>OK</v>
      </c>
      <c r="F327" s="15" t="str">
        <f>IF('Sum HWDP'!$D$10="TH-Hill DS-1 Vol 3 CAT 2: Clean and Visual Ends only","N/A","OK")</f>
        <v>OK</v>
      </c>
      <c r="G327" s="17"/>
      <c r="H327" s="17"/>
      <c r="I327" s="17" t="s">
        <v>51</v>
      </c>
      <c r="J327" s="17" t="str">
        <f t="shared" si="26"/>
        <v>OK</v>
      </c>
      <c r="K327" s="17" t="str">
        <f t="shared" si="26"/>
        <v>OK</v>
      </c>
      <c r="L327" s="17" t="str">
        <f>IF('Data Sheet'!$B$9="NC-50","N/A","OK")</f>
        <v>OK</v>
      </c>
      <c r="M327" s="17" t="str">
        <f>IF('Data Sheet'!$B$9="NC-50","N/A","OK")</f>
        <v>OK</v>
      </c>
      <c r="N327" s="23" t="str">
        <f>IF(BO327&lt;&gt;"",
    IF(INT('Data Sheet'!$A$19)=INT('Data Sheet'!$B$19),
        --(INT('Data Sheet'!$A$19) &amp; "." &amp; BO327),
        IF(AND((--(INT('Data Sheet'!$A$19) &amp; "." &amp; BO327)&gt;=--('Data Sheet'!$A$19)), (--(INT('Data Sheet'!$A$19) &amp; "." &amp; BO327)&lt;=--('Data Sheet'!$B$19))),
            --(INT('Data Sheet'!$A$19) &amp; "." &amp; BO327),
            --(INT('Data Sheet'!$B$19) &amp; "." &amp; BO327)
        )
    ),
    IF(BN327&lt;&gt;"",
        IF(INT('Data Sheet'!$A$19)=INT('Data Sheet'!$B$19),
            --(INT('Data Sheet'!$A$19) &amp; "." &amp; LEFT(BN327,3)),
            IF(AND((--(INT('Data Sheet'!$A$19) &amp; "." &amp; LEFT(BN327,3))&gt;=--('Data Sheet'!$A$19)), (--(INT('Data Sheet'!$A$19) &amp; "." &amp; LEFT(BN327,3))&lt;=--('Data Sheet'!$B$19))),
                --(INT('Data Sheet'!$A$19) &amp; "." &amp; LEFT(BN327,3)),
                --(INT('Data Sheet'!$B$19) &amp; "." &amp; LEFT(BN327,3))
            )
        ),
        "OK"
    )
)</f>
        <v>OK</v>
      </c>
      <c r="O327" s="23" t="str">
        <f>IF(BP327&lt;&gt;"",
    IF(INT('Data Sheet'!$A$19)=INT('Data Sheet'!$B$19),
        --(INT('Data Sheet'!$A$19) &amp; "." &amp; BP327),
        IF(AND((--(INT('Data Sheet'!$A$19) &amp; "." &amp; BP327)&gt;=--('Data Sheet'!$A$19)), (--(INT('Data Sheet'!$A$19) &amp; "." &amp; BP327)&lt;=--('Data Sheet'!$B$19))),
            --(INT('Data Sheet'!$A$19) &amp; "." &amp; BP327),
            --(INT('Data Sheet'!$B$19) &amp; "." &amp; BP327)
        )
    ),
    IF(BN327&lt;&gt;"",
        IF(INT('Data Sheet'!$A$19)=INT('Data Sheet'!$B$19),
            --(INT('Data Sheet'!$A$19) &amp; "." &amp; RIGHT(BN327,3)),
            IF(AND((--(INT('Data Sheet'!$A$19) &amp; "." &amp; RIGHT(BN327,3))&gt;=--('Data Sheet'!$A$19)), (--(INT('Data Sheet'!$A$19) &amp; "." &amp; RIGHT(BN327,3))&lt;=--('Data Sheet'!$B$19))),
                --(INT('Data Sheet'!$A$19) &amp; "." &amp; RIGHT(BN327,3)),
                --(INT('Data Sheet'!$B$19) &amp; "." &amp; RIGHT(BN327,3))
            )
        ),
        "OK"
    )
)</f>
        <v>OK</v>
      </c>
      <c r="P327" s="23" t="str">
        <f>IF(BR327&lt;&gt;"",
    IF(INT('Data Sheet'!$A$19)=INT('Data Sheet'!$B$15),
        --(INT('Data Sheet'!$A$15) &amp; "." &amp; BR327),
        IF(AND((--(INT('Data Sheet'!$A$15) &amp; "." &amp; BR327)&gt;=--('Data Sheet'!$A$15)), (--(INT('Data Sheet'!$A$15) &amp; "." &amp; BR327)&lt;=--('Data Sheet'!$B$15))),
            --(INT('Data Sheet'!$A$15) &amp; "." &amp; BR327),
            --(INT('Data Sheet'!$B$15) &amp; "." &amp; BR327)
        )
    ),
    IF(BQ327&lt;&gt;"",
        IF(INT('Data Sheet'!$A$15)=INT('Data Sheet'!$B$15),
            --(INT('Data Sheet'!$A$15) &amp; "." &amp; LEFT(BQ327,3)),
            IF(AND((--(INT('Data Sheet'!$A$15) &amp; "." &amp; LEFT(BQ327,3))&gt;=--('Data Sheet'!$A$15)), (--(INT('Data Sheet'!$A$15) &amp; "." &amp; LEFT(BQ327,3))&lt;=--('Data Sheet'!$B$15))),
                --(INT('Data Sheet'!$A$15) &amp; "." &amp; LEFT(BQ327,3)),
                --(INT('Data Sheet'!$B$15) &amp; "." &amp; LEFT(BQ327,3))
            )
        ),
        "OK"
    )
)</f>
        <v>OK</v>
      </c>
      <c r="Q327" s="23" t="str">
        <f>IF(BS327&lt;&gt;"",
    IF(INT('Data Sheet'!$A$19)=INT('Data Sheet'!$B$15),
        --(INT('Data Sheet'!$A$15) &amp; "." &amp; BS327),
        IF(AND((--(INT('Data Sheet'!$A$15) &amp; "." &amp; BS327)&gt;=--('Data Sheet'!$A$15)), (--(INT('Data Sheet'!$A$15) &amp; "." &amp; BS327)&lt;=--('Data Sheet'!$B$15))),
            --(INT('Data Sheet'!$A$15) &amp; "." &amp; BS327),
            --(INT('Data Sheet'!$B$15) &amp; "." &amp; BS327)
        )
    ),
    IF(BQ327&lt;&gt;"",
        IF(INT('Data Sheet'!$A$15)=INT('Data Sheet'!$B$15),
            --(INT('Data Sheet'!$A$15) &amp; "." &amp; RIGHT(BQ327,3)),
            IF(AND((--(INT('Data Sheet'!$A$15) &amp; "." &amp; RIGHT(BQ327,3))&gt;=--('Data Sheet'!$A$15)), (--(INT('Data Sheet'!$A$15) &amp; "." &amp; RIGHT(BQ327,3))&lt;=--('Data Sheet'!$B$15))),
                --(INT('Data Sheet'!$A$15) &amp; "." &amp; RIGHT(BQ327,3)),
                --(INT('Data Sheet'!$B$15) &amp; "." &amp; RIGHT(BQ327,3))
            )
        ),
        "OK"
    )
)</f>
        <v>OK</v>
      </c>
      <c r="R327" s="20"/>
      <c r="S327" s="20"/>
      <c r="T327" s="20"/>
      <c r="U327" s="20"/>
      <c r="V327" s="20"/>
      <c r="W327" s="20"/>
      <c r="X327" s="20"/>
      <c r="Y327" s="20"/>
      <c r="Z327" s="20"/>
      <c r="AA327" s="55"/>
      <c r="AB327" s="55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1"/>
      <c r="AR327" s="21"/>
      <c r="AS327" s="21"/>
      <c r="AT327" s="21"/>
      <c r="AU327" s="21"/>
      <c r="AV327" s="21"/>
      <c r="AW327" s="22"/>
      <c r="AX327" s="99"/>
      <c r="AY327" s="20"/>
      <c r="AZ327" s="20"/>
      <c r="BA327" s="22"/>
      <c r="BC327" s="80"/>
      <c r="BD327" s="80"/>
      <c r="BE327" s="80"/>
      <c r="BF327" s="80"/>
      <c r="BG327" s="2" t="str">
        <f t="shared" si="23"/>
        <v/>
      </c>
      <c r="BH327" s="78">
        <f t="shared" si="22"/>
        <v>0</v>
      </c>
    </row>
    <row r="328" spans="2:60" x14ac:dyDescent="0.2">
      <c r="B328" s="14">
        <f t="shared" si="24"/>
        <v>320</v>
      </c>
      <c r="C328" s="15" t="str">
        <f>CONCATENATE('Data Sheet'!$B$8,'Data Sheet'!$G$2)</f>
        <v>" HWDP</v>
      </c>
      <c r="D328" s="95" t="str">
        <f t="shared" si="25"/>
        <v/>
      </c>
      <c r="E328" s="15" t="str">
        <f>IF('Sum HWDP'!$D$10="TH-Hill DS-1 Vol 3 CAT 2: Clean and Visual Ends only","N/A","OK")</f>
        <v>OK</v>
      </c>
      <c r="F328" s="15" t="str">
        <f>IF('Sum HWDP'!$D$10="TH-Hill DS-1 Vol 3 CAT 2: Clean and Visual Ends only","N/A","OK")</f>
        <v>OK</v>
      </c>
      <c r="G328" s="17"/>
      <c r="H328" s="17"/>
      <c r="I328" s="17" t="s">
        <v>51</v>
      </c>
      <c r="J328" s="17" t="str">
        <f t="shared" si="26"/>
        <v>OK</v>
      </c>
      <c r="K328" s="17" t="str">
        <f t="shared" si="26"/>
        <v>OK</v>
      </c>
      <c r="L328" s="17" t="str">
        <f>IF('Data Sheet'!$B$9="NC-50","N/A","OK")</f>
        <v>OK</v>
      </c>
      <c r="M328" s="17" t="str">
        <f>IF('Data Sheet'!$B$9="NC-50","N/A","OK")</f>
        <v>OK</v>
      </c>
      <c r="N328" s="23" t="str">
        <f>IF(BO328&lt;&gt;"",
    IF(INT('Data Sheet'!$A$19)=INT('Data Sheet'!$B$19),
        --(INT('Data Sheet'!$A$19) &amp; "." &amp; BO328),
        IF(AND((--(INT('Data Sheet'!$A$19) &amp; "." &amp; BO328)&gt;=--('Data Sheet'!$A$19)), (--(INT('Data Sheet'!$A$19) &amp; "." &amp; BO328)&lt;=--('Data Sheet'!$B$19))),
            --(INT('Data Sheet'!$A$19) &amp; "." &amp; BO328),
            --(INT('Data Sheet'!$B$19) &amp; "." &amp; BO328)
        )
    ),
    IF(BN328&lt;&gt;"",
        IF(INT('Data Sheet'!$A$19)=INT('Data Sheet'!$B$19),
            --(INT('Data Sheet'!$A$19) &amp; "." &amp; LEFT(BN328,3)),
            IF(AND((--(INT('Data Sheet'!$A$19) &amp; "." &amp; LEFT(BN328,3))&gt;=--('Data Sheet'!$A$19)), (--(INT('Data Sheet'!$A$19) &amp; "." &amp; LEFT(BN328,3))&lt;=--('Data Sheet'!$B$19))),
                --(INT('Data Sheet'!$A$19) &amp; "." &amp; LEFT(BN328,3)),
                --(INT('Data Sheet'!$B$19) &amp; "." &amp; LEFT(BN328,3))
            )
        ),
        "OK"
    )
)</f>
        <v>OK</v>
      </c>
      <c r="O328" s="23" t="str">
        <f>IF(BP328&lt;&gt;"",
    IF(INT('Data Sheet'!$A$19)=INT('Data Sheet'!$B$19),
        --(INT('Data Sheet'!$A$19) &amp; "." &amp; BP328),
        IF(AND((--(INT('Data Sheet'!$A$19) &amp; "." &amp; BP328)&gt;=--('Data Sheet'!$A$19)), (--(INT('Data Sheet'!$A$19) &amp; "." &amp; BP328)&lt;=--('Data Sheet'!$B$19))),
            --(INT('Data Sheet'!$A$19) &amp; "." &amp; BP328),
            --(INT('Data Sheet'!$B$19) &amp; "." &amp; BP328)
        )
    ),
    IF(BN328&lt;&gt;"",
        IF(INT('Data Sheet'!$A$19)=INT('Data Sheet'!$B$19),
            --(INT('Data Sheet'!$A$19) &amp; "." &amp; RIGHT(BN328,3)),
            IF(AND((--(INT('Data Sheet'!$A$19) &amp; "." &amp; RIGHT(BN328,3))&gt;=--('Data Sheet'!$A$19)), (--(INT('Data Sheet'!$A$19) &amp; "." &amp; RIGHT(BN328,3))&lt;=--('Data Sheet'!$B$19))),
                --(INT('Data Sheet'!$A$19) &amp; "." &amp; RIGHT(BN328,3)),
                --(INT('Data Sheet'!$B$19) &amp; "." &amp; RIGHT(BN328,3))
            )
        ),
        "OK"
    )
)</f>
        <v>OK</v>
      </c>
      <c r="P328" s="23" t="str">
        <f>IF(BR328&lt;&gt;"",
    IF(INT('Data Sheet'!$A$19)=INT('Data Sheet'!$B$15),
        --(INT('Data Sheet'!$A$15) &amp; "." &amp; BR328),
        IF(AND((--(INT('Data Sheet'!$A$15) &amp; "." &amp; BR328)&gt;=--('Data Sheet'!$A$15)), (--(INT('Data Sheet'!$A$15) &amp; "." &amp; BR328)&lt;=--('Data Sheet'!$B$15))),
            --(INT('Data Sheet'!$A$15) &amp; "." &amp; BR328),
            --(INT('Data Sheet'!$B$15) &amp; "." &amp; BR328)
        )
    ),
    IF(BQ328&lt;&gt;"",
        IF(INT('Data Sheet'!$A$15)=INT('Data Sheet'!$B$15),
            --(INT('Data Sheet'!$A$15) &amp; "." &amp; LEFT(BQ328,3)),
            IF(AND((--(INT('Data Sheet'!$A$15) &amp; "." &amp; LEFT(BQ328,3))&gt;=--('Data Sheet'!$A$15)), (--(INT('Data Sheet'!$A$15) &amp; "." &amp; LEFT(BQ328,3))&lt;=--('Data Sheet'!$B$15))),
                --(INT('Data Sheet'!$A$15) &amp; "." &amp; LEFT(BQ328,3)),
                --(INT('Data Sheet'!$B$15) &amp; "." &amp; LEFT(BQ328,3))
            )
        ),
        "OK"
    )
)</f>
        <v>OK</v>
      </c>
      <c r="Q328" s="23" t="str">
        <f>IF(BS328&lt;&gt;"",
    IF(INT('Data Sheet'!$A$19)=INT('Data Sheet'!$B$15),
        --(INT('Data Sheet'!$A$15) &amp; "." &amp; BS328),
        IF(AND((--(INT('Data Sheet'!$A$15) &amp; "." &amp; BS328)&gt;=--('Data Sheet'!$A$15)), (--(INT('Data Sheet'!$A$15) &amp; "." &amp; BS328)&lt;=--('Data Sheet'!$B$15))),
            --(INT('Data Sheet'!$A$15) &amp; "." &amp; BS328),
            --(INT('Data Sheet'!$B$15) &amp; "." &amp; BS328)
        )
    ),
    IF(BQ328&lt;&gt;"",
        IF(INT('Data Sheet'!$A$15)=INT('Data Sheet'!$B$15),
            --(INT('Data Sheet'!$A$15) &amp; "." &amp; RIGHT(BQ328,3)),
            IF(AND((--(INT('Data Sheet'!$A$15) &amp; "." &amp; RIGHT(BQ328,3))&gt;=--('Data Sheet'!$A$15)), (--(INT('Data Sheet'!$A$15) &amp; "." &amp; RIGHT(BQ328,3))&lt;=--('Data Sheet'!$B$15))),
                --(INT('Data Sheet'!$A$15) &amp; "." &amp; RIGHT(BQ328,3)),
                --(INT('Data Sheet'!$B$15) &amp; "." &amp; RIGHT(BQ328,3))
            )
        ),
        "OK"
    )
)</f>
        <v>OK</v>
      </c>
      <c r="R328" s="20"/>
      <c r="S328" s="20"/>
      <c r="T328" s="20"/>
      <c r="U328" s="20"/>
      <c r="V328" s="20"/>
      <c r="W328" s="20"/>
      <c r="X328" s="20"/>
      <c r="Y328" s="20"/>
      <c r="Z328" s="20"/>
      <c r="AA328" s="55"/>
      <c r="AB328" s="55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1"/>
      <c r="AR328" s="21"/>
      <c r="AS328" s="21"/>
      <c r="AT328" s="21"/>
      <c r="AU328" s="21"/>
      <c r="AV328" s="21"/>
      <c r="AW328" s="22"/>
      <c r="AX328" s="99"/>
      <c r="AY328" s="20"/>
      <c r="AZ328" s="20"/>
      <c r="BA328" s="22"/>
      <c r="BC328" s="80"/>
      <c r="BD328" s="80"/>
      <c r="BE328" s="80"/>
      <c r="BF328" s="80"/>
      <c r="BG328" s="2" t="str">
        <f t="shared" si="23"/>
        <v/>
      </c>
      <c r="BH328" s="78">
        <f t="shared" si="22"/>
        <v>0</v>
      </c>
    </row>
    <row r="329" spans="2:60" x14ac:dyDescent="0.2">
      <c r="B329" s="14">
        <f t="shared" si="24"/>
        <v>321</v>
      </c>
      <c r="C329" s="15" t="str">
        <f>CONCATENATE('Data Sheet'!$B$8,'Data Sheet'!$G$2)</f>
        <v>" HWDP</v>
      </c>
      <c r="D329" s="95" t="str">
        <f t="shared" si="25"/>
        <v/>
      </c>
      <c r="E329" s="15" t="str">
        <f>IF('Sum HWDP'!$D$10="TH-Hill DS-1 Vol 3 CAT 2: Clean and Visual Ends only","N/A","OK")</f>
        <v>OK</v>
      </c>
      <c r="F329" s="15" t="str">
        <f>IF('Sum HWDP'!$D$10="TH-Hill DS-1 Vol 3 CAT 2: Clean and Visual Ends only","N/A","OK")</f>
        <v>OK</v>
      </c>
      <c r="G329" s="17"/>
      <c r="H329" s="17"/>
      <c r="I329" s="17" t="s">
        <v>51</v>
      </c>
      <c r="J329" s="17" t="str">
        <f t="shared" si="26"/>
        <v>OK</v>
      </c>
      <c r="K329" s="17" t="str">
        <f t="shared" si="26"/>
        <v>OK</v>
      </c>
      <c r="L329" s="17" t="str">
        <f>IF('Data Sheet'!$B$9="NC-50","N/A","OK")</f>
        <v>OK</v>
      </c>
      <c r="M329" s="17" t="str">
        <f>IF('Data Sheet'!$B$9="NC-50","N/A","OK")</f>
        <v>OK</v>
      </c>
      <c r="N329" s="23" t="str">
        <f>IF(BO329&lt;&gt;"",
    IF(INT('Data Sheet'!$A$19)=INT('Data Sheet'!$B$19),
        --(INT('Data Sheet'!$A$19) &amp; "." &amp; BO329),
        IF(AND((--(INT('Data Sheet'!$A$19) &amp; "." &amp; BO329)&gt;=--('Data Sheet'!$A$19)), (--(INT('Data Sheet'!$A$19) &amp; "." &amp; BO329)&lt;=--('Data Sheet'!$B$19))),
            --(INT('Data Sheet'!$A$19) &amp; "." &amp; BO329),
            --(INT('Data Sheet'!$B$19) &amp; "." &amp; BO329)
        )
    ),
    IF(BN329&lt;&gt;"",
        IF(INT('Data Sheet'!$A$19)=INT('Data Sheet'!$B$19),
            --(INT('Data Sheet'!$A$19) &amp; "." &amp; LEFT(BN329,3)),
            IF(AND((--(INT('Data Sheet'!$A$19) &amp; "." &amp; LEFT(BN329,3))&gt;=--('Data Sheet'!$A$19)), (--(INT('Data Sheet'!$A$19) &amp; "." &amp; LEFT(BN329,3))&lt;=--('Data Sheet'!$B$19))),
                --(INT('Data Sheet'!$A$19) &amp; "." &amp; LEFT(BN329,3)),
                --(INT('Data Sheet'!$B$19) &amp; "." &amp; LEFT(BN329,3))
            )
        ),
        "OK"
    )
)</f>
        <v>OK</v>
      </c>
      <c r="O329" s="23" t="str">
        <f>IF(BP329&lt;&gt;"",
    IF(INT('Data Sheet'!$A$19)=INT('Data Sheet'!$B$19),
        --(INT('Data Sheet'!$A$19) &amp; "." &amp; BP329),
        IF(AND((--(INT('Data Sheet'!$A$19) &amp; "." &amp; BP329)&gt;=--('Data Sheet'!$A$19)), (--(INT('Data Sheet'!$A$19) &amp; "." &amp; BP329)&lt;=--('Data Sheet'!$B$19))),
            --(INT('Data Sheet'!$A$19) &amp; "." &amp; BP329),
            --(INT('Data Sheet'!$B$19) &amp; "." &amp; BP329)
        )
    ),
    IF(BN329&lt;&gt;"",
        IF(INT('Data Sheet'!$A$19)=INT('Data Sheet'!$B$19),
            --(INT('Data Sheet'!$A$19) &amp; "." &amp; RIGHT(BN329,3)),
            IF(AND((--(INT('Data Sheet'!$A$19) &amp; "." &amp; RIGHT(BN329,3))&gt;=--('Data Sheet'!$A$19)), (--(INT('Data Sheet'!$A$19) &amp; "." &amp; RIGHT(BN329,3))&lt;=--('Data Sheet'!$B$19))),
                --(INT('Data Sheet'!$A$19) &amp; "." &amp; RIGHT(BN329,3)),
                --(INT('Data Sheet'!$B$19) &amp; "." &amp; RIGHT(BN329,3))
            )
        ),
        "OK"
    )
)</f>
        <v>OK</v>
      </c>
      <c r="P329" s="23" t="str">
        <f>IF(BR329&lt;&gt;"",
    IF(INT('Data Sheet'!$A$19)=INT('Data Sheet'!$B$15),
        --(INT('Data Sheet'!$A$15) &amp; "." &amp; BR329),
        IF(AND((--(INT('Data Sheet'!$A$15) &amp; "." &amp; BR329)&gt;=--('Data Sheet'!$A$15)), (--(INT('Data Sheet'!$A$15) &amp; "." &amp; BR329)&lt;=--('Data Sheet'!$B$15))),
            --(INT('Data Sheet'!$A$15) &amp; "." &amp; BR329),
            --(INT('Data Sheet'!$B$15) &amp; "." &amp; BR329)
        )
    ),
    IF(BQ329&lt;&gt;"",
        IF(INT('Data Sheet'!$A$15)=INT('Data Sheet'!$B$15),
            --(INT('Data Sheet'!$A$15) &amp; "." &amp; LEFT(BQ329,3)),
            IF(AND((--(INT('Data Sheet'!$A$15) &amp; "." &amp; LEFT(BQ329,3))&gt;=--('Data Sheet'!$A$15)), (--(INT('Data Sheet'!$A$15) &amp; "." &amp; LEFT(BQ329,3))&lt;=--('Data Sheet'!$B$15))),
                --(INT('Data Sheet'!$A$15) &amp; "." &amp; LEFT(BQ329,3)),
                --(INT('Data Sheet'!$B$15) &amp; "." &amp; LEFT(BQ329,3))
            )
        ),
        "OK"
    )
)</f>
        <v>OK</v>
      </c>
      <c r="Q329" s="23" t="str">
        <f>IF(BS329&lt;&gt;"",
    IF(INT('Data Sheet'!$A$19)=INT('Data Sheet'!$B$15),
        --(INT('Data Sheet'!$A$15) &amp; "." &amp; BS329),
        IF(AND((--(INT('Data Sheet'!$A$15) &amp; "." &amp; BS329)&gt;=--('Data Sheet'!$A$15)), (--(INT('Data Sheet'!$A$15) &amp; "." &amp; BS329)&lt;=--('Data Sheet'!$B$15))),
            --(INT('Data Sheet'!$A$15) &amp; "." &amp; BS329),
            --(INT('Data Sheet'!$B$15) &amp; "." &amp; BS329)
        )
    ),
    IF(BQ329&lt;&gt;"",
        IF(INT('Data Sheet'!$A$15)=INT('Data Sheet'!$B$15),
            --(INT('Data Sheet'!$A$15) &amp; "." &amp; RIGHT(BQ329,3)),
            IF(AND((--(INT('Data Sheet'!$A$15) &amp; "." &amp; RIGHT(BQ329,3))&gt;=--('Data Sheet'!$A$15)), (--(INT('Data Sheet'!$A$15) &amp; "." &amp; RIGHT(BQ329,3))&lt;=--('Data Sheet'!$B$15))),
                --(INT('Data Sheet'!$A$15) &amp; "." &amp; RIGHT(BQ329,3)),
                --(INT('Data Sheet'!$B$15) &amp; "." &amp; RIGHT(BQ329,3))
            )
        ),
        "OK"
    )
)</f>
        <v>OK</v>
      </c>
      <c r="R329" s="20"/>
      <c r="S329" s="20"/>
      <c r="T329" s="20"/>
      <c r="U329" s="20"/>
      <c r="V329" s="20"/>
      <c r="W329" s="20"/>
      <c r="X329" s="20"/>
      <c r="Y329" s="20"/>
      <c r="Z329" s="20"/>
      <c r="AA329" s="55"/>
      <c r="AB329" s="55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1"/>
      <c r="AR329" s="21"/>
      <c r="AS329" s="21"/>
      <c r="AT329" s="21"/>
      <c r="AU329" s="21"/>
      <c r="AV329" s="21"/>
      <c r="AW329" s="22"/>
      <c r="AX329" s="99"/>
      <c r="AY329" s="20"/>
      <c r="AZ329" s="20"/>
      <c r="BA329" s="22"/>
      <c r="BC329" s="80"/>
      <c r="BD329" s="80"/>
      <c r="BE329" s="80"/>
      <c r="BF329" s="80"/>
      <c r="BG329" s="2" t="str">
        <f t="shared" si="23"/>
        <v/>
      </c>
      <c r="BH329" s="78">
        <f t="shared" ref="BH329:BH392" si="27">COUNTA(T329:AF329)</f>
        <v>0</v>
      </c>
    </row>
    <row r="330" spans="2:60" x14ac:dyDescent="0.2">
      <c r="B330" s="14">
        <f t="shared" si="24"/>
        <v>322</v>
      </c>
      <c r="C330" s="15" t="str">
        <f>CONCATENATE('Data Sheet'!$B$8,'Data Sheet'!$G$2)</f>
        <v>" HWDP</v>
      </c>
      <c r="D330" s="95" t="str">
        <f t="shared" si="25"/>
        <v/>
      </c>
      <c r="E330" s="15" t="str">
        <f>IF('Sum HWDP'!$D$10="TH-Hill DS-1 Vol 3 CAT 2: Clean and Visual Ends only","N/A","OK")</f>
        <v>OK</v>
      </c>
      <c r="F330" s="15" t="str">
        <f>IF('Sum HWDP'!$D$10="TH-Hill DS-1 Vol 3 CAT 2: Clean and Visual Ends only","N/A","OK")</f>
        <v>OK</v>
      </c>
      <c r="G330" s="17"/>
      <c r="H330" s="17"/>
      <c r="I330" s="17" t="s">
        <v>51</v>
      </c>
      <c r="J330" s="17" t="str">
        <f t="shared" si="26"/>
        <v>OK</v>
      </c>
      <c r="K330" s="17" t="str">
        <f t="shared" si="26"/>
        <v>OK</v>
      </c>
      <c r="L330" s="17" t="str">
        <f>IF('Data Sheet'!$B$9="NC-50","N/A","OK")</f>
        <v>OK</v>
      </c>
      <c r="M330" s="17" t="str">
        <f>IF('Data Sheet'!$B$9="NC-50","N/A","OK")</f>
        <v>OK</v>
      </c>
      <c r="N330" s="23" t="str">
        <f>IF(BO330&lt;&gt;"",
    IF(INT('Data Sheet'!$A$19)=INT('Data Sheet'!$B$19),
        --(INT('Data Sheet'!$A$19) &amp; "." &amp; BO330),
        IF(AND((--(INT('Data Sheet'!$A$19) &amp; "." &amp; BO330)&gt;=--('Data Sheet'!$A$19)), (--(INT('Data Sheet'!$A$19) &amp; "." &amp; BO330)&lt;=--('Data Sheet'!$B$19))),
            --(INT('Data Sheet'!$A$19) &amp; "." &amp; BO330),
            --(INT('Data Sheet'!$B$19) &amp; "." &amp; BO330)
        )
    ),
    IF(BN330&lt;&gt;"",
        IF(INT('Data Sheet'!$A$19)=INT('Data Sheet'!$B$19),
            --(INT('Data Sheet'!$A$19) &amp; "." &amp; LEFT(BN330,3)),
            IF(AND((--(INT('Data Sheet'!$A$19) &amp; "." &amp; LEFT(BN330,3))&gt;=--('Data Sheet'!$A$19)), (--(INT('Data Sheet'!$A$19) &amp; "." &amp; LEFT(BN330,3))&lt;=--('Data Sheet'!$B$19))),
                --(INT('Data Sheet'!$A$19) &amp; "." &amp; LEFT(BN330,3)),
                --(INT('Data Sheet'!$B$19) &amp; "." &amp; LEFT(BN330,3))
            )
        ),
        "OK"
    )
)</f>
        <v>OK</v>
      </c>
      <c r="O330" s="23" t="str">
        <f>IF(BP330&lt;&gt;"",
    IF(INT('Data Sheet'!$A$19)=INT('Data Sheet'!$B$19),
        --(INT('Data Sheet'!$A$19) &amp; "." &amp; BP330),
        IF(AND((--(INT('Data Sheet'!$A$19) &amp; "." &amp; BP330)&gt;=--('Data Sheet'!$A$19)), (--(INT('Data Sheet'!$A$19) &amp; "." &amp; BP330)&lt;=--('Data Sheet'!$B$19))),
            --(INT('Data Sheet'!$A$19) &amp; "." &amp; BP330),
            --(INT('Data Sheet'!$B$19) &amp; "." &amp; BP330)
        )
    ),
    IF(BN330&lt;&gt;"",
        IF(INT('Data Sheet'!$A$19)=INT('Data Sheet'!$B$19),
            --(INT('Data Sheet'!$A$19) &amp; "." &amp; RIGHT(BN330,3)),
            IF(AND((--(INT('Data Sheet'!$A$19) &amp; "." &amp; RIGHT(BN330,3))&gt;=--('Data Sheet'!$A$19)), (--(INT('Data Sheet'!$A$19) &amp; "." &amp; RIGHT(BN330,3))&lt;=--('Data Sheet'!$B$19))),
                --(INT('Data Sheet'!$A$19) &amp; "." &amp; RIGHT(BN330,3)),
                --(INT('Data Sheet'!$B$19) &amp; "." &amp; RIGHT(BN330,3))
            )
        ),
        "OK"
    )
)</f>
        <v>OK</v>
      </c>
      <c r="P330" s="23" t="str">
        <f>IF(BR330&lt;&gt;"",
    IF(INT('Data Sheet'!$A$19)=INT('Data Sheet'!$B$15),
        --(INT('Data Sheet'!$A$15) &amp; "." &amp; BR330),
        IF(AND((--(INT('Data Sheet'!$A$15) &amp; "." &amp; BR330)&gt;=--('Data Sheet'!$A$15)), (--(INT('Data Sheet'!$A$15) &amp; "." &amp; BR330)&lt;=--('Data Sheet'!$B$15))),
            --(INT('Data Sheet'!$A$15) &amp; "." &amp; BR330),
            --(INT('Data Sheet'!$B$15) &amp; "." &amp; BR330)
        )
    ),
    IF(BQ330&lt;&gt;"",
        IF(INT('Data Sheet'!$A$15)=INT('Data Sheet'!$B$15),
            --(INT('Data Sheet'!$A$15) &amp; "." &amp; LEFT(BQ330,3)),
            IF(AND((--(INT('Data Sheet'!$A$15) &amp; "." &amp; LEFT(BQ330,3))&gt;=--('Data Sheet'!$A$15)), (--(INT('Data Sheet'!$A$15) &amp; "." &amp; LEFT(BQ330,3))&lt;=--('Data Sheet'!$B$15))),
                --(INT('Data Sheet'!$A$15) &amp; "." &amp; LEFT(BQ330,3)),
                --(INT('Data Sheet'!$B$15) &amp; "." &amp; LEFT(BQ330,3))
            )
        ),
        "OK"
    )
)</f>
        <v>OK</v>
      </c>
      <c r="Q330" s="23" t="str">
        <f>IF(BS330&lt;&gt;"",
    IF(INT('Data Sheet'!$A$19)=INT('Data Sheet'!$B$15),
        --(INT('Data Sheet'!$A$15) &amp; "." &amp; BS330),
        IF(AND((--(INT('Data Sheet'!$A$15) &amp; "." &amp; BS330)&gt;=--('Data Sheet'!$A$15)), (--(INT('Data Sheet'!$A$15) &amp; "." &amp; BS330)&lt;=--('Data Sheet'!$B$15))),
            --(INT('Data Sheet'!$A$15) &amp; "." &amp; BS330),
            --(INT('Data Sheet'!$B$15) &amp; "." &amp; BS330)
        )
    ),
    IF(BQ330&lt;&gt;"",
        IF(INT('Data Sheet'!$A$15)=INT('Data Sheet'!$B$15),
            --(INT('Data Sheet'!$A$15) &amp; "." &amp; RIGHT(BQ330,3)),
            IF(AND((--(INT('Data Sheet'!$A$15) &amp; "." &amp; RIGHT(BQ330,3))&gt;=--('Data Sheet'!$A$15)), (--(INT('Data Sheet'!$A$15) &amp; "." &amp; RIGHT(BQ330,3))&lt;=--('Data Sheet'!$B$15))),
                --(INT('Data Sheet'!$A$15) &amp; "." &amp; RIGHT(BQ330,3)),
                --(INT('Data Sheet'!$B$15) &amp; "." &amp; RIGHT(BQ330,3))
            )
        ),
        "OK"
    )
)</f>
        <v>OK</v>
      </c>
      <c r="R330" s="20"/>
      <c r="S330" s="20"/>
      <c r="T330" s="20"/>
      <c r="U330" s="20"/>
      <c r="V330" s="20"/>
      <c r="W330" s="20"/>
      <c r="X330" s="20"/>
      <c r="Y330" s="20"/>
      <c r="Z330" s="20"/>
      <c r="AA330" s="55"/>
      <c r="AB330" s="55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1"/>
      <c r="AR330" s="21"/>
      <c r="AS330" s="21"/>
      <c r="AT330" s="21"/>
      <c r="AU330" s="21"/>
      <c r="AV330" s="21"/>
      <c r="AW330" s="22"/>
      <c r="AX330" s="99"/>
      <c r="AY330" s="20"/>
      <c r="AZ330" s="20"/>
      <c r="BA330" s="22"/>
      <c r="BC330" s="80"/>
      <c r="BD330" s="80"/>
      <c r="BE330" s="80"/>
      <c r="BF330" s="80"/>
      <c r="BG330" s="2" t="str">
        <f t="shared" ref="BG330:BG393" si="28">CONCATENATE(BC330,BD330,BE330,BF330)</f>
        <v/>
      </c>
      <c r="BH330" s="78">
        <f t="shared" si="27"/>
        <v>0</v>
      </c>
    </row>
    <row r="331" spans="2:60" x14ac:dyDescent="0.2">
      <c r="B331" s="14">
        <f t="shared" ref="B331:B394" si="29">B330+1</f>
        <v>323</v>
      </c>
      <c r="C331" s="15" t="str">
        <f>CONCATENATE('Data Sheet'!$B$8,'Data Sheet'!$G$2)</f>
        <v>" HWDP</v>
      </c>
      <c r="D331" s="95" t="str">
        <f t="shared" ref="D331:D394" si="30">BG331</f>
        <v/>
      </c>
      <c r="E331" s="15" t="str">
        <f>IF('Sum HWDP'!$D$10="TH-Hill DS-1 Vol 3 CAT 2: Clean and Visual Ends only","N/A","OK")</f>
        <v>OK</v>
      </c>
      <c r="F331" s="15" t="str">
        <f>IF('Sum HWDP'!$D$10="TH-Hill DS-1 Vol 3 CAT 2: Clean and Visual Ends only","N/A","OK")</f>
        <v>OK</v>
      </c>
      <c r="G331" s="17"/>
      <c r="H331" s="17"/>
      <c r="I331" s="17" t="s">
        <v>51</v>
      </c>
      <c r="J331" s="17" t="str">
        <f t="shared" si="26"/>
        <v>OK</v>
      </c>
      <c r="K331" s="17" t="str">
        <f t="shared" si="26"/>
        <v>OK</v>
      </c>
      <c r="L331" s="17" t="str">
        <f>IF('Data Sheet'!$B$9="NC-50","N/A","OK")</f>
        <v>OK</v>
      </c>
      <c r="M331" s="17" t="str">
        <f>IF('Data Sheet'!$B$9="NC-50","N/A","OK")</f>
        <v>OK</v>
      </c>
      <c r="N331" s="23" t="str">
        <f>IF(BO331&lt;&gt;"",
    IF(INT('Data Sheet'!$A$19)=INT('Data Sheet'!$B$19),
        --(INT('Data Sheet'!$A$19) &amp; "." &amp; BO331),
        IF(AND((--(INT('Data Sheet'!$A$19) &amp; "." &amp; BO331)&gt;=--('Data Sheet'!$A$19)), (--(INT('Data Sheet'!$A$19) &amp; "." &amp; BO331)&lt;=--('Data Sheet'!$B$19))),
            --(INT('Data Sheet'!$A$19) &amp; "." &amp; BO331),
            --(INT('Data Sheet'!$B$19) &amp; "." &amp; BO331)
        )
    ),
    IF(BN331&lt;&gt;"",
        IF(INT('Data Sheet'!$A$19)=INT('Data Sheet'!$B$19),
            --(INT('Data Sheet'!$A$19) &amp; "." &amp; LEFT(BN331,3)),
            IF(AND((--(INT('Data Sheet'!$A$19) &amp; "." &amp; LEFT(BN331,3))&gt;=--('Data Sheet'!$A$19)), (--(INT('Data Sheet'!$A$19) &amp; "." &amp; LEFT(BN331,3))&lt;=--('Data Sheet'!$B$19))),
                --(INT('Data Sheet'!$A$19) &amp; "." &amp; LEFT(BN331,3)),
                --(INT('Data Sheet'!$B$19) &amp; "." &amp; LEFT(BN331,3))
            )
        ),
        "OK"
    )
)</f>
        <v>OK</v>
      </c>
      <c r="O331" s="23" t="str">
        <f>IF(BP331&lt;&gt;"",
    IF(INT('Data Sheet'!$A$19)=INT('Data Sheet'!$B$19),
        --(INT('Data Sheet'!$A$19) &amp; "." &amp; BP331),
        IF(AND((--(INT('Data Sheet'!$A$19) &amp; "." &amp; BP331)&gt;=--('Data Sheet'!$A$19)), (--(INT('Data Sheet'!$A$19) &amp; "." &amp; BP331)&lt;=--('Data Sheet'!$B$19))),
            --(INT('Data Sheet'!$A$19) &amp; "." &amp; BP331),
            --(INT('Data Sheet'!$B$19) &amp; "." &amp; BP331)
        )
    ),
    IF(BN331&lt;&gt;"",
        IF(INT('Data Sheet'!$A$19)=INT('Data Sheet'!$B$19),
            --(INT('Data Sheet'!$A$19) &amp; "." &amp; RIGHT(BN331,3)),
            IF(AND((--(INT('Data Sheet'!$A$19) &amp; "." &amp; RIGHT(BN331,3))&gt;=--('Data Sheet'!$A$19)), (--(INT('Data Sheet'!$A$19) &amp; "." &amp; RIGHT(BN331,3))&lt;=--('Data Sheet'!$B$19))),
                --(INT('Data Sheet'!$A$19) &amp; "." &amp; RIGHT(BN331,3)),
                --(INT('Data Sheet'!$B$19) &amp; "." &amp; RIGHT(BN331,3))
            )
        ),
        "OK"
    )
)</f>
        <v>OK</v>
      </c>
      <c r="P331" s="23" t="str">
        <f>IF(BR331&lt;&gt;"",
    IF(INT('Data Sheet'!$A$19)=INT('Data Sheet'!$B$15),
        --(INT('Data Sheet'!$A$15) &amp; "." &amp; BR331),
        IF(AND((--(INT('Data Sheet'!$A$15) &amp; "." &amp; BR331)&gt;=--('Data Sheet'!$A$15)), (--(INT('Data Sheet'!$A$15) &amp; "." &amp; BR331)&lt;=--('Data Sheet'!$B$15))),
            --(INT('Data Sheet'!$A$15) &amp; "." &amp; BR331),
            --(INT('Data Sheet'!$B$15) &amp; "." &amp; BR331)
        )
    ),
    IF(BQ331&lt;&gt;"",
        IF(INT('Data Sheet'!$A$15)=INT('Data Sheet'!$B$15),
            --(INT('Data Sheet'!$A$15) &amp; "." &amp; LEFT(BQ331,3)),
            IF(AND((--(INT('Data Sheet'!$A$15) &amp; "." &amp; LEFT(BQ331,3))&gt;=--('Data Sheet'!$A$15)), (--(INT('Data Sheet'!$A$15) &amp; "." &amp; LEFT(BQ331,3))&lt;=--('Data Sheet'!$B$15))),
                --(INT('Data Sheet'!$A$15) &amp; "." &amp; LEFT(BQ331,3)),
                --(INT('Data Sheet'!$B$15) &amp; "." &amp; LEFT(BQ331,3))
            )
        ),
        "OK"
    )
)</f>
        <v>OK</v>
      </c>
      <c r="Q331" s="23" t="str">
        <f>IF(BS331&lt;&gt;"",
    IF(INT('Data Sheet'!$A$19)=INT('Data Sheet'!$B$15),
        --(INT('Data Sheet'!$A$15) &amp; "." &amp; BS331),
        IF(AND((--(INT('Data Sheet'!$A$15) &amp; "." &amp; BS331)&gt;=--('Data Sheet'!$A$15)), (--(INT('Data Sheet'!$A$15) &amp; "." &amp; BS331)&lt;=--('Data Sheet'!$B$15))),
            --(INT('Data Sheet'!$A$15) &amp; "." &amp; BS331),
            --(INT('Data Sheet'!$B$15) &amp; "." &amp; BS331)
        )
    ),
    IF(BQ331&lt;&gt;"",
        IF(INT('Data Sheet'!$A$15)=INT('Data Sheet'!$B$15),
            --(INT('Data Sheet'!$A$15) &amp; "." &amp; RIGHT(BQ331,3)),
            IF(AND((--(INT('Data Sheet'!$A$15) &amp; "." &amp; RIGHT(BQ331,3))&gt;=--('Data Sheet'!$A$15)), (--(INT('Data Sheet'!$A$15) &amp; "." &amp; RIGHT(BQ331,3))&lt;=--('Data Sheet'!$B$15))),
                --(INT('Data Sheet'!$A$15) &amp; "." &amp; RIGHT(BQ331,3)),
                --(INT('Data Sheet'!$B$15) &amp; "." &amp; RIGHT(BQ331,3))
            )
        ),
        "OK"
    )
)</f>
        <v>OK</v>
      </c>
      <c r="R331" s="20"/>
      <c r="S331" s="20"/>
      <c r="T331" s="20"/>
      <c r="U331" s="20"/>
      <c r="V331" s="20"/>
      <c r="W331" s="20"/>
      <c r="X331" s="20"/>
      <c r="Y331" s="20"/>
      <c r="Z331" s="20"/>
      <c r="AA331" s="55"/>
      <c r="AB331" s="55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1"/>
      <c r="AR331" s="21"/>
      <c r="AS331" s="21"/>
      <c r="AT331" s="21"/>
      <c r="AU331" s="21"/>
      <c r="AV331" s="21"/>
      <c r="AW331" s="22"/>
      <c r="AX331" s="99"/>
      <c r="AY331" s="20"/>
      <c r="AZ331" s="20"/>
      <c r="BA331" s="22"/>
      <c r="BC331" s="80"/>
      <c r="BD331" s="80"/>
      <c r="BE331" s="80"/>
      <c r="BF331" s="80"/>
      <c r="BG331" s="2" t="str">
        <f t="shared" si="28"/>
        <v/>
      </c>
      <c r="BH331" s="78">
        <f t="shared" si="27"/>
        <v>0</v>
      </c>
    </row>
    <row r="332" spans="2:60" x14ac:dyDescent="0.2">
      <c r="B332" s="14">
        <f t="shared" si="29"/>
        <v>324</v>
      </c>
      <c r="C332" s="15" t="str">
        <f>CONCATENATE('Data Sheet'!$B$8,'Data Sheet'!$G$2)</f>
        <v>" HWDP</v>
      </c>
      <c r="D332" s="95" t="str">
        <f t="shared" si="30"/>
        <v/>
      </c>
      <c r="E332" s="15" t="str">
        <f>IF('Sum HWDP'!$D$10="TH-Hill DS-1 Vol 3 CAT 2: Clean and Visual Ends only","N/A","OK")</f>
        <v>OK</v>
      </c>
      <c r="F332" s="15" t="str">
        <f>IF('Sum HWDP'!$D$10="TH-Hill DS-1 Vol 3 CAT 2: Clean and Visual Ends only","N/A","OK")</f>
        <v>OK</v>
      </c>
      <c r="G332" s="17"/>
      <c r="H332" s="17"/>
      <c r="I332" s="17" t="s">
        <v>51</v>
      </c>
      <c r="J332" s="17" t="str">
        <f t="shared" si="26"/>
        <v>OK</v>
      </c>
      <c r="K332" s="17" t="str">
        <f t="shared" si="26"/>
        <v>OK</v>
      </c>
      <c r="L332" s="17" t="str">
        <f>IF('Data Sheet'!$B$9="NC-50","N/A","OK")</f>
        <v>OK</v>
      </c>
      <c r="M332" s="17" t="str">
        <f>IF('Data Sheet'!$B$9="NC-50","N/A","OK")</f>
        <v>OK</v>
      </c>
      <c r="N332" s="23" t="str">
        <f>IF(BO332&lt;&gt;"",
    IF(INT('Data Sheet'!$A$19)=INT('Data Sheet'!$B$19),
        --(INT('Data Sheet'!$A$19) &amp; "." &amp; BO332),
        IF(AND((--(INT('Data Sheet'!$A$19) &amp; "." &amp; BO332)&gt;=--('Data Sheet'!$A$19)), (--(INT('Data Sheet'!$A$19) &amp; "." &amp; BO332)&lt;=--('Data Sheet'!$B$19))),
            --(INT('Data Sheet'!$A$19) &amp; "." &amp; BO332),
            --(INT('Data Sheet'!$B$19) &amp; "." &amp; BO332)
        )
    ),
    IF(BN332&lt;&gt;"",
        IF(INT('Data Sheet'!$A$19)=INT('Data Sheet'!$B$19),
            --(INT('Data Sheet'!$A$19) &amp; "." &amp; LEFT(BN332,3)),
            IF(AND((--(INT('Data Sheet'!$A$19) &amp; "." &amp; LEFT(BN332,3))&gt;=--('Data Sheet'!$A$19)), (--(INT('Data Sheet'!$A$19) &amp; "." &amp; LEFT(BN332,3))&lt;=--('Data Sheet'!$B$19))),
                --(INT('Data Sheet'!$A$19) &amp; "." &amp; LEFT(BN332,3)),
                --(INT('Data Sheet'!$B$19) &amp; "." &amp; LEFT(BN332,3))
            )
        ),
        "OK"
    )
)</f>
        <v>OK</v>
      </c>
      <c r="O332" s="23" t="str">
        <f>IF(BP332&lt;&gt;"",
    IF(INT('Data Sheet'!$A$19)=INT('Data Sheet'!$B$19),
        --(INT('Data Sheet'!$A$19) &amp; "." &amp; BP332),
        IF(AND((--(INT('Data Sheet'!$A$19) &amp; "." &amp; BP332)&gt;=--('Data Sheet'!$A$19)), (--(INT('Data Sheet'!$A$19) &amp; "." &amp; BP332)&lt;=--('Data Sheet'!$B$19))),
            --(INT('Data Sheet'!$A$19) &amp; "." &amp; BP332),
            --(INT('Data Sheet'!$B$19) &amp; "." &amp; BP332)
        )
    ),
    IF(BN332&lt;&gt;"",
        IF(INT('Data Sheet'!$A$19)=INT('Data Sheet'!$B$19),
            --(INT('Data Sheet'!$A$19) &amp; "." &amp; RIGHT(BN332,3)),
            IF(AND((--(INT('Data Sheet'!$A$19) &amp; "." &amp; RIGHT(BN332,3))&gt;=--('Data Sheet'!$A$19)), (--(INT('Data Sheet'!$A$19) &amp; "." &amp; RIGHT(BN332,3))&lt;=--('Data Sheet'!$B$19))),
                --(INT('Data Sheet'!$A$19) &amp; "." &amp; RIGHT(BN332,3)),
                --(INT('Data Sheet'!$B$19) &amp; "." &amp; RIGHT(BN332,3))
            )
        ),
        "OK"
    )
)</f>
        <v>OK</v>
      </c>
      <c r="P332" s="23" t="str">
        <f>IF(BR332&lt;&gt;"",
    IF(INT('Data Sheet'!$A$19)=INT('Data Sheet'!$B$15),
        --(INT('Data Sheet'!$A$15) &amp; "." &amp; BR332),
        IF(AND((--(INT('Data Sheet'!$A$15) &amp; "." &amp; BR332)&gt;=--('Data Sheet'!$A$15)), (--(INT('Data Sheet'!$A$15) &amp; "." &amp; BR332)&lt;=--('Data Sheet'!$B$15))),
            --(INT('Data Sheet'!$A$15) &amp; "." &amp; BR332),
            --(INT('Data Sheet'!$B$15) &amp; "." &amp; BR332)
        )
    ),
    IF(BQ332&lt;&gt;"",
        IF(INT('Data Sheet'!$A$15)=INT('Data Sheet'!$B$15),
            --(INT('Data Sheet'!$A$15) &amp; "." &amp; LEFT(BQ332,3)),
            IF(AND((--(INT('Data Sheet'!$A$15) &amp; "." &amp; LEFT(BQ332,3))&gt;=--('Data Sheet'!$A$15)), (--(INT('Data Sheet'!$A$15) &amp; "." &amp; LEFT(BQ332,3))&lt;=--('Data Sheet'!$B$15))),
                --(INT('Data Sheet'!$A$15) &amp; "." &amp; LEFT(BQ332,3)),
                --(INT('Data Sheet'!$B$15) &amp; "." &amp; LEFT(BQ332,3))
            )
        ),
        "OK"
    )
)</f>
        <v>OK</v>
      </c>
      <c r="Q332" s="23" t="str">
        <f>IF(BS332&lt;&gt;"",
    IF(INT('Data Sheet'!$A$19)=INT('Data Sheet'!$B$15),
        --(INT('Data Sheet'!$A$15) &amp; "." &amp; BS332),
        IF(AND((--(INT('Data Sheet'!$A$15) &amp; "." &amp; BS332)&gt;=--('Data Sheet'!$A$15)), (--(INT('Data Sheet'!$A$15) &amp; "." &amp; BS332)&lt;=--('Data Sheet'!$B$15))),
            --(INT('Data Sheet'!$A$15) &amp; "." &amp; BS332),
            --(INT('Data Sheet'!$B$15) &amp; "." &amp; BS332)
        )
    ),
    IF(BQ332&lt;&gt;"",
        IF(INT('Data Sheet'!$A$15)=INT('Data Sheet'!$B$15),
            --(INT('Data Sheet'!$A$15) &amp; "." &amp; RIGHT(BQ332,3)),
            IF(AND((--(INT('Data Sheet'!$A$15) &amp; "." &amp; RIGHT(BQ332,3))&gt;=--('Data Sheet'!$A$15)), (--(INT('Data Sheet'!$A$15) &amp; "." &amp; RIGHT(BQ332,3))&lt;=--('Data Sheet'!$B$15))),
                --(INT('Data Sheet'!$A$15) &amp; "." &amp; RIGHT(BQ332,3)),
                --(INT('Data Sheet'!$B$15) &amp; "." &amp; RIGHT(BQ332,3))
            )
        ),
        "OK"
    )
)</f>
        <v>OK</v>
      </c>
      <c r="R332" s="20"/>
      <c r="S332" s="20"/>
      <c r="T332" s="20"/>
      <c r="U332" s="20"/>
      <c r="V332" s="20"/>
      <c r="W332" s="20"/>
      <c r="X332" s="20"/>
      <c r="Y332" s="20"/>
      <c r="Z332" s="20"/>
      <c r="AA332" s="55"/>
      <c r="AB332" s="55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1"/>
      <c r="AR332" s="21"/>
      <c r="AS332" s="21"/>
      <c r="AT332" s="21"/>
      <c r="AU332" s="21"/>
      <c r="AV332" s="21"/>
      <c r="AW332" s="22"/>
      <c r="AX332" s="99"/>
      <c r="AY332" s="20"/>
      <c r="AZ332" s="20"/>
      <c r="BA332" s="22"/>
      <c r="BC332" s="80"/>
      <c r="BD332" s="80"/>
      <c r="BE332" s="80"/>
      <c r="BF332" s="80"/>
      <c r="BG332" s="2" t="str">
        <f t="shared" si="28"/>
        <v/>
      </c>
      <c r="BH332" s="78">
        <f t="shared" si="27"/>
        <v>0</v>
      </c>
    </row>
    <row r="333" spans="2:60" x14ac:dyDescent="0.2">
      <c r="B333" s="14">
        <f t="shared" si="29"/>
        <v>325</v>
      </c>
      <c r="C333" s="15" t="str">
        <f>CONCATENATE('Data Sheet'!$B$8,'Data Sheet'!$G$2)</f>
        <v>" HWDP</v>
      </c>
      <c r="D333" s="95" t="str">
        <f t="shared" si="30"/>
        <v/>
      </c>
      <c r="E333" s="15" t="str">
        <f>IF('Sum HWDP'!$D$10="TH-Hill DS-1 Vol 3 CAT 2: Clean and Visual Ends only","N/A","OK")</f>
        <v>OK</v>
      </c>
      <c r="F333" s="15" t="str">
        <f>IF('Sum HWDP'!$D$10="TH-Hill DS-1 Vol 3 CAT 2: Clean and Visual Ends only","N/A","OK")</f>
        <v>OK</v>
      </c>
      <c r="G333" s="17"/>
      <c r="H333" s="17"/>
      <c r="I333" s="17" t="s">
        <v>51</v>
      </c>
      <c r="J333" s="17" t="str">
        <f t="shared" si="26"/>
        <v>OK</v>
      </c>
      <c r="K333" s="17" t="str">
        <f t="shared" si="26"/>
        <v>OK</v>
      </c>
      <c r="L333" s="17" t="str">
        <f>IF('Data Sheet'!$B$9="NC-50","N/A","OK")</f>
        <v>OK</v>
      </c>
      <c r="M333" s="17" t="str">
        <f>IF('Data Sheet'!$B$9="NC-50","N/A","OK")</f>
        <v>OK</v>
      </c>
      <c r="N333" s="23" t="str">
        <f>IF(BO333&lt;&gt;"",
    IF(INT('Data Sheet'!$A$19)=INT('Data Sheet'!$B$19),
        --(INT('Data Sheet'!$A$19) &amp; "." &amp; BO333),
        IF(AND((--(INT('Data Sheet'!$A$19) &amp; "." &amp; BO333)&gt;=--('Data Sheet'!$A$19)), (--(INT('Data Sheet'!$A$19) &amp; "." &amp; BO333)&lt;=--('Data Sheet'!$B$19))),
            --(INT('Data Sheet'!$A$19) &amp; "." &amp; BO333),
            --(INT('Data Sheet'!$B$19) &amp; "." &amp; BO333)
        )
    ),
    IF(BN333&lt;&gt;"",
        IF(INT('Data Sheet'!$A$19)=INT('Data Sheet'!$B$19),
            --(INT('Data Sheet'!$A$19) &amp; "." &amp; LEFT(BN333,3)),
            IF(AND((--(INT('Data Sheet'!$A$19) &amp; "." &amp; LEFT(BN333,3))&gt;=--('Data Sheet'!$A$19)), (--(INT('Data Sheet'!$A$19) &amp; "." &amp; LEFT(BN333,3))&lt;=--('Data Sheet'!$B$19))),
                --(INT('Data Sheet'!$A$19) &amp; "." &amp; LEFT(BN333,3)),
                --(INT('Data Sheet'!$B$19) &amp; "." &amp; LEFT(BN333,3))
            )
        ),
        "OK"
    )
)</f>
        <v>OK</v>
      </c>
      <c r="O333" s="23" t="str">
        <f>IF(BP333&lt;&gt;"",
    IF(INT('Data Sheet'!$A$19)=INT('Data Sheet'!$B$19),
        --(INT('Data Sheet'!$A$19) &amp; "." &amp; BP333),
        IF(AND((--(INT('Data Sheet'!$A$19) &amp; "." &amp; BP333)&gt;=--('Data Sheet'!$A$19)), (--(INT('Data Sheet'!$A$19) &amp; "." &amp; BP333)&lt;=--('Data Sheet'!$B$19))),
            --(INT('Data Sheet'!$A$19) &amp; "." &amp; BP333),
            --(INT('Data Sheet'!$B$19) &amp; "." &amp; BP333)
        )
    ),
    IF(BN333&lt;&gt;"",
        IF(INT('Data Sheet'!$A$19)=INT('Data Sheet'!$B$19),
            --(INT('Data Sheet'!$A$19) &amp; "." &amp; RIGHT(BN333,3)),
            IF(AND((--(INT('Data Sheet'!$A$19) &amp; "." &amp; RIGHT(BN333,3))&gt;=--('Data Sheet'!$A$19)), (--(INT('Data Sheet'!$A$19) &amp; "." &amp; RIGHT(BN333,3))&lt;=--('Data Sheet'!$B$19))),
                --(INT('Data Sheet'!$A$19) &amp; "." &amp; RIGHT(BN333,3)),
                --(INT('Data Sheet'!$B$19) &amp; "." &amp; RIGHT(BN333,3))
            )
        ),
        "OK"
    )
)</f>
        <v>OK</v>
      </c>
      <c r="P333" s="23" t="str">
        <f>IF(BR333&lt;&gt;"",
    IF(INT('Data Sheet'!$A$19)=INT('Data Sheet'!$B$15),
        --(INT('Data Sheet'!$A$15) &amp; "." &amp; BR333),
        IF(AND((--(INT('Data Sheet'!$A$15) &amp; "." &amp; BR333)&gt;=--('Data Sheet'!$A$15)), (--(INT('Data Sheet'!$A$15) &amp; "." &amp; BR333)&lt;=--('Data Sheet'!$B$15))),
            --(INT('Data Sheet'!$A$15) &amp; "." &amp; BR333),
            --(INT('Data Sheet'!$B$15) &amp; "." &amp; BR333)
        )
    ),
    IF(BQ333&lt;&gt;"",
        IF(INT('Data Sheet'!$A$15)=INT('Data Sheet'!$B$15),
            --(INT('Data Sheet'!$A$15) &amp; "." &amp; LEFT(BQ333,3)),
            IF(AND((--(INT('Data Sheet'!$A$15) &amp; "." &amp; LEFT(BQ333,3))&gt;=--('Data Sheet'!$A$15)), (--(INT('Data Sheet'!$A$15) &amp; "." &amp; LEFT(BQ333,3))&lt;=--('Data Sheet'!$B$15))),
                --(INT('Data Sheet'!$A$15) &amp; "." &amp; LEFT(BQ333,3)),
                --(INT('Data Sheet'!$B$15) &amp; "." &amp; LEFT(BQ333,3))
            )
        ),
        "OK"
    )
)</f>
        <v>OK</v>
      </c>
      <c r="Q333" s="23" t="str">
        <f>IF(BS333&lt;&gt;"",
    IF(INT('Data Sheet'!$A$19)=INT('Data Sheet'!$B$15),
        --(INT('Data Sheet'!$A$15) &amp; "." &amp; BS333),
        IF(AND((--(INT('Data Sheet'!$A$15) &amp; "." &amp; BS333)&gt;=--('Data Sheet'!$A$15)), (--(INT('Data Sheet'!$A$15) &amp; "." &amp; BS333)&lt;=--('Data Sheet'!$B$15))),
            --(INT('Data Sheet'!$A$15) &amp; "." &amp; BS333),
            --(INT('Data Sheet'!$B$15) &amp; "." &amp; BS333)
        )
    ),
    IF(BQ333&lt;&gt;"",
        IF(INT('Data Sheet'!$A$15)=INT('Data Sheet'!$B$15),
            --(INT('Data Sheet'!$A$15) &amp; "." &amp; RIGHT(BQ333,3)),
            IF(AND((--(INT('Data Sheet'!$A$15) &amp; "." &amp; RIGHT(BQ333,3))&gt;=--('Data Sheet'!$A$15)), (--(INT('Data Sheet'!$A$15) &amp; "." &amp; RIGHT(BQ333,3))&lt;=--('Data Sheet'!$B$15))),
                --(INT('Data Sheet'!$A$15) &amp; "." &amp; RIGHT(BQ333,3)),
                --(INT('Data Sheet'!$B$15) &amp; "." &amp; RIGHT(BQ333,3))
            )
        ),
        "OK"
    )
)</f>
        <v>OK</v>
      </c>
      <c r="R333" s="20"/>
      <c r="S333" s="20"/>
      <c r="T333" s="20"/>
      <c r="U333" s="20"/>
      <c r="V333" s="20"/>
      <c r="W333" s="20"/>
      <c r="X333" s="20"/>
      <c r="Y333" s="20"/>
      <c r="Z333" s="20"/>
      <c r="AA333" s="55"/>
      <c r="AB333" s="55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1"/>
      <c r="AR333" s="21"/>
      <c r="AS333" s="21"/>
      <c r="AT333" s="21"/>
      <c r="AU333" s="21"/>
      <c r="AV333" s="21"/>
      <c r="AW333" s="22"/>
      <c r="AX333" s="99"/>
      <c r="AY333" s="20"/>
      <c r="AZ333" s="20"/>
      <c r="BA333" s="22"/>
      <c r="BC333" s="80"/>
      <c r="BD333" s="80"/>
      <c r="BE333" s="80"/>
      <c r="BF333" s="80"/>
      <c r="BG333" s="2" t="str">
        <f t="shared" si="28"/>
        <v/>
      </c>
      <c r="BH333" s="78">
        <f t="shared" si="27"/>
        <v>0</v>
      </c>
    </row>
    <row r="334" spans="2:60" x14ac:dyDescent="0.2">
      <c r="B334" s="14">
        <f t="shared" si="29"/>
        <v>326</v>
      </c>
      <c r="C334" s="15" t="str">
        <f>CONCATENATE('Data Sheet'!$B$8,'Data Sheet'!$G$2)</f>
        <v>" HWDP</v>
      </c>
      <c r="D334" s="95" t="str">
        <f t="shared" si="30"/>
        <v/>
      </c>
      <c r="E334" s="15" t="str">
        <f>IF('Sum HWDP'!$D$10="TH-Hill DS-1 Vol 3 CAT 2: Clean and Visual Ends only","N/A","OK")</f>
        <v>OK</v>
      </c>
      <c r="F334" s="15" t="str">
        <f>IF('Sum HWDP'!$D$10="TH-Hill DS-1 Vol 3 CAT 2: Clean and Visual Ends only","N/A","OK")</f>
        <v>OK</v>
      </c>
      <c r="G334" s="17"/>
      <c r="H334" s="17"/>
      <c r="I334" s="17" t="s">
        <v>51</v>
      </c>
      <c r="J334" s="17" t="str">
        <f t="shared" si="26"/>
        <v>OK</v>
      </c>
      <c r="K334" s="17" t="str">
        <f t="shared" si="26"/>
        <v>OK</v>
      </c>
      <c r="L334" s="17" t="str">
        <f>IF('Data Sheet'!$B$9="NC-50","N/A","OK")</f>
        <v>OK</v>
      </c>
      <c r="M334" s="17" t="str">
        <f>IF('Data Sheet'!$B$9="NC-50","N/A","OK")</f>
        <v>OK</v>
      </c>
      <c r="N334" s="23" t="str">
        <f>IF(BO334&lt;&gt;"",
    IF(INT('Data Sheet'!$A$19)=INT('Data Sheet'!$B$19),
        --(INT('Data Sheet'!$A$19) &amp; "." &amp; BO334),
        IF(AND((--(INT('Data Sheet'!$A$19) &amp; "." &amp; BO334)&gt;=--('Data Sheet'!$A$19)), (--(INT('Data Sheet'!$A$19) &amp; "." &amp; BO334)&lt;=--('Data Sheet'!$B$19))),
            --(INT('Data Sheet'!$A$19) &amp; "." &amp; BO334),
            --(INT('Data Sheet'!$B$19) &amp; "." &amp; BO334)
        )
    ),
    IF(BN334&lt;&gt;"",
        IF(INT('Data Sheet'!$A$19)=INT('Data Sheet'!$B$19),
            --(INT('Data Sheet'!$A$19) &amp; "." &amp; LEFT(BN334,3)),
            IF(AND((--(INT('Data Sheet'!$A$19) &amp; "." &amp; LEFT(BN334,3))&gt;=--('Data Sheet'!$A$19)), (--(INT('Data Sheet'!$A$19) &amp; "." &amp; LEFT(BN334,3))&lt;=--('Data Sheet'!$B$19))),
                --(INT('Data Sheet'!$A$19) &amp; "." &amp; LEFT(BN334,3)),
                --(INT('Data Sheet'!$B$19) &amp; "." &amp; LEFT(BN334,3))
            )
        ),
        "OK"
    )
)</f>
        <v>OK</v>
      </c>
      <c r="O334" s="23" t="str">
        <f>IF(BP334&lt;&gt;"",
    IF(INT('Data Sheet'!$A$19)=INT('Data Sheet'!$B$19),
        --(INT('Data Sheet'!$A$19) &amp; "." &amp; BP334),
        IF(AND((--(INT('Data Sheet'!$A$19) &amp; "." &amp; BP334)&gt;=--('Data Sheet'!$A$19)), (--(INT('Data Sheet'!$A$19) &amp; "." &amp; BP334)&lt;=--('Data Sheet'!$B$19))),
            --(INT('Data Sheet'!$A$19) &amp; "." &amp; BP334),
            --(INT('Data Sheet'!$B$19) &amp; "." &amp; BP334)
        )
    ),
    IF(BN334&lt;&gt;"",
        IF(INT('Data Sheet'!$A$19)=INT('Data Sheet'!$B$19),
            --(INT('Data Sheet'!$A$19) &amp; "." &amp; RIGHT(BN334,3)),
            IF(AND((--(INT('Data Sheet'!$A$19) &amp; "." &amp; RIGHT(BN334,3))&gt;=--('Data Sheet'!$A$19)), (--(INT('Data Sheet'!$A$19) &amp; "." &amp; RIGHT(BN334,3))&lt;=--('Data Sheet'!$B$19))),
                --(INT('Data Sheet'!$A$19) &amp; "." &amp; RIGHT(BN334,3)),
                --(INT('Data Sheet'!$B$19) &amp; "." &amp; RIGHT(BN334,3))
            )
        ),
        "OK"
    )
)</f>
        <v>OK</v>
      </c>
      <c r="P334" s="23" t="str">
        <f>IF(BR334&lt;&gt;"",
    IF(INT('Data Sheet'!$A$19)=INT('Data Sheet'!$B$15),
        --(INT('Data Sheet'!$A$15) &amp; "." &amp; BR334),
        IF(AND((--(INT('Data Sheet'!$A$15) &amp; "." &amp; BR334)&gt;=--('Data Sheet'!$A$15)), (--(INT('Data Sheet'!$A$15) &amp; "." &amp; BR334)&lt;=--('Data Sheet'!$B$15))),
            --(INT('Data Sheet'!$A$15) &amp; "." &amp; BR334),
            --(INT('Data Sheet'!$B$15) &amp; "." &amp; BR334)
        )
    ),
    IF(BQ334&lt;&gt;"",
        IF(INT('Data Sheet'!$A$15)=INT('Data Sheet'!$B$15),
            --(INT('Data Sheet'!$A$15) &amp; "." &amp; LEFT(BQ334,3)),
            IF(AND((--(INT('Data Sheet'!$A$15) &amp; "." &amp; LEFT(BQ334,3))&gt;=--('Data Sheet'!$A$15)), (--(INT('Data Sheet'!$A$15) &amp; "." &amp; LEFT(BQ334,3))&lt;=--('Data Sheet'!$B$15))),
                --(INT('Data Sheet'!$A$15) &amp; "." &amp; LEFT(BQ334,3)),
                --(INT('Data Sheet'!$B$15) &amp; "." &amp; LEFT(BQ334,3))
            )
        ),
        "OK"
    )
)</f>
        <v>OK</v>
      </c>
      <c r="Q334" s="23" t="str">
        <f>IF(BS334&lt;&gt;"",
    IF(INT('Data Sheet'!$A$19)=INT('Data Sheet'!$B$15),
        --(INT('Data Sheet'!$A$15) &amp; "." &amp; BS334),
        IF(AND((--(INT('Data Sheet'!$A$15) &amp; "." &amp; BS334)&gt;=--('Data Sheet'!$A$15)), (--(INT('Data Sheet'!$A$15) &amp; "." &amp; BS334)&lt;=--('Data Sheet'!$B$15))),
            --(INT('Data Sheet'!$A$15) &amp; "." &amp; BS334),
            --(INT('Data Sheet'!$B$15) &amp; "." &amp; BS334)
        )
    ),
    IF(BQ334&lt;&gt;"",
        IF(INT('Data Sheet'!$A$15)=INT('Data Sheet'!$B$15),
            --(INT('Data Sheet'!$A$15) &amp; "." &amp; RIGHT(BQ334,3)),
            IF(AND((--(INT('Data Sheet'!$A$15) &amp; "." &amp; RIGHT(BQ334,3))&gt;=--('Data Sheet'!$A$15)), (--(INT('Data Sheet'!$A$15) &amp; "." &amp; RIGHT(BQ334,3))&lt;=--('Data Sheet'!$B$15))),
                --(INT('Data Sheet'!$A$15) &amp; "." &amp; RIGHT(BQ334,3)),
                --(INT('Data Sheet'!$B$15) &amp; "." &amp; RIGHT(BQ334,3))
            )
        ),
        "OK"
    )
)</f>
        <v>OK</v>
      </c>
      <c r="R334" s="20"/>
      <c r="S334" s="20"/>
      <c r="T334" s="20"/>
      <c r="U334" s="20"/>
      <c r="V334" s="20"/>
      <c r="W334" s="20"/>
      <c r="X334" s="20"/>
      <c r="Y334" s="20"/>
      <c r="Z334" s="20"/>
      <c r="AA334" s="55"/>
      <c r="AB334" s="55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1"/>
      <c r="AR334" s="21"/>
      <c r="AS334" s="21"/>
      <c r="AT334" s="21"/>
      <c r="AU334" s="21"/>
      <c r="AV334" s="21"/>
      <c r="AW334" s="22"/>
      <c r="AX334" s="99"/>
      <c r="AY334" s="20"/>
      <c r="AZ334" s="20"/>
      <c r="BA334" s="22"/>
      <c r="BC334" s="80"/>
      <c r="BD334" s="80"/>
      <c r="BE334" s="80"/>
      <c r="BF334" s="80"/>
      <c r="BG334" s="2" t="str">
        <f t="shared" si="28"/>
        <v/>
      </c>
      <c r="BH334" s="78">
        <f t="shared" si="27"/>
        <v>0</v>
      </c>
    </row>
    <row r="335" spans="2:60" x14ac:dyDescent="0.2">
      <c r="B335" s="14">
        <f t="shared" si="29"/>
        <v>327</v>
      </c>
      <c r="C335" s="15" t="str">
        <f>CONCATENATE('Data Sheet'!$B$8,'Data Sheet'!$G$2)</f>
        <v>" HWDP</v>
      </c>
      <c r="D335" s="95" t="str">
        <f t="shared" si="30"/>
        <v/>
      </c>
      <c r="E335" s="15" t="str">
        <f>IF('Sum HWDP'!$D$10="TH-Hill DS-1 Vol 3 CAT 2: Clean and Visual Ends only","N/A","OK")</f>
        <v>OK</v>
      </c>
      <c r="F335" s="15" t="str">
        <f>IF('Sum HWDP'!$D$10="TH-Hill DS-1 Vol 3 CAT 2: Clean and Visual Ends only","N/A","OK")</f>
        <v>OK</v>
      </c>
      <c r="G335" s="17"/>
      <c r="H335" s="17"/>
      <c r="I335" s="17" t="s">
        <v>51</v>
      </c>
      <c r="J335" s="17" t="str">
        <f t="shared" si="26"/>
        <v>OK</v>
      </c>
      <c r="K335" s="17" t="str">
        <f t="shared" si="26"/>
        <v>OK</v>
      </c>
      <c r="L335" s="17" t="str">
        <f>IF('Data Sheet'!$B$9="NC-50","N/A","OK")</f>
        <v>OK</v>
      </c>
      <c r="M335" s="17" t="str">
        <f>IF('Data Sheet'!$B$9="NC-50","N/A","OK")</f>
        <v>OK</v>
      </c>
      <c r="N335" s="23" t="str">
        <f>IF(BO335&lt;&gt;"",
    IF(INT('Data Sheet'!$A$19)=INT('Data Sheet'!$B$19),
        --(INT('Data Sheet'!$A$19) &amp; "." &amp; BO335),
        IF(AND((--(INT('Data Sheet'!$A$19) &amp; "." &amp; BO335)&gt;=--('Data Sheet'!$A$19)), (--(INT('Data Sheet'!$A$19) &amp; "." &amp; BO335)&lt;=--('Data Sheet'!$B$19))),
            --(INT('Data Sheet'!$A$19) &amp; "." &amp; BO335),
            --(INT('Data Sheet'!$B$19) &amp; "." &amp; BO335)
        )
    ),
    IF(BN335&lt;&gt;"",
        IF(INT('Data Sheet'!$A$19)=INT('Data Sheet'!$B$19),
            --(INT('Data Sheet'!$A$19) &amp; "." &amp; LEFT(BN335,3)),
            IF(AND((--(INT('Data Sheet'!$A$19) &amp; "." &amp; LEFT(BN335,3))&gt;=--('Data Sheet'!$A$19)), (--(INT('Data Sheet'!$A$19) &amp; "." &amp; LEFT(BN335,3))&lt;=--('Data Sheet'!$B$19))),
                --(INT('Data Sheet'!$A$19) &amp; "." &amp; LEFT(BN335,3)),
                --(INT('Data Sheet'!$B$19) &amp; "." &amp; LEFT(BN335,3))
            )
        ),
        "OK"
    )
)</f>
        <v>OK</v>
      </c>
      <c r="O335" s="23" t="str">
        <f>IF(BP335&lt;&gt;"",
    IF(INT('Data Sheet'!$A$19)=INT('Data Sheet'!$B$19),
        --(INT('Data Sheet'!$A$19) &amp; "." &amp; BP335),
        IF(AND((--(INT('Data Sheet'!$A$19) &amp; "." &amp; BP335)&gt;=--('Data Sheet'!$A$19)), (--(INT('Data Sheet'!$A$19) &amp; "." &amp; BP335)&lt;=--('Data Sheet'!$B$19))),
            --(INT('Data Sheet'!$A$19) &amp; "." &amp; BP335),
            --(INT('Data Sheet'!$B$19) &amp; "." &amp; BP335)
        )
    ),
    IF(BN335&lt;&gt;"",
        IF(INT('Data Sheet'!$A$19)=INT('Data Sheet'!$B$19),
            --(INT('Data Sheet'!$A$19) &amp; "." &amp; RIGHT(BN335,3)),
            IF(AND((--(INT('Data Sheet'!$A$19) &amp; "." &amp; RIGHT(BN335,3))&gt;=--('Data Sheet'!$A$19)), (--(INT('Data Sheet'!$A$19) &amp; "." &amp; RIGHT(BN335,3))&lt;=--('Data Sheet'!$B$19))),
                --(INT('Data Sheet'!$A$19) &amp; "." &amp; RIGHT(BN335,3)),
                --(INT('Data Sheet'!$B$19) &amp; "." &amp; RIGHT(BN335,3))
            )
        ),
        "OK"
    )
)</f>
        <v>OK</v>
      </c>
      <c r="P335" s="23" t="str">
        <f>IF(BR335&lt;&gt;"",
    IF(INT('Data Sheet'!$A$19)=INT('Data Sheet'!$B$15),
        --(INT('Data Sheet'!$A$15) &amp; "." &amp; BR335),
        IF(AND((--(INT('Data Sheet'!$A$15) &amp; "." &amp; BR335)&gt;=--('Data Sheet'!$A$15)), (--(INT('Data Sheet'!$A$15) &amp; "." &amp; BR335)&lt;=--('Data Sheet'!$B$15))),
            --(INT('Data Sheet'!$A$15) &amp; "." &amp; BR335),
            --(INT('Data Sheet'!$B$15) &amp; "." &amp; BR335)
        )
    ),
    IF(BQ335&lt;&gt;"",
        IF(INT('Data Sheet'!$A$15)=INT('Data Sheet'!$B$15),
            --(INT('Data Sheet'!$A$15) &amp; "." &amp; LEFT(BQ335,3)),
            IF(AND((--(INT('Data Sheet'!$A$15) &amp; "." &amp; LEFT(BQ335,3))&gt;=--('Data Sheet'!$A$15)), (--(INT('Data Sheet'!$A$15) &amp; "." &amp; LEFT(BQ335,3))&lt;=--('Data Sheet'!$B$15))),
                --(INT('Data Sheet'!$A$15) &amp; "." &amp; LEFT(BQ335,3)),
                --(INT('Data Sheet'!$B$15) &amp; "." &amp; LEFT(BQ335,3))
            )
        ),
        "OK"
    )
)</f>
        <v>OK</v>
      </c>
      <c r="Q335" s="23" t="str">
        <f>IF(BS335&lt;&gt;"",
    IF(INT('Data Sheet'!$A$19)=INT('Data Sheet'!$B$15),
        --(INT('Data Sheet'!$A$15) &amp; "." &amp; BS335),
        IF(AND((--(INT('Data Sheet'!$A$15) &amp; "." &amp; BS335)&gt;=--('Data Sheet'!$A$15)), (--(INT('Data Sheet'!$A$15) &amp; "." &amp; BS335)&lt;=--('Data Sheet'!$B$15))),
            --(INT('Data Sheet'!$A$15) &amp; "." &amp; BS335),
            --(INT('Data Sheet'!$B$15) &amp; "." &amp; BS335)
        )
    ),
    IF(BQ335&lt;&gt;"",
        IF(INT('Data Sheet'!$A$15)=INT('Data Sheet'!$B$15),
            --(INT('Data Sheet'!$A$15) &amp; "." &amp; RIGHT(BQ335,3)),
            IF(AND((--(INT('Data Sheet'!$A$15) &amp; "." &amp; RIGHT(BQ335,3))&gt;=--('Data Sheet'!$A$15)), (--(INT('Data Sheet'!$A$15) &amp; "." &amp; RIGHT(BQ335,3))&lt;=--('Data Sheet'!$B$15))),
                --(INT('Data Sheet'!$A$15) &amp; "." &amp; RIGHT(BQ335,3)),
                --(INT('Data Sheet'!$B$15) &amp; "." &amp; RIGHT(BQ335,3))
            )
        ),
        "OK"
    )
)</f>
        <v>OK</v>
      </c>
      <c r="R335" s="20"/>
      <c r="S335" s="20"/>
      <c r="T335" s="20"/>
      <c r="U335" s="20"/>
      <c r="V335" s="20"/>
      <c r="W335" s="20"/>
      <c r="X335" s="20"/>
      <c r="Y335" s="20"/>
      <c r="Z335" s="20"/>
      <c r="AA335" s="55"/>
      <c r="AB335" s="55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1"/>
      <c r="AR335" s="21"/>
      <c r="AS335" s="21"/>
      <c r="AT335" s="21"/>
      <c r="AU335" s="21"/>
      <c r="AV335" s="21"/>
      <c r="AW335" s="22"/>
      <c r="AX335" s="99"/>
      <c r="AY335" s="20"/>
      <c r="AZ335" s="20"/>
      <c r="BA335" s="22"/>
      <c r="BC335" s="80"/>
      <c r="BD335" s="80"/>
      <c r="BE335" s="80"/>
      <c r="BF335" s="80"/>
      <c r="BG335" s="2" t="str">
        <f t="shared" si="28"/>
        <v/>
      </c>
      <c r="BH335" s="78">
        <f t="shared" si="27"/>
        <v>0</v>
      </c>
    </row>
    <row r="336" spans="2:60" x14ac:dyDescent="0.2">
      <c r="B336" s="14">
        <f t="shared" si="29"/>
        <v>328</v>
      </c>
      <c r="C336" s="15" t="str">
        <f>CONCATENATE('Data Sheet'!$B$8,'Data Sheet'!$G$2)</f>
        <v>" HWDP</v>
      </c>
      <c r="D336" s="95" t="str">
        <f t="shared" si="30"/>
        <v/>
      </c>
      <c r="E336" s="15" t="str">
        <f>IF('Sum HWDP'!$D$10="TH-Hill DS-1 Vol 3 CAT 2: Clean and Visual Ends only","N/A","OK")</f>
        <v>OK</v>
      </c>
      <c r="F336" s="15" t="str">
        <f>IF('Sum HWDP'!$D$10="TH-Hill DS-1 Vol 3 CAT 2: Clean and Visual Ends only","N/A","OK")</f>
        <v>OK</v>
      </c>
      <c r="G336" s="17"/>
      <c r="H336" s="17"/>
      <c r="I336" s="17" t="s">
        <v>51</v>
      </c>
      <c r="J336" s="17" t="str">
        <f t="shared" si="26"/>
        <v>OK</v>
      </c>
      <c r="K336" s="17" t="str">
        <f t="shared" si="26"/>
        <v>OK</v>
      </c>
      <c r="L336" s="17" t="str">
        <f>IF('Data Sheet'!$B$9="NC-50","N/A","OK")</f>
        <v>OK</v>
      </c>
      <c r="M336" s="17" t="str">
        <f>IF('Data Sheet'!$B$9="NC-50","N/A","OK")</f>
        <v>OK</v>
      </c>
      <c r="N336" s="23" t="str">
        <f>IF(BO336&lt;&gt;"",
    IF(INT('Data Sheet'!$A$19)=INT('Data Sheet'!$B$19),
        --(INT('Data Sheet'!$A$19) &amp; "." &amp; BO336),
        IF(AND((--(INT('Data Sheet'!$A$19) &amp; "." &amp; BO336)&gt;=--('Data Sheet'!$A$19)), (--(INT('Data Sheet'!$A$19) &amp; "." &amp; BO336)&lt;=--('Data Sheet'!$B$19))),
            --(INT('Data Sheet'!$A$19) &amp; "." &amp; BO336),
            --(INT('Data Sheet'!$B$19) &amp; "." &amp; BO336)
        )
    ),
    IF(BN336&lt;&gt;"",
        IF(INT('Data Sheet'!$A$19)=INT('Data Sheet'!$B$19),
            --(INT('Data Sheet'!$A$19) &amp; "." &amp; LEFT(BN336,3)),
            IF(AND((--(INT('Data Sheet'!$A$19) &amp; "." &amp; LEFT(BN336,3))&gt;=--('Data Sheet'!$A$19)), (--(INT('Data Sheet'!$A$19) &amp; "." &amp; LEFT(BN336,3))&lt;=--('Data Sheet'!$B$19))),
                --(INT('Data Sheet'!$A$19) &amp; "." &amp; LEFT(BN336,3)),
                --(INT('Data Sheet'!$B$19) &amp; "." &amp; LEFT(BN336,3))
            )
        ),
        "OK"
    )
)</f>
        <v>OK</v>
      </c>
      <c r="O336" s="23" t="str">
        <f>IF(BP336&lt;&gt;"",
    IF(INT('Data Sheet'!$A$19)=INT('Data Sheet'!$B$19),
        --(INT('Data Sheet'!$A$19) &amp; "." &amp; BP336),
        IF(AND((--(INT('Data Sheet'!$A$19) &amp; "." &amp; BP336)&gt;=--('Data Sheet'!$A$19)), (--(INT('Data Sheet'!$A$19) &amp; "." &amp; BP336)&lt;=--('Data Sheet'!$B$19))),
            --(INT('Data Sheet'!$A$19) &amp; "." &amp; BP336),
            --(INT('Data Sheet'!$B$19) &amp; "." &amp; BP336)
        )
    ),
    IF(BN336&lt;&gt;"",
        IF(INT('Data Sheet'!$A$19)=INT('Data Sheet'!$B$19),
            --(INT('Data Sheet'!$A$19) &amp; "." &amp; RIGHT(BN336,3)),
            IF(AND((--(INT('Data Sheet'!$A$19) &amp; "." &amp; RIGHT(BN336,3))&gt;=--('Data Sheet'!$A$19)), (--(INT('Data Sheet'!$A$19) &amp; "." &amp; RIGHT(BN336,3))&lt;=--('Data Sheet'!$B$19))),
                --(INT('Data Sheet'!$A$19) &amp; "." &amp; RIGHT(BN336,3)),
                --(INT('Data Sheet'!$B$19) &amp; "." &amp; RIGHT(BN336,3))
            )
        ),
        "OK"
    )
)</f>
        <v>OK</v>
      </c>
      <c r="P336" s="23" t="str">
        <f>IF(BR336&lt;&gt;"",
    IF(INT('Data Sheet'!$A$19)=INT('Data Sheet'!$B$15),
        --(INT('Data Sheet'!$A$15) &amp; "." &amp; BR336),
        IF(AND((--(INT('Data Sheet'!$A$15) &amp; "." &amp; BR336)&gt;=--('Data Sheet'!$A$15)), (--(INT('Data Sheet'!$A$15) &amp; "." &amp; BR336)&lt;=--('Data Sheet'!$B$15))),
            --(INT('Data Sheet'!$A$15) &amp; "." &amp; BR336),
            --(INT('Data Sheet'!$B$15) &amp; "." &amp; BR336)
        )
    ),
    IF(BQ336&lt;&gt;"",
        IF(INT('Data Sheet'!$A$15)=INT('Data Sheet'!$B$15),
            --(INT('Data Sheet'!$A$15) &amp; "." &amp; LEFT(BQ336,3)),
            IF(AND((--(INT('Data Sheet'!$A$15) &amp; "." &amp; LEFT(BQ336,3))&gt;=--('Data Sheet'!$A$15)), (--(INT('Data Sheet'!$A$15) &amp; "." &amp; LEFT(BQ336,3))&lt;=--('Data Sheet'!$B$15))),
                --(INT('Data Sheet'!$A$15) &amp; "." &amp; LEFT(BQ336,3)),
                --(INT('Data Sheet'!$B$15) &amp; "." &amp; LEFT(BQ336,3))
            )
        ),
        "OK"
    )
)</f>
        <v>OK</v>
      </c>
      <c r="Q336" s="23" t="str">
        <f>IF(BS336&lt;&gt;"",
    IF(INT('Data Sheet'!$A$19)=INT('Data Sheet'!$B$15),
        --(INT('Data Sheet'!$A$15) &amp; "." &amp; BS336),
        IF(AND((--(INT('Data Sheet'!$A$15) &amp; "." &amp; BS336)&gt;=--('Data Sheet'!$A$15)), (--(INT('Data Sheet'!$A$15) &amp; "." &amp; BS336)&lt;=--('Data Sheet'!$B$15))),
            --(INT('Data Sheet'!$A$15) &amp; "." &amp; BS336),
            --(INT('Data Sheet'!$B$15) &amp; "." &amp; BS336)
        )
    ),
    IF(BQ336&lt;&gt;"",
        IF(INT('Data Sheet'!$A$15)=INT('Data Sheet'!$B$15),
            --(INT('Data Sheet'!$A$15) &amp; "." &amp; RIGHT(BQ336,3)),
            IF(AND((--(INT('Data Sheet'!$A$15) &amp; "." &amp; RIGHT(BQ336,3))&gt;=--('Data Sheet'!$A$15)), (--(INT('Data Sheet'!$A$15) &amp; "." &amp; RIGHT(BQ336,3))&lt;=--('Data Sheet'!$B$15))),
                --(INT('Data Sheet'!$A$15) &amp; "." &amp; RIGHT(BQ336,3)),
                --(INT('Data Sheet'!$B$15) &amp; "." &amp; RIGHT(BQ336,3))
            )
        ),
        "OK"
    )
)</f>
        <v>OK</v>
      </c>
      <c r="R336" s="20"/>
      <c r="S336" s="20"/>
      <c r="T336" s="20"/>
      <c r="U336" s="20"/>
      <c r="V336" s="20"/>
      <c r="W336" s="20"/>
      <c r="X336" s="20"/>
      <c r="Y336" s="20"/>
      <c r="Z336" s="20"/>
      <c r="AA336" s="55"/>
      <c r="AB336" s="55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1"/>
      <c r="AR336" s="21"/>
      <c r="AS336" s="21"/>
      <c r="AT336" s="21"/>
      <c r="AU336" s="21"/>
      <c r="AV336" s="21"/>
      <c r="AW336" s="22"/>
      <c r="AX336" s="99"/>
      <c r="AY336" s="20"/>
      <c r="AZ336" s="20"/>
      <c r="BA336" s="22"/>
      <c r="BC336" s="80"/>
      <c r="BD336" s="80"/>
      <c r="BE336" s="80"/>
      <c r="BF336" s="80"/>
      <c r="BG336" s="2" t="str">
        <f t="shared" si="28"/>
        <v/>
      </c>
      <c r="BH336" s="78">
        <f t="shared" si="27"/>
        <v>0</v>
      </c>
    </row>
    <row r="337" spans="2:60" x14ac:dyDescent="0.2">
      <c r="B337" s="14">
        <f t="shared" si="29"/>
        <v>329</v>
      </c>
      <c r="C337" s="15" t="str">
        <f>CONCATENATE('Data Sheet'!$B$8,'Data Sheet'!$G$2)</f>
        <v>" HWDP</v>
      </c>
      <c r="D337" s="95" t="str">
        <f t="shared" si="30"/>
        <v/>
      </c>
      <c r="E337" s="15" t="str">
        <f>IF('Sum HWDP'!$D$10="TH-Hill DS-1 Vol 3 CAT 2: Clean and Visual Ends only","N/A","OK")</f>
        <v>OK</v>
      </c>
      <c r="F337" s="15" t="str">
        <f>IF('Sum HWDP'!$D$10="TH-Hill DS-1 Vol 3 CAT 2: Clean and Visual Ends only","N/A","OK")</f>
        <v>OK</v>
      </c>
      <c r="G337" s="17"/>
      <c r="H337" s="17"/>
      <c r="I337" s="17" t="s">
        <v>51</v>
      </c>
      <c r="J337" s="17" t="str">
        <f t="shared" si="26"/>
        <v>OK</v>
      </c>
      <c r="K337" s="17" t="str">
        <f t="shared" si="26"/>
        <v>OK</v>
      </c>
      <c r="L337" s="17" t="str">
        <f>IF('Data Sheet'!$B$9="NC-50","N/A","OK")</f>
        <v>OK</v>
      </c>
      <c r="M337" s="17" t="str">
        <f>IF('Data Sheet'!$B$9="NC-50","N/A","OK")</f>
        <v>OK</v>
      </c>
      <c r="N337" s="23" t="str">
        <f>IF(BO337&lt;&gt;"",
    IF(INT('Data Sheet'!$A$19)=INT('Data Sheet'!$B$19),
        --(INT('Data Sheet'!$A$19) &amp; "." &amp; BO337),
        IF(AND((--(INT('Data Sheet'!$A$19) &amp; "." &amp; BO337)&gt;=--('Data Sheet'!$A$19)), (--(INT('Data Sheet'!$A$19) &amp; "." &amp; BO337)&lt;=--('Data Sheet'!$B$19))),
            --(INT('Data Sheet'!$A$19) &amp; "." &amp; BO337),
            --(INT('Data Sheet'!$B$19) &amp; "." &amp; BO337)
        )
    ),
    IF(BN337&lt;&gt;"",
        IF(INT('Data Sheet'!$A$19)=INT('Data Sheet'!$B$19),
            --(INT('Data Sheet'!$A$19) &amp; "." &amp; LEFT(BN337,3)),
            IF(AND((--(INT('Data Sheet'!$A$19) &amp; "." &amp; LEFT(BN337,3))&gt;=--('Data Sheet'!$A$19)), (--(INT('Data Sheet'!$A$19) &amp; "." &amp; LEFT(BN337,3))&lt;=--('Data Sheet'!$B$19))),
                --(INT('Data Sheet'!$A$19) &amp; "." &amp; LEFT(BN337,3)),
                --(INT('Data Sheet'!$B$19) &amp; "." &amp; LEFT(BN337,3))
            )
        ),
        "OK"
    )
)</f>
        <v>OK</v>
      </c>
      <c r="O337" s="23" t="str">
        <f>IF(BP337&lt;&gt;"",
    IF(INT('Data Sheet'!$A$19)=INT('Data Sheet'!$B$19),
        --(INT('Data Sheet'!$A$19) &amp; "." &amp; BP337),
        IF(AND((--(INT('Data Sheet'!$A$19) &amp; "." &amp; BP337)&gt;=--('Data Sheet'!$A$19)), (--(INT('Data Sheet'!$A$19) &amp; "." &amp; BP337)&lt;=--('Data Sheet'!$B$19))),
            --(INT('Data Sheet'!$A$19) &amp; "." &amp; BP337),
            --(INT('Data Sheet'!$B$19) &amp; "." &amp; BP337)
        )
    ),
    IF(BN337&lt;&gt;"",
        IF(INT('Data Sheet'!$A$19)=INT('Data Sheet'!$B$19),
            --(INT('Data Sheet'!$A$19) &amp; "." &amp; RIGHT(BN337,3)),
            IF(AND((--(INT('Data Sheet'!$A$19) &amp; "." &amp; RIGHT(BN337,3))&gt;=--('Data Sheet'!$A$19)), (--(INT('Data Sheet'!$A$19) &amp; "." &amp; RIGHT(BN337,3))&lt;=--('Data Sheet'!$B$19))),
                --(INT('Data Sheet'!$A$19) &amp; "." &amp; RIGHT(BN337,3)),
                --(INT('Data Sheet'!$B$19) &amp; "." &amp; RIGHT(BN337,3))
            )
        ),
        "OK"
    )
)</f>
        <v>OK</v>
      </c>
      <c r="P337" s="23" t="str">
        <f>IF(BR337&lt;&gt;"",
    IF(INT('Data Sheet'!$A$19)=INT('Data Sheet'!$B$15),
        --(INT('Data Sheet'!$A$15) &amp; "." &amp; BR337),
        IF(AND((--(INT('Data Sheet'!$A$15) &amp; "." &amp; BR337)&gt;=--('Data Sheet'!$A$15)), (--(INT('Data Sheet'!$A$15) &amp; "." &amp; BR337)&lt;=--('Data Sheet'!$B$15))),
            --(INT('Data Sheet'!$A$15) &amp; "." &amp; BR337),
            --(INT('Data Sheet'!$B$15) &amp; "." &amp; BR337)
        )
    ),
    IF(BQ337&lt;&gt;"",
        IF(INT('Data Sheet'!$A$15)=INT('Data Sheet'!$B$15),
            --(INT('Data Sheet'!$A$15) &amp; "." &amp; LEFT(BQ337,3)),
            IF(AND((--(INT('Data Sheet'!$A$15) &amp; "." &amp; LEFT(BQ337,3))&gt;=--('Data Sheet'!$A$15)), (--(INT('Data Sheet'!$A$15) &amp; "." &amp; LEFT(BQ337,3))&lt;=--('Data Sheet'!$B$15))),
                --(INT('Data Sheet'!$A$15) &amp; "." &amp; LEFT(BQ337,3)),
                --(INT('Data Sheet'!$B$15) &amp; "." &amp; LEFT(BQ337,3))
            )
        ),
        "OK"
    )
)</f>
        <v>OK</v>
      </c>
      <c r="Q337" s="23" t="str">
        <f>IF(BS337&lt;&gt;"",
    IF(INT('Data Sheet'!$A$19)=INT('Data Sheet'!$B$15),
        --(INT('Data Sheet'!$A$15) &amp; "." &amp; BS337),
        IF(AND((--(INT('Data Sheet'!$A$15) &amp; "." &amp; BS337)&gt;=--('Data Sheet'!$A$15)), (--(INT('Data Sheet'!$A$15) &amp; "." &amp; BS337)&lt;=--('Data Sheet'!$B$15))),
            --(INT('Data Sheet'!$A$15) &amp; "." &amp; BS337),
            --(INT('Data Sheet'!$B$15) &amp; "." &amp; BS337)
        )
    ),
    IF(BQ337&lt;&gt;"",
        IF(INT('Data Sheet'!$A$15)=INT('Data Sheet'!$B$15),
            --(INT('Data Sheet'!$A$15) &amp; "." &amp; RIGHT(BQ337,3)),
            IF(AND((--(INT('Data Sheet'!$A$15) &amp; "." &amp; RIGHT(BQ337,3))&gt;=--('Data Sheet'!$A$15)), (--(INT('Data Sheet'!$A$15) &amp; "." &amp; RIGHT(BQ337,3))&lt;=--('Data Sheet'!$B$15))),
                --(INT('Data Sheet'!$A$15) &amp; "." &amp; RIGHT(BQ337,3)),
                --(INT('Data Sheet'!$B$15) &amp; "." &amp; RIGHT(BQ337,3))
            )
        ),
        "OK"
    )
)</f>
        <v>OK</v>
      </c>
      <c r="R337" s="20"/>
      <c r="S337" s="20"/>
      <c r="T337" s="20"/>
      <c r="U337" s="20"/>
      <c r="V337" s="20"/>
      <c r="W337" s="20"/>
      <c r="X337" s="20"/>
      <c r="Y337" s="20"/>
      <c r="Z337" s="20"/>
      <c r="AA337" s="55"/>
      <c r="AB337" s="55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1"/>
      <c r="AR337" s="21"/>
      <c r="AS337" s="21"/>
      <c r="AT337" s="21"/>
      <c r="AU337" s="21"/>
      <c r="AV337" s="21"/>
      <c r="AW337" s="22"/>
      <c r="AX337" s="99"/>
      <c r="AY337" s="20"/>
      <c r="AZ337" s="20"/>
      <c r="BA337" s="22"/>
      <c r="BC337" s="80"/>
      <c r="BD337" s="80"/>
      <c r="BE337" s="80"/>
      <c r="BF337" s="80"/>
      <c r="BG337" s="2" t="str">
        <f t="shared" si="28"/>
        <v/>
      </c>
      <c r="BH337" s="78">
        <f t="shared" si="27"/>
        <v>0</v>
      </c>
    </row>
    <row r="338" spans="2:60" x14ac:dyDescent="0.2">
      <c r="B338" s="14">
        <f t="shared" si="29"/>
        <v>330</v>
      </c>
      <c r="C338" s="15" t="str">
        <f>CONCATENATE('Data Sheet'!$B$8,'Data Sheet'!$G$2)</f>
        <v>" HWDP</v>
      </c>
      <c r="D338" s="95" t="str">
        <f t="shared" si="30"/>
        <v/>
      </c>
      <c r="E338" s="15" t="str">
        <f>IF('Sum HWDP'!$D$10="TH-Hill DS-1 Vol 3 CAT 2: Clean and Visual Ends only","N/A","OK")</f>
        <v>OK</v>
      </c>
      <c r="F338" s="15" t="str">
        <f>IF('Sum HWDP'!$D$10="TH-Hill DS-1 Vol 3 CAT 2: Clean and Visual Ends only","N/A","OK")</f>
        <v>OK</v>
      </c>
      <c r="G338" s="17"/>
      <c r="H338" s="17"/>
      <c r="I338" s="17" t="s">
        <v>51</v>
      </c>
      <c r="J338" s="17" t="str">
        <f t="shared" si="26"/>
        <v>OK</v>
      </c>
      <c r="K338" s="17" t="str">
        <f t="shared" si="26"/>
        <v>OK</v>
      </c>
      <c r="L338" s="17" t="str">
        <f>IF('Data Sheet'!$B$9="NC-50","N/A","OK")</f>
        <v>OK</v>
      </c>
      <c r="M338" s="17" t="str">
        <f>IF('Data Sheet'!$B$9="NC-50","N/A","OK")</f>
        <v>OK</v>
      </c>
      <c r="N338" s="23" t="str">
        <f>IF(BO338&lt;&gt;"",
    IF(INT('Data Sheet'!$A$19)=INT('Data Sheet'!$B$19),
        --(INT('Data Sheet'!$A$19) &amp; "." &amp; BO338),
        IF(AND((--(INT('Data Sheet'!$A$19) &amp; "." &amp; BO338)&gt;=--('Data Sheet'!$A$19)), (--(INT('Data Sheet'!$A$19) &amp; "." &amp; BO338)&lt;=--('Data Sheet'!$B$19))),
            --(INT('Data Sheet'!$A$19) &amp; "." &amp; BO338),
            --(INT('Data Sheet'!$B$19) &amp; "." &amp; BO338)
        )
    ),
    IF(BN338&lt;&gt;"",
        IF(INT('Data Sheet'!$A$19)=INT('Data Sheet'!$B$19),
            --(INT('Data Sheet'!$A$19) &amp; "." &amp; LEFT(BN338,3)),
            IF(AND((--(INT('Data Sheet'!$A$19) &amp; "." &amp; LEFT(BN338,3))&gt;=--('Data Sheet'!$A$19)), (--(INT('Data Sheet'!$A$19) &amp; "." &amp; LEFT(BN338,3))&lt;=--('Data Sheet'!$B$19))),
                --(INT('Data Sheet'!$A$19) &amp; "." &amp; LEFT(BN338,3)),
                --(INT('Data Sheet'!$B$19) &amp; "." &amp; LEFT(BN338,3))
            )
        ),
        "OK"
    )
)</f>
        <v>OK</v>
      </c>
      <c r="O338" s="23" t="str">
        <f>IF(BP338&lt;&gt;"",
    IF(INT('Data Sheet'!$A$19)=INT('Data Sheet'!$B$19),
        --(INT('Data Sheet'!$A$19) &amp; "." &amp; BP338),
        IF(AND((--(INT('Data Sheet'!$A$19) &amp; "." &amp; BP338)&gt;=--('Data Sheet'!$A$19)), (--(INT('Data Sheet'!$A$19) &amp; "." &amp; BP338)&lt;=--('Data Sheet'!$B$19))),
            --(INT('Data Sheet'!$A$19) &amp; "." &amp; BP338),
            --(INT('Data Sheet'!$B$19) &amp; "." &amp; BP338)
        )
    ),
    IF(BN338&lt;&gt;"",
        IF(INT('Data Sheet'!$A$19)=INT('Data Sheet'!$B$19),
            --(INT('Data Sheet'!$A$19) &amp; "." &amp; RIGHT(BN338,3)),
            IF(AND((--(INT('Data Sheet'!$A$19) &amp; "." &amp; RIGHT(BN338,3))&gt;=--('Data Sheet'!$A$19)), (--(INT('Data Sheet'!$A$19) &amp; "." &amp; RIGHT(BN338,3))&lt;=--('Data Sheet'!$B$19))),
                --(INT('Data Sheet'!$A$19) &amp; "." &amp; RIGHT(BN338,3)),
                --(INT('Data Sheet'!$B$19) &amp; "." &amp; RIGHT(BN338,3))
            )
        ),
        "OK"
    )
)</f>
        <v>OK</v>
      </c>
      <c r="P338" s="23" t="str">
        <f>IF(BR338&lt;&gt;"",
    IF(INT('Data Sheet'!$A$19)=INT('Data Sheet'!$B$15),
        --(INT('Data Sheet'!$A$15) &amp; "." &amp; BR338),
        IF(AND((--(INT('Data Sheet'!$A$15) &amp; "." &amp; BR338)&gt;=--('Data Sheet'!$A$15)), (--(INT('Data Sheet'!$A$15) &amp; "." &amp; BR338)&lt;=--('Data Sheet'!$B$15))),
            --(INT('Data Sheet'!$A$15) &amp; "." &amp; BR338),
            --(INT('Data Sheet'!$B$15) &amp; "." &amp; BR338)
        )
    ),
    IF(BQ338&lt;&gt;"",
        IF(INT('Data Sheet'!$A$15)=INT('Data Sheet'!$B$15),
            --(INT('Data Sheet'!$A$15) &amp; "." &amp; LEFT(BQ338,3)),
            IF(AND((--(INT('Data Sheet'!$A$15) &amp; "." &amp; LEFT(BQ338,3))&gt;=--('Data Sheet'!$A$15)), (--(INT('Data Sheet'!$A$15) &amp; "." &amp; LEFT(BQ338,3))&lt;=--('Data Sheet'!$B$15))),
                --(INT('Data Sheet'!$A$15) &amp; "." &amp; LEFT(BQ338,3)),
                --(INT('Data Sheet'!$B$15) &amp; "." &amp; LEFT(BQ338,3))
            )
        ),
        "OK"
    )
)</f>
        <v>OK</v>
      </c>
      <c r="Q338" s="23" t="str">
        <f>IF(BS338&lt;&gt;"",
    IF(INT('Data Sheet'!$A$19)=INT('Data Sheet'!$B$15),
        --(INT('Data Sheet'!$A$15) &amp; "." &amp; BS338),
        IF(AND((--(INT('Data Sheet'!$A$15) &amp; "." &amp; BS338)&gt;=--('Data Sheet'!$A$15)), (--(INT('Data Sheet'!$A$15) &amp; "." &amp; BS338)&lt;=--('Data Sheet'!$B$15))),
            --(INT('Data Sheet'!$A$15) &amp; "." &amp; BS338),
            --(INT('Data Sheet'!$B$15) &amp; "." &amp; BS338)
        )
    ),
    IF(BQ338&lt;&gt;"",
        IF(INT('Data Sheet'!$A$15)=INT('Data Sheet'!$B$15),
            --(INT('Data Sheet'!$A$15) &amp; "." &amp; RIGHT(BQ338,3)),
            IF(AND((--(INT('Data Sheet'!$A$15) &amp; "." &amp; RIGHT(BQ338,3))&gt;=--('Data Sheet'!$A$15)), (--(INT('Data Sheet'!$A$15) &amp; "." &amp; RIGHT(BQ338,3))&lt;=--('Data Sheet'!$B$15))),
                --(INT('Data Sheet'!$A$15) &amp; "." &amp; RIGHT(BQ338,3)),
                --(INT('Data Sheet'!$B$15) &amp; "." &amp; RIGHT(BQ338,3))
            )
        ),
        "OK"
    )
)</f>
        <v>OK</v>
      </c>
      <c r="R338" s="20"/>
      <c r="S338" s="20"/>
      <c r="T338" s="20"/>
      <c r="U338" s="20"/>
      <c r="V338" s="20"/>
      <c r="W338" s="20"/>
      <c r="X338" s="20"/>
      <c r="Y338" s="20"/>
      <c r="Z338" s="20"/>
      <c r="AA338" s="55"/>
      <c r="AB338" s="55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1"/>
      <c r="AR338" s="21"/>
      <c r="AS338" s="21"/>
      <c r="AT338" s="21"/>
      <c r="AU338" s="21"/>
      <c r="AV338" s="21"/>
      <c r="AW338" s="22"/>
      <c r="AX338" s="99"/>
      <c r="AY338" s="20"/>
      <c r="AZ338" s="20"/>
      <c r="BA338" s="22"/>
      <c r="BC338" s="80"/>
      <c r="BD338" s="80"/>
      <c r="BE338" s="80"/>
      <c r="BF338" s="80"/>
      <c r="BG338" s="2" t="str">
        <f t="shared" si="28"/>
        <v/>
      </c>
      <c r="BH338" s="78">
        <f t="shared" si="27"/>
        <v>0</v>
      </c>
    </row>
    <row r="339" spans="2:60" x14ac:dyDescent="0.2">
      <c r="B339" s="14">
        <f t="shared" si="29"/>
        <v>331</v>
      </c>
      <c r="C339" s="15" t="str">
        <f>CONCATENATE('Data Sheet'!$B$8,'Data Sheet'!$G$2)</f>
        <v>" HWDP</v>
      </c>
      <c r="D339" s="95" t="str">
        <f t="shared" si="30"/>
        <v/>
      </c>
      <c r="E339" s="15" t="str">
        <f>IF('Sum HWDP'!$D$10="TH-Hill DS-1 Vol 3 CAT 2: Clean and Visual Ends only","N/A","OK")</f>
        <v>OK</v>
      </c>
      <c r="F339" s="15" t="str">
        <f>IF('Sum HWDP'!$D$10="TH-Hill DS-1 Vol 3 CAT 2: Clean and Visual Ends only","N/A","OK")</f>
        <v>OK</v>
      </c>
      <c r="G339" s="17"/>
      <c r="H339" s="17"/>
      <c r="I339" s="17" t="s">
        <v>51</v>
      </c>
      <c r="J339" s="17" t="str">
        <f t="shared" si="26"/>
        <v>OK</v>
      </c>
      <c r="K339" s="17" t="str">
        <f t="shared" si="26"/>
        <v>OK</v>
      </c>
      <c r="L339" s="17" t="str">
        <f>IF('Data Sheet'!$B$9="NC-50","N/A","OK")</f>
        <v>OK</v>
      </c>
      <c r="M339" s="17" t="str">
        <f>IF('Data Sheet'!$B$9="NC-50","N/A","OK")</f>
        <v>OK</v>
      </c>
      <c r="N339" s="23" t="str">
        <f>IF(BO339&lt;&gt;"",
    IF(INT('Data Sheet'!$A$19)=INT('Data Sheet'!$B$19),
        --(INT('Data Sheet'!$A$19) &amp; "." &amp; BO339),
        IF(AND((--(INT('Data Sheet'!$A$19) &amp; "." &amp; BO339)&gt;=--('Data Sheet'!$A$19)), (--(INT('Data Sheet'!$A$19) &amp; "." &amp; BO339)&lt;=--('Data Sheet'!$B$19))),
            --(INT('Data Sheet'!$A$19) &amp; "." &amp; BO339),
            --(INT('Data Sheet'!$B$19) &amp; "." &amp; BO339)
        )
    ),
    IF(BN339&lt;&gt;"",
        IF(INT('Data Sheet'!$A$19)=INT('Data Sheet'!$B$19),
            --(INT('Data Sheet'!$A$19) &amp; "." &amp; LEFT(BN339,3)),
            IF(AND((--(INT('Data Sheet'!$A$19) &amp; "." &amp; LEFT(BN339,3))&gt;=--('Data Sheet'!$A$19)), (--(INT('Data Sheet'!$A$19) &amp; "." &amp; LEFT(BN339,3))&lt;=--('Data Sheet'!$B$19))),
                --(INT('Data Sheet'!$A$19) &amp; "." &amp; LEFT(BN339,3)),
                --(INT('Data Sheet'!$B$19) &amp; "." &amp; LEFT(BN339,3))
            )
        ),
        "OK"
    )
)</f>
        <v>OK</v>
      </c>
      <c r="O339" s="23" t="str">
        <f>IF(BP339&lt;&gt;"",
    IF(INT('Data Sheet'!$A$19)=INT('Data Sheet'!$B$19),
        --(INT('Data Sheet'!$A$19) &amp; "." &amp; BP339),
        IF(AND((--(INT('Data Sheet'!$A$19) &amp; "." &amp; BP339)&gt;=--('Data Sheet'!$A$19)), (--(INT('Data Sheet'!$A$19) &amp; "." &amp; BP339)&lt;=--('Data Sheet'!$B$19))),
            --(INT('Data Sheet'!$A$19) &amp; "." &amp; BP339),
            --(INT('Data Sheet'!$B$19) &amp; "." &amp; BP339)
        )
    ),
    IF(BN339&lt;&gt;"",
        IF(INT('Data Sheet'!$A$19)=INT('Data Sheet'!$B$19),
            --(INT('Data Sheet'!$A$19) &amp; "." &amp; RIGHT(BN339,3)),
            IF(AND((--(INT('Data Sheet'!$A$19) &amp; "." &amp; RIGHT(BN339,3))&gt;=--('Data Sheet'!$A$19)), (--(INT('Data Sheet'!$A$19) &amp; "." &amp; RIGHT(BN339,3))&lt;=--('Data Sheet'!$B$19))),
                --(INT('Data Sheet'!$A$19) &amp; "." &amp; RIGHT(BN339,3)),
                --(INT('Data Sheet'!$B$19) &amp; "." &amp; RIGHT(BN339,3))
            )
        ),
        "OK"
    )
)</f>
        <v>OK</v>
      </c>
      <c r="P339" s="23" t="str">
        <f>IF(BR339&lt;&gt;"",
    IF(INT('Data Sheet'!$A$19)=INT('Data Sheet'!$B$15),
        --(INT('Data Sheet'!$A$15) &amp; "." &amp; BR339),
        IF(AND((--(INT('Data Sheet'!$A$15) &amp; "." &amp; BR339)&gt;=--('Data Sheet'!$A$15)), (--(INT('Data Sheet'!$A$15) &amp; "." &amp; BR339)&lt;=--('Data Sheet'!$B$15))),
            --(INT('Data Sheet'!$A$15) &amp; "." &amp; BR339),
            --(INT('Data Sheet'!$B$15) &amp; "." &amp; BR339)
        )
    ),
    IF(BQ339&lt;&gt;"",
        IF(INT('Data Sheet'!$A$15)=INT('Data Sheet'!$B$15),
            --(INT('Data Sheet'!$A$15) &amp; "." &amp; LEFT(BQ339,3)),
            IF(AND((--(INT('Data Sheet'!$A$15) &amp; "." &amp; LEFT(BQ339,3))&gt;=--('Data Sheet'!$A$15)), (--(INT('Data Sheet'!$A$15) &amp; "." &amp; LEFT(BQ339,3))&lt;=--('Data Sheet'!$B$15))),
                --(INT('Data Sheet'!$A$15) &amp; "." &amp; LEFT(BQ339,3)),
                --(INT('Data Sheet'!$B$15) &amp; "." &amp; LEFT(BQ339,3))
            )
        ),
        "OK"
    )
)</f>
        <v>OK</v>
      </c>
      <c r="Q339" s="23" t="str">
        <f>IF(BS339&lt;&gt;"",
    IF(INT('Data Sheet'!$A$19)=INT('Data Sheet'!$B$15),
        --(INT('Data Sheet'!$A$15) &amp; "." &amp; BS339),
        IF(AND((--(INT('Data Sheet'!$A$15) &amp; "." &amp; BS339)&gt;=--('Data Sheet'!$A$15)), (--(INT('Data Sheet'!$A$15) &amp; "." &amp; BS339)&lt;=--('Data Sheet'!$B$15))),
            --(INT('Data Sheet'!$A$15) &amp; "." &amp; BS339),
            --(INT('Data Sheet'!$B$15) &amp; "." &amp; BS339)
        )
    ),
    IF(BQ339&lt;&gt;"",
        IF(INT('Data Sheet'!$A$15)=INT('Data Sheet'!$B$15),
            --(INT('Data Sheet'!$A$15) &amp; "." &amp; RIGHT(BQ339,3)),
            IF(AND((--(INT('Data Sheet'!$A$15) &amp; "." &amp; RIGHT(BQ339,3))&gt;=--('Data Sheet'!$A$15)), (--(INT('Data Sheet'!$A$15) &amp; "." &amp; RIGHT(BQ339,3))&lt;=--('Data Sheet'!$B$15))),
                --(INT('Data Sheet'!$A$15) &amp; "." &amp; RIGHT(BQ339,3)),
                --(INT('Data Sheet'!$B$15) &amp; "." &amp; RIGHT(BQ339,3))
            )
        ),
        "OK"
    )
)</f>
        <v>OK</v>
      </c>
      <c r="R339" s="20"/>
      <c r="S339" s="20"/>
      <c r="T339" s="20"/>
      <c r="U339" s="20"/>
      <c r="V339" s="20"/>
      <c r="W339" s="20"/>
      <c r="X339" s="20"/>
      <c r="Y339" s="20"/>
      <c r="Z339" s="20"/>
      <c r="AA339" s="55"/>
      <c r="AB339" s="55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1"/>
      <c r="AR339" s="21"/>
      <c r="AS339" s="21"/>
      <c r="AT339" s="21"/>
      <c r="AU339" s="21"/>
      <c r="AV339" s="21"/>
      <c r="AW339" s="22"/>
      <c r="AX339" s="99"/>
      <c r="AY339" s="20"/>
      <c r="AZ339" s="20"/>
      <c r="BA339" s="22"/>
      <c r="BC339" s="80"/>
      <c r="BD339" s="80"/>
      <c r="BE339" s="80"/>
      <c r="BF339" s="80"/>
      <c r="BG339" s="2" t="str">
        <f t="shared" si="28"/>
        <v/>
      </c>
      <c r="BH339" s="78">
        <f t="shared" si="27"/>
        <v>0</v>
      </c>
    </row>
    <row r="340" spans="2:60" x14ac:dyDescent="0.2">
      <c r="B340" s="14">
        <f t="shared" si="29"/>
        <v>332</v>
      </c>
      <c r="C340" s="15" t="str">
        <f>CONCATENATE('Data Sheet'!$B$8,'Data Sheet'!$G$2)</f>
        <v>" HWDP</v>
      </c>
      <c r="D340" s="95" t="str">
        <f t="shared" si="30"/>
        <v/>
      </c>
      <c r="E340" s="15" t="str">
        <f>IF('Sum HWDP'!$D$10="TH-Hill DS-1 Vol 3 CAT 2: Clean and Visual Ends only","N/A","OK")</f>
        <v>OK</v>
      </c>
      <c r="F340" s="15" t="str">
        <f>IF('Sum HWDP'!$D$10="TH-Hill DS-1 Vol 3 CAT 2: Clean and Visual Ends only","N/A","OK")</f>
        <v>OK</v>
      </c>
      <c r="G340" s="17"/>
      <c r="H340" s="17"/>
      <c r="I340" s="17" t="s">
        <v>51</v>
      </c>
      <c r="J340" s="17" t="str">
        <f t="shared" si="26"/>
        <v>OK</v>
      </c>
      <c r="K340" s="17" t="str">
        <f t="shared" si="26"/>
        <v>OK</v>
      </c>
      <c r="L340" s="17" t="str">
        <f>IF('Data Sheet'!$B$9="NC-50","N/A","OK")</f>
        <v>OK</v>
      </c>
      <c r="M340" s="17" t="str">
        <f>IF('Data Sheet'!$B$9="NC-50","N/A","OK")</f>
        <v>OK</v>
      </c>
      <c r="N340" s="23" t="str">
        <f>IF(BO340&lt;&gt;"",
    IF(INT('Data Sheet'!$A$19)=INT('Data Sheet'!$B$19),
        --(INT('Data Sheet'!$A$19) &amp; "." &amp; BO340),
        IF(AND((--(INT('Data Sheet'!$A$19) &amp; "." &amp; BO340)&gt;=--('Data Sheet'!$A$19)), (--(INT('Data Sheet'!$A$19) &amp; "." &amp; BO340)&lt;=--('Data Sheet'!$B$19))),
            --(INT('Data Sheet'!$A$19) &amp; "." &amp; BO340),
            --(INT('Data Sheet'!$B$19) &amp; "." &amp; BO340)
        )
    ),
    IF(BN340&lt;&gt;"",
        IF(INT('Data Sheet'!$A$19)=INT('Data Sheet'!$B$19),
            --(INT('Data Sheet'!$A$19) &amp; "." &amp; LEFT(BN340,3)),
            IF(AND((--(INT('Data Sheet'!$A$19) &amp; "." &amp; LEFT(BN340,3))&gt;=--('Data Sheet'!$A$19)), (--(INT('Data Sheet'!$A$19) &amp; "." &amp; LEFT(BN340,3))&lt;=--('Data Sheet'!$B$19))),
                --(INT('Data Sheet'!$A$19) &amp; "." &amp; LEFT(BN340,3)),
                --(INT('Data Sheet'!$B$19) &amp; "." &amp; LEFT(BN340,3))
            )
        ),
        "OK"
    )
)</f>
        <v>OK</v>
      </c>
      <c r="O340" s="23" t="str">
        <f>IF(BP340&lt;&gt;"",
    IF(INT('Data Sheet'!$A$19)=INT('Data Sheet'!$B$19),
        --(INT('Data Sheet'!$A$19) &amp; "." &amp; BP340),
        IF(AND((--(INT('Data Sheet'!$A$19) &amp; "." &amp; BP340)&gt;=--('Data Sheet'!$A$19)), (--(INT('Data Sheet'!$A$19) &amp; "." &amp; BP340)&lt;=--('Data Sheet'!$B$19))),
            --(INT('Data Sheet'!$A$19) &amp; "." &amp; BP340),
            --(INT('Data Sheet'!$B$19) &amp; "." &amp; BP340)
        )
    ),
    IF(BN340&lt;&gt;"",
        IF(INT('Data Sheet'!$A$19)=INT('Data Sheet'!$B$19),
            --(INT('Data Sheet'!$A$19) &amp; "." &amp; RIGHT(BN340,3)),
            IF(AND((--(INT('Data Sheet'!$A$19) &amp; "." &amp; RIGHT(BN340,3))&gt;=--('Data Sheet'!$A$19)), (--(INT('Data Sheet'!$A$19) &amp; "." &amp; RIGHT(BN340,3))&lt;=--('Data Sheet'!$B$19))),
                --(INT('Data Sheet'!$A$19) &amp; "." &amp; RIGHT(BN340,3)),
                --(INT('Data Sheet'!$B$19) &amp; "." &amp; RIGHT(BN340,3))
            )
        ),
        "OK"
    )
)</f>
        <v>OK</v>
      </c>
      <c r="P340" s="23" t="str">
        <f>IF(BR340&lt;&gt;"",
    IF(INT('Data Sheet'!$A$19)=INT('Data Sheet'!$B$15),
        --(INT('Data Sheet'!$A$15) &amp; "." &amp; BR340),
        IF(AND((--(INT('Data Sheet'!$A$15) &amp; "." &amp; BR340)&gt;=--('Data Sheet'!$A$15)), (--(INT('Data Sheet'!$A$15) &amp; "." &amp; BR340)&lt;=--('Data Sheet'!$B$15))),
            --(INT('Data Sheet'!$A$15) &amp; "." &amp; BR340),
            --(INT('Data Sheet'!$B$15) &amp; "." &amp; BR340)
        )
    ),
    IF(BQ340&lt;&gt;"",
        IF(INT('Data Sheet'!$A$15)=INT('Data Sheet'!$B$15),
            --(INT('Data Sheet'!$A$15) &amp; "." &amp; LEFT(BQ340,3)),
            IF(AND((--(INT('Data Sheet'!$A$15) &amp; "." &amp; LEFT(BQ340,3))&gt;=--('Data Sheet'!$A$15)), (--(INT('Data Sheet'!$A$15) &amp; "." &amp; LEFT(BQ340,3))&lt;=--('Data Sheet'!$B$15))),
                --(INT('Data Sheet'!$A$15) &amp; "." &amp; LEFT(BQ340,3)),
                --(INT('Data Sheet'!$B$15) &amp; "." &amp; LEFT(BQ340,3))
            )
        ),
        "OK"
    )
)</f>
        <v>OK</v>
      </c>
      <c r="Q340" s="23" t="str">
        <f>IF(BS340&lt;&gt;"",
    IF(INT('Data Sheet'!$A$19)=INT('Data Sheet'!$B$15),
        --(INT('Data Sheet'!$A$15) &amp; "." &amp; BS340),
        IF(AND((--(INT('Data Sheet'!$A$15) &amp; "." &amp; BS340)&gt;=--('Data Sheet'!$A$15)), (--(INT('Data Sheet'!$A$15) &amp; "." &amp; BS340)&lt;=--('Data Sheet'!$B$15))),
            --(INT('Data Sheet'!$A$15) &amp; "." &amp; BS340),
            --(INT('Data Sheet'!$B$15) &amp; "." &amp; BS340)
        )
    ),
    IF(BQ340&lt;&gt;"",
        IF(INT('Data Sheet'!$A$15)=INT('Data Sheet'!$B$15),
            --(INT('Data Sheet'!$A$15) &amp; "." &amp; RIGHT(BQ340,3)),
            IF(AND((--(INT('Data Sheet'!$A$15) &amp; "." &amp; RIGHT(BQ340,3))&gt;=--('Data Sheet'!$A$15)), (--(INT('Data Sheet'!$A$15) &amp; "." &amp; RIGHT(BQ340,3))&lt;=--('Data Sheet'!$B$15))),
                --(INT('Data Sheet'!$A$15) &amp; "." &amp; RIGHT(BQ340,3)),
                --(INT('Data Sheet'!$B$15) &amp; "." &amp; RIGHT(BQ340,3))
            )
        ),
        "OK"
    )
)</f>
        <v>OK</v>
      </c>
      <c r="R340" s="20"/>
      <c r="S340" s="20"/>
      <c r="T340" s="20"/>
      <c r="U340" s="20"/>
      <c r="V340" s="20"/>
      <c r="W340" s="20"/>
      <c r="X340" s="20"/>
      <c r="Y340" s="20"/>
      <c r="Z340" s="20"/>
      <c r="AA340" s="55"/>
      <c r="AB340" s="55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1"/>
      <c r="AR340" s="21"/>
      <c r="AS340" s="21"/>
      <c r="AT340" s="21"/>
      <c r="AU340" s="21"/>
      <c r="AV340" s="21"/>
      <c r="AW340" s="22"/>
      <c r="AX340" s="99"/>
      <c r="AY340" s="20"/>
      <c r="AZ340" s="20"/>
      <c r="BA340" s="22"/>
      <c r="BC340" s="80"/>
      <c r="BD340" s="80"/>
      <c r="BE340" s="80"/>
      <c r="BF340" s="80"/>
      <c r="BG340" s="2" t="str">
        <f t="shared" si="28"/>
        <v/>
      </c>
      <c r="BH340" s="78">
        <f t="shared" si="27"/>
        <v>0</v>
      </c>
    </row>
    <row r="341" spans="2:60" x14ac:dyDescent="0.2">
      <c r="B341" s="14">
        <f t="shared" si="29"/>
        <v>333</v>
      </c>
      <c r="C341" s="15" t="str">
        <f>CONCATENATE('Data Sheet'!$B$8,'Data Sheet'!$G$2)</f>
        <v>" HWDP</v>
      </c>
      <c r="D341" s="95" t="str">
        <f t="shared" si="30"/>
        <v/>
      </c>
      <c r="E341" s="15" t="str">
        <f>IF('Sum HWDP'!$D$10="TH-Hill DS-1 Vol 3 CAT 2: Clean and Visual Ends only","N/A","OK")</f>
        <v>OK</v>
      </c>
      <c r="F341" s="15" t="str">
        <f>IF('Sum HWDP'!$D$10="TH-Hill DS-1 Vol 3 CAT 2: Clean and Visual Ends only","N/A","OK")</f>
        <v>OK</v>
      </c>
      <c r="G341" s="17"/>
      <c r="H341" s="17"/>
      <c r="I341" s="17" t="s">
        <v>51</v>
      </c>
      <c r="J341" s="17" t="str">
        <f t="shared" si="26"/>
        <v>OK</v>
      </c>
      <c r="K341" s="17" t="str">
        <f t="shared" si="26"/>
        <v>OK</v>
      </c>
      <c r="L341" s="17" t="str">
        <f>IF('Data Sheet'!$B$9="NC-50","N/A","OK")</f>
        <v>OK</v>
      </c>
      <c r="M341" s="17" t="str">
        <f>IF('Data Sheet'!$B$9="NC-50","N/A","OK")</f>
        <v>OK</v>
      </c>
      <c r="N341" s="23" t="str">
        <f>IF(BO341&lt;&gt;"",
    IF(INT('Data Sheet'!$A$19)=INT('Data Sheet'!$B$19),
        --(INT('Data Sheet'!$A$19) &amp; "." &amp; BO341),
        IF(AND((--(INT('Data Sheet'!$A$19) &amp; "." &amp; BO341)&gt;=--('Data Sheet'!$A$19)), (--(INT('Data Sheet'!$A$19) &amp; "." &amp; BO341)&lt;=--('Data Sheet'!$B$19))),
            --(INT('Data Sheet'!$A$19) &amp; "." &amp; BO341),
            --(INT('Data Sheet'!$B$19) &amp; "." &amp; BO341)
        )
    ),
    IF(BN341&lt;&gt;"",
        IF(INT('Data Sheet'!$A$19)=INT('Data Sheet'!$B$19),
            --(INT('Data Sheet'!$A$19) &amp; "." &amp; LEFT(BN341,3)),
            IF(AND((--(INT('Data Sheet'!$A$19) &amp; "." &amp; LEFT(BN341,3))&gt;=--('Data Sheet'!$A$19)), (--(INT('Data Sheet'!$A$19) &amp; "." &amp; LEFT(BN341,3))&lt;=--('Data Sheet'!$B$19))),
                --(INT('Data Sheet'!$A$19) &amp; "." &amp; LEFT(BN341,3)),
                --(INT('Data Sheet'!$B$19) &amp; "." &amp; LEFT(BN341,3))
            )
        ),
        "OK"
    )
)</f>
        <v>OK</v>
      </c>
      <c r="O341" s="23" t="str">
        <f>IF(BP341&lt;&gt;"",
    IF(INT('Data Sheet'!$A$19)=INT('Data Sheet'!$B$19),
        --(INT('Data Sheet'!$A$19) &amp; "." &amp; BP341),
        IF(AND((--(INT('Data Sheet'!$A$19) &amp; "." &amp; BP341)&gt;=--('Data Sheet'!$A$19)), (--(INT('Data Sheet'!$A$19) &amp; "." &amp; BP341)&lt;=--('Data Sheet'!$B$19))),
            --(INT('Data Sheet'!$A$19) &amp; "." &amp; BP341),
            --(INT('Data Sheet'!$B$19) &amp; "." &amp; BP341)
        )
    ),
    IF(BN341&lt;&gt;"",
        IF(INT('Data Sheet'!$A$19)=INT('Data Sheet'!$B$19),
            --(INT('Data Sheet'!$A$19) &amp; "." &amp; RIGHT(BN341,3)),
            IF(AND((--(INT('Data Sheet'!$A$19) &amp; "." &amp; RIGHT(BN341,3))&gt;=--('Data Sheet'!$A$19)), (--(INT('Data Sheet'!$A$19) &amp; "." &amp; RIGHT(BN341,3))&lt;=--('Data Sheet'!$B$19))),
                --(INT('Data Sheet'!$A$19) &amp; "." &amp; RIGHT(BN341,3)),
                --(INT('Data Sheet'!$B$19) &amp; "." &amp; RIGHT(BN341,3))
            )
        ),
        "OK"
    )
)</f>
        <v>OK</v>
      </c>
      <c r="P341" s="23" t="str">
        <f>IF(BR341&lt;&gt;"",
    IF(INT('Data Sheet'!$A$19)=INT('Data Sheet'!$B$15),
        --(INT('Data Sheet'!$A$15) &amp; "." &amp; BR341),
        IF(AND((--(INT('Data Sheet'!$A$15) &amp; "." &amp; BR341)&gt;=--('Data Sheet'!$A$15)), (--(INT('Data Sheet'!$A$15) &amp; "." &amp; BR341)&lt;=--('Data Sheet'!$B$15))),
            --(INT('Data Sheet'!$A$15) &amp; "." &amp; BR341),
            --(INT('Data Sheet'!$B$15) &amp; "." &amp; BR341)
        )
    ),
    IF(BQ341&lt;&gt;"",
        IF(INT('Data Sheet'!$A$15)=INT('Data Sheet'!$B$15),
            --(INT('Data Sheet'!$A$15) &amp; "." &amp; LEFT(BQ341,3)),
            IF(AND((--(INT('Data Sheet'!$A$15) &amp; "." &amp; LEFT(BQ341,3))&gt;=--('Data Sheet'!$A$15)), (--(INT('Data Sheet'!$A$15) &amp; "." &amp; LEFT(BQ341,3))&lt;=--('Data Sheet'!$B$15))),
                --(INT('Data Sheet'!$A$15) &amp; "." &amp; LEFT(BQ341,3)),
                --(INT('Data Sheet'!$B$15) &amp; "." &amp; LEFT(BQ341,3))
            )
        ),
        "OK"
    )
)</f>
        <v>OK</v>
      </c>
      <c r="Q341" s="23" t="str">
        <f>IF(BS341&lt;&gt;"",
    IF(INT('Data Sheet'!$A$19)=INT('Data Sheet'!$B$15),
        --(INT('Data Sheet'!$A$15) &amp; "." &amp; BS341),
        IF(AND((--(INT('Data Sheet'!$A$15) &amp; "." &amp; BS341)&gt;=--('Data Sheet'!$A$15)), (--(INT('Data Sheet'!$A$15) &amp; "." &amp; BS341)&lt;=--('Data Sheet'!$B$15))),
            --(INT('Data Sheet'!$A$15) &amp; "." &amp; BS341),
            --(INT('Data Sheet'!$B$15) &amp; "." &amp; BS341)
        )
    ),
    IF(BQ341&lt;&gt;"",
        IF(INT('Data Sheet'!$A$15)=INT('Data Sheet'!$B$15),
            --(INT('Data Sheet'!$A$15) &amp; "." &amp; RIGHT(BQ341,3)),
            IF(AND((--(INT('Data Sheet'!$A$15) &amp; "." &amp; RIGHT(BQ341,3))&gt;=--('Data Sheet'!$A$15)), (--(INT('Data Sheet'!$A$15) &amp; "." &amp; RIGHT(BQ341,3))&lt;=--('Data Sheet'!$B$15))),
                --(INT('Data Sheet'!$A$15) &amp; "." &amp; RIGHT(BQ341,3)),
                --(INT('Data Sheet'!$B$15) &amp; "." &amp; RIGHT(BQ341,3))
            )
        ),
        "OK"
    )
)</f>
        <v>OK</v>
      </c>
      <c r="R341" s="20"/>
      <c r="S341" s="20"/>
      <c r="T341" s="20"/>
      <c r="U341" s="20"/>
      <c r="V341" s="20"/>
      <c r="W341" s="20"/>
      <c r="X341" s="20"/>
      <c r="Y341" s="20"/>
      <c r="Z341" s="20"/>
      <c r="AA341" s="55"/>
      <c r="AB341" s="55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1"/>
      <c r="AR341" s="21"/>
      <c r="AS341" s="21"/>
      <c r="AT341" s="21"/>
      <c r="AU341" s="21"/>
      <c r="AV341" s="21"/>
      <c r="AW341" s="22"/>
      <c r="AX341" s="99"/>
      <c r="AY341" s="20"/>
      <c r="AZ341" s="20"/>
      <c r="BA341" s="22"/>
      <c r="BC341" s="80"/>
      <c r="BD341" s="80"/>
      <c r="BE341" s="80"/>
      <c r="BF341" s="80"/>
      <c r="BG341" s="2" t="str">
        <f t="shared" si="28"/>
        <v/>
      </c>
      <c r="BH341" s="78">
        <f t="shared" si="27"/>
        <v>0</v>
      </c>
    </row>
    <row r="342" spans="2:60" x14ac:dyDescent="0.2">
      <c r="B342" s="14">
        <f t="shared" si="29"/>
        <v>334</v>
      </c>
      <c r="C342" s="15" t="str">
        <f>CONCATENATE('Data Sheet'!$B$8,'Data Sheet'!$G$2)</f>
        <v>" HWDP</v>
      </c>
      <c r="D342" s="95" t="str">
        <f t="shared" si="30"/>
        <v/>
      </c>
      <c r="E342" s="15" t="str">
        <f>IF('Sum HWDP'!$D$10="TH-Hill DS-1 Vol 3 CAT 2: Clean and Visual Ends only","N/A","OK")</f>
        <v>OK</v>
      </c>
      <c r="F342" s="15" t="str">
        <f>IF('Sum HWDP'!$D$10="TH-Hill DS-1 Vol 3 CAT 2: Clean and Visual Ends only","N/A","OK")</f>
        <v>OK</v>
      </c>
      <c r="G342" s="17"/>
      <c r="H342" s="17"/>
      <c r="I342" s="17" t="s">
        <v>51</v>
      </c>
      <c r="J342" s="17" t="str">
        <f t="shared" si="26"/>
        <v>OK</v>
      </c>
      <c r="K342" s="17" t="str">
        <f t="shared" si="26"/>
        <v>OK</v>
      </c>
      <c r="L342" s="17" t="str">
        <f>IF('Data Sheet'!$B$9="NC-50","N/A","OK")</f>
        <v>OK</v>
      </c>
      <c r="M342" s="17" t="str">
        <f>IF('Data Sheet'!$B$9="NC-50","N/A","OK")</f>
        <v>OK</v>
      </c>
      <c r="N342" s="23" t="str">
        <f>IF(BO342&lt;&gt;"",
    IF(INT('Data Sheet'!$A$19)=INT('Data Sheet'!$B$19),
        --(INT('Data Sheet'!$A$19) &amp; "." &amp; BO342),
        IF(AND((--(INT('Data Sheet'!$A$19) &amp; "." &amp; BO342)&gt;=--('Data Sheet'!$A$19)), (--(INT('Data Sheet'!$A$19) &amp; "." &amp; BO342)&lt;=--('Data Sheet'!$B$19))),
            --(INT('Data Sheet'!$A$19) &amp; "." &amp; BO342),
            --(INT('Data Sheet'!$B$19) &amp; "." &amp; BO342)
        )
    ),
    IF(BN342&lt;&gt;"",
        IF(INT('Data Sheet'!$A$19)=INT('Data Sheet'!$B$19),
            --(INT('Data Sheet'!$A$19) &amp; "." &amp; LEFT(BN342,3)),
            IF(AND((--(INT('Data Sheet'!$A$19) &amp; "." &amp; LEFT(BN342,3))&gt;=--('Data Sheet'!$A$19)), (--(INT('Data Sheet'!$A$19) &amp; "." &amp; LEFT(BN342,3))&lt;=--('Data Sheet'!$B$19))),
                --(INT('Data Sheet'!$A$19) &amp; "." &amp; LEFT(BN342,3)),
                --(INT('Data Sheet'!$B$19) &amp; "." &amp; LEFT(BN342,3))
            )
        ),
        "OK"
    )
)</f>
        <v>OK</v>
      </c>
      <c r="O342" s="23" t="str">
        <f>IF(BP342&lt;&gt;"",
    IF(INT('Data Sheet'!$A$19)=INT('Data Sheet'!$B$19),
        --(INT('Data Sheet'!$A$19) &amp; "." &amp; BP342),
        IF(AND((--(INT('Data Sheet'!$A$19) &amp; "." &amp; BP342)&gt;=--('Data Sheet'!$A$19)), (--(INT('Data Sheet'!$A$19) &amp; "." &amp; BP342)&lt;=--('Data Sheet'!$B$19))),
            --(INT('Data Sheet'!$A$19) &amp; "." &amp; BP342),
            --(INT('Data Sheet'!$B$19) &amp; "." &amp; BP342)
        )
    ),
    IF(BN342&lt;&gt;"",
        IF(INT('Data Sheet'!$A$19)=INT('Data Sheet'!$B$19),
            --(INT('Data Sheet'!$A$19) &amp; "." &amp; RIGHT(BN342,3)),
            IF(AND((--(INT('Data Sheet'!$A$19) &amp; "." &amp; RIGHT(BN342,3))&gt;=--('Data Sheet'!$A$19)), (--(INT('Data Sheet'!$A$19) &amp; "." &amp; RIGHT(BN342,3))&lt;=--('Data Sheet'!$B$19))),
                --(INT('Data Sheet'!$A$19) &amp; "." &amp; RIGHT(BN342,3)),
                --(INT('Data Sheet'!$B$19) &amp; "." &amp; RIGHT(BN342,3))
            )
        ),
        "OK"
    )
)</f>
        <v>OK</v>
      </c>
      <c r="P342" s="23" t="str">
        <f>IF(BR342&lt;&gt;"",
    IF(INT('Data Sheet'!$A$19)=INT('Data Sheet'!$B$15),
        --(INT('Data Sheet'!$A$15) &amp; "." &amp; BR342),
        IF(AND((--(INT('Data Sheet'!$A$15) &amp; "." &amp; BR342)&gt;=--('Data Sheet'!$A$15)), (--(INT('Data Sheet'!$A$15) &amp; "." &amp; BR342)&lt;=--('Data Sheet'!$B$15))),
            --(INT('Data Sheet'!$A$15) &amp; "." &amp; BR342),
            --(INT('Data Sheet'!$B$15) &amp; "." &amp; BR342)
        )
    ),
    IF(BQ342&lt;&gt;"",
        IF(INT('Data Sheet'!$A$15)=INT('Data Sheet'!$B$15),
            --(INT('Data Sheet'!$A$15) &amp; "." &amp; LEFT(BQ342,3)),
            IF(AND((--(INT('Data Sheet'!$A$15) &amp; "." &amp; LEFT(BQ342,3))&gt;=--('Data Sheet'!$A$15)), (--(INT('Data Sheet'!$A$15) &amp; "." &amp; LEFT(BQ342,3))&lt;=--('Data Sheet'!$B$15))),
                --(INT('Data Sheet'!$A$15) &amp; "." &amp; LEFT(BQ342,3)),
                --(INT('Data Sheet'!$B$15) &amp; "." &amp; LEFT(BQ342,3))
            )
        ),
        "OK"
    )
)</f>
        <v>OK</v>
      </c>
      <c r="Q342" s="23" t="str">
        <f>IF(BS342&lt;&gt;"",
    IF(INT('Data Sheet'!$A$19)=INT('Data Sheet'!$B$15),
        --(INT('Data Sheet'!$A$15) &amp; "." &amp; BS342),
        IF(AND((--(INT('Data Sheet'!$A$15) &amp; "." &amp; BS342)&gt;=--('Data Sheet'!$A$15)), (--(INT('Data Sheet'!$A$15) &amp; "." &amp; BS342)&lt;=--('Data Sheet'!$B$15))),
            --(INT('Data Sheet'!$A$15) &amp; "." &amp; BS342),
            --(INT('Data Sheet'!$B$15) &amp; "." &amp; BS342)
        )
    ),
    IF(BQ342&lt;&gt;"",
        IF(INT('Data Sheet'!$A$15)=INT('Data Sheet'!$B$15),
            --(INT('Data Sheet'!$A$15) &amp; "." &amp; RIGHT(BQ342,3)),
            IF(AND((--(INT('Data Sheet'!$A$15) &amp; "." &amp; RIGHT(BQ342,3))&gt;=--('Data Sheet'!$A$15)), (--(INT('Data Sheet'!$A$15) &amp; "." &amp; RIGHT(BQ342,3))&lt;=--('Data Sheet'!$B$15))),
                --(INT('Data Sheet'!$A$15) &amp; "." &amp; RIGHT(BQ342,3)),
                --(INT('Data Sheet'!$B$15) &amp; "." &amp; RIGHT(BQ342,3))
            )
        ),
        "OK"
    )
)</f>
        <v>OK</v>
      </c>
      <c r="R342" s="20"/>
      <c r="S342" s="20"/>
      <c r="T342" s="20"/>
      <c r="U342" s="20"/>
      <c r="V342" s="20"/>
      <c r="W342" s="20"/>
      <c r="X342" s="20"/>
      <c r="Y342" s="20"/>
      <c r="Z342" s="20"/>
      <c r="AA342" s="55"/>
      <c r="AB342" s="55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1"/>
      <c r="AR342" s="21"/>
      <c r="AS342" s="21"/>
      <c r="AT342" s="21"/>
      <c r="AU342" s="21"/>
      <c r="AV342" s="21"/>
      <c r="AW342" s="22"/>
      <c r="AX342" s="99"/>
      <c r="AY342" s="20"/>
      <c r="AZ342" s="20"/>
      <c r="BA342" s="22"/>
      <c r="BC342" s="80"/>
      <c r="BD342" s="80"/>
      <c r="BE342" s="80"/>
      <c r="BF342" s="80"/>
      <c r="BG342" s="2" t="str">
        <f t="shared" si="28"/>
        <v/>
      </c>
      <c r="BH342" s="78">
        <f t="shared" si="27"/>
        <v>0</v>
      </c>
    </row>
    <row r="343" spans="2:60" x14ac:dyDescent="0.2">
      <c r="B343" s="14">
        <f t="shared" si="29"/>
        <v>335</v>
      </c>
      <c r="C343" s="15" t="str">
        <f>CONCATENATE('Data Sheet'!$B$8,'Data Sheet'!$G$2)</f>
        <v>" HWDP</v>
      </c>
      <c r="D343" s="95" t="str">
        <f t="shared" si="30"/>
        <v/>
      </c>
      <c r="E343" s="15" t="str">
        <f>IF('Sum HWDP'!$D$10="TH-Hill DS-1 Vol 3 CAT 2: Clean and Visual Ends only","N/A","OK")</f>
        <v>OK</v>
      </c>
      <c r="F343" s="15" t="str">
        <f>IF('Sum HWDP'!$D$10="TH-Hill DS-1 Vol 3 CAT 2: Clean and Visual Ends only","N/A","OK")</f>
        <v>OK</v>
      </c>
      <c r="G343" s="17"/>
      <c r="H343" s="17"/>
      <c r="I343" s="17" t="s">
        <v>51</v>
      </c>
      <c r="J343" s="17" t="str">
        <f t="shared" si="26"/>
        <v>OK</v>
      </c>
      <c r="K343" s="17" t="str">
        <f t="shared" si="26"/>
        <v>OK</v>
      </c>
      <c r="L343" s="17" t="str">
        <f>IF('Data Sheet'!$B$9="NC-50","N/A","OK")</f>
        <v>OK</v>
      </c>
      <c r="M343" s="17" t="str">
        <f>IF('Data Sheet'!$B$9="NC-50","N/A","OK")</f>
        <v>OK</v>
      </c>
      <c r="N343" s="23" t="str">
        <f>IF(BO343&lt;&gt;"",
    IF(INT('Data Sheet'!$A$19)=INT('Data Sheet'!$B$19),
        --(INT('Data Sheet'!$A$19) &amp; "." &amp; BO343),
        IF(AND((--(INT('Data Sheet'!$A$19) &amp; "." &amp; BO343)&gt;=--('Data Sheet'!$A$19)), (--(INT('Data Sheet'!$A$19) &amp; "." &amp; BO343)&lt;=--('Data Sheet'!$B$19))),
            --(INT('Data Sheet'!$A$19) &amp; "." &amp; BO343),
            --(INT('Data Sheet'!$B$19) &amp; "." &amp; BO343)
        )
    ),
    IF(BN343&lt;&gt;"",
        IF(INT('Data Sheet'!$A$19)=INT('Data Sheet'!$B$19),
            --(INT('Data Sheet'!$A$19) &amp; "." &amp; LEFT(BN343,3)),
            IF(AND((--(INT('Data Sheet'!$A$19) &amp; "." &amp; LEFT(BN343,3))&gt;=--('Data Sheet'!$A$19)), (--(INT('Data Sheet'!$A$19) &amp; "." &amp; LEFT(BN343,3))&lt;=--('Data Sheet'!$B$19))),
                --(INT('Data Sheet'!$A$19) &amp; "." &amp; LEFT(BN343,3)),
                --(INT('Data Sheet'!$B$19) &amp; "." &amp; LEFT(BN343,3))
            )
        ),
        "OK"
    )
)</f>
        <v>OK</v>
      </c>
      <c r="O343" s="23" t="str">
        <f>IF(BP343&lt;&gt;"",
    IF(INT('Data Sheet'!$A$19)=INT('Data Sheet'!$B$19),
        --(INT('Data Sheet'!$A$19) &amp; "." &amp; BP343),
        IF(AND((--(INT('Data Sheet'!$A$19) &amp; "." &amp; BP343)&gt;=--('Data Sheet'!$A$19)), (--(INT('Data Sheet'!$A$19) &amp; "." &amp; BP343)&lt;=--('Data Sheet'!$B$19))),
            --(INT('Data Sheet'!$A$19) &amp; "." &amp; BP343),
            --(INT('Data Sheet'!$B$19) &amp; "." &amp; BP343)
        )
    ),
    IF(BN343&lt;&gt;"",
        IF(INT('Data Sheet'!$A$19)=INT('Data Sheet'!$B$19),
            --(INT('Data Sheet'!$A$19) &amp; "." &amp; RIGHT(BN343,3)),
            IF(AND((--(INT('Data Sheet'!$A$19) &amp; "." &amp; RIGHT(BN343,3))&gt;=--('Data Sheet'!$A$19)), (--(INT('Data Sheet'!$A$19) &amp; "." &amp; RIGHT(BN343,3))&lt;=--('Data Sheet'!$B$19))),
                --(INT('Data Sheet'!$A$19) &amp; "." &amp; RIGHT(BN343,3)),
                --(INT('Data Sheet'!$B$19) &amp; "." &amp; RIGHT(BN343,3))
            )
        ),
        "OK"
    )
)</f>
        <v>OK</v>
      </c>
      <c r="P343" s="23" t="str">
        <f>IF(BR343&lt;&gt;"",
    IF(INT('Data Sheet'!$A$19)=INT('Data Sheet'!$B$15),
        --(INT('Data Sheet'!$A$15) &amp; "." &amp; BR343),
        IF(AND((--(INT('Data Sheet'!$A$15) &amp; "." &amp; BR343)&gt;=--('Data Sheet'!$A$15)), (--(INT('Data Sheet'!$A$15) &amp; "." &amp; BR343)&lt;=--('Data Sheet'!$B$15))),
            --(INT('Data Sheet'!$A$15) &amp; "." &amp; BR343),
            --(INT('Data Sheet'!$B$15) &amp; "." &amp; BR343)
        )
    ),
    IF(BQ343&lt;&gt;"",
        IF(INT('Data Sheet'!$A$15)=INT('Data Sheet'!$B$15),
            --(INT('Data Sheet'!$A$15) &amp; "." &amp; LEFT(BQ343,3)),
            IF(AND((--(INT('Data Sheet'!$A$15) &amp; "." &amp; LEFT(BQ343,3))&gt;=--('Data Sheet'!$A$15)), (--(INT('Data Sheet'!$A$15) &amp; "." &amp; LEFT(BQ343,3))&lt;=--('Data Sheet'!$B$15))),
                --(INT('Data Sheet'!$A$15) &amp; "." &amp; LEFT(BQ343,3)),
                --(INT('Data Sheet'!$B$15) &amp; "." &amp; LEFT(BQ343,3))
            )
        ),
        "OK"
    )
)</f>
        <v>OK</v>
      </c>
      <c r="Q343" s="23" t="str">
        <f>IF(BS343&lt;&gt;"",
    IF(INT('Data Sheet'!$A$19)=INT('Data Sheet'!$B$15),
        --(INT('Data Sheet'!$A$15) &amp; "." &amp; BS343),
        IF(AND((--(INT('Data Sheet'!$A$15) &amp; "." &amp; BS343)&gt;=--('Data Sheet'!$A$15)), (--(INT('Data Sheet'!$A$15) &amp; "." &amp; BS343)&lt;=--('Data Sheet'!$B$15))),
            --(INT('Data Sheet'!$A$15) &amp; "." &amp; BS343),
            --(INT('Data Sheet'!$B$15) &amp; "." &amp; BS343)
        )
    ),
    IF(BQ343&lt;&gt;"",
        IF(INT('Data Sheet'!$A$15)=INT('Data Sheet'!$B$15),
            --(INT('Data Sheet'!$A$15) &amp; "." &amp; RIGHT(BQ343,3)),
            IF(AND((--(INT('Data Sheet'!$A$15) &amp; "." &amp; RIGHT(BQ343,3))&gt;=--('Data Sheet'!$A$15)), (--(INT('Data Sheet'!$A$15) &amp; "." &amp; RIGHT(BQ343,3))&lt;=--('Data Sheet'!$B$15))),
                --(INT('Data Sheet'!$A$15) &amp; "." &amp; RIGHT(BQ343,3)),
                --(INT('Data Sheet'!$B$15) &amp; "." &amp; RIGHT(BQ343,3))
            )
        ),
        "OK"
    )
)</f>
        <v>OK</v>
      </c>
      <c r="R343" s="20"/>
      <c r="S343" s="20"/>
      <c r="T343" s="20"/>
      <c r="U343" s="20"/>
      <c r="V343" s="20"/>
      <c r="W343" s="20"/>
      <c r="X343" s="20"/>
      <c r="Y343" s="20"/>
      <c r="Z343" s="20"/>
      <c r="AA343" s="55"/>
      <c r="AB343" s="55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1"/>
      <c r="AR343" s="21"/>
      <c r="AS343" s="21"/>
      <c r="AT343" s="21"/>
      <c r="AU343" s="21"/>
      <c r="AV343" s="21"/>
      <c r="AW343" s="22"/>
      <c r="AX343" s="99"/>
      <c r="AY343" s="20"/>
      <c r="AZ343" s="20"/>
      <c r="BA343" s="22"/>
      <c r="BC343" s="80"/>
      <c r="BD343" s="80"/>
      <c r="BE343" s="80"/>
      <c r="BF343" s="80"/>
      <c r="BG343" s="2" t="str">
        <f t="shared" si="28"/>
        <v/>
      </c>
      <c r="BH343" s="78">
        <f t="shared" si="27"/>
        <v>0</v>
      </c>
    </row>
    <row r="344" spans="2:60" x14ac:dyDescent="0.2">
      <c r="B344" s="14">
        <f t="shared" si="29"/>
        <v>336</v>
      </c>
      <c r="C344" s="15" t="str">
        <f>CONCATENATE('Data Sheet'!$B$8,'Data Sheet'!$G$2)</f>
        <v>" HWDP</v>
      </c>
      <c r="D344" s="95" t="str">
        <f t="shared" si="30"/>
        <v/>
      </c>
      <c r="E344" s="15" t="str">
        <f>IF('Sum HWDP'!$D$10="TH-Hill DS-1 Vol 3 CAT 2: Clean and Visual Ends only","N/A","OK")</f>
        <v>OK</v>
      </c>
      <c r="F344" s="15" t="str">
        <f>IF('Sum HWDP'!$D$10="TH-Hill DS-1 Vol 3 CAT 2: Clean and Visual Ends only","N/A","OK")</f>
        <v>OK</v>
      </c>
      <c r="G344" s="17"/>
      <c r="H344" s="17"/>
      <c r="I344" s="17" t="s">
        <v>51</v>
      </c>
      <c r="J344" s="17" t="str">
        <f t="shared" si="26"/>
        <v>OK</v>
      </c>
      <c r="K344" s="17" t="str">
        <f t="shared" si="26"/>
        <v>OK</v>
      </c>
      <c r="L344" s="17" t="str">
        <f>IF('Data Sheet'!$B$9="NC-50","N/A","OK")</f>
        <v>OK</v>
      </c>
      <c r="M344" s="17" t="str">
        <f>IF('Data Sheet'!$B$9="NC-50","N/A","OK")</f>
        <v>OK</v>
      </c>
      <c r="N344" s="23" t="str">
        <f>IF(BO344&lt;&gt;"",
    IF(INT('Data Sheet'!$A$19)=INT('Data Sheet'!$B$19),
        --(INT('Data Sheet'!$A$19) &amp; "." &amp; BO344),
        IF(AND((--(INT('Data Sheet'!$A$19) &amp; "." &amp; BO344)&gt;=--('Data Sheet'!$A$19)), (--(INT('Data Sheet'!$A$19) &amp; "." &amp; BO344)&lt;=--('Data Sheet'!$B$19))),
            --(INT('Data Sheet'!$A$19) &amp; "." &amp; BO344),
            --(INT('Data Sheet'!$B$19) &amp; "." &amp; BO344)
        )
    ),
    IF(BN344&lt;&gt;"",
        IF(INT('Data Sheet'!$A$19)=INT('Data Sheet'!$B$19),
            --(INT('Data Sheet'!$A$19) &amp; "." &amp; LEFT(BN344,3)),
            IF(AND((--(INT('Data Sheet'!$A$19) &amp; "." &amp; LEFT(BN344,3))&gt;=--('Data Sheet'!$A$19)), (--(INT('Data Sheet'!$A$19) &amp; "." &amp; LEFT(BN344,3))&lt;=--('Data Sheet'!$B$19))),
                --(INT('Data Sheet'!$A$19) &amp; "." &amp; LEFT(BN344,3)),
                --(INT('Data Sheet'!$B$19) &amp; "." &amp; LEFT(BN344,3))
            )
        ),
        "OK"
    )
)</f>
        <v>OK</v>
      </c>
      <c r="O344" s="23" t="str">
        <f>IF(BP344&lt;&gt;"",
    IF(INT('Data Sheet'!$A$19)=INT('Data Sheet'!$B$19),
        --(INT('Data Sheet'!$A$19) &amp; "." &amp; BP344),
        IF(AND((--(INT('Data Sheet'!$A$19) &amp; "." &amp; BP344)&gt;=--('Data Sheet'!$A$19)), (--(INT('Data Sheet'!$A$19) &amp; "." &amp; BP344)&lt;=--('Data Sheet'!$B$19))),
            --(INT('Data Sheet'!$A$19) &amp; "." &amp; BP344),
            --(INT('Data Sheet'!$B$19) &amp; "." &amp; BP344)
        )
    ),
    IF(BN344&lt;&gt;"",
        IF(INT('Data Sheet'!$A$19)=INT('Data Sheet'!$B$19),
            --(INT('Data Sheet'!$A$19) &amp; "." &amp; RIGHT(BN344,3)),
            IF(AND((--(INT('Data Sheet'!$A$19) &amp; "." &amp; RIGHT(BN344,3))&gt;=--('Data Sheet'!$A$19)), (--(INT('Data Sheet'!$A$19) &amp; "." &amp; RIGHT(BN344,3))&lt;=--('Data Sheet'!$B$19))),
                --(INT('Data Sheet'!$A$19) &amp; "." &amp; RIGHT(BN344,3)),
                --(INT('Data Sheet'!$B$19) &amp; "." &amp; RIGHT(BN344,3))
            )
        ),
        "OK"
    )
)</f>
        <v>OK</v>
      </c>
      <c r="P344" s="23" t="str">
        <f>IF(BR344&lt;&gt;"",
    IF(INT('Data Sheet'!$A$19)=INT('Data Sheet'!$B$15),
        --(INT('Data Sheet'!$A$15) &amp; "." &amp; BR344),
        IF(AND((--(INT('Data Sheet'!$A$15) &amp; "." &amp; BR344)&gt;=--('Data Sheet'!$A$15)), (--(INT('Data Sheet'!$A$15) &amp; "." &amp; BR344)&lt;=--('Data Sheet'!$B$15))),
            --(INT('Data Sheet'!$A$15) &amp; "." &amp; BR344),
            --(INT('Data Sheet'!$B$15) &amp; "." &amp; BR344)
        )
    ),
    IF(BQ344&lt;&gt;"",
        IF(INT('Data Sheet'!$A$15)=INT('Data Sheet'!$B$15),
            --(INT('Data Sheet'!$A$15) &amp; "." &amp; LEFT(BQ344,3)),
            IF(AND((--(INT('Data Sheet'!$A$15) &amp; "." &amp; LEFT(BQ344,3))&gt;=--('Data Sheet'!$A$15)), (--(INT('Data Sheet'!$A$15) &amp; "." &amp; LEFT(BQ344,3))&lt;=--('Data Sheet'!$B$15))),
                --(INT('Data Sheet'!$A$15) &amp; "." &amp; LEFT(BQ344,3)),
                --(INT('Data Sheet'!$B$15) &amp; "." &amp; LEFT(BQ344,3))
            )
        ),
        "OK"
    )
)</f>
        <v>OK</v>
      </c>
      <c r="Q344" s="23" t="str">
        <f>IF(BS344&lt;&gt;"",
    IF(INT('Data Sheet'!$A$19)=INT('Data Sheet'!$B$15),
        --(INT('Data Sheet'!$A$15) &amp; "." &amp; BS344),
        IF(AND((--(INT('Data Sheet'!$A$15) &amp; "." &amp; BS344)&gt;=--('Data Sheet'!$A$15)), (--(INT('Data Sheet'!$A$15) &amp; "." &amp; BS344)&lt;=--('Data Sheet'!$B$15))),
            --(INT('Data Sheet'!$A$15) &amp; "." &amp; BS344),
            --(INT('Data Sheet'!$B$15) &amp; "." &amp; BS344)
        )
    ),
    IF(BQ344&lt;&gt;"",
        IF(INT('Data Sheet'!$A$15)=INT('Data Sheet'!$B$15),
            --(INT('Data Sheet'!$A$15) &amp; "." &amp; RIGHT(BQ344,3)),
            IF(AND((--(INT('Data Sheet'!$A$15) &amp; "." &amp; RIGHT(BQ344,3))&gt;=--('Data Sheet'!$A$15)), (--(INT('Data Sheet'!$A$15) &amp; "." &amp; RIGHT(BQ344,3))&lt;=--('Data Sheet'!$B$15))),
                --(INT('Data Sheet'!$A$15) &amp; "." &amp; RIGHT(BQ344,3)),
                --(INT('Data Sheet'!$B$15) &amp; "." &amp; RIGHT(BQ344,3))
            )
        ),
        "OK"
    )
)</f>
        <v>OK</v>
      </c>
      <c r="R344" s="20"/>
      <c r="S344" s="20"/>
      <c r="T344" s="20"/>
      <c r="U344" s="20"/>
      <c r="V344" s="20"/>
      <c r="W344" s="20"/>
      <c r="X344" s="20"/>
      <c r="Y344" s="20"/>
      <c r="Z344" s="20"/>
      <c r="AA344" s="55"/>
      <c r="AB344" s="55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1"/>
      <c r="AR344" s="21"/>
      <c r="AS344" s="21"/>
      <c r="AT344" s="21"/>
      <c r="AU344" s="21"/>
      <c r="AV344" s="21"/>
      <c r="AW344" s="22"/>
      <c r="AX344" s="99"/>
      <c r="AY344" s="20"/>
      <c r="AZ344" s="20"/>
      <c r="BA344" s="22"/>
      <c r="BC344" s="80"/>
      <c r="BD344" s="80"/>
      <c r="BE344" s="80"/>
      <c r="BF344" s="80"/>
      <c r="BG344" s="2" t="str">
        <f t="shared" si="28"/>
        <v/>
      </c>
      <c r="BH344" s="78">
        <f t="shared" si="27"/>
        <v>0</v>
      </c>
    </row>
    <row r="345" spans="2:60" x14ac:dyDescent="0.2">
      <c r="B345" s="14">
        <f t="shared" si="29"/>
        <v>337</v>
      </c>
      <c r="C345" s="15" t="str">
        <f>CONCATENATE('Data Sheet'!$B$8,'Data Sheet'!$G$2)</f>
        <v>" HWDP</v>
      </c>
      <c r="D345" s="95" t="str">
        <f t="shared" si="30"/>
        <v/>
      </c>
      <c r="E345" s="15" t="str">
        <f>IF('Sum HWDP'!$D$10="TH-Hill DS-1 Vol 3 CAT 2: Clean and Visual Ends only","N/A","OK")</f>
        <v>OK</v>
      </c>
      <c r="F345" s="15" t="str">
        <f>IF('Sum HWDP'!$D$10="TH-Hill DS-1 Vol 3 CAT 2: Clean and Visual Ends only","N/A","OK")</f>
        <v>OK</v>
      </c>
      <c r="G345" s="17"/>
      <c r="H345" s="17"/>
      <c r="I345" s="17" t="s">
        <v>51</v>
      </c>
      <c r="J345" s="17" t="str">
        <f t="shared" ref="J345:K408" si="31">IF(AP345="X", "MIN", "OK")</f>
        <v>OK</v>
      </c>
      <c r="K345" s="17" t="str">
        <f t="shared" si="31"/>
        <v>OK</v>
      </c>
      <c r="L345" s="17" t="str">
        <f>IF('Data Sheet'!$B$9="NC-50","N/A","OK")</f>
        <v>OK</v>
      </c>
      <c r="M345" s="17" t="str">
        <f>IF('Data Sheet'!$B$9="NC-50","N/A","OK")</f>
        <v>OK</v>
      </c>
      <c r="N345" s="23" t="str">
        <f>IF(BO345&lt;&gt;"",
    IF(INT('Data Sheet'!$A$19)=INT('Data Sheet'!$B$19),
        --(INT('Data Sheet'!$A$19) &amp; "." &amp; BO345),
        IF(AND((--(INT('Data Sheet'!$A$19) &amp; "." &amp; BO345)&gt;=--('Data Sheet'!$A$19)), (--(INT('Data Sheet'!$A$19) &amp; "." &amp; BO345)&lt;=--('Data Sheet'!$B$19))),
            --(INT('Data Sheet'!$A$19) &amp; "." &amp; BO345),
            --(INT('Data Sheet'!$B$19) &amp; "." &amp; BO345)
        )
    ),
    IF(BN345&lt;&gt;"",
        IF(INT('Data Sheet'!$A$19)=INT('Data Sheet'!$B$19),
            --(INT('Data Sheet'!$A$19) &amp; "." &amp; LEFT(BN345,3)),
            IF(AND((--(INT('Data Sheet'!$A$19) &amp; "." &amp; LEFT(BN345,3))&gt;=--('Data Sheet'!$A$19)), (--(INT('Data Sheet'!$A$19) &amp; "." &amp; LEFT(BN345,3))&lt;=--('Data Sheet'!$B$19))),
                --(INT('Data Sheet'!$A$19) &amp; "." &amp; LEFT(BN345,3)),
                --(INT('Data Sheet'!$B$19) &amp; "." &amp; LEFT(BN345,3))
            )
        ),
        "OK"
    )
)</f>
        <v>OK</v>
      </c>
      <c r="O345" s="23" t="str">
        <f>IF(BP345&lt;&gt;"",
    IF(INT('Data Sheet'!$A$19)=INT('Data Sheet'!$B$19),
        --(INT('Data Sheet'!$A$19) &amp; "." &amp; BP345),
        IF(AND((--(INT('Data Sheet'!$A$19) &amp; "." &amp; BP345)&gt;=--('Data Sheet'!$A$19)), (--(INT('Data Sheet'!$A$19) &amp; "." &amp; BP345)&lt;=--('Data Sheet'!$B$19))),
            --(INT('Data Sheet'!$A$19) &amp; "." &amp; BP345),
            --(INT('Data Sheet'!$B$19) &amp; "." &amp; BP345)
        )
    ),
    IF(BN345&lt;&gt;"",
        IF(INT('Data Sheet'!$A$19)=INT('Data Sheet'!$B$19),
            --(INT('Data Sheet'!$A$19) &amp; "." &amp; RIGHT(BN345,3)),
            IF(AND((--(INT('Data Sheet'!$A$19) &amp; "." &amp; RIGHT(BN345,3))&gt;=--('Data Sheet'!$A$19)), (--(INT('Data Sheet'!$A$19) &amp; "." &amp; RIGHT(BN345,3))&lt;=--('Data Sheet'!$B$19))),
                --(INT('Data Sheet'!$A$19) &amp; "." &amp; RIGHT(BN345,3)),
                --(INT('Data Sheet'!$B$19) &amp; "." &amp; RIGHT(BN345,3))
            )
        ),
        "OK"
    )
)</f>
        <v>OK</v>
      </c>
      <c r="P345" s="23" t="str">
        <f>IF(BR345&lt;&gt;"",
    IF(INT('Data Sheet'!$A$19)=INT('Data Sheet'!$B$15),
        --(INT('Data Sheet'!$A$15) &amp; "." &amp; BR345),
        IF(AND((--(INT('Data Sheet'!$A$15) &amp; "." &amp; BR345)&gt;=--('Data Sheet'!$A$15)), (--(INT('Data Sheet'!$A$15) &amp; "." &amp; BR345)&lt;=--('Data Sheet'!$B$15))),
            --(INT('Data Sheet'!$A$15) &amp; "." &amp; BR345),
            --(INT('Data Sheet'!$B$15) &amp; "." &amp; BR345)
        )
    ),
    IF(BQ345&lt;&gt;"",
        IF(INT('Data Sheet'!$A$15)=INT('Data Sheet'!$B$15),
            --(INT('Data Sheet'!$A$15) &amp; "." &amp; LEFT(BQ345,3)),
            IF(AND((--(INT('Data Sheet'!$A$15) &amp; "." &amp; LEFT(BQ345,3))&gt;=--('Data Sheet'!$A$15)), (--(INT('Data Sheet'!$A$15) &amp; "." &amp; LEFT(BQ345,3))&lt;=--('Data Sheet'!$B$15))),
                --(INT('Data Sheet'!$A$15) &amp; "." &amp; LEFT(BQ345,3)),
                --(INT('Data Sheet'!$B$15) &amp; "." &amp; LEFT(BQ345,3))
            )
        ),
        "OK"
    )
)</f>
        <v>OK</v>
      </c>
      <c r="Q345" s="23" t="str">
        <f>IF(BS345&lt;&gt;"",
    IF(INT('Data Sheet'!$A$19)=INT('Data Sheet'!$B$15),
        --(INT('Data Sheet'!$A$15) &amp; "." &amp; BS345),
        IF(AND((--(INT('Data Sheet'!$A$15) &amp; "." &amp; BS345)&gt;=--('Data Sheet'!$A$15)), (--(INT('Data Sheet'!$A$15) &amp; "." &amp; BS345)&lt;=--('Data Sheet'!$B$15))),
            --(INT('Data Sheet'!$A$15) &amp; "." &amp; BS345),
            --(INT('Data Sheet'!$B$15) &amp; "." &amp; BS345)
        )
    ),
    IF(BQ345&lt;&gt;"",
        IF(INT('Data Sheet'!$A$15)=INT('Data Sheet'!$B$15),
            --(INT('Data Sheet'!$A$15) &amp; "." &amp; RIGHT(BQ345,3)),
            IF(AND((--(INT('Data Sheet'!$A$15) &amp; "." &amp; RIGHT(BQ345,3))&gt;=--('Data Sheet'!$A$15)), (--(INT('Data Sheet'!$A$15) &amp; "." &amp; RIGHT(BQ345,3))&lt;=--('Data Sheet'!$B$15))),
                --(INT('Data Sheet'!$A$15) &amp; "." &amp; RIGHT(BQ345,3)),
                --(INT('Data Sheet'!$B$15) &amp; "." &amp; RIGHT(BQ345,3))
            )
        ),
        "OK"
    )
)</f>
        <v>OK</v>
      </c>
      <c r="R345" s="20"/>
      <c r="S345" s="20"/>
      <c r="T345" s="20"/>
      <c r="U345" s="20"/>
      <c r="V345" s="20"/>
      <c r="W345" s="20"/>
      <c r="X345" s="20"/>
      <c r="Y345" s="20"/>
      <c r="Z345" s="20"/>
      <c r="AA345" s="55"/>
      <c r="AB345" s="55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1"/>
      <c r="AR345" s="21"/>
      <c r="AS345" s="21"/>
      <c r="AT345" s="21"/>
      <c r="AU345" s="21"/>
      <c r="AV345" s="21"/>
      <c r="AW345" s="22"/>
      <c r="AX345" s="99"/>
      <c r="AY345" s="20"/>
      <c r="AZ345" s="20"/>
      <c r="BA345" s="22"/>
      <c r="BC345" s="80"/>
      <c r="BD345" s="80"/>
      <c r="BE345" s="80"/>
      <c r="BF345" s="80"/>
      <c r="BG345" s="2" t="str">
        <f t="shared" si="28"/>
        <v/>
      </c>
      <c r="BH345" s="78">
        <f t="shared" si="27"/>
        <v>0</v>
      </c>
    </row>
    <row r="346" spans="2:60" x14ac:dyDescent="0.2">
      <c r="B346" s="14">
        <f t="shared" si="29"/>
        <v>338</v>
      </c>
      <c r="C346" s="15" t="str">
        <f>CONCATENATE('Data Sheet'!$B$8,'Data Sheet'!$G$2)</f>
        <v>" HWDP</v>
      </c>
      <c r="D346" s="95" t="str">
        <f t="shared" si="30"/>
        <v/>
      </c>
      <c r="E346" s="15" t="str">
        <f>IF('Sum HWDP'!$D$10="TH-Hill DS-1 Vol 3 CAT 2: Clean and Visual Ends only","N/A","OK")</f>
        <v>OK</v>
      </c>
      <c r="F346" s="15" t="str">
        <f>IF('Sum HWDP'!$D$10="TH-Hill DS-1 Vol 3 CAT 2: Clean and Visual Ends only","N/A","OK")</f>
        <v>OK</v>
      </c>
      <c r="G346" s="17"/>
      <c r="H346" s="17"/>
      <c r="I346" s="17" t="s">
        <v>51</v>
      </c>
      <c r="J346" s="17" t="str">
        <f t="shared" si="31"/>
        <v>OK</v>
      </c>
      <c r="K346" s="17" t="str">
        <f t="shared" si="31"/>
        <v>OK</v>
      </c>
      <c r="L346" s="17" t="str">
        <f>IF('Data Sheet'!$B$9="NC-50","N/A","OK")</f>
        <v>OK</v>
      </c>
      <c r="M346" s="17" t="str">
        <f>IF('Data Sheet'!$B$9="NC-50","N/A","OK")</f>
        <v>OK</v>
      </c>
      <c r="N346" s="23" t="str">
        <f>IF(BO346&lt;&gt;"",
    IF(INT('Data Sheet'!$A$19)=INT('Data Sheet'!$B$19),
        --(INT('Data Sheet'!$A$19) &amp; "." &amp; BO346),
        IF(AND((--(INT('Data Sheet'!$A$19) &amp; "." &amp; BO346)&gt;=--('Data Sheet'!$A$19)), (--(INT('Data Sheet'!$A$19) &amp; "." &amp; BO346)&lt;=--('Data Sheet'!$B$19))),
            --(INT('Data Sheet'!$A$19) &amp; "." &amp; BO346),
            --(INT('Data Sheet'!$B$19) &amp; "." &amp; BO346)
        )
    ),
    IF(BN346&lt;&gt;"",
        IF(INT('Data Sheet'!$A$19)=INT('Data Sheet'!$B$19),
            --(INT('Data Sheet'!$A$19) &amp; "." &amp; LEFT(BN346,3)),
            IF(AND((--(INT('Data Sheet'!$A$19) &amp; "." &amp; LEFT(BN346,3))&gt;=--('Data Sheet'!$A$19)), (--(INT('Data Sheet'!$A$19) &amp; "." &amp; LEFT(BN346,3))&lt;=--('Data Sheet'!$B$19))),
                --(INT('Data Sheet'!$A$19) &amp; "." &amp; LEFT(BN346,3)),
                --(INT('Data Sheet'!$B$19) &amp; "." &amp; LEFT(BN346,3))
            )
        ),
        "OK"
    )
)</f>
        <v>OK</v>
      </c>
      <c r="O346" s="23" t="str">
        <f>IF(BP346&lt;&gt;"",
    IF(INT('Data Sheet'!$A$19)=INT('Data Sheet'!$B$19),
        --(INT('Data Sheet'!$A$19) &amp; "." &amp; BP346),
        IF(AND((--(INT('Data Sheet'!$A$19) &amp; "." &amp; BP346)&gt;=--('Data Sheet'!$A$19)), (--(INT('Data Sheet'!$A$19) &amp; "." &amp; BP346)&lt;=--('Data Sheet'!$B$19))),
            --(INT('Data Sheet'!$A$19) &amp; "." &amp; BP346),
            --(INT('Data Sheet'!$B$19) &amp; "." &amp; BP346)
        )
    ),
    IF(BN346&lt;&gt;"",
        IF(INT('Data Sheet'!$A$19)=INT('Data Sheet'!$B$19),
            --(INT('Data Sheet'!$A$19) &amp; "." &amp; RIGHT(BN346,3)),
            IF(AND((--(INT('Data Sheet'!$A$19) &amp; "." &amp; RIGHT(BN346,3))&gt;=--('Data Sheet'!$A$19)), (--(INT('Data Sheet'!$A$19) &amp; "." &amp; RIGHT(BN346,3))&lt;=--('Data Sheet'!$B$19))),
                --(INT('Data Sheet'!$A$19) &amp; "." &amp; RIGHT(BN346,3)),
                --(INT('Data Sheet'!$B$19) &amp; "." &amp; RIGHT(BN346,3))
            )
        ),
        "OK"
    )
)</f>
        <v>OK</v>
      </c>
      <c r="P346" s="23" t="str">
        <f>IF(BR346&lt;&gt;"",
    IF(INT('Data Sheet'!$A$19)=INT('Data Sheet'!$B$15),
        --(INT('Data Sheet'!$A$15) &amp; "." &amp; BR346),
        IF(AND((--(INT('Data Sheet'!$A$15) &amp; "." &amp; BR346)&gt;=--('Data Sheet'!$A$15)), (--(INT('Data Sheet'!$A$15) &amp; "." &amp; BR346)&lt;=--('Data Sheet'!$B$15))),
            --(INT('Data Sheet'!$A$15) &amp; "." &amp; BR346),
            --(INT('Data Sheet'!$B$15) &amp; "." &amp; BR346)
        )
    ),
    IF(BQ346&lt;&gt;"",
        IF(INT('Data Sheet'!$A$15)=INT('Data Sheet'!$B$15),
            --(INT('Data Sheet'!$A$15) &amp; "." &amp; LEFT(BQ346,3)),
            IF(AND((--(INT('Data Sheet'!$A$15) &amp; "." &amp; LEFT(BQ346,3))&gt;=--('Data Sheet'!$A$15)), (--(INT('Data Sheet'!$A$15) &amp; "." &amp; LEFT(BQ346,3))&lt;=--('Data Sheet'!$B$15))),
                --(INT('Data Sheet'!$A$15) &amp; "." &amp; LEFT(BQ346,3)),
                --(INT('Data Sheet'!$B$15) &amp; "." &amp; LEFT(BQ346,3))
            )
        ),
        "OK"
    )
)</f>
        <v>OK</v>
      </c>
      <c r="Q346" s="23" t="str">
        <f>IF(BS346&lt;&gt;"",
    IF(INT('Data Sheet'!$A$19)=INT('Data Sheet'!$B$15),
        --(INT('Data Sheet'!$A$15) &amp; "." &amp; BS346),
        IF(AND((--(INT('Data Sheet'!$A$15) &amp; "." &amp; BS346)&gt;=--('Data Sheet'!$A$15)), (--(INT('Data Sheet'!$A$15) &amp; "." &amp; BS346)&lt;=--('Data Sheet'!$B$15))),
            --(INT('Data Sheet'!$A$15) &amp; "." &amp; BS346),
            --(INT('Data Sheet'!$B$15) &amp; "." &amp; BS346)
        )
    ),
    IF(BQ346&lt;&gt;"",
        IF(INT('Data Sheet'!$A$15)=INT('Data Sheet'!$B$15),
            --(INT('Data Sheet'!$A$15) &amp; "." &amp; RIGHT(BQ346,3)),
            IF(AND((--(INT('Data Sheet'!$A$15) &amp; "." &amp; RIGHT(BQ346,3))&gt;=--('Data Sheet'!$A$15)), (--(INT('Data Sheet'!$A$15) &amp; "." &amp; RIGHT(BQ346,3))&lt;=--('Data Sheet'!$B$15))),
                --(INT('Data Sheet'!$A$15) &amp; "." &amp; RIGHT(BQ346,3)),
                --(INT('Data Sheet'!$B$15) &amp; "." &amp; RIGHT(BQ346,3))
            )
        ),
        "OK"
    )
)</f>
        <v>OK</v>
      </c>
      <c r="R346" s="20"/>
      <c r="S346" s="20"/>
      <c r="T346" s="20"/>
      <c r="U346" s="20"/>
      <c r="V346" s="20"/>
      <c r="W346" s="20"/>
      <c r="X346" s="20"/>
      <c r="Y346" s="20"/>
      <c r="Z346" s="20"/>
      <c r="AA346" s="55"/>
      <c r="AB346" s="55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1"/>
      <c r="AR346" s="21"/>
      <c r="AS346" s="21"/>
      <c r="AT346" s="21"/>
      <c r="AU346" s="21"/>
      <c r="AV346" s="21"/>
      <c r="AW346" s="22"/>
      <c r="AX346" s="99"/>
      <c r="AY346" s="20"/>
      <c r="AZ346" s="20"/>
      <c r="BA346" s="22"/>
      <c r="BC346" s="80"/>
      <c r="BD346" s="80"/>
      <c r="BE346" s="80"/>
      <c r="BF346" s="80"/>
      <c r="BG346" s="2" t="str">
        <f t="shared" si="28"/>
        <v/>
      </c>
      <c r="BH346" s="78">
        <f t="shared" si="27"/>
        <v>0</v>
      </c>
    </row>
    <row r="347" spans="2:60" x14ac:dyDescent="0.2">
      <c r="B347" s="14">
        <f t="shared" si="29"/>
        <v>339</v>
      </c>
      <c r="C347" s="15" t="str">
        <f>CONCATENATE('Data Sheet'!$B$8,'Data Sheet'!$G$2)</f>
        <v>" HWDP</v>
      </c>
      <c r="D347" s="95" t="str">
        <f t="shared" si="30"/>
        <v/>
      </c>
      <c r="E347" s="15" t="str">
        <f>IF('Sum HWDP'!$D$10="TH-Hill DS-1 Vol 3 CAT 2: Clean and Visual Ends only","N/A","OK")</f>
        <v>OK</v>
      </c>
      <c r="F347" s="15" t="str">
        <f>IF('Sum HWDP'!$D$10="TH-Hill DS-1 Vol 3 CAT 2: Clean and Visual Ends only","N/A","OK")</f>
        <v>OK</v>
      </c>
      <c r="G347" s="17"/>
      <c r="H347" s="17"/>
      <c r="I347" s="17" t="s">
        <v>51</v>
      </c>
      <c r="J347" s="17" t="str">
        <f t="shared" si="31"/>
        <v>OK</v>
      </c>
      <c r="K347" s="17" t="str">
        <f t="shared" si="31"/>
        <v>OK</v>
      </c>
      <c r="L347" s="17" t="str">
        <f>IF('Data Sheet'!$B$9="NC-50","N/A","OK")</f>
        <v>OK</v>
      </c>
      <c r="M347" s="17" t="str">
        <f>IF('Data Sheet'!$B$9="NC-50","N/A","OK")</f>
        <v>OK</v>
      </c>
      <c r="N347" s="23" t="str">
        <f>IF(BO347&lt;&gt;"",
    IF(INT('Data Sheet'!$A$19)=INT('Data Sheet'!$B$19),
        --(INT('Data Sheet'!$A$19) &amp; "." &amp; BO347),
        IF(AND((--(INT('Data Sheet'!$A$19) &amp; "." &amp; BO347)&gt;=--('Data Sheet'!$A$19)), (--(INT('Data Sheet'!$A$19) &amp; "." &amp; BO347)&lt;=--('Data Sheet'!$B$19))),
            --(INT('Data Sheet'!$A$19) &amp; "." &amp; BO347),
            --(INT('Data Sheet'!$B$19) &amp; "." &amp; BO347)
        )
    ),
    IF(BN347&lt;&gt;"",
        IF(INT('Data Sheet'!$A$19)=INT('Data Sheet'!$B$19),
            --(INT('Data Sheet'!$A$19) &amp; "." &amp; LEFT(BN347,3)),
            IF(AND((--(INT('Data Sheet'!$A$19) &amp; "." &amp; LEFT(BN347,3))&gt;=--('Data Sheet'!$A$19)), (--(INT('Data Sheet'!$A$19) &amp; "." &amp; LEFT(BN347,3))&lt;=--('Data Sheet'!$B$19))),
                --(INT('Data Sheet'!$A$19) &amp; "." &amp; LEFT(BN347,3)),
                --(INT('Data Sheet'!$B$19) &amp; "." &amp; LEFT(BN347,3))
            )
        ),
        "OK"
    )
)</f>
        <v>OK</v>
      </c>
      <c r="O347" s="23" t="str">
        <f>IF(BP347&lt;&gt;"",
    IF(INT('Data Sheet'!$A$19)=INT('Data Sheet'!$B$19),
        --(INT('Data Sheet'!$A$19) &amp; "." &amp; BP347),
        IF(AND((--(INT('Data Sheet'!$A$19) &amp; "." &amp; BP347)&gt;=--('Data Sheet'!$A$19)), (--(INT('Data Sheet'!$A$19) &amp; "." &amp; BP347)&lt;=--('Data Sheet'!$B$19))),
            --(INT('Data Sheet'!$A$19) &amp; "." &amp; BP347),
            --(INT('Data Sheet'!$B$19) &amp; "." &amp; BP347)
        )
    ),
    IF(BN347&lt;&gt;"",
        IF(INT('Data Sheet'!$A$19)=INT('Data Sheet'!$B$19),
            --(INT('Data Sheet'!$A$19) &amp; "." &amp; RIGHT(BN347,3)),
            IF(AND((--(INT('Data Sheet'!$A$19) &amp; "." &amp; RIGHT(BN347,3))&gt;=--('Data Sheet'!$A$19)), (--(INT('Data Sheet'!$A$19) &amp; "." &amp; RIGHT(BN347,3))&lt;=--('Data Sheet'!$B$19))),
                --(INT('Data Sheet'!$A$19) &amp; "." &amp; RIGHT(BN347,3)),
                --(INT('Data Sheet'!$B$19) &amp; "." &amp; RIGHT(BN347,3))
            )
        ),
        "OK"
    )
)</f>
        <v>OK</v>
      </c>
      <c r="P347" s="23" t="str">
        <f>IF(BR347&lt;&gt;"",
    IF(INT('Data Sheet'!$A$19)=INT('Data Sheet'!$B$15),
        --(INT('Data Sheet'!$A$15) &amp; "." &amp; BR347),
        IF(AND((--(INT('Data Sheet'!$A$15) &amp; "." &amp; BR347)&gt;=--('Data Sheet'!$A$15)), (--(INT('Data Sheet'!$A$15) &amp; "." &amp; BR347)&lt;=--('Data Sheet'!$B$15))),
            --(INT('Data Sheet'!$A$15) &amp; "." &amp; BR347),
            --(INT('Data Sheet'!$B$15) &amp; "." &amp; BR347)
        )
    ),
    IF(BQ347&lt;&gt;"",
        IF(INT('Data Sheet'!$A$15)=INT('Data Sheet'!$B$15),
            --(INT('Data Sheet'!$A$15) &amp; "." &amp; LEFT(BQ347,3)),
            IF(AND((--(INT('Data Sheet'!$A$15) &amp; "." &amp; LEFT(BQ347,3))&gt;=--('Data Sheet'!$A$15)), (--(INT('Data Sheet'!$A$15) &amp; "." &amp; LEFT(BQ347,3))&lt;=--('Data Sheet'!$B$15))),
                --(INT('Data Sheet'!$A$15) &amp; "." &amp; LEFT(BQ347,3)),
                --(INT('Data Sheet'!$B$15) &amp; "." &amp; LEFT(BQ347,3))
            )
        ),
        "OK"
    )
)</f>
        <v>OK</v>
      </c>
      <c r="Q347" s="23" t="str">
        <f>IF(BS347&lt;&gt;"",
    IF(INT('Data Sheet'!$A$19)=INT('Data Sheet'!$B$15),
        --(INT('Data Sheet'!$A$15) &amp; "." &amp; BS347),
        IF(AND((--(INT('Data Sheet'!$A$15) &amp; "." &amp; BS347)&gt;=--('Data Sheet'!$A$15)), (--(INT('Data Sheet'!$A$15) &amp; "." &amp; BS347)&lt;=--('Data Sheet'!$B$15))),
            --(INT('Data Sheet'!$A$15) &amp; "." &amp; BS347),
            --(INT('Data Sheet'!$B$15) &amp; "." &amp; BS347)
        )
    ),
    IF(BQ347&lt;&gt;"",
        IF(INT('Data Sheet'!$A$15)=INT('Data Sheet'!$B$15),
            --(INT('Data Sheet'!$A$15) &amp; "." &amp; RIGHT(BQ347,3)),
            IF(AND((--(INT('Data Sheet'!$A$15) &amp; "." &amp; RIGHT(BQ347,3))&gt;=--('Data Sheet'!$A$15)), (--(INT('Data Sheet'!$A$15) &amp; "." &amp; RIGHT(BQ347,3))&lt;=--('Data Sheet'!$B$15))),
                --(INT('Data Sheet'!$A$15) &amp; "." &amp; RIGHT(BQ347,3)),
                --(INT('Data Sheet'!$B$15) &amp; "." &amp; RIGHT(BQ347,3))
            )
        ),
        "OK"
    )
)</f>
        <v>OK</v>
      </c>
      <c r="R347" s="20"/>
      <c r="S347" s="20"/>
      <c r="T347" s="20"/>
      <c r="U347" s="20"/>
      <c r="V347" s="20"/>
      <c r="W347" s="20"/>
      <c r="X347" s="20"/>
      <c r="Y347" s="20"/>
      <c r="Z347" s="20"/>
      <c r="AA347" s="55"/>
      <c r="AB347" s="55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1"/>
      <c r="AR347" s="21"/>
      <c r="AS347" s="21"/>
      <c r="AT347" s="21"/>
      <c r="AU347" s="21"/>
      <c r="AV347" s="21"/>
      <c r="AW347" s="22"/>
      <c r="AX347" s="99"/>
      <c r="AY347" s="20"/>
      <c r="AZ347" s="20"/>
      <c r="BA347" s="22"/>
      <c r="BC347" s="80"/>
      <c r="BD347" s="80"/>
      <c r="BE347" s="80"/>
      <c r="BF347" s="80"/>
      <c r="BG347" s="2" t="str">
        <f t="shared" si="28"/>
        <v/>
      </c>
      <c r="BH347" s="78">
        <f t="shared" si="27"/>
        <v>0</v>
      </c>
    </row>
    <row r="348" spans="2:60" x14ac:dyDescent="0.2">
      <c r="B348" s="14">
        <f t="shared" si="29"/>
        <v>340</v>
      </c>
      <c r="C348" s="15" t="str">
        <f>CONCATENATE('Data Sheet'!$B$8,'Data Sheet'!$G$2)</f>
        <v>" HWDP</v>
      </c>
      <c r="D348" s="95" t="str">
        <f t="shared" si="30"/>
        <v/>
      </c>
      <c r="E348" s="15" t="str">
        <f>IF('Sum HWDP'!$D$10="TH-Hill DS-1 Vol 3 CAT 2: Clean and Visual Ends only","N/A","OK")</f>
        <v>OK</v>
      </c>
      <c r="F348" s="15" t="str">
        <f>IF('Sum HWDP'!$D$10="TH-Hill DS-1 Vol 3 CAT 2: Clean and Visual Ends only","N/A","OK")</f>
        <v>OK</v>
      </c>
      <c r="G348" s="17"/>
      <c r="H348" s="17"/>
      <c r="I348" s="17" t="s">
        <v>51</v>
      </c>
      <c r="J348" s="17" t="str">
        <f t="shared" si="31"/>
        <v>OK</v>
      </c>
      <c r="K348" s="17" t="str">
        <f t="shared" si="31"/>
        <v>OK</v>
      </c>
      <c r="L348" s="17" t="str">
        <f>IF('Data Sheet'!$B$9="NC-50","N/A","OK")</f>
        <v>OK</v>
      </c>
      <c r="M348" s="17" t="str">
        <f>IF('Data Sheet'!$B$9="NC-50","N/A","OK")</f>
        <v>OK</v>
      </c>
      <c r="N348" s="23" t="str">
        <f>IF(BO348&lt;&gt;"",
    IF(INT('Data Sheet'!$A$19)=INT('Data Sheet'!$B$19),
        --(INT('Data Sheet'!$A$19) &amp; "." &amp; BO348),
        IF(AND((--(INT('Data Sheet'!$A$19) &amp; "." &amp; BO348)&gt;=--('Data Sheet'!$A$19)), (--(INT('Data Sheet'!$A$19) &amp; "." &amp; BO348)&lt;=--('Data Sheet'!$B$19))),
            --(INT('Data Sheet'!$A$19) &amp; "." &amp; BO348),
            --(INT('Data Sheet'!$B$19) &amp; "." &amp; BO348)
        )
    ),
    IF(BN348&lt;&gt;"",
        IF(INT('Data Sheet'!$A$19)=INT('Data Sheet'!$B$19),
            --(INT('Data Sheet'!$A$19) &amp; "." &amp; LEFT(BN348,3)),
            IF(AND((--(INT('Data Sheet'!$A$19) &amp; "." &amp; LEFT(BN348,3))&gt;=--('Data Sheet'!$A$19)), (--(INT('Data Sheet'!$A$19) &amp; "." &amp; LEFT(BN348,3))&lt;=--('Data Sheet'!$B$19))),
                --(INT('Data Sheet'!$A$19) &amp; "." &amp; LEFT(BN348,3)),
                --(INT('Data Sheet'!$B$19) &amp; "." &amp; LEFT(BN348,3))
            )
        ),
        "OK"
    )
)</f>
        <v>OK</v>
      </c>
      <c r="O348" s="23" t="str">
        <f>IF(BP348&lt;&gt;"",
    IF(INT('Data Sheet'!$A$19)=INT('Data Sheet'!$B$19),
        --(INT('Data Sheet'!$A$19) &amp; "." &amp; BP348),
        IF(AND((--(INT('Data Sheet'!$A$19) &amp; "." &amp; BP348)&gt;=--('Data Sheet'!$A$19)), (--(INT('Data Sheet'!$A$19) &amp; "." &amp; BP348)&lt;=--('Data Sheet'!$B$19))),
            --(INT('Data Sheet'!$A$19) &amp; "." &amp; BP348),
            --(INT('Data Sheet'!$B$19) &amp; "." &amp; BP348)
        )
    ),
    IF(BN348&lt;&gt;"",
        IF(INT('Data Sheet'!$A$19)=INT('Data Sheet'!$B$19),
            --(INT('Data Sheet'!$A$19) &amp; "." &amp; RIGHT(BN348,3)),
            IF(AND((--(INT('Data Sheet'!$A$19) &amp; "." &amp; RIGHT(BN348,3))&gt;=--('Data Sheet'!$A$19)), (--(INT('Data Sheet'!$A$19) &amp; "." &amp; RIGHT(BN348,3))&lt;=--('Data Sheet'!$B$19))),
                --(INT('Data Sheet'!$A$19) &amp; "." &amp; RIGHT(BN348,3)),
                --(INT('Data Sheet'!$B$19) &amp; "." &amp; RIGHT(BN348,3))
            )
        ),
        "OK"
    )
)</f>
        <v>OK</v>
      </c>
      <c r="P348" s="23" t="str">
        <f>IF(BR348&lt;&gt;"",
    IF(INT('Data Sheet'!$A$19)=INT('Data Sheet'!$B$15),
        --(INT('Data Sheet'!$A$15) &amp; "." &amp; BR348),
        IF(AND((--(INT('Data Sheet'!$A$15) &amp; "." &amp; BR348)&gt;=--('Data Sheet'!$A$15)), (--(INT('Data Sheet'!$A$15) &amp; "." &amp; BR348)&lt;=--('Data Sheet'!$B$15))),
            --(INT('Data Sheet'!$A$15) &amp; "." &amp; BR348),
            --(INT('Data Sheet'!$B$15) &amp; "." &amp; BR348)
        )
    ),
    IF(BQ348&lt;&gt;"",
        IF(INT('Data Sheet'!$A$15)=INT('Data Sheet'!$B$15),
            --(INT('Data Sheet'!$A$15) &amp; "." &amp; LEFT(BQ348,3)),
            IF(AND((--(INT('Data Sheet'!$A$15) &amp; "." &amp; LEFT(BQ348,3))&gt;=--('Data Sheet'!$A$15)), (--(INT('Data Sheet'!$A$15) &amp; "." &amp; LEFT(BQ348,3))&lt;=--('Data Sheet'!$B$15))),
                --(INT('Data Sheet'!$A$15) &amp; "." &amp; LEFT(BQ348,3)),
                --(INT('Data Sheet'!$B$15) &amp; "." &amp; LEFT(BQ348,3))
            )
        ),
        "OK"
    )
)</f>
        <v>OK</v>
      </c>
      <c r="Q348" s="23" t="str">
        <f>IF(BS348&lt;&gt;"",
    IF(INT('Data Sheet'!$A$19)=INT('Data Sheet'!$B$15),
        --(INT('Data Sheet'!$A$15) &amp; "." &amp; BS348),
        IF(AND((--(INT('Data Sheet'!$A$15) &amp; "." &amp; BS348)&gt;=--('Data Sheet'!$A$15)), (--(INT('Data Sheet'!$A$15) &amp; "." &amp; BS348)&lt;=--('Data Sheet'!$B$15))),
            --(INT('Data Sheet'!$A$15) &amp; "." &amp; BS348),
            --(INT('Data Sheet'!$B$15) &amp; "." &amp; BS348)
        )
    ),
    IF(BQ348&lt;&gt;"",
        IF(INT('Data Sheet'!$A$15)=INT('Data Sheet'!$B$15),
            --(INT('Data Sheet'!$A$15) &amp; "." &amp; RIGHT(BQ348,3)),
            IF(AND((--(INT('Data Sheet'!$A$15) &amp; "." &amp; RIGHT(BQ348,3))&gt;=--('Data Sheet'!$A$15)), (--(INT('Data Sheet'!$A$15) &amp; "." &amp; RIGHT(BQ348,3))&lt;=--('Data Sheet'!$B$15))),
                --(INT('Data Sheet'!$A$15) &amp; "." &amp; RIGHT(BQ348,3)),
                --(INT('Data Sheet'!$B$15) &amp; "." &amp; RIGHT(BQ348,3))
            )
        ),
        "OK"
    )
)</f>
        <v>OK</v>
      </c>
      <c r="R348" s="20"/>
      <c r="S348" s="20"/>
      <c r="T348" s="20"/>
      <c r="U348" s="20"/>
      <c r="V348" s="20"/>
      <c r="W348" s="20"/>
      <c r="X348" s="20"/>
      <c r="Y348" s="20"/>
      <c r="Z348" s="20"/>
      <c r="AA348" s="55"/>
      <c r="AB348" s="55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1"/>
      <c r="AR348" s="21"/>
      <c r="AS348" s="21"/>
      <c r="AT348" s="21"/>
      <c r="AU348" s="21"/>
      <c r="AV348" s="21"/>
      <c r="AW348" s="22"/>
      <c r="AX348" s="99"/>
      <c r="AY348" s="20"/>
      <c r="AZ348" s="20"/>
      <c r="BA348" s="22"/>
      <c r="BC348" s="80"/>
      <c r="BD348" s="80"/>
      <c r="BE348" s="80"/>
      <c r="BF348" s="80"/>
      <c r="BG348" s="2" t="str">
        <f t="shared" si="28"/>
        <v/>
      </c>
      <c r="BH348" s="78">
        <f t="shared" si="27"/>
        <v>0</v>
      </c>
    </row>
    <row r="349" spans="2:60" x14ac:dyDescent="0.2">
      <c r="B349" s="14">
        <f t="shared" si="29"/>
        <v>341</v>
      </c>
      <c r="C349" s="15" t="str">
        <f>CONCATENATE('Data Sheet'!$B$8,'Data Sheet'!$G$2)</f>
        <v>" HWDP</v>
      </c>
      <c r="D349" s="95" t="str">
        <f t="shared" si="30"/>
        <v/>
      </c>
      <c r="E349" s="15" t="str">
        <f>IF('Sum HWDP'!$D$10="TH-Hill DS-1 Vol 3 CAT 2: Clean and Visual Ends only","N/A","OK")</f>
        <v>OK</v>
      </c>
      <c r="F349" s="15" t="str">
        <f>IF('Sum HWDP'!$D$10="TH-Hill DS-1 Vol 3 CAT 2: Clean and Visual Ends only","N/A","OK")</f>
        <v>OK</v>
      </c>
      <c r="G349" s="17"/>
      <c r="H349" s="17"/>
      <c r="I349" s="17" t="s">
        <v>51</v>
      </c>
      <c r="J349" s="17" t="str">
        <f t="shared" si="31"/>
        <v>OK</v>
      </c>
      <c r="K349" s="17" t="str">
        <f t="shared" si="31"/>
        <v>OK</v>
      </c>
      <c r="L349" s="17" t="str">
        <f>IF('Data Sheet'!$B$9="NC-50","N/A","OK")</f>
        <v>OK</v>
      </c>
      <c r="M349" s="17" t="str">
        <f>IF('Data Sheet'!$B$9="NC-50","N/A","OK")</f>
        <v>OK</v>
      </c>
      <c r="N349" s="23" t="str">
        <f>IF(BO349&lt;&gt;"",
    IF(INT('Data Sheet'!$A$19)=INT('Data Sheet'!$B$19),
        --(INT('Data Sheet'!$A$19) &amp; "." &amp; BO349),
        IF(AND((--(INT('Data Sheet'!$A$19) &amp; "." &amp; BO349)&gt;=--('Data Sheet'!$A$19)), (--(INT('Data Sheet'!$A$19) &amp; "." &amp; BO349)&lt;=--('Data Sheet'!$B$19))),
            --(INT('Data Sheet'!$A$19) &amp; "." &amp; BO349),
            --(INT('Data Sheet'!$B$19) &amp; "." &amp; BO349)
        )
    ),
    IF(BN349&lt;&gt;"",
        IF(INT('Data Sheet'!$A$19)=INT('Data Sheet'!$B$19),
            --(INT('Data Sheet'!$A$19) &amp; "." &amp; LEFT(BN349,3)),
            IF(AND((--(INT('Data Sheet'!$A$19) &amp; "." &amp; LEFT(BN349,3))&gt;=--('Data Sheet'!$A$19)), (--(INT('Data Sheet'!$A$19) &amp; "." &amp; LEFT(BN349,3))&lt;=--('Data Sheet'!$B$19))),
                --(INT('Data Sheet'!$A$19) &amp; "." &amp; LEFT(BN349,3)),
                --(INT('Data Sheet'!$B$19) &amp; "." &amp; LEFT(BN349,3))
            )
        ),
        "OK"
    )
)</f>
        <v>OK</v>
      </c>
      <c r="O349" s="23" t="str">
        <f>IF(BP349&lt;&gt;"",
    IF(INT('Data Sheet'!$A$19)=INT('Data Sheet'!$B$19),
        --(INT('Data Sheet'!$A$19) &amp; "." &amp; BP349),
        IF(AND((--(INT('Data Sheet'!$A$19) &amp; "." &amp; BP349)&gt;=--('Data Sheet'!$A$19)), (--(INT('Data Sheet'!$A$19) &amp; "." &amp; BP349)&lt;=--('Data Sheet'!$B$19))),
            --(INT('Data Sheet'!$A$19) &amp; "." &amp; BP349),
            --(INT('Data Sheet'!$B$19) &amp; "." &amp; BP349)
        )
    ),
    IF(BN349&lt;&gt;"",
        IF(INT('Data Sheet'!$A$19)=INT('Data Sheet'!$B$19),
            --(INT('Data Sheet'!$A$19) &amp; "." &amp; RIGHT(BN349,3)),
            IF(AND((--(INT('Data Sheet'!$A$19) &amp; "." &amp; RIGHT(BN349,3))&gt;=--('Data Sheet'!$A$19)), (--(INT('Data Sheet'!$A$19) &amp; "." &amp; RIGHT(BN349,3))&lt;=--('Data Sheet'!$B$19))),
                --(INT('Data Sheet'!$A$19) &amp; "." &amp; RIGHT(BN349,3)),
                --(INT('Data Sheet'!$B$19) &amp; "." &amp; RIGHT(BN349,3))
            )
        ),
        "OK"
    )
)</f>
        <v>OK</v>
      </c>
      <c r="P349" s="23" t="str">
        <f>IF(BR349&lt;&gt;"",
    IF(INT('Data Sheet'!$A$19)=INT('Data Sheet'!$B$15),
        --(INT('Data Sheet'!$A$15) &amp; "." &amp; BR349),
        IF(AND((--(INT('Data Sheet'!$A$15) &amp; "." &amp; BR349)&gt;=--('Data Sheet'!$A$15)), (--(INT('Data Sheet'!$A$15) &amp; "." &amp; BR349)&lt;=--('Data Sheet'!$B$15))),
            --(INT('Data Sheet'!$A$15) &amp; "." &amp; BR349),
            --(INT('Data Sheet'!$B$15) &amp; "." &amp; BR349)
        )
    ),
    IF(BQ349&lt;&gt;"",
        IF(INT('Data Sheet'!$A$15)=INT('Data Sheet'!$B$15),
            --(INT('Data Sheet'!$A$15) &amp; "." &amp; LEFT(BQ349,3)),
            IF(AND((--(INT('Data Sheet'!$A$15) &amp; "." &amp; LEFT(BQ349,3))&gt;=--('Data Sheet'!$A$15)), (--(INT('Data Sheet'!$A$15) &amp; "." &amp; LEFT(BQ349,3))&lt;=--('Data Sheet'!$B$15))),
                --(INT('Data Sheet'!$A$15) &amp; "." &amp; LEFT(BQ349,3)),
                --(INT('Data Sheet'!$B$15) &amp; "." &amp; LEFT(BQ349,3))
            )
        ),
        "OK"
    )
)</f>
        <v>OK</v>
      </c>
      <c r="Q349" s="23" t="str">
        <f>IF(BS349&lt;&gt;"",
    IF(INT('Data Sheet'!$A$19)=INT('Data Sheet'!$B$15),
        --(INT('Data Sheet'!$A$15) &amp; "." &amp; BS349),
        IF(AND((--(INT('Data Sheet'!$A$15) &amp; "." &amp; BS349)&gt;=--('Data Sheet'!$A$15)), (--(INT('Data Sheet'!$A$15) &amp; "." &amp; BS349)&lt;=--('Data Sheet'!$B$15))),
            --(INT('Data Sheet'!$A$15) &amp; "." &amp; BS349),
            --(INT('Data Sheet'!$B$15) &amp; "." &amp; BS349)
        )
    ),
    IF(BQ349&lt;&gt;"",
        IF(INT('Data Sheet'!$A$15)=INT('Data Sheet'!$B$15),
            --(INT('Data Sheet'!$A$15) &amp; "." &amp; RIGHT(BQ349,3)),
            IF(AND((--(INT('Data Sheet'!$A$15) &amp; "." &amp; RIGHT(BQ349,3))&gt;=--('Data Sheet'!$A$15)), (--(INT('Data Sheet'!$A$15) &amp; "." &amp; RIGHT(BQ349,3))&lt;=--('Data Sheet'!$B$15))),
                --(INT('Data Sheet'!$A$15) &amp; "." &amp; RIGHT(BQ349,3)),
                --(INT('Data Sheet'!$B$15) &amp; "." &amp; RIGHT(BQ349,3))
            )
        ),
        "OK"
    )
)</f>
        <v>OK</v>
      </c>
      <c r="R349" s="20"/>
      <c r="S349" s="20"/>
      <c r="T349" s="20"/>
      <c r="U349" s="20"/>
      <c r="V349" s="20"/>
      <c r="W349" s="20"/>
      <c r="X349" s="20"/>
      <c r="Y349" s="20"/>
      <c r="Z349" s="20"/>
      <c r="AA349" s="55"/>
      <c r="AB349" s="55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1"/>
      <c r="AR349" s="21"/>
      <c r="AS349" s="21"/>
      <c r="AT349" s="21"/>
      <c r="AU349" s="21"/>
      <c r="AV349" s="21"/>
      <c r="AW349" s="22"/>
      <c r="AX349" s="99"/>
      <c r="AY349" s="20"/>
      <c r="AZ349" s="20"/>
      <c r="BA349" s="22"/>
      <c r="BC349" s="80"/>
      <c r="BD349" s="80"/>
      <c r="BE349" s="80"/>
      <c r="BF349" s="80"/>
      <c r="BG349" s="2" t="str">
        <f t="shared" si="28"/>
        <v/>
      </c>
      <c r="BH349" s="78">
        <f t="shared" si="27"/>
        <v>0</v>
      </c>
    </row>
    <row r="350" spans="2:60" x14ac:dyDescent="0.2">
      <c r="B350" s="14">
        <f t="shared" si="29"/>
        <v>342</v>
      </c>
      <c r="C350" s="15" t="str">
        <f>CONCATENATE('Data Sheet'!$B$8,'Data Sheet'!$G$2)</f>
        <v>" HWDP</v>
      </c>
      <c r="D350" s="95" t="str">
        <f t="shared" si="30"/>
        <v/>
      </c>
      <c r="E350" s="15" t="str">
        <f>IF('Sum HWDP'!$D$10="TH-Hill DS-1 Vol 3 CAT 2: Clean and Visual Ends only","N/A","OK")</f>
        <v>OK</v>
      </c>
      <c r="F350" s="15" t="str">
        <f>IF('Sum HWDP'!$D$10="TH-Hill DS-1 Vol 3 CAT 2: Clean and Visual Ends only","N/A","OK")</f>
        <v>OK</v>
      </c>
      <c r="G350" s="17"/>
      <c r="H350" s="17"/>
      <c r="I350" s="17" t="s">
        <v>51</v>
      </c>
      <c r="J350" s="17" t="str">
        <f t="shared" si="31"/>
        <v>OK</v>
      </c>
      <c r="K350" s="17" t="str">
        <f t="shared" si="31"/>
        <v>OK</v>
      </c>
      <c r="L350" s="17" t="str">
        <f>IF('Data Sheet'!$B$9="NC-50","N/A","OK")</f>
        <v>OK</v>
      </c>
      <c r="M350" s="17" t="str">
        <f>IF('Data Sheet'!$B$9="NC-50","N/A","OK")</f>
        <v>OK</v>
      </c>
      <c r="N350" s="23" t="str">
        <f>IF(BO350&lt;&gt;"",
    IF(INT('Data Sheet'!$A$19)=INT('Data Sheet'!$B$19),
        --(INT('Data Sheet'!$A$19) &amp; "." &amp; BO350),
        IF(AND((--(INT('Data Sheet'!$A$19) &amp; "." &amp; BO350)&gt;=--('Data Sheet'!$A$19)), (--(INT('Data Sheet'!$A$19) &amp; "." &amp; BO350)&lt;=--('Data Sheet'!$B$19))),
            --(INT('Data Sheet'!$A$19) &amp; "." &amp; BO350),
            --(INT('Data Sheet'!$B$19) &amp; "." &amp; BO350)
        )
    ),
    IF(BN350&lt;&gt;"",
        IF(INT('Data Sheet'!$A$19)=INT('Data Sheet'!$B$19),
            --(INT('Data Sheet'!$A$19) &amp; "." &amp; LEFT(BN350,3)),
            IF(AND((--(INT('Data Sheet'!$A$19) &amp; "." &amp; LEFT(BN350,3))&gt;=--('Data Sheet'!$A$19)), (--(INT('Data Sheet'!$A$19) &amp; "." &amp; LEFT(BN350,3))&lt;=--('Data Sheet'!$B$19))),
                --(INT('Data Sheet'!$A$19) &amp; "." &amp; LEFT(BN350,3)),
                --(INT('Data Sheet'!$B$19) &amp; "." &amp; LEFT(BN350,3))
            )
        ),
        "OK"
    )
)</f>
        <v>OK</v>
      </c>
      <c r="O350" s="23" t="str">
        <f>IF(BP350&lt;&gt;"",
    IF(INT('Data Sheet'!$A$19)=INT('Data Sheet'!$B$19),
        --(INT('Data Sheet'!$A$19) &amp; "." &amp; BP350),
        IF(AND((--(INT('Data Sheet'!$A$19) &amp; "." &amp; BP350)&gt;=--('Data Sheet'!$A$19)), (--(INT('Data Sheet'!$A$19) &amp; "." &amp; BP350)&lt;=--('Data Sheet'!$B$19))),
            --(INT('Data Sheet'!$A$19) &amp; "." &amp; BP350),
            --(INT('Data Sheet'!$B$19) &amp; "." &amp; BP350)
        )
    ),
    IF(BN350&lt;&gt;"",
        IF(INT('Data Sheet'!$A$19)=INT('Data Sheet'!$B$19),
            --(INT('Data Sheet'!$A$19) &amp; "." &amp; RIGHT(BN350,3)),
            IF(AND((--(INT('Data Sheet'!$A$19) &amp; "." &amp; RIGHT(BN350,3))&gt;=--('Data Sheet'!$A$19)), (--(INT('Data Sheet'!$A$19) &amp; "." &amp; RIGHT(BN350,3))&lt;=--('Data Sheet'!$B$19))),
                --(INT('Data Sheet'!$A$19) &amp; "." &amp; RIGHT(BN350,3)),
                --(INT('Data Sheet'!$B$19) &amp; "." &amp; RIGHT(BN350,3))
            )
        ),
        "OK"
    )
)</f>
        <v>OK</v>
      </c>
      <c r="P350" s="23" t="str">
        <f>IF(BR350&lt;&gt;"",
    IF(INT('Data Sheet'!$A$19)=INT('Data Sheet'!$B$15),
        --(INT('Data Sheet'!$A$15) &amp; "." &amp; BR350),
        IF(AND((--(INT('Data Sheet'!$A$15) &amp; "." &amp; BR350)&gt;=--('Data Sheet'!$A$15)), (--(INT('Data Sheet'!$A$15) &amp; "." &amp; BR350)&lt;=--('Data Sheet'!$B$15))),
            --(INT('Data Sheet'!$A$15) &amp; "." &amp; BR350),
            --(INT('Data Sheet'!$B$15) &amp; "." &amp; BR350)
        )
    ),
    IF(BQ350&lt;&gt;"",
        IF(INT('Data Sheet'!$A$15)=INT('Data Sheet'!$B$15),
            --(INT('Data Sheet'!$A$15) &amp; "." &amp; LEFT(BQ350,3)),
            IF(AND((--(INT('Data Sheet'!$A$15) &amp; "." &amp; LEFT(BQ350,3))&gt;=--('Data Sheet'!$A$15)), (--(INT('Data Sheet'!$A$15) &amp; "." &amp; LEFT(BQ350,3))&lt;=--('Data Sheet'!$B$15))),
                --(INT('Data Sheet'!$A$15) &amp; "." &amp; LEFT(BQ350,3)),
                --(INT('Data Sheet'!$B$15) &amp; "." &amp; LEFT(BQ350,3))
            )
        ),
        "OK"
    )
)</f>
        <v>OK</v>
      </c>
      <c r="Q350" s="23" t="str">
        <f>IF(BS350&lt;&gt;"",
    IF(INT('Data Sheet'!$A$19)=INT('Data Sheet'!$B$15),
        --(INT('Data Sheet'!$A$15) &amp; "." &amp; BS350),
        IF(AND((--(INT('Data Sheet'!$A$15) &amp; "." &amp; BS350)&gt;=--('Data Sheet'!$A$15)), (--(INT('Data Sheet'!$A$15) &amp; "." &amp; BS350)&lt;=--('Data Sheet'!$B$15))),
            --(INT('Data Sheet'!$A$15) &amp; "." &amp; BS350),
            --(INT('Data Sheet'!$B$15) &amp; "." &amp; BS350)
        )
    ),
    IF(BQ350&lt;&gt;"",
        IF(INT('Data Sheet'!$A$15)=INT('Data Sheet'!$B$15),
            --(INT('Data Sheet'!$A$15) &amp; "." &amp; RIGHT(BQ350,3)),
            IF(AND((--(INT('Data Sheet'!$A$15) &amp; "." &amp; RIGHT(BQ350,3))&gt;=--('Data Sheet'!$A$15)), (--(INT('Data Sheet'!$A$15) &amp; "." &amp; RIGHT(BQ350,3))&lt;=--('Data Sheet'!$B$15))),
                --(INT('Data Sheet'!$A$15) &amp; "." &amp; RIGHT(BQ350,3)),
                --(INT('Data Sheet'!$B$15) &amp; "." &amp; RIGHT(BQ350,3))
            )
        ),
        "OK"
    )
)</f>
        <v>OK</v>
      </c>
      <c r="R350" s="20"/>
      <c r="S350" s="20"/>
      <c r="T350" s="20"/>
      <c r="U350" s="20"/>
      <c r="V350" s="20"/>
      <c r="W350" s="20"/>
      <c r="X350" s="20"/>
      <c r="Y350" s="20"/>
      <c r="Z350" s="20"/>
      <c r="AA350" s="55"/>
      <c r="AB350" s="55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1"/>
      <c r="AR350" s="21"/>
      <c r="AS350" s="21"/>
      <c r="AT350" s="21"/>
      <c r="AU350" s="21"/>
      <c r="AV350" s="21"/>
      <c r="AW350" s="22"/>
      <c r="AX350" s="99"/>
      <c r="AY350" s="20"/>
      <c r="AZ350" s="20"/>
      <c r="BA350" s="22"/>
      <c r="BC350" s="80"/>
      <c r="BD350" s="80"/>
      <c r="BE350" s="80"/>
      <c r="BF350" s="80"/>
      <c r="BG350" s="2" t="str">
        <f t="shared" si="28"/>
        <v/>
      </c>
      <c r="BH350" s="78">
        <f t="shared" si="27"/>
        <v>0</v>
      </c>
    </row>
    <row r="351" spans="2:60" x14ac:dyDescent="0.2">
      <c r="B351" s="14">
        <f t="shared" si="29"/>
        <v>343</v>
      </c>
      <c r="C351" s="15" t="str">
        <f>CONCATENATE('Data Sheet'!$B$8,'Data Sheet'!$G$2)</f>
        <v>" HWDP</v>
      </c>
      <c r="D351" s="95" t="str">
        <f t="shared" si="30"/>
        <v/>
      </c>
      <c r="E351" s="15" t="str">
        <f>IF('Sum HWDP'!$D$10="TH-Hill DS-1 Vol 3 CAT 2: Clean and Visual Ends only","N/A","OK")</f>
        <v>OK</v>
      </c>
      <c r="F351" s="15" t="str">
        <f>IF('Sum HWDP'!$D$10="TH-Hill DS-1 Vol 3 CAT 2: Clean and Visual Ends only","N/A","OK")</f>
        <v>OK</v>
      </c>
      <c r="G351" s="17"/>
      <c r="H351" s="17"/>
      <c r="I351" s="17" t="s">
        <v>51</v>
      </c>
      <c r="J351" s="17" t="str">
        <f t="shared" si="31"/>
        <v>OK</v>
      </c>
      <c r="K351" s="17" t="str">
        <f t="shared" si="31"/>
        <v>OK</v>
      </c>
      <c r="L351" s="17" t="str">
        <f>IF('Data Sheet'!$B$9="NC-50","N/A","OK")</f>
        <v>OK</v>
      </c>
      <c r="M351" s="17" t="str">
        <f>IF('Data Sheet'!$B$9="NC-50","N/A","OK")</f>
        <v>OK</v>
      </c>
      <c r="N351" s="23" t="str">
        <f>IF(BO351&lt;&gt;"",
    IF(INT('Data Sheet'!$A$19)=INT('Data Sheet'!$B$19),
        --(INT('Data Sheet'!$A$19) &amp; "." &amp; BO351),
        IF(AND((--(INT('Data Sheet'!$A$19) &amp; "." &amp; BO351)&gt;=--('Data Sheet'!$A$19)), (--(INT('Data Sheet'!$A$19) &amp; "." &amp; BO351)&lt;=--('Data Sheet'!$B$19))),
            --(INT('Data Sheet'!$A$19) &amp; "." &amp; BO351),
            --(INT('Data Sheet'!$B$19) &amp; "." &amp; BO351)
        )
    ),
    IF(BN351&lt;&gt;"",
        IF(INT('Data Sheet'!$A$19)=INT('Data Sheet'!$B$19),
            --(INT('Data Sheet'!$A$19) &amp; "." &amp; LEFT(BN351,3)),
            IF(AND((--(INT('Data Sheet'!$A$19) &amp; "." &amp; LEFT(BN351,3))&gt;=--('Data Sheet'!$A$19)), (--(INT('Data Sheet'!$A$19) &amp; "." &amp; LEFT(BN351,3))&lt;=--('Data Sheet'!$B$19))),
                --(INT('Data Sheet'!$A$19) &amp; "." &amp; LEFT(BN351,3)),
                --(INT('Data Sheet'!$B$19) &amp; "." &amp; LEFT(BN351,3))
            )
        ),
        "OK"
    )
)</f>
        <v>OK</v>
      </c>
      <c r="O351" s="23" t="str">
        <f>IF(BP351&lt;&gt;"",
    IF(INT('Data Sheet'!$A$19)=INT('Data Sheet'!$B$19),
        --(INT('Data Sheet'!$A$19) &amp; "." &amp; BP351),
        IF(AND((--(INT('Data Sheet'!$A$19) &amp; "." &amp; BP351)&gt;=--('Data Sheet'!$A$19)), (--(INT('Data Sheet'!$A$19) &amp; "." &amp; BP351)&lt;=--('Data Sheet'!$B$19))),
            --(INT('Data Sheet'!$A$19) &amp; "." &amp; BP351),
            --(INT('Data Sheet'!$B$19) &amp; "." &amp; BP351)
        )
    ),
    IF(BN351&lt;&gt;"",
        IF(INT('Data Sheet'!$A$19)=INT('Data Sheet'!$B$19),
            --(INT('Data Sheet'!$A$19) &amp; "." &amp; RIGHT(BN351,3)),
            IF(AND((--(INT('Data Sheet'!$A$19) &amp; "." &amp; RIGHT(BN351,3))&gt;=--('Data Sheet'!$A$19)), (--(INT('Data Sheet'!$A$19) &amp; "." &amp; RIGHT(BN351,3))&lt;=--('Data Sheet'!$B$19))),
                --(INT('Data Sheet'!$A$19) &amp; "." &amp; RIGHT(BN351,3)),
                --(INT('Data Sheet'!$B$19) &amp; "." &amp; RIGHT(BN351,3))
            )
        ),
        "OK"
    )
)</f>
        <v>OK</v>
      </c>
      <c r="P351" s="23" t="str">
        <f>IF(BR351&lt;&gt;"",
    IF(INT('Data Sheet'!$A$19)=INT('Data Sheet'!$B$15),
        --(INT('Data Sheet'!$A$15) &amp; "." &amp; BR351),
        IF(AND((--(INT('Data Sheet'!$A$15) &amp; "." &amp; BR351)&gt;=--('Data Sheet'!$A$15)), (--(INT('Data Sheet'!$A$15) &amp; "." &amp; BR351)&lt;=--('Data Sheet'!$B$15))),
            --(INT('Data Sheet'!$A$15) &amp; "." &amp; BR351),
            --(INT('Data Sheet'!$B$15) &amp; "." &amp; BR351)
        )
    ),
    IF(BQ351&lt;&gt;"",
        IF(INT('Data Sheet'!$A$15)=INT('Data Sheet'!$B$15),
            --(INT('Data Sheet'!$A$15) &amp; "." &amp; LEFT(BQ351,3)),
            IF(AND((--(INT('Data Sheet'!$A$15) &amp; "." &amp; LEFT(BQ351,3))&gt;=--('Data Sheet'!$A$15)), (--(INT('Data Sheet'!$A$15) &amp; "." &amp; LEFT(BQ351,3))&lt;=--('Data Sheet'!$B$15))),
                --(INT('Data Sheet'!$A$15) &amp; "." &amp; LEFT(BQ351,3)),
                --(INT('Data Sheet'!$B$15) &amp; "." &amp; LEFT(BQ351,3))
            )
        ),
        "OK"
    )
)</f>
        <v>OK</v>
      </c>
      <c r="Q351" s="23" t="str">
        <f>IF(BS351&lt;&gt;"",
    IF(INT('Data Sheet'!$A$19)=INT('Data Sheet'!$B$15),
        --(INT('Data Sheet'!$A$15) &amp; "." &amp; BS351),
        IF(AND((--(INT('Data Sheet'!$A$15) &amp; "." &amp; BS351)&gt;=--('Data Sheet'!$A$15)), (--(INT('Data Sheet'!$A$15) &amp; "." &amp; BS351)&lt;=--('Data Sheet'!$B$15))),
            --(INT('Data Sheet'!$A$15) &amp; "." &amp; BS351),
            --(INT('Data Sheet'!$B$15) &amp; "." &amp; BS351)
        )
    ),
    IF(BQ351&lt;&gt;"",
        IF(INT('Data Sheet'!$A$15)=INT('Data Sheet'!$B$15),
            --(INT('Data Sheet'!$A$15) &amp; "." &amp; RIGHT(BQ351,3)),
            IF(AND((--(INT('Data Sheet'!$A$15) &amp; "." &amp; RIGHT(BQ351,3))&gt;=--('Data Sheet'!$A$15)), (--(INT('Data Sheet'!$A$15) &amp; "." &amp; RIGHT(BQ351,3))&lt;=--('Data Sheet'!$B$15))),
                --(INT('Data Sheet'!$A$15) &amp; "." &amp; RIGHT(BQ351,3)),
                --(INT('Data Sheet'!$B$15) &amp; "." &amp; RIGHT(BQ351,3))
            )
        ),
        "OK"
    )
)</f>
        <v>OK</v>
      </c>
      <c r="R351" s="20"/>
      <c r="S351" s="20"/>
      <c r="T351" s="20"/>
      <c r="U351" s="20"/>
      <c r="V351" s="20"/>
      <c r="W351" s="20"/>
      <c r="X351" s="20"/>
      <c r="Y351" s="20"/>
      <c r="Z351" s="20"/>
      <c r="AA351" s="55"/>
      <c r="AB351" s="55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1"/>
      <c r="AR351" s="21"/>
      <c r="AS351" s="21"/>
      <c r="AT351" s="21"/>
      <c r="AU351" s="21"/>
      <c r="AV351" s="21"/>
      <c r="AW351" s="22"/>
      <c r="AX351" s="99"/>
      <c r="AY351" s="20"/>
      <c r="AZ351" s="20"/>
      <c r="BA351" s="22"/>
      <c r="BC351" s="80"/>
      <c r="BD351" s="80"/>
      <c r="BE351" s="80"/>
      <c r="BF351" s="80"/>
      <c r="BG351" s="2" t="str">
        <f t="shared" si="28"/>
        <v/>
      </c>
      <c r="BH351" s="78">
        <f t="shared" si="27"/>
        <v>0</v>
      </c>
    </row>
    <row r="352" spans="2:60" x14ac:dyDescent="0.2">
      <c r="B352" s="14">
        <f t="shared" si="29"/>
        <v>344</v>
      </c>
      <c r="C352" s="15" t="str">
        <f>CONCATENATE('Data Sheet'!$B$8,'Data Sheet'!$G$2)</f>
        <v>" HWDP</v>
      </c>
      <c r="D352" s="95" t="str">
        <f t="shared" si="30"/>
        <v/>
      </c>
      <c r="E352" s="15" t="str">
        <f>IF('Sum HWDP'!$D$10="TH-Hill DS-1 Vol 3 CAT 2: Clean and Visual Ends only","N/A","OK")</f>
        <v>OK</v>
      </c>
      <c r="F352" s="15" t="str">
        <f>IF('Sum HWDP'!$D$10="TH-Hill DS-1 Vol 3 CAT 2: Clean and Visual Ends only","N/A","OK")</f>
        <v>OK</v>
      </c>
      <c r="G352" s="17"/>
      <c r="H352" s="17"/>
      <c r="I352" s="17" t="s">
        <v>51</v>
      </c>
      <c r="J352" s="17" t="str">
        <f t="shared" si="31"/>
        <v>OK</v>
      </c>
      <c r="K352" s="17" t="str">
        <f t="shared" si="31"/>
        <v>OK</v>
      </c>
      <c r="L352" s="17" t="str">
        <f>IF('Data Sheet'!$B$9="NC-50","N/A","OK")</f>
        <v>OK</v>
      </c>
      <c r="M352" s="17" t="str">
        <f>IF('Data Sheet'!$B$9="NC-50","N/A","OK")</f>
        <v>OK</v>
      </c>
      <c r="N352" s="23" t="str">
        <f>IF(BO352&lt;&gt;"",
    IF(INT('Data Sheet'!$A$19)=INT('Data Sheet'!$B$19),
        --(INT('Data Sheet'!$A$19) &amp; "." &amp; BO352),
        IF(AND((--(INT('Data Sheet'!$A$19) &amp; "." &amp; BO352)&gt;=--('Data Sheet'!$A$19)), (--(INT('Data Sheet'!$A$19) &amp; "." &amp; BO352)&lt;=--('Data Sheet'!$B$19))),
            --(INT('Data Sheet'!$A$19) &amp; "." &amp; BO352),
            --(INT('Data Sheet'!$B$19) &amp; "." &amp; BO352)
        )
    ),
    IF(BN352&lt;&gt;"",
        IF(INT('Data Sheet'!$A$19)=INT('Data Sheet'!$B$19),
            --(INT('Data Sheet'!$A$19) &amp; "." &amp; LEFT(BN352,3)),
            IF(AND((--(INT('Data Sheet'!$A$19) &amp; "." &amp; LEFT(BN352,3))&gt;=--('Data Sheet'!$A$19)), (--(INT('Data Sheet'!$A$19) &amp; "." &amp; LEFT(BN352,3))&lt;=--('Data Sheet'!$B$19))),
                --(INT('Data Sheet'!$A$19) &amp; "." &amp; LEFT(BN352,3)),
                --(INT('Data Sheet'!$B$19) &amp; "." &amp; LEFT(BN352,3))
            )
        ),
        "OK"
    )
)</f>
        <v>OK</v>
      </c>
      <c r="O352" s="23" t="str">
        <f>IF(BP352&lt;&gt;"",
    IF(INT('Data Sheet'!$A$19)=INT('Data Sheet'!$B$19),
        --(INT('Data Sheet'!$A$19) &amp; "." &amp; BP352),
        IF(AND((--(INT('Data Sheet'!$A$19) &amp; "." &amp; BP352)&gt;=--('Data Sheet'!$A$19)), (--(INT('Data Sheet'!$A$19) &amp; "." &amp; BP352)&lt;=--('Data Sheet'!$B$19))),
            --(INT('Data Sheet'!$A$19) &amp; "." &amp; BP352),
            --(INT('Data Sheet'!$B$19) &amp; "." &amp; BP352)
        )
    ),
    IF(BN352&lt;&gt;"",
        IF(INT('Data Sheet'!$A$19)=INT('Data Sheet'!$B$19),
            --(INT('Data Sheet'!$A$19) &amp; "." &amp; RIGHT(BN352,3)),
            IF(AND((--(INT('Data Sheet'!$A$19) &amp; "." &amp; RIGHT(BN352,3))&gt;=--('Data Sheet'!$A$19)), (--(INT('Data Sheet'!$A$19) &amp; "." &amp; RIGHT(BN352,3))&lt;=--('Data Sheet'!$B$19))),
                --(INT('Data Sheet'!$A$19) &amp; "." &amp; RIGHT(BN352,3)),
                --(INT('Data Sheet'!$B$19) &amp; "." &amp; RIGHT(BN352,3))
            )
        ),
        "OK"
    )
)</f>
        <v>OK</v>
      </c>
      <c r="P352" s="23" t="str">
        <f>IF(BR352&lt;&gt;"",
    IF(INT('Data Sheet'!$A$19)=INT('Data Sheet'!$B$15),
        --(INT('Data Sheet'!$A$15) &amp; "." &amp; BR352),
        IF(AND((--(INT('Data Sheet'!$A$15) &amp; "." &amp; BR352)&gt;=--('Data Sheet'!$A$15)), (--(INT('Data Sheet'!$A$15) &amp; "." &amp; BR352)&lt;=--('Data Sheet'!$B$15))),
            --(INT('Data Sheet'!$A$15) &amp; "." &amp; BR352),
            --(INT('Data Sheet'!$B$15) &amp; "." &amp; BR352)
        )
    ),
    IF(BQ352&lt;&gt;"",
        IF(INT('Data Sheet'!$A$15)=INT('Data Sheet'!$B$15),
            --(INT('Data Sheet'!$A$15) &amp; "." &amp; LEFT(BQ352,3)),
            IF(AND((--(INT('Data Sheet'!$A$15) &amp; "." &amp; LEFT(BQ352,3))&gt;=--('Data Sheet'!$A$15)), (--(INT('Data Sheet'!$A$15) &amp; "." &amp; LEFT(BQ352,3))&lt;=--('Data Sheet'!$B$15))),
                --(INT('Data Sheet'!$A$15) &amp; "." &amp; LEFT(BQ352,3)),
                --(INT('Data Sheet'!$B$15) &amp; "." &amp; LEFT(BQ352,3))
            )
        ),
        "OK"
    )
)</f>
        <v>OK</v>
      </c>
      <c r="Q352" s="23" t="str">
        <f>IF(BS352&lt;&gt;"",
    IF(INT('Data Sheet'!$A$19)=INT('Data Sheet'!$B$15),
        --(INT('Data Sheet'!$A$15) &amp; "." &amp; BS352),
        IF(AND((--(INT('Data Sheet'!$A$15) &amp; "." &amp; BS352)&gt;=--('Data Sheet'!$A$15)), (--(INT('Data Sheet'!$A$15) &amp; "." &amp; BS352)&lt;=--('Data Sheet'!$B$15))),
            --(INT('Data Sheet'!$A$15) &amp; "." &amp; BS352),
            --(INT('Data Sheet'!$B$15) &amp; "." &amp; BS352)
        )
    ),
    IF(BQ352&lt;&gt;"",
        IF(INT('Data Sheet'!$A$15)=INT('Data Sheet'!$B$15),
            --(INT('Data Sheet'!$A$15) &amp; "." &amp; RIGHT(BQ352,3)),
            IF(AND((--(INT('Data Sheet'!$A$15) &amp; "." &amp; RIGHT(BQ352,3))&gt;=--('Data Sheet'!$A$15)), (--(INT('Data Sheet'!$A$15) &amp; "." &amp; RIGHT(BQ352,3))&lt;=--('Data Sheet'!$B$15))),
                --(INT('Data Sheet'!$A$15) &amp; "." &amp; RIGHT(BQ352,3)),
                --(INT('Data Sheet'!$B$15) &amp; "." &amp; RIGHT(BQ352,3))
            )
        ),
        "OK"
    )
)</f>
        <v>OK</v>
      </c>
      <c r="R352" s="20"/>
      <c r="S352" s="20"/>
      <c r="T352" s="20"/>
      <c r="U352" s="20"/>
      <c r="V352" s="20"/>
      <c r="W352" s="20"/>
      <c r="X352" s="20"/>
      <c r="Y352" s="20"/>
      <c r="Z352" s="20"/>
      <c r="AA352" s="55"/>
      <c r="AB352" s="55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1"/>
      <c r="AR352" s="21"/>
      <c r="AS352" s="21"/>
      <c r="AT352" s="21"/>
      <c r="AU352" s="21"/>
      <c r="AV352" s="21"/>
      <c r="AW352" s="22"/>
      <c r="AX352" s="99"/>
      <c r="AY352" s="20"/>
      <c r="AZ352" s="20"/>
      <c r="BA352" s="22"/>
      <c r="BC352" s="80"/>
      <c r="BD352" s="80"/>
      <c r="BE352" s="80"/>
      <c r="BF352" s="80"/>
      <c r="BG352" s="2" t="str">
        <f t="shared" si="28"/>
        <v/>
      </c>
      <c r="BH352" s="78">
        <f t="shared" si="27"/>
        <v>0</v>
      </c>
    </row>
    <row r="353" spans="2:60" x14ac:dyDescent="0.2">
      <c r="B353" s="14">
        <f t="shared" si="29"/>
        <v>345</v>
      </c>
      <c r="C353" s="15" t="str">
        <f>CONCATENATE('Data Sheet'!$B$8,'Data Sheet'!$G$2)</f>
        <v>" HWDP</v>
      </c>
      <c r="D353" s="95" t="str">
        <f t="shared" si="30"/>
        <v/>
      </c>
      <c r="E353" s="15" t="str">
        <f>IF('Sum HWDP'!$D$10="TH-Hill DS-1 Vol 3 CAT 2: Clean and Visual Ends only","N/A","OK")</f>
        <v>OK</v>
      </c>
      <c r="F353" s="15" t="str">
        <f>IF('Sum HWDP'!$D$10="TH-Hill DS-1 Vol 3 CAT 2: Clean and Visual Ends only","N/A","OK")</f>
        <v>OK</v>
      </c>
      <c r="G353" s="17"/>
      <c r="H353" s="17"/>
      <c r="I353" s="17" t="s">
        <v>51</v>
      </c>
      <c r="J353" s="17" t="str">
        <f t="shared" si="31"/>
        <v>OK</v>
      </c>
      <c r="K353" s="17" t="str">
        <f t="shared" si="31"/>
        <v>OK</v>
      </c>
      <c r="L353" s="17" t="str">
        <f>IF('Data Sheet'!$B$9="NC-50","N/A","OK")</f>
        <v>OK</v>
      </c>
      <c r="M353" s="17" t="str">
        <f>IF('Data Sheet'!$B$9="NC-50","N/A","OK")</f>
        <v>OK</v>
      </c>
      <c r="N353" s="23" t="str">
        <f>IF(BO353&lt;&gt;"",
    IF(INT('Data Sheet'!$A$19)=INT('Data Sheet'!$B$19),
        --(INT('Data Sheet'!$A$19) &amp; "." &amp; BO353),
        IF(AND((--(INT('Data Sheet'!$A$19) &amp; "." &amp; BO353)&gt;=--('Data Sheet'!$A$19)), (--(INT('Data Sheet'!$A$19) &amp; "." &amp; BO353)&lt;=--('Data Sheet'!$B$19))),
            --(INT('Data Sheet'!$A$19) &amp; "." &amp; BO353),
            --(INT('Data Sheet'!$B$19) &amp; "." &amp; BO353)
        )
    ),
    IF(BN353&lt;&gt;"",
        IF(INT('Data Sheet'!$A$19)=INT('Data Sheet'!$B$19),
            --(INT('Data Sheet'!$A$19) &amp; "." &amp; LEFT(BN353,3)),
            IF(AND((--(INT('Data Sheet'!$A$19) &amp; "." &amp; LEFT(BN353,3))&gt;=--('Data Sheet'!$A$19)), (--(INT('Data Sheet'!$A$19) &amp; "." &amp; LEFT(BN353,3))&lt;=--('Data Sheet'!$B$19))),
                --(INT('Data Sheet'!$A$19) &amp; "." &amp; LEFT(BN353,3)),
                --(INT('Data Sheet'!$B$19) &amp; "." &amp; LEFT(BN353,3))
            )
        ),
        "OK"
    )
)</f>
        <v>OK</v>
      </c>
      <c r="O353" s="23" t="str">
        <f>IF(BP353&lt;&gt;"",
    IF(INT('Data Sheet'!$A$19)=INT('Data Sheet'!$B$19),
        --(INT('Data Sheet'!$A$19) &amp; "." &amp; BP353),
        IF(AND((--(INT('Data Sheet'!$A$19) &amp; "." &amp; BP353)&gt;=--('Data Sheet'!$A$19)), (--(INT('Data Sheet'!$A$19) &amp; "." &amp; BP353)&lt;=--('Data Sheet'!$B$19))),
            --(INT('Data Sheet'!$A$19) &amp; "." &amp; BP353),
            --(INT('Data Sheet'!$B$19) &amp; "." &amp; BP353)
        )
    ),
    IF(BN353&lt;&gt;"",
        IF(INT('Data Sheet'!$A$19)=INT('Data Sheet'!$B$19),
            --(INT('Data Sheet'!$A$19) &amp; "." &amp; RIGHT(BN353,3)),
            IF(AND((--(INT('Data Sheet'!$A$19) &amp; "." &amp; RIGHT(BN353,3))&gt;=--('Data Sheet'!$A$19)), (--(INT('Data Sheet'!$A$19) &amp; "." &amp; RIGHT(BN353,3))&lt;=--('Data Sheet'!$B$19))),
                --(INT('Data Sheet'!$A$19) &amp; "." &amp; RIGHT(BN353,3)),
                --(INT('Data Sheet'!$B$19) &amp; "." &amp; RIGHT(BN353,3))
            )
        ),
        "OK"
    )
)</f>
        <v>OK</v>
      </c>
      <c r="P353" s="23" t="str">
        <f>IF(BR353&lt;&gt;"",
    IF(INT('Data Sheet'!$A$19)=INT('Data Sheet'!$B$15),
        --(INT('Data Sheet'!$A$15) &amp; "." &amp; BR353),
        IF(AND((--(INT('Data Sheet'!$A$15) &amp; "." &amp; BR353)&gt;=--('Data Sheet'!$A$15)), (--(INT('Data Sheet'!$A$15) &amp; "." &amp; BR353)&lt;=--('Data Sheet'!$B$15))),
            --(INT('Data Sheet'!$A$15) &amp; "." &amp; BR353),
            --(INT('Data Sheet'!$B$15) &amp; "." &amp; BR353)
        )
    ),
    IF(BQ353&lt;&gt;"",
        IF(INT('Data Sheet'!$A$15)=INT('Data Sheet'!$B$15),
            --(INT('Data Sheet'!$A$15) &amp; "." &amp; LEFT(BQ353,3)),
            IF(AND((--(INT('Data Sheet'!$A$15) &amp; "." &amp; LEFT(BQ353,3))&gt;=--('Data Sheet'!$A$15)), (--(INT('Data Sheet'!$A$15) &amp; "." &amp; LEFT(BQ353,3))&lt;=--('Data Sheet'!$B$15))),
                --(INT('Data Sheet'!$A$15) &amp; "." &amp; LEFT(BQ353,3)),
                --(INT('Data Sheet'!$B$15) &amp; "." &amp; LEFT(BQ353,3))
            )
        ),
        "OK"
    )
)</f>
        <v>OK</v>
      </c>
      <c r="Q353" s="23" t="str">
        <f>IF(BS353&lt;&gt;"",
    IF(INT('Data Sheet'!$A$19)=INT('Data Sheet'!$B$15),
        --(INT('Data Sheet'!$A$15) &amp; "." &amp; BS353),
        IF(AND((--(INT('Data Sheet'!$A$15) &amp; "." &amp; BS353)&gt;=--('Data Sheet'!$A$15)), (--(INT('Data Sheet'!$A$15) &amp; "." &amp; BS353)&lt;=--('Data Sheet'!$B$15))),
            --(INT('Data Sheet'!$A$15) &amp; "." &amp; BS353),
            --(INT('Data Sheet'!$B$15) &amp; "." &amp; BS353)
        )
    ),
    IF(BQ353&lt;&gt;"",
        IF(INT('Data Sheet'!$A$15)=INT('Data Sheet'!$B$15),
            --(INT('Data Sheet'!$A$15) &amp; "." &amp; RIGHT(BQ353,3)),
            IF(AND((--(INT('Data Sheet'!$A$15) &amp; "." &amp; RIGHT(BQ353,3))&gt;=--('Data Sheet'!$A$15)), (--(INT('Data Sheet'!$A$15) &amp; "." &amp; RIGHT(BQ353,3))&lt;=--('Data Sheet'!$B$15))),
                --(INT('Data Sheet'!$A$15) &amp; "." &amp; RIGHT(BQ353,3)),
                --(INT('Data Sheet'!$B$15) &amp; "." &amp; RIGHT(BQ353,3))
            )
        ),
        "OK"
    )
)</f>
        <v>OK</v>
      </c>
      <c r="R353" s="20"/>
      <c r="S353" s="20"/>
      <c r="T353" s="20"/>
      <c r="U353" s="20"/>
      <c r="V353" s="20"/>
      <c r="W353" s="20"/>
      <c r="X353" s="20"/>
      <c r="Y353" s="20"/>
      <c r="Z353" s="20"/>
      <c r="AA353" s="55"/>
      <c r="AB353" s="55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1"/>
      <c r="AR353" s="21"/>
      <c r="AS353" s="21"/>
      <c r="AT353" s="21"/>
      <c r="AU353" s="21"/>
      <c r="AV353" s="21"/>
      <c r="AW353" s="22"/>
      <c r="AX353" s="99"/>
      <c r="AY353" s="20"/>
      <c r="AZ353" s="20"/>
      <c r="BA353" s="22"/>
      <c r="BC353" s="80"/>
      <c r="BD353" s="80"/>
      <c r="BE353" s="80"/>
      <c r="BF353" s="80"/>
      <c r="BG353" s="2" t="str">
        <f t="shared" si="28"/>
        <v/>
      </c>
      <c r="BH353" s="78">
        <f t="shared" si="27"/>
        <v>0</v>
      </c>
    </row>
    <row r="354" spans="2:60" x14ac:dyDescent="0.2">
      <c r="B354" s="14">
        <f t="shared" si="29"/>
        <v>346</v>
      </c>
      <c r="C354" s="15" t="str">
        <f>CONCATENATE('Data Sheet'!$B$8,'Data Sheet'!$G$2)</f>
        <v>" HWDP</v>
      </c>
      <c r="D354" s="95" t="str">
        <f t="shared" si="30"/>
        <v/>
      </c>
      <c r="E354" s="15" t="str">
        <f>IF('Sum HWDP'!$D$10="TH-Hill DS-1 Vol 3 CAT 2: Clean and Visual Ends only","N/A","OK")</f>
        <v>OK</v>
      </c>
      <c r="F354" s="15" t="str">
        <f>IF('Sum HWDP'!$D$10="TH-Hill DS-1 Vol 3 CAT 2: Clean and Visual Ends only","N/A","OK")</f>
        <v>OK</v>
      </c>
      <c r="G354" s="17"/>
      <c r="H354" s="17"/>
      <c r="I354" s="17" t="s">
        <v>51</v>
      </c>
      <c r="J354" s="17" t="str">
        <f t="shared" si="31"/>
        <v>OK</v>
      </c>
      <c r="K354" s="17" t="str">
        <f t="shared" si="31"/>
        <v>OK</v>
      </c>
      <c r="L354" s="17" t="str">
        <f>IF('Data Sheet'!$B$9="NC-50","N/A","OK")</f>
        <v>OK</v>
      </c>
      <c r="M354" s="17" t="str">
        <f>IF('Data Sheet'!$B$9="NC-50","N/A","OK")</f>
        <v>OK</v>
      </c>
      <c r="N354" s="23" t="str">
        <f>IF(BO354&lt;&gt;"",
    IF(INT('Data Sheet'!$A$19)=INT('Data Sheet'!$B$19),
        --(INT('Data Sheet'!$A$19) &amp; "." &amp; BO354),
        IF(AND((--(INT('Data Sheet'!$A$19) &amp; "." &amp; BO354)&gt;=--('Data Sheet'!$A$19)), (--(INT('Data Sheet'!$A$19) &amp; "." &amp; BO354)&lt;=--('Data Sheet'!$B$19))),
            --(INT('Data Sheet'!$A$19) &amp; "." &amp; BO354),
            --(INT('Data Sheet'!$B$19) &amp; "." &amp; BO354)
        )
    ),
    IF(BN354&lt;&gt;"",
        IF(INT('Data Sheet'!$A$19)=INT('Data Sheet'!$B$19),
            --(INT('Data Sheet'!$A$19) &amp; "." &amp; LEFT(BN354,3)),
            IF(AND((--(INT('Data Sheet'!$A$19) &amp; "." &amp; LEFT(BN354,3))&gt;=--('Data Sheet'!$A$19)), (--(INT('Data Sheet'!$A$19) &amp; "." &amp; LEFT(BN354,3))&lt;=--('Data Sheet'!$B$19))),
                --(INT('Data Sheet'!$A$19) &amp; "." &amp; LEFT(BN354,3)),
                --(INT('Data Sheet'!$B$19) &amp; "." &amp; LEFT(BN354,3))
            )
        ),
        "OK"
    )
)</f>
        <v>OK</v>
      </c>
      <c r="O354" s="23" t="str">
        <f>IF(BP354&lt;&gt;"",
    IF(INT('Data Sheet'!$A$19)=INT('Data Sheet'!$B$19),
        --(INT('Data Sheet'!$A$19) &amp; "." &amp; BP354),
        IF(AND((--(INT('Data Sheet'!$A$19) &amp; "." &amp; BP354)&gt;=--('Data Sheet'!$A$19)), (--(INT('Data Sheet'!$A$19) &amp; "." &amp; BP354)&lt;=--('Data Sheet'!$B$19))),
            --(INT('Data Sheet'!$A$19) &amp; "." &amp; BP354),
            --(INT('Data Sheet'!$B$19) &amp; "." &amp; BP354)
        )
    ),
    IF(BN354&lt;&gt;"",
        IF(INT('Data Sheet'!$A$19)=INT('Data Sheet'!$B$19),
            --(INT('Data Sheet'!$A$19) &amp; "." &amp; RIGHT(BN354,3)),
            IF(AND((--(INT('Data Sheet'!$A$19) &amp; "." &amp; RIGHT(BN354,3))&gt;=--('Data Sheet'!$A$19)), (--(INT('Data Sheet'!$A$19) &amp; "." &amp; RIGHT(BN354,3))&lt;=--('Data Sheet'!$B$19))),
                --(INT('Data Sheet'!$A$19) &amp; "." &amp; RIGHT(BN354,3)),
                --(INT('Data Sheet'!$B$19) &amp; "." &amp; RIGHT(BN354,3))
            )
        ),
        "OK"
    )
)</f>
        <v>OK</v>
      </c>
      <c r="P354" s="23" t="str">
        <f>IF(BR354&lt;&gt;"",
    IF(INT('Data Sheet'!$A$19)=INT('Data Sheet'!$B$15),
        --(INT('Data Sheet'!$A$15) &amp; "." &amp; BR354),
        IF(AND((--(INT('Data Sheet'!$A$15) &amp; "." &amp; BR354)&gt;=--('Data Sheet'!$A$15)), (--(INT('Data Sheet'!$A$15) &amp; "." &amp; BR354)&lt;=--('Data Sheet'!$B$15))),
            --(INT('Data Sheet'!$A$15) &amp; "." &amp; BR354),
            --(INT('Data Sheet'!$B$15) &amp; "." &amp; BR354)
        )
    ),
    IF(BQ354&lt;&gt;"",
        IF(INT('Data Sheet'!$A$15)=INT('Data Sheet'!$B$15),
            --(INT('Data Sheet'!$A$15) &amp; "." &amp; LEFT(BQ354,3)),
            IF(AND((--(INT('Data Sheet'!$A$15) &amp; "." &amp; LEFT(BQ354,3))&gt;=--('Data Sheet'!$A$15)), (--(INT('Data Sheet'!$A$15) &amp; "." &amp; LEFT(BQ354,3))&lt;=--('Data Sheet'!$B$15))),
                --(INT('Data Sheet'!$A$15) &amp; "." &amp; LEFT(BQ354,3)),
                --(INT('Data Sheet'!$B$15) &amp; "." &amp; LEFT(BQ354,3))
            )
        ),
        "OK"
    )
)</f>
        <v>OK</v>
      </c>
      <c r="Q354" s="23" t="str">
        <f>IF(BS354&lt;&gt;"",
    IF(INT('Data Sheet'!$A$19)=INT('Data Sheet'!$B$15),
        --(INT('Data Sheet'!$A$15) &amp; "." &amp; BS354),
        IF(AND((--(INT('Data Sheet'!$A$15) &amp; "." &amp; BS354)&gt;=--('Data Sheet'!$A$15)), (--(INT('Data Sheet'!$A$15) &amp; "." &amp; BS354)&lt;=--('Data Sheet'!$B$15))),
            --(INT('Data Sheet'!$A$15) &amp; "." &amp; BS354),
            --(INT('Data Sheet'!$B$15) &amp; "." &amp; BS354)
        )
    ),
    IF(BQ354&lt;&gt;"",
        IF(INT('Data Sheet'!$A$15)=INT('Data Sheet'!$B$15),
            --(INT('Data Sheet'!$A$15) &amp; "." &amp; RIGHT(BQ354,3)),
            IF(AND((--(INT('Data Sheet'!$A$15) &amp; "." &amp; RIGHT(BQ354,3))&gt;=--('Data Sheet'!$A$15)), (--(INT('Data Sheet'!$A$15) &amp; "." &amp; RIGHT(BQ354,3))&lt;=--('Data Sheet'!$B$15))),
                --(INT('Data Sheet'!$A$15) &amp; "." &amp; RIGHT(BQ354,3)),
                --(INT('Data Sheet'!$B$15) &amp; "." &amp; RIGHT(BQ354,3))
            )
        ),
        "OK"
    )
)</f>
        <v>OK</v>
      </c>
      <c r="R354" s="20"/>
      <c r="S354" s="20"/>
      <c r="T354" s="20"/>
      <c r="U354" s="20"/>
      <c r="V354" s="20"/>
      <c r="W354" s="20"/>
      <c r="X354" s="20"/>
      <c r="Y354" s="20"/>
      <c r="Z354" s="20"/>
      <c r="AA354" s="55"/>
      <c r="AB354" s="55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1"/>
      <c r="AR354" s="21"/>
      <c r="AS354" s="21"/>
      <c r="AT354" s="21"/>
      <c r="AU354" s="21"/>
      <c r="AV354" s="21"/>
      <c r="AW354" s="22"/>
      <c r="AX354" s="99"/>
      <c r="AY354" s="20"/>
      <c r="AZ354" s="20"/>
      <c r="BA354" s="22"/>
      <c r="BC354" s="80"/>
      <c r="BD354" s="80"/>
      <c r="BE354" s="80"/>
      <c r="BF354" s="80"/>
      <c r="BG354" s="2" t="str">
        <f t="shared" si="28"/>
        <v/>
      </c>
      <c r="BH354" s="78">
        <f t="shared" si="27"/>
        <v>0</v>
      </c>
    </row>
    <row r="355" spans="2:60" x14ac:dyDescent="0.2">
      <c r="B355" s="14">
        <f t="shared" si="29"/>
        <v>347</v>
      </c>
      <c r="C355" s="15" t="str">
        <f>CONCATENATE('Data Sheet'!$B$8,'Data Sheet'!$G$2)</f>
        <v>" HWDP</v>
      </c>
      <c r="D355" s="95" t="str">
        <f t="shared" si="30"/>
        <v/>
      </c>
      <c r="E355" s="15" t="str">
        <f>IF('Sum HWDP'!$D$10="TH-Hill DS-1 Vol 3 CAT 2: Clean and Visual Ends only","N/A","OK")</f>
        <v>OK</v>
      </c>
      <c r="F355" s="15" t="str">
        <f>IF('Sum HWDP'!$D$10="TH-Hill DS-1 Vol 3 CAT 2: Clean and Visual Ends only","N/A","OK")</f>
        <v>OK</v>
      </c>
      <c r="G355" s="17"/>
      <c r="H355" s="17"/>
      <c r="I355" s="17" t="s">
        <v>51</v>
      </c>
      <c r="J355" s="17" t="str">
        <f t="shared" si="31"/>
        <v>OK</v>
      </c>
      <c r="K355" s="17" t="str">
        <f t="shared" si="31"/>
        <v>OK</v>
      </c>
      <c r="L355" s="17" t="str">
        <f>IF('Data Sheet'!$B$9="NC-50","N/A","OK")</f>
        <v>OK</v>
      </c>
      <c r="M355" s="17" t="str">
        <f>IF('Data Sheet'!$B$9="NC-50","N/A","OK")</f>
        <v>OK</v>
      </c>
      <c r="N355" s="23" t="str">
        <f>IF(BO355&lt;&gt;"",
    IF(INT('Data Sheet'!$A$19)=INT('Data Sheet'!$B$19),
        --(INT('Data Sheet'!$A$19) &amp; "." &amp; BO355),
        IF(AND((--(INT('Data Sheet'!$A$19) &amp; "." &amp; BO355)&gt;=--('Data Sheet'!$A$19)), (--(INT('Data Sheet'!$A$19) &amp; "." &amp; BO355)&lt;=--('Data Sheet'!$B$19))),
            --(INT('Data Sheet'!$A$19) &amp; "." &amp; BO355),
            --(INT('Data Sheet'!$B$19) &amp; "." &amp; BO355)
        )
    ),
    IF(BN355&lt;&gt;"",
        IF(INT('Data Sheet'!$A$19)=INT('Data Sheet'!$B$19),
            --(INT('Data Sheet'!$A$19) &amp; "." &amp; LEFT(BN355,3)),
            IF(AND((--(INT('Data Sheet'!$A$19) &amp; "." &amp; LEFT(BN355,3))&gt;=--('Data Sheet'!$A$19)), (--(INT('Data Sheet'!$A$19) &amp; "." &amp; LEFT(BN355,3))&lt;=--('Data Sheet'!$B$19))),
                --(INT('Data Sheet'!$A$19) &amp; "." &amp; LEFT(BN355,3)),
                --(INT('Data Sheet'!$B$19) &amp; "." &amp; LEFT(BN355,3))
            )
        ),
        "OK"
    )
)</f>
        <v>OK</v>
      </c>
      <c r="O355" s="23" t="str">
        <f>IF(BP355&lt;&gt;"",
    IF(INT('Data Sheet'!$A$19)=INT('Data Sheet'!$B$19),
        --(INT('Data Sheet'!$A$19) &amp; "." &amp; BP355),
        IF(AND((--(INT('Data Sheet'!$A$19) &amp; "." &amp; BP355)&gt;=--('Data Sheet'!$A$19)), (--(INT('Data Sheet'!$A$19) &amp; "." &amp; BP355)&lt;=--('Data Sheet'!$B$19))),
            --(INT('Data Sheet'!$A$19) &amp; "." &amp; BP355),
            --(INT('Data Sheet'!$B$19) &amp; "." &amp; BP355)
        )
    ),
    IF(BN355&lt;&gt;"",
        IF(INT('Data Sheet'!$A$19)=INT('Data Sheet'!$B$19),
            --(INT('Data Sheet'!$A$19) &amp; "." &amp; RIGHT(BN355,3)),
            IF(AND((--(INT('Data Sheet'!$A$19) &amp; "." &amp; RIGHT(BN355,3))&gt;=--('Data Sheet'!$A$19)), (--(INT('Data Sheet'!$A$19) &amp; "." &amp; RIGHT(BN355,3))&lt;=--('Data Sheet'!$B$19))),
                --(INT('Data Sheet'!$A$19) &amp; "." &amp; RIGHT(BN355,3)),
                --(INT('Data Sheet'!$B$19) &amp; "." &amp; RIGHT(BN355,3))
            )
        ),
        "OK"
    )
)</f>
        <v>OK</v>
      </c>
      <c r="P355" s="23" t="str">
        <f>IF(BR355&lt;&gt;"",
    IF(INT('Data Sheet'!$A$19)=INT('Data Sheet'!$B$15),
        --(INT('Data Sheet'!$A$15) &amp; "." &amp; BR355),
        IF(AND((--(INT('Data Sheet'!$A$15) &amp; "." &amp; BR355)&gt;=--('Data Sheet'!$A$15)), (--(INT('Data Sheet'!$A$15) &amp; "." &amp; BR355)&lt;=--('Data Sheet'!$B$15))),
            --(INT('Data Sheet'!$A$15) &amp; "." &amp; BR355),
            --(INT('Data Sheet'!$B$15) &amp; "." &amp; BR355)
        )
    ),
    IF(BQ355&lt;&gt;"",
        IF(INT('Data Sheet'!$A$15)=INT('Data Sheet'!$B$15),
            --(INT('Data Sheet'!$A$15) &amp; "." &amp; LEFT(BQ355,3)),
            IF(AND((--(INT('Data Sheet'!$A$15) &amp; "." &amp; LEFT(BQ355,3))&gt;=--('Data Sheet'!$A$15)), (--(INT('Data Sheet'!$A$15) &amp; "." &amp; LEFT(BQ355,3))&lt;=--('Data Sheet'!$B$15))),
                --(INT('Data Sheet'!$A$15) &amp; "." &amp; LEFT(BQ355,3)),
                --(INT('Data Sheet'!$B$15) &amp; "." &amp; LEFT(BQ355,3))
            )
        ),
        "OK"
    )
)</f>
        <v>OK</v>
      </c>
      <c r="Q355" s="23" t="str">
        <f>IF(BS355&lt;&gt;"",
    IF(INT('Data Sheet'!$A$19)=INT('Data Sheet'!$B$15),
        --(INT('Data Sheet'!$A$15) &amp; "." &amp; BS355),
        IF(AND((--(INT('Data Sheet'!$A$15) &amp; "." &amp; BS355)&gt;=--('Data Sheet'!$A$15)), (--(INT('Data Sheet'!$A$15) &amp; "." &amp; BS355)&lt;=--('Data Sheet'!$B$15))),
            --(INT('Data Sheet'!$A$15) &amp; "." &amp; BS355),
            --(INT('Data Sheet'!$B$15) &amp; "." &amp; BS355)
        )
    ),
    IF(BQ355&lt;&gt;"",
        IF(INT('Data Sheet'!$A$15)=INT('Data Sheet'!$B$15),
            --(INT('Data Sheet'!$A$15) &amp; "." &amp; RIGHT(BQ355,3)),
            IF(AND((--(INT('Data Sheet'!$A$15) &amp; "." &amp; RIGHT(BQ355,3))&gt;=--('Data Sheet'!$A$15)), (--(INT('Data Sheet'!$A$15) &amp; "." &amp; RIGHT(BQ355,3))&lt;=--('Data Sheet'!$B$15))),
                --(INT('Data Sheet'!$A$15) &amp; "." &amp; RIGHT(BQ355,3)),
                --(INT('Data Sheet'!$B$15) &amp; "." &amp; RIGHT(BQ355,3))
            )
        ),
        "OK"
    )
)</f>
        <v>OK</v>
      </c>
      <c r="R355" s="20"/>
      <c r="S355" s="20"/>
      <c r="T355" s="20"/>
      <c r="U355" s="20"/>
      <c r="V355" s="20"/>
      <c r="W355" s="20"/>
      <c r="X355" s="20"/>
      <c r="Y355" s="20"/>
      <c r="Z355" s="20"/>
      <c r="AA355" s="55"/>
      <c r="AB355" s="55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1"/>
      <c r="AR355" s="21"/>
      <c r="AS355" s="21"/>
      <c r="AT355" s="21"/>
      <c r="AU355" s="21"/>
      <c r="AV355" s="21"/>
      <c r="AW355" s="22"/>
      <c r="AX355" s="99"/>
      <c r="AY355" s="20"/>
      <c r="AZ355" s="20"/>
      <c r="BA355" s="22"/>
      <c r="BC355" s="80"/>
      <c r="BD355" s="80"/>
      <c r="BE355" s="80"/>
      <c r="BF355" s="80"/>
      <c r="BG355" s="2" t="str">
        <f t="shared" si="28"/>
        <v/>
      </c>
      <c r="BH355" s="78">
        <f t="shared" si="27"/>
        <v>0</v>
      </c>
    </row>
    <row r="356" spans="2:60" x14ac:dyDescent="0.2">
      <c r="B356" s="14">
        <f t="shared" si="29"/>
        <v>348</v>
      </c>
      <c r="C356" s="15" t="str">
        <f>CONCATENATE('Data Sheet'!$B$8,'Data Sheet'!$G$2)</f>
        <v>" HWDP</v>
      </c>
      <c r="D356" s="95" t="str">
        <f t="shared" si="30"/>
        <v/>
      </c>
      <c r="E356" s="15" t="str">
        <f>IF('Sum HWDP'!$D$10="TH-Hill DS-1 Vol 3 CAT 2: Clean and Visual Ends only","N/A","OK")</f>
        <v>OK</v>
      </c>
      <c r="F356" s="15" t="str">
        <f>IF('Sum HWDP'!$D$10="TH-Hill DS-1 Vol 3 CAT 2: Clean and Visual Ends only","N/A","OK")</f>
        <v>OK</v>
      </c>
      <c r="G356" s="17"/>
      <c r="H356" s="17"/>
      <c r="I356" s="17" t="s">
        <v>51</v>
      </c>
      <c r="J356" s="17" t="str">
        <f t="shared" si="31"/>
        <v>OK</v>
      </c>
      <c r="K356" s="17" t="str">
        <f t="shared" si="31"/>
        <v>OK</v>
      </c>
      <c r="L356" s="17" t="str">
        <f>IF('Data Sheet'!$B$9="NC-50","N/A","OK")</f>
        <v>OK</v>
      </c>
      <c r="M356" s="17" t="str">
        <f>IF('Data Sheet'!$B$9="NC-50","N/A","OK")</f>
        <v>OK</v>
      </c>
      <c r="N356" s="23" t="str">
        <f>IF(BO356&lt;&gt;"",
    IF(INT('Data Sheet'!$A$19)=INT('Data Sheet'!$B$19),
        --(INT('Data Sheet'!$A$19) &amp; "." &amp; BO356),
        IF(AND((--(INT('Data Sheet'!$A$19) &amp; "." &amp; BO356)&gt;=--('Data Sheet'!$A$19)), (--(INT('Data Sheet'!$A$19) &amp; "." &amp; BO356)&lt;=--('Data Sheet'!$B$19))),
            --(INT('Data Sheet'!$A$19) &amp; "." &amp; BO356),
            --(INT('Data Sheet'!$B$19) &amp; "." &amp; BO356)
        )
    ),
    IF(BN356&lt;&gt;"",
        IF(INT('Data Sheet'!$A$19)=INT('Data Sheet'!$B$19),
            --(INT('Data Sheet'!$A$19) &amp; "." &amp; LEFT(BN356,3)),
            IF(AND((--(INT('Data Sheet'!$A$19) &amp; "." &amp; LEFT(BN356,3))&gt;=--('Data Sheet'!$A$19)), (--(INT('Data Sheet'!$A$19) &amp; "." &amp; LEFT(BN356,3))&lt;=--('Data Sheet'!$B$19))),
                --(INT('Data Sheet'!$A$19) &amp; "." &amp; LEFT(BN356,3)),
                --(INT('Data Sheet'!$B$19) &amp; "." &amp; LEFT(BN356,3))
            )
        ),
        "OK"
    )
)</f>
        <v>OK</v>
      </c>
      <c r="O356" s="23" t="str">
        <f>IF(BP356&lt;&gt;"",
    IF(INT('Data Sheet'!$A$19)=INT('Data Sheet'!$B$19),
        --(INT('Data Sheet'!$A$19) &amp; "." &amp; BP356),
        IF(AND((--(INT('Data Sheet'!$A$19) &amp; "." &amp; BP356)&gt;=--('Data Sheet'!$A$19)), (--(INT('Data Sheet'!$A$19) &amp; "." &amp; BP356)&lt;=--('Data Sheet'!$B$19))),
            --(INT('Data Sheet'!$A$19) &amp; "." &amp; BP356),
            --(INT('Data Sheet'!$B$19) &amp; "." &amp; BP356)
        )
    ),
    IF(BN356&lt;&gt;"",
        IF(INT('Data Sheet'!$A$19)=INT('Data Sheet'!$B$19),
            --(INT('Data Sheet'!$A$19) &amp; "." &amp; RIGHT(BN356,3)),
            IF(AND((--(INT('Data Sheet'!$A$19) &amp; "." &amp; RIGHT(BN356,3))&gt;=--('Data Sheet'!$A$19)), (--(INT('Data Sheet'!$A$19) &amp; "." &amp; RIGHT(BN356,3))&lt;=--('Data Sheet'!$B$19))),
                --(INT('Data Sheet'!$A$19) &amp; "." &amp; RIGHT(BN356,3)),
                --(INT('Data Sheet'!$B$19) &amp; "." &amp; RIGHT(BN356,3))
            )
        ),
        "OK"
    )
)</f>
        <v>OK</v>
      </c>
      <c r="P356" s="23" t="str">
        <f>IF(BR356&lt;&gt;"",
    IF(INT('Data Sheet'!$A$19)=INT('Data Sheet'!$B$15),
        --(INT('Data Sheet'!$A$15) &amp; "." &amp; BR356),
        IF(AND((--(INT('Data Sheet'!$A$15) &amp; "." &amp; BR356)&gt;=--('Data Sheet'!$A$15)), (--(INT('Data Sheet'!$A$15) &amp; "." &amp; BR356)&lt;=--('Data Sheet'!$B$15))),
            --(INT('Data Sheet'!$A$15) &amp; "." &amp; BR356),
            --(INT('Data Sheet'!$B$15) &amp; "." &amp; BR356)
        )
    ),
    IF(BQ356&lt;&gt;"",
        IF(INT('Data Sheet'!$A$15)=INT('Data Sheet'!$B$15),
            --(INT('Data Sheet'!$A$15) &amp; "." &amp; LEFT(BQ356,3)),
            IF(AND((--(INT('Data Sheet'!$A$15) &amp; "." &amp; LEFT(BQ356,3))&gt;=--('Data Sheet'!$A$15)), (--(INT('Data Sheet'!$A$15) &amp; "." &amp; LEFT(BQ356,3))&lt;=--('Data Sheet'!$B$15))),
                --(INT('Data Sheet'!$A$15) &amp; "." &amp; LEFT(BQ356,3)),
                --(INT('Data Sheet'!$B$15) &amp; "." &amp; LEFT(BQ356,3))
            )
        ),
        "OK"
    )
)</f>
        <v>OK</v>
      </c>
      <c r="Q356" s="23" t="str">
        <f>IF(BS356&lt;&gt;"",
    IF(INT('Data Sheet'!$A$19)=INT('Data Sheet'!$B$15),
        --(INT('Data Sheet'!$A$15) &amp; "." &amp; BS356),
        IF(AND((--(INT('Data Sheet'!$A$15) &amp; "." &amp; BS356)&gt;=--('Data Sheet'!$A$15)), (--(INT('Data Sheet'!$A$15) &amp; "." &amp; BS356)&lt;=--('Data Sheet'!$B$15))),
            --(INT('Data Sheet'!$A$15) &amp; "." &amp; BS356),
            --(INT('Data Sheet'!$B$15) &amp; "." &amp; BS356)
        )
    ),
    IF(BQ356&lt;&gt;"",
        IF(INT('Data Sheet'!$A$15)=INT('Data Sheet'!$B$15),
            --(INT('Data Sheet'!$A$15) &amp; "." &amp; RIGHT(BQ356,3)),
            IF(AND((--(INT('Data Sheet'!$A$15) &amp; "." &amp; RIGHT(BQ356,3))&gt;=--('Data Sheet'!$A$15)), (--(INT('Data Sheet'!$A$15) &amp; "." &amp; RIGHT(BQ356,3))&lt;=--('Data Sheet'!$B$15))),
                --(INT('Data Sheet'!$A$15) &amp; "." &amp; RIGHT(BQ356,3)),
                --(INT('Data Sheet'!$B$15) &amp; "." &amp; RIGHT(BQ356,3))
            )
        ),
        "OK"
    )
)</f>
        <v>OK</v>
      </c>
      <c r="R356" s="20"/>
      <c r="S356" s="20"/>
      <c r="T356" s="20"/>
      <c r="U356" s="20"/>
      <c r="V356" s="20"/>
      <c r="W356" s="20"/>
      <c r="X356" s="20"/>
      <c r="Y356" s="20"/>
      <c r="Z356" s="20"/>
      <c r="AA356" s="55"/>
      <c r="AB356" s="55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1"/>
      <c r="AR356" s="21"/>
      <c r="AS356" s="21"/>
      <c r="AT356" s="21"/>
      <c r="AU356" s="21"/>
      <c r="AV356" s="21"/>
      <c r="AW356" s="22"/>
      <c r="AX356" s="99"/>
      <c r="AY356" s="20"/>
      <c r="AZ356" s="20"/>
      <c r="BA356" s="22"/>
      <c r="BC356" s="80"/>
      <c r="BD356" s="80"/>
      <c r="BE356" s="80"/>
      <c r="BF356" s="80"/>
      <c r="BG356" s="2" t="str">
        <f t="shared" si="28"/>
        <v/>
      </c>
      <c r="BH356" s="78">
        <f t="shared" si="27"/>
        <v>0</v>
      </c>
    </row>
    <row r="357" spans="2:60" x14ac:dyDescent="0.2">
      <c r="B357" s="14">
        <f t="shared" si="29"/>
        <v>349</v>
      </c>
      <c r="C357" s="15" t="str">
        <f>CONCATENATE('Data Sheet'!$B$8,'Data Sheet'!$G$2)</f>
        <v>" HWDP</v>
      </c>
      <c r="D357" s="95" t="str">
        <f t="shared" si="30"/>
        <v/>
      </c>
      <c r="E357" s="15" t="str">
        <f>IF('Sum HWDP'!$D$10="TH-Hill DS-1 Vol 3 CAT 2: Clean and Visual Ends only","N/A","OK")</f>
        <v>OK</v>
      </c>
      <c r="F357" s="15" t="str">
        <f>IF('Sum HWDP'!$D$10="TH-Hill DS-1 Vol 3 CAT 2: Clean and Visual Ends only","N/A","OK")</f>
        <v>OK</v>
      </c>
      <c r="G357" s="17"/>
      <c r="H357" s="17"/>
      <c r="I357" s="17" t="s">
        <v>51</v>
      </c>
      <c r="J357" s="17" t="str">
        <f t="shared" si="31"/>
        <v>OK</v>
      </c>
      <c r="K357" s="17" t="str">
        <f t="shared" si="31"/>
        <v>OK</v>
      </c>
      <c r="L357" s="17" t="str">
        <f>IF('Data Sheet'!$B$9="NC-50","N/A","OK")</f>
        <v>OK</v>
      </c>
      <c r="M357" s="17" t="str">
        <f>IF('Data Sheet'!$B$9="NC-50","N/A","OK")</f>
        <v>OK</v>
      </c>
      <c r="N357" s="23" t="str">
        <f>IF(BO357&lt;&gt;"",
    IF(INT('Data Sheet'!$A$19)=INT('Data Sheet'!$B$19),
        --(INT('Data Sheet'!$A$19) &amp; "." &amp; BO357),
        IF(AND((--(INT('Data Sheet'!$A$19) &amp; "." &amp; BO357)&gt;=--('Data Sheet'!$A$19)), (--(INT('Data Sheet'!$A$19) &amp; "." &amp; BO357)&lt;=--('Data Sheet'!$B$19))),
            --(INT('Data Sheet'!$A$19) &amp; "." &amp; BO357),
            --(INT('Data Sheet'!$B$19) &amp; "." &amp; BO357)
        )
    ),
    IF(BN357&lt;&gt;"",
        IF(INT('Data Sheet'!$A$19)=INT('Data Sheet'!$B$19),
            --(INT('Data Sheet'!$A$19) &amp; "." &amp; LEFT(BN357,3)),
            IF(AND((--(INT('Data Sheet'!$A$19) &amp; "." &amp; LEFT(BN357,3))&gt;=--('Data Sheet'!$A$19)), (--(INT('Data Sheet'!$A$19) &amp; "." &amp; LEFT(BN357,3))&lt;=--('Data Sheet'!$B$19))),
                --(INT('Data Sheet'!$A$19) &amp; "." &amp; LEFT(BN357,3)),
                --(INT('Data Sheet'!$B$19) &amp; "." &amp; LEFT(BN357,3))
            )
        ),
        "OK"
    )
)</f>
        <v>OK</v>
      </c>
      <c r="O357" s="23" t="str">
        <f>IF(BP357&lt;&gt;"",
    IF(INT('Data Sheet'!$A$19)=INT('Data Sheet'!$B$19),
        --(INT('Data Sheet'!$A$19) &amp; "." &amp; BP357),
        IF(AND((--(INT('Data Sheet'!$A$19) &amp; "." &amp; BP357)&gt;=--('Data Sheet'!$A$19)), (--(INT('Data Sheet'!$A$19) &amp; "." &amp; BP357)&lt;=--('Data Sheet'!$B$19))),
            --(INT('Data Sheet'!$A$19) &amp; "." &amp; BP357),
            --(INT('Data Sheet'!$B$19) &amp; "." &amp; BP357)
        )
    ),
    IF(BN357&lt;&gt;"",
        IF(INT('Data Sheet'!$A$19)=INT('Data Sheet'!$B$19),
            --(INT('Data Sheet'!$A$19) &amp; "." &amp; RIGHT(BN357,3)),
            IF(AND((--(INT('Data Sheet'!$A$19) &amp; "." &amp; RIGHT(BN357,3))&gt;=--('Data Sheet'!$A$19)), (--(INT('Data Sheet'!$A$19) &amp; "." &amp; RIGHT(BN357,3))&lt;=--('Data Sheet'!$B$19))),
                --(INT('Data Sheet'!$A$19) &amp; "." &amp; RIGHT(BN357,3)),
                --(INT('Data Sheet'!$B$19) &amp; "." &amp; RIGHT(BN357,3))
            )
        ),
        "OK"
    )
)</f>
        <v>OK</v>
      </c>
      <c r="P357" s="23" t="str">
        <f>IF(BR357&lt;&gt;"",
    IF(INT('Data Sheet'!$A$19)=INT('Data Sheet'!$B$15),
        --(INT('Data Sheet'!$A$15) &amp; "." &amp; BR357),
        IF(AND((--(INT('Data Sheet'!$A$15) &amp; "." &amp; BR357)&gt;=--('Data Sheet'!$A$15)), (--(INT('Data Sheet'!$A$15) &amp; "." &amp; BR357)&lt;=--('Data Sheet'!$B$15))),
            --(INT('Data Sheet'!$A$15) &amp; "." &amp; BR357),
            --(INT('Data Sheet'!$B$15) &amp; "." &amp; BR357)
        )
    ),
    IF(BQ357&lt;&gt;"",
        IF(INT('Data Sheet'!$A$15)=INT('Data Sheet'!$B$15),
            --(INT('Data Sheet'!$A$15) &amp; "." &amp; LEFT(BQ357,3)),
            IF(AND((--(INT('Data Sheet'!$A$15) &amp; "." &amp; LEFT(BQ357,3))&gt;=--('Data Sheet'!$A$15)), (--(INT('Data Sheet'!$A$15) &amp; "." &amp; LEFT(BQ357,3))&lt;=--('Data Sheet'!$B$15))),
                --(INT('Data Sheet'!$A$15) &amp; "." &amp; LEFT(BQ357,3)),
                --(INT('Data Sheet'!$B$15) &amp; "." &amp; LEFT(BQ357,3))
            )
        ),
        "OK"
    )
)</f>
        <v>OK</v>
      </c>
      <c r="Q357" s="23" t="str">
        <f>IF(BS357&lt;&gt;"",
    IF(INT('Data Sheet'!$A$19)=INT('Data Sheet'!$B$15),
        --(INT('Data Sheet'!$A$15) &amp; "." &amp; BS357),
        IF(AND((--(INT('Data Sheet'!$A$15) &amp; "." &amp; BS357)&gt;=--('Data Sheet'!$A$15)), (--(INT('Data Sheet'!$A$15) &amp; "." &amp; BS357)&lt;=--('Data Sheet'!$B$15))),
            --(INT('Data Sheet'!$A$15) &amp; "." &amp; BS357),
            --(INT('Data Sheet'!$B$15) &amp; "." &amp; BS357)
        )
    ),
    IF(BQ357&lt;&gt;"",
        IF(INT('Data Sheet'!$A$15)=INT('Data Sheet'!$B$15),
            --(INT('Data Sheet'!$A$15) &amp; "." &amp; RIGHT(BQ357,3)),
            IF(AND((--(INT('Data Sheet'!$A$15) &amp; "." &amp; RIGHT(BQ357,3))&gt;=--('Data Sheet'!$A$15)), (--(INT('Data Sheet'!$A$15) &amp; "." &amp; RIGHT(BQ357,3))&lt;=--('Data Sheet'!$B$15))),
                --(INT('Data Sheet'!$A$15) &amp; "." &amp; RIGHT(BQ357,3)),
                --(INT('Data Sheet'!$B$15) &amp; "." &amp; RIGHT(BQ357,3))
            )
        ),
        "OK"
    )
)</f>
        <v>OK</v>
      </c>
      <c r="R357" s="20"/>
      <c r="S357" s="20"/>
      <c r="T357" s="20"/>
      <c r="U357" s="20"/>
      <c r="V357" s="20"/>
      <c r="W357" s="20"/>
      <c r="X357" s="20"/>
      <c r="Y357" s="20"/>
      <c r="Z357" s="20"/>
      <c r="AA357" s="55"/>
      <c r="AB357" s="55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1"/>
      <c r="AR357" s="21"/>
      <c r="AS357" s="21"/>
      <c r="AT357" s="21"/>
      <c r="AU357" s="21"/>
      <c r="AV357" s="21"/>
      <c r="AW357" s="22"/>
      <c r="AX357" s="99"/>
      <c r="AY357" s="20"/>
      <c r="AZ357" s="20"/>
      <c r="BA357" s="22"/>
      <c r="BC357" s="80"/>
      <c r="BD357" s="80"/>
      <c r="BE357" s="80"/>
      <c r="BF357" s="80"/>
      <c r="BG357" s="2" t="str">
        <f t="shared" si="28"/>
        <v/>
      </c>
      <c r="BH357" s="78">
        <f t="shared" si="27"/>
        <v>0</v>
      </c>
    </row>
    <row r="358" spans="2:60" x14ac:dyDescent="0.2">
      <c r="B358" s="14">
        <f t="shared" si="29"/>
        <v>350</v>
      </c>
      <c r="C358" s="15" t="str">
        <f>CONCATENATE('Data Sheet'!$B$8,'Data Sheet'!$G$2)</f>
        <v>" HWDP</v>
      </c>
      <c r="D358" s="95" t="str">
        <f t="shared" si="30"/>
        <v/>
      </c>
      <c r="E358" s="15" t="str">
        <f>IF('Sum HWDP'!$D$10="TH-Hill DS-1 Vol 3 CAT 2: Clean and Visual Ends only","N/A","OK")</f>
        <v>OK</v>
      </c>
      <c r="F358" s="15" t="str">
        <f>IF('Sum HWDP'!$D$10="TH-Hill DS-1 Vol 3 CAT 2: Clean and Visual Ends only","N/A","OK")</f>
        <v>OK</v>
      </c>
      <c r="G358" s="17"/>
      <c r="H358" s="17"/>
      <c r="I358" s="17" t="s">
        <v>51</v>
      </c>
      <c r="J358" s="17" t="str">
        <f t="shared" si="31"/>
        <v>OK</v>
      </c>
      <c r="K358" s="17" t="str">
        <f t="shared" si="31"/>
        <v>OK</v>
      </c>
      <c r="L358" s="17" t="str">
        <f>IF('Data Sheet'!$B$9="NC-50","N/A","OK")</f>
        <v>OK</v>
      </c>
      <c r="M358" s="17" t="str">
        <f>IF('Data Sheet'!$B$9="NC-50","N/A","OK")</f>
        <v>OK</v>
      </c>
      <c r="N358" s="23" t="str">
        <f>IF(BO358&lt;&gt;"",
    IF(INT('Data Sheet'!$A$19)=INT('Data Sheet'!$B$19),
        --(INT('Data Sheet'!$A$19) &amp; "." &amp; BO358),
        IF(AND((--(INT('Data Sheet'!$A$19) &amp; "." &amp; BO358)&gt;=--('Data Sheet'!$A$19)), (--(INT('Data Sheet'!$A$19) &amp; "." &amp; BO358)&lt;=--('Data Sheet'!$B$19))),
            --(INT('Data Sheet'!$A$19) &amp; "." &amp; BO358),
            --(INT('Data Sheet'!$B$19) &amp; "." &amp; BO358)
        )
    ),
    IF(BN358&lt;&gt;"",
        IF(INT('Data Sheet'!$A$19)=INT('Data Sheet'!$B$19),
            --(INT('Data Sheet'!$A$19) &amp; "." &amp; LEFT(BN358,3)),
            IF(AND((--(INT('Data Sheet'!$A$19) &amp; "." &amp; LEFT(BN358,3))&gt;=--('Data Sheet'!$A$19)), (--(INT('Data Sheet'!$A$19) &amp; "." &amp; LEFT(BN358,3))&lt;=--('Data Sheet'!$B$19))),
                --(INT('Data Sheet'!$A$19) &amp; "." &amp; LEFT(BN358,3)),
                --(INT('Data Sheet'!$B$19) &amp; "." &amp; LEFT(BN358,3))
            )
        ),
        "OK"
    )
)</f>
        <v>OK</v>
      </c>
      <c r="O358" s="23" t="str">
        <f>IF(BP358&lt;&gt;"",
    IF(INT('Data Sheet'!$A$19)=INT('Data Sheet'!$B$19),
        --(INT('Data Sheet'!$A$19) &amp; "." &amp; BP358),
        IF(AND((--(INT('Data Sheet'!$A$19) &amp; "." &amp; BP358)&gt;=--('Data Sheet'!$A$19)), (--(INT('Data Sheet'!$A$19) &amp; "." &amp; BP358)&lt;=--('Data Sheet'!$B$19))),
            --(INT('Data Sheet'!$A$19) &amp; "." &amp; BP358),
            --(INT('Data Sheet'!$B$19) &amp; "." &amp; BP358)
        )
    ),
    IF(BN358&lt;&gt;"",
        IF(INT('Data Sheet'!$A$19)=INT('Data Sheet'!$B$19),
            --(INT('Data Sheet'!$A$19) &amp; "." &amp; RIGHT(BN358,3)),
            IF(AND((--(INT('Data Sheet'!$A$19) &amp; "." &amp; RIGHT(BN358,3))&gt;=--('Data Sheet'!$A$19)), (--(INT('Data Sheet'!$A$19) &amp; "." &amp; RIGHT(BN358,3))&lt;=--('Data Sheet'!$B$19))),
                --(INT('Data Sheet'!$A$19) &amp; "." &amp; RIGHT(BN358,3)),
                --(INT('Data Sheet'!$B$19) &amp; "." &amp; RIGHT(BN358,3))
            )
        ),
        "OK"
    )
)</f>
        <v>OK</v>
      </c>
      <c r="P358" s="23" t="str">
        <f>IF(BR358&lt;&gt;"",
    IF(INT('Data Sheet'!$A$19)=INT('Data Sheet'!$B$15),
        --(INT('Data Sheet'!$A$15) &amp; "." &amp; BR358),
        IF(AND((--(INT('Data Sheet'!$A$15) &amp; "." &amp; BR358)&gt;=--('Data Sheet'!$A$15)), (--(INT('Data Sheet'!$A$15) &amp; "." &amp; BR358)&lt;=--('Data Sheet'!$B$15))),
            --(INT('Data Sheet'!$A$15) &amp; "." &amp; BR358),
            --(INT('Data Sheet'!$B$15) &amp; "." &amp; BR358)
        )
    ),
    IF(BQ358&lt;&gt;"",
        IF(INT('Data Sheet'!$A$15)=INT('Data Sheet'!$B$15),
            --(INT('Data Sheet'!$A$15) &amp; "." &amp; LEFT(BQ358,3)),
            IF(AND((--(INT('Data Sheet'!$A$15) &amp; "." &amp; LEFT(BQ358,3))&gt;=--('Data Sheet'!$A$15)), (--(INT('Data Sheet'!$A$15) &amp; "." &amp; LEFT(BQ358,3))&lt;=--('Data Sheet'!$B$15))),
                --(INT('Data Sheet'!$A$15) &amp; "." &amp; LEFT(BQ358,3)),
                --(INT('Data Sheet'!$B$15) &amp; "." &amp; LEFT(BQ358,3))
            )
        ),
        "OK"
    )
)</f>
        <v>OK</v>
      </c>
      <c r="Q358" s="23" t="str">
        <f>IF(BS358&lt;&gt;"",
    IF(INT('Data Sheet'!$A$19)=INT('Data Sheet'!$B$15),
        --(INT('Data Sheet'!$A$15) &amp; "." &amp; BS358),
        IF(AND((--(INT('Data Sheet'!$A$15) &amp; "." &amp; BS358)&gt;=--('Data Sheet'!$A$15)), (--(INT('Data Sheet'!$A$15) &amp; "." &amp; BS358)&lt;=--('Data Sheet'!$B$15))),
            --(INT('Data Sheet'!$A$15) &amp; "." &amp; BS358),
            --(INT('Data Sheet'!$B$15) &amp; "." &amp; BS358)
        )
    ),
    IF(BQ358&lt;&gt;"",
        IF(INT('Data Sheet'!$A$15)=INT('Data Sheet'!$B$15),
            --(INT('Data Sheet'!$A$15) &amp; "." &amp; RIGHT(BQ358,3)),
            IF(AND((--(INT('Data Sheet'!$A$15) &amp; "." &amp; RIGHT(BQ358,3))&gt;=--('Data Sheet'!$A$15)), (--(INT('Data Sheet'!$A$15) &amp; "." &amp; RIGHT(BQ358,3))&lt;=--('Data Sheet'!$B$15))),
                --(INT('Data Sheet'!$A$15) &amp; "." &amp; RIGHT(BQ358,3)),
                --(INT('Data Sheet'!$B$15) &amp; "." &amp; RIGHT(BQ358,3))
            )
        ),
        "OK"
    )
)</f>
        <v>OK</v>
      </c>
      <c r="R358" s="20"/>
      <c r="S358" s="20"/>
      <c r="T358" s="20"/>
      <c r="U358" s="20"/>
      <c r="V358" s="20"/>
      <c r="W358" s="20"/>
      <c r="X358" s="20"/>
      <c r="Y358" s="20"/>
      <c r="Z358" s="20"/>
      <c r="AA358" s="55"/>
      <c r="AB358" s="55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1"/>
      <c r="AR358" s="21"/>
      <c r="AS358" s="21"/>
      <c r="AT358" s="21"/>
      <c r="AU358" s="21"/>
      <c r="AV358" s="21"/>
      <c r="AW358" s="22"/>
      <c r="AX358" s="99"/>
      <c r="AY358" s="20"/>
      <c r="AZ358" s="20"/>
      <c r="BA358" s="22"/>
      <c r="BC358" s="80"/>
      <c r="BD358" s="80"/>
      <c r="BE358" s="80"/>
      <c r="BF358" s="80"/>
      <c r="BG358" s="2" t="str">
        <f t="shared" si="28"/>
        <v/>
      </c>
      <c r="BH358" s="78">
        <f t="shared" si="27"/>
        <v>0</v>
      </c>
    </row>
    <row r="359" spans="2:60" x14ac:dyDescent="0.2">
      <c r="B359" s="14">
        <f t="shared" si="29"/>
        <v>351</v>
      </c>
      <c r="C359" s="15" t="str">
        <f>CONCATENATE('Data Sheet'!$B$8,'Data Sheet'!$G$2)</f>
        <v>" HWDP</v>
      </c>
      <c r="D359" s="95" t="str">
        <f t="shared" si="30"/>
        <v/>
      </c>
      <c r="E359" s="15" t="str">
        <f>IF('Sum HWDP'!$D$10="TH-Hill DS-1 Vol 3 CAT 2: Clean and Visual Ends only","N/A","OK")</f>
        <v>OK</v>
      </c>
      <c r="F359" s="15" t="str">
        <f>IF('Sum HWDP'!$D$10="TH-Hill DS-1 Vol 3 CAT 2: Clean and Visual Ends only","N/A","OK")</f>
        <v>OK</v>
      </c>
      <c r="G359" s="17"/>
      <c r="H359" s="17"/>
      <c r="I359" s="17" t="s">
        <v>51</v>
      </c>
      <c r="J359" s="17" t="str">
        <f t="shared" si="31"/>
        <v>OK</v>
      </c>
      <c r="K359" s="17" t="str">
        <f t="shared" si="31"/>
        <v>OK</v>
      </c>
      <c r="L359" s="17" t="str">
        <f>IF('Data Sheet'!$B$9="NC-50","N/A","OK")</f>
        <v>OK</v>
      </c>
      <c r="M359" s="17" t="str">
        <f>IF('Data Sheet'!$B$9="NC-50","N/A","OK")</f>
        <v>OK</v>
      </c>
      <c r="N359" s="23" t="str">
        <f>IF(BO359&lt;&gt;"",
    IF(INT('Data Sheet'!$A$19)=INT('Data Sheet'!$B$19),
        --(INT('Data Sheet'!$A$19) &amp; "." &amp; BO359),
        IF(AND((--(INT('Data Sheet'!$A$19) &amp; "." &amp; BO359)&gt;=--('Data Sheet'!$A$19)), (--(INT('Data Sheet'!$A$19) &amp; "." &amp; BO359)&lt;=--('Data Sheet'!$B$19))),
            --(INT('Data Sheet'!$A$19) &amp; "." &amp; BO359),
            --(INT('Data Sheet'!$B$19) &amp; "." &amp; BO359)
        )
    ),
    IF(BN359&lt;&gt;"",
        IF(INT('Data Sheet'!$A$19)=INT('Data Sheet'!$B$19),
            --(INT('Data Sheet'!$A$19) &amp; "." &amp; LEFT(BN359,3)),
            IF(AND((--(INT('Data Sheet'!$A$19) &amp; "." &amp; LEFT(BN359,3))&gt;=--('Data Sheet'!$A$19)), (--(INT('Data Sheet'!$A$19) &amp; "." &amp; LEFT(BN359,3))&lt;=--('Data Sheet'!$B$19))),
                --(INT('Data Sheet'!$A$19) &amp; "." &amp; LEFT(BN359,3)),
                --(INT('Data Sheet'!$B$19) &amp; "." &amp; LEFT(BN359,3))
            )
        ),
        "OK"
    )
)</f>
        <v>OK</v>
      </c>
      <c r="O359" s="23" t="str">
        <f>IF(BP359&lt;&gt;"",
    IF(INT('Data Sheet'!$A$19)=INT('Data Sheet'!$B$19),
        --(INT('Data Sheet'!$A$19) &amp; "." &amp; BP359),
        IF(AND((--(INT('Data Sheet'!$A$19) &amp; "." &amp; BP359)&gt;=--('Data Sheet'!$A$19)), (--(INT('Data Sheet'!$A$19) &amp; "." &amp; BP359)&lt;=--('Data Sheet'!$B$19))),
            --(INT('Data Sheet'!$A$19) &amp; "." &amp; BP359),
            --(INT('Data Sheet'!$B$19) &amp; "." &amp; BP359)
        )
    ),
    IF(BN359&lt;&gt;"",
        IF(INT('Data Sheet'!$A$19)=INT('Data Sheet'!$B$19),
            --(INT('Data Sheet'!$A$19) &amp; "." &amp; RIGHT(BN359,3)),
            IF(AND((--(INT('Data Sheet'!$A$19) &amp; "." &amp; RIGHT(BN359,3))&gt;=--('Data Sheet'!$A$19)), (--(INT('Data Sheet'!$A$19) &amp; "." &amp; RIGHT(BN359,3))&lt;=--('Data Sheet'!$B$19))),
                --(INT('Data Sheet'!$A$19) &amp; "." &amp; RIGHT(BN359,3)),
                --(INT('Data Sheet'!$B$19) &amp; "." &amp; RIGHT(BN359,3))
            )
        ),
        "OK"
    )
)</f>
        <v>OK</v>
      </c>
      <c r="P359" s="23" t="str">
        <f>IF(BR359&lt;&gt;"",
    IF(INT('Data Sheet'!$A$19)=INT('Data Sheet'!$B$15),
        --(INT('Data Sheet'!$A$15) &amp; "." &amp; BR359),
        IF(AND((--(INT('Data Sheet'!$A$15) &amp; "." &amp; BR359)&gt;=--('Data Sheet'!$A$15)), (--(INT('Data Sheet'!$A$15) &amp; "." &amp; BR359)&lt;=--('Data Sheet'!$B$15))),
            --(INT('Data Sheet'!$A$15) &amp; "." &amp; BR359),
            --(INT('Data Sheet'!$B$15) &amp; "." &amp; BR359)
        )
    ),
    IF(BQ359&lt;&gt;"",
        IF(INT('Data Sheet'!$A$15)=INT('Data Sheet'!$B$15),
            --(INT('Data Sheet'!$A$15) &amp; "." &amp; LEFT(BQ359,3)),
            IF(AND((--(INT('Data Sheet'!$A$15) &amp; "." &amp; LEFT(BQ359,3))&gt;=--('Data Sheet'!$A$15)), (--(INT('Data Sheet'!$A$15) &amp; "." &amp; LEFT(BQ359,3))&lt;=--('Data Sheet'!$B$15))),
                --(INT('Data Sheet'!$A$15) &amp; "." &amp; LEFT(BQ359,3)),
                --(INT('Data Sheet'!$B$15) &amp; "." &amp; LEFT(BQ359,3))
            )
        ),
        "OK"
    )
)</f>
        <v>OK</v>
      </c>
      <c r="Q359" s="23" t="str">
        <f>IF(BS359&lt;&gt;"",
    IF(INT('Data Sheet'!$A$19)=INT('Data Sheet'!$B$15),
        --(INT('Data Sheet'!$A$15) &amp; "." &amp; BS359),
        IF(AND((--(INT('Data Sheet'!$A$15) &amp; "." &amp; BS359)&gt;=--('Data Sheet'!$A$15)), (--(INT('Data Sheet'!$A$15) &amp; "." &amp; BS359)&lt;=--('Data Sheet'!$B$15))),
            --(INT('Data Sheet'!$A$15) &amp; "." &amp; BS359),
            --(INT('Data Sheet'!$B$15) &amp; "." &amp; BS359)
        )
    ),
    IF(BQ359&lt;&gt;"",
        IF(INT('Data Sheet'!$A$15)=INT('Data Sheet'!$B$15),
            --(INT('Data Sheet'!$A$15) &amp; "." &amp; RIGHT(BQ359,3)),
            IF(AND((--(INT('Data Sheet'!$A$15) &amp; "." &amp; RIGHT(BQ359,3))&gt;=--('Data Sheet'!$A$15)), (--(INT('Data Sheet'!$A$15) &amp; "." &amp; RIGHT(BQ359,3))&lt;=--('Data Sheet'!$B$15))),
                --(INT('Data Sheet'!$A$15) &amp; "." &amp; RIGHT(BQ359,3)),
                --(INT('Data Sheet'!$B$15) &amp; "." &amp; RIGHT(BQ359,3))
            )
        ),
        "OK"
    )
)</f>
        <v>OK</v>
      </c>
      <c r="R359" s="20"/>
      <c r="S359" s="20"/>
      <c r="T359" s="20"/>
      <c r="U359" s="20"/>
      <c r="V359" s="20"/>
      <c r="W359" s="20"/>
      <c r="X359" s="20"/>
      <c r="Y359" s="20"/>
      <c r="Z359" s="20"/>
      <c r="AA359" s="55"/>
      <c r="AB359" s="55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1"/>
      <c r="AR359" s="21"/>
      <c r="AS359" s="21"/>
      <c r="AT359" s="21"/>
      <c r="AU359" s="21"/>
      <c r="AV359" s="21"/>
      <c r="AW359" s="22"/>
      <c r="AX359" s="99"/>
      <c r="AY359" s="20"/>
      <c r="AZ359" s="20"/>
      <c r="BA359" s="22"/>
      <c r="BC359" s="80"/>
      <c r="BD359" s="80"/>
      <c r="BE359" s="80"/>
      <c r="BF359" s="80"/>
      <c r="BG359" s="2" t="str">
        <f t="shared" si="28"/>
        <v/>
      </c>
      <c r="BH359" s="78">
        <f t="shared" si="27"/>
        <v>0</v>
      </c>
    </row>
    <row r="360" spans="2:60" x14ac:dyDescent="0.2">
      <c r="B360" s="14">
        <f t="shared" si="29"/>
        <v>352</v>
      </c>
      <c r="C360" s="15" t="str">
        <f>CONCATENATE('Data Sheet'!$B$8,'Data Sheet'!$G$2)</f>
        <v>" HWDP</v>
      </c>
      <c r="D360" s="95" t="str">
        <f t="shared" si="30"/>
        <v/>
      </c>
      <c r="E360" s="15" t="str">
        <f>IF('Sum HWDP'!$D$10="TH-Hill DS-1 Vol 3 CAT 2: Clean and Visual Ends only","N/A","OK")</f>
        <v>OK</v>
      </c>
      <c r="F360" s="15" t="str">
        <f>IF('Sum HWDP'!$D$10="TH-Hill DS-1 Vol 3 CAT 2: Clean and Visual Ends only","N/A","OK")</f>
        <v>OK</v>
      </c>
      <c r="G360" s="17"/>
      <c r="H360" s="17"/>
      <c r="I360" s="17" t="s">
        <v>51</v>
      </c>
      <c r="J360" s="17" t="str">
        <f t="shared" si="31"/>
        <v>OK</v>
      </c>
      <c r="K360" s="17" t="str">
        <f t="shared" si="31"/>
        <v>OK</v>
      </c>
      <c r="L360" s="17" t="str">
        <f>IF('Data Sheet'!$B$9="NC-50","N/A","OK")</f>
        <v>OK</v>
      </c>
      <c r="M360" s="17" t="str">
        <f>IF('Data Sheet'!$B$9="NC-50","N/A","OK")</f>
        <v>OK</v>
      </c>
      <c r="N360" s="23" t="str">
        <f>IF(BO360&lt;&gt;"",
    IF(INT('Data Sheet'!$A$19)=INT('Data Sheet'!$B$19),
        --(INT('Data Sheet'!$A$19) &amp; "." &amp; BO360),
        IF(AND((--(INT('Data Sheet'!$A$19) &amp; "." &amp; BO360)&gt;=--('Data Sheet'!$A$19)), (--(INT('Data Sheet'!$A$19) &amp; "." &amp; BO360)&lt;=--('Data Sheet'!$B$19))),
            --(INT('Data Sheet'!$A$19) &amp; "." &amp; BO360),
            --(INT('Data Sheet'!$B$19) &amp; "." &amp; BO360)
        )
    ),
    IF(BN360&lt;&gt;"",
        IF(INT('Data Sheet'!$A$19)=INT('Data Sheet'!$B$19),
            --(INT('Data Sheet'!$A$19) &amp; "." &amp; LEFT(BN360,3)),
            IF(AND((--(INT('Data Sheet'!$A$19) &amp; "." &amp; LEFT(BN360,3))&gt;=--('Data Sheet'!$A$19)), (--(INT('Data Sheet'!$A$19) &amp; "." &amp; LEFT(BN360,3))&lt;=--('Data Sheet'!$B$19))),
                --(INT('Data Sheet'!$A$19) &amp; "." &amp; LEFT(BN360,3)),
                --(INT('Data Sheet'!$B$19) &amp; "." &amp; LEFT(BN360,3))
            )
        ),
        "OK"
    )
)</f>
        <v>OK</v>
      </c>
      <c r="O360" s="23" t="str">
        <f>IF(BP360&lt;&gt;"",
    IF(INT('Data Sheet'!$A$19)=INT('Data Sheet'!$B$19),
        --(INT('Data Sheet'!$A$19) &amp; "." &amp; BP360),
        IF(AND((--(INT('Data Sheet'!$A$19) &amp; "." &amp; BP360)&gt;=--('Data Sheet'!$A$19)), (--(INT('Data Sheet'!$A$19) &amp; "." &amp; BP360)&lt;=--('Data Sheet'!$B$19))),
            --(INT('Data Sheet'!$A$19) &amp; "." &amp; BP360),
            --(INT('Data Sheet'!$B$19) &amp; "." &amp; BP360)
        )
    ),
    IF(BN360&lt;&gt;"",
        IF(INT('Data Sheet'!$A$19)=INT('Data Sheet'!$B$19),
            --(INT('Data Sheet'!$A$19) &amp; "." &amp; RIGHT(BN360,3)),
            IF(AND((--(INT('Data Sheet'!$A$19) &amp; "." &amp; RIGHT(BN360,3))&gt;=--('Data Sheet'!$A$19)), (--(INT('Data Sheet'!$A$19) &amp; "." &amp; RIGHT(BN360,3))&lt;=--('Data Sheet'!$B$19))),
                --(INT('Data Sheet'!$A$19) &amp; "." &amp; RIGHT(BN360,3)),
                --(INT('Data Sheet'!$B$19) &amp; "." &amp; RIGHT(BN360,3))
            )
        ),
        "OK"
    )
)</f>
        <v>OK</v>
      </c>
      <c r="P360" s="23" t="str">
        <f>IF(BR360&lt;&gt;"",
    IF(INT('Data Sheet'!$A$19)=INT('Data Sheet'!$B$15),
        --(INT('Data Sheet'!$A$15) &amp; "." &amp; BR360),
        IF(AND((--(INT('Data Sheet'!$A$15) &amp; "." &amp; BR360)&gt;=--('Data Sheet'!$A$15)), (--(INT('Data Sheet'!$A$15) &amp; "." &amp; BR360)&lt;=--('Data Sheet'!$B$15))),
            --(INT('Data Sheet'!$A$15) &amp; "." &amp; BR360),
            --(INT('Data Sheet'!$B$15) &amp; "." &amp; BR360)
        )
    ),
    IF(BQ360&lt;&gt;"",
        IF(INT('Data Sheet'!$A$15)=INT('Data Sheet'!$B$15),
            --(INT('Data Sheet'!$A$15) &amp; "." &amp; LEFT(BQ360,3)),
            IF(AND((--(INT('Data Sheet'!$A$15) &amp; "." &amp; LEFT(BQ360,3))&gt;=--('Data Sheet'!$A$15)), (--(INT('Data Sheet'!$A$15) &amp; "." &amp; LEFT(BQ360,3))&lt;=--('Data Sheet'!$B$15))),
                --(INT('Data Sheet'!$A$15) &amp; "." &amp; LEFT(BQ360,3)),
                --(INT('Data Sheet'!$B$15) &amp; "." &amp; LEFT(BQ360,3))
            )
        ),
        "OK"
    )
)</f>
        <v>OK</v>
      </c>
      <c r="Q360" s="23" t="str">
        <f>IF(BS360&lt;&gt;"",
    IF(INT('Data Sheet'!$A$19)=INT('Data Sheet'!$B$15),
        --(INT('Data Sheet'!$A$15) &amp; "." &amp; BS360),
        IF(AND((--(INT('Data Sheet'!$A$15) &amp; "." &amp; BS360)&gt;=--('Data Sheet'!$A$15)), (--(INT('Data Sheet'!$A$15) &amp; "." &amp; BS360)&lt;=--('Data Sheet'!$B$15))),
            --(INT('Data Sheet'!$A$15) &amp; "." &amp; BS360),
            --(INT('Data Sheet'!$B$15) &amp; "." &amp; BS360)
        )
    ),
    IF(BQ360&lt;&gt;"",
        IF(INT('Data Sheet'!$A$15)=INT('Data Sheet'!$B$15),
            --(INT('Data Sheet'!$A$15) &amp; "." &amp; RIGHT(BQ360,3)),
            IF(AND((--(INT('Data Sheet'!$A$15) &amp; "." &amp; RIGHT(BQ360,3))&gt;=--('Data Sheet'!$A$15)), (--(INT('Data Sheet'!$A$15) &amp; "." &amp; RIGHT(BQ360,3))&lt;=--('Data Sheet'!$B$15))),
                --(INT('Data Sheet'!$A$15) &amp; "." &amp; RIGHT(BQ360,3)),
                --(INT('Data Sheet'!$B$15) &amp; "." &amp; RIGHT(BQ360,3))
            )
        ),
        "OK"
    )
)</f>
        <v>OK</v>
      </c>
      <c r="R360" s="20"/>
      <c r="S360" s="20"/>
      <c r="T360" s="20"/>
      <c r="U360" s="20"/>
      <c r="V360" s="20"/>
      <c r="W360" s="20"/>
      <c r="X360" s="20"/>
      <c r="Y360" s="20"/>
      <c r="Z360" s="20"/>
      <c r="AA360" s="55"/>
      <c r="AB360" s="55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1"/>
      <c r="AR360" s="21"/>
      <c r="AS360" s="21"/>
      <c r="AT360" s="21"/>
      <c r="AU360" s="21"/>
      <c r="AV360" s="21"/>
      <c r="AW360" s="22"/>
      <c r="AX360" s="99"/>
      <c r="AY360" s="20"/>
      <c r="AZ360" s="20"/>
      <c r="BA360" s="22"/>
      <c r="BC360" s="80"/>
      <c r="BD360" s="80"/>
      <c r="BE360" s="80"/>
      <c r="BF360" s="80"/>
      <c r="BG360" s="2" t="str">
        <f t="shared" si="28"/>
        <v/>
      </c>
      <c r="BH360" s="78">
        <f t="shared" si="27"/>
        <v>0</v>
      </c>
    </row>
    <row r="361" spans="2:60" x14ac:dyDescent="0.2">
      <c r="B361" s="14">
        <f t="shared" si="29"/>
        <v>353</v>
      </c>
      <c r="C361" s="15" t="str">
        <f>CONCATENATE('Data Sheet'!$B$8,'Data Sheet'!$G$2)</f>
        <v>" HWDP</v>
      </c>
      <c r="D361" s="95" t="str">
        <f t="shared" si="30"/>
        <v/>
      </c>
      <c r="E361" s="15" t="str">
        <f>IF('Sum HWDP'!$D$10="TH-Hill DS-1 Vol 3 CAT 2: Clean and Visual Ends only","N/A","OK")</f>
        <v>OK</v>
      </c>
      <c r="F361" s="15" t="str">
        <f>IF('Sum HWDP'!$D$10="TH-Hill DS-1 Vol 3 CAT 2: Clean and Visual Ends only","N/A","OK")</f>
        <v>OK</v>
      </c>
      <c r="G361" s="17"/>
      <c r="H361" s="17"/>
      <c r="I361" s="17" t="s">
        <v>51</v>
      </c>
      <c r="J361" s="17" t="str">
        <f t="shared" si="31"/>
        <v>OK</v>
      </c>
      <c r="K361" s="17" t="str">
        <f t="shared" si="31"/>
        <v>OK</v>
      </c>
      <c r="L361" s="17" t="str">
        <f>IF('Data Sheet'!$B$9="NC-50","N/A","OK")</f>
        <v>OK</v>
      </c>
      <c r="M361" s="17" t="str">
        <f>IF('Data Sheet'!$B$9="NC-50","N/A","OK")</f>
        <v>OK</v>
      </c>
      <c r="N361" s="23" t="str">
        <f>IF(BO361&lt;&gt;"",
    IF(INT('Data Sheet'!$A$19)=INT('Data Sheet'!$B$19),
        --(INT('Data Sheet'!$A$19) &amp; "." &amp; BO361),
        IF(AND((--(INT('Data Sheet'!$A$19) &amp; "." &amp; BO361)&gt;=--('Data Sheet'!$A$19)), (--(INT('Data Sheet'!$A$19) &amp; "." &amp; BO361)&lt;=--('Data Sheet'!$B$19))),
            --(INT('Data Sheet'!$A$19) &amp; "." &amp; BO361),
            --(INT('Data Sheet'!$B$19) &amp; "." &amp; BO361)
        )
    ),
    IF(BN361&lt;&gt;"",
        IF(INT('Data Sheet'!$A$19)=INT('Data Sheet'!$B$19),
            --(INT('Data Sheet'!$A$19) &amp; "." &amp; LEFT(BN361,3)),
            IF(AND((--(INT('Data Sheet'!$A$19) &amp; "." &amp; LEFT(BN361,3))&gt;=--('Data Sheet'!$A$19)), (--(INT('Data Sheet'!$A$19) &amp; "." &amp; LEFT(BN361,3))&lt;=--('Data Sheet'!$B$19))),
                --(INT('Data Sheet'!$A$19) &amp; "." &amp; LEFT(BN361,3)),
                --(INT('Data Sheet'!$B$19) &amp; "." &amp; LEFT(BN361,3))
            )
        ),
        "OK"
    )
)</f>
        <v>OK</v>
      </c>
      <c r="O361" s="23" t="str">
        <f>IF(BP361&lt;&gt;"",
    IF(INT('Data Sheet'!$A$19)=INT('Data Sheet'!$B$19),
        --(INT('Data Sheet'!$A$19) &amp; "." &amp; BP361),
        IF(AND((--(INT('Data Sheet'!$A$19) &amp; "." &amp; BP361)&gt;=--('Data Sheet'!$A$19)), (--(INT('Data Sheet'!$A$19) &amp; "." &amp; BP361)&lt;=--('Data Sheet'!$B$19))),
            --(INT('Data Sheet'!$A$19) &amp; "." &amp; BP361),
            --(INT('Data Sheet'!$B$19) &amp; "." &amp; BP361)
        )
    ),
    IF(BN361&lt;&gt;"",
        IF(INT('Data Sheet'!$A$19)=INT('Data Sheet'!$B$19),
            --(INT('Data Sheet'!$A$19) &amp; "." &amp; RIGHT(BN361,3)),
            IF(AND((--(INT('Data Sheet'!$A$19) &amp; "." &amp; RIGHT(BN361,3))&gt;=--('Data Sheet'!$A$19)), (--(INT('Data Sheet'!$A$19) &amp; "." &amp; RIGHT(BN361,3))&lt;=--('Data Sheet'!$B$19))),
                --(INT('Data Sheet'!$A$19) &amp; "." &amp; RIGHT(BN361,3)),
                --(INT('Data Sheet'!$B$19) &amp; "." &amp; RIGHT(BN361,3))
            )
        ),
        "OK"
    )
)</f>
        <v>OK</v>
      </c>
      <c r="P361" s="23" t="str">
        <f>IF(BR361&lt;&gt;"",
    IF(INT('Data Sheet'!$A$19)=INT('Data Sheet'!$B$15),
        --(INT('Data Sheet'!$A$15) &amp; "." &amp; BR361),
        IF(AND((--(INT('Data Sheet'!$A$15) &amp; "." &amp; BR361)&gt;=--('Data Sheet'!$A$15)), (--(INT('Data Sheet'!$A$15) &amp; "." &amp; BR361)&lt;=--('Data Sheet'!$B$15))),
            --(INT('Data Sheet'!$A$15) &amp; "." &amp; BR361),
            --(INT('Data Sheet'!$B$15) &amp; "." &amp; BR361)
        )
    ),
    IF(BQ361&lt;&gt;"",
        IF(INT('Data Sheet'!$A$15)=INT('Data Sheet'!$B$15),
            --(INT('Data Sheet'!$A$15) &amp; "." &amp; LEFT(BQ361,3)),
            IF(AND((--(INT('Data Sheet'!$A$15) &amp; "." &amp; LEFT(BQ361,3))&gt;=--('Data Sheet'!$A$15)), (--(INT('Data Sheet'!$A$15) &amp; "." &amp; LEFT(BQ361,3))&lt;=--('Data Sheet'!$B$15))),
                --(INT('Data Sheet'!$A$15) &amp; "." &amp; LEFT(BQ361,3)),
                --(INT('Data Sheet'!$B$15) &amp; "." &amp; LEFT(BQ361,3))
            )
        ),
        "OK"
    )
)</f>
        <v>OK</v>
      </c>
      <c r="Q361" s="23" t="str">
        <f>IF(BS361&lt;&gt;"",
    IF(INT('Data Sheet'!$A$19)=INT('Data Sheet'!$B$15),
        --(INT('Data Sheet'!$A$15) &amp; "." &amp; BS361),
        IF(AND((--(INT('Data Sheet'!$A$15) &amp; "." &amp; BS361)&gt;=--('Data Sheet'!$A$15)), (--(INT('Data Sheet'!$A$15) &amp; "." &amp; BS361)&lt;=--('Data Sheet'!$B$15))),
            --(INT('Data Sheet'!$A$15) &amp; "." &amp; BS361),
            --(INT('Data Sheet'!$B$15) &amp; "." &amp; BS361)
        )
    ),
    IF(BQ361&lt;&gt;"",
        IF(INT('Data Sheet'!$A$15)=INT('Data Sheet'!$B$15),
            --(INT('Data Sheet'!$A$15) &amp; "." &amp; RIGHT(BQ361,3)),
            IF(AND((--(INT('Data Sheet'!$A$15) &amp; "." &amp; RIGHT(BQ361,3))&gt;=--('Data Sheet'!$A$15)), (--(INT('Data Sheet'!$A$15) &amp; "." &amp; RIGHT(BQ361,3))&lt;=--('Data Sheet'!$B$15))),
                --(INT('Data Sheet'!$A$15) &amp; "." &amp; RIGHT(BQ361,3)),
                --(INT('Data Sheet'!$B$15) &amp; "." &amp; RIGHT(BQ361,3))
            )
        ),
        "OK"
    )
)</f>
        <v>OK</v>
      </c>
      <c r="R361" s="20"/>
      <c r="S361" s="20"/>
      <c r="T361" s="20"/>
      <c r="U361" s="20"/>
      <c r="V361" s="20"/>
      <c r="W361" s="20"/>
      <c r="X361" s="20"/>
      <c r="Y361" s="20"/>
      <c r="Z361" s="20"/>
      <c r="AA361" s="55"/>
      <c r="AB361" s="55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1"/>
      <c r="AR361" s="21"/>
      <c r="AS361" s="21"/>
      <c r="AT361" s="21"/>
      <c r="AU361" s="21"/>
      <c r="AV361" s="21"/>
      <c r="AW361" s="22"/>
      <c r="AX361" s="99"/>
      <c r="AY361" s="20"/>
      <c r="AZ361" s="20"/>
      <c r="BA361" s="22"/>
      <c r="BC361" s="80"/>
      <c r="BD361" s="80"/>
      <c r="BE361" s="80"/>
      <c r="BF361" s="80"/>
      <c r="BG361" s="2" t="str">
        <f t="shared" si="28"/>
        <v/>
      </c>
      <c r="BH361" s="78">
        <f t="shared" si="27"/>
        <v>0</v>
      </c>
    </row>
    <row r="362" spans="2:60" x14ac:dyDescent="0.2">
      <c r="B362" s="14">
        <f t="shared" si="29"/>
        <v>354</v>
      </c>
      <c r="C362" s="15" t="str">
        <f>CONCATENATE('Data Sheet'!$B$8,'Data Sheet'!$G$2)</f>
        <v>" HWDP</v>
      </c>
      <c r="D362" s="95" t="str">
        <f t="shared" si="30"/>
        <v/>
      </c>
      <c r="E362" s="15" t="str">
        <f>IF('Sum HWDP'!$D$10="TH-Hill DS-1 Vol 3 CAT 2: Clean and Visual Ends only","N/A","OK")</f>
        <v>OK</v>
      </c>
      <c r="F362" s="15" t="str">
        <f>IF('Sum HWDP'!$D$10="TH-Hill DS-1 Vol 3 CAT 2: Clean and Visual Ends only","N/A","OK")</f>
        <v>OK</v>
      </c>
      <c r="G362" s="17"/>
      <c r="H362" s="17"/>
      <c r="I362" s="17" t="s">
        <v>51</v>
      </c>
      <c r="J362" s="17" t="str">
        <f t="shared" si="31"/>
        <v>OK</v>
      </c>
      <c r="K362" s="17" t="str">
        <f t="shared" si="31"/>
        <v>OK</v>
      </c>
      <c r="L362" s="17" t="str">
        <f>IF('Data Sheet'!$B$9="NC-50","N/A","OK")</f>
        <v>OK</v>
      </c>
      <c r="M362" s="17" t="str">
        <f>IF('Data Sheet'!$B$9="NC-50","N/A","OK")</f>
        <v>OK</v>
      </c>
      <c r="N362" s="23" t="str">
        <f>IF(BO362&lt;&gt;"",
    IF(INT('Data Sheet'!$A$19)=INT('Data Sheet'!$B$19),
        --(INT('Data Sheet'!$A$19) &amp; "." &amp; BO362),
        IF(AND((--(INT('Data Sheet'!$A$19) &amp; "." &amp; BO362)&gt;=--('Data Sheet'!$A$19)), (--(INT('Data Sheet'!$A$19) &amp; "." &amp; BO362)&lt;=--('Data Sheet'!$B$19))),
            --(INT('Data Sheet'!$A$19) &amp; "." &amp; BO362),
            --(INT('Data Sheet'!$B$19) &amp; "." &amp; BO362)
        )
    ),
    IF(BN362&lt;&gt;"",
        IF(INT('Data Sheet'!$A$19)=INT('Data Sheet'!$B$19),
            --(INT('Data Sheet'!$A$19) &amp; "." &amp; LEFT(BN362,3)),
            IF(AND((--(INT('Data Sheet'!$A$19) &amp; "." &amp; LEFT(BN362,3))&gt;=--('Data Sheet'!$A$19)), (--(INT('Data Sheet'!$A$19) &amp; "." &amp; LEFT(BN362,3))&lt;=--('Data Sheet'!$B$19))),
                --(INT('Data Sheet'!$A$19) &amp; "." &amp; LEFT(BN362,3)),
                --(INT('Data Sheet'!$B$19) &amp; "." &amp; LEFT(BN362,3))
            )
        ),
        "OK"
    )
)</f>
        <v>OK</v>
      </c>
      <c r="O362" s="23" t="str">
        <f>IF(BP362&lt;&gt;"",
    IF(INT('Data Sheet'!$A$19)=INT('Data Sheet'!$B$19),
        --(INT('Data Sheet'!$A$19) &amp; "." &amp; BP362),
        IF(AND((--(INT('Data Sheet'!$A$19) &amp; "." &amp; BP362)&gt;=--('Data Sheet'!$A$19)), (--(INT('Data Sheet'!$A$19) &amp; "." &amp; BP362)&lt;=--('Data Sheet'!$B$19))),
            --(INT('Data Sheet'!$A$19) &amp; "." &amp; BP362),
            --(INT('Data Sheet'!$B$19) &amp; "." &amp; BP362)
        )
    ),
    IF(BN362&lt;&gt;"",
        IF(INT('Data Sheet'!$A$19)=INT('Data Sheet'!$B$19),
            --(INT('Data Sheet'!$A$19) &amp; "." &amp; RIGHT(BN362,3)),
            IF(AND((--(INT('Data Sheet'!$A$19) &amp; "." &amp; RIGHT(BN362,3))&gt;=--('Data Sheet'!$A$19)), (--(INT('Data Sheet'!$A$19) &amp; "." &amp; RIGHT(BN362,3))&lt;=--('Data Sheet'!$B$19))),
                --(INT('Data Sheet'!$A$19) &amp; "." &amp; RIGHT(BN362,3)),
                --(INT('Data Sheet'!$B$19) &amp; "." &amp; RIGHT(BN362,3))
            )
        ),
        "OK"
    )
)</f>
        <v>OK</v>
      </c>
      <c r="P362" s="23" t="str">
        <f>IF(BR362&lt;&gt;"",
    IF(INT('Data Sheet'!$A$19)=INT('Data Sheet'!$B$15),
        --(INT('Data Sheet'!$A$15) &amp; "." &amp; BR362),
        IF(AND((--(INT('Data Sheet'!$A$15) &amp; "." &amp; BR362)&gt;=--('Data Sheet'!$A$15)), (--(INT('Data Sheet'!$A$15) &amp; "." &amp; BR362)&lt;=--('Data Sheet'!$B$15))),
            --(INT('Data Sheet'!$A$15) &amp; "." &amp; BR362),
            --(INT('Data Sheet'!$B$15) &amp; "." &amp; BR362)
        )
    ),
    IF(BQ362&lt;&gt;"",
        IF(INT('Data Sheet'!$A$15)=INT('Data Sheet'!$B$15),
            --(INT('Data Sheet'!$A$15) &amp; "." &amp; LEFT(BQ362,3)),
            IF(AND((--(INT('Data Sheet'!$A$15) &amp; "." &amp; LEFT(BQ362,3))&gt;=--('Data Sheet'!$A$15)), (--(INT('Data Sheet'!$A$15) &amp; "." &amp; LEFT(BQ362,3))&lt;=--('Data Sheet'!$B$15))),
                --(INT('Data Sheet'!$A$15) &amp; "." &amp; LEFT(BQ362,3)),
                --(INT('Data Sheet'!$B$15) &amp; "." &amp; LEFT(BQ362,3))
            )
        ),
        "OK"
    )
)</f>
        <v>OK</v>
      </c>
      <c r="Q362" s="23" t="str">
        <f>IF(BS362&lt;&gt;"",
    IF(INT('Data Sheet'!$A$19)=INT('Data Sheet'!$B$15),
        --(INT('Data Sheet'!$A$15) &amp; "." &amp; BS362),
        IF(AND((--(INT('Data Sheet'!$A$15) &amp; "." &amp; BS362)&gt;=--('Data Sheet'!$A$15)), (--(INT('Data Sheet'!$A$15) &amp; "." &amp; BS362)&lt;=--('Data Sheet'!$B$15))),
            --(INT('Data Sheet'!$A$15) &amp; "." &amp; BS362),
            --(INT('Data Sheet'!$B$15) &amp; "." &amp; BS362)
        )
    ),
    IF(BQ362&lt;&gt;"",
        IF(INT('Data Sheet'!$A$15)=INT('Data Sheet'!$B$15),
            --(INT('Data Sheet'!$A$15) &amp; "." &amp; RIGHT(BQ362,3)),
            IF(AND((--(INT('Data Sheet'!$A$15) &amp; "." &amp; RIGHT(BQ362,3))&gt;=--('Data Sheet'!$A$15)), (--(INT('Data Sheet'!$A$15) &amp; "." &amp; RIGHT(BQ362,3))&lt;=--('Data Sheet'!$B$15))),
                --(INT('Data Sheet'!$A$15) &amp; "." &amp; RIGHT(BQ362,3)),
                --(INT('Data Sheet'!$B$15) &amp; "." &amp; RIGHT(BQ362,3))
            )
        ),
        "OK"
    )
)</f>
        <v>OK</v>
      </c>
      <c r="R362" s="20"/>
      <c r="S362" s="20"/>
      <c r="T362" s="20"/>
      <c r="U362" s="20"/>
      <c r="V362" s="20"/>
      <c r="W362" s="20"/>
      <c r="X362" s="20"/>
      <c r="Y362" s="20"/>
      <c r="Z362" s="20"/>
      <c r="AA362" s="55"/>
      <c r="AB362" s="55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1"/>
      <c r="AR362" s="21"/>
      <c r="AS362" s="21"/>
      <c r="AT362" s="21"/>
      <c r="AU362" s="21"/>
      <c r="AV362" s="21"/>
      <c r="AW362" s="22"/>
      <c r="AX362" s="99"/>
      <c r="AY362" s="20"/>
      <c r="AZ362" s="20"/>
      <c r="BA362" s="22"/>
      <c r="BC362" s="80"/>
      <c r="BD362" s="80"/>
      <c r="BE362" s="80"/>
      <c r="BF362" s="80"/>
      <c r="BG362" s="2" t="str">
        <f t="shared" si="28"/>
        <v/>
      </c>
      <c r="BH362" s="78">
        <f t="shared" si="27"/>
        <v>0</v>
      </c>
    </row>
    <row r="363" spans="2:60" x14ac:dyDescent="0.2">
      <c r="B363" s="14">
        <f t="shared" si="29"/>
        <v>355</v>
      </c>
      <c r="C363" s="15" t="str">
        <f>CONCATENATE('Data Sheet'!$B$8,'Data Sheet'!$G$2)</f>
        <v>" HWDP</v>
      </c>
      <c r="D363" s="95" t="str">
        <f t="shared" si="30"/>
        <v/>
      </c>
      <c r="E363" s="15" t="str">
        <f>IF('Sum HWDP'!$D$10="TH-Hill DS-1 Vol 3 CAT 2: Clean and Visual Ends only","N/A","OK")</f>
        <v>OK</v>
      </c>
      <c r="F363" s="15" t="str">
        <f>IF('Sum HWDP'!$D$10="TH-Hill DS-1 Vol 3 CAT 2: Clean and Visual Ends only","N/A","OK")</f>
        <v>OK</v>
      </c>
      <c r="G363" s="17"/>
      <c r="H363" s="17"/>
      <c r="I363" s="17" t="s">
        <v>51</v>
      </c>
      <c r="J363" s="17" t="str">
        <f t="shared" si="31"/>
        <v>OK</v>
      </c>
      <c r="K363" s="17" t="str">
        <f t="shared" si="31"/>
        <v>OK</v>
      </c>
      <c r="L363" s="17" t="str">
        <f>IF('Data Sheet'!$B$9="NC-50","N/A","OK")</f>
        <v>OK</v>
      </c>
      <c r="M363" s="17" t="str">
        <f>IF('Data Sheet'!$B$9="NC-50","N/A","OK")</f>
        <v>OK</v>
      </c>
      <c r="N363" s="23" t="str">
        <f>IF(BO363&lt;&gt;"",
    IF(INT('Data Sheet'!$A$19)=INT('Data Sheet'!$B$19),
        --(INT('Data Sheet'!$A$19) &amp; "." &amp; BO363),
        IF(AND((--(INT('Data Sheet'!$A$19) &amp; "." &amp; BO363)&gt;=--('Data Sheet'!$A$19)), (--(INT('Data Sheet'!$A$19) &amp; "." &amp; BO363)&lt;=--('Data Sheet'!$B$19))),
            --(INT('Data Sheet'!$A$19) &amp; "." &amp; BO363),
            --(INT('Data Sheet'!$B$19) &amp; "." &amp; BO363)
        )
    ),
    IF(BN363&lt;&gt;"",
        IF(INT('Data Sheet'!$A$19)=INT('Data Sheet'!$B$19),
            --(INT('Data Sheet'!$A$19) &amp; "." &amp; LEFT(BN363,3)),
            IF(AND((--(INT('Data Sheet'!$A$19) &amp; "." &amp; LEFT(BN363,3))&gt;=--('Data Sheet'!$A$19)), (--(INT('Data Sheet'!$A$19) &amp; "." &amp; LEFT(BN363,3))&lt;=--('Data Sheet'!$B$19))),
                --(INT('Data Sheet'!$A$19) &amp; "." &amp; LEFT(BN363,3)),
                --(INT('Data Sheet'!$B$19) &amp; "." &amp; LEFT(BN363,3))
            )
        ),
        "OK"
    )
)</f>
        <v>OK</v>
      </c>
      <c r="O363" s="23" t="str">
        <f>IF(BP363&lt;&gt;"",
    IF(INT('Data Sheet'!$A$19)=INT('Data Sheet'!$B$19),
        --(INT('Data Sheet'!$A$19) &amp; "." &amp; BP363),
        IF(AND((--(INT('Data Sheet'!$A$19) &amp; "." &amp; BP363)&gt;=--('Data Sheet'!$A$19)), (--(INT('Data Sheet'!$A$19) &amp; "." &amp; BP363)&lt;=--('Data Sheet'!$B$19))),
            --(INT('Data Sheet'!$A$19) &amp; "." &amp; BP363),
            --(INT('Data Sheet'!$B$19) &amp; "." &amp; BP363)
        )
    ),
    IF(BN363&lt;&gt;"",
        IF(INT('Data Sheet'!$A$19)=INT('Data Sheet'!$B$19),
            --(INT('Data Sheet'!$A$19) &amp; "." &amp; RIGHT(BN363,3)),
            IF(AND((--(INT('Data Sheet'!$A$19) &amp; "." &amp; RIGHT(BN363,3))&gt;=--('Data Sheet'!$A$19)), (--(INT('Data Sheet'!$A$19) &amp; "." &amp; RIGHT(BN363,3))&lt;=--('Data Sheet'!$B$19))),
                --(INT('Data Sheet'!$A$19) &amp; "." &amp; RIGHT(BN363,3)),
                --(INT('Data Sheet'!$B$19) &amp; "." &amp; RIGHT(BN363,3))
            )
        ),
        "OK"
    )
)</f>
        <v>OK</v>
      </c>
      <c r="P363" s="23" t="str">
        <f>IF(BR363&lt;&gt;"",
    IF(INT('Data Sheet'!$A$19)=INT('Data Sheet'!$B$15),
        --(INT('Data Sheet'!$A$15) &amp; "." &amp; BR363),
        IF(AND((--(INT('Data Sheet'!$A$15) &amp; "." &amp; BR363)&gt;=--('Data Sheet'!$A$15)), (--(INT('Data Sheet'!$A$15) &amp; "." &amp; BR363)&lt;=--('Data Sheet'!$B$15))),
            --(INT('Data Sheet'!$A$15) &amp; "." &amp; BR363),
            --(INT('Data Sheet'!$B$15) &amp; "." &amp; BR363)
        )
    ),
    IF(BQ363&lt;&gt;"",
        IF(INT('Data Sheet'!$A$15)=INT('Data Sheet'!$B$15),
            --(INT('Data Sheet'!$A$15) &amp; "." &amp; LEFT(BQ363,3)),
            IF(AND((--(INT('Data Sheet'!$A$15) &amp; "." &amp; LEFT(BQ363,3))&gt;=--('Data Sheet'!$A$15)), (--(INT('Data Sheet'!$A$15) &amp; "." &amp; LEFT(BQ363,3))&lt;=--('Data Sheet'!$B$15))),
                --(INT('Data Sheet'!$A$15) &amp; "." &amp; LEFT(BQ363,3)),
                --(INT('Data Sheet'!$B$15) &amp; "." &amp; LEFT(BQ363,3))
            )
        ),
        "OK"
    )
)</f>
        <v>OK</v>
      </c>
      <c r="Q363" s="23" t="str">
        <f>IF(BS363&lt;&gt;"",
    IF(INT('Data Sheet'!$A$19)=INT('Data Sheet'!$B$15),
        --(INT('Data Sheet'!$A$15) &amp; "." &amp; BS363),
        IF(AND((--(INT('Data Sheet'!$A$15) &amp; "." &amp; BS363)&gt;=--('Data Sheet'!$A$15)), (--(INT('Data Sheet'!$A$15) &amp; "." &amp; BS363)&lt;=--('Data Sheet'!$B$15))),
            --(INT('Data Sheet'!$A$15) &amp; "." &amp; BS363),
            --(INT('Data Sheet'!$B$15) &amp; "." &amp; BS363)
        )
    ),
    IF(BQ363&lt;&gt;"",
        IF(INT('Data Sheet'!$A$15)=INT('Data Sheet'!$B$15),
            --(INT('Data Sheet'!$A$15) &amp; "." &amp; RIGHT(BQ363,3)),
            IF(AND((--(INT('Data Sheet'!$A$15) &amp; "." &amp; RIGHT(BQ363,3))&gt;=--('Data Sheet'!$A$15)), (--(INT('Data Sheet'!$A$15) &amp; "." &amp; RIGHT(BQ363,3))&lt;=--('Data Sheet'!$B$15))),
                --(INT('Data Sheet'!$A$15) &amp; "." &amp; RIGHT(BQ363,3)),
                --(INT('Data Sheet'!$B$15) &amp; "." &amp; RIGHT(BQ363,3))
            )
        ),
        "OK"
    )
)</f>
        <v>OK</v>
      </c>
      <c r="R363" s="20"/>
      <c r="S363" s="20"/>
      <c r="T363" s="20"/>
      <c r="U363" s="20"/>
      <c r="V363" s="20"/>
      <c r="W363" s="20"/>
      <c r="X363" s="20"/>
      <c r="Y363" s="20"/>
      <c r="Z363" s="20"/>
      <c r="AA363" s="55"/>
      <c r="AB363" s="55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1"/>
      <c r="AR363" s="21"/>
      <c r="AS363" s="21"/>
      <c r="AT363" s="21"/>
      <c r="AU363" s="21"/>
      <c r="AV363" s="21"/>
      <c r="AW363" s="22"/>
      <c r="AX363" s="99"/>
      <c r="AY363" s="20"/>
      <c r="AZ363" s="20"/>
      <c r="BA363" s="22"/>
      <c r="BC363" s="80"/>
      <c r="BD363" s="80"/>
      <c r="BE363" s="80"/>
      <c r="BF363" s="80"/>
      <c r="BG363" s="2" t="str">
        <f t="shared" si="28"/>
        <v/>
      </c>
      <c r="BH363" s="78">
        <f t="shared" si="27"/>
        <v>0</v>
      </c>
    </row>
    <row r="364" spans="2:60" x14ac:dyDescent="0.2">
      <c r="B364" s="14">
        <f t="shared" si="29"/>
        <v>356</v>
      </c>
      <c r="C364" s="15" t="str">
        <f>CONCATENATE('Data Sheet'!$B$8,'Data Sheet'!$G$2)</f>
        <v>" HWDP</v>
      </c>
      <c r="D364" s="95" t="str">
        <f t="shared" si="30"/>
        <v/>
      </c>
      <c r="E364" s="15" t="str">
        <f>IF('Sum HWDP'!$D$10="TH-Hill DS-1 Vol 3 CAT 2: Clean and Visual Ends only","N/A","OK")</f>
        <v>OK</v>
      </c>
      <c r="F364" s="15" t="str">
        <f>IF('Sum HWDP'!$D$10="TH-Hill DS-1 Vol 3 CAT 2: Clean and Visual Ends only","N/A","OK")</f>
        <v>OK</v>
      </c>
      <c r="G364" s="17"/>
      <c r="H364" s="17"/>
      <c r="I364" s="17" t="s">
        <v>51</v>
      </c>
      <c r="J364" s="17" t="str">
        <f t="shared" si="31"/>
        <v>OK</v>
      </c>
      <c r="K364" s="17" t="str">
        <f t="shared" si="31"/>
        <v>OK</v>
      </c>
      <c r="L364" s="17" t="str">
        <f>IF('Data Sheet'!$B$9="NC-50","N/A","OK")</f>
        <v>OK</v>
      </c>
      <c r="M364" s="17" t="str">
        <f>IF('Data Sheet'!$B$9="NC-50","N/A","OK")</f>
        <v>OK</v>
      </c>
      <c r="N364" s="23" t="str">
        <f>IF(BO364&lt;&gt;"",
    IF(INT('Data Sheet'!$A$19)=INT('Data Sheet'!$B$19),
        --(INT('Data Sheet'!$A$19) &amp; "." &amp; BO364),
        IF(AND((--(INT('Data Sheet'!$A$19) &amp; "." &amp; BO364)&gt;=--('Data Sheet'!$A$19)), (--(INT('Data Sheet'!$A$19) &amp; "." &amp; BO364)&lt;=--('Data Sheet'!$B$19))),
            --(INT('Data Sheet'!$A$19) &amp; "." &amp; BO364),
            --(INT('Data Sheet'!$B$19) &amp; "." &amp; BO364)
        )
    ),
    IF(BN364&lt;&gt;"",
        IF(INT('Data Sheet'!$A$19)=INT('Data Sheet'!$B$19),
            --(INT('Data Sheet'!$A$19) &amp; "." &amp; LEFT(BN364,3)),
            IF(AND((--(INT('Data Sheet'!$A$19) &amp; "." &amp; LEFT(BN364,3))&gt;=--('Data Sheet'!$A$19)), (--(INT('Data Sheet'!$A$19) &amp; "." &amp; LEFT(BN364,3))&lt;=--('Data Sheet'!$B$19))),
                --(INT('Data Sheet'!$A$19) &amp; "." &amp; LEFT(BN364,3)),
                --(INT('Data Sheet'!$B$19) &amp; "." &amp; LEFT(BN364,3))
            )
        ),
        "OK"
    )
)</f>
        <v>OK</v>
      </c>
      <c r="O364" s="23" t="str">
        <f>IF(BP364&lt;&gt;"",
    IF(INT('Data Sheet'!$A$19)=INT('Data Sheet'!$B$19),
        --(INT('Data Sheet'!$A$19) &amp; "." &amp; BP364),
        IF(AND((--(INT('Data Sheet'!$A$19) &amp; "." &amp; BP364)&gt;=--('Data Sheet'!$A$19)), (--(INT('Data Sheet'!$A$19) &amp; "." &amp; BP364)&lt;=--('Data Sheet'!$B$19))),
            --(INT('Data Sheet'!$A$19) &amp; "." &amp; BP364),
            --(INT('Data Sheet'!$B$19) &amp; "." &amp; BP364)
        )
    ),
    IF(BN364&lt;&gt;"",
        IF(INT('Data Sheet'!$A$19)=INT('Data Sheet'!$B$19),
            --(INT('Data Sheet'!$A$19) &amp; "." &amp; RIGHT(BN364,3)),
            IF(AND((--(INT('Data Sheet'!$A$19) &amp; "." &amp; RIGHT(BN364,3))&gt;=--('Data Sheet'!$A$19)), (--(INT('Data Sheet'!$A$19) &amp; "." &amp; RIGHT(BN364,3))&lt;=--('Data Sheet'!$B$19))),
                --(INT('Data Sheet'!$A$19) &amp; "." &amp; RIGHT(BN364,3)),
                --(INT('Data Sheet'!$B$19) &amp; "." &amp; RIGHT(BN364,3))
            )
        ),
        "OK"
    )
)</f>
        <v>OK</v>
      </c>
      <c r="P364" s="23" t="str">
        <f>IF(BR364&lt;&gt;"",
    IF(INT('Data Sheet'!$A$19)=INT('Data Sheet'!$B$15),
        --(INT('Data Sheet'!$A$15) &amp; "." &amp; BR364),
        IF(AND((--(INT('Data Sheet'!$A$15) &amp; "." &amp; BR364)&gt;=--('Data Sheet'!$A$15)), (--(INT('Data Sheet'!$A$15) &amp; "." &amp; BR364)&lt;=--('Data Sheet'!$B$15))),
            --(INT('Data Sheet'!$A$15) &amp; "." &amp; BR364),
            --(INT('Data Sheet'!$B$15) &amp; "." &amp; BR364)
        )
    ),
    IF(BQ364&lt;&gt;"",
        IF(INT('Data Sheet'!$A$15)=INT('Data Sheet'!$B$15),
            --(INT('Data Sheet'!$A$15) &amp; "." &amp; LEFT(BQ364,3)),
            IF(AND((--(INT('Data Sheet'!$A$15) &amp; "." &amp; LEFT(BQ364,3))&gt;=--('Data Sheet'!$A$15)), (--(INT('Data Sheet'!$A$15) &amp; "." &amp; LEFT(BQ364,3))&lt;=--('Data Sheet'!$B$15))),
                --(INT('Data Sheet'!$A$15) &amp; "." &amp; LEFT(BQ364,3)),
                --(INT('Data Sheet'!$B$15) &amp; "." &amp; LEFT(BQ364,3))
            )
        ),
        "OK"
    )
)</f>
        <v>OK</v>
      </c>
      <c r="Q364" s="23" t="str">
        <f>IF(BS364&lt;&gt;"",
    IF(INT('Data Sheet'!$A$19)=INT('Data Sheet'!$B$15),
        --(INT('Data Sheet'!$A$15) &amp; "." &amp; BS364),
        IF(AND((--(INT('Data Sheet'!$A$15) &amp; "." &amp; BS364)&gt;=--('Data Sheet'!$A$15)), (--(INT('Data Sheet'!$A$15) &amp; "." &amp; BS364)&lt;=--('Data Sheet'!$B$15))),
            --(INT('Data Sheet'!$A$15) &amp; "." &amp; BS364),
            --(INT('Data Sheet'!$B$15) &amp; "." &amp; BS364)
        )
    ),
    IF(BQ364&lt;&gt;"",
        IF(INT('Data Sheet'!$A$15)=INT('Data Sheet'!$B$15),
            --(INT('Data Sheet'!$A$15) &amp; "." &amp; RIGHT(BQ364,3)),
            IF(AND((--(INT('Data Sheet'!$A$15) &amp; "." &amp; RIGHT(BQ364,3))&gt;=--('Data Sheet'!$A$15)), (--(INT('Data Sheet'!$A$15) &amp; "." &amp; RIGHT(BQ364,3))&lt;=--('Data Sheet'!$B$15))),
                --(INT('Data Sheet'!$A$15) &amp; "." &amp; RIGHT(BQ364,3)),
                --(INT('Data Sheet'!$B$15) &amp; "." &amp; RIGHT(BQ364,3))
            )
        ),
        "OK"
    )
)</f>
        <v>OK</v>
      </c>
      <c r="R364" s="20"/>
      <c r="S364" s="20"/>
      <c r="T364" s="20"/>
      <c r="U364" s="20"/>
      <c r="V364" s="20"/>
      <c r="W364" s="20"/>
      <c r="X364" s="20"/>
      <c r="Y364" s="20"/>
      <c r="Z364" s="20"/>
      <c r="AA364" s="55"/>
      <c r="AB364" s="55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1"/>
      <c r="AR364" s="21"/>
      <c r="AS364" s="21"/>
      <c r="AT364" s="21"/>
      <c r="AU364" s="21"/>
      <c r="AV364" s="21"/>
      <c r="AW364" s="22"/>
      <c r="AX364" s="99"/>
      <c r="AY364" s="20"/>
      <c r="AZ364" s="20"/>
      <c r="BA364" s="22"/>
      <c r="BC364" s="80"/>
      <c r="BD364" s="80"/>
      <c r="BE364" s="80"/>
      <c r="BF364" s="80"/>
      <c r="BG364" s="2" t="str">
        <f t="shared" si="28"/>
        <v/>
      </c>
      <c r="BH364" s="78">
        <f t="shared" si="27"/>
        <v>0</v>
      </c>
    </row>
    <row r="365" spans="2:60" x14ac:dyDescent="0.2">
      <c r="B365" s="14">
        <f t="shared" si="29"/>
        <v>357</v>
      </c>
      <c r="C365" s="15" t="str">
        <f>CONCATENATE('Data Sheet'!$B$8,'Data Sheet'!$G$2)</f>
        <v>" HWDP</v>
      </c>
      <c r="D365" s="95" t="str">
        <f t="shared" si="30"/>
        <v/>
      </c>
      <c r="E365" s="15" t="str">
        <f>IF('Sum HWDP'!$D$10="TH-Hill DS-1 Vol 3 CAT 2: Clean and Visual Ends only","N/A","OK")</f>
        <v>OK</v>
      </c>
      <c r="F365" s="15" t="str">
        <f>IF('Sum HWDP'!$D$10="TH-Hill DS-1 Vol 3 CAT 2: Clean and Visual Ends only","N/A","OK")</f>
        <v>OK</v>
      </c>
      <c r="G365" s="17"/>
      <c r="H365" s="17"/>
      <c r="I365" s="17" t="s">
        <v>51</v>
      </c>
      <c r="J365" s="17" t="str">
        <f t="shared" si="31"/>
        <v>OK</v>
      </c>
      <c r="K365" s="17" t="str">
        <f t="shared" si="31"/>
        <v>OK</v>
      </c>
      <c r="L365" s="17" t="str">
        <f>IF('Data Sheet'!$B$9="NC-50","N/A","OK")</f>
        <v>OK</v>
      </c>
      <c r="M365" s="17" t="str">
        <f>IF('Data Sheet'!$B$9="NC-50","N/A","OK")</f>
        <v>OK</v>
      </c>
      <c r="N365" s="23" t="str">
        <f>IF(BO365&lt;&gt;"",
    IF(INT('Data Sheet'!$A$19)=INT('Data Sheet'!$B$19),
        --(INT('Data Sheet'!$A$19) &amp; "." &amp; BO365),
        IF(AND((--(INT('Data Sheet'!$A$19) &amp; "." &amp; BO365)&gt;=--('Data Sheet'!$A$19)), (--(INT('Data Sheet'!$A$19) &amp; "." &amp; BO365)&lt;=--('Data Sheet'!$B$19))),
            --(INT('Data Sheet'!$A$19) &amp; "." &amp; BO365),
            --(INT('Data Sheet'!$B$19) &amp; "." &amp; BO365)
        )
    ),
    IF(BN365&lt;&gt;"",
        IF(INT('Data Sheet'!$A$19)=INT('Data Sheet'!$B$19),
            --(INT('Data Sheet'!$A$19) &amp; "." &amp; LEFT(BN365,3)),
            IF(AND((--(INT('Data Sheet'!$A$19) &amp; "." &amp; LEFT(BN365,3))&gt;=--('Data Sheet'!$A$19)), (--(INT('Data Sheet'!$A$19) &amp; "." &amp; LEFT(BN365,3))&lt;=--('Data Sheet'!$B$19))),
                --(INT('Data Sheet'!$A$19) &amp; "." &amp; LEFT(BN365,3)),
                --(INT('Data Sheet'!$B$19) &amp; "." &amp; LEFT(BN365,3))
            )
        ),
        "OK"
    )
)</f>
        <v>OK</v>
      </c>
      <c r="O365" s="23" t="str">
        <f>IF(BP365&lt;&gt;"",
    IF(INT('Data Sheet'!$A$19)=INT('Data Sheet'!$B$19),
        --(INT('Data Sheet'!$A$19) &amp; "." &amp; BP365),
        IF(AND((--(INT('Data Sheet'!$A$19) &amp; "." &amp; BP365)&gt;=--('Data Sheet'!$A$19)), (--(INT('Data Sheet'!$A$19) &amp; "." &amp; BP365)&lt;=--('Data Sheet'!$B$19))),
            --(INT('Data Sheet'!$A$19) &amp; "." &amp; BP365),
            --(INT('Data Sheet'!$B$19) &amp; "." &amp; BP365)
        )
    ),
    IF(BN365&lt;&gt;"",
        IF(INT('Data Sheet'!$A$19)=INT('Data Sheet'!$B$19),
            --(INT('Data Sheet'!$A$19) &amp; "." &amp; RIGHT(BN365,3)),
            IF(AND((--(INT('Data Sheet'!$A$19) &amp; "." &amp; RIGHT(BN365,3))&gt;=--('Data Sheet'!$A$19)), (--(INT('Data Sheet'!$A$19) &amp; "." &amp; RIGHT(BN365,3))&lt;=--('Data Sheet'!$B$19))),
                --(INT('Data Sheet'!$A$19) &amp; "." &amp; RIGHT(BN365,3)),
                --(INT('Data Sheet'!$B$19) &amp; "." &amp; RIGHT(BN365,3))
            )
        ),
        "OK"
    )
)</f>
        <v>OK</v>
      </c>
      <c r="P365" s="23" t="str">
        <f>IF(BR365&lt;&gt;"",
    IF(INT('Data Sheet'!$A$19)=INT('Data Sheet'!$B$15),
        --(INT('Data Sheet'!$A$15) &amp; "." &amp; BR365),
        IF(AND((--(INT('Data Sheet'!$A$15) &amp; "." &amp; BR365)&gt;=--('Data Sheet'!$A$15)), (--(INT('Data Sheet'!$A$15) &amp; "." &amp; BR365)&lt;=--('Data Sheet'!$B$15))),
            --(INT('Data Sheet'!$A$15) &amp; "." &amp; BR365),
            --(INT('Data Sheet'!$B$15) &amp; "." &amp; BR365)
        )
    ),
    IF(BQ365&lt;&gt;"",
        IF(INT('Data Sheet'!$A$15)=INT('Data Sheet'!$B$15),
            --(INT('Data Sheet'!$A$15) &amp; "." &amp; LEFT(BQ365,3)),
            IF(AND((--(INT('Data Sheet'!$A$15) &amp; "." &amp; LEFT(BQ365,3))&gt;=--('Data Sheet'!$A$15)), (--(INT('Data Sheet'!$A$15) &amp; "." &amp; LEFT(BQ365,3))&lt;=--('Data Sheet'!$B$15))),
                --(INT('Data Sheet'!$A$15) &amp; "." &amp; LEFT(BQ365,3)),
                --(INT('Data Sheet'!$B$15) &amp; "." &amp; LEFT(BQ365,3))
            )
        ),
        "OK"
    )
)</f>
        <v>OK</v>
      </c>
      <c r="Q365" s="23" t="str">
        <f>IF(BS365&lt;&gt;"",
    IF(INT('Data Sheet'!$A$19)=INT('Data Sheet'!$B$15),
        --(INT('Data Sheet'!$A$15) &amp; "." &amp; BS365),
        IF(AND((--(INT('Data Sheet'!$A$15) &amp; "." &amp; BS365)&gt;=--('Data Sheet'!$A$15)), (--(INT('Data Sheet'!$A$15) &amp; "." &amp; BS365)&lt;=--('Data Sheet'!$B$15))),
            --(INT('Data Sheet'!$A$15) &amp; "." &amp; BS365),
            --(INT('Data Sheet'!$B$15) &amp; "." &amp; BS365)
        )
    ),
    IF(BQ365&lt;&gt;"",
        IF(INT('Data Sheet'!$A$15)=INT('Data Sheet'!$B$15),
            --(INT('Data Sheet'!$A$15) &amp; "." &amp; RIGHT(BQ365,3)),
            IF(AND((--(INT('Data Sheet'!$A$15) &amp; "." &amp; RIGHT(BQ365,3))&gt;=--('Data Sheet'!$A$15)), (--(INT('Data Sheet'!$A$15) &amp; "." &amp; RIGHT(BQ365,3))&lt;=--('Data Sheet'!$B$15))),
                --(INT('Data Sheet'!$A$15) &amp; "." &amp; RIGHT(BQ365,3)),
                --(INT('Data Sheet'!$B$15) &amp; "." &amp; RIGHT(BQ365,3))
            )
        ),
        "OK"
    )
)</f>
        <v>OK</v>
      </c>
      <c r="R365" s="20"/>
      <c r="S365" s="20"/>
      <c r="T365" s="20"/>
      <c r="U365" s="20"/>
      <c r="V365" s="20"/>
      <c r="W365" s="20"/>
      <c r="X365" s="20"/>
      <c r="Y365" s="20"/>
      <c r="Z365" s="20"/>
      <c r="AA365" s="55"/>
      <c r="AB365" s="55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1"/>
      <c r="AR365" s="21"/>
      <c r="AS365" s="21"/>
      <c r="AT365" s="21"/>
      <c r="AU365" s="21"/>
      <c r="AV365" s="21"/>
      <c r="AW365" s="22"/>
      <c r="AX365" s="99"/>
      <c r="AY365" s="20"/>
      <c r="AZ365" s="20"/>
      <c r="BA365" s="22"/>
      <c r="BC365" s="80"/>
      <c r="BD365" s="80"/>
      <c r="BE365" s="80"/>
      <c r="BF365" s="80"/>
      <c r="BG365" s="2" t="str">
        <f t="shared" si="28"/>
        <v/>
      </c>
      <c r="BH365" s="78">
        <f t="shared" si="27"/>
        <v>0</v>
      </c>
    </row>
    <row r="366" spans="2:60" x14ac:dyDescent="0.2">
      <c r="B366" s="14">
        <f t="shared" si="29"/>
        <v>358</v>
      </c>
      <c r="C366" s="15" t="str">
        <f>CONCATENATE('Data Sheet'!$B$8,'Data Sheet'!$G$2)</f>
        <v>" HWDP</v>
      </c>
      <c r="D366" s="95" t="str">
        <f t="shared" si="30"/>
        <v/>
      </c>
      <c r="E366" s="15" t="str">
        <f>IF('Sum HWDP'!$D$10="TH-Hill DS-1 Vol 3 CAT 2: Clean and Visual Ends only","N/A","OK")</f>
        <v>OK</v>
      </c>
      <c r="F366" s="15" t="str">
        <f>IF('Sum HWDP'!$D$10="TH-Hill DS-1 Vol 3 CAT 2: Clean and Visual Ends only","N/A","OK")</f>
        <v>OK</v>
      </c>
      <c r="G366" s="17"/>
      <c r="H366" s="17"/>
      <c r="I366" s="17" t="s">
        <v>51</v>
      </c>
      <c r="J366" s="17" t="str">
        <f t="shared" si="31"/>
        <v>OK</v>
      </c>
      <c r="K366" s="17" t="str">
        <f t="shared" si="31"/>
        <v>OK</v>
      </c>
      <c r="L366" s="17" t="str">
        <f>IF('Data Sheet'!$B$9="NC-50","N/A","OK")</f>
        <v>OK</v>
      </c>
      <c r="M366" s="17" t="str">
        <f>IF('Data Sheet'!$B$9="NC-50","N/A","OK")</f>
        <v>OK</v>
      </c>
      <c r="N366" s="23" t="str">
        <f>IF(BO366&lt;&gt;"",
    IF(INT('Data Sheet'!$A$19)=INT('Data Sheet'!$B$19),
        --(INT('Data Sheet'!$A$19) &amp; "." &amp; BO366),
        IF(AND((--(INT('Data Sheet'!$A$19) &amp; "." &amp; BO366)&gt;=--('Data Sheet'!$A$19)), (--(INT('Data Sheet'!$A$19) &amp; "." &amp; BO366)&lt;=--('Data Sheet'!$B$19))),
            --(INT('Data Sheet'!$A$19) &amp; "." &amp; BO366),
            --(INT('Data Sheet'!$B$19) &amp; "." &amp; BO366)
        )
    ),
    IF(BN366&lt;&gt;"",
        IF(INT('Data Sheet'!$A$19)=INT('Data Sheet'!$B$19),
            --(INT('Data Sheet'!$A$19) &amp; "." &amp; LEFT(BN366,3)),
            IF(AND((--(INT('Data Sheet'!$A$19) &amp; "." &amp; LEFT(BN366,3))&gt;=--('Data Sheet'!$A$19)), (--(INT('Data Sheet'!$A$19) &amp; "." &amp; LEFT(BN366,3))&lt;=--('Data Sheet'!$B$19))),
                --(INT('Data Sheet'!$A$19) &amp; "." &amp; LEFT(BN366,3)),
                --(INT('Data Sheet'!$B$19) &amp; "." &amp; LEFT(BN366,3))
            )
        ),
        "OK"
    )
)</f>
        <v>OK</v>
      </c>
      <c r="O366" s="23" t="str">
        <f>IF(BP366&lt;&gt;"",
    IF(INT('Data Sheet'!$A$19)=INT('Data Sheet'!$B$19),
        --(INT('Data Sheet'!$A$19) &amp; "." &amp; BP366),
        IF(AND((--(INT('Data Sheet'!$A$19) &amp; "." &amp; BP366)&gt;=--('Data Sheet'!$A$19)), (--(INT('Data Sheet'!$A$19) &amp; "." &amp; BP366)&lt;=--('Data Sheet'!$B$19))),
            --(INT('Data Sheet'!$A$19) &amp; "." &amp; BP366),
            --(INT('Data Sheet'!$B$19) &amp; "." &amp; BP366)
        )
    ),
    IF(BN366&lt;&gt;"",
        IF(INT('Data Sheet'!$A$19)=INT('Data Sheet'!$B$19),
            --(INT('Data Sheet'!$A$19) &amp; "." &amp; RIGHT(BN366,3)),
            IF(AND((--(INT('Data Sheet'!$A$19) &amp; "." &amp; RIGHT(BN366,3))&gt;=--('Data Sheet'!$A$19)), (--(INT('Data Sheet'!$A$19) &amp; "." &amp; RIGHT(BN366,3))&lt;=--('Data Sheet'!$B$19))),
                --(INT('Data Sheet'!$A$19) &amp; "." &amp; RIGHT(BN366,3)),
                --(INT('Data Sheet'!$B$19) &amp; "." &amp; RIGHT(BN366,3))
            )
        ),
        "OK"
    )
)</f>
        <v>OK</v>
      </c>
      <c r="P366" s="23" t="str">
        <f>IF(BR366&lt;&gt;"",
    IF(INT('Data Sheet'!$A$19)=INT('Data Sheet'!$B$15),
        --(INT('Data Sheet'!$A$15) &amp; "." &amp; BR366),
        IF(AND((--(INT('Data Sheet'!$A$15) &amp; "." &amp; BR366)&gt;=--('Data Sheet'!$A$15)), (--(INT('Data Sheet'!$A$15) &amp; "." &amp; BR366)&lt;=--('Data Sheet'!$B$15))),
            --(INT('Data Sheet'!$A$15) &amp; "." &amp; BR366),
            --(INT('Data Sheet'!$B$15) &amp; "." &amp; BR366)
        )
    ),
    IF(BQ366&lt;&gt;"",
        IF(INT('Data Sheet'!$A$15)=INT('Data Sheet'!$B$15),
            --(INT('Data Sheet'!$A$15) &amp; "." &amp; LEFT(BQ366,3)),
            IF(AND((--(INT('Data Sheet'!$A$15) &amp; "." &amp; LEFT(BQ366,3))&gt;=--('Data Sheet'!$A$15)), (--(INT('Data Sheet'!$A$15) &amp; "." &amp; LEFT(BQ366,3))&lt;=--('Data Sheet'!$B$15))),
                --(INT('Data Sheet'!$A$15) &amp; "." &amp; LEFT(BQ366,3)),
                --(INT('Data Sheet'!$B$15) &amp; "." &amp; LEFT(BQ366,3))
            )
        ),
        "OK"
    )
)</f>
        <v>OK</v>
      </c>
      <c r="Q366" s="23" t="str">
        <f>IF(BS366&lt;&gt;"",
    IF(INT('Data Sheet'!$A$19)=INT('Data Sheet'!$B$15),
        --(INT('Data Sheet'!$A$15) &amp; "." &amp; BS366),
        IF(AND((--(INT('Data Sheet'!$A$15) &amp; "." &amp; BS366)&gt;=--('Data Sheet'!$A$15)), (--(INT('Data Sheet'!$A$15) &amp; "." &amp; BS366)&lt;=--('Data Sheet'!$B$15))),
            --(INT('Data Sheet'!$A$15) &amp; "." &amp; BS366),
            --(INT('Data Sheet'!$B$15) &amp; "." &amp; BS366)
        )
    ),
    IF(BQ366&lt;&gt;"",
        IF(INT('Data Sheet'!$A$15)=INT('Data Sheet'!$B$15),
            --(INT('Data Sheet'!$A$15) &amp; "." &amp; RIGHT(BQ366,3)),
            IF(AND((--(INT('Data Sheet'!$A$15) &amp; "." &amp; RIGHT(BQ366,3))&gt;=--('Data Sheet'!$A$15)), (--(INT('Data Sheet'!$A$15) &amp; "." &amp; RIGHT(BQ366,3))&lt;=--('Data Sheet'!$B$15))),
                --(INT('Data Sheet'!$A$15) &amp; "." &amp; RIGHT(BQ366,3)),
                --(INT('Data Sheet'!$B$15) &amp; "." &amp; RIGHT(BQ366,3))
            )
        ),
        "OK"
    )
)</f>
        <v>OK</v>
      </c>
      <c r="R366" s="20"/>
      <c r="S366" s="20"/>
      <c r="T366" s="20"/>
      <c r="U366" s="20"/>
      <c r="V366" s="20"/>
      <c r="W366" s="20"/>
      <c r="X366" s="20"/>
      <c r="Y366" s="20"/>
      <c r="Z366" s="20"/>
      <c r="AA366" s="55"/>
      <c r="AB366" s="55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1"/>
      <c r="AR366" s="21"/>
      <c r="AS366" s="21"/>
      <c r="AT366" s="21"/>
      <c r="AU366" s="21"/>
      <c r="AV366" s="21"/>
      <c r="AW366" s="22"/>
      <c r="AX366" s="99"/>
      <c r="AY366" s="20"/>
      <c r="AZ366" s="20"/>
      <c r="BA366" s="22"/>
      <c r="BC366" s="80"/>
      <c r="BD366" s="80"/>
      <c r="BE366" s="80"/>
      <c r="BF366" s="80"/>
      <c r="BG366" s="2" t="str">
        <f t="shared" si="28"/>
        <v/>
      </c>
      <c r="BH366" s="78">
        <f t="shared" si="27"/>
        <v>0</v>
      </c>
    </row>
    <row r="367" spans="2:60" x14ac:dyDescent="0.2">
      <c r="B367" s="14">
        <f t="shared" si="29"/>
        <v>359</v>
      </c>
      <c r="C367" s="15" t="str">
        <f>CONCATENATE('Data Sheet'!$B$8,'Data Sheet'!$G$2)</f>
        <v>" HWDP</v>
      </c>
      <c r="D367" s="95" t="str">
        <f t="shared" si="30"/>
        <v/>
      </c>
      <c r="E367" s="15" t="str">
        <f>IF('Sum HWDP'!$D$10="TH-Hill DS-1 Vol 3 CAT 2: Clean and Visual Ends only","N/A","OK")</f>
        <v>OK</v>
      </c>
      <c r="F367" s="15" t="str">
        <f>IF('Sum HWDP'!$D$10="TH-Hill DS-1 Vol 3 CAT 2: Clean and Visual Ends only","N/A","OK")</f>
        <v>OK</v>
      </c>
      <c r="G367" s="17"/>
      <c r="H367" s="17"/>
      <c r="I367" s="17" t="s">
        <v>51</v>
      </c>
      <c r="J367" s="17" t="str">
        <f t="shared" si="31"/>
        <v>OK</v>
      </c>
      <c r="K367" s="17" t="str">
        <f t="shared" si="31"/>
        <v>OK</v>
      </c>
      <c r="L367" s="17" t="str">
        <f>IF('Data Sheet'!$B$9="NC-50","N/A","OK")</f>
        <v>OK</v>
      </c>
      <c r="M367" s="17" t="str">
        <f>IF('Data Sheet'!$B$9="NC-50","N/A","OK")</f>
        <v>OK</v>
      </c>
      <c r="N367" s="23" t="str">
        <f>IF(BO367&lt;&gt;"",
    IF(INT('Data Sheet'!$A$19)=INT('Data Sheet'!$B$19),
        --(INT('Data Sheet'!$A$19) &amp; "." &amp; BO367),
        IF(AND((--(INT('Data Sheet'!$A$19) &amp; "." &amp; BO367)&gt;=--('Data Sheet'!$A$19)), (--(INT('Data Sheet'!$A$19) &amp; "." &amp; BO367)&lt;=--('Data Sheet'!$B$19))),
            --(INT('Data Sheet'!$A$19) &amp; "." &amp; BO367),
            --(INT('Data Sheet'!$B$19) &amp; "." &amp; BO367)
        )
    ),
    IF(BN367&lt;&gt;"",
        IF(INT('Data Sheet'!$A$19)=INT('Data Sheet'!$B$19),
            --(INT('Data Sheet'!$A$19) &amp; "." &amp; LEFT(BN367,3)),
            IF(AND((--(INT('Data Sheet'!$A$19) &amp; "." &amp; LEFT(BN367,3))&gt;=--('Data Sheet'!$A$19)), (--(INT('Data Sheet'!$A$19) &amp; "." &amp; LEFT(BN367,3))&lt;=--('Data Sheet'!$B$19))),
                --(INT('Data Sheet'!$A$19) &amp; "." &amp; LEFT(BN367,3)),
                --(INT('Data Sheet'!$B$19) &amp; "." &amp; LEFT(BN367,3))
            )
        ),
        "OK"
    )
)</f>
        <v>OK</v>
      </c>
      <c r="O367" s="23" t="str">
        <f>IF(BP367&lt;&gt;"",
    IF(INT('Data Sheet'!$A$19)=INT('Data Sheet'!$B$19),
        --(INT('Data Sheet'!$A$19) &amp; "." &amp; BP367),
        IF(AND((--(INT('Data Sheet'!$A$19) &amp; "." &amp; BP367)&gt;=--('Data Sheet'!$A$19)), (--(INT('Data Sheet'!$A$19) &amp; "." &amp; BP367)&lt;=--('Data Sheet'!$B$19))),
            --(INT('Data Sheet'!$A$19) &amp; "." &amp; BP367),
            --(INT('Data Sheet'!$B$19) &amp; "." &amp; BP367)
        )
    ),
    IF(BN367&lt;&gt;"",
        IF(INT('Data Sheet'!$A$19)=INT('Data Sheet'!$B$19),
            --(INT('Data Sheet'!$A$19) &amp; "." &amp; RIGHT(BN367,3)),
            IF(AND((--(INT('Data Sheet'!$A$19) &amp; "." &amp; RIGHT(BN367,3))&gt;=--('Data Sheet'!$A$19)), (--(INT('Data Sheet'!$A$19) &amp; "." &amp; RIGHT(BN367,3))&lt;=--('Data Sheet'!$B$19))),
                --(INT('Data Sheet'!$A$19) &amp; "." &amp; RIGHT(BN367,3)),
                --(INT('Data Sheet'!$B$19) &amp; "." &amp; RIGHT(BN367,3))
            )
        ),
        "OK"
    )
)</f>
        <v>OK</v>
      </c>
      <c r="P367" s="23" t="str">
        <f>IF(BR367&lt;&gt;"",
    IF(INT('Data Sheet'!$A$19)=INT('Data Sheet'!$B$15),
        --(INT('Data Sheet'!$A$15) &amp; "." &amp; BR367),
        IF(AND((--(INT('Data Sheet'!$A$15) &amp; "." &amp; BR367)&gt;=--('Data Sheet'!$A$15)), (--(INT('Data Sheet'!$A$15) &amp; "." &amp; BR367)&lt;=--('Data Sheet'!$B$15))),
            --(INT('Data Sheet'!$A$15) &amp; "." &amp; BR367),
            --(INT('Data Sheet'!$B$15) &amp; "." &amp; BR367)
        )
    ),
    IF(BQ367&lt;&gt;"",
        IF(INT('Data Sheet'!$A$15)=INT('Data Sheet'!$B$15),
            --(INT('Data Sheet'!$A$15) &amp; "." &amp; LEFT(BQ367,3)),
            IF(AND((--(INT('Data Sheet'!$A$15) &amp; "." &amp; LEFT(BQ367,3))&gt;=--('Data Sheet'!$A$15)), (--(INT('Data Sheet'!$A$15) &amp; "." &amp; LEFT(BQ367,3))&lt;=--('Data Sheet'!$B$15))),
                --(INT('Data Sheet'!$A$15) &amp; "." &amp; LEFT(BQ367,3)),
                --(INT('Data Sheet'!$B$15) &amp; "." &amp; LEFT(BQ367,3))
            )
        ),
        "OK"
    )
)</f>
        <v>OK</v>
      </c>
      <c r="Q367" s="23" t="str">
        <f>IF(BS367&lt;&gt;"",
    IF(INT('Data Sheet'!$A$19)=INT('Data Sheet'!$B$15),
        --(INT('Data Sheet'!$A$15) &amp; "." &amp; BS367),
        IF(AND((--(INT('Data Sheet'!$A$15) &amp; "." &amp; BS367)&gt;=--('Data Sheet'!$A$15)), (--(INT('Data Sheet'!$A$15) &amp; "." &amp; BS367)&lt;=--('Data Sheet'!$B$15))),
            --(INT('Data Sheet'!$A$15) &amp; "." &amp; BS367),
            --(INT('Data Sheet'!$B$15) &amp; "." &amp; BS367)
        )
    ),
    IF(BQ367&lt;&gt;"",
        IF(INT('Data Sheet'!$A$15)=INT('Data Sheet'!$B$15),
            --(INT('Data Sheet'!$A$15) &amp; "." &amp; RIGHT(BQ367,3)),
            IF(AND((--(INT('Data Sheet'!$A$15) &amp; "." &amp; RIGHT(BQ367,3))&gt;=--('Data Sheet'!$A$15)), (--(INT('Data Sheet'!$A$15) &amp; "." &amp; RIGHT(BQ367,3))&lt;=--('Data Sheet'!$B$15))),
                --(INT('Data Sheet'!$A$15) &amp; "." &amp; RIGHT(BQ367,3)),
                --(INT('Data Sheet'!$B$15) &amp; "." &amp; RIGHT(BQ367,3))
            )
        ),
        "OK"
    )
)</f>
        <v>OK</v>
      </c>
      <c r="R367" s="20"/>
      <c r="S367" s="20"/>
      <c r="T367" s="20"/>
      <c r="U367" s="20"/>
      <c r="V367" s="20"/>
      <c r="W367" s="20"/>
      <c r="X367" s="20"/>
      <c r="Y367" s="20"/>
      <c r="Z367" s="20"/>
      <c r="AA367" s="55"/>
      <c r="AB367" s="55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1"/>
      <c r="AR367" s="21"/>
      <c r="AS367" s="21"/>
      <c r="AT367" s="21"/>
      <c r="AU367" s="21"/>
      <c r="AV367" s="21"/>
      <c r="AW367" s="22"/>
      <c r="AX367" s="99"/>
      <c r="AY367" s="20"/>
      <c r="AZ367" s="20"/>
      <c r="BA367" s="22"/>
      <c r="BC367" s="80"/>
      <c r="BD367" s="80"/>
      <c r="BE367" s="80"/>
      <c r="BF367" s="80"/>
      <c r="BG367" s="2" t="str">
        <f t="shared" si="28"/>
        <v/>
      </c>
      <c r="BH367" s="78">
        <f t="shared" si="27"/>
        <v>0</v>
      </c>
    </row>
    <row r="368" spans="2:60" x14ac:dyDescent="0.2">
      <c r="B368" s="14">
        <f t="shared" si="29"/>
        <v>360</v>
      </c>
      <c r="C368" s="15" t="str">
        <f>CONCATENATE('Data Sheet'!$B$8,'Data Sheet'!$G$2)</f>
        <v>" HWDP</v>
      </c>
      <c r="D368" s="95" t="str">
        <f t="shared" si="30"/>
        <v/>
      </c>
      <c r="E368" s="15" t="str">
        <f>IF('Sum HWDP'!$D$10="TH-Hill DS-1 Vol 3 CAT 2: Clean and Visual Ends only","N/A","OK")</f>
        <v>OK</v>
      </c>
      <c r="F368" s="15" t="str">
        <f>IF('Sum HWDP'!$D$10="TH-Hill DS-1 Vol 3 CAT 2: Clean and Visual Ends only","N/A","OK")</f>
        <v>OK</v>
      </c>
      <c r="G368" s="17"/>
      <c r="H368" s="17"/>
      <c r="I368" s="17" t="s">
        <v>51</v>
      </c>
      <c r="J368" s="17" t="str">
        <f t="shared" si="31"/>
        <v>OK</v>
      </c>
      <c r="K368" s="17" t="str">
        <f t="shared" si="31"/>
        <v>OK</v>
      </c>
      <c r="L368" s="17" t="str">
        <f>IF('Data Sheet'!$B$9="NC-50","N/A","OK")</f>
        <v>OK</v>
      </c>
      <c r="M368" s="17" t="str">
        <f>IF('Data Sheet'!$B$9="NC-50","N/A","OK")</f>
        <v>OK</v>
      </c>
      <c r="N368" s="23" t="str">
        <f>IF(BO368&lt;&gt;"",
    IF(INT('Data Sheet'!$A$19)=INT('Data Sheet'!$B$19),
        --(INT('Data Sheet'!$A$19) &amp; "." &amp; BO368),
        IF(AND((--(INT('Data Sheet'!$A$19) &amp; "." &amp; BO368)&gt;=--('Data Sheet'!$A$19)), (--(INT('Data Sheet'!$A$19) &amp; "." &amp; BO368)&lt;=--('Data Sheet'!$B$19))),
            --(INT('Data Sheet'!$A$19) &amp; "." &amp; BO368),
            --(INT('Data Sheet'!$B$19) &amp; "." &amp; BO368)
        )
    ),
    IF(BN368&lt;&gt;"",
        IF(INT('Data Sheet'!$A$19)=INT('Data Sheet'!$B$19),
            --(INT('Data Sheet'!$A$19) &amp; "." &amp; LEFT(BN368,3)),
            IF(AND((--(INT('Data Sheet'!$A$19) &amp; "." &amp; LEFT(BN368,3))&gt;=--('Data Sheet'!$A$19)), (--(INT('Data Sheet'!$A$19) &amp; "." &amp; LEFT(BN368,3))&lt;=--('Data Sheet'!$B$19))),
                --(INT('Data Sheet'!$A$19) &amp; "." &amp; LEFT(BN368,3)),
                --(INT('Data Sheet'!$B$19) &amp; "." &amp; LEFT(BN368,3))
            )
        ),
        "OK"
    )
)</f>
        <v>OK</v>
      </c>
      <c r="O368" s="23" t="str">
        <f>IF(BP368&lt;&gt;"",
    IF(INT('Data Sheet'!$A$19)=INT('Data Sheet'!$B$19),
        --(INT('Data Sheet'!$A$19) &amp; "." &amp; BP368),
        IF(AND((--(INT('Data Sheet'!$A$19) &amp; "." &amp; BP368)&gt;=--('Data Sheet'!$A$19)), (--(INT('Data Sheet'!$A$19) &amp; "." &amp; BP368)&lt;=--('Data Sheet'!$B$19))),
            --(INT('Data Sheet'!$A$19) &amp; "." &amp; BP368),
            --(INT('Data Sheet'!$B$19) &amp; "." &amp; BP368)
        )
    ),
    IF(BN368&lt;&gt;"",
        IF(INT('Data Sheet'!$A$19)=INT('Data Sheet'!$B$19),
            --(INT('Data Sheet'!$A$19) &amp; "." &amp; RIGHT(BN368,3)),
            IF(AND((--(INT('Data Sheet'!$A$19) &amp; "." &amp; RIGHT(BN368,3))&gt;=--('Data Sheet'!$A$19)), (--(INT('Data Sheet'!$A$19) &amp; "." &amp; RIGHT(BN368,3))&lt;=--('Data Sheet'!$B$19))),
                --(INT('Data Sheet'!$A$19) &amp; "." &amp; RIGHT(BN368,3)),
                --(INT('Data Sheet'!$B$19) &amp; "." &amp; RIGHT(BN368,3))
            )
        ),
        "OK"
    )
)</f>
        <v>OK</v>
      </c>
      <c r="P368" s="23" t="str">
        <f>IF(BR368&lt;&gt;"",
    IF(INT('Data Sheet'!$A$19)=INT('Data Sheet'!$B$15),
        --(INT('Data Sheet'!$A$15) &amp; "." &amp; BR368),
        IF(AND((--(INT('Data Sheet'!$A$15) &amp; "." &amp; BR368)&gt;=--('Data Sheet'!$A$15)), (--(INT('Data Sheet'!$A$15) &amp; "." &amp; BR368)&lt;=--('Data Sheet'!$B$15))),
            --(INT('Data Sheet'!$A$15) &amp; "." &amp; BR368),
            --(INT('Data Sheet'!$B$15) &amp; "." &amp; BR368)
        )
    ),
    IF(BQ368&lt;&gt;"",
        IF(INT('Data Sheet'!$A$15)=INT('Data Sheet'!$B$15),
            --(INT('Data Sheet'!$A$15) &amp; "." &amp; LEFT(BQ368,3)),
            IF(AND((--(INT('Data Sheet'!$A$15) &amp; "." &amp; LEFT(BQ368,3))&gt;=--('Data Sheet'!$A$15)), (--(INT('Data Sheet'!$A$15) &amp; "." &amp; LEFT(BQ368,3))&lt;=--('Data Sheet'!$B$15))),
                --(INT('Data Sheet'!$A$15) &amp; "." &amp; LEFT(BQ368,3)),
                --(INT('Data Sheet'!$B$15) &amp; "." &amp; LEFT(BQ368,3))
            )
        ),
        "OK"
    )
)</f>
        <v>OK</v>
      </c>
      <c r="Q368" s="23" t="str">
        <f>IF(BS368&lt;&gt;"",
    IF(INT('Data Sheet'!$A$19)=INT('Data Sheet'!$B$15),
        --(INT('Data Sheet'!$A$15) &amp; "." &amp; BS368),
        IF(AND((--(INT('Data Sheet'!$A$15) &amp; "." &amp; BS368)&gt;=--('Data Sheet'!$A$15)), (--(INT('Data Sheet'!$A$15) &amp; "." &amp; BS368)&lt;=--('Data Sheet'!$B$15))),
            --(INT('Data Sheet'!$A$15) &amp; "." &amp; BS368),
            --(INT('Data Sheet'!$B$15) &amp; "." &amp; BS368)
        )
    ),
    IF(BQ368&lt;&gt;"",
        IF(INT('Data Sheet'!$A$15)=INT('Data Sheet'!$B$15),
            --(INT('Data Sheet'!$A$15) &amp; "." &amp; RIGHT(BQ368,3)),
            IF(AND((--(INT('Data Sheet'!$A$15) &amp; "." &amp; RIGHT(BQ368,3))&gt;=--('Data Sheet'!$A$15)), (--(INT('Data Sheet'!$A$15) &amp; "." &amp; RIGHT(BQ368,3))&lt;=--('Data Sheet'!$B$15))),
                --(INT('Data Sheet'!$A$15) &amp; "." &amp; RIGHT(BQ368,3)),
                --(INT('Data Sheet'!$B$15) &amp; "." &amp; RIGHT(BQ368,3))
            )
        ),
        "OK"
    )
)</f>
        <v>OK</v>
      </c>
      <c r="R368" s="20"/>
      <c r="S368" s="20"/>
      <c r="T368" s="20"/>
      <c r="U368" s="20"/>
      <c r="V368" s="20"/>
      <c r="W368" s="20"/>
      <c r="X368" s="20"/>
      <c r="Y368" s="20"/>
      <c r="Z368" s="20"/>
      <c r="AA368" s="55"/>
      <c r="AB368" s="55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1"/>
      <c r="AR368" s="21"/>
      <c r="AS368" s="21"/>
      <c r="AT368" s="21"/>
      <c r="AU368" s="21"/>
      <c r="AV368" s="21"/>
      <c r="AW368" s="22"/>
      <c r="AX368" s="99"/>
      <c r="AY368" s="20"/>
      <c r="AZ368" s="20"/>
      <c r="BA368" s="22"/>
      <c r="BC368" s="80"/>
      <c r="BD368" s="80"/>
      <c r="BE368" s="80"/>
      <c r="BF368" s="80"/>
      <c r="BG368" s="2" t="str">
        <f t="shared" si="28"/>
        <v/>
      </c>
      <c r="BH368" s="78">
        <f t="shared" si="27"/>
        <v>0</v>
      </c>
    </row>
    <row r="369" spans="2:60" x14ac:dyDescent="0.2">
      <c r="B369" s="14">
        <f t="shared" si="29"/>
        <v>361</v>
      </c>
      <c r="C369" s="15" t="str">
        <f>CONCATENATE('Data Sheet'!$B$8,'Data Sheet'!$G$2)</f>
        <v>" HWDP</v>
      </c>
      <c r="D369" s="95" t="str">
        <f t="shared" si="30"/>
        <v/>
      </c>
      <c r="E369" s="15" t="str">
        <f>IF('Sum HWDP'!$D$10="TH-Hill DS-1 Vol 3 CAT 2: Clean and Visual Ends only","N/A","OK")</f>
        <v>OK</v>
      </c>
      <c r="F369" s="15" t="str">
        <f>IF('Sum HWDP'!$D$10="TH-Hill DS-1 Vol 3 CAT 2: Clean and Visual Ends only","N/A","OK")</f>
        <v>OK</v>
      </c>
      <c r="G369" s="17"/>
      <c r="H369" s="17"/>
      <c r="I369" s="17" t="s">
        <v>51</v>
      </c>
      <c r="J369" s="17" t="str">
        <f t="shared" si="31"/>
        <v>OK</v>
      </c>
      <c r="K369" s="17" t="str">
        <f t="shared" si="31"/>
        <v>OK</v>
      </c>
      <c r="L369" s="17" t="str">
        <f>IF('Data Sheet'!$B$9="NC-50","N/A","OK")</f>
        <v>OK</v>
      </c>
      <c r="M369" s="17" t="str">
        <f>IF('Data Sheet'!$B$9="NC-50","N/A","OK")</f>
        <v>OK</v>
      </c>
      <c r="N369" s="23" t="str">
        <f>IF(BO369&lt;&gt;"",
    IF(INT('Data Sheet'!$A$19)=INT('Data Sheet'!$B$19),
        --(INT('Data Sheet'!$A$19) &amp; "." &amp; BO369),
        IF(AND((--(INT('Data Sheet'!$A$19) &amp; "." &amp; BO369)&gt;=--('Data Sheet'!$A$19)), (--(INT('Data Sheet'!$A$19) &amp; "." &amp; BO369)&lt;=--('Data Sheet'!$B$19))),
            --(INT('Data Sheet'!$A$19) &amp; "." &amp; BO369),
            --(INT('Data Sheet'!$B$19) &amp; "." &amp; BO369)
        )
    ),
    IF(BN369&lt;&gt;"",
        IF(INT('Data Sheet'!$A$19)=INT('Data Sheet'!$B$19),
            --(INT('Data Sheet'!$A$19) &amp; "." &amp; LEFT(BN369,3)),
            IF(AND((--(INT('Data Sheet'!$A$19) &amp; "." &amp; LEFT(BN369,3))&gt;=--('Data Sheet'!$A$19)), (--(INT('Data Sheet'!$A$19) &amp; "." &amp; LEFT(BN369,3))&lt;=--('Data Sheet'!$B$19))),
                --(INT('Data Sheet'!$A$19) &amp; "." &amp; LEFT(BN369,3)),
                --(INT('Data Sheet'!$B$19) &amp; "." &amp; LEFT(BN369,3))
            )
        ),
        "OK"
    )
)</f>
        <v>OK</v>
      </c>
      <c r="O369" s="23" t="str">
        <f>IF(BP369&lt;&gt;"",
    IF(INT('Data Sheet'!$A$19)=INT('Data Sheet'!$B$19),
        --(INT('Data Sheet'!$A$19) &amp; "." &amp; BP369),
        IF(AND((--(INT('Data Sheet'!$A$19) &amp; "." &amp; BP369)&gt;=--('Data Sheet'!$A$19)), (--(INT('Data Sheet'!$A$19) &amp; "." &amp; BP369)&lt;=--('Data Sheet'!$B$19))),
            --(INT('Data Sheet'!$A$19) &amp; "." &amp; BP369),
            --(INT('Data Sheet'!$B$19) &amp; "." &amp; BP369)
        )
    ),
    IF(BN369&lt;&gt;"",
        IF(INT('Data Sheet'!$A$19)=INT('Data Sheet'!$B$19),
            --(INT('Data Sheet'!$A$19) &amp; "." &amp; RIGHT(BN369,3)),
            IF(AND((--(INT('Data Sheet'!$A$19) &amp; "." &amp; RIGHT(BN369,3))&gt;=--('Data Sheet'!$A$19)), (--(INT('Data Sheet'!$A$19) &amp; "." &amp; RIGHT(BN369,3))&lt;=--('Data Sheet'!$B$19))),
                --(INT('Data Sheet'!$A$19) &amp; "." &amp; RIGHT(BN369,3)),
                --(INT('Data Sheet'!$B$19) &amp; "." &amp; RIGHT(BN369,3))
            )
        ),
        "OK"
    )
)</f>
        <v>OK</v>
      </c>
      <c r="P369" s="23" t="str">
        <f>IF(BR369&lt;&gt;"",
    IF(INT('Data Sheet'!$A$19)=INT('Data Sheet'!$B$15),
        --(INT('Data Sheet'!$A$15) &amp; "." &amp; BR369),
        IF(AND((--(INT('Data Sheet'!$A$15) &amp; "." &amp; BR369)&gt;=--('Data Sheet'!$A$15)), (--(INT('Data Sheet'!$A$15) &amp; "." &amp; BR369)&lt;=--('Data Sheet'!$B$15))),
            --(INT('Data Sheet'!$A$15) &amp; "." &amp; BR369),
            --(INT('Data Sheet'!$B$15) &amp; "." &amp; BR369)
        )
    ),
    IF(BQ369&lt;&gt;"",
        IF(INT('Data Sheet'!$A$15)=INT('Data Sheet'!$B$15),
            --(INT('Data Sheet'!$A$15) &amp; "." &amp; LEFT(BQ369,3)),
            IF(AND((--(INT('Data Sheet'!$A$15) &amp; "." &amp; LEFT(BQ369,3))&gt;=--('Data Sheet'!$A$15)), (--(INT('Data Sheet'!$A$15) &amp; "." &amp; LEFT(BQ369,3))&lt;=--('Data Sheet'!$B$15))),
                --(INT('Data Sheet'!$A$15) &amp; "." &amp; LEFT(BQ369,3)),
                --(INT('Data Sheet'!$B$15) &amp; "." &amp; LEFT(BQ369,3))
            )
        ),
        "OK"
    )
)</f>
        <v>OK</v>
      </c>
      <c r="Q369" s="23" t="str">
        <f>IF(BS369&lt;&gt;"",
    IF(INT('Data Sheet'!$A$19)=INT('Data Sheet'!$B$15),
        --(INT('Data Sheet'!$A$15) &amp; "." &amp; BS369),
        IF(AND((--(INT('Data Sheet'!$A$15) &amp; "." &amp; BS369)&gt;=--('Data Sheet'!$A$15)), (--(INT('Data Sheet'!$A$15) &amp; "." &amp; BS369)&lt;=--('Data Sheet'!$B$15))),
            --(INT('Data Sheet'!$A$15) &amp; "." &amp; BS369),
            --(INT('Data Sheet'!$B$15) &amp; "." &amp; BS369)
        )
    ),
    IF(BQ369&lt;&gt;"",
        IF(INT('Data Sheet'!$A$15)=INT('Data Sheet'!$B$15),
            --(INT('Data Sheet'!$A$15) &amp; "." &amp; RIGHT(BQ369,3)),
            IF(AND((--(INT('Data Sheet'!$A$15) &amp; "." &amp; RIGHT(BQ369,3))&gt;=--('Data Sheet'!$A$15)), (--(INT('Data Sheet'!$A$15) &amp; "." &amp; RIGHT(BQ369,3))&lt;=--('Data Sheet'!$B$15))),
                --(INT('Data Sheet'!$A$15) &amp; "." &amp; RIGHT(BQ369,3)),
                --(INT('Data Sheet'!$B$15) &amp; "." &amp; RIGHT(BQ369,3))
            )
        ),
        "OK"
    )
)</f>
        <v>OK</v>
      </c>
      <c r="R369" s="20"/>
      <c r="S369" s="20"/>
      <c r="T369" s="20"/>
      <c r="U369" s="20"/>
      <c r="V369" s="20"/>
      <c r="W369" s="20"/>
      <c r="X369" s="20"/>
      <c r="Y369" s="20"/>
      <c r="Z369" s="20"/>
      <c r="AA369" s="55"/>
      <c r="AB369" s="55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1"/>
      <c r="AR369" s="21"/>
      <c r="AS369" s="21"/>
      <c r="AT369" s="21"/>
      <c r="AU369" s="21"/>
      <c r="AV369" s="21"/>
      <c r="AW369" s="22"/>
      <c r="AX369" s="99"/>
      <c r="AY369" s="20"/>
      <c r="AZ369" s="20"/>
      <c r="BA369" s="22"/>
      <c r="BC369" s="80"/>
      <c r="BD369" s="80"/>
      <c r="BE369" s="80"/>
      <c r="BF369" s="80"/>
      <c r="BG369" s="2" t="str">
        <f t="shared" si="28"/>
        <v/>
      </c>
      <c r="BH369" s="78">
        <f t="shared" si="27"/>
        <v>0</v>
      </c>
    </row>
    <row r="370" spans="2:60" x14ac:dyDescent="0.2">
      <c r="B370" s="14">
        <f t="shared" si="29"/>
        <v>362</v>
      </c>
      <c r="C370" s="15" t="str">
        <f>CONCATENATE('Data Sheet'!$B$8,'Data Sheet'!$G$2)</f>
        <v>" HWDP</v>
      </c>
      <c r="D370" s="95" t="str">
        <f t="shared" si="30"/>
        <v/>
      </c>
      <c r="E370" s="15" t="str">
        <f>IF('Sum HWDP'!$D$10="TH-Hill DS-1 Vol 3 CAT 2: Clean and Visual Ends only","N/A","OK")</f>
        <v>OK</v>
      </c>
      <c r="F370" s="15" t="str">
        <f>IF('Sum HWDP'!$D$10="TH-Hill DS-1 Vol 3 CAT 2: Clean and Visual Ends only","N/A","OK")</f>
        <v>OK</v>
      </c>
      <c r="G370" s="17"/>
      <c r="H370" s="17"/>
      <c r="I370" s="17" t="s">
        <v>51</v>
      </c>
      <c r="J370" s="17" t="str">
        <f t="shared" si="31"/>
        <v>OK</v>
      </c>
      <c r="K370" s="17" t="str">
        <f t="shared" si="31"/>
        <v>OK</v>
      </c>
      <c r="L370" s="17" t="str">
        <f>IF('Data Sheet'!$B$9="NC-50","N/A","OK")</f>
        <v>OK</v>
      </c>
      <c r="M370" s="17" t="str">
        <f>IF('Data Sheet'!$B$9="NC-50","N/A","OK")</f>
        <v>OK</v>
      </c>
      <c r="N370" s="23" t="str">
        <f>IF(BO370&lt;&gt;"",
    IF(INT('Data Sheet'!$A$19)=INT('Data Sheet'!$B$19),
        --(INT('Data Sheet'!$A$19) &amp; "." &amp; BO370),
        IF(AND((--(INT('Data Sheet'!$A$19) &amp; "." &amp; BO370)&gt;=--('Data Sheet'!$A$19)), (--(INT('Data Sheet'!$A$19) &amp; "." &amp; BO370)&lt;=--('Data Sheet'!$B$19))),
            --(INT('Data Sheet'!$A$19) &amp; "." &amp; BO370),
            --(INT('Data Sheet'!$B$19) &amp; "." &amp; BO370)
        )
    ),
    IF(BN370&lt;&gt;"",
        IF(INT('Data Sheet'!$A$19)=INT('Data Sheet'!$B$19),
            --(INT('Data Sheet'!$A$19) &amp; "." &amp; LEFT(BN370,3)),
            IF(AND((--(INT('Data Sheet'!$A$19) &amp; "." &amp; LEFT(BN370,3))&gt;=--('Data Sheet'!$A$19)), (--(INT('Data Sheet'!$A$19) &amp; "." &amp; LEFT(BN370,3))&lt;=--('Data Sheet'!$B$19))),
                --(INT('Data Sheet'!$A$19) &amp; "." &amp; LEFT(BN370,3)),
                --(INT('Data Sheet'!$B$19) &amp; "." &amp; LEFT(BN370,3))
            )
        ),
        "OK"
    )
)</f>
        <v>OK</v>
      </c>
      <c r="O370" s="23" t="str">
        <f>IF(BP370&lt;&gt;"",
    IF(INT('Data Sheet'!$A$19)=INT('Data Sheet'!$B$19),
        --(INT('Data Sheet'!$A$19) &amp; "." &amp; BP370),
        IF(AND((--(INT('Data Sheet'!$A$19) &amp; "." &amp; BP370)&gt;=--('Data Sheet'!$A$19)), (--(INT('Data Sheet'!$A$19) &amp; "." &amp; BP370)&lt;=--('Data Sheet'!$B$19))),
            --(INT('Data Sheet'!$A$19) &amp; "." &amp; BP370),
            --(INT('Data Sheet'!$B$19) &amp; "." &amp; BP370)
        )
    ),
    IF(BN370&lt;&gt;"",
        IF(INT('Data Sheet'!$A$19)=INT('Data Sheet'!$B$19),
            --(INT('Data Sheet'!$A$19) &amp; "." &amp; RIGHT(BN370,3)),
            IF(AND((--(INT('Data Sheet'!$A$19) &amp; "." &amp; RIGHT(BN370,3))&gt;=--('Data Sheet'!$A$19)), (--(INT('Data Sheet'!$A$19) &amp; "." &amp; RIGHT(BN370,3))&lt;=--('Data Sheet'!$B$19))),
                --(INT('Data Sheet'!$A$19) &amp; "." &amp; RIGHT(BN370,3)),
                --(INT('Data Sheet'!$B$19) &amp; "." &amp; RIGHT(BN370,3))
            )
        ),
        "OK"
    )
)</f>
        <v>OK</v>
      </c>
      <c r="P370" s="23" t="str">
        <f>IF(BR370&lt;&gt;"",
    IF(INT('Data Sheet'!$A$19)=INT('Data Sheet'!$B$15),
        --(INT('Data Sheet'!$A$15) &amp; "." &amp; BR370),
        IF(AND((--(INT('Data Sheet'!$A$15) &amp; "." &amp; BR370)&gt;=--('Data Sheet'!$A$15)), (--(INT('Data Sheet'!$A$15) &amp; "." &amp; BR370)&lt;=--('Data Sheet'!$B$15))),
            --(INT('Data Sheet'!$A$15) &amp; "." &amp; BR370),
            --(INT('Data Sheet'!$B$15) &amp; "." &amp; BR370)
        )
    ),
    IF(BQ370&lt;&gt;"",
        IF(INT('Data Sheet'!$A$15)=INT('Data Sheet'!$B$15),
            --(INT('Data Sheet'!$A$15) &amp; "." &amp; LEFT(BQ370,3)),
            IF(AND((--(INT('Data Sheet'!$A$15) &amp; "." &amp; LEFT(BQ370,3))&gt;=--('Data Sheet'!$A$15)), (--(INT('Data Sheet'!$A$15) &amp; "." &amp; LEFT(BQ370,3))&lt;=--('Data Sheet'!$B$15))),
                --(INT('Data Sheet'!$A$15) &amp; "." &amp; LEFT(BQ370,3)),
                --(INT('Data Sheet'!$B$15) &amp; "." &amp; LEFT(BQ370,3))
            )
        ),
        "OK"
    )
)</f>
        <v>OK</v>
      </c>
      <c r="Q370" s="23" t="str">
        <f>IF(BS370&lt;&gt;"",
    IF(INT('Data Sheet'!$A$19)=INT('Data Sheet'!$B$15),
        --(INT('Data Sheet'!$A$15) &amp; "." &amp; BS370),
        IF(AND((--(INT('Data Sheet'!$A$15) &amp; "." &amp; BS370)&gt;=--('Data Sheet'!$A$15)), (--(INT('Data Sheet'!$A$15) &amp; "." &amp; BS370)&lt;=--('Data Sheet'!$B$15))),
            --(INT('Data Sheet'!$A$15) &amp; "." &amp; BS370),
            --(INT('Data Sheet'!$B$15) &amp; "." &amp; BS370)
        )
    ),
    IF(BQ370&lt;&gt;"",
        IF(INT('Data Sheet'!$A$15)=INT('Data Sheet'!$B$15),
            --(INT('Data Sheet'!$A$15) &amp; "." &amp; RIGHT(BQ370,3)),
            IF(AND((--(INT('Data Sheet'!$A$15) &amp; "." &amp; RIGHT(BQ370,3))&gt;=--('Data Sheet'!$A$15)), (--(INT('Data Sheet'!$A$15) &amp; "." &amp; RIGHT(BQ370,3))&lt;=--('Data Sheet'!$B$15))),
                --(INT('Data Sheet'!$A$15) &amp; "." &amp; RIGHT(BQ370,3)),
                --(INT('Data Sheet'!$B$15) &amp; "." &amp; RIGHT(BQ370,3))
            )
        ),
        "OK"
    )
)</f>
        <v>OK</v>
      </c>
      <c r="R370" s="20"/>
      <c r="S370" s="20"/>
      <c r="T370" s="20"/>
      <c r="U370" s="20"/>
      <c r="V370" s="20"/>
      <c r="W370" s="20"/>
      <c r="X370" s="20"/>
      <c r="Y370" s="20"/>
      <c r="Z370" s="20"/>
      <c r="AA370" s="55"/>
      <c r="AB370" s="55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1"/>
      <c r="AR370" s="21"/>
      <c r="AS370" s="21"/>
      <c r="AT370" s="21"/>
      <c r="AU370" s="21"/>
      <c r="AV370" s="21"/>
      <c r="AW370" s="22"/>
      <c r="AX370" s="99"/>
      <c r="AY370" s="20"/>
      <c r="AZ370" s="20"/>
      <c r="BA370" s="22"/>
      <c r="BC370" s="80"/>
      <c r="BD370" s="80"/>
      <c r="BE370" s="80"/>
      <c r="BF370" s="80"/>
      <c r="BG370" s="2" t="str">
        <f t="shared" si="28"/>
        <v/>
      </c>
      <c r="BH370" s="78">
        <f t="shared" si="27"/>
        <v>0</v>
      </c>
    </row>
    <row r="371" spans="2:60" x14ac:dyDescent="0.2">
      <c r="B371" s="14">
        <f t="shared" si="29"/>
        <v>363</v>
      </c>
      <c r="C371" s="15" t="str">
        <f>CONCATENATE('Data Sheet'!$B$8,'Data Sheet'!$G$2)</f>
        <v>" HWDP</v>
      </c>
      <c r="D371" s="95" t="str">
        <f t="shared" si="30"/>
        <v/>
      </c>
      <c r="E371" s="15" t="str">
        <f>IF('Sum HWDP'!$D$10="TH-Hill DS-1 Vol 3 CAT 2: Clean and Visual Ends only","N/A","OK")</f>
        <v>OK</v>
      </c>
      <c r="F371" s="15" t="str">
        <f>IF('Sum HWDP'!$D$10="TH-Hill DS-1 Vol 3 CAT 2: Clean and Visual Ends only","N/A","OK")</f>
        <v>OK</v>
      </c>
      <c r="G371" s="17"/>
      <c r="H371" s="17"/>
      <c r="I371" s="17" t="s">
        <v>51</v>
      </c>
      <c r="J371" s="17" t="str">
        <f t="shared" si="31"/>
        <v>OK</v>
      </c>
      <c r="K371" s="17" t="str">
        <f t="shared" si="31"/>
        <v>OK</v>
      </c>
      <c r="L371" s="17" t="str">
        <f>IF('Data Sheet'!$B$9="NC-50","N/A","OK")</f>
        <v>OK</v>
      </c>
      <c r="M371" s="17" t="str">
        <f>IF('Data Sheet'!$B$9="NC-50","N/A","OK")</f>
        <v>OK</v>
      </c>
      <c r="N371" s="23" t="str">
        <f>IF(BO371&lt;&gt;"",
    IF(INT('Data Sheet'!$A$19)=INT('Data Sheet'!$B$19),
        --(INT('Data Sheet'!$A$19) &amp; "." &amp; BO371),
        IF(AND((--(INT('Data Sheet'!$A$19) &amp; "." &amp; BO371)&gt;=--('Data Sheet'!$A$19)), (--(INT('Data Sheet'!$A$19) &amp; "." &amp; BO371)&lt;=--('Data Sheet'!$B$19))),
            --(INT('Data Sheet'!$A$19) &amp; "." &amp; BO371),
            --(INT('Data Sheet'!$B$19) &amp; "." &amp; BO371)
        )
    ),
    IF(BN371&lt;&gt;"",
        IF(INT('Data Sheet'!$A$19)=INT('Data Sheet'!$B$19),
            --(INT('Data Sheet'!$A$19) &amp; "." &amp; LEFT(BN371,3)),
            IF(AND((--(INT('Data Sheet'!$A$19) &amp; "." &amp; LEFT(BN371,3))&gt;=--('Data Sheet'!$A$19)), (--(INT('Data Sheet'!$A$19) &amp; "." &amp; LEFT(BN371,3))&lt;=--('Data Sheet'!$B$19))),
                --(INT('Data Sheet'!$A$19) &amp; "." &amp; LEFT(BN371,3)),
                --(INT('Data Sheet'!$B$19) &amp; "." &amp; LEFT(BN371,3))
            )
        ),
        "OK"
    )
)</f>
        <v>OK</v>
      </c>
      <c r="O371" s="23" t="str">
        <f>IF(BP371&lt;&gt;"",
    IF(INT('Data Sheet'!$A$19)=INT('Data Sheet'!$B$19),
        --(INT('Data Sheet'!$A$19) &amp; "." &amp; BP371),
        IF(AND((--(INT('Data Sheet'!$A$19) &amp; "." &amp; BP371)&gt;=--('Data Sheet'!$A$19)), (--(INT('Data Sheet'!$A$19) &amp; "." &amp; BP371)&lt;=--('Data Sheet'!$B$19))),
            --(INT('Data Sheet'!$A$19) &amp; "." &amp; BP371),
            --(INT('Data Sheet'!$B$19) &amp; "." &amp; BP371)
        )
    ),
    IF(BN371&lt;&gt;"",
        IF(INT('Data Sheet'!$A$19)=INT('Data Sheet'!$B$19),
            --(INT('Data Sheet'!$A$19) &amp; "." &amp; RIGHT(BN371,3)),
            IF(AND((--(INT('Data Sheet'!$A$19) &amp; "." &amp; RIGHT(BN371,3))&gt;=--('Data Sheet'!$A$19)), (--(INT('Data Sheet'!$A$19) &amp; "." &amp; RIGHT(BN371,3))&lt;=--('Data Sheet'!$B$19))),
                --(INT('Data Sheet'!$A$19) &amp; "." &amp; RIGHT(BN371,3)),
                --(INT('Data Sheet'!$B$19) &amp; "." &amp; RIGHT(BN371,3))
            )
        ),
        "OK"
    )
)</f>
        <v>OK</v>
      </c>
      <c r="P371" s="23" t="str">
        <f>IF(BR371&lt;&gt;"",
    IF(INT('Data Sheet'!$A$19)=INT('Data Sheet'!$B$15),
        --(INT('Data Sheet'!$A$15) &amp; "." &amp; BR371),
        IF(AND((--(INT('Data Sheet'!$A$15) &amp; "." &amp; BR371)&gt;=--('Data Sheet'!$A$15)), (--(INT('Data Sheet'!$A$15) &amp; "." &amp; BR371)&lt;=--('Data Sheet'!$B$15))),
            --(INT('Data Sheet'!$A$15) &amp; "." &amp; BR371),
            --(INT('Data Sheet'!$B$15) &amp; "." &amp; BR371)
        )
    ),
    IF(BQ371&lt;&gt;"",
        IF(INT('Data Sheet'!$A$15)=INT('Data Sheet'!$B$15),
            --(INT('Data Sheet'!$A$15) &amp; "." &amp; LEFT(BQ371,3)),
            IF(AND((--(INT('Data Sheet'!$A$15) &amp; "." &amp; LEFT(BQ371,3))&gt;=--('Data Sheet'!$A$15)), (--(INT('Data Sheet'!$A$15) &amp; "." &amp; LEFT(BQ371,3))&lt;=--('Data Sheet'!$B$15))),
                --(INT('Data Sheet'!$A$15) &amp; "." &amp; LEFT(BQ371,3)),
                --(INT('Data Sheet'!$B$15) &amp; "." &amp; LEFT(BQ371,3))
            )
        ),
        "OK"
    )
)</f>
        <v>OK</v>
      </c>
      <c r="Q371" s="23" t="str">
        <f>IF(BS371&lt;&gt;"",
    IF(INT('Data Sheet'!$A$19)=INT('Data Sheet'!$B$15),
        --(INT('Data Sheet'!$A$15) &amp; "." &amp; BS371),
        IF(AND((--(INT('Data Sheet'!$A$15) &amp; "." &amp; BS371)&gt;=--('Data Sheet'!$A$15)), (--(INT('Data Sheet'!$A$15) &amp; "." &amp; BS371)&lt;=--('Data Sheet'!$B$15))),
            --(INT('Data Sheet'!$A$15) &amp; "." &amp; BS371),
            --(INT('Data Sheet'!$B$15) &amp; "." &amp; BS371)
        )
    ),
    IF(BQ371&lt;&gt;"",
        IF(INT('Data Sheet'!$A$15)=INT('Data Sheet'!$B$15),
            --(INT('Data Sheet'!$A$15) &amp; "." &amp; RIGHT(BQ371,3)),
            IF(AND((--(INT('Data Sheet'!$A$15) &amp; "." &amp; RIGHT(BQ371,3))&gt;=--('Data Sheet'!$A$15)), (--(INT('Data Sheet'!$A$15) &amp; "." &amp; RIGHT(BQ371,3))&lt;=--('Data Sheet'!$B$15))),
                --(INT('Data Sheet'!$A$15) &amp; "." &amp; RIGHT(BQ371,3)),
                --(INT('Data Sheet'!$B$15) &amp; "." &amp; RIGHT(BQ371,3))
            )
        ),
        "OK"
    )
)</f>
        <v>OK</v>
      </c>
      <c r="R371" s="20"/>
      <c r="S371" s="20"/>
      <c r="T371" s="20"/>
      <c r="U371" s="20"/>
      <c r="V371" s="20"/>
      <c r="W371" s="20"/>
      <c r="X371" s="20"/>
      <c r="Y371" s="20"/>
      <c r="Z371" s="20"/>
      <c r="AA371" s="55"/>
      <c r="AB371" s="55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1"/>
      <c r="AR371" s="21"/>
      <c r="AS371" s="21"/>
      <c r="AT371" s="21"/>
      <c r="AU371" s="21"/>
      <c r="AV371" s="21"/>
      <c r="AW371" s="22"/>
      <c r="AX371" s="99"/>
      <c r="AY371" s="20"/>
      <c r="AZ371" s="20"/>
      <c r="BA371" s="22"/>
      <c r="BC371" s="80"/>
      <c r="BD371" s="80"/>
      <c r="BE371" s="80"/>
      <c r="BF371" s="80"/>
      <c r="BG371" s="2" t="str">
        <f t="shared" si="28"/>
        <v/>
      </c>
      <c r="BH371" s="78">
        <f t="shared" si="27"/>
        <v>0</v>
      </c>
    </row>
    <row r="372" spans="2:60" x14ac:dyDescent="0.2">
      <c r="B372" s="14">
        <f t="shared" si="29"/>
        <v>364</v>
      </c>
      <c r="C372" s="15" t="str">
        <f>CONCATENATE('Data Sheet'!$B$8,'Data Sheet'!$G$2)</f>
        <v>" HWDP</v>
      </c>
      <c r="D372" s="95" t="str">
        <f t="shared" si="30"/>
        <v/>
      </c>
      <c r="E372" s="15" t="str">
        <f>IF('Sum HWDP'!$D$10="TH-Hill DS-1 Vol 3 CAT 2: Clean and Visual Ends only","N/A","OK")</f>
        <v>OK</v>
      </c>
      <c r="F372" s="15" t="str">
        <f>IF('Sum HWDP'!$D$10="TH-Hill DS-1 Vol 3 CAT 2: Clean and Visual Ends only","N/A","OK")</f>
        <v>OK</v>
      </c>
      <c r="G372" s="17"/>
      <c r="H372" s="17"/>
      <c r="I372" s="17" t="s">
        <v>51</v>
      </c>
      <c r="J372" s="17" t="str">
        <f t="shared" si="31"/>
        <v>OK</v>
      </c>
      <c r="K372" s="17" t="str">
        <f t="shared" si="31"/>
        <v>OK</v>
      </c>
      <c r="L372" s="17" t="str">
        <f>IF('Data Sheet'!$B$9="NC-50","N/A","OK")</f>
        <v>OK</v>
      </c>
      <c r="M372" s="17" t="str">
        <f>IF('Data Sheet'!$B$9="NC-50","N/A","OK")</f>
        <v>OK</v>
      </c>
      <c r="N372" s="23" t="str">
        <f>IF(BO372&lt;&gt;"",
    IF(INT('Data Sheet'!$A$19)=INT('Data Sheet'!$B$19),
        --(INT('Data Sheet'!$A$19) &amp; "." &amp; BO372),
        IF(AND((--(INT('Data Sheet'!$A$19) &amp; "." &amp; BO372)&gt;=--('Data Sheet'!$A$19)), (--(INT('Data Sheet'!$A$19) &amp; "." &amp; BO372)&lt;=--('Data Sheet'!$B$19))),
            --(INT('Data Sheet'!$A$19) &amp; "." &amp; BO372),
            --(INT('Data Sheet'!$B$19) &amp; "." &amp; BO372)
        )
    ),
    IF(BN372&lt;&gt;"",
        IF(INT('Data Sheet'!$A$19)=INT('Data Sheet'!$B$19),
            --(INT('Data Sheet'!$A$19) &amp; "." &amp; LEFT(BN372,3)),
            IF(AND((--(INT('Data Sheet'!$A$19) &amp; "." &amp; LEFT(BN372,3))&gt;=--('Data Sheet'!$A$19)), (--(INT('Data Sheet'!$A$19) &amp; "." &amp; LEFT(BN372,3))&lt;=--('Data Sheet'!$B$19))),
                --(INT('Data Sheet'!$A$19) &amp; "." &amp; LEFT(BN372,3)),
                --(INT('Data Sheet'!$B$19) &amp; "." &amp; LEFT(BN372,3))
            )
        ),
        "OK"
    )
)</f>
        <v>OK</v>
      </c>
      <c r="O372" s="23" t="str">
        <f>IF(BP372&lt;&gt;"",
    IF(INT('Data Sheet'!$A$19)=INT('Data Sheet'!$B$19),
        --(INT('Data Sheet'!$A$19) &amp; "." &amp; BP372),
        IF(AND((--(INT('Data Sheet'!$A$19) &amp; "." &amp; BP372)&gt;=--('Data Sheet'!$A$19)), (--(INT('Data Sheet'!$A$19) &amp; "." &amp; BP372)&lt;=--('Data Sheet'!$B$19))),
            --(INT('Data Sheet'!$A$19) &amp; "." &amp; BP372),
            --(INT('Data Sheet'!$B$19) &amp; "." &amp; BP372)
        )
    ),
    IF(BN372&lt;&gt;"",
        IF(INT('Data Sheet'!$A$19)=INT('Data Sheet'!$B$19),
            --(INT('Data Sheet'!$A$19) &amp; "." &amp; RIGHT(BN372,3)),
            IF(AND((--(INT('Data Sheet'!$A$19) &amp; "." &amp; RIGHT(BN372,3))&gt;=--('Data Sheet'!$A$19)), (--(INT('Data Sheet'!$A$19) &amp; "." &amp; RIGHT(BN372,3))&lt;=--('Data Sheet'!$B$19))),
                --(INT('Data Sheet'!$A$19) &amp; "." &amp; RIGHT(BN372,3)),
                --(INT('Data Sheet'!$B$19) &amp; "." &amp; RIGHT(BN372,3))
            )
        ),
        "OK"
    )
)</f>
        <v>OK</v>
      </c>
      <c r="P372" s="23" t="str">
        <f>IF(BR372&lt;&gt;"",
    IF(INT('Data Sheet'!$A$19)=INT('Data Sheet'!$B$15),
        --(INT('Data Sheet'!$A$15) &amp; "." &amp; BR372),
        IF(AND((--(INT('Data Sheet'!$A$15) &amp; "." &amp; BR372)&gt;=--('Data Sheet'!$A$15)), (--(INT('Data Sheet'!$A$15) &amp; "." &amp; BR372)&lt;=--('Data Sheet'!$B$15))),
            --(INT('Data Sheet'!$A$15) &amp; "." &amp; BR372),
            --(INT('Data Sheet'!$B$15) &amp; "." &amp; BR372)
        )
    ),
    IF(BQ372&lt;&gt;"",
        IF(INT('Data Sheet'!$A$15)=INT('Data Sheet'!$B$15),
            --(INT('Data Sheet'!$A$15) &amp; "." &amp; LEFT(BQ372,3)),
            IF(AND((--(INT('Data Sheet'!$A$15) &amp; "." &amp; LEFT(BQ372,3))&gt;=--('Data Sheet'!$A$15)), (--(INT('Data Sheet'!$A$15) &amp; "." &amp; LEFT(BQ372,3))&lt;=--('Data Sheet'!$B$15))),
                --(INT('Data Sheet'!$A$15) &amp; "." &amp; LEFT(BQ372,3)),
                --(INT('Data Sheet'!$B$15) &amp; "." &amp; LEFT(BQ372,3))
            )
        ),
        "OK"
    )
)</f>
        <v>OK</v>
      </c>
      <c r="Q372" s="23" t="str">
        <f>IF(BS372&lt;&gt;"",
    IF(INT('Data Sheet'!$A$19)=INT('Data Sheet'!$B$15),
        --(INT('Data Sheet'!$A$15) &amp; "." &amp; BS372),
        IF(AND((--(INT('Data Sheet'!$A$15) &amp; "." &amp; BS372)&gt;=--('Data Sheet'!$A$15)), (--(INT('Data Sheet'!$A$15) &amp; "." &amp; BS372)&lt;=--('Data Sheet'!$B$15))),
            --(INT('Data Sheet'!$A$15) &amp; "." &amp; BS372),
            --(INT('Data Sheet'!$B$15) &amp; "." &amp; BS372)
        )
    ),
    IF(BQ372&lt;&gt;"",
        IF(INT('Data Sheet'!$A$15)=INT('Data Sheet'!$B$15),
            --(INT('Data Sheet'!$A$15) &amp; "." &amp; RIGHT(BQ372,3)),
            IF(AND((--(INT('Data Sheet'!$A$15) &amp; "." &amp; RIGHT(BQ372,3))&gt;=--('Data Sheet'!$A$15)), (--(INT('Data Sheet'!$A$15) &amp; "." &amp; RIGHT(BQ372,3))&lt;=--('Data Sheet'!$B$15))),
                --(INT('Data Sheet'!$A$15) &amp; "." &amp; RIGHT(BQ372,3)),
                --(INT('Data Sheet'!$B$15) &amp; "." &amp; RIGHT(BQ372,3))
            )
        ),
        "OK"
    )
)</f>
        <v>OK</v>
      </c>
      <c r="R372" s="20"/>
      <c r="S372" s="20"/>
      <c r="T372" s="20"/>
      <c r="U372" s="20"/>
      <c r="V372" s="20"/>
      <c r="W372" s="20"/>
      <c r="X372" s="20"/>
      <c r="Y372" s="20"/>
      <c r="Z372" s="20"/>
      <c r="AA372" s="55"/>
      <c r="AB372" s="55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1"/>
      <c r="AR372" s="21"/>
      <c r="AS372" s="21"/>
      <c r="AT372" s="21"/>
      <c r="AU372" s="21"/>
      <c r="AV372" s="21"/>
      <c r="AW372" s="22"/>
      <c r="AX372" s="99"/>
      <c r="AY372" s="20"/>
      <c r="AZ372" s="20"/>
      <c r="BA372" s="22"/>
      <c r="BC372" s="80"/>
      <c r="BD372" s="80"/>
      <c r="BE372" s="80"/>
      <c r="BF372" s="80"/>
      <c r="BG372" s="2" t="str">
        <f t="shared" si="28"/>
        <v/>
      </c>
      <c r="BH372" s="78">
        <f t="shared" si="27"/>
        <v>0</v>
      </c>
    </row>
    <row r="373" spans="2:60" x14ac:dyDescent="0.2">
      <c r="B373" s="14">
        <f t="shared" si="29"/>
        <v>365</v>
      </c>
      <c r="C373" s="15" t="str">
        <f>CONCATENATE('Data Sheet'!$B$8,'Data Sheet'!$G$2)</f>
        <v>" HWDP</v>
      </c>
      <c r="D373" s="95" t="str">
        <f t="shared" si="30"/>
        <v/>
      </c>
      <c r="E373" s="15" t="str">
        <f>IF('Sum HWDP'!$D$10="TH-Hill DS-1 Vol 3 CAT 2: Clean and Visual Ends only","N/A","OK")</f>
        <v>OK</v>
      </c>
      <c r="F373" s="15" t="str">
        <f>IF('Sum HWDP'!$D$10="TH-Hill DS-1 Vol 3 CAT 2: Clean and Visual Ends only","N/A","OK")</f>
        <v>OK</v>
      </c>
      <c r="G373" s="17"/>
      <c r="H373" s="17"/>
      <c r="I373" s="17" t="s">
        <v>51</v>
      </c>
      <c r="J373" s="17" t="str">
        <f t="shared" si="31"/>
        <v>OK</v>
      </c>
      <c r="K373" s="17" t="str">
        <f t="shared" si="31"/>
        <v>OK</v>
      </c>
      <c r="L373" s="17" t="str">
        <f>IF('Data Sheet'!$B$9="NC-50","N/A","OK")</f>
        <v>OK</v>
      </c>
      <c r="M373" s="17" t="str">
        <f>IF('Data Sheet'!$B$9="NC-50","N/A","OK")</f>
        <v>OK</v>
      </c>
      <c r="N373" s="23" t="str">
        <f>IF(BO373&lt;&gt;"",
    IF(INT('Data Sheet'!$A$19)=INT('Data Sheet'!$B$19),
        --(INT('Data Sheet'!$A$19) &amp; "." &amp; BO373),
        IF(AND((--(INT('Data Sheet'!$A$19) &amp; "." &amp; BO373)&gt;=--('Data Sheet'!$A$19)), (--(INT('Data Sheet'!$A$19) &amp; "." &amp; BO373)&lt;=--('Data Sheet'!$B$19))),
            --(INT('Data Sheet'!$A$19) &amp; "." &amp; BO373),
            --(INT('Data Sheet'!$B$19) &amp; "." &amp; BO373)
        )
    ),
    IF(BN373&lt;&gt;"",
        IF(INT('Data Sheet'!$A$19)=INT('Data Sheet'!$B$19),
            --(INT('Data Sheet'!$A$19) &amp; "." &amp; LEFT(BN373,3)),
            IF(AND((--(INT('Data Sheet'!$A$19) &amp; "." &amp; LEFT(BN373,3))&gt;=--('Data Sheet'!$A$19)), (--(INT('Data Sheet'!$A$19) &amp; "." &amp; LEFT(BN373,3))&lt;=--('Data Sheet'!$B$19))),
                --(INT('Data Sheet'!$A$19) &amp; "." &amp; LEFT(BN373,3)),
                --(INT('Data Sheet'!$B$19) &amp; "." &amp; LEFT(BN373,3))
            )
        ),
        "OK"
    )
)</f>
        <v>OK</v>
      </c>
      <c r="O373" s="23" t="str">
        <f>IF(BP373&lt;&gt;"",
    IF(INT('Data Sheet'!$A$19)=INT('Data Sheet'!$B$19),
        --(INT('Data Sheet'!$A$19) &amp; "." &amp; BP373),
        IF(AND((--(INT('Data Sheet'!$A$19) &amp; "." &amp; BP373)&gt;=--('Data Sheet'!$A$19)), (--(INT('Data Sheet'!$A$19) &amp; "." &amp; BP373)&lt;=--('Data Sheet'!$B$19))),
            --(INT('Data Sheet'!$A$19) &amp; "." &amp; BP373),
            --(INT('Data Sheet'!$B$19) &amp; "." &amp; BP373)
        )
    ),
    IF(BN373&lt;&gt;"",
        IF(INT('Data Sheet'!$A$19)=INT('Data Sheet'!$B$19),
            --(INT('Data Sheet'!$A$19) &amp; "." &amp; RIGHT(BN373,3)),
            IF(AND((--(INT('Data Sheet'!$A$19) &amp; "." &amp; RIGHT(BN373,3))&gt;=--('Data Sheet'!$A$19)), (--(INT('Data Sheet'!$A$19) &amp; "." &amp; RIGHT(BN373,3))&lt;=--('Data Sheet'!$B$19))),
                --(INT('Data Sheet'!$A$19) &amp; "." &amp; RIGHT(BN373,3)),
                --(INT('Data Sheet'!$B$19) &amp; "." &amp; RIGHT(BN373,3))
            )
        ),
        "OK"
    )
)</f>
        <v>OK</v>
      </c>
      <c r="P373" s="23" t="str">
        <f>IF(BR373&lt;&gt;"",
    IF(INT('Data Sheet'!$A$19)=INT('Data Sheet'!$B$15),
        --(INT('Data Sheet'!$A$15) &amp; "." &amp; BR373),
        IF(AND((--(INT('Data Sheet'!$A$15) &amp; "." &amp; BR373)&gt;=--('Data Sheet'!$A$15)), (--(INT('Data Sheet'!$A$15) &amp; "." &amp; BR373)&lt;=--('Data Sheet'!$B$15))),
            --(INT('Data Sheet'!$A$15) &amp; "." &amp; BR373),
            --(INT('Data Sheet'!$B$15) &amp; "." &amp; BR373)
        )
    ),
    IF(BQ373&lt;&gt;"",
        IF(INT('Data Sheet'!$A$15)=INT('Data Sheet'!$B$15),
            --(INT('Data Sheet'!$A$15) &amp; "." &amp; LEFT(BQ373,3)),
            IF(AND((--(INT('Data Sheet'!$A$15) &amp; "." &amp; LEFT(BQ373,3))&gt;=--('Data Sheet'!$A$15)), (--(INT('Data Sheet'!$A$15) &amp; "." &amp; LEFT(BQ373,3))&lt;=--('Data Sheet'!$B$15))),
                --(INT('Data Sheet'!$A$15) &amp; "." &amp; LEFT(BQ373,3)),
                --(INT('Data Sheet'!$B$15) &amp; "." &amp; LEFT(BQ373,3))
            )
        ),
        "OK"
    )
)</f>
        <v>OK</v>
      </c>
      <c r="Q373" s="23" t="str">
        <f>IF(BS373&lt;&gt;"",
    IF(INT('Data Sheet'!$A$19)=INT('Data Sheet'!$B$15),
        --(INT('Data Sheet'!$A$15) &amp; "." &amp; BS373),
        IF(AND((--(INT('Data Sheet'!$A$15) &amp; "." &amp; BS373)&gt;=--('Data Sheet'!$A$15)), (--(INT('Data Sheet'!$A$15) &amp; "." &amp; BS373)&lt;=--('Data Sheet'!$B$15))),
            --(INT('Data Sheet'!$A$15) &amp; "." &amp; BS373),
            --(INT('Data Sheet'!$B$15) &amp; "." &amp; BS373)
        )
    ),
    IF(BQ373&lt;&gt;"",
        IF(INT('Data Sheet'!$A$15)=INT('Data Sheet'!$B$15),
            --(INT('Data Sheet'!$A$15) &amp; "." &amp; RIGHT(BQ373,3)),
            IF(AND((--(INT('Data Sheet'!$A$15) &amp; "." &amp; RIGHT(BQ373,3))&gt;=--('Data Sheet'!$A$15)), (--(INT('Data Sheet'!$A$15) &amp; "." &amp; RIGHT(BQ373,3))&lt;=--('Data Sheet'!$B$15))),
                --(INT('Data Sheet'!$A$15) &amp; "." &amp; RIGHT(BQ373,3)),
                --(INT('Data Sheet'!$B$15) &amp; "." &amp; RIGHT(BQ373,3))
            )
        ),
        "OK"
    )
)</f>
        <v>OK</v>
      </c>
      <c r="R373" s="20"/>
      <c r="S373" s="20"/>
      <c r="T373" s="20"/>
      <c r="U373" s="20"/>
      <c r="V373" s="20"/>
      <c r="W373" s="20"/>
      <c r="X373" s="20"/>
      <c r="Y373" s="20"/>
      <c r="Z373" s="20"/>
      <c r="AA373" s="55"/>
      <c r="AB373" s="55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1"/>
      <c r="AR373" s="21"/>
      <c r="AS373" s="21"/>
      <c r="AT373" s="21"/>
      <c r="AU373" s="21"/>
      <c r="AV373" s="21"/>
      <c r="AW373" s="22"/>
      <c r="AX373" s="99"/>
      <c r="AY373" s="20"/>
      <c r="AZ373" s="20"/>
      <c r="BA373" s="22"/>
      <c r="BC373" s="80"/>
      <c r="BD373" s="80"/>
      <c r="BE373" s="80"/>
      <c r="BF373" s="80"/>
      <c r="BG373" s="2" t="str">
        <f t="shared" si="28"/>
        <v/>
      </c>
      <c r="BH373" s="78">
        <f t="shared" si="27"/>
        <v>0</v>
      </c>
    </row>
    <row r="374" spans="2:60" x14ac:dyDescent="0.2">
      <c r="B374" s="14">
        <f t="shared" si="29"/>
        <v>366</v>
      </c>
      <c r="C374" s="15" t="str">
        <f>CONCATENATE('Data Sheet'!$B$8,'Data Sheet'!$G$2)</f>
        <v>" HWDP</v>
      </c>
      <c r="D374" s="95" t="str">
        <f t="shared" si="30"/>
        <v/>
      </c>
      <c r="E374" s="15" t="str">
        <f>IF('Sum HWDP'!$D$10="TH-Hill DS-1 Vol 3 CAT 2: Clean and Visual Ends only","N/A","OK")</f>
        <v>OK</v>
      </c>
      <c r="F374" s="15" t="str">
        <f>IF('Sum HWDP'!$D$10="TH-Hill DS-1 Vol 3 CAT 2: Clean and Visual Ends only","N/A","OK")</f>
        <v>OK</v>
      </c>
      <c r="G374" s="17"/>
      <c r="H374" s="17"/>
      <c r="I374" s="17" t="s">
        <v>51</v>
      </c>
      <c r="J374" s="17" t="str">
        <f t="shared" si="31"/>
        <v>OK</v>
      </c>
      <c r="K374" s="17" t="str">
        <f t="shared" si="31"/>
        <v>OK</v>
      </c>
      <c r="L374" s="17" t="str">
        <f>IF('Data Sheet'!$B$9="NC-50","N/A","OK")</f>
        <v>OK</v>
      </c>
      <c r="M374" s="17" t="str">
        <f>IF('Data Sheet'!$B$9="NC-50","N/A","OK")</f>
        <v>OK</v>
      </c>
      <c r="N374" s="23" t="str">
        <f>IF(BO374&lt;&gt;"",
    IF(INT('Data Sheet'!$A$19)=INT('Data Sheet'!$B$19),
        --(INT('Data Sheet'!$A$19) &amp; "." &amp; BO374),
        IF(AND((--(INT('Data Sheet'!$A$19) &amp; "." &amp; BO374)&gt;=--('Data Sheet'!$A$19)), (--(INT('Data Sheet'!$A$19) &amp; "." &amp; BO374)&lt;=--('Data Sheet'!$B$19))),
            --(INT('Data Sheet'!$A$19) &amp; "." &amp; BO374),
            --(INT('Data Sheet'!$B$19) &amp; "." &amp; BO374)
        )
    ),
    IF(BN374&lt;&gt;"",
        IF(INT('Data Sheet'!$A$19)=INT('Data Sheet'!$B$19),
            --(INT('Data Sheet'!$A$19) &amp; "." &amp; LEFT(BN374,3)),
            IF(AND((--(INT('Data Sheet'!$A$19) &amp; "." &amp; LEFT(BN374,3))&gt;=--('Data Sheet'!$A$19)), (--(INT('Data Sheet'!$A$19) &amp; "." &amp; LEFT(BN374,3))&lt;=--('Data Sheet'!$B$19))),
                --(INT('Data Sheet'!$A$19) &amp; "." &amp; LEFT(BN374,3)),
                --(INT('Data Sheet'!$B$19) &amp; "." &amp; LEFT(BN374,3))
            )
        ),
        "OK"
    )
)</f>
        <v>OK</v>
      </c>
      <c r="O374" s="23" t="str">
        <f>IF(BP374&lt;&gt;"",
    IF(INT('Data Sheet'!$A$19)=INT('Data Sheet'!$B$19),
        --(INT('Data Sheet'!$A$19) &amp; "." &amp; BP374),
        IF(AND((--(INT('Data Sheet'!$A$19) &amp; "." &amp; BP374)&gt;=--('Data Sheet'!$A$19)), (--(INT('Data Sheet'!$A$19) &amp; "." &amp; BP374)&lt;=--('Data Sheet'!$B$19))),
            --(INT('Data Sheet'!$A$19) &amp; "." &amp; BP374),
            --(INT('Data Sheet'!$B$19) &amp; "." &amp; BP374)
        )
    ),
    IF(BN374&lt;&gt;"",
        IF(INT('Data Sheet'!$A$19)=INT('Data Sheet'!$B$19),
            --(INT('Data Sheet'!$A$19) &amp; "." &amp; RIGHT(BN374,3)),
            IF(AND((--(INT('Data Sheet'!$A$19) &amp; "." &amp; RIGHT(BN374,3))&gt;=--('Data Sheet'!$A$19)), (--(INT('Data Sheet'!$A$19) &amp; "." &amp; RIGHT(BN374,3))&lt;=--('Data Sheet'!$B$19))),
                --(INT('Data Sheet'!$A$19) &amp; "." &amp; RIGHT(BN374,3)),
                --(INT('Data Sheet'!$B$19) &amp; "." &amp; RIGHT(BN374,3))
            )
        ),
        "OK"
    )
)</f>
        <v>OK</v>
      </c>
      <c r="P374" s="23" t="str">
        <f>IF(BR374&lt;&gt;"",
    IF(INT('Data Sheet'!$A$19)=INT('Data Sheet'!$B$15),
        --(INT('Data Sheet'!$A$15) &amp; "." &amp; BR374),
        IF(AND((--(INT('Data Sheet'!$A$15) &amp; "." &amp; BR374)&gt;=--('Data Sheet'!$A$15)), (--(INT('Data Sheet'!$A$15) &amp; "." &amp; BR374)&lt;=--('Data Sheet'!$B$15))),
            --(INT('Data Sheet'!$A$15) &amp; "." &amp; BR374),
            --(INT('Data Sheet'!$B$15) &amp; "." &amp; BR374)
        )
    ),
    IF(BQ374&lt;&gt;"",
        IF(INT('Data Sheet'!$A$15)=INT('Data Sheet'!$B$15),
            --(INT('Data Sheet'!$A$15) &amp; "." &amp; LEFT(BQ374,3)),
            IF(AND((--(INT('Data Sheet'!$A$15) &amp; "." &amp; LEFT(BQ374,3))&gt;=--('Data Sheet'!$A$15)), (--(INT('Data Sheet'!$A$15) &amp; "." &amp; LEFT(BQ374,3))&lt;=--('Data Sheet'!$B$15))),
                --(INT('Data Sheet'!$A$15) &amp; "." &amp; LEFT(BQ374,3)),
                --(INT('Data Sheet'!$B$15) &amp; "." &amp; LEFT(BQ374,3))
            )
        ),
        "OK"
    )
)</f>
        <v>OK</v>
      </c>
      <c r="Q374" s="23" t="str">
        <f>IF(BS374&lt;&gt;"",
    IF(INT('Data Sheet'!$A$19)=INT('Data Sheet'!$B$15),
        --(INT('Data Sheet'!$A$15) &amp; "." &amp; BS374),
        IF(AND((--(INT('Data Sheet'!$A$15) &amp; "." &amp; BS374)&gt;=--('Data Sheet'!$A$15)), (--(INT('Data Sheet'!$A$15) &amp; "." &amp; BS374)&lt;=--('Data Sheet'!$B$15))),
            --(INT('Data Sheet'!$A$15) &amp; "." &amp; BS374),
            --(INT('Data Sheet'!$B$15) &amp; "." &amp; BS374)
        )
    ),
    IF(BQ374&lt;&gt;"",
        IF(INT('Data Sheet'!$A$15)=INT('Data Sheet'!$B$15),
            --(INT('Data Sheet'!$A$15) &amp; "." &amp; RIGHT(BQ374,3)),
            IF(AND((--(INT('Data Sheet'!$A$15) &amp; "." &amp; RIGHT(BQ374,3))&gt;=--('Data Sheet'!$A$15)), (--(INT('Data Sheet'!$A$15) &amp; "." &amp; RIGHT(BQ374,3))&lt;=--('Data Sheet'!$B$15))),
                --(INT('Data Sheet'!$A$15) &amp; "." &amp; RIGHT(BQ374,3)),
                --(INT('Data Sheet'!$B$15) &amp; "." &amp; RIGHT(BQ374,3))
            )
        ),
        "OK"
    )
)</f>
        <v>OK</v>
      </c>
      <c r="R374" s="20"/>
      <c r="S374" s="20"/>
      <c r="T374" s="20"/>
      <c r="U374" s="20"/>
      <c r="V374" s="20"/>
      <c r="W374" s="20"/>
      <c r="X374" s="20"/>
      <c r="Y374" s="20"/>
      <c r="Z374" s="20"/>
      <c r="AA374" s="55"/>
      <c r="AB374" s="55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1"/>
      <c r="AR374" s="21"/>
      <c r="AS374" s="21"/>
      <c r="AT374" s="21"/>
      <c r="AU374" s="21"/>
      <c r="AV374" s="21"/>
      <c r="AW374" s="22"/>
      <c r="AX374" s="99"/>
      <c r="AY374" s="20"/>
      <c r="AZ374" s="20"/>
      <c r="BA374" s="22"/>
      <c r="BC374" s="80"/>
      <c r="BD374" s="80"/>
      <c r="BE374" s="80"/>
      <c r="BF374" s="80"/>
      <c r="BG374" s="2" t="str">
        <f t="shared" si="28"/>
        <v/>
      </c>
      <c r="BH374" s="78">
        <f t="shared" si="27"/>
        <v>0</v>
      </c>
    </row>
    <row r="375" spans="2:60" x14ac:dyDescent="0.2">
      <c r="B375" s="14">
        <f t="shared" si="29"/>
        <v>367</v>
      </c>
      <c r="C375" s="15" t="str">
        <f>CONCATENATE('Data Sheet'!$B$8,'Data Sheet'!$G$2)</f>
        <v>" HWDP</v>
      </c>
      <c r="D375" s="95" t="str">
        <f t="shared" si="30"/>
        <v/>
      </c>
      <c r="E375" s="15" t="str">
        <f>IF('Sum HWDP'!$D$10="TH-Hill DS-1 Vol 3 CAT 2: Clean and Visual Ends only","N/A","OK")</f>
        <v>OK</v>
      </c>
      <c r="F375" s="15" t="str">
        <f>IF('Sum HWDP'!$D$10="TH-Hill DS-1 Vol 3 CAT 2: Clean and Visual Ends only","N/A","OK")</f>
        <v>OK</v>
      </c>
      <c r="G375" s="17"/>
      <c r="H375" s="17"/>
      <c r="I375" s="17" t="s">
        <v>51</v>
      </c>
      <c r="J375" s="17" t="str">
        <f t="shared" si="31"/>
        <v>OK</v>
      </c>
      <c r="K375" s="17" t="str">
        <f t="shared" si="31"/>
        <v>OK</v>
      </c>
      <c r="L375" s="17" t="str">
        <f>IF('Data Sheet'!$B$9="NC-50","N/A","OK")</f>
        <v>OK</v>
      </c>
      <c r="M375" s="17" t="str">
        <f>IF('Data Sheet'!$B$9="NC-50","N/A","OK")</f>
        <v>OK</v>
      </c>
      <c r="N375" s="23" t="str">
        <f>IF(BO375&lt;&gt;"",
    IF(INT('Data Sheet'!$A$19)=INT('Data Sheet'!$B$19),
        --(INT('Data Sheet'!$A$19) &amp; "." &amp; BO375),
        IF(AND((--(INT('Data Sheet'!$A$19) &amp; "." &amp; BO375)&gt;=--('Data Sheet'!$A$19)), (--(INT('Data Sheet'!$A$19) &amp; "." &amp; BO375)&lt;=--('Data Sheet'!$B$19))),
            --(INT('Data Sheet'!$A$19) &amp; "." &amp; BO375),
            --(INT('Data Sheet'!$B$19) &amp; "." &amp; BO375)
        )
    ),
    IF(BN375&lt;&gt;"",
        IF(INT('Data Sheet'!$A$19)=INT('Data Sheet'!$B$19),
            --(INT('Data Sheet'!$A$19) &amp; "." &amp; LEFT(BN375,3)),
            IF(AND((--(INT('Data Sheet'!$A$19) &amp; "." &amp; LEFT(BN375,3))&gt;=--('Data Sheet'!$A$19)), (--(INT('Data Sheet'!$A$19) &amp; "." &amp; LEFT(BN375,3))&lt;=--('Data Sheet'!$B$19))),
                --(INT('Data Sheet'!$A$19) &amp; "." &amp; LEFT(BN375,3)),
                --(INT('Data Sheet'!$B$19) &amp; "." &amp; LEFT(BN375,3))
            )
        ),
        "OK"
    )
)</f>
        <v>OK</v>
      </c>
      <c r="O375" s="23" t="str">
        <f>IF(BP375&lt;&gt;"",
    IF(INT('Data Sheet'!$A$19)=INT('Data Sheet'!$B$19),
        --(INT('Data Sheet'!$A$19) &amp; "." &amp; BP375),
        IF(AND((--(INT('Data Sheet'!$A$19) &amp; "." &amp; BP375)&gt;=--('Data Sheet'!$A$19)), (--(INT('Data Sheet'!$A$19) &amp; "." &amp; BP375)&lt;=--('Data Sheet'!$B$19))),
            --(INT('Data Sheet'!$A$19) &amp; "." &amp; BP375),
            --(INT('Data Sheet'!$B$19) &amp; "." &amp; BP375)
        )
    ),
    IF(BN375&lt;&gt;"",
        IF(INT('Data Sheet'!$A$19)=INT('Data Sheet'!$B$19),
            --(INT('Data Sheet'!$A$19) &amp; "." &amp; RIGHT(BN375,3)),
            IF(AND((--(INT('Data Sheet'!$A$19) &amp; "." &amp; RIGHT(BN375,3))&gt;=--('Data Sheet'!$A$19)), (--(INT('Data Sheet'!$A$19) &amp; "." &amp; RIGHT(BN375,3))&lt;=--('Data Sheet'!$B$19))),
                --(INT('Data Sheet'!$A$19) &amp; "." &amp; RIGHT(BN375,3)),
                --(INT('Data Sheet'!$B$19) &amp; "." &amp; RIGHT(BN375,3))
            )
        ),
        "OK"
    )
)</f>
        <v>OK</v>
      </c>
      <c r="P375" s="23" t="str">
        <f>IF(BR375&lt;&gt;"",
    IF(INT('Data Sheet'!$A$19)=INT('Data Sheet'!$B$15),
        --(INT('Data Sheet'!$A$15) &amp; "." &amp; BR375),
        IF(AND((--(INT('Data Sheet'!$A$15) &amp; "." &amp; BR375)&gt;=--('Data Sheet'!$A$15)), (--(INT('Data Sheet'!$A$15) &amp; "." &amp; BR375)&lt;=--('Data Sheet'!$B$15))),
            --(INT('Data Sheet'!$A$15) &amp; "." &amp; BR375),
            --(INT('Data Sheet'!$B$15) &amp; "." &amp; BR375)
        )
    ),
    IF(BQ375&lt;&gt;"",
        IF(INT('Data Sheet'!$A$15)=INT('Data Sheet'!$B$15),
            --(INT('Data Sheet'!$A$15) &amp; "." &amp; LEFT(BQ375,3)),
            IF(AND((--(INT('Data Sheet'!$A$15) &amp; "." &amp; LEFT(BQ375,3))&gt;=--('Data Sheet'!$A$15)), (--(INT('Data Sheet'!$A$15) &amp; "." &amp; LEFT(BQ375,3))&lt;=--('Data Sheet'!$B$15))),
                --(INT('Data Sheet'!$A$15) &amp; "." &amp; LEFT(BQ375,3)),
                --(INT('Data Sheet'!$B$15) &amp; "." &amp; LEFT(BQ375,3))
            )
        ),
        "OK"
    )
)</f>
        <v>OK</v>
      </c>
      <c r="Q375" s="23" t="str">
        <f>IF(BS375&lt;&gt;"",
    IF(INT('Data Sheet'!$A$19)=INT('Data Sheet'!$B$15),
        --(INT('Data Sheet'!$A$15) &amp; "." &amp; BS375),
        IF(AND((--(INT('Data Sheet'!$A$15) &amp; "." &amp; BS375)&gt;=--('Data Sheet'!$A$15)), (--(INT('Data Sheet'!$A$15) &amp; "." &amp; BS375)&lt;=--('Data Sheet'!$B$15))),
            --(INT('Data Sheet'!$A$15) &amp; "." &amp; BS375),
            --(INT('Data Sheet'!$B$15) &amp; "." &amp; BS375)
        )
    ),
    IF(BQ375&lt;&gt;"",
        IF(INT('Data Sheet'!$A$15)=INT('Data Sheet'!$B$15),
            --(INT('Data Sheet'!$A$15) &amp; "." &amp; RIGHT(BQ375,3)),
            IF(AND((--(INT('Data Sheet'!$A$15) &amp; "." &amp; RIGHT(BQ375,3))&gt;=--('Data Sheet'!$A$15)), (--(INT('Data Sheet'!$A$15) &amp; "." &amp; RIGHT(BQ375,3))&lt;=--('Data Sheet'!$B$15))),
                --(INT('Data Sheet'!$A$15) &amp; "." &amp; RIGHT(BQ375,3)),
                --(INT('Data Sheet'!$B$15) &amp; "." &amp; RIGHT(BQ375,3))
            )
        ),
        "OK"
    )
)</f>
        <v>OK</v>
      </c>
      <c r="R375" s="20"/>
      <c r="S375" s="20"/>
      <c r="T375" s="20"/>
      <c r="U375" s="20"/>
      <c r="V375" s="20"/>
      <c r="W375" s="20"/>
      <c r="X375" s="20"/>
      <c r="Y375" s="20"/>
      <c r="Z375" s="20"/>
      <c r="AA375" s="55"/>
      <c r="AB375" s="55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1"/>
      <c r="AR375" s="21"/>
      <c r="AS375" s="21"/>
      <c r="AT375" s="21"/>
      <c r="AU375" s="21"/>
      <c r="AV375" s="21"/>
      <c r="AW375" s="22"/>
      <c r="AX375" s="99"/>
      <c r="AY375" s="20"/>
      <c r="AZ375" s="20"/>
      <c r="BA375" s="22"/>
      <c r="BC375" s="80"/>
      <c r="BD375" s="80"/>
      <c r="BE375" s="80"/>
      <c r="BF375" s="80"/>
      <c r="BG375" s="2" t="str">
        <f t="shared" si="28"/>
        <v/>
      </c>
      <c r="BH375" s="78">
        <f t="shared" si="27"/>
        <v>0</v>
      </c>
    </row>
    <row r="376" spans="2:60" x14ac:dyDescent="0.2">
      <c r="B376" s="14">
        <f t="shared" si="29"/>
        <v>368</v>
      </c>
      <c r="C376" s="15" t="str">
        <f>CONCATENATE('Data Sheet'!$B$8,'Data Sheet'!$G$2)</f>
        <v>" HWDP</v>
      </c>
      <c r="D376" s="95" t="str">
        <f t="shared" si="30"/>
        <v/>
      </c>
      <c r="E376" s="15" t="str">
        <f>IF('Sum HWDP'!$D$10="TH-Hill DS-1 Vol 3 CAT 2: Clean and Visual Ends only","N/A","OK")</f>
        <v>OK</v>
      </c>
      <c r="F376" s="15" t="str">
        <f>IF('Sum HWDP'!$D$10="TH-Hill DS-1 Vol 3 CAT 2: Clean and Visual Ends only","N/A","OK")</f>
        <v>OK</v>
      </c>
      <c r="G376" s="17"/>
      <c r="H376" s="17"/>
      <c r="I376" s="17" t="s">
        <v>51</v>
      </c>
      <c r="J376" s="17" t="str">
        <f t="shared" si="31"/>
        <v>OK</v>
      </c>
      <c r="K376" s="17" t="str">
        <f t="shared" si="31"/>
        <v>OK</v>
      </c>
      <c r="L376" s="17" t="str">
        <f>IF('Data Sheet'!$B$9="NC-50","N/A","OK")</f>
        <v>OK</v>
      </c>
      <c r="M376" s="17" t="str">
        <f>IF('Data Sheet'!$B$9="NC-50","N/A","OK")</f>
        <v>OK</v>
      </c>
      <c r="N376" s="23" t="str">
        <f>IF(BO376&lt;&gt;"",
    IF(INT('Data Sheet'!$A$19)=INT('Data Sheet'!$B$19),
        --(INT('Data Sheet'!$A$19) &amp; "." &amp; BO376),
        IF(AND((--(INT('Data Sheet'!$A$19) &amp; "." &amp; BO376)&gt;=--('Data Sheet'!$A$19)), (--(INT('Data Sheet'!$A$19) &amp; "." &amp; BO376)&lt;=--('Data Sheet'!$B$19))),
            --(INT('Data Sheet'!$A$19) &amp; "." &amp; BO376),
            --(INT('Data Sheet'!$B$19) &amp; "." &amp; BO376)
        )
    ),
    IF(BN376&lt;&gt;"",
        IF(INT('Data Sheet'!$A$19)=INT('Data Sheet'!$B$19),
            --(INT('Data Sheet'!$A$19) &amp; "." &amp; LEFT(BN376,3)),
            IF(AND((--(INT('Data Sheet'!$A$19) &amp; "." &amp; LEFT(BN376,3))&gt;=--('Data Sheet'!$A$19)), (--(INT('Data Sheet'!$A$19) &amp; "." &amp; LEFT(BN376,3))&lt;=--('Data Sheet'!$B$19))),
                --(INT('Data Sheet'!$A$19) &amp; "." &amp; LEFT(BN376,3)),
                --(INT('Data Sheet'!$B$19) &amp; "." &amp; LEFT(BN376,3))
            )
        ),
        "OK"
    )
)</f>
        <v>OK</v>
      </c>
      <c r="O376" s="23" t="str">
        <f>IF(BP376&lt;&gt;"",
    IF(INT('Data Sheet'!$A$19)=INT('Data Sheet'!$B$19),
        --(INT('Data Sheet'!$A$19) &amp; "." &amp; BP376),
        IF(AND((--(INT('Data Sheet'!$A$19) &amp; "." &amp; BP376)&gt;=--('Data Sheet'!$A$19)), (--(INT('Data Sheet'!$A$19) &amp; "." &amp; BP376)&lt;=--('Data Sheet'!$B$19))),
            --(INT('Data Sheet'!$A$19) &amp; "." &amp; BP376),
            --(INT('Data Sheet'!$B$19) &amp; "." &amp; BP376)
        )
    ),
    IF(BN376&lt;&gt;"",
        IF(INT('Data Sheet'!$A$19)=INT('Data Sheet'!$B$19),
            --(INT('Data Sheet'!$A$19) &amp; "." &amp; RIGHT(BN376,3)),
            IF(AND((--(INT('Data Sheet'!$A$19) &amp; "." &amp; RIGHT(BN376,3))&gt;=--('Data Sheet'!$A$19)), (--(INT('Data Sheet'!$A$19) &amp; "." &amp; RIGHT(BN376,3))&lt;=--('Data Sheet'!$B$19))),
                --(INT('Data Sheet'!$A$19) &amp; "." &amp; RIGHT(BN376,3)),
                --(INT('Data Sheet'!$B$19) &amp; "." &amp; RIGHT(BN376,3))
            )
        ),
        "OK"
    )
)</f>
        <v>OK</v>
      </c>
      <c r="P376" s="23" t="str">
        <f>IF(BR376&lt;&gt;"",
    IF(INT('Data Sheet'!$A$19)=INT('Data Sheet'!$B$15),
        --(INT('Data Sheet'!$A$15) &amp; "." &amp; BR376),
        IF(AND((--(INT('Data Sheet'!$A$15) &amp; "." &amp; BR376)&gt;=--('Data Sheet'!$A$15)), (--(INT('Data Sheet'!$A$15) &amp; "." &amp; BR376)&lt;=--('Data Sheet'!$B$15))),
            --(INT('Data Sheet'!$A$15) &amp; "." &amp; BR376),
            --(INT('Data Sheet'!$B$15) &amp; "." &amp; BR376)
        )
    ),
    IF(BQ376&lt;&gt;"",
        IF(INT('Data Sheet'!$A$15)=INT('Data Sheet'!$B$15),
            --(INT('Data Sheet'!$A$15) &amp; "." &amp; LEFT(BQ376,3)),
            IF(AND((--(INT('Data Sheet'!$A$15) &amp; "." &amp; LEFT(BQ376,3))&gt;=--('Data Sheet'!$A$15)), (--(INT('Data Sheet'!$A$15) &amp; "." &amp; LEFT(BQ376,3))&lt;=--('Data Sheet'!$B$15))),
                --(INT('Data Sheet'!$A$15) &amp; "." &amp; LEFT(BQ376,3)),
                --(INT('Data Sheet'!$B$15) &amp; "." &amp; LEFT(BQ376,3))
            )
        ),
        "OK"
    )
)</f>
        <v>OK</v>
      </c>
      <c r="Q376" s="23" t="str">
        <f>IF(BS376&lt;&gt;"",
    IF(INT('Data Sheet'!$A$19)=INT('Data Sheet'!$B$15),
        --(INT('Data Sheet'!$A$15) &amp; "." &amp; BS376),
        IF(AND((--(INT('Data Sheet'!$A$15) &amp; "." &amp; BS376)&gt;=--('Data Sheet'!$A$15)), (--(INT('Data Sheet'!$A$15) &amp; "." &amp; BS376)&lt;=--('Data Sheet'!$B$15))),
            --(INT('Data Sheet'!$A$15) &amp; "." &amp; BS376),
            --(INT('Data Sheet'!$B$15) &amp; "." &amp; BS376)
        )
    ),
    IF(BQ376&lt;&gt;"",
        IF(INT('Data Sheet'!$A$15)=INT('Data Sheet'!$B$15),
            --(INT('Data Sheet'!$A$15) &amp; "." &amp; RIGHT(BQ376,3)),
            IF(AND((--(INT('Data Sheet'!$A$15) &amp; "." &amp; RIGHT(BQ376,3))&gt;=--('Data Sheet'!$A$15)), (--(INT('Data Sheet'!$A$15) &amp; "." &amp; RIGHT(BQ376,3))&lt;=--('Data Sheet'!$B$15))),
                --(INT('Data Sheet'!$A$15) &amp; "." &amp; RIGHT(BQ376,3)),
                --(INT('Data Sheet'!$B$15) &amp; "." &amp; RIGHT(BQ376,3))
            )
        ),
        "OK"
    )
)</f>
        <v>OK</v>
      </c>
      <c r="R376" s="20"/>
      <c r="S376" s="20"/>
      <c r="T376" s="20"/>
      <c r="U376" s="20"/>
      <c r="V376" s="20"/>
      <c r="W376" s="20"/>
      <c r="X376" s="20"/>
      <c r="Y376" s="20"/>
      <c r="Z376" s="20"/>
      <c r="AA376" s="55"/>
      <c r="AB376" s="55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1"/>
      <c r="AR376" s="21"/>
      <c r="AS376" s="21"/>
      <c r="AT376" s="21"/>
      <c r="AU376" s="21"/>
      <c r="AV376" s="21"/>
      <c r="AW376" s="22"/>
      <c r="AX376" s="99"/>
      <c r="AY376" s="20"/>
      <c r="AZ376" s="20"/>
      <c r="BA376" s="22"/>
      <c r="BC376" s="80"/>
      <c r="BD376" s="80"/>
      <c r="BE376" s="80"/>
      <c r="BF376" s="80"/>
      <c r="BG376" s="2" t="str">
        <f t="shared" si="28"/>
        <v/>
      </c>
      <c r="BH376" s="78">
        <f t="shared" si="27"/>
        <v>0</v>
      </c>
    </row>
    <row r="377" spans="2:60" x14ac:dyDescent="0.2">
      <c r="B377" s="14">
        <f t="shared" si="29"/>
        <v>369</v>
      </c>
      <c r="C377" s="15" t="str">
        <f>CONCATENATE('Data Sheet'!$B$8,'Data Sheet'!$G$2)</f>
        <v>" HWDP</v>
      </c>
      <c r="D377" s="95" t="str">
        <f t="shared" si="30"/>
        <v/>
      </c>
      <c r="E377" s="15" t="str">
        <f>IF('Sum HWDP'!$D$10="TH-Hill DS-1 Vol 3 CAT 2: Clean and Visual Ends only","N/A","OK")</f>
        <v>OK</v>
      </c>
      <c r="F377" s="15" t="str">
        <f>IF('Sum HWDP'!$D$10="TH-Hill DS-1 Vol 3 CAT 2: Clean and Visual Ends only","N/A","OK")</f>
        <v>OK</v>
      </c>
      <c r="G377" s="17"/>
      <c r="H377" s="17"/>
      <c r="I377" s="17" t="s">
        <v>51</v>
      </c>
      <c r="J377" s="17" t="str">
        <f t="shared" si="31"/>
        <v>OK</v>
      </c>
      <c r="K377" s="17" t="str">
        <f t="shared" si="31"/>
        <v>OK</v>
      </c>
      <c r="L377" s="17" t="str">
        <f>IF('Data Sheet'!$B$9="NC-50","N/A","OK")</f>
        <v>OK</v>
      </c>
      <c r="M377" s="17" t="str">
        <f>IF('Data Sheet'!$B$9="NC-50","N/A","OK")</f>
        <v>OK</v>
      </c>
      <c r="N377" s="23" t="str">
        <f>IF(BO377&lt;&gt;"",
    IF(INT('Data Sheet'!$A$19)=INT('Data Sheet'!$B$19),
        --(INT('Data Sheet'!$A$19) &amp; "." &amp; BO377),
        IF(AND((--(INT('Data Sheet'!$A$19) &amp; "." &amp; BO377)&gt;=--('Data Sheet'!$A$19)), (--(INT('Data Sheet'!$A$19) &amp; "." &amp; BO377)&lt;=--('Data Sheet'!$B$19))),
            --(INT('Data Sheet'!$A$19) &amp; "." &amp; BO377),
            --(INT('Data Sheet'!$B$19) &amp; "." &amp; BO377)
        )
    ),
    IF(BN377&lt;&gt;"",
        IF(INT('Data Sheet'!$A$19)=INT('Data Sheet'!$B$19),
            --(INT('Data Sheet'!$A$19) &amp; "." &amp; LEFT(BN377,3)),
            IF(AND((--(INT('Data Sheet'!$A$19) &amp; "." &amp; LEFT(BN377,3))&gt;=--('Data Sheet'!$A$19)), (--(INT('Data Sheet'!$A$19) &amp; "." &amp; LEFT(BN377,3))&lt;=--('Data Sheet'!$B$19))),
                --(INT('Data Sheet'!$A$19) &amp; "." &amp; LEFT(BN377,3)),
                --(INT('Data Sheet'!$B$19) &amp; "." &amp; LEFT(BN377,3))
            )
        ),
        "OK"
    )
)</f>
        <v>OK</v>
      </c>
      <c r="O377" s="23" t="str">
        <f>IF(BP377&lt;&gt;"",
    IF(INT('Data Sheet'!$A$19)=INT('Data Sheet'!$B$19),
        --(INT('Data Sheet'!$A$19) &amp; "." &amp; BP377),
        IF(AND((--(INT('Data Sheet'!$A$19) &amp; "." &amp; BP377)&gt;=--('Data Sheet'!$A$19)), (--(INT('Data Sheet'!$A$19) &amp; "." &amp; BP377)&lt;=--('Data Sheet'!$B$19))),
            --(INT('Data Sheet'!$A$19) &amp; "." &amp; BP377),
            --(INT('Data Sheet'!$B$19) &amp; "." &amp; BP377)
        )
    ),
    IF(BN377&lt;&gt;"",
        IF(INT('Data Sheet'!$A$19)=INT('Data Sheet'!$B$19),
            --(INT('Data Sheet'!$A$19) &amp; "." &amp; RIGHT(BN377,3)),
            IF(AND((--(INT('Data Sheet'!$A$19) &amp; "." &amp; RIGHT(BN377,3))&gt;=--('Data Sheet'!$A$19)), (--(INT('Data Sheet'!$A$19) &amp; "." &amp; RIGHT(BN377,3))&lt;=--('Data Sheet'!$B$19))),
                --(INT('Data Sheet'!$A$19) &amp; "." &amp; RIGHT(BN377,3)),
                --(INT('Data Sheet'!$B$19) &amp; "." &amp; RIGHT(BN377,3))
            )
        ),
        "OK"
    )
)</f>
        <v>OK</v>
      </c>
      <c r="P377" s="23" t="str">
        <f>IF(BR377&lt;&gt;"",
    IF(INT('Data Sheet'!$A$19)=INT('Data Sheet'!$B$15),
        --(INT('Data Sheet'!$A$15) &amp; "." &amp; BR377),
        IF(AND((--(INT('Data Sheet'!$A$15) &amp; "." &amp; BR377)&gt;=--('Data Sheet'!$A$15)), (--(INT('Data Sheet'!$A$15) &amp; "." &amp; BR377)&lt;=--('Data Sheet'!$B$15))),
            --(INT('Data Sheet'!$A$15) &amp; "." &amp; BR377),
            --(INT('Data Sheet'!$B$15) &amp; "." &amp; BR377)
        )
    ),
    IF(BQ377&lt;&gt;"",
        IF(INT('Data Sheet'!$A$15)=INT('Data Sheet'!$B$15),
            --(INT('Data Sheet'!$A$15) &amp; "." &amp; LEFT(BQ377,3)),
            IF(AND((--(INT('Data Sheet'!$A$15) &amp; "." &amp; LEFT(BQ377,3))&gt;=--('Data Sheet'!$A$15)), (--(INT('Data Sheet'!$A$15) &amp; "." &amp; LEFT(BQ377,3))&lt;=--('Data Sheet'!$B$15))),
                --(INT('Data Sheet'!$A$15) &amp; "." &amp; LEFT(BQ377,3)),
                --(INT('Data Sheet'!$B$15) &amp; "." &amp; LEFT(BQ377,3))
            )
        ),
        "OK"
    )
)</f>
        <v>OK</v>
      </c>
      <c r="Q377" s="23" t="str">
        <f>IF(BS377&lt;&gt;"",
    IF(INT('Data Sheet'!$A$19)=INT('Data Sheet'!$B$15),
        --(INT('Data Sheet'!$A$15) &amp; "." &amp; BS377),
        IF(AND((--(INT('Data Sheet'!$A$15) &amp; "." &amp; BS377)&gt;=--('Data Sheet'!$A$15)), (--(INT('Data Sheet'!$A$15) &amp; "." &amp; BS377)&lt;=--('Data Sheet'!$B$15))),
            --(INT('Data Sheet'!$A$15) &amp; "." &amp; BS377),
            --(INT('Data Sheet'!$B$15) &amp; "." &amp; BS377)
        )
    ),
    IF(BQ377&lt;&gt;"",
        IF(INT('Data Sheet'!$A$15)=INT('Data Sheet'!$B$15),
            --(INT('Data Sheet'!$A$15) &amp; "." &amp; RIGHT(BQ377,3)),
            IF(AND((--(INT('Data Sheet'!$A$15) &amp; "." &amp; RIGHT(BQ377,3))&gt;=--('Data Sheet'!$A$15)), (--(INT('Data Sheet'!$A$15) &amp; "." &amp; RIGHT(BQ377,3))&lt;=--('Data Sheet'!$B$15))),
                --(INT('Data Sheet'!$A$15) &amp; "." &amp; RIGHT(BQ377,3)),
                --(INT('Data Sheet'!$B$15) &amp; "." &amp; RIGHT(BQ377,3))
            )
        ),
        "OK"
    )
)</f>
        <v>OK</v>
      </c>
      <c r="R377" s="20"/>
      <c r="S377" s="20"/>
      <c r="T377" s="20"/>
      <c r="U377" s="20"/>
      <c r="V377" s="20"/>
      <c r="W377" s="20"/>
      <c r="X377" s="20"/>
      <c r="Y377" s="20"/>
      <c r="Z377" s="20"/>
      <c r="AA377" s="55"/>
      <c r="AB377" s="55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1"/>
      <c r="AR377" s="21"/>
      <c r="AS377" s="21"/>
      <c r="AT377" s="21"/>
      <c r="AU377" s="21"/>
      <c r="AV377" s="21"/>
      <c r="AW377" s="22"/>
      <c r="AX377" s="99"/>
      <c r="AY377" s="20"/>
      <c r="AZ377" s="20"/>
      <c r="BA377" s="22"/>
      <c r="BC377" s="80"/>
      <c r="BD377" s="80"/>
      <c r="BE377" s="80"/>
      <c r="BF377" s="80"/>
      <c r="BG377" s="2" t="str">
        <f t="shared" si="28"/>
        <v/>
      </c>
      <c r="BH377" s="78">
        <f t="shared" si="27"/>
        <v>0</v>
      </c>
    </row>
    <row r="378" spans="2:60" x14ac:dyDescent="0.2">
      <c r="B378" s="14">
        <f t="shared" si="29"/>
        <v>370</v>
      </c>
      <c r="C378" s="15" t="str">
        <f>CONCATENATE('Data Sheet'!$B$8,'Data Sheet'!$G$2)</f>
        <v>" HWDP</v>
      </c>
      <c r="D378" s="95" t="str">
        <f t="shared" si="30"/>
        <v/>
      </c>
      <c r="E378" s="15" t="str">
        <f>IF('Sum HWDP'!$D$10="TH-Hill DS-1 Vol 3 CAT 2: Clean and Visual Ends only","N/A","OK")</f>
        <v>OK</v>
      </c>
      <c r="F378" s="15" t="str">
        <f>IF('Sum HWDP'!$D$10="TH-Hill DS-1 Vol 3 CAT 2: Clean and Visual Ends only","N/A","OK")</f>
        <v>OK</v>
      </c>
      <c r="G378" s="17"/>
      <c r="H378" s="17"/>
      <c r="I378" s="17" t="s">
        <v>51</v>
      </c>
      <c r="J378" s="17" t="str">
        <f t="shared" si="31"/>
        <v>OK</v>
      </c>
      <c r="K378" s="17" t="str">
        <f t="shared" si="31"/>
        <v>OK</v>
      </c>
      <c r="L378" s="17" t="str">
        <f>IF('Data Sheet'!$B$9="NC-50","N/A","OK")</f>
        <v>OK</v>
      </c>
      <c r="M378" s="17" t="str">
        <f>IF('Data Sheet'!$B$9="NC-50","N/A","OK")</f>
        <v>OK</v>
      </c>
      <c r="N378" s="23" t="str">
        <f>IF(BO378&lt;&gt;"",
    IF(INT('Data Sheet'!$A$19)=INT('Data Sheet'!$B$19),
        --(INT('Data Sheet'!$A$19) &amp; "." &amp; BO378),
        IF(AND((--(INT('Data Sheet'!$A$19) &amp; "." &amp; BO378)&gt;=--('Data Sheet'!$A$19)), (--(INT('Data Sheet'!$A$19) &amp; "." &amp; BO378)&lt;=--('Data Sheet'!$B$19))),
            --(INT('Data Sheet'!$A$19) &amp; "." &amp; BO378),
            --(INT('Data Sheet'!$B$19) &amp; "." &amp; BO378)
        )
    ),
    IF(BN378&lt;&gt;"",
        IF(INT('Data Sheet'!$A$19)=INT('Data Sheet'!$B$19),
            --(INT('Data Sheet'!$A$19) &amp; "." &amp; LEFT(BN378,3)),
            IF(AND((--(INT('Data Sheet'!$A$19) &amp; "." &amp; LEFT(BN378,3))&gt;=--('Data Sheet'!$A$19)), (--(INT('Data Sheet'!$A$19) &amp; "." &amp; LEFT(BN378,3))&lt;=--('Data Sheet'!$B$19))),
                --(INT('Data Sheet'!$A$19) &amp; "." &amp; LEFT(BN378,3)),
                --(INT('Data Sheet'!$B$19) &amp; "." &amp; LEFT(BN378,3))
            )
        ),
        "OK"
    )
)</f>
        <v>OK</v>
      </c>
      <c r="O378" s="23" t="str">
        <f>IF(BP378&lt;&gt;"",
    IF(INT('Data Sheet'!$A$19)=INT('Data Sheet'!$B$19),
        --(INT('Data Sheet'!$A$19) &amp; "." &amp; BP378),
        IF(AND((--(INT('Data Sheet'!$A$19) &amp; "." &amp; BP378)&gt;=--('Data Sheet'!$A$19)), (--(INT('Data Sheet'!$A$19) &amp; "." &amp; BP378)&lt;=--('Data Sheet'!$B$19))),
            --(INT('Data Sheet'!$A$19) &amp; "." &amp; BP378),
            --(INT('Data Sheet'!$B$19) &amp; "." &amp; BP378)
        )
    ),
    IF(BN378&lt;&gt;"",
        IF(INT('Data Sheet'!$A$19)=INT('Data Sheet'!$B$19),
            --(INT('Data Sheet'!$A$19) &amp; "." &amp; RIGHT(BN378,3)),
            IF(AND((--(INT('Data Sheet'!$A$19) &amp; "." &amp; RIGHT(BN378,3))&gt;=--('Data Sheet'!$A$19)), (--(INT('Data Sheet'!$A$19) &amp; "." &amp; RIGHT(BN378,3))&lt;=--('Data Sheet'!$B$19))),
                --(INT('Data Sheet'!$A$19) &amp; "." &amp; RIGHT(BN378,3)),
                --(INT('Data Sheet'!$B$19) &amp; "." &amp; RIGHT(BN378,3))
            )
        ),
        "OK"
    )
)</f>
        <v>OK</v>
      </c>
      <c r="P378" s="23" t="str">
        <f>IF(BR378&lt;&gt;"",
    IF(INT('Data Sheet'!$A$19)=INT('Data Sheet'!$B$15),
        --(INT('Data Sheet'!$A$15) &amp; "." &amp; BR378),
        IF(AND((--(INT('Data Sheet'!$A$15) &amp; "." &amp; BR378)&gt;=--('Data Sheet'!$A$15)), (--(INT('Data Sheet'!$A$15) &amp; "." &amp; BR378)&lt;=--('Data Sheet'!$B$15))),
            --(INT('Data Sheet'!$A$15) &amp; "." &amp; BR378),
            --(INT('Data Sheet'!$B$15) &amp; "." &amp; BR378)
        )
    ),
    IF(BQ378&lt;&gt;"",
        IF(INT('Data Sheet'!$A$15)=INT('Data Sheet'!$B$15),
            --(INT('Data Sheet'!$A$15) &amp; "." &amp; LEFT(BQ378,3)),
            IF(AND((--(INT('Data Sheet'!$A$15) &amp; "." &amp; LEFT(BQ378,3))&gt;=--('Data Sheet'!$A$15)), (--(INT('Data Sheet'!$A$15) &amp; "." &amp; LEFT(BQ378,3))&lt;=--('Data Sheet'!$B$15))),
                --(INT('Data Sheet'!$A$15) &amp; "." &amp; LEFT(BQ378,3)),
                --(INT('Data Sheet'!$B$15) &amp; "." &amp; LEFT(BQ378,3))
            )
        ),
        "OK"
    )
)</f>
        <v>OK</v>
      </c>
      <c r="Q378" s="23" t="str">
        <f>IF(BS378&lt;&gt;"",
    IF(INT('Data Sheet'!$A$19)=INT('Data Sheet'!$B$15),
        --(INT('Data Sheet'!$A$15) &amp; "." &amp; BS378),
        IF(AND((--(INT('Data Sheet'!$A$15) &amp; "." &amp; BS378)&gt;=--('Data Sheet'!$A$15)), (--(INT('Data Sheet'!$A$15) &amp; "." &amp; BS378)&lt;=--('Data Sheet'!$B$15))),
            --(INT('Data Sheet'!$A$15) &amp; "." &amp; BS378),
            --(INT('Data Sheet'!$B$15) &amp; "." &amp; BS378)
        )
    ),
    IF(BQ378&lt;&gt;"",
        IF(INT('Data Sheet'!$A$15)=INT('Data Sheet'!$B$15),
            --(INT('Data Sheet'!$A$15) &amp; "." &amp; RIGHT(BQ378,3)),
            IF(AND((--(INT('Data Sheet'!$A$15) &amp; "." &amp; RIGHT(BQ378,3))&gt;=--('Data Sheet'!$A$15)), (--(INT('Data Sheet'!$A$15) &amp; "." &amp; RIGHT(BQ378,3))&lt;=--('Data Sheet'!$B$15))),
                --(INT('Data Sheet'!$A$15) &amp; "." &amp; RIGHT(BQ378,3)),
                --(INT('Data Sheet'!$B$15) &amp; "." &amp; RIGHT(BQ378,3))
            )
        ),
        "OK"
    )
)</f>
        <v>OK</v>
      </c>
      <c r="R378" s="20"/>
      <c r="S378" s="20"/>
      <c r="T378" s="20"/>
      <c r="U378" s="20"/>
      <c r="V378" s="20"/>
      <c r="W378" s="20"/>
      <c r="X378" s="20"/>
      <c r="Y378" s="20"/>
      <c r="Z378" s="20"/>
      <c r="AA378" s="55"/>
      <c r="AB378" s="55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1"/>
      <c r="AR378" s="21"/>
      <c r="AS378" s="21"/>
      <c r="AT378" s="21"/>
      <c r="AU378" s="21"/>
      <c r="AV378" s="21"/>
      <c r="AW378" s="22"/>
      <c r="AX378" s="99"/>
      <c r="AY378" s="20"/>
      <c r="AZ378" s="20"/>
      <c r="BA378" s="22"/>
      <c r="BC378" s="80"/>
      <c r="BD378" s="80"/>
      <c r="BE378" s="80"/>
      <c r="BF378" s="80"/>
      <c r="BG378" s="2" t="str">
        <f t="shared" si="28"/>
        <v/>
      </c>
      <c r="BH378" s="78">
        <f t="shared" si="27"/>
        <v>0</v>
      </c>
    </row>
    <row r="379" spans="2:60" x14ac:dyDescent="0.2">
      <c r="B379" s="14">
        <f t="shared" si="29"/>
        <v>371</v>
      </c>
      <c r="C379" s="15" t="str">
        <f>CONCATENATE('Data Sheet'!$B$8,'Data Sheet'!$G$2)</f>
        <v>" HWDP</v>
      </c>
      <c r="D379" s="95" t="str">
        <f t="shared" si="30"/>
        <v/>
      </c>
      <c r="E379" s="15" t="str">
        <f>IF('Sum HWDP'!$D$10="TH-Hill DS-1 Vol 3 CAT 2: Clean and Visual Ends only","N/A","OK")</f>
        <v>OK</v>
      </c>
      <c r="F379" s="15" t="str">
        <f>IF('Sum HWDP'!$D$10="TH-Hill DS-1 Vol 3 CAT 2: Clean and Visual Ends only","N/A","OK")</f>
        <v>OK</v>
      </c>
      <c r="G379" s="17"/>
      <c r="H379" s="17"/>
      <c r="I379" s="17" t="s">
        <v>51</v>
      </c>
      <c r="J379" s="17" t="str">
        <f t="shared" si="31"/>
        <v>OK</v>
      </c>
      <c r="K379" s="17" t="str">
        <f t="shared" si="31"/>
        <v>OK</v>
      </c>
      <c r="L379" s="17" t="str">
        <f>IF('Data Sheet'!$B$9="NC-50","N/A","OK")</f>
        <v>OK</v>
      </c>
      <c r="M379" s="17" t="str">
        <f>IF('Data Sheet'!$B$9="NC-50","N/A","OK")</f>
        <v>OK</v>
      </c>
      <c r="N379" s="23" t="str">
        <f>IF(BO379&lt;&gt;"",
    IF(INT('Data Sheet'!$A$19)=INT('Data Sheet'!$B$19),
        --(INT('Data Sheet'!$A$19) &amp; "." &amp; BO379),
        IF(AND((--(INT('Data Sheet'!$A$19) &amp; "." &amp; BO379)&gt;=--('Data Sheet'!$A$19)), (--(INT('Data Sheet'!$A$19) &amp; "." &amp; BO379)&lt;=--('Data Sheet'!$B$19))),
            --(INT('Data Sheet'!$A$19) &amp; "." &amp; BO379),
            --(INT('Data Sheet'!$B$19) &amp; "." &amp; BO379)
        )
    ),
    IF(BN379&lt;&gt;"",
        IF(INT('Data Sheet'!$A$19)=INT('Data Sheet'!$B$19),
            --(INT('Data Sheet'!$A$19) &amp; "." &amp; LEFT(BN379,3)),
            IF(AND((--(INT('Data Sheet'!$A$19) &amp; "." &amp; LEFT(BN379,3))&gt;=--('Data Sheet'!$A$19)), (--(INT('Data Sheet'!$A$19) &amp; "." &amp; LEFT(BN379,3))&lt;=--('Data Sheet'!$B$19))),
                --(INT('Data Sheet'!$A$19) &amp; "." &amp; LEFT(BN379,3)),
                --(INT('Data Sheet'!$B$19) &amp; "." &amp; LEFT(BN379,3))
            )
        ),
        "OK"
    )
)</f>
        <v>OK</v>
      </c>
      <c r="O379" s="23" t="str">
        <f>IF(BP379&lt;&gt;"",
    IF(INT('Data Sheet'!$A$19)=INT('Data Sheet'!$B$19),
        --(INT('Data Sheet'!$A$19) &amp; "." &amp; BP379),
        IF(AND((--(INT('Data Sheet'!$A$19) &amp; "." &amp; BP379)&gt;=--('Data Sheet'!$A$19)), (--(INT('Data Sheet'!$A$19) &amp; "." &amp; BP379)&lt;=--('Data Sheet'!$B$19))),
            --(INT('Data Sheet'!$A$19) &amp; "." &amp; BP379),
            --(INT('Data Sheet'!$B$19) &amp; "." &amp; BP379)
        )
    ),
    IF(BN379&lt;&gt;"",
        IF(INT('Data Sheet'!$A$19)=INT('Data Sheet'!$B$19),
            --(INT('Data Sheet'!$A$19) &amp; "." &amp; RIGHT(BN379,3)),
            IF(AND((--(INT('Data Sheet'!$A$19) &amp; "." &amp; RIGHT(BN379,3))&gt;=--('Data Sheet'!$A$19)), (--(INT('Data Sheet'!$A$19) &amp; "." &amp; RIGHT(BN379,3))&lt;=--('Data Sheet'!$B$19))),
                --(INT('Data Sheet'!$A$19) &amp; "." &amp; RIGHT(BN379,3)),
                --(INT('Data Sheet'!$B$19) &amp; "." &amp; RIGHT(BN379,3))
            )
        ),
        "OK"
    )
)</f>
        <v>OK</v>
      </c>
      <c r="P379" s="23" t="str">
        <f>IF(BR379&lt;&gt;"",
    IF(INT('Data Sheet'!$A$19)=INT('Data Sheet'!$B$15),
        --(INT('Data Sheet'!$A$15) &amp; "." &amp; BR379),
        IF(AND((--(INT('Data Sheet'!$A$15) &amp; "." &amp; BR379)&gt;=--('Data Sheet'!$A$15)), (--(INT('Data Sheet'!$A$15) &amp; "." &amp; BR379)&lt;=--('Data Sheet'!$B$15))),
            --(INT('Data Sheet'!$A$15) &amp; "." &amp; BR379),
            --(INT('Data Sheet'!$B$15) &amp; "." &amp; BR379)
        )
    ),
    IF(BQ379&lt;&gt;"",
        IF(INT('Data Sheet'!$A$15)=INT('Data Sheet'!$B$15),
            --(INT('Data Sheet'!$A$15) &amp; "." &amp; LEFT(BQ379,3)),
            IF(AND((--(INT('Data Sheet'!$A$15) &amp; "." &amp; LEFT(BQ379,3))&gt;=--('Data Sheet'!$A$15)), (--(INT('Data Sheet'!$A$15) &amp; "." &amp; LEFT(BQ379,3))&lt;=--('Data Sheet'!$B$15))),
                --(INT('Data Sheet'!$A$15) &amp; "." &amp; LEFT(BQ379,3)),
                --(INT('Data Sheet'!$B$15) &amp; "." &amp; LEFT(BQ379,3))
            )
        ),
        "OK"
    )
)</f>
        <v>OK</v>
      </c>
      <c r="Q379" s="23" t="str">
        <f>IF(BS379&lt;&gt;"",
    IF(INT('Data Sheet'!$A$19)=INT('Data Sheet'!$B$15),
        --(INT('Data Sheet'!$A$15) &amp; "." &amp; BS379),
        IF(AND((--(INT('Data Sheet'!$A$15) &amp; "." &amp; BS379)&gt;=--('Data Sheet'!$A$15)), (--(INT('Data Sheet'!$A$15) &amp; "." &amp; BS379)&lt;=--('Data Sheet'!$B$15))),
            --(INT('Data Sheet'!$A$15) &amp; "." &amp; BS379),
            --(INT('Data Sheet'!$B$15) &amp; "." &amp; BS379)
        )
    ),
    IF(BQ379&lt;&gt;"",
        IF(INT('Data Sheet'!$A$15)=INT('Data Sheet'!$B$15),
            --(INT('Data Sheet'!$A$15) &amp; "." &amp; RIGHT(BQ379,3)),
            IF(AND((--(INT('Data Sheet'!$A$15) &amp; "." &amp; RIGHT(BQ379,3))&gt;=--('Data Sheet'!$A$15)), (--(INT('Data Sheet'!$A$15) &amp; "." &amp; RIGHT(BQ379,3))&lt;=--('Data Sheet'!$B$15))),
                --(INT('Data Sheet'!$A$15) &amp; "." &amp; RIGHT(BQ379,3)),
                --(INT('Data Sheet'!$B$15) &amp; "." &amp; RIGHT(BQ379,3))
            )
        ),
        "OK"
    )
)</f>
        <v>OK</v>
      </c>
      <c r="R379" s="20"/>
      <c r="S379" s="20"/>
      <c r="T379" s="20"/>
      <c r="U379" s="20"/>
      <c r="V379" s="20"/>
      <c r="W379" s="20"/>
      <c r="X379" s="20"/>
      <c r="Y379" s="20"/>
      <c r="Z379" s="20"/>
      <c r="AA379" s="55"/>
      <c r="AB379" s="55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1"/>
      <c r="AR379" s="21"/>
      <c r="AS379" s="21"/>
      <c r="AT379" s="21"/>
      <c r="AU379" s="21"/>
      <c r="AV379" s="21"/>
      <c r="AW379" s="22"/>
      <c r="AX379" s="99"/>
      <c r="AY379" s="20"/>
      <c r="AZ379" s="20"/>
      <c r="BA379" s="22"/>
      <c r="BC379" s="80"/>
      <c r="BD379" s="80"/>
      <c r="BE379" s="80"/>
      <c r="BF379" s="80"/>
      <c r="BG379" s="2" t="str">
        <f t="shared" si="28"/>
        <v/>
      </c>
      <c r="BH379" s="78">
        <f t="shared" si="27"/>
        <v>0</v>
      </c>
    </row>
    <row r="380" spans="2:60" x14ac:dyDescent="0.2">
      <c r="B380" s="14">
        <f t="shared" si="29"/>
        <v>372</v>
      </c>
      <c r="C380" s="15" t="str">
        <f>CONCATENATE('Data Sheet'!$B$8,'Data Sheet'!$G$2)</f>
        <v>" HWDP</v>
      </c>
      <c r="D380" s="95" t="str">
        <f t="shared" si="30"/>
        <v/>
      </c>
      <c r="E380" s="15" t="str">
        <f>IF('Sum HWDP'!$D$10="TH-Hill DS-1 Vol 3 CAT 2: Clean and Visual Ends only","N/A","OK")</f>
        <v>OK</v>
      </c>
      <c r="F380" s="15" t="str">
        <f>IF('Sum HWDP'!$D$10="TH-Hill DS-1 Vol 3 CAT 2: Clean and Visual Ends only","N/A","OK")</f>
        <v>OK</v>
      </c>
      <c r="G380" s="17"/>
      <c r="H380" s="17"/>
      <c r="I380" s="17" t="s">
        <v>51</v>
      </c>
      <c r="J380" s="17" t="str">
        <f t="shared" si="31"/>
        <v>OK</v>
      </c>
      <c r="K380" s="17" t="str">
        <f t="shared" si="31"/>
        <v>OK</v>
      </c>
      <c r="L380" s="17" t="str">
        <f>IF('Data Sheet'!$B$9="NC-50","N/A","OK")</f>
        <v>OK</v>
      </c>
      <c r="M380" s="17" t="str">
        <f>IF('Data Sheet'!$B$9="NC-50","N/A","OK")</f>
        <v>OK</v>
      </c>
      <c r="N380" s="23" t="str">
        <f>IF(BO380&lt;&gt;"",
    IF(INT('Data Sheet'!$A$19)=INT('Data Sheet'!$B$19),
        --(INT('Data Sheet'!$A$19) &amp; "." &amp; BO380),
        IF(AND((--(INT('Data Sheet'!$A$19) &amp; "." &amp; BO380)&gt;=--('Data Sheet'!$A$19)), (--(INT('Data Sheet'!$A$19) &amp; "." &amp; BO380)&lt;=--('Data Sheet'!$B$19))),
            --(INT('Data Sheet'!$A$19) &amp; "." &amp; BO380),
            --(INT('Data Sheet'!$B$19) &amp; "." &amp; BO380)
        )
    ),
    IF(BN380&lt;&gt;"",
        IF(INT('Data Sheet'!$A$19)=INT('Data Sheet'!$B$19),
            --(INT('Data Sheet'!$A$19) &amp; "." &amp; LEFT(BN380,3)),
            IF(AND((--(INT('Data Sheet'!$A$19) &amp; "." &amp; LEFT(BN380,3))&gt;=--('Data Sheet'!$A$19)), (--(INT('Data Sheet'!$A$19) &amp; "." &amp; LEFT(BN380,3))&lt;=--('Data Sheet'!$B$19))),
                --(INT('Data Sheet'!$A$19) &amp; "." &amp; LEFT(BN380,3)),
                --(INT('Data Sheet'!$B$19) &amp; "." &amp; LEFT(BN380,3))
            )
        ),
        "OK"
    )
)</f>
        <v>OK</v>
      </c>
      <c r="O380" s="23" t="str">
        <f>IF(BP380&lt;&gt;"",
    IF(INT('Data Sheet'!$A$19)=INT('Data Sheet'!$B$19),
        --(INT('Data Sheet'!$A$19) &amp; "." &amp; BP380),
        IF(AND((--(INT('Data Sheet'!$A$19) &amp; "." &amp; BP380)&gt;=--('Data Sheet'!$A$19)), (--(INT('Data Sheet'!$A$19) &amp; "." &amp; BP380)&lt;=--('Data Sheet'!$B$19))),
            --(INT('Data Sheet'!$A$19) &amp; "." &amp; BP380),
            --(INT('Data Sheet'!$B$19) &amp; "." &amp; BP380)
        )
    ),
    IF(BN380&lt;&gt;"",
        IF(INT('Data Sheet'!$A$19)=INT('Data Sheet'!$B$19),
            --(INT('Data Sheet'!$A$19) &amp; "." &amp; RIGHT(BN380,3)),
            IF(AND((--(INT('Data Sheet'!$A$19) &amp; "." &amp; RIGHT(BN380,3))&gt;=--('Data Sheet'!$A$19)), (--(INT('Data Sheet'!$A$19) &amp; "." &amp; RIGHT(BN380,3))&lt;=--('Data Sheet'!$B$19))),
                --(INT('Data Sheet'!$A$19) &amp; "." &amp; RIGHT(BN380,3)),
                --(INT('Data Sheet'!$B$19) &amp; "." &amp; RIGHT(BN380,3))
            )
        ),
        "OK"
    )
)</f>
        <v>OK</v>
      </c>
      <c r="P380" s="23" t="str">
        <f>IF(BR380&lt;&gt;"",
    IF(INT('Data Sheet'!$A$19)=INT('Data Sheet'!$B$15),
        --(INT('Data Sheet'!$A$15) &amp; "." &amp; BR380),
        IF(AND((--(INT('Data Sheet'!$A$15) &amp; "." &amp; BR380)&gt;=--('Data Sheet'!$A$15)), (--(INT('Data Sheet'!$A$15) &amp; "." &amp; BR380)&lt;=--('Data Sheet'!$B$15))),
            --(INT('Data Sheet'!$A$15) &amp; "." &amp; BR380),
            --(INT('Data Sheet'!$B$15) &amp; "." &amp; BR380)
        )
    ),
    IF(BQ380&lt;&gt;"",
        IF(INT('Data Sheet'!$A$15)=INT('Data Sheet'!$B$15),
            --(INT('Data Sheet'!$A$15) &amp; "." &amp; LEFT(BQ380,3)),
            IF(AND((--(INT('Data Sheet'!$A$15) &amp; "." &amp; LEFT(BQ380,3))&gt;=--('Data Sheet'!$A$15)), (--(INT('Data Sheet'!$A$15) &amp; "." &amp; LEFT(BQ380,3))&lt;=--('Data Sheet'!$B$15))),
                --(INT('Data Sheet'!$A$15) &amp; "." &amp; LEFT(BQ380,3)),
                --(INT('Data Sheet'!$B$15) &amp; "." &amp; LEFT(BQ380,3))
            )
        ),
        "OK"
    )
)</f>
        <v>OK</v>
      </c>
      <c r="Q380" s="23" t="str">
        <f>IF(BS380&lt;&gt;"",
    IF(INT('Data Sheet'!$A$19)=INT('Data Sheet'!$B$15),
        --(INT('Data Sheet'!$A$15) &amp; "." &amp; BS380),
        IF(AND((--(INT('Data Sheet'!$A$15) &amp; "." &amp; BS380)&gt;=--('Data Sheet'!$A$15)), (--(INT('Data Sheet'!$A$15) &amp; "." &amp; BS380)&lt;=--('Data Sheet'!$B$15))),
            --(INT('Data Sheet'!$A$15) &amp; "." &amp; BS380),
            --(INT('Data Sheet'!$B$15) &amp; "." &amp; BS380)
        )
    ),
    IF(BQ380&lt;&gt;"",
        IF(INT('Data Sheet'!$A$15)=INT('Data Sheet'!$B$15),
            --(INT('Data Sheet'!$A$15) &amp; "." &amp; RIGHT(BQ380,3)),
            IF(AND((--(INT('Data Sheet'!$A$15) &amp; "." &amp; RIGHT(BQ380,3))&gt;=--('Data Sheet'!$A$15)), (--(INT('Data Sheet'!$A$15) &amp; "." &amp; RIGHT(BQ380,3))&lt;=--('Data Sheet'!$B$15))),
                --(INT('Data Sheet'!$A$15) &amp; "." &amp; RIGHT(BQ380,3)),
                --(INT('Data Sheet'!$B$15) &amp; "." &amp; RIGHT(BQ380,3))
            )
        ),
        "OK"
    )
)</f>
        <v>OK</v>
      </c>
      <c r="R380" s="20"/>
      <c r="S380" s="20"/>
      <c r="T380" s="20"/>
      <c r="U380" s="20"/>
      <c r="V380" s="20"/>
      <c r="W380" s="20"/>
      <c r="X380" s="20"/>
      <c r="Y380" s="20"/>
      <c r="Z380" s="20"/>
      <c r="AA380" s="55"/>
      <c r="AB380" s="55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1"/>
      <c r="AR380" s="21"/>
      <c r="AS380" s="21"/>
      <c r="AT380" s="21"/>
      <c r="AU380" s="21"/>
      <c r="AV380" s="21"/>
      <c r="AW380" s="22"/>
      <c r="AX380" s="99"/>
      <c r="AY380" s="20"/>
      <c r="AZ380" s="20"/>
      <c r="BA380" s="22"/>
      <c r="BC380" s="80"/>
      <c r="BD380" s="80"/>
      <c r="BE380" s="80"/>
      <c r="BF380" s="80"/>
      <c r="BG380" s="2" t="str">
        <f t="shared" si="28"/>
        <v/>
      </c>
      <c r="BH380" s="78">
        <f t="shared" si="27"/>
        <v>0</v>
      </c>
    </row>
    <row r="381" spans="2:60" x14ac:dyDescent="0.2">
      <c r="B381" s="14">
        <f t="shared" si="29"/>
        <v>373</v>
      </c>
      <c r="C381" s="15" t="str">
        <f>CONCATENATE('Data Sheet'!$B$8,'Data Sheet'!$G$2)</f>
        <v>" HWDP</v>
      </c>
      <c r="D381" s="95" t="str">
        <f t="shared" si="30"/>
        <v/>
      </c>
      <c r="E381" s="15" t="str">
        <f>IF('Sum HWDP'!$D$10="TH-Hill DS-1 Vol 3 CAT 2: Clean and Visual Ends only","N/A","OK")</f>
        <v>OK</v>
      </c>
      <c r="F381" s="15" t="str">
        <f>IF('Sum HWDP'!$D$10="TH-Hill DS-1 Vol 3 CAT 2: Clean and Visual Ends only","N/A","OK")</f>
        <v>OK</v>
      </c>
      <c r="G381" s="17"/>
      <c r="H381" s="17"/>
      <c r="I381" s="17" t="s">
        <v>51</v>
      </c>
      <c r="J381" s="17" t="str">
        <f t="shared" si="31"/>
        <v>OK</v>
      </c>
      <c r="K381" s="17" t="str">
        <f t="shared" si="31"/>
        <v>OK</v>
      </c>
      <c r="L381" s="17" t="str">
        <f>IF('Data Sheet'!$B$9="NC-50","N/A","OK")</f>
        <v>OK</v>
      </c>
      <c r="M381" s="17" t="str">
        <f>IF('Data Sheet'!$B$9="NC-50","N/A","OK")</f>
        <v>OK</v>
      </c>
      <c r="N381" s="23" t="str">
        <f>IF(BO381&lt;&gt;"",
    IF(INT('Data Sheet'!$A$19)=INT('Data Sheet'!$B$19),
        --(INT('Data Sheet'!$A$19) &amp; "." &amp; BO381),
        IF(AND((--(INT('Data Sheet'!$A$19) &amp; "." &amp; BO381)&gt;=--('Data Sheet'!$A$19)), (--(INT('Data Sheet'!$A$19) &amp; "." &amp; BO381)&lt;=--('Data Sheet'!$B$19))),
            --(INT('Data Sheet'!$A$19) &amp; "." &amp; BO381),
            --(INT('Data Sheet'!$B$19) &amp; "." &amp; BO381)
        )
    ),
    IF(BN381&lt;&gt;"",
        IF(INT('Data Sheet'!$A$19)=INT('Data Sheet'!$B$19),
            --(INT('Data Sheet'!$A$19) &amp; "." &amp; LEFT(BN381,3)),
            IF(AND((--(INT('Data Sheet'!$A$19) &amp; "." &amp; LEFT(BN381,3))&gt;=--('Data Sheet'!$A$19)), (--(INT('Data Sheet'!$A$19) &amp; "." &amp; LEFT(BN381,3))&lt;=--('Data Sheet'!$B$19))),
                --(INT('Data Sheet'!$A$19) &amp; "." &amp; LEFT(BN381,3)),
                --(INT('Data Sheet'!$B$19) &amp; "." &amp; LEFT(BN381,3))
            )
        ),
        "OK"
    )
)</f>
        <v>OK</v>
      </c>
      <c r="O381" s="23" t="str">
        <f>IF(BP381&lt;&gt;"",
    IF(INT('Data Sheet'!$A$19)=INT('Data Sheet'!$B$19),
        --(INT('Data Sheet'!$A$19) &amp; "." &amp; BP381),
        IF(AND((--(INT('Data Sheet'!$A$19) &amp; "." &amp; BP381)&gt;=--('Data Sheet'!$A$19)), (--(INT('Data Sheet'!$A$19) &amp; "." &amp; BP381)&lt;=--('Data Sheet'!$B$19))),
            --(INT('Data Sheet'!$A$19) &amp; "." &amp; BP381),
            --(INT('Data Sheet'!$B$19) &amp; "." &amp; BP381)
        )
    ),
    IF(BN381&lt;&gt;"",
        IF(INT('Data Sheet'!$A$19)=INT('Data Sheet'!$B$19),
            --(INT('Data Sheet'!$A$19) &amp; "." &amp; RIGHT(BN381,3)),
            IF(AND((--(INT('Data Sheet'!$A$19) &amp; "." &amp; RIGHT(BN381,3))&gt;=--('Data Sheet'!$A$19)), (--(INT('Data Sheet'!$A$19) &amp; "." &amp; RIGHT(BN381,3))&lt;=--('Data Sheet'!$B$19))),
                --(INT('Data Sheet'!$A$19) &amp; "." &amp; RIGHT(BN381,3)),
                --(INT('Data Sheet'!$B$19) &amp; "." &amp; RIGHT(BN381,3))
            )
        ),
        "OK"
    )
)</f>
        <v>OK</v>
      </c>
      <c r="P381" s="23" t="str">
        <f>IF(BR381&lt;&gt;"",
    IF(INT('Data Sheet'!$A$19)=INT('Data Sheet'!$B$15),
        --(INT('Data Sheet'!$A$15) &amp; "." &amp; BR381),
        IF(AND((--(INT('Data Sheet'!$A$15) &amp; "." &amp; BR381)&gt;=--('Data Sheet'!$A$15)), (--(INT('Data Sheet'!$A$15) &amp; "." &amp; BR381)&lt;=--('Data Sheet'!$B$15))),
            --(INT('Data Sheet'!$A$15) &amp; "." &amp; BR381),
            --(INT('Data Sheet'!$B$15) &amp; "." &amp; BR381)
        )
    ),
    IF(BQ381&lt;&gt;"",
        IF(INT('Data Sheet'!$A$15)=INT('Data Sheet'!$B$15),
            --(INT('Data Sheet'!$A$15) &amp; "." &amp; LEFT(BQ381,3)),
            IF(AND((--(INT('Data Sheet'!$A$15) &amp; "." &amp; LEFT(BQ381,3))&gt;=--('Data Sheet'!$A$15)), (--(INT('Data Sheet'!$A$15) &amp; "." &amp; LEFT(BQ381,3))&lt;=--('Data Sheet'!$B$15))),
                --(INT('Data Sheet'!$A$15) &amp; "." &amp; LEFT(BQ381,3)),
                --(INT('Data Sheet'!$B$15) &amp; "." &amp; LEFT(BQ381,3))
            )
        ),
        "OK"
    )
)</f>
        <v>OK</v>
      </c>
      <c r="Q381" s="23" t="str">
        <f>IF(BS381&lt;&gt;"",
    IF(INT('Data Sheet'!$A$19)=INT('Data Sheet'!$B$15),
        --(INT('Data Sheet'!$A$15) &amp; "." &amp; BS381),
        IF(AND((--(INT('Data Sheet'!$A$15) &amp; "." &amp; BS381)&gt;=--('Data Sheet'!$A$15)), (--(INT('Data Sheet'!$A$15) &amp; "." &amp; BS381)&lt;=--('Data Sheet'!$B$15))),
            --(INT('Data Sheet'!$A$15) &amp; "." &amp; BS381),
            --(INT('Data Sheet'!$B$15) &amp; "." &amp; BS381)
        )
    ),
    IF(BQ381&lt;&gt;"",
        IF(INT('Data Sheet'!$A$15)=INT('Data Sheet'!$B$15),
            --(INT('Data Sheet'!$A$15) &amp; "." &amp; RIGHT(BQ381,3)),
            IF(AND((--(INT('Data Sheet'!$A$15) &amp; "." &amp; RIGHT(BQ381,3))&gt;=--('Data Sheet'!$A$15)), (--(INT('Data Sheet'!$A$15) &amp; "." &amp; RIGHT(BQ381,3))&lt;=--('Data Sheet'!$B$15))),
                --(INT('Data Sheet'!$A$15) &amp; "." &amp; RIGHT(BQ381,3)),
                --(INT('Data Sheet'!$B$15) &amp; "." &amp; RIGHT(BQ381,3))
            )
        ),
        "OK"
    )
)</f>
        <v>OK</v>
      </c>
      <c r="R381" s="20"/>
      <c r="S381" s="20"/>
      <c r="T381" s="20"/>
      <c r="U381" s="20"/>
      <c r="V381" s="20"/>
      <c r="W381" s="20"/>
      <c r="X381" s="20"/>
      <c r="Y381" s="20"/>
      <c r="Z381" s="20"/>
      <c r="AA381" s="55"/>
      <c r="AB381" s="55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1"/>
      <c r="AR381" s="21"/>
      <c r="AS381" s="21"/>
      <c r="AT381" s="21"/>
      <c r="AU381" s="21"/>
      <c r="AV381" s="21"/>
      <c r="AW381" s="22"/>
      <c r="AX381" s="99"/>
      <c r="AY381" s="20"/>
      <c r="AZ381" s="20"/>
      <c r="BA381" s="22"/>
      <c r="BC381" s="80"/>
      <c r="BD381" s="80"/>
      <c r="BE381" s="80"/>
      <c r="BF381" s="80"/>
      <c r="BG381" s="2" t="str">
        <f t="shared" si="28"/>
        <v/>
      </c>
      <c r="BH381" s="78">
        <f t="shared" si="27"/>
        <v>0</v>
      </c>
    </row>
    <row r="382" spans="2:60" x14ac:dyDescent="0.2">
      <c r="B382" s="14">
        <f t="shared" si="29"/>
        <v>374</v>
      </c>
      <c r="C382" s="15" t="str">
        <f>CONCATENATE('Data Sheet'!$B$8,'Data Sheet'!$G$2)</f>
        <v>" HWDP</v>
      </c>
      <c r="D382" s="95" t="str">
        <f t="shared" si="30"/>
        <v/>
      </c>
      <c r="E382" s="15" t="str">
        <f>IF('Sum HWDP'!$D$10="TH-Hill DS-1 Vol 3 CAT 2: Clean and Visual Ends only","N/A","OK")</f>
        <v>OK</v>
      </c>
      <c r="F382" s="15" t="str">
        <f>IF('Sum HWDP'!$D$10="TH-Hill DS-1 Vol 3 CAT 2: Clean and Visual Ends only","N/A","OK")</f>
        <v>OK</v>
      </c>
      <c r="G382" s="17"/>
      <c r="H382" s="17"/>
      <c r="I382" s="17" t="s">
        <v>51</v>
      </c>
      <c r="J382" s="17" t="str">
        <f t="shared" si="31"/>
        <v>OK</v>
      </c>
      <c r="K382" s="17" t="str">
        <f t="shared" si="31"/>
        <v>OK</v>
      </c>
      <c r="L382" s="17" t="str">
        <f>IF('Data Sheet'!$B$9="NC-50","N/A","OK")</f>
        <v>OK</v>
      </c>
      <c r="M382" s="17" t="str">
        <f>IF('Data Sheet'!$B$9="NC-50","N/A","OK")</f>
        <v>OK</v>
      </c>
      <c r="N382" s="23" t="str">
        <f>IF(BO382&lt;&gt;"",
    IF(INT('Data Sheet'!$A$19)=INT('Data Sheet'!$B$19),
        --(INT('Data Sheet'!$A$19) &amp; "." &amp; BO382),
        IF(AND((--(INT('Data Sheet'!$A$19) &amp; "." &amp; BO382)&gt;=--('Data Sheet'!$A$19)), (--(INT('Data Sheet'!$A$19) &amp; "." &amp; BO382)&lt;=--('Data Sheet'!$B$19))),
            --(INT('Data Sheet'!$A$19) &amp; "." &amp; BO382),
            --(INT('Data Sheet'!$B$19) &amp; "." &amp; BO382)
        )
    ),
    IF(BN382&lt;&gt;"",
        IF(INT('Data Sheet'!$A$19)=INT('Data Sheet'!$B$19),
            --(INT('Data Sheet'!$A$19) &amp; "." &amp; LEFT(BN382,3)),
            IF(AND((--(INT('Data Sheet'!$A$19) &amp; "." &amp; LEFT(BN382,3))&gt;=--('Data Sheet'!$A$19)), (--(INT('Data Sheet'!$A$19) &amp; "." &amp; LEFT(BN382,3))&lt;=--('Data Sheet'!$B$19))),
                --(INT('Data Sheet'!$A$19) &amp; "." &amp; LEFT(BN382,3)),
                --(INT('Data Sheet'!$B$19) &amp; "." &amp; LEFT(BN382,3))
            )
        ),
        "OK"
    )
)</f>
        <v>OK</v>
      </c>
      <c r="O382" s="23" t="str">
        <f>IF(BP382&lt;&gt;"",
    IF(INT('Data Sheet'!$A$19)=INT('Data Sheet'!$B$19),
        --(INT('Data Sheet'!$A$19) &amp; "." &amp; BP382),
        IF(AND((--(INT('Data Sheet'!$A$19) &amp; "." &amp; BP382)&gt;=--('Data Sheet'!$A$19)), (--(INT('Data Sheet'!$A$19) &amp; "." &amp; BP382)&lt;=--('Data Sheet'!$B$19))),
            --(INT('Data Sheet'!$A$19) &amp; "." &amp; BP382),
            --(INT('Data Sheet'!$B$19) &amp; "." &amp; BP382)
        )
    ),
    IF(BN382&lt;&gt;"",
        IF(INT('Data Sheet'!$A$19)=INT('Data Sheet'!$B$19),
            --(INT('Data Sheet'!$A$19) &amp; "." &amp; RIGHT(BN382,3)),
            IF(AND((--(INT('Data Sheet'!$A$19) &amp; "." &amp; RIGHT(BN382,3))&gt;=--('Data Sheet'!$A$19)), (--(INT('Data Sheet'!$A$19) &amp; "." &amp; RIGHT(BN382,3))&lt;=--('Data Sheet'!$B$19))),
                --(INT('Data Sheet'!$A$19) &amp; "." &amp; RIGHT(BN382,3)),
                --(INT('Data Sheet'!$B$19) &amp; "." &amp; RIGHT(BN382,3))
            )
        ),
        "OK"
    )
)</f>
        <v>OK</v>
      </c>
      <c r="P382" s="23" t="str">
        <f>IF(BR382&lt;&gt;"",
    IF(INT('Data Sheet'!$A$19)=INT('Data Sheet'!$B$15),
        --(INT('Data Sheet'!$A$15) &amp; "." &amp; BR382),
        IF(AND((--(INT('Data Sheet'!$A$15) &amp; "." &amp; BR382)&gt;=--('Data Sheet'!$A$15)), (--(INT('Data Sheet'!$A$15) &amp; "." &amp; BR382)&lt;=--('Data Sheet'!$B$15))),
            --(INT('Data Sheet'!$A$15) &amp; "." &amp; BR382),
            --(INT('Data Sheet'!$B$15) &amp; "." &amp; BR382)
        )
    ),
    IF(BQ382&lt;&gt;"",
        IF(INT('Data Sheet'!$A$15)=INT('Data Sheet'!$B$15),
            --(INT('Data Sheet'!$A$15) &amp; "." &amp; LEFT(BQ382,3)),
            IF(AND((--(INT('Data Sheet'!$A$15) &amp; "." &amp; LEFT(BQ382,3))&gt;=--('Data Sheet'!$A$15)), (--(INT('Data Sheet'!$A$15) &amp; "." &amp; LEFT(BQ382,3))&lt;=--('Data Sheet'!$B$15))),
                --(INT('Data Sheet'!$A$15) &amp; "." &amp; LEFT(BQ382,3)),
                --(INT('Data Sheet'!$B$15) &amp; "." &amp; LEFT(BQ382,3))
            )
        ),
        "OK"
    )
)</f>
        <v>OK</v>
      </c>
      <c r="Q382" s="23" t="str">
        <f>IF(BS382&lt;&gt;"",
    IF(INT('Data Sheet'!$A$19)=INT('Data Sheet'!$B$15),
        --(INT('Data Sheet'!$A$15) &amp; "." &amp; BS382),
        IF(AND((--(INT('Data Sheet'!$A$15) &amp; "." &amp; BS382)&gt;=--('Data Sheet'!$A$15)), (--(INT('Data Sheet'!$A$15) &amp; "." &amp; BS382)&lt;=--('Data Sheet'!$B$15))),
            --(INT('Data Sheet'!$A$15) &amp; "." &amp; BS382),
            --(INT('Data Sheet'!$B$15) &amp; "." &amp; BS382)
        )
    ),
    IF(BQ382&lt;&gt;"",
        IF(INT('Data Sheet'!$A$15)=INT('Data Sheet'!$B$15),
            --(INT('Data Sheet'!$A$15) &amp; "." &amp; RIGHT(BQ382,3)),
            IF(AND((--(INT('Data Sheet'!$A$15) &amp; "." &amp; RIGHT(BQ382,3))&gt;=--('Data Sheet'!$A$15)), (--(INT('Data Sheet'!$A$15) &amp; "." &amp; RIGHT(BQ382,3))&lt;=--('Data Sheet'!$B$15))),
                --(INT('Data Sheet'!$A$15) &amp; "." &amp; RIGHT(BQ382,3)),
                --(INT('Data Sheet'!$B$15) &amp; "." &amp; RIGHT(BQ382,3))
            )
        ),
        "OK"
    )
)</f>
        <v>OK</v>
      </c>
      <c r="R382" s="20"/>
      <c r="S382" s="20"/>
      <c r="T382" s="20"/>
      <c r="U382" s="20"/>
      <c r="V382" s="20"/>
      <c r="W382" s="20"/>
      <c r="X382" s="20"/>
      <c r="Y382" s="20"/>
      <c r="Z382" s="20"/>
      <c r="AA382" s="55"/>
      <c r="AB382" s="55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1"/>
      <c r="AR382" s="21"/>
      <c r="AS382" s="21"/>
      <c r="AT382" s="21"/>
      <c r="AU382" s="21"/>
      <c r="AV382" s="21"/>
      <c r="AW382" s="22"/>
      <c r="AX382" s="99"/>
      <c r="AY382" s="20"/>
      <c r="AZ382" s="20"/>
      <c r="BA382" s="22"/>
      <c r="BC382" s="80"/>
      <c r="BD382" s="80"/>
      <c r="BE382" s="80"/>
      <c r="BF382" s="80"/>
      <c r="BG382" s="2" t="str">
        <f t="shared" si="28"/>
        <v/>
      </c>
      <c r="BH382" s="78">
        <f t="shared" si="27"/>
        <v>0</v>
      </c>
    </row>
    <row r="383" spans="2:60" x14ac:dyDescent="0.2">
      <c r="B383" s="14">
        <f t="shared" si="29"/>
        <v>375</v>
      </c>
      <c r="C383" s="15" t="str">
        <f>CONCATENATE('Data Sheet'!$B$8,'Data Sheet'!$G$2)</f>
        <v>" HWDP</v>
      </c>
      <c r="D383" s="95" t="str">
        <f t="shared" si="30"/>
        <v/>
      </c>
      <c r="E383" s="15" t="str">
        <f>IF('Sum HWDP'!$D$10="TH-Hill DS-1 Vol 3 CAT 2: Clean and Visual Ends only","N/A","OK")</f>
        <v>OK</v>
      </c>
      <c r="F383" s="15" t="str">
        <f>IF('Sum HWDP'!$D$10="TH-Hill DS-1 Vol 3 CAT 2: Clean and Visual Ends only","N/A","OK")</f>
        <v>OK</v>
      </c>
      <c r="G383" s="17"/>
      <c r="H383" s="17"/>
      <c r="I383" s="17" t="s">
        <v>51</v>
      </c>
      <c r="J383" s="17" t="str">
        <f t="shared" si="31"/>
        <v>OK</v>
      </c>
      <c r="K383" s="17" t="str">
        <f t="shared" si="31"/>
        <v>OK</v>
      </c>
      <c r="L383" s="17" t="str">
        <f>IF('Data Sheet'!$B$9="NC-50","N/A","OK")</f>
        <v>OK</v>
      </c>
      <c r="M383" s="17" t="str">
        <f>IF('Data Sheet'!$B$9="NC-50","N/A","OK")</f>
        <v>OK</v>
      </c>
      <c r="N383" s="23" t="str">
        <f>IF(BO383&lt;&gt;"",
    IF(INT('Data Sheet'!$A$19)=INT('Data Sheet'!$B$19),
        --(INT('Data Sheet'!$A$19) &amp; "." &amp; BO383),
        IF(AND((--(INT('Data Sheet'!$A$19) &amp; "." &amp; BO383)&gt;=--('Data Sheet'!$A$19)), (--(INT('Data Sheet'!$A$19) &amp; "." &amp; BO383)&lt;=--('Data Sheet'!$B$19))),
            --(INT('Data Sheet'!$A$19) &amp; "." &amp; BO383),
            --(INT('Data Sheet'!$B$19) &amp; "." &amp; BO383)
        )
    ),
    IF(BN383&lt;&gt;"",
        IF(INT('Data Sheet'!$A$19)=INT('Data Sheet'!$B$19),
            --(INT('Data Sheet'!$A$19) &amp; "." &amp; LEFT(BN383,3)),
            IF(AND((--(INT('Data Sheet'!$A$19) &amp; "." &amp; LEFT(BN383,3))&gt;=--('Data Sheet'!$A$19)), (--(INT('Data Sheet'!$A$19) &amp; "." &amp; LEFT(BN383,3))&lt;=--('Data Sheet'!$B$19))),
                --(INT('Data Sheet'!$A$19) &amp; "." &amp; LEFT(BN383,3)),
                --(INT('Data Sheet'!$B$19) &amp; "." &amp; LEFT(BN383,3))
            )
        ),
        "OK"
    )
)</f>
        <v>OK</v>
      </c>
      <c r="O383" s="23" t="str">
        <f>IF(BP383&lt;&gt;"",
    IF(INT('Data Sheet'!$A$19)=INT('Data Sheet'!$B$19),
        --(INT('Data Sheet'!$A$19) &amp; "." &amp; BP383),
        IF(AND((--(INT('Data Sheet'!$A$19) &amp; "." &amp; BP383)&gt;=--('Data Sheet'!$A$19)), (--(INT('Data Sheet'!$A$19) &amp; "." &amp; BP383)&lt;=--('Data Sheet'!$B$19))),
            --(INT('Data Sheet'!$A$19) &amp; "." &amp; BP383),
            --(INT('Data Sheet'!$B$19) &amp; "." &amp; BP383)
        )
    ),
    IF(BN383&lt;&gt;"",
        IF(INT('Data Sheet'!$A$19)=INT('Data Sheet'!$B$19),
            --(INT('Data Sheet'!$A$19) &amp; "." &amp; RIGHT(BN383,3)),
            IF(AND((--(INT('Data Sheet'!$A$19) &amp; "." &amp; RIGHT(BN383,3))&gt;=--('Data Sheet'!$A$19)), (--(INT('Data Sheet'!$A$19) &amp; "." &amp; RIGHT(BN383,3))&lt;=--('Data Sheet'!$B$19))),
                --(INT('Data Sheet'!$A$19) &amp; "." &amp; RIGHT(BN383,3)),
                --(INT('Data Sheet'!$B$19) &amp; "." &amp; RIGHT(BN383,3))
            )
        ),
        "OK"
    )
)</f>
        <v>OK</v>
      </c>
      <c r="P383" s="23" t="str">
        <f>IF(BR383&lt;&gt;"",
    IF(INT('Data Sheet'!$A$19)=INT('Data Sheet'!$B$15),
        --(INT('Data Sheet'!$A$15) &amp; "." &amp; BR383),
        IF(AND((--(INT('Data Sheet'!$A$15) &amp; "." &amp; BR383)&gt;=--('Data Sheet'!$A$15)), (--(INT('Data Sheet'!$A$15) &amp; "." &amp; BR383)&lt;=--('Data Sheet'!$B$15))),
            --(INT('Data Sheet'!$A$15) &amp; "." &amp; BR383),
            --(INT('Data Sheet'!$B$15) &amp; "." &amp; BR383)
        )
    ),
    IF(BQ383&lt;&gt;"",
        IF(INT('Data Sheet'!$A$15)=INT('Data Sheet'!$B$15),
            --(INT('Data Sheet'!$A$15) &amp; "." &amp; LEFT(BQ383,3)),
            IF(AND((--(INT('Data Sheet'!$A$15) &amp; "." &amp; LEFT(BQ383,3))&gt;=--('Data Sheet'!$A$15)), (--(INT('Data Sheet'!$A$15) &amp; "." &amp; LEFT(BQ383,3))&lt;=--('Data Sheet'!$B$15))),
                --(INT('Data Sheet'!$A$15) &amp; "." &amp; LEFT(BQ383,3)),
                --(INT('Data Sheet'!$B$15) &amp; "." &amp; LEFT(BQ383,3))
            )
        ),
        "OK"
    )
)</f>
        <v>OK</v>
      </c>
      <c r="Q383" s="23" t="str">
        <f>IF(BS383&lt;&gt;"",
    IF(INT('Data Sheet'!$A$19)=INT('Data Sheet'!$B$15),
        --(INT('Data Sheet'!$A$15) &amp; "." &amp; BS383),
        IF(AND((--(INT('Data Sheet'!$A$15) &amp; "." &amp; BS383)&gt;=--('Data Sheet'!$A$15)), (--(INT('Data Sheet'!$A$15) &amp; "." &amp; BS383)&lt;=--('Data Sheet'!$B$15))),
            --(INT('Data Sheet'!$A$15) &amp; "." &amp; BS383),
            --(INT('Data Sheet'!$B$15) &amp; "." &amp; BS383)
        )
    ),
    IF(BQ383&lt;&gt;"",
        IF(INT('Data Sheet'!$A$15)=INT('Data Sheet'!$B$15),
            --(INT('Data Sheet'!$A$15) &amp; "." &amp; RIGHT(BQ383,3)),
            IF(AND((--(INT('Data Sheet'!$A$15) &amp; "." &amp; RIGHT(BQ383,3))&gt;=--('Data Sheet'!$A$15)), (--(INT('Data Sheet'!$A$15) &amp; "." &amp; RIGHT(BQ383,3))&lt;=--('Data Sheet'!$B$15))),
                --(INT('Data Sheet'!$A$15) &amp; "." &amp; RIGHT(BQ383,3)),
                --(INT('Data Sheet'!$B$15) &amp; "." &amp; RIGHT(BQ383,3))
            )
        ),
        "OK"
    )
)</f>
        <v>OK</v>
      </c>
      <c r="R383" s="20"/>
      <c r="S383" s="20"/>
      <c r="T383" s="20"/>
      <c r="U383" s="20"/>
      <c r="V383" s="20"/>
      <c r="W383" s="20"/>
      <c r="X383" s="20"/>
      <c r="Y383" s="20"/>
      <c r="Z383" s="20"/>
      <c r="AA383" s="55"/>
      <c r="AB383" s="55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1"/>
      <c r="AR383" s="21"/>
      <c r="AS383" s="21"/>
      <c r="AT383" s="21"/>
      <c r="AU383" s="21"/>
      <c r="AV383" s="21"/>
      <c r="AW383" s="22"/>
      <c r="AX383" s="99"/>
      <c r="AY383" s="20"/>
      <c r="AZ383" s="20"/>
      <c r="BA383" s="22"/>
      <c r="BC383" s="80"/>
      <c r="BD383" s="80"/>
      <c r="BE383" s="80"/>
      <c r="BF383" s="80"/>
      <c r="BG383" s="2" t="str">
        <f t="shared" si="28"/>
        <v/>
      </c>
      <c r="BH383" s="78">
        <f t="shared" si="27"/>
        <v>0</v>
      </c>
    </row>
    <row r="384" spans="2:60" x14ac:dyDescent="0.2">
      <c r="B384" s="14">
        <f t="shared" si="29"/>
        <v>376</v>
      </c>
      <c r="C384" s="15" t="str">
        <f>CONCATENATE('Data Sheet'!$B$8,'Data Sheet'!$G$2)</f>
        <v>" HWDP</v>
      </c>
      <c r="D384" s="95" t="str">
        <f t="shared" si="30"/>
        <v/>
      </c>
      <c r="E384" s="15" t="str">
        <f>IF('Sum HWDP'!$D$10="TH-Hill DS-1 Vol 3 CAT 2: Clean and Visual Ends only","N/A","OK")</f>
        <v>OK</v>
      </c>
      <c r="F384" s="15" t="str">
        <f>IF('Sum HWDP'!$D$10="TH-Hill DS-1 Vol 3 CAT 2: Clean and Visual Ends only","N/A","OK")</f>
        <v>OK</v>
      </c>
      <c r="G384" s="17"/>
      <c r="H384" s="17"/>
      <c r="I384" s="17" t="s">
        <v>51</v>
      </c>
      <c r="J384" s="17" t="str">
        <f t="shared" si="31"/>
        <v>OK</v>
      </c>
      <c r="K384" s="17" t="str">
        <f t="shared" si="31"/>
        <v>OK</v>
      </c>
      <c r="L384" s="17" t="str">
        <f>IF('Data Sheet'!$B$9="NC-50","N/A","OK")</f>
        <v>OK</v>
      </c>
      <c r="M384" s="17" t="str">
        <f>IF('Data Sheet'!$B$9="NC-50","N/A","OK")</f>
        <v>OK</v>
      </c>
      <c r="N384" s="23" t="str">
        <f>IF(BO384&lt;&gt;"",
    IF(INT('Data Sheet'!$A$19)=INT('Data Sheet'!$B$19),
        --(INT('Data Sheet'!$A$19) &amp; "." &amp; BO384),
        IF(AND((--(INT('Data Sheet'!$A$19) &amp; "." &amp; BO384)&gt;=--('Data Sheet'!$A$19)), (--(INT('Data Sheet'!$A$19) &amp; "." &amp; BO384)&lt;=--('Data Sheet'!$B$19))),
            --(INT('Data Sheet'!$A$19) &amp; "." &amp; BO384),
            --(INT('Data Sheet'!$B$19) &amp; "." &amp; BO384)
        )
    ),
    IF(BN384&lt;&gt;"",
        IF(INT('Data Sheet'!$A$19)=INT('Data Sheet'!$B$19),
            --(INT('Data Sheet'!$A$19) &amp; "." &amp; LEFT(BN384,3)),
            IF(AND((--(INT('Data Sheet'!$A$19) &amp; "." &amp; LEFT(BN384,3))&gt;=--('Data Sheet'!$A$19)), (--(INT('Data Sheet'!$A$19) &amp; "." &amp; LEFT(BN384,3))&lt;=--('Data Sheet'!$B$19))),
                --(INT('Data Sheet'!$A$19) &amp; "." &amp; LEFT(BN384,3)),
                --(INT('Data Sheet'!$B$19) &amp; "." &amp; LEFT(BN384,3))
            )
        ),
        "OK"
    )
)</f>
        <v>OK</v>
      </c>
      <c r="O384" s="23" t="str">
        <f>IF(BP384&lt;&gt;"",
    IF(INT('Data Sheet'!$A$19)=INT('Data Sheet'!$B$19),
        --(INT('Data Sheet'!$A$19) &amp; "." &amp; BP384),
        IF(AND((--(INT('Data Sheet'!$A$19) &amp; "." &amp; BP384)&gt;=--('Data Sheet'!$A$19)), (--(INT('Data Sheet'!$A$19) &amp; "." &amp; BP384)&lt;=--('Data Sheet'!$B$19))),
            --(INT('Data Sheet'!$A$19) &amp; "." &amp; BP384),
            --(INT('Data Sheet'!$B$19) &amp; "." &amp; BP384)
        )
    ),
    IF(BN384&lt;&gt;"",
        IF(INT('Data Sheet'!$A$19)=INT('Data Sheet'!$B$19),
            --(INT('Data Sheet'!$A$19) &amp; "." &amp; RIGHT(BN384,3)),
            IF(AND((--(INT('Data Sheet'!$A$19) &amp; "." &amp; RIGHT(BN384,3))&gt;=--('Data Sheet'!$A$19)), (--(INT('Data Sheet'!$A$19) &amp; "." &amp; RIGHT(BN384,3))&lt;=--('Data Sheet'!$B$19))),
                --(INT('Data Sheet'!$A$19) &amp; "." &amp; RIGHT(BN384,3)),
                --(INT('Data Sheet'!$B$19) &amp; "." &amp; RIGHT(BN384,3))
            )
        ),
        "OK"
    )
)</f>
        <v>OK</v>
      </c>
      <c r="P384" s="23" t="str">
        <f>IF(BR384&lt;&gt;"",
    IF(INT('Data Sheet'!$A$19)=INT('Data Sheet'!$B$15),
        --(INT('Data Sheet'!$A$15) &amp; "." &amp; BR384),
        IF(AND((--(INT('Data Sheet'!$A$15) &amp; "." &amp; BR384)&gt;=--('Data Sheet'!$A$15)), (--(INT('Data Sheet'!$A$15) &amp; "." &amp; BR384)&lt;=--('Data Sheet'!$B$15))),
            --(INT('Data Sheet'!$A$15) &amp; "." &amp; BR384),
            --(INT('Data Sheet'!$B$15) &amp; "." &amp; BR384)
        )
    ),
    IF(BQ384&lt;&gt;"",
        IF(INT('Data Sheet'!$A$15)=INT('Data Sheet'!$B$15),
            --(INT('Data Sheet'!$A$15) &amp; "." &amp; LEFT(BQ384,3)),
            IF(AND((--(INT('Data Sheet'!$A$15) &amp; "." &amp; LEFT(BQ384,3))&gt;=--('Data Sheet'!$A$15)), (--(INT('Data Sheet'!$A$15) &amp; "." &amp; LEFT(BQ384,3))&lt;=--('Data Sheet'!$B$15))),
                --(INT('Data Sheet'!$A$15) &amp; "." &amp; LEFT(BQ384,3)),
                --(INT('Data Sheet'!$B$15) &amp; "." &amp; LEFT(BQ384,3))
            )
        ),
        "OK"
    )
)</f>
        <v>OK</v>
      </c>
      <c r="Q384" s="23" t="str">
        <f>IF(BS384&lt;&gt;"",
    IF(INT('Data Sheet'!$A$19)=INT('Data Sheet'!$B$15),
        --(INT('Data Sheet'!$A$15) &amp; "." &amp; BS384),
        IF(AND((--(INT('Data Sheet'!$A$15) &amp; "." &amp; BS384)&gt;=--('Data Sheet'!$A$15)), (--(INT('Data Sheet'!$A$15) &amp; "." &amp; BS384)&lt;=--('Data Sheet'!$B$15))),
            --(INT('Data Sheet'!$A$15) &amp; "." &amp; BS384),
            --(INT('Data Sheet'!$B$15) &amp; "." &amp; BS384)
        )
    ),
    IF(BQ384&lt;&gt;"",
        IF(INT('Data Sheet'!$A$15)=INT('Data Sheet'!$B$15),
            --(INT('Data Sheet'!$A$15) &amp; "." &amp; RIGHT(BQ384,3)),
            IF(AND((--(INT('Data Sheet'!$A$15) &amp; "." &amp; RIGHT(BQ384,3))&gt;=--('Data Sheet'!$A$15)), (--(INT('Data Sheet'!$A$15) &amp; "." &amp; RIGHT(BQ384,3))&lt;=--('Data Sheet'!$B$15))),
                --(INT('Data Sheet'!$A$15) &amp; "." &amp; RIGHT(BQ384,3)),
                --(INT('Data Sheet'!$B$15) &amp; "." &amp; RIGHT(BQ384,3))
            )
        ),
        "OK"
    )
)</f>
        <v>OK</v>
      </c>
      <c r="R384" s="20"/>
      <c r="S384" s="20"/>
      <c r="T384" s="20"/>
      <c r="U384" s="20"/>
      <c r="V384" s="20"/>
      <c r="W384" s="20"/>
      <c r="X384" s="20"/>
      <c r="Y384" s="20"/>
      <c r="Z384" s="20"/>
      <c r="AA384" s="55"/>
      <c r="AB384" s="55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1"/>
      <c r="AR384" s="21"/>
      <c r="AS384" s="21"/>
      <c r="AT384" s="21"/>
      <c r="AU384" s="21"/>
      <c r="AV384" s="21"/>
      <c r="AW384" s="22"/>
      <c r="AX384" s="99"/>
      <c r="AY384" s="20"/>
      <c r="AZ384" s="20"/>
      <c r="BA384" s="22"/>
      <c r="BC384" s="80"/>
      <c r="BD384" s="80"/>
      <c r="BE384" s="80"/>
      <c r="BF384" s="80"/>
      <c r="BG384" s="2" t="str">
        <f t="shared" si="28"/>
        <v/>
      </c>
      <c r="BH384" s="78">
        <f t="shared" si="27"/>
        <v>0</v>
      </c>
    </row>
    <row r="385" spans="2:60" x14ac:dyDescent="0.2">
      <c r="B385" s="14">
        <f t="shared" si="29"/>
        <v>377</v>
      </c>
      <c r="C385" s="15" t="str">
        <f>CONCATENATE('Data Sheet'!$B$8,'Data Sheet'!$G$2)</f>
        <v>" HWDP</v>
      </c>
      <c r="D385" s="95" t="str">
        <f t="shared" si="30"/>
        <v/>
      </c>
      <c r="E385" s="15" t="str">
        <f>IF('Sum HWDP'!$D$10="TH-Hill DS-1 Vol 3 CAT 2: Clean and Visual Ends only","N/A","OK")</f>
        <v>OK</v>
      </c>
      <c r="F385" s="15" t="str">
        <f>IF('Sum HWDP'!$D$10="TH-Hill DS-1 Vol 3 CAT 2: Clean and Visual Ends only","N/A","OK")</f>
        <v>OK</v>
      </c>
      <c r="G385" s="17"/>
      <c r="H385" s="17"/>
      <c r="I385" s="17" t="s">
        <v>51</v>
      </c>
      <c r="J385" s="17" t="str">
        <f t="shared" si="31"/>
        <v>OK</v>
      </c>
      <c r="K385" s="17" t="str">
        <f t="shared" si="31"/>
        <v>OK</v>
      </c>
      <c r="L385" s="17" t="str">
        <f>IF('Data Sheet'!$B$9="NC-50","N/A","OK")</f>
        <v>OK</v>
      </c>
      <c r="M385" s="17" t="str">
        <f>IF('Data Sheet'!$B$9="NC-50","N/A","OK")</f>
        <v>OK</v>
      </c>
      <c r="N385" s="23" t="str">
        <f>IF(BO385&lt;&gt;"",
    IF(INT('Data Sheet'!$A$19)=INT('Data Sheet'!$B$19),
        --(INT('Data Sheet'!$A$19) &amp; "." &amp; BO385),
        IF(AND((--(INT('Data Sheet'!$A$19) &amp; "." &amp; BO385)&gt;=--('Data Sheet'!$A$19)), (--(INT('Data Sheet'!$A$19) &amp; "." &amp; BO385)&lt;=--('Data Sheet'!$B$19))),
            --(INT('Data Sheet'!$A$19) &amp; "." &amp; BO385),
            --(INT('Data Sheet'!$B$19) &amp; "." &amp; BO385)
        )
    ),
    IF(BN385&lt;&gt;"",
        IF(INT('Data Sheet'!$A$19)=INT('Data Sheet'!$B$19),
            --(INT('Data Sheet'!$A$19) &amp; "." &amp; LEFT(BN385,3)),
            IF(AND((--(INT('Data Sheet'!$A$19) &amp; "." &amp; LEFT(BN385,3))&gt;=--('Data Sheet'!$A$19)), (--(INT('Data Sheet'!$A$19) &amp; "." &amp; LEFT(BN385,3))&lt;=--('Data Sheet'!$B$19))),
                --(INT('Data Sheet'!$A$19) &amp; "." &amp; LEFT(BN385,3)),
                --(INT('Data Sheet'!$B$19) &amp; "." &amp; LEFT(BN385,3))
            )
        ),
        "OK"
    )
)</f>
        <v>OK</v>
      </c>
      <c r="O385" s="23" t="str">
        <f>IF(BP385&lt;&gt;"",
    IF(INT('Data Sheet'!$A$19)=INT('Data Sheet'!$B$19),
        --(INT('Data Sheet'!$A$19) &amp; "." &amp; BP385),
        IF(AND((--(INT('Data Sheet'!$A$19) &amp; "." &amp; BP385)&gt;=--('Data Sheet'!$A$19)), (--(INT('Data Sheet'!$A$19) &amp; "." &amp; BP385)&lt;=--('Data Sheet'!$B$19))),
            --(INT('Data Sheet'!$A$19) &amp; "." &amp; BP385),
            --(INT('Data Sheet'!$B$19) &amp; "." &amp; BP385)
        )
    ),
    IF(BN385&lt;&gt;"",
        IF(INT('Data Sheet'!$A$19)=INT('Data Sheet'!$B$19),
            --(INT('Data Sheet'!$A$19) &amp; "." &amp; RIGHT(BN385,3)),
            IF(AND((--(INT('Data Sheet'!$A$19) &amp; "." &amp; RIGHT(BN385,3))&gt;=--('Data Sheet'!$A$19)), (--(INT('Data Sheet'!$A$19) &amp; "." &amp; RIGHT(BN385,3))&lt;=--('Data Sheet'!$B$19))),
                --(INT('Data Sheet'!$A$19) &amp; "." &amp; RIGHT(BN385,3)),
                --(INT('Data Sheet'!$B$19) &amp; "." &amp; RIGHT(BN385,3))
            )
        ),
        "OK"
    )
)</f>
        <v>OK</v>
      </c>
      <c r="P385" s="23" t="str">
        <f>IF(BR385&lt;&gt;"",
    IF(INT('Data Sheet'!$A$19)=INT('Data Sheet'!$B$15),
        --(INT('Data Sheet'!$A$15) &amp; "." &amp; BR385),
        IF(AND((--(INT('Data Sheet'!$A$15) &amp; "." &amp; BR385)&gt;=--('Data Sheet'!$A$15)), (--(INT('Data Sheet'!$A$15) &amp; "." &amp; BR385)&lt;=--('Data Sheet'!$B$15))),
            --(INT('Data Sheet'!$A$15) &amp; "." &amp; BR385),
            --(INT('Data Sheet'!$B$15) &amp; "." &amp; BR385)
        )
    ),
    IF(BQ385&lt;&gt;"",
        IF(INT('Data Sheet'!$A$15)=INT('Data Sheet'!$B$15),
            --(INT('Data Sheet'!$A$15) &amp; "." &amp; LEFT(BQ385,3)),
            IF(AND((--(INT('Data Sheet'!$A$15) &amp; "." &amp; LEFT(BQ385,3))&gt;=--('Data Sheet'!$A$15)), (--(INT('Data Sheet'!$A$15) &amp; "." &amp; LEFT(BQ385,3))&lt;=--('Data Sheet'!$B$15))),
                --(INT('Data Sheet'!$A$15) &amp; "." &amp; LEFT(BQ385,3)),
                --(INT('Data Sheet'!$B$15) &amp; "." &amp; LEFT(BQ385,3))
            )
        ),
        "OK"
    )
)</f>
        <v>OK</v>
      </c>
      <c r="Q385" s="23" t="str">
        <f>IF(BS385&lt;&gt;"",
    IF(INT('Data Sheet'!$A$19)=INT('Data Sheet'!$B$15),
        --(INT('Data Sheet'!$A$15) &amp; "." &amp; BS385),
        IF(AND((--(INT('Data Sheet'!$A$15) &amp; "." &amp; BS385)&gt;=--('Data Sheet'!$A$15)), (--(INT('Data Sheet'!$A$15) &amp; "." &amp; BS385)&lt;=--('Data Sheet'!$B$15))),
            --(INT('Data Sheet'!$A$15) &amp; "." &amp; BS385),
            --(INT('Data Sheet'!$B$15) &amp; "." &amp; BS385)
        )
    ),
    IF(BQ385&lt;&gt;"",
        IF(INT('Data Sheet'!$A$15)=INT('Data Sheet'!$B$15),
            --(INT('Data Sheet'!$A$15) &amp; "." &amp; RIGHT(BQ385,3)),
            IF(AND((--(INT('Data Sheet'!$A$15) &amp; "." &amp; RIGHT(BQ385,3))&gt;=--('Data Sheet'!$A$15)), (--(INT('Data Sheet'!$A$15) &amp; "." &amp; RIGHT(BQ385,3))&lt;=--('Data Sheet'!$B$15))),
                --(INT('Data Sheet'!$A$15) &amp; "." &amp; RIGHT(BQ385,3)),
                --(INT('Data Sheet'!$B$15) &amp; "." &amp; RIGHT(BQ385,3))
            )
        ),
        "OK"
    )
)</f>
        <v>OK</v>
      </c>
      <c r="R385" s="20"/>
      <c r="S385" s="20"/>
      <c r="T385" s="20"/>
      <c r="U385" s="20"/>
      <c r="V385" s="20"/>
      <c r="W385" s="20"/>
      <c r="X385" s="20"/>
      <c r="Y385" s="20"/>
      <c r="Z385" s="20"/>
      <c r="AA385" s="55"/>
      <c r="AB385" s="55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1"/>
      <c r="AR385" s="21"/>
      <c r="AS385" s="21"/>
      <c r="AT385" s="21"/>
      <c r="AU385" s="21"/>
      <c r="AV385" s="21"/>
      <c r="AW385" s="22"/>
      <c r="AX385" s="99"/>
      <c r="AY385" s="20"/>
      <c r="AZ385" s="20"/>
      <c r="BA385" s="22"/>
      <c r="BC385" s="80"/>
      <c r="BD385" s="80"/>
      <c r="BE385" s="80"/>
      <c r="BF385" s="80"/>
      <c r="BG385" s="2" t="str">
        <f t="shared" si="28"/>
        <v/>
      </c>
      <c r="BH385" s="78">
        <f t="shared" si="27"/>
        <v>0</v>
      </c>
    </row>
    <row r="386" spans="2:60" x14ac:dyDescent="0.2">
      <c r="B386" s="14">
        <f t="shared" si="29"/>
        <v>378</v>
      </c>
      <c r="C386" s="15" t="str">
        <f>CONCATENATE('Data Sheet'!$B$8,'Data Sheet'!$G$2)</f>
        <v>" HWDP</v>
      </c>
      <c r="D386" s="95" t="str">
        <f t="shared" si="30"/>
        <v/>
      </c>
      <c r="E386" s="15" t="str">
        <f>IF('Sum HWDP'!$D$10="TH-Hill DS-1 Vol 3 CAT 2: Clean and Visual Ends only","N/A","OK")</f>
        <v>OK</v>
      </c>
      <c r="F386" s="15" t="str">
        <f>IF('Sum HWDP'!$D$10="TH-Hill DS-1 Vol 3 CAT 2: Clean and Visual Ends only","N/A","OK")</f>
        <v>OK</v>
      </c>
      <c r="G386" s="17"/>
      <c r="H386" s="17"/>
      <c r="I386" s="17" t="s">
        <v>51</v>
      </c>
      <c r="J386" s="17" t="str">
        <f t="shared" si="31"/>
        <v>OK</v>
      </c>
      <c r="K386" s="17" t="str">
        <f t="shared" si="31"/>
        <v>OK</v>
      </c>
      <c r="L386" s="17" t="str">
        <f>IF('Data Sheet'!$B$9="NC-50","N/A","OK")</f>
        <v>OK</v>
      </c>
      <c r="M386" s="17" t="str">
        <f>IF('Data Sheet'!$B$9="NC-50","N/A","OK")</f>
        <v>OK</v>
      </c>
      <c r="N386" s="23" t="str">
        <f>IF(BO386&lt;&gt;"",
    IF(INT('Data Sheet'!$A$19)=INT('Data Sheet'!$B$19),
        --(INT('Data Sheet'!$A$19) &amp; "." &amp; BO386),
        IF(AND((--(INT('Data Sheet'!$A$19) &amp; "." &amp; BO386)&gt;=--('Data Sheet'!$A$19)), (--(INT('Data Sheet'!$A$19) &amp; "." &amp; BO386)&lt;=--('Data Sheet'!$B$19))),
            --(INT('Data Sheet'!$A$19) &amp; "." &amp; BO386),
            --(INT('Data Sheet'!$B$19) &amp; "." &amp; BO386)
        )
    ),
    IF(BN386&lt;&gt;"",
        IF(INT('Data Sheet'!$A$19)=INT('Data Sheet'!$B$19),
            --(INT('Data Sheet'!$A$19) &amp; "." &amp; LEFT(BN386,3)),
            IF(AND((--(INT('Data Sheet'!$A$19) &amp; "." &amp; LEFT(BN386,3))&gt;=--('Data Sheet'!$A$19)), (--(INT('Data Sheet'!$A$19) &amp; "." &amp; LEFT(BN386,3))&lt;=--('Data Sheet'!$B$19))),
                --(INT('Data Sheet'!$A$19) &amp; "." &amp; LEFT(BN386,3)),
                --(INT('Data Sheet'!$B$19) &amp; "." &amp; LEFT(BN386,3))
            )
        ),
        "OK"
    )
)</f>
        <v>OK</v>
      </c>
      <c r="O386" s="23" t="str">
        <f>IF(BP386&lt;&gt;"",
    IF(INT('Data Sheet'!$A$19)=INT('Data Sheet'!$B$19),
        --(INT('Data Sheet'!$A$19) &amp; "." &amp; BP386),
        IF(AND((--(INT('Data Sheet'!$A$19) &amp; "." &amp; BP386)&gt;=--('Data Sheet'!$A$19)), (--(INT('Data Sheet'!$A$19) &amp; "." &amp; BP386)&lt;=--('Data Sheet'!$B$19))),
            --(INT('Data Sheet'!$A$19) &amp; "." &amp; BP386),
            --(INT('Data Sheet'!$B$19) &amp; "." &amp; BP386)
        )
    ),
    IF(BN386&lt;&gt;"",
        IF(INT('Data Sheet'!$A$19)=INT('Data Sheet'!$B$19),
            --(INT('Data Sheet'!$A$19) &amp; "." &amp; RIGHT(BN386,3)),
            IF(AND((--(INT('Data Sheet'!$A$19) &amp; "." &amp; RIGHT(BN386,3))&gt;=--('Data Sheet'!$A$19)), (--(INT('Data Sheet'!$A$19) &amp; "." &amp; RIGHT(BN386,3))&lt;=--('Data Sheet'!$B$19))),
                --(INT('Data Sheet'!$A$19) &amp; "." &amp; RIGHT(BN386,3)),
                --(INT('Data Sheet'!$B$19) &amp; "." &amp; RIGHT(BN386,3))
            )
        ),
        "OK"
    )
)</f>
        <v>OK</v>
      </c>
      <c r="P386" s="23" t="str">
        <f>IF(BR386&lt;&gt;"",
    IF(INT('Data Sheet'!$A$19)=INT('Data Sheet'!$B$15),
        --(INT('Data Sheet'!$A$15) &amp; "." &amp; BR386),
        IF(AND((--(INT('Data Sheet'!$A$15) &amp; "." &amp; BR386)&gt;=--('Data Sheet'!$A$15)), (--(INT('Data Sheet'!$A$15) &amp; "." &amp; BR386)&lt;=--('Data Sheet'!$B$15))),
            --(INT('Data Sheet'!$A$15) &amp; "." &amp; BR386),
            --(INT('Data Sheet'!$B$15) &amp; "." &amp; BR386)
        )
    ),
    IF(BQ386&lt;&gt;"",
        IF(INT('Data Sheet'!$A$15)=INT('Data Sheet'!$B$15),
            --(INT('Data Sheet'!$A$15) &amp; "." &amp; LEFT(BQ386,3)),
            IF(AND((--(INT('Data Sheet'!$A$15) &amp; "." &amp; LEFT(BQ386,3))&gt;=--('Data Sheet'!$A$15)), (--(INT('Data Sheet'!$A$15) &amp; "." &amp; LEFT(BQ386,3))&lt;=--('Data Sheet'!$B$15))),
                --(INT('Data Sheet'!$A$15) &amp; "." &amp; LEFT(BQ386,3)),
                --(INT('Data Sheet'!$B$15) &amp; "." &amp; LEFT(BQ386,3))
            )
        ),
        "OK"
    )
)</f>
        <v>OK</v>
      </c>
      <c r="Q386" s="23" t="str">
        <f>IF(BS386&lt;&gt;"",
    IF(INT('Data Sheet'!$A$19)=INT('Data Sheet'!$B$15),
        --(INT('Data Sheet'!$A$15) &amp; "." &amp; BS386),
        IF(AND((--(INT('Data Sheet'!$A$15) &amp; "." &amp; BS386)&gt;=--('Data Sheet'!$A$15)), (--(INT('Data Sheet'!$A$15) &amp; "." &amp; BS386)&lt;=--('Data Sheet'!$B$15))),
            --(INT('Data Sheet'!$A$15) &amp; "." &amp; BS386),
            --(INT('Data Sheet'!$B$15) &amp; "." &amp; BS386)
        )
    ),
    IF(BQ386&lt;&gt;"",
        IF(INT('Data Sheet'!$A$15)=INT('Data Sheet'!$B$15),
            --(INT('Data Sheet'!$A$15) &amp; "." &amp; RIGHT(BQ386,3)),
            IF(AND((--(INT('Data Sheet'!$A$15) &amp; "." &amp; RIGHT(BQ386,3))&gt;=--('Data Sheet'!$A$15)), (--(INT('Data Sheet'!$A$15) &amp; "." &amp; RIGHT(BQ386,3))&lt;=--('Data Sheet'!$B$15))),
                --(INT('Data Sheet'!$A$15) &amp; "." &amp; RIGHT(BQ386,3)),
                --(INT('Data Sheet'!$B$15) &amp; "." &amp; RIGHT(BQ386,3))
            )
        ),
        "OK"
    )
)</f>
        <v>OK</v>
      </c>
      <c r="R386" s="20"/>
      <c r="S386" s="20"/>
      <c r="T386" s="20"/>
      <c r="U386" s="20"/>
      <c r="V386" s="20"/>
      <c r="W386" s="20"/>
      <c r="X386" s="20"/>
      <c r="Y386" s="20"/>
      <c r="Z386" s="20"/>
      <c r="AA386" s="55"/>
      <c r="AB386" s="55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1"/>
      <c r="AR386" s="21"/>
      <c r="AS386" s="21"/>
      <c r="AT386" s="21"/>
      <c r="AU386" s="21"/>
      <c r="AV386" s="21"/>
      <c r="AW386" s="22"/>
      <c r="AX386" s="99"/>
      <c r="AY386" s="20"/>
      <c r="AZ386" s="20"/>
      <c r="BA386" s="22"/>
      <c r="BC386" s="80"/>
      <c r="BD386" s="80"/>
      <c r="BE386" s="80"/>
      <c r="BF386" s="80"/>
      <c r="BG386" s="2" t="str">
        <f t="shared" si="28"/>
        <v/>
      </c>
      <c r="BH386" s="78">
        <f t="shared" si="27"/>
        <v>0</v>
      </c>
    </row>
    <row r="387" spans="2:60" x14ac:dyDescent="0.2">
      <c r="B387" s="14">
        <f t="shared" si="29"/>
        <v>379</v>
      </c>
      <c r="C387" s="15" t="str">
        <f>CONCATENATE('Data Sheet'!$B$8,'Data Sheet'!$G$2)</f>
        <v>" HWDP</v>
      </c>
      <c r="D387" s="95" t="str">
        <f t="shared" si="30"/>
        <v/>
      </c>
      <c r="E387" s="15" t="str">
        <f>IF('Sum HWDP'!$D$10="TH-Hill DS-1 Vol 3 CAT 2: Clean and Visual Ends only","N/A","OK")</f>
        <v>OK</v>
      </c>
      <c r="F387" s="15" t="str">
        <f>IF('Sum HWDP'!$D$10="TH-Hill DS-1 Vol 3 CAT 2: Clean and Visual Ends only","N/A","OK")</f>
        <v>OK</v>
      </c>
      <c r="G387" s="17"/>
      <c r="H387" s="17"/>
      <c r="I387" s="17" t="s">
        <v>51</v>
      </c>
      <c r="J387" s="17" t="str">
        <f t="shared" si="31"/>
        <v>OK</v>
      </c>
      <c r="K387" s="17" t="str">
        <f t="shared" si="31"/>
        <v>OK</v>
      </c>
      <c r="L387" s="17" t="str">
        <f>IF('Data Sheet'!$B$9="NC-50","N/A","OK")</f>
        <v>OK</v>
      </c>
      <c r="M387" s="17" t="str">
        <f>IF('Data Sheet'!$B$9="NC-50","N/A","OK")</f>
        <v>OK</v>
      </c>
      <c r="N387" s="23" t="str">
        <f>IF(BO387&lt;&gt;"",
    IF(INT('Data Sheet'!$A$19)=INT('Data Sheet'!$B$19),
        --(INT('Data Sheet'!$A$19) &amp; "." &amp; BO387),
        IF(AND((--(INT('Data Sheet'!$A$19) &amp; "." &amp; BO387)&gt;=--('Data Sheet'!$A$19)), (--(INT('Data Sheet'!$A$19) &amp; "." &amp; BO387)&lt;=--('Data Sheet'!$B$19))),
            --(INT('Data Sheet'!$A$19) &amp; "." &amp; BO387),
            --(INT('Data Sheet'!$B$19) &amp; "." &amp; BO387)
        )
    ),
    IF(BN387&lt;&gt;"",
        IF(INT('Data Sheet'!$A$19)=INT('Data Sheet'!$B$19),
            --(INT('Data Sheet'!$A$19) &amp; "." &amp; LEFT(BN387,3)),
            IF(AND((--(INT('Data Sheet'!$A$19) &amp; "." &amp; LEFT(BN387,3))&gt;=--('Data Sheet'!$A$19)), (--(INT('Data Sheet'!$A$19) &amp; "." &amp; LEFT(BN387,3))&lt;=--('Data Sheet'!$B$19))),
                --(INT('Data Sheet'!$A$19) &amp; "." &amp; LEFT(BN387,3)),
                --(INT('Data Sheet'!$B$19) &amp; "." &amp; LEFT(BN387,3))
            )
        ),
        "OK"
    )
)</f>
        <v>OK</v>
      </c>
      <c r="O387" s="23" t="str">
        <f>IF(BP387&lt;&gt;"",
    IF(INT('Data Sheet'!$A$19)=INT('Data Sheet'!$B$19),
        --(INT('Data Sheet'!$A$19) &amp; "." &amp; BP387),
        IF(AND((--(INT('Data Sheet'!$A$19) &amp; "." &amp; BP387)&gt;=--('Data Sheet'!$A$19)), (--(INT('Data Sheet'!$A$19) &amp; "." &amp; BP387)&lt;=--('Data Sheet'!$B$19))),
            --(INT('Data Sheet'!$A$19) &amp; "." &amp; BP387),
            --(INT('Data Sheet'!$B$19) &amp; "." &amp; BP387)
        )
    ),
    IF(BN387&lt;&gt;"",
        IF(INT('Data Sheet'!$A$19)=INT('Data Sheet'!$B$19),
            --(INT('Data Sheet'!$A$19) &amp; "." &amp; RIGHT(BN387,3)),
            IF(AND((--(INT('Data Sheet'!$A$19) &amp; "." &amp; RIGHT(BN387,3))&gt;=--('Data Sheet'!$A$19)), (--(INT('Data Sheet'!$A$19) &amp; "." &amp; RIGHT(BN387,3))&lt;=--('Data Sheet'!$B$19))),
                --(INT('Data Sheet'!$A$19) &amp; "." &amp; RIGHT(BN387,3)),
                --(INT('Data Sheet'!$B$19) &amp; "." &amp; RIGHT(BN387,3))
            )
        ),
        "OK"
    )
)</f>
        <v>OK</v>
      </c>
      <c r="P387" s="23" t="str">
        <f>IF(BR387&lt;&gt;"",
    IF(INT('Data Sheet'!$A$19)=INT('Data Sheet'!$B$15),
        --(INT('Data Sheet'!$A$15) &amp; "." &amp; BR387),
        IF(AND((--(INT('Data Sheet'!$A$15) &amp; "." &amp; BR387)&gt;=--('Data Sheet'!$A$15)), (--(INT('Data Sheet'!$A$15) &amp; "." &amp; BR387)&lt;=--('Data Sheet'!$B$15))),
            --(INT('Data Sheet'!$A$15) &amp; "." &amp; BR387),
            --(INT('Data Sheet'!$B$15) &amp; "." &amp; BR387)
        )
    ),
    IF(BQ387&lt;&gt;"",
        IF(INT('Data Sheet'!$A$15)=INT('Data Sheet'!$B$15),
            --(INT('Data Sheet'!$A$15) &amp; "." &amp; LEFT(BQ387,3)),
            IF(AND((--(INT('Data Sheet'!$A$15) &amp; "." &amp; LEFT(BQ387,3))&gt;=--('Data Sheet'!$A$15)), (--(INT('Data Sheet'!$A$15) &amp; "." &amp; LEFT(BQ387,3))&lt;=--('Data Sheet'!$B$15))),
                --(INT('Data Sheet'!$A$15) &amp; "." &amp; LEFT(BQ387,3)),
                --(INT('Data Sheet'!$B$15) &amp; "." &amp; LEFT(BQ387,3))
            )
        ),
        "OK"
    )
)</f>
        <v>OK</v>
      </c>
      <c r="Q387" s="23" t="str">
        <f>IF(BS387&lt;&gt;"",
    IF(INT('Data Sheet'!$A$19)=INT('Data Sheet'!$B$15),
        --(INT('Data Sheet'!$A$15) &amp; "." &amp; BS387),
        IF(AND((--(INT('Data Sheet'!$A$15) &amp; "." &amp; BS387)&gt;=--('Data Sheet'!$A$15)), (--(INT('Data Sheet'!$A$15) &amp; "." &amp; BS387)&lt;=--('Data Sheet'!$B$15))),
            --(INT('Data Sheet'!$A$15) &amp; "." &amp; BS387),
            --(INT('Data Sheet'!$B$15) &amp; "." &amp; BS387)
        )
    ),
    IF(BQ387&lt;&gt;"",
        IF(INT('Data Sheet'!$A$15)=INT('Data Sheet'!$B$15),
            --(INT('Data Sheet'!$A$15) &amp; "." &amp; RIGHT(BQ387,3)),
            IF(AND((--(INT('Data Sheet'!$A$15) &amp; "." &amp; RIGHT(BQ387,3))&gt;=--('Data Sheet'!$A$15)), (--(INT('Data Sheet'!$A$15) &amp; "." &amp; RIGHT(BQ387,3))&lt;=--('Data Sheet'!$B$15))),
                --(INT('Data Sheet'!$A$15) &amp; "." &amp; RIGHT(BQ387,3)),
                --(INT('Data Sheet'!$B$15) &amp; "." &amp; RIGHT(BQ387,3))
            )
        ),
        "OK"
    )
)</f>
        <v>OK</v>
      </c>
      <c r="R387" s="20"/>
      <c r="S387" s="20"/>
      <c r="T387" s="20"/>
      <c r="U387" s="20"/>
      <c r="V387" s="20"/>
      <c r="W387" s="20"/>
      <c r="X387" s="20"/>
      <c r="Y387" s="20"/>
      <c r="Z387" s="20"/>
      <c r="AA387" s="55"/>
      <c r="AB387" s="55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1"/>
      <c r="AR387" s="21"/>
      <c r="AS387" s="21"/>
      <c r="AT387" s="21"/>
      <c r="AU387" s="21"/>
      <c r="AV387" s="21"/>
      <c r="AW387" s="22"/>
      <c r="AX387" s="99"/>
      <c r="AY387" s="20"/>
      <c r="AZ387" s="20"/>
      <c r="BA387" s="22"/>
      <c r="BC387" s="80"/>
      <c r="BD387" s="80"/>
      <c r="BE387" s="80"/>
      <c r="BF387" s="80"/>
      <c r="BG387" s="2" t="str">
        <f t="shared" si="28"/>
        <v/>
      </c>
      <c r="BH387" s="78">
        <f t="shared" si="27"/>
        <v>0</v>
      </c>
    </row>
    <row r="388" spans="2:60" x14ac:dyDescent="0.2">
      <c r="B388" s="14">
        <f t="shared" si="29"/>
        <v>380</v>
      </c>
      <c r="C388" s="15" t="str">
        <f>CONCATENATE('Data Sheet'!$B$8,'Data Sheet'!$G$2)</f>
        <v>" HWDP</v>
      </c>
      <c r="D388" s="95" t="str">
        <f t="shared" si="30"/>
        <v/>
      </c>
      <c r="E388" s="15" t="str">
        <f>IF('Sum HWDP'!$D$10="TH-Hill DS-1 Vol 3 CAT 2: Clean and Visual Ends only","N/A","OK")</f>
        <v>OK</v>
      </c>
      <c r="F388" s="15" t="str">
        <f>IF('Sum HWDP'!$D$10="TH-Hill DS-1 Vol 3 CAT 2: Clean and Visual Ends only","N/A","OK")</f>
        <v>OK</v>
      </c>
      <c r="G388" s="17"/>
      <c r="H388" s="17"/>
      <c r="I388" s="17" t="s">
        <v>51</v>
      </c>
      <c r="J388" s="17" t="str">
        <f t="shared" si="31"/>
        <v>OK</v>
      </c>
      <c r="K388" s="17" t="str">
        <f t="shared" si="31"/>
        <v>OK</v>
      </c>
      <c r="L388" s="17" t="str">
        <f>IF('Data Sheet'!$B$9="NC-50","N/A","OK")</f>
        <v>OK</v>
      </c>
      <c r="M388" s="17" t="str">
        <f>IF('Data Sheet'!$B$9="NC-50","N/A","OK")</f>
        <v>OK</v>
      </c>
      <c r="N388" s="23" t="str">
        <f>IF(BO388&lt;&gt;"",
    IF(INT('Data Sheet'!$A$19)=INT('Data Sheet'!$B$19),
        --(INT('Data Sheet'!$A$19) &amp; "." &amp; BO388),
        IF(AND((--(INT('Data Sheet'!$A$19) &amp; "." &amp; BO388)&gt;=--('Data Sheet'!$A$19)), (--(INT('Data Sheet'!$A$19) &amp; "." &amp; BO388)&lt;=--('Data Sheet'!$B$19))),
            --(INT('Data Sheet'!$A$19) &amp; "." &amp; BO388),
            --(INT('Data Sheet'!$B$19) &amp; "." &amp; BO388)
        )
    ),
    IF(BN388&lt;&gt;"",
        IF(INT('Data Sheet'!$A$19)=INT('Data Sheet'!$B$19),
            --(INT('Data Sheet'!$A$19) &amp; "." &amp; LEFT(BN388,3)),
            IF(AND((--(INT('Data Sheet'!$A$19) &amp; "." &amp; LEFT(BN388,3))&gt;=--('Data Sheet'!$A$19)), (--(INT('Data Sheet'!$A$19) &amp; "." &amp; LEFT(BN388,3))&lt;=--('Data Sheet'!$B$19))),
                --(INT('Data Sheet'!$A$19) &amp; "." &amp; LEFT(BN388,3)),
                --(INT('Data Sheet'!$B$19) &amp; "." &amp; LEFT(BN388,3))
            )
        ),
        "OK"
    )
)</f>
        <v>OK</v>
      </c>
      <c r="O388" s="23" t="str">
        <f>IF(BP388&lt;&gt;"",
    IF(INT('Data Sheet'!$A$19)=INT('Data Sheet'!$B$19),
        --(INT('Data Sheet'!$A$19) &amp; "." &amp; BP388),
        IF(AND((--(INT('Data Sheet'!$A$19) &amp; "." &amp; BP388)&gt;=--('Data Sheet'!$A$19)), (--(INT('Data Sheet'!$A$19) &amp; "." &amp; BP388)&lt;=--('Data Sheet'!$B$19))),
            --(INT('Data Sheet'!$A$19) &amp; "." &amp; BP388),
            --(INT('Data Sheet'!$B$19) &amp; "." &amp; BP388)
        )
    ),
    IF(BN388&lt;&gt;"",
        IF(INT('Data Sheet'!$A$19)=INT('Data Sheet'!$B$19),
            --(INT('Data Sheet'!$A$19) &amp; "." &amp; RIGHT(BN388,3)),
            IF(AND((--(INT('Data Sheet'!$A$19) &amp; "." &amp; RIGHT(BN388,3))&gt;=--('Data Sheet'!$A$19)), (--(INT('Data Sheet'!$A$19) &amp; "." &amp; RIGHT(BN388,3))&lt;=--('Data Sheet'!$B$19))),
                --(INT('Data Sheet'!$A$19) &amp; "." &amp; RIGHT(BN388,3)),
                --(INT('Data Sheet'!$B$19) &amp; "." &amp; RIGHT(BN388,3))
            )
        ),
        "OK"
    )
)</f>
        <v>OK</v>
      </c>
      <c r="P388" s="23" t="str">
        <f>IF(BR388&lt;&gt;"",
    IF(INT('Data Sheet'!$A$19)=INT('Data Sheet'!$B$15),
        --(INT('Data Sheet'!$A$15) &amp; "." &amp; BR388),
        IF(AND((--(INT('Data Sheet'!$A$15) &amp; "." &amp; BR388)&gt;=--('Data Sheet'!$A$15)), (--(INT('Data Sheet'!$A$15) &amp; "." &amp; BR388)&lt;=--('Data Sheet'!$B$15))),
            --(INT('Data Sheet'!$A$15) &amp; "." &amp; BR388),
            --(INT('Data Sheet'!$B$15) &amp; "." &amp; BR388)
        )
    ),
    IF(BQ388&lt;&gt;"",
        IF(INT('Data Sheet'!$A$15)=INT('Data Sheet'!$B$15),
            --(INT('Data Sheet'!$A$15) &amp; "." &amp; LEFT(BQ388,3)),
            IF(AND((--(INT('Data Sheet'!$A$15) &amp; "." &amp; LEFT(BQ388,3))&gt;=--('Data Sheet'!$A$15)), (--(INT('Data Sheet'!$A$15) &amp; "." &amp; LEFT(BQ388,3))&lt;=--('Data Sheet'!$B$15))),
                --(INT('Data Sheet'!$A$15) &amp; "." &amp; LEFT(BQ388,3)),
                --(INT('Data Sheet'!$B$15) &amp; "." &amp; LEFT(BQ388,3))
            )
        ),
        "OK"
    )
)</f>
        <v>OK</v>
      </c>
      <c r="Q388" s="23" t="str">
        <f>IF(BS388&lt;&gt;"",
    IF(INT('Data Sheet'!$A$19)=INT('Data Sheet'!$B$15),
        --(INT('Data Sheet'!$A$15) &amp; "." &amp; BS388),
        IF(AND((--(INT('Data Sheet'!$A$15) &amp; "." &amp; BS388)&gt;=--('Data Sheet'!$A$15)), (--(INT('Data Sheet'!$A$15) &amp; "." &amp; BS388)&lt;=--('Data Sheet'!$B$15))),
            --(INT('Data Sheet'!$A$15) &amp; "." &amp; BS388),
            --(INT('Data Sheet'!$B$15) &amp; "." &amp; BS388)
        )
    ),
    IF(BQ388&lt;&gt;"",
        IF(INT('Data Sheet'!$A$15)=INT('Data Sheet'!$B$15),
            --(INT('Data Sheet'!$A$15) &amp; "." &amp; RIGHT(BQ388,3)),
            IF(AND((--(INT('Data Sheet'!$A$15) &amp; "." &amp; RIGHT(BQ388,3))&gt;=--('Data Sheet'!$A$15)), (--(INT('Data Sheet'!$A$15) &amp; "." &amp; RIGHT(BQ388,3))&lt;=--('Data Sheet'!$B$15))),
                --(INT('Data Sheet'!$A$15) &amp; "." &amp; RIGHT(BQ388,3)),
                --(INT('Data Sheet'!$B$15) &amp; "." &amp; RIGHT(BQ388,3))
            )
        ),
        "OK"
    )
)</f>
        <v>OK</v>
      </c>
      <c r="R388" s="20"/>
      <c r="S388" s="20"/>
      <c r="T388" s="20"/>
      <c r="U388" s="20"/>
      <c r="V388" s="20"/>
      <c r="W388" s="20"/>
      <c r="X388" s="20"/>
      <c r="Y388" s="20"/>
      <c r="Z388" s="20"/>
      <c r="AA388" s="55"/>
      <c r="AB388" s="55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1"/>
      <c r="AR388" s="21"/>
      <c r="AS388" s="21"/>
      <c r="AT388" s="21"/>
      <c r="AU388" s="21"/>
      <c r="AV388" s="21"/>
      <c r="AW388" s="22"/>
      <c r="AX388" s="99"/>
      <c r="AY388" s="20"/>
      <c r="AZ388" s="20"/>
      <c r="BA388" s="22"/>
      <c r="BC388" s="80"/>
      <c r="BD388" s="80"/>
      <c r="BE388" s="80"/>
      <c r="BF388" s="80"/>
      <c r="BG388" s="2" t="str">
        <f t="shared" si="28"/>
        <v/>
      </c>
      <c r="BH388" s="78">
        <f t="shared" si="27"/>
        <v>0</v>
      </c>
    </row>
    <row r="389" spans="2:60" x14ac:dyDescent="0.2">
      <c r="B389" s="14">
        <f t="shared" si="29"/>
        <v>381</v>
      </c>
      <c r="C389" s="15" t="str">
        <f>CONCATENATE('Data Sheet'!$B$8,'Data Sheet'!$G$2)</f>
        <v>" HWDP</v>
      </c>
      <c r="D389" s="95" t="str">
        <f t="shared" si="30"/>
        <v/>
      </c>
      <c r="E389" s="15" t="str">
        <f>IF('Sum HWDP'!$D$10="TH-Hill DS-1 Vol 3 CAT 2: Clean and Visual Ends only","N/A","OK")</f>
        <v>OK</v>
      </c>
      <c r="F389" s="15" t="str">
        <f>IF('Sum HWDP'!$D$10="TH-Hill DS-1 Vol 3 CAT 2: Clean and Visual Ends only","N/A","OK")</f>
        <v>OK</v>
      </c>
      <c r="G389" s="17"/>
      <c r="H389" s="17"/>
      <c r="I389" s="17" t="s">
        <v>51</v>
      </c>
      <c r="J389" s="17" t="str">
        <f t="shared" si="31"/>
        <v>OK</v>
      </c>
      <c r="K389" s="17" t="str">
        <f t="shared" si="31"/>
        <v>OK</v>
      </c>
      <c r="L389" s="17" t="str">
        <f>IF('Data Sheet'!$B$9="NC-50","N/A","OK")</f>
        <v>OK</v>
      </c>
      <c r="M389" s="17" t="str">
        <f>IF('Data Sheet'!$B$9="NC-50","N/A","OK")</f>
        <v>OK</v>
      </c>
      <c r="N389" s="23" t="str">
        <f>IF(BO389&lt;&gt;"",
    IF(INT('Data Sheet'!$A$19)=INT('Data Sheet'!$B$19),
        --(INT('Data Sheet'!$A$19) &amp; "." &amp; BO389),
        IF(AND((--(INT('Data Sheet'!$A$19) &amp; "." &amp; BO389)&gt;=--('Data Sheet'!$A$19)), (--(INT('Data Sheet'!$A$19) &amp; "." &amp; BO389)&lt;=--('Data Sheet'!$B$19))),
            --(INT('Data Sheet'!$A$19) &amp; "." &amp; BO389),
            --(INT('Data Sheet'!$B$19) &amp; "." &amp; BO389)
        )
    ),
    IF(BN389&lt;&gt;"",
        IF(INT('Data Sheet'!$A$19)=INT('Data Sheet'!$B$19),
            --(INT('Data Sheet'!$A$19) &amp; "." &amp; LEFT(BN389,3)),
            IF(AND((--(INT('Data Sheet'!$A$19) &amp; "." &amp; LEFT(BN389,3))&gt;=--('Data Sheet'!$A$19)), (--(INT('Data Sheet'!$A$19) &amp; "." &amp; LEFT(BN389,3))&lt;=--('Data Sheet'!$B$19))),
                --(INT('Data Sheet'!$A$19) &amp; "." &amp; LEFT(BN389,3)),
                --(INT('Data Sheet'!$B$19) &amp; "." &amp; LEFT(BN389,3))
            )
        ),
        "OK"
    )
)</f>
        <v>OK</v>
      </c>
      <c r="O389" s="23" t="str">
        <f>IF(BP389&lt;&gt;"",
    IF(INT('Data Sheet'!$A$19)=INT('Data Sheet'!$B$19),
        --(INT('Data Sheet'!$A$19) &amp; "." &amp; BP389),
        IF(AND((--(INT('Data Sheet'!$A$19) &amp; "." &amp; BP389)&gt;=--('Data Sheet'!$A$19)), (--(INT('Data Sheet'!$A$19) &amp; "." &amp; BP389)&lt;=--('Data Sheet'!$B$19))),
            --(INT('Data Sheet'!$A$19) &amp; "." &amp; BP389),
            --(INT('Data Sheet'!$B$19) &amp; "." &amp; BP389)
        )
    ),
    IF(BN389&lt;&gt;"",
        IF(INT('Data Sheet'!$A$19)=INT('Data Sheet'!$B$19),
            --(INT('Data Sheet'!$A$19) &amp; "." &amp; RIGHT(BN389,3)),
            IF(AND((--(INT('Data Sheet'!$A$19) &amp; "." &amp; RIGHT(BN389,3))&gt;=--('Data Sheet'!$A$19)), (--(INT('Data Sheet'!$A$19) &amp; "." &amp; RIGHT(BN389,3))&lt;=--('Data Sheet'!$B$19))),
                --(INT('Data Sheet'!$A$19) &amp; "." &amp; RIGHT(BN389,3)),
                --(INT('Data Sheet'!$B$19) &amp; "." &amp; RIGHT(BN389,3))
            )
        ),
        "OK"
    )
)</f>
        <v>OK</v>
      </c>
      <c r="P389" s="23" t="str">
        <f>IF(BR389&lt;&gt;"",
    IF(INT('Data Sheet'!$A$19)=INT('Data Sheet'!$B$15),
        --(INT('Data Sheet'!$A$15) &amp; "." &amp; BR389),
        IF(AND((--(INT('Data Sheet'!$A$15) &amp; "." &amp; BR389)&gt;=--('Data Sheet'!$A$15)), (--(INT('Data Sheet'!$A$15) &amp; "." &amp; BR389)&lt;=--('Data Sheet'!$B$15))),
            --(INT('Data Sheet'!$A$15) &amp; "." &amp; BR389),
            --(INT('Data Sheet'!$B$15) &amp; "." &amp; BR389)
        )
    ),
    IF(BQ389&lt;&gt;"",
        IF(INT('Data Sheet'!$A$15)=INT('Data Sheet'!$B$15),
            --(INT('Data Sheet'!$A$15) &amp; "." &amp; LEFT(BQ389,3)),
            IF(AND((--(INT('Data Sheet'!$A$15) &amp; "." &amp; LEFT(BQ389,3))&gt;=--('Data Sheet'!$A$15)), (--(INT('Data Sheet'!$A$15) &amp; "." &amp; LEFT(BQ389,3))&lt;=--('Data Sheet'!$B$15))),
                --(INT('Data Sheet'!$A$15) &amp; "." &amp; LEFT(BQ389,3)),
                --(INT('Data Sheet'!$B$15) &amp; "." &amp; LEFT(BQ389,3))
            )
        ),
        "OK"
    )
)</f>
        <v>OK</v>
      </c>
      <c r="Q389" s="23" t="str">
        <f>IF(BS389&lt;&gt;"",
    IF(INT('Data Sheet'!$A$19)=INT('Data Sheet'!$B$15),
        --(INT('Data Sheet'!$A$15) &amp; "." &amp; BS389),
        IF(AND((--(INT('Data Sheet'!$A$15) &amp; "." &amp; BS389)&gt;=--('Data Sheet'!$A$15)), (--(INT('Data Sheet'!$A$15) &amp; "." &amp; BS389)&lt;=--('Data Sheet'!$B$15))),
            --(INT('Data Sheet'!$A$15) &amp; "." &amp; BS389),
            --(INT('Data Sheet'!$B$15) &amp; "." &amp; BS389)
        )
    ),
    IF(BQ389&lt;&gt;"",
        IF(INT('Data Sheet'!$A$15)=INT('Data Sheet'!$B$15),
            --(INT('Data Sheet'!$A$15) &amp; "." &amp; RIGHT(BQ389,3)),
            IF(AND((--(INT('Data Sheet'!$A$15) &amp; "." &amp; RIGHT(BQ389,3))&gt;=--('Data Sheet'!$A$15)), (--(INT('Data Sheet'!$A$15) &amp; "." &amp; RIGHT(BQ389,3))&lt;=--('Data Sheet'!$B$15))),
                --(INT('Data Sheet'!$A$15) &amp; "." &amp; RIGHT(BQ389,3)),
                --(INT('Data Sheet'!$B$15) &amp; "." &amp; RIGHT(BQ389,3))
            )
        ),
        "OK"
    )
)</f>
        <v>OK</v>
      </c>
      <c r="R389" s="20"/>
      <c r="S389" s="20"/>
      <c r="T389" s="20"/>
      <c r="U389" s="20"/>
      <c r="V389" s="20"/>
      <c r="W389" s="20"/>
      <c r="X389" s="20"/>
      <c r="Y389" s="20"/>
      <c r="Z389" s="20"/>
      <c r="AA389" s="55"/>
      <c r="AB389" s="55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1"/>
      <c r="AR389" s="21"/>
      <c r="AS389" s="21"/>
      <c r="AT389" s="21"/>
      <c r="AU389" s="21"/>
      <c r="AV389" s="21"/>
      <c r="AW389" s="22"/>
      <c r="AX389" s="99"/>
      <c r="AY389" s="20"/>
      <c r="AZ389" s="20"/>
      <c r="BA389" s="22"/>
      <c r="BC389" s="80"/>
      <c r="BD389" s="80"/>
      <c r="BE389" s="80"/>
      <c r="BF389" s="80"/>
      <c r="BG389" s="2" t="str">
        <f t="shared" si="28"/>
        <v/>
      </c>
      <c r="BH389" s="78">
        <f t="shared" si="27"/>
        <v>0</v>
      </c>
    </row>
    <row r="390" spans="2:60" x14ac:dyDescent="0.2">
      <c r="B390" s="14">
        <f t="shared" si="29"/>
        <v>382</v>
      </c>
      <c r="C390" s="15" t="str">
        <f>CONCATENATE('Data Sheet'!$B$8,'Data Sheet'!$G$2)</f>
        <v>" HWDP</v>
      </c>
      <c r="D390" s="95" t="str">
        <f t="shared" si="30"/>
        <v/>
      </c>
      <c r="E390" s="15" t="str">
        <f>IF('Sum HWDP'!$D$10="TH-Hill DS-1 Vol 3 CAT 2: Clean and Visual Ends only","N/A","OK")</f>
        <v>OK</v>
      </c>
      <c r="F390" s="15" t="str">
        <f>IF('Sum HWDP'!$D$10="TH-Hill DS-1 Vol 3 CAT 2: Clean and Visual Ends only","N/A","OK")</f>
        <v>OK</v>
      </c>
      <c r="G390" s="17"/>
      <c r="H390" s="17"/>
      <c r="I390" s="17" t="s">
        <v>51</v>
      </c>
      <c r="J390" s="17" t="str">
        <f t="shared" si="31"/>
        <v>OK</v>
      </c>
      <c r="K390" s="17" t="str">
        <f t="shared" si="31"/>
        <v>OK</v>
      </c>
      <c r="L390" s="17" t="str">
        <f>IF('Data Sheet'!$B$9="NC-50","N/A","OK")</f>
        <v>OK</v>
      </c>
      <c r="M390" s="17" t="str">
        <f>IF('Data Sheet'!$B$9="NC-50","N/A","OK")</f>
        <v>OK</v>
      </c>
      <c r="N390" s="23" t="str">
        <f>IF(BO390&lt;&gt;"",
    IF(INT('Data Sheet'!$A$19)=INT('Data Sheet'!$B$19),
        --(INT('Data Sheet'!$A$19) &amp; "." &amp; BO390),
        IF(AND((--(INT('Data Sheet'!$A$19) &amp; "." &amp; BO390)&gt;=--('Data Sheet'!$A$19)), (--(INT('Data Sheet'!$A$19) &amp; "." &amp; BO390)&lt;=--('Data Sheet'!$B$19))),
            --(INT('Data Sheet'!$A$19) &amp; "." &amp; BO390),
            --(INT('Data Sheet'!$B$19) &amp; "." &amp; BO390)
        )
    ),
    IF(BN390&lt;&gt;"",
        IF(INT('Data Sheet'!$A$19)=INT('Data Sheet'!$B$19),
            --(INT('Data Sheet'!$A$19) &amp; "." &amp; LEFT(BN390,3)),
            IF(AND((--(INT('Data Sheet'!$A$19) &amp; "." &amp; LEFT(BN390,3))&gt;=--('Data Sheet'!$A$19)), (--(INT('Data Sheet'!$A$19) &amp; "." &amp; LEFT(BN390,3))&lt;=--('Data Sheet'!$B$19))),
                --(INT('Data Sheet'!$A$19) &amp; "." &amp; LEFT(BN390,3)),
                --(INT('Data Sheet'!$B$19) &amp; "." &amp; LEFT(BN390,3))
            )
        ),
        "OK"
    )
)</f>
        <v>OK</v>
      </c>
      <c r="O390" s="23" t="str">
        <f>IF(BP390&lt;&gt;"",
    IF(INT('Data Sheet'!$A$19)=INT('Data Sheet'!$B$19),
        --(INT('Data Sheet'!$A$19) &amp; "." &amp; BP390),
        IF(AND((--(INT('Data Sheet'!$A$19) &amp; "." &amp; BP390)&gt;=--('Data Sheet'!$A$19)), (--(INT('Data Sheet'!$A$19) &amp; "." &amp; BP390)&lt;=--('Data Sheet'!$B$19))),
            --(INT('Data Sheet'!$A$19) &amp; "." &amp; BP390),
            --(INT('Data Sheet'!$B$19) &amp; "." &amp; BP390)
        )
    ),
    IF(BN390&lt;&gt;"",
        IF(INT('Data Sheet'!$A$19)=INT('Data Sheet'!$B$19),
            --(INT('Data Sheet'!$A$19) &amp; "." &amp; RIGHT(BN390,3)),
            IF(AND((--(INT('Data Sheet'!$A$19) &amp; "." &amp; RIGHT(BN390,3))&gt;=--('Data Sheet'!$A$19)), (--(INT('Data Sheet'!$A$19) &amp; "." &amp; RIGHT(BN390,3))&lt;=--('Data Sheet'!$B$19))),
                --(INT('Data Sheet'!$A$19) &amp; "." &amp; RIGHT(BN390,3)),
                --(INT('Data Sheet'!$B$19) &amp; "." &amp; RIGHT(BN390,3))
            )
        ),
        "OK"
    )
)</f>
        <v>OK</v>
      </c>
      <c r="P390" s="23" t="str">
        <f>IF(BR390&lt;&gt;"",
    IF(INT('Data Sheet'!$A$19)=INT('Data Sheet'!$B$15),
        --(INT('Data Sheet'!$A$15) &amp; "." &amp; BR390),
        IF(AND((--(INT('Data Sheet'!$A$15) &amp; "." &amp; BR390)&gt;=--('Data Sheet'!$A$15)), (--(INT('Data Sheet'!$A$15) &amp; "." &amp; BR390)&lt;=--('Data Sheet'!$B$15))),
            --(INT('Data Sheet'!$A$15) &amp; "." &amp; BR390),
            --(INT('Data Sheet'!$B$15) &amp; "." &amp; BR390)
        )
    ),
    IF(BQ390&lt;&gt;"",
        IF(INT('Data Sheet'!$A$15)=INT('Data Sheet'!$B$15),
            --(INT('Data Sheet'!$A$15) &amp; "." &amp; LEFT(BQ390,3)),
            IF(AND((--(INT('Data Sheet'!$A$15) &amp; "." &amp; LEFT(BQ390,3))&gt;=--('Data Sheet'!$A$15)), (--(INT('Data Sheet'!$A$15) &amp; "." &amp; LEFT(BQ390,3))&lt;=--('Data Sheet'!$B$15))),
                --(INT('Data Sheet'!$A$15) &amp; "." &amp; LEFT(BQ390,3)),
                --(INT('Data Sheet'!$B$15) &amp; "." &amp; LEFT(BQ390,3))
            )
        ),
        "OK"
    )
)</f>
        <v>OK</v>
      </c>
      <c r="Q390" s="23" t="str">
        <f>IF(BS390&lt;&gt;"",
    IF(INT('Data Sheet'!$A$19)=INT('Data Sheet'!$B$15),
        --(INT('Data Sheet'!$A$15) &amp; "." &amp; BS390),
        IF(AND((--(INT('Data Sheet'!$A$15) &amp; "." &amp; BS390)&gt;=--('Data Sheet'!$A$15)), (--(INT('Data Sheet'!$A$15) &amp; "." &amp; BS390)&lt;=--('Data Sheet'!$B$15))),
            --(INT('Data Sheet'!$A$15) &amp; "." &amp; BS390),
            --(INT('Data Sheet'!$B$15) &amp; "." &amp; BS390)
        )
    ),
    IF(BQ390&lt;&gt;"",
        IF(INT('Data Sheet'!$A$15)=INT('Data Sheet'!$B$15),
            --(INT('Data Sheet'!$A$15) &amp; "." &amp; RIGHT(BQ390,3)),
            IF(AND((--(INT('Data Sheet'!$A$15) &amp; "." &amp; RIGHT(BQ390,3))&gt;=--('Data Sheet'!$A$15)), (--(INT('Data Sheet'!$A$15) &amp; "." &amp; RIGHT(BQ390,3))&lt;=--('Data Sheet'!$B$15))),
                --(INT('Data Sheet'!$A$15) &amp; "." &amp; RIGHT(BQ390,3)),
                --(INT('Data Sheet'!$B$15) &amp; "." &amp; RIGHT(BQ390,3))
            )
        ),
        "OK"
    )
)</f>
        <v>OK</v>
      </c>
      <c r="R390" s="20"/>
      <c r="S390" s="20"/>
      <c r="T390" s="20"/>
      <c r="U390" s="20"/>
      <c r="V390" s="20"/>
      <c r="W390" s="20"/>
      <c r="X390" s="20"/>
      <c r="Y390" s="20"/>
      <c r="Z390" s="20"/>
      <c r="AA390" s="55"/>
      <c r="AB390" s="55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1"/>
      <c r="AR390" s="21"/>
      <c r="AS390" s="21"/>
      <c r="AT390" s="21"/>
      <c r="AU390" s="21"/>
      <c r="AV390" s="21"/>
      <c r="AW390" s="22"/>
      <c r="AX390" s="99"/>
      <c r="AY390" s="20"/>
      <c r="AZ390" s="20"/>
      <c r="BA390" s="22"/>
      <c r="BC390" s="80"/>
      <c r="BD390" s="80"/>
      <c r="BE390" s="80"/>
      <c r="BF390" s="80"/>
      <c r="BG390" s="2" t="str">
        <f t="shared" si="28"/>
        <v/>
      </c>
      <c r="BH390" s="78">
        <f t="shared" si="27"/>
        <v>0</v>
      </c>
    </row>
    <row r="391" spans="2:60" x14ac:dyDescent="0.2">
      <c r="B391" s="14">
        <f t="shared" si="29"/>
        <v>383</v>
      </c>
      <c r="C391" s="15" t="str">
        <f>CONCATENATE('Data Sheet'!$B$8,'Data Sheet'!$G$2)</f>
        <v>" HWDP</v>
      </c>
      <c r="D391" s="95" t="str">
        <f t="shared" si="30"/>
        <v/>
      </c>
      <c r="E391" s="15" t="str">
        <f>IF('Sum HWDP'!$D$10="TH-Hill DS-1 Vol 3 CAT 2: Clean and Visual Ends only","N/A","OK")</f>
        <v>OK</v>
      </c>
      <c r="F391" s="15" t="str">
        <f>IF('Sum HWDP'!$D$10="TH-Hill DS-1 Vol 3 CAT 2: Clean and Visual Ends only","N/A","OK")</f>
        <v>OK</v>
      </c>
      <c r="G391" s="17"/>
      <c r="H391" s="17"/>
      <c r="I391" s="17" t="s">
        <v>51</v>
      </c>
      <c r="J391" s="17" t="str">
        <f t="shared" si="31"/>
        <v>OK</v>
      </c>
      <c r="K391" s="17" t="str">
        <f t="shared" si="31"/>
        <v>OK</v>
      </c>
      <c r="L391" s="17" t="str">
        <f>IF('Data Sheet'!$B$9="NC-50","N/A","OK")</f>
        <v>OK</v>
      </c>
      <c r="M391" s="17" t="str">
        <f>IF('Data Sheet'!$B$9="NC-50","N/A","OK")</f>
        <v>OK</v>
      </c>
      <c r="N391" s="23" t="str">
        <f>IF(BO391&lt;&gt;"",
    IF(INT('Data Sheet'!$A$19)=INT('Data Sheet'!$B$19),
        --(INT('Data Sheet'!$A$19) &amp; "." &amp; BO391),
        IF(AND((--(INT('Data Sheet'!$A$19) &amp; "." &amp; BO391)&gt;=--('Data Sheet'!$A$19)), (--(INT('Data Sheet'!$A$19) &amp; "." &amp; BO391)&lt;=--('Data Sheet'!$B$19))),
            --(INT('Data Sheet'!$A$19) &amp; "." &amp; BO391),
            --(INT('Data Sheet'!$B$19) &amp; "." &amp; BO391)
        )
    ),
    IF(BN391&lt;&gt;"",
        IF(INT('Data Sheet'!$A$19)=INT('Data Sheet'!$B$19),
            --(INT('Data Sheet'!$A$19) &amp; "." &amp; LEFT(BN391,3)),
            IF(AND((--(INT('Data Sheet'!$A$19) &amp; "." &amp; LEFT(BN391,3))&gt;=--('Data Sheet'!$A$19)), (--(INT('Data Sheet'!$A$19) &amp; "." &amp; LEFT(BN391,3))&lt;=--('Data Sheet'!$B$19))),
                --(INT('Data Sheet'!$A$19) &amp; "." &amp; LEFT(BN391,3)),
                --(INT('Data Sheet'!$B$19) &amp; "." &amp; LEFT(BN391,3))
            )
        ),
        "OK"
    )
)</f>
        <v>OK</v>
      </c>
      <c r="O391" s="23" t="str">
        <f>IF(BP391&lt;&gt;"",
    IF(INT('Data Sheet'!$A$19)=INT('Data Sheet'!$B$19),
        --(INT('Data Sheet'!$A$19) &amp; "." &amp; BP391),
        IF(AND((--(INT('Data Sheet'!$A$19) &amp; "." &amp; BP391)&gt;=--('Data Sheet'!$A$19)), (--(INT('Data Sheet'!$A$19) &amp; "." &amp; BP391)&lt;=--('Data Sheet'!$B$19))),
            --(INT('Data Sheet'!$A$19) &amp; "." &amp; BP391),
            --(INT('Data Sheet'!$B$19) &amp; "." &amp; BP391)
        )
    ),
    IF(BN391&lt;&gt;"",
        IF(INT('Data Sheet'!$A$19)=INT('Data Sheet'!$B$19),
            --(INT('Data Sheet'!$A$19) &amp; "." &amp; RIGHT(BN391,3)),
            IF(AND((--(INT('Data Sheet'!$A$19) &amp; "." &amp; RIGHT(BN391,3))&gt;=--('Data Sheet'!$A$19)), (--(INT('Data Sheet'!$A$19) &amp; "." &amp; RIGHT(BN391,3))&lt;=--('Data Sheet'!$B$19))),
                --(INT('Data Sheet'!$A$19) &amp; "." &amp; RIGHT(BN391,3)),
                --(INT('Data Sheet'!$B$19) &amp; "." &amp; RIGHT(BN391,3))
            )
        ),
        "OK"
    )
)</f>
        <v>OK</v>
      </c>
      <c r="P391" s="23" t="str">
        <f>IF(BR391&lt;&gt;"",
    IF(INT('Data Sheet'!$A$19)=INT('Data Sheet'!$B$15),
        --(INT('Data Sheet'!$A$15) &amp; "." &amp; BR391),
        IF(AND((--(INT('Data Sheet'!$A$15) &amp; "." &amp; BR391)&gt;=--('Data Sheet'!$A$15)), (--(INT('Data Sheet'!$A$15) &amp; "." &amp; BR391)&lt;=--('Data Sheet'!$B$15))),
            --(INT('Data Sheet'!$A$15) &amp; "." &amp; BR391),
            --(INT('Data Sheet'!$B$15) &amp; "." &amp; BR391)
        )
    ),
    IF(BQ391&lt;&gt;"",
        IF(INT('Data Sheet'!$A$15)=INT('Data Sheet'!$B$15),
            --(INT('Data Sheet'!$A$15) &amp; "." &amp; LEFT(BQ391,3)),
            IF(AND((--(INT('Data Sheet'!$A$15) &amp; "." &amp; LEFT(BQ391,3))&gt;=--('Data Sheet'!$A$15)), (--(INT('Data Sheet'!$A$15) &amp; "." &amp; LEFT(BQ391,3))&lt;=--('Data Sheet'!$B$15))),
                --(INT('Data Sheet'!$A$15) &amp; "." &amp; LEFT(BQ391,3)),
                --(INT('Data Sheet'!$B$15) &amp; "." &amp; LEFT(BQ391,3))
            )
        ),
        "OK"
    )
)</f>
        <v>OK</v>
      </c>
      <c r="Q391" s="23" t="str">
        <f>IF(BS391&lt;&gt;"",
    IF(INT('Data Sheet'!$A$19)=INT('Data Sheet'!$B$15),
        --(INT('Data Sheet'!$A$15) &amp; "." &amp; BS391),
        IF(AND((--(INT('Data Sheet'!$A$15) &amp; "." &amp; BS391)&gt;=--('Data Sheet'!$A$15)), (--(INT('Data Sheet'!$A$15) &amp; "." &amp; BS391)&lt;=--('Data Sheet'!$B$15))),
            --(INT('Data Sheet'!$A$15) &amp; "." &amp; BS391),
            --(INT('Data Sheet'!$B$15) &amp; "." &amp; BS391)
        )
    ),
    IF(BQ391&lt;&gt;"",
        IF(INT('Data Sheet'!$A$15)=INT('Data Sheet'!$B$15),
            --(INT('Data Sheet'!$A$15) &amp; "." &amp; RIGHT(BQ391,3)),
            IF(AND((--(INT('Data Sheet'!$A$15) &amp; "." &amp; RIGHT(BQ391,3))&gt;=--('Data Sheet'!$A$15)), (--(INT('Data Sheet'!$A$15) &amp; "." &amp; RIGHT(BQ391,3))&lt;=--('Data Sheet'!$B$15))),
                --(INT('Data Sheet'!$A$15) &amp; "." &amp; RIGHT(BQ391,3)),
                --(INT('Data Sheet'!$B$15) &amp; "." &amp; RIGHT(BQ391,3))
            )
        ),
        "OK"
    )
)</f>
        <v>OK</v>
      </c>
      <c r="R391" s="20"/>
      <c r="S391" s="20"/>
      <c r="T391" s="20"/>
      <c r="U391" s="20"/>
      <c r="V391" s="20"/>
      <c r="W391" s="20"/>
      <c r="X391" s="20"/>
      <c r="Y391" s="20"/>
      <c r="Z391" s="20"/>
      <c r="AA391" s="55"/>
      <c r="AB391" s="55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1"/>
      <c r="AR391" s="21"/>
      <c r="AS391" s="21"/>
      <c r="AT391" s="21"/>
      <c r="AU391" s="21"/>
      <c r="AV391" s="21"/>
      <c r="AW391" s="22"/>
      <c r="AX391" s="99"/>
      <c r="AY391" s="20"/>
      <c r="AZ391" s="20"/>
      <c r="BA391" s="22"/>
      <c r="BC391" s="80"/>
      <c r="BD391" s="80"/>
      <c r="BE391" s="80"/>
      <c r="BF391" s="80"/>
      <c r="BG391" s="2" t="str">
        <f t="shared" si="28"/>
        <v/>
      </c>
      <c r="BH391" s="78">
        <f t="shared" si="27"/>
        <v>0</v>
      </c>
    </row>
    <row r="392" spans="2:60" x14ac:dyDescent="0.2">
      <c r="B392" s="14">
        <f t="shared" si="29"/>
        <v>384</v>
      </c>
      <c r="C392" s="15" t="str">
        <f>CONCATENATE('Data Sheet'!$B$8,'Data Sheet'!$G$2)</f>
        <v>" HWDP</v>
      </c>
      <c r="D392" s="95" t="str">
        <f t="shared" si="30"/>
        <v/>
      </c>
      <c r="E392" s="15" t="str">
        <f>IF('Sum HWDP'!$D$10="TH-Hill DS-1 Vol 3 CAT 2: Clean and Visual Ends only","N/A","OK")</f>
        <v>OK</v>
      </c>
      <c r="F392" s="15" t="str">
        <f>IF('Sum HWDP'!$D$10="TH-Hill DS-1 Vol 3 CAT 2: Clean and Visual Ends only","N/A","OK")</f>
        <v>OK</v>
      </c>
      <c r="G392" s="17"/>
      <c r="H392" s="17"/>
      <c r="I392" s="17" t="s">
        <v>51</v>
      </c>
      <c r="J392" s="17" t="str">
        <f t="shared" si="31"/>
        <v>OK</v>
      </c>
      <c r="K392" s="17" t="str">
        <f t="shared" si="31"/>
        <v>OK</v>
      </c>
      <c r="L392" s="17" t="str">
        <f>IF('Data Sheet'!$B$9="NC-50","N/A","OK")</f>
        <v>OK</v>
      </c>
      <c r="M392" s="17" t="str">
        <f>IF('Data Sheet'!$B$9="NC-50","N/A","OK")</f>
        <v>OK</v>
      </c>
      <c r="N392" s="23" t="str">
        <f>IF(BO392&lt;&gt;"",
    IF(INT('Data Sheet'!$A$19)=INT('Data Sheet'!$B$19),
        --(INT('Data Sheet'!$A$19) &amp; "." &amp; BO392),
        IF(AND((--(INT('Data Sheet'!$A$19) &amp; "." &amp; BO392)&gt;=--('Data Sheet'!$A$19)), (--(INT('Data Sheet'!$A$19) &amp; "." &amp; BO392)&lt;=--('Data Sheet'!$B$19))),
            --(INT('Data Sheet'!$A$19) &amp; "." &amp; BO392),
            --(INT('Data Sheet'!$B$19) &amp; "." &amp; BO392)
        )
    ),
    IF(BN392&lt;&gt;"",
        IF(INT('Data Sheet'!$A$19)=INT('Data Sheet'!$B$19),
            --(INT('Data Sheet'!$A$19) &amp; "." &amp; LEFT(BN392,3)),
            IF(AND((--(INT('Data Sheet'!$A$19) &amp; "." &amp; LEFT(BN392,3))&gt;=--('Data Sheet'!$A$19)), (--(INT('Data Sheet'!$A$19) &amp; "." &amp; LEFT(BN392,3))&lt;=--('Data Sheet'!$B$19))),
                --(INT('Data Sheet'!$A$19) &amp; "." &amp; LEFT(BN392,3)),
                --(INT('Data Sheet'!$B$19) &amp; "." &amp; LEFT(BN392,3))
            )
        ),
        "OK"
    )
)</f>
        <v>OK</v>
      </c>
      <c r="O392" s="23" t="str">
        <f>IF(BP392&lt;&gt;"",
    IF(INT('Data Sheet'!$A$19)=INT('Data Sheet'!$B$19),
        --(INT('Data Sheet'!$A$19) &amp; "." &amp; BP392),
        IF(AND((--(INT('Data Sheet'!$A$19) &amp; "." &amp; BP392)&gt;=--('Data Sheet'!$A$19)), (--(INT('Data Sheet'!$A$19) &amp; "." &amp; BP392)&lt;=--('Data Sheet'!$B$19))),
            --(INT('Data Sheet'!$A$19) &amp; "." &amp; BP392),
            --(INT('Data Sheet'!$B$19) &amp; "." &amp; BP392)
        )
    ),
    IF(BN392&lt;&gt;"",
        IF(INT('Data Sheet'!$A$19)=INT('Data Sheet'!$B$19),
            --(INT('Data Sheet'!$A$19) &amp; "." &amp; RIGHT(BN392,3)),
            IF(AND((--(INT('Data Sheet'!$A$19) &amp; "." &amp; RIGHT(BN392,3))&gt;=--('Data Sheet'!$A$19)), (--(INT('Data Sheet'!$A$19) &amp; "." &amp; RIGHT(BN392,3))&lt;=--('Data Sheet'!$B$19))),
                --(INT('Data Sheet'!$A$19) &amp; "." &amp; RIGHT(BN392,3)),
                --(INT('Data Sheet'!$B$19) &amp; "." &amp; RIGHT(BN392,3))
            )
        ),
        "OK"
    )
)</f>
        <v>OK</v>
      </c>
      <c r="P392" s="23" t="str">
        <f>IF(BR392&lt;&gt;"",
    IF(INT('Data Sheet'!$A$19)=INT('Data Sheet'!$B$15),
        --(INT('Data Sheet'!$A$15) &amp; "." &amp; BR392),
        IF(AND((--(INT('Data Sheet'!$A$15) &amp; "." &amp; BR392)&gt;=--('Data Sheet'!$A$15)), (--(INT('Data Sheet'!$A$15) &amp; "." &amp; BR392)&lt;=--('Data Sheet'!$B$15))),
            --(INT('Data Sheet'!$A$15) &amp; "." &amp; BR392),
            --(INT('Data Sheet'!$B$15) &amp; "." &amp; BR392)
        )
    ),
    IF(BQ392&lt;&gt;"",
        IF(INT('Data Sheet'!$A$15)=INT('Data Sheet'!$B$15),
            --(INT('Data Sheet'!$A$15) &amp; "." &amp; LEFT(BQ392,3)),
            IF(AND((--(INT('Data Sheet'!$A$15) &amp; "." &amp; LEFT(BQ392,3))&gt;=--('Data Sheet'!$A$15)), (--(INT('Data Sheet'!$A$15) &amp; "." &amp; LEFT(BQ392,3))&lt;=--('Data Sheet'!$B$15))),
                --(INT('Data Sheet'!$A$15) &amp; "." &amp; LEFT(BQ392,3)),
                --(INT('Data Sheet'!$B$15) &amp; "." &amp; LEFT(BQ392,3))
            )
        ),
        "OK"
    )
)</f>
        <v>OK</v>
      </c>
      <c r="Q392" s="23" t="str">
        <f>IF(BS392&lt;&gt;"",
    IF(INT('Data Sheet'!$A$19)=INT('Data Sheet'!$B$15),
        --(INT('Data Sheet'!$A$15) &amp; "." &amp; BS392),
        IF(AND((--(INT('Data Sheet'!$A$15) &amp; "." &amp; BS392)&gt;=--('Data Sheet'!$A$15)), (--(INT('Data Sheet'!$A$15) &amp; "." &amp; BS392)&lt;=--('Data Sheet'!$B$15))),
            --(INT('Data Sheet'!$A$15) &amp; "." &amp; BS392),
            --(INT('Data Sheet'!$B$15) &amp; "." &amp; BS392)
        )
    ),
    IF(BQ392&lt;&gt;"",
        IF(INT('Data Sheet'!$A$15)=INT('Data Sheet'!$B$15),
            --(INT('Data Sheet'!$A$15) &amp; "." &amp; RIGHT(BQ392,3)),
            IF(AND((--(INT('Data Sheet'!$A$15) &amp; "." &amp; RIGHT(BQ392,3))&gt;=--('Data Sheet'!$A$15)), (--(INT('Data Sheet'!$A$15) &amp; "." &amp; RIGHT(BQ392,3))&lt;=--('Data Sheet'!$B$15))),
                --(INT('Data Sheet'!$A$15) &amp; "." &amp; RIGHT(BQ392,3)),
                --(INT('Data Sheet'!$B$15) &amp; "." &amp; RIGHT(BQ392,3))
            )
        ),
        "OK"
    )
)</f>
        <v>OK</v>
      </c>
      <c r="R392" s="20"/>
      <c r="S392" s="20"/>
      <c r="T392" s="20"/>
      <c r="U392" s="20"/>
      <c r="V392" s="20"/>
      <c r="W392" s="20"/>
      <c r="X392" s="20"/>
      <c r="Y392" s="20"/>
      <c r="Z392" s="20"/>
      <c r="AA392" s="55"/>
      <c r="AB392" s="55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1"/>
      <c r="AR392" s="21"/>
      <c r="AS392" s="21"/>
      <c r="AT392" s="21"/>
      <c r="AU392" s="21"/>
      <c r="AV392" s="21"/>
      <c r="AW392" s="22"/>
      <c r="AX392" s="99"/>
      <c r="AY392" s="20"/>
      <c r="AZ392" s="20"/>
      <c r="BA392" s="22"/>
      <c r="BC392" s="80"/>
      <c r="BD392" s="80"/>
      <c r="BE392" s="80"/>
      <c r="BF392" s="80"/>
      <c r="BG392" s="2" t="str">
        <f t="shared" si="28"/>
        <v/>
      </c>
      <c r="BH392" s="78">
        <f t="shared" si="27"/>
        <v>0</v>
      </c>
    </row>
    <row r="393" spans="2:60" x14ac:dyDescent="0.2">
      <c r="B393" s="14">
        <f t="shared" si="29"/>
        <v>385</v>
      </c>
      <c r="C393" s="15" t="str">
        <f>CONCATENATE('Data Sheet'!$B$8,'Data Sheet'!$G$2)</f>
        <v>" HWDP</v>
      </c>
      <c r="D393" s="95" t="str">
        <f t="shared" si="30"/>
        <v/>
      </c>
      <c r="E393" s="15" t="str">
        <f>IF('Sum HWDP'!$D$10="TH-Hill DS-1 Vol 3 CAT 2: Clean and Visual Ends only","N/A","OK")</f>
        <v>OK</v>
      </c>
      <c r="F393" s="15" t="str">
        <f>IF('Sum HWDP'!$D$10="TH-Hill DS-1 Vol 3 CAT 2: Clean and Visual Ends only","N/A","OK")</f>
        <v>OK</v>
      </c>
      <c r="G393" s="17"/>
      <c r="H393" s="17"/>
      <c r="I393" s="17" t="s">
        <v>51</v>
      </c>
      <c r="J393" s="17" t="str">
        <f t="shared" si="31"/>
        <v>OK</v>
      </c>
      <c r="K393" s="17" t="str">
        <f t="shared" si="31"/>
        <v>OK</v>
      </c>
      <c r="L393" s="17" t="str">
        <f>IF('Data Sheet'!$B$9="NC-50","N/A","OK")</f>
        <v>OK</v>
      </c>
      <c r="M393" s="17" t="str">
        <f>IF('Data Sheet'!$B$9="NC-50","N/A","OK")</f>
        <v>OK</v>
      </c>
      <c r="N393" s="23" t="str">
        <f>IF(BO393&lt;&gt;"",
    IF(INT('Data Sheet'!$A$19)=INT('Data Sheet'!$B$19),
        --(INT('Data Sheet'!$A$19) &amp; "." &amp; BO393),
        IF(AND((--(INT('Data Sheet'!$A$19) &amp; "." &amp; BO393)&gt;=--('Data Sheet'!$A$19)), (--(INT('Data Sheet'!$A$19) &amp; "." &amp; BO393)&lt;=--('Data Sheet'!$B$19))),
            --(INT('Data Sheet'!$A$19) &amp; "." &amp; BO393),
            --(INT('Data Sheet'!$B$19) &amp; "." &amp; BO393)
        )
    ),
    IF(BN393&lt;&gt;"",
        IF(INT('Data Sheet'!$A$19)=INT('Data Sheet'!$B$19),
            --(INT('Data Sheet'!$A$19) &amp; "." &amp; LEFT(BN393,3)),
            IF(AND((--(INT('Data Sheet'!$A$19) &amp; "." &amp; LEFT(BN393,3))&gt;=--('Data Sheet'!$A$19)), (--(INT('Data Sheet'!$A$19) &amp; "." &amp; LEFT(BN393,3))&lt;=--('Data Sheet'!$B$19))),
                --(INT('Data Sheet'!$A$19) &amp; "." &amp; LEFT(BN393,3)),
                --(INT('Data Sheet'!$B$19) &amp; "." &amp; LEFT(BN393,3))
            )
        ),
        "OK"
    )
)</f>
        <v>OK</v>
      </c>
      <c r="O393" s="23" t="str">
        <f>IF(BP393&lt;&gt;"",
    IF(INT('Data Sheet'!$A$19)=INT('Data Sheet'!$B$19),
        --(INT('Data Sheet'!$A$19) &amp; "." &amp; BP393),
        IF(AND((--(INT('Data Sheet'!$A$19) &amp; "." &amp; BP393)&gt;=--('Data Sheet'!$A$19)), (--(INT('Data Sheet'!$A$19) &amp; "." &amp; BP393)&lt;=--('Data Sheet'!$B$19))),
            --(INT('Data Sheet'!$A$19) &amp; "." &amp; BP393),
            --(INT('Data Sheet'!$B$19) &amp; "." &amp; BP393)
        )
    ),
    IF(BN393&lt;&gt;"",
        IF(INT('Data Sheet'!$A$19)=INT('Data Sheet'!$B$19),
            --(INT('Data Sheet'!$A$19) &amp; "." &amp; RIGHT(BN393,3)),
            IF(AND((--(INT('Data Sheet'!$A$19) &amp; "." &amp; RIGHT(BN393,3))&gt;=--('Data Sheet'!$A$19)), (--(INT('Data Sheet'!$A$19) &amp; "." &amp; RIGHT(BN393,3))&lt;=--('Data Sheet'!$B$19))),
                --(INT('Data Sheet'!$A$19) &amp; "." &amp; RIGHT(BN393,3)),
                --(INT('Data Sheet'!$B$19) &amp; "." &amp; RIGHT(BN393,3))
            )
        ),
        "OK"
    )
)</f>
        <v>OK</v>
      </c>
      <c r="P393" s="23" t="str">
        <f>IF(BR393&lt;&gt;"",
    IF(INT('Data Sheet'!$A$19)=INT('Data Sheet'!$B$15),
        --(INT('Data Sheet'!$A$15) &amp; "." &amp; BR393),
        IF(AND((--(INT('Data Sheet'!$A$15) &amp; "." &amp; BR393)&gt;=--('Data Sheet'!$A$15)), (--(INT('Data Sheet'!$A$15) &amp; "." &amp; BR393)&lt;=--('Data Sheet'!$B$15))),
            --(INT('Data Sheet'!$A$15) &amp; "." &amp; BR393),
            --(INT('Data Sheet'!$B$15) &amp; "." &amp; BR393)
        )
    ),
    IF(BQ393&lt;&gt;"",
        IF(INT('Data Sheet'!$A$15)=INT('Data Sheet'!$B$15),
            --(INT('Data Sheet'!$A$15) &amp; "." &amp; LEFT(BQ393,3)),
            IF(AND((--(INT('Data Sheet'!$A$15) &amp; "." &amp; LEFT(BQ393,3))&gt;=--('Data Sheet'!$A$15)), (--(INT('Data Sheet'!$A$15) &amp; "." &amp; LEFT(BQ393,3))&lt;=--('Data Sheet'!$B$15))),
                --(INT('Data Sheet'!$A$15) &amp; "." &amp; LEFT(BQ393,3)),
                --(INT('Data Sheet'!$B$15) &amp; "." &amp; LEFT(BQ393,3))
            )
        ),
        "OK"
    )
)</f>
        <v>OK</v>
      </c>
      <c r="Q393" s="23" t="str">
        <f>IF(BS393&lt;&gt;"",
    IF(INT('Data Sheet'!$A$19)=INT('Data Sheet'!$B$15),
        --(INT('Data Sheet'!$A$15) &amp; "." &amp; BS393),
        IF(AND((--(INT('Data Sheet'!$A$15) &amp; "." &amp; BS393)&gt;=--('Data Sheet'!$A$15)), (--(INT('Data Sheet'!$A$15) &amp; "." &amp; BS393)&lt;=--('Data Sheet'!$B$15))),
            --(INT('Data Sheet'!$A$15) &amp; "." &amp; BS393),
            --(INT('Data Sheet'!$B$15) &amp; "." &amp; BS393)
        )
    ),
    IF(BQ393&lt;&gt;"",
        IF(INT('Data Sheet'!$A$15)=INT('Data Sheet'!$B$15),
            --(INT('Data Sheet'!$A$15) &amp; "." &amp; RIGHT(BQ393,3)),
            IF(AND((--(INT('Data Sheet'!$A$15) &amp; "." &amp; RIGHT(BQ393,3))&gt;=--('Data Sheet'!$A$15)), (--(INT('Data Sheet'!$A$15) &amp; "." &amp; RIGHT(BQ393,3))&lt;=--('Data Sheet'!$B$15))),
                --(INT('Data Sheet'!$A$15) &amp; "." &amp; RIGHT(BQ393,3)),
                --(INT('Data Sheet'!$B$15) &amp; "." &amp; RIGHT(BQ393,3))
            )
        ),
        "OK"
    )
)</f>
        <v>OK</v>
      </c>
      <c r="R393" s="20"/>
      <c r="S393" s="20"/>
      <c r="T393" s="20"/>
      <c r="U393" s="20"/>
      <c r="V393" s="20"/>
      <c r="W393" s="20"/>
      <c r="X393" s="20"/>
      <c r="Y393" s="20"/>
      <c r="Z393" s="20"/>
      <c r="AA393" s="55"/>
      <c r="AB393" s="55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1"/>
      <c r="AR393" s="21"/>
      <c r="AS393" s="21"/>
      <c r="AT393" s="21"/>
      <c r="AU393" s="21"/>
      <c r="AV393" s="21"/>
      <c r="AW393" s="22"/>
      <c r="AX393" s="99"/>
      <c r="AY393" s="20"/>
      <c r="AZ393" s="20"/>
      <c r="BA393" s="22"/>
      <c r="BC393" s="80"/>
      <c r="BD393" s="80"/>
      <c r="BE393" s="80"/>
      <c r="BF393" s="80"/>
      <c r="BG393" s="2" t="str">
        <f t="shared" si="28"/>
        <v/>
      </c>
      <c r="BH393" s="78">
        <f t="shared" ref="BH393:BH456" si="32">COUNTA(T393:AF393)</f>
        <v>0</v>
      </c>
    </row>
    <row r="394" spans="2:60" x14ac:dyDescent="0.2">
      <c r="B394" s="14">
        <f t="shared" si="29"/>
        <v>386</v>
      </c>
      <c r="C394" s="15" t="str">
        <f>CONCATENATE('Data Sheet'!$B$8,'Data Sheet'!$G$2)</f>
        <v>" HWDP</v>
      </c>
      <c r="D394" s="95" t="str">
        <f t="shared" si="30"/>
        <v/>
      </c>
      <c r="E394" s="15" t="str">
        <f>IF('Sum HWDP'!$D$10="TH-Hill DS-1 Vol 3 CAT 2: Clean and Visual Ends only","N/A","OK")</f>
        <v>OK</v>
      </c>
      <c r="F394" s="15" t="str">
        <f>IF('Sum HWDP'!$D$10="TH-Hill DS-1 Vol 3 CAT 2: Clean and Visual Ends only","N/A","OK")</f>
        <v>OK</v>
      </c>
      <c r="G394" s="17"/>
      <c r="H394" s="17"/>
      <c r="I394" s="17" t="s">
        <v>51</v>
      </c>
      <c r="J394" s="17" t="str">
        <f t="shared" si="31"/>
        <v>OK</v>
      </c>
      <c r="K394" s="17" t="str">
        <f t="shared" si="31"/>
        <v>OK</v>
      </c>
      <c r="L394" s="17" t="str">
        <f>IF('Data Sheet'!$B$9="NC-50","N/A","OK")</f>
        <v>OK</v>
      </c>
      <c r="M394" s="17" t="str">
        <f>IF('Data Sheet'!$B$9="NC-50","N/A","OK")</f>
        <v>OK</v>
      </c>
      <c r="N394" s="23" t="str">
        <f>IF(BO394&lt;&gt;"",
    IF(INT('Data Sheet'!$A$19)=INT('Data Sheet'!$B$19),
        --(INT('Data Sheet'!$A$19) &amp; "." &amp; BO394),
        IF(AND((--(INT('Data Sheet'!$A$19) &amp; "." &amp; BO394)&gt;=--('Data Sheet'!$A$19)), (--(INT('Data Sheet'!$A$19) &amp; "." &amp; BO394)&lt;=--('Data Sheet'!$B$19))),
            --(INT('Data Sheet'!$A$19) &amp; "." &amp; BO394),
            --(INT('Data Sheet'!$B$19) &amp; "." &amp; BO394)
        )
    ),
    IF(BN394&lt;&gt;"",
        IF(INT('Data Sheet'!$A$19)=INT('Data Sheet'!$B$19),
            --(INT('Data Sheet'!$A$19) &amp; "." &amp; LEFT(BN394,3)),
            IF(AND((--(INT('Data Sheet'!$A$19) &amp; "." &amp; LEFT(BN394,3))&gt;=--('Data Sheet'!$A$19)), (--(INT('Data Sheet'!$A$19) &amp; "." &amp; LEFT(BN394,3))&lt;=--('Data Sheet'!$B$19))),
                --(INT('Data Sheet'!$A$19) &amp; "." &amp; LEFT(BN394,3)),
                --(INT('Data Sheet'!$B$19) &amp; "." &amp; LEFT(BN394,3))
            )
        ),
        "OK"
    )
)</f>
        <v>OK</v>
      </c>
      <c r="O394" s="23" t="str">
        <f>IF(BP394&lt;&gt;"",
    IF(INT('Data Sheet'!$A$19)=INT('Data Sheet'!$B$19),
        --(INT('Data Sheet'!$A$19) &amp; "." &amp; BP394),
        IF(AND((--(INT('Data Sheet'!$A$19) &amp; "." &amp; BP394)&gt;=--('Data Sheet'!$A$19)), (--(INT('Data Sheet'!$A$19) &amp; "." &amp; BP394)&lt;=--('Data Sheet'!$B$19))),
            --(INT('Data Sheet'!$A$19) &amp; "." &amp; BP394),
            --(INT('Data Sheet'!$B$19) &amp; "." &amp; BP394)
        )
    ),
    IF(BN394&lt;&gt;"",
        IF(INT('Data Sheet'!$A$19)=INT('Data Sheet'!$B$19),
            --(INT('Data Sheet'!$A$19) &amp; "." &amp; RIGHT(BN394,3)),
            IF(AND((--(INT('Data Sheet'!$A$19) &amp; "." &amp; RIGHT(BN394,3))&gt;=--('Data Sheet'!$A$19)), (--(INT('Data Sheet'!$A$19) &amp; "." &amp; RIGHT(BN394,3))&lt;=--('Data Sheet'!$B$19))),
                --(INT('Data Sheet'!$A$19) &amp; "." &amp; RIGHT(BN394,3)),
                --(INT('Data Sheet'!$B$19) &amp; "." &amp; RIGHT(BN394,3))
            )
        ),
        "OK"
    )
)</f>
        <v>OK</v>
      </c>
      <c r="P394" s="23" t="str">
        <f>IF(BR394&lt;&gt;"",
    IF(INT('Data Sheet'!$A$19)=INT('Data Sheet'!$B$15),
        --(INT('Data Sheet'!$A$15) &amp; "." &amp; BR394),
        IF(AND((--(INT('Data Sheet'!$A$15) &amp; "." &amp; BR394)&gt;=--('Data Sheet'!$A$15)), (--(INT('Data Sheet'!$A$15) &amp; "." &amp; BR394)&lt;=--('Data Sheet'!$B$15))),
            --(INT('Data Sheet'!$A$15) &amp; "." &amp; BR394),
            --(INT('Data Sheet'!$B$15) &amp; "." &amp; BR394)
        )
    ),
    IF(BQ394&lt;&gt;"",
        IF(INT('Data Sheet'!$A$15)=INT('Data Sheet'!$B$15),
            --(INT('Data Sheet'!$A$15) &amp; "." &amp; LEFT(BQ394,3)),
            IF(AND((--(INT('Data Sheet'!$A$15) &amp; "." &amp; LEFT(BQ394,3))&gt;=--('Data Sheet'!$A$15)), (--(INT('Data Sheet'!$A$15) &amp; "." &amp; LEFT(BQ394,3))&lt;=--('Data Sheet'!$B$15))),
                --(INT('Data Sheet'!$A$15) &amp; "." &amp; LEFT(BQ394,3)),
                --(INT('Data Sheet'!$B$15) &amp; "." &amp; LEFT(BQ394,3))
            )
        ),
        "OK"
    )
)</f>
        <v>OK</v>
      </c>
      <c r="Q394" s="23" t="str">
        <f>IF(BS394&lt;&gt;"",
    IF(INT('Data Sheet'!$A$19)=INT('Data Sheet'!$B$15),
        --(INT('Data Sheet'!$A$15) &amp; "." &amp; BS394),
        IF(AND((--(INT('Data Sheet'!$A$15) &amp; "." &amp; BS394)&gt;=--('Data Sheet'!$A$15)), (--(INT('Data Sheet'!$A$15) &amp; "." &amp; BS394)&lt;=--('Data Sheet'!$B$15))),
            --(INT('Data Sheet'!$A$15) &amp; "." &amp; BS394),
            --(INT('Data Sheet'!$B$15) &amp; "." &amp; BS394)
        )
    ),
    IF(BQ394&lt;&gt;"",
        IF(INT('Data Sheet'!$A$15)=INT('Data Sheet'!$B$15),
            --(INT('Data Sheet'!$A$15) &amp; "." &amp; RIGHT(BQ394,3)),
            IF(AND((--(INT('Data Sheet'!$A$15) &amp; "." &amp; RIGHT(BQ394,3))&gt;=--('Data Sheet'!$A$15)), (--(INT('Data Sheet'!$A$15) &amp; "." &amp; RIGHT(BQ394,3))&lt;=--('Data Sheet'!$B$15))),
                --(INT('Data Sheet'!$A$15) &amp; "." &amp; RIGHT(BQ394,3)),
                --(INT('Data Sheet'!$B$15) &amp; "." &amp; RIGHT(BQ394,3))
            )
        ),
        "OK"
    )
)</f>
        <v>OK</v>
      </c>
      <c r="R394" s="20"/>
      <c r="S394" s="20"/>
      <c r="T394" s="20"/>
      <c r="U394" s="20"/>
      <c r="V394" s="20"/>
      <c r="W394" s="20"/>
      <c r="X394" s="20"/>
      <c r="Y394" s="20"/>
      <c r="Z394" s="20"/>
      <c r="AA394" s="55"/>
      <c r="AB394" s="55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1"/>
      <c r="AR394" s="21"/>
      <c r="AS394" s="21"/>
      <c r="AT394" s="21"/>
      <c r="AU394" s="21"/>
      <c r="AV394" s="21"/>
      <c r="AW394" s="22"/>
      <c r="AX394" s="99"/>
      <c r="AY394" s="20"/>
      <c r="AZ394" s="20"/>
      <c r="BA394" s="22"/>
      <c r="BC394" s="80"/>
      <c r="BD394" s="80"/>
      <c r="BE394" s="80"/>
      <c r="BF394" s="80"/>
      <c r="BG394" s="2" t="str">
        <f t="shared" ref="BG394:BG457" si="33">CONCATENATE(BC394,BD394,BE394,BF394)</f>
        <v/>
      </c>
      <c r="BH394" s="78">
        <f t="shared" si="32"/>
        <v>0</v>
      </c>
    </row>
    <row r="395" spans="2:60" x14ac:dyDescent="0.2">
      <c r="B395" s="14">
        <f t="shared" ref="B395:B458" si="34">B394+1</f>
        <v>387</v>
      </c>
      <c r="C395" s="15" t="str">
        <f>CONCATENATE('Data Sheet'!$B$8,'Data Sheet'!$G$2)</f>
        <v>" HWDP</v>
      </c>
      <c r="D395" s="95" t="str">
        <f t="shared" ref="D395:D458" si="35">BG395</f>
        <v/>
      </c>
      <c r="E395" s="15" t="str">
        <f>IF('Sum HWDP'!$D$10="TH-Hill DS-1 Vol 3 CAT 2: Clean and Visual Ends only","N/A","OK")</f>
        <v>OK</v>
      </c>
      <c r="F395" s="15" t="str">
        <f>IF('Sum HWDP'!$D$10="TH-Hill DS-1 Vol 3 CAT 2: Clean and Visual Ends only","N/A","OK")</f>
        <v>OK</v>
      </c>
      <c r="G395" s="17"/>
      <c r="H395" s="17"/>
      <c r="I395" s="17" t="s">
        <v>51</v>
      </c>
      <c r="J395" s="17" t="str">
        <f t="shared" si="31"/>
        <v>OK</v>
      </c>
      <c r="K395" s="17" t="str">
        <f t="shared" si="31"/>
        <v>OK</v>
      </c>
      <c r="L395" s="17" t="str">
        <f>IF('Data Sheet'!$B$9="NC-50","N/A","OK")</f>
        <v>OK</v>
      </c>
      <c r="M395" s="17" t="str">
        <f>IF('Data Sheet'!$B$9="NC-50","N/A","OK")</f>
        <v>OK</v>
      </c>
      <c r="N395" s="23" t="str">
        <f>IF(BO395&lt;&gt;"",
    IF(INT('Data Sheet'!$A$19)=INT('Data Sheet'!$B$19),
        --(INT('Data Sheet'!$A$19) &amp; "." &amp; BO395),
        IF(AND((--(INT('Data Sheet'!$A$19) &amp; "." &amp; BO395)&gt;=--('Data Sheet'!$A$19)), (--(INT('Data Sheet'!$A$19) &amp; "." &amp; BO395)&lt;=--('Data Sheet'!$B$19))),
            --(INT('Data Sheet'!$A$19) &amp; "." &amp; BO395),
            --(INT('Data Sheet'!$B$19) &amp; "." &amp; BO395)
        )
    ),
    IF(BN395&lt;&gt;"",
        IF(INT('Data Sheet'!$A$19)=INT('Data Sheet'!$B$19),
            --(INT('Data Sheet'!$A$19) &amp; "." &amp; LEFT(BN395,3)),
            IF(AND((--(INT('Data Sheet'!$A$19) &amp; "." &amp; LEFT(BN395,3))&gt;=--('Data Sheet'!$A$19)), (--(INT('Data Sheet'!$A$19) &amp; "." &amp; LEFT(BN395,3))&lt;=--('Data Sheet'!$B$19))),
                --(INT('Data Sheet'!$A$19) &amp; "." &amp; LEFT(BN395,3)),
                --(INT('Data Sheet'!$B$19) &amp; "." &amp; LEFT(BN395,3))
            )
        ),
        "OK"
    )
)</f>
        <v>OK</v>
      </c>
      <c r="O395" s="23" t="str">
        <f>IF(BP395&lt;&gt;"",
    IF(INT('Data Sheet'!$A$19)=INT('Data Sheet'!$B$19),
        --(INT('Data Sheet'!$A$19) &amp; "." &amp; BP395),
        IF(AND((--(INT('Data Sheet'!$A$19) &amp; "." &amp; BP395)&gt;=--('Data Sheet'!$A$19)), (--(INT('Data Sheet'!$A$19) &amp; "." &amp; BP395)&lt;=--('Data Sheet'!$B$19))),
            --(INT('Data Sheet'!$A$19) &amp; "." &amp; BP395),
            --(INT('Data Sheet'!$B$19) &amp; "." &amp; BP395)
        )
    ),
    IF(BN395&lt;&gt;"",
        IF(INT('Data Sheet'!$A$19)=INT('Data Sheet'!$B$19),
            --(INT('Data Sheet'!$A$19) &amp; "." &amp; RIGHT(BN395,3)),
            IF(AND((--(INT('Data Sheet'!$A$19) &amp; "." &amp; RIGHT(BN395,3))&gt;=--('Data Sheet'!$A$19)), (--(INT('Data Sheet'!$A$19) &amp; "." &amp; RIGHT(BN395,3))&lt;=--('Data Sheet'!$B$19))),
                --(INT('Data Sheet'!$A$19) &amp; "." &amp; RIGHT(BN395,3)),
                --(INT('Data Sheet'!$B$19) &amp; "." &amp; RIGHT(BN395,3))
            )
        ),
        "OK"
    )
)</f>
        <v>OK</v>
      </c>
      <c r="P395" s="23" t="str">
        <f>IF(BR395&lt;&gt;"",
    IF(INT('Data Sheet'!$A$19)=INT('Data Sheet'!$B$15),
        --(INT('Data Sheet'!$A$15) &amp; "." &amp; BR395),
        IF(AND((--(INT('Data Sheet'!$A$15) &amp; "." &amp; BR395)&gt;=--('Data Sheet'!$A$15)), (--(INT('Data Sheet'!$A$15) &amp; "." &amp; BR395)&lt;=--('Data Sheet'!$B$15))),
            --(INT('Data Sheet'!$A$15) &amp; "." &amp; BR395),
            --(INT('Data Sheet'!$B$15) &amp; "." &amp; BR395)
        )
    ),
    IF(BQ395&lt;&gt;"",
        IF(INT('Data Sheet'!$A$15)=INT('Data Sheet'!$B$15),
            --(INT('Data Sheet'!$A$15) &amp; "." &amp; LEFT(BQ395,3)),
            IF(AND((--(INT('Data Sheet'!$A$15) &amp; "." &amp; LEFT(BQ395,3))&gt;=--('Data Sheet'!$A$15)), (--(INT('Data Sheet'!$A$15) &amp; "." &amp; LEFT(BQ395,3))&lt;=--('Data Sheet'!$B$15))),
                --(INT('Data Sheet'!$A$15) &amp; "." &amp; LEFT(BQ395,3)),
                --(INT('Data Sheet'!$B$15) &amp; "." &amp; LEFT(BQ395,3))
            )
        ),
        "OK"
    )
)</f>
        <v>OK</v>
      </c>
      <c r="Q395" s="23" t="str">
        <f>IF(BS395&lt;&gt;"",
    IF(INT('Data Sheet'!$A$19)=INT('Data Sheet'!$B$15),
        --(INT('Data Sheet'!$A$15) &amp; "." &amp; BS395),
        IF(AND((--(INT('Data Sheet'!$A$15) &amp; "." &amp; BS395)&gt;=--('Data Sheet'!$A$15)), (--(INT('Data Sheet'!$A$15) &amp; "." &amp; BS395)&lt;=--('Data Sheet'!$B$15))),
            --(INT('Data Sheet'!$A$15) &amp; "." &amp; BS395),
            --(INT('Data Sheet'!$B$15) &amp; "." &amp; BS395)
        )
    ),
    IF(BQ395&lt;&gt;"",
        IF(INT('Data Sheet'!$A$15)=INT('Data Sheet'!$B$15),
            --(INT('Data Sheet'!$A$15) &amp; "." &amp; RIGHT(BQ395,3)),
            IF(AND((--(INT('Data Sheet'!$A$15) &amp; "." &amp; RIGHT(BQ395,3))&gt;=--('Data Sheet'!$A$15)), (--(INT('Data Sheet'!$A$15) &amp; "." &amp; RIGHT(BQ395,3))&lt;=--('Data Sheet'!$B$15))),
                --(INT('Data Sheet'!$A$15) &amp; "." &amp; RIGHT(BQ395,3)),
                --(INT('Data Sheet'!$B$15) &amp; "." &amp; RIGHT(BQ395,3))
            )
        ),
        "OK"
    )
)</f>
        <v>OK</v>
      </c>
      <c r="R395" s="20"/>
      <c r="S395" s="20"/>
      <c r="T395" s="20"/>
      <c r="U395" s="20"/>
      <c r="V395" s="20"/>
      <c r="W395" s="20"/>
      <c r="X395" s="20"/>
      <c r="Y395" s="20"/>
      <c r="Z395" s="20"/>
      <c r="AA395" s="55"/>
      <c r="AB395" s="55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1"/>
      <c r="AR395" s="21"/>
      <c r="AS395" s="21"/>
      <c r="AT395" s="21"/>
      <c r="AU395" s="21"/>
      <c r="AV395" s="21"/>
      <c r="AW395" s="22"/>
      <c r="AX395" s="99"/>
      <c r="AY395" s="20"/>
      <c r="AZ395" s="20"/>
      <c r="BA395" s="22"/>
      <c r="BC395" s="80"/>
      <c r="BD395" s="80"/>
      <c r="BE395" s="80"/>
      <c r="BF395" s="80"/>
      <c r="BG395" s="2" t="str">
        <f t="shared" si="33"/>
        <v/>
      </c>
      <c r="BH395" s="78">
        <f t="shared" si="32"/>
        <v>0</v>
      </c>
    </row>
    <row r="396" spans="2:60" x14ac:dyDescent="0.2">
      <c r="B396" s="14">
        <f t="shared" si="34"/>
        <v>388</v>
      </c>
      <c r="C396" s="15" t="str">
        <f>CONCATENATE('Data Sheet'!$B$8,'Data Sheet'!$G$2)</f>
        <v>" HWDP</v>
      </c>
      <c r="D396" s="95" t="str">
        <f t="shared" si="35"/>
        <v/>
      </c>
      <c r="E396" s="15" t="str">
        <f>IF('Sum HWDP'!$D$10="TH-Hill DS-1 Vol 3 CAT 2: Clean and Visual Ends only","N/A","OK")</f>
        <v>OK</v>
      </c>
      <c r="F396" s="15" t="str">
        <f>IF('Sum HWDP'!$D$10="TH-Hill DS-1 Vol 3 CAT 2: Clean and Visual Ends only","N/A","OK")</f>
        <v>OK</v>
      </c>
      <c r="G396" s="17"/>
      <c r="H396" s="17"/>
      <c r="I396" s="17" t="s">
        <v>51</v>
      </c>
      <c r="J396" s="17" t="str">
        <f t="shared" si="31"/>
        <v>OK</v>
      </c>
      <c r="K396" s="17" t="str">
        <f t="shared" si="31"/>
        <v>OK</v>
      </c>
      <c r="L396" s="17" t="str">
        <f>IF('Data Sheet'!$B$9="NC-50","N/A","OK")</f>
        <v>OK</v>
      </c>
      <c r="M396" s="17" t="str">
        <f>IF('Data Sheet'!$B$9="NC-50","N/A","OK")</f>
        <v>OK</v>
      </c>
      <c r="N396" s="23" t="str">
        <f>IF(BO396&lt;&gt;"",
    IF(INT('Data Sheet'!$A$19)=INT('Data Sheet'!$B$19),
        --(INT('Data Sheet'!$A$19) &amp; "." &amp; BO396),
        IF(AND((--(INT('Data Sheet'!$A$19) &amp; "." &amp; BO396)&gt;=--('Data Sheet'!$A$19)), (--(INT('Data Sheet'!$A$19) &amp; "." &amp; BO396)&lt;=--('Data Sheet'!$B$19))),
            --(INT('Data Sheet'!$A$19) &amp; "." &amp; BO396),
            --(INT('Data Sheet'!$B$19) &amp; "." &amp; BO396)
        )
    ),
    IF(BN396&lt;&gt;"",
        IF(INT('Data Sheet'!$A$19)=INT('Data Sheet'!$B$19),
            --(INT('Data Sheet'!$A$19) &amp; "." &amp; LEFT(BN396,3)),
            IF(AND((--(INT('Data Sheet'!$A$19) &amp; "." &amp; LEFT(BN396,3))&gt;=--('Data Sheet'!$A$19)), (--(INT('Data Sheet'!$A$19) &amp; "." &amp; LEFT(BN396,3))&lt;=--('Data Sheet'!$B$19))),
                --(INT('Data Sheet'!$A$19) &amp; "." &amp; LEFT(BN396,3)),
                --(INT('Data Sheet'!$B$19) &amp; "." &amp; LEFT(BN396,3))
            )
        ),
        "OK"
    )
)</f>
        <v>OK</v>
      </c>
      <c r="O396" s="23" t="str">
        <f>IF(BP396&lt;&gt;"",
    IF(INT('Data Sheet'!$A$19)=INT('Data Sheet'!$B$19),
        --(INT('Data Sheet'!$A$19) &amp; "." &amp; BP396),
        IF(AND((--(INT('Data Sheet'!$A$19) &amp; "." &amp; BP396)&gt;=--('Data Sheet'!$A$19)), (--(INT('Data Sheet'!$A$19) &amp; "." &amp; BP396)&lt;=--('Data Sheet'!$B$19))),
            --(INT('Data Sheet'!$A$19) &amp; "." &amp; BP396),
            --(INT('Data Sheet'!$B$19) &amp; "." &amp; BP396)
        )
    ),
    IF(BN396&lt;&gt;"",
        IF(INT('Data Sheet'!$A$19)=INT('Data Sheet'!$B$19),
            --(INT('Data Sheet'!$A$19) &amp; "." &amp; RIGHT(BN396,3)),
            IF(AND((--(INT('Data Sheet'!$A$19) &amp; "." &amp; RIGHT(BN396,3))&gt;=--('Data Sheet'!$A$19)), (--(INT('Data Sheet'!$A$19) &amp; "." &amp; RIGHT(BN396,3))&lt;=--('Data Sheet'!$B$19))),
                --(INT('Data Sheet'!$A$19) &amp; "." &amp; RIGHT(BN396,3)),
                --(INT('Data Sheet'!$B$19) &amp; "." &amp; RIGHT(BN396,3))
            )
        ),
        "OK"
    )
)</f>
        <v>OK</v>
      </c>
      <c r="P396" s="23" t="str">
        <f>IF(BR396&lt;&gt;"",
    IF(INT('Data Sheet'!$A$19)=INT('Data Sheet'!$B$15),
        --(INT('Data Sheet'!$A$15) &amp; "." &amp; BR396),
        IF(AND((--(INT('Data Sheet'!$A$15) &amp; "." &amp; BR396)&gt;=--('Data Sheet'!$A$15)), (--(INT('Data Sheet'!$A$15) &amp; "." &amp; BR396)&lt;=--('Data Sheet'!$B$15))),
            --(INT('Data Sheet'!$A$15) &amp; "." &amp; BR396),
            --(INT('Data Sheet'!$B$15) &amp; "." &amp; BR396)
        )
    ),
    IF(BQ396&lt;&gt;"",
        IF(INT('Data Sheet'!$A$15)=INT('Data Sheet'!$B$15),
            --(INT('Data Sheet'!$A$15) &amp; "." &amp; LEFT(BQ396,3)),
            IF(AND((--(INT('Data Sheet'!$A$15) &amp; "." &amp; LEFT(BQ396,3))&gt;=--('Data Sheet'!$A$15)), (--(INT('Data Sheet'!$A$15) &amp; "." &amp; LEFT(BQ396,3))&lt;=--('Data Sheet'!$B$15))),
                --(INT('Data Sheet'!$A$15) &amp; "." &amp; LEFT(BQ396,3)),
                --(INT('Data Sheet'!$B$15) &amp; "." &amp; LEFT(BQ396,3))
            )
        ),
        "OK"
    )
)</f>
        <v>OK</v>
      </c>
      <c r="Q396" s="23" t="str">
        <f>IF(BS396&lt;&gt;"",
    IF(INT('Data Sheet'!$A$19)=INT('Data Sheet'!$B$15),
        --(INT('Data Sheet'!$A$15) &amp; "." &amp; BS396),
        IF(AND((--(INT('Data Sheet'!$A$15) &amp; "." &amp; BS396)&gt;=--('Data Sheet'!$A$15)), (--(INT('Data Sheet'!$A$15) &amp; "." &amp; BS396)&lt;=--('Data Sheet'!$B$15))),
            --(INT('Data Sheet'!$A$15) &amp; "." &amp; BS396),
            --(INT('Data Sheet'!$B$15) &amp; "." &amp; BS396)
        )
    ),
    IF(BQ396&lt;&gt;"",
        IF(INT('Data Sheet'!$A$15)=INT('Data Sheet'!$B$15),
            --(INT('Data Sheet'!$A$15) &amp; "." &amp; RIGHT(BQ396,3)),
            IF(AND((--(INT('Data Sheet'!$A$15) &amp; "." &amp; RIGHT(BQ396,3))&gt;=--('Data Sheet'!$A$15)), (--(INT('Data Sheet'!$A$15) &amp; "." &amp; RIGHT(BQ396,3))&lt;=--('Data Sheet'!$B$15))),
                --(INT('Data Sheet'!$A$15) &amp; "." &amp; RIGHT(BQ396,3)),
                --(INT('Data Sheet'!$B$15) &amp; "." &amp; RIGHT(BQ396,3))
            )
        ),
        "OK"
    )
)</f>
        <v>OK</v>
      </c>
      <c r="R396" s="20"/>
      <c r="S396" s="20"/>
      <c r="T396" s="20"/>
      <c r="U396" s="20"/>
      <c r="V396" s="20"/>
      <c r="W396" s="20"/>
      <c r="X396" s="20"/>
      <c r="Y396" s="20"/>
      <c r="Z396" s="20"/>
      <c r="AA396" s="55"/>
      <c r="AB396" s="55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1"/>
      <c r="AR396" s="21"/>
      <c r="AS396" s="21"/>
      <c r="AT396" s="21"/>
      <c r="AU396" s="21"/>
      <c r="AV396" s="21"/>
      <c r="AW396" s="22"/>
      <c r="AX396" s="99"/>
      <c r="AY396" s="20"/>
      <c r="AZ396" s="20"/>
      <c r="BA396" s="22"/>
      <c r="BC396" s="80"/>
      <c r="BD396" s="80"/>
      <c r="BE396" s="80"/>
      <c r="BF396" s="80"/>
      <c r="BG396" s="2" t="str">
        <f t="shared" si="33"/>
        <v/>
      </c>
      <c r="BH396" s="78">
        <f t="shared" si="32"/>
        <v>0</v>
      </c>
    </row>
    <row r="397" spans="2:60" x14ac:dyDescent="0.2">
      <c r="B397" s="14">
        <f t="shared" si="34"/>
        <v>389</v>
      </c>
      <c r="C397" s="15" t="str">
        <f>CONCATENATE('Data Sheet'!$B$8,'Data Sheet'!$G$2)</f>
        <v>" HWDP</v>
      </c>
      <c r="D397" s="95" t="str">
        <f t="shared" si="35"/>
        <v/>
      </c>
      <c r="E397" s="15" t="str">
        <f>IF('Sum HWDP'!$D$10="TH-Hill DS-1 Vol 3 CAT 2: Clean and Visual Ends only","N/A","OK")</f>
        <v>OK</v>
      </c>
      <c r="F397" s="15" t="str">
        <f>IF('Sum HWDP'!$D$10="TH-Hill DS-1 Vol 3 CAT 2: Clean and Visual Ends only","N/A","OK")</f>
        <v>OK</v>
      </c>
      <c r="G397" s="17"/>
      <c r="H397" s="17"/>
      <c r="I397" s="17" t="s">
        <v>51</v>
      </c>
      <c r="J397" s="17" t="str">
        <f t="shared" si="31"/>
        <v>OK</v>
      </c>
      <c r="K397" s="17" t="str">
        <f t="shared" si="31"/>
        <v>OK</v>
      </c>
      <c r="L397" s="17" t="str">
        <f>IF('Data Sheet'!$B$9="NC-50","N/A","OK")</f>
        <v>OK</v>
      </c>
      <c r="M397" s="17" t="str">
        <f>IF('Data Sheet'!$B$9="NC-50","N/A","OK")</f>
        <v>OK</v>
      </c>
      <c r="N397" s="23" t="str">
        <f>IF(BO397&lt;&gt;"",
    IF(INT('Data Sheet'!$A$19)=INT('Data Sheet'!$B$19),
        --(INT('Data Sheet'!$A$19) &amp; "." &amp; BO397),
        IF(AND((--(INT('Data Sheet'!$A$19) &amp; "." &amp; BO397)&gt;=--('Data Sheet'!$A$19)), (--(INT('Data Sheet'!$A$19) &amp; "." &amp; BO397)&lt;=--('Data Sheet'!$B$19))),
            --(INT('Data Sheet'!$A$19) &amp; "." &amp; BO397),
            --(INT('Data Sheet'!$B$19) &amp; "." &amp; BO397)
        )
    ),
    IF(BN397&lt;&gt;"",
        IF(INT('Data Sheet'!$A$19)=INT('Data Sheet'!$B$19),
            --(INT('Data Sheet'!$A$19) &amp; "." &amp; LEFT(BN397,3)),
            IF(AND((--(INT('Data Sheet'!$A$19) &amp; "." &amp; LEFT(BN397,3))&gt;=--('Data Sheet'!$A$19)), (--(INT('Data Sheet'!$A$19) &amp; "." &amp; LEFT(BN397,3))&lt;=--('Data Sheet'!$B$19))),
                --(INT('Data Sheet'!$A$19) &amp; "." &amp; LEFT(BN397,3)),
                --(INT('Data Sheet'!$B$19) &amp; "." &amp; LEFT(BN397,3))
            )
        ),
        "OK"
    )
)</f>
        <v>OK</v>
      </c>
      <c r="O397" s="23" t="str">
        <f>IF(BP397&lt;&gt;"",
    IF(INT('Data Sheet'!$A$19)=INT('Data Sheet'!$B$19),
        --(INT('Data Sheet'!$A$19) &amp; "." &amp; BP397),
        IF(AND((--(INT('Data Sheet'!$A$19) &amp; "." &amp; BP397)&gt;=--('Data Sheet'!$A$19)), (--(INT('Data Sheet'!$A$19) &amp; "." &amp; BP397)&lt;=--('Data Sheet'!$B$19))),
            --(INT('Data Sheet'!$A$19) &amp; "." &amp; BP397),
            --(INT('Data Sheet'!$B$19) &amp; "." &amp; BP397)
        )
    ),
    IF(BN397&lt;&gt;"",
        IF(INT('Data Sheet'!$A$19)=INT('Data Sheet'!$B$19),
            --(INT('Data Sheet'!$A$19) &amp; "." &amp; RIGHT(BN397,3)),
            IF(AND((--(INT('Data Sheet'!$A$19) &amp; "." &amp; RIGHT(BN397,3))&gt;=--('Data Sheet'!$A$19)), (--(INT('Data Sheet'!$A$19) &amp; "." &amp; RIGHT(BN397,3))&lt;=--('Data Sheet'!$B$19))),
                --(INT('Data Sheet'!$A$19) &amp; "." &amp; RIGHT(BN397,3)),
                --(INT('Data Sheet'!$B$19) &amp; "." &amp; RIGHT(BN397,3))
            )
        ),
        "OK"
    )
)</f>
        <v>OK</v>
      </c>
      <c r="P397" s="23" t="str">
        <f>IF(BR397&lt;&gt;"",
    IF(INT('Data Sheet'!$A$19)=INT('Data Sheet'!$B$15),
        --(INT('Data Sheet'!$A$15) &amp; "." &amp; BR397),
        IF(AND((--(INT('Data Sheet'!$A$15) &amp; "." &amp; BR397)&gt;=--('Data Sheet'!$A$15)), (--(INT('Data Sheet'!$A$15) &amp; "." &amp; BR397)&lt;=--('Data Sheet'!$B$15))),
            --(INT('Data Sheet'!$A$15) &amp; "." &amp; BR397),
            --(INT('Data Sheet'!$B$15) &amp; "." &amp; BR397)
        )
    ),
    IF(BQ397&lt;&gt;"",
        IF(INT('Data Sheet'!$A$15)=INT('Data Sheet'!$B$15),
            --(INT('Data Sheet'!$A$15) &amp; "." &amp; LEFT(BQ397,3)),
            IF(AND((--(INT('Data Sheet'!$A$15) &amp; "." &amp; LEFT(BQ397,3))&gt;=--('Data Sheet'!$A$15)), (--(INT('Data Sheet'!$A$15) &amp; "." &amp; LEFT(BQ397,3))&lt;=--('Data Sheet'!$B$15))),
                --(INT('Data Sheet'!$A$15) &amp; "." &amp; LEFT(BQ397,3)),
                --(INT('Data Sheet'!$B$15) &amp; "." &amp; LEFT(BQ397,3))
            )
        ),
        "OK"
    )
)</f>
        <v>OK</v>
      </c>
      <c r="Q397" s="23" t="str">
        <f>IF(BS397&lt;&gt;"",
    IF(INT('Data Sheet'!$A$19)=INT('Data Sheet'!$B$15),
        --(INT('Data Sheet'!$A$15) &amp; "." &amp; BS397),
        IF(AND((--(INT('Data Sheet'!$A$15) &amp; "." &amp; BS397)&gt;=--('Data Sheet'!$A$15)), (--(INT('Data Sheet'!$A$15) &amp; "." &amp; BS397)&lt;=--('Data Sheet'!$B$15))),
            --(INT('Data Sheet'!$A$15) &amp; "." &amp; BS397),
            --(INT('Data Sheet'!$B$15) &amp; "." &amp; BS397)
        )
    ),
    IF(BQ397&lt;&gt;"",
        IF(INT('Data Sheet'!$A$15)=INT('Data Sheet'!$B$15),
            --(INT('Data Sheet'!$A$15) &amp; "." &amp; RIGHT(BQ397,3)),
            IF(AND((--(INT('Data Sheet'!$A$15) &amp; "." &amp; RIGHT(BQ397,3))&gt;=--('Data Sheet'!$A$15)), (--(INT('Data Sheet'!$A$15) &amp; "." &amp; RIGHT(BQ397,3))&lt;=--('Data Sheet'!$B$15))),
                --(INT('Data Sheet'!$A$15) &amp; "." &amp; RIGHT(BQ397,3)),
                --(INT('Data Sheet'!$B$15) &amp; "." &amp; RIGHT(BQ397,3))
            )
        ),
        "OK"
    )
)</f>
        <v>OK</v>
      </c>
      <c r="R397" s="20"/>
      <c r="S397" s="20"/>
      <c r="T397" s="20"/>
      <c r="U397" s="20"/>
      <c r="V397" s="20"/>
      <c r="W397" s="20"/>
      <c r="X397" s="20"/>
      <c r="Y397" s="20"/>
      <c r="Z397" s="20"/>
      <c r="AA397" s="55"/>
      <c r="AB397" s="55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1"/>
      <c r="AR397" s="21"/>
      <c r="AS397" s="21"/>
      <c r="AT397" s="21"/>
      <c r="AU397" s="21"/>
      <c r="AV397" s="21"/>
      <c r="AW397" s="22"/>
      <c r="AX397" s="99"/>
      <c r="AY397" s="20"/>
      <c r="AZ397" s="20"/>
      <c r="BA397" s="22"/>
      <c r="BC397" s="80"/>
      <c r="BD397" s="80"/>
      <c r="BE397" s="80"/>
      <c r="BF397" s="80"/>
      <c r="BG397" s="2" t="str">
        <f t="shared" si="33"/>
        <v/>
      </c>
      <c r="BH397" s="78">
        <f t="shared" si="32"/>
        <v>0</v>
      </c>
    </row>
    <row r="398" spans="2:60" x14ac:dyDescent="0.2">
      <c r="B398" s="14">
        <f t="shared" si="34"/>
        <v>390</v>
      </c>
      <c r="C398" s="15" t="str">
        <f>CONCATENATE('Data Sheet'!$B$8,'Data Sheet'!$G$2)</f>
        <v>" HWDP</v>
      </c>
      <c r="D398" s="95" t="str">
        <f t="shared" si="35"/>
        <v/>
      </c>
      <c r="E398" s="15" t="str">
        <f>IF('Sum HWDP'!$D$10="TH-Hill DS-1 Vol 3 CAT 2: Clean and Visual Ends only","N/A","OK")</f>
        <v>OK</v>
      </c>
      <c r="F398" s="15" t="str">
        <f>IF('Sum HWDP'!$D$10="TH-Hill DS-1 Vol 3 CAT 2: Clean and Visual Ends only","N/A","OK")</f>
        <v>OK</v>
      </c>
      <c r="G398" s="17"/>
      <c r="H398" s="17"/>
      <c r="I398" s="17" t="s">
        <v>51</v>
      </c>
      <c r="J398" s="17" t="str">
        <f t="shared" si="31"/>
        <v>OK</v>
      </c>
      <c r="K398" s="17" t="str">
        <f t="shared" si="31"/>
        <v>OK</v>
      </c>
      <c r="L398" s="17" t="str">
        <f>IF('Data Sheet'!$B$9="NC-50","N/A","OK")</f>
        <v>OK</v>
      </c>
      <c r="M398" s="17" t="str">
        <f>IF('Data Sheet'!$B$9="NC-50","N/A","OK")</f>
        <v>OK</v>
      </c>
      <c r="N398" s="23" t="str">
        <f>IF(BO398&lt;&gt;"",
    IF(INT('Data Sheet'!$A$19)=INT('Data Sheet'!$B$19),
        --(INT('Data Sheet'!$A$19) &amp; "." &amp; BO398),
        IF(AND((--(INT('Data Sheet'!$A$19) &amp; "." &amp; BO398)&gt;=--('Data Sheet'!$A$19)), (--(INT('Data Sheet'!$A$19) &amp; "." &amp; BO398)&lt;=--('Data Sheet'!$B$19))),
            --(INT('Data Sheet'!$A$19) &amp; "." &amp; BO398),
            --(INT('Data Sheet'!$B$19) &amp; "." &amp; BO398)
        )
    ),
    IF(BN398&lt;&gt;"",
        IF(INT('Data Sheet'!$A$19)=INT('Data Sheet'!$B$19),
            --(INT('Data Sheet'!$A$19) &amp; "." &amp; LEFT(BN398,3)),
            IF(AND((--(INT('Data Sheet'!$A$19) &amp; "." &amp; LEFT(BN398,3))&gt;=--('Data Sheet'!$A$19)), (--(INT('Data Sheet'!$A$19) &amp; "." &amp; LEFT(BN398,3))&lt;=--('Data Sheet'!$B$19))),
                --(INT('Data Sheet'!$A$19) &amp; "." &amp; LEFT(BN398,3)),
                --(INT('Data Sheet'!$B$19) &amp; "." &amp; LEFT(BN398,3))
            )
        ),
        "OK"
    )
)</f>
        <v>OK</v>
      </c>
      <c r="O398" s="23" t="str">
        <f>IF(BP398&lt;&gt;"",
    IF(INT('Data Sheet'!$A$19)=INT('Data Sheet'!$B$19),
        --(INT('Data Sheet'!$A$19) &amp; "." &amp; BP398),
        IF(AND((--(INT('Data Sheet'!$A$19) &amp; "." &amp; BP398)&gt;=--('Data Sheet'!$A$19)), (--(INT('Data Sheet'!$A$19) &amp; "." &amp; BP398)&lt;=--('Data Sheet'!$B$19))),
            --(INT('Data Sheet'!$A$19) &amp; "." &amp; BP398),
            --(INT('Data Sheet'!$B$19) &amp; "." &amp; BP398)
        )
    ),
    IF(BN398&lt;&gt;"",
        IF(INT('Data Sheet'!$A$19)=INT('Data Sheet'!$B$19),
            --(INT('Data Sheet'!$A$19) &amp; "." &amp; RIGHT(BN398,3)),
            IF(AND((--(INT('Data Sheet'!$A$19) &amp; "." &amp; RIGHT(BN398,3))&gt;=--('Data Sheet'!$A$19)), (--(INT('Data Sheet'!$A$19) &amp; "." &amp; RIGHT(BN398,3))&lt;=--('Data Sheet'!$B$19))),
                --(INT('Data Sheet'!$A$19) &amp; "." &amp; RIGHT(BN398,3)),
                --(INT('Data Sheet'!$B$19) &amp; "." &amp; RIGHT(BN398,3))
            )
        ),
        "OK"
    )
)</f>
        <v>OK</v>
      </c>
      <c r="P398" s="23" t="str">
        <f>IF(BR398&lt;&gt;"",
    IF(INT('Data Sheet'!$A$19)=INT('Data Sheet'!$B$15),
        --(INT('Data Sheet'!$A$15) &amp; "." &amp; BR398),
        IF(AND((--(INT('Data Sheet'!$A$15) &amp; "." &amp; BR398)&gt;=--('Data Sheet'!$A$15)), (--(INT('Data Sheet'!$A$15) &amp; "." &amp; BR398)&lt;=--('Data Sheet'!$B$15))),
            --(INT('Data Sheet'!$A$15) &amp; "." &amp; BR398),
            --(INT('Data Sheet'!$B$15) &amp; "." &amp; BR398)
        )
    ),
    IF(BQ398&lt;&gt;"",
        IF(INT('Data Sheet'!$A$15)=INT('Data Sheet'!$B$15),
            --(INT('Data Sheet'!$A$15) &amp; "." &amp; LEFT(BQ398,3)),
            IF(AND((--(INT('Data Sheet'!$A$15) &amp; "." &amp; LEFT(BQ398,3))&gt;=--('Data Sheet'!$A$15)), (--(INT('Data Sheet'!$A$15) &amp; "." &amp; LEFT(BQ398,3))&lt;=--('Data Sheet'!$B$15))),
                --(INT('Data Sheet'!$A$15) &amp; "." &amp; LEFT(BQ398,3)),
                --(INT('Data Sheet'!$B$15) &amp; "." &amp; LEFT(BQ398,3))
            )
        ),
        "OK"
    )
)</f>
        <v>OK</v>
      </c>
      <c r="Q398" s="23" t="str">
        <f>IF(BS398&lt;&gt;"",
    IF(INT('Data Sheet'!$A$19)=INT('Data Sheet'!$B$15),
        --(INT('Data Sheet'!$A$15) &amp; "." &amp; BS398),
        IF(AND((--(INT('Data Sheet'!$A$15) &amp; "." &amp; BS398)&gt;=--('Data Sheet'!$A$15)), (--(INT('Data Sheet'!$A$15) &amp; "." &amp; BS398)&lt;=--('Data Sheet'!$B$15))),
            --(INT('Data Sheet'!$A$15) &amp; "." &amp; BS398),
            --(INT('Data Sheet'!$B$15) &amp; "." &amp; BS398)
        )
    ),
    IF(BQ398&lt;&gt;"",
        IF(INT('Data Sheet'!$A$15)=INT('Data Sheet'!$B$15),
            --(INT('Data Sheet'!$A$15) &amp; "." &amp; RIGHT(BQ398,3)),
            IF(AND((--(INT('Data Sheet'!$A$15) &amp; "." &amp; RIGHT(BQ398,3))&gt;=--('Data Sheet'!$A$15)), (--(INT('Data Sheet'!$A$15) &amp; "." &amp; RIGHT(BQ398,3))&lt;=--('Data Sheet'!$B$15))),
                --(INT('Data Sheet'!$A$15) &amp; "." &amp; RIGHT(BQ398,3)),
                --(INT('Data Sheet'!$B$15) &amp; "." &amp; RIGHT(BQ398,3))
            )
        ),
        "OK"
    )
)</f>
        <v>OK</v>
      </c>
      <c r="R398" s="20"/>
      <c r="S398" s="20"/>
      <c r="T398" s="20"/>
      <c r="U398" s="20"/>
      <c r="V398" s="20"/>
      <c r="W398" s="20"/>
      <c r="X398" s="20"/>
      <c r="Y398" s="20"/>
      <c r="Z398" s="20"/>
      <c r="AA398" s="55"/>
      <c r="AB398" s="55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1"/>
      <c r="AR398" s="21"/>
      <c r="AS398" s="21"/>
      <c r="AT398" s="21"/>
      <c r="AU398" s="21"/>
      <c r="AV398" s="21"/>
      <c r="AW398" s="22"/>
      <c r="AX398" s="99"/>
      <c r="AY398" s="20"/>
      <c r="AZ398" s="20"/>
      <c r="BA398" s="22"/>
      <c r="BC398" s="80"/>
      <c r="BD398" s="80"/>
      <c r="BE398" s="80"/>
      <c r="BF398" s="80"/>
      <c r="BG398" s="2" t="str">
        <f t="shared" si="33"/>
        <v/>
      </c>
      <c r="BH398" s="78">
        <f t="shared" si="32"/>
        <v>0</v>
      </c>
    </row>
    <row r="399" spans="2:60" x14ac:dyDescent="0.2">
      <c r="B399" s="14">
        <f t="shared" si="34"/>
        <v>391</v>
      </c>
      <c r="C399" s="15" t="str">
        <f>CONCATENATE('Data Sheet'!$B$8,'Data Sheet'!$G$2)</f>
        <v>" HWDP</v>
      </c>
      <c r="D399" s="95" t="str">
        <f t="shared" si="35"/>
        <v/>
      </c>
      <c r="E399" s="15" t="str">
        <f>IF('Sum HWDP'!$D$10="TH-Hill DS-1 Vol 3 CAT 2: Clean and Visual Ends only","N/A","OK")</f>
        <v>OK</v>
      </c>
      <c r="F399" s="15" t="str">
        <f>IF('Sum HWDP'!$D$10="TH-Hill DS-1 Vol 3 CAT 2: Clean and Visual Ends only","N/A","OK")</f>
        <v>OK</v>
      </c>
      <c r="G399" s="17"/>
      <c r="H399" s="17"/>
      <c r="I399" s="17" t="s">
        <v>51</v>
      </c>
      <c r="J399" s="17" t="str">
        <f t="shared" si="31"/>
        <v>OK</v>
      </c>
      <c r="K399" s="17" t="str">
        <f t="shared" si="31"/>
        <v>OK</v>
      </c>
      <c r="L399" s="17" t="str">
        <f>IF('Data Sheet'!$B$9="NC-50","N/A","OK")</f>
        <v>OK</v>
      </c>
      <c r="M399" s="17" t="str">
        <f>IF('Data Sheet'!$B$9="NC-50","N/A","OK")</f>
        <v>OK</v>
      </c>
      <c r="N399" s="23" t="str">
        <f>IF(BO399&lt;&gt;"",
    IF(INT('Data Sheet'!$A$19)=INT('Data Sheet'!$B$19),
        --(INT('Data Sheet'!$A$19) &amp; "." &amp; BO399),
        IF(AND((--(INT('Data Sheet'!$A$19) &amp; "." &amp; BO399)&gt;=--('Data Sheet'!$A$19)), (--(INT('Data Sheet'!$A$19) &amp; "." &amp; BO399)&lt;=--('Data Sheet'!$B$19))),
            --(INT('Data Sheet'!$A$19) &amp; "." &amp; BO399),
            --(INT('Data Sheet'!$B$19) &amp; "." &amp; BO399)
        )
    ),
    IF(BN399&lt;&gt;"",
        IF(INT('Data Sheet'!$A$19)=INT('Data Sheet'!$B$19),
            --(INT('Data Sheet'!$A$19) &amp; "." &amp; LEFT(BN399,3)),
            IF(AND((--(INT('Data Sheet'!$A$19) &amp; "." &amp; LEFT(BN399,3))&gt;=--('Data Sheet'!$A$19)), (--(INT('Data Sheet'!$A$19) &amp; "." &amp; LEFT(BN399,3))&lt;=--('Data Sheet'!$B$19))),
                --(INT('Data Sheet'!$A$19) &amp; "." &amp; LEFT(BN399,3)),
                --(INT('Data Sheet'!$B$19) &amp; "." &amp; LEFT(BN399,3))
            )
        ),
        "OK"
    )
)</f>
        <v>OK</v>
      </c>
      <c r="O399" s="23" t="str">
        <f>IF(BP399&lt;&gt;"",
    IF(INT('Data Sheet'!$A$19)=INT('Data Sheet'!$B$19),
        --(INT('Data Sheet'!$A$19) &amp; "." &amp; BP399),
        IF(AND((--(INT('Data Sheet'!$A$19) &amp; "." &amp; BP399)&gt;=--('Data Sheet'!$A$19)), (--(INT('Data Sheet'!$A$19) &amp; "." &amp; BP399)&lt;=--('Data Sheet'!$B$19))),
            --(INT('Data Sheet'!$A$19) &amp; "." &amp; BP399),
            --(INT('Data Sheet'!$B$19) &amp; "." &amp; BP399)
        )
    ),
    IF(BN399&lt;&gt;"",
        IF(INT('Data Sheet'!$A$19)=INT('Data Sheet'!$B$19),
            --(INT('Data Sheet'!$A$19) &amp; "." &amp; RIGHT(BN399,3)),
            IF(AND((--(INT('Data Sheet'!$A$19) &amp; "." &amp; RIGHT(BN399,3))&gt;=--('Data Sheet'!$A$19)), (--(INT('Data Sheet'!$A$19) &amp; "." &amp; RIGHT(BN399,3))&lt;=--('Data Sheet'!$B$19))),
                --(INT('Data Sheet'!$A$19) &amp; "." &amp; RIGHT(BN399,3)),
                --(INT('Data Sheet'!$B$19) &amp; "." &amp; RIGHT(BN399,3))
            )
        ),
        "OK"
    )
)</f>
        <v>OK</v>
      </c>
      <c r="P399" s="23" t="str">
        <f>IF(BR399&lt;&gt;"",
    IF(INT('Data Sheet'!$A$19)=INT('Data Sheet'!$B$15),
        --(INT('Data Sheet'!$A$15) &amp; "." &amp; BR399),
        IF(AND((--(INT('Data Sheet'!$A$15) &amp; "." &amp; BR399)&gt;=--('Data Sheet'!$A$15)), (--(INT('Data Sheet'!$A$15) &amp; "." &amp; BR399)&lt;=--('Data Sheet'!$B$15))),
            --(INT('Data Sheet'!$A$15) &amp; "." &amp; BR399),
            --(INT('Data Sheet'!$B$15) &amp; "." &amp; BR399)
        )
    ),
    IF(BQ399&lt;&gt;"",
        IF(INT('Data Sheet'!$A$15)=INT('Data Sheet'!$B$15),
            --(INT('Data Sheet'!$A$15) &amp; "." &amp; LEFT(BQ399,3)),
            IF(AND((--(INT('Data Sheet'!$A$15) &amp; "." &amp; LEFT(BQ399,3))&gt;=--('Data Sheet'!$A$15)), (--(INT('Data Sheet'!$A$15) &amp; "." &amp; LEFT(BQ399,3))&lt;=--('Data Sheet'!$B$15))),
                --(INT('Data Sheet'!$A$15) &amp; "." &amp; LEFT(BQ399,3)),
                --(INT('Data Sheet'!$B$15) &amp; "." &amp; LEFT(BQ399,3))
            )
        ),
        "OK"
    )
)</f>
        <v>OK</v>
      </c>
      <c r="Q399" s="23" t="str">
        <f>IF(BS399&lt;&gt;"",
    IF(INT('Data Sheet'!$A$19)=INT('Data Sheet'!$B$15),
        --(INT('Data Sheet'!$A$15) &amp; "." &amp; BS399),
        IF(AND((--(INT('Data Sheet'!$A$15) &amp; "." &amp; BS399)&gt;=--('Data Sheet'!$A$15)), (--(INT('Data Sheet'!$A$15) &amp; "." &amp; BS399)&lt;=--('Data Sheet'!$B$15))),
            --(INT('Data Sheet'!$A$15) &amp; "." &amp; BS399),
            --(INT('Data Sheet'!$B$15) &amp; "." &amp; BS399)
        )
    ),
    IF(BQ399&lt;&gt;"",
        IF(INT('Data Sheet'!$A$15)=INT('Data Sheet'!$B$15),
            --(INT('Data Sheet'!$A$15) &amp; "." &amp; RIGHT(BQ399,3)),
            IF(AND((--(INT('Data Sheet'!$A$15) &amp; "." &amp; RIGHT(BQ399,3))&gt;=--('Data Sheet'!$A$15)), (--(INT('Data Sheet'!$A$15) &amp; "." &amp; RIGHT(BQ399,3))&lt;=--('Data Sheet'!$B$15))),
                --(INT('Data Sheet'!$A$15) &amp; "." &amp; RIGHT(BQ399,3)),
                --(INT('Data Sheet'!$B$15) &amp; "." &amp; RIGHT(BQ399,3))
            )
        ),
        "OK"
    )
)</f>
        <v>OK</v>
      </c>
      <c r="R399" s="20"/>
      <c r="S399" s="20"/>
      <c r="T399" s="20"/>
      <c r="U399" s="20"/>
      <c r="V399" s="20"/>
      <c r="W399" s="20"/>
      <c r="X399" s="20"/>
      <c r="Y399" s="20"/>
      <c r="Z399" s="20"/>
      <c r="AA399" s="55"/>
      <c r="AB399" s="55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1"/>
      <c r="AR399" s="21"/>
      <c r="AS399" s="21"/>
      <c r="AT399" s="21"/>
      <c r="AU399" s="21"/>
      <c r="AV399" s="21"/>
      <c r="AW399" s="22"/>
      <c r="AX399" s="99"/>
      <c r="AY399" s="20"/>
      <c r="AZ399" s="20"/>
      <c r="BA399" s="22"/>
      <c r="BC399" s="80"/>
      <c r="BD399" s="80"/>
      <c r="BE399" s="80"/>
      <c r="BF399" s="80"/>
      <c r="BG399" s="2" t="str">
        <f t="shared" si="33"/>
        <v/>
      </c>
      <c r="BH399" s="78">
        <f t="shared" si="32"/>
        <v>0</v>
      </c>
    </row>
    <row r="400" spans="2:60" x14ac:dyDescent="0.2">
      <c r="B400" s="14">
        <f t="shared" si="34"/>
        <v>392</v>
      </c>
      <c r="C400" s="15" t="str">
        <f>CONCATENATE('Data Sheet'!$B$8,'Data Sheet'!$G$2)</f>
        <v>" HWDP</v>
      </c>
      <c r="D400" s="95" t="str">
        <f t="shared" si="35"/>
        <v/>
      </c>
      <c r="E400" s="15" t="str">
        <f>IF('Sum HWDP'!$D$10="TH-Hill DS-1 Vol 3 CAT 2: Clean and Visual Ends only","N/A","OK")</f>
        <v>OK</v>
      </c>
      <c r="F400" s="15" t="str">
        <f>IF('Sum HWDP'!$D$10="TH-Hill DS-1 Vol 3 CAT 2: Clean and Visual Ends only","N/A","OK")</f>
        <v>OK</v>
      </c>
      <c r="G400" s="17"/>
      <c r="H400" s="17"/>
      <c r="I400" s="17" t="s">
        <v>51</v>
      </c>
      <c r="J400" s="17" t="str">
        <f t="shared" si="31"/>
        <v>OK</v>
      </c>
      <c r="K400" s="17" t="str">
        <f t="shared" si="31"/>
        <v>OK</v>
      </c>
      <c r="L400" s="17" t="str">
        <f>IF('Data Sheet'!$B$9="NC-50","N/A","OK")</f>
        <v>OK</v>
      </c>
      <c r="M400" s="17" t="str">
        <f>IF('Data Sheet'!$B$9="NC-50","N/A","OK")</f>
        <v>OK</v>
      </c>
      <c r="N400" s="23" t="str">
        <f>IF(BO400&lt;&gt;"",
    IF(INT('Data Sheet'!$A$19)=INT('Data Sheet'!$B$19),
        --(INT('Data Sheet'!$A$19) &amp; "." &amp; BO400),
        IF(AND((--(INT('Data Sheet'!$A$19) &amp; "." &amp; BO400)&gt;=--('Data Sheet'!$A$19)), (--(INT('Data Sheet'!$A$19) &amp; "." &amp; BO400)&lt;=--('Data Sheet'!$B$19))),
            --(INT('Data Sheet'!$A$19) &amp; "." &amp; BO400),
            --(INT('Data Sheet'!$B$19) &amp; "." &amp; BO400)
        )
    ),
    IF(BN400&lt;&gt;"",
        IF(INT('Data Sheet'!$A$19)=INT('Data Sheet'!$B$19),
            --(INT('Data Sheet'!$A$19) &amp; "." &amp; LEFT(BN400,3)),
            IF(AND((--(INT('Data Sheet'!$A$19) &amp; "." &amp; LEFT(BN400,3))&gt;=--('Data Sheet'!$A$19)), (--(INT('Data Sheet'!$A$19) &amp; "." &amp; LEFT(BN400,3))&lt;=--('Data Sheet'!$B$19))),
                --(INT('Data Sheet'!$A$19) &amp; "." &amp; LEFT(BN400,3)),
                --(INT('Data Sheet'!$B$19) &amp; "." &amp; LEFT(BN400,3))
            )
        ),
        "OK"
    )
)</f>
        <v>OK</v>
      </c>
      <c r="O400" s="23" t="str">
        <f>IF(BP400&lt;&gt;"",
    IF(INT('Data Sheet'!$A$19)=INT('Data Sheet'!$B$19),
        --(INT('Data Sheet'!$A$19) &amp; "." &amp; BP400),
        IF(AND((--(INT('Data Sheet'!$A$19) &amp; "." &amp; BP400)&gt;=--('Data Sheet'!$A$19)), (--(INT('Data Sheet'!$A$19) &amp; "." &amp; BP400)&lt;=--('Data Sheet'!$B$19))),
            --(INT('Data Sheet'!$A$19) &amp; "." &amp; BP400),
            --(INT('Data Sheet'!$B$19) &amp; "." &amp; BP400)
        )
    ),
    IF(BN400&lt;&gt;"",
        IF(INT('Data Sheet'!$A$19)=INT('Data Sheet'!$B$19),
            --(INT('Data Sheet'!$A$19) &amp; "." &amp; RIGHT(BN400,3)),
            IF(AND((--(INT('Data Sheet'!$A$19) &amp; "." &amp; RIGHT(BN400,3))&gt;=--('Data Sheet'!$A$19)), (--(INT('Data Sheet'!$A$19) &amp; "." &amp; RIGHT(BN400,3))&lt;=--('Data Sheet'!$B$19))),
                --(INT('Data Sheet'!$A$19) &amp; "." &amp; RIGHT(BN400,3)),
                --(INT('Data Sheet'!$B$19) &amp; "." &amp; RIGHT(BN400,3))
            )
        ),
        "OK"
    )
)</f>
        <v>OK</v>
      </c>
      <c r="P400" s="23" t="str">
        <f>IF(BR400&lt;&gt;"",
    IF(INT('Data Sheet'!$A$19)=INT('Data Sheet'!$B$15),
        --(INT('Data Sheet'!$A$15) &amp; "." &amp; BR400),
        IF(AND((--(INT('Data Sheet'!$A$15) &amp; "." &amp; BR400)&gt;=--('Data Sheet'!$A$15)), (--(INT('Data Sheet'!$A$15) &amp; "." &amp; BR400)&lt;=--('Data Sheet'!$B$15))),
            --(INT('Data Sheet'!$A$15) &amp; "." &amp; BR400),
            --(INT('Data Sheet'!$B$15) &amp; "." &amp; BR400)
        )
    ),
    IF(BQ400&lt;&gt;"",
        IF(INT('Data Sheet'!$A$15)=INT('Data Sheet'!$B$15),
            --(INT('Data Sheet'!$A$15) &amp; "." &amp; LEFT(BQ400,3)),
            IF(AND((--(INT('Data Sheet'!$A$15) &amp; "." &amp; LEFT(BQ400,3))&gt;=--('Data Sheet'!$A$15)), (--(INT('Data Sheet'!$A$15) &amp; "." &amp; LEFT(BQ400,3))&lt;=--('Data Sheet'!$B$15))),
                --(INT('Data Sheet'!$A$15) &amp; "." &amp; LEFT(BQ400,3)),
                --(INT('Data Sheet'!$B$15) &amp; "." &amp; LEFT(BQ400,3))
            )
        ),
        "OK"
    )
)</f>
        <v>OK</v>
      </c>
      <c r="Q400" s="23" t="str">
        <f>IF(BS400&lt;&gt;"",
    IF(INT('Data Sheet'!$A$19)=INT('Data Sheet'!$B$15),
        --(INT('Data Sheet'!$A$15) &amp; "." &amp; BS400),
        IF(AND((--(INT('Data Sheet'!$A$15) &amp; "." &amp; BS400)&gt;=--('Data Sheet'!$A$15)), (--(INT('Data Sheet'!$A$15) &amp; "." &amp; BS400)&lt;=--('Data Sheet'!$B$15))),
            --(INT('Data Sheet'!$A$15) &amp; "." &amp; BS400),
            --(INT('Data Sheet'!$B$15) &amp; "." &amp; BS400)
        )
    ),
    IF(BQ400&lt;&gt;"",
        IF(INT('Data Sheet'!$A$15)=INT('Data Sheet'!$B$15),
            --(INT('Data Sheet'!$A$15) &amp; "." &amp; RIGHT(BQ400,3)),
            IF(AND((--(INT('Data Sheet'!$A$15) &amp; "." &amp; RIGHT(BQ400,3))&gt;=--('Data Sheet'!$A$15)), (--(INT('Data Sheet'!$A$15) &amp; "." &amp; RIGHT(BQ400,3))&lt;=--('Data Sheet'!$B$15))),
                --(INT('Data Sheet'!$A$15) &amp; "." &amp; RIGHT(BQ400,3)),
                --(INT('Data Sheet'!$B$15) &amp; "." &amp; RIGHT(BQ400,3))
            )
        ),
        "OK"
    )
)</f>
        <v>OK</v>
      </c>
      <c r="R400" s="20"/>
      <c r="S400" s="20"/>
      <c r="T400" s="20"/>
      <c r="U400" s="20"/>
      <c r="V400" s="20"/>
      <c r="W400" s="20"/>
      <c r="X400" s="20"/>
      <c r="Y400" s="20"/>
      <c r="Z400" s="20"/>
      <c r="AA400" s="55"/>
      <c r="AB400" s="55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1"/>
      <c r="AR400" s="21"/>
      <c r="AS400" s="21"/>
      <c r="AT400" s="21"/>
      <c r="AU400" s="21"/>
      <c r="AV400" s="21"/>
      <c r="AW400" s="22"/>
      <c r="AX400" s="99"/>
      <c r="AY400" s="20"/>
      <c r="AZ400" s="20"/>
      <c r="BA400" s="22"/>
      <c r="BC400" s="80"/>
      <c r="BD400" s="80"/>
      <c r="BE400" s="80"/>
      <c r="BF400" s="80"/>
      <c r="BG400" s="2" t="str">
        <f t="shared" si="33"/>
        <v/>
      </c>
      <c r="BH400" s="78">
        <f t="shared" si="32"/>
        <v>0</v>
      </c>
    </row>
    <row r="401" spans="2:60" x14ac:dyDescent="0.2">
      <c r="B401" s="14">
        <f t="shared" si="34"/>
        <v>393</v>
      </c>
      <c r="C401" s="15" t="str">
        <f>CONCATENATE('Data Sheet'!$B$8,'Data Sheet'!$G$2)</f>
        <v>" HWDP</v>
      </c>
      <c r="D401" s="95" t="str">
        <f t="shared" si="35"/>
        <v/>
      </c>
      <c r="E401" s="15" t="str">
        <f>IF('Sum HWDP'!$D$10="TH-Hill DS-1 Vol 3 CAT 2: Clean and Visual Ends only","N/A","OK")</f>
        <v>OK</v>
      </c>
      <c r="F401" s="15" t="str">
        <f>IF('Sum HWDP'!$D$10="TH-Hill DS-1 Vol 3 CAT 2: Clean and Visual Ends only","N/A","OK")</f>
        <v>OK</v>
      </c>
      <c r="G401" s="17"/>
      <c r="H401" s="17"/>
      <c r="I401" s="17" t="s">
        <v>51</v>
      </c>
      <c r="J401" s="17" t="str">
        <f t="shared" si="31"/>
        <v>OK</v>
      </c>
      <c r="K401" s="17" t="str">
        <f t="shared" si="31"/>
        <v>OK</v>
      </c>
      <c r="L401" s="17" t="str">
        <f>IF('Data Sheet'!$B$9="NC-50","N/A","OK")</f>
        <v>OK</v>
      </c>
      <c r="M401" s="17" t="str">
        <f>IF('Data Sheet'!$B$9="NC-50","N/A","OK")</f>
        <v>OK</v>
      </c>
      <c r="N401" s="23" t="str">
        <f>IF(BO401&lt;&gt;"",
    IF(INT('Data Sheet'!$A$19)=INT('Data Sheet'!$B$19),
        --(INT('Data Sheet'!$A$19) &amp; "." &amp; BO401),
        IF(AND((--(INT('Data Sheet'!$A$19) &amp; "." &amp; BO401)&gt;=--('Data Sheet'!$A$19)), (--(INT('Data Sheet'!$A$19) &amp; "." &amp; BO401)&lt;=--('Data Sheet'!$B$19))),
            --(INT('Data Sheet'!$A$19) &amp; "." &amp; BO401),
            --(INT('Data Sheet'!$B$19) &amp; "." &amp; BO401)
        )
    ),
    IF(BN401&lt;&gt;"",
        IF(INT('Data Sheet'!$A$19)=INT('Data Sheet'!$B$19),
            --(INT('Data Sheet'!$A$19) &amp; "." &amp; LEFT(BN401,3)),
            IF(AND((--(INT('Data Sheet'!$A$19) &amp; "." &amp; LEFT(BN401,3))&gt;=--('Data Sheet'!$A$19)), (--(INT('Data Sheet'!$A$19) &amp; "." &amp; LEFT(BN401,3))&lt;=--('Data Sheet'!$B$19))),
                --(INT('Data Sheet'!$A$19) &amp; "." &amp; LEFT(BN401,3)),
                --(INT('Data Sheet'!$B$19) &amp; "." &amp; LEFT(BN401,3))
            )
        ),
        "OK"
    )
)</f>
        <v>OK</v>
      </c>
      <c r="O401" s="23" t="str">
        <f>IF(BP401&lt;&gt;"",
    IF(INT('Data Sheet'!$A$19)=INT('Data Sheet'!$B$19),
        --(INT('Data Sheet'!$A$19) &amp; "." &amp; BP401),
        IF(AND((--(INT('Data Sheet'!$A$19) &amp; "." &amp; BP401)&gt;=--('Data Sheet'!$A$19)), (--(INT('Data Sheet'!$A$19) &amp; "." &amp; BP401)&lt;=--('Data Sheet'!$B$19))),
            --(INT('Data Sheet'!$A$19) &amp; "." &amp; BP401),
            --(INT('Data Sheet'!$B$19) &amp; "." &amp; BP401)
        )
    ),
    IF(BN401&lt;&gt;"",
        IF(INT('Data Sheet'!$A$19)=INT('Data Sheet'!$B$19),
            --(INT('Data Sheet'!$A$19) &amp; "." &amp; RIGHT(BN401,3)),
            IF(AND((--(INT('Data Sheet'!$A$19) &amp; "." &amp; RIGHT(BN401,3))&gt;=--('Data Sheet'!$A$19)), (--(INT('Data Sheet'!$A$19) &amp; "." &amp; RIGHT(BN401,3))&lt;=--('Data Sheet'!$B$19))),
                --(INT('Data Sheet'!$A$19) &amp; "." &amp; RIGHT(BN401,3)),
                --(INT('Data Sheet'!$B$19) &amp; "." &amp; RIGHT(BN401,3))
            )
        ),
        "OK"
    )
)</f>
        <v>OK</v>
      </c>
      <c r="P401" s="23" t="str">
        <f>IF(BR401&lt;&gt;"",
    IF(INT('Data Sheet'!$A$19)=INT('Data Sheet'!$B$15),
        --(INT('Data Sheet'!$A$15) &amp; "." &amp; BR401),
        IF(AND((--(INT('Data Sheet'!$A$15) &amp; "." &amp; BR401)&gt;=--('Data Sheet'!$A$15)), (--(INT('Data Sheet'!$A$15) &amp; "." &amp; BR401)&lt;=--('Data Sheet'!$B$15))),
            --(INT('Data Sheet'!$A$15) &amp; "." &amp; BR401),
            --(INT('Data Sheet'!$B$15) &amp; "." &amp; BR401)
        )
    ),
    IF(BQ401&lt;&gt;"",
        IF(INT('Data Sheet'!$A$15)=INT('Data Sheet'!$B$15),
            --(INT('Data Sheet'!$A$15) &amp; "." &amp; LEFT(BQ401,3)),
            IF(AND((--(INT('Data Sheet'!$A$15) &amp; "." &amp; LEFT(BQ401,3))&gt;=--('Data Sheet'!$A$15)), (--(INT('Data Sheet'!$A$15) &amp; "." &amp; LEFT(BQ401,3))&lt;=--('Data Sheet'!$B$15))),
                --(INT('Data Sheet'!$A$15) &amp; "." &amp; LEFT(BQ401,3)),
                --(INT('Data Sheet'!$B$15) &amp; "." &amp; LEFT(BQ401,3))
            )
        ),
        "OK"
    )
)</f>
        <v>OK</v>
      </c>
      <c r="Q401" s="23" t="str">
        <f>IF(BS401&lt;&gt;"",
    IF(INT('Data Sheet'!$A$19)=INT('Data Sheet'!$B$15),
        --(INT('Data Sheet'!$A$15) &amp; "." &amp; BS401),
        IF(AND((--(INT('Data Sheet'!$A$15) &amp; "." &amp; BS401)&gt;=--('Data Sheet'!$A$15)), (--(INT('Data Sheet'!$A$15) &amp; "." &amp; BS401)&lt;=--('Data Sheet'!$B$15))),
            --(INT('Data Sheet'!$A$15) &amp; "." &amp; BS401),
            --(INT('Data Sheet'!$B$15) &amp; "." &amp; BS401)
        )
    ),
    IF(BQ401&lt;&gt;"",
        IF(INT('Data Sheet'!$A$15)=INT('Data Sheet'!$B$15),
            --(INT('Data Sheet'!$A$15) &amp; "." &amp; RIGHT(BQ401,3)),
            IF(AND((--(INT('Data Sheet'!$A$15) &amp; "." &amp; RIGHT(BQ401,3))&gt;=--('Data Sheet'!$A$15)), (--(INT('Data Sheet'!$A$15) &amp; "." &amp; RIGHT(BQ401,3))&lt;=--('Data Sheet'!$B$15))),
                --(INT('Data Sheet'!$A$15) &amp; "." &amp; RIGHT(BQ401,3)),
                --(INT('Data Sheet'!$B$15) &amp; "." &amp; RIGHT(BQ401,3))
            )
        ),
        "OK"
    )
)</f>
        <v>OK</v>
      </c>
      <c r="R401" s="20"/>
      <c r="S401" s="20"/>
      <c r="T401" s="20"/>
      <c r="U401" s="20"/>
      <c r="V401" s="20"/>
      <c r="W401" s="20"/>
      <c r="X401" s="20"/>
      <c r="Y401" s="20"/>
      <c r="Z401" s="20"/>
      <c r="AA401" s="55"/>
      <c r="AB401" s="55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1"/>
      <c r="AR401" s="21"/>
      <c r="AS401" s="21"/>
      <c r="AT401" s="21"/>
      <c r="AU401" s="21"/>
      <c r="AV401" s="21"/>
      <c r="AW401" s="22"/>
      <c r="AX401" s="99"/>
      <c r="AY401" s="20"/>
      <c r="AZ401" s="20"/>
      <c r="BA401" s="22"/>
      <c r="BC401" s="80"/>
      <c r="BD401" s="80"/>
      <c r="BE401" s="80"/>
      <c r="BF401" s="80"/>
      <c r="BG401" s="2" t="str">
        <f t="shared" si="33"/>
        <v/>
      </c>
      <c r="BH401" s="78">
        <f t="shared" si="32"/>
        <v>0</v>
      </c>
    </row>
    <row r="402" spans="2:60" x14ac:dyDescent="0.2">
      <c r="B402" s="14">
        <f t="shared" si="34"/>
        <v>394</v>
      </c>
      <c r="C402" s="15" t="str">
        <f>CONCATENATE('Data Sheet'!$B$8,'Data Sheet'!$G$2)</f>
        <v>" HWDP</v>
      </c>
      <c r="D402" s="95" t="str">
        <f t="shared" si="35"/>
        <v/>
      </c>
      <c r="E402" s="15" t="str">
        <f>IF('Sum HWDP'!$D$10="TH-Hill DS-1 Vol 3 CAT 2: Clean and Visual Ends only","N/A","OK")</f>
        <v>OK</v>
      </c>
      <c r="F402" s="15" t="str">
        <f>IF('Sum HWDP'!$D$10="TH-Hill DS-1 Vol 3 CAT 2: Clean and Visual Ends only","N/A","OK")</f>
        <v>OK</v>
      </c>
      <c r="G402" s="17"/>
      <c r="H402" s="17"/>
      <c r="I402" s="17" t="s">
        <v>51</v>
      </c>
      <c r="J402" s="17" t="str">
        <f t="shared" si="31"/>
        <v>OK</v>
      </c>
      <c r="K402" s="17" t="str">
        <f t="shared" si="31"/>
        <v>OK</v>
      </c>
      <c r="L402" s="17" t="str">
        <f>IF('Data Sheet'!$B$9="NC-50","N/A","OK")</f>
        <v>OK</v>
      </c>
      <c r="M402" s="17" t="str">
        <f>IF('Data Sheet'!$B$9="NC-50","N/A","OK")</f>
        <v>OK</v>
      </c>
      <c r="N402" s="23" t="str">
        <f>IF(BO402&lt;&gt;"",
    IF(INT('Data Sheet'!$A$19)=INT('Data Sheet'!$B$19),
        --(INT('Data Sheet'!$A$19) &amp; "." &amp; BO402),
        IF(AND((--(INT('Data Sheet'!$A$19) &amp; "." &amp; BO402)&gt;=--('Data Sheet'!$A$19)), (--(INT('Data Sheet'!$A$19) &amp; "." &amp; BO402)&lt;=--('Data Sheet'!$B$19))),
            --(INT('Data Sheet'!$A$19) &amp; "." &amp; BO402),
            --(INT('Data Sheet'!$B$19) &amp; "." &amp; BO402)
        )
    ),
    IF(BN402&lt;&gt;"",
        IF(INT('Data Sheet'!$A$19)=INT('Data Sheet'!$B$19),
            --(INT('Data Sheet'!$A$19) &amp; "." &amp; LEFT(BN402,3)),
            IF(AND((--(INT('Data Sheet'!$A$19) &amp; "." &amp; LEFT(BN402,3))&gt;=--('Data Sheet'!$A$19)), (--(INT('Data Sheet'!$A$19) &amp; "." &amp; LEFT(BN402,3))&lt;=--('Data Sheet'!$B$19))),
                --(INT('Data Sheet'!$A$19) &amp; "." &amp; LEFT(BN402,3)),
                --(INT('Data Sheet'!$B$19) &amp; "." &amp; LEFT(BN402,3))
            )
        ),
        "OK"
    )
)</f>
        <v>OK</v>
      </c>
      <c r="O402" s="23" t="str">
        <f>IF(BP402&lt;&gt;"",
    IF(INT('Data Sheet'!$A$19)=INT('Data Sheet'!$B$19),
        --(INT('Data Sheet'!$A$19) &amp; "." &amp; BP402),
        IF(AND((--(INT('Data Sheet'!$A$19) &amp; "." &amp; BP402)&gt;=--('Data Sheet'!$A$19)), (--(INT('Data Sheet'!$A$19) &amp; "." &amp; BP402)&lt;=--('Data Sheet'!$B$19))),
            --(INT('Data Sheet'!$A$19) &amp; "." &amp; BP402),
            --(INT('Data Sheet'!$B$19) &amp; "." &amp; BP402)
        )
    ),
    IF(BN402&lt;&gt;"",
        IF(INT('Data Sheet'!$A$19)=INT('Data Sheet'!$B$19),
            --(INT('Data Sheet'!$A$19) &amp; "." &amp; RIGHT(BN402,3)),
            IF(AND((--(INT('Data Sheet'!$A$19) &amp; "." &amp; RIGHT(BN402,3))&gt;=--('Data Sheet'!$A$19)), (--(INT('Data Sheet'!$A$19) &amp; "." &amp; RIGHT(BN402,3))&lt;=--('Data Sheet'!$B$19))),
                --(INT('Data Sheet'!$A$19) &amp; "." &amp; RIGHT(BN402,3)),
                --(INT('Data Sheet'!$B$19) &amp; "." &amp; RIGHT(BN402,3))
            )
        ),
        "OK"
    )
)</f>
        <v>OK</v>
      </c>
      <c r="P402" s="23" t="str">
        <f>IF(BR402&lt;&gt;"",
    IF(INT('Data Sheet'!$A$19)=INT('Data Sheet'!$B$15),
        --(INT('Data Sheet'!$A$15) &amp; "." &amp; BR402),
        IF(AND((--(INT('Data Sheet'!$A$15) &amp; "." &amp; BR402)&gt;=--('Data Sheet'!$A$15)), (--(INT('Data Sheet'!$A$15) &amp; "." &amp; BR402)&lt;=--('Data Sheet'!$B$15))),
            --(INT('Data Sheet'!$A$15) &amp; "." &amp; BR402),
            --(INT('Data Sheet'!$B$15) &amp; "." &amp; BR402)
        )
    ),
    IF(BQ402&lt;&gt;"",
        IF(INT('Data Sheet'!$A$15)=INT('Data Sheet'!$B$15),
            --(INT('Data Sheet'!$A$15) &amp; "." &amp; LEFT(BQ402,3)),
            IF(AND((--(INT('Data Sheet'!$A$15) &amp; "." &amp; LEFT(BQ402,3))&gt;=--('Data Sheet'!$A$15)), (--(INT('Data Sheet'!$A$15) &amp; "." &amp; LEFT(BQ402,3))&lt;=--('Data Sheet'!$B$15))),
                --(INT('Data Sheet'!$A$15) &amp; "." &amp; LEFT(BQ402,3)),
                --(INT('Data Sheet'!$B$15) &amp; "." &amp; LEFT(BQ402,3))
            )
        ),
        "OK"
    )
)</f>
        <v>OK</v>
      </c>
      <c r="Q402" s="23" t="str">
        <f>IF(BS402&lt;&gt;"",
    IF(INT('Data Sheet'!$A$19)=INT('Data Sheet'!$B$15),
        --(INT('Data Sheet'!$A$15) &amp; "." &amp; BS402),
        IF(AND((--(INT('Data Sheet'!$A$15) &amp; "." &amp; BS402)&gt;=--('Data Sheet'!$A$15)), (--(INT('Data Sheet'!$A$15) &amp; "." &amp; BS402)&lt;=--('Data Sheet'!$B$15))),
            --(INT('Data Sheet'!$A$15) &amp; "." &amp; BS402),
            --(INT('Data Sheet'!$B$15) &amp; "." &amp; BS402)
        )
    ),
    IF(BQ402&lt;&gt;"",
        IF(INT('Data Sheet'!$A$15)=INT('Data Sheet'!$B$15),
            --(INT('Data Sheet'!$A$15) &amp; "." &amp; RIGHT(BQ402,3)),
            IF(AND((--(INT('Data Sheet'!$A$15) &amp; "." &amp; RIGHT(BQ402,3))&gt;=--('Data Sheet'!$A$15)), (--(INT('Data Sheet'!$A$15) &amp; "." &amp; RIGHT(BQ402,3))&lt;=--('Data Sheet'!$B$15))),
                --(INT('Data Sheet'!$A$15) &amp; "." &amp; RIGHT(BQ402,3)),
                --(INT('Data Sheet'!$B$15) &amp; "." &amp; RIGHT(BQ402,3))
            )
        ),
        "OK"
    )
)</f>
        <v>OK</v>
      </c>
      <c r="R402" s="20"/>
      <c r="S402" s="20"/>
      <c r="T402" s="20"/>
      <c r="U402" s="20"/>
      <c r="V402" s="20"/>
      <c r="W402" s="20"/>
      <c r="X402" s="20"/>
      <c r="Y402" s="20"/>
      <c r="Z402" s="20"/>
      <c r="AA402" s="55"/>
      <c r="AB402" s="55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1"/>
      <c r="AR402" s="21"/>
      <c r="AS402" s="21"/>
      <c r="AT402" s="21"/>
      <c r="AU402" s="21"/>
      <c r="AV402" s="21"/>
      <c r="AW402" s="22"/>
      <c r="AX402" s="99"/>
      <c r="AY402" s="20"/>
      <c r="AZ402" s="20"/>
      <c r="BA402" s="22"/>
      <c r="BC402" s="80"/>
      <c r="BD402" s="80"/>
      <c r="BE402" s="80"/>
      <c r="BF402" s="80"/>
      <c r="BG402" s="2" t="str">
        <f t="shared" si="33"/>
        <v/>
      </c>
      <c r="BH402" s="78">
        <f t="shared" si="32"/>
        <v>0</v>
      </c>
    </row>
    <row r="403" spans="2:60" x14ac:dyDescent="0.2">
      <c r="B403" s="14">
        <f t="shared" si="34"/>
        <v>395</v>
      </c>
      <c r="C403" s="15" t="str">
        <f>CONCATENATE('Data Sheet'!$B$8,'Data Sheet'!$G$2)</f>
        <v>" HWDP</v>
      </c>
      <c r="D403" s="95" t="str">
        <f t="shared" si="35"/>
        <v/>
      </c>
      <c r="E403" s="15" t="str">
        <f>IF('Sum HWDP'!$D$10="TH-Hill DS-1 Vol 3 CAT 2: Clean and Visual Ends only","N/A","OK")</f>
        <v>OK</v>
      </c>
      <c r="F403" s="15" t="str">
        <f>IF('Sum HWDP'!$D$10="TH-Hill DS-1 Vol 3 CAT 2: Clean and Visual Ends only","N/A","OK")</f>
        <v>OK</v>
      </c>
      <c r="G403" s="17"/>
      <c r="H403" s="17"/>
      <c r="I403" s="17" t="s">
        <v>51</v>
      </c>
      <c r="J403" s="17" t="str">
        <f t="shared" si="31"/>
        <v>OK</v>
      </c>
      <c r="K403" s="17" t="str">
        <f t="shared" si="31"/>
        <v>OK</v>
      </c>
      <c r="L403" s="17" t="str">
        <f>IF('Data Sheet'!$B$9="NC-50","N/A","OK")</f>
        <v>OK</v>
      </c>
      <c r="M403" s="17" t="str">
        <f>IF('Data Sheet'!$B$9="NC-50","N/A","OK")</f>
        <v>OK</v>
      </c>
      <c r="N403" s="23" t="str">
        <f>IF(BO403&lt;&gt;"",
    IF(INT('Data Sheet'!$A$19)=INT('Data Sheet'!$B$19),
        --(INT('Data Sheet'!$A$19) &amp; "." &amp; BO403),
        IF(AND((--(INT('Data Sheet'!$A$19) &amp; "." &amp; BO403)&gt;=--('Data Sheet'!$A$19)), (--(INT('Data Sheet'!$A$19) &amp; "." &amp; BO403)&lt;=--('Data Sheet'!$B$19))),
            --(INT('Data Sheet'!$A$19) &amp; "." &amp; BO403),
            --(INT('Data Sheet'!$B$19) &amp; "." &amp; BO403)
        )
    ),
    IF(BN403&lt;&gt;"",
        IF(INT('Data Sheet'!$A$19)=INT('Data Sheet'!$B$19),
            --(INT('Data Sheet'!$A$19) &amp; "." &amp; LEFT(BN403,3)),
            IF(AND((--(INT('Data Sheet'!$A$19) &amp; "." &amp; LEFT(BN403,3))&gt;=--('Data Sheet'!$A$19)), (--(INT('Data Sheet'!$A$19) &amp; "." &amp; LEFT(BN403,3))&lt;=--('Data Sheet'!$B$19))),
                --(INT('Data Sheet'!$A$19) &amp; "." &amp; LEFT(BN403,3)),
                --(INT('Data Sheet'!$B$19) &amp; "." &amp; LEFT(BN403,3))
            )
        ),
        "OK"
    )
)</f>
        <v>OK</v>
      </c>
      <c r="O403" s="23" t="str">
        <f>IF(BP403&lt;&gt;"",
    IF(INT('Data Sheet'!$A$19)=INT('Data Sheet'!$B$19),
        --(INT('Data Sheet'!$A$19) &amp; "." &amp; BP403),
        IF(AND((--(INT('Data Sheet'!$A$19) &amp; "." &amp; BP403)&gt;=--('Data Sheet'!$A$19)), (--(INT('Data Sheet'!$A$19) &amp; "." &amp; BP403)&lt;=--('Data Sheet'!$B$19))),
            --(INT('Data Sheet'!$A$19) &amp; "." &amp; BP403),
            --(INT('Data Sheet'!$B$19) &amp; "." &amp; BP403)
        )
    ),
    IF(BN403&lt;&gt;"",
        IF(INT('Data Sheet'!$A$19)=INT('Data Sheet'!$B$19),
            --(INT('Data Sheet'!$A$19) &amp; "." &amp; RIGHT(BN403,3)),
            IF(AND((--(INT('Data Sheet'!$A$19) &amp; "." &amp; RIGHT(BN403,3))&gt;=--('Data Sheet'!$A$19)), (--(INT('Data Sheet'!$A$19) &amp; "." &amp; RIGHT(BN403,3))&lt;=--('Data Sheet'!$B$19))),
                --(INT('Data Sheet'!$A$19) &amp; "." &amp; RIGHT(BN403,3)),
                --(INT('Data Sheet'!$B$19) &amp; "." &amp; RIGHT(BN403,3))
            )
        ),
        "OK"
    )
)</f>
        <v>OK</v>
      </c>
      <c r="P403" s="23" t="str">
        <f>IF(BR403&lt;&gt;"",
    IF(INT('Data Sheet'!$A$19)=INT('Data Sheet'!$B$15),
        --(INT('Data Sheet'!$A$15) &amp; "." &amp; BR403),
        IF(AND((--(INT('Data Sheet'!$A$15) &amp; "." &amp; BR403)&gt;=--('Data Sheet'!$A$15)), (--(INT('Data Sheet'!$A$15) &amp; "." &amp; BR403)&lt;=--('Data Sheet'!$B$15))),
            --(INT('Data Sheet'!$A$15) &amp; "." &amp; BR403),
            --(INT('Data Sheet'!$B$15) &amp; "." &amp; BR403)
        )
    ),
    IF(BQ403&lt;&gt;"",
        IF(INT('Data Sheet'!$A$15)=INT('Data Sheet'!$B$15),
            --(INT('Data Sheet'!$A$15) &amp; "." &amp; LEFT(BQ403,3)),
            IF(AND((--(INT('Data Sheet'!$A$15) &amp; "." &amp; LEFT(BQ403,3))&gt;=--('Data Sheet'!$A$15)), (--(INT('Data Sheet'!$A$15) &amp; "." &amp; LEFT(BQ403,3))&lt;=--('Data Sheet'!$B$15))),
                --(INT('Data Sheet'!$A$15) &amp; "." &amp; LEFT(BQ403,3)),
                --(INT('Data Sheet'!$B$15) &amp; "." &amp; LEFT(BQ403,3))
            )
        ),
        "OK"
    )
)</f>
        <v>OK</v>
      </c>
      <c r="Q403" s="23" t="str">
        <f>IF(BS403&lt;&gt;"",
    IF(INT('Data Sheet'!$A$19)=INT('Data Sheet'!$B$15),
        --(INT('Data Sheet'!$A$15) &amp; "." &amp; BS403),
        IF(AND((--(INT('Data Sheet'!$A$15) &amp; "." &amp; BS403)&gt;=--('Data Sheet'!$A$15)), (--(INT('Data Sheet'!$A$15) &amp; "." &amp; BS403)&lt;=--('Data Sheet'!$B$15))),
            --(INT('Data Sheet'!$A$15) &amp; "." &amp; BS403),
            --(INT('Data Sheet'!$B$15) &amp; "." &amp; BS403)
        )
    ),
    IF(BQ403&lt;&gt;"",
        IF(INT('Data Sheet'!$A$15)=INT('Data Sheet'!$B$15),
            --(INT('Data Sheet'!$A$15) &amp; "." &amp; RIGHT(BQ403,3)),
            IF(AND((--(INT('Data Sheet'!$A$15) &amp; "." &amp; RIGHT(BQ403,3))&gt;=--('Data Sheet'!$A$15)), (--(INT('Data Sheet'!$A$15) &amp; "." &amp; RIGHT(BQ403,3))&lt;=--('Data Sheet'!$B$15))),
                --(INT('Data Sheet'!$A$15) &amp; "." &amp; RIGHT(BQ403,3)),
                --(INT('Data Sheet'!$B$15) &amp; "." &amp; RIGHT(BQ403,3))
            )
        ),
        "OK"
    )
)</f>
        <v>OK</v>
      </c>
      <c r="R403" s="20"/>
      <c r="S403" s="20"/>
      <c r="T403" s="20"/>
      <c r="U403" s="20"/>
      <c r="V403" s="20"/>
      <c r="W403" s="20"/>
      <c r="X403" s="20"/>
      <c r="Y403" s="20"/>
      <c r="Z403" s="20"/>
      <c r="AA403" s="55"/>
      <c r="AB403" s="55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1"/>
      <c r="AR403" s="21"/>
      <c r="AS403" s="21"/>
      <c r="AT403" s="21"/>
      <c r="AU403" s="21"/>
      <c r="AV403" s="21"/>
      <c r="AW403" s="22"/>
      <c r="AX403" s="99"/>
      <c r="AY403" s="20"/>
      <c r="AZ403" s="20"/>
      <c r="BA403" s="22"/>
      <c r="BC403" s="80"/>
      <c r="BD403" s="80"/>
      <c r="BE403" s="80"/>
      <c r="BF403" s="80"/>
      <c r="BG403" s="2" t="str">
        <f t="shared" si="33"/>
        <v/>
      </c>
      <c r="BH403" s="78">
        <f t="shared" si="32"/>
        <v>0</v>
      </c>
    </row>
    <row r="404" spans="2:60" x14ac:dyDescent="0.2">
      <c r="B404" s="14">
        <f t="shared" si="34"/>
        <v>396</v>
      </c>
      <c r="C404" s="15" t="str">
        <f>CONCATENATE('Data Sheet'!$B$8,'Data Sheet'!$G$2)</f>
        <v>" HWDP</v>
      </c>
      <c r="D404" s="95" t="str">
        <f t="shared" si="35"/>
        <v/>
      </c>
      <c r="E404" s="15" t="str">
        <f>IF('Sum HWDP'!$D$10="TH-Hill DS-1 Vol 3 CAT 2: Clean and Visual Ends only","N/A","OK")</f>
        <v>OK</v>
      </c>
      <c r="F404" s="15" t="str">
        <f>IF('Sum HWDP'!$D$10="TH-Hill DS-1 Vol 3 CAT 2: Clean and Visual Ends only","N/A","OK")</f>
        <v>OK</v>
      </c>
      <c r="G404" s="17"/>
      <c r="H404" s="17"/>
      <c r="I404" s="17" t="s">
        <v>51</v>
      </c>
      <c r="J404" s="17" t="str">
        <f t="shared" si="31"/>
        <v>OK</v>
      </c>
      <c r="K404" s="17" t="str">
        <f t="shared" si="31"/>
        <v>OK</v>
      </c>
      <c r="L404" s="17" t="str">
        <f>IF('Data Sheet'!$B$9="NC-50","N/A","OK")</f>
        <v>OK</v>
      </c>
      <c r="M404" s="17" t="str">
        <f>IF('Data Sheet'!$B$9="NC-50","N/A","OK")</f>
        <v>OK</v>
      </c>
      <c r="N404" s="23" t="str">
        <f>IF(BO404&lt;&gt;"",
    IF(INT('Data Sheet'!$A$19)=INT('Data Sheet'!$B$19),
        --(INT('Data Sheet'!$A$19) &amp; "." &amp; BO404),
        IF(AND((--(INT('Data Sheet'!$A$19) &amp; "." &amp; BO404)&gt;=--('Data Sheet'!$A$19)), (--(INT('Data Sheet'!$A$19) &amp; "." &amp; BO404)&lt;=--('Data Sheet'!$B$19))),
            --(INT('Data Sheet'!$A$19) &amp; "." &amp; BO404),
            --(INT('Data Sheet'!$B$19) &amp; "." &amp; BO404)
        )
    ),
    IF(BN404&lt;&gt;"",
        IF(INT('Data Sheet'!$A$19)=INT('Data Sheet'!$B$19),
            --(INT('Data Sheet'!$A$19) &amp; "." &amp; LEFT(BN404,3)),
            IF(AND((--(INT('Data Sheet'!$A$19) &amp; "." &amp; LEFT(BN404,3))&gt;=--('Data Sheet'!$A$19)), (--(INT('Data Sheet'!$A$19) &amp; "." &amp; LEFT(BN404,3))&lt;=--('Data Sheet'!$B$19))),
                --(INT('Data Sheet'!$A$19) &amp; "." &amp; LEFT(BN404,3)),
                --(INT('Data Sheet'!$B$19) &amp; "." &amp; LEFT(BN404,3))
            )
        ),
        "OK"
    )
)</f>
        <v>OK</v>
      </c>
      <c r="O404" s="23" t="str">
        <f>IF(BP404&lt;&gt;"",
    IF(INT('Data Sheet'!$A$19)=INT('Data Sheet'!$B$19),
        --(INT('Data Sheet'!$A$19) &amp; "." &amp; BP404),
        IF(AND((--(INT('Data Sheet'!$A$19) &amp; "." &amp; BP404)&gt;=--('Data Sheet'!$A$19)), (--(INT('Data Sheet'!$A$19) &amp; "." &amp; BP404)&lt;=--('Data Sheet'!$B$19))),
            --(INT('Data Sheet'!$A$19) &amp; "." &amp; BP404),
            --(INT('Data Sheet'!$B$19) &amp; "." &amp; BP404)
        )
    ),
    IF(BN404&lt;&gt;"",
        IF(INT('Data Sheet'!$A$19)=INT('Data Sheet'!$B$19),
            --(INT('Data Sheet'!$A$19) &amp; "." &amp; RIGHT(BN404,3)),
            IF(AND((--(INT('Data Sheet'!$A$19) &amp; "." &amp; RIGHT(BN404,3))&gt;=--('Data Sheet'!$A$19)), (--(INT('Data Sheet'!$A$19) &amp; "." &amp; RIGHT(BN404,3))&lt;=--('Data Sheet'!$B$19))),
                --(INT('Data Sheet'!$A$19) &amp; "." &amp; RIGHT(BN404,3)),
                --(INT('Data Sheet'!$B$19) &amp; "." &amp; RIGHT(BN404,3))
            )
        ),
        "OK"
    )
)</f>
        <v>OK</v>
      </c>
      <c r="P404" s="23" t="str">
        <f>IF(BR404&lt;&gt;"",
    IF(INT('Data Sheet'!$A$19)=INT('Data Sheet'!$B$15),
        --(INT('Data Sheet'!$A$15) &amp; "." &amp; BR404),
        IF(AND((--(INT('Data Sheet'!$A$15) &amp; "." &amp; BR404)&gt;=--('Data Sheet'!$A$15)), (--(INT('Data Sheet'!$A$15) &amp; "." &amp; BR404)&lt;=--('Data Sheet'!$B$15))),
            --(INT('Data Sheet'!$A$15) &amp; "." &amp; BR404),
            --(INT('Data Sheet'!$B$15) &amp; "." &amp; BR404)
        )
    ),
    IF(BQ404&lt;&gt;"",
        IF(INT('Data Sheet'!$A$15)=INT('Data Sheet'!$B$15),
            --(INT('Data Sheet'!$A$15) &amp; "." &amp; LEFT(BQ404,3)),
            IF(AND((--(INT('Data Sheet'!$A$15) &amp; "." &amp; LEFT(BQ404,3))&gt;=--('Data Sheet'!$A$15)), (--(INT('Data Sheet'!$A$15) &amp; "." &amp; LEFT(BQ404,3))&lt;=--('Data Sheet'!$B$15))),
                --(INT('Data Sheet'!$A$15) &amp; "." &amp; LEFT(BQ404,3)),
                --(INT('Data Sheet'!$B$15) &amp; "." &amp; LEFT(BQ404,3))
            )
        ),
        "OK"
    )
)</f>
        <v>OK</v>
      </c>
      <c r="Q404" s="23" t="str">
        <f>IF(BS404&lt;&gt;"",
    IF(INT('Data Sheet'!$A$19)=INT('Data Sheet'!$B$15),
        --(INT('Data Sheet'!$A$15) &amp; "." &amp; BS404),
        IF(AND((--(INT('Data Sheet'!$A$15) &amp; "." &amp; BS404)&gt;=--('Data Sheet'!$A$15)), (--(INT('Data Sheet'!$A$15) &amp; "." &amp; BS404)&lt;=--('Data Sheet'!$B$15))),
            --(INT('Data Sheet'!$A$15) &amp; "." &amp; BS404),
            --(INT('Data Sheet'!$B$15) &amp; "." &amp; BS404)
        )
    ),
    IF(BQ404&lt;&gt;"",
        IF(INT('Data Sheet'!$A$15)=INT('Data Sheet'!$B$15),
            --(INT('Data Sheet'!$A$15) &amp; "." &amp; RIGHT(BQ404,3)),
            IF(AND((--(INT('Data Sheet'!$A$15) &amp; "." &amp; RIGHT(BQ404,3))&gt;=--('Data Sheet'!$A$15)), (--(INT('Data Sheet'!$A$15) &amp; "." &amp; RIGHT(BQ404,3))&lt;=--('Data Sheet'!$B$15))),
                --(INT('Data Sheet'!$A$15) &amp; "." &amp; RIGHT(BQ404,3)),
                --(INT('Data Sheet'!$B$15) &amp; "." &amp; RIGHT(BQ404,3))
            )
        ),
        "OK"
    )
)</f>
        <v>OK</v>
      </c>
      <c r="R404" s="20"/>
      <c r="S404" s="20"/>
      <c r="T404" s="20"/>
      <c r="U404" s="20"/>
      <c r="V404" s="20"/>
      <c r="W404" s="20"/>
      <c r="X404" s="20"/>
      <c r="Y404" s="20"/>
      <c r="Z404" s="20"/>
      <c r="AA404" s="55"/>
      <c r="AB404" s="55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1"/>
      <c r="AR404" s="21"/>
      <c r="AS404" s="21"/>
      <c r="AT404" s="21"/>
      <c r="AU404" s="21"/>
      <c r="AV404" s="21"/>
      <c r="AW404" s="22"/>
      <c r="AX404" s="99"/>
      <c r="AY404" s="20"/>
      <c r="AZ404" s="20"/>
      <c r="BA404" s="22"/>
      <c r="BC404" s="80"/>
      <c r="BD404" s="80"/>
      <c r="BE404" s="80"/>
      <c r="BF404" s="80"/>
      <c r="BG404" s="2" t="str">
        <f t="shared" si="33"/>
        <v/>
      </c>
      <c r="BH404" s="78">
        <f t="shared" si="32"/>
        <v>0</v>
      </c>
    </row>
    <row r="405" spans="2:60" x14ac:dyDescent="0.2">
      <c r="B405" s="14">
        <f t="shared" si="34"/>
        <v>397</v>
      </c>
      <c r="C405" s="15" t="str">
        <f>CONCATENATE('Data Sheet'!$B$8,'Data Sheet'!$G$2)</f>
        <v>" HWDP</v>
      </c>
      <c r="D405" s="95" t="str">
        <f t="shared" si="35"/>
        <v/>
      </c>
      <c r="E405" s="15" t="str">
        <f>IF('Sum HWDP'!$D$10="TH-Hill DS-1 Vol 3 CAT 2: Clean and Visual Ends only","N/A","OK")</f>
        <v>OK</v>
      </c>
      <c r="F405" s="15" t="str">
        <f>IF('Sum HWDP'!$D$10="TH-Hill DS-1 Vol 3 CAT 2: Clean and Visual Ends only","N/A","OK")</f>
        <v>OK</v>
      </c>
      <c r="G405" s="17"/>
      <c r="H405" s="17"/>
      <c r="I405" s="17" t="s">
        <v>51</v>
      </c>
      <c r="J405" s="17" t="str">
        <f t="shared" si="31"/>
        <v>OK</v>
      </c>
      <c r="K405" s="17" t="str">
        <f t="shared" si="31"/>
        <v>OK</v>
      </c>
      <c r="L405" s="17" t="str">
        <f>IF('Data Sheet'!$B$9="NC-50","N/A","OK")</f>
        <v>OK</v>
      </c>
      <c r="M405" s="17" t="str">
        <f>IF('Data Sheet'!$B$9="NC-50","N/A","OK")</f>
        <v>OK</v>
      </c>
      <c r="N405" s="23" t="str">
        <f>IF(BO405&lt;&gt;"",
    IF(INT('Data Sheet'!$A$19)=INT('Data Sheet'!$B$19),
        --(INT('Data Sheet'!$A$19) &amp; "." &amp; BO405),
        IF(AND((--(INT('Data Sheet'!$A$19) &amp; "." &amp; BO405)&gt;=--('Data Sheet'!$A$19)), (--(INT('Data Sheet'!$A$19) &amp; "." &amp; BO405)&lt;=--('Data Sheet'!$B$19))),
            --(INT('Data Sheet'!$A$19) &amp; "." &amp; BO405),
            --(INT('Data Sheet'!$B$19) &amp; "." &amp; BO405)
        )
    ),
    IF(BN405&lt;&gt;"",
        IF(INT('Data Sheet'!$A$19)=INT('Data Sheet'!$B$19),
            --(INT('Data Sheet'!$A$19) &amp; "." &amp; LEFT(BN405,3)),
            IF(AND((--(INT('Data Sheet'!$A$19) &amp; "." &amp; LEFT(BN405,3))&gt;=--('Data Sheet'!$A$19)), (--(INT('Data Sheet'!$A$19) &amp; "." &amp; LEFT(BN405,3))&lt;=--('Data Sheet'!$B$19))),
                --(INT('Data Sheet'!$A$19) &amp; "." &amp; LEFT(BN405,3)),
                --(INT('Data Sheet'!$B$19) &amp; "." &amp; LEFT(BN405,3))
            )
        ),
        "OK"
    )
)</f>
        <v>OK</v>
      </c>
      <c r="O405" s="23" t="str">
        <f>IF(BP405&lt;&gt;"",
    IF(INT('Data Sheet'!$A$19)=INT('Data Sheet'!$B$19),
        --(INT('Data Sheet'!$A$19) &amp; "." &amp; BP405),
        IF(AND((--(INT('Data Sheet'!$A$19) &amp; "." &amp; BP405)&gt;=--('Data Sheet'!$A$19)), (--(INT('Data Sheet'!$A$19) &amp; "." &amp; BP405)&lt;=--('Data Sheet'!$B$19))),
            --(INT('Data Sheet'!$A$19) &amp; "." &amp; BP405),
            --(INT('Data Sheet'!$B$19) &amp; "." &amp; BP405)
        )
    ),
    IF(BN405&lt;&gt;"",
        IF(INT('Data Sheet'!$A$19)=INT('Data Sheet'!$B$19),
            --(INT('Data Sheet'!$A$19) &amp; "." &amp; RIGHT(BN405,3)),
            IF(AND((--(INT('Data Sheet'!$A$19) &amp; "." &amp; RIGHT(BN405,3))&gt;=--('Data Sheet'!$A$19)), (--(INT('Data Sheet'!$A$19) &amp; "." &amp; RIGHT(BN405,3))&lt;=--('Data Sheet'!$B$19))),
                --(INT('Data Sheet'!$A$19) &amp; "." &amp; RIGHT(BN405,3)),
                --(INT('Data Sheet'!$B$19) &amp; "." &amp; RIGHT(BN405,3))
            )
        ),
        "OK"
    )
)</f>
        <v>OK</v>
      </c>
      <c r="P405" s="23" t="str">
        <f>IF(BR405&lt;&gt;"",
    IF(INT('Data Sheet'!$A$19)=INT('Data Sheet'!$B$15),
        --(INT('Data Sheet'!$A$15) &amp; "." &amp; BR405),
        IF(AND((--(INT('Data Sheet'!$A$15) &amp; "." &amp; BR405)&gt;=--('Data Sheet'!$A$15)), (--(INT('Data Sheet'!$A$15) &amp; "." &amp; BR405)&lt;=--('Data Sheet'!$B$15))),
            --(INT('Data Sheet'!$A$15) &amp; "." &amp; BR405),
            --(INT('Data Sheet'!$B$15) &amp; "." &amp; BR405)
        )
    ),
    IF(BQ405&lt;&gt;"",
        IF(INT('Data Sheet'!$A$15)=INT('Data Sheet'!$B$15),
            --(INT('Data Sheet'!$A$15) &amp; "." &amp; LEFT(BQ405,3)),
            IF(AND((--(INT('Data Sheet'!$A$15) &amp; "." &amp; LEFT(BQ405,3))&gt;=--('Data Sheet'!$A$15)), (--(INT('Data Sheet'!$A$15) &amp; "." &amp; LEFT(BQ405,3))&lt;=--('Data Sheet'!$B$15))),
                --(INT('Data Sheet'!$A$15) &amp; "." &amp; LEFT(BQ405,3)),
                --(INT('Data Sheet'!$B$15) &amp; "." &amp; LEFT(BQ405,3))
            )
        ),
        "OK"
    )
)</f>
        <v>OK</v>
      </c>
      <c r="Q405" s="23" t="str">
        <f>IF(BS405&lt;&gt;"",
    IF(INT('Data Sheet'!$A$19)=INT('Data Sheet'!$B$15),
        --(INT('Data Sheet'!$A$15) &amp; "." &amp; BS405),
        IF(AND((--(INT('Data Sheet'!$A$15) &amp; "." &amp; BS405)&gt;=--('Data Sheet'!$A$15)), (--(INT('Data Sheet'!$A$15) &amp; "." &amp; BS405)&lt;=--('Data Sheet'!$B$15))),
            --(INT('Data Sheet'!$A$15) &amp; "." &amp; BS405),
            --(INT('Data Sheet'!$B$15) &amp; "." &amp; BS405)
        )
    ),
    IF(BQ405&lt;&gt;"",
        IF(INT('Data Sheet'!$A$15)=INT('Data Sheet'!$B$15),
            --(INT('Data Sheet'!$A$15) &amp; "." &amp; RIGHT(BQ405,3)),
            IF(AND((--(INT('Data Sheet'!$A$15) &amp; "." &amp; RIGHT(BQ405,3))&gt;=--('Data Sheet'!$A$15)), (--(INT('Data Sheet'!$A$15) &amp; "." &amp; RIGHT(BQ405,3))&lt;=--('Data Sheet'!$B$15))),
                --(INT('Data Sheet'!$A$15) &amp; "." &amp; RIGHT(BQ405,3)),
                --(INT('Data Sheet'!$B$15) &amp; "." &amp; RIGHT(BQ405,3))
            )
        ),
        "OK"
    )
)</f>
        <v>OK</v>
      </c>
      <c r="R405" s="20"/>
      <c r="S405" s="20"/>
      <c r="T405" s="20"/>
      <c r="U405" s="20"/>
      <c r="V405" s="20"/>
      <c r="W405" s="20"/>
      <c r="X405" s="20"/>
      <c r="Y405" s="20"/>
      <c r="Z405" s="20"/>
      <c r="AA405" s="55"/>
      <c r="AB405" s="55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1"/>
      <c r="AR405" s="21"/>
      <c r="AS405" s="21"/>
      <c r="AT405" s="21"/>
      <c r="AU405" s="21"/>
      <c r="AV405" s="21"/>
      <c r="AW405" s="22"/>
      <c r="AX405" s="99"/>
      <c r="AY405" s="20"/>
      <c r="AZ405" s="20"/>
      <c r="BA405" s="22"/>
      <c r="BC405" s="80"/>
      <c r="BD405" s="80"/>
      <c r="BE405" s="80"/>
      <c r="BF405" s="80"/>
      <c r="BG405" s="2" t="str">
        <f t="shared" si="33"/>
        <v/>
      </c>
      <c r="BH405" s="78">
        <f t="shared" si="32"/>
        <v>0</v>
      </c>
    </row>
    <row r="406" spans="2:60" x14ac:dyDescent="0.2">
      <c r="B406" s="14">
        <f t="shared" si="34"/>
        <v>398</v>
      </c>
      <c r="C406" s="15" t="str">
        <f>CONCATENATE('Data Sheet'!$B$8,'Data Sheet'!$G$2)</f>
        <v>" HWDP</v>
      </c>
      <c r="D406" s="95" t="str">
        <f t="shared" si="35"/>
        <v/>
      </c>
      <c r="E406" s="15" t="str">
        <f>IF('Sum HWDP'!$D$10="TH-Hill DS-1 Vol 3 CAT 2: Clean and Visual Ends only","N/A","OK")</f>
        <v>OK</v>
      </c>
      <c r="F406" s="15" t="str">
        <f>IF('Sum HWDP'!$D$10="TH-Hill DS-1 Vol 3 CAT 2: Clean and Visual Ends only","N/A","OK")</f>
        <v>OK</v>
      </c>
      <c r="G406" s="17"/>
      <c r="H406" s="17"/>
      <c r="I406" s="17" t="s">
        <v>51</v>
      </c>
      <c r="J406" s="17" t="str">
        <f t="shared" si="31"/>
        <v>OK</v>
      </c>
      <c r="K406" s="17" t="str">
        <f t="shared" si="31"/>
        <v>OK</v>
      </c>
      <c r="L406" s="17" t="str">
        <f>IF('Data Sheet'!$B$9="NC-50","N/A","OK")</f>
        <v>OK</v>
      </c>
      <c r="M406" s="17" t="str">
        <f>IF('Data Sheet'!$B$9="NC-50","N/A","OK")</f>
        <v>OK</v>
      </c>
      <c r="N406" s="23" t="str">
        <f>IF(BO406&lt;&gt;"",
    IF(INT('Data Sheet'!$A$19)=INT('Data Sheet'!$B$19),
        --(INT('Data Sheet'!$A$19) &amp; "." &amp; BO406),
        IF(AND((--(INT('Data Sheet'!$A$19) &amp; "." &amp; BO406)&gt;=--('Data Sheet'!$A$19)), (--(INT('Data Sheet'!$A$19) &amp; "." &amp; BO406)&lt;=--('Data Sheet'!$B$19))),
            --(INT('Data Sheet'!$A$19) &amp; "." &amp; BO406),
            --(INT('Data Sheet'!$B$19) &amp; "." &amp; BO406)
        )
    ),
    IF(BN406&lt;&gt;"",
        IF(INT('Data Sheet'!$A$19)=INT('Data Sheet'!$B$19),
            --(INT('Data Sheet'!$A$19) &amp; "." &amp; LEFT(BN406,3)),
            IF(AND((--(INT('Data Sheet'!$A$19) &amp; "." &amp; LEFT(BN406,3))&gt;=--('Data Sheet'!$A$19)), (--(INT('Data Sheet'!$A$19) &amp; "." &amp; LEFT(BN406,3))&lt;=--('Data Sheet'!$B$19))),
                --(INT('Data Sheet'!$A$19) &amp; "." &amp; LEFT(BN406,3)),
                --(INT('Data Sheet'!$B$19) &amp; "." &amp; LEFT(BN406,3))
            )
        ),
        "OK"
    )
)</f>
        <v>OK</v>
      </c>
      <c r="O406" s="23" t="str">
        <f>IF(BP406&lt;&gt;"",
    IF(INT('Data Sheet'!$A$19)=INT('Data Sheet'!$B$19),
        --(INT('Data Sheet'!$A$19) &amp; "." &amp; BP406),
        IF(AND((--(INT('Data Sheet'!$A$19) &amp; "." &amp; BP406)&gt;=--('Data Sheet'!$A$19)), (--(INT('Data Sheet'!$A$19) &amp; "." &amp; BP406)&lt;=--('Data Sheet'!$B$19))),
            --(INT('Data Sheet'!$A$19) &amp; "." &amp; BP406),
            --(INT('Data Sheet'!$B$19) &amp; "." &amp; BP406)
        )
    ),
    IF(BN406&lt;&gt;"",
        IF(INT('Data Sheet'!$A$19)=INT('Data Sheet'!$B$19),
            --(INT('Data Sheet'!$A$19) &amp; "." &amp; RIGHT(BN406,3)),
            IF(AND((--(INT('Data Sheet'!$A$19) &amp; "." &amp; RIGHT(BN406,3))&gt;=--('Data Sheet'!$A$19)), (--(INT('Data Sheet'!$A$19) &amp; "." &amp; RIGHT(BN406,3))&lt;=--('Data Sheet'!$B$19))),
                --(INT('Data Sheet'!$A$19) &amp; "." &amp; RIGHT(BN406,3)),
                --(INT('Data Sheet'!$B$19) &amp; "." &amp; RIGHT(BN406,3))
            )
        ),
        "OK"
    )
)</f>
        <v>OK</v>
      </c>
      <c r="P406" s="23" t="str">
        <f>IF(BR406&lt;&gt;"",
    IF(INT('Data Sheet'!$A$19)=INT('Data Sheet'!$B$15),
        --(INT('Data Sheet'!$A$15) &amp; "." &amp; BR406),
        IF(AND((--(INT('Data Sheet'!$A$15) &amp; "." &amp; BR406)&gt;=--('Data Sheet'!$A$15)), (--(INT('Data Sheet'!$A$15) &amp; "." &amp; BR406)&lt;=--('Data Sheet'!$B$15))),
            --(INT('Data Sheet'!$A$15) &amp; "." &amp; BR406),
            --(INT('Data Sheet'!$B$15) &amp; "." &amp; BR406)
        )
    ),
    IF(BQ406&lt;&gt;"",
        IF(INT('Data Sheet'!$A$15)=INT('Data Sheet'!$B$15),
            --(INT('Data Sheet'!$A$15) &amp; "." &amp; LEFT(BQ406,3)),
            IF(AND((--(INT('Data Sheet'!$A$15) &amp; "." &amp; LEFT(BQ406,3))&gt;=--('Data Sheet'!$A$15)), (--(INT('Data Sheet'!$A$15) &amp; "." &amp; LEFT(BQ406,3))&lt;=--('Data Sheet'!$B$15))),
                --(INT('Data Sheet'!$A$15) &amp; "." &amp; LEFT(BQ406,3)),
                --(INT('Data Sheet'!$B$15) &amp; "." &amp; LEFT(BQ406,3))
            )
        ),
        "OK"
    )
)</f>
        <v>OK</v>
      </c>
      <c r="Q406" s="23" t="str">
        <f>IF(BS406&lt;&gt;"",
    IF(INT('Data Sheet'!$A$19)=INT('Data Sheet'!$B$15),
        --(INT('Data Sheet'!$A$15) &amp; "." &amp; BS406),
        IF(AND((--(INT('Data Sheet'!$A$15) &amp; "." &amp; BS406)&gt;=--('Data Sheet'!$A$15)), (--(INT('Data Sheet'!$A$15) &amp; "." &amp; BS406)&lt;=--('Data Sheet'!$B$15))),
            --(INT('Data Sheet'!$A$15) &amp; "." &amp; BS406),
            --(INT('Data Sheet'!$B$15) &amp; "." &amp; BS406)
        )
    ),
    IF(BQ406&lt;&gt;"",
        IF(INT('Data Sheet'!$A$15)=INT('Data Sheet'!$B$15),
            --(INT('Data Sheet'!$A$15) &amp; "." &amp; RIGHT(BQ406,3)),
            IF(AND((--(INT('Data Sheet'!$A$15) &amp; "." &amp; RIGHT(BQ406,3))&gt;=--('Data Sheet'!$A$15)), (--(INT('Data Sheet'!$A$15) &amp; "." &amp; RIGHT(BQ406,3))&lt;=--('Data Sheet'!$B$15))),
                --(INT('Data Sheet'!$A$15) &amp; "." &amp; RIGHT(BQ406,3)),
                --(INT('Data Sheet'!$B$15) &amp; "." &amp; RIGHT(BQ406,3))
            )
        ),
        "OK"
    )
)</f>
        <v>OK</v>
      </c>
      <c r="R406" s="20"/>
      <c r="S406" s="20"/>
      <c r="T406" s="20"/>
      <c r="U406" s="20"/>
      <c r="V406" s="20"/>
      <c r="W406" s="20"/>
      <c r="X406" s="20"/>
      <c r="Y406" s="20"/>
      <c r="Z406" s="20"/>
      <c r="AA406" s="55"/>
      <c r="AB406" s="55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1"/>
      <c r="AR406" s="21"/>
      <c r="AS406" s="21"/>
      <c r="AT406" s="21"/>
      <c r="AU406" s="21"/>
      <c r="AV406" s="21"/>
      <c r="AW406" s="22"/>
      <c r="AX406" s="99"/>
      <c r="AY406" s="20"/>
      <c r="AZ406" s="20"/>
      <c r="BA406" s="22"/>
      <c r="BC406" s="80"/>
      <c r="BD406" s="80"/>
      <c r="BE406" s="80"/>
      <c r="BF406" s="80"/>
      <c r="BG406" s="2" t="str">
        <f t="shared" si="33"/>
        <v/>
      </c>
      <c r="BH406" s="78">
        <f t="shared" si="32"/>
        <v>0</v>
      </c>
    </row>
    <row r="407" spans="2:60" x14ac:dyDescent="0.2">
      <c r="B407" s="14">
        <f t="shared" si="34"/>
        <v>399</v>
      </c>
      <c r="C407" s="15" t="str">
        <f>CONCATENATE('Data Sheet'!$B$8,'Data Sheet'!$G$2)</f>
        <v>" HWDP</v>
      </c>
      <c r="D407" s="95" t="str">
        <f t="shared" si="35"/>
        <v/>
      </c>
      <c r="E407" s="15" t="str">
        <f>IF('Sum HWDP'!$D$10="TH-Hill DS-1 Vol 3 CAT 2: Clean and Visual Ends only","N/A","OK")</f>
        <v>OK</v>
      </c>
      <c r="F407" s="15" t="str">
        <f>IF('Sum HWDP'!$D$10="TH-Hill DS-1 Vol 3 CAT 2: Clean and Visual Ends only","N/A","OK")</f>
        <v>OK</v>
      </c>
      <c r="G407" s="17"/>
      <c r="H407" s="17"/>
      <c r="I407" s="17" t="s">
        <v>51</v>
      </c>
      <c r="J407" s="17" t="str">
        <f t="shared" si="31"/>
        <v>OK</v>
      </c>
      <c r="K407" s="17" t="str">
        <f t="shared" si="31"/>
        <v>OK</v>
      </c>
      <c r="L407" s="17" t="str">
        <f>IF('Data Sheet'!$B$9="NC-50","N/A","OK")</f>
        <v>OK</v>
      </c>
      <c r="M407" s="17" t="str">
        <f>IF('Data Sheet'!$B$9="NC-50","N/A","OK")</f>
        <v>OK</v>
      </c>
      <c r="N407" s="23" t="str">
        <f>IF(BO407&lt;&gt;"",
    IF(INT('Data Sheet'!$A$19)=INT('Data Sheet'!$B$19),
        --(INT('Data Sheet'!$A$19) &amp; "." &amp; BO407),
        IF(AND((--(INT('Data Sheet'!$A$19) &amp; "." &amp; BO407)&gt;=--('Data Sheet'!$A$19)), (--(INT('Data Sheet'!$A$19) &amp; "." &amp; BO407)&lt;=--('Data Sheet'!$B$19))),
            --(INT('Data Sheet'!$A$19) &amp; "." &amp; BO407),
            --(INT('Data Sheet'!$B$19) &amp; "." &amp; BO407)
        )
    ),
    IF(BN407&lt;&gt;"",
        IF(INT('Data Sheet'!$A$19)=INT('Data Sheet'!$B$19),
            --(INT('Data Sheet'!$A$19) &amp; "." &amp; LEFT(BN407,3)),
            IF(AND((--(INT('Data Sheet'!$A$19) &amp; "." &amp; LEFT(BN407,3))&gt;=--('Data Sheet'!$A$19)), (--(INT('Data Sheet'!$A$19) &amp; "." &amp; LEFT(BN407,3))&lt;=--('Data Sheet'!$B$19))),
                --(INT('Data Sheet'!$A$19) &amp; "." &amp; LEFT(BN407,3)),
                --(INT('Data Sheet'!$B$19) &amp; "." &amp; LEFT(BN407,3))
            )
        ),
        "OK"
    )
)</f>
        <v>OK</v>
      </c>
      <c r="O407" s="23" t="str">
        <f>IF(BP407&lt;&gt;"",
    IF(INT('Data Sheet'!$A$19)=INT('Data Sheet'!$B$19),
        --(INT('Data Sheet'!$A$19) &amp; "." &amp; BP407),
        IF(AND((--(INT('Data Sheet'!$A$19) &amp; "." &amp; BP407)&gt;=--('Data Sheet'!$A$19)), (--(INT('Data Sheet'!$A$19) &amp; "." &amp; BP407)&lt;=--('Data Sheet'!$B$19))),
            --(INT('Data Sheet'!$A$19) &amp; "." &amp; BP407),
            --(INT('Data Sheet'!$B$19) &amp; "." &amp; BP407)
        )
    ),
    IF(BN407&lt;&gt;"",
        IF(INT('Data Sheet'!$A$19)=INT('Data Sheet'!$B$19),
            --(INT('Data Sheet'!$A$19) &amp; "." &amp; RIGHT(BN407,3)),
            IF(AND((--(INT('Data Sheet'!$A$19) &amp; "." &amp; RIGHT(BN407,3))&gt;=--('Data Sheet'!$A$19)), (--(INT('Data Sheet'!$A$19) &amp; "." &amp; RIGHT(BN407,3))&lt;=--('Data Sheet'!$B$19))),
                --(INT('Data Sheet'!$A$19) &amp; "." &amp; RIGHT(BN407,3)),
                --(INT('Data Sheet'!$B$19) &amp; "." &amp; RIGHT(BN407,3))
            )
        ),
        "OK"
    )
)</f>
        <v>OK</v>
      </c>
      <c r="P407" s="23" t="str">
        <f>IF(BR407&lt;&gt;"",
    IF(INT('Data Sheet'!$A$19)=INT('Data Sheet'!$B$15),
        --(INT('Data Sheet'!$A$15) &amp; "." &amp; BR407),
        IF(AND((--(INT('Data Sheet'!$A$15) &amp; "." &amp; BR407)&gt;=--('Data Sheet'!$A$15)), (--(INT('Data Sheet'!$A$15) &amp; "." &amp; BR407)&lt;=--('Data Sheet'!$B$15))),
            --(INT('Data Sheet'!$A$15) &amp; "." &amp; BR407),
            --(INT('Data Sheet'!$B$15) &amp; "." &amp; BR407)
        )
    ),
    IF(BQ407&lt;&gt;"",
        IF(INT('Data Sheet'!$A$15)=INT('Data Sheet'!$B$15),
            --(INT('Data Sheet'!$A$15) &amp; "." &amp; LEFT(BQ407,3)),
            IF(AND((--(INT('Data Sheet'!$A$15) &amp; "." &amp; LEFT(BQ407,3))&gt;=--('Data Sheet'!$A$15)), (--(INT('Data Sheet'!$A$15) &amp; "." &amp; LEFT(BQ407,3))&lt;=--('Data Sheet'!$B$15))),
                --(INT('Data Sheet'!$A$15) &amp; "." &amp; LEFT(BQ407,3)),
                --(INT('Data Sheet'!$B$15) &amp; "." &amp; LEFT(BQ407,3))
            )
        ),
        "OK"
    )
)</f>
        <v>OK</v>
      </c>
      <c r="Q407" s="23" t="str">
        <f>IF(BS407&lt;&gt;"",
    IF(INT('Data Sheet'!$A$19)=INT('Data Sheet'!$B$15),
        --(INT('Data Sheet'!$A$15) &amp; "." &amp; BS407),
        IF(AND((--(INT('Data Sheet'!$A$15) &amp; "." &amp; BS407)&gt;=--('Data Sheet'!$A$15)), (--(INT('Data Sheet'!$A$15) &amp; "." &amp; BS407)&lt;=--('Data Sheet'!$B$15))),
            --(INT('Data Sheet'!$A$15) &amp; "." &amp; BS407),
            --(INT('Data Sheet'!$B$15) &amp; "." &amp; BS407)
        )
    ),
    IF(BQ407&lt;&gt;"",
        IF(INT('Data Sheet'!$A$15)=INT('Data Sheet'!$B$15),
            --(INT('Data Sheet'!$A$15) &amp; "." &amp; RIGHT(BQ407,3)),
            IF(AND((--(INT('Data Sheet'!$A$15) &amp; "." &amp; RIGHT(BQ407,3))&gt;=--('Data Sheet'!$A$15)), (--(INT('Data Sheet'!$A$15) &amp; "." &amp; RIGHT(BQ407,3))&lt;=--('Data Sheet'!$B$15))),
                --(INT('Data Sheet'!$A$15) &amp; "." &amp; RIGHT(BQ407,3)),
                --(INT('Data Sheet'!$B$15) &amp; "." &amp; RIGHT(BQ407,3))
            )
        ),
        "OK"
    )
)</f>
        <v>OK</v>
      </c>
      <c r="R407" s="20"/>
      <c r="S407" s="20"/>
      <c r="T407" s="20"/>
      <c r="U407" s="20"/>
      <c r="V407" s="20"/>
      <c r="W407" s="20"/>
      <c r="X407" s="20"/>
      <c r="Y407" s="20"/>
      <c r="Z407" s="20"/>
      <c r="AA407" s="55"/>
      <c r="AB407" s="55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1"/>
      <c r="AR407" s="21"/>
      <c r="AS407" s="21"/>
      <c r="AT407" s="21"/>
      <c r="AU407" s="21"/>
      <c r="AV407" s="21"/>
      <c r="AW407" s="22"/>
      <c r="AX407" s="99"/>
      <c r="AY407" s="20"/>
      <c r="AZ407" s="20"/>
      <c r="BA407" s="22"/>
      <c r="BC407" s="80"/>
      <c r="BD407" s="80"/>
      <c r="BE407" s="80"/>
      <c r="BF407" s="80"/>
      <c r="BG407" s="2" t="str">
        <f t="shared" si="33"/>
        <v/>
      </c>
      <c r="BH407" s="78">
        <f t="shared" si="32"/>
        <v>0</v>
      </c>
    </row>
    <row r="408" spans="2:60" x14ac:dyDescent="0.2">
      <c r="B408" s="14">
        <f t="shared" si="34"/>
        <v>400</v>
      </c>
      <c r="C408" s="15" t="str">
        <f>CONCATENATE('Data Sheet'!$B$8,'Data Sheet'!$G$2)</f>
        <v>" HWDP</v>
      </c>
      <c r="D408" s="95" t="str">
        <f t="shared" si="35"/>
        <v/>
      </c>
      <c r="E408" s="15" t="str">
        <f>IF('Sum HWDP'!$D$10="TH-Hill DS-1 Vol 3 CAT 2: Clean and Visual Ends only","N/A","OK")</f>
        <v>OK</v>
      </c>
      <c r="F408" s="15" t="str">
        <f>IF('Sum HWDP'!$D$10="TH-Hill DS-1 Vol 3 CAT 2: Clean and Visual Ends only","N/A","OK")</f>
        <v>OK</v>
      </c>
      <c r="G408" s="17"/>
      <c r="H408" s="17"/>
      <c r="I408" s="17" t="s">
        <v>51</v>
      </c>
      <c r="J408" s="17" t="str">
        <f t="shared" si="31"/>
        <v>OK</v>
      </c>
      <c r="K408" s="17" t="str">
        <f t="shared" si="31"/>
        <v>OK</v>
      </c>
      <c r="L408" s="17" t="str">
        <f>IF('Data Sheet'!$B$9="NC-50","N/A","OK")</f>
        <v>OK</v>
      </c>
      <c r="M408" s="17" t="str">
        <f>IF('Data Sheet'!$B$9="NC-50","N/A","OK")</f>
        <v>OK</v>
      </c>
      <c r="N408" s="23" t="str">
        <f>IF(BO408&lt;&gt;"",
    IF(INT('Data Sheet'!$A$19)=INT('Data Sheet'!$B$19),
        --(INT('Data Sheet'!$A$19) &amp; "." &amp; BO408),
        IF(AND((--(INT('Data Sheet'!$A$19) &amp; "." &amp; BO408)&gt;=--('Data Sheet'!$A$19)), (--(INT('Data Sheet'!$A$19) &amp; "." &amp; BO408)&lt;=--('Data Sheet'!$B$19))),
            --(INT('Data Sheet'!$A$19) &amp; "." &amp; BO408),
            --(INT('Data Sheet'!$B$19) &amp; "." &amp; BO408)
        )
    ),
    IF(BN408&lt;&gt;"",
        IF(INT('Data Sheet'!$A$19)=INT('Data Sheet'!$B$19),
            --(INT('Data Sheet'!$A$19) &amp; "." &amp; LEFT(BN408,3)),
            IF(AND((--(INT('Data Sheet'!$A$19) &amp; "." &amp; LEFT(BN408,3))&gt;=--('Data Sheet'!$A$19)), (--(INT('Data Sheet'!$A$19) &amp; "." &amp; LEFT(BN408,3))&lt;=--('Data Sheet'!$B$19))),
                --(INT('Data Sheet'!$A$19) &amp; "." &amp; LEFT(BN408,3)),
                --(INT('Data Sheet'!$B$19) &amp; "." &amp; LEFT(BN408,3))
            )
        ),
        "OK"
    )
)</f>
        <v>OK</v>
      </c>
      <c r="O408" s="23" t="str">
        <f>IF(BP408&lt;&gt;"",
    IF(INT('Data Sheet'!$A$19)=INT('Data Sheet'!$B$19),
        --(INT('Data Sheet'!$A$19) &amp; "." &amp; BP408),
        IF(AND((--(INT('Data Sheet'!$A$19) &amp; "." &amp; BP408)&gt;=--('Data Sheet'!$A$19)), (--(INT('Data Sheet'!$A$19) &amp; "." &amp; BP408)&lt;=--('Data Sheet'!$B$19))),
            --(INT('Data Sheet'!$A$19) &amp; "." &amp; BP408),
            --(INT('Data Sheet'!$B$19) &amp; "." &amp; BP408)
        )
    ),
    IF(BN408&lt;&gt;"",
        IF(INT('Data Sheet'!$A$19)=INT('Data Sheet'!$B$19),
            --(INT('Data Sheet'!$A$19) &amp; "." &amp; RIGHT(BN408,3)),
            IF(AND((--(INT('Data Sheet'!$A$19) &amp; "." &amp; RIGHT(BN408,3))&gt;=--('Data Sheet'!$A$19)), (--(INT('Data Sheet'!$A$19) &amp; "." &amp; RIGHT(BN408,3))&lt;=--('Data Sheet'!$B$19))),
                --(INT('Data Sheet'!$A$19) &amp; "." &amp; RIGHT(BN408,3)),
                --(INT('Data Sheet'!$B$19) &amp; "." &amp; RIGHT(BN408,3))
            )
        ),
        "OK"
    )
)</f>
        <v>OK</v>
      </c>
      <c r="P408" s="23" t="str">
        <f>IF(BR408&lt;&gt;"",
    IF(INT('Data Sheet'!$A$19)=INT('Data Sheet'!$B$15),
        --(INT('Data Sheet'!$A$15) &amp; "." &amp; BR408),
        IF(AND((--(INT('Data Sheet'!$A$15) &amp; "." &amp; BR408)&gt;=--('Data Sheet'!$A$15)), (--(INT('Data Sheet'!$A$15) &amp; "." &amp; BR408)&lt;=--('Data Sheet'!$B$15))),
            --(INT('Data Sheet'!$A$15) &amp; "." &amp; BR408),
            --(INT('Data Sheet'!$B$15) &amp; "." &amp; BR408)
        )
    ),
    IF(BQ408&lt;&gt;"",
        IF(INT('Data Sheet'!$A$15)=INT('Data Sheet'!$B$15),
            --(INT('Data Sheet'!$A$15) &amp; "." &amp; LEFT(BQ408,3)),
            IF(AND((--(INT('Data Sheet'!$A$15) &amp; "." &amp; LEFT(BQ408,3))&gt;=--('Data Sheet'!$A$15)), (--(INT('Data Sheet'!$A$15) &amp; "." &amp; LEFT(BQ408,3))&lt;=--('Data Sheet'!$B$15))),
                --(INT('Data Sheet'!$A$15) &amp; "." &amp; LEFT(BQ408,3)),
                --(INT('Data Sheet'!$B$15) &amp; "." &amp; LEFT(BQ408,3))
            )
        ),
        "OK"
    )
)</f>
        <v>OK</v>
      </c>
      <c r="Q408" s="23" t="str">
        <f>IF(BS408&lt;&gt;"",
    IF(INT('Data Sheet'!$A$19)=INT('Data Sheet'!$B$15),
        --(INT('Data Sheet'!$A$15) &amp; "." &amp; BS408),
        IF(AND((--(INT('Data Sheet'!$A$15) &amp; "." &amp; BS408)&gt;=--('Data Sheet'!$A$15)), (--(INT('Data Sheet'!$A$15) &amp; "." &amp; BS408)&lt;=--('Data Sheet'!$B$15))),
            --(INT('Data Sheet'!$A$15) &amp; "." &amp; BS408),
            --(INT('Data Sheet'!$B$15) &amp; "." &amp; BS408)
        )
    ),
    IF(BQ408&lt;&gt;"",
        IF(INT('Data Sheet'!$A$15)=INT('Data Sheet'!$B$15),
            --(INT('Data Sheet'!$A$15) &amp; "." &amp; RIGHT(BQ408,3)),
            IF(AND((--(INT('Data Sheet'!$A$15) &amp; "." &amp; RIGHT(BQ408,3))&gt;=--('Data Sheet'!$A$15)), (--(INT('Data Sheet'!$A$15) &amp; "." &amp; RIGHT(BQ408,3))&lt;=--('Data Sheet'!$B$15))),
                --(INT('Data Sheet'!$A$15) &amp; "." &amp; RIGHT(BQ408,3)),
                --(INT('Data Sheet'!$B$15) &amp; "." &amp; RIGHT(BQ408,3))
            )
        ),
        "OK"
    )
)</f>
        <v>OK</v>
      </c>
      <c r="R408" s="20"/>
      <c r="S408" s="20"/>
      <c r="T408" s="20"/>
      <c r="U408" s="20"/>
      <c r="V408" s="20"/>
      <c r="W408" s="20"/>
      <c r="X408" s="20"/>
      <c r="Y408" s="20"/>
      <c r="Z408" s="20"/>
      <c r="AA408" s="55"/>
      <c r="AB408" s="55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1"/>
      <c r="AR408" s="21"/>
      <c r="AS408" s="21"/>
      <c r="AT408" s="21"/>
      <c r="AU408" s="21"/>
      <c r="AV408" s="21"/>
      <c r="AW408" s="22"/>
      <c r="AX408" s="99"/>
      <c r="AY408" s="20"/>
      <c r="AZ408" s="20"/>
      <c r="BA408" s="22"/>
      <c r="BC408" s="80"/>
      <c r="BD408" s="80"/>
      <c r="BE408" s="80"/>
      <c r="BF408" s="80"/>
      <c r="BG408" s="2" t="str">
        <f t="shared" si="33"/>
        <v/>
      </c>
      <c r="BH408" s="78">
        <f t="shared" si="32"/>
        <v>0</v>
      </c>
    </row>
    <row r="409" spans="2:60" x14ac:dyDescent="0.2">
      <c r="B409" s="14">
        <f t="shared" si="34"/>
        <v>401</v>
      </c>
      <c r="C409" s="15" t="str">
        <f>CONCATENATE('Data Sheet'!$B$8,'Data Sheet'!$G$2)</f>
        <v>" HWDP</v>
      </c>
      <c r="D409" s="95" t="str">
        <f t="shared" si="35"/>
        <v/>
      </c>
      <c r="E409" s="15" t="str">
        <f>IF('Sum HWDP'!$D$10="TH-Hill DS-1 Vol 3 CAT 2: Clean and Visual Ends only","N/A","OK")</f>
        <v>OK</v>
      </c>
      <c r="F409" s="15" t="str">
        <f>IF('Sum HWDP'!$D$10="TH-Hill DS-1 Vol 3 CAT 2: Clean and Visual Ends only","N/A","OK")</f>
        <v>OK</v>
      </c>
      <c r="G409" s="17"/>
      <c r="H409" s="17"/>
      <c r="I409" s="17" t="s">
        <v>51</v>
      </c>
      <c r="J409" s="17" t="str">
        <f t="shared" ref="J409:K472" si="36">IF(AP409="X", "MIN", "OK")</f>
        <v>OK</v>
      </c>
      <c r="K409" s="17" t="str">
        <f t="shared" si="36"/>
        <v>OK</v>
      </c>
      <c r="L409" s="17" t="str">
        <f>IF('Data Sheet'!$B$9="NC-50","N/A","OK")</f>
        <v>OK</v>
      </c>
      <c r="M409" s="17" t="str">
        <f>IF('Data Sheet'!$B$9="NC-50","N/A","OK")</f>
        <v>OK</v>
      </c>
      <c r="N409" s="23" t="str">
        <f>IF(BO409&lt;&gt;"",
    IF(INT('Data Sheet'!$A$19)=INT('Data Sheet'!$B$19),
        --(INT('Data Sheet'!$A$19) &amp; "." &amp; BO409),
        IF(AND((--(INT('Data Sheet'!$A$19) &amp; "." &amp; BO409)&gt;=--('Data Sheet'!$A$19)), (--(INT('Data Sheet'!$A$19) &amp; "." &amp; BO409)&lt;=--('Data Sheet'!$B$19))),
            --(INT('Data Sheet'!$A$19) &amp; "." &amp; BO409),
            --(INT('Data Sheet'!$B$19) &amp; "." &amp; BO409)
        )
    ),
    IF(BN409&lt;&gt;"",
        IF(INT('Data Sheet'!$A$19)=INT('Data Sheet'!$B$19),
            --(INT('Data Sheet'!$A$19) &amp; "." &amp; LEFT(BN409,3)),
            IF(AND((--(INT('Data Sheet'!$A$19) &amp; "." &amp; LEFT(BN409,3))&gt;=--('Data Sheet'!$A$19)), (--(INT('Data Sheet'!$A$19) &amp; "." &amp; LEFT(BN409,3))&lt;=--('Data Sheet'!$B$19))),
                --(INT('Data Sheet'!$A$19) &amp; "." &amp; LEFT(BN409,3)),
                --(INT('Data Sheet'!$B$19) &amp; "." &amp; LEFT(BN409,3))
            )
        ),
        "OK"
    )
)</f>
        <v>OK</v>
      </c>
      <c r="O409" s="23" t="str">
        <f>IF(BP409&lt;&gt;"",
    IF(INT('Data Sheet'!$A$19)=INT('Data Sheet'!$B$19),
        --(INT('Data Sheet'!$A$19) &amp; "." &amp; BP409),
        IF(AND((--(INT('Data Sheet'!$A$19) &amp; "." &amp; BP409)&gt;=--('Data Sheet'!$A$19)), (--(INT('Data Sheet'!$A$19) &amp; "." &amp; BP409)&lt;=--('Data Sheet'!$B$19))),
            --(INT('Data Sheet'!$A$19) &amp; "." &amp; BP409),
            --(INT('Data Sheet'!$B$19) &amp; "." &amp; BP409)
        )
    ),
    IF(BN409&lt;&gt;"",
        IF(INT('Data Sheet'!$A$19)=INT('Data Sheet'!$B$19),
            --(INT('Data Sheet'!$A$19) &amp; "." &amp; RIGHT(BN409,3)),
            IF(AND((--(INT('Data Sheet'!$A$19) &amp; "." &amp; RIGHT(BN409,3))&gt;=--('Data Sheet'!$A$19)), (--(INT('Data Sheet'!$A$19) &amp; "." &amp; RIGHT(BN409,3))&lt;=--('Data Sheet'!$B$19))),
                --(INT('Data Sheet'!$A$19) &amp; "." &amp; RIGHT(BN409,3)),
                --(INT('Data Sheet'!$B$19) &amp; "." &amp; RIGHT(BN409,3))
            )
        ),
        "OK"
    )
)</f>
        <v>OK</v>
      </c>
      <c r="P409" s="23" t="str">
        <f>IF(BR409&lt;&gt;"",
    IF(INT('Data Sheet'!$A$19)=INT('Data Sheet'!$B$15),
        --(INT('Data Sheet'!$A$15) &amp; "." &amp; BR409),
        IF(AND((--(INT('Data Sheet'!$A$15) &amp; "." &amp; BR409)&gt;=--('Data Sheet'!$A$15)), (--(INT('Data Sheet'!$A$15) &amp; "." &amp; BR409)&lt;=--('Data Sheet'!$B$15))),
            --(INT('Data Sheet'!$A$15) &amp; "." &amp; BR409),
            --(INT('Data Sheet'!$B$15) &amp; "." &amp; BR409)
        )
    ),
    IF(BQ409&lt;&gt;"",
        IF(INT('Data Sheet'!$A$15)=INT('Data Sheet'!$B$15),
            --(INT('Data Sheet'!$A$15) &amp; "." &amp; LEFT(BQ409,3)),
            IF(AND((--(INT('Data Sheet'!$A$15) &amp; "." &amp; LEFT(BQ409,3))&gt;=--('Data Sheet'!$A$15)), (--(INT('Data Sheet'!$A$15) &amp; "." &amp; LEFT(BQ409,3))&lt;=--('Data Sheet'!$B$15))),
                --(INT('Data Sheet'!$A$15) &amp; "." &amp; LEFT(BQ409,3)),
                --(INT('Data Sheet'!$B$15) &amp; "." &amp; LEFT(BQ409,3))
            )
        ),
        "OK"
    )
)</f>
        <v>OK</v>
      </c>
      <c r="Q409" s="23" t="str">
        <f>IF(BS409&lt;&gt;"",
    IF(INT('Data Sheet'!$A$19)=INT('Data Sheet'!$B$15),
        --(INT('Data Sheet'!$A$15) &amp; "." &amp; BS409),
        IF(AND((--(INT('Data Sheet'!$A$15) &amp; "." &amp; BS409)&gt;=--('Data Sheet'!$A$15)), (--(INT('Data Sheet'!$A$15) &amp; "." &amp; BS409)&lt;=--('Data Sheet'!$B$15))),
            --(INT('Data Sheet'!$A$15) &amp; "." &amp; BS409),
            --(INT('Data Sheet'!$B$15) &amp; "." &amp; BS409)
        )
    ),
    IF(BQ409&lt;&gt;"",
        IF(INT('Data Sheet'!$A$15)=INT('Data Sheet'!$B$15),
            --(INT('Data Sheet'!$A$15) &amp; "." &amp; RIGHT(BQ409,3)),
            IF(AND((--(INT('Data Sheet'!$A$15) &amp; "." &amp; RIGHT(BQ409,3))&gt;=--('Data Sheet'!$A$15)), (--(INT('Data Sheet'!$A$15) &amp; "." &amp; RIGHT(BQ409,3))&lt;=--('Data Sheet'!$B$15))),
                --(INT('Data Sheet'!$A$15) &amp; "." &amp; RIGHT(BQ409,3)),
                --(INT('Data Sheet'!$B$15) &amp; "." &amp; RIGHT(BQ409,3))
            )
        ),
        "OK"
    )
)</f>
        <v>OK</v>
      </c>
      <c r="R409" s="20"/>
      <c r="S409" s="20"/>
      <c r="T409" s="20"/>
      <c r="U409" s="20"/>
      <c r="V409" s="20"/>
      <c r="W409" s="20"/>
      <c r="X409" s="20"/>
      <c r="Y409" s="20"/>
      <c r="Z409" s="20"/>
      <c r="AA409" s="55"/>
      <c r="AB409" s="55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1"/>
      <c r="AR409" s="21"/>
      <c r="AS409" s="21"/>
      <c r="AT409" s="21"/>
      <c r="AU409" s="21"/>
      <c r="AV409" s="21"/>
      <c r="AW409" s="22"/>
      <c r="AX409" s="99"/>
      <c r="AY409" s="20"/>
      <c r="AZ409" s="20"/>
      <c r="BA409" s="22"/>
      <c r="BC409" s="80"/>
      <c r="BD409" s="80"/>
      <c r="BE409" s="80"/>
      <c r="BF409" s="80"/>
      <c r="BG409" s="2" t="str">
        <f t="shared" si="33"/>
        <v/>
      </c>
      <c r="BH409" s="78">
        <f t="shared" si="32"/>
        <v>0</v>
      </c>
    </row>
    <row r="410" spans="2:60" x14ac:dyDescent="0.2">
      <c r="B410" s="14">
        <f t="shared" si="34"/>
        <v>402</v>
      </c>
      <c r="C410" s="15" t="str">
        <f>CONCATENATE('Data Sheet'!$B$8,'Data Sheet'!$G$2)</f>
        <v>" HWDP</v>
      </c>
      <c r="D410" s="95" t="str">
        <f t="shared" si="35"/>
        <v/>
      </c>
      <c r="E410" s="15" t="str">
        <f>IF('Sum HWDP'!$D$10="TH-Hill DS-1 Vol 3 CAT 2: Clean and Visual Ends only","N/A","OK")</f>
        <v>OK</v>
      </c>
      <c r="F410" s="15" t="str">
        <f>IF('Sum HWDP'!$D$10="TH-Hill DS-1 Vol 3 CAT 2: Clean and Visual Ends only","N/A","OK")</f>
        <v>OK</v>
      </c>
      <c r="G410" s="17"/>
      <c r="H410" s="17"/>
      <c r="I410" s="17" t="s">
        <v>51</v>
      </c>
      <c r="J410" s="17" t="str">
        <f t="shared" si="36"/>
        <v>OK</v>
      </c>
      <c r="K410" s="17" t="str">
        <f t="shared" si="36"/>
        <v>OK</v>
      </c>
      <c r="L410" s="17" t="str">
        <f>IF('Data Sheet'!$B$9="NC-50","N/A","OK")</f>
        <v>OK</v>
      </c>
      <c r="M410" s="17" t="str">
        <f>IF('Data Sheet'!$B$9="NC-50","N/A","OK")</f>
        <v>OK</v>
      </c>
      <c r="N410" s="23" t="str">
        <f>IF(BO410&lt;&gt;"",
    IF(INT('Data Sheet'!$A$19)=INT('Data Sheet'!$B$19),
        --(INT('Data Sheet'!$A$19) &amp; "." &amp; BO410),
        IF(AND((--(INT('Data Sheet'!$A$19) &amp; "." &amp; BO410)&gt;=--('Data Sheet'!$A$19)), (--(INT('Data Sheet'!$A$19) &amp; "." &amp; BO410)&lt;=--('Data Sheet'!$B$19))),
            --(INT('Data Sheet'!$A$19) &amp; "." &amp; BO410),
            --(INT('Data Sheet'!$B$19) &amp; "." &amp; BO410)
        )
    ),
    IF(BN410&lt;&gt;"",
        IF(INT('Data Sheet'!$A$19)=INT('Data Sheet'!$B$19),
            --(INT('Data Sheet'!$A$19) &amp; "." &amp; LEFT(BN410,3)),
            IF(AND((--(INT('Data Sheet'!$A$19) &amp; "." &amp; LEFT(BN410,3))&gt;=--('Data Sheet'!$A$19)), (--(INT('Data Sheet'!$A$19) &amp; "." &amp; LEFT(BN410,3))&lt;=--('Data Sheet'!$B$19))),
                --(INT('Data Sheet'!$A$19) &amp; "." &amp; LEFT(BN410,3)),
                --(INT('Data Sheet'!$B$19) &amp; "." &amp; LEFT(BN410,3))
            )
        ),
        "OK"
    )
)</f>
        <v>OK</v>
      </c>
      <c r="O410" s="23" t="str">
        <f>IF(BP410&lt;&gt;"",
    IF(INT('Data Sheet'!$A$19)=INT('Data Sheet'!$B$19),
        --(INT('Data Sheet'!$A$19) &amp; "." &amp; BP410),
        IF(AND((--(INT('Data Sheet'!$A$19) &amp; "." &amp; BP410)&gt;=--('Data Sheet'!$A$19)), (--(INT('Data Sheet'!$A$19) &amp; "." &amp; BP410)&lt;=--('Data Sheet'!$B$19))),
            --(INT('Data Sheet'!$A$19) &amp; "." &amp; BP410),
            --(INT('Data Sheet'!$B$19) &amp; "." &amp; BP410)
        )
    ),
    IF(BN410&lt;&gt;"",
        IF(INT('Data Sheet'!$A$19)=INT('Data Sheet'!$B$19),
            --(INT('Data Sheet'!$A$19) &amp; "." &amp; RIGHT(BN410,3)),
            IF(AND((--(INT('Data Sheet'!$A$19) &amp; "." &amp; RIGHT(BN410,3))&gt;=--('Data Sheet'!$A$19)), (--(INT('Data Sheet'!$A$19) &amp; "." &amp; RIGHT(BN410,3))&lt;=--('Data Sheet'!$B$19))),
                --(INT('Data Sheet'!$A$19) &amp; "." &amp; RIGHT(BN410,3)),
                --(INT('Data Sheet'!$B$19) &amp; "." &amp; RIGHT(BN410,3))
            )
        ),
        "OK"
    )
)</f>
        <v>OK</v>
      </c>
      <c r="P410" s="23" t="str">
        <f>IF(BR410&lt;&gt;"",
    IF(INT('Data Sheet'!$A$19)=INT('Data Sheet'!$B$15),
        --(INT('Data Sheet'!$A$15) &amp; "." &amp; BR410),
        IF(AND((--(INT('Data Sheet'!$A$15) &amp; "." &amp; BR410)&gt;=--('Data Sheet'!$A$15)), (--(INT('Data Sheet'!$A$15) &amp; "." &amp; BR410)&lt;=--('Data Sheet'!$B$15))),
            --(INT('Data Sheet'!$A$15) &amp; "." &amp; BR410),
            --(INT('Data Sheet'!$B$15) &amp; "." &amp; BR410)
        )
    ),
    IF(BQ410&lt;&gt;"",
        IF(INT('Data Sheet'!$A$15)=INT('Data Sheet'!$B$15),
            --(INT('Data Sheet'!$A$15) &amp; "." &amp; LEFT(BQ410,3)),
            IF(AND((--(INT('Data Sheet'!$A$15) &amp; "." &amp; LEFT(BQ410,3))&gt;=--('Data Sheet'!$A$15)), (--(INT('Data Sheet'!$A$15) &amp; "." &amp; LEFT(BQ410,3))&lt;=--('Data Sheet'!$B$15))),
                --(INT('Data Sheet'!$A$15) &amp; "." &amp; LEFT(BQ410,3)),
                --(INT('Data Sheet'!$B$15) &amp; "." &amp; LEFT(BQ410,3))
            )
        ),
        "OK"
    )
)</f>
        <v>OK</v>
      </c>
      <c r="Q410" s="23" t="str">
        <f>IF(BS410&lt;&gt;"",
    IF(INT('Data Sheet'!$A$19)=INT('Data Sheet'!$B$15),
        --(INT('Data Sheet'!$A$15) &amp; "." &amp; BS410),
        IF(AND((--(INT('Data Sheet'!$A$15) &amp; "." &amp; BS410)&gt;=--('Data Sheet'!$A$15)), (--(INT('Data Sheet'!$A$15) &amp; "." &amp; BS410)&lt;=--('Data Sheet'!$B$15))),
            --(INT('Data Sheet'!$A$15) &amp; "." &amp; BS410),
            --(INT('Data Sheet'!$B$15) &amp; "." &amp; BS410)
        )
    ),
    IF(BQ410&lt;&gt;"",
        IF(INT('Data Sheet'!$A$15)=INT('Data Sheet'!$B$15),
            --(INT('Data Sheet'!$A$15) &amp; "." &amp; RIGHT(BQ410,3)),
            IF(AND((--(INT('Data Sheet'!$A$15) &amp; "." &amp; RIGHT(BQ410,3))&gt;=--('Data Sheet'!$A$15)), (--(INT('Data Sheet'!$A$15) &amp; "." &amp; RIGHT(BQ410,3))&lt;=--('Data Sheet'!$B$15))),
                --(INT('Data Sheet'!$A$15) &amp; "." &amp; RIGHT(BQ410,3)),
                --(INT('Data Sheet'!$B$15) &amp; "." &amp; RIGHT(BQ410,3))
            )
        ),
        "OK"
    )
)</f>
        <v>OK</v>
      </c>
      <c r="R410" s="20"/>
      <c r="S410" s="20"/>
      <c r="T410" s="20"/>
      <c r="U410" s="20"/>
      <c r="V410" s="20"/>
      <c r="W410" s="20"/>
      <c r="X410" s="20"/>
      <c r="Y410" s="20"/>
      <c r="Z410" s="20"/>
      <c r="AA410" s="55"/>
      <c r="AB410" s="55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1"/>
      <c r="AR410" s="21"/>
      <c r="AS410" s="21"/>
      <c r="AT410" s="21"/>
      <c r="AU410" s="21"/>
      <c r="AV410" s="21"/>
      <c r="AW410" s="22"/>
      <c r="AX410" s="99"/>
      <c r="AY410" s="20"/>
      <c r="AZ410" s="20"/>
      <c r="BA410" s="22"/>
      <c r="BC410" s="80"/>
      <c r="BD410" s="80"/>
      <c r="BE410" s="80"/>
      <c r="BF410" s="80"/>
      <c r="BG410" s="2" t="str">
        <f t="shared" si="33"/>
        <v/>
      </c>
      <c r="BH410" s="78">
        <f t="shared" si="32"/>
        <v>0</v>
      </c>
    </row>
    <row r="411" spans="2:60" x14ac:dyDescent="0.2">
      <c r="B411" s="14">
        <f t="shared" si="34"/>
        <v>403</v>
      </c>
      <c r="C411" s="15" t="str">
        <f>CONCATENATE('Data Sheet'!$B$8,'Data Sheet'!$G$2)</f>
        <v>" HWDP</v>
      </c>
      <c r="D411" s="95" t="str">
        <f t="shared" si="35"/>
        <v/>
      </c>
      <c r="E411" s="15" t="str">
        <f>IF('Sum HWDP'!$D$10="TH-Hill DS-1 Vol 3 CAT 2: Clean and Visual Ends only","N/A","OK")</f>
        <v>OK</v>
      </c>
      <c r="F411" s="15" t="str">
        <f>IF('Sum HWDP'!$D$10="TH-Hill DS-1 Vol 3 CAT 2: Clean and Visual Ends only","N/A","OK")</f>
        <v>OK</v>
      </c>
      <c r="G411" s="17"/>
      <c r="H411" s="17"/>
      <c r="I411" s="17" t="s">
        <v>51</v>
      </c>
      <c r="J411" s="17" t="str">
        <f t="shared" si="36"/>
        <v>OK</v>
      </c>
      <c r="K411" s="17" t="str">
        <f t="shared" si="36"/>
        <v>OK</v>
      </c>
      <c r="L411" s="17" t="str">
        <f>IF('Data Sheet'!$B$9="NC-50","N/A","OK")</f>
        <v>OK</v>
      </c>
      <c r="M411" s="17" t="str">
        <f>IF('Data Sheet'!$B$9="NC-50","N/A","OK")</f>
        <v>OK</v>
      </c>
      <c r="N411" s="23" t="str">
        <f>IF(BO411&lt;&gt;"",
    IF(INT('Data Sheet'!$A$19)=INT('Data Sheet'!$B$19),
        --(INT('Data Sheet'!$A$19) &amp; "." &amp; BO411),
        IF(AND((--(INT('Data Sheet'!$A$19) &amp; "." &amp; BO411)&gt;=--('Data Sheet'!$A$19)), (--(INT('Data Sheet'!$A$19) &amp; "." &amp; BO411)&lt;=--('Data Sheet'!$B$19))),
            --(INT('Data Sheet'!$A$19) &amp; "." &amp; BO411),
            --(INT('Data Sheet'!$B$19) &amp; "." &amp; BO411)
        )
    ),
    IF(BN411&lt;&gt;"",
        IF(INT('Data Sheet'!$A$19)=INT('Data Sheet'!$B$19),
            --(INT('Data Sheet'!$A$19) &amp; "." &amp; LEFT(BN411,3)),
            IF(AND((--(INT('Data Sheet'!$A$19) &amp; "." &amp; LEFT(BN411,3))&gt;=--('Data Sheet'!$A$19)), (--(INT('Data Sheet'!$A$19) &amp; "." &amp; LEFT(BN411,3))&lt;=--('Data Sheet'!$B$19))),
                --(INT('Data Sheet'!$A$19) &amp; "." &amp; LEFT(BN411,3)),
                --(INT('Data Sheet'!$B$19) &amp; "." &amp; LEFT(BN411,3))
            )
        ),
        "OK"
    )
)</f>
        <v>OK</v>
      </c>
      <c r="O411" s="23" t="str">
        <f>IF(BP411&lt;&gt;"",
    IF(INT('Data Sheet'!$A$19)=INT('Data Sheet'!$B$19),
        --(INT('Data Sheet'!$A$19) &amp; "." &amp; BP411),
        IF(AND((--(INT('Data Sheet'!$A$19) &amp; "." &amp; BP411)&gt;=--('Data Sheet'!$A$19)), (--(INT('Data Sheet'!$A$19) &amp; "." &amp; BP411)&lt;=--('Data Sheet'!$B$19))),
            --(INT('Data Sheet'!$A$19) &amp; "." &amp; BP411),
            --(INT('Data Sheet'!$B$19) &amp; "." &amp; BP411)
        )
    ),
    IF(BN411&lt;&gt;"",
        IF(INT('Data Sheet'!$A$19)=INT('Data Sheet'!$B$19),
            --(INT('Data Sheet'!$A$19) &amp; "." &amp; RIGHT(BN411,3)),
            IF(AND((--(INT('Data Sheet'!$A$19) &amp; "." &amp; RIGHT(BN411,3))&gt;=--('Data Sheet'!$A$19)), (--(INT('Data Sheet'!$A$19) &amp; "." &amp; RIGHT(BN411,3))&lt;=--('Data Sheet'!$B$19))),
                --(INT('Data Sheet'!$A$19) &amp; "." &amp; RIGHT(BN411,3)),
                --(INT('Data Sheet'!$B$19) &amp; "." &amp; RIGHT(BN411,3))
            )
        ),
        "OK"
    )
)</f>
        <v>OK</v>
      </c>
      <c r="P411" s="23" t="str">
        <f>IF(BR411&lt;&gt;"",
    IF(INT('Data Sheet'!$A$19)=INT('Data Sheet'!$B$15),
        --(INT('Data Sheet'!$A$15) &amp; "." &amp; BR411),
        IF(AND((--(INT('Data Sheet'!$A$15) &amp; "." &amp; BR411)&gt;=--('Data Sheet'!$A$15)), (--(INT('Data Sheet'!$A$15) &amp; "." &amp; BR411)&lt;=--('Data Sheet'!$B$15))),
            --(INT('Data Sheet'!$A$15) &amp; "." &amp; BR411),
            --(INT('Data Sheet'!$B$15) &amp; "." &amp; BR411)
        )
    ),
    IF(BQ411&lt;&gt;"",
        IF(INT('Data Sheet'!$A$15)=INT('Data Sheet'!$B$15),
            --(INT('Data Sheet'!$A$15) &amp; "." &amp; LEFT(BQ411,3)),
            IF(AND((--(INT('Data Sheet'!$A$15) &amp; "." &amp; LEFT(BQ411,3))&gt;=--('Data Sheet'!$A$15)), (--(INT('Data Sheet'!$A$15) &amp; "." &amp; LEFT(BQ411,3))&lt;=--('Data Sheet'!$B$15))),
                --(INT('Data Sheet'!$A$15) &amp; "." &amp; LEFT(BQ411,3)),
                --(INT('Data Sheet'!$B$15) &amp; "." &amp; LEFT(BQ411,3))
            )
        ),
        "OK"
    )
)</f>
        <v>OK</v>
      </c>
      <c r="Q411" s="23" t="str">
        <f>IF(BS411&lt;&gt;"",
    IF(INT('Data Sheet'!$A$19)=INT('Data Sheet'!$B$15),
        --(INT('Data Sheet'!$A$15) &amp; "." &amp; BS411),
        IF(AND((--(INT('Data Sheet'!$A$15) &amp; "." &amp; BS411)&gt;=--('Data Sheet'!$A$15)), (--(INT('Data Sheet'!$A$15) &amp; "." &amp; BS411)&lt;=--('Data Sheet'!$B$15))),
            --(INT('Data Sheet'!$A$15) &amp; "." &amp; BS411),
            --(INT('Data Sheet'!$B$15) &amp; "." &amp; BS411)
        )
    ),
    IF(BQ411&lt;&gt;"",
        IF(INT('Data Sheet'!$A$15)=INT('Data Sheet'!$B$15),
            --(INT('Data Sheet'!$A$15) &amp; "." &amp; RIGHT(BQ411,3)),
            IF(AND((--(INT('Data Sheet'!$A$15) &amp; "." &amp; RIGHT(BQ411,3))&gt;=--('Data Sheet'!$A$15)), (--(INT('Data Sheet'!$A$15) &amp; "." &amp; RIGHT(BQ411,3))&lt;=--('Data Sheet'!$B$15))),
                --(INT('Data Sheet'!$A$15) &amp; "." &amp; RIGHT(BQ411,3)),
                --(INT('Data Sheet'!$B$15) &amp; "." &amp; RIGHT(BQ411,3))
            )
        ),
        "OK"
    )
)</f>
        <v>OK</v>
      </c>
      <c r="R411" s="20"/>
      <c r="S411" s="20"/>
      <c r="T411" s="20"/>
      <c r="U411" s="20"/>
      <c r="V411" s="20"/>
      <c r="W411" s="20"/>
      <c r="X411" s="20"/>
      <c r="Y411" s="20"/>
      <c r="Z411" s="20"/>
      <c r="AA411" s="55"/>
      <c r="AB411" s="55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1"/>
      <c r="AR411" s="21"/>
      <c r="AS411" s="21"/>
      <c r="AT411" s="21"/>
      <c r="AU411" s="21"/>
      <c r="AV411" s="21"/>
      <c r="AW411" s="22"/>
      <c r="AX411" s="99"/>
      <c r="AY411" s="20"/>
      <c r="AZ411" s="20"/>
      <c r="BA411" s="22"/>
      <c r="BC411" s="80"/>
      <c r="BD411" s="80"/>
      <c r="BE411" s="80"/>
      <c r="BF411" s="80"/>
      <c r="BG411" s="2" t="str">
        <f t="shared" si="33"/>
        <v/>
      </c>
      <c r="BH411" s="78">
        <f t="shared" si="32"/>
        <v>0</v>
      </c>
    </row>
    <row r="412" spans="2:60" x14ac:dyDescent="0.2">
      <c r="B412" s="14">
        <f t="shared" si="34"/>
        <v>404</v>
      </c>
      <c r="C412" s="15" t="str">
        <f>CONCATENATE('Data Sheet'!$B$8,'Data Sheet'!$G$2)</f>
        <v>" HWDP</v>
      </c>
      <c r="D412" s="95" t="str">
        <f t="shared" si="35"/>
        <v/>
      </c>
      <c r="E412" s="15" t="str">
        <f>IF('Sum HWDP'!$D$10="TH-Hill DS-1 Vol 3 CAT 2: Clean and Visual Ends only","N/A","OK")</f>
        <v>OK</v>
      </c>
      <c r="F412" s="15" t="str">
        <f>IF('Sum HWDP'!$D$10="TH-Hill DS-1 Vol 3 CAT 2: Clean and Visual Ends only","N/A","OK")</f>
        <v>OK</v>
      </c>
      <c r="G412" s="17"/>
      <c r="H412" s="17"/>
      <c r="I412" s="17" t="s">
        <v>51</v>
      </c>
      <c r="J412" s="17" t="str">
        <f t="shared" si="36"/>
        <v>OK</v>
      </c>
      <c r="K412" s="17" t="str">
        <f t="shared" si="36"/>
        <v>OK</v>
      </c>
      <c r="L412" s="17" t="str">
        <f>IF('Data Sheet'!$B$9="NC-50","N/A","OK")</f>
        <v>OK</v>
      </c>
      <c r="M412" s="17" t="str">
        <f>IF('Data Sheet'!$B$9="NC-50","N/A","OK")</f>
        <v>OK</v>
      </c>
      <c r="N412" s="23" t="str">
        <f>IF(BO412&lt;&gt;"",
    IF(INT('Data Sheet'!$A$19)=INT('Data Sheet'!$B$19),
        --(INT('Data Sheet'!$A$19) &amp; "." &amp; BO412),
        IF(AND((--(INT('Data Sheet'!$A$19) &amp; "." &amp; BO412)&gt;=--('Data Sheet'!$A$19)), (--(INT('Data Sheet'!$A$19) &amp; "." &amp; BO412)&lt;=--('Data Sheet'!$B$19))),
            --(INT('Data Sheet'!$A$19) &amp; "." &amp; BO412),
            --(INT('Data Sheet'!$B$19) &amp; "." &amp; BO412)
        )
    ),
    IF(BN412&lt;&gt;"",
        IF(INT('Data Sheet'!$A$19)=INT('Data Sheet'!$B$19),
            --(INT('Data Sheet'!$A$19) &amp; "." &amp; LEFT(BN412,3)),
            IF(AND((--(INT('Data Sheet'!$A$19) &amp; "." &amp; LEFT(BN412,3))&gt;=--('Data Sheet'!$A$19)), (--(INT('Data Sheet'!$A$19) &amp; "." &amp; LEFT(BN412,3))&lt;=--('Data Sheet'!$B$19))),
                --(INT('Data Sheet'!$A$19) &amp; "." &amp; LEFT(BN412,3)),
                --(INT('Data Sheet'!$B$19) &amp; "." &amp; LEFT(BN412,3))
            )
        ),
        "OK"
    )
)</f>
        <v>OK</v>
      </c>
      <c r="O412" s="23" t="str">
        <f>IF(BP412&lt;&gt;"",
    IF(INT('Data Sheet'!$A$19)=INT('Data Sheet'!$B$19),
        --(INT('Data Sheet'!$A$19) &amp; "." &amp; BP412),
        IF(AND((--(INT('Data Sheet'!$A$19) &amp; "." &amp; BP412)&gt;=--('Data Sheet'!$A$19)), (--(INT('Data Sheet'!$A$19) &amp; "." &amp; BP412)&lt;=--('Data Sheet'!$B$19))),
            --(INT('Data Sheet'!$A$19) &amp; "." &amp; BP412),
            --(INT('Data Sheet'!$B$19) &amp; "." &amp; BP412)
        )
    ),
    IF(BN412&lt;&gt;"",
        IF(INT('Data Sheet'!$A$19)=INT('Data Sheet'!$B$19),
            --(INT('Data Sheet'!$A$19) &amp; "." &amp; RIGHT(BN412,3)),
            IF(AND((--(INT('Data Sheet'!$A$19) &amp; "." &amp; RIGHT(BN412,3))&gt;=--('Data Sheet'!$A$19)), (--(INT('Data Sheet'!$A$19) &amp; "." &amp; RIGHT(BN412,3))&lt;=--('Data Sheet'!$B$19))),
                --(INT('Data Sheet'!$A$19) &amp; "." &amp; RIGHT(BN412,3)),
                --(INT('Data Sheet'!$B$19) &amp; "." &amp; RIGHT(BN412,3))
            )
        ),
        "OK"
    )
)</f>
        <v>OK</v>
      </c>
      <c r="P412" s="23" t="str">
        <f>IF(BR412&lt;&gt;"",
    IF(INT('Data Sheet'!$A$19)=INT('Data Sheet'!$B$15),
        --(INT('Data Sheet'!$A$15) &amp; "." &amp; BR412),
        IF(AND((--(INT('Data Sheet'!$A$15) &amp; "." &amp; BR412)&gt;=--('Data Sheet'!$A$15)), (--(INT('Data Sheet'!$A$15) &amp; "." &amp; BR412)&lt;=--('Data Sheet'!$B$15))),
            --(INT('Data Sheet'!$A$15) &amp; "." &amp; BR412),
            --(INT('Data Sheet'!$B$15) &amp; "." &amp; BR412)
        )
    ),
    IF(BQ412&lt;&gt;"",
        IF(INT('Data Sheet'!$A$15)=INT('Data Sheet'!$B$15),
            --(INT('Data Sheet'!$A$15) &amp; "." &amp; LEFT(BQ412,3)),
            IF(AND((--(INT('Data Sheet'!$A$15) &amp; "." &amp; LEFT(BQ412,3))&gt;=--('Data Sheet'!$A$15)), (--(INT('Data Sheet'!$A$15) &amp; "." &amp; LEFT(BQ412,3))&lt;=--('Data Sheet'!$B$15))),
                --(INT('Data Sheet'!$A$15) &amp; "." &amp; LEFT(BQ412,3)),
                --(INT('Data Sheet'!$B$15) &amp; "." &amp; LEFT(BQ412,3))
            )
        ),
        "OK"
    )
)</f>
        <v>OK</v>
      </c>
      <c r="Q412" s="23" t="str">
        <f>IF(BS412&lt;&gt;"",
    IF(INT('Data Sheet'!$A$19)=INT('Data Sheet'!$B$15),
        --(INT('Data Sheet'!$A$15) &amp; "." &amp; BS412),
        IF(AND((--(INT('Data Sheet'!$A$15) &amp; "." &amp; BS412)&gt;=--('Data Sheet'!$A$15)), (--(INT('Data Sheet'!$A$15) &amp; "." &amp; BS412)&lt;=--('Data Sheet'!$B$15))),
            --(INT('Data Sheet'!$A$15) &amp; "." &amp; BS412),
            --(INT('Data Sheet'!$B$15) &amp; "." &amp; BS412)
        )
    ),
    IF(BQ412&lt;&gt;"",
        IF(INT('Data Sheet'!$A$15)=INT('Data Sheet'!$B$15),
            --(INT('Data Sheet'!$A$15) &amp; "." &amp; RIGHT(BQ412,3)),
            IF(AND((--(INT('Data Sheet'!$A$15) &amp; "." &amp; RIGHT(BQ412,3))&gt;=--('Data Sheet'!$A$15)), (--(INT('Data Sheet'!$A$15) &amp; "." &amp; RIGHT(BQ412,3))&lt;=--('Data Sheet'!$B$15))),
                --(INT('Data Sheet'!$A$15) &amp; "." &amp; RIGHT(BQ412,3)),
                --(INT('Data Sheet'!$B$15) &amp; "." &amp; RIGHT(BQ412,3))
            )
        ),
        "OK"
    )
)</f>
        <v>OK</v>
      </c>
      <c r="R412" s="20"/>
      <c r="S412" s="20"/>
      <c r="T412" s="20"/>
      <c r="U412" s="20"/>
      <c r="V412" s="20"/>
      <c r="W412" s="20"/>
      <c r="X412" s="20"/>
      <c r="Y412" s="20"/>
      <c r="Z412" s="20"/>
      <c r="AA412" s="55"/>
      <c r="AB412" s="55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1"/>
      <c r="AR412" s="21"/>
      <c r="AS412" s="21"/>
      <c r="AT412" s="21"/>
      <c r="AU412" s="21"/>
      <c r="AV412" s="21"/>
      <c r="AW412" s="22"/>
      <c r="AX412" s="99"/>
      <c r="AY412" s="20"/>
      <c r="AZ412" s="20"/>
      <c r="BA412" s="22"/>
      <c r="BC412" s="80"/>
      <c r="BD412" s="80"/>
      <c r="BE412" s="80"/>
      <c r="BF412" s="80"/>
      <c r="BG412" s="2" t="str">
        <f t="shared" si="33"/>
        <v/>
      </c>
      <c r="BH412" s="78">
        <f t="shared" si="32"/>
        <v>0</v>
      </c>
    </row>
    <row r="413" spans="2:60" x14ac:dyDescent="0.2">
      <c r="B413" s="14">
        <f t="shared" si="34"/>
        <v>405</v>
      </c>
      <c r="C413" s="15" t="str">
        <f>CONCATENATE('Data Sheet'!$B$8,'Data Sheet'!$G$2)</f>
        <v>" HWDP</v>
      </c>
      <c r="D413" s="95" t="str">
        <f t="shared" si="35"/>
        <v/>
      </c>
      <c r="E413" s="15" t="str">
        <f>IF('Sum HWDP'!$D$10="TH-Hill DS-1 Vol 3 CAT 2: Clean and Visual Ends only","N/A","OK")</f>
        <v>OK</v>
      </c>
      <c r="F413" s="15" t="str">
        <f>IF('Sum HWDP'!$D$10="TH-Hill DS-1 Vol 3 CAT 2: Clean and Visual Ends only","N/A","OK")</f>
        <v>OK</v>
      </c>
      <c r="G413" s="17"/>
      <c r="H413" s="17"/>
      <c r="I413" s="17" t="s">
        <v>51</v>
      </c>
      <c r="J413" s="17" t="str">
        <f t="shared" si="36"/>
        <v>OK</v>
      </c>
      <c r="K413" s="17" t="str">
        <f t="shared" si="36"/>
        <v>OK</v>
      </c>
      <c r="L413" s="17" t="str">
        <f>IF('Data Sheet'!$B$9="NC-50","N/A","OK")</f>
        <v>OK</v>
      </c>
      <c r="M413" s="17" t="str">
        <f>IF('Data Sheet'!$B$9="NC-50","N/A","OK")</f>
        <v>OK</v>
      </c>
      <c r="N413" s="23" t="str">
        <f>IF(BO413&lt;&gt;"",
    IF(INT('Data Sheet'!$A$19)=INT('Data Sheet'!$B$19),
        --(INT('Data Sheet'!$A$19) &amp; "." &amp; BO413),
        IF(AND((--(INT('Data Sheet'!$A$19) &amp; "." &amp; BO413)&gt;=--('Data Sheet'!$A$19)), (--(INT('Data Sheet'!$A$19) &amp; "." &amp; BO413)&lt;=--('Data Sheet'!$B$19))),
            --(INT('Data Sheet'!$A$19) &amp; "." &amp; BO413),
            --(INT('Data Sheet'!$B$19) &amp; "." &amp; BO413)
        )
    ),
    IF(BN413&lt;&gt;"",
        IF(INT('Data Sheet'!$A$19)=INT('Data Sheet'!$B$19),
            --(INT('Data Sheet'!$A$19) &amp; "." &amp; LEFT(BN413,3)),
            IF(AND((--(INT('Data Sheet'!$A$19) &amp; "." &amp; LEFT(BN413,3))&gt;=--('Data Sheet'!$A$19)), (--(INT('Data Sheet'!$A$19) &amp; "." &amp; LEFT(BN413,3))&lt;=--('Data Sheet'!$B$19))),
                --(INT('Data Sheet'!$A$19) &amp; "." &amp; LEFT(BN413,3)),
                --(INT('Data Sheet'!$B$19) &amp; "." &amp; LEFT(BN413,3))
            )
        ),
        "OK"
    )
)</f>
        <v>OK</v>
      </c>
      <c r="O413" s="23" t="str">
        <f>IF(BP413&lt;&gt;"",
    IF(INT('Data Sheet'!$A$19)=INT('Data Sheet'!$B$19),
        --(INT('Data Sheet'!$A$19) &amp; "." &amp; BP413),
        IF(AND((--(INT('Data Sheet'!$A$19) &amp; "." &amp; BP413)&gt;=--('Data Sheet'!$A$19)), (--(INT('Data Sheet'!$A$19) &amp; "." &amp; BP413)&lt;=--('Data Sheet'!$B$19))),
            --(INT('Data Sheet'!$A$19) &amp; "." &amp; BP413),
            --(INT('Data Sheet'!$B$19) &amp; "." &amp; BP413)
        )
    ),
    IF(BN413&lt;&gt;"",
        IF(INT('Data Sheet'!$A$19)=INT('Data Sheet'!$B$19),
            --(INT('Data Sheet'!$A$19) &amp; "." &amp; RIGHT(BN413,3)),
            IF(AND((--(INT('Data Sheet'!$A$19) &amp; "." &amp; RIGHT(BN413,3))&gt;=--('Data Sheet'!$A$19)), (--(INT('Data Sheet'!$A$19) &amp; "." &amp; RIGHT(BN413,3))&lt;=--('Data Sheet'!$B$19))),
                --(INT('Data Sheet'!$A$19) &amp; "." &amp; RIGHT(BN413,3)),
                --(INT('Data Sheet'!$B$19) &amp; "." &amp; RIGHT(BN413,3))
            )
        ),
        "OK"
    )
)</f>
        <v>OK</v>
      </c>
      <c r="P413" s="23" t="str">
        <f>IF(BR413&lt;&gt;"",
    IF(INT('Data Sheet'!$A$19)=INT('Data Sheet'!$B$15),
        --(INT('Data Sheet'!$A$15) &amp; "." &amp; BR413),
        IF(AND((--(INT('Data Sheet'!$A$15) &amp; "." &amp; BR413)&gt;=--('Data Sheet'!$A$15)), (--(INT('Data Sheet'!$A$15) &amp; "." &amp; BR413)&lt;=--('Data Sheet'!$B$15))),
            --(INT('Data Sheet'!$A$15) &amp; "." &amp; BR413),
            --(INT('Data Sheet'!$B$15) &amp; "." &amp; BR413)
        )
    ),
    IF(BQ413&lt;&gt;"",
        IF(INT('Data Sheet'!$A$15)=INT('Data Sheet'!$B$15),
            --(INT('Data Sheet'!$A$15) &amp; "." &amp; LEFT(BQ413,3)),
            IF(AND((--(INT('Data Sheet'!$A$15) &amp; "." &amp; LEFT(BQ413,3))&gt;=--('Data Sheet'!$A$15)), (--(INT('Data Sheet'!$A$15) &amp; "." &amp; LEFT(BQ413,3))&lt;=--('Data Sheet'!$B$15))),
                --(INT('Data Sheet'!$A$15) &amp; "." &amp; LEFT(BQ413,3)),
                --(INT('Data Sheet'!$B$15) &amp; "." &amp; LEFT(BQ413,3))
            )
        ),
        "OK"
    )
)</f>
        <v>OK</v>
      </c>
      <c r="Q413" s="23" t="str">
        <f>IF(BS413&lt;&gt;"",
    IF(INT('Data Sheet'!$A$19)=INT('Data Sheet'!$B$15),
        --(INT('Data Sheet'!$A$15) &amp; "." &amp; BS413),
        IF(AND((--(INT('Data Sheet'!$A$15) &amp; "." &amp; BS413)&gt;=--('Data Sheet'!$A$15)), (--(INT('Data Sheet'!$A$15) &amp; "." &amp; BS413)&lt;=--('Data Sheet'!$B$15))),
            --(INT('Data Sheet'!$A$15) &amp; "." &amp; BS413),
            --(INT('Data Sheet'!$B$15) &amp; "." &amp; BS413)
        )
    ),
    IF(BQ413&lt;&gt;"",
        IF(INT('Data Sheet'!$A$15)=INT('Data Sheet'!$B$15),
            --(INT('Data Sheet'!$A$15) &amp; "." &amp; RIGHT(BQ413,3)),
            IF(AND((--(INT('Data Sheet'!$A$15) &amp; "." &amp; RIGHT(BQ413,3))&gt;=--('Data Sheet'!$A$15)), (--(INT('Data Sheet'!$A$15) &amp; "." &amp; RIGHT(BQ413,3))&lt;=--('Data Sheet'!$B$15))),
                --(INT('Data Sheet'!$A$15) &amp; "." &amp; RIGHT(BQ413,3)),
                --(INT('Data Sheet'!$B$15) &amp; "." &amp; RIGHT(BQ413,3))
            )
        ),
        "OK"
    )
)</f>
        <v>OK</v>
      </c>
      <c r="R413" s="20"/>
      <c r="S413" s="20"/>
      <c r="T413" s="20"/>
      <c r="U413" s="20"/>
      <c r="V413" s="20"/>
      <c r="W413" s="20"/>
      <c r="X413" s="20"/>
      <c r="Y413" s="20"/>
      <c r="Z413" s="20"/>
      <c r="AA413" s="55"/>
      <c r="AB413" s="55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1"/>
      <c r="AR413" s="21"/>
      <c r="AS413" s="21"/>
      <c r="AT413" s="21"/>
      <c r="AU413" s="21"/>
      <c r="AV413" s="21"/>
      <c r="AW413" s="22"/>
      <c r="AX413" s="99"/>
      <c r="AY413" s="20"/>
      <c r="AZ413" s="20"/>
      <c r="BA413" s="22"/>
      <c r="BC413" s="80"/>
      <c r="BD413" s="80"/>
      <c r="BE413" s="80"/>
      <c r="BF413" s="80"/>
      <c r="BG413" s="2" t="str">
        <f t="shared" si="33"/>
        <v/>
      </c>
      <c r="BH413" s="78">
        <f t="shared" si="32"/>
        <v>0</v>
      </c>
    </row>
    <row r="414" spans="2:60" x14ac:dyDescent="0.2">
      <c r="B414" s="14">
        <f t="shared" si="34"/>
        <v>406</v>
      </c>
      <c r="C414" s="15" t="str">
        <f>CONCATENATE('Data Sheet'!$B$8,'Data Sheet'!$G$2)</f>
        <v>" HWDP</v>
      </c>
      <c r="D414" s="95" t="str">
        <f t="shared" si="35"/>
        <v/>
      </c>
      <c r="E414" s="15" t="str">
        <f>IF('Sum HWDP'!$D$10="TH-Hill DS-1 Vol 3 CAT 2: Clean and Visual Ends only","N/A","OK")</f>
        <v>OK</v>
      </c>
      <c r="F414" s="15" t="str">
        <f>IF('Sum HWDP'!$D$10="TH-Hill DS-1 Vol 3 CAT 2: Clean and Visual Ends only","N/A","OK")</f>
        <v>OK</v>
      </c>
      <c r="G414" s="17"/>
      <c r="H414" s="17"/>
      <c r="I414" s="17" t="s">
        <v>51</v>
      </c>
      <c r="J414" s="17" t="str">
        <f t="shared" si="36"/>
        <v>OK</v>
      </c>
      <c r="K414" s="17" t="str">
        <f t="shared" si="36"/>
        <v>OK</v>
      </c>
      <c r="L414" s="17" t="str">
        <f>IF('Data Sheet'!$B$9="NC-50","N/A","OK")</f>
        <v>OK</v>
      </c>
      <c r="M414" s="17" t="str">
        <f>IF('Data Sheet'!$B$9="NC-50","N/A","OK")</f>
        <v>OK</v>
      </c>
      <c r="N414" s="23" t="str">
        <f>IF(BO414&lt;&gt;"",
    IF(INT('Data Sheet'!$A$19)=INT('Data Sheet'!$B$19),
        --(INT('Data Sheet'!$A$19) &amp; "." &amp; BO414),
        IF(AND((--(INT('Data Sheet'!$A$19) &amp; "." &amp; BO414)&gt;=--('Data Sheet'!$A$19)), (--(INT('Data Sheet'!$A$19) &amp; "." &amp; BO414)&lt;=--('Data Sheet'!$B$19))),
            --(INT('Data Sheet'!$A$19) &amp; "." &amp; BO414),
            --(INT('Data Sheet'!$B$19) &amp; "." &amp; BO414)
        )
    ),
    IF(BN414&lt;&gt;"",
        IF(INT('Data Sheet'!$A$19)=INT('Data Sheet'!$B$19),
            --(INT('Data Sheet'!$A$19) &amp; "." &amp; LEFT(BN414,3)),
            IF(AND((--(INT('Data Sheet'!$A$19) &amp; "." &amp; LEFT(BN414,3))&gt;=--('Data Sheet'!$A$19)), (--(INT('Data Sheet'!$A$19) &amp; "." &amp; LEFT(BN414,3))&lt;=--('Data Sheet'!$B$19))),
                --(INT('Data Sheet'!$A$19) &amp; "." &amp; LEFT(BN414,3)),
                --(INT('Data Sheet'!$B$19) &amp; "." &amp; LEFT(BN414,3))
            )
        ),
        "OK"
    )
)</f>
        <v>OK</v>
      </c>
      <c r="O414" s="23" t="str">
        <f>IF(BP414&lt;&gt;"",
    IF(INT('Data Sheet'!$A$19)=INT('Data Sheet'!$B$19),
        --(INT('Data Sheet'!$A$19) &amp; "." &amp; BP414),
        IF(AND((--(INT('Data Sheet'!$A$19) &amp; "." &amp; BP414)&gt;=--('Data Sheet'!$A$19)), (--(INT('Data Sheet'!$A$19) &amp; "." &amp; BP414)&lt;=--('Data Sheet'!$B$19))),
            --(INT('Data Sheet'!$A$19) &amp; "." &amp; BP414),
            --(INT('Data Sheet'!$B$19) &amp; "." &amp; BP414)
        )
    ),
    IF(BN414&lt;&gt;"",
        IF(INT('Data Sheet'!$A$19)=INT('Data Sheet'!$B$19),
            --(INT('Data Sheet'!$A$19) &amp; "." &amp; RIGHT(BN414,3)),
            IF(AND((--(INT('Data Sheet'!$A$19) &amp; "." &amp; RIGHT(BN414,3))&gt;=--('Data Sheet'!$A$19)), (--(INT('Data Sheet'!$A$19) &amp; "." &amp; RIGHT(BN414,3))&lt;=--('Data Sheet'!$B$19))),
                --(INT('Data Sheet'!$A$19) &amp; "." &amp; RIGHT(BN414,3)),
                --(INT('Data Sheet'!$B$19) &amp; "." &amp; RIGHT(BN414,3))
            )
        ),
        "OK"
    )
)</f>
        <v>OK</v>
      </c>
      <c r="P414" s="23" t="str">
        <f>IF(BR414&lt;&gt;"",
    IF(INT('Data Sheet'!$A$19)=INT('Data Sheet'!$B$15),
        --(INT('Data Sheet'!$A$15) &amp; "." &amp; BR414),
        IF(AND((--(INT('Data Sheet'!$A$15) &amp; "." &amp; BR414)&gt;=--('Data Sheet'!$A$15)), (--(INT('Data Sheet'!$A$15) &amp; "." &amp; BR414)&lt;=--('Data Sheet'!$B$15))),
            --(INT('Data Sheet'!$A$15) &amp; "." &amp; BR414),
            --(INT('Data Sheet'!$B$15) &amp; "." &amp; BR414)
        )
    ),
    IF(BQ414&lt;&gt;"",
        IF(INT('Data Sheet'!$A$15)=INT('Data Sheet'!$B$15),
            --(INT('Data Sheet'!$A$15) &amp; "." &amp; LEFT(BQ414,3)),
            IF(AND((--(INT('Data Sheet'!$A$15) &amp; "." &amp; LEFT(BQ414,3))&gt;=--('Data Sheet'!$A$15)), (--(INT('Data Sheet'!$A$15) &amp; "." &amp; LEFT(BQ414,3))&lt;=--('Data Sheet'!$B$15))),
                --(INT('Data Sheet'!$A$15) &amp; "." &amp; LEFT(BQ414,3)),
                --(INT('Data Sheet'!$B$15) &amp; "." &amp; LEFT(BQ414,3))
            )
        ),
        "OK"
    )
)</f>
        <v>OK</v>
      </c>
      <c r="Q414" s="23" t="str">
        <f>IF(BS414&lt;&gt;"",
    IF(INT('Data Sheet'!$A$19)=INT('Data Sheet'!$B$15),
        --(INT('Data Sheet'!$A$15) &amp; "." &amp; BS414),
        IF(AND((--(INT('Data Sheet'!$A$15) &amp; "." &amp; BS414)&gt;=--('Data Sheet'!$A$15)), (--(INT('Data Sheet'!$A$15) &amp; "." &amp; BS414)&lt;=--('Data Sheet'!$B$15))),
            --(INT('Data Sheet'!$A$15) &amp; "." &amp; BS414),
            --(INT('Data Sheet'!$B$15) &amp; "." &amp; BS414)
        )
    ),
    IF(BQ414&lt;&gt;"",
        IF(INT('Data Sheet'!$A$15)=INT('Data Sheet'!$B$15),
            --(INT('Data Sheet'!$A$15) &amp; "." &amp; RIGHT(BQ414,3)),
            IF(AND((--(INT('Data Sheet'!$A$15) &amp; "." &amp; RIGHT(BQ414,3))&gt;=--('Data Sheet'!$A$15)), (--(INT('Data Sheet'!$A$15) &amp; "." &amp; RIGHT(BQ414,3))&lt;=--('Data Sheet'!$B$15))),
                --(INT('Data Sheet'!$A$15) &amp; "." &amp; RIGHT(BQ414,3)),
                --(INT('Data Sheet'!$B$15) &amp; "." &amp; RIGHT(BQ414,3))
            )
        ),
        "OK"
    )
)</f>
        <v>OK</v>
      </c>
      <c r="R414" s="20"/>
      <c r="S414" s="20"/>
      <c r="T414" s="20"/>
      <c r="U414" s="20"/>
      <c r="V414" s="20"/>
      <c r="W414" s="20"/>
      <c r="X414" s="20"/>
      <c r="Y414" s="20"/>
      <c r="Z414" s="20"/>
      <c r="AA414" s="55"/>
      <c r="AB414" s="55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1"/>
      <c r="AR414" s="21"/>
      <c r="AS414" s="21"/>
      <c r="AT414" s="21"/>
      <c r="AU414" s="21"/>
      <c r="AV414" s="21"/>
      <c r="AW414" s="22"/>
      <c r="AX414" s="99"/>
      <c r="AY414" s="20"/>
      <c r="AZ414" s="20"/>
      <c r="BA414" s="22"/>
      <c r="BC414" s="80"/>
      <c r="BD414" s="80"/>
      <c r="BE414" s="80"/>
      <c r="BF414" s="80"/>
      <c r="BG414" s="2" t="str">
        <f t="shared" si="33"/>
        <v/>
      </c>
      <c r="BH414" s="78">
        <f t="shared" si="32"/>
        <v>0</v>
      </c>
    </row>
    <row r="415" spans="2:60" x14ac:dyDescent="0.2">
      <c r="B415" s="14">
        <f t="shared" si="34"/>
        <v>407</v>
      </c>
      <c r="C415" s="15" t="str">
        <f>CONCATENATE('Data Sheet'!$B$8,'Data Sheet'!$G$2)</f>
        <v>" HWDP</v>
      </c>
      <c r="D415" s="95" t="str">
        <f t="shared" si="35"/>
        <v/>
      </c>
      <c r="E415" s="15" t="str">
        <f>IF('Sum HWDP'!$D$10="TH-Hill DS-1 Vol 3 CAT 2: Clean and Visual Ends only","N/A","OK")</f>
        <v>OK</v>
      </c>
      <c r="F415" s="15" t="str">
        <f>IF('Sum HWDP'!$D$10="TH-Hill DS-1 Vol 3 CAT 2: Clean and Visual Ends only","N/A","OK")</f>
        <v>OK</v>
      </c>
      <c r="G415" s="17"/>
      <c r="H415" s="17"/>
      <c r="I415" s="17" t="s">
        <v>51</v>
      </c>
      <c r="J415" s="17" t="str">
        <f t="shared" si="36"/>
        <v>OK</v>
      </c>
      <c r="K415" s="17" t="str">
        <f t="shared" si="36"/>
        <v>OK</v>
      </c>
      <c r="L415" s="17" t="str">
        <f>IF('Data Sheet'!$B$9="NC-50","N/A","OK")</f>
        <v>OK</v>
      </c>
      <c r="M415" s="17" t="str">
        <f>IF('Data Sheet'!$B$9="NC-50","N/A","OK")</f>
        <v>OK</v>
      </c>
      <c r="N415" s="23" t="str">
        <f>IF(BO415&lt;&gt;"",
    IF(INT('Data Sheet'!$A$19)=INT('Data Sheet'!$B$19),
        --(INT('Data Sheet'!$A$19) &amp; "." &amp; BO415),
        IF(AND((--(INT('Data Sheet'!$A$19) &amp; "." &amp; BO415)&gt;=--('Data Sheet'!$A$19)), (--(INT('Data Sheet'!$A$19) &amp; "." &amp; BO415)&lt;=--('Data Sheet'!$B$19))),
            --(INT('Data Sheet'!$A$19) &amp; "." &amp; BO415),
            --(INT('Data Sheet'!$B$19) &amp; "." &amp; BO415)
        )
    ),
    IF(BN415&lt;&gt;"",
        IF(INT('Data Sheet'!$A$19)=INT('Data Sheet'!$B$19),
            --(INT('Data Sheet'!$A$19) &amp; "." &amp; LEFT(BN415,3)),
            IF(AND((--(INT('Data Sheet'!$A$19) &amp; "." &amp; LEFT(BN415,3))&gt;=--('Data Sheet'!$A$19)), (--(INT('Data Sheet'!$A$19) &amp; "." &amp; LEFT(BN415,3))&lt;=--('Data Sheet'!$B$19))),
                --(INT('Data Sheet'!$A$19) &amp; "." &amp; LEFT(BN415,3)),
                --(INT('Data Sheet'!$B$19) &amp; "." &amp; LEFT(BN415,3))
            )
        ),
        "OK"
    )
)</f>
        <v>OK</v>
      </c>
      <c r="O415" s="23" t="str">
        <f>IF(BP415&lt;&gt;"",
    IF(INT('Data Sheet'!$A$19)=INT('Data Sheet'!$B$19),
        --(INT('Data Sheet'!$A$19) &amp; "." &amp; BP415),
        IF(AND((--(INT('Data Sheet'!$A$19) &amp; "." &amp; BP415)&gt;=--('Data Sheet'!$A$19)), (--(INT('Data Sheet'!$A$19) &amp; "." &amp; BP415)&lt;=--('Data Sheet'!$B$19))),
            --(INT('Data Sheet'!$A$19) &amp; "." &amp; BP415),
            --(INT('Data Sheet'!$B$19) &amp; "." &amp; BP415)
        )
    ),
    IF(BN415&lt;&gt;"",
        IF(INT('Data Sheet'!$A$19)=INT('Data Sheet'!$B$19),
            --(INT('Data Sheet'!$A$19) &amp; "." &amp; RIGHT(BN415,3)),
            IF(AND((--(INT('Data Sheet'!$A$19) &amp; "." &amp; RIGHT(BN415,3))&gt;=--('Data Sheet'!$A$19)), (--(INT('Data Sheet'!$A$19) &amp; "." &amp; RIGHT(BN415,3))&lt;=--('Data Sheet'!$B$19))),
                --(INT('Data Sheet'!$A$19) &amp; "." &amp; RIGHT(BN415,3)),
                --(INT('Data Sheet'!$B$19) &amp; "." &amp; RIGHT(BN415,3))
            )
        ),
        "OK"
    )
)</f>
        <v>OK</v>
      </c>
      <c r="P415" s="23" t="str">
        <f>IF(BR415&lt;&gt;"",
    IF(INT('Data Sheet'!$A$19)=INT('Data Sheet'!$B$15),
        --(INT('Data Sheet'!$A$15) &amp; "." &amp; BR415),
        IF(AND((--(INT('Data Sheet'!$A$15) &amp; "." &amp; BR415)&gt;=--('Data Sheet'!$A$15)), (--(INT('Data Sheet'!$A$15) &amp; "." &amp; BR415)&lt;=--('Data Sheet'!$B$15))),
            --(INT('Data Sheet'!$A$15) &amp; "." &amp; BR415),
            --(INT('Data Sheet'!$B$15) &amp; "." &amp; BR415)
        )
    ),
    IF(BQ415&lt;&gt;"",
        IF(INT('Data Sheet'!$A$15)=INT('Data Sheet'!$B$15),
            --(INT('Data Sheet'!$A$15) &amp; "." &amp; LEFT(BQ415,3)),
            IF(AND((--(INT('Data Sheet'!$A$15) &amp; "." &amp; LEFT(BQ415,3))&gt;=--('Data Sheet'!$A$15)), (--(INT('Data Sheet'!$A$15) &amp; "." &amp; LEFT(BQ415,3))&lt;=--('Data Sheet'!$B$15))),
                --(INT('Data Sheet'!$A$15) &amp; "." &amp; LEFT(BQ415,3)),
                --(INT('Data Sheet'!$B$15) &amp; "." &amp; LEFT(BQ415,3))
            )
        ),
        "OK"
    )
)</f>
        <v>OK</v>
      </c>
      <c r="Q415" s="23" t="str">
        <f>IF(BS415&lt;&gt;"",
    IF(INT('Data Sheet'!$A$19)=INT('Data Sheet'!$B$15),
        --(INT('Data Sheet'!$A$15) &amp; "." &amp; BS415),
        IF(AND((--(INT('Data Sheet'!$A$15) &amp; "." &amp; BS415)&gt;=--('Data Sheet'!$A$15)), (--(INT('Data Sheet'!$A$15) &amp; "." &amp; BS415)&lt;=--('Data Sheet'!$B$15))),
            --(INT('Data Sheet'!$A$15) &amp; "." &amp; BS415),
            --(INT('Data Sheet'!$B$15) &amp; "." &amp; BS415)
        )
    ),
    IF(BQ415&lt;&gt;"",
        IF(INT('Data Sheet'!$A$15)=INT('Data Sheet'!$B$15),
            --(INT('Data Sheet'!$A$15) &amp; "." &amp; RIGHT(BQ415,3)),
            IF(AND((--(INT('Data Sheet'!$A$15) &amp; "." &amp; RIGHT(BQ415,3))&gt;=--('Data Sheet'!$A$15)), (--(INT('Data Sheet'!$A$15) &amp; "." &amp; RIGHT(BQ415,3))&lt;=--('Data Sheet'!$B$15))),
                --(INT('Data Sheet'!$A$15) &amp; "." &amp; RIGHT(BQ415,3)),
                --(INT('Data Sheet'!$B$15) &amp; "." &amp; RIGHT(BQ415,3))
            )
        ),
        "OK"
    )
)</f>
        <v>OK</v>
      </c>
      <c r="R415" s="20"/>
      <c r="S415" s="20"/>
      <c r="T415" s="20"/>
      <c r="U415" s="20"/>
      <c r="V415" s="20"/>
      <c r="W415" s="20"/>
      <c r="X415" s="20"/>
      <c r="Y415" s="20"/>
      <c r="Z415" s="20"/>
      <c r="AA415" s="55"/>
      <c r="AB415" s="55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1"/>
      <c r="AR415" s="21"/>
      <c r="AS415" s="21"/>
      <c r="AT415" s="21"/>
      <c r="AU415" s="21"/>
      <c r="AV415" s="21"/>
      <c r="AW415" s="22"/>
      <c r="AX415" s="99"/>
      <c r="AY415" s="20"/>
      <c r="AZ415" s="20"/>
      <c r="BA415" s="22"/>
      <c r="BC415" s="80"/>
      <c r="BD415" s="80"/>
      <c r="BE415" s="80"/>
      <c r="BF415" s="80"/>
      <c r="BG415" s="2" t="str">
        <f t="shared" si="33"/>
        <v/>
      </c>
      <c r="BH415" s="78">
        <f t="shared" si="32"/>
        <v>0</v>
      </c>
    </row>
    <row r="416" spans="2:60" x14ac:dyDescent="0.2">
      <c r="B416" s="14">
        <f t="shared" si="34"/>
        <v>408</v>
      </c>
      <c r="C416" s="15" t="str">
        <f>CONCATENATE('Data Sheet'!$B$8,'Data Sheet'!$G$2)</f>
        <v>" HWDP</v>
      </c>
      <c r="D416" s="95" t="str">
        <f t="shared" si="35"/>
        <v/>
      </c>
      <c r="E416" s="15" t="str">
        <f>IF('Sum HWDP'!$D$10="TH-Hill DS-1 Vol 3 CAT 2: Clean and Visual Ends only","N/A","OK")</f>
        <v>OK</v>
      </c>
      <c r="F416" s="15" t="str">
        <f>IF('Sum HWDP'!$D$10="TH-Hill DS-1 Vol 3 CAT 2: Clean and Visual Ends only","N/A","OK")</f>
        <v>OK</v>
      </c>
      <c r="G416" s="17"/>
      <c r="H416" s="17"/>
      <c r="I416" s="17" t="s">
        <v>51</v>
      </c>
      <c r="J416" s="17" t="str">
        <f t="shared" si="36"/>
        <v>OK</v>
      </c>
      <c r="K416" s="17" t="str">
        <f t="shared" si="36"/>
        <v>OK</v>
      </c>
      <c r="L416" s="17" t="str">
        <f>IF('Data Sheet'!$B$9="NC-50","N/A","OK")</f>
        <v>OK</v>
      </c>
      <c r="M416" s="17" t="str">
        <f>IF('Data Sheet'!$B$9="NC-50","N/A","OK")</f>
        <v>OK</v>
      </c>
      <c r="N416" s="23" t="str">
        <f>IF(BO416&lt;&gt;"",
    IF(INT('Data Sheet'!$A$19)=INT('Data Sheet'!$B$19),
        --(INT('Data Sheet'!$A$19) &amp; "." &amp; BO416),
        IF(AND((--(INT('Data Sheet'!$A$19) &amp; "." &amp; BO416)&gt;=--('Data Sheet'!$A$19)), (--(INT('Data Sheet'!$A$19) &amp; "." &amp; BO416)&lt;=--('Data Sheet'!$B$19))),
            --(INT('Data Sheet'!$A$19) &amp; "." &amp; BO416),
            --(INT('Data Sheet'!$B$19) &amp; "." &amp; BO416)
        )
    ),
    IF(BN416&lt;&gt;"",
        IF(INT('Data Sheet'!$A$19)=INT('Data Sheet'!$B$19),
            --(INT('Data Sheet'!$A$19) &amp; "." &amp; LEFT(BN416,3)),
            IF(AND((--(INT('Data Sheet'!$A$19) &amp; "." &amp; LEFT(BN416,3))&gt;=--('Data Sheet'!$A$19)), (--(INT('Data Sheet'!$A$19) &amp; "." &amp; LEFT(BN416,3))&lt;=--('Data Sheet'!$B$19))),
                --(INT('Data Sheet'!$A$19) &amp; "." &amp; LEFT(BN416,3)),
                --(INT('Data Sheet'!$B$19) &amp; "." &amp; LEFT(BN416,3))
            )
        ),
        "OK"
    )
)</f>
        <v>OK</v>
      </c>
      <c r="O416" s="23" t="str">
        <f>IF(BP416&lt;&gt;"",
    IF(INT('Data Sheet'!$A$19)=INT('Data Sheet'!$B$19),
        --(INT('Data Sheet'!$A$19) &amp; "." &amp; BP416),
        IF(AND((--(INT('Data Sheet'!$A$19) &amp; "." &amp; BP416)&gt;=--('Data Sheet'!$A$19)), (--(INT('Data Sheet'!$A$19) &amp; "." &amp; BP416)&lt;=--('Data Sheet'!$B$19))),
            --(INT('Data Sheet'!$A$19) &amp; "." &amp; BP416),
            --(INT('Data Sheet'!$B$19) &amp; "." &amp; BP416)
        )
    ),
    IF(BN416&lt;&gt;"",
        IF(INT('Data Sheet'!$A$19)=INT('Data Sheet'!$B$19),
            --(INT('Data Sheet'!$A$19) &amp; "." &amp; RIGHT(BN416,3)),
            IF(AND((--(INT('Data Sheet'!$A$19) &amp; "." &amp; RIGHT(BN416,3))&gt;=--('Data Sheet'!$A$19)), (--(INT('Data Sheet'!$A$19) &amp; "." &amp; RIGHT(BN416,3))&lt;=--('Data Sheet'!$B$19))),
                --(INT('Data Sheet'!$A$19) &amp; "." &amp; RIGHT(BN416,3)),
                --(INT('Data Sheet'!$B$19) &amp; "." &amp; RIGHT(BN416,3))
            )
        ),
        "OK"
    )
)</f>
        <v>OK</v>
      </c>
      <c r="P416" s="23" t="str">
        <f>IF(BR416&lt;&gt;"",
    IF(INT('Data Sheet'!$A$19)=INT('Data Sheet'!$B$15),
        --(INT('Data Sheet'!$A$15) &amp; "." &amp; BR416),
        IF(AND((--(INT('Data Sheet'!$A$15) &amp; "." &amp; BR416)&gt;=--('Data Sheet'!$A$15)), (--(INT('Data Sheet'!$A$15) &amp; "." &amp; BR416)&lt;=--('Data Sheet'!$B$15))),
            --(INT('Data Sheet'!$A$15) &amp; "." &amp; BR416),
            --(INT('Data Sheet'!$B$15) &amp; "." &amp; BR416)
        )
    ),
    IF(BQ416&lt;&gt;"",
        IF(INT('Data Sheet'!$A$15)=INT('Data Sheet'!$B$15),
            --(INT('Data Sheet'!$A$15) &amp; "." &amp; LEFT(BQ416,3)),
            IF(AND((--(INT('Data Sheet'!$A$15) &amp; "." &amp; LEFT(BQ416,3))&gt;=--('Data Sheet'!$A$15)), (--(INT('Data Sheet'!$A$15) &amp; "." &amp; LEFT(BQ416,3))&lt;=--('Data Sheet'!$B$15))),
                --(INT('Data Sheet'!$A$15) &amp; "." &amp; LEFT(BQ416,3)),
                --(INT('Data Sheet'!$B$15) &amp; "." &amp; LEFT(BQ416,3))
            )
        ),
        "OK"
    )
)</f>
        <v>OK</v>
      </c>
      <c r="Q416" s="23" t="str">
        <f>IF(BS416&lt;&gt;"",
    IF(INT('Data Sheet'!$A$19)=INT('Data Sheet'!$B$15),
        --(INT('Data Sheet'!$A$15) &amp; "." &amp; BS416),
        IF(AND((--(INT('Data Sheet'!$A$15) &amp; "." &amp; BS416)&gt;=--('Data Sheet'!$A$15)), (--(INT('Data Sheet'!$A$15) &amp; "." &amp; BS416)&lt;=--('Data Sheet'!$B$15))),
            --(INT('Data Sheet'!$A$15) &amp; "." &amp; BS416),
            --(INT('Data Sheet'!$B$15) &amp; "." &amp; BS416)
        )
    ),
    IF(BQ416&lt;&gt;"",
        IF(INT('Data Sheet'!$A$15)=INT('Data Sheet'!$B$15),
            --(INT('Data Sheet'!$A$15) &amp; "." &amp; RIGHT(BQ416,3)),
            IF(AND((--(INT('Data Sheet'!$A$15) &amp; "." &amp; RIGHT(BQ416,3))&gt;=--('Data Sheet'!$A$15)), (--(INT('Data Sheet'!$A$15) &amp; "." &amp; RIGHT(BQ416,3))&lt;=--('Data Sheet'!$B$15))),
                --(INT('Data Sheet'!$A$15) &amp; "." &amp; RIGHT(BQ416,3)),
                --(INT('Data Sheet'!$B$15) &amp; "." &amp; RIGHT(BQ416,3))
            )
        ),
        "OK"
    )
)</f>
        <v>OK</v>
      </c>
      <c r="R416" s="20"/>
      <c r="S416" s="20"/>
      <c r="T416" s="20"/>
      <c r="U416" s="20"/>
      <c r="V416" s="20"/>
      <c r="W416" s="20"/>
      <c r="X416" s="20"/>
      <c r="Y416" s="20"/>
      <c r="Z416" s="20"/>
      <c r="AA416" s="55"/>
      <c r="AB416" s="55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1"/>
      <c r="AR416" s="21"/>
      <c r="AS416" s="21"/>
      <c r="AT416" s="21"/>
      <c r="AU416" s="21"/>
      <c r="AV416" s="21"/>
      <c r="AW416" s="22"/>
      <c r="AX416" s="99"/>
      <c r="AY416" s="20"/>
      <c r="AZ416" s="20"/>
      <c r="BA416" s="22"/>
      <c r="BC416" s="80"/>
      <c r="BD416" s="80"/>
      <c r="BE416" s="80"/>
      <c r="BF416" s="80"/>
      <c r="BG416" s="2" t="str">
        <f t="shared" si="33"/>
        <v/>
      </c>
      <c r="BH416" s="78">
        <f t="shared" si="32"/>
        <v>0</v>
      </c>
    </row>
    <row r="417" spans="2:60" x14ac:dyDescent="0.2">
      <c r="B417" s="14">
        <f t="shared" si="34"/>
        <v>409</v>
      </c>
      <c r="C417" s="15" t="str">
        <f>CONCATENATE('Data Sheet'!$B$8,'Data Sheet'!$G$2)</f>
        <v>" HWDP</v>
      </c>
      <c r="D417" s="95" t="str">
        <f t="shared" si="35"/>
        <v/>
      </c>
      <c r="E417" s="15" t="str">
        <f>IF('Sum HWDP'!$D$10="TH-Hill DS-1 Vol 3 CAT 2: Clean and Visual Ends only","N/A","OK")</f>
        <v>OK</v>
      </c>
      <c r="F417" s="15" t="str">
        <f>IF('Sum HWDP'!$D$10="TH-Hill DS-1 Vol 3 CAT 2: Clean and Visual Ends only","N/A","OK")</f>
        <v>OK</v>
      </c>
      <c r="G417" s="17"/>
      <c r="H417" s="17"/>
      <c r="I417" s="17" t="s">
        <v>51</v>
      </c>
      <c r="J417" s="17" t="str">
        <f t="shared" si="36"/>
        <v>OK</v>
      </c>
      <c r="K417" s="17" t="str">
        <f t="shared" si="36"/>
        <v>OK</v>
      </c>
      <c r="L417" s="17" t="str">
        <f>IF('Data Sheet'!$B$9="NC-50","N/A","OK")</f>
        <v>OK</v>
      </c>
      <c r="M417" s="17" t="str">
        <f>IF('Data Sheet'!$B$9="NC-50","N/A","OK")</f>
        <v>OK</v>
      </c>
      <c r="N417" s="23" t="str">
        <f>IF(BO417&lt;&gt;"",
    IF(INT('Data Sheet'!$A$19)=INT('Data Sheet'!$B$19),
        --(INT('Data Sheet'!$A$19) &amp; "." &amp; BO417),
        IF(AND((--(INT('Data Sheet'!$A$19) &amp; "." &amp; BO417)&gt;=--('Data Sheet'!$A$19)), (--(INT('Data Sheet'!$A$19) &amp; "." &amp; BO417)&lt;=--('Data Sheet'!$B$19))),
            --(INT('Data Sheet'!$A$19) &amp; "." &amp; BO417),
            --(INT('Data Sheet'!$B$19) &amp; "." &amp; BO417)
        )
    ),
    IF(BN417&lt;&gt;"",
        IF(INT('Data Sheet'!$A$19)=INT('Data Sheet'!$B$19),
            --(INT('Data Sheet'!$A$19) &amp; "." &amp; LEFT(BN417,3)),
            IF(AND((--(INT('Data Sheet'!$A$19) &amp; "." &amp; LEFT(BN417,3))&gt;=--('Data Sheet'!$A$19)), (--(INT('Data Sheet'!$A$19) &amp; "." &amp; LEFT(BN417,3))&lt;=--('Data Sheet'!$B$19))),
                --(INT('Data Sheet'!$A$19) &amp; "." &amp; LEFT(BN417,3)),
                --(INT('Data Sheet'!$B$19) &amp; "." &amp; LEFT(BN417,3))
            )
        ),
        "OK"
    )
)</f>
        <v>OK</v>
      </c>
      <c r="O417" s="23" t="str">
        <f>IF(BP417&lt;&gt;"",
    IF(INT('Data Sheet'!$A$19)=INT('Data Sheet'!$B$19),
        --(INT('Data Sheet'!$A$19) &amp; "." &amp; BP417),
        IF(AND((--(INT('Data Sheet'!$A$19) &amp; "." &amp; BP417)&gt;=--('Data Sheet'!$A$19)), (--(INT('Data Sheet'!$A$19) &amp; "." &amp; BP417)&lt;=--('Data Sheet'!$B$19))),
            --(INT('Data Sheet'!$A$19) &amp; "." &amp; BP417),
            --(INT('Data Sheet'!$B$19) &amp; "." &amp; BP417)
        )
    ),
    IF(BN417&lt;&gt;"",
        IF(INT('Data Sheet'!$A$19)=INT('Data Sheet'!$B$19),
            --(INT('Data Sheet'!$A$19) &amp; "." &amp; RIGHT(BN417,3)),
            IF(AND((--(INT('Data Sheet'!$A$19) &amp; "." &amp; RIGHT(BN417,3))&gt;=--('Data Sheet'!$A$19)), (--(INT('Data Sheet'!$A$19) &amp; "." &amp; RIGHT(BN417,3))&lt;=--('Data Sheet'!$B$19))),
                --(INT('Data Sheet'!$A$19) &amp; "." &amp; RIGHT(BN417,3)),
                --(INT('Data Sheet'!$B$19) &amp; "." &amp; RIGHT(BN417,3))
            )
        ),
        "OK"
    )
)</f>
        <v>OK</v>
      </c>
      <c r="P417" s="23" t="str">
        <f>IF(BR417&lt;&gt;"",
    IF(INT('Data Sheet'!$A$19)=INT('Data Sheet'!$B$15),
        --(INT('Data Sheet'!$A$15) &amp; "." &amp; BR417),
        IF(AND((--(INT('Data Sheet'!$A$15) &amp; "." &amp; BR417)&gt;=--('Data Sheet'!$A$15)), (--(INT('Data Sheet'!$A$15) &amp; "." &amp; BR417)&lt;=--('Data Sheet'!$B$15))),
            --(INT('Data Sheet'!$A$15) &amp; "." &amp; BR417),
            --(INT('Data Sheet'!$B$15) &amp; "." &amp; BR417)
        )
    ),
    IF(BQ417&lt;&gt;"",
        IF(INT('Data Sheet'!$A$15)=INT('Data Sheet'!$B$15),
            --(INT('Data Sheet'!$A$15) &amp; "." &amp; LEFT(BQ417,3)),
            IF(AND((--(INT('Data Sheet'!$A$15) &amp; "." &amp; LEFT(BQ417,3))&gt;=--('Data Sheet'!$A$15)), (--(INT('Data Sheet'!$A$15) &amp; "." &amp; LEFT(BQ417,3))&lt;=--('Data Sheet'!$B$15))),
                --(INT('Data Sheet'!$A$15) &amp; "." &amp; LEFT(BQ417,3)),
                --(INT('Data Sheet'!$B$15) &amp; "." &amp; LEFT(BQ417,3))
            )
        ),
        "OK"
    )
)</f>
        <v>OK</v>
      </c>
      <c r="Q417" s="23" t="str">
        <f>IF(BS417&lt;&gt;"",
    IF(INT('Data Sheet'!$A$19)=INT('Data Sheet'!$B$15),
        --(INT('Data Sheet'!$A$15) &amp; "." &amp; BS417),
        IF(AND((--(INT('Data Sheet'!$A$15) &amp; "." &amp; BS417)&gt;=--('Data Sheet'!$A$15)), (--(INT('Data Sheet'!$A$15) &amp; "." &amp; BS417)&lt;=--('Data Sheet'!$B$15))),
            --(INT('Data Sheet'!$A$15) &amp; "." &amp; BS417),
            --(INT('Data Sheet'!$B$15) &amp; "." &amp; BS417)
        )
    ),
    IF(BQ417&lt;&gt;"",
        IF(INT('Data Sheet'!$A$15)=INT('Data Sheet'!$B$15),
            --(INT('Data Sheet'!$A$15) &amp; "." &amp; RIGHT(BQ417,3)),
            IF(AND((--(INT('Data Sheet'!$A$15) &amp; "." &amp; RIGHT(BQ417,3))&gt;=--('Data Sheet'!$A$15)), (--(INT('Data Sheet'!$A$15) &amp; "." &amp; RIGHT(BQ417,3))&lt;=--('Data Sheet'!$B$15))),
                --(INT('Data Sheet'!$A$15) &amp; "." &amp; RIGHT(BQ417,3)),
                --(INT('Data Sheet'!$B$15) &amp; "." &amp; RIGHT(BQ417,3))
            )
        ),
        "OK"
    )
)</f>
        <v>OK</v>
      </c>
      <c r="R417" s="20"/>
      <c r="S417" s="20"/>
      <c r="T417" s="20"/>
      <c r="U417" s="20"/>
      <c r="V417" s="20"/>
      <c r="W417" s="20"/>
      <c r="X417" s="20"/>
      <c r="Y417" s="20"/>
      <c r="Z417" s="20"/>
      <c r="AA417" s="55"/>
      <c r="AB417" s="55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1"/>
      <c r="AR417" s="21"/>
      <c r="AS417" s="21"/>
      <c r="AT417" s="21"/>
      <c r="AU417" s="21"/>
      <c r="AV417" s="21"/>
      <c r="AW417" s="22"/>
      <c r="AX417" s="99"/>
      <c r="AY417" s="20"/>
      <c r="AZ417" s="20"/>
      <c r="BA417" s="22"/>
      <c r="BC417" s="80"/>
      <c r="BD417" s="80"/>
      <c r="BE417" s="80"/>
      <c r="BF417" s="80"/>
      <c r="BG417" s="2" t="str">
        <f t="shared" si="33"/>
        <v/>
      </c>
      <c r="BH417" s="78">
        <f t="shared" si="32"/>
        <v>0</v>
      </c>
    </row>
    <row r="418" spans="2:60" x14ac:dyDescent="0.2">
      <c r="B418" s="14">
        <f t="shared" si="34"/>
        <v>410</v>
      </c>
      <c r="C418" s="15" t="str">
        <f>CONCATENATE('Data Sheet'!$B$8,'Data Sheet'!$G$2)</f>
        <v>" HWDP</v>
      </c>
      <c r="D418" s="95" t="str">
        <f t="shared" si="35"/>
        <v/>
      </c>
      <c r="E418" s="15" t="str">
        <f>IF('Sum HWDP'!$D$10="TH-Hill DS-1 Vol 3 CAT 2: Clean and Visual Ends only","N/A","OK")</f>
        <v>OK</v>
      </c>
      <c r="F418" s="15" t="str">
        <f>IF('Sum HWDP'!$D$10="TH-Hill DS-1 Vol 3 CAT 2: Clean and Visual Ends only","N/A","OK")</f>
        <v>OK</v>
      </c>
      <c r="G418" s="17"/>
      <c r="H418" s="17"/>
      <c r="I418" s="17" t="s">
        <v>51</v>
      </c>
      <c r="J418" s="17" t="str">
        <f t="shared" si="36"/>
        <v>OK</v>
      </c>
      <c r="K418" s="17" t="str">
        <f t="shared" si="36"/>
        <v>OK</v>
      </c>
      <c r="L418" s="17" t="str">
        <f>IF('Data Sheet'!$B$9="NC-50","N/A","OK")</f>
        <v>OK</v>
      </c>
      <c r="M418" s="17" t="str">
        <f>IF('Data Sheet'!$B$9="NC-50","N/A","OK")</f>
        <v>OK</v>
      </c>
      <c r="N418" s="23" t="str">
        <f>IF(BO418&lt;&gt;"",
    IF(INT('Data Sheet'!$A$19)=INT('Data Sheet'!$B$19),
        --(INT('Data Sheet'!$A$19) &amp; "." &amp; BO418),
        IF(AND((--(INT('Data Sheet'!$A$19) &amp; "." &amp; BO418)&gt;=--('Data Sheet'!$A$19)), (--(INT('Data Sheet'!$A$19) &amp; "." &amp; BO418)&lt;=--('Data Sheet'!$B$19))),
            --(INT('Data Sheet'!$A$19) &amp; "." &amp; BO418),
            --(INT('Data Sheet'!$B$19) &amp; "." &amp; BO418)
        )
    ),
    IF(BN418&lt;&gt;"",
        IF(INT('Data Sheet'!$A$19)=INT('Data Sheet'!$B$19),
            --(INT('Data Sheet'!$A$19) &amp; "." &amp; LEFT(BN418,3)),
            IF(AND((--(INT('Data Sheet'!$A$19) &amp; "." &amp; LEFT(BN418,3))&gt;=--('Data Sheet'!$A$19)), (--(INT('Data Sheet'!$A$19) &amp; "." &amp; LEFT(BN418,3))&lt;=--('Data Sheet'!$B$19))),
                --(INT('Data Sheet'!$A$19) &amp; "." &amp; LEFT(BN418,3)),
                --(INT('Data Sheet'!$B$19) &amp; "." &amp; LEFT(BN418,3))
            )
        ),
        "OK"
    )
)</f>
        <v>OK</v>
      </c>
      <c r="O418" s="23" t="str">
        <f>IF(BP418&lt;&gt;"",
    IF(INT('Data Sheet'!$A$19)=INT('Data Sheet'!$B$19),
        --(INT('Data Sheet'!$A$19) &amp; "." &amp; BP418),
        IF(AND((--(INT('Data Sheet'!$A$19) &amp; "." &amp; BP418)&gt;=--('Data Sheet'!$A$19)), (--(INT('Data Sheet'!$A$19) &amp; "." &amp; BP418)&lt;=--('Data Sheet'!$B$19))),
            --(INT('Data Sheet'!$A$19) &amp; "." &amp; BP418),
            --(INT('Data Sheet'!$B$19) &amp; "." &amp; BP418)
        )
    ),
    IF(BN418&lt;&gt;"",
        IF(INT('Data Sheet'!$A$19)=INT('Data Sheet'!$B$19),
            --(INT('Data Sheet'!$A$19) &amp; "." &amp; RIGHT(BN418,3)),
            IF(AND((--(INT('Data Sheet'!$A$19) &amp; "." &amp; RIGHT(BN418,3))&gt;=--('Data Sheet'!$A$19)), (--(INT('Data Sheet'!$A$19) &amp; "." &amp; RIGHT(BN418,3))&lt;=--('Data Sheet'!$B$19))),
                --(INT('Data Sheet'!$A$19) &amp; "." &amp; RIGHT(BN418,3)),
                --(INT('Data Sheet'!$B$19) &amp; "." &amp; RIGHT(BN418,3))
            )
        ),
        "OK"
    )
)</f>
        <v>OK</v>
      </c>
      <c r="P418" s="23" t="str">
        <f>IF(BR418&lt;&gt;"",
    IF(INT('Data Sheet'!$A$19)=INT('Data Sheet'!$B$15),
        --(INT('Data Sheet'!$A$15) &amp; "." &amp; BR418),
        IF(AND((--(INT('Data Sheet'!$A$15) &amp; "." &amp; BR418)&gt;=--('Data Sheet'!$A$15)), (--(INT('Data Sheet'!$A$15) &amp; "." &amp; BR418)&lt;=--('Data Sheet'!$B$15))),
            --(INT('Data Sheet'!$A$15) &amp; "." &amp; BR418),
            --(INT('Data Sheet'!$B$15) &amp; "." &amp; BR418)
        )
    ),
    IF(BQ418&lt;&gt;"",
        IF(INT('Data Sheet'!$A$15)=INT('Data Sheet'!$B$15),
            --(INT('Data Sheet'!$A$15) &amp; "." &amp; LEFT(BQ418,3)),
            IF(AND((--(INT('Data Sheet'!$A$15) &amp; "." &amp; LEFT(BQ418,3))&gt;=--('Data Sheet'!$A$15)), (--(INT('Data Sheet'!$A$15) &amp; "." &amp; LEFT(BQ418,3))&lt;=--('Data Sheet'!$B$15))),
                --(INT('Data Sheet'!$A$15) &amp; "." &amp; LEFT(BQ418,3)),
                --(INT('Data Sheet'!$B$15) &amp; "." &amp; LEFT(BQ418,3))
            )
        ),
        "OK"
    )
)</f>
        <v>OK</v>
      </c>
      <c r="Q418" s="23" t="str">
        <f>IF(BS418&lt;&gt;"",
    IF(INT('Data Sheet'!$A$19)=INT('Data Sheet'!$B$15),
        --(INT('Data Sheet'!$A$15) &amp; "." &amp; BS418),
        IF(AND((--(INT('Data Sheet'!$A$15) &amp; "." &amp; BS418)&gt;=--('Data Sheet'!$A$15)), (--(INT('Data Sheet'!$A$15) &amp; "." &amp; BS418)&lt;=--('Data Sheet'!$B$15))),
            --(INT('Data Sheet'!$A$15) &amp; "." &amp; BS418),
            --(INT('Data Sheet'!$B$15) &amp; "." &amp; BS418)
        )
    ),
    IF(BQ418&lt;&gt;"",
        IF(INT('Data Sheet'!$A$15)=INT('Data Sheet'!$B$15),
            --(INT('Data Sheet'!$A$15) &amp; "." &amp; RIGHT(BQ418,3)),
            IF(AND((--(INT('Data Sheet'!$A$15) &amp; "." &amp; RIGHT(BQ418,3))&gt;=--('Data Sheet'!$A$15)), (--(INT('Data Sheet'!$A$15) &amp; "." &amp; RIGHT(BQ418,3))&lt;=--('Data Sheet'!$B$15))),
                --(INT('Data Sheet'!$A$15) &amp; "." &amp; RIGHT(BQ418,3)),
                --(INT('Data Sheet'!$B$15) &amp; "." &amp; RIGHT(BQ418,3))
            )
        ),
        "OK"
    )
)</f>
        <v>OK</v>
      </c>
      <c r="R418" s="20"/>
      <c r="S418" s="20"/>
      <c r="T418" s="20"/>
      <c r="U418" s="20"/>
      <c r="V418" s="20"/>
      <c r="W418" s="20"/>
      <c r="X418" s="20"/>
      <c r="Y418" s="20"/>
      <c r="Z418" s="20"/>
      <c r="AA418" s="55"/>
      <c r="AB418" s="55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1"/>
      <c r="AR418" s="21"/>
      <c r="AS418" s="21"/>
      <c r="AT418" s="21"/>
      <c r="AU418" s="21"/>
      <c r="AV418" s="21"/>
      <c r="AW418" s="22"/>
      <c r="AX418" s="99"/>
      <c r="AY418" s="20"/>
      <c r="AZ418" s="20"/>
      <c r="BA418" s="22"/>
      <c r="BC418" s="80"/>
      <c r="BD418" s="80"/>
      <c r="BE418" s="80"/>
      <c r="BF418" s="80"/>
      <c r="BG418" s="2" t="str">
        <f t="shared" si="33"/>
        <v/>
      </c>
      <c r="BH418" s="78">
        <f t="shared" si="32"/>
        <v>0</v>
      </c>
    </row>
    <row r="419" spans="2:60" x14ac:dyDescent="0.2">
      <c r="B419" s="14">
        <f t="shared" si="34"/>
        <v>411</v>
      </c>
      <c r="C419" s="15" t="str">
        <f>CONCATENATE('Data Sheet'!$B$8,'Data Sheet'!$G$2)</f>
        <v>" HWDP</v>
      </c>
      <c r="D419" s="95" t="str">
        <f t="shared" si="35"/>
        <v/>
      </c>
      <c r="E419" s="15" t="str">
        <f>IF('Sum HWDP'!$D$10="TH-Hill DS-1 Vol 3 CAT 2: Clean and Visual Ends only","N/A","OK")</f>
        <v>OK</v>
      </c>
      <c r="F419" s="15" t="str">
        <f>IF('Sum HWDP'!$D$10="TH-Hill DS-1 Vol 3 CAT 2: Clean and Visual Ends only","N/A","OK")</f>
        <v>OK</v>
      </c>
      <c r="G419" s="17"/>
      <c r="H419" s="17"/>
      <c r="I419" s="17" t="s">
        <v>51</v>
      </c>
      <c r="J419" s="17" t="str">
        <f t="shared" si="36"/>
        <v>OK</v>
      </c>
      <c r="K419" s="17" t="str">
        <f t="shared" si="36"/>
        <v>OK</v>
      </c>
      <c r="L419" s="17" t="str">
        <f>IF('Data Sheet'!$B$9="NC-50","N/A","OK")</f>
        <v>OK</v>
      </c>
      <c r="M419" s="17" t="str">
        <f>IF('Data Sheet'!$B$9="NC-50","N/A","OK")</f>
        <v>OK</v>
      </c>
      <c r="N419" s="23" t="str">
        <f>IF(BO419&lt;&gt;"",
    IF(INT('Data Sheet'!$A$19)=INT('Data Sheet'!$B$19),
        --(INT('Data Sheet'!$A$19) &amp; "." &amp; BO419),
        IF(AND((--(INT('Data Sheet'!$A$19) &amp; "." &amp; BO419)&gt;=--('Data Sheet'!$A$19)), (--(INT('Data Sheet'!$A$19) &amp; "." &amp; BO419)&lt;=--('Data Sheet'!$B$19))),
            --(INT('Data Sheet'!$A$19) &amp; "." &amp; BO419),
            --(INT('Data Sheet'!$B$19) &amp; "." &amp; BO419)
        )
    ),
    IF(BN419&lt;&gt;"",
        IF(INT('Data Sheet'!$A$19)=INT('Data Sheet'!$B$19),
            --(INT('Data Sheet'!$A$19) &amp; "." &amp; LEFT(BN419,3)),
            IF(AND((--(INT('Data Sheet'!$A$19) &amp; "." &amp; LEFT(BN419,3))&gt;=--('Data Sheet'!$A$19)), (--(INT('Data Sheet'!$A$19) &amp; "." &amp; LEFT(BN419,3))&lt;=--('Data Sheet'!$B$19))),
                --(INT('Data Sheet'!$A$19) &amp; "." &amp; LEFT(BN419,3)),
                --(INT('Data Sheet'!$B$19) &amp; "." &amp; LEFT(BN419,3))
            )
        ),
        "OK"
    )
)</f>
        <v>OK</v>
      </c>
      <c r="O419" s="23" t="str">
        <f>IF(BP419&lt;&gt;"",
    IF(INT('Data Sheet'!$A$19)=INT('Data Sheet'!$B$19),
        --(INT('Data Sheet'!$A$19) &amp; "." &amp; BP419),
        IF(AND((--(INT('Data Sheet'!$A$19) &amp; "." &amp; BP419)&gt;=--('Data Sheet'!$A$19)), (--(INT('Data Sheet'!$A$19) &amp; "." &amp; BP419)&lt;=--('Data Sheet'!$B$19))),
            --(INT('Data Sheet'!$A$19) &amp; "." &amp; BP419),
            --(INT('Data Sheet'!$B$19) &amp; "." &amp; BP419)
        )
    ),
    IF(BN419&lt;&gt;"",
        IF(INT('Data Sheet'!$A$19)=INT('Data Sheet'!$B$19),
            --(INT('Data Sheet'!$A$19) &amp; "." &amp; RIGHT(BN419,3)),
            IF(AND((--(INT('Data Sheet'!$A$19) &amp; "." &amp; RIGHT(BN419,3))&gt;=--('Data Sheet'!$A$19)), (--(INT('Data Sheet'!$A$19) &amp; "." &amp; RIGHT(BN419,3))&lt;=--('Data Sheet'!$B$19))),
                --(INT('Data Sheet'!$A$19) &amp; "." &amp; RIGHT(BN419,3)),
                --(INT('Data Sheet'!$B$19) &amp; "." &amp; RIGHT(BN419,3))
            )
        ),
        "OK"
    )
)</f>
        <v>OK</v>
      </c>
      <c r="P419" s="23" t="str">
        <f>IF(BR419&lt;&gt;"",
    IF(INT('Data Sheet'!$A$19)=INT('Data Sheet'!$B$15),
        --(INT('Data Sheet'!$A$15) &amp; "." &amp; BR419),
        IF(AND((--(INT('Data Sheet'!$A$15) &amp; "." &amp; BR419)&gt;=--('Data Sheet'!$A$15)), (--(INT('Data Sheet'!$A$15) &amp; "." &amp; BR419)&lt;=--('Data Sheet'!$B$15))),
            --(INT('Data Sheet'!$A$15) &amp; "." &amp; BR419),
            --(INT('Data Sheet'!$B$15) &amp; "." &amp; BR419)
        )
    ),
    IF(BQ419&lt;&gt;"",
        IF(INT('Data Sheet'!$A$15)=INT('Data Sheet'!$B$15),
            --(INT('Data Sheet'!$A$15) &amp; "." &amp; LEFT(BQ419,3)),
            IF(AND((--(INT('Data Sheet'!$A$15) &amp; "." &amp; LEFT(BQ419,3))&gt;=--('Data Sheet'!$A$15)), (--(INT('Data Sheet'!$A$15) &amp; "." &amp; LEFT(BQ419,3))&lt;=--('Data Sheet'!$B$15))),
                --(INT('Data Sheet'!$A$15) &amp; "." &amp; LEFT(BQ419,3)),
                --(INT('Data Sheet'!$B$15) &amp; "." &amp; LEFT(BQ419,3))
            )
        ),
        "OK"
    )
)</f>
        <v>OK</v>
      </c>
      <c r="Q419" s="23" t="str">
        <f>IF(BS419&lt;&gt;"",
    IF(INT('Data Sheet'!$A$19)=INT('Data Sheet'!$B$15),
        --(INT('Data Sheet'!$A$15) &amp; "." &amp; BS419),
        IF(AND((--(INT('Data Sheet'!$A$15) &amp; "." &amp; BS419)&gt;=--('Data Sheet'!$A$15)), (--(INT('Data Sheet'!$A$15) &amp; "." &amp; BS419)&lt;=--('Data Sheet'!$B$15))),
            --(INT('Data Sheet'!$A$15) &amp; "." &amp; BS419),
            --(INT('Data Sheet'!$B$15) &amp; "." &amp; BS419)
        )
    ),
    IF(BQ419&lt;&gt;"",
        IF(INT('Data Sheet'!$A$15)=INT('Data Sheet'!$B$15),
            --(INT('Data Sheet'!$A$15) &amp; "." &amp; RIGHT(BQ419,3)),
            IF(AND((--(INT('Data Sheet'!$A$15) &amp; "." &amp; RIGHT(BQ419,3))&gt;=--('Data Sheet'!$A$15)), (--(INT('Data Sheet'!$A$15) &amp; "." &amp; RIGHT(BQ419,3))&lt;=--('Data Sheet'!$B$15))),
                --(INT('Data Sheet'!$A$15) &amp; "." &amp; RIGHT(BQ419,3)),
                --(INT('Data Sheet'!$B$15) &amp; "." &amp; RIGHT(BQ419,3))
            )
        ),
        "OK"
    )
)</f>
        <v>OK</v>
      </c>
      <c r="R419" s="20"/>
      <c r="S419" s="20"/>
      <c r="T419" s="20"/>
      <c r="U419" s="20"/>
      <c r="V419" s="20"/>
      <c r="W419" s="20"/>
      <c r="X419" s="20"/>
      <c r="Y419" s="20"/>
      <c r="Z419" s="20"/>
      <c r="AA419" s="55"/>
      <c r="AB419" s="55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1"/>
      <c r="AR419" s="21"/>
      <c r="AS419" s="21"/>
      <c r="AT419" s="21"/>
      <c r="AU419" s="21"/>
      <c r="AV419" s="21"/>
      <c r="AW419" s="22"/>
      <c r="AX419" s="99"/>
      <c r="AY419" s="20"/>
      <c r="AZ419" s="20"/>
      <c r="BA419" s="22"/>
      <c r="BC419" s="80"/>
      <c r="BD419" s="80"/>
      <c r="BE419" s="80"/>
      <c r="BF419" s="80"/>
      <c r="BG419" s="2" t="str">
        <f t="shared" si="33"/>
        <v/>
      </c>
      <c r="BH419" s="78">
        <f t="shared" si="32"/>
        <v>0</v>
      </c>
    </row>
    <row r="420" spans="2:60" x14ac:dyDescent="0.2">
      <c r="B420" s="14">
        <f t="shared" si="34"/>
        <v>412</v>
      </c>
      <c r="C420" s="15" t="str">
        <f>CONCATENATE('Data Sheet'!$B$8,'Data Sheet'!$G$2)</f>
        <v>" HWDP</v>
      </c>
      <c r="D420" s="95" t="str">
        <f t="shared" si="35"/>
        <v/>
      </c>
      <c r="E420" s="15" t="str">
        <f>IF('Sum HWDP'!$D$10="TH-Hill DS-1 Vol 3 CAT 2: Clean and Visual Ends only","N/A","OK")</f>
        <v>OK</v>
      </c>
      <c r="F420" s="15" t="str">
        <f>IF('Sum HWDP'!$D$10="TH-Hill DS-1 Vol 3 CAT 2: Clean and Visual Ends only","N/A","OK")</f>
        <v>OK</v>
      </c>
      <c r="G420" s="17"/>
      <c r="H420" s="17"/>
      <c r="I420" s="17" t="s">
        <v>51</v>
      </c>
      <c r="J420" s="17" t="str">
        <f t="shared" si="36"/>
        <v>OK</v>
      </c>
      <c r="K420" s="17" t="str">
        <f t="shared" si="36"/>
        <v>OK</v>
      </c>
      <c r="L420" s="17" t="str">
        <f>IF('Data Sheet'!$B$9="NC-50","N/A","OK")</f>
        <v>OK</v>
      </c>
      <c r="M420" s="17" t="str">
        <f>IF('Data Sheet'!$B$9="NC-50","N/A","OK")</f>
        <v>OK</v>
      </c>
      <c r="N420" s="23" t="str">
        <f>IF(BO420&lt;&gt;"",
    IF(INT('Data Sheet'!$A$19)=INT('Data Sheet'!$B$19),
        --(INT('Data Sheet'!$A$19) &amp; "." &amp; BO420),
        IF(AND((--(INT('Data Sheet'!$A$19) &amp; "." &amp; BO420)&gt;=--('Data Sheet'!$A$19)), (--(INT('Data Sheet'!$A$19) &amp; "." &amp; BO420)&lt;=--('Data Sheet'!$B$19))),
            --(INT('Data Sheet'!$A$19) &amp; "." &amp; BO420),
            --(INT('Data Sheet'!$B$19) &amp; "." &amp; BO420)
        )
    ),
    IF(BN420&lt;&gt;"",
        IF(INT('Data Sheet'!$A$19)=INT('Data Sheet'!$B$19),
            --(INT('Data Sheet'!$A$19) &amp; "." &amp; LEFT(BN420,3)),
            IF(AND((--(INT('Data Sheet'!$A$19) &amp; "." &amp; LEFT(BN420,3))&gt;=--('Data Sheet'!$A$19)), (--(INT('Data Sheet'!$A$19) &amp; "." &amp; LEFT(BN420,3))&lt;=--('Data Sheet'!$B$19))),
                --(INT('Data Sheet'!$A$19) &amp; "." &amp; LEFT(BN420,3)),
                --(INT('Data Sheet'!$B$19) &amp; "." &amp; LEFT(BN420,3))
            )
        ),
        "OK"
    )
)</f>
        <v>OK</v>
      </c>
      <c r="O420" s="23" t="str">
        <f>IF(BP420&lt;&gt;"",
    IF(INT('Data Sheet'!$A$19)=INT('Data Sheet'!$B$19),
        --(INT('Data Sheet'!$A$19) &amp; "." &amp; BP420),
        IF(AND((--(INT('Data Sheet'!$A$19) &amp; "." &amp; BP420)&gt;=--('Data Sheet'!$A$19)), (--(INT('Data Sheet'!$A$19) &amp; "." &amp; BP420)&lt;=--('Data Sheet'!$B$19))),
            --(INT('Data Sheet'!$A$19) &amp; "." &amp; BP420),
            --(INT('Data Sheet'!$B$19) &amp; "." &amp; BP420)
        )
    ),
    IF(BN420&lt;&gt;"",
        IF(INT('Data Sheet'!$A$19)=INT('Data Sheet'!$B$19),
            --(INT('Data Sheet'!$A$19) &amp; "." &amp; RIGHT(BN420,3)),
            IF(AND((--(INT('Data Sheet'!$A$19) &amp; "." &amp; RIGHT(BN420,3))&gt;=--('Data Sheet'!$A$19)), (--(INT('Data Sheet'!$A$19) &amp; "." &amp; RIGHT(BN420,3))&lt;=--('Data Sheet'!$B$19))),
                --(INT('Data Sheet'!$A$19) &amp; "." &amp; RIGHT(BN420,3)),
                --(INT('Data Sheet'!$B$19) &amp; "." &amp; RIGHT(BN420,3))
            )
        ),
        "OK"
    )
)</f>
        <v>OK</v>
      </c>
      <c r="P420" s="23" t="str">
        <f>IF(BR420&lt;&gt;"",
    IF(INT('Data Sheet'!$A$19)=INT('Data Sheet'!$B$15),
        --(INT('Data Sheet'!$A$15) &amp; "." &amp; BR420),
        IF(AND((--(INT('Data Sheet'!$A$15) &amp; "." &amp; BR420)&gt;=--('Data Sheet'!$A$15)), (--(INT('Data Sheet'!$A$15) &amp; "." &amp; BR420)&lt;=--('Data Sheet'!$B$15))),
            --(INT('Data Sheet'!$A$15) &amp; "." &amp; BR420),
            --(INT('Data Sheet'!$B$15) &amp; "." &amp; BR420)
        )
    ),
    IF(BQ420&lt;&gt;"",
        IF(INT('Data Sheet'!$A$15)=INT('Data Sheet'!$B$15),
            --(INT('Data Sheet'!$A$15) &amp; "." &amp; LEFT(BQ420,3)),
            IF(AND((--(INT('Data Sheet'!$A$15) &amp; "." &amp; LEFT(BQ420,3))&gt;=--('Data Sheet'!$A$15)), (--(INT('Data Sheet'!$A$15) &amp; "." &amp; LEFT(BQ420,3))&lt;=--('Data Sheet'!$B$15))),
                --(INT('Data Sheet'!$A$15) &amp; "." &amp; LEFT(BQ420,3)),
                --(INT('Data Sheet'!$B$15) &amp; "." &amp; LEFT(BQ420,3))
            )
        ),
        "OK"
    )
)</f>
        <v>OK</v>
      </c>
      <c r="Q420" s="23" t="str">
        <f>IF(BS420&lt;&gt;"",
    IF(INT('Data Sheet'!$A$19)=INT('Data Sheet'!$B$15),
        --(INT('Data Sheet'!$A$15) &amp; "." &amp; BS420),
        IF(AND((--(INT('Data Sheet'!$A$15) &amp; "." &amp; BS420)&gt;=--('Data Sheet'!$A$15)), (--(INT('Data Sheet'!$A$15) &amp; "." &amp; BS420)&lt;=--('Data Sheet'!$B$15))),
            --(INT('Data Sheet'!$A$15) &amp; "." &amp; BS420),
            --(INT('Data Sheet'!$B$15) &amp; "." &amp; BS420)
        )
    ),
    IF(BQ420&lt;&gt;"",
        IF(INT('Data Sheet'!$A$15)=INT('Data Sheet'!$B$15),
            --(INT('Data Sheet'!$A$15) &amp; "." &amp; RIGHT(BQ420,3)),
            IF(AND((--(INT('Data Sheet'!$A$15) &amp; "." &amp; RIGHT(BQ420,3))&gt;=--('Data Sheet'!$A$15)), (--(INT('Data Sheet'!$A$15) &amp; "." &amp; RIGHT(BQ420,3))&lt;=--('Data Sheet'!$B$15))),
                --(INT('Data Sheet'!$A$15) &amp; "." &amp; RIGHT(BQ420,3)),
                --(INT('Data Sheet'!$B$15) &amp; "." &amp; RIGHT(BQ420,3))
            )
        ),
        "OK"
    )
)</f>
        <v>OK</v>
      </c>
      <c r="R420" s="20"/>
      <c r="S420" s="20"/>
      <c r="T420" s="20"/>
      <c r="U420" s="20"/>
      <c r="V420" s="20"/>
      <c r="W420" s="20"/>
      <c r="X420" s="20"/>
      <c r="Y420" s="20"/>
      <c r="Z420" s="20"/>
      <c r="AA420" s="55"/>
      <c r="AB420" s="55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1"/>
      <c r="AR420" s="21"/>
      <c r="AS420" s="21"/>
      <c r="AT420" s="21"/>
      <c r="AU420" s="21"/>
      <c r="AV420" s="21"/>
      <c r="AW420" s="22"/>
      <c r="AX420" s="99"/>
      <c r="AY420" s="20"/>
      <c r="AZ420" s="20"/>
      <c r="BA420" s="22"/>
      <c r="BC420" s="80"/>
      <c r="BD420" s="80"/>
      <c r="BE420" s="80"/>
      <c r="BF420" s="80"/>
      <c r="BG420" s="2" t="str">
        <f t="shared" si="33"/>
        <v/>
      </c>
      <c r="BH420" s="78">
        <f t="shared" si="32"/>
        <v>0</v>
      </c>
    </row>
    <row r="421" spans="2:60" x14ac:dyDescent="0.2">
      <c r="B421" s="14">
        <f t="shared" si="34"/>
        <v>413</v>
      </c>
      <c r="C421" s="15" t="str">
        <f>CONCATENATE('Data Sheet'!$B$8,'Data Sheet'!$G$2)</f>
        <v>" HWDP</v>
      </c>
      <c r="D421" s="95" t="str">
        <f t="shared" si="35"/>
        <v/>
      </c>
      <c r="E421" s="15" t="str">
        <f>IF('Sum HWDP'!$D$10="TH-Hill DS-1 Vol 3 CAT 2: Clean and Visual Ends only","N/A","OK")</f>
        <v>OK</v>
      </c>
      <c r="F421" s="15" t="str">
        <f>IF('Sum HWDP'!$D$10="TH-Hill DS-1 Vol 3 CAT 2: Clean and Visual Ends only","N/A","OK")</f>
        <v>OK</v>
      </c>
      <c r="G421" s="17"/>
      <c r="H421" s="17"/>
      <c r="I421" s="17" t="s">
        <v>51</v>
      </c>
      <c r="J421" s="17" t="str">
        <f t="shared" si="36"/>
        <v>OK</v>
      </c>
      <c r="K421" s="17" t="str">
        <f t="shared" si="36"/>
        <v>OK</v>
      </c>
      <c r="L421" s="17" t="str">
        <f>IF('Data Sheet'!$B$9="NC-50","N/A","OK")</f>
        <v>OK</v>
      </c>
      <c r="M421" s="17" t="str">
        <f>IF('Data Sheet'!$B$9="NC-50","N/A","OK")</f>
        <v>OK</v>
      </c>
      <c r="N421" s="23" t="str">
        <f>IF(BO421&lt;&gt;"",
    IF(INT('Data Sheet'!$A$19)=INT('Data Sheet'!$B$19),
        --(INT('Data Sheet'!$A$19) &amp; "." &amp; BO421),
        IF(AND((--(INT('Data Sheet'!$A$19) &amp; "." &amp; BO421)&gt;=--('Data Sheet'!$A$19)), (--(INT('Data Sheet'!$A$19) &amp; "." &amp; BO421)&lt;=--('Data Sheet'!$B$19))),
            --(INT('Data Sheet'!$A$19) &amp; "." &amp; BO421),
            --(INT('Data Sheet'!$B$19) &amp; "." &amp; BO421)
        )
    ),
    IF(BN421&lt;&gt;"",
        IF(INT('Data Sheet'!$A$19)=INT('Data Sheet'!$B$19),
            --(INT('Data Sheet'!$A$19) &amp; "." &amp; LEFT(BN421,3)),
            IF(AND((--(INT('Data Sheet'!$A$19) &amp; "." &amp; LEFT(BN421,3))&gt;=--('Data Sheet'!$A$19)), (--(INT('Data Sheet'!$A$19) &amp; "." &amp; LEFT(BN421,3))&lt;=--('Data Sheet'!$B$19))),
                --(INT('Data Sheet'!$A$19) &amp; "." &amp; LEFT(BN421,3)),
                --(INT('Data Sheet'!$B$19) &amp; "." &amp; LEFT(BN421,3))
            )
        ),
        "OK"
    )
)</f>
        <v>OK</v>
      </c>
      <c r="O421" s="23" t="str">
        <f>IF(BP421&lt;&gt;"",
    IF(INT('Data Sheet'!$A$19)=INT('Data Sheet'!$B$19),
        --(INT('Data Sheet'!$A$19) &amp; "." &amp; BP421),
        IF(AND((--(INT('Data Sheet'!$A$19) &amp; "." &amp; BP421)&gt;=--('Data Sheet'!$A$19)), (--(INT('Data Sheet'!$A$19) &amp; "." &amp; BP421)&lt;=--('Data Sheet'!$B$19))),
            --(INT('Data Sheet'!$A$19) &amp; "." &amp; BP421),
            --(INT('Data Sheet'!$B$19) &amp; "." &amp; BP421)
        )
    ),
    IF(BN421&lt;&gt;"",
        IF(INT('Data Sheet'!$A$19)=INT('Data Sheet'!$B$19),
            --(INT('Data Sheet'!$A$19) &amp; "." &amp; RIGHT(BN421,3)),
            IF(AND((--(INT('Data Sheet'!$A$19) &amp; "." &amp; RIGHT(BN421,3))&gt;=--('Data Sheet'!$A$19)), (--(INT('Data Sheet'!$A$19) &amp; "." &amp; RIGHT(BN421,3))&lt;=--('Data Sheet'!$B$19))),
                --(INT('Data Sheet'!$A$19) &amp; "." &amp; RIGHT(BN421,3)),
                --(INT('Data Sheet'!$B$19) &amp; "." &amp; RIGHT(BN421,3))
            )
        ),
        "OK"
    )
)</f>
        <v>OK</v>
      </c>
      <c r="P421" s="23" t="str">
        <f>IF(BR421&lt;&gt;"",
    IF(INT('Data Sheet'!$A$19)=INT('Data Sheet'!$B$15),
        --(INT('Data Sheet'!$A$15) &amp; "." &amp; BR421),
        IF(AND((--(INT('Data Sheet'!$A$15) &amp; "." &amp; BR421)&gt;=--('Data Sheet'!$A$15)), (--(INT('Data Sheet'!$A$15) &amp; "." &amp; BR421)&lt;=--('Data Sheet'!$B$15))),
            --(INT('Data Sheet'!$A$15) &amp; "." &amp; BR421),
            --(INT('Data Sheet'!$B$15) &amp; "." &amp; BR421)
        )
    ),
    IF(BQ421&lt;&gt;"",
        IF(INT('Data Sheet'!$A$15)=INT('Data Sheet'!$B$15),
            --(INT('Data Sheet'!$A$15) &amp; "." &amp; LEFT(BQ421,3)),
            IF(AND((--(INT('Data Sheet'!$A$15) &amp; "." &amp; LEFT(BQ421,3))&gt;=--('Data Sheet'!$A$15)), (--(INT('Data Sheet'!$A$15) &amp; "." &amp; LEFT(BQ421,3))&lt;=--('Data Sheet'!$B$15))),
                --(INT('Data Sheet'!$A$15) &amp; "." &amp; LEFT(BQ421,3)),
                --(INT('Data Sheet'!$B$15) &amp; "." &amp; LEFT(BQ421,3))
            )
        ),
        "OK"
    )
)</f>
        <v>OK</v>
      </c>
      <c r="Q421" s="23" t="str">
        <f>IF(BS421&lt;&gt;"",
    IF(INT('Data Sheet'!$A$19)=INT('Data Sheet'!$B$15),
        --(INT('Data Sheet'!$A$15) &amp; "." &amp; BS421),
        IF(AND((--(INT('Data Sheet'!$A$15) &amp; "." &amp; BS421)&gt;=--('Data Sheet'!$A$15)), (--(INT('Data Sheet'!$A$15) &amp; "." &amp; BS421)&lt;=--('Data Sheet'!$B$15))),
            --(INT('Data Sheet'!$A$15) &amp; "." &amp; BS421),
            --(INT('Data Sheet'!$B$15) &amp; "." &amp; BS421)
        )
    ),
    IF(BQ421&lt;&gt;"",
        IF(INT('Data Sheet'!$A$15)=INT('Data Sheet'!$B$15),
            --(INT('Data Sheet'!$A$15) &amp; "." &amp; RIGHT(BQ421,3)),
            IF(AND((--(INT('Data Sheet'!$A$15) &amp; "." &amp; RIGHT(BQ421,3))&gt;=--('Data Sheet'!$A$15)), (--(INT('Data Sheet'!$A$15) &amp; "." &amp; RIGHT(BQ421,3))&lt;=--('Data Sheet'!$B$15))),
                --(INT('Data Sheet'!$A$15) &amp; "." &amp; RIGHT(BQ421,3)),
                --(INT('Data Sheet'!$B$15) &amp; "." &amp; RIGHT(BQ421,3))
            )
        ),
        "OK"
    )
)</f>
        <v>OK</v>
      </c>
      <c r="R421" s="20"/>
      <c r="S421" s="20"/>
      <c r="T421" s="20"/>
      <c r="U421" s="20"/>
      <c r="V421" s="20"/>
      <c r="W421" s="20"/>
      <c r="X421" s="20"/>
      <c r="Y421" s="20"/>
      <c r="Z421" s="20"/>
      <c r="AA421" s="55"/>
      <c r="AB421" s="55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1"/>
      <c r="AR421" s="21"/>
      <c r="AS421" s="21"/>
      <c r="AT421" s="21"/>
      <c r="AU421" s="21"/>
      <c r="AV421" s="21"/>
      <c r="AW421" s="22"/>
      <c r="AX421" s="99"/>
      <c r="AY421" s="20"/>
      <c r="AZ421" s="20"/>
      <c r="BA421" s="22"/>
      <c r="BC421" s="80"/>
      <c r="BD421" s="80"/>
      <c r="BE421" s="80"/>
      <c r="BF421" s="80"/>
      <c r="BG421" s="2" t="str">
        <f t="shared" si="33"/>
        <v/>
      </c>
      <c r="BH421" s="78">
        <f t="shared" si="32"/>
        <v>0</v>
      </c>
    </row>
    <row r="422" spans="2:60" x14ac:dyDescent="0.2">
      <c r="B422" s="14">
        <f t="shared" si="34"/>
        <v>414</v>
      </c>
      <c r="C422" s="15" t="str">
        <f>CONCATENATE('Data Sheet'!$B$8,'Data Sheet'!$G$2)</f>
        <v>" HWDP</v>
      </c>
      <c r="D422" s="95" t="str">
        <f t="shared" si="35"/>
        <v/>
      </c>
      <c r="E422" s="15" t="str">
        <f>IF('Sum HWDP'!$D$10="TH-Hill DS-1 Vol 3 CAT 2: Clean and Visual Ends only","N/A","OK")</f>
        <v>OK</v>
      </c>
      <c r="F422" s="15" t="str">
        <f>IF('Sum HWDP'!$D$10="TH-Hill DS-1 Vol 3 CAT 2: Clean and Visual Ends only","N/A","OK")</f>
        <v>OK</v>
      </c>
      <c r="G422" s="17"/>
      <c r="H422" s="17"/>
      <c r="I422" s="17" t="s">
        <v>51</v>
      </c>
      <c r="J422" s="17" t="str">
        <f t="shared" si="36"/>
        <v>OK</v>
      </c>
      <c r="K422" s="17" t="str">
        <f t="shared" si="36"/>
        <v>OK</v>
      </c>
      <c r="L422" s="17" t="str">
        <f>IF('Data Sheet'!$B$9="NC-50","N/A","OK")</f>
        <v>OK</v>
      </c>
      <c r="M422" s="17" t="str">
        <f>IF('Data Sheet'!$B$9="NC-50","N/A","OK")</f>
        <v>OK</v>
      </c>
      <c r="N422" s="23" t="str">
        <f>IF(BO422&lt;&gt;"",
    IF(INT('Data Sheet'!$A$19)=INT('Data Sheet'!$B$19),
        --(INT('Data Sheet'!$A$19) &amp; "." &amp; BO422),
        IF(AND((--(INT('Data Sheet'!$A$19) &amp; "." &amp; BO422)&gt;=--('Data Sheet'!$A$19)), (--(INT('Data Sheet'!$A$19) &amp; "." &amp; BO422)&lt;=--('Data Sheet'!$B$19))),
            --(INT('Data Sheet'!$A$19) &amp; "." &amp; BO422),
            --(INT('Data Sheet'!$B$19) &amp; "." &amp; BO422)
        )
    ),
    IF(BN422&lt;&gt;"",
        IF(INT('Data Sheet'!$A$19)=INT('Data Sheet'!$B$19),
            --(INT('Data Sheet'!$A$19) &amp; "." &amp; LEFT(BN422,3)),
            IF(AND((--(INT('Data Sheet'!$A$19) &amp; "." &amp; LEFT(BN422,3))&gt;=--('Data Sheet'!$A$19)), (--(INT('Data Sheet'!$A$19) &amp; "." &amp; LEFT(BN422,3))&lt;=--('Data Sheet'!$B$19))),
                --(INT('Data Sheet'!$A$19) &amp; "." &amp; LEFT(BN422,3)),
                --(INT('Data Sheet'!$B$19) &amp; "." &amp; LEFT(BN422,3))
            )
        ),
        "OK"
    )
)</f>
        <v>OK</v>
      </c>
      <c r="O422" s="23" t="str">
        <f>IF(BP422&lt;&gt;"",
    IF(INT('Data Sheet'!$A$19)=INT('Data Sheet'!$B$19),
        --(INT('Data Sheet'!$A$19) &amp; "." &amp; BP422),
        IF(AND((--(INT('Data Sheet'!$A$19) &amp; "." &amp; BP422)&gt;=--('Data Sheet'!$A$19)), (--(INT('Data Sheet'!$A$19) &amp; "." &amp; BP422)&lt;=--('Data Sheet'!$B$19))),
            --(INT('Data Sheet'!$A$19) &amp; "." &amp; BP422),
            --(INT('Data Sheet'!$B$19) &amp; "." &amp; BP422)
        )
    ),
    IF(BN422&lt;&gt;"",
        IF(INT('Data Sheet'!$A$19)=INT('Data Sheet'!$B$19),
            --(INT('Data Sheet'!$A$19) &amp; "." &amp; RIGHT(BN422,3)),
            IF(AND((--(INT('Data Sheet'!$A$19) &amp; "." &amp; RIGHT(BN422,3))&gt;=--('Data Sheet'!$A$19)), (--(INT('Data Sheet'!$A$19) &amp; "." &amp; RIGHT(BN422,3))&lt;=--('Data Sheet'!$B$19))),
                --(INT('Data Sheet'!$A$19) &amp; "." &amp; RIGHT(BN422,3)),
                --(INT('Data Sheet'!$B$19) &amp; "." &amp; RIGHT(BN422,3))
            )
        ),
        "OK"
    )
)</f>
        <v>OK</v>
      </c>
      <c r="P422" s="23" t="str">
        <f>IF(BR422&lt;&gt;"",
    IF(INT('Data Sheet'!$A$19)=INT('Data Sheet'!$B$15),
        --(INT('Data Sheet'!$A$15) &amp; "." &amp; BR422),
        IF(AND((--(INT('Data Sheet'!$A$15) &amp; "." &amp; BR422)&gt;=--('Data Sheet'!$A$15)), (--(INT('Data Sheet'!$A$15) &amp; "." &amp; BR422)&lt;=--('Data Sheet'!$B$15))),
            --(INT('Data Sheet'!$A$15) &amp; "." &amp; BR422),
            --(INT('Data Sheet'!$B$15) &amp; "." &amp; BR422)
        )
    ),
    IF(BQ422&lt;&gt;"",
        IF(INT('Data Sheet'!$A$15)=INT('Data Sheet'!$B$15),
            --(INT('Data Sheet'!$A$15) &amp; "." &amp; LEFT(BQ422,3)),
            IF(AND((--(INT('Data Sheet'!$A$15) &amp; "." &amp; LEFT(BQ422,3))&gt;=--('Data Sheet'!$A$15)), (--(INT('Data Sheet'!$A$15) &amp; "." &amp; LEFT(BQ422,3))&lt;=--('Data Sheet'!$B$15))),
                --(INT('Data Sheet'!$A$15) &amp; "." &amp; LEFT(BQ422,3)),
                --(INT('Data Sheet'!$B$15) &amp; "." &amp; LEFT(BQ422,3))
            )
        ),
        "OK"
    )
)</f>
        <v>OK</v>
      </c>
      <c r="Q422" s="23" t="str">
        <f>IF(BS422&lt;&gt;"",
    IF(INT('Data Sheet'!$A$19)=INT('Data Sheet'!$B$15),
        --(INT('Data Sheet'!$A$15) &amp; "." &amp; BS422),
        IF(AND((--(INT('Data Sheet'!$A$15) &amp; "." &amp; BS422)&gt;=--('Data Sheet'!$A$15)), (--(INT('Data Sheet'!$A$15) &amp; "." &amp; BS422)&lt;=--('Data Sheet'!$B$15))),
            --(INT('Data Sheet'!$A$15) &amp; "." &amp; BS422),
            --(INT('Data Sheet'!$B$15) &amp; "." &amp; BS422)
        )
    ),
    IF(BQ422&lt;&gt;"",
        IF(INT('Data Sheet'!$A$15)=INT('Data Sheet'!$B$15),
            --(INT('Data Sheet'!$A$15) &amp; "." &amp; RIGHT(BQ422,3)),
            IF(AND((--(INT('Data Sheet'!$A$15) &amp; "." &amp; RIGHT(BQ422,3))&gt;=--('Data Sheet'!$A$15)), (--(INT('Data Sheet'!$A$15) &amp; "." &amp; RIGHT(BQ422,3))&lt;=--('Data Sheet'!$B$15))),
                --(INT('Data Sheet'!$A$15) &amp; "." &amp; RIGHT(BQ422,3)),
                --(INT('Data Sheet'!$B$15) &amp; "." &amp; RIGHT(BQ422,3))
            )
        ),
        "OK"
    )
)</f>
        <v>OK</v>
      </c>
      <c r="R422" s="20"/>
      <c r="S422" s="20"/>
      <c r="T422" s="20"/>
      <c r="U422" s="20"/>
      <c r="V422" s="20"/>
      <c r="W422" s="20"/>
      <c r="X422" s="20"/>
      <c r="Y422" s="20"/>
      <c r="Z422" s="20"/>
      <c r="AA422" s="55"/>
      <c r="AB422" s="55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1"/>
      <c r="AR422" s="21"/>
      <c r="AS422" s="21"/>
      <c r="AT422" s="21"/>
      <c r="AU422" s="21"/>
      <c r="AV422" s="21"/>
      <c r="AW422" s="22"/>
      <c r="AX422" s="99"/>
      <c r="AY422" s="20"/>
      <c r="AZ422" s="20"/>
      <c r="BA422" s="22"/>
      <c r="BC422" s="80"/>
      <c r="BD422" s="80"/>
      <c r="BE422" s="80"/>
      <c r="BF422" s="80"/>
      <c r="BG422" s="2" t="str">
        <f t="shared" si="33"/>
        <v/>
      </c>
      <c r="BH422" s="78">
        <f t="shared" si="32"/>
        <v>0</v>
      </c>
    </row>
    <row r="423" spans="2:60" x14ac:dyDescent="0.2">
      <c r="B423" s="14">
        <f t="shared" si="34"/>
        <v>415</v>
      </c>
      <c r="C423" s="15" t="str">
        <f>CONCATENATE('Data Sheet'!$B$8,'Data Sheet'!$G$2)</f>
        <v>" HWDP</v>
      </c>
      <c r="D423" s="95" t="str">
        <f t="shared" si="35"/>
        <v/>
      </c>
      <c r="E423" s="15" t="str">
        <f>IF('Sum HWDP'!$D$10="TH-Hill DS-1 Vol 3 CAT 2: Clean and Visual Ends only","N/A","OK")</f>
        <v>OK</v>
      </c>
      <c r="F423" s="15" t="str">
        <f>IF('Sum HWDP'!$D$10="TH-Hill DS-1 Vol 3 CAT 2: Clean and Visual Ends only","N/A","OK")</f>
        <v>OK</v>
      </c>
      <c r="G423" s="17"/>
      <c r="H423" s="17"/>
      <c r="I423" s="17" t="s">
        <v>51</v>
      </c>
      <c r="J423" s="17" t="str">
        <f t="shared" si="36"/>
        <v>OK</v>
      </c>
      <c r="K423" s="17" t="str">
        <f t="shared" si="36"/>
        <v>OK</v>
      </c>
      <c r="L423" s="17" t="str">
        <f>IF('Data Sheet'!$B$9="NC-50","N/A","OK")</f>
        <v>OK</v>
      </c>
      <c r="M423" s="17" t="str">
        <f>IF('Data Sheet'!$B$9="NC-50","N/A","OK")</f>
        <v>OK</v>
      </c>
      <c r="N423" s="23" t="str">
        <f>IF(BO423&lt;&gt;"",
    IF(INT('Data Sheet'!$A$19)=INT('Data Sheet'!$B$19),
        --(INT('Data Sheet'!$A$19) &amp; "." &amp; BO423),
        IF(AND((--(INT('Data Sheet'!$A$19) &amp; "." &amp; BO423)&gt;=--('Data Sheet'!$A$19)), (--(INT('Data Sheet'!$A$19) &amp; "." &amp; BO423)&lt;=--('Data Sheet'!$B$19))),
            --(INT('Data Sheet'!$A$19) &amp; "." &amp; BO423),
            --(INT('Data Sheet'!$B$19) &amp; "." &amp; BO423)
        )
    ),
    IF(BN423&lt;&gt;"",
        IF(INT('Data Sheet'!$A$19)=INT('Data Sheet'!$B$19),
            --(INT('Data Sheet'!$A$19) &amp; "." &amp; LEFT(BN423,3)),
            IF(AND((--(INT('Data Sheet'!$A$19) &amp; "." &amp; LEFT(BN423,3))&gt;=--('Data Sheet'!$A$19)), (--(INT('Data Sheet'!$A$19) &amp; "." &amp; LEFT(BN423,3))&lt;=--('Data Sheet'!$B$19))),
                --(INT('Data Sheet'!$A$19) &amp; "." &amp; LEFT(BN423,3)),
                --(INT('Data Sheet'!$B$19) &amp; "." &amp; LEFT(BN423,3))
            )
        ),
        "OK"
    )
)</f>
        <v>OK</v>
      </c>
      <c r="O423" s="23" t="str">
        <f>IF(BP423&lt;&gt;"",
    IF(INT('Data Sheet'!$A$19)=INT('Data Sheet'!$B$19),
        --(INT('Data Sheet'!$A$19) &amp; "." &amp; BP423),
        IF(AND((--(INT('Data Sheet'!$A$19) &amp; "." &amp; BP423)&gt;=--('Data Sheet'!$A$19)), (--(INT('Data Sheet'!$A$19) &amp; "." &amp; BP423)&lt;=--('Data Sheet'!$B$19))),
            --(INT('Data Sheet'!$A$19) &amp; "." &amp; BP423),
            --(INT('Data Sheet'!$B$19) &amp; "." &amp; BP423)
        )
    ),
    IF(BN423&lt;&gt;"",
        IF(INT('Data Sheet'!$A$19)=INT('Data Sheet'!$B$19),
            --(INT('Data Sheet'!$A$19) &amp; "." &amp; RIGHT(BN423,3)),
            IF(AND((--(INT('Data Sheet'!$A$19) &amp; "." &amp; RIGHT(BN423,3))&gt;=--('Data Sheet'!$A$19)), (--(INT('Data Sheet'!$A$19) &amp; "." &amp; RIGHT(BN423,3))&lt;=--('Data Sheet'!$B$19))),
                --(INT('Data Sheet'!$A$19) &amp; "." &amp; RIGHT(BN423,3)),
                --(INT('Data Sheet'!$B$19) &amp; "." &amp; RIGHT(BN423,3))
            )
        ),
        "OK"
    )
)</f>
        <v>OK</v>
      </c>
      <c r="P423" s="23" t="str">
        <f>IF(BR423&lt;&gt;"",
    IF(INT('Data Sheet'!$A$19)=INT('Data Sheet'!$B$15),
        --(INT('Data Sheet'!$A$15) &amp; "." &amp; BR423),
        IF(AND((--(INT('Data Sheet'!$A$15) &amp; "." &amp; BR423)&gt;=--('Data Sheet'!$A$15)), (--(INT('Data Sheet'!$A$15) &amp; "." &amp; BR423)&lt;=--('Data Sheet'!$B$15))),
            --(INT('Data Sheet'!$A$15) &amp; "." &amp; BR423),
            --(INT('Data Sheet'!$B$15) &amp; "." &amp; BR423)
        )
    ),
    IF(BQ423&lt;&gt;"",
        IF(INT('Data Sheet'!$A$15)=INT('Data Sheet'!$B$15),
            --(INT('Data Sheet'!$A$15) &amp; "." &amp; LEFT(BQ423,3)),
            IF(AND((--(INT('Data Sheet'!$A$15) &amp; "." &amp; LEFT(BQ423,3))&gt;=--('Data Sheet'!$A$15)), (--(INT('Data Sheet'!$A$15) &amp; "." &amp; LEFT(BQ423,3))&lt;=--('Data Sheet'!$B$15))),
                --(INT('Data Sheet'!$A$15) &amp; "." &amp; LEFT(BQ423,3)),
                --(INT('Data Sheet'!$B$15) &amp; "." &amp; LEFT(BQ423,3))
            )
        ),
        "OK"
    )
)</f>
        <v>OK</v>
      </c>
      <c r="Q423" s="23" t="str">
        <f>IF(BS423&lt;&gt;"",
    IF(INT('Data Sheet'!$A$19)=INT('Data Sheet'!$B$15),
        --(INT('Data Sheet'!$A$15) &amp; "." &amp; BS423),
        IF(AND((--(INT('Data Sheet'!$A$15) &amp; "." &amp; BS423)&gt;=--('Data Sheet'!$A$15)), (--(INT('Data Sheet'!$A$15) &amp; "." &amp; BS423)&lt;=--('Data Sheet'!$B$15))),
            --(INT('Data Sheet'!$A$15) &amp; "." &amp; BS423),
            --(INT('Data Sheet'!$B$15) &amp; "." &amp; BS423)
        )
    ),
    IF(BQ423&lt;&gt;"",
        IF(INT('Data Sheet'!$A$15)=INT('Data Sheet'!$B$15),
            --(INT('Data Sheet'!$A$15) &amp; "." &amp; RIGHT(BQ423,3)),
            IF(AND((--(INT('Data Sheet'!$A$15) &amp; "." &amp; RIGHT(BQ423,3))&gt;=--('Data Sheet'!$A$15)), (--(INT('Data Sheet'!$A$15) &amp; "." &amp; RIGHT(BQ423,3))&lt;=--('Data Sheet'!$B$15))),
                --(INT('Data Sheet'!$A$15) &amp; "." &amp; RIGHT(BQ423,3)),
                --(INT('Data Sheet'!$B$15) &amp; "." &amp; RIGHT(BQ423,3))
            )
        ),
        "OK"
    )
)</f>
        <v>OK</v>
      </c>
      <c r="R423" s="20"/>
      <c r="S423" s="20"/>
      <c r="T423" s="20"/>
      <c r="U423" s="20"/>
      <c r="V423" s="20"/>
      <c r="W423" s="20"/>
      <c r="X423" s="20"/>
      <c r="Y423" s="20"/>
      <c r="Z423" s="20"/>
      <c r="AA423" s="55"/>
      <c r="AB423" s="55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1"/>
      <c r="AR423" s="21"/>
      <c r="AS423" s="21"/>
      <c r="AT423" s="21"/>
      <c r="AU423" s="21"/>
      <c r="AV423" s="21"/>
      <c r="AW423" s="22"/>
      <c r="AX423" s="99"/>
      <c r="AY423" s="20"/>
      <c r="AZ423" s="20"/>
      <c r="BA423" s="22"/>
      <c r="BC423" s="80"/>
      <c r="BD423" s="80"/>
      <c r="BE423" s="80"/>
      <c r="BF423" s="80"/>
      <c r="BG423" s="2" t="str">
        <f t="shared" si="33"/>
        <v/>
      </c>
      <c r="BH423" s="78">
        <f t="shared" si="32"/>
        <v>0</v>
      </c>
    </row>
    <row r="424" spans="2:60" x14ac:dyDescent="0.2">
      <c r="B424" s="14">
        <f t="shared" si="34"/>
        <v>416</v>
      </c>
      <c r="C424" s="15" t="str">
        <f>CONCATENATE('Data Sheet'!$B$8,'Data Sheet'!$G$2)</f>
        <v>" HWDP</v>
      </c>
      <c r="D424" s="95" t="str">
        <f t="shared" si="35"/>
        <v/>
      </c>
      <c r="E424" s="15" t="str">
        <f>IF('Sum HWDP'!$D$10="TH-Hill DS-1 Vol 3 CAT 2: Clean and Visual Ends only","N/A","OK")</f>
        <v>OK</v>
      </c>
      <c r="F424" s="15" t="str">
        <f>IF('Sum HWDP'!$D$10="TH-Hill DS-1 Vol 3 CAT 2: Clean and Visual Ends only","N/A","OK")</f>
        <v>OK</v>
      </c>
      <c r="G424" s="17"/>
      <c r="H424" s="17"/>
      <c r="I424" s="17" t="s">
        <v>51</v>
      </c>
      <c r="J424" s="17" t="str">
        <f t="shared" si="36"/>
        <v>OK</v>
      </c>
      <c r="K424" s="17" t="str">
        <f t="shared" si="36"/>
        <v>OK</v>
      </c>
      <c r="L424" s="17" t="str">
        <f>IF('Data Sheet'!$B$9="NC-50","N/A","OK")</f>
        <v>OK</v>
      </c>
      <c r="M424" s="17" t="str">
        <f>IF('Data Sheet'!$B$9="NC-50","N/A","OK")</f>
        <v>OK</v>
      </c>
      <c r="N424" s="23" t="str">
        <f>IF(BO424&lt;&gt;"",
    IF(INT('Data Sheet'!$A$19)=INT('Data Sheet'!$B$19),
        --(INT('Data Sheet'!$A$19) &amp; "." &amp; BO424),
        IF(AND((--(INT('Data Sheet'!$A$19) &amp; "." &amp; BO424)&gt;=--('Data Sheet'!$A$19)), (--(INT('Data Sheet'!$A$19) &amp; "." &amp; BO424)&lt;=--('Data Sheet'!$B$19))),
            --(INT('Data Sheet'!$A$19) &amp; "." &amp; BO424),
            --(INT('Data Sheet'!$B$19) &amp; "." &amp; BO424)
        )
    ),
    IF(BN424&lt;&gt;"",
        IF(INT('Data Sheet'!$A$19)=INT('Data Sheet'!$B$19),
            --(INT('Data Sheet'!$A$19) &amp; "." &amp; LEFT(BN424,3)),
            IF(AND((--(INT('Data Sheet'!$A$19) &amp; "." &amp; LEFT(BN424,3))&gt;=--('Data Sheet'!$A$19)), (--(INT('Data Sheet'!$A$19) &amp; "." &amp; LEFT(BN424,3))&lt;=--('Data Sheet'!$B$19))),
                --(INT('Data Sheet'!$A$19) &amp; "." &amp; LEFT(BN424,3)),
                --(INT('Data Sheet'!$B$19) &amp; "." &amp; LEFT(BN424,3))
            )
        ),
        "OK"
    )
)</f>
        <v>OK</v>
      </c>
      <c r="O424" s="23" t="str">
        <f>IF(BP424&lt;&gt;"",
    IF(INT('Data Sheet'!$A$19)=INT('Data Sheet'!$B$19),
        --(INT('Data Sheet'!$A$19) &amp; "." &amp; BP424),
        IF(AND((--(INT('Data Sheet'!$A$19) &amp; "." &amp; BP424)&gt;=--('Data Sheet'!$A$19)), (--(INT('Data Sheet'!$A$19) &amp; "." &amp; BP424)&lt;=--('Data Sheet'!$B$19))),
            --(INT('Data Sheet'!$A$19) &amp; "." &amp; BP424),
            --(INT('Data Sheet'!$B$19) &amp; "." &amp; BP424)
        )
    ),
    IF(BN424&lt;&gt;"",
        IF(INT('Data Sheet'!$A$19)=INT('Data Sheet'!$B$19),
            --(INT('Data Sheet'!$A$19) &amp; "." &amp; RIGHT(BN424,3)),
            IF(AND((--(INT('Data Sheet'!$A$19) &amp; "." &amp; RIGHT(BN424,3))&gt;=--('Data Sheet'!$A$19)), (--(INT('Data Sheet'!$A$19) &amp; "." &amp; RIGHT(BN424,3))&lt;=--('Data Sheet'!$B$19))),
                --(INT('Data Sheet'!$A$19) &amp; "." &amp; RIGHT(BN424,3)),
                --(INT('Data Sheet'!$B$19) &amp; "." &amp; RIGHT(BN424,3))
            )
        ),
        "OK"
    )
)</f>
        <v>OK</v>
      </c>
      <c r="P424" s="23" t="str">
        <f>IF(BR424&lt;&gt;"",
    IF(INT('Data Sheet'!$A$19)=INT('Data Sheet'!$B$15),
        --(INT('Data Sheet'!$A$15) &amp; "." &amp; BR424),
        IF(AND((--(INT('Data Sheet'!$A$15) &amp; "." &amp; BR424)&gt;=--('Data Sheet'!$A$15)), (--(INT('Data Sheet'!$A$15) &amp; "." &amp; BR424)&lt;=--('Data Sheet'!$B$15))),
            --(INT('Data Sheet'!$A$15) &amp; "." &amp; BR424),
            --(INT('Data Sheet'!$B$15) &amp; "." &amp; BR424)
        )
    ),
    IF(BQ424&lt;&gt;"",
        IF(INT('Data Sheet'!$A$15)=INT('Data Sheet'!$B$15),
            --(INT('Data Sheet'!$A$15) &amp; "." &amp; LEFT(BQ424,3)),
            IF(AND((--(INT('Data Sheet'!$A$15) &amp; "." &amp; LEFT(BQ424,3))&gt;=--('Data Sheet'!$A$15)), (--(INT('Data Sheet'!$A$15) &amp; "." &amp; LEFT(BQ424,3))&lt;=--('Data Sheet'!$B$15))),
                --(INT('Data Sheet'!$A$15) &amp; "." &amp; LEFT(BQ424,3)),
                --(INT('Data Sheet'!$B$15) &amp; "." &amp; LEFT(BQ424,3))
            )
        ),
        "OK"
    )
)</f>
        <v>OK</v>
      </c>
      <c r="Q424" s="23" t="str">
        <f>IF(BS424&lt;&gt;"",
    IF(INT('Data Sheet'!$A$19)=INT('Data Sheet'!$B$15),
        --(INT('Data Sheet'!$A$15) &amp; "." &amp; BS424),
        IF(AND((--(INT('Data Sheet'!$A$15) &amp; "." &amp; BS424)&gt;=--('Data Sheet'!$A$15)), (--(INT('Data Sheet'!$A$15) &amp; "." &amp; BS424)&lt;=--('Data Sheet'!$B$15))),
            --(INT('Data Sheet'!$A$15) &amp; "." &amp; BS424),
            --(INT('Data Sheet'!$B$15) &amp; "." &amp; BS424)
        )
    ),
    IF(BQ424&lt;&gt;"",
        IF(INT('Data Sheet'!$A$15)=INT('Data Sheet'!$B$15),
            --(INT('Data Sheet'!$A$15) &amp; "." &amp; RIGHT(BQ424,3)),
            IF(AND((--(INT('Data Sheet'!$A$15) &amp; "." &amp; RIGHT(BQ424,3))&gt;=--('Data Sheet'!$A$15)), (--(INT('Data Sheet'!$A$15) &amp; "." &amp; RIGHT(BQ424,3))&lt;=--('Data Sheet'!$B$15))),
                --(INT('Data Sheet'!$A$15) &amp; "." &amp; RIGHT(BQ424,3)),
                --(INT('Data Sheet'!$B$15) &amp; "." &amp; RIGHT(BQ424,3))
            )
        ),
        "OK"
    )
)</f>
        <v>OK</v>
      </c>
      <c r="R424" s="20"/>
      <c r="S424" s="20"/>
      <c r="T424" s="20"/>
      <c r="U424" s="20"/>
      <c r="V424" s="20"/>
      <c r="W424" s="20"/>
      <c r="X424" s="20"/>
      <c r="Y424" s="20"/>
      <c r="Z424" s="20"/>
      <c r="AA424" s="55"/>
      <c r="AB424" s="55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1"/>
      <c r="AR424" s="21"/>
      <c r="AS424" s="21"/>
      <c r="AT424" s="21"/>
      <c r="AU424" s="21"/>
      <c r="AV424" s="21"/>
      <c r="AW424" s="22"/>
      <c r="AX424" s="99"/>
      <c r="AY424" s="20"/>
      <c r="AZ424" s="20"/>
      <c r="BA424" s="22"/>
      <c r="BC424" s="80"/>
      <c r="BD424" s="80"/>
      <c r="BE424" s="80"/>
      <c r="BF424" s="80"/>
      <c r="BG424" s="2" t="str">
        <f t="shared" si="33"/>
        <v/>
      </c>
      <c r="BH424" s="78">
        <f t="shared" si="32"/>
        <v>0</v>
      </c>
    </row>
    <row r="425" spans="2:60" x14ac:dyDescent="0.2">
      <c r="B425" s="14">
        <f t="shared" si="34"/>
        <v>417</v>
      </c>
      <c r="C425" s="15" t="str">
        <f>CONCATENATE('Data Sheet'!$B$8,'Data Sheet'!$G$2)</f>
        <v>" HWDP</v>
      </c>
      <c r="D425" s="95" t="str">
        <f t="shared" si="35"/>
        <v/>
      </c>
      <c r="E425" s="15" t="str">
        <f>IF('Sum HWDP'!$D$10="TH-Hill DS-1 Vol 3 CAT 2: Clean and Visual Ends only","N/A","OK")</f>
        <v>OK</v>
      </c>
      <c r="F425" s="15" t="str">
        <f>IF('Sum HWDP'!$D$10="TH-Hill DS-1 Vol 3 CAT 2: Clean and Visual Ends only","N/A","OK")</f>
        <v>OK</v>
      </c>
      <c r="G425" s="17"/>
      <c r="H425" s="17"/>
      <c r="I425" s="17" t="s">
        <v>51</v>
      </c>
      <c r="J425" s="17" t="str">
        <f t="shared" si="36"/>
        <v>OK</v>
      </c>
      <c r="K425" s="17" t="str">
        <f t="shared" si="36"/>
        <v>OK</v>
      </c>
      <c r="L425" s="17" t="str">
        <f>IF('Data Sheet'!$B$9="NC-50","N/A","OK")</f>
        <v>OK</v>
      </c>
      <c r="M425" s="17" t="str">
        <f>IF('Data Sheet'!$B$9="NC-50","N/A","OK")</f>
        <v>OK</v>
      </c>
      <c r="N425" s="23" t="str">
        <f>IF(BO425&lt;&gt;"",
    IF(INT('Data Sheet'!$A$19)=INT('Data Sheet'!$B$19),
        --(INT('Data Sheet'!$A$19) &amp; "." &amp; BO425),
        IF(AND((--(INT('Data Sheet'!$A$19) &amp; "." &amp; BO425)&gt;=--('Data Sheet'!$A$19)), (--(INT('Data Sheet'!$A$19) &amp; "." &amp; BO425)&lt;=--('Data Sheet'!$B$19))),
            --(INT('Data Sheet'!$A$19) &amp; "." &amp; BO425),
            --(INT('Data Sheet'!$B$19) &amp; "." &amp; BO425)
        )
    ),
    IF(BN425&lt;&gt;"",
        IF(INT('Data Sheet'!$A$19)=INT('Data Sheet'!$B$19),
            --(INT('Data Sheet'!$A$19) &amp; "." &amp; LEFT(BN425,3)),
            IF(AND((--(INT('Data Sheet'!$A$19) &amp; "." &amp; LEFT(BN425,3))&gt;=--('Data Sheet'!$A$19)), (--(INT('Data Sheet'!$A$19) &amp; "." &amp; LEFT(BN425,3))&lt;=--('Data Sheet'!$B$19))),
                --(INT('Data Sheet'!$A$19) &amp; "." &amp; LEFT(BN425,3)),
                --(INT('Data Sheet'!$B$19) &amp; "." &amp; LEFT(BN425,3))
            )
        ),
        "OK"
    )
)</f>
        <v>OK</v>
      </c>
      <c r="O425" s="23" t="str">
        <f>IF(BP425&lt;&gt;"",
    IF(INT('Data Sheet'!$A$19)=INT('Data Sheet'!$B$19),
        --(INT('Data Sheet'!$A$19) &amp; "." &amp; BP425),
        IF(AND((--(INT('Data Sheet'!$A$19) &amp; "." &amp; BP425)&gt;=--('Data Sheet'!$A$19)), (--(INT('Data Sheet'!$A$19) &amp; "." &amp; BP425)&lt;=--('Data Sheet'!$B$19))),
            --(INT('Data Sheet'!$A$19) &amp; "." &amp; BP425),
            --(INT('Data Sheet'!$B$19) &amp; "." &amp; BP425)
        )
    ),
    IF(BN425&lt;&gt;"",
        IF(INT('Data Sheet'!$A$19)=INT('Data Sheet'!$B$19),
            --(INT('Data Sheet'!$A$19) &amp; "." &amp; RIGHT(BN425,3)),
            IF(AND((--(INT('Data Sheet'!$A$19) &amp; "." &amp; RIGHT(BN425,3))&gt;=--('Data Sheet'!$A$19)), (--(INT('Data Sheet'!$A$19) &amp; "." &amp; RIGHT(BN425,3))&lt;=--('Data Sheet'!$B$19))),
                --(INT('Data Sheet'!$A$19) &amp; "." &amp; RIGHT(BN425,3)),
                --(INT('Data Sheet'!$B$19) &amp; "." &amp; RIGHT(BN425,3))
            )
        ),
        "OK"
    )
)</f>
        <v>OK</v>
      </c>
      <c r="P425" s="23" t="str">
        <f>IF(BR425&lt;&gt;"",
    IF(INT('Data Sheet'!$A$19)=INT('Data Sheet'!$B$15),
        --(INT('Data Sheet'!$A$15) &amp; "." &amp; BR425),
        IF(AND((--(INT('Data Sheet'!$A$15) &amp; "." &amp; BR425)&gt;=--('Data Sheet'!$A$15)), (--(INT('Data Sheet'!$A$15) &amp; "." &amp; BR425)&lt;=--('Data Sheet'!$B$15))),
            --(INT('Data Sheet'!$A$15) &amp; "." &amp; BR425),
            --(INT('Data Sheet'!$B$15) &amp; "." &amp; BR425)
        )
    ),
    IF(BQ425&lt;&gt;"",
        IF(INT('Data Sheet'!$A$15)=INT('Data Sheet'!$B$15),
            --(INT('Data Sheet'!$A$15) &amp; "." &amp; LEFT(BQ425,3)),
            IF(AND((--(INT('Data Sheet'!$A$15) &amp; "." &amp; LEFT(BQ425,3))&gt;=--('Data Sheet'!$A$15)), (--(INT('Data Sheet'!$A$15) &amp; "." &amp; LEFT(BQ425,3))&lt;=--('Data Sheet'!$B$15))),
                --(INT('Data Sheet'!$A$15) &amp; "." &amp; LEFT(BQ425,3)),
                --(INT('Data Sheet'!$B$15) &amp; "." &amp; LEFT(BQ425,3))
            )
        ),
        "OK"
    )
)</f>
        <v>OK</v>
      </c>
      <c r="Q425" s="23" t="str">
        <f>IF(BS425&lt;&gt;"",
    IF(INT('Data Sheet'!$A$19)=INT('Data Sheet'!$B$15),
        --(INT('Data Sheet'!$A$15) &amp; "." &amp; BS425),
        IF(AND((--(INT('Data Sheet'!$A$15) &amp; "." &amp; BS425)&gt;=--('Data Sheet'!$A$15)), (--(INT('Data Sheet'!$A$15) &amp; "." &amp; BS425)&lt;=--('Data Sheet'!$B$15))),
            --(INT('Data Sheet'!$A$15) &amp; "." &amp; BS425),
            --(INT('Data Sheet'!$B$15) &amp; "." &amp; BS425)
        )
    ),
    IF(BQ425&lt;&gt;"",
        IF(INT('Data Sheet'!$A$15)=INT('Data Sheet'!$B$15),
            --(INT('Data Sheet'!$A$15) &amp; "." &amp; RIGHT(BQ425,3)),
            IF(AND((--(INT('Data Sheet'!$A$15) &amp; "." &amp; RIGHT(BQ425,3))&gt;=--('Data Sheet'!$A$15)), (--(INT('Data Sheet'!$A$15) &amp; "." &amp; RIGHT(BQ425,3))&lt;=--('Data Sheet'!$B$15))),
                --(INT('Data Sheet'!$A$15) &amp; "." &amp; RIGHT(BQ425,3)),
                --(INT('Data Sheet'!$B$15) &amp; "." &amp; RIGHT(BQ425,3))
            )
        ),
        "OK"
    )
)</f>
        <v>OK</v>
      </c>
      <c r="R425" s="20"/>
      <c r="S425" s="20"/>
      <c r="T425" s="20"/>
      <c r="U425" s="20"/>
      <c r="V425" s="20"/>
      <c r="W425" s="20"/>
      <c r="X425" s="20"/>
      <c r="Y425" s="20"/>
      <c r="Z425" s="20"/>
      <c r="AA425" s="55"/>
      <c r="AB425" s="55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1"/>
      <c r="AR425" s="21"/>
      <c r="AS425" s="21"/>
      <c r="AT425" s="21"/>
      <c r="AU425" s="21"/>
      <c r="AV425" s="21"/>
      <c r="AW425" s="22"/>
      <c r="AX425" s="99"/>
      <c r="AY425" s="20"/>
      <c r="AZ425" s="20"/>
      <c r="BA425" s="22"/>
      <c r="BC425" s="80"/>
      <c r="BD425" s="80"/>
      <c r="BE425" s="80"/>
      <c r="BF425" s="80"/>
      <c r="BG425" s="2" t="str">
        <f t="shared" si="33"/>
        <v/>
      </c>
      <c r="BH425" s="78">
        <f t="shared" si="32"/>
        <v>0</v>
      </c>
    </row>
    <row r="426" spans="2:60" x14ac:dyDescent="0.2">
      <c r="B426" s="14">
        <f t="shared" si="34"/>
        <v>418</v>
      </c>
      <c r="C426" s="15" t="str">
        <f>CONCATENATE('Data Sheet'!$B$8,'Data Sheet'!$G$2)</f>
        <v>" HWDP</v>
      </c>
      <c r="D426" s="95" t="str">
        <f t="shared" si="35"/>
        <v/>
      </c>
      <c r="E426" s="15" t="str">
        <f>IF('Sum HWDP'!$D$10="TH-Hill DS-1 Vol 3 CAT 2: Clean and Visual Ends only","N/A","OK")</f>
        <v>OK</v>
      </c>
      <c r="F426" s="15" t="str">
        <f>IF('Sum HWDP'!$D$10="TH-Hill DS-1 Vol 3 CAT 2: Clean and Visual Ends only","N/A","OK")</f>
        <v>OK</v>
      </c>
      <c r="G426" s="17"/>
      <c r="H426" s="17"/>
      <c r="I426" s="17" t="s">
        <v>51</v>
      </c>
      <c r="J426" s="17" t="str">
        <f t="shared" si="36"/>
        <v>OK</v>
      </c>
      <c r="K426" s="17" t="str">
        <f t="shared" si="36"/>
        <v>OK</v>
      </c>
      <c r="L426" s="17" t="str">
        <f>IF('Data Sheet'!$B$9="NC-50","N/A","OK")</f>
        <v>OK</v>
      </c>
      <c r="M426" s="17" t="str">
        <f>IF('Data Sheet'!$B$9="NC-50","N/A","OK")</f>
        <v>OK</v>
      </c>
      <c r="N426" s="23" t="str">
        <f>IF(BO426&lt;&gt;"",
    IF(INT('Data Sheet'!$A$19)=INT('Data Sheet'!$B$19),
        --(INT('Data Sheet'!$A$19) &amp; "." &amp; BO426),
        IF(AND((--(INT('Data Sheet'!$A$19) &amp; "." &amp; BO426)&gt;=--('Data Sheet'!$A$19)), (--(INT('Data Sheet'!$A$19) &amp; "." &amp; BO426)&lt;=--('Data Sheet'!$B$19))),
            --(INT('Data Sheet'!$A$19) &amp; "." &amp; BO426),
            --(INT('Data Sheet'!$B$19) &amp; "." &amp; BO426)
        )
    ),
    IF(BN426&lt;&gt;"",
        IF(INT('Data Sheet'!$A$19)=INT('Data Sheet'!$B$19),
            --(INT('Data Sheet'!$A$19) &amp; "." &amp; LEFT(BN426,3)),
            IF(AND((--(INT('Data Sheet'!$A$19) &amp; "." &amp; LEFT(BN426,3))&gt;=--('Data Sheet'!$A$19)), (--(INT('Data Sheet'!$A$19) &amp; "." &amp; LEFT(BN426,3))&lt;=--('Data Sheet'!$B$19))),
                --(INT('Data Sheet'!$A$19) &amp; "." &amp; LEFT(BN426,3)),
                --(INT('Data Sheet'!$B$19) &amp; "." &amp; LEFT(BN426,3))
            )
        ),
        "OK"
    )
)</f>
        <v>OK</v>
      </c>
      <c r="O426" s="23" t="str">
        <f>IF(BP426&lt;&gt;"",
    IF(INT('Data Sheet'!$A$19)=INT('Data Sheet'!$B$19),
        --(INT('Data Sheet'!$A$19) &amp; "." &amp; BP426),
        IF(AND((--(INT('Data Sheet'!$A$19) &amp; "." &amp; BP426)&gt;=--('Data Sheet'!$A$19)), (--(INT('Data Sheet'!$A$19) &amp; "." &amp; BP426)&lt;=--('Data Sheet'!$B$19))),
            --(INT('Data Sheet'!$A$19) &amp; "." &amp; BP426),
            --(INT('Data Sheet'!$B$19) &amp; "." &amp; BP426)
        )
    ),
    IF(BN426&lt;&gt;"",
        IF(INT('Data Sheet'!$A$19)=INT('Data Sheet'!$B$19),
            --(INT('Data Sheet'!$A$19) &amp; "." &amp; RIGHT(BN426,3)),
            IF(AND((--(INT('Data Sheet'!$A$19) &amp; "." &amp; RIGHT(BN426,3))&gt;=--('Data Sheet'!$A$19)), (--(INT('Data Sheet'!$A$19) &amp; "." &amp; RIGHT(BN426,3))&lt;=--('Data Sheet'!$B$19))),
                --(INT('Data Sheet'!$A$19) &amp; "." &amp; RIGHT(BN426,3)),
                --(INT('Data Sheet'!$B$19) &amp; "." &amp; RIGHT(BN426,3))
            )
        ),
        "OK"
    )
)</f>
        <v>OK</v>
      </c>
      <c r="P426" s="23" t="str">
        <f>IF(BR426&lt;&gt;"",
    IF(INT('Data Sheet'!$A$19)=INT('Data Sheet'!$B$15),
        --(INT('Data Sheet'!$A$15) &amp; "." &amp; BR426),
        IF(AND((--(INT('Data Sheet'!$A$15) &amp; "." &amp; BR426)&gt;=--('Data Sheet'!$A$15)), (--(INT('Data Sheet'!$A$15) &amp; "." &amp; BR426)&lt;=--('Data Sheet'!$B$15))),
            --(INT('Data Sheet'!$A$15) &amp; "." &amp; BR426),
            --(INT('Data Sheet'!$B$15) &amp; "." &amp; BR426)
        )
    ),
    IF(BQ426&lt;&gt;"",
        IF(INT('Data Sheet'!$A$15)=INT('Data Sheet'!$B$15),
            --(INT('Data Sheet'!$A$15) &amp; "." &amp; LEFT(BQ426,3)),
            IF(AND((--(INT('Data Sheet'!$A$15) &amp; "." &amp; LEFT(BQ426,3))&gt;=--('Data Sheet'!$A$15)), (--(INT('Data Sheet'!$A$15) &amp; "." &amp; LEFT(BQ426,3))&lt;=--('Data Sheet'!$B$15))),
                --(INT('Data Sheet'!$A$15) &amp; "." &amp; LEFT(BQ426,3)),
                --(INT('Data Sheet'!$B$15) &amp; "." &amp; LEFT(BQ426,3))
            )
        ),
        "OK"
    )
)</f>
        <v>OK</v>
      </c>
      <c r="Q426" s="23" t="str">
        <f>IF(BS426&lt;&gt;"",
    IF(INT('Data Sheet'!$A$19)=INT('Data Sheet'!$B$15),
        --(INT('Data Sheet'!$A$15) &amp; "." &amp; BS426),
        IF(AND((--(INT('Data Sheet'!$A$15) &amp; "." &amp; BS426)&gt;=--('Data Sheet'!$A$15)), (--(INT('Data Sheet'!$A$15) &amp; "." &amp; BS426)&lt;=--('Data Sheet'!$B$15))),
            --(INT('Data Sheet'!$A$15) &amp; "." &amp; BS426),
            --(INT('Data Sheet'!$B$15) &amp; "." &amp; BS426)
        )
    ),
    IF(BQ426&lt;&gt;"",
        IF(INT('Data Sheet'!$A$15)=INT('Data Sheet'!$B$15),
            --(INT('Data Sheet'!$A$15) &amp; "." &amp; RIGHT(BQ426,3)),
            IF(AND((--(INT('Data Sheet'!$A$15) &amp; "." &amp; RIGHT(BQ426,3))&gt;=--('Data Sheet'!$A$15)), (--(INT('Data Sheet'!$A$15) &amp; "." &amp; RIGHT(BQ426,3))&lt;=--('Data Sheet'!$B$15))),
                --(INT('Data Sheet'!$A$15) &amp; "." &amp; RIGHT(BQ426,3)),
                --(INT('Data Sheet'!$B$15) &amp; "." &amp; RIGHT(BQ426,3))
            )
        ),
        "OK"
    )
)</f>
        <v>OK</v>
      </c>
      <c r="R426" s="20"/>
      <c r="S426" s="20"/>
      <c r="T426" s="20"/>
      <c r="U426" s="20"/>
      <c r="V426" s="20"/>
      <c r="W426" s="20"/>
      <c r="X426" s="20"/>
      <c r="Y426" s="20"/>
      <c r="Z426" s="20"/>
      <c r="AA426" s="55"/>
      <c r="AB426" s="55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1"/>
      <c r="AR426" s="21"/>
      <c r="AS426" s="21"/>
      <c r="AT426" s="21"/>
      <c r="AU426" s="21"/>
      <c r="AV426" s="21"/>
      <c r="AW426" s="22"/>
      <c r="AX426" s="99"/>
      <c r="AY426" s="20"/>
      <c r="AZ426" s="20"/>
      <c r="BA426" s="22"/>
      <c r="BC426" s="80"/>
      <c r="BD426" s="80"/>
      <c r="BE426" s="80"/>
      <c r="BF426" s="80"/>
      <c r="BG426" s="2" t="str">
        <f t="shared" si="33"/>
        <v/>
      </c>
      <c r="BH426" s="78">
        <f t="shared" si="32"/>
        <v>0</v>
      </c>
    </row>
    <row r="427" spans="2:60" x14ac:dyDescent="0.2">
      <c r="B427" s="14">
        <f t="shared" si="34"/>
        <v>419</v>
      </c>
      <c r="C427" s="15" t="str">
        <f>CONCATENATE('Data Sheet'!$B$8,'Data Sheet'!$G$2)</f>
        <v>" HWDP</v>
      </c>
      <c r="D427" s="95" t="str">
        <f t="shared" si="35"/>
        <v/>
      </c>
      <c r="E427" s="15" t="str">
        <f>IF('Sum HWDP'!$D$10="TH-Hill DS-1 Vol 3 CAT 2: Clean and Visual Ends only","N/A","OK")</f>
        <v>OK</v>
      </c>
      <c r="F427" s="15" t="str">
        <f>IF('Sum HWDP'!$D$10="TH-Hill DS-1 Vol 3 CAT 2: Clean and Visual Ends only","N/A","OK")</f>
        <v>OK</v>
      </c>
      <c r="G427" s="17"/>
      <c r="H427" s="17"/>
      <c r="I427" s="17" t="s">
        <v>51</v>
      </c>
      <c r="J427" s="17" t="str">
        <f t="shared" si="36"/>
        <v>OK</v>
      </c>
      <c r="K427" s="17" t="str">
        <f t="shared" si="36"/>
        <v>OK</v>
      </c>
      <c r="L427" s="17" t="str">
        <f>IF('Data Sheet'!$B$9="NC-50","N/A","OK")</f>
        <v>OK</v>
      </c>
      <c r="M427" s="17" t="str">
        <f>IF('Data Sheet'!$B$9="NC-50","N/A","OK")</f>
        <v>OK</v>
      </c>
      <c r="N427" s="23" t="str">
        <f>IF(BO427&lt;&gt;"",
    IF(INT('Data Sheet'!$A$19)=INT('Data Sheet'!$B$19),
        --(INT('Data Sheet'!$A$19) &amp; "." &amp; BO427),
        IF(AND((--(INT('Data Sheet'!$A$19) &amp; "." &amp; BO427)&gt;=--('Data Sheet'!$A$19)), (--(INT('Data Sheet'!$A$19) &amp; "." &amp; BO427)&lt;=--('Data Sheet'!$B$19))),
            --(INT('Data Sheet'!$A$19) &amp; "." &amp; BO427),
            --(INT('Data Sheet'!$B$19) &amp; "." &amp; BO427)
        )
    ),
    IF(BN427&lt;&gt;"",
        IF(INT('Data Sheet'!$A$19)=INT('Data Sheet'!$B$19),
            --(INT('Data Sheet'!$A$19) &amp; "." &amp; LEFT(BN427,3)),
            IF(AND((--(INT('Data Sheet'!$A$19) &amp; "." &amp; LEFT(BN427,3))&gt;=--('Data Sheet'!$A$19)), (--(INT('Data Sheet'!$A$19) &amp; "." &amp; LEFT(BN427,3))&lt;=--('Data Sheet'!$B$19))),
                --(INT('Data Sheet'!$A$19) &amp; "." &amp; LEFT(BN427,3)),
                --(INT('Data Sheet'!$B$19) &amp; "." &amp; LEFT(BN427,3))
            )
        ),
        "OK"
    )
)</f>
        <v>OK</v>
      </c>
      <c r="O427" s="23" t="str">
        <f>IF(BP427&lt;&gt;"",
    IF(INT('Data Sheet'!$A$19)=INT('Data Sheet'!$B$19),
        --(INT('Data Sheet'!$A$19) &amp; "." &amp; BP427),
        IF(AND((--(INT('Data Sheet'!$A$19) &amp; "." &amp; BP427)&gt;=--('Data Sheet'!$A$19)), (--(INT('Data Sheet'!$A$19) &amp; "." &amp; BP427)&lt;=--('Data Sheet'!$B$19))),
            --(INT('Data Sheet'!$A$19) &amp; "." &amp; BP427),
            --(INT('Data Sheet'!$B$19) &amp; "." &amp; BP427)
        )
    ),
    IF(BN427&lt;&gt;"",
        IF(INT('Data Sheet'!$A$19)=INT('Data Sheet'!$B$19),
            --(INT('Data Sheet'!$A$19) &amp; "." &amp; RIGHT(BN427,3)),
            IF(AND((--(INT('Data Sheet'!$A$19) &amp; "." &amp; RIGHT(BN427,3))&gt;=--('Data Sheet'!$A$19)), (--(INT('Data Sheet'!$A$19) &amp; "." &amp; RIGHT(BN427,3))&lt;=--('Data Sheet'!$B$19))),
                --(INT('Data Sheet'!$A$19) &amp; "." &amp; RIGHT(BN427,3)),
                --(INT('Data Sheet'!$B$19) &amp; "." &amp; RIGHT(BN427,3))
            )
        ),
        "OK"
    )
)</f>
        <v>OK</v>
      </c>
      <c r="P427" s="23" t="str">
        <f>IF(BR427&lt;&gt;"",
    IF(INT('Data Sheet'!$A$19)=INT('Data Sheet'!$B$15),
        --(INT('Data Sheet'!$A$15) &amp; "." &amp; BR427),
        IF(AND((--(INT('Data Sheet'!$A$15) &amp; "." &amp; BR427)&gt;=--('Data Sheet'!$A$15)), (--(INT('Data Sheet'!$A$15) &amp; "." &amp; BR427)&lt;=--('Data Sheet'!$B$15))),
            --(INT('Data Sheet'!$A$15) &amp; "." &amp; BR427),
            --(INT('Data Sheet'!$B$15) &amp; "." &amp; BR427)
        )
    ),
    IF(BQ427&lt;&gt;"",
        IF(INT('Data Sheet'!$A$15)=INT('Data Sheet'!$B$15),
            --(INT('Data Sheet'!$A$15) &amp; "." &amp; LEFT(BQ427,3)),
            IF(AND((--(INT('Data Sheet'!$A$15) &amp; "." &amp; LEFT(BQ427,3))&gt;=--('Data Sheet'!$A$15)), (--(INT('Data Sheet'!$A$15) &amp; "." &amp; LEFT(BQ427,3))&lt;=--('Data Sheet'!$B$15))),
                --(INT('Data Sheet'!$A$15) &amp; "." &amp; LEFT(BQ427,3)),
                --(INT('Data Sheet'!$B$15) &amp; "." &amp; LEFT(BQ427,3))
            )
        ),
        "OK"
    )
)</f>
        <v>OK</v>
      </c>
      <c r="Q427" s="23" t="str">
        <f>IF(BS427&lt;&gt;"",
    IF(INT('Data Sheet'!$A$19)=INT('Data Sheet'!$B$15),
        --(INT('Data Sheet'!$A$15) &amp; "." &amp; BS427),
        IF(AND((--(INT('Data Sheet'!$A$15) &amp; "." &amp; BS427)&gt;=--('Data Sheet'!$A$15)), (--(INT('Data Sheet'!$A$15) &amp; "." &amp; BS427)&lt;=--('Data Sheet'!$B$15))),
            --(INT('Data Sheet'!$A$15) &amp; "." &amp; BS427),
            --(INT('Data Sheet'!$B$15) &amp; "." &amp; BS427)
        )
    ),
    IF(BQ427&lt;&gt;"",
        IF(INT('Data Sheet'!$A$15)=INT('Data Sheet'!$B$15),
            --(INT('Data Sheet'!$A$15) &amp; "." &amp; RIGHT(BQ427,3)),
            IF(AND((--(INT('Data Sheet'!$A$15) &amp; "." &amp; RIGHT(BQ427,3))&gt;=--('Data Sheet'!$A$15)), (--(INT('Data Sheet'!$A$15) &amp; "." &amp; RIGHT(BQ427,3))&lt;=--('Data Sheet'!$B$15))),
                --(INT('Data Sheet'!$A$15) &amp; "." &amp; RIGHT(BQ427,3)),
                --(INT('Data Sheet'!$B$15) &amp; "." &amp; RIGHT(BQ427,3))
            )
        ),
        "OK"
    )
)</f>
        <v>OK</v>
      </c>
      <c r="R427" s="20"/>
      <c r="S427" s="20"/>
      <c r="T427" s="20"/>
      <c r="U427" s="20"/>
      <c r="V427" s="20"/>
      <c r="W427" s="20"/>
      <c r="X427" s="20"/>
      <c r="Y427" s="20"/>
      <c r="Z427" s="20"/>
      <c r="AA427" s="55"/>
      <c r="AB427" s="55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1"/>
      <c r="AR427" s="21"/>
      <c r="AS427" s="21"/>
      <c r="AT427" s="21"/>
      <c r="AU427" s="21"/>
      <c r="AV427" s="21"/>
      <c r="AW427" s="22"/>
      <c r="AX427" s="99"/>
      <c r="AY427" s="20"/>
      <c r="AZ427" s="20"/>
      <c r="BA427" s="22"/>
      <c r="BC427" s="80"/>
      <c r="BD427" s="80"/>
      <c r="BE427" s="80"/>
      <c r="BF427" s="80"/>
      <c r="BG427" s="2" t="str">
        <f t="shared" si="33"/>
        <v/>
      </c>
      <c r="BH427" s="78">
        <f t="shared" si="32"/>
        <v>0</v>
      </c>
    </row>
    <row r="428" spans="2:60" x14ac:dyDescent="0.2">
      <c r="B428" s="14">
        <f t="shared" si="34"/>
        <v>420</v>
      </c>
      <c r="C428" s="15" t="str">
        <f>CONCATENATE('Data Sheet'!$B$8,'Data Sheet'!$G$2)</f>
        <v>" HWDP</v>
      </c>
      <c r="D428" s="95" t="str">
        <f t="shared" si="35"/>
        <v/>
      </c>
      <c r="E428" s="15" t="str">
        <f>IF('Sum HWDP'!$D$10="TH-Hill DS-1 Vol 3 CAT 2: Clean and Visual Ends only","N/A","OK")</f>
        <v>OK</v>
      </c>
      <c r="F428" s="15" t="str">
        <f>IF('Sum HWDP'!$D$10="TH-Hill DS-1 Vol 3 CAT 2: Clean and Visual Ends only","N/A","OK")</f>
        <v>OK</v>
      </c>
      <c r="G428" s="17"/>
      <c r="H428" s="17"/>
      <c r="I428" s="17" t="s">
        <v>51</v>
      </c>
      <c r="J428" s="17" t="str">
        <f t="shared" si="36"/>
        <v>OK</v>
      </c>
      <c r="K428" s="17" t="str">
        <f t="shared" si="36"/>
        <v>OK</v>
      </c>
      <c r="L428" s="17" t="str">
        <f>IF('Data Sheet'!$B$9="NC-50","N/A","OK")</f>
        <v>OK</v>
      </c>
      <c r="M428" s="17" t="str">
        <f>IF('Data Sheet'!$B$9="NC-50","N/A","OK")</f>
        <v>OK</v>
      </c>
      <c r="N428" s="23" t="str">
        <f>IF(BO428&lt;&gt;"",
    IF(INT('Data Sheet'!$A$19)=INT('Data Sheet'!$B$19),
        --(INT('Data Sheet'!$A$19) &amp; "." &amp; BO428),
        IF(AND((--(INT('Data Sheet'!$A$19) &amp; "." &amp; BO428)&gt;=--('Data Sheet'!$A$19)), (--(INT('Data Sheet'!$A$19) &amp; "." &amp; BO428)&lt;=--('Data Sheet'!$B$19))),
            --(INT('Data Sheet'!$A$19) &amp; "." &amp; BO428),
            --(INT('Data Sheet'!$B$19) &amp; "." &amp; BO428)
        )
    ),
    IF(BN428&lt;&gt;"",
        IF(INT('Data Sheet'!$A$19)=INT('Data Sheet'!$B$19),
            --(INT('Data Sheet'!$A$19) &amp; "." &amp; LEFT(BN428,3)),
            IF(AND((--(INT('Data Sheet'!$A$19) &amp; "." &amp; LEFT(BN428,3))&gt;=--('Data Sheet'!$A$19)), (--(INT('Data Sheet'!$A$19) &amp; "." &amp; LEFT(BN428,3))&lt;=--('Data Sheet'!$B$19))),
                --(INT('Data Sheet'!$A$19) &amp; "." &amp; LEFT(BN428,3)),
                --(INT('Data Sheet'!$B$19) &amp; "." &amp; LEFT(BN428,3))
            )
        ),
        "OK"
    )
)</f>
        <v>OK</v>
      </c>
      <c r="O428" s="23" t="str">
        <f>IF(BP428&lt;&gt;"",
    IF(INT('Data Sheet'!$A$19)=INT('Data Sheet'!$B$19),
        --(INT('Data Sheet'!$A$19) &amp; "." &amp; BP428),
        IF(AND((--(INT('Data Sheet'!$A$19) &amp; "." &amp; BP428)&gt;=--('Data Sheet'!$A$19)), (--(INT('Data Sheet'!$A$19) &amp; "." &amp; BP428)&lt;=--('Data Sheet'!$B$19))),
            --(INT('Data Sheet'!$A$19) &amp; "." &amp; BP428),
            --(INT('Data Sheet'!$B$19) &amp; "." &amp; BP428)
        )
    ),
    IF(BN428&lt;&gt;"",
        IF(INT('Data Sheet'!$A$19)=INT('Data Sheet'!$B$19),
            --(INT('Data Sheet'!$A$19) &amp; "." &amp; RIGHT(BN428,3)),
            IF(AND((--(INT('Data Sheet'!$A$19) &amp; "." &amp; RIGHT(BN428,3))&gt;=--('Data Sheet'!$A$19)), (--(INT('Data Sheet'!$A$19) &amp; "." &amp; RIGHT(BN428,3))&lt;=--('Data Sheet'!$B$19))),
                --(INT('Data Sheet'!$A$19) &amp; "." &amp; RIGHT(BN428,3)),
                --(INT('Data Sheet'!$B$19) &amp; "." &amp; RIGHT(BN428,3))
            )
        ),
        "OK"
    )
)</f>
        <v>OK</v>
      </c>
      <c r="P428" s="23" t="str">
        <f>IF(BR428&lt;&gt;"",
    IF(INT('Data Sheet'!$A$19)=INT('Data Sheet'!$B$15),
        --(INT('Data Sheet'!$A$15) &amp; "." &amp; BR428),
        IF(AND((--(INT('Data Sheet'!$A$15) &amp; "." &amp; BR428)&gt;=--('Data Sheet'!$A$15)), (--(INT('Data Sheet'!$A$15) &amp; "." &amp; BR428)&lt;=--('Data Sheet'!$B$15))),
            --(INT('Data Sheet'!$A$15) &amp; "." &amp; BR428),
            --(INT('Data Sheet'!$B$15) &amp; "." &amp; BR428)
        )
    ),
    IF(BQ428&lt;&gt;"",
        IF(INT('Data Sheet'!$A$15)=INT('Data Sheet'!$B$15),
            --(INT('Data Sheet'!$A$15) &amp; "." &amp; LEFT(BQ428,3)),
            IF(AND((--(INT('Data Sheet'!$A$15) &amp; "." &amp; LEFT(BQ428,3))&gt;=--('Data Sheet'!$A$15)), (--(INT('Data Sheet'!$A$15) &amp; "." &amp; LEFT(BQ428,3))&lt;=--('Data Sheet'!$B$15))),
                --(INT('Data Sheet'!$A$15) &amp; "." &amp; LEFT(BQ428,3)),
                --(INT('Data Sheet'!$B$15) &amp; "." &amp; LEFT(BQ428,3))
            )
        ),
        "OK"
    )
)</f>
        <v>OK</v>
      </c>
      <c r="Q428" s="23" t="str">
        <f>IF(BS428&lt;&gt;"",
    IF(INT('Data Sheet'!$A$19)=INT('Data Sheet'!$B$15),
        --(INT('Data Sheet'!$A$15) &amp; "." &amp; BS428),
        IF(AND((--(INT('Data Sheet'!$A$15) &amp; "." &amp; BS428)&gt;=--('Data Sheet'!$A$15)), (--(INT('Data Sheet'!$A$15) &amp; "." &amp; BS428)&lt;=--('Data Sheet'!$B$15))),
            --(INT('Data Sheet'!$A$15) &amp; "." &amp; BS428),
            --(INT('Data Sheet'!$B$15) &amp; "." &amp; BS428)
        )
    ),
    IF(BQ428&lt;&gt;"",
        IF(INT('Data Sheet'!$A$15)=INT('Data Sheet'!$B$15),
            --(INT('Data Sheet'!$A$15) &amp; "." &amp; RIGHT(BQ428,3)),
            IF(AND((--(INT('Data Sheet'!$A$15) &amp; "." &amp; RIGHT(BQ428,3))&gt;=--('Data Sheet'!$A$15)), (--(INT('Data Sheet'!$A$15) &amp; "." &amp; RIGHT(BQ428,3))&lt;=--('Data Sheet'!$B$15))),
                --(INT('Data Sheet'!$A$15) &amp; "." &amp; RIGHT(BQ428,3)),
                --(INT('Data Sheet'!$B$15) &amp; "." &amp; RIGHT(BQ428,3))
            )
        ),
        "OK"
    )
)</f>
        <v>OK</v>
      </c>
      <c r="R428" s="20"/>
      <c r="S428" s="20"/>
      <c r="T428" s="20"/>
      <c r="U428" s="20"/>
      <c r="V428" s="20"/>
      <c r="W428" s="20"/>
      <c r="X428" s="20"/>
      <c r="Y428" s="20"/>
      <c r="Z428" s="20"/>
      <c r="AA428" s="55"/>
      <c r="AB428" s="55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1"/>
      <c r="AR428" s="21"/>
      <c r="AS428" s="21"/>
      <c r="AT428" s="21"/>
      <c r="AU428" s="21"/>
      <c r="AV428" s="21"/>
      <c r="AW428" s="22"/>
      <c r="AX428" s="99"/>
      <c r="AY428" s="20"/>
      <c r="AZ428" s="20"/>
      <c r="BA428" s="22"/>
      <c r="BC428" s="80"/>
      <c r="BD428" s="80"/>
      <c r="BE428" s="80"/>
      <c r="BF428" s="80"/>
      <c r="BG428" s="2" t="str">
        <f t="shared" si="33"/>
        <v/>
      </c>
      <c r="BH428" s="78">
        <f t="shared" si="32"/>
        <v>0</v>
      </c>
    </row>
    <row r="429" spans="2:60" x14ac:dyDescent="0.2">
      <c r="B429" s="14">
        <f t="shared" si="34"/>
        <v>421</v>
      </c>
      <c r="C429" s="15" t="str">
        <f>CONCATENATE('Data Sheet'!$B$8,'Data Sheet'!$G$2)</f>
        <v>" HWDP</v>
      </c>
      <c r="D429" s="95" t="str">
        <f t="shared" si="35"/>
        <v/>
      </c>
      <c r="E429" s="15" t="str">
        <f>IF('Sum HWDP'!$D$10="TH-Hill DS-1 Vol 3 CAT 2: Clean and Visual Ends only","N/A","OK")</f>
        <v>OK</v>
      </c>
      <c r="F429" s="15" t="str">
        <f>IF('Sum HWDP'!$D$10="TH-Hill DS-1 Vol 3 CAT 2: Clean and Visual Ends only","N/A","OK")</f>
        <v>OK</v>
      </c>
      <c r="G429" s="17"/>
      <c r="H429" s="17"/>
      <c r="I429" s="17" t="s">
        <v>51</v>
      </c>
      <c r="J429" s="17" t="str">
        <f t="shared" si="36"/>
        <v>OK</v>
      </c>
      <c r="K429" s="17" t="str">
        <f t="shared" si="36"/>
        <v>OK</v>
      </c>
      <c r="L429" s="17" t="str">
        <f>IF('Data Sheet'!$B$9="NC-50","N/A","OK")</f>
        <v>OK</v>
      </c>
      <c r="M429" s="17" t="str">
        <f>IF('Data Sheet'!$B$9="NC-50","N/A","OK")</f>
        <v>OK</v>
      </c>
      <c r="N429" s="23" t="str">
        <f>IF(BO429&lt;&gt;"",
    IF(INT('Data Sheet'!$A$19)=INT('Data Sheet'!$B$19),
        --(INT('Data Sheet'!$A$19) &amp; "." &amp; BO429),
        IF(AND((--(INT('Data Sheet'!$A$19) &amp; "." &amp; BO429)&gt;=--('Data Sheet'!$A$19)), (--(INT('Data Sheet'!$A$19) &amp; "." &amp; BO429)&lt;=--('Data Sheet'!$B$19))),
            --(INT('Data Sheet'!$A$19) &amp; "." &amp; BO429),
            --(INT('Data Sheet'!$B$19) &amp; "." &amp; BO429)
        )
    ),
    IF(BN429&lt;&gt;"",
        IF(INT('Data Sheet'!$A$19)=INT('Data Sheet'!$B$19),
            --(INT('Data Sheet'!$A$19) &amp; "." &amp; LEFT(BN429,3)),
            IF(AND((--(INT('Data Sheet'!$A$19) &amp; "." &amp; LEFT(BN429,3))&gt;=--('Data Sheet'!$A$19)), (--(INT('Data Sheet'!$A$19) &amp; "." &amp; LEFT(BN429,3))&lt;=--('Data Sheet'!$B$19))),
                --(INT('Data Sheet'!$A$19) &amp; "." &amp; LEFT(BN429,3)),
                --(INT('Data Sheet'!$B$19) &amp; "." &amp; LEFT(BN429,3))
            )
        ),
        "OK"
    )
)</f>
        <v>OK</v>
      </c>
      <c r="O429" s="23" t="str">
        <f>IF(BP429&lt;&gt;"",
    IF(INT('Data Sheet'!$A$19)=INT('Data Sheet'!$B$19),
        --(INT('Data Sheet'!$A$19) &amp; "." &amp; BP429),
        IF(AND((--(INT('Data Sheet'!$A$19) &amp; "." &amp; BP429)&gt;=--('Data Sheet'!$A$19)), (--(INT('Data Sheet'!$A$19) &amp; "." &amp; BP429)&lt;=--('Data Sheet'!$B$19))),
            --(INT('Data Sheet'!$A$19) &amp; "." &amp; BP429),
            --(INT('Data Sheet'!$B$19) &amp; "." &amp; BP429)
        )
    ),
    IF(BN429&lt;&gt;"",
        IF(INT('Data Sheet'!$A$19)=INT('Data Sheet'!$B$19),
            --(INT('Data Sheet'!$A$19) &amp; "." &amp; RIGHT(BN429,3)),
            IF(AND((--(INT('Data Sheet'!$A$19) &amp; "." &amp; RIGHT(BN429,3))&gt;=--('Data Sheet'!$A$19)), (--(INT('Data Sheet'!$A$19) &amp; "." &amp; RIGHT(BN429,3))&lt;=--('Data Sheet'!$B$19))),
                --(INT('Data Sheet'!$A$19) &amp; "." &amp; RIGHT(BN429,3)),
                --(INT('Data Sheet'!$B$19) &amp; "." &amp; RIGHT(BN429,3))
            )
        ),
        "OK"
    )
)</f>
        <v>OK</v>
      </c>
      <c r="P429" s="23" t="str">
        <f>IF(BR429&lt;&gt;"",
    IF(INT('Data Sheet'!$A$19)=INT('Data Sheet'!$B$15),
        --(INT('Data Sheet'!$A$15) &amp; "." &amp; BR429),
        IF(AND((--(INT('Data Sheet'!$A$15) &amp; "." &amp; BR429)&gt;=--('Data Sheet'!$A$15)), (--(INT('Data Sheet'!$A$15) &amp; "." &amp; BR429)&lt;=--('Data Sheet'!$B$15))),
            --(INT('Data Sheet'!$A$15) &amp; "." &amp; BR429),
            --(INT('Data Sheet'!$B$15) &amp; "." &amp; BR429)
        )
    ),
    IF(BQ429&lt;&gt;"",
        IF(INT('Data Sheet'!$A$15)=INT('Data Sheet'!$B$15),
            --(INT('Data Sheet'!$A$15) &amp; "." &amp; LEFT(BQ429,3)),
            IF(AND((--(INT('Data Sheet'!$A$15) &amp; "." &amp; LEFT(BQ429,3))&gt;=--('Data Sheet'!$A$15)), (--(INT('Data Sheet'!$A$15) &amp; "." &amp; LEFT(BQ429,3))&lt;=--('Data Sheet'!$B$15))),
                --(INT('Data Sheet'!$A$15) &amp; "." &amp; LEFT(BQ429,3)),
                --(INT('Data Sheet'!$B$15) &amp; "." &amp; LEFT(BQ429,3))
            )
        ),
        "OK"
    )
)</f>
        <v>OK</v>
      </c>
      <c r="Q429" s="23" t="str">
        <f>IF(BS429&lt;&gt;"",
    IF(INT('Data Sheet'!$A$19)=INT('Data Sheet'!$B$15),
        --(INT('Data Sheet'!$A$15) &amp; "." &amp; BS429),
        IF(AND((--(INT('Data Sheet'!$A$15) &amp; "." &amp; BS429)&gt;=--('Data Sheet'!$A$15)), (--(INT('Data Sheet'!$A$15) &amp; "." &amp; BS429)&lt;=--('Data Sheet'!$B$15))),
            --(INT('Data Sheet'!$A$15) &amp; "." &amp; BS429),
            --(INT('Data Sheet'!$B$15) &amp; "." &amp; BS429)
        )
    ),
    IF(BQ429&lt;&gt;"",
        IF(INT('Data Sheet'!$A$15)=INT('Data Sheet'!$B$15),
            --(INT('Data Sheet'!$A$15) &amp; "." &amp; RIGHT(BQ429,3)),
            IF(AND((--(INT('Data Sheet'!$A$15) &amp; "." &amp; RIGHT(BQ429,3))&gt;=--('Data Sheet'!$A$15)), (--(INT('Data Sheet'!$A$15) &amp; "." &amp; RIGHT(BQ429,3))&lt;=--('Data Sheet'!$B$15))),
                --(INT('Data Sheet'!$A$15) &amp; "." &amp; RIGHT(BQ429,3)),
                --(INT('Data Sheet'!$B$15) &amp; "." &amp; RIGHT(BQ429,3))
            )
        ),
        "OK"
    )
)</f>
        <v>OK</v>
      </c>
      <c r="R429" s="20"/>
      <c r="S429" s="20"/>
      <c r="T429" s="20"/>
      <c r="U429" s="20"/>
      <c r="V429" s="20"/>
      <c r="W429" s="20"/>
      <c r="X429" s="20"/>
      <c r="Y429" s="20"/>
      <c r="Z429" s="20"/>
      <c r="AA429" s="55"/>
      <c r="AB429" s="55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1"/>
      <c r="AR429" s="21"/>
      <c r="AS429" s="21"/>
      <c r="AT429" s="21"/>
      <c r="AU429" s="21"/>
      <c r="AV429" s="21"/>
      <c r="AW429" s="22"/>
      <c r="AX429" s="99"/>
      <c r="AY429" s="20"/>
      <c r="AZ429" s="20"/>
      <c r="BA429" s="22"/>
      <c r="BC429" s="80"/>
      <c r="BD429" s="80"/>
      <c r="BE429" s="80"/>
      <c r="BF429" s="80"/>
      <c r="BG429" s="2" t="str">
        <f t="shared" si="33"/>
        <v/>
      </c>
      <c r="BH429" s="78">
        <f t="shared" si="32"/>
        <v>0</v>
      </c>
    </row>
    <row r="430" spans="2:60" x14ac:dyDescent="0.2">
      <c r="B430" s="14">
        <f t="shared" si="34"/>
        <v>422</v>
      </c>
      <c r="C430" s="15" t="str">
        <f>CONCATENATE('Data Sheet'!$B$8,'Data Sheet'!$G$2)</f>
        <v>" HWDP</v>
      </c>
      <c r="D430" s="95" t="str">
        <f t="shared" si="35"/>
        <v/>
      </c>
      <c r="E430" s="15" t="str">
        <f>IF('Sum HWDP'!$D$10="TH-Hill DS-1 Vol 3 CAT 2: Clean and Visual Ends only","N/A","OK")</f>
        <v>OK</v>
      </c>
      <c r="F430" s="15" t="str">
        <f>IF('Sum HWDP'!$D$10="TH-Hill DS-1 Vol 3 CAT 2: Clean and Visual Ends only","N/A","OK")</f>
        <v>OK</v>
      </c>
      <c r="G430" s="17"/>
      <c r="H430" s="17"/>
      <c r="I430" s="17" t="s">
        <v>51</v>
      </c>
      <c r="J430" s="17" t="str">
        <f t="shared" si="36"/>
        <v>OK</v>
      </c>
      <c r="K430" s="17" t="str">
        <f t="shared" si="36"/>
        <v>OK</v>
      </c>
      <c r="L430" s="17" t="str">
        <f>IF('Data Sheet'!$B$9="NC-50","N/A","OK")</f>
        <v>OK</v>
      </c>
      <c r="M430" s="17" t="str">
        <f>IF('Data Sheet'!$B$9="NC-50","N/A","OK")</f>
        <v>OK</v>
      </c>
      <c r="N430" s="23" t="str">
        <f>IF(BO430&lt;&gt;"",
    IF(INT('Data Sheet'!$A$19)=INT('Data Sheet'!$B$19),
        --(INT('Data Sheet'!$A$19) &amp; "." &amp; BO430),
        IF(AND((--(INT('Data Sheet'!$A$19) &amp; "." &amp; BO430)&gt;=--('Data Sheet'!$A$19)), (--(INT('Data Sheet'!$A$19) &amp; "." &amp; BO430)&lt;=--('Data Sheet'!$B$19))),
            --(INT('Data Sheet'!$A$19) &amp; "." &amp; BO430),
            --(INT('Data Sheet'!$B$19) &amp; "." &amp; BO430)
        )
    ),
    IF(BN430&lt;&gt;"",
        IF(INT('Data Sheet'!$A$19)=INT('Data Sheet'!$B$19),
            --(INT('Data Sheet'!$A$19) &amp; "." &amp; LEFT(BN430,3)),
            IF(AND((--(INT('Data Sheet'!$A$19) &amp; "." &amp; LEFT(BN430,3))&gt;=--('Data Sheet'!$A$19)), (--(INT('Data Sheet'!$A$19) &amp; "." &amp; LEFT(BN430,3))&lt;=--('Data Sheet'!$B$19))),
                --(INT('Data Sheet'!$A$19) &amp; "." &amp; LEFT(BN430,3)),
                --(INT('Data Sheet'!$B$19) &amp; "." &amp; LEFT(BN430,3))
            )
        ),
        "OK"
    )
)</f>
        <v>OK</v>
      </c>
      <c r="O430" s="23" t="str">
        <f>IF(BP430&lt;&gt;"",
    IF(INT('Data Sheet'!$A$19)=INT('Data Sheet'!$B$19),
        --(INT('Data Sheet'!$A$19) &amp; "." &amp; BP430),
        IF(AND((--(INT('Data Sheet'!$A$19) &amp; "." &amp; BP430)&gt;=--('Data Sheet'!$A$19)), (--(INT('Data Sheet'!$A$19) &amp; "." &amp; BP430)&lt;=--('Data Sheet'!$B$19))),
            --(INT('Data Sheet'!$A$19) &amp; "." &amp; BP430),
            --(INT('Data Sheet'!$B$19) &amp; "." &amp; BP430)
        )
    ),
    IF(BN430&lt;&gt;"",
        IF(INT('Data Sheet'!$A$19)=INT('Data Sheet'!$B$19),
            --(INT('Data Sheet'!$A$19) &amp; "." &amp; RIGHT(BN430,3)),
            IF(AND((--(INT('Data Sheet'!$A$19) &amp; "." &amp; RIGHT(BN430,3))&gt;=--('Data Sheet'!$A$19)), (--(INT('Data Sheet'!$A$19) &amp; "." &amp; RIGHT(BN430,3))&lt;=--('Data Sheet'!$B$19))),
                --(INT('Data Sheet'!$A$19) &amp; "." &amp; RIGHT(BN430,3)),
                --(INT('Data Sheet'!$B$19) &amp; "." &amp; RIGHT(BN430,3))
            )
        ),
        "OK"
    )
)</f>
        <v>OK</v>
      </c>
      <c r="P430" s="23" t="str">
        <f>IF(BR430&lt;&gt;"",
    IF(INT('Data Sheet'!$A$19)=INT('Data Sheet'!$B$15),
        --(INT('Data Sheet'!$A$15) &amp; "." &amp; BR430),
        IF(AND((--(INT('Data Sheet'!$A$15) &amp; "." &amp; BR430)&gt;=--('Data Sheet'!$A$15)), (--(INT('Data Sheet'!$A$15) &amp; "." &amp; BR430)&lt;=--('Data Sheet'!$B$15))),
            --(INT('Data Sheet'!$A$15) &amp; "." &amp; BR430),
            --(INT('Data Sheet'!$B$15) &amp; "." &amp; BR430)
        )
    ),
    IF(BQ430&lt;&gt;"",
        IF(INT('Data Sheet'!$A$15)=INT('Data Sheet'!$B$15),
            --(INT('Data Sheet'!$A$15) &amp; "." &amp; LEFT(BQ430,3)),
            IF(AND((--(INT('Data Sheet'!$A$15) &amp; "." &amp; LEFT(BQ430,3))&gt;=--('Data Sheet'!$A$15)), (--(INT('Data Sheet'!$A$15) &amp; "." &amp; LEFT(BQ430,3))&lt;=--('Data Sheet'!$B$15))),
                --(INT('Data Sheet'!$A$15) &amp; "." &amp; LEFT(BQ430,3)),
                --(INT('Data Sheet'!$B$15) &amp; "." &amp; LEFT(BQ430,3))
            )
        ),
        "OK"
    )
)</f>
        <v>OK</v>
      </c>
      <c r="Q430" s="23" t="str">
        <f>IF(BS430&lt;&gt;"",
    IF(INT('Data Sheet'!$A$19)=INT('Data Sheet'!$B$15),
        --(INT('Data Sheet'!$A$15) &amp; "." &amp; BS430),
        IF(AND((--(INT('Data Sheet'!$A$15) &amp; "." &amp; BS430)&gt;=--('Data Sheet'!$A$15)), (--(INT('Data Sheet'!$A$15) &amp; "." &amp; BS430)&lt;=--('Data Sheet'!$B$15))),
            --(INT('Data Sheet'!$A$15) &amp; "." &amp; BS430),
            --(INT('Data Sheet'!$B$15) &amp; "." &amp; BS430)
        )
    ),
    IF(BQ430&lt;&gt;"",
        IF(INT('Data Sheet'!$A$15)=INT('Data Sheet'!$B$15),
            --(INT('Data Sheet'!$A$15) &amp; "." &amp; RIGHT(BQ430,3)),
            IF(AND((--(INT('Data Sheet'!$A$15) &amp; "." &amp; RIGHT(BQ430,3))&gt;=--('Data Sheet'!$A$15)), (--(INT('Data Sheet'!$A$15) &amp; "." &amp; RIGHT(BQ430,3))&lt;=--('Data Sheet'!$B$15))),
                --(INT('Data Sheet'!$A$15) &amp; "." &amp; RIGHT(BQ430,3)),
                --(INT('Data Sheet'!$B$15) &amp; "." &amp; RIGHT(BQ430,3))
            )
        ),
        "OK"
    )
)</f>
        <v>OK</v>
      </c>
      <c r="R430" s="20"/>
      <c r="S430" s="20"/>
      <c r="T430" s="20"/>
      <c r="U430" s="20"/>
      <c r="V430" s="20"/>
      <c r="W430" s="20"/>
      <c r="X430" s="20"/>
      <c r="Y430" s="20"/>
      <c r="Z430" s="20"/>
      <c r="AA430" s="55"/>
      <c r="AB430" s="55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1"/>
      <c r="AR430" s="21"/>
      <c r="AS430" s="21"/>
      <c r="AT430" s="21"/>
      <c r="AU430" s="21"/>
      <c r="AV430" s="21"/>
      <c r="AW430" s="22"/>
      <c r="AX430" s="99"/>
      <c r="AY430" s="20"/>
      <c r="AZ430" s="20"/>
      <c r="BA430" s="22"/>
      <c r="BC430" s="80"/>
      <c r="BD430" s="80"/>
      <c r="BE430" s="80"/>
      <c r="BF430" s="80"/>
      <c r="BG430" s="2" t="str">
        <f t="shared" si="33"/>
        <v/>
      </c>
      <c r="BH430" s="78">
        <f t="shared" si="32"/>
        <v>0</v>
      </c>
    </row>
    <row r="431" spans="2:60" x14ac:dyDescent="0.2">
      <c r="B431" s="14">
        <f t="shared" si="34"/>
        <v>423</v>
      </c>
      <c r="C431" s="15" t="str">
        <f>CONCATENATE('Data Sheet'!$B$8,'Data Sheet'!$G$2)</f>
        <v>" HWDP</v>
      </c>
      <c r="D431" s="95" t="str">
        <f t="shared" si="35"/>
        <v/>
      </c>
      <c r="E431" s="15" t="str">
        <f>IF('Sum HWDP'!$D$10="TH-Hill DS-1 Vol 3 CAT 2: Clean and Visual Ends only","N/A","OK")</f>
        <v>OK</v>
      </c>
      <c r="F431" s="15" t="str">
        <f>IF('Sum HWDP'!$D$10="TH-Hill DS-1 Vol 3 CAT 2: Clean and Visual Ends only","N/A","OK")</f>
        <v>OK</v>
      </c>
      <c r="G431" s="17"/>
      <c r="H431" s="17"/>
      <c r="I431" s="17" t="s">
        <v>51</v>
      </c>
      <c r="J431" s="17" t="str">
        <f t="shared" si="36"/>
        <v>OK</v>
      </c>
      <c r="K431" s="17" t="str">
        <f t="shared" si="36"/>
        <v>OK</v>
      </c>
      <c r="L431" s="17" t="str">
        <f>IF('Data Sheet'!$B$9="NC-50","N/A","OK")</f>
        <v>OK</v>
      </c>
      <c r="M431" s="17" t="str">
        <f>IF('Data Sheet'!$B$9="NC-50","N/A","OK")</f>
        <v>OK</v>
      </c>
      <c r="N431" s="23" t="str">
        <f>IF(BO431&lt;&gt;"",
    IF(INT('Data Sheet'!$A$19)=INT('Data Sheet'!$B$19),
        --(INT('Data Sheet'!$A$19) &amp; "." &amp; BO431),
        IF(AND((--(INT('Data Sheet'!$A$19) &amp; "." &amp; BO431)&gt;=--('Data Sheet'!$A$19)), (--(INT('Data Sheet'!$A$19) &amp; "." &amp; BO431)&lt;=--('Data Sheet'!$B$19))),
            --(INT('Data Sheet'!$A$19) &amp; "." &amp; BO431),
            --(INT('Data Sheet'!$B$19) &amp; "." &amp; BO431)
        )
    ),
    IF(BN431&lt;&gt;"",
        IF(INT('Data Sheet'!$A$19)=INT('Data Sheet'!$B$19),
            --(INT('Data Sheet'!$A$19) &amp; "." &amp; LEFT(BN431,3)),
            IF(AND((--(INT('Data Sheet'!$A$19) &amp; "." &amp; LEFT(BN431,3))&gt;=--('Data Sheet'!$A$19)), (--(INT('Data Sheet'!$A$19) &amp; "." &amp; LEFT(BN431,3))&lt;=--('Data Sheet'!$B$19))),
                --(INT('Data Sheet'!$A$19) &amp; "." &amp; LEFT(BN431,3)),
                --(INT('Data Sheet'!$B$19) &amp; "." &amp; LEFT(BN431,3))
            )
        ),
        "OK"
    )
)</f>
        <v>OK</v>
      </c>
      <c r="O431" s="23" t="str">
        <f>IF(BP431&lt;&gt;"",
    IF(INT('Data Sheet'!$A$19)=INT('Data Sheet'!$B$19),
        --(INT('Data Sheet'!$A$19) &amp; "." &amp; BP431),
        IF(AND((--(INT('Data Sheet'!$A$19) &amp; "." &amp; BP431)&gt;=--('Data Sheet'!$A$19)), (--(INT('Data Sheet'!$A$19) &amp; "." &amp; BP431)&lt;=--('Data Sheet'!$B$19))),
            --(INT('Data Sheet'!$A$19) &amp; "." &amp; BP431),
            --(INT('Data Sheet'!$B$19) &amp; "." &amp; BP431)
        )
    ),
    IF(BN431&lt;&gt;"",
        IF(INT('Data Sheet'!$A$19)=INT('Data Sheet'!$B$19),
            --(INT('Data Sheet'!$A$19) &amp; "." &amp; RIGHT(BN431,3)),
            IF(AND((--(INT('Data Sheet'!$A$19) &amp; "." &amp; RIGHT(BN431,3))&gt;=--('Data Sheet'!$A$19)), (--(INT('Data Sheet'!$A$19) &amp; "." &amp; RIGHT(BN431,3))&lt;=--('Data Sheet'!$B$19))),
                --(INT('Data Sheet'!$A$19) &amp; "." &amp; RIGHT(BN431,3)),
                --(INT('Data Sheet'!$B$19) &amp; "." &amp; RIGHT(BN431,3))
            )
        ),
        "OK"
    )
)</f>
        <v>OK</v>
      </c>
      <c r="P431" s="23" t="str">
        <f>IF(BR431&lt;&gt;"",
    IF(INT('Data Sheet'!$A$19)=INT('Data Sheet'!$B$15),
        --(INT('Data Sheet'!$A$15) &amp; "." &amp; BR431),
        IF(AND((--(INT('Data Sheet'!$A$15) &amp; "." &amp; BR431)&gt;=--('Data Sheet'!$A$15)), (--(INT('Data Sheet'!$A$15) &amp; "." &amp; BR431)&lt;=--('Data Sheet'!$B$15))),
            --(INT('Data Sheet'!$A$15) &amp; "." &amp; BR431),
            --(INT('Data Sheet'!$B$15) &amp; "." &amp; BR431)
        )
    ),
    IF(BQ431&lt;&gt;"",
        IF(INT('Data Sheet'!$A$15)=INT('Data Sheet'!$B$15),
            --(INT('Data Sheet'!$A$15) &amp; "." &amp; LEFT(BQ431,3)),
            IF(AND((--(INT('Data Sheet'!$A$15) &amp; "." &amp; LEFT(BQ431,3))&gt;=--('Data Sheet'!$A$15)), (--(INT('Data Sheet'!$A$15) &amp; "." &amp; LEFT(BQ431,3))&lt;=--('Data Sheet'!$B$15))),
                --(INT('Data Sheet'!$A$15) &amp; "." &amp; LEFT(BQ431,3)),
                --(INT('Data Sheet'!$B$15) &amp; "." &amp; LEFT(BQ431,3))
            )
        ),
        "OK"
    )
)</f>
        <v>OK</v>
      </c>
      <c r="Q431" s="23" t="str">
        <f>IF(BS431&lt;&gt;"",
    IF(INT('Data Sheet'!$A$19)=INT('Data Sheet'!$B$15),
        --(INT('Data Sheet'!$A$15) &amp; "." &amp; BS431),
        IF(AND((--(INT('Data Sheet'!$A$15) &amp; "." &amp; BS431)&gt;=--('Data Sheet'!$A$15)), (--(INT('Data Sheet'!$A$15) &amp; "." &amp; BS431)&lt;=--('Data Sheet'!$B$15))),
            --(INT('Data Sheet'!$A$15) &amp; "." &amp; BS431),
            --(INT('Data Sheet'!$B$15) &amp; "." &amp; BS431)
        )
    ),
    IF(BQ431&lt;&gt;"",
        IF(INT('Data Sheet'!$A$15)=INT('Data Sheet'!$B$15),
            --(INT('Data Sheet'!$A$15) &amp; "." &amp; RIGHT(BQ431,3)),
            IF(AND((--(INT('Data Sheet'!$A$15) &amp; "." &amp; RIGHT(BQ431,3))&gt;=--('Data Sheet'!$A$15)), (--(INT('Data Sheet'!$A$15) &amp; "." &amp; RIGHT(BQ431,3))&lt;=--('Data Sheet'!$B$15))),
                --(INT('Data Sheet'!$A$15) &amp; "." &amp; RIGHT(BQ431,3)),
                --(INT('Data Sheet'!$B$15) &amp; "." &amp; RIGHT(BQ431,3))
            )
        ),
        "OK"
    )
)</f>
        <v>OK</v>
      </c>
      <c r="R431" s="20"/>
      <c r="S431" s="20"/>
      <c r="T431" s="20"/>
      <c r="U431" s="20"/>
      <c r="V431" s="20"/>
      <c r="W431" s="20"/>
      <c r="X431" s="20"/>
      <c r="Y431" s="20"/>
      <c r="Z431" s="20"/>
      <c r="AA431" s="55"/>
      <c r="AB431" s="55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1"/>
      <c r="AR431" s="21"/>
      <c r="AS431" s="21"/>
      <c r="AT431" s="21"/>
      <c r="AU431" s="21"/>
      <c r="AV431" s="21"/>
      <c r="AW431" s="22"/>
      <c r="AX431" s="99"/>
      <c r="AY431" s="20"/>
      <c r="AZ431" s="20"/>
      <c r="BA431" s="22"/>
      <c r="BC431" s="80"/>
      <c r="BD431" s="80"/>
      <c r="BE431" s="80"/>
      <c r="BF431" s="80"/>
      <c r="BG431" s="2" t="str">
        <f t="shared" si="33"/>
        <v/>
      </c>
      <c r="BH431" s="78">
        <f t="shared" si="32"/>
        <v>0</v>
      </c>
    </row>
    <row r="432" spans="2:60" x14ac:dyDescent="0.2">
      <c r="B432" s="14">
        <f t="shared" si="34"/>
        <v>424</v>
      </c>
      <c r="C432" s="15" t="str">
        <f>CONCATENATE('Data Sheet'!$B$8,'Data Sheet'!$G$2)</f>
        <v>" HWDP</v>
      </c>
      <c r="D432" s="95" t="str">
        <f t="shared" si="35"/>
        <v/>
      </c>
      <c r="E432" s="15" t="str">
        <f>IF('Sum HWDP'!$D$10="TH-Hill DS-1 Vol 3 CAT 2: Clean and Visual Ends only","N/A","OK")</f>
        <v>OK</v>
      </c>
      <c r="F432" s="15" t="str">
        <f>IF('Sum HWDP'!$D$10="TH-Hill DS-1 Vol 3 CAT 2: Clean and Visual Ends only","N/A","OK")</f>
        <v>OK</v>
      </c>
      <c r="G432" s="17"/>
      <c r="H432" s="17"/>
      <c r="I432" s="17" t="s">
        <v>51</v>
      </c>
      <c r="J432" s="17" t="str">
        <f t="shared" si="36"/>
        <v>OK</v>
      </c>
      <c r="K432" s="17" t="str">
        <f t="shared" si="36"/>
        <v>OK</v>
      </c>
      <c r="L432" s="17" t="str">
        <f>IF('Data Sheet'!$B$9="NC-50","N/A","OK")</f>
        <v>OK</v>
      </c>
      <c r="M432" s="17" t="str">
        <f>IF('Data Sheet'!$B$9="NC-50","N/A","OK")</f>
        <v>OK</v>
      </c>
      <c r="N432" s="23" t="str">
        <f>IF(BO432&lt;&gt;"",
    IF(INT('Data Sheet'!$A$19)=INT('Data Sheet'!$B$19),
        --(INT('Data Sheet'!$A$19) &amp; "." &amp; BO432),
        IF(AND((--(INT('Data Sheet'!$A$19) &amp; "." &amp; BO432)&gt;=--('Data Sheet'!$A$19)), (--(INT('Data Sheet'!$A$19) &amp; "." &amp; BO432)&lt;=--('Data Sheet'!$B$19))),
            --(INT('Data Sheet'!$A$19) &amp; "." &amp; BO432),
            --(INT('Data Sheet'!$B$19) &amp; "." &amp; BO432)
        )
    ),
    IF(BN432&lt;&gt;"",
        IF(INT('Data Sheet'!$A$19)=INT('Data Sheet'!$B$19),
            --(INT('Data Sheet'!$A$19) &amp; "." &amp; LEFT(BN432,3)),
            IF(AND((--(INT('Data Sheet'!$A$19) &amp; "." &amp; LEFT(BN432,3))&gt;=--('Data Sheet'!$A$19)), (--(INT('Data Sheet'!$A$19) &amp; "." &amp; LEFT(BN432,3))&lt;=--('Data Sheet'!$B$19))),
                --(INT('Data Sheet'!$A$19) &amp; "." &amp; LEFT(BN432,3)),
                --(INT('Data Sheet'!$B$19) &amp; "." &amp; LEFT(BN432,3))
            )
        ),
        "OK"
    )
)</f>
        <v>OK</v>
      </c>
      <c r="O432" s="23" t="str">
        <f>IF(BP432&lt;&gt;"",
    IF(INT('Data Sheet'!$A$19)=INT('Data Sheet'!$B$19),
        --(INT('Data Sheet'!$A$19) &amp; "." &amp; BP432),
        IF(AND((--(INT('Data Sheet'!$A$19) &amp; "." &amp; BP432)&gt;=--('Data Sheet'!$A$19)), (--(INT('Data Sheet'!$A$19) &amp; "." &amp; BP432)&lt;=--('Data Sheet'!$B$19))),
            --(INT('Data Sheet'!$A$19) &amp; "." &amp; BP432),
            --(INT('Data Sheet'!$B$19) &amp; "." &amp; BP432)
        )
    ),
    IF(BN432&lt;&gt;"",
        IF(INT('Data Sheet'!$A$19)=INT('Data Sheet'!$B$19),
            --(INT('Data Sheet'!$A$19) &amp; "." &amp; RIGHT(BN432,3)),
            IF(AND((--(INT('Data Sheet'!$A$19) &amp; "." &amp; RIGHT(BN432,3))&gt;=--('Data Sheet'!$A$19)), (--(INT('Data Sheet'!$A$19) &amp; "." &amp; RIGHT(BN432,3))&lt;=--('Data Sheet'!$B$19))),
                --(INT('Data Sheet'!$A$19) &amp; "." &amp; RIGHT(BN432,3)),
                --(INT('Data Sheet'!$B$19) &amp; "." &amp; RIGHT(BN432,3))
            )
        ),
        "OK"
    )
)</f>
        <v>OK</v>
      </c>
      <c r="P432" s="23" t="str">
        <f>IF(BR432&lt;&gt;"",
    IF(INT('Data Sheet'!$A$19)=INT('Data Sheet'!$B$15),
        --(INT('Data Sheet'!$A$15) &amp; "." &amp; BR432),
        IF(AND((--(INT('Data Sheet'!$A$15) &amp; "." &amp; BR432)&gt;=--('Data Sheet'!$A$15)), (--(INT('Data Sheet'!$A$15) &amp; "." &amp; BR432)&lt;=--('Data Sheet'!$B$15))),
            --(INT('Data Sheet'!$A$15) &amp; "." &amp; BR432),
            --(INT('Data Sheet'!$B$15) &amp; "." &amp; BR432)
        )
    ),
    IF(BQ432&lt;&gt;"",
        IF(INT('Data Sheet'!$A$15)=INT('Data Sheet'!$B$15),
            --(INT('Data Sheet'!$A$15) &amp; "." &amp; LEFT(BQ432,3)),
            IF(AND((--(INT('Data Sheet'!$A$15) &amp; "." &amp; LEFT(BQ432,3))&gt;=--('Data Sheet'!$A$15)), (--(INT('Data Sheet'!$A$15) &amp; "." &amp; LEFT(BQ432,3))&lt;=--('Data Sheet'!$B$15))),
                --(INT('Data Sheet'!$A$15) &amp; "." &amp; LEFT(BQ432,3)),
                --(INT('Data Sheet'!$B$15) &amp; "." &amp; LEFT(BQ432,3))
            )
        ),
        "OK"
    )
)</f>
        <v>OK</v>
      </c>
      <c r="Q432" s="23" t="str">
        <f>IF(BS432&lt;&gt;"",
    IF(INT('Data Sheet'!$A$19)=INT('Data Sheet'!$B$15),
        --(INT('Data Sheet'!$A$15) &amp; "." &amp; BS432),
        IF(AND((--(INT('Data Sheet'!$A$15) &amp; "." &amp; BS432)&gt;=--('Data Sheet'!$A$15)), (--(INT('Data Sheet'!$A$15) &amp; "." &amp; BS432)&lt;=--('Data Sheet'!$B$15))),
            --(INT('Data Sheet'!$A$15) &amp; "." &amp; BS432),
            --(INT('Data Sheet'!$B$15) &amp; "." &amp; BS432)
        )
    ),
    IF(BQ432&lt;&gt;"",
        IF(INT('Data Sheet'!$A$15)=INT('Data Sheet'!$B$15),
            --(INT('Data Sheet'!$A$15) &amp; "." &amp; RIGHT(BQ432,3)),
            IF(AND((--(INT('Data Sheet'!$A$15) &amp; "." &amp; RIGHT(BQ432,3))&gt;=--('Data Sheet'!$A$15)), (--(INT('Data Sheet'!$A$15) &amp; "." &amp; RIGHT(BQ432,3))&lt;=--('Data Sheet'!$B$15))),
                --(INT('Data Sheet'!$A$15) &amp; "." &amp; RIGHT(BQ432,3)),
                --(INT('Data Sheet'!$B$15) &amp; "." &amp; RIGHT(BQ432,3))
            )
        ),
        "OK"
    )
)</f>
        <v>OK</v>
      </c>
      <c r="R432" s="20"/>
      <c r="S432" s="20"/>
      <c r="T432" s="20"/>
      <c r="U432" s="20"/>
      <c r="V432" s="20"/>
      <c r="W432" s="20"/>
      <c r="X432" s="20"/>
      <c r="Y432" s="20"/>
      <c r="Z432" s="20"/>
      <c r="AA432" s="55"/>
      <c r="AB432" s="55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1"/>
      <c r="AR432" s="21"/>
      <c r="AS432" s="21"/>
      <c r="AT432" s="21"/>
      <c r="AU432" s="21"/>
      <c r="AV432" s="21"/>
      <c r="AW432" s="22"/>
      <c r="AX432" s="99"/>
      <c r="AY432" s="20"/>
      <c r="AZ432" s="20"/>
      <c r="BA432" s="22"/>
      <c r="BC432" s="80"/>
      <c r="BD432" s="80"/>
      <c r="BE432" s="80"/>
      <c r="BF432" s="80"/>
      <c r="BG432" s="2" t="str">
        <f t="shared" si="33"/>
        <v/>
      </c>
      <c r="BH432" s="78">
        <f t="shared" si="32"/>
        <v>0</v>
      </c>
    </row>
    <row r="433" spans="2:60" x14ac:dyDescent="0.2">
      <c r="B433" s="14">
        <f t="shared" si="34"/>
        <v>425</v>
      </c>
      <c r="C433" s="15" t="str">
        <f>CONCATENATE('Data Sheet'!$B$8,'Data Sheet'!$G$2)</f>
        <v>" HWDP</v>
      </c>
      <c r="D433" s="95" t="str">
        <f t="shared" si="35"/>
        <v/>
      </c>
      <c r="E433" s="15" t="str">
        <f>IF('Sum HWDP'!$D$10="TH-Hill DS-1 Vol 3 CAT 2: Clean and Visual Ends only","N/A","OK")</f>
        <v>OK</v>
      </c>
      <c r="F433" s="15" t="str">
        <f>IF('Sum HWDP'!$D$10="TH-Hill DS-1 Vol 3 CAT 2: Clean and Visual Ends only","N/A","OK")</f>
        <v>OK</v>
      </c>
      <c r="G433" s="17"/>
      <c r="H433" s="17"/>
      <c r="I433" s="17" t="s">
        <v>51</v>
      </c>
      <c r="J433" s="17" t="str">
        <f t="shared" si="36"/>
        <v>OK</v>
      </c>
      <c r="K433" s="17" t="str">
        <f t="shared" si="36"/>
        <v>OK</v>
      </c>
      <c r="L433" s="17" t="str">
        <f>IF('Data Sheet'!$B$9="NC-50","N/A","OK")</f>
        <v>OK</v>
      </c>
      <c r="M433" s="17" t="str">
        <f>IF('Data Sheet'!$B$9="NC-50","N/A","OK")</f>
        <v>OK</v>
      </c>
      <c r="N433" s="23" t="str">
        <f>IF(BO433&lt;&gt;"",
    IF(INT('Data Sheet'!$A$19)=INT('Data Sheet'!$B$19),
        --(INT('Data Sheet'!$A$19) &amp; "." &amp; BO433),
        IF(AND((--(INT('Data Sheet'!$A$19) &amp; "." &amp; BO433)&gt;=--('Data Sheet'!$A$19)), (--(INT('Data Sheet'!$A$19) &amp; "." &amp; BO433)&lt;=--('Data Sheet'!$B$19))),
            --(INT('Data Sheet'!$A$19) &amp; "." &amp; BO433),
            --(INT('Data Sheet'!$B$19) &amp; "." &amp; BO433)
        )
    ),
    IF(BN433&lt;&gt;"",
        IF(INT('Data Sheet'!$A$19)=INT('Data Sheet'!$B$19),
            --(INT('Data Sheet'!$A$19) &amp; "." &amp; LEFT(BN433,3)),
            IF(AND((--(INT('Data Sheet'!$A$19) &amp; "." &amp; LEFT(BN433,3))&gt;=--('Data Sheet'!$A$19)), (--(INT('Data Sheet'!$A$19) &amp; "." &amp; LEFT(BN433,3))&lt;=--('Data Sheet'!$B$19))),
                --(INT('Data Sheet'!$A$19) &amp; "." &amp; LEFT(BN433,3)),
                --(INT('Data Sheet'!$B$19) &amp; "." &amp; LEFT(BN433,3))
            )
        ),
        "OK"
    )
)</f>
        <v>OK</v>
      </c>
      <c r="O433" s="23" t="str">
        <f>IF(BP433&lt;&gt;"",
    IF(INT('Data Sheet'!$A$19)=INT('Data Sheet'!$B$19),
        --(INT('Data Sheet'!$A$19) &amp; "." &amp; BP433),
        IF(AND((--(INT('Data Sheet'!$A$19) &amp; "." &amp; BP433)&gt;=--('Data Sheet'!$A$19)), (--(INT('Data Sheet'!$A$19) &amp; "." &amp; BP433)&lt;=--('Data Sheet'!$B$19))),
            --(INT('Data Sheet'!$A$19) &amp; "." &amp; BP433),
            --(INT('Data Sheet'!$B$19) &amp; "." &amp; BP433)
        )
    ),
    IF(BN433&lt;&gt;"",
        IF(INT('Data Sheet'!$A$19)=INT('Data Sheet'!$B$19),
            --(INT('Data Sheet'!$A$19) &amp; "." &amp; RIGHT(BN433,3)),
            IF(AND((--(INT('Data Sheet'!$A$19) &amp; "." &amp; RIGHT(BN433,3))&gt;=--('Data Sheet'!$A$19)), (--(INT('Data Sheet'!$A$19) &amp; "." &amp; RIGHT(BN433,3))&lt;=--('Data Sheet'!$B$19))),
                --(INT('Data Sheet'!$A$19) &amp; "." &amp; RIGHT(BN433,3)),
                --(INT('Data Sheet'!$B$19) &amp; "." &amp; RIGHT(BN433,3))
            )
        ),
        "OK"
    )
)</f>
        <v>OK</v>
      </c>
      <c r="P433" s="23" t="str">
        <f>IF(BR433&lt;&gt;"",
    IF(INT('Data Sheet'!$A$19)=INT('Data Sheet'!$B$15),
        --(INT('Data Sheet'!$A$15) &amp; "." &amp; BR433),
        IF(AND((--(INT('Data Sheet'!$A$15) &amp; "." &amp; BR433)&gt;=--('Data Sheet'!$A$15)), (--(INT('Data Sheet'!$A$15) &amp; "." &amp; BR433)&lt;=--('Data Sheet'!$B$15))),
            --(INT('Data Sheet'!$A$15) &amp; "." &amp; BR433),
            --(INT('Data Sheet'!$B$15) &amp; "." &amp; BR433)
        )
    ),
    IF(BQ433&lt;&gt;"",
        IF(INT('Data Sheet'!$A$15)=INT('Data Sheet'!$B$15),
            --(INT('Data Sheet'!$A$15) &amp; "." &amp; LEFT(BQ433,3)),
            IF(AND((--(INT('Data Sheet'!$A$15) &amp; "." &amp; LEFT(BQ433,3))&gt;=--('Data Sheet'!$A$15)), (--(INT('Data Sheet'!$A$15) &amp; "." &amp; LEFT(BQ433,3))&lt;=--('Data Sheet'!$B$15))),
                --(INT('Data Sheet'!$A$15) &amp; "." &amp; LEFT(BQ433,3)),
                --(INT('Data Sheet'!$B$15) &amp; "." &amp; LEFT(BQ433,3))
            )
        ),
        "OK"
    )
)</f>
        <v>OK</v>
      </c>
      <c r="Q433" s="23" t="str">
        <f>IF(BS433&lt;&gt;"",
    IF(INT('Data Sheet'!$A$19)=INT('Data Sheet'!$B$15),
        --(INT('Data Sheet'!$A$15) &amp; "." &amp; BS433),
        IF(AND((--(INT('Data Sheet'!$A$15) &amp; "." &amp; BS433)&gt;=--('Data Sheet'!$A$15)), (--(INT('Data Sheet'!$A$15) &amp; "." &amp; BS433)&lt;=--('Data Sheet'!$B$15))),
            --(INT('Data Sheet'!$A$15) &amp; "." &amp; BS433),
            --(INT('Data Sheet'!$B$15) &amp; "." &amp; BS433)
        )
    ),
    IF(BQ433&lt;&gt;"",
        IF(INT('Data Sheet'!$A$15)=INT('Data Sheet'!$B$15),
            --(INT('Data Sheet'!$A$15) &amp; "." &amp; RIGHT(BQ433,3)),
            IF(AND((--(INT('Data Sheet'!$A$15) &amp; "." &amp; RIGHT(BQ433,3))&gt;=--('Data Sheet'!$A$15)), (--(INT('Data Sheet'!$A$15) &amp; "." &amp; RIGHT(BQ433,3))&lt;=--('Data Sheet'!$B$15))),
                --(INT('Data Sheet'!$A$15) &amp; "." &amp; RIGHT(BQ433,3)),
                --(INT('Data Sheet'!$B$15) &amp; "." &amp; RIGHT(BQ433,3))
            )
        ),
        "OK"
    )
)</f>
        <v>OK</v>
      </c>
      <c r="R433" s="20"/>
      <c r="S433" s="20"/>
      <c r="T433" s="20"/>
      <c r="U433" s="20"/>
      <c r="V433" s="20"/>
      <c r="W433" s="20"/>
      <c r="X433" s="20"/>
      <c r="Y433" s="20"/>
      <c r="Z433" s="20"/>
      <c r="AA433" s="55"/>
      <c r="AB433" s="55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1"/>
      <c r="AR433" s="21"/>
      <c r="AS433" s="21"/>
      <c r="AT433" s="21"/>
      <c r="AU433" s="21"/>
      <c r="AV433" s="21"/>
      <c r="AW433" s="22"/>
      <c r="AX433" s="99"/>
      <c r="AY433" s="20"/>
      <c r="AZ433" s="20"/>
      <c r="BA433" s="22"/>
      <c r="BC433" s="80"/>
      <c r="BD433" s="80"/>
      <c r="BE433" s="80"/>
      <c r="BF433" s="80"/>
      <c r="BG433" s="2" t="str">
        <f t="shared" si="33"/>
        <v/>
      </c>
      <c r="BH433" s="78">
        <f t="shared" si="32"/>
        <v>0</v>
      </c>
    </row>
    <row r="434" spans="2:60" x14ac:dyDescent="0.2">
      <c r="B434" s="14">
        <f t="shared" si="34"/>
        <v>426</v>
      </c>
      <c r="C434" s="15" t="str">
        <f>CONCATENATE('Data Sheet'!$B$8,'Data Sheet'!$G$2)</f>
        <v>" HWDP</v>
      </c>
      <c r="D434" s="95" t="str">
        <f t="shared" si="35"/>
        <v/>
      </c>
      <c r="E434" s="15" t="str">
        <f>IF('Sum HWDP'!$D$10="TH-Hill DS-1 Vol 3 CAT 2: Clean and Visual Ends only","N/A","OK")</f>
        <v>OK</v>
      </c>
      <c r="F434" s="15" t="str">
        <f>IF('Sum HWDP'!$D$10="TH-Hill DS-1 Vol 3 CAT 2: Clean and Visual Ends only","N/A","OK")</f>
        <v>OK</v>
      </c>
      <c r="G434" s="17"/>
      <c r="H434" s="17"/>
      <c r="I434" s="17" t="s">
        <v>51</v>
      </c>
      <c r="J434" s="17" t="str">
        <f t="shared" si="36"/>
        <v>OK</v>
      </c>
      <c r="K434" s="17" t="str">
        <f t="shared" si="36"/>
        <v>OK</v>
      </c>
      <c r="L434" s="17" t="str">
        <f>IF('Data Sheet'!$B$9="NC-50","N/A","OK")</f>
        <v>OK</v>
      </c>
      <c r="M434" s="17" t="str">
        <f>IF('Data Sheet'!$B$9="NC-50","N/A","OK")</f>
        <v>OK</v>
      </c>
      <c r="N434" s="23" t="str">
        <f>IF(BO434&lt;&gt;"",
    IF(INT('Data Sheet'!$A$19)=INT('Data Sheet'!$B$19),
        --(INT('Data Sheet'!$A$19) &amp; "." &amp; BO434),
        IF(AND((--(INT('Data Sheet'!$A$19) &amp; "." &amp; BO434)&gt;=--('Data Sheet'!$A$19)), (--(INT('Data Sheet'!$A$19) &amp; "." &amp; BO434)&lt;=--('Data Sheet'!$B$19))),
            --(INT('Data Sheet'!$A$19) &amp; "." &amp; BO434),
            --(INT('Data Sheet'!$B$19) &amp; "." &amp; BO434)
        )
    ),
    IF(BN434&lt;&gt;"",
        IF(INT('Data Sheet'!$A$19)=INT('Data Sheet'!$B$19),
            --(INT('Data Sheet'!$A$19) &amp; "." &amp; LEFT(BN434,3)),
            IF(AND((--(INT('Data Sheet'!$A$19) &amp; "." &amp; LEFT(BN434,3))&gt;=--('Data Sheet'!$A$19)), (--(INT('Data Sheet'!$A$19) &amp; "." &amp; LEFT(BN434,3))&lt;=--('Data Sheet'!$B$19))),
                --(INT('Data Sheet'!$A$19) &amp; "." &amp; LEFT(BN434,3)),
                --(INT('Data Sheet'!$B$19) &amp; "." &amp; LEFT(BN434,3))
            )
        ),
        "OK"
    )
)</f>
        <v>OK</v>
      </c>
      <c r="O434" s="23" t="str">
        <f>IF(BP434&lt;&gt;"",
    IF(INT('Data Sheet'!$A$19)=INT('Data Sheet'!$B$19),
        --(INT('Data Sheet'!$A$19) &amp; "." &amp; BP434),
        IF(AND((--(INT('Data Sheet'!$A$19) &amp; "." &amp; BP434)&gt;=--('Data Sheet'!$A$19)), (--(INT('Data Sheet'!$A$19) &amp; "." &amp; BP434)&lt;=--('Data Sheet'!$B$19))),
            --(INT('Data Sheet'!$A$19) &amp; "." &amp; BP434),
            --(INT('Data Sheet'!$B$19) &amp; "." &amp; BP434)
        )
    ),
    IF(BN434&lt;&gt;"",
        IF(INT('Data Sheet'!$A$19)=INT('Data Sheet'!$B$19),
            --(INT('Data Sheet'!$A$19) &amp; "." &amp; RIGHT(BN434,3)),
            IF(AND((--(INT('Data Sheet'!$A$19) &amp; "." &amp; RIGHT(BN434,3))&gt;=--('Data Sheet'!$A$19)), (--(INT('Data Sheet'!$A$19) &amp; "." &amp; RIGHT(BN434,3))&lt;=--('Data Sheet'!$B$19))),
                --(INT('Data Sheet'!$A$19) &amp; "." &amp; RIGHT(BN434,3)),
                --(INT('Data Sheet'!$B$19) &amp; "." &amp; RIGHT(BN434,3))
            )
        ),
        "OK"
    )
)</f>
        <v>OK</v>
      </c>
      <c r="P434" s="23" t="str">
        <f>IF(BR434&lt;&gt;"",
    IF(INT('Data Sheet'!$A$19)=INT('Data Sheet'!$B$15),
        --(INT('Data Sheet'!$A$15) &amp; "." &amp; BR434),
        IF(AND((--(INT('Data Sheet'!$A$15) &amp; "." &amp; BR434)&gt;=--('Data Sheet'!$A$15)), (--(INT('Data Sheet'!$A$15) &amp; "." &amp; BR434)&lt;=--('Data Sheet'!$B$15))),
            --(INT('Data Sheet'!$A$15) &amp; "." &amp; BR434),
            --(INT('Data Sheet'!$B$15) &amp; "." &amp; BR434)
        )
    ),
    IF(BQ434&lt;&gt;"",
        IF(INT('Data Sheet'!$A$15)=INT('Data Sheet'!$B$15),
            --(INT('Data Sheet'!$A$15) &amp; "." &amp; LEFT(BQ434,3)),
            IF(AND((--(INT('Data Sheet'!$A$15) &amp; "." &amp; LEFT(BQ434,3))&gt;=--('Data Sheet'!$A$15)), (--(INT('Data Sheet'!$A$15) &amp; "." &amp; LEFT(BQ434,3))&lt;=--('Data Sheet'!$B$15))),
                --(INT('Data Sheet'!$A$15) &amp; "." &amp; LEFT(BQ434,3)),
                --(INT('Data Sheet'!$B$15) &amp; "." &amp; LEFT(BQ434,3))
            )
        ),
        "OK"
    )
)</f>
        <v>OK</v>
      </c>
      <c r="Q434" s="23" t="str">
        <f>IF(BS434&lt;&gt;"",
    IF(INT('Data Sheet'!$A$19)=INT('Data Sheet'!$B$15),
        --(INT('Data Sheet'!$A$15) &amp; "." &amp; BS434),
        IF(AND((--(INT('Data Sheet'!$A$15) &amp; "." &amp; BS434)&gt;=--('Data Sheet'!$A$15)), (--(INT('Data Sheet'!$A$15) &amp; "." &amp; BS434)&lt;=--('Data Sheet'!$B$15))),
            --(INT('Data Sheet'!$A$15) &amp; "." &amp; BS434),
            --(INT('Data Sheet'!$B$15) &amp; "." &amp; BS434)
        )
    ),
    IF(BQ434&lt;&gt;"",
        IF(INT('Data Sheet'!$A$15)=INT('Data Sheet'!$B$15),
            --(INT('Data Sheet'!$A$15) &amp; "." &amp; RIGHT(BQ434,3)),
            IF(AND((--(INT('Data Sheet'!$A$15) &amp; "." &amp; RIGHT(BQ434,3))&gt;=--('Data Sheet'!$A$15)), (--(INT('Data Sheet'!$A$15) &amp; "." &amp; RIGHT(BQ434,3))&lt;=--('Data Sheet'!$B$15))),
                --(INT('Data Sheet'!$A$15) &amp; "." &amp; RIGHT(BQ434,3)),
                --(INT('Data Sheet'!$B$15) &amp; "." &amp; RIGHT(BQ434,3))
            )
        ),
        "OK"
    )
)</f>
        <v>OK</v>
      </c>
      <c r="R434" s="20"/>
      <c r="S434" s="20"/>
      <c r="T434" s="20"/>
      <c r="U434" s="20"/>
      <c r="V434" s="20"/>
      <c r="W434" s="20"/>
      <c r="X434" s="20"/>
      <c r="Y434" s="20"/>
      <c r="Z434" s="20"/>
      <c r="AA434" s="55"/>
      <c r="AB434" s="55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1"/>
      <c r="AR434" s="21"/>
      <c r="AS434" s="21"/>
      <c r="AT434" s="21"/>
      <c r="AU434" s="21"/>
      <c r="AV434" s="21"/>
      <c r="AW434" s="22"/>
      <c r="AX434" s="99"/>
      <c r="AY434" s="20"/>
      <c r="AZ434" s="20"/>
      <c r="BA434" s="22"/>
      <c r="BC434" s="80"/>
      <c r="BD434" s="80"/>
      <c r="BE434" s="80"/>
      <c r="BF434" s="80"/>
      <c r="BG434" s="2" t="str">
        <f t="shared" si="33"/>
        <v/>
      </c>
      <c r="BH434" s="78">
        <f t="shared" si="32"/>
        <v>0</v>
      </c>
    </row>
    <row r="435" spans="2:60" x14ac:dyDescent="0.2">
      <c r="B435" s="14">
        <f t="shared" si="34"/>
        <v>427</v>
      </c>
      <c r="C435" s="15" t="str">
        <f>CONCATENATE('Data Sheet'!$B$8,'Data Sheet'!$G$2)</f>
        <v>" HWDP</v>
      </c>
      <c r="D435" s="95" t="str">
        <f t="shared" si="35"/>
        <v/>
      </c>
      <c r="E435" s="15" t="str">
        <f>IF('Sum HWDP'!$D$10="TH-Hill DS-1 Vol 3 CAT 2: Clean and Visual Ends only","N/A","OK")</f>
        <v>OK</v>
      </c>
      <c r="F435" s="15" t="str">
        <f>IF('Sum HWDP'!$D$10="TH-Hill DS-1 Vol 3 CAT 2: Clean and Visual Ends only","N/A","OK")</f>
        <v>OK</v>
      </c>
      <c r="G435" s="17"/>
      <c r="H435" s="17"/>
      <c r="I435" s="17" t="s">
        <v>51</v>
      </c>
      <c r="J435" s="17" t="str">
        <f t="shared" si="36"/>
        <v>OK</v>
      </c>
      <c r="K435" s="17" t="str">
        <f t="shared" si="36"/>
        <v>OK</v>
      </c>
      <c r="L435" s="17" t="str">
        <f>IF('Data Sheet'!$B$9="NC-50","N/A","OK")</f>
        <v>OK</v>
      </c>
      <c r="M435" s="17" t="str">
        <f>IF('Data Sheet'!$B$9="NC-50","N/A","OK")</f>
        <v>OK</v>
      </c>
      <c r="N435" s="23" t="str">
        <f>IF(BO435&lt;&gt;"",
    IF(INT('Data Sheet'!$A$19)=INT('Data Sheet'!$B$19),
        --(INT('Data Sheet'!$A$19) &amp; "." &amp; BO435),
        IF(AND((--(INT('Data Sheet'!$A$19) &amp; "." &amp; BO435)&gt;=--('Data Sheet'!$A$19)), (--(INT('Data Sheet'!$A$19) &amp; "." &amp; BO435)&lt;=--('Data Sheet'!$B$19))),
            --(INT('Data Sheet'!$A$19) &amp; "." &amp; BO435),
            --(INT('Data Sheet'!$B$19) &amp; "." &amp; BO435)
        )
    ),
    IF(BN435&lt;&gt;"",
        IF(INT('Data Sheet'!$A$19)=INT('Data Sheet'!$B$19),
            --(INT('Data Sheet'!$A$19) &amp; "." &amp; LEFT(BN435,3)),
            IF(AND((--(INT('Data Sheet'!$A$19) &amp; "." &amp; LEFT(BN435,3))&gt;=--('Data Sheet'!$A$19)), (--(INT('Data Sheet'!$A$19) &amp; "." &amp; LEFT(BN435,3))&lt;=--('Data Sheet'!$B$19))),
                --(INT('Data Sheet'!$A$19) &amp; "." &amp; LEFT(BN435,3)),
                --(INT('Data Sheet'!$B$19) &amp; "." &amp; LEFT(BN435,3))
            )
        ),
        "OK"
    )
)</f>
        <v>OK</v>
      </c>
      <c r="O435" s="23" t="str">
        <f>IF(BP435&lt;&gt;"",
    IF(INT('Data Sheet'!$A$19)=INT('Data Sheet'!$B$19),
        --(INT('Data Sheet'!$A$19) &amp; "." &amp; BP435),
        IF(AND((--(INT('Data Sheet'!$A$19) &amp; "." &amp; BP435)&gt;=--('Data Sheet'!$A$19)), (--(INT('Data Sheet'!$A$19) &amp; "." &amp; BP435)&lt;=--('Data Sheet'!$B$19))),
            --(INT('Data Sheet'!$A$19) &amp; "." &amp; BP435),
            --(INT('Data Sheet'!$B$19) &amp; "." &amp; BP435)
        )
    ),
    IF(BN435&lt;&gt;"",
        IF(INT('Data Sheet'!$A$19)=INT('Data Sheet'!$B$19),
            --(INT('Data Sheet'!$A$19) &amp; "." &amp; RIGHT(BN435,3)),
            IF(AND((--(INT('Data Sheet'!$A$19) &amp; "." &amp; RIGHT(BN435,3))&gt;=--('Data Sheet'!$A$19)), (--(INT('Data Sheet'!$A$19) &amp; "." &amp; RIGHT(BN435,3))&lt;=--('Data Sheet'!$B$19))),
                --(INT('Data Sheet'!$A$19) &amp; "." &amp; RIGHT(BN435,3)),
                --(INT('Data Sheet'!$B$19) &amp; "." &amp; RIGHT(BN435,3))
            )
        ),
        "OK"
    )
)</f>
        <v>OK</v>
      </c>
      <c r="P435" s="23" t="str">
        <f>IF(BR435&lt;&gt;"",
    IF(INT('Data Sheet'!$A$19)=INT('Data Sheet'!$B$15),
        --(INT('Data Sheet'!$A$15) &amp; "." &amp; BR435),
        IF(AND((--(INT('Data Sheet'!$A$15) &amp; "." &amp; BR435)&gt;=--('Data Sheet'!$A$15)), (--(INT('Data Sheet'!$A$15) &amp; "." &amp; BR435)&lt;=--('Data Sheet'!$B$15))),
            --(INT('Data Sheet'!$A$15) &amp; "." &amp; BR435),
            --(INT('Data Sheet'!$B$15) &amp; "." &amp; BR435)
        )
    ),
    IF(BQ435&lt;&gt;"",
        IF(INT('Data Sheet'!$A$15)=INT('Data Sheet'!$B$15),
            --(INT('Data Sheet'!$A$15) &amp; "." &amp; LEFT(BQ435,3)),
            IF(AND((--(INT('Data Sheet'!$A$15) &amp; "." &amp; LEFT(BQ435,3))&gt;=--('Data Sheet'!$A$15)), (--(INT('Data Sheet'!$A$15) &amp; "." &amp; LEFT(BQ435,3))&lt;=--('Data Sheet'!$B$15))),
                --(INT('Data Sheet'!$A$15) &amp; "." &amp; LEFT(BQ435,3)),
                --(INT('Data Sheet'!$B$15) &amp; "." &amp; LEFT(BQ435,3))
            )
        ),
        "OK"
    )
)</f>
        <v>OK</v>
      </c>
      <c r="Q435" s="23" t="str">
        <f>IF(BS435&lt;&gt;"",
    IF(INT('Data Sheet'!$A$19)=INT('Data Sheet'!$B$15),
        --(INT('Data Sheet'!$A$15) &amp; "." &amp; BS435),
        IF(AND((--(INT('Data Sheet'!$A$15) &amp; "." &amp; BS435)&gt;=--('Data Sheet'!$A$15)), (--(INT('Data Sheet'!$A$15) &amp; "." &amp; BS435)&lt;=--('Data Sheet'!$B$15))),
            --(INT('Data Sheet'!$A$15) &amp; "." &amp; BS435),
            --(INT('Data Sheet'!$B$15) &amp; "." &amp; BS435)
        )
    ),
    IF(BQ435&lt;&gt;"",
        IF(INT('Data Sheet'!$A$15)=INT('Data Sheet'!$B$15),
            --(INT('Data Sheet'!$A$15) &amp; "." &amp; RIGHT(BQ435,3)),
            IF(AND((--(INT('Data Sheet'!$A$15) &amp; "." &amp; RIGHT(BQ435,3))&gt;=--('Data Sheet'!$A$15)), (--(INT('Data Sheet'!$A$15) &amp; "." &amp; RIGHT(BQ435,3))&lt;=--('Data Sheet'!$B$15))),
                --(INT('Data Sheet'!$A$15) &amp; "." &amp; RIGHT(BQ435,3)),
                --(INT('Data Sheet'!$B$15) &amp; "." &amp; RIGHT(BQ435,3))
            )
        ),
        "OK"
    )
)</f>
        <v>OK</v>
      </c>
      <c r="R435" s="20"/>
      <c r="S435" s="20"/>
      <c r="T435" s="20"/>
      <c r="U435" s="20"/>
      <c r="V435" s="20"/>
      <c r="W435" s="20"/>
      <c r="X435" s="20"/>
      <c r="Y435" s="20"/>
      <c r="Z435" s="20"/>
      <c r="AA435" s="55"/>
      <c r="AB435" s="55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1"/>
      <c r="AR435" s="21"/>
      <c r="AS435" s="21"/>
      <c r="AT435" s="21"/>
      <c r="AU435" s="21"/>
      <c r="AV435" s="21"/>
      <c r="AW435" s="22"/>
      <c r="AX435" s="99"/>
      <c r="AY435" s="20"/>
      <c r="AZ435" s="20"/>
      <c r="BA435" s="22"/>
      <c r="BC435" s="80"/>
      <c r="BD435" s="80"/>
      <c r="BE435" s="80"/>
      <c r="BF435" s="80"/>
      <c r="BG435" s="2" t="str">
        <f t="shared" si="33"/>
        <v/>
      </c>
      <c r="BH435" s="78">
        <f t="shared" si="32"/>
        <v>0</v>
      </c>
    </row>
    <row r="436" spans="2:60" x14ac:dyDescent="0.2">
      <c r="B436" s="14">
        <f t="shared" si="34"/>
        <v>428</v>
      </c>
      <c r="C436" s="15" t="str">
        <f>CONCATENATE('Data Sheet'!$B$8,'Data Sheet'!$G$2)</f>
        <v>" HWDP</v>
      </c>
      <c r="D436" s="95" t="str">
        <f t="shared" si="35"/>
        <v/>
      </c>
      <c r="E436" s="15" t="str">
        <f>IF('Sum HWDP'!$D$10="TH-Hill DS-1 Vol 3 CAT 2: Clean and Visual Ends only","N/A","OK")</f>
        <v>OK</v>
      </c>
      <c r="F436" s="15" t="str">
        <f>IF('Sum HWDP'!$D$10="TH-Hill DS-1 Vol 3 CAT 2: Clean and Visual Ends only","N/A","OK")</f>
        <v>OK</v>
      </c>
      <c r="G436" s="17"/>
      <c r="H436" s="17"/>
      <c r="I436" s="17" t="s">
        <v>51</v>
      </c>
      <c r="J436" s="17" t="str">
        <f t="shared" si="36"/>
        <v>OK</v>
      </c>
      <c r="K436" s="17" t="str">
        <f t="shared" si="36"/>
        <v>OK</v>
      </c>
      <c r="L436" s="17" t="str">
        <f>IF('Data Sheet'!$B$9="NC-50","N/A","OK")</f>
        <v>OK</v>
      </c>
      <c r="M436" s="17" t="str">
        <f>IF('Data Sheet'!$B$9="NC-50","N/A","OK")</f>
        <v>OK</v>
      </c>
      <c r="N436" s="23" t="str">
        <f>IF(BO436&lt;&gt;"",
    IF(INT('Data Sheet'!$A$19)=INT('Data Sheet'!$B$19),
        --(INT('Data Sheet'!$A$19) &amp; "." &amp; BO436),
        IF(AND((--(INT('Data Sheet'!$A$19) &amp; "." &amp; BO436)&gt;=--('Data Sheet'!$A$19)), (--(INT('Data Sheet'!$A$19) &amp; "." &amp; BO436)&lt;=--('Data Sheet'!$B$19))),
            --(INT('Data Sheet'!$A$19) &amp; "." &amp; BO436),
            --(INT('Data Sheet'!$B$19) &amp; "." &amp; BO436)
        )
    ),
    IF(BN436&lt;&gt;"",
        IF(INT('Data Sheet'!$A$19)=INT('Data Sheet'!$B$19),
            --(INT('Data Sheet'!$A$19) &amp; "." &amp; LEFT(BN436,3)),
            IF(AND((--(INT('Data Sheet'!$A$19) &amp; "." &amp; LEFT(BN436,3))&gt;=--('Data Sheet'!$A$19)), (--(INT('Data Sheet'!$A$19) &amp; "." &amp; LEFT(BN436,3))&lt;=--('Data Sheet'!$B$19))),
                --(INT('Data Sheet'!$A$19) &amp; "." &amp; LEFT(BN436,3)),
                --(INT('Data Sheet'!$B$19) &amp; "." &amp; LEFT(BN436,3))
            )
        ),
        "OK"
    )
)</f>
        <v>OK</v>
      </c>
      <c r="O436" s="23" t="str">
        <f>IF(BP436&lt;&gt;"",
    IF(INT('Data Sheet'!$A$19)=INT('Data Sheet'!$B$19),
        --(INT('Data Sheet'!$A$19) &amp; "." &amp; BP436),
        IF(AND((--(INT('Data Sheet'!$A$19) &amp; "." &amp; BP436)&gt;=--('Data Sheet'!$A$19)), (--(INT('Data Sheet'!$A$19) &amp; "." &amp; BP436)&lt;=--('Data Sheet'!$B$19))),
            --(INT('Data Sheet'!$A$19) &amp; "." &amp; BP436),
            --(INT('Data Sheet'!$B$19) &amp; "." &amp; BP436)
        )
    ),
    IF(BN436&lt;&gt;"",
        IF(INT('Data Sheet'!$A$19)=INT('Data Sheet'!$B$19),
            --(INT('Data Sheet'!$A$19) &amp; "." &amp; RIGHT(BN436,3)),
            IF(AND((--(INT('Data Sheet'!$A$19) &amp; "." &amp; RIGHT(BN436,3))&gt;=--('Data Sheet'!$A$19)), (--(INT('Data Sheet'!$A$19) &amp; "." &amp; RIGHT(BN436,3))&lt;=--('Data Sheet'!$B$19))),
                --(INT('Data Sheet'!$A$19) &amp; "." &amp; RIGHT(BN436,3)),
                --(INT('Data Sheet'!$B$19) &amp; "." &amp; RIGHT(BN436,3))
            )
        ),
        "OK"
    )
)</f>
        <v>OK</v>
      </c>
      <c r="P436" s="23" t="str">
        <f>IF(BR436&lt;&gt;"",
    IF(INT('Data Sheet'!$A$19)=INT('Data Sheet'!$B$15),
        --(INT('Data Sheet'!$A$15) &amp; "." &amp; BR436),
        IF(AND((--(INT('Data Sheet'!$A$15) &amp; "." &amp; BR436)&gt;=--('Data Sheet'!$A$15)), (--(INT('Data Sheet'!$A$15) &amp; "." &amp; BR436)&lt;=--('Data Sheet'!$B$15))),
            --(INT('Data Sheet'!$A$15) &amp; "." &amp; BR436),
            --(INT('Data Sheet'!$B$15) &amp; "." &amp; BR436)
        )
    ),
    IF(BQ436&lt;&gt;"",
        IF(INT('Data Sheet'!$A$15)=INT('Data Sheet'!$B$15),
            --(INT('Data Sheet'!$A$15) &amp; "." &amp; LEFT(BQ436,3)),
            IF(AND((--(INT('Data Sheet'!$A$15) &amp; "." &amp; LEFT(BQ436,3))&gt;=--('Data Sheet'!$A$15)), (--(INT('Data Sheet'!$A$15) &amp; "." &amp; LEFT(BQ436,3))&lt;=--('Data Sheet'!$B$15))),
                --(INT('Data Sheet'!$A$15) &amp; "." &amp; LEFT(BQ436,3)),
                --(INT('Data Sheet'!$B$15) &amp; "." &amp; LEFT(BQ436,3))
            )
        ),
        "OK"
    )
)</f>
        <v>OK</v>
      </c>
      <c r="Q436" s="23" t="str">
        <f>IF(BS436&lt;&gt;"",
    IF(INT('Data Sheet'!$A$19)=INT('Data Sheet'!$B$15),
        --(INT('Data Sheet'!$A$15) &amp; "." &amp; BS436),
        IF(AND((--(INT('Data Sheet'!$A$15) &amp; "." &amp; BS436)&gt;=--('Data Sheet'!$A$15)), (--(INT('Data Sheet'!$A$15) &amp; "." &amp; BS436)&lt;=--('Data Sheet'!$B$15))),
            --(INT('Data Sheet'!$A$15) &amp; "." &amp; BS436),
            --(INT('Data Sheet'!$B$15) &amp; "." &amp; BS436)
        )
    ),
    IF(BQ436&lt;&gt;"",
        IF(INT('Data Sheet'!$A$15)=INT('Data Sheet'!$B$15),
            --(INT('Data Sheet'!$A$15) &amp; "." &amp; RIGHT(BQ436,3)),
            IF(AND((--(INT('Data Sheet'!$A$15) &amp; "." &amp; RIGHT(BQ436,3))&gt;=--('Data Sheet'!$A$15)), (--(INT('Data Sheet'!$A$15) &amp; "." &amp; RIGHT(BQ436,3))&lt;=--('Data Sheet'!$B$15))),
                --(INT('Data Sheet'!$A$15) &amp; "." &amp; RIGHT(BQ436,3)),
                --(INT('Data Sheet'!$B$15) &amp; "." &amp; RIGHT(BQ436,3))
            )
        ),
        "OK"
    )
)</f>
        <v>OK</v>
      </c>
      <c r="R436" s="20"/>
      <c r="S436" s="20"/>
      <c r="T436" s="20"/>
      <c r="U436" s="20"/>
      <c r="V436" s="20"/>
      <c r="W436" s="20"/>
      <c r="X436" s="20"/>
      <c r="Y436" s="20"/>
      <c r="Z436" s="20"/>
      <c r="AA436" s="55"/>
      <c r="AB436" s="55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1"/>
      <c r="AR436" s="21"/>
      <c r="AS436" s="21"/>
      <c r="AT436" s="21"/>
      <c r="AU436" s="21"/>
      <c r="AV436" s="21"/>
      <c r="AW436" s="22"/>
      <c r="AX436" s="99"/>
      <c r="AY436" s="20"/>
      <c r="AZ436" s="20"/>
      <c r="BA436" s="22"/>
      <c r="BC436" s="80"/>
      <c r="BD436" s="80"/>
      <c r="BE436" s="80"/>
      <c r="BF436" s="80"/>
      <c r="BG436" s="2" t="str">
        <f t="shared" si="33"/>
        <v/>
      </c>
      <c r="BH436" s="78">
        <f t="shared" si="32"/>
        <v>0</v>
      </c>
    </row>
    <row r="437" spans="2:60" x14ac:dyDescent="0.2">
      <c r="B437" s="14">
        <f t="shared" si="34"/>
        <v>429</v>
      </c>
      <c r="C437" s="15" t="str">
        <f>CONCATENATE('Data Sheet'!$B$8,'Data Sheet'!$G$2)</f>
        <v>" HWDP</v>
      </c>
      <c r="D437" s="95" t="str">
        <f t="shared" si="35"/>
        <v/>
      </c>
      <c r="E437" s="15" t="str">
        <f>IF('Sum HWDP'!$D$10="TH-Hill DS-1 Vol 3 CAT 2: Clean and Visual Ends only","N/A","OK")</f>
        <v>OK</v>
      </c>
      <c r="F437" s="15" t="str">
        <f>IF('Sum HWDP'!$D$10="TH-Hill DS-1 Vol 3 CAT 2: Clean and Visual Ends only","N/A","OK")</f>
        <v>OK</v>
      </c>
      <c r="G437" s="17"/>
      <c r="H437" s="17"/>
      <c r="I437" s="17" t="s">
        <v>51</v>
      </c>
      <c r="J437" s="17" t="str">
        <f t="shared" si="36"/>
        <v>OK</v>
      </c>
      <c r="K437" s="17" t="str">
        <f t="shared" si="36"/>
        <v>OK</v>
      </c>
      <c r="L437" s="17" t="str">
        <f>IF('Data Sheet'!$B$9="NC-50","N/A","OK")</f>
        <v>OK</v>
      </c>
      <c r="M437" s="17" t="str">
        <f>IF('Data Sheet'!$B$9="NC-50","N/A","OK")</f>
        <v>OK</v>
      </c>
      <c r="N437" s="23" t="str">
        <f>IF(BO437&lt;&gt;"",
    IF(INT('Data Sheet'!$A$19)=INT('Data Sheet'!$B$19),
        --(INT('Data Sheet'!$A$19) &amp; "." &amp; BO437),
        IF(AND((--(INT('Data Sheet'!$A$19) &amp; "." &amp; BO437)&gt;=--('Data Sheet'!$A$19)), (--(INT('Data Sheet'!$A$19) &amp; "." &amp; BO437)&lt;=--('Data Sheet'!$B$19))),
            --(INT('Data Sheet'!$A$19) &amp; "." &amp; BO437),
            --(INT('Data Sheet'!$B$19) &amp; "." &amp; BO437)
        )
    ),
    IF(BN437&lt;&gt;"",
        IF(INT('Data Sheet'!$A$19)=INT('Data Sheet'!$B$19),
            --(INT('Data Sheet'!$A$19) &amp; "." &amp; LEFT(BN437,3)),
            IF(AND((--(INT('Data Sheet'!$A$19) &amp; "." &amp; LEFT(BN437,3))&gt;=--('Data Sheet'!$A$19)), (--(INT('Data Sheet'!$A$19) &amp; "." &amp; LEFT(BN437,3))&lt;=--('Data Sheet'!$B$19))),
                --(INT('Data Sheet'!$A$19) &amp; "." &amp; LEFT(BN437,3)),
                --(INT('Data Sheet'!$B$19) &amp; "." &amp; LEFT(BN437,3))
            )
        ),
        "OK"
    )
)</f>
        <v>OK</v>
      </c>
      <c r="O437" s="23" t="str">
        <f>IF(BP437&lt;&gt;"",
    IF(INT('Data Sheet'!$A$19)=INT('Data Sheet'!$B$19),
        --(INT('Data Sheet'!$A$19) &amp; "." &amp; BP437),
        IF(AND((--(INT('Data Sheet'!$A$19) &amp; "." &amp; BP437)&gt;=--('Data Sheet'!$A$19)), (--(INT('Data Sheet'!$A$19) &amp; "." &amp; BP437)&lt;=--('Data Sheet'!$B$19))),
            --(INT('Data Sheet'!$A$19) &amp; "." &amp; BP437),
            --(INT('Data Sheet'!$B$19) &amp; "." &amp; BP437)
        )
    ),
    IF(BN437&lt;&gt;"",
        IF(INT('Data Sheet'!$A$19)=INT('Data Sheet'!$B$19),
            --(INT('Data Sheet'!$A$19) &amp; "." &amp; RIGHT(BN437,3)),
            IF(AND((--(INT('Data Sheet'!$A$19) &amp; "." &amp; RIGHT(BN437,3))&gt;=--('Data Sheet'!$A$19)), (--(INT('Data Sheet'!$A$19) &amp; "." &amp; RIGHT(BN437,3))&lt;=--('Data Sheet'!$B$19))),
                --(INT('Data Sheet'!$A$19) &amp; "." &amp; RIGHT(BN437,3)),
                --(INT('Data Sheet'!$B$19) &amp; "." &amp; RIGHT(BN437,3))
            )
        ),
        "OK"
    )
)</f>
        <v>OK</v>
      </c>
      <c r="P437" s="23" t="str">
        <f>IF(BR437&lt;&gt;"",
    IF(INT('Data Sheet'!$A$19)=INT('Data Sheet'!$B$15),
        --(INT('Data Sheet'!$A$15) &amp; "." &amp; BR437),
        IF(AND((--(INT('Data Sheet'!$A$15) &amp; "." &amp; BR437)&gt;=--('Data Sheet'!$A$15)), (--(INT('Data Sheet'!$A$15) &amp; "." &amp; BR437)&lt;=--('Data Sheet'!$B$15))),
            --(INT('Data Sheet'!$A$15) &amp; "." &amp; BR437),
            --(INT('Data Sheet'!$B$15) &amp; "." &amp; BR437)
        )
    ),
    IF(BQ437&lt;&gt;"",
        IF(INT('Data Sheet'!$A$15)=INT('Data Sheet'!$B$15),
            --(INT('Data Sheet'!$A$15) &amp; "." &amp; LEFT(BQ437,3)),
            IF(AND((--(INT('Data Sheet'!$A$15) &amp; "." &amp; LEFT(BQ437,3))&gt;=--('Data Sheet'!$A$15)), (--(INT('Data Sheet'!$A$15) &amp; "." &amp; LEFT(BQ437,3))&lt;=--('Data Sheet'!$B$15))),
                --(INT('Data Sheet'!$A$15) &amp; "." &amp; LEFT(BQ437,3)),
                --(INT('Data Sheet'!$B$15) &amp; "." &amp; LEFT(BQ437,3))
            )
        ),
        "OK"
    )
)</f>
        <v>OK</v>
      </c>
      <c r="Q437" s="23" t="str">
        <f>IF(BS437&lt;&gt;"",
    IF(INT('Data Sheet'!$A$19)=INT('Data Sheet'!$B$15),
        --(INT('Data Sheet'!$A$15) &amp; "." &amp; BS437),
        IF(AND((--(INT('Data Sheet'!$A$15) &amp; "." &amp; BS437)&gt;=--('Data Sheet'!$A$15)), (--(INT('Data Sheet'!$A$15) &amp; "." &amp; BS437)&lt;=--('Data Sheet'!$B$15))),
            --(INT('Data Sheet'!$A$15) &amp; "." &amp; BS437),
            --(INT('Data Sheet'!$B$15) &amp; "." &amp; BS437)
        )
    ),
    IF(BQ437&lt;&gt;"",
        IF(INT('Data Sheet'!$A$15)=INT('Data Sheet'!$B$15),
            --(INT('Data Sheet'!$A$15) &amp; "." &amp; RIGHT(BQ437,3)),
            IF(AND((--(INT('Data Sheet'!$A$15) &amp; "." &amp; RIGHT(BQ437,3))&gt;=--('Data Sheet'!$A$15)), (--(INT('Data Sheet'!$A$15) &amp; "." &amp; RIGHT(BQ437,3))&lt;=--('Data Sheet'!$B$15))),
                --(INT('Data Sheet'!$A$15) &amp; "." &amp; RIGHT(BQ437,3)),
                --(INT('Data Sheet'!$B$15) &amp; "." &amp; RIGHT(BQ437,3))
            )
        ),
        "OK"
    )
)</f>
        <v>OK</v>
      </c>
      <c r="R437" s="20"/>
      <c r="S437" s="20"/>
      <c r="T437" s="20"/>
      <c r="U437" s="20"/>
      <c r="V437" s="20"/>
      <c r="W437" s="20"/>
      <c r="X437" s="20"/>
      <c r="Y437" s="20"/>
      <c r="Z437" s="20"/>
      <c r="AA437" s="55"/>
      <c r="AB437" s="55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1"/>
      <c r="AR437" s="21"/>
      <c r="AS437" s="21"/>
      <c r="AT437" s="21"/>
      <c r="AU437" s="21"/>
      <c r="AV437" s="21"/>
      <c r="AW437" s="22"/>
      <c r="AX437" s="99"/>
      <c r="AY437" s="20"/>
      <c r="AZ437" s="20"/>
      <c r="BA437" s="22"/>
      <c r="BC437" s="80"/>
      <c r="BD437" s="80"/>
      <c r="BE437" s="80"/>
      <c r="BF437" s="80"/>
      <c r="BG437" s="2" t="str">
        <f t="shared" si="33"/>
        <v/>
      </c>
      <c r="BH437" s="78">
        <f t="shared" si="32"/>
        <v>0</v>
      </c>
    </row>
    <row r="438" spans="2:60" x14ac:dyDescent="0.2">
      <c r="B438" s="14">
        <f t="shared" si="34"/>
        <v>430</v>
      </c>
      <c r="C438" s="15" t="str">
        <f>CONCATENATE('Data Sheet'!$B$8,'Data Sheet'!$G$2)</f>
        <v>" HWDP</v>
      </c>
      <c r="D438" s="95" t="str">
        <f t="shared" si="35"/>
        <v/>
      </c>
      <c r="E438" s="15" t="str">
        <f>IF('Sum HWDP'!$D$10="TH-Hill DS-1 Vol 3 CAT 2: Clean and Visual Ends only","N/A","OK")</f>
        <v>OK</v>
      </c>
      <c r="F438" s="15" t="str">
        <f>IF('Sum HWDP'!$D$10="TH-Hill DS-1 Vol 3 CAT 2: Clean and Visual Ends only","N/A","OK")</f>
        <v>OK</v>
      </c>
      <c r="G438" s="17"/>
      <c r="H438" s="17"/>
      <c r="I438" s="17" t="s">
        <v>51</v>
      </c>
      <c r="J438" s="17" t="str">
        <f t="shared" si="36"/>
        <v>OK</v>
      </c>
      <c r="K438" s="17" t="str">
        <f t="shared" si="36"/>
        <v>OK</v>
      </c>
      <c r="L438" s="17" t="str">
        <f>IF('Data Sheet'!$B$9="NC-50","N/A","OK")</f>
        <v>OK</v>
      </c>
      <c r="M438" s="17" t="str">
        <f>IF('Data Sheet'!$B$9="NC-50","N/A","OK")</f>
        <v>OK</v>
      </c>
      <c r="N438" s="23" t="str">
        <f>IF(BO438&lt;&gt;"",
    IF(INT('Data Sheet'!$A$19)=INT('Data Sheet'!$B$19),
        --(INT('Data Sheet'!$A$19) &amp; "." &amp; BO438),
        IF(AND((--(INT('Data Sheet'!$A$19) &amp; "." &amp; BO438)&gt;=--('Data Sheet'!$A$19)), (--(INT('Data Sheet'!$A$19) &amp; "." &amp; BO438)&lt;=--('Data Sheet'!$B$19))),
            --(INT('Data Sheet'!$A$19) &amp; "." &amp; BO438),
            --(INT('Data Sheet'!$B$19) &amp; "." &amp; BO438)
        )
    ),
    IF(BN438&lt;&gt;"",
        IF(INT('Data Sheet'!$A$19)=INT('Data Sheet'!$B$19),
            --(INT('Data Sheet'!$A$19) &amp; "." &amp; LEFT(BN438,3)),
            IF(AND((--(INT('Data Sheet'!$A$19) &amp; "." &amp; LEFT(BN438,3))&gt;=--('Data Sheet'!$A$19)), (--(INT('Data Sheet'!$A$19) &amp; "." &amp; LEFT(BN438,3))&lt;=--('Data Sheet'!$B$19))),
                --(INT('Data Sheet'!$A$19) &amp; "." &amp; LEFT(BN438,3)),
                --(INT('Data Sheet'!$B$19) &amp; "." &amp; LEFT(BN438,3))
            )
        ),
        "OK"
    )
)</f>
        <v>OK</v>
      </c>
      <c r="O438" s="23" t="str">
        <f>IF(BP438&lt;&gt;"",
    IF(INT('Data Sheet'!$A$19)=INT('Data Sheet'!$B$19),
        --(INT('Data Sheet'!$A$19) &amp; "." &amp; BP438),
        IF(AND((--(INT('Data Sheet'!$A$19) &amp; "." &amp; BP438)&gt;=--('Data Sheet'!$A$19)), (--(INT('Data Sheet'!$A$19) &amp; "." &amp; BP438)&lt;=--('Data Sheet'!$B$19))),
            --(INT('Data Sheet'!$A$19) &amp; "." &amp; BP438),
            --(INT('Data Sheet'!$B$19) &amp; "." &amp; BP438)
        )
    ),
    IF(BN438&lt;&gt;"",
        IF(INT('Data Sheet'!$A$19)=INT('Data Sheet'!$B$19),
            --(INT('Data Sheet'!$A$19) &amp; "." &amp; RIGHT(BN438,3)),
            IF(AND((--(INT('Data Sheet'!$A$19) &amp; "." &amp; RIGHT(BN438,3))&gt;=--('Data Sheet'!$A$19)), (--(INT('Data Sheet'!$A$19) &amp; "." &amp; RIGHT(BN438,3))&lt;=--('Data Sheet'!$B$19))),
                --(INT('Data Sheet'!$A$19) &amp; "." &amp; RIGHT(BN438,3)),
                --(INT('Data Sheet'!$B$19) &amp; "." &amp; RIGHT(BN438,3))
            )
        ),
        "OK"
    )
)</f>
        <v>OK</v>
      </c>
      <c r="P438" s="23" t="str">
        <f>IF(BR438&lt;&gt;"",
    IF(INT('Data Sheet'!$A$19)=INT('Data Sheet'!$B$15),
        --(INT('Data Sheet'!$A$15) &amp; "." &amp; BR438),
        IF(AND((--(INT('Data Sheet'!$A$15) &amp; "." &amp; BR438)&gt;=--('Data Sheet'!$A$15)), (--(INT('Data Sheet'!$A$15) &amp; "." &amp; BR438)&lt;=--('Data Sheet'!$B$15))),
            --(INT('Data Sheet'!$A$15) &amp; "." &amp; BR438),
            --(INT('Data Sheet'!$B$15) &amp; "." &amp; BR438)
        )
    ),
    IF(BQ438&lt;&gt;"",
        IF(INT('Data Sheet'!$A$15)=INT('Data Sheet'!$B$15),
            --(INT('Data Sheet'!$A$15) &amp; "." &amp; LEFT(BQ438,3)),
            IF(AND((--(INT('Data Sheet'!$A$15) &amp; "." &amp; LEFT(BQ438,3))&gt;=--('Data Sheet'!$A$15)), (--(INT('Data Sheet'!$A$15) &amp; "." &amp; LEFT(BQ438,3))&lt;=--('Data Sheet'!$B$15))),
                --(INT('Data Sheet'!$A$15) &amp; "." &amp; LEFT(BQ438,3)),
                --(INT('Data Sheet'!$B$15) &amp; "." &amp; LEFT(BQ438,3))
            )
        ),
        "OK"
    )
)</f>
        <v>OK</v>
      </c>
      <c r="Q438" s="23" t="str">
        <f>IF(BS438&lt;&gt;"",
    IF(INT('Data Sheet'!$A$19)=INT('Data Sheet'!$B$15),
        --(INT('Data Sheet'!$A$15) &amp; "." &amp; BS438),
        IF(AND((--(INT('Data Sheet'!$A$15) &amp; "." &amp; BS438)&gt;=--('Data Sheet'!$A$15)), (--(INT('Data Sheet'!$A$15) &amp; "." &amp; BS438)&lt;=--('Data Sheet'!$B$15))),
            --(INT('Data Sheet'!$A$15) &amp; "." &amp; BS438),
            --(INT('Data Sheet'!$B$15) &amp; "." &amp; BS438)
        )
    ),
    IF(BQ438&lt;&gt;"",
        IF(INT('Data Sheet'!$A$15)=INT('Data Sheet'!$B$15),
            --(INT('Data Sheet'!$A$15) &amp; "." &amp; RIGHT(BQ438,3)),
            IF(AND((--(INT('Data Sheet'!$A$15) &amp; "." &amp; RIGHT(BQ438,3))&gt;=--('Data Sheet'!$A$15)), (--(INT('Data Sheet'!$A$15) &amp; "." &amp; RIGHT(BQ438,3))&lt;=--('Data Sheet'!$B$15))),
                --(INT('Data Sheet'!$A$15) &amp; "." &amp; RIGHT(BQ438,3)),
                --(INT('Data Sheet'!$B$15) &amp; "." &amp; RIGHT(BQ438,3))
            )
        ),
        "OK"
    )
)</f>
        <v>OK</v>
      </c>
      <c r="R438" s="20"/>
      <c r="S438" s="20"/>
      <c r="T438" s="20"/>
      <c r="U438" s="20"/>
      <c r="V438" s="20"/>
      <c r="W438" s="20"/>
      <c r="X438" s="20"/>
      <c r="Y438" s="20"/>
      <c r="Z438" s="20"/>
      <c r="AA438" s="55"/>
      <c r="AB438" s="55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1"/>
      <c r="AR438" s="21"/>
      <c r="AS438" s="21"/>
      <c r="AT438" s="21"/>
      <c r="AU438" s="21"/>
      <c r="AV438" s="21"/>
      <c r="AW438" s="22"/>
      <c r="AX438" s="99"/>
      <c r="AY438" s="20"/>
      <c r="AZ438" s="20"/>
      <c r="BA438" s="22"/>
      <c r="BC438" s="80"/>
      <c r="BD438" s="80"/>
      <c r="BE438" s="80"/>
      <c r="BF438" s="80"/>
      <c r="BG438" s="2" t="str">
        <f t="shared" si="33"/>
        <v/>
      </c>
      <c r="BH438" s="78">
        <f t="shared" si="32"/>
        <v>0</v>
      </c>
    </row>
    <row r="439" spans="2:60" x14ac:dyDescent="0.2">
      <c r="B439" s="14">
        <f t="shared" si="34"/>
        <v>431</v>
      </c>
      <c r="C439" s="15" t="str">
        <f>CONCATENATE('Data Sheet'!$B$8,'Data Sheet'!$G$2)</f>
        <v>" HWDP</v>
      </c>
      <c r="D439" s="95" t="str">
        <f t="shared" si="35"/>
        <v/>
      </c>
      <c r="E439" s="15" t="str">
        <f>IF('Sum HWDP'!$D$10="TH-Hill DS-1 Vol 3 CAT 2: Clean and Visual Ends only","N/A","OK")</f>
        <v>OK</v>
      </c>
      <c r="F439" s="15" t="str">
        <f>IF('Sum HWDP'!$D$10="TH-Hill DS-1 Vol 3 CAT 2: Clean and Visual Ends only","N/A","OK")</f>
        <v>OK</v>
      </c>
      <c r="G439" s="17"/>
      <c r="H439" s="17"/>
      <c r="I439" s="17" t="s">
        <v>51</v>
      </c>
      <c r="J439" s="17" t="str">
        <f t="shared" si="36"/>
        <v>OK</v>
      </c>
      <c r="K439" s="17" t="str">
        <f t="shared" si="36"/>
        <v>OK</v>
      </c>
      <c r="L439" s="17" t="str">
        <f>IF('Data Sheet'!$B$9="NC-50","N/A","OK")</f>
        <v>OK</v>
      </c>
      <c r="M439" s="17" t="str">
        <f>IF('Data Sheet'!$B$9="NC-50","N/A","OK")</f>
        <v>OK</v>
      </c>
      <c r="N439" s="23" t="str">
        <f>IF(BO439&lt;&gt;"",
    IF(INT('Data Sheet'!$A$19)=INT('Data Sheet'!$B$19),
        --(INT('Data Sheet'!$A$19) &amp; "." &amp; BO439),
        IF(AND((--(INT('Data Sheet'!$A$19) &amp; "." &amp; BO439)&gt;=--('Data Sheet'!$A$19)), (--(INT('Data Sheet'!$A$19) &amp; "." &amp; BO439)&lt;=--('Data Sheet'!$B$19))),
            --(INT('Data Sheet'!$A$19) &amp; "." &amp; BO439),
            --(INT('Data Sheet'!$B$19) &amp; "." &amp; BO439)
        )
    ),
    IF(BN439&lt;&gt;"",
        IF(INT('Data Sheet'!$A$19)=INT('Data Sheet'!$B$19),
            --(INT('Data Sheet'!$A$19) &amp; "." &amp; LEFT(BN439,3)),
            IF(AND((--(INT('Data Sheet'!$A$19) &amp; "." &amp; LEFT(BN439,3))&gt;=--('Data Sheet'!$A$19)), (--(INT('Data Sheet'!$A$19) &amp; "." &amp; LEFT(BN439,3))&lt;=--('Data Sheet'!$B$19))),
                --(INT('Data Sheet'!$A$19) &amp; "." &amp; LEFT(BN439,3)),
                --(INT('Data Sheet'!$B$19) &amp; "." &amp; LEFT(BN439,3))
            )
        ),
        "OK"
    )
)</f>
        <v>OK</v>
      </c>
      <c r="O439" s="23" t="str">
        <f>IF(BP439&lt;&gt;"",
    IF(INT('Data Sheet'!$A$19)=INT('Data Sheet'!$B$19),
        --(INT('Data Sheet'!$A$19) &amp; "." &amp; BP439),
        IF(AND((--(INT('Data Sheet'!$A$19) &amp; "." &amp; BP439)&gt;=--('Data Sheet'!$A$19)), (--(INT('Data Sheet'!$A$19) &amp; "." &amp; BP439)&lt;=--('Data Sheet'!$B$19))),
            --(INT('Data Sheet'!$A$19) &amp; "." &amp; BP439),
            --(INT('Data Sheet'!$B$19) &amp; "." &amp; BP439)
        )
    ),
    IF(BN439&lt;&gt;"",
        IF(INT('Data Sheet'!$A$19)=INT('Data Sheet'!$B$19),
            --(INT('Data Sheet'!$A$19) &amp; "." &amp; RIGHT(BN439,3)),
            IF(AND((--(INT('Data Sheet'!$A$19) &amp; "." &amp; RIGHT(BN439,3))&gt;=--('Data Sheet'!$A$19)), (--(INT('Data Sheet'!$A$19) &amp; "." &amp; RIGHT(BN439,3))&lt;=--('Data Sheet'!$B$19))),
                --(INT('Data Sheet'!$A$19) &amp; "." &amp; RIGHT(BN439,3)),
                --(INT('Data Sheet'!$B$19) &amp; "." &amp; RIGHT(BN439,3))
            )
        ),
        "OK"
    )
)</f>
        <v>OK</v>
      </c>
      <c r="P439" s="23" t="str">
        <f>IF(BR439&lt;&gt;"",
    IF(INT('Data Sheet'!$A$19)=INT('Data Sheet'!$B$15),
        --(INT('Data Sheet'!$A$15) &amp; "." &amp; BR439),
        IF(AND((--(INT('Data Sheet'!$A$15) &amp; "." &amp; BR439)&gt;=--('Data Sheet'!$A$15)), (--(INT('Data Sheet'!$A$15) &amp; "." &amp; BR439)&lt;=--('Data Sheet'!$B$15))),
            --(INT('Data Sheet'!$A$15) &amp; "." &amp; BR439),
            --(INT('Data Sheet'!$B$15) &amp; "." &amp; BR439)
        )
    ),
    IF(BQ439&lt;&gt;"",
        IF(INT('Data Sheet'!$A$15)=INT('Data Sheet'!$B$15),
            --(INT('Data Sheet'!$A$15) &amp; "." &amp; LEFT(BQ439,3)),
            IF(AND((--(INT('Data Sheet'!$A$15) &amp; "." &amp; LEFT(BQ439,3))&gt;=--('Data Sheet'!$A$15)), (--(INT('Data Sheet'!$A$15) &amp; "." &amp; LEFT(BQ439,3))&lt;=--('Data Sheet'!$B$15))),
                --(INT('Data Sheet'!$A$15) &amp; "." &amp; LEFT(BQ439,3)),
                --(INT('Data Sheet'!$B$15) &amp; "." &amp; LEFT(BQ439,3))
            )
        ),
        "OK"
    )
)</f>
        <v>OK</v>
      </c>
      <c r="Q439" s="23" t="str">
        <f>IF(BS439&lt;&gt;"",
    IF(INT('Data Sheet'!$A$19)=INT('Data Sheet'!$B$15),
        --(INT('Data Sheet'!$A$15) &amp; "." &amp; BS439),
        IF(AND((--(INT('Data Sheet'!$A$15) &amp; "." &amp; BS439)&gt;=--('Data Sheet'!$A$15)), (--(INT('Data Sheet'!$A$15) &amp; "." &amp; BS439)&lt;=--('Data Sheet'!$B$15))),
            --(INT('Data Sheet'!$A$15) &amp; "." &amp; BS439),
            --(INT('Data Sheet'!$B$15) &amp; "." &amp; BS439)
        )
    ),
    IF(BQ439&lt;&gt;"",
        IF(INT('Data Sheet'!$A$15)=INT('Data Sheet'!$B$15),
            --(INT('Data Sheet'!$A$15) &amp; "." &amp; RIGHT(BQ439,3)),
            IF(AND((--(INT('Data Sheet'!$A$15) &amp; "." &amp; RIGHT(BQ439,3))&gt;=--('Data Sheet'!$A$15)), (--(INT('Data Sheet'!$A$15) &amp; "." &amp; RIGHT(BQ439,3))&lt;=--('Data Sheet'!$B$15))),
                --(INT('Data Sheet'!$A$15) &amp; "." &amp; RIGHT(BQ439,3)),
                --(INT('Data Sheet'!$B$15) &amp; "." &amp; RIGHT(BQ439,3))
            )
        ),
        "OK"
    )
)</f>
        <v>OK</v>
      </c>
      <c r="R439" s="20"/>
      <c r="S439" s="20"/>
      <c r="T439" s="20"/>
      <c r="U439" s="20"/>
      <c r="V439" s="20"/>
      <c r="W439" s="20"/>
      <c r="X439" s="20"/>
      <c r="Y439" s="20"/>
      <c r="Z439" s="20"/>
      <c r="AA439" s="55"/>
      <c r="AB439" s="55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1"/>
      <c r="AR439" s="21"/>
      <c r="AS439" s="21"/>
      <c r="AT439" s="21"/>
      <c r="AU439" s="21"/>
      <c r="AV439" s="21"/>
      <c r="AW439" s="22"/>
      <c r="AX439" s="99"/>
      <c r="AY439" s="20"/>
      <c r="AZ439" s="20"/>
      <c r="BA439" s="22"/>
      <c r="BC439" s="80"/>
      <c r="BD439" s="80"/>
      <c r="BE439" s="80"/>
      <c r="BF439" s="80"/>
      <c r="BG439" s="2" t="str">
        <f t="shared" si="33"/>
        <v/>
      </c>
      <c r="BH439" s="78">
        <f t="shared" si="32"/>
        <v>0</v>
      </c>
    </row>
    <row r="440" spans="2:60" x14ac:dyDescent="0.2">
      <c r="B440" s="14">
        <f t="shared" si="34"/>
        <v>432</v>
      </c>
      <c r="C440" s="15" t="str">
        <f>CONCATENATE('Data Sheet'!$B$8,'Data Sheet'!$G$2)</f>
        <v>" HWDP</v>
      </c>
      <c r="D440" s="95" t="str">
        <f t="shared" si="35"/>
        <v/>
      </c>
      <c r="E440" s="15" t="str">
        <f>IF('Sum HWDP'!$D$10="TH-Hill DS-1 Vol 3 CAT 2: Clean and Visual Ends only","N/A","OK")</f>
        <v>OK</v>
      </c>
      <c r="F440" s="15" t="str">
        <f>IF('Sum HWDP'!$D$10="TH-Hill DS-1 Vol 3 CAT 2: Clean and Visual Ends only","N/A","OK")</f>
        <v>OK</v>
      </c>
      <c r="G440" s="17"/>
      <c r="H440" s="17"/>
      <c r="I440" s="17" t="s">
        <v>51</v>
      </c>
      <c r="J440" s="17" t="str">
        <f t="shared" si="36"/>
        <v>OK</v>
      </c>
      <c r="K440" s="17" t="str">
        <f t="shared" si="36"/>
        <v>OK</v>
      </c>
      <c r="L440" s="17" t="str">
        <f>IF('Data Sheet'!$B$9="NC-50","N/A","OK")</f>
        <v>OK</v>
      </c>
      <c r="M440" s="17" t="str">
        <f>IF('Data Sheet'!$B$9="NC-50","N/A","OK")</f>
        <v>OK</v>
      </c>
      <c r="N440" s="23" t="str">
        <f>IF(BO440&lt;&gt;"",
    IF(INT('Data Sheet'!$A$19)=INT('Data Sheet'!$B$19),
        --(INT('Data Sheet'!$A$19) &amp; "." &amp; BO440),
        IF(AND((--(INT('Data Sheet'!$A$19) &amp; "." &amp; BO440)&gt;=--('Data Sheet'!$A$19)), (--(INT('Data Sheet'!$A$19) &amp; "." &amp; BO440)&lt;=--('Data Sheet'!$B$19))),
            --(INT('Data Sheet'!$A$19) &amp; "." &amp; BO440),
            --(INT('Data Sheet'!$B$19) &amp; "." &amp; BO440)
        )
    ),
    IF(BN440&lt;&gt;"",
        IF(INT('Data Sheet'!$A$19)=INT('Data Sheet'!$B$19),
            --(INT('Data Sheet'!$A$19) &amp; "." &amp; LEFT(BN440,3)),
            IF(AND((--(INT('Data Sheet'!$A$19) &amp; "." &amp; LEFT(BN440,3))&gt;=--('Data Sheet'!$A$19)), (--(INT('Data Sheet'!$A$19) &amp; "." &amp; LEFT(BN440,3))&lt;=--('Data Sheet'!$B$19))),
                --(INT('Data Sheet'!$A$19) &amp; "." &amp; LEFT(BN440,3)),
                --(INT('Data Sheet'!$B$19) &amp; "." &amp; LEFT(BN440,3))
            )
        ),
        "OK"
    )
)</f>
        <v>OK</v>
      </c>
      <c r="O440" s="23" t="str">
        <f>IF(BP440&lt;&gt;"",
    IF(INT('Data Sheet'!$A$19)=INT('Data Sheet'!$B$19),
        --(INT('Data Sheet'!$A$19) &amp; "." &amp; BP440),
        IF(AND((--(INT('Data Sheet'!$A$19) &amp; "." &amp; BP440)&gt;=--('Data Sheet'!$A$19)), (--(INT('Data Sheet'!$A$19) &amp; "." &amp; BP440)&lt;=--('Data Sheet'!$B$19))),
            --(INT('Data Sheet'!$A$19) &amp; "." &amp; BP440),
            --(INT('Data Sheet'!$B$19) &amp; "." &amp; BP440)
        )
    ),
    IF(BN440&lt;&gt;"",
        IF(INT('Data Sheet'!$A$19)=INT('Data Sheet'!$B$19),
            --(INT('Data Sheet'!$A$19) &amp; "." &amp; RIGHT(BN440,3)),
            IF(AND((--(INT('Data Sheet'!$A$19) &amp; "." &amp; RIGHT(BN440,3))&gt;=--('Data Sheet'!$A$19)), (--(INT('Data Sheet'!$A$19) &amp; "." &amp; RIGHT(BN440,3))&lt;=--('Data Sheet'!$B$19))),
                --(INT('Data Sheet'!$A$19) &amp; "." &amp; RIGHT(BN440,3)),
                --(INT('Data Sheet'!$B$19) &amp; "." &amp; RIGHT(BN440,3))
            )
        ),
        "OK"
    )
)</f>
        <v>OK</v>
      </c>
      <c r="P440" s="23" t="str">
        <f>IF(BR440&lt;&gt;"",
    IF(INT('Data Sheet'!$A$19)=INT('Data Sheet'!$B$15),
        --(INT('Data Sheet'!$A$15) &amp; "." &amp; BR440),
        IF(AND((--(INT('Data Sheet'!$A$15) &amp; "." &amp; BR440)&gt;=--('Data Sheet'!$A$15)), (--(INT('Data Sheet'!$A$15) &amp; "." &amp; BR440)&lt;=--('Data Sheet'!$B$15))),
            --(INT('Data Sheet'!$A$15) &amp; "." &amp; BR440),
            --(INT('Data Sheet'!$B$15) &amp; "." &amp; BR440)
        )
    ),
    IF(BQ440&lt;&gt;"",
        IF(INT('Data Sheet'!$A$15)=INT('Data Sheet'!$B$15),
            --(INT('Data Sheet'!$A$15) &amp; "." &amp; LEFT(BQ440,3)),
            IF(AND((--(INT('Data Sheet'!$A$15) &amp; "." &amp; LEFT(BQ440,3))&gt;=--('Data Sheet'!$A$15)), (--(INT('Data Sheet'!$A$15) &amp; "." &amp; LEFT(BQ440,3))&lt;=--('Data Sheet'!$B$15))),
                --(INT('Data Sheet'!$A$15) &amp; "." &amp; LEFT(BQ440,3)),
                --(INT('Data Sheet'!$B$15) &amp; "." &amp; LEFT(BQ440,3))
            )
        ),
        "OK"
    )
)</f>
        <v>OK</v>
      </c>
      <c r="Q440" s="23" t="str">
        <f>IF(BS440&lt;&gt;"",
    IF(INT('Data Sheet'!$A$19)=INT('Data Sheet'!$B$15),
        --(INT('Data Sheet'!$A$15) &amp; "." &amp; BS440),
        IF(AND((--(INT('Data Sheet'!$A$15) &amp; "." &amp; BS440)&gt;=--('Data Sheet'!$A$15)), (--(INT('Data Sheet'!$A$15) &amp; "." &amp; BS440)&lt;=--('Data Sheet'!$B$15))),
            --(INT('Data Sheet'!$A$15) &amp; "." &amp; BS440),
            --(INT('Data Sheet'!$B$15) &amp; "." &amp; BS440)
        )
    ),
    IF(BQ440&lt;&gt;"",
        IF(INT('Data Sheet'!$A$15)=INT('Data Sheet'!$B$15),
            --(INT('Data Sheet'!$A$15) &amp; "." &amp; RIGHT(BQ440,3)),
            IF(AND((--(INT('Data Sheet'!$A$15) &amp; "." &amp; RIGHT(BQ440,3))&gt;=--('Data Sheet'!$A$15)), (--(INT('Data Sheet'!$A$15) &amp; "." &amp; RIGHT(BQ440,3))&lt;=--('Data Sheet'!$B$15))),
                --(INT('Data Sheet'!$A$15) &amp; "." &amp; RIGHT(BQ440,3)),
                --(INT('Data Sheet'!$B$15) &amp; "." &amp; RIGHT(BQ440,3))
            )
        ),
        "OK"
    )
)</f>
        <v>OK</v>
      </c>
      <c r="R440" s="20"/>
      <c r="S440" s="20"/>
      <c r="T440" s="20"/>
      <c r="U440" s="20"/>
      <c r="V440" s="20"/>
      <c r="W440" s="20"/>
      <c r="X440" s="20"/>
      <c r="Y440" s="20"/>
      <c r="Z440" s="20"/>
      <c r="AA440" s="55"/>
      <c r="AB440" s="55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1"/>
      <c r="AR440" s="21"/>
      <c r="AS440" s="21"/>
      <c r="AT440" s="21"/>
      <c r="AU440" s="21"/>
      <c r="AV440" s="21"/>
      <c r="AW440" s="22"/>
      <c r="AX440" s="99"/>
      <c r="AY440" s="20"/>
      <c r="AZ440" s="20"/>
      <c r="BA440" s="22"/>
      <c r="BC440" s="80"/>
      <c r="BD440" s="80"/>
      <c r="BE440" s="80"/>
      <c r="BF440" s="80"/>
      <c r="BG440" s="2" t="str">
        <f t="shared" si="33"/>
        <v/>
      </c>
      <c r="BH440" s="78">
        <f t="shared" si="32"/>
        <v>0</v>
      </c>
    </row>
    <row r="441" spans="2:60" x14ac:dyDescent="0.2">
      <c r="B441" s="14">
        <f t="shared" si="34"/>
        <v>433</v>
      </c>
      <c r="C441" s="15" t="str">
        <f>CONCATENATE('Data Sheet'!$B$8,'Data Sheet'!$G$2)</f>
        <v>" HWDP</v>
      </c>
      <c r="D441" s="95" t="str">
        <f t="shared" si="35"/>
        <v/>
      </c>
      <c r="E441" s="15" t="str">
        <f>IF('Sum HWDP'!$D$10="TH-Hill DS-1 Vol 3 CAT 2: Clean and Visual Ends only","N/A","OK")</f>
        <v>OK</v>
      </c>
      <c r="F441" s="15" t="str">
        <f>IF('Sum HWDP'!$D$10="TH-Hill DS-1 Vol 3 CAT 2: Clean and Visual Ends only","N/A","OK")</f>
        <v>OK</v>
      </c>
      <c r="G441" s="17"/>
      <c r="H441" s="17"/>
      <c r="I441" s="17" t="s">
        <v>51</v>
      </c>
      <c r="J441" s="17" t="str">
        <f t="shared" si="36"/>
        <v>OK</v>
      </c>
      <c r="K441" s="17" t="str">
        <f t="shared" si="36"/>
        <v>OK</v>
      </c>
      <c r="L441" s="17" t="str">
        <f>IF('Data Sheet'!$B$9="NC-50","N/A","OK")</f>
        <v>OK</v>
      </c>
      <c r="M441" s="17" t="str">
        <f>IF('Data Sheet'!$B$9="NC-50","N/A","OK")</f>
        <v>OK</v>
      </c>
      <c r="N441" s="23" t="str">
        <f>IF(BO441&lt;&gt;"",
    IF(INT('Data Sheet'!$A$19)=INT('Data Sheet'!$B$19),
        --(INT('Data Sheet'!$A$19) &amp; "." &amp; BO441),
        IF(AND((--(INT('Data Sheet'!$A$19) &amp; "." &amp; BO441)&gt;=--('Data Sheet'!$A$19)), (--(INT('Data Sheet'!$A$19) &amp; "." &amp; BO441)&lt;=--('Data Sheet'!$B$19))),
            --(INT('Data Sheet'!$A$19) &amp; "." &amp; BO441),
            --(INT('Data Sheet'!$B$19) &amp; "." &amp; BO441)
        )
    ),
    IF(BN441&lt;&gt;"",
        IF(INT('Data Sheet'!$A$19)=INT('Data Sheet'!$B$19),
            --(INT('Data Sheet'!$A$19) &amp; "." &amp; LEFT(BN441,3)),
            IF(AND((--(INT('Data Sheet'!$A$19) &amp; "." &amp; LEFT(BN441,3))&gt;=--('Data Sheet'!$A$19)), (--(INT('Data Sheet'!$A$19) &amp; "." &amp; LEFT(BN441,3))&lt;=--('Data Sheet'!$B$19))),
                --(INT('Data Sheet'!$A$19) &amp; "." &amp; LEFT(BN441,3)),
                --(INT('Data Sheet'!$B$19) &amp; "." &amp; LEFT(BN441,3))
            )
        ),
        "OK"
    )
)</f>
        <v>OK</v>
      </c>
      <c r="O441" s="23" t="str">
        <f>IF(BP441&lt;&gt;"",
    IF(INT('Data Sheet'!$A$19)=INT('Data Sheet'!$B$19),
        --(INT('Data Sheet'!$A$19) &amp; "." &amp; BP441),
        IF(AND((--(INT('Data Sheet'!$A$19) &amp; "." &amp; BP441)&gt;=--('Data Sheet'!$A$19)), (--(INT('Data Sheet'!$A$19) &amp; "." &amp; BP441)&lt;=--('Data Sheet'!$B$19))),
            --(INT('Data Sheet'!$A$19) &amp; "." &amp; BP441),
            --(INT('Data Sheet'!$B$19) &amp; "." &amp; BP441)
        )
    ),
    IF(BN441&lt;&gt;"",
        IF(INT('Data Sheet'!$A$19)=INT('Data Sheet'!$B$19),
            --(INT('Data Sheet'!$A$19) &amp; "." &amp; RIGHT(BN441,3)),
            IF(AND((--(INT('Data Sheet'!$A$19) &amp; "." &amp; RIGHT(BN441,3))&gt;=--('Data Sheet'!$A$19)), (--(INT('Data Sheet'!$A$19) &amp; "." &amp; RIGHT(BN441,3))&lt;=--('Data Sheet'!$B$19))),
                --(INT('Data Sheet'!$A$19) &amp; "." &amp; RIGHT(BN441,3)),
                --(INT('Data Sheet'!$B$19) &amp; "." &amp; RIGHT(BN441,3))
            )
        ),
        "OK"
    )
)</f>
        <v>OK</v>
      </c>
      <c r="P441" s="23" t="str">
        <f>IF(BR441&lt;&gt;"",
    IF(INT('Data Sheet'!$A$19)=INT('Data Sheet'!$B$15),
        --(INT('Data Sheet'!$A$15) &amp; "." &amp; BR441),
        IF(AND((--(INT('Data Sheet'!$A$15) &amp; "." &amp; BR441)&gt;=--('Data Sheet'!$A$15)), (--(INT('Data Sheet'!$A$15) &amp; "." &amp; BR441)&lt;=--('Data Sheet'!$B$15))),
            --(INT('Data Sheet'!$A$15) &amp; "." &amp; BR441),
            --(INT('Data Sheet'!$B$15) &amp; "." &amp; BR441)
        )
    ),
    IF(BQ441&lt;&gt;"",
        IF(INT('Data Sheet'!$A$15)=INT('Data Sheet'!$B$15),
            --(INT('Data Sheet'!$A$15) &amp; "." &amp; LEFT(BQ441,3)),
            IF(AND((--(INT('Data Sheet'!$A$15) &amp; "." &amp; LEFT(BQ441,3))&gt;=--('Data Sheet'!$A$15)), (--(INT('Data Sheet'!$A$15) &amp; "." &amp; LEFT(BQ441,3))&lt;=--('Data Sheet'!$B$15))),
                --(INT('Data Sheet'!$A$15) &amp; "." &amp; LEFT(BQ441,3)),
                --(INT('Data Sheet'!$B$15) &amp; "." &amp; LEFT(BQ441,3))
            )
        ),
        "OK"
    )
)</f>
        <v>OK</v>
      </c>
      <c r="Q441" s="23" t="str">
        <f>IF(BS441&lt;&gt;"",
    IF(INT('Data Sheet'!$A$19)=INT('Data Sheet'!$B$15),
        --(INT('Data Sheet'!$A$15) &amp; "." &amp; BS441),
        IF(AND((--(INT('Data Sheet'!$A$15) &amp; "." &amp; BS441)&gt;=--('Data Sheet'!$A$15)), (--(INT('Data Sheet'!$A$15) &amp; "." &amp; BS441)&lt;=--('Data Sheet'!$B$15))),
            --(INT('Data Sheet'!$A$15) &amp; "." &amp; BS441),
            --(INT('Data Sheet'!$B$15) &amp; "." &amp; BS441)
        )
    ),
    IF(BQ441&lt;&gt;"",
        IF(INT('Data Sheet'!$A$15)=INT('Data Sheet'!$B$15),
            --(INT('Data Sheet'!$A$15) &amp; "." &amp; RIGHT(BQ441,3)),
            IF(AND((--(INT('Data Sheet'!$A$15) &amp; "." &amp; RIGHT(BQ441,3))&gt;=--('Data Sheet'!$A$15)), (--(INT('Data Sheet'!$A$15) &amp; "." &amp; RIGHT(BQ441,3))&lt;=--('Data Sheet'!$B$15))),
                --(INT('Data Sheet'!$A$15) &amp; "." &amp; RIGHT(BQ441,3)),
                --(INT('Data Sheet'!$B$15) &amp; "." &amp; RIGHT(BQ441,3))
            )
        ),
        "OK"
    )
)</f>
        <v>OK</v>
      </c>
      <c r="R441" s="20"/>
      <c r="S441" s="20"/>
      <c r="T441" s="20"/>
      <c r="U441" s="20"/>
      <c r="V441" s="20"/>
      <c r="W441" s="20"/>
      <c r="X441" s="20"/>
      <c r="Y441" s="20"/>
      <c r="Z441" s="20"/>
      <c r="AA441" s="55"/>
      <c r="AB441" s="55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1"/>
      <c r="AR441" s="21"/>
      <c r="AS441" s="21"/>
      <c r="AT441" s="21"/>
      <c r="AU441" s="21"/>
      <c r="AV441" s="21"/>
      <c r="AW441" s="22"/>
      <c r="AX441" s="99"/>
      <c r="AY441" s="20"/>
      <c r="AZ441" s="20"/>
      <c r="BA441" s="22"/>
      <c r="BC441" s="80"/>
      <c r="BD441" s="80"/>
      <c r="BE441" s="80"/>
      <c r="BF441" s="80"/>
      <c r="BG441" s="2" t="str">
        <f t="shared" si="33"/>
        <v/>
      </c>
      <c r="BH441" s="78">
        <f t="shared" si="32"/>
        <v>0</v>
      </c>
    </row>
    <row r="442" spans="2:60" x14ac:dyDescent="0.2">
      <c r="B442" s="14">
        <f t="shared" si="34"/>
        <v>434</v>
      </c>
      <c r="C442" s="15" t="str">
        <f>CONCATENATE('Data Sheet'!$B$8,'Data Sheet'!$G$2)</f>
        <v>" HWDP</v>
      </c>
      <c r="D442" s="95" t="str">
        <f t="shared" si="35"/>
        <v/>
      </c>
      <c r="E442" s="15" t="str">
        <f>IF('Sum HWDP'!$D$10="TH-Hill DS-1 Vol 3 CAT 2: Clean and Visual Ends only","N/A","OK")</f>
        <v>OK</v>
      </c>
      <c r="F442" s="15" t="str">
        <f>IF('Sum HWDP'!$D$10="TH-Hill DS-1 Vol 3 CAT 2: Clean and Visual Ends only","N/A","OK")</f>
        <v>OK</v>
      </c>
      <c r="G442" s="17"/>
      <c r="H442" s="17"/>
      <c r="I442" s="17" t="s">
        <v>51</v>
      </c>
      <c r="J442" s="17" t="str">
        <f t="shared" si="36"/>
        <v>OK</v>
      </c>
      <c r="K442" s="17" t="str">
        <f t="shared" si="36"/>
        <v>OK</v>
      </c>
      <c r="L442" s="17" t="str">
        <f>IF('Data Sheet'!$B$9="NC-50","N/A","OK")</f>
        <v>OK</v>
      </c>
      <c r="M442" s="17" t="str">
        <f>IF('Data Sheet'!$B$9="NC-50","N/A","OK")</f>
        <v>OK</v>
      </c>
      <c r="N442" s="23" t="str">
        <f>IF(BO442&lt;&gt;"",
    IF(INT('Data Sheet'!$A$19)=INT('Data Sheet'!$B$19),
        --(INT('Data Sheet'!$A$19) &amp; "." &amp; BO442),
        IF(AND((--(INT('Data Sheet'!$A$19) &amp; "." &amp; BO442)&gt;=--('Data Sheet'!$A$19)), (--(INT('Data Sheet'!$A$19) &amp; "." &amp; BO442)&lt;=--('Data Sheet'!$B$19))),
            --(INT('Data Sheet'!$A$19) &amp; "." &amp; BO442),
            --(INT('Data Sheet'!$B$19) &amp; "." &amp; BO442)
        )
    ),
    IF(BN442&lt;&gt;"",
        IF(INT('Data Sheet'!$A$19)=INT('Data Sheet'!$B$19),
            --(INT('Data Sheet'!$A$19) &amp; "." &amp; LEFT(BN442,3)),
            IF(AND((--(INT('Data Sheet'!$A$19) &amp; "." &amp; LEFT(BN442,3))&gt;=--('Data Sheet'!$A$19)), (--(INT('Data Sheet'!$A$19) &amp; "." &amp; LEFT(BN442,3))&lt;=--('Data Sheet'!$B$19))),
                --(INT('Data Sheet'!$A$19) &amp; "." &amp; LEFT(BN442,3)),
                --(INT('Data Sheet'!$B$19) &amp; "." &amp; LEFT(BN442,3))
            )
        ),
        "OK"
    )
)</f>
        <v>OK</v>
      </c>
      <c r="O442" s="23" t="str">
        <f>IF(BP442&lt;&gt;"",
    IF(INT('Data Sheet'!$A$19)=INT('Data Sheet'!$B$19),
        --(INT('Data Sheet'!$A$19) &amp; "." &amp; BP442),
        IF(AND((--(INT('Data Sheet'!$A$19) &amp; "." &amp; BP442)&gt;=--('Data Sheet'!$A$19)), (--(INT('Data Sheet'!$A$19) &amp; "." &amp; BP442)&lt;=--('Data Sheet'!$B$19))),
            --(INT('Data Sheet'!$A$19) &amp; "." &amp; BP442),
            --(INT('Data Sheet'!$B$19) &amp; "." &amp; BP442)
        )
    ),
    IF(BN442&lt;&gt;"",
        IF(INT('Data Sheet'!$A$19)=INT('Data Sheet'!$B$19),
            --(INT('Data Sheet'!$A$19) &amp; "." &amp; RIGHT(BN442,3)),
            IF(AND((--(INT('Data Sheet'!$A$19) &amp; "." &amp; RIGHT(BN442,3))&gt;=--('Data Sheet'!$A$19)), (--(INT('Data Sheet'!$A$19) &amp; "." &amp; RIGHT(BN442,3))&lt;=--('Data Sheet'!$B$19))),
                --(INT('Data Sheet'!$A$19) &amp; "." &amp; RIGHT(BN442,3)),
                --(INT('Data Sheet'!$B$19) &amp; "." &amp; RIGHT(BN442,3))
            )
        ),
        "OK"
    )
)</f>
        <v>OK</v>
      </c>
      <c r="P442" s="23" t="str">
        <f>IF(BR442&lt;&gt;"",
    IF(INT('Data Sheet'!$A$19)=INT('Data Sheet'!$B$15),
        --(INT('Data Sheet'!$A$15) &amp; "." &amp; BR442),
        IF(AND((--(INT('Data Sheet'!$A$15) &amp; "." &amp; BR442)&gt;=--('Data Sheet'!$A$15)), (--(INT('Data Sheet'!$A$15) &amp; "." &amp; BR442)&lt;=--('Data Sheet'!$B$15))),
            --(INT('Data Sheet'!$A$15) &amp; "." &amp; BR442),
            --(INT('Data Sheet'!$B$15) &amp; "." &amp; BR442)
        )
    ),
    IF(BQ442&lt;&gt;"",
        IF(INT('Data Sheet'!$A$15)=INT('Data Sheet'!$B$15),
            --(INT('Data Sheet'!$A$15) &amp; "." &amp; LEFT(BQ442,3)),
            IF(AND((--(INT('Data Sheet'!$A$15) &amp; "." &amp; LEFT(BQ442,3))&gt;=--('Data Sheet'!$A$15)), (--(INT('Data Sheet'!$A$15) &amp; "." &amp; LEFT(BQ442,3))&lt;=--('Data Sheet'!$B$15))),
                --(INT('Data Sheet'!$A$15) &amp; "." &amp; LEFT(BQ442,3)),
                --(INT('Data Sheet'!$B$15) &amp; "." &amp; LEFT(BQ442,3))
            )
        ),
        "OK"
    )
)</f>
        <v>OK</v>
      </c>
      <c r="Q442" s="23" t="str">
        <f>IF(BS442&lt;&gt;"",
    IF(INT('Data Sheet'!$A$19)=INT('Data Sheet'!$B$15),
        --(INT('Data Sheet'!$A$15) &amp; "." &amp; BS442),
        IF(AND((--(INT('Data Sheet'!$A$15) &amp; "." &amp; BS442)&gt;=--('Data Sheet'!$A$15)), (--(INT('Data Sheet'!$A$15) &amp; "." &amp; BS442)&lt;=--('Data Sheet'!$B$15))),
            --(INT('Data Sheet'!$A$15) &amp; "." &amp; BS442),
            --(INT('Data Sheet'!$B$15) &amp; "." &amp; BS442)
        )
    ),
    IF(BQ442&lt;&gt;"",
        IF(INT('Data Sheet'!$A$15)=INT('Data Sheet'!$B$15),
            --(INT('Data Sheet'!$A$15) &amp; "." &amp; RIGHT(BQ442,3)),
            IF(AND((--(INT('Data Sheet'!$A$15) &amp; "." &amp; RIGHT(BQ442,3))&gt;=--('Data Sheet'!$A$15)), (--(INT('Data Sheet'!$A$15) &amp; "." &amp; RIGHT(BQ442,3))&lt;=--('Data Sheet'!$B$15))),
                --(INT('Data Sheet'!$A$15) &amp; "." &amp; RIGHT(BQ442,3)),
                --(INT('Data Sheet'!$B$15) &amp; "." &amp; RIGHT(BQ442,3))
            )
        ),
        "OK"
    )
)</f>
        <v>OK</v>
      </c>
      <c r="R442" s="20"/>
      <c r="S442" s="20"/>
      <c r="T442" s="20"/>
      <c r="U442" s="20"/>
      <c r="V442" s="20"/>
      <c r="W442" s="20"/>
      <c r="X442" s="20"/>
      <c r="Y442" s="20"/>
      <c r="Z442" s="20"/>
      <c r="AA442" s="55"/>
      <c r="AB442" s="55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1"/>
      <c r="AR442" s="21"/>
      <c r="AS442" s="21"/>
      <c r="AT442" s="21"/>
      <c r="AU442" s="21"/>
      <c r="AV442" s="21"/>
      <c r="AW442" s="22"/>
      <c r="AX442" s="99"/>
      <c r="AY442" s="20"/>
      <c r="AZ442" s="20"/>
      <c r="BA442" s="22"/>
      <c r="BC442" s="80"/>
      <c r="BD442" s="80"/>
      <c r="BE442" s="80"/>
      <c r="BF442" s="80"/>
      <c r="BG442" s="2" t="str">
        <f t="shared" si="33"/>
        <v/>
      </c>
      <c r="BH442" s="78">
        <f t="shared" si="32"/>
        <v>0</v>
      </c>
    </row>
    <row r="443" spans="2:60" x14ac:dyDescent="0.2">
      <c r="B443" s="14">
        <f t="shared" si="34"/>
        <v>435</v>
      </c>
      <c r="C443" s="15" t="str">
        <f>CONCATENATE('Data Sheet'!$B$8,'Data Sheet'!$G$2)</f>
        <v>" HWDP</v>
      </c>
      <c r="D443" s="95" t="str">
        <f t="shared" si="35"/>
        <v/>
      </c>
      <c r="E443" s="15" t="str">
        <f>IF('Sum HWDP'!$D$10="TH-Hill DS-1 Vol 3 CAT 2: Clean and Visual Ends only","N/A","OK")</f>
        <v>OK</v>
      </c>
      <c r="F443" s="15" t="str">
        <f>IF('Sum HWDP'!$D$10="TH-Hill DS-1 Vol 3 CAT 2: Clean and Visual Ends only","N/A","OK")</f>
        <v>OK</v>
      </c>
      <c r="G443" s="17"/>
      <c r="H443" s="17"/>
      <c r="I443" s="17" t="s">
        <v>51</v>
      </c>
      <c r="J443" s="17" t="str">
        <f t="shared" si="36"/>
        <v>OK</v>
      </c>
      <c r="K443" s="17" t="str">
        <f t="shared" si="36"/>
        <v>OK</v>
      </c>
      <c r="L443" s="17" t="str">
        <f>IF('Data Sheet'!$B$9="NC-50","N/A","OK")</f>
        <v>OK</v>
      </c>
      <c r="M443" s="17" t="str">
        <f>IF('Data Sheet'!$B$9="NC-50","N/A","OK")</f>
        <v>OK</v>
      </c>
      <c r="N443" s="23" t="str">
        <f>IF(BO443&lt;&gt;"",
    IF(INT('Data Sheet'!$A$19)=INT('Data Sheet'!$B$19),
        --(INT('Data Sheet'!$A$19) &amp; "." &amp; BO443),
        IF(AND((--(INT('Data Sheet'!$A$19) &amp; "." &amp; BO443)&gt;=--('Data Sheet'!$A$19)), (--(INT('Data Sheet'!$A$19) &amp; "." &amp; BO443)&lt;=--('Data Sheet'!$B$19))),
            --(INT('Data Sheet'!$A$19) &amp; "." &amp; BO443),
            --(INT('Data Sheet'!$B$19) &amp; "." &amp; BO443)
        )
    ),
    IF(BN443&lt;&gt;"",
        IF(INT('Data Sheet'!$A$19)=INT('Data Sheet'!$B$19),
            --(INT('Data Sheet'!$A$19) &amp; "." &amp; LEFT(BN443,3)),
            IF(AND((--(INT('Data Sheet'!$A$19) &amp; "." &amp; LEFT(BN443,3))&gt;=--('Data Sheet'!$A$19)), (--(INT('Data Sheet'!$A$19) &amp; "." &amp; LEFT(BN443,3))&lt;=--('Data Sheet'!$B$19))),
                --(INT('Data Sheet'!$A$19) &amp; "." &amp; LEFT(BN443,3)),
                --(INT('Data Sheet'!$B$19) &amp; "." &amp; LEFT(BN443,3))
            )
        ),
        "OK"
    )
)</f>
        <v>OK</v>
      </c>
      <c r="O443" s="23" t="str">
        <f>IF(BP443&lt;&gt;"",
    IF(INT('Data Sheet'!$A$19)=INT('Data Sheet'!$B$19),
        --(INT('Data Sheet'!$A$19) &amp; "." &amp; BP443),
        IF(AND((--(INT('Data Sheet'!$A$19) &amp; "." &amp; BP443)&gt;=--('Data Sheet'!$A$19)), (--(INT('Data Sheet'!$A$19) &amp; "." &amp; BP443)&lt;=--('Data Sheet'!$B$19))),
            --(INT('Data Sheet'!$A$19) &amp; "." &amp; BP443),
            --(INT('Data Sheet'!$B$19) &amp; "." &amp; BP443)
        )
    ),
    IF(BN443&lt;&gt;"",
        IF(INT('Data Sheet'!$A$19)=INT('Data Sheet'!$B$19),
            --(INT('Data Sheet'!$A$19) &amp; "." &amp; RIGHT(BN443,3)),
            IF(AND((--(INT('Data Sheet'!$A$19) &amp; "." &amp; RIGHT(BN443,3))&gt;=--('Data Sheet'!$A$19)), (--(INT('Data Sheet'!$A$19) &amp; "." &amp; RIGHT(BN443,3))&lt;=--('Data Sheet'!$B$19))),
                --(INT('Data Sheet'!$A$19) &amp; "." &amp; RIGHT(BN443,3)),
                --(INT('Data Sheet'!$B$19) &amp; "." &amp; RIGHT(BN443,3))
            )
        ),
        "OK"
    )
)</f>
        <v>OK</v>
      </c>
      <c r="P443" s="23" t="str">
        <f>IF(BR443&lt;&gt;"",
    IF(INT('Data Sheet'!$A$19)=INT('Data Sheet'!$B$15),
        --(INT('Data Sheet'!$A$15) &amp; "." &amp; BR443),
        IF(AND((--(INT('Data Sheet'!$A$15) &amp; "." &amp; BR443)&gt;=--('Data Sheet'!$A$15)), (--(INT('Data Sheet'!$A$15) &amp; "." &amp; BR443)&lt;=--('Data Sheet'!$B$15))),
            --(INT('Data Sheet'!$A$15) &amp; "." &amp; BR443),
            --(INT('Data Sheet'!$B$15) &amp; "." &amp; BR443)
        )
    ),
    IF(BQ443&lt;&gt;"",
        IF(INT('Data Sheet'!$A$15)=INT('Data Sheet'!$B$15),
            --(INT('Data Sheet'!$A$15) &amp; "." &amp; LEFT(BQ443,3)),
            IF(AND((--(INT('Data Sheet'!$A$15) &amp; "." &amp; LEFT(BQ443,3))&gt;=--('Data Sheet'!$A$15)), (--(INT('Data Sheet'!$A$15) &amp; "." &amp; LEFT(BQ443,3))&lt;=--('Data Sheet'!$B$15))),
                --(INT('Data Sheet'!$A$15) &amp; "." &amp; LEFT(BQ443,3)),
                --(INT('Data Sheet'!$B$15) &amp; "." &amp; LEFT(BQ443,3))
            )
        ),
        "OK"
    )
)</f>
        <v>OK</v>
      </c>
      <c r="Q443" s="23" t="str">
        <f>IF(BS443&lt;&gt;"",
    IF(INT('Data Sheet'!$A$19)=INT('Data Sheet'!$B$15),
        --(INT('Data Sheet'!$A$15) &amp; "." &amp; BS443),
        IF(AND((--(INT('Data Sheet'!$A$15) &amp; "." &amp; BS443)&gt;=--('Data Sheet'!$A$15)), (--(INT('Data Sheet'!$A$15) &amp; "." &amp; BS443)&lt;=--('Data Sheet'!$B$15))),
            --(INT('Data Sheet'!$A$15) &amp; "." &amp; BS443),
            --(INT('Data Sheet'!$B$15) &amp; "." &amp; BS443)
        )
    ),
    IF(BQ443&lt;&gt;"",
        IF(INT('Data Sheet'!$A$15)=INT('Data Sheet'!$B$15),
            --(INT('Data Sheet'!$A$15) &amp; "." &amp; RIGHT(BQ443,3)),
            IF(AND((--(INT('Data Sheet'!$A$15) &amp; "." &amp; RIGHT(BQ443,3))&gt;=--('Data Sheet'!$A$15)), (--(INT('Data Sheet'!$A$15) &amp; "." &amp; RIGHT(BQ443,3))&lt;=--('Data Sheet'!$B$15))),
                --(INT('Data Sheet'!$A$15) &amp; "." &amp; RIGHT(BQ443,3)),
                --(INT('Data Sheet'!$B$15) &amp; "." &amp; RIGHT(BQ443,3))
            )
        ),
        "OK"
    )
)</f>
        <v>OK</v>
      </c>
      <c r="R443" s="20"/>
      <c r="S443" s="20"/>
      <c r="T443" s="20"/>
      <c r="U443" s="20"/>
      <c r="V443" s="20"/>
      <c r="W443" s="20"/>
      <c r="X443" s="20"/>
      <c r="Y443" s="20"/>
      <c r="Z443" s="20"/>
      <c r="AA443" s="55"/>
      <c r="AB443" s="55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1"/>
      <c r="AR443" s="21"/>
      <c r="AS443" s="21"/>
      <c r="AT443" s="21"/>
      <c r="AU443" s="21"/>
      <c r="AV443" s="21"/>
      <c r="AW443" s="22"/>
      <c r="AX443" s="99"/>
      <c r="AY443" s="20"/>
      <c r="AZ443" s="20"/>
      <c r="BA443" s="22"/>
      <c r="BC443" s="80"/>
      <c r="BD443" s="80"/>
      <c r="BE443" s="80"/>
      <c r="BF443" s="80"/>
      <c r="BG443" s="2" t="str">
        <f t="shared" si="33"/>
        <v/>
      </c>
      <c r="BH443" s="78">
        <f t="shared" si="32"/>
        <v>0</v>
      </c>
    </row>
    <row r="444" spans="2:60" x14ac:dyDescent="0.2">
      <c r="B444" s="14">
        <f t="shared" si="34"/>
        <v>436</v>
      </c>
      <c r="C444" s="15" t="str">
        <f>CONCATENATE('Data Sheet'!$B$8,'Data Sheet'!$G$2)</f>
        <v>" HWDP</v>
      </c>
      <c r="D444" s="95" t="str">
        <f t="shared" si="35"/>
        <v/>
      </c>
      <c r="E444" s="15" t="str">
        <f>IF('Sum HWDP'!$D$10="TH-Hill DS-1 Vol 3 CAT 2: Clean and Visual Ends only","N/A","OK")</f>
        <v>OK</v>
      </c>
      <c r="F444" s="15" t="str">
        <f>IF('Sum HWDP'!$D$10="TH-Hill DS-1 Vol 3 CAT 2: Clean and Visual Ends only","N/A","OK")</f>
        <v>OK</v>
      </c>
      <c r="G444" s="17"/>
      <c r="H444" s="17"/>
      <c r="I444" s="17" t="s">
        <v>51</v>
      </c>
      <c r="J444" s="17" t="str">
        <f t="shared" si="36"/>
        <v>OK</v>
      </c>
      <c r="K444" s="17" t="str">
        <f t="shared" si="36"/>
        <v>OK</v>
      </c>
      <c r="L444" s="17" t="str">
        <f>IF('Data Sheet'!$B$9="NC-50","N/A","OK")</f>
        <v>OK</v>
      </c>
      <c r="M444" s="17" t="str">
        <f>IF('Data Sheet'!$B$9="NC-50","N/A","OK")</f>
        <v>OK</v>
      </c>
      <c r="N444" s="23" t="str">
        <f>IF(BO444&lt;&gt;"",
    IF(INT('Data Sheet'!$A$19)=INT('Data Sheet'!$B$19),
        --(INT('Data Sheet'!$A$19) &amp; "." &amp; BO444),
        IF(AND((--(INT('Data Sheet'!$A$19) &amp; "." &amp; BO444)&gt;=--('Data Sheet'!$A$19)), (--(INT('Data Sheet'!$A$19) &amp; "." &amp; BO444)&lt;=--('Data Sheet'!$B$19))),
            --(INT('Data Sheet'!$A$19) &amp; "." &amp; BO444),
            --(INT('Data Sheet'!$B$19) &amp; "." &amp; BO444)
        )
    ),
    IF(BN444&lt;&gt;"",
        IF(INT('Data Sheet'!$A$19)=INT('Data Sheet'!$B$19),
            --(INT('Data Sheet'!$A$19) &amp; "." &amp; LEFT(BN444,3)),
            IF(AND((--(INT('Data Sheet'!$A$19) &amp; "." &amp; LEFT(BN444,3))&gt;=--('Data Sheet'!$A$19)), (--(INT('Data Sheet'!$A$19) &amp; "." &amp; LEFT(BN444,3))&lt;=--('Data Sheet'!$B$19))),
                --(INT('Data Sheet'!$A$19) &amp; "." &amp; LEFT(BN444,3)),
                --(INT('Data Sheet'!$B$19) &amp; "." &amp; LEFT(BN444,3))
            )
        ),
        "OK"
    )
)</f>
        <v>OK</v>
      </c>
      <c r="O444" s="23" t="str">
        <f>IF(BP444&lt;&gt;"",
    IF(INT('Data Sheet'!$A$19)=INT('Data Sheet'!$B$19),
        --(INT('Data Sheet'!$A$19) &amp; "." &amp; BP444),
        IF(AND((--(INT('Data Sheet'!$A$19) &amp; "." &amp; BP444)&gt;=--('Data Sheet'!$A$19)), (--(INT('Data Sheet'!$A$19) &amp; "." &amp; BP444)&lt;=--('Data Sheet'!$B$19))),
            --(INT('Data Sheet'!$A$19) &amp; "." &amp; BP444),
            --(INT('Data Sheet'!$B$19) &amp; "." &amp; BP444)
        )
    ),
    IF(BN444&lt;&gt;"",
        IF(INT('Data Sheet'!$A$19)=INT('Data Sheet'!$B$19),
            --(INT('Data Sheet'!$A$19) &amp; "." &amp; RIGHT(BN444,3)),
            IF(AND((--(INT('Data Sheet'!$A$19) &amp; "." &amp; RIGHT(BN444,3))&gt;=--('Data Sheet'!$A$19)), (--(INT('Data Sheet'!$A$19) &amp; "." &amp; RIGHT(BN444,3))&lt;=--('Data Sheet'!$B$19))),
                --(INT('Data Sheet'!$A$19) &amp; "." &amp; RIGHT(BN444,3)),
                --(INT('Data Sheet'!$B$19) &amp; "." &amp; RIGHT(BN444,3))
            )
        ),
        "OK"
    )
)</f>
        <v>OK</v>
      </c>
      <c r="P444" s="23" t="str">
        <f>IF(BR444&lt;&gt;"",
    IF(INT('Data Sheet'!$A$19)=INT('Data Sheet'!$B$15),
        --(INT('Data Sheet'!$A$15) &amp; "." &amp; BR444),
        IF(AND((--(INT('Data Sheet'!$A$15) &amp; "." &amp; BR444)&gt;=--('Data Sheet'!$A$15)), (--(INT('Data Sheet'!$A$15) &amp; "." &amp; BR444)&lt;=--('Data Sheet'!$B$15))),
            --(INT('Data Sheet'!$A$15) &amp; "." &amp; BR444),
            --(INT('Data Sheet'!$B$15) &amp; "." &amp; BR444)
        )
    ),
    IF(BQ444&lt;&gt;"",
        IF(INT('Data Sheet'!$A$15)=INT('Data Sheet'!$B$15),
            --(INT('Data Sheet'!$A$15) &amp; "." &amp; LEFT(BQ444,3)),
            IF(AND((--(INT('Data Sheet'!$A$15) &amp; "." &amp; LEFT(BQ444,3))&gt;=--('Data Sheet'!$A$15)), (--(INT('Data Sheet'!$A$15) &amp; "." &amp; LEFT(BQ444,3))&lt;=--('Data Sheet'!$B$15))),
                --(INT('Data Sheet'!$A$15) &amp; "." &amp; LEFT(BQ444,3)),
                --(INT('Data Sheet'!$B$15) &amp; "." &amp; LEFT(BQ444,3))
            )
        ),
        "OK"
    )
)</f>
        <v>OK</v>
      </c>
      <c r="Q444" s="23" t="str">
        <f>IF(BS444&lt;&gt;"",
    IF(INT('Data Sheet'!$A$19)=INT('Data Sheet'!$B$15),
        --(INT('Data Sheet'!$A$15) &amp; "." &amp; BS444),
        IF(AND((--(INT('Data Sheet'!$A$15) &amp; "." &amp; BS444)&gt;=--('Data Sheet'!$A$15)), (--(INT('Data Sheet'!$A$15) &amp; "." &amp; BS444)&lt;=--('Data Sheet'!$B$15))),
            --(INT('Data Sheet'!$A$15) &amp; "." &amp; BS444),
            --(INT('Data Sheet'!$B$15) &amp; "." &amp; BS444)
        )
    ),
    IF(BQ444&lt;&gt;"",
        IF(INT('Data Sheet'!$A$15)=INT('Data Sheet'!$B$15),
            --(INT('Data Sheet'!$A$15) &amp; "." &amp; RIGHT(BQ444,3)),
            IF(AND((--(INT('Data Sheet'!$A$15) &amp; "." &amp; RIGHT(BQ444,3))&gt;=--('Data Sheet'!$A$15)), (--(INT('Data Sheet'!$A$15) &amp; "." &amp; RIGHT(BQ444,3))&lt;=--('Data Sheet'!$B$15))),
                --(INT('Data Sheet'!$A$15) &amp; "." &amp; RIGHT(BQ444,3)),
                --(INT('Data Sheet'!$B$15) &amp; "." &amp; RIGHT(BQ444,3))
            )
        ),
        "OK"
    )
)</f>
        <v>OK</v>
      </c>
      <c r="R444" s="20"/>
      <c r="S444" s="20"/>
      <c r="T444" s="20"/>
      <c r="U444" s="20"/>
      <c r="V444" s="20"/>
      <c r="W444" s="20"/>
      <c r="X444" s="20"/>
      <c r="Y444" s="20"/>
      <c r="Z444" s="20"/>
      <c r="AA444" s="55"/>
      <c r="AB444" s="55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1"/>
      <c r="AR444" s="21"/>
      <c r="AS444" s="21"/>
      <c r="AT444" s="21"/>
      <c r="AU444" s="21"/>
      <c r="AV444" s="21"/>
      <c r="AW444" s="22"/>
      <c r="AX444" s="99"/>
      <c r="AY444" s="20"/>
      <c r="AZ444" s="20"/>
      <c r="BA444" s="22"/>
      <c r="BC444" s="80"/>
      <c r="BD444" s="80"/>
      <c r="BE444" s="80"/>
      <c r="BF444" s="80"/>
      <c r="BG444" s="2" t="str">
        <f t="shared" si="33"/>
        <v/>
      </c>
      <c r="BH444" s="78">
        <f t="shared" si="32"/>
        <v>0</v>
      </c>
    </row>
    <row r="445" spans="2:60" x14ac:dyDescent="0.2">
      <c r="B445" s="14">
        <f t="shared" si="34"/>
        <v>437</v>
      </c>
      <c r="C445" s="15" t="str">
        <f>CONCATENATE('Data Sheet'!$B$8,'Data Sheet'!$G$2)</f>
        <v>" HWDP</v>
      </c>
      <c r="D445" s="95" t="str">
        <f t="shared" si="35"/>
        <v/>
      </c>
      <c r="E445" s="15" t="str">
        <f>IF('Sum HWDP'!$D$10="TH-Hill DS-1 Vol 3 CAT 2: Clean and Visual Ends only","N/A","OK")</f>
        <v>OK</v>
      </c>
      <c r="F445" s="15" t="str">
        <f>IF('Sum HWDP'!$D$10="TH-Hill DS-1 Vol 3 CAT 2: Clean and Visual Ends only","N/A","OK")</f>
        <v>OK</v>
      </c>
      <c r="G445" s="17"/>
      <c r="H445" s="17"/>
      <c r="I445" s="17" t="s">
        <v>51</v>
      </c>
      <c r="J445" s="17" t="str">
        <f t="shared" si="36"/>
        <v>OK</v>
      </c>
      <c r="K445" s="17" t="str">
        <f t="shared" si="36"/>
        <v>OK</v>
      </c>
      <c r="L445" s="17" t="str">
        <f>IF('Data Sheet'!$B$9="NC-50","N/A","OK")</f>
        <v>OK</v>
      </c>
      <c r="M445" s="17" t="str">
        <f>IF('Data Sheet'!$B$9="NC-50","N/A","OK")</f>
        <v>OK</v>
      </c>
      <c r="N445" s="23" t="str">
        <f>IF(BO445&lt;&gt;"",
    IF(INT('Data Sheet'!$A$19)=INT('Data Sheet'!$B$19),
        --(INT('Data Sheet'!$A$19) &amp; "." &amp; BO445),
        IF(AND((--(INT('Data Sheet'!$A$19) &amp; "." &amp; BO445)&gt;=--('Data Sheet'!$A$19)), (--(INT('Data Sheet'!$A$19) &amp; "." &amp; BO445)&lt;=--('Data Sheet'!$B$19))),
            --(INT('Data Sheet'!$A$19) &amp; "." &amp; BO445),
            --(INT('Data Sheet'!$B$19) &amp; "." &amp; BO445)
        )
    ),
    IF(BN445&lt;&gt;"",
        IF(INT('Data Sheet'!$A$19)=INT('Data Sheet'!$B$19),
            --(INT('Data Sheet'!$A$19) &amp; "." &amp; LEFT(BN445,3)),
            IF(AND((--(INT('Data Sheet'!$A$19) &amp; "." &amp; LEFT(BN445,3))&gt;=--('Data Sheet'!$A$19)), (--(INT('Data Sheet'!$A$19) &amp; "." &amp; LEFT(BN445,3))&lt;=--('Data Sheet'!$B$19))),
                --(INT('Data Sheet'!$A$19) &amp; "." &amp; LEFT(BN445,3)),
                --(INT('Data Sheet'!$B$19) &amp; "." &amp; LEFT(BN445,3))
            )
        ),
        "OK"
    )
)</f>
        <v>OK</v>
      </c>
      <c r="O445" s="23" t="str">
        <f>IF(BP445&lt;&gt;"",
    IF(INT('Data Sheet'!$A$19)=INT('Data Sheet'!$B$19),
        --(INT('Data Sheet'!$A$19) &amp; "." &amp; BP445),
        IF(AND((--(INT('Data Sheet'!$A$19) &amp; "." &amp; BP445)&gt;=--('Data Sheet'!$A$19)), (--(INT('Data Sheet'!$A$19) &amp; "." &amp; BP445)&lt;=--('Data Sheet'!$B$19))),
            --(INT('Data Sheet'!$A$19) &amp; "." &amp; BP445),
            --(INT('Data Sheet'!$B$19) &amp; "." &amp; BP445)
        )
    ),
    IF(BN445&lt;&gt;"",
        IF(INT('Data Sheet'!$A$19)=INT('Data Sheet'!$B$19),
            --(INT('Data Sheet'!$A$19) &amp; "." &amp; RIGHT(BN445,3)),
            IF(AND((--(INT('Data Sheet'!$A$19) &amp; "." &amp; RIGHT(BN445,3))&gt;=--('Data Sheet'!$A$19)), (--(INT('Data Sheet'!$A$19) &amp; "." &amp; RIGHT(BN445,3))&lt;=--('Data Sheet'!$B$19))),
                --(INT('Data Sheet'!$A$19) &amp; "." &amp; RIGHT(BN445,3)),
                --(INT('Data Sheet'!$B$19) &amp; "." &amp; RIGHT(BN445,3))
            )
        ),
        "OK"
    )
)</f>
        <v>OK</v>
      </c>
      <c r="P445" s="23" t="str">
        <f>IF(BR445&lt;&gt;"",
    IF(INT('Data Sheet'!$A$19)=INT('Data Sheet'!$B$15),
        --(INT('Data Sheet'!$A$15) &amp; "." &amp; BR445),
        IF(AND((--(INT('Data Sheet'!$A$15) &amp; "." &amp; BR445)&gt;=--('Data Sheet'!$A$15)), (--(INT('Data Sheet'!$A$15) &amp; "." &amp; BR445)&lt;=--('Data Sheet'!$B$15))),
            --(INT('Data Sheet'!$A$15) &amp; "." &amp; BR445),
            --(INT('Data Sheet'!$B$15) &amp; "." &amp; BR445)
        )
    ),
    IF(BQ445&lt;&gt;"",
        IF(INT('Data Sheet'!$A$15)=INT('Data Sheet'!$B$15),
            --(INT('Data Sheet'!$A$15) &amp; "." &amp; LEFT(BQ445,3)),
            IF(AND((--(INT('Data Sheet'!$A$15) &amp; "." &amp; LEFT(BQ445,3))&gt;=--('Data Sheet'!$A$15)), (--(INT('Data Sheet'!$A$15) &amp; "." &amp; LEFT(BQ445,3))&lt;=--('Data Sheet'!$B$15))),
                --(INT('Data Sheet'!$A$15) &amp; "." &amp; LEFT(BQ445,3)),
                --(INT('Data Sheet'!$B$15) &amp; "." &amp; LEFT(BQ445,3))
            )
        ),
        "OK"
    )
)</f>
        <v>OK</v>
      </c>
      <c r="Q445" s="23" t="str">
        <f>IF(BS445&lt;&gt;"",
    IF(INT('Data Sheet'!$A$19)=INT('Data Sheet'!$B$15),
        --(INT('Data Sheet'!$A$15) &amp; "." &amp; BS445),
        IF(AND((--(INT('Data Sheet'!$A$15) &amp; "." &amp; BS445)&gt;=--('Data Sheet'!$A$15)), (--(INT('Data Sheet'!$A$15) &amp; "." &amp; BS445)&lt;=--('Data Sheet'!$B$15))),
            --(INT('Data Sheet'!$A$15) &amp; "." &amp; BS445),
            --(INT('Data Sheet'!$B$15) &amp; "." &amp; BS445)
        )
    ),
    IF(BQ445&lt;&gt;"",
        IF(INT('Data Sheet'!$A$15)=INT('Data Sheet'!$B$15),
            --(INT('Data Sheet'!$A$15) &amp; "." &amp; RIGHT(BQ445,3)),
            IF(AND((--(INT('Data Sheet'!$A$15) &amp; "." &amp; RIGHT(BQ445,3))&gt;=--('Data Sheet'!$A$15)), (--(INT('Data Sheet'!$A$15) &amp; "." &amp; RIGHT(BQ445,3))&lt;=--('Data Sheet'!$B$15))),
                --(INT('Data Sheet'!$A$15) &amp; "." &amp; RIGHT(BQ445,3)),
                --(INT('Data Sheet'!$B$15) &amp; "." &amp; RIGHT(BQ445,3))
            )
        ),
        "OK"
    )
)</f>
        <v>OK</v>
      </c>
      <c r="R445" s="20"/>
      <c r="S445" s="20"/>
      <c r="T445" s="20"/>
      <c r="U445" s="20"/>
      <c r="V445" s="20"/>
      <c r="W445" s="20"/>
      <c r="X445" s="20"/>
      <c r="Y445" s="20"/>
      <c r="Z445" s="20"/>
      <c r="AA445" s="55"/>
      <c r="AB445" s="55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1"/>
      <c r="AR445" s="21"/>
      <c r="AS445" s="21"/>
      <c r="AT445" s="21"/>
      <c r="AU445" s="21"/>
      <c r="AV445" s="21"/>
      <c r="AW445" s="22"/>
      <c r="AX445" s="99"/>
      <c r="AY445" s="20"/>
      <c r="AZ445" s="20"/>
      <c r="BA445" s="22"/>
      <c r="BC445" s="80"/>
      <c r="BD445" s="80"/>
      <c r="BE445" s="80"/>
      <c r="BF445" s="80"/>
      <c r="BG445" s="2" t="str">
        <f t="shared" si="33"/>
        <v/>
      </c>
      <c r="BH445" s="78">
        <f t="shared" si="32"/>
        <v>0</v>
      </c>
    </row>
    <row r="446" spans="2:60" x14ac:dyDescent="0.2">
      <c r="B446" s="14">
        <f t="shared" si="34"/>
        <v>438</v>
      </c>
      <c r="C446" s="15" t="str">
        <f>CONCATENATE('Data Sheet'!$B$8,'Data Sheet'!$G$2)</f>
        <v>" HWDP</v>
      </c>
      <c r="D446" s="95" t="str">
        <f t="shared" si="35"/>
        <v/>
      </c>
      <c r="E446" s="15" t="str">
        <f>IF('Sum HWDP'!$D$10="TH-Hill DS-1 Vol 3 CAT 2: Clean and Visual Ends only","N/A","OK")</f>
        <v>OK</v>
      </c>
      <c r="F446" s="15" t="str">
        <f>IF('Sum HWDP'!$D$10="TH-Hill DS-1 Vol 3 CAT 2: Clean and Visual Ends only","N/A","OK")</f>
        <v>OK</v>
      </c>
      <c r="G446" s="17"/>
      <c r="H446" s="17"/>
      <c r="I446" s="17" t="s">
        <v>51</v>
      </c>
      <c r="J446" s="17" t="str">
        <f t="shared" si="36"/>
        <v>OK</v>
      </c>
      <c r="K446" s="17" t="str">
        <f t="shared" si="36"/>
        <v>OK</v>
      </c>
      <c r="L446" s="17" t="str">
        <f>IF('Data Sheet'!$B$9="NC-50","N/A","OK")</f>
        <v>OK</v>
      </c>
      <c r="M446" s="17" t="str">
        <f>IF('Data Sheet'!$B$9="NC-50","N/A","OK")</f>
        <v>OK</v>
      </c>
      <c r="N446" s="23" t="str">
        <f>IF(BO446&lt;&gt;"",
    IF(INT('Data Sheet'!$A$19)=INT('Data Sheet'!$B$19),
        --(INT('Data Sheet'!$A$19) &amp; "." &amp; BO446),
        IF(AND((--(INT('Data Sheet'!$A$19) &amp; "." &amp; BO446)&gt;=--('Data Sheet'!$A$19)), (--(INT('Data Sheet'!$A$19) &amp; "." &amp; BO446)&lt;=--('Data Sheet'!$B$19))),
            --(INT('Data Sheet'!$A$19) &amp; "." &amp; BO446),
            --(INT('Data Sheet'!$B$19) &amp; "." &amp; BO446)
        )
    ),
    IF(BN446&lt;&gt;"",
        IF(INT('Data Sheet'!$A$19)=INT('Data Sheet'!$B$19),
            --(INT('Data Sheet'!$A$19) &amp; "." &amp; LEFT(BN446,3)),
            IF(AND((--(INT('Data Sheet'!$A$19) &amp; "." &amp; LEFT(BN446,3))&gt;=--('Data Sheet'!$A$19)), (--(INT('Data Sheet'!$A$19) &amp; "." &amp; LEFT(BN446,3))&lt;=--('Data Sheet'!$B$19))),
                --(INT('Data Sheet'!$A$19) &amp; "." &amp; LEFT(BN446,3)),
                --(INT('Data Sheet'!$B$19) &amp; "." &amp; LEFT(BN446,3))
            )
        ),
        "OK"
    )
)</f>
        <v>OK</v>
      </c>
      <c r="O446" s="23" t="str">
        <f>IF(BP446&lt;&gt;"",
    IF(INT('Data Sheet'!$A$19)=INT('Data Sheet'!$B$19),
        --(INT('Data Sheet'!$A$19) &amp; "." &amp; BP446),
        IF(AND((--(INT('Data Sheet'!$A$19) &amp; "." &amp; BP446)&gt;=--('Data Sheet'!$A$19)), (--(INT('Data Sheet'!$A$19) &amp; "." &amp; BP446)&lt;=--('Data Sheet'!$B$19))),
            --(INT('Data Sheet'!$A$19) &amp; "." &amp; BP446),
            --(INT('Data Sheet'!$B$19) &amp; "." &amp; BP446)
        )
    ),
    IF(BN446&lt;&gt;"",
        IF(INT('Data Sheet'!$A$19)=INT('Data Sheet'!$B$19),
            --(INT('Data Sheet'!$A$19) &amp; "." &amp; RIGHT(BN446,3)),
            IF(AND((--(INT('Data Sheet'!$A$19) &amp; "." &amp; RIGHT(BN446,3))&gt;=--('Data Sheet'!$A$19)), (--(INT('Data Sheet'!$A$19) &amp; "." &amp; RIGHT(BN446,3))&lt;=--('Data Sheet'!$B$19))),
                --(INT('Data Sheet'!$A$19) &amp; "." &amp; RIGHT(BN446,3)),
                --(INT('Data Sheet'!$B$19) &amp; "." &amp; RIGHT(BN446,3))
            )
        ),
        "OK"
    )
)</f>
        <v>OK</v>
      </c>
      <c r="P446" s="23" t="str">
        <f>IF(BR446&lt;&gt;"",
    IF(INT('Data Sheet'!$A$19)=INT('Data Sheet'!$B$15),
        --(INT('Data Sheet'!$A$15) &amp; "." &amp; BR446),
        IF(AND((--(INT('Data Sheet'!$A$15) &amp; "." &amp; BR446)&gt;=--('Data Sheet'!$A$15)), (--(INT('Data Sheet'!$A$15) &amp; "." &amp; BR446)&lt;=--('Data Sheet'!$B$15))),
            --(INT('Data Sheet'!$A$15) &amp; "." &amp; BR446),
            --(INT('Data Sheet'!$B$15) &amp; "." &amp; BR446)
        )
    ),
    IF(BQ446&lt;&gt;"",
        IF(INT('Data Sheet'!$A$15)=INT('Data Sheet'!$B$15),
            --(INT('Data Sheet'!$A$15) &amp; "." &amp; LEFT(BQ446,3)),
            IF(AND((--(INT('Data Sheet'!$A$15) &amp; "." &amp; LEFT(BQ446,3))&gt;=--('Data Sheet'!$A$15)), (--(INT('Data Sheet'!$A$15) &amp; "." &amp; LEFT(BQ446,3))&lt;=--('Data Sheet'!$B$15))),
                --(INT('Data Sheet'!$A$15) &amp; "." &amp; LEFT(BQ446,3)),
                --(INT('Data Sheet'!$B$15) &amp; "." &amp; LEFT(BQ446,3))
            )
        ),
        "OK"
    )
)</f>
        <v>OK</v>
      </c>
      <c r="Q446" s="23" t="str">
        <f>IF(BS446&lt;&gt;"",
    IF(INT('Data Sheet'!$A$19)=INT('Data Sheet'!$B$15),
        --(INT('Data Sheet'!$A$15) &amp; "." &amp; BS446),
        IF(AND((--(INT('Data Sheet'!$A$15) &amp; "." &amp; BS446)&gt;=--('Data Sheet'!$A$15)), (--(INT('Data Sheet'!$A$15) &amp; "." &amp; BS446)&lt;=--('Data Sheet'!$B$15))),
            --(INT('Data Sheet'!$A$15) &amp; "." &amp; BS446),
            --(INT('Data Sheet'!$B$15) &amp; "." &amp; BS446)
        )
    ),
    IF(BQ446&lt;&gt;"",
        IF(INT('Data Sheet'!$A$15)=INT('Data Sheet'!$B$15),
            --(INT('Data Sheet'!$A$15) &amp; "." &amp; RIGHT(BQ446,3)),
            IF(AND((--(INT('Data Sheet'!$A$15) &amp; "." &amp; RIGHT(BQ446,3))&gt;=--('Data Sheet'!$A$15)), (--(INT('Data Sheet'!$A$15) &amp; "." &amp; RIGHT(BQ446,3))&lt;=--('Data Sheet'!$B$15))),
                --(INT('Data Sheet'!$A$15) &amp; "." &amp; RIGHT(BQ446,3)),
                --(INT('Data Sheet'!$B$15) &amp; "." &amp; RIGHT(BQ446,3))
            )
        ),
        "OK"
    )
)</f>
        <v>OK</v>
      </c>
      <c r="R446" s="20"/>
      <c r="S446" s="20"/>
      <c r="T446" s="20"/>
      <c r="U446" s="20"/>
      <c r="V446" s="20"/>
      <c r="W446" s="20"/>
      <c r="X446" s="20"/>
      <c r="Y446" s="20"/>
      <c r="Z446" s="20"/>
      <c r="AA446" s="55"/>
      <c r="AB446" s="55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1"/>
      <c r="AR446" s="21"/>
      <c r="AS446" s="21"/>
      <c r="AT446" s="21"/>
      <c r="AU446" s="21"/>
      <c r="AV446" s="21"/>
      <c r="AW446" s="22"/>
      <c r="AX446" s="99"/>
      <c r="AY446" s="20"/>
      <c r="AZ446" s="20"/>
      <c r="BA446" s="22"/>
      <c r="BC446" s="80"/>
      <c r="BD446" s="80"/>
      <c r="BE446" s="80"/>
      <c r="BF446" s="80"/>
      <c r="BG446" s="2" t="str">
        <f t="shared" si="33"/>
        <v/>
      </c>
      <c r="BH446" s="78">
        <f t="shared" si="32"/>
        <v>0</v>
      </c>
    </row>
    <row r="447" spans="2:60" x14ac:dyDescent="0.2">
      <c r="B447" s="14">
        <f t="shared" si="34"/>
        <v>439</v>
      </c>
      <c r="C447" s="15" t="str">
        <f>CONCATENATE('Data Sheet'!$B$8,'Data Sheet'!$G$2)</f>
        <v>" HWDP</v>
      </c>
      <c r="D447" s="95" t="str">
        <f t="shared" si="35"/>
        <v/>
      </c>
      <c r="E447" s="15" t="str">
        <f>IF('Sum HWDP'!$D$10="TH-Hill DS-1 Vol 3 CAT 2: Clean and Visual Ends only","N/A","OK")</f>
        <v>OK</v>
      </c>
      <c r="F447" s="15" t="str">
        <f>IF('Sum HWDP'!$D$10="TH-Hill DS-1 Vol 3 CAT 2: Clean and Visual Ends only","N/A","OK")</f>
        <v>OK</v>
      </c>
      <c r="G447" s="17"/>
      <c r="H447" s="17"/>
      <c r="I447" s="17" t="s">
        <v>51</v>
      </c>
      <c r="J447" s="17" t="str">
        <f t="shared" si="36"/>
        <v>OK</v>
      </c>
      <c r="K447" s="17" t="str">
        <f t="shared" si="36"/>
        <v>OK</v>
      </c>
      <c r="L447" s="17" t="str">
        <f>IF('Data Sheet'!$B$9="NC-50","N/A","OK")</f>
        <v>OK</v>
      </c>
      <c r="M447" s="17" t="str">
        <f>IF('Data Sheet'!$B$9="NC-50","N/A","OK")</f>
        <v>OK</v>
      </c>
      <c r="N447" s="23" t="str">
        <f>IF(BO447&lt;&gt;"",
    IF(INT('Data Sheet'!$A$19)=INT('Data Sheet'!$B$19),
        --(INT('Data Sheet'!$A$19) &amp; "." &amp; BO447),
        IF(AND((--(INT('Data Sheet'!$A$19) &amp; "." &amp; BO447)&gt;=--('Data Sheet'!$A$19)), (--(INT('Data Sheet'!$A$19) &amp; "." &amp; BO447)&lt;=--('Data Sheet'!$B$19))),
            --(INT('Data Sheet'!$A$19) &amp; "." &amp; BO447),
            --(INT('Data Sheet'!$B$19) &amp; "." &amp; BO447)
        )
    ),
    IF(BN447&lt;&gt;"",
        IF(INT('Data Sheet'!$A$19)=INT('Data Sheet'!$B$19),
            --(INT('Data Sheet'!$A$19) &amp; "." &amp; LEFT(BN447,3)),
            IF(AND((--(INT('Data Sheet'!$A$19) &amp; "." &amp; LEFT(BN447,3))&gt;=--('Data Sheet'!$A$19)), (--(INT('Data Sheet'!$A$19) &amp; "." &amp; LEFT(BN447,3))&lt;=--('Data Sheet'!$B$19))),
                --(INT('Data Sheet'!$A$19) &amp; "." &amp; LEFT(BN447,3)),
                --(INT('Data Sheet'!$B$19) &amp; "." &amp; LEFT(BN447,3))
            )
        ),
        "OK"
    )
)</f>
        <v>OK</v>
      </c>
      <c r="O447" s="23" t="str">
        <f>IF(BP447&lt;&gt;"",
    IF(INT('Data Sheet'!$A$19)=INT('Data Sheet'!$B$19),
        --(INT('Data Sheet'!$A$19) &amp; "." &amp; BP447),
        IF(AND((--(INT('Data Sheet'!$A$19) &amp; "." &amp; BP447)&gt;=--('Data Sheet'!$A$19)), (--(INT('Data Sheet'!$A$19) &amp; "." &amp; BP447)&lt;=--('Data Sheet'!$B$19))),
            --(INT('Data Sheet'!$A$19) &amp; "." &amp; BP447),
            --(INT('Data Sheet'!$B$19) &amp; "." &amp; BP447)
        )
    ),
    IF(BN447&lt;&gt;"",
        IF(INT('Data Sheet'!$A$19)=INT('Data Sheet'!$B$19),
            --(INT('Data Sheet'!$A$19) &amp; "." &amp; RIGHT(BN447,3)),
            IF(AND((--(INT('Data Sheet'!$A$19) &amp; "." &amp; RIGHT(BN447,3))&gt;=--('Data Sheet'!$A$19)), (--(INT('Data Sheet'!$A$19) &amp; "." &amp; RIGHT(BN447,3))&lt;=--('Data Sheet'!$B$19))),
                --(INT('Data Sheet'!$A$19) &amp; "." &amp; RIGHT(BN447,3)),
                --(INT('Data Sheet'!$B$19) &amp; "." &amp; RIGHT(BN447,3))
            )
        ),
        "OK"
    )
)</f>
        <v>OK</v>
      </c>
      <c r="P447" s="23" t="str">
        <f>IF(BR447&lt;&gt;"",
    IF(INT('Data Sheet'!$A$19)=INT('Data Sheet'!$B$15),
        --(INT('Data Sheet'!$A$15) &amp; "." &amp; BR447),
        IF(AND((--(INT('Data Sheet'!$A$15) &amp; "." &amp; BR447)&gt;=--('Data Sheet'!$A$15)), (--(INT('Data Sheet'!$A$15) &amp; "." &amp; BR447)&lt;=--('Data Sheet'!$B$15))),
            --(INT('Data Sheet'!$A$15) &amp; "." &amp; BR447),
            --(INT('Data Sheet'!$B$15) &amp; "." &amp; BR447)
        )
    ),
    IF(BQ447&lt;&gt;"",
        IF(INT('Data Sheet'!$A$15)=INT('Data Sheet'!$B$15),
            --(INT('Data Sheet'!$A$15) &amp; "." &amp; LEFT(BQ447,3)),
            IF(AND((--(INT('Data Sheet'!$A$15) &amp; "." &amp; LEFT(BQ447,3))&gt;=--('Data Sheet'!$A$15)), (--(INT('Data Sheet'!$A$15) &amp; "." &amp; LEFT(BQ447,3))&lt;=--('Data Sheet'!$B$15))),
                --(INT('Data Sheet'!$A$15) &amp; "." &amp; LEFT(BQ447,3)),
                --(INT('Data Sheet'!$B$15) &amp; "." &amp; LEFT(BQ447,3))
            )
        ),
        "OK"
    )
)</f>
        <v>OK</v>
      </c>
      <c r="Q447" s="23" t="str">
        <f>IF(BS447&lt;&gt;"",
    IF(INT('Data Sheet'!$A$19)=INT('Data Sheet'!$B$15),
        --(INT('Data Sheet'!$A$15) &amp; "." &amp; BS447),
        IF(AND((--(INT('Data Sheet'!$A$15) &amp; "." &amp; BS447)&gt;=--('Data Sheet'!$A$15)), (--(INT('Data Sheet'!$A$15) &amp; "." &amp; BS447)&lt;=--('Data Sheet'!$B$15))),
            --(INT('Data Sheet'!$A$15) &amp; "." &amp; BS447),
            --(INT('Data Sheet'!$B$15) &amp; "." &amp; BS447)
        )
    ),
    IF(BQ447&lt;&gt;"",
        IF(INT('Data Sheet'!$A$15)=INT('Data Sheet'!$B$15),
            --(INT('Data Sheet'!$A$15) &amp; "." &amp; RIGHT(BQ447,3)),
            IF(AND((--(INT('Data Sheet'!$A$15) &amp; "." &amp; RIGHT(BQ447,3))&gt;=--('Data Sheet'!$A$15)), (--(INT('Data Sheet'!$A$15) &amp; "." &amp; RIGHT(BQ447,3))&lt;=--('Data Sheet'!$B$15))),
                --(INT('Data Sheet'!$A$15) &amp; "." &amp; RIGHT(BQ447,3)),
                --(INT('Data Sheet'!$B$15) &amp; "." &amp; RIGHT(BQ447,3))
            )
        ),
        "OK"
    )
)</f>
        <v>OK</v>
      </c>
      <c r="R447" s="20"/>
      <c r="S447" s="20"/>
      <c r="T447" s="20"/>
      <c r="U447" s="20"/>
      <c r="V447" s="20"/>
      <c r="W447" s="20"/>
      <c r="X447" s="20"/>
      <c r="Y447" s="20"/>
      <c r="Z447" s="20"/>
      <c r="AA447" s="55"/>
      <c r="AB447" s="55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1"/>
      <c r="AR447" s="21"/>
      <c r="AS447" s="21"/>
      <c r="AT447" s="21"/>
      <c r="AU447" s="21"/>
      <c r="AV447" s="21"/>
      <c r="AW447" s="22"/>
      <c r="AX447" s="99"/>
      <c r="AY447" s="20"/>
      <c r="AZ447" s="20"/>
      <c r="BA447" s="22"/>
      <c r="BC447" s="80"/>
      <c r="BD447" s="80"/>
      <c r="BE447" s="80"/>
      <c r="BF447" s="80"/>
      <c r="BG447" s="2" t="str">
        <f t="shared" si="33"/>
        <v/>
      </c>
      <c r="BH447" s="78">
        <f t="shared" si="32"/>
        <v>0</v>
      </c>
    </row>
    <row r="448" spans="2:60" x14ac:dyDescent="0.2">
      <c r="B448" s="14">
        <f t="shared" si="34"/>
        <v>440</v>
      </c>
      <c r="C448" s="15" t="str">
        <f>CONCATENATE('Data Sheet'!$B$8,'Data Sheet'!$G$2)</f>
        <v>" HWDP</v>
      </c>
      <c r="D448" s="95" t="str">
        <f t="shared" si="35"/>
        <v/>
      </c>
      <c r="E448" s="15" t="str">
        <f>IF('Sum HWDP'!$D$10="TH-Hill DS-1 Vol 3 CAT 2: Clean and Visual Ends only","N/A","OK")</f>
        <v>OK</v>
      </c>
      <c r="F448" s="15" t="str">
        <f>IF('Sum HWDP'!$D$10="TH-Hill DS-1 Vol 3 CAT 2: Clean and Visual Ends only","N/A","OK")</f>
        <v>OK</v>
      </c>
      <c r="G448" s="17"/>
      <c r="H448" s="17"/>
      <c r="I448" s="17" t="s">
        <v>51</v>
      </c>
      <c r="J448" s="17" t="str">
        <f t="shared" si="36"/>
        <v>OK</v>
      </c>
      <c r="K448" s="17" t="str">
        <f t="shared" si="36"/>
        <v>OK</v>
      </c>
      <c r="L448" s="17" t="str">
        <f>IF('Data Sheet'!$B$9="NC-50","N/A","OK")</f>
        <v>OK</v>
      </c>
      <c r="M448" s="17" t="str">
        <f>IF('Data Sheet'!$B$9="NC-50","N/A","OK")</f>
        <v>OK</v>
      </c>
      <c r="N448" s="23" t="str">
        <f>IF(BO448&lt;&gt;"",
    IF(INT('Data Sheet'!$A$19)=INT('Data Sheet'!$B$19),
        --(INT('Data Sheet'!$A$19) &amp; "." &amp; BO448),
        IF(AND((--(INT('Data Sheet'!$A$19) &amp; "." &amp; BO448)&gt;=--('Data Sheet'!$A$19)), (--(INT('Data Sheet'!$A$19) &amp; "." &amp; BO448)&lt;=--('Data Sheet'!$B$19))),
            --(INT('Data Sheet'!$A$19) &amp; "." &amp; BO448),
            --(INT('Data Sheet'!$B$19) &amp; "." &amp; BO448)
        )
    ),
    IF(BN448&lt;&gt;"",
        IF(INT('Data Sheet'!$A$19)=INT('Data Sheet'!$B$19),
            --(INT('Data Sheet'!$A$19) &amp; "." &amp; LEFT(BN448,3)),
            IF(AND((--(INT('Data Sheet'!$A$19) &amp; "." &amp; LEFT(BN448,3))&gt;=--('Data Sheet'!$A$19)), (--(INT('Data Sheet'!$A$19) &amp; "." &amp; LEFT(BN448,3))&lt;=--('Data Sheet'!$B$19))),
                --(INT('Data Sheet'!$A$19) &amp; "." &amp; LEFT(BN448,3)),
                --(INT('Data Sheet'!$B$19) &amp; "." &amp; LEFT(BN448,3))
            )
        ),
        "OK"
    )
)</f>
        <v>OK</v>
      </c>
      <c r="O448" s="23" t="str">
        <f>IF(BP448&lt;&gt;"",
    IF(INT('Data Sheet'!$A$19)=INT('Data Sheet'!$B$19),
        --(INT('Data Sheet'!$A$19) &amp; "." &amp; BP448),
        IF(AND((--(INT('Data Sheet'!$A$19) &amp; "." &amp; BP448)&gt;=--('Data Sheet'!$A$19)), (--(INT('Data Sheet'!$A$19) &amp; "." &amp; BP448)&lt;=--('Data Sheet'!$B$19))),
            --(INT('Data Sheet'!$A$19) &amp; "." &amp; BP448),
            --(INT('Data Sheet'!$B$19) &amp; "." &amp; BP448)
        )
    ),
    IF(BN448&lt;&gt;"",
        IF(INT('Data Sheet'!$A$19)=INT('Data Sheet'!$B$19),
            --(INT('Data Sheet'!$A$19) &amp; "." &amp; RIGHT(BN448,3)),
            IF(AND((--(INT('Data Sheet'!$A$19) &amp; "." &amp; RIGHT(BN448,3))&gt;=--('Data Sheet'!$A$19)), (--(INT('Data Sheet'!$A$19) &amp; "." &amp; RIGHT(BN448,3))&lt;=--('Data Sheet'!$B$19))),
                --(INT('Data Sheet'!$A$19) &amp; "." &amp; RIGHT(BN448,3)),
                --(INT('Data Sheet'!$B$19) &amp; "." &amp; RIGHT(BN448,3))
            )
        ),
        "OK"
    )
)</f>
        <v>OK</v>
      </c>
      <c r="P448" s="23" t="str">
        <f>IF(BR448&lt;&gt;"",
    IF(INT('Data Sheet'!$A$19)=INT('Data Sheet'!$B$15),
        --(INT('Data Sheet'!$A$15) &amp; "." &amp; BR448),
        IF(AND((--(INT('Data Sheet'!$A$15) &amp; "." &amp; BR448)&gt;=--('Data Sheet'!$A$15)), (--(INT('Data Sheet'!$A$15) &amp; "." &amp; BR448)&lt;=--('Data Sheet'!$B$15))),
            --(INT('Data Sheet'!$A$15) &amp; "." &amp; BR448),
            --(INT('Data Sheet'!$B$15) &amp; "." &amp; BR448)
        )
    ),
    IF(BQ448&lt;&gt;"",
        IF(INT('Data Sheet'!$A$15)=INT('Data Sheet'!$B$15),
            --(INT('Data Sheet'!$A$15) &amp; "." &amp; LEFT(BQ448,3)),
            IF(AND((--(INT('Data Sheet'!$A$15) &amp; "." &amp; LEFT(BQ448,3))&gt;=--('Data Sheet'!$A$15)), (--(INT('Data Sheet'!$A$15) &amp; "." &amp; LEFT(BQ448,3))&lt;=--('Data Sheet'!$B$15))),
                --(INT('Data Sheet'!$A$15) &amp; "." &amp; LEFT(BQ448,3)),
                --(INT('Data Sheet'!$B$15) &amp; "." &amp; LEFT(BQ448,3))
            )
        ),
        "OK"
    )
)</f>
        <v>OK</v>
      </c>
      <c r="Q448" s="23" t="str">
        <f>IF(BS448&lt;&gt;"",
    IF(INT('Data Sheet'!$A$19)=INT('Data Sheet'!$B$15),
        --(INT('Data Sheet'!$A$15) &amp; "." &amp; BS448),
        IF(AND((--(INT('Data Sheet'!$A$15) &amp; "." &amp; BS448)&gt;=--('Data Sheet'!$A$15)), (--(INT('Data Sheet'!$A$15) &amp; "." &amp; BS448)&lt;=--('Data Sheet'!$B$15))),
            --(INT('Data Sheet'!$A$15) &amp; "." &amp; BS448),
            --(INT('Data Sheet'!$B$15) &amp; "." &amp; BS448)
        )
    ),
    IF(BQ448&lt;&gt;"",
        IF(INT('Data Sheet'!$A$15)=INT('Data Sheet'!$B$15),
            --(INT('Data Sheet'!$A$15) &amp; "." &amp; RIGHT(BQ448,3)),
            IF(AND((--(INT('Data Sheet'!$A$15) &amp; "." &amp; RIGHT(BQ448,3))&gt;=--('Data Sheet'!$A$15)), (--(INT('Data Sheet'!$A$15) &amp; "." &amp; RIGHT(BQ448,3))&lt;=--('Data Sheet'!$B$15))),
                --(INT('Data Sheet'!$A$15) &amp; "." &amp; RIGHT(BQ448,3)),
                --(INT('Data Sheet'!$B$15) &amp; "." &amp; RIGHT(BQ448,3))
            )
        ),
        "OK"
    )
)</f>
        <v>OK</v>
      </c>
      <c r="R448" s="20"/>
      <c r="S448" s="20"/>
      <c r="T448" s="20"/>
      <c r="U448" s="20"/>
      <c r="V448" s="20"/>
      <c r="W448" s="20"/>
      <c r="X448" s="20"/>
      <c r="Y448" s="20"/>
      <c r="Z448" s="20"/>
      <c r="AA448" s="55"/>
      <c r="AB448" s="55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1"/>
      <c r="AR448" s="21"/>
      <c r="AS448" s="21"/>
      <c r="AT448" s="21"/>
      <c r="AU448" s="21"/>
      <c r="AV448" s="21"/>
      <c r="AW448" s="22"/>
      <c r="AX448" s="99"/>
      <c r="AY448" s="20"/>
      <c r="AZ448" s="20"/>
      <c r="BA448" s="22"/>
      <c r="BC448" s="80"/>
      <c r="BD448" s="80"/>
      <c r="BE448" s="80"/>
      <c r="BF448" s="80"/>
      <c r="BG448" s="2" t="str">
        <f t="shared" si="33"/>
        <v/>
      </c>
      <c r="BH448" s="78">
        <f t="shared" si="32"/>
        <v>0</v>
      </c>
    </row>
    <row r="449" spans="2:60" x14ac:dyDescent="0.2">
      <c r="B449" s="14">
        <f t="shared" si="34"/>
        <v>441</v>
      </c>
      <c r="C449" s="15" t="str">
        <f>CONCATENATE('Data Sheet'!$B$8,'Data Sheet'!$G$2)</f>
        <v>" HWDP</v>
      </c>
      <c r="D449" s="95" t="str">
        <f t="shared" si="35"/>
        <v/>
      </c>
      <c r="E449" s="15" t="str">
        <f>IF('Sum HWDP'!$D$10="TH-Hill DS-1 Vol 3 CAT 2: Clean and Visual Ends only","N/A","OK")</f>
        <v>OK</v>
      </c>
      <c r="F449" s="15" t="str">
        <f>IF('Sum HWDP'!$D$10="TH-Hill DS-1 Vol 3 CAT 2: Clean and Visual Ends only","N/A","OK")</f>
        <v>OK</v>
      </c>
      <c r="G449" s="17"/>
      <c r="H449" s="17"/>
      <c r="I449" s="17" t="s">
        <v>51</v>
      </c>
      <c r="J449" s="17" t="str">
        <f t="shared" si="36"/>
        <v>OK</v>
      </c>
      <c r="K449" s="17" t="str">
        <f t="shared" si="36"/>
        <v>OK</v>
      </c>
      <c r="L449" s="17" t="str">
        <f>IF('Data Sheet'!$B$9="NC-50","N/A","OK")</f>
        <v>OK</v>
      </c>
      <c r="M449" s="17" t="str">
        <f>IF('Data Sheet'!$B$9="NC-50","N/A","OK")</f>
        <v>OK</v>
      </c>
      <c r="N449" s="23" t="str">
        <f>IF(BO449&lt;&gt;"",
    IF(INT('Data Sheet'!$A$19)=INT('Data Sheet'!$B$19),
        --(INT('Data Sheet'!$A$19) &amp; "." &amp; BO449),
        IF(AND((--(INT('Data Sheet'!$A$19) &amp; "." &amp; BO449)&gt;=--('Data Sheet'!$A$19)), (--(INT('Data Sheet'!$A$19) &amp; "." &amp; BO449)&lt;=--('Data Sheet'!$B$19))),
            --(INT('Data Sheet'!$A$19) &amp; "." &amp; BO449),
            --(INT('Data Sheet'!$B$19) &amp; "." &amp; BO449)
        )
    ),
    IF(BN449&lt;&gt;"",
        IF(INT('Data Sheet'!$A$19)=INT('Data Sheet'!$B$19),
            --(INT('Data Sheet'!$A$19) &amp; "." &amp; LEFT(BN449,3)),
            IF(AND((--(INT('Data Sheet'!$A$19) &amp; "." &amp; LEFT(BN449,3))&gt;=--('Data Sheet'!$A$19)), (--(INT('Data Sheet'!$A$19) &amp; "." &amp; LEFT(BN449,3))&lt;=--('Data Sheet'!$B$19))),
                --(INT('Data Sheet'!$A$19) &amp; "." &amp; LEFT(BN449,3)),
                --(INT('Data Sheet'!$B$19) &amp; "." &amp; LEFT(BN449,3))
            )
        ),
        "OK"
    )
)</f>
        <v>OK</v>
      </c>
      <c r="O449" s="23" t="str">
        <f>IF(BP449&lt;&gt;"",
    IF(INT('Data Sheet'!$A$19)=INT('Data Sheet'!$B$19),
        --(INT('Data Sheet'!$A$19) &amp; "." &amp; BP449),
        IF(AND((--(INT('Data Sheet'!$A$19) &amp; "." &amp; BP449)&gt;=--('Data Sheet'!$A$19)), (--(INT('Data Sheet'!$A$19) &amp; "." &amp; BP449)&lt;=--('Data Sheet'!$B$19))),
            --(INT('Data Sheet'!$A$19) &amp; "." &amp; BP449),
            --(INT('Data Sheet'!$B$19) &amp; "." &amp; BP449)
        )
    ),
    IF(BN449&lt;&gt;"",
        IF(INT('Data Sheet'!$A$19)=INT('Data Sheet'!$B$19),
            --(INT('Data Sheet'!$A$19) &amp; "." &amp; RIGHT(BN449,3)),
            IF(AND((--(INT('Data Sheet'!$A$19) &amp; "." &amp; RIGHT(BN449,3))&gt;=--('Data Sheet'!$A$19)), (--(INT('Data Sheet'!$A$19) &amp; "." &amp; RIGHT(BN449,3))&lt;=--('Data Sheet'!$B$19))),
                --(INT('Data Sheet'!$A$19) &amp; "." &amp; RIGHT(BN449,3)),
                --(INT('Data Sheet'!$B$19) &amp; "." &amp; RIGHT(BN449,3))
            )
        ),
        "OK"
    )
)</f>
        <v>OK</v>
      </c>
      <c r="P449" s="23" t="str">
        <f>IF(BR449&lt;&gt;"",
    IF(INT('Data Sheet'!$A$19)=INT('Data Sheet'!$B$15),
        --(INT('Data Sheet'!$A$15) &amp; "." &amp; BR449),
        IF(AND((--(INT('Data Sheet'!$A$15) &amp; "." &amp; BR449)&gt;=--('Data Sheet'!$A$15)), (--(INT('Data Sheet'!$A$15) &amp; "." &amp; BR449)&lt;=--('Data Sheet'!$B$15))),
            --(INT('Data Sheet'!$A$15) &amp; "." &amp; BR449),
            --(INT('Data Sheet'!$B$15) &amp; "." &amp; BR449)
        )
    ),
    IF(BQ449&lt;&gt;"",
        IF(INT('Data Sheet'!$A$15)=INT('Data Sheet'!$B$15),
            --(INT('Data Sheet'!$A$15) &amp; "." &amp; LEFT(BQ449,3)),
            IF(AND((--(INT('Data Sheet'!$A$15) &amp; "." &amp; LEFT(BQ449,3))&gt;=--('Data Sheet'!$A$15)), (--(INT('Data Sheet'!$A$15) &amp; "." &amp; LEFT(BQ449,3))&lt;=--('Data Sheet'!$B$15))),
                --(INT('Data Sheet'!$A$15) &amp; "." &amp; LEFT(BQ449,3)),
                --(INT('Data Sheet'!$B$15) &amp; "." &amp; LEFT(BQ449,3))
            )
        ),
        "OK"
    )
)</f>
        <v>OK</v>
      </c>
      <c r="Q449" s="23" t="str">
        <f>IF(BS449&lt;&gt;"",
    IF(INT('Data Sheet'!$A$19)=INT('Data Sheet'!$B$15),
        --(INT('Data Sheet'!$A$15) &amp; "." &amp; BS449),
        IF(AND((--(INT('Data Sheet'!$A$15) &amp; "." &amp; BS449)&gt;=--('Data Sheet'!$A$15)), (--(INT('Data Sheet'!$A$15) &amp; "." &amp; BS449)&lt;=--('Data Sheet'!$B$15))),
            --(INT('Data Sheet'!$A$15) &amp; "." &amp; BS449),
            --(INT('Data Sheet'!$B$15) &amp; "." &amp; BS449)
        )
    ),
    IF(BQ449&lt;&gt;"",
        IF(INT('Data Sheet'!$A$15)=INT('Data Sheet'!$B$15),
            --(INT('Data Sheet'!$A$15) &amp; "." &amp; RIGHT(BQ449,3)),
            IF(AND((--(INT('Data Sheet'!$A$15) &amp; "." &amp; RIGHT(BQ449,3))&gt;=--('Data Sheet'!$A$15)), (--(INT('Data Sheet'!$A$15) &amp; "." &amp; RIGHT(BQ449,3))&lt;=--('Data Sheet'!$B$15))),
                --(INT('Data Sheet'!$A$15) &amp; "." &amp; RIGHT(BQ449,3)),
                --(INT('Data Sheet'!$B$15) &amp; "." &amp; RIGHT(BQ449,3))
            )
        ),
        "OK"
    )
)</f>
        <v>OK</v>
      </c>
      <c r="R449" s="20"/>
      <c r="S449" s="20"/>
      <c r="T449" s="20"/>
      <c r="U449" s="20"/>
      <c r="V449" s="20"/>
      <c r="W449" s="20"/>
      <c r="X449" s="20"/>
      <c r="Y449" s="20"/>
      <c r="Z449" s="20"/>
      <c r="AA449" s="55"/>
      <c r="AB449" s="55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1"/>
      <c r="AR449" s="21"/>
      <c r="AS449" s="21"/>
      <c r="AT449" s="21"/>
      <c r="AU449" s="21"/>
      <c r="AV449" s="21"/>
      <c r="AW449" s="22"/>
      <c r="AX449" s="99"/>
      <c r="AY449" s="20"/>
      <c r="AZ449" s="20"/>
      <c r="BA449" s="22"/>
      <c r="BC449" s="80"/>
      <c r="BD449" s="80"/>
      <c r="BE449" s="80"/>
      <c r="BF449" s="80"/>
      <c r="BG449" s="2" t="str">
        <f t="shared" si="33"/>
        <v/>
      </c>
      <c r="BH449" s="78">
        <f t="shared" si="32"/>
        <v>0</v>
      </c>
    </row>
    <row r="450" spans="2:60" x14ac:dyDescent="0.2">
      <c r="B450" s="14">
        <f t="shared" si="34"/>
        <v>442</v>
      </c>
      <c r="C450" s="15" t="str">
        <f>CONCATENATE('Data Sheet'!$B$8,'Data Sheet'!$G$2)</f>
        <v>" HWDP</v>
      </c>
      <c r="D450" s="95" t="str">
        <f t="shared" si="35"/>
        <v/>
      </c>
      <c r="E450" s="15" t="str">
        <f>IF('Sum HWDP'!$D$10="TH-Hill DS-1 Vol 3 CAT 2: Clean and Visual Ends only","N/A","OK")</f>
        <v>OK</v>
      </c>
      <c r="F450" s="15" t="str">
        <f>IF('Sum HWDP'!$D$10="TH-Hill DS-1 Vol 3 CAT 2: Clean and Visual Ends only","N/A","OK")</f>
        <v>OK</v>
      </c>
      <c r="G450" s="17"/>
      <c r="H450" s="17"/>
      <c r="I450" s="17" t="s">
        <v>51</v>
      </c>
      <c r="J450" s="17" t="str">
        <f t="shared" si="36"/>
        <v>OK</v>
      </c>
      <c r="K450" s="17" t="str">
        <f t="shared" si="36"/>
        <v>OK</v>
      </c>
      <c r="L450" s="17" t="str">
        <f>IF('Data Sheet'!$B$9="NC-50","N/A","OK")</f>
        <v>OK</v>
      </c>
      <c r="M450" s="17" t="str">
        <f>IF('Data Sheet'!$B$9="NC-50","N/A","OK")</f>
        <v>OK</v>
      </c>
      <c r="N450" s="23" t="str">
        <f>IF(BO450&lt;&gt;"",
    IF(INT('Data Sheet'!$A$19)=INT('Data Sheet'!$B$19),
        --(INT('Data Sheet'!$A$19) &amp; "." &amp; BO450),
        IF(AND((--(INT('Data Sheet'!$A$19) &amp; "." &amp; BO450)&gt;=--('Data Sheet'!$A$19)), (--(INT('Data Sheet'!$A$19) &amp; "." &amp; BO450)&lt;=--('Data Sheet'!$B$19))),
            --(INT('Data Sheet'!$A$19) &amp; "." &amp; BO450),
            --(INT('Data Sheet'!$B$19) &amp; "." &amp; BO450)
        )
    ),
    IF(BN450&lt;&gt;"",
        IF(INT('Data Sheet'!$A$19)=INT('Data Sheet'!$B$19),
            --(INT('Data Sheet'!$A$19) &amp; "." &amp; LEFT(BN450,3)),
            IF(AND((--(INT('Data Sheet'!$A$19) &amp; "." &amp; LEFT(BN450,3))&gt;=--('Data Sheet'!$A$19)), (--(INT('Data Sheet'!$A$19) &amp; "." &amp; LEFT(BN450,3))&lt;=--('Data Sheet'!$B$19))),
                --(INT('Data Sheet'!$A$19) &amp; "." &amp; LEFT(BN450,3)),
                --(INT('Data Sheet'!$B$19) &amp; "." &amp; LEFT(BN450,3))
            )
        ),
        "OK"
    )
)</f>
        <v>OK</v>
      </c>
      <c r="O450" s="23" t="str">
        <f>IF(BP450&lt;&gt;"",
    IF(INT('Data Sheet'!$A$19)=INT('Data Sheet'!$B$19),
        --(INT('Data Sheet'!$A$19) &amp; "." &amp; BP450),
        IF(AND((--(INT('Data Sheet'!$A$19) &amp; "." &amp; BP450)&gt;=--('Data Sheet'!$A$19)), (--(INT('Data Sheet'!$A$19) &amp; "." &amp; BP450)&lt;=--('Data Sheet'!$B$19))),
            --(INT('Data Sheet'!$A$19) &amp; "." &amp; BP450),
            --(INT('Data Sheet'!$B$19) &amp; "." &amp; BP450)
        )
    ),
    IF(BN450&lt;&gt;"",
        IF(INT('Data Sheet'!$A$19)=INT('Data Sheet'!$B$19),
            --(INT('Data Sheet'!$A$19) &amp; "." &amp; RIGHT(BN450,3)),
            IF(AND((--(INT('Data Sheet'!$A$19) &amp; "." &amp; RIGHT(BN450,3))&gt;=--('Data Sheet'!$A$19)), (--(INT('Data Sheet'!$A$19) &amp; "." &amp; RIGHT(BN450,3))&lt;=--('Data Sheet'!$B$19))),
                --(INT('Data Sheet'!$A$19) &amp; "." &amp; RIGHT(BN450,3)),
                --(INT('Data Sheet'!$B$19) &amp; "." &amp; RIGHT(BN450,3))
            )
        ),
        "OK"
    )
)</f>
        <v>OK</v>
      </c>
      <c r="P450" s="23" t="str">
        <f>IF(BR450&lt;&gt;"",
    IF(INT('Data Sheet'!$A$19)=INT('Data Sheet'!$B$15),
        --(INT('Data Sheet'!$A$15) &amp; "." &amp; BR450),
        IF(AND((--(INT('Data Sheet'!$A$15) &amp; "." &amp; BR450)&gt;=--('Data Sheet'!$A$15)), (--(INT('Data Sheet'!$A$15) &amp; "." &amp; BR450)&lt;=--('Data Sheet'!$B$15))),
            --(INT('Data Sheet'!$A$15) &amp; "." &amp; BR450),
            --(INT('Data Sheet'!$B$15) &amp; "." &amp; BR450)
        )
    ),
    IF(BQ450&lt;&gt;"",
        IF(INT('Data Sheet'!$A$15)=INT('Data Sheet'!$B$15),
            --(INT('Data Sheet'!$A$15) &amp; "." &amp; LEFT(BQ450,3)),
            IF(AND((--(INT('Data Sheet'!$A$15) &amp; "." &amp; LEFT(BQ450,3))&gt;=--('Data Sheet'!$A$15)), (--(INT('Data Sheet'!$A$15) &amp; "." &amp; LEFT(BQ450,3))&lt;=--('Data Sheet'!$B$15))),
                --(INT('Data Sheet'!$A$15) &amp; "." &amp; LEFT(BQ450,3)),
                --(INT('Data Sheet'!$B$15) &amp; "." &amp; LEFT(BQ450,3))
            )
        ),
        "OK"
    )
)</f>
        <v>OK</v>
      </c>
      <c r="Q450" s="23" t="str">
        <f>IF(BS450&lt;&gt;"",
    IF(INT('Data Sheet'!$A$19)=INT('Data Sheet'!$B$15),
        --(INT('Data Sheet'!$A$15) &amp; "." &amp; BS450),
        IF(AND((--(INT('Data Sheet'!$A$15) &amp; "." &amp; BS450)&gt;=--('Data Sheet'!$A$15)), (--(INT('Data Sheet'!$A$15) &amp; "." &amp; BS450)&lt;=--('Data Sheet'!$B$15))),
            --(INT('Data Sheet'!$A$15) &amp; "." &amp; BS450),
            --(INT('Data Sheet'!$B$15) &amp; "." &amp; BS450)
        )
    ),
    IF(BQ450&lt;&gt;"",
        IF(INT('Data Sheet'!$A$15)=INT('Data Sheet'!$B$15),
            --(INT('Data Sheet'!$A$15) &amp; "." &amp; RIGHT(BQ450,3)),
            IF(AND((--(INT('Data Sheet'!$A$15) &amp; "." &amp; RIGHT(BQ450,3))&gt;=--('Data Sheet'!$A$15)), (--(INT('Data Sheet'!$A$15) &amp; "." &amp; RIGHT(BQ450,3))&lt;=--('Data Sheet'!$B$15))),
                --(INT('Data Sheet'!$A$15) &amp; "." &amp; RIGHT(BQ450,3)),
                --(INT('Data Sheet'!$B$15) &amp; "." &amp; RIGHT(BQ450,3))
            )
        ),
        "OK"
    )
)</f>
        <v>OK</v>
      </c>
      <c r="R450" s="20"/>
      <c r="S450" s="20"/>
      <c r="T450" s="20"/>
      <c r="U450" s="20"/>
      <c r="V450" s="20"/>
      <c r="W450" s="20"/>
      <c r="X450" s="20"/>
      <c r="Y450" s="20"/>
      <c r="Z450" s="20"/>
      <c r="AA450" s="55"/>
      <c r="AB450" s="55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1"/>
      <c r="AR450" s="21"/>
      <c r="AS450" s="21"/>
      <c r="AT450" s="21"/>
      <c r="AU450" s="21"/>
      <c r="AV450" s="21"/>
      <c r="AW450" s="22"/>
      <c r="AX450" s="99"/>
      <c r="AY450" s="20"/>
      <c r="AZ450" s="20"/>
      <c r="BA450" s="22"/>
      <c r="BC450" s="80"/>
      <c r="BD450" s="80"/>
      <c r="BE450" s="80"/>
      <c r="BF450" s="80"/>
      <c r="BG450" s="2" t="str">
        <f t="shared" si="33"/>
        <v/>
      </c>
      <c r="BH450" s="78">
        <f t="shared" si="32"/>
        <v>0</v>
      </c>
    </row>
    <row r="451" spans="2:60" x14ac:dyDescent="0.2">
      <c r="B451" s="14">
        <f t="shared" si="34"/>
        <v>443</v>
      </c>
      <c r="C451" s="15" t="str">
        <f>CONCATENATE('Data Sheet'!$B$8,'Data Sheet'!$G$2)</f>
        <v>" HWDP</v>
      </c>
      <c r="D451" s="95" t="str">
        <f t="shared" si="35"/>
        <v/>
      </c>
      <c r="E451" s="15" t="str">
        <f>IF('Sum HWDP'!$D$10="TH-Hill DS-1 Vol 3 CAT 2: Clean and Visual Ends only","N/A","OK")</f>
        <v>OK</v>
      </c>
      <c r="F451" s="15" t="str">
        <f>IF('Sum HWDP'!$D$10="TH-Hill DS-1 Vol 3 CAT 2: Clean and Visual Ends only","N/A","OK")</f>
        <v>OK</v>
      </c>
      <c r="G451" s="17"/>
      <c r="H451" s="17"/>
      <c r="I451" s="17" t="s">
        <v>51</v>
      </c>
      <c r="J451" s="17" t="str">
        <f t="shared" si="36"/>
        <v>OK</v>
      </c>
      <c r="K451" s="17" t="str">
        <f t="shared" si="36"/>
        <v>OK</v>
      </c>
      <c r="L451" s="17" t="str">
        <f>IF('Data Sheet'!$B$9="NC-50","N/A","OK")</f>
        <v>OK</v>
      </c>
      <c r="M451" s="17" t="str">
        <f>IF('Data Sheet'!$B$9="NC-50","N/A","OK")</f>
        <v>OK</v>
      </c>
      <c r="N451" s="23" t="str">
        <f>IF(BO451&lt;&gt;"",
    IF(INT('Data Sheet'!$A$19)=INT('Data Sheet'!$B$19),
        --(INT('Data Sheet'!$A$19) &amp; "." &amp; BO451),
        IF(AND((--(INT('Data Sheet'!$A$19) &amp; "." &amp; BO451)&gt;=--('Data Sheet'!$A$19)), (--(INT('Data Sheet'!$A$19) &amp; "." &amp; BO451)&lt;=--('Data Sheet'!$B$19))),
            --(INT('Data Sheet'!$A$19) &amp; "." &amp; BO451),
            --(INT('Data Sheet'!$B$19) &amp; "." &amp; BO451)
        )
    ),
    IF(BN451&lt;&gt;"",
        IF(INT('Data Sheet'!$A$19)=INT('Data Sheet'!$B$19),
            --(INT('Data Sheet'!$A$19) &amp; "." &amp; LEFT(BN451,3)),
            IF(AND((--(INT('Data Sheet'!$A$19) &amp; "." &amp; LEFT(BN451,3))&gt;=--('Data Sheet'!$A$19)), (--(INT('Data Sheet'!$A$19) &amp; "." &amp; LEFT(BN451,3))&lt;=--('Data Sheet'!$B$19))),
                --(INT('Data Sheet'!$A$19) &amp; "." &amp; LEFT(BN451,3)),
                --(INT('Data Sheet'!$B$19) &amp; "." &amp; LEFT(BN451,3))
            )
        ),
        "OK"
    )
)</f>
        <v>OK</v>
      </c>
      <c r="O451" s="23" t="str">
        <f>IF(BP451&lt;&gt;"",
    IF(INT('Data Sheet'!$A$19)=INT('Data Sheet'!$B$19),
        --(INT('Data Sheet'!$A$19) &amp; "." &amp; BP451),
        IF(AND((--(INT('Data Sheet'!$A$19) &amp; "." &amp; BP451)&gt;=--('Data Sheet'!$A$19)), (--(INT('Data Sheet'!$A$19) &amp; "." &amp; BP451)&lt;=--('Data Sheet'!$B$19))),
            --(INT('Data Sheet'!$A$19) &amp; "." &amp; BP451),
            --(INT('Data Sheet'!$B$19) &amp; "." &amp; BP451)
        )
    ),
    IF(BN451&lt;&gt;"",
        IF(INT('Data Sheet'!$A$19)=INT('Data Sheet'!$B$19),
            --(INT('Data Sheet'!$A$19) &amp; "." &amp; RIGHT(BN451,3)),
            IF(AND((--(INT('Data Sheet'!$A$19) &amp; "." &amp; RIGHT(BN451,3))&gt;=--('Data Sheet'!$A$19)), (--(INT('Data Sheet'!$A$19) &amp; "." &amp; RIGHT(BN451,3))&lt;=--('Data Sheet'!$B$19))),
                --(INT('Data Sheet'!$A$19) &amp; "." &amp; RIGHT(BN451,3)),
                --(INT('Data Sheet'!$B$19) &amp; "." &amp; RIGHT(BN451,3))
            )
        ),
        "OK"
    )
)</f>
        <v>OK</v>
      </c>
      <c r="P451" s="23" t="str">
        <f>IF(BR451&lt;&gt;"",
    IF(INT('Data Sheet'!$A$19)=INT('Data Sheet'!$B$15),
        --(INT('Data Sheet'!$A$15) &amp; "." &amp; BR451),
        IF(AND((--(INT('Data Sheet'!$A$15) &amp; "." &amp; BR451)&gt;=--('Data Sheet'!$A$15)), (--(INT('Data Sheet'!$A$15) &amp; "." &amp; BR451)&lt;=--('Data Sheet'!$B$15))),
            --(INT('Data Sheet'!$A$15) &amp; "." &amp; BR451),
            --(INT('Data Sheet'!$B$15) &amp; "." &amp; BR451)
        )
    ),
    IF(BQ451&lt;&gt;"",
        IF(INT('Data Sheet'!$A$15)=INT('Data Sheet'!$B$15),
            --(INT('Data Sheet'!$A$15) &amp; "." &amp; LEFT(BQ451,3)),
            IF(AND((--(INT('Data Sheet'!$A$15) &amp; "." &amp; LEFT(BQ451,3))&gt;=--('Data Sheet'!$A$15)), (--(INT('Data Sheet'!$A$15) &amp; "." &amp; LEFT(BQ451,3))&lt;=--('Data Sheet'!$B$15))),
                --(INT('Data Sheet'!$A$15) &amp; "." &amp; LEFT(BQ451,3)),
                --(INT('Data Sheet'!$B$15) &amp; "." &amp; LEFT(BQ451,3))
            )
        ),
        "OK"
    )
)</f>
        <v>OK</v>
      </c>
      <c r="Q451" s="23" t="str">
        <f>IF(BS451&lt;&gt;"",
    IF(INT('Data Sheet'!$A$19)=INT('Data Sheet'!$B$15),
        --(INT('Data Sheet'!$A$15) &amp; "." &amp; BS451),
        IF(AND((--(INT('Data Sheet'!$A$15) &amp; "." &amp; BS451)&gt;=--('Data Sheet'!$A$15)), (--(INT('Data Sheet'!$A$15) &amp; "." &amp; BS451)&lt;=--('Data Sheet'!$B$15))),
            --(INT('Data Sheet'!$A$15) &amp; "." &amp; BS451),
            --(INT('Data Sheet'!$B$15) &amp; "." &amp; BS451)
        )
    ),
    IF(BQ451&lt;&gt;"",
        IF(INT('Data Sheet'!$A$15)=INT('Data Sheet'!$B$15),
            --(INT('Data Sheet'!$A$15) &amp; "." &amp; RIGHT(BQ451,3)),
            IF(AND((--(INT('Data Sheet'!$A$15) &amp; "." &amp; RIGHT(BQ451,3))&gt;=--('Data Sheet'!$A$15)), (--(INT('Data Sheet'!$A$15) &amp; "." &amp; RIGHT(BQ451,3))&lt;=--('Data Sheet'!$B$15))),
                --(INT('Data Sheet'!$A$15) &amp; "." &amp; RIGHT(BQ451,3)),
                --(INT('Data Sheet'!$B$15) &amp; "." &amp; RIGHT(BQ451,3))
            )
        ),
        "OK"
    )
)</f>
        <v>OK</v>
      </c>
      <c r="R451" s="20"/>
      <c r="S451" s="20"/>
      <c r="T451" s="20"/>
      <c r="U451" s="20"/>
      <c r="V451" s="20"/>
      <c r="W451" s="20"/>
      <c r="X451" s="20"/>
      <c r="Y451" s="20"/>
      <c r="Z451" s="20"/>
      <c r="AA451" s="55"/>
      <c r="AB451" s="55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1"/>
      <c r="AR451" s="21"/>
      <c r="AS451" s="21"/>
      <c r="AT451" s="21"/>
      <c r="AU451" s="21"/>
      <c r="AV451" s="21"/>
      <c r="AW451" s="22"/>
      <c r="AX451" s="99"/>
      <c r="AY451" s="20"/>
      <c r="AZ451" s="20"/>
      <c r="BA451" s="22"/>
      <c r="BC451" s="80"/>
      <c r="BD451" s="80"/>
      <c r="BE451" s="80"/>
      <c r="BF451" s="80"/>
      <c r="BG451" s="2" t="str">
        <f t="shared" si="33"/>
        <v/>
      </c>
      <c r="BH451" s="78">
        <f t="shared" si="32"/>
        <v>0</v>
      </c>
    </row>
    <row r="452" spans="2:60" x14ac:dyDescent="0.2">
      <c r="B452" s="14">
        <f t="shared" si="34"/>
        <v>444</v>
      </c>
      <c r="C452" s="15" t="str">
        <f>CONCATENATE('Data Sheet'!$B$8,'Data Sheet'!$G$2)</f>
        <v>" HWDP</v>
      </c>
      <c r="D452" s="95" t="str">
        <f t="shared" si="35"/>
        <v/>
      </c>
      <c r="E452" s="15" t="str">
        <f>IF('Sum HWDP'!$D$10="TH-Hill DS-1 Vol 3 CAT 2: Clean and Visual Ends only","N/A","OK")</f>
        <v>OK</v>
      </c>
      <c r="F452" s="15" t="str">
        <f>IF('Sum HWDP'!$D$10="TH-Hill DS-1 Vol 3 CAT 2: Clean and Visual Ends only","N/A","OK")</f>
        <v>OK</v>
      </c>
      <c r="G452" s="17"/>
      <c r="H452" s="17"/>
      <c r="I452" s="17" t="s">
        <v>51</v>
      </c>
      <c r="J452" s="17" t="str">
        <f t="shared" si="36"/>
        <v>OK</v>
      </c>
      <c r="K452" s="17" t="str">
        <f t="shared" si="36"/>
        <v>OK</v>
      </c>
      <c r="L452" s="17" t="str">
        <f>IF('Data Sheet'!$B$9="NC-50","N/A","OK")</f>
        <v>OK</v>
      </c>
      <c r="M452" s="17" t="str">
        <f>IF('Data Sheet'!$B$9="NC-50","N/A","OK")</f>
        <v>OK</v>
      </c>
      <c r="N452" s="23" t="str">
        <f>IF(BO452&lt;&gt;"",
    IF(INT('Data Sheet'!$A$19)=INT('Data Sheet'!$B$19),
        --(INT('Data Sheet'!$A$19) &amp; "." &amp; BO452),
        IF(AND((--(INT('Data Sheet'!$A$19) &amp; "." &amp; BO452)&gt;=--('Data Sheet'!$A$19)), (--(INT('Data Sheet'!$A$19) &amp; "." &amp; BO452)&lt;=--('Data Sheet'!$B$19))),
            --(INT('Data Sheet'!$A$19) &amp; "." &amp; BO452),
            --(INT('Data Sheet'!$B$19) &amp; "." &amp; BO452)
        )
    ),
    IF(BN452&lt;&gt;"",
        IF(INT('Data Sheet'!$A$19)=INT('Data Sheet'!$B$19),
            --(INT('Data Sheet'!$A$19) &amp; "." &amp; LEFT(BN452,3)),
            IF(AND((--(INT('Data Sheet'!$A$19) &amp; "." &amp; LEFT(BN452,3))&gt;=--('Data Sheet'!$A$19)), (--(INT('Data Sheet'!$A$19) &amp; "." &amp; LEFT(BN452,3))&lt;=--('Data Sheet'!$B$19))),
                --(INT('Data Sheet'!$A$19) &amp; "." &amp; LEFT(BN452,3)),
                --(INT('Data Sheet'!$B$19) &amp; "." &amp; LEFT(BN452,3))
            )
        ),
        "OK"
    )
)</f>
        <v>OK</v>
      </c>
      <c r="O452" s="23" t="str">
        <f>IF(BP452&lt;&gt;"",
    IF(INT('Data Sheet'!$A$19)=INT('Data Sheet'!$B$19),
        --(INT('Data Sheet'!$A$19) &amp; "." &amp; BP452),
        IF(AND((--(INT('Data Sheet'!$A$19) &amp; "." &amp; BP452)&gt;=--('Data Sheet'!$A$19)), (--(INT('Data Sheet'!$A$19) &amp; "." &amp; BP452)&lt;=--('Data Sheet'!$B$19))),
            --(INT('Data Sheet'!$A$19) &amp; "." &amp; BP452),
            --(INT('Data Sheet'!$B$19) &amp; "." &amp; BP452)
        )
    ),
    IF(BN452&lt;&gt;"",
        IF(INT('Data Sheet'!$A$19)=INT('Data Sheet'!$B$19),
            --(INT('Data Sheet'!$A$19) &amp; "." &amp; RIGHT(BN452,3)),
            IF(AND((--(INT('Data Sheet'!$A$19) &amp; "." &amp; RIGHT(BN452,3))&gt;=--('Data Sheet'!$A$19)), (--(INT('Data Sheet'!$A$19) &amp; "." &amp; RIGHT(BN452,3))&lt;=--('Data Sheet'!$B$19))),
                --(INT('Data Sheet'!$A$19) &amp; "." &amp; RIGHT(BN452,3)),
                --(INT('Data Sheet'!$B$19) &amp; "." &amp; RIGHT(BN452,3))
            )
        ),
        "OK"
    )
)</f>
        <v>OK</v>
      </c>
      <c r="P452" s="23" t="str">
        <f>IF(BR452&lt;&gt;"",
    IF(INT('Data Sheet'!$A$19)=INT('Data Sheet'!$B$15),
        --(INT('Data Sheet'!$A$15) &amp; "." &amp; BR452),
        IF(AND((--(INT('Data Sheet'!$A$15) &amp; "." &amp; BR452)&gt;=--('Data Sheet'!$A$15)), (--(INT('Data Sheet'!$A$15) &amp; "." &amp; BR452)&lt;=--('Data Sheet'!$B$15))),
            --(INT('Data Sheet'!$A$15) &amp; "." &amp; BR452),
            --(INT('Data Sheet'!$B$15) &amp; "." &amp; BR452)
        )
    ),
    IF(BQ452&lt;&gt;"",
        IF(INT('Data Sheet'!$A$15)=INT('Data Sheet'!$B$15),
            --(INT('Data Sheet'!$A$15) &amp; "." &amp; LEFT(BQ452,3)),
            IF(AND((--(INT('Data Sheet'!$A$15) &amp; "." &amp; LEFT(BQ452,3))&gt;=--('Data Sheet'!$A$15)), (--(INT('Data Sheet'!$A$15) &amp; "." &amp; LEFT(BQ452,3))&lt;=--('Data Sheet'!$B$15))),
                --(INT('Data Sheet'!$A$15) &amp; "." &amp; LEFT(BQ452,3)),
                --(INT('Data Sheet'!$B$15) &amp; "." &amp; LEFT(BQ452,3))
            )
        ),
        "OK"
    )
)</f>
        <v>OK</v>
      </c>
      <c r="Q452" s="23" t="str">
        <f>IF(BS452&lt;&gt;"",
    IF(INT('Data Sheet'!$A$19)=INT('Data Sheet'!$B$15),
        --(INT('Data Sheet'!$A$15) &amp; "." &amp; BS452),
        IF(AND((--(INT('Data Sheet'!$A$15) &amp; "." &amp; BS452)&gt;=--('Data Sheet'!$A$15)), (--(INT('Data Sheet'!$A$15) &amp; "." &amp; BS452)&lt;=--('Data Sheet'!$B$15))),
            --(INT('Data Sheet'!$A$15) &amp; "." &amp; BS452),
            --(INT('Data Sheet'!$B$15) &amp; "." &amp; BS452)
        )
    ),
    IF(BQ452&lt;&gt;"",
        IF(INT('Data Sheet'!$A$15)=INT('Data Sheet'!$B$15),
            --(INT('Data Sheet'!$A$15) &amp; "." &amp; RIGHT(BQ452,3)),
            IF(AND((--(INT('Data Sheet'!$A$15) &amp; "." &amp; RIGHT(BQ452,3))&gt;=--('Data Sheet'!$A$15)), (--(INT('Data Sheet'!$A$15) &amp; "." &amp; RIGHT(BQ452,3))&lt;=--('Data Sheet'!$B$15))),
                --(INT('Data Sheet'!$A$15) &amp; "." &amp; RIGHT(BQ452,3)),
                --(INT('Data Sheet'!$B$15) &amp; "." &amp; RIGHT(BQ452,3))
            )
        ),
        "OK"
    )
)</f>
        <v>OK</v>
      </c>
      <c r="R452" s="20"/>
      <c r="S452" s="20"/>
      <c r="T452" s="20"/>
      <c r="U452" s="20"/>
      <c r="V452" s="20"/>
      <c r="W452" s="20"/>
      <c r="X452" s="20"/>
      <c r="Y452" s="20"/>
      <c r="Z452" s="20"/>
      <c r="AA452" s="55"/>
      <c r="AB452" s="55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1"/>
      <c r="AR452" s="21"/>
      <c r="AS452" s="21"/>
      <c r="AT452" s="21"/>
      <c r="AU452" s="21"/>
      <c r="AV452" s="21"/>
      <c r="AW452" s="22"/>
      <c r="AX452" s="99"/>
      <c r="AY452" s="20"/>
      <c r="AZ452" s="20"/>
      <c r="BA452" s="22"/>
      <c r="BC452" s="80"/>
      <c r="BD452" s="80"/>
      <c r="BE452" s="80"/>
      <c r="BF452" s="80"/>
      <c r="BG452" s="2" t="str">
        <f t="shared" si="33"/>
        <v/>
      </c>
      <c r="BH452" s="78">
        <f t="shared" si="32"/>
        <v>0</v>
      </c>
    </row>
    <row r="453" spans="2:60" x14ac:dyDescent="0.2">
      <c r="B453" s="14">
        <f t="shared" si="34"/>
        <v>445</v>
      </c>
      <c r="C453" s="15" t="str">
        <f>CONCATENATE('Data Sheet'!$B$8,'Data Sheet'!$G$2)</f>
        <v>" HWDP</v>
      </c>
      <c r="D453" s="95" t="str">
        <f t="shared" si="35"/>
        <v/>
      </c>
      <c r="E453" s="15" t="str">
        <f>IF('Sum HWDP'!$D$10="TH-Hill DS-1 Vol 3 CAT 2: Clean and Visual Ends only","N/A","OK")</f>
        <v>OK</v>
      </c>
      <c r="F453" s="15" t="str">
        <f>IF('Sum HWDP'!$D$10="TH-Hill DS-1 Vol 3 CAT 2: Clean and Visual Ends only","N/A","OK")</f>
        <v>OK</v>
      </c>
      <c r="G453" s="17"/>
      <c r="H453" s="17"/>
      <c r="I453" s="17" t="s">
        <v>51</v>
      </c>
      <c r="J453" s="17" t="str">
        <f t="shared" si="36"/>
        <v>OK</v>
      </c>
      <c r="K453" s="17" t="str">
        <f t="shared" si="36"/>
        <v>OK</v>
      </c>
      <c r="L453" s="17" t="str">
        <f>IF('Data Sheet'!$B$9="NC-50","N/A","OK")</f>
        <v>OK</v>
      </c>
      <c r="M453" s="17" t="str">
        <f>IF('Data Sheet'!$B$9="NC-50","N/A","OK")</f>
        <v>OK</v>
      </c>
      <c r="N453" s="23" t="str">
        <f>IF(BO453&lt;&gt;"",
    IF(INT('Data Sheet'!$A$19)=INT('Data Sheet'!$B$19),
        --(INT('Data Sheet'!$A$19) &amp; "." &amp; BO453),
        IF(AND((--(INT('Data Sheet'!$A$19) &amp; "." &amp; BO453)&gt;=--('Data Sheet'!$A$19)), (--(INT('Data Sheet'!$A$19) &amp; "." &amp; BO453)&lt;=--('Data Sheet'!$B$19))),
            --(INT('Data Sheet'!$A$19) &amp; "." &amp; BO453),
            --(INT('Data Sheet'!$B$19) &amp; "." &amp; BO453)
        )
    ),
    IF(BN453&lt;&gt;"",
        IF(INT('Data Sheet'!$A$19)=INT('Data Sheet'!$B$19),
            --(INT('Data Sheet'!$A$19) &amp; "." &amp; LEFT(BN453,3)),
            IF(AND((--(INT('Data Sheet'!$A$19) &amp; "." &amp; LEFT(BN453,3))&gt;=--('Data Sheet'!$A$19)), (--(INT('Data Sheet'!$A$19) &amp; "." &amp; LEFT(BN453,3))&lt;=--('Data Sheet'!$B$19))),
                --(INT('Data Sheet'!$A$19) &amp; "." &amp; LEFT(BN453,3)),
                --(INT('Data Sheet'!$B$19) &amp; "." &amp; LEFT(BN453,3))
            )
        ),
        "OK"
    )
)</f>
        <v>OK</v>
      </c>
      <c r="O453" s="23" t="str">
        <f>IF(BP453&lt;&gt;"",
    IF(INT('Data Sheet'!$A$19)=INT('Data Sheet'!$B$19),
        --(INT('Data Sheet'!$A$19) &amp; "." &amp; BP453),
        IF(AND((--(INT('Data Sheet'!$A$19) &amp; "." &amp; BP453)&gt;=--('Data Sheet'!$A$19)), (--(INT('Data Sheet'!$A$19) &amp; "." &amp; BP453)&lt;=--('Data Sheet'!$B$19))),
            --(INT('Data Sheet'!$A$19) &amp; "." &amp; BP453),
            --(INT('Data Sheet'!$B$19) &amp; "." &amp; BP453)
        )
    ),
    IF(BN453&lt;&gt;"",
        IF(INT('Data Sheet'!$A$19)=INT('Data Sheet'!$B$19),
            --(INT('Data Sheet'!$A$19) &amp; "." &amp; RIGHT(BN453,3)),
            IF(AND((--(INT('Data Sheet'!$A$19) &amp; "." &amp; RIGHT(BN453,3))&gt;=--('Data Sheet'!$A$19)), (--(INT('Data Sheet'!$A$19) &amp; "." &amp; RIGHT(BN453,3))&lt;=--('Data Sheet'!$B$19))),
                --(INT('Data Sheet'!$A$19) &amp; "." &amp; RIGHT(BN453,3)),
                --(INT('Data Sheet'!$B$19) &amp; "." &amp; RIGHT(BN453,3))
            )
        ),
        "OK"
    )
)</f>
        <v>OK</v>
      </c>
      <c r="P453" s="23" t="str">
        <f>IF(BR453&lt;&gt;"",
    IF(INT('Data Sheet'!$A$19)=INT('Data Sheet'!$B$15),
        --(INT('Data Sheet'!$A$15) &amp; "." &amp; BR453),
        IF(AND((--(INT('Data Sheet'!$A$15) &amp; "." &amp; BR453)&gt;=--('Data Sheet'!$A$15)), (--(INT('Data Sheet'!$A$15) &amp; "." &amp; BR453)&lt;=--('Data Sheet'!$B$15))),
            --(INT('Data Sheet'!$A$15) &amp; "." &amp; BR453),
            --(INT('Data Sheet'!$B$15) &amp; "." &amp; BR453)
        )
    ),
    IF(BQ453&lt;&gt;"",
        IF(INT('Data Sheet'!$A$15)=INT('Data Sheet'!$B$15),
            --(INT('Data Sheet'!$A$15) &amp; "." &amp; LEFT(BQ453,3)),
            IF(AND((--(INT('Data Sheet'!$A$15) &amp; "." &amp; LEFT(BQ453,3))&gt;=--('Data Sheet'!$A$15)), (--(INT('Data Sheet'!$A$15) &amp; "." &amp; LEFT(BQ453,3))&lt;=--('Data Sheet'!$B$15))),
                --(INT('Data Sheet'!$A$15) &amp; "." &amp; LEFT(BQ453,3)),
                --(INT('Data Sheet'!$B$15) &amp; "." &amp; LEFT(BQ453,3))
            )
        ),
        "OK"
    )
)</f>
        <v>OK</v>
      </c>
      <c r="Q453" s="23" t="str">
        <f>IF(BS453&lt;&gt;"",
    IF(INT('Data Sheet'!$A$19)=INT('Data Sheet'!$B$15),
        --(INT('Data Sheet'!$A$15) &amp; "." &amp; BS453),
        IF(AND((--(INT('Data Sheet'!$A$15) &amp; "." &amp; BS453)&gt;=--('Data Sheet'!$A$15)), (--(INT('Data Sheet'!$A$15) &amp; "." &amp; BS453)&lt;=--('Data Sheet'!$B$15))),
            --(INT('Data Sheet'!$A$15) &amp; "." &amp; BS453),
            --(INT('Data Sheet'!$B$15) &amp; "." &amp; BS453)
        )
    ),
    IF(BQ453&lt;&gt;"",
        IF(INT('Data Sheet'!$A$15)=INT('Data Sheet'!$B$15),
            --(INT('Data Sheet'!$A$15) &amp; "." &amp; RIGHT(BQ453,3)),
            IF(AND((--(INT('Data Sheet'!$A$15) &amp; "." &amp; RIGHT(BQ453,3))&gt;=--('Data Sheet'!$A$15)), (--(INT('Data Sheet'!$A$15) &amp; "." &amp; RIGHT(BQ453,3))&lt;=--('Data Sheet'!$B$15))),
                --(INT('Data Sheet'!$A$15) &amp; "." &amp; RIGHT(BQ453,3)),
                --(INT('Data Sheet'!$B$15) &amp; "." &amp; RIGHT(BQ453,3))
            )
        ),
        "OK"
    )
)</f>
        <v>OK</v>
      </c>
      <c r="R453" s="20"/>
      <c r="S453" s="20"/>
      <c r="T453" s="20"/>
      <c r="U453" s="20"/>
      <c r="V453" s="20"/>
      <c r="W453" s="20"/>
      <c r="X453" s="20"/>
      <c r="Y453" s="20"/>
      <c r="Z453" s="20"/>
      <c r="AA453" s="55"/>
      <c r="AB453" s="55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1"/>
      <c r="AR453" s="21"/>
      <c r="AS453" s="21"/>
      <c r="AT453" s="21"/>
      <c r="AU453" s="21"/>
      <c r="AV453" s="21"/>
      <c r="AW453" s="22"/>
      <c r="AX453" s="99"/>
      <c r="AY453" s="20"/>
      <c r="AZ453" s="20"/>
      <c r="BA453" s="22"/>
      <c r="BC453" s="80"/>
      <c r="BD453" s="80"/>
      <c r="BE453" s="80"/>
      <c r="BF453" s="80"/>
      <c r="BG453" s="2" t="str">
        <f t="shared" si="33"/>
        <v/>
      </c>
      <c r="BH453" s="78">
        <f t="shared" si="32"/>
        <v>0</v>
      </c>
    </row>
    <row r="454" spans="2:60" x14ac:dyDescent="0.2">
      <c r="B454" s="14">
        <f t="shared" si="34"/>
        <v>446</v>
      </c>
      <c r="C454" s="15" t="str">
        <f>CONCATENATE('Data Sheet'!$B$8,'Data Sheet'!$G$2)</f>
        <v>" HWDP</v>
      </c>
      <c r="D454" s="95" t="str">
        <f t="shared" si="35"/>
        <v/>
      </c>
      <c r="E454" s="15" t="str">
        <f>IF('Sum HWDP'!$D$10="TH-Hill DS-1 Vol 3 CAT 2: Clean and Visual Ends only","N/A","OK")</f>
        <v>OK</v>
      </c>
      <c r="F454" s="15" t="str">
        <f>IF('Sum HWDP'!$D$10="TH-Hill DS-1 Vol 3 CAT 2: Clean and Visual Ends only","N/A","OK")</f>
        <v>OK</v>
      </c>
      <c r="G454" s="17"/>
      <c r="H454" s="17"/>
      <c r="I454" s="17" t="s">
        <v>51</v>
      </c>
      <c r="J454" s="17" t="str">
        <f t="shared" si="36"/>
        <v>OK</v>
      </c>
      <c r="K454" s="17" t="str">
        <f t="shared" si="36"/>
        <v>OK</v>
      </c>
      <c r="L454" s="17" t="str">
        <f>IF('Data Sheet'!$B$9="NC-50","N/A","OK")</f>
        <v>OK</v>
      </c>
      <c r="M454" s="17" t="str">
        <f>IF('Data Sheet'!$B$9="NC-50","N/A","OK")</f>
        <v>OK</v>
      </c>
      <c r="N454" s="23" t="str">
        <f>IF(BO454&lt;&gt;"",
    IF(INT('Data Sheet'!$A$19)=INT('Data Sheet'!$B$19),
        --(INT('Data Sheet'!$A$19) &amp; "." &amp; BO454),
        IF(AND((--(INT('Data Sheet'!$A$19) &amp; "." &amp; BO454)&gt;=--('Data Sheet'!$A$19)), (--(INT('Data Sheet'!$A$19) &amp; "." &amp; BO454)&lt;=--('Data Sheet'!$B$19))),
            --(INT('Data Sheet'!$A$19) &amp; "." &amp; BO454),
            --(INT('Data Sheet'!$B$19) &amp; "." &amp; BO454)
        )
    ),
    IF(BN454&lt;&gt;"",
        IF(INT('Data Sheet'!$A$19)=INT('Data Sheet'!$B$19),
            --(INT('Data Sheet'!$A$19) &amp; "." &amp; LEFT(BN454,3)),
            IF(AND((--(INT('Data Sheet'!$A$19) &amp; "." &amp; LEFT(BN454,3))&gt;=--('Data Sheet'!$A$19)), (--(INT('Data Sheet'!$A$19) &amp; "." &amp; LEFT(BN454,3))&lt;=--('Data Sheet'!$B$19))),
                --(INT('Data Sheet'!$A$19) &amp; "." &amp; LEFT(BN454,3)),
                --(INT('Data Sheet'!$B$19) &amp; "." &amp; LEFT(BN454,3))
            )
        ),
        "OK"
    )
)</f>
        <v>OK</v>
      </c>
      <c r="O454" s="23" t="str">
        <f>IF(BP454&lt;&gt;"",
    IF(INT('Data Sheet'!$A$19)=INT('Data Sheet'!$B$19),
        --(INT('Data Sheet'!$A$19) &amp; "." &amp; BP454),
        IF(AND((--(INT('Data Sheet'!$A$19) &amp; "." &amp; BP454)&gt;=--('Data Sheet'!$A$19)), (--(INT('Data Sheet'!$A$19) &amp; "." &amp; BP454)&lt;=--('Data Sheet'!$B$19))),
            --(INT('Data Sheet'!$A$19) &amp; "." &amp; BP454),
            --(INT('Data Sheet'!$B$19) &amp; "." &amp; BP454)
        )
    ),
    IF(BN454&lt;&gt;"",
        IF(INT('Data Sheet'!$A$19)=INT('Data Sheet'!$B$19),
            --(INT('Data Sheet'!$A$19) &amp; "." &amp; RIGHT(BN454,3)),
            IF(AND((--(INT('Data Sheet'!$A$19) &amp; "." &amp; RIGHT(BN454,3))&gt;=--('Data Sheet'!$A$19)), (--(INT('Data Sheet'!$A$19) &amp; "." &amp; RIGHT(BN454,3))&lt;=--('Data Sheet'!$B$19))),
                --(INT('Data Sheet'!$A$19) &amp; "." &amp; RIGHT(BN454,3)),
                --(INT('Data Sheet'!$B$19) &amp; "." &amp; RIGHT(BN454,3))
            )
        ),
        "OK"
    )
)</f>
        <v>OK</v>
      </c>
      <c r="P454" s="23" t="str">
        <f>IF(BR454&lt;&gt;"",
    IF(INT('Data Sheet'!$A$19)=INT('Data Sheet'!$B$15),
        --(INT('Data Sheet'!$A$15) &amp; "." &amp; BR454),
        IF(AND((--(INT('Data Sheet'!$A$15) &amp; "." &amp; BR454)&gt;=--('Data Sheet'!$A$15)), (--(INT('Data Sheet'!$A$15) &amp; "." &amp; BR454)&lt;=--('Data Sheet'!$B$15))),
            --(INT('Data Sheet'!$A$15) &amp; "." &amp; BR454),
            --(INT('Data Sheet'!$B$15) &amp; "." &amp; BR454)
        )
    ),
    IF(BQ454&lt;&gt;"",
        IF(INT('Data Sheet'!$A$15)=INT('Data Sheet'!$B$15),
            --(INT('Data Sheet'!$A$15) &amp; "." &amp; LEFT(BQ454,3)),
            IF(AND((--(INT('Data Sheet'!$A$15) &amp; "." &amp; LEFT(BQ454,3))&gt;=--('Data Sheet'!$A$15)), (--(INT('Data Sheet'!$A$15) &amp; "." &amp; LEFT(BQ454,3))&lt;=--('Data Sheet'!$B$15))),
                --(INT('Data Sheet'!$A$15) &amp; "." &amp; LEFT(BQ454,3)),
                --(INT('Data Sheet'!$B$15) &amp; "." &amp; LEFT(BQ454,3))
            )
        ),
        "OK"
    )
)</f>
        <v>OK</v>
      </c>
      <c r="Q454" s="23" t="str">
        <f>IF(BS454&lt;&gt;"",
    IF(INT('Data Sheet'!$A$19)=INT('Data Sheet'!$B$15),
        --(INT('Data Sheet'!$A$15) &amp; "." &amp; BS454),
        IF(AND((--(INT('Data Sheet'!$A$15) &amp; "." &amp; BS454)&gt;=--('Data Sheet'!$A$15)), (--(INT('Data Sheet'!$A$15) &amp; "." &amp; BS454)&lt;=--('Data Sheet'!$B$15))),
            --(INT('Data Sheet'!$A$15) &amp; "." &amp; BS454),
            --(INT('Data Sheet'!$B$15) &amp; "." &amp; BS454)
        )
    ),
    IF(BQ454&lt;&gt;"",
        IF(INT('Data Sheet'!$A$15)=INT('Data Sheet'!$B$15),
            --(INT('Data Sheet'!$A$15) &amp; "." &amp; RIGHT(BQ454,3)),
            IF(AND((--(INT('Data Sheet'!$A$15) &amp; "." &amp; RIGHT(BQ454,3))&gt;=--('Data Sheet'!$A$15)), (--(INT('Data Sheet'!$A$15) &amp; "." &amp; RIGHT(BQ454,3))&lt;=--('Data Sheet'!$B$15))),
                --(INT('Data Sheet'!$A$15) &amp; "." &amp; RIGHT(BQ454,3)),
                --(INT('Data Sheet'!$B$15) &amp; "." &amp; RIGHT(BQ454,3))
            )
        ),
        "OK"
    )
)</f>
        <v>OK</v>
      </c>
      <c r="R454" s="20"/>
      <c r="S454" s="20"/>
      <c r="T454" s="20"/>
      <c r="U454" s="20"/>
      <c r="V454" s="20"/>
      <c r="W454" s="20"/>
      <c r="X454" s="20"/>
      <c r="Y454" s="20"/>
      <c r="Z454" s="20"/>
      <c r="AA454" s="55"/>
      <c r="AB454" s="55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1"/>
      <c r="AR454" s="21"/>
      <c r="AS454" s="21"/>
      <c r="AT454" s="21"/>
      <c r="AU454" s="21"/>
      <c r="AV454" s="21"/>
      <c r="AW454" s="22"/>
      <c r="AX454" s="99"/>
      <c r="AY454" s="20"/>
      <c r="AZ454" s="20"/>
      <c r="BA454" s="22"/>
      <c r="BC454" s="80"/>
      <c r="BD454" s="80"/>
      <c r="BE454" s="80"/>
      <c r="BF454" s="80"/>
      <c r="BG454" s="2" t="str">
        <f t="shared" si="33"/>
        <v/>
      </c>
      <c r="BH454" s="78">
        <f t="shared" si="32"/>
        <v>0</v>
      </c>
    </row>
    <row r="455" spans="2:60" x14ac:dyDescent="0.2">
      <c r="B455" s="14">
        <f t="shared" si="34"/>
        <v>447</v>
      </c>
      <c r="C455" s="15" t="str">
        <f>CONCATENATE('Data Sheet'!$B$8,'Data Sheet'!$G$2)</f>
        <v>" HWDP</v>
      </c>
      <c r="D455" s="95" t="str">
        <f t="shared" si="35"/>
        <v/>
      </c>
      <c r="E455" s="15" t="str">
        <f>IF('Sum HWDP'!$D$10="TH-Hill DS-1 Vol 3 CAT 2: Clean and Visual Ends only","N/A","OK")</f>
        <v>OK</v>
      </c>
      <c r="F455" s="15" t="str">
        <f>IF('Sum HWDP'!$D$10="TH-Hill DS-1 Vol 3 CAT 2: Clean and Visual Ends only","N/A","OK")</f>
        <v>OK</v>
      </c>
      <c r="G455" s="17"/>
      <c r="H455" s="17"/>
      <c r="I455" s="17" t="s">
        <v>51</v>
      </c>
      <c r="J455" s="17" t="str">
        <f t="shared" si="36"/>
        <v>OK</v>
      </c>
      <c r="K455" s="17" t="str">
        <f t="shared" si="36"/>
        <v>OK</v>
      </c>
      <c r="L455" s="17" t="str">
        <f>IF('Data Sheet'!$B$9="NC-50","N/A","OK")</f>
        <v>OK</v>
      </c>
      <c r="M455" s="17" t="str">
        <f>IF('Data Sheet'!$B$9="NC-50","N/A","OK")</f>
        <v>OK</v>
      </c>
      <c r="N455" s="23" t="str">
        <f>IF(BO455&lt;&gt;"",
    IF(INT('Data Sheet'!$A$19)=INT('Data Sheet'!$B$19),
        --(INT('Data Sheet'!$A$19) &amp; "." &amp; BO455),
        IF(AND((--(INT('Data Sheet'!$A$19) &amp; "." &amp; BO455)&gt;=--('Data Sheet'!$A$19)), (--(INT('Data Sheet'!$A$19) &amp; "." &amp; BO455)&lt;=--('Data Sheet'!$B$19))),
            --(INT('Data Sheet'!$A$19) &amp; "." &amp; BO455),
            --(INT('Data Sheet'!$B$19) &amp; "." &amp; BO455)
        )
    ),
    IF(BN455&lt;&gt;"",
        IF(INT('Data Sheet'!$A$19)=INT('Data Sheet'!$B$19),
            --(INT('Data Sheet'!$A$19) &amp; "." &amp; LEFT(BN455,3)),
            IF(AND((--(INT('Data Sheet'!$A$19) &amp; "." &amp; LEFT(BN455,3))&gt;=--('Data Sheet'!$A$19)), (--(INT('Data Sheet'!$A$19) &amp; "." &amp; LEFT(BN455,3))&lt;=--('Data Sheet'!$B$19))),
                --(INT('Data Sheet'!$A$19) &amp; "." &amp; LEFT(BN455,3)),
                --(INT('Data Sheet'!$B$19) &amp; "." &amp; LEFT(BN455,3))
            )
        ),
        "OK"
    )
)</f>
        <v>OK</v>
      </c>
      <c r="O455" s="23" t="str">
        <f>IF(BP455&lt;&gt;"",
    IF(INT('Data Sheet'!$A$19)=INT('Data Sheet'!$B$19),
        --(INT('Data Sheet'!$A$19) &amp; "." &amp; BP455),
        IF(AND((--(INT('Data Sheet'!$A$19) &amp; "." &amp; BP455)&gt;=--('Data Sheet'!$A$19)), (--(INT('Data Sheet'!$A$19) &amp; "." &amp; BP455)&lt;=--('Data Sheet'!$B$19))),
            --(INT('Data Sheet'!$A$19) &amp; "." &amp; BP455),
            --(INT('Data Sheet'!$B$19) &amp; "." &amp; BP455)
        )
    ),
    IF(BN455&lt;&gt;"",
        IF(INT('Data Sheet'!$A$19)=INT('Data Sheet'!$B$19),
            --(INT('Data Sheet'!$A$19) &amp; "." &amp; RIGHT(BN455,3)),
            IF(AND((--(INT('Data Sheet'!$A$19) &amp; "." &amp; RIGHT(BN455,3))&gt;=--('Data Sheet'!$A$19)), (--(INT('Data Sheet'!$A$19) &amp; "." &amp; RIGHT(BN455,3))&lt;=--('Data Sheet'!$B$19))),
                --(INT('Data Sheet'!$A$19) &amp; "." &amp; RIGHT(BN455,3)),
                --(INT('Data Sheet'!$B$19) &amp; "." &amp; RIGHT(BN455,3))
            )
        ),
        "OK"
    )
)</f>
        <v>OK</v>
      </c>
      <c r="P455" s="23" t="str">
        <f>IF(BR455&lt;&gt;"",
    IF(INT('Data Sheet'!$A$19)=INT('Data Sheet'!$B$15),
        --(INT('Data Sheet'!$A$15) &amp; "." &amp; BR455),
        IF(AND((--(INT('Data Sheet'!$A$15) &amp; "." &amp; BR455)&gt;=--('Data Sheet'!$A$15)), (--(INT('Data Sheet'!$A$15) &amp; "." &amp; BR455)&lt;=--('Data Sheet'!$B$15))),
            --(INT('Data Sheet'!$A$15) &amp; "." &amp; BR455),
            --(INT('Data Sheet'!$B$15) &amp; "." &amp; BR455)
        )
    ),
    IF(BQ455&lt;&gt;"",
        IF(INT('Data Sheet'!$A$15)=INT('Data Sheet'!$B$15),
            --(INT('Data Sheet'!$A$15) &amp; "." &amp; LEFT(BQ455,3)),
            IF(AND((--(INT('Data Sheet'!$A$15) &amp; "." &amp; LEFT(BQ455,3))&gt;=--('Data Sheet'!$A$15)), (--(INT('Data Sheet'!$A$15) &amp; "." &amp; LEFT(BQ455,3))&lt;=--('Data Sheet'!$B$15))),
                --(INT('Data Sheet'!$A$15) &amp; "." &amp; LEFT(BQ455,3)),
                --(INT('Data Sheet'!$B$15) &amp; "." &amp; LEFT(BQ455,3))
            )
        ),
        "OK"
    )
)</f>
        <v>OK</v>
      </c>
      <c r="Q455" s="23" t="str">
        <f>IF(BS455&lt;&gt;"",
    IF(INT('Data Sheet'!$A$19)=INT('Data Sheet'!$B$15),
        --(INT('Data Sheet'!$A$15) &amp; "." &amp; BS455),
        IF(AND((--(INT('Data Sheet'!$A$15) &amp; "." &amp; BS455)&gt;=--('Data Sheet'!$A$15)), (--(INT('Data Sheet'!$A$15) &amp; "." &amp; BS455)&lt;=--('Data Sheet'!$B$15))),
            --(INT('Data Sheet'!$A$15) &amp; "." &amp; BS455),
            --(INT('Data Sheet'!$B$15) &amp; "." &amp; BS455)
        )
    ),
    IF(BQ455&lt;&gt;"",
        IF(INT('Data Sheet'!$A$15)=INT('Data Sheet'!$B$15),
            --(INT('Data Sheet'!$A$15) &amp; "." &amp; RIGHT(BQ455,3)),
            IF(AND((--(INT('Data Sheet'!$A$15) &amp; "." &amp; RIGHT(BQ455,3))&gt;=--('Data Sheet'!$A$15)), (--(INT('Data Sheet'!$A$15) &amp; "." &amp; RIGHT(BQ455,3))&lt;=--('Data Sheet'!$B$15))),
                --(INT('Data Sheet'!$A$15) &amp; "." &amp; RIGHT(BQ455,3)),
                --(INT('Data Sheet'!$B$15) &amp; "." &amp; RIGHT(BQ455,3))
            )
        ),
        "OK"
    )
)</f>
        <v>OK</v>
      </c>
      <c r="R455" s="20"/>
      <c r="S455" s="20"/>
      <c r="T455" s="20"/>
      <c r="U455" s="20"/>
      <c r="V455" s="20"/>
      <c r="W455" s="20"/>
      <c r="X455" s="20"/>
      <c r="Y455" s="20"/>
      <c r="Z455" s="20"/>
      <c r="AA455" s="55"/>
      <c r="AB455" s="55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1"/>
      <c r="AR455" s="21"/>
      <c r="AS455" s="21"/>
      <c r="AT455" s="21"/>
      <c r="AU455" s="21"/>
      <c r="AV455" s="21"/>
      <c r="AW455" s="22"/>
      <c r="AX455" s="99"/>
      <c r="AY455" s="20"/>
      <c r="AZ455" s="20"/>
      <c r="BA455" s="22"/>
      <c r="BC455" s="80"/>
      <c r="BD455" s="80"/>
      <c r="BE455" s="80"/>
      <c r="BF455" s="80"/>
      <c r="BG455" s="2" t="str">
        <f t="shared" si="33"/>
        <v/>
      </c>
      <c r="BH455" s="78">
        <f t="shared" si="32"/>
        <v>0</v>
      </c>
    </row>
    <row r="456" spans="2:60" x14ac:dyDescent="0.2">
      <c r="B456" s="14">
        <f t="shared" si="34"/>
        <v>448</v>
      </c>
      <c r="C456" s="15" t="str">
        <f>CONCATENATE('Data Sheet'!$B$8,'Data Sheet'!$G$2)</f>
        <v>" HWDP</v>
      </c>
      <c r="D456" s="95" t="str">
        <f t="shared" si="35"/>
        <v/>
      </c>
      <c r="E456" s="15" t="str">
        <f>IF('Sum HWDP'!$D$10="TH-Hill DS-1 Vol 3 CAT 2: Clean and Visual Ends only","N/A","OK")</f>
        <v>OK</v>
      </c>
      <c r="F456" s="15" t="str">
        <f>IF('Sum HWDP'!$D$10="TH-Hill DS-1 Vol 3 CAT 2: Clean and Visual Ends only","N/A","OK")</f>
        <v>OK</v>
      </c>
      <c r="G456" s="17"/>
      <c r="H456" s="17"/>
      <c r="I456" s="17" t="s">
        <v>51</v>
      </c>
      <c r="J456" s="17" t="str">
        <f t="shared" si="36"/>
        <v>OK</v>
      </c>
      <c r="K456" s="17" t="str">
        <f t="shared" si="36"/>
        <v>OK</v>
      </c>
      <c r="L456" s="17" t="str">
        <f>IF('Data Sheet'!$B$9="NC-50","N/A","OK")</f>
        <v>OK</v>
      </c>
      <c r="M456" s="17" t="str">
        <f>IF('Data Sheet'!$B$9="NC-50","N/A","OK")</f>
        <v>OK</v>
      </c>
      <c r="N456" s="23" t="str">
        <f>IF(BO456&lt;&gt;"",
    IF(INT('Data Sheet'!$A$19)=INT('Data Sheet'!$B$19),
        --(INT('Data Sheet'!$A$19) &amp; "." &amp; BO456),
        IF(AND((--(INT('Data Sheet'!$A$19) &amp; "." &amp; BO456)&gt;=--('Data Sheet'!$A$19)), (--(INT('Data Sheet'!$A$19) &amp; "." &amp; BO456)&lt;=--('Data Sheet'!$B$19))),
            --(INT('Data Sheet'!$A$19) &amp; "." &amp; BO456),
            --(INT('Data Sheet'!$B$19) &amp; "." &amp; BO456)
        )
    ),
    IF(BN456&lt;&gt;"",
        IF(INT('Data Sheet'!$A$19)=INT('Data Sheet'!$B$19),
            --(INT('Data Sheet'!$A$19) &amp; "." &amp; LEFT(BN456,3)),
            IF(AND((--(INT('Data Sheet'!$A$19) &amp; "." &amp; LEFT(BN456,3))&gt;=--('Data Sheet'!$A$19)), (--(INT('Data Sheet'!$A$19) &amp; "." &amp; LEFT(BN456,3))&lt;=--('Data Sheet'!$B$19))),
                --(INT('Data Sheet'!$A$19) &amp; "." &amp; LEFT(BN456,3)),
                --(INT('Data Sheet'!$B$19) &amp; "." &amp; LEFT(BN456,3))
            )
        ),
        "OK"
    )
)</f>
        <v>OK</v>
      </c>
      <c r="O456" s="23" t="str">
        <f>IF(BP456&lt;&gt;"",
    IF(INT('Data Sheet'!$A$19)=INT('Data Sheet'!$B$19),
        --(INT('Data Sheet'!$A$19) &amp; "." &amp; BP456),
        IF(AND((--(INT('Data Sheet'!$A$19) &amp; "." &amp; BP456)&gt;=--('Data Sheet'!$A$19)), (--(INT('Data Sheet'!$A$19) &amp; "." &amp; BP456)&lt;=--('Data Sheet'!$B$19))),
            --(INT('Data Sheet'!$A$19) &amp; "." &amp; BP456),
            --(INT('Data Sheet'!$B$19) &amp; "." &amp; BP456)
        )
    ),
    IF(BN456&lt;&gt;"",
        IF(INT('Data Sheet'!$A$19)=INT('Data Sheet'!$B$19),
            --(INT('Data Sheet'!$A$19) &amp; "." &amp; RIGHT(BN456,3)),
            IF(AND((--(INT('Data Sheet'!$A$19) &amp; "." &amp; RIGHT(BN456,3))&gt;=--('Data Sheet'!$A$19)), (--(INT('Data Sheet'!$A$19) &amp; "." &amp; RIGHT(BN456,3))&lt;=--('Data Sheet'!$B$19))),
                --(INT('Data Sheet'!$A$19) &amp; "." &amp; RIGHT(BN456,3)),
                --(INT('Data Sheet'!$B$19) &amp; "." &amp; RIGHT(BN456,3))
            )
        ),
        "OK"
    )
)</f>
        <v>OK</v>
      </c>
      <c r="P456" s="23" t="str">
        <f>IF(BR456&lt;&gt;"",
    IF(INT('Data Sheet'!$A$19)=INT('Data Sheet'!$B$15),
        --(INT('Data Sheet'!$A$15) &amp; "." &amp; BR456),
        IF(AND((--(INT('Data Sheet'!$A$15) &amp; "." &amp; BR456)&gt;=--('Data Sheet'!$A$15)), (--(INT('Data Sheet'!$A$15) &amp; "." &amp; BR456)&lt;=--('Data Sheet'!$B$15))),
            --(INT('Data Sheet'!$A$15) &amp; "." &amp; BR456),
            --(INT('Data Sheet'!$B$15) &amp; "." &amp; BR456)
        )
    ),
    IF(BQ456&lt;&gt;"",
        IF(INT('Data Sheet'!$A$15)=INT('Data Sheet'!$B$15),
            --(INT('Data Sheet'!$A$15) &amp; "." &amp; LEFT(BQ456,3)),
            IF(AND((--(INT('Data Sheet'!$A$15) &amp; "." &amp; LEFT(BQ456,3))&gt;=--('Data Sheet'!$A$15)), (--(INT('Data Sheet'!$A$15) &amp; "." &amp; LEFT(BQ456,3))&lt;=--('Data Sheet'!$B$15))),
                --(INT('Data Sheet'!$A$15) &amp; "." &amp; LEFT(BQ456,3)),
                --(INT('Data Sheet'!$B$15) &amp; "." &amp; LEFT(BQ456,3))
            )
        ),
        "OK"
    )
)</f>
        <v>OK</v>
      </c>
      <c r="Q456" s="23" t="str">
        <f>IF(BS456&lt;&gt;"",
    IF(INT('Data Sheet'!$A$19)=INT('Data Sheet'!$B$15),
        --(INT('Data Sheet'!$A$15) &amp; "." &amp; BS456),
        IF(AND((--(INT('Data Sheet'!$A$15) &amp; "." &amp; BS456)&gt;=--('Data Sheet'!$A$15)), (--(INT('Data Sheet'!$A$15) &amp; "." &amp; BS456)&lt;=--('Data Sheet'!$B$15))),
            --(INT('Data Sheet'!$A$15) &amp; "." &amp; BS456),
            --(INT('Data Sheet'!$B$15) &amp; "." &amp; BS456)
        )
    ),
    IF(BQ456&lt;&gt;"",
        IF(INT('Data Sheet'!$A$15)=INT('Data Sheet'!$B$15),
            --(INT('Data Sheet'!$A$15) &amp; "." &amp; RIGHT(BQ456,3)),
            IF(AND((--(INT('Data Sheet'!$A$15) &amp; "." &amp; RIGHT(BQ456,3))&gt;=--('Data Sheet'!$A$15)), (--(INT('Data Sheet'!$A$15) &amp; "." &amp; RIGHT(BQ456,3))&lt;=--('Data Sheet'!$B$15))),
                --(INT('Data Sheet'!$A$15) &amp; "." &amp; RIGHT(BQ456,3)),
                --(INT('Data Sheet'!$B$15) &amp; "." &amp; RIGHT(BQ456,3))
            )
        ),
        "OK"
    )
)</f>
        <v>OK</v>
      </c>
      <c r="R456" s="20"/>
      <c r="S456" s="20"/>
      <c r="T456" s="20"/>
      <c r="U456" s="20"/>
      <c r="V456" s="20"/>
      <c r="W456" s="20"/>
      <c r="X456" s="20"/>
      <c r="Y456" s="20"/>
      <c r="Z456" s="20"/>
      <c r="AA456" s="55"/>
      <c r="AB456" s="55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1"/>
      <c r="AR456" s="21"/>
      <c r="AS456" s="21"/>
      <c r="AT456" s="21"/>
      <c r="AU456" s="21"/>
      <c r="AV456" s="21"/>
      <c r="AW456" s="22"/>
      <c r="AX456" s="99"/>
      <c r="AY456" s="20"/>
      <c r="AZ456" s="20"/>
      <c r="BA456" s="22"/>
      <c r="BC456" s="80"/>
      <c r="BD456" s="80"/>
      <c r="BE456" s="80"/>
      <c r="BF456" s="80"/>
      <c r="BG456" s="2" t="str">
        <f t="shared" si="33"/>
        <v/>
      </c>
      <c r="BH456" s="78">
        <f t="shared" si="32"/>
        <v>0</v>
      </c>
    </row>
    <row r="457" spans="2:60" x14ac:dyDescent="0.2">
      <c r="B457" s="14">
        <f t="shared" si="34"/>
        <v>449</v>
      </c>
      <c r="C457" s="15" t="str">
        <f>CONCATENATE('Data Sheet'!$B$8,'Data Sheet'!$G$2)</f>
        <v>" HWDP</v>
      </c>
      <c r="D457" s="95" t="str">
        <f t="shared" si="35"/>
        <v/>
      </c>
      <c r="E457" s="15" t="str">
        <f>IF('Sum HWDP'!$D$10="TH-Hill DS-1 Vol 3 CAT 2: Clean and Visual Ends only","N/A","OK")</f>
        <v>OK</v>
      </c>
      <c r="F457" s="15" t="str">
        <f>IF('Sum HWDP'!$D$10="TH-Hill DS-1 Vol 3 CAT 2: Clean and Visual Ends only","N/A","OK")</f>
        <v>OK</v>
      </c>
      <c r="G457" s="17"/>
      <c r="H457" s="17"/>
      <c r="I457" s="17" t="s">
        <v>51</v>
      </c>
      <c r="J457" s="17" t="str">
        <f t="shared" si="36"/>
        <v>OK</v>
      </c>
      <c r="K457" s="17" t="str">
        <f t="shared" si="36"/>
        <v>OK</v>
      </c>
      <c r="L457" s="17" t="str">
        <f>IF('Data Sheet'!$B$9="NC-50","N/A","OK")</f>
        <v>OK</v>
      </c>
      <c r="M457" s="17" t="str">
        <f>IF('Data Sheet'!$B$9="NC-50","N/A","OK")</f>
        <v>OK</v>
      </c>
      <c r="N457" s="23" t="str">
        <f>IF(BO457&lt;&gt;"",
    IF(INT('Data Sheet'!$A$19)=INT('Data Sheet'!$B$19),
        --(INT('Data Sheet'!$A$19) &amp; "." &amp; BO457),
        IF(AND((--(INT('Data Sheet'!$A$19) &amp; "." &amp; BO457)&gt;=--('Data Sheet'!$A$19)), (--(INT('Data Sheet'!$A$19) &amp; "." &amp; BO457)&lt;=--('Data Sheet'!$B$19))),
            --(INT('Data Sheet'!$A$19) &amp; "." &amp; BO457),
            --(INT('Data Sheet'!$B$19) &amp; "." &amp; BO457)
        )
    ),
    IF(BN457&lt;&gt;"",
        IF(INT('Data Sheet'!$A$19)=INT('Data Sheet'!$B$19),
            --(INT('Data Sheet'!$A$19) &amp; "." &amp; LEFT(BN457,3)),
            IF(AND((--(INT('Data Sheet'!$A$19) &amp; "." &amp; LEFT(BN457,3))&gt;=--('Data Sheet'!$A$19)), (--(INT('Data Sheet'!$A$19) &amp; "." &amp; LEFT(BN457,3))&lt;=--('Data Sheet'!$B$19))),
                --(INT('Data Sheet'!$A$19) &amp; "." &amp; LEFT(BN457,3)),
                --(INT('Data Sheet'!$B$19) &amp; "." &amp; LEFT(BN457,3))
            )
        ),
        "OK"
    )
)</f>
        <v>OK</v>
      </c>
      <c r="O457" s="23" t="str">
        <f>IF(BP457&lt;&gt;"",
    IF(INT('Data Sheet'!$A$19)=INT('Data Sheet'!$B$19),
        --(INT('Data Sheet'!$A$19) &amp; "." &amp; BP457),
        IF(AND((--(INT('Data Sheet'!$A$19) &amp; "." &amp; BP457)&gt;=--('Data Sheet'!$A$19)), (--(INT('Data Sheet'!$A$19) &amp; "." &amp; BP457)&lt;=--('Data Sheet'!$B$19))),
            --(INT('Data Sheet'!$A$19) &amp; "." &amp; BP457),
            --(INT('Data Sheet'!$B$19) &amp; "." &amp; BP457)
        )
    ),
    IF(BN457&lt;&gt;"",
        IF(INT('Data Sheet'!$A$19)=INT('Data Sheet'!$B$19),
            --(INT('Data Sheet'!$A$19) &amp; "." &amp; RIGHT(BN457,3)),
            IF(AND((--(INT('Data Sheet'!$A$19) &amp; "." &amp; RIGHT(BN457,3))&gt;=--('Data Sheet'!$A$19)), (--(INT('Data Sheet'!$A$19) &amp; "." &amp; RIGHT(BN457,3))&lt;=--('Data Sheet'!$B$19))),
                --(INT('Data Sheet'!$A$19) &amp; "." &amp; RIGHT(BN457,3)),
                --(INT('Data Sheet'!$B$19) &amp; "." &amp; RIGHT(BN457,3))
            )
        ),
        "OK"
    )
)</f>
        <v>OK</v>
      </c>
      <c r="P457" s="23" t="str">
        <f>IF(BR457&lt;&gt;"",
    IF(INT('Data Sheet'!$A$19)=INT('Data Sheet'!$B$15),
        --(INT('Data Sheet'!$A$15) &amp; "." &amp; BR457),
        IF(AND((--(INT('Data Sheet'!$A$15) &amp; "." &amp; BR457)&gt;=--('Data Sheet'!$A$15)), (--(INT('Data Sheet'!$A$15) &amp; "." &amp; BR457)&lt;=--('Data Sheet'!$B$15))),
            --(INT('Data Sheet'!$A$15) &amp; "." &amp; BR457),
            --(INT('Data Sheet'!$B$15) &amp; "." &amp; BR457)
        )
    ),
    IF(BQ457&lt;&gt;"",
        IF(INT('Data Sheet'!$A$15)=INT('Data Sheet'!$B$15),
            --(INT('Data Sheet'!$A$15) &amp; "." &amp; LEFT(BQ457,3)),
            IF(AND((--(INT('Data Sheet'!$A$15) &amp; "." &amp; LEFT(BQ457,3))&gt;=--('Data Sheet'!$A$15)), (--(INT('Data Sheet'!$A$15) &amp; "." &amp; LEFT(BQ457,3))&lt;=--('Data Sheet'!$B$15))),
                --(INT('Data Sheet'!$A$15) &amp; "." &amp; LEFT(BQ457,3)),
                --(INT('Data Sheet'!$B$15) &amp; "." &amp; LEFT(BQ457,3))
            )
        ),
        "OK"
    )
)</f>
        <v>OK</v>
      </c>
      <c r="Q457" s="23" t="str">
        <f>IF(BS457&lt;&gt;"",
    IF(INT('Data Sheet'!$A$19)=INT('Data Sheet'!$B$15),
        --(INT('Data Sheet'!$A$15) &amp; "." &amp; BS457),
        IF(AND((--(INT('Data Sheet'!$A$15) &amp; "." &amp; BS457)&gt;=--('Data Sheet'!$A$15)), (--(INT('Data Sheet'!$A$15) &amp; "." &amp; BS457)&lt;=--('Data Sheet'!$B$15))),
            --(INT('Data Sheet'!$A$15) &amp; "." &amp; BS457),
            --(INT('Data Sheet'!$B$15) &amp; "." &amp; BS457)
        )
    ),
    IF(BQ457&lt;&gt;"",
        IF(INT('Data Sheet'!$A$15)=INT('Data Sheet'!$B$15),
            --(INT('Data Sheet'!$A$15) &amp; "." &amp; RIGHT(BQ457,3)),
            IF(AND((--(INT('Data Sheet'!$A$15) &amp; "." &amp; RIGHT(BQ457,3))&gt;=--('Data Sheet'!$A$15)), (--(INT('Data Sheet'!$A$15) &amp; "." &amp; RIGHT(BQ457,3))&lt;=--('Data Sheet'!$B$15))),
                --(INT('Data Sheet'!$A$15) &amp; "." &amp; RIGHT(BQ457,3)),
                --(INT('Data Sheet'!$B$15) &amp; "." &amp; RIGHT(BQ457,3))
            )
        ),
        "OK"
    )
)</f>
        <v>OK</v>
      </c>
      <c r="R457" s="20"/>
      <c r="S457" s="20"/>
      <c r="T457" s="20"/>
      <c r="U457" s="20"/>
      <c r="V457" s="20"/>
      <c r="W457" s="20"/>
      <c r="X457" s="20"/>
      <c r="Y457" s="20"/>
      <c r="Z457" s="20"/>
      <c r="AA457" s="55"/>
      <c r="AB457" s="55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1"/>
      <c r="AR457" s="21"/>
      <c r="AS457" s="21"/>
      <c r="AT457" s="21"/>
      <c r="AU457" s="21"/>
      <c r="AV457" s="21"/>
      <c r="AW457" s="22"/>
      <c r="AX457" s="99"/>
      <c r="AY457" s="20"/>
      <c r="AZ457" s="20"/>
      <c r="BA457" s="22"/>
      <c r="BC457" s="80"/>
      <c r="BD457" s="80"/>
      <c r="BE457" s="80"/>
      <c r="BF457" s="80"/>
      <c r="BG457" s="2" t="str">
        <f t="shared" si="33"/>
        <v/>
      </c>
      <c r="BH457" s="78">
        <f t="shared" ref="BH457:BH520" si="37">COUNTA(T457:AF457)</f>
        <v>0</v>
      </c>
    </row>
    <row r="458" spans="2:60" x14ac:dyDescent="0.2">
      <c r="B458" s="14">
        <f t="shared" si="34"/>
        <v>450</v>
      </c>
      <c r="C458" s="15" t="str">
        <f>CONCATENATE('Data Sheet'!$B$8,'Data Sheet'!$G$2)</f>
        <v>" HWDP</v>
      </c>
      <c r="D458" s="95" t="str">
        <f t="shared" si="35"/>
        <v/>
      </c>
      <c r="E458" s="15" t="str">
        <f>IF('Sum HWDP'!$D$10="TH-Hill DS-1 Vol 3 CAT 2: Clean and Visual Ends only","N/A","OK")</f>
        <v>OK</v>
      </c>
      <c r="F458" s="15" t="str">
        <f>IF('Sum HWDP'!$D$10="TH-Hill DS-1 Vol 3 CAT 2: Clean and Visual Ends only","N/A","OK")</f>
        <v>OK</v>
      </c>
      <c r="G458" s="17"/>
      <c r="H458" s="17"/>
      <c r="I458" s="17" t="s">
        <v>51</v>
      </c>
      <c r="J458" s="17" t="str">
        <f t="shared" si="36"/>
        <v>OK</v>
      </c>
      <c r="K458" s="17" t="str">
        <f t="shared" si="36"/>
        <v>OK</v>
      </c>
      <c r="L458" s="17" t="str">
        <f>IF('Data Sheet'!$B$9="NC-50","N/A","OK")</f>
        <v>OK</v>
      </c>
      <c r="M458" s="17" t="str">
        <f>IF('Data Sheet'!$B$9="NC-50","N/A","OK")</f>
        <v>OK</v>
      </c>
      <c r="N458" s="23" t="str">
        <f>IF(BO458&lt;&gt;"",
    IF(INT('Data Sheet'!$A$19)=INT('Data Sheet'!$B$19),
        --(INT('Data Sheet'!$A$19) &amp; "." &amp; BO458),
        IF(AND((--(INT('Data Sheet'!$A$19) &amp; "." &amp; BO458)&gt;=--('Data Sheet'!$A$19)), (--(INT('Data Sheet'!$A$19) &amp; "." &amp; BO458)&lt;=--('Data Sheet'!$B$19))),
            --(INT('Data Sheet'!$A$19) &amp; "." &amp; BO458),
            --(INT('Data Sheet'!$B$19) &amp; "." &amp; BO458)
        )
    ),
    IF(BN458&lt;&gt;"",
        IF(INT('Data Sheet'!$A$19)=INT('Data Sheet'!$B$19),
            --(INT('Data Sheet'!$A$19) &amp; "." &amp; LEFT(BN458,3)),
            IF(AND((--(INT('Data Sheet'!$A$19) &amp; "." &amp; LEFT(BN458,3))&gt;=--('Data Sheet'!$A$19)), (--(INT('Data Sheet'!$A$19) &amp; "." &amp; LEFT(BN458,3))&lt;=--('Data Sheet'!$B$19))),
                --(INT('Data Sheet'!$A$19) &amp; "." &amp; LEFT(BN458,3)),
                --(INT('Data Sheet'!$B$19) &amp; "." &amp; LEFT(BN458,3))
            )
        ),
        "OK"
    )
)</f>
        <v>OK</v>
      </c>
      <c r="O458" s="23" t="str">
        <f>IF(BP458&lt;&gt;"",
    IF(INT('Data Sheet'!$A$19)=INT('Data Sheet'!$B$19),
        --(INT('Data Sheet'!$A$19) &amp; "." &amp; BP458),
        IF(AND((--(INT('Data Sheet'!$A$19) &amp; "." &amp; BP458)&gt;=--('Data Sheet'!$A$19)), (--(INT('Data Sheet'!$A$19) &amp; "." &amp; BP458)&lt;=--('Data Sheet'!$B$19))),
            --(INT('Data Sheet'!$A$19) &amp; "." &amp; BP458),
            --(INT('Data Sheet'!$B$19) &amp; "." &amp; BP458)
        )
    ),
    IF(BN458&lt;&gt;"",
        IF(INT('Data Sheet'!$A$19)=INT('Data Sheet'!$B$19),
            --(INT('Data Sheet'!$A$19) &amp; "." &amp; RIGHT(BN458,3)),
            IF(AND((--(INT('Data Sheet'!$A$19) &amp; "." &amp; RIGHT(BN458,3))&gt;=--('Data Sheet'!$A$19)), (--(INT('Data Sheet'!$A$19) &amp; "." &amp; RIGHT(BN458,3))&lt;=--('Data Sheet'!$B$19))),
                --(INT('Data Sheet'!$A$19) &amp; "." &amp; RIGHT(BN458,3)),
                --(INT('Data Sheet'!$B$19) &amp; "." &amp; RIGHT(BN458,3))
            )
        ),
        "OK"
    )
)</f>
        <v>OK</v>
      </c>
      <c r="P458" s="23" t="str">
        <f>IF(BR458&lt;&gt;"",
    IF(INT('Data Sheet'!$A$19)=INT('Data Sheet'!$B$15),
        --(INT('Data Sheet'!$A$15) &amp; "." &amp; BR458),
        IF(AND((--(INT('Data Sheet'!$A$15) &amp; "." &amp; BR458)&gt;=--('Data Sheet'!$A$15)), (--(INT('Data Sheet'!$A$15) &amp; "." &amp; BR458)&lt;=--('Data Sheet'!$B$15))),
            --(INT('Data Sheet'!$A$15) &amp; "." &amp; BR458),
            --(INT('Data Sheet'!$B$15) &amp; "." &amp; BR458)
        )
    ),
    IF(BQ458&lt;&gt;"",
        IF(INT('Data Sheet'!$A$15)=INT('Data Sheet'!$B$15),
            --(INT('Data Sheet'!$A$15) &amp; "." &amp; LEFT(BQ458,3)),
            IF(AND((--(INT('Data Sheet'!$A$15) &amp; "." &amp; LEFT(BQ458,3))&gt;=--('Data Sheet'!$A$15)), (--(INT('Data Sheet'!$A$15) &amp; "." &amp; LEFT(BQ458,3))&lt;=--('Data Sheet'!$B$15))),
                --(INT('Data Sheet'!$A$15) &amp; "." &amp; LEFT(BQ458,3)),
                --(INT('Data Sheet'!$B$15) &amp; "." &amp; LEFT(BQ458,3))
            )
        ),
        "OK"
    )
)</f>
        <v>OK</v>
      </c>
      <c r="Q458" s="23" t="str">
        <f>IF(BS458&lt;&gt;"",
    IF(INT('Data Sheet'!$A$19)=INT('Data Sheet'!$B$15),
        --(INT('Data Sheet'!$A$15) &amp; "." &amp; BS458),
        IF(AND((--(INT('Data Sheet'!$A$15) &amp; "." &amp; BS458)&gt;=--('Data Sheet'!$A$15)), (--(INT('Data Sheet'!$A$15) &amp; "." &amp; BS458)&lt;=--('Data Sheet'!$B$15))),
            --(INT('Data Sheet'!$A$15) &amp; "." &amp; BS458),
            --(INT('Data Sheet'!$B$15) &amp; "." &amp; BS458)
        )
    ),
    IF(BQ458&lt;&gt;"",
        IF(INT('Data Sheet'!$A$15)=INT('Data Sheet'!$B$15),
            --(INT('Data Sheet'!$A$15) &amp; "." &amp; RIGHT(BQ458,3)),
            IF(AND((--(INT('Data Sheet'!$A$15) &amp; "." &amp; RIGHT(BQ458,3))&gt;=--('Data Sheet'!$A$15)), (--(INT('Data Sheet'!$A$15) &amp; "." &amp; RIGHT(BQ458,3))&lt;=--('Data Sheet'!$B$15))),
                --(INT('Data Sheet'!$A$15) &amp; "." &amp; RIGHT(BQ458,3)),
                --(INT('Data Sheet'!$B$15) &amp; "." &amp; RIGHT(BQ458,3))
            )
        ),
        "OK"
    )
)</f>
        <v>OK</v>
      </c>
      <c r="R458" s="20"/>
      <c r="S458" s="20"/>
      <c r="T458" s="20"/>
      <c r="U458" s="20"/>
      <c r="V458" s="20"/>
      <c r="W458" s="20"/>
      <c r="X458" s="20"/>
      <c r="Y458" s="20"/>
      <c r="Z458" s="20"/>
      <c r="AA458" s="55"/>
      <c r="AB458" s="55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1"/>
      <c r="AR458" s="21"/>
      <c r="AS458" s="21"/>
      <c r="AT458" s="21"/>
      <c r="AU458" s="21"/>
      <c r="AV458" s="21"/>
      <c r="AW458" s="22"/>
      <c r="AX458" s="99"/>
      <c r="AY458" s="20"/>
      <c r="AZ458" s="20"/>
      <c r="BA458" s="22"/>
      <c r="BC458" s="80"/>
      <c r="BD458" s="80"/>
      <c r="BE458" s="80"/>
      <c r="BF458" s="80"/>
      <c r="BG458" s="2" t="str">
        <f t="shared" ref="BG458:BG521" si="38">CONCATENATE(BC458,BD458,BE458,BF458)</f>
        <v/>
      </c>
      <c r="BH458" s="78">
        <f t="shared" si="37"/>
        <v>0</v>
      </c>
    </row>
    <row r="459" spans="2:60" x14ac:dyDescent="0.2">
      <c r="B459" s="14">
        <f t="shared" ref="B459:B522" si="39">B458+1</f>
        <v>451</v>
      </c>
      <c r="C459" s="15" t="str">
        <f>CONCATENATE('Data Sheet'!$B$8,'Data Sheet'!$G$2)</f>
        <v>" HWDP</v>
      </c>
      <c r="D459" s="95" t="str">
        <f t="shared" ref="D459:D522" si="40">BG459</f>
        <v/>
      </c>
      <c r="E459" s="15" t="str">
        <f>IF('Sum HWDP'!$D$10="TH-Hill DS-1 Vol 3 CAT 2: Clean and Visual Ends only","N/A","OK")</f>
        <v>OK</v>
      </c>
      <c r="F459" s="15" t="str">
        <f>IF('Sum HWDP'!$D$10="TH-Hill DS-1 Vol 3 CAT 2: Clean and Visual Ends only","N/A","OK")</f>
        <v>OK</v>
      </c>
      <c r="G459" s="17"/>
      <c r="H459" s="17"/>
      <c r="I459" s="17" t="s">
        <v>51</v>
      </c>
      <c r="J459" s="17" t="str">
        <f t="shared" si="36"/>
        <v>OK</v>
      </c>
      <c r="K459" s="17" t="str">
        <f t="shared" si="36"/>
        <v>OK</v>
      </c>
      <c r="L459" s="17" t="str">
        <f>IF('Data Sheet'!$B$9="NC-50","N/A","OK")</f>
        <v>OK</v>
      </c>
      <c r="M459" s="17" t="str">
        <f>IF('Data Sheet'!$B$9="NC-50","N/A","OK")</f>
        <v>OK</v>
      </c>
      <c r="N459" s="23" t="str">
        <f>IF(BO459&lt;&gt;"",
    IF(INT('Data Sheet'!$A$19)=INT('Data Sheet'!$B$19),
        --(INT('Data Sheet'!$A$19) &amp; "." &amp; BO459),
        IF(AND((--(INT('Data Sheet'!$A$19) &amp; "." &amp; BO459)&gt;=--('Data Sheet'!$A$19)), (--(INT('Data Sheet'!$A$19) &amp; "." &amp; BO459)&lt;=--('Data Sheet'!$B$19))),
            --(INT('Data Sheet'!$A$19) &amp; "." &amp; BO459),
            --(INT('Data Sheet'!$B$19) &amp; "." &amp; BO459)
        )
    ),
    IF(BN459&lt;&gt;"",
        IF(INT('Data Sheet'!$A$19)=INT('Data Sheet'!$B$19),
            --(INT('Data Sheet'!$A$19) &amp; "." &amp; LEFT(BN459,3)),
            IF(AND((--(INT('Data Sheet'!$A$19) &amp; "." &amp; LEFT(BN459,3))&gt;=--('Data Sheet'!$A$19)), (--(INT('Data Sheet'!$A$19) &amp; "." &amp; LEFT(BN459,3))&lt;=--('Data Sheet'!$B$19))),
                --(INT('Data Sheet'!$A$19) &amp; "." &amp; LEFT(BN459,3)),
                --(INT('Data Sheet'!$B$19) &amp; "." &amp; LEFT(BN459,3))
            )
        ),
        "OK"
    )
)</f>
        <v>OK</v>
      </c>
      <c r="O459" s="23" t="str">
        <f>IF(BP459&lt;&gt;"",
    IF(INT('Data Sheet'!$A$19)=INT('Data Sheet'!$B$19),
        --(INT('Data Sheet'!$A$19) &amp; "." &amp; BP459),
        IF(AND((--(INT('Data Sheet'!$A$19) &amp; "." &amp; BP459)&gt;=--('Data Sheet'!$A$19)), (--(INT('Data Sheet'!$A$19) &amp; "." &amp; BP459)&lt;=--('Data Sheet'!$B$19))),
            --(INT('Data Sheet'!$A$19) &amp; "." &amp; BP459),
            --(INT('Data Sheet'!$B$19) &amp; "." &amp; BP459)
        )
    ),
    IF(BN459&lt;&gt;"",
        IF(INT('Data Sheet'!$A$19)=INT('Data Sheet'!$B$19),
            --(INT('Data Sheet'!$A$19) &amp; "." &amp; RIGHT(BN459,3)),
            IF(AND((--(INT('Data Sheet'!$A$19) &amp; "." &amp; RIGHT(BN459,3))&gt;=--('Data Sheet'!$A$19)), (--(INT('Data Sheet'!$A$19) &amp; "." &amp; RIGHT(BN459,3))&lt;=--('Data Sheet'!$B$19))),
                --(INT('Data Sheet'!$A$19) &amp; "." &amp; RIGHT(BN459,3)),
                --(INT('Data Sheet'!$B$19) &amp; "." &amp; RIGHT(BN459,3))
            )
        ),
        "OK"
    )
)</f>
        <v>OK</v>
      </c>
      <c r="P459" s="23" t="str">
        <f>IF(BR459&lt;&gt;"",
    IF(INT('Data Sheet'!$A$19)=INT('Data Sheet'!$B$15),
        --(INT('Data Sheet'!$A$15) &amp; "." &amp; BR459),
        IF(AND((--(INT('Data Sheet'!$A$15) &amp; "." &amp; BR459)&gt;=--('Data Sheet'!$A$15)), (--(INT('Data Sheet'!$A$15) &amp; "." &amp; BR459)&lt;=--('Data Sheet'!$B$15))),
            --(INT('Data Sheet'!$A$15) &amp; "." &amp; BR459),
            --(INT('Data Sheet'!$B$15) &amp; "." &amp; BR459)
        )
    ),
    IF(BQ459&lt;&gt;"",
        IF(INT('Data Sheet'!$A$15)=INT('Data Sheet'!$B$15),
            --(INT('Data Sheet'!$A$15) &amp; "." &amp; LEFT(BQ459,3)),
            IF(AND((--(INT('Data Sheet'!$A$15) &amp; "." &amp; LEFT(BQ459,3))&gt;=--('Data Sheet'!$A$15)), (--(INT('Data Sheet'!$A$15) &amp; "." &amp; LEFT(BQ459,3))&lt;=--('Data Sheet'!$B$15))),
                --(INT('Data Sheet'!$A$15) &amp; "." &amp; LEFT(BQ459,3)),
                --(INT('Data Sheet'!$B$15) &amp; "." &amp; LEFT(BQ459,3))
            )
        ),
        "OK"
    )
)</f>
        <v>OK</v>
      </c>
      <c r="Q459" s="23" t="str">
        <f>IF(BS459&lt;&gt;"",
    IF(INT('Data Sheet'!$A$19)=INT('Data Sheet'!$B$15),
        --(INT('Data Sheet'!$A$15) &amp; "." &amp; BS459),
        IF(AND((--(INT('Data Sheet'!$A$15) &amp; "." &amp; BS459)&gt;=--('Data Sheet'!$A$15)), (--(INT('Data Sheet'!$A$15) &amp; "." &amp; BS459)&lt;=--('Data Sheet'!$B$15))),
            --(INT('Data Sheet'!$A$15) &amp; "." &amp; BS459),
            --(INT('Data Sheet'!$B$15) &amp; "." &amp; BS459)
        )
    ),
    IF(BQ459&lt;&gt;"",
        IF(INT('Data Sheet'!$A$15)=INT('Data Sheet'!$B$15),
            --(INT('Data Sheet'!$A$15) &amp; "." &amp; RIGHT(BQ459,3)),
            IF(AND((--(INT('Data Sheet'!$A$15) &amp; "." &amp; RIGHT(BQ459,3))&gt;=--('Data Sheet'!$A$15)), (--(INT('Data Sheet'!$A$15) &amp; "." &amp; RIGHT(BQ459,3))&lt;=--('Data Sheet'!$B$15))),
                --(INT('Data Sheet'!$A$15) &amp; "." &amp; RIGHT(BQ459,3)),
                --(INT('Data Sheet'!$B$15) &amp; "." &amp; RIGHT(BQ459,3))
            )
        ),
        "OK"
    )
)</f>
        <v>OK</v>
      </c>
      <c r="R459" s="20"/>
      <c r="S459" s="20"/>
      <c r="T459" s="20"/>
      <c r="U459" s="20"/>
      <c r="V459" s="20"/>
      <c r="W459" s="20"/>
      <c r="X459" s="20"/>
      <c r="Y459" s="20"/>
      <c r="Z459" s="20"/>
      <c r="AA459" s="55"/>
      <c r="AB459" s="55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1"/>
      <c r="AR459" s="21"/>
      <c r="AS459" s="21"/>
      <c r="AT459" s="21"/>
      <c r="AU459" s="21"/>
      <c r="AV459" s="21"/>
      <c r="AW459" s="22"/>
      <c r="AX459" s="99"/>
      <c r="AY459" s="20"/>
      <c r="AZ459" s="20"/>
      <c r="BA459" s="22"/>
      <c r="BC459" s="80"/>
      <c r="BD459" s="80"/>
      <c r="BE459" s="80"/>
      <c r="BF459" s="80"/>
      <c r="BG459" s="2" t="str">
        <f t="shared" si="38"/>
        <v/>
      </c>
      <c r="BH459" s="78">
        <f t="shared" si="37"/>
        <v>0</v>
      </c>
    </row>
    <row r="460" spans="2:60" x14ac:dyDescent="0.2">
      <c r="B460" s="14">
        <f t="shared" si="39"/>
        <v>452</v>
      </c>
      <c r="C460" s="15" t="str">
        <f>CONCATENATE('Data Sheet'!$B$8,'Data Sheet'!$G$2)</f>
        <v>" HWDP</v>
      </c>
      <c r="D460" s="95" t="str">
        <f t="shared" si="40"/>
        <v/>
      </c>
      <c r="E460" s="15" t="str">
        <f>IF('Sum HWDP'!$D$10="TH-Hill DS-1 Vol 3 CAT 2: Clean and Visual Ends only","N/A","OK")</f>
        <v>OK</v>
      </c>
      <c r="F460" s="15" t="str">
        <f>IF('Sum HWDP'!$D$10="TH-Hill DS-1 Vol 3 CAT 2: Clean and Visual Ends only","N/A","OK")</f>
        <v>OK</v>
      </c>
      <c r="G460" s="17"/>
      <c r="H460" s="17"/>
      <c r="I460" s="17" t="s">
        <v>51</v>
      </c>
      <c r="J460" s="17" t="str">
        <f t="shared" si="36"/>
        <v>OK</v>
      </c>
      <c r="K460" s="17" t="str">
        <f t="shared" si="36"/>
        <v>OK</v>
      </c>
      <c r="L460" s="17" t="str">
        <f>IF('Data Sheet'!$B$9="NC-50","N/A","OK")</f>
        <v>OK</v>
      </c>
      <c r="M460" s="17" t="str">
        <f>IF('Data Sheet'!$B$9="NC-50","N/A","OK")</f>
        <v>OK</v>
      </c>
      <c r="N460" s="23" t="str">
        <f>IF(BO460&lt;&gt;"",
    IF(INT('Data Sheet'!$A$19)=INT('Data Sheet'!$B$19),
        --(INT('Data Sheet'!$A$19) &amp; "." &amp; BO460),
        IF(AND((--(INT('Data Sheet'!$A$19) &amp; "." &amp; BO460)&gt;=--('Data Sheet'!$A$19)), (--(INT('Data Sheet'!$A$19) &amp; "." &amp; BO460)&lt;=--('Data Sheet'!$B$19))),
            --(INT('Data Sheet'!$A$19) &amp; "." &amp; BO460),
            --(INT('Data Sheet'!$B$19) &amp; "." &amp; BO460)
        )
    ),
    IF(BN460&lt;&gt;"",
        IF(INT('Data Sheet'!$A$19)=INT('Data Sheet'!$B$19),
            --(INT('Data Sheet'!$A$19) &amp; "." &amp; LEFT(BN460,3)),
            IF(AND((--(INT('Data Sheet'!$A$19) &amp; "." &amp; LEFT(BN460,3))&gt;=--('Data Sheet'!$A$19)), (--(INT('Data Sheet'!$A$19) &amp; "." &amp; LEFT(BN460,3))&lt;=--('Data Sheet'!$B$19))),
                --(INT('Data Sheet'!$A$19) &amp; "." &amp; LEFT(BN460,3)),
                --(INT('Data Sheet'!$B$19) &amp; "." &amp; LEFT(BN460,3))
            )
        ),
        "OK"
    )
)</f>
        <v>OK</v>
      </c>
      <c r="O460" s="23" t="str">
        <f>IF(BP460&lt;&gt;"",
    IF(INT('Data Sheet'!$A$19)=INT('Data Sheet'!$B$19),
        --(INT('Data Sheet'!$A$19) &amp; "." &amp; BP460),
        IF(AND((--(INT('Data Sheet'!$A$19) &amp; "." &amp; BP460)&gt;=--('Data Sheet'!$A$19)), (--(INT('Data Sheet'!$A$19) &amp; "." &amp; BP460)&lt;=--('Data Sheet'!$B$19))),
            --(INT('Data Sheet'!$A$19) &amp; "." &amp; BP460),
            --(INT('Data Sheet'!$B$19) &amp; "." &amp; BP460)
        )
    ),
    IF(BN460&lt;&gt;"",
        IF(INT('Data Sheet'!$A$19)=INT('Data Sheet'!$B$19),
            --(INT('Data Sheet'!$A$19) &amp; "." &amp; RIGHT(BN460,3)),
            IF(AND((--(INT('Data Sheet'!$A$19) &amp; "." &amp; RIGHT(BN460,3))&gt;=--('Data Sheet'!$A$19)), (--(INT('Data Sheet'!$A$19) &amp; "." &amp; RIGHT(BN460,3))&lt;=--('Data Sheet'!$B$19))),
                --(INT('Data Sheet'!$A$19) &amp; "." &amp; RIGHT(BN460,3)),
                --(INT('Data Sheet'!$B$19) &amp; "." &amp; RIGHT(BN460,3))
            )
        ),
        "OK"
    )
)</f>
        <v>OK</v>
      </c>
      <c r="P460" s="23" t="str">
        <f>IF(BR460&lt;&gt;"",
    IF(INT('Data Sheet'!$A$19)=INT('Data Sheet'!$B$15),
        --(INT('Data Sheet'!$A$15) &amp; "." &amp; BR460),
        IF(AND((--(INT('Data Sheet'!$A$15) &amp; "." &amp; BR460)&gt;=--('Data Sheet'!$A$15)), (--(INT('Data Sheet'!$A$15) &amp; "." &amp; BR460)&lt;=--('Data Sheet'!$B$15))),
            --(INT('Data Sheet'!$A$15) &amp; "." &amp; BR460),
            --(INT('Data Sheet'!$B$15) &amp; "." &amp; BR460)
        )
    ),
    IF(BQ460&lt;&gt;"",
        IF(INT('Data Sheet'!$A$15)=INT('Data Sheet'!$B$15),
            --(INT('Data Sheet'!$A$15) &amp; "." &amp; LEFT(BQ460,3)),
            IF(AND((--(INT('Data Sheet'!$A$15) &amp; "." &amp; LEFT(BQ460,3))&gt;=--('Data Sheet'!$A$15)), (--(INT('Data Sheet'!$A$15) &amp; "." &amp; LEFT(BQ460,3))&lt;=--('Data Sheet'!$B$15))),
                --(INT('Data Sheet'!$A$15) &amp; "." &amp; LEFT(BQ460,3)),
                --(INT('Data Sheet'!$B$15) &amp; "." &amp; LEFT(BQ460,3))
            )
        ),
        "OK"
    )
)</f>
        <v>OK</v>
      </c>
      <c r="Q460" s="23" t="str">
        <f>IF(BS460&lt;&gt;"",
    IF(INT('Data Sheet'!$A$19)=INT('Data Sheet'!$B$15),
        --(INT('Data Sheet'!$A$15) &amp; "." &amp; BS460),
        IF(AND((--(INT('Data Sheet'!$A$15) &amp; "." &amp; BS460)&gt;=--('Data Sheet'!$A$15)), (--(INT('Data Sheet'!$A$15) &amp; "." &amp; BS460)&lt;=--('Data Sheet'!$B$15))),
            --(INT('Data Sheet'!$A$15) &amp; "." &amp; BS460),
            --(INT('Data Sheet'!$B$15) &amp; "." &amp; BS460)
        )
    ),
    IF(BQ460&lt;&gt;"",
        IF(INT('Data Sheet'!$A$15)=INT('Data Sheet'!$B$15),
            --(INT('Data Sheet'!$A$15) &amp; "." &amp; RIGHT(BQ460,3)),
            IF(AND((--(INT('Data Sheet'!$A$15) &amp; "." &amp; RIGHT(BQ460,3))&gt;=--('Data Sheet'!$A$15)), (--(INT('Data Sheet'!$A$15) &amp; "." &amp; RIGHT(BQ460,3))&lt;=--('Data Sheet'!$B$15))),
                --(INT('Data Sheet'!$A$15) &amp; "." &amp; RIGHT(BQ460,3)),
                --(INT('Data Sheet'!$B$15) &amp; "." &amp; RIGHT(BQ460,3))
            )
        ),
        "OK"
    )
)</f>
        <v>OK</v>
      </c>
      <c r="R460" s="20"/>
      <c r="S460" s="20"/>
      <c r="T460" s="20"/>
      <c r="U460" s="20"/>
      <c r="V460" s="20"/>
      <c r="W460" s="20"/>
      <c r="X460" s="20"/>
      <c r="Y460" s="20"/>
      <c r="Z460" s="20"/>
      <c r="AA460" s="55"/>
      <c r="AB460" s="55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1"/>
      <c r="AR460" s="21"/>
      <c r="AS460" s="21"/>
      <c r="AT460" s="21"/>
      <c r="AU460" s="21"/>
      <c r="AV460" s="21"/>
      <c r="AW460" s="22"/>
      <c r="AX460" s="99"/>
      <c r="AY460" s="20"/>
      <c r="AZ460" s="20"/>
      <c r="BA460" s="22"/>
      <c r="BC460" s="80"/>
      <c r="BD460" s="80"/>
      <c r="BE460" s="80"/>
      <c r="BF460" s="80"/>
      <c r="BG460" s="2" t="str">
        <f t="shared" si="38"/>
        <v/>
      </c>
      <c r="BH460" s="78">
        <f t="shared" si="37"/>
        <v>0</v>
      </c>
    </row>
    <row r="461" spans="2:60" x14ac:dyDescent="0.2">
      <c r="B461" s="14">
        <f t="shared" si="39"/>
        <v>453</v>
      </c>
      <c r="C461" s="15" t="str">
        <f>CONCATENATE('Data Sheet'!$B$8,'Data Sheet'!$G$2)</f>
        <v>" HWDP</v>
      </c>
      <c r="D461" s="95" t="str">
        <f t="shared" si="40"/>
        <v/>
      </c>
      <c r="E461" s="15" t="str">
        <f>IF('Sum HWDP'!$D$10="TH-Hill DS-1 Vol 3 CAT 2: Clean and Visual Ends only","N/A","OK")</f>
        <v>OK</v>
      </c>
      <c r="F461" s="15" t="str">
        <f>IF('Sum HWDP'!$D$10="TH-Hill DS-1 Vol 3 CAT 2: Clean and Visual Ends only","N/A","OK")</f>
        <v>OK</v>
      </c>
      <c r="G461" s="17"/>
      <c r="H461" s="17"/>
      <c r="I461" s="17" t="s">
        <v>51</v>
      </c>
      <c r="J461" s="17" t="str">
        <f t="shared" si="36"/>
        <v>OK</v>
      </c>
      <c r="K461" s="17" t="str">
        <f t="shared" si="36"/>
        <v>OK</v>
      </c>
      <c r="L461" s="17" t="str">
        <f>IF('Data Sheet'!$B$9="NC-50","N/A","OK")</f>
        <v>OK</v>
      </c>
      <c r="M461" s="17" t="str">
        <f>IF('Data Sheet'!$B$9="NC-50","N/A","OK")</f>
        <v>OK</v>
      </c>
      <c r="N461" s="23" t="str">
        <f>IF(BO461&lt;&gt;"",
    IF(INT('Data Sheet'!$A$19)=INT('Data Sheet'!$B$19),
        --(INT('Data Sheet'!$A$19) &amp; "." &amp; BO461),
        IF(AND((--(INT('Data Sheet'!$A$19) &amp; "." &amp; BO461)&gt;=--('Data Sheet'!$A$19)), (--(INT('Data Sheet'!$A$19) &amp; "." &amp; BO461)&lt;=--('Data Sheet'!$B$19))),
            --(INT('Data Sheet'!$A$19) &amp; "." &amp; BO461),
            --(INT('Data Sheet'!$B$19) &amp; "." &amp; BO461)
        )
    ),
    IF(BN461&lt;&gt;"",
        IF(INT('Data Sheet'!$A$19)=INT('Data Sheet'!$B$19),
            --(INT('Data Sheet'!$A$19) &amp; "." &amp; LEFT(BN461,3)),
            IF(AND((--(INT('Data Sheet'!$A$19) &amp; "." &amp; LEFT(BN461,3))&gt;=--('Data Sheet'!$A$19)), (--(INT('Data Sheet'!$A$19) &amp; "." &amp; LEFT(BN461,3))&lt;=--('Data Sheet'!$B$19))),
                --(INT('Data Sheet'!$A$19) &amp; "." &amp; LEFT(BN461,3)),
                --(INT('Data Sheet'!$B$19) &amp; "." &amp; LEFT(BN461,3))
            )
        ),
        "OK"
    )
)</f>
        <v>OK</v>
      </c>
      <c r="O461" s="23" t="str">
        <f>IF(BP461&lt;&gt;"",
    IF(INT('Data Sheet'!$A$19)=INT('Data Sheet'!$B$19),
        --(INT('Data Sheet'!$A$19) &amp; "." &amp; BP461),
        IF(AND((--(INT('Data Sheet'!$A$19) &amp; "." &amp; BP461)&gt;=--('Data Sheet'!$A$19)), (--(INT('Data Sheet'!$A$19) &amp; "." &amp; BP461)&lt;=--('Data Sheet'!$B$19))),
            --(INT('Data Sheet'!$A$19) &amp; "." &amp; BP461),
            --(INT('Data Sheet'!$B$19) &amp; "." &amp; BP461)
        )
    ),
    IF(BN461&lt;&gt;"",
        IF(INT('Data Sheet'!$A$19)=INT('Data Sheet'!$B$19),
            --(INT('Data Sheet'!$A$19) &amp; "." &amp; RIGHT(BN461,3)),
            IF(AND((--(INT('Data Sheet'!$A$19) &amp; "." &amp; RIGHT(BN461,3))&gt;=--('Data Sheet'!$A$19)), (--(INT('Data Sheet'!$A$19) &amp; "." &amp; RIGHT(BN461,3))&lt;=--('Data Sheet'!$B$19))),
                --(INT('Data Sheet'!$A$19) &amp; "." &amp; RIGHT(BN461,3)),
                --(INT('Data Sheet'!$B$19) &amp; "." &amp; RIGHT(BN461,3))
            )
        ),
        "OK"
    )
)</f>
        <v>OK</v>
      </c>
      <c r="P461" s="23" t="str">
        <f>IF(BR461&lt;&gt;"",
    IF(INT('Data Sheet'!$A$19)=INT('Data Sheet'!$B$15),
        --(INT('Data Sheet'!$A$15) &amp; "." &amp; BR461),
        IF(AND((--(INT('Data Sheet'!$A$15) &amp; "." &amp; BR461)&gt;=--('Data Sheet'!$A$15)), (--(INT('Data Sheet'!$A$15) &amp; "." &amp; BR461)&lt;=--('Data Sheet'!$B$15))),
            --(INT('Data Sheet'!$A$15) &amp; "." &amp; BR461),
            --(INT('Data Sheet'!$B$15) &amp; "." &amp; BR461)
        )
    ),
    IF(BQ461&lt;&gt;"",
        IF(INT('Data Sheet'!$A$15)=INT('Data Sheet'!$B$15),
            --(INT('Data Sheet'!$A$15) &amp; "." &amp; LEFT(BQ461,3)),
            IF(AND((--(INT('Data Sheet'!$A$15) &amp; "." &amp; LEFT(BQ461,3))&gt;=--('Data Sheet'!$A$15)), (--(INT('Data Sheet'!$A$15) &amp; "." &amp; LEFT(BQ461,3))&lt;=--('Data Sheet'!$B$15))),
                --(INT('Data Sheet'!$A$15) &amp; "." &amp; LEFT(BQ461,3)),
                --(INT('Data Sheet'!$B$15) &amp; "." &amp; LEFT(BQ461,3))
            )
        ),
        "OK"
    )
)</f>
        <v>OK</v>
      </c>
      <c r="Q461" s="23" t="str">
        <f>IF(BS461&lt;&gt;"",
    IF(INT('Data Sheet'!$A$19)=INT('Data Sheet'!$B$15),
        --(INT('Data Sheet'!$A$15) &amp; "." &amp; BS461),
        IF(AND((--(INT('Data Sheet'!$A$15) &amp; "." &amp; BS461)&gt;=--('Data Sheet'!$A$15)), (--(INT('Data Sheet'!$A$15) &amp; "." &amp; BS461)&lt;=--('Data Sheet'!$B$15))),
            --(INT('Data Sheet'!$A$15) &amp; "." &amp; BS461),
            --(INT('Data Sheet'!$B$15) &amp; "." &amp; BS461)
        )
    ),
    IF(BQ461&lt;&gt;"",
        IF(INT('Data Sheet'!$A$15)=INT('Data Sheet'!$B$15),
            --(INT('Data Sheet'!$A$15) &amp; "." &amp; RIGHT(BQ461,3)),
            IF(AND((--(INT('Data Sheet'!$A$15) &amp; "." &amp; RIGHT(BQ461,3))&gt;=--('Data Sheet'!$A$15)), (--(INT('Data Sheet'!$A$15) &amp; "." &amp; RIGHT(BQ461,3))&lt;=--('Data Sheet'!$B$15))),
                --(INT('Data Sheet'!$A$15) &amp; "." &amp; RIGHT(BQ461,3)),
                --(INT('Data Sheet'!$B$15) &amp; "." &amp; RIGHT(BQ461,3))
            )
        ),
        "OK"
    )
)</f>
        <v>OK</v>
      </c>
      <c r="R461" s="20"/>
      <c r="S461" s="20"/>
      <c r="T461" s="20"/>
      <c r="U461" s="20"/>
      <c r="V461" s="20"/>
      <c r="W461" s="20"/>
      <c r="X461" s="20"/>
      <c r="Y461" s="20"/>
      <c r="Z461" s="20"/>
      <c r="AA461" s="55"/>
      <c r="AB461" s="55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1"/>
      <c r="AR461" s="21"/>
      <c r="AS461" s="21"/>
      <c r="AT461" s="21"/>
      <c r="AU461" s="21"/>
      <c r="AV461" s="21"/>
      <c r="AW461" s="22"/>
      <c r="AX461" s="99"/>
      <c r="AY461" s="20"/>
      <c r="AZ461" s="20"/>
      <c r="BA461" s="22"/>
      <c r="BC461" s="80"/>
      <c r="BD461" s="80"/>
      <c r="BE461" s="80"/>
      <c r="BF461" s="80"/>
      <c r="BG461" s="2" t="str">
        <f t="shared" si="38"/>
        <v/>
      </c>
      <c r="BH461" s="78">
        <f t="shared" si="37"/>
        <v>0</v>
      </c>
    </row>
    <row r="462" spans="2:60" x14ac:dyDescent="0.2">
      <c r="B462" s="14">
        <f t="shared" si="39"/>
        <v>454</v>
      </c>
      <c r="C462" s="15" t="str">
        <f>CONCATENATE('Data Sheet'!$B$8,'Data Sheet'!$G$2)</f>
        <v>" HWDP</v>
      </c>
      <c r="D462" s="95" t="str">
        <f t="shared" si="40"/>
        <v/>
      </c>
      <c r="E462" s="15" t="str">
        <f>IF('Sum HWDP'!$D$10="TH-Hill DS-1 Vol 3 CAT 2: Clean and Visual Ends only","N/A","OK")</f>
        <v>OK</v>
      </c>
      <c r="F462" s="15" t="str">
        <f>IF('Sum HWDP'!$D$10="TH-Hill DS-1 Vol 3 CAT 2: Clean and Visual Ends only","N/A","OK")</f>
        <v>OK</v>
      </c>
      <c r="G462" s="17"/>
      <c r="H462" s="17"/>
      <c r="I462" s="17" t="s">
        <v>51</v>
      </c>
      <c r="J462" s="17" t="str">
        <f t="shared" si="36"/>
        <v>OK</v>
      </c>
      <c r="K462" s="17" t="str">
        <f t="shared" si="36"/>
        <v>OK</v>
      </c>
      <c r="L462" s="17" t="str">
        <f>IF('Data Sheet'!$B$9="NC-50","N/A","OK")</f>
        <v>OK</v>
      </c>
      <c r="M462" s="17" t="str">
        <f>IF('Data Sheet'!$B$9="NC-50","N/A","OK")</f>
        <v>OK</v>
      </c>
      <c r="N462" s="23" t="str">
        <f>IF(BO462&lt;&gt;"",
    IF(INT('Data Sheet'!$A$19)=INT('Data Sheet'!$B$19),
        --(INT('Data Sheet'!$A$19) &amp; "." &amp; BO462),
        IF(AND((--(INT('Data Sheet'!$A$19) &amp; "." &amp; BO462)&gt;=--('Data Sheet'!$A$19)), (--(INT('Data Sheet'!$A$19) &amp; "." &amp; BO462)&lt;=--('Data Sheet'!$B$19))),
            --(INT('Data Sheet'!$A$19) &amp; "." &amp; BO462),
            --(INT('Data Sheet'!$B$19) &amp; "." &amp; BO462)
        )
    ),
    IF(BN462&lt;&gt;"",
        IF(INT('Data Sheet'!$A$19)=INT('Data Sheet'!$B$19),
            --(INT('Data Sheet'!$A$19) &amp; "." &amp; LEFT(BN462,3)),
            IF(AND((--(INT('Data Sheet'!$A$19) &amp; "." &amp; LEFT(BN462,3))&gt;=--('Data Sheet'!$A$19)), (--(INT('Data Sheet'!$A$19) &amp; "." &amp; LEFT(BN462,3))&lt;=--('Data Sheet'!$B$19))),
                --(INT('Data Sheet'!$A$19) &amp; "." &amp; LEFT(BN462,3)),
                --(INT('Data Sheet'!$B$19) &amp; "." &amp; LEFT(BN462,3))
            )
        ),
        "OK"
    )
)</f>
        <v>OK</v>
      </c>
      <c r="O462" s="23" t="str">
        <f>IF(BP462&lt;&gt;"",
    IF(INT('Data Sheet'!$A$19)=INT('Data Sheet'!$B$19),
        --(INT('Data Sheet'!$A$19) &amp; "." &amp; BP462),
        IF(AND((--(INT('Data Sheet'!$A$19) &amp; "." &amp; BP462)&gt;=--('Data Sheet'!$A$19)), (--(INT('Data Sheet'!$A$19) &amp; "." &amp; BP462)&lt;=--('Data Sheet'!$B$19))),
            --(INT('Data Sheet'!$A$19) &amp; "." &amp; BP462),
            --(INT('Data Sheet'!$B$19) &amp; "." &amp; BP462)
        )
    ),
    IF(BN462&lt;&gt;"",
        IF(INT('Data Sheet'!$A$19)=INT('Data Sheet'!$B$19),
            --(INT('Data Sheet'!$A$19) &amp; "." &amp; RIGHT(BN462,3)),
            IF(AND((--(INT('Data Sheet'!$A$19) &amp; "." &amp; RIGHT(BN462,3))&gt;=--('Data Sheet'!$A$19)), (--(INT('Data Sheet'!$A$19) &amp; "." &amp; RIGHT(BN462,3))&lt;=--('Data Sheet'!$B$19))),
                --(INT('Data Sheet'!$A$19) &amp; "." &amp; RIGHT(BN462,3)),
                --(INT('Data Sheet'!$B$19) &amp; "." &amp; RIGHT(BN462,3))
            )
        ),
        "OK"
    )
)</f>
        <v>OK</v>
      </c>
      <c r="P462" s="23" t="str">
        <f>IF(BR462&lt;&gt;"",
    IF(INT('Data Sheet'!$A$19)=INT('Data Sheet'!$B$15),
        --(INT('Data Sheet'!$A$15) &amp; "." &amp; BR462),
        IF(AND((--(INT('Data Sheet'!$A$15) &amp; "." &amp; BR462)&gt;=--('Data Sheet'!$A$15)), (--(INT('Data Sheet'!$A$15) &amp; "." &amp; BR462)&lt;=--('Data Sheet'!$B$15))),
            --(INT('Data Sheet'!$A$15) &amp; "." &amp; BR462),
            --(INT('Data Sheet'!$B$15) &amp; "." &amp; BR462)
        )
    ),
    IF(BQ462&lt;&gt;"",
        IF(INT('Data Sheet'!$A$15)=INT('Data Sheet'!$B$15),
            --(INT('Data Sheet'!$A$15) &amp; "." &amp; LEFT(BQ462,3)),
            IF(AND((--(INT('Data Sheet'!$A$15) &amp; "." &amp; LEFT(BQ462,3))&gt;=--('Data Sheet'!$A$15)), (--(INT('Data Sheet'!$A$15) &amp; "." &amp; LEFT(BQ462,3))&lt;=--('Data Sheet'!$B$15))),
                --(INT('Data Sheet'!$A$15) &amp; "." &amp; LEFT(BQ462,3)),
                --(INT('Data Sheet'!$B$15) &amp; "." &amp; LEFT(BQ462,3))
            )
        ),
        "OK"
    )
)</f>
        <v>OK</v>
      </c>
      <c r="Q462" s="23" t="str">
        <f>IF(BS462&lt;&gt;"",
    IF(INT('Data Sheet'!$A$19)=INT('Data Sheet'!$B$15),
        --(INT('Data Sheet'!$A$15) &amp; "." &amp; BS462),
        IF(AND((--(INT('Data Sheet'!$A$15) &amp; "." &amp; BS462)&gt;=--('Data Sheet'!$A$15)), (--(INT('Data Sheet'!$A$15) &amp; "." &amp; BS462)&lt;=--('Data Sheet'!$B$15))),
            --(INT('Data Sheet'!$A$15) &amp; "." &amp; BS462),
            --(INT('Data Sheet'!$B$15) &amp; "." &amp; BS462)
        )
    ),
    IF(BQ462&lt;&gt;"",
        IF(INT('Data Sheet'!$A$15)=INT('Data Sheet'!$B$15),
            --(INT('Data Sheet'!$A$15) &amp; "." &amp; RIGHT(BQ462,3)),
            IF(AND((--(INT('Data Sheet'!$A$15) &amp; "." &amp; RIGHT(BQ462,3))&gt;=--('Data Sheet'!$A$15)), (--(INT('Data Sheet'!$A$15) &amp; "." &amp; RIGHT(BQ462,3))&lt;=--('Data Sheet'!$B$15))),
                --(INT('Data Sheet'!$A$15) &amp; "." &amp; RIGHT(BQ462,3)),
                --(INT('Data Sheet'!$B$15) &amp; "." &amp; RIGHT(BQ462,3))
            )
        ),
        "OK"
    )
)</f>
        <v>OK</v>
      </c>
      <c r="R462" s="20"/>
      <c r="S462" s="20"/>
      <c r="T462" s="20"/>
      <c r="U462" s="20"/>
      <c r="V462" s="20"/>
      <c r="W462" s="20"/>
      <c r="X462" s="20"/>
      <c r="Y462" s="20"/>
      <c r="Z462" s="20"/>
      <c r="AA462" s="55"/>
      <c r="AB462" s="55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1"/>
      <c r="AR462" s="21"/>
      <c r="AS462" s="21"/>
      <c r="AT462" s="21"/>
      <c r="AU462" s="21"/>
      <c r="AV462" s="21"/>
      <c r="AW462" s="22"/>
      <c r="AX462" s="99"/>
      <c r="AY462" s="20"/>
      <c r="AZ462" s="20"/>
      <c r="BA462" s="22"/>
      <c r="BC462" s="80"/>
      <c r="BD462" s="80"/>
      <c r="BE462" s="80"/>
      <c r="BF462" s="80"/>
      <c r="BG462" s="2" t="str">
        <f t="shared" si="38"/>
        <v/>
      </c>
      <c r="BH462" s="78">
        <f t="shared" si="37"/>
        <v>0</v>
      </c>
    </row>
    <row r="463" spans="2:60" x14ac:dyDescent="0.2">
      <c r="B463" s="14">
        <f t="shared" si="39"/>
        <v>455</v>
      </c>
      <c r="C463" s="15" t="str">
        <f>CONCATENATE('Data Sheet'!$B$8,'Data Sheet'!$G$2)</f>
        <v>" HWDP</v>
      </c>
      <c r="D463" s="95" t="str">
        <f t="shared" si="40"/>
        <v/>
      </c>
      <c r="E463" s="15" t="str">
        <f>IF('Sum HWDP'!$D$10="TH-Hill DS-1 Vol 3 CAT 2: Clean and Visual Ends only","N/A","OK")</f>
        <v>OK</v>
      </c>
      <c r="F463" s="15" t="str">
        <f>IF('Sum HWDP'!$D$10="TH-Hill DS-1 Vol 3 CAT 2: Clean and Visual Ends only","N/A","OK")</f>
        <v>OK</v>
      </c>
      <c r="G463" s="17"/>
      <c r="H463" s="17"/>
      <c r="I463" s="17" t="s">
        <v>51</v>
      </c>
      <c r="J463" s="17" t="str">
        <f t="shared" si="36"/>
        <v>OK</v>
      </c>
      <c r="K463" s="17" t="str">
        <f t="shared" si="36"/>
        <v>OK</v>
      </c>
      <c r="L463" s="17" t="str">
        <f>IF('Data Sheet'!$B$9="NC-50","N/A","OK")</f>
        <v>OK</v>
      </c>
      <c r="M463" s="17" t="str">
        <f>IF('Data Sheet'!$B$9="NC-50","N/A","OK")</f>
        <v>OK</v>
      </c>
      <c r="N463" s="23" t="str">
        <f>IF(BO463&lt;&gt;"",
    IF(INT('Data Sheet'!$A$19)=INT('Data Sheet'!$B$19),
        --(INT('Data Sheet'!$A$19) &amp; "." &amp; BO463),
        IF(AND((--(INT('Data Sheet'!$A$19) &amp; "." &amp; BO463)&gt;=--('Data Sheet'!$A$19)), (--(INT('Data Sheet'!$A$19) &amp; "." &amp; BO463)&lt;=--('Data Sheet'!$B$19))),
            --(INT('Data Sheet'!$A$19) &amp; "." &amp; BO463),
            --(INT('Data Sheet'!$B$19) &amp; "." &amp; BO463)
        )
    ),
    IF(BN463&lt;&gt;"",
        IF(INT('Data Sheet'!$A$19)=INT('Data Sheet'!$B$19),
            --(INT('Data Sheet'!$A$19) &amp; "." &amp; LEFT(BN463,3)),
            IF(AND((--(INT('Data Sheet'!$A$19) &amp; "." &amp; LEFT(BN463,3))&gt;=--('Data Sheet'!$A$19)), (--(INT('Data Sheet'!$A$19) &amp; "." &amp; LEFT(BN463,3))&lt;=--('Data Sheet'!$B$19))),
                --(INT('Data Sheet'!$A$19) &amp; "." &amp; LEFT(BN463,3)),
                --(INT('Data Sheet'!$B$19) &amp; "." &amp; LEFT(BN463,3))
            )
        ),
        "OK"
    )
)</f>
        <v>OK</v>
      </c>
      <c r="O463" s="23" t="str">
        <f>IF(BP463&lt;&gt;"",
    IF(INT('Data Sheet'!$A$19)=INT('Data Sheet'!$B$19),
        --(INT('Data Sheet'!$A$19) &amp; "." &amp; BP463),
        IF(AND((--(INT('Data Sheet'!$A$19) &amp; "." &amp; BP463)&gt;=--('Data Sheet'!$A$19)), (--(INT('Data Sheet'!$A$19) &amp; "." &amp; BP463)&lt;=--('Data Sheet'!$B$19))),
            --(INT('Data Sheet'!$A$19) &amp; "." &amp; BP463),
            --(INT('Data Sheet'!$B$19) &amp; "." &amp; BP463)
        )
    ),
    IF(BN463&lt;&gt;"",
        IF(INT('Data Sheet'!$A$19)=INT('Data Sheet'!$B$19),
            --(INT('Data Sheet'!$A$19) &amp; "." &amp; RIGHT(BN463,3)),
            IF(AND((--(INT('Data Sheet'!$A$19) &amp; "." &amp; RIGHT(BN463,3))&gt;=--('Data Sheet'!$A$19)), (--(INT('Data Sheet'!$A$19) &amp; "." &amp; RIGHT(BN463,3))&lt;=--('Data Sheet'!$B$19))),
                --(INT('Data Sheet'!$A$19) &amp; "." &amp; RIGHT(BN463,3)),
                --(INT('Data Sheet'!$B$19) &amp; "." &amp; RIGHT(BN463,3))
            )
        ),
        "OK"
    )
)</f>
        <v>OK</v>
      </c>
      <c r="P463" s="23" t="str">
        <f>IF(BR463&lt;&gt;"",
    IF(INT('Data Sheet'!$A$19)=INT('Data Sheet'!$B$15),
        --(INT('Data Sheet'!$A$15) &amp; "." &amp; BR463),
        IF(AND((--(INT('Data Sheet'!$A$15) &amp; "." &amp; BR463)&gt;=--('Data Sheet'!$A$15)), (--(INT('Data Sheet'!$A$15) &amp; "." &amp; BR463)&lt;=--('Data Sheet'!$B$15))),
            --(INT('Data Sheet'!$A$15) &amp; "." &amp; BR463),
            --(INT('Data Sheet'!$B$15) &amp; "." &amp; BR463)
        )
    ),
    IF(BQ463&lt;&gt;"",
        IF(INT('Data Sheet'!$A$15)=INT('Data Sheet'!$B$15),
            --(INT('Data Sheet'!$A$15) &amp; "." &amp; LEFT(BQ463,3)),
            IF(AND((--(INT('Data Sheet'!$A$15) &amp; "." &amp; LEFT(BQ463,3))&gt;=--('Data Sheet'!$A$15)), (--(INT('Data Sheet'!$A$15) &amp; "." &amp; LEFT(BQ463,3))&lt;=--('Data Sheet'!$B$15))),
                --(INT('Data Sheet'!$A$15) &amp; "." &amp; LEFT(BQ463,3)),
                --(INT('Data Sheet'!$B$15) &amp; "." &amp; LEFT(BQ463,3))
            )
        ),
        "OK"
    )
)</f>
        <v>OK</v>
      </c>
      <c r="Q463" s="23" t="str">
        <f>IF(BS463&lt;&gt;"",
    IF(INT('Data Sheet'!$A$19)=INT('Data Sheet'!$B$15),
        --(INT('Data Sheet'!$A$15) &amp; "." &amp; BS463),
        IF(AND((--(INT('Data Sheet'!$A$15) &amp; "." &amp; BS463)&gt;=--('Data Sheet'!$A$15)), (--(INT('Data Sheet'!$A$15) &amp; "." &amp; BS463)&lt;=--('Data Sheet'!$B$15))),
            --(INT('Data Sheet'!$A$15) &amp; "." &amp; BS463),
            --(INT('Data Sheet'!$B$15) &amp; "." &amp; BS463)
        )
    ),
    IF(BQ463&lt;&gt;"",
        IF(INT('Data Sheet'!$A$15)=INT('Data Sheet'!$B$15),
            --(INT('Data Sheet'!$A$15) &amp; "." &amp; RIGHT(BQ463,3)),
            IF(AND((--(INT('Data Sheet'!$A$15) &amp; "." &amp; RIGHT(BQ463,3))&gt;=--('Data Sheet'!$A$15)), (--(INT('Data Sheet'!$A$15) &amp; "." &amp; RIGHT(BQ463,3))&lt;=--('Data Sheet'!$B$15))),
                --(INT('Data Sheet'!$A$15) &amp; "." &amp; RIGHT(BQ463,3)),
                --(INT('Data Sheet'!$B$15) &amp; "." &amp; RIGHT(BQ463,3))
            )
        ),
        "OK"
    )
)</f>
        <v>OK</v>
      </c>
      <c r="R463" s="20"/>
      <c r="S463" s="20"/>
      <c r="T463" s="20"/>
      <c r="U463" s="20"/>
      <c r="V463" s="20"/>
      <c r="W463" s="20"/>
      <c r="X463" s="20"/>
      <c r="Y463" s="20"/>
      <c r="Z463" s="20"/>
      <c r="AA463" s="55"/>
      <c r="AB463" s="55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1"/>
      <c r="AR463" s="21"/>
      <c r="AS463" s="21"/>
      <c r="AT463" s="21"/>
      <c r="AU463" s="21"/>
      <c r="AV463" s="21"/>
      <c r="AW463" s="22"/>
      <c r="AX463" s="99"/>
      <c r="AY463" s="20"/>
      <c r="AZ463" s="20"/>
      <c r="BA463" s="22"/>
      <c r="BC463" s="80"/>
      <c r="BD463" s="80"/>
      <c r="BE463" s="80"/>
      <c r="BF463" s="80"/>
      <c r="BG463" s="2" t="str">
        <f t="shared" si="38"/>
        <v/>
      </c>
      <c r="BH463" s="78">
        <f t="shared" si="37"/>
        <v>0</v>
      </c>
    </row>
    <row r="464" spans="2:60" x14ac:dyDescent="0.2">
      <c r="B464" s="14">
        <f t="shared" si="39"/>
        <v>456</v>
      </c>
      <c r="C464" s="15" t="str">
        <f>CONCATENATE('Data Sheet'!$B$8,'Data Sheet'!$G$2)</f>
        <v>" HWDP</v>
      </c>
      <c r="D464" s="95" t="str">
        <f t="shared" si="40"/>
        <v/>
      </c>
      <c r="E464" s="15" t="str">
        <f>IF('Sum HWDP'!$D$10="TH-Hill DS-1 Vol 3 CAT 2: Clean and Visual Ends only","N/A","OK")</f>
        <v>OK</v>
      </c>
      <c r="F464" s="15" t="str">
        <f>IF('Sum HWDP'!$D$10="TH-Hill DS-1 Vol 3 CAT 2: Clean and Visual Ends only","N/A","OK")</f>
        <v>OK</v>
      </c>
      <c r="G464" s="17"/>
      <c r="H464" s="17"/>
      <c r="I464" s="17" t="s">
        <v>51</v>
      </c>
      <c r="J464" s="17" t="str">
        <f t="shared" si="36"/>
        <v>OK</v>
      </c>
      <c r="K464" s="17" t="str">
        <f t="shared" si="36"/>
        <v>OK</v>
      </c>
      <c r="L464" s="17" t="str">
        <f>IF('Data Sheet'!$B$9="NC-50","N/A","OK")</f>
        <v>OK</v>
      </c>
      <c r="M464" s="17" t="str">
        <f>IF('Data Sheet'!$B$9="NC-50","N/A","OK")</f>
        <v>OK</v>
      </c>
      <c r="N464" s="23" t="str">
        <f>IF(BO464&lt;&gt;"",
    IF(INT('Data Sheet'!$A$19)=INT('Data Sheet'!$B$19),
        --(INT('Data Sheet'!$A$19) &amp; "." &amp; BO464),
        IF(AND((--(INT('Data Sheet'!$A$19) &amp; "." &amp; BO464)&gt;=--('Data Sheet'!$A$19)), (--(INT('Data Sheet'!$A$19) &amp; "." &amp; BO464)&lt;=--('Data Sheet'!$B$19))),
            --(INT('Data Sheet'!$A$19) &amp; "." &amp; BO464),
            --(INT('Data Sheet'!$B$19) &amp; "." &amp; BO464)
        )
    ),
    IF(BN464&lt;&gt;"",
        IF(INT('Data Sheet'!$A$19)=INT('Data Sheet'!$B$19),
            --(INT('Data Sheet'!$A$19) &amp; "." &amp; LEFT(BN464,3)),
            IF(AND((--(INT('Data Sheet'!$A$19) &amp; "." &amp; LEFT(BN464,3))&gt;=--('Data Sheet'!$A$19)), (--(INT('Data Sheet'!$A$19) &amp; "." &amp; LEFT(BN464,3))&lt;=--('Data Sheet'!$B$19))),
                --(INT('Data Sheet'!$A$19) &amp; "." &amp; LEFT(BN464,3)),
                --(INT('Data Sheet'!$B$19) &amp; "." &amp; LEFT(BN464,3))
            )
        ),
        "OK"
    )
)</f>
        <v>OK</v>
      </c>
      <c r="O464" s="23" t="str">
        <f>IF(BP464&lt;&gt;"",
    IF(INT('Data Sheet'!$A$19)=INT('Data Sheet'!$B$19),
        --(INT('Data Sheet'!$A$19) &amp; "." &amp; BP464),
        IF(AND((--(INT('Data Sheet'!$A$19) &amp; "." &amp; BP464)&gt;=--('Data Sheet'!$A$19)), (--(INT('Data Sheet'!$A$19) &amp; "." &amp; BP464)&lt;=--('Data Sheet'!$B$19))),
            --(INT('Data Sheet'!$A$19) &amp; "." &amp; BP464),
            --(INT('Data Sheet'!$B$19) &amp; "." &amp; BP464)
        )
    ),
    IF(BN464&lt;&gt;"",
        IF(INT('Data Sheet'!$A$19)=INT('Data Sheet'!$B$19),
            --(INT('Data Sheet'!$A$19) &amp; "." &amp; RIGHT(BN464,3)),
            IF(AND((--(INT('Data Sheet'!$A$19) &amp; "." &amp; RIGHT(BN464,3))&gt;=--('Data Sheet'!$A$19)), (--(INT('Data Sheet'!$A$19) &amp; "." &amp; RIGHT(BN464,3))&lt;=--('Data Sheet'!$B$19))),
                --(INT('Data Sheet'!$A$19) &amp; "." &amp; RIGHT(BN464,3)),
                --(INT('Data Sheet'!$B$19) &amp; "." &amp; RIGHT(BN464,3))
            )
        ),
        "OK"
    )
)</f>
        <v>OK</v>
      </c>
      <c r="P464" s="23" t="str">
        <f>IF(BR464&lt;&gt;"",
    IF(INT('Data Sheet'!$A$19)=INT('Data Sheet'!$B$15),
        --(INT('Data Sheet'!$A$15) &amp; "." &amp; BR464),
        IF(AND((--(INT('Data Sheet'!$A$15) &amp; "." &amp; BR464)&gt;=--('Data Sheet'!$A$15)), (--(INT('Data Sheet'!$A$15) &amp; "." &amp; BR464)&lt;=--('Data Sheet'!$B$15))),
            --(INT('Data Sheet'!$A$15) &amp; "." &amp; BR464),
            --(INT('Data Sheet'!$B$15) &amp; "." &amp; BR464)
        )
    ),
    IF(BQ464&lt;&gt;"",
        IF(INT('Data Sheet'!$A$15)=INT('Data Sheet'!$B$15),
            --(INT('Data Sheet'!$A$15) &amp; "." &amp; LEFT(BQ464,3)),
            IF(AND((--(INT('Data Sheet'!$A$15) &amp; "." &amp; LEFT(BQ464,3))&gt;=--('Data Sheet'!$A$15)), (--(INT('Data Sheet'!$A$15) &amp; "." &amp; LEFT(BQ464,3))&lt;=--('Data Sheet'!$B$15))),
                --(INT('Data Sheet'!$A$15) &amp; "." &amp; LEFT(BQ464,3)),
                --(INT('Data Sheet'!$B$15) &amp; "." &amp; LEFT(BQ464,3))
            )
        ),
        "OK"
    )
)</f>
        <v>OK</v>
      </c>
      <c r="Q464" s="23" t="str">
        <f>IF(BS464&lt;&gt;"",
    IF(INT('Data Sheet'!$A$19)=INT('Data Sheet'!$B$15),
        --(INT('Data Sheet'!$A$15) &amp; "." &amp; BS464),
        IF(AND((--(INT('Data Sheet'!$A$15) &amp; "." &amp; BS464)&gt;=--('Data Sheet'!$A$15)), (--(INT('Data Sheet'!$A$15) &amp; "." &amp; BS464)&lt;=--('Data Sheet'!$B$15))),
            --(INT('Data Sheet'!$A$15) &amp; "." &amp; BS464),
            --(INT('Data Sheet'!$B$15) &amp; "." &amp; BS464)
        )
    ),
    IF(BQ464&lt;&gt;"",
        IF(INT('Data Sheet'!$A$15)=INT('Data Sheet'!$B$15),
            --(INT('Data Sheet'!$A$15) &amp; "." &amp; RIGHT(BQ464,3)),
            IF(AND((--(INT('Data Sheet'!$A$15) &amp; "." &amp; RIGHT(BQ464,3))&gt;=--('Data Sheet'!$A$15)), (--(INT('Data Sheet'!$A$15) &amp; "." &amp; RIGHT(BQ464,3))&lt;=--('Data Sheet'!$B$15))),
                --(INT('Data Sheet'!$A$15) &amp; "." &amp; RIGHT(BQ464,3)),
                --(INT('Data Sheet'!$B$15) &amp; "." &amp; RIGHT(BQ464,3))
            )
        ),
        "OK"
    )
)</f>
        <v>OK</v>
      </c>
      <c r="R464" s="20"/>
      <c r="S464" s="20"/>
      <c r="T464" s="20"/>
      <c r="U464" s="20"/>
      <c r="V464" s="20"/>
      <c r="W464" s="20"/>
      <c r="X464" s="20"/>
      <c r="Y464" s="20"/>
      <c r="Z464" s="20"/>
      <c r="AA464" s="55"/>
      <c r="AB464" s="55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1"/>
      <c r="AR464" s="21"/>
      <c r="AS464" s="21"/>
      <c r="AT464" s="21"/>
      <c r="AU464" s="21"/>
      <c r="AV464" s="21"/>
      <c r="AW464" s="22"/>
      <c r="AX464" s="99"/>
      <c r="AY464" s="20"/>
      <c r="AZ464" s="20"/>
      <c r="BA464" s="22"/>
      <c r="BC464" s="80"/>
      <c r="BD464" s="80"/>
      <c r="BE464" s="80"/>
      <c r="BF464" s="80"/>
      <c r="BG464" s="2" t="str">
        <f t="shared" si="38"/>
        <v/>
      </c>
      <c r="BH464" s="78">
        <f t="shared" si="37"/>
        <v>0</v>
      </c>
    </row>
    <row r="465" spans="2:60" x14ac:dyDescent="0.2">
      <c r="B465" s="14">
        <f t="shared" si="39"/>
        <v>457</v>
      </c>
      <c r="C465" s="15" t="str">
        <f>CONCATENATE('Data Sheet'!$B$8,'Data Sheet'!$G$2)</f>
        <v>" HWDP</v>
      </c>
      <c r="D465" s="95" t="str">
        <f t="shared" si="40"/>
        <v/>
      </c>
      <c r="E465" s="15" t="str">
        <f>IF('Sum HWDP'!$D$10="TH-Hill DS-1 Vol 3 CAT 2: Clean and Visual Ends only","N/A","OK")</f>
        <v>OK</v>
      </c>
      <c r="F465" s="15" t="str">
        <f>IF('Sum HWDP'!$D$10="TH-Hill DS-1 Vol 3 CAT 2: Clean and Visual Ends only","N/A","OK")</f>
        <v>OK</v>
      </c>
      <c r="G465" s="17"/>
      <c r="H465" s="17"/>
      <c r="I465" s="17" t="s">
        <v>51</v>
      </c>
      <c r="J465" s="17" t="str">
        <f t="shared" si="36"/>
        <v>OK</v>
      </c>
      <c r="K465" s="17" t="str">
        <f t="shared" si="36"/>
        <v>OK</v>
      </c>
      <c r="L465" s="17" t="str">
        <f>IF('Data Sheet'!$B$9="NC-50","N/A","OK")</f>
        <v>OK</v>
      </c>
      <c r="M465" s="17" t="str">
        <f>IF('Data Sheet'!$B$9="NC-50","N/A","OK")</f>
        <v>OK</v>
      </c>
      <c r="N465" s="23" t="str">
        <f>IF(BO465&lt;&gt;"",
    IF(INT('Data Sheet'!$A$19)=INT('Data Sheet'!$B$19),
        --(INT('Data Sheet'!$A$19) &amp; "." &amp; BO465),
        IF(AND((--(INT('Data Sheet'!$A$19) &amp; "." &amp; BO465)&gt;=--('Data Sheet'!$A$19)), (--(INT('Data Sheet'!$A$19) &amp; "." &amp; BO465)&lt;=--('Data Sheet'!$B$19))),
            --(INT('Data Sheet'!$A$19) &amp; "." &amp; BO465),
            --(INT('Data Sheet'!$B$19) &amp; "." &amp; BO465)
        )
    ),
    IF(BN465&lt;&gt;"",
        IF(INT('Data Sheet'!$A$19)=INT('Data Sheet'!$B$19),
            --(INT('Data Sheet'!$A$19) &amp; "." &amp; LEFT(BN465,3)),
            IF(AND((--(INT('Data Sheet'!$A$19) &amp; "." &amp; LEFT(BN465,3))&gt;=--('Data Sheet'!$A$19)), (--(INT('Data Sheet'!$A$19) &amp; "." &amp; LEFT(BN465,3))&lt;=--('Data Sheet'!$B$19))),
                --(INT('Data Sheet'!$A$19) &amp; "." &amp; LEFT(BN465,3)),
                --(INT('Data Sheet'!$B$19) &amp; "." &amp; LEFT(BN465,3))
            )
        ),
        "OK"
    )
)</f>
        <v>OK</v>
      </c>
      <c r="O465" s="23" t="str">
        <f>IF(BP465&lt;&gt;"",
    IF(INT('Data Sheet'!$A$19)=INT('Data Sheet'!$B$19),
        --(INT('Data Sheet'!$A$19) &amp; "." &amp; BP465),
        IF(AND((--(INT('Data Sheet'!$A$19) &amp; "." &amp; BP465)&gt;=--('Data Sheet'!$A$19)), (--(INT('Data Sheet'!$A$19) &amp; "." &amp; BP465)&lt;=--('Data Sheet'!$B$19))),
            --(INT('Data Sheet'!$A$19) &amp; "." &amp; BP465),
            --(INT('Data Sheet'!$B$19) &amp; "." &amp; BP465)
        )
    ),
    IF(BN465&lt;&gt;"",
        IF(INT('Data Sheet'!$A$19)=INT('Data Sheet'!$B$19),
            --(INT('Data Sheet'!$A$19) &amp; "." &amp; RIGHT(BN465,3)),
            IF(AND((--(INT('Data Sheet'!$A$19) &amp; "." &amp; RIGHT(BN465,3))&gt;=--('Data Sheet'!$A$19)), (--(INT('Data Sheet'!$A$19) &amp; "." &amp; RIGHT(BN465,3))&lt;=--('Data Sheet'!$B$19))),
                --(INT('Data Sheet'!$A$19) &amp; "." &amp; RIGHT(BN465,3)),
                --(INT('Data Sheet'!$B$19) &amp; "." &amp; RIGHT(BN465,3))
            )
        ),
        "OK"
    )
)</f>
        <v>OK</v>
      </c>
      <c r="P465" s="23" t="str">
        <f>IF(BR465&lt;&gt;"",
    IF(INT('Data Sheet'!$A$19)=INT('Data Sheet'!$B$15),
        --(INT('Data Sheet'!$A$15) &amp; "." &amp; BR465),
        IF(AND((--(INT('Data Sheet'!$A$15) &amp; "." &amp; BR465)&gt;=--('Data Sheet'!$A$15)), (--(INT('Data Sheet'!$A$15) &amp; "." &amp; BR465)&lt;=--('Data Sheet'!$B$15))),
            --(INT('Data Sheet'!$A$15) &amp; "." &amp; BR465),
            --(INT('Data Sheet'!$B$15) &amp; "." &amp; BR465)
        )
    ),
    IF(BQ465&lt;&gt;"",
        IF(INT('Data Sheet'!$A$15)=INT('Data Sheet'!$B$15),
            --(INT('Data Sheet'!$A$15) &amp; "." &amp; LEFT(BQ465,3)),
            IF(AND((--(INT('Data Sheet'!$A$15) &amp; "." &amp; LEFT(BQ465,3))&gt;=--('Data Sheet'!$A$15)), (--(INT('Data Sheet'!$A$15) &amp; "." &amp; LEFT(BQ465,3))&lt;=--('Data Sheet'!$B$15))),
                --(INT('Data Sheet'!$A$15) &amp; "." &amp; LEFT(BQ465,3)),
                --(INT('Data Sheet'!$B$15) &amp; "." &amp; LEFT(BQ465,3))
            )
        ),
        "OK"
    )
)</f>
        <v>OK</v>
      </c>
      <c r="Q465" s="23" t="str">
        <f>IF(BS465&lt;&gt;"",
    IF(INT('Data Sheet'!$A$19)=INT('Data Sheet'!$B$15),
        --(INT('Data Sheet'!$A$15) &amp; "." &amp; BS465),
        IF(AND((--(INT('Data Sheet'!$A$15) &amp; "." &amp; BS465)&gt;=--('Data Sheet'!$A$15)), (--(INT('Data Sheet'!$A$15) &amp; "." &amp; BS465)&lt;=--('Data Sheet'!$B$15))),
            --(INT('Data Sheet'!$A$15) &amp; "." &amp; BS465),
            --(INT('Data Sheet'!$B$15) &amp; "." &amp; BS465)
        )
    ),
    IF(BQ465&lt;&gt;"",
        IF(INT('Data Sheet'!$A$15)=INT('Data Sheet'!$B$15),
            --(INT('Data Sheet'!$A$15) &amp; "." &amp; RIGHT(BQ465,3)),
            IF(AND((--(INT('Data Sheet'!$A$15) &amp; "." &amp; RIGHT(BQ465,3))&gt;=--('Data Sheet'!$A$15)), (--(INT('Data Sheet'!$A$15) &amp; "." &amp; RIGHT(BQ465,3))&lt;=--('Data Sheet'!$B$15))),
                --(INT('Data Sheet'!$A$15) &amp; "." &amp; RIGHT(BQ465,3)),
                --(INT('Data Sheet'!$B$15) &amp; "." &amp; RIGHT(BQ465,3))
            )
        ),
        "OK"
    )
)</f>
        <v>OK</v>
      </c>
      <c r="R465" s="20"/>
      <c r="S465" s="20"/>
      <c r="T465" s="20"/>
      <c r="U465" s="20"/>
      <c r="V465" s="20"/>
      <c r="W465" s="20"/>
      <c r="X465" s="20"/>
      <c r="Y465" s="20"/>
      <c r="Z465" s="20"/>
      <c r="AA465" s="55"/>
      <c r="AB465" s="55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1"/>
      <c r="AR465" s="21"/>
      <c r="AS465" s="21"/>
      <c r="AT465" s="21"/>
      <c r="AU465" s="21"/>
      <c r="AV465" s="21"/>
      <c r="AW465" s="22"/>
      <c r="AX465" s="99"/>
      <c r="AY465" s="20"/>
      <c r="AZ465" s="20"/>
      <c r="BA465" s="22"/>
      <c r="BC465" s="80"/>
      <c r="BD465" s="80"/>
      <c r="BE465" s="80"/>
      <c r="BF465" s="80"/>
      <c r="BG465" s="2" t="str">
        <f t="shared" si="38"/>
        <v/>
      </c>
      <c r="BH465" s="78">
        <f t="shared" si="37"/>
        <v>0</v>
      </c>
    </row>
    <row r="466" spans="2:60" x14ac:dyDescent="0.2">
      <c r="B466" s="14">
        <f t="shared" si="39"/>
        <v>458</v>
      </c>
      <c r="C466" s="15" t="str">
        <f>CONCATENATE('Data Sheet'!$B$8,'Data Sheet'!$G$2)</f>
        <v>" HWDP</v>
      </c>
      <c r="D466" s="95" t="str">
        <f t="shared" si="40"/>
        <v/>
      </c>
      <c r="E466" s="15" t="str">
        <f>IF('Sum HWDP'!$D$10="TH-Hill DS-1 Vol 3 CAT 2: Clean and Visual Ends only","N/A","OK")</f>
        <v>OK</v>
      </c>
      <c r="F466" s="15" t="str">
        <f>IF('Sum HWDP'!$D$10="TH-Hill DS-1 Vol 3 CAT 2: Clean and Visual Ends only","N/A","OK")</f>
        <v>OK</v>
      </c>
      <c r="G466" s="17"/>
      <c r="H466" s="17"/>
      <c r="I466" s="17" t="s">
        <v>51</v>
      </c>
      <c r="J466" s="17" t="str">
        <f t="shared" si="36"/>
        <v>OK</v>
      </c>
      <c r="K466" s="17" t="str">
        <f t="shared" si="36"/>
        <v>OK</v>
      </c>
      <c r="L466" s="17" t="str">
        <f>IF('Data Sheet'!$B$9="NC-50","N/A","OK")</f>
        <v>OK</v>
      </c>
      <c r="M466" s="17" t="str">
        <f>IF('Data Sheet'!$B$9="NC-50","N/A","OK")</f>
        <v>OK</v>
      </c>
      <c r="N466" s="23" t="str">
        <f>IF(BO466&lt;&gt;"",
    IF(INT('Data Sheet'!$A$19)=INT('Data Sheet'!$B$19),
        --(INT('Data Sheet'!$A$19) &amp; "." &amp; BO466),
        IF(AND((--(INT('Data Sheet'!$A$19) &amp; "." &amp; BO466)&gt;=--('Data Sheet'!$A$19)), (--(INT('Data Sheet'!$A$19) &amp; "." &amp; BO466)&lt;=--('Data Sheet'!$B$19))),
            --(INT('Data Sheet'!$A$19) &amp; "." &amp; BO466),
            --(INT('Data Sheet'!$B$19) &amp; "." &amp; BO466)
        )
    ),
    IF(BN466&lt;&gt;"",
        IF(INT('Data Sheet'!$A$19)=INT('Data Sheet'!$B$19),
            --(INT('Data Sheet'!$A$19) &amp; "." &amp; LEFT(BN466,3)),
            IF(AND((--(INT('Data Sheet'!$A$19) &amp; "." &amp; LEFT(BN466,3))&gt;=--('Data Sheet'!$A$19)), (--(INT('Data Sheet'!$A$19) &amp; "." &amp; LEFT(BN466,3))&lt;=--('Data Sheet'!$B$19))),
                --(INT('Data Sheet'!$A$19) &amp; "." &amp; LEFT(BN466,3)),
                --(INT('Data Sheet'!$B$19) &amp; "." &amp; LEFT(BN466,3))
            )
        ),
        "OK"
    )
)</f>
        <v>OK</v>
      </c>
      <c r="O466" s="23" t="str">
        <f>IF(BP466&lt;&gt;"",
    IF(INT('Data Sheet'!$A$19)=INT('Data Sheet'!$B$19),
        --(INT('Data Sheet'!$A$19) &amp; "." &amp; BP466),
        IF(AND((--(INT('Data Sheet'!$A$19) &amp; "." &amp; BP466)&gt;=--('Data Sheet'!$A$19)), (--(INT('Data Sheet'!$A$19) &amp; "." &amp; BP466)&lt;=--('Data Sheet'!$B$19))),
            --(INT('Data Sheet'!$A$19) &amp; "." &amp; BP466),
            --(INT('Data Sheet'!$B$19) &amp; "." &amp; BP466)
        )
    ),
    IF(BN466&lt;&gt;"",
        IF(INT('Data Sheet'!$A$19)=INT('Data Sheet'!$B$19),
            --(INT('Data Sheet'!$A$19) &amp; "." &amp; RIGHT(BN466,3)),
            IF(AND((--(INT('Data Sheet'!$A$19) &amp; "." &amp; RIGHT(BN466,3))&gt;=--('Data Sheet'!$A$19)), (--(INT('Data Sheet'!$A$19) &amp; "." &amp; RIGHT(BN466,3))&lt;=--('Data Sheet'!$B$19))),
                --(INT('Data Sheet'!$A$19) &amp; "." &amp; RIGHT(BN466,3)),
                --(INT('Data Sheet'!$B$19) &amp; "." &amp; RIGHT(BN466,3))
            )
        ),
        "OK"
    )
)</f>
        <v>OK</v>
      </c>
      <c r="P466" s="23" t="str">
        <f>IF(BR466&lt;&gt;"",
    IF(INT('Data Sheet'!$A$19)=INT('Data Sheet'!$B$15),
        --(INT('Data Sheet'!$A$15) &amp; "." &amp; BR466),
        IF(AND((--(INT('Data Sheet'!$A$15) &amp; "." &amp; BR466)&gt;=--('Data Sheet'!$A$15)), (--(INT('Data Sheet'!$A$15) &amp; "." &amp; BR466)&lt;=--('Data Sheet'!$B$15))),
            --(INT('Data Sheet'!$A$15) &amp; "." &amp; BR466),
            --(INT('Data Sheet'!$B$15) &amp; "." &amp; BR466)
        )
    ),
    IF(BQ466&lt;&gt;"",
        IF(INT('Data Sheet'!$A$15)=INT('Data Sheet'!$B$15),
            --(INT('Data Sheet'!$A$15) &amp; "." &amp; LEFT(BQ466,3)),
            IF(AND((--(INT('Data Sheet'!$A$15) &amp; "." &amp; LEFT(BQ466,3))&gt;=--('Data Sheet'!$A$15)), (--(INT('Data Sheet'!$A$15) &amp; "." &amp; LEFT(BQ466,3))&lt;=--('Data Sheet'!$B$15))),
                --(INT('Data Sheet'!$A$15) &amp; "." &amp; LEFT(BQ466,3)),
                --(INT('Data Sheet'!$B$15) &amp; "." &amp; LEFT(BQ466,3))
            )
        ),
        "OK"
    )
)</f>
        <v>OK</v>
      </c>
      <c r="Q466" s="23" t="str">
        <f>IF(BS466&lt;&gt;"",
    IF(INT('Data Sheet'!$A$19)=INT('Data Sheet'!$B$15),
        --(INT('Data Sheet'!$A$15) &amp; "." &amp; BS466),
        IF(AND((--(INT('Data Sheet'!$A$15) &amp; "." &amp; BS466)&gt;=--('Data Sheet'!$A$15)), (--(INT('Data Sheet'!$A$15) &amp; "." &amp; BS466)&lt;=--('Data Sheet'!$B$15))),
            --(INT('Data Sheet'!$A$15) &amp; "." &amp; BS466),
            --(INT('Data Sheet'!$B$15) &amp; "." &amp; BS466)
        )
    ),
    IF(BQ466&lt;&gt;"",
        IF(INT('Data Sheet'!$A$15)=INT('Data Sheet'!$B$15),
            --(INT('Data Sheet'!$A$15) &amp; "." &amp; RIGHT(BQ466,3)),
            IF(AND((--(INT('Data Sheet'!$A$15) &amp; "." &amp; RIGHT(BQ466,3))&gt;=--('Data Sheet'!$A$15)), (--(INT('Data Sheet'!$A$15) &amp; "." &amp; RIGHT(BQ466,3))&lt;=--('Data Sheet'!$B$15))),
                --(INT('Data Sheet'!$A$15) &amp; "." &amp; RIGHT(BQ466,3)),
                --(INT('Data Sheet'!$B$15) &amp; "." &amp; RIGHT(BQ466,3))
            )
        ),
        "OK"
    )
)</f>
        <v>OK</v>
      </c>
      <c r="R466" s="20"/>
      <c r="S466" s="20"/>
      <c r="T466" s="20"/>
      <c r="U466" s="20"/>
      <c r="V466" s="20"/>
      <c r="W466" s="20"/>
      <c r="X466" s="20"/>
      <c r="Y466" s="20"/>
      <c r="Z466" s="20"/>
      <c r="AA466" s="55"/>
      <c r="AB466" s="55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1"/>
      <c r="AR466" s="21"/>
      <c r="AS466" s="21"/>
      <c r="AT466" s="21"/>
      <c r="AU466" s="21"/>
      <c r="AV466" s="21"/>
      <c r="AW466" s="22"/>
      <c r="AX466" s="99"/>
      <c r="AY466" s="20"/>
      <c r="AZ466" s="20"/>
      <c r="BA466" s="22"/>
      <c r="BC466" s="80"/>
      <c r="BD466" s="80"/>
      <c r="BE466" s="80"/>
      <c r="BF466" s="80"/>
      <c r="BG466" s="2" t="str">
        <f t="shared" si="38"/>
        <v/>
      </c>
      <c r="BH466" s="78">
        <f t="shared" si="37"/>
        <v>0</v>
      </c>
    </row>
    <row r="467" spans="2:60" x14ac:dyDescent="0.2">
      <c r="B467" s="14">
        <f t="shared" si="39"/>
        <v>459</v>
      </c>
      <c r="C467" s="15" t="str">
        <f>CONCATENATE('Data Sheet'!$B$8,'Data Sheet'!$G$2)</f>
        <v>" HWDP</v>
      </c>
      <c r="D467" s="95" t="str">
        <f t="shared" si="40"/>
        <v/>
      </c>
      <c r="E467" s="15" t="str">
        <f>IF('Sum HWDP'!$D$10="TH-Hill DS-1 Vol 3 CAT 2: Clean and Visual Ends only","N/A","OK")</f>
        <v>OK</v>
      </c>
      <c r="F467" s="15" t="str">
        <f>IF('Sum HWDP'!$D$10="TH-Hill DS-1 Vol 3 CAT 2: Clean and Visual Ends only","N/A","OK")</f>
        <v>OK</v>
      </c>
      <c r="G467" s="17"/>
      <c r="H467" s="17"/>
      <c r="I467" s="17" t="s">
        <v>51</v>
      </c>
      <c r="J467" s="17" t="str">
        <f t="shared" si="36"/>
        <v>OK</v>
      </c>
      <c r="K467" s="17" t="str">
        <f t="shared" si="36"/>
        <v>OK</v>
      </c>
      <c r="L467" s="17" t="str">
        <f>IF('Data Sheet'!$B$9="NC-50","N/A","OK")</f>
        <v>OK</v>
      </c>
      <c r="M467" s="17" t="str">
        <f>IF('Data Sheet'!$B$9="NC-50","N/A","OK")</f>
        <v>OK</v>
      </c>
      <c r="N467" s="23" t="str">
        <f>IF(BO467&lt;&gt;"",
    IF(INT('Data Sheet'!$A$19)=INT('Data Sheet'!$B$19),
        --(INT('Data Sheet'!$A$19) &amp; "." &amp; BO467),
        IF(AND((--(INT('Data Sheet'!$A$19) &amp; "." &amp; BO467)&gt;=--('Data Sheet'!$A$19)), (--(INT('Data Sheet'!$A$19) &amp; "." &amp; BO467)&lt;=--('Data Sheet'!$B$19))),
            --(INT('Data Sheet'!$A$19) &amp; "." &amp; BO467),
            --(INT('Data Sheet'!$B$19) &amp; "." &amp; BO467)
        )
    ),
    IF(BN467&lt;&gt;"",
        IF(INT('Data Sheet'!$A$19)=INT('Data Sheet'!$B$19),
            --(INT('Data Sheet'!$A$19) &amp; "." &amp; LEFT(BN467,3)),
            IF(AND((--(INT('Data Sheet'!$A$19) &amp; "." &amp; LEFT(BN467,3))&gt;=--('Data Sheet'!$A$19)), (--(INT('Data Sheet'!$A$19) &amp; "." &amp; LEFT(BN467,3))&lt;=--('Data Sheet'!$B$19))),
                --(INT('Data Sheet'!$A$19) &amp; "." &amp; LEFT(BN467,3)),
                --(INT('Data Sheet'!$B$19) &amp; "." &amp; LEFT(BN467,3))
            )
        ),
        "OK"
    )
)</f>
        <v>OK</v>
      </c>
      <c r="O467" s="23" t="str">
        <f>IF(BP467&lt;&gt;"",
    IF(INT('Data Sheet'!$A$19)=INT('Data Sheet'!$B$19),
        --(INT('Data Sheet'!$A$19) &amp; "." &amp; BP467),
        IF(AND((--(INT('Data Sheet'!$A$19) &amp; "." &amp; BP467)&gt;=--('Data Sheet'!$A$19)), (--(INT('Data Sheet'!$A$19) &amp; "." &amp; BP467)&lt;=--('Data Sheet'!$B$19))),
            --(INT('Data Sheet'!$A$19) &amp; "." &amp; BP467),
            --(INT('Data Sheet'!$B$19) &amp; "." &amp; BP467)
        )
    ),
    IF(BN467&lt;&gt;"",
        IF(INT('Data Sheet'!$A$19)=INT('Data Sheet'!$B$19),
            --(INT('Data Sheet'!$A$19) &amp; "." &amp; RIGHT(BN467,3)),
            IF(AND((--(INT('Data Sheet'!$A$19) &amp; "." &amp; RIGHT(BN467,3))&gt;=--('Data Sheet'!$A$19)), (--(INT('Data Sheet'!$A$19) &amp; "." &amp; RIGHT(BN467,3))&lt;=--('Data Sheet'!$B$19))),
                --(INT('Data Sheet'!$A$19) &amp; "." &amp; RIGHT(BN467,3)),
                --(INT('Data Sheet'!$B$19) &amp; "." &amp; RIGHT(BN467,3))
            )
        ),
        "OK"
    )
)</f>
        <v>OK</v>
      </c>
      <c r="P467" s="23" t="str">
        <f>IF(BR467&lt;&gt;"",
    IF(INT('Data Sheet'!$A$19)=INT('Data Sheet'!$B$15),
        --(INT('Data Sheet'!$A$15) &amp; "." &amp; BR467),
        IF(AND((--(INT('Data Sheet'!$A$15) &amp; "." &amp; BR467)&gt;=--('Data Sheet'!$A$15)), (--(INT('Data Sheet'!$A$15) &amp; "." &amp; BR467)&lt;=--('Data Sheet'!$B$15))),
            --(INT('Data Sheet'!$A$15) &amp; "." &amp; BR467),
            --(INT('Data Sheet'!$B$15) &amp; "." &amp; BR467)
        )
    ),
    IF(BQ467&lt;&gt;"",
        IF(INT('Data Sheet'!$A$15)=INT('Data Sheet'!$B$15),
            --(INT('Data Sheet'!$A$15) &amp; "." &amp; LEFT(BQ467,3)),
            IF(AND((--(INT('Data Sheet'!$A$15) &amp; "." &amp; LEFT(BQ467,3))&gt;=--('Data Sheet'!$A$15)), (--(INT('Data Sheet'!$A$15) &amp; "." &amp; LEFT(BQ467,3))&lt;=--('Data Sheet'!$B$15))),
                --(INT('Data Sheet'!$A$15) &amp; "." &amp; LEFT(BQ467,3)),
                --(INT('Data Sheet'!$B$15) &amp; "." &amp; LEFT(BQ467,3))
            )
        ),
        "OK"
    )
)</f>
        <v>OK</v>
      </c>
      <c r="Q467" s="23" t="str">
        <f>IF(BS467&lt;&gt;"",
    IF(INT('Data Sheet'!$A$19)=INT('Data Sheet'!$B$15),
        --(INT('Data Sheet'!$A$15) &amp; "." &amp; BS467),
        IF(AND((--(INT('Data Sheet'!$A$15) &amp; "." &amp; BS467)&gt;=--('Data Sheet'!$A$15)), (--(INT('Data Sheet'!$A$15) &amp; "." &amp; BS467)&lt;=--('Data Sheet'!$B$15))),
            --(INT('Data Sheet'!$A$15) &amp; "." &amp; BS467),
            --(INT('Data Sheet'!$B$15) &amp; "." &amp; BS467)
        )
    ),
    IF(BQ467&lt;&gt;"",
        IF(INT('Data Sheet'!$A$15)=INT('Data Sheet'!$B$15),
            --(INT('Data Sheet'!$A$15) &amp; "." &amp; RIGHT(BQ467,3)),
            IF(AND((--(INT('Data Sheet'!$A$15) &amp; "." &amp; RIGHT(BQ467,3))&gt;=--('Data Sheet'!$A$15)), (--(INT('Data Sheet'!$A$15) &amp; "." &amp; RIGHT(BQ467,3))&lt;=--('Data Sheet'!$B$15))),
                --(INT('Data Sheet'!$A$15) &amp; "." &amp; RIGHT(BQ467,3)),
                --(INT('Data Sheet'!$B$15) &amp; "." &amp; RIGHT(BQ467,3))
            )
        ),
        "OK"
    )
)</f>
        <v>OK</v>
      </c>
      <c r="R467" s="20"/>
      <c r="S467" s="20"/>
      <c r="T467" s="20"/>
      <c r="U467" s="20"/>
      <c r="V467" s="20"/>
      <c r="W467" s="20"/>
      <c r="X467" s="20"/>
      <c r="Y467" s="20"/>
      <c r="Z467" s="20"/>
      <c r="AA467" s="55"/>
      <c r="AB467" s="55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1"/>
      <c r="AR467" s="21"/>
      <c r="AS467" s="21"/>
      <c r="AT467" s="21"/>
      <c r="AU467" s="21"/>
      <c r="AV467" s="21"/>
      <c r="AW467" s="22"/>
      <c r="AX467" s="99"/>
      <c r="AY467" s="20"/>
      <c r="AZ467" s="20"/>
      <c r="BA467" s="22"/>
      <c r="BC467" s="80"/>
      <c r="BD467" s="80"/>
      <c r="BE467" s="80"/>
      <c r="BF467" s="80"/>
      <c r="BG467" s="2" t="str">
        <f t="shared" si="38"/>
        <v/>
      </c>
      <c r="BH467" s="78">
        <f t="shared" si="37"/>
        <v>0</v>
      </c>
    </row>
    <row r="468" spans="2:60" x14ac:dyDescent="0.2">
      <c r="B468" s="14">
        <f t="shared" si="39"/>
        <v>460</v>
      </c>
      <c r="C468" s="15" t="str">
        <f>CONCATENATE('Data Sheet'!$B$8,'Data Sheet'!$G$2)</f>
        <v>" HWDP</v>
      </c>
      <c r="D468" s="95" t="str">
        <f t="shared" si="40"/>
        <v/>
      </c>
      <c r="E468" s="15" t="str">
        <f>IF('Sum HWDP'!$D$10="TH-Hill DS-1 Vol 3 CAT 2: Clean and Visual Ends only","N/A","OK")</f>
        <v>OK</v>
      </c>
      <c r="F468" s="15" t="str">
        <f>IF('Sum HWDP'!$D$10="TH-Hill DS-1 Vol 3 CAT 2: Clean and Visual Ends only","N/A","OK")</f>
        <v>OK</v>
      </c>
      <c r="G468" s="17"/>
      <c r="H468" s="17"/>
      <c r="I468" s="17" t="s">
        <v>51</v>
      </c>
      <c r="J468" s="17" t="str">
        <f t="shared" si="36"/>
        <v>OK</v>
      </c>
      <c r="K468" s="17" t="str">
        <f t="shared" si="36"/>
        <v>OK</v>
      </c>
      <c r="L468" s="17" t="str">
        <f>IF('Data Sheet'!$B$9="NC-50","N/A","OK")</f>
        <v>OK</v>
      </c>
      <c r="M468" s="17" t="str">
        <f>IF('Data Sheet'!$B$9="NC-50","N/A","OK")</f>
        <v>OK</v>
      </c>
      <c r="N468" s="23" t="str">
        <f>IF(BO468&lt;&gt;"",
    IF(INT('Data Sheet'!$A$19)=INT('Data Sheet'!$B$19),
        --(INT('Data Sheet'!$A$19) &amp; "." &amp; BO468),
        IF(AND((--(INT('Data Sheet'!$A$19) &amp; "." &amp; BO468)&gt;=--('Data Sheet'!$A$19)), (--(INT('Data Sheet'!$A$19) &amp; "." &amp; BO468)&lt;=--('Data Sheet'!$B$19))),
            --(INT('Data Sheet'!$A$19) &amp; "." &amp; BO468),
            --(INT('Data Sheet'!$B$19) &amp; "." &amp; BO468)
        )
    ),
    IF(BN468&lt;&gt;"",
        IF(INT('Data Sheet'!$A$19)=INT('Data Sheet'!$B$19),
            --(INT('Data Sheet'!$A$19) &amp; "." &amp; LEFT(BN468,3)),
            IF(AND((--(INT('Data Sheet'!$A$19) &amp; "." &amp; LEFT(BN468,3))&gt;=--('Data Sheet'!$A$19)), (--(INT('Data Sheet'!$A$19) &amp; "." &amp; LEFT(BN468,3))&lt;=--('Data Sheet'!$B$19))),
                --(INT('Data Sheet'!$A$19) &amp; "." &amp; LEFT(BN468,3)),
                --(INT('Data Sheet'!$B$19) &amp; "." &amp; LEFT(BN468,3))
            )
        ),
        "OK"
    )
)</f>
        <v>OK</v>
      </c>
      <c r="O468" s="23" t="str">
        <f>IF(BP468&lt;&gt;"",
    IF(INT('Data Sheet'!$A$19)=INT('Data Sheet'!$B$19),
        --(INT('Data Sheet'!$A$19) &amp; "." &amp; BP468),
        IF(AND((--(INT('Data Sheet'!$A$19) &amp; "." &amp; BP468)&gt;=--('Data Sheet'!$A$19)), (--(INT('Data Sheet'!$A$19) &amp; "." &amp; BP468)&lt;=--('Data Sheet'!$B$19))),
            --(INT('Data Sheet'!$A$19) &amp; "." &amp; BP468),
            --(INT('Data Sheet'!$B$19) &amp; "." &amp; BP468)
        )
    ),
    IF(BN468&lt;&gt;"",
        IF(INT('Data Sheet'!$A$19)=INT('Data Sheet'!$B$19),
            --(INT('Data Sheet'!$A$19) &amp; "." &amp; RIGHT(BN468,3)),
            IF(AND((--(INT('Data Sheet'!$A$19) &amp; "." &amp; RIGHT(BN468,3))&gt;=--('Data Sheet'!$A$19)), (--(INT('Data Sheet'!$A$19) &amp; "." &amp; RIGHT(BN468,3))&lt;=--('Data Sheet'!$B$19))),
                --(INT('Data Sheet'!$A$19) &amp; "." &amp; RIGHT(BN468,3)),
                --(INT('Data Sheet'!$B$19) &amp; "." &amp; RIGHT(BN468,3))
            )
        ),
        "OK"
    )
)</f>
        <v>OK</v>
      </c>
      <c r="P468" s="23" t="str">
        <f>IF(BR468&lt;&gt;"",
    IF(INT('Data Sheet'!$A$19)=INT('Data Sheet'!$B$15),
        --(INT('Data Sheet'!$A$15) &amp; "." &amp; BR468),
        IF(AND((--(INT('Data Sheet'!$A$15) &amp; "." &amp; BR468)&gt;=--('Data Sheet'!$A$15)), (--(INT('Data Sheet'!$A$15) &amp; "." &amp; BR468)&lt;=--('Data Sheet'!$B$15))),
            --(INT('Data Sheet'!$A$15) &amp; "." &amp; BR468),
            --(INT('Data Sheet'!$B$15) &amp; "." &amp; BR468)
        )
    ),
    IF(BQ468&lt;&gt;"",
        IF(INT('Data Sheet'!$A$15)=INT('Data Sheet'!$B$15),
            --(INT('Data Sheet'!$A$15) &amp; "." &amp; LEFT(BQ468,3)),
            IF(AND((--(INT('Data Sheet'!$A$15) &amp; "." &amp; LEFT(BQ468,3))&gt;=--('Data Sheet'!$A$15)), (--(INT('Data Sheet'!$A$15) &amp; "." &amp; LEFT(BQ468,3))&lt;=--('Data Sheet'!$B$15))),
                --(INT('Data Sheet'!$A$15) &amp; "." &amp; LEFT(BQ468,3)),
                --(INT('Data Sheet'!$B$15) &amp; "." &amp; LEFT(BQ468,3))
            )
        ),
        "OK"
    )
)</f>
        <v>OK</v>
      </c>
      <c r="Q468" s="23" t="str">
        <f>IF(BS468&lt;&gt;"",
    IF(INT('Data Sheet'!$A$19)=INT('Data Sheet'!$B$15),
        --(INT('Data Sheet'!$A$15) &amp; "." &amp; BS468),
        IF(AND((--(INT('Data Sheet'!$A$15) &amp; "." &amp; BS468)&gt;=--('Data Sheet'!$A$15)), (--(INT('Data Sheet'!$A$15) &amp; "." &amp; BS468)&lt;=--('Data Sheet'!$B$15))),
            --(INT('Data Sheet'!$A$15) &amp; "." &amp; BS468),
            --(INT('Data Sheet'!$B$15) &amp; "." &amp; BS468)
        )
    ),
    IF(BQ468&lt;&gt;"",
        IF(INT('Data Sheet'!$A$15)=INT('Data Sheet'!$B$15),
            --(INT('Data Sheet'!$A$15) &amp; "." &amp; RIGHT(BQ468,3)),
            IF(AND((--(INT('Data Sheet'!$A$15) &amp; "." &amp; RIGHT(BQ468,3))&gt;=--('Data Sheet'!$A$15)), (--(INT('Data Sheet'!$A$15) &amp; "." &amp; RIGHT(BQ468,3))&lt;=--('Data Sheet'!$B$15))),
                --(INT('Data Sheet'!$A$15) &amp; "." &amp; RIGHT(BQ468,3)),
                --(INT('Data Sheet'!$B$15) &amp; "." &amp; RIGHT(BQ468,3))
            )
        ),
        "OK"
    )
)</f>
        <v>OK</v>
      </c>
      <c r="R468" s="20"/>
      <c r="S468" s="20"/>
      <c r="T468" s="20"/>
      <c r="U468" s="20"/>
      <c r="V468" s="20"/>
      <c r="W468" s="20"/>
      <c r="X468" s="20"/>
      <c r="Y468" s="20"/>
      <c r="Z468" s="20"/>
      <c r="AA468" s="55"/>
      <c r="AB468" s="55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1"/>
      <c r="AR468" s="21"/>
      <c r="AS468" s="21"/>
      <c r="AT468" s="21"/>
      <c r="AU468" s="21"/>
      <c r="AV468" s="21"/>
      <c r="AW468" s="22"/>
      <c r="AX468" s="99"/>
      <c r="AY468" s="20"/>
      <c r="AZ468" s="20"/>
      <c r="BA468" s="22"/>
      <c r="BC468" s="80"/>
      <c r="BD468" s="80"/>
      <c r="BE468" s="80"/>
      <c r="BF468" s="80"/>
      <c r="BG468" s="2" t="str">
        <f t="shared" si="38"/>
        <v/>
      </c>
      <c r="BH468" s="78">
        <f t="shared" si="37"/>
        <v>0</v>
      </c>
    </row>
    <row r="469" spans="2:60" x14ac:dyDescent="0.2">
      <c r="B469" s="14">
        <f t="shared" si="39"/>
        <v>461</v>
      </c>
      <c r="C469" s="15" t="str">
        <f>CONCATENATE('Data Sheet'!$B$8,'Data Sheet'!$G$2)</f>
        <v>" HWDP</v>
      </c>
      <c r="D469" s="95" t="str">
        <f t="shared" si="40"/>
        <v/>
      </c>
      <c r="E469" s="15" t="str">
        <f>IF('Sum HWDP'!$D$10="TH-Hill DS-1 Vol 3 CAT 2: Clean and Visual Ends only","N/A","OK")</f>
        <v>OK</v>
      </c>
      <c r="F469" s="15" t="str">
        <f>IF('Sum HWDP'!$D$10="TH-Hill DS-1 Vol 3 CAT 2: Clean and Visual Ends only","N/A","OK")</f>
        <v>OK</v>
      </c>
      <c r="G469" s="17"/>
      <c r="H469" s="17"/>
      <c r="I469" s="17" t="s">
        <v>51</v>
      </c>
      <c r="J469" s="17" t="str">
        <f t="shared" si="36"/>
        <v>OK</v>
      </c>
      <c r="K469" s="17" t="str">
        <f t="shared" si="36"/>
        <v>OK</v>
      </c>
      <c r="L469" s="17" t="str">
        <f>IF('Data Sheet'!$B$9="NC-50","N/A","OK")</f>
        <v>OK</v>
      </c>
      <c r="M469" s="17" t="str">
        <f>IF('Data Sheet'!$B$9="NC-50","N/A","OK")</f>
        <v>OK</v>
      </c>
      <c r="N469" s="23" t="str">
        <f>IF(BO469&lt;&gt;"",
    IF(INT('Data Sheet'!$A$19)=INT('Data Sheet'!$B$19),
        --(INT('Data Sheet'!$A$19) &amp; "." &amp; BO469),
        IF(AND((--(INT('Data Sheet'!$A$19) &amp; "." &amp; BO469)&gt;=--('Data Sheet'!$A$19)), (--(INT('Data Sheet'!$A$19) &amp; "." &amp; BO469)&lt;=--('Data Sheet'!$B$19))),
            --(INT('Data Sheet'!$A$19) &amp; "." &amp; BO469),
            --(INT('Data Sheet'!$B$19) &amp; "." &amp; BO469)
        )
    ),
    IF(BN469&lt;&gt;"",
        IF(INT('Data Sheet'!$A$19)=INT('Data Sheet'!$B$19),
            --(INT('Data Sheet'!$A$19) &amp; "." &amp; LEFT(BN469,3)),
            IF(AND((--(INT('Data Sheet'!$A$19) &amp; "." &amp; LEFT(BN469,3))&gt;=--('Data Sheet'!$A$19)), (--(INT('Data Sheet'!$A$19) &amp; "." &amp; LEFT(BN469,3))&lt;=--('Data Sheet'!$B$19))),
                --(INT('Data Sheet'!$A$19) &amp; "." &amp; LEFT(BN469,3)),
                --(INT('Data Sheet'!$B$19) &amp; "." &amp; LEFT(BN469,3))
            )
        ),
        "OK"
    )
)</f>
        <v>OK</v>
      </c>
      <c r="O469" s="23" t="str">
        <f>IF(BP469&lt;&gt;"",
    IF(INT('Data Sheet'!$A$19)=INT('Data Sheet'!$B$19),
        --(INT('Data Sheet'!$A$19) &amp; "." &amp; BP469),
        IF(AND((--(INT('Data Sheet'!$A$19) &amp; "." &amp; BP469)&gt;=--('Data Sheet'!$A$19)), (--(INT('Data Sheet'!$A$19) &amp; "." &amp; BP469)&lt;=--('Data Sheet'!$B$19))),
            --(INT('Data Sheet'!$A$19) &amp; "." &amp; BP469),
            --(INT('Data Sheet'!$B$19) &amp; "." &amp; BP469)
        )
    ),
    IF(BN469&lt;&gt;"",
        IF(INT('Data Sheet'!$A$19)=INT('Data Sheet'!$B$19),
            --(INT('Data Sheet'!$A$19) &amp; "." &amp; RIGHT(BN469,3)),
            IF(AND((--(INT('Data Sheet'!$A$19) &amp; "." &amp; RIGHT(BN469,3))&gt;=--('Data Sheet'!$A$19)), (--(INT('Data Sheet'!$A$19) &amp; "." &amp; RIGHT(BN469,3))&lt;=--('Data Sheet'!$B$19))),
                --(INT('Data Sheet'!$A$19) &amp; "." &amp; RIGHT(BN469,3)),
                --(INT('Data Sheet'!$B$19) &amp; "." &amp; RIGHT(BN469,3))
            )
        ),
        "OK"
    )
)</f>
        <v>OK</v>
      </c>
      <c r="P469" s="23" t="str">
        <f>IF(BR469&lt;&gt;"",
    IF(INT('Data Sheet'!$A$19)=INT('Data Sheet'!$B$15),
        --(INT('Data Sheet'!$A$15) &amp; "." &amp; BR469),
        IF(AND((--(INT('Data Sheet'!$A$15) &amp; "." &amp; BR469)&gt;=--('Data Sheet'!$A$15)), (--(INT('Data Sheet'!$A$15) &amp; "." &amp; BR469)&lt;=--('Data Sheet'!$B$15))),
            --(INT('Data Sheet'!$A$15) &amp; "." &amp; BR469),
            --(INT('Data Sheet'!$B$15) &amp; "." &amp; BR469)
        )
    ),
    IF(BQ469&lt;&gt;"",
        IF(INT('Data Sheet'!$A$15)=INT('Data Sheet'!$B$15),
            --(INT('Data Sheet'!$A$15) &amp; "." &amp; LEFT(BQ469,3)),
            IF(AND((--(INT('Data Sheet'!$A$15) &amp; "." &amp; LEFT(BQ469,3))&gt;=--('Data Sheet'!$A$15)), (--(INT('Data Sheet'!$A$15) &amp; "." &amp; LEFT(BQ469,3))&lt;=--('Data Sheet'!$B$15))),
                --(INT('Data Sheet'!$A$15) &amp; "." &amp; LEFT(BQ469,3)),
                --(INT('Data Sheet'!$B$15) &amp; "." &amp; LEFT(BQ469,3))
            )
        ),
        "OK"
    )
)</f>
        <v>OK</v>
      </c>
      <c r="Q469" s="23" t="str">
        <f>IF(BS469&lt;&gt;"",
    IF(INT('Data Sheet'!$A$19)=INT('Data Sheet'!$B$15),
        --(INT('Data Sheet'!$A$15) &amp; "." &amp; BS469),
        IF(AND((--(INT('Data Sheet'!$A$15) &amp; "." &amp; BS469)&gt;=--('Data Sheet'!$A$15)), (--(INT('Data Sheet'!$A$15) &amp; "." &amp; BS469)&lt;=--('Data Sheet'!$B$15))),
            --(INT('Data Sheet'!$A$15) &amp; "." &amp; BS469),
            --(INT('Data Sheet'!$B$15) &amp; "." &amp; BS469)
        )
    ),
    IF(BQ469&lt;&gt;"",
        IF(INT('Data Sheet'!$A$15)=INT('Data Sheet'!$B$15),
            --(INT('Data Sheet'!$A$15) &amp; "." &amp; RIGHT(BQ469,3)),
            IF(AND((--(INT('Data Sheet'!$A$15) &amp; "." &amp; RIGHT(BQ469,3))&gt;=--('Data Sheet'!$A$15)), (--(INT('Data Sheet'!$A$15) &amp; "." &amp; RIGHT(BQ469,3))&lt;=--('Data Sheet'!$B$15))),
                --(INT('Data Sheet'!$A$15) &amp; "." &amp; RIGHT(BQ469,3)),
                --(INT('Data Sheet'!$B$15) &amp; "." &amp; RIGHT(BQ469,3))
            )
        ),
        "OK"
    )
)</f>
        <v>OK</v>
      </c>
      <c r="R469" s="20"/>
      <c r="S469" s="20"/>
      <c r="T469" s="20"/>
      <c r="U469" s="20"/>
      <c r="V469" s="20"/>
      <c r="W469" s="20"/>
      <c r="X469" s="20"/>
      <c r="Y469" s="20"/>
      <c r="Z469" s="20"/>
      <c r="AA469" s="55"/>
      <c r="AB469" s="55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1"/>
      <c r="AR469" s="21"/>
      <c r="AS469" s="21"/>
      <c r="AT469" s="21"/>
      <c r="AU469" s="21"/>
      <c r="AV469" s="21"/>
      <c r="AW469" s="22"/>
      <c r="AX469" s="99"/>
      <c r="AY469" s="20"/>
      <c r="AZ469" s="20"/>
      <c r="BA469" s="22"/>
      <c r="BC469" s="80"/>
      <c r="BD469" s="80"/>
      <c r="BE469" s="80"/>
      <c r="BF469" s="80"/>
      <c r="BG469" s="2" t="str">
        <f t="shared" si="38"/>
        <v/>
      </c>
      <c r="BH469" s="78">
        <f t="shared" si="37"/>
        <v>0</v>
      </c>
    </row>
    <row r="470" spans="2:60" x14ac:dyDescent="0.2">
      <c r="B470" s="14">
        <f t="shared" si="39"/>
        <v>462</v>
      </c>
      <c r="C470" s="15" t="str">
        <f>CONCATENATE('Data Sheet'!$B$8,'Data Sheet'!$G$2)</f>
        <v>" HWDP</v>
      </c>
      <c r="D470" s="95" t="str">
        <f t="shared" si="40"/>
        <v/>
      </c>
      <c r="E470" s="15" t="str">
        <f>IF('Sum HWDP'!$D$10="TH-Hill DS-1 Vol 3 CAT 2: Clean and Visual Ends only","N/A","OK")</f>
        <v>OK</v>
      </c>
      <c r="F470" s="15" t="str">
        <f>IF('Sum HWDP'!$D$10="TH-Hill DS-1 Vol 3 CAT 2: Clean and Visual Ends only","N/A","OK")</f>
        <v>OK</v>
      </c>
      <c r="G470" s="17"/>
      <c r="H470" s="17"/>
      <c r="I470" s="17" t="s">
        <v>51</v>
      </c>
      <c r="J470" s="17" t="str">
        <f t="shared" si="36"/>
        <v>OK</v>
      </c>
      <c r="K470" s="17" t="str">
        <f t="shared" si="36"/>
        <v>OK</v>
      </c>
      <c r="L470" s="17" t="str">
        <f>IF('Data Sheet'!$B$9="NC-50","N/A","OK")</f>
        <v>OK</v>
      </c>
      <c r="M470" s="17" t="str">
        <f>IF('Data Sheet'!$B$9="NC-50","N/A","OK")</f>
        <v>OK</v>
      </c>
      <c r="N470" s="23" t="str">
        <f>IF(BO470&lt;&gt;"",
    IF(INT('Data Sheet'!$A$19)=INT('Data Sheet'!$B$19),
        --(INT('Data Sheet'!$A$19) &amp; "." &amp; BO470),
        IF(AND((--(INT('Data Sheet'!$A$19) &amp; "." &amp; BO470)&gt;=--('Data Sheet'!$A$19)), (--(INT('Data Sheet'!$A$19) &amp; "." &amp; BO470)&lt;=--('Data Sheet'!$B$19))),
            --(INT('Data Sheet'!$A$19) &amp; "." &amp; BO470),
            --(INT('Data Sheet'!$B$19) &amp; "." &amp; BO470)
        )
    ),
    IF(BN470&lt;&gt;"",
        IF(INT('Data Sheet'!$A$19)=INT('Data Sheet'!$B$19),
            --(INT('Data Sheet'!$A$19) &amp; "." &amp; LEFT(BN470,3)),
            IF(AND((--(INT('Data Sheet'!$A$19) &amp; "." &amp; LEFT(BN470,3))&gt;=--('Data Sheet'!$A$19)), (--(INT('Data Sheet'!$A$19) &amp; "." &amp; LEFT(BN470,3))&lt;=--('Data Sheet'!$B$19))),
                --(INT('Data Sheet'!$A$19) &amp; "." &amp; LEFT(BN470,3)),
                --(INT('Data Sheet'!$B$19) &amp; "." &amp; LEFT(BN470,3))
            )
        ),
        "OK"
    )
)</f>
        <v>OK</v>
      </c>
      <c r="O470" s="23" t="str">
        <f>IF(BP470&lt;&gt;"",
    IF(INT('Data Sheet'!$A$19)=INT('Data Sheet'!$B$19),
        --(INT('Data Sheet'!$A$19) &amp; "." &amp; BP470),
        IF(AND((--(INT('Data Sheet'!$A$19) &amp; "." &amp; BP470)&gt;=--('Data Sheet'!$A$19)), (--(INT('Data Sheet'!$A$19) &amp; "." &amp; BP470)&lt;=--('Data Sheet'!$B$19))),
            --(INT('Data Sheet'!$A$19) &amp; "." &amp; BP470),
            --(INT('Data Sheet'!$B$19) &amp; "." &amp; BP470)
        )
    ),
    IF(BN470&lt;&gt;"",
        IF(INT('Data Sheet'!$A$19)=INT('Data Sheet'!$B$19),
            --(INT('Data Sheet'!$A$19) &amp; "." &amp; RIGHT(BN470,3)),
            IF(AND((--(INT('Data Sheet'!$A$19) &amp; "." &amp; RIGHT(BN470,3))&gt;=--('Data Sheet'!$A$19)), (--(INT('Data Sheet'!$A$19) &amp; "." &amp; RIGHT(BN470,3))&lt;=--('Data Sheet'!$B$19))),
                --(INT('Data Sheet'!$A$19) &amp; "." &amp; RIGHT(BN470,3)),
                --(INT('Data Sheet'!$B$19) &amp; "." &amp; RIGHT(BN470,3))
            )
        ),
        "OK"
    )
)</f>
        <v>OK</v>
      </c>
      <c r="P470" s="23" t="str">
        <f>IF(BR470&lt;&gt;"",
    IF(INT('Data Sheet'!$A$19)=INT('Data Sheet'!$B$15),
        --(INT('Data Sheet'!$A$15) &amp; "." &amp; BR470),
        IF(AND((--(INT('Data Sheet'!$A$15) &amp; "." &amp; BR470)&gt;=--('Data Sheet'!$A$15)), (--(INT('Data Sheet'!$A$15) &amp; "." &amp; BR470)&lt;=--('Data Sheet'!$B$15))),
            --(INT('Data Sheet'!$A$15) &amp; "." &amp; BR470),
            --(INT('Data Sheet'!$B$15) &amp; "." &amp; BR470)
        )
    ),
    IF(BQ470&lt;&gt;"",
        IF(INT('Data Sheet'!$A$15)=INT('Data Sheet'!$B$15),
            --(INT('Data Sheet'!$A$15) &amp; "." &amp; LEFT(BQ470,3)),
            IF(AND((--(INT('Data Sheet'!$A$15) &amp; "." &amp; LEFT(BQ470,3))&gt;=--('Data Sheet'!$A$15)), (--(INT('Data Sheet'!$A$15) &amp; "." &amp; LEFT(BQ470,3))&lt;=--('Data Sheet'!$B$15))),
                --(INT('Data Sheet'!$A$15) &amp; "." &amp; LEFT(BQ470,3)),
                --(INT('Data Sheet'!$B$15) &amp; "." &amp; LEFT(BQ470,3))
            )
        ),
        "OK"
    )
)</f>
        <v>OK</v>
      </c>
      <c r="Q470" s="23" t="str">
        <f>IF(BS470&lt;&gt;"",
    IF(INT('Data Sheet'!$A$19)=INT('Data Sheet'!$B$15),
        --(INT('Data Sheet'!$A$15) &amp; "." &amp; BS470),
        IF(AND((--(INT('Data Sheet'!$A$15) &amp; "." &amp; BS470)&gt;=--('Data Sheet'!$A$15)), (--(INT('Data Sheet'!$A$15) &amp; "." &amp; BS470)&lt;=--('Data Sheet'!$B$15))),
            --(INT('Data Sheet'!$A$15) &amp; "." &amp; BS470),
            --(INT('Data Sheet'!$B$15) &amp; "." &amp; BS470)
        )
    ),
    IF(BQ470&lt;&gt;"",
        IF(INT('Data Sheet'!$A$15)=INT('Data Sheet'!$B$15),
            --(INT('Data Sheet'!$A$15) &amp; "." &amp; RIGHT(BQ470,3)),
            IF(AND((--(INT('Data Sheet'!$A$15) &amp; "." &amp; RIGHT(BQ470,3))&gt;=--('Data Sheet'!$A$15)), (--(INT('Data Sheet'!$A$15) &amp; "." &amp; RIGHT(BQ470,3))&lt;=--('Data Sheet'!$B$15))),
                --(INT('Data Sheet'!$A$15) &amp; "." &amp; RIGHT(BQ470,3)),
                --(INT('Data Sheet'!$B$15) &amp; "." &amp; RIGHT(BQ470,3))
            )
        ),
        "OK"
    )
)</f>
        <v>OK</v>
      </c>
      <c r="R470" s="20"/>
      <c r="S470" s="20"/>
      <c r="T470" s="20"/>
      <c r="U470" s="20"/>
      <c r="V470" s="20"/>
      <c r="W470" s="20"/>
      <c r="X470" s="20"/>
      <c r="Y470" s="20"/>
      <c r="Z470" s="20"/>
      <c r="AA470" s="55"/>
      <c r="AB470" s="55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1"/>
      <c r="AR470" s="21"/>
      <c r="AS470" s="21"/>
      <c r="AT470" s="21"/>
      <c r="AU470" s="21"/>
      <c r="AV470" s="21"/>
      <c r="AW470" s="22"/>
      <c r="AX470" s="99"/>
      <c r="AY470" s="20"/>
      <c r="AZ470" s="20"/>
      <c r="BA470" s="22"/>
      <c r="BC470" s="80"/>
      <c r="BD470" s="80"/>
      <c r="BE470" s="80"/>
      <c r="BF470" s="80"/>
      <c r="BG470" s="2" t="str">
        <f t="shared" si="38"/>
        <v/>
      </c>
      <c r="BH470" s="78">
        <f t="shared" si="37"/>
        <v>0</v>
      </c>
    </row>
    <row r="471" spans="2:60" x14ac:dyDescent="0.2">
      <c r="B471" s="14">
        <f t="shared" si="39"/>
        <v>463</v>
      </c>
      <c r="C471" s="15" t="str">
        <f>CONCATENATE('Data Sheet'!$B$8,'Data Sheet'!$G$2)</f>
        <v>" HWDP</v>
      </c>
      <c r="D471" s="95" t="str">
        <f t="shared" si="40"/>
        <v/>
      </c>
      <c r="E471" s="15" t="str">
        <f>IF('Sum HWDP'!$D$10="TH-Hill DS-1 Vol 3 CAT 2: Clean and Visual Ends only","N/A","OK")</f>
        <v>OK</v>
      </c>
      <c r="F471" s="15" t="str">
        <f>IF('Sum HWDP'!$D$10="TH-Hill DS-1 Vol 3 CAT 2: Clean and Visual Ends only","N/A","OK")</f>
        <v>OK</v>
      </c>
      <c r="G471" s="17"/>
      <c r="H471" s="17"/>
      <c r="I471" s="17" t="s">
        <v>51</v>
      </c>
      <c r="J471" s="17" t="str">
        <f t="shared" si="36"/>
        <v>OK</v>
      </c>
      <c r="K471" s="17" t="str">
        <f t="shared" si="36"/>
        <v>OK</v>
      </c>
      <c r="L471" s="17" t="str">
        <f>IF('Data Sheet'!$B$9="NC-50","N/A","OK")</f>
        <v>OK</v>
      </c>
      <c r="M471" s="17" t="str">
        <f>IF('Data Sheet'!$B$9="NC-50","N/A","OK")</f>
        <v>OK</v>
      </c>
      <c r="N471" s="23" t="str">
        <f>IF(BO471&lt;&gt;"",
    IF(INT('Data Sheet'!$A$19)=INT('Data Sheet'!$B$19),
        --(INT('Data Sheet'!$A$19) &amp; "." &amp; BO471),
        IF(AND((--(INT('Data Sheet'!$A$19) &amp; "." &amp; BO471)&gt;=--('Data Sheet'!$A$19)), (--(INT('Data Sheet'!$A$19) &amp; "." &amp; BO471)&lt;=--('Data Sheet'!$B$19))),
            --(INT('Data Sheet'!$A$19) &amp; "." &amp; BO471),
            --(INT('Data Sheet'!$B$19) &amp; "." &amp; BO471)
        )
    ),
    IF(BN471&lt;&gt;"",
        IF(INT('Data Sheet'!$A$19)=INT('Data Sheet'!$B$19),
            --(INT('Data Sheet'!$A$19) &amp; "." &amp; LEFT(BN471,3)),
            IF(AND((--(INT('Data Sheet'!$A$19) &amp; "." &amp; LEFT(BN471,3))&gt;=--('Data Sheet'!$A$19)), (--(INT('Data Sheet'!$A$19) &amp; "." &amp; LEFT(BN471,3))&lt;=--('Data Sheet'!$B$19))),
                --(INT('Data Sheet'!$A$19) &amp; "." &amp; LEFT(BN471,3)),
                --(INT('Data Sheet'!$B$19) &amp; "." &amp; LEFT(BN471,3))
            )
        ),
        "OK"
    )
)</f>
        <v>OK</v>
      </c>
      <c r="O471" s="23" t="str">
        <f>IF(BP471&lt;&gt;"",
    IF(INT('Data Sheet'!$A$19)=INT('Data Sheet'!$B$19),
        --(INT('Data Sheet'!$A$19) &amp; "." &amp; BP471),
        IF(AND((--(INT('Data Sheet'!$A$19) &amp; "." &amp; BP471)&gt;=--('Data Sheet'!$A$19)), (--(INT('Data Sheet'!$A$19) &amp; "." &amp; BP471)&lt;=--('Data Sheet'!$B$19))),
            --(INT('Data Sheet'!$A$19) &amp; "." &amp; BP471),
            --(INT('Data Sheet'!$B$19) &amp; "." &amp; BP471)
        )
    ),
    IF(BN471&lt;&gt;"",
        IF(INT('Data Sheet'!$A$19)=INT('Data Sheet'!$B$19),
            --(INT('Data Sheet'!$A$19) &amp; "." &amp; RIGHT(BN471,3)),
            IF(AND((--(INT('Data Sheet'!$A$19) &amp; "." &amp; RIGHT(BN471,3))&gt;=--('Data Sheet'!$A$19)), (--(INT('Data Sheet'!$A$19) &amp; "." &amp; RIGHT(BN471,3))&lt;=--('Data Sheet'!$B$19))),
                --(INT('Data Sheet'!$A$19) &amp; "." &amp; RIGHT(BN471,3)),
                --(INT('Data Sheet'!$B$19) &amp; "." &amp; RIGHT(BN471,3))
            )
        ),
        "OK"
    )
)</f>
        <v>OK</v>
      </c>
      <c r="P471" s="23" t="str">
        <f>IF(BR471&lt;&gt;"",
    IF(INT('Data Sheet'!$A$19)=INT('Data Sheet'!$B$15),
        --(INT('Data Sheet'!$A$15) &amp; "." &amp; BR471),
        IF(AND((--(INT('Data Sheet'!$A$15) &amp; "." &amp; BR471)&gt;=--('Data Sheet'!$A$15)), (--(INT('Data Sheet'!$A$15) &amp; "." &amp; BR471)&lt;=--('Data Sheet'!$B$15))),
            --(INT('Data Sheet'!$A$15) &amp; "." &amp; BR471),
            --(INT('Data Sheet'!$B$15) &amp; "." &amp; BR471)
        )
    ),
    IF(BQ471&lt;&gt;"",
        IF(INT('Data Sheet'!$A$15)=INT('Data Sheet'!$B$15),
            --(INT('Data Sheet'!$A$15) &amp; "." &amp; LEFT(BQ471,3)),
            IF(AND((--(INT('Data Sheet'!$A$15) &amp; "." &amp; LEFT(BQ471,3))&gt;=--('Data Sheet'!$A$15)), (--(INT('Data Sheet'!$A$15) &amp; "." &amp; LEFT(BQ471,3))&lt;=--('Data Sheet'!$B$15))),
                --(INT('Data Sheet'!$A$15) &amp; "." &amp; LEFT(BQ471,3)),
                --(INT('Data Sheet'!$B$15) &amp; "." &amp; LEFT(BQ471,3))
            )
        ),
        "OK"
    )
)</f>
        <v>OK</v>
      </c>
      <c r="Q471" s="23" t="str">
        <f>IF(BS471&lt;&gt;"",
    IF(INT('Data Sheet'!$A$19)=INT('Data Sheet'!$B$15),
        --(INT('Data Sheet'!$A$15) &amp; "." &amp; BS471),
        IF(AND((--(INT('Data Sheet'!$A$15) &amp; "." &amp; BS471)&gt;=--('Data Sheet'!$A$15)), (--(INT('Data Sheet'!$A$15) &amp; "." &amp; BS471)&lt;=--('Data Sheet'!$B$15))),
            --(INT('Data Sheet'!$A$15) &amp; "." &amp; BS471),
            --(INT('Data Sheet'!$B$15) &amp; "." &amp; BS471)
        )
    ),
    IF(BQ471&lt;&gt;"",
        IF(INT('Data Sheet'!$A$15)=INT('Data Sheet'!$B$15),
            --(INT('Data Sheet'!$A$15) &amp; "." &amp; RIGHT(BQ471,3)),
            IF(AND((--(INT('Data Sheet'!$A$15) &amp; "." &amp; RIGHT(BQ471,3))&gt;=--('Data Sheet'!$A$15)), (--(INT('Data Sheet'!$A$15) &amp; "." &amp; RIGHT(BQ471,3))&lt;=--('Data Sheet'!$B$15))),
                --(INT('Data Sheet'!$A$15) &amp; "." &amp; RIGHT(BQ471,3)),
                --(INT('Data Sheet'!$B$15) &amp; "." &amp; RIGHT(BQ471,3))
            )
        ),
        "OK"
    )
)</f>
        <v>OK</v>
      </c>
      <c r="R471" s="20"/>
      <c r="S471" s="20"/>
      <c r="T471" s="20"/>
      <c r="U471" s="20"/>
      <c r="V471" s="20"/>
      <c r="W471" s="20"/>
      <c r="X471" s="20"/>
      <c r="Y471" s="20"/>
      <c r="Z471" s="20"/>
      <c r="AA471" s="55"/>
      <c r="AB471" s="55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1"/>
      <c r="AR471" s="21"/>
      <c r="AS471" s="21"/>
      <c r="AT471" s="21"/>
      <c r="AU471" s="21"/>
      <c r="AV471" s="21"/>
      <c r="AW471" s="22"/>
      <c r="AX471" s="99"/>
      <c r="AY471" s="20"/>
      <c r="AZ471" s="20"/>
      <c r="BA471" s="22"/>
      <c r="BC471" s="80"/>
      <c r="BD471" s="80"/>
      <c r="BE471" s="80"/>
      <c r="BF471" s="80"/>
      <c r="BG471" s="2" t="str">
        <f t="shared" si="38"/>
        <v/>
      </c>
      <c r="BH471" s="78">
        <f t="shared" si="37"/>
        <v>0</v>
      </c>
    </row>
    <row r="472" spans="2:60" x14ac:dyDescent="0.2">
      <c r="B472" s="14">
        <f t="shared" si="39"/>
        <v>464</v>
      </c>
      <c r="C472" s="15" t="str">
        <f>CONCATENATE('Data Sheet'!$B$8,'Data Sheet'!$G$2)</f>
        <v>" HWDP</v>
      </c>
      <c r="D472" s="95" t="str">
        <f t="shared" si="40"/>
        <v/>
      </c>
      <c r="E472" s="15" t="str">
        <f>IF('Sum HWDP'!$D$10="TH-Hill DS-1 Vol 3 CAT 2: Clean and Visual Ends only","N/A","OK")</f>
        <v>OK</v>
      </c>
      <c r="F472" s="15" t="str">
        <f>IF('Sum HWDP'!$D$10="TH-Hill DS-1 Vol 3 CAT 2: Clean and Visual Ends only","N/A","OK")</f>
        <v>OK</v>
      </c>
      <c r="G472" s="17"/>
      <c r="H472" s="17"/>
      <c r="I472" s="17" t="s">
        <v>51</v>
      </c>
      <c r="J472" s="17" t="str">
        <f t="shared" si="36"/>
        <v>OK</v>
      </c>
      <c r="K472" s="17" t="str">
        <f t="shared" si="36"/>
        <v>OK</v>
      </c>
      <c r="L472" s="17" t="str">
        <f>IF('Data Sheet'!$B$9="NC-50","N/A","OK")</f>
        <v>OK</v>
      </c>
      <c r="M472" s="17" t="str">
        <f>IF('Data Sheet'!$B$9="NC-50","N/A","OK")</f>
        <v>OK</v>
      </c>
      <c r="N472" s="23" t="str">
        <f>IF(BO472&lt;&gt;"",
    IF(INT('Data Sheet'!$A$19)=INT('Data Sheet'!$B$19),
        --(INT('Data Sheet'!$A$19) &amp; "." &amp; BO472),
        IF(AND((--(INT('Data Sheet'!$A$19) &amp; "." &amp; BO472)&gt;=--('Data Sheet'!$A$19)), (--(INT('Data Sheet'!$A$19) &amp; "." &amp; BO472)&lt;=--('Data Sheet'!$B$19))),
            --(INT('Data Sheet'!$A$19) &amp; "." &amp; BO472),
            --(INT('Data Sheet'!$B$19) &amp; "." &amp; BO472)
        )
    ),
    IF(BN472&lt;&gt;"",
        IF(INT('Data Sheet'!$A$19)=INT('Data Sheet'!$B$19),
            --(INT('Data Sheet'!$A$19) &amp; "." &amp; LEFT(BN472,3)),
            IF(AND((--(INT('Data Sheet'!$A$19) &amp; "." &amp; LEFT(BN472,3))&gt;=--('Data Sheet'!$A$19)), (--(INT('Data Sheet'!$A$19) &amp; "." &amp; LEFT(BN472,3))&lt;=--('Data Sheet'!$B$19))),
                --(INT('Data Sheet'!$A$19) &amp; "." &amp; LEFT(BN472,3)),
                --(INT('Data Sheet'!$B$19) &amp; "." &amp; LEFT(BN472,3))
            )
        ),
        "OK"
    )
)</f>
        <v>OK</v>
      </c>
      <c r="O472" s="23" t="str">
        <f>IF(BP472&lt;&gt;"",
    IF(INT('Data Sheet'!$A$19)=INT('Data Sheet'!$B$19),
        --(INT('Data Sheet'!$A$19) &amp; "." &amp; BP472),
        IF(AND((--(INT('Data Sheet'!$A$19) &amp; "." &amp; BP472)&gt;=--('Data Sheet'!$A$19)), (--(INT('Data Sheet'!$A$19) &amp; "." &amp; BP472)&lt;=--('Data Sheet'!$B$19))),
            --(INT('Data Sheet'!$A$19) &amp; "." &amp; BP472),
            --(INT('Data Sheet'!$B$19) &amp; "." &amp; BP472)
        )
    ),
    IF(BN472&lt;&gt;"",
        IF(INT('Data Sheet'!$A$19)=INT('Data Sheet'!$B$19),
            --(INT('Data Sheet'!$A$19) &amp; "." &amp; RIGHT(BN472,3)),
            IF(AND((--(INT('Data Sheet'!$A$19) &amp; "." &amp; RIGHT(BN472,3))&gt;=--('Data Sheet'!$A$19)), (--(INT('Data Sheet'!$A$19) &amp; "." &amp; RIGHT(BN472,3))&lt;=--('Data Sheet'!$B$19))),
                --(INT('Data Sheet'!$A$19) &amp; "." &amp; RIGHT(BN472,3)),
                --(INT('Data Sheet'!$B$19) &amp; "." &amp; RIGHT(BN472,3))
            )
        ),
        "OK"
    )
)</f>
        <v>OK</v>
      </c>
      <c r="P472" s="23" t="str">
        <f>IF(BR472&lt;&gt;"",
    IF(INT('Data Sheet'!$A$19)=INT('Data Sheet'!$B$15),
        --(INT('Data Sheet'!$A$15) &amp; "." &amp; BR472),
        IF(AND((--(INT('Data Sheet'!$A$15) &amp; "." &amp; BR472)&gt;=--('Data Sheet'!$A$15)), (--(INT('Data Sheet'!$A$15) &amp; "." &amp; BR472)&lt;=--('Data Sheet'!$B$15))),
            --(INT('Data Sheet'!$A$15) &amp; "." &amp; BR472),
            --(INT('Data Sheet'!$B$15) &amp; "." &amp; BR472)
        )
    ),
    IF(BQ472&lt;&gt;"",
        IF(INT('Data Sheet'!$A$15)=INT('Data Sheet'!$B$15),
            --(INT('Data Sheet'!$A$15) &amp; "." &amp; LEFT(BQ472,3)),
            IF(AND((--(INT('Data Sheet'!$A$15) &amp; "." &amp; LEFT(BQ472,3))&gt;=--('Data Sheet'!$A$15)), (--(INT('Data Sheet'!$A$15) &amp; "." &amp; LEFT(BQ472,3))&lt;=--('Data Sheet'!$B$15))),
                --(INT('Data Sheet'!$A$15) &amp; "." &amp; LEFT(BQ472,3)),
                --(INT('Data Sheet'!$B$15) &amp; "." &amp; LEFT(BQ472,3))
            )
        ),
        "OK"
    )
)</f>
        <v>OK</v>
      </c>
      <c r="Q472" s="23" t="str">
        <f>IF(BS472&lt;&gt;"",
    IF(INT('Data Sheet'!$A$19)=INT('Data Sheet'!$B$15),
        --(INT('Data Sheet'!$A$15) &amp; "." &amp; BS472),
        IF(AND((--(INT('Data Sheet'!$A$15) &amp; "." &amp; BS472)&gt;=--('Data Sheet'!$A$15)), (--(INT('Data Sheet'!$A$15) &amp; "." &amp; BS472)&lt;=--('Data Sheet'!$B$15))),
            --(INT('Data Sheet'!$A$15) &amp; "." &amp; BS472),
            --(INT('Data Sheet'!$B$15) &amp; "." &amp; BS472)
        )
    ),
    IF(BQ472&lt;&gt;"",
        IF(INT('Data Sheet'!$A$15)=INT('Data Sheet'!$B$15),
            --(INT('Data Sheet'!$A$15) &amp; "." &amp; RIGHT(BQ472,3)),
            IF(AND((--(INT('Data Sheet'!$A$15) &amp; "." &amp; RIGHT(BQ472,3))&gt;=--('Data Sheet'!$A$15)), (--(INT('Data Sheet'!$A$15) &amp; "." &amp; RIGHT(BQ472,3))&lt;=--('Data Sheet'!$B$15))),
                --(INT('Data Sheet'!$A$15) &amp; "." &amp; RIGHT(BQ472,3)),
                --(INT('Data Sheet'!$B$15) &amp; "." &amp; RIGHT(BQ472,3))
            )
        ),
        "OK"
    )
)</f>
        <v>OK</v>
      </c>
      <c r="R472" s="20"/>
      <c r="S472" s="20"/>
      <c r="T472" s="20"/>
      <c r="U472" s="20"/>
      <c r="V472" s="20"/>
      <c r="W472" s="20"/>
      <c r="X472" s="20"/>
      <c r="Y472" s="20"/>
      <c r="Z472" s="20"/>
      <c r="AA472" s="55"/>
      <c r="AB472" s="55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1"/>
      <c r="AR472" s="21"/>
      <c r="AS472" s="21"/>
      <c r="AT472" s="21"/>
      <c r="AU472" s="21"/>
      <c r="AV472" s="21"/>
      <c r="AW472" s="22"/>
      <c r="AX472" s="99"/>
      <c r="AY472" s="20"/>
      <c r="AZ472" s="20"/>
      <c r="BA472" s="22"/>
      <c r="BC472" s="80"/>
      <c r="BD472" s="80"/>
      <c r="BE472" s="80"/>
      <c r="BF472" s="80"/>
      <c r="BG472" s="2" t="str">
        <f t="shared" si="38"/>
        <v/>
      </c>
      <c r="BH472" s="78">
        <f t="shared" si="37"/>
        <v>0</v>
      </c>
    </row>
    <row r="473" spans="2:60" x14ac:dyDescent="0.2">
      <c r="B473" s="14">
        <f t="shared" si="39"/>
        <v>465</v>
      </c>
      <c r="C473" s="15" t="str">
        <f>CONCATENATE('Data Sheet'!$B$8,'Data Sheet'!$G$2)</f>
        <v>" HWDP</v>
      </c>
      <c r="D473" s="95" t="str">
        <f t="shared" si="40"/>
        <v/>
      </c>
      <c r="E473" s="15" t="str">
        <f>IF('Sum HWDP'!$D$10="TH-Hill DS-1 Vol 3 CAT 2: Clean and Visual Ends only","N/A","OK")</f>
        <v>OK</v>
      </c>
      <c r="F473" s="15" t="str">
        <f>IF('Sum HWDP'!$D$10="TH-Hill DS-1 Vol 3 CAT 2: Clean and Visual Ends only","N/A","OK")</f>
        <v>OK</v>
      </c>
      <c r="G473" s="17"/>
      <c r="H473" s="17"/>
      <c r="I473" s="17" t="s">
        <v>51</v>
      </c>
      <c r="J473" s="17" t="str">
        <f t="shared" ref="J473:K536" si="41">IF(AP473="X", "MIN", "OK")</f>
        <v>OK</v>
      </c>
      <c r="K473" s="17" t="str">
        <f t="shared" si="41"/>
        <v>OK</v>
      </c>
      <c r="L473" s="17" t="str">
        <f>IF('Data Sheet'!$B$9="NC-50","N/A","OK")</f>
        <v>OK</v>
      </c>
      <c r="M473" s="17" t="str">
        <f>IF('Data Sheet'!$B$9="NC-50","N/A","OK")</f>
        <v>OK</v>
      </c>
      <c r="N473" s="23" t="str">
        <f>IF(BO473&lt;&gt;"",
    IF(INT('Data Sheet'!$A$19)=INT('Data Sheet'!$B$19),
        --(INT('Data Sheet'!$A$19) &amp; "." &amp; BO473),
        IF(AND((--(INT('Data Sheet'!$A$19) &amp; "." &amp; BO473)&gt;=--('Data Sheet'!$A$19)), (--(INT('Data Sheet'!$A$19) &amp; "." &amp; BO473)&lt;=--('Data Sheet'!$B$19))),
            --(INT('Data Sheet'!$A$19) &amp; "." &amp; BO473),
            --(INT('Data Sheet'!$B$19) &amp; "." &amp; BO473)
        )
    ),
    IF(BN473&lt;&gt;"",
        IF(INT('Data Sheet'!$A$19)=INT('Data Sheet'!$B$19),
            --(INT('Data Sheet'!$A$19) &amp; "." &amp; LEFT(BN473,3)),
            IF(AND((--(INT('Data Sheet'!$A$19) &amp; "." &amp; LEFT(BN473,3))&gt;=--('Data Sheet'!$A$19)), (--(INT('Data Sheet'!$A$19) &amp; "." &amp; LEFT(BN473,3))&lt;=--('Data Sheet'!$B$19))),
                --(INT('Data Sheet'!$A$19) &amp; "." &amp; LEFT(BN473,3)),
                --(INT('Data Sheet'!$B$19) &amp; "." &amp; LEFT(BN473,3))
            )
        ),
        "OK"
    )
)</f>
        <v>OK</v>
      </c>
      <c r="O473" s="23" t="str">
        <f>IF(BP473&lt;&gt;"",
    IF(INT('Data Sheet'!$A$19)=INT('Data Sheet'!$B$19),
        --(INT('Data Sheet'!$A$19) &amp; "." &amp; BP473),
        IF(AND((--(INT('Data Sheet'!$A$19) &amp; "." &amp; BP473)&gt;=--('Data Sheet'!$A$19)), (--(INT('Data Sheet'!$A$19) &amp; "." &amp; BP473)&lt;=--('Data Sheet'!$B$19))),
            --(INT('Data Sheet'!$A$19) &amp; "." &amp; BP473),
            --(INT('Data Sheet'!$B$19) &amp; "." &amp; BP473)
        )
    ),
    IF(BN473&lt;&gt;"",
        IF(INT('Data Sheet'!$A$19)=INT('Data Sheet'!$B$19),
            --(INT('Data Sheet'!$A$19) &amp; "." &amp; RIGHT(BN473,3)),
            IF(AND((--(INT('Data Sheet'!$A$19) &amp; "." &amp; RIGHT(BN473,3))&gt;=--('Data Sheet'!$A$19)), (--(INT('Data Sheet'!$A$19) &amp; "." &amp; RIGHT(BN473,3))&lt;=--('Data Sheet'!$B$19))),
                --(INT('Data Sheet'!$A$19) &amp; "." &amp; RIGHT(BN473,3)),
                --(INT('Data Sheet'!$B$19) &amp; "." &amp; RIGHT(BN473,3))
            )
        ),
        "OK"
    )
)</f>
        <v>OK</v>
      </c>
      <c r="P473" s="23" t="str">
        <f>IF(BR473&lt;&gt;"",
    IF(INT('Data Sheet'!$A$19)=INT('Data Sheet'!$B$15),
        --(INT('Data Sheet'!$A$15) &amp; "." &amp; BR473),
        IF(AND((--(INT('Data Sheet'!$A$15) &amp; "." &amp; BR473)&gt;=--('Data Sheet'!$A$15)), (--(INT('Data Sheet'!$A$15) &amp; "." &amp; BR473)&lt;=--('Data Sheet'!$B$15))),
            --(INT('Data Sheet'!$A$15) &amp; "." &amp; BR473),
            --(INT('Data Sheet'!$B$15) &amp; "." &amp; BR473)
        )
    ),
    IF(BQ473&lt;&gt;"",
        IF(INT('Data Sheet'!$A$15)=INT('Data Sheet'!$B$15),
            --(INT('Data Sheet'!$A$15) &amp; "." &amp; LEFT(BQ473,3)),
            IF(AND((--(INT('Data Sheet'!$A$15) &amp; "." &amp; LEFT(BQ473,3))&gt;=--('Data Sheet'!$A$15)), (--(INT('Data Sheet'!$A$15) &amp; "." &amp; LEFT(BQ473,3))&lt;=--('Data Sheet'!$B$15))),
                --(INT('Data Sheet'!$A$15) &amp; "." &amp; LEFT(BQ473,3)),
                --(INT('Data Sheet'!$B$15) &amp; "." &amp; LEFT(BQ473,3))
            )
        ),
        "OK"
    )
)</f>
        <v>OK</v>
      </c>
      <c r="Q473" s="23" t="str">
        <f>IF(BS473&lt;&gt;"",
    IF(INT('Data Sheet'!$A$19)=INT('Data Sheet'!$B$15),
        --(INT('Data Sheet'!$A$15) &amp; "." &amp; BS473),
        IF(AND((--(INT('Data Sheet'!$A$15) &amp; "." &amp; BS473)&gt;=--('Data Sheet'!$A$15)), (--(INT('Data Sheet'!$A$15) &amp; "." &amp; BS473)&lt;=--('Data Sheet'!$B$15))),
            --(INT('Data Sheet'!$A$15) &amp; "." &amp; BS473),
            --(INT('Data Sheet'!$B$15) &amp; "." &amp; BS473)
        )
    ),
    IF(BQ473&lt;&gt;"",
        IF(INT('Data Sheet'!$A$15)=INT('Data Sheet'!$B$15),
            --(INT('Data Sheet'!$A$15) &amp; "." &amp; RIGHT(BQ473,3)),
            IF(AND((--(INT('Data Sheet'!$A$15) &amp; "." &amp; RIGHT(BQ473,3))&gt;=--('Data Sheet'!$A$15)), (--(INT('Data Sheet'!$A$15) &amp; "." &amp; RIGHT(BQ473,3))&lt;=--('Data Sheet'!$B$15))),
                --(INT('Data Sheet'!$A$15) &amp; "." &amp; RIGHT(BQ473,3)),
                --(INT('Data Sheet'!$B$15) &amp; "." &amp; RIGHT(BQ473,3))
            )
        ),
        "OK"
    )
)</f>
        <v>OK</v>
      </c>
      <c r="R473" s="20"/>
      <c r="S473" s="20"/>
      <c r="T473" s="20"/>
      <c r="U473" s="20"/>
      <c r="V473" s="20"/>
      <c r="W473" s="20"/>
      <c r="X473" s="20"/>
      <c r="Y473" s="20"/>
      <c r="Z473" s="20"/>
      <c r="AA473" s="55"/>
      <c r="AB473" s="55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1"/>
      <c r="AR473" s="21"/>
      <c r="AS473" s="21"/>
      <c r="AT473" s="21"/>
      <c r="AU473" s="21"/>
      <c r="AV473" s="21"/>
      <c r="AW473" s="22"/>
      <c r="AX473" s="99"/>
      <c r="AY473" s="20"/>
      <c r="AZ473" s="20"/>
      <c r="BA473" s="22"/>
      <c r="BC473" s="80"/>
      <c r="BD473" s="80"/>
      <c r="BE473" s="80"/>
      <c r="BF473" s="80"/>
      <c r="BG473" s="2" t="str">
        <f t="shared" si="38"/>
        <v/>
      </c>
      <c r="BH473" s="78">
        <f t="shared" si="37"/>
        <v>0</v>
      </c>
    </row>
    <row r="474" spans="2:60" x14ac:dyDescent="0.2">
      <c r="B474" s="14">
        <f t="shared" si="39"/>
        <v>466</v>
      </c>
      <c r="C474" s="15" t="str">
        <f>CONCATENATE('Data Sheet'!$B$8,'Data Sheet'!$G$2)</f>
        <v>" HWDP</v>
      </c>
      <c r="D474" s="95" t="str">
        <f t="shared" si="40"/>
        <v/>
      </c>
      <c r="E474" s="15" t="str">
        <f>IF('Sum HWDP'!$D$10="TH-Hill DS-1 Vol 3 CAT 2: Clean and Visual Ends only","N/A","OK")</f>
        <v>OK</v>
      </c>
      <c r="F474" s="15" t="str">
        <f>IF('Sum HWDP'!$D$10="TH-Hill DS-1 Vol 3 CAT 2: Clean and Visual Ends only","N/A","OK")</f>
        <v>OK</v>
      </c>
      <c r="G474" s="17"/>
      <c r="H474" s="17"/>
      <c r="I474" s="17" t="s">
        <v>51</v>
      </c>
      <c r="J474" s="17" t="str">
        <f t="shared" si="41"/>
        <v>OK</v>
      </c>
      <c r="K474" s="17" t="str">
        <f t="shared" si="41"/>
        <v>OK</v>
      </c>
      <c r="L474" s="17" t="str">
        <f>IF('Data Sheet'!$B$9="NC-50","N/A","OK")</f>
        <v>OK</v>
      </c>
      <c r="M474" s="17" t="str">
        <f>IF('Data Sheet'!$B$9="NC-50","N/A","OK")</f>
        <v>OK</v>
      </c>
      <c r="N474" s="23" t="str">
        <f>IF(BO474&lt;&gt;"",
    IF(INT('Data Sheet'!$A$19)=INT('Data Sheet'!$B$19),
        --(INT('Data Sheet'!$A$19) &amp; "." &amp; BO474),
        IF(AND((--(INT('Data Sheet'!$A$19) &amp; "." &amp; BO474)&gt;=--('Data Sheet'!$A$19)), (--(INT('Data Sheet'!$A$19) &amp; "." &amp; BO474)&lt;=--('Data Sheet'!$B$19))),
            --(INT('Data Sheet'!$A$19) &amp; "." &amp; BO474),
            --(INT('Data Sheet'!$B$19) &amp; "." &amp; BO474)
        )
    ),
    IF(BN474&lt;&gt;"",
        IF(INT('Data Sheet'!$A$19)=INT('Data Sheet'!$B$19),
            --(INT('Data Sheet'!$A$19) &amp; "." &amp; LEFT(BN474,3)),
            IF(AND((--(INT('Data Sheet'!$A$19) &amp; "." &amp; LEFT(BN474,3))&gt;=--('Data Sheet'!$A$19)), (--(INT('Data Sheet'!$A$19) &amp; "." &amp; LEFT(BN474,3))&lt;=--('Data Sheet'!$B$19))),
                --(INT('Data Sheet'!$A$19) &amp; "." &amp; LEFT(BN474,3)),
                --(INT('Data Sheet'!$B$19) &amp; "." &amp; LEFT(BN474,3))
            )
        ),
        "OK"
    )
)</f>
        <v>OK</v>
      </c>
      <c r="O474" s="23" t="str">
        <f>IF(BP474&lt;&gt;"",
    IF(INT('Data Sheet'!$A$19)=INT('Data Sheet'!$B$19),
        --(INT('Data Sheet'!$A$19) &amp; "." &amp; BP474),
        IF(AND((--(INT('Data Sheet'!$A$19) &amp; "." &amp; BP474)&gt;=--('Data Sheet'!$A$19)), (--(INT('Data Sheet'!$A$19) &amp; "." &amp; BP474)&lt;=--('Data Sheet'!$B$19))),
            --(INT('Data Sheet'!$A$19) &amp; "." &amp; BP474),
            --(INT('Data Sheet'!$B$19) &amp; "." &amp; BP474)
        )
    ),
    IF(BN474&lt;&gt;"",
        IF(INT('Data Sheet'!$A$19)=INT('Data Sheet'!$B$19),
            --(INT('Data Sheet'!$A$19) &amp; "." &amp; RIGHT(BN474,3)),
            IF(AND((--(INT('Data Sheet'!$A$19) &amp; "." &amp; RIGHT(BN474,3))&gt;=--('Data Sheet'!$A$19)), (--(INT('Data Sheet'!$A$19) &amp; "." &amp; RIGHT(BN474,3))&lt;=--('Data Sheet'!$B$19))),
                --(INT('Data Sheet'!$A$19) &amp; "." &amp; RIGHT(BN474,3)),
                --(INT('Data Sheet'!$B$19) &amp; "." &amp; RIGHT(BN474,3))
            )
        ),
        "OK"
    )
)</f>
        <v>OK</v>
      </c>
      <c r="P474" s="23" t="str">
        <f>IF(BR474&lt;&gt;"",
    IF(INT('Data Sheet'!$A$19)=INT('Data Sheet'!$B$15),
        --(INT('Data Sheet'!$A$15) &amp; "." &amp; BR474),
        IF(AND((--(INT('Data Sheet'!$A$15) &amp; "." &amp; BR474)&gt;=--('Data Sheet'!$A$15)), (--(INT('Data Sheet'!$A$15) &amp; "." &amp; BR474)&lt;=--('Data Sheet'!$B$15))),
            --(INT('Data Sheet'!$A$15) &amp; "." &amp; BR474),
            --(INT('Data Sheet'!$B$15) &amp; "." &amp; BR474)
        )
    ),
    IF(BQ474&lt;&gt;"",
        IF(INT('Data Sheet'!$A$15)=INT('Data Sheet'!$B$15),
            --(INT('Data Sheet'!$A$15) &amp; "." &amp; LEFT(BQ474,3)),
            IF(AND((--(INT('Data Sheet'!$A$15) &amp; "." &amp; LEFT(BQ474,3))&gt;=--('Data Sheet'!$A$15)), (--(INT('Data Sheet'!$A$15) &amp; "." &amp; LEFT(BQ474,3))&lt;=--('Data Sheet'!$B$15))),
                --(INT('Data Sheet'!$A$15) &amp; "." &amp; LEFT(BQ474,3)),
                --(INT('Data Sheet'!$B$15) &amp; "." &amp; LEFT(BQ474,3))
            )
        ),
        "OK"
    )
)</f>
        <v>OK</v>
      </c>
      <c r="Q474" s="23" t="str">
        <f>IF(BS474&lt;&gt;"",
    IF(INT('Data Sheet'!$A$19)=INT('Data Sheet'!$B$15),
        --(INT('Data Sheet'!$A$15) &amp; "." &amp; BS474),
        IF(AND((--(INT('Data Sheet'!$A$15) &amp; "." &amp; BS474)&gt;=--('Data Sheet'!$A$15)), (--(INT('Data Sheet'!$A$15) &amp; "." &amp; BS474)&lt;=--('Data Sheet'!$B$15))),
            --(INT('Data Sheet'!$A$15) &amp; "." &amp; BS474),
            --(INT('Data Sheet'!$B$15) &amp; "." &amp; BS474)
        )
    ),
    IF(BQ474&lt;&gt;"",
        IF(INT('Data Sheet'!$A$15)=INT('Data Sheet'!$B$15),
            --(INT('Data Sheet'!$A$15) &amp; "." &amp; RIGHT(BQ474,3)),
            IF(AND((--(INT('Data Sheet'!$A$15) &amp; "." &amp; RIGHT(BQ474,3))&gt;=--('Data Sheet'!$A$15)), (--(INT('Data Sheet'!$A$15) &amp; "." &amp; RIGHT(BQ474,3))&lt;=--('Data Sheet'!$B$15))),
                --(INT('Data Sheet'!$A$15) &amp; "." &amp; RIGHT(BQ474,3)),
                --(INT('Data Sheet'!$B$15) &amp; "." &amp; RIGHT(BQ474,3))
            )
        ),
        "OK"
    )
)</f>
        <v>OK</v>
      </c>
      <c r="R474" s="20"/>
      <c r="S474" s="20"/>
      <c r="T474" s="20"/>
      <c r="U474" s="20"/>
      <c r="V474" s="20"/>
      <c r="W474" s="20"/>
      <c r="X474" s="20"/>
      <c r="Y474" s="20"/>
      <c r="Z474" s="20"/>
      <c r="AA474" s="55"/>
      <c r="AB474" s="55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1"/>
      <c r="AR474" s="21"/>
      <c r="AS474" s="21"/>
      <c r="AT474" s="21"/>
      <c r="AU474" s="21"/>
      <c r="AV474" s="21"/>
      <c r="AW474" s="22"/>
      <c r="AX474" s="99"/>
      <c r="AY474" s="20"/>
      <c r="AZ474" s="20"/>
      <c r="BA474" s="22"/>
      <c r="BC474" s="80"/>
      <c r="BD474" s="80"/>
      <c r="BE474" s="80"/>
      <c r="BF474" s="80"/>
      <c r="BG474" s="2" t="str">
        <f t="shared" si="38"/>
        <v/>
      </c>
      <c r="BH474" s="78">
        <f t="shared" si="37"/>
        <v>0</v>
      </c>
    </row>
    <row r="475" spans="2:60" x14ac:dyDescent="0.2">
      <c r="B475" s="14">
        <f t="shared" si="39"/>
        <v>467</v>
      </c>
      <c r="C475" s="15" t="str">
        <f>CONCATENATE('Data Sheet'!$B$8,'Data Sheet'!$G$2)</f>
        <v>" HWDP</v>
      </c>
      <c r="D475" s="95" t="str">
        <f t="shared" si="40"/>
        <v/>
      </c>
      <c r="E475" s="15" t="str">
        <f>IF('Sum HWDP'!$D$10="TH-Hill DS-1 Vol 3 CAT 2: Clean and Visual Ends only","N/A","OK")</f>
        <v>OK</v>
      </c>
      <c r="F475" s="15" t="str">
        <f>IF('Sum HWDP'!$D$10="TH-Hill DS-1 Vol 3 CAT 2: Clean and Visual Ends only","N/A","OK")</f>
        <v>OK</v>
      </c>
      <c r="G475" s="17"/>
      <c r="H475" s="17"/>
      <c r="I475" s="17" t="s">
        <v>51</v>
      </c>
      <c r="J475" s="17" t="str">
        <f t="shared" si="41"/>
        <v>OK</v>
      </c>
      <c r="K475" s="17" t="str">
        <f t="shared" si="41"/>
        <v>OK</v>
      </c>
      <c r="L475" s="17" t="str">
        <f>IF('Data Sheet'!$B$9="NC-50","N/A","OK")</f>
        <v>OK</v>
      </c>
      <c r="M475" s="17" t="str">
        <f>IF('Data Sheet'!$B$9="NC-50","N/A","OK")</f>
        <v>OK</v>
      </c>
      <c r="N475" s="23" t="str">
        <f>IF(BO475&lt;&gt;"",
    IF(INT('Data Sheet'!$A$19)=INT('Data Sheet'!$B$19),
        --(INT('Data Sheet'!$A$19) &amp; "." &amp; BO475),
        IF(AND((--(INT('Data Sheet'!$A$19) &amp; "." &amp; BO475)&gt;=--('Data Sheet'!$A$19)), (--(INT('Data Sheet'!$A$19) &amp; "." &amp; BO475)&lt;=--('Data Sheet'!$B$19))),
            --(INT('Data Sheet'!$A$19) &amp; "." &amp; BO475),
            --(INT('Data Sheet'!$B$19) &amp; "." &amp; BO475)
        )
    ),
    IF(BN475&lt;&gt;"",
        IF(INT('Data Sheet'!$A$19)=INT('Data Sheet'!$B$19),
            --(INT('Data Sheet'!$A$19) &amp; "." &amp; LEFT(BN475,3)),
            IF(AND((--(INT('Data Sheet'!$A$19) &amp; "." &amp; LEFT(BN475,3))&gt;=--('Data Sheet'!$A$19)), (--(INT('Data Sheet'!$A$19) &amp; "." &amp; LEFT(BN475,3))&lt;=--('Data Sheet'!$B$19))),
                --(INT('Data Sheet'!$A$19) &amp; "." &amp; LEFT(BN475,3)),
                --(INT('Data Sheet'!$B$19) &amp; "." &amp; LEFT(BN475,3))
            )
        ),
        "OK"
    )
)</f>
        <v>OK</v>
      </c>
      <c r="O475" s="23" t="str">
        <f>IF(BP475&lt;&gt;"",
    IF(INT('Data Sheet'!$A$19)=INT('Data Sheet'!$B$19),
        --(INT('Data Sheet'!$A$19) &amp; "." &amp; BP475),
        IF(AND((--(INT('Data Sheet'!$A$19) &amp; "." &amp; BP475)&gt;=--('Data Sheet'!$A$19)), (--(INT('Data Sheet'!$A$19) &amp; "." &amp; BP475)&lt;=--('Data Sheet'!$B$19))),
            --(INT('Data Sheet'!$A$19) &amp; "." &amp; BP475),
            --(INT('Data Sheet'!$B$19) &amp; "." &amp; BP475)
        )
    ),
    IF(BN475&lt;&gt;"",
        IF(INT('Data Sheet'!$A$19)=INT('Data Sheet'!$B$19),
            --(INT('Data Sheet'!$A$19) &amp; "." &amp; RIGHT(BN475,3)),
            IF(AND((--(INT('Data Sheet'!$A$19) &amp; "." &amp; RIGHT(BN475,3))&gt;=--('Data Sheet'!$A$19)), (--(INT('Data Sheet'!$A$19) &amp; "." &amp; RIGHT(BN475,3))&lt;=--('Data Sheet'!$B$19))),
                --(INT('Data Sheet'!$A$19) &amp; "." &amp; RIGHT(BN475,3)),
                --(INT('Data Sheet'!$B$19) &amp; "." &amp; RIGHT(BN475,3))
            )
        ),
        "OK"
    )
)</f>
        <v>OK</v>
      </c>
      <c r="P475" s="23" t="str">
        <f>IF(BR475&lt;&gt;"",
    IF(INT('Data Sheet'!$A$19)=INT('Data Sheet'!$B$15),
        --(INT('Data Sheet'!$A$15) &amp; "." &amp; BR475),
        IF(AND((--(INT('Data Sheet'!$A$15) &amp; "." &amp; BR475)&gt;=--('Data Sheet'!$A$15)), (--(INT('Data Sheet'!$A$15) &amp; "." &amp; BR475)&lt;=--('Data Sheet'!$B$15))),
            --(INT('Data Sheet'!$A$15) &amp; "." &amp; BR475),
            --(INT('Data Sheet'!$B$15) &amp; "." &amp; BR475)
        )
    ),
    IF(BQ475&lt;&gt;"",
        IF(INT('Data Sheet'!$A$15)=INT('Data Sheet'!$B$15),
            --(INT('Data Sheet'!$A$15) &amp; "." &amp; LEFT(BQ475,3)),
            IF(AND((--(INT('Data Sheet'!$A$15) &amp; "." &amp; LEFT(BQ475,3))&gt;=--('Data Sheet'!$A$15)), (--(INT('Data Sheet'!$A$15) &amp; "." &amp; LEFT(BQ475,3))&lt;=--('Data Sheet'!$B$15))),
                --(INT('Data Sheet'!$A$15) &amp; "." &amp; LEFT(BQ475,3)),
                --(INT('Data Sheet'!$B$15) &amp; "." &amp; LEFT(BQ475,3))
            )
        ),
        "OK"
    )
)</f>
        <v>OK</v>
      </c>
      <c r="Q475" s="23" t="str">
        <f>IF(BS475&lt;&gt;"",
    IF(INT('Data Sheet'!$A$19)=INT('Data Sheet'!$B$15),
        --(INT('Data Sheet'!$A$15) &amp; "." &amp; BS475),
        IF(AND((--(INT('Data Sheet'!$A$15) &amp; "." &amp; BS475)&gt;=--('Data Sheet'!$A$15)), (--(INT('Data Sheet'!$A$15) &amp; "." &amp; BS475)&lt;=--('Data Sheet'!$B$15))),
            --(INT('Data Sheet'!$A$15) &amp; "." &amp; BS475),
            --(INT('Data Sheet'!$B$15) &amp; "." &amp; BS475)
        )
    ),
    IF(BQ475&lt;&gt;"",
        IF(INT('Data Sheet'!$A$15)=INT('Data Sheet'!$B$15),
            --(INT('Data Sheet'!$A$15) &amp; "." &amp; RIGHT(BQ475,3)),
            IF(AND((--(INT('Data Sheet'!$A$15) &amp; "." &amp; RIGHT(BQ475,3))&gt;=--('Data Sheet'!$A$15)), (--(INT('Data Sheet'!$A$15) &amp; "." &amp; RIGHT(BQ475,3))&lt;=--('Data Sheet'!$B$15))),
                --(INT('Data Sheet'!$A$15) &amp; "." &amp; RIGHT(BQ475,3)),
                --(INT('Data Sheet'!$B$15) &amp; "." &amp; RIGHT(BQ475,3))
            )
        ),
        "OK"
    )
)</f>
        <v>OK</v>
      </c>
      <c r="R475" s="20"/>
      <c r="S475" s="20"/>
      <c r="T475" s="20"/>
      <c r="U475" s="20"/>
      <c r="V475" s="20"/>
      <c r="W475" s="20"/>
      <c r="X475" s="20"/>
      <c r="Y475" s="20"/>
      <c r="Z475" s="20"/>
      <c r="AA475" s="55"/>
      <c r="AB475" s="55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1"/>
      <c r="AR475" s="21"/>
      <c r="AS475" s="21"/>
      <c r="AT475" s="21"/>
      <c r="AU475" s="21"/>
      <c r="AV475" s="21"/>
      <c r="AW475" s="22"/>
      <c r="AX475" s="99"/>
      <c r="AY475" s="20"/>
      <c r="AZ475" s="20"/>
      <c r="BA475" s="22"/>
      <c r="BC475" s="80"/>
      <c r="BD475" s="80"/>
      <c r="BE475" s="80"/>
      <c r="BF475" s="80"/>
      <c r="BG475" s="2" t="str">
        <f t="shared" si="38"/>
        <v/>
      </c>
      <c r="BH475" s="78">
        <f t="shared" si="37"/>
        <v>0</v>
      </c>
    </row>
    <row r="476" spans="2:60" x14ac:dyDescent="0.2">
      <c r="B476" s="14">
        <f t="shared" si="39"/>
        <v>468</v>
      </c>
      <c r="C476" s="15" t="str">
        <f>CONCATENATE('Data Sheet'!$B$8,'Data Sheet'!$G$2)</f>
        <v>" HWDP</v>
      </c>
      <c r="D476" s="95" t="str">
        <f t="shared" si="40"/>
        <v/>
      </c>
      <c r="E476" s="15" t="str">
        <f>IF('Sum HWDP'!$D$10="TH-Hill DS-1 Vol 3 CAT 2: Clean and Visual Ends only","N/A","OK")</f>
        <v>OK</v>
      </c>
      <c r="F476" s="15" t="str">
        <f>IF('Sum HWDP'!$D$10="TH-Hill DS-1 Vol 3 CAT 2: Clean and Visual Ends only","N/A","OK")</f>
        <v>OK</v>
      </c>
      <c r="G476" s="17"/>
      <c r="H476" s="17"/>
      <c r="I476" s="17" t="s">
        <v>51</v>
      </c>
      <c r="J476" s="17" t="str">
        <f t="shared" si="41"/>
        <v>OK</v>
      </c>
      <c r="K476" s="17" t="str">
        <f t="shared" si="41"/>
        <v>OK</v>
      </c>
      <c r="L476" s="17" t="str">
        <f>IF('Data Sheet'!$B$9="NC-50","N/A","OK")</f>
        <v>OK</v>
      </c>
      <c r="M476" s="17" t="str">
        <f>IF('Data Sheet'!$B$9="NC-50","N/A","OK")</f>
        <v>OK</v>
      </c>
      <c r="N476" s="23" t="str">
        <f>IF(BO476&lt;&gt;"",
    IF(INT('Data Sheet'!$A$19)=INT('Data Sheet'!$B$19),
        --(INT('Data Sheet'!$A$19) &amp; "." &amp; BO476),
        IF(AND((--(INT('Data Sheet'!$A$19) &amp; "." &amp; BO476)&gt;=--('Data Sheet'!$A$19)), (--(INT('Data Sheet'!$A$19) &amp; "." &amp; BO476)&lt;=--('Data Sheet'!$B$19))),
            --(INT('Data Sheet'!$A$19) &amp; "." &amp; BO476),
            --(INT('Data Sheet'!$B$19) &amp; "." &amp; BO476)
        )
    ),
    IF(BN476&lt;&gt;"",
        IF(INT('Data Sheet'!$A$19)=INT('Data Sheet'!$B$19),
            --(INT('Data Sheet'!$A$19) &amp; "." &amp; LEFT(BN476,3)),
            IF(AND((--(INT('Data Sheet'!$A$19) &amp; "." &amp; LEFT(BN476,3))&gt;=--('Data Sheet'!$A$19)), (--(INT('Data Sheet'!$A$19) &amp; "." &amp; LEFT(BN476,3))&lt;=--('Data Sheet'!$B$19))),
                --(INT('Data Sheet'!$A$19) &amp; "." &amp; LEFT(BN476,3)),
                --(INT('Data Sheet'!$B$19) &amp; "." &amp; LEFT(BN476,3))
            )
        ),
        "OK"
    )
)</f>
        <v>OK</v>
      </c>
      <c r="O476" s="23" t="str">
        <f>IF(BP476&lt;&gt;"",
    IF(INT('Data Sheet'!$A$19)=INT('Data Sheet'!$B$19),
        --(INT('Data Sheet'!$A$19) &amp; "." &amp; BP476),
        IF(AND((--(INT('Data Sheet'!$A$19) &amp; "." &amp; BP476)&gt;=--('Data Sheet'!$A$19)), (--(INT('Data Sheet'!$A$19) &amp; "." &amp; BP476)&lt;=--('Data Sheet'!$B$19))),
            --(INT('Data Sheet'!$A$19) &amp; "." &amp; BP476),
            --(INT('Data Sheet'!$B$19) &amp; "." &amp; BP476)
        )
    ),
    IF(BN476&lt;&gt;"",
        IF(INT('Data Sheet'!$A$19)=INT('Data Sheet'!$B$19),
            --(INT('Data Sheet'!$A$19) &amp; "." &amp; RIGHT(BN476,3)),
            IF(AND((--(INT('Data Sheet'!$A$19) &amp; "." &amp; RIGHT(BN476,3))&gt;=--('Data Sheet'!$A$19)), (--(INT('Data Sheet'!$A$19) &amp; "." &amp; RIGHT(BN476,3))&lt;=--('Data Sheet'!$B$19))),
                --(INT('Data Sheet'!$A$19) &amp; "." &amp; RIGHT(BN476,3)),
                --(INT('Data Sheet'!$B$19) &amp; "." &amp; RIGHT(BN476,3))
            )
        ),
        "OK"
    )
)</f>
        <v>OK</v>
      </c>
      <c r="P476" s="23" t="str">
        <f>IF(BR476&lt;&gt;"",
    IF(INT('Data Sheet'!$A$19)=INT('Data Sheet'!$B$15),
        --(INT('Data Sheet'!$A$15) &amp; "." &amp; BR476),
        IF(AND((--(INT('Data Sheet'!$A$15) &amp; "." &amp; BR476)&gt;=--('Data Sheet'!$A$15)), (--(INT('Data Sheet'!$A$15) &amp; "." &amp; BR476)&lt;=--('Data Sheet'!$B$15))),
            --(INT('Data Sheet'!$A$15) &amp; "." &amp; BR476),
            --(INT('Data Sheet'!$B$15) &amp; "." &amp; BR476)
        )
    ),
    IF(BQ476&lt;&gt;"",
        IF(INT('Data Sheet'!$A$15)=INT('Data Sheet'!$B$15),
            --(INT('Data Sheet'!$A$15) &amp; "." &amp; LEFT(BQ476,3)),
            IF(AND((--(INT('Data Sheet'!$A$15) &amp; "." &amp; LEFT(BQ476,3))&gt;=--('Data Sheet'!$A$15)), (--(INT('Data Sheet'!$A$15) &amp; "." &amp; LEFT(BQ476,3))&lt;=--('Data Sheet'!$B$15))),
                --(INT('Data Sheet'!$A$15) &amp; "." &amp; LEFT(BQ476,3)),
                --(INT('Data Sheet'!$B$15) &amp; "." &amp; LEFT(BQ476,3))
            )
        ),
        "OK"
    )
)</f>
        <v>OK</v>
      </c>
      <c r="Q476" s="23" t="str">
        <f>IF(BS476&lt;&gt;"",
    IF(INT('Data Sheet'!$A$19)=INT('Data Sheet'!$B$15),
        --(INT('Data Sheet'!$A$15) &amp; "." &amp; BS476),
        IF(AND((--(INT('Data Sheet'!$A$15) &amp; "." &amp; BS476)&gt;=--('Data Sheet'!$A$15)), (--(INT('Data Sheet'!$A$15) &amp; "." &amp; BS476)&lt;=--('Data Sheet'!$B$15))),
            --(INT('Data Sheet'!$A$15) &amp; "." &amp; BS476),
            --(INT('Data Sheet'!$B$15) &amp; "." &amp; BS476)
        )
    ),
    IF(BQ476&lt;&gt;"",
        IF(INT('Data Sheet'!$A$15)=INT('Data Sheet'!$B$15),
            --(INT('Data Sheet'!$A$15) &amp; "." &amp; RIGHT(BQ476,3)),
            IF(AND((--(INT('Data Sheet'!$A$15) &amp; "." &amp; RIGHT(BQ476,3))&gt;=--('Data Sheet'!$A$15)), (--(INT('Data Sheet'!$A$15) &amp; "." &amp; RIGHT(BQ476,3))&lt;=--('Data Sheet'!$B$15))),
                --(INT('Data Sheet'!$A$15) &amp; "." &amp; RIGHT(BQ476,3)),
                --(INT('Data Sheet'!$B$15) &amp; "." &amp; RIGHT(BQ476,3))
            )
        ),
        "OK"
    )
)</f>
        <v>OK</v>
      </c>
      <c r="R476" s="20"/>
      <c r="S476" s="20"/>
      <c r="T476" s="20"/>
      <c r="U476" s="20"/>
      <c r="V476" s="20"/>
      <c r="W476" s="20"/>
      <c r="X476" s="20"/>
      <c r="Y476" s="20"/>
      <c r="Z476" s="20"/>
      <c r="AA476" s="55"/>
      <c r="AB476" s="55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1"/>
      <c r="AR476" s="21"/>
      <c r="AS476" s="21"/>
      <c r="AT476" s="21"/>
      <c r="AU476" s="21"/>
      <c r="AV476" s="21"/>
      <c r="AW476" s="22"/>
      <c r="AX476" s="99"/>
      <c r="AY476" s="20"/>
      <c r="AZ476" s="20"/>
      <c r="BA476" s="22"/>
      <c r="BC476" s="80"/>
      <c r="BD476" s="80"/>
      <c r="BE476" s="80"/>
      <c r="BF476" s="80"/>
      <c r="BG476" s="2" t="str">
        <f t="shared" si="38"/>
        <v/>
      </c>
      <c r="BH476" s="78">
        <f t="shared" si="37"/>
        <v>0</v>
      </c>
    </row>
    <row r="477" spans="2:60" x14ac:dyDescent="0.2">
      <c r="B477" s="14">
        <f t="shared" si="39"/>
        <v>469</v>
      </c>
      <c r="C477" s="15" t="str">
        <f>CONCATENATE('Data Sheet'!$B$8,'Data Sheet'!$G$2)</f>
        <v>" HWDP</v>
      </c>
      <c r="D477" s="95" t="str">
        <f t="shared" si="40"/>
        <v/>
      </c>
      <c r="E477" s="15" t="str">
        <f>IF('Sum HWDP'!$D$10="TH-Hill DS-1 Vol 3 CAT 2: Clean and Visual Ends only","N/A","OK")</f>
        <v>OK</v>
      </c>
      <c r="F477" s="15" t="str">
        <f>IF('Sum HWDP'!$D$10="TH-Hill DS-1 Vol 3 CAT 2: Clean and Visual Ends only","N/A","OK")</f>
        <v>OK</v>
      </c>
      <c r="G477" s="17"/>
      <c r="H477" s="17"/>
      <c r="I477" s="17" t="s">
        <v>51</v>
      </c>
      <c r="J477" s="17" t="str">
        <f t="shared" si="41"/>
        <v>OK</v>
      </c>
      <c r="K477" s="17" t="str">
        <f t="shared" si="41"/>
        <v>OK</v>
      </c>
      <c r="L477" s="17" t="str">
        <f>IF('Data Sheet'!$B$9="NC-50","N/A","OK")</f>
        <v>OK</v>
      </c>
      <c r="M477" s="17" t="str">
        <f>IF('Data Sheet'!$B$9="NC-50","N/A","OK")</f>
        <v>OK</v>
      </c>
      <c r="N477" s="23" t="str">
        <f>IF(BO477&lt;&gt;"",
    IF(INT('Data Sheet'!$A$19)=INT('Data Sheet'!$B$19),
        --(INT('Data Sheet'!$A$19) &amp; "." &amp; BO477),
        IF(AND((--(INT('Data Sheet'!$A$19) &amp; "." &amp; BO477)&gt;=--('Data Sheet'!$A$19)), (--(INT('Data Sheet'!$A$19) &amp; "." &amp; BO477)&lt;=--('Data Sheet'!$B$19))),
            --(INT('Data Sheet'!$A$19) &amp; "." &amp; BO477),
            --(INT('Data Sheet'!$B$19) &amp; "." &amp; BO477)
        )
    ),
    IF(BN477&lt;&gt;"",
        IF(INT('Data Sheet'!$A$19)=INT('Data Sheet'!$B$19),
            --(INT('Data Sheet'!$A$19) &amp; "." &amp; LEFT(BN477,3)),
            IF(AND((--(INT('Data Sheet'!$A$19) &amp; "." &amp; LEFT(BN477,3))&gt;=--('Data Sheet'!$A$19)), (--(INT('Data Sheet'!$A$19) &amp; "." &amp; LEFT(BN477,3))&lt;=--('Data Sheet'!$B$19))),
                --(INT('Data Sheet'!$A$19) &amp; "." &amp; LEFT(BN477,3)),
                --(INT('Data Sheet'!$B$19) &amp; "." &amp; LEFT(BN477,3))
            )
        ),
        "OK"
    )
)</f>
        <v>OK</v>
      </c>
      <c r="O477" s="23" t="str">
        <f>IF(BP477&lt;&gt;"",
    IF(INT('Data Sheet'!$A$19)=INT('Data Sheet'!$B$19),
        --(INT('Data Sheet'!$A$19) &amp; "." &amp; BP477),
        IF(AND((--(INT('Data Sheet'!$A$19) &amp; "." &amp; BP477)&gt;=--('Data Sheet'!$A$19)), (--(INT('Data Sheet'!$A$19) &amp; "." &amp; BP477)&lt;=--('Data Sheet'!$B$19))),
            --(INT('Data Sheet'!$A$19) &amp; "." &amp; BP477),
            --(INT('Data Sheet'!$B$19) &amp; "." &amp; BP477)
        )
    ),
    IF(BN477&lt;&gt;"",
        IF(INT('Data Sheet'!$A$19)=INT('Data Sheet'!$B$19),
            --(INT('Data Sheet'!$A$19) &amp; "." &amp; RIGHT(BN477,3)),
            IF(AND((--(INT('Data Sheet'!$A$19) &amp; "." &amp; RIGHT(BN477,3))&gt;=--('Data Sheet'!$A$19)), (--(INT('Data Sheet'!$A$19) &amp; "." &amp; RIGHT(BN477,3))&lt;=--('Data Sheet'!$B$19))),
                --(INT('Data Sheet'!$A$19) &amp; "." &amp; RIGHT(BN477,3)),
                --(INT('Data Sheet'!$B$19) &amp; "." &amp; RIGHT(BN477,3))
            )
        ),
        "OK"
    )
)</f>
        <v>OK</v>
      </c>
      <c r="P477" s="23" t="str">
        <f>IF(BR477&lt;&gt;"",
    IF(INT('Data Sheet'!$A$19)=INT('Data Sheet'!$B$15),
        --(INT('Data Sheet'!$A$15) &amp; "." &amp; BR477),
        IF(AND((--(INT('Data Sheet'!$A$15) &amp; "." &amp; BR477)&gt;=--('Data Sheet'!$A$15)), (--(INT('Data Sheet'!$A$15) &amp; "." &amp; BR477)&lt;=--('Data Sheet'!$B$15))),
            --(INT('Data Sheet'!$A$15) &amp; "." &amp; BR477),
            --(INT('Data Sheet'!$B$15) &amp; "." &amp; BR477)
        )
    ),
    IF(BQ477&lt;&gt;"",
        IF(INT('Data Sheet'!$A$15)=INT('Data Sheet'!$B$15),
            --(INT('Data Sheet'!$A$15) &amp; "." &amp; LEFT(BQ477,3)),
            IF(AND((--(INT('Data Sheet'!$A$15) &amp; "." &amp; LEFT(BQ477,3))&gt;=--('Data Sheet'!$A$15)), (--(INT('Data Sheet'!$A$15) &amp; "." &amp; LEFT(BQ477,3))&lt;=--('Data Sheet'!$B$15))),
                --(INT('Data Sheet'!$A$15) &amp; "." &amp; LEFT(BQ477,3)),
                --(INT('Data Sheet'!$B$15) &amp; "." &amp; LEFT(BQ477,3))
            )
        ),
        "OK"
    )
)</f>
        <v>OK</v>
      </c>
      <c r="Q477" s="23" t="str">
        <f>IF(BS477&lt;&gt;"",
    IF(INT('Data Sheet'!$A$19)=INT('Data Sheet'!$B$15),
        --(INT('Data Sheet'!$A$15) &amp; "." &amp; BS477),
        IF(AND((--(INT('Data Sheet'!$A$15) &amp; "." &amp; BS477)&gt;=--('Data Sheet'!$A$15)), (--(INT('Data Sheet'!$A$15) &amp; "." &amp; BS477)&lt;=--('Data Sheet'!$B$15))),
            --(INT('Data Sheet'!$A$15) &amp; "." &amp; BS477),
            --(INT('Data Sheet'!$B$15) &amp; "." &amp; BS477)
        )
    ),
    IF(BQ477&lt;&gt;"",
        IF(INT('Data Sheet'!$A$15)=INT('Data Sheet'!$B$15),
            --(INT('Data Sheet'!$A$15) &amp; "." &amp; RIGHT(BQ477,3)),
            IF(AND((--(INT('Data Sheet'!$A$15) &amp; "." &amp; RIGHT(BQ477,3))&gt;=--('Data Sheet'!$A$15)), (--(INT('Data Sheet'!$A$15) &amp; "." &amp; RIGHT(BQ477,3))&lt;=--('Data Sheet'!$B$15))),
                --(INT('Data Sheet'!$A$15) &amp; "." &amp; RIGHT(BQ477,3)),
                --(INT('Data Sheet'!$B$15) &amp; "." &amp; RIGHT(BQ477,3))
            )
        ),
        "OK"
    )
)</f>
        <v>OK</v>
      </c>
      <c r="R477" s="20"/>
      <c r="S477" s="20"/>
      <c r="T477" s="20"/>
      <c r="U477" s="20"/>
      <c r="V477" s="20"/>
      <c r="W477" s="20"/>
      <c r="X477" s="20"/>
      <c r="Y477" s="20"/>
      <c r="Z477" s="20"/>
      <c r="AA477" s="55"/>
      <c r="AB477" s="55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1"/>
      <c r="AR477" s="21"/>
      <c r="AS477" s="21"/>
      <c r="AT477" s="21"/>
      <c r="AU477" s="21"/>
      <c r="AV477" s="21"/>
      <c r="AW477" s="22"/>
      <c r="AX477" s="99"/>
      <c r="AY477" s="20"/>
      <c r="AZ477" s="20"/>
      <c r="BA477" s="22"/>
      <c r="BC477" s="80"/>
      <c r="BD477" s="80"/>
      <c r="BE477" s="80"/>
      <c r="BF477" s="80"/>
      <c r="BG477" s="2" t="str">
        <f t="shared" si="38"/>
        <v/>
      </c>
      <c r="BH477" s="78">
        <f t="shared" si="37"/>
        <v>0</v>
      </c>
    </row>
    <row r="478" spans="2:60" x14ac:dyDescent="0.2">
      <c r="B478" s="14">
        <f t="shared" si="39"/>
        <v>470</v>
      </c>
      <c r="C478" s="15" t="str">
        <f>CONCATENATE('Data Sheet'!$B$8,'Data Sheet'!$G$2)</f>
        <v>" HWDP</v>
      </c>
      <c r="D478" s="95" t="str">
        <f t="shared" si="40"/>
        <v/>
      </c>
      <c r="E478" s="15" t="str">
        <f>IF('Sum HWDP'!$D$10="TH-Hill DS-1 Vol 3 CAT 2: Clean and Visual Ends only","N/A","OK")</f>
        <v>OK</v>
      </c>
      <c r="F478" s="15" t="str">
        <f>IF('Sum HWDP'!$D$10="TH-Hill DS-1 Vol 3 CAT 2: Clean and Visual Ends only","N/A","OK")</f>
        <v>OK</v>
      </c>
      <c r="G478" s="17"/>
      <c r="H478" s="17"/>
      <c r="I478" s="17" t="s">
        <v>51</v>
      </c>
      <c r="J478" s="17" t="str">
        <f t="shared" si="41"/>
        <v>OK</v>
      </c>
      <c r="K478" s="17" t="str">
        <f t="shared" si="41"/>
        <v>OK</v>
      </c>
      <c r="L478" s="17" t="str">
        <f>IF('Data Sheet'!$B$9="NC-50","N/A","OK")</f>
        <v>OK</v>
      </c>
      <c r="M478" s="17" t="str">
        <f>IF('Data Sheet'!$B$9="NC-50","N/A","OK")</f>
        <v>OK</v>
      </c>
      <c r="N478" s="23" t="str">
        <f>IF(BO478&lt;&gt;"",
    IF(INT('Data Sheet'!$A$19)=INT('Data Sheet'!$B$19),
        --(INT('Data Sheet'!$A$19) &amp; "." &amp; BO478),
        IF(AND((--(INT('Data Sheet'!$A$19) &amp; "." &amp; BO478)&gt;=--('Data Sheet'!$A$19)), (--(INT('Data Sheet'!$A$19) &amp; "." &amp; BO478)&lt;=--('Data Sheet'!$B$19))),
            --(INT('Data Sheet'!$A$19) &amp; "." &amp; BO478),
            --(INT('Data Sheet'!$B$19) &amp; "." &amp; BO478)
        )
    ),
    IF(BN478&lt;&gt;"",
        IF(INT('Data Sheet'!$A$19)=INT('Data Sheet'!$B$19),
            --(INT('Data Sheet'!$A$19) &amp; "." &amp; LEFT(BN478,3)),
            IF(AND((--(INT('Data Sheet'!$A$19) &amp; "." &amp; LEFT(BN478,3))&gt;=--('Data Sheet'!$A$19)), (--(INT('Data Sheet'!$A$19) &amp; "." &amp; LEFT(BN478,3))&lt;=--('Data Sheet'!$B$19))),
                --(INT('Data Sheet'!$A$19) &amp; "." &amp; LEFT(BN478,3)),
                --(INT('Data Sheet'!$B$19) &amp; "." &amp; LEFT(BN478,3))
            )
        ),
        "OK"
    )
)</f>
        <v>OK</v>
      </c>
      <c r="O478" s="23" t="str">
        <f>IF(BP478&lt;&gt;"",
    IF(INT('Data Sheet'!$A$19)=INT('Data Sheet'!$B$19),
        --(INT('Data Sheet'!$A$19) &amp; "." &amp; BP478),
        IF(AND((--(INT('Data Sheet'!$A$19) &amp; "." &amp; BP478)&gt;=--('Data Sheet'!$A$19)), (--(INT('Data Sheet'!$A$19) &amp; "." &amp; BP478)&lt;=--('Data Sheet'!$B$19))),
            --(INT('Data Sheet'!$A$19) &amp; "." &amp; BP478),
            --(INT('Data Sheet'!$B$19) &amp; "." &amp; BP478)
        )
    ),
    IF(BN478&lt;&gt;"",
        IF(INT('Data Sheet'!$A$19)=INT('Data Sheet'!$B$19),
            --(INT('Data Sheet'!$A$19) &amp; "." &amp; RIGHT(BN478,3)),
            IF(AND((--(INT('Data Sheet'!$A$19) &amp; "." &amp; RIGHT(BN478,3))&gt;=--('Data Sheet'!$A$19)), (--(INT('Data Sheet'!$A$19) &amp; "." &amp; RIGHT(BN478,3))&lt;=--('Data Sheet'!$B$19))),
                --(INT('Data Sheet'!$A$19) &amp; "." &amp; RIGHT(BN478,3)),
                --(INT('Data Sheet'!$B$19) &amp; "." &amp; RIGHT(BN478,3))
            )
        ),
        "OK"
    )
)</f>
        <v>OK</v>
      </c>
      <c r="P478" s="23" t="str">
        <f>IF(BR478&lt;&gt;"",
    IF(INT('Data Sheet'!$A$19)=INT('Data Sheet'!$B$15),
        --(INT('Data Sheet'!$A$15) &amp; "." &amp; BR478),
        IF(AND((--(INT('Data Sheet'!$A$15) &amp; "." &amp; BR478)&gt;=--('Data Sheet'!$A$15)), (--(INT('Data Sheet'!$A$15) &amp; "." &amp; BR478)&lt;=--('Data Sheet'!$B$15))),
            --(INT('Data Sheet'!$A$15) &amp; "." &amp; BR478),
            --(INT('Data Sheet'!$B$15) &amp; "." &amp; BR478)
        )
    ),
    IF(BQ478&lt;&gt;"",
        IF(INT('Data Sheet'!$A$15)=INT('Data Sheet'!$B$15),
            --(INT('Data Sheet'!$A$15) &amp; "." &amp; LEFT(BQ478,3)),
            IF(AND((--(INT('Data Sheet'!$A$15) &amp; "." &amp; LEFT(BQ478,3))&gt;=--('Data Sheet'!$A$15)), (--(INT('Data Sheet'!$A$15) &amp; "." &amp; LEFT(BQ478,3))&lt;=--('Data Sheet'!$B$15))),
                --(INT('Data Sheet'!$A$15) &amp; "." &amp; LEFT(BQ478,3)),
                --(INT('Data Sheet'!$B$15) &amp; "." &amp; LEFT(BQ478,3))
            )
        ),
        "OK"
    )
)</f>
        <v>OK</v>
      </c>
      <c r="Q478" s="23" t="str">
        <f>IF(BS478&lt;&gt;"",
    IF(INT('Data Sheet'!$A$19)=INT('Data Sheet'!$B$15),
        --(INT('Data Sheet'!$A$15) &amp; "." &amp; BS478),
        IF(AND((--(INT('Data Sheet'!$A$15) &amp; "." &amp; BS478)&gt;=--('Data Sheet'!$A$15)), (--(INT('Data Sheet'!$A$15) &amp; "." &amp; BS478)&lt;=--('Data Sheet'!$B$15))),
            --(INT('Data Sheet'!$A$15) &amp; "." &amp; BS478),
            --(INT('Data Sheet'!$B$15) &amp; "." &amp; BS478)
        )
    ),
    IF(BQ478&lt;&gt;"",
        IF(INT('Data Sheet'!$A$15)=INT('Data Sheet'!$B$15),
            --(INT('Data Sheet'!$A$15) &amp; "." &amp; RIGHT(BQ478,3)),
            IF(AND((--(INT('Data Sheet'!$A$15) &amp; "." &amp; RIGHT(BQ478,3))&gt;=--('Data Sheet'!$A$15)), (--(INT('Data Sheet'!$A$15) &amp; "." &amp; RIGHT(BQ478,3))&lt;=--('Data Sheet'!$B$15))),
                --(INT('Data Sheet'!$A$15) &amp; "." &amp; RIGHT(BQ478,3)),
                --(INT('Data Sheet'!$B$15) &amp; "." &amp; RIGHT(BQ478,3))
            )
        ),
        "OK"
    )
)</f>
        <v>OK</v>
      </c>
      <c r="R478" s="20"/>
      <c r="S478" s="20"/>
      <c r="T478" s="20"/>
      <c r="U478" s="20"/>
      <c r="V478" s="20"/>
      <c r="W478" s="20"/>
      <c r="X478" s="20"/>
      <c r="Y478" s="20"/>
      <c r="Z478" s="20"/>
      <c r="AA478" s="55"/>
      <c r="AB478" s="55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1"/>
      <c r="AR478" s="21"/>
      <c r="AS478" s="21"/>
      <c r="AT478" s="21"/>
      <c r="AU478" s="21"/>
      <c r="AV478" s="21"/>
      <c r="AW478" s="22"/>
      <c r="AX478" s="99"/>
      <c r="AY478" s="20"/>
      <c r="AZ478" s="20"/>
      <c r="BA478" s="22"/>
      <c r="BC478" s="80"/>
      <c r="BD478" s="80"/>
      <c r="BE478" s="80"/>
      <c r="BF478" s="80"/>
      <c r="BG478" s="2" t="str">
        <f t="shared" si="38"/>
        <v/>
      </c>
      <c r="BH478" s="78">
        <f t="shared" si="37"/>
        <v>0</v>
      </c>
    </row>
    <row r="479" spans="2:60" x14ac:dyDescent="0.2">
      <c r="B479" s="14">
        <f t="shared" si="39"/>
        <v>471</v>
      </c>
      <c r="C479" s="15" t="str">
        <f>CONCATENATE('Data Sheet'!$B$8,'Data Sheet'!$G$2)</f>
        <v>" HWDP</v>
      </c>
      <c r="D479" s="95" t="str">
        <f t="shared" si="40"/>
        <v/>
      </c>
      <c r="E479" s="15" t="str">
        <f>IF('Sum HWDP'!$D$10="TH-Hill DS-1 Vol 3 CAT 2: Clean and Visual Ends only","N/A","OK")</f>
        <v>OK</v>
      </c>
      <c r="F479" s="15" t="str">
        <f>IF('Sum HWDP'!$D$10="TH-Hill DS-1 Vol 3 CAT 2: Clean and Visual Ends only","N/A","OK")</f>
        <v>OK</v>
      </c>
      <c r="G479" s="17"/>
      <c r="H479" s="17"/>
      <c r="I479" s="17" t="s">
        <v>51</v>
      </c>
      <c r="J479" s="17" t="str">
        <f t="shared" si="41"/>
        <v>OK</v>
      </c>
      <c r="K479" s="17" t="str">
        <f t="shared" si="41"/>
        <v>OK</v>
      </c>
      <c r="L479" s="17" t="str">
        <f>IF('Data Sheet'!$B$9="NC-50","N/A","OK")</f>
        <v>OK</v>
      </c>
      <c r="M479" s="17" t="str">
        <f>IF('Data Sheet'!$B$9="NC-50","N/A","OK")</f>
        <v>OK</v>
      </c>
      <c r="N479" s="23" t="str">
        <f>IF(BO479&lt;&gt;"",
    IF(INT('Data Sheet'!$A$19)=INT('Data Sheet'!$B$19),
        --(INT('Data Sheet'!$A$19) &amp; "." &amp; BO479),
        IF(AND((--(INT('Data Sheet'!$A$19) &amp; "." &amp; BO479)&gt;=--('Data Sheet'!$A$19)), (--(INT('Data Sheet'!$A$19) &amp; "." &amp; BO479)&lt;=--('Data Sheet'!$B$19))),
            --(INT('Data Sheet'!$A$19) &amp; "." &amp; BO479),
            --(INT('Data Sheet'!$B$19) &amp; "." &amp; BO479)
        )
    ),
    IF(BN479&lt;&gt;"",
        IF(INT('Data Sheet'!$A$19)=INT('Data Sheet'!$B$19),
            --(INT('Data Sheet'!$A$19) &amp; "." &amp; LEFT(BN479,3)),
            IF(AND((--(INT('Data Sheet'!$A$19) &amp; "." &amp; LEFT(BN479,3))&gt;=--('Data Sheet'!$A$19)), (--(INT('Data Sheet'!$A$19) &amp; "." &amp; LEFT(BN479,3))&lt;=--('Data Sheet'!$B$19))),
                --(INT('Data Sheet'!$A$19) &amp; "." &amp; LEFT(BN479,3)),
                --(INT('Data Sheet'!$B$19) &amp; "." &amp; LEFT(BN479,3))
            )
        ),
        "OK"
    )
)</f>
        <v>OK</v>
      </c>
      <c r="O479" s="23" t="str">
        <f>IF(BP479&lt;&gt;"",
    IF(INT('Data Sheet'!$A$19)=INT('Data Sheet'!$B$19),
        --(INT('Data Sheet'!$A$19) &amp; "." &amp; BP479),
        IF(AND((--(INT('Data Sheet'!$A$19) &amp; "." &amp; BP479)&gt;=--('Data Sheet'!$A$19)), (--(INT('Data Sheet'!$A$19) &amp; "." &amp; BP479)&lt;=--('Data Sheet'!$B$19))),
            --(INT('Data Sheet'!$A$19) &amp; "." &amp; BP479),
            --(INT('Data Sheet'!$B$19) &amp; "." &amp; BP479)
        )
    ),
    IF(BN479&lt;&gt;"",
        IF(INT('Data Sheet'!$A$19)=INT('Data Sheet'!$B$19),
            --(INT('Data Sheet'!$A$19) &amp; "." &amp; RIGHT(BN479,3)),
            IF(AND((--(INT('Data Sheet'!$A$19) &amp; "." &amp; RIGHT(BN479,3))&gt;=--('Data Sheet'!$A$19)), (--(INT('Data Sheet'!$A$19) &amp; "." &amp; RIGHT(BN479,3))&lt;=--('Data Sheet'!$B$19))),
                --(INT('Data Sheet'!$A$19) &amp; "." &amp; RIGHT(BN479,3)),
                --(INT('Data Sheet'!$B$19) &amp; "." &amp; RIGHT(BN479,3))
            )
        ),
        "OK"
    )
)</f>
        <v>OK</v>
      </c>
      <c r="P479" s="23" t="str">
        <f>IF(BR479&lt;&gt;"",
    IF(INT('Data Sheet'!$A$19)=INT('Data Sheet'!$B$15),
        --(INT('Data Sheet'!$A$15) &amp; "." &amp; BR479),
        IF(AND((--(INT('Data Sheet'!$A$15) &amp; "." &amp; BR479)&gt;=--('Data Sheet'!$A$15)), (--(INT('Data Sheet'!$A$15) &amp; "." &amp; BR479)&lt;=--('Data Sheet'!$B$15))),
            --(INT('Data Sheet'!$A$15) &amp; "." &amp; BR479),
            --(INT('Data Sheet'!$B$15) &amp; "." &amp; BR479)
        )
    ),
    IF(BQ479&lt;&gt;"",
        IF(INT('Data Sheet'!$A$15)=INT('Data Sheet'!$B$15),
            --(INT('Data Sheet'!$A$15) &amp; "." &amp; LEFT(BQ479,3)),
            IF(AND((--(INT('Data Sheet'!$A$15) &amp; "." &amp; LEFT(BQ479,3))&gt;=--('Data Sheet'!$A$15)), (--(INT('Data Sheet'!$A$15) &amp; "." &amp; LEFT(BQ479,3))&lt;=--('Data Sheet'!$B$15))),
                --(INT('Data Sheet'!$A$15) &amp; "." &amp; LEFT(BQ479,3)),
                --(INT('Data Sheet'!$B$15) &amp; "." &amp; LEFT(BQ479,3))
            )
        ),
        "OK"
    )
)</f>
        <v>OK</v>
      </c>
      <c r="Q479" s="23" t="str">
        <f>IF(BS479&lt;&gt;"",
    IF(INT('Data Sheet'!$A$19)=INT('Data Sheet'!$B$15),
        --(INT('Data Sheet'!$A$15) &amp; "." &amp; BS479),
        IF(AND((--(INT('Data Sheet'!$A$15) &amp; "." &amp; BS479)&gt;=--('Data Sheet'!$A$15)), (--(INT('Data Sheet'!$A$15) &amp; "." &amp; BS479)&lt;=--('Data Sheet'!$B$15))),
            --(INT('Data Sheet'!$A$15) &amp; "." &amp; BS479),
            --(INT('Data Sheet'!$B$15) &amp; "." &amp; BS479)
        )
    ),
    IF(BQ479&lt;&gt;"",
        IF(INT('Data Sheet'!$A$15)=INT('Data Sheet'!$B$15),
            --(INT('Data Sheet'!$A$15) &amp; "." &amp; RIGHT(BQ479,3)),
            IF(AND((--(INT('Data Sheet'!$A$15) &amp; "." &amp; RIGHT(BQ479,3))&gt;=--('Data Sheet'!$A$15)), (--(INT('Data Sheet'!$A$15) &amp; "." &amp; RIGHT(BQ479,3))&lt;=--('Data Sheet'!$B$15))),
                --(INT('Data Sheet'!$A$15) &amp; "." &amp; RIGHT(BQ479,3)),
                --(INT('Data Sheet'!$B$15) &amp; "." &amp; RIGHT(BQ479,3))
            )
        ),
        "OK"
    )
)</f>
        <v>OK</v>
      </c>
      <c r="R479" s="20"/>
      <c r="S479" s="20"/>
      <c r="T479" s="20"/>
      <c r="U479" s="20"/>
      <c r="V479" s="20"/>
      <c r="W479" s="20"/>
      <c r="X479" s="20"/>
      <c r="Y479" s="20"/>
      <c r="Z479" s="20"/>
      <c r="AA479" s="55"/>
      <c r="AB479" s="55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1"/>
      <c r="AR479" s="21"/>
      <c r="AS479" s="21"/>
      <c r="AT479" s="21"/>
      <c r="AU479" s="21"/>
      <c r="AV479" s="21"/>
      <c r="AW479" s="22"/>
      <c r="AX479" s="99"/>
      <c r="AY479" s="20"/>
      <c r="AZ479" s="20"/>
      <c r="BA479" s="22"/>
      <c r="BC479" s="80"/>
      <c r="BD479" s="80"/>
      <c r="BE479" s="80"/>
      <c r="BF479" s="80"/>
      <c r="BG479" s="2" t="str">
        <f t="shared" si="38"/>
        <v/>
      </c>
      <c r="BH479" s="78">
        <f t="shared" si="37"/>
        <v>0</v>
      </c>
    </row>
    <row r="480" spans="2:60" x14ac:dyDescent="0.2">
      <c r="B480" s="14">
        <f t="shared" si="39"/>
        <v>472</v>
      </c>
      <c r="C480" s="15" t="str">
        <f>CONCATENATE('Data Sheet'!$B$8,'Data Sheet'!$G$2)</f>
        <v>" HWDP</v>
      </c>
      <c r="D480" s="95" t="str">
        <f t="shared" si="40"/>
        <v/>
      </c>
      <c r="E480" s="15" t="str">
        <f>IF('Sum HWDP'!$D$10="TH-Hill DS-1 Vol 3 CAT 2: Clean and Visual Ends only","N/A","OK")</f>
        <v>OK</v>
      </c>
      <c r="F480" s="15" t="str">
        <f>IF('Sum HWDP'!$D$10="TH-Hill DS-1 Vol 3 CAT 2: Clean and Visual Ends only","N/A","OK")</f>
        <v>OK</v>
      </c>
      <c r="G480" s="17"/>
      <c r="H480" s="17"/>
      <c r="I480" s="17" t="s">
        <v>51</v>
      </c>
      <c r="J480" s="17" t="str">
        <f t="shared" si="41"/>
        <v>OK</v>
      </c>
      <c r="K480" s="17" t="str">
        <f t="shared" si="41"/>
        <v>OK</v>
      </c>
      <c r="L480" s="17" t="str">
        <f>IF('Data Sheet'!$B$9="NC-50","N/A","OK")</f>
        <v>OK</v>
      </c>
      <c r="M480" s="17" t="str">
        <f>IF('Data Sheet'!$B$9="NC-50","N/A","OK")</f>
        <v>OK</v>
      </c>
      <c r="N480" s="23" t="str">
        <f>IF(BO480&lt;&gt;"",
    IF(INT('Data Sheet'!$A$19)=INT('Data Sheet'!$B$19),
        --(INT('Data Sheet'!$A$19) &amp; "." &amp; BO480),
        IF(AND((--(INT('Data Sheet'!$A$19) &amp; "." &amp; BO480)&gt;=--('Data Sheet'!$A$19)), (--(INT('Data Sheet'!$A$19) &amp; "." &amp; BO480)&lt;=--('Data Sheet'!$B$19))),
            --(INT('Data Sheet'!$A$19) &amp; "." &amp; BO480),
            --(INT('Data Sheet'!$B$19) &amp; "." &amp; BO480)
        )
    ),
    IF(BN480&lt;&gt;"",
        IF(INT('Data Sheet'!$A$19)=INT('Data Sheet'!$B$19),
            --(INT('Data Sheet'!$A$19) &amp; "." &amp; LEFT(BN480,3)),
            IF(AND((--(INT('Data Sheet'!$A$19) &amp; "." &amp; LEFT(BN480,3))&gt;=--('Data Sheet'!$A$19)), (--(INT('Data Sheet'!$A$19) &amp; "." &amp; LEFT(BN480,3))&lt;=--('Data Sheet'!$B$19))),
                --(INT('Data Sheet'!$A$19) &amp; "." &amp; LEFT(BN480,3)),
                --(INT('Data Sheet'!$B$19) &amp; "." &amp; LEFT(BN480,3))
            )
        ),
        "OK"
    )
)</f>
        <v>OK</v>
      </c>
      <c r="O480" s="23" t="str">
        <f>IF(BP480&lt;&gt;"",
    IF(INT('Data Sheet'!$A$19)=INT('Data Sheet'!$B$19),
        --(INT('Data Sheet'!$A$19) &amp; "." &amp; BP480),
        IF(AND((--(INT('Data Sheet'!$A$19) &amp; "." &amp; BP480)&gt;=--('Data Sheet'!$A$19)), (--(INT('Data Sheet'!$A$19) &amp; "." &amp; BP480)&lt;=--('Data Sheet'!$B$19))),
            --(INT('Data Sheet'!$A$19) &amp; "." &amp; BP480),
            --(INT('Data Sheet'!$B$19) &amp; "." &amp; BP480)
        )
    ),
    IF(BN480&lt;&gt;"",
        IF(INT('Data Sheet'!$A$19)=INT('Data Sheet'!$B$19),
            --(INT('Data Sheet'!$A$19) &amp; "." &amp; RIGHT(BN480,3)),
            IF(AND((--(INT('Data Sheet'!$A$19) &amp; "." &amp; RIGHT(BN480,3))&gt;=--('Data Sheet'!$A$19)), (--(INT('Data Sheet'!$A$19) &amp; "." &amp; RIGHT(BN480,3))&lt;=--('Data Sheet'!$B$19))),
                --(INT('Data Sheet'!$A$19) &amp; "." &amp; RIGHT(BN480,3)),
                --(INT('Data Sheet'!$B$19) &amp; "." &amp; RIGHT(BN480,3))
            )
        ),
        "OK"
    )
)</f>
        <v>OK</v>
      </c>
      <c r="P480" s="23" t="str">
        <f>IF(BR480&lt;&gt;"",
    IF(INT('Data Sheet'!$A$19)=INT('Data Sheet'!$B$15),
        --(INT('Data Sheet'!$A$15) &amp; "." &amp; BR480),
        IF(AND((--(INT('Data Sheet'!$A$15) &amp; "." &amp; BR480)&gt;=--('Data Sheet'!$A$15)), (--(INT('Data Sheet'!$A$15) &amp; "." &amp; BR480)&lt;=--('Data Sheet'!$B$15))),
            --(INT('Data Sheet'!$A$15) &amp; "." &amp; BR480),
            --(INT('Data Sheet'!$B$15) &amp; "." &amp; BR480)
        )
    ),
    IF(BQ480&lt;&gt;"",
        IF(INT('Data Sheet'!$A$15)=INT('Data Sheet'!$B$15),
            --(INT('Data Sheet'!$A$15) &amp; "." &amp; LEFT(BQ480,3)),
            IF(AND((--(INT('Data Sheet'!$A$15) &amp; "." &amp; LEFT(BQ480,3))&gt;=--('Data Sheet'!$A$15)), (--(INT('Data Sheet'!$A$15) &amp; "." &amp; LEFT(BQ480,3))&lt;=--('Data Sheet'!$B$15))),
                --(INT('Data Sheet'!$A$15) &amp; "." &amp; LEFT(BQ480,3)),
                --(INT('Data Sheet'!$B$15) &amp; "." &amp; LEFT(BQ480,3))
            )
        ),
        "OK"
    )
)</f>
        <v>OK</v>
      </c>
      <c r="Q480" s="23" t="str">
        <f>IF(BS480&lt;&gt;"",
    IF(INT('Data Sheet'!$A$19)=INT('Data Sheet'!$B$15),
        --(INT('Data Sheet'!$A$15) &amp; "." &amp; BS480),
        IF(AND((--(INT('Data Sheet'!$A$15) &amp; "." &amp; BS480)&gt;=--('Data Sheet'!$A$15)), (--(INT('Data Sheet'!$A$15) &amp; "." &amp; BS480)&lt;=--('Data Sheet'!$B$15))),
            --(INT('Data Sheet'!$A$15) &amp; "." &amp; BS480),
            --(INT('Data Sheet'!$B$15) &amp; "." &amp; BS480)
        )
    ),
    IF(BQ480&lt;&gt;"",
        IF(INT('Data Sheet'!$A$15)=INT('Data Sheet'!$B$15),
            --(INT('Data Sheet'!$A$15) &amp; "." &amp; RIGHT(BQ480,3)),
            IF(AND((--(INT('Data Sheet'!$A$15) &amp; "." &amp; RIGHT(BQ480,3))&gt;=--('Data Sheet'!$A$15)), (--(INT('Data Sheet'!$A$15) &amp; "." &amp; RIGHT(BQ480,3))&lt;=--('Data Sheet'!$B$15))),
                --(INT('Data Sheet'!$A$15) &amp; "." &amp; RIGHT(BQ480,3)),
                --(INT('Data Sheet'!$B$15) &amp; "." &amp; RIGHT(BQ480,3))
            )
        ),
        "OK"
    )
)</f>
        <v>OK</v>
      </c>
      <c r="R480" s="20"/>
      <c r="S480" s="20"/>
      <c r="T480" s="20"/>
      <c r="U480" s="20"/>
      <c r="V480" s="20"/>
      <c r="W480" s="20"/>
      <c r="X480" s="20"/>
      <c r="Y480" s="20"/>
      <c r="Z480" s="20"/>
      <c r="AA480" s="55"/>
      <c r="AB480" s="55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1"/>
      <c r="AR480" s="21"/>
      <c r="AS480" s="21"/>
      <c r="AT480" s="21"/>
      <c r="AU480" s="21"/>
      <c r="AV480" s="21"/>
      <c r="AW480" s="22"/>
      <c r="AX480" s="99"/>
      <c r="AY480" s="20"/>
      <c r="AZ480" s="20"/>
      <c r="BA480" s="22"/>
      <c r="BC480" s="80"/>
      <c r="BD480" s="80"/>
      <c r="BE480" s="80"/>
      <c r="BF480" s="80"/>
      <c r="BG480" s="2" t="str">
        <f t="shared" si="38"/>
        <v/>
      </c>
      <c r="BH480" s="78">
        <f t="shared" si="37"/>
        <v>0</v>
      </c>
    </row>
    <row r="481" spans="2:60" x14ac:dyDescent="0.2">
      <c r="B481" s="14">
        <f t="shared" si="39"/>
        <v>473</v>
      </c>
      <c r="C481" s="15" t="str">
        <f>CONCATENATE('Data Sheet'!$B$8,'Data Sheet'!$G$2)</f>
        <v>" HWDP</v>
      </c>
      <c r="D481" s="95" t="str">
        <f t="shared" si="40"/>
        <v/>
      </c>
      <c r="E481" s="15" t="str">
        <f>IF('Sum HWDP'!$D$10="TH-Hill DS-1 Vol 3 CAT 2: Clean and Visual Ends only","N/A","OK")</f>
        <v>OK</v>
      </c>
      <c r="F481" s="15" t="str">
        <f>IF('Sum HWDP'!$D$10="TH-Hill DS-1 Vol 3 CAT 2: Clean and Visual Ends only","N/A","OK")</f>
        <v>OK</v>
      </c>
      <c r="G481" s="17"/>
      <c r="H481" s="17"/>
      <c r="I481" s="17" t="s">
        <v>51</v>
      </c>
      <c r="J481" s="17" t="str">
        <f t="shared" si="41"/>
        <v>OK</v>
      </c>
      <c r="K481" s="17" t="str">
        <f t="shared" si="41"/>
        <v>OK</v>
      </c>
      <c r="L481" s="17" t="str">
        <f>IF('Data Sheet'!$B$9="NC-50","N/A","OK")</f>
        <v>OK</v>
      </c>
      <c r="M481" s="17" t="str">
        <f>IF('Data Sheet'!$B$9="NC-50","N/A","OK")</f>
        <v>OK</v>
      </c>
      <c r="N481" s="23" t="str">
        <f>IF(BO481&lt;&gt;"",
    IF(INT('Data Sheet'!$A$19)=INT('Data Sheet'!$B$19),
        --(INT('Data Sheet'!$A$19) &amp; "." &amp; BO481),
        IF(AND((--(INT('Data Sheet'!$A$19) &amp; "." &amp; BO481)&gt;=--('Data Sheet'!$A$19)), (--(INT('Data Sheet'!$A$19) &amp; "." &amp; BO481)&lt;=--('Data Sheet'!$B$19))),
            --(INT('Data Sheet'!$A$19) &amp; "." &amp; BO481),
            --(INT('Data Sheet'!$B$19) &amp; "." &amp; BO481)
        )
    ),
    IF(BN481&lt;&gt;"",
        IF(INT('Data Sheet'!$A$19)=INT('Data Sheet'!$B$19),
            --(INT('Data Sheet'!$A$19) &amp; "." &amp; LEFT(BN481,3)),
            IF(AND((--(INT('Data Sheet'!$A$19) &amp; "." &amp; LEFT(BN481,3))&gt;=--('Data Sheet'!$A$19)), (--(INT('Data Sheet'!$A$19) &amp; "." &amp; LEFT(BN481,3))&lt;=--('Data Sheet'!$B$19))),
                --(INT('Data Sheet'!$A$19) &amp; "." &amp; LEFT(BN481,3)),
                --(INT('Data Sheet'!$B$19) &amp; "." &amp; LEFT(BN481,3))
            )
        ),
        "OK"
    )
)</f>
        <v>OK</v>
      </c>
      <c r="O481" s="23" t="str">
        <f>IF(BP481&lt;&gt;"",
    IF(INT('Data Sheet'!$A$19)=INT('Data Sheet'!$B$19),
        --(INT('Data Sheet'!$A$19) &amp; "." &amp; BP481),
        IF(AND((--(INT('Data Sheet'!$A$19) &amp; "." &amp; BP481)&gt;=--('Data Sheet'!$A$19)), (--(INT('Data Sheet'!$A$19) &amp; "." &amp; BP481)&lt;=--('Data Sheet'!$B$19))),
            --(INT('Data Sheet'!$A$19) &amp; "." &amp; BP481),
            --(INT('Data Sheet'!$B$19) &amp; "." &amp; BP481)
        )
    ),
    IF(BN481&lt;&gt;"",
        IF(INT('Data Sheet'!$A$19)=INT('Data Sheet'!$B$19),
            --(INT('Data Sheet'!$A$19) &amp; "." &amp; RIGHT(BN481,3)),
            IF(AND((--(INT('Data Sheet'!$A$19) &amp; "." &amp; RIGHT(BN481,3))&gt;=--('Data Sheet'!$A$19)), (--(INT('Data Sheet'!$A$19) &amp; "." &amp; RIGHT(BN481,3))&lt;=--('Data Sheet'!$B$19))),
                --(INT('Data Sheet'!$A$19) &amp; "." &amp; RIGHT(BN481,3)),
                --(INT('Data Sheet'!$B$19) &amp; "." &amp; RIGHT(BN481,3))
            )
        ),
        "OK"
    )
)</f>
        <v>OK</v>
      </c>
      <c r="P481" s="23" t="str">
        <f>IF(BR481&lt;&gt;"",
    IF(INT('Data Sheet'!$A$19)=INT('Data Sheet'!$B$15),
        --(INT('Data Sheet'!$A$15) &amp; "." &amp; BR481),
        IF(AND((--(INT('Data Sheet'!$A$15) &amp; "." &amp; BR481)&gt;=--('Data Sheet'!$A$15)), (--(INT('Data Sheet'!$A$15) &amp; "." &amp; BR481)&lt;=--('Data Sheet'!$B$15))),
            --(INT('Data Sheet'!$A$15) &amp; "." &amp; BR481),
            --(INT('Data Sheet'!$B$15) &amp; "." &amp; BR481)
        )
    ),
    IF(BQ481&lt;&gt;"",
        IF(INT('Data Sheet'!$A$15)=INT('Data Sheet'!$B$15),
            --(INT('Data Sheet'!$A$15) &amp; "." &amp; LEFT(BQ481,3)),
            IF(AND((--(INT('Data Sheet'!$A$15) &amp; "." &amp; LEFT(BQ481,3))&gt;=--('Data Sheet'!$A$15)), (--(INT('Data Sheet'!$A$15) &amp; "." &amp; LEFT(BQ481,3))&lt;=--('Data Sheet'!$B$15))),
                --(INT('Data Sheet'!$A$15) &amp; "." &amp; LEFT(BQ481,3)),
                --(INT('Data Sheet'!$B$15) &amp; "." &amp; LEFT(BQ481,3))
            )
        ),
        "OK"
    )
)</f>
        <v>OK</v>
      </c>
      <c r="Q481" s="23" t="str">
        <f>IF(BS481&lt;&gt;"",
    IF(INT('Data Sheet'!$A$19)=INT('Data Sheet'!$B$15),
        --(INT('Data Sheet'!$A$15) &amp; "." &amp; BS481),
        IF(AND((--(INT('Data Sheet'!$A$15) &amp; "." &amp; BS481)&gt;=--('Data Sheet'!$A$15)), (--(INT('Data Sheet'!$A$15) &amp; "." &amp; BS481)&lt;=--('Data Sheet'!$B$15))),
            --(INT('Data Sheet'!$A$15) &amp; "." &amp; BS481),
            --(INT('Data Sheet'!$B$15) &amp; "." &amp; BS481)
        )
    ),
    IF(BQ481&lt;&gt;"",
        IF(INT('Data Sheet'!$A$15)=INT('Data Sheet'!$B$15),
            --(INT('Data Sheet'!$A$15) &amp; "." &amp; RIGHT(BQ481,3)),
            IF(AND((--(INT('Data Sheet'!$A$15) &amp; "." &amp; RIGHT(BQ481,3))&gt;=--('Data Sheet'!$A$15)), (--(INT('Data Sheet'!$A$15) &amp; "." &amp; RIGHT(BQ481,3))&lt;=--('Data Sheet'!$B$15))),
                --(INT('Data Sheet'!$A$15) &amp; "." &amp; RIGHT(BQ481,3)),
                --(INT('Data Sheet'!$B$15) &amp; "." &amp; RIGHT(BQ481,3))
            )
        ),
        "OK"
    )
)</f>
        <v>OK</v>
      </c>
      <c r="R481" s="20"/>
      <c r="S481" s="20"/>
      <c r="T481" s="20"/>
      <c r="U481" s="20"/>
      <c r="V481" s="20"/>
      <c r="W481" s="20"/>
      <c r="X481" s="20"/>
      <c r="Y481" s="20"/>
      <c r="Z481" s="20"/>
      <c r="AA481" s="55"/>
      <c r="AB481" s="55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1"/>
      <c r="AR481" s="21"/>
      <c r="AS481" s="21"/>
      <c r="AT481" s="21"/>
      <c r="AU481" s="21"/>
      <c r="AV481" s="21"/>
      <c r="AW481" s="22"/>
      <c r="AX481" s="99"/>
      <c r="AY481" s="20"/>
      <c r="AZ481" s="20"/>
      <c r="BA481" s="22"/>
      <c r="BC481" s="80"/>
      <c r="BD481" s="80"/>
      <c r="BE481" s="80"/>
      <c r="BF481" s="80"/>
      <c r="BG481" s="2" t="str">
        <f t="shared" si="38"/>
        <v/>
      </c>
      <c r="BH481" s="78">
        <f t="shared" si="37"/>
        <v>0</v>
      </c>
    </row>
    <row r="482" spans="2:60" x14ac:dyDescent="0.2">
      <c r="B482" s="14">
        <f t="shared" si="39"/>
        <v>474</v>
      </c>
      <c r="C482" s="15" t="str">
        <f>CONCATENATE('Data Sheet'!$B$8,'Data Sheet'!$G$2)</f>
        <v>" HWDP</v>
      </c>
      <c r="D482" s="95" t="str">
        <f t="shared" si="40"/>
        <v/>
      </c>
      <c r="E482" s="15" t="str">
        <f>IF('Sum HWDP'!$D$10="TH-Hill DS-1 Vol 3 CAT 2: Clean and Visual Ends only","N/A","OK")</f>
        <v>OK</v>
      </c>
      <c r="F482" s="15" t="str">
        <f>IF('Sum HWDP'!$D$10="TH-Hill DS-1 Vol 3 CAT 2: Clean and Visual Ends only","N/A","OK")</f>
        <v>OK</v>
      </c>
      <c r="G482" s="17"/>
      <c r="H482" s="17"/>
      <c r="I482" s="17" t="s">
        <v>51</v>
      </c>
      <c r="J482" s="17" t="str">
        <f t="shared" si="41"/>
        <v>OK</v>
      </c>
      <c r="K482" s="17" t="str">
        <f t="shared" si="41"/>
        <v>OK</v>
      </c>
      <c r="L482" s="17" t="str">
        <f>IF('Data Sheet'!$B$9="NC-50","N/A","OK")</f>
        <v>OK</v>
      </c>
      <c r="M482" s="17" t="str">
        <f>IF('Data Sheet'!$B$9="NC-50","N/A","OK")</f>
        <v>OK</v>
      </c>
      <c r="N482" s="23" t="str">
        <f>IF(BO482&lt;&gt;"",
    IF(INT('Data Sheet'!$A$19)=INT('Data Sheet'!$B$19),
        --(INT('Data Sheet'!$A$19) &amp; "." &amp; BO482),
        IF(AND((--(INT('Data Sheet'!$A$19) &amp; "." &amp; BO482)&gt;=--('Data Sheet'!$A$19)), (--(INT('Data Sheet'!$A$19) &amp; "." &amp; BO482)&lt;=--('Data Sheet'!$B$19))),
            --(INT('Data Sheet'!$A$19) &amp; "." &amp; BO482),
            --(INT('Data Sheet'!$B$19) &amp; "." &amp; BO482)
        )
    ),
    IF(BN482&lt;&gt;"",
        IF(INT('Data Sheet'!$A$19)=INT('Data Sheet'!$B$19),
            --(INT('Data Sheet'!$A$19) &amp; "." &amp; LEFT(BN482,3)),
            IF(AND((--(INT('Data Sheet'!$A$19) &amp; "." &amp; LEFT(BN482,3))&gt;=--('Data Sheet'!$A$19)), (--(INT('Data Sheet'!$A$19) &amp; "." &amp; LEFT(BN482,3))&lt;=--('Data Sheet'!$B$19))),
                --(INT('Data Sheet'!$A$19) &amp; "." &amp; LEFT(BN482,3)),
                --(INT('Data Sheet'!$B$19) &amp; "." &amp; LEFT(BN482,3))
            )
        ),
        "OK"
    )
)</f>
        <v>OK</v>
      </c>
      <c r="O482" s="23" t="str">
        <f>IF(BP482&lt;&gt;"",
    IF(INT('Data Sheet'!$A$19)=INT('Data Sheet'!$B$19),
        --(INT('Data Sheet'!$A$19) &amp; "." &amp; BP482),
        IF(AND((--(INT('Data Sheet'!$A$19) &amp; "." &amp; BP482)&gt;=--('Data Sheet'!$A$19)), (--(INT('Data Sheet'!$A$19) &amp; "." &amp; BP482)&lt;=--('Data Sheet'!$B$19))),
            --(INT('Data Sheet'!$A$19) &amp; "." &amp; BP482),
            --(INT('Data Sheet'!$B$19) &amp; "." &amp; BP482)
        )
    ),
    IF(BN482&lt;&gt;"",
        IF(INT('Data Sheet'!$A$19)=INT('Data Sheet'!$B$19),
            --(INT('Data Sheet'!$A$19) &amp; "." &amp; RIGHT(BN482,3)),
            IF(AND((--(INT('Data Sheet'!$A$19) &amp; "." &amp; RIGHT(BN482,3))&gt;=--('Data Sheet'!$A$19)), (--(INT('Data Sheet'!$A$19) &amp; "." &amp; RIGHT(BN482,3))&lt;=--('Data Sheet'!$B$19))),
                --(INT('Data Sheet'!$A$19) &amp; "." &amp; RIGHT(BN482,3)),
                --(INT('Data Sheet'!$B$19) &amp; "." &amp; RIGHT(BN482,3))
            )
        ),
        "OK"
    )
)</f>
        <v>OK</v>
      </c>
      <c r="P482" s="23" t="str">
        <f>IF(BR482&lt;&gt;"",
    IF(INT('Data Sheet'!$A$19)=INT('Data Sheet'!$B$15),
        --(INT('Data Sheet'!$A$15) &amp; "." &amp; BR482),
        IF(AND((--(INT('Data Sheet'!$A$15) &amp; "." &amp; BR482)&gt;=--('Data Sheet'!$A$15)), (--(INT('Data Sheet'!$A$15) &amp; "." &amp; BR482)&lt;=--('Data Sheet'!$B$15))),
            --(INT('Data Sheet'!$A$15) &amp; "." &amp; BR482),
            --(INT('Data Sheet'!$B$15) &amp; "." &amp; BR482)
        )
    ),
    IF(BQ482&lt;&gt;"",
        IF(INT('Data Sheet'!$A$15)=INT('Data Sheet'!$B$15),
            --(INT('Data Sheet'!$A$15) &amp; "." &amp; LEFT(BQ482,3)),
            IF(AND((--(INT('Data Sheet'!$A$15) &amp; "." &amp; LEFT(BQ482,3))&gt;=--('Data Sheet'!$A$15)), (--(INT('Data Sheet'!$A$15) &amp; "." &amp; LEFT(BQ482,3))&lt;=--('Data Sheet'!$B$15))),
                --(INT('Data Sheet'!$A$15) &amp; "." &amp; LEFT(BQ482,3)),
                --(INT('Data Sheet'!$B$15) &amp; "." &amp; LEFT(BQ482,3))
            )
        ),
        "OK"
    )
)</f>
        <v>OK</v>
      </c>
      <c r="Q482" s="23" t="str">
        <f>IF(BS482&lt;&gt;"",
    IF(INT('Data Sheet'!$A$19)=INT('Data Sheet'!$B$15),
        --(INT('Data Sheet'!$A$15) &amp; "." &amp; BS482),
        IF(AND((--(INT('Data Sheet'!$A$15) &amp; "." &amp; BS482)&gt;=--('Data Sheet'!$A$15)), (--(INT('Data Sheet'!$A$15) &amp; "." &amp; BS482)&lt;=--('Data Sheet'!$B$15))),
            --(INT('Data Sheet'!$A$15) &amp; "." &amp; BS482),
            --(INT('Data Sheet'!$B$15) &amp; "." &amp; BS482)
        )
    ),
    IF(BQ482&lt;&gt;"",
        IF(INT('Data Sheet'!$A$15)=INT('Data Sheet'!$B$15),
            --(INT('Data Sheet'!$A$15) &amp; "." &amp; RIGHT(BQ482,3)),
            IF(AND((--(INT('Data Sheet'!$A$15) &amp; "." &amp; RIGHT(BQ482,3))&gt;=--('Data Sheet'!$A$15)), (--(INT('Data Sheet'!$A$15) &amp; "." &amp; RIGHT(BQ482,3))&lt;=--('Data Sheet'!$B$15))),
                --(INT('Data Sheet'!$A$15) &amp; "." &amp; RIGHT(BQ482,3)),
                --(INT('Data Sheet'!$B$15) &amp; "." &amp; RIGHT(BQ482,3))
            )
        ),
        "OK"
    )
)</f>
        <v>OK</v>
      </c>
      <c r="R482" s="20"/>
      <c r="S482" s="20"/>
      <c r="T482" s="20"/>
      <c r="U482" s="20"/>
      <c r="V482" s="20"/>
      <c r="W482" s="20"/>
      <c r="X482" s="20"/>
      <c r="Y482" s="20"/>
      <c r="Z482" s="20"/>
      <c r="AA482" s="55"/>
      <c r="AB482" s="55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1"/>
      <c r="AR482" s="21"/>
      <c r="AS482" s="21"/>
      <c r="AT482" s="21"/>
      <c r="AU482" s="21"/>
      <c r="AV482" s="21"/>
      <c r="AW482" s="22"/>
      <c r="AX482" s="99"/>
      <c r="AY482" s="20"/>
      <c r="AZ482" s="20"/>
      <c r="BA482" s="22"/>
      <c r="BC482" s="80"/>
      <c r="BD482" s="80"/>
      <c r="BE482" s="80"/>
      <c r="BF482" s="80"/>
      <c r="BG482" s="2" t="str">
        <f t="shared" si="38"/>
        <v/>
      </c>
      <c r="BH482" s="78">
        <f t="shared" si="37"/>
        <v>0</v>
      </c>
    </row>
    <row r="483" spans="2:60" x14ac:dyDescent="0.2">
      <c r="B483" s="14">
        <f t="shared" si="39"/>
        <v>475</v>
      </c>
      <c r="C483" s="15" t="str">
        <f>CONCATENATE('Data Sheet'!$B$8,'Data Sheet'!$G$2)</f>
        <v>" HWDP</v>
      </c>
      <c r="D483" s="95" t="str">
        <f t="shared" si="40"/>
        <v/>
      </c>
      <c r="E483" s="15" t="str">
        <f>IF('Sum HWDP'!$D$10="TH-Hill DS-1 Vol 3 CAT 2: Clean and Visual Ends only","N/A","OK")</f>
        <v>OK</v>
      </c>
      <c r="F483" s="15" t="str">
        <f>IF('Sum HWDP'!$D$10="TH-Hill DS-1 Vol 3 CAT 2: Clean and Visual Ends only","N/A","OK")</f>
        <v>OK</v>
      </c>
      <c r="G483" s="17"/>
      <c r="H483" s="17"/>
      <c r="I483" s="17" t="s">
        <v>51</v>
      </c>
      <c r="J483" s="17" t="str">
        <f t="shared" si="41"/>
        <v>OK</v>
      </c>
      <c r="K483" s="17" t="str">
        <f t="shared" si="41"/>
        <v>OK</v>
      </c>
      <c r="L483" s="17" t="str">
        <f>IF('Data Sheet'!$B$9="NC-50","N/A","OK")</f>
        <v>OK</v>
      </c>
      <c r="M483" s="17" t="str">
        <f>IF('Data Sheet'!$B$9="NC-50","N/A","OK")</f>
        <v>OK</v>
      </c>
      <c r="N483" s="23" t="str">
        <f>IF(BO483&lt;&gt;"",
    IF(INT('Data Sheet'!$A$19)=INT('Data Sheet'!$B$19),
        --(INT('Data Sheet'!$A$19) &amp; "." &amp; BO483),
        IF(AND((--(INT('Data Sheet'!$A$19) &amp; "." &amp; BO483)&gt;=--('Data Sheet'!$A$19)), (--(INT('Data Sheet'!$A$19) &amp; "." &amp; BO483)&lt;=--('Data Sheet'!$B$19))),
            --(INT('Data Sheet'!$A$19) &amp; "." &amp; BO483),
            --(INT('Data Sheet'!$B$19) &amp; "." &amp; BO483)
        )
    ),
    IF(BN483&lt;&gt;"",
        IF(INT('Data Sheet'!$A$19)=INT('Data Sheet'!$B$19),
            --(INT('Data Sheet'!$A$19) &amp; "." &amp; LEFT(BN483,3)),
            IF(AND((--(INT('Data Sheet'!$A$19) &amp; "." &amp; LEFT(BN483,3))&gt;=--('Data Sheet'!$A$19)), (--(INT('Data Sheet'!$A$19) &amp; "." &amp; LEFT(BN483,3))&lt;=--('Data Sheet'!$B$19))),
                --(INT('Data Sheet'!$A$19) &amp; "." &amp; LEFT(BN483,3)),
                --(INT('Data Sheet'!$B$19) &amp; "." &amp; LEFT(BN483,3))
            )
        ),
        "OK"
    )
)</f>
        <v>OK</v>
      </c>
      <c r="O483" s="23" t="str">
        <f>IF(BP483&lt;&gt;"",
    IF(INT('Data Sheet'!$A$19)=INT('Data Sheet'!$B$19),
        --(INT('Data Sheet'!$A$19) &amp; "." &amp; BP483),
        IF(AND((--(INT('Data Sheet'!$A$19) &amp; "." &amp; BP483)&gt;=--('Data Sheet'!$A$19)), (--(INT('Data Sheet'!$A$19) &amp; "." &amp; BP483)&lt;=--('Data Sheet'!$B$19))),
            --(INT('Data Sheet'!$A$19) &amp; "." &amp; BP483),
            --(INT('Data Sheet'!$B$19) &amp; "." &amp; BP483)
        )
    ),
    IF(BN483&lt;&gt;"",
        IF(INT('Data Sheet'!$A$19)=INT('Data Sheet'!$B$19),
            --(INT('Data Sheet'!$A$19) &amp; "." &amp; RIGHT(BN483,3)),
            IF(AND((--(INT('Data Sheet'!$A$19) &amp; "." &amp; RIGHT(BN483,3))&gt;=--('Data Sheet'!$A$19)), (--(INT('Data Sheet'!$A$19) &amp; "." &amp; RIGHT(BN483,3))&lt;=--('Data Sheet'!$B$19))),
                --(INT('Data Sheet'!$A$19) &amp; "." &amp; RIGHT(BN483,3)),
                --(INT('Data Sheet'!$B$19) &amp; "." &amp; RIGHT(BN483,3))
            )
        ),
        "OK"
    )
)</f>
        <v>OK</v>
      </c>
      <c r="P483" s="23" t="str">
        <f>IF(BR483&lt;&gt;"",
    IF(INT('Data Sheet'!$A$19)=INT('Data Sheet'!$B$15),
        --(INT('Data Sheet'!$A$15) &amp; "." &amp; BR483),
        IF(AND((--(INT('Data Sheet'!$A$15) &amp; "." &amp; BR483)&gt;=--('Data Sheet'!$A$15)), (--(INT('Data Sheet'!$A$15) &amp; "." &amp; BR483)&lt;=--('Data Sheet'!$B$15))),
            --(INT('Data Sheet'!$A$15) &amp; "." &amp; BR483),
            --(INT('Data Sheet'!$B$15) &amp; "." &amp; BR483)
        )
    ),
    IF(BQ483&lt;&gt;"",
        IF(INT('Data Sheet'!$A$15)=INT('Data Sheet'!$B$15),
            --(INT('Data Sheet'!$A$15) &amp; "." &amp; LEFT(BQ483,3)),
            IF(AND((--(INT('Data Sheet'!$A$15) &amp; "." &amp; LEFT(BQ483,3))&gt;=--('Data Sheet'!$A$15)), (--(INT('Data Sheet'!$A$15) &amp; "." &amp; LEFT(BQ483,3))&lt;=--('Data Sheet'!$B$15))),
                --(INT('Data Sheet'!$A$15) &amp; "." &amp; LEFT(BQ483,3)),
                --(INT('Data Sheet'!$B$15) &amp; "." &amp; LEFT(BQ483,3))
            )
        ),
        "OK"
    )
)</f>
        <v>OK</v>
      </c>
      <c r="Q483" s="23" t="str">
        <f>IF(BS483&lt;&gt;"",
    IF(INT('Data Sheet'!$A$19)=INT('Data Sheet'!$B$15),
        --(INT('Data Sheet'!$A$15) &amp; "." &amp; BS483),
        IF(AND((--(INT('Data Sheet'!$A$15) &amp; "." &amp; BS483)&gt;=--('Data Sheet'!$A$15)), (--(INT('Data Sheet'!$A$15) &amp; "." &amp; BS483)&lt;=--('Data Sheet'!$B$15))),
            --(INT('Data Sheet'!$A$15) &amp; "." &amp; BS483),
            --(INT('Data Sheet'!$B$15) &amp; "." &amp; BS483)
        )
    ),
    IF(BQ483&lt;&gt;"",
        IF(INT('Data Sheet'!$A$15)=INT('Data Sheet'!$B$15),
            --(INT('Data Sheet'!$A$15) &amp; "." &amp; RIGHT(BQ483,3)),
            IF(AND((--(INT('Data Sheet'!$A$15) &amp; "." &amp; RIGHT(BQ483,3))&gt;=--('Data Sheet'!$A$15)), (--(INT('Data Sheet'!$A$15) &amp; "." &amp; RIGHT(BQ483,3))&lt;=--('Data Sheet'!$B$15))),
                --(INT('Data Sheet'!$A$15) &amp; "." &amp; RIGHT(BQ483,3)),
                --(INT('Data Sheet'!$B$15) &amp; "." &amp; RIGHT(BQ483,3))
            )
        ),
        "OK"
    )
)</f>
        <v>OK</v>
      </c>
      <c r="R483" s="20"/>
      <c r="S483" s="20"/>
      <c r="T483" s="20"/>
      <c r="U483" s="20"/>
      <c r="V483" s="20"/>
      <c r="W483" s="20"/>
      <c r="X483" s="20"/>
      <c r="Y483" s="20"/>
      <c r="Z483" s="20"/>
      <c r="AA483" s="55"/>
      <c r="AB483" s="55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1"/>
      <c r="AR483" s="21"/>
      <c r="AS483" s="21"/>
      <c r="AT483" s="21"/>
      <c r="AU483" s="21"/>
      <c r="AV483" s="21"/>
      <c r="AW483" s="22"/>
      <c r="AX483" s="99"/>
      <c r="AY483" s="20"/>
      <c r="AZ483" s="20"/>
      <c r="BA483" s="22"/>
      <c r="BC483" s="80"/>
      <c r="BD483" s="80"/>
      <c r="BE483" s="80"/>
      <c r="BF483" s="80"/>
      <c r="BG483" s="2" t="str">
        <f t="shared" si="38"/>
        <v/>
      </c>
      <c r="BH483" s="78">
        <f t="shared" si="37"/>
        <v>0</v>
      </c>
    </row>
    <row r="484" spans="2:60" x14ac:dyDescent="0.2">
      <c r="B484" s="14">
        <f t="shared" si="39"/>
        <v>476</v>
      </c>
      <c r="C484" s="15" t="str">
        <f>CONCATENATE('Data Sheet'!$B$8,'Data Sheet'!$G$2)</f>
        <v>" HWDP</v>
      </c>
      <c r="D484" s="95" t="str">
        <f t="shared" si="40"/>
        <v/>
      </c>
      <c r="E484" s="15" t="str">
        <f>IF('Sum HWDP'!$D$10="TH-Hill DS-1 Vol 3 CAT 2: Clean and Visual Ends only","N/A","OK")</f>
        <v>OK</v>
      </c>
      <c r="F484" s="15" t="str">
        <f>IF('Sum HWDP'!$D$10="TH-Hill DS-1 Vol 3 CAT 2: Clean and Visual Ends only","N/A","OK")</f>
        <v>OK</v>
      </c>
      <c r="G484" s="17"/>
      <c r="H484" s="17"/>
      <c r="I484" s="17" t="s">
        <v>51</v>
      </c>
      <c r="J484" s="17" t="str">
        <f t="shared" si="41"/>
        <v>OK</v>
      </c>
      <c r="K484" s="17" t="str">
        <f t="shared" si="41"/>
        <v>OK</v>
      </c>
      <c r="L484" s="17" t="str">
        <f>IF('Data Sheet'!$B$9="NC-50","N/A","OK")</f>
        <v>OK</v>
      </c>
      <c r="M484" s="17" t="str">
        <f>IF('Data Sheet'!$B$9="NC-50","N/A","OK")</f>
        <v>OK</v>
      </c>
      <c r="N484" s="23" t="str">
        <f>IF(BO484&lt;&gt;"",
    IF(INT('Data Sheet'!$A$19)=INT('Data Sheet'!$B$19),
        --(INT('Data Sheet'!$A$19) &amp; "." &amp; BO484),
        IF(AND((--(INT('Data Sheet'!$A$19) &amp; "." &amp; BO484)&gt;=--('Data Sheet'!$A$19)), (--(INT('Data Sheet'!$A$19) &amp; "." &amp; BO484)&lt;=--('Data Sheet'!$B$19))),
            --(INT('Data Sheet'!$A$19) &amp; "." &amp; BO484),
            --(INT('Data Sheet'!$B$19) &amp; "." &amp; BO484)
        )
    ),
    IF(BN484&lt;&gt;"",
        IF(INT('Data Sheet'!$A$19)=INT('Data Sheet'!$B$19),
            --(INT('Data Sheet'!$A$19) &amp; "." &amp; LEFT(BN484,3)),
            IF(AND((--(INT('Data Sheet'!$A$19) &amp; "." &amp; LEFT(BN484,3))&gt;=--('Data Sheet'!$A$19)), (--(INT('Data Sheet'!$A$19) &amp; "." &amp; LEFT(BN484,3))&lt;=--('Data Sheet'!$B$19))),
                --(INT('Data Sheet'!$A$19) &amp; "." &amp; LEFT(BN484,3)),
                --(INT('Data Sheet'!$B$19) &amp; "." &amp; LEFT(BN484,3))
            )
        ),
        "OK"
    )
)</f>
        <v>OK</v>
      </c>
      <c r="O484" s="23" t="str">
        <f>IF(BP484&lt;&gt;"",
    IF(INT('Data Sheet'!$A$19)=INT('Data Sheet'!$B$19),
        --(INT('Data Sheet'!$A$19) &amp; "." &amp; BP484),
        IF(AND((--(INT('Data Sheet'!$A$19) &amp; "." &amp; BP484)&gt;=--('Data Sheet'!$A$19)), (--(INT('Data Sheet'!$A$19) &amp; "." &amp; BP484)&lt;=--('Data Sheet'!$B$19))),
            --(INT('Data Sheet'!$A$19) &amp; "." &amp; BP484),
            --(INT('Data Sheet'!$B$19) &amp; "." &amp; BP484)
        )
    ),
    IF(BN484&lt;&gt;"",
        IF(INT('Data Sheet'!$A$19)=INT('Data Sheet'!$B$19),
            --(INT('Data Sheet'!$A$19) &amp; "." &amp; RIGHT(BN484,3)),
            IF(AND((--(INT('Data Sheet'!$A$19) &amp; "." &amp; RIGHT(BN484,3))&gt;=--('Data Sheet'!$A$19)), (--(INT('Data Sheet'!$A$19) &amp; "." &amp; RIGHT(BN484,3))&lt;=--('Data Sheet'!$B$19))),
                --(INT('Data Sheet'!$A$19) &amp; "." &amp; RIGHT(BN484,3)),
                --(INT('Data Sheet'!$B$19) &amp; "." &amp; RIGHT(BN484,3))
            )
        ),
        "OK"
    )
)</f>
        <v>OK</v>
      </c>
      <c r="P484" s="23" t="str">
        <f>IF(BR484&lt;&gt;"",
    IF(INT('Data Sheet'!$A$19)=INT('Data Sheet'!$B$15),
        --(INT('Data Sheet'!$A$15) &amp; "." &amp; BR484),
        IF(AND((--(INT('Data Sheet'!$A$15) &amp; "." &amp; BR484)&gt;=--('Data Sheet'!$A$15)), (--(INT('Data Sheet'!$A$15) &amp; "." &amp; BR484)&lt;=--('Data Sheet'!$B$15))),
            --(INT('Data Sheet'!$A$15) &amp; "." &amp; BR484),
            --(INT('Data Sheet'!$B$15) &amp; "." &amp; BR484)
        )
    ),
    IF(BQ484&lt;&gt;"",
        IF(INT('Data Sheet'!$A$15)=INT('Data Sheet'!$B$15),
            --(INT('Data Sheet'!$A$15) &amp; "." &amp; LEFT(BQ484,3)),
            IF(AND((--(INT('Data Sheet'!$A$15) &amp; "." &amp; LEFT(BQ484,3))&gt;=--('Data Sheet'!$A$15)), (--(INT('Data Sheet'!$A$15) &amp; "." &amp; LEFT(BQ484,3))&lt;=--('Data Sheet'!$B$15))),
                --(INT('Data Sheet'!$A$15) &amp; "." &amp; LEFT(BQ484,3)),
                --(INT('Data Sheet'!$B$15) &amp; "." &amp; LEFT(BQ484,3))
            )
        ),
        "OK"
    )
)</f>
        <v>OK</v>
      </c>
      <c r="Q484" s="23" t="str">
        <f>IF(BS484&lt;&gt;"",
    IF(INT('Data Sheet'!$A$19)=INT('Data Sheet'!$B$15),
        --(INT('Data Sheet'!$A$15) &amp; "." &amp; BS484),
        IF(AND((--(INT('Data Sheet'!$A$15) &amp; "." &amp; BS484)&gt;=--('Data Sheet'!$A$15)), (--(INT('Data Sheet'!$A$15) &amp; "." &amp; BS484)&lt;=--('Data Sheet'!$B$15))),
            --(INT('Data Sheet'!$A$15) &amp; "." &amp; BS484),
            --(INT('Data Sheet'!$B$15) &amp; "." &amp; BS484)
        )
    ),
    IF(BQ484&lt;&gt;"",
        IF(INT('Data Sheet'!$A$15)=INT('Data Sheet'!$B$15),
            --(INT('Data Sheet'!$A$15) &amp; "." &amp; RIGHT(BQ484,3)),
            IF(AND((--(INT('Data Sheet'!$A$15) &amp; "." &amp; RIGHT(BQ484,3))&gt;=--('Data Sheet'!$A$15)), (--(INT('Data Sheet'!$A$15) &amp; "." &amp; RIGHT(BQ484,3))&lt;=--('Data Sheet'!$B$15))),
                --(INT('Data Sheet'!$A$15) &amp; "." &amp; RIGHT(BQ484,3)),
                --(INT('Data Sheet'!$B$15) &amp; "." &amp; RIGHT(BQ484,3))
            )
        ),
        "OK"
    )
)</f>
        <v>OK</v>
      </c>
      <c r="R484" s="20"/>
      <c r="S484" s="20"/>
      <c r="T484" s="20"/>
      <c r="U484" s="20"/>
      <c r="V484" s="20"/>
      <c r="W484" s="20"/>
      <c r="X484" s="20"/>
      <c r="Y484" s="20"/>
      <c r="Z484" s="20"/>
      <c r="AA484" s="55"/>
      <c r="AB484" s="55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1"/>
      <c r="AR484" s="21"/>
      <c r="AS484" s="21"/>
      <c r="AT484" s="21"/>
      <c r="AU484" s="21"/>
      <c r="AV484" s="21"/>
      <c r="AW484" s="22"/>
      <c r="AX484" s="99"/>
      <c r="AY484" s="20"/>
      <c r="AZ484" s="20"/>
      <c r="BA484" s="22"/>
      <c r="BC484" s="80"/>
      <c r="BD484" s="80"/>
      <c r="BE484" s="80"/>
      <c r="BF484" s="80"/>
      <c r="BG484" s="2" t="str">
        <f t="shared" si="38"/>
        <v/>
      </c>
      <c r="BH484" s="78">
        <f t="shared" si="37"/>
        <v>0</v>
      </c>
    </row>
    <row r="485" spans="2:60" x14ac:dyDescent="0.2">
      <c r="B485" s="14">
        <f t="shared" si="39"/>
        <v>477</v>
      </c>
      <c r="C485" s="15" t="str">
        <f>CONCATENATE('Data Sheet'!$B$8,'Data Sheet'!$G$2)</f>
        <v>" HWDP</v>
      </c>
      <c r="D485" s="95" t="str">
        <f t="shared" si="40"/>
        <v/>
      </c>
      <c r="E485" s="15" t="str">
        <f>IF('Sum HWDP'!$D$10="TH-Hill DS-1 Vol 3 CAT 2: Clean and Visual Ends only","N/A","OK")</f>
        <v>OK</v>
      </c>
      <c r="F485" s="15" t="str">
        <f>IF('Sum HWDP'!$D$10="TH-Hill DS-1 Vol 3 CAT 2: Clean and Visual Ends only","N/A","OK")</f>
        <v>OK</v>
      </c>
      <c r="G485" s="17"/>
      <c r="H485" s="17"/>
      <c r="I485" s="17" t="s">
        <v>51</v>
      </c>
      <c r="J485" s="17" t="str">
        <f t="shared" si="41"/>
        <v>OK</v>
      </c>
      <c r="K485" s="17" t="str">
        <f t="shared" si="41"/>
        <v>OK</v>
      </c>
      <c r="L485" s="17" t="str">
        <f>IF('Data Sheet'!$B$9="NC-50","N/A","OK")</f>
        <v>OK</v>
      </c>
      <c r="M485" s="17" t="str">
        <f>IF('Data Sheet'!$B$9="NC-50","N/A","OK")</f>
        <v>OK</v>
      </c>
      <c r="N485" s="23" t="str">
        <f>IF(BO485&lt;&gt;"",
    IF(INT('Data Sheet'!$A$19)=INT('Data Sheet'!$B$19),
        --(INT('Data Sheet'!$A$19) &amp; "." &amp; BO485),
        IF(AND((--(INT('Data Sheet'!$A$19) &amp; "." &amp; BO485)&gt;=--('Data Sheet'!$A$19)), (--(INT('Data Sheet'!$A$19) &amp; "." &amp; BO485)&lt;=--('Data Sheet'!$B$19))),
            --(INT('Data Sheet'!$A$19) &amp; "." &amp; BO485),
            --(INT('Data Sheet'!$B$19) &amp; "." &amp; BO485)
        )
    ),
    IF(BN485&lt;&gt;"",
        IF(INT('Data Sheet'!$A$19)=INT('Data Sheet'!$B$19),
            --(INT('Data Sheet'!$A$19) &amp; "." &amp; LEFT(BN485,3)),
            IF(AND((--(INT('Data Sheet'!$A$19) &amp; "." &amp; LEFT(BN485,3))&gt;=--('Data Sheet'!$A$19)), (--(INT('Data Sheet'!$A$19) &amp; "." &amp; LEFT(BN485,3))&lt;=--('Data Sheet'!$B$19))),
                --(INT('Data Sheet'!$A$19) &amp; "." &amp; LEFT(BN485,3)),
                --(INT('Data Sheet'!$B$19) &amp; "." &amp; LEFT(BN485,3))
            )
        ),
        "OK"
    )
)</f>
        <v>OK</v>
      </c>
      <c r="O485" s="23" t="str">
        <f>IF(BP485&lt;&gt;"",
    IF(INT('Data Sheet'!$A$19)=INT('Data Sheet'!$B$19),
        --(INT('Data Sheet'!$A$19) &amp; "." &amp; BP485),
        IF(AND((--(INT('Data Sheet'!$A$19) &amp; "." &amp; BP485)&gt;=--('Data Sheet'!$A$19)), (--(INT('Data Sheet'!$A$19) &amp; "." &amp; BP485)&lt;=--('Data Sheet'!$B$19))),
            --(INT('Data Sheet'!$A$19) &amp; "." &amp; BP485),
            --(INT('Data Sheet'!$B$19) &amp; "." &amp; BP485)
        )
    ),
    IF(BN485&lt;&gt;"",
        IF(INT('Data Sheet'!$A$19)=INT('Data Sheet'!$B$19),
            --(INT('Data Sheet'!$A$19) &amp; "." &amp; RIGHT(BN485,3)),
            IF(AND((--(INT('Data Sheet'!$A$19) &amp; "." &amp; RIGHT(BN485,3))&gt;=--('Data Sheet'!$A$19)), (--(INT('Data Sheet'!$A$19) &amp; "." &amp; RIGHT(BN485,3))&lt;=--('Data Sheet'!$B$19))),
                --(INT('Data Sheet'!$A$19) &amp; "." &amp; RIGHT(BN485,3)),
                --(INT('Data Sheet'!$B$19) &amp; "." &amp; RIGHT(BN485,3))
            )
        ),
        "OK"
    )
)</f>
        <v>OK</v>
      </c>
      <c r="P485" s="23" t="str">
        <f>IF(BR485&lt;&gt;"",
    IF(INT('Data Sheet'!$A$19)=INT('Data Sheet'!$B$15),
        --(INT('Data Sheet'!$A$15) &amp; "." &amp; BR485),
        IF(AND((--(INT('Data Sheet'!$A$15) &amp; "." &amp; BR485)&gt;=--('Data Sheet'!$A$15)), (--(INT('Data Sheet'!$A$15) &amp; "." &amp; BR485)&lt;=--('Data Sheet'!$B$15))),
            --(INT('Data Sheet'!$A$15) &amp; "." &amp; BR485),
            --(INT('Data Sheet'!$B$15) &amp; "." &amp; BR485)
        )
    ),
    IF(BQ485&lt;&gt;"",
        IF(INT('Data Sheet'!$A$15)=INT('Data Sheet'!$B$15),
            --(INT('Data Sheet'!$A$15) &amp; "." &amp; LEFT(BQ485,3)),
            IF(AND((--(INT('Data Sheet'!$A$15) &amp; "." &amp; LEFT(BQ485,3))&gt;=--('Data Sheet'!$A$15)), (--(INT('Data Sheet'!$A$15) &amp; "." &amp; LEFT(BQ485,3))&lt;=--('Data Sheet'!$B$15))),
                --(INT('Data Sheet'!$A$15) &amp; "." &amp; LEFT(BQ485,3)),
                --(INT('Data Sheet'!$B$15) &amp; "." &amp; LEFT(BQ485,3))
            )
        ),
        "OK"
    )
)</f>
        <v>OK</v>
      </c>
      <c r="Q485" s="23" t="str">
        <f>IF(BS485&lt;&gt;"",
    IF(INT('Data Sheet'!$A$19)=INT('Data Sheet'!$B$15),
        --(INT('Data Sheet'!$A$15) &amp; "." &amp; BS485),
        IF(AND((--(INT('Data Sheet'!$A$15) &amp; "." &amp; BS485)&gt;=--('Data Sheet'!$A$15)), (--(INT('Data Sheet'!$A$15) &amp; "." &amp; BS485)&lt;=--('Data Sheet'!$B$15))),
            --(INT('Data Sheet'!$A$15) &amp; "." &amp; BS485),
            --(INT('Data Sheet'!$B$15) &amp; "." &amp; BS485)
        )
    ),
    IF(BQ485&lt;&gt;"",
        IF(INT('Data Sheet'!$A$15)=INT('Data Sheet'!$B$15),
            --(INT('Data Sheet'!$A$15) &amp; "." &amp; RIGHT(BQ485,3)),
            IF(AND((--(INT('Data Sheet'!$A$15) &amp; "." &amp; RIGHT(BQ485,3))&gt;=--('Data Sheet'!$A$15)), (--(INT('Data Sheet'!$A$15) &amp; "." &amp; RIGHT(BQ485,3))&lt;=--('Data Sheet'!$B$15))),
                --(INT('Data Sheet'!$A$15) &amp; "." &amp; RIGHT(BQ485,3)),
                --(INT('Data Sheet'!$B$15) &amp; "." &amp; RIGHT(BQ485,3))
            )
        ),
        "OK"
    )
)</f>
        <v>OK</v>
      </c>
      <c r="R485" s="20"/>
      <c r="S485" s="20"/>
      <c r="T485" s="20"/>
      <c r="U485" s="20"/>
      <c r="V485" s="20"/>
      <c r="W485" s="20"/>
      <c r="X485" s="20"/>
      <c r="Y485" s="20"/>
      <c r="Z485" s="20"/>
      <c r="AA485" s="55"/>
      <c r="AB485" s="55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1"/>
      <c r="AR485" s="21"/>
      <c r="AS485" s="21"/>
      <c r="AT485" s="21"/>
      <c r="AU485" s="21"/>
      <c r="AV485" s="21"/>
      <c r="AW485" s="22"/>
      <c r="AX485" s="99"/>
      <c r="AY485" s="20"/>
      <c r="AZ485" s="20"/>
      <c r="BA485" s="22"/>
      <c r="BC485" s="80"/>
      <c r="BD485" s="80"/>
      <c r="BE485" s="80"/>
      <c r="BF485" s="80"/>
      <c r="BG485" s="2" t="str">
        <f t="shared" si="38"/>
        <v/>
      </c>
      <c r="BH485" s="78">
        <f t="shared" si="37"/>
        <v>0</v>
      </c>
    </row>
    <row r="486" spans="2:60" x14ac:dyDescent="0.2">
      <c r="B486" s="14">
        <f t="shared" si="39"/>
        <v>478</v>
      </c>
      <c r="C486" s="15" t="str">
        <f>CONCATENATE('Data Sheet'!$B$8,'Data Sheet'!$G$2)</f>
        <v>" HWDP</v>
      </c>
      <c r="D486" s="95" t="str">
        <f t="shared" si="40"/>
        <v/>
      </c>
      <c r="E486" s="15" t="str">
        <f>IF('Sum HWDP'!$D$10="TH-Hill DS-1 Vol 3 CAT 2: Clean and Visual Ends only","N/A","OK")</f>
        <v>OK</v>
      </c>
      <c r="F486" s="15" t="str">
        <f>IF('Sum HWDP'!$D$10="TH-Hill DS-1 Vol 3 CAT 2: Clean and Visual Ends only","N/A","OK")</f>
        <v>OK</v>
      </c>
      <c r="G486" s="17"/>
      <c r="H486" s="17"/>
      <c r="I486" s="17" t="s">
        <v>51</v>
      </c>
      <c r="J486" s="17" t="str">
        <f t="shared" si="41"/>
        <v>OK</v>
      </c>
      <c r="K486" s="17" t="str">
        <f t="shared" si="41"/>
        <v>OK</v>
      </c>
      <c r="L486" s="17" t="str">
        <f>IF('Data Sheet'!$B$9="NC-50","N/A","OK")</f>
        <v>OK</v>
      </c>
      <c r="M486" s="17" t="str">
        <f>IF('Data Sheet'!$B$9="NC-50","N/A","OK")</f>
        <v>OK</v>
      </c>
      <c r="N486" s="23" t="str">
        <f>IF(BO486&lt;&gt;"",
    IF(INT('Data Sheet'!$A$19)=INT('Data Sheet'!$B$19),
        --(INT('Data Sheet'!$A$19) &amp; "." &amp; BO486),
        IF(AND((--(INT('Data Sheet'!$A$19) &amp; "." &amp; BO486)&gt;=--('Data Sheet'!$A$19)), (--(INT('Data Sheet'!$A$19) &amp; "." &amp; BO486)&lt;=--('Data Sheet'!$B$19))),
            --(INT('Data Sheet'!$A$19) &amp; "." &amp; BO486),
            --(INT('Data Sheet'!$B$19) &amp; "." &amp; BO486)
        )
    ),
    IF(BN486&lt;&gt;"",
        IF(INT('Data Sheet'!$A$19)=INT('Data Sheet'!$B$19),
            --(INT('Data Sheet'!$A$19) &amp; "." &amp; LEFT(BN486,3)),
            IF(AND((--(INT('Data Sheet'!$A$19) &amp; "." &amp; LEFT(BN486,3))&gt;=--('Data Sheet'!$A$19)), (--(INT('Data Sheet'!$A$19) &amp; "." &amp; LEFT(BN486,3))&lt;=--('Data Sheet'!$B$19))),
                --(INT('Data Sheet'!$A$19) &amp; "." &amp; LEFT(BN486,3)),
                --(INT('Data Sheet'!$B$19) &amp; "." &amp; LEFT(BN486,3))
            )
        ),
        "OK"
    )
)</f>
        <v>OK</v>
      </c>
      <c r="O486" s="23" t="str">
        <f>IF(BP486&lt;&gt;"",
    IF(INT('Data Sheet'!$A$19)=INT('Data Sheet'!$B$19),
        --(INT('Data Sheet'!$A$19) &amp; "." &amp; BP486),
        IF(AND((--(INT('Data Sheet'!$A$19) &amp; "." &amp; BP486)&gt;=--('Data Sheet'!$A$19)), (--(INT('Data Sheet'!$A$19) &amp; "." &amp; BP486)&lt;=--('Data Sheet'!$B$19))),
            --(INT('Data Sheet'!$A$19) &amp; "." &amp; BP486),
            --(INT('Data Sheet'!$B$19) &amp; "." &amp; BP486)
        )
    ),
    IF(BN486&lt;&gt;"",
        IF(INT('Data Sheet'!$A$19)=INT('Data Sheet'!$B$19),
            --(INT('Data Sheet'!$A$19) &amp; "." &amp; RIGHT(BN486,3)),
            IF(AND((--(INT('Data Sheet'!$A$19) &amp; "." &amp; RIGHT(BN486,3))&gt;=--('Data Sheet'!$A$19)), (--(INT('Data Sheet'!$A$19) &amp; "." &amp; RIGHT(BN486,3))&lt;=--('Data Sheet'!$B$19))),
                --(INT('Data Sheet'!$A$19) &amp; "." &amp; RIGHT(BN486,3)),
                --(INT('Data Sheet'!$B$19) &amp; "." &amp; RIGHT(BN486,3))
            )
        ),
        "OK"
    )
)</f>
        <v>OK</v>
      </c>
      <c r="P486" s="23" t="str">
        <f>IF(BR486&lt;&gt;"",
    IF(INT('Data Sheet'!$A$19)=INT('Data Sheet'!$B$15),
        --(INT('Data Sheet'!$A$15) &amp; "." &amp; BR486),
        IF(AND((--(INT('Data Sheet'!$A$15) &amp; "." &amp; BR486)&gt;=--('Data Sheet'!$A$15)), (--(INT('Data Sheet'!$A$15) &amp; "." &amp; BR486)&lt;=--('Data Sheet'!$B$15))),
            --(INT('Data Sheet'!$A$15) &amp; "." &amp; BR486),
            --(INT('Data Sheet'!$B$15) &amp; "." &amp; BR486)
        )
    ),
    IF(BQ486&lt;&gt;"",
        IF(INT('Data Sheet'!$A$15)=INT('Data Sheet'!$B$15),
            --(INT('Data Sheet'!$A$15) &amp; "." &amp; LEFT(BQ486,3)),
            IF(AND((--(INT('Data Sheet'!$A$15) &amp; "." &amp; LEFT(BQ486,3))&gt;=--('Data Sheet'!$A$15)), (--(INT('Data Sheet'!$A$15) &amp; "." &amp; LEFT(BQ486,3))&lt;=--('Data Sheet'!$B$15))),
                --(INT('Data Sheet'!$A$15) &amp; "." &amp; LEFT(BQ486,3)),
                --(INT('Data Sheet'!$B$15) &amp; "." &amp; LEFT(BQ486,3))
            )
        ),
        "OK"
    )
)</f>
        <v>OK</v>
      </c>
      <c r="Q486" s="23" t="str">
        <f>IF(BS486&lt;&gt;"",
    IF(INT('Data Sheet'!$A$19)=INT('Data Sheet'!$B$15),
        --(INT('Data Sheet'!$A$15) &amp; "." &amp; BS486),
        IF(AND((--(INT('Data Sheet'!$A$15) &amp; "." &amp; BS486)&gt;=--('Data Sheet'!$A$15)), (--(INT('Data Sheet'!$A$15) &amp; "." &amp; BS486)&lt;=--('Data Sheet'!$B$15))),
            --(INT('Data Sheet'!$A$15) &amp; "." &amp; BS486),
            --(INT('Data Sheet'!$B$15) &amp; "." &amp; BS486)
        )
    ),
    IF(BQ486&lt;&gt;"",
        IF(INT('Data Sheet'!$A$15)=INT('Data Sheet'!$B$15),
            --(INT('Data Sheet'!$A$15) &amp; "." &amp; RIGHT(BQ486,3)),
            IF(AND((--(INT('Data Sheet'!$A$15) &amp; "." &amp; RIGHT(BQ486,3))&gt;=--('Data Sheet'!$A$15)), (--(INT('Data Sheet'!$A$15) &amp; "." &amp; RIGHT(BQ486,3))&lt;=--('Data Sheet'!$B$15))),
                --(INT('Data Sheet'!$A$15) &amp; "." &amp; RIGHT(BQ486,3)),
                --(INT('Data Sheet'!$B$15) &amp; "." &amp; RIGHT(BQ486,3))
            )
        ),
        "OK"
    )
)</f>
        <v>OK</v>
      </c>
      <c r="R486" s="20"/>
      <c r="S486" s="20"/>
      <c r="T486" s="20"/>
      <c r="U486" s="20"/>
      <c r="V486" s="20"/>
      <c r="W486" s="20"/>
      <c r="X486" s="20"/>
      <c r="Y486" s="20"/>
      <c r="Z486" s="20"/>
      <c r="AA486" s="55"/>
      <c r="AB486" s="55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1"/>
      <c r="AR486" s="21"/>
      <c r="AS486" s="21"/>
      <c r="AT486" s="21"/>
      <c r="AU486" s="21"/>
      <c r="AV486" s="21"/>
      <c r="AW486" s="22"/>
      <c r="AX486" s="99"/>
      <c r="AY486" s="20"/>
      <c r="AZ486" s="20"/>
      <c r="BA486" s="22"/>
      <c r="BC486" s="80"/>
      <c r="BD486" s="80"/>
      <c r="BE486" s="80"/>
      <c r="BF486" s="80"/>
      <c r="BG486" s="2" t="str">
        <f t="shared" si="38"/>
        <v/>
      </c>
      <c r="BH486" s="78">
        <f t="shared" si="37"/>
        <v>0</v>
      </c>
    </row>
    <row r="487" spans="2:60" x14ac:dyDescent="0.2">
      <c r="B487" s="14">
        <f t="shared" si="39"/>
        <v>479</v>
      </c>
      <c r="C487" s="15" t="str">
        <f>CONCATENATE('Data Sheet'!$B$8,'Data Sheet'!$G$2)</f>
        <v>" HWDP</v>
      </c>
      <c r="D487" s="95" t="str">
        <f t="shared" si="40"/>
        <v/>
      </c>
      <c r="E487" s="15" t="str">
        <f>IF('Sum HWDP'!$D$10="TH-Hill DS-1 Vol 3 CAT 2: Clean and Visual Ends only","N/A","OK")</f>
        <v>OK</v>
      </c>
      <c r="F487" s="15" t="str">
        <f>IF('Sum HWDP'!$D$10="TH-Hill DS-1 Vol 3 CAT 2: Clean and Visual Ends only","N/A","OK")</f>
        <v>OK</v>
      </c>
      <c r="G487" s="17"/>
      <c r="H487" s="17"/>
      <c r="I487" s="17" t="s">
        <v>51</v>
      </c>
      <c r="J487" s="17" t="str">
        <f t="shared" si="41"/>
        <v>OK</v>
      </c>
      <c r="K487" s="17" t="str">
        <f t="shared" si="41"/>
        <v>OK</v>
      </c>
      <c r="L487" s="17" t="str">
        <f>IF('Data Sheet'!$B$9="NC-50","N/A","OK")</f>
        <v>OK</v>
      </c>
      <c r="M487" s="17" t="str">
        <f>IF('Data Sheet'!$B$9="NC-50","N/A","OK")</f>
        <v>OK</v>
      </c>
      <c r="N487" s="23" t="str">
        <f>IF(BO487&lt;&gt;"",
    IF(INT('Data Sheet'!$A$19)=INT('Data Sheet'!$B$19),
        --(INT('Data Sheet'!$A$19) &amp; "." &amp; BO487),
        IF(AND((--(INT('Data Sheet'!$A$19) &amp; "." &amp; BO487)&gt;=--('Data Sheet'!$A$19)), (--(INT('Data Sheet'!$A$19) &amp; "." &amp; BO487)&lt;=--('Data Sheet'!$B$19))),
            --(INT('Data Sheet'!$A$19) &amp; "." &amp; BO487),
            --(INT('Data Sheet'!$B$19) &amp; "." &amp; BO487)
        )
    ),
    IF(BN487&lt;&gt;"",
        IF(INT('Data Sheet'!$A$19)=INT('Data Sheet'!$B$19),
            --(INT('Data Sheet'!$A$19) &amp; "." &amp; LEFT(BN487,3)),
            IF(AND((--(INT('Data Sheet'!$A$19) &amp; "." &amp; LEFT(BN487,3))&gt;=--('Data Sheet'!$A$19)), (--(INT('Data Sheet'!$A$19) &amp; "." &amp; LEFT(BN487,3))&lt;=--('Data Sheet'!$B$19))),
                --(INT('Data Sheet'!$A$19) &amp; "." &amp; LEFT(BN487,3)),
                --(INT('Data Sheet'!$B$19) &amp; "." &amp; LEFT(BN487,3))
            )
        ),
        "OK"
    )
)</f>
        <v>OK</v>
      </c>
      <c r="O487" s="23" t="str">
        <f>IF(BP487&lt;&gt;"",
    IF(INT('Data Sheet'!$A$19)=INT('Data Sheet'!$B$19),
        --(INT('Data Sheet'!$A$19) &amp; "." &amp; BP487),
        IF(AND((--(INT('Data Sheet'!$A$19) &amp; "." &amp; BP487)&gt;=--('Data Sheet'!$A$19)), (--(INT('Data Sheet'!$A$19) &amp; "." &amp; BP487)&lt;=--('Data Sheet'!$B$19))),
            --(INT('Data Sheet'!$A$19) &amp; "." &amp; BP487),
            --(INT('Data Sheet'!$B$19) &amp; "." &amp; BP487)
        )
    ),
    IF(BN487&lt;&gt;"",
        IF(INT('Data Sheet'!$A$19)=INT('Data Sheet'!$B$19),
            --(INT('Data Sheet'!$A$19) &amp; "." &amp; RIGHT(BN487,3)),
            IF(AND((--(INT('Data Sheet'!$A$19) &amp; "." &amp; RIGHT(BN487,3))&gt;=--('Data Sheet'!$A$19)), (--(INT('Data Sheet'!$A$19) &amp; "." &amp; RIGHT(BN487,3))&lt;=--('Data Sheet'!$B$19))),
                --(INT('Data Sheet'!$A$19) &amp; "." &amp; RIGHT(BN487,3)),
                --(INT('Data Sheet'!$B$19) &amp; "." &amp; RIGHT(BN487,3))
            )
        ),
        "OK"
    )
)</f>
        <v>OK</v>
      </c>
      <c r="P487" s="23" t="str">
        <f>IF(BR487&lt;&gt;"",
    IF(INT('Data Sheet'!$A$19)=INT('Data Sheet'!$B$15),
        --(INT('Data Sheet'!$A$15) &amp; "." &amp; BR487),
        IF(AND((--(INT('Data Sheet'!$A$15) &amp; "." &amp; BR487)&gt;=--('Data Sheet'!$A$15)), (--(INT('Data Sheet'!$A$15) &amp; "." &amp; BR487)&lt;=--('Data Sheet'!$B$15))),
            --(INT('Data Sheet'!$A$15) &amp; "." &amp; BR487),
            --(INT('Data Sheet'!$B$15) &amp; "." &amp; BR487)
        )
    ),
    IF(BQ487&lt;&gt;"",
        IF(INT('Data Sheet'!$A$15)=INT('Data Sheet'!$B$15),
            --(INT('Data Sheet'!$A$15) &amp; "." &amp; LEFT(BQ487,3)),
            IF(AND((--(INT('Data Sheet'!$A$15) &amp; "." &amp; LEFT(BQ487,3))&gt;=--('Data Sheet'!$A$15)), (--(INT('Data Sheet'!$A$15) &amp; "." &amp; LEFT(BQ487,3))&lt;=--('Data Sheet'!$B$15))),
                --(INT('Data Sheet'!$A$15) &amp; "." &amp; LEFT(BQ487,3)),
                --(INT('Data Sheet'!$B$15) &amp; "." &amp; LEFT(BQ487,3))
            )
        ),
        "OK"
    )
)</f>
        <v>OK</v>
      </c>
      <c r="Q487" s="23" t="str">
        <f>IF(BS487&lt;&gt;"",
    IF(INT('Data Sheet'!$A$19)=INT('Data Sheet'!$B$15),
        --(INT('Data Sheet'!$A$15) &amp; "." &amp; BS487),
        IF(AND((--(INT('Data Sheet'!$A$15) &amp; "." &amp; BS487)&gt;=--('Data Sheet'!$A$15)), (--(INT('Data Sheet'!$A$15) &amp; "." &amp; BS487)&lt;=--('Data Sheet'!$B$15))),
            --(INT('Data Sheet'!$A$15) &amp; "." &amp; BS487),
            --(INT('Data Sheet'!$B$15) &amp; "." &amp; BS487)
        )
    ),
    IF(BQ487&lt;&gt;"",
        IF(INT('Data Sheet'!$A$15)=INT('Data Sheet'!$B$15),
            --(INT('Data Sheet'!$A$15) &amp; "." &amp; RIGHT(BQ487,3)),
            IF(AND((--(INT('Data Sheet'!$A$15) &amp; "." &amp; RIGHT(BQ487,3))&gt;=--('Data Sheet'!$A$15)), (--(INT('Data Sheet'!$A$15) &amp; "." &amp; RIGHT(BQ487,3))&lt;=--('Data Sheet'!$B$15))),
                --(INT('Data Sheet'!$A$15) &amp; "." &amp; RIGHT(BQ487,3)),
                --(INT('Data Sheet'!$B$15) &amp; "." &amp; RIGHT(BQ487,3))
            )
        ),
        "OK"
    )
)</f>
        <v>OK</v>
      </c>
      <c r="R487" s="20"/>
      <c r="S487" s="20"/>
      <c r="T487" s="20"/>
      <c r="U487" s="20"/>
      <c r="V487" s="20"/>
      <c r="W487" s="20"/>
      <c r="X487" s="20"/>
      <c r="Y487" s="20"/>
      <c r="Z487" s="20"/>
      <c r="AA487" s="55"/>
      <c r="AB487" s="55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1"/>
      <c r="AR487" s="21"/>
      <c r="AS487" s="21"/>
      <c r="AT487" s="21"/>
      <c r="AU487" s="21"/>
      <c r="AV487" s="21"/>
      <c r="AW487" s="22"/>
      <c r="AX487" s="99"/>
      <c r="AY487" s="20"/>
      <c r="AZ487" s="20"/>
      <c r="BA487" s="22"/>
      <c r="BC487" s="80"/>
      <c r="BD487" s="80"/>
      <c r="BE487" s="80"/>
      <c r="BF487" s="80"/>
      <c r="BG487" s="2" t="str">
        <f t="shared" si="38"/>
        <v/>
      </c>
      <c r="BH487" s="78">
        <f t="shared" si="37"/>
        <v>0</v>
      </c>
    </row>
    <row r="488" spans="2:60" x14ac:dyDescent="0.2">
      <c r="B488" s="14">
        <f t="shared" si="39"/>
        <v>480</v>
      </c>
      <c r="C488" s="15" t="str">
        <f>CONCATENATE('Data Sheet'!$B$8,'Data Sheet'!$G$2)</f>
        <v>" HWDP</v>
      </c>
      <c r="D488" s="95" t="str">
        <f t="shared" si="40"/>
        <v/>
      </c>
      <c r="E488" s="15" t="str">
        <f>IF('Sum HWDP'!$D$10="TH-Hill DS-1 Vol 3 CAT 2: Clean and Visual Ends only","N/A","OK")</f>
        <v>OK</v>
      </c>
      <c r="F488" s="15" t="str">
        <f>IF('Sum HWDP'!$D$10="TH-Hill DS-1 Vol 3 CAT 2: Clean and Visual Ends only","N/A","OK")</f>
        <v>OK</v>
      </c>
      <c r="G488" s="17"/>
      <c r="H488" s="17"/>
      <c r="I488" s="17" t="s">
        <v>51</v>
      </c>
      <c r="J488" s="17" t="str">
        <f t="shared" si="41"/>
        <v>OK</v>
      </c>
      <c r="K488" s="17" t="str">
        <f t="shared" si="41"/>
        <v>OK</v>
      </c>
      <c r="L488" s="17" t="str">
        <f>IF('Data Sheet'!$B$9="NC-50","N/A","OK")</f>
        <v>OK</v>
      </c>
      <c r="M488" s="17" t="str">
        <f>IF('Data Sheet'!$B$9="NC-50","N/A","OK")</f>
        <v>OK</v>
      </c>
      <c r="N488" s="23" t="str">
        <f>IF(BO488&lt;&gt;"",
    IF(INT('Data Sheet'!$A$19)=INT('Data Sheet'!$B$19),
        --(INT('Data Sheet'!$A$19) &amp; "." &amp; BO488),
        IF(AND((--(INT('Data Sheet'!$A$19) &amp; "." &amp; BO488)&gt;=--('Data Sheet'!$A$19)), (--(INT('Data Sheet'!$A$19) &amp; "." &amp; BO488)&lt;=--('Data Sheet'!$B$19))),
            --(INT('Data Sheet'!$A$19) &amp; "." &amp; BO488),
            --(INT('Data Sheet'!$B$19) &amp; "." &amp; BO488)
        )
    ),
    IF(BN488&lt;&gt;"",
        IF(INT('Data Sheet'!$A$19)=INT('Data Sheet'!$B$19),
            --(INT('Data Sheet'!$A$19) &amp; "." &amp; LEFT(BN488,3)),
            IF(AND((--(INT('Data Sheet'!$A$19) &amp; "." &amp; LEFT(BN488,3))&gt;=--('Data Sheet'!$A$19)), (--(INT('Data Sheet'!$A$19) &amp; "." &amp; LEFT(BN488,3))&lt;=--('Data Sheet'!$B$19))),
                --(INT('Data Sheet'!$A$19) &amp; "." &amp; LEFT(BN488,3)),
                --(INT('Data Sheet'!$B$19) &amp; "." &amp; LEFT(BN488,3))
            )
        ),
        "OK"
    )
)</f>
        <v>OK</v>
      </c>
      <c r="O488" s="23" t="str">
        <f>IF(BP488&lt;&gt;"",
    IF(INT('Data Sheet'!$A$19)=INT('Data Sheet'!$B$19),
        --(INT('Data Sheet'!$A$19) &amp; "." &amp; BP488),
        IF(AND((--(INT('Data Sheet'!$A$19) &amp; "." &amp; BP488)&gt;=--('Data Sheet'!$A$19)), (--(INT('Data Sheet'!$A$19) &amp; "." &amp; BP488)&lt;=--('Data Sheet'!$B$19))),
            --(INT('Data Sheet'!$A$19) &amp; "." &amp; BP488),
            --(INT('Data Sheet'!$B$19) &amp; "." &amp; BP488)
        )
    ),
    IF(BN488&lt;&gt;"",
        IF(INT('Data Sheet'!$A$19)=INT('Data Sheet'!$B$19),
            --(INT('Data Sheet'!$A$19) &amp; "." &amp; RIGHT(BN488,3)),
            IF(AND((--(INT('Data Sheet'!$A$19) &amp; "." &amp; RIGHT(BN488,3))&gt;=--('Data Sheet'!$A$19)), (--(INT('Data Sheet'!$A$19) &amp; "." &amp; RIGHT(BN488,3))&lt;=--('Data Sheet'!$B$19))),
                --(INT('Data Sheet'!$A$19) &amp; "." &amp; RIGHT(BN488,3)),
                --(INT('Data Sheet'!$B$19) &amp; "." &amp; RIGHT(BN488,3))
            )
        ),
        "OK"
    )
)</f>
        <v>OK</v>
      </c>
      <c r="P488" s="23" t="str">
        <f>IF(BR488&lt;&gt;"",
    IF(INT('Data Sheet'!$A$19)=INT('Data Sheet'!$B$15),
        --(INT('Data Sheet'!$A$15) &amp; "." &amp; BR488),
        IF(AND((--(INT('Data Sheet'!$A$15) &amp; "." &amp; BR488)&gt;=--('Data Sheet'!$A$15)), (--(INT('Data Sheet'!$A$15) &amp; "." &amp; BR488)&lt;=--('Data Sheet'!$B$15))),
            --(INT('Data Sheet'!$A$15) &amp; "." &amp; BR488),
            --(INT('Data Sheet'!$B$15) &amp; "." &amp; BR488)
        )
    ),
    IF(BQ488&lt;&gt;"",
        IF(INT('Data Sheet'!$A$15)=INT('Data Sheet'!$B$15),
            --(INT('Data Sheet'!$A$15) &amp; "." &amp; LEFT(BQ488,3)),
            IF(AND((--(INT('Data Sheet'!$A$15) &amp; "." &amp; LEFT(BQ488,3))&gt;=--('Data Sheet'!$A$15)), (--(INT('Data Sheet'!$A$15) &amp; "." &amp; LEFT(BQ488,3))&lt;=--('Data Sheet'!$B$15))),
                --(INT('Data Sheet'!$A$15) &amp; "." &amp; LEFT(BQ488,3)),
                --(INT('Data Sheet'!$B$15) &amp; "." &amp; LEFT(BQ488,3))
            )
        ),
        "OK"
    )
)</f>
        <v>OK</v>
      </c>
      <c r="Q488" s="23" t="str">
        <f>IF(BS488&lt;&gt;"",
    IF(INT('Data Sheet'!$A$19)=INT('Data Sheet'!$B$15),
        --(INT('Data Sheet'!$A$15) &amp; "." &amp; BS488),
        IF(AND((--(INT('Data Sheet'!$A$15) &amp; "." &amp; BS488)&gt;=--('Data Sheet'!$A$15)), (--(INT('Data Sheet'!$A$15) &amp; "." &amp; BS488)&lt;=--('Data Sheet'!$B$15))),
            --(INT('Data Sheet'!$A$15) &amp; "." &amp; BS488),
            --(INT('Data Sheet'!$B$15) &amp; "." &amp; BS488)
        )
    ),
    IF(BQ488&lt;&gt;"",
        IF(INT('Data Sheet'!$A$15)=INT('Data Sheet'!$B$15),
            --(INT('Data Sheet'!$A$15) &amp; "." &amp; RIGHT(BQ488,3)),
            IF(AND((--(INT('Data Sheet'!$A$15) &amp; "." &amp; RIGHT(BQ488,3))&gt;=--('Data Sheet'!$A$15)), (--(INT('Data Sheet'!$A$15) &amp; "." &amp; RIGHT(BQ488,3))&lt;=--('Data Sheet'!$B$15))),
                --(INT('Data Sheet'!$A$15) &amp; "." &amp; RIGHT(BQ488,3)),
                --(INT('Data Sheet'!$B$15) &amp; "." &amp; RIGHT(BQ488,3))
            )
        ),
        "OK"
    )
)</f>
        <v>OK</v>
      </c>
      <c r="R488" s="20"/>
      <c r="S488" s="20"/>
      <c r="T488" s="20"/>
      <c r="U488" s="20"/>
      <c r="V488" s="20"/>
      <c r="W488" s="20"/>
      <c r="X488" s="20"/>
      <c r="Y488" s="20"/>
      <c r="Z488" s="20"/>
      <c r="AA488" s="55"/>
      <c r="AB488" s="55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1"/>
      <c r="AR488" s="21"/>
      <c r="AS488" s="21"/>
      <c r="AT488" s="21"/>
      <c r="AU488" s="21"/>
      <c r="AV488" s="21"/>
      <c r="AW488" s="22"/>
      <c r="AX488" s="99"/>
      <c r="AY488" s="20"/>
      <c r="AZ488" s="20"/>
      <c r="BA488" s="22"/>
      <c r="BC488" s="80"/>
      <c r="BD488" s="80"/>
      <c r="BE488" s="80"/>
      <c r="BF488" s="80"/>
      <c r="BG488" s="2" t="str">
        <f t="shared" si="38"/>
        <v/>
      </c>
      <c r="BH488" s="78">
        <f t="shared" si="37"/>
        <v>0</v>
      </c>
    </row>
    <row r="489" spans="2:60" x14ac:dyDescent="0.2">
      <c r="B489" s="14">
        <f t="shared" si="39"/>
        <v>481</v>
      </c>
      <c r="C489" s="15" t="str">
        <f>CONCATENATE('Data Sheet'!$B$8,'Data Sheet'!$G$2)</f>
        <v>" HWDP</v>
      </c>
      <c r="D489" s="95" t="str">
        <f t="shared" si="40"/>
        <v/>
      </c>
      <c r="E489" s="15" t="str">
        <f>IF('Sum HWDP'!$D$10="TH-Hill DS-1 Vol 3 CAT 2: Clean and Visual Ends only","N/A","OK")</f>
        <v>OK</v>
      </c>
      <c r="F489" s="15" t="str">
        <f>IF('Sum HWDP'!$D$10="TH-Hill DS-1 Vol 3 CAT 2: Clean and Visual Ends only","N/A","OK")</f>
        <v>OK</v>
      </c>
      <c r="G489" s="17"/>
      <c r="H489" s="17"/>
      <c r="I489" s="17" t="s">
        <v>51</v>
      </c>
      <c r="J489" s="17" t="str">
        <f t="shared" si="41"/>
        <v>OK</v>
      </c>
      <c r="K489" s="17" t="str">
        <f t="shared" si="41"/>
        <v>OK</v>
      </c>
      <c r="L489" s="17" t="str">
        <f>IF('Data Sheet'!$B$9="NC-50","N/A","OK")</f>
        <v>OK</v>
      </c>
      <c r="M489" s="17" t="str">
        <f>IF('Data Sheet'!$B$9="NC-50","N/A","OK")</f>
        <v>OK</v>
      </c>
      <c r="N489" s="23" t="str">
        <f>IF(BO489&lt;&gt;"",
    IF(INT('Data Sheet'!$A$19)=INT('Data Sheet'!$B$19),
        --(INT('Data Sheet'!$A$19) &amp; "." &amp; BO489),
        IF(AND((--(INT('Data Sheet'!$A$19) &amp; "." &amp; BO489)&gt;=--('Data Sheet'!$A$19)), (--(INT('Data Sheet'!$A$19) &amp; "." &amp; BO489)&lt;=--('Data Sheet'!$B$19))),
            --(INT('Data Sheet'!$A$19) &amp; "." &amp; BO489),
            --(INT('Data Sheet'!$B$19) &amp; "." &amp; BO489)
        )
    ),
    IF(BN489&lt;&gt;"",
        IF(INT('Data Sheet'!$A$19)=INT('Data Sheet'!$B$19),
            --(INT('Data Sheet'!$A$19) &amp; "." &amp; LEFT(BN489,3)),
            IF(AND((--(INT('Data Sheet'!$A$19) &amp; "." &amp; LEFT(BN489,3))&gt;=--('Data Sheet'!$A$19)), (--(INT('Data Sheet'!$A$19) &amp; "." &amp; LEFT(BN489,3))&lt;=--('Data Sheet'!$B$19))),
                --(INT('Data Sheet'!$A$19) &amp; "." &amp; LEFT(BN489,3)),
                --(INT('Data Sheet'!$B$19) &amp; "." &amp; LEFT(BN489,3))
            )
        ),
        "OK"
    )
)</f>
        <v>OK</v>
      </c>
      <c r="O489" s="23" t="str">
        <f>IF(BP489&lt;&gt;"",
    IF(INT('Data Sheet'!$A$19)=INT('Data Sheet'!$B$19),
        --(INT('Data Sheet'!$A$19) &amp; "." &amp; BP489),
        IF(AND((--(INT('Data Sheet'!$A$19) &amp; "." &amp; BP489)&gt;=--('Data Sheet'!$A$19)), (--(INT('Data Sheet'!$A$19) &amp; "." &amp; BP489)&lt;=--('Data Sheet'!$B$19))),
            --(INT('Data Sheet'!$A$19) &amp; "." &amp; BP489),
            --(INT('Data Sheet'!$B$19) &amp; "." &amp; BP489)
        )
    ),
    IF(BN489&lt;&gt;"",
        IF(INT('Data Sheet'!$A$19)=INT('Data Sheet'!$B$19),
            --(INT('Data Sheet'!$A$19) &amp; "." &amp; RIGHT(BN489,3)),
            IF(AND((--(INT('Data Sheet'!$A$19) &amp; "." &amp; RIGHT(BN489,3))&gt;=--('Data Sheet'!$A$19)), (--(INT('Data Sheet'!$A$19) &amp; "." &amp; RIGHT(BN489,3))&lt;=--('Data Sheet'!$B$19))),
                --(INT('Data Sheet'!$A$19) &amp; "." &amp; RIGHT(BN489,3)),
                --(INT('Data Sheet'!$B$19) &amp; "." &amp; RIGHT(BN489,3))
            )
        ),
        "OK"
    )
)</f>
        <v>OK</v>
      </c>
      <c r="P489" s="23" t="str">
        <f>IF(BR489&lt;&gt;"",
    IF(INT('Data Sheet'!$A$19)=INT('Data Sheet'!$B$15),
        --(INT('Data Sheet'!$A$15) &amp; "." &amp; BR489),
        IF(AND((--(INT('Data Sheet'!$A$15) &amp; "." &amp; BR489)&gt;=--('Data Sheet'!$A$15)), (--(INT('Data Sheet'!$A$15) &amp; "." &amp; BR489)&lt;=--('Data Sheet'!$B$15))),
            --(INT('Data Sheet'!$A$15) &amp; "." &amp; BR489),
            --(INT('Data Sheet'!$B$15) &amp; "." &amp; BR489)
        )
    ),
    IF(BQ489&lt;&gt;"",
        IF(INT('Data Sheet'!$A$15)=INT('Data Sheet'!$B$15),
            --(INT('Data Sheet'!$A$15) &amp; "." &amp; LEFT(BQ489,3)),
            IF(AND((--(INT('Data Sheet'!$A$15) &amp; "." &amp; LEFT(BQ489,3))&gt;=--('Data Sheet'!$A$15)), (--(INT('Data Sheet'!$A$15) &amp; "." &amp; LEFT(BQ489,3))&lt;=--('Data Sheet'!$B$15))),
                --(INT('Data Sheet'!$A$15) &amp; "." &amp; LEFT(BQ489,3)),
                --(INT('Data Sheet'!$B$15) &amp; "." &amp; LEFT(BQ489,3))
            )
        ),
        "OK"
    )
)</f>
        <v>OK</v>
      </c>
      <c r="Q489" s="23" t="str">
        <f>IF(BS489&lt;&gt;"",
    IF(INT('Data Sheet'!$A$19)=INT('Data Sheet'!$B$15),
        --(INT('Data Sheet'!$A$15) &amp; "." &amp; BS489),
        IF(AND((--(INT('Data Sheet'!$A$15) &amp; "." &amp; BS489)&gt;=--('Data Sheet'!$A$15)), (--(INT('Data Sheet'!$A$15) &amp; "." &amp; BS489)&lt;=--('Data Sheet'!$B$15))),
            --(INT('Data Sheet'!$A$15) &amp; "." &amp; BS489),
            --(INT('Data Sheet'!$B$15) &amp; "." &amp; BS489)
        )
    ),
    IF(BQ489&lt;&gt;"",
        IF(INT('Data Sheet'!$A$15)=INT('Data Sheet'!$B$15),
            --(INT('Data Sheet'!$A$15) &amp; "." &amp; RIGHT(BQ489,3)),
            IF(AND((--(INT('Data Sheet'!$A$15) &amp; "." &amp; RIGHT(BQ489,3))&gt;=--('Data Sheet'!$A$15)), (--(INT('Data Sheet'!$A$15) &amp; "." &amp; RIGHT(BQ489,3))&lt;=--('Data Sheet'!$B$15))),
                --(INT('Data Sheet'!$A$15) &amp; "." &amp; RIGHT(BQ489,3)),
                --(INT('Data Sheet'!$B$15) &amp; "." &amp; RIGHT(BQ489,3))
            )
        ),
        "OK"
    )
)</f>
        <v>OK</v>
      </c>
      <c r="R489" s="20"/>
      <c r="S489" s="20"/>
      <c r="T489" s="20"/>
      <c r="U489" s="20"/>
      <c r="V489" s="20"/>
      <c r="W489" s="20"/>
      <c r="X489" s="20"/>
      <c r="Y489" s="20"/>
      <c r="Z489" s="20"/>
      <c r="AA489" s="55"/>
      <c r="AB489" s="55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1"/>
      <c r="AR489" s="21"/>
      <c r="AS489" s="21"/>
      <c r="AT489" s="21"/>
      <c r="AU489" s="21"/>
      <c r="AV489" s="21"/>
      <c r="AW489" s="22"/>
      <c r="AX489" s="99"/>
      <c r="AY489" s="20"/>
      <c r="AZ489" s="20"/>
      <c r="BA489" s="22"/>
      <c r="BC489" s="80"/>
      <c r="BD489" s="80"/>
      <c r="BE489" s="80"/>
      <c r="BF489" s="80"/>
      <c r="BG489" s="2" t="str">
        <f t="shared" si="38"/>
        <v/>
      </c>
      <c r="BH489" s="78">
        <f t="shared" si="37"/>
        <v>0</v>
      </c>
    </row>
    <row r="490" spans="2:60" x14ac:dyDescent="0.2">
      <c r="B490" s="14">
        <f t="shared" si="39"/>
        <v>482</v>
      </c>
      <c r="C490" s="15" t="str">
        <f>CONCATENATE('Data Sheet'!$B$8,'Data Sheet'!$G$2)</f>
        <v>" HWDP</v>
      </c>
      <c r="D490" s="95" t="str">
        <f t="shared" si="40"/>
        <v/>
      </c>
      <c r="E490" s="15" t="str">
        <f>IF('Sum HWDP'!$D$10="TH-Hill DS-1 Vol 3 CAT 2: Clean and Visual Ends only","N/A","OK")</f>
        <v>OK</v>
      </c>
      <c r="F490" s="15" t="str">
        <f>IF('Sum HWDP'!$D$10="TH-Hill DS-1 Vol 3 CAT 2: Clean and Visual Ends only","N/A","OK")</f>
        <v>OK</v>
      </c>
      <c r="G490" s="17"/>
      <c r="H490" s="17"/>
      <c r="I490" s="17" t="s">
        <v>51</v>
      </c>
      <c r="J490" s="17" t="str">
        <f t="shared" si="41"/>
        <v>OK</v>
      </c>
      <c r="K490" s="17" t="str">
        <f t="shared" si="41"/>
        <v>OK</v>
      </c>
      <c r="L490" s="17" t="str">
        <f>IF('Data Sheet'!$B$9="NC-50","N/A","OK")</f>
        <v>OK</v>
      </c>
      <c r="M490" s="17" t="str">
        <f>IF('Data Sheet'!$B$9="NC-50","N/A","OK")</f>
        <v>OK</v>
      </c>
      <c r="N490" s="23" t="str">
        <f>IF(BO490&lt;&gt;"",
    IF(INT('Data Sheet'!$A$19)=INT('Data Sheet'!$B$19),
        --(INT('Data Sheet'!$A$19) &amp; "." &amp; BO490),
        IF(AND((--(INT('Data Sheet'!$A$19) &amp; "." &amp; BO490)&gt;=--('Data Sheet'!$A$19)), (--(INT('Data Sheet'!$A$19) &amp; "." &amp; BO490)&lt;=--('Data Sheet'!$B$19))),
            --(INT('Data Sheet'!$A$19) &amp; "." &amp; BO490),
            --(INT('Data Sheet'!$B$19) &amp; "." &amp; BO490)
        )
    ),
    IF(BN490&lt;&gt;"",
        IF(INT('Data Sheet'!$A$19)=INT('Data Sheet'!$B$19),
            --(INT('Data Sheet'!$A$19) &amp; "." &amp; LEFT(BN490,3)),
            IF(AND((--(INT('Data Sheet'!$A$19) &amp; "." &amp; LEFT(BN490,3))&gt;=--('Data Sheet'!$A$19)), (--(INT('Data Sheet'!$A$19) &amp; "." &amp; LEFT(BN490,3))&lt;=--('Data Sheet'!$B$19))),
                --(INT('Data Sheet'!$A$19) &amp; "." &amp; LEFT(BN490,3)),
                --(INT('Data Sheet'!$B$19) &amp; "." &amp; LEFT(BN490,3))
            )
        ),
        "OK"
    )
)</f>
        <v>OK</v>
      </c>
      <c r="O490" s="23" t="str">
        <f>IF(BP490&lt;&gt;"",
    IF(INT('Data Sheet'!$A$19)=INT('Data Sheet'!$B$19),
        --(INT('Data Sheet'!$A$19) &amp; "." &amp; BP490),
        IF(AND((--(INT('Data Sheet'!$A$19) &amp; "." &amp; BP490)&gt;=--('Data Sheet'!$A$19)), (--(INT('Data Sheet'!$A$19) &amp; "." &amp; BP490)&lt;=--('Data Sheet'!$B$19))),
            --(INT('Data Sheet'!$A$19) &amp; "." &amp; BP490),
            --(INT('Data Sheet'!$B$19) &amp; "." &amp; BP490)
        )
    ),
    IF(BN490&lt;&gt;"",
        IF(INT('Data Sheet'!$A$19)=INT('Data Sheet'!$B$19),
            --(INT('Data Sheet'!$A$19) &amp; "." &amp; RIGHT(BN490,3)),
            IF(AND((--(INT('Data Sheet'!$A$19) &amp; "." &amp; RIGHT(BN490,3))&gt;=--('Data Sheet'!$A$19)), (--(INT('Data Sheet'!$A$19) &amp; "." &amp; RIGHT(BN490,3))&lt;=--('Data Sheet'!$B$19))),
                --(INT('Data Sheet'!$A$19) &amp; "." &amp; RIGHT(BN490,3)),
                --(INT('Data Sheet'!$B$19) &amp; "." &amp; RIGHT(BN490,3))
            )
        ),
        "OK"
    )
)</f>
        <v>OK</v>
      </c>
      <c r="P490" s="23" t="str">
        <f>IF(BR490&lt;&gt;"",
    IF(INT('Data Sheet'!$A$19)=INT('Data Sheet'!$B$15),
        --(INT('Data Sheet'!$A$15) &amp; "." &amp; BR490),
        IF(AND((--(INT('Data Sheet'!$A$15) &amp; "." &amp; BR490)&gt;=--('Data Sheet'!$A$15)), (--(INT('Data Sheet'!$A$15) &amp; "." &amp; BR490)&lt;=--('Data Sheet'!$B$15))),
            --(INT('Data Sheet'!$A$15) &amp; "." &amp; BR490),
            --(INT('Data Sheet'!$B$15) &amp; "." &amp; BR490)
        )
    ),
    IF(BQ490&lt;&gt;"",
        IF(INT('Data Sheet'!$A$15)=INT('Data Sheet'!$B$15),
            --(INT('Data Sheet'!$A$15) &amp; "." &amp; LEFT(BQ490,3)),
            IF(AND((--(INT('Data Sheet'!$A$15) &amp; "." &amp; LEFT(BQ490,3))&gt;=--('Data Sheet'!$A$15)), (--(INT('Data Sheet'!$A$15) &amp; "." &amp; LEFT(BQ490,3))&lt;=--('Data Sheet'!$B$15))),
                --(INT('Data Sheet'!$A$15) &amp; "." &amp; LEFT(BQ490,3)),
                --(INT('Data Sheet'!$B$15) &amp; "." &amp; LEFT(BQ490,3))
            )
        ),
        "OK"
    )
)</f>
        <v>OK</v>
      </c>
      <c r="Q490" s="23" t="str">
        <f>IF(BS490&lt;&gt;"",
    IF(INT('Data Sheet'!$A$19)=INT('Data Sheet'!$B$15),
        --(INT('Data Sheet'!$A$15) &amp; "." &amp; BS490),
        IF(AND((--(INT('Data Sheet'!$A$15) &amp; "." &amp; BS490)&gt;=--('Data Sheet'!$A$15)), (--(INT('Data Sheet'!$A$15) &amp; "." &amp; BS490)&lt;=--('Data Sheet'!$B$15))),
            --(INT('Data Sheet'!$A$15) &amp; "." &amp; BS490),
            --(INT('Data Sheet'!$B$15) &amp; "." &amp; BS490)
        )
    ),
    IF(BQ490&lt;&gt;"",
        IF(INT('Data Sheet'!$A$15)=INT('Data Sheet'!$B$15),
            --(INT('Data Sheet'!$A$15) &amp; "." &amp; RIGHT(BQ490,3)),
            IF(AND((--(INT('Data Sheet'!$A$15) &amp; "." &amp; RIGHT(BQ490,3))&gt;=--('Data Sheet'!$A$15)), (--(INT('Data Sheet'!$A$15) &amp; "." &amp; RIGHT(BQ490,3))&lt;=--('Data Sheet'!$B$15))),
                --(INT('Data Sheet'!$A$15) &amp; "." &amp; RIGHT(BQ490,3)),
                --(INT('Data Sheet'!$B$15) &amp; "." &amp; RIGHT(BQ490,3))
            )
        ),
        "OK"
    )
)</f>
        <v>OK</v>
      </c>
      <c r="R490" s="20"/>
      <c r="S490" s="20"/>
      <c r="T490" s="20"/>
      <c r="U490" s="20"/>
      <c r="V490" s="20"/>
      <c r="W490" s="20"/>
      <c r="X490" s="20"/>
      <c r="Y490" s="20"/>
      <c r="Z490" s="20"/>
      <c r="AA490" s="55"/>
      <c r="AB490" s="55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1"/>
      <c r="AR490" s="21"/>
      <c r="AS490" s="21"/>
      <c r="AT490" s="21"/>
      <c r="AU490" s="21"/>
      <c r="AV490" s="21"/>
      <c r="AW490" s="22"/>
      <c r="AX490" s="99"/>
      <c r="AY490" s="20"/>
      <c r="AZ490" s="20"/>
      <c r="BA490" s="22"/>
      <c r="BC490" s="80"/>
      <c r="BD490" s="80"/>
      <c r="BE490" s="80"/>
      <c r="BF490" s="80"/>
      <c r="BG490" s="2" t="str">
        <f t="shared" si="38"/>
        <v/>
      </c>
      <c r="BH490" s="78">
        <f t="shared" si="37"/>
        <v>0</v>
      </c>
    </row>
    <row r="491" spans="2:60" x14ac:dyDescent="0.2">
      <c r="B491" s="14">
        <f t="shared" si="39"/>
        <v>483</v>
      </c>
      <c r="C491" s="15" t="str">
        <f>CONCATENATE('Data Sheet'!$B$8,'Data Sheet'!$G$2)</f>
        <v>" HWDP</v>
      </c>
      <c r="D491" s="95" t="str">
        <f t="shared" si="40"/>
        <v/>
      </c>
      <c r="E491" s="15" t="str">
        <f>IF('Sum HWDP'!$D$10="TH-Hill DS-1 Vol 3 CAT 2: Clean and Visual Ends only","N/A","OK")</f>
        <v>OK</v>
      </c>
      <c r="F491" s="15" t="str">
        <f>IF('Sum HWDP'!$D$10="TH-Hill DS-1 Vol 3 CAT 2: Clean and Visual Ends only","N/A","OK")</f>
        <v>OK</v>
      </c>
      <c r="G491" s="17"/>
      <c r="H491" s="17"/>
      <c r="I491" s="17" t="s">
        <v>51</v>
      </c>
      <c r="J491" s="17" t="str">
        <f t="shared" si="41"/>
        <v>OK</v>
      </c>
      <c r="K491" s="17" t="str">
        <f t="shared" si="41"/>
        <v>OK</v>
      </c>
      <c r="L491" s="17" t="str">
        <f>IF('Data Sheet'!$B$9="NC-50","N/A","OK")</f>
        <v>OK</v>
      </c>
      <c r="M491" s="17" t="str">
        <f>IF('Data Sheet'!$B$9="NC-50","N/A","OK")</f>
        <v>OK</v>
      </c>
      <c r="N491" s="23" t="str">
        <f>IF(BO491&lt;&gt;"",
    IF(INT('Data Sheet'!$A$19)=INT('Data Sheet'!$B$19),
        --(INT('Data Sheet'!$A$19) &amp; "." &amp; BO491),
        IF(AND((--(INT('Data Sheet'!$A$19) &amp; "." &amp; BO491)&gt;=--('Data Sheet'!$A$19)), (--(INT('Data Sheet'!$A$19) &amp; "." &amp; BO491)&lt;=--('Data Sheet'!$B$19))),
            --(INT('Data Sheet'!$A$19) &amp; "." &amp; BO491),
            --(INT('Data Sheet'!$B$19) &amp; "." &amp; BO491)
        )
    ),
    IF(BN491&lt;&gt;"",
        IF(INT('Data Sheet'!$A$19)=INT('Data Sheet'!$B$19),
            --(INT('Data Sheet'!$A$19) &amp; "." &amp; LEFT(BN491,3)),
            IF(AND((--(INT('Data Sheet'!$A$19) &amp; "." &amp; LEFT(BN491,3))&gt;=--('Data Sheet'!$A$19)), (--(INT('Data Sheet'!$A$19) &amp; "." &amp; LEFT(BN491,3))&lt;=--('Data Sheet'!$B$19))),
                --(INT('Data Sheet'!$A$19) &amp; "." &amp; LEFT(BN491,3)),
                --(INT('Data Sheet'!$B$19) &amp; "." &amp; LEFT(BN491,3))
            )
        ),
        "OK"
    )
)</f>
        <v>OK</v>
      </c>
      <c r="O491" s="23" t="str">
        <f>IF(BP491&lt;&gt;"",
    IF(INT('Data Sheet'!$A$19)=INT('Data Sheet'!$B$19),
        --(INT('Data Sheet'!$A$19) &amp; "." &amp; BP491),
        IF(AND((--(INT('Data Sheet'!$A$19) &amp; "." &amp; BP491)&gt;=--('Data Sheet'!$A$19)), (--(INT('Data Sheet'!$A$19) &amp; "." &amp; BP491)&lt;=--('Data Sheet'!$B$19))),
            --(INT('Data Sheet'!$A$19) &amp; "." &amp; BP491),
            --(INT('Data Sheet'!$B$19) &amp; "." &amp; BP491)
        )
    ),
    IF(BN491&lt;&gt;"",
        IF(INT('Data Sheet'!$A$19)=INT('Data Sheet'!$B$19),
            --(INT('Data Sheet'!$A$19) &amp; "." &amp; RIGHT(BN491,3)),
            IF(AND((--(INT('Data Sheet'!$A$19) &amp; "." &amp; RIGHT(BN491,3))&gt;=--('Data Sheet'!$A$19)), (--(INT('Data Sheet'!$A$19) &amp; "." &amp; RIGHT(BN491,3))&lt;=--('Data Sheet'!$B$19))),
                --(INT('Data Sheet'!$A$19) &amp; "." &amp; RIGHT(BN491,3)),
                --(INT('Data Sheet'!$B$19) &amp; "." &amp; RIGHT(BN491,3))
            )
        ),
        "OK"
    )
)</f>
        <v>OK</v>
      </c>
      <c r="P491" s="23" t="str">
        <f>IF(BR491&lt;&gt;"",
    IF(INT('Data Sheet'!$A$19)=INT('Data Sheet'!$B$15),
        --(INT('Data Sheet'!$A$15) &amp; "." &amp; BR491),
        IF(AND((--(INT('Data Sheet'!$A$15) &amp; "." &amp; BR491)&gt;=--('Data Sheet'!$A$15)), (--(INT('Data Sheet'!$A$15) &amp; "." &amp; BR491)&lt;=--('Data Sheet'!$B$15))),
            --(INT('Data Sheet'!$A$15) &amp; "." &amp; BR491),
            --(INT('Data Sheet'!$B$15) &amp; "." &amp; BR491)
        )
    ),
    IF(BQ491&lt;&gt;"",
        IF(INT('Data Sheet'!$A$15)=INT('Data Sheet'!$B$15),
            --(INT('Data Sheet'!$A$15) &amp; "." &amp; LEFT(BQ491,3)),
            IF(AND((--(INT('Data Sheet'!$A$15) &amp; "." &amp; LEFT(BQ491,3))&gt;=--('Data Sheet'!$A$15)), (--(INT('Data Sheet'!$A$15) &amp; "." &amp; LEFT(BQ491,3))&lt;=--('Data Sheet'!$B$15))),
                --(INT('Data Sheet'!$A$15) &amp; "." &amp; LEFT(BQ491,3)),
                --(INT('Data Sheet'!$B$15) &amp; "." &amp; LEFT(BQ491,3))
            )
        ),
        "OK"
    )
)</f>
        <v>OK</v>
      </c>
      <c r="Q491" s="23" t="str">
        <f>IF(BS491&lt;&gt;"",
    IF(INT('Data Sheet'!$A$19)=INT('Data Sheet'!$B$15),
        --(INT('Data Sheet'!$A$15) &amp; "." &amp; BS491),
        IF(AND((--(INT('Data Sheet'!$A$15) &amp; "." &amp; BS491)&gt;=--('Data Sheet'!$A$15)), (--(INT('Data Sheet'!$A$15) &amp; "." &amp; BS491)&lt;=--('Data Sheet'!$B$15))),
            --(INT('Data Sheet'!$A$15) &amp; "." &amp; BS491),
            --(INT('Data Sheet'!$B$15) &amp; "." &amp; BS491)
        )
    ),
    IF(BQ491&lt;&gt;"",
        IF(INT('Data Sheet'!$A$15)=INT('Data Sheet'!$B$15),
            --(INT('Data Sheet'!$A$15) &amp; "." &amp; RIGHT(BQ491,3)),
            IF(AND((--(INT('Data Sheet'!$A$15) &amp; "." &amp; RIGHT(BQ491,3))&gt;=--('Data Sheet'!$A$15)), (--(INT('Data Sheet'!$A$15) &amp; "." &amp; RIGHT(BQ491,3))&lt;=--('Data Sheet'!$B$15))),
                --(INT('Data Sheet'!$A$15) &amp; "." &amp; RIGHT(BQ491,3)),
                --(INT('Data Sheet'!$B$15) &amp; "." &amp; RIGHT(BQ491,3))
            )
        ),
        "OK"
    )
)</f>
        <v>OK</v>
      </c>
      <c r="R491" s="20"/>
      <c r="S491" s="20"/>
      <c r="T491" s="20"/>
      <c r="U491" s="20"/>
      <c r="V491" s="20"/>
      <c r="W491" s="20"/>
      <c r="X491" s="20"/>
      <c r="Y491" s="20"/>
      <c r="Z491" s="20"/>
      <c r="AA491" s="55"/>
      <c r="AB491" s="55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1"/>
      <c r="AR491" s="21"/>
      <c r="AS491" s="21"/>
      <c r="AT491" s="21"/>
      <c r="AU491" s="21"/>
      <c r="AV491" s="21"/>
      <c r="AW491" s="22"/>
      <c r="AX491" s="99"/>
      <c r="AY491" s="20"/>
      <c r="AZ491" s="20"/>
      <c r="BA491" s="22"/>
      <c r="BC491" s="80"/>
      <c r="BD491" s="80"/>
      <c r="BE491" s="80"/>
      <c r="BF491" s="80"/>
      <c r="BG491" s="2" t="str">
        <f t="shared" si="38"/>
        <v/>
      </c>
      <c r="BH491" s="78">
        <f t="shared" si="37"/>
        <v>0</v>
      </c>
    </row>
    <row r="492" spans="2:60" x14ac:dyDescent="0.2">
      <c r="B492" s="14">
        <f t="shared" si="39"/>
        <v>484</v>
      </c>
      <c r="C492" s="15" t="str">
        <f>CONCATENATE('Data Sheet'!$B$8,'Data Sheet'!$G$2)</f>
        <v>" HWDP</v>
      </c>
      <c r="D492" s="95" t="str">
        <f t="shared" si="40"/>
        <v/>
      </c>
      <c r="E492" s="15" t="str">
        <f>IF('Sum HWDP'!$D$10="TH-Hill DS-1 Vol 3 CAT 2: Clean and Visual Ends only","N/A","OK")</f>
        <v>OK</v>
      </c>
      <c r="F492" s="15" t="str">
        <f>IF('Sum HWDP'!$D$10="TH-Hill DS-1 Vol 3 CAT 2: Clean and Visual Ends only","N/A","OK")</f>
        <v>OK</v>
      </c>
      <c r="G492" s="17"/>
      <c r="H492" s="17"/>
      <c r="I492" s="17" t="s">
        <v>51</v>
      </c>
      <c r="J492" s="17" t="str">
        <f t="shared" si="41"/>
        <v>OK</v>
      </c>
      <c r="K492" s="17" t="str">
        <f t="shared" si="41"/>
        <v>OK</v>
      </c>
      <c r="L492" s="17" t="str">
        <f>IF('Data Sheet'!$B$9="NC-50","N/A","OK")</f>
        <v>OK</v>
      </c>
      <c r="M492" s="17" t="str">
        <f>IF('Data Sheet'!$B$9="NC-50","N/A","OK")</f>
        <v>OK</v>
      </c>
      <c r="N492" s="23" t="str">
        <f>IF(BO492&lt;&gt;"",
    IF(INT('Data Sheet'!$A$19)=INT('Data Sheet'!$B$19),
        --(INT('Data Sheet'!$A$19) &amp; "." &amp; BO492),
        IF(AND((--(INT('Data Sheet'!$A$19) &amp; "." &amp; BO492)&gt;=--('Data Sheet'!$A$19)), (--(INT('Data Sheet'!$A$19) &amp; "." &amp; BO492)&lt;=--('Data Sheet'!$B$19))),
            --(INT('Data Sheet'!$A$19) &amp; "." &amp; BO492),
            --(INT('Data Sheet'!$B$19) &amp; "." &amp; BO492)
        )
    ),
    IF(BN492&lt;&gt;"",
        IF(INT('Data Sheet'!$A$19)=INT('Data Sheet'!$B$19),
            --(INT('Data Sheet'!$A$19) &amp; "." &amp; LEFT(BN492,3)),
            IF(AND((--(INT('Data Sheet'!$A$19) &amp; "." &amp; LEFT(BN492,3))&gt;=--('Data Sheet'!$A$19)), (--(INT('Data Sheet'!$A$19) &amp; "." &amp; LEFT(BN492,3))&lt;=--('Data Sheet'!$B$19))),
                --(INT('Data Sheet'!$A$19) &amp; "." &amp; LEFT(BN492,3)),
                --(INT('Data Sheet'!$B$19) &amp; "." &amp; LEFT(BN492,3))
            )
        ),
        "OK"
    )
)</f>
        <v>OK</v>
      </c>
      <c r="O492" s="23" t="str">
        <f>IF(BP492&lt;&gt;"",
    IF(INT('Data Sheet'!$A$19)=INT('Data Sheet'!$B$19),
        --(INT('Data Sheet'!$A$19) &amp; "." &amp; BP492),
        IF(AND((--(INT('Data Sheet'!$A$19) &amp; "." &amp; BP492)&gt;=--('Data Sheet'!$A$19)), (--(INT('Data Sheet'!$A$19) &amp; "." &amp; BP492)&lt;=--('Data Sheet'!$B$19))),
            --(INT('Data Sheet'!$A$19) &amp; "." &amp; BP492),
            --(INT('Data Sheet'!$B$19) &amp; "." &amp; BP492)
        )
    ),
    IF(BN492&lt;&gt;"",
        IF(INT('Data Sheet'!$A$19)=INT('Data Sheet'!$B$19),
            --(INT('Data Sheet'!$A$19) &amp; "." &amp; RIGHT(BN492,3)),
            IF(AND((--(INT('Data Sheet'!$A$19) &amp; "." &amp; RIGHT(BN492,3))&gt;=--('Data Sheet'!$A$19)), (--(INT('Data Sheet'!$A$19) &amp; "." &amp; RIGHT(BN492,3))&lt;=--('Data Sheet'!$B$19))),
                --(INT('Data Sheet'!$A$19) &amp; "." &amp; RIGHT(BN492,3)),
                --(INT('Data Sheet'!$B$19) &amp; "." &amp; RIGHT(BN492,3))
            )
        ),
        "OK"
    )
)</f>
        <v>OK</v>
      </c>
      <c r="P492" s="23" t="str">
        <f>IF(BR492&lt;&gt;"",
    IF(INT('Data Sheet'!$A$19)=INT('Data Sheet'!$B$15),
        --(INT('Data Sheet'!$A$15) &amp; "." &amp; BR492),
        IF(AND((--(INT('Data Sheet'!$A$15) &amp; "." &amp; BR492)&gt;=--('Data Sheet'!$A$15)), (--(INT('Data Sheet'!$A$15) &amp; "." &amp; BR492)&lt;=--('Data Sheet'!$B$15))),
            --(INT('Data Sheet'!$A$15) &amp; "." &amp; BR492),
            --(INT('Data Sheet'!$B$15) &amp; "." &amp; BR492)
        )
    ),
    IF(BQ492&lt;&gt;"",
        IF(INT('Data Sheet'!$A$15)=INT('Data Sheet'!$B$15),
            --(INT('Data Sheet'!$A$15) &amp; "." &amp; LEFT(BQ492,3)),
            IF(AND((--(INT('Data Sheet'!$A$15) &amp; "." &amp; LEFT(BQ492,3))&gt;=--('Data Sheet'!$A$15)), (--(INT('Data Sheet'!$A$15) &amp; "." &amp; LEFT(BQ492,3))&lt;=--('Data Sheet'!$B$15))),
                --(INT('Data Sheet'!$A$15) &amp; "." &amp; LEFT(BQ492,3)),
                --(INT('Data Sheet'!$B$15) &amp; "." &amp; LEFT(BQ492,3))
            )
        ),
        "OK"
    )
)</f>
        <v>OK</v>
      </c>
      <c r="Q492" s="23" t="str">
        <f>IF(BS492&lt;&gt;"",
    IF(INT('Data Sheet'!$A$19)=INT('Data Sheet'!$B$15),
        --(INT('Data Sheet'!$A$15) &amp; "." &amp; BS492),
        IF(AND((--(INT('Data Sheet'!$A$15) &amp; "." &amp; BS492)&gt;=--('Data Sheet'!$A$15)), (--(INT('Data Sheet'!$A$15) &amp; "." &amp; BS492)&lt;=--('Data Sheet'!$B$15))),
            --(INT('Data Sheet'!$A$15) &amp; "." &amp; BS492),
            --(INT('Data Sheet'!$B$15) &amp; "." &amp; BS492)
        )
    ),
    IF(BQ492&lt;&gt;"",
        IF(INT('Data Sheet'!$A$15)=INT('Data Sheet'!$B$15),
            --(INT('Data Sheet'!$A$15) &amp; "." &amp; RIGHT(BQ492,3)),
            IF(AND((--(INT('Data Sheet'!$A$15) &amp; "." &amp; RIGHT(BQ492,3))&gt;=--('Data Sheet'!$A$15)), (--(INT('Data Sheet'!$A$15) &amp; "." &amp; RIGHT(BQ492,3))&lt;=--('Data Sheet'!$B$15))),
                --(INT('Data Sheet'!$A$15) &amp; "." &amp; RIGHT(BQ492,3)),
                --(INT('Data Sheet'!$B$15) &amp; "." &amp; RIGHT(BQ492,3))
            )
        ),
        "OK"
    )
)</f>
        <v>OK</v>
      </c>
      <c r="R492" s="20"/>
      <c r="S492" s="20"/>
      <c r="T492" s="20"/>
      <c r="U492" s="20"/>
      <c r="V492" s="20"/>
      <c r="W492" s="20"/>
      <c r="X492" s="20"/>
      <c r="Y492" s="20"/>
      <c r="Z492" s="20"/>
      <c r="AA492" s="55"/>
      <c r="AB492" s="55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1"/>
      <c r="AR492" s="21"/>
      <c r="AS492" s="21"/>
      <c r="AT492" s="21"/>
      <c r="AU492" s="21"/>
      <c r="AV492" s="21"/>
      <c r="AW492" s="22"/>
      <c r="AX492" s="99"/>
      <c r="AY492" s="20"/>
      <c r="AZ492" s="20"/>
      <c r="BA492" s="22"/>
      <c r="BC492" s="80"/>
      <c r="BD492" s="80"/>
      <c r="BE492" s="80"/>
      <c r="BF492" s="80"/>
      <c r="BG492" s="2" t="str">
        <f t="shared" si="38"/>
        <v/>
      </c>
      <c r="BH492" s="78">
        <f t="shared" si="37"/>
        <v>0</v>
      </c>
    </row>
    <row r="493" spans="2:60" x14ac:dyDescent="0.2">
      <c r="B493" s="14">
        <f t="shared" si="39"/>
        <v>485</v>
      </c>
      <c r="C493" s="15" t="str">
        <f>CONCATENATE('Data Sheet'!$B$8,'Data Sheet'!$G$2)</f>
        <v>" HWDP</v>
      </c>
      <c r="D493" s="95" t="str">
        <f t="shared" si="40"/>
        <v/>
      </c>
      <c r="E493" s="15" t="str">
        <f>IF('Sum HWDP'!$D$10="TH-Hill DS-1 Vol 3 CAT 2: Clean and Visual Ends only","N/A","OK")</f>
        <v>OK</v>
      </c>
      <c r="F493" s="15" t="str">
        <f>IF('Sum HWDP'!$D$10="TH-Hill DS-1 Vol 3 CAT 2: Clean and Visual Ends only","N/A","OK")</f>
        <v>OK</v>
      </c>
      <c r="G493" s="17"/>
      <c r="H493" s="17"/>
      <c r="I493" s="17" t="s">
        <v>51</v>
      </c>
      <c r="J493" s="17" t="str">
        <f t="shared" si="41"/>
        <v>OK</v>
      </c>
      <c r="K493" s="17" t="str">
        <f t="shared" si="41"/>
        <v>OK</v>
      </c>
      <c r="L493" s="17" t="str">
        <f>IF('Data Sheet'!$B$9="NC-50","N/A","OK")</f>
        <v>OK</v>
      </c>
      <c r="M493" s="17" t="str">
        <f>IF('Data Sheet'!$B$9="NC-50","N/A","OK")</f>
        <v>OK</v>
      </c>
      <c r="N493" s="23" t="str">
        <f>IF(BO493&lt;&gt;"",
    IF(INT('Data Sheet'!$A$19)=INT('Data Sheet'!$B$19),
        --(INT('Data Sheet'!$A$19) &amp; "." &amp; BO493),
        IF(AND((--(INT('Data Sheet'!$A$19) &amp; "." &amp; BO493)&gt;=--('Data Sheet'!$A$19)), (--(INT('Data Sheet'!$A$19) &amp; "." &amp; BO493)&lt;=--('Data Sheet'!$B$19))),
            --(INT('Data Sheet'!$A$19) &amp; "." &amp; BO493),
            --(INT('Data Sheet'!$B$19) &amp; "." &amp; BO493)
        )
    ),
    IF(BN493&lt;&gt;"",
        IF(INT('Data Sheet'!$A$19)=INT('Data Sheet'!$B$19),
            --(INT('Data Sheet'!$A$19) &amp; "." &amp; LEFT(BN493,3)),
            IF(AND((--(INT('Data Sheet'!$A$19) &amp; "." &amp; LEFT(BN493,3))&gt;=--('Data Sheet'!$A$19)), (--(INT('Data Sheet'!$A$19) &amp; "." &amp; LEFT(BN493,3))&lt;=--('Data Sheet'!$B$19))),
                --(INT('Data Sheet'!$A$19) &amp; "." &amp; LEFT(BN493,3)),
                --(INT('Data Sheet'!$B$19) &amp; "." &amp; LEFT(BN493,3))
            )
        ),
        "OK"
    )
)</f>
        <v>OK</v>
      </c>
      <c r="O493" s="23" t="str">
        <f>IF(BP493&lt;&gt;"",
    IF(INT('Data Sheet'!$A$19)=INT('Data Sheet'!$B$19),
        --(INT('Data Sheet'!$A$19) &amp; "." &amp; BP493),
        IF(AND((--(INT('Data Sheet'!$A$19) &amp; "." &amp; BP493)&gt;=--('Data Sheet'!$A$19)), (--(INT('Data Sheet'!$A$19) &amp; "." &amp; BP493)&lt;=--('Data Sheet'!$B$19))),
            --(INT('Data Sheet'!$A$19) &amp; "." &amp; BP493),
            --(INT('Data Sheet'!$B$19) &amp; "." &amp; BP493)
        )
    ),
    IF(BN493&lt;&gt;"",
        IF(INT('Data Sheet'!$A$19)=INT('Data Sheet'!$B$19),
            --(INT('Data Sheet'!$A$19) &amp; "." &amp; RIGHT(BN493,3)),
            IF(AND((--(INT('Data Sheet'!$A$19) &amp; "." &amp; RIGHT(BN493,3))&gt;=--('Data Sheet'!$A$19)), (--(INT('Data Sheet'!$A$19) &amp; "." &amp; RIGHT(BN493,3))&lt;=--('Data Sheet'!$B$19))),
                --(INT('Data Sheet'!$A$19) &amp; "." &amp; RIGHT(BN493,3)),
                --(INT('Data Sheet'!$B$19) &amp; "." &amp; RIGHT(BN493,3))
            )
        ),
        "OK"
    )
)</f>
        <v>OK</v>
      </c>
      <c r="P493" s="23" t="str">
        <f>IF(BR493&lt;&gt;"",
    IF(INT('Data Sheet'!$A$19)=INT('Data Sheet'!$B$15),
        --(INT('Data Sheet'!$A$15) &amp; "." &amp; BR493),
        IF(AND((--(INT('Data Sheet'!$A$15) &amp; "." &amp; BR493)&gt;=--('Data Sheet'!$A$15)), (--(INT('Data Sheet'!$A$15) &amp; "." &amp; BR493)&lt;=--('Data Sheet'!$B$15))),
            --(INT('Data Sheet'!$A$15) &amp; "." &amp; BR493),
            --(INT('Data Sheet'!$B$15) &amp; "." &amp; BR493)
        )
    ),
    IF(BQ493&lt;&gt;"",
        IF(INT('Data Sheet'!$A$15)=INT('Data Sheet'!$B$15),
            --(INT('Data Sheet'!$A$15) &amp; "." &amp; LEFT(BQ493,3)),
            IF(AND((--(INT('Data Sheet'!$A$15) &amp; "." &amp; LEFT(BQ493,3))&gt;=--('Data Sheet'!$A$15)), (--(INT('Data Sheet'!$A$15) &amp; "." &amp; LEFT(BQ493,3))&lt;=--('Data Sheet'!$B$15))),
                --(INT('Data Sheet'!$A$15) &amp; "." &amp; LEFT(BQ493,3)),
                --(INT('Data Sheet'!$B$15) &amp; "." &amp; LEFT(BQ493,3))
            )
        ),
        "OK"
    )
)</f>
        <v>OK</v>
      </c>
      <c r="Q493" s="23" t="str">
        <f>IF(BS493&lt;&gt;"",
    IF(INT('Data Sheet'!$A$19)=INT('Data Sheet'!$B$15),
        --(INT('Data Sheet'!$A$15) &amp; "." &amp; BS493),
        IF(AND((--(INT('Data Sheet'!$A$15) &amp; "." &amp; BS493)&gt;=--('Data Sheet'!$A$15)), (--(INT('Data Sheet'!$A$15) &amp; "." &amp; BS493)&lt;=--('Data Sheet'!$B$15))),
            --(INT('Data Sheet'!$A$15) &amp; "." &amp; BS493),
            --(INT('Data Sheet'!$B$15) &amp; "." &amp; BS493)
        )
    ),
    IF(BQ493&lt;&gt;"",
        IF(INT('Data Sheet'!$A$15)=INT('Data Sheet'!$B$15),
            --(INT('Data Sheet'!$A$15) &amp; "." &amp; RIGHT(BQ493,3)),
            IF(AND((--(INT('Data Sheet'!$A$15) &amp; "." &amp; RIGHT(BQ493,3))&gt;=--('Data Sheet'!$A$15)), (--(INT('Data Sheet'!$A$15) &amp; "." &amp; RIGHT(BQ493,3))&lt;=--('Data Sheet'!$B$15))),
                --(INT('Data Sheet'!$A$15) &amp; "." &amp; RIGHT(BQ493,3)),
                --(INT('Data Sheet'!$B$15) &amp; "." &amp; RIGHT(BQ493,3))
            )
        ),
        "OK"
    )
)</f>
        <v>OK</v>
      </c>
      <c r="R493" s="20"/>
      <c r="S493" s="20"/>
      <c r="T493" s="20"/>
      <c r="U493" s="20"/>
      <c r="V493" s="20"/>
      <c r="W493" s="20"/>
      <c r="X493" s="20"/>
      <c r="Y493" s="20"/>
      <c r="Z493" s="20"/>
      <c r="AA493" s="55"/>
      <c r="AB493" s="55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1"/>
      <c r="AR493" s="21"/>
      <c r="AS493" s="21"/>
      <c r="AT493" s="21"/>
      <c r="AU493" s="21"/>
      <c r="AV493" s="21"/>
      <c r="AW493" s="22"/>
      <c r="AX493" s="99"/>
      <c r="AY493" s="20"/>
      <c r="AZ493" s="20"/>
      <c r="BA493" s="22"/>
      <c r="BC493" s="80"/>
      <c r="BD493" s="80"/>
      <c r="BE493" s="80"/>
      <c r="BF493" s="80"/>
      <c r="BG493" s="2" t="str">
        <f t="shared" si="38"/>
        <v/>
      </c>
      <c r="BH493" s="78">
        <f t="shared" si="37"/>
        <v>0</v>
      </c>
    </row>
    <row r="494" spans="2:60" x14ac:dyDescent="0.2">
      <c r="B494" s="14">
        <f t="shared" si="39"/>
        <v>486</v>
      </c>
      <c r="C494" s="15" t="str">
        <f>CONCATENATE('Data Sheet'!$B$8,'Data Sheet'!$G$2)</f>
        <v>" HWDP</v>
      </c>
      <c r="D494" s="95" t="str">
        <f t="shared" si="40"/>
        <v/>
      </c>
      <c r="E494" s="15" t="str">
        <f>IF('Sum HWDP'!$D$10="TH-Hill DS-1 Vol 3 CAT 2: Clean and Visual Ends only","N/A","OK")</f>
        <v>OK</v>
      </c>
      <c r="F494" s="15" t="str">
        <f>IF('Sum HWDP'!$D$10="TH-Hill DS-1 Vol 3 CAT 2: Clean and Visual Ends only","N/A","OK")</f>
        <v>OK</v>
      </c>
      <c r="G494" s="17"/>
      <c r="H494" s="17"/>
      <c r="I494" s="17" t="s">
        <v>51</v>
      </c>
      <c r="J494" s="17" t="str">
        <f t="shared" si="41"/>
        <v>OK</v>
      </c>
      <c r="K494" s="17" t="str">
        <f t="shared" si="41"/>
        <v>OK</v>
      </c>
      <c r="L494" s="17" t="str">
        <f>IF('Data Sheet'!$B$9="NC-50","N/A","OK")</f>
        <v>OK</v>
      </c>
      <c r="M494" s="17" t="str">
        <f>IF('Data Sheet'!$B$9="NC-50","N/A","OK")</f>
        <v>OK</v>
      </c>
      <c r="N494" s="23" t="str">
        <f>IF(BO494&lt;&gt;"",
    IF(INT('Data Sheet'!$A$19)=INT('Data Sheet'!$B$19),
        --(INT('Data Sheet'!$A$19) &amp; "." &amp; BO494),
        IF(AND((--(INT('Data Sheet'!$A$19) &amp; "." &amp; BO494)&gt;=--('Data Sheet'!$A$19)), (--(INT('Data Sheet'!$A$19) &amp; "." &amp; BO494)&lt;=--('Data Sheet'!$B$19))),
            --(INT('Data Sheet'!$A$19) &amp; "." &amp; BO494),
            --(INT('Data Sheet'!$B$19) &amp; "." &amp; BO494)
        )
    ),
    IF(BN494&lt;&gt;"",
        IF(INT('Data Sheet'!$A$19)=INT('Data Sheet'!$B$19),
            --(INT('Data Sheet'!$A$19) &amp; "." &amp; LEFT(BN494,3)),
            IF(AND((--(INT('Data Sheet'!$A$19) &amp; "." &amp; LEFT(BN494,3))&gt;=--('Data Sheet'!$A$19)), (--(INT('Data Sheet'!$A$19) &amp; "." &amp; LEFT(BN494,3))&lt;=--('Data Sheet'!$B$19))),
                --(INT('Data Sheet'!$A$19) &amp; "." &amp; LEFT(BN494,3)),
                --(INT('Data Sheet'!$B$19) &amp; "." &amp; LEFT(BN494,3))
            )
        ),
        "OK"
    )
)</f>
        <v>OK</v>
      </c>
      <c r="O494" s="23" t="str">
        <f>IF(BP494&lt;&gt;"",
    IF(INT('Data Sheet'!$A$19)=INT('Data Sheet'!$B$19),
        --(INT('Data Sheet'!$A$19) &amp; "." &amp; BP494),
        IF(AND((--(INT('Data Sheet'!$A$19) &amp; "." &amp; BP494)&gt;=--('Data Sheet'!$A$19)), (--(INT('Data Sheet'!$A$19) &amp; "." &amp; BP494)&lt;=--('Data Sheet'!$B$19))),
            --(INT('Data Sheet'!$A$19) &amp; "." &amp; BP494),
            --(INT('Data Sheet'!$B$19) &amp; "." &amp; BP494)
        )
    ),
    IF(BN494&lt;&gt;"",
        IF(INT('Data Sheet'!$A$19)=INT('Data Sheet'!$B$19),
            --(INT('Data Sheet'!$A$19) &amp; "." &amp; RIGHT(BN494,3)),
            IF(AND((--(INT('Data Sheet'!$A$19) &amp; "." &amp; RIGHT(BN494,3))&gt;=--('Data Sheet'!$A$19)), (--(INT('Data Sheet'!$A$19) &amp; "." &amp; RIGHT(BN494,3))&lt;=--('Data Sheet'!$B$19))),
                --(INT('Data Sheet'!$A$19) &amp; "." &amp; RIGHT(BN494,3)),
                --(INT('Data Sheet'!$B$19) &amp; "." &amp; RIGHT(BN494,3))
            )
        ),
        "OK"
    )
)</f>
        <v>OK</v>
      </c>
      <c r="P494" s="23" t="str">
        <f>IF(BR494&lt;&gt;"",
    IF(INT('Data Sheet'!$A$19)=INT('Data Sheet'!$B$15),
        --(INT('Data Sheet'!$A$15) &amp; "." &amp; BR494),
        IF(AND((--(INT('Data Sheet'!$A$15) &amp; "." &amp; BR494)&gt;=--('Data Sheet'!$A$15)), (--(INT('Data Sheet'!$A$15) &amp; "." &amp; BR494)&lt;=--('Data Sheet'!$B$15))),
            --(INT('Data Sheet'!$A$15) &amp; "." &amp; BR494),
            --(INT('Data Sheet'!$B$15) &amp; "." &amp; BR494)
        )
    ),
    IF(BQ494&lt;&gt;"",
        IF(INT('Data Sheet'!$A$15)=INT('Data Sheet'!$B$15),
            --(INT('Data Sheet'!$A$15) &amp; "." &amp; LEFT(BQ494,3)),
            IF(AND((--(INT('Data Sheet'!$A$15) &amp; "." &amp; LEFT(BQ494,3))&gt;=--('Data Sheet'!$A$15)), (--(INT('Data Sheet'!$A$15) &amp; "." &amp; LEFT(BQ494,3))&lt;=--('Data Sheet'!$B$15))),
                --(INT('Data Sheet'!$A$15) &amp; "." &amp; LEFT(BQ494,3)),
                --(INT('Data Sheet'!$B$15) &amp; "." &amp; LEFT(BQ494,3))
            )
        ),
        "OK"
    )
)</f>
        <v>OK</v>
      </c>
      <c r="Q494" s="23" t="str">
        <f>IF(BS494&lt;&gt;"",
    IF(INT('Data Sheet'!$A$19)=INT('Data Sheet'!$B$15),
        --(INT('Data Sheet'!$A$15) &amp; "." &amp; BS494),
        IF(AND((--(INT('Data Sheet'!$A$15) &amp; "." &amp; BS494)&gt;=--('Data Sheet'!$A$15)), (--(INT('Data Sheet'!$A$15) &amp; "." &amp; BS494)&lt;=--('Data Sheet'!$B$15))),
            --(INT('Data Sheet'!$A$15) &amp; "." &amp; BS494),
            --(INT('Data Sheet'!$B$15) &amp; "." &amp; BS494)
        )
    ),
    IF(BQ494&lt;&gt;"",
        IF(INT('Data Sheet'!$A$15)=INT('Data Sheet'!$B$15),
            --(INT('Data Sheet'!$A$15) &amp; "." &amp; RIGHT(BQ494,3)),
            IF(AND((--(INT('Data Sheet'!$A$15) &amp; "." &amp; RIGHT(BQ494,3))&gt;=--('Data Sheet'!$A$15)), (--(INT('Data Sheet'!$A$15) &amp; "." &amp; RIGHT(BQ494,3))&lt;=--('Data Sheet'!$B$15))),
                --(INT('Data Sheet'!$A$15) &amp; "." &amp; RIGHT(BQ494,3)),
                --(INT('Data Sheet'!$B$15) &amp; "." &amp; RIGHT(BQ494,3))
            )
        ),
        "OK"
    )
)</f>
        <v>OK</v>
      </c>
      <c r="R494" s="20"/>
      <c r="S494" s="20"/>
      <c r="T494" s="20"/>
      <c r="U494" s="20"/>
      <c r="V494" s="20"/>
      <c r="W494" s="20"/>
      <c r="X494" s="20"/>
      <c r="Y494" s="20"/>
      <c r="Z494" s="20"/>
      <c r="AA494" s="55"/>
      <c r="AB494" s="55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1"/>
      <c r="AR494" s="21"/>
      <c r="AS494" s="21"/>
      <c r="AT494" s="21"/>
      <c r="AU494" s="21"/>
      <c r="AV494" s="21"/>
      <c r="AW494" s="22"/>
      <c r="AX494" s="99"/>
      <c r="AY494" s="20"/>
      <c r="AZ494" s="20"/>
      <c r="BA494" s="22"/>
      <c r="BC494" s="80"/>
      <c r="BD494" s="80"/>
      <c r="BE494" s="80"/>
      <c r="BF494" s="80"/>
      <c r="BG494" s="2" t="str">
        <f t="shared" si="38"/>
        <v/>
      </c>
      <c r="BH494" s="78">
        <f t="shared" si="37"/>
        <v>0</v>
      </c>
    </row>
    <row r="495" spans="2:60" x14ac:dyDescent="0.2">
      <c r="B495" s="14">
        <f t="shared" si="39"/>
        <v>487</v>
      </c>
      <c r="C495" s="15" t="str">
        <f>CONCATENATE('Data Sheet'!$B$8,'Data Sheet'!$G$2)</f>
        <v>" HWDP</v>
      </c>
      <c r="D495" s="95" t="str">
        <f t="shared" si="40"/>
        <v/>
      </c>
      <c r="E495" s="15" t="str">
        <f>IF('Sum HWDP'!$D$10="TH-Hill DS-1 Vol 3 CAT 2: Clean and Visual Ends only","N/A","OK")</f>
        <v>OK</v>
      </c>
      <c r="F495" s="15" t="str">
        <f>IF('Sum HWDP'!$D$10="TH-Hill DS-1 Vol 3 CAT 2: Clean and Visual Ends only","N/A","OK")</f>
        <v>OK</v>
      </c>
      <c r="G495" s="17"/>
      <c r="H495" s="17"/>
      <c r="I495" s="17" t="s">
        <v>51</v>
      </c>
      <c r="J495" s="17" t="str">
        <f t="shared" si="41"/>
        <v>OK</v>
      </c>
      <c r="K495" s="17" t="str">
        <f t="shared" si="41"/>
        <v>OK</v>
      </c>
      <c r="L495" s="17" t="str">
        <f>IF('Data Sheet'!$B$9="NC-50","N/A","OK")</f>
        <v>OK</v>
      </c>
      <c r="M495" s="17" t="str">
        <f>IF('Data Sheet'!$B$9="NC-50","N/A","OK")</f>
        <v>OK</v>
      </c>
      <c r="N495" s="23" t="str">
        <f>IF(BO495&lt;&gt;"",
    IF(INT('Data Sheet'!$A$19)=INT('Data Sheet'!$B$19),
        --(INT('Data Sheet'!$A$19) &amp; "." &amp; BO495),
        IF(AND((--(INT('Data Sheet'!$A$19) &amp; "." &amp; BO495)&gt;=--('Data Sheet'!$A$19)), (--(INT('Data Sheet'!$A$19) &amp; "." &amp; BO495)&lt;=--('Data Sheet'!$B$19))),
            --(INT('Data Sheet'!$A$19) &amp; "." &amp; BO495),
            --(INT('Data Sheet'!$B$19) &amp; "." &amp; BO495)
        )
    ),
    IF(BN495&lt;&gt;"",
        IF(INT('Data Sheet'!$A$19)=INT('Data Sheet'!$B$19),
            --(INT('Data Sheet'!$A$19) &amp; "." &amp; LEFT(BN495,3)),
            IF(AND((--(INT('Data Sheet'!$A$19) &amp; "." &amp; LEFT(BN495,3))&gt;=--('Data Sheet'!$A$19)), (--(INT('Data Sheet'!$A$19) &amp; "." &amp; LEFT(BN495,3))&lt;=--('Data Sheet'!$B$19))),
                --(INT('Data Sheet'!$A$19) &amp; "." &amp; LEFT(BN495,3)),
                --(INT('Data Sheet'!$B$19) &amp; "." &amp; LEFT(BN495,3))
            )
        ),
        "OK"
    )
)</f>
        <v>OK</v>
      </c>
      <c r="O495" s="23" t="str">
        <f>IF(BP495&lt;&gt;"",
    IF(INT('Data Sheet'!$A$19)=INT('Data Sheet'!$B$19),
        --(INT('Data Sheet'!$A$19) &amp; "." &amp; BP495),
        IF(AND((--(INT('Data Sheet'!$A$19) &amp; "." &amp; BP495)&gt;=--('Data Sheet'!$A$19)), (--(INT('Data Sheet'!$A$19) &amp; "." &amp; BP495)&lt;=--('Data Sheet'!$B$19))),
            --(INT('Data Sheet'!$A$19) &amp; "." &amp; BP495),
            --(INT('Data Sheet'!$B$19) &amp; "." &amp; BP495)
        )
    ),
    IF(BN495&lt;&gt;"",
        IF(INT('Data Sheet'!$A$19)=INT('Data Sheet'!$B$19),
            --(INT('Data Sheet'!$A$19) &amp; "." &amp; RIGHT(BN495,3)),
            IF(AND((--(INT('Data Sheet'!$A$19) &amp; "." &amp; RIGHT(BN495,3))&gt;=--('Data Sheet'!$A$19)), (--(INT('Data Sheet'!$A$19) &amp; "." &amp; RIGHT(BN495,3))&lt;=--('Data Sheet'!$B$19))),
                --(INT('Data Sheet'!$A$19) &amp; "." &amp; RIGHT(BN495,3)),
                --(INT('Data Sheet'!$B$19) &amp; "." &amp; RIGHT(BN495,3))
            )
        ),
        "OK"
    )
)</f>
        <v>OK</v>
      </c>
      <c r="P495" s="23" t="str">
        <f>IF(BR495&lt;&gt;"",
    IF(INT('Data Sheet'!$A$19)=INT('Data Sheet'!$B$15),
        --(INT('Data Sheet'!$A$15) &amp; "." &amp; BR495),
        IF(AND((--(INT('Data Sheet'!$A$15) &amp; "." &amp; BR495)&gt;=--('Data Sheet'!$A$15)), (--(INT('Data Sheet'!$A$15) &amp; "." &amp; BR495)&lt;=--('Data Sheet'!$B$15))),
            --(INT('Data Sheet'!$A$15) &amp; "." &amp; BR495),
            --(INT('Data Sheet'!$B$15) &amp; "." &amp; BR495)
        )
    ),
    IF(BQ495&lt;&gt;"",
        IF(INT('Data Sheet'!$A$15)=INT('Data Sheet'!$B$15),
            --(INT('Data Sheet'!$A$15) &amp; "." &amp; LEFT(BQ495,3)),
            IF(AND((--(INT('Data Sheet'!$A$15) &amp; "." &amp; LEFT(BQ495,3))&gt;=--('Data Sheet'!$A$15)), (--(INT('Data Sheet'!$A$15) &amp; "." &amp; LEFT(BQ495,3))&lt;=--('Data Sheet'!$B$15))),
                --(INT('Data Sheet'!$A$15) &amp; "." &amp; LEFT(BQ495,3)),
                --(INT('Data Sheet'!$B$15) &amp; "." &amp; LEFT(BQ495,3))
            )
        ),
        "OK"
    )
)</f>
        <v>OK</v>
      </c>
      <c r="Q495" s="23" t="str">
        <f>IF(BS495&lt;&gt;"",
    IF(INT('Data Sheet'!$A$19)=INT('Data Sheet'!$B$15),
        --(INT('Data Sheet'!$A$15) &amp; "." &amp; BS495),
        IF(AND((--(INT('Data Sheet'!$A$15) &amp; "." &amp; BS495)&gt;=--('Data Sheet'!$A$15)), (--(INT('Data Sheet'!$A$15) &amp; "." &amp; BS495)&lt;=--('Data Sheet'!$B$15))),
            --(INT('Data Sheet'!$A$15) &amp; "." &amp; BS495),
            --(INT('Data Sheet'!$B$15) &amp; "." &amp; BS495)
        )
    ),
    IF(BQ495&lt;&gt;"",
        IF(INT('Data Sheet'!$A$15)=INT('Data Sheet'!$B$15),
            --(INT('Data Sheet'!$A$15) &amp; "." &amp; RIGHT(BQ495,3)),
            IF(AND((--(INT('Data Sheet'!$A$15) &amp; "." &amp; RIGHT(BQ495,3))&gt;=--('Data Sheet'!$A$15)), (--(INT('Data Sheet'!$A$15) &amp; "." &amp; RIGHT(BQ495,3))&lt;=--('Data Sheet'!$B$15))),
                --(INT('Data Sheet'!$A$15) &amp; "." &amp; RIGHT(BQ495,3)),
                --(INT('Data Sheet'!$B$15) &amp; "." &amp; RIGHT(BQ495,3))
            )
        ),
        "OK"
    )
)</f>
        <v>OK</v>
      </c>
      <c r="R495" s="20"/>
      <c r="S495" s="20"/>
      <c r="T495" s="20"/>
      <c r="U495" s="20"/>
      <c r="V495" s="20"/>
      <c r="W495" s="20"/>
      <c r="X495" s="20"/>
      <c r="Y495" s="20"/>
      <c r="Z495" s="20"/>
      <c r="AA495" s="55"/>
      <c r="AB495" s="55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1"/>
      <c r="AR495" s="21"/>
      <c r="AS495" s="21"/>
      <c r="AT495" s="21"/>
      <c r="AU495" s="21"/>
      <c r="AV495" s="21"/>
      <c r="AW495" s="22"/>
      <c r="AX495" s="99"/>
      <c r="AY495" s="20"/>
      <c r="AZ495" s="20"/>
      <c r="BA495" s="22"/>
      <c r="BC495" s="80"/>
      <c r="BD495" s="80"/>
      <c r="BE495" s="80"/>
      <c r="BF495" s="80"/>
      <c r="BG495" s="2" t="str">
        <f t="shared" si="38"/>
        <v/>
      </c>
      <c r="BH495" s="78">
        <f t="shared" si="37"/>
        <v>0</v>
      </c>
    </row>
    <row r="496" spans="2:60" x14ac:dyDescent="0.2">
      <c r="B496" s="14">
        <f t="shared" si="39"/>
        <v>488</v>
      </c>
      <c r="C496" s="15" t="str">
        <f>CONCATENATE('Data Sheet'!$B$8,'Data Sheet'!$G$2)</f>
        <v>" HWDP</v>
      </c>
      <c r="D496" s="95" t="str">
        <f t="shared" si="40"/>
        <v/>
      </c>
      <c r="E496" s="15" t="str">
        <f>IF('Sum HWDP'!$D$10="TH-Hill DS-1 Vol 3 CAT 2: Clean and Visual Ends only","N/A","OK")</f>
        <v>OK</v>
      </c>
      <c r="F496" s="15" t="str">
        <f>IF('Sum HWDP'!$D$10="TH-Hill DS-1 Vol 3 CAT 2: Clean and Visual Ends only","N/A","OK")</f>
        <v>OK</v>
      </c>
      <c r="G496" s="17"/>
      <c r="H496" s="17"/>
      <c r="I496" s="17" t="s">
        <v>51</v>
      </c>
      <c r="J496" s="17" t="str">
        <f t="shared" si="41"/>
        <v>OK</v>
      </c>
      <c r="K496" s="17" t="str">
        <f t="shared" si="41"/>
        <v>OK</v>
      </c>
      <c r="L496" s="17" t="str">
        <f>IF('Data Sheet'!$B$9="NC-50","N/A","OK")</f>
        <v>OK</v>
      </c>
      <c r="M496" s="17" t="str">
        <f>IF('Data Sheet'!$B$9="NC-50","N/A","OK")</f>
        <v>OK</v>
      </c>
      <c r="N496" s="23" t="str">
        <f>IF(BO496&lt;&gt;"",
    IF(INT('Data Sheet'!$A$19)=INT('Data Sheet'!$B$19),
        --(INT('Data Sheet'!$A$19) &amp; "." &amp; BO496),
        IF(AND((--(INT('Data Sheet'!$A$19) &amp; "." &amp; BO496)&gt;=--('Data Sheet'!$A$19)), (--(INT('Data Sheet'!$A$19) &amp; "." &amp; BO496)&lt;=--('Data Sheet'!$B$19))),
            --(INT('Data Sheet'!$A$19) &amp; "." &amp; BO496),
            --(INT('Data Sheet'!$B$19) &amp; "." &amp; BO496)
        )
    ),
    IF(BN496&lt;&gt;"",
        IF(INT('Data Sheet'!$A$19)=INT('Data Sheet'!$B$19),
            --(INT('Data Sheet'!$A$19) &amp; "." &amp; LEFT(BN496,3)),
            IF(AND((--(INT('Data Sheet'!$A$19) &amp; "." &amp; LEFT(BN496,3))&gt;=--('Data Sheet'!$A$19)), (--(INT('Data Sheet'!$A$19) &amp; "." &amp; LEFT(BN496,3))&lt;=--('Data Sheet'!$B$19))),
                --(INT('Data Sheet'!$A$19) &amp; "." &amp; LEFT(BN496,3)),
                --(INT('Data Sheet'!$B$19) &amp; "." &amp; LEFT(BN496,3))
            )
        ),
        "OK"
    )
)</f>
        <v>OK</v>
      </c>
      <c r="O496" s="23" t="str">
        <f>IF(BP496&lt;&gt;"",
    IF(INT('Data Sheet'!$A$19)=INT('Data Sheet'!$B$19),
        --(INT('Data Sheet'!$A$19) &amp; "." &amp; BP496),
        IF(AND((--(INT('Data Sheet'!$A$19) &amp; "." &amp; BP496)&gt;=--('Data Sheet'!$A$19)), (--(INT('Data Sheet'!$A$19) &amp; "." &amp; BP496)&lt;=--('Data Sheet'!$B$19))),
            --(INT('Data Sheet'!$A$19) &amp; "." &amp; BP496),
            --(INT('Data Sheet'!$B$19) &amp; "." &amp; BP496)
        )
    ),
    IF(BN496&lt;&gt;"",
        IF(INT('Data Sheet'!$A$19)=INT('Data Sheet'!$B$19),
            --(INT('Data Sheet'!$A$19) &amp; "." &amp; RIGHT(BN496,3)),
            IF(AND((--(INT('Data Sheet'!$A$19) &amp; "." &amp; RIGHT(BN496,3))&gt;=--('Data Sheet'!$A$19)), (--(INT('Data Sheet'!$A$19) &amp; "." &amp; RIGHT(BN496,3))&lt;=--('Data Sheet'!$B$19))),
                --(INT('Data Sheet'!$A$19) &amp; "." &amp; RIGHT(BN496,3)),
                --(INT('Data Sheet'!$B$19) &amp; "." &amp; RIGHT(BN496,3))
            )
        ),
        "OK"
    )
)</f>
        <v>OK</v>
      </c>
      <c r="P496" s="23" t="str">
        <f>IF(BR496&lt;&gt;"",
    IF(INT('Data Sheet'!$A$19)=INT('Data Sheet'!$B$15),
        --(INT('Data Sheet'!$A$15) &amp; "." &amp; BR496),
        IF(AND((--(INT('Data Sheet'!$A$15) &amp; "." &amp; BR496)&gt;=--('Data Sheet'!$A$15)), (--(INT('Data Sheet'!$A$15) &amp; "." &amp; BR496)&lt;=--('Data Sheet'!$B$15))),
            --(INT('Data Sheet'!$A$15) &amp; "." &amp; BR496),
            --(INT('Data Sheet'!$B$15) &amp; "." &amp; BR496)
        )
    ),
    IF(BQ496&lt;&gt;"",
        IF(INT('Data Sheet'!$A$15)=INT('Data Sheet'!$B$15),
            --(INT('Data Sheet'!$A$15) &amp; "." &amp; LEFT(BQ496,3)),
            IF(AND((--(INT('Data Sheet'!$A$15) &amp; "." &amp; LEFT(BQ496,3))&gt;=--('Data Sheet'!$A$15)), (--(INT('Data Sheet'!$A$15) &amp; "." &amp; LEFT(BQ496,3))&lt;=--('Data Sheet'!$B$15))),
                --(INT('Data Sheet'!$A$15) &amp; "." &amp; LEFT(BQ496,3)),
                --(INT('Data Sheet'!$B$15) &amp; "." &amp; LEFT(BQ496,3))
            )
        ),
        "OK"
    )
)</f>
        <v>OK</v>
      </c>
      <c r="Q496" s="23" t="str">
        <f>IF(BS496&lt;&gt;"",
    IF(INT('Data Sheet'!$A$19)=INT('Data Sheet'!$B$15),
        --(INT('Data Sheet'!$A$15) &amp; "." &amp; BS496),
        IF(AND((--(INT('Data Sheet'!$A$15) &amp; "." &amp; BS496)&gt;=--('Data Sheet'!$A$15)), (--(INT('Data Sheet'!$A$15) &amp; "." &amp; BS496)&lt;=--('Data Sheet'!$B$15))),
            --(INT('Data Sheet'!$A$15) &amp; "." &amp; BS496),
            --(INT('Data Sheet'!$B$15) &amp; "." &amp; BS496)
        )
    ),
    IF(BQ496&lt;&gt;"",
        IF(INT('Data Sheet'!$A$15)=INT('Data Sheet'!$B$15),
            --(INT('Data Sheet'!$A$15) &amp; "." &amp; RIGHT(BQ496,3)),
            IF(AND((--(INT('Data Sheet'!$A$15) &amp; "." &amp; RIGHT(BQ496,3))&gt;=--('Data Sheet'!$A$15)), (--(INT('Data Sheet'!$A$15) &amp; "." &amp; RIGHT(BQ496,3))&lt;=--('Data Sheet'!$B$15))),
                --(INT('Data Sheet'!$A$15) &amp; "." &amp; RIGHT(BQ496,3)),
                --(INT('Data Sheet'!$B$15) &amp; "." &amp; RIGHT(BQ496,3))
            )
        ),
        "OK"
    )
)</f>
        <v>OK</v>
      </c>
      <c r="R496" s="20"/>
      <c r="S496" s="20"/>
      <c r="T496" s="20"/>
      <c r="U496" s="20"/>
      <c r="V496" s="20"/>
      <c r="W496" s="20"/>
      <c r="X496" s="20"/>
      <c r="Y496" s="20"/>
      <c r="Z496" s="20"/>
      <c r="AA496" s="55"/>
      <c r="AB496" s="55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1"/>
      <c r="AR496" s="21"/>
      <c r="AS496" s="21"/>
      <c r="AT496" s="21"/>
      <c r="AU496" s="21"/>
      <c r="AV496" s="21"/>
      <c r="AW496" s="22"/>
      <c r="AX496" s="99"/>
      <c r="AY496" s="20"/>
      <c r="AZ496" s="20"/>
      <c r="BA496" s="22"/>
      <c r="BC496" s="80"/>
      <c r="BD496" s="80"/>
      <c r="BE496" s="80"/>
      <c r="BF496" s="80"/>
      <c r="BG496" s="2" t="str">
        <f t="shared" si="38"/>
        <v/>
      </c>
      <c r="BH496" s="78">
        <f t="shared" si="37"/>
        <v>0</v>
      </c>
    </row>
    <row r="497" spans="2:60" x14ac:dyDescent="0.2">
      <c r="B497" s="14">
        <f t="shared" si="39"/>
        <v>489</v>
      </c>
      <c r="C497" s="15" t="str">
        <f>CONCATENATE('Data Sheet'!$B$8,'Data Sheet'!$G$2)</f>
        <v>" HWDP</v>
      </c>
      <c r="D497" s="95" t="str">
        <f t="shared" si="40"/>
        <v/>
      </c>
      <c r="E497" s="15" t="str">
        <f>IF('Sum HWDP'!$D$10="TH-Hill DS-1 Vol 3 CAT 2: Clean and Visual Ends only","N/A","OK")</f>
        <v>OK</v>
      </c>
      <c r="F497" s="15" t="str">
        <f>IF('Sum HWDP'!$D$10="TH-Hill DS-1 Vol 3 CAT 2: Clean and Visual Ends only","N/A","OK")</f>
        <v>OK</v>
      </c>
      <c r="G497" s="17"/>
      <c r="H497" s="17"/>
      <c r="I497" s="17" t="s">
        <v>51</v>
      </c>
      <c r="J497" s="17" t="str">
        <f t="shared" si="41"/>
        <v>OK</v>
      </c>
      <c r="K497" s="17" t="str">
        <f t="shared" si="41"/>
        <v>OK</v>
      </c>
      <c r="L497" s="17" t="str">
        <f>IF('Data Sheet'!$B$9="NC-50","N/A","OK")</f>
        <v>OK</v>
      </c>
      <c r="M497" s="17" t="str">
        <f>IF('Data Sheet'!$B$9="NC-50","N/A","OK")</f>
        <v>OK</v>
      </c>
      <c r="N497" s="23" t="str">
        <f>IF(BO497&lt;&gt;"",
    IF(INT('Data Sheet'!$A$19)=INT('Data Sheet'!$B$19),
        --(INT('Data Sheet'!$A$19) &amp; "." &amp; BO497),
        IF(AND((--(INT('Data Sheet'!$A$19) &amp; "." &amp; BO497)&gt;=--('Data Sheet'!$A$19)), (--(INT('Data Sheet'!$A$19) &amp; "." &amp; BO497)&lt;=--('Data Sheet'!$B$19))),
            --(INT('Data Sheet'!$A$19) &amp; "." &amp; BO497),
            --(INT('Data Sheet'!$B$19) &amp; "." &amp; BO497)
        )
    ),
    IF(BN497&lt;&gt;"",
        IF(INT('Data Sheet'!$A$19)=INT('Data Sheet'!$B$19),
            --(INT('Data Sheet'!$A$19) &amp; "." &amp; LEFT(BN497,3)),
            IF(AND((--(INT('Data Sheet'!$A$19) &amp; "." &amp; LEFT(BN497,3))&gt;=--('Data Sheet'!$A$19)), (--(INT('Data Sheet'!$A$19) &amp; "." &amp; LEFT(BN497,3))&lt;=--('Data Sheet'!$B$19))),
                --(INT('Data Sheet'!$A$19) &amp; "." &amp; LEFT(BN497,3)),
                --(INT('Data Sheet'!$B$19) &amp; "." &amp; LEFT(BN497,3))
            )
        ),
        "OK"
    )
)</f>
        <v>OK</v>
      </c>
      <c r="O497" s="23" t="str">
        <f>IF(BP497&lt;&gt;"",
    IF(INT('Data Sheet'!$A$19)=INT('Data Sheet'!$B$19),
        --(INT('Data Sheet'!$A$19) &amp; "." &amp; BP497),
        IF(AND((--(INT('Data Sheet'!$A$19) &amp; "." &amp; BP497)&gt;=--('Data Sheet'!$A$19)), (--(INT('Data Sheet'!$A$19) &amp; "." &amp; BP497)&lt;=--('Data Sheet'!$B$19))),
            --(INT('Data Sheet'!$A$19) &amp; "." &amp; BP497),
            --(INT('Data Sheet'!$B$19) &amp; "." &amp; BP497)
        )
    ),
    IF(BN497&lt;&gt;"",
        IF(INT('Data Sheet'!$A$19)=INT('Data Sheet'!$B$19),
            --(INT('Data Sheet'!$A$19) &amp; "." &amp; RIGHT(BN497,3)),
            IF(AND((--(INT('Data Sheet'!$A$19) &amp; "." &amp; RIGHT(BN497,3))&gt;=--('Data Sheet'!$A$19)), (--(INT('Data Sheet'!$A$19) &amp; "." &amp; RIGHT(BN497,3))&lt;=--('Data Sheet'!$B$19))),
                --(INT('Data Sheet'!$A$19) &amp; "." &amp; RIGHT(BN497,3)),
                --(INT('Data Sheet'!$B$19) &amp; "." &amp; RIGHT(BN497,3))
            )
        ),
        "OK"
    )
)</f>
        <v>OK</v>
      </c>
      <c r="P497" s="23" t="str">
        <f>IF(BR497&lt;&gt;"",
    IF(INT('Data Sheet'!$A$19)=INT('Data Sheet'!$B$15),
        --(INT('Data Sheet'!$A$15) &amp; "." &amp; BR497),
        IF(AND((--(INT('Data Sheet'!$A$15) &amp; "." &amp; BR497)&gt;=--('Data Sheet'!$A$15)), (--(INT('Data Sheet'!$A$15) &amp; "." &amp; BR497)&lt;=--('Data Sheet'!$B$15))),
            --(INT('Data Sheet'!$A$15) &amp; "." &amp; BR497),
            --(INT('Data Sheet'!$B$15) &amp; "." &amp; BR497)
        )
    ),
    IF(BQ497&lt;&gt;"",
        IF(INT('Data Sheet'!$A$15)=INT('Data Sheet'!$B$15),
            --(INT('Data Sheet'!$A$15) &amp; "." &amp; LEFT(BQ497,3)),
            IF(AND((--(INT('Data Sheet'!$A$15) &amp; "." &amp; LEFT(BQ497,3))&gt;=--('Data Sheet'!$A$15)), (--(INT('Data Sheet'!$A$15) &amp; "." &amp; LEFT(BQ497,3))&lt;=--('Data Sheet'!$B$15))),
                --(INT('Data Sheet'!$A$15) &amp; "." &amp; LEFT(BQ497,3)),
                --(INT('Data Sheet'!$B$15) &amp; "." &amp; LEFT(BQ497,3))
            )
        ),
        "OK"
    )
)</f>
        <v>OK</v>
      </c>
      <c r="Q497" s="23" t="str">
        <f>IF(BS497&lt;&gt;"",
    IF(INT('Data Sheet'!$A$19)=INT('Data Sheet'!$B$15),
        --(INT('Data Sheet'!$A$15) &amp; "." &amp; BS497),
        IF(AND((--(INT('Data Sheet'!$A$15) &amp; "." &amp; BS497)&gt;=--('Data Sheet'!$A$15)), (--(INT('Data Sheet'!$A$15) &amp; "." &amp; BS497)&lt;=--('Data Sheet'!$B$15))),
            --(INT('Data Sheet'!$A$15) &amp; "." &amp; BS497),
            --(INT('Data Sheet'!$B$15) &amp; "." &amp; BS497)
        )
    ),
    IF(BQ497&lt;&gt;"",
        IF(INT('Data Sheet'!$A$15)=INT('Data Sheet'!$B$15),
            --(INT('Data Sheet'!$A$15) &amp; "." &amp; RIGHT(BQ497,3)),
            IF(AND((--(INT('Data Sheet'!$A$15) &amp; "." &amp; RIGHT(BQ497,3))&gt;=--('Data Sheet'!$A$15)), (--(INT('Data Sheet'!$A$15) &amp; "." &amp; RIGHT(BQ497,3))&lt;=--('Data Sheet'!$B$15))),
                --(INT('Data Sheet'!$A$15) &amp; "." &amp; RIGHT(BQ497,3)),
                --(INT('Data Sheet'!$B$15) &amp; "." &amp; RIGHT(BQ497,3))
            )
        ),
        "OK"
    )
)</f>
        <v>OK</v>
      </c>
      <c r="R497" s="20"/>
      <c r="S497" s="20"/>
      <c r="T497" s="20"/>
      <c r="U497" s="20"/>
      <c r="V497" s="20"/>
      <c r="W497" s="20"/>
      <c r="X497" s="20"/>
      <c r="Y497" s="20"/>
      <c r="Z497" s="20"/>
      <c r="AA497" s="55"/>
      <c r="AB497" s="55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1"/>
      <c r="AR497" s="21"/>
      <c r="AS497" s="21"/>
      <c r="AT497" s="21"/>
      <c r="AU497" s="21"/>
      <c r="AV497" s="21"/>
      <c r="AW497" s="22"/>
      <c r="AX497" s="99"/>
      <c r="AY497" s="20"/>
      <c r="AZ497" s="20"/>
      <c r="BA497" s="22"/>
      <c r="BC497" s="80"/>
      <c r="BD497" s="80"/>
      <c r="BE497" s="80"/>
      <c r="BF497" s="80"/>
      <c r="BG497" s="2" t="str">
        <f t="shared" si="38"/>
        <v/>
      </c>
      <c r="BH497" s="78">
        <f t="shared" si="37"/>
        <v>0</v>
      </c>
    </row>
    <row r="498" spans="2:60" x14ac:dyDescent="0.2">
      <c r="B498" s="14">
        <f t="shared" si="39"/>
        <v>490</v>
      </c>
      <c r="C498" s="15" t="str">
        <f>CONCATENATE('Data Sheet'!$B$8,'Data Sheet'!$G$2)</f>
        <v>" HWDP</v>
      </c>
      <c r="D498" s="95" t="str">
        <f t="shared" si="40"/>
        <v/>
      </c>
      <c r="E498" s="15" t="str">
        <f>IF('Sum HWDP'!$D$10="TH-Hill DS-1 Vol 3 CAT 2: Clean and Visual Ends only","N/A","OK")</f>
        <v>OK</v>
      </c>
      <c r="F498" s="15" t="str">
        <f>IF('Sum HWDP'!$D$10="TH-Hill DS-1 Vol 3 CAT 2: Clean and Visual Ends only","N/A","OK")</f>
        <v>OK</v>
      </c>
      <c r="G498" s="17"/>
      <c r="H498" s="17"/>
      <c r="I498" s="17" t="s">
        <v>51</v>
      </c>
      <c r="J498" s="17" t="str">
        <f t="shared" si="41"/>
        <v>OK</v>
      </c>
      <c r="K498" s="17" t="str">
        <f t="shared" si="41"/>
        <v>OK</v>
      </c>
      <c r="L498" s="17" t="str">
        <f>IF('Data Sheet'!$B$9="NC-50","N/A","OK")</f>
        <v>OK</v>
      </c>
      <c r="M498" s="17" t="str">
        <f>IF('Data Sheet'!$B$9="NC-50","N/A","OK")</f>
        <v>OK</v>
      </c>
      <c r="N498" s="23" t="str">
        <f>IF(BO498&lt;&gt;"",
    IF(INT('Data Sheet'!$A$19)=INT('Data Sheet'!$B$19),
        --(INT('Data Sheet'!$A$19) &amp; "." &amp; BO498),
        IF(AND((--(INT('Data Sheet'!$A$19) &amp; "." &amp; BO498)&gt;=--('Data Sheet'!$A$19)), (--(INT('Data Sheet'!$A$19) &amp; "." &amp; BO498)&lt;=--('Data Sheet'!$B$19))),
            --(INT('Data Sheet'!$A$19) &amp; "." &amp; BO498),
            --(INT('Data Sheet'!$B$19) &amp; "." &amp; BO498)
        )
    ),
    IF(BN498&lt;&gt;"",
        IF(INT('Data Sheet'!$A$19)=INT('Data Sheet'!$B$19),
            --(INT('Data Sheet'!$A$19) &amp; "." &amp; LEFT(BN498,3)),
            IF(AND((--(INT('Data Sheet'!$A$19) &amp; "." &amp; LEFT(BN498,3))&gt;=--('Data Sheet'!$A$19)), (--(INT('Data Sheet'!$A$19) &amp; "." &amp; LEFT(BN498,3))&lt;=--('Data Sheet'!$B$19))),
                --(INT('Data Sheet'!$A$19) &amp; "." &amp; LEFT(BN498,3)),
                --(INT('Data Sheet'!$B$19) &amp; "." &amp; LEFT(BN498,3))
            )
        ),
        "OK"
    )
)</f>
        <v>OK</v>
      </c>
      <c r="O498" s="23" t="str">
        <f>IF(BP498&lt;&gt;"",
    IF(INT('Data Sheet'!$A$19)=INT('Data Sheet'!$B$19),
        --(INT('Data Sheet'!$A$19) &amp; "." &amp; BP498),
        IF(AND((--(INT('Data Sheet'!$A$19) &amp; "." &amp; BP498)&gt;=--('Data Sheet'!$A$19)), (--(INT('Data Sheet'!$A$19) &amp; "." &amp; BP498)&lt;=--('Data Sheet'!$B$19))),
            --(INT('Data Sheet'!$A$19) &amp; "." &amp; BP498),
            --(INT('Data Sheet'!$B$19) &amp; "." &amp; BP498)
        )
    ),
    IF(BN498&lt;&gt;"",
        IF(INT('Data Sheet'!$A$19)=INT('Data Sheet'!$B$19),
            --(INT('Data Sheet'!$A$19) &amp; "." &amp; RIGHT(BN498,3)),
            IF(AND((--(INT('Data Sheet'!$A$19) &amp; "." &amp; RIGHT(BN498,3))&gt;=--('Data Sheet'!$A$19)), (--(INT('Data Sheet'!$A$19) &amp; "." &amp; RIGHT(BN498,3))&lt;=--('Data Sheet'!$B$19))),
                --(INT('Data Sheet'!$A$19) &amp; "." &amp; RIGHT(BN498,3)),
                --(INT('Data Sheet'!$B$19) &amp; "." &amp; RIGHT(BN498,3))
            )
        ),
        "OK"
    )
)</f>
        <v>OK</v>
      </c>
      <c r="P498" s="23" t="str">
        <f>IF(BR498&lt;&gt;"",
    IF(INT('Data Sheet'!$A$19)=INT('Data Sheet'!$B$15),
        --(INT('Data Sheet'!$A$15) &amp; "." &amp; BR498),
        IF(AND((--(INT('Data Sheet'!$A$15) &amp; "." &amp; BR498)&gt;=--('Data Sheet'!$A$15)), (--(INT('Data Sheet'!$A$15) &amp; "." &amp; BR498)&lt;=--('Data Sheet'!$B$15))),
            --(INT('Data Sheet'!$A$15) &amp; "." &amp; BR498),
            --(INT('Data Sheet'!$B$15) &amp; "." &amp; BR498)
        )
    ),
    IF(BQ498&lt;&gt;"",
        IF(INT('Data Sheet'!$A$15)=INT('Data Sheet'!$B$15),
            --(INT('Data Sheet'!$A$15) &amp; "." &amp; LEFT(BQ498,3)),
            IF(AND((--(INT('Data Sheet'!$A$15) &amp; "." &amp; LEFT(BQ498,3))&gt;=--('Data Sheet'!$A$15)), (--(INT('Data Sheet'!$A$15) &amp; "." &amp; LEFT(BQ498,3))&lt;=--('Data Sheet'!$B$15))),
                --(INT('Data Sheet'!$A$15) &amp; "." &amp; LEFT(BQ498,3)),
                --(INT('Data Sheet'!$B$15) &amp; "." &amp; LEFT(BQ498,3))
            )
        ),
        "OK"
    )
)</f>
        <v>OK</v>
      </c>
      <c r="Q498" s="23" t="str">
        <f>IF(BS498&lt;&gt;"",
    IF(INT('Data Sheet'!$A$19)=INT('Data Sheet'!$B$15),
        --(INT('Data Sheet'!$A$15) &amp; "." &amp; BS498),
        IF(AND((--(INT('Data Sheet'!$A$15) &amp; "." &amp; BS498)&gt;=--('Data Sheet'!$A$15)), (--(INT('Data Sheet'!$A$15) &amp; "." &amp; BS498)&lt;=--('Data Sheet'!$B$15))),
            --(INT('Data Sheet'!$A$15) &amp; "." &amp; BS498),
            --(INT('Data Sheet'!$B$15) &amp; "." &amp; BS498)
        )
    ),
    IF(BQ498&lt;&gt;"",
        IF(INT('Data Sheet'!$A$15)=INT('Data Sheet'!$B$15),
            --(INT('Data Sheet'!$A$15) &amp; "." &amp; RIGHT(BQ498,3)),
            IF(AND((--(INT('Data Sheet'!$A$15) &amp; "." &amp; RIGHT(BQ498,3))&gt;=--('Data Sheet'!$A$15)), (--(INT('Data Sheet'!$A$15) &amp; "." &amp; RIGHT(BQ498,3))&lt;=--('Data Sheet'!$B$15))),
                --(INT('Data Sheet'!$A$15) &amp; "." &amp; RIGHT(BQ498,3)),
                --(INT('Data Sheet'!$B$15) &amp; "." &amp; RIGHT(BQ498,3))
            )
        ),
        "OK"
    )
)</f>
        <v>OK</v>
      </c>
      <c r="R498" s="20"/>
      <c r="S498" s="20"/>
      <c r="T498" s="20"/>
      <c r="U498" s="20"/>
      <c r="V498" s="20"/>
      <c r="W498" s="20"/>
      <c r="X498" s="20"/>
      <c r="Y498" s="20"/>
      <c r="Z498" s="20"/>
      <c r="AA498" s="55"/>
      <c r="AB498" s="55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1"/>
      <c r="AR498" s="21"/>
      <c r="AS498" s="21"/>
      <c r="AT498" s="21"/>
      <c r="AU498" s="21"/>
      <c r="AV498" s="21"/>
      <c r="AW498" s="22"/>
      <c r="AX498" s="99"/>
      <c r="AY498" s="20"/>
      <c r="AZ498" s="20"/>
      <c r="BA498" s="22"/>
      <c r="BC498" s="80"/>
      <c r="BD498" s="80"/>
      <c r="BE498" s="80"/>
      <c r="BF498" s="80"/>
      <c r="BG498" s="2" t="str">
        <f t="shared" si="38"/>
        <v/>
      </c>
      <c r="BH498" s="78">
        <f t="shared" si="37"/>
        <v>0</v>
      </c>
    </row>
    <row r="499" spans="2:60" x14ac:dyDescent="0.2">
      <c r="B499" s="14">
        <f t="shared" si="39"/>
        <v>491</v>
      </c>
      <c r="C499" s="15" t="str">
        <f>CONCATENATE('Data Sheet'!$B$8,'Data Sheet'!$G$2)</f>
        <v>" HWDP</v>
      </c>
      <c r="D499" s="95" t="str">
        <f t="shared" si="40"/>
        <v/>
      </c>
      <c r="E499" s="15" t="str">
        <f>IF('Sum HWDP'!$D$10="TH-Hill DS-1 Vol 3 CAT 2: Clean and Visual Ends only","N/A","OK")</f>
        <v>OK</v>
      </c>
      <c r="F499" s="15" t="str">
        <f>IF('Sum HWDP'!$D$10="TH-Hill DS-1 Vol 3 CAT 2: Clean and Visual Ends only","N/A","OK")</f>
        <v>OK</v>
      </c>
      <c r="G499" s="17"/>
      <c r="H499" s="17"/>
      <c r="I499" s="17" t="s">
        <v>51</v>
      </c>
      <c r="J499" s="17" t="str">
        <f t="shared" si="41"/>
        <v>OK</v>
      </c>
      <c r="K499" s="17" t="str">
        <f t="shared" si="41"/>
        <v>OK</v>
      </c>
      <c r="L499" s="17" t="str">
        <f>IF('Data Sheet'!$B$9="NC-50","N/A","OK")</f>
        <v>OK</v>
      </c>
      <c r="M499" s="17" t="str">
        <f>IF('Data Sheet'!$B$9="NC-50","N/A","OK")</f>
        <v>OK</v>
      </c>
      <c r="N499" s="23" t="str">
        <f>IF(BO499&lt;&gt;"",
    IF(INT('Data Sheet'!$A$19)=INT('Data Sheet'!$B$19),
        --(INT('Data Sheet'!$A$19) &amp; "." &amp; BO499),
        IF(AND((--(INT('Data Sheet'!$A$19) &amp; "." &amp; BO499)&gt;=--('Data Sheet'!$A$19)), (--(INT('Data Sheet'!$A$19) &amp; "." &amp; BO499)&lt;=--('Data Sheet'!$B$19))),
            --(INT('Data Sheet'!$A$19) &amp; "." &amp; BO499),
            --(INT('Data Sheet'!$B$19) &amp; "." &amp; BO499)
        )
    ),
    IF(BN499&lt;&gt;"",
        IF(INT('Data Sheet'!$A$19)=INT('Data Sheet'!$B$19),
            --(INT('Data Sheet'!$A$19) &amp; "." &amp; LEFT(BN499,3)),
            IF(AND((--(INT('Data Sheet'!$A$19) &amp; "." &amp; LEFT(BN499,3))&gt;=--('Data Sheet'!$A$19)), (--(INT('Data Sheet'!$A$19) &amp; "." &amp; LEFT(BN499,3))&lt;=--('Data Sheet'!$B$19))),
                --(INT('Data Sheet'!$A$19) &amp; "." &amp; LEFT(BN499,3)),
                --(INT('Data Sheet'!$B$19) &amp; "." &amp; LEFT(BN499,3))
            )
        ),
        "OK"
    )
)</f>
        <v>OK</v>
      </c>
      <c r="O499" s="23" t="str">
        <f>IF(BP499&lt;&gt;"",
    IF(INT('Data Sheet'!$A$19)=INT('Data Sheet'!$B$19),
        --(INT('Data Sheet'!$A$19) &amp; "." &amp; BP499),
        IF(AND((--(INT('Data Sheet'!$A$19) &amp; "." &amp; BP499)&gt;=--('Data Sheet'!$A$19)), (--(INT('Data Sheet'!$A$19) &amp; "." &amp; BP499)&lt;=--('Data Sheet'!$B$19))),
            --(INT('Data Sheet'!$A$19) &amp; "." &amp; BP499),
            --(INT('Data Sheet'!$B$19) &amp; "." &amp; BP499)
        )
    ),
    IF(BN499&lt;&gt;"",
        IF(INT('Data Sheet'!$A$19)=INT('Data Sheet'!$B$19),
            --(INT('Data Sheet'!$A$19) &amp; "." &amp; RIGHT(BN499,3)),
            IF(AND((--(INT('Data Sheet'!$A$19) &amp; "." &amp; RIGHT(BN499,3))&gt;=--('Data Sheet'!$A$19)), (--(INT('Data Sheet'!$A$19) &amp; "." &amp; RIGHT(BN499,3))&lt;=--('Data Sheet'!$B$19))),
                --(INT('Data Sheet'!$A$19) &amp; "." &amp; RIGHT(BN499,3)),
                --(INT('Data Sheet'!$B$19) &amp; "." &amp; RIGHT(BN499,3))
            )
        ),
        "OK"
    )
)</f>
        <v>OK</v>
      </c>
      <c r="P499" s="23" t="str">
        <f>IF(BR499&lt;&gt;"",
    IF(INT('Data Sheet'!$A$19)=INT('Data Sheet'!$B$15),
        --(INT('Data Sheet'!$A$15) &amp; "." &amp; BR499),
        IF(AND((--(INT('Data Sheet'!$A$15) &amp; "." &amp; BR499)&gt;=--('Data Sheet'!$A$15)), (--(INT('Data Sheet'!$A$15) &amp; "." &amp; BR499)&lt;=--('Data Sheet'!$B$15))),
            --(INT('Data Sheet'!$A$15) &amp; "." &amp; BR499),
            --(INT('Data Sheet'!$B$15) &amp; "." &amp; BR499)
        )
    ),
    IF(BQ499&lt;&gt;"",
        IF(INT('Data Sheet'!$A$15)=INT('Data Sheet'!$B$15),
            --(INT('Data Sheet'!$A$15) &amp; "." &amp; LEFT(BQ499,3)),
            IF(AND((--(INT('Data Sheet'!$A$15) &amp; "." &amp; LEFT(BQ499,3))&gt;=--('Data Sheet'!$A$15)), (--(INT('Data Sheet'!$A$15) &amp; "." &amp; LEFT(BQ499,3))&lt;=--('Data Sheet'!$B$15))),
                --(INT('Data Sheet'!$A$15) &amp; "." &amp; LEFT(BQ499,3)),
                --(INT('Data Sheet'!$B$15) &amp; "." &amp; LEFT(BQ499,3))
            )
        ),
        "OK"
    )
)</f>
        <v>OK</v>
      </c>
      <c r="Q499" s="23" t="str">
        <f>IF(BS499&lt;&gt;"",
    IF(INT('Data Sheet'!$A$19)=INT('Data Sheet'!$B$15),
        --(INT('Data Sheet'!$A$15) &amp; "." &amp; BS499),
        IF(AND((--(INT('Data Sheet'!$A$15) &amp; "." &amp; BS499)&gt;=--('Data Sheet'!$A$15)), (--(INT('Data Sheet'!$A$15) &amp; "." &amp; BS499)&lt;=--('Data Sheet'!$B$15))),
            --(INT('Data Sheet'!$A$15) &amp; "." &amp; BS499),
            --(INT('Data Sheet'!$B$15) &amp; "." &amp; BS499)
        )
    ),
    IF(BQ499&lt;&gt;"",
        IF(INT('Data Sheet'!$A$15)=INT('Data Sheet'!$B$15),
            --(INT('Data Sheet'!$A$15) &amp; "." &amp; RIGHT(BQ499,3)),
            IF(AND((--(INT('Data Sheet'!$A$15) &amp; "." &amp; RIGHT(BQ499,3))&gt;=--('Data Sheet'!$A$15)), (--(INT('Data Sheet'!$A$15) &amp; "." &amp; RIGHT(BQ499,3))&lt;=--('Data Sheet'!$B$15))),
                --(INT('Data Sheet'!$A$15) &amp; "." &amp; RIGHT(BQ499,3)),
                --(INT('Data Sheet'!$B$15) &amp; "." &amp; RIGHT(BQ499,3))
            )
        ),
        "OK"
    )
)</f>
        <v>OK</v>
      </c>
      <c r="R499" s="20"/>
      <c r="S499" s="20"/>
      <c r="T499" s="20"/>
      <c r="U499" s="20"/>
      <c r="V499" s="20"/>
      <c r="W499" s="20"/>
      <c r="X499" s="20"/>
      <c r="Y499" s="20"/>
      <c r="Z499" s="20"/>
      <c r="AA499" s="55"/>
      <c r="AB499" s="55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1"/>
      <c r="AR499" s="21"/>
      <c r="AS499" s="21"/>
      <c r="AT499" s="21"/>
      <c r="AU499" s="21"/>
      <c r="AV499" s="21"/>
      <c r="AW499" s="22"/>
      <c r="AX499" s="99"/>
      <c r="AY499" s="20"/>
      <c r="AZ499" s="20"/>
      <c r="BA499" s="22"/>
      <c r="BC499" s="80"/>
      <c r="BD499" s="80"/>
      <c r="BE499" s="80"/>
      <c r="BF499" s="80"/>
      <c r="BG499" s="2" t="str">
        <f t="shared" si="38"/>
        <v/>
      </c>
      <c r="BH499" s="78">
        <f t="shared" si="37"/>
        <v>0</v>
      </c>
    </row>
    <row r="500" spans="2:60" x14ac:dyDescent="0.2">
      <c r="B500" s="14">
        <f t="shared" si="39"/>
        <v>492</v>
      </c>
      <c r="C500" s="15" t="str">
        <f>CONCATENATE('Data Sheet'!$B$8,'Data Sheet'!$G$2)</f>
        <v>" HWDP</v>
      </c>
      <c r="D500" s="95" t="str">
        <f t="shared" si="40"/>
        <v/>
      </c>
      <c r="E500" s="15" t="str">
        <f>IF('Sum HWDP'!$D$10="TH-Hill DS-1 Vol 3 CAT 2: Clean and Visual Ends only","N/A","OK")</f>
        <v>OK</v>
      </c>
      <c r="F500" s="15" t="str">
        <f>IF('Sum HWDP'!$D$10="TH-Hill DS-1 Vol 3 CAT 2: Clean and Visual Ends only","N/A","OK")</f>
        <v>OK</v>
      </c>
      <c r="G500" s="17"/>
      <c r="H500" s="17"/>
      <c r="I500" s="17" t="s">
        <v>51</v>
      </c>
      <c r="J500" s="17" t="str">
        <f t="shared" si="41"/>
        <v>OK</v>
      </c>
      <c r="K500" s="17" t="str">
        <f t="shared" si="41"/>
        <v>OK</v>
      </c>
      <c r="L500" s="17" t="str">
        <f>IF('Data Sheet'!$B$9="NC-50","N/A","OK")</f>
        <v>OK</v>
      </c>
      <c r="M500" s="17" t="str">
        <f>IF('Data Sheet'!$B$9="NC-50","N/A","OK")</f>
        <v>OK</v>
      </c>
      <c r="N500" s="23" t="str">
        <f>IF(BO500&lt;&gt;"",
    IF(INT('Data Sheet'!$A$19)=INT('Data Sheet'!$B$19),
        --(INT('Data Sheet'!$A$19) &amp; "." &amp; BO500),
        IF(AND((--(INT('Data Sheet'!$A$19) &amp; "." &amp; BO500)&gt;=--('Data Sheet'!$A$19)), (--(INT('Data Sheet'!$A$19) &amp; "." &amp; BO500)&lt;=--('Data Sheet'!$B$19))),
            --(INT('Data Sheet'!$A$19) &amp; "." &amp; BO500),
            --(INT('Data Sheet'!$B$19) &amp; "." &amp; BO500)
        )
    ),
    IF(BN500&lt;&gt;"",
        IF(INT('Data Sheet'!$A$19)=INT('Data Sheet'!$B$19),
            --(INT('Data Sheet'!$A$19) &amp; "." &amp; LEFT(BN500,3)),
            IF(AND((--(INT('Data Sheet'!$A$19) &amp; "." &amp; LEFT(BN500,3))&gt;=--('Data Sheet'!$A$19)), (--(INT('Data Sheet'!$A$19) &amp; "." &amp; LEFT(BN500,3))&lt;=--('Data Sheet'!$B$19))),
                --(INT('Data Sheet'!$A$19) &amp; "." &amp; LEFT(BN500,3)),
                --(INT('Data Sheet'!$B$19) &amp; "." &amp; LEFT(BN500,3))
            )
        ),
        "OK"
    )
)</f>
        <v>OK</v>
      </c>
      <c r="O500" s="23" t="str">
        <f>IF(BP500&lt;&gt;"",
    IF(INT('Data Sheet'!$A$19)=INT('Data Sheet'!$B$19),
        --(INT('Data Sheet'!$A$19) &amp; "." &amp; BP500),
        IF(AND((--(INT('Data Sheet'!$A$19) &amp; "." &amp; BP500)&gt;=--('Data Sheet'!$A$19)), (--(INT('Data Sheet'!$A$19) &amp; "." &amp; BP500)&lt;=--('Data Sheet'!$B$19))),
            --(INT('Data Sheet'!$A$19) &amp; "." &amp; BP500),
            --(INT('Data Sheet'!$B$19) &amp; "." &amp; BP500)
        )
    ),
    IF(BN500&lt;&gt;"",
        IF(INT('Data Sheet'!$A$19)=INT('Data Sheet'!$B$19),
            --(INT('Data Sheet'!$A$19) &amp; "." &amp; RIGHT(BN500,3)),
            IF(AND((--(INT('Data Sheet'!$A$19) &amp; "." &amp; RIGHT(BN500,3))&gt;=--('Data Sheet'!$A$19)), (--(INT('Data Sheet'!$A$19) &amp; "." &amp; RIGHT(BN500,3))&lt;=--('Data Sheet'!$B$19))),
                --(INT('Data Sheet'!$A$19) &amp; "." &amp; RIGHT(BN500,3)),
                --(INT('Data Sheet'!$B$19) &amp; "." &amp; RIGHT(BN500,3))
            )
        ),
        "OK"
    )
)</f>
        <v>OK</v>
      </c>
      <c r="P500" s="23" t="str">
        <f>IF(BR500&lt;&gt;"",
    IF(INT('Data Sheet'!$A$19)=INT('Data Sheet'!$B$15),
        --(INT('Data Sheet'!$A$15) &amp; "." &amp; BR500),
        IF(AND((--(INT('Data Sheet'!$A$15) &amp; "." &amp; BR500)&gt;=--('Data Sheet'!$A$15)), (--(INT('Data Sheet'!$A$15) &amp; "." &amp; BR500)&lt;=--('Data Sheet'!$B$15))),
            --(INT('Data Sheet'!$A$15) &amp; "." &amp; BR500),
            --(INT('Data Sheet'!$B$15) &amp; "." &amp; BR500)
        )
    ),
    IF(BQ500&lt;&gt;"",
        IF(INT('Data Sheet'!$A$15)=INT('Data Sheet'!$B$15),
            --(INT('Data Sheet'!$A$15) &amp; "." &amp; LEFT(BQ500,3)),
            IF(AND((--(INT('Data Sheet'!$A$15) &amp; "." &amp; LEFT(BQ500,3))&gt;=--('Data Sheet'!$A$15)), (--(INT('Data Sheet'!$A$15) &amp; "." &amp; LEFT(BQ500,3))&lt;=--('Data Sheet'!$B$15))),
                --(INT('Data Sheet'!$A$15) &amp; "." &amp; LEFT(BQ500,3)),
                --(INT('Data Sheet'!$B$15) &amp; "." &amp; LEFT(BQ500,3))
            )
        ),
        "OK"
    )
)</f>
        <v>OK</v>
      </c>
      <c r="Q500" s="23" t="str">
        <f>IF(BS500&lt;&gt;"",
    IF(INT('Data Sheet'!$A$19)=INT('Data Sheet'!$B$15),
        --(INT('Data Sheet'!$A$15) &amp; "." &amp; BS500),
        IF(AND((--(INT('Data Sheet'!$A$15) &amp; "." &amp; BS500)&gt;=--('Data Sheet'!$A$15)), (--(INT('Data Sheet'!$A$15) &amp; "." &amp; BS500)&lt;=--('Data Sheet'!$B$15))),
            --(INT('Data Sheet'!$A$15) &amp; "." &amp; BS500),
            --(INT('Data Sheet'!$B$15) &amp; "." &amp; BS500)
        )
    ),
    IF(BQ500&lt;&gt;"",
        IF(INT('Data Sheet'!$A$15)=INT('Data Sheet'!$B$15),
            --(INT('Data Sheet'!$A$15) &amp; "." &amp; RIGHT(BQ500,3)),
            IF(AND((--(INT('Data Sheet'!$A$15) &amp; "." &amp; RIGHT(BQ500,3))&gt;=--('Data Sheet'!$A$15)), (--(INT('Data Sheet'!$A$15) &amp; "." &amp; RIGHT(BQ500,3))&lt;=--('Data Sheet'!$B$15))),
                --(INT('Data Sheet'!$A$15) &amp; "." &amp; RIGHT(BQ500,3)),
                --(INT('Data Sheet'!$B$15) &amp; "." &amp; RIGHT(BQ500,3))
            )
        ),
        "OK"
    )
)</f>
        <v>OK</v>
      </c>
      <c r="R500" s="20"/>
      <c r="S500" s="20"/>
      <c r="T500" s="20"/>
      <c r="U500" s="20"/>
      <c r="V500" s="20"/>
      <c r="W500" s="20"/>
      <c r="X500" s="20"/>
      <c r="Y500" s="20"/>
      <c r="Z500" s="20"/>
      <c r="AA500" s="55"/>
      <c r="AB500" s="55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1"/>
      <c r="AR500" s="21"/>
      <c r="AS500" s="21"/>
      <c r="AT500" s="21"/>
      <c r="AU500" s="21"/>
      <c r="AV500" s="21"/>
      <c r="AW500" s="22"/>
      <c r="AX500" s="99"/>
      <c r="AY500" s="20"/>
      <c r="AZ500" s="20"/>
      <c r="BA500" s="22"/>
      <c r="BC500" s="80"/>
      <c r="BD500" s="80"/>
      <c r="BE500" s="80"/>
      <c r="BF500" s="80"/>
      <c r="BG500" s="2" t="str">
        <f t="shared" si="38"/>
        <v/>
      </c>
      <c r="BH500" s="78">
        <f t="shared" si="37"/>
        <v>0</v>
      </c>
    </row>
    <row r="501" spans="2:60" x14ac:dyDescent="0.2">
      <c r="B501" s="14">
        <f t="shared" si="39"/>
        <v>493</v>
      </c>
      <c r="C501" s="15" t="str">
        <f>CONCATENATE('Data Sheet'!$B$8,'Data Sheet'!$G$2)</f>
        <v>" HWDP</v>
      </c>
      <c r="D501" s="95" t="str">
        <f t="shared" si="40"/>
        <v/>
      </c>
      <c r="E501" s="15" t="str">
        <f>IF('Sum HWDP'!$D$10="TH-Hill DS-1 Vol 3 CAT 2: Clean and Visual Ends only","N/A","OK")</f>
        <v>OK</v>
      </c>
      <c r="F501" s="15" t="str">
        <f>IF('Sum HWDP'!$D$10="TH-Hill DS-1 Vol 3 CAT 2: Clean and Visual Ends only","N/A","OK")</f>
        <v>OK</v>
      </c>
      <c r="G501" s="17"/>
      <c r="H501" s="17"/>
      <c r="I501" s="17" t="s">
        <v>51</v>
      </c>
      <c r="J501" s="17" t="str">
        <f t="shared" si="41"/>
        <v>OK</v>
      </c>
      <c r="K501" s="17" t="str">
        <f t="shared" si="41"/>
        <v>OK</v>
      </c>
      <c r="L501" s="17" t="str">
        <f>IF('Data Sheet'!$B$9="NC-50","N/A","OK")</f>
        <v>OK</v>
      </c>
      <c r="M501" s="17" t="str">
        <f>IF('Data Sheet'!$B$9="NC-50","N/A","OK")</f>
        <v>OK</v>
      </c>
      <c r="N501" s="23" t="str">
        <f>IF(BO501&lt;&gt;"",
    IF(INT('Data Sheet'!$A$19)=INT('Data Sheet'!$B$19),
        --(INT('Data Sheet'!$A$19) &amp; "." &amp; BO501),
        IF(AND((--(INT('Data Sheet'!$A$19) &amp; "." &amp; BO501)&gt;=--('Data Sheet'!$A$19)), (--(INT('Data Sheet'!$A$19) &amp; "." &amp; BO501)&lt;=--('Data Sheet'!$B$19))),
            --(INT('Data Sheet'!$A$19) &amp; "." &amp; BO501),
            --(INT('Data Sheet'!$B$19) &amp; "." &amp; BO501)
        )
    ),
    IF(BN501&lt;&gt;"",
        IF(INT('Data Sheet'!$A$19)=INT('Data Sheet'!$B$19),
            --(INT('Data Sheet'!$A$19) &amp; "." &amp; LEFT(BN501,3)),
            IF(AND((--(INT('Data Sheet'!$A$19) &amp; "." &amp; LEFT(BN501,3))&gt;=--('Data Sheet'!$A$19)), (--(INT('Data Sheet'!$A$19) &amp; "." &amp; LEFT(BN501,3))&lt;=--('Data Sheet'!$B$19))),
                --(INT('Data Sheet'!$A$19) &amp; "." &amp; LEFT(BN501,3)),
                --(INT('Data Sheet'!$B$19) &amp; "." &amp; LEFT(BN501,3))
            )
        ),
        "OK"
    )
)</f>
        <v>OK</v>
      </c>
      <c r="O501" s="23" t="str">
        <f>IF(BP501&lt;&gt;"",
    IF(INT('Data Sheet'!$A$19)=INT('Data Sheet'!$B$19),
        --(INT('Data Sheet'!$A$19) &amp; "." &amp; BP501),
        IF(AND((--(INT('Data Sheet'!$A$19) &amp; "." &amp; BP501)&gt;=--('Data Sheet'!$A$19)), (--(INT('Data Sheet'!$A$19) &amp; "." &amp; BP501)&lt;=--('Data Sheet'!$B$19))),
            --(INT('Data Sheet'!$A$19) &amp; "." &amp; BP501),
            --(INT('Data Sheet'!$B$19) &amp; "." &amp; BP501)
        )
    ),
    IF(BN501&lt;&gt;"",
        IF(INT('Data Sheet'!$A$19)=INT('Data Sheet'!$B$19),
            --(INT('Data Sheet'!$A$19) &amp; "." &amp; RIGHT(BN501,3)),
            IF(AND((--(INT('Data Sheet'!$A$19) &amp; "." &amp; RIGHT(BN501,3))&gt;=--('Data Sheet'!$A$19)), (--(INT('Data Sheet'!$A$19) &amp; "." &amp; RIGHT(BN501,3))&lt;=--('Data Sheet'!$B$19))),
                --(INT('Data Sheet'!$A$19) &amp; "." &amp; RIGHT(BN501,3)),
                --(INT('Data Sheet'!$B$19) &amp; "." &amp; RIGHT(BN501,3))
            )
        ),
        "OK"
    )
)</f>
        <v>OK</v>
      </c>
      <c r="P501" s="23" t="str">
        <f>IF(BR501&lt;&gt;"",
    IF(INT('Data Sheet'!$A$19)=INT('Data Sheet'!$B$15),
        --(INT('Data Sheet'!$A$15) &amp; "." &amp; BR501),
        IF(AND((--(INT('Data Sheet'!$A$15) &amp; "." &amp; BR501)&gt;=--('Data Sheet'!$A$15)), (--(INT('Data Sheet'!$A$15) &amp; "." &amp; BR501)&lt;=--('Data Sheet'!$B$15))),
            --(INT('Data Sheet'!$A$15) &amp; "." &amp; BR501),
            --(INT('Data Sheet'!$B$15) &amp; "." &amp; BR501)
        )
    ),
    IF(BQ501&lt;&gt;"",
        IF(INT('Data Sheet'!$A$15)=INT('Data Sheet'!$B$15),
            --(INT('Data Sheet'!$A$15) &amp; "." &amp; LEFT(BQ501,3)),
            IF(AND((--(INT('Data Sheet'!$A$15) &amp; "." &amp; LEFT(BQ501,3))&gt;=--('Data Sheet'!$A$15)), (--(INT('Data Sheet'!$A$15) &amp; "." &amp; LEFT(BQ501,3))&lt;=--('Data Sheet'!$B$15))),
                --(INT('Data Sheet'!$A$15) &amp; "." &amp; LEFT(BQ501,3)),
                --(INT('Data Sheet'!$B$15) &amp; "." &amp; LEFT(BQ501,3))
            )
        ),
        "OK"
    )
)</f>
        <v>OK</v>
      </c>
      <c r="Q501" s="23" t="str">
        <f>IF(BS501&lt;&gt;"",
    IF(INT('Data Sheet'!$A$19)=INT('Data Sheet'!$B$15),
        --(INT('Data Sheet'!$A$15) &amp; "." &amp; BS501),
        IF(AND((--(INT('Data Sheet'!$A$15) &amp; "." &amp; BS501)&gt;=--('Data Sheet'!$A$15)), (--(INT('Data Sheet'!$A$15) &amp; "." &amp; BS501)&lt;=--('Data Sheet'!$B$15))),
            --(INT('Data Sheet'!$A$15) &amp; "." &amp; BS501),
            --(INT('Data Sheet'!$B$15) &amp; "." &amp; BS501)
        )
    ),
    IF(BQ501&lt;&gt;"",
        IF(INT('Data Sheet'!$A$15)=INT('Data Sheet'!$B$15),
            --(INT('Data Sheet'!$A$15) &amp; "." &amp; RIGHT(BQ501,3)),
            IF(AND((--(INT('Data Sheet'!$A$15) &amp; "." &amp; RIGHT(BQ501,3))&gt;=--('Data Sheet'!$A$15)), (--(INT('Data Sheet'!$A$15) &amp; "." &amp; RIGHT(BQ501,3))&lt;=--('Data Sheet'!$B$15))),
                --(INT('Data Sheet'!$A$15) &amp; "." &amp; RIGHT(BQ501,3)),
                --(INT('Data Sheet'!$B$15) &amp; "." &amp; RIGHT(BQ501,3))
            )
        ),
        "OK"
    )
)</f>
        <v>OK</v>
      </c>
      <c r="R501" s="20"/>
      <c r="S501" s="20"/>
      <c r="T501" s="20"/>
      <c r="U501" s="20"/>
      <c r="V501" s="20"/>
      <c r="W501" s="20"/>
      <c r="X501" s="20"/>
      <c r="Y501" s="20"/>
      <c r="Z501" s="20"/>
      <c r="AA501" s="55"/>
      <c r="AB501" s="55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1"/>
      <c r="AR501" s="21"/>
      <c r="AS501" s="21"/>
      <c r="AT501" s="21"/>
      <c r="AU501" s="21"/>
      <c r="AV501" s="21"/>
      <c r="AW501" s="22"/>
      <c r="AX501" s="99"/>
      <c r="AY501" s="20"/>
      <c r="AZ501" s="20"/>
      <c r="BA501" s="22"/>
      <c r="BC501" s="80"/>
      <c r="BD501" s="80"/>
      <c r="BE501" s="80"/>
      <c r="BF501" s="80"/>
      <c r="BG501" s="2" t="str">
        <f t="shared" si="38"/>
        <v/>
      </c>
      <c r="BH501" s="78">
        <f t="shared" si="37"/>
        <v>0</v>
      </c>
    </row>
    <row r="502" spans="2:60" x14ac:dyDescent="0.2">
      <c r="B502" s="14">
        <f t="shared" si="39"/>
        <v>494</v>
      </c>
      <c r="C502" s="15" t="str">
        <f>CONCATENATE('Data Sheet'!$B$8,'Data Sheet'!$G$2)</f>
        <v>" HWDP</v>
      </c>
      <c r="D502" s="95" t="str">
        <f t="shared" si="40"/>
        <v/>
      </c>
      <c r="E502" s="15" t="str">
        <f>IF('Sum HWDP'!$D$10="TH-Hill DS-1 Vol 3 CAT 2: Clean and Visual Ends only","N/A","OK")</f>
        <v>OK</v>
      </c>
      <c r="F502" s="15" t="str">
        <f>IF('Sum HWDP'!$D$10="TH-Hill DS-1 Vol 3 CAT 2: Clean and Visual Ends only","N/A","OK")</f>
        <v>OK</v>
      </c>
      <c r="G502" s="17"/>
      <c r="H502" s="17"/>
      <c r="I502" s="17" t="s">
        <v>51</v>
      </c>
      <c r="J502" s="17" t="str">
        <f t="shared" si="41"/>
        <v>OK</v>
      </c>
      <c r="K502" s="17" t="str">
        <f t="shared" si="41"/>
        <v>OK</v>
      </c>
      <c r="L502" s="17" t="str">
        <f>IF('Data Sheet'!$B$9="NC-50","N/A","OK")</f>
        <v>OK</v>
      </c>
      <c r="M502" s="17" t="str">
        <f>IF('Data Sheet'!$B$9="NC-50","N/A","OK")</f>
        <v>OK</v>
      </c>
      <c r="N502" s="23" t="str">
        <f>IF(BO502&lt;&gt;"",
    IF(INT('Data Sheet'!$A$19)=INT('Data Sheet'!$B$19),
        --(INT('Data Sheet'!$A$19) &amp; "." &amp; BO502),
        IF(AND((--(INT('Data Sheet'!$A$19) &amp; "." &amp; BO502)&gt;=--('Data Sheet'!$A$19)), (--(INT('Data Sheet'!$A$19) &amp; "." &amp; BO502)&lt;=--('Data Sheet'!$B$19))),
            --(INT('Data Sheet'!$A$19) &amp; "." &amp; BO502),
            --(INT('Data Sheet'!$B$19) &amp; "." &amp; BO502)
        )
    ),
    IF(BN502&lt;&gt;"",
        IF(INT('Data Sheet'!$A$19)=INT('Data Sheet'!$B$19),
            --(INT('Data Sheet'!$A$19) &amp; "." &amp; LEFT(BN502,3)),
            IF(AND((--(INT('Data Sheet'!$A$19) &amp; "." &amp; LEFT(BN502,3))&gt;=--('Data Sheet'!$A$19)), (--(INT('Data Sheet'!$A$19) &amp; "." &amp; LEFT(BN502,3))&lt;=--('Data Sheet'!$B$19))),
                --(INT('Data Sheet'!$A$19) &amp; "." &amp; LEFT(BN502,3)),
                --(INT('Data Sheet'!$B$19) &amp; "." &amp; LEFT(BN502,3))
            )
        ),
        "OK"
    )
)</f>
        <v>OK</v>
      </c>
      <c r="O502" s="23" t="str">
        <f>IF(BP502&lt;&gt;"",
    IF(INT('Data Sheet'!$A$19)=INT('Data Sheet'!$B$19),
        --(INT('Data Sheet'!$A$19) &amp; "." &amp; BP502),
        IF(AND((--(INT('Data Sheet'!$A$19) &amp; "." &amp; BP502)&gt;=--('Data Sheet'!$A$19)), (--(INT('Data Sheet'!$A$19) &amp; "." &amp; BP502)&lt;=--('Data Sheet'!$B$19))),
            --(INT('Data Sheet'!$A$19) &amp; "." &amp; BP502),
            --(INT('Data Sheet'!$B$19) &amp; "." &amp; BP502)
        )
    ),
    IF(BN502&lt;&gt;"",
        IF(INT('Data Sheet'!$A$19)=INT('Data Sheet'!$B$19),
            --(INT('Data Sheet'!$A$19) &amp; "." &amp; RIGHT(BN502,3)),
            IF(AND((--(INT('Data Sheet'!$A$19) &amp; "." &amp; RIGHT(BN502,3))&gt;=--('Data Sheet'!$A$19)), (--(INT('Data Sheet'!$A$19) &amp; "." &amp; RIGHT(BN502,3))&lt;=--('Data Sheet'!$B$19))),
                --(INT('Data Sheet'!$A$19) &amp; "." &amp; RIGHT(BN502,3)),
                --(INT('Data Sheet'!$B$19) &amp; "." &amp; RIGHT(BN502,3))
            )
        ),
        "OK"
    )
)</f>
        <v>OK</v>
      </c>
      <c r="P502" s="23" t="str">
        <f>IF(BR502&lt;&gt;"",
    IF(INT('Data Sheet'!$A$19)=INT('Data Sheet'!$B$15),
        --(INT('Data Sheet'!$A$15) &amp; "." &amp; BR502),
        IF(AND((--(INT('Data Sheet'!$A$15) &amp; "." &amp; BR502)&gt;=--('Data Sheet'!$A$15)), (--(INT('Data Sheet'!$A$15) &amp; "." &amp; BR502)&lt;=--('Data Sheet'!$B$15))),
            --(INT('Data Sheet'!$A$15) &amp; "." &amp; BR502),
            --(INT('Data Sheet'!$B$15) &amp; "." &amp; BR502)
        )
    ),
    IF(BQ502&lt;&gt;"",
        IF(INT('Data Sheet'!$A$15)=INT('Data Sheet'!$B$15),
            --(INT('Data Sheet'!$A$15) &amp; "." &amp; LEFT(BQ502,3)),
            IF(AND((--(INT('Data Sheet'!$A$15) &amp; "." &amp; LEFT(BQ502,3))&gt;=--('Data Sheet'!$A$15)), (--(INT('Data Sheet'!$A$15) &amp; "." &amp; LEFT(BQ502,3))&lt;=--('Data Sheet'!$B$15))),
                --(INT('Data Sheet'!$A$15) &amp; "." &amp; LEFT(BQ502,3)),
                --(INT('Data Sheet'!$B$15) &amp; "." &amp; LEFT(BQ502,3))
            )
        ),
        "OK"
    )
)</f>
        <v>OK</v>
      </c>
      <c r="Q502" s="23" t="str">
        <f>IF(BS502&lt;&gt;"",
    IF(INT('Data Sheet'!$A$19)=INT('Data Sheet'!$B$15),
        --(INT('Data Sheet'!$A$15) &amp; "." &amp; BS502),
        IF(AND((--(INT('Data Sheet'!$A$15) &amp; "." &amp; BS502)&gt;=--('Data Sheet'!$A$15)), (--(INT('Data Sheet'!$A$15) &amp; "." &amp; BS502)&lt;=--('Data Sheet'!$B$15))),
            --(INT('Data Sheet'!$A$15) &amp; "." &amp; BS502),
            --(INT('Data Sheet'!$B$15) &amp; "." &amp; BS502)
        )
    ),
    IF(BQ502&lt;&gt;"",
        IF(INT('Data Sheet'!$A$15)=INT('Data Sheet'!$B$15),
            --(INT('Data Sheet'!$A$15) &amp; "." &amp; RIGHT(BQ502,3)),
            IF(AND((--(INT('Data Sheet'!$A$15) &amp; "." &amp; RIGHT(BQ502,3))&gt;=--('Data Sheet'!$A$15)), (--(INT('Data Sheet'!$A$15) &amp; "." &amp; RIGHT(BQ502,3))&lt;=--('Data Sheet'!$B$15))),
                --(INT('Data Sheet'!$A$15) &amp; "." &amp; RIGHT(BQ502,3)),
                --(INT('Data Sheet'!$B$15) &amp; "." &amp; RIGHT(BQ502,3))
            )
        ),
        "OK"
    )
)</f>
        <v>OK</v>
      </c>
      <c r="R502" s="20"/>
      <c r="S502" s="20"/>
      <c r="T502" s="20"/>
      <c r="U502" s="20"/>
      <c r="V502" s="20"/>
      <c r="W502" s="20"/>
      <c r="X502" s="20"/>
      <c r="Y502" s="20"/>
      <c r="Z502" s="20"/>
      <c r="AA502" s="55"/>
      <c r="AB502" s="55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1"/>
      <c r="AR502" s="21"/>
      <c r="AS502" s="21"/>
      <c r="AT502" s="21"/>
      <c r="AU502" s="21"/>
      <c r="AV502" s="21"/>
      <c r="AW502" s="22"/>
      <c r="AX502" s="99"/>
      <c r="AY502" s="20"/>
      <c r="AZ502" s="20"/>
      <c r="BA502" s="22"/>
      <c r="BC502" s="80"/>
      <c r="BD502" s="80"/>
      <c r="BE502" s="80"/>
      <c r="BF502" s="80"/>
      <c r="BG502" s="2" t="str">
        <f t="shared" si="38"/>
        <v/>
      </c>
      <c r="BH502" s="78">
        <f t="shared" si="37"/>
        <v>0</v>
      </c>
    </row>
    <row r="503" spans="2:60" x14ac:dyDescent="0.2">
      <c r="B503" s="14">
        <f t="shared" si="39"/>
        <v>495</v>
      </c>
      <c r="C503" s="15" t="str">
        <f>CONCATENATE('Data Sheet'!$B$8,'Data Sheet'!$G$2)</f>
        <v>" HWDP</v>
      </c>
      <c r="D503" s="95" t="str">
        <f t="shared" si="40"/>
        <v/>
      </c>
      <c r="E503" s="15" t="str">
        <f>IF('Sum HWDP'!$D$10="TH-Hill DS-1 Vol 3 CAT 2: Clean and Visual Ends only","N/A","OK")</f>
        <v>OK</v>
      </c>
      <c r="F503" s="15" t="str">
        <f>IF('Sum HWDP'!$D$10="TH-Hill DS-1 Vol 3 CAT 2: Clean and Visual Ends only","N/A","OK")</f>
        <v>OK</v>
      </c>
      <c r="G503" s="17"/>
      <c r="H503" s="17"/>
      <c r="I503" s="17" t="s">
        <v>51</v>
      </c>
      <c r="J503" s="17" t="str">
        <f t="shared" si="41"/>
        <v>OK</v>
      </c>
      <c r="K503" s="17" t="str">
        <f t="shared" si="41"/>
        <v>OK</v>
      </c>
      <c r="L503" s="17" t="str">
        <f>IF('Data Sheet'!$B$9="NC-50","N/A","OK")</f>
        <v>OK</v>
      </c>
      <c r="M503" s="17" t="str">
        <f>IF('Data Sheet'!$B$9="NC-50","N/A","OK")</f>
        <v>OK</v>
      </c>
      <c r="N503" s="23" t="str">
        <f>IF(BO503&lt;&gt;"",
    IF(INT('Data Sheet'!$A$19)=INT('Data Sheet'!$B$19),
        --(INT('Data Sheet'!$A$19) &amp; "." &amp; BO503),
        IF(AND((--(INT('Data Sheet'!$A$19) &amp; "." &amp; BO503)&gt;=--('Data Sheet'!$A$19)), (--(INT('Data Sheet'!$A$19) &amp; "." &amp; BO503)&lt;=--('Data Sheet'!$B$19))),
            --(INT('Data Sheet'!$A$19) &amp; "." &amp; BO503),
            --(INT('Data Sheet'!$B$19) &amp; "." &amp; BO503)
        )
    ),
    IF(BN503&lt;&gt;"",
        IF(INT('Data Sheet'!$A$19)=INT('Data Sheet'!$B$19),
            --(INT('Data Sheet'!$A$19) &amp; "." &amp; LEFT(BN503,3)),
            IF(AND((--(INT('Data Sheet'!$A$19) &amp; "." &amp; LEFT(BN503,3))&gt;=--('Data Sheet'!$A$19)), (--(INT('Data Sheet'!$A$19) &amp; "." &amp; LEFT(BN503,3))&lt;=--('Data Sheet'!$B$19))),
                --(INT('Data Sheet'!$A$19) &amp; "." &amp; LEFT(BN503,3)),
                --(INT('Data Sheet'!$B$19) &amp; "." &amp; LEFT(BN503,3))
            )
        ),
        "OK"
    )
)</f>
        <v>OK</v>
      </c>
      <c r="O503" s="23" t="str">
        <f>IF(BP503&lt;&gt;"",
    IF(INT('Data Sheet'!$A$19)=INT('Data Sheet'!$B$19),
        --(INT('Data Sheet'!$A$19) &amp; "." &amp; BP503),
        IF(AND((--(INT('Data Sheet'!$A$19) &amp; "." &amp; BP503)&gt;=--('Data Sheet'!$A$19)), (--(INT('Data Sheet'!$A$19) &amp; "." &amp; BP503)&lt;=--('Data Sheet'!$B$19))),
            --(INT('Data Sheet'!$A$19) &amp; "." &amp; BP503),
            --(INT('Data Sheet'!$B$19) &amp; "." &amp; BP503)
        )
    ),
    IF(BN503&lt;&gt;"",
        IF(INT('Data Sheet'!$A$19)=INT('Data Sheet'!$B$19),
            --(INT('Data Sheet'!$A$19) &amp; "." &amp; RIGHT(BN503,3)),
            IF(AND((--(INT('Data Sheet'!$A$19) &amp; "." &amp; RIGHT(BN503,3))&gt;=--('Data Sheet'!$A$19)), (--(INT('Data Sheet'!$A$19) &amp; "." &amp; RIGHT(BN503,3))&lt;=--('Data Sheet'!$B$19))),
                --(INT('Data Sheet'!$A$19) &amp; "." &amp; RIGHT(BN503,3)),
                --(INT('Data Sheet'!$B$19) &amp; "." &amp; RIGHT(BN503,3))
            )
        ),
        "OK"
    )
)</f>
        <v>OK</v>
      </c>
      <c r="P503" s="23" t="str">
        <f>IF(BR503&lt;&gt;"",
    IF(INT('Data Sheet'!$A$19)=INT('Data Sheet'!$B$15),
        --(INT('Data Sheet'!$A$15) &amp; "." &amp; BR503),
        IF(AND((--(INT('Data Sheet'!$A$15) &amp; "." &amp; BR503)&gt;=--('Data Sheet'!$A$15)), (--(INT('Data Sheet'!$A$15) &amp; "." &amp; BR503)&lt;=--('Data Sheet'!$B$15))),
            --(INT('Data Sheet'!$A$15) &amp; "." &amp; BR503),
            --(INT('Data Sheet'!$B$15) &amp; "." &amp; BR503)
        )
    ),
    IF(BQ503&lt;&gt;"",
        IF(INT('Data Sheet'!$A$15)=INT('Data Sheet'!$B$15),
            --(INT('Data Sheet'!$A$15) &amp; "." &amp; LEFT(BQ503,3)),
            IF(AND((--(INT('Data Sheet'!$A$15) &amp; "." &amp; LEFT(BQ503,3))&gt;=--('Data Sheet'!$A$15)), (--(INT('Data Sheet'!$A$15) &amp; "." &amp; LEFT(BQ503,3))&lt;=--('Data Sheet'!$B$15))),
                --(INT('Data Sheet'!$A$15) &amp; "." &amp; LEFT(BQ503,3)),
                --(INT('Data Sheet'!$B$15) &amp; "." &amp; LEFT(BQ503,3))
            )
        ),
        "OK"
    )
)</f>
        <v>OK</v>
      </c>
      <c r="Q503" s="23" t="str">
        <f>IF(BS503&lt;&gt;"",
    IF(INT('Data Sheet'!$A$19)=INT('Data Sheet'!$B$15),
        --(INT('Data Sheet'!$A$15) &amp; "." &amp; BS503),
        IF(AND((--(INT('Data Sheet'!$A$15) &amp; "." &amp; BS503)&gt;=--('Data Sheet'!$A$15)), (--(INT('Data Sheet'!$A$15) &amp; "." &amp; BS503)&lt;=--('Data Sheet'!$B$15))),
            --(INT('Data Sheet'!$A$15) &amp; "." &amp; BS503),
            --(INT('Data Sheet'!$B$15) &amp; "." &amp; BS503)
        )
    ),
    IF(BQ503&lt;&gt;"",
        IF(INT('Data Sheet'!$A$15)=INT('Data Sheet'!$B$15),
            --(INT('Data Sheet'!$A$15) &amp; "." &amp; RIGHT(BQ503,3)),
            IF(AND((--(INT('Data Sheet'!$A$15) &amp; "." &amp; RIGHT(BQ503,3))&gt;=--('Data Sheet'!$A$15)), (--(INT('Data Sheet'!$A$15) &amp; "." &amp; RIGHT(BQ503,3))&lt;=--('Data Sheet'!$B$15))),
                --(INT('Data Sheet'!$A$15) &amp; "." &amp; RIGHT(BQ503,3)),
                --(INT('Data Sheet'!$B$15) &amp; "." &amp; RIGHT(BQ503,3))
            )
        ),
        "OK"
    )
)</f>
        <v>OK</v>
      </c>
      <c r="R503" s="20"/>
      <c r="S503" s="20"/>
      <c r="T503" s="20"/>
      <c r="U503" s="20"/>
      <c r="V503" s="20"/>
      <c r="W503" s="20"/>
      <c r="X503" s="20"/>
      <c r="Y503" s="20"/>
      <c r="Z503" s="20"/>
      <c r="AA503" s="55"/>
      <c r="AB503" s="55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1"/>
      <c r="AR503" s="21"/>
      <c r="AS503" s="21"/>
      <c r="AT503" s="21"/>
      <c r="AU503" s="21"/>
      <c r="AV503" s="21"/>
      <c r="AW503" s="22"/>
      <c r="AX503" s="99"/>
      <c r="AY503" s="20"/>
      <c r="AZ503" s="20"/>
      <c r="BA503" s="22"/>
      <c r="BC503" s="80"/>
      <c r="BD503" s="80"/>
      <c r="BE503" s="80"/>
      <c r="BF503" s="80"/>
      <c r="BG503" s="2" t="str">
        <f t="shared" si="38"/>
        <v/>
      </c>
      <c r="BH503" s="78">
        <f t="shared" si="37"/>
        <v>0</v>
      </c>
    </row>
    <row r="504" spans="2:60" ht="14.25" customHeight="1" x14ac:dyDescent="0.2">
      <c r="B504" s="14">
        <f t="shared" si="39"/>
        <v>496</v>
      </c>
      <c r="C504" s="15" t="str">
        <f>CONCATENATE('Data Sheet'!$B$8,'Data Sheet'!$G$2)</f>
        <v>" HWDP</v>
      </c>
      <c r="D504" s="95" t="str">
        <f t="shared" si="40"/>
        <v/>
      </c>
      <c r="E504" s="15" t="str">
        <f>IF('Sum HWDP'!$D$10="TH-Hill DS-1 Vol 3 CAT 2: Clean and Visual Ends only","N/A","OK")</f>
        <v>OK</v>
      </c>
      <c r="F504" s="15" t="str">
        <f>IF('Sum HWDP'!$D$10="TH-Hill DS-1 Vol 3 CAT 2: Clean and Visual Ends only","N/A","OK")</f>
        <v>OK</v>
      </c>
      <c r="G504" s="17"/>
      <c r="H504" s="17"/>
      <c r="I504" s="17" t="s">
        <v>51</v>
      </c>
      <c r="J504" s="17" t="str">
        <f t="shared" si="41"/>
        <v>OK</v>
      </c>
      <c r="K504" s="17" t="str">
        <f t="shared" si="41"/>
        <v>OK</v>
      </c>
      <c r="L504" s="17" t="str">
        <f>IF('Data Sheet'!$B$9="NC-50","N/A","OK")</f>
        <v>OK</v>
      </c>
      <c r="M504" s="17" t="str">
        <f>IF('Data Sheet'!$B$9="NC-50","N/A","OK")</f>
        <v>OK</v>
      </c>
      <c r="N504" s="23" t="str">
        <f>IF(BO504&lt;&gt;"",
    IF(INT('Data Sheet'!$A$19)=INT('Data Sheet'!$B$19),
        --(INT('Data Sheet'!$A$19) &amp; "." &amp; BO504),
        IF(AND((--(INT('Data Sheet'!$A$19) &amp; "." &amp; BO504)&gt;=--('Data Sheet'!$A$19)), (--(INT('Data Sheet'!$A$19) &amp; "." &amp; BO504)&lt;=--('Data Sheet'!$B$19))),
            --(INT('Data Sheet'!$A$19) &amp; "." &amp; BO504),
            --(INT('Data Sheet'!$B$19) &amp; "." &amp; BO504)
        )
    ),
    IF(BN504&lt;&gt;"",
        IF(INT('Data Sheet'!$A$19)=INT('Data Sheet'!$B$19),
            --(INT('Data Sheet'!$A$19) &amp; "." &amp; LEFT(BN504,3)),
            IF(AND((--(INT('Data Sheet'!$A$19) &amp; "." &amp; LEFT(BN504,3))&gt;=--('Data Sheet'!$A$19)), (--(INT('Data Sheet'!$A$19) &amp; "." &amp; LEFT(BN504,3))&lt;=--('Data Sheet'!$B$19))),
                --(INT('Data Sheet'!$A$19) &amp; "." &amp; LEFT(BN504,3)),
                --(INT('Data Sheet'!$B$19) &amp; "." &amp; LEFT(BN504,3))
            )
        ),
        "OK"
    )
)</f>
        <v>OK</v>
      </c>
      <c r="O504" s="23" t="str">
        <f>IF(BP504&lt;&gt;"",
    IF(INT('Data Sheet'!$A$19)=INT('Data Sheet'!$B$19),
        --(INT('Data Sheet'!$A$19) &amp; "." &amp; BP504),
        IF(AND((--(INT('Data Sheet'!$A$19) &amp; "." &amp; BP504)&gt;=--('Data Sheet'!$A$19)), (--(INT('Data Sheet'!$A$19) &amp; "." &amp; BP504)&lt;=--('Data Sheet'!$B$19))),
            --(INT('Data Sheet'!$A$19) &amp; "." &amp; BP504),
            --(INT('Data Sheet'!$B$19) &amp; "." &amp; BP504)
        )
    ),
    IF(BN504&lt;&gt;"",
        IF(INT('Data Sheet'!$A$19)=INT('Data Sheet'!$B$19),
            --(INT('Data Sheet'!$A$19) &amp; "." &amp; RIGHT(BN504,3)),
            IF(AND((--(INT('Data Sheet'!$A$19) &amp; "." &amp; RIGHT(BN504,3))&gt;=--('Data Sheet'!$A$19)), (--(INT('Data Sheet'!$A$19) &amp; "." &amp; RIGHT(BN504,3))&lt;=--('Data Sheet'!$B$19))),
                --(INT('Data Sheet'!$A$19) &amp; "." &amp; RIGHT(BN504,3)),
                --(INT('Data Sheet'!$B$19) &amp; "." &amp; RIGHT(BN504,3))
            )
        ),
        "OK"
    )
)</f>
        <v>OK</v>
      </c>
      <c r="P504" s="23" t="str">
        <f>IF(BR504&lt;&gt;"",
    IF(INT('Data Sheet'!$A$19)=INT('Data Sheet'!$B$15),
        --(INT('Data Sheet'!$A$15) &amp; "." &amp; BR504),
        IF(AND((--(INT('Data Sheet'!$A$15) &amp; "." &amp; BR504)&gt;=--('Data Sheet'!$A$15)), (--(INT('Data Sheet'!$A$15) &amp; "." &amp; BR504)&lt;=--('Data Sheet'!$B$15))),
            --(INT('Data Sheet'!$A$15) &amp; "." &amp; BR504),
            --(INT('Data Sheet'!$B$15) &amp; "." &amp; BR504)
        )
    ),
    IF(BQ504&lt;&gt;"",
        IF(INT('Data Sheet'!$A$15)=INT('Data Sheet'!$B$15),
            --(INT('Data Sheet'!$A$15) &amp; "." &amp; LEFT(BQ504,3)),
            IF(AND((--(INT('Data Sheet'!$A$15) &amp; "." &amp; LEFT(BQ504,3))&gt;=--('Data Sheet'!$A$15)), (--(INT('Data Sheet'!$A$15) &amp; "." &amp; LEFT(BQ504,3))&lt;=--('Data Sheet'!$B$15))),
                --(INT('Data Sheet'!$A$15) &amp; "." &amp; LEFT(BQ504,3)),
                --(INT('Data Sheet'!$B$15) &amp; "." &amp; LEFT(BQ504,3))
            )
        ),
        "OK"
    )
)</f>
        <v>OK</v>
      </c>
      <c r="Q504" s="23" t="str">
        <f>IF(BS504&lt;&gt;"",
    IF(INT('Data Sheet'!$A$19)=INT('Data Sheet'!$B$15),
        --(INT('Data Sheet'!$A$15) &amp; "." &amp; BS504),
        IF(AND((--(INT('Data Sheet'!$A$15) &amp; "." &amp; BS504)&gt;=--('Data Sheet'!$A$15)), (--(INT('Data Sheet'!$A$15) &amp; "." &amp; BS504)&lt;=--('Data Sheet'!$B$15))),
            --(INT('Data Sheet'!$A$15) &amp; "." &amp; BS504),
            --(INT('Data Sheet'!$B$15) &amp; "." &amp; BS504)
        )
    ),
    IF(BQ504&lt;&gt;"",
        IF(INT('Data Sheet'!$A$15)=INT('Data Sheet'!$B$15),
            --(INT('Data Sheet'!$A$15) &amp; "." &amp; RIGHT(BQ504,3)),
            IF(AND((--(INT('Data Sheet'!$A$15) &amp; "." &amp; RIGHT(BQ504,3))&gt;=--('Data Sheet'!$A$15)), (--(INT('Data Sheet'!$A$15) &amp; "." &amp; RIGHT(BQ504,3))&lt;=--('Data Sheet'!$B$15))),
                --(INT('Data Sheet'!$A$15) &amp; "." &amp; RIGHT(BQ504,3)),
                --(INT('Data Sheet'!$B$15) &amp; "." &amp; RIGHT(BQ504,3))
            )
        ),
        "OK"
    )
)</f>
        <v>OK</v>
      </c>
      <c r="R504" s="20"/>
      <c r="S504" s="20"/>
      <c r="T504" s="20"/>
      <c r="U504" s="20"/>
      <c r="V504" s="20"/>
      <c r="W504" s="20"/>
      <c r="X504" s="20"/>
      <c r="Y504" s="20"/>
      <c r="Z504" s="20"/>
      <c r="AA504" s="55"/>
      <c r="AB504" s="55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1"/>
      <c r="AR504" s="21"/>
      <c r="AS504" s="21"/>
      <c r="AT504" s="21"/>
      <c r="AU504" s="21"/>
      <c r="AV504" s="21"/>
      <c r="AW504" s="22"/>
      <c r="AX504" s="99"/>
      <c r="AY504" s="20"/>
      <c r="AZ504" s="20"/>
      <c r="BA504" s="22"/>
      <c r="BC504" s="80"/>
      <c r="BD504" s="80"/>
      <c r="BE504" s="80"/>
      <c r="BF504" s="80"/>
      <c r="BG504" s="2" t="str">
        <f t="shared" si="38"/>
        <v/>
      </c>
      <c r="BH504" s="78">
        <f t="shared" si="37"/>
        <v>0</v>
      </c>
    </row>
    <row r="505" spans="2:60" x14ac:dyDescent="0.2">
      <c r="B505" s="14">
        <f t="shared" si="39"/>
        <v>497</v>
      </c>
      <c r="C505" s="15" t="str">
        <f>CONCATENATE('Data Sheet'!$B$8,'Data Sheet'!$G$2)</f>
        <v>" HWDP</v>
      </c>
      <c r="D505" s="95" t="str">
        <f t="shared" si="40"/>
        <v/>
      </c>
      <c r="E505" s="15" t="str">
        <f>IF('Sum HWDP'!$D$10="TH-Hill DS-1 Vol 3 CAT 2: Clean and Visual Ends only","N/A","OK")</f>
        <v>OK</v>
      </c>
      <c r="F505" s="15" t="str">
        <f>IF('Sum HWDP'!$D$10="TH-Hill DS-1 Vol 3 CAT 2: Clean and Visual Ends only","N/A","OK")</f>
        <v>OK</v>
      </c>
      <c r="G505" s="17"/>
      <c r="H505" s="17"/>
      <c r="I505" s="17" t="s">
        <v>51</v>
      </c>
      <c r="J505" s="17" t="str">
        <f t="shared" si="41"/>
        <v>OK</v>
      </c>
      <c r="K505" s="17" t="str">
        <f t="shared" si="41"/>
        <v>OK</v>
      </c>
      <c r="L505" s="17" t="str">
        <f>IF('Data Sheet'!$B$9="NC-50","N/A","OK")</f>
        <v>OK</v>
      </c>
      <c r="M505" s="17" t="str">
        <f>IF('Data Sheet'!$B$9="NC-50","N/A","OK")</f>
        <v>OK</v>
      </c>
      <c r="N505" s="23" t="str">
        <f>IF(BO505&lt;&gt;"",
    IF(INT('Data Sheet'!$A$19)=INT('Data Sheet'!$B$19),
        --(INT('Data Sheet'!$A$19) &amp; "." &amp; BO505),
        IF(AND((--(INT('Data Sheet'!$A$19) &amp; "." &amp; BO505)&gt;=--('Data Sheet'!$A$19)), (--(INT('Data Sheet'!$A$19) &amp; "." &amp; BO505)&lt;=--('Data Sheet'!$B$19))),
            --(INT('Data Sheet'!$A$19) &amp; "." &amp; BO505),
            --(INT('Data Sheet'!$B$19) &amp; "." &amp; BO505)
        )
    ),
    IF(BN505&lt;&gt;"",
        IF(INT('Data Sheet'!$A$19)=INT('Data Sheet'!$B$19),
            --(INT('Data Sheet'!$A$19) &amp; "." &amp; LEFT(BN505,3)),
            IF(AND((--(INT('Data Sheet'!$A$19) &amp; "." &amp; LEFT(BN505,3))&gt;=--('Data Sheet'!$A$19)), (--(INT('Data Sheet'!$A$19) &amp; "." &amp; LEFT(BN505,3))&lt;=--('Data Sheet'!$B$19))),
                --(INT('Data Sheet'!$A$19) &amp; "." &amp; LEFT(BN505,3)),
                --(INT('Data Sheet'!$B$19) &amp; "." &amp; LEFT(BN505,3))
            )
        ),
        "OK"
    )
)</f>
        <v>OK</v>
      </c>
      <c r="O505" s="23" t="str">
        <f>IF(BP505&lt;&gt;"",
    IF(INT('Data Sheet'!$A$19)=INT('Data Sheet'!$B$19),
        --(INT('Data Sheet'!$A$19) &amp; "." &amp; BP505),
        IF(AND((--(INT('Data Sheet'!$A$19) &amp; "." &amp; BP505)&gt;=--('Data Sheet'!$A$19)), (--(INT('Data Sheet'!$A$19) &amp; "." &amp; BP505)&lt;=--('Data Sheet'!$B$19))),
            --(INT('Data Sheet'!$A$19) &amp; "." &amp; BP505),
            --(INT('Data Sheet'!$B$19) &amp; "." &amp; BP505)
        )
    ),
    IF(BN505&lt;&gt;"",
        IF(INT('Data Sheet'!$A$19)=INT('Data Sheet'!$B$19),
            --(INT('Data Sheet'!$A$19) &amp; "." &amp; RIGHT(BN505,3)),
            IF(AND((--(INT('Data Sheet'!$A$19) &amp; "." &amp; RIGHT(BN505,3))&gt;=--('Data Sheet'!$A$19)), (--(INT('Data Sheet'!$A$19) &amp; "." &amp; RIGHT(BN505,3))&lt;=--('Data Sheet'!$B$19))),
                --(INT('Data Sheet'!$A$19) &amp; "." &amp; RIGHT(BN505,3)),
                --(INT('Data Sheet'!$B$19) &amp; "." &amp; RIGHT(BN505,3))
            )
        ),
        "OK"
    )
)</f>
        <v>OK</v>
      </c>
      <c r="P505" s="23" t="str">
        <f>IF(BR505&lt;&gt;"",
    IF(INT('Data Sheet'!$A$19)=INT('Data Sheet'!$B$15),
        --(INT('Data Sheet'!$A$15) &amp; "." &amp; BR505),
        IF(AND((--(INT('Data Sheet'!$A$15) &amp; "." &amp; BR505)&gt;=--('Data Sheet'!$A$15)), (--(INT('Data Sheet'!$A$15) &amp; "." &amp; BR505)&lt;=--('Data Sheet'!$B$15))),
            --(INT('Data Sheet'!$A$15) &amp; "." &amp; BR505),
            --(INT('Data Sheet'!$B$15) &amp; "." &amp; BR505)
        )
    ),
    IF(BQ505&lt;&gt;"",
        IF(INT('Data Sheet'!$A$15)=INT('Data Sheet'!$B$15),
            --(INT('Data Sheet'!$A$15) &amp; "." &amp; LEFT(BQ505,3)),
            IF(AND((--(INT('Data Sheet'!$A$15) &amp; "." &amp; LEFT(BQ505,3))&gt;=--('Data Sheet'!$A$15)), (--(INT('Data Sheet'!$A$15) &amp; "." &amp; LEFT(BQ505,3))&lt;=--('Data Sheet'!$B$15))),
                --(INT('Data Sheet'!$A$15) &amp; "." &amp; LEFT(BQ505,3)),
                --(INT('Data Sheet'!$B$15) &amp; "." &amp; LEFT(BQ505,3))
            )
        ),
        "OK"
    )
)</f>
        <v>OK</v>
      </c>
      <c r="Q505" s="23" t="str">
        <f>IF(BS505&lt;&gt;"",
    IF(INT('Data Sheet'!$A$19)=INT('Data Sheet'!$B$15),
        --(INT('Data Sheet'!$A$15) &amp; "." &amp; BS505),
        IF(AND((--(INT('Data Sheet'!$A$15) &amp; "." &amp; BS505)&gt;=--('Data Sheet'!$A$15)), (--(INT('Data Sheet'!$A$15) &amp; "." &amp; BS505)&lt;=--('Data Sheet'!$B$15))),
            --(INT('Data Sheet'!$A$15) &amp; "." &amp; BS505),
            --(INT('Data Sheet'!$B$15) &amp; "." &amp; BS505)
        )
    ),
    IF(BQ505&lt;&gt;"",
        IF(INT('Data Sheet'!$A$15)=INT('Data Sheet'!$B$15),
            --(INT('Data Sheet'!$A$15) &amp; "." &amp; RIGHT(BQ505,3)),
            IF(AND((--(INT('Data Sheet'!$A$15) &amp; "." &amp; RIGHT(BQ505,3))&gt;=--('Data Sheet'!$A$15)), (--(INT('Data Sheet'!$A$15) &amp; "." &amp; RIGHT(BQ505,3))&lt;=--('Data Sheet'!$B$15))),
                --(INT('Data Sheet'!$A$15) &amp; "." &amp; RIGHT(BQ505,3)),
                --(INT('Data Sheet'!$B$15) &amp; "." &amp; RIGHT(BQ505,3))
            )
        ),
        "OK"
    )
)</f>
        <v>OK</v>
      </c>
      <c r="R505" s="20"/>
      <c r="S505" s="20"/>
      <c r="T505" s="20"/>
      <c r="U505" s="20"/>
      <c r="V505" s="20"/>
      <c r="W505" s="20"/>
      <c r="X505" s="20"/>
      <c r="Y505" s="20"/>
      <c r="Z505" s="20"/>
      <c r="AA505" s="55"/>
      <c r="AB505" s="55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1"/>
      <c r="AR505" s="21"/>
      <c r="AS505" s="21"/>
      <c r="AT505" s="21"/>
      <c r="AU505" s="21"/>
      <c r="AV505" s="21"/>
      <c r="AW505" s="22"/>
      <c r="AX505" s="99"/>
      <c r="AY505" s="20"/>
      <c r="AZ505" s="20"/>
      <c r="BA505" s="22"/>
      <c r="BC505" s="80"/>
      <c r="BD505" s="80"/>
      <c r="BE505" s="80"/>
      <c r="BF505" s="80"/>
      <c r="BG505" s="2" t="str">
        <f t="shared" si="38"/>
        <v/>
      </c>
      <c r="BH505" s="78">
        <f t="shared" si="37"/>
        <v>0</v>
      </c>
    </row>
    <row r="506" spans="2:60" x14ac:dyDescent="0.2">
      <c r="B506" s="14">
        <f t="shared" si="39"/>
        <v>498</v>
      </c>
      <c r="C506" s="15" t="str">
        <f>CONCATENATE('Data Sheet'!$B$8,'Data Sheet'!$G$2)</f>
        <v>" HWDP</v>
      </c>
      <c r="D506" s="95" t="str">
        <f t="shared" si="40"/>
        <v/>
      </c>
      <c r="E506" s="15" t="str">
        <f>IF('Sum HWDP'!$D$10="TH-Hill DS-1 Vol 3 CAT 2: Clean and Visual Ends only","N/A","OK")</f>
        <v>OK</v>
      </c>
      <c r="F506" s="15" t="str">
        <f>IF('Sum HWDP'!$D$10="TH-Hill DS-1 Vol 3 CAT 2: Clean and Visual Ends only","N/A","OK")</f>
        <v>OK</v>
      </c>
      <c r="G506" s="17"/>
      <c r="H506" s="17"/>
      <c r="I506" s="17" t="s">
        <v>51</v>
      </c>
      <c r="J506" s="17" t="str">
        <f t="shared" si="41"/>
        <v>OK</v>
      </c>
      <c r="K506" s="17" t="str">
        <f t="shared" si="41"/>
        <v>OK</v>
      </c>
      <c r="L506" s="17" t="str">
        <f>IF('Data Sheet'!$B$9="NC-50","N/A","OK")</f>
        <v>OK</v>
      </c>
      <c r="M506" s="17" t="str">
        <f>IF('Data Sheet'!$B$9="NC-50","N/A","OK")</f>
        <v>OK</v>
      </c>
      <c r="N506" s="23" t="str">
        <f>IF(BO506&lt;&gt;"",
    IF(INT('Data Sheet'!$A$19)=INT('Data Sheet'!$B$19),
        --(INT('Data Sheet'!$A$19) &amp; "." &amp; BO506),
        IF(AND((--(INT('Data Sheet'!$A$19) &amp; "." &amp; BO506)&gt;=--('Data Sheet'!$A$19)), (--(INT('Data Sheet'!$A$19) &amp; "." &amp; BO506)&lt;=--('Data Sheet'!$B$19))),
            --(INT('Data Sheet'!$A$19) &amp; "." &amp; BO506),
            --(INT('Data Sheet'!$B$19) &amp; "." &amp; BO506)
        )
    ),
    IF(BN506&lt;&gt;"",
        IF(INT('Data Sheet'!$A$19)=INT('Data Sheet'!$B$19),
            --(INT('Data Sheet'!$A$19) &amp; "." &amp; LEFT(BN506,3)),
            IF(AND((--(INT('Data Sheet'!$A$19) &amp; "." &amp; LEFT(BN506,3))&gt;=--('Data Sheet'!$A$19)), (--(INT('Data Sheet'!$A$19) &amp; "." &amp; LEFT(BN506,3))&lt;=--('Data Sheet'!$B$19))),
                --(INT('Data Sheet'!$A$19) &amp; "." &amp; LEFT(BN506,3)),
                --(INT('Data Sheet'!$B$19) &amp; "." &amp; LEFT(BN506,3))
            )
        ),
        "OK"
    )
)</f>
        <v>OK</v>
      </c>
      <c r="O506" s="23" t="str">
        <f>IF(BP506&lt;&gt;"",
    IF(INT('Data Sheet'!$A$19)=INT('Data Sheet'!$B$19),
        --(INT('Data Sheet'!$A$19) &amp; "." &amp; BP506),
        IF(AND((--(INT('Data Sheet'!$A$19) &amp; "." &amp; BP506)&gt;=--('Data Sheet'!$A$19)), (--(INT('Data Sheet'!$A$19) &amp; "." &amp; BP506)&lt;=--('Data Sheet'!$B$19))),
            --(INT('Data Sheet'!$A$19) &amp; "." &amp; BP506),
            --(INT('Data Sheet'!$B$19) &amp; "." &amp; BP506)
        )
    ),
    IF(BN506&lt;&gt;"",
        IF(INT('Data Sheet'!$A$19)=INT('Data Sheet'!$B$19),
            --(INT('Data Sheet'!$A$19) &amp; "." &amp; RIGHT(BN506,3)),
            IF(AND((--(INT('Data Sheet'!$A$19) &amp; "." &amp; RIGHT(BN506,3))&gt;=--('Data Sheet'!$A$19)), (--(INT('Data Sheet'!$A$19) &amp; "." &amp; RIGHT(BN506,3))&lt;=--('Data Sheet'!$B$19))),
                --(INT('Data Sheet'!$A$19) &amp; "." &amp; RIGHT(BN506,3)),
                --(INT('Data Sheet'!$B$19) &amp; "." &amp; RIGHT(BN506,3))
            )
        ),
        "OK"
    )
)</f>
        <v>OK</v>
      </c>
      <c r="P506" s="23" t="str">
        <f>IF(BR506&lt;&gt;"",
    IF(INT('Data Sheet'!$A$19)=INT('Data Sheet'!$B$15),
        --(INT('Data Sheet'!$A$15) &amp; "." &amp; BR506),
        IF(AND((--(INT('Data Sheet'!$A$15) &amp; "." &amp; BR506)&gt;=--('Data Sheet'!$A$15)), (--(INT('Data Sheet'!$A$15) &amp; "." &amp; BR506)&lt;=--('Data Sheet'!$B$15))),
            --(INT('Data Sheet'!$A$15) &amp; "." &amp; BR506),
            --(INT('Data Sheet'!$B$15) &amp; "." &amp; BR506)
        )
    ),
    IF(BQ506&lt;&gt;"",
        IF(INT('Data Sheet'!$A$15)=INT('Data Sheet'!$B$15),
            --(INT('Data Sheet'!$A$15) &amp; "." &amp; LEFT(BQ506,3)),
            IF(AND((--(INT('Data Sheet'!$A$15) &amp; "." &amp; LEFT(BQ506,3))&gt;=--('Data Sheet'!$A$15)), (--(INT('Data Sheet'!$A$15) &amp; "." &amp; LEFT(BQ506,3))&lt;=--('Data Sheet'!$B$15))),
                --(INT('Data Sheet'!$A$15) &amp; "." &amp; LEFT(BQ506,3)),
                --(INT('Data Sheet'!$B$15) &amp; "." &amp; LEFT(BQ506,3))
            )
        ),
        "OK"
    )
)</f>
        <v>OK</v>
      </c>
      <c r="Q506" s="23" t="str">
        <f>IF(BS506&lt;&gt;"",
    IF(INT('Data Sheet'!$A$19)=INT('Data Sheet'!$B$15),
        --(INT('Data Sheet'!$A$15) &amp; "." &amp; BS506),
        IF(AND((--(INT('Data Sheet'!$A$15) &amp; "." &amp; BS506)&gt;=--('Data Sheet'!$A$15)), (--(INT('Data Sheet'!$A$15) &amp; "." &amp; BS506)&lt;=--('Data Sheet'!$B$15))),
            --(INT('Data Sheet'!$A$15) &amp; "." &amp; BS506),
            --(INT('Data Sheet'!$B$15) &amp; "." &amp; BS506)
        )
    ),
    IF(BQ506&lt;&gt;"",
        IF(INT('Data Sheet'!$A$15)=INT('Data Sheet'!$B$15),
            --(INT('Data Sheet'!$A$15) &amp; "." &amp; RIGHT(BQ506,3)),
            IF(AND((--(INT('Data Sheet'!$A$15) &amp; "." &amp; RIGHT(BQ506,3))&gt;=--('Data Sheet'!$A$15)), (--(INT('Data Sheet'!$A$15) &amp; "." &amp; RIGHT(BQ506,3))&lt;=--('Data Sheet'!$B$15))),
                --(INT('Data Sheet'!$A$15) &amp; "." &amp; RIGHT(BQ506,3)),
                --(INT('Data Sheet'!$B$15) &amp; "." &amp; RIGHT(BQ506,3))
            )
        ),
        "OK"
    )
)</f>
        <v>OK</v>
      </c>
      <c r="R506" s="20"/>
      <c r="S506" s="20"/>
      <c r="T506" s="20"/>
      <c r="U506" s="20"/>
      <c r="V506" s="20"/>
      <c r="W506" s="20"/>
      <c r="X506" s="20"/>
      <c r="Y506" s="20"/>
      <c r="Z506" s="20"/>
      <c r="AA506" s="55"/>
      <c r="AB506" s="55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1"/>
      <c r="AR506" s="21"/>
      <c r="AS506" s="21"/>
      <c r="AT506" s="21"/>
      <c r="AU506" s="21"/>
      <c r="AV506" s="21"/>
      <c r="AW506" s="22"/>
      <c r="AX506" s="99"/>
      <c r="AY506" s="20"/>
      <c r="AZ506" s="20"/>
      <c r="BA506" s="22"/>
      <c r="BC506" s="80"/>
      <c r="BD506" s="80"/>
      <c r="BE506" s="80"/>
      <c r="BF506" s="80"/>
      <c r="BG506" s="2" t="str">
        <f t="shared" si="38"/>
        <v/>
      </c>
      <c r="BH506" s="78">
        <f t="shared" si="37"/>
        <v>0</v>
      </c>
    </row>
    <row r="507" spans="2:60" x14ac:dyDescent="0.2">
      <c r="B507" s="14">
        <f t="shared" si="39"/>
        <v>499</v>
      </c>
      <c r="C507" s="15" t="str">
        <f>CONCATENATE('Data Sheet'!$B$8,'Data Sheet'!$G$2)</f>
        <v>" HWDP</v>
      </c>
      <c r="D507" s="95" t="str">
        <f t="shared" si="40"/>
        <v/>
      </c>
      <c r="E507" s="15" t="str">
        <f>IF('Sum HWDP'!$D$10="TH-Hill DS-1 Vol 3 CAT 2: Clean and Visual Ends only","N/A","OK")</f>
        <v>OK</v>
      </c>
      <c r="F507" s="15" t="str">
        <f>IF('Sum HWDP'!$D$10="TH-Hill DS-1 Vol 3 CAT 2: Clean and Visual Ends only","N/A","OK")</f>
        <v>OK</v>
      </c>
      <c r="G507" s="17"/>
      <c r="H507" s="17"/>
      <c r="I507" s="17" t="s">
        <v>51</v>
      </c>
      <c r="J507" s="17" t="str">
        <f t="shared" si="41"/>
        <v>OK</v>
      </c>
      <c r="K507" s="17" t="str">
        <f t="shared" si="41"/>
        <v>OK</v>
      </c>
      <c r="L507" s="17" t="str">
        <f>IF('Data Sheet'!$B$9="NC-50","N/A","OK")</f>
        <v>OK</v>
      </c>
      <c r="M507" s="17" t="str">
        <f>IF('Data Sheet'!$B$9="NC-50","N/A","OK")</f>
        <v>OK</v>
      </c>
      <c r="N507" s="23" t="str">
        <f>IF(BO507&lt;&gt;"",
    IF(INT('Data Sheet'!$A$19)=INT('Data Sheet'!$B$19),
        --(INT('Data Sheet'!$A$19) &amp; "." &amp; BO507),
        IF(AND((--(INT('Data Sheet'!$A$19) &amp; "." &amp; BO507)&gt;=--('Data Sheet'!$A$19)), (--(INT('Data Sheet'!$A$19) &amp; "." &amp; BO507)&lt;=--('Data Sheet'!$B$19))),
            --(INT('Data Sheet'!$A$19) &amp; "." &amp; BO507),
            --(INT('Data Sheet'!$B$19) &amp; "." &amp; BO507)
        )
    ),
    IF(BN507&lt;&gt;"",
        IF(INT('Data Sheet'!$A$19)=INT('Data Sheet'!$B$19),
            --(INT('Data Sheet'!$A$19) &amp; "." &amp; LEFT(BN507,3)),
            IF(AND((--(INT('Data Sheet'!$A$19) &amp; "." &amp; LEFT(BN507,3))&gt;=--('Data Sheet'!$A$19)), (--(INT('Data Sheet'!$A$19) &amp; "." &amp; LEFT(BN507,3))&lt;=--('Data Sheet'!$B$19))),
                --(INT('Data Sheet'!$A$19) &amp; "." &amp; LEFT(BN507,3)),
                --(INT('Data Sheet'!$B$19) &amp; "." &amp; LEFT(BN507,3))
            )
        ),
        "OK"
    )
)</f>
        <v>OK</v>
      </c>
      <c r="O507" s="23" t="str">
        <f>IF(BP507&lt;&gt;"",
    IF(INT('Data Sheet'!$A$19)=INT('Data Sheet'!$B$19),
        --(INT('Data Sheet'!$A$19) &amp; "." &amp; BP507),
        IF(AND((--(INT('Data Sheet'!$A$19) &amp; "." &amp; BP507)&gt;=--('Data Sheet'!$A$19)), (--(INT('Data Sheet'!$A$19) &amp; "." &amp; BP507)&lt;=--('Data Sheet'!$B$19))),
            --(INT('Data Sheet'!$A$19) &amp; "." &amp; BP507),
            --(INT('Data Sheet'!$B$19) &amp; "." &amp; BP507)
        )
    ),
    IF(BN507&lt;&gt;"",
        IF(INT('Data Sheet'!$A$19)=INT('Data Sheet'!$B$19),
            --(INT('Data Sheet'!$A$19) &amp; "." &amp; RIGHT(BN507,3)),
            IF(AND((--(INT('Data Sheet'!$A$19) &amp; "." &amp; RIGHT(BN507,3))&gt;=--('Data Sheet'!$A$19)), (--(INT('Data Sheet'!$A$19) &amp; "." &amp; RIGHT(BN507,3))&lt;=--('Data Sheet'!$B$19))),
                --(INT('Data Sheet'!$A$19) &amp; "." &amp; RIGHT(BN507,3)),
                --(INT('Data Sheet'!$B$19) &amp; "." &amp; RIGHT(BN507,3))
            )
        ),
        "OK"
    )
)</f>
        <v>OK</v>
      </c>
      <c r="P507" s="23" t="str">
        <f>IF(BR507&lt;&gt;"",
    IF(INT('Data Sheet'!$A$19)=INT('Data Sheet'!$B$15),
        --(INT('Data Sheet'!$A$15) &amp; "." &amp; BR507),
        IF(AND((--(INT('Data Sheet'!$A$15) &amp; "." &amp; BR507)&gt;=--('Data Sheet'!$A$15)), (--(INT('Data Sheet'!$A$15) &amp; "." &amp; BR507)&lt;=--('Data Sheet'!$B$15))),
            --(INT('Data Sheet'!$A$15) &amp; "." &amp; BR507),
            --(INT('Data Sheet'!$B$15) &amp; "." &amp; BR507)
        )
    ),
    IF(BQ507&lt;&gt;"",
        IF(INT('Data Sheet'!$A$15)=INT('Data Sheet'!$B$15),
            --(INT('Data Sheet'!$A$15) &amp; "." &amp; LEFT(BQ507,3)),
            IF(AND((--(INT('Data Sheet'!$A$15) &amp; "." &amp; LEFT(BQ507,3))&gt;=--('Data Sheet'!$A$15)), (--(INT('Data Sheet'!$A$15) &amp; "." &amp; LEFT(BQ507,3))&lt;=--('Data Sheet'!$B$15))),
                --(INT('Data Sheet'!$A$15) &amp; "." &amp; LEFT(BQ507,3)),
                --(INT('Data Sheet'!$B$15) &amp; "." &amp; LEFT(BQ507,3))
            )
        ),
        "OK"
    )
)</f>
        <v>OK</v>
      </c>
      <c r="Q507" s="23" t="str">
        <f>IF(BS507&lt;&gt;"",
    IF(INT('Data Sheet'!$A$19)=INT('Data Sheet'!$B$15),
        --(INT('Data Sheet'!$A$15) &amp; "." &amp; BS507),
        IF(AND((--(INT('Data Sheet'!$A$15) &amp; "." &amp; BS507)&gt;=--('Data Sheet'!$A$15)), (--(INT('Data Sheet'!$A$15) &amp; "." &amp; BS507)&lt;=--('Data Sheet'!$B$15))),
            --(INT('Data Sheet'!$A$15) &amp; "." &amp; BS507),
            --(INT('Data Sheet'!$B$15) &amp; "." &amp; BS507)
        )
    ),
    IF(BQ507&lt;&gt;"",
        IF(INT('Data Sheet'!$A$15)=INT('Data Sheet'!$B$15),
            --(INT('Data Sheet'!$A$15) &amp; "." &amp; RIGHT(BQ507,3)),
            IF(AND((--(INT('Data Sheet'!$A$15) &amp; "." &amp; RIGHT(BQ507,3))&gt;=--('Data Sheet'!$A$15)), (--(INT('Data Sheet'!$A$15) &amp; "." &amp; RIGHT(BQ507,3))&lt;=--('Data Sheet'!$B$15))),
                --(INT('Data Sheet'!$A$15) &amp; "." &amp; RIGHT(BQ507,3)),
                --(INT('Data Sheet'!$B$15) &amp; "." &amp; RIGHT(BQ507,3))
            )
        ),
        "OK"
    )
)</f>
        <v>OK</v>
      </c>
      <c r="R507" s="20"/>
      <c r="S507" s="20"/>
      <c r="T507" s="20"/>
      <c r="U507" s="20"/>
      <c r="V507" s="20"/>
      <c r="W507" s="20"/>
      <c r="X507" s="20"/>
      <c r="Y507" s="20"/>
      <c r="Z507" s="20"/>
      <c r="AA507" s="55"/>
      <c r="AB507" s="55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1"/>
      <c r="AR507" s="21"/>
      <c r="AS507" s="21"/>
      <c r="AT507" s="21"/>
      <c r="AU507" s="21"/>
      <c r="AV507" s="21"/>
      <c r="AW507" s="22"/>
      <c r="AX507" s="99"/>
      <c r="AY507" s="20"/>
      <c r="AZ507" s="20"/>
      <c r="BA507" s="22"/>
      <c r="BC507" s="80"/>
      <c r="BD507" s="80"/>
      <c r="BE507" s="80"/>
      <c r="BF507" s="80"/>
      <c r="BG507" s="2" t="str">
        <f t="shared" si="38"/>
        <v/>
      </c>
      <c r="BH507" s="78">
        <f t="shared" si="37"/>
        <v>0</v>
      </c>
    </row>
    <row r="508" spans="2:60" x14ac:dyDescent="0.2">
      <c r="B508" s="14">
        <f t="shared" si="39"/>
        <v>500</v>
      </c>
      <c r="C508" s="15" t="str">
        <f>CONCATENATE('Data Sheet'!$B$8,'Data Sheet'!$G$2)</f>
        <v>" HWDP</v>
      </c>
      <c r="D508" s="95" t="str">
        <f t="shared" si="40"/>
        <v/>
      </c>
      <c r="E508" s="15" t="str">
        <f>IF('Sum HWDP'!$D$10="TH-Hill DS-1 Vol 3 CAT 2: Clean and Visual Ends only","N/A","OK")</f>
        <v>OK</v>
      </c>
      <c r="F508" s="15" t="str">
        <f>IF('Sum HWDP'!$D$10="TH-Hill DS-1 Vol 3 CAT 2: Clean and Visual Ends only","N/A","OK")</f>
        <v>OK</v>
      </c>
      <c r="G508" s="17"/>
      <c r="H508" s="17"/>
      <c r="I508" s="17" t="s">
        <v>51</v>
      </c>
      <c r="J508" s="17" t="str">
        <f t="shared" si="41"/>
        <v>OK</v>
      </c>
      <c r="K508" s="17" t="str">
        <f t="shared" si="41"/>
        <v>OK</v>
      </c>
      <c r="L508" s="17" t="str">
        <f>IF('Data Sheet'!$B$9="NC-50","N/A","OK")</f>
        <v>OK</v>
      </c>
      <c r="M508" s="17" t="str">
        <f>IF('Data Sheet'!$B$9="NC-50","N/A","OK")</f>
        <v>OK</v>
      </c>
      <c r="N508" s="23" t="str">
        <f>IF(BO508&lt;&gt;"",
    IF(INT('Data Sheet'!$A$19)=INT('Data Sheet'!$B$19),
        --(INT('Data Sheet'!$A$19) &amp; "." &amp; BO508),
        IF(AND((--(INT('Data Sheet'!$A$19) &amp; "." &amp; BO508)&gt;=--('Data Sheet'!$A$19)), (--(INT('Data Sheet'!$A$19) &amp; "." &amp; BO508)&lt;=--('Data Sheet'!$B$19))),
            --(INT('Data Sheet'!$A$19) &amp; "." &amp; BO508),
            --(INT('Data Sheet'!$B$19) &amp; "." &amp; BO508)
        )
    ),
    IF(BN508&lt;&gt;"",
        IF(INT('Data Sheet'!$A$19)=INT('Data Sheet'!$B$19),
            --(INT('Data Sheet'!$A$19) &amp; "." &amp; LEFT(BN508,3)),
            IF(AND((--(INT('Data Sheet'!$A$19) &amp; "." &amp; LEFT(BN508,3))&gt;=--('Data Sheet'!$A$19)), (--(INT('Data Sheet'!$A$19) &amp; "." &amp; LEFT(BN508,3))&lt;=--('Data Sheet'!$B$19))),
                --(INT('Data Sheet'!$A$19) &amp; "." &amp; LEFT(BN508,3)),
                --(INT('Data Sheet'!$B$19) &amp; "." &amp; LEFT(BN508,3))
            )
        ),
        "OK"
    )
)</f>
        <v>OK</v>
      </c>
      <c r="O508" s="23" t="str">
        <f>IF(BP508&lt;&gt;"",
    IF(INT('Data Sheet'!$A$19)=INT('Data Sheet'!$B$19),
        --(INT('Data Sheet'!$A$19) &amp; "." &amp; BP508),
        IF(AND((--(INT('Data Sheet'!$A$19) &amp; "." &amp; BP508)&gt;=--('Data Sheet'!$A$19)), (--(INT('Data Sheet'!$A$19) &amp; "." &amp; BP508)&lt;=--('Data Sheet'!$B$19))),
            --(INT('Data Sheet'!$A$19) &amp; "." &amp; BP508),
            --(INT('Data Sheet'!$B$19) &amp; "." &amp; BP508)
        )
    ),
    IF(BN508&lt;&gt;"",
        IF(INT('Data Sheet'!$A$19)=INT('Data Sheet'!$B$19),
            --(INT('Data Sheet'!$A$19) &amp; "." &amp; RIGHT(BN508,3)),
            IF(AND((--(INT('Data Sheet'!$A$19) &amp; "." &amp; RIGHT(BN508,3))&gt;=--('Data Sheet'!$A$19)), (--(INT('Data Sheet'!$A$19) &amp; "." &amp; RIGHT(BN508,3))&lt;=--('Data Sheet'!$B$19))),
                --(INT('Data Sheet'!$A$19) &amp; "." &amp; RIGHT(BN508,3)),
                --(INT('Data Sheet'!$B$19) &amp; "." &amp; RIGHT(BN508,3))
            )
        ),
        "OK"
    )
)</f>
        <v>OK</v>
      </c>
      <c r="P508" s="23" t="str">
        <f>IF(BR508&lt;&gt;"",
    IF(INT('Data Sheet'!$A$19)=INT('Data Sheet'!$B$15),
        --(INT('Data Sheet'!$A$15) &amp; "." &amp; BR508),
        IF(AND((--(INT('Data Sheet'!$A$15) &amp; "." &amp; BR508)&gt;=--('Data Sheet'!$A$15)), (--(INT('Data Sheet'!$A$15) &amp; "." &amp; BR508)&lt;=--('Data Sheet'!$B$15))),
            --(INT('Data Sheet'!$A$15) &amp; "." &amp; BR508),
            --(INT('Data Sheet'!$B$15) &amp; "." &amp; BR508)
        )
    ),
    IF(BQ508&lt;&gt;"",
        IF(INT('Data Sheet'!$A$15)=INT('Data Sheet'!$B$15),
            --(INT('Data Sheet'!$A$15) &amp; "." &amp; LEFT(BQ508,3)),
            IF(AND((--(INT('Data Sheet'!$A$15) &amp; "." &amp; LEFT(BQ508,3))&gt;=--('Data Sheet'!$A$15)), (--(INT('Data Sheet'!$A$15) &amp; "." &amp; LEFT(BQ508,3))&lt;=--('Data Sheet'!$B$15))),
                --(INT('Data Sheet'!$A$15) &amp; "." &amp; LEFT(BQ508,3)),
                --(INT('Data Sheet'!$B$15) &amp; "." &amp; LEFT(BQ508,3))
            )
        ),
        "OK"
    )
)</f>
        <v>OK</v>
      </c>
      <c r="Q508" s="23" t="str">
        <f>IF(BS508&lt;&gt;"",
    IF(INT('Data Sheet'!$A$19)=INT('Data Sheet'!$B$15),
        --(INT('Data Sheet'!$A$15) &amp; "." &amp; BS508),
        IF(AND((--(INT('Data Sheet'!$A$15) &amp; "." &amp; BS508)&gt;=--('Data Sheet'!$A$15)), (--(INT('Data Sheet'!$A$15) &amp; "." &amp; BS508)&lt;=--('Data Sheet'!$B$15))),
            --(INT('Data Sheet'!$A$15) &amp; "." &amp; BS508),
            --(INT('Data Sheet'!$B$15) &amp; "." &amp; BS508)
        )
    ),
    IF(BQ508&lt;&gt;"",
        IF(INT('Data Sheet'!$A$15)=INT('Data Sheet'!$B$15),
            --(INT('Data Sheet'!$A$15) &amp; "." &amp; RIGHT(BQ508,3)),
            IF(AND((--(INT('Data Sheet'!$A$15) &amp; "." &amp; RIGHT(BQ508,3))&gt;=--('Data Sheet'!$A$15)), (--(INT('Data Sheet'!$A$15) &amp; "." &amp; RIGHT(BQ508,3))&lt;=--('Data Sheet'!$B$15))),
                --(INT('Data Sheet'!$A$15) &amp; "." &amp; RIGHT(BQ508,3)),
                --(INT('Data Sheet'!$B$15) &amp; "." &amp; RIGHT(BQ508,3))
            )
        ),
        "OK"
    )
)</f>
        <v>OK</v>
      </c>
      <c r="R508" s="20"/>
      <c r="S508" s="20"/>
      <c r="T508" s="20"/>
      <c r="U508" s="20"/>
      <c r="V508" s="20"/>
      <c r="W508" s="20"/>
      <c r="X508" s="20"/>
      <c r="Y508" s="20"/>
      <c r="Z508" s="20"/>
      <c r="AA508" s="55"/>
      <c r="AB508" s="55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1"/>
      <c r="AR508" s="21"/>
      <c r="AS508" s="21"/>
      <c r="AT508" s="21"/>
      <c r="AU508" s="21"/>
      <c r="AV508" s="21"/>
      <c r="AW508" s="22"/>
      <c r="AX508" s="99"/>
      <c r="AY508" s="20"/>
      <c r="AZ508" s="20"/>
      <c r="BA508" s="22"/>
      <c r="BC508" s="80"/>
      <c r="BD508" s="80"/>
      <c r="BE508" s="80"/>
      <c r="BF508" s="80"/>
      <c r="BG508" s="2" t="str">
        <f t="shared" si="38"/>
        <v/>
      </c>
      <c r="BH508" s="78">
        <f t="shared" si="37"/>
        <v>0</v>
      </c>
    </row>
    <row r="509" spans="2:60" x14ac:dyDescent="0.2">
      <c r="B509" s="14">
        <f t="shared" si="39"/>
        <v>501</v>
      </c>
      <c r="C509" s="15" t="str">
        <f>CONCATENATE('Data Sheet'!$B$8,'Data Sheet'!$G$2)</f>
        <v>" HWDP</v>
      </c>
      <c r="D509" s="95" t="str">
        <f t="shared" si="40"/>
        <v/>
      </c>
      <c r="E509" s="15" t="str">
        <f>IF('Sum HWDP'!$D$10="TH-Hill DS-1 Vol 3 CAT 2: Clean and Visual Ends only","N/A","OK")</f>
        <v>OK</v>
      </c>
      <c r="F509" s="15" t="str">
        <f>IF('Sum HWDP'!$D$10="TH-Hill DS-1 Vol 3 CAT 2: Clean and Visual Ends only","N/A","OK")</f>
        <v>OK</v>
      </c>
      <c r="G509" s="17"/>
      <c r="H509" s="17"/>
      <c r="I509" s="17" t="s">
        <v>51</v>
      </c>
      <c r="J509" s="17" t="str">
        <f t="shared" si="41"/>
        <v>OK</v>
      </c>
      <c r="K509" s="17" t="str">
        <f t="shared" si="41"/>
        <v>OK</v>
      </c>
      <c r="L509" s="17" t="str">
        <f>IF('Data Sheet'!$B$9="NC-50","N/A","OK")</f>
        <v>OK</v>
      </c>
      <c r="M509" s="17" t="str">
        <f>IF('Data Sheet'!$B$9="NC-50","N/A","OK")</f>
        <v>OK</v>
      </c>
      <c r="N509" s="23" t="str">
        <f>IF(BO509&lt;&gt;"",
    IF(INT('Data Sheet'!$A$19)=INT('Data Sheet'!$B$19),
        --(INT('Data Sheet'!$A$19) &amp; "." &amp; BO509),
        IF(AND((--(INT('Data Sheet'!$A$19) &amp; "." &amp; BO509)&gt;=--('Data Sheet'!$A$19)), (--(INT('Data Sheet'!$A$19) &amp; "." &amp; BO509)&lt;=--('Data Sheet'!$B$19))),
            --(INT('Data Sheet'!$A$19) &amp; "." &amp; BO509),
            --(INT('Data Sheet'!$B$19) &amp; "." &amp; BO509)
        )
    ),
    IF(BN509&lt;&gt;"",
        IF(INT('Data Sheet'!$A$19)=INT('Data Sheet'!$B$19),
            --(INT('Data Sheet'!$A$19) &amp; "." &amp; LEFT(BN509,3)),
            IF(AND((--(INT('Data Sheet'!$A$19) &amp; "." &amp; LEFT(BN509,3))&gt;=--('Data Sheet'!$A$19)), (--(INT('Data Sheet'!$A$19) &amp; "." &amp; LEFT(BN509,3))&lt;=--('Data Sheet'!$B$19))),
                --(INT('Data Sheet'!$A$19) &amp; "." &amp; LEFT(BN509,3)),
                --(INT('Data Sheet'!$B$19) &amp; "." &amp; LEFT(BN509,3))
            )
        ),
        "OK"
    )
)</f>
        <v>OK</v>
      </c>
      <c r="O509" s="23" t="str">
        <f>IF(BP509&lt;&gt;"",
    IF(INT('Data Sheet'!$A$19)=INT('Data Sheet'!$B$19),
        --(INT('Data Sheet'!$A$19) &amp; "." &amp; BP509),
        IF(AND((--(INT('Data Sheet'!$A$19) &amp; "." &amp; BP509)&gt;=--('Data Sheet'!$A$19)), (--(INT('Data Sheet'!$A$19) &amp; "." &amp; BP509)&lt;=--('Data Sheet'!$B$19))),
            --(INT('Data Sheet'!$A$19) &amp; "." &amp; BP509),
            --(INT('Data Sheet'!$B$19) &amp; "." &amp; BP509)
        )
    ),
    IF(BN509&lt;&gt;"",
        IF(INT('Data Sheet'!$A$19)=INT('Data Sheet'!$B$19),
            --(INT('Data Sheet'!$A$19) &amp; "." &amp; RIGHT(BN509,3)),
            IF(AND((--(INT('Data Sheet'!$A$19) &amp; "." &amp; RIGHT(BN509,3))&gt;=--('Data Sheet'!$A$19)), (--(INT('Data Sheet'!$A$19) &amp; "." &amp; RIGHT(BN509,3))&lt;=--('Data Sheet'!$B$19))),
                --(INT('Data Sheet'!$A$19) &amp; "." &amp; RIGHT(BN509,3)),
                --(INT('Data Sheet'!$B$19) &amp; "." &amp; RIGHT(BN509,3))
            )
        ),
        "OK"
    )
)</f>
        <v>OK</v>
      </c>
      <c r="P509" s="23" t="str">
        <f>IF(BR509&lt;&gt;"",
    IF(INT('Data Sheet'!$A$19)=INT('Data Sheet'!$B$15),
        --(INT('Data Sheet'!$A$15) &amp; "." &amp; BR509),
        IF(AND((--(INT('Data Sheet'!$A$15) &amp; "." &amp; BR509)&gt;=--('Data Sheet'!$A$15)), (--(INT('Data Sheet'!$A$15) &amp; "." &amp; BR509)&lt;=--('Data Sheet'!$B$15))),
            --(INT('Data Sheet'!$A$15) &amp; "." &amp; BR509),
            --(INT('Data Sheet'!$B$15) &amp; "." &amp; BR509)
        )
    ),
    IF(BQ509&lt;&gt;"",
        IF(INT('Data Sheet'!$A$15)=INT('Data Sheet'!$B$15),
            --(INT('Data Sheet'!$A$15) &amp; "." &amp; LEFT(BQ509,3)),
            IF(AND((--(INT('Data Sheet'!$A$15) &amp; "." &amp; LEFT(BQ509,3))&gt;=--('Data Sheet'!$A$15)), (--(INT('Data Sheet'!$A$15) &amp; "." &amp; LEFT(BQ509,3))&lt;=--('Data Sheet'!$B$15))),
                --(INT('Data Sheet'!$A$15) &amp; "." &amp; LEFT(BQ509,3)),
                --(INT('Data Sheet'!$B$15) &amp; "." &amp; LEFT(BQ509,3))
            )
        ),
        "OK"
    )
)</f>
        <v>OK</v>
      </c>
      <c r="Q509" s="23" t="str">
        <f>IF(BS509&lt;&gt;"",
    IF(INT('Data Sheet'!$A$19)=INT('Data Sheet'!$B$15),
        --(INT('Data Sheet'!$A$15) &amp; "." &amp; BS509),
        IF(AND((--(INT('Data Sheet'!$A$15) &amp; "." &amp; BS509)&gt;=--('Data Sheet'!$A$15)), (--(INT('Data Sheet'!$A$15) &amp; "." &amp; BS509)&lt;=--('Data Sheet'!$B$15))),
            --(INT('Data Sheet'!$A$15) &amp; "." &amp; BS509),
            --(INT('Data Sheet'!$B$15) &amp; "." &amp; BS509)
        )
    ),
    IF(BQ509&lt;&gt;"",
        IF(INT('Data Sheet'!$A$15)=INT('Data Sheet'!$B$15),
            --(INT('Data Sheet'!$A$15) &amp; "." &amp; RIGHT(BQ509,3)),
            IF(AND((--(INT('Data Sheet'!$A$15) &amp; "." &amp; RIGHT(BQ509,3))&gt;=--('Data Sheet'!$A$15)), (--(INT('Data Sheet'!$A$15) &amp; "." &amp; RIGHT(BQ509,3))&lt;=--('Data Sheet'!$B$15))),
                --(INT('Data Sheet'!$A$15) &amp; "." &amp; RIGHT(BQ509,3)),
                --(INT('Data Sheet'!$B$15) &amp; "." &amp; RIGHT(BQ509,3))
            )
        ),
        "OK"
    )
)</f>
        <v>OK</v>
      </c>
      <c r="R509" s="20"/>
      <c r="S509" s="20"/>
      <c r="T509" s="20"/>
      <c r="U509" s="20"/>
      <c r="V509" s="20"/>
      <c r="W509" s="20"/>
      <c r="X509" s="20"/>
      <c r="Y509" s="20"/>
      <c r="Z509" s="20"/>
      <c r="AA509" s="55"/>
      <c r="AB509" s="55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1"/>
      <c r="AR509" s="21"/>
      <c r="AS509" s="21"/>
      <c r="AT509" s="21"/>
      <c r="AU509" s="21"/>
      <c r="AV509" s="21"/>
      <c r="AW509" s="22"/>
      <c r="AX509" s="99"/>
      <c r="AY509" s="20"/>
      <c r="AZ509" s="20"/>
      <c r="BA509" s="22"/>
      <c r="BC509" s="80"/>
      <c r="BD509" s="80"/>
      <c r="BE509" s="80"/>
      <c r="BF509" s="80"/>
      <c r="BG509" s="2" t="str">
        <f t="shared" si="38"/>
        <v/>
      </c>
      <c r="BH509" s="78">
        <f t="shared" si="37"/>
        <v>0</v>
      </c>
    </row>
    <row r="510" spans="2:60" x14ac:dyDescent="0.2">
      <c r="B510" s="14">
        <f t="shared" si="39"/>
        <v>502</v>
      </c>
      <c r="C510" s="15" t="str">
        <f>CONCATENATE('Data Sheet'!$B$8,'Data Sheet'!$G$2)</f>
        <v>" HWDP</v>
      </c>
      <c r="D510" s="95" t="str">
        <f t="shared" si="40"/>
        <v/>
      </c>
      <c r="E510" s="15" t="str">
        <f>IF('Sum HWDP'!$D$10="TH-Hill DS-1 Vol 3 CAT 2: Clean and Visual Ends only","N/A","OK")</f>
        <v>OK</v>
      </c>
      <c r="F510" s="15" t="str">
        <f>IF('Sum HWDP'!$D$10="TH-Hill DS-1 Vol 3 CAT 2: Clean and Visual Ends only","N/A","OK")</f>
        <v>OK</v>
      </c>
      <c r="G510" s="17"/>
      <c r="H510" s="17"/>
      <c r="I510" s="17" t="s">
        <v>51</v>
      </c>
      <c r="J510" s="17" t="str">
        <f t="shared" si="41"/>
        <v>OK</v>
      </c>
      <c r="K510" s="17" t="str">
        <f t="shared" si="41"/>
        <v>OK</v>
      </c>
      <c r="L510" s="17" t="str">
        <f>IF('Data Sheet'!$B$9="NC-50","N/A","OK")</f>
        <v>OK</v>
      </c>
      <c r="M510" s="17" t="str">
        <f>IF('Data Sheet'!$B$9="NC-50","N/A","OK")</f>
        <v>OK</v>
      </c>
      <c r="N510" s="23" t="str">
        <f>IF(BO510&lt;&gt;"",
    IF(INT('Data Sheet'!$A$19)=INT('Data Sheet'!$B$19),
        --(INT('Data Sheet'!$A$19) &amp; "." &amp; BO510),
        IF(AND((--(INT('Data Sheet'!$A$19) &amp; "." &amp; BO510)&gt;=--('Data Sheet'!$A$19)), (--(INT('Data Sheet'!$A$19) &amp; "." &amp; BO510)&lt;=--('Data Sheet'!$B$19))),
            --(INT('Data Sheet'!$A$19) &amp; "." &amp; BO510),
            --(INT('Data Sheet'!$B$19) &amp; "." &amp; BO510)
        )
    ),
    IF(BN510&lt;&gt;"",
        IF(INT('Data Sheet'!$A$19)=INT('Data Sheet'!$B$19),
            --(INT('Data Sheet'!$A$19) &amp; "." &amp; LEFT(BN510,3)),
            IF(AND((--(INT('Data Sheet'!$A$19) &amp; "." &amp; LEFT(BN510,3))&gt;=--('Data Sheet'!$A$19)), (--(INT('Data Sheet'!$A$19) &amp; "." &amp; LEFT(BN510,3))&lt;=--('Data Sheet'!$B$19))),
                --(INT('Data Sheet'!$A$19) &amp; "." &amp; LEFT(BN510,3)),
                --(INT('Data Sheet'!$B$19) &amp; "." &amp; LEFT(BN510,3))
            )
        ),
        "OK"
    )
)</f>
        <v>OK</v>
      </c>
      <c r="O510" s="23" t="str">
        <f>IF(BP510&lt;&gt;"",
    IF(INT('Data Sheet'!$A$19)=INT('Data Sheet'!$B$19),
        --(INT('Data Sheet'!$A$19) &amp; "." &amp; BP510),
        IF(AND((--(INT('Data Sheet'!$A$19) &amp; "." &amp; BP510)&gt;=--('Data Sheet'!$A$19)), (--(INT('Data Sheet'!$A$19) &amp; "." &amp; BP510)&lt;=--('Data Sheet'!$B$19))),
            --(INT('Data Sheet'!$A$19) &amp; "." &amp; BP510),
            --(INT('Data Sheet'!$B$19) &amp; "." &amp; BP510)
        )
    ),
    IF(BN510&lt;&gt;"",
        IF(INT('Data Sheet'!$A$19)=INT('Data Sheet'!$B$19),
            --(INT('Data Sheet'!$A$19) &amp; "." &amp; RIGHT(BN510,3)),
            IF(AND((--(INT('Data Sheet'!$A$19) &amp; "." &amp; RIGHT(BN510,3))&gt;=--('Data Sheet'!$A$19)), (--(INT('Data Sheet'!$A$19) &amp; "." &amp; RIGHT(BN510,3))&lt;=--('Data Sheet'!$B$19))),
                --(INT('Data Sheet'!$A$19) &amp; "." &amp; RIGHT(BN510,3)),
                --(INT('Data Sheet'!$B$19) &amp; "." &amp; RIGHT(BN510,3))
            )
        ),
        "OK"
    )
)</f>
        <v>OK</v>
      </c>
      <c r="P510" s="23" t="str">
        <f>IF(BR510&lt;&gt;"",
    IF(INT('Data Sheet'!$A$19)=INT('Data Sheet'!$B$15),
        --(INT('Data Sheet'!$A$15) &amp; "." &amp; BR510),
        IF(AND((--(INT('Data Sheet'!$A$15) &amp; "." &amp; BR510)&gt;=--('Data Sheet'!$A$15)), (--(INT('Data Sheet'!$A$15) &amp; "." &amp; BR510)&lt;=--('Data Sheet'!$B$15))),
            --(INT('Data Sheet'!$A$15) &amp; "." &amp; BR510),
            --(INT('Data Sheet'!$B$15) &amp; "." &amp; BR510)
        )
    ),
    IF(BQ510&lt;&gt;"",
        IF(INT('Data Sheet'!$A$15)=INT('Data Sheet'!$B$15),
            --(INT('Data Sheet'!$A$15) &amp; "." &amp; LEFT(BQ510,3)),
            IF(AND((--(INT('Data Sheet'!$A$15) &amp; "." &amp; LEFT(BQ510,3))&gt;=--('Data Sheet'!$A$15)), (--(INT('Data Sheet'!$A$15) &amp; "." &amp; LEFT(BQ510,3))&lt;=--('Data Sheet'!$B$15))),
                --(INT('Data Sheet'!$A$15) &amp; "." &amp; LEFT(BQ510,3)),
                --(INT('Data Sheet'!$B$15) &amp; "." &amp; LEFT(BQ510,3))
            )
        ),
        "OK"
    )
)</f>
        <v>OK</v>
      </c>
      <c r="Q510" s="23" t="str">
        <f>IF(BS510&lt;&gt;"",
    IF(INT('Data Sheet'!$A$19)=INT('Data Sheet'!$B$15),
        --(INT('Data Sheet'!$A$15) &amp; "." &amp; BS510),
        IF(AND((--(INT('Data Sheet'!$A$15) &amp; "." &amp; BS510)&gt;=--('Data Sheet'!$A$15)), (--(INT('Data Sheet'!$A$15) &amp; "." &amp; BS510)&lt;=--('Data Sheet'!$B$15))),
            --(INT('Data Sheet'!$A$15) &amp; "." &amp; BS510),
            --(INT('Data Sheet'!$B$15) &amp; "." &amp; BS510)
        )
    ),
    IF(BQ510&lt;&gt;"",
        IF(INT('Data Sheet'!$A$15)=INT('Data Sheet'!$B$15),
            --(INT('Data Sheet'!$A$15) &amp; "." &amp; RIGHT(BQ510,3)),
            IF(AND((--(INT('Data Sheet'!$A$15) &amp; "." &amp; RIGHT(BQ510,3))&gt;=--('Data Sheet'!$A$15)), (--(INT('Data Sheet'!$A$15) &amp; "." &amp; RIGHT(BQ510,3))&lt;=--('Data Sheet'!$B$15))),
                --(INT('Data Sheet'!$A$15) &amp; "." &amp; RIGHT(BQ510,3)),
                --(INT('Data Sheet'!$B$15) &amp; "." &amp; RIGHT(BQ510,3))
            )
        ),
        "OK"
    )
)</f>
        <v>OK</v>
      </c>
      <c r="R510" s="20"/>
      <c r="S510" s="20"/>
      <c r="T510" s="20"/>
      <c r="U510" s="20"/>
      <c r="V510" s="20"/>
      <c r="W510" s="20"/>
      <c r="X510" s="20"/>
      <c r="Y510" s="20"/>
      <c r="Z510" s="20"/>
      <c r="AA510" s="55"/>
      <c r="AB510" s="55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1"/>
      <c r="AR510" s="21"/>
      <c r="AS510" s="21"/>
      <c r="AT510" s="21"/>
      <c r="AU510" s="21"/>
      <c r="AV510" s="21"/>
      <c r="AW510" s="22"/>
      <c r="AX510" s="99"/>
      <c r="AY510" s="20"/>
      <c r="AZ510" s="20"/>
      <c r="BA510" s="22"/>
      <c r="BC510" s="80"/>
      <c r="BD510" s="80"/>
      <c r="BE510" s="80"/>
      <c r="BF510" s="80"/>
      <c r="BG510" s="2" t="str">
        <f t="shared" si="38"/>
        <v/>
      </c>
      <c r="BH510" s="78">
        <f t="shared" si="37"/>
        <v>0</v>
      </c>
    </row>
    <row r="511" spans="2:60" x14ac:dyDescent="0.2">
      <c r="B511" s="14">
        <f t="shared" si="39"/>
        <v>503</v>
      </c>
      <c r="C511" s="15" t="str">
        <f>CONCATENATE('Data Sheet'!$B$8,'Data Sheet'!$G$2)</f>
        <v>" HWDP</v>
      </c>
      <c r="D511" s="95" t="str">
        <f t="shared" si="40"/>
        <v/>
      </c>
      <c r="E511" s="15" t="str">
        <f>IF('Sum HWDP'!$D$10="TH-Hill DS-1 Vol 3 CAT 2: Clean and Visual Ends only","N/A","OK")</f>
        <v>OK</v>
      </c>
      <c r="F511" s="15" t="str">
        <f>IF('Sum HWDP'!$D$10="TH-Hill DS-1 Vol 3 CAT 2: Clean and Visual Ends only","N/A","OK")</f>
        <v>OK</v>
      </c>
      <c r="G511" s="17"/>
      <c r="H511" s="17"/>
      <c r="I511" s="17" t="s">
        <v>51</v>
      </c>
      <c r="J511" s="17" t="str">
        <f t="shared" si="41"/>
        <v>OK</v>
      </c>
      <c r="K511" s="17" t="str">
        <f t="shared" si="41"/>
        <v>OK</v>
      </c>
      <c r="L511" s="17" t="str">
        <f>IF('Data Sheet'!$B$9="NC-50","N/A","OK")</f>
        <v>OK</v>
      </c>
      <c r="M511" s="17" t="str">
        <f>IF('Data Sheet'!$B$9="NC-50","N/A","OK")</f>
        <v>OK</v>
      </c>
      <c r="N511" s="23" t="str">
        <f>IF(BO511&lt;&gt;"",
    IF(INT('Data Sheet'!$A$19)=INT('Data Sheet'!$B$19),
        --(INT('Data Sheet'!$A$19) &amp; "." &amp; BO511),
        IF(AND((--(INT('Data Sheet'!$A$19) &amp; "." &amp; BO511)&gt;=--('Data Sheet'!$A$19)), (--(INT('Data Sheet'!$A$19) &amp; "." &amp; BO511)&lt;=--('Data Sheet'!$B$19))),
            --(INT('Data Sheet'!$A$19) &amp; "." &amp; BO511),
            --(INT('Data Sheet'!$B$19) &amp; "." &amp; BO511)
        )
    ),
    IF(BN511&lt;&gt;"",
        IF(INT('Data Sheet'!$A$19)=INT('Data Sheet'!$B$19),
            --(INT('Data Sheet'!$A$19) &amp; "." &amp; LEFT(BN511,3)),
            IF(AND((--(INT('Data Sheet'!$A$19) &amp; "." &amp; LEFT(BN511,3))&gt;=--('Data Sheet'!$A$19)), (--(INT('Data Sheet'!$A$19) &amp; "." &amp; LEFT(BN511,3))&lt;=--('Data Sheet'!$B$19))),
                --(INT('Data Sheet'!$A$19) &amp; "." &amp; LEFT(BN511,3)),
                --(INT('Data Sheet'!$B$19) &amp; "." &amp; LEFT(BN511,3))
            )
        ),
        "OK"
    )
)</f>
        <v>OK</v>
      </c>
      <c r="O511" s="23" t="str">
        <f>IF(BP511&lt;&gt;"",
    IF(INT('Data Sheet'!$A$19)=INT('Data Sheet'!$B$19),
        --(INT('Data Sheet'!$A$19) &amp; "." &amp; BP511),
        IF(AND((--(INT('Data Sheet'!$A$19) &amp; "." &amp; BP511)&gt;=--('Data Sheet'!$A$19)), (--(INT('Data Sheet'!$A$19) &amp; "." &amp; BP511)&lt;=--('Data Sheet'!$B$19))),
            --(INT('Data Sheet'!$A$19) &amp; "." &amp; BP511),
            --(INT('Data Sheet'!$B$19) &amp; "." &amp; BP511)
        )
    ),
    IF(BN511&lt;&gt;"",
        IF(INT('Data Sheet'!$A$19)=INT('Data Sheet'!$B$19),
            --(INT('Data Sheet'!$A$19) &amp; "." &amp; RIGHT(BN511,3)),
            IF(AND((--(INT('Data Sheet'!$A$19) &amp; "." &amp; RIGHT(BN511,3))&gt;=--('Data Sheet'!$A$19)), (--(INT('Data Sheet'!$A$19) &amp; "." &amp; RIGHT(BN511,3))&lt;=--('Data Sheet'!$B$19))),
                --(INT('Data Sheet'!$A$19) &amp; "." &amp; RIGHT(BN511,3)),
                --(INT('Data Sheet'!$B$19) &amp; "." &amp; RIGHT(BN511,3))
            )
        ),
        "OK"
    )
)</f>
        <v>OK</v>
      </c>
      <c r="P511" s="23" t="str">
        <f>IF(BR511&lt;&gt;"",
    IF(INT('Data Sheet'!$A$19)=INT('Data Sheet'!$B$15),
        --(INT('Data Sheet'!$A$15) &amp; "." &amp; BR511),
        IF(AND((--(INT('Data Sheet'!$A$15) &amp; "." &amp; BR511)&gt;=--('Data Sheet'!$A$15)), (--(INT('Data Sheet'!$A$15) &amp; "." &amp; BR511)&lt;=--('Data Sheet'!$B$15))),
            --(INT('Data Sheet'!$A$15) &amp; "." &amp; BR511),
            --(INT('Data Sheet'!$B$15) &amp; "." &amp; BR511)
        )
    ),
    IF(BQ511&lt;&gt;"",
        IF(INT('Data Sheet'!$A$15)=INT('Data Sheet'!$B$15),
            --(INT('Data Sheet'!$A$15) &amp; "." &amp; LEFT(BQ511,3)),
            IF(AND((--(INT('Data Sheet'!$A$15) &amp; "." &amp; LEFT(BQ511,3))&gt;=--('Data Sheet'!$A$15)), (--(INT('Data Sheet'!$A$15) &amp; "." &amp; LEFT(BQ511,3))&lt;=--('Data Sheet'!$B$15))),
                --(INT('Data Sheet'!$A$15) &amp; "." &amp; LEFT(BQ511,3)),
                --(INT('Data Sheet'!$B$15) &amp; "." &amp; LEFT(BQ511,3))
            )
        ),
        "OK"
    )
)</f>
        <v>OK</v>
      </c>
      <c r="Q511" s="23" t="str">
        <f>IF(BS511&lt;&gt;"",
    IF(INT('Data Sheet'!$A$19)=INT('Data Sheet'!$B$15),
        --(INT('Data Sheet'!$A$15) &amp; "." &amp; BS511),
        IF(AND((--(INT('Data Sheet'!$A$15) &amp; "." &amp; BS511)&gt;=--('Data Sheet'!$A$15)), (--(INT('Data Sheet'!$A$15) &amp; "." &amp; BS511)&lt;=--('Data Sheet'!$B$15))),
            --(INT('Data Sheet'!$A$15) &amp; "." &amp; BS511),
            --(INT('Data Sheet'!$B$15) &amp; "." &amp; BS511)
        )
    ),
    IF(BQ511&lt;&gt;"",
        IF(INT('Data Sheet'!$A$15)=INT('Data Sheet'!$B$15),
            --(INT('Data Sheet'!$A$15) &amp; "." &amp; RIGHT(BQ511,3)),
            IF(AND((--(INT('Data Sheet'!$A$15) &amp; "." &amp; RIGHT(BQ511,3))&gt;=--('Data Sheet'!$A$15)), (--(INT('Data Sheet'!$A$15) &amp; "." &amp; RIGHT(BQ511,3))&lt;=--('Data Sheet'!$B$15))),
                --(INT('Data Sheet'!$A$15) &amp; "." &amp; RIGHT(BQ511,3)),
                --(INT('Data Sheet'!$B$15) &amp; "." &amp; RIGHT(BQ511,3))
            )
        ),
        "OK"
    )
)</f>
        <v>OK</v>
      </c>
      <c r="R511" s="20"/>
      <c r="S511" s="20"/>
      <c r="T511" s="20"/>
      <c r="U511" s="20"/>
      <c r="V511" s="20"/>
      <c r="W511" s="20"/>
      <c r="X511" s="20"/>
      <c r="Y511" s="20"/>
      <c r="Z511" s="20"/>
      <c r="AA511" s="55"/>
      <c r="AB511" s="55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1"/>
      <c r="AR511" s="21"/>
      <c r="AS511" s="21"/>
      <c r="AT511" s="21"/>
      <c r="AU511" s="21"/>
      <c r="AV511" s="21"/>
      <c r="AW511" s="22"/>
      <c r="AX511" s="99"/>
      <c r="AY511" s="20"/>
      <c r="AZ511" s="20"/>
      <c r="BA511" s="22"/>
      <c r="BC511" s="80"/>
      <c r="BD511" s="80"/>
      <c r="BE511" s="80"/>
      <c r="BF511" s="80"/>
      <c r="BG511" s="2" t="str">
        <f t="shared" si="38"/>
        <v/>
      </c>
      <c r="BH511" s="78">
        <f t="shared" si="37"/>
        <v>0</v>
      </c>
    </row>
    <row r="512" spans="2:60" x14ac:dyDescent="0.2">
      <c r="B512" s="14">
        <f t="shared" si="39"/>
        <v>504</v>
      </c>
      <c r="C512" s="15" t="str">
        <f>CONCATENATE('Data Sheet'!$B$8,'Data Sheet'!$G$2)</f>
        <v>" HWDP</v>
      </c>
      <c r="D512" s="95" t="str">
        <f t="shared" si="40"/>
        <v/>
      </c>
      <c r="E512" s="15" t="str">
        <f>IF('Sum HWDP'!$D$10="TH-Hill DS-1 Vol 3 CAT 2: Clean and Visual Ends only","N/A","OK")</f>
        <v>OK</v>
      </c>
      <c r="F512" s="15" t="str">
        <f>IF('Sum HWDP'!$D$10="TH-Hill DS-1 Vol 3 CAT 2: Clean and Visual Ends only","N/A","OK")</f>
        <v>OK</v>
      </c>
      <c r="G512" s="17"/>
      <c r="H512" s="17"/>
      <c r="I512" s="17" t="s">
        <v>51</v>
      </c>
      <c r="J512" s="17" t="str">
        <f t="shared" si="41"/>
        <v>OK</v>
      </c>
      <c r="K512" s="17" t="str">
        <f t="shared" si="41"/>
        <v>OK</v>
      </c>
      <c r="L512" s="17" t="str">
        <f>IF('Data Sheet'!$B$9="NC-50","N/A","OK")</f>
        <v>OK</v>
      </c>
      <c r="M512" s="17" t="str">
        <f>IF('Data Sheet'!$B$9="NC-50","N/A","OK")</f>
        <v>OK</v>
      </c>
      <c r="N512" s="23" t="str">
        <f>IF(BO512&lt;&gt;"",
    IF(INT('Data Sheet'!$A$19)=INT('Data Sheet'!$B$19),
        --(INT('Data Sheet'!$A$19) &amp; "." &amp; BO512),
        IF(AND((--(INT('Data Sheet'!$A$19) &amp; "." &amp; BO512)&gt;=--('Data Sheet'!$A$19)), (--(INT('Data Sheet'!$A$19) &amp; "." &amp; BO512)&lt;=--('Data Sheet'!$B$19))),
            --(INT('Data Sheet'!$A$19) &amp; "." &amp; BO512),
            --(INT('Data Sheet'!$B$19) &amp; "." &amp; BO512)
        )
    ),
    IF(BN512&lt;&gt;"",
        IF(INT('Data Sheet'!$A$19)=INT('Data Sheet'!$B$19),
            --(INT('Data Sheet'!$A$19) &amp; "." &amp; LEFT(BN512,3)),
            IF(AND((--(INT('Data Sheet'!$A$19) &amp; "." &amp; LEFT(BN512,3))&gt;=--('Data Sheet'!$A$19)), (--(INT('Data Sheet'!$A$19) &amp; "." &amp; LEFT(BN512,3))&lt;=--('Data Sheet'!$B$19))),
                --(INT('Data Sheet'!$A$19) &amp; "." &amp; LEFT(BN512,3)),
                --(INT('Data Sheet'!$B$19) &amp; "." &amp; LEFT(BN512,3))
            )
        ),
        "OK"
    )
)</f>
        <v>OK</v>
      </c>
      <c r="O512" s="23" t="str">
        <f>IF(BP512&lt;&gt;"",
    IF(INT('Data Sheet'!$A$19)=INT('Data Sheet'!$B$19),
        --(INT('Data Sheet'!$A$19) &amp; "." &amp; BP512),
        IF(AND((--(INT('Data Sheet'!$A$19) &amp; "." &amp; BP512)&gt;=--('Data Sheet'!$A$19)), (--(INT('Data Sheet'!$A$19) &amp; "." &amp; BP512)&lt;=--('Data Sheet'!$B$19))),
            --(INT('Data Sheet'!$A$19) &amp; "." &amp; BP512),
            --(INT('Data Sheet'!$B$19) &amp; "." &amp; BP512)
        )
    ),
    IF(BN512&lt;&gt;"",
        IF(INT('Data Sheet'!$A$19)=INT('Data Sheet'!$B$19),
            --(INT('Data Sheet'!$A$19) &amp; "." &amp; RIGHT(BN512,3)),
            IF(AND((--(INT('Data Sheet'!$A$19) &amp; "." &amp; RIGHT(BN512,3))&gt;=--('Data Sheet'!$A$19)), (--(INT('Data Sheet'!$A$19) &amp; "." &amp; RIGHT(BN512,3))&lt;=--('Data Sheet'!$B$19))),
                --(INT('Data Sheet'!$A$19) &amp; "." &amp; RIGHT(BN512,3)),
                --(INT('Data Sheet'!$B$19) &amp; "." &amp; RIGHT(BN512,3))
            )
        ),
        "OK"
    )
)</f>
        <v>OK</v>
      </c>
      <c r="P512" s="23" t="str">
        <f>IF(BR512&lt;&gt;"",
    IF(INT('Data Sheet'!$A$19)=INT('Data Sheet'!$B$15),
        --(INT('Data Sheet'!$A$15) &amp; "." &amp; BR512),
        IF(AND((--(INT('Data Sheet'!$A$15) &amp; "." &amp; BR512)&gt;=--('Data Sheet'!$A$15)), (--(INT('Data Sheet'!$A$15) &amp; "." &amp; BR512)&lt;=--('Data Sheet'!$B$15))),
            --(INT('Data Sheet'!$A$15) &amp; "." &amp; BR512),
            --(INT('Data Sheet'!$B$15) &amp; "." &amp; BR512)
        )
    ),
    IF(BQ512&lt;&gt;"",
        IF(INT('Data Sheet'!$A$15)=INT('Data Sheet'!$B$15),
            --(INT('Data Sheet'!$A$15) &amp; "." &amp; LEFT(BQ512,3)),
            IF(AND((--(INT('Data Sheet'!$A$15) &amp; "." &amp; LEFT(BQ512,3))&gt;=--('Data Sheet'!$A$15)), (--(INT('Data Sheet'!$A$15) &amp; "." &amp; LEFT(BQ512,3))&lt;=--('Data Sheet'!$B$15))),
                --(INT('Data Sheet'!$A$15) &amp; "." &amp; LEFT(BQ512,3)),
                --(INT('Data Sheet'!$B$15) &amp; "." &amp; LEFT(BQ512,3))
            )
        ),
        "OK"
    )
)</f>
        <v>OK</v>
      </c>
      <c r="Q512" s="23" t="str">
        <f>IF(BS512&lt;&gt;"",
    IF(INT('Data Sheet'!$A$19)=INT('Data Sheet'!$B$15),
        --(INT('Data Sheet'!$A$15) &amp; "." &amp; BS512),
        IF(AND((--(INT('Data Sheet'!$A$15) &amp; "." &amp; BS512)&gt;=--('Data Sheet'!$A$15)), (--(INT('Data Sheet'!$A$15) &amp; "." &amp; BS512)&lt;=--('Data Sheet'!$B$15))),
            --(INT('Data Sheet'!$A$15) &amp; "." &amp; BS512),
            --(INT('Data Sheet'!$B$15) &amp; "." &amp; BS512)
        )
    ),
    IF(BQ512&lt;&gt;"",
        IF(INT('Data Sheet'!$A$15)=INT('Data Sheet'!$B$15),
            --(INT('Data Sheet'!$A$15) &amp; "." &amp; RIGHT(BQ512,3)),
            IF(AND((--(INT('Data Sheet'!$A$15) &amp; "." &amp; RIGHT(BQ512,3))&gt;=--('Data Sheet'!$A$15)), (--(INT('Data Sheet'!$A$15) &amp; "." &amp; RIGHT(BQ512,3))&lt;=--('Data Sheet'!$B$15))),
                --(INT('Data Sheet'!$A$15) &amp; "." &amp; RIGHT(BQ512,3)),
                --(INT('Data Sheet'!$B$15) &amp; "." &amp; RIGHT(BQ512,3))
            )
        ),
        "OK"
    )
)</f>
        <v>OK</v>
      </c>
      <c r="R512" s="20"/>
      <c r="S512" s="20"/>
      <c r="T512" s="20"/>
      <c r="U512" s="20"/>
      <c r="V512" s="20"/>
      <c r="W512" s="20"/>
      <c r="X512" s="20"/>
      <c r="Y512" s="20"/>
      <c r="Z512" s="20"/>
      <c r="AA512" s="55"/>
      <c r="AB512" s="55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1"/>
      <c r="AR512" s="21"/>
      <c r="AS512" s="21"/>
      <c r="AT512" s="21"/>
      <c r="AU512" s="21"/>
      <c r="AV512" s="21"/>
      <c r="AW512" s="22"/>
      <c r="AX512" s="99"/>
      <c r="AY512" s="20"/>
      <c r="AZ512" s="20"/>
      <c r="BA512" s="22"/>
      <c r="BC512" s="80"/>
      <c r="BD512" s="80"/>
      <c r="BE512" s="80"/>
      <c r="BF512" s="80"/>
      <c r="BG512" s="2" t="str">
        <f t="shared" si="38"/>
        <v/>
      </c>
      <c r="BH512" s="78">
        <f t="shared" si="37"/>
        <v>0</v>
      </c>
    </row>
    <row r="513" spans="2:60" x14ac:dyDescent="0.2">
      <c r="B513" s="14">
        <f t="shared" si="39"/>
        <v>505</v>
      </c>
      <c r="C513" s="15" t="str">
        <f>CONCATENATE('Data Sheet'!$B$8,'Data Sheet'!$G$2)</f>
        <v>" HWDP</v>
      </c>
      <c r="D513" s="95" t="str">
        <f t="shared" si="40"/>
        <v/>
      </c>
      <c r="E513" s="15" t="str">
        <f>IF('Sum HWDP'!$D$10="TH-Hill DS-1 Vol 3 CAT 2: Clean and Visual Ends only","N/A","OK")</f>
        <v>OK</v>
      </c>
      <c r="F513" s="15" t="str">
        <f>IF('Sum HWDP'!$D$10="TH-Hill DS-1 Vol 3 CAT 2: Clean and Visual Ends only","N/A","OK")</f>
        <v>OK</v>
      </c>
      <c r="G513" s="17"/>
      <c r="H513" s="17"/>
      <c r="I513" s="17" t="s">
        <v>51</v>
      </c>
      <c r="J513" s="17" t="str">
        <f t="shared" si="41"/>
        <v>OK</v>
      </c>
      <c r="K513" s="17" t="str">
        <f t="shared" si="41"/>
        <v>OK</v>
      </c>
      <c r="L513" s="17" t="str">
        <f>IF('Data Sheet'!$B$9="NC-50","N/A","OK")</f>
        <v>OK</v>
      </c>
      <c r="M513" s="17" t="str">
        <f>IF('Data Sheet'!$B$9="NC-50","N/A","OK")</f>
        <v>OK</v>
      </c>
      <c r="N513" s="23" t="str">
        <f>IF(BO513&lt;&gt;"",
    IF(INT('Data Sheet'!$A$19)=INT('Data Sheet'!$B$19),
        --(INT('Data Sheet'!$A$19) &amp; "." &amp; BO513),
        IF(AND((--(INT('Data Sheet'!$A$19) &amp; "." &amp; BO513)&gt;=--('Data Sheet'!$A$19)), (--(INT('Data Sheet'!$A$19) &amp; "." &amp; BO513)&lt;=--('Data Sheet'!$B$19))),
            --(INT('Data Sheet'!$A$19) &amp; "." &amp; BO513),
            --(INT('Data Sheet'!$B$19) &amp; "." &amp; BO513)
        )
    ),
    IF(BN513&lt;&gt;"",
        IF(INT('Data Sheet'!$A$19)=INT('Data Sheet'!$B$19),
            --(INT('Data Sheet'!$A$19) &amp; "." &amp; LEFT(BN513,3)),
            IF(AND((--(INT('Data Sheet'!$A$19) &amp; "." &amp; LEFT(BN513,3))&gt;=--('Data Sheet'!$A$19)), (--(INT('Data Sheet'!$A$19) &amp; "." &amp; LEFT(BN513,3))&lt;=--('Data Sheet'!$B$19))),
                --(INT('Data Sheet'!$A$19) &amp; "." &amp; LEFT(BN513,3)),
                --(INT('Data Sheet'!$B$19) &amp; "." &amp; LEFT(BN513,3))
            )
        ),
        "OK"
    )
)</f>
        <v>OK</v>
      </c>
      <c r="O513" s="23" t="str">
        <f>IF(BP513&lt;&gt;"",
    IF(INT('Data Sheet'!$A$19)=INT('Data Sheet'!$B$19),
        --(INT('Data Sheet'!$A$19) &amp; "." &amp; BP513),
        IF(AND((--(INT('Data Sheet'!$A$19) &amp; "." &amp; BP513)&gt;=--('Data Sheet'!$A$19)), (--(INT('Data Sheet'!$A$19) &amp; "." &amp; BP513)&lt;=--('Data Sheet'!$B$19))),
            --(INT('Data Sheet'!$A$19) &amp; "." &amp; BP513),
            --(INT('Data Sheet'!$B$19) &amp; "." &amp; BP513)
        )
    ),
    IF(BN513&lt;&gt;"",
        IF(INT('Data Sheet'!$A$19)=INT('Data Sheet'!$B$19),
            --(INT('Data Sheet'!$A$19) &amp; "." &amp; RIGHT(BN513,3)),
            IF(AND((--(INT('Data Sheet'!$A$19) &amp; "." &amp; RIGHT(BN513,3))&gt;=--('Data Sheet'!$A$19)), (--(INT('Data Sheet'!$A$19) &amp; "." &amp; RIGHT(BN513,3))&lt;=--('Data Sheet'!$B$19))),
                --(INT('Data Sheet'!$A$19) &amp; "." &amp; RIGHT(BN513,3)),
                --(INT('Data Sheet'!$B$19) &amp; "." &amp; RIGHT(BN513,3))
            )
        ),
        "OK"
    )
)</f>
        <v>OK</v>
      </c>
      <c r="P513" s="23" t="str">
        <f>IF(BR513&lt;&gt;"",
    IF(INT('Data Sheet'!$A$19)=INT('Data Sheet'!$B$15),
        --(INT('Data Sheet'!$A$15) &amp; "." &amp; BR513),
        IF(AND((--(INT('Data Sheet'!$A$15) &amp; "." &amp; BR513)&gt;=--('Data Sheet'!$A$15)), (--(INT('Data Sheet'!$A$15) &amp; "." &amp; BR513)&lt;=--('Data Sheet'!$B$15))),
            --(INT('Data Sheet'!$A$15) &amp; "." &amp; BR513),
            --(INT('Data Sheet'!$B$15) &amp; "." &amp; BR513)
        )
    ),
    IF(BQ513&lt;&gt;"",
        IF(INT('Data Sheet'!$A$15)=INT('Data Sheet'!$B$15),
            --(INT('Data Sheet'!$A$15) &amp; "." &amp; LEFT(BQ513,3)),
            IF(AND((--(INT('Data Sheet'!$A$15) &amp; "." &amp; LEFT(BQ513,3))&gt;=--('Data Sheet'!$A$15)), (--(INT('Data Sheet'!$A$15) &amp; "." &amp; LEFT(BQ513,3))&lt;=--('Data Sheet'!$B$15))),
                --(INT('Data Sheet'!$A$15) &amp; "." &amp; LEFT(BQ513,3)),
                --(INT('Data Sheet'!$B$15) &amp; "." &amp; LEFT(BQ513,3))
            )
        ),
        "OK"
    )
)</f>
        <v>OK</v>
      </c>
      <c r="Q513" s="23" t="str">
        <f>IF(BS513&lt;&gt;"",
    IF(INT('Data Sheet'!$A$19)=INT('Data Sheet'!$B$15),
        --(INT('Data Sheet'!$A$15) &amp; "." &amp; BS513),
        IF(AND((--(INT('Data Sheet'!$A$15) &amp; "." &amp; BS513)&gt;=--('Data Sheet'!$A$15)), (--(INT('Data Sheet'!$A$15) &amp; "." &amp; BS513)&lt;=--('Data Sheet'!$B$15))),
            --(INT('Data Sheet'!$A$15) &amp; "." &amp; BS513),
            --(INT('Data Sheet'!$B$15) &amp; "." &amp; BS513)
        )
    ),
    IF(BQ513&lt;&gt;"",
        IF(INT('Data Sheet'!$A$15)=INT('Data Sheet'!$B$15),
            --(INT('Data Sheet'!$A$15) &amp; "." &amp; RIGHT(BQ513,3)),
            IF(AND((--(INT('Data Sheet'!$A$15) &amp; "." &amp; RIGHT(BQ513,3))&gt;=--('Data Sheet'!$A$15)), (--(INT('Data Sheet'!$A$15) &amp; "." &amp; RIGHT(BQ513,3))&lt;=--('Data Sheet'!$B$15))),
                --(INT('Data Sheet'!$A$15) &amp; "." &amp; RIGHT(BQ513,3)),
                --(INT('Data Sheet'!$B$15) &amp; "." &amp; RIGHT(BQ513,3))
            )
        ),
        "OK"
    )
)</f>
        <v>OK</v>
      </c>
      <c r="R513" s="20"/>
      <c r="S513" s="20"/>
      <c r="T513" s="20"/>
      <c r="U513" s="20"/>
      <c r="V513" s="20"/>
      <c r="W513" s="20"/>
      <c r="X513" s="20"/>
      <c r="Y513" s="20"/>
      <c r="Z513" s="20"/>
      <c r="AA513" s="55"/>
      <c r="AB513" s="55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1"/>
      <c r="AR513" s="21"/>
      <c r="AS513" s="21"/>
      <c r="AT513" s="21"/>
      <c r="AU513" s="21"/>
      <c r="AV513" s="21"/>
      <c r="AW513" s="22"/>
      <c r="AX513" s="99"/>
      <c r="AY513" s="20"/>
      <c r="AZ513" s="20"/>
      <c r="BA513" s="22"/>
      <c r="BC513" s="80"/>
      <c r="BD513" s="80"/>
      <c r="BE513" s="80"/>
      <c r="BF513" s="80"/>
      <c r="BG513" s="2" t="str">
        <f t="shared" si="38"/>
        <v/>
      </c>
      <c r="BH513" s="78">
        <f t="shared" si="37"/>
        <v>0</v>
      </c>
    </row>
    <row r="514" spans="2:60" x14ac:dyDescent="0.2">
      <c r="B514" s="14">
        <f t="shared" si="39"/>
        <v>506</v>
      </c>
      <c r="C514" s="15" t="str">
        <f>CONCATENATE('Data Sheet'!$B$8,'Data Sheet'!$G$2)</f>
        <v>" HWDP</v>
      </c>
      <c r="D514" s="95" t="str">
        <f t="shared" si="40"/>
        <v/>
      </c>
      <c r="E514" s="15" t="str">
        <f>IF('Sum HWDP'!$D$10="TH-Hill DS-1 Vol 3 CAT 2: Clean and Visual Ends only","N/A","OK")</f>
        <v>OK</v>
      </c>
      <c r="F514" s="15" t="str">
        <f>IF('Sum HWDP'!$D$10="TH-Hill DS-1 Vol 3 CAT 2: Clean and Visual Ends only","N/A","OK")</f>
        <v>OK</v>
      </c>
      <c r="G514" s="17"/>
      <c r="H514" s="17"/>
      <c r="I514" s="17" t="s">
        <v>51</v>
      </c>
      <c r="J514" s="17" t="str">
        <f t="shared" si="41"/>
        <v>OK</v>
      </c>
      <c r="K514" s="17" t="str">
        <f t="shared" si="41"/>
        <v>OK</v>
      </c>
      <c r="L514" s="17" t="str">
        <f>IF('Data Sheet'!$B$9="NC-50","N/A","OK")</f>
        <v>OK</v>
      </c>
      <c r="M514" s="17" t="str">
        <f>IF('Data Sheet'!$B$9="NC-50","N/A","OK")</f>
        <v>OK</v>
      </c>
      <c r="N514" s="23" t="str">
        <f>IF(BO514&lt;&gt;"",
    IF(INT('Data Sheet'!$A$19)=INT('Data Sheet'!$B$19),
        --(INT('Data Sheet'!$A$19) &amp; "." &amp; BO514),
        IF(AND((--(INT('Data Sheet'!$A$19) &amp; "." &amp; BO514)&gt;=--('Data Sheet'!$A$19)), (--(INT('Data Sheet'!$A$19) &amp; "." &amp; BO514)&lt;=--('Data Sheet'!$B$19))),
            --(INT('Data Sheet'!$A$19) &amp; "." &amp; BO514),
            --(INT('Data Sheet'!$B$19) &amp; "." &amp; BO514)
        )
    ),
    IF(BN514&lt;&gt;"",
        IF(INT('Data Sheet'!$A$19)=INT('Data Sheet'!$B$19),
            --(INT('Data Sheet'!$A$19) &amp; "." &amp; LEFT(BN514,3)),
            IF(AND((--(INT('Data Sheet'!$A$19) &amp; "." &amp; LEFT(BN514,3))&gt;=--('Data Sheet'!$A$19)), (--(INT('Data Sheet'!$A$19) &amp; "." &amp; LEFT(BN514,3))&lt;=--('Data Sheet'!$B$19))),
                --(INT('Data Sheet'!$A$19) &amp; "." &amp; LEFT(BN514,3)),
                --(INT('Data Sheet'!$B$19) &amp; "." &amp; LEFT(BN514,3))
            )
        ),
        "OK"
    )
)</f>
        <v>OK</v>
      </c>
      <c r="O514" s="23" t="str">
        <f>IF(BP514&lt;&gt;"",
    IF(INT('Data Sheet'!$A$19)=INT('Data Sheet'!$B$19),
        --(INT('Data Sheet'!$A$19) &amp; "." &amp; BP514),
        IF(AND((--(INT('Data Sheet'!$A$19) &amp; "." &amp; BP514)&gt;=--('Data Sheet'!$A$19)), (--(INT('Data Sheet'!$A$19) &amp; "." &amp; BP514)&lt;=--('Data Sheet'!$B$19))),
            --(INT('Data Sheet'!$A$19) &amp; "." &amp; BP514),
            --(INT('Data Sheet'!$B$19) &amp; "." &amp; BP514)
        )
    ),
    IF(BN514&lt;&gt;"",
        IF(INT('Data Sheet'!$A$19)=INT('Data Sheet'!$B$19),
            --(INT('Data Sheet'!$A$19) &amp; "." &amp; RIGHT(BN514,3)),
            IF(AND((--(INT('Data Sheet'!$A$19) &amp; "." &amp; RIGHT(BN514,3))&gt;=--('Data Sheet'!$A$19)), (--(INT('Data Sheet'!$A$19) &amp; "." &amp; RIGHT(BN514,3))&lt;=--('Data Sheet'!$B$19))),
                --(INT('Data Sheet'!$A$19) &amp; "." &amp; RIGHT(BN514,3)),
                --(INT('Data Sheet'!$B$19) &amp; "." &amp; RIGHT(BN514,3))
            )
        ),
        "OK"
    )
)</f>
        <v>OK</v>
      </c>
      <c r="P514" s="23" t="str">
        <f>IF(BR514&lt;&gt;"",
    IF(INT('Data Sheet'!$A$19)=INT('Data Sheet'!$B$15),
        --(INT('Data Sheet'!$A$15) &amp; "." &amp; BR514),
        IF(AND((--(INT('Data Sheet'!$A$15) &amp; "." &amp; BR514)&gt;=--('Data Sheet'!$A$15)), (--(INT('Data Sheet'!$A$15) &amp; "." &amp; BR514)&lt;=--('Data Sheet'!$B$15))),
            --(INT('Data Sheet'!$A$15) &amp; "." &amp; BR514),
            --(INT('Data Sheet'!$B$15) &amp; "." &amp; BR514)
        )
    ),
    IF(BQ514&lt;&gt;"",
        IF(INT('Data Sheet'!$A$15)=INT('Data Sheet'!$B$15),
            --(INT('Data Sheet'!$A$15) &amp; "." &amp; LEFT(BQ514,3)),
            IF(AND((--(INT('Data Sheet'!$A$15) &amp; "." &amp; LEFT(BQ514,3))&gt;=--('Data Sheet'!$A$15)), (--(INT('Data Sheet'!$A$15) &amp; "." &amp; LEFT(BQ514,3))&lt;=--('Data Sheet'!$B$15))),
                --(INT('Data Sheet'!$A$15) &amp; "." &amp; LEFT(BQ514,3)),
                --(INT('Data Sheet'!$B$15) &amp; "." &amp; LEFT(BQ514,3))
            )
        ),
        "OK"
    )
)</f>
        <v>OK</v>
      </c>
      <c r="Q514" s="23" t="str">
        <f>IF(BS514&lt;&gt;"",
    IF(INT('Data Sheet'!$A$19)=INT('Data Sheet'!$B$15),
        --(INT('Data Sheet'!$A$15) &amp; "." &amp; BS514),
        IF(AND((--(INT('Data Sheet'!$A$15) &amp; "." &amp; BS514)&gt;=--('Data Sheet'!$A$15)), (--(INT('Data Sheet'!$A$15) &amp; "." &amp; BS514)&lt;=--('Data Sheet'!$B$15))),
            --(INT('Data Sheet'!$A$15) &amp; "." &amp; BS514),
            --(INT('Data Sheet'!$B$15) &amp; "." &amp; BS514)
        )
    ),
    IF(BQ514&lt;&gt;"",
        IF(INT('Data Sheet'!$A$15)=INT('Data Sheet'!$B$15),
            --(INT('Data Sheet'!$A$15) &amp; "." &amp; RIGHT(BQ514,3)),
            IF(AND((--(INT('Data Sheet'!$A$15) &amp; "." &amp; RIGHT(BQ514,3))&gt;=--('Data Sheet'!$A$15)), (--(INT('Data Sheet'!$A$15) &amp; "." &amp; RIGHT(BQ514,3))&lt;=--('Data Sheet'!$B$15))),
                --(INT('Data Sheet'!$A$15) &amp; "." &amp; RIGHT(BQ514,3)),
                --(INT('Data Sheet'!$B$15) &amp; "." &amp; RIGHT(BQ514,3))
            )
        ),
        "OK"
    )
)</f>
        <v>OK</v>
      </c>
      <c r="R514" s="20"/>
      <c r="S514" s="20"/>
      <c r="T514" s="20"/>
      <c r="U514" s="20"/>
      <c r="V514" s="20"/>
      <c r="W514" s="20"/>
      <c r="X514" s="20"/>
      <c r="Y514" s="20"/>
      <c r="Z514" s="20"/>
      <c r="AA514" s="55"/>
      <c r="AB514" s="55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1"/>
      <c r="AR514" s="21"/>
      <c r="AS514" s="21"/>
      <c r="AT514" s="21"/>
      <c r="AU514" s="21"/>
      <c r="AV514" s="21"/>
      <c r="AW514" s="22"/>
      <c r="AX514" s="99"/>
      <c r="AY514" s="20"/>
      <c r="AZ514" s="20"/>
      <c r="BA514" s="22"/>
      <c r="BC514" s="80"/>
      <c r="BD514" s="80"/>
      <c r="BE514" s="80"/>
      <c r="BF514" s="80"/>
      <c r="BG514" s="2" t="str">
        <f t="shared" si="38"/>
        <v/>
      </c>
      <c r="BH514" s="78">
        <f t="shared" si="37"/>
        <v>0</v>
      </c>
    </row>
    <row r="515" spans="2:60" x14ac:dyDescent="0.2">
      <c r="B515" s="14">
        <f t="shared" si="39"/>
        <v>507</v>
      </c>
      <c r="C515" s="15" t="str">
        <f>CONCATENATE('Data Sheet'!$B$8,'Data Sheet'!$G$2)</f>
        <v>" HWDP</v>
      </c>
      <c r="D515" s="95" t="str">
        <f t="shared" si="40"/>
        <v/>
      </c>
      <c r="E515" s="15" t="str">
        <f>IF('Sum HWDP'!$D$10="TH-Hill DS-1 Vol 3 CAT 2: Clean and Visual Ends only","N/A","OK")</f>
        <v>OK</v>
      </c>
      <c r="F515" s="15" t="str">
        <f>IF('Sum HWDP'!$D$10="TH-Hill DS-1 Vol 3 CAT 2: Clean and Visual Ends only","N/A","OK")</f>
        <v>OK</v>
      </c>
      <c r="G515" s="17"/>
      <c r="H515" s="17"/>
      <c r="I515" s="17" t="s">
        <v>51</v>
      </c>
      <c r="J515" s="17" t="str">
        <f t="shared" si="41"/>
        <v>OK</v>
      </c>
      <c r="K515" s="17" t="str">
        <f t="shared" si="41"/>
        <v>OK</v>
      </c>
      <c r="L515" s="17" t="str">
        <f>IF('Data Sheet'!$B$9="NC-50","N/A","OK")</f>
        <v>OK</v>
      </c>
      <c r="M515" s="17" t="str">
        <f>IF('Data Sheet'!$B$9="NC-50","N/A","OK")</f>
        <v>OK</v>
      </c>
      <c r="N515" s="23" t="str">
        <f>IF(BO515&lt;&gt;"",
    IF(INT('Data Sheet'!$A$19)=INT('Data Sheet'!$B$19),
        --(INT('Data Sheet'!$A$19) &amp; "." &amp; BO515),
        IF(AND((--(INT('Data Sheet'!$A$19) &amp; "." &amp; BO515)&gt;=--('Data Sheet'!$A$19)), (--(INT('Data Sheet'!$A$19) &amp; "." &amp; BO515)&lt;=--('Data Sheet'!$B$19))),
            --(INT('Data Sheet'!$A$19) &amp; "." &amp; BO515),
            --(INT('Data Sheet'!$B$19) &amp; "." &amp; BO515)
        )
    ),
    IF(BN515&lt;&gt;"",
        IF(INT('Data Sheet'!$A$19)=INT('Data Sheet'!$B$19),
            --(INT('Data Sheet'!$A$19) &amp; "." &amp; LEFT(BN515,3)),
            IF(AND((--(INT('Data Sheet'!$A$19) &amp; "." &amp; LEFT(BN515,3))&gt;=--('Data Sheet'!$A$19)), (--(INT('Data Sheet'!$A$19) &amp; "." &amp; LEFT(BN515,3))&lt;=--('Data Sheet'!$B$19))),
                --(INT('Data Sheet'!$A$19) &amp; "." &amp; LEFT(BN515,3)),
                --(INT('Data Sheet'!$B$19) &amp; "." &amp; LEFT(BN515,3))
            )
        ),
        "OK"
    )
)</f>
        <v>OK</v>
      </c>
      <c r="O515" s="23" t="str">
        <f>IF(BP515&lt;&gt;"",
    IF(INT('Data Sheet'!$A$19)=INT('Data Sheet'!$B$19),
        --(INT('Data Sheet'!$A$19) &amp; "." &amp; BP515),
        IF(AND((--(INT('Data Sheet'!$A$19) &amp; "." &amp; BP515)&gt;=--('Data Sheet'!$A$19)), (--(INT('Data Sheet'!$A$19) &amp; "." &amp; BP515)&lt;=--('Data Sheet'!$B$19))),
            --(INT('Data Sheet'!$A$19) &amp; "." &amp; BP515),
            --(INT('Data Sheet'!$B$19) &amp; "." &amp; BP515)
        )
    ),
    IF(BN515&lt;&gt;"",
        IF(INT('Data Sheet'!$A$19)=INT('Data Sheet'!$B$19),
            --(INT('Data Sheet'!$A$19) &amp; "." &amp; RIGHT(BN515,3)),
            IF(AND((--(INT('Data Sheet'!$A$19) &amp; "." &amp; RIGHT(BN515,3))&gt;=--('Data Sheet'!$A$19)), (--(INT('Data Sheet'!$A$19) &amp; "." &amp; RIGHT(BN515,3))&lt;=--('Data Sheet'!$B$19))),
                --(INT('Data Sheet'!$A$19) &amp; "." &amp; RIGHT(BN515,3)),
                --(INT('Data Sheet'!$B$19) &amp; "." &amp; RIGHT(BN515,3))
            )
        ),
        "OK"
    )
)</f>
        <v>OK</v>
      </c>
      <c r="P515" s="23" t="str">
        <f>IF(BR515&lt;&gt;"",
    IF(INT('Data Sheet'!$A$19)=INT('Data Sheet'!$B$15),
        --(INT('Data Sheet'!$A$15) &amp; "." &amp; BR515),
        IF(AND((--(INT('Data Sheet'!$A$15) &amp; "." &amp; BR515)&gt;=--('Data Sheet'!$A$15)), (--(INT('Data Sheet'!$A$15) &amp; "." &amp; BR515)&lt;=--('Data Sheet'!$B$15))),
            --(INT('Data Sheet'!$A$15) &amp; "." &amp; BR515),
            --(INT('Data Sheet'!$B$15) &amp; "." &amp; BR515)
        )
    ),
    IF(BQ515&lt;&gt;"",
        IF(INT('Data Sheet'!$A$15)=INT('Data Sheet'!$B$15),
            --(INT('Data Sheet'!$A$15) &amp; "." &amp; LEFT(BQ515,3)),
            IF(AND((--(INT('Data Sheet'!$A$15) &amp; "." &amp; LEFT(BQ515,3))&gt;=--('Data Sheet'!$A$15)), (--(INT('Data Sheet'!$A$15) &amp; "." &amp; LEFT(BQ515,3))&lt;=--('Data Sheet'!$B$15))),
                --(INT('Data Sheet'!$A$15) &amp; "." &amp; LEFT(BQ515,3)),
                --(INT('Data Sheet'!$B$15) &amp; "." &amp; LEFT(BQ515,3))
            )
        ),
        "OK"
    )
)</f>
        <v>OK</v>
      </c>
      <c r="Q515" s="23" t="str">
        <f>IF(BS515&lt;&gt;"",
    IF(INT('Data Sheet'!$A$19)=INT('Data Sheet'!$B$15),
        --(INT('Data Sheet'!$A$15) &amp; "." &amp; BS515),
        IF(AND((--(INT('Data Sheet'!$A$15) &amp; "." &amp; BS515)&gt;=--('Data Sheet'!$A$15)), (--(INT('Data Sheet'!$A$15) &amp; "." &amp; BS515)&lt;=--('Data Sheet'!$B$15))),
            --(INT('Data Sheet'!$A$15) &amp; "." &amp; BS515),
            --(INT('Data Sheet'!$B$15) &amp; "." &amp; BS515)
        )
    ),
    IF(BQ515&lt;&gt;"",
        IF(INT('Data Sheet'!$A$15)=INT('Data Sheet'!$B$15),
            --(INT('Data Sheet'!$A$15) &amp; "." &amp; RIGHT(BQ515,3)),
            IF(AND((--(INT('Data Sheet'!$A$15) &amp; "." &amp; RIGHT(BQ515,3))&gt;=--('Data Sheet'!$A$15)), (--(INT('Data Sheet'!$A$15) &amp; "." &amp; RIGHT(BQ515,3))&lt;=--('Data Sheet'!$B$15))),
                --(INT('Data Sheet'!$A$15) &amp; "." &amp; RIGHT(BQ515,3)),
                --(INT('Data Sheet'!$B$15) &amp; "." &amp; RIGHT(BQ515,3))
            )
        ),
        "OK"
    )
)</f>
        <v>OK</v>
      </c>
      <c r="R515" s="20"/>
      <c r="S515" s="20"/>
      <c r="T515" s="20"/>
      <c r="U515" s="20"/>
      <c r="V515" s="20"/>
      <c r="W515" s="20"/>
      <c r="X515" s="20"/>
      <c r="Y515" s="20"/>
      <c r="Z515" s="20"/>
      <c r="AA515" s="55"/>
      <c r="AB515" s="55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1"/>
      <c r="AR515" s="21"/>
      <c r="AS515" s="21"/>
      <c r="AT515" s="21"/>
      <c r="AU515" s="21"/>
      <c r="AV515" s="21"/>
      <c r="AW515" s="22"/>
      <c r="AX515" s="99"/>
      <c r="AY515" s="20"/>
      <c r="AZ515" s="20"/>
      <c r="BA515" s="22"/>
      <c r="BC515" s="80"/>
      <c r="BD515" s="80"/>
      <c r="BE515" s="80"/>
      <c r="BF515" s="80"/>
      <c r="BG515" s="2" t="str">
        <f t="shared" si="38"/>
        <v/>
      </c>
      <c r="BH515" s="78">
        <f t="shared" si="37"/>
        <v>0</v>
      </c>
    </row>
    <row r="516" spans="2:60" x14ac:dyDescent="0.2">
      <c r="B516" s="14">
        <f t="shared" si="39"/>
        <v>508</v>
      </c>
      <c r="C516" s="15" t="str">
        <f>CONCATENATE('Data Sheet'!$B$8,'Data Sheet'!$G$2)</f>
        <v>" HWDP</v>
      </c>
      <c r="D516" s="95" t="str">
        <f t="shared" si="40"/>
        <v/>
      </c>
      <c r="E516" s="15" t="str">
        <f>IF('Sum HWDP'!$D$10="TH-Hill DS-1 Vol 3 CAT 2: Clean and Visual Ends only","N/A","OK")</f>
        <v>OK</v>
      </c>
      <c r="F516" s="15" t="str">
        <f>IF('Sum HWDP'!$D$10="TH-Hill DS-1 Vol 3 CAT 2: Clean and Visual Ends only","N/A","OK")</f>
        <v>OK</v>
      </c>
      <c r="G516" s="17"/>
      <c r="H516" s="17"/>
      <c r="I516" s="17" t="s">
        <v>51</v>
      </c>
      <c r="J516" s="17" t="str">
        <f t="shared" si="41"/>
        <v>OK</v>
      </c>
      <c r="K516" s="17" t="str">
        <f t="shared" si="41"/>
        <v>OK</v>
      </c>
      <c r="L516" s="17" t="str">
        <f>IF('Data Sheet'!$B$9="NC-50","N/A","OK")</f>
        <v>OK</v>
      </c>
      <c r="M516" s="17" t="str">
        <f>IF('Data Sheet'!$B$9="NC-50","N/A","OK")</f>
        <v>OK</v>
      </c>
      <c r="N516" s="23" t="str">
        <f>IF(BO516&lt;&gt;"",
    IF(INT('Data Sheet'!$A$19)=INT('Data Sheet'!$B$19),
        --(INT('Data Sheet'!$A$19) &amp; "." &amp; BO516),
        IF(AND((--(INT('Data Sheet'!$A$19) &amp; "." &amp; BO516)&gt;=--('Data Sheet'!$A$19)), (--(INT('Data Sheet'!$A$19) &amp; "." &amp; BO516)&lt;=--('Data Sheet'!$B$19))),
            --(INT('Data Sheet'!$A$19) &amp; "." &amp; BO516),
            --(INT('Data Sheet'!$B$19) &amp; "." &amp; BO516)
        )
    ),
    IF(BN516&lt;&gt;"",
        IF(INT('Data Sheet'!$A$19)=INT('Data Sheet'!$B$19),
            --(INT('Data Sheet'!$A$19) &amp; "." &amp; LEFT(BN516,3)),
            IF(AND((--(INT('Data Sheet'!$A$19) &amp; "." &amp; LEFT(BN516,3))&gt;=--('Data Sheet'!$A$19)), (--(INT('Data Sheet'!$A$19) &amp; "." &amp; LEFT(BN516,3))&lt;=--('Data Sheet'!$B$19))),
                --(INT('Data Sheet'!$A$19) &amp; "." &amp; LEFT(BN516,3)),
                --(INT('Data Sheet'!$B$19) &amp; "." &amp; LEFT(BN516,3))
            )
        ),
        "OK"
    )
)</f>
        <v>OK</v>
      </c>
      <c r="O516" s="23" t="str">
        <f>IF(BP516&lt;&gt;"",
    IF(INT('Data Sheet'!$A$19)=INT('Data Sheet'!$B$19),
        --(INT('Data Sheet'!$A$19) &amp; "." &amp; BP516),
        IF(AND((--(INT('Data Sheet'!$A$19) &amp; "." &amp; BP516)&gt;=--('Data Sheet'!$A$19)), (--(INT('Data Sheet'!$A$19) &amp; "." &amp; BP516)&lt;=--('Data Sheet'!$B$19))),
            --(INT('Data Sheet'!$A$19) &amp; "." &amp; BP516),
            --(INT('Data Sheet'!$B$19) &amp; "." &amp; BP516)
        )
    ),
    IF(BN516&lt;&gt;"",
        IF(INT('Data Sheet'!$A$19)=INT('Data Sheet'!$B$19),
            --(INT('Data Sheet'!$A$19) &amp; "." &amp; RIGHT(BN516,3)),
            IF(AND((--(INT('Data Sheet'!$A$19) &amp; "." &amp; RIGHT(BN516,3))&gt;=--('Data Sheet'!$A$19)), (--(INT('Data Sheet'!$A$19) &amp; "." &amp; RIGHT(BN516,3))&lt;=--('Data Sheet'!$B$19))),
                --(INT('Data Sheet'!$A$19) &amp; "." &amp; RIGHT(BN516,3)),
                --(INT('Data Sheet'!$B$19) &amp; "." &amp; RIGHT(BN516,3))
            )
        ),
        "OK"
    )
)</f>
        <v>OK</v>
      </c>
      <c r="P516" s="23" t="str">
        <f>IF(BR516&lt;&gt;"",
    IF(INT('Data Sheet'!$A$19)=INT('Data Sheet'!$B$15),
        --(INT('Data Sheet'!$A$15) &amp; "." &amp; BR516),
        IF(AND((--(INT('Data Sheet'!$A$15) &amp; "." &amp; BR516)&gt;=--('Data Sheet'!$A$15)), (--(INT('Data Sheet'!$A$15) &amp; "." &amp; BR516)&lt;=--('Data Sheet'!$B$15))),
            --(INT('Data Sheet'!$A$15) &amp; "." &amp; BR516),
            --(INT('Data Sheet'!$B$15) &amp; "." &amp; BR516)
        )
    ),
    IF(BQ516&lt;&gt;"",
        IF(INT('Data Sheet'!$A$15)=INT('Data Sheet'!$B$15),
            --(INT('Data Sheet'!$A$15) &amp; "." &amp; LEFT(BQ516,3)),
            IF(AND((--(INT('Data Sheet'!$A$15) &amp; "." &amp; LEFT(BQ516,3))&gt;=--('Data Sheet'!$A$15)), (--(INT('Data Sheet'!$A$15) &amp; "." &amp; LEFT(BQ516,3))&lt;=--('Data Sheet'!$B$15))),
                --(INT('Data Sheet'!$A$15) &amp; "." &amp; LEFT(BQ516,3)),
                --(INT('Data Sheet'!$B$15) &amp; "." &amp; LEFT(BQ516,3))
            )
        ),
        "OK"
    )
)</f>
        <v>OK</v>
      </c>
      <c r="Q516" s="23" t="str">
        <f>IF(BS516&lt;&gt;"",
    IF(INT('Data Sheet'!$A$19)=INT('Data Sheet'!$B$15),
        --(INT('Data Sheet'!$A$15) &amp; "." &amp; BS516),
        IF(AND((--(INT('Data Sheet'!$A$15) &amp; "." &amp; BS516)&gt;=--('Data Sheet'!$A$15)), (--(INT('Data Sheet'!$A$15) &amp; "." &amp; BS516)&lt;=--('Data Sheet'!$B$15))),
            --(INT('Data Sheet'!$A$15) &amp; "." &amp; BS516),
            --(INT('Data Sheet'!$B$15) &amp; "." &amp; BS516)
        )
    ),
    IF(BQ516&lt;&gt;"",
        IF(INT('Data Sheet'!$A$15)=INT('Data Sheet'!$B$15),
            --(INT('Data Sheet'!$A$15) &amp; "." &amp; RIGHT(BQ516,3)),
            IF(AND((--(INT('Data Sheet'!$A$15) &amp; "." &amp; RIGHT(BQ516,3))&gt;=--('Data Sheet'!$A$15)), (--(INT('Data Sheet'!$A$15) &amp; "." &amp; RIGHT(BQ516,3))&lt;=--('Data Sheet'!$B$15))),
                --(INT('Data Sheet'!$A$15) &amp; "." &amp; RIGHT(BQ516,3)),
                --(INT('Data Sheet'!$B$15) &amp; "." &amp; RIGHT(BQ516,3))
            )
        ),
        "OK"
    )
)</f>
        <v>OK</v>
      </c>
      <c r="R516" s="20"/>
      <c r="S516" s="20"/>
      <c r="T516" s="20"/>
      <c r="U516" s="20"/>
      <c r="V516" s="20"/>
      <c r="W516" s="20"/>
      <c r="X516" s="20"/>
      <c r="Y516" s="20"/>
      <c r="Z516" s="20"/>
      <c r="AA516" s="55"/>
      <c r="AB516" s="55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1"/>
      <c r="AR516" s="21"/>
      <c r="AS516" s="21"/>
      <c r="AT516" s="21"/>
      <c r="AU516" s="21"/>
      <c r="AV516" s="21"/>
      <c r="AW516" s="22"/>
      <c r="AX516" s="99"/>
      <c r="AY516" s="20"/>
      <c r="AZ516" s="20"/>
      <c r="BA516" s="22"/>
      <c r="BC516" s="80"/>
      <c r="BD516" s="80"/>
      <c r="BE516" s="80"/>
      <c r="BF516" s="80"/>
      <c r="BG516" s="2" t="str">
        <f t="shared" si="38"/>
        <v/>
      </c>
      <c r="BH516" s="78">
        <f t="shared" si="37"/>
        <v>0</v>
      </c>
    </row>
    <row r="517" spans="2:60" x14ac:dyDescent="0.2">
      <c r="B517" s="14">
        <f t="shared" si="39"/>
        <v>509</v>
      </c>
      <c r="C517" s="15" t="str">
        <f>CONCATENATE('Data Sheet'!$B$8,'Data Sheet'!$G$2)</f>
        <v>" HWDP</v>
      </c>
      <c r="D517" s="95" t="str">
        <f t="shared" si="40"/>
        <v/>
      </c>
      <c r="E517" s="15" t="str">
        <f>IF('Sum HWDP'!$D$10="TH-Hill DS-1 Vol 3 CAT 2: Clean and Visual Ends only","N/A","OK")</f>
        <v>OK</v>
      </c>
      <c r="F517" s="15" t="str">
        <f>IF('Sum HWDP'!$D$10="TH-Hill DS-1 Vol 3 CAT 2: Clean and Visual Ends only","N/A","OK")</f>
        <v>OK</v>
      </c>
      <c r="G517" s="17"/>
      <c r="H517" s="17"/>
      <c r="I517" s="17" t="s">
        <v>51</v>
      </c>
      <c r="J517" s="17" t="str">
        <f t="shared" si="41"/>
        <v>OK</v>
      </c>
      <c r="K517" s="17" t="str">
        <f t="shared" si="41"/>
        <v>OK</v>
      </c>
      <c r="L517" s="17" t="str">
        <f>IF('Data Sheet'!$B$9="NC-50","N/A","OK")</f>
        <v>OK</v>
      </c>
      <c r="M517" s="17" t="str">
        <f>IF('Data Sheet'!$B$9="NC-50","N/A","OK")</f>
        <v>OK</v>
      </c>
      <c r="N517" s="23" t="str">
        <f>IF(BO517&lt;&gt;"",
    IF(INT('Data Sheet'!$A$19)=INT('Data Sheet'!$B$19),
        --(INT('Data Sheet'!$A$19) &amp; "." &amp; BO517),
        IF(AND((--(INT('Data Sheet'!$A$19) &amp; "." &amp; BO517)&gt;=--('Data Sheet'!$A$19)), (--(INT('Data Sheet'!$A$19) &amp; "." &amp; BO517)&lt;=--('Data Sheet'!$B$19))),
            --(INT('Data Sheet'!$A$19) &amp; "." &amp; BO517),
            --(INT('Data Sheet'!$B$19) &amp; "." &amp; BO517)
        )
    ),
    IF(BN517&lt;&gt;"",
        IF(INT('Data Sheet'!$A$19)=INT('Data Sheet'!$B$19),
            --(INT('Data Sheet'!$A$19) &amp; "." &amp; LEFT(BN517,3)),
            IF(AND((--(INT('Data Sheet'!$A$19) &amp; "." &amp; LEFT(BN517,3))&gt;=--('Data Sheet'!$A$19)), (--(INT('Data Sheet'!$A$19) &amp; "." &amp; LEFT(BN517,3))&lt;=--('Data Sheet'!$B$19))),
                --(INT('Data Sheet'!$A$19) &amp; "." &amp; LEFT(BN517,3)),
                --(INT('Data Sheet'!$B$19) &amp; "." &amp; LEFT(BN517,3))
            )
        ),
        "OK"
    )
)</f>
        <v>OK</v>
      </c>
      <c r="O517" s="23" t="str">
        <f>IF(BP517&lt;&gt;"",
    IF(INT('Data Sheet'!$A$19)=INT('Data Sheet'!$B$19),
        --(INT('Data Sheet'!$A$19) &amp; "." &amp; BP517),
        IF(AND((--(INT('Data Sheet'!$A$19) &amp; "." &amp; BP517)&gt;=--('Data Sheet'!$A$19)), (--(INT('Data Sheet'!$A$19) &amp; "." &amp; BP517)&lt;=--('Data Sheet'!$B$19))),
            --(INT('Data Sheet'!$A$19) &amp; "." &amp; BP517),
            --(INT('Data Sheet'!$B$19) &amp; "." &amp; BP517)
        )
    ),
    IF(BN517&lt;&gt;"",
        IF(INT('Data Sheet'!$A$19)=INT('Data Sheet'!$B$19),
            --(INT('Data Sheet'!$A$19) &amp; "." &amp; RIGHT(BN517,3)),
            IF(AND((--(INT('Data Sheet'!$A$19) &amp; "." &amp; RIGHT(BN517,3))&gt;=--('Data Sheet'!$A$19)), (--(INT('Data Sheet'!$A$19) &amp; "." &amp; RIGHT(BN517,3))&lt;=--('Data Sheet'!$B$19))),
                --(INT('Data Sheet'!$A$19) &amp; "." &amp; RIGHT(BN517,3)),
                --(INT('Data Sheet'!$B$19) &amp; "." &amp; RIGHT(BN517,3))
            )
        ),
        "OK"
    )
)</f>
        <v>OK</v>
      </c>
      <c r="P517" s="23" t="str">
        <f>IF(BR517&lt;&gt;"",
    IF(INT('Data Sheet'!$A$19)=INT('Data Sheet'!$B$15),
        --(INT('Data Sheet'!$A$15) &amp; "." &amp; BR517),
        IF(AND((--(INT('Data Sheet'!$A$15) &amp; "." &amp; BR517)&gt;=--('Data Sheet'!$A$15)), (--(INT('Data Sheet'!$A$15) &amp; "." &amp; BR517)&lt;=--('Data Sheet'!$B$15))),
            --(INT('Data Sheet'!$A$15) &amp; "." &amp; BR517),
            --(INT('Data Sheet'!$B$15) &amp; "." &amp; BR517)
        )
    ),
    IF(BQ517&lt;&gt;"",
        IF(INT('Data Sheet'!$A$15)=INT('Data Sheet'!$B$15),
            --(INT('Data Sheet'!$A$15) &amp; "." &amp; LEFT(BQ517,3)),
            IF(AND((--(INT('Data Sheet'!$A$15) &amp; "." &amp; LEFT(BQ517,3))&gt;=--('Data Sheet'!$A$15)), (--(INT('Data Sheet'!$A$15) &amp; "." &amp; LEFT(BQ517,3))&lt;=--('Data Sheet'!$B$15))),
                --(INT('Data Sheet'!$A$15) &amp; "." &amp; LEFT(BQ517,3)),
                --(INT('Data Sheet'!$B$15) &amp; "." &amp; LEFT(BQ517,3))
            )
        ),
        "OK"
    )
)</f>
        <v>OK</v>
      </c>
      <c r="Q517" s="23" t="str">
        <f>IF(BS517&lt;&gt;"",
    IF(INT('Data Sheet'!$A$19)=INT('Data Sheet'!$B$15),
        --(INT('Data Sheet'!$A$15) &amp; "." &amp; BS517),
        IF(AND((--(INT('Data Sheet'!$A$15) &amp; "." &amp; BS517)&gt;=--('Data Sheet'!$A$15)), (--(INT('Data Sheet'!$A$15) &amp; "." &amp; BS517)&lt;=--('Data Sheet'!$B$15))),
            --(INT('Data Sheet'!$A$15) &amp; "." &amp; BS517),
            --(INT('Data Sheet'!$B$15) &amp; "." &amp; BS517)
        )
    ),
    IF(BQ517&lt;&gt;"",
        IF(INT('Data Sheet'!$A$15)=INT('Data Sheet'!$B$15),
            --(INT('Data Sheet'!$A$15) &amp; "." &amp; RIGHT(BQ517,3)),
            IF(AND((--(INT('Data Sheet'!$A$15) &amp; "." &amp; RIGHT(BQ517,3))&gt;=--('Data Sheet'!$A$15)), (--(INT('Data Sheet'!$A$15) &amp; "." &amp; RIGHT(BQ517,3))&lt;=--('Data Sheet'!$B$15))),
                --(INT('Data Sheet'!$A$15) &amp; "." &amp; RIGHT(BQ517,3)),
                --(INT('Data Sheet'!$B$15) &amp; "." &amp; RIGHT(BQ517,3))
            )
        ),
        "OK"
    )
)</f>
        <v>OK</v>
      </c>
      <c r="R517" s="20"/>
      <c r="S517" s="20"/>
      <c r="T517" s="20"/>
      <c r="U517" s="20"/>
      <c r="V517" s="20"/>
      <c r="W517" s="20"/>
      <c r="X517" s="20"/>
      <c r="Y517" s="20"/>
      <c r="Z517" s="20"/>
      <c r="AA517" s="55"/>
      <c r="AB517" s="55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1"/>
      <c r="AR517" s="21"/>
      <c r="AS517" s="21"/>
      <c r="AT517" s="21"/>
      <c r="AU517" s="21"/>
      <c r="AV517" s="21"/>
      <c r="AW517" s="22"/>
      <c r="AX517" s="99"/>
      <c r="AY517" s="20"/>
      <c r="AZ517" s="20"/>
      <c r="BA517" s="22"/>
      <c r="BC517" s="80"/>
      <c r="BD517" s="80"/>
      <c r="BE517" s="80"/>
      <c r="BF517" s="80"/>
      <c r="BG517" s="2" t="str">
        <f t="shared" si="38"/>
        <v/>
      </c>
      <c r="BH517" s="78">
        <f t="shared" si="37"/>
        <v>0</v>
      </c>
    </row>
    <row r="518" spans="2:60" x14ac:dyDescent="0.2">
      <c r="B518" s="14">
        <f t="shared" si="39"/>
        <v>510</v>
      </c>
      <c r="C518" s="15" t="str">
        <f>CONCATENATE('Data Sheet'!$B$8,'Data Sheet'!$G$2)</f>
        <v>" HWDP</v>
      </c>
      <c r="D518" s="95" t="str">
        <f t="shared" si="40"/>
        <v/>
      </c>
      <c r="E518" s="15" t="str">
        <f>IF('Sum HWDP'!$D$10="TH-Hill DS-1 Vol 3 CAT 2: Clean and Visual Ends only","N/A","OK")</f>
        <v>OK</v>
      </c>
      <c r="F518" s="15" t="str">
        <f>IF('Sum HWDP'!$D$10="TH-Hill DS-1 Vol 3 CAT 2: Clean and Visual Ends only","N/A","OK")</f>
        <v>OK</v>
      </c>
      <c r="G518" s="17"/>
      <c r="H518" s="17"/>
      <c r="I518" s="17" t="s">
        <v>51</v>
      </c>
      <c r="J518" s="17" t="str">
        <f t="shared" si="41"/>
        <v>OK</v>
      </c>
      <c r="K518" s="17" t="str">
        <f t="shared" si="41"/>
        <v>OK</v>
      </c>
      <c r="L518" s="17" t="str">
        <f>IF('Data Sheet'!$B$9="NC-50","N/A","OK")</f>
        <v>OK</v>
      </c>
      <c r="M518" s="17" t="str">
        <f>IF('Data Sheet'!$B$9="NC-50","N/A","OK")</f>
        <v>OK</v>
      </c>
      <c r="N518" s="23" t="str">
        <f>IF(BO518&lt;&gt;"",
    IF(INT('Data Sheet'!$A$19)=INT('Data Sheet'!$B$19),
        --(INT('Data Sheet'!$A$19) &amp; "." &amp; BO518),
        IF(AND((--(INT('Data Sheet'!$A$19) &amp; "." &amp; BO518)&gt;=--('Data Sheet'!$A$19)), (--(INT('Data Sheet'!$A$19) &amp; "." &amp; BO518)&lt;=--('Data Sheet'!$B$19))),
            --(INT('Data Sheet'!$A$19) &amp; "." &amp; BO518),
            --(INT('Data Sheet'!$B$19) &amp; "." &amp; BO518)
        )
    ),
    IF(BN518&lt;&gt;"",
        IF(INT('Data Sheet'!$A$19)=INT('Data Sheet'!$B$19),
            --(INT('Data Sheet'!$A$19) &amp; "." &amp; LEFT(BN518,3)),
            IF(AND((--(INT('Data Sheet'!$A$19) &amp; "." &amp; LEFT(BN518,3))&gt;=--('Data Sheet'!$A$19)), (--(INT('Data Sheet'!$A$19) &amp; "." &amp; LEFT(BN518,3))&lt;=--('Data Sheet'!$B$19))),
                --(INT('Data Sheet'!$A$19) &amp; "." &amp; LEFT(BN518,3)),
                --(INT('Data Sheet'!$B$19) &amp; "." &amp; LEFT(BN518,3))
            )
        ),
        "OK"
    )
)</f>
        <v>OK</v>
      </c>
      <c r="O518" s="23" t="str">
        <f>IF(BP518&lt;&gt;"",
    IF(INT('Data Sheet'!$A$19)=INT('Data Sheet'!$B$19),
        --(INT('Data Sheet'!$A$19) &amp; "." &amp; BP518),
        IF(AND((--(INT('Data Sheet'!$A$19) &amp; "." &amp; BP518)&gt;=--('Data Sheet'!$A$19)), (--(INT('Data Sheet'!$A$19) &amp; "." &amp; BP518)&lt;=--('Data Sheet'!$B$19))),
            --(INT('Data Sheet'!$A$19) &amp; "." &amp; BP518),
            --(INT('Data Sheet'!$B$19) &amp; "." &amp; BP518)
        )
    ),
    IF(BN518&lt;&gt;"",
        IF(INT('Data Sheet'!$A$19)=INT('Data Sheet'!$B$19),
            --(INT('Data Sheet'!$A$19) &amp; "." &amp; RIGHT(BN518,3)),
            IF(AND((--(INT('Data Sheet'!$A$19) &amp; "." &amp; RIGHT(BN518,3))&gt;=--('Data Sheet'!$A$19)), (--(INT('Data Sheet'!$A$19) &amp; "." &amp; RIGHT(BN518,3))&lt;=--('Data Sheet'!$B$19))),
                --(INT('Data Sheet'!$A$19) &amp; "." &amp; RIGHT(BN518,3)),
                --(INT('Data Sheet'!$B$19) &amp; "." &amp; RIGHT(BN518,3))
            )
        ),
        "OK"
    )
)</f>
        <v>OK</v>
      </c>
      <c r="P518" s="23" t="str">
        <f>IF(BR518&lt;&gt;"",
    IF(INT('Data Sheet'!$A$19)=INT('Data Sheet'!$B$15),
        --(INT('Data Sheet'!$A$15) &amp; "." &amp; BR518),
        IF(AND((--(INT('Data Sheet'!$A$15) &amp; "." &amp; BR518)&gt;=--('Data Sheet'!$A$15)), (--(INT('Data Sheet'!$A$15) &amp; "." &amp; BR518)&lt;=--('Data Sheet'!$B$15))),
            --(INT('Data Sheet'!$A$15) &amp; "." &amp; BR518),
            --(INT('Data Sheet'!$B$15) &amp; "." &amp; BR518)
        )
    ),
    IF(BQ518&lt;&gt;"",
        IF(INT('Data Sheet'!$A$15)=INT('Data Sheet'!$B$15),
            --(INT('Data Sheet'!$A$15) &amp; "." &amp; LEFT(BQ518,3)),
            IF(AND((--(INT('Data Sheet'!$A$15) &amp; "." &amp; LEFT(BQ518,3))&gt;=--('Data Sheet'!$A$15)), (--(INT('Data Sheet'!$A$15) &amp; "." &amp; LEFT(BQ518,3))&lt;=--('Data Sheet'!$B$15))),
                --(INT('Data Sheet'!$A$15) &amp; "." &amp; LEFT(BQ518,3)),
                --(INT('Data Sheet'!$B$15) &amp; "." &amp; LEFT(BQ518,3))
            )
        ),
        "OK"
    )
)</f>
        <v>OK</v>
      </c>
      <c r="Q518" s="23" t="str">
        <f>IF(BS518&lt;&gt;"",
    IF(INT('Data Sheet'!$A$19)=INT('Data Sheet'!$B$15),
        --(INT('Data Sheet'!$A$15) &amp; "." &amp; BS518),
        IF(AND((--(INT('Data Sheet'!$A$15) &amp; "." &amp; BS518)&gt;=--('Data Sheet'!$A$15)), (--(INT('Data Sheet'!$A$15) &amp; "." &amp; BS518)&lt;=--('Data Sheet'!$B$15))),
            --(INT('Data Sheet'!$A$15) &amp; "." &amp; BS518),
            --(INT('Data Sheet'!$B$15) &amp; "." &amp; BS518)
        )
    ),
    IF(BQ518&lt;&gt;"",
        IF(INT('Data Sheet'!$A$15)=INT('Data Sheet'!$B$15),
            --(INT('Data Sheet'!$A$15) &amp; "." &amp; RIGHT(BQ518,3)),
            IF(AND((--(INT('Data Sheet'!$A$15) &amp; "." &amp; RIGHT(BQ518,3))&gt;=--('Data Sheet'!$A$15)), (--(INT('Data Sheet'!$A$15) &amp; "." &amp; RIGHT(BQ518,3))&lt;=--('Data Sheet'!$B$15))),
                --(INT('Data Sheet'!$A$15) &amp; "." &amp; RIGHT(BQ518,3)),
                --(INT('Data Sheet'!$B$15) &amp; "." &amp; RIGHT(BQ518,3))
            )
        ),
        "OK"
    )
)</f>
        <v>OK</v>
      </c>
      <c r="R518" s="20"/>
      <c r="S518" s="20"/>
      <c r="T518" s="20"/>
      <c r="U518" s="20"/>
      <c r="V518" s="20"/>
      <c r="W518" s="20"/>
      <c r="X518" s="20"/>
      <c r="Y518" s="20"/>
      <c r="Z518" s="20"/>
      <c r="AA518" s="55"/>
      <c r="AB518" s="55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1"/>
      <c r="AR518" s="21"/>
      <c r="AS518" s="21"/>
      <c r="AT518" s="21"/>
      <c r="AU518" s="21"/>
      <c r="AV518" s="21"/>
      <c r="AW518" s="22"/>
      <c r="AX518" s="99"/>
      <c r="AY518" s="20"/>
      <c r="AZ518" s="20"/>
      <c r="BA518" s="22"/>
      <c r="BC518" s="80"/>
      <c r="BD518" s="80"/>
      <c r="BE518" s="80"/>
      <c r="BF518" s="80"/>
      <c r="BG518" s="2" t="str">
        <f t="shared" si="38"/>
        <v/>
      </c>
      <c r="BH518" s="78">
        <f t="shared" si="37"/>
        <v>0</v>
      </c>
    </row>
    <row r="519" spans="2:60" x14ac:dyDescent="0.2">
      <c r="B519" s="14">
        <f t="shared" si="39"/>
        <v>511</v>
      </c>
      <c r="C519" s="15" t="str">
        <f>CONCATENATE('Data Sheet'!$B$8,'Data Sheet'!$G$2)</f>
        <v>" HWDP</v>
      </c>
      <c r="D519" s="95" t="str">
        <f t="shared" si="40"/>
        <v/>
      </c>
      <c r="E519" s="15" t="str">
        <f>IF('Sum HWDP'!$D$10="TH-Hill DS-1 Vol 3 CAT 2: Clean and Visual Ends only","N/A","OK")</f>
        <v>OK</v>
      </c>
      <c r="F519" s="15" t="str">
        <f>IF('Sum HWDP'!$D$10="TH-Hill DS-1 Vol 3 CAT 2: Clean and Visual Ends only","N/A","OK")</f>
        <v>OK</v>
      </c>
      <c r="G519" s="17"/>
      <c r="H519" s="17"/>
      <c r="I519" s="17" t="s">
        <v>51</v>
      </c>
      <c r="J519" s="17" t="str">
        <f t="shared" si="41"/>
        <v>OK</v>
      </c>
      <c r="K519" s="17" t="str">
        <f t="shared" si="41"/>
        <v>OK</v>
      </c>
      <c r="L519" s="17" t="str">
        <f>IF('Data Sheet'!$B$9="NC-50","N/A","OK")</f>
        <v>OK</v>
      </c>
      <c r="M519" s="17" t="str">
        <f>IF('Data Sheet'!$B$9="NC-50","N/A","OK")</f>
        <v>OK</v>
      </c>
      <c r="N519" s="23" t="str">
        <f>IF(BO519&lt;&gt;"",
    IF(INT('Data Sheet'!$A$19)=INT('Data Sheet'!$B$19),
        --(INT('Data Sheet'!$A$19) &amp; "." &amp; BO519),
        IF(AND((--(INT('Data Sheet'!$A$19) &amp; "." &amp; BO519)&gt;=--('Data Sheet'!$A$19)), (--(INT('Data Sheet'!$A$19) &amp; "." &amp; BO519)&lt;=--('Data Sheet'!$B$19))),
            --(INT('Data Sheet'!$A$19) &amp; "." &amp; BO519),
            --(INT('Data Sheet'!$B$19) &amp; "." &amp; BO519)
        )
    ),
    IF(BN519&lt;&gt;"",
        IF(INT('Data Sheet'!$A$19)=INT('Data Sheet'!$B$19),
            --(INT('Data Sheet'!$A$19) &amp; "." &amp; LEFT(BN519,3)),
            IF(AND((--(INT('Data Sheet'!$A$19) &amp; "." &amp; LEFT(BN519,3))&gt;=--('Data Sheet'!$A$19)), (--(INT('Data Sheet'!$A$19) &amp; "." &amp; LEFT(BN519,3))&lt;=--('Data Sheet'!$B$19))),
                --(INT('Data Sheet'!$A$19) &amp; "." &amp; LEFT(BN519,3)),
                --(INT('Data Sheet'!$B$19) &amp; "." &amp; LEFT(BN519,3))
            )
        ),
        "OK"
    )
)</f>
        <v>OK</v>
      </c>
      <c r="O519" s="23" t="str">
        <f>IF(BP519&lt;&gt;"",
    IF(INT('Data Sheet'!$A$19)=INT('Data Sheet'!$B$19),
        --(INT('Data Sheet'!$A$19) &amp; "." &amp; BP519),
        IF(AND((--(INT('Data Sheet'!$A$19) &amp; "." &amp; BP519)&gt;=--('Data Sheet'!$A$19)), (--(INT('Data Sheet'!$A$19) &amp; "." &amp; BP519)&lt;=--('Data Sheet'!$B$19))),
            --(INT('Data Sheet'!$A$19) &amp; "." &amp; BP519),
            --(INT('Data Sheet'!$B$19) &amp; "." &amp; BP519)
        )
    ),
    IF(BN519&lt;&gt;"",
        IF(INT('Data Sheet'!$A$19)=INT('Data Sheet'!$B$19),
            --(INT('Data Sheet'!$A$19) &amp; "." &amp; RIGHT(BN519,3)),
            IF(AND((--(INT('Data Sheet'!$A$19) &amp; "." &amp; RIGHT(BN519,3))&gt;=--('Data Sheet'!$A$19)), (--(INT('Data Sheet'!$A$19) &amp; "." &amp; RIGHT(BN519,3))&lt;=--('Data Sheet'!$B$19))),
                --(INT('Data Sheet'!$A$19) &amp; "." &amp; RIGHT(BN519,3)),
                --(INT('Data Sheet'!$B$19) &amp; "." &amp; RIGHT(BN519,3))
            )
        ),
        "OK"
    )
)</f>
        <v>OK</v>
      </c>
      <c r="P519" s="23" t="str">
        <f>IF(BR519&lt;&gt;"",
    IF(INT('Data Sheet'!$A$19)=INT('Data Sheet'!$B$15),
        --(INT('Data Sheet'!$A$15) &amp; "." &amp; BR519),
        IF(AND((--(INT('Data Sheet'!$A$15) &amp; "." &amp; BR519)&gt;=--('Data Sheet'!$A$15)), (--(INT('Data Sheet'!$A$15) &amp; "." &amp; BR519)&lt;=--('Data Sheet'!$B$15))),
            --(INT('Data Sheet'!$A$15) &amp; "." &amp; BR519),
            --(INT('Data Sheet'!$B$15) &amp; "." &amp; BR519)
        )
    ),
    IF(BQ519&lt;&gt;"",
        IF(INT('Data Sheet'!$A$15)=INT('Data Sheet'!$B$15),
            --(INT('Data Sheet'!$A$15) &amp; "." &amp; LEFT(BQ519,3)),
            IF(AND((--(INT('Data Sheet'!$A$15) &amp; "." &amp; LEFT(BQ519,3))&gt;=--('Data Sheet'!$A$15)), (--(INT('Data Sheet'!$A$15) &amp; "." &amp; LEFT(BQ519,3))&lt;=--('Data Sheet'!$B$15))),
                --(INT('Data Sheet'!$A$15) &amp; "." &amp; LEFT(BQ519,3)),
                --(INT('Data Sheet'!$B$15) &amp; "." &amp; LEFT(BQ519,3))
            )
        ),
        "OK"
    )
)</f>
        <v>OK</v>
      </c>
      <c r="Q519" s="23" t="str">
        <f>IF(BS519&lt;&gt;"",
    IF(INT('Data Sheet'!$A$19)=INT('Data Sheet'!$B$15),
        --(INT('Data Sheet'!$A$15) &amp; "." &amp; BS519),
        IF(AND((--(INT('Data Sheet'!$A$15) &amp; "." &amp; BS519)&gt;=--('Data Sheet'!$A$15)), (--(INT('Data Sheet'!$A$15) &amp; "." &amp; BS519)&lt;=--('Data Sheet'!$B$15))),
            --(INT('Data Sheet'!$A$15) &amp; "." &amp; BS519),
            --(INT('Data Sheet'!$B$15) &amp; "." &amp; BS519)
        )
    ),
    IF(BQ519&lt;&gt;"",
        IF(INT('Data Sheet'!$A$15)=INT('Data Sheet'!$B$15),
            --(INT('Data Sheet'!$A$15) &amp; "." &amp; RIGHT(BQ519,3)),
            IF(AND((--(INT('Data Sheet'!$A$15) &amp; "." &amp; RIGHT(BQ519,3))&gt;=--('Data Sheet'!$A$15)), (--(INT('Data Sheet'!$A$15) &amp; "." &amp; RIGHT(BQ519,3))&lt;=--('Data Sheet'!$B$15))),
                --(INT('Data Sheet'!$A$15) &amp; "." &amp; RIGHT(BQ519,3)),
                --(INT('Data Sheet'!$B$15) &amp; "." &amp; RIGHT(BQ519,3))
            )
        ),
        "OK"
    )
)</f>
        <v>OK</v>
      </c>
      <c r="R519" s="20"/>
      <c r="S519" s="20"/>
      <c r="T519" s="20"/>
      <c r="U519" s="20"/>
      <c r="V519" s="20"/>
      <c r="W519" s="20"/>
      <c r="X519" s="20"/>
      <c r="Y519" s="20"/>
      <c r="Z519" s="20"/>
      <c r="AA519" s="55"/>
      <c r="AB519" s="55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1"/>
      <c r="AR519" s="21"/>
      <c r="AS519" s="21"/>
      <c r="AT519" s="21"/>
      <c r="AU519" s="21"/>
      <c r="AV519" s="21"/>
      <c r="AW519" s="22"/>
      <c r="AX519" s="99"/>
      <c r="AY519" s="20"/>
      <c r="AZ519" s="20"/>
      <c r="BA519" s="22"/>
      <c r="BC519" s="80"/>
      <c r="BD519" s="80"/>
      <c r="BE519" s="80"/>
      <c r="BF519" s="80"/>
      <c r="BG519" s="2" t="str">
        <f t="shared" si="38"/>
        <v/>
      </c>
      <c r="BH519" s="78">
        <f t="shared" si="37"/>
        <v>0</v>
      </c>
    </row>
    <row r="520" spans="2:60" x14ac:dyDescent="0.2">
      <c r="B520" s="14">
        <f t="shared" si="39"/>
        <v>512</v>
      </c>
      <c r="C520" s="15" t="str">
        <f>CONCATENATE('Data Sheet'!$B$8,'Data Sheet'!$G$2)</f>
        <v>" HWDP</v>
      </c>
      <c r="D520" s="95" t="str">
        <f t="shared" si="40"/>
        <v/>
      </c>
      <c r="E520" s="15" t="str">
        <f>IF('Sum HWDP'!$D$10="TH-Hill DS-1 Vol 3 CAT 2: Clean and Visual Ends only","N/A","OK")</f>
        <v>OK</v>
      </c>
      <c r="F520" s="15" t="str">
        <f>IF('Sum HWDP'!$D$10="TH-Hill DS-1 Vol 3 CAT 2: Clean and Visual Ends only","N/A","OK")</f>
        <v>OK</v>
      </c>
      <c r="G520" s="17"/>
      <c r="H520" s="17"/>
      <c r="I520" s="17" t="s">
        <v>51</v>
      </c>
      <c r="J520" s="17" t="str">
        <f t="shared" si="41"/>
        <v>OK</v>
      </c>
      <c r="K520" s="17" t="str">
        <f t="shared" si="41"/>
        <v>OK</v>
      </c>
      <c r="L520" s="17" t="str">
        <f>IF('Data Sheet'!$B$9="NC-50","N/A","OK")</f>
        <v>OK</v>
      </c>
      <c r="M520" s="17" t="str">
        <f>IF('Data Sheet'!$B$9="NC-50","N/A","OK")</f>
        <v>OK</v>
      </c>
      <c r="N520" s="23" t="str">
        <f>IF(BO520&lt;&gt;"",
    IF(INT('Data Sheet'!$A$19)=INT('Data Sheet'!$B$19),
        --(INT('Data Sheet'!$A$19) &amp; "." &amp; BO520),
        IF(AND((--(INT('Data Sheet'!$A$19) &amp; "." &amp; BO520)&gt;=--('Data Sheet'!$A$19)), (--(INT('Data Sheet'!$A$19) &amp; "." &amp; BO520)&lt;=--('Data Sheet'!$B$19))),
            --(INT('Data Sheet'!$A$19) &amp; "." &amp; BO520),
            --(INT('Data Sheet'!$B$19) &amp; "." &amp; BO520)
        )
    ),
    IF(BN520&lt;&gt;"",
        IF(INT('Data Sheet'!$A$19)=INT('Data Sheet'!$B$19),
            --(INT('Data Sheet'!$A$19) &amp; "." &amp; LEFT(BN520,3)),
            IF(AND((--(INT('Data Sheet'!$A$19) &amp; "." &amp; LEFT(BN520,3))&gt;=--('Data Sheet'!$A$19)), (--(INT('Data Sheet'!$A$19) &amp; "." &amp; LEFT(BN520,3))&lt;=--('Data Sheet'!$B$19))),
                --(INT('Data Sheet'!$A$19) &amp; "." &amp; LEFT(BN520,3)),
                --(INT('Data Sheet'!$B$19) &amp; "." &amp; LEFT(BN520,3))
            )
        ),
        "OK"
    )
)</f>
        <v>OK</v>
      </c>
      <c r="O520" s="23" t="str">
        <f>IF(BP520&lt;&gt;"",
    IF(INT('Data Sheet'!$A$19)=INT('Data Sheet'!$B$19),
        --(INT('Data Sheet'!$A$19) &amp; "." &amp; BP520),
        IF(AND((--(INT('Data Sheet'!$A$19) &amp; "." &amp; BP520)&gt;=--('Data Sheet'!$A$19)), (--(INT('Data Sheet'!$A$19) &amp; "." &amp; BP520)&lt;=--('Data Sheet'!$B$19))),
            --(INT('Data Sheet'!$A$19) &amp; "." &amp; BP520),
            --(INT('Data Sheet'!$B$19) &amp; "." &amp; BP520)
        )
    ),
    IF(BN520&lt;&gt;"",
        IF(INT('Data Sheet'!$A$19)=INT('Data Sheet'!$B$19),
            --(INT('Data Sheet'!$A$19) &amp; "." &amp; RIGHT(BN520,3)),
            IF(AND((--(INT('Data Sheet'!$A$19) &amp; "." &amp; RIGHT(BN520,3))&gt;=--('Data Sheet'!$A$19)), (--(INT('Data Sheet'!$A$19) &amp; "." &amp; RIGHT(BN520,3))&lt;=--('Data Sheet'!$B$19))),
                --(INT('Data Sheet'!$A$19) &amp; "." &amp; RIGHT(BN520,3)),
                --(INT('Data Sheet'!$B$19) &amp; "." &amp; RIGHT(BN520,3))
            )
        ),
        "OK"
    )
)</f>
        <v>OK</v>
      </c>
      <c r="P520" s="23" t="str">
        <f>IF(BR520&lt;&gt;"",
    IF(INT('Data Sheet'!$A$19)=INT('Data Sheet'!$B$15),
        --(INT('Data Sheet'!$A$15) &amp; "." &amp; BR520),
        IF(AND((--(INT('Data Sheet'!$A$15) &amp; "." &amp; BR520)&gt;=--('Data Sheet'!$A$15)), (--(INT('Data Sheet'!$A$15) &amp; "." &amp; BR520)&lt;=--('Data Sheet'!$B$15))),
            --(INT('Data Sheet'!$A$15) &amp; "." &amp; BR520),
            --(INT('Data Sheet'!$B$15) &amp; "." &amp; BR520)
        )
    ),
    IF(BQ520&lt;&gt;"",
        IF(INT('Data Sheet'!$A$15)=INT('Data Sheet'!$B$15),
            --(INT('Data Sheet'!$A$15) &amp; "." &amp; LEFT(BQ520,3)),
            IF(AND((--(INT('Data Sheet'!$A$15) &amp; "." &amp; LEFT(BQ520,3))&gt;=--('Data Sheet'!$A$15)), (--(INT('Data Sheet'!$A$15) &amp; "." &amp; LEFT(BQ520,3))&lt;=--('Data Sheet'!$B$15))),
                --(INT('Data Sheet'!$A$15) &amp; "." &amp; LEFT(BQ520,3)),
                --(INT('Data Sheet'!$B$15) &amp; "." &amp; LEFT(BQ520,3))
            )
        ),
        "OK"
    )
)</f>
        <v>OK</v>
      </c>
      <c r="Q520" s="23" t="str">
        <f>IF(BS520&lt;&gt;"",
    IF(INT('Data Sheet'!$A$19)=INT('Data Sheet'!$B$15),
        --(INT('Data Sheet'!$A$15) &amp; "." &amp; BS520),
        IF(AND((--(INT('Data Sheet'!$A$15) &amp; "." &amp; BS520)&gt;=--('Data Sheet'!$A$15)), (--(INT('Data Sheet'!$A$15) &amp; "." &amp; BS520)&lt;=--('Data Sheet'!$B$15))),
            --(INT('Data Sheet'!$A$15) &amp; "." &amp; BS520),
            --(INT('Data Sheet'!$B$15) &amp; "." &amp; BS520)
        )
    ),
    IF(BQ520&lt;&gt;"",
        IF(INT('Data Sheet'!$A$15)=INT('Data Sheet'!$B$15),
            --(INT('Data Sheet'!$A$15) &amp; "." &amp; RIGHT(BQ520,3)),
            IF(AND((--(INT('Data Sheet'!$A$15) &amp; "." &amp; RIGHT(BQ520,3))&gt;=--('Data Sheet'!$A$15)), (--(INT('Data Sheet'!$A$15) &amp; "." &amp; RIGHT(BQ520,3))&lt;=--('Data Sheet'!$B$15))),
                --(INT('Data Sheet'!$A$15) &amp; "." &amp; RIGHT(BQ520,3)),
                --(INT('Data Sheet'!$B$15) &amp; "." &amp; RIGHT(BQ520,3))
            )
        ),
        "OK"
    )
)</f>
        <v>OK</v>
      </c>
      <c r="R520" s="20"/>
      <c r="S520" s="20"/>
      <c r="T520" s="20"/>
      <c r="U520" s="20"/>
      <c r="V520" s="20"/>
      <c r="W520" s="20"/>
      <c r="X520" s="20"/>
      <c r="Y520" s="20"/>
      <c r="Z520" s="20"/>
      <c r="AA520" s="55"/>
      <c r="AB520" s="55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1"/>
      <c r="AR520" s="21"/>
      <c r="AS520" s="21"/>
      <c r="AT520" s="21"/>
      <c r="AU520" s="21"/>
      <c r="AV520" s="21"/>
      <c r="AW520" s="22"/>
      <c r="AX520" s="99"/>
      <c r="AY520" s="20"/>
      <c r="AZ520" s="20"/>
      <c r="BA520" s="22"/>
      <c r="BC520" s="80"/>
      <c r="BD520" s="80"/>
      <c r="BE520" s="80"/>
      <c r="BF520" s="80"/>
      <c r="BG520" s="2" t="str">
        <f t="shared" si="38"/>
        <v/>
      </c>
      <c r="BH520" s="78">
        <f t="shared" si="37"/>
        <v>0</v>
      </c>
    </row>
    <row r="521" spans="2:60" x14ac:dyDescent="0.2">
      <c r="B521" s="14">
        <f t="shared" si="39"/>
        <v>513</v>
      </c>
      <c r="C521" s="15" t="str">
        <f>CONCATENATE('Data Sheet'!$B$8,'Data Sheet'!$G$2)</f>
        <v>" HWDP</v>
      </c>
      <c r="D521" s="95" t="str">
        <f t="shared" si="40"/>
        <v/>
      </c>
      <c r="E521" s="15" t="str">
        <f>IF('Sum HWDP'!$D$10="TH-Hill DS-1 Vol 3 CAT 2: Clean and Visual Ends only","N/A","OK")</f>
        <v>OK</v>
      </c>
      <c r="F521" s="15" t="str">
        <f>IF('Sum HWDP'!$D$10="TH-Hill DS-1 Vol 3 CAT 2: Clean and Visual Ends only","N/A","OK")</f>
        <v>OK</v>
      </c>
      <c r="G521" s="17"/>
      <c r="H521" s="17"/>
      <c r="I521" s="17" t="s">
        <v>51</v>
      </c>
      <c r="J521" s="17" t="str">
        <f t="shared" si="41"/>
        <v>OK</v>
      </c>
      <c r="K521" s="17" t="str">
        <f t="shared" si="41"/>
        <v>OK</v>
      </c>
      <c r="L521" s="17" t="str">
        <f>IF('Data Sheet'!$B$9="NC-50","N/A","OK")</f>
        <v>OK</v>
      </c>
      <c r="M521" s="17" t="str">
        <f>IF('Data Sheet'!$B$9="NC-50","N/A","OK")</f>
        <v>OK</v>
      </c>
      <c r="N521" s="23" t="str">
        <f>IF(BO521&lt;&gt;"",
    IF(INT('Data Sheet'!$A$19)=INT('Data Sheet'!$B$19),
        --(INT('Data Sheet'!$A$19) &amp; "." &amp; BO521),
        IF(AND((--(INT('Data Sheet'!$A$19) &amp; "." &amp; BO521)&gt;=--('Data Sheet'!$A$19)), (--(INT('Data Sheet'!$A$19) &amp; "." &amp; BO521)&lt;=--('Data Sheet'!$B$19))),
            --(INT('Data Sheet'!$A$19) &amp; "." &amp; BO521),
            --(INT('Data Sheet'!$B$19) &amp; "." &amp; BO521)
        )
    ),
    IF(BN521&lt;&gt;"",
        IF(INT('Data Sheet'!$A$19)=INT('Data Sheet'!$B$19),
            --(INT('Data Sheet'!$A$19) &amp; "." &amp; LEFT(BN521,3)),
            IF(AND((--(INT('Data Sheet'!$A$19) &amp; "." &amp; LEFT(BN521,3))&gt;=--('Data Sheet'!$A$19)), (--(INT('Data Sheet'!$A$19) &amp; "." &amp; LEFT(BN521,3))&lt;=--('Data Sheet'!$B$19))),
                --(INT('Data Sheet'!$A$19) &amp; "." &amp; LEFT(BN521,3)),
                --(INT('Data Sheet'!$B$19) &amp; "." &amp; LEFT(BN521,3))
            )
        ),
        "OK"
    )
)</f>
        <v>OK</v>
      </c>
      <c r="O521" s="23" t="str">
        <f>IF(BP521&lt;&gt;"",
    IF(INT('Data Sheet'!$A$19)=INT('Data Sheet'!$B$19),
        --(INT('Data Sheet'!$A$19) &amp; "." &amp; BP521),
        IF(AND((--(INT('Data Sheet'!$A$19) &amp; "." &amp; BP521)&gt;=--('Data Sheet'!$A$19)), (--(INT('Data Sheet'!$A$19) &amp; "." &amp; BP521)&lt;=--('Data Sheet'!$B$19))),
            --(INT('Data Sheet'!$A$19) &amp; "." &amp; BP521),
            --(INT('Data Sheet'!$B$19) &amp; "." &amp; BP521)
        )
    ),
    IF(BN521&lt;&gt;"",
        IF(INT('Data Sheet'!$A$19)=INT('Data Sheet'!$B$19),
            --(INT('Data Sheet'!$A$19) &amp; "." &amp; RIGHT(BN521,3)),
            IF(AND((--(INT('Data Sheet'!$A$19) &amp; "." &amp; RIGHT(BN521,3))&gt;=--('Data Sheet'!$A$19)), (--(INT('Data Sheet'!$A$19) &amp; "." &amp; RIGHT(BN521,3))&lt;=--('Data Sheet'!$B$19))),
                --(INT('Data Sheet'!$A$19) &amp; "." &amp; RIGHT(BN521,3)),
                --(INT('Data Sheet'!$B$19) &amp; "." &amp; RIGHT(BN521,3))
            )
        ),
        "OK"
    )
)</f>
        <v>OK</v>
      </c>
      <c r="P521" s="23" t="str">
        <f>IF(BR521&lt;&gt;"",
    IF(INT('Data Sheet'!$A$19)=INT('Data Sheet'!$B$15),
        --(INT('Data Sheet'!$A$15) &amp; "." &amp; BR521),
        IF(AND((--(INT('Data Sheet'!$A$15) &amp; "." &amp; BR521)&gt;=--('Data Sheet'!$A$15)), (--(INT('Data Sheet'!$A$15) &amp; "." &amp; BR521)&lt;=--('Data Sheet'!$B$15))),
            --(INT('Data Sheet'!$A$15) &amp; "." &amp; BR521),
            --(INT('Data Sheet'!$B$15) &amp; "." &amp; BR521)
        )
    ),
    IF(BQ521&lt;&gt;"",
        IF(INT('Data Sheet'!$A$15)=INT('Data Sheet'!$B$15),
            --(INT('Data Sheet'!$A$15) &amp; "." &amp; LEFT(BQ521,3)),
            IF(AND((--(INT('Data Sheet'!$A$15) &amp; "." &amp; LEFT(BQ521,3))&gt;=--('Data Sheet'!$A$15)), (--(INT('Data Sheet'!$A$15) &amp; "." &amp; LEFT(BQ521,3))&lt;=--('Data Sheet'!$B$15))),
                --(INT('Data Sheet'!$A$15) &amp; "." &amp; LEFT(BQ521,3)),
                --(INT('Data Sheet'!$B$15) &amp; "." &amp; LEFT(BQ521,3))
            )
        ),
        "OK"
    )
)</f>
        <v>OK</v>
      </c>
      <c r="Q521" s="23" t="str">
        <f>IF(BS521&lt;&gt;"",
    IF(INT('Data Sheet'!$A$19)=INT('Data Sheet'!$B$15),
        --(INT('Data Sheet'!$A$15) &amp; "." &amp; BS521),
        IF(AND((--(INT('Data Sheet'!$A$15) &amp; "." &amp; BS521)&gt;=--('Data Sheet'!$A$15)), (--(INT('Data Sheet'!$A$15) &amp; "." &amp; BS521)&lt;=--('Data Sheet'!$B$15))),
            --(INT('Data Sheet'!$A$15) &amp; "." &amp; BS521),
            --(INT('Data Sheet'!$B$15) &amp; "." &amp; BS521)
        )
    ),
    IF(BQ521&lt;&gt;"",
        IF(INT('Data Sheet'!$A$15)=INT('Data Sheet'!$B$15),
            --(INT('Data Sheet'!$A$15) &amp; "." &amp; RIGHT(BQ521,3)),
            IF(AND((--(INT('Data Sheet'!$A$15) &amp; "." &amp; RIGHT(BQ521,3))&gt;=--('Data Sheet'!$A$15)), (--(INT('Data Sheet'!$A$15) &amp; "." &amp; RIGHT(BQ521,3))&lt;=--('Data Sheet'!$B$15))),
                --(INT('Data Sheet'!$A$15) &amp; "." &amp; RIGHT(BQ521,3)),
                --(INT('Data Sheet'!$B$15) &amp; "." &amp; RIGHT(BQ521,3))
            )
        ),
        "OK"
    )
)</f>
        <v>OK</v>
      </c>
      <c r="R521" s="20"/>
      <c r="S521" s="20"/>
      <c r="T521" s="20"/>
      <c r="U521" s="20"/>
      <c r="V521" s="20"/>
      <c r="W521" s="20"/>
      <c r="X521" s="20"/>
      <c r="Y521" s="20"/>
      <c r="Z521" s="20"/>
      <c r="AA521" s="55"/>
      <c r="AB521" s="55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1"/>
      <c r="AR521" s="21"/>
      <c r="AS521" s="21"/>
      <c r="AT521" s="21"/>
      <c r="AU521" s="21"/>
      <c r="AV521" s="21"/>
      <c r="AW521" s="22"/>
      <c r="AX521" s="99"/>
      <c r="AY521" s="20"/>
      <c r="AZ521" s="20"/>
      <c r="BA521" s="22"/>
      <c r="BC521" s="80"/>
      <c r="BD521" s="80"/>
      <c r="BE521" s="80"/>
      <c r="BF521" s="80"/>
      <c r="BG521" s="2" t="str">
        <f t="shared" si="38"/>
        <v/>
      </c>
      <c r="BH521" s="78">
        <f t="shared" ref="BH521:BH584" si="42">COUNTA(T521:AF521)</f>
        <v>0</v>
      </c>
    </row>
    <row r="522" spans="2:60" x14ac:dyDescent="0.2">
      <c r="B522" s="14">
        <f t="shared" si="39"/>
        <v>514</v>
      </c>
      <c r="C522" s="15" t="str">
        <f>CONCATENATE('Data Sheet'!$B$8,'Data Sheet'!$G$2)</f>
        <v>" HWDP</v>
      </c>
      <c r="D522" s="95" t="str">
        <f t="shared" si="40"/>
        <v/>
      </c>
      <c r="E522" s="15" t="str">
        <f>IF('Sum HWDP'!$D$10="TH-Hill DS-1 Vol 3 CAT 2: Clean and Visual Ends only","N/A","OK")</f>
        <v>OK</v>
      </c>
      <c r="F522" s="15" t="str">
        <f>IF('Sum HWDP'!$D$10="TH-Hill DS-1 Vol 3 CAT 2: Clean and Visual Ends only","N/A","OK")</f>
        <v>OK</v>
      </c>
      <c r="G522" s="17"/>
      <c r="H522" s="17"/>
      <c r="I522" s="17" t="s">
        <v>51</v>
      </c>
      <c r="J522" s="17" t="str">
        <f t="shared" si="41"/>
        <v>OK</v>
      </c>
      <c r="K522" s="17" t="str">
        <f t="shared" si="41"/>
        <v>OK</v>
      </c>
      <c r="L522" s="17" t="str">
        <f>IF('Data Sheet'!$B$9="NC-50","N/A","OK")</f>
        <v>OK</v>
      </c>
      <c r="M522" s="17" t="str">
        <f>IF('Data Sheet'!$B$9="NC-50","N/A","OK")</f>
        <v>OK</v>
      </c>
      <c r="N522" s="23" t="str">
        <f>IF(BO522&lt;&gt;"",
    IF(INT('Data Sheet'!$A$19)=INT('Data Sheet'!$B$19),
        --(INT('Data Sheet'!$A$19) &amp; "." &amp; BO522),
        IF(AND((--(INT('Data Sheet'!$A$19) &amp; "." &amp; BO522)&gt;=--('Data Sheet'!$A$19)), (--(INT('Data Sheet'!$A$19) &amp; "." &amp; BO522)&lt;=--('Data Sheet'!$B$19))),
            --(INT('Data Sheet'!$A$19) &amp; "." &amp; BO522),
            --(INT('Data Sheet'!$B$19) &amp; "." &amp; BO522)
        )
    ),
    IF(BN522&lt;&gt;"",
        IF(INT('Data Sheet'!$A$19)=INT('Data Sheet'!$B$19),
            --(INT('Data Sheet'!$A$19) &amp; "." &amp; LEFT(BN522,3)),
            IF(AND((--(INT('Data Sheet'!$A$19) &amp; "." &amp; LEFT(BN522,3))&gt;=--('Data Sheet'!$A$19)), (--(INT('Data Sheet'!$A$19) &amp; "." &amp; LEFT(BN522,3))&lt;=--('Data Sheet'!$B$19))),
                --(INT('Data Sheet'!$A$19) &amp; "." &amp; LEFT(BN522,3)),
                --(INT('Data Sheet'!$B$19) &amp; "." &amp; LEFT(BN522,3))
            )
        ),
        "OK"
    )
)</f>
        <v>OK</v>
      </c>
      <c r="O522" s="23" t="str">
        <f>IF(BP522&lt;&gt;"",
    IF(INT('Data Sheet'!$A$19)=INT('Data Sheet'!$B$19),
        --(INT('Data Sheet'!$A$19) &amp; "." &amp; BP522),
        IF(AND((--(INT('Data Sheet'!$A$19) &amp; "." &amp; BP522)&gt;=--('Data Sheet'!$A$19)), (--(INT('Data Sheet'!$A$19) &amp; "." &amp; BP522)&lt;=--('Data Sheet'!$B$19))),
            --(INT('Data Sheet'!$A$19) &amp; "." &amp; BP522),
            --(INT('Data Sheet'!$B$19) &amp; "." &amp; BP522)
        )
    ),
    IF(BN522&lt;&gt;"",
        IF(INT('Data Sheet'!$A$19)=INT('Data Sheet'!$B$19),
            --(INT('Data Sheet'!$A$19) &amp; "." &amp; RIGHT(BN522,3)),
            IF(AND((--(INT('Data Sheet'!$A$19) &amp; "." &amp; RIGHT(BN522,3))&gt;=--('Data Sheet'!$A$19)), (--(INT('Data Sheet'!$A$19) &amp; "." &amp; RIGHT(BN522,3))&lt;=--('Data Sheet'!$B$19))),
                --(INT('Data Sheet'!$A$19) &amp; "." &amp; RIGHT(BN522,3)),
                --(INT('Data Sheet'!$B$19) &amp; "." &amp; RIGHT(BN522,3))
            )
        ),
        "OK"
    )
)</f>
        <v>OK</v>
      </c>
      <c r="P522" s="23" t="str">
        <f>IF(BR522&lt;&gt;"",
    IF(INT('Data Sheet'!$A$19)=INT('Data Sheet'!$B$15),
        --(INT('Data Sheet'!$A$15) &amp; "." &amp; BR522),
        IF(AND((--(INT('Data Sheet'!$A$15) &amp; "." &amp; BR522)&gt;=--('Data Sheet'!$A$15)), (--(INT('Data Sheet'!$A$15) &amp; "." &amp; BR522)&lt;=--('Data Sheet'!$B$15))),
            --(INT('Data Sheet'!$A$15) &amp; "." &amp; BR522),
            --(INT('Data Sheet'!$B$15) &amp; "." &amp; BR522)
        )
    ),
    IF(BQ522&lt;&gt;"",
        IF(INT('Data Sheet'!$A$15)=INT('Data Sheet'!$B$15),
            --(INT('Data Sheet'!$A$15) &amp; "." &amp; LEFT(BQ522,3)),
            IF(AND((--(INT('Data Sheet'!$A$15) &amp; "." &amp; LEFT(BQ522,3))&gt;=--('Data Sheet'!$A$15)), (--(INT('Data Sheet'!$A$15) &amp; "." &amp; LEFT(BQ522,3))&lt;=--('Data Sheet'!$B$15))),
                --(INT('Data Sheet'!$A$15) &amp; "." &amp; LEFT(BQ522,3)),
                --(INT('Data Sheet'!$B$15) &amp; "." &amp; LEFT(BQ522,3))
            )
        ),
        "OK"
    )
)</f>
        <v>OK</v>
      </c>
      <c r="Q522" s="23" t="str">
        <f>IF(BS522&lt;&gt;"",
    IF(INT('Data Sheet'!$A$19)=INT('Data Sheet'!$B$15),
        --(INT('Data Sheet'!$A$15) &amp; "." &amp; BS522),
        IF(AND((--(INT('Data Sheet'!$A$15) &amp; "." &amp; BS522)&gt;=--('Data Sheet'!$A$15)), (--(INT('Data Sheet'!$A$15) &amp; "." &amp; BS522)&lt;=--('Data Sheet'!$B$15))),
            --(INT('Data Sheet'!$A$15) &amp; "." &amp; BS522),
            --(INT('Data Sheet'!$B$15) &amp; "." &amp; BS522)
        )
    ),
    IF(BQ522&lt;&gt;"",
        IF(INT('Data Sheet'!$A$15)=INT('Data Sheet'!$B$15),
            --(INT('Data Sheet'!$A$15) &amp; "." &amp; RIGHT(BQ522,3)),
            IF(AND((--(INT('Data Sheet'!$A$15) &amp; "." &amp; RIGHT(BQ522,3))&gt;=--('Data Sheet'!$A$15)), (--(INT('Data Sheet'!$A$15) &amp; "." &amp; RIGHT(BQ522,3))&lt;=--('Data Sheet'!$B$15))),
                --(INT('Data Sheet'!$A$15) &amp; "." &amp; RIGHT(BQ522,3)),
                --(INT('Data Sheet'!$B$15) &amp; "." &amp; RIGHT(BQ522,3))
            )
        ),
        "OK"
    )
)</f>
        <v>OK</v>
      </c>
      <c r="R522" s="20"/>
      <c r="S522" s="20"/>
      <c r="T522" s="20"/>
      <c r="U522" s="20"/>
      <c r="V522" s="20"/>
      <c r="W522" s="20"/>
      <c r="X522" s="20"/>
      <c r="Y522" s="20"/>
      <c r="Z522" s="20"/>
      <c r="AA522" s="55"/>
      <c r="AB522" s="55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1"/>
      <c r="AR522" s="21"/>
      <c r="AS522" s="21"/>
      <c r="AT522" s="21"/>
      <c r="AU522" s="21"/>
      <c r="AV522" s="21"/>
      <c r="AW522" s="22"/>
      <c r="AX522" s="99"/>
      <c r="AY522" s="20"/>
      <c r="AZ522" s="20"/>
      <c r="BA522" s="22"/>
      <c r="BC522" s="80"/>
      <c r="BD522" s="80"/>
      <c r="BE522" s="80"/>
      <c r="BF522" s="80"/>
      <c r="BG522" s="2" t="str">
        <f t="shared" ref="BG522:BG585" si="43">CONCATENATE(BC522,BD522,BE522,BF522)</f>
        <v/>
      </c>
      <c r="BH522" s="78">
        <f t="shared" si="42"/>
        <v>0</v>
      </c>
    </row>
    <row r="523" spans="2:60" x14ac:dyDescent="0.2">
      <c r="B523" s="14">
        <f t="shared" ref="B523:B586" si="44">B522+1</f>
        <v>515</v>
      </c>
      <c r="C523" s="15" t="str">
        <f>CONCATENATE('Data Sheet'!$B$8,'Data Sheet'!$G$2)</f>
        <v>" HWDP</v>
      </c>
      <c r="D523" s="95" t="str">
        <f t="shared" ref="D523:D586" si="45">BG523</f>
        <v/>
      </c>
      <c r="E523" s="15" t="str">
        <f>IF('Sum HWDP'!$D$10="TH-Hill DS-1 Vol 3 CAT 2: Clean and Visual Ends only","N/A","OK")</f>
        <v>OK</v>
      </c>
      <c r="F523" s="15" t="str">
        <f>IF('Sum HWDP'!$D$10="TH-Hill DS-1 Vol 3 CAT 2: Clean and Visual Ends only","N/A","OK")</f>
        <v>OK</v>
      </c>
      <c r="G523" s="17"/>
      <c r="H523" s="17"/>
      <c r="I523" s="17" t="s">
        <v>51</v>
      </c>
      <c r="J523" s="17" t="str">
        <f t="shared" si="41"/>
        <v>OK</v>
      </c>
      <c r="K523" s="17" t="str">
        <f t="shared" si="41"/>
        <v>OK</v>
      </c>
      <c r="L523" s="17" t="str">
        <f>IF('Data Sheet'!$B$9="NC-50","N/A","OK")</f>
        <v>OK</v>
      </c>
      <c r="M523" s="17" t="str">
        <f>IF('Data Sheet'!$B$9="NC-50","N/A","OK")</f>
        <v>OK</v>
      </c>
      <c r="N523" s="23" t="str">
        <f>IF(BO523&lt;&gt;"",
    IF(INT('Data Sheet'!$A$19)=INT('Data Sheet'!$B$19),
        --(INT('Data Sheet'!$A$19) &amp; "." &amp; BO523),
        IF(AND((--(INT('Data Sheet'!$A$19) &amp; "." &amp; BO523)&gt;=--('Data Sheet'!$A$19)), (--(INT('Data Sheet'!$A$19) &amp; "." &amp; BO523)&lt;=--('Data Sheet'!$B$19))),
            --(INT('Data Sheet'!$A$19) &amp; "." &amp; BO523),
            --(INT('Data Sheet'!$B$19) &amp; "." &amp; BO523)
        )
    ),
    IF(BN523&lt;&gt;"",
        IF(INT('Data Sheet'!$A$19)=INT('Data Sheet'!$B$19),
            --(INT('Data Sheet'!$A$19) &amp; "." &amp; LEFT(BN523,3)),
            IF(AND((--(INT('Data Sheet'!$A$19) &amp; "." &amp; LEFT(BN523,3))&gt;=--('Data Sheet'!$A$19)), (--(INT('Data Sheet'!$A$19) &amp; "." &amp; LEFT(BN523,3))&lt;=--('Data Sheet'!$B$19))),
                --(INT('Data Sheet'!$A$19) &amp; "." &amp; LEFT(BN523,3)),
                --(INT('Data Sheet'!$B$19) &amp; "." &amp; LEFT(BN523,3))
            )
        ),
        "OK"
    )
)</f>
        <v>OK</v>
      </c>
      <c r="O523" s="23" t="str">
        <f>IF(BP523&lt;&gt;"",
    IF(INT('Data Sheet'!$A$19)=INT('Data Sheet'!$B$19),
        --(INT('Data Sheet'!$A$19) &amp; "." &amp; BP523),
        IF(AND((--(INT('Data Sheet'!$A$19) &amp; "." &amp; BP523)&gt;=--('Data Sheet'!$A$19)), (--(INT('Data Sheet'!$A$19) &amp; "." &amp; BP523)&lt;=--('Data Sheet'!$B$19))),
            --(INT('Data Sheet'!$A$19) &amp; "." &amp; BP523),
            --(INT('Data Sheet'!$B$19) &amp; "." &amp; BP523)
        )
    ),
    IF(BN523&lt;&gt;"",
        IF(INT('Data Sheet'!$A$19)=INT('Data Sheet'!$B$19),
            --(INT('Data Sheet'!$A$19) &amp; "." &amp; RIGHT(BN523,3)),
            IF(AND((--(INT('Data Sheet'!$A$19) &amp; "." &amp; RIGHT(BN523,3))&gt;=--('Data Sheet'!$A$19)), (--(INT('Data Sheet'!$A$19) &amp; "." &amp; RIGHT(BN523,3))&lt;=--('Data Sheet'!$B$19))),
                --(INT('Data Sheet'!$A$19) &amp; "." &amp; RIGHT(BN523,3)),
                --(INT('Data Sheet'!$B$19) &amp; "." &amp; RIGHT(BN523,3))
            )
        ),
        "OK"
    )
)</f>
        <v>OK</v>
      </c>
      <c r="P523" s="23" t="str">
        <f>IF(BR523&lt;&gt;"",
    IF(INT('Data Sheet'!$A$19)=INT('Data Sheet'!$B$15),
        --(INT('Data Sheet'!$A$15) &amp; "." &amp; BR523),
        IF(AND((--(INT('Data Sheet'!$A$15) &amp; "." &amp; BR523)&gt;=--('Data Sheet'!$A$15)), (--(INT('Data Sheet'!$A$15) &amp; "." &amp; BR523)&lt;=--('Data Sheet'!$B$15))),
            --(INT('Data Sheet'!$A$15) &amp; "." &amp; BR523),
            --(INT('Data Sheet'!$B$15) &amp; "." &amp; BR523)
        )
    ),
    IF(BQ523&lt;&gt;"",
        IF(INT('Data Sheet'!$A$15)=INT('Data Sheet'!$B$15),
            --(INT('Data Sheet'!$A$15) &amp; "." &amp; LEFT(BQ523,3)),
            IF(AND((--(INT('Data Sheet'!$A$15) &amp; "." &amp; LEFT(BQ523,3))&gt;=--('Data Sheet'!$A$15)), (--(INT('Data Sheet'!$A$15) &amp; "." &amp; LEFT(BQ523,3))&lt;=--('Data Sheet'!$B$15))),
                --(INT('Data Sheet'!$A$15) &amp; "." &amp; LEFT(BQ523,3)),
                --(INT('Data Sheet'!$B$15) &amp; "." &amp; LEFT(BQ523,3))
            )
        ),
        "OK"
    )
)</f>
        <v>OK</v>
      </c>
      <c r="Q523" s="23" t="str">
        <f>IF(BS523&lt;&gt;"",
    IF(INT('Data Sheet'!$A$19)=INT('Data Sheet'!$B$15),
        --(INT('Data Sheet'!$A$15) &amp; "." &amp; BS523),
        IF(AND((--(INT('Data Sheet'!$A$15) &amp; "." &amp; BS523)&gt;=--('Data Sheet'!$A$15)), (--(INT('Data Sheet'!$A$15) &amp; "." &amp; BS523)&lt;=--('Data Sheet'!$B$15))),
            --(INT('Data Sheet'!$A$15) &amp; "." &amp; BS523),
            --(INT('Data Sheet'!$B$15) &amp; "." &amp; BS523)
        )
    ),
    IF(BQ523&lt;&gt;"",
        IF(INT('Data Sheet'!$A$15)=INT('Data Sheet'!$B$15),
            --(INT('Data Sheet'!$A$15) &amp; "." &amp; RIGHT(BQ523,3)),
            IF(AND((--(INT('Data Sheet'!$A$15) &amp; "." &amp; RIGHT(BQ523,3))&gt;=--('Data Sheet'!$A$15)), (--(INT('Data Sheet'!$A$15) &amp; "." &amp; RIGHT(BQ523,3))&lt;=--('Data Sheet'!$B$15))),
                --(INT('Data Sheet'!$A$15) &amp; "." &amp; RIGHT(BQ523,3)),
                --(INT('Data Sheet'!$B$15) &amp; "." &amp; RIGHT(BQ523,3))
            )
        ),
        "OK"
    )
)</f>
        <v>OK</v>
      </c>
      <c r="R523" s="20"/>
      <c r="S523" s="20"/>
      <c r="T523" s="20"/>
      <c r="U523" s="20"/>
      <c r="V523" s="20"/>
      <c r="W523" s="20"/>
      <c r="X523" s="20"/>
      <c r="Y523" s="20"/>
      <c r="Z523" s="20"/>
      <c r="AA523" s="55"/>
      <c r="AB523" s="55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1"/>
      <c r="AR523" s="21"/>
      <c r="AS523" s="21"/>
      <c r="AT523" s="21"/>
      <c r="AU523" s="21"/>
      <c r="AV523" s="21"/>
      <c r="AW523" s="22"/>
      <c r="AX523" s="99"/>
      <c r="AY523" s="20"/>
      <c r="AZ523" s="20"/>
      <c r="BA523" s="22"/>
      <c r="BC523" s="80"/>
      <c r="BD523" s="80"/>
      <c r="BE523" s="80"/>
      <c r="BF523" s="80"/>
      <c r="BG523" s="2" t="str">
        <f t="shared" si="43"/>
        <v/>
      </c>
      <c r="BH523" s="78">
        <f t="shared" si="42"/>
        <v>0</v>
      </c>
    </row>
    <row r="524" spans="2:60" x14ac:dyDescent="0.2">
      <c r="B524" s="14">
        <f t="shared" si="44"/>
        <v>516</v>
      </c>
      <c r="C524" s="15" t="str">
        <f>CONCATENATE('Data Sheet'!$B$8,'Data Sheet'!$G$2)</f>
        <v>" HWDP</v>
      </c>
      <c r="D524" s="95" t="str">
        <f t="shared" si="45"/>
        <v/>
      </c>
      <c r="E524" s="15" t="str">
        <f>IF('Sum HWDP'!$D$10="TH-Hill DS-1 Vol 3 CAT 2: Clean and Visual Ends only","N/A","OK")</f>
        <v>OK</v>
      </c>
      <c r="F524" s="15" t="str">
        <f>IF('Sum HWDP'!$D$10="TH-Hill DS-1 Vol 3 CAT 2: Clean and Visual Ends only","N/A","OK")</f>
        <v>OK</v>
      </c>
      <c r="G524" s="17"/>
      <c r="H524" s="17"/>
      <c r="I524" s="17" t="s">
        <v>51</v>
      </c>
      <c r="J524" s="17" t="str">
        <f t="shared" si="41"/>
        <v>OK</v>
      </c>
      <c r="K524" s="17" t="str">
        <f t="shared" si="41"/>
        <v>OK</v>
      </c>
      <c r="L524" s="17" t="str">
        <f>IF('Data Sheet'!$B$9="NC-50","N/A","OK")</f>
        <v>OK</v>
      </c>
      <c r="M524" s="17" t="str">
        <f>IF('Data Sheet'!$B$9="NC-50","N/A","OK")</f>
        <v>OK</v>
      </c>
      <c r="N524" s="23" t="str">
        <f>IF(BO524&lt;&gt;"",
    IF(INT('Data Sheet'!$A$19)=INT('Data Sheet'!$B$19),
        --(INT('Data Sheet'!$A$19) &amp; "." &amp; BO524),
        IF(AND((--(INT('Data Sheet'!$A$19) &amp; "." &amp; BO524)&gt;=--('Data Sheet'!$A$19)), (--(INT('Data Sheet'!$A$19) &amp; "." &amp; BO524)&lt;=--('Data Sheet'!$B$19))),
            --(INT('Data Sheet'!$A$19) &amp; "." &amp; BO524),
            --(INT('Data Sheet'!$B$19) &amp; "." &amp; BO524)
        )
    ),
    IF(BN524&lt;&gt;"",
        IF(INT('Data Sheet'!$A$19)=INT('Data Sheet'!$B$19),
            --(INT('Data Sheet'!$A$19) &amp; "." &amp; LEFT(BN524,3)),
            IF(AND((--(INT('Data Sheet'!$A$19) &amp; "." &amp; LEFT(BN524,3))&gt;=--('Data Sheet'!$A$19)), (--(INT('Data Sheet'!$A$19) &amp; "." &amp; LEFT(BN524,3))&lt;=--('Data Sheet'!$B$19))),
                --(INT('Data Sheet'!$A$19) &amp; "." &amp; LEFT(BN524,3)),
                --(INT('Data Sheet'!$B$19) &amp; "." &amp; LEFT(BN524,3))
            )
        ),
        "OK"
    )
)</f>
        <v>OK</v>
      </c>
      <c r="O524" s="23" t="str">
        <f>IF(BP524&lt;&gt;"",
    IF(INT('Data Sheet'!$A$19)=INT('Data Sheet'!$B$19),
        --(INT('Data Sheet'!$A$19) &amp; "." &amp; BP524),
        IF(AND((--(INT('Data Sheet'!$A$19) &amp; "." &amp; BP524)&gt;=--('Data Sheet'!$A$19)), (--(INT('Data Sheet'!$A$19) &amp; "." &amp; BP524)&lt;=--('Data Sheet'!$B$19))),
            --(INT('Data Sheet'!$A$19) &amp; "." &amp; BP524),
            --(INT('Data Sheet'!$B$19) &amp; "." &amp; BP524)
        )
    ),
    IF(BN524&lt;&gt;"",
        IF(INT('Data Sheet'!$A$19)=INT('Data Sheet'!$B$19),
            --(INT('Data Sheet'!$A$19) &amp; "." &amp; RIGHT(BN524,3)),
            IF(AND((--(INT('Data Sheet'!$A$19) &amp; "." &amp; RIGHT(BN524,3))&gt;=--('Data Sheet'!$A$19)), (--(INT('Data Sheet'!$A$19) &amp; "." &amp; RIGHT(BN524,3))&lt;=--('Data Sheet'!$B$19))),
                --(INT('Data Sheet'!$A$19) &amp; "." &amp; RIGHT(BN524,3)),
                --(INT('Data Sheet'!$B$19) &amp; "." &amp; RIGHT(BN524,3))
            )
        ),
        "OK"
    )
)</f>
        <v>OK</v>
      </c>
      <c r="P524" s="23" t="str">
        <f>IF(BR524&lt;&gt;"",
    IF(INT('Data Sheet'!$A$19)=INT('Data Sheet'!$B$15),
        --(INT('Data Sheet'!$A$15) &amp; "." &amp; BR524),
        IF(AND((--(INT('Data Sheet'!$A$15) &amp; "." &amp; BR524)&gt;=--('Data Sheet'!$A$15)), (--(INT('Data Sheet'!$A$15) &amp; "." &amp; BR524)&lt;=--('Data Sheet'!$B$15))),
            --(INT('Data Sheet'!$A$15) &amp; "." &amp; BR524),
            --(INT('Data Sheet'!$B$15) &amp; "." &amp; BR524)
        )
    ),
    IF(BQ524&lt;&gt;"",
        IF(INT('Data Sheet'!$A$15)=INT('Data Sheet'!$B$15),
            --(INT('Data Sheet'!$A$15) &amp; "." &amp; LEFT(BQ524,3)),
            IF(AND((--(INT('Data Sheet'!$A$15) &amp; "." &amp; LEFT(BQ524,3))&gt;=--('Data Sheet'!$A$15)), (--(INT('Data Sheet'!$A$15) &amp; "." &amp; LEFT(BQ524,3))&lt;=--('Data Sheet'!$B$15))),
                --(INT('Data Sheet'!$A$15) &amp; "." &amp; LEFT(BQ524,3)),
                --(INT('Data Sheet'!$B$15) &amp; "." &amp; LEFT(BQ524,3))
            )
        ),
        "OK"
    )
)</f>
        <v>OK</v>
      </c>
      <c r="Q524" s="23" t="str">
        <f>IF(BS524&lt;&gt;"",
    IF(INT('Data Sheet'!$A$19)=INT('Data Sheet'!$B$15),
        --(INT('Data Sheet'!$A$15) &amp; "." &amp; BS524),
        IF(AND((--(INT('Data Sheet'!$A$15) &amp; "." &amp; BS524)&gt;=--('Data Sheet'!$A$15)), (--(INT('Data Sheet'!$A$15) &amp; "." &amp; BS524)&lt;=--('Data Sheet'!$B$15))),
            --(INT('Data Sheet'!$A$15) &amp; "." &amp; BS524),
            --(INT('Data Sheet'!$B$15) &amp; "." &amp; BS524)
        )
    ),
    IF(BQ524&lt;&gt;"",
        IF(INT('Data Sheet'!$A$15)=INT('Data Sheet'!$B$15),
            --(INT('Data Sheet'!$A$15) &amp; "." &amp; RIGHT(BQ524,3)),
            IF(AND((--(INT('Data Sheet'!$A$15) &amp; "." &amp; RIGHT(BQ524,3))&gt;=--('Data Sheet'!$A$15)), (--(INT('Data Sheet'!$A$15) &amp; "." &amp; RIGHT(BQ524,3))&lt;=--('Data Sheet'!$B$15))),
                --(INT('Data Sheet'!$A$15) &amp; "." &amp; RIGHT(BQ524,3)),
                --(INT('Data Sheet'!$B$15) &amp; "." &amp; RIGHT(BQ524,3))
            )
        ),
        "OK"
    )
)</f>
        <v>OK</v>
      </c>
      <c r="R524" s="20"/>
      <c r="S524" s="20"/>
      <c r="T524" s="20"/>
      <c r="U524" s="20"/>
      <c r="V524" s="20"/>
      <c r="W524" s="20"/>
      <c r="X524" s="20"/>
      <c r="Y524" s="20"/>
      <c r="Z524" s="20"/>
      <c r="AA524" s="55"/>
      <c r="AB524" s="55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1"/>
      <c r="AR524" s="21"/>
      <c r="AS524" s="21"/>
      <c r="AT524" s="21"/>
      <c r="AU524" s="21"/>
      <c r="AV524" s="21"/>
      <c r="AW524" s="22"/>
      <c r="AX524" s="99"/>
      <c r="AY524" s="20"/>
      <c r="AZ524" s="20"/>
      <c r="BA524" s="22"/>
      <c r="BC524" s="80"/>
      <c r="BD524" s="80"/>
      <c r="BE524" s="80"/>
      <c r="BF524" s="80"/>
      <c r="BG524" s="2" t="str">
        <f t="shared" si="43"/>
        <v/>
      </c>
      <c r="BH524" s="78">
        <f t="shared" si="42"/>
        <v>0</v>
      </c>
    </row>
    <row r="525" spans="2:60" x14ac:dyDescent="0.2">
      <c r="B525" s="14">
        <f t="shared" si="44"/>
        <v>517</v>
      </c>
      <c r="C525" s="15" t="str">
        <f>CONCATENATE('Data Sheet'!$B$8,'Data Sheet'!$G$2)</f>
        <v>" HWDP</v>
      </c>
      <c r="D525" s="95" t="str">
        <f t="shared" si="45"/>
        <v/>
      </c>
      <c r="E525" s="15" t="str">
        <f>IF('Sum HWDP'!$D$10="TH-Hill DS-1 Vol 3 CAT 2: Clean and Visual Ends only","N/A","OK")</f>
        <v>OK</v>
      </c>
      <c r="F525" s="15" t="str">
        <f>IF('Sum HWDP'!$D$10="TH-Hill DS-1 Vol 3 CAT 2: Clean and Visual Ends only","N/A","OK")</f>
        <v>OK</v>
      </c>
      <c r="G525" s="17"/>
      <c r="H525" s="17"/>
      <c r="I525" s="17" t="s">
        <v>51</v>
      </c>
      <c r="J525" s="17" t="str">
        <f t="shared" si="41"/>
        <v>OK</v>
      </c>
      <c r="K525" s="17" t="str">
        <f t="shared" si="41"/>
        <v>OK</v>
      </c>
      <c r="L525" s="17" t="str">
        <f>IF('Data Sheet'!$B$9="NC-50","N/A","OK")</f>
        <v>OK</v>
      </c>
      <c r="M525" s="17" t="str">
        <f>IF('Data Sheet'!$B$9="NC-50","N/A","OK")</f>
        <v>OK</v>
      </c>
      <c r="N525" s="23" t="str">
        <f>IF(BO525&lt;&gt;"",
    IF(INT('Data Sheet'!$A$19)=INT('Data Sheet'!$B$19),
        --(INT('Data Sheet'!$A$19) &amp; "." &amp; BO525),
        IF(AND((--(INT('Data Sheet'!$A$19) &amp; "." &amp; BO525)&gt;=--('Data Sheet'!$A$19)), (--(INT('Data Sheet'!$A$19) &amp; "." &amp; BO525)&lt;=--('Data Sheet'!$B$19))),
            --(INT('Data Sheet'!$A$19) &amp; "." &amp; BO525),
            --(INT('Data Sheet'!$B$19) &amp; "." &amp; BO525)
        )
    ),
    IF(BN525&lt;&gt;"",
        IF(INT('Data Sheet'!$A$19)=INT('Data Sheet'!$B$19),
            --(INT('Data Sheet'!$A$19) &amp; "." &amp; LEFT(BN525,3)),
            IF(AND((--(INT('Data Sheet'!$A$19) &amp; "." &amp; LEFT(BN525,3))&gt;=--('Data Sheet'!$A$19)), (--(INT('Data Sheet'!$A$19) &amp; "." &amp; LEFT(BN525,3))&lt;=--('Data Sheet'!$B$19))),
                --(INT('Data Sheet'!$A$19) &amp; "." &amp; LEFT(BN525,3)),
                --(INT('Data Sheet'!$B$19) &amp; "." &amp; LEFT(BN525,3))
            )
        ),
        "OK"
    )
)</f>
        <v>OK</v>
      </c>
      <c r="O525" s="23" t="str">
        <f>IF(BP525&lt;&gt;"",
    IF(INT('Data Sheet'!$A$19)=INT('Data Sheet'!$B$19),
        --(INT('Data Sheet'!$A$19) &amp; "." &amp; BP525),
        IF(AND((--(INT('Data Sheet'!$A$19) &amp; "." &amp; BP525)&gt;=--('Data Sheet'!$A$19)), (--(INT('Data Sheet'!$A$19) &amp; "." &amp; BP525)&lt;=--('Data Sheet'!$B$19))),
            --(INT('Data Sheet'!$A$19) &amp; "." &amp; BP525),
            --(INT('Data Sheet'!$B$19) &amp; "." &amp; BP525)
        )
    ),
    IF(BN525&lt;&gt;"",
        IF(INT('Data Sheet'!$A$19)=INT('Data Sheet'!$B$19),
            --(INT('Data Sheet'!$A$19) &amp; "." &amp; RIGHT(BN525,3)),
            IF(AND((--(INT('Data Sheet'!$A$19) &amp; "." &amp; RIGHT(BN525,3))&gt;=--('Data Sheet'!$A$19)), (--(INT('Data Sheet'!$A$19) &amp; "." &amp; RIGHT(BN525,3))&lt;=--('Data Sheet'!$B$19))),
                --(INT('Data Sheet'!$A$19) &amp; "." &amp; RIGHT(BN525,3)),
                --(INT('Data Sheet'!$B$19) &amp; "." &amp; RIGHT(BN525,3))
            )
        ),
        "OK"
    )
)</f>
        <v>OK</v>
      </c>
      <c r="P525" s="23" t="str">
        <f>IF(BR525&lt;&gt;"",
    IF(INT('Data Sheet'!$A$19)=INT('Data Sheet'!$B$15),
        --(INT('Data Sheet'!$A$15) &amp; "." &amp; BR525),
        IF(AND((--(INT('Data Sheet'!$A$15) &amp; "." &amp; BR525)&gt;=--('Data Sheet'!$A$15)), (--(INT('Data Sheet'!$A$15) &amp; "." &amp; BR525)&lt;=--('Data Sheet'!$B$15))),
            --(INT('Data Sheet'!$A$15) &amp; "." &amp; BR525),
            --(INT('Data Sheet'!$B$15) &amp; "." &amp; BR525)
        )
    ),
    IF(BQ525&lt;&gt;"",
        IF(INT('Data Sheet'!$A$15)=INT('Data Sheet'!$B$15),
            --(INT('Data Sheet'!$A$15) &amp; "." &amp; LEFT(BQ525,3)),
            IF(AND((--(INT('Data Sheet'!$A$15) &amp; "." &amp; LEFT(BQ525,3))&gt;=--('Data Sheet'!$A$15)), (--(INT('Data Sheet'!$A$15) &amp; "." &amp; LEFT(BQ525,3))&lt;=--('Data Sheet'!$B$15))),
                --(INT('Data Sheet'!$A$15) &amp; "." &amp; LEFT(BQ525,3)),
                --(INT('Data Sheet'!$B$15) &amp; "." &amp; LEFT(BQ525,3))
            )
        ),
        "OK"
    )
)</f>
        <v>OK</v>
      </c>
      <c r="Q525" s="23" t="str">
        <f>IF(BS525&lt;&gt;"",
    IF(INT('Data Sheet'!$A$19)=INT('Data Sheet'!$B$15),
        --(INT('Data Sheet'!$A$15) &amp; "." &amp; BS525),
        IF(AND((--(INT('Data Sheet'!$A$15) &amp; "." &amp; BS525)&gt;=--('Data Sheet'!$A$15)), (--(INT('Data Sheet'!$A$15) &amp; "." &amp; BS525)&lt;=--('Data Sheet'!$B$15))),
            --(INT('Data Sheet'!$A$15) &amp; "." &amp; BS525),
            --(INT('Data Sheet'!$B$15) &amp; "." &amp; BS525)
        )
    ),
    IF(BQ525&lt;&gt;"",
        IF(INT('Data Sheet'!$A$15)=INT('Data Sheet'!$B$15),
            --(INT('Data Sheet'!$A$15) &amp; "." &amp; RIGHT(BQ525,3)),
            IF(AND((--(INT('Data Sheet'!$A$15) &amp; "." &amp; RIGHT(BQ525,3))&gt;=--('Data Sheet'!$A$15)), (--(INT('Data Sheet'!$A$15) &amp; "." &amp; RIGHT(BQ525,3))&lt;=--('Data Sheet'!$B$15))),
                --(INT('Data Sheet'!$A$15) &amp; "." &amp; RIGHT(BQ525,3)),
                --(INT('Data Sheet'!$B$15) &amp; "." &amp; RIGHT(BQ525,3))
            )
        ),
        "OK"
    )
)</f>
        <v>OK</v>
      </c>
      <c r="R525" s="20"/>
      <c r="S525" s="20"/>
      <c r="T525" s="20"/>
      <c r="U525" s="20"/>
      <c r="V525" s="20"/>
      <c r="W525" s="20"/>
      <c r="X525" s="20"/>
      <c r="Y525" s="20"/>
      <c r="Z525" s="20"/>
      <c r="AA525" s="55"/>
      <c r="AB525" s="55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1"/>
      <c r="AR525" s="21"/>
      <c r="AS525" s="21"/>
      <c r="AT525" s="21"/>
      <c r="AU525" s="21"/>
      <c r="AV525" s="21"/>
      <c r="AW525" s="22"/>
      <c r="AX525" s="99"/>
      <c r="AY525" s="20"/>
      <c r="AZ525" s="20"/>
      <c r="BA525" s="22"/>
      <c r="BC525" s="80"/>
      <c r="BD525" s="80"/>
      <c r="BE525" s="80"/>
      <c r="BF525" s="80"/>
      <c r="BG525" s="2" t="str">
        <f t="shared" si="43"/>
        <v/>
      </c>
      <c r="BH525" s="78">
        <f t="shared" si="42"/>
        <v>0</v>
      </c>
    </row>
    <row r="526" spans="2:60" x14ac:dyDescent="0.2">
      <c r="B526" s="14">
        <f t="shared" si="44"/>
        <v>518</v>
      </c>
      <c r="C526" s="15" t="str">
        <f>CONCATENATE('Data Sheet'!$B$8,'Data Sheet'!$G$2)</f>
        <v>" HWDP</v>
      </c>
      <c r="D526" s="95" t="str">
        <f t="shared" si="45"/>
        <v/>
      </c>
      <c r="E526" s="15" t="str">
        <f>IF('Sum HWDP'!$D$10="TH-Hill DS-1 Vol 3 CAT 2: Clean and Visual Ends only","N/A","OK")</f>
        <v>OK</v>
      </c>
      <c r="F526" s="15" t="str">
        <f>IF('Sum HWDP'!$D$10="TH-Hill DS-1 Vol 3 CAT 2: Clean and Visual Ends only","N/A","OK")</f>
        <v>OK</v>
      </c>
      <c r="G526" s="17"/>
      <c r="H526" s="17"/>
      <c r="I526" s="17" t="s">
        <v>51</v>
      </c>
      <c r="J526" s="17" t="str">
        <f t="shared" si="41"/>
        <v>OK</v>
      </c>
      <c r="K526" s="17" t="str">
        <f t="shared" si="41"/>
        <v>OK</v>
      </c>
      <c r="L526" s="17" t="str">
        <f>IF('Data Sheet'!$B$9="NC-50","N/A","OK")</f>
        <v>OK</v>
      </c>
      <c r="M526" s="17" t="str">
        <f>IF('Data Sheet'!$B$9="NC-50","N/A","OK")</f>
        <v>OK</v>
      </c>
      <c r="N526" s="23" t="str">
        <f>IF(BO526&lt;&gt;"",
    IF(INT('Data Sheet'!$A$19)=INT('Data Sheet'!$B$19),
        --(INT('Data Sheet'!$A$19) &amp; "." &amp; BO526),
        IF(AND((--(INT('Data Sheet'!$A$19) &amp; "." &amp; BO526)&gt;=--('Data Sheet'!$A$19)), (--(INT('Data Sheet'!$A$19) &amp; "." &amp; BO526)&lt;=--('Data Sheet'!$B$19))),
            --(INT('Data Sheet'!$A$19) &amp; "." &amp; BO526),
            --(INT('Data Sheet'!$B$19) &amp; "." &amp; BO526)
        )
    ),
    IF(BN526&lt;&gt;"",
        IF(INT('Data Sheet'!$A$19)=INT('Data Sheet'!$B$19),
            --(INT('Data Sheet'!$A$19) &amp; "." &amp; LEFT(BN526,3)),
            IF(AND((--(INT('Data Sheet'!$A$19) &amp; "." &amp; LEFT(BN526,3))&gt;=--('Data Sheet'!$A$19)), (--(INT('Data Sheet'!$A$19) &amp; "." &amp; LEFT(BN526,3))&lt;=--('Data Sheet'!$B$19))),
                --(INT('Data Sheet'!$A$19) &amp; "." &amp; LEFT(BN526,3)),
                --(INT('Data Sheet'!$B$19) &amp; "." &amp; LEFT(BN526,3))
            )
        ),
        "OK"
    )
)</f>
        <v>OK</v>
      </c>
      <c r="O526" s="23" t="str">
        <f>IF(BP526&lt;&gt;"",
    IF(INT('Data Sheet'!$A$19)=INT('Data Sheet'!$B$19),
        --(INT('Data Sheet'!$A$19) &amp; "." &amp; BP526),
        IF(AND((--(INT('Data Sheet'!$A$19) &amp; "." &amp; BP526)&gt;=--('Data Sheet'!$A$19)), (--(INT('Data Sheet'!$A$19) &amp; "." &amp; BP526)&lt;=--('Data Sheet'!$B$19))),
            --(INT('Data Sheet'!$A$19) &amp; "." &amp; BP526),
            --(INT('Data Sheet'!$B$19) &amp; "." &amp; BP526)
        )
    ),
    IF(BN526&lt;&gt;"",
        IF(INT('Data Sheet'!$A$19)=INT('Data Sheet'!$B$19),
            --(INT('Data Sheet'!$A$19) &amp; "." &amp; RIGHT(BN526,3)),
            IF(AND((--(INT('Data Sheet'!$A$19) &amp; "." &amp; RIGHT(BN526,3))&gt;=--('Data Sheet'!$A$19)), (--(INT('Data Sheet'!$A$19) &amp; "." &amp; RIGHT(BN526,3))&lt;=--('Data Sheet'!$B$19))),
                --(INT('Data Sheet'!$A$19) &amp; "." &amp; RIGHT(BN526,3)),
                --(INT('Data Sheet'!$B$19) &amp; "." &amp; RIGHT(BN526,3))
            )
        ),
        "OK"
    )
)</f>
        <v>OK</v>
      </c>
      <c r="P526" s="23" t="str">
        <f>IF(BR526&lt;&gt;"",
    IF(INT('Data Sheet'!$A$19)=INT('Data Sheet'!$B$15),
        --(INT('Data Sheet'!$A$15) &amp; "." &amp; BR526),
        IF(AND((--(INT('Data Sheet'!$A$15) &amp; "." &amp; BR526)&gt;=--('Data Sheet'!$A$15)), (--(INT('Data Sheet'!$A$15) &amp; "." &amp; BR526)&lt;=--('Data Sheet'!$B$15))),
            --(INT('Data Sheet'!$A$15) &amp; "." &amp; BR526),
            --(INT('Data Sheet'!$B$15) &amp; "." &amp; BR526)
        )
    ),
    IF(BQ526&lt;&gt;"",
        IF(INT('Data Sheet'!$A$15)=INT('Data Sheet'!$B$15),
            --(INT('Data Sheet'!$A$15) &amp; "." &amp; LEFT(BQ526,3)),
            IF(AND((--(INT('Data Sheet'!$A$15) &amp; "." &amp; LEFT(BQ526,3))&gt;=--('Data Sheet'!$A$15)), (--(INT('Data Sheet'!$A$15) &amp; "." &amp; LEFT(BQ526,3))&lt;=--('Data Sheet'!$B$15))),
                --(INT('Data Sheet'!$A$15) &amp; "." &amp; LEFT(BQ526,3)),
                --(INT('Data Sheet'!$B$15) &amp; "." &amp; LEFT(BQ526,3))
            )
        ),
        "OK"
    )
)</f>
        <v>OK</v>
      </c>
      <c r="Q526" s="23" t="str">
        <f>IF(BS526&lt;&gt;"",
    IF(INT('Data Sheet'!$A$19)=INT('Data Sheet'!$B$15),
        --(INT('Data Sheet'!$A$15) &amp; "." &amp; BS526),
        IF(AND((--(INT('Data Sheet'!$A$15) &amp; "." &amp; BS526)&gt;=--('Data Sheet'!$A$15)), (--(INT('Data Sheet'!$A$15) &amp; "." &amp; BS526)&lt;=--('Data Sheet'!$B$15))),
            --(INT('Data Sheet'!$A$15) &amp; "." &amp; BS526),
            --(INT('Data Sheet'!$B$15) &amp; "." &amp; BS526)
        )
    ),
    IF(BQ526&lt;&gt;"",
        IF(INT('Data Sheet'!$A$15)=INT('Data Sheet'!$B$15),
            --(INT('Data Sheet'!$A$15) &amp; "." &amp; RIGHT(BQ526,3)),
            IF(AND((--(INT('Data Sheet'!$A$15) &amp; "." &amp; RIGHT(BQ526,3))&gt;=--('Data Sheet'!$A$15)), (--(INT('Data Sheet'!$A$15) &amp; "." &amp; RIGHT(BQ526,3))&lt;=--('Data Sheet'!$B$15))),
                --(INT('Data Sheet'!$A$15) &amp; "." &amp; RIGHT(BQ526,3)),
                --(INT('Data Sheet'!$B$15) &amp; "." &amp; RIGHT(BQ526,3))
            )
        ),
        "OK"
    )
)</f>
        <v>OK</v>
      </c>
      <c r="R526" s="20"/>
      <c r="S526" s="20"/>
      <c r="T526" s="20"/>
      <c r="U526" s="20"/>
      <c r="V526" s="20"/>
      <c r="W526" s="20"/>
      <c r="X526" s="20"/>
      <c r="Y526" s="20"/>
      <c r="Z526" s="20"/>
      <c r="AA526" s="55"/>
      <c r="AB526" s="55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1"/>
      <c r="AR526" s="21"/>
      <c r="AS526" s="21"/>
      <c r="AT526" s="21"/>
      <c r="AU526" s="21"/>
      <c r="AV526" s="21"/>
      <c r="AW526" s="22"/>
      <c r="AX526" s="99"/>
      <c r="AY526" s="20"/>
      <c r="AZ526" s="20"/>
      <c r="BA526" s="22"/>
      <c r="BC526" s="80"/>
      <c r="BD526" s="80"/>
      <c r="BE526" s="80"/>
      <c r="BF526" s="80"/>
      <c r="BG526" s="2" t="str">
        <f t="shared" si="43"/>
        <v/>
      </c>
      <c r="BH526" s="78">
        <f t="shared" si="42"/>
        <v>0</v>
      </c>
    </row>
    <row r="527" spans="2:60" x14ac:dyDescent="0.2">
      <c r="B527" s="14">
        <f t="shared" si="44"/>
        <v>519</v>
      </c>
      <c r="C527" s="15" t="str">
        <f>CONCATENATE('Data Sheet'!$B$8,'Data Sheet'!$G$2)</f>
        <v>" HWDP</v>
      </c>
      <c r="D527" s="95" t="str">
        <f t="shared" si="45"/>
        <v/>
      </c>
      <c r="E527" s="15" t="str">
        <f>IF('Sum HWDP'!$D$10="TH-Hill DS-1 Vol 3 CAT 2: Clean and Visual Ends only","N/A","OK")</f>
        <v>OK</v>
      </c>
      <c r="F527" s="15" t="str">
        <f>IF('Sum HWDP'!$D$10="TH-Hill DS-1 Vol 3 CAT 2: Clean and Visual Ends only","N/A","OK")</f>
        <v>OK</v>
      </c>
      <c r="G527" s="17"/>
      <c r="H527" s="17"/>
      <c r="I527" s="17" t="s">
        <v>51</v>
      </c>
      <c r="J527" s="17" t="str">
        <f t="shared" si="41"/>
        <v>OK</v>
      </c>
      <c r="K527" s="17" t="str">
        <f t="shared" si="41"/>
        <v>OK</v>
      </c>
      <c r="L527" s="17" t="str">
        <f>IF('Data Sheet'!$B$9="NC-50","N/A","OK")</f>
        <v>OK</v>
      </c>
      <c r="M527" s="17" t="str">
        <f>IF('Data Sheet'!$B$9="NC-50","N/A","OK")</f>
        <v>OK</v>
      </c>
      <c r="N527" s="23" t="str">
        <f>IF(BO527&lt;&gt;"",
    IF(INT('Data Sheet'!$A$19)=INT('Data Sheet'!$B$19),
        --(INT('Data Sheet'!$A$19) &amp; "." &amp; BO527),
        IF(AND((--(INT('Data Sheet'!$A$19) &amp; "." &amp; BO527)&gt;=--('Data Sheet'!$A$19)), (--(INT('Data Sheet'!$A$19) &amp; "." &amp; BO527)&lt;=--('Data Sheet'!$B$19))),
            --(INT('Data Sheet'!$A$19) &amp; "." &amp; BO527),
            --(INT('Data Sheet'!$B$19) &amp; "." &amp; BO527)
        )
    ),
    IF(BN527&lt;&gt;"",
        IF(INT('Data Sheet'!$A$19)=INT('Data Sheet'!$B$19),
            --(INT('Data Sheet'!$A$19) &amp; "." &amp; LEFT(BN527,3)),
            IF(AND((--(INT('Data Sheet'!$A$19) &amp; "." &amp; LEFT(BN527,3))&gt;=--('Data Sheet'!$A$19)), (--(INT('Data Sheet'!$A$19) &amp; "." &amp; LEFT(BN527,3))&lt;=--('Data Sheet'!$B$19))),
                --(INT('Data Sheet'!$A$19) &amp; "." &amp; LEFT(BN527,3)),
                --(INT('Data Sheet'!$B$19) &amp; "." &amp; LEFT(BN527,3))
            )
        ),
        "OK"
    )
)</f>
        <v>OK</v>
      </c>
      <c r="O527" s="23" t="str">
        <f>IF(BP527&lt;&gt;"",
    IF(INT('Data Sheet'!$A$19)=INT('Data Sheet'!$B$19),
        --(INT('Data Sheet'!$A$19) &amp; "." &amp; BP527),
        IF(AND((--(INT('Data Sheet'!$A$19) &amp; "." &amp; BP527)&gt;=--('Data Sheet'!$A$19)), (--(INT('Data Sheet'!$A$19) &amp; "." &amp; BP527)&lt;=--('Data Sheet'!$B$19))),
            --(INT('Data Sheet'!$A$19) &amp; "." &amp; BP527),
            --(INT('Data Sheet'!$B$19) &amp; "." &amp; BP527)
        )
    ),
    IF(BN527&lt;&gt;"",
        IF(INT('Data Sheet'!$A$19)=INT('Data Sheet'!$B$19),
            --(INT('Data Sheet'!$A$19) &amp; "." &amp; RIGHT(BN527,3)),
            IF(AND((--(INT('Data Sheet'!$A$19) &amp; "." &amp; RIGHT(BN527,3))&gt;=--('Data Sheet'!$A$19)), (--(INT('Data Sheet'!$A$19) &amp; "." &amp; RIGHT(BN527,3))&lt;=--('Data Sheet'!$B$19))),
                --(INT('Data Sheet'!$A$19) &amp; "." &amp; RIGHT(BN527,3)),
                --(INT('Data Sheet'!$B$19) &amp; "." &amp; RIGHT(BN527,3))
            )
        ),
        "OK"
    )
)</f>
        <v>OK</v>
      </c>
      <c r="P527" s="23" t="str">
        <f>IF(BR527&lt;&gt;"",
    IF(INT('Data Sheet'!$A$19)=INT('Data Sheet'!$B$15),
        --(INT('Data Sheet'!$A$15) &amp; "." &amp; BR527),
        IF(AND((--(INT('Data Sheet'!$A$15) &amp; "." &amp; BR527)&gt;=--('Data Sheet'!$A$15)), (--(INT('Data Sheet'!$A$15) &amp; "." &amp; BR527)&lt;=--('Data Sheet'!$B$15))),
            --(INT('Data Sheet'!$A$15) &amp; "." &amp; BR527),
            --(INT('Data Sheet'!$B$15) &amp; "." &amp; BR527)
        )
    ),
    IF(BQ527&lt;&gt;"",
        IF(INT('Data Sheet'!$A$15)=INT('Data Sheet'!$B$15),
            --(INT('Data Sheet'!$A$15) &amp; "." &amp; LEFT(BQ527,3)),
            IF(AND((--(INT('Data Sheet'!$A$15) &amp; "." &amp; LEFT(BQ527,3))&gt;=--('Data Sheet'!$A$15)), (--(INT('Data Sheet'!$A$15) &amp; "." &amp; LEFT(BQ527,3))&lt;=--('Data Sheet'!$B$15))),
                --(INT('Data Sheet'!$A$15) &amp; "." &amp; LEFT(BQ527,3)),
                --(INT('Data Sheet'!$B$15) &amp; "." &amp; LEFT(BQ527,3))
            )
        ),
        "OK"
    )
)</f>
        <v>OK</v>
      </c>
      <c r="Q527" s="23" t="str">
        <f>IF(BS527&lt;&gt;"",
    IF(INT('Data Sheet'!$A$19)=INT('Data Sheet'!$B$15),
        --(INT('Data Sheet'!$A$15) &amp; "." &amp; BS527),
        IF(AND((--(INT('Data Sheet'!$A$15) &amp; "." &amp; BS527)&gt;=--('Data Sheet'!$A$15)), (--(INT('Data Sheet'!$A$15) &amp; "." &amp; BS527)&lt;=--('Data Sheet'!$B$15))),
            --(INT('Data Sheet'!$A$15) &amp; "." &amp; BS527),
            --(INT('Data Sheet'!$B$15) &amp; "." &amp; BS527)
        )
    ),
    IF(BQ527&lt;&gt;"",
        IF(INT('Data Sheet'!$A$15)=INT('Data Sheet'!$B$15),
            --(INT('Data Sheet'!$A$15) &amp; "." &amp; RIGHT(BQ527,3)),
            IF(AND((--(INT('Data Sheet'!$A$15) &amp; "." &amp; RIGHT(BQ527,3))&gt;=--('Data Sheet'!$A$15)), (--(INT('Data Sheet'!$A$15) &amp; "." &amp; RIGHT(BQ527,3))&lt;=--('Data Sheet'!$B$15))),
                --(INT('Data Sheet'!$A$15) &amp; "." &amp; RIGHT(BQ527,3)),
                --(INT('Data Sheet'!$B$15) &amp; "." &amp; RIGHT(BQ527,3))
            )
        ),
        "OK"
    )
)</f>
        <v>OK</v>
      </c>
      <c r="R527" s="20"/>
      <c r="S527" s="20"/>
      <c r="T527" s="20"/>
      <c r="U527" s="20"/>
      <c r="V527" s="20"/>
      <c r="W527" s="20"/>
      <c r="X527" s="20"/>
      <c r="Y527" s="20"/>
      <c r="Z527" s="20"/>
      <c r="AA527" s="55"/>
      <c r="AB527" s="55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1"/>
      <c r="AR527" s="21"/>
      <c r="AS527" s="21"/>
      <c r="AT527" s="21"/>
      <c r="AU527" s="21"/>
      <c r="AV527" s="21"/>
      <c r="AW527" s="22"/>
      <c r="AX527" s="99"/>
      <c r="AY527" s="20"/>
      <c r="AZ527" s="20"/>
      <c r="BA527" s="22"/>
      <c r="BC527" s="80"/>
      <c r="BD527" s="80"/>
      <c r="BE527" s="80"/>
      <c r="BF527" s="80"/>
      <c r="BG527" s="2" t="str">
        <f t="shared" si="43"/>
        <v/>
      </c>
      <c r="BH527" s="78">
        <f t="shared" si="42"/>
        <v>0</v>
      </c>
    </row>
    <row r="528" spans="2:60" x14ac:dyDescent="0.2">
      <c r="B528" s="14">
        <f t="shared" si="44"/>
        <v>520</v>
      </c>
      <c r="C528" s="15" t="str">
        <f>CONCATENATE('Data Sheet'!$B$8,'Data Sheet'!$G$2)</f>
        <v>" HWDP</v>
      </c>
      <c r="D528" s="95" t="str">
        <f t="shared" si="45"/>
        <v/>
      </c>
      <c r="E528" s="15" t="str">
        <f>IF('Sum HWDP'!$D$10="TH-Hill DS-1 Vol 3 CAT 2: Clean and Visual Ends only","N/A","OK")</f>
        <v>OK</v>
      </c>
      <c r="F528" s="15" t="str">
        <f>IF('Sum HWDP'!$D$10="TH-Hill DS-1 Vol 3 CAT 2: Clean and Visual Ends only","N/A","OK")</f>
        <v>OK</v>
      </c>
      <c r="G528" s="17"/>
      <c r="H528" s="17"/>
      <c r="I528" s="17" t="s">
        <v>51</v>
      </c>
      <c r="J528" s="17" t="str">
        <f t="shared" si="41"/>
        <v>OK</v>
      </c>
      <c r="K528" s="17" t="str">
        <f t="shared" si="41"/>
        <v>OK</v>
      </c>
      <c r="L528" s="17" t="str">
        <f>IF('Data Sheet'!$B$9="NC-50","N/A","OK")</f>
        <v>OK</v>
      </c>
      <c r="M528" s="17" t="str">
        <f>IF('Data Sheet'!$B$9="NC-50","N/A","OK")</f>
        <v>OK</v>
      </c>
      <c r="N528" s="23" t="str">
        <f>IF(BO528&lt;&gt;"",
    IF(INT('Data Sheet'!$A$19)=INT('Data Sheet'!$B$19),
        --(INT('Data Sheet'!$A$19) &amp; "." &amp; BO528),
        IF(AND((--(INT('Data Sheet'!$A$19) &amp; "." &amp; BO528)&gt;=--('Data Sheet'!$A$19)), (--(INT('Data Sheet'!$A$19) &amp; "." &amp; BO528)&lt;=--('Data Sheet'!$B$19))),
            --(INT('Data Sheet'!$A$19) &amp; "." &amp; BO528),
            --(INT('Data Sheet'!$B$19) &amp; "." &amp; BO528)
        )
    ),
    IF(BN528&lt;&gt;"",
        IF(INT('Data Sheet'!$A$19)=INT('Data Sheet'!$B$19),
            --(INT('Data Sheet'!$A$19) &amp; "." &amp; LEFT(BN528,3)),
            IF(AND((--(INT('Data Sheet'!$A$19) &amp; "." &amp; LEFT(BN528,3))&gt;=--('Data Sheet'!$A$19)), (--(INT('Data Sheet'!$A$19) &amp; "." &amp; LEFT(BN528,3))&lt;=--('Data Sheet'!$B$19))),
                --(INT('Data Sheet'!$A$19) &amp; "." &amp; LEFT(BN528,3)),
                --(INT('Data Sheet'!$B$19) &amp; "." &amp; LEFT(BN528,3))
            )
        ),
        "OK"
    )
)</f>
        <v>OK</v>
      </c>
      <c r="O528" s="23" t="str">
        <f>IF(BP528&lt;&gt;"",
    IF(INT('Data Sheet'!$A$19)=INT('Data Sheet'!$B$19),
        --(INT('Data Sheet'!$A$19) &amp; "." &amp; BP528),
        IF(AND((--(INT('Data Sheet'!$A$19) &amp; "." &amp; BP528)&gt;=--('Data Sheet'!$A$19)), (--(INT('Data Sheet'!$A$19) &amp; "." &amp; BP528)&lt;=--('Data Sheet'!$B$19))),
            --(INT('Data Sheet'!$A$19) &amp; "." &amp; BP528),
            --(INT('Data Sheet'!$B$19) &amp; "." &amp; BP528)
        )
    ),
    IF(BN528&lt;&gt;"",
        IF(INT('Data Sheet'!$A$19)=INT('Data Sheet'!$B$19),
            --(INT('Data Sheet'!$A$19) &amp; "." &amp; RIGHT(BN528,3)),
            IF(AND((--(INT('Data Sheet'!$A$19) &amp; "." &amp; RIGHT(BN528,3))&gt;=--('Data Sheet'!$A$19)), (--(INT('Data Sheet'!$A$19) &amp; "." &amp; RIGHT(BN528,3))&lt;=--('Data Sheet'!$B$19))),
                --(INT('Data Sheet'!$A$19) &amp; "." &amp; RIGHT(BN528,3)),
                --(INT('Data Sheet'!$B$19) &amp; "." &amp; RIGHT(BN528,3))
            )
        ),
        "OK"
    )
)</f>
        <v>OK</v>
      </c>
      <c r="P528" s="23" t="str">
        <f>IF(BR528&lt;&gt;"",
    IF(INT('Data Sheet'!$A$19)=INT('Data Sheet'!$B$15),
        --(INT('Data Sheet'!$A$15) &amp; "." &amp; BR528),
        IF(AND((--(INT('Data Sheet'!$A$15) &amp; "." &amp; BR528)&gt;=--('Data Sheet'!$A$15)), (--(INT('Data Sheet'!$A$15) &amp; "." &amp; BR528)&lt;=--('Data Sheet'!$B$15))),
            --(INT('Data Sheet'!$A$15) &amp; "." &amp; BR528),
            --(INT('Data Sheet'!$B$15) &amp; "." &amp; BR528)
        )
    ),
    IF(BQ528&lt;&gt;"",
        IF(INT('Data Sheet'!$A$15)=INT('Data Sheet'!$B$15),
            --(INT('Data Sheet'!$A$15) &amp; "." &amp; LEFT(BQ528,3)),
            IF(AND((--(INT('Data Sheet'!$A$15) &amp; "." &amp; LEFT(BQ528,3))&gt;=--('Data Sheet'!$A$15)), (--(INT('Data Sheet'!$A$15) &amp; "." &amp; LEFT(BQ528,3))&lt;=--('Data Sheet'!$B$15))),
                --(INT('Data Sheet'!$A$15) &amp; "." &amp; LEFT(BQ528,3)),
                --(INT('Data Sheet'!$B$15) &amp; "." &amp; LEFT(BQ528,3))
            )
        ),
        "OK"
    )
)</f>
        <v>OK</v>
      </c>
      <c r="Q528" s="23" t="str">
        <f>IF(BS528&lt;&gt;"",
    IF(INT('Data Sheet'!$A$19)=INT('Data Sheet'!$B$15),
        --(INT('Data Sheet'!$A$15) &amp; "." &amp; BS528),
        IF(AND((--(INT('Data Sheet'!$A$15) &amp; "." &amp; BS528)&gt;=--('Data Sheet'!$A$15)), (--(INT('Data Sheet'!$A$15) &amp; "." &amp; BS528)&lt;=--('Data Sheet'!$B$15))),
            --(INT('Data Sheet'!$A$15) &amp; "." &amp; BS528),
            --(INT('Data Sheet'!$B$15) &amp; "." &amp; BS528)
        )
    ),
    IF(BQ528&lt;&gt;"",
        IF(INT('Data Sheet'!$A$15)=INT('Data Sheet'!$B$15),
            --(INT('Data Sheet'!$A$15) &amp; "." &amp; RIGHT(BQ528,3)),
            IF(AND((--(INT('Data Sheet'!$A$15) &amp; "." &amp; RIGHT(BQ528,3))&gt;=--('Data Sheet'!$A$15)), (--(INT('Data Sheet'!$A$15) &amp; "." &amp; RIGHT(BQ528,3))&lt;=--('Data Sheet'!$B$15))),
                --(INT('Data Sheet'!$A$15) &amp; "." &amp; RIGHT(BQ528,3)),
                --(INT('Data Sheet'!$B$15) &amp; "." &amp; RIGHT(BQ528,3))
            )
        ),
        "OK"
    )
)</f>
        <v>OK</v>
      </c>
      <c r="R528" s="20"/>
      <c r="S528" s="20"/>
      <c r="T528" s="20"/>
      <c r="U528" s="20"/>
      <c r="V528" s="20"/>
      <c r="W528" s="20"/>
      <c r="X528" s="20"/>
      <c r="Y528" s="20"/>
      <c r="Z528" s="20"/>
      <c r="AA528" s="55"/>
      <c r="AB528" s="55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1"/>
      <c r="AR528" s="21"/>
      <c r="AS528" s="21"/>
      <c r="AT528" s="21"/>
      <c r="AU528" s="21"/>
      <c r="AV528" s="21"/>
      <c r="AW528" s="22"/>
      <c r="AX528" s="99"/>
      <c r="AY528" s="20"/>
      <c r="AZ528" s="20"/>
      <c r="BA528" s="22"/>
      <c r="BC528" s="80"/>
      <c r="BD528" s="80"/>
      <c r="BE528" s="80"/>
      <c r="BF528" s="80"/>
      <c r="BG528" s="2" t="str">
        <f t="shared" si="43"/>
        <v/>
      </c>
      <c r="BH528" s="78">
        <f t="shared" si="42"/>
        <v>0</v>
      </c>
    </row>
    <row r="529" spans="2:60" x14ac:dyDescent="0.2">
      <c r="B529" s="14">
        <f t="shared" si="44"/>
        <v>521</v>
      </c>
      <c r="C529" s="15" t="str">
        <f>CONCATENATE('Data Sheet'!$B$8,'Data Sheet'!$G$2)</f>
        <v>" HWDP</v>
      </c>
      <c r="D529" s="95" t="str">
        <f t="shared" si="45"/>
        <v/>
      </c>
      <c r="E529" s="15" t="str">
        <f>IF('Sum HWDP'!$D$10="TH-Hill DS-1 Vol 3 CAT 2: Clean and Visual Ends only","N/A","OK")</f>
        <v>OK</v>
      </c>
      <c r="F529" s="15" t="str">
        <f>IF('Sum HWDP'!$D$10="TH-Hill DS-1 Vol 3 CAT 2: Clean and Visual Ends only","N/A","OK")</f>
        <v>OK</v>
      </c>
      <c r="G529" s="17"/>
      <c r="H529" s="17"/>
      <c r="I529" s="17" t="s">
        <v>51</v>
      </c>
      <c r="J529" s="17" t="str">
        <f t="shared" si="41"/>
        <v>OK</v>
      </c>
      <c r="K529" s="17" t="str">
        <f t="shared" si="41"/>
        <v>OK</v>
      </c>
      <c r="L529" s="17" t="str">
        <f>IF('Data Sheet'!$B$9="NC-50","N/A","OK")</f>
        <v>OK</v>
      </c>
      <c r="M529" s="17" t="str">
        <f>IF('Data Sheet'!$B$9="NC-50","N/A","OK")</f>
        <v>OK</v>
      </c>
      <c r="N529" s="23" t="str">
        <f>IF(BO529&lt;&gt;"",
    IF(INT('Data Sheet'!$A$19)=INT('Data Sheet'!$B$19),
        --(INT('Data Sheet'!$A$19) &amp; "." &amp; BO529),
        IF(AND((--(INT('Data Sheet'!$A$19) &amp; "." &amp; BO529)&gt;=--('Data Sheet'!$A$19)), (--(INT('Data Sheet'!$A$19) &amp; "." &amp; BO529)&lt;=--('Data Sheet'!$B$19))),
            --(INT('Data Sheet'!$A$19) &amp; "." &amp; BO529),
            --(INT('Data Sheet'!$B$19) &amp; "." &amp; BO529)
        )
    ),
    IF(BN529&lt;&gt;"",
        IF(INT('Data Sheet'!$A$19)=INT('Data Sheet'!$B$19),
            --(INT('Data Sheet'!$A$19) &amp; "." &amp; LEFT(BN529,3)),
            IF(AND((--(INT('Data Sheet'!$A$19) &amp; "." &amp; LEFT(BN529,3))&gt;=--('Data Sheet'!$A$19)), (--(INT('Data Sheet'!$A$19) &amp; "." &amp; LEFT(BN529,3))&lt;=--('Data Sheet'!$B$19))),
                --(INT('Data Sheet'!$A$19) &amp; "." &amp; LEFT(BN529,3)),
                --(INT('Data Sheet'!$B$19) &amp; "." &amp; LEFT(BN529,3))
            )
        ),
        "OK"
    )
)</f>
        <v>OK</v>
      </c>
      <c r="O529" s="23" t="str">
        <f>IF(BP529&lt;&gt;"",
    IF(INT('Data Sheet'!$A$19)=INT('Data Sheet'!$B$19),
        --(INT('Data Sheet'!$A$19) &amp; "." &amp; BP529),
        IF(AND((--(INT('Data Sheet'!$A$19) &amp; "." &amp; BP529)&gt;=--('Data Sheet'!$A$19)), (--(INT('Data Sheet'!$A$19) &amp; "." &amp; BP529)&lt;=--('Data Sheet'!$B$19))),
            --(INT('Data Sheet'!$A$19) &amp; "." &amp; BP529),
            --(INT('Data Sheet'!$B$19) &amp; "." &amp; BP529)
        )
    ),
    IF(BN529&lt;&gt;"",
        IF(INT('Data Sheet'!$A$19)=INT('Data Sheet'!$B$19),
            --(INT('Data Sheet'!$A$19) &amp; "." &amp; RIGHT(BN529,3)),
            IF(AND((--(INT('Data Sheet'!$A$19) &amp; "." &amp; RIGHT(BN529,3))&gt;=--('Data Sheet'!$A$19)), (--(INT('Data Sheet'!$A$19) &amp; "." &amp; RIGHT(BN529,3))&lt;=--('Data Sheet'!$B$19))),
                --(INT('Data Sheet'!$A$19) &amp; "." &amp; RIGHT(BN529,3)),
                --(INT('Data Sheet'!$B$19) &amp; "." &amp; RIGHT(BN529,3))
            )
        ),
        "OK"
    )
)</f>
        <v>OK</v>
      </c>
      <c r="P529" s="23" t="str">
        <f>IF(BR529&lt;&gt;"",
    IF(INT('Data Sheet'!$A$19)=INT('Data Sheet'!$B$15),
        --(INT('Data Sheet'!$A$15) &amp; "." &amp; BR529),
        IF(AND((--(INT('Data Sheet'!$A$15) &amp; "." &amp; BR529)&gt;=--('Data Sheet'!$A$15)), (--(INT('Data Sheet'!$A$15) &amp; "." &amp; BR529)&lt;=--('Data Sheet'!$B$15))),
            --(INT('Data Sheet'!$A$15) &amp; "." &amp; BR529),
            --(INT('Data Sheet'!$B$15) &amp; "." &amp; BR529)
        )
    ),
    IF(BQ529&lt;&gt;"",
        IF(INT('Data Sheet'!$A$15)=INT('Data Sheet'!$B$15),
            --(INT('Data Sheet'!$A$15) &amp; "." &amp; LEFT(BQ529,3)),
            IF(AND((--(INT('Data Sheet'!$A$15) &amp; "." &amp; LEFT(BQ529,3))&gt;=--('Data Sheet'!$A$15)), (--(INT('Data Sheet'!$A$15) &amp; "." &amp; LEFT(BQ529,3))&lt;=--('Data Sheet'!$B$15))),
                --(INT('Data Sheet'!$A$15) &amp; "." &amp; LEFT(BQ529,3)),
                --(INT('Data Sheet'!$B$15) &amp; "." &amp; LEFT(BQ529,3))
            )
        ),
        "OK"
    )
)</f>
        <v>OK</v>
      </c>
      <c r="Q529" s="23" t="str">
        <f>IF(BS529&lt;&gt;"",
    IF(INT('Data Sheet'!$A$19)=INT('Data Sheet'!$B$15),
        --(INT('Data Sheet'!$A$15) &amp; "." &amp; BS529),
        IF(AND((--(INT('Data Sheet'!$A$15) &amp; "." &amp; BS529)&gt;=--('Data Sheet'!$A$15)), (--(INT('Data Sheet'!$A$15) &amp; "." &amp; BS529)&lt;=--('Data Sheet'!$B$15))),
            --(INT('Data Sheet'!$A$15) &amp; "." &amp; BS529),
            --(INT('Data Sheet'!$B$15) &amp; "." &amp; BS529)
        )
    ),
    IF(BQ529&lt;&gt;"",
        IF(INT('Data Sheet'!$A$15)=INT('Data Sheet'!$B$15),
            --(INT('Data Sheet'!$A$15) &amp; "." &amp; RIGHT(BQ529,3)),
            IF(AND((--(INT('Data Sheet'!$A$15) &amp; "." &amp; RIGHT(BQ529,3))&gt;=--('Data Sheet'!$A$15)), (--(INT('Data Sheet'!$A$15) &amp; "." &amp; RIGHT(BQ529,3))&lt;=--('Data Sheet'!$B$15))),
                --(INT('Data Sheet'!$A$15) &amp; "." &amp; RIGHT(BQ529,3)),
                --(INT('Data Sheet'!$B$15) &amp; "." &amp; RIGHT(BQ529,3))
            )
        ),
        "OK"
    )
)</f>
        <v>OK</v>
      </c>
      <c r="R529" s="20"/>
      <c r="S529" s="20"/>
      <c r="T529" s="20"/>
      <c r="U529" s="20"/>
      <c r="V529" s="20"/>
      <c r="W529" s="20"/>
      <c r="X529" s="20"/>
      <c r="Y529" s="20"/>
      <c r="Z529" s="20"/>
      <c r="AA529" s="55"/>
      <c r="AB529" s="55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1"/>
      <c r="AR529" s="21"/>
      <c r="AS529" s="21"/>
      <c r="AT529" s="21"/>
      <c r="AU529" s="21"/>
      <c r="AV529" s="21"/>
      <c r="AW529" s="22"/>
      <c r="AX529" s="99"/>
      <c r="AY529" s="20"/>
      <c r="AZ529" s="20"/>
      <c r="BA529" s="22"/>
      <c r="BC529" s="80"/>
      <c r="BD529" s="80"/>
      <c r="BE529" s="80"/>
      <c r="BF529" s="80"/>
      <c r="BG529" s="2" t="str">
        <f t="shared" si="43"/>
        <v/>
      </c>
      <c r="BH529" s="78">
        <f t="shared" si="42"/>
        <v>0</v>
      </c>
    </row>
    <row r="530" spans="2:60" x14ac:dyDescent="0.2">
      <c r="B530" s="14">
        <f t="shared" si="44"/>
        <v>522</v>
      </c>
      <c r="C530" s="15" t="str">
        <f>CONCATENATE('Data Sheet'!$B$8,'Data Sheet'!$G$2)</f>
        <v>" HWDP</v>
      </c>
      <c r="D530" s="95" t="str">
        <f t="shared" si="45"/>
        <v/>
      </c>
      <c r="E530" s="15" t="str">
        <f>IF('Sum HWDP'!$D$10="TH-Hill DS-1 Vol 3 CAT 2: Clean and Visual Ends only","N/A","OK")</f>
        <v>OK</v>
      </c>
      <c r="F530" s="15" t="str">
        <f>IF('Sum HWDP'!$D$10="TH-Hill DS-1 Vol 3 CAT 2: Clean and Visual Ends only","N/A","OK")</f>
        <v>OK</v>
      </c>
      <c r="G530" s="17"/>
      <c r="H530" s="17"/>
      <c r="I530" s="17" t="s">
        <v>51</v>
      </c>
      <c r="J530" s="17" t="str">
        <f t="shared" si="41"/>
        <v>OK</v>
      </c>
      <c r="K530" s="17" t="str">
        <f t="shared" si="41"/>
        <v>OK</v>
      </c>
      <c r="L530" s="17" t="str">
        <f>IF('Data Sheet'!$B$9="NC-50","N/A","OK")</f>
        <v>OK</v>
      </c>
      <c r="M530" s="17" t="str">
        <f>IF('Data Sheet'!$B$9="NC-50","N/A","OK")</f>
        <v>OK</v>
      </c>
      <c r="N530" s="23" t="str">
        <f>IF(BO530&lt;&gt;"",
    IF(INT('Data Sheet'!$A$19)=INT('Data Sheet'!$B$19),
        --(INT('Data Sheet'!$A$19) &amp; "." &amp; BO530),
        IF(AND((--(INT('Data Sheet'!$A$19) &amp; "." &amp; BO530)&gt;=--('Data Sheet'!$A$19)), (--(INT('Data Sheet'!$A$19) &amp; "." &amp; BO530)&lt;=--('Data Sheet'!$B$19))),
            --(INT('Data Sheet'!$A$19) &amp; "." &amp; BO530),
            --(INT('Data Sheet'!$B$19) &amp; "." &amp; BO530)
        )
    ),
    IF(BN530&lt;&gt;"",
        IF(INT('Data Sheet'!$A$19)=INT('Data Sheet'!$B$19),
            --(INT('Data Sheet'!$A$19) &amp; "." &amp; LEFT(BN530,3)),
            IF(AND((--(INT('Data Sheet'!$A$19) &amp; "." &amp; LEFT(BN530,3))&gt;=--('Data Sheet'!$A$19)), (--(INT('Data Sheet'!$A$19) &amp; "." &amp; LEFT(BN530,3))&lt;=--('Data Sheet'!$B$19))),
                --(INT('Data Sheet'!$A$19) &amp; "." &amp; LEFT(BN530,3)),
                --(INT('Data Sheet'!$B$19) &amp; "." &amp; LEFT(BN530,3))
            )
        ),
        "OK"
    )
)</f>
        <v>OK</v>
      </c>
      <c r="O530" s="23" t="str">
        <f>IF(BP530&lt;&gt;"",
    IF(INT('Data Sheet'!$A$19)=INT('Data Sheet'!$B$19),
        --(INT('Data Sheet'!$A$19) &amp; "." &amp; BP530),
        IF(AND((--(INT('Data Sheet'!$A$19) &amp; "." &amp; BP530)&gt;=--('Data Sheet'!$A$19)), (--(INT('Data Sheet'!$A$19) &amp; "." &amp; BP530)&lt;=--('Data Sheet'!$B$19))),
            --(INT('Data Sheet'!$A$19) &amp; "." &amp; BP530),
            --(INT('Data Sheet'!$B$19) &amp; "." &amp; BP530)
        )
    ),
    IF(BN530&lt;&gt;"",
        IF(INT('Data Sheet'!$A$19)=INT('Data Sheet'!$B$19),
            --(INT('Data Sheet'!$A$19) &amp; "." &amp; RIGHT(BN530,3)),
            IF(AND((--(INT('Data Sheet'!$A$19) &amp; "." &amp; RIGHT(BN530,3))&gt;=--('Data Sheet'!$A$19)), (--(INT('Data Sheet'!$A$19) &amp; "." &amp; RIGHT(BN530,3))&lt;=--('Data Sheet'!$B$19))),
                --(INT('Data Sheet'!$A$19) &amp; "." &amp; RIGHT(BN530,3)),
                --(INT('Data Sheet'!$B$19) &amp; "." &amp; RIGHT(BN530,3))
            )
        ),
        "OK"
    )
)</f>
        <v>OK</v>
      </c>
      <c r="P530" s="23" t="str">
        <f>IF(BR530&lt;&gt;"",
    IF(INT('Data Sheet'!$A$19)=INT('Data Sheet'!$B$15),
        --(INT('Data Sheet'!$A$15) &amp; "." &amp; BR530),
        IF(AND((--(INT('Data Sheet'!$A$15) &amp; "." &amp; BR530)&gt;=--('Data Sheet'!$A$15)), (--(INT('Data Sheet'!$A$15) &amp; "." &amp; BR530)&lt;=--('Data Sheet'!$B$15))),
            --(INT('Data Sheet'!$A$15) &amp; "." &amp; BR530),
            --(INT('Data Sheet'!$B$15) &amp; "." &amp; BR530)
        )
    ),
    IF(BQ530&lt;&gt;"",
        IF(INT('Data Sheet'!$A$15)=INT('Data Sheet'!$B$15),
            --(INT('Data Sheet'!$A$15) &amp; "." &amp; LEFT(BQ530,3)),
            IF(AND((--(INT('Data Sheet'!$A$15) &amp; "." &amp; LEFT(BQ530,3))&gt;=--('Data Sheet'!$A$15)), (--(INT('Data Sheet'!$A$15) &amp; "." &amp; LEFT(BQ530,3))&lt;=--('Data Sheet'!$B$15))),
                --(INT('Data Sheet'!$A$15) &amp; "." &amp; LEFT(BQ530,3)),
                --(INT('Data Sheet'!$B$15) &amp; "." &amp; LEFT(BQ530,3))
            )
        ),
        "OK"
    )
)</f>
        <v>OK</v>
      </c>
      <c r="Q530" s="23" t="str">
        <f>IF(BS530&lt;&gt;"",
    IF(INT('Data Sheet'!$A$19)=INT('Data Sheet'!$B$15),
        --(INT('Data Sheet'!$A$15) &amp; "." &amp; BS530),
        IF(AND((--(INT('Data Sheet'!$A$15) &amp; "." &amp; BS530)&gt;=--('Data Sheet'!$A$15)), (--(INT('Data Sheet'!$A$15) &amp; "." &amp; BS530)&lt;=--('Data Sheet'!$B$15))),
            --(INT('Data Sheet'!$A$15) &amp; "." &amp; BS530),
            --(INT('Data Sheet'!$B$15) &amp; "." &amp; BS530)
        )
    ),
    IF(BQ530&lt;&gt;"",
        IF(INT('Data Sheet'!$A$15)=INT('Data Sheet'!$B$15),
            --(INT('Data Sheet'!$A$15) &amp; "." &amp; RIGHT(BQ530,3)),
            IF(AND((--(INT('Data Sheet'!$A$15) &amp; "." &amp; RIGHT(BQ530,3))&gt;=--('Data Sheet'!$A$15)), (--(INT('Data Sheet'!$A$15) &amp; "." &amp; RIGHT(BQ530,3))&lt;=--('Data Sheet'!$B$15))),
                --(INT('Data Sheet'!$A$15) &amp; "." &amp; RIGHT(BQ530,3)),
                --(INT('Data Sheet'!$B$15) &amp; "." &amp; RIGHT(BQ530,3))
            )
        ),
        "OK"
    )
)</f>
        <v>OK</v>
      </c>
      <c r="R530" s="20"/>
      <c r="S530" s="20"/>
      <c r="T530" s="20"/>
      <c r="U530" s="20"/>
      <c r="V530" s="20"/>
      <c r="W530" s="20"/>
      <c r="X530" s="20"/>
      <c r="Y530" s="20"/>
      <c r="Z530" s="20"/>
      <c r="AA530" s="55"/>
      <c r="AB530" s="55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1"/>
      <c r="AR530" s="21"/>
      <c r="AS530" s="21"/>
      <c r="AT530" s="21"/>
      <c r="AU530" s="21"/>
      <c r="AV530" s="21"/>
      <c r="AW530" s="22"/>
      <c r="AX530" s="99"/>
      <c r="AY530" s="20"/>
      <c r="AZ530" s="20"/>
      <c r="BA530" s="22"/>
      <c r="BC530" s="80"/>
      <c r="BD530" s="80"/>
      <c r="BE530" s="80"/>
      <c r="BF530" s="80"/>
      <c r="BG530" s="2" t="str">
        <f t="shared" si="43"/>
        <v/>
      </c>
      <c r="BH530" s="78">
        <f t="shared" si="42"/>
        <v>0</v>
      </c>
    </row>
    <row r="531" spans="2:60" x14ac:dyDescent="0.2">
      <c r="B531" s="14">
        <f t="shared" si="44"/>
        <v>523</v>
      </c>
      <c r="C531" s="15" t="str">
        <f>CONCATENATE('Data Sheet'!$B$8,'Data Sheet'!$G$2)</f>
        <v>" HWDP</v>
      </c>
      <c r="D531" s="95" t="str">
        <f t="shared" si="45"/>
        <v/>
      </c>
      <c r="E531" s="15" t="str">
        <f>IF('Sum HWDP'!$D$10="TH-Hill DS-1 Vol 3 CAT 2: Clean and Visual Ends only","N/A","OK")</f>
        <v>OK</v>
      </c>
      <c r="F531" s="15" t="str">
        <f>IF('Sum HWDP'!$D$10="TH-Hill DS-1 Vol 3 CAT 2: Clean and Visual Ends only","N/A","OK")</f>
        <v>OK</v>
      </c>
      <c r="G531" s="17"/>
      <c r="H531" s="17"/>
      <c r="I531" s="17" t="s">
        <v>51</v>
      </c>
      <c r="J531" s="17" t="str">
        <f t="shared" si="41"/>
        <v>OK</v>
      </c>
      <c r="K531" s="17" t="str">
        <f t="shared" si="41"/>
        <v>OK</v>
      </c>
      <c r="L531" s="17" t="str">
        <f>IF('Data Sheet'!$B$9="NC-50","N/A","OK")</f>
        <v>OK</v>
      </c>
      <c r="M531" s="17" t="str">
        <f>IF('Data Sheet'!$B$9="NC-50","N/A","OK")</f>
        <v>OK</v>
      </c>
      <c r="N531" s="23" t="str">
        <f>IF(BO531&lt;&gt;"",
    IF(INT('Data Sheet'!$A$19)=INT('Data Sheet'!$B$19),
        --(INT('Data Sheet'!$A$19) &amp; "." &amp; BO531),
        IF(AND((--(INT('Data Sheet'!$A$19) &amp; "." &amp; BO531)&gt;=--('Data Sheet'!$A$19)), (--(INT('Data Sheet'!$A$19) &amp; "." &amp; BO531)&lt;=--('Data Sheet'!$B$19))),
            --(INT('Data Sheet'!$A$19) &amp; "." &amp; BO531),
            --(INT('Data Sheet'!$B$19) &amp; "." &amp; BO531)
        )
    ),
    IF(BN531&lt;&gt;"",
        IF(INT('Data Sheet'!$A$19)=INT('Data Sheet'!$B$19),
            --(INT('Data Sheet'!$A$19) &amp; "." &amp; LEFT(BN531,3)),
            IF(AND((--(INT('Data Sheet'!$A$19) &amp; "." &amp; LEFT(BN531,3))&gt;=--('Data Sheet'!$A$19)), (--(INT('Data Sheet'!$A$19) &amp; "." &amp; LEFT(BN531,3))&lt;=--('Data Sheet'!$B$19))),
                --(INT('Data Sheet'!$A$19) &amp; "." &amp; LEFT(BN531,3)),
                --(INT('Data Sheet'!$B$19) &amp; "." &amp; LEFT(BN531,3))
            )
        ),
        "OK"
    )
)</f>
        <v>OK</v>
      </c>
      <c r="O531" s="23" t="str">
        <f>IF(BP531&lt;&gt;"",
    IF(INT('Data Sheet'!$A$19)=INT('Data Sheet'!$B$19),
        --(INT('Data Sheet'!$A$19) &amp; "." &amp; BP531),
        IF(AND((--(INT('Data Sheet'!$A$19) &amp; "." &amp; BP531)&gt;=--('Data Sheet'!$A$19)), (--(INT('Data Sheet'!$A$19) &amp; "." &amp; BP531)&lt;=--('Data Sheet'!$B$19))),
            --(INT('Data Sheet'!$A$19) &amp; "." &amp; BP531),
            --(INT('Data Sheet'!$B$19) &amp; "." &amp; BP531)
        )
    ),
    IF(BN531&lt;&gt;"",
        IF(INT('Data Sheet'!$A$19)=INT('Data Sheet'!$B$19),
            --(INT('Data Sheet'!$A$19) &amp; "." &amp; RIGHT(BN531,3)),
            IF(AND((--(INT('Data Sheet'!$A$19) &amp; "." &amp; RIGHT(BN531,3))&gt;=--('Data Sheet'!$A$19)), (--(INT('Data Sheet'!$A$19) &amp; "." &amp; RIGHT(BN531,3))&lt;=--('Data Sheet'!$B$19))),
                --(INT('Data Sheet'!$A$19) &amp; "." &amp; RIGHT(BN531,3)),
                --(INT('Data Sheet'!$B$19) &amp; "." &amp; RIGHT(BN531,3))
            )
        ),
        "OK"
    )
)</f>
        <v>OK</v>
      </c>
      <c r="P531" s="23" t="str">
        <f>IF(BR531&lt;&gt;"",
    IF(INT('Data Sheet'!$A$19)=INT('Data Sheet'!$B$15),
        --(INT('Data Sheet'!$A$15) &amp; "." &amp; BR531),
        IF(AND((--(INT('Data Sheet'!$A$15) &amp; "." &amp; BR531)&gt;=--('Data Sheet'!$A$15)), (--(INT('Data Sheet'!$A$15) &amp; "." &amp; BR531)&lt;=--('Data Sheet'!$B$15))),
            --(INT('Data Sheet'!$A$15) &amp; "." &amp; BR531),
            --(INT('Data Sheet'!$B$15) &amp; "." &amp; BR531)
        )
    ),
    IF(BQ531&lt;&gt;"",
        IF(INT('Data Sheet'!$A$15)=INT('Data Sheet'!$B$15),
            --(INT('Data Sheet'!$A$15) &amp; "." &amp; LEFT(BQ531,3)),
            IF(AND((--(INT('Data Sheet'!$A$15) &amp; "." &amp; LEFT(BQ531,3))&gt;=--('Data Sheet'!$A$15)), (--(INT('Data Sheet'!$A$15) &amp; "." &amp; LEFT(BQ531,3))&lt;=--('Data Sheet'!$B$15))),
                --(INT('Data Sheet'!$A$15) &amp; "." &amp; LEFT(BQ531,3)),
                --(INT('Data Sheet'!$B$15) &amp; "." &amp; LEFT(BQ531,3))
            )
        ),
        "OK"
    )
)</f>
        <v>OK</v>
      </c>
      <c r="Q531" s="23" t="str">
        <f>IF(BS531&lt;&gt;"",
    IF(INT('Data Sheet'!$A$19)=INT('Data Sheet'!$B$15),
        --(INT('Data Sheet'!$A$15) &amp; "." &amp; BS531),
        IF(AND((--(INT('Data Sheet'!$A$15) &amp; "." &amp; BS531)&gt;=--('Data Sheet'!$A$15)), (--(INT('Data Sheet'!$A$15) &amp; "." &amp; BS531)&lt;=--('Data Sheet'!$B$15))),
            --(INT('Data Sheet'!$A$15) &amp; "." &amp; BS531),
            --(INT('Data Sheet'!$B$15) &amp; "." &amp; BS531)
        )
    ),
    IF(BQ531&lt;&gt;"",
        IF(INT('Data Sheet'!$A$15)=INT('Data Sheet'!$B$15),
            --(INT('Data Sheet'!$A$15) &amp; "." &amp; RIGHT(BQ531,3)),
            IF(AND((--(INT('Data Sheet'!$A$15) &amp; "." &amp; RIGHT(BQ531,3))&gt;=--('Data Sheet'!$A$15)), (--(INT('Data Sheet'!$A$15) &amp; "." &amp; RIGHT(BQ531,3))&lt;=--('Data Sheet'!$B$15))),
                --(INT('Data Sheet'!$A$15) &amp; "." &amp; RIGHT(BQ531,3)),
                --(INT('Data Sheet'!$B$15) &amp; "." &amp; RIGHT(BQ531,3))
            )
        ),
        "OK"
    )
)</f>
        <v>OK</v>
      </c>
      <c r="R531" s="20"/>
      <c r="S531" s="20"/>
      <c r="T531" s="20"/>
      <c r="U531" s="20"/>
      <c r="V531" s="20"/>
      <c r="W531" s="20"/>
      <c r="X531" s="20"/>
      <c r="Y531" s="20"/>
      <c r="Z531" s="20"/>
      <c r="AA531" s="55"/>
      <c r="AB531" s="55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1"/>
      <c r="AR531" s="21"/>
      <c r="AS531" s="21"/>
      <c r="AT531" s="21"/>
      <c r="AU531" s="21"/>
      <c r="AV531" s="21"/>
      <c r="AW531" s="22"/>
      <c r="AX531" s="99"/>
      <c r="AY531" s="20"/>
      <c r="AZ531" s="20"/>
      <c r="BA531" s="22"/>
      <c r="BC531" s="80"/>
      <c r="BD531" s="80"/>
      <c r="BE531" s="80"/>
      <c r="BF531" s="80"/>
      <c r="BG531" s="2" t="str">
        <f t="shared" si="43"/>
        <v/>
      </c>
      <c r="BH531" s="78">
        <f t="shared" si="42"/>
        <v>0</v>
      </c>
    </row>
    <row r="532" spans="2:60" x14ac:dyDescent="0.2">
      <c r="B532" s="14">
        <f t="shared" si="44"/>
        <v>524</v>
      </c>
      <c r="C532" s="15" t="str">
        <f>CONCATENATE('Data Sheet'!$B$8,'Data Sheet'!$G$2)</f>
        <v>" HWDP</v>
      </c>
      <c r="D532" s="95" t="str">
        <f t="shared" si="45"/>
        <v/>
      </c>
      <c r="E532" s="15" t="str">
        <f>IF('Sum HWDP'!$D$10="TH-Hill DS-1 Vol 3 CAT 2: Clean and Visual Ends only","N/A","OK")</f>
        <v>OK</v>
      </c>
      <c r="F532" s="15" t="str">
        <f>IF('Sum HWDP'!$D$10="TH-Hill DS-1 Vol 3 CAT 2: Clean and Visual Ends only","N/A","OK")</f>
        <v>OK</v>
      </c>
      <c r="G532" s="17"/>
      <c r="H532" s="17"/>
      <c r="I532" s="17" t="s">
        <v>51</v>
      </c>
      <c r="J532" s="17" t="str">
        <f t="shared" si="41"/>
        <v>OK</v>
      </c>
      <c r="K532" s="17" t="str">
        <f t="shared" si="41"/>
        <v>OK</v>
      </c>
      <c r="L532" s="17" t="str">
        <f>IF('Data Sheet'!$B$9="NC-50","N/A","OK")</f>
        <v>OK</v>
      </c>
      <c r="M532" s="17" t="str">
        <f>IF('Data Sheet'!$B$9="NC-50","N/A","OK")</f>
        <v>OK</v>
      </c>
      <c r="N532" s="23" t="str">
        <f>IF(BO532&lt;&gt;"",
    IF(INT('Data Sheet'!$A$19)=INT('Data Sheet'!$B$19),
        --(INT('Data Sheet'!$A$19) &amp; "." &amp; BO532),
        IF(AND((--(INT('Data Sheet'!$A$19) &amp; "." &amp; BO532)&gt;=--('Data Sheet'!$A$19)), (--(INT('Data Sheet'!$A$19) &amp; "." &amp; BO532)&lt;=--('Data Sheet'!$B$19))),
            --(INT('Data Sheet'!$A$19) &amp; "." &amp; BO532),
            --(INT('Data Sheet'!$B$19) &amp; "." &amp; BO532)
        )
    ),
    IF(BN532&lt;&gt;"",
        IF(INT('Data Sheet'!$A$19)=INT('Data Sheet'!$B$19),
            --(INT('Data Sheet'!$A$19) &amp; "." &amp; LEFT(BN532,3)),
            IF(AND((--(INT('Data Sheet'!$A$19) &amp; "." &amp; LEFT(BN532,3))&gt;=--('Data Sheet'!$A$19)), (--(INT('Data Sheet'!$A$19) &amp; "." &amp; LEFT(BN532,3))&lt;=--('Data Sheet'!$B$19))),
                --(INT('Data Sheet'!$A$19) &amp; "." &amp; LEFT(BN532,3)),
                --(INT('Data Sheet'!$B$19) &amp; "." &amp; LEFT(BN532,3))
            )
        ),
        "OK"
    )
)</f>
        <v>OK</v>
      </c>
      <c r="O532" s="23" t="str">
        <f>IF(BP532&lt;&gt;"",
    IF(INT('Data Sheet'!$A$19)=INT('Data Sheet'!$B$19),
        --(INT('Data Sheet'!$A$19) &amp; "." &amp; BP532),
        IF(AND((--(INT('Data Sheet'!$A$19) &amp; "." &amp; BP532)&gt;=--('Data Sheet'!$A$19)), (--(INT('Data Sheet'!$A$19) &amp; "." &amp; BP532)&lt;=--('Data Sheet'!$B$19))),
            --(INT('Data Sheet'!$A$19) &amp; "." &amp; BP532),
            --(INT('Data Sheet'!$B$19) &amp; "." &amp; BP532)
        )
    ),
    IF(BN532&lt;&gt;"",
        IF(INT('Data Sheet'!$A$19)=INT('Data Sheet'!$B$19),
            --(INT('Data Sheet'!$A$19) &amp; "." &amp; RIGHT(BN532,3)),
            IF(AND((--(INT('Data Sheet'!$A$19) &amp; "." &amp; RIGHT(BN532,3))&gt;=--('Data Sheet'!$A$19)), (--(INT('Data Sheet'!$A$19) &amp; "." &amp; RIGHT(BN532,3))&lt;=--('Data Sheet'!$B$19))),
                --(INT('Data Sheet'!$A$19) &amp; "." &amp; RIGHT(BN532,3)),
                --(INT('Data Sheet'!$B$19) &amp; "." &amp; RIGHT(BN532,3))
            )
        ),
        "OK"
    )
)</f>
        <v>OK</v>
      </c>
      <c r="P532" s="23" t="str">
        <f>IF(BR532&lt;&gt;"",
    IF(INT('Data Sheet'!$A$19)=INT('Data Sheet'!$B$15),
        --(INT('Data Sheet'!$A$15) &amp; "." &amp; BR532),
        IF(AND((--(INT('Data Sheet'!$A$15) &amp; "." &amp; BR532)&gt;=--('Data Sheet'!$A$15)), (--(INT('Data Sheet'!$A$15) &amp; "." &amp; BR532)&lt;=--('Data Sheet'!$B$15))),
            --(INT('Data Sheet'!$A$15) &amp; "." &amp; BR532),
            --(INT('Data Sheet'!$B$15) &amp; "." &amp; BR532)
        )
    ),
    IF(BQ532&lt;&gt;"",
        IF(INT('Data Sheet'!$A$15)=INT('Data Sheet'!$B$15),
            --(INT('Data Sheet'!$A$15) &amp; "." &amp; LEFT(BQ532,3)),
            IF(AND((--(INT('Data Sheet'!$A$15) &amp; "." &amp; LEFT(BQ532,3))&gt;=--('Data Sheet'!$A$15)), (--(INT('Data Sheet'!$A$15) &amp; "." &amp; LEFT(BQ532,3))&lt;=--('Data Sheet'!$B$15))),
                --(INT('Data Sheet'!$A$15) &amp; "." &amp; LEFT(BQ532,3)),
                --(INT('Data Sheet'!$B$15) &amp; "." &amp; LEFT(BQ532,3))
            )
        ),
        "OK"
    )
)</f>
        <v>OK</v>
      </c>
      <c r="Q532" s="23" t="str">
        <f>IF(BS532&lt;&gt;"",
    IF(INT('Data Sheet'!$A$19)=INT('Data Sheet'!$B$15),
        --(INT('Data Sheet'!$A$15) &amp; "." &amp; BS532),
        IF(AND((--(INT('Data Sheet'!$A$15) &amp; "." &amp; BS532)&gt;=--('Data Sheet'!$A$15)), (--(INT('Data Sheet'!$A$15) &amp; "." &amp; BS532)&lt;=--('Data Sheet'!$B$15))),
            --(INT('Data Sheet'!$A$15) &amp; "." &amp; BS532),
            --(INT('Data Sheet'!$B$15) &amp; "." &amp; BS532)
        )
    ),
    IF(BQ532&lt;&gt;"",
        IF(INT('Data Sheet'!$A$15)=INT('Data Sheet'!$B$15),
            --(INT('Data Sheet'!$A$15) &amp; "." &amp; RIGHT(BQ532,3)),
            IF(AND((--(INT('Data Sheet'!$A$15) &amp; "." &amp; RIGHT(BQ532,3))&gt;=--('Data Sheet'!$A$15)), (--(INT('Data Sheet'!$A$15) &amp; "." &amp; RIGHT(BQ532,3))&lt;=--('Data Sheet'!$B$15))),
                --(INT('Data Sheet'!$A$15) &amp; "." &amp; RIGHT(BQ532,3)),
                --(INT('Data Sheet'!$B$15) &amp; "." &amp; RIGHT(BQ532,3))
            )
        ),
        "OK"
    )
)</f>
        <v>OK</v>
      </c>
      <c r="R532" s="20"/>
      <c r="S532" s="20"/>
      <c r="T532" s="20"/>
      <c r="U532" s="20"/>
      <c r="V532" s="20"/>
      <c r="W532" s="20"/>
      <c r="X532" s="20"/>
      <c r="Y532" s="20"/>
      <c r="Z532" s="20"/>
      <c r="AA532" s="55"/>
      <c r="AB532" s="55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1"/>
      <c r="AR532" s="21"/>
      <c r="AS532" s="21"/>
      <c r="AT532" s="21"/>
      <c r="AU532" s="21"/>
      <c r="AV532" s="21"/>
      <c r="AW532" s="22"/>
      <c r="AX532" s="99"/>
      <c r="AY532" s="20"/>
      <c r="AZ532" s="20"/>
      <c r="BA532" s="22"/>
      <c r="BC532" s="80"/>
      <c r="BD532" s="80"/>
      <c r="BE532" s="80"/>
      <c r="BF532" s="80"/>
      <c r="BG532" s="2" t="str">
        <f t="shared" si="43"/>
        <v/>
      </c>
      <c r="BH532" s="78">
        <f t="shared" si="42"/>
        <v>0</v>
      </c>
    </row>
    <row r="533" spans="2:60" x14ac:dyDescent="0.2">
      <c r="B533" s="14">
        <f t="shared" si="44"/>
        <v>525</v>
      </c>
      <c r="C533" s="15" t="str">
        <f>CONCATENATE('Data Sheet'!$B$8,'Data Sheet'!$G$2)</f>
        <v>" HWDP</v>
      </c>
      <c r="D533" s="95" t="str">
        <f t="shared" si="45"/>
        <v/>
      </c>
      <c r="E533" s="15" t="str">
        <f>IF('Sum HWDP'!$D$10="TH-Hill DS-1 Vol 3 CAT 2: Clean and Visual Ends only","N/A","OK")</f>
        <v>OK</v>
      </c>
      <c r="F533" s="15" t="str">
        <f>IF('Sum HWDP'!$D$10="TH-Hill DS-1 Vol 3 CAT 2: Clean and Visual Ends only","N/A","OK")</f>
        <v>OK</v>
      </c>
      <c r="G533" s="17"/>
      <c r="H533" s="17"/>
      <c r="I533" s="17" t="s">
        <v>51</v>
      </c>
      <c r="J533" s="17" t="str">
        <f t="shared" si="41"/>
        <v>OK</v>
      </c>
      <c r="K533" s="17" t="str">
        <f t="shared" si="41"/>
        <v>OK</v>
      </c>
      <c r="L533" s="17" t="str">
        <f>IF('Data Sheet'!$B$9="NC-50","N/A","OK")</f>
        <v>OK</v>
      </c>
      <c r="M533" s="17" t="str">
        <f>IF('Data Sheet'!$B$9="NC-50","N/A","OK")</f>
        <v>OK</v>
      </c>
      <c r="N533" s="23" t="str">
        <f>IF(BO533&lt;&gt;"",
    IF(INT('Data Sheet'!$A$19)=INT('Data Sheet'!$B$19),
        --(INT('Data Sheet'!$A$19) &amp; "." &amp; BO533),
        IF(AND((--(INT('Data Sheet'!$A$19) &amp; "." &amp; BO533)&gt;=--('Data Sheet'!$A$19)), (--(INT('Data Sheet'!$A$19) &amp; "." &amp; BO533)&lt;=--('Data Sheet'!$B$19))),
            --(INT('Data Sheet'!$A$19) &amp; "." &amp; BO533),
            --(INT('Data Sheet'!$B$19) &amp; "." &amp; BO533)
        )
    ),
    IF(BN533&lt;&gt;"",
        IF(INT('Data Sheet'!$A$19)=INT('Data Sheet'!$B$19),
            --(INT('Data Sheet'!$A$19) &amp; "." &amp; LEFT(BN533,3)),
            IF(AND((--(INT('Data Sheet'!$A$19) &amp; "." &amp; LEFT(BN533,3))&gt;=--('Data Sheet'!$A$19)), (--(INT('Data Sheet'!$A$19) &amp; "." &amp; LEFT(BN533,3))&lt;=--('Data Sheet'!$B$19))),
                --(INT('Data Sheet'!$A$19) &amp; "." &amp; LEFT(BN533,3)),
                --(INT('Data Sheet'!$B$19) &amp; "." &amp; LEFT(BN533,3))
            )
        ),
        "OK"
    )
)</f>
        <v>OK</v>
      </c>
      <c r="O533" s="23" t="str">
        <f>IF(BP533&lt;&gt;"",
    IF(INT('Data Sheet'!$A$19)=INT('Data Sheet'!$B$19),
        --(INT('Data Sheet'!$A$19) &amp; "." &amp; BP533),
        IF(AND((--(INT('Data Sheet'!$A$19) &amp; "." &amp; BP533)&gt;=--('Data Sheet'!$A$19)), (--(INT('Data Sheet'!$A$19) &amp; "." &amp; BP533)&lt;=--('Data Sheet'!$B$19))),
            --(INT('Data Sheet'!$A$19) &amp; "." &amp; BP533),
            --(INT('Data Sheet'!$B$19) &amp; "." &amp; BP533)
        )
    ),
    IF(BN533&lt;&gt;"",
        IF(INT('Data Sheet'!$A$19)=INT('Data Sheet'!$B$19),
            --(INT('Data Sheet'!$A$19) &amp; "." &amp; RIGHT(BN533,3)),
            IF(AND((--(INT('Data Sheet'!$A$19) &amp; "." &amp; RIGHT(BN533,3))&gt;=--('Data Sheet'!$A$19)), (--(INT('Data Sheet'!$A$19) &amp; "." &amp; RIGHT(BN533,3))&lt;=--('Data Sheet'!$B$19))),
                --(INT('Data Sheet'!$A$19) &amp; "." &amp; RIGHT(BN533,3)),
                --(INT('Data Sheet'!$B$19) &amp; "." &amp; RIGHT(BN533,3))
            )
        ),
        "OK"
    )
)</f>
        <v>OK</v>
      </c>
      <c r="P533" s="23" t="str">
        <f>IF(BR533&lt;&gt;"",
    IF(INT('Data Sheet'!$A$19)=INT('Data Sheet'!$B$15),
        --(INT('Data Sheet'!$A$15) &amp; "." &amp; BR533),
        IF(AND((--(INT('Data Sheet'!$A$15) &amp; "." &amp; BR533)&gt;=--('Data Sheet'!$A$15)), (--(INT('Data Sheet'!$A$15) &amp; "." &amp; BR533)&lt;=--('Data Sheet'!$B$15))),
            --(INT('Data Sheet'!$A$15) &amp; "." &amp; BR533),
            --(INT('Data Sheet'!$B$15) &amp; "." &amp; BR533)
        )
    ),
    IF(BQ533&lt;&gt;"",
        IF(INT('Data Sheet'!$A$15)=INT('Data Sheet'!$B$15),
            --(INT('Data Sheet'!$A$15) &amp; "." &amp; LEFT(BQ533,3)),
            IF(AND((--(INT('Data Sheet'!$A$15) &amp; "." &amp; LEFT(BQ533,3))&gt;=--('Data Sheet'!$A$15)), (--(INT('Data Sheet'!$A$15) &amp; "." &amp; LEFT(BQ533,3))&lt;=--('Data Sheet'!$B$15))),
                --(INT('Data Sheet'!$A$15) &amp; "." &amp; LEFT(BQ533,3)),
                --(INT('Data Sheet'!$B$15) &amp; "." &amp; LEFT(BQ533,3))
            )
        ),
        "OK"
    )
)</f>
        <v>OK</v>
      </c>
      <c r="Q533" s="23" t="str">
        <f>IF(BS533&lt;&gt;"",
    IF(INT('Data Sheet'!$A$19)=INT('Data Sheet'!$B$15),
        --(INT('Data Sheet'!$A$15) &amp; "." &amp; BS533),
        IF(AND((--(INT('Data Sheet'!$A$15) &amp; "." &amp; BS533)&gt;=--('Data Sheet'!$A$15)), (--(INT('Data Sheet'!$A$15) &amp; "." &amp; BS533)&lt;=--('Data Sheet'!$B$15))),
            --(INT('Data Sheet'!$A$15) &amp; "." &amp; BS533),
            --(INT('Data Sheet'!$B$15) &amp; "." &amp; BS533)
        )
    ),
    IF(BQ533&lt;&gt;"",
        IF(INT('Data Sheet'!$A$15)=INT('Data Sheet'!$B$15),
            --(INT('Data Sheet'!$A$15) &amp; "." &amp; RIGHT(BQ533,3)),
            IF(AND((--(INT('Data Sheet'!$A$15) &amp; "." &amp; RIGHT(BQ533,3))&gt;=--('Data Sheet'!$A$15)), (--(INT('Data Sheet'!$A$15) &amp; "." &amp; RIGHT(BQ533,3))&lt;=--('Data Sheet'!$B$15))),
                --(INT('Data Sheet'!$A$15) &amp; "." &amp; RIGHT(BQ533,3)),
                --(INT('Data Sheet'!$B$15) &amp; "." &amp; RIGHT(BQ533,3))
            )
        ),
        "OK"
    )
)</f>
        <v>OK</v>
      </c>
      <c r="R533" s="20"/>
      <c r="S533" s="20"/>
      <c r="T533" s="20"/>
      <c r="U533" s="20"/>
      <c r="V533" s="20"/>
      <c r="W533" s="20"/>
      <c r="X533" s="20"/>
      <c r="Y533" s="20"/>
      <c r="Z533" s="20"/>
      <c r="AA533" s="55"/>
      <c r="AB533" s="55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1"/>
      <c r="AR533" s="21"/>
      <c r="AS533" s="21"/>
      <c r="AT533" s="21"/>
      <c r="AU533" s="21"/>
      <c r="AV533" s="21"/>
      <c r="AW533" s="22"/>
      <c r="AX533" s="99"/>
      <c r="AY533" s="20"/>
      <c r="AZ533" s="20"/>
      <c r="BA533" s="22"/>
      <c r="BC533" s="80"/>
      <c r="BD533" s="80"/>
      <c r="BE533" s="80"/>
      <c r="BF533" s="80"/>
      <c r="BG533" s="2" t="str">
        <f t="shared" si="43"/>
        <v/>
      </c>
      <c r="BH533" s="78">
        <f t="shared" si="42"/>
        <v>0</v>
      </c>
    </row>
    <row r="534" spans="2:60" x14ac:dyDescent="0.2">
      <c r="B534" s="14">
        <f t="shared" si="44"/>
        <v>526</v>
      </c>
      <c r="C534" s="15" t="str">
        <f>CONCATENATE('Data Sheet'!$B$8,'Data Sheet'!$G$2)</f>
        <v>" HWDP</v>
      </c>
      <c r="D534" s="95" t="str">
        <f t="shared" si="45"/>
        <v/>
      </c>
      <c r="E534" s="15" t="str">
        <f>IF('Sum HWDP'!$D$10="TH-Hill DS-1 Vol 3 CAT 2: Clean and Visual Ends only","N/A","OK")</f>
        <v>OK</v>
      </c>
      <c r="F534" s="15" t="str">
        <f>IF('Sum HWDP'!$D$10="TH-Hill DS-1 Vol 3 CAT 2: Clean and Visual Ends only","N/A","OK")</f>
        <v>OK</v>
      </c>
      <c r="G534" s="17"/>
      <c r="H534" s="17"/>
      <c r="I534" s="17" t="s">
        <v>51</v>
      </c>
      <c r="J534" s="17" t="str">
        <f t="shared" si="41"/>
        <v>OK</v>
      </c>
      <c r="K534" s="17" t="str">
        <f t="shared" si="41"/>
        <v>OK</v>
      </c>
      <c r="L534" s="17" t="str">
        <f>IF('Data Sheet'!$B$9="NC-50","N/A","OK")</f>
        <v>OK</v>
      </c>
      <c r="M534" s="17" t="str">
        <f>IF('Data Sheet'!$B$9="NC-50","N/A","OK")</f>
        <v>OK</v>
      </c>
      <c r="N534" s="23" t="str">
        <f>IF(BO534&lt;&gt;"",
    IF(INT('Data Sheet'!$A$19)=INT('Data Sheet'!$B$19),
        --(INT('Data Sheet'!$A$19) &amp; "." &amp; BO534),
        IF(AND((--(INT('Data Sheet'!$A$19) &amp; "." &amp; BO534)&gt;=--('Data Sheet'!$A$19)), (--(INT('Data Sheet'!$A$19) &amp; "." &amp; BO534)&lt;=--('Data Sheet'!$B$19))),
            --(INT('Data Sheet'!$A$19) &amp; "." &amp; BO534),
            --(INT('Data Sheet'!$B$19) &amp; "." &amp; BO534)
        )
    ),
    IF(BN534&lt;&gt;"",
        IF(INT('Data Sheet'!$A$19)=INT('Data Sheet'!$B$19),
            --(INT('Data Sheet'!$A$19) &amp; "." &amp; LEFT(BN534,3)),
            IF(AND((--(INT('Data Sheet'!$A$19) &amp; "." &amp; LEFT(BN534,3))&gt;=--('Data Sheet'!$A$19)), (--(INT('Data Sheet'!$A$19) &amp; "." &amp; LEFT(BN534,3))&lt;=--('Data Sheet'!$B$19))),
                --(INT('Data Sheet'!$A$19) &amp; "." &amp; LEFT(BN534,3)),
                --(INT('Data Sheet'!$B$19) &amp; "." &amp; LEFT(BN534,3))
            )
        ),
        "OK"
    )
)</f>
        <v>OK</v>
      </c>
      <c r="O534" s="23" t="str">
        <f>IF(BP534&lt;&gt;"",
    IF(INT('Data Sheet'!$A$19)=INT('Data Sheet'!$B$19),
        --(INT('Data Sheet'!$A$19) &amp; "." &amp; BP534),
        IF(AND((--(INT('Data Sheet'!$A$19) &amp; "." &amp; BP534)&gt;=--('Data Sheet'!$A$19)), (--(INT('Data Sheet'!$A$19) &amp; "." &amp; BP534)&lt;=--('Data Sheet'!$B$19))),
            --(INT('Data Sheet'!$A$19) &amp; "." &amp; BP534),
            --(INT('Data Sheet'!$B$19) &amp; "." &amp; BP534)
        )
    ),
    IF(BN534&lt;&gt;"",
        IF(INT('Data Sheet'!$A$19)=INT('Data Sheet'!$B$19),
            --(INT('Data Sheet'!$A$19) &amp; "." &amp; RIGHT(BN534,3)),
            IF(AND((--(INT('Data Sheet'!$A$19) &amp; "." &amp; RIGHT(BN534,3))&gt;=--('Data Sheet'!$A$19)), (--(INT('Data Sheet'!$A$19) &amp; "." &amp; RIGHT(BN534,3))&lt;=--('Data Sheet'!$B$19))),
                --(INT('Data Sheet'!$A$19) &amp; "." &amp; RIGHT(BN534,3)),
                --(INT('Data Sheet'!$B$19) &amp; "." &amp; RIGHT(BN534,3))
            )
        ),
        "OK"
    )
)</f>
        <v>OK</v>
      </c>
      <c r="P534" s="23" t="str">
        <f>IF(BR534&lt;&gt;"",
    IF(INT('Data Sheet'!$A$19)=INT('Data Sheet'!$B$15),
        --(INT('Data Sheet'!$A$15) &amp; "." &amp; BR534),
        IF(AND((--(INT('Data Sheet'!$A$15) &amp; "." &amp; BR534)&gt;=--('Data Sheet'!$A$15)), (--(INT('Data Sheet'!$A$15) &amp; "." &amp; BR534)&lt;=--('Data Sheet'!$B$15))),
            --(INT('Data Sheet'!$A$15) &amp; "." &amp; BR534),
            --(INT('Data Sheet'!$B$15) &amp; "." &amp; BR534)
        )
    ),
    IF(BQ534&lt;&gt;"",
        IF(INT('Data Sheet'!$A$15)=INT('Data Sheet'!$B$15),
            --(INT('Data Sheet'!$A$15) &amp; "." &amp; LEFT(BQ534,3)),
            IF(AND((--(INT('Data Sheet'!$A$15) &amp; "." &amp; LEFT(BQ534,3))&gt;=--('Data Sheet'!$A$15)), (--(INT('Data Sheet'!$A$15) &amp; "." &amp; LEFT(BQ534,3))&lt;=--('Data Sheet'!$B$15))),
                --(INT('Data Sheet'!$A$15) &amp; "." &amp; LEFT(BQ534,3)),
                --(INT('Data Sheet'!$B$15) &amp; "." &amp; LEFT(BQ534,3))
            )
        ),
        "OK"
    )
)</f>
        <v>OK</v>
      </c>
      <c r="Q534" s="23" t="str">
        <f>IF(BS534&lt;&gt;"",
    IF(INT('Data Sheet'!$A$19)=INT('Data Sheet'!$B$15),
        --(INT('Data Sheet'!$A$15) &amp; "." &amp; BS534),
        IF(AND((--(INT('Data Sheet'!$A$15) &amp; "." &amp; BS534)&gt;=--('Data Sheet'!$A$15)), (--(INT('Data Sheet'!$A$15) &amp; "." &amp; BS534)&lt;=--('Data Sheet'!$B$15))),
            --(INT('Data Sheet'!$A$15) &amp; "." &amp; BS534),
            --(INT('Data Sheet'!$B$15) &amp; "." &amp; BS534)
        )
    ),
    IF(BQ534&lt;&gt;"",
        IF(INT('Data Sheet'!$A$15)=INT('Data Sheet'!$B$15),
            --(INT('Data Sheet'!$A$15) &amp; "." &amp; RIGHT(BQ534,3)),
            IF(AND((--(INT('Data Sheet'!$A$15) &amp; "." &amp; RIGHT(BQ534,3))&gt;=--('Data Sheet'!$A$15)), (--(INT('Data Sheet'!$A$15) &amp; "." &amp; RIGHT(BQ534,3))&lt;=--('Data Sheet'!$B$15))),
                --(INT('Data Sheet'!$A$15) &amp; "." &amp; RIGHT(BQ534,3)),
                --(INT('Data Sheet'!$B$15) &amp; "." &amp; RIGHT(BQ534,3))
            )
        ),
        "OK"
    )
)</f>
        <v>OK</v>
      </c>
      <c r="R534" s="20"/>
      <c r="S534" s="20"/>
      <c r="T534" s="20"/>
      <c r="U534" s="20"/>
      <c r="V534" s="20"/>
      <c r="W534" s="20"/>
      <c r="X534" s="20"/>
      <c r="Y534" s="20"/>
      <c r="Z534" s="20"/>
      <c r="AA534" s="55"/>
      <c r="AB534" s="55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1"/>
      <c r="AR534" s="21"/>
      <c r="AS534" s="21"/>
      <c r="AT534" s="21"/>
      <c r="AU534" s="21"/>
      <c r="AV534" s="21"/>
      <c r="AW534" s="22"/>
      <c r="AX534" s="99"/>
      <c r="AY534" s="20"/>
      <c r="AZ534" s="20"/>
      <c r="BA534" s="22"/>
      <c r="BC534" s="80"/>
      <c r="BD534" s="80"/>
      <c r="BE534" s="80"/>
      <c r="BF534" s="80"/>
      <c r="BG534" s="2" t="str">
        <f t="shared" si="43"/>
        <v/>
      </c>
      <c r="BH534" s="78">
        <f t="shared" si="42"/>
        <v>0</v>
      </c>
    </row>
    <row r="535" spans="2:60" x14ac:dyDescent="0.2">
      <c r="B535" s="14">
        <f t="shared" si="44"/>
        <v>527</v>
      </c>
      <c r="C535" s="15" t="str">
        <f>CONCATENATE('Data Sheet'!$B$8,'Data Sheet'!$G$2)</f>
        <v>" HWDP</v>
      </c>
      <c r="D535" s="95" t="str">
        <f t="shared" si="45"/>
        <v/>
      </c>
      <c r="E535" s="15" t="str">
        <f>IF('Sum HWDP'!$D$10="TH-Hill DS-1 Vol 3 CAT 2: Clean and Visual Ends only","N/A","OK")</f>
        <v>OK</v>
      </c>
      <c r="F535" s="15" t="str">
        <f>IF('Sum HWDP'!$D$10="TH-Hill DS-1 Vol 3 CAT 2: Clean and Visual Ends only","N/A","OK")</f>
        <v>OK</v>
      </c>
      <c r="G535" s="17"/>
      <c r="H535" s="17"/>
      <c r="I535" s="17" t="s">
        <v>51</v>
      </c>
      <c r="J535" s="17" t="str">
        <f t="shared" si="41"/>
        <v>OK</v>
      </c>
      <c r="K535" s="17" t="str">
        <f t="shared" si="41"/>
        <v>OK</v>
      </c>
      <c r="L535" s="17" t="str">
        <f>IF('Data Sheet'!$B$9="NC-50","N/A","OK")</f>
        <v>OK</v>
      </c>
      <c r="M535" s="17" t="str">
        <f>IF('Data Sheet'!$B$9="NC-50","N/A","OK")</f>
        <v>OK</v>
      </c>
      <c r="N535" s="23" t="str">
        <f>IF(BO535&lt;&gt;"",
    IF(INT('Data Sheet'!$A$19)=INT('Data Sheet'!$B$19),
        --(INT('Data Sheet'!$A$19) &amp; "." &amp; BO535),
        IF(AND((--(INT('Data Sheet'!$A$19) &amp; "." &amp; BO535)&gt;=--('Data Sheet'!$A$19)), (--(INT('Data Sheet'!$A$19) &amp; "." &amp; BO535)&lt;=--('Data Sheet'!$B$19))),
            --(INT('Data Sheet'!$A$19) &amp; "." &amp; BO535),
            --(INT('Data Sheet'!$B$19) &amp; "." &amp; BO535)
        )
    ),
    IF(BN535&lt;&gt;"",
        IF(INT('Data Sheet'!$A$19)=INT('Data Sheet'!$B$19),
            --(INT('Data Sheet'!$A$19) &amp; "." &amp; LEFT(BN535,3)),
            IF(AND((--(INT('Data Sheet'!$A$19) &amp; "." &amp; LEFT(BN535,3))&gt;=--('Data Sheet'!$A$19)), (--(INT('Data Sheet'!$A$19) &amp; "." &amp; LEFT(BN535,3))&lt;=--('Data Sheet'!$B$19))),
                --(INT('Data Sheet'!$A$19) &amp; "." &amp; LEFT(BN535,3)),
                --(INT('Data Sheet'!$B$19) &amp; "." &amp; LEFT(BN535,3))
            )
        ),
        "OK"
    )
)</f>
        <v>OK</v>
      </c>
      <c r="O535" s="23" t="str">
        <f>IF(BP535&lt;&gt;"",
    IF(INT('Data Sheet'!$A$19)=INT('Data Sheet'!$B$19),
        --(INT('Data Sheet'!$A$19) &amp; "." &amp; BP535),
        IF(AND((--(INT('Data Sheet'!$A$19) &amp; "." &amp; BP535)&gt;=--('Data Sheet'!$A$19)), (--(INT('Data Sheet'!$A$19) &amp; "." &amp; BP535)&lt;=--('Data Sheet'!$B$19))),
            --(INT('Data Sheet'!$A$19) &amp; "." &amp; BP535),
            --(INT('Data Sheet'!$B$19) &amp; "." &amp; BP535)
        )
    ),
    IF(BN535&lt;&gt;"",
        IF(INT('Data Sheet'!$A$19)=INT('Data Sheet'!$B$19),
            --(INT('Data Sheet'!$A$19) &amp; "." &amp; RIGHT(BN535,3)),
            IF(AND((--(INT('Data Sheet'!$A$19) &amp; "." &amp; RIGHT(BN535,3))&gt;=--('Data Sheet'!$A$19)), (--(INT('Data Sheet'!$A$19) &amp; "." &amp; RIGHT(BN535,3))&lt;=--('Data Sheet'!$B$19))),
                --(INT('Data Sheet'!$A$19) &amp; "." &amp; RIGHT(BN535,3)),
                --(INT('Data Sheet'!$B$19) &amp; "." &amp; RIGHT(BN535,3))
            )
        ),
        "OK"
    )
)</f>
        <v>OK</v>
      </c>
      <c r="P535" s="23" t="str">
        <f>IF(BR535&lt;&gt;"",
    IF(INT('Data Sheet'!$A$19)=INT('Data Sheet'!$B$15),
        --(INT('Data Sheet'!$A$15) &amp; "." &amp; BR535),
        IF(AND((--(INT('Data Sheet'!$A$15) &amp; "." &amp; BR535)&gt;=--('Data Sheet'!$A$15)), (--(INT('Data Sheet'!$A$15) &amp; "." &amp; BR535)&lt;=--('Data Sheet'!$B$15))),
            --(INT('Data Sheet'!$A$15) &amp; "." &amp; BR535),
            --(INT('Data Sheet'!$B$15) &amp; "." &amp; BR535)
        )
    ),
    IF(BQ535&lt;&gt;"",
        IF(INT('Data Sheet'!$A$15)=INT('Data Sheet'!$B$15),
            --(INT('Data Sheet'!$A$15) &amp; "." &amp; LEFT(BQ535,3)),
            IF(AND((--(INT('Data Sheet'!$A$15) &amp; "." &amp; LEFT(BQ535,3))&gt;=--('Data Sheet'!$A$15)), (--(INT('Data Sheet'!$A$15) &amp; "." &amp; LEFT(BQ535,3))&lt;=--('Data Sheet'!$B$15))),
                --(INT('Data Sheet'!$A$15) &amp; "." &amp; LEFT(BQ535,3)),
                --(INT('Data Sheet'!$B$15) &amp; "." &amp; LEFT(BQ535,3))
            )
        ),
        "OK"
    )
)</f>
        <v>OK</v>
      </c>
      <c r="Q535" s="23" t="str">
        <f>IF(BS535&lt;&gt;"",
    IF(INT('Data Sheet'!$A$19)=INT('Data Sheet'!$B$15),
        --(INT('Data Sheet'!$A$15) &amp; "." &amp; BS535),
        IF(AND((--(INT('Data Sheet'!$A$15) &amp; "." &amp; BS535)&gt;=--('Data Sheet'!$A$15)), (--(INT('Data Sheet'!$A$15) &amp; "." &amp; BS535)&lt;=--('Data Sheet'!$B$15))),
            --(INT('Data Sheet'!$A$15) &amp; "." &amp; BS535),
            --(INT('Data Sheet'!$B$15) &amp; "." &amp; BS535)
        )
    ),
    IF(BQ535&lt;&gt;"",
        IF(INT('Data Sheet'!$A$15)=INT('Data Sheet'!$B$15),
            --(INT('Data Sheet'!$A$15) &amp; "." &amp; RIGHT(BQ535,3)),
            IF(AND((--(INT('Data Sheet'!$A$15) &amp; "." &amp; RIGHT(BQ535,3))&gt;=--('Data Sheet'!$A$15)), (--(INT('Data Sheet'!$A$15) &amp; "." &amp; RIGHT(BQ535,3))&lt;=--('Data Sheet'!$B$15))),
                --(INT('Data Sheet'!$A$15) &amp; "." &amp; RIGHT(BQ535,3)),
                --(INT('Data Sheet'!$B$15) &amp; "." &amp; RIGHT(BQ535,3))
            )
        ),
        "OK"
    )
)</f>
        <v>OK</v>
      </c>
      <c r="R535" s="20"/>
      <c r="S535" s="20"/>
      <c r="T535" s="20"/>
      <c r="U535" s="20"/>
      <c r="V535" s="20"/>
      <c r="W535" s="20"/>
      <c r="X535" s="20"/>
      <c r="Y535" s="20"/>
      <c r="Z535" s="20"/>
      <c r="AA535" s="55"/>
      <c r="AB535" s="55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1"/>
      <c r="AR535" s="21"/>
      <c r="AS535" s="21"/>
      <c r="AT535" s="21"/>
      <c r="AU535" s="21"/>
      <c r="AV535" s="21"/>
      <c r="AW535" s="22"/>
      <c r="AX535" s="99"/>
      <c r="AY535" s="20"/>
      <c r="AZ535" s="20"/>
      <c r="BA535" s="22"/>
      <c r="BC535" s="80"/>
      <c r="BD535" s="80"/>
      <c r="BE535" s="80"/>
      <c r="BF535" s="80"/>
      <c r="BG535" s="2" t="str">
        <f t="shared" si="43"/>
        <v/>
      </c>
      <c r="BH535" s="78">
        <f t="shared" si="42"/>
        <v>0</v>
      </c>
    </row>
    <row r="536" spans="2:60" x14ac:dyDescent="0.2">
      <c r="B536" s="14">
        <f t="shared" si="44"/>
        <v>528</v>
      </c>
      <c r="C536" s="15" t="str">
        <f>CONCATENATE('Data Sheet'!$B$8,'Data Sheet'!$G$2)</f>
        <v>" HWDP</v>
      </c>
      <c r="D536" s="95" t="str">
        <f t="shared" si="45"/>
        <v/>
      </c>
      <c r="E536" s="15" t="str">
        <f>IF('Sum HWDP'!$D$10="TH-Hill DS-1 Vol 3 CAT 2: Clean and Visual Ends only","N/A","OK")</f>
        <v>OK</v>
      </c>
      <c r="F536" s="15" t="str">
        <f>IF('Sum HWDP'!$D$10="TH-Hill DS-1 Vol 3 CAT 2: Clean and Visual Ends only","N/A","OK")</f>
        <v>OK</v>
      </c>
      <c r="G536" s="17"/>
      <c r="H536" s="17"/>
      <c r="I536" s="17" t="s">
        <v>51</v>
      </c>
      <c r="J536" s="17" t="str">
        <f t="shared" si="41"/>
        <v>OK</v>
      </c>
      <c r="K536" s="17" t="str">
        <f t="shared" si="41"/>
        <v>OK</v>
      </c>
      <c r="L536" s="17" t="str">
        <f>IF('Data Sheet'!$B$9="NC-50","N/A","OK")</f>
        <v>OK</v>
      </c>
      <c r="M536" s="17" t="str">
        <f>IF('Data Sheet'!$B$9="NC-50","N/A","OK")</f>
        <v>OK</v>
      </c>
      <c r="N536" s="23" t="str">
        <f>IF(BO536&lt;&gt;"",
    IF(INT('Data Sheet'!$A$19)=INT('Data Sheet'!$B$19),
        --(INT('Data Sheet'!$A$19) &amp; "." &amp; BO536),
        IF(AND((--(INT('Data Sheet'!$A$19) &amp; "." &amp; BO536)&gt;=--('Data Sheet'!$A$19)), (--(INT('Data Sheet'!$A$19) &amp; "." &amp; BO536)&lt;=--('Data Sheet'!$B$19))),
            --(INT('Data Sheet'!$A$19) &amp; "." &amp; BO536),
            --(INT('Data Sheet'!$B$19) &amp; "." &amp; BO536)
        )
    ),
    IF(BN536&lt;&gt;"",
        IF(INT('Data Sheet'!$A$19)=INT('Data Sheet'!$B$19),
            --(INT('Data Sheet'!$A$19) &amp; "." &amp; LEFT(BN536,3)),
            IF(AND((--(INT('Data Sheet'!$A$19) &amp; "." &amp; LEFT(BN536,3))&gt;=--('Data Sheet'!$A$19)), (--(INT('Data Sheet'!$A$19) &amp; "." &amp; LEFT(BN536,3))&lt;=--('Data Sheet'!$B$19))),
                --(INT('Data Sheet'!$A$19) &amp; "." &amp; LEFT(BN536,3)),
                --(INT('Data Sheet'!$B$19) &amp; "." &amp; LEFT(BN536,3))
            )
        ),
        "OK"
    )
)</f>
        <v>OK</v>
      </c>
      <c r="O536" s="23" t="str">
        <f>IF(BP536&lt;&gt;"",
    IF(INT('Data Sheet'!$A$19)=INT('Data Sheet'!$B$19),
        --(INT('Data Sheet'!$A$19) &amp; "." &amp; BP536),
        IF(AND((--(INT('Data Sheet'!$A$19) &amp; "." &amp; BP536)&gt;=--('Data Sheet'!$A$19)), (--(INT('Data Sheet'!$A$19) &amp; "." &amp; BP536)&lt;=--('Data Sheet'!$B$19))),
            --(INT('Data Sheet'!$A$19) &amp; "." &amp; BP536),
            --(INT('Data Sheet'!$B$19) &amp; "." &amp; BP536)
        )
    ),
    IF(BN536&lt;&gt;"",
        IF(INT('Data Sheet'!$A$19)=INT('Data Sheet'!$B$19),
            --(INT('Data Sheet'!$A$19) &amp; "." &amp; RIGHT(BN536,3)),
            IF(AND((--(INT('Data Sheet'!$A$19) &amp; "." &amp; RIGHT(BN536,3))&gt;=--('Data Sheet'!$A$19)), (--(INT('Data Sheet'!$A$19) &amp; "." &amp; RIGHT(BN536,3))&lt;=--('Data Sheet'!$B$19))),
                --(INT('Data Sheet'!$A$19) &amp; "." &amp; RIGHT(BN536,3)),
                --(INT('Data Sheet'!$B$19) &amp; "." &amp; RIGHT(BN536,3))
            )
        ),
        "OK"
    )
)</f>
        <v>OK</v>
      </c>
      <c r="P536" s="23" t="str">
        <f>IF(BR536&lt;&gt;"",
    IF(INT('Data Sheet'!$A$19)=INT('Data Sheet'!$B$15),
        --(INT('Data Sheet'!$A$15) &amp; "." &amp; BR536),
        IF(AND((--(INT('Data Sheet'!$A$15) &amp; "." &amp; BR536)&gt;=--('Data Sheet'!$A$15)), (--(INT('Data Sheet'!$A$15) &amp; "." &amp; BR536)&lt;=--('Data Sheet'!$B$15))),
            --(INT('Data Sheet'!$A$15) &amp; "." &amp; BR536),
            --(INT('Data Sheet'!$B$15) &amp; "." &amp; BR536)
        )
    ),
    IF(BQ536&lt;&gt;"",
        IF(INT('Data Sheet'!$A$15)=INT('Data Sheet'!$B$15),
            --(INT('Data Sheet'!$A$15) &amp; "." &amp; LEFT(BQ536,3)),
            IF(AND((--(INT('Data Sheet'!$A$15) &amp; "." &amp; LEFT(BQ536,3))&gt;=--('Data Sheet'!$A$15)), (--(INT('Data Sheet'!$A$15) &amp; "." &amp; LEFT(BQ536,3))&lt;=--('Data Sheet'!$B$15))),
                --(INT('Data Sheet'!$A$15) &amp; "." &amp; LEFT(BQ536,3)),
                --(INT('Data Sheet'!$B$15) &amp; "." &amp; LEFT(BQ536,3))
            )
        ),
        "OK"
    )
)</f>
        <v>OK</v>
      </c>
      <c r="Q536" s="23" t="str">
        <f>IF(BS536&lt;&gt;"",
    IF(INT('Data Sheet'!$A$19)=INT('Data Sheet'!$B$15),
        --(INT('Data Sheet'!$A$15) &amp; "." &amp; BS536),
        IF(AND((--(INT('Data Sheet'!$A$15) &amp; "." &amp; BS536)&gt;=--('Data Sheet'!$A$15)), (--(INT('Data Sheet'!$A$15) &amp; "." &amp; BS536)&lt;=--('Data Sheet'!$B$15))),
            --(INT('Data Sheet'!$A$15) &amp; "." &amp; BS536),
            --(INT('Data Sheet'!$B$15) &amp; "." &amp; BS536)
        )
    ),
    IF(BQ536&lt;&gt;"",
        IF(INT('Data Sheet'!$A$15)=INT('Data Sheet'!$B$15),
            --(INT('Data Sheet'!$A$15) &amp; "." &amp; RIGHT(BQ536,3)),
            IF(AND((--(INT('Data Sheet'!$A$15) &amp; "." &amp; RIGHT(BQ536,3))&gt;=--('Data Sheet'!$A$15)), (--(INT('Data Sheet'!$A$15) &amp; "." &amp; RIGHT(BQ536,3))&lt;=--('Data Sheet'!$B$15))),
                --(INT('Data Sheet'!$A$15) &amp; "." &amp; RIGHT(BQ536,3)),
                --(INT('Data Sheet'!$B$15) &amp; "." &amp; RIGHT(BQ536,3))
            )
        ),
        "OK"
    )
)</f>
        <v>OK</v>
      </c>
      <c r="R536" s="20"/>
      <c r="S536" s="20"/>
      <c r="T536" s="20"/>
      <c r="U536" s="20"/>
      <c r="V536" s="20"/>
      <c r="W536" s="20"/>
      <c r="X536" s="20"/>
      <c r="Y536" s="20"/>
      <c r="Z536" s="20"/>
      <c r="AA536" s="55"/>
      <c r="AB536" s="55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1"/>
      <c r="AR536" s="21"/>
      <c r="AS536" s="21"/>
      <c r="AT536" s="21"/>
      <c r="AU536" s="21"/>
      <c r="AV536" s="21"/>
      <c r="AW536" s="22"/>
      <c r="AX536" s="99"/>
      <c r="AY536" s="20"/>
      <c r="AZ536" s="20"/>
      <c r="BA536" s="22"/>
      <c r="BC536" s="80"/>
      <c r="BD536" s="80"/>
      <c r="BE536" s="80"/>
      <c r="BF536" s="80"/>
      <c r="BG536" s="2" t="str">
        <f t="shared" si="43"/>
        <v/>
      </c>
      <c r="BH536" s="78">
        <f t="shared" si="42"/>
        <v>0</v>
      </c>
    </row>
    <row r="537" spans="2:60" x14ac:dyDescent="0.2">
      <c r="B537" s="14">
        <f t="shared" si="44"/>
        <v>529</v>
      </c>
      <c r="C537" s="15" t="str">
        <f>CONCATENATE('Data Sheet'!$B$8,'Data Sheet'!$G$2)</f>
        <v>" HWDP</v>
      </c>
      <c r="D537" s="95" t="str">
        <f t="shared" si="45"/>
        <v/>
      </c>
      <c r="E537" s="15" t="str">
        <f>IF('Sum HWDP'!$D$10="TH-Hill DS-1 Vol 3 CAT 2: Clean and Visual Ends only","N/A","OK")</f>
        <v>OK</v>
      </c>
      <c r="F537" s="15" t="str">
        <f>IF('Sum HWDP'!$D$10="TH-Hill DS-1 Vol 3 CAT 2: Clean and Visual Ends only","N/A","OK")</f>
        <v>OK</v>
      </c>
      <c r="G537" s="17"/>
      <c r="H537" s="17"/>
      <c r="I537" s="17" t="s">
        <v>51</v>
      </c>
      <c r="J537" s="17" t="str">
        <f t="shared" ref="J537:K600" si="46">IF(AP537="X", "MIN", "OK")</f>
        <v>OK</v>
      </c>
      <c r="K537" s="17" t="str">
        <f t="shared" si="46"/>
        <v>OK</v>
      </c>
      <c r="L537" s="17" t="str">
        <f>IF('Data Sheet'!$B$9="NC-50","N/A","OK")</f>
        <v>OK</v>
      </c>
      <c r="M537" s="17" t="str">
        <f>IF('Data Sheet'!$B$9="NC-50","N/A","OK")</f>
        <v>OK</v>
      </c>
      <c r="N537" s="23" t="str">
        <f>IF(BO537&lt;&gt;"",
    IF(INT('Data Sheet'!$A$19)=INT('Data Sheet'!$B$19),
        --(INT('Data Sheet'!$A$19) &amp; "." &amp; BO537),
        IF(AND((--(INT('Data Sheet'!$A$19) &amp; "." &amp; BO537)&gt;=--('Data Sheet'!$A$19)), (--(INT('Data Sheet'!$A$19) &amp; "." &amp; BO537)&lt;=--('Data Sheet'!$B$19))),
            --(INT('Data Sheet'!$A$19) &amp; "." &amp; BO537),
            --(INT('Data Sheet'!$B$19) &amp; "." &amp; BO537)
        )
    ),
    IF(BN537&lt;&gt;"",
        IF(INT('Data Sheet'!$A$19)=INT('Data Sheet'!$B$19),
            --(INT('Data Sheet'!$A$19) &amp; "." &amp; LEFT(BN537,3)),
            IF(AND((--(INT('Data Sheet'!$A$19) &amp; "." &amp; LEFT(BN537,3))&gt;=--('Data Sheet'!$A$19)), (--(INT('Data Sheet'!$A$19) &amp; "." &amp; LEFT(BN537,3))&lt;=--('Data Sheet'!$B$19))),
                --(INT('Data Sheet'!$A$19) &amp; "." &amp; LEFT(BN537,3)),
                --(INT('Data Sheet'!$B$19) &amp; "." &amp; LEFT(BN537,3))
            )
        ),
        "OK"
    )
)</f>
        <v>OK</v>
      </c>
      <c r="O537" s="23" t="str">
        <f>IF(BP537&lt;&gt;"",
    IF(INT('Data Sheet'!$A$19)=INT('Data Sheet'!$B$19),
        --(INT('Data Sheet'!$A$19) &amp; "." &amp; BP537),
        IF(AND((--(INT('Data Sheet'!$A$19) &amp; "." &amp; BP537)&gt;=--('Data Sheet'!$A$19)), (--(INT('Data Sheet'!$A$19) &amp; "." &amp; BP537)&lt;=--('Data Sheet'!$B$19))),
            --(INT('Data Sheet'!$A$19) &amp; "." &amp; BP537),
            --(INT('Data Sheet'!$B$19) &amp; "." &amp; BP537)
        )
    ),
    IF(BN537&lt;&gt;"",
        IF(INT('Data Sheet'!$A$19)=INT('Data Sheet'!$B$19),
            --(INT('Data Sheet'!$A$19) &amp; "." &amp; RIGHT(BN537,3)),
            IF(AND((--(INT('Data Sheet'!$A$19) &amp; "." &amp; RIGHT(BN537,3))&gt;=--('Data Sheet'!$A$19)), (--(INT('Data Sheet'!$A$19) &amp; "." &amp; RIGHT(BN537,3))&lt;=--('Data Sheet'!$B$19))),
                --(INT('Data Sheet'!$A$19) &amp; "." &amp; RIGHT(BN537,3)),
                --(INT('Data Sheet'!$B$19) &amp; "." &amp; RIGHT(BN537,3))
            )
        ),
        "OK"
    )
)</f>
        <v>OK</v>
      </c>
      <c r="P537" s="23" t="str">
        <f>IF(BR537&lt;&gt;"",
    IF(INT('Data Sheet'!$A$19)=INT('Data Sheet'!$B$15),
        --(INT('Data Sheet'!$A$15) &amp; "." &amp; BR537),
        IF(AND((--(INT('Data Sheet'!$A$15) &amp; "." &amp; BR537)&gt;=--('Data Sheet'!$A$15)), (--(INT('Data Sheet'!$A$15) &amp; "." &amp; BR537)&lt;=--('Data Sheet'!$B$15))),
            --(INT('Data Sheet'!$A$15) &amp; "." &amp; BR537),
            --(INT('Data Sheet'!$B$15) &amp; "." &amp; BR537)
        )
    ),
    IF(BQ537&lt;&gt;"",
        IF(INT('Data Sheet'!$A$15)=INT('Data Sheet'!$B$15),
            --(INT('Data Sheet'!$A$15) &amp; "." &amp; LEFT(BQ537,3)),
            IF(AND((--(INT('Data Sheet'!$A$15) &amp; "." &amp; LEFT(BQ537,3))&gt;=--('Data Sheet'!$A$15)), (--(INT('Data Sheet'!$A$15) &amp; "." &amp; LEFT(BQ537,3))&lt;=--('Data Sheet'!$B$15))),
                --(INT('Data Sheet'!$A$15) &amp; "." &amp; LEFT(BQ537,3)),
                --(INT('Data Sheet'!$B$15) &amp; "." &amp; LEFT(BQ537,3))
            )
        ),
        "OK"
    )
)</f>
        <v>OK</v>
      </c>
      <c r="Q537" s="23" t="str">
        <f>IF(BS537&lt;&gt;"",
    IF(INT('Data Sheet'!$A$19)=INT('Data Sheet'!$B$15),
        --(INT('Data Sheet'!$A$15) &amp; "." &amp; BS537),
        IF(AND((--(INT('Data Sheet'!$A$15) &amp; "." &amp; BS537)&gt;=--('Data Sheet'!$A$15)), (--(INT('Data Sheet'!$A$15) &amp; "." &amp; BS537)&lt;=--('Data Sheet'!$B$15))),
            --(INT('Data Sheet'!$A$15) &amp; "." &amp; BS537),
            --(INT('Data Sheet'!$B$15) &amp; "." &amp; BS537)
        )
    ),
    IF(BQ537&lt;&gt;"",
        IF(INT('Data Sheet'!$A$15)=INT('Data Sheet'!$B$15),
            --(INT('Data Sheet'!$A$15) &amp; "." &amp; RIGHT(BQ537,3)),
            IF(AND((--(INT('Data Sheet'!$A$15) &amp; "." &amp; RIGHT(BQ537,3))&gt;=--('Data Sheet'!$A$15)), (--(INT('Data Sheet'!$A$15) &amp; "." &amp; RIGHT(BQ537,3))&lt;=--('Data Sheet'!$B$15))),
                --(INT('Data Sheet'!$A$15) &amp; "." &amp; RIGHT(BQ537,3)),
                --(INT('Data Sheet'!$B$15) &amp; "." &amp; RIGHT(BQ537,3))
            )
        ),
        "OK"
    )
)</f>
        <v>OK</v>
      </c>
      <c r="R537" s="20"/>
      <c r="S537" s="20"/>
      <c r="T537" s="20"/>
      <c r="U537" s="20"/>
      <c r="V537" s="20"/>
      <c r="W537" s="20"/>
      <c r="X537" s="20"/>
      <c r="Y537" s="20"/>
      <c r="Z537" s="20"/>
      <c r="AA537" s="55"/>
      <c r="AB537" s="55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1"/>
      <c r="AR537" s="21"/>
      <c r="AS537" s="21"/>
      <c r="AT537" s="21"/>
      <c r="AU537" s="21"/>
      <c r="AV537" s="21"/>
      <c r="AW537" s="22"/>
      <c r="AX537" s="99"/>
      <c r="AY537" s="20"/>
      <c r="AZ537" s="20"/>
      <c r="BA537" s="22"/>
      <c r="BC537" s="80"/>
      <c r="BD537" s="80"/>
      <c r="BE537" s="80"/>
      <c r="BF537" s="80"/>
      <c r="BG537" s="2" t="str">
        <f t="shared" si="43"/>
        <v/>
      </c>
      <c r="BH537" s="78">
        <f t="shared" si="42"/>
        <v>0</v>
      </c>
    </row>
    <row r="538" spans="2:60" x14ac:dyDescent="0.2">
      <c r="B538" s="14">
        <f t="shared" si="44"/>
        <v>530</v>
      </c>
      <c r="C538" s="15" t="str">
        <f>CONCATENATE('Data Sheet'!$B$8,'Data Sheet'!$G$2)</f>
        <v>" HWDP</v>
      </c>
      <c r="D538" s="95" t="str">
        <f t="shared" si="45"/>
        <v/>
      </c>
      <c r="E538" s="15" t="str">
        <f>IF('Sum HWDP'!$D$10="TH-Hill DS-1 Vol 3 CAT 2: Clean and Visual Ends only","N/A","OK")</f>
        <v>OK</v>
      </c>
      <c r="F538" s="15" t="str">
        <f>IF('Sum HWDP'!$D$10="TH-Hill DS-1 Vol 3 CAT 2: Clean and Visual Ends only","N/A","OK")</f>
        <v>OK</v>
      </c>
      <c r="G538" s="17"/>
      <c r="H538" s="17"/>
      <c r="I538" s="17" t="s">
        <v>51</v>
      </c>
      <c r="J538" s="17" t="str">
        <f t="shared" si="46"/>
        <v>OK</v>
      </c>
      <c r="K538" s="17" t="str">
        <f t="shared" si="46"/>
        <v>OK</v>
      </c>
      <c r="L538" s="17" t="str">
        <f>IF('Data Sheet'!$B$9="NC-50","N/A","OK")</f>
        <v>OK</v>
      </c>
      <c r="M538" s="17" t="str">
        <f>IF('Data Sheet'!$B$9="NC-50","N/A","OK")</f>
        <v>OK</v>
      </c>
      <c r="N538" s="23" t="str">
        <f>IF(BO538&lt;&gt;"",
    IF(INT('Data Sheet'!$A$19)=INT('Data Sheet'!$B$19),
        --(INT('Data Sheet'!$A$19) &amp; "." &amp; BO538),
        IF(AND((--(INT('Data Sheet'!$A$19) &amp; "." &amp; BO538)&gt;=--('Data Sheet'!$A$19)), (--(INT('Data Sheet'!$A$19) &amp; "." &amp; BO538)&lt;=--('Data Sheet'!$B$19))),
            --(INT('Data Sheet'!$A$19) &amp; "." &amp; BO538),
            --(INT('Data Sheet'!$B$19) &amp; "." &amp; BO538)
        )
    ),
    IF(BN538&lt;&gt;"",
        IF(INT('Data Sheet'!$A$19)=INT('Data Sheet'!$B$19),
            --(INT('Data Sheet'!$A$19) &amp; "." &amp; LEFT(BN538,3)),
            IF(AND((--(INT('Data Sheet'!$A$19) &amp; "." &amp; LEFT(BN538,3))&gt;=--('Data Sheet'!$A$19)), (--(INT('Data Sheet'!$A$19) &amp; "." &amp; LEFT(BN538,3))&lt;=--('Data Sheet'!$B$19))),
                --(INT('Data Sheet'!$A$19) &amp; "." &amp; LEFT(BN538,3)),
                --(INT('Data Sheet'!$B$19) &amp; "." &amp; LEFT(BN538,3))
            )
        ),
        "OK"
    )
)</f>
        <v>OK</v>
      </c>
      <c r="O538" s="23" t="str">
        <f>IF(BP538&lt;&gt;"",
    IF(INT('Data Sheet'!$A$19)=INT('Data Sheet'!$B$19),
        --(INT('Data Sheet'!$A$19) &amp; "." &amp; BP538),
        IF(AND((--(INT('Data Sheet'!$A$19) &amp; "." &amp; BP538)&gt;=--('Data Sheet'!$A$19)), (--(INT('Data Sheet'!$A$19) &amp; "." &amp; BP538)&lt;=--('Data Sheet'!$B$19))),
            --(INT('Data Sheet'!$A$19) &amp; "." &amp; BP538),
            --(INT('Data Sheet'!$B$19) &amp; "." &amp; BP538)
        )
    ),
    IF(BN538&lt;&gt;"",
        IF(INT('Data Sheet'!$A$19)=INT('Data Sheet'!$B$19),
            --(INT('Data Sheet'!$A$19) &amp; "." &amp; RIGHT(BN538,3)),
            IF(AND((--(INT('Data Sheet'!$A$19) &amp; "." &amp; RIGHT(BN538,3))&gt;=--('Data Sheet'!$A$19)), (--(INT('Data Sheet'!$A$19) &amp; "." &amp; RIGHT(BN538,3))&lt;=--('Data Sheet'!$B$19))),
                --(INT('Data Sheet'!$A$19) &amp; "." &amp; RIGHT(BN538,3)),
                --(INT('Data Sheet'!$B$19) &amp; "." &amp; RIGHT(BN538,3))
            )
        ),
        "OK"
    )
)</f>
        <v>OK</v>
      </c>
      <c r="P538" s="23" t="str">
        <f>IF(BR538&lt;&gt;"",
    IF(INT('Data Sheet'!$A$19)=INT('Data Sheet'!$B$15),
        --(INT('Data Sheet'!$A$15) &amp; "." &amp; BR538),
        IF(AND((--(INT('Data Sheet'!$A$15) &amp; "." &amp; BR538)&gt;=--('Data Sheet'!$A$15)), (--(INT('Data Sheet'!$A$15) &amp; "." &amp; BR538)&lt;=--('Data Sheet'!$B$15))),
            --(INT('Data Sheet'!$A$15) &amp; "." &amp; BR538),
            --(INT('Data Sheet'!$B$15) &amp; "." &amp; BR538)
        )
    ),
    IF(BQ538&lt;&gt;"",
        IF(INT('Data Sheet'!$A$15)=INT('Data Sheet'!$B$15),
            --(INT('Data Sheet'!$A$15) &amp; "." &amp; LEFT(BQ538,3)),
            IF(AND((--(INT('Data Sheet'!$A$15) &amp; "." &amp; LEFT(BQ538,3))&gt;=--('Data Sheet'!$A$15)), (--(INT('Data Sheet'!$A$15) &amp; "." &amp; LEFT(BQ538,3))&lt;=--('Data Sheet'!$B$15))),
                --(INT('Data Sheet'!$A$15) &amp; "." &amp; LEFT(BQ538,3)),
                --(INT('Data Sheet'!$B$15) &amp; "." &amp; LEFT(BQ538,3))
            )
        ),
        "OK"
    )
)</f>
        <v>OK</v>
      </c>
      <c r="Q538" s="23" t="str">
        <f>IF(BS538&lt;&gt;"",
    IF(INT('Data Sheet'!$A$19)=INT('Data Sheet'!$B$15),
        --(INT('Data Sheet'!$A$15) &amp; "." &amp; BS538),
        IF(AND((--(INT('Data Sheet'!$A$15) &amp; "." &amp; BS538)&gt;=--('Data Sheet'!$A$15)), (--(INT('Data Sheet'!$A$15) &amp; "." &amp; BS538)&lt;=--('Data Sheet'!$B$15))),
            --(INT('Data Sheet'!$A$15) &amp; "." &amp; BS538),
            --(INT('Data Sheet'!$B$15) &amp; "." &amp; BS538)
        )
    ),
    IF(BQ538&lt;&gt;"",
        IF(INT('Data Sheet'!$A$15)=INT('Data Sheet'!$B$15),
            --(INT('Data Sheet'!$A$15) &amp; "." &amp; RIGHT(BQ538,3)),
            IF(AND((--(INT('Data Sheet'!$A$15) &amp; "." &amp; RIGHT(BQ538,3))&gt;=--('Data Sheet'!$A$15)), (--(INT('Data Sheet'!$A$15) &amp; "." &amp; RIGHT(BQ538,3))&lt;=--('Data Sheet'!$B$15))),
                --(INT('Data Sheet'!$A$15) &amp; "." &amp; RIGHT(BQ538,3)),
                --(INT('Data Sheet'!$B$15) &amp; "." &amp; RIGHT(BQ538,3))
            )
        ),
        "OK"
    )
)</f>
        <v>OK</v>
      </c>
      <c r="R538" s="20"/>
      <c r="S538" s="20"/>
      <c r="T538" s="20"/>
      <c r="U538" s="20"/>
      <c r="V538" s="20"/>
      <c r="W538" s="20"/>
      <c r="X538" s="20"/>
      <c r="Y538" s="20"/>
      <c r="Z538" s="20"/>
      <c r="AA538" s="55"/>
      <c r="AB538" s="55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1"/>
      <c r="AR538" s="21"/>
      <c r="AS538" s="21"/>
      <c r="AT538" s="21"/>
      <c r="AU538" s="21"/>
      <c r="AV538" s="21"/>
      <c r="AW538" s="22"/>
      <c r="AX538" s="99"/>
      <c r="AY538" s="20"/>
      <c r="AZ538" s="20"/>
      <c r="BA538" s="22"/>
      <c r="BC538" s="80"/>
      <c r="BD538" s="80"/>
      <c r="BE538" s="80"/>
      <c r="BF538" s="80"/>
      <c r="BG538" s="2" t="str">
        <f t="shared" si="43"/>
        <v/>
      </c>
      <c r="BH538" s="78">
        <f t="shared" si="42"/>
        <v>0</v>
      </c>
    </row>
    <row r="539" spans="2:60" x14ac:dyDescent="0.2">
      <c r="B539" s="14">
        <f t="shared" si="44"/>
        <v>531</v>
      </c>
      <c r="C539" s="15" t="str">
        <f>CONCATENATE('Data Sheet'!$B$8,'Data Sheet'!$G$2)</f>
        <v>" HWDP</v>
      </c>
      <c r="D539" s="95" t="str">
        <f t="shared" si="45"/>
        <v/>
      </c>
      <c r="E539" s="15" t="str">
        <f>IF('Sum HWDP'!$D$10="TH-Hill DS-1 Vol 3 CAT 2: Clean and Visual Ends only","N/A","OK")</f>
        <v>OK</v>
      </c>
      <c r="F539" s="15" t="str">
        <f>IF('Sum HWDP'!$D$10="TH-Hill DS-1 Vol 3 CAT 2: Clean and Visual Ends only","N/A","OK")</f>
        <v>OK</v>
      </c>
      <c r="G539" s="17"/>
      <c r="H539" s="17"/>
      <c r="I539" s="17" t="s">
        <v>51</v>
      </c>
      <c r="J539" s="17" t="str">
        <f t="shared" si="46"/>
        <v>OK</v>
      </c>
      <c r="K539" s="17" t="str">
        <f t="shared" si="46"/>
        <v>OK</v>
      </c>
      <c r="L539" s="17" t="str">
        <f>IF('Data Sheet'!$B$9="NC-50","N/A","OK")</f>
        <v>OK</v>
      </c>
      <c r="M539" s="17" t="str">
        <f>IF('Data Sheet'!$B$9="NC-50","N/A","OK")</f>
        <v>OK</v>
      </c>
      <c r="N539" s="23" t="str">
        <f>IF(BO539&lt;&gt;"",
    IF(INT('Data Sheet'!$A$19)=INT('Data Sheet'!$B$19),
        --(INT('Data Sheet'!$A$19) &amp; "." &amp; BO539),
        IF(AND((--(INT('Data Sheet'!$A$19) &amp; "." &amp; BO539)&gt;=--('Data Sheet'!$A$19)), (--(INT('Data Sheet'!$A$19) &amp; "." &amp; BO539)&lt;=--('Data Sheet'!$B$19))),
            --(INT('Data Sheet'!$A$19) &amp; "." &amp; BO539),
            --(INT('Data Sheet'!$B$19) &amp; "." &amp; BO539)
        )
    ),
    IF(BN539&lt;&gt;"",
        IF(INT('Data Sheet'!$A$19)=INT('Data Sheet'!$B$19),
            --(INT('Data Sheet'!$A$19) &amp; "." &amp; LEFT(BN539,3)),
            IF(AND((--(INT('Data Sheet'!$A$19) &amp; "." &amp; LEFT(BN539,3))&gt;=--('Data Sheet'!$A$19)), (--(INT('Data Sheet'!$A$19) &amp; "." &amp; LEFT(BN539,3))&lt;=--('Data Sheet'!$B$19))),
                --(INT('Data Sheet'!$A$19) &amp; "." &amp; LEFT(BN539,3)),
                --(INT('Data Sheet'!$B$19) &amp; "." &amp; LEFT(BN539,3))
            )
        ),
        "OK"
    )
)</f>
        <v>OK</v>
      </c>
      <c r="O539" s="23" t="str">
        <f>IF(BP539&lt;&gt;"",
    IF(INT('Data Sheet'!$A$19)=INT('Data Sheet'!$B$19),
        --(INT('Data Sheet'!$A$19) &amp; "." &amp; BP539),
        IF(AND((--(INT('Data Sheet'!$A$19) &amp; "." &amp; BP539)&gt;=--('Data Sheet'!$A$19)), (--(INT('Data Sheet'!$A$19) &amp; "." &amp; BP539)&lt;=--('Data Sheet'!$B$19))),
            --(INT('Data Sheet'!$A$19) &amp; "." &amp; BP539),
            --(INT('Data Sheet'!$B$19) &amp; "." &amp; BP539)
        )
    ),
    IF(BN539&lt;&gt;"",
        IF(INT('Data Sheet'!$A$19)=INT('Data Sheet'!$B$19),
            --(INT('Data Sheet'!$A$19) &amp; "." &amp; RIGHT(BN539,3)),
            IF(AND((--(INT('Data Sheet'!$A$19) &amp; "." &amp; RIGHT(BN539,3))&gt;=--('Data Sheet'!$A$19)), (--(INT('Data Sheet'!$A$19) &amp; "." &amp; RIGHT(BN539,3))&lt;=--('Data Sheet'!$B$19))),
                --(INT('Data Sheet'!$A$19) &amp; "." &amp; RIGHT(BN539,3)),
                --(INT('Data Sheet'!$B$19) &amp; "." &amp; RIGHT(BN539,3))
            )
        ),
        "OK"
    )
)</f>
        <v>OK</v>
      </c>
      <c r="P539" s="23" t="str">
        <f>IF(BR539&lt;&gt;"",
    IF(INT('Data Sheet'!$A$19)=INT('Data Sheet'!$B$15),
        --(INT('Data Sheet'!$A$15) &amp; "." &amp; BR539),
        IF(AND((--(INT('Data Sheet'!$A$15) &amp; "." &amp; BR539)&gt;=--('Data Sheet'!$A$15)), (--(INT('Data Sheet'!$A$15) &amp; "." &amp; BR539)&lt;=--('Data Sheet'!$B$15))),
            --(INT('Data Sheet'!$A$15) &amp; "." &amp; BR539),
            --(INT('Data Sheet'!$B$15) &amp; "." &amp; BR539)
        )
    ),
    IF(BQ539&lt;&gt;"",
        IF(INT('Data Sheet'!$A$15)=INT('Data Sheet'!$B$15),
            --(INT('Data Sheet'!$A$15) &amp; "." &amp; LEFT(BQ539,3)),
            IF(AND((--(INT('Data Sheet'!$A$15) &amp; "." &amp; LEFT(BQ539,3))&gt;=--('Data Sheet'!$A$15)), (--(INT('Data Sheet'!$A$15) &amp; "." &amp; LEFT(BQ539,3))&lt;=--('Data Sheet'!$B$15))),
                --(INT('Data Sheet'!$A$15) &amp; "." &amp; LEFT(BQ539,3)),
                --(INT('Data Sheet'!$B$15) &amp; "." &amp; LEFT(BQ539,3))
            )
        ),
        "OK"
    )
)</f>
        <v>OK</v>
      </c>
      <c r="Q539" s="23" t="str">
        <f>IF(BS539&lt;&gt;"",
    IF(INT('Data Sheet'!$A$19)=INT('Data Sheet'!$B$15),
        --(INT('Data Sheet'!$A$15) &amp; "." &amp; BS539),
        IF(AND((--(INT('Data Sheet'!$A$15) &amp; "." &amp; BS539)&gt;=--('Data Sheet'!$A$15)), (--(INT('Data Sheet'!$A$15) &amp; "." &amp; BS539)&lt;=--('Data Sheet'!$B$15))),
            --(INT('Data Sheet'!$A$15) &amp; "." &amp; BS539),
            --(INT('Data Sheet'!$B$15) &amp; "." &amp; BS539)
        )
    ),
    IF(BQ539&lt;&gt;"",
        IF(INT('Data Sheet'!$A$15)=INT('Data Sheet'!$B$15),
            --(INT('Data Sheet'!$A$15) &amp; "." &amp; RIGHT(BQ539,3)),
            IF(AND((--(INT('Data Sheet'!$A$15) &amp; "." &amp; RIGHT(BQ539,3))&gt;=--('Data Sheet'!$A$15)), (--(INT('Data Sheet'!$A$15) &amp; "." &amp; RIGHT(BQ539,3))&lt;=--('Data Sheet'!$B$15))),
                --(INT('Data Sheet'!$A$15) &amp; "." &amp; RIGHT(BQ539,3)),
                --(INT('Data Sheet'!$B$15) &amp; "." &amp; RIGHT(BQ539,3))
            )
        ),
        "OK"
    )
)</f>
        <v>OK</v>
      </c>
      <c r="R539" s="20"/>
      <c r="S539" s="20"/>
      <c r="T539" s="20"/>
      <c r="U539" s="20"/>
      <c r="V539" s="20"/>
      <c r="W539" s="20"/>
      <c r="X539" s="20"/>
      <c r="Y539" s="20"/>
      <c r="Z539" s="20"/>
      <c r="AA539" s="55"/>
      <c r="AB539" s="55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1"/>
      <c r="AR539" s="21"/>
      <c r="AS539" s="21"/>
      <c r="AT539" s="21"/>
      <c r="AU539" s="21"/>
      <c r="AV539" s="21"/>
      <c r="AW539" s="22"/>
      <c r="AX539" s="99"/>
      <c r="AY539" s="20"/>
      <c r="AZ539" s="20"/>
      <c r="BA539" s="22"/>
      <c r="BC539" s="80"/>
      <c r="BD539" s="80"/>
      <c r="BE539" s="80"/>
      <c r="BF539" s="80"/>
      <c r="BG539" s="2" t="str">
        <f t="shared" si="43"/>
        <v/>
      </c>
      <c r="BH539" s="78">
        <f t="shared" si="42"/>
        <v>0</v>
      </c>
    </row>
    <row r="540" spans="2:60" x14ac:dyDescent="0.2">
      <c r="B540" s="14">
        <f t="shared" si="44"/>
        <v>532</v>
      </c>
      <c r="C540" s="15" t="str">
        <f>CONCATENATE('Data Sheet'!$B$8,'Data Sheet'!$G$2)</f>
        <v>" HWDP</v>
      </c>
      <c r="D540" s="95" t="str">
        <f t="shared" si="45"/>
        <v/>
      </c>
      <c r="E540" s="15" t="str">
        <f>IF('Sum HWDP'!$D$10="TH-Hill DS-1 Vol 3 CAT 2: Clean and Visual Ends only","N/A","OK")</f>
        <v>OK</v>
      </c>
      <c r="F540" s="15" t="str">
        <f>IF('Sum HWDP'!$D$10="TH-Hill DS-1 Vol 3 CAT 2: Clean and Visual Ends only","N/A","OK")</f>
        <v>OK</v>
      </c>
      <c r="G540" s="17"/>
      <c r="H540" s="17"/>
      <c r="I540" s="17" t="s">
        <v>51</v>
      </c>
      <c r="J540" s="17" t="str">
        <f t="shared" si="46"/>
        <v>OK</v>
      </c>
      <c r="K540" s="17" t="str">
        <f t="shared" si="46"/>
        <v>OK</v>
      </c>
      <c r="L540" s="17" t="str">
        <f>IF('Data Sheet'!$B$9="NC-50","N/A","OK")</f>
        <v>OK</v>
      </c>
      <c r="M540" s="17" t="str">
        <f>IF('Data Sheet'!$B$9="NC-50","N/A","OK")</f>
        <v>OK</v>
      </c>
      <c r="N540" s="23" t="str">
        <f>IF(BO540&lt;&gt;"",
    IF(INT('Data Sheet'!$A$19)=INT('Data Sheet'!$B$19),
        --(INT('Data Sheet'!$A$19) &amp; "." &amp; BO540),
        IF(AND((--(INT('Data Sheet'!$A$19) &amp; "." &amp; BO540)&gt;=--('Data Sheet'!$A$19)), (--(INT('Data Sheet'!$A$19) &amp; "." &amp; BO540)&lt;=--('Data Sheet'!$B$19))),
            --(INT('Data Sheet'!$A$19) &amp; "." &amp; BO540),
            --(INT('Data Sheet'!$B$19) &amp; "." &amp; BO540)
        )
    ),
    IF(BN540&lt;&gt;"",
        IF(INT('Data Sheet'!$A$19)=INT('Data Sheet'!$B$19),
            --(INT('Data Sheet'!$A$19) &amp; "." &amp; LEFT(BN540,3)),
            IF(AND((--(INT('Data Sheet'!$A$19) &amp; "." &amp; LEFT(BN540,3))&gt;=--('Data Sheet'!$A$19)), (--(INT('Data Sheet'!$A$19) &amp; "." &amp; LEFT(BN540,3))&lt;=--('Data Sheet'!$B$19))),
                --(INT('Data Sheet'!$A$19) &amp; "." &amp; LEFT(BN540,3)),
                --(INT('Data Sheet'!$B$19) &amp; "." &amp; LEFT(BN540,3))
            )
        ),
        "OK"
    )
)</f>
        <v>OK</v>
      </c>
      <c r="O540" s="23" t="str">
        <f>IF(BP540&lt;&gt;"",
    IF(INT('Data Sheet'!$A$19)=INT('Data Sheet'!$B$19),
        --(INT('Data Sheet'!$A$19) &amp; "." &amp; BP540),
        IF(AND((--(INT('Data Sheet'!$A$19) &amp; "." &amp; BP540)&gt;=--('Data Sheet'!$A$19)), (--(INT('Data Sheet'!$A$19) &amp; "." &amp; BP540)&lt;=--('Data Sheet'!$B$19))),
            --(INT('Data Sheet'!$A$19) &amp; "." &amp; BP540),
            --(INT('Data Sheet'!$B$19) &amp; "." &amp; BP540)
        )
    ),
    IF(BN540&lt;&gt;"",
        IF(INT('Data Sheet'!$A$19)=INT('Data Sheet'!$B$19),
            --(INT('Data Sheet'!$A$19) &amp; "." &amp; RIGHT(BN540,3)),
            IF(AND((--(INT('Data Sheet'!$A$19) &amp; "." &amp; RIGHT(BN540,3))&gt;=--('Data Sheet'!$A$19)), (--(INT('Data Sheet'!$A$19) &amp; "." &amp; RIGHT(BN540,3))&lt;=--('Data Sheet'!$B$19))),
                --(INT('Data Sheet'!$A$19) &amp; "." &amp; RIGHT(BN540,3)),
                --(INT('Data Sheet'!$B$19) &amp; "." &amp; RIGHT(BN540,3))
            )
        ),
        "OK"
    )
)</f>
        <v>OK</v>
      </c>
      <c r="P540" s="23" t="str">
        <f>IF(BR540&lt;&gt;"",
    IF(INT('Data Sheet'!$A$19)=INT('Data Sheet'!$B$15),
        --(INT('Data Sheet'!$A$15) &amp; "." &amp; BR540),
        IF(AND((--(INT('Data Sheet'!$A$15) &amp; "." &amp; BR540)&gt;=--('Data Sheet'!$A$15)), (--(INT('Data Sheet'!$A$15) &amp; "." &amp; BR540)&lt;=--('Data Sheet'!$B$15))),
            --(INT('Data Sheet'!$A$15) &amp; "." &amp; BR540),
            --(INT('Data Sheet'!$B$15) &amp; "." &amp; BR540)
        )
    ),
    IF(BQ540&lt;&gt;"",
        IF(INT('Data Sheet'!$A$15)=INT('Data Sheet'!$B$15),
            --(INT('Data Sheet'!$A$15) &amp; "." &amp; LEFT(BQ540,3)),
            IF(AND((--(INT('Data Sheet'!$A$15) &amp; "." &amp; LEFT(BQ540,3))&gt;=--('Data Sheet'!$A$15)), (--(INT('Data Sheet'!$A$15) &amp; "." &amp; LEFT(BQ540,3))&lt;=--('Data Sheet'!$B$15))),
                --(INT('Data Sheet'!$A$15) &amp; "." &amp; LEFT(BQ540,3)),
                --(INT('Data Sheet'!$B$15) &amp; "." &amp; LEFT(BQ540,3))
            )
        ),
        "OK"
    )
)</f>
        <v>OK</v>
      </c>
      <c r="Q540" s="23" t="str">
        <f>IF(BS540&lt;&gt;"",
    IF(INT('Data Sheet'!$A$19)=INT('Data Sheet'!$B$15),
        --(INT('Data Sheet'!$A$15) &amp; "." &amp; BS540),
        IF(AND((--(INT('Data Sheet'!$A$15) &amp; "." &amp; BS540)&gt;=--('Data Sheet'!$A$15)), (--(INT('Data Sheet'!$A$15) &amp; "." &amp; BS540)&lt;=--('Data Sheet'!$B$15))),
            --(INT('Data Sheet'!$A$15) &amp; "." &amp; BS540),
            --(INT('Data Sheet'!$B$15) &amp; "." &amp; BS540)
        )
    ),
    IF(BQ540&lt;&gt;"",
        IF(INT('Data Sheet'!$A$15)=INT('Data Sheet'!$B$15),
            --(INT('Data Sheet'!$A$15) &amp; "." &amp; RIGHT(BQ540,3)),
            IF(AND((--(INT('Data Sheet'!$A$15) &amp; "." &amp; RIGHT(BQ540,3))&gt;=--('Data Sheet'!$A$15)), (--(INT('Data Sheet'!$A$15) &amp; "." &amp; RIGHT(BQ540,3))&lt;=--('Data Sheet'!$B$15))),
                --(INT('Data Sheet'!$A$15) &amp; "." &amp; RIGHT(BQ540,3)),
                --(INT('Data Sheet'!$B$15) &amp; "." &amp; RIGHT(BQ540,3))
            )
        ),
        "OK"
    )
)</f>
        <v>OK</v>
      </c>
      <c r="R540" s="20"/>
      <c r="S540" s="20"/>
      <c r="T540" s="20"/>
      <c r="U540" s="20"/>
      <c r="V540" s="20"/>
      <c r="W540" s="20"/>
      <c r="X540" s="20"/>
      <c r="Y540" s="20"/>
      <c r="Z540" s="20"/>
      <c r="AA540" s="55"/>
      <c r="AB540" s="55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1"/>
      <c r="AR540" s="21"/>
      <c r="AS540" s="21"/>
      <c r="AT540" s="21"/>
      <c r="AU540" s="21"/>
      <c r="AV540" s="21"/>
      <c r="AW540" s="22"/>
      <c r="AX540" s="99"/>
      <c r="AY540" s="20"/>
      <c r="AZ540" s="20"/>
      <c r="BA540" s="22"/>
      <c r="BC540" s="80"/>
      <c r="BD540" s="80"/>
      <c r="BE540" s="80"/>
      <c r="BF540" s="80"/>
      <c r="BG540" s="2" t="str">
        <f t="shared" si="43"/>
        <v/>
      </c>
      <c r="BH540" s="78">
        <f t="shared" si="42"/>
        <v>0</v>
      </c>
    </row>
    <row r="541" spans="2:60" x14ac:dyDescent="0.2">
      <c r="B541" s="14">
        <f t="shared" si="44"/>
        <v>533</v>
      </c>
      <c r="C541" s="15" t="str">
        <f>CONCATENATE('Data Sheet'!$B$8,'Data Sheet'!$G$2)</f>
        <v>" HWDP</v>
      </c>
      <c r="D541" s="95" t="str">
        <f t="shared" si="45"/>
        <v/>
      </c>
      <c r="E541" s="15" t="str">
        <f>IF('Sum HWDP'!$D$10="TH-Hill DS-1 Vol 3 CAT 2: Clean and Visual Ends only","N/A","OK")</f>
        <v>OK</v>
      </c>
      <c r="F541" s="15" t="str">
        <f>IF('Sum HWDP'!$D$10="TH-Hill DS-1 Vol 3 CAT 2: Clean and Visual Ends only","N/A","OK")</f>
        <v>OK</v>
      </c>
      <c r="G541" s="17"/>
      <c r="H541" s="17"/>
      <c r="I541" s="17" t="s">
        <v>51</v>
      </c>
      <c r="J541" s="17" t="str">
        <f t="shared" si="46"/>
        <v>OK</v>
      </c>
      <c r="K541" s="17" t="str">
        <f t="shared" si="46"/>
        <v>OK</v>
      </c>
      <c r="L541" s="17" t="str">
        <f>IF('Data Sheet'!$B$9="NC-50","N/A","OK")</f>
        <v>OK</v>
      </c>
      <c r="M541" s="17" t="str">
        <f>IF('Data Sheet'!$B$9="NC-50","N/A","OK")</f>
        <v>OK</v>
      </c>
      <c r="N541" s="23" t="str">
        <f>IF(BO541&lt;&gt;"",
    IF(INT('Data Sheet'!$A$19)=INT('Data Sheet'!$B$19),
        --(INT('Data Sheet'!$A$19) &amp; "." &amp; BO541),
        IF(AND((--(INT('Data Sheet'!$A$19) &amp; "." &amp; BO541)&gt;=--('Data Sheet'!$A$19)), (--(INT('Data Sheet'!$A$19) &amp; "." &amp; BO541)&lt;=--('Data Sheet'!$B$19))),
            --(INT('Data Sheet'!$A$19) &amp; "." &amp; BO541),
            --(INT('Data Sheet'!$B$19) &amp; "." &amp; BO541)
        )
    ),
    IF(BN541&lt;&gt;"",
        IF(INT('Data Sheet'!$A$19)=INT('Data Sheet'!$B$19),
            --(INT('Data Sheet'!$A$19) &amp; "." &amp; LEFT(BN541,3)),
            IF(AND((--(INT('Data Sheet'!$A$19) &amp; "." &amp; LEFT(BN541,3))&gt;=--('Data Sheet'!$A$19)), (--(INT('Data Sheet'!$A$19) &amp; "." &amp; LEFT(BN541,3))&lt;=--('Data Sheet'!$B$19))),
                --(INT('Data Sheet'!$A$19) &amp; "." &amp; LEFT(BN541,3)),
                --(INT('Data Sheet'!$B$19) &amp; "." &amp; LEFT(BN541,3))
            )
        ),
        "OK"
    )
)</f>
        <v>OK</v>
      </c>
      <c r="O541" s="23" t="str">
        <f>IF(BP541&lt;&gt;"",
    IF(INT('Data Sheet'!$A$19)=INT('Data Sheet'!$B$19),
        --(INT('Data Sheet'!$A$19) &amp; "." &amp; BP541),
        IF(AND((--(INT('Data Sheet'!$A$19) &amp; "." &amp; BP541)&gt;=--('Data Sheet'!$A$19)), (--(INT('Data Sheet'!$A$19) &amp; "." &amp; BP541)&lt;=--('Data Sheet'!$B$19))),
            --(INT('Data Sheet'!$A$19) &amp; "." &amp; BP541),
            --(INT('Data Sheet'!$B$19) &amp; "." &amp; BP541)
        )
    ),
    IF(BN541&lt;&gt;"",
        IF(INT('Data Sheet'!$A$19)=INT('Data Sheet'!$B$19),
            --(INT('Data Sheet'!$A$19) &amp; "." &amp; RIGHT(BN541,3)),
            IF(AND((--(INT('Data Sheet'!$A$19) &amp; "." &amp; RIGHT(BN541,3))&gt;=--('Data Sheet'!$A$19)), (--(INT('Data Sheet'!$A$19) &amp; "." &amp; RIGHT(BN541,3))&lt;=--('Data Sheet'!$B$19))),
                --(INT('Data Sheet'!$A$19) &amp; "." &amp; RIGHT(BN541,3)),
                --(INT('Data Sheet'!$B$19) &amp; "." &amp; RIGHT(BN541,3))
            )
        ),
        "OK"
    )
)</f>
        <v>OK</v>
      </c>
      <c r="P541" s="23" t="str">
        <f>IF(BR541&lt;&gt;"",
    IF(INT('Data Sheet'!$A$19)=INT('Data Sheet'!$B$15),
        --(INT('Data Sheet'!$A$15) &amp; "." &amp; BR541),
        IF(AND((--(INT('Data Sheet'!$A$15) &amp; "." &amp; BR541)&gt;=--('Data Sheet'!$A$15)), (--(INT('Data Sheet'!$A$15) &amp; "." &amp; BR541)&lt;=--('Data Sheet'!$B$15))),
            --(INT('Data Sheet'!$A$15) &amp; "." &amp; BR541),
            --(INT('Data Sheet'!$B$15) &amp; "." &amp; BR541)
        )
    ),
    IF(BQ541&lt;&gt;"",
        IF(INT('Data Sheet'!$A$15)=INT('Data Sheet'!$B$15),
            --(INT('Data Sheet'!$A$15) &amp; "." &amp; LEFT(BQ541,3)),
            IF(AND((--(INT('Data Sheet'!$A$15) &amp; "." &amp; LEFT(BQ541,3))&gt;=--('Data Sheet'!$A$15)), (--(INT('Data Sheet'!$A$15) &amp; "." &amp; LEFT(BQ541,3))&lt;=--('Data Sheet'!$B$15))),
                --(INT('Data Sheet'!$A$15) &amp; "." &amp; LEFT(BQ541,3)),
                --(INT('Data Sheet'!$B$15) &amp; "." &amp; LEFT(BQ541,3))
            )
        ),
        "OK"
    )
)</f>
        <v>OK</v>
      </c>
      <c r="Q541" s="23" t="str">
        <f>IF(BS541&lt;&gt;"",
    IF(INT('Data Sheet'!$A$19)=INT('Data Sheet'!$B$15),
        --(INT('Data Sheet'!$A$15) &amp; "." &amp; BS541),
        IF(AND((--(INT('Data Sheet'!$A$15) &amp; "." &amp; BS541)&gt;=--('Data Sheet'!$A$15)), (--(INT('Data Sheet'!$A$15) &amp; "." &amp; BS541)&lt;=--('Data Sheet'!$B$15))),
            --(INT('Data Sheet'!$A$15) &amp; "." &amp; BS541),
            --(INT('Data Sheet'!$B$15) &amp; "." &amp; BS541)
        )
    ),
    IF(BQ541&lt;&gt;"",
        IF(INT('Data Sheet'!$A$15)=INT('Data Sheet'!$B$15),
            --(INT('Data Sheet'!$A$15) &amp; "." &amp; RIGHT(BQ541,3)),
            IF(AND((--(INT('Data Sheet'!$A$15) &amp; "." &amp; RIGHT(BQ541,3))&gt;=--('Data Sheet'!$A$15)), (--(INT('Data Sheet'!$A$15) &amp; "." &amp; RIGHT(BQ541,3))&lt;=--('Data Sheet'!$B$15))),
                --(INT('Data Sheet'!$A$15) &amp; "." &amp; RIGHT(BQ541,3)),
                --(INT('Data Sheet'!$B$15) &amp; "." &amp; RIGHT(BQ541,3))
            )
        ),
        "OK"
    )
)</f>
        <v>OK</v>
      </c>
      <c r="R541" s="20"/>
      <c r="S541" s="20"/>
      <c r="T541" s="20"/>
      <c r="U541" s="20"/>
      <c r="V541" s="20"/>
      <c r="W541" s="20"/>
      <c r="X541" s="20"/>
      <c r="Y541" s="20"/>
      <c r="Z541" s="20"/>
      <c r="AA541" s="55"/>
      <c r="AB541" s="55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1"/>
      <c r="AR541" s="21"/>
      <c r="AS541" s="21"/>
      <c r="AT541" s="21"/>
      <c r="AU541" s="21"/>
      <c r="AV541" s="21"/>
      <c r="AW541" s="22"/>
      <c r="AX541" s="99"/>
      <c r="AY541" s="20"/>
      <c r="AZ541" s="20"/>
      <c r="BA541" s="22"/>
      <c r="BC541" s="80"/>
      <c r="BD541" s="80"/>
      <c r="BE541" s="80"/>
      <c r="BF541" s="80"/>
      <c r="BG541" s="2" t="str">
        <f t="shared" si="43"/>
        <v/>
      </c>
      <c r="BH541" s="78">
        <f t="shared" si="42"/>
        <v>0</v>
      </c>
    </row>
    <row r="542" spans="2:60" x14ac:dyDescent="0.2">
      <c r="B542" s="14">
        <f t="shared" si="44"/>
        <v>534</v>
      </c>
      <c r="C542" s="15" t="str">
        <f>CONCATENATE('Data Sheet'!$B$8,'Data Sheet'!$G$2)</f>
        <v>" HWDP</v>
      </c>
      <c r="D542" s="95" t="str">
        <f t="shared" si="45"/>
        <v/>
      </c>
      <c r="E542" s="15" t="str">
        <f>IF('Sum HWDP'!$D$10="TH-Hill DS-1 Vol 3 CAT 2: Clean and Visual Ends only","N/A","OK")</f>
        <v>OK</v>
      </c>
      <c r="F542" s="15" t="str">
        <f>IF('Sum HWDP'!$D$10="TH-Hill DS-1 Vol 3 CAT 2: Clean and Visual Ends only","N/A","OK")</f>
        <v>OK</v>
      </c>
      <c r="G542" s="17"/>
      <c r="H542" s="17"/>
      <c r="I542" s="17" t="s">
        <v>51</v>
      </c>
      <c r="J542" s="17" t="str">
        <f t="shared" si="46"/>
        <v>OK</v>
      </c>
      <c r="K542" s="17" t="str">
        <f t="shared" si="46"/>
        <v>OK</v>
      </c>
      <c r="L542" s="17" t="str">
        <f>IF('Data Sheet'!$B$9="NC-50","N/A","OK")</f>
        <v>OK</v>
      </c>
      <c r="M542" s="17" t="str">
        <f>IF('Data Sheet'!$B$9="NC-50","N/A","OK")</f>
        <v>OK</v>
      </c>
      <c r="N542" s="23" t="str">
        <f>IF(BO542&lt;&gt;"",
    IF(INT('Data Sheet'!$A$19)=INT('Data Sheet'!$B$19),
        --(INT('Data Sheet'!$A$19) &amp; "." &amp; BO542),
        IF(AND((--(INT('Data Sheet'!$A$19) &amp; "." &amp; BO542)&gt;=--('Data Sheet'!$A$19)), (--(INT('Data Sheet'!$A$19) &amp; "." &amp; BO542)&lt;=--('Data Sheet'!$B$19))),
            --(INT('Data Sheet'!$A$19) &amp; "." &amp; BO542),
            --(INT('Data Sheet'!$B$19) &amp; "." &amp; BO542)
        )
    ),
    IF(BN542&lt;&gt;"",
        IF(INT('Data Sheet'!$A$19)=INT('Data Sheet'!$B$19),
            --(INT('Data Sheet'!$A$19) &amp; "." &amp; LEFT(BN542,3)),
            IF(AND((--(INT('Data Sheet'!$A$19) &amp; "." &amp; LEFT(BN542,3))&gt;=--('Data Sheet'!$A$19)), (--(INT('Data Sheet'!$A$19) &amp; "." &amp; LEFT(BN542,3))&lt;=--('Data Sheet'!$B$19))),
                --(INT('Data Sheet'!$A$19) &amp; "." &amp; LEFT(BN542,3)),
                --(INT('Data Sheet'!$B$19) &amp; "." &amp; LEFT(BN542,3))
            )
        ),
        "OK"
    )
)</f>
        <v>OK</v>
      </c>
      <c r="O542" s="23" t="str">
        <f>IF(BP542&lt;&gt;"",
    IF(INT('Data Sheet'!$A$19)=INT('Data Sheet'!$B$19),
        --(INT('Data Sheet'!$A$19) &amp; "." &amp; BP542),
        IF(AND((--(INT('Data Sheet'!$A$19) &amp; "." &amp; BP542)&gt;=--('Data Sheet'!$A$19)), (--(INT('Data Sheet'!$A$19) &amp; "." &amp; BP542)&lt;=--('Data Sheet'!$B$19))),
            --(INT('Data Sheet'!$A$19) &amp; "." &amp; BP542),
            --(INT('Data Sheet'!$B$19) &amp; "." &amp; BP542)
        )
    ),
    IF(BN542&lt;&gt;"",
        IF(INT('Data Sheet'!$A$19)=INT('Data Sheet'!$B$19),
            --(INT('Data Sheet'!$A$19) &amp; "." &amp; RIGHT(BN542,3)),
            IF(AND((--(INT('Data Sheet'!$A$19) &amp; "." &amp; RIGHT(BN542,3))&gt;=--('Data Sheet'!$A$19)), (--(INT('Data Sheet'!$A$19) &amp; "." &amp; RIGHT(BN542,3))&lt;=--('Data Sheet'!$B$19))),
                --(INT('Data Sheet'!$A$19) &amp; "." &amp; RIGHT(BN542,3)),
                --(INT('Data Sheet'!$B$19) &amp; "." &amp; RIGHT(BN542,3))
            )
        ),
        "OK"
    )
)</f>
        <v>OK</v>
      </c>
      <c r="P542" s="23" t="str">
        <f>IF(BR542&lt;&gt;"",
    IF(INT('Data Sheet'!$A$19)=INT('Data Sheet'!$B$15),
        --(INT('Data Sheet'!$A$15) &amp; "." &amp; BR542),
        IF(AND((--(INT('Data Sheet'!$A$15) &amp; "." &amp; BR542)&gt;=--('Data Sheet'!$A$15)), (--(INT('Data Sheet'!$A$15) &amp; "." &amp; BR542)&lt;=--('Data Sheet'!$B$15))),
            --(INT('Data Sheet'!$A$15) &amp; "." &amp; BR542),
            --(INT('Data Sheet'!$B$15) &amp; "." &amp; BR542)
        )
    ),
    IF(BQ542&lt;&gt;"",
        IF(INT('Data Sheet'!$A$15)=INT('Data Sheet'!$B$15),
            --(INT('Data Sheet'!$A$15) &amp; "." &amp; LEFT(BQ542,3)),
            IF(AND((--(INT('Data Sheet'!$A$15) &amp; "." &amp; LEFT(BQ542,3))&gt;=--('Data Sheet'!$A$15)), (--(INT('Data Sheet'!$A$15) &amp; "." &amp; LEFT(BQ542,3))&lt;=--('Data Sheet'!$B$15))),
                --(INT('Data Sheet'!$A$15) &amp; "." &amp; LEFT(BQ542,3)),
                --(INT('Data Sheet'!$B$15) &amp; "." &amp; LEFT(BQ542,3))
            )
        ),
        "OK"
    )
)</f>
        <v>OK</v>
      </c>
      <c r="Q542" s="23" t="str">
        <f>IF(BS542&lt;&gt;"",
    IF(INT('Data Sheet'!$A$19)=INT('Data Sheet'!$B$15),
        --(INT('Data Sheet'!$A$15) &amp; "." &amp; BS542),
        IF(AND((--(INT('Data Sheet'!$A$15) &amp; "." &amp; BS542)&gt;=--('Data Sheet'!$A$15)), (--(INT('Data Sheet'!$A$15) &amp; "." &amp; BS542)&lt;=--('Data Sheet'!$B$15))),
            --(INT('Data Sheet'!$A$15) &amp; "." &amp; BS542),
            --(INT('Data Sheet'!$B$15) &amp; "." &amp; BS542)
        )
    ),
    IF(BQ542&lt;&gt;"",
        IF(INT('Data Sheet'!$A$15)=INT('Data Sheet'!$B$15),
            --(INT('Data Sheet'!$A$15) &amp; "." &amp; RIGHT(BQ542,3)),
            IF(AND((--(INT('Data Sheet'!$A$15) &amp; "." &amp; RIGHT(BQ542,3))&gt;=--('Data Sheet'!$A$15)), (--(INT('Data Sheet'!$A$15) &amp; "." &amp; RIGHT(BQ542,3))&lt;=--('Data Sheet'!$B$15))),
                --(INT('Data Sheet'!$A$15) &amp; "." &amp; RIGHT(BQ542,3)),
                --(INT('Data Sheet'!$B$15) &amp; "." &amp; RIGHT(BQ542,3))
            )
        ),
        "OK"
    )
)</f>
        <v>OK</v>
      </c>
      <c r="R542" s="20"/>
      <c r="S542" s="20"/>
      <c r="T542" s="20"/>
      <c r="U542" s="20"/>
      <c r="V542" s="20"/>
      <c r="W542" s="20"/>
      <c r="X542" s="20"/>
      <c r="Y542" s="20"/>
      <c r="Z542" s="20"/>
      <c r="AA542" s="55"/>
      <c r="AB542" s="55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1"/>
      <c r="AR542" s="21"/>
      <c r="AS542" s="21"/>
      <c r="AT542" s="21"/>
      <c r="AU542" s="21"/>
      <c r="AV542" s="21"/>
      <c r="AW542" s="22"/>
      <c r="AX542" s="99"/>
      <c r="AY542" s="20"/>
      <c r="AZ542" s="20"/>
      <c r="BA542" s="22"/>
      <c r="BC542" s="80"/>
      <c r="BD542" s="80"/>
      <c r="BE542" s="80"/>
      <c r="BF542" s="80"/>
      <c r="BG542" s="2" t="str">
        <f t="shared" si="43"/>
        <v/>
      </c>
      <c r="BH542" s="78">
        <f t="shared" si="42"/>
        <v>0</v>
      </c>
    </row>
    <row r="543" spans="2:60" x14ac:dyDescent="0.2">
      <c r="B543" s="14">
        <f t="shared" si="44"/>
        <v>535</v>
      </c>
      <c r="C543" s="15" t="str">
        <f>CONCATENATE('Data Sheet'!$B$8,'Data Sheet'!$G$2)</f>
        <v>" HWDP</v>
      </c>
      <c r="D543" s="95" t="str">
        <f t="shared" si="45"/>
        <v/>
      </c>
      <c r="E543" s="15" t="str">
        <f>IF('Sum HWDP'!$D$10="TH-Hill DS-1 Vol 3 CAT 2: Clean and Visual Ends only","N/A","OK")</f>
        <v>OK</v>
      </c>
      <c r="F543" s="15" t="str">
        <f>IF('Sum HWDP'!$D$10="TH-Hill DS-1 Vol 3 CAT 2: Clean and Visual Ends only","N/A","OK")</f>
        <v>OK</v>
      </c>
      <c r="G543" s="17"/>
      <c r="H543" s="17"/>
      <c r="I543" s="17" t="s">
        <v>51</v>
      </c>
      <c r="J543" s="17" t="str">
        <f t="shared" si="46"/>
        <v>OK</v>
      </c>
      <c r="K543" s="17" t="str">
        <f t="shared" si="46"/>
        <v>OK</v>
      </c>
      <c r="L543" s="17" t="str">
        <f>IF('Data Sheet'!$B$9="NC-50","N/A","OK")</f>
        <v>OK</v>
      </c>
      <c r="M543" s="17" t="str">
        <f>IF('Data Sheet'!$B$9="NC-50","N/A","OK")</f>
        <v>OK</v>
      </c>
      <c r="N543" s="23" t="str">
        <f>IF(BO543&lt;&gt;"",
    IF(INT('Data Sheet'!$A$19)=INT('Data Sheet'!$B$19),
        --(INT('Data Sheet'!$A$19) &amp; "." &amp; BO543),
        IF(AND((--(INT('Data Sheet'!$A$19) &amp; "." &amp; BO543)&gt;=--('Data Sheet'!$A$19)), (--(INT('Data Sheet'!$A$19) &amp; "." &amp; BO543)&lt;=--('Data Sheet'!$B$19))),
            --(INT('Data Sheet'!$A$19) &amp; "." &amp; BO543),
            --(INT('Data Sheet'!$B$19) &amp; "." &amp; BO543)
        )
    ),
    IF(BN543&lt;&gt;"",
        IF(INT('Data Sheet'!$A$19)=INT('Data Sheet'!$B$19),
            --(INT('Data Sheet'!$A$19) &amp; "." &amp; LEFT(BN543,3)),
            IF(AND((--(INT('Data Sheet'!$A$19) &amp; "." &amp; LEFT(BN543,3))&gt;=--('Data Sheet'!$A$19)), (--(INT('Data Sheet'!$A$19) &amp; "." &amp; LEFT(BN543,3))&lt;=--('Data Sheet'!$B$19))),
                --(INT('Data Sheet'!$A$19) &amp; "." &amp; LEFT(BN543,3)),
                --(INT('Data Sheet'!$B$19) &amp; "." &amp; LEFT(BN543,3))
            )
        ),
        "OK"
    )
)</f>
        <v>OK</v>
      </c>
      <c r="O543" s="23" t="str">
        <f>IF(BP543&lt;&gt;"",
    IF(INT('Data Sheet'!$A$19)=INT('Data Sheet'!$B$19),
        --(INT('Data Sheet'!$A$19) &amp; "." &amp; BP543),
        IF(AND((--(INT('Data Sheet'!$A$19) &amp; "." &amp; BP543)&gt;=--('Data Sheet'!$A$19)), (--(INT('Data Sheet'!$A$19) &amp; "." &amp; BP543)&lt;=--('Data Sheet'!$B$19))),
            --(INT('Data Sheet'!$A$19) &amp; "." &amp; BP543),
            --(INT('Data Sheet'!$B$19) &amp; "." &amp; BP543)
        )
    ),
    IF(BN543&lt;&gt;"",
        IF(INT('Data Sheet'!$A$19)=INT('Data Sheet'!$B$19),
            --(INT('Data Sheet'!$A$19) &amp; "." &amp; RIGHT(BN543,3)),
            IF(AND((--(INT('Data Sheet'!$A$19) &amp; "." &amp; RIGHT(BN543,3))&gt;=--('Data Sheet'!$A$19)), (--(INT('Data Sheet'!$A$19) &amp; "." &amp; RIGHT(BN543,3))&lt;=--('Data Sheet'!$B$19))),
                --(INT('Data Sheet'!$A$19) &amp; "." &amp; RIGHT(BN543,3)),
                --(INT('Data Sheet'!$B$19) &amp; "." &amp; RIGHT(BN543,3))
            )
        ),
        "OK"
    )
)</f>
        <v>OK</v>
      </c>
      <c r="P543" s="23" t="str">
        <f>IF(BR543&lt;&gt;"",
    IF(INT('Data Sheet'!$A$19)=INT('Data Sheet'!$B$15),
        --(INT('Data Sheet'!$A$15) &amp; "." &amp; BR543),
        IF(AND((--(INT('Data Sheet'!$A$15) &amp; "." &amp; BR543)&gt;=--('Data Sheet'!$A$15)), (--(INT('Data Sheet'!$A$15) &amp; "." &amp; BR543)&lt;=--('Data Sheet'!$B$15))),
            --(INT('Data Sheet'!$A$15) &amp; "." &amp; BR543),
            --(INT('Data Sheet'!$B$15) &amp; "." &amp; BR543)
        )
    ),
    IF(BQ543&lt;&gt;"",
        IF(INT('Data Sheet'!$A$15)=INT('Data Sheet'!$B$15),
            --(INT('Data Sheet'!$A$15) &amp; "." &amp; LEFT(BQ543,3)),
            IF(AND((--(INT('Data Sheet'!$A$15) &amp; "." &amp; LEFT(BQ543,3))&gt;=--('Data Sheet'!$A$15)), (--(INT('Data Sheet'!$A$15) &amp; "." &amp; LEFT(BQ543,3))&lt;=--('Data Sheet'!$B$15))),
                --(INT('Data Sheet'!$A$15) &amp; "." &amp; LEFT(BQ543,3)),
                --(INT('Data Sheet'!$B$15) &amp; "." &amp; LEFT(BQ543,3))
            )
        ),
        "OK"
    )
)</f>
        <v>OK</v>
      </c>
      <c r="Q543" s="23" t="str">
        <f>IF(BS543&lt;&gt;"",
    IF(INT('Data Sheet'!$A$19)=INT('Data Sheet'!$B$15),
        --(INT('Data Sheet'!$A$15) &amp; "." &amp; BS543),
        IF(AND((--(INT('Data Sheet'!$A$15) &amp; "." &amp; BS543)&gt;=--('Data Sheet'!$A$15)), (--(INT('Data Sheet'!$A$15) &amp; "." &amp; BS543)&lt;=--('Data Sheet'!$B$15))),
            --(INT('Data Sheet'!$A$15) &amp; "." &amp; BS543),
            --(INT('Data Sheet'!$B$15) &amp; "." &amp; BS543)
        )
    ),
    IF(BQ543&lt;&gt;"",
        IF(INT('Data Sheet'!$A$15)=INT('Data Sheet'!$B$15),
            --(INT('Data Sheet'!$A$15) &amp; "." &amp; RIGHT(BQ543,3)),
            IF(AND((--(INT('Data Sheet'!$A$15) &amp; "." &amp; RIGHT(BQ543,3))&gt;=--('Data Sheet'!$A$15)), (--(INT('Data Sheet'!$A$15) &amp; "." &amp; RIGHT(BQ543,3))&lt;=--('Data Sheet'!$B$15))),
                --(INT('Data Sheet'!$A$15) &amp; "." &amp; RIGHT(BQ543,3)),
                --(INT('Data Sheet'!$B$15) &amp; "." &amp; RIGHT(BQ543,3))
            )
        ),
        "OK"
    )
)</f>
        <v>OK</v>
      </c>
      <c r="R543" s="20"/>
      <c r="S543" s="20"/>
      <c r="T543" s="20"/>
      <c r="U543" s="20"/>
      <c r="V543" s="20"/>
      <c r="W543" s="20"/>
      <c r="X543" s="20"/>
      <c r="Y543" s="20"/>
      <c r="Z543" s="20"/>
      <c r="AA543" s="55"/>
      <c r="AB543" s="55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1"/>
      <c r="AR543" s="21"/>
      <c r="AS543" s="21"/>
      <c r="AT543" s="21"/>
      <c r="AU543" s="21"/>
      <c r="AV543" s="21"/>
      <c r="AW543" s="22"/>
      <c r="AX543" s="99"/>
      <c r="AY543" s="20"/>
      <c r="AZ543" s="20"/>
      <c r="BA543" s="22"/>
      <c r="BC543" s="80"/>
      <c r="BD543" s="80"/>
      <c r="BE543" s="80"/>
      <c r="BF543" s="80"/>
      <c r="BG543" s="2" t="str">
        <f t="shared" si="43"/>
        <v/>
      </c>
      <c r="BH543" s="78">
        <f t="shared" si="42"/>
        <v>0</v>
      </c>
    </row>
    <row r="544" spans="2:60" x14ac:dyDescent="0.2">
      <c r="B544" s="14">
        <f t="shared" si="44"/>
        <v>536</v>
      </c>
      <c r="C544" s="15" t="str">
        <f>CONCATENATE('Data Sheet'!$B$8,'Data Sheet'!$G$2)</f>
        <v>" HWDP</v>
      </c>
      <c r="D544" s="95" t="str">
        <f t="shared" si="45"/>
        <v/>
      </c>
      <c r="E544" s="15" t="str">
        <f>IF('Sum HWDP'!$D$10="TH-Hill DS-1 Vol 3 CAT 2: Clean and Visual Ends only","N/A","OK")</f>
        <v>OK</v>
      </c>
      <c r="F544" s="15" t="str">
        <f>IF('Sum HWDP'!$D$10="TH-Hill DS-1 Vol 3 CAT 2: Clean and Visual Ends only","N/A","OK")</f>
        <v>OK</v>
      </c>
      <c r="G544" s="17"/>
      <c r="H544" s="17"/>
      <c r="I544" s="17" t="s">
        <v>51</v>
      </c>
      <c r="J544" s="17" t="str">
        <f t="shared" si="46"/>
        <v>OK</v>
      </c>
      <c r="K544" s="17" t="str">
        <f t="shared" si="46"/>
        <v>OK</v>
      </c>
      <c r="L544" s="17" t="str">
        <f>IF('Data Sheet'!$B$9="NC-50","N/A","OK")</f>
        <v>OK</v>
      </c>
      <c r="M544" s="17" t="str">
        <f>IF('Data Sheet'!$B$9="NC-50","N/A","OK")</f>
        <v>OK</v>
      </c>
      <c r="N544" s="23" t="str">
        <f>IF(BO544&lt;&gt;"",
    IF(INT('Data Sheet'!$A$19)=INT('Data Sheet'!$B$19),
        --(INT('Data Sheet'!$A$19) &amp; "." &amp; BO544),
        IF(AND((--(INT('Data Sheet'!$A$19) &amp; "." &amp; BO544)&gt;=--('Data Sheet'!$A$19)), (--(INT('Data Sheet'!$A$19) &amp; "." &amp; BO544)&lt;=--('Data Sheet'!$B$19))),
            --(INT('Data Sheet'!$A$19) &amp; "." &amp; BO544),
            --(INT('Data Sheet'!$B$19) &amp; "." &amp; BO544)
        )
    ),
    IF(BN544&lt;&gt;"",
        IF(INT('Data Sheet'!$A$19)=INT('Data Sheet'!$B$19),
            --(INT('Data Sheet'!$A$19) &amp; "." &amp; LEFT(BN544,3)),
            IF(AND((--(INT('Data Sheet'!$A$19) &amp; "." &amp; LEFT(BN544,3))&gt;=--('Data Sheet'!$A$19)), (--(INT('Data Sheet'!$A$19) &amp; "." &amp; LEFT(BN544,3))&lt;=--('Data Sheet'!$B$19))),
                --(INT('Data Sheet'!$A$19) &amp; "." &amp; LEFT(BN544,3)),
                --(INT('Data Sheet'!$B$19) &amp; "." &amp; LEFT(BN544,3))
            )
        ),
        "OK"
    )
)</f>
        <v>OK</v>
      </c>
      <c r="O544" s="23" t="str">
        <f>IF(BP544&lt;&gt;"",
    IF(INT('Data Sheet'!$A$19)=INT('Data Sheet'!$B$19),
        --(INT('Data Sheet'!$A$19) &amp; "." &amp; BP544),
        IF(AND((--(INT('Data Sheet'!$A$19) &amp; "." &amp; BP544)&gt;=--('Data Sheet'!$A$19)), (--(INT('Data Sheet'!$A$19) &amp; "." &amp; BP544)&lt;=--('Data Sheet'!$B$19))),
            --(INT('Data Sheet'!$A$19) &amp; "." &amp; BP544),
            --(INT('Data Sheet'!$B$19) &amp; "." &amp; BP544)
        )
    ),
    IF(BN544&lt;&gt;"",
        IF(INT('Data Sheet'!$A$19)=INT('Data Sheet'!$B$19),
            --(INT('Data Sheet'!$A$19) &amp; "." &amp; RIGHT(BN544,3)),
            IF(AND((--(INT('Data Sheet'!$A$19) &amp; "." &amp; RIGHT(BN544,3))&gt;=--('Data Sheet'!$A$19)), (--(INT('Data Sheet'!$A$19) &amp; "." &amp; RIGHT(BN544,3))&lt;=--('Data Sheet'!$B$19))),
                --(INT('Data Sheet'!$A$19) &amp; "." &amp; RIGHT(BN544,3)),
                --(INT('Data Sheet'!$B$19) &amp; "." &amp; RIGHT(BN544,3))
            )
        ),
        "OK"
    )
)</f>
        <v>OK</v>
      </c>
      <c r="P544" s="23" t="str">
        <f>IF(BR544&lt;&gt;"",
    IF(INT('Data Sheet'!$A$19)=INT('Data Sheet'!$B$15),
        --(INT('Data Sheet'!$A$15) &amp; "." &amp; BR544),
        IF(AND((--(INT('Data Sheet'!$A$15) &amp; "." &amp; BR544)&gt;=--('Data Sheet'!$A$15)), (--(INT('Data Sheet'!$A$15) &amp; "." &amp; BR544)&lt;=--('Data Sheet'!$B$15))),
            --(INT('Data Sheet'!$A$15) &amp; "." &amp; BR544),
            --(INT('Data Sheet'!$B$15) &amp; "." &amp; BR544)
        )
    ),
    IF(BQ544&lt;&gt;"",
        IF(INT('Data Sheet'!$A$15)=INT('Data Sheet'!$B$15),
            --(INT('Data Sheet'!$A$15) &amp; "." &amp; LEFT(BQ544,3)),
            IF(AND((--(INT('Data Sheet'!$A$15) &amp; "." &amp; LEFT(BQ544,3))&gt;=--('Data Sheet'!$A$15)), (--(INT('Data Sheet'!$A$15) &amp; "." &amp; LEFT(BQ544,3))&lt;=--('Data Sheet'!$B$15))),
                --(INT('Data Sheet'!$A$15) &amp; "." &amp; LEFT(BQ544,3)),
                --(INT('Data Sheet'!$B$15) &amp; "." &amp; LEFT(BQ544,3))
            )
        ),
        "OK"
    )
)</f>
        <v>OK</v>
      </c>
      <c r="Q544" s="23" t="str">
        <f>IF(BS544&lt;&gt;"",
    IF(INT('Data Sheet'!$A$19)=INT('Data Sheet'!$B$15),
        --(INT('Data Sheet'!$A$15) &amp; "." &amp; BS544),
        IF(AND((--(INT('Data Sheet'!$A$15) &amp; "." &amp; BS544)&gt;=--('Data Sheet'!$A$15)), (--(INT('Data Sheet'!$A$15) &amp; "." &amp; BS544)&lt;=--('Data Sheet'!$B$15))),
            --(INT('Data Sheet'!$A$15) &amp; "." &amp; BS544),
            --(INT('Data Sheet'!$B$15) &amp; "." &amp; BS544)
        )
    ),
    IF(BQ544&lt;&gt;"",
        IF(INT('Data Sheet'!$A$15)=INT('Data Sheet'!$B$15),
            --(INT('Data Sheet'!$A$15) &amp; "." &amp; RIGHT(BQ544,3)),
            IF(AND((--(INT('Data Sheet'!$A$15) &amp; "." &amp; RIGHT(BQ544,3))&gt;=--('Data Sheet'!$A$15)), (--(INT('Data Sheet'!$A$15) &amp; "." &amp; RIGHT(BQ544,3))&lt;=--('Data Sheet'!$B$15))),
                --(INT('Data Sheet'!$A$15) &amp; "." &amp; RIGHT(BQ544,3)),
                --(INT('Data Sheet'!$B$15) &amp; "." &amp; RIGHT(BQ544,3))
            )
        ),
        "OK"
    )
)</f>
        <v>OK</v>
      </c>
      <c r="R544" s="20"/>
      <c r="S544" s="20"/>
      <c r="T544" s="20"/>
      <c r="U544" s="20"/>
      <c r="V544" s="20"/>
      <c r="W544" s="20"/>
      <c r="X544" s="20"/>
      <c r="Y544" s="20"/>
      <c r="Z544" s="20"/>
      <c r="AA544" s="55"/>
      <c r="AB544" s="55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1"/>
      <c r="AR544" s="21"/>
      <c r="AS544" s="21"/>
      <c r="AT544" s="21"/>
      <c r="AU544" s="21"/>
      <c r="AV544" s="21"/>
      <c r="AW544" s="22"/>
      <c r="AX544" s="99"/>
      <c r="AY544" s="20"/>
      <c r="AZ544" s="20"/>
      <c r="BA544" s="22"/>
      <c r="BC544" s="80"/>
      <c r="BD544" s="80"/>
      <c r="BE544" s="80"/>
      <c r="BF544" s="80"/>
      <c r="BG544" s="2" t="str">
        <f t="shared" si="43"/>
        <v/>
      </c>
      <c r="BH544" s="78">
        <f t="shared" si="42"/>
        <v>0</v>
      </c>
    </row>
    <row r="545" spans="2:60" x14ac:dyDescent="0.2">
      <c r="B545" s="14">
        <f t="shared" si="44"/>
        <v>537</v>
      </c>
      <c r="C545" s="15" t="str">
        <f>CONCATENATE('Data Sheet'!$B$8,'Data Sheet'!$G$2)</f>
        <v>" HWDP</v>
      </c>
      <c r="D545" s="95" t="str">
        <f t="shared" si="45"/>
        <v/>
      </c>
      <c r="E545" s="15" t="str">
        <f>IF('Sum HWDP'!$D$10="TH-Hill DS-1 Vol 3 CAT 2: Clean and Visual Ends only","N/A","OK")</f>
        <v>OK</v>
      </c>
      <c r="F545" s="15" t="str">
        <f>IF('Sum HWDP'!$D$10="TH-Hill DS-1 Vol 3 CAT 2: Clean and Visual Ends only","N/A","OK")</f>
        <v>OK</v>
      </c>
      <c r="G545" s="17"/>
      <c r="H545" s="17"/>
      <c r="I545" s="17" t="s">
        <v>51</v>
      </c>
      <c r="J545" s="17" t="str">
        <f t="shared" si="46"/>
        <v>OK</v>
      </c>
      <c r="K545" s="17" t="str">
        <f t="shared" si="46"/>
        <v>OK</v>
      </c>
      <c r="L545" s="17" t="str">
        <f>IF('Data Sheet'!$B$9="NC-50","N/A","OK")</f>
        <v>OK</v>
      </c>
      <c r="M545" s="17" t="str">
        <f>IF('Data Sheet'!$B$9="NC-50","N/A","OK")</f>
        <v>OK</v>
      </c>
      <c r="N545" s="23" t="str">
        <f>IF(BO545&lt;&gt;"",
    IF(INT('Data Sheet'!$A$19)=INT('Data Sheet'!$B$19),
        --(INT('Data Sheet'!$A$19) &amp; "." &amp; BO545),
        IF(AND((--(INT('Data Sheet'!$A$19) &amp; "." &amp; BO545)&gt;=--('Data Sheet'!$A$19)), (--(INT('Data Sheet'!$A$19) &amp; "." &amp; BO545)&lt;=--('Data Sheet'!$B$19))),
            --(INT('Data Sheet'!$A$19) &amp; "." &amp; BO545),
            --(INT('Data Sheet'!$B$19) &amp; "." &amp; BO545)
        )
    ),
    IF(BN545&lt;&gt;"",
        IF(INT('Data Sheet'!$A$19)=INT('Data Sheet'!$B$19),
            --(INT('Data Sheet'!$A$19) &amp; "." &amp; LEFT(BN545,3)),
            IF(AND((--(INT('Data Sheet'!$A$19) &amp; "." &amp; LEFT(BN545,3))&gt;=--('Data Sheet'!$A$19)), (--(INT('Data Sheet'!$A$19) &amp; "." &amp; LEFT(BN545,3))&lt;=--('Data Sheet'!$B$19))),
                --(INT('Data Sheet'!$A$19) &amp; "." &amp; LEFT(BN545,3)),
                --(INT('Data Sheet'!$B$19) &amp; "." &amp; LEFT(BN545,3))
            )
        ),
        "OK"
    )
)</f>
        <v>OK</v>
      </c>
      <c r="O545" s="23" t="str">
        <f>IF(BP545&lt;&gt;"",
    IF(INT('Data Sheet'!$A$19)=INT('Data Sheet'!$B$19),
        --(INT('Data Sheet'!$A$19) &amp; "." &amp; BP545),
        IF(AND((--(INT('Data Sheet'!$A$19) &amp; "." &amp; BP545)&gt;=--('Data Sheet'!$A$19)), (--(INT('Data Sheet'!$A$19) &amp; "." &amp; BP545)&lt;=--('Data Sheet'!$B$19))),
            --(INT('Data Sheet'!$A$19) &amp; "." &amp; BP545),
            --(INT('Data Sheet'!$B$19) &amp; "." &amp; BP545)
        )
    ),
    IF(BN545&lt;&gt;"",
        IF(INT('Data Sheet'!$A$19)=INT('Data Sheet'!$B$19),
            --(INT('Data Sheet'!$A$19) &amp; "." &amp; RIGHT(BN545,3)),
            IF(AND((--(INT('Data Sheet'!$A$19) &amp; "." &amp; RIGHT(BN545,3))&gt;=--('Data Sheet'!$A$19)), (--(INT('Data Sheet'!$A$19) &amp; "." &amp; RIGHT(BN545,3))&lt;=--('Data Sheet'!$B$19))),
                --(INT('Data Sheet'!$A$19) &amp; "." &amp; RIGHT(BN545,3)),
                --(INT('Data Sheet'!$B$19) &amp; "." &amp; RIGHT(BN545,3))
            )
        ),
        "OK"
    )
)</f>
        <v>OK</v>
      </c>
      <c r="P545" s="23" t="str">
        <f>IF(BR545&lt;&gt;"",
    IF(INT('Data Sheet'!$A$19)=INT('Data Sheet'!$B$15),
        --(INT('Data Sheet'!$A$15) &amp; "." &amp; BR545),
        IF(AND((--(INT('Data Sheet'!$A$15) &amp; "." &amp; BR545)&gt;=--('Data Sheet'!$A$15)), (--(INT('Data Sheet'!$A$15) &amp; "." &amp; BR545)&lt;=--('Data Sheet'!$B$15))),
            --(INT('Data Sheet'!$A$15) &amp; "." &amp; BR545),
            --(INT('Data Sheet'!$B$15) &amp; "." &amp; BR545)
        )
    ),
    IF(BQ545&lt;&gt;"",
        IF(INT('Data Sheet'!$A$15)=INT('Data Sheet'!$B$15),
            --(INT('Data Sheet'!$A$15) &amp; "." &amp; LEFT(BQ545,3)),
            IF(AND((--(INT('Data Sheet'!$A$15) &amp; "." &amp; LEFT(BQ545,3))&gt;=--('Data Sheet'!$A$15)), (--(INT('Data Sheet'!$A$15) &amp; "." &amp; LEFT(BQ545,3))&lt;=--('Data Sheet'!$B$15))),
                --(INT('Data Sheet'!$A$15) &amp; "." &amp; LEFT(BQ545,3)),
                --(INT('Data Sheet'!$B$15) &amp; "." &amp; LEFT(BQ545,3))
            )
        ),
        "OK"
    )
)</f>
        <v>OK</v>
      </c>
      <c r="Q545" s="23" t="str">
        <f>IF(BS545&lt;&gt;"",
    IF(INT('Data Sheet'!$A$19)=INT('Data Sheet'!$B$15),
        --(INT('Data Sheet'!$A$15) &amp; "." &amp; BS545),
        IF(AND((--(INT('Data Sheet'!$A$15) &amp; "." &amp; BS545)&gt;=--('Data Sheet'!$A$15)), (--(INT('Data Sheet'!$A$15) &amp; "." &amp; BS545)&lt;=--('Data Sheet'!$B$15))),
            --(INT('Data Sheet'!$A$15) &amp; "." &amp; BS545),
            --(INT('Data Sheet'!$B$15) &amp; "." &amp; BS545)
        )
    ),
    IF(BQ545&lt;&gt;"",
        IF(INT('Data Sheet'!$A$15)=INT('Data Sheet'!$B$15),
            --(INT('Data Sheet'!$A$15) &amp; "." &amp; RIGHT(BQ545,3)),
            IF(AND((--(INT('Data Sheet'!$A$15) &amp; "." &amp; RIGHT(BQ545,3))&gt;=--('Data Sheet'!$A$15)), (--(INT('Data Sheet'!$A$15) &amp; "." &amp; RIGHT(BQ545,3))&lt;=--('Data Sheet'!$B$15))),
                --(INT('Data Sheet'!$A$15) &amp; "." &amp; RIGHT(BQ545,3)),
                --(INT('Data Sheet'!$B$15) &amp; "." &amp; RIGHT(BQ545,3))
            )
        ),
        "OK"
    )
)</f>
        <v>OK</v>
      </c>
      <c r="R545" s="20"/>
      <c r="S545" s="20"/>
      <c r="T545" s="20"/>
      <c r="U545" s="20"/>
      <c r="V545" s="20"/>
      <c r="W545" s="20"/>
      <c r="X545" s="20"/>
      <c r="Y545" s="20"/>
      <c r="Z545" s="20"/>
      <c r="AA545" s="55"/>
      <c r="AB545" s="55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1"/>
      <c r="AR545" s="21"/>
      <c r="AS545" s="21"/>
      <c r="AT545" s="21"/>
      <c r="AU545" s="21"/>
      <c r="AV545" s="21"/>
      <c r="AW545" s="22"/>
      <c r="AX545" s="99"/>
      <c r="AY545" s="20"/>
      <c r="AZ545" s="20"/>
      <c r="BA545" s="22"/>
      <c r="BC545" s="80"/>
      <c r="BD545" s="80"/>
      <c r="BE545" s="80"/>
      <c r="BF545" s="80"/>
      <c r="BG545" s="2" t="str">
        <f t="shared" si="43"/>
        <v/>
      </c>
      <c r="BH545" s="78">
        <f t="shared" si="42"/>
        <v>0</v>
      </c>
    </row>
    <row r="546" spans="2:60" x14ac:dyDescent="0.2">
      <c r="B546" s="14">
        <f t="shared" si="44"/>
        <v>538</v>
      </c>
      <c r="C546" s="15" t="str">
        <f>CONCATENATE('Data Sheet'!$B$8,'Data Sheet'!$G$2)</f>
        <v>" HWDP</v>
      </c>
      <c r="D546" s="95" t="str">
        <f t="shared" si="45"/>
        <v/>
      </c>
      <c r="E546" s="15" t="str">
        <f>IF('Sum HWDP'!$D$10="TH-Hill DS-1 Vol 3 CAT 2: Clean and Visual Ends only","N/A","OK")</f>
        <v>OK</v>
      </c>
      <c r="F546" s="15" t="str">
        <f>IF('Sum HWDP'!$D$10="TH-Hill DS-1 Vol 3 CAT 2: Clean and Visual Ends only","N/A","OK")</f>
        <v>OK</v>
      </c>
      <c r="G546" s="17"/>
      <c r="H546" s="17"/>
      <c r="I546" s="17" t="s">
        <v>51</v>
      </c>
      <c r="J546" s="17" t="str">
        <f t="shared" si="46"/>
        <v>OK</v>
      </c>
      <c r="K546" s="17" t="str">
        <f t="shared" si="46"/>
        <v>OK</v>
      </c>
      <c r="L546" s="17" t="str">
        <f>IF('Data Sheet'!$B$9="NC-50","N/A","OK")</f>
        <v>OK</v>
      </c>
      <c r="M546" s="17" t="str">
        <f>IF('Data Sheet'!$B$9="NC-50","N/A","OK")</f>
        <v>OK</v>
      </c>
      <c r="N546" s="23" t="str">
        <f>IF(BO546&lt;&gt;"",
    IF(INT('Data Sheet'!$A$19)=INT('Data Sheet'!$B$19),
        --(INT('Data Sheet'!$A$19) &amp; "." &amp; BO546),
        IF(AND((--(INT('Data Sheet'!$A$19) &amp; "." &amp; BO546)&gt;=--('Data Sheet'!$A$19)), (--(INT('Data Sheet'!$A$19) &amp; "." &amp; BO546)&lt;=--('Data Sheet'!$B$19))),
            --(INT('Data Sheet'!$A$19) &amp; "." &amp; BO546),
            --(INT('Data Sheet'!$B$19) &amp; "." &amp; BO546)
        )
    ),
    IF(BN546&lt;&gt;"",
        IF(INT('Data Sheet'!$A$19)=INT('Data Sheet'!$B$19),
            --(INT('Data Sheet'!$A$19) &amp; "." &amp; LEFT(BN546,3)),
            IF(AND((--(INT('Data Sheet'!$A$19) &amp; "." &amp; LEFT(BN546,3))&gt;=--('Data Sheet'!$A$19)), (--(INT('Data Sheet'!$A$19) &amp; "." &amp; LEFT(BN546,3))&lt;=--('Data Sheet'!$B$19))),
                --(INT('Data Sheet'!$A$19) &amp; "." &amp; LEFT(BN546,3)),
                --(INT('Data Sheet'!$B$19) &amp; "." &amp; LEFT(BN546,3))
            )
        ),
        "OK"
    )
)</f>
        <v>OK</v>
      </c>
      <c r="O546" s="23" t="str">
        <f>IF(BP546&lt;&gt;"",
    IF(INT('Data Sheet'!$A$19)=INT('Data Sheet'!$B$19),
        --(INT('Data Sheet'!$A$19) &amp; "." &amp; BP546),
        IF(AND((--(INT('Data Sheet'!$A$19) &amp; "." &amp; BP546)&gt;=--('Data Sheet'!$A$19)), (--(INT('Data Sheet'!$A$19) &amp; "." &amp; BP546)&lt;=--('Data Sheet'!$B$19))),
            --(INT('Data Sheet'!$A$19) &amp; "." &amp; BP546),
            --(INT('Data Sheet'!$B$19) &amp; "." &amp; BP546)
        )
    ),
    IF(BN546&lt;&gt;"",
        IF(INT('Data Sheet'!$A$19)=INT('Data Sheet'!$B$19),
            --(INT('Data Sheet'!$A$19) &amp; "." &amp; RIGHT(BN546,3)),
            IF(AND((--(INT('Data Sheet'!$A$19) &amp; "." &amp; RIGHT(BN546,3))&gt;=--('Data Sheet'!$A$19)), (--(INT('Data Sheet'!$A$19) &amp; "." &amp; RIGHT(BN546,3))&lt;=--('Data Sheet'!$B$19))),
                --(INT('Data Sheet'!$A$19) &amp; "." &amp; RIGHT(BN546,3)),
                --(INT('Data Sheet'!$B$19) &amp; "." &amp; RIGHT(BN546,3))
            )
        ),
        "OK"
    )
)</f>
        <v>OK</v>
      </c>
      <c r="P546" s="23" t="str">
        <f>IF(BR546&lt;&gt;"",
    IF(INT('Data Sheet'!$A$19)=INT('Data Sheet'!$B$15),
        --(INT('Data Sheet'!$A$15) &amp; "." &amp; BR546),
        IF(AND((--(INT('Data Sheet'!$A$15) &amp; "." &amp; BR546)&gt;=--('Data Sheet'!$A$15)), (--(INT('Data Sheet'!$A$15) &amp; "." &amp; BR546)&lt;=--('Data Sheet'!$B$15))),
            --(INT('Data Sheet'!$A$15) &amp; "." &amp; BR546),
            --(INT('Data Sheet'!$B$15) &amp; "." &amp; BR546)
        )
    ),
    IF(BQ546&lt;&gt;"",
        IF(INT('Data Sheet'!$A$15)=INT('Data Sheet'!$B$15),
            --(INT('Data Sheet'!$A$15) &amp; "." &amp; LEFT(BQ546,3)),
            IF(AND((--(INT('Data Sheet'!$A$15) &amp; "." &amp; LEFT(BQ546,3))&gt;=--('Data Sheet'!$A$15)), (--(INT('Data Sheet'!$A$15) &amp; "." &amp; LEFT(BQ546,3))&lt;=--('Data Sheet'!$B$15))),
                --(INT('Data Sheet'!$A$15) &amp; "." &amp; LEFT(BQ546,3)),
                --(INT('Data Sheet'!$B$15) &amp; "." &amp; LEFT(BQ546,3))
            )
        ),
        "OK"
    )
)</f>
        <v>OK</v>
      </c>
      <c r="Q546" s="23" t="str">
        <f>IF(BS546&lt;&gt;"",
    IF(INT('Data Sheet'!$A$19)=INT('Data Sheet'!$B$15),
        --(INT('Data Sheet'!$A$15) &amp; "." &amp; BS546),
        IF(AND((--(INT('Data Sheet'!$A$15) &amp; "." &amp; BS546)&gt;=--('Data Sheet'!$A$15)), (--(INT('Data Sheet'!$A$15) &amp; "." &amp; BS546)&lt;=--('Data Sheet'!$B$15))),
            --(INT('Data Sheet'!$A$15) &amp; "." &amp; BS546),
            --(INT('Data Sheet'!$B$15) &amp; "." &amp; BS546)
        )
    ),
    IF(BQ546&lt;&gt;"",
        IF(INT('Data Sheet'!$A$15)=INT('Data Sheet'!$B$15),
            --(INT('Data Sheet'!$A$15) &amp; "." &amp; RIGHT(BQ546,3)),
            IF(AND((--(INT('Data Sheet'!$A$15) &amp; "." &amp; RIGHT(BQ546,3))&gt;=--('Data Sheet'!$A$15)), (--(INT('Data Sheet'!$A$15) &amp; "." &amp; RIGHT(BQ546,3))&lt;=--('Data Sheet'!$B$15))),
                --(INT('Data Sheet'!$A$15) &amp; "." &amp; RIGHT(BQ546,3)),
                --(INT('Data Sheet'!$B$15) &amp; "." &amp; RIGHT(BQ546,3))
            )
        ),
        "OK"
    )
)</f>
        <v>OK</v>
      </c>
      <c r="R546" s="20"/>
      <c r="S546" s="20"/>
      <c r="T546" s="20"/>
      <c r="U546" s="20"/>
      <c r="V546" s="20"/>
      <c r="W546" s="20"/>
      <c r="X546" s="20"/>
      <c r="Y546" s="20"/>
      <c r="Z546" s="20"/>
      <c r="AA546" s="55"/>
      <c r="AB546" s="55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1"/>
      <c r="AR546" s="21"/>
      <c r="AS546" s="21"/>
      <c r="AT546" s="21"/>
      <c r="AU546" s="21"/>
      <c r="AV546" s="21"/>
      <c r="AW546" s="22"/>
      <c r="AX546" s="99"/>
      <c r="AY546" s="20"/>
      <c r="AZ546" s="20"/>
      <c r="BA546" s="22"/>
      <c r="BC546" s="80"/>
      <c r="BD546" s="80"/>
      <c r="BE546" s="80"/>
      <c r="BF546" s="80"/>
      <c r="BG546" s="2" t="str">
        <f t="shared" si="43"/>
        <v/>
      </c>
      <c r="BH546" s="78">
        <f t="shared" si="42"/>
        <v>0</v>
      </c>
    </row>
    <row r="547" spans="2:60" x14ac:dyDescent="0.2">
      <c r="B547" s="14">
        <f t="shared" si="44"/>
        <v>539</v>
      </c>
      <c r="C547" s="15" t="str">
        <f>CONCATENATE('Data Sheet'!$B$8,'Data Sheet'!$G$2)</f>
        <v>" HWDP</v>
      </c>
      <c r="D547" s="95" t="str">
        <f t="shared" si="45"/>
        <v/>
      </c>
      <c r="E547" s="15" t="str">
        <f>IF('Sum HWDP'!$D$10="TH-Hill DS-1 Vol 3 CAT 2: Clean and Visual Ends only","N/A","OK")</f>
        <v>OK</v>
      </c>
      <c r="F547" s="15" t="str">
        <f>IF('Sum HWDP'!$D$10="TH-Hill DS-1 Vol 3 CAT 2: Clean and Visual Ends only","N/A","OK")</f>
        <v>OK</v>
      </c>
      <c r="G547" s="17"/>
      <c r="H547" s="17"/>
      <c r="I547" s="17" t="s">
        <v>51</v>
      </c>
      <c r="J547" s="17" t="str">
        <f t="shared" si="46"/>
        <v>OK</v>
      </c>
      <c r="K547" s="17" t="str">
        <f t="shared" si="46"/>
        <v>OK</v>
      </c>
      <c r="L547" s="17" t="str">
        <f>IF('Data Sheet'!$B$9="NC-50","N/A","OK")</f>
        <v>OK</v>
      </c>
      <c r="M547" s="17" t="str">
        <f>IF('Data Sheet'!$B$9="NC-50","N/A","OK")</f>
        <v>OK</v>
      </c>
      <c r="N547" s="23" t="str">
        <f>IF(BO547&lt;&gt;"",
    IF(INT('Data Sheet'!$A$19)=INT('Data Sheet'!$B$19),
        --(INT('Data Sheet'!$A$19) &amp; "." &amp; BO547),
        IF(AND((--(INT('Data Sheet'!$A$19) &amp; "." &amp; BO547)&gt;=--('Data Sheet'!$A$19)), (--(INT('Data Sheet'!$A$19) &amp; "." &amp; BO547)&lt;=--('Data Sheet'!$B$19))),
            --(INT('Data Sheet'!$A$19) &amp; "." &amp; BO547),
            --(INT('Data Sheet'!$B$19) &amp; "." &amp; BO547)
        )
    ),
    IF(BN547&lt;&gt;"",
        IF(INT('Data Sheet'!$A$19)=INT('Data Sheet'!$B$19),
            --(INT('Data Sheet'!$A$19) &amp; "." &amp; LEFT(BN547,3)),
            IF(AND((--(INT('Data Sheet'!$A$19) &amp; "." &amp; LEFT(BN547,3))&gt;=--('Data Sheet'!$A$19)), (--(INT('Data Sheet'!$A$19) &amp; "." &amp; LEFT(BN547,3))&lt;=--('Data Sheet'!$B$19))),
                --(INT('Data Sheet'!$A$19) &amp; "." &amp; LEFT(BN547,3)),
                --(INT('Data Sheet'!$B$19) &amp; "." &amp; LEFT(BN547,3))
            )
        ),
        "OK"
    )
)</f>
        <v>OK</v>
      </c>
      <c r="O547" s="23" t="str">
        <f>IF(BP547&lt;&gt;"",
    IF(INT('Data Sheet'!$A$19)=INT('Data Sheet'!$B$19),
        --(INT('Data Sheet'!$A$19) &amp; "." &amp; BP547),
        IF(AND((--(INT('Data Sheet'!$A$19) &amp; "." &amp; BP547)&gt;=--('Data Sheet'!$A$19)), (--(INT('Data Sheet'!$A$19) &amp; "." &amp; BP547)&lt;=--('Data Sheet'!$B$19))),
            --(INT('Data Sheet'!$A$19) &amp; "." &amp; BP547),
            --(INT('Data Sheet'!$B$19) &amp; "." &amp; BP547)
        )
    ),
    IF(BN547&lt;&gt;"",
        IF(INT('Data Sheet'!$A$19)=INT('Data Sheet'!$B$19),
            --(INT('Data Sheet'!$A$19) &amp; "." &amp; RIGHT(BN547,3)),
            IF(AND((--(INT('Data Sheet'!$A$19) &amp; "." &amp; RIGHT(BN547,3))&gt;=--('Data Sheet'!$A$19)), (--(INT('Data Sheet'!$A$19) &amp; "." &amp; RIGHT(BN547,3))&lt;=--('Data Sheet'!$B$19))),
                --(INT('Data Sheet'!$A$19) &amp; "." &amp; RIGHT(BN547,3)),
                --(INT('Data Sheet'!$B$19) &amp; "." &amp; RIGHT(BN547,3))
            )
        ),
        "OK"
    )
)</f>
        <v>OK</v>
      </c>
      <c r="P547" s="23" t="str">
        <f>IF(BR547&lt;&gt;"",
    IF(INT('Data Sheet'!$A$19)=INT('Data Sheet'!$B$15),
        --(INT('Data Sheet'!$A$15) &amp; "." &amp; BR547),
        IF(AND((--(INT('Data Sheet'!$A$15) &amp; "." &amp; BR547)&gt;=--('Data Sheet'!$A$15)), (--(INT('Data Sheet'!$A$15) &amp; "." &amp; BR547)&lt;=--('Data Sheet'!$B$15))),
            --(INT('Data Sheet'!$A$15) &amp; "." &amp; BR547),
            --(INT('Data Sheet'!$B$15) &amp; "." &amp; BR547)
        )
    ),
    IF(BQ547&lt;&gt;"",
        IF(INT('Data Sheet'!$A$15)=INT('Data Sheet'!$B$15),
            --(INT('Data Sheet'!$A$15) &amp; "." &amp; LEFT(BQ547,3)),
            IF(AND((--(INT('Data Sheet'!$A$15) &amp; "." &amp; LEFT(BQ547,3))&gt;=--('Data Sheet'!$A$15)), (--(INT('Data Sheet'!$A$15) &amp; "." &amp; LEFT(BQ547,3))&lt;=--('Data Sheet'!$B$15))),
                --(INT('Data Sheet'!$A$15) &amp; "." &amp; LEFT(BQ547,3)),
                --(INT('Data Sheet'!$B$15) &amp; "." &amp; LEFT(BQ547,3))
            )
        ),
        "OK"
    )
)</f>
        <v>OK</v>
      </c>
      <c r="Q547" s="23" t="str">
        <f>IF(BS547&lt;&gt;"",
    IF(INT('Data Sheet'!$A$19)=INT('Data Sheet'!$B$15),
        --(INT('Data Sheet'!$A$15) &amp; "." &amp; BS547),
        IF(AND((--(INT('Data Sheet'!$A$15) &amp; "." &amp; BS547)&gt;=--('Data Sheet'!$A$15)), (--(INT('Data Sheet'!$A$15) &amp; "." &amp; BS547)&lt;=--('Data Sheet'!$B$15))),
            --(INT('Data Sheet'!$A$15) &amp; "." &amp; BS547),
            --(INT('Data Sheet'!$B$15) &amp; "." &amp; BS547)
        )
    ),
    IF(BQ547&lt;&gt;"",
        IF(INT('Data Sheet'!$A$15)=INT('Data Sheet'!$B$15),
            --(INT('Data Sheet'!$A$15) &amp; "." &amp; RIGHT(BQ547,3)),
            IF(AND((--(INT('Data Sheet'!$A$15) &amp; "." &amp; RIGHT(BQ547,3))&gt;=--('Data Sheet'!$A$15)), (--(INT('Data Sheet'!$A$15) &amp; "." &amp; RIGHT(BQ547,3))&lt;=--('Data Sheet'!$B$15))),
                --(INT('Data Sheet'!$A$15) &amp; "." &amp; RIGHT(BQ547,3)),
                --(INT('Data Sheet'!$B$15) &amp; "." &amp; RIGHT(BQ547,3))
            )
        ),
        "OK"
    )
)</f>
        <v>OK</v>
      </c>
      <c r="R547" s="20"/>
      <c r="S547" s="20"/>
      <c r="T547" s="20"/>
      <c r="U547" s="20"/>
      <c r="V547" s="20"/>
      <c r="W547" s="20"/>
      <c r="X547" s="20"/>
      <c r="Y547" s="20"/>
      <c r="Z547" s="20"/>
      <c r="AA547" s="55"/>
      <c r="AB547" s="55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1"/>
      <c r="AR547" s="21"/>
      <c r="AS547" s="21"/>
      <c r="AT547" s="21"/>
      <c r="AU547" s="21"/>
      <c r="AV547" s="21"/>
      <c r="AW547" s="22"/>
      <c r="AX547" s="99"/>
      <c r="AY547" s="20"/>
      <c r="AZ547" s="20"/>
      <c r="BA547" s="22"/>
      <c r="BC547" s="80"/>
      <c r="BD547" s="80"/>
      <c r="BE547" s="80"/>
      <c r="BF547" s="80"/>
      <c r="BG547" s="2" t="str">
        <f t="shared" si="43"/>
        <v/>
      </c>
      <c r="BH547" s="78">
        <f t="shared" si="42"/>
        <v>0</v>
      </c>
    </row>
    <row r="548" spans="2:60" x14ac:dyDescent="0.2">
      <c r="B548" s="14">
        <f t="shared" si="44"/>
        <v>540</v>
      </c>
      <c r="C548" s="15" t="str">
        <f>CONCATENATE('Data Sheet'!$B$8,'Data Sheet'!$G$2)</f>
        <v>" HWDP</v>
      </c>
      <c r="D548" s="95" t="str">
        <f t="shared" si="45"/>
        <v/>
      </c>
      <c r="E548" s="15" t="str">
        <f>IF('Sum HWDP'!$D$10="TH-Hill DS-1 Vol 3 CAT 2: Clean and Visual Ends only","N/A","OK")</f>
        <v>OK</v>
      </c>
      <c r="F548" s="15" t="str">
        <f>IF('Sum HWDP'!$D$10="TH-Hill DS-1 Vol 3 CAT 2: Clean and Visual Ends only","N/A","OK")</f>
        <v>OK</v>
      </c>
      <c r="G548" s="17"/>
      <c r="H548" s="17"/>
      <c r="I548" s="17" t="s">
        <v>51</v>
      </c>
      <c r="J548" s="17" t="str">
        <f t="shared" si="46"/>
        <v>OK</v>
      </c>
      <c r="K548" s="17" t="str">
        <f t="shared" si="46"/>
        <v>OK</v>
      </c>
      <c r="L548" s="17" t="str">
        <f>IF('Data Sheet'!$B$9="NC-50","N/A","OK")</f>
        <v>OK</v>
      </c>
      <c r="M548" s="17" t="str">
        <f>IF('Data Sheet'!$B$9="NC-50","N/A","OK")</f>
        <v>OK</v>
      </c>
      <c r="N548" s="23" t="str">
        <f>IF(BO548&lt;&gt;"",
    IF(INT('Data Sheet'!$A$19)=INT('Data Sheet'!$B$19),
        --(INT('Data Sheet'!$A$19) &amp; "." &amp; BO548),
        IF(AND((--(INT('Data Sheet'!$A$19) &amp; "." &amp; BO548)&gt;=--('Data Sheet'!$A$19)), (--(INT('Data Sheet'!$A$19) &amp; "." &amp; BO548)&lt;=--('Data Sheet'!$B$19))),
            --(INT('Data Sheet'!$A$19) &amp; "." &amp; BO548),
            --(INT('Data Sheet'!$B$19) &amp; "." &amp; BO548)
        )
    ),
    IF(BN548&lt;&gt;"",
        IF(INT('Data Sheet'!$A$19)=INT('Data Sheet'!$B$19),
            --(INT('Data Sheet'!$A$19) &amp; "." &amp; LEFT(BN548,3)),
            IF(AND((--(INT('Data Sheet'!$A$19) &amp; "." &amp; LEFT(BN548,3))&gt;=--('Data Sheet'!$A$19)), (--(INT('Data Sheet'!$A$19) &amp; "." &amp; LEFT(BN548,3))&lt;=--('Data Sheet'!$B$19))),
                --(INT('Data Sheet'!$A$19) &amp; "." &amp; LEFT(BN548,3)),
                --(INT('Data Sheet'!$B$19) &amp; "." &amp; LEFT(BN548,3))
            )
        ),
        "OK"
    )
)</f>
        <v>OK</v>
      </c>
      <c r="O548" s="23" t="str">
        <f>IF(BP548&lt;&gt;"",
    IF(INT('Data Sheet'!$A$19)=INT('Data Sheet'!$B$19),
        --(INT('Data Sheet'!$A$19) &amp; "." &amp; BP548),
        IF(AND((--(INT('Data Sheet'!$A$19) &amp; "." &amp; BP548)&gt;=--('Data Sheet'!$A$19)), (--(INT('Data Sheet'!$A$19) &amp; "." &amp; BP548)&lt;=--('Data Sheet'!$B$19))),
            --(INT('Data Sheet'!$A$19) &amp; "." &amp; BP548),
            --(INT('Data Sheet'!$B$19) &amp; "." &amp; BP548)
        )
    ),
    IF(BN548&lt;&gt;"",
        IF(INT('Data Sheet'!$A$19)=INT('Data Sheet'!$B$19),
            --(INT('Data Sheet'!$A$19) &amp; "." &amp; RIGHT(BN548,3)),
            IF(AND((--(INT('Data Sheet'!$A$19) &amp; "." &amp; RIGHT(BN548,3))&gt;=--('Data Sheet'!$A$19)), (--(INT('Data Sheet'!$A$19) &amp; "." &amp; RIGHT(BN548,3))&lt;=--('Data Sheet'!$B$19))),
                --(INT('Data Sheet'!$A$19) &amp; "." &amp; RIGHT(BN548,3)),
                --(INT('Data Sheet'!$B$19) &amp; "." &amp; RIGHT(BN548,3))
            )
        ),
        "OK"
    )
)</f>
        <v>OK</v>
      </c>
      <c r="P548" s="23" t="str">
        <f>IF(BR548&lt;&gt;"",
    IF(INT('Data Sheet'!$A$19)=INT('Data Sheet'!$B$15),
        --(INT('Data Sheet'!$A$15) &amp; "." &amp; BR548),
        IF(AND((--(INT('Data Sheet'!$A$15) &amp; "." &amp; BR548)&gt;=--('Data Sheet'!$A$15)), (--(INT('Data Sheet'!$A$15) &amp; "." &amp; BR548)&lt;=--('Data Sheet'!$B$15))),
            --(INT('Data Sheet'!$A$15) &amp; "." &amp; BR548),
            --(INT('Data Sheet'!$B$15) &amp; "." &amp; BR548)
        )
    ),
    IF(BQ548&lt;&gt;"",
        IF(INT('Data Sheet'!$A$15)=INT('Data Sheet'!$B$15),
            --(INT('Data Sheet'!$A$15) &amp; "." &amp; LEFT(BQ548,3)),
            IF(AND((--(INT('Data Sheet'!$A$15) &amp; "." &amp; LEFT(BQ548,3))&gt;=--('Data Sheet'!$A$15)), (--(INT('Data Sheet'!$A$15) &amp; "." &amp; LEFT(BQ548,3))&lt;=--('Data Sheet'!$B$15))),
                --(INT('Data Sheet'!$A$15) &amp; "." &amp; LEFT(BQ548,3)),
                --(INT('Data Sheet'!$B$15) &amp; "." &amp; LEFT(BQ548,3))
            )
        ),
        "OK"
    )
)</f>
        <v>OK</v>
      </c>
      <c r="Q548" s="23" t="str">
        <f>IF(BS548&lt;&gt;"",
    IF(INT('Data Sheet'!$A$19)=INT('Data Sheet'!$B$15),
        --(INT('Data Sheet'!$A$15) &amp; "." &amp; BS548),
        IF(AND((--(INT('Data Sheet'!$A$15) &amp; "." &amp; BS548)&gt;=--('Data Sheet'!$A$15)), (--(INT('Data Sheet'!$A$15) &amp; "." &amp; BS548)&lt;=--('Data Sheet'!$B$15))),
            --(INT('Data Sheet'!$A$15) &amp; "." &amp; BS548),
            --(INT('Data Sheet'!$B$15) &amp; "." &amp; BS548)
        )
    ),
    IF(BQ548&lt;&gt;"",
        IF(INT('Data Sheet'!$A$15)=INT('Data Sheet'!$B$15),
            --(INT('Data Sheet'!$A$15) &amp; "." &amp; RIGHT(BQ548,3)),
            IF(AND((--(INT('Data Sheet'!$A$15) &amp; "." &amp; RIGHT(BQ548,3))&gt;=--('Data Sheet'!$A$15)), (--(INT('Data Sheet'!$A$15) &amp; "." &amp; RIGHT(BQ548,3))&lt;=--('Data Sheet'!$B$15))),
                --(INT('Data Sheet'!$A$15) &amp; "." &amp; RIGHT(BQ548,3)),
                --(INT('Data Sheet'!$B$15) &amp; "." &amp; RIGHT(BQ548,3))
            )
        ),
        "OK"
    )
)</f>
        <v>OK</v>
      </c>
      <c r="R548" s="20"/>
      <c r="S548" s="20"/>
      <c r="T548" s="20"/>
      <c r="U548" s="20"/>
      <c r="V548" s="20"/>
      <c r="W548" s="20"/>
      <c r="X548" s="20"/>
      <c r="Y548" s="20"/>
      <c r="Z548" s="20"/>
      <c r="AA548" s="55"/>
      <c r="AB548" s="55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1"/>
      <c r="AR548" s="21"/>
      <c r="AS548" s="21"/>
      <c r="AT548" s="21"/>
      <c r="AU548" s="21"/>
      <c r="AV548" s="21"/>
      <c r="AW548" s="22"/>
      <c r="AX548" s="99"/>
      <c r="AY548" s="20"/>
      <c r="AZ548" s="20"/>
      <c r="BA548" s="22"/>
      <c r="BC548" s="80"/>
      <c r="BD548" s="80"/>
      <c r="BE548" s="80"/>
      <c r="BF548" s="80"/>
      <c r="BG548" s="2" t="str">
        <f t="shared" si="43"/>
        <v/>
      </c>
      <c r="BH548" s="78">
        <f t="shared" si="42"/>
        <v>0</v>
      </c>
    </row>
    <row r="549" spans="2:60" x14ac:dyDescent="0.2">
      <c r="B549" s="14">
        <f t="shared" si="44"/>
        <v>541</v>
      </c>
      <c r="C549" s="15" t="str">
        <f>CONCATENATE('Data Sheet'!$B$8,'Data Sheet'!$G$2)</f>
        <v>" HWDP</v>
      </c>
      <c r="D549" s="95" t="str">
        <f t="shared" si="45"/>
        <v/>
      </c>
      <c r="E549" s="15" t="str">
        <f>IF('Sum HWDP'!$D$10="TH-Hill DS-1 Vol 3 CAT 2: Clean and Visual Ends only","N/A","OK")</f>
        <v>OK</v>
      </c>
      <c r="F549" s="15" t="str">
        <f>IF('Sum HWDP'!$D$10="TH-Hill DS-1 Vol 3 CAT 2: Clean and Visual Ends only","N/A","OK")</f>
        <v>OK</v>
      </c>
      <c r="G549" s="17"/>
      <c r="H549" s="17"/>
      <c r="I549" s="17" t="s">
        <v>51</v>
      </c>
      <c r="J549" s="17" t="str">
        <f t="shared" si="46"/>
        <v>OK</v>
      </c>
      <c r="K549" s="17" t="str">
        <f t="shared" si="46"/>
        <v>OK</v>
      </c>
      <c r="L549" s="17" t="str">
        <f>IF('Data Sheet'!$B$9="NC-50","N/A","OK")</f>
        <v>OK</v>
      </c>
      <c r="M549" s="17" t="str">
        <f>IF('Data Sheet'!$B$9="NC-50","N/A","OK")</f>
        <v>OK</v>
      </c>
      <c r="N549" s="23" t="str">
        <f>IF(BO549&lt;&gt;"",
    IF(INT('Data Sheet'!$A$19)=INT('Data Sheet'!$B$19),
        --(INT('Data Sheet'!$A$19) &amp; "." &amp; BO549),
        IF(AND((--(INT('Data Sheet'!$A$19) &amp; "." &amp; BO549)&gt;=--('Data Sheet'!$A$19)), (--(INT('Data Sheet'!$A$19) &amp; "." &amp; BO549)&lt;=--('Data Sheet'!$B$19))),
            --(INT('Data Sheet'!$A$19) &amp; "." &amp; BO549),
            --(INT('Data Sheet'!$B$19) &amp; "." &amp; BO549)
        )
    ),
    IF(BN549&lt;&gt;"",
        IF(INT('Data Sheet'!$A$19)=INT('Data Sheet'!$B$19),
            --(INT('Data Sheet'!$A$19) &amp; "." &amp; LEFT(BN549,3)),
            IF(AND((--(INT('Data Sheet'!$A$19) &amp; "." &amp; LEFT(BN549,3))&gt;=--('Data Sheet'!$A$19)), (--(INT('Data Sheet'!$A$19) &amp; "." &amp; LEFT(BN549,3))&lt;=--('Data Sheet'!$B$19))),
                --(INT('Data Sheet'!$A$19) &amp; "." &amp; LEFT(BN549,3)),
                --(INT('Data Sheet'!$B$19) &amp; "." &amp; LEFT(BN549,3))
            )
        ),
        "OK"
    )
)</f>
        <v>OK</v>
      </c>
      <c r="O549" s="23" t="str">
        <f>IF(BP549&lt;&gt;"",
    IF(INT('Data Sheet'!$A$19)=INT('Data Sheet'!$B$19),
        --(INT('Data Sheet'!$A$19) &amp; "." &amp; BP549),
        IF(AND((--(INT('Data Sheet'!$A$19) &amp; "." &amp; BP549)&gt;=--('Data Sheet'!$A$19)), (--(INT('Data Sheet'!$A$19) &amp; "." &amp; BP549)&lt;=--('Data Sheet'!$B$19))),
            --(INT('Data Sheet'!$A$19) &amp; "." &amp; BP549),
            --(INT('Data Sheet'!$B$19) &amp; "." &amp; BP549)
        )
    ),
    IF(BN549&lt;&gt;"",
        IF(INT('Data Sheet'!$A$19)=INT('Data Sheet'!$B$19),
            --(INT('Data Sheet'!$A$19) &amp; "." &amp; RIGHT(BN549,3)),
            IF(AND((--(INT('Data Sheet'!$A$19) &amp; "." &amp; RIGHT(BN549,3))&gt;=--('Data Sheet'!$A$19)), (--(INT('Data Sheet'!$A$19) &amp; "." &amp; RIGHT(BN549,3))&lt;=--('Data Sheet'!$B$19))),
                --(INT('Data Sheet'!$A$19) &amp; "." &amp; RIGHT(BN549,3)),
                --(INT('Data Sheet'!$B$19) &amp; "." &amp; RIGHT(BN549,3))
            )
        ),
        "OK"
    )
)</f>
        <v>OK</v>
      </c>
      <c r="P549" s="23" t="str">
        <f>IF(BR549&lt;&gt;"",
    IF(INT('Data Sheet'!$A$19)=INT('Data Sheet'!$B$15),
        --(INT('Data Sheet'!$A$15) &amp; "." &amp; BR549),
        IF(AND((--(INT('Data Sheet'!$A$15) &amp; "." &amp; BR549)&gt;=--('Data Sheet'!$A$15)), (--(INT('Data Sheet'!$A$15) &amp; "." &amp; BR549)&lt;=--('Data Sheet'!$B$15))),
            --(INT('Data Sheet'!$A$15) &amp; "." &amp; BR549),
            --(INT('Data Sheet'!$B$15) &amp; "." &amp; BR549)
        )
    ),
    IF(BQ549&lt;&gt;"",
        IF(INT('Data Sheet'!$A$15)=INT('Data Sheet'!$B$15),
            --(INT('Data Sheet'!$A$15) &amp; "." &amp; LEFT(BQ549,3)),
            IF(AND((--(INT('Data Sheet'!$A$15) &amp; "." &amp; LEFT(BQ549,3))&gt;=--('Data Sheet'!$A$15)), (--(INT('Data Sheet'!$A$15) &amp; "." &amp; LEFT(BQ549,3))&lt;=--('Data Sheet'!$B$15))),
                --(INT('Data Sheet'!$A$15) &amp; "." &amp; LEFT(BQ549,3)),
                --(INT('Data Sheet'!$B$15) &amp; "." &amp; LEFT(BQ549,3))
            )
        ),
        "OK"
    )
)</f>
        <v>OK</v>
      </c>
      <c r="Q549" s="23" t="str">
        <f>IF(BS549&lt;&gt;"",
    IF(INT('Data Sheet'!$A$19)=INT('Data Sheet'!$B$15),
        --(INT('Data Sheet'!$A$15) &amp; "." &amp; BS549),
        IF(AND((--(INT('Data Sheet'!$A$15) &amp; "." &amp; BS549)&gt;=--('Data Sheet'!$A$15)), (--(INT('Data Sheet'!$A$15) &amp; "." &amp; BS549)&lt;=--('Data Sheet'!$B$15))),
            --(INT('Data Sheet'!$A$15) &amp; "." &amp; BS549),
            --(INT('Data Sheet'!$B$15) &amp; "." &amp; BS549)
        )
    ),
    IF(BQ549&lt;&gt;"",
        IF(INT('Data Sheet'!$A$15)=INT('Data Sheet'!$B$15),
            --(INT('Data Sheet'!$A$15) &amp; "." &amp; RIGHT(BQ549,3)),
            IF(AND((--(INT('Data Sheet'!$A$15) &amp; "." &amp; RIGHT(BQ549,3))&gt;=--('Data Sheet'!$A$15)), (--(INT('Data Sheet'!$A$15) &amp; "." &amp; RIGHT(BQ549,3))&lt;=--('Data Sheet'!$B$15))),
                --(INT('Data Sheet'!$A$15) &amp; "." &amp; RIGHT(BQ549,3)),
                --(INT('Data Sheet'!$B$15) &amp; "." &amp; RIGHT(BQ549,3))
            )
        ),
        "OK"
    )
)</f>
        <v>OK</v>
      </c>
      <c r="R549" s="20"/>
      <c r="S549" s="20"/>
      <c r="T549" s="20"/>
      <c r="U549" s="20"/>
      <c r="V549" s="20"/>
      <c r="W549" s="20"/>
      <c r="X549" s="20"/>
      <c r="Y549" s="20"/>
      <c r="Z549" s="20"/>
      <c r="AA549" s="55"/>
      <c r="AB549" s="55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1"/>
      <c r="AR549" s="21"/>
      <c r="AS549" s="21"/>
      <c r="AT549" s="21"/>
      <c r="AU549" s="21"/>
      <c r="AV549" s="21"/>
      <c r="AW549" s="22"/>
      <c r="AX549" s="99"/>
      <c r="AY549" s="20"/>
      <c r="AZ549" s="20"/>
      <c r="BA549" s="22"/>
      <c r="BC549" s="80"/>
      <c r="BD549" s="80"/>
      <c r="BE549" s="80"/>
      <c r="BF549" s="80"/>
      <c r="BG549" s="2" t="str">
        <f t="shared" si="43"/>
        <v/>
      </c>
      <c r="BH549" s="78">
        <f t="shared" si="42"/>
        <v>0</v>
      </c>
    </row>
    <row r="550" spans="2:60" x14ac:dyDescent="0.2">
      <c r="B550" s="14">
        <f t="shared" si="44"/>
        <v>542</v>
      </c>
      <c r="C550" s="15" t="str">
        <f>CONCATENATE('Data Sheet'!$B$8,'Data Sheet'!$G$2)</f>
        <v>" HWDP</v>
      </c>
      <c r="D550" s="95" t="str">
        <f t="shared" si="45"/>
        <v/>
      </c>
      <c r="E550" s="15" t="str">
        <f>IF('Sum HWDP'!$D$10="TH-Hill DS-1 Vol 3 CAT 2: Clean and Visual Ends only","N/A","OK")</f>
        <v>OK</v>
      </c>
      <c r="F550" s="15" t="str">
        <f>IF('Sum HWDP'!$D$10="TH-Hill DS-1 Vol 3 CAT 2: Clean and Visual Ends only","N/A","OK")</f>
        <v>OK</v>
      </c>
      <c r="G550" s="17"/>
      <c r="H550" s="17"/>
      <c r="I550" s="17" t="s">
        <v>51</v>
      </c>
      <c r="J550" s="17" t="str">
        <f t="shared" si="46"/>
        <v>OK</v>
      </c>
      <c r="K550" s="17" t="str">
        <f t="shared" si="46"/>
        <v>OK</v>
      </c>
      <c r="L550" s="17" t="str">
        <f>IF('Data Sheet'!$B$9="NC-50","N/A","OK")</f>
        <v>OK</v>
      </c>
      <c r="M550" s="17" t="str">
        <f>IF('Data Sheet'!$B$9="NC-50","N/A","OK")</f>
        <v>OK</v>
      </c>
      <c r="N550" s="23" t="str">
        <f>IF(BO550&lt;&gt;"",
    IF(INT('Data Sheet'!$A$19)=INT('Data Sheet'!$B$19),
        --(INT('Data Sheet'!$A$19) &amp; "." &amp; BO550),
        IF(AND((--(INT('Data Sheet'!$A$19) &amp; "." &amp; BO550)&gt;=--('Data Sheet'!$A$19)), (--(INT('Data Sheet'!$A$19) &amp; "." &amp; BO550)&lt;=--('Data Sheet'!$B$19))),
            --(INT('Data Sheet'!$A$19) &amp; "." &amp; BO550),
            --(INT('Data Sheet'!$B$19) &amp; "." &amp; BO550)
        )
    ),
    IF(BN550&lt;&gt;"",
        IF(INT('Data Sheet'!$A$19)=INT('Data Sheet'!$B$19),
            --(INT('Data Sheet'!$A$19) &amp; "." &amp; LEFT(BN550,3)),
            IF(AND((--(INT('Data Sheet'!$A$19) &amp; "." &amp; LEFT(BN550,3))&gt;=--('Data Sheet'!$A$19)), (--(INT('Data Sheet'!$A$19) &amp; "." &amp; LEFT(BN550,3))&lt;=--('Data Sheet'!$B$19))),
                --(INT('Data Sheet'!$A$19) &amp; "." &amp; LEFT(BN550,3)),
                --(INT('Data Sheet'!$B$19) &amp; "." &amp; LEFT(BN550,3))
            )
        ),
        "OK"
    )
)</f>
        <v>OK</v>
      </c>
      <c r="O550" s="23" t="str">
        <f>IF(BP550&lt;&gt;"",
    IF(INT('Data Sheet'!$A$19)=INT('Data Sheet'!$B$19),
        --(INT('Data Sheet'!$A$19) &amp; "." &amp; BP550),
        IF(AND((--(INT('Data Sheet'!$A$19) &amp; "." &amp; BP550)&gt;=--('Data Sheet'!$A$19)), (--(INT('Data Sheet'!$A$19) &amp; "." &amp; BP550)&lt;=--('Data Sheet'!$B$19))),
            --(INT('Data Sheet'!$A$19) &amp; "." &amp; BP550),
            --(INT('Data Sheet'!$B$19) &amp; "." &amp; BP550)
        )
    ),
    IF(BN550&lt;&gt;"",
        IF(INT('Data Sheet'!$A$19)=INT('Data Sheet'!$B$19),
            --(INT('Data Sheet'!$A$19) &amp; "." &amp; RIGHT(BN550,3)),
            IF(AND((--(INT('Data Sheet'!$A$19) &amp; "." &amp; RIGHT(BN550,3))&gt;=--('Data Sheet'!$A$19)), (--(INT('Data Sheet'!$A$19) &amp; "." &amp; RIGHT(BN550,3))&lt;=--('Data Sheet'!$B$19))),
                --(INT('Data Sheet'!$A$19) &amp; "." &amp; RIGHT(BN550,3)),
                --(INT('Data Sheet'!$B$19) &amp; "." &amp; RIGHT(BN550,3))
            )
        ),
        "OK"
    )
)</f>
        <v>OK</v>
      </c>
      <c r="P550" s="23" t="str">
        <f>IF(BR550&lt;&gt;"",
    IF(INT('Data Sheet'!$A$19)=INT('Data Sheet'!$B$15),
        --(INT('Data Sheet'!$A$15) &amp; "." &amp; BR550),
        IF(AND((--(INT('Data Sheet'!$A$15) &amp; "." &amp; BR550)&gt;=--('Data Sheet'!$A$15)), (--(INT('Data Sheet'!$A$15) &amp; "." &amp; BR550)&lt;=--('Data Sheet'!$B$15))),
            --(INT('Data Sheet'!$A$15) &amp; "." &amp; BR550),
            --(INT('Data Sheet'!$B$15) &amp; "." &amp; BR550)
        )
    ),
    IF(BQ550&lt;&gt;"",
        IF(INT('Data Sheet'!$A$15)=INT('Data Sheet'!$B$15),
            --(INT('Data Sheet'!$A$15) &amp; "." &amp; LEFT(BQ550,3)),
            IF(AND((--(INT('Data Sheet'!$A$15) &amp; "." &amp; LEFT(BQ550,3))&gt;=--('Data Sheet'!$A$15)), (--(INT('Data Sheet'!$A$15) &amp; "." &amp; LEFT(BQ550,3))&lt;=--('Data Sheet'!$B$15))),
                --(INT('Data Sheet'!$A$15) &amp; "." &amp; LEFT(BQ550,3)),
                --(INT('Data Sheet'!$B$15) &amp; "." &amp; LEFT(BQ550,3))
            )
        ),
        "OK"
    )
)</f>
        <v>OK</v>
      </c>
      <c r="Q550" s="23" t="str">
        <f>IF(BS550&lt;&gt;"",
    IF(INT('Data Sheet'!$A$19)=INT('Data Sheet'!$B$15),
        --(INT('Data Sheet'!$A$15) &amp; "." &amp; BS550),
        IF(AND((--(INT('Data Sheet'!$A$15) &amp; "." &amp; BS550)&gt;=--('Data Sheet'!$A$15)), (--(INT('Data Sheet'!$A$15) &amp; "." &amp; BS550)&lt;=--('Data Sheet'!$B$15))),
            --(INT('Data Sheet'!$A$15) &amp; "." &amp; BS550),
            --(INT('Data Sheet'!$B$15) &amp; "." &amp; BS550)
        )
    ),
    IF(BQ550&lt;&gt;"",
        IF(INT('Data Sheet'!$A$15)=INT('Data Sheet'!$B$15),
            --(INT('Data Sheet'!$A$15) &amp; "." &amp; RIGHT(BQ550,3)),
            IF(AND((--(INT('Data Sheet'!$A$15) &amp; "." &amp; RIGHT(BQ550,3))&gt;=--('Data Sheet'!$A$15)), (--(INT('Data Sheet'!$A$15) &amp; "." &amp; RIGHT(BQ550,3))&lt;=--('Data Sheet'!$B$15))),
                --(INT('Data Sheet'!$A$15) &amp; "." &amp; RIGHT(BQ550,3)),
                --(INT('Data Sheet'!$B$15) &amp; "." &amp; RIGHT(BQ550,3))
            )
        ),
        "OK"
    )
)</f>
        <v>OK</v>
      </c>
      <c r="R550" s="20"/>
      <c r="S550" s="20"/>
      <c r="T550" s="20"/>
      <c r="U550" s="20"/>
      <c r="V550" s="20"/>
      <c r="W550" s="20"/>
      <c r="X550" s="20"/>
      <c r="Y550" s="20"/>
      <c r="Z550" s="20"/>
      <c r="AA550" s="55"/>
      <c r="AB550" s="55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1"/>
      <c r="AR550" s="21"/>
      <c r="AS550" s="21"/>
      <c r="AT550" s="21"/>
      <c r="AU550" s="21"/>
      <c r="AV550" s="21"/>
      <c r="AW550" s="22"/>
      <c r="AX550" s="99"/>
      <c r="AY550" s="20"/>
      <c r="AZ550" s="20"/>
      <c r="BA550" s="22"/>
      <c r="BC550" s="80"/>
      <c r="BD550" s="80"/>
      <c r="BE550" s="80"/>
      <c r="BF550" s="80"/>
      <c r="BG550" s="2" t="str">
        <f t="shared" si="43"/>
        <v/>
      </c>
      <c r="BH550" s="78">
        <f t="shared" si="42"/>
        <v>0</v>
      </c>
    </row>
    <row r="551" spans="2:60" x14ac:dyDescent="0.2">
      <c r="B551" s="14">
        <f t="shared" si="44"/>
        <v>543</v>
      </c>
      <c r="C551" s="15" t="str">
        <f>CONCATENATE('Data Sheet'!$B$8,'Data Sheet'!$G$2)</f>
        <v>" HWDP</v>
      </c>
      <c r="D551" s="95" t="str">
        <f t="shared" si="45"/>
        <v/>
      </c>
      <c r="E551" s="15" t="str">
        <f>IF('Sum HWDP'!$D$10="TH-Hill DS-1 Vol 3 CAT 2: Clean and Visual Ends only","N/A","OK")</f>
        <v>OK</v>
      </c>
      <c r="F551" s="15" t="str">
        <f>IF('Sum HWDP'!$D$10="TH-Hill DS-1 Vol 3 CAT 2: Clean and Visual Ends only","N/A","OK")</f>
        <v>OK</v>
      </c>
      <c r="G551" s="17"/>
      <c r="H551" s="17"/>
      <c r="I551" s="17" t="s">
        <v>51</v>
      </c>
      <c r="J551" s="17" t="str">
        <f t="shared" si="46"/>
        <v>OK</v>
      </c>
      <c r="K551" s="17" t="str">
        <f t="shared" si="46"/>
        <v>OK</v>
      </c>
      <c r="L551" s="17" t="str">
        <f>IF('Data Sheet'!$B$9="NC-50","N/A","OK")</f>
        <v>OK</v>
      </c>
      <c r="M551" s="17" t="str">
        <f>IF('Data Sheet'!$B$9="NC-50","N/A","OK")</f>
        <v>OK</v>
      </c>
      <c r="N551" s="23" t="str">
        <f>IF(BO551&lt;&gt;"",
    IF(INT('Data Sheet'!$A$19)=INT('Data Sheet'!$B$19),
        --(INT('Data Sheet'!$A$19) &amp; "." &amp; BO551),
        IF(AND((--(INT('Data Sheet'!$A$19) &amp; "." &amp; BO551)&gt;=--('Data Sheet'!$A$19)), (--(INT('Data Sheet'!$A$19) &amp; "." &amp; BO551)&lt;=--('Data Sheet'!$B$19))),
            --(INT('Data Sheet'!$A$19) &amp; "." &amp; BO551),
            --(INT('Data Sheet'!$B$19) &amp; "." &amp; BO551)
        )
    ),
    IF(BN551&lt;&gt;"",
        IF(INT('Data Sheet'!$A$19)=INT('Data Sheet'!$B$19),
            --(INT('Data Sheet'!$A$19) &amp; "." &amp; LEFT(BN551,3)),
            IF(AND((--(INT('Data Sheet'!$A$19) &amp; "." &amp; LEFT(BN551,3))&gt;=--('Data Sheet'!$A$19)), (--(INT('Data Sheet'!$A$19) &amp; "." &amp; LEFT(BN551,3))&lt;=--('Data Sheet'!$B$19))),
                --(INT('Data Sheet'!$A$19) &amp; "." &amp; LEFT(BN551,3)),
                --(INT('Data Sheet'!$B$19) &amp; "." &amp; LEFT(BN551,3))
            )
        ),
        "OK"
    )
)</f>
        <v>OK</v>
      </c>
      <c r="O551" s="23" t="str">
        <f>IF(BP551&lt;&gt;"",
    IF(INT('Data Sheet'!$A$19)=INT('Data Sheet'!$B$19),
        --(INT('Data Sheet'!$A$19) &amp; "." &amp; BP551),
        IF(AND((--(INT('Data Sheet'!$A$19) &amp; "." &amp; BP551)&gt;=--('Data Sheet'!$A$19)), (--(INT('Data Sheet'!$A$19) &amp; "." &amp; BP551)&lt;=--('Data Sheet'!$B$19))),
            --(INT('Data Sheet'!$A$19) &amp; "." &amp; BP551),
            --(INT('Data Sheet'!$B$19) &amp; "." &amp; BP551)
        )
    ),
    IF(BN551&lt;&gt;"",
        IF(INT('Data Sheet'!$A$19)=INT('Data Sheet'!$B$19),
            --(INT('Data Sheet'!$A$19) &amp; "." &amp; RIGHT(BN551,3)),
            IF(AND((--(INT('Data Sheet'!$A$19) &amp; "." &amp; RIGHT(BN551,3))&gt;=--('Data Sheet'!$A$19)), (--(INT('Data Sheet'!$A$19) &amp; "." &amp; RIGHT(BN551,3))&lt;=--('Data Sheet'!$B$19))),
                --(INT('Data Sheet'!$A$19) &amp; "." &amp; RIGHT(BN551,3)),
                --(INT('Data Sheet'!$B$19) &amp; "." &amp; RIGHT(BN551,3))
            )
        ),
        "OK"
    )
)</f>
        <v>OK</v>
      </c>
      <c r="P551" s="23" t="str">
        <f>IF(BR551&lt;&gt;"",
    IF(INT('Data Sheet'!$A$19)=INT('Data Sheet'!$B$15),
        --(INT('Data Sheet'!$A$15) &amp; "." &amp; BR551),
        IF(AND((--(INT('Data Sheet'!$A$15) &amp; "." &amp; BR551)&gt;=--('Data Sheet'!$A$15)), (--(INT('Data Sheet'!$A$15) &amp; "." &amp; BR551)&lt;=--('Data Sheet'!$B$15))),
            --(INT('Data Sheet'!$A$15) &amp; "." &amp; BR551),
            --(INT('Data Sheet'!$B$15) &amp; "." &amp; BR551)
        )
    ),
    IF(BQ551&lt;&gt;"",
        IF(INT('Data Sheet'!$A$15)=INT('Data Sheet'!$B$15),
            --(INT('Data Sheet'!$A$15) &amp; "." &amp; LEFT(BQ551,3)),
            IF(AND((--(INT('Data Sheet'!$A$15) &amp; "." &amp; LEFT(BQ551,3))&gt;=--('Data Sheet'!$A$15)), (--(INT('Data Sheet'!$A$15) &amp; "." &amp; LEFT(BQ551,3))&lt;=--('Data Sheet'!$B$15))),
                --(INT('Data Sheet'!$A$15) &amp; "." &amp; LEFT(BQ551,3)),
                --(INT('Data Sheet'!$B$15) &amp; "." &amp; LEFT(BQ551,3))
            )
        ),
        "OK"
    )
)</f>
        <v>OK</v>
      </c>
      <c r="Q551" s="23" t="str">
        <f>IF(BS551&lt;&gt;"",
    IF(INT('Data Sheet'!$A$19)=INT('Data Sheet'!$B$15),
        --(INT('Data Sheet'!$A$15) &amp; "." &amp; BS551),
        IF(AND((--(INT('Data Sheet'!$A$15) &amp; "." &amp; BS551)&gt;=--('Data Sheet'!$A$15)), (--(INT('Data Sheet'!$A$15) &amp; "." &amp; BS551)&lt;=--('Data Sheet'!$B$15))),
            --(INT('Data Sheet'!$A$15) &amp; "." &amp; BS551),
            --(INT('Data Sheet'!$B$15) &amp; "." &amp; BS551)
        )
    ),
    IF(BQ551&lt;&gt;"",
        IF(INT('Data Sheet'!$A$15)=INT('Data Sheet'!$B$15),
            --(INT('Data Sheet'!$A$15) &amp; "." &amp; RIGHT(BQ551,3)),
            IF(AND((--(INT('Data Sheet'!$A$15) &amp; "." &amp; RIGHT(BQ551,3))&gt;=--('Data Sheet'!$A$15)), (--(INT('Data Sheet'!$A$15) &amp; "." &amp; RIGHT(BQ551,3))&lt;=--('Data Sheet'!$B$15))),
                --(INT('Data Sheet'!$A$15) &amp; "." &amp; RIGHT(BQ551,3)),
                --(INT('Data Sheet'!$B$15) &amp; "." &amp; RIGHT(BQ551,3))
            )
        ),
        "OK"
    )
)</f>
        <v>OK</v>
      </c>
      <c r="R551" s="20"/>
      <c r="S551" s="20"/>
      <c r="T551" s="20"/>
      <c r="U551" s="20"/>
      <c r="V551" s="20"/>
      <c r="W551" s="20"/>
      <c r="X551" s="20"/>
      <c r="Y551" s="20"/>
      <c r="Z551" s="20"/>
      <c r="AA551" s="55"/>
      <c r="AB551" s="55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1"/>
      <c r="AR551" s="21"/>
      <c r="AS551" s="21"/>
      <c r="AT551" s="21"/>
      <c r="AU551" s="21"/>
      <c r="AV551" s="21"/>
      <c r="AW551" s="22"/>
      <c r="AX551" s="99"/>
      <c r="AY551" s="20"/>
      <c r="AZ551" s="20"/>
      <c r="BA551" s="22"/>
      <c r="BC551" s="80"/>
      <c r="BD551" s="80"/>
      <c r="BE551" s="80"/>
      <c r="BF551" s="80"/>
      <c r="BG551" s="2" t="str">
        <f t="shared" si="43"/>
        <v/>
      </c>
      <c r="BH551" s="78">
        <f t="shared" si="42"/>
        <v>0</v>
      </c>
    </row>
    <row r="552" spans="2:60" x14ac:dyDescent="0.2">
      <c r="B552" s="14">
        <f t="shared" si="44"/>
        <v>544</v>
      </c>
      <c r="C552" s="15" t="str">
        <f>CONCATENATE('Data Sheet'!$B$8,'Data Sheet'!$G$2)</f>
        <v>" HWDP</v>
      </c>
      <c r="D552" s="95" t="str">
        <f t="shared" si="45"/>
        <v/>
      </c>
      <c r="E552" s="15" t="str">
        <f>IF('Sum HWDP'!$D$10="TH-Hill DS-1 Vol 3 CAT 2: Clean and Visual Ends only","N/A","OK")</f>
        <v>OK</v>
      </c>
      <c r="F552" s="15" t="str">
        <f>IF('Sum HWDP'!$D$10="TH-Hill DS-1 Vol 3 CAT 2: Clean and Visual Ends only","N/A","OK")</f>
        <v>OK</v>
      </c>
      <c r="G552" s="17"/>
      <c r="H552" s="17"/>
      <c r="I552" s="17" t="s">
        <v>51</v>
      </c>
      <c r="J552" s="17" t="str">
        <f t="shared" si="46"/>
        <v>OK</v>
      </c>
      <c r="K552" s="17" t="str">
        <f t="shared" si="46"/>
        <v>OK</v>
      </c>
      <c r="L552" s="17" t="str">
        <f>IF('Data Sheet'!$B$9="NC-50","N/A","OK")</f>
        <v>OK</v>
      </c>
      <c r="M552" s="17" t="str">
        <f>IF('Data Sheet'!$B$9="NC-50","N/A","OK")</f>
        <v>OK</v>
      </c>
      <c r="N552" s="23" t="str">
        <f>IF(BO552&lt;&gt;"",
    IF(INT('Data Sheet'!$A$19)=INT('Data Sheet'!$B$19),
        --(INT('Data Sheet'!$A$19) &amp; "." &amp; BO552),
        IF(AND((--(INT('Data Sheet'!$A$19) &amp; "." &amp; BO552)&gt;=--('Data Sheet'!$A$19)), (--(INT('Data Sheet'!$A$19) &amp; "." &amp; BO552)&lt;=--('Data Sheet'!$B$19))),
            --(INT('Data Sheet'!$A$19) &amp; "." &amp; BO552),
            --(INT('Data Sheet'!$B$19) &amp; "." &amp; BO552)
        )
    ),
    IF(BN552&lt;&gt;"",
        IF(INT('Data Sheet'!$A$19)=INT('Data Sheet'!$B$19),
            --(INT('Data Sheet'!$A$19) &amp; "." &amp; LEFT(BN552,3)),
            IF(AND((--(INT('Data Sheet'!$A$19) &amp; "." &amp; LEFT(BN552,3))&gt;=--('Data Sheet'!$A$19)), (--(INT('Data Sheet'!$A$19) &amp; "." &amp; LEFT(BN552,3))&lt;=--('Data Sheet'!$B$19))),
                --(INT('Data Sheet'!$A$19) &amp; "." &amp; LEFT(BN552,3)),
                --(INT('Data Sheet'!$B$19) &amp; "." &amp; LEFT(BN552,3))
            )
        ),
        "OK"
    )
)</f>
        <v>OK</v>
      </c>
      <c r="O552" s="23" t="str">
        <f>IF(BP552&lt;&gt;"",
    IF(INT('Data Sheet'!$A$19)=INT('Data Sheet'!$B$19),
        --(INT('Data Sheet'!$A$19) &amp; "." &amp; BP552),
        IF(AND((--(INT('Data Sheet'!$A$19) &amp; "." &amp; BP552)&gt;=--('Data Sheet'!$A$19)), (--(INT('Data Sheet'!$A$19) &amp; "." &amp; BP552)&lt;=--('Data Sheet'!$B$19))),
            --(INT('Data Sheet'!$A$19) &amp; "." &amp; BP552),
            --(INT('Data Sheet'!$B$19) &amp; "." &amp; BP552)
        )
    ),
    IF(BN552&lt;&gt;"",
        IF(INT('Data Sheet'!$A$19)=INT('Data Sheet'!$B$19),
            --(INT('Data Sheet'!$A$19) &amp; "." &amp; RIGHT(BN552,3)),
            IF(AND((--(INT('Data Sheet'!$A$19) &amp; "." &amp; RIGHT(BN552,3))&gt;=--('Data Sheet'!$A$19)), (--(INT('Data Sheet'!$A$19) &amp; "." &amp; RIGHT(BN552,3))&lt;=--('Data Sheet'!$B$19))),
                --(INT('Data Sheet'!$A$19) &amp; "." &amp; RIGHT(BN552,3)),
                --(INT('Data Sheet'!$B$19) &amp; "." &amp; RIGHT(BN552,3))
            )
        ),
        "OK"
    )
)</f>
        <v>OK</v>
      </c>
      <c r="P552" s="23" t="str">
        <f>IF(BR552&lt;&gt;"",
    IF(INT('Data Sheet'!$A$19)=INT('Data Sheet'!$B$15),
        --(INT('Data Sheet'!$A$15) &amp; "." &amp; BR552),
        IF(AND((--(INT('Data Sheet'!$A$15) &amp; "." &amp; BR552)&gt;=--('Data Sheet'!$A$15)), (--(INT('Data Sheet'!$A$15) &amp; "." &amp; BR552)&lt;=--('Data Sheet'!$B$15))),
            --(INT('Data Sheet'!$A$15) &amp; "." &amp; BR552),
            --(INT('Data Sheet'!$B$15) &amp; "." &amp; BR552)
        )
    ),
    IF(BQ552&lt;&gt;"",
        IF(INT('Data Sheet'!$A$15)=INT('Data Sheet'!$B$15),
            --(INT('Data Sheet'!$A$15) &amp; "." &amp; LEFT(BQ552,3)),
            IF(AND((--(INT('Data Sheet'!$A$15) &amp; "." &amp; LEFT(BQ552,3))&gt;=--('Data Sheet'!$A$15)), (--(INT('Data Sheet'!$A$15) &amp; "." &amp; LEFT(BQ552,3))&lt;=--('Data Sheet'!$B$15))),
                --(INT('Data Sheet'!$A$15) &amp; "." &amp; LEFT(BQ552,3)),
                --(INT('Data Sheet'!$B$15) &amp; "." &amp; LEFT(BQ552,3))
            )
        ),
        "OK"
    )
)</f>
        <v>OK</v>
      </c>
      <c r="Q552" s="23" t="str">
        <f>IF(BS552&lt;&gt;"",
    IF(INT('Data Sheet'!$A$19)=INT('Data Sheet'!$B$15),
        --(INT('Data Sheet'!$A$15) &amp; "." &amp; BS552),
        IF(AND((--(INT('Data Sheet'!$A$15) &amp; "." &amp; BS552)&gt;=--('Data Sheet'!$A$15)), (--(INT('Data Sheet'!$A$15) &amp; "." &amp; BS552)&lt;=--('Data Sheet'!$B$15))),
            --(INT('Data Sheet'!$A$15) &amp; "." &amp; BS552),
            --(INT('Data Sheet'!$B$15) &amp; "." &amp; BS552)
        )
    ),
    IF(BQ552&lt;&gt;"",
        IF(INT('Data Sheet'!$A$15)=INT('Data Sheet'!$B$15),
            --(INT('Data Sheet'!$A$15) &amp; "." &amp; RIGHT(BQ552,3)),
            IF(AND((--(INT('Data Sheet'!$A$15) &amp; "." &amp; RIGHT(BQ552,3))&gt;=--('Data Sheet'!$A$15)), (--(INT('Data Sheet'!$A$15) &amp; "." &amp; RIGHT(BQ552,3))&lt;=--('Data Sheet'!$B$15))),
                --(INT('Data Sheet'!$A$15) &amp; "." &amp; RIGHT(BQ552,3)),
                --(INT('Data Sheet'!$B$15) &amp; "." &amp; RIGHT(BQ552,3))
            )
        ),
        "OK"
    )
)</f>
        <v>OK</v>
      </c>
      <c r="R552" s="20"/>
      <c r="S552" s="20"/>
      <c r="T552" s="20"/>
      <c r="U552" s="20"/>
      <c r="V552" s="20"/>
      <c r="W552" s="20"/>
      <c r="X552" s="20"/>
      <c r="Y552" s="20"/>
      <c r="Z552" s="20"/>
      <c r="AA552" s="55"/>
      <c r="AB552" s="55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1"/>
      <c r="AR552" s="21"/>
      <c r="AS552" s="21"/>
      <c r="AT552" s="21"/>
      <c r="AU552" s="21"/>
      <c r="AV552" s="21"/>
      <c r="AW552" s="22"/>
      <c r="AX552" s="99"/>
      <c r="AY552" s="20"/>
      <c r="AZ552" s="20"/>
      <c r="BA552" s="22"/>
      <c r="BC552" s="80"/>
      <c r="BD552" s="80"/>
      <c r="BE552" s="80"/>
      <c r="BF552" s="80"/>
      <c r="BG552" s="2" t="str">
        <f t="shared" si="43"/>
        <v/>
      </c>
      <c r="BH552" s="78">
        <f t="shared" si="42"/>
        <v>0</v>
      </c>
    </row>
    <row r="553" spans="2:60" x14ac:dyDescent="0.2">
      <c r="B553" s="14">
        <f t="shared" si="44"/>
        <v>545</v>
      </c>
      <c r="C553" s="15" t="str">
        <f>CONCATENATE('Data Sheet'!$B$8,'Data Sheet'!$G$2)</f>
        <v>" HWDP</v>
      </c>
      <c r="D553" s="95" t="str">
        <f t="shared" si="45"/>
        <v/>
      </c>
      <c r="E553" s="15" t="str">
        <f>IF('Sum HWDP'!$D$10="TH-Hill DS-1 Vol 3 CAT 2: Clean and Visual Ends only","N/A","OK")</f>
        <v>OK</v>
      </c>
      <c r="F553" s="15" t="str">
        <f>IF('Sum HWDP'!$D$10="TH-Hill DS-1 Vol 3 CAT 2: Clean and Visual Ends only","N/A","OK")</f>
        <v>OK</v>
      </c>
      <c r="G553" s="17"/>
      <c r="H553" s="17"/>
      <c r="I553" s="17" t="s">
        <v>51</v>
      </c>
      <c r="J553" s="17" t="str">
        <f t="shared" si="46"/>
        <v>OK</v>
      </c>
      <c r="K553" s="17" t="str">
        <f t="shared" si="46"/>
        <v>OK</v>
      </c>
      <c r="L553" s="17" t="str">
        <f>IF('Data Sheet'!$B$9="NC-50","N/A","OK")</f>
        <v>OK</v>
      </c>
      <c r="M553" s="17" t="str">
        <f>IF('Data Sheet'!$B$9="NC-50","N/A","OK")</f>
        <v>OK</v>
      </c>
      <c r="N553" s="23" t="str">
        <f>IF(BO553&lt;&gt;"",
    IF(INT('Data Sheet'!$A$19)=INT('Data Sheet'!$B$19),
        --(INT('Data Sheet'!$A$19) &amp; "." &amp; BO553),
        IF(AND((--(INT('Data Sheet'!$A$19) &amp; "." &amp; BO553)&gt;=--('Data Sheet'!$A$19)), (--(INT('Data Sheet'!$A$19) &amp; "." &amp; BO553)&lt;=--('Data Sheet'!$B$19))),
            --(INT('Data Sheet'!$A$19) &amp; "." &amp; BO553),
            --(INT('Data Sheet'!$B$19) &amp; "." &amp; BO553)
        )
    ),
    IF(BN553&lt;&gt;"",
        IF(INT('Data Sheet'!$A$19)=INT('Data Sheet'!$B$19),
            --(INT('Data Sheet'!$A$19) &amp; "." &amp; LEFT(BN553,3)),
            IF(AND((--(INT('Data Sheet'!$A$19) &amp; "." &amp; LEFT(BN553,3))&gt;=--('Data Sheet'!$A$19)), (--(INT('Data Sheet'!$A$19) &amp; "." &amp; LEFT(BN553,3))&lt;=--('Data Sheet'!$B$19))),
                --(INT('Data Sheet'!$A$19) &amp; "." &amp; LEFT(BN553,3)),
                --(INT('Data Sheet'!$B$19) &amp; "." &amp; LEFT(BN553,3))
            )
        ),
        "OK"
    )
)</f>
        <v>OK</v>
      </c>
      <c r="O553" s="23" t="str">
        <f>IF(BP553&lt;&gt;"",
    IF(INT('Data Sheet'!$A$19)=INT('Data Sheet'!$B$19),
        --(INT('Data Sheet'!$A$19) &amp; "." &amp; BP553),
        IF(AND((--(INT('Data Sheet'!$A$19) &amp; "." &amp; BP553)&gt;=--('Data Sheet'!$A$19)), (--(INT('Data Sheet'!$A$19) &amp; "." &amp; BP553)&lt;=--('Data Sheet'!$B$19))),
            --(INT('Data Sheet'!$A$19) &amp; "." &amp; BP553),
            --(INT('Data Sheet'!$B$19) &amp; "." &amp; BP553)
        )
    ),
    IF(BN553&lt;&gt;"",
        IF(INT('Data Sheet'!$A$19)=INT('Data Sheet'!$B$19),
            --(INT('Data Sheet'!$A$19) &amp; "." &amp; RIGHT(BN553,3)),
            IF(AND((--(INT('Data Sheet'!$A$19) &amp; "." &amp; RIGHT(BN553,3))&gt;=--('Data Sheet'!$A$19)), (--(INT('Data Sheet'!$A$19) &amp; "." &amp; RIGHT(BN553,3))&lt;=--('Data Sheet'!$B$19))),
                --(INT('Data Sheet'!$A$19) &amp; "." &amp; RIGHT(BN553,3)),
                --(INT('Data Sheet'!$B$19) &amp; "." &amp; RIGHT(BN553,3))
            )
        ),
        "OK"
    )
)</f>
        <v>OK</v>
      </c>
      <c r="P553" s="23" t="str">
        <f>IF(BR553&lt;&gt;"",
    IF(INT('Data Sheet'!$A$19)=INT('Data Sheet'!$B$15),
        --(INT('Data Sheet'!$A$15) &amp; "." &amp; BR553),
        IF(AND((--(INT('Data Sheet'!$A$15) &amp; "." &amp; BR553)&gt;=--('Data Sheet'!$A$15)), (--(INT('Data Sheet'!$A$15) &amp; "." &amp; BR553)&lt;=--('Data Sheet'!$B$15))),
            --(INT('Data Sheet'!$A$15) &amp; "." &amp; BR553),
            --(INT('Data Sheet'!$B$15) &amp; "." &amp; BR553)
        )
    ),
    IF(BQ553&lt;&gt;"",
        IF(INT('Data Sheet'!$A$15)=INT('Data Sheet'!$B$15),
            --(INT('Data Sheet'!$A$15) &amp; "." &amp; LEFT(BQ553,3)),
            IF(AND((--(INT('Data Sheet'!$A$15) &amp; "." &amp; LEFT(BQ553,3))&gt;=--('Data Sheet'!$A$15)), (--(INT('Data Sheet'!$A$15) &amp; "." &amp; LEFT(BQ553,3))&lt;=--('Data Sheet'!$B$15))),
                --(INT('Data Sheet'!$A$15) &amp; "." &amp; LEFT(BQ553,3)),
                --(INT('Data Sheet'!$B$15) &amp; "." &amp; LEFT(BQ553,3))
            )
        ),
        "OK"
    )
)</f>
        <v>OK</v>
      </c>
      <c r="Q553" s="23" t="str">
        <f>IF(BS553&lt;&gt;"",
    IF(INT('Data Sheet'!$A$19)=INT('Data Sheet'!$B$15),
        --(INT('Data Sheet'!$A$15) &amp; "." &amp; BS553),
        IF(AND((--(INT('Data Sheet'!$A$15) &amp; "." &amp; BS553)&gt;=--('Data Sheet'!$A$15)), (--(INT('Data Sheet'!$A$15) &amp; "." &amp; BS553)&lt;=--('Data Sheet'!$B$15))),
            --(INT('Data Sheet'!$A$15) &amp; "." &amp; BS553),
            --(INT('Data Sheet'!$B$15) &amp; "." &amp; BS553)
        )
    ),
    IF(BQ553&lt;&gt;"",
        IF(INT('Data Sheet'!$A$15)=INT('Data Sheet'!$B$15),
            --(INT('Data Sheet'!$A$15) &amp; "." &amp; RIGHT(BQ553,3)),
            IF(AND((--(INT('Data Sheet'!$A$15) &amp; "." &amp; RIGHT(BQ553,3))&gt;=--('Data Sheet'!$A$15)), (--(INT('Data Sheet'!$A$15) &amp; "." &amp; RIGHT(BQ553,3))&lt;=--('Data Sheet'!$B$15))),
                --(INT('Data Sheet'!$A$15) &amp; "." &amp; RIGHT(BQ553,3)),
                --(INT('Data Sheet'!$B$15) &amp; "." &amp; RIGHT(BQ553,3))
            )
        ),
        "OK"
    )
)</f>
        <v>OK</v>
      </c>
      <c r="R553" s="20"/>
      <c r="S553" s="20"/>
      <c r="T553" s="20"/>
      <c r="U553" s="20"/>
      <c r="V553" s="20"/>
      <c r="W553" s="20"/>
      <c r="X553" s="20"/>
      <c r="Y553" s="20"/>
      <c r="Z553" s="20"/>
      <c r="AA553" s="55"/>
      <c r="AB553" s="55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1"/>
      <c r="AR553" s="21"/>
      <c r="AS553" s="21"/>
      <c r="AT553" s="21"/>
      <c r="AU553" s="21"/>
      <c r="AV553" s="21"/>
      <c r="AW553" s="22"/>
      <c r="AX553" s="99"/>
      <c r="AY553" s="20"/>
      <c r="AZ553" s="20"/>
      <c r="BA553" s="22"/>
      <c r="BC553" s="80"/>
      <c r="BD553" s="80"/>
      <c r="BE553" s="80"/>
      <c r="BF553" s="80"/>
      <c r="BG553" s="2" t="str">
        <f t="shared" si="43"/>
        <v/>
      </c>
      <c r="BH553" s="78">
        <f t="shared" si="42"/>
        <v>0</v>
      </c>
    </row>
    <row r="554" spans="2:60" x14ac:dyDescent="0.2">
      <c r="B554" s="14">
        <f t="shared" si="44"/>
        <v>546</v>
      </c>
      <c r="C554" s="15" t="str">
        <f>CONCATENATE('Data Sheet'!$B$8,'Data Sheet'!$G$2)</f>
        <v>" HWDP</v>
      </c>
      <c r="D554" s="95" t="str">
        <f t="shared" si="45"/>
        <v/>
      </c>
      <c r="E554" s="15" t="str">
        <f>IF('Sum HWDP'!$D$10="TH-Hill DS-1 Vol 3 CAT 2: Clean and Visual Ends only","N/A","OK")</f>
        <v>OK</v>
      </c>
      <c r="F554" s="15" t="str">
        <f>IF('Sum HWDP'!$D$10="TH-Hill DS-1 Vol 3 CAT 2: Clean and Visual Ends only","N/A","OK")</f>
        <v>OK</v>
      </c>
      <c r="G554" s="17"/>
      <c r="H554" s="17"/>
      <c r="I554" s="17" t="s">
        <v>51</v>
      </c>
      <c r="J554" s="17" t="str">
        <f t="shared" si="46"/>
        <v>OK</v>
      </c>
      <c r="K554" s="17" t="str">
        <f t="shared" si="46"/>
        <v>OK</v>
      </c>
      <c r="L554" s="17" t="str">
        <f>IF('Data Sheet'!$B$9="NC-50","N/A","OK")</f>
        <v>OK</v>
      </c>
      <c r="M554" s="17" t="str">
        <f>IF('Data Sheet'!$B$9="NC-50","N/A","OK")</f>
        <v>OK</v>
      </c>
      <c r="N554" s="23" t="str">
        <f>IF(BO554&lt;&gt;"",
    IF(INT('Data Sheet'!$A$19)=INT('Data Sheet'!$B$19),
        --(INT('Data Sheet'!$A$19) &amp; "." &amp; BO554),
        IF(AND((--(INT('Data Sheet'!$A$19) &amp; "." &amp; BO554)&gt;=--('Data Sheet'!$A$19)), (--(INT('Data Sheet'!$A$19) &amp; "." &amp; BO554)&lt;=--('Data Sheet'!$B$19))),
            --(INT('Data Sheet'!$A$19) &amp; "." &amp; BO554),
            --(INT('Data Sheet'!$B$19) &amp; "." &amp; BO554)
        )
    ),
    IF(BN554&lt;&gt;"",
        IF(INT('Data Sheet'!$A$19)=INT('Data Sheet'!$B$19),
            --(INT('Data Sheet'!$A$19) &amp; "." &amp; LEFT(BN554,3)),
            IF(AND((--(INT('Data Sheet'!$A$19) &amp; "." &amp; LEFT(BN554,3))&gt;=--('Data Sheet'!$A$19)), (--(INT('Data Sheet'!$A$19) &amp; "." &amp; LEFT(BN554,3))&lt;=--('Data Sheet'!$B$19))),
                --(INT('Data Sheet'!$A$19) &amp; "." &amp; LEFT(BN554,3)),
                --(INT('Data Sheet'!$B$19) &amp; "." &amp; LEFT(BN554,3))
            )
        ),
        "OK"
    )
)</f>
        <v>OK</v>
      </c>
      <c r="O554" s="23" t="str">
        <f>IF(BP554&lt;&gt;"",
    IF(INT('Data Sheet'!$A$19)=INT('Data Sheet'!$B$19),
        --(INT('Data Sheet'!$A$19) &amp; "." &amp; BP554),
        IF(AND((--(INT('Data Sheet'!$A$19) &amp; "." &amp; BP554)&gt;=--('Data Sheet'!$A$19)), (--(INT('Data Sheet'!$A$19) &amp; "." &amp; BP554)&lt;=--('Data Sheet'!$B$19))),
            --(INT('Data Sheet'!$A$19) &amp; "." &amp; BP554),
            --(INT('Data Sheet'!$B$19) &amp; "." &amp; BP554)
        )
    ),
    IF(BN554&lt;&gt;"",
        IF(INT('Data Sheet'!$A$19)=INT('Data Sheet'!$B$19),
            --(INT('Data Sheet'!$A$19) &amp; "." &amp; RIGHT(BN554,3)),
            IF(AND((--(INT('Data Sheet'!$A$19) &amp; "." &amp; RIGHT(BN554,3))&gt;=--('Data Sheet'!$A$19)), (--(INT('Data Sheet'!$A$19) &amp; "." &amp; RIGHT(BN554,3))&lt;=--('Data Sheet'!$B$19))),
                --(INT('Data Sheet'!$A$19) &amp; "." &amp; RIGHT(BN554,3)),
                --(INT('Data Sheet'!$B$19) &amp; "." &amp; RIGHT(BN554,3))
            )
        ),
        "OK"
    )
)</f>
        <v>OK</v>
      </c>
      <c r="P554" s="23" t="str">
        <f>IF(BR554&lt;&gt;"",
    IF(INT('Data Sheet'!$A$19)=INT('Data Sheet'!$B$15),
        --(INT('Data Sheet'!$A$15) &amp; "." &amp; BR554),
        IF(AND((--(INT('Data Sheet'!$A$15) &amp; "." &amp; BR554)&gt;=--('Data Sheet'!$A$15)), (--(INT('Data Sheet'!$A$15) &amp; "." &amp; BR554)&lt;=--('Data Sheet'!$B$15))),
            --(INT('Data Sheet'!$A$15) &amp; "." &amp; BR554),
            --(INT('Data Sheet'!$B$15) &amp; "." &amp; BR554)
        )
    ),
    IF(BQ554&lt;&gt;"",
        IF(INT('Data Sheet'!$A$15)=INT('Data Sheet'!$B$15),
            --(INT('Data Sheet'!$A$15) &amp; "." &amp; LEFT(BQ554,3)),
            IF(AND((--(INT('Data Sheet'!$A$15) &amp; "." &amp; LEFT(BQ554,3))&gt;=--('Data Sheet'!$A$15)), (--(INT('Data Sheet'!$A$15) &amp; "." &amp; LEFT(BQ554,3))&lt;=--('Data Sheet'!$B$15))),
                --(INT('Data Sheet'!$A$15) &amp; "." &amp; LEFT(BQ554,3)),
                --(INT('Data Sheet'!$B$15) &amp; "." &amp; LEFT(BQ554,3))
            )
        ),
        "OK"
    )
)</f>
        <v>OK</v>
      </c>
      <c r="Q554" s="23" t="str">
        <f>IF(BS554&lt;&gt;"",
    IF(INT('Data Sheet'!$A$19)=INT('Data Sheet'!$B$15),
        --(INT('Data Sheet'!$A$15) &amp; "." &amp; BS554),
        IF(AND((--(INT('Data Sheet'!$A$15) &amp; "." &amp; BS554)&gt;=--('Data Sheet'!$A$15)), (--(INT('Data Sheet'!$A$15) &amp; "." &amp; BS554)&lt;=--('Data Sheet'!$B$15))),
            --(INT('Data Sheet'!$A$15) &amp; "." &amp; BS554),
            --(INT('Data Sheet'!$B$15) &amp; "." &amp; BS554)
        )
    ),
    IF(BQ554&lt;&gt;"",
        IF(INT('Data Sheet'!$A$15)=INT('Data Sheet'!$B$15),
            --(INT('Data Sheet'!$A$15) &amp; "." &amp; RIGHT(BQ554,3)),
            IF(AND((--(INT('Data Sheet'!$A$15) &amp; "." &amp; RIGHT(BQ554,3))&gt;=--('Data Sheet'!$A$15)), (--(INT('Data Sheet'!$A$15) &amp; "." &amp; RIGHT(BQ554,3))&lt;=--('Data Sheet'!$B$15))),
                --(INT('Data Sheet'!$A$15) &amp; "." &amp; RIGHT(BQ554,3)),
                --(INT('Data Sheet'!$B$15) &amp; "." &amp; RIGHT(BQ554,3))
            )
        ),
        "OK"
    )
)</f>
        <v>OK</v>
      </c>
      <c r="R554" s="20"/>
      <c r="S554" s="20"/>
      <c r="T554" s="20"/>
      <c r="U554" s="20"/>
      <c r="V554" s="20"/>
      <c r="W554" s="20"/>
      <c r="X554" s="20"/>
      <c r="Y554" s="20"/>
      <c r="Z554" s="20"/>
      <c r="AA554" s="55"/>
      <c r="AB554" s="55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1"/>
      <c r="AR554" s="21"/>
      <c r="AS554" s="21"/>
      <c r="AT554" s="21"/>
      <c r="AU554" s="21"/>
      <c r="AV554" s="21"/>
      <c r="AW554" s="22"/>
      <c r="AX554" s="99"/>
      <c r="AY554" s="20"/>
      <c r="AZ554" s="20"/>
      <c r="BA554" s="22"/>
      <c r="BC554" s="80"/>
      <c r="BD554" s="80"/>
      <c r="BE554" s="80"/>
      <c r="BF554" s="80"/>
      <c r="BG554" s="2" t="str">
        <f t="shared" si="43"/>
        <v/>
      </c>
      <c r="BH554" s="78">
        <f t="shared" si="42"/>
        <v>0</v>
      </c>
    </row>
    <row r="555" spans="2:60" x14ac:dyDescent="0.2">
      <c r="B555" s="14">
        <f t="shared" si="44"/>
        <v>547</v>
      </c>
      <c r="C555" s="15" t="str">
        <f>CONCATENATE('Data Sheet'!$B$8,'Data Sheet'!$G$2)</f>
        <v>" HWDP</v>
      </c>
      <c r="D555" s="95" t="str">
        <f t="shared" si="45"/>
        <v/>
      </c>
      <c r="E555" s="15" t="str">
        <f>IF('Sum HWDP'!$D$10="TH-Hill DS-1 Vol 3 CAT 2: Clean and Visual Ends only","N/A","OK")</f>
        <v>OK</v>
      </c>
      <c r="F555" s="15" t="str">
        <f>IF('Sum HWDP'!$D$10="TH-Hill DS-1 Vol 3 CAT 2: Clean and Visual Ends only","N/A","OK")</f>
        <v>OK</v>
      </c>
      <c r="G555" s="17"/>
      <c r="H555" s="17"/>
      <c r="I555" s="17" t="s">
        <v>51</v>
      </c>
      <c r="J555" s="17" t="str">
        <f t="shared" si="46"/>
        <v>OK</v>
      </c>
      <c r="K555" s="17" t="str">
        <f t="shared" si="46"/>
        <v>OK</v>
      </c>
      <c r="L555" s="17" t="str">
        <f>IF('Data Sheet'!$B$9="NC-50","N/A","OK")</f>
        <v>OK</v>
      </c>
      <c r="M555" s="17" t="str">
        <f>IF('Data Sheet'!$B$9="NC-50","N/A","OK")</f>
        <v>OK</v>
      </c>
      <c r="N555" s="23" t="str">
        <f>IF(BO555&lt;&gt;"",
    IF(INT('Data Sheet'!$A$19)=INT('Data Sheet'!$B$19),
        --(INT('Data Sheet'!$A$19) &amp; "." &amp; BO555),
        IF(AND((--(INT('Data Sheet'!$A$19) &amp; "." &amp; BO555)&gt;=--('Data Sheet'!$A$19)), (--(INT('Data Sheet'!$A$19) &amp; "." &amp; BO555)&lt;=--('Data Sheet'!$B$19))),
            --(INT('Data Sheet'!$A$19) &amp; "." &amp; BO555),
            --(INT('Data Sheet'!$B$19) &amp; "." &amp; BO555)
        )
    ),
    IF(BN555&lt;&gt;"",
        IF(INT('Data Sheet'!$A$19)=INT('Data Sheet'!$B$19),
            --(INT('Data Sheet'!$A$19) &amp; "." &amp; LEFT(BN555,3)),
            IF(AND((--(INT('Data Sheet'!$A$19) &amp; "." &amp; LEFT(BN555,3))&gt;=--('Data Sheet'!$A$19)), (--(INT('Data Sheet'!$A$19) &amp; "." &amp; LEFT(BN555,3))&lt;=--('Data Sheet'!$B$19))),
                --(INT('Data Sheet'!$A$19) &amp; "." &amp; LEFT(BN555,3)),
                --(INT('Data Sheet'!$B$19) &amp; "." &amp; LEFT(BN555,3))
            )
        ),
        "OK"
    )
)</f>
        <v>OK</v>
      </c>
      <c r="O555" s="23" t="str">
        <f>IF(BP555&lt;&gt;"",
    IF(INT('Data Sheet'!$A$19)=INT('Data Sheet'!$B$19),
        --(INT('Data Sheet'!$A$19) &amp; "." &amp; BP555),
        IF(AND((--(INT('Data Sheet'!$A$19) &amp; "." &amp; BP555)&gt;=--('Data Sheet'!$A$19)), (--(INT('Data Sheet'!$A$19) &amp; "." &amp; BP555)&lt;=--('Data Sheet'!$B$19))),
            --(INT('Data Sheet'!$A$19) &amp; "." &amp; BP555),
            --(INT('Data Sheet'!$B$19) &amp; "." &amp; BP555)
        )
    ),
    IF(BN555&lt;&gt;"",
        IF(INT('Data Sheet'!$A$19)=INT('Data Sheet'!$B$19),
            --(INT('Data Sheet'!$A$19) &amp; "." &amp; RIGHT(BN555,3)),
            IF(AND((--(INT('Data Sheet'!$A$19) &amp; "." &amp; RIGHT(BN555,3))&gt;=--('Data Sheet'!$A$19)), (--(INT('Data Sheet'!$A$19) &amp; "." &amp; RIGHT(BN555,3))&lt;=--('Data Sheet'!$B$19))),
                --(INT('Data Sheet'!$A$19) &amp; "." &amp; RIGHT(BN555,3)),
                --(INT('Data Sheet'!$B$19) &amp; "." &amp; RIGHT(BN555,3))
            )
        ),
        "OK"
    )
)</f>
        <v>OK</v>
      </c>
      <c r="P555" s="23" t="str">
        <f>IF(BR555&lt;&gt;"",
    IF(INT('Data Sheet'!$A$19)=INT('Data Sheet'!$B$15),
        --(INT('Data Sheet'!$A$15) &amp; "." &amp; BR555),
        IF(AND((--(INT('Data Sheet'!$A$15) &amp; "." &amp; BR555)&gt;=--('Data Sheet'!$A$15)), (--(INT('Data Sheet'!$A$15) &amp; "." &amp; BR555)&lt;=--('Data Sheet'!$B$15))),
            --(INT('Data Sheet'!$A$15) &amp; "." &amp; BR555),
            --(INT('Data Sheet'!$B$15) &amp; "." &amp; BR555)
        )
    ),
    IF(BQ555&lt;&gt;"",
        IF(INT('Data Sheet'!$A$15)=INT('Data Sheet'!$B$15),
            --(INT('Data Sheet'!$A$15) &amp; "." &amp; LEFT(BQ555,3)),
            IF(AND((--(INT('Data Sheet'!$A$15) &amp; "." &amp; LEFT(BQ555,3))&gt;=--('Data Sheet'!$A$15)), (--(INT('Data Sheet'!$A$15) &amp; "." &amp; LEFT(BQ555,3))&lt;=--('Data Sheet'!$B$15))),
                --(INT('Data Sheet'!$A$15) &amp; "." &amp; LEFT(BQ555,3)),
                --(INT('Data Sheet'!$B$15) &amp; "." &amp; LEFT(BQ555,3))
            )
        ),
        "OK"
    )
)</f>
        <v>OK</v>
      </c>
      <c r="Q555" s="23" t="str">
        <f>IF(BS555&lt;&gt;"",
    IF(INT('Data Sheet'!$A$19)=INT('Data Sheet'!$B$15),
        --(INT('Data Sheet'!$A$15) &amp; "." &amp; BS555),
        IF(AND((--(INT('Data Sheet'!$A$15) &amp; "." &amp; BS555)&gt;=--('Data Sheet'!$A$15)), (--(INT('Data Sheet'!$A$15) &amp; "." &amp; BS555)&lt;=--('Data Sheet'!$B$15))),
            --(INT('Data Sheet'!$A$15) &amp; "." &amp; BS555),
            --(INT('Data Sheet'!$B$15) &amp; "." &amp; BS555)
        )
    ),
    IF(BQ555&lt;&gt;"",
        IF(INT('Data Sheet'!$A$15)=INT('Data Sheet'!$B$15),
            --(INT('Data Sheet'!$A$15) &amp; "." &amp; RIGHT(BQ555,3)),
            IF(AND((--(INT('Data Sheet'!$A$15) &amp; "." &amp; RIGHT(BQ555,3))&gt;=--('Data Sheet'!$A$15)), (--(INT('Data Sheet'!$A$15) &amp; "." &amp; RIGHT(BQ555,3))&lt;=--('Data Sheet'!$B$15))),
                --(INT('Data Sheet'!$A$15) &amp; "." &amp; RIGHT(BQ555,3)),
                --(INT('Data Sheet'!$B$15) &amp; "." &amp; RIGHT(BQ555,3))
            )
        ),
        "OK"
    )
)</f>
        <v>OK</v>
      </c>
      <c r="R555" s="20"/>
      <c r="S555" s="20"/>
      <c r="T555" s="20"/>
      <c r="U555" s="20"/>
      <c r="V555" s="20"/>
      <c r="W555" s="20"/>
      <c r="X555" s="20"/>
      <c r="Y555" s="20"/>
      <c r="Z555" s="20"/>
      <c r="AA555" s="55"/>
      <c r="AB555" s="55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1"/>
      <c r="AR555" s="21"/>
      <c r="AS555" s="21"/>
      <c r="AT555" s="21"/>
      <c r="AU555" s="21"/>
      <c r="AV555" s="21"/>
      <c r="AW555" s="22"/>
      <c r="AX555" s="99"/>
      <c r="AY555" s="20"/>
      <c r="AZ555" s="20"/>
      <c r="BA555" s="22"/>
      <c r="BC555" s="80"/>
      <c r="BD555" s="80"/>
      <c r="BE555" s="80"/>
      <c r="BF555" s="80"/>
      <c r="BG555" s="2" t="str">
        <f t="shared" si="43"/>
        <v/>
      </c>
      <c r="BH555" s="78">
        <f t="shared" si="42"/>
        <v>0</v>
      </c>
    </row>
    <row r="556" spans="2:60" x14ac:dyDescent="0.2">
      <c r="B556" s="14">
        <f t="shared" si="44"/>
        <v>548</v>
      </c>
      <c r="C556" s="15" t="str">
        <f>CONCATENATE('Data Sheet'!$B$8,'Data Sheet'!$G$2)</f>
        <v>" HWDP</v>
      </c>
      <c r="D556" s="95" t="str">
        <f t="shared" si="45"/>
        <v/>
      </c>
      <c r="E556" s="15" t="str">
        <f>IF('Sum HWDP'!$D$10="TH-Hill DS-1 Vol 3 CAT 2: Clean and Visual Ends only","N/A","OK")</f>
        <v>OK</v>
      </c>
      <c r="F556" s="15" t="str">
        <f>IF('Sum HWDP'!$D$10="TH-Hill DS-1 Vol 3 CAT 2: Clean and Visual Ends only","N/A","OK")</f>
        <v>OK</v>
      </c>
      <c r="G556" s="17"/>
      <c r="H556" s="17"/>
      <c r="I556" s="17" t="s">
        <v>51</v>
      </c>
      <c r="J556" s="17" t="str">
        <f t="shared" si="46"/>
        <v>OK</v>
      </c>
      <c r="K556" s="17" t="str">
        <f t="shared" si="46"/>
        <v>OK</v>
      </c>
      <c r="L556" s="17" t="str">
        <f>IF('Data Sheet'!$B$9="NC-50","N/A","OK")</f>
        <v>OK</v>
      </c>
      <c r="M556" s="17" t="str">
        <f>IF('Data Sheet'!$B$9="NC-50","N/A","OK")</f>
        <v>OK</v>
      </c>
      <c r="N556" s="23" t="str">
        <f>IF(BO556&lt;&gt;"",
    IF(INT('Data Sheet'!$A$19)=INT('Data Sheet'!$B$19),
        --(INT('Data Sheet'!$A$19) &amp; "." &amp; BO556),
        IF(AND((--(INT('Data Sheet'!$A$19) &amp; "." &amp; BO556)&gt;=--('Data Sheet'!$A$19)), (--(INT('Data Sheet'!$A$19) &amp; "." &amp; BO556)&lt;=--('Data Sheet'!$B$19))),
            --(INT('Data Sheet'!$A$19) &amp; "." &amp; BO556),
            --(INT('Data Sheet'!$B$19) &amp; "." &amp; BO556)
        )
    ),
    IF(BN556&lt;&gt;"",
        IF(INT('Data Sheet'!$A$19)=INT('Data Sheet'!$B$19),
            --(INT('Data Sheet'!$A$19) &amp; "." &amp; LEFT(BN556,3)),
            IF(AND((--(INT('Data Sheet'!$A$19) &amp; "." &amp; LEFT(BN556,3))&gt;=--('Data Sheet'!$A$19)), (--(INT('Data Sheet'!$A$19) &amp; "." &amp; LEFT(BN556,3))&lt;=--('Data Sheet'!$B$19))),
                --(INT('Data Sheet'!$A$19) &amp; "." &amp; LEFT(BN556,3)),
                --(INT('Data Sheet'!$B$19) &amp; "." &amp; LEFT(BN556,3))
            )
        ),
        "OK"
    )
)</f>
        <v>OK</v>
      </c>
      <c r="O556" s="23" t="str">
        <f>IF(BP556&lt;&gt;"",
    IF(INT('Data Sheet'!$A$19)=INT('Data Sheet'!$B$19),
        --(INT('Data Sheet'!$A$19) &amp; "." &amp; BP556),
        IF(AND((--(INT('Data Sheet'!$A$19) &amp; "." &amp; BP556)&gt;=--('Data Sheet'!$A$19)), (--(INT('Data Sheet'!$A$19) &amp; "." &amp; BP556)&lt;=--('Data Sheet'!$B$19))),
            --(INT('Data Sheet'!$A$19) &amp; "." &amp; BP556),
            --(INT('Data Sheet'!$B$19) &amp; "." &amp; BP556)
        )
    ),
    IF(BN556&lt;&gt;"",
        IF(INT('Data Sheet'!$A$19)=INT('Data Sheet'!$B$19),
            --(INT('Data Sheet'!$A$19) &amp; "." &amp; RIGHT(BN556,3)),
            IF(AND((--(INT('Data Sheet'!$A$19) &amp; "." &amp; RIGHT(BN556,3))&gt;=--('Data Sheet'!$A$19)), (--(INT('Data Sheet'!$A$19) &amp; "." &amp; RIGHT(BN556,3))&lt;=--('Data Sheet'!$B$19))),
                --(INT('Data Sheet'!$A$19) &amp; "." &amp; RIGHT(BN556,3)),
                --(INT('Data Sheet'!$B$19) &amp; "." &amp; RIGHT(BN556,3))
            )
        ),
        "OK"
    )
)</f>
        <v>OK</v>
      </c>
      <c r="P556" s="23" t="str">
        <f>IF(BR556&lt;&gt;"",
    IF(INT('Data Sheet'!$A$19)=INT('Data Sheet'!$B$15),
        --(INT('Data Sheet'!$A$15) &amp; "." &amp; BR556),
        IF(AND((--(INT('Data Sheet'!$A$15) &amp; "." &amp; BR556)&gt;=--('Data Sheet'!$A$15)), (--(INT('Data Sheet'!$A$15) &amp; "." &amp; BR556)&lt;=--('Data Sheet'!$B$15))),
            --(INT('Data Sheet'!$A$15) &amp; "." &amp; BR556),
            --(INT('Data Sheet'!$B$15) &amp; "." &amp; BR556)
        )
    ),
    IF(BQ556&lt;&gt;"",
        IF(INT('Data Sheet'!$A$15)=INT('Data Sheet'!$B$15),
            --(INT('Data Sheet'!$A$15) &amp; "." &amp; LEFT(BQ556,3)),
            IF(AND((--(INT('Data Sheet'!$A$15) &amp; "." &amp; LEFT(BQ556,3))&gt;=--('Data Sheet'!$A$15)), (--(INT('Data Sheet'!$A$15) &amp; "." &amp; LEFT(BQ556,3))&lt;=--('Data Sheet'!$B$15))),
                --(INT('Data Sheet'!$A$15) &amp; "." &amp; LEFT(BQ556,3)),
                --(INT('Data Sheet'!$B$15) &amp; "." &amp; LEFT(BQ556,3))
            )
        ),
        "OK"
    )
)</f>
        <v>OK</v>
      </c>
      <c r="Q556" s="23" t="str">
        <f>IF(BS556&lt;&gt;"",
    IF(INT('Data Sheet'!$A$19)=INT('Data Sheet'!$B$15),
        --(INT('Data Sheet'!$A$15) &amp; "." &amp; BS556),
        IF(AND((--(INT('Data Sheet'!$A$15) &amp; "." &amp; BS556)&gt;=--('Data Sheet'!$A$15)), (--(INT('Data Sheet'!$A$15) &amp; "." &amp; BS556)&lt;=--('Data Sheet'!$B$15))),
            --(INT('Data Sheet'!$A$15) &amp; "." &amp; BS556),
            --(INT('Data Sheet'!$B$15) &amp; "." &amp; BS556)
        )
    ),
    IF(BQ556&lt;&gt;"",
        IF(INT('Data Sheet'!$A$15)=INT('Data Sheet'!$B$15),
            --(INT('Data Sheet'!$A$15) &amp; "." &amp; RIGHT(BQ556,3)),
            IF(AND((--(INT('Data Sheet'!$A$15) &amp; "." &amp; RIGHT(BQ556,3))&gt;=--('Data Sheet'!$A$15)), (--(INT('Data Sheet'!$A$15) &amp; "." &amp; RIGHT(BQ556,3))&lt;=--('Data Sheet'!$B$15))),
                --(INT('Data Sheet'!$A$15) &amp; "." &amp; RIGHT(BQ556,3)),
                --(INT('Data Sheet'!$B$15) &amp; "." &amp; RIGHT(BQ556,3))
            )
        ),
        "OK"
    )
)</f>
        <v>OK</v>
      </c>
      <c r="R556" s="20"/>
      <c r="S556" s="20"/>
      <c r="T556" s="20"/>
      <c r="U556" s="20"/>
      <c r="V556" s="20"/>
      <c r="W556" s="20"/>
      <c r="X556" s="20"/>
      <c r="Y556" s="20"/>
      <c r="Z556" s="20"/>
      <c r="AA556" s="55"/>
      <c r="AB556" s="55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1"/>
      <c r="AR556" s="21"/>
      <c r="AS556" s="21"/>
      <c r="AT556" s="21"/>
      <c r="AU556" s="21"/>
      <c r="AV556" s="21"/>
      <c r="AW556" s="22"/>
      <c r="AX556" s="99"/>
      <c r="AY556" s="20"/>
      <c r="AZ556" s="20"/>
      <c r="BA556" s="22"/>
      <c r="BC556" s="80"/>
      <c r="BD556" s="80"/>
      <c r="BE556" s="80"/>
      <c r="BF556" s="80"/>
      <c r="BG556" s="2" t="str">
        <f t="shared" si="43"/>
        <v/>
      </c>
      <c r="BH556" s="78">
        <f t="shared" si="42"/>
        <v>0</v>
      </c>
    </row>
    <row r="557" spans="2:60" x14ac:dyDescent="0.2">
      <c r="B557" s="14">
        <f t="shared" si="44"/>
        <v>549</v>
      </c>
      <c r="C557" s="15" t="str">
        <f>CONCATENATE('Data Sheet'!$B$8,'Data Sheet'!$G$2)</f>
        <v>" HWDP</v>
      </c>
      <c r="D557" s="95" t="str">
        <f t="shared" si="45"/>
        <v/>
      </c>
      <c r="E557" s="15" t="str">
        <f>IF('Sum HWDP'!$D$10="TH-Hill DS-1 Vol 3 CAT 2: Clean and Visual Ends only","N/A","OK")</f>
        <v>OK</v>
      </c>
      <c r="F557" s="15" t="str">
        <f>IF('Sum HWDP'!$D$10="TH-Hill DS-1 Vol 3 CAT 2: Clean and Visual Ends only","N/A","OK")</f>
        <v>OK</v>
      </c>
      <c r="G557" s="17"/>
      <c r="H557" s="17"/>
      <c r="I557" s="17" t="s">
        <v>51</v>
      </c>
      <c r="J557" s="17" t="str">
        <f t="shared" si="46"/>
        <v>OK</v>
      </c>
      <c r="K557" s="17" t="str">
        <f t="shared" si="46"/>
        <v>OK</v>
      </c>
      <c r="L557" s="17" t="str">
        <f>IF('Data Sheet'!$B$9="NC-50","N/A","OK")</f>
        <v>OK</v>
      </c>
      <c r="M557" s="17" t="str">
        <f>IF('Data Sheet'!$B$9="NC-50","N/A","OK")</f>
        <v>OK</v>
      </c>
      <c r="N557" s="23" t="str">
        <f>IF(BO557&lt;&gt;"",
    IF(INT('Data Sheet'!$A$19)=INT('Data Sheet'!$B$19),
        --(INT('Data Sheet'!$A$19) &amp; "." &amp; BO557),
        IF(AND((--(INT('Data Sheet'!$A$19) &amp; "." &amp; BO557)&gt;=--('Data Sheet'!$A$19)), (--(INT('Data Sheet'!$A$19) &amp; "." &amp; BO557)&lt;=--('Data Sheet'!$B$19))),
            --(INT('Data Sheet'!$A$19) &amp; "." &amp; BO557),
            --(INT('Data Sheet'!$B$19) &amp; "." &amp; BO557)
        )
    ),
    IF(BN557&lt;&gt;"",
        IF(INT('Data Sheet'!$A$19)=INT('Data Sheet'!$B$19),
            --(INT('Data Sheet'!$A$19) &amp; "." &amp; LEFT(BN557,3)),
            IF(AND((--(INT('Data Sheet'!$A$19) &amp; "." &amp; LEFT(BN557,3))&gt;=--('Data Sheet'!$A$19)), (--(INT('Data Sheet'!$A$19) &amp; "." &amp; LEFT(BN557,3))&lt;=--('Data Sheet'!$B$19))),
                --(INT('Data Sheet'!$A$19) &amp; "." &amp; LEFT(BN557,3)),
                --(INT('Data Sheet'!$B$19) &amp; "." &amp; LEFT(BN557,3))
            )
        ),
        "OK"
    )
)</f>
        <v>OK</v>
      </c>
      <c r="O557" s="23" t="str">
        <f>IF(BP557&lt;&gt;"",
    IF(INT('Data Sheet'!$A$19)=INT('Data Sheet'!$B$19),
        --(INT('Data Sheet'!$A$19) &amp; "." &amp; BP557),
        IF(AND((--(INT('Data Sheet'!$A$19) &amp; "." &amp; BP557)&gt;=--('Data Sheet'!$A$19)), (--(INT('Data Sheet'!$A$19) &amp; "." &amp; BP557)&lt;=--('Data Sheet'!$B$19))),
            --(INT('Data Sheet'!$A$19) &amp; "." &amp; BP557),
            --(INT('Data Sheet'!$B$19) &amp; "." &amp; BP557)
        )
    ),
    IF(BN557&lt;&gt;"",
        IF(INT('Data Sheet'!$A$19)=INT('Data Sheet'!$B$19),
            --(INT('Data Sheet'!$A$19) &amp; "." &amp; RIGHT(BN557,3)),
            IF(AND((--(INT('Data Sheet'!$A$19) &amp; "." &amp; RIGHT(BN557,3))&gt;=--('Data Sheet'!$A$19)), (--(INT('Data Sheet'!$A$19) &amp; "." &amp; RIGHT(BN557,3))&lt;=--('Data Sheet'!$B$19))),
                --(INT('Data Sheet'!$A$19) &amp; "." &amp; RIGHT(BN557,3)),
                --(INT('Data Sheet'!$B$19) &amp; "." &amp; RIGHT(BN557,3))
            )
        ),
        "OK"
    )
)</f>
        <v>OK</v>
      </c>
      <c r="P557" s="23" t="str">
        <f>IF(BR557&lt;&gt;"",
    IF(INT('Data Sheet'!$A$19)=INT('Data Sheet'!$B$15),
        --(INT('Data Sheet'!$A$15) &amp; "." &amp; BR557),
        IF(AND((--(INT('Data Sheet'!$A$15) &amp; "." &amp; BR557)&gt;=--('Data Sheet'!$A$15)), (--(INT('Data Sheet'!$A$15) &amp; "." &amp; BR557)&lt;=--('Data Sheet'!$B$15))),
            --(INT('Data Sheet'!$A$15) &amp; "." &amp; BR557),
            --(INT('Data Sheet'!$B$15) &amp; "." &amp; BR557)
        )
    ),
    IF(BQ557&lt;&gt;"",
        IF(INT('Data Sheet'!$A$15)=INT('Data Sheet'!$B$15),
            --(INT('Data Sheet'!$A$15) &amp; "." &amp; LEFT(BQ557,3)),
            IF(AND((--(INT('Data Sheet'!$A$15) &amp; "." &amp; LEFT(BQ557,3))&gt;=--('Data Sheet'!$A$15)), (--(INT('Data Sheet'!$A$15) &amp; "." &amp; LEFT(BQ557,3))&lt;=--('Data Sheet'!$B$15))),
                --(INT('Data Sheet'!$A$15) &amp; "." &amp; LEFT(BQ557,3)),
                --(INT('Data Sheet'!$B$15) &amp; "." &amp; LEFT(BQ557,3))
            )
        ),
        "OK"
    )
)</f>
        <v>OK</v>
      </c>
      <c r="Q557" s="23" t="str">
        <f>IF(BS557&lt;&gt;"",
    IF(INT('Data Sheet'!$A$19)=INT('Data Sheet'!$B$15),
        --(INT('Data Sheet'!$A$15) &amp; "." &amp; BS557),
        IF(AND((--(INT('Data Sheet'!$A$15) &amp; "." &amp; BS557)&gt;=--('Data Sheet'!$A$15)), (--(INT('Data Sheet'!$A$15) &amp; "." &amp; BS557)&lt;=--('Data Sheet'!$B$15))),
            --(INT('Data Sheet'!$A$15) &amp; "." &amp; BS557),
            --(INT('Data Sheet'!$B$15) &amp; "." &amp; BS557)
        )
    ),
    IF(BQ557&lt;&gt;"",
        IF(INT('Data Sheet'!$A$15)=INT('Data Sheet'!$B$15),
            --(INT('Data Sheet'!$A$15) &amp; "." &amp; RIGHT(BQ557,3)),
            IF(AND((--(INT('Data Sheet'!$A$15) &amp; "." &amp; RIGHT(BQ557,3))&gt;=--('Data Sheet'!$A$15)), (--(INT('Data Sheet'!$A$15) &amp; "." &amp; RIGHT(BQ557,3))&lt;=--('Data Sheet'!$B$15))),
                --(INT('Data Sheet'!$A$15) &amp; "." &amp; RIGHT(BQ557,3)),
                --(INT('Data Sheet'!$B$15) &amp; "." &amp; RIGHT(BQ557,3))
            )
        ),
        "OK"
    )
)</f>
        <v>OK</v>
      </c>
      <c r="R557" s="20"/>
      <c r="S557" s="20"/>
      <c r="T557" s="20"/>
      <c r="U557" s="20"/>
      <c r="V557" s="20"/>
      <c r="W557" s="20"/>
      <c r="X557" s="20"/>
      <c r="Y557" s="20"/>
      <c r="Z557" s="20"/>
      <c r="AA557" s="55"/>
      <c r="AB557" s="55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1"/>
      <c r="AR557" s="21"/>
      <c r="AS557" s="21"/>
      <c r="AT557" s="21"/>
      <c r="AU557" s="21"/>
      <c r="AV557" s="21"/>
      <c r="AW557" s="22"/>
      <c r="AX557" s="99"/>
      <c r="AY557" s="20"/>
      <c r="AZ557" s="20"/>
      <c r="BA557" s="22"/>
      <c r="BC557" s="80"/>
      <c r="BD557" s="80"/>
      <c r="BE557" s="80"/>
      <c r="BF557" s="80"/>
      <c r="BG557" s="2" t="str">
        <f t="shared" si="43"/>
        <v/>
      </c>
      <c r="BH557" s="78">
        <f t="shared" si="42"/>
        <v>0</v>
      </c>
    </row>
    <row r="558" spans="2:60" x14ac:dyDescent="0.2">
      <c r="B558" s="14">
        <f t="shared" si="44"/>
        <v>550</v>
      </c>
      <c r="C558" s="15" t="str">
        <f>CONCATENATE('Data Sheet'!$B$8,'Data Sheet'!$G$2)</f>
        <v>" HWDP</v>
      </c>
      <c r="D558" s="95" t="str">
        <f t="shared" si="45"/>
        <v/>
      </c>
      <c r="E558" s="15" t="str">
        <f>IF('Sum HWDP'!$D$10="TH-Hill DS-1 Vol 3 CAT 2: Clean and Visual Ends only","N/A","OK")</f>
        <v>OK</v>
      </c>
      <c r="F558" s="15" t="str">
        <f>IF('Sum HWDP'!$D$10="TH-Hill DS-1 Vol 3 CAT 2: Clean and Visual Ends only","N/A","OK")</f>
        <v>OK</v>
      </c>
      <c r="G558" s="17"/>
      <c r="H558" s="17"/>
      <c r="I558" s="17" t="s">
        <v>51</v>
      </c>
      <c r="J558" s="17" t="str">
        <f t="shared" si="46"/>
        <v>OK</v>
      </c>
      <c r="K558" s="17" t="str">
        <f t="shared" si="46"/>
        <v>OK</v>
      </c>
      <c r="L558" s="17" t="str">
        <f>IF('Data Sheet'!$B$9="NC-50","N/A","OK")</f>
        <v>OK</v>
      </c>
      <c r="M558" s="17" t="str">
        <f>IF('Data Sheet'!$B$9="NC-50","N/A","OK")</f>
        <v>OK</v>
      </c>
      <c r="N558" s="23" t="str">
        <f>IF(BO558&lt;&gt;"",
    IF(INT('Data Sheet'!$A$19)=INT('Data Sheet'!$B$19),
        --(INT('Data Sheet'!$A$19) &amp; "." &amp; BO558),
        IF(AND((--(INT('Data Sheet'!$A$19) &amp; "." &amp; BO558)&gt;=--('Data Sheet'!$A$19)), (--(INT('Data Sheet'!$A$19) &amp; "." &amp; BO558)&lt;=--('Data Sheet'!$B$19))),
            --(INT('Data Sheet'!$A$19) &amp; "." &amp; BO558),
            --(INT('Data Sheet'!$B$19) &amp; "." &amp; BO558)
        )
    ),
    IF(BN558&lt;&gt;"",
        IF(INT('Data Sheet'!$A$19)=INT('Data Sheet'!$B$19),
            --(INT('Data Sheet'!$A$19) &amp; "." &amp; LEFT(BN558,3)),
            IF(AND((--(INT('Data Sheet'!$A$19) &amp; "." &amp; LEFT(BN558,3))&gt;=--('Data Sheet'!$A$19)), (--(INT('Data Sheet'!$A$19) &amp; "." &amp; LEFT(BN558,3))&lt;=--('Data Sheet'!$B$19))),
                --(INT('Data Sheet'!$A$19) &amp; "." &amp; LEFT(BN558,3)),
                --(INT('Data Sheet'!$B$19) &amp; "." &amp; LEFT(BN558,3))
            )
        ),
        "OK"
    )
)</f>
        <v>OK</v>
      </c>
      <c r="O558" s="23" t="str">
        <f>IF(BP558&lt;&gt;"",
    IF(INT('Data Sheet'!$A$19)=INT('Data Sheet'!$B$19),
        --(INT('Data Sheet'!$A$19) &amp; "." &amp; BP558),
        IF(AND((--(INT('Data Sheet'!$A$19) &amp; "." &amp; BP558)&gt;=--('Data Sheet'!$A$19)), (--(INT('Data Sheet'!$A$19) &amp; "." &amp; BP558)&lt;=--('Data Sheet'!$B$19))),
            --(INT('Data Sheet'!$A$19) &amp; "." &amp; BP558),
            --(INT('Data Sheet'!$B$19) &amp; "." &amp; BP558)
        )
    ),
    IF(BN558&lt;&gt;"",
        IF(INT('Data Sheet'!$A$19)=INT('Data Sheet'!$B$19),
            --(INT('Data Sheet'!$A$19) &amp; "." &amp; RIGHT(BN558,3)),
            IF(AND((--(INT('Data Sheet'!$A$19) &amp; "." &amp; RIGHT(BN558,3))&gt;=--('Data Sheet'!$A$19)), (--(INT('Data Sheet'!$A$19) &amp; "." &amp; RIGHT(BN558,3))&lt;=--('Data Sheet'!$B$19))),
                --(INT('Data Sheet'!$A$19) &amp; "." &amp; RIGHT(BN558,3)),
                --(INT('Data Sheet'!$B$19) &amp; "." &amp; RIGHT(BN558,3))
            )
        ),
        "OK"
    )
)</f>
        <v>OK</v>
      </c>
      <c r="P558" s="23" t="str">
        <f>IF(BR558&lt;&gt;"",
    IF(INT('Data Sheet'!$A$19)=INT('Data Sheet'!$B$15),
        --(INT('Data Sheet'!$A$15) &amp; "." &amp; BR558),
        IF(AND((--(INT('Data Sheet'!$A$15) &amp; "." &amp; BR558)&gt;=--('Data Sheet'!$A$15)), (--(INT('Data Sheet'!$A$15) &amp; "." &amp; BR558)&lt;=--('Data Sheet'!$B$15))),
            --(INT('Data Sheet'!$A$15) &amp; "." &amp; BR558),
            --(INT('Data Sheet'!$B$15) &amp; "." &amp; BR558)
        )
    ),
    IF(BQ558&lt;&gt;"",
        IF(INT('Data Sheet'!$A$15)=INT('Data Sheet'!$B$15),
            --(INT('Data Sheet'!$A$15) &amp; "." &amp; LEFT(BQ558,3)),
            IF(AND((--(INT('Data Sheet'!$A$15) &amp; "." &amp; LEFT(BQ558,3))&gt;=--('Data Sheet'!$A$15)), (--(INT('Data Sheet'!$A$15) &amp; "." &amp; LEFT(BQ558,3))&lt;=--('Data Sheet'!$B$15))),
                --(INT('Data Sheet'!$A$15) &amp; "." &amp; LEFT(BQ558,3)),
                --(INT('Data Sheet'!$B$15) &amp; "." &amp; LEFT(BQ558,3))
            )
        ),
        "OK"
    )
)</f>
        <v>OK</v>
      </c>
      <c r="Q558" s="23" t="str">
        <f>IF(BS558&lt;&gt;"",
    IF(INT('Data Sheet'!$A$19)=INT('Data Sheet'!$B$15),
        --(INT('Data Sheet'!$A$15) &amp; "." &amp; BS558),
        IF(AND((--(INT('Data Sheet'!$A$15) &amp; "." &amp; BS558)&gt;=--('Data Sheet'!$A$15)), (--(INT('Data Sheet'!$A$15) &amp; "." &amp; BS558)&lt;=--('Data Sheet'!$B$15))),
            --(INT('Data Sheet'!$A$15) &amp; "." &amp; BS558),
            --(INT('Data Sheet'!$B$15) &amp; "." &amp; BS558)
        )
    ),
    IF(BQ558&lt;&gt;"",
        IF(INT('Data Sheet'!$A$15)=INT('Data Sheet'!$B$15),
            --(INT('Data Sheet'!$A$15) &amp; "." &amp; RIGHT(BQ558,3)),
            IF(AND((--(INT('Data Sheet'!$A$15) &amp; "." &amp; RIGHT(BQ558,3))&gt;=--('Data Sheet'!$A$15)), (--(INT('Data Sheet'!$A$15) &amp; "." &amp; RIGHT(BQ558,3))&lt;=--('Data Sheet'!$B$15))),
                --(INT('Data Sheet'!$A$15) &amp; "." &amp; RIGHT(BQ558,3)),
                --(INT('Data Sheet'!$B$15) &amp; "." &amp; RIGHT(BQ558,3))
            )
        ),
        "OK"
    )
)</f>
        <v>OK</v>
      </c>
      <c r="R558" s="20"/>
      <c r="S558" s="20"/>
      <c r="T558" s="20"/>
      <c r="U558" s="20"/>
      <c r="V558" s="20"/>
      <c r="W558" s="20"/>
      <c r="X558" s="20"/>
      <c r="Y558" s="20"/>
      <c r="Z558" s="20"/>
      <c r="AA558" s="55"/>
      <c r="AB558" s="55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1"/>
      <c r="AR558" s="21"/>
      <c r="AS558" s="21"/>
      <c r="AT558" s="21"/>
      <c r="AU558" s="21"/>
      <c r="AV558" s="21"/>
      <c r="AW558" s="22"/>
      <c r="AX558" s="99"/>
      <c r="AY558" s="20"/>
      <c r="AZ558" s="20"/>
      <c r="BA558" s="22"/>
      <c r="BC558" s="80"/>
      <c r="BD558" s="80"/>
      <c r="BE558" s="80"/>
      <c r="BF558" s="80"/>
      <c r="BG558" s="2" t="str">
        <f t="shared" si="43"/>
        <v/>
      </c>
      <c r="BH558" s="78">
        <f t="shared" si="42"/>
        <v>0</v>
      </c>
    </row>
    <row r="559" spans="2:60" x14ac:dyDescent="0.2">
      <c r="B559" s="14">
        <f t="shared" si="44"/>
        <v>551</v>
      </c>
      <c r="C559" s="15" t="str">
        <f>CONCATENATE('Data Sheet'!$B$8,'Data Sheet'!$G$2)</f>
        <v>" HWDP</v>
      </c>
      <c r="D559" s="95" t="str">
        <f t="shared" si="45"/>
        <v/>
      </c>
      <c r="E559" s="15" t="str">
        <f>IF('Sum HWDP'!$D$10="TH-Hill DS-1 Vol 3 CAT 2: Clean and Visual Ends only","N/A","OK")</f>
        <v>OK</v>
      </c>
      <c r="F559" s="15" t="str">
        <f>IF('Sum HWDP'!$D$10="TH-Hill DS-1 Vol 3 CAT 2: Clean and Visual Ends only","N/A","OK")</f>
        <v>OK</v>
      </c>
      <c r="G559" s="17"/>
      <c r="H559" s="17"/>
      <c r="I559" s="17" t="s">
        <v>51</v>
      </c>
      <c r="J559" s="17" t="str">
        <f t="shared" si="46"/>
        <v>OK</v>
      </c>
      <c r="K559" s="17" t="str">
        <f t="shared" si="46"/>
        <v>OK</v>
      </c>
      <c r="L559" s="17" t="str">
        <f>IF('Data Sheet'!$B$9="NC-50","N/A","OK")</f>
        <v>OK</v>
      </c>
      <c r="M559" s="17" t="str">
        <f>IF('Data Sheet'!$B$9="NC-50","N/A","OK")</f>
        <v>OK</v>
      </c>
      <c r="N559" s="23" t="str">
        <f>IF(BO559&lt;&gt;"",
    IF(INT('Data Sheet'!$A$19)=INT('Data Sheet'!$B$19),
        --(INT('Data Sheet'!$A$19) &amp; "." &amp; BO559),
        IF(AND((--(INT('Data Sheet'!$A$19) &amp; "." &amp; BO559)&gt;=--('Data Sheet'!$A$19)), (--(INT('Data Sheet'!$A$19) &amp; "." &amp; BO559)&lt;=--('Data Sheet'!$B$19))),
            --(INT('Data Sheet'!$A$19) &amp; "." &amp; BO559),
            --(INT('Data Sheet'!$B$19) &amp; "." &amp; BO559)
        )
    ),
    IF(BN559&lt;&gt;"",
        IF(INT('Data Sheet'!$A$19)=INT('Data Sheet'!$B$19),
            --(INT('Data Sheet'!$A$19) &amp; "." &amp; LEFT(BN559,3)),
            IF(AND((--(INT('Data Sheet'!$A$19) &amp; "." &amp; LEFT(BN559,3))&gt;=--('Data Sheet'!$A$19)), (--(INT('Data Sheet'!$A$19) &amp; "." &amp; LEFT(BN559,3))&lt;=--('Data Sheet'!$B$19))),
                --(INT('Data Sheet'!$A$19) &amp; "." &amp; LEFT(BN559,3)),
                --(INT('Data Sheet'!$B$19) &amp; "." &amp; LEFT(BN559,3))
            )
        ),
        "OK"
    )
)</f>
        <v>OK</v>
      </c>
      <c r="O559" s="23" t="str">
        <f>IF(BP559&lt;&gt;"",
    IF(INT('Data Sheet'!$A$19)=INT('Data Sheet'!$B$19),
        --(INT('Data Sheet'!$A$19) &amp; "." &amp; BP559),
        IF(AND((--(INT('Data Sheet'!$A$19) &amp; "." &amp; BP559)&gt;=--('Data Sheet'!$A$19)), (--(INT('Data Sheet'!$A$19) &amp; "." &amp; BP559)&lt;=--('Data Sheet'!$B$19))),
            --(INT('Data Sheet'!$A$19) &amp; "." &amp; BP559),
            --(INT('Data Sheet'!$B$19) &amp; "." &amp; BP559)
        )
    ),
    IF(BN559&lt;&gt;"",
        IF(INT('Data Sheet'!$A$19)=INT('Data Sheet'!$B$19),
            --(INT('Data Sheet'!$A$19) &amp; "." &amp; RIGHT(BN559,3)),
            IF(AND((--(INT('Data Sheet'!$A$19) &amp; "." &amp; RIGHT(BN559,3))&gt;=--('Data Sheet'!$A$19)), (--(INT('Data Sheet'!$A$19) &amp; "." &amp; RIGHT(BN559,3))&lt;=--('Data Sheet'!$B$19))),
                --(INT('Data Sheet'!$A$19) &amp; "." &amp; RIGHT(BN559,3)),
                --(INT('Data Sheet'!$B$19) &amp; "." &amp; RIGHT(BN559,3))
            )
        ),
        "OK"
    )
)</f>
        <v>OK</v>
      </c>
      <c r="P559" s="23" t="str">
        <f>IF(BR559&lt;&gt;"",
    IF(INT('Data Sheet'!$A$19)=INT('Data Sheet'!$B$15),
        --(INT('Data Sheet'!$A$15) &amp; "." &amp; BR559),
        IF(AND((--(INT('Data Sheet'!$A$15) &amp; "." &amp; BR559)&gt;=--('Data Sheet'!$A$15)), (--(INT('Data Sheet'!$A$15) &amp; "." &amp; BR559)&lt;=--('Data Sheet'!$B$15))),
            --(INT('Data Sheet'!$A$15) &amp; "." &amp; BR559),
            --(INT('Data Sheet'!$B$15) &amp; "." &amp; BR559)
        )
    ),
    IF(BQ559&lt;&gt;"",
        IF(INT('Data Sheet'!$A$15)=INT('Data Sheet'!$B$15),
            --(INT('Data Sheet'!$A$15) &amp; "." &amp; LEFT(BQ559,3)),
            IF(AND((--(INT('Data Sheet'!$A$15) &amp; "." &amp; LEFT(BQ559,3))&gt;=--('Data Sheet'!$A$15)), (--(INT('Data Sheet'!$A$15) &amp; "." &amp; LEFT(BQ559,3))&lt;=--('Data Sheet'!$B$15))),
                --(INT('Data Sheet'!$A$15) &amp; "." &amp; LEFT(BQ559,3)),
                --(INT('Data Sheet'!$B$15) &amp; "." &amp; LEFT(BQ559,3))
            )
        ),
        "OK"
    )
)</f>
        <v>OK</v>
      </c>
      <c r="Q559" s="23" t="str">
        <f>IF(BS559&lt;&gt;"",
    IF(INT('Data Sheet'!$A$19)=INT('Data Sheet'!$B$15),
        --(INT('Data Sheet'!$A$15) &amp; "." &amp; BS559),
        IF(AND((--(INT('Data Sheet'!$A$15) &amp; "." &amp; BS559)&gt;=--('Data Sheet'!$A$15)), (--(INT('Data Sheet'!$A$15) &amp; "." &amp; BS559)&lt;=--('Data Sheet'!$B$15))),
            --(INT('Data Sheet'!$A$15) &amp; "." &amp; BS559),
            --(INT('Data Sheet'!$B$15) &amp; "." &amp; BS559)
        )
    ),
    IF(BQ559&lt;&gt;"",
        IF(INT('Data Sheet'!$A$15)=INT('Data Sheet'!$B$15),
            --(INT('Data Sheet'!$A$15) &amp; "." &amp; RIGHT(BQ559,3)),
            IF(AND((--(INT('Data Sheet'!$A$15) &amp; "." &amp; RIGHT(BQ559,3))&gt;=--('Data Sheet'!$A$15)), (--(INT('Data Sheet'!$A$15) &amp; "." &amp; RIGHT(BQ559,3))&lt;=--('Data Sheet'!$B$15))),
                --(INT('Data Sheet'!$A$15) &amp; "." &amp; RIGHT(BQ559,3)),
                --(INT('Data Sheet'!$B$15) &amp; "." &amp; RIGHT(BQ559,3))
            )
        ),
        "OK"
    )
)</f>
        <v>OK</v>
      </c>
      <c r="R559" s="20"/>
      <c r="S559" s="20"/>
      <c r="T559" s="20"/>
      <c r="U559" s="20"/>
      <c r="V559" s="20"/>
      <c r="W559" s="20"/>
      <c r="X559" s="20"/>
      <c r="Y559" s="20"/>
      <c r="Z559" s="20"/>
      <c r="AA559" s="55"/>
      <c r="AB559" s="55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1"/>
      <c r="AR559" s="21"/>
      <c r="AS559" s="21"/>
      <c r="AT559" s="21"/>
      <c r="AU559" s="21"/>
      <c r="AV559" s="21"/>
      <c r="AW559" s="22"/>
      <c r="AX559" s="99"/>
      <c r="AY559" s="20"/>
      <c r="AZ559" s="20"/>
      <c r="BA559" s="22"/>
      <c r="BC559" s="80"/>
      <c r="BD559" s="80"/>
      <c r="BE559" s="80"/>
      <c r="BF559" s="80"/>
      <c r="BG559" s="2" t="str">
        <f t="shared" si="43"/>
        <v/>
      </c>
      <c r="BH559" s="78">
        <f t="shared" si="42"/>
        <v>0</v>
      </c>
    </row>
    <row r="560" spans="2:60" x14ac:dyDescent="0.2">
      <c r="B560" s="14">
        <f t="shared" si="44"/>
        <v>552</v>
      </c>
      <c r="C560" s="15" t="str">
        <f>CONCATENATE('Data Sheet'!$B$8,'Data Sheet'!$G$2)</f>
        <v>" HWDP</v>
      </c>
      <c r="D560" s="95" t="str">
        <f t="shared" si="45"/>
        <v/>
      </c>
      <c r="E560" s="15" t="str">
        <f>IF('Sum HWDP'!$D$10="TH-Hill DS-1 Vol 3 CAT 2: Clean and Visual Ends only","N/A","OK")</f>
        <v>OK</v>
      </c>
      <c r="F560" s="15" t="str">
        <f>IF('Sum HWDP'!$D$10="TH-Hill DS-1 Vol 3 CAT 2: Clean and Visual Ends only","N/A","OK")</f>
        <v>OK</v>
      </c>
      <c r="G560" s="17"/>
      <c r="H560" s="17"/>
      <c r="I560" s="17" t="s">
        <v>51</v>
      </c>
      <c r="J560" s="17" t="str">
        <f t="shared" si="46"/>
        <v>OK</v>
      </c>
      <c r="K560" s="17" t="str">
        <f t="shared" si="46"/>
        <v>OK</v>
      </c>
      <c r="L560" s="17" t="str">
        <f>IF('Data Sheet'!$B$9="NC-50","N/A","OK")</f>
        <v>OK</v>
      </c>
      <c r="M560" s="17" t="str">
        <f>IF('Data Sheet'!$B$9="NC-50","N/A","OK")</f>
        <v>OK</v>
      </c>
      <c r="N560" s="23" t="str">
        <f>IF(BO560&lt;&gt;"",
    IF(INT('Data Sheet'!$A$19)=INT('Data Sheet'!$B$19),
        --(INT('Data Sheet'!$A$19) &amp; "." &amp; BO560),
        IF(AND((--(INT('Data Sheet'!$A$19) &amp; "." &amp; BO560)&gt;=--('Data Sheet'!$A$19)), (--(INT('Data Sheet'!$A$19) &amp; "." &amp; BO560)&lt;=--('Data Sheet'!$B$19))),
            --(INT('Data Sheet'!$A$19) &amp; "." &amp; BO560),
            --(INT('Data Sheet'!$B$19) &amp; "." &amp; BO560)
        )
    ),
    IF(BN560&lt;&gt;"",
        IF(INT('Data Sheet'!$A$19)=INT('Data Sheet'!$B$19),
            --(INT('Data Sheet'!$A$19) &amp; "." &amp; LEFT(BN560,3)),
            IF(AND((--(INT('Data Sheet'!$A$19) &amp; "." &amp; LEFT(BN560,3))&gt;=--('Data Sheet'!$A$19)), (--(INT('Data Sheet'!$A$19) &amp; "." &amp; LEFT(BN560,3))&lt;=--('Data Sheet'!$B$19))),
                --(INT('Data Sheet'!$A$19) &amp; "." &amp; LEFT(BN560,3)),
                --(INT('Data Sheet'!$B$19) &amp; "." &amp; LEFT(BN560,3))
            )
        ),
        "OK"
    )
)</f>
        <v>OK</v>
      </c>
      <c r="O560" s="23" t="str">
        <f>IF(BP560&lt;&gt;"",
    IF(INT('Data Sheet'!$A$19)=INT('Data Sheet'!$B$19),
        --(INT('Data Sheet'!$A$19) &amp; "." &amp; BP560),
        IF(AND((--(INT('Data Sheet'!$A$19) &amp; "." &amp; BP560)&gt;=--('Data Sheet'!$A$19)), (--(INT('Data Sheet'!$A$19) &amp; "." &amp; BP560)&lt;=--('Data Sheet'!$B$19))),
            --(INT('Data Sheet'!$A$19) &amp; "." &amp; BP560),
            --(INT('Data Sheet'!$B$19) &amp; "." &amp; BP560)
        )
    ),
    IF(BN560&lt;&gt;"",
        IF(INT('Data Sheet'!$A$19)=INT('Data Sheet'!$B$19),
            --(INT('Data Sheet'!$A$19) &amp; "." &amp; RIGHT(BN560,3)),
            IF(AND((--(INT('Data Sheet'!$A$19) &amp; "." &amp; RIGHT(BN560,3))&gt;=--('Data Sheet'!$A$19)), (--(INT('Data Sheet'!$A$19) &amp; "." &amp; RIGHT(BN560,3))&lt;=--('Data Sheet'!$B$19))),
                --(INT('Data Sheet'!$A$19) &amp; "." &amp; RIGHT(BN560,3)),
                --(INT('Data Sheet'!$B$19) &amp; "." &amp; RIGHT(BN560,3))
            )
        ),
        "OK"
    )
)</f>
        <v>OK</v>
      </c>
      <c r="P560" s="23" t="str">
        <f>IF(BR560&lt;&gt;"",
    IF(INT('Data Sheet'!$A$19)=INT('Data Sheet'!$B$15),
        --(INT('Data Sheet'!$A$15) &amp; "." &amp; BR560),
        IF(AND((--(INT('Data Sheet'!$A$15) &amp; "." &amp; BR560)&gt;=--('Data Sheet'!$A$15)), (--(INT('Data Sheet'!$A$15) &amp; "." &amp; BR560)&lt;=--('Data Sheet'!$B$15))),
            --(INT('Data Sheet'!$A$15) &amp; "." &amp; BR560),
            --(INT('Data Sheet'!$B$15) &amp; "." &amp; BR560)
        )
    ),
    IF(BQ560&lt;&gt;"",
        IF(INT('Data Sheet'!$A$15)=INT('Data Sheet'!$B$15),
            --(INT('Data Sheet'!$A$15) &amp; "." &amp; LEFT(BQ560,3)),
            IF(AND((--(INT('Data Sheet'!$A$15) &amp; "." &amp; LEFT(BQ560,3))&gt;=--('Data Sheet'!$A$15)), (--(INT('Data Sheet'!$A$15) &amp; "." &amp; LEFT(BQ560,3))&lt;=--('Data Sheet'!$B$15))),
                --(INT('Data Sheet'!$A$15) &amp; "." &amp; LEFT(BQ560,3)),
                --(INT('Data Sheet'!$B$15) &amp; "." &amp; LEFT(BQ560,3))
            )
        ),
        "OK"
    )
)</f>
        <v>OK</v>
      </c>
      <c r="Q560" s="23" t="str">
        <f>IF(BS560&lt;&gt;"",
    IF(INT('Data Sheet'!$A$19)=INT('Data Sheet'!$B$15),
        --(INT('Data Sheet'!$A$15) &amp; "." &amp; BS560),
        IF(AND((--(INT('Data Sheet'!$A$15) &amp; "." &amp; BS560)&gt;=--('Data Sheet'!$A$15)), (--(INT('Data Sheet'!$A$15) &amp; "." &amp; BS560)&lt;=--('Data Sheet'!$B$15))),
            --(INT('Data Sheet'!$A$15) &amp; "." &amp; BS560),
            --(INT('Data Sheet'!$B$15) &amp; "." &amp; BS560)
        )
    ),
    IF(BQ560&lt;&gt;"",
        IF(INT('Data Sheet'!$A$15)=INT('Data Sheet'!$B$15),
            --(INT('Data Sheet'!$A$15) &amp; "." &amp; RIGHT(BQ560,3)),
            IF(AND((--(INT('Data Sheet'!$A$15) &amp; "." &amp; RIGHT(BQ560,3))&gt;=--('Data Sheet'!$A$15)), (--(INT('Data Sheet'!$A$15) &amp; "." &amp; RIGHT(BQ560,3))&lt;=--('Data Sheet'!$B$15))),
                --(INT('Data Sheet'!$A$15) &amp; "." &amp; RIGHT(BQ560,3)),
                --(INT('Data Sheet'!$B$15) &amp; "." &amp; RIGHT(BQ560,3))
            )
        ),
        "OK"
    )
)</f>
        <v>OK</v>
      </c>
      <c r="R560" s="20"/>
      <c r="S560" s="20"/>
      <c r="T560" s="20"/>
      <c r="U560" s="20"/>
      <c r="V560" s="20"/>
      <c r="W560" s="20"/>
      <c r="X560" s="20"/>
      <c r="Y560" s="20"/>
      <c r="Z560" s="20"/>
      <c r="AA560" s="55"/>
      <c r="AB560" s="55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1"/>
      <c r="AR560" s="21"/>
      <c r="AS560" s="21"/>
      <c r="AT560" s="21"/>
      <c r="AU560" s="21"/>
      <c r="AV560" s="21"/>
      <c r="AW560" s="22"/>
      <c r="AX560" s="99"/>
      <c r="AY560" s="20"/>
      <c r="AZ560" s="20"/>
      <c r="BA560" s="22"/>
      <c r="BC560" s="80"/>
      <c r="BD560" s="80"/>
      <c r="BE560" s="80"/>
      <c r="BF560" s="80"/>
      <c r="BG560" s="2" t="str">
        <f t="shared" si="43"/>
        <v/>
      </c>
      <c r="BH560" s="78">
        <f t="shared" si="42"/>
        <v>0</v>
      </c>
    </row>
    <row r="561" spans="2:60" x14ac:dyDescent="0.2">
      <c r="B561" s="14">
        <f t="shared" si="44"/>
        <v>553</v>
      </c>
      <c r="C561" s="15" t="str">
        <f>CONCATENATE('Data Sheet'!$B$8,'Data Sheet'!$G$2)</f>
        <v>" HWDP</v>
      </c>
      <c r="D561" s="95" t="str">
        <f t="shared" si="45"/>
        <v/>
      </c>
      <c r="E561" s="15" t="str">
        <f>IF('Sum HWDP'!$D$10="TH-Hill DS-1 Vol 3 CAT 2: Clean and Visual Ends only","N/A","OK")</f>
        <v>OK</v>
      </c>
      <c r="F561" s="15" t="str">
        <f>IF('Sum HWDP'!$D$10="TH-Hill DS-1 Vol 3 CAT 2: Clean and Visual Ends only","N/A","OK")</f>
        <v>OK</v>
      </c>
      <c r="G561" s="17"/>
      <c r="H561" s="17"/>
      <c r="I561" s="17" t="s">
        <v>51</v>
      </c>
      <c r="J561" s="17" t="str">
        <f t="shared" si="46"/>
        <v>OK</v>
      </c>
      <c r="K561" s="17" t="str">
        <f t="shared" si="46"/>
        <v>OK</v>
      </c>
      <c r="L561" s="17" t="str">
        <f>IF('Data Sheet'!$B$9="NC-50","N/A","OK")</f>
        <v>OK</v>
      </c>
      <c r="M561" s="17" t="str">
        <f>IF('Data Sheet'!$B$9="NC-50","N/A","OK")</f>
        <v>OK</v>
      </c>
      <c r="N561" s="23" t="str">
        <f>IF(BO561&lt;&gt;"",
    IF(INT('Data Sheet'!$A$19)=INT('Data Sheet'!$B$19),
        --(INT('Data Sheet'!$A$19) &amp; "." &amp; BO561),
        IF(AND((--(INT('Data Sheet'!$A$19) &amp; "." &amp; BO561)&gt;=--('Data Sheet'!$A$19)), (--(INT('Data Sheet'!$A$19) &amp; "." &amp; BO561)&lt;=--('Data Sheet'!$B$19))),
            --(INT('Data Sheet'!$A$19) &amp; "." &amp; BO561),
            --(INT('Data Sheet'!$B$19) &amp; "." &amp; BO561)
        )
    ),
    IF(BN561&lt;&gt;"",
        IF(INT('Data Sheet'!$A$19)=INT('Data Sheet'!$B$19),
            --(INT('Data Sheet'!$A$19) &amp; "." &amp; LEFT(BN561,3)),
            IF(AND((--(INT('Data Sheet'!$A$19) &amp; "." &amp; LEFT(BN561,3))&gt;=--('Data Sheet'!$A$19)), (--(INT('Data Sheet'!$A$19) &amp; "." &amp; LEFT(BN561,3))&lt;=--('Data Sheet'!$B$19))),
                --(INT('Data Sheet'!$A$19) &amp; "." &amp; LEFT(BN561,3)),
                --(INT('Data Sheet'!$B$19) &amp; "." &amp; LEFT(BN561,3))
            )
        ),
        "OK"
    )
)</f>
        <v>OK</v>
      </c>
      <c r="O561" s="23" t="str">
        <f>IF(BP561&lt;&gt;"",
    IF(INT('Data Sheet'!$A$19)=INT('Data Sheet'!$B$19),
        --(INT('Data Sheet'!$A$19) &amp; "." &amp; BP561),
        IF(AND((--(INT('Data Sheet'!$A$19) &amp; "." &amp; BP561)&gt;=--('Data Sheet'!$A$19)), (--(INT('Data Sheet'!$A$19) &amp; "." &amp; BP561)&lt;=--('Data Sheet'!$B$19))),
            --(INT('Data Sheet'!$A$19) &amp; "." &amp; BP561),
            --(INT('Data Sheet'!$B$19) &amp; "." &amp; BP561)
        )
    ),
    IF(BN561&lt;&gt;"",
        IF(INT('Data Sheet'!$A$19)=INT('Data Sheet'!$B$19),
            --(INT('Data Sheet'!$A$19) &amp; "." &amp; RIGHT(BN561,3)),
            IF(AND((--(INT('Data Sheet'!$A$19) &amp; "." &amp; RIGHT(BN561,3))&gt;=--('Data Sheet'!$A$19)), (--(INT('Data Sheet'!$A$19) &amp; "." &amp; RIGHT(BN561,3))&lt;=--('Data Sheet'!$B$19))),
                --(INT('Data Sheet'!$A$19) &amp; "." &amp; RIGHT(BN561,3)),
                --(INT('Data Sheet'!$B$19) &amp; "." &amp; RIGHT(BN561,3))
            )
        ),
        "OK"
    )
)</f>
        <v>OK</v>
      </c>
      <c r="P561" s="23" t="str">
        <f>IF(BR561&lt;&gt;"",
    IF(INT('Data Sheet'!$A$19)=INT('Data Sheet'!$B$15),
        --(INT('Data Sheet'!$A$15) &amp; "." &amp; BR561),
        IF(AND((--(INT('Data Sheet'!$A$15) &amp; "." &amp; BR561)&gt;=--('Data Sheet'!$A$15)), (--(INT('Data Sheet'!$A$15) &amp; "." &amp; BR561)&lt;=--('Data Sheet'!$B$15))),
            --(INT('Data Sheet'!$A$15) &amp; "." &amp; BR561),
            --(INT('Data Sheet'!$B$15) &amp; "." &amp; BR561)
        )
    ),
    IF(BQ561&lt;&gt;"",
        IF(INT('Data Sheet'!$A$15)=INT('Data Sheet'!$B$15),
            --(INT('Data Sheet'!$A$15) &amp; "." &amp; LEFT(BQ561,3)),
            IF(AND((--(INT('Data Sheet'!$A$15) &amp; "." &amp; LEFT(BQ561,3))&gt;=--('Data Sheet'!$A$15)), (--(INT('Data Sheet'!$A$15) &amp; "." &amp; LEFT(BQ561,3))&lt;=--('Data Sheet'!$B$15))),
                --(INT('Data Sheet'!$A$15) &amp; "." &amp; LEFT(BQ561,3)),
                --(INT('Data Sheet'!$B$15) &amp; "." &amp; LEFT(BQ561,3))
            )
        ),
        "OK"
    )
)</f>
        <v>OK</v>
      </c>
      <c r="Q561" s="23" t="str">
        <f>IF(BS561&lt;&gt;"",
    IF(INT('Data Sheet'!$A$19)=INT('Data Sheet'!$B$15),
        --(INT('Data Sheet'!$A$15) &amp; "." &amp; BS561),
        IF(AND((--(INT('Data Sheet'!$A$15) &amp; "." &amp; BS561)&gt;=--('Data Sheet'!$A$15)), (--(INT('Data Sheet'!$A$15) &amp; "." &amp; BS561)&lt;=--('Data Sheet'!$B$15))),
            --(INT('Data Sheet'!$A$15) &amp; "." &amp; BS561),
            --(INT('Data Sheet'!$B$15) &amp; "." &amp; BS561)
        )
    ),
    IF(BQ561&lt;&gt;"",
        IF(INT('Data Sheet'!$A$15)=INT('Data Sheet'!$B$15),
            --(INT('Data Sheet'!$A$15) &amp; "." &amp; RIGHT(BQ561,3)),
            IF(AND((--(INT('Data Sheet'!$A$15) &amp; "." &amp; RIGHT(BQ561,3))&gt;=--('Data Sheet'!$A$15)), (--(INT('Data Sheet'!$A$15) &amp; "." &amp; RIGHT(BQ561,3))&lt;=--('Data Sheet'!$B$15))),
                --(INT('Data Sheet'!$A$15) &amp; "." &amp; RIGHT(BQ561,3)),
                --(INT('Data Sheet'!$B$15) &amp; "." &amp; RIGHT(BQ561,3))
            )
        ),
        "OK"
    )
)</f>
        <v>OK</v>
      </c>
      <c r="R561" s="20"/>
      <c r="S561" s="20"/>
      <c r="T561" s="20"/>
      <c r="U561" s="20"/>
      <c r="V561" s="20"/>
      <c r="W561" s="20"/>
      <c r="X561" s="20"/>
      <c r="Y561" s="20"/>
      <c r="Z561" s="20"/>
      <c r="AA561" s="55"/>
      <c r="AB561" s="55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1"/>
      <c r="AR561" s="21"/>
      <c r="AS561" s="21"/>
      <c r="AT561" s="21"/>
      <c r="AU561" s="21"/>
      <c r="AV561" s="21"/>
      <c r="AW561" s="22"/>
      <c r="AX561" s="99"/>
      <c r="AY561" s="20"/>
      <c r="AZ561" s="20"/>
      <c r="BA561" s="22"/>
      <c r="BC561" s="80"/>
      <c r="BD561" s="80"/>
      <c r="BE561" s="80"/>
      <c r="BF561" s="80"/>
      <c r="BG561" s="2" t="str">
        <f t="shared" si="43"/>
        <v/>
      </c>
      <c r="BH561" s="78">
        <f t="shared" si="42"/>
        <v>0</v>
      </c>
    </row>
    <row r="562" spans="2:60" x14ac:dyDescent="0.2">
      <c r="B562" s="14">
        <f t="shared" si="44"/>
        <v>554</v>
      </c>
      <c r="C562" s="15" t="str">
        <f>CONCATENATE('Data Sheet'!$B$8,'Data Sheet'!$G$2)</f>
        <v>" HWDP</v>
      </c>
      <c r="D562" s="95" t="str">
        <f t="shared" si="45"/>
        <v/>
      </c>
      <c r="E562" s="15" t="str">
        <f>IF('Sum HWDP'!$D$10="TH-Hill DS-1 Vol 3 CAT 2: Clean and Visual Ends only","N/A","OK")</f>
        <v>OK</v>
      </c>
      <c r="F562" s="15" t="str">
        <f>IF('Sum HWDP'!$D$10="TH-Hill DS-1 Vol 3 CAT 2: Clean and Visual Ends only","N/A","OK")</f>
        <v>OK</v>
      </c>
      <c r="G562" s="17"/>
      <c r="H562" s="17"/>
      <c r="I562" s="17" t="s">
        <v>51</v>
      </c>
      <c r="J562" s="17" t="str">
        <f t="shared" si="46"/>
        <v>OK</v>
      </c>
      <c r="K562" s="17" t="str">
        <f t="shared" si="46"/>
        <v>OK</v>
      </c>
      <c r="L562" s="17" t="str">
        <f>IF('Data Sheet'!$B$9="NC-50","N/A","OK")</f>
        <v>OK</v>
      </c>
      <c r="M562" s="17" t="str">
        <f>IF('Data Sheet'!$B$9="NC-50","N/A","OK")</f>
        <v>OK</v>
      </c>
      <c r="N562" s="23" t="str">
        <f>IF(BO562&lt;&gt;"",
    IF(INT('Data Sheet'!$A$19)=INT('Data Sheet'!$B$19),
        --(INT('Data Sheet'!$A$19) &amp; "." &amp; BO562),
        IF(AND((--(INT('Data Sheet'!$A$19) &amp; "." &amp; BO562)&gt;=--('Data Sheet'!$A$19)), (--(INT('Data Sheet'!$A$19) &amp; "." &amp; BO562)&lt;=--('Data Sheet'!$B$19))),
            --(INT('Data Sheet'!$A$19) &amp; "." &amp; BO562),
            --(INT('Data Sheet'!$B$19) &amp; "." &amp; BO562)
        )
    ),
    IF(BN562&lt;&gt;"",
        IF(INT('Data Sheet'!$A$19)=INT('Data Sheet'!$B$19),
            --(INT('Data Sheet'!$A$19) &amp; "." &amp; LEFT(BN562,3)),
            IF(AND((--(INT('Data Sheet'!$A$19) &amp; "." &amp; LEFT(BN562,3))&gt;=--('Data Sheet'!$A$19)), (--(INT('Data Sheet'!$A$19) &amp; "." &amp; LEFT(BN562,3))&lt;=--('Data Sheet'!$B$19))),
                --(INT('Data Sheet'!$A$19) &amp; "." &amp; LEFT(BN562,3)),
                --(INT('Data Sheet'!$B$19) &amp; "." &amp; LEFT(BN562,3))
            )
        ),
        "OK"
    )
)</f>
        <v>OK</v>
      </c>
      <c r="O562" s="23" t="str">
        <f>IF(BP562&lt;&gt;"",
    IF(INT('Data Sheet'!$A$19)=INT('Data Sheet'!$B$19),
        --(INT('Data Sheet'!$A$19) &amp; "." &amp; BP562),
        IF(AND((--(INT('Data Sheet'!$A$19) &amp; "." &amp; BP562)&gt;=--('Data Sheet'!$A$19)), (--(INT('Data Sheet'!$A$19) &amp; "." &amp; BP562)&lt;=--('Data Sheet'!$B$19))),
            --(INT('Data Sheet'!$A$19) &amp; "." &amp; BP562),
            --(INT('Data Sheet'!$B$19) &amp; "." &amp; BP562)
        )
    ),
    IF(BN562&lt;&gt;"",
        IF(INT('Data Sheet'!$A$19)=INT('Data Sheet'!$B$19),
            --(INT('Data Sheet'!$A$19) &amp; "." &amp; RIGHT(BN562,3)),
            IF(AND((--(INT('Data Sheet'!$A$19) &amp; "." &amp; RIGHT(BN562,3))&gt;=--('Data Sheet'!$A$19)), (--(INT('Data Sheet'!$A$19) &amp; "." &amp; RIGHT(BN562,3))&lt;=--('Data Sheet'!$B$19))),
                --(INT('Data Sheet'!$A$19) &amp; "." &amp; RIGHT(BN562,3)),
                --(INT('Data Sheet'!$B$19) &amp; "." &amp; RIGHT(BN562,3))
            )
        ),
        "OK"
    )
)</f>
        <v>OK</v>
      </c>
      <c r="P562" s="23" t="str">
        <f>IF(BR562&lt;&gt;"",
    IF(INT('Data Sheet'!$A$19)=INT('Data Sheet'!$B$15),
        --(INT('Data Sheet'!$A$15) &amp; "." &amp; BR562),
        IF(AND((--(INT('Data Sheet'!$A$15) &amp; "." &amp; BR562)&gt;=--('Data Sheet'!$A$15)), (--(INT('Data Sheet'!$A$15) &amp; "." &amp; BR562)&lt;=--('Data Sheet'!$B$15))),
            --(INT('Data Sheet'!$A$15) &amp; "." &amp; BR562),
            --(INT('Data Sheet'!$B$15) &amp; "." &amp; BR562)
        )
    ),
    IF(BQ562&lt;&gt;"",
        IF(INT('Data Sheet'!$A$15)=INT('Data Sheet'!$B$15),
            --(INT('Data Sheet'!$A$15) &amp; "." &amp; LEFT(BQ562,3)),
            IF(AND((--(INT('Data Sheet'!$A$15) &amp; "." &amp; LEFT(BQ562,3))&gt;=--('Data Sheet'!$A$15)), (--(INT('Data Sheet'!$A$15) &amp; "." &amp; LEFT(BQ562,3))&lt;=--('Data Sheet'!$B$15))),
                --(INT('Data Sheet'!$A$15) &amp; "." &amp; LEFT(BQ562,3)),
                --(INT('Data Sheet'!$B$15) &amp; "." &amp; LEFT(BQ562,3))
            )
        ),
        "OK"
    )
)</f>
        <v>OK</v>
      </c>
      <c r="Q562" s="23" t="str">
        <f>IF(BS562&lt;&gt;"",
    IF(INT('Data Sheet'!$A$19)=INT('Data Sheet'!$B$15),
        --(INT('Data Sheet'!$A$15) &amp; "." &amp; BS562),
        IF(AND((--(INT('Data Sheet'!$A$15) &amp; "." &amp; BS562)&gt;=--('Data Sheet'!$A$15)), (--(INT('Data Sheet'!$A$15) &amp; "." &amp; BS562)&lt;=--('Data Sheet'!$B$15))),
            --(INT('Data Sheet'!$A$15) &amp; "." &amp; BS562),
            --(INT('Data Sheet'!$B$15) &amp; "." &amp; BS562)
        )
    ),
    IF(BQ562&lt;&gt;"",
        IF(INT('Data Sheet'!$A$15)=INT('Data Sheet'!$B$15),
            --(INT('Data Sheet'!$A$15) &amp; "." &amp; RIGHT(BQ562,3)),
            IF(AND((--(INT('Data Sheet'!$A$15) &amp; "." &amp; RIGHT(BQ562,3))&gt;=--('Data Sheet'!$A$15)), (--(INT('Data Sheet'!$A$15) &amp; "." &amp; RIGHT(BQ562,3))&lt;=--('Data Sheet'!$B$15))),
                --(INT('Data Sheet'!$A$15) &amp; "." &amp; RIGHT(BQ562,3)),
                --(INT('Data Sheet'!$B$15) &amp; "." &amp; RIGHT(BQ562,3))
            )
        ),
        "OK"
    )
)</f>
        <v>OK</v>
      </c>
      <c r="R562" s="20"/>
      <c r="S562" s="20"/>
      <c r="T562" s="20"/>
      <c r="U562" s="20"/>
      <c r="V562" s="20"/>
      <c r="W562" s="20"/>
      <c r="X562" s="20"/>
      <c r="Y562" s="20"/>
      <c r="Z562" s="20"/>
      <c r="AA562" s="55"/>
      <c r="AB562" s="55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1"/>
      <c r="AR562" s="21"/>
      <c r="AS562" s="21"/>
      <c r="AT562" s="21"/>
      <c r="AU562" s="21"/>
      <c r="AV562" s="21"/>
      <c r="AW562" s="22"/>
      <c r="AX562" s="99"/>
      <c r="AY562" s="20"/>
      <c r="AZ562" s="20"/>
      <c r="BA562" s="22"/>
      <c r="BC562" s="80"/>
      <c r="BD562" s="80"/>
      <c r="BE562" s="80"/>
      <c r="BF562" s="80"/>
      <c r="BG562" s="2" t="str">
        <f t="shared" si="43"/>
        <v/>
      </c>
      <c r="BH562" s="78">
        <f t="shared" si="42"/>
        <v>0</v>
      </c>
    </row>
    <row r="563" spans="2:60" x14ac:dyDescent="0.2">
      <c r="B563" s="14">
        <f t="shared" si="44"/>
        <v>555</v>
      </c>
      <c r="C563" s="15" t="str">
        <f>CONCATENATE('Data Sheet'!$B$8,'Data Sheet'!$G$2)</f>
        <v>" HWDP</v>
      </c>
      <c r="D563" s="95" t="str">
        <f t="shared" si="45"/>
        <v/>
      </c>
      <c r="E563" s="15" t="str">
        <f>IF('Sum HWDP'!$D$10="TH-Hill DS-1 Vol 3 CAT 2: Clean and Visual Ends only","N/A","OK")</f>
        <v>OK</v>
      </c>
      <c r="F563" s="15" t="str">
        <f>IF('Sum HWDP'!$D$10="TH-Hill DS-1 Vol 3 CAT 2: Clean and Visual Ends only","N/A","OK")</f>
        <v>OK</v>
      </c>
      <c r="G563" s="17"/>
      <c r="H563" s="17"/>
      <c r="I563" s="17" t="s">
        <v>51</v>
      </c>
      <c r="J563" s="17" t="str">
        <f t="shared" si="46"/>
        <v>OK</v>
      </c>
      <c r="K563" s="17" t="str">
        <f t="shared" si="46"/>
        <v>OK</v>
      </c>
      <c r="L563" s="17" t="str">
        <f>IF('Data Sheet'!$B$9="NC-50","N/A","OK")</f>
        <v>OK</v>
      </c>
      <c r="M563" s="17" t="str">
        <f>IF('Data Sheet'!$B$9="NC-50","N/A","OK")</f>
        <v>OK</v>
      </c>
      <c r="N563" s="23" t="str">
        <f>IF(BO563&lt;&gt;"",
    IF(INT('Data Sheet'!$A$19)=INT('Data Sheet'!$B$19),
        --(INT('Data Sheet'!$A$19) &amp; "." &amp; BO563),
        IF(AND((--(INT('Data Sheet'!$A$19) &amp; "." &amp; BO563)&gt;=--('Data Sheet'!$A$19)), (--(INT('Data Sheet'!$A$19) &amp; "." &amp; BO563)&lt;=--('Data Sheet'!$B$19))),
            --(INT('Data Sheet'!$A$19) &amp; "." &amp; BO563),
            --(INT('Data Sheet'!$B$19) &amp; "." &amp; BO563)
        )
    ),
    IF(BN563&lt;&gt;"",
        IF(INT('Data Sheet'!$A$19)=INT('Data Sheet'!$B$19),
            --(INT('Data Sheet'!$A$19) &amp; "." &amp; LEFT(BN563,3)),
            IF(AND((--(INT('Data Sheet'!$A$19) &amp; "." &amp; LEFT(BN563,3))&gt;=--('Data Sheet'!$A$19)), (--(INT('Data Sheet'!$A$19) &amp; "." &amp; LEFT(BN563,3))&lt;=--('Data Sheet'!$B$19))),
                --(INT('Data Sheet'!$A$19) &amp; "." &amp; LEFT(BN563,3)),
                --(INT('Data Sheet'!$B$19) &amp; "." &amp; LEFT(BN563,3))
            )
        ),
        "OK"
    )
)</f>
        <v>OK</v>
      </c>
      <c r="O563" s="23" t="str">
        <f>IF(BP563&lt;&gt;"",
    IF(INT('Data Sheet'!$A$19)=INT('Data Sheet'!$B$19),
        --(INT('Data Sheet'!$A$19) &amp; "." &amp; BP563),
        IF(AND((--(INT('Data Sheet'!$A$19) &amp; "." &amp; BP563)&gt;=--('Data Sheet'!$A$19)), (--(INT('Data Sheet'!$A$19) &amp; "." &amp; BP563)&lt;=--('Data Sheet'!$B$19))),
            --(INT('Data Sheet'!$A$19) &amp; "." &amp; BP563),
            --(INT('Data Sheet'!$B$19) &amp; "." &amp; BP563)
        )
    ),
    IF(BN563&lt;&gt;"",
        IF(INT('Data Sheet'!$A$19)=INT('Data Sheet'!$B$19),
            --(INT('Data Sheet'!$A$19) &amp; "." &amp; RIGHT(BN563,3)),
            IF(AND((--(INT('Data Sheet'!$A$19) &amp; "." &amp; RIGHT(BN563,3))&gt;=--('Data Sheet'!$A$19)), (--(INT('Data Sheet'!$A$19) &amp; "." &amp; RIGHT(BN563,3))&lt;=--('Data Sheet'!$B$19))),
                --(INT('Data Sheet'!$A$19) &amp; "." &amp; RIGHT(BN563,3)),
                --(INT('Data Sheet'!$B$19) &amp; "." &amp; RIGHT(BN563,3))
            )
        ),
        "OK"
    )
)</f>
        <v>OK</v>
      </c>
      <c r="P563" s="23" t="str">
        <f>IF(BR563&lt;&gt;"",
    IF(INT('Data Sheet'!$A$19)=INT('Data Sheet'!$B$15),
        --(INT('Data Sheet'!$A$15) &amp; "." &amp; BR563),
        IF(AND((--(INT('Data Sheet'!$A$15) &amp; "." &amp; BR563)&gt;=--('Data Sheet'!$A$15)), (--(INT('Data Sheet'!$A$15) &amp; "." &amp; BR563)&lt;=--('Data Sheet'!$B$15))),
            --(INT('Data Sheet'!$A$15) &amp; "." &amp; BR563),
            --(INT('Data Sheet'!$B$15) &amp; "." &amp; BR563)
        )
    ),
    IF(BQ563&lt;&gt;"",
        IF(INT('Data Sheet'!$A$15)=INT('Data Sheet'!$B$15),
            --(INT('Data Sheet'!$A$15) &amp; "." &amp; LEFT(BQ563,3)),
            IF(AND((--(INT('Data Sheet'!$A$15) &amp; "." &amp; LEFT(BQ563,3))&gt;=--('Data Sheet'!$A$15)), (--(INT('Data Sheet'!$A$15) &amp; "." &amp; LEFT(BQ563,3))&lt;=--('Data Sheet'!$B$15))),
                --(INT('Data Sheet'!$A$15) &amp; "." &amp; LEFT(BQ563,3)),
                --(INT('Data Sheet'!$B$15) &amp; "." &amp; LEFT(BQ563,3))
            )
        ),
        "OK"
    )
)</f>
        <v>OK</v>
      </c>
      <c r="Q563" s="23" t="str">
        <f>IF(BS563&lt;&gt;"",
    IF(INT('Data Sheet'!$A$19)=INT('Data Sheet'!$B$15),
        --(INT('Data Sheet'!$A$15) &amp; "." &amp; BS563),
        IF(AND((--(INT('Data Sheet'!$A$15) &amp; "." &amp; BS563)&gt;=--('Data Sheet'!$A$15)), (--(INT('Data Sheet'!$A$15) &amp; "." &amp; BS563)&lt;=--('Data Sheet'!$B$15))),
            --(INT('Data Sheet'!$A$15) &amp; "." &amp; BS563),
            --(INT('Data Sheet'!$B$15) &amp; "." &amp; BS563)
        )
    ),
    IF(BQ563&lt;&gt;"",
        IF(INT('Data Sheet'!$A$15)=INT('Data Sheet'!$B$15),
            --(INT('Data Sheet'!$A$15) &amp; "." &amp; RIGHT(BQ563,3)),
            IF(AND((--(INT('Data Sheet'!$A$15) &amp; "." &amp; RIGHT(BQ563,3))&gt;=--('Data Sheet'!$A$15)), (--(INT('Data Sheet'!$A$15) &amp; "." &amp; RIGHT(BQ563,3))&lt;=--('Data Sheet'!$B$15))),
                --(INT('Data Sheet'!$A$15) &amp; "." &amp; RIGHT(BQ563,3)),
                --(INT('Data Sheet'!$B$15) &amp; "." &amp; RIGHT(BQ563,3))
            )
        ),
        "OK"
    )
)</f>
        <v>OK</v>
      </c>
      <c r="R563" s="20"/>
      <c r="S563" s="20"/>
      <c r="T563" s="20"/>
      <c r="U563" s="20"/>
      <c r="V563" s="20"/>
      <c r="W563" s="20"/>
      <c r="X563" s="20"/>
      <c r="Y563" s="20"/>
      <c r="Z563" s="20"/>
      <c r="AA563" s="55"/>
      <c r="AB563" s="55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1"/>
      <c r="AR563" s="21"/>
      <c r="AS563" s="21"/>
      <c r="AT563" s="21"/>
      <c r="AU563" s="21"/>
      <c r="AV563" s="21"/>
      <c r="AW563" s="22"/>
      <c r="AX563" s="99"/>
      <c r="AY563" s="20"/>
      <c r="AZ563" s="20"/>
      <c r="BA563" s="22"/>
      <c r="BC563" s="80"/>
      <c r="BD563" s="80"/>
      <c r="BE563" s="80"/>
      <c r="BF563" s="80"/>
      <c r="BG563" s="2" t="str">
        <f t="shared" si="43"/>
        <v/>
      </c>
      <c r="BH563" s="78">
        <f t="shared" si="42"/>
        <v>0</v>
      </c>
    </row>
    <row r="564" spans="2:60" x14ac:dyDescent="0.2">
      <c r="B564" s="14">
        <f t="shared" si="44"/>
        <v>556</v>
      </c>
      <c r="C564" s="15" t="str">
        <f>CONCATENATE('Data Sheet'!$B$8,'Data Sheet'!$G$2)</f>
        <v>" HWDP</v>
      </c>
      <c r="D564" s="95" t="str">
        <f t="shared" si="45"/>
        <v/>
      </c>
      <c r="E564" s="15" t="str">
        <f>IF('Sum HWDP'!$D$10="TH-Hill DS-1 Vol 3 CAT 2: Clean and Visual Ends only","N/A","OK")</f>
        <v>OK</v>
      </c>
      <c r="F564" s="15" t="str">
        <f>IF('Sum HWDP'!$D$10="TH-Hill DS-1 Vol 3 CAT 2: Clean and Visual Ends only","N/A","OK")</f>
        <v>OK</v>
      </c>
      <c r="G564" s="17"/>
      <c r="H564" s="17"/>
      <c r="I564" s="17" t="s">
        <v>51</v>
      </c>
      <c r="J564" s="17" t="str">
        <f t="shared" si="46"/>
        <v>OK</v>
      </c>
      <c r="K564" s="17" t="str">
        <f t="shared" si="46"/>
        <v>OK</v>
      </c>
      <c r="L564" s="17" t="str">
        <f>IF('Data Sheet'!$B$9="NC-50","N/A","OK")</f>
        <v>OK</v>
      </c>
      <c r="M564" s="17" t="str">
        <f>IF('Data Sheet'!$B$9="NC-50","N/A","OK")</f>
        <v>OK</v>
      </c>
      <c r="N564" s="23" t="str">
        <f>IF(BO564&lt;&gt;"",
    IF(INT('Data Sheet'!$A$19)=INT('Data Sheet'!$B$19),
        --(INT('Data Sheet'!$A$19) &amp; "." &amp; BO564),
        IF(AND((--(INT('Data Sheet'!$A$19) &amp; "." &amp; BO564)&gt;=--('Data Sheet'!$A$19)), (--(INT('Data Sheet'!$A$19) &amp; "." &amp; BO564)&lt;=--('Data Sheet'!$B$19))),
            --(INT('Data Sheet'!$A$19) &amp; "." &amp; BO564),
            --(INT('Data Sheet'!$B$19) &amp; "." &amp; BO564)
        )
    ),
    IF(BN564&lt;&gt;"",
        IF(INT('Data Sheet'!$A$19)=INT('Data Sheet'!$B$19),
            --(INT('Data Sheet'!$A$19) &amp; "." &amp; LEFT(BN564,3)),
            IF(AND((--(INT('Data Sheet'!$A$19) &amp; "." &amp; LEFT(BN564,3))&gt;=--('Data Sheet'!$A$19)), (--(INT('Data Sheet'!$A$19) &amp; "." &amp; LEFT(BN564,3))&lt;=--('Data Sheet'!$B$19))),
                --(INT('Data Sheet'!$A$19) &amp; "." &amp; LEFT(BN564,3)),
                --(INT('Data Sheet'!$B$19) &amp; "." &amp; LEFT(BN564,3))
            )
        ),
        "OK"
    )
)</f>
        <v>OK</v>
      </c>
      <c r="O564" s="23" t="str">
        <f>IF(BP564&lt;&gt;"",
    IF(INT('Data Sheet'!$A$19)=INT('Data Sheet'!$B$19),
        --(INT('Data Sheet'!$A$19) &amp; "." &amp; BP564),
        IF(AND((--(INT('Data Sheet'!$A$19) &amp; "." &amp; BP564)&gt;=--('Data Sheet'!$A$19)), (--(INT('Data Sheet'!$A$19) &amp; "." &amp; BP564)&lt;=--('Data Sheet'!$B$19))),
            --(INT('Data Sheet'!$A$19) &amp; "." &amp; BP564),
            --(INT('Data Sheet'!$B$19) &amp; "." &amp; BP564)
        )
    ),
    IF(BN564&lt;&gt;"",
        IF(INT('Data Sheet'!$A$19)=INT('Data Sheet'!$B$19),
            --(INT('Data Sheet'!$A$19) &amp; "." &amp; RIGHT(BN564,3)),
            IF(AND((--(INT('Data Sheet'!$A$19) &amp; "." &amp; RIGHT(BN564,3))&gt;=--('Data Sheet'!$A$19)), (--(INT('Data Sheet'!$A$19) &amp; "." &amp; RIGHT(BN564,3))&lt;=--('Data Sheet'!$B$19))),
                --(INT('Data Sheet'!$A$19) &amp; "." &amp; RIGHT(BN564,3)),
                --(INT('Data Sheet'!$B$19) &amp; "." &amp; RIGHT(BN564,3))
            )
        ),
        "OK"
    )
)</f>
        <v>OK</v>
      </c>
      <c r="P564" s="23" t="str">
        <f>IF(BR564&lt;&gt;"",
    IF(INT('Data Sheet'!$A$19)=INT('Data Sheet'!$B$15),
        --(INT('Data Sheet'!$A$15) &amp; "." &amp; BR564),
        IF(AND((--(INT('Data Sheet'!$A$15) &amp; "." &amp; BR564)&gt;=--('Data Sheet'!$A$15)), (--(INT('Data Sheet'!$A$15) &amp; "." &amp; BR564)&lt;=--('Data Sheet'!$B$15))),
            --(INT('Data Sheet'!$A$15) &amp; "." &amp; BR564),
            --(INT('Data Sheet'!$B$15) &amp; "." &amp; BR564)
        )
    ),
    IF(BQ564&lt;&gt;"",
        IF(INT('Data Sheet'!$A$15)=INT('Data Sheet'!$B$15),
            --(INT('Data Sheet'!$A$15) &amp; "." &amp; LEFT(BQ564,3)),
            IF(AND((--(INT('Data Sheet'!$A$15) &amp; "." &amp; LEFT(BQ564,3))&gt;=--('Data Sheet'!$A$15)), (--(INT('Data Sheet'!$A$15) &amp; "." &amp; LEFT(BQ564,3))&lt;=--('Data Sheet'!$B$15))),
                --(INT('Data Sheet'!$A$15) &amp; "." &amp; LEFT(BQ564,3)),
                --(INT('Data Sheet'!$B$15) &amp; "." &amp; LEFT(BQ564,3))
            )
        ),
        "OK"
    )
)</f>
        <v>OK</v>
      </c>
      <c r="Q564" s="23" t="str">
        <f>IF(BS564&lt;&gt;"",
    IF(INT('Data Sheet'!$A$19)=INT('Data Sheet'!$B$15),
        --(INT('Data Sheet'!$A$15) &amp; "." &amp; BS564),
        IF(AND((--(INT('Data Sheet'!$A$15) &amp; "." &amp; BS564)&gt;=--('Data Sheet'!$A$15)), (--(INT('Data Sheet'!$A$15) &amp; "." &amp; BS564)&lt;=--('Data Sheet'!$B$15))),
            --(INT('Data Sheet'!$A$15) &amp; "." &amp; BS564),
            --(INT('Data Sheet'!$B$15) &amp; "." &amp; BS564)
        )
    ),
    IF(BQ564&lt;&gt;"",
        IF(INT('Data Sheet'!$A$15)=INT('Data Sheet'!$B$15),
            --(INT('Data Sheet'!$A$15) &amp; "." &amp; RIGHT(BQ564,3)),
            IF(AND((--(INT('Data Sheet'!$A$15) &amp; "." &amp; RIGHT(BQ564,3))&gt;=--('Data Sheet'!$A$15)), (--(INT('Data Sheet'!$A$15) &amp; "." &amp; RIGHT(BQ564,3))&lt;=--('Data Sheet'!$B$15))),
                --(INT('Data Sheet'!$A$15) &amp; "." &amp; RIGHT(BQ564,3)),
                --(INT('Data Sheet'!$B$15) &amp; "." &amp; RIGHT(BQ564,3))
            )
        ),
        "OK"
    )
)</f>
        <v>OK</v>
      </c>
      <c r="R564" s="20"/>
      <c r="S564" s="20"/>
      <c r="T564" s="20"/>
      <c r="U564" s="20"/>
      <c r="V564" s="20"/>
      <c r="W564" s="20"/>
      <c r="X564" s="20"/>
      <c r="Y564" s="20"/>
      <c r="Z564" s="20"/>
      <c r="AA564" s="55"/>
      <c r="AB564" s="55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1"/>
      <c r="AR564" s="21"/>
      <c r="AS564" s="21"/>
      <c r="AT564" s="21"/>
      <c r="AU564" s="21"/>
      <c r="AV564" s="21"/>
      <c r="AW564" s="22"/>
      <c r="AX564" s="99"/>
      <c r="AY564" s="20"/>
      <c r="AZ564" s="20"/>
      <c r="BA564" s="22"/>
      <c r="BC564" s="80"/>
      <c r="BD564" s="80"/>
      <c r="BE564" s="80"/>
      <c r="BF564" s="80"/>
      <c r="BG564" s="2" t="str">
        <f t="shared" si="43"/>
        <v/>
      </c>
      <c r="BH564" s="78">
        <f t="shared" si="42"/>
        <v>0</v>
      </c>
    </row>
    <row r="565" spans="2:60" x14ac:dyDescent="0.2">
      <c r="B565" s="14">
        <f t="shared" si="44"/>
        <v>557</v>
      </c>
      <c r="C565" s="15" t="str">
        <f>CONCATENATE('Data Sheet'!$B$8,'Data Sheet'!$G$2)</f>
        <v>" HWDP</v>
      </c>
      <c r="D565" s="95" t="str">
        <f t="shared" si="45"/>
        <v/>
      </c>
      <c r="E565" s="15" t="str">
        <f>IF('Sum HWDP'!$D$10="TH-Hill DS-1 Vol 3 CAT 2: Clean and Visual Ends only","N/A","OK")</f>
        <v>OK</v>
      </c>
      <c r="F565" s="15" t="str">
        <f>IF('Sum HWDP'!$D$10="TH-Hill DS-1 Vol 3 CAT 2: Clean and Visual Ends only","N/A","OK")</f>
        <v>OK</v>
      </c>
      <c r="G565" s="17"/>
      <c r="H565" s="17"/>
      <c r="I565" s="17" t="s">
        <v>51</v>
      </c>
      <c r="J565" s="17" t="str">
        <f t="shared" si="46"/>
        <v>OK</v>
      </c>
      <c r="K565" s="17" t="str">
        <f t="shared" si="46"/>
        <v>OK</v>
      </c>
      <c r="L565" s="17" t="str">
        <f>IF('Data Sheet'!$B$9="NC-50","N/A","OK")</f>
        <v>OK</v>
      </c>
      <c r="M565" s="17" t="str">
        <f>IF('Data Sheet'!$B$9="NC-50","N/A","OK")</f>
        <v>OK</v>
      </c>
      <c r="N565" s="23" t="str">
        <f>IF(BO565&lt;&gt;"",
    IF(INT('Data Sheet'!$A$19)=INT('Data Sheet'!$B$19),
        --(INT('Data Sheet'!$A$19) &amp; "." &amp; BO565),
        IF(AND((--(INT('Data Sheet'!$A$19) &amp; "." &amp; BO565)&gt;=--('Data Sheet'!$A$19)), (--(INT('Data Sheet'!$A$19) &amp; "." &amp; BO565)&lt;=--('Data Sheet'!$B$19))),
            --(INT('Data Sheet'!$A$19) &amp; "." &amp; BO565),
            --(INT('Data Sheet'!$B$19) &amp; "." &amp; BO565)
        )
    ),
    IF(BN565&lt;&gt;"",
        IF(INT('Data Sheet'!$A$19)=INT('Data Sheet'!$B$19),
            --(INT('Data Sheet'!$A$19) &amp; "." &amp; LEFT(BN565,3)),
            IF(AND((--(INT('Data Sheet'!$A$19) &amp; "." &amp; LEFT(BN565,3))&gt;=--('Data Sheet'!$A$19)), (--(INT('Data Sheet'!$A$19) &amp; "." &amp; LEFT(BN565,3))&lt;=--('Data Sheet'!$B$19))),
                --(INT('Data Sheet'!$A$19) &amp; "." &amp; LEFT(BN565,3)),
                --(INT('Data Sheet'!$B$19) &amp; "." &amp; LEFT(BN565,3))
            )
        ),
        "OK"
    )
)</f>
        <v>OK</v>
      </c>
      <c r="O565" s="23" t="str">
        <f>IF(BP565&lt;&gt;"",
    IF(INT('Data Sheet'!$A$19)=INT('Data Sheet'!$B$19),
        --(INT('Data Sheet'!$A$19) &amp; "." &amp; BP565),
        IF(AND((--(INT('Data Sheet'!$A$19) &amp; "." &amp; BP565)&gt;=--('Data Sheet'!$A$19)), (--(INT('Data Sheet'!$A$19) &amp; "." &amp; BP565)&lt;=--('Data Sheet'!$B$19))),
            --(INT('Data Sheet'!$A$19) &amp; "." &amp; BP565),
            --(INT('Data Sheet'!$B$19) &amp; "." &amp; BP565)
        )
    ),
    IF(BN565&lt;&gt;"",
        IF(INT('Data Sheet'!$A$19)=INT('Data Sheet'!$B$19),
            --(INT('Data Sheet'!$A$19) &amp; "." &amp; RIGHT(BN565,3)),
            IF(AND((--(INT('Data Sheet'!$A$19) &amp; "." &amp; RIGHT(BN565,3))&gt;=--('Data Sheet'!$A$19)), (--(INT('Data Sheet'!$A$19) &amp; "." &amp; RIGHT(BN565,3))&lt;=--('Data Sheet'!$B$19))),
                --(INT('Data Sheet'!$A$19) &amp; "." &amp; RIGHT(BN565,3)),
                --(INT('Data Sheet'!$B$19) &amp; "." &amp; RIGHT(BN565,3))
            )
        ),
        "OK"
    )
)</f>
        <v>OK</v>
      </c>
      <c r="P565" s="23" t="str">
        <f>IF(BR565&lt;&gt;"",
    IF(INT('Data Sheet'!$A$19)=INT('Data Sheet'!$B$15),
        --(INT('Data Sheet'!$A$15) &amp; "." &amp; BR565),
        IF(AND((--(INT('Data Sheet'!$A$15) &amp; "." &amp; BR565)&gt;=--('Data Sheet'!$A$15)), (--(INT('Data Sheet'!$A$15) &amp; "." &amp; BR565)&lt;=--('Data Sheet'!$B$15))),
            --(INT('Data Sheet'!$A$15) &amp; "." &amp; BR565),
            --(INT('Data Sheet'!$B$15) &amp; "." &amp; BR565)
        )
    ),
    IF(BQ565&lt;&gt;"",
        IF(INT('Data Sheet'!$A$15)=INT('Data Sheet'!$B$15),
            --(INT('Data Sheet'!$A$15) &amp; "." &amp; LEFT(BQ565,3)),
            IF(AND((--(INT('Data Sheet'!$A$15) &amp; "." &amp; LEFT(BQ565,3))&gt;=--('Data Sheet'!$A$15)), (--(INT('Data Sheet'!$A$15) &amp; "." &amp; LEFT(BQ565,3))&lt;=--('Data Sheet'!$B$15))),
                --(INT('Data Sheet'!$A$15) &amp; "." &amp; LEFT(BQ565,3)),
                --(INT('Data Sheet'!$B$15) &amp; "." &amp; LEFT(BQ565,3))
            )
        ),
        "OK"
    )
)</f>
        <v>OK</v>
      </c>
      <c r="Q565" s="23" t="str">
        <f>IF(BS565&lt;&gt;"",
    IF(INT('Data Sheet'!$A$19)=INT('Data Sheet'!$B$15),
        --(INT('Data Sheet'!$A$15) &amp; "." &amp; BS565),
        IF(AND((--(INT('Data Sheet'!$A$15) &amp; "." &amp; BS565)&gt;=--('Data Sheet'!$A$15)), (--(INT('Data Sheet'!$A$15) &amp; "." &amp; BS565)&lt;=--('Data Sheet'!$B$15))),
            --(INT('Data Sheet'!$A$15) &amp; "." &amp; BS565),
            --(INT('Data Sheet'!$B$15) &amp; "." &amp; BS565)
        )
    ),
    IF(BQ565&lt;&gt;"",
        IF(INT('Data Sheet'!$A$15)=INT('Data Sheet'!$B$15),
            --(INT('Data Sheet'!$A$15) &amp; "." &amp; RIGHT(BQ565,3)),
            IF(AND((--(INT('Data Sheet'!$A$15) &amp; "." &amp; RIGHT(BQ565,3))&gt;=--('Data Sheet'!$A$15)), (--(INT('Data Sheet'!$A$15) &amp; "." &amp; RIGHT(BQ565,3))&lt;=--('Data Sheet'!$B$15))),
                --(INT('Data Sheet'!$A$15) &amp; "." &amp; RIGHT(BQ565,3)),
                --(INT('Data Sheet'!$B$15) &amp; "." &amp; RIGHT(BQ565,3))
            )
        ),
        "OK"
    )
)</f>
        <v>OK</v>
      </c>
      <c r="R565" s="20"/>
      <c r="S565" s="20"/>
      <c r="T565" s="20"/>
      <c r="U565" s="20"/>
      <c r="V565" s="20"/>
      <c r="W565" s="20"/>
      <c r="X565" s="20"/>
      <c r="Y565" s="20"/>
      <c r="Z565" s="20"/>
      <c r="AA565" s="55"/>
      <c r="AB565" s="55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1"/>
      <c r="AR565" s="21"/>
      <c r="AS565" s="21"/>
      <c r="AT565" s="21"/>
      <c r="AU565" s="21"/>
      <c r="AV565" s="21"/>
      <c r="AW565" s="22"/>
      <c r="AX565" s="99"/>
      <c r="AY565" s="20"/>
      <c r="AZ565" s="20"/>
      <c r="BA565" s="22"/>
      <c r="BC565" s="80"/>
      <c r="BD565" s="80"/>
      <c r="BE565" s="80"/>
      <c r="BF565" s="80"/>
      <c r="BG565" s="2" t="str">
        <f t="shared" si="43"/>
        <v/>
      </c>
      <c r="BH565" s="78">
        <f t="shared" si="42"/>
        <v>0</v>
      </c>
    </row>
    <row r="566" spans="2:60" x14ac:dyDescent="0.2">
      <c r="B566" s="14">
        <f t="shared" si="44"/>
        <v>558</v>
      </c>
      <c r="C566" s="15" t="str">
        <f>CONCATENATE('Data Sheet'!$B$8,'Data Sheet'!$G$2)</f>
        <v>" HWDP</v>
      </c>
      <c r="D566" s="95" t="str">
        <f t="shared" si="45"/>
        <v/>
      </c>
      <c r="E566" s="15" t="str">
        <f>IF('Sum HWDP'!$D$10="TH-Hill DS-1 Vol 3 CAT 2: Clean and Visual Ends only","N/A","OK")</f>
        <v>OK</v>
      </c>
      <c r="F566" s="15" t="str">
        <f>IF('Sum HWDP'!$D$10="TH-Hill DS-1 Vol 3 CAT 2: Clean and Visual Ends only","N/A","OK")</f>
        <v>OK</v>
      </c>
      <c r="G566" s="17"/>
      <c r="H566" s="17"/>
      <c r="I566" s="17" t="s">
        <v>51</v>
      </c>
      <c r="J566" s="17" t="str">
        <f t="shared" si="46"/>
        <v>OK</v>
      </c>
      <c r="K566" s="17" t="str">
        <f t="shared" si="46"/>
        <v>OK</v>
      </c>
      <c r="L566" s="17" t="str">
        <f>IF('Data Sheet'!$B$9="NC-50","N/A","OK")</f>
        <v>OK</v>
      </c>
      <c r="M566" s="17" t="str">
        <f>IF('Data Sheet'!$B$9="NC-50","N/A","OK")</f>
        <v>OK</v>
      </c>
      <c r="N566" s="23" t="str">
        <f>IF(BO566&lt;&gt;"",
    IF(INT('Data Sheet'!$A$19)=INT('Data Sheet'!$B$19),
        --(INT('Data Sheet'!$A$19) &amp; "." &amp; BO566),
        IF(AND((--(INT('Data Sheet'!$A$19) &amp; "." &amp; BO566)&gt;=--('Data Sheet'!$A$19)), (--(INT('Data Sheet'!$A$19) &amp; "." &amp; BO566)&lt;=--('Data Sheet'!$B$19))),
            --(INT('Data Sheet'!$A$19) &amp; "." &amp; BO566),
            --(INT('Data Sheet'!$B$19) &amp; "." &amp; BO566)
        )
    ),
    IF(BN566&lt;&gt;"",
        IF(INT('Data Sheet'!$A$19)=INT('Data Sheet'!$B$19),
            --(INT('Data Sheet'!$A$19) &amp; "." &amp; LEFT(BN566,3)),
            IF(AND((--(INT('Data Sheet'!$A$19) &amp; "." &amp; LEFT(BN566,3))&gt;=--('Data Sheet'!$A$19)), (--(INT('Data Sheet'!$A$19) &amp; "." &amp; LEFT(BN566,3))&lt;=--('Data Sheet'!$B$19))),
                --(INT('Data Sheet'!$A$19) &amp; "." &amp; LEFT(BN566,3)),
                --(INT('Data Sheet'!$B$19) &amp; "." &amp; LEFT(BN566,3))
            )
        ),
        "OK"
    )
)</f>
        <v>OK</v>
      </c>
      <c r="O566" s="23" t="str">
        <f>IF(BP566&lt;&gt;"",
    IF(INT('Data Sheet'!$A$19)=INT('Data Sheet'!$B$19),
        --(INT('Data Sheet'!$A$19) &amp; "." &amp; BP566),
        IF(AND((--(INT('Data Sheet'!$A$19) &amp; "." &amp; BP566)&gt;=--('Data Sheet'!$A$19)), (--(INT('Data Sheet'!$A$19) &amp; "." &amp; BP566)&lt;=--('Data Sheet'!$B$19))),
            --(INT('Data Sheet'!$A$19) &amp; "." &amp; BP566),
            --(INT('Data Sheet'!$B$19) &amp; "." &amp; BP566)
        )
    ),
    IF(BN566&lt;&gt;"",
        IF(INT('Data Sheet'!$A$19)=INT('Data Sheet'!$B$19),
            --(INT('Data Sheet'!$A$19) &amp; "." &amp; RIGHT(BN566,3)),
            IF(AND((--(INT('Data Sheet'!$A$19) &amp; "." &amp; RIGHT(BN566,3))&gt;=--('Data Sheet'!$A$19)), (--(INT('Data Sheet'!$A$19) &amp; "." &amp; RIGHT(BN566,3))&lt;=--('Data Sheet'!$B$19))),
                --(INT('Data Sheet'!$A$19) &amp; "." &amp; RIGHT(BN566,3)),
                --(INT('Data Sheet'!$B$19) &amp; "." &amp; RIGHT(BN566,3))
            )
        ),
        "OK"
    )
)</f>
        <v>OK</v>
      </c>
      <c r="P566" s="23" t="str">
        <f>IF(BR566&lt;&gt;"",
    IF(INT('Data Sheet'!$A$19)=INT('Data Sheet'!$B$15),
        --(INT('Data Sheet'!$A$15) &amp; "." &amp; BR566),
        IF(AND((--(INT('Data Sheet'!$A$15) &amp; "." &amp; BR566)&gt;=--('Data Sheet'!$A$15)), (--(INT('Data Sheet'!$A$15) &amp; "." &amp; BR566)&lt;=--('Data Sheet'!$B$15))),
            --(INT('Data Sheet'!$A$15) &amp; "." &amp; BR566),
            --(INT('Data Sheet'!$B$15) &amp; "." &amp; BR566)
        )
    ),
    IF(BQ566&lt;&gt;"",
        IF(INT('Data Sheet'!$A$15)=INT('Data Sheet'!$B$15),
            --(INT('Data Sheet'!$A$15) &amp; "." &amp; LEFT(BQ566,3)),
            IF(AND((--(INT('Data Sheet'!$A$15) &amp; "." &amp; LEFT(BQ566,3))&gt;=--('Data Sheet'!$A$15)), (--(INT('Data Sheet'!$A$15) &amp; "." &amp; LEFT(BQ566,3))&lt;=--('Data Sheet'!$B$15))),
                --(INT('Data Sheet'!$A$15) &amp; "." &amp; LEFT(BQ566,3)),
                --(INT('Data Sheet'!$B$15) &amp; "." &amp; LEFT(BQ566,3))
            )
        ),
        "OK"
    )
)</f>
        <v>OK</v>
      </c>
      <c r="Q566" s="23" t="str">
        <f>IF(BS566&lt;&gt;"",
    IF(INT('Data Sheet'!$A$19)=INT('Data Sheet'!$B$15),
        --(INT('Data Sheet'!$A$15) &amp; "." &amp; BS566),
        IF(AND((--(INT('Data Sheet'!$A$15) &amp; "." &amp; BS566)&gt;=--('Data Sheet'!$A$15)), (--(INT('Data Sheet'!$A$15) &amp; "." &amp; BS566)&lt;=--('Data Sheet'!$B$15))),
            --(INT('Data Sheet'!$A$15) &amp; "." &amp; BS566),
            --(INT('Data Sheet'!$B$15) &amp; "." &amp; BS566)
        )
    ),
    IF(BQ566&lt;&gt;"",
        IF(INT('Data Sheet'!$A$15)=INT('Data Sheet'!$B$15),
            --(INT('Data Sheet'!$A$15) &amp; "." &amp; RIGHT(BQ566,3)),
            IF(AND((--(INT('Data Sheet'!$A$15) &amp; "." &amp; RIGHT(BQ566,3))&gt;=--('Data Sheet'!$A$15)), (--(INT('Data Sheet'!$A$15) &amp; "." &amp; RIGHT(BQ566,3))&lt;=--('Data Sheet'!$B$15))),
                --(INT('Data Sheet'!$A$15) &amp; "." &amp; RIGHT(BQ566,3)),
                --(INT('Data Sheet'!$B$15) &amp; "." &amp; RIGHT(BQ566,3))
            )
        ),
        "OK"
    )
)</f>
        <v>OK</v>
      </c>
      <c r="R566" s="20"/>
      <c r="S566" s="20"/>
      <c r="T566" s="20"/>
      <c r="U566" s="20"/>
      <c r="V566" s="20"/>
      <c r="W566" s="20"/>
      <c r="X566" s="20"/>
      <c r="Y566" s="20"/>
      <c r="Z566" s="20"/>
      <c r="AA566" s="55"/>
      <c r="AB566" s="55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1"/>
      <c r="AR566" s="21"/>
      <c r="AS566" s="21"/>
      <c r="AT566" s="21"/>
      <c r="AU566" s="21"/>
      <c r="AV566" s="21"/>
      <c r="AW566" s="22"/>
      <c r="AX566" s="99"/>
      <c r="AY566" s="20"/>
      <c r="AZ566" s="20"/>
      <c r="BA566" s="22"/>
      <c r="BC566" s="80"/>
      <c r="BD566" s="80"/>
      <c r="BE566" s="80"/>
      <c r="BF566" s="80"/>
      <c r="BG566" s="2" t="str">
        <f t="shared" si="43"/>
        <v/>
      </c>
      <c r="BH566" s="78">
        <f t="shared" si="42"/>
        <v>0</v>
      </c>
    </row>
    <row r="567" spans="2:60" x14ac:dyDescent="0.2">
      <c r="B567" s="14">
        <f t="shared" si="44"/>
        <v>559</v>
      </c>
      <c r="C567" s="15" t="str">
        <f>CONCATENATE('Data Sheet'!$B$8,'Data Sheet'!$G$2)</f>
        <v>" HWDP</v>
      </c>
      <c r="D567" s="95" t="str">
        <f t="shared" si="45"/>
        <v/>
      </c>
      <c r="E567" s="15" t="str">
        <f>IF('Sum HWDP'!$D$10="TH-Hill DS-1 Vol 3 CAT 2: Clean and Visual Ends only","N/A","OK")</f>
        <v>OK</v>
      </c>
      <c r="F567" s="15" t="str">
        <f>IF('Sum HWDP'!$D$10="TH-Hill DS-1 Vol 3 CAT 2: Clean and Visual Ends only","N/A","OK")</f>
        <v>OK</v>
      </c>
      <c r="G567" s="17"/>
      <c r="H567" s="17"/>
      <c r="I567" s="17" t="s">
        <v>51</v>
      </c>
      <c r="J567" s="17" t="str">
        <f t="shared" si="46"/>
        <v>OK</v>
      </c>
      <c r="K567" s="17" t="str">
        <f t="shared" si="46"/>
        <v>OK</v>
      </c>
      <c r="L567" s="17" t="str">
        <f>IF('Data Sheet'!$B$9="NC-50","N/A","OK")</f>
        <v>OK</v>
      </c>
      <c r="M567" s="17" t="str">
        <f>IF('Data Sheet'!$B$9="NC-50","N/A","OK")</f>
        <v>OK</v>
      </c>
      <c r="N567" s="23" t="str">
        <f>IF(BO567&lt;&gt;"",
    IF(INT('Data Sheet'!$A$19)=INT('Data Sheet'!$B$19),
        --(INT('Data Sheet'!$A$19) &amp; "." &amp; BO567),
        IF(AND((--(INT('Data Sheet'!$A$19) &amp; "." &amp; BO567)&gt;=--('Data Sheet'!$A$19)), (--(INT('Data Sheet'!$A$19) &amp; "." &amp; BO567)&lt;=--('Data Sheet'!$B$19))),
            --(INT('Data Sheet'!$A$19) &amp; "." &amp; BO567),
            --(INT('Data Sheet'!$B$19) &amp; "." &amp; BO567)
        )
    ),
    IF(BN567&lt;&gt;"",
        IF(INT('Data Sheet'!$A$19)=INT('Data Sheet'!$B$19),
            --(INT('Data Sheet'!$A$19) &amp; "." &amp; LEFT(BN567,3)),
            IF(AND((--(INT('Data Sheet'!$A$19) &amp; "." &amp; LEFT(BN567,3))&gt;=--('Data Sheet'!$A$19)), (--(INT('Data Sheet'!$A$19) &amp; "." &amp; LEFT(BN567,3))&lt;=--('Data Sheet'!$B$19))),
                --(INT('Data Sheet'!$A$19) &amp; "." &amp; LEFT(BN567,3)),
                --(INT('Data Sheet'!$B$19) &amp; "." &amp; LEFT(BN567,3))
            )
        ),
        "OK"
    )
)</f>
        <v>OK</v>
      </c>
      <c r="O567" s="23" t="str">
        <f>IF(BP567&lt;&gt;"",
    IF(INT('Data Sheet'!$A$19)=INT('Data Sheet'!$B$19),
        --(INT('Data Sheet'!$A$19) &amp; "." &amp; BP567),
        IF(AND((--(INT('Data Sheet'!$A$19) &amp; "." &amp; BP567)&gt;=--('Data Sheet'!$A$19)), (--(INT('Data Sheet'!$A$19) &amp; "." &amp; BP567)&lt;=--('Data Sheet'!$B$19))),
            --(INT('Data Sheet'!$A$19) &amp; "." &amp; BP567),
            --(INT('Data Sheet'!$B$19) &amp; "." &amp; BP567)
        )
    ),
    IF(BN567&lt;&gt;"",
        IF(INT('Data Sheet'!$A$19)=INT('Data Sheet'!$B$19),
            --(INT('Data Sheet'!$A$19) &amp; "." &amp; RIGHT(BN567,3)),
            IF(AND((--(INT('Data Sheet'!$A$19) &amp; "." &amp; RIGHT(BN567,3))&gt;=--('Data Sheet'!$A$19)), (--(INT('Data Sheet'!$A$19) &amp; "." &amp; RIGHT(BN567,3))&lt;=--('Data Sheet'!$B$19))),
                --(INT('Data Sheet'!$A$19) &amp; "." &amp; RIGHT(BN567,3)),
                --(INT('Data Sheet'!$B$19) &amp; "." &amp; RIGHT(BN567,3))
            )
        ),
        "OK"
    )
)</f>
        <v>OK</v>
      </c>
      <c r="P567" s="23" t="str">
        <f>IF(BR567&lt;&gt;"",
    IF(INT('Data Sheet'!$A$19)=INT('Data Sheet'!$B$15),
        --(INT('Data Sheet'!$A$15) &amp; "." &amp; BR567),
        IF(AND((--(INT('Data Sheet'!$A$15) &amp; "." &amp; BR567)&gt;=--('Data Sheet'!$A$15)), (--(INT('Data Sheet'!$A$15) &amp; "." &amp; BR567)&lt;=--('Data Sheet'!$B$15))),
            --(INT('Data Sheet'!$A$15) &amp; "." &amp; BR567),
            --(INT('Data Sheet'!$B$15) &amp; "." &amp; BR567)
        )
    ),
    IF(BQ567&lt;&gt;"",
        IF(INT('Data Sheet'!$A$15)=INT('Data Sheet'!$B$15),
            --(INT('Data Sheet'!$A$15) &amp; "." &amp; LEFT(BQ567,3)),
            IF(AND((--(INT('Data Sheet'!$A$15) &amp; "." &amp; LEFT(BQ567,3))&gt;=--('Data Sheet'!$A$15)), (--(INT('Data Sheet'!$A$15) &amp; "." &amp; LEFT(BQ567,3))&lt;=--('Data Sheet'!$B$15))),
                --(INT('Data Sheet'!$A$15) &amp; "." &amp; LEFT(BQ567,3)),
                --(INT('Data Sheet'!$B$15) &amp; "." &amp; LEFT(BQ567,3))
            )
        ),
        "OK"
    )
)</f>
        <v>OK</v>
      </c>
      <c r="Q567" s="23" t="str">
        <f>IF(BS567&lt;&gt;"",
    IF(INT('Data Sheet'!$A$19)=INT('Data Sheet'!$B$15),
        --(INT('Data Sheet'!$A$15) &amp; "." &amp; BS567),
        IF(AND((--(INT('Data Sheet'!$A$15) &amp; "." &amp; BS567)&gt;=--('Data Sheet'!$A$15)), (--(INT('Data Sheet'!$A$15) &amp; "." &amp; BS567)&lt;=--('Data Sheet'!$B$15))),
            --(INT('Data Sheet'!$A$15) &amp; "." &amp; BS567),
            --(INT('Data Sheet'!$B$15) &amp; "." &amp; BS567)
        )
    ),
    IF(BQ567&lt;&gt;"",
        IF(INT('Data Sheet'!$A$15)=INT('Data Sheet'!$B$15),
            --(INT('Data Sheet'!$A$15) &amp; "." &amp; RIGHT(BQ567,3)),
            IF(AND((--(INT('Data Sheet'!$A$15) &amp; "." &amp; RIGHT(BQ567,3))&gt;=--('Data Sheet'!$A$15)), (--(INT('Data Sheet'!$A$15) &amp; "." &amp; RIGHT(BQ567,3))&lt;=--('Data Sheet'!$B$15))),
                --(INT('Data Sheet'!$A$15) &amp; "." &amp; RIGHT(BQ567,3)),
                --(INT('Data Sheet'!$B$15) &amp; "." &amp; RIGHT(BQ567,3))
            )
        ),
        "OK"
    )
)</f>
        <v>OK</v>
      </c>
      <c r="R567" s="20"/>
      <c r="S567" s="20"/>
      <c r="T567" s="20"/>
      <c r="U567" s="20"/>
      <c r="V567" s="20"/>
      <c r="W567" s="20"/>
      <c r="X567" s="20"/>
      <c r="Y567" s="20"/>
      <c r="Z567" s="20"/>
      <c r="AA567" s="55"/>
      <c r="AB567" s="55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1"/>
      <c r="AR567" s="21"/>
      <c r="AS567" s="21"/>
      <c r="AT567" s="21"/>
      <c r="AU567" s="21"/>
      <c r="AV567" s="21"/>
      <c r="AW567" s="22"/>
      <c r="AX567" s="99"/>
      <c r="AY567" s="20"/>
      <c r="AZ567" s="20"/>
      <c r="BA567" s="22"/>
      <c r="BC567" s="80"/>
      <c r="BD567" s="80"/>
      <c r="BE567" s="80"/>
      <c r="BF567" s="80"/>
      <c r="BG567" s="2" t="str">
        <f t="shared" si="43"/>
        <v/>
      </c>
      <c r="BH567" s="78">
        <f t="shared" si="42"/>
        <v>0</v>
      </c>
    </row>
    <row r="568" spans="2:60" x14ac:dyDescent="0.2">
      <c r="B568" s="14">
        <f t="shared" si="44"/>
        <v>560</v>
      </c>
      <c r="C568" s="15" t="str">
        <f>CONCATENATE('Data Sheet'!$B$8,'Data Sheet'!$G$2)</f>
        <v>" HWDP</v>
      </c>
      <c r="D568" s="95" t="str">
        <f t="shared" si="45"/>
        <v/>
      </c>
      <c r="E568" s="15" t="str">
        <f>IF('Sum HWDP'!$D$10="TH-Hill DS-1 Vol 3 CAT 2: Clean and Visual Ends only","N/A","OK")</f>
        <v>OK</v>
      </c>
      <c r="F568" s="15" t="str">
        <f>IF('Sum HWDP'!$D$10="TH-Hill DS-1 Vol 3 CAT 2: Clean and Visual Ends only","N/A","OK")</f>
        <v>OK</v>
      </c>
      <c r="G568" s="17"/>
      <c r="H568" s="17"/>
      <c r="I568" s="17" t="s">
        <v>51</v>
      </c>
      <c r="J568" s="17" t="str">
        <f t="shared" si="46"/>
        <v>OK</v>
      </c>
      <c r="K568" s="17" t="str">
        <f t="shared" si="46"/>
        <v>OK</v>
      </c>
      <c r="L568" s="17" t="str">
        <f>IF('Data Sheet'!$B$9="NC-50","N/A","OK")</f>
        <v>OK</v>
      </c>
      <c r="M568" s="17" t="str">
        <f>IF('Data Sheet'!$B$9="NC-50","N/A","OK")</f>
        <v>OK</v>
      </c>
      <c r="N568" s="23" t="str">
        <f>IF(BO568&lt;&gt;"",
    IF(INT('Data Sheet'!$A$19)=INT('Data Sheet'!$B$19),
        --(INT('Data Sheet'!$A$19) &amp; "." &amp; BO568),
        IF(AND((--(INT('Data Sheet'!$A$19) &amp; "." &amp; BO568)&gt;=--('Data Sheet'!$A$19)), (--(INT('Data Sheet'!$A$19) &amp; "." &amp; BO568)&lt;=--('Data Sheet'!$B$19))),
            --(INT('Data Sheet'!$A$19) &amp; "." &amp; BO568),
            --(INT('Data Sheet'!$B$19) &amp; "." &amp; BO568)
        )
    ),
    IF(BN568&lt;&gt;"",
        IF(INT('Data Sheet'!$A$19)=INT('Data Sheet'!$B$19),
            --(INT('Data Sheet'!$A$19) &amp; "." &amp; LEFT(BN568,3)),
            IF(AND((--(INT('Data Sheet'!$A$19) &amp; "." &amp; LEFT(BN568,3))&gt;=--('Data Sheet'!$A$19)), (--(INT('Data Sheet'!$A$19) &amp; "." &amp; LEFT(BN568,3))&lt;=--('Data Sheet'!$B$19))),
                --(INT('Data Sheet'!$A$19) &amp; "." &amp; LEFT(BN568,3)),
                --(INT('Data Sheet'!$B$19) &amp; "." &amp; LEFT(BN568,3))
            )
        ),
        "OK"
    )
)</f>
        <v>OK</v>
      </c>
      <c r="O568" s="23" t="str">
        <f>IF(BP568&lt;&gt;"",
    IF(INT('Data Sheet'!$A$19)=INT('Data Sheet'!$B$19),
        --(INT('Data Sheet'!$A$19) &amp; "." &amp; BP568),
        IF(AND((--(INT('Data Sheet'!$A$19) &amp; "." &amp; BP568)&gt;=--('Data Sheet'!$A$19)), (--(INT('Data Sheet'!$A$19) &amp; "." &amp; BP568)&lt;=--('Data Sheet'!$B$19))),
            --(INT('Data Sheet'!$A$19) &amp; "." &amp; BP568),
            --(INT('Data Sheet'!$B$19) &amp; "." &amp; BP568)
        )
    ),
    IF(BN568&lt;&gt;"",
        IF(INT('Data Sheet'!$A$19)=INT('Data Sheet'!$B$19),
            --(INT('Data Sheet'!$A$19) &amp; "." &amp; RIGHT(BN568,3)),
            IF(AND((--(INT('Data Sheet'!$A$19) &amp; "." &amp; RIGHT(BN568,3))&gt;=--('Data Sheet'!$A$19)), (--(INT('Data Sheet'!$A$19) &amp; "." &amp; RIGHT(BN568,3))&lt;=--('Data Sheet'!$B$19))),
                --(INT('Data Sheet'!$A$19) &amp; "." &amp; RIGHT(BN568,3)),
                --(INT('Data Sheet'!$B$19) &amp; "." &amp; RIGHT(BN568,3))
            )
        ),
        "OK"
    )
)</f>
        <v>OK</v>
      </c>
      <c r="P568" s="23" t="str">
        <f>IF(BR568&lt;&gt;"",
    IF(INT('Data Sheet'!$A$19)=INT('Data Sheet'!$B$15),
        --(INT('Data Sheet'!$A$15) &amp; "." &amp; BR568),
        IF(AND((--(INT('Data Sheet'!$A$15) &amp; "." &amp; BR568)&gt;=--('Data Sheet'!$A$15)), (--(INT('Data Sheet'!$A$15) &amp; "." &amp; BR568)&lt;=--('Data Sheet'!$B$15))),
            --(INT('Data Sheet'!$A$15) &amp; "." &amp; BR568),
            --(INT('Data Sheet'!$B$15) &amp; "." &amp; BR568)
        )
    ),
    IF(BQ568&lt;&gt;"",
        IF(INT('Data Sheet'!$A$15)=INT('Data Sheet'!$B$15),
            --(INT('Data Sheet'!$A$15) &amp; "." &amp; LEFT(BQ568,3)),
            IF(AND((--(INT('Data Sheet'!$A$15) &amp; "." &amp; LEFT(BQ568,3))&gt;=--('Data Sheet'!$A$15)), (--(INT('Data Sheet'!$A$15) &amp; "." &amp; LEFT(BQ568,3))&lt;=--('Data Sheet'!$B$15))),
                --(INT('Data Sheet'!$A$15) &amp; "." &amp; LEFT(BQ568,3)),
                --(INT('Data Sheet'!$B$15) &amp; "." &amp; LEFT(BQ568,3))
            )
        ),
        "OK"
    )
)</f>
        <v>OK</v>
      </c>
      <c r="Q568" s="23" t="str">
        <f>IF(BS568&lt;&gt;"",
    IF(INT('Data Sheet'!$A$19)=INT('Data Sheet'!$B$15),
        --(INT('Data Sheet'!$A$15) &amp; "." &amp; BS568),
        IF(AND((--(INT('Data Sheet'!$A$15) &amp; "." &amp; BS568)&gt;=--('Data Sheet'!$A$15)), (--(INT('Data Sheet'!$A$15) &amp; "." &amp; BS568)&lt;=--('Data Sheet'!$B$15))),
            --(INT('Data Sheet'!$A$15) &amp; "." &amp; BS568),
            --(INT('Data Sheet'!$B$15) &amp; "." &amp; BS568)
        )
    ),
    IF(BQ568&lt;&gt;"",
        IF(INT('Data Sheet'!$A$15)=INT('Data Sheet'!$B$15),
            --(INT('Data Sheet'!$A$15) &amp; "." &amp; RIGHT(BQ568,3)),
            IF(AND((--(INT('Data Sheet'!$A$15) &amp; "." &amp; RIGHT(BQ568,3))&gt;=--('Data Sheet'!$A$15)), (--(INT('Data Sheet'!$A$15) &amp; "." &amp; RIGHT(BQ568,3))&lt;=--('Data Sheet'!$B$15))),
                --(INT('Data Sheet'!$A$15) &amp; "." &amp; RIGHT(BQ568,3)),
                --(INT('Data Sheet'!$B$15) &amp; "." &amp; RIGHT(BQ568,3))
            )
        ),
        "OK"
    )
)</f>
        <v>OK</v>
      </c>
      <c r="R568" s="20"/>
      <c r="S568" s="20"/>
      <c r="T568" s="20"/>
      <c r="U568" s="20"/>
      <c r="V568" s="20"/>
      <c r="W568" s="20"/>
      <c r="X568" s="20"/>
      <c r="Y568" s="20"/>
      <c r="Z568" s="20"/>
      <c r="AA568" s="55"/>
      <c r="AB568" s="55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1"/>
      <c r="AR568" s="21"/>
      <c r="AS568" s="21"/>
      <c r="AT568" s="21"/>
      <c r="AU568" s="21"/>
      <c r="AV568" s="21"/>
      <c r="AW568" s="22"/>
      <c r="AX568" s="99"/>
      <c r="AY568" s="20"/>
      <c r="AZ568" s="20"/>
      <c r="BA568" s="22"/>
      <c r="BC568" s="80"/>
      <c r="BD568" s="80"/>
      <c r="BE568" s="80"/>
      <c r="BF568" s="80"/>
      <c r="BG568" s="2" t="str">
        <f t="shared" si="43"/>
        <v/>
      </c>
      <c r="BH568" s="78">
        <f t="shared" si="42"/>
        <v>0</v>
      </c>
    </row>
    <row r="569" spans="2:60" x14ac:dyDescent="0.2">
      <c r="B569" s="14">
        <f t="shared" si="44"/>
        <v>561</v>
      </c>
      <c r="C569" s="15" t="str">
        <f>CONCATENATE('Data Sheet'!$B$8,'Data Sheet'!$G$2)</f>
        <v>" HWDP</v>
      </c>
      <c r="D569" s="95" t="str">
        <f t="shared" si="45"/>
        <v/>
      </c>
      <c r="E569" s="15" t="str">
        <f>IF('Sum HWDP'!$D$10="TH-Hill DS-1 Vol 3 CAT 2: Clean and Visual Ends only","N/A","OK")</f>
        <v>OK</v>
      </c>
      <c r="F569" s="15" t="str">
        <f>IF('Sum HWDP'!$D$10="TH-Hill DS-1 Vol 3 CAT 2: Clean and Visual Ends only","N/A","OK")</f>
        <v>OK</v>
      </c>
      <c r="G569" s="17"/>
      <c r="H569" s="17"/>
      <c r="I569" s="17" t="s">
        <v>51</v>
      </c>
      <c r="J569" s="17" t="str">
        <f t="shared" si="46"/>
        <v>OK</v>
      </c>
      <c r="K569" s="17" t="str">
        <f t="shared" si="46"/>
        <v>OK</v>
      </c>
      <c r="L569" s="17" t="str">
        <f>IF('Data Sheet'!$B$9="NC-50","N/A","OK")</f>
        <v>OK</v>
      </c>
      <c r="M569" s="17" t="str">
        <f>IF('Data Sheet'!$B$9="NC-50","N/A","OK")</f>
        <v>OK</v>
      </c>
      <c r="N569" s="23" t="str">
        <f>IF(BO569&lt;&gt;"",
    IF(INT('Data Sheet'!$A$19)=INT('Data Sheet'!$B$19),
        --(INT('Data Sheet'!$A$19) &amp; "." &amp; BO569),
        IF(AND((--(INT('Data Sheet'!$A$19) &amp; "." &amp; BO569)&gt;=--('Data Sheet'!$A$19)), (--(INT('Data Sheet'!$A$19) &amp; "." &amp; BO569)&lt;=--('Data Sheet'!$B$19))),
            --(INT('Data Sheet'!$A$19) &amp; "." &amp; BO569),
            --(INT('Data Sheet'!$B$19) &amp; "." &amp; BO569)
        )
    ),
    IF(BN569&lt;&gt;"",
        IF(INT('Data Sheet'!$A$19)=INT('Data Sheet'!$B$19),
            --(INT('Data Sheet'!$A$19) &amp; "." &amp; LEFT(BN569,3)),
            IF(AND((--(INT('Data Sheet'!$A$19) &amp; "." &amp; LEFT(BN569,3))&gt;=--('Data Sheet'!$A$19)), (--(INT('Data Sheet'!$A$19) &amp; "." &amp; LEFT(BN569,3))&lt;=--('Data Sheet'!$B$19))),
                --(INT('Data Sheet'!$A$19) &amp; "." &amp; LEFT(BN569,3)),
                --(INT('Data Sheet'!$B$19) &amp; "." &amp; LEFT(BN569,3))
            )
        ),
        "OK"
    )
)</f>
        <v>OK</v>
      </c>
      <c r="O569" s="23" t="str">
        <f>IF(BP569&lt;&gt;"",
    IF(INT('Data Sheet'!$A$19)=INT('Data Sheet'!$B$19),
        --(INT('Data Sheet'!$A$19) &amp; "." &amp; BP569),
        IF(AND((--(INT('Data Sheet'!$A$19) &amp; "." &amp; BP569)&gt;=--('Data Sheet'!$A$19)), (--(INT('Data Sheet'!$A$19) &amp; "." &amp; BP569)&lt;=--('Data Sheet'!$B$19))),
            --(INT('Data Sheet'!$A$19) &amp; "." &amp; BP569),
            --(INT('Data Sheet'!$B$19) &amp; "." &amp; BP569)
        )
    ),
    IF(BN569&lt;&gt;"",
        IF(INT('Data Sheet'!$A$19)=INT('Data Sheet'!$B$19),
            --(INT('Data Sheet'!$A$19) &amp; "." &amp; RIGHT(BN569,3)),
            IF(AND((--(INT('Data Sheet'!$A$19) &amp; "." &amp; RIGHT(BN569,3))&gt;=--('Data Sheet'!$A$19)), (--(INT('Data Sheet'!$A$19) &amp; "." &amp; RIGHT(BN569,3))&lt;=--('Data Sheet'!$B$19))),
                --(INT('Data Sheet'!$A$19) &amp; "." &amp; RIGHT(BN569,3)),
                --(INT('Data Sheet'!$B$19) &amp; "." &amp; RIGHT(BN569,3))
            )
        ),
        "OK"
    )
)</f>
        <v>OK</v>
      </c>
      <c r="P569" s="23" t="str">
        <f>IF(BR569&lt;&gt;"",
    IF(INT('Data Sheet'!$A$19)=INT('Data Sheet'!$B$15),
        --(INT('Data Sheet'!$A$15) &amp; "." &amp; BR569),
        IF(AND((--(INT('Data Sheet'!$A$15) &amp; "." &amp; BR569)&gt;=--('Data Sheet'!$A$15)), (--(INT('Data Sheet'!$A$15) &amp; "." &amp; BR569)&lt;=--('Data Sheet'!$B$15))),
            --(INT('Data Sheet'!$A$15) &amp; "." &amp; BR569),
            --(INT('Data Sheet'!$B$15) &amp; "." &amp; BR569)
        )
    ),
    IF(BQ569&lt;&gt;"",
        IF(INT('Data Sheet'!$A$15)=INT('Data Sheet'!$B$15),
            --(INT('Data Sheet'!$A$15) &amp; "." &amp; LEFT(BQ569,3)),
            IF(AND((--(INT('Data Sheet'!$A$15) &amp; "." &amp; LEFT(BQ569,3))&gt;=--('Data Sheet'!$A$15)), (--(INT('Data Sheet'!$A$15) &amp; "." &amp; LEFT(BQ569,3))&lt;=--('Data Sheet'!$B$15))),
                --(INT('Data Sheet'!$A$15) &amp; "." &amp; LEFT(BQ569,3)),
                --(INT('Data Sheet'!$B$15) &amp; "." &amp; LEFT(BQ569,3))
            )
        ),
        "OK"
    )
)</f>
        <v>OK</v>
      </c>
      <c r="Q569" s="23" t="str">
        <f>IF(BS569&lt;&gt;"",
    IF(INT('Data Sheet'!$A$19)=INT('Data Sheet'!$B$15),
        --(INT('Data Sheet'!$A$15) &amp; "." &amp; BS569),
        IF(AND((--(INT('Data Sheet'!$A$15) &amp; "." &amp; BS569)&gt;=--('Data Sheet'!$A$15)), (--(INT('Data Sheet'!$A$15) &amp; "." &amp; BS569)&lt;=--('Data Sheet'!$B$15))),
            --(INT('Data Sheet'!$A$15) &amp; "." &amp; BS569),
            --(INT('Data Sheet'!$B$15) &amp; "." &amp; BS569)
        )
    ),
    IF(BQ569&lt;&gt;"",
        IF(INT('Data Sheet'!$A$15)=INT('Data Sheet'!$B$15),
            --(INT('Data Sheet'!$A$15) &amp; "." &amp; RIGHT(BQ569,3)),
            IF(AND((--(INT('Data Sheet'!$A$15) &amp; "." &amp; RIGHT(BQ569,3))&gt;=--('Data Sheet'!$A$15)), (--(INT('Data Sheet'!$A$15) &amp; "." &amp; RIGHT(BQ569,3))&lt;=--('Data Sheet'!$B$15))),
                --(INT('Data Sheet'!$A$15) &amp; "." &amp; RIGHT(BQ569,3)),
                --(INT('Data Sheet'!$B$15) &amp; "." &amp; RIGHT(BQ569,3))
            )
        ),
        "OK"
    )
)</f>
        <v>OK</v>
      </c>
      <c r="R569" s="20"/>
      <c r="S569" s="20"/>
      <c r="T569" s="20"/>
      <c r="U569" s="20"/>
      <c r="V569" s="20"/>
      <c r="W569" s="20"/>
      <c r="X569" s="20"/>
      <c r="Y569" s="20"/>
      <c r="Z569" s="20"/>
      <c r="AA569" s="55"/>
      <c r="AB569" s="55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1"/>
      <c r="AR569" s="21"/>
      <c r="AS569" s="21"/>
      <c r="AT569" s="21"/>
      <c r="AU569" s="21"/>
      <c r="AV569" s="21"/>
      <c r="AW569" s="22"/>
      <c r="AX569" s="99"/>
      <c r="AY569" s="20"/>
      <c r="AZ569" s="20"/>
      <c r="BA569" s="22"/>
      <c r="BC569" s="80"/>
      <c r="BD569" s="80"/>
      <c r="BE569" s="80"/>
      <c r="BF569" s="80"/>
      <c r="BG569" s="2" t="str">
        <f t="shared" si="43"/>
        <v/>
      </c>
      <c r="BH569" s="78">
        <f t="shared" si="42"/>
        <v>0</v>
      </c>
    </row>
    <row r="570" spans="2:60" x14ac:dyDescent="0.2">
      <c r="B570" s="14">
        <f t="shared" si="44"/>
        <v>562</v>
      </c>
      <c r="C570" s="15" t="str">
        <f>CONCATENATE('Data Sheet'!$B$8,'Data Sheet'!$G$2)</f>
        <v>" HWDP</v>
      </c>
      <c r="D570" s="95" t="str">
        <f t="shared" si="45"/>
        <v/>
      </c>
      <c r="E570" s="15" t="str">
        <f>IF('Sum HWDP'!$D$10="TH-Hill DS-1 Vol 3 CAT 2: Clean and Visual Ends only","N/A","OK")</f>
        <v>OK</v>
      </c>
      <c r="F570" s="15" t="str">
        <f>IF('Sum HWDP'!$D$10="TH-Hill DS-1 Vol 3 CAT 2: Clean and Visual Ends only","N/A","OK")</f>
        <v>OK</v>
      </c>
      <c r="G570" s="17"/>
      <c r="H570" s="17"/>
      <c r="I570" s="17" t="s">
        <v>51</v>
      </c>
      <c r="J570" s="17" t="str">
        <f t="shared" si="46"/>
        <v>OK</v>
      </c>
      <c r="K570" s="17" t="str">
        <f t="shared" si="46"/>
        <v>OK</v>
      </c>
      <c r="L570" s="17" t="str">
        <f>IF('Data Sheet'!$B$9="NC-50","N/A","OK")</f>
        <v>OK</v>
      </c>
      <c r="M570" s="17" t="str">
        <f>IF('Data Sheet'!$B$9="NC-50","N/A","OK")</f>
        <v>OK</v>
      </c>
      <c r="N570" s="23" t="str">
        <f>IF(BO570&lt;&gt;"",
    IF(INT('Data Sheet'!$A$19)=INT('Data Sheet'!$B$19),
        --(INT('Data Sheet'!$A$19) &amp; "." &amp; BO570),
        IF(AND((--(INT('Data Sheet'!$A$19) &amp; "." &amp; BO570)&gt;=--('Data Sheet'!$A$19)), (--(INT('Data Sheet'!$A$19) &amp; "." &amp; BO570)&lt;=--('Data Sheet'!$B$19))),
            --(INT('Data Sheet'!$A$19) &amp; "." &amp; BO570),
            --(INT('Data Sheet'!$B$19) &amp; "." &amp; BO570)
        )
    ),
    IF(BN570&lt;&gt;"",
        IF(INT('Data Sheet'!$A$19)=INT('Data Sheet'!$B$19),
            --(INT('Data Sheet'!$A$19) &amp; "." &amp; LEFT(BN570,3)),
            IF(AND((--(INT('Data Sheet'!$A$19) &amp; "." &amp; LEFT(BN570,3))&gt;=--('Data Sheet'!$A$19)), (--(INT('Data Sheet'!$A$19) &amp; "." &amp; LEFT(BN570,3))&lt;=--('Data Sheet'!$B$19))),
                --(INT('Data Sheet'!$A$19) &amp; "." &amp; LEFT(BN570,3)),
                --(INT('Data Sheet'!$B$19) &amp; "." &amp; LEFT(BN570,3))
            )
        ),
        "OK"
    )
)</f>
        <v>OK</v>
      </c>
      <c r="O570" s="23" t="str">
        <f>IF(BP570&lt;&gt;"",
    IF(INT('Data Sheet'!$A$19)=INT('Data Sheet'!$B$19),
        --(INT('Data Sheet'!$A$19) &amp; "." &amp; BP570),
        IF(AND((--(INT('Data Sheet'!$A$19) &amp; "." &amp; BP570)&gt;=--('Data Sheet'!$A$19)), (--(INT('Data Sheet'!$A$19) &amp; "." &amp; BP570)&lt;=--('Data Sheet'!$B$19))),
            --(INT('Data Sheet'!$A$19) &amp; "." &amp; BP570),
            --(INT('Data Sheet'!$B$19) &amp; "." &amp; BP570)
        )
    ),
    IF(BN570&lt;&gt;"",
        IF(INT('Data Sheet'!$A$19)=INT('Data Sheet'!$B$19),
            --(INT('Data Sheet'!$A$19) &amp; "." &amp; RIGHT(BN570,3)),
            IF(AND((--(INT('Data Sheet'!$A$19) &amp; "." &amp; RIGHT(BN570,3))&gt;=--('Data Sheet'!$A$19)), (--(INT('Data Sheet'!$A$19) &amp; "." &amp; RIGHT(BN570,3))&lt;=--('Data Sheet'!$B$19))),
                --(INT('Data Sheet'!$A$19) &amp; "." &amp; RIGHT(BN570,3)),
                --(INT('Data Sheet'!$B$19) &amp; "." &amp; RIGHT(BN570,3))
            )
        ),
        "OK"
    )
)</f>
        <v>OK</v>
      </c>
      <c r="P570" s="23" t="str">
        <f>IF(BR570&lt;&gt;"",
    IF(INT('Data Sheet'!$A$19)=INT('Data Sheet'!$B$15),
        --(INT('Data Sheet'!$A$15) &amp; "." &amp; BR570),
        IF(AND((--(INT('Data Sheet'!$A$15) &amp; "." &amp; BR570)&gt;=--('Data Sheet'!$A$15)), (--(INT('Data Sheet'!$A$15) &amp; "." &amp; BR570)&lt;=--('Data Sheet'!$B$15))),
            --(INT('Data Sheet'!$A$15) &amp; "." &amp; BR570),
            --(INT('Data Sheet'!$B$15) &amp; "." &amp; BR570)
        )
    ),
    IF(BQ570&lt;&gt;"",
        IF(INT('Data Sheet'!$A$15)=INT('Data Sheet'!$B$15),
            --(INT('Data Sheet'!$A$15) &amp; "." &amp; LEFT(BQ570,3)),
            IF(AND((--(INT('Data Sheet'!$A$15) &amp; "." &amp; LEFT(BQ570,3))&gt;=--('Data Sheet'!$A$15)), (--(INT('Data Sheet'!$A$15) &amp; "." &amp; LEFT(BQ570,3))&lt;=--('Data Sheet'!$B$15))),
                --(INT('Data Sheet'!$A$15) &amp; "." &amp; LEFT(BQ570,3)),
                --(INT('Data Sheet'!$B$15) &amp; "." &amp; LEFT(BQ570,3))
            )
        ),
        "OK"
    )
)</f>
        <v>OK</v>
      </c>
      <c r="Q570" s="23" t="str">
        <f>IF(BS570&lt;&gt;"",
    IF(INT('Data Sheet'!$A$19)=INT('Data Sheet'!$B$15),
        --(INT('Data Sheet'!$A$15) &amp; "." &amp; BS570),
        IF(AND((--(INT('Data Sheet'!$A$15) &amp; "." &amp; BS570)&gt;=--('Data Sheet'!$A$15)), (--(INT('Data Sheet'!$A$15) &amp; "." &amp; BS570)&lt;=--('Data Sheet'!$B$15))),
            --(INT('Data Sheet'!$A$15) &amp; "." &amp; BS570),
            --(INT('Data Sheet'!$B$15) &amp; "." &amp; BS570)
        )
    ),
    IF(BQ570&lt;&gt;"",
        IF(INT('Data Sheet'!$A$15)=INT('Data Sheet'!$B$15),
            --(INT('Data Sheet'!$A$15) &amp; "." &amp; RIGHT(BQ570,3)),
            IF(AND((--(INT('Data Sheet'!$A$15) &amp; "." &amp; RIGHT(BQ570,3))&gt;=--('Data Sheet'!$A$15)), (--(INT('Data Sheet'!$A$15) &amp; "." &amp; RIGHT(BQ570,3))&lt;=--('Data Sheet'!$B$15))),
                --(INT('Data Sheet'!$A$15) &amp; "." &amp; RIGHT(BQ570,3)),
                --(INT('Data Sheet'!$B$15) &amp; "." &amp; RIGHT(BQ570,3))
            )
        ),
        "OK"
    )
)</f>
        <v>OK</v>
      </c>
      <c r="R570" s="20"/>
      <c r="S570" s="20"/>
      <c r="T570" s="20"/>
      <c r="U570" s="20"/>
      <c r="V570" s="20"/>
      <c r="W570" s="20"/>
      <c r="X570" s="20"/>
      <c r="Y570" s="20"/>
      <c r="Z570" s="20"/>
      <c r="AA570" s="55"/>
      <c r="AB570" s="55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1"/>
      <c r="AR570" s="21"/>
      <c r="AS570" s="21"/>
      <c r="AT570" s="21"/>
      <c r="AU570" s="21"/>
      <c r="AV570" s="21"/>
      <c r="AW570" s="22"/>
      <c r="AX570" s="99"/>
      <c r="AY570" s="20"/>
      <c r="AZ570" s="20"/>
      <c r="BA570" s="22"/>
      <c r="BC570" s="80"/>
      <c r="BD570" s="80"/>
      <c r="BE570" s="80"/>
      <c r="BF570" s="80"/>
      <c r="BG570" s="2" t="str">
        <f t="shared" si="43"/>
        <v/>
      </c>
      <c r="BH570" s="78">
        <f t="shared" si="42"/>
        <v>0</v>
      </c>
    </row>
    <row r="571" spans="2:60" x14ac:dyDescent="0.2">
      <c r="B571" s="14">
        <f t="shared" si="44"/>
        <v>563</v>
      </c>
      <c r="C571" s="15" t="str">
        <f>CONCATENATE('Data Sheet'!$B$8,'Data Sheet'!$G$2)</f>
        <v>" HWDP</v>
      </c>
      <c r="D571" s="95" t="str">
        <f t="shared" si="45"/>
        <v/>
      </c>
      <c r="E571" s="15" t="str">
        <f>IF('Sum HWDP'!$D$10="TH-Hill DS-1 Vol 3 CAT 2: Clean and Visual Ends only","N/A","OK")</f>
        <v>OK</v>
      </c>
      <c r="F571" s="15" t="str">
        <f>IF('Sum HWDP'!$D$10="TH-Hill DS-1 Vol 3 CAT 2: Clean and Visual Ends only","N/A","OK")</f>
        <v>OK</v>
      </c>
      <c r="G571" s="17"/>
      <c r="H571" s="17"/>
      <c r="I571" s="17" t="s">
        <v>51</v>
      </c>
      <c r="J571" s="17" t="str">
        <f t="shared" si="46"/>
        <v>OK</v>
      </c>
      <c r="K571" s="17" t="str">
        <f t="shared" si="46"/>
        <v>OK</v>
      </c>
      <c r="L571" s="17" t="str">
        <f>IF('Data Sheet'!$B$9="NC-50","N/A","OK")</f>
        <v>OK</v>
      </c>
      <c r="M571" s="17" t="str">
        <f>IF('Data Sheet'!$B$9="NC-50","N/A","OK")</f>
        <v>OK</v>
      </c>
      <c r="N571" s="23" t="str">
        <f>IF(BO571&lt;&gt;"",
    IF(INT('Data Sheet'!$A$19)=INT('Data Sheet'!$B$19),
        --(INT('Data Sheet'!$A$19) &amp; "." &amp; BO571),
        IF(AND((--(INT('Data Sheet'!$A$19) &amp; "." &amp; BO571)&gt;=--('Data Sheet'!$A$19)), (--(INT('Data Sheet'!$A$19) &amp; "." &amp; BO571)&lt;=--('Data Sheet'!$B$19))),
            --(INT('Data Sheet'!$A$19) &amp; "." &amp; BO571),
            --(INT('Data Sheet'!$B$19) &amp; "." &amp; BO571)
        )
    ),
    IF(BN571&lt;&gt;"",
        IF(INT('Data Sheet'!$A$19)=INT('Data Sheet'!$B$19),
            --(INT('Data Sheet'!$A$19) &amp; "." &amp; LEFT(BN571,3)),
            IF(AND((--(INT('Data Sheet'!$A$19) &amp; "." &amp; LEFT(BN571,3))&gt;=--('Data Sheet'!$A$19)), (--(INT('Data Sheet'!$A$19) &amp; "." &amp; LEFT(BN571,3))&lt;=--('Data Sheet'!$B$19))),
                --(INT('Data Sheet'!$A$19) &amp; "." &amp; LEFT(BN571,3)),
                --(INT('Data Sheet'!$B$19) &amp; "." &amp; LEFT(BN571,3))
            )
        ),
        "OK"
    )
)</f>
        <v>OK</v>
      </c>
      <c r="O571" s="23" t="str">
        <f>IF(BP571&lt;&gt;"",
    IF(INT('Data Sheet'!$A$19)=INT('Data Sheet'!$B$19),
        --(INT('Data Sheet'!$A$19) &amp; "." &amp; BP571),
        IF(AND((--(INT('Data Sheet'!$A$19) &amp; "." &amp; BP571)&gt;=--('Data Sheet'!$A$19)), (--(INT('Data Sheet'!$A$19) &amp; "." &amp; BP571)&lt;=--('Data Sheet'!$B$19))),
            --(INT('Data Sheet'!$A$19) &amp; "." &amp; BP571),
            --(INT('Data Sheet'!$B$19) &amp; "." &amp; BP571)
        )
    ),
    IF(BN571&lt;&gt;"",
        IF(INT('Data Sheet'!$A$19)=INT('Data Sheet'!$B$19),
            --(INT('Data Sheet'!$A$19) &amp; "." &amp; RIGHT(BN571,3)),
            IF(AND((--(INT('Data Sheet'!$A$19) &amp; "." &amp; RIGHT(BN571,3))&gt;=--('Data Sheet'!$A$19)), (--(INT('Data Sheet'!$A$19) &amp; "." &amp; RIGHT(BN571,3))&lt;=--('Data Sheet'!$B$19))),
                --(INT('Data Sheet'!$A$19) &amp; "." &amp; RIGHT(BN571,3)),
                --(INT('Data Sheet'!$B$19) &amp; "." &amp; RIGHT(BN571,3))
            )
        ),
        "OK"
    )
)</f>
        <v>OK</v>
      </c>
      <c r="P571" s="23" t="str">
        <f>IF(BR571&lt;&gt;"",
    IF(INT('Data Sheet'!$A$19)=INT('Data Sheet'!$B$15),
        --(INT('Data Sheet'!$A$15) &amp; "." &amp; BR571),
        IF(AND((--(INT('Data Sheet'!$A$15) &amp; "." &amp; BR571)&gt;=--('Data Sheet'!$A$15)), (--(INT('Data Sheet'!$A$15) &amp; "." &amp; BR571)&lt;=--('Data Sheet'!$B$15))),
            --(INT('Data Sheet'!$A$15) &amp; "." &amp; BR571),
            --(INT('Data Sheet'!$B$15) &amp; "." &amp; BR571)
        )
    ),
    IF(BQ571&lt;&gt;"",
        IF(INT('Data Sheet'!$A$15)=INT('Data Sheet'!$B$15),
            --(INT('Data Sheet'!$A$15) &amp; "." &amp; LEFT(BQ571,3)),
            IF(AND((--(INT('Data Sheet'!$A$15) &amp; "." &amp; LEFT(BQ571,3))&gt;=--('Data Sheet'!$A$15)), (--(INT('Data Sheet'!$A$15) &amp; "." &amp; LEFT(BQ571,3))&lt;=--('Data Sheet'!$B$15))),
                --(INT('Data Sheet'!$A$15) &amp; "." &amp; LEFT(BQ571,3)),
                --(INT('Data Sheet'!$B$15) &amp; "." &amp; LEFT(BQ571,3))
            )
        ),
        "OK"
    )
)</f>
        <v>OK</v>
      </c>
      <c r="Q571" s="23" t="str">
        <f>IF(BS571&lt;&gt;"",
    IF(INT('Data Sheet'!$A$19)=INT('Data Sheet'!$B$15),
        --(INT('Data Sheet'!$A$15) &amp; "." &amp; BS571),
        IF(AND((--(INT('Data Sheet'!$A$15) &amp; "." &amp; BS571)&gt;=--('Data Sheet'!$A$15)), (--(INT('Data Sheet'!$A$15) &amp; "." &amp; BS571)&lt;=--('Data Sheet'!$B$15))),
            --(INT('Data Sheet'!$A$15) &amp; "." &amp; BS571),
            --(INT('Data Sheet'!$B$15) &amp; "." &amp; BS571)
        )
    ),
    IF(BQ571&lt;&gt;"",
        IF(INT('Data Sheet'!$A$15)=INT('Data Sheet'!$B$15),
            --(INT('Data Sheet'!$A$15) &amp; "." &amp; RIGHT(BQ571,3)),
            IF(AND((--(INT('Data Sheet'!$A$15) &amp; "." &amp; RIGHT(BQ571,3))&gt;=--('Data Sheet'!$A$15)), (--(INT('Data Sheet'!$A$15) &amp; "." &amp; RIGHT(BQ571,3))&lt;=--('Data Sheet'!$B$15))),
                --(INT('Data Sheet'!$A$15) &amp; "." &amp; RIGHT(BQ571,3)),
                --(INT('Data Sheet'!$B$15) &amp; "." &amp; RIGHT(BQ571,3))
            )
        ),
        "OK"
    )
)</f>
        <v>OK</v>
      </c>
      <c r="R571" s="20"/>
      <c r="S571" s="20"/>
      <c r="T571" s="20"/>
      <c r="U571" s="20"/>
      <c r="V571" s="20"/>
      <c r="W571" s="20"/>
      <c r="X571" s="20"/>
      <c r="Y571" s="20"/>
      <c r="Z571" s="20"/>
      <c r="AA571" s="55"/>
      <c r="AB571" s="55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1"/>
      <c r="AR571" s="21"/>
      <c r="AS571" s="21"/>
      <c r="AT571" s="21"/>
      <c r="AU571" s="21"/>
      <c r="AV571" s="21"/>
      <c r="AW571" s="22"/>
      <c r="AX571" s="99"/>
      <c r="AY571" s="20"/>
      <c r="AZ571" s="20"/>
      <c r="BA571" s="22"/>
      <c r="BC571" s="80"/>
      <c r="BD571" s="80"/>
      <c r="BE571" s="80"/>
      <c r="BF571" s="80"/>
      <c r="BG571" s="2" t="str">
        <f t="shared" si="43"/>
        <v/>
      </c>
      <c r="BH571" s="78">
        <f t="shared" si="42"/>
        <v>0</v>
      </c>
    </row>
    <row r="572" spans="2:60" x14ac:dyDescent="0.2">
      <c r="B572" s="14">
        <f t="shared" si="44"/>
        <v>564</v>
      </c>
      <c r="C572" s="15" t="str">
        <f>CONCATENATE('Data Sheet'!$B$8,'Data Sheet'!$G$2)</f>
        <v>" HWDP</v>
      </c>
      <c r="D572" s="95" t="str">
        <f t="shared" si="45"/>
        <v/>
      </c>
      <c r="E572" s="15" t="str">
        <f>IF('Sum HWDP'!$D$10="TH-Hill DS-1 Vol 3 CAT 2: Clean and Visual Ends only","N/A","OK")</f>
        <v>OK</v>
      </c>
      <c r="F572" s="15" t="str">
        <f>IF('Sum HWDP'!$D$10="TH-Hill DS-1 Vol 3 CAT 2: Clean and Visual Ends only","N/A","OK")</f>
        <v>OK</v>
      </c>
      <c r="G572" s="17"/>
      <c r="H572" s="17"/>
      <c r="I572" s="17" t="s">
        <v>51</v>
      </c>
      <c r="J572" s="17" t="str">
        <f t="shared" si="46"/>
        <v>OK</v>
      </c>
      <c r="K572" s="17" t="str">
        <f t="shared" si="46"/>
        <v>OK</v>
      </c>
      <c r="L572" s="17" t="str">
        <f>IF('Data Sheet'!$B$9="NC-50","N/A","OK")</f>
        <v>OK</v>
      </c>
      <c r="M572" s="17" t="str">
        <f>IF('Data Sheet'!$B$9="NC-50","N/A","OK")</f>
        <v>OK</v>
      </c>
      <c r="N572" s="23" t="str">
        <f>IF(BO572&lt;&gt;"",
    IF(INT('Data Sheet'!$A$19)=INT('Data Sheet'!$B$19),
        --(INT('Data Sheet'!$A$19) &amp; "." &amp; BO572),
        IF(AND((--(INT('Data Sheet'!$A$19) &amp; "." &amp; BO572)&gt;=--('Data Sheet'!$A$19)), (--(INT('Data Sheet'!$A$19) &amp; "." &amp; BO572)&lt;=--('Data Sheet'!$B$19))),
            --(INT('Data Sheet'!$A$19) &amp; "." &amp; BO572),
            --(INT('Data Sheet'!$B$19) &amp; "." &amp; BO572)
        )
    ),
    IF(BN572&lt;&gt;"",
        IF(INT('Data Sheet'!$A$19)=INT('Data Sheet'!$B$19),
            --(INT('Data Sheet'!$A$19) &amp; "." &amp; LEFT(BN572,3)),
            IF(AND((--(INT('Data Sheet'!$A$19) &amp; "." &amp; LEFT(BN572,3))&gt;=--('Data Sheet'!$A$19)), (--(INT('Data Sheet'!$A$19) &amp; "." &amp; LEFT(BN572,3))&lt;=--('Data Sheet'!$B$19))),
                --(INT('Data Sheet'!$A$19) &amp; "." &amp; LEFT(BN572,3)),
                --(INT('Data Sheet'!$B$19) &amp; "." &amp; LEFT(BN572,3))
            )
        ),
        "OK"
    )
)</f>
        <v>OK</v>
      </c>
      <c r="O572" s="23" t="str">
        <f>IF(BP572&lt;&gt;"",
    IF(INT('Data Sheet'!$A$19)=INT('Data Sheet'!$B$19),
        --(INT('Data Sheet'!$A$19) &amp; "." &amp; BP572),
        IF(AND((--(INT('Data Sheet'!$A$19) &amp; "." &amp; BP572)&gt;=--('Data Sheet'!$A$19)), (--(INT('Data Sheet'!$A$19) &amp; "." &amp; BP572)&lt;=--('Data Sheet'!$B$19))),
            --(INT('Data Sheet'!$A$19) &amp; "." &amp; BP572),
            --(INT('Data Sheet'!$B$19) &amp; "." &amp; BP572)
        )
    ),
    IF(BN572&lt;&gt;"",
        IF(INT('Data Sheet'!$A$19)=INT('Data Sheet'!$B$19),
            --(INT('Data Sheet'!$A$19) &amp; "." &amp; RIGHT(BN572,3)),
            IF(AND((--(INT('Data Sheet'!$A$19) &amp; "." &amp; RIGHT(BN572,3))&gt;=--('Data Sheet'!$A$19)), (--(INT('Data Sheet'!$A$19) &amp; "." &amp; RIGHT(BN572,3))&lt;=--('Data Sheet'!$B$19))),
                --(INT('Data Sheet'!$A$19) &amp; "." &amp; RIGHT(BN572,3)),
                --(INT('Data Sheet'!$B$19) &amp; "." &amp; RIGHT(BN572,3))
            )
        ),
        "OK"
    )
)</f>
        <v>OK</v>
      </c>
      <c r="P572" s="23" t="str">
        <f>IF(BR572&lt;&gt;"",
    IF(INT('Data Sheet'!$A$19)=INT('Data Sheet'!$B$15),
        --(INT('Data Sheet'!$A$15) &amp; "." &amp; BR572),
        IF(AND((--(INT('Data Sheet'!$A$15) &amp; "." &amp; BR572)&gt;=--('Data Sheet'!$A$15)), (--(INT('Data Sheet'!$A$15) &amp; "." &amp; BR572)&lt;=--('Data Sheet'!$B$15))),
            --(INT('Data Sheet'!$A$15) &amp; "." &amp; BR572),
            --(INT('Data Sheet'!$B$15) &amp; "." &amp; BR572)
        )
    ),
    IF(BQ572&lt;&gt;"",
        IF(INT('Data Sheet'!$A$15)=INT('Data Sheet'!$B$15),
            --(INT('Data Sheet'!$A$15) &amp; "." &amp; LEFT(BQ572,3)),
            IF(AND((--(INT('Data Sheet'!$A$15) &amp; "." &amp; LEFT(BQ572,3))&gt;=--('Data Sheet'!$A$15)), (--(INT('Data Sheet'!$A$15) &amp; "." &amp; LEFT(BQ572,3))&lt;=--('Data Sheet'!$B$15))),
                --(INT('Data Sheet'!$A$15) &amp; "." &amp; LEFT(BQ572,3)),
                --(INT('Data Sheet'!$B$15) &amp; "." &amp; LEFT(BQ572,3))
            )
        ),
        "OK"
    )
)</f>
        <v>OK</v>
      </c>
      <c r="Q572" s="23" t="str">
        <f>IF(BS572&lt;&gt;"",
    IF(INT('Data Sheet'!$A$19)=INT('Data Sheet'!$B$15),
        --(INT('Data Sheet'!$A$15) &amp; "." &amp; BS572),
        IF(AND((--(INT('Data Sheet'!$A$15) &amp; "." &amp; BS572)&gt;=--('Data Sheet'!$A$15)), (--(INT('Data Sheet'!$A$15) &amp; "." &amp; BS572)&lt;=--('Data Sheet'!$B$15))),
            --(INT('Data Sheet'!$A$15) &amp; "." &amp; BS572),
            --(INT('Data Sheet'!$B$15) &amp; "." &amp; BS572)
        )
    ),
    IF(BQ572&lt;&gt;"",
        IF(INT('Data Sheet'!$A$15)=INT('Data Sheet'!$B$15),
            --(INT('Data Sheet'!$A$15) &amp; "." &amp; RIGHT(BQ572,3)),
            IF(AND((--(INT('Data Sheet'!$A$15) &amp; "." &amp; RIGHT(BQ572,3))&gt;=--('Data Sheet'!$A$15)), (--(INT('Data Sheet'!$A$15) &amp; "." &amp; RIGHT(BQ572,3))&lt;=--('Data Sheet'!$B$15))),
                --(INT('Data Sheet'!$A$15) &amp; "." &amp; RIGHT(BQ572,3)),
                --(INT('Data Sheet'!$B$15) &amp; "." &amp; RIGHT(BQ572,3))
            )
        ),
        "OK"
    )
)</f>
        <v>OK</v>
      </c>
      <c r="R572" s="20"/>
      <c r="S572" s="20"/>
      <c r="T572" s="20"/>
      <c r="U572" s="20"/>
      <c r="V572" s="20"/>
      <c r="W572" s="20"/>
      <c r="X572" s="20"/>
      <c r="Y572" s="20"/>
      <c r="Z572" s="20"/>
      <c r="AA572" s="55"/>
      <c r="AB572" s="55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1"/>
      <c r="AR572" s="21"/>
      <c r="AS572" s="21"/>
      <c r="AT572" s="21"/>
      <c r="AU572" s="21"/>
      <c r="AV572" s="21"/>
      <c r="AW572" s="22"/>
      <c r="AX572" s="99"/>
      <c r="AY572" s="20"/>
      <c r="AZ572" s="20"/>
      <c r="BA572" s="22"/>
      <c r="BC572" s="80"/>
      <c r="BD572" s="80"/>
      <c r="BE572" s="80"/>
      <c r="BF572" s="80"/>
      <c r="BG572" s="2" t="str">
        <f t="shared" si="43"/>
        <v/>
      </c>
      <c r="BH572" s="78">
        <f t="shared" si="42"/>
        <v>0</v>
      </c>
    </row>
    <row r="573" spans="2:60" x14ac:dyDescent="0.2">
      <c r="B573" s="14">
        <f t="shared" si="44"/>
        <v>565</v>
      </c>
      <c r="C573" s="15" t="str">
        <f>CONCATENATE('Data Sheet'!$B$8,'Data Sheet'!$G$2)</f>
        <v>" HWDP</v>
      </c>
      <c r="D573" s="95" t="str">
        <f t="shared" si="45"/>
        <v/>
      </c>
      <c r="E573" s="15" t="str">
        <f>IF('Sum HWDP'!$D$10="TH-Hill DS-1 Vol 3 CAT 2: Clean and Visual Ends only","N/A","OK")</f>
        <v>OK</v>
      </c>
      <c r="F573" s="15" t="str">
        <f>IF('Sum HWDP'!$D$10="TH-Hill DS-1 Vol 3 CAT 2: Clean and Visual Ends only","N/A","OK")</f>
        <v>OK</v>
      </c>
      <c r="G573" s="17"/>
      <c r="H573" s="17"/>
      <c r="I573" s="17" t="s">
        <v>51</v>
      </c>
      <c r="J573" s="17" t="str">
        <f t="shared" si="46"/>
        <v>OK</v>
      </c>
      <c r="K573" s="17" t="str">
        <f t="shared" si="46"/>
        <v>OK</v>
      </c>
      <c r="L573" s="17" t="str">
        <f>IF('Data Sheet'!$B$9="NC-50","N/A","OK")</f>
        <v>OK</v>
      </c>
      <c r="M573" s="17" t="str">
        <f>IF('Data Sheet'!$B$9="NC-50","N/A","OK")</f>
        <v>OK</v>
      </c>
      <c r="N573" s="23" t="str">
        <f>IF(BO573&lt;&gt;"",
    IF(INT('Data Sheet'!$A$19)=INT('Data Sheet'!$B$19),
        --(INT('Data Sheet'!$A$19) &amp; "." &amp; BO573),
        IF(AND((--(INT('Data Sheet'!$A$19) &amp; "." &amp; BO573)&gt;=--('Data Sheet'!$A$19)), (--(INT('Data Sheet'!$A$19) &amp; "." &amp; BO573)&lt;=--('Data Sheet'!$B$19))),
            --(INT('Data Sheet'!$A$19) &amp; "." &amp; BO573),
            --(INT('Data Sheet'!$B$19) &amp; "." &amp; BO573)
        )
    ),
    IF(BN573&lt;&gt;"",
        IF(INT('Data Sheet'!$A$19)=INT('Data Sheet'!$B$19),
            --(INT('Data Sheet'!$A$19) &amp; "." &amp; LEFT(BN573,3)),
            IF(AND((--(INT('Data Sheet'!$A$19) &amp; "." &amp; LEFT(BN573,3))&gt;=--('Data Sheet'!$A$19)), (--(INT('Data Sheet'!$A$19) &amp; "." &amp; LEFT(BN573,3))&lt;=--('Data Sheet'!$B$19))),
                --(INT('Data Sheet'!$A$19) &amp; "." &amp; LEFT(BN573,3)),
                --(INT('Data Sheet'!$B$19) &amp; "." &amp; LEFT(BN573,3))
            )
        ),
        "OK"
    )
)</f>
        <v>OK</v>
      </c>
      <c r="O573" s="23" t="str">
        <f>IF(BP573&lt;&gt;"",
    IF(INT('Data Sheet'!$A$19)=INT('Data Sheet'!$B$19),
        --(INT('Data Sheet'!$A$19) &amp; "." &amp; BP573),
        IF(AND((--(INT('Data Sheet'!$A$19) &amp; "." &amp; BP573)&gt;=--('Data Sheet'!$A$19)), (--(INT('Data Sheet'!$A$19) &amp; "." &amp; BP573)&lt;=--('Data Sheet'!$B$19))),
            --(INT('Data Sheet'!$A$19) &amp; "." &amp; BP573),
            --(INT('Data Sheet'!$B$19) &amp; "." &amp; BP573)
        )
    ),
    IF(BN573&lt;&gt;"",
        IF(INT('Data Sheet'!$A$19)=INT('Data Sheet'!$B$19),
            --(INT('Data Sheet'!$A$19) &amp; "." &amp; RIGHT(BN573,3)),
            IF(AND((--(INT('Data Sheet'!$A$19) &amp; "." &amp; RIGHT(BN573,3))&gt;=--('Data Sheet'!$A$19)), (--(INT('Data Sheet'!$A$19) &amp; "." &amp; RIGHT(BN573,3))&lt;=--('Data Sheet'!$B$19))),
                --(INT('Data Sheet'!$A$19) &amp; "." &amp; RIGHT(BN573,3)),
                --(INT('Data Sheet'!$B$19) &amp; "." &amp; RIGHT(BN573,3))
            )
        ),
        "OK"
    )
)</f>
        <v>OK</v>
      </c>
      <c r="P573" s="23" t="str">
        <f>IF(BR573&lt;&gt;"",
    IF(INT('Data Sheet'!$A$19)=INT('Data Sheet'!$B$15),
        --(INT('Data Sheet'!$A$15) &amp; "." &amp; BR573),
        IF(AND((--(INT('Data Sheet'!$A$15) &amp; "." &amp; BR573)&gt;=--('Data Sheet'!$A$15)), (--(INT('Data Sheet'!$A$15) &amp; "." &amp; BR573)&lt;=--('Data Sheet'!$B$15))),
            --(INT('Data Sheet'!$A$15) &amp; "." &amp; BR573),
            --(INT('Data Sheet'!$B$15) &amp; "." &amp; BR573)
        )
    ),
    IF(BQ573&lt;&gt;"",
        IF(INT('Data Sheet'!$A$15)=INT('Data Sheet'!$B$15),
            --(INT('Data Sheet'!$A$15) &amp; "." &amp; LEFT(BQ573,3)),
            IF(AND((--(INT('Data Sheet'!$A$15) &amp; "." &amp; LEFT(BQ573,3))&gt;=--('Data Sheet'!$A$15)), (--(INT('Data Sheet'!$A$15) &amp; "." &amp; LEFT(BQ573,3))&lt;=--('Data Sheet'!$B$15))),
                --(INT('Data Sheet'!$A$15) &amp; "." &amp; LEFT(BQ573,3)),
                --(INT('Data Sheet'!$B$15) &amp; "." &amp; LEFT(BQ573,3))
            )
        ),
        "OK"
    )
)</f>
        <v>OK</v>
      </c>
      <c r="Q573" s="23" t="str">
        <f>IF(BS573&lt;&gt;"",
    IF(INT('Data Sheet'!$A$19)=INT('Data Sheet'!$B$15),
        --(INT('Data Sheet'!$A$15) &amp; "." &amp; BS573),
        IF(AND((--(INT('Data Sheet'!$A$15) &amp; "." &amp; BS573)&gt;=--('Data Sheet'!$A$15)), (--(INT('Data Sheet'!$A$15) &amp; "." &amp; BS573)&lt;=--('Data Sheet'!$B$15))),
            --(INT('Data Sheet'!$A$15) &amp; "." &amp; BS573),
            --(INT('Data Sheet'!$B$15) &amp; "." &amp; BS573)
        )
    ),
    IF(BQ573&lt;&gt;"",
        IF(INT('Data Sheet'!$A$15)=INT('Data Sheet'!$B$15),
            --(INT('Data Sheet'!$A$15) &amp; "." &amp; RIGHT(BQ573,3)),
            IF(AND((--(INT('Data Sheet'!$A$15) &amp; "." &amp; RIGHT(BQ573,3))&gt;=--('Data Sheet'!$A$15)), (--(INT('Data Sheet'!$A$15) &amp; "." &amp; RIGHT(BQ573,3))&lt;=--('Data Sheet'!$B$15))),
                --(INT('Data Sheet'!$A$15) &amp; "." &amp; RIGHT(BQ573,3)),
                --(INT('Data Sheet'!$B$15) &amp; "." &amp; RIGHT(BQ573,3))
            )
        ),
        "OK"
    )
)</f>
        <v>OK</v>
      </c>
      <c r="R573" s="20"/>
      <c r="S573" s="20"/>
      <c r="T573" s="20"/>
      <c r="U573" s="20"/>
      <c r="V573" s="20"/>
      <c r="W573" s="20"/>
      <c r="X573" s="20"/>
      <c r="Y573" s="20"/>
      <c r="Z573" s="20"/>
      <c r="AA573" s="55"/>
      <c r="AB573" s="55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1"/>
      <c r="AR573" s="21"/>
      <c r="AS573" s="21"/>
      <c r="AT573" s="21"/>
      <c r="AU573" s="21"/>
      <c r="AV573" s="21"/>
      <c r="AW573" s="22"/>
      <c r="AX573" s="99"/>
      <c r="AY573" s="20"/>
      <c r="AZ573" s="20"/>
      <c r="BA573" s="22"/>
      <c r="BC573" s="80"/>
      <c r="BD573" s="80"/>
      <c r="BE573" s="80"/>
      <c r="BF573" s="80"/>
      <c r="BG573" s="2" t="str">
        <f t="shared" si="43"/>
        <v/>
      </c>
      <c r="BH573" s="78">
        <f t="shared" si="42"/>
        <v>0</v>
      </c>
    </row>
    <row r="574" spans="2:60" x14ac:dyDescent="0.2">
      <c r="B574" s="14">
        <f t="shared" si="44"/>
        <v>566</v>
      </c>
      <c r="C574" s="15" t="str">
        <f>CONCATENATE('Data Sheet'!$B$8,'Data Sheet'!$G$2)</f>
        <v>" HWDP</v>
      </c>
      <c r="D574" s="95" t="str">
        <f t="shared" si="45"/>
        <v/>
      </c>
      <c r="E574" s="15" t="str">
        <f>IF('Sum HWDP'!$D$10="TH-Hill DS-1 Vol 3 CAT 2: Clean and Visual Ends only","N/A","OK")</f>
        <v>OK</v>
      </c>
      <c r="F574" s="15" t="str">
        <f>IF('Sum HWDP'!$D$10="TH-Hill DS-1 Vol 3 CAT 2: Clean and Visual Ends only","N/A","OK")</f>
        <v>OK</v>
      </c>
      <c r="G574" s="17"/>
      <c r="H574" s="17"/>
      <c r="I574" s="17" t="s">
        <v>51</v>
      </c>
      <c r="J574" s="17" t="str">
        <f t="shared" si="46"/>
        <v>OK</v>
      </c>
      <c r="K574" s="17" t="str">
        <f t="shared" si="46"/>
        <v>OK</v>
      </c>
      <c r="L574" s="17" t="str">
        <f>IF('Data Sheet'!$B$9="NC-50","N/A","OK")</f>
        <v>OK</v>
      </c>
      <c r="M574" s="17" t="str">
        <f>IF('Data Sheet'!$B$9="NC-50","N/A","OK")</f>
        <v>OK</v>
      </c>
      <c r="N574" s="23" t="str">
        <f>IF(BO574&lt;&gt;"",
    IF(INT('Data Sheet'!$A$19)=INT('Data Sheet'!$B$19),
        --(INT('Data Sheet'!$A$19) &amp; "." &amp; BO574),
        IF(AND((--(INT('Data Sheet'!$A$19) &amp; "." &amp; BO574)&gt;=--('Data Sheet'!$A$19)), (--(INT('Data Sheet'!$A$19) &amp; "." &amp; BO574)&lt;=--('Data Sheet'!$B$19))),
            --(INT('Data Sheet'!$A$19) &amp; "." &amp; BO574),
            --(INT('Data Sheet'!$B$19) &amp; "." &amp; BO574)
        )
    ),
    IF(BN574&lt;&gt;"",
        IF(INT('Data Sheet'!$A$19)=INT('Data Sheet'!$B$19),
            --(INT('Data Sheet'!$A$19) &amp; "." &amp; LEFT(BN574,3)),
            IF(AND((--(INT('Data Sheet'!$A$19) &amp; "." &amp; LEFT(BN574,3))&gt;=--('Data Sheet'!$A$19)), (--(INT('Data Sheet'!$A$19) &amp; "." &amp; LEFT(BN574,3))&lt;=--('Data Sheet'!$B$19))),
                --(INT('Data Sheet'!$A$19) &amp; "." &amp; LEFT(BN574,3)),
                --(INT('Data Sheet'!$B$19) &amp; "." &amp; LEFT(BN574,3))
            )
        ),
        "OK"
    )
)</f>
        <v>OK</v>
      </c>
      <c r="O574" s="23" t="str">
        <f>IF(BP574&lt;&gt;"",
    IF(INT('Data Sheet'!$A$19)=INT('Data Sheet'!$B$19),
        --(INT('Data Sheet'!$A$19) &amp; "." &amp; BP574),
        IF(AND((--(INT('Data Sheet'!$A$19) &amp; "." &amp; BP574)&gt;=--('Data Sheet'!$A$19)), (--(INT('Data Sheet'!$A$19) &amp; "." &amp; BP574)&lt;=--('Data Sheet'!$B$19))),
            --(INT('Data Sheet'!$A$19) &amp; "." &amp; BP574),
            --(INT('Data Sheet'!$B$19) &amp; "." &amp; BP574)
        )
    ),
    IF(BN574&lt;&gt;"",
        IF(INT('Data Sheet'!$A$19)=INT('Data Sheet'!$B$19),
            --(INT('Data Sheet'!$A$19) &amp; "." &amp; RIGHT(BN574,3)),
            IF(AND((--(INT('Data Sheet'!$A$19) &amp; "." &amp; RIGHT(BN574,3))&gt;=--('Data Sheet'!$A$19)), (--(INT('Data Sheet'!$A$19) &amp; "." &amp; RIGHT(BN574,3))&lt;=--('Data Sheet'!$B$19))),
                --(INT('Data Sheet'!$A$19) &amp; "." &amp; RIGHT(BN574,3)),
                --(INT('Data Sheet'!$B$19) &amp; "." &amp; RIGHT(BN574,3))
            )
        ),
        "OK"
    )
)</f>
        <v>OK</v>
      </c>
      <c r="P574" s="23" t="str">
        <f>IF(BR574&lt;&gt;"",
    IF(INT('Data Sheet'!$A$19)=INT('Data Sheet'!$B$15),
        --(INT('Data Sheet'!$A$15) &amp; "." &amp; BR574),
        IF(AND((--(INT('Data Sheet'!$A$15) &amp; "." &amp; BR574)&gt;=--('Data Sheet'!$A$15)), (--(INT('Data Sheet'!$A$15) &amp; "." &amp; BR574)&lt;=--('Data Sheet'!$B$15))),
            --(INT('Data Sheet'!$A$15) &amp; "." &amp; BR574),
            --(INT('Data Sheet'!$B$15) &amp; "." &amp; BR574)
        )
    ),
    IF(BQ574&lt;&gt;"",
        IF(INT('Data Sheet'!$A$15)=INT('Data Sheet'!$B$15),
            --(INT('Data Sheet'!$A$15) &amp; "." &amp; LEFT(BQ574,3)),
            IF(AND((--(INT('Data Sheet'!$A$15) &amp; "." &amp; LEFT(BQ574,3))&gt;=--('Data Sheet'!$A$15)), (--(INT('Data Sheet'!$A$15) &amp; "." &amp; LEFT(BQ574,3))&lt;=--('Data Sheet'!$B$15))),
                --(INT('Data Sheet'!$A$15) &amp; "." &amp; LEFT(BQ574,3)),
                --(INT('Data Sheet'!$B$15) &amp; "." &amp; LEFT(BQ574,3))
            )
        ),
        "OK"
    )
)</f>
        <v>OK</v>
      </c>
      <c r="Q574" s="23" t="str">
        <f>IF(BS574&lt;&gt;"",
    IF(INT('Data Sheet'!$A$19)=INT('Data Sheet'!$B$15),
        --(INT('Data Sheet'!$A$15) &amp; "." &amp; BS574),
        IF(AND((--(INT('Data Sheet'!$A$15) &amp; "." &amp; BS574)&gt;=--('Data Sheet'!$A$15)), (--(INT('Data Sheet'!$A$15) &amp; "." &amp; BS574)&lt;=--('Data Sheet'!$B$15))),
            --(INT('Data Sheet'!$A$15) &amp; "." &amp; BS574),
            --(INT('Data Sheet'!$B$15) &amp; "." &amp; BS574)
        )
    ),
    IF(BQ574&lt;&gt;"",
        IF(INT('Data Sheet'!$A$15)=INT('Data Sheet'!$B$15),
            --(INT('Data Sheet'!$A$15) &amp; "." &amp; RIGHT(BQ574,3)),
            IF(AND((--(INT('Data Sheet'!$A$15) &amp; "." &amp; RIGHT(BQ574,3))&gt;=--('Data Sheet'!$A$15)), (--(INT('Data Sheet'!$A$15) &amp; "." &amp; RIGHT(BQ574,3))&lt;=--('Data Sheet'!$B$15))),
                --(INT('Data Sheet'!$A$15) &amp; "." &amp; RIGHT(BQ574,3)),
                --(INT('Data Sheet'!$B$15) &amp; "." &amp; RIGHT(BQ574,3))
            )
        ),
        "OK"
    )
)</f>
        <v>OK</v>
      </c>
      <c r="R574" s="20"/>
      <c r="S574" s="20"/>
      <c r="T574" s="20"/>
      <c r="U574" s="20"/>
      <c r="V574" s="20"/>
      <c r="W574" s="20"/>
      <c r="X574" s="20"/>
      <c r="Y574" s="20"/>
      <c r="Z574" s="20"/>
      <c r="AA574" s="55"/>
      <c r="AB574" s="55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1"/>
      <c r="AR574" s="21"/>
      <c r="AS574" s="21"/>
      <c r="AT574" s="21"/>
      <c r="AU574" s="21"/>
      <c r="AV574" s="21"/>
      <c r="AW574" s="22"/>
      <c r="AX574" s="99"/>
      <c r="AY574" s="20"/>
      <c r="AZ574" s="20"/>
      <c r="BA574" s="22"/>
      <c r="BC574" s="80"/>
      <c r="BD574" s="80"/>
      <c r="BE574" s="80"/>
      <c r="BF574" s="80"/>
      <c r="BG574" s="2" t="str">
        <f t="shared" si="43"/>
        <v/>
      </c>
      <c r="BH574" s="78">
        <f t="shared" si="42"/>
        <v>0</v>
      </c>
    </row>
    <row r="575" spans="2:60" x14ac:dyDescent="0.2">
      <c r="B575" s="14">
        <f t="shared" si="44"/>
        <v>567</v>
      </c>
      <c r="C575" s="15" t="str">
        <f>CONCATENATE('Data Sheet'!$B$8,'Data Sheet'!$G$2)</f>
        <v>" HWDP</v>
      </c>
      <c r="D575" s="95" t="str">
        <f t="shared" si="45"/>
        <v/>
      </c>
      <c r="E575" s="15" t="str">
        <f>IF('Sum HWDP'!$D$10="TH-Hill DS-1 Vol 3 CAT 2: Clean and Visual Ends only","N/A","OK")</f>
        <v>OK</v>
      </c>
      <c r="F575" s="15" t="str">
        <f>IF('Sum HWDP'!$D$10="TH-Hill DS-1 Vol 3 CAT 2: Clean and Visual Ends only","N/A","OK")</f>
        <v>OK</v>
      </c>
      <c r="G575" s="17"/>
      <c r="H575" s="17"/>
      <c r="I575" s="17" t="s">
        <v>51</v>
      </c>
      <c r="J575" s="17" t="str">
        <f t="shared" si="46"/>
        <v>OK</v>
      </c>
      <c r="K575" s="17" t="str">
        <f t="shared" si="46"/>
        <v>OK</v>
      </c>
      <c r="L575" s="17" t="str">
        <f>IF('Data Sheet'!$B$9="NC-50","N/A","OK")</f>
        <v>OK</v>
      </c>
      <c r="M575" s="17" t="str">
        <f>IF('Data Sheet'!$B$9="NC-50","N/A","OK")</f>
        <v>OK</v>
      </c>
      <c r="N575" s="23" t="str">
        <f>IF(BO575&lt;&gt;"",
    IF(INT('Data Sheet'!$A$19)=INT('Data Sheet'!$B$19),
        --(INT('Data Sheet'!$A$19) &amp; "." &amp; BO575),
        IF(AND((--(INT('Data Sheet'!$A$19) &amp; "." &amp; BO575)&gt;=--('Data Sheet'!$A$19)), (--(INT('Data Sheet'!$A$19) &amp; "." &amp; BO575)&lt;=--('Data Sheet'!$B$19))),
            --(INT('Data Sheet'!$A$19) &amp; "." &amp; BO575),
            --(INT('Data Sheet'!$B$19) &amp; "." &amp; BO575)
        )
    ),
    IF(BN575&lt;&gt;"",
        IF(INT('Data Sheet'!$A$19)=INT('Data Sheet'!$B$19),
            --(INT('Data Sheet'!$A$19) &amp; "." &amp; LEFT(BN575,3)),
            IF(AND((--(INT('Data Sheet'!$A$19) &amp; "." &amp; LEFT(BN575,3))&gt;=--('Data Sheet'!$A$19)), (--(INT('Data Sheet'!$A$19) &amp; "." &amp; LEFT(BN575,3))&lt;=--('Data Sheet'!$B$19))),
                --(INT('Data Sheet'!$A$19) &amp; "." &amp; LEFT(BN575,3)),
                --(INT('Data Sheet'!$B$19) &amp; "." &amp; LEFT(BN575,3))
            )
        ),
        "OK"
    )
)</f>
        <v>OK</v>
      </c>
      <c r="O575" s="23" t="str">
        <f>IF(BP575&lt;&gt;"",
    IF(INT('Data Sheet'!$A$19)=INT('Data Sheet'!$B$19),
        --(INT('Data Sheet'!$A$19) &amp; "." &amp; BP575),
        IF(AND((--(INT('Data Sheet'!$A$19) &amp; "." &amp; BP575)&gt;=--('Data Sheet'!$A$19)), (--(INT('Data Sheet'!$A$19) &amp; "." &amp; BP575)&lt;=--('Data Sheet'!$B$19))),
            --(INT('Data Sheet'!$A$19) &amp; "." &amp; BP575),
            --(INT('Data Sheet'!$B$19) &amp; "." &amp; BP575)
        )
    ),
    IF(BN575&lt;&gt;"",
        IF(INT('Data Sheet'!$A$19)=INT('Data Sheet'!$B$19),
            --(INT('Data Sheet'!$A$19) &amp; "." &amp; RIGHT(BN575,3)),
            IF(AND((--(INT('Data Sheet'!$A$19) &amp; "." &amp; RIGHT(BN575,3))&gt;=--('Data Sheet'!$A$19)), (--(INT('Data Sheet'!$A$19) &amp; "." &amp; RIGHT(BN575,3))&lt;=--('Data Sheet'!$B$19))),
                --(INT('Data Sheet'!$A$19) &amp; "." &amp; RIGHT(BN575,3)),
                --(INT('Data Sheet'!$B$19) &amp; "." &amp; RIGHT(BN575,3))
            )
        ),
        "OK"
    )
)</f>
        <v>OK</v>
      </c>
      <c r="P575" s="23" t="str">
        <f>IF(BR575&lt;&gt;"",
    IF(INT('Data Sheet'!$A$19)=INT('Data Sheet'!$B$15),
        --(INT('Data Sheet'!$A$15) &amp; "." &amp; BR575),
        IF(AND((--(INT('Data Sheet'!$A$15) &amp; "." &amp; BR575)&gt;=--('Data Sheet'!$A$15)), (--(INT('Data Sheet'!$A$15) &amp; "." &amp; BR575)&lt;=--('Data Sheet'!$B$15))),
            --(INT('Data Sheet'!$A$15) &amp; "." &amp; BR575),
            --(INT('Data Sheet'!$B$15) &amp; "." &amp; BR575)
        )
    ),
    IF(BQ575&lt;&gt;"",
        IF(INT('Data Sheet'!$A$15)=INT('Data Sheet'!$B$15),
            --(INT('Data Sheet'!$A$15) &amp; "." &amp; LEFT(BQ575,3)),
            IF(AND((--(INT('Data Sheet'!$A$15) &amp; "." &amp; LEFT(BQ575,3))&gt;=--('Data Sheet'!$A$15)), (--(INT('Data Sheet'!$A$15) &amp; "." &amp; LEFT(BQ575,3))&lt;=--('Data Sheet'!$B$15))),
                --(INT('Data Sheet'!$A$15) &amp; "." &amp; LEFT(BQ575,3)),
                --(INT('Data Sheet'!$B$15) &amp; "." &amp; LEFT(BQ575,3))
            )
        ),
        "OK"
    )
)</f>
        <v>OK</v>
      </c>
      <c r="Q575" s="23" t="str">
        <f>IF(BS575&lt;&gt;"",
    IF(INT('Data Sheet'!$A$19)=INT('Data Sheet'!$B$15),
        --(INT('Data Sheet'!$A$15) &amp; "." &amp; BS575),
        IF(AND((--(INT('Data Sheet'!$A$15) &amp; "." &amp; BS575)&gt;=--('Data Sheet'!$A$15)), (--(INT('Data Sheet'!$A$15) &amp; "." &amp; BS575)&lt;=--('Data Sheet'!$B$15))),
            --(INT('Data Sheet'!$A$15) &amp; "." &amp; BS575),
            --(INT('Data Sheet'!$B$15) &amp; "." &amp; BS575)
        )
    ),
    IF(BQ575&lt;&gt;"",
        IF(INT('Data Sheet'!$A$15)=INT('Data Sheet'!$B$15),
            --(INT('Data Sheet'!$A$15) &amp; "." &amp; RIGHT(BQ575,3)),
            IF(AND((--(INT('Data Sheet'!$A$15) &amp; "." &amp; RIGHT(BQ575,3))&gt;=--('Data Sheet'!$A$15)), (--(INT('Data Sheet'!$A$15) &amp; "." &amp; RIGHT(BQ575,3))&lt;=--('Data Sheet'!$B$15))),
                --(INT('Data Sheet'!$A$15) &amp; "." &amp; RIGHT(BQ575,3)),
                --(INT('Data Sheet'!$B$15) &amp; "." &amp; RIGHT(BQ575,3))
            )
        ),
        "OK"
    )
)</f>
        <v>OK</v>
      </c>
      <c r="R575" s="20"/>
      <c r="S575" s="20"/>
      <c r="T575" s="20"/>
      <c r="U575" s="20"/>
      <c r="V575" s="20"/>
      <c r="W575" s="20"/>
      <c r="X575" s="20"/>
      <c r="Y575" s="20"/>
      <c r="Z575" s="20"/>
      <c r="AA575" s="55"/>
      <c r="AB575" s="55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1"/>
      <c r="AR575" s="21"/>
      <c r="AS575" s="21"/>
      <c r="AT575" s="21"/>
      <c r="AU575" s="21"/>
      <c r="AV575" s="21"/>
      <c r="AW575" s="22"/>
      <c r="AX575" s="99"/>
      <c r="AY575" s="20"/>
      <c r="AZ575" s="20"/>
      <c r="BA575" s="22"/>
      <c r="BC575" s="80"/>
      <c r="BD575" s="80"/>
      <c r="BE575" s="80"/>
      <c r="BF575" s="80"/>
      <c r="BG575" s="2" t="str">
        <f t="shared" si="43"/>
        <v/>
      </c>
      <c r="BH575" s="78">
        <f t="shared" si="42"/>
        <v>0</v>
      </c>
    </row>
    <row r="576" spans="2:60" x14ac:dyDescent="0.2">
      <c r="B576" s="14">
        <f t="shared" si="44"/>
        <v>568</v>
      </c>
      <c r="C576" s="15" t="str">
        <f>CONCATENATE('Data Sheet'!$B$8,'Data Sheet'!$G$2)</f>
        <v>" HWDP</v>
      </c>
      <c r="D576" s="95" t="str">
        <f t="shared" si="45"/>
        <v/>
      </c>
      <c r="E576" s="15" t="str">
        <f>IF('Sum HWDP'!$D$10="TH-Hill DS-1 Vol 3 CAT 2: Clean and Visual Ends only","N/A","OK")</f>
        <v>OK</v>
      </c>
      <c r="F576" s="15" t="str">
        <f>IF('Sum HWDP'!$D$10="TH-Hill DS-1 Vol 3 CAT 2: Clean and Visual Ends only","N/A","OK")</f>
        <v>OK</v>
      </c>
      <c r="G576" s="17"/>
      <c r="H576" s="17"/>
      <c r="I576" s="17" t="s">
        <v>51</v>
      </c>
      <c r="J576" s="17" t="str">
        <f t="shared" si="46"/>
        <v>OK</v>
      </c>
      <c r="K576" s="17" t="str">
        <f t="shared" si="46"/>
        <v>OK</v>
      </c>
      <c r="L576" s="17" t="str">
        <f>IF('Data Sheet'!$B$9="NC-50","N/A","OK")</f>
        <v>OK</v>
      </c>
      <c r="M576" s="17" t="str">
        <f>IF('Data Sheet'!$B$9="NC-50","N/A","OK")</f>
        <v>OK</v>
      </c>
      <c r="N576" s="23" t="str">
        <f>IF(BO576&lt;&gt;"",
    IF(INT('Data Sheet'!$A$19)=INT('Data Sheet'!$B$19),
        --(INT('Data Sheet'!$A$19) &amp; "." &amp; BO576),
        IF(AND((--(INT('Data Sheet'!$A$19) &amp; "." &amp; BO576)&gt;=--('Data Sheet'!$A$19)), (--(INT('Data Sheet'!$A$19) &amp; "." &amp; BO576)&lt;=--('Data Sheet'!$B$19))),
            --(INT('Data Sheet'!$A$19) &amp; "." &amp; BO576),
            --(INT('Data Sheet'!$B$19) &amp; "." &amp; BO576)
        )
    ),
    IF(BN576&lt;&gt;"",
        IF(INT('Data Sheet'!$A$19)=INT('Data Sheet'!$B$19),
            --(INT('Data Sheet'!$A$19) &amp; "." &amp; LEFT(BN576,3)),
            IF(AND((--(INT('Data Sheet'!$A$19) &amp; "." &amp; LEFT(BN576,3))&gt;=--('Data Sheet'!$A$19)), (--(INT('Data Sheet'!$A$19) &amp; "." &amp; LEFT(BN576,3))&lt;=--('Data Sheet'!$B$19))),
                --(INT('Data Sheet'!$A$19) &amp; "." &amp; LEFT(BN576,3)),
                --(INT('Data Sheet'!$B$19) &amp; "." &amp; LEFT(BN576,3))
            )
        ),
        "OK"
    )
)</f>
        <v>OK</v>
      </c>
      <c r="O576" s="23" t="str">
        <f>IF(BP576&lt;&gt;"",
    IF(INT('Data Sheet'!$A$19)=INT('Data Sheet'!$B$19),
        --(INT('Data Sheet'!$A$19) &amp; "." &amp; BP576),
        IF(AND((--(INT('Data Sheet'!$A$19) &amp; "." &amp; BP576)&gt;=--('Data Sheet'!$A$19)), (--(INT('Data Sheet'!$A$19) &amp; "." &amp; BP576)&lt;=--('Data Sheet'!$B$19))),
            --(INT('Data Sheet'!$A$19) &amp; "." &amp; BP576),
            --(INT('Data Sheet'!$B$19) &amp; "." &amp; BP576)
        )
    ),
    IF(BN576&lt;&gt;"",
        IF(INT('Data Sheet'!$A$19)=INT('Data Sheet'!$B$19),
            --(INT('Data Sheet'!$A$19) &amp; "." &amp; RIGHT(BN576,3)),
            IF(AND((--(INT('Data Sheet'!$A$19) &amp; "." &amp; RIGHT(BN576,3))&gt;=--('Data Sheet'!$A$19)), (--(INT('Data Sheet'!$A$19) &amp; "." &amp; RIGHT(BN576,3))&lt;=--('Data Sheet'!$B$19))),
                --(INT('Data Sheet'!$A$19) &amp; "." &amp; RIGHT(BN576,3)),
                --(INT('Data Sheet'!$B$19) &amp; "." &amp; RIGHT(BN576,3))
            )
        ),
        "OK"
    )
)</f>
        <v>OK</v>
      </c>
      <c r="P576" s="23" t="str">
        <f>IF(BR576&lt;&gt;"",
    IF(INT('Data Sheet'!$A$19)=INT('Data Sheet'!$B$15),
        --(INT('Data Sheet'!$A$15) &amp; "." &amp; BR576),
        IF(AND((--(INT('Data Sheet'!$A$15) &amp; "." &amp; BR576)&gt;=--('Data Sheet'!$A$15)), (--(INT('Data Sheet'!$A$15) &amp; "." &amp; BR576)&lt;=--('Data Sheet'!$B$15))),
            --(INT('Data Sheet'!$A$15) &amp; "." &amp; BR576),
            --(INT('Data Sheet'!$B$15) &amp; "." &amp; BR576)
        )
    ),
    IF(BQ576&lt;&gt;"",
        IF(INT('Data Sheet'!$A$15)=INT('Data Sheet'!$B$15),
            --(INT('Data Sheet'!$A$15) &amp; "." &amp; LEFT(BQ576,3)),
            IF(AND((--(INT('Data Sheet'!$A$15) &amp; "." &amp; LEFT(BQ576,3))&gt;=--('Data Sheet'!$A$15)), (--(INT('Data Sheet'!$A$15) &amp; "." &amp; LEFT(BQ576,3))&lt;=--('Data Sheet'!$B$15))),
                --(INT('Data Sheet'!$A$15) &amp; "." &amp; LEFT(BQ576,3)),
                --(INT('Data Sheet'!$B$15) &amp; "." &amp; LEFT(BQ576,3))
            )
        ),
        "OK"
    )
)</f>
        <v>OK</v>
      </c>
      <c r="Q576" s="23" t="str">
        <f>IF(BS576&lt;&gt;"",
    IF(INT('Data Sheet'!$A$19)=INT('Data Sheet'!$B$15),
        --(INT('Data Sheet'!$A$15) &amp; "." &amp; BS576),
        IF(AND((--(INT('Data Sheet'!$A$15) &amp; "." &amp; BS576)&gt;=--('Data Sheet'!$A$15)), (--(INT('Data Sheet'!$A$15) &amp; "." &amp; BS576)&lt;=--('Data Sheet'!$B$15))),
            --(INT('Data Sheet'!$A$15) &amp; "." &amp; BS576),
            --(INT('Data Sheet'!$B$15) &amp; "." &amp; BS576)
        )
    ),
    IF(BQ576&lt;&gt;"",
        IF(INT('Data Sheet'!$A$15)=INT('Data Sheet'!$B$15),
            --(INT('Data Sheet'!$A$15) &amp; "." &amp; RIGHT(BQ576,3)),
            IF(AND((--(INT('Data Sheet'!$A$15) &amp; "." &amp; RIGHT(BQ576,3))&gt;=--('Data Sheet'!$A$15)), (--(INT('Data Sheet'!$A$15) &amp; "." &amp; RIGHT(BQ576,3))&lt;=--('Data Sheet'!$B$15))),
                --(INT('Data Sheet'!$A$15) &amp; "." &amp; RIGHT(BQ576,3)),
                --(INT('Data Sheet'!$B$15) &amp; "." &amp; RIGHT(BQ576,3))
            )
        ),
        "OK"
    )
)</f>
        <v>OK</v>
      </c>
      <c r="R576" s="20"/>
      <c r="S576" s="20"/>
      <c r="T576" s="20"/>
      <c r="U576" s="20"/>
      <c r="V576" s="20"/>
      <c r="W576" s="20"/>
      <c r="X576" s="20"/>
      <c r="Y576" s="20"/>
      <c r="Z576" s="20"/>
      <c r="AA576" s="55"/>
      <c r="AB576" s="55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1"/>
      <c r="AR576" s="21"/>
      <c r="AS576" s="21"/>
      <c r="AT576" s="21"/>
      <c r="AU576" s="21"/>
      <c r="AV576" s="21"/>
      <c r="AW576" s="22"/>
      <c r="AX576" s="99"/>
      <c r="AY576" s="20"/>
      <c r="AZ576" s="20"/>
      <c r="BA576" s="22"/>
      <c r="BC576" s="80"/>
      <c r="BD576" s="80"/>
      <c r="BE576" s="80"/>
      <c r="BF576" s="80"/>
      <c r="BG576" s="2" t="str">
        <f t="shared" si="43"/>
        <v/>
      </c>
      <c r="BH576" s="78">
        <f t="shared" si="42"/>
        <v>0</v>
      </c>
    </row>
    <row r="577" spans="2:60" x14ac:dyDescent="0.2">
      <c r="B577" s="14">
        <f t="shared" si="44"/>
        <v>569</v>
      </c>
      <c r="C577" s="15" t="str">
        <f>CONCATENATE('Data Sheet'!$B$8,'Data Sheet'!$G$2)</f>
        <v>" HWDP</v>
      </c>
      <c r="D577" s="95" t="str">
        <f t="shared" si="45"/>
        <v/>
      </c>
      <c r="E577" s="15" t="str">
        <f>IF('Sum HWDP'!$D$10="TH-Hill DS-1 Vol 3 CAT 2: Clean and Visual Ends only","N/A","OK")</f>
        <v>OK</v>
      </c>
      <c r="F577" s="15" t="str">
        <f>IF('Sum HWDP'!$D$10="TH-Hill DS-1 Vol 3 CAT 2: Clean and Visual Ends only","N/A","OK")</f>
        <v>OK</v>
      </c>
      <c r="G577" s="17"/>
      <c r="H577" s="17"/>
      <c r="I577" s="17" t="s">
        <v>51</v>
      </c>
      <c r="J577" s="17" t="str">
        <f t="shared" si="46"/>
        <v>OK</v>
      </c>
      <c r="K577" s="17" t="str">
        <f t="shared" si="46"/>
        <v>OK</v>
      </c>
      <c r="L577" s="17" t="str">
        <f>IF('Data Sheet'!$B$9="NC-50","N/A","OK")</f>
        <v>OK</v>
      </c>
      <c r="M577" s="17" t="str">
        <f>IF('Data Sheet'!$B$9="NC-50","N/A","OK")</f>
        <v>OK</v>
      </c>
      <c r="N577" s="23" t="str">
        <f>IF(BO577&lt;&gt;"",
    IF(INT('Data Sheet'!$A$19)=INT('Data Sheet'!$B$19),
        --(INT('Data Sheet'!$A$19) &amp; "." &amp; BO577),
        IF(AND((--(INT('Data Sheet'!$A$19) &amp; "." &amp; BO577)&gt;=--('Data Sheet'!$A$19)), (--(INT('Data Sheet'!$A$19) &amp; "." &amp; BO577)&lt;=--('Data Sheet'!$B$19))),
            --(INT('Data Sheet'!$A$19) &amp; "." &amp; BO577),
            --(INT('Data Sheet'!$B$19) &amp; "." &amp; BO577)
        )
    ),
    IF(BN577&lt;&gt;"",
        IF(INT('Data Sheet'!$A$19)=INT('Data Sheet'!$B$19),
            --(INT('Data Sheet'!$A$19) &amp; "." &amp; LEFT(BN577,3)),
            IF(AND((--(INT('Data Sheet'!$A$19) &amp; "." &amp; LEFT(BN577,3))&gt;=--('Data Sheet'!$A$19)), (--(INT('Data Sheet'!$A$19) &amp; "." &amp; LEFT(BN577,3))&lt;=--('Data Sheet'!$B$19))),
                --(INT('Data Sheet'!$A$19) &amp; "." &amp; LEFT(BN577,3)),
                --(INT('Data Sheet'!$B$19) &amp; "." &amp; LEFT(BN577,3))
            )
        ),
        "OK"
    )
)</f>
        <v>OK</v>
      </c>
      <c r="O577" s="23" t="str">
        <f>IF(BP577&lt;&gt;"",
    IF(INT('Data Sheet'!$A$19)=INT('Data Sheet'!$B$19),
        --(INT('Data Sheet'!$A$19) &amp; "." &amp; BP577),
        IF(AND((--(INT('Data Sheet'!$A$19) &amp; "." &amp; BP577)&gt;=--('Data Sheet'!$A$19)), (--(INT('Data Sheet'!$A$19) &amp; "." &amp; BP577)&lt;=--('Data Sheet'!$B$19))),
            --(INT('Data Sheet'!$A$19) &amp; "." &amp; BP577),
            --(INT('Data Sheet'!$B$19) &amp; "." &amp; BP577)
        )
    ),
    IF(BN577&lt;&gt;"",
        IF(INT('Data Sheet'!$A$19)=INT('Data Sheet'!$B$19),
            --(INT('Data Sheet'!$A$19) &amp; "." &amp; RIGHT(BN577,3)),
            IF(AND((--(INT('Data Sheet'!$A$19) &amp; "." &amp; RIGHT(BN577,3))&gt;=--('Data Sheet'!$A$19)), (--(INT('Data Sheet'!$A$19) &amp; "." &amp; RIGHT(BN577,3))&lt;=--('Data Sheet'!$B$19))),
                --(INT('Data Sheet'!$A$19) &amp; "." &amp; RIGHT(BN577,3)),
                --(INT('Data Sheet'!$B$19) &amp; "." &amp; RIGHT(BN577,3))
            )
        ),
        "OK"
    )
)</f>
        <v>OK</v>
      </c>
      <c r="P577" s="23" t="str">
        <f>IF(BR577&lt;&gt;"",
    IF(INT('Data Sheet'!$A$19)=INT('Data Sheet'!$B$15),
        --(INT('Data Sheet'!$A$15) &amp; "." &amp; BR577),
        IF(AND((--(INT('Data Sheet'!$A$15) &amp; "." &amp; BR577)&gt;=--('Data Sheet'!$A$15)), (--(INT('Data Sheet'!$A$15) &amp; "." &amp; BR577)&lt;=--('Data Sheet'!$B$15))),
            --(INT('Data Sheet'!$A$15) &amp; "." &amp; BR577),
            --(INT('Data Sheet'!$B$15) &amp; "." &amp; BR577)
        )
    ),
    IF(BQ577&lt;&gt;"",
        IF(INT('Data Sheet'!$A$15)=INT('Data Sheet'!$B$15),
            --(INT('Data Sheet'!$A$15) &amp; "." &amp; LEFT(BQ577,3)),
            IF(AND((--(INT('Data Sheet'!$A$15) &amp; "." &amp; LEFT(BQ577,3))&gt;=--('Data Sheet'!$A$15)), (--(INT('Data Sheet'!$A$15) &amp; "." &amp; LEFT(BQ577,3))&lt;=--('Data Sheet'!$B$15))),
                --(INT('Data Sheet'!$A$15) &amp; "." &amp; LEFT(BQ577,3)),
                --(INT('Data Sheet'!$B$15) &amp; "." &amp; LEFT(BQ577,3))
            )
        ),
        "OK"
    )
)</f>
        <v>OK</v>
      </c>
      <c r="Q577" s="23" t="str">
        <f>IF(BS577&lt;&gt;"",
    IF(INT('Data Sheet'!$A$19)=INT('Data Sheet'!$B$15),
        --(INT('Data Sheet'!$A$15) &amp; "." &amp; BS577),
        IF(AND((--(INT('Data Sheet'!$A$15) &amp; "." &amp; BS577)&gt;=--('Data Sheet'!$A$15)), (--(INT('Data Sheet'!$A$15) &amp; "." &amp; BS577)&lt;=--('Data Sheet'!$B$15))),
            --(INT('Data Sheet'!$A$15) &amp; "." &amp; BS577),
            --(INT('Data Sheet'!$B$15) &amp; "." &amp; BS577)
        )
    ),
    IF(BQ577&lt;&gt;"",
        IF(INT('Data Sheet'!$A$15)=INT('Data Sheet'!$B$15),
            --(INT('Data Sheet'!$A$15) &amp; "." &amp; RIGHT(BQ577,3)),
            IF(AND((--(INT('Data Sheet'!$A$15) &amp; "." &amp; RIGHT(BQ577,3))&gt;=--('Data Sheet'!$A$15)), (--(INT('Data Sheet'!$A$15) &amp; "." &amp; RIGHT(BQ577,3))&lt;=--('Data Sheet'!$B$15))),
                --(INT('Data Sheet'!$A$15) &amp; "." &amp; RIGHT(BQ577,3)),
                --(INT('Data Sheet'!$B$15) &amp; "." &amp; RIGHT(BQ577,3))
            )
        ),
        "OK"
    )
)</f>
        <v>OK</v>
      </c>
      <c r="R577" s="20"/>
      <c r="S577" s="20"/>
      <c r="T577" s="20"/>
      <c r="U577" s="20"/>
      <c r="V577" s="20"/>
      <c r="W577" s="20"/>
      <c r="X577" s="20"/>
      <c r="Y577" s="20"/>
      <c r="Z577" s="20"/>
      <c r="AA577" s="55"/>
      <c r="AB577" s="55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1"/>
      <c r="AR577" s="21"/>
      <c r="AS577" s="21"/>
      <c r="AT577" s="21"/>
      <c r="AU577" s="21"/>
      <c r="AV577" s="21"/>
      <c r="AW577" s="22"/>
      <c r="AX577" s="99"/>
      <c r="AY577" s="20"/>
      <c r="AZ577" s="20"/>
      <c r="BA577" s="22"/>
      <c r="BC577" s="80"/>
      <c r="BD577" s="80"/>
      <c r="BE577" s="80"/>
      <c r="BF577" s="80"/>
      <c r="BG577" s="2" t="str">
        <f t="shared" si="43"/>
        <v/>
      </c>
      <c r="BH577" s="78">
        <f t="shared" si="42"/>
        <v>0</v>
      </c>
    </row>
    <row r="578" spans="2:60" x14ac:dyDescent="0.2">
      <c r="B578" s="14">
        <f t="shared" si="44"/>
        <v>570</v>
      </c>
      <c r="C578" s="15" t="str">
        <f>CONCATENATE('Data Sheet'!$B$8,'Data Sheet'!$G$2)</f>
        <v>" HWDP</v>
      </c>
      <c r="D578" s="95" t="str">
        <f t="shared" si="45"/>
        <v/>
      </c>
      <c r="E578" s="15" t="str">
        <f>IF('Sum HWDP'!$D$10="TH-Hill DS-1 Vol 3 CAT 2: Clean and Visual Ends only","N/A","OK")</f>
        <v>OK</v>
      </c>
      <c r="F578" s="15" t="str">
        <f>IF('Sum HWDP'!$D$10="TH-Hill DS-1 Vol 3 CAT 2: Clean and Visual Ends only","N/A","OK")</f>
        <v>OK</v>
      </c>
      <c r="G578" s="17"/>
      <c r="H578" s="17"/>
      <c r="I578" s="17" t="s">
        <v>51</v>
      </c>
      <c r="J578" s="17" t="str">
        <f t="shared" si="46"/>
        <v>OK</v>
      </c>
      <c r="K578" s="17" t="str">
        <f t="shared" si="46"/>
        <v>OK</v>
      </c>
      <c r="L578" s="17" t="str">
        <f>IF('Data Sheet'!$B$9="NC-50","N/A","OK")</f>
        <v>OK</v>
      </c>
      <c r="M578" s="17" t="str">
        <f>IF('Data Sheet'!$B$9="NC-50","N/A","OK")</f>
        <v>OK</v>
      </c>
      <c r="N578" s="23" t="str">
        <f>IF(BO578&lt;&gt;"",
    IF(INT('Data Sheet'!$A$19)=INT('Data Sheet'!$B$19),
        --(INT('Data Sheet'!$A$19) &amp; "." &amp; BO578),
        IF(AND((--(INT('Data Sheet'!$A$19) &amp; "." &amp; BO578)&gt;=--('Data Sheet'!$A$19)), (--(INT('Data Sheet'!$A$19) &amp; "." &amp; BO578)&lt;=--('Data Sheet'!$B$19))),
            --(INT('Data Sheet'!$A$19) &amp; "." &amp; BO578),
            --(INT('Data Sheet'!$B$19) &amp; "." &amp; BO578)
        )
    ),
    IF(BN578&lt;&gt;"",
        IF(INT('Data Sheet'!$A$19)=INT('Data Sheet'!$B$19),
            --(INT('Data Sheet'!$A$19) &amp; "." &amp; LEFT(BN578,3)),
            IF(AND((--(INT('Data Sheet'!$A$19) &amp; "." &amp; LEFT(BN578,3))&gt;=--('Data Sheet'!$A$19)), (--(INT('Data Sheet'!$A$19) &amp; "." &amp; LEFT(BN578,3))&lt;=--('Data Sheet'!$B$19))),
                --(INT('Data Sheet'!$A$19) &amp; "." &amp; LEFT(BN578,3)),
                --(INT('Data Sheet'!$B$19) &amp; "." &amp; LEFT(BN578,3))
            )
        ),
        "OK"
    )
)</f>
        <v>OK</v>
      </c>
      <c r="O578" s="23" t="str">
        <f>IF(BP578&lt;&gt;"",
    IF(INT('Data Sheet'!$A$19)=INT('Data Sheet'!$B$19),
        --(INT('Data Sheet'!$A$19) &amp; "." &amp; BP578),
        IF(AND((--(INT('Data Sheet'!$A$19) &amp; "." &amp; BP578)&gt;=--('Data Sheet'!$A$19)), (--(INT('Data Sheet'!$A$19) &amp; "." &amp; BP578)&lt;=--('Data Sheet'!$B$19))),
            --(INT('Data Sheet'!$A$19) &amp; "." &amp; BP578),
            --(INT('Data Sheet'!$B$19) &amp; "." &amp; BP578)
        )
    ),
    IF(BN578&lt;&gt;"",
        IF(INT('Data Sheet'!$A$19)=INT('Data Sheet'!$B$19),
            --(INT('Data Sheet'!$A$19) &amp; "." &amp; RIGHT(BN578,3)),
            IF(AND((--(INT('Data Sheet'!$A$19) &amp; "." &amp; RIGHT(BN578,3))&gt;=--('Data Sheet'!$A$19)), (--(INT('Data Sheet'!$A$19) &amp; "." &amp; RIGHT(BN578,3))&lt;=--('Data Sheet'!$B$19))),
                --(INT('Data Sheet'!$A$19) &amp; "." &amp; RIGHT(BN578,3)),
                --(INT('Data Sheet'!$B$19) &amp; "." &amp; RIGHT(BN578,3))
            )
        ),
        "OK"
    )
)</f>
        <v>OK</v>
      </c>
      <c r="P578" s="23" t="str">
        <f>IF(BR578&lt;&gt;"",
    IF(INT('Data Sheet'!$A$19)=INT('Data Sheet'!$B$15),
        --(INT('Data Sheet'!$A$15) &amp; "." &amp; BR578),
        IF(AND((--(INT('Data Sheet'!$A$15) &amp; "." &amp; BR578)&gt;=--('Data Sheet'!$A$15)), (--(INT('Data Sheet'!$A$15) &amp; "." &amp; BR578)&lt;=--('Data Sheet'!$B$15))),
            --(INT('Data Sheet'!$A$15) &amp; "." &amp; BR578),
            --(INT('Data Sheet'!$B$15) &amp; "." &amp; BR578)
        )
    ),
    IF(BQ578&lt;&gt;"",
        IF(INT('Data Sheet'!$A$15)=INT('Data Sheet'!$B$15),
            --(INT('Data Sheet'!$A$15) &amp; "." &amp; LEFT(BQ578,3)),
            IF(AND((--(INT('Data Sheet'!$A$15) &amp; "." &amp; LEFT(BQ578,3))&gt;=--('Data Sheet'!$A$15)), (--(INT('Data Sheet'!$A$15) &amp; "." &amp; LEFT(BQ578,3))&lt;=--('Data Sheet'!$B$15))),
                --(INT('Data Sheet'!$A$15) &amp; "." &amp; LEFT(BQ578,3)),
                --(INT('Data Sheet'!$B$15) &amp; "." &amp; LEFT(BQ578,3))
            )
        ),
        "OK"
    )
)</f>
        <v>OK</v>
      </c>
      <c r="Q578" s="23" t="str">
        <f>IF(BS578&lt;&gt;"",
    IF(INT('Data Sheet'!$A$19)=INT('Data Sheet'!$B$15),
        --(INT('Data Sheet'!$A$15) &amp; "." &amp; BS578),
        IF(AND((--(INT('Data Sheet'!$A$15) &amp; "." &amp; BS578)&gt;=--('Data Sheet'!$A$15)), (--(INT('Data Sheet'!$A$15) &amp; "." &amp; BS578)&lt;=--('Data Sheet'!$B$15))),
            --(INT('Data Sheet'!$A$15) &amp; "." &amp; BS578),
            --(INT('Data Sheet'!$B$15) &amp; "." &amp; BS578)
        )
    ),
    IF(BQ578&lt;&gt;"",
        IF(INT('Data Sheet'!$A$15)=INT('Data Sheet'!$B$15),
            --(INT('Data Sheet'!$A$15) &amp; "." &amp; RIGHT(BQ578,3)),
            IF(AND((--(INT('Data Sheet'!$A$15) &amp; "." &amp; RIGHT(BQ578,3))&gt;=--('Data Sheet'!$A$15)), (--(INT('Data Sheet'!$A$15) &amp; "." &amp; RIGHT(BQ578,3))&lt;=--('Data Sheet'!$B$15))),
                --(INT('Data Sheet'!$A$15) &amp; "." &amp; RIGHT(BQ578,3)),
                --(INT('Data Sheet'!$B$15) &amp; "." &amp; RIGHT(BQ578,3))
            )
        ),
        "OK"
    )
)</f>
        <v>OK</v>
      </c>
      <c r="R578" s="20"/>
      <c r="S578" s="20"/>
      <c r="T578" s="20"/>
      <c r="U578" s="20"/>
      <c r="V578" s="20"/>
      <c r="W578" s="20"/>
      <c r="X578" s="20"/>
      <c r="Y578" s="20"/>
      <c r="Z578" s="20"/>
      <c r="AA578" s="55"/>
      <c r="AB578" s="55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1"/>
      <c r="AR578" s="21"/>
      <c r="AS578" s="21"/>
      <c r="AT578" s="21"/>
      <c r="AU578" s="21"/>
      <c r="AV578" s="21"/>
      <c r="AW578" s="22"/>
      <c r="AX578" s="99"/>
      <c r="AY578" s="20"/>
      <c r="AZ578" s="20"/>
      <c r="BA578" s="22"/>
      <c r="BC578" s="80"/>
      <c r="BD578" s="80"/>
      <c r="BE578" s="80"/>
      <c r="BF578" s="80"/>
      <c r="BG578" s="2" t="str">
        <f t="shared" si="43"/>
        <v/>
      </c>
      <c r="BH578" s="78">
        <f t="shared" si="42"/>
        <v>0</v>
      </c>
    </row>
    <row r="579" spans="2:60" x14ac:dyDescent="0.2">
      <c r="B579" s="14">
        <f t="shared" si="44"/>
        <v>571</v>
      </c>
      <c r="C579" s="15" t="str">
        <f>CONCATENATE('Data Sheet'!$B$8,'Data Sheet'!$G$2)</f>
        <v>" HWDP</v>
      </c>
      <c r="D579" s="95" t="str">
        <f t="shared" si="45"/>
        <v/>
      </c>
      <c r="E579" s="15" t="str">
        <f>IF('Sum HWDP'!$D$10="TH-Hill DS-1 Vol 3 CAT 2: Clean and Visual Ends only","N/A","OK")</f>
        <v>OK</v>
      </c>
      <c r="F579" s="15" t="str">
        <f>IF('Sum HWDP'!$D$10="TH-Hill DS-1 Vol 3 CAT 2: Clean and Visual Ends only","N/A","OK")</f>
        <v>OK</v>
      </c>
      <c r="G579" s="17"/>
      <c r="H579" s="17"/>
      <c r="I579" s="17" t="s">
        <v>51</v>
      </c>
      <c r="J579" s="17" t="str">
        <f t="shared" si="46"/>
        <v>OK</v>
      </c>
      <c r="K579" s="17" t="str">
        <f t="shared" si="46"/>
        <v>OK</v>
      </c>
      <c r="L579" s="17" t="str">
        <f>IF('Data Sheet'!$B$9="NC-50","N/A","OK")</f>
        <v>OK</v>
      </c>
      <c r="M579" s="17" t="str">
        <f>IF('Data Sheet'!$B$9="NC-50","N/A","OK")</f>
        <v>OK</v>
      </c>
      <c r="N579" s="23" t="str">
        <f>IF(BO579&lt;&gt;"",
    IF(INT('Data Sheet'!$A$19)=INT('Data Sheet'!$B$19),
        --(INT('Data Sheet'!$A$19) &amp; "." &amp; BO579),
        IF(AND((--(INT('Data Sheet'!$A$19) &amp; "." &amp; BO579)&gt;=--('Data Sheet'!$A$19)), (--(INT('Data Sheet'!$A$19) &amp; "." &amp; BO579)&lt;=--('Data Sheet'!$B$19))),
            --(INT('Data Sheet'!$A$19) &amp; "." &amp; BO579),
            --(INT('Data Sheet'!$B$19) &amp; "." &amp; BO579)
        )
    ),
    IF(BN579&lt;&gt;"",
        IF(INT('Data Sheet'!$A$19)=INT('Data Sheet'!$B$19),
            --(INT('Data Sheet'!$A$19) &amp; "." &amp; LEFT(BN579,3)),
            IF(AND((--(INT('Data Sheet'!$A$19) &amp; "." &amp; LEFT(BN579,3))&gt;=--('Data Sheet'!$A$19)), (--(INT('Data Sheet'!$A$19) &amp; "." &amp; LEFT(BN579,3))&lt;=--('Data Sheet'!$B$19))),
                --(INT('Data Sheet'!$A$19) &amp; "." &amp; LEFT(BN579,3)),
                --(INT('Data Sheet'!$B$19) &amp; "." &amp; LEFT(BN579,3))
            )
        ),
        "OK"
    )
)</f>
        <v>OK</v>
      </c>
      <c r="O579" s="23" t="str">
        <f>IF(BP579&lt;&gt;"",
    IF(INT('Data Sheet'!$A$19)=INT('Data Sheet'!$B$19),
        --(INT('Data Sheet'!$A$19) &amp; "." &amp; BP579),
        IF(AND((--(INT('Data Sheet'!$A$19) &amp; "." &amp; BP579)&gt;=--('Data Sheet'!$A$19)), (--(INT('Data Sheet'!$A$19) &amp; "." &amp; BP579)&lt;=--('Data Sheet'!$B$19))),
            --(INT('Data Sheet'!$A$19) &amp; "." &amp; BP579),
            --(INT('Data Sheet'!$B$19) &amp; "." &amp; BP579)
        )
    ),
    IF(BN579&lt;&gt;"",
        IF(INT('Data Sheet'!$A$19)=INT('Data Sheet'!$B$19),
            --(INT('Data Sheet'!$A$19) &amp; "." &amp; RIGHT(BN579,3)),
            IF(AND((--(INT('Data Sheet'!$A$19) &amp; "." &amp; RIGHT(BN579,3))&gt;=--('Data Sheet'!$A$19)), (--(INT('Data Sheet'!$A$19) &amp; "." &amp; RIGHT(BN579,3))&lt;=--('Data Sheet'!$B$19))),
                --(INT('Data Sheet'!$A$19) &amp; "." &amp; RIGHT(BN579,3)),
                --(INT('Data Sheet'!$B$19) &amp; "." &amp; RIGHT(BN579,3))
            )
        ),
        "OK"
    )
)</f>
        <v>OK</v>
      </c>
      <c r="P579" s="23" t="str">
        <f>IF(BR579&lt;&gt;"",
    IF(INT('Data Sheet'!$A$19)=INT('Data Sheet'!$B$15),
        --(INT('Data Sheet'!$A$15) &amp; "." &amp; BR579),
        IF(AND((--(INT('Data Sheet'!$A$15) &amp; "." &amp; BR579)&gt;=--('Data Sheet'!$A$15)), (--(INT('Data Sheet'!$A$15) &amp; "." &amp; BR579)&lt;=--('Data Sheet'!$B$15))),
            --(INT('Data Sheet'!$A$15) &amp; "." &amp; BR579),
            --(INT('Data Sheet'!$B$15) &amp; "." &amp; BR579)
        )
    ),
    IF(BQ579&lt;&gt;"",
        IF(INT('Data Sheet'!$A$15)=INT('Data Sheet'!$B$15),
            --(INT('Data Sheet'!$A$15) &amp; "." &amp; LEFT(BQ579,3)),
            IF(AND((--(INT('Data Sheet'!$A$15) &amp; "." &amp; LEFT(BQ579,3))&gt;=--('Data Sheet'!$A$15)), (--(INT('Data Sheet'!$A$15) &amp; "." &amp; LEFT(BQ579,3))&lt;=--('Data Sheet'!$B$15))),
                --(INT('Data Sheet'!$A$15) &amp; "." &amp; LEFT(BQ579,3)),
                --(INT('Data Sheet'!$B$15) &amp; "." &amp; LEFT(BQ579,3))
            )
        ),
        "OK"
    )
)</f>
        <v>OK</v>
      </c>
      <c r="Q579" s="23" t="str">
        <f>IF(BS579&lt;&gt;"",
    IF(INT('Data Sheet'!$A$19)=INT('Data Sheet'!$B$15),
        --(INT('Data Sheet'!$A$15) &amp; "." &amp; BS579),
        IF(AND((--(INT('Data Sheet'!$A$15) &amp; "." &amp; BS579)&gt;=--('Data Sheet'!$A$15)), (--(INT('Data Sheet'!$A$15) &amp; "." &amp; BS579)&lt;=--('Data Sheet'!$B$15))),
            --(INT('Data Sheet'!$A$15) &amp; "." &amp; BS579),
            --(INT('Data Sheet'!$B$15) &amp; "." &amp; BS579)
        )
    ),
    IF(BQ579&lt;&gt;"",
        IF(INT('Data Sheet'!$A$15)=INT('Data Sheet'!$B$15),
            --(INT('Data Sheet'!$A$15) &amp; "." &amp; RIGHT(BQ579,3)),
            IF(AND((--(INT('Data Sheet'!$A$15) &amp; "." &amp; RIGHT(BQ579,3))&gt;=--('Data Sheet'!$A$15)), (--(INT('Data Sheet'!$A$15) &amp; "." &amp; RIGHT(BQ579,3))&lt;=--('Data Sheet'!$B$15))),
                --(INT('Data Sheet'!$A$15) &amp; "." &amp; RIGHT(BQ579,3)),
                --(INT('Data Sheet'!$B$15) &amp; "." &amp; RIGHT(BQ579,3))
            )
        ),
        "OK"
    )
)</f>
        <v>OK</v>
      </c>
      <c r="R579" s="20"/>
      <c r="S579" s="20"/>
      <c r="T579" s="20"/>
      <c r="U579" s="20"/>
      <c r="V579" s="20"/>
      <c r="W579" s="20"/>
      <c r="X579" s="20"/>
      <c r="Y579" s="20"/>
      <c r="Z579" s="20"/>
      <c r="AA579" s="55"/>
      <c r="AB579" s="55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1"/>
      <c r="AR579" s="21"/>
      <c r="AS579" s="21"/>
      <c r="AT579" s="21"/>
      <c r="AU579" s="21"/>
      <c r="AV579" s="21"/>
      <c r="AW579" s="22"/>
      <c r="AX579" s="99"/>
      <c r="AY579" s="20"/>
      <c r="AZ579" s="20"/>
      <c r="BA579" s="22"/>
      <c r="BC579" s="80"/>
      <c r="BD579" s="80"/>
      <c r="BE579" s="80"/>
      <c r="BF579" s="80"/>
      <c r="BG579" s="2" t="str">
        <f t="shared" si="43"/>
        <v/>
      </c>
      <c r="BH579" s="78">
        <f t="shared" si="42"/>
        <v>0</v>
      </c>
    </row>
    <row r="580" spans="2:60" x14ac:dyDescent="0.2">
      <c r="B580" s="14">
        <f t="shared" si="44"/>
        <v>572</v>
      </c>
      <c r="C580" s="15" t="str">
        <f>CONCATENATE('Data Sheet'!$B$8,'Data Sheet'!$G$2)</f>
        <v>" HWDP</v>
      </c>
      <c r="D580" s="95" t="str">
        <f t="shared" si="45"/>
        <v/>
      </c>
      <c r="E580" s="15" t="str">
        <f>IF('Sum HWDP'!$D$10="TH-Hill DS-1 Vol 3 CAT 2: Clean and Visual Ends only","N/A","OK")</f>
        <v>OK</v>
      </c>
      <c r="F580" s="15" t="str">
        <f>IF('Sum HWDP'!$D$10="TH-Hill DS-1 Vol 3 CAT 2: Clean and Visual Ends only","N/A","OK")</f>
        <v>OK</v>
      </c>
      <c r="G580" s="17"/>
      <c r="H580" s="17"/>
      <c r="I580" s="17" t="s">
        <v>51</v>
      </c>
      <c r="J580" s="17" t="str">
        <f t="shared" si="46"/>
        <v>OK</v>
      </c>
      <c r="K580" s="17" t="str">
        <f t="shared" si="46"/>
        <v>OK</v>
      </c>
      <c r="L580" s="17" t="str">
        <f>IF('Data Sheet'!$B$9="NC-50","N/A","OK")</f>
        <v>OK</v>
      </c>
      <c r="M580" s="17" t="str">
        <f>IF('Data Sheet'!$B$9="NC-50","N/A","OK")</f>
        <v>OK</v>
      </c>
      <c r="N580" s="23" t="str">
        <f>IF(BO580&lt;&gt;"",
    IF(INT('Data Sheet'!$A$19)=INT('Data Sheet'!$B$19),
        --(INT('Data Sheet'!$A$19) &amp; "." &amp; BO580),
        IF(AND((--(INT('Data Sheet'!$A$19) &amp; "." &amp; BO580)&gt;=--('Data Sheet'!$A$19)), (--(INT('Data Sheet'!$A$19) &amp; "." &amp; BO580)&lt;=--('Data Sheet'!$B$19))),
            --(INT('Data Sheet'!$A$19) &amp; "." &amp; BO580),
            --(INT('Data Sheet'!$B$19) &amp; "." &amp; BO580)
        )
    ),
    IF(BN580&lt;&gt;"",
        IF(INT('Data Sheet'!$A$19)=INT('Data Sheet'!$B$19),
            --(INT('Data Sheet'!$A$19) &amp; "." &amp; LEFT(BN580,3)),
            IF(AND((--(INT('Data Sheet'!$A$19) &amp; "." &amp; LEFT(BN580,3))&gt;=--('Data Sheet'!$A$19)), (--(INT('Data Sheet'!$A$19) &amp; "." &amp; LEFT(BN580,3))&lt;=--('Data Sheet'!$B$19))),
                --(INT('Data Sheet'!$A$19) &amp; "." &amp; LEFT(BN580,3)),
                --(INT('Data Sheet'!$B$19) &amp; "." &amp; LEFT(BN580,3))
            )
        ),
        "OK"
    )
)</f>
        <v>OK</v>
      </c>
      <c r="O580" s="23" t="str">
        <f>IF(BP580&lt;&gt;"",
    IF(INT('Data Sheet'!$A$19)=INT('Data Sheet'!$B$19),
        --(INT('Data Sheet'!$A$19) &amp; "." &amp; BP580),
        IF(AND((--(INT('Data Sheet'!$A$19) &amp; "." &amp; BP580)&gt;=--('Data Sheet'!$A$19)), (--(INT('Data Sheet'!$A$19) &amp; "." &amp; BP580)&lt;=--('Data Sheet'!$B$19))),
            --(INT('Data Sheet'!$A$19) &amp; "." &amp; BP580),
            --(INT('Data Sheet'!$B$19) &amp; "." &amp; BP580)
        )
    ),
    IF(BN580&lt;&gt;"",
        IF(INT('Data Sheet'!$A$19)=INT('Data Sheet'!$B$19),
            --(INT('Data Sheet'!$A$19) &amp; "." &amp; RIGHT(BN580,3)),
            IF(AND((--(INT('Data Sheet'!$A$19) &amp; "." &amp; RIGHT(BN580,3))&gt;=--('Data Sheet'!$A$19)), (--(INT('Data Sheet'!$A$19) &amp; "." &amp; RIGHT(BN580,3))&lt;=--('Data Sheet'!$B$19))),
                --(INT('Data Sheet'!$A$19) &amp; "." &amp; RIGHT(BN580,3)),
                --(INT('Data Sheet'!$B$19) &amp; "." &amp; RIGHT(BN580,3))
            )
        ),
        "OK"
    )
)</f>
        <v>OK</v>
      </c>
      <c r="P580" s="23" t="str">
        <f>IF(BR580&lt;&gt;"",
    IF(INT('Data Sheet'!$A$19)=INT('Data Sheet'!$B$15),
        --(INT('Data Sheet'!$A$15) &amp; "." &amp; BR580),
        IF(AND((--(INT('Data Sheet'!$A$15) &amp; "." &amp; BR580)&gt;=--('Data Sheet'!$A$15)), (--(INT('Data Sheet'!$A$15) &amp; "." &amp; BR580)&lt;=--('Data Sheet'!$B$15))),
            --(INT('Data Sheet'!$A$15) &amp; "." &amp; BR580),
            --(INT('Data Sheet'!$B$15) &amp; "." &amp; BR580)
        )
    ),
    IF(BQ580&lt;&gt;"",
        IF(INT('Data Sheet'!$A$15)=INT('Data Sheet'!$B$15),
            --(INT('Data Sheet'!$A$15) &amp; "." &amp; LEFT(BQ580,3)),
            IF(AND((--(INT('Data Sheet'!$A$15) &amp; "." &amp; LEFT(BQ580,3))&gt;=--('Data Sheet'!$A$15)), (--(INT('Data Sheet'!$A$15) &amp; "." &amp; LEFT(BQ580,3))&lt;=--('Data Sheet'!$B$15))),
                --(INT('Data Sheet'!$A$15) &amp; "." &amp; LEFT(BQ580,3)),
                --(INT('Data Sheet'!$B$15) &amp; "." &amp; LEFT(BQ580,3))
            )
        ),
        "OK"
    )
)</f>
        <v>OK</v>
      </c>
      <c r="Q580" s="23" t="str">
        <f>IF(BS580&lt;&gt;"",
    IF(INT('Data Sheet'!$A$19)=INT('Data Sheet'!$B$15),
        --(INT('Data Sheet'!$A$15) &amp; "." &amp; BS580),
        IF(AND((--(INT('Data Sheet'!$A$15) &amp; "." &amp; BS580)&gt;=--('Data Sheet'!$A$15)), (--(INT('Data Sheet'!$A$15) &amp; "." &amp; BS580)&lt;=--('Data Sheet'!$B$15))),
            --(INT('Data Sheet'!$A$15) &amp; "." &amp; BS580),
            --(INT('Data Sheet'!$B$15) &amp; "." &amp; BS580)
        )
    ),
    IF(BQ580&lt;&gt;"",
        IF(INT('Data Sheet'!$A$15)=INT('Data Sheet'!$B$15),
            --(INT('Data Sheet'!$A$15) &amp; "." &amp; RIGHT(BQ580,3)),
            IF(AND((--(INT('Data Sheet'!$A$15) &amp; "." &amp; RIGHT(BQ580,3))&gt;=--('Data Sheet'!$A$15)), (--(INT('Data Sheet'!$A$15) &amp; "." &amp; RIGHT(BQ580,3))&lt;=--('Data Sheet'!$B$15))),
                --(INT('Data Sheet'!$A$15) &amp; "." &amp; RIGHT(BQ580,3)),
                --(INT('Data Sheet'!$B$15) &amp; "." &amp; RIGHT(BQ580,3))
            )
        ),
        "OK"
    )
)</f>
        <v>OK</v>
      </c>
      <c r="R580" s="20"/>
      <c r="S580" s="20"/>
      <c r="T580" s="20"/>
      <c r="U580" s="20"/>
      <c r="V580" s="20"/>
      <c r="W580" s="20"/>
      <c r="X580" s="20"/>
      <c r="Y580" s="20"/>
      <c r="Z580" s="20"/>
      <c r="AA580" s="55"/>
      <c r="AB580" s="55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1"/>
      <c r="AR580" s="21"/>
      <c r="AS580" s="21"/>
      <c r="AT580" s="21"/>
      <c r="AU580" s="21"/>
      <c r="AV580" s="21"/>
      <c r="AW580" s="22"/>
      <c r="AX580" s="99"/>
      <c r="AY580" s="20"/>
      <c r="AZ580" s="20"/>
      <c r="BA580" s="22"/>
      <c r="BC580" s="80"/>
      <c r="BD580" s="80"/>
      <c r="BE580" s="80"/>
      <c r="BF580" s="80"/>
      <c r="BG580" s="2" t="str">
        <f t="shared" si="43"/>
        <v/>
      </c>
      <c r="BH580" s="78">
        <f t="shared" si="42"/>
        <v>0</v>
      </c>
    </row>
    <row r="581" spans="2:60" x14ac:dyDescent="0.2">
      <c r="B581" s="14">
        <f t="shared" si="44"/>
        <v>573</v>
      </c>
      <c r="C581" s="15" t="str">
        <f>CONCATENATE('Data Sheet'!$B$8,'Data Sheet'!$G$2)</f>
        <v>" HWDP</v>
      </c>
      <c r="D581" s="95" t="str">
        <f t="shared" si="45"/>
        <v/>
      </c>
      <c r="E581" s="15" t="str">
        <f>IF('Sum HWDP'!$D$10="TH-Hill DS-1 Vol 3 CAT 2: Clean and Visual Ends only","N/A","OK")</f>
        <v>OK</v>
      </c>
      <c r="F581" s="15" t="str">
        <f>IF('Sum HWDP'!$D$10="TH-Hill DS-1 Vol 3 CAT 2: Clean and Visual Ends only","N/A","OK")</f>
        <v>OK</v>
      </c>
      <c r="G581" s="17"/>
      <c r="H581" s="17"/>
      <c r="I581" s="17" t="s">
        <v>51</v>
      </c>
      <c r="J581" s="17" t="str">
        <f t="shared" si="46"/>
        <v>OK</v>
      </c>
      <c r="K581" s="17" t="str">
        <f t="shared" si="46"/>
        <v>OK</v>
      </c>
      <c r="L581" s="17" t="str">
        <f>IF('Data Sheet'!$B$9="NC-50","N/A","OK")</f>
        <v>OK</v>
      </c>
      <c r="M581" s="17" t="str">
        <f>IF('Data Sheet'!$B$9="NC-50","N/A","OK")</f>
        <v>OK</v>
      </c>
      <c r="N581" s="23" t="str">
        <f>IF(BO581&lt;&gt;"",
    IF(INT('Data Sheet'!$A$19)=INT('Data Sheet'!$B$19),
        --(INT('Data Sheet'!$A$19) &amp; "." &amp; BO581),
        IF(AND((--(INT('Data Sheet'!$A$19) &amp; "." &amp; BO581)&gt;=--('Data Sheet'!$A$19)), (--(INT('Data Sheet'!$A$19) &amp; "." &amp; BO581)&lt;=--('Data Sheet'!$B$19))),
            --(INT('Data Sheet'!$A$19) &amp; "." &amp; BO581),
            --(INT('Data Sheet'!$B$19) &amp; "." &amp; BO581)
        )
    ),
    IF(BN581&lt;&gt;"",
        IF(INT('Data Sheet'!$A$19)=INT('Data Sheet'!$B$19),
            --(INT('Data Sheet'!$A$19) &amp; "." &amp; LEFT(BN581,3)),
            IF(AND((--(INT('Data Sheet'!$A$19) &amp; "." &amp; LEFT(BN581,3))&gt;=--('Data Sheet'!$A$19)), (--(INT('Data Sheet'!$A$19) &amp; "." &amp; LEFT(BN581,3))&lt;=--('Data Sheet'!$B$19))),
                --(INT('Data Sheet'!$A$19) &amp; "." &amp; LEFT(BN581,3)),
                --(INT('Data Sheet'!$B$19) &amp; "." &amp; LEFT(BN581,3))
            )
        ),
        "OK"
    )
)</f>
        <v>OK</v>
      </c>
      <c r="O581" s="23" t="str">
        <f>IF(BP581&lt;&gt;"",
    IF(INT('Data Sheet'!$A$19)=INT('Data Sheet'!$B$19),
        --(INT('Data Sheet'!$A$19) &amp; "." &amp; BP581),
        IF(AND((--(INT('Data Sheet'!$A$19) &amp; "." &amp; BP581)&gt;=--('Data Sheet'!$A$19)), (--(INT('Data Sheet'!$A$19) &amp; "." &amp; BP581)&lt;=--('Data Sheet'!$B$19))),
            --(INT('Data Sheet'!$A$19) &amp; "." &amp; BP581),
            --(INT('Data Sheet'!$B$19) &amp; "." &amp; BP581)
        )
    ),
    IF(BN581&lt;&gt;"",
        IF(INT('Data Sheet'!$A$19)=INT('Data Sheet'!$B$19),
            --(INT('Data Sheet'!$A$19) &amp; "." &amp; RIGHT(BN581,3)),
            IF(AND((--(INT('Data Sheet'!$A$19) &amp; "." &amp; RIGHT(BN581,3))&gt;=--('Data Sheet'!$A$19)), (--(INT('Data Sheet'!$A$19) &amp; "." &amp; RIGHT(BN581,3))&lt;=--('Data Sheet'!$B$19))),
                --(INT('Data Sheet'!$A$19) &amp; "." &amp; RIGHT(BN581,3)),
                --(INT('Data Sheet'!$B$19) &amp; "." &amp; RIGHT(BN581,3))
            )
        ),
        "OK"
    )
)</f>
        <v>OK</v>
      </c>
      <c r="P581" s="23" t="str">
        <f>IF(BR581&lt;&gt;"",
    IF(INT('Data Sheet'!$A$19)=INT('Data Sheet'!$B$15),
        --(INT('Data Sheet'!$A$15) &amp; "." &amp; BR581),
        IF(AND((--(INT('Data Sheet'!$A$15) &amp; "." &amp; BR581)&gt;=--('Data Sheet'!$A$15)), (--(INT('Data Sheet'!$A$15) &amp; "." &amp; BR581)&lt;=--('Data Sheet'!$B$15))),
            --(INT('Data Sheet'!$A$15) &amp; "." &amp; BR581),
            --(INT('Data Sheet'!$B$15) &amp; "." &amp; BR581)
        )
    ),
    IF(BQ581&lt;&gt;"",
        IF(INT('Data Sheet'!$A$15)=INT('Data Sheet'!$B$15),
            --(INT('Data Sheet'!$A$15) &amp; "." &amp; LEFT(BQ581,3)),
            IF(AND((--(INT('Data Sheet'!$A$15) &amp; "." &amp; LEFT(BQ581,3))&gt;=--('Data Sheet'!$A$15)), (--(INT('Data Sheet'!$A$15) &amp; "." &amp; LEFT(BQ581,3))&lt;=--('Data Sheet'!$B$15))),
                --(INT('Data Sheet'!$A$15) &amp; "." &amp; LEFT(BQ581,3)),
                --(INT('Data Sheet'!$B$15) &amp; "." &amp; LEFT(BQ581,3))
            )
        ),
        "OK"
    )
)</f>
        <v>OK</v>
      </c>
      <c r="Q581" s="23" t="str">
        <f>IF(BS581&lt;&gt;"",
    IF(INT('Data Sheet'!$A$19)=INT('Data Sheet'!$B$15),
        --(INT('Data Sheet'!$A$15) &amp; "." &amp; BS581),
        IF(AND((--(INT('Data Sheet'!$A$15) &amp; "." &amp; BS581)&gt;=--('Data Sheet'!$A$15)), (--(INT('Data Sheet'!$A$15) &amp; "." &amp; BS581)&lt;=--('Data Sheet'!$B$15))),
            --(INT('Data Sheet'!$A$15) &amp; "." &amp; BS581),
            --(INT('Data Sheet'!$B$15) &amp; "." &amp; BS581)
        )
    ),
    IF(BQ581&lt;&gt;"",
        IF(INT('Data Sheet'!$A$15)=INT('Data Sheet'!$B$15),
            --(INT('Data Sheet'!$A$15) &amp; "." &amp; RIGHT(BQ581,3)),
            IF(AND((--(INT('Data Sheet'!$A$15) &amp; "." &amp; RIGHT(BQ581,3))&gt;=--('Data Sheet'!$A$15)), (--(INT('Data Sheet'!$A$15) &amp; "." &amp; RIGHT(BQ581,3))&lt;=--('Data Sheet'!$B$15))),
                --(INT('Data Sheet'!$A$15) &amp; "." &amp; RIGHT(BQ581,3)),
                --(INT('Data Sheet'!$B$15) &amp; "." &amp; RIGHT(BQ581,3))
            )
        ),
        "OK"
    )
)</f>
        <v>OK</v>
      </c>
      <c r="R581" s="20"/>
      <c r="S581" s="20"/>
      <c r="T581" s="20"/>
      <c r="U581" s="20"/>
      <c r="V581" s="20"/>
      <c r="W581" s="20"/>
      <c r="X581" s="20"/>
      <c r="Y581" s="20"/>
      <c r="Z581" s="20"/>
      <c r="AA581" s="55"/>
      <c r="AB581" s="55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1"/>
      <c r="AR581" s="21"/>
      <c r="AS581" s="21"/>
      <c r="AT581" s="21"/>
      <c r="AU581" s="21"/>
      <c r="AV581" s="21"/>
      <c r="AW581" s="22"/>
      <c r="AX581" s="99"/>
      <c r="AY581" s="20"/>
      <c r="AZ581" s="20"/>
      <c r="BA581" s="22"/>
      <c r="BC581" s="80"/>
      <c r="BD581" s="80"/>
      <c r="BE581" s="80"/>
      <c r="BF581" s="80"/>
      <c r="BG581" s="2" t="str">
        <f t="shared" si="43"/>
        <v/>
      </c>
      <c r="BH581" s="78">
        <f t="shared" si="42"/>
        <v>0</v>
      </c>
    </row>
    <row r="582" spans="2:60" x14ac:dyDescent="0.2">
      <c r="B582" s="14">
        <f t="shared" si="44"/>
        <v>574</v>
      </c>
      <c r="C582" s="15" t="str">
        <f>CONCATENATE('Data Sheet'!$B$8,'Data Sheet'!$G$2)</f>
        <v>" HWDP</v>
      </c>
      <c r="D582" s="95" t="str">
        <f t="shared" si="45"/>
        <v/>
      </c>
      <c r="E582" s="15" t="str">
        <f>IF('Sum HWDP'!$D$10="TH-Hill DS-1 Vol 3 CAT 2: Clean and Visual Ends only","N/A","OK")</f>
        <v>OK</v>
      </c>
      <c r="F582" s="15" t="str">
        <f>IF('Sum HWDP'!$D$10="TH-Hill DS-1 Vol 3 CAT 2: Clean and Visual Ends only","N/A","OK")</f>
        <v>OK</v>
      </c>
      <c r="G582" s="17"/>
      <c r="H582" s="17"/>
      <c r="I582" s="17" t="s">
        <v>51</v>
      </c>
      <c r="J582" s="17" t="str">
        <f t="shared" si="46"/>
        <v>OK</v>
      </c>
      <c r="K582" s="17" t="str">
        <f t="shared" si="46"/>
        <v>OK</v>
      </c>
      <c r="L582" s="17" t="str">
        <f>IF('Data Sheet'!$B$9="NC-50","N/A","OK")</f>
        <v>OK</v>
      </c>
      <c r="M582" s="17" t="str">
        <f>IF('Data Sheet'!$B$9="NC-50","N/A","OK")</f>
        <v>OK</v>
      </c>
      <c r="N582" s="23" t="str">
        <f>IF(BO582&lt;&gt;"",
    IF(INT('Data Sheet'!$A$19)=INT('Data Sheet'!$B$19),
        --(INT('Data Sheet'!$A$19) &amp; "." &amp; BO582),
        IF(AND((--(INT('Data Sheet'!$A$19) &amp; "." &amp; BO582)&gt;=--('Data Sheet'!$A$19)), (--(INT('Data Sheet'!$A$19) &amp; "." &amp; BO582)&lt;=--('Data Sheet'!$B$19))),
            --(INT('Data Sheet'!$A$19) &amp; "." &amp; BO582),
            --(INT('Data Sheet'!$B$19) &amp; "." &amp; BO582)
        )
    ),
    IF(BN582&lt;&gt;"",
        IF(INT('Data Sheet'!$A$19)=INT('Data Sheet'!$B$19),
            --(INT('Data Sheet'!$A$19) &amp; "." &amp; LEFT(BN582,3)),
            IF(AND((--(INT('Data Sheet'!$A$19) &amp; "." &amp; LEFT(BN582,3))&gt;=--('Data Sheet'!$A$19)), (--(INT('Data Sheet'!$A$19) &amp; "." &amp; LEFT(BN582,3))&lt;=--('Data Sheet'!$B$19))),
                --(INT('Data Sheet'!$A$19) &amp; "." &amp; LEFT(BN582,3)),
                --(INT('Data Sheet'!$B$19) &amp; "." &amp; LEFT(BN582,3))
            )
        ),
        "OK"
    )
)</f>
        <v>OK</v>
      </c>
      <c r="O582" s="23" t="str">
        <f>IF(BP582&lt;&gt;"",
    IF(INT('Data Sheet'!$A$19)=INT('Data Sheet'!$B$19),
        --(INT('Data Sheet'!$A$19) &amp; "." &amp; BP582),
        IF(AND((--(INT('Data Sheet'!$A$19) &amp; "." &amp; BP582)&gt;=--('Data Sheet'!$A$19)), (--(INT('Data Sheet'!$A$19) &amp; "." &amp; BP582)&lt;=--('Data Sheet'!$B$19))),
            --(INT('Data Sheet'!$A$19) &amp; "." &amp; BP582),
            --(INT('Data Sheet'!$B$19) &amp; "." &amp; BP582)
        )
    ),
    IF(BN582&lt;&gt;"",
        IF(INT('Data Sheet'!$A$19)=INT('Data Sheet'!$B$19),
            --(INT('Data Sheet'!$A$19) &amp; "." &amp; RIGHT(BN582,3)),
            IF(AND((--(INT('Data Sheet'!$A$19) &amp; "." &amp; RIGHT(BN582,3))&gt;=--('Data Sheet'!$A$19)), (--(INT('Data Sheet'!$A$19) &amp; "." &amp; RIGHT(BN582,3))&lt;=--('Data Sheet'!$B$19))),
                --(INT('Data Sheet'!$A$19) &amp; "." &amp; RIGHT(BN582,3)),
                --(INT('Data Sheet'!$B$19) &amp; "." &amp; RIGHT(BN582,3))
            )
        ),
        "OK"
    )
)</f>
        <v>OK</v>
      </c>
      <c r="P582" s="23" t="str">
        <f>IF(BR582&lt;&gt;"",
    IF(INT('Data Sheet'!$A$19)=INT('Data Sheet'!$B$15),
        --(INT('Data Sheet'!$A$15) &amp; "." &amp; BR582),
        IF(AND((--(INT('Data Sheet'!$A$15) &amp; "." &amp; BR582)&gt;=--('Data Sheet'!$A$15)), (--(INT('Data Sheet'!$A$15) &amp; "." &amp; BR582)&lt;=--('Data Sheet'!$B$15))),
            --(INT('Data Sheet'!$A$15) &amp; "." &amp; BR582),
            --(INT('Data Sheet'!$B$15) &amp; "." &amp; BR582)
        )
    ),
    IF(BQ582&lt;&gt;"",
        IF(INT('Data Sheet'!$A$15)=INT('Data Sheet'!$B$15),
            --(INT('Data Sheet'!$A$15) &amp; "." &amp; LEFT(BQ582,3)),
            IF(AND((--(INT('Data Sheet'!$A$15) &amp; "." &amp; LEFT(BQ582,3))&gt;=--('Data Sheet'!$A$15)), (--(INT('Data Sheet'!$A$15) &amp; "." &amp; LEFT(BQ582,3))&lt;=--('Data Sheet'!$B$15))),
                --(INT('Data Sheet'!$A$15) &amp; "." &amp; LEFT(BQ582,3)),
                --(INT('Data Sheet'!$B$15) &amp; "." &amp; LEFT(BQ582,3))
            )
        ),
        "OK"
    )
)</f>
        <v>OK</v>
      </c>
      <c r="Q582" s="23" t="str">
        <f>IF(BS582&lt;&gt;"",
    IF(INT('Data Sheet'!$A$19)=INT('Data Sheet'!$B$15),
        --(INT('Data Sheet'!$A$15) &amp; "." &amp; BS582),
        IF(AND((--(INT('Data Sheet'!$A$15) &amp; "." &amp; BS582)&gt;=--('Data Sheet'!$A$15)), (--(INT('Data Sheet'!$A$15) &amp; "." &amp; BS582)&lt;=--('Data Sheet'!$B$15))),
            --(INT('Data Sheet'!$A$15) &amp; "." &amp; BS582),
            --(INT('Data Sheet'!$B$15) &amp; "." &amp; BS582)
        )
    ),
    IF(BQ582&lt;&gt;"",
        IF(INT('Data Sheet'!$A$15)=INT('Data Sheet'!$B$15),
            --(INT('Data Sheet'!$A$15) &amp; "." &amp; RIGHT(BQ582,3)),
            IF(AND((--(INT('Data Sheet'!$A$15) &amp; "." &amp; RIGHT(BQ582,3))&gt;=--('Data Sheet'!$A$15)), (--(INT('Data Sheet'!$A$15) &amp; "." &amp; RIGHT(BQ582,3))&lt;=--('Data Sheet'!$B$15))),
                --(INT('Data Sheet'!$A$15) &amp; "." &amp; RIGHT(BQ582,3)),
                --(INT('Data Sheet'!$B$15) &amp; "." &amp; RIGHT(BQ582,3))
            )
        ),
        "OK"
    )
)</f>
        <v>OK</v>
      </c>
      <c r="R582" s="20"/>
      <c r="S582" s="20"/>
      <c r="T582" s="20"/>
      <c r="U582" s="20"/>
      <c r="V582" s="20"/>
      <c r="W582" s="20"/>
      <c r="X582" s="20"/>
      <c r="Y582" s="20"/>
      <c r="Z582" s="20"/>
      <c r="AA582" s="55"/>
      <c r="AB582" s="55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1"/>
      <c r="AR582" s="21"/>
      <c r="AS582" s="21"/>
      <c r="AT582" s="21"/>
      <c r="AU582" s="21"/>
      <c r="AV582" s="21"/>
      <c r="AW582" s="22"/>
      <c r="AX582" s="99"/>
      <c r="AY582" s="20"/>
      <c r="AZ582" s="20"/>
      <c r="BA582" s="22"/>
      <c r="BC582" s="80"/>
      <c r="BD582" s="80"/>
      <c r="BE582" s="80"/>
      <c r="BF582" s="80"/>
      <c r="BG582" s="2" t="str">
        <f t="shared" si="43"/>
        <v/>
      </c>
      <c r="BH582" s="78">
        <f t="shared" si="42"/>
        <v>0</v>
      </c>
    </row>
    <row r="583" spans="2:60" x14ac:dyDescent="0.2">
      <c r="B583" s="14">
        <f t="shared" si="44"/>
        <v>575</v>
      </c>
      <c r="C583" s="15" t="str">
        <f>CONCATENATE('Data Sheet'!$B$8,'Data Sheet'!$G$2)</f>
        <v>" HWDP</v>
      </c>
      <c r="D583" s="95" t="str">
        <f t="shared" si="45"/>
        <v/>
      </c>
      <c r="E583" s="15" t="str">
        <f>IF('Sum HWDP'!$D$10="TH-Hill DS-1 Vol 3 CAT 2: Clean and Visual Ends only","N/A","OK")</f>
        <v>OK</v>
      </c>
      <c r="F583" s="15" t="str">
        <f>IF('Sum HWDP'!$D$10="TH-Hill DS-1 Vol 3 CAT 2: Clean and Visual Ends only","N/A","OK")</f>
        <v>OK</v>
      </c>
      <c r="G583" s="17"/>
      <c r="H583" s="17"/>
      <c r="I583" s="17" t="s">
        <v>51</v>
      </c>
      <c r="J583" s="17" t="str">
        <f t="shared" si="46"/>
        <v>OK</v>
      </c>
      <c r="K583" s="17" t="str">
        <f t="shared" si="46"/>
        <v>OK</v>
      </c>
      <c r="L583" s="17" t="str">
        <f>IF('Data Sheet'!$B$9="NC-50","N/A","OK")</f>
        <v>OK</v>
      </c>
      <c r="M583" s="17" t="str">
        <f>IF('Data Sheet'!$B$9="NC-50","N/A","OK")</f>
        <v>OK</v>
      </c>
      <c r="N583" s="23" t="str">
        <f>IF(BO583&lt;&gt;"",
    IF(INT('Data Sheet'!$A$19)=INT('Data Sheet'!$B$19),
        --(INT('Data Sheet'!$A$19) &amp; "." &amp; BO583),
        IF(AND((--(INT('Data Sheet'!$A$19) &amp; "." &amp; BO583)&gt;=--('Data Sheet'!$A$19)), (--(INT('Data Sheet'!$A$19) &amp; "." &amp; BO583)&lt;=--('Data Sheet'!$B$19))),
            --(INT('Data Sheet'!$A$19) &amp; "." &amp; BO583),
            --(INT('Data Sheet'!$B$19) &amp; "." &amp; BO583)
        )
    ),
    IF(BN583&lt;&gt;"",
        IF(INT('Data Sheet'!$A$19)=INT('Data Sheet'!$B$19),
            --(INT('Data Sheet'!$A$19) &amp; "." &amp; LEFT(BN583,3)),
            IF(AND((--(INT('Data Sheet'!$A$19) &amp; "." &amp; LEFT(BN583,3))&gt;=--('Data Sheet'!$A$19)), (--(INT('Data Sheet'!$A$19) &amp; "." &amp; LEFT(BN583,3))&lt;=--('Data Sheet'!$B$19))),
                --(INT('Data Sheet'!$A$19) &amp; "." &amp; LEFT(BN583,3)),
                --(INT('Data Sheet'!$B$19) &amp; "." &amp; LEFT(BN583,3))
            )
        ),
        "OK"
    )
)</f>
        <v>OK</v>
      </c>
      <c r="O583" s="23" t="str">
        <f>IF(BP583&lt;&gt;"",
    IF(INT('Data Sheet'!$A$19)=INT('Data Sheet'!$B$19),
        --(INT('Data Sheet'!$A$19) &amp; "." &amp; BP583),
        IF(AND((--(INT('Data Sheet'!$A$19) &amp; "." &amp; BP583)&gt;=--('Data Sheet'!$A$19)), (--(INT('Data Sheet'!$A$19) &amp; "." &amp; BP583)&lt;=--('Data Sheet'!$B$19))),
            --(INT('Data Sheet'!$A$19) &amp; "." &amp; BP583),
            --(INT('Data Sheet'!$B$19) &amp; "." &amp; BP583)
        )
    ),
    IF(BN583&lt;&gt;"",
        IF(INT('Data Sheet'!$A$19)=INT('Data Sheet'!$B$19),
            --(INT('Data Sheet'!$A$19) &amp; "." &amp; RIGHT(BN583,3)),
            IF(AND((--(INT('Data Sheet'!$A$19) &amp; "." &amp; RIGHT(BN583,3))&gt;=--('Data Sheet'!$A$19)), (--(INT('Data Sheet'!$A$19) &amp; "." &amp; RIGHT(BN583,3))&lt;=--('Data Sheet'!$B$19))),
                --(INT('Data Sheet'!$A$19) &amp; "." &amp; RIGHT(BN583,3)),
                --(INT('Data Sheet'!$B$19) &amp; "." &amp; RIGHT(BN583,3))
            )
        ),
        "OK"
    )
)</f>
        <v>OK</v>
      </c>
      <c r="P583" s="23" t="str">
        <f>IF(BR583&lt;&gt;"",
    IF(INT('Data Sheet'!$A$19)=INT('Data Sheet'!$B$15),
        --(INT('Data Sheet'!$A$15) &amp; "." &amp; BR583),
        IF(AND((--(INT('Data Sheet'!$A$15) &amp; "." &amp; BR583)&gt;=--('Data Sheet'!$A$15)), (--(INT('Data Sheet'!$A$15) &amp; "." &amp; BR583)&lt;=--('Data Sheet'!$B$15))),
            --(INT('Data Sheet'!$A$15) &amp; "." &amp; BR583),
            --(INT('Data Sheet'!$B$15) &amp; "." &amp; BR583)
        )
    ),
    IF(BQ583&lt;&gt;"",
        IF(INT('Data Sheet'!$A$15)=INT('Data Sheet'!$B$15),
            --(INT('Data Sheet'!$A$15) &amp; "." &amp; LEFT(BQ583,3)),
            IF(AND((--(INT('Data Sheet'!$A$15) &amp; "." &amp; LEFT(BQ583,3))&gt;=--('Data Sheet'!$A$15)), (--(INT('Data Sheet'!$A$15) &amp; "." &amp; LEFT(BQ583,3))&lt;=--('Data Sheet'!$B$15))),
                --(INT('Data Sheet'!$A$15) &amp; "." &amp; LEFT(BQ583,3)),
                --(INT('Data Sheet'!$B$15) &amp; "." &amp; LEFT(BQ583,3))
            )
        ),
        "OK"
    )
)</f>
        <v>OK</v>
      </c>
      <c r="Q583" s="23" t="str">
        <f>IF(BS583&lt;&gt;"",
    IF(INT('Data Sheet'!$A$19)=INT('Data Sheet'!$B$15),
        --(INT('Data Sheet'!$A$15) &amp; "." &amp; BS583),
        IF(AND((--(INT('Data Sheet'!$A$15) &amp; "." &amp; BS583)&gt;=--('Data Sheet'!$A$15)), (--(INT('Data Sheet'!$A$15) &amp; "." &amp; BS583)&lt;=--('Data Sheet'!$B$15))),
            --(INT('Data Sheet'!$A$15) &amp; "." &amp; BS583),
            --(INT('Data Sheet'!$B$15) &amp; "." &amp; BS583)
        )
    ),
    IF(BQ583&lt;&gt;"",
        IF(INT('Data Sheet'!$A$15)=INT('Data Sheet'!$B$15),
            --(INT('Data Sheet'!$A$15) &amp; "." &amp; RIGHT(BQ583,3)),
            IF(AND((--(INT('Data Sheet'!$A$15) &amp; "." &amp; RIGHT(BQ583,3))&gt;=--('Data Sheet'!$A$15)), (--(INT('Data Sheet'!$A$15) &amp; "." &amp; RIGHT(BQ583,3))&lt;=--('Data Sheet'!$B$15))),
                --(INT('Data Sheet'!$A$15) &amp; "." &amp; RIGHT(BQ583,3)),
                --(INT('Data Sheet'!$B$15) &amp; "." &amp; RIGHT(BQ583,3))
            )
        ),
        "OK"
    )
)</f>
        <v>OK</v>
      </c>
      <c r="R583" s="20"/>
      <c r="S583" s="20"/>
      <c r="T583" s="20"/>
      <c r="U583" s="20"/>
      <c r="V583" s="20"/>
      <c r="W583" s="20"/>
      <c r="X583" s="20"/>
      <c r="Y583" s="20"/>
      <c r="Z583" s="20"/>
      <c r="AA583" s="55"/>
      <c r="AB583" s="55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1"/>
      <c r="AR583" s="21"/>
      <c r="AS583" s="21"/>
      <c r="AT583" s="21"/>
      <c r="AU583" s="21"/>
      <c r="AV583" s="21"/>
      <c r="AW583" s="22"/>
      <c r="AX583" s="99"/>
      <c r="AY583" s="20"/>
      <c r="AZ583" s="20"/>
      <c r="BA583" s="22"/>
      <c r="BC583" s="80"/>
      <c r="BD583" s="80"/>
      <c r="BE583" s="80"/>
      <c r="BF583" s="80"/>
      <c r="BG583" s="2" t="str">
        <f t="shared" si="43"/>
        <v/>
      </c>
      <c r="BH583" s="78">
        <f t="shared" si="42"/>
        <v>0</v>
      </c>
    </row>
    <row r="584" spans="2:60" x14ac:dyDescent="0.2">
      <c r="B584" s="14">
        <f t="shared" si="44"/>
        <v>576</v>
      </c>
      <c r="C584" s="15" t="str">
        <f>CONCATENATE('Data Sheet'!$B$8,'Data Sheet'!$G$2)</f>
        <v>" HWDP</v>
      </c>
      <c r="D584" s="95" t="str">
        <f t="shared" si="45"/>
        <v/>
      </c>
      <c r="E584" s="15" t="str">
        <f>IF('Sum HWDP'!$D$10="TH-Hill DS-1 Vol 3 CAT 2: Clean and Visual Ends only","N/A","OK")</f>
        <v>OK</v>
      </c>
      <c r="F584" s="15" t="str">
        <f>IF('Sum HWDP'!$D$10="TH-Hill DS-1 Vol 3 CAT 2: Clean and Visual Ends only","N/A","OK")</f>
        <v>OK</v>
      </c>
      <c r="G584" s="17"/>
      <c r="H584" s="17"/>
      <c r="I584" s="17" t="s">
        <v>51</v>
      </c>
      <c r="J584" s="17" t="str">
        <f t="shared" si="46"/>
        <v>OK</v>
      </c>
      <c r="K584" s="17" t="str">
        <f t="shared" si="46"/>
        <v>OK</v>
      </c>
      <c r="L584" s="17" t="str">
        <f>IF('Data Sheet'!$B$9="NC-50","N/A","OK")</f>
        <v>OK</v>
      </c>
      <c r="M584" s="17" t="str">
        <f>IF('Data Sheet'!$B$9="NC-50","N/A","OK")</f>
        <v>OK</v>
      </c>
      <c r="N584" s="23" t="str">
        <f>IF(BO584&lt;&gt;"",
    IF(INT('Data Sheet'!$A$19)=INT('Data Sheet'!$B$19),
        --(INT('Data Sheet'!$A$19) &amp; "." &amp; BO584),
        IF(AND((--(INT('Data Sheet'!$A$19) &amp; "." &amp; BO584)&gt;=--('Data Sheet'!$A$19)), (--(INT('Data Sheet'!$A$19) &amp; "." &amp; BO584)&lt;=--('Data Sheet'!$B$19))),
            --(INT('Data Sheet'!$A$19) &amp; "." &amp; BO584),
            --(INT('Data Sheet'!$B$19) &amp; "." &amp; BO584)
        )
    ),
    IF(BN584&lt;&gt;"",
        IF(INT('Data Sheet'!$A$19)=INT('Data Sheet'!$B$19),
            --(INT('Data Sheet'!$A$19) &amp; "." &amp; LEFT(BN584,3)),
            IF(AND((--(INT('Data Sheet'!$A$19) &amp; "." &amp; LEFT(BN584,3))&gt;=--('Data Sheet'!$A$19)), (--(INT('Data Sheet'!$A$19) &amp; "." &amp; LEFT(BN584,3))&lt;=--('Data Sheet'!$B$19))),
                --(INT('Data Sheet'!$A$19) &amp; "." &amp; LEFT(BN584,3)),
                --(INT('Data Sheet'!$B$19) &amp; "." &amp; LEFT(BN584,3))
            )
        ),
        "OK"
    )
)</f>
        <v>OK</v>
      </c>
      <c r="O584" s="23" t="str">
        <f>IF(BP584&lt;&gt;"",
    IF(INT('Data Sheet'!$A$19)=INT('Data Sheet'!$B$19),
        --(INT('Data Sheet'!$A$19) &amp; "." &amp; BP584),
        IF(AND((--(INT('Data Sheet'!$A$19) &amp; "." &amp; BP584)&gt;=--('Data Sheet'!$A$19)), (--(INT('Data Sheet'!$A$19) &amp; "." &amp; BP584)&lt;=--('Data Sheet'!$B$19))),
            --(INT('Data Sheet'!$A$19) &amp; "." &amp; BP584),
            --(INT('Data Sheet'!$B$19) &amp; "." &amp; BP584)
        )
    ),
    IF(BN584&lt;&gt;"",
        IF(INT('Data Sheet'!$A$19)=INT('Data Sheet'!$B$19),
            --(INT('Data Sheet'!$A$19) &amp; "." &amp; RIGHT(BN584,3)),
            IF(AND((--(INT('Data Sheet'!$A$19) &amp; "." &amp; RIGHT(BN584,3))&gt;=--('Data Sheet'!$A$19)), (--(INT('Data Sheet'!$A$19) &amp; "." &amp; RIGHT(BN584,3))&lt;=--('Data Sheet'!$B$19))),
                --(INT('Data Sheet'!$A$19) &amp; "." &amp; RIGHT(BN584,3)),
                --(INT('Data Sheet'!$B$19) &amp; "." &amp; RIGHT(BN584,3))
            )
        ),
        "OK"
    )
)</f>
        <v>OK</v>
      </c>
      <c r="P584" s="23" t="str">
        <f>IF(BR584&lt;&gt;"",
    IF(INT('Data Sheet'!$A$19)=INT('Data Sheet'!$B$15),
        --(INT('Data Sheet'!$A$15) &amp; "." &amp; BR584),
        IF(AND((--(INT('Data Sheet'!$A$15) &amp; "." &amp; BR584)&gt;=--('Data Sheet'!$A$15)), (--(INT('Data Sheet'!$A$15) &amp; "." &amp; BR584)&lt;=--('Data Sheet'!$B$15))),
            --(INT('Data Sheet'!$A$15) &amp; "." &amp; BR584),
            --(INT('Data Sheet'!$B$15) &amp; "." &amp; BR584)
        )
    ),
    IF(BQ584&lt;&gt;"",
        IF(INT('Data Sheet'!$A$15)=INT('Data Sheet'!$B$15),
            --(INT('Data Sheet'!$A$15) &amp; "." &amp; LEFT(BQ584,3)),
            IF(AND((--(INT('Data Sheet'!$A$15) &amp; "." &amp; LEFT(BQ584,3))&gt;=--('Data Sheet'!$A$15)), (--(INT('Data Sheet'!$A$15) &amp; "." &amp; LEFT(BQ584,3))&lt;=--('Data Sheet'!$B$15))),
                --(INT('Data Sheet'!$A$15) &amp; "." &amp; LEFT(BQ584,3)),
                --(INT('Data Sheet'!$B$15) &amp; "." &amp; LEFT(BQ584,3))
            )
        ),
        "OK"
    )
)</f>
        <v>OK</v>
      </c>
      <c r="Q584" s="23" t="str">
        <f>IF(BS584&lt;&gt;"",
    IF(INT('Data Sheet'!$A$19)=INT('Data Sheet'!$B$15),
        --(INT('Data Sheet'!$A$15) &amp; "." &amp; BS584),
        IF(AND((--(INT('Data Sheet'!$A$15) &amp; "." &amp; BS584)&gt;=--('Data Sheet'!$A$15)), (--(INT('Data Sheet'!$A$15) &amp; "." &amp; BS584)&lt;=--('Data Sheet'!$B$15))),
            --(INT('Data Sheet'!$A$15) &amp; "." &amp; BS584),
            --(INT('Data Sheet'!$B$15) &amp; "." &amp; BS584)
        )
    ),
    IF(BQ584&lt;&gt;"",
        IF(INT('Data Sheet'!$A$15)=INT('Data Sheet'!$B$15),
            --(INT('Data Sheet'!$A$15) &amp; "." &amp; RIGHT(BQ584,3)),
            IF(AND((--(INT('Data Sheet'!$A$15) &amp; "." &amp; RIGHT(BQ584,3))&gt;=--('Data Sheet'!$A$15)), (--(INT('Data Sheet'!$A$15) &amp; "." &amp; RIGHT(BQ584,3))&lt;=--('Data Sheet'!$B$15))),
                --(INT('Data Sheet'!$A$15) &amp; "." &amp; RIGHT(BQ584,3)),
                --(INT('Data Sheet'!$B$15) &amp; "." &amp; RIGHT(BQ584,3))
            )
        ),
        "OK"
    )
)</f>
        <v>OK</v>
      </c>
      <c r="R584" s="20"/>
      <c r="S584" s="20"/>
      <c r="T584" s="20"/>
      <c r="U584" s="20"/>
      <c r="V584" s="20"/>
      <c r="W584" s="20"/>
      <c r="X584" s="20"/>
      <c r="Y584" s="20"/>
      <c r="Z584" s="20"/>
      <c r="AA584" s="55"/>
      <c r="AB584" s="55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1"/>
      <c r="AR584" s="21"/>
      <c r="AS584" s="21"/>
      <c r="AT584" s="21"/>
      <c r="AU584" s="21"/>
      <c r="AV584" s="21"/>
      <c r="AW584" s="22"/>
      <c r="AX584" s="99"/>
      <c r="AY584" s="20"/>
      <c r="AZ584" s="20"/>
      <c r="BA584" s="22"/>
      <c r="BC584" s="80"/>
      <c r="BD584" s="80"/>
      <c r="BE584" s="80"/>
      <c r="BF584" s="80"/>
      <c r="BG584" s="2" t="str">
        <f t="shared" si="43"/>
        <v/>
      </c>
      <c r="BH584" s="78">
        <f t="shared" si="42"/>
        <v>0</v>
      </c>
    </row>
    <row r="585" spans="2:60" x14ac:dyDescent="0.2">
      <c r="B585" s="14">
        <f t="shared" si="44"/>
        <v>577</v>
      </c>
      <c r="C585" s="15" t="str">
        <f>CONCATENATE('Data Sheet'!$B$8,'Data Sheet'!$G$2)</f>
        <v>" HWDP</v>
      </c>
      <c r="D585" s="95" t="str">
        <f t="shared" si="45"/>
        <v/>
      </c>
      <c r="E585" s="15" t="str">
        <f>IF('Sum HWDP'!$D$10="TH-Hill DS-1 Vol 3 CAT 2: Clean and Visual Ends only","N/A","OK")</f>
        <v>OK</v>
      </c>
      <c r="F585" s="15" t="str">
        <f>IF('Sum HWDP'!$D$10="TH-Hill DS-1 Vol 3 CAT 2: Clean and Visual Ends only","N/A","OK")</f>
        <v>OK</v>
      </c>
      <c r="G585" s="17"/>
      <c r="H585" s="17"/>
      <c r="I585" s="17" t="s">
        <v>51</v>
      </c>
      <c r="J585" s="17" t="str">
        <f t="shared" si="46"/>
        <v>OK</v>
      </c>
      <c r="K585" s="17" t="str">
        <f t="shared" si="46"/>
        <v>OK</v>
      </c>
      <c r="L585" s="17" t="str">
        <f>IF('Data Sheet'!$B$9="NC-50","N/A","OK")</f>
        <v>OK</v>
      </c>
      <c r="M585" s="17" t="str">
        <f>IF('Data Sheet'!$B$9="NC-50","N/A","OK")</f>
        <v>OK</v>
      </c>
      <c r="N585" s="23" t="str">
        <f>IF(BO585&lt;&gt;"",
    IF(INT('Data Sheet'!$A$19)=INT('Data Sheet'!$B$19),
        --(INT('Data Sheet'!$A$19) &amp; "." &amp; BO585),
        IF(AND((--(INT('Data Sheet'!$A$19) &amp; "." &amp; BO585)&gt;=--('Data Sheet'!$A$19)), (--(INT('Data Sheet'!$A$19) &amp; "." &amp; BO585)&lt;=--('Data Sheet'!$B$19))),
            --(INT('Data Sheet'!$A$19) &amp; "." &amp; BO585),
            --(INT('Data Sheet'!$B$19) &amp; "." &amp; BO585)
        )
    ),
    IF(BN585&lt;&gt;"",
        IF(INT('Data Sheet'!$A$19)=INT('Data Sheet'!$B$19),
            --(INT('Data Sheet'!$A$19) &amp; "." &amp; LEFT(BN585,3)),
            IF(AND((--(INT('Data Sheet'!$A$19) &amp; "." &amp; LEFT(BN585,3))&gt;=--('Data Sheet'!$A$19)), (--(INT('Data Sheet'!$A$19) &amp; "." &amp; LEFT(BN585,3))&lt;=--('Data Sheet'!$B$19))),
                --(INT('Data Sheet'!$A$19) &amp; "." &amp; LEFT(BN585,3)),
                --(INT('Data Sheet'!$B$19) &amp; "." &amp; LEFT(BN585,3))
            )
        ),
        "OK"
    )
)</f>
        <v>OK</v>
      </c>
      <c r="O585" s="23" t="str">
        <f>IF(BP585&lt;&gt;"",
    IF(INT('Data Sheet'!$A$19)=INT('Data Sheet'!$B$19),
        --(INT('Data Sheet'!$A$19) &amp; "." &amp; BP585),
        IF(AND((--(INT('Data Sheet'!$A$19) &amp; "." &amp; BP585)&gt;=--('Data Sheet'!$A$19)), (--(INT('Data Sheet'!$A$19) &amp; "." &amp; BP585)&lt;=--('Data Sheet'!$B$19))),
            --(INT('Data Sheet'!$A$19) &amp; "." &amp; BP585),
            --(INT('Data Sheet'!$B$19) &amp; "." &amp; BP585)
        )
    ),
    IF(BN585&lt;&gt;"",
        IF(INT('Data Sheet'!$A$19)=INT('Data Sheet'!$B$19),
            --(INT('Data Sheet'!$A$19) &amp; "." &amp; RIGHT(BN585,3)),
            IF(AND((--(INT('Data Sheet'!$A$19) &amp; "." &amp; RIGHT(BN585,3))&gt;=--('Data Sheet'!$A$19)), (--(INT('Data Sheet'!$A$19) &amp; "." &amp; RIGHT(BN585,3))&lt;=--('Data Sheet'!$B$19))),
                --(INT('Data Sheet'!$A$19) &amp; "." &amp; RIGHT(BN585,3)),
                --(INT('Data Sheet'!$B$19) &amp; "." &amp; RIGHT(BN585,3))
            )
        ),
        "OK"
    )
)</f>
        <v>OK</v>
      </c>
      <c r="P585" s="23" t="str">
        <f>IF(BR585&lt;&gt;"",
    IF(INT('Data Sheet'!$A$19)=INT('Data Sheet'!$B$15),
        --(INT('Data Sheet'!$A$15) &amp; "." &amp; BR585),
        IF(AND((--(INT('Data Sheet'!$A$15) &amp; "." &amp; BR585)&gt;=--('Data Sheet'!$A$15)), (--(INT('Data Sheet'!$A$15) &amp; "." &amp; BR585)&lt;=--('Data Sheet'!$B$15))),
            --(INT('Data Sheet'!$A$15) &amp; "." &amp; BR585),
            --(INT('Data Sheet'!$B$15) &amp; "." &amp; BR585)
        )
    ),
    IF(BQ585&lt;&gt;"",
        IF(INT('Data Sheet'!$A$15)=INT('Data Sheet'!$B$15),
            --(INT('Data Sheet'!$A$15) &amp; "." &amp; LEFT(BQ585,3)),
            IF(AND((--(INT('Data Sheet'!$A$15) &amp; "." &amp; LEFT(BQ585,3))&gt;=--('Data Sheet'!$A$15)), (--(INT('Data Sheet'!$A$15) &amp; "." &amp; LEFT(BQ585,3))&lt;=--('Data Sheet'!$B$15))),
                --(INT('Data Sheet'!$A$15) &amp; "." &amp; LEFT(BQ585,3)),
                --(INT('Data Sheet'!$B$15) &amp; "." &amp; LEFT(BQ585,3))
            )
        ),
        "OK"
    )
)</f>
        <v>OK</v>
      </c>
      <c r="Q585" s="23" t="str">
        <f>IF(BS585&lt;&gt;"",
    IF(INT('Data Sheet'!$A$19)=INT('Data Sheet'!$B$15),
        --(INT('Data Sheet'!$A$15) &amp; "." &amp; BS585),
        IF(AND((--(INT('Data Sheet'!$A$15) &amp; "." &amp; BS585)&gt;=--('Data Sheet'!$A$15)), (--(INT('Data Sheet'!$A$15) &amp; "." &amp; BS585)&lt;=--('Data Sheet'!$B$15))),
            --(INT('Data Sheet'!$A$15) &amp; "." &amp; BS585),
            --(INT('Data Sheet'!$B$15) &amp; "." &amp; BS585)
        )
    ),
    IF(BQ585&lt;&gt;"",
        IF(INT('Data Sheet'!$A$15)=INT('Data Sheet'!$B$15),
            --(INT('Data Sheet'!$A$15) &amp; "." &amp; RIGHT(BQ585,3)),
            IF(AND((--(INT('Data Sheet'!$A$15) &amp; "." &amp; RIGHT(BQ585,3))&gt;=--('Data Sheet'!$A$15)), (--(INT('Data Sheet'!$A$15) &amp; "." &amp; RIGHT(BQ585,3))&lt;=--('Data Sheet'!$B$15))),
                --(INT('Data Sheet'!$A$15) &amp; "." &amp; RIGHT(BQ585,3)),
                --(INT('Data Sheet'!$B$15) &amp; "." &amp; RIGHT(BQ585,3))
            )
        ),
        "OK"
    )
)</f>
        <v>OK</v>
      </c>
      <c r="R585" s="20"/>
      <c r="S585" s="20"/>
      <c r="T585" s="20"/>
      <c r="U585" s="20"/>
      <c r="V585" s="20"/>
      <c r="W585" s="20"/>
      <c r="X585" s="20"/>
      <c r="Y585" s="20"/>
      <c r="Z585" s="20"/>
      <c r="AA585" s="55"/>
      <c r="AB585" s="55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1"/>
      <c r="AR585" s="21"/>
      <c r="AS585" s="21"/>
      <c r="AT585" s="21"/>
      <c r="AU585" s="21"/>
      <c r="AV585" s="21"/>
      <c r="AW585" s="22"/>
      <c r="AX585" s="99"/>
      <c r="AY585" s="20"/>
      <c r="AZ585" s="20"/>
      <c r="BA585" s="22"/>
      <c r="BC585" s="80"/>
      <c r="BD585" s="80"/>
      <c r="BE585" s="80"/>
      <c r="BF585" s="80"/>
      <c r="BG585" s="2" t="str">
        <f t="shared" si="43"/>
        <v/>
      </c>
      <c r="BH585" s="78">
        <f t="shared" ref="BH585:BH608" si="47">COUNTA(T585:AF585)</f>
        <v>0</v>
      </c>
    </row>
    <row r="586" spans="2:60" x14ac:dyDescent="0.2">
      <c r="B586" s="14">
        <f t="shared" si="44"/>
        <v>578</v>
      </c>
      <c r="C586" s="15" t="str">
        <f>CONCATENATE('Data Sheet'!$B$8,'Data Sheet'!$G$2)</f>
        <v>" HWDP</v>
      </c>
      <c r="D586" s="95" t="str">
        <f t="shared" si="45"/>
        <v/>
      </c>
      <c r="E586" s="15" t="str">
        <f>IF('Sum HWDP'!$D$10="TH-Hill DS-1 Vol 3 CAT 2: Clean and Visual Ends only","N/A","OK")</f>
        <v>OK</v>
      </c>
      <c r="F586" s="15" t="str">
        <f>IF('Sum HWDP'!$D$10="TH-Hill DS-1 Vol 3 CAT 2: Clean and Visual Ends only","N/A","OK")</f>
        <v>OK</v>
      </c>
      <c r="G586" s="17"/>
      <c r="H586" s="17"/>
      <c r="I586" s="17" t="s">
        <v>51</v>
      </c>
      <c r="J586" s="17" t="str">
        <f t="shared" si="46"/>
        <v>OK</v>
      </c>
      <c r="K586" s="17" t="str">
        <f t="shared" si="46"/>
        <v>OK</v>
      </c>
      <c r="L586" s="17" t="str">
        <f>IF('Data Sheet'!$B$9="NC-50","N/A","OK")</f>
        <v>OK</v>
      </c>
      <c r="M586" s="17" t="str">
        <f>IF('Data Sheet'!$B$9="NC-50","N/A","OK")</f>
        <v>OK</v>
      </c>
      <c r="N586" s="23" t="str">
        <f>IF(BO586&lt;&gt;"",
    IF(INT('Data Sheet'!$A$19)=INT('Data Sheet'!$B$19),
        --(INT('Data Sheet'!$A$19) &amp; "." &amp; BO586),
        IF(AND((--(INT('Data Sheet'!$A$19) &amp; "." &amp; BO586)&gt;=--('Data Sheet'!$A$19)), (--(INT('Data Sheet'!$A$19) &amp; "." &amp; BO586)&lt;=--('Data Sheet'!$B$19))),
            --(INT('Data Sheet'!$A$19) &amp; "." &amp; BO586),
            --(INT('Data Sheet'!$B$19) &amp; "." &amp; BO586)
        )
    ),
    IF(BN586&lt;&gt;"",
        IF(INT('Data Sheet'!$A$19)=INT('Data Sheet'!$B$19),
            --(INT('Data Sheet'!$A$19) &amp; "." &amp; LEFT(BN586,3)),
            IF(AND((--(INT('Data Sheet'!$A$19) &amp; "." &amp; LEFT(BN586,3))&gt;=--('Data Sheet'!$A$19)), (--(INT('Data Sheet'!$A$19) &amp; "." &amp; LEFT(BN586,3))&lt;=--('Data Sheet'!$B$19))),
                --(INT('Data Sheet'!$A$19) &amp; "." &amp; LEFT(BN586,3)),
                --(INT('Data Sheet'!$B$19) &amp; "." &amp; LEFT(BN586,3))
            )
        ),
        "OK"
    )
)</f>
        <v>OK</v>
      </c>
      <c r="O586" s="23" t="str">
        <f>IF(BP586&lt;&gt;"",
    IF(INT('Data Sheet'!$A$19)=INT('Data Sheet'!$B$19),
        --(INT('Data Sheet'!$A$19) &amp; "." &amp; BP586),
        IF(AND((--(INT('Data Sheet'!$A$19) &amp; "." &amp; BP586)&gt;=--('Data Sheet'!$A$19)), (--(INT('Data Sheet'!$A$19) &amp; "." &amp; BP586)&lt;=--('Data Sheet'!$B$19))),
            --(INT('Data Sheet'!$A$19) &amp; "." &amp; BP586),
            --(INT('Data Sheet'!$B$19) &amp; "." &amp; BP586)
        )
    ),
    IF(BN586&lt;&gt;"",
        IF(INT('Data Sheet'!$A$19)=INT('Data Sheet'!$B$19),
            --(INT('Data Sheet'!$A$19) &amp; "." &amp; RIGHT(BN586,3)),
            IF(AND((--(INT('Data Sheet'!$A$19) &amp; "." &amp; RIGHT(BN586,3))&gt;=--('Data Sheet'!$A$19)), (--(INT('Data Sheet'!$A$19) &amp; "." &amp; RIGHT(BN586,3))&lt;=--('Data Sheet'!$B$19))),
                --(INT('Data Sheet'!$A$19) &amp; "." &amp; RIGHT(BN586,3)),
                --(INT('Data Sheet'!$B$19) &amp; "." &amp; RIGHT(BN586,3))
            )
        ),
        "OK"
    )
)</f>
        <v>OK</v>
      </c>
      <c r="P586" s="23" t="str">
        <f>IF(BR586&lt;&gt;"",
    IF(INT('Data Sheet'!$A$19)=INT('Data Sheet'!$B$15),
        --(INT('Data Sheet'!$A$15) &amp; "." &amp; BR586),
        IF(AND((--(INT('Data Sheet'!$A$15) &amp; "." &amp; BR586)&gt;=--('Data Sheet'!$A$15)), (--(INT('Data Sheet'!$A$15) &amp; "." &amp; BR586)&lt;=--('Data Sheet'!$B$15))),
            --(INT('Data Sheet'!$A$15) &amp; "." &amp; BR586),
            --(INT('Data Sheet'!$B$15) &amp; "." &amp; BR586)
        )
    ),
    IF(BQ586&lt;&gt;"",
        IF(INT('Data Sheet'!$A$15)=INT('Data Sheet'!$B$15),
            --(INT('Data Sheet'!$A$15) &amp; "." &amp; LEFT(BQ586,3)),
            IF(AND((--(INT('Data Sheet'!$A$15) &amp; "." &amp; LEFT(BQ586,3))&gt;=--('Data Sheet'!$A$15)), (--(INT('Data Sheet'!$A$15) &amp; "." &amp; LEFT(BQ586,3))&lt;=--('Data Sheet'!$B$15))),
                --(INT('Data Sheet'!$A$15) &amp; "." &amp; LEFT(BQ586,3)),
                --(INT('Data Sheet'!$B$15) &amp; "." &amp; LEFT(BQ586,3))
            )
        ),
        "OK"
    )
)</f>
        <v>OK</v>
      </c>
      <c r="Q586" s="23" t="str">
        <f>IF(BS586&lt;&gt;"",
    IF(INT('Data Sheet'!$A$19)=INT('Data Sheet'!$B$15),
        --(INT('Data Sheet'!$A$15) &amp; "." &amp; BS586),
        IF(AND((--(INT('Data Sheet'!$A$15) &amp; "." &amp; BS586)&gt;=--('Data Sheet'!$A$15)), (--(INT('Data Sheet'!$A$15) &amp; "." &amp; BS586)&lt;=--('Data Sheet'!$B$15))),
            --(INT('Data Sheet'!$A$15) &amp; "." &amp; BS586),
            --(INT('Data Sheet'!$B$15) &amp; "." &amp; BS586)
        )
    ),
    IF(BQ586&lt;&gt;"",
        IF(INT('Data Sheet'!$A$15)=INT('Data Sheet'!$B$15),
            --(INT('Data Sheet'!$A$15) &amp; "." &amp; RIGHT(BQ586,3)),
            IF(AND((--(INT('Data Sheet'!$A$15) &amp; "." &amp; RIGHT(BQ586,3))&gt;=--('Data Sheet'!$A$15)), (--(INT('Data Sheet'!$A$15) &amp; "." &amp; RIGHT(BQ586,3))&lt;=--('Data Sheet'!$B$15))),
                --(INT('Data Sheet'!$A$15) &amp; "." &amp; RIGHT(BQ586,3)),
                --(INT('Data Sheet'!$B$15) &amp; "." &amp; RIGHT(BQ586,3))
            )
        ),
        "OK"
    )
)</f>
        <v>OK</v>
      </c>
      <c r="R586" s="20"/>
      <c r="S586" s="20"/>
      <c r="T586" s="20"/>
      <c r="U586" s="20"/>
      <c r="V586" s="20"/>
      <c r="W586" s="20"/>
      <c r="X586" s="20"/>
      <c r="Y586" s="20"/>
      <c r="Z586" s="20"/>
      <c r="AA586" s="55"/>
      <c r="AB586" s="55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1"/>
      <c r="AR586" s="21"/>
      <c r="AS586" s="21"/>
      <c r="AT586" s="21"/>
      <c r="AU586" s="21"/>
      <c r="AV586" s="21"/>
      <c r="AW586" s="22"/>
      <c r="AX586" s="99"/>
      <c r="AY586" s="20"/>
      <c r="AZ586" s="20"/>
      <c r="BA586" s="22"/>
      <c r="BC586" s="80"/>
      <c r="BD586" s="80"/>
      <c r="BE586" s="80"/>
      <c r="BF586" s="80"/>
      <c r="BG586" s="2" t="str">
        <f t="shared" ref="BG586:BG608" si="48">CONCATENATE(BC586,BD586,BE586,BF586)</f>
        <v/>
      </c>
      <c r="BH586" s="78">
        <f t="shared" si="47"/>
        <v>0</v>
      </c>
    </row>
    <row r="587" spans="2:60" x14ac:dyDescent="0.2">
      <c r="B587" s="14">
        <f t="shared" ref="B587:B608" si="49">B586+1</f>
        <v>579</v>
      </c>
      <c r="C587" s="15" t="str">
        <f>CONCATENATE('Data Sheet'!$B$8,'Data Sheet'!$G$2)</f>
        <v>" HWDP</v>
      </c>
      <c r="D587" s="95" t="str">
        <f t="shared" ref="D587:D608" si="50">BG587</f>
        <v/>
      </c>
      <c r="E587" s="15" t="str">
        <f>IF('Sum HWDP'!$D$10="TH-Hill DS-1 Vol 3 CAT 2: Clean and Visual Ends only","N/A","OK")</f>
        <v>OK</v>
      </c>
      <c r="F587" s="15" t="str">
        <f>IF('Sum HWDP'!$D$10="TH-Hill DS-1 Vol 3 CAT 2: Clean and Visual Ends only","N/A","OK")</f>
        <v>OK</v>
      </c>
      <c r="G587" s="17"/>
      <c r="H587" s="17"/>
      <c r="I587" s="17" t="s">
        <v>51</v>
      </c>
      <c r="J587" s="17" t="str">
        <f t="shared" si="46"/>
        <v>OK</v>
      </c>
      <c r="K587" s="17" t="str">
        <f t="shared" si="46"/>
        <v>OK</v>
      </c>
      <c r="L587" s="17" t="str">
        <f>IF('Data Sheet'!$B$9="NC-50","N/A","OK")</f>
        <v>OK</v>
      </c>
      <c r="M587" s="17" t="str">
        <f>IF('Data Sheet'!$B$9="NC-50","N/A","OK")</f>
        <v>OK</v>
      </c>
      <c r="N587" s="23" t="str">
        <f>IF(BO587&lt;&gt;"",
    IF(INT('Data Sheet'!$A$19)=INT('Data Sheet'!$B$19),
        --(INT('Data Sheet'!$A$19) &amp; "." &amp; BO587),
        IF(AND((--(INT('Data Sheet'!$A$19) &amp; "." &amp; BO587)&gt;=--('Data Sheet'!$A$19)), (--(INT('Data Sheet'!$A$19) &amp; "." &amp; BO587)&lt;=--('Data Sheet'!$B$19))),
            --(INT('Data Sheet'!$A$19) &amp; "." &amp; BO587),
            --(INT('Data Sheet'!$B$19) &amp; "." &amp; BO587)
        )
    ),
    IF(BN587&lt;&gt;"",
        IF(INT('Data Sheet'!$A$19)=INT('Data Sheet'!$B$19),
            --(INT('Data Sheet'!$A$19) &amp; "." &amp; LEFT(BN587,3)),
            IF(AND((--(INT('Data Sheet'!$A$19) &amp; "." &amp; LEFT(BN587,3))&gt;=--('Data Sheet'!$A$19)), (--(INT('Data Sheet'!$A$19) &amp; "." &amp; LEFT(BN587,3))&lt;=--('Data Sheet'!$B$19))),
                --(INT('Data Sheet'!$A$19) &amp; "." &amp; LEFT(BN587,3)),
                --(INT('Data Sheet'!$B$19) &amp; "." &amp; LEFT(BN587,3))
            )
        ),
        "OK"
    )
)</f>
        <v>OK</v>
      </c>
      <c r="O587" s="23" t="str">
        <f>IF(BP587&lt;&gt;"",
    IF(INT('Data Sheet'!$A$19)=INT('Data Sheet'!$B$19),
        --(INT('Data Sheet'!$A$19) &amp; "." &amp; BP587),
        IF(AND((--(INT('Data Sheet'!$A$19) &amp; "." &amp; BP587)&gt;=--('Data Sheet'!$A$19)), (--(INT('Data Sheet'!$A$19) &amp; "." &amp; BP587)&lt;=--('Data Sheet'!$B$19))),
            --(INT('Data Sheet'!$A$19) &amp; "." &amp; BP587),
            --(INT('Data Sheet'!$B$19) &amp; "." &amp; BP587)
        )
    ),
    IF(BN587&lt;&gt;"",
        IF(INT('Data Sheet'!$A$19)=INT('Data Sheet'!$B$19),
            --(INT('Data Sheet'!$A$19) &amp; "." &amp; RIGHT(BN587,3)),
            IF(AND((--(INT('Data Sheet'!$A$19) &amp; "." &amp; RIGHT(BN587,3))&gt;=--('Data Sheet'!$A$19)), (--(INT('Data Sheet'!$A$19) &amp; "." &amp; RIGHT(BN587,3))&lt;=--('Data Sheet'!$B$19))),
                --(INT('Data Sheet'!$A$19) &amp; "." &amp; RIGHT(BN587,3)),
                --(INT('Data Sheet'!$B$19) &amp; "." &amp; RIGHT(BN587,3))
            )
        ),
        "OK"
    )
)</f>
        <v>OK</v>
      </c>
      <c r="P587" s="23" t="str">
        <f>IF(BR587&lt;&gt;"",
    IF(INT('Data Sheet'!$A$19)=INT('Data Sheet'!$B$15),
        --(INT('Data Sheet'!$A$15) &amp; "." &amp; BR587),
        IF(AND((--(INT('Data Sheet'!$A$15) &amp; "." &amp; BR587)&gt;=--('Data Sheet'!$A$15)), (--(INT('Data Sheet'!$A$15) &amp; "." &amp; BR587)&lt;=--('Data Sheet'!$B$15))),
            --(INT('Data Sheet'!$A$15) &amp; "." &amp; BR587),
            --(INT('Data Sheet'!$B$15) &amp; "." &amp; BR587)
        )
    ),
    IF(BQ587&lt;&gt;"",
        IF(INT('Data Sheet'!$A$15)=INT('Data Sheet'!$B$15),
            --(INT('Data Sheet'!$A$15) &amp; "." &amp; LEFT(BQ587,3)),
            IF(AND((--(INT('Data Sheet'!$A$15) &amp; "." &amp; LEFT(BQ587,3))&gt;=--('Data Sheet'!$A$15)), (--(INT('Data Sheet'!$A$15) &amp; "." &amp; LEFT(BQ587,3))&lt;=--('Data Sheet'!$B$15))),
                --(INT('Data Sheet'!$A$15) &amp; "." &amp; LEFT(BQ587,3)),
                --(INT('Data Sheet'!$B$15) &amp; "." &amp; LEFT(BQ587,3))
            )
        ),
        "OK"
    )
)</f>
        <v>OK</v>
      </c>
      <c r="Q587" s="23" t="str">
        <f>IF(BS587&lt;&gt;"",
    IF(INT('Data Sheet'!$A$19)=INT('Data Sheet'!$B$15),
        --(INT('Data Sheet'!$A$15) &amp; "." &amp; BS587),
        IF(AND((--(INT('Data Sheet'!$A$15) &amp; "." &amp; BS587)&gt;=--('Data Sheet'!$A$15)), (--(INT('Data Sheet'!$A$15) &amp; "." &amp; BS587)&lt;=--('Data Sheet'!$B$15))),
            --(INT('Data Sheet'!$A$15) &amp; "." &amp; BS587),
            --(INT('Data Sheet'!$B$15) &amp; "." &amp; BS587)
        )
    ),
    IF(BQ587&lt;&gt;"",
        IF(INT('Data Sheet'!$A$15)=INT('Data Sheet'!$B$15),
            --(INT('Data Sheet'!$A$15) &amp; "." &amp; RIGHT(BQ587,3)),
            IF(AND((--(INT('Data Sheet'!$A$15) &amp; "." &amp; RIGHT(BQ587,3))&gt;=--('Data Sheet'!$A$15)), (--(INT('Data Sheet'!$A$15) &amp; "." &amp; RIGHT(BQ587,3))&lt;=--('Data Sheet'!$B$15))),
                --(INT('Data Sheet'!$A$15) &amp; "." &amp; RIGHT(BQ587,3)),
                --(INT('Data Sheet'!$B$15) &amp; "." &amp; RIGHT(BQ587,3))
            )
        ),
        "OK"
    )
)</f>
        <v>OK</v>
      </c>
      <c r="R587" s="20"/>
      <c r="S587" s="20"/>
      <c r="T587" s="20"/>
      <c r="U587" s="20"/>
      <c r="V587" s="20"/>
      <c r="W587" s="20"/>
      <c r="X587" s="20"/>
      <c r="Y587" s="20"/>
      <c r="Z587" s="20"/>
      <c r="AA587" s="55"/>
      <c r="AB587" s="55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1"/>
      <c r="AR587" s="21"/>
      <c r="AS587" s="21"/>
      <c r="AT587" s="21"/>
      <c r="AU587" s="21"/>
      <c r="AV587" s="21"/>
      <c r="AW587" s="22"/>
      <c r="AX587" s="99"/>
      <c r="AY587" s="20"/>
      <c r="AZ587" s="20"/>
      <c r="BA587" s="22"/>
      <c r="BC587" s="80"/>
      <c r="BD587" s="80"/>
      <c r="BE587" s="80"/>
      <c r="BF587" s="80"/>
      <c r="BG587" s="2" t="str">
        <f t="shared" si="48"/>
        <v/>
      </c>
      <c r="BH587" s="78">
        <f t="shared" si="47"/>
        <v>0</v>
      </c>
    </row>
    <row r="588" spans="2:60" x14ac:dyDescent="0.2">
      <c r="B588" s="14">
        <f t="shared" si="49"/>
        <v>580</v>
      </c>
      <c r="C588" s="15" t="str">
        <f>CONCATENATE('Data Sheet'!$B$8,'Data Sheet'!$G$2)</f>
        <v>" HWDP</v>
      </c>
      <c r="D588" s="95" t="str">
        <f t="shared" si="50"/>
        <v/>
      </c>
      <c r="E588" s="15" t="str">
        <f>IF('Sum HWDP'!$D$10="TH-Hill DS-1 Vol 3 CAT 2: Clean and Visual Ends only","N/A","OK")</f>
        <v>OK</v>
      </c>
      <c r="F588" s="15" t="str">
        <f>IF('Sum HWDP'!$D$10="TH-Hill DS-1 Vol 3 CAT 2: Clean and Visual Ends only","N/A","OK")</f>
        <v>OK</v>
      </c>
      <c r="G588" s="17"/>
      <c r="H588" s="17"/>
      <c r="I588" s="17" t="s">
        <v>51</v>
      </c>
      <c r="J588" s="17" t="str">
        <f t="shared" si="46"/>
        <v>OK</v>
      </c>
      <c r="K588" s="17" t="str">
        <f t="shared" si="46"/>
        <v>OK</v>
      </c>
      <c r="L588" s="17" t="str">
        <f>IF('Data Sheet'!$B$9="NC-50","N/A","OK")</f>
        <v>OK</v>
      </c>
      <c r="M588" s="17" t="str">
        <f>IF('Data Sheet'!$B$9="NC-50","N/A","OK")</f>
        <v>OK</v>
      </c>
      <c r="N588" s="23" t="str">
        <f>IF(BO588&lt;&gt;"",
    IF(INT('Data Sheet'!$A$19)=INT('Data Sheet'!$B$19),
        --(INT('Data Sheet'!$A$19) &amp; "." &amp; BO588),
        IF(AND((--(INT('Data Sheet'!$A$19) &amp; "." &amp; BO588)&gt;=--('Data Sheet'!$A$19)), (--(INT('Data Sheet'!$A$19) &amp; "." &amp; BO588)&lt;=--('Data Sheet'!$B$19))),
            --(INT('Data Sheet'!$A$19) &amp; "." &amp; BO588),
            --(INT('Data Sheet'!$B$19) &amp; "." &amp; BO588)
        )
    ),
    IF(BN588&lt;&gt;"",
        IF(INT('Data Sheet'!$A$19)=INT('Data Sheet'!$B$19),
            --(INT('Data Sheet'!$A$19) &amp; "." &amp; LEFT(BN588,3)),
            IF(AND((--(INT('Data Sheet'!$A$19) &amp; "." &amp; LEFT(BN588,3))&gt;=--('Data Sheet'!$A$19)), (--(INT('Data Sheet'!$A$19) &amp; "." &amp; LEFT(BN588,3))&lt;=--('Data Sheet'!$B$19))),
                --(INT('Data Sheet'!$A$19) &amp; "." &amp; LEFT(BN588,3)),
                --(INT('Data Sheet'!$B$19) &amp; "." &amp; LEFT(BN588,3))
            )
        ),
        "OK"
    )
)</f>
        <v>OK</v>
      </c>
      <c r="O588" s="23" t="str">
        <f>IF(BP588&lt;&gt;"",
    IF(INT('Data Sheet'!$A$19)=INT('Data Sheet'!$B$19),
        --(INT('Data Sheet'!$A$19) &amp; "." &amp; BP588),
        IF(AND((--(INT('Data Sheet'!$A$19) &amp; "." &amp; BP588)&gt;=--('Data Sheet'!$A$19)), (--(INT('Data Sheet'!$A$19) &amp; "." &amp; BP588)&lt;=--('Data Sheet'!$B$19))),
            --(INT('Data Sheet'!$A$19) &amp; "." &amp; BP588),
            --(INT('Data Sheet'!$B$19) &amp; "." &amp; BP588)
        )
    ),
    IF(BN588&lt;&gt;"",
        IF(INT('Data Sheet'!$A$19)=INT('Data Sheet'!$B$19),
            --(INT('Data Sheet'!$A$19) &amp; "." &amp; RIGHT(BN588,3)),
            IF(AND((--(INT('Data Sheet'!$A$19) &amp; "." &amp; RIGHT(BN588,3))&gt;=--('Data Sheet'!$A$19)), (--(INT('Data Sheet'!$A$19) &amp; "." &amp; RIGHT(BN588,3))&lt;=--('Data Sheet'!$B$19))),
                --(INT('Data Sheet'!$A$19) &amp; "." &amp; RIGHT(BN588,3)),
                --(INT('Data Sheet'!$B$19) &amp; "." &amp; RIGHT(BN588,3))
            )
        ),
        "OK"
    )
)</f>
        <v>OK</v>
      </c>
      <c r="P588" s="23" t="str">
        <f>IF(BR588&lt;&gt;"",
    IF(INT('Data Sheet'!$A$19)=INT('Data Sheet'!$B$15),
        --(INT('Data Sheet'!$A$15) &amp; "." &amp; BR588),
        IF(AND((--(INT('Data Sheet'!$A$15) &amp; "." &amp; BR588)&gt;=--('Data Sheet'!$A$15)), (--(INT('Data Sheet'!$A$15) &amp; "." &amp; BR588)&lt;=--('Data Sheet'!$B$15))),
            --(INT('Data Sheet'!$A$15) &amp; "." &amp; BR588),
            --(INT('Data Sheet'!$B$15) &amp; "." &amp; BR588)
        )
    ),
    IF(BQ588&lt;&gt;"",
        IF(INT('Data Sheet'!$A$15)=INT('Data Sheet'!$B$15),
            --(INT('Data Sheet'!$A$15) &amp; "." &amp; LEFT(BQ588,3)),
            IF(AND((--(INT('Data Sheet'!$A$15) &amp; "." &amp; LEFT(BQ588,3))&gt;=--('Data Sheet'!$A$15)), (--(INT('Data Sheet'!$A$15) &amp; "." &amp; LEFT(BQ588,3))&lt;=--('Data Sheet'!$B$15))),
                --(INT('Data Sheet'!$A$15) &amp; "." &amp; LEFT(BQ588,3)),
                --(INT('Data Sheet'!$B$15) &amp; "." &amp; LEFT(BQ588,3))
            )
        ),
        "OK"
    )
)</f>
        <v>OK</v>
      </c>
      <c r="Q588" s="23" t="str">
        <f>IF(BS588&lt;&gt;"",
    IF(INT('Data Sheet'!$A$19)=INT('Data Sheet'!$B$15),
        --(INT('Data Sheet'!$A$15) &amp; "." &amp; BS588),
        IF(AND((--(INT('Data Sheet'!$A$15) &amp; "." &amp; BS588)&gt;=--('Data Sheet'!$A$15)), (--(INT('Data Sheet'!$A$15) &amp; "." &amp; BS588)&lt;=--('Data Sheet'!$B$15))),
            --(INT('Data Sheet'!$A$15) &amp; "." &amp; BS588),
            --(INT('Data Sheet'!$B$15) &amp; "." &amp; BS588)
        )
    ),
    IF(BQ588&lt;&gt;"",
        IF(INT('Data Sheet'!$A$15)=INT('Data Sheet'!$B$15),
            --(INT('Data Sheet'!$A$15) &amp; "." &amp; RIGHT(BQ588,3)),
            IF(AND((--(INT('Data Sheet'!$A$15) &amp; "." &amp; RIGHT(BQ588,3))&gt;=--('Data Sheet'!$A$15)), (--(INT('Data Sheet'!$A$15) &amp; "." &amp; RIGHT(BQ588,3))&lt;=--('Data Sheet'!$B$15))),
                --(INT('Data Sheet'!$A$15) &amp; "." &amp; RIGHT(BQ588,3)),
                --(INT('Data Sheet'!$B$15) &amp; "." &amp; RIGHT(BQ588,3))
            )
        ),
        "OK"
    )
)</f>
        <v>OK</v>
      </c>
      <c r="R588" s="20"/>
      <c r="S588" s="20"/>
      <c r="T588" s="20"/>
      <c r="U588" s="20"/>
      <c r="V588" s="20"/>
      <c r="W588" s="20"/>
      <c r="X588" s="20"/>
      <c r="Y588" s="20"/>
      <c r="Z588" s="20"/>
      <c r="AA588" s="55"/>
      <c r="AB588" s="55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1"/>
      <c r="AR588" s="21"/>
      <c r="AS588" s="21"/>
      <c r="AT588" s="21"/>
      <c r="AU588" s="21"/>
      <c r="AV588" s="21"/>
      <c r="AW588" s="22"/>
      <c r="AX588" s="99"/>
      <c r="AY588" s="20"/>
      <c r="AZ588" s="20"/>
      <c r="BA588" s="22"/>
      <c r="BC588" s="80"/>
      <c r="BD588" s="80"/>
      <c r="BE588" s="80"/>
      <c r="BF588" s="80"/>
      <c r="BG588" s="2" t="str">
        <f t="shared" si="48"/>
        <v/>
      </c>
      <c r="BH588" s="78">
        <f t="shared" si="47"/>
        <v>0</v>
      </c>
    </row>
    <row r="589" spans="2:60" x14ac:dyDescent="0.2">
      <c r="B589" s="14">
        <f t="shared" si="49"/>
        <v>581</v>
      </c>
      <c r="C589" s="15" t="str">
        <f>CONCATENATE('Data Sheet'!$B$8,'Data Sheet'!$G$2)</f>
        <v>" HWDP</v>
      </c>
      <c r="D589" s="95" t="str">
        <f t="shared" si="50"/>
        <v/>
      </c>
      <c r="E589" s="15" t="str">
        <f>IF('Sum HWDP'!$D$10="TH-Hill DS-1 Vol 3 CAT 2: Clean and Visual Ends only","N/A","OK")</f>
        <v>OK</v>
      </c>
      <c r="F589" s="15" t="str">
        <f>IF('Sum HWDP'!$D$10="TH-Hill DS-1 Vol 3 CAT 2: Clean and Visual Ends only","N/A","OK")</f>
        <v>OK</v>
      </c>
      <c r="G589" s="17"/>
      <c r="H589" s="17"/>
      <c r="I589" s="17" t="s">
        <v>51</v>
      </c>
      <c r="J589" s="17" t="str">
        <f t="shared" si="46"/>
        <v>OK</v>
      </c>
      <c r="K589" s="17" t="str">
        <f t="shared" si="46"/>
        <v>OK</v>
      </c>
      <c r="L589" s="17" t="str">
        <f>IF('Data Sheet'!$B$9="NC-50","N/A","OK")</f>
        <v>OK</v>
      </c>
      <c r="M589" s="17" t="str">
        <f>IF('Data Sheet'!$B$9="NC-50","N/A","OK")</f>
        <v>OK</v>
      </c>
      <c r="N589" s="23" t="str">
        <f>IF(BO589&lt;&gt;"",
    IF(INT('Data Sheet'!$A$19)=INT('Data Sheet'!$B$19),
        --(INT('Data Sheet'!$A$19) &amp; "." &amp; BO589),
        IF(AND((--(INT('Data Sheet'!$A$19) &amp; "." &amp; BO589)&gt;=--('Data Sheet'!$A$19)), (--(INT('Data Sheet'!$A$19) &amp; "." &amp; BO589)&lt;=--('Data Sheet'!$B$19))),
            --(INT('Data Sheet'!$A$19) &amp; "." &amp; BO589),
            --(INT('Data Sheet'!$B$19) &amp; "." &amp; BO589)
        )
    ),
    IF(BN589&lt;&gt;"",
        IF(INT('Data Sheet'!$A$19)=INT('Data Sheet'!$B$19),
            --(INT('Data Sheet'!$A$19) &amp; "." &amp; LEFT(BN589,3)),
            IF(AND((--(INT('Data Sheet'!$A$19) &amp; "." &amp; LEFT(BN589,3))&gt;=--('Data Sheet'!$A$19)), (--(INT('Data Sheet'!$A$19) &amp; "." &amp; LEFT(BN589,3))&lt;=--('Data Sheet'!$B$19))),
                --(INT('Data Sheet'!$A$19) &amp; "." &amp; LEFT(BN589,3)),
                --(INT('Data Sheet'!$B$19) &amp; "." &amp; LEFT(BN589,3))
            )
        ),
        "OK"
    )
)</f>
        <v>OK</v>
      </c>
      <c r="O589" s="23" t="str">
        <f>IF(BP589&lt;&gt;"",
    IF(INT('Data Sheet'!$A$19)=INT('Data Sheet'!$B$19),
        --(INT('Data Sheet'!$A$19) &amp; "." &amp; BP589),
        IF(AND((--(INT('Data Sheet'!$A$19) &amp; "." &amp; BP589)&gt;=--('Data Sheet'!$A$19)), (--(INT('Data Sheet'!$A$19) &amp; "." &amp; BP589)&lt;=--('Data Sheet'!$B$19))),
            --(INT('Data Sheet'!$A$19) &amp; "." &amp; BP589),
            --(INT('Data Sheet'!$B$19) &amp; "." &amp; BP589)
        )
    ),
    IF(BN589&lt;&gt;"",
        IF(INT('Data Sheet'!$A$19)=INT('Data Sheet'!$B$19),
            --(INT('Data Sheet'!$A$19) &amp; "." &amp; RIGHT(BN589,3)),
            IF(AND((--(INT('Data Sheet'!$A$19) &amp; "." &amp; RIGHT(BN589,3))&gt;=--('Data Sheet'!$A$19)), (--(INT('Data Sheet'!$A$19) &amp; "." &amp; RIGHT(BN589,3))&lt;=--('Data Sheet'!$B$19))),
                --(INT('Data Sheet'!$A$19) &amp; "." &amp; RIGHT(BN589,3)),
                --(INT('Data Sheet'!$B$19) &amp; "." &amp; RIGHT(BN589,3))
            )
        ),
        "OK"
    )
)</f>
        <v>OK</v>
      </c>
      <c r="P589" s="23" t="str">
        <f>IF(BR589&lt;&gt;"",
    IF(INT('Data Sheet'!$A$19)=INT('Data Sheet'!$B$15),
        --(INT('Data Sheet'!$A$15) &amp; "." &amp; BR589),
        IF(AND((--(INT('Data Sheet'!$A$15) &amp; "." &amp; BR589)&gt;=--('Data Sheet'!$A$15)), (--(INT('Data Sheet'!$A$15) &amp; "." &amp; BR589)&lt;=--('Data Sheet'!$B$15))),
            --(INT('Data Sheet'!$A$15) &amp; "." &amp; BR589),
            --(INT('Data Sheet'!$B$15) &amp; "." &amp; BR589)
        )
    ),
    IF(BQ589&lt;&gt;"",
        IF(INT('Data Sheet'!$A$15)=INT('Data Sheet'!$B$15),
            --(INT('Data Sheet'!$A$15) &amp; "." &amp; LEFT(BQ589,3)),
            IF(AND((--(INT('Data Sheet'!$A$15) &amp; "." &amp; LEFT(BQ589,3))&gt;=--('Data Sheet'!$A$15)), (--(INT('Data Sheet'!$A$15) &amp; "." &amp; LEFT(BQ589,3))&lt;=--('Data Sheet'!$B$15))),
                --(INT('Data Sheet'!$A$15) &amp; "." &amp; LEFT(BQ589,3)),
                --(INT('Data Sheet'!$B$15) &amp; "." &amp; LEFT(BQ589,3))
            )
        ),
        "OK"
    )
)</f>
        <v>OK</v>
      </c>
      <c r="Q589" s="23" t="str">
        <f>IF(BS589&lt;&gt;"",
    IF(INT('Data Sheet'!$A$19)=INT('Data Sheet'!$B$15),
        --(INT('Data Sheet'!$A$15) &amp; "." &amp; BS589),
        IF(AND((--(INT('Data Sheet'!$A$15) &amp; "." &amp; BS589)&gt;=--('Data Sheet'!$A$15)), (--(INT('Data Sheet'!$A$15) &amp; "." &amp; BS589)&lt;=--('Data Sheet'!$B$15))),
            --(INT('Data Sheet'!$A$15) &amp; "." &amp; BS589),
            --(INT('Data Sheet'!$B$15) &amp; "." &amp; BS589)
        )
    ),
    IF(BQ589&lt;&gt;"",
        IF(INT('Data Sheet'!$A$15)=INT('Data Sheet'!$B$15),
            --(INT('Data Sheet'!$A$15) &amp; "." &amp; RIGHT(BQ589,3)),
            IF(AND((--(INT('Data Sheet'!$A$15) &amp; "." &amp; RIGHT(BQ589,3))&gt;=--('Data Sheet'!$A$15)), (--(INT('Data Sheet'!$A$15) &amp; "." &amp; RIGHT(BQ589,3))&lt;=--('Data Sheet'!$B$15))),
                --(INT('Data Sheet'!$A$15) &amp; "." &amp; RIGHT(BQ589,3)),
                --(INT('Data Sheet'!$B$15) &amp; "." &amp; RIGHT(BQ589,3))
            )
        ),
        "OK"
    )
)</f>
        <v>OK</v>
      </c>
      <c r="R589" s="20"/>
      <c r="S589" s="20"/>
      <c r="T589" s="20"/>
      <c r="U589" s="20"/>
      <c r="V589" s="20"/>
      <c r="W589" s="20"/>
      <c r="X589" s="20"/>
      <c r="Y589" s="20"/>
      <c r="Z589" s="20"/>
      <c r="AA589" s="55"/>
      <c r="AB589" s="55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1"/>
      <c r="AR589" s="21"/>
      <c r="AS589" s="21"/>
      <c r="AT589" s="21"/>
      <c r="AU589" s="21"/>
      <c r="AV589" s="21"/>
      <c r="AW589" s="22"/>
      <c r="AX589" s="99"/>
      <c r="AY589" s="20"/>
      <c r="AZ589" s="20"/>
      <c r="BA589" s="22"/>
      <c r="BC589" s="80"/>
      <c r="BD589" s="80"/>
      <c r="BE589" s="80"/>
      <c r="BF589" s="80"/>
      <c r="BG589" s="2" t="str">
        <f t="shared" si="48"/>
        <v/>
      </c>
      <c r="BH589" s="78">
        <f t="shared" si="47"/>
        <v>0</v>
      </c>
    </row>
    <row r="590" spans="2:60" x14ac:dyDescent="0.2">
      <c r="B590" s="14">
        <f t="shared" si="49"/>
        <v>582</v>
      </c>
      <c r="C590" s="15" t="str">
        <f>CONCATENATE('Data Sheet'!$B$8,'Data Sheet'!$G$2)</f>
        <v>" HWDP</v>
      </c>
      <c r="D590" s="95" t="str">
        <f t="shared" si="50"/>
        <v/>
      </c>
      <c r="E590" s="15" t="str">
        <f>IF('Sum HWDP'!$D$10="TH-Hill DS-1 Vol 3 CAT 2: Clean and Visual Ends only","N/A","OK")</f>
        <v>OK</v>
      </c>
      <c r="F590" s="15" t="str">
        <f>IF('Sum HWDP'!$D$10="TH-Hill DS-1 Vol 3 CAT 2: Clean and Visual Ends only","N/A","OK")</f>
        <v>OK</v>
      </c>
      <c r="G590" s="17"/>
      <c r="H590" s="17"/>
      <c r="I590" s="17" t="s">
        <v>51</v>
      </c>
      <c r="J590" s="17" t="str">
        <f t="shared" si="46"/>
        <v>OK</v>
      </c>
      <c r="K590" s="17" t="str">
        <f t="shared" si="46"/>
        <v>OK</v>
      </c>
      <c r="L590" s="17" t="str">
        <f>IF('Data Sheet'!$B$9="NC-50","N/A","OK")</f>
        <v>OK</v>
      </c>
      <c r="M590" s="17" t="str">
        <f>IF('Data Sheet'!$B$9="NC-50","N/A","OK")</f>
        <v>OK</v>
      </c>
      <c r="N590" s="23" t="str">
        <f>IF(BO590&lt;&gt;"",
    IF(INT('Data Sheet'!$A$19)=INT('Data Sheet'!$B$19),
        --(INT('Data Sheet'!$A$19) &amp; "." &amp; BO590),
        IF(AND((--(INT('Data Sheet'!$A$19) &amp; "." &amp; BO590)&gt;=--('Data Sheet'!$A$19)), (--(INT('Data Sheet'!$A$19) &amp; "." &amp; BO590)&lt;=--('Data Sheet'!$B$19))),
            --(INT('Data Sheet'!$A$19) &amp; "." &amp; BO590),
            --(INT('Data Sheet'!$B$19) &amp; "." &amp; BO590)
        )
    ),
    IF(BN590&lt;&gt;"",
        IF(INT('Data Sheet'!$A$19)=INT('Data Sheet'!$B$19),
            --(INT('Data Sheet'!$A$19) &amp; "." &amp; LEFT(BN590,3)),
            IF(AND((--(INT('Data Sheet'!$A$19) &amp; "." &amp; LEFT(BN590,3))&gt;=--('Data Sheet'!$A$19)), (--(INT('Data Sheet'!$A$19) &amp; "." &amp; LEFT(BN590,3))&lt;=--('Data Sheet'!$B$19))),
                --(INT('Data Sheet'!$A$19) &amp; "." &amp; LEFT(BN590,3)),
                --(INT('Data Sheet'!$B$19) &amp; "." &amp; LEFT(BN590,3))
            )
        ),
        "OK"
    )
)</f>
        <v>OK</v>
      </c>
      <c r="O590" s="23" t="str">
        <f>IF(BP590&lt;&gt;"",
    IF(INT('Data Sheet'!$A$19)=INT('Data Sheet'!$B$19),
        --(INT('Data Sheet'!$A$19) &amp; "." &amp; BP590),
        IF(AND((--(INT('Data Sheet'!$A$19) &amp; "." &amp; BP590)&gt;=--('Data Sheet'!$A$19)), (--(INT('Data Sheet'!$A$19) &amp; "." &amp; BP590)&lt;=--('Data Sheet'!$B$19))),
            --(INT('Data Sheet'!$A$19) &amp; "." &amp; BP590),
            --(INT('Data Sheet'!$B$19) &amp; "." &amp; BP590)
        )
    ),
    IF(BN590&lt;&gt;"",
        IF(INT('Data Sheet'!$A$19)=INT('Data Sheet'!$B$19),
            --(INT('Data Sheet'!$A$19) &amp; "." &amp; RIGHT(BN590,3)),
            IF(AND((--(INT('Data Sheet'!$A$19) &amp; "." &amp; RIGHT(BN590,3))&gt;=--('Data Sheet'!$A$19)), (--(INT('Data Sheet'!$A$19) &amp; "." &amp; RIGHT(BN590,3))&lt;=--('Data Sheet'!$B$19))),
                --(INT('Data Sheet'!$A$19) &amp; "." &amp; RIGHT(BN590,3)),
                --(INT('Data Sheet'!$B$19) &amp; "." &amp; RIGHT(BN590,3))
            )
        ),
        "OK"
    )
)</f>
        <v>OK</v>
      </c>
      <c r="P590" s="23" t="str">
        <f>IF(BR590&lt;&gt;"",
    IF(INT('Data Sheet'!$A$19)=INT('Data Sheet'!$B$15),
        --(INT('Data Sheet'!$A$15) &amp; "." &amp; BR590),
        IF(AND((--(INT('Data Sheet'!$A$15) &amp; "." &amp; BR590)&gt;=--('Data Sheet'!$A$15)), (--(INT('Data Sheet'!$A$15) &amp; "." &amp; BR590)&lt;=--('Data Sheet'!$B$15))),
            --(INT('Data Sheet'!$A$15) &amp; "." &amp; BR590),
            --(INT('Data Sheet'!$B$15) &amp; "." &amp; BR590)
        )
    ),
    IF(BQ590&lt;&gt;"",
        IF(INT('Data Sheet'!$A$15)=INT('Data Sheet'!$B$15),
            --(INT('Data Sheet'!$A$15) &amp; "." &amp; LEFT(BQ590,3)),
            IF(AND((--(INT('Data Sheet'!$A$15) &amp; "." &amp; LEFT(BQ590,3))&gt;=--('Data Sheet'!$A$15)), (--(INT('Data Sheet'!$A$15) &amp; "." &amp; LEFT(BQ590,3))&lt;=--('Data Sheet'!$B$15))),
                --(INT('Data Sheet'!$A$15) &amp; "." &amp; LEFT(BQ590,3)),
                --(INT('Data Sheet'!$B$15) &amp; "." &amp; LEFT(BQ590,3))
            )
        ),
        "OK"
    )
)</f>
        <v>OK</v>
      </c>
      <c r="Q590" s="23" t="str">
        <f>IF(BS590&lt;&gt;"",
    IF(INT('Data Sheet'!$A$19)=INT('Data Sheet'!$B$15),
        --(INT('Data Sheet'!$A$15) &amp; "." &amp; BS590),
        IF(AND((--(INT('Data Sheet'!$A$15) &amp; "." &amp; BS590)&gt;=--('Data Sheet'!$A$15)), (--(INT('Data Sheet'!$A$15) &amp; "." &amp; BS590)&lt;=--('Data Sheet'!$B$15))),
            --(INT('Data Sheet'!$A$15) &amp; "." &amp; BS590),
            --(INT('Data Sheet'!$B$15) &amp; "." &amp; BS590)
        )
    ),
    IF(BQ590&lt;&gt;"",
        IF(INT('Data Sheet'!$A$15)=INT('Data Sheet'!$B$15),
            --(INT('Data Sheet'!$A$15) &amp; "." &amp; RIGHT(BQ590,3)),
            IF(AND((--(INT('Data Sheet'!$A$15) &amp; "." &amp; RIGHT(BQ590,3))&gt;=--('Data Sheet'!$A$15)), (--(INT('Data Sheet'!$A$15) &amp; "." &amp; RIGHT(BQ590,3))&lt;=--('Data Sheet'!$B$15))),
                --(INT('Data Sheet'!$A$15) &amp; "." &amp; RIGHT(BQ590,3)),
                --(INT('Data Sheet'!$B$15) &amp; "." &amp; RIGHT(BQ590,3))
            )
        ),
        "OK"
    )
)</f>
        <v>OK</v>
      </c>
      <c r="R590" s="20"/>
      <c r="S590" s="20"/>
      <c r="T590" s="20"/>
      <c r="U590" s="20"/>
      <c r="V590" s="20"/>
      <c r="W590" s="20"/>
      <c r="X590" s="20"/>
      <c r="Y590" s="20"/>
      <c r="Z590" s="20"/>
      <c r="AA590" s="55"/>
      <c r="AB590" s="55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1"/>
      <c r="AR590" s="21"/>
      <c r="AS590" s="21"/>
      <c r="AT590" s="21"/>
      <c r="AU590" s="21"/>
      <c r="AV590" s="21"/>
      <c r="AW590" s="22"/>
      <c r="AX590" s="99"/>
      <c r="AY590" s="20"/>
      <c r="AZ590" s="20"/>
      <c r="BA590" s="22"/>
      <c r="BC590" s="80"/>
      <c r="BD590" s="80"/>
      <c r="BE590" s="80"/>
      <c r="BF590" s="80"/>
      <c r="BG590" s="2" t="str">
        <f t="shared" si="48"/>
        <v/>
      </c>
      <c r="BH590" s="78">
        <f t="shared" si="47"/>
        <v>0</v>
      </c>
    </row>
    <row r="591" spans="2:60" x14ac:dyDescent="0.2">
      <c r="B591" s="14">
        <f t="shared" si="49"/>
        <v>583</v>
      </c>
      <c r="C591" s="15" t="str">
        <f>CONCATENATE('Data Sheet'!$B$8,'Data Sheet'!$G$2)</f>
        <v>" HWDP</v>
      </c>
      <c r="D591" s="95" t="str">
        <f t="shared" si="50"/>
        <v/>
      </c>
      <c r="E591" s="15" t="str">
        <f>IF('Sum HWDP'!$D$10="TH-Hill DS-1 Vol 3 CAT 2: Clean and Visual Ends only","N/A","OK")</f>
        <v>OK</v>
      </c>
      <c r="F591" s="15" t="str">
        <f>IF('Sum HWDP'!$D$10="TH-Hill DS-1 Vol 3 CAT 2: Clean and Visual Ends only","N/A","OK")</f>
        <v>OK</v>
      </c>
      <c r="G591" s="17"/>
      <c r="H591" s="17"/>
      <c r="I591" s="17" t="s">
        <v>51</v>
      </c>
      <c r="J591" s="17" t="str">
        <f t="shared" si="46"/>
        <v>OK</v>
      </c>
      <c r="K591" s="17" t="str">
        <f t="shared" si="46"/>
        <v>OK</v>
      </c>
      <c r="L591" s="17" t="str">
        <f>IF('Data Sheet'!$B$9="NC-50","N/A","OK")</f>
        <v>OK</v>
      </c>
      <c r="M591" s="17" t="str">
        <f>IF('Data Sheet'!$B$9="NC-50","N/A","OK")</f>
        <v>OK</v>
      </c>
      <c r="N591" s="23" t="str">
        <f>IF(BO591&lt;&gt;"",
    IF(INT('Data Sheet'!$A$19)=INT('Data Sheet'!$B$19),
        --(INT('Data Sheet'!$A$19) &amp; "." &amp; BO591),
        IF(AND((--(INT('Data Sheet'!$A$19) &amp; "." &amp; BO591)&gt;=--('Data Sheet'!$A$19)), (--(INT('Data Sheet'!$A$19) &amp; "." &amp; BO591)&lt;=--('Data Sheet'!$B$19))),
            --(INT('Data Sheet'!$A$19) &amp; "." &amp; BO591),
            --(INT('Data Sheet'!$B$19) &amp; "." &amp; BO591)
        )
    ),
    IF(BN591&lt;&gt;"",
        IF(INT('Data Sheet'!$A$19)=INT('Data Sheet'!$B$19),
            --(INT('Data Sheet'!$A$19) &amp; "." &amp; LEFT(BN591,3)),
            IF(AND((--(INT('Data Sheet'!$A$19) &amp; "." &amp; LEFT(BN591,3))&gt;=--('Data Sheet'!$A$19)), (--(INT('Data Sheet'!$A$19) &amp; "." &amp; LEFT(BN591,3))&lt;=--('Data Sheet'!$B$19))),
                --(INT('Data Sheet'!$A$19) &amp; "." &amp; LEFT(BN591,3)),
                --(INT('Data Sheet'!$B$19) &amp; "." &amp; LEFT(BN591,3))
            )
        ),
        "OK"
    )
)</f>
        <v>OK</v>
      </c>
      <c r="O591" s="23" t="str">
        <f>IF(BP591&lt;&gt;"",
    IF(INT('Data Sheet'!$A$19)=INT('Data Sheet'!$B$19),
        --(INT('Data Sheet'!$A$19) &amp; "." &amp; BP591),
        IF(AND((--(INT('Data Sheet'!$A$19) &amp; "." &amp; BP591)&gt;=--('Data Sheet'!$A$19)), (--(INT('Data Sheet'!$A$19) &amp; "." &amp; BP591)&lt;=--('Data Sheet'!$B$19))),
            --(INT('Data Sheet'!$A$19) &amp; "." &amp; BP591),
            --(INT('Data Sheet'!$B$19) &amp; "." &amp; BP591)
        )
    ),
    IF(BN591&lt;&gt;"",
        IF(INT('Data Sheet'!$A$19)=INT('Data Sheet'!$B$19),
            --(INT('Data Sheet'!$A$19) &amp; "." &amp; RIGHT(BN591,3)),
            IF(AND((--(INT('Data Sheet'!$A$19) &amp; "." &amp; RIGHT(BN591,3))&gt;=--('Data Sheet'!$A$19)), (--(INT('Data Sheet'!$A$19) &amp; "." &amp; RIGHT(BN591,3))&lt;=--('Data Sheet'!$B$19))),
                --(INT('Data Sheet'!$A$19) &amp; "." &amp; RIGHT(BN591,3)),
                --(INT('Data Sheet'!$B$19) &amp; "." &amp; RIGHT(BN591,3))
            )
        ),
        "OK"
    )
)</f>
        <v>OK</v>
      </c>
      <c r="P591" s="23" t="str">
        <f>IF(BR591&lt;&gt;"",
    IF(INT('Data Sheet'!$A$19)=INT('Data Sheet'!$B$15),
        --(INT('Data Sheet'!$A$15) &amp; "." &amp; BR591),
        IF(AND((--(INT('Data Sheet'!$A$15) &amp; "." &amp; BR591)&gt;=--('Data Sheet'!$A$15)), (--(INT('Data Sheet'!$A$15) &amp; "." &amp; BR591)&lt;=--('Data Sheet'!$B$15))),
            --(INT('Data Sheet'!$A$15) &amp; "." &amp; BR591),
            --(INT('Data Sheet'!$B$15) &amp; "." &amp; BR591)
        )
    ),
    IF(BQ591&lt;&gt;"",
        IF(INT('Data Sheet'!$A$15)=INT('Data Sheet'!$B$15),
            --(INT('Data Sheet'!$A$15) &amp; "." &amp; LEFT(BQ591,3)),
            IF(AND((--(INT('Data Sheet'!$A$15) &amp; "." &amp; LEFT(BQ591,3))&gt;=--('Data Sheet'!$A$15)), (--(INT('Data Sheet'!$A$15) &amp; "." &amp; LEFT(BQ591,3))&lt;=--('Data Sheet'!$B$15))),
                --(INT('Data Sheet'!$A$15) &amp; "." &amp; LEFT(BQ591,3)),
                --(INT('Data Sheet'!$B$15) &amp; "." &amp; LEFT(BQ591,3))
            )
        ),
        "OK"
    )
)</f>
        <v>OK</v>
      </c>
      <c r="Q591" s="23" t="str">
        <f>IF(BS591&lt;&gt;"",
    IF(INT('Data Sheet'!$A$19)=INT('Data Sheet'!$B$15),
        --(INT('Data Sheet'!$A$15) &amp; "." &amp; BS591),
        IF(AND((--(INT('Data Sheet'!$A$15) &amp; "." &amp; BS591)&gt;=--('Data Sheet'!$A$15)), (--(INT('Data Sheet'!$A$15) &amp; "." &amp; BS591)&lt;=--('Data Sheet'!$B$15))),
            --(INT('Data Sheet'!$A$15) &amp; "." &amp; BS591),
            --(INT('Data Sheet'!$B$15) &amp; "." &amp; BS591)
        )
    ),
    IF(BQ591&lt;&gt;"",
        IF(INT('Data Sheet'!$A$15)=INT('Data Sheet'!$B$15),
            --(INT('Data Sheet'!$A$15) &amp; "." &amp; RIGHT(BQ591,3)),
            IF(AND((--(INT('Data Sheet'!$A$15) &amp; "." &amp; RIGHT(BQ591,3))&gt;=--('Data Sheet'!$A$15)), (--(INT('Data Sheet'!$A$15) &amp; "." &amp; RIGHT(BQ591,3))&lt;=--('Data Sheet'!$B$15))),
                --(INT('Data Sheet'!$A$15) &amp; "." &amp; RIGHT(BQ591,3)),
                --(INT('Data Sheet'!$B$15) &amp; "." &amp; RIGHT(BQ591,3))
            )
        ),
        "OK"
    )
)</f>
        <v>OK</v>
      </c>
      <c r="R591" s="20"/>
      <c r="S591" s="20"/>
      <c r="T591" s="20"/>
      <c r="U591" s="20"/>
      <c r="V591" s="20"/>
      <c r="W591" s="20"/>
      <c r="X591" s="20"/>
      <c r="Y591" s="20"/>
      <c r="Z591" s="20"/>
      <c r="AA591" s="55"/>
      <c r="AB591" s="55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1"/>
      <c r="AR591" s="21"/>
      <c r="AS591" s="21"/>
      <c r="AT591" s="21"/>
      <c r="AU591" s="21"/>
      <c r="AV591" s="21"/>
      <c r="AW591" s="22"/>
      <c r="AX591" s="99"/>
      <c r="AY591" s="20"/>
      <c r="AZ591" s="20"/>
      <c r="BA591" s="22"/>
      <c r="BC591" s="80"/>
      <c r="BD591" s="80"/>
      <c r="BE591" s="80"/>
      <c r="BF591" s="80"/>
      <c r="BG591" s="2" t="str">
        <f t="shared" si="48"/>
        <v/>
      </c>
      <c r="BH591" s="78">
        <f t="shared" si="47"/>
        <v>0</v>
      </c>
    </row>
    <row r="592" spans="2:60" x14ac:dyDescent="0.2">
      <c r="B592" s="14">
        <f t="shared" si="49"/>
        <v>584</v>
      </c>
      <c r="C592" s="15" t="str">
        <f>CONCATENATE('Data Sheet'!$B$8,'Data Sheet'!$G$2)</f>
        <v>" HWDP</v>
      </c>
      <c r="D592" s="95" t="str">
        <f t="shared" si="50"/>
        <v/>
      </c>
      <c r="E592" s="15" t="str">
        <f>IF('Sum HWDP'!$D$10="TH-Hill DS-1 Vol 3 CAT 2: Clean and Visual Ends only","N/A","OK")</f>
        <v>OK</v>
      </c>
      <c r="F592" s="15" t="str">
        <f>IF('Sum HWDP'!$D$10="TH-Hill DS-1 Vol 3 CAT 2: Clean and Visual Ends only","N/A","OK")</f>
        <v>OK</v>
      </c>
      <c r="G592" s="17"/>
      <c r="H592" s="17"/>
      <c r="I592" s="17" t="s">
        <v>51</v>
      </c>
      <c r="J592" s="17" t="str">
        <f t="shared" si="46"/>
        <v>OK</v>
      </c>
      <c r="K592" s="17" t="str">
        <f t="shared" si="46"/>
        <v>OK</v>
      </c>
      <c r="L592" s="17" t="str">
        <f>IF('Data Sheet'!$B$9="NC-50","N/A","OK")</f>
        <v>OK</v>
      </c>
      <c r="M592" s="17" t="str">
        <f>IF('Data Sheet'!$B$9="NC-50","N/A","OK")</f>
        <v>OK</v>
      </c>
      <c r="N592" s="23" t="str">
        <f>IF(BO592&lt;&gt;"",
    IF(INT('Data Sheet'!$A$19)=INT('Data Sheet'!$B$19),
        --(INT('Data Sheet'!$A$19) &amp; "." &amp; BO592),
        IF(AND((--(INT('Data Sheet'!$A$19) &amp; "." &amp; BO592)&gt;=--('Data Sheet'!$A$19)), (--(INT('Data Sheet'!$A$19) &amp; "." &amp; BO592)&lt;=--('Data Sheet'!$B$19))),
            --(INT('Data Sheet'!$A$19) &amp; "." &amp; BO592),
            --(INT('Data Sheet'!$B$19) &amp; "." &amp; BO592)
        )
    ),
    IF(BN592&lt;&gt;"",
        IF(INT('Data Sheet'!$A$19)=INT('Data Sheet'!$B$19),
            --(INT('Data Sheet'!$A$19) &amp; "." &amp; LEFT(BN592,3)),
            IF(AND((--(INT('Data Sheet'!$A$19) &amp; "." &amp; LEFT(BN592,3))&gt;=--('Data Sheet'!$A$19)), (--(INT('Data Sheet'!$A$19) &amp; "." &amp; LEFT(BN592,3))&lt;=--('Data Sheet'!$B$19))),
                --(INT('Data Sheet'!$A$19) &amp; "." &amp; LEFT(BN592,3)),
                --(INT('Data Sheet'!$B$19) &amp; "." &amp; LEFT(BN592,3))
            )
        ),
        "OK"
    )
)</f>
        <v>OK</v>
      </c>
      <c r="O592" s="23" t="str">
        <f>IF(BP592&lt;&gt;"",
    IF(INT('Data Sheet'!$A$19)=INT('Data Sheet'!$B$19),
        --(INT('Data Sheet'!$A$19) &amp; "." &amp; BP592),
        IF(AND((--(INT('Data Sheet'!$A$19) &amp; "." &amp; BP592)&gt;=--('Data Sheet'!$A$19)), (--(INT('Data Sheet'!$A$19) &amp; "." &amp; BP592)&lt;=--('Data Sheet'!$B$19))),
            --(INT('Data Sheet'!$A$19) &amp; "." &amp; BP592),
            --(INT('Data Sheet'!$B$19) &amp; "." &amp; BP592)
        )
    ),
    IF(BN592&lt;&gt;"",
        IF(INT('Data Sheet'!$A$19)=INT('Data Sheet'!$B$19),
            --(INT('Data Sheet'!$A$19) &amp; "." &amp; RIGHT(BN592,3)),
            IF(AND((--(INT('Data Sheet'!$A$19) &amp; "." &amp; RIGHT(BN592,3))&gt;=--('Data Sheet'!$A$19)), (--(INT('Data Sheet'!$A$19) &amp; "." &amp; RIGHT(BN592,3))&lt;=--('Data Sheet'!$B$19))),
                --(INT('Data Sheet'!$A$19) &amp; "." &amp; RIGHT(BN592,3)),
                --(INT('Data Sheet'!$B$19) &amp; "." &amp; RIGHT(BN592,3))
            )
        ),
        "OK"
    )
)</f>
        <v>OK</v>
      </c>
      <c r="P592" s="23" t="str">
        <f>IF(BR592&lt;&gt;"",
    IF(INT('Data Sheet'!$A$19)=INT('Data Sheet'!$B$15),
        --(INT('Data Sheet'!$A$15) &amp; "." &amp; BR592),
        IF(AND((--(INT('Data Sheet'!$A$15) &amp; "." &amp; BR592)&gt;=--('Data Sheet'!$A$15)), (--(INT('Data Sheet'!$A$15) &amp; "." &amp; BR592)&lt;=--('Data Sheet'!$B$15))),
            --(INT('Data Sheet'!$A$15) &amp; "." &amp; BR592),
            --(INT('Data Sheet'!$B$15) &amp; "." &amp; BR592)
        )
    ),
    IF(BQ592&lt;&gt;"",
        IF(INT('Data Sheet'!$A$15)=INT('Data Sheet'!$B$15),
            --(INT('Data Sheet'!$A$15) &amp; "." &amp; LEFT(BQ592,3)),
            IF(AND((--(INT('Data Sheet'!$A$15) &amp; "." &amp; LEFT(BQ592,3))&gt;=--('Data Sheet'!$A$15)), (--(INT('Data Sheet'!$A$15) &amp; "." &amp; LEFT(BQ592,3))&lt;=--('Data Sheet'!$B$15))),
                --(INT('Data Sheet'!$A$15) &amp; "." &amp; LEFT(BQ592,3)),
                --(INT('Data Sheet'!$B$15) &amp; "." &amp; LEFT(BQ592,3))
            )
        ),
        "OK"
    )
)</f>
        <v>OK</v>
      </c>
      <c r="Q592" s="23" t="str">
        <f>IF(BS592&lt;&gt;"",
    IF(INT('Data Sheet'!$A$19)=INT('Data Sheet'!$B$15),
        --(INT('Data Sheet'!$A$15) &amp; "." &amp; BS592),
        IF(AND((--(INT('Data Sheet'!$A$15) &amp; "." &amp; BS592)&gt;=--('Data Sheet'!$A$15)), (--(INT('Data Sheet'!$A$15) &amp; "." &amp; BS592)&lt;=--('Data Sheet'!$B$15))),
            --(INT('Data Sheet'!$A$15) &amp; "." &amp; BS592),
            --(INT('Data Sheet'!$B$15) &amp; "." &amp; BS592)
        )
    ),
    IF(BQ592&lt;&gt;"",
        IF(INT('Data Sheet'!$A$15)=INT('Data Sheet'!$B$15),
            --(INT('Data Sheet'!$A$15) &amp; "." &amp; RIGHT(BQ592,3)),
            IF(AND((--(INT('Data Sheet'!$A$15) &amp; "." &amp; RIGHT(BQ592,3))&gt;=--('Data Sheet'!$A$15)), (--(INT('Data Sheet'!$A$15) &amp; "." &amp; RIGHT(BQ592,3))&lt;=--('Data Sheet'!$B$15))),
                --(INT('Data Sheet'!$A$15) &amp; "." &amp; RIGHT(BQ592,3)),
                --(INT('Data Sheet'!$B$15) &amp; "." &amp; RIGHT(BQ592,3))
            )
        ),
        "OK"
    )
)</f>
        <v>OK</v>
      </c>
      <c r="R592" s="20"/>
      <c r="S592" s="20"/>
      <c r="T592" s="20"/>
      <c r="U592" s="20"/>
      <c r="V592" s="20"/>
      <c r="W592" s="20"/>
      <c r="X592" s="20"/>
      <c r="Y592" s="20"/>
      <c r="Z592" s="20"/>
      <c r="AA592" s="55"/>
      <c r="AB592" s="55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1"/>
      <c r="AR592" s="21"/>
      <c r="AS592" s="21"/>
      <c r="AT592" s="21"/>
      <c r="AU592" s="21"/>
      <c r="AV592" s="21"/>
      <c r="AW592" s="22"/>
      <c r="AX592" s="99"/>
      <c r="AY592" s="20"/>
      <c r="AZ592" s="20"/>
      <c r="BA592" s="22"/>
      <c r="BC592" s="80"/>
      <c r="BD592" s="80"/>
      <c r="BE592" s="80"/>
      <c r="BF592" s="80"/>
      <c r="BG592" s="2" t="str">
        <f t="shared" si="48"/>
        <v/>
      </c>
      <c r="BH592" s="78">
        <f t="shared" si="47"/>
        <v>0</v>
      </c>
    </row>
    <row r="593" spans="2:60" x14ac:dyDescent="0.2">
      <c r="B593" s="14">
        <f t="shared" si="49"/>
        <v>585</v>
      </c>
      <c r="C593" s="15" t="str">
        <f>CONCATENATE('Data Sheet'!$B$8,'Data Sheet'!$G$2)</f>
        <v>" HWDP</v>
      </c>
      <c r="D593" s="95" t="str">
        <f t="shared" si="50"/>
        <v/>
      </c>
      <c r="E593" s="15" t="str">
        <f>IF('Sum HWDP'!$D$10="TH-Hill DS-1 Vol 3 CAT 2: Clean and Visual Ends only","N/A","OK")</f>
        <v>OK</v>
      </c>
      <c r="F593" s="15" t="str">
        <f>IF('Sum HWDP'!$D$10="TH-Hill DS-1 Vol 3 CAT 2: Clean and Visual Ends only","N/A","OK")</f>
        <v>OK</v>
      </c>
      <c r="G593" s="17"/>
      <c r="H593" s="17"/>
      <c r="I593" s="17" t="s">
        <v>51</v>
      </c>
      <c r="J593" s="17" t="str">
        <f t="shared" si="46"/>
        <v>OK</v>
      </c>
      <c r="K593" s="17" t="str">
        <f t="shared" si="46"/>
        <v>OK</v>
      </c>
      <c r="L593" s="17" t="str">
        <f>IF('Data Sheet'!$B$9="NC-50","N/A","OK")</f>
        <v>OK</v>
      </c>
      <c r="M593" s="17" t="str">
        <f>IF('Data Sheet'!$B$9="NC-50","N/A","OK")</f>
        <v>OK</v>
      </c>
      <c r="N593" s="23" t="str">
        <f>IF(BO593&lt;&gt;"",
    IF(INT('Data Sheet'!$A$19)=INT('Data Sheet'!$B$19),
        --(INT('Data Sheet'!$A$19) &amp; "." &amp; BO593),
        IF(AND((--(INT('Data Sheet'!$A$19) &amp; "." &amp; BO593)&gt;=--('Data Sheet'!$A$19)), (--(INT('Data Sheet'!$A$19) &amp; "." &amp; BO593)&lt;=--('Data Sheet'!$B$19))),
            --(INT('Data Sheet'!$A$19) &amp; "." &amp; BO593),
            --(INT('Data Sheet'!$B$19) &amp; "." &amp; BO593)
        )
    ),
    IF(BN593&lt;&gt;"",
        IF(INT('Data Sheet'!$A$19)=INT('Data Sheet'!$B$19),
            --(INT('Data Sheet'!$A$19) &amp; "." &amp; LEFT(BN593,3)),
            IF(AND((--(INT('Data Sheet'!$A$19) &amp; "." &amp; LEFT(BN593,3))&gt;=--('Data Sheet'!$A$19)), (--(INT('Data Sheet'!$A$19) &amp; "." &amp; LEFT(BN593,3))&lt;=--('Data Sheet'!$B$19))),
                --(INT('Data Sheet'!$A$19) &amp; "." &amp; LEFT(BN593,3)),
                --(INT('Data Sheet'!$B$19) &amp; "." &amp; LEFT(BN593,3))
            )
        ),
        "OK"
    )
)</f>
        <v>OK</v>
      </c>
      <c r="O593" s="23" t="str">
        <f>IF(BP593&lt;&gt;"",
    IF(INT('Data Sheet'!$A$19)=INT('Data Sheet'!$B$19),
        --(INT('Data Sheet'!$A$19) &amp; "." &amp; BP593),
        IF(AND((--(INT('Data Sheet'!$A$19) &amp; "." &amp; BP593)&gt;=--('Data Sheet'!$A$19)), (--(INT('Data Sheet'!$A$19) &amp; "." &amp; BP593)&lt;=--('Data Sheet'!$B$19))),
            --(INT('Data Sheet'!$A$19) &amp; "." &amp; BP593),
            --(INT('Data Sheet'!$B$19) &amp; "." &amp; BP593)
        )
    ),
    IF(BN593&lt;&gt;"",
        IF(INT('Data Sheet'!$A$19)=INT('Data Sheet'!$B$19),
            --(INT('Data Sheet'!$A$19) &amp; "." &amp; RIGHT(BN593,3)),
            IF(AND((--(INT('Data Sheet'!$A$19) &amp; "." &amp; RIGHT(BN593,3))&gt;=--('Data Sheet'!$A$19)), (--(INT('Data Sheet'!$A$19) &amp; "." &amp; RIGHT(BN593,3))&lt;=--('Data Sheet'!$B$19))),
                --(INT('Data Sheet'!$A$19) &amp; "." &amp; RIGHT(BN593,3)),
                --(INT('Data Sheet'!$B$19) &amp; "." &amp; RIGHT(BN593,3))
            )
        ),
        "OK"
    )
)</f>
        <v>OK</v>
      </c>
      <c r="P593" s="23" t="str">
        <f>IF(BR593&lt;&gt;"",
    IF(INT('Data Sheet'!$A$19)=INT('Data Sheet'!$B$15),
        --(INT('Data Sheet'!$A$15) &amp; "." &amp; BR593),
        IF(AND((--(INT('Data Sheet'!$A$15) &amp; "." &amp; BR593)&gt;=--('Data Sheet'!$A$15)), (--(INT('Data Sheet'!$A$15) &amp; "." &amp; BR593)&lt;=--('Data Sheet'!$B$15))),
            --(INT('Data Sheet'!$A$15) &amp; "." &amp; BR593),
            --(INT('Data Sheet'!$B$15) &amp; "." &amp; BR593)
        )
    ),
    IF(BQ593&lt;&gt;"",
        IF(INT('Data Sheet'!$A$15)=INT('Data Sheet'!$B$15),
            --(INT('Data Sheet'!$A$15) &amp; "." &amp; LEFT(BQ593,3)),
            IF(AND((--(INT('Data Sheet'!$A$15) &amp; "." &amp; LEFT(BQ593,3))&gt;=--('Data Sheet'!$A$15)), (--(INT('Data Sheet'!$A$15) &amp; "." &amp; LEFT(BQ593,3))&lt;=--('Data Sheet'!$B$15))),
                --(INT('Data Sheet'!$A$15) &amp; "." &amp; LEFT(BQ593,3)),
                --(INT('Data Sheet'!$B$15) &amp; "." &amp; LEFT(BQ593,3))
            )
        ),
        "OK"
    )
)</f>
        <v>OK</v>
      </c>
      <c r="Q593" s="23" t="str">
        <f>IF(BS593&lt;&gt;"",
    IF(INT('Data Sheet'!$A$19)=INT('Data Sheet'!$B$15),
        --(INT('Data Sheet'!$A$15) &amp; "." &amp; BS593),
        IF(AND((--(INT('Data Sheet'!$A$15) &amp; "." &amp; BS593)&gt;=--('Data Sheet'!$A$15)), (--(INT('Data Sheet'!$A$15) &amp; "." &amp; BS593)&lt;=--('Data Sheet'!$B$15))),
            --(INT('Data Sheet'!$A$15) &amp; "." &amp; BS593),
            --(INT('Data Sheet'!$B$15) &amp; "." &amp; BS593)
        )
    ),
    IF(BQ593&lt;&gt;"",
        IF(INT('Data Sheet'!$A$15)=INT('Data Sheet'!$B$15),
            --(INT('Data Sheet'!$A$15) &amp; "." &amp; RIGHT(BQ593,3)),
            IF(AND((--(INT('Data Sheet'!$A$15) &amp; "." &amp; RIGHT(BQ593,3))&gt;=--('Data Sheet'!$A$15)), (--(INT('Data Sheet'!$A$15) &amp; "." &amp; RIGHT(BQ593,3))&lt;=--('Data Sheet'!$B$15))),
                --(INT('Data Sheet'!$A$15) &amp; "." &amp; RIGHT(BQ593,3)),
                --(INT('Data Sheet'!$B$15) &amp; "." &amp; RIGHT(BQ593,3))
            )
        ),
        "OK"
    )
)</f>
        <v>OK</v>
      </c>
      <c r="R593" s="20"/>
      <c r="S593" s="20"/>
      <c r="T593" s="20"/>
      <c r="U593" s="20"/>
      <c r="V593" s="20"/>
      <c r="W593" s="20"/>
      <c r="X593" s="20"/>
      <c r="Y593" s="20"/>
      <c r="Z593" s="20"/>
      <c r="AA593" s="55"/>
      <c r="AB593" s="55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1"/>
      <c r="AR593" s="21"/>
      <c r="AS593" s="21"/>
      <c r="AT593" s="21"/>
      <c r="AU593" s="21"/>
      <c r="AV593" s="21"/>
      <c r="AW593" s="22"/>
      <c r="AX593" s="99"/>
      <c r="AY593" s="20"/>
      <c r="AZ593" s="20"/>
      <c r="BA593" s="22"/>
      <c r="BC593" s="80"/>
      <c r="BD593" s="80"/>
      <c r="BE593" s="80"/>
      <c r="BF593" s="80"/>
      <c r="BG593" s="2" t="str">
        <f t="shared" si="48"/>
        <v/>
      </c>
      <c r="BH593" s="78">
        <f t="shared" si="47"/>
        <v>0</v>
      </c>
    </row>
    <row r="594" spans="2:60" x14ac:dyDescent="0.2">
      <c r="B594" s="14">
        <f t="shared" si="49"/>
        <v>586</v>
      </c>
      <c r="C594" s="15" t="str">
        <f>CONCATENATE('Data Sheet'!$B$8,'Data Sheet'!$G$2)</f>
        <v>" HWDP</v>
      </c>
      <c r="D594" s="95" t="str">
        <f t="shared" si="50"/>
        <v/>
      </c>
      <c r="E594" s="15" t="str">
        <f>IF('Sum HWDP'!$D$10="TH-Hill DS-1 Vol 3 CAT 2: Clean and Visual Ends only","N/A","OK")</f>
        <v>OK</v>
      </c>
      <c r="F594" s="15" t="str">
        <f>IF('Sum HWDP'!$D$10="TH-Hill DS-1 Vol 3 CAT 2: Clean and Visual Ends only","N/A","OK")</f>
        <v>OK</v>
      </c>
      <c r="G594" s="17"/>
      <c r="H594" s="17"/>
      <c r="I594" s="17" t="s">
        <v>51</v>
      </c>
      <c r="J594" s="17" t="str">
        <f t="shared" si="46"/>
        <v>OK</v>
      </c>
      <c r="K594" s="17" t="str">
        <f t="shared" si="46"/>
        <v>OK</v>
      </c>
      <c r="L594" s="17" t="str">
        <f>IF('Data Sheet'!$B$9="NC-50","N/A","OK")</f>
        <v>OK</v>
      </c>
      <c r="M594" s="17" t="str">
        <f>IF('Data Sheet'!$B$9="NC-50","N/A","OK")</f>
        <v>OK</v>
      </c>
      <c r="N594" s="23" t="str">
        <f>IF(BO594&lt;&gt;"",
    IF(INT('Data Sheet'!$A$19)=INT('Data Sheet'!$B$19),
        --(INT('Data Sheet'!$A$19) &amp; "." &amp; BO594),
        IF(AND((--(INT('Data Sheet'!$A$19) &amp; "." &amp; BO594)&gt;=--('Data Sheet'!$A$19)), (--(INT('Data Sheet'!$A$19) &amp; "." &amp; BO594)&lt;=--('Data Sheet'!$B$19))),
            --(INT('Data Sheet'!$A$19) &amp; "." &amp; BO594),
            --(INT('Data Sheet'!$B$19) &amp; "." &amp; BO594)
        )
    ),
    IF(BN594&lt;&gt;"",
        IF(INT('Data Sheet'!$A$19)=INT('Data Sheet'!$B$19),
            --(INT('Data Sheet'!$A$19) &amp; "." &amp; LEFT(BN594,3)),
            IF(AND((--(INT('Data Sheet'!$A$19) &amp; "." &amp; LEFT(BN594,3))&gt;=--('Data Sheet'!$A$19)), (--(INT('Data Sheet'!$A$19) &amp; "." &amp; LEFT(BN594,3))&lt;=--('Data Sheet'!$B$19))),
                --(INT('Data Sheet'!$A$19) &amp; "." &amp; LEFT(BN594,3)),
                --(INT('Data Sheet'!$B$19) &amp; "." &amp; LEFT(BN594,3))
            )
        ),
        "OK"
    )
)</f>
        <v>OK</v>
      </c>
      <c r="O594" s="23" t="str">
        <f>IF(BP594&lt;&gt;"",
    IF(INT('Data Sheet'!$A$19)=INT('Data Sheet'!$B$19),
        --(INT('Data Sheet'!$A$19) &amp; "." &amp; BP594),
        IF(AND((--(INT('Data Sheet'!$A$19) &amp; "." &amp; BP594)&gt;=--('Data Sheet'!$A$19)), (--(INT('Data Sheet'!$A$19) &amp; "." &amp; BP594)&lt;=--('Data Sheet'!$B$19))),
            --(INT('Data Sheet'!$A$19) &amp; "." &amp; BP594),
            --(INT('Data Sheet'!$B$19) &amp; "." &amp; BP594)
        )
    ),
    IF(BN594&lt;&gt;"",
        IF(INT('Data Sheet'!$A$19)=INT('Data Sheet'!$B$19),
            --(INT('Data Sheet'!$A$19) &amp; "." &amp; RIGHT(BN594,3)),
            IF(AND((--(INT('Data Sheet'!$A$19) &amp; "." &amp; RIGHT(BN594,3))&gt;=--('Data Sheet'!$A$19)), (--(INT('Data Sheet'!$A$19) &amp; "." &amp; RIGHT(BN594,3))&lt;=--('Data Sheet'!$B$19))),
                --(INT('Data Sheet'!$A$19) &amp; "." &amp; RIGHT(BN594,3)),
                --(INT('Data Sheet'!$B$19) &amp; "." &amp; RIGHT(BN594,3))
            )
        ),
        "OK"
    )
)</f>
        <v>OK</v>
      </c>
      <c r="P594" s="23" t="str">
        <f>IF(BR594&lt;&gt;"",
    IF(INT('Data Sheet'!$A$19)=INT('Data Sheet'!$B$15),
        --(INT('Data Sheet'!$A$15) &amp; "." &amp; BR594),
        IF(AND((--(INT('Data Sheet'!$A$15) &amp; "." &amp; BR594)&gt;=--('Data Sheet'!$A$15)), (--(INT('Data Sheet'!$A$15) &amp; "." &amp; BR594)&lt;=--('Data Sheet'!$B$15))),
            --(INT('Data Sheet'!$A$15) &amp; "." &amp; BR594),
            --(INT('Data Sheet'!$B$15) &amp; "." &amp; BR594)
        )
    ),
    IF(BQ594&lt;&gt;"",
        IF(INT('Data Sheet'!$A$15)=INT('Data Sheet'!$B$15),
            --(INT('Data Sheet'!$A$15) &amp; "." &amp; LEFT(BQ594,3)),
            IF(AND((--(INT('Data Sheet'!$A$15) &amp; "." &amp; LEFT(BQ594,3))&gt;=--('Data Sheet'!$A$15)), (--(INT('Data Sheet'!$A$15) &amp; "." &amp; LEFT(BQ594,3))&lt;=--('Data Sheet'!$B$15))),
                --(INT('Data Sheet'!$A$15) &amp; "." &amp; LEFT(BQ594,3)),
                --(INT('Data Sheet'!$B$15) &amp; "." &amp; LEFT(BQ594,3))
            )
        ),
        "OK"
    )
)</f>
        <v>OK</v>
      </c>
      <c r="Q594" s="23" t="str">
        <f>IF(BS594&lt;&gt;"",
    IF(INT('Data Sheet'!$A$19)=INT('Data Sheet'!$B$15),
        --(INT('Data Sheet'!$A$15) &amp; "." &amp; BS594),
        IF(AND((--(INT('Data Sheet'!$A$15) &amp; "." &amp; BS594)&gt;=--('Data Sheet'!$A$15)), (--(INT('Data Sheet'!$A$15) &amp; "." &amp; BS594)&lt;=--('Data Sheet'!$B$15))),
            --(INT('Data Sheet'!$A$15) &amp; "." &amp; BS594),
            --(INT('Data Sheet'!$B$15) &amp; "." &amp; BS594)
        )
    ),
    IF(BQ594&lt;&gt;"",
        IF(INT('Data Sheet'!$A$15)=INT('Data Sheet'!$B$15),
            --(INT('Data Sheet'!$A$15) &amp; "." &amp; RIGHT(BQ594,3)),
            IF(AND((--(INT('Data Sheet'!$A$15) &amp; "." &amp; RIGHT(BQ594,3))&gt;=--('Data Sheet'!$A$15)), (--(INT('Data Sheet'!$A$15) &amp; "." &amp; RIGHT(BQ594,3))&lt;=--('Data Sheet'!$B$15))),
                --(INT('Data Sheet'!$A$15) &amp; "." &amp; RIGHT(BQ594,3)),
                --(INT('Data Sheet'!$B$15) &amp; "." &amp; RIGHT(BQ594,3))
            )
        ),
        "OK"
    )
)</f>
        <v>OK</v>
      </c>
      <c r="R594" s="20"/>
      <c r="S594" s="20"/>
      <c r="T594" s="20"/>
      <c r="U594" s="20"/>
      <c r="V594" s="20"/>
      <c r="W594" s="20"/>
      <c r="X594" s="20"/>
      <c r="Y594" s="20"/>
      <c r="Z594" s="20"/>
      <c r="AA594" s="55"/>
      <c r="AB594" s="55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1"/>
      <c r="AR594" s="21"/>
      <c r="AS594" s="21"/>
      <c r="AT594" s="21"/>
      <c r="AU594" s="21"/>
      <c r="AV594" s="21"/>
      <c r="AW594" s="22"/>
      <c r="AX594" s="99"/>
      <c r="AY594" s="20"/>
      <c r="AZ594" s="20"/>
      <c r="BA594" s="22"/>
      <c r="BC594" s="80"/>
      <c r="BD594" s="80"/>
      <c r="BE594" s="80"/>
      <c r="BF594" s="80"/>
      <c r="BG594" s="2" t="str">
        <f t="shared" si="48"/>
        <v/>
      </c>
      <c r="BH594" s="78">
        <f t="shared" si="47"/>
        <v>0</v>
      </c>
    </row>
    <row r="595" spans="2:60" x14ac:dyDescent="0.2">
      <c r="B595" s="14">
        <f t="shared" si="49"/>
        <v>587</v>
      </c>
      <c r="C595" s="15" t="str">
        <f>CONCATENATE('Data Sheet'!$B$8,'Data Sheet'!$G$2)</f>
        <v>" HWDP</v>
      </c>
      <c r="D595" s="95" t="str">
        <f t="shared" si="50"/>
        <v/>
      </c>
      <c r="E595" s="15" t="str">
        <f>IF('Sum HWDP'!$D$10="TH-Hill DS-1 Vol 3 CAT 2: Clean and Visual Ends only","N/A","OK")</f>
        <v>OK</v>
      </c>
      <c r="F595" s="15" t="str">
        <f>IF('Sum HWDP'!$D$10="TH-Hill DS-1 Vol 3 CAT 2: Clean and Visual Ends only","N/A","OK")</f>
        <v>OK</v>
      </c>
      <c r="G595" s="17"/>
      <c r="H595" s="17"/>
      <c r="I595" s="17" t="s">
        <v>51</v>
      </c>
      <c r="J595" s="17" t="str">
        <f t="shared" si="46"/>
        <v>OK</v>
      </c>
      <c r="K595" s="17" t="str">
        <f t="shared" si="46"/>
        <v>OK</v>
      </c>
      <c r="L595" s="17" t="str">
        <f>IF('Data Sheet'!$B$9="NC-50","N/A","OK")</f>
        <v>OK</v>
      </c>
      <c r="M595" s="17" t="str">
        <f>IF('Data Sheet'!$B$9="NC-50","N/A","OK")</f>
        <v>OK</v>
      </c>
      <c r="N595" s="23" t="str">
        <f>IF(BO595&lt;&gt;"",
    IF(INT('Data Sheet'!$A$19)=INT('Data Sheet'!$B$19),
        --(INT('Data Sheet'!$A$19) &amp; "." &amp; BO595),
        IF(AND((--(INT('Data Sheet'!$A$19) &amp; "." &amp; BO595)&gt;=--('Data Sheet'!$A$19)), (--(INT('Data Sheet'!$A$19) &amp; "." &amp; BO595)&lt;=--('Data Sheet'!$B$19))),
            --(INT('Data Sheet'!$A$19) &amp; "." &amp; BO595),
            --(INT('Data Sheet'!$B$19) &amp; "." &amp; BO595)
        )
    ),
    IF(BN595&lt;&gt;"",
        IF(INT('Data Sheet'!$A$19)=INT('Data Sheet'!$B$19),
            --(INT('Data Sheet'!$A$19) &amp; "." &amp; LEFT(BN595,3)),
            IF(AND((--(INT('Data Sheet'!$A$19) &amp; "." &amp; LEFT(BN595,3))&gt;=--('Data Sheet'!$A$19)), (--(INT('Data Sheet'!$A$19) &amp; "." &amp; LEFT(BN595,3))&lt;=--('Data Sheet'!$B$19))),
                --(INT('Data Sheet'!$A$19) &amp; "." &amp; LEFT(BN595,3)),
                --(INT('Data Sheet'!$B$19) &amp; "." &amp; LEFT(BN595,3))
            )
        ),
        "OK"
    )
)</f>
        <v>OK</v>
      </c>
      <c r="O595" s="23" t="str">
        <f>IF(BP595&lt;&gt;"",
    IF(INT('Data Sheet'!$A$19)=INT('Data Sheet'!$B$19),
        --(INT('Data Sheet'!$A$19) &amp; "." &amp; BP595),
        IF(AND((--(INT('Data Sheet'!$A$19) &amp; "." &amp; BP595)&gt;=--('Data Sheet'!$A$19)), (--(INT('Data Sheet'!$A$19) &amp; "." &amp; BP595)&lt;=--('Data Sheet'!$B$19))),
            --(INT('Data Sheet'!$A$19) &amp; "." &amp; BP595),
            --(INT('Data Sheet'!$B$19) &amp; "." &amp; BP595)
        )
    ),
    IF(BN595&lt;&gt;"",
        IF(INT('Data Sheet'!$A$19)=INT('Data Sheet'!$B$19),
            --(INT('Data Sheet'!$A$19) &amp; "." &amp; RIGHT(BN595,3)),
            IF(AND((--(INT('Data Sheet'!$A$19) &amp; "." &amp; RIGHT(BN595,3))&gt;=--('Data Sheet'!$A$19)), (--(INT('Data Sheet'!$A$19) &amp; "." &amp; RIGHT(BN595,3))&lt;=--('Data Sheet'!$B$19))),
                --(INT('Data Sheet'!$A$19) &amp; "." &amp; RIGHT(BN595,3)),
                --(INT('Data Sheet'!$B$19) &amp; "." &amp; RIGHT(BN595,3))
            )
        ),
        "OK"
    )
)</f>
        <v>OK</v>
      </c>
      <c r="P595" s="23" t="str">
        <f>IF(BR595&lt;&gt;"",
    IF(INT('Data Sheet'!$A$19)=INT('Data Sheet'!$B$15),
        --(INT('Data Sheet'!$A$15) &amp; "." &amp; BR595),
        IF(AND((--(INT('Data Sheet'!$A$15) &amp; "." &amp; BR595)&gt;=--('Data Sheet'!$A$15)), (--(INT('Data Sheet'!$A$15) &amp; "." &amp; BR595)&lt;=--('Data Sheet'!$B$15))),
            --(INT('Data Sheet'!$A$15) &amp; "." &amp; BR595),
            --(INT('Data Sheet'!$B$15) &amp; "." &amp; BR595)
        )
    ),
    IF(BQ595&lt;&gt;"",
        IF(INT('Data Sheet'!$A$15)=INT('Data Sheet'!$B$15),
            --(INT('Data Sheet'!$A$15) &amp; "." &amp; LEFT(BQ595,3)),
            IF(AND((--(INT('Data Sheet'!$A$15) &amp; "." &amp; LEFT(BQ595,3))&gt;=--('Data Sheet'!$A$15)), (--(INT('Data Sheet'!$A$15) &amp; "." &amp; LEFT(BQ595,3))&lt;=--('Data Sheet'!$B$15))),
                --(INT('Data Sheet'!$A$15) &amp; "." &amp; LEFT(BQ595,3)),
                --(INT('Data Sheet'!$B$15) &amp; "." &amp; LEFT(BQ595,3))
            )
        ),
        "OK"
    )
)</f>
        <v>OK</v>
      </c>
      <c r="Q595" s="23" t="str">
        <f>IF(BS595&lt;&gt;"",
    IF(INT('Data Sheet'!$A$19)=INT('Data Sheet'!$B$15),
        --(INT('Data Sheet'!$A$15) &amp; "." &amp; BS595),
        IF(AND((--(INT('Data Sheet'!$A$15) &amp; "." &amp; BS595)&gt;=--('Data Sheet'!$A$15)), (--(INT('Data Sheet'!$A$15) &amp; "." &amp; BS595)&lt;=--('Data Sheet'!$B$15))),
            --(INT('Data Sheet'!$A$15) &amp; "." &amp; BS595),
            --(INT('Data Sheet'!$B$15) &amp; "." &amp; BS595)
        )
    ),
    IF(BQ595&lt;&gt;"",
        IF(INT('Data Sheet'!$A$15)=INT('Data Sheet'!$B$15),
            --(INT('Data Sheet'!$A$15) &amp; "." &amp; RIGHT(BQ595,3)),
            IF(AND((--(INT('Data Sheet'!$A$15) &amp; "." &amp; RIGHT(BQ595,3))&gt;=--('Data Sheet'!$A$15)), (--(INT('Data Sheet'!$A$15) &amp; "." &amp; RIGHT(BQ595,3))&lt;=--('Data Sheet'!$B$15))),
                --(INT('Data Sheet'!$A$15) &amp; "." &amp; RIGHT(BQ595,3)),
                --(INT('Data Sheet'!$B$15) &amp; "." &amp; RIGHT(BQ595,3))
            )
        ),
        "OK"
    )
)</f>
        <v>OK</v>
      </c>
      <c r="R595" s="20"/>
      <c r="S595" s="20"/>
      <c r="T595" s="20"/>
      <c r="U595" s="20"/>
      <c r="V595" s="20"/>
      <c r="W595" s="20"/>
      <c r="X595" s="20"/>
      <c r="Y595" s="20"/>
      <c r="Z595" s="20"/>
      <c r="AA595" s="55"/>
      <c r="AB595" s="55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1"/>
      <c r="AR595" s="21"/>
      <c r="AS595" s="21"/>
      <c r="AT595" s="21"/>
      <c r="AU595" s="21"/>
      <c r="AV595" s="21"/>
      <c r="AW595" s="22"/>
      <c r="AX595" s="99"/>
      <c r="AY595" s="20"/>
      <c r="AZ595" s="20"/>
      <c r="BA595" s="22"/>
      <c r="BC595" s="80"/>
      <c r="BD595" s="80"/>
      <c r="BE595" s="80"/>
      <c r="BF595" s="80"/>
      <c r="BG595" s="2" t="str">
        <f t="shared" si="48"/>
        <v/>
      </c>
      <c r="BH595" s="78">
        <f t="shared" si="47"/>
        <v>0</v>
      </c>
    </row>
    <row r="596" spans="2:60" x14ac:dyDescent="0.2">
      <c r="B596" s="14">
        <f t="shared" si="49"/>
        <v>588</v>
      </c>
      <c r="C596" s="15" t="str">
        <f>CONCATENATE('Data Sheet'!$B$8,'Data Sheet'!$G$2)</f>
        <v>" HWDP</v>
      </c>
      <c r="D596" s="95" t="str">
        <f t="shared" si="50"/>
        <v/>
      </c>
      <c r="E596" s="15" t="str">
        <f>IF('Sum HWDP'!$D$10="TH-Hill DS-1 Vol 3 CAT 2: Clean and Visual Ends only","N/A","OK")</f>
        <v>OK</v>
      </c>
      <c r="F596" s="15" t="str">
        <f>IF('Sum HWDP'!$D$10="TH-Hill DS-1 Vol 3 CAT 2: Clean and Visual Ends only","N/A","OK")</f>
        <v>OK</v>
      </c>
      <c r="G596" s="17"/>
      <c r="H596" s="17"/>
      <c r="I596" s="17" t="s">
        <v>51</v>
      </c>
      <c r="J596" s="17" t="str">
        <f t="shared" si="46"/>
        <v>OK</v>
      </c>
      <c r="K596" s="17" t="str">
        <f t="shared" si="46"/>
        <v>OK</v>
      </c>
      <c r="L596" s="17" t="str">
        <f>IF('Data Sheet'!$B$9="NC-50","N/A","OK")</f>
        <v>OK</v>
      </c>
      <c r="M596" s="17" t="str">
        <f>IF('Data Sheet'!$B$9="NC-50","N/A","OK")</f>
        <v>OK</v>
      </c>
      <c r="N596" s="23" t="str">
        <f>IF(BO596&lt;&gt;"",
    IF(INT('Data Sheet'!$A$19)=INT('Data Sheet'!$B$19),
        --(INT('Data Sheet'!$A$19) &amp; "." &amp; BO596),
        IF(AND((--(INT('Data Sheet'!$A$19) &amp; "." &amp; BO596)&gt;=--('Data Sheet'!$A$19)), (--(INT('Data Sheet'!$A$19) &amp; "." &amp; BO596)&lt;=--('Data Sheet'!$B$19))),
            --(INT('Data Sheet'!$A$19) &amp; "." &amp; BO596),
            --(INT('Data Sheet'!$B$19) &amp; "." &amp; BO596)
        )
    ),
    IF(BN596&lt;&gt;"",
        IF(INT('Data Sheet'!$A$19)=INT('Data Sheet'!$B$19),
            --(INT('Data Sheet'!$A$19) &amp; "." &amp; LEFT(BN596,3)),
            IF(AND((--(INT('Data Sheet'!$A$19) &amp; "." &amp; LEFT(BN596,3))&gt;=--('Data Sheet'!$A$19)), (--(INT('Data Sheet'!$A$19) &amp; "." &amp; LEFT(BN596,3))&lt;=--('Data Sheet'!$B$19))),
                --(INT('Data Sheet'!$A$19) &amp; "." &amp; LEFT(BN596,3)),
                --(INT('Data Sheet'!$B$19) &amp; "." &amp; LEFT(BN596,3))
            )
        ),
        "OK"
    )
)</f>
        <v>OK</v>
      </c>
      <c r="O596" s="23" t="str">
        <f>IF(BP596&lt;&gt;"",
    IF(INT('Data Sheet'!$A$19)=INT('Data Sheet'!$B$19),
        --(INT('Data Sheet'!$A$19) &amp; "." &amp; BP596),
        IF(AND((--(INT('Data Sheet'!$A$19) &amp; "." &amp; BP596)&gt;=--('Data Sheet'!$A$19)), (--(INT('Data Sheet'!$A$19) &amp; "." &amp; BP596)&lt;=--('Data Sheet'!$B$19))),
            --(INT('Data Sheet'!$A$19) &amp; "." &amp; BP596),
            --(INT('Data Sheet'!$B$19) &amp; "." &amp; BP596)
        )
    ),
    IF(BN596&lt;&gt;"",
        IF(INT('Data Sheet'!$A$19)=INT('Data Sheet'!$B$19),
            --(INT('Data Sheet'!$A$19) &amp; "." &amp; RIGHT(BN596,3)),
            IF(AND((--(INT('Data Sheet'!$A$19) &amp; "." &amp; RIGHT(BN596,3))&gt;=--('Data Sheet'!$A$19)), (--(INT('Data Sheet'!$A$19) &amp; "." &amp; RIGHT(BN596,3))&lt;=--('Data Sheet'!$B$19))),
                --(INT('Data Sheet'!$A$19) &amp; "." &amp; RIGHT(BN596,3)),
                --(INT('Data Sheet'!$B$19) &amp; "." &amp; RIGHT(BN596,3))
            )
        ),
        "OK"
    )
)</f>
        <v>OK</v>
      </c>
      <c r="P596" s="23" t="str">
        <f>IF(BR596&lt;&gt;"",
    IF(INT('Data Sheet'!$A$19)=INT('Data Sheet'!$B$15),
        --(INT('Data Sheet'!$A$15) &amp; "." &amp; BR596),
        IF(AND((--(INT('Data Sheet'!$A$15) &amp; "." &amp; BR596)&gt;=--('Data Sheet'!$A$15)), (--(INT('Data Sheet'!$A$15) &amp; "." &amp; BR596)&lt;=--('Data Sheet'!$B$15))),
            --(INT('Data Sheet'!$A$15) &amp; "." &amp; BR596),
            --(INT('Data Sheet'!$B$15) &amp; "." &amp; BR596)
        )
    ),
    IF(BQ596&lt;&gt;"",
        IF(INT('Data Sheet'!$A$15)=INT('Data Sheet'!$B$15),
            --(INT('Data Sheet'!$A$15) &amp; "." &amp; LEFT(BQ596,3)),
            IF(AND((--(INT('Data Sheet'!$A$15) &amp; "." &amp; LEFT(BQ596,3))&gt;=--('Data Sheet'!$A$15)), (--(INT('Data Sheet'!$A$15) &amp; "." &amp; LEFT(BQ596,3))&lt;=--('Data Sheet'!$B$15))),
                --(INT('Data Sheet'!$A$15) &amp; "." &amp; LEFT(BQ596,3)),
                --(INT('Data Sheet'!$B$15) &amp; "." &amp; LEFT(BQ596,3))
            )
        ),
        "OK"
    )
)</f>
        <v>OK</v>
      </c>
      <c r="Q596" s="23" t="str">
        <f>IF(BS596&lt;&gt;"",
    IF(INT('Data Sheet'!$A$19)=INT('Data Sheet'!$B$15),
        --(INT('Data Sheet'!$A$15) &amp; "." &amp; BS596),
        IF(AND((--(INT('Data Sheet'!$A$15) &amp; "." &amp; BS596)&gt;=--('Data Sheet'!$A$15)), (--(INT('Data Sheet'!$A$15) &amp; "." &amp; BS596)&lt;=--('Data Sheet'!$B$15))),
            --(INT('Data Sheet'!$A$15) &amp; "." &amp; BS596),
            --(INT('Data Sheet'!$B$15) &amp; "." &amp; BS596)
        )
    ),
    IF(BQ596&lt;&gt;"",
        IF(INT('Data Sheet'!$A$15)=INT('Data Sheet'!$B$15),
            --(INT('Data Sheet'!$A$15) &amp; "." &amp; RIGHT(BQ596,3)),
            IF(AND((--(INT('Data Sheet'!$A$15) &amp; "." &amp; RIGHT(BQ596,3))&gt;=--('Data Sheet'!$A$15)), (--(INT('Data Sheet'!$A$15) &amp; "." &amp; RIGHT(BQ596,3))&lt;=--('Data Sheet'!$B$15))),
                --(INT('Data Sheet'!$A$15) &amp; "." &amp; RIGHT(BQ596,3)),
                --(INT('Data Sheet'!$B$15) &amp; "." &amp; RIGHT(BQ596,3))
            )
        ),
        "OK"
    )
)</f>
        <v>OK</v>
      </c>
      <c r="R596" s="20"/>
      <c r="S596" s="20"/>
      <c r="T596" s="20"/>
      <c r="U596" s="20"/>
      <c r="V596" s="20"/>
      <c r="W596" s="20"/>
      <c r="X596" s="20"/>
      <c r="Y596" s="20"/>
      <c r="Z596" s="20"/>
      <c r="AA596" s="55"/>
      <c r="AB596" s="55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1"/>
      <c r="AR596" s="21"/>
      <c r="AS596" s="21"/>
      <c r="AT596" s="21"/>
      <c r="AU596" s="21"/>
      <c r="AV596" s="21"/>
      <c r="AW596" s="22"/>
      <c r="AX596" s="99"/>
      <c r="AY596" s="20"/>
      <c r="AZ596" s="20"/>
      <c r="BA596" s="22"/>
      <c r="BC596" s="80"/>
      <c r="BD596" s="80"/>
      <c r="BE596" s="80"/>
      <c r="BF596" s="80"/>
      <c r="BG596" s="2" t="str">
        <f t="shared" si="48"/>
        <v/>
      </c>
      <c r="BH596" s="78">
        <f t="shared" si="47"/>
        <v>0</v>
      </c>
    </row>
    <row r="597" spans="2:60" x14ac:dyDescent="0.2">
      <c r="B597" s="14">
        <f t="shared" si="49"/>
        <v>589</v>
      </c>
      <c r="C597" s="15" t="str">
        <f>CONCATENATE('Data Sheet'!$B$8,'Data Sheet'!$G$2)</f>
        <v>" HWDP</v>
      </c>
      <c r="D597" s="95" t="str">
        <f t="shared" si="50"/>
        <v/>
      </c>
      <c r="E597" s="15" t="str">
        <f>IF('Sum HWDP'!$D$10="TH-Hill DS-1 Vol 3 CAT 2: Clean and Visual Ends only","N/A","OK")</f>
        <v>OK</v>
      </c>
      <c r="F597" s="15" t="str">
        <f>IF('Sum HWDP'!$D$10="TH-Hill DS-1 Vol 3 CAT 2: Clean and Visual Ends only","N/A","OK")</f>
        <v>OK</v>
      </c>
      <c r="G597" s="17"/>
      <c r="H597" s="17"/>
      <c r="I597" s="17" t="s">
        <v>51</v>
      </c>
      <c r="J597" s="17" t="str">
        <f t="shared" si="46"/>
        <v>OK</v>
      </c>
      <c r="K597" s="17" t="str">
        <f t="shared" si="46"/>
        <v>OK</v>
      </c>
      <c r="L597" s="17" t="str">
        <f>IF('Data Sheet'!$B$9="NC-50","N/A","OK")</f>
        <v>OK</v>
      </c>
      <c r="M597" s="17" t="str">
        <f>IF('Data Sheet'!$B$9="NC-50","N/A","OK")</f>
        <v>OK</v>
      </c>
      <c r="N597" s="23" t="str">
        <f>IF(BO597&lt;&gt;"",
    IF(INT('Data Sheet'!$A$19)=INT('Data Sheet'!$B$19),
        --(INT('Data Sheet'!$A$19) &amp; "." &amp; BO597),
        IF(AND((--(INT('Data Sheet'!$A$19) &amp; "." &amp; BO597)&gt;=--('Data Sheet'!$A$19)), (--(INT('Data Sheet'!$A$19) &amp; "." &amp; BO597)&lt;=--('Data Sheet'!$B$19))),
            --(INT('Data Sheet'!$A$19) &amp; "." &amp; BO597),
            --(INT('Data Sheet'!$B$19) &amp; "." &amp; BO597)
        )
    ),
    IF(BN597&lt;&gt;"",
        IF(INT('Data Sheet'!$A$19)=INT('Data Sheet'!$B$19),
            --(INT('Data Sheet'!$A$19) &amp; "." &amp; LEFT(BN597,3)),
            IF(AND((--(INT('Data Sheet'!$A$19) &amp; "." &amp; LEFT(BN597,3))&gt;=--('Data Sheet'!$A$19)), (--(INT('Data Sheet'!$A$19) &amp; "." &amp; LEFT(BN597,3))&lt;=--('Data Sheet'!$B$19))),
                --(INT('Data Sheet'!$A$19) &amp; "." &amp; LEFT(BN597,3)),
                --(INT('Data Sheet'!$B$19) &amp; "." &amp; LEFT(BN597,3))
            )
        ),
        "OK"
    )
)</f>
        <v>OK</v>
      </c>
      <c r="O597" s="23" t="str">
        <f>IF(BP597&lt;&gt;"",
    IF(INT('Data Sheet'!$A$19)=INT('Data Sheet'!$B$19),
        --(INT('Data Sheet'!$A$19) &amp; "." &amp; BP597),
        IF(AND((--(INT('Data Sheet'!$A$19) &amp; "." &amp; BP597)&gt;=--('Data Sheet'!$A$19)), (--(INT('Data Sheet'!$A$19) &amp; "." &amp; BP597)&lt;=--('Data Sheet'!$B$19))),
            --(INT('Data Sheet'!$A$19) &amp; "." &amp; BP597),
            --(INT('Data Sheet'!$B$19) &amp; "." &amp; BP597)
        )
    ),
    IF(BN597&lt;&gt;"",
        IF(INT('Data Sheet'!$A$19)=INT('Data Sheet'!$B$19),
            --(INT('Data Sheet'!$A$19) &amp; "." &amp; RIGHT(BN597,3)),
            IF(AND((--(INT('Data Sheet'!$A$19) &amp; "." &amp; RIGHT(BN597,3))&gt;=--('Data Sheet'!$A$19)), (--(INT('Data Sheet'!$A$19) &amp; "." &amp; RIGHT(BN597,3))&lt;=--('Data Sheet'!$B$19))),
                --(INT('Data Sheet'!$A$19) &amp; "." &amp; RIGHT(BN597,3)),
                --(INT('Data Sheet'!$B$19) &amp; "." &amp; RIGHT(BN597,3))
            )
        ),
        "OK"
    )
)</f>
        <v>OK</v>
      </c>
      <c r="P597" s="23" t="str">
        <f>IF(BR597&lt;&gt;"",
    IF(INT('Data Sheet'!$A$19)=INT('Data Sheet'!$B$15),
        --(INT('Data Sheet'!$A$15) &amp; "." &amp; BR597),
        IF(AND((--(INT('Data Sheet'!$A$15) &amp; "." &amp; BR597)&gt;=--('Data Sheet'!$A$15)), (--(INT('Data Sheet'!$A$15) &amp; "." &amp; BR597)&lt;=--('Data Sheet'!$B$15))),
            --(INT('Data Sheet'!$A$15) &amp; "." &amp; BR597),
            --(INT('Data Sheet'!$B$15) &amp; "." &amp; BR597)
        )
    ),
    IF(BQ597&lt;&gt;"",
        IF(INT('Data Sheet'!$A$15)=INT('Data Sheet'!$B$15),
            --(INT('Data Sheet'!$A$15) &amp; "." &amp; LEFT(BQ597,3)),
            IF(AND((--(INT('Data Sheet'!$A$15) &amp; "." &amp; LEFT(BQ597,3))&gt;=--('Data Sheet'!$A$15)), (--(INT('Data Sheet'!$A$15) &amp; "." &amp; LEFT(BQ597,3))&lt;=--('Data Sheet'!$B$15))),
                --(INT('Data Sheet'!$A$15) &amp; "." &amp; LEFT(BQ597,3)),
                --(INT('Data Sheet'!$B$15) &amp; "." &amp; LEFT(BQ597,3))
            )
        ),
        "OK"
    )
)</f>
        <v>OK</v>
      </c>
      <c r="Q597" s="23" t="str">
        <f>IF(BS597&lt;&gt;"",
    IF(INT('Data Sheet'!$A$19)=INT('Data Sheet'!$B$15),
        --(INT('Data Sheet'!$A$15) &amp; "." &amp; BS597),
        IF(AND((--(INT('Data Sheet'!$A$15) &amp; "." &amp; BS597)&gt;=--('Data Sheet'!$A$15)), (--(INT('Data Sheet'!$A$15) &amp; "." &amp; BS597)&lt;=--('Data Sheet'!$B$15))),
            --(INT('Data Sheet'!$A$15) &amp; "." &amp; BS597),
            --(INT('Data Sheet'!$B$15) &amp; "." &amp; BS597)
        )
    ),
    IF(BQ597&lt;&gt;"",
        IF(INT('Data Sheet'!$A$15)=INT('Data Sheet'!$B$15),
            --(INT('Data Sheet'!$A$15) &amp; "." &amp; RIGHT(BQ597,3)),
            IF(AND((--(INT('Data Sheet'!$A$15) &amp; "." &amp; RIGHT(BQ597,3))&gt;=--('Data Sheet'!$A$15)), (--(INT('Data Sheet'!$A$15) &amp; "." &amp; RIGHT(BQ597,3))&lt;=--('Data Sheet'!$B$15))),
                --(INT('Data Sheet'!$A$15) &amp; "." &amp; RIGHT(BQ597,3)),
                --(INT('Data Sheet'!$B$15) &amp; "." &amp; RIGHT(BQ597,3))
            )
        ),
        "OK"
    )
)</f>
        <v>OK</v>
      </c>
      <c r="R597" s="20"/>
      <c r="S597" s="20"/>
      <c r="T597" s="20"/>
      <c r="U597" s="20"/>
      <c r="V597" s="20"/>
      <c r="W597" s="20"/>
      <c r="X597" s="20"/>
      <c r="Y597" s="20"/>
      <c r="Z597" s="20"/>
      <c r="AA597" s="55"/>
      <c r="AB597" s="55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1"/>
      <c r="AR597" s="21"/>
      <c r="AS597" s="21"/>
      <c r="AT597" s="21"/>
      <c r="AU597" s="21"/>
      <c r="AV597" s="21"/>
      <c r="AW597" s="22"/>
      <c r="AX597" s="99"/>
      <c r="AY597" s="20"/>
      <c r="AZ597" s="20"/>
      <c r="BA597" s="22"/>
      <c r="BC597" s="80"/>
      <c r="BD597" s="80"/>
      <c r="BE597" s="80"/>
      <c r="BF597" s="80"/>
      <c r="BG597" s="2" t="str">
        <f t="shared" si="48"/>
        <v/>
      </c>
      <c r="BH597" s="78">
        <f t="shared" si="47"/>
        <v>0</v>
      </c>
    </row>
    <row r="598" spans="2:60" x14ac:dyDescent="0.2">
      <c r="B598" s="14">
        <f t="shared" si="49"/>
        <v>590</v>
      </c>
      <c r="C598" s="15" t="str">
        <f>CONCATENATE('Data Sheet'!$B$8,'Data Sheet'!$G$2)</f>
        <v>" HWDP</v>
      </c>
      <c r="D598" s="95" t="str">
        <f t="shared" si="50"/>
        <v/>
      </c>
      <c r="E598" s="15" t="str">
        <f>IF('Sum HWDP'!$D$10="TH-Hill DS-1 Vol 3 CAT 2: Clean and Visual Ends only","N/A","OK")</f>
        <v>OK</v>
      </c>
      <c r="F598" s="15" t="str">
        <f>IF('Sum HWDP'!$D$10="TH-Hill DS-1 Vol 3 CAT 2: Clean and Visual Ends only","N/A","OK")</f>
        <v>OK</v>
      </c>
      <c r="G598" s="17"/>
      <c r="H598" s="17"/>
      <c r="I598" s="17" t="s">
        <v>51</v>
      </c>
      <c r="J598" s="17" t="str">
        <f t="shared" si="46"/>
        <v>OK</v>
      </c>
      <c r="K598" s="17" t="str">
        <f t="shared" si="46"/>
        <v>OK</v>
      </c>
      <c r="L598" s="17" t="str">
        <f>IF('Data Sheet'!$B$9="NC-50","N/A","OK")</f>
        <v>OK</v>
      </c>
      <c r="M598" s="17" t="str">
        <f>IF('Data Sheet'!$B$9="NC-50","N/A","OK")</f>
        <v>OK</v>
      </c>
      <c r="N598" s="23" t="str">
        <f>IF(BO598&lt;&gt;"",
    IF(INT('Data Sheet'!$A$19)=INT('Data Sheet'!$B$19),
        --(INT('Data Sheet'!$A$19) &amp; "." &amp; BO598),
        IF(AND((--(INT('Data Sheet'!$A$19) &amp; "." &amp; BO598)&gt;=--('Data Sheet'!$A$19)), (--(INT('Data Sheet'!$A$19) &amp; "." &amp; BO598)&lt;=--('Data Sheet'!$B$19))),
            --(INT('Data Sheet'!$A$19) &amp; "." &amp; BO598),
            --(INT('Data Sheet'!$B$19) &amp; "." &amp; BO598)
        )
    ),
    IF(BN598&lt;&gt;"",
        IF(INT('Data Sheet'!$A$19)=INT('Data Sheet'!$B$19),
            --(INT('Data Sheet'!$A$19) &amp; "." &amp; LEFT(BN598,3)),
            IF(AND((--(INT('Data Sheet'!$A$19) &amp; "." &amp; LEFT(BN598,3))&gt;=--('Data Sheet'!$A$19)), (--(INT('Data Sheet'!$A$19) &amp; "." &amp; LEFT(BN598,3))&lt;=--('Data Sheet'!$B$19))),
                --(INT('Data Sheet'!$A$19) &amp; "." &amp; LEFT(BN598,3)),
                --(INT('Data Sheet'!$B$19) &amp; "." &amp; LEFT(BN598,3))
            )
        ),
        "OK"
    )
)</f>
        <v>OK</v>
      </c>
      <c r="O598" s="23" t="str">
        <f>IF(BP598&lt;&gt;"",
    IF(INT('Data Sheet'!$A$19)=INT('Data Sheet'!$B$19),
        --(INT('Data Sheet'!$A$19) &amp; "." &amp; BP598),
        IF(AND((--(INT('Data Sheet'!$A$19) &amp; "." &amp; BP598)&gt;=--('Data Sheet'!$A$19)), (--(INT('Data Sheet'!$A$19) &amp; "." &amp; BP598)&lt;=--('Data Sheet'!$B$19))),
            --(INT('Data Sheet'!$A$19) &amp; "." &amp; BP598),
            --(INT('Data Sheet'!$B$19) &amp; "." &amp; BP598)
        )
    ),
    IF(BN598&lt;&gt;"",
        IF(INT('Data Sheet'!$A$19)=INT('Data Sheet'!$B$19),
            --(INT('Data Sheet'!$A$19) &amp; "." &amp; RIGHT(BN598,3)),
            IF(AND((--(INT('Data Sheet'!$A$19) &amp; "." &amp; RIGHT(BN598,3))&gt;=--('Data Sheet'!$A$19)), (--(INT('Data Sheet'!$A$19) &amp; "." &amp; RIGHT(BN598,3))&lt;=--('Data Sheet'!$B$19))),
                --(INT('Data Sheet'!$A$19) &amp; "." &amp; RIGHT(BN598,3)),
                --(INT('Data Sheet'!$B$19) &amp; "." &amp; RIGHT(BN598,3))
            )
        ),
        "OK"
    )
)</f>
        <v>OK</v>
      </c>
      <c r="P598" s="23" t="str">
        <f>IF(BR598&lt;&gt;"",
    IF(INT('Data Sheet'!$A$19)=INT('Data Sheet'!$B$15),
        --(INT('Data Sheet'!$A$15) &amp; "." &amp; BR598),
        IF(AND((--(INT('Data Sheet'!$A$15) &amp; "." &amp; BR598)&gt;=--('Data Sheet'!$A$15)), (--(INT('Data Sheet'!$A$15) &amp; "." &amp; BR598)&lt;=--('Data Sheet'!$B$15))),
            --(INT('Data Sheet'!$A$15) &amp; "." &amp; BR598),
            --(INT('Data Sheet'!$B$15) &amp; "." &amp; BR598)
        )
    ),
    IF(BQ598&lt;&gt;"",
        IF(INT('Data Sheet'!$A$15)=INT('Data Sheet'!$B$15),
            --(INT('Data Sheet'!$A$15) &amp; "." &amp; LEFT(BQ598,3)),
            IF(AND((--(INT('Data Sheet'!$A$15) &amp; "." &amp; LEFT(BQ598,3))&gt;=--('Data Sheet'!$A$15)), (--(INT('Data Sheet'!$A$15) &amp; "." &amp; LEFT(BQ598,3))&lt;=--('Data Sheet'!$B$15))),
                --(INT('Data Sheet'!$A$15) &amp; "." &amp; LEFT(BQ598,3)),
                --(INT('Data Sheet'!$B$15) &amp; "." &amp; LEFT(BQ598,3))
            )
        ),
        "OK"
    )
)</f>
        <v>OK</v>
      </c>
      <c r="Q598" s="23" t="str">
        <f>IF(BS598&lt;&gt;"",
    IF(INT('Data Sheet'!$A$19)=INT('Data Sheet'!$B$15),
        --(INT('Data Sheet'!$A$15) &amp; "." &amp; BS598),
        IF(AND((--(INT('Data Sheet'!$A$15) &amp; "." &amp; BS598)&gt;=--('Data Sheet'!$A$15)), (--(INT('Data Sheet'!$A$15) &amp; "." &amp; BS598)&lt;=--('Data Sheet'!$B$15))),
            --(INT('Data Sheet'!$A$15) &amp; "." &amp; BS598),
            --(INT('Data Sheet'!$B$15) &amp; "." &amp; BS598)
        )
    ),
    IF(BQ598&lt;&gt;"",
        IF(INT('Data Sheet'!$A$15)=INT('Data Sheet'!$B$15),
            --(INT('Data Sheet'!$A$15) &amp; "." &amp; RIGHT(BQ598,3)),
            IF(AND((--(INT('Data Sheet'!$A$15) &amp; "." &amp; RIGHT(BQ598,3))&gt;=--('Data Sheet'!$A$15)), (--(INT('Data Sheet'!$A$15) &amp; "." &amp; RIGHT(BQ598,3))&lt;=--('Data Sheet'!$B$15))),
                --(INT('Data Sheet'!$A$15) &amp; "." &amp; RIGHT(BQ598,3)),
                --(INT('Data Sheet'!$B$15) &amp; "." &amp; RIGHT(BQ598,3))
            )
        ),
        "OK"
    )
)</f>
        <v>OK</v>
      </c>
      <c r="R598" s="20"/>
      <c r="S598" s="20"/>
      <c r="T598" s="20"/>
      <c r="U598" s="20"/>
      <c r="V598" s="20"/>
      <c r="W598" s="20"/>
      <c r="X598" s="20"/>
      <c r="Y598" s="20"/>
      <c r="Z598" s="20"/>
      <c r="AA598" s="55"/>
      <c r="AB598" s="55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1"/>
      <c r="AR598" s="21"/>
      <c r="AS598" s="21"/>
      <c r="AT598" s="21"/>
      <c r="AU598" s="21"/>
      <c r="AV598" s="21"/>
      <c r="AW598" s="22"/>
      <c r="AX598" s="99"/>
      <c r="AY598" s="20"/>
      <c r="AZ598" s="20"/>
      <c r="BA598" s="22"/>
      <c r="BC598" s="80"/>
      <c r="BD598" s="80"/>
      <c r="BE598" s="80"/>
      <c r="BF598" s="80"/>
      <c r="BG598" s="2" t="str">
        <f t="shared" si="48"/>
        <v/>
      </c>
      <c r="BH598" s="78">
        <f t="shared" si="47"/>
        <v>0</v>
      </c>
    </row>
    <row r="599" spans="2:60" x14ac:dyDescent="0.2">
      <c r="B599" s="14">
        <f t="shared" si="49"/>
        <v>591</v>
      </c>
      <c r="C599" s="15" t="str">
        <f>CONCATENATE('Data Sheet'!$B$8,'Data Sheet'!$G$2)</f>
        <v>" HWDP</v>
      </c>
      <c r="D599" s="95" t="str">
        <f t="shared" si="50"/>
        <v/>
      </c>
      <c r="E599" s="15" t="str">
        <f>IF('Sum HWDP'!$D$10="TH-Hill DS-1 Vol 3 CAT 2: Clean and Visual Ends only","N/A","OK")</f>
        <v>OK</v>
      </c>
      <c r="F599" s="15" t="str">
        <f>IF('Sum HWDP'!$D$10="TH-Hill DS-1 Vol 3 CAT 2: Clean and Visual Ends only","N/A","OK")</f>
        <v>OK</v>
      </c>
      <c r="G599" s="17"/>
      <c r="H599" s="17"/>
      <c r="I599" s="17" t="s">
        <v>51</v>
      </c>
      <c r="J599" s="17" t="str">
        <f t="shared" si="46"/>
        <v>OK</v>
      </c>
      <c r="K599" s="17" t="str">
        <f t="shared" si="46"/>
        <v>OK</v>
      </c>
      <c r="L599" s="17" t="str">
        <f>IF('Data Sheet'!$B$9="NC-50","N/A","OK")</f>
        <v>OK</v>
      </c>
      <c r="M599" s="17" t="str">
        <f>IF('Data Sheet'!$B$9="NC-50","N/A","OK")</f>
        <v>OK</v>
      </c>
      <c r="N599" s="23" t="str">
        <f>IF(BO599&lt;&gt;"",
    IF(INT('Data Sheet'!$A$19)=INT('Data Sheet'!$B$19),
        --(INT('Data Sheet'!$A$19) &amp; "." &amp; BO599),
        IF(AND((--(INT('Data Sheet'!$A$19) &amp; "." &amp; BO599)&gt;=--('Data Sheet'!$A$19)), (--(INT('Data Sheet'!$A$19) &amp; "." &amp; BO599)&lt;=--('Data Sheet'!$B$19))),
            --(INT('Data Sheet'!$A$19) &amp; "." &amp; BO599),
            --(INT('Data Sheet'!$B$19) &amp; "." &amp; BO599)
        )
    ),
    IF(BN599&lt;&gt;"",
        IF(INT('Data Sheet'!$A$19)=INT('Data Sheet'!$B$19),
            --(INT('Data Sheet'!$A$19) &amp; "." &amp; LEFT(BN599,3)),
            IF(AND((--(INT('Data Sheet'!$A$19) &amp; "." &amp; LEFT(BN599,3))&gt;=--('Data Sheet'!$A$19)), (--(INT('Data Sheet'!$A$19) &amp; "." &amp; LEFT(BN599,3))&lt;=--('Data Sheet'!$B$19))),
                --(INT('Data Sheet'!$A$19) &amp; "." &amp; LEFT(BN599,3)),
                --(INT('Data Sheet'!$B$19) &amp; "." &amp; LEFT(BN599,3))
            )
        ),
        "OK"
    )
)</f>
        <v>OK</v>
      </c>
      <c r="O599" s="23" t="str">
        <f>IF(BP599&lt;&gt;"",
    IF(INT('Data Sheet'!$A$19)=INT('Data Sheet'!$B$19),
        --(INT('Data Sheet'!$A$19) &amp; "." &amp; BP599),
        IF(AND((--(INT('Data Sheet'!$A$19) &amp; "." &amp; BP599)&gt;=--('Data Sheet'!$A$19)), (--(INT('Data Sheet'!$A$19) &amp; "." &amp; BP599)&lt;=--('Data Sheet'!$B$19))),
            --(INT('Data Sheet'!$A$19) &amp; "." &amp; BP599),
            --(INT('Data Sheet'!$B$19) &amp; "." &amp; BP599)
        )
    ),
    IF(BN599&lt;&gt;"",
        IF(INT('Data Sheet'!$A$19)=INT('Data Sheet'!$B$19),
            --(INT('Data Sheet'!$A$19) &amp; "." &amp; RIGHT(BN599,3)),
            IF(AND((--(INT('Data Sheet'!$A$19) &amp; "." &amp; RIGHT(BN599,3))&gt;=--('Data Sheet'!$A$19)), (--(INT('Data Sheet'!$A$19) &amp; "." &amp; RIGHT(BN599,3))&lt;=--('Data Sheet'!$B$19))),
                --(INT('Data Sheet'!$A$19) &amp; "." &amp; RIGHT(BN599,3)),
                --(INT('Data Sheet'!$B$19) &amp; "." &amp; RIGHT(BN599,3))
            )
        ),
        "OK"
    )
)</f>
        <v>OK</v>
      </c>
      <c r="P599" s="23" t="str">
        <f>IF(BR599&lt;&gt;"",
    IF(INT('Data Sheet'!$A$19)=INT('Data Sheet'!$B$15),
        --(INT('Data Sheet'!$A$15) &amp; "." &amp; BR599),
        IF(AND((--(INT('Data Sheet'!$A$15) &amp; "." &amp; BR599)&gt;=--('Data Sheet'!$A$15)), (--(INT('Data Sheet'!$A$15) &amp; "." &amp; BR599)&lt;=--('Data Sheet'!$B$15))),
            --(INT('Data Sheet'!$A$15) &amp; "." &amp; BR599),
            --(INT('Data Sheet'!$B$15) &amp; "." &amp; BR599)
        )
    ),
    IF(BQ599&lt;&gt;"",
        IF(INT('Data Sheet'!$A$15)=INT('Data Sheet'!$B$15),
            --(INT('Data Sheet'!$A$15) &amp; "." &amp; LEFT(BQ599,3)),
            IF(AND((--(INT('Data Sheet'!$A$15) &amp; "." &amp; LEFT(BQ599,3))&gt;=--('Data Sheet'!$A$15)), (--(INT('Data Sheet'!$A$15) &amp; "." &amp; LEFT(BQ599,3))&lt;=--('Data Sheet'!$B$15))),
                --(INT('Data Sheet'!$A$15) &amp; "." &amp; LEFT(BQ599,3)),
                --(INT('Data Sheet'!$B$15) &amp; "." &amp; LEFT(BQ599,3))
            )
        ),
        "OK"
    )
)</f>
        <v>OK</v>
      </c>
      <c r="Q599" s="23" t="str">
        <f>IF(BS599&lt;&gt;"",
    IF(INT('Data Sheet'!$A$19)=INT('Data Sheet'!$B$15),
        --(INT('Data Sheet'!$A$15) &amp; "." &amp; BS599),
        IF(AND((--(INT('Data Sheet'!$A$15) &amp; "." &amp; BS599)&gt;=--('Data Sheet'!$A$15)), (--(INT('Data Sheet'!$A$15) &amp; "." &amp; BS599)&lt;=--('Data Sheet'!$B$15))),
            --(INT('Data Sheet'!$A$15) &amp; "." &amp; BS599),
            --(INT('Data Sheet'!$B$15) &amp; "." &amp; BS599)
        )
    ),
    IF(BQ599&lt;&gt;"",
        IF(INT('Data Sheet'!$A$15)=INT('Data Sheet'!$B$15),
            --(INT('Data Sheet'!$A$15) &amp; "." &amp; RIGHT(BQ599,3)),
            IF(AND((--(INT('Data Sheet'!$A$15) &amp; "." &amp; RIGHT(BQ599,3))&gt;=--('Data Sheet'!$A$15)), (--(INT('Data Sheet'!$A$15) &amp; "." &amp; RIGHT(BQ599,3))&lt;=--('Data Sheet'!$B$15))),
                --(INT('Data Sheet'!$A$15) &amp; "." &amp; RIGHT(BQ599,3)),
                --(INT('Data Sheet'!$B$15) &amp; "." &amp; RIGHT(BQ599,3))
            )
        ),
        "OK"
    )
)</f>
        <v>OK</v>
      </c>
      <c r="R599" s="20"/>
      <c r="S599" s="20"/>
      <c r="T599" s="20"/>
      <c r="U599" s="20"/>
      <c r="V599" s="20"/>
      <c r="W599" s="20"/>
      <c r="X599" s="20"/>
      <c r="Y599" s="20"/>
      <c r="Z599" s="20"/>
      <c r="AA599" s="55"/>
      <c r="AB599" s="55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1"/>
      <c r="AR599" s="21"/>
      <c r="AS599" s="21"/>
      <c r="AT599" s="21"/>
      <c r="AU599" s="21"/>
      <c r="AV599" s="21"/>
      <c r="AW599" s="22"/>
      <c r="AX599" s="99"/>
      <c r="AY599" s="20"/>
      <c r="AZ599" s="20"/>
      <c r="BA599" s="22"/>
      <c r="BC599" s="80"/>
      <c r="BD599" s="80"/>
      <c r="BE599" s="80"/>
      <c r="BF599" s="80"/>
      <c r="BG599" s="2" t="str">
        <f t="shared" si="48"/>
        <v/>
      </c>
      <c r="BH599" s="78">
        <f t="shared" si="47"/>
        <v>0</v>
      </c>
    </row>
    <row r="600" spans="2:60" x14ac:dyDescent="0.2">
      <c r="B600" s="14">
        <f t="shared" si="49"/>
        <v>592</v>
      </c>
      <c r="C600" s="15" t="str">
        <f>CONCATENATE('Data Sheet'!$B$8,'Data Sheet'!$G$2)</f>
        <v>" HWDP</v>
      </c>
      <c r="D600" s="95" t="str">
        <f t="shared" si="50"/>
        <v/>
      </c>
      <c r="E600" s="15" t="str">
        <f>IF('Sum HWDP'!$D$10="TH-Hill DS-1 Vol 3 CAT 2: Clean and Visual Ends only","N/A","OK")</f>
        <v>OK</v>
      </c>
      <c r="F600" s="15" t="str">
        <f>IF('Sum HWDP'!$D$10="TH-Hill DS-1 Vol 3 CAT 2: Clean and Visual Ends only","N/A","OK")</f>
        <v>OK</v>
      </c>
      <c r="G600" s="17"/>
      <c r="H600" s="17"/>
      <c r="I600" s="17" t="s">
        <v>51</v>
      </c>
      <c r="J600" s="17" t="str">
        <f t="shared" si="46"/>
        <v>OK</v>
      </c>
      <c r="K600" s="17" t="str">
        <f t="shared" si="46"/>
        <v>OK</v>
      </c>
      <c r="L600" s="17" t="str">
        <f>IF('Data Sheet'!$B$9="NC-50","N/A","OK")</f>
        <v>OK</v>
      </c>
      <c r="M600" s="17" t="str">
        <f>IF('Data Sheet'!$B$9="NC-50","N/A","OK")</f>
        <v>OK</v>
      </c>
      <c r="N600" s="23" t="str">
        <f>IF(BO600&lt;&gt;"",
    IF(INT('Data Sheet'!$A$19)=INT('Data Sheet'!$B$19),
        --(INT('Data Sheet'!$A$19) &amp; "." &amp; BO600),
        IF(AND((--(INT('Data Sheet'!$A$19) &amp; "." &amp; BO600)&gt;=--('Data Sheet'!$A$19)), (--(INT('Data Sheet'!$A$19) &amp; "." &amp; BO600)&lt;=--('Data Sheet'!$B$19))),
            --(INT('Data Sheet'!$A$19) &amp; "." &amp; BO600),
            --(INT('Data Sheet'!$B$19) &amp; "." &amp; BO600)
        )
    ),
    IF(BN600&lt;&gt;"",
        IF(INT('Data Sheet'!$A$19)=INT('Data Sheet'!$B$19),
            --(INT('Data Sheet'!$A$19) &amp; "." &amp; LEFT(BN600,3)),
            IF(AND((--(INT('Data Sheet'!$A$19) &amp; "." &amp; LEFT(BN600,3))&gt;=--('Data Sheet'!$A$19)), (--(INT('Data Sheet'!$A$19) &amp; "." &amp; LEFT(BN600,3))&lt;=--('Data Sheet'!$B$19))),
                --(INT('Data Sheet'!$A$19) &amp; "." &amp; LEFT(BN600,3)),
                --(INT('Data Sheet'!$B$19) &amp; "." &amp; LEFT(BN600,3))
            )
        ),
        "OK"
    )
)</f>
        <v>OK</v>
      </c>
      <c r="O600" s="23" t="str">
        <f>IF(BP600&lt;&gt;"",
    IF(INT('Data Sheet'!$A$19)=INT('Data Sheet'!$B$19),
        --(INT('Data Sheet'!$A$19) &amp; "." &amp; BP600),
        IF(AND((--(INT('Data Sheet'!$A$19) &amp; "." &amp; BP600)&gt;=--('Data Sheet'!$A$19)), (--(INT('Data Sheet'!$A$19) &amp; "." &amp; BP600)&lt;=--('Data Sheet'!$B$19))),
            --(INT('Data Sheet'!$A$19) &amp; "." &amp; BP600),
            --(INT('Data Sheet'!$B$19) &amp; "." &amp; BP600)
        )
    ),
    IF(BN600&lt;&gt;"",
        IF(INT('Data Sheet'!$A$19)=INT('Data Sheet'!$B$19),
            --(INT('Data Sheet'!$A$19) &amp; "." &amp; RIGHT(BN600,3)),
            IF(AND((--(INT('Data Sheet'!$A$19) &amp; "." &amp; RIGHT(BN600,3))&gt;=--('Data Sheet'!$A$19)), (--(INT('Data Sheet'!$A$19) &amp; "." &amp; RIGHT(BN600,3))&lt;=--('Data Sheet'!$B$19))),
                --(INT('Data Sheet'!$A$19) &amp; "." &amp; RIGHT(BN600,3)),
                --(INT('Data Sheet'!$B$19) &amp; "." &amp; RIGHT(BN600,3))
            )
        ),
        "OK"
    )
)</f>
        <v>OK</v>
      </c>
      <c r="P600" s="23" t="str">
        <f>IF(BR600&lt;&gt;"",
    IF(INT('Data Sheet'!$A$19)=INT('Data Sheet'!$B$15),
        --(INT('Data Sheet'!$A$15) &amp; "." &amp; BR600),
        IF(AND((--(INT('Data Sheet'!$A$15) &amp; "." &amp; BR600)&gt;=--('Data Sheet'!$A$15)), (--(INT('Data Sheet'!$A$15) &amp; "." &amp; BR600)&lt;=--('Data Sheet'!$B$15))),
            --(INT('Data Sheet'!$A$15) &amp; "." &amp; BR600),
            --(INT('Data Sheet'!$B$15) &amp; "." &amp; BR600)
        )
    ),
    IF(BQ600&lt;&gt;"",
        IF(INT('Data Sheet'!$A$15)=INT('Data Sheet'!$B$15),
            --(INT('Data Sheet'!$A$15) &amp; "." &amp; LEFT(BQ600,3)),
            IF(AND((--(INT('Data Sheet'!$A$15) &amp; "." &amp; LEFT(BQ600,3))&gt;=--('Data Sheet'!$A$15)), (--(INT('Data Sheet'!$A$15) &amp; "." &amp; LEFT(BQ600,3))&lt;=--('Data Sheet'!$B$15))),
                --(INT('Data Sheet'!$A$15) &amp; "." &amp; LEFT(BQ600,3)),
                --(INT('Data Sheet'!$B$15) &amp; "." &amp; LEFT(BQ600,3))
            )
        ),
        "OK"
    )
)</f>
        <v>OK</v>
      </c>
      <c r="Q600" s="23" t="str">
        <f>IF(BS600&lt;&gt;"",
    IF(INT('Data Sheet'!$A$19)=INT('Data Sheet'!$B$15),
        --(INT('Data Sheet'!$A$15) &amp; "." &amp; BS600),
        IF(AND((--(INT('Data Sheet'!$A$15) &amp; "." &amp; BS600)&gt;=--('Data Sheet'!$A$15)), (--(INT('Data Sheet'!$A$15) &amp; "." &amp; BS600)&lt;=--('Data Sheet'!$B$15))),
            --(INT('Data Sheet'!$A$15) &amp; "." &amp; BS600),
            --(INT('Data Sheet'!$B$15) &amp; "." &amp; BS600)
        )
    ),
    IF(BQ600&lt;&gt;"",
        IF(INT('Data Sheet'!$A$15)=INT('Data Sheet'!$B$15),
            --(INT('Data Sheet'!$A$15) &amp; "." &amp; RIGHT(BQ600,3)),
            IF(AND((--(INT('Data Sheet'!$A$15) &amp; "." &amp; RIGHT(BQ600,3))&gt;=--('Data Sheet'!$A$15)), (--(INT('Data Sheet'!$A$15) &amp; "." &amp; RIGHT(BQ600,3))&lt;=--('Data Sheet'!$B$15))),
                --(INT('Data Sheet'!$A$15) &amp; "." &amp; RIGHT(BQ600,3)),
                --(INT('Data Sheet'!$B$15) &amp; "." &amp; RIGHT(BQ600,3))
            )
        ),
        "OK"
    )
)</f>
        <v>OK</v>
      </c>
      <c r="R600" s="20"/>
      <c r="S600" s="20"/>
      <c r="T600" s="20"/>
      <c r="U600" s="20"/>
      <c r="V600" s="20"/>
      <c r="W600" s="20"/>
      <c r="X600" s="20"/>
      <c r="Y600" s="20"/>
      <c r="Z600" s="20"/>
      <c r="AA600" s="55"/>
      <c r="AB600" s="55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1"/>
      <c r="AR600" s="21"/>
      <c r="AS600" s="21"/>
      <c r="AT600" s="21"/>
      <c r="AU600" s="21"/>
      <c r="AV600" s="21"/>
      <c r="AW600" s="22"/>
      <c r="AX600" s="99"/>
      <c r="AY600" s="20"/>
      <c r="AZ600" s="20"/>
      <c r="BA600" s="22"/>
      <c r="BC600" s="80"/>
      <c r="BD600" s="80"/>
      <c r="BE600" s="80"/>
      <c r="BF600" s="80"/>
      <c r="BG600" s="2" t="str">
        <f t="shared" si="48"/>
        <v/>
      </c>
      <c r="BH600" s="78">
        <f t="shared" si="47"/>
        <v>0</v>
      </c>
    </row>
    <row r="601" spans="2:60" x14ac:dyDescent="0.2">
      <c r="B601" s="14">
        <f t="shared" si="49"/>
        <v>593</v>
      </c>
      <c r="C601" s="15" t="str">
        <f>CONCATENATE('Data Sheet'!$B$8,'Data Sheet'!$G$2)</f>
        <v>" HWDP</v>
      </c>
      <c r="D601" s="95" t="str">
        <f t="shared" si="50"/>
        <v/>
      </c>
      <c r="E601" s="15" t="str">
        <f>IF('Sum HWDP'!$D$10="TH-Hill DS-1 Vol 3 CAT 2: Clean and Visual Ends only","N/A","OK")</f>
        <v>OK</v>
      </c>
      <c r="F601" s="15" t="str">
        <f>IF('Sum HWDP'!$D$10="TH-Hill DS-1 Vol 3 CAT 2: Clean and Visual Ends only","N/A","OK")</f>
        <v>OK</v>
      </c>
      <c r="G601" s="17"/>
      <c r="H601" s="17"/>
      <c r="I601" s="17" t="s">
        <v>51</v>
      </c>
      <c r="J601" s="17" t="str">
        <f t="shared" ref="J601:K608" si="51">IF(AP601="X", "MIN", "OK")</f>
        <v>OK</v>
      </c>
      <c r="K601" s="17" t="str">
        <f t="shared" si="51"/>
        <v>OK</v>
      </c>
      <c r="L601" s="17" t="str">
        <f>IF('Data Sheet'!$B$9="NC-50","N/A","OK")</f>
        <v>OK</v>
      </c>
      <c r="M601" s="17" t="str">
        <f>IF('Data Sheet'!$B$9="NC-50","N/A","OK")</f>
        <v>OK</v>
      </c>
      <c r="N601" s="23" t="str">
        <f>IF(BO601&lt;&gt;"",
    IF(INT('Data Sheet'!$A$19)=INT('Data Sheet'!$B$19),
        --(INT('Data Sheet'!$A$19) &amp; "." &amp; BO601),
        IF(AND((--(INT('Data Sheet'!$A$19) &amp; "." &amp; BO601)&gt;=--('Data Sheet'!$A$19)), (--(INT('Data Sheet'!$A$19) &amp; "." &amp; BO601)&lt;=--('Data Sheet'!$B$19))),
            --(INT('Data Sheet'!$A$19) &amp; "." &amp; BO601),
            --(INT('Data Sheet'!$B$19) &amp; "." &amp; BO601)
        )
    ),
    IF(BN601&lt;&gt;"",
        IF(INT('Data Sheet'!$A$19)=INT('Data Sheet'!$B$19),
            --(INT('Data Sheet'!$A$19) &amp; "." &amp; LEFT(BN601,3)),
            IF(AND((--(INT('Data Sheet'!$A$19) &amp; "." &amp; LEFT(BN601,3))&gt;=--('Data Sheet'!$A$19)), (--(INT('Data Sheet'!$A$19) &amp; "." &amp; LEFT(BN601,3))&lt;=--('Data Sheet'!$B$19))),
                --(INT('Data Sheet'!$A$19) &amp; "." &amp; LEFT(BN601,3)),
                --(INT('Data Sheet'!$B$19) &amp; "." &amp; LEFT(BN601,3))
            )
        ),
        "OK"
    )
)</f>
        <v>OK</v>
      </c>
      <c r="O601" s="23" t="str">
        <f>IF(BP601&lt;&gt;"",
    IF(INT('Data Sheet'!$A$19)=INT('Data Sheet'!$B$19),
        --(INT('Data Sheet'!$A$19) &amp; "." &amp; BP601),
        IF(AND((--(INT('Data Sheet'!$A$19) &amp; "." &amp; BP601)&gt;=--('Data Sheet'!$A$19)), (--(INT('Data Sheet'!$A$19) &amp; "." &amp; BP601)&lt;=--('Data Sheet'!$B$19))),
            --(INT('Data Sheet'!$A$19) &amp; "." &amp; BP601),
            --(INT('Data Sheet'!$B$19) &amp; "." &amp; BP601)
        )
    ),
    IF(BN601&lt;&gt;"",
        IF(INT('Data Sheet'!$A$19)=INT('Data Sheet'!$B$19),
            --(INT('Data Sheet'!$A$19) &amp; "." &amp; RIGHT(BN601,3)),
            IF(AND((--(INT('Data Sheet'!$A$19) &amp; "." &amp; RIGHT(BN601,3))&gt;=--('Data Sheet'!$A$19)), (--(INT('Data Sheet'!$A$19) &amp; "." &amp; RIGHT(BN601,3))&lt;=--('Data Sheet'!$B$19))),
                --(INT('Data Sheet'!$A$19) &amp; "." &amp; RIGHT(BN601,3)),
                --(INT('Data Sheet'!$B$19) &amp; "." &amp; RIGHT(BN601,3))
            )
        ),
        "OK"
    )
)</f>
        <v>OK</v>
      </c>
      <c r="P601" s="23" t="str">
        <f>IF(BR601&lt;&gt;"",
    IF(INT('Data Sheet'!$A$19)=INT('Data Sheet'!$B$15),
        --(INT('Data Sheet'!$A$15) &amp; "." &amp; BR601),
        IF(AND((--(INT('Data Sheet'!$A$15) &amp; "." &amp; BR601)&gt;=--('Data Sheet'!$A$15)), (--(INT('Data Sheet'!$A$15) &amp; "." &amp; BR601)&lt;=--('Data Sheet'!$B$15))),
            --(INT('Data Sheet'!$A$15) &amp; "." &amp; BR601),
            --(INT('Data Sheet'!$B$15) &amp; "." &amp; BR601)
        )
    ),
    IF(BQ601&lt;&gt;"",
        IF(INT('Data Sheet'!$A$15)=INT('Data Sheet'!$B$15),
            --(INT('Data Sheet'!$A$15) &amp; "." &amp; LEFT(BQ601,3)),
            IF(AND((--(INT('Data Sheet'!$A$15) &amp; "." &amp; LEFT(BQ601,3))&gt;=--('Data Sheet'!$A$15)), (--(INT('Data Sheet'!$A$15) &amp; "." &amp; LEFT(BQ601,3))&lt;=--('Data Sheet'!$B$15))),
                --(INT('Data Sheet'!$A$15) &amp; "." &amp; LEFT(BQ601,3)),
                --(INT('Data Sheet'!$B$15) &amp; "." &amp; LEFT(BQ601,3))
            )
        ),
        "OK"
    )
)</f>
        <v>OK</v>
      </c>
      <c r="Q601" s="23" t="str">
        <f>IF(BS601&lt;&gt;"",
    IF(INT('Data Sheet'!$A$19)=INT('Data Sheet'!$B$15),
        --(INT('Data Sheet'!$A$15) &amp; "." &amp; BS601),
        IF(AND((--(INT('Data Sheet'!$A$15) &amp; "." &amp; BS601)&gt;=--('Data Sheet'!$A$15)), (--(INT('Data Sheet'!$A$15) &amp; "." &amp; BS601)&lt;=--('Data Sheet'!$B$15))),
            --(INT('Data Sheet'!$A$15) &amp; "." &amp; BS601),
            --(INT('Data Sheet'!$B$15) &amp; "." &amp; BS601)
        )
    ),
    IF(BQ601&lt;&gt;"",
        IF(INT('Data Sheet'!$A$15)=INT('Data Sheet'!$B$15),
            --(INT('Data Sheet'!$A$15) &amp; "." &amp; RIGHT(BQ601,3)),
            IF(AND((--(INT('Data Sheet'!$A$15) &amp; "." &amp; RIGHT(BQ601,3))&gt;=--('Data Sheet'!$A$15)), (--(INT('Data Sheet'!$A$15) &amp; "." &amp; RIGHT(BQ601,3))&lt;=--('Data Sheet'!$B$15))),
                --(INT('Data Sheet'!$A$15) &amp; "." &amp; RIGHT(BQ601,3)),
                --(INT('Data Sheet'!$B$15) &amp; "." &amp; RIGHT(BQ601,3))
            )
        ),
        "OK"
    )
)</f>
        <v>OK</v>
      </c>
      <c r="R601" s="20"/>
      <c r="S601" s="20"/>
      <c r="T601" s="20"/>
      <c r="U601" s="20"/>
      <c r="V601" s="20"/>
      <c r="W601" s="20"/>
      <c r="X601" s="20"/>
      <c r="Y601" s="20"/>
      <c r="Z601" s="20"/>
      <c r="AA601" s="55"/>
      <c r="AB601" s="55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1"/>
      <c r="AR601" s="21"/>
      <c r="AS601" s="21"/>
      <c r="AT601" s="21"/>
      <c r="AU601" s="21"/>
      <c r="AV601" s="21"/>
      <c r="AW601" s="22"/>
      <c r="AX601" s="99"/>
      <c r="AY601" s="20"/>
      <c r="AZ601" s="20"/>
      <c r="BA601" s="22"/>
      <c r="BC601" s="80"/>
      <c r="BD601" s="80"/>
      <c r="BE601" s="80"/>
      <c r="BF601" s="80"/>
      <c r="BG601" s="2" t="str">
        <f t="shared" si="48"/>
        <v/>
      </c>
      <c r="BH601" s="78">
        <f t="shared" si="47"/>
        <v>0</v>
      </c>
    </row>
    <row r="602" spans="2:60" x14ac:dyDescent="0.2">
      <c r="B602" s="14">
        <f t="shared" si="49"/>
        <v>594</v>
      </c>
      <c r="C602" s="15" t="str">
        <f>CONCATENATE('Data Sheet'!$B$8,'Data Sheet'!$G$2)</f>
        <v>" HWDP</v>
      </c>
      <c r="D602" s="95" t="str">
        <f t="shared" si="50"/>
        <v/>
      </c>
      <c r="E602" s="15" t="str">
        <f>IF('Sum HWDP'!$D$10="TH-Hill DS-1 Vol 3 CAT 2: Clean and Visual Ends only","N/A","OK")</f>
        <v>OK</v>
      </c>
      <c r="F602" s="15" t="str">
        <f>IF('Sum HWDP'!$D$10="TH-Hill DS-1 Vol 3 CAT 2: Clean and Visual Ends only","N/A","OK")</f>
        <v>OK</v>
      </c>
      <c r="G602" s="17"/>
      <c r="H602" s="17"/>
      <c r="I602" s="17" t="s">
        <v>51</v>
      </c>
      <c r="J602" s="17" t="str">
        <f t="shared" si="51"/>
        <v>OK</v>
      </c>
      <c r="K602" s="17" t="str">
        <f t="shared" si="51"/>
        <v>OK</v>
      </c>
      <c r="L602" s="17" t="str">
        <f>IF('Data Sheet'!$B$9="NC-50","N/A","OK")</f>
        <v>OK</v>
      </c>
      <c r="M602" s="17" t="str">
        <f>IF('Data Sheet'!$B$9="NC-50","N/A","OK")</f>
        <v>OK</v>
      </c>
      <c r="N602" s="23" t="str">
        <f>IF(BO602&lt;&gt;"",
    IF(INT('Data Sheet'!$A$19)=INT('Data Sheet'!$B$19),
        --(INT('Data Sheet'!$A$19) &amp; "." &amp; BO602),
        IF(AND((--(INT('Data Sheet'!$A$19) &amp; "." &amp; BO602)&gt;=--('Data Sheet'!$A$19)), (--(INT('Data Sheet'!$A$19) &amp; "." &amp; BO602)&lt;=--('Data Sheet'!$B$19))),
            --(INT('Data Sheet'!$A$19) &amp; "." &amp; BO602),
            --(INT('Data Sheet'!$B$19) &amp; "." &amp; BO602)
        )
    ),
    IF(BN602&lt;&gt;"",
        IF(INT('Data Sheet'!$A$19)=INT('Data Sheet'!$B$19),
            --(INT('Data Sheet'!$A$19) &amp; "." &amp; LEFT(BN602,3)),
            IF(AND((--(INT('Data Sheet'!$A$19) &amp; "." &amp; LEFT(BN602,3))&gt;=--('Data Sheet'!$A$19)), (--(INT('Data Sheet'!$A$19) &amp; "." &amp; LEFT(BN602,3))&lt;=--('Data Sheet'!$B$19))),
                --(INT('Data Sheet'!$A$19) &amp; "." &amp; LEFT(BN602,3)),
                --(INT('Data Sheet'!$B$19) &amp; "." &amp; LEFT(BN602,3))
            )
        ),
        "OK"
    )
)</f>
        <v>OK</v>
      </c>
      <c r="O602" s="23" t="str">
        <f>IF(BP602&lt;&gt;"",
    IF(INT('Data Sheet'!$A$19)=INT('Data Sheet'!$B$19),
        --(INT('Data Sheet'!$A$19) &amp; "." &amp; BP602),
        IF(AND((--(INT('Data Sheet'!$A$19) &amp; "." &amp; BP602)&gt;=--('Data Sheet'!$A$19)), (--(INT('Data Sheet'!$A$19) &amp; "." &amp; BP602)&lt;=--('Data Sheet'!$B$19))),
            --(INT('Data Sheet'!$A$19) &amp; "." &amp; BP602),
            --(INT('Data Sheet'!$B$19) &amp; "." &amp; BP602)
        )
    ),
    IF(BN602&lt;&gt;"",
        IF(INT('Data Sheet'!$A$19)=INT('Data Sheet'!$B$19),
            --(INT('Data Sheet'!$A$19) &amp; "." &amp; RIGHT(BN602,3)),
            IF(AND((--(INT('Data Sheet'!$A$19) &amp; "." &amp; RIGHT(BN602,3))&gt;=--('Data Sheet'!$A$19)), (--(INT('Data Sheet'!$A$19) &amp; "." &amp; RIGHT(BN602,3))&lt;=--('Data Sheet'!$B$19))),
                --(INT('Data Sheet'!$A$19) &amp; "." &amp; RIGHT(BN602,3)),
                --(INT('Data Sheet'!$B$19) &amp; "." &amp; RIGHT(BN602,3))
            )
        ),
        "OK"
    )
)</f>
        <v>OK</v>
      </c>
      <c r="P602" s="23" t="str">
        <f>IF(BR602&lt;&gt;"",
    IF(INT('Data Sheet'!$A$19)=INT('Data Sheet'!$B$15),
        --(INT('Data Sheet'!$A$15) &amp; "." &amp; BR602),
        IF(AND((--(INT('Data Sheet'!$A$15) &amp; "." &amp; BR602)&gt;=--('Data Sheet'!$A$15)), (--(INT('Data Sheet'!$A$15) &amp; "." &amp; BR602)&lt;=--('Data Sheet'!$B$15))),
            --(INT('Data Sheet'!$A$15) &amp; "." &amp; BR602),
            --(INT('Data Sheet'!$B$15) &amp; "." &amp; BR602)
        )
    ),
    IF(BQ602&lt;&gt;"",
        IF(INT('Data Sheet'!$A$15)=INT('Data Sheet'!$B$15),
            --(INT('Data Sheet'!$A$15) &amp; "." &amp; LEFT(BQ602,3)),
            IF(AND((--(INT('Data Sheet'!$A$15) &amp; "." &amp; LEFT(BQ602,3))&gt;=--('Data Sheet'!$A$15)), (--(INT('Data Sheet'!$A$15) &amp; "." &amp; LEFT(BQ602,3))&lt;=--('Data Sheet'!$B$15))),
                --(INT('Data Sheet'!$A$15) &amp; "." &amp; LEFT(BQ602,3)),
                --(INT('Data Sheet'!$B$15) &amp; "." &amp; LEFT(BQ602,3))
            )
        ),
        "OK"
    )
)</f>
        <v>OK</v>
      </c>
      <c r="Q602" s="23" t="str">
        <f>IF(BS602&lt;&gt;"",
    IF(INT('Data Sheet'!$A$19)=INT('Data Sheet'!$B$15),
        --(INT('Data Sheet'!$A$15) &amp; "." &amp; BS602),
        IF(AND((--(INT('Data Sheet'!$A$15) &amp; "." &amp; BS602)&gt;=--('Data Sheet'!$A$15)), (--(INT('Data Sheet'!$A$15) &amp; "." &amp; BS602)&lt;=--('Data Sheet'!$B$15))),
            --(INT('Data Sheet'!$A$15) &amp; "." &amp; BS602),
            --(INT('Data Sheet'!$B$15) &amp; "." &amp; BS602)
        )
    ),
    IF(BQ602&lt;&gt;"",
        IF(INT('Data Sheet'!$A$15)=INT('Data Sheet'!$B$15),
            --(INT('Data Sheet'!$A$15) &amp; "." &amp; RIGHT(BQ602,3)),
            IF(AND((--(INT('Data Sheet'!$A$15) &amp; "." &amp; RIGHT(BQ602,3))&gt;=--('Data Sheet'!$A$15)), (--(INT('Data Sheet'!$A$15) &amp; "." &amp; RIGHT(BQ602,3))&lt;=--('Data Sheet'!$B$15))),
                --(INT('Data Sheet'!$A$15) &amp; "." &amp; RIGHT(BQ602,3)),
                --(INT('Data Sheet'!$B$15) &amp; "." &amp; RIGHT(BQ602,3))
            )
        ),
        "OK"
    )
)</f>
        <v>OK</v>
      </c>
      <c r="R602" s="20"/>
      <c r="S602" s="20"/>
      <c r="T602" s="20"/>
      <c r="U602" s="20"/>
      <c r="V602" s="20"/>
      <c r="W602" s="20"/>
      <c r="X602" s="20"/>
      <c r="Y602" s="20"/>
      <c r="Z602" s="20"/>
      <c r="AA602" s="55"/>
      <c r="AB602" s="55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1"/>
      <c r="AR602" s="21"/>
      <c r="AS602" s="21"/>
      <c r="AT602" s="21"/>
      <c r="AU602" s="21"/>
      <c r="AV602" s="21"/>
      <c r="AW602" s="22"/>
      <c r="AX602" s="99"/>
      <c r="AY602" s="20"/>
      <c r="AZ602" s="20"/>
      <c r="BA602" s="22"/>
      <c r="BC602" s="80"/>
      <c r="BD602" s="80"/>
      <c r="BE602" s="80"/>
      <c r="BF602" s="80"/>
      <c r="BG602" s="2" t="str">
        <f t="shared" si="48"/>
        <v/>
      </c>
      <c r="BH602" s="78">
        <f t="shared" si="47"/>
        <v>0</v>
      </c>
    </row>
    <row r="603" spans="2:60" x14ac:dyDescent="0.2">
      <c r="B603" s="14">
        <f t="shared" si="49"/>
        <v>595</v>
      </c>
      <c r="C603" s="15" t="str">
        <f>CONCATENATE('Data Sheet'!$B$8,'Data Sheet'!$G$2)</f>
        <v>" HWDP</v>
      </c>
      <c r="D603" s="95" t="str">
        <f t="shared" si="50"/>
        <v/>
      </c>
      <c r="E603" s="15" t="str">
        <f>IF('Sum HWDP'!$D$10="TH-Hill DS-1 Vol 3 CAT 2: Clean and Visual Ends only","N/A","OK")</f>
        <v>OK</v>
      </c>
      <c r="F603" s="15" t="str">
        <f>IF('Sum HWDP'!$D$10="TH-Hill DS-1 Vol 3 CAT 2: Clean and Visual Ends only","N/A","OK")</f>
        <v>OK</v>
      </c>
      <c r="G603" s="17"/>
      <c r="H603" s="17"/>
      <c r="I603" s="17" t="s">
        <v>51</v>
      </c>
      <c r="J603" s="17" t="str">
        <f t="shared" si="51"/>
        <v>OK</v>
      </c>
      <c r="K603" s="17" t="str">
        <f t="shared" si="51"/>
        <v>OK</v>
      </c>
      <c r="L603" s="17" t="str">
        <f>IF('Data Sheet'!$B$9="NC-50","N/A","OK")</f>
        <v>OK</v>
      </c>
      <c r="M603" s="17" t="str">
        <f>IF('Data Sheet'!$B$9="NC-50","N/A","OK")</f>
        <v>OK</v>
      </c>
      <c r="N603" s="23" t="str">
        <f>IF(BO603&lt;&gt;"",
    IF(INT('Data Sheet'!$A$19)=INT('Data Sheet'!$B$19),
        --(INT('Data Sheet'!$A$19) &amp; "." &amp; BO603),
        IF(AND((--(INT('Data Sheet'!$A$19) &amp; "." &amp; BO603)&gt;=--('Data Sheet'!$A$19)), (--(INT('Data Sheet'!$A$19) &amp; "." &amp; BO603)&lt;=--('Data Sheet'!$B$19))),
            --(INT('Data Sheet'!$A$19) &amp; "." &amp; BO603),
            --(INT('Data Sheet'!$B$19) &amp; "." &amp; BO603)
        )
    ),
    IF(BN603&lt;&gt;"",
        IF(INT('Data Sheet'!$A$19)=INT('Data Sheet'!$B$19),
            --(INT('Data Sheet'!$A$19) &amp; "." &amp; LEFT(BN603,3)),
            IF(AND((--(INT('Data Sheet'!$A$19) &amp; "." &amp; LEFT(BN603,3))&gt;=--('Data Sheet'!$A$19)), (--(INT('Data Sheet'!$A$19) &amp; "." &amp; LEFT(BN603,3))&lt;=--('Data Sheet'!$B$19))),
                --(INT('Data Sheet'!$A$19) &amp; "." &amp; LEFT(BN603,3)),
                --(INT('Data Sheet'!$B$19) &amp; "." &amp; LEFT(BN603,3))
            )
        ),
        "OK"
    )
)</f>
        <v>OK</v>
      </c>
      <c r="O603" s="23" t="str">
        <f>IF(BP603&lt;&gt;"",
    IF(INT('Data Sheet'!$A$19)=INT('Data Sheet'!$B$19),
        --(INT('Data Sheet'!$A$19) &amp; "." &amp; BP603),
        IF(AND((--(INT('Data Sheet'!$A$19) &amp; "." &amp; BP603)&gt;=--('Data Sheet'!$A$19)), (--(INT('Data Sheet'!$A$19) &amp; "." &amp; BP603)&lt;=--('Data Sheet'!$B$19))),
            --(INT('Data Sheet'!$A$19) &amp; "." &amp; BP603),
            --(INT('Data Sheet'!$B$19) &amp; "." &amp; BP603)
        )
    ),
    IF(BN603&lt;&gt;"",
        IF(INT('Data Sheet'!$A$19)=INT('Data Sheet'!$B$19),
            --(INT('Data Sheet'!$A$19) &amp; "." &amp; RIGHT(BN603,3)),
            IF(AND((--(INT('Data Sheet'!$A$19) &amp; "." &amp; RIGHT(BN603,3))&gt;=--('Data Sheet'!$A$19)), (--(INT('Data Sheet'!$A$19) &amp; "." &amp; RIGHT(BN603,3))&lt;=--('Data Sheet'!$B$19))),
                --(INT('Data Sheet'!$A$19) &amp; "." &amp; RIGHT(BN603,3)),
                --(INT('Data Sheet'!$B$19) &amp; "." &amp; RIGHT(BN603,3))
            )
        ),
        "OK"
    )
)</f>
        <v>OK</v>
      </c>
      <c r="P603" s="23" t="str">
        <f>IF(BR603&lt;&gt;"",
    IF(INT('Data Sheet'!$A$19)=INT('Data Sheet'!$B$15),
        --(INT('Data Sheet'!$A$15) &amp; "." &amp; BR603),
        IF(AND((--(INT('Data Sheet'!$A$15) &amp; "." &amp; BR603)&gt;=--('Data Sheet'!$A$15)), (--(INT('Data Sheet'!$A$15) &amp; "." &amp; BR603)&lt;=--('Data Sheet'!$B$15))),
            --(INT('Data Sheet'!$A$15) &amp; "." &amp; BR603),
            --(INT('Data Sheet'!$B$15) &amp; "." &amp; BR603)
        )
    ),
    IF(BQ603&lt;&gt;"",
        IF(INT('Data Sheet'!$A$15)=INT('Data Sheet'!$B$15),
            --(INT('Data Sheet'!$A$15) &amp; "." &amp; LEFT(BQ603,3)),
            IF(AND((--(INT('Data Sheet'!$A$15) &amp; "." &amp; LEFT(BQ603,3))&gt;=--('Data Sheet'!$A$15)), (--(INT('Data Sheet'!$A$15) &amp; "." &amp; LEFT(BQ603,3))&lt;=--('Data Sheet'!$B$15))),
                --(INT('Data Sheet'!$A$15) &amp; "." &amp; LEFT(BQ603,3)),
                --(INT('Data Sheet'!$B$15) &amp; "." &amp; LEFT(BQ603,3))
            )
        ),
        "OK"
    )
)</f>
        <v>OK</v>
      </c>
      <c r="Q603" s="23" t="str">
        <f>IF(BS603&lt;&gt;"",
    IF(INT('Data Sheet'!$A$19)=INT('Data Sheet'!$B$15),
        --(INT('Data Sheet'!$A$15) &amp; "." &amp; BS603),
        IF(AND((--(INT('Data Sheet'!$A$15) &amp; "." &amp; BS603)&gt;=--('Data Sheet'!$A$15)), (--(INT('Data Sheet'!$A$15) &amp; "." &amp; BS603)&lt;=--('Data Sheet'!$B$15))),
            --(INT('Data Sheet'!$A$15) &amp; "." &amp; BS603),
            --(INT('Data Sheet'!$B$15) &amp; "." &amp; BS603)
        )
    ),
    IF(BQ603&lt;&gt;"",
        IF(INT('Data Sheet'!$A$15)=INT('Data Sheet'!$B$15),
            --(INT('Data Sheet'!$A$15) &amp; "." &amp; RIGHT(BQ603,3)),
            IF(AND((--(INT('Data Sheet'!$A$15) &amp; "." &amp; RIGHT(BQ603,3))&gt;=--('Data Sheet'!$A$15)), (--(INT('Data Sheet'!$A$15) &amp; "." &amp; RIGHT(BQ603,3))&lt;=--('Data Sheet'!$B$15))),
                --(INT('Data Sheet'!$A$15) &amp; "." &amp; RIGHT(BQ603,3)),
                --(INT('Data Sheet'!$B$15) &amp; "." &amp; RIGHT(BQ603,3))
            )
        ),
        "OK"
    )
)</f>
        <v>OK</v>
      </c>
      <c r="R603" s="20"/>
      <c r="S603" s="20"/>
      <c r="T603" s="20"/>
      <c r="U603" s="20"/>
      <c r="V603" s="20"/>
      <c r="W603" s="20"/>
      <c r="X603" s="20"/>
      <c r="Y603" s="20"/>
      <c r="Z603" s="20"/>
      <c r="AA603" s="55"/>
      <c r="AB603" s="55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1"/>
      <c r="AR603" s="21"/>
      <c r="AS603" s="21"/>
      <c r="AT603" s="21"/>
      <c r="AU603" s="21"/>
      <c r="AV603" s="21"/>
      <c r="AW603" s="22"/>
      <c r="AX603" s="99"/>
      <c r="AY603" s="20"/>
      <c r="AZ603" s="20"/>
      <c r="BA603" s="22"/>
      <c r="BC603" s="80"/>
      <c r="BD603" s="80"/>
      <c r="BE603" s="80"/>
      <c r="BF603" s="80"/>
      <c r="BG603" s="2" t="str">
        <f t="shared" si="48"/>
        <v/>
      </c>
      <c r="BH603" s="78">
        <f t="shared" si="47"/>
        <v>0</v>
      </c>
    </row>
    <row r="604" spans="2:60" x14ac:dyDescent="0.2">
      <c r="B604" s="14">
        <f t="shared" si="49"/>
        <v>596</v>
      </c>
      <c r="C604" s="15" t="str">
        <f>CONCATENATE('Data Sheet'!$B$8,'Data Sheet'!$G$2)</f>
        <v>" HWDP</v>
      </c>
      <c r="D604" s="95" t="str">
        <f t="shared" si="50"/>
        <v/>
      </c>
      <c r="E604" s="15" t="str">
        <f>IF('Sum HWDP'!$D$10="TH-Hill DS-1 Vol 3 CAT 2: Clean and Visual Ends only","N/A","OK")</f>
        <v>OK</v>
      </c>
      <c r="F604" s="15" t="str">
        <f>IF('Sum HWDP'!$D$10="TH-Hill DS-1 Vol 3 CAT 2: Clean and Visual Ends only","N/A","OK")</f>
        <v>OK</v>
      </c>
      <c r="G604" s="17"/>
      <c r="H604" s="17"/>
      <c r="I604" s="17" t="s">
        <v>51</v>
      </c>
      <c r="J604" s="17" t="str">
        <f t="shared" si="51"/>
        <v>OK</v>
      </c>
      <c r="K604" s="17" t="str">
        <f t="shared" si="51"/>
        <v>OK</v>
      </c>
      <c r="L604" s="17" t="str">
        <f>IF('Data Sheet'!$B$9="NC-50","N/A","OK")</f>
        <v>OK</v>
      </c>
      <c r="M604" s="17" t="str">
        <f>IF('Data Sheet'!$B$9="NC-50","N/A","OK")</f>
        <v>OK</v>
      </c>
      <c r="N604" s="23" t="str">
        <f>IF(BO604&lt;&gt;"",
    IF(INT('Data Sheet'!$A$19)=INT('Data Sheet'!$B$19),
        --(INT('Data Sheet'!$A$19) &amp; "." &amp; BO604),
        IF(AND((--(INT('Data Sheet'!$A$19) &amp; "." &amp; BO604)&gt;=--('Data Sheet'!$A$19)), (--(INT('Data Sheet'!$A$19) &amp; "." &amp; BO604)&lt;=--('Data Sheet'!$B$19))),
            --(INT('Data Sheet'!$A$19) &amp; "." &amp; BO604),
            --(INT('Data Sheet'!$B$19) &amp; "." &amp; BO604)
        )
    ),
    IF(BN604&lt;&gt;"",
        IF(INT('Data Sheet'!$A$19)=INT('Data Sheet'!$B$19),
            --(INT('Data Sheet'!$A$19) &amp; "." &amp; LEFT(BN604,3)),
            IF(AND((--(INT('Data Sheet'!$A$19) &amp; "." &amp; LEFT(BN604,3))&gt;=--('Data Sheet'!$A$19)), (--(INT('Data Sheet'!$A$19) &amp; "." &amp; LEFT(BN604,3))&lt;=--('Data Sheet'!$B$19))),
                --(INT('Data Sheet'!$A$19) &amp; "." &amp; LEFT(BN604,3)),
                --(INT('Data Sheet'!$B$19) &amp; "." &amp; LEFT(BN604,3))
            )
        ),
        "OK"
    )
)</f>
        <v>OK</v>
      </c>
      <c r="O604" s="23" t="str">
        <f>IF(BP604&lt;&gt;"",
    IF(INT('Data Sheet'!$A$19)=INT('Data Sheet'!$B$19),
        --(INT('Data Sheet'!$A$19) &amp; "." &amp; BP604),
        IF(AND((--(INT('Data Sheet'!$A$19) &amp; "." &amp; BP604)&gt;=--('Data Sheet'!$A$19)), (--(INT('Data Sheet'!$A$19) &amp; "." &amp; BP604)&lt;=--('Data Sheet'!$B$19))),
            --(INT('Data Sheet'!$A$19) &amp; "." &amp; BP604),
            --(INT('Data Sheet'!$B$19) &amp; "." &amp; BP604)
        )
    ),
    IF(BN604&lt;&gt;"",
        IF(INT('Data Sheet'!$A$19)=INT('Data Sheet'!$B$19),
            --(INT('Data Sheet'!$A$19) &amp; "." &amp; RIGHT(BN604,3)),
            IF(AND((--(INT('Data Sheet'!$A$19) &amp; "." &amp; RIGHT(BN604,3))&gt;=--('Data Sheet'!$A$19)), (--(INT('Data Sheet'!$A$19) &amp; "." &amp; RIGHT(BN604,3))&lt;=--('Data Sheet'!$B$19))),
                --(INT('Data Sheet'!$A$19) &amp; "." &amp; RIGHT(BN604,3)),
                --(INT('Data Sheet'!$B$19) &amp; "." &amp; RIGHT(BN604,3))
            )
        ),
        "OK"
    )
)</f>
        <v>OK</v>
      </c>
      <c r="P604" s="23" t="str">
        <f>IF(BR604&lt;&gt;"",
    IF(INT('Data Sheet'!$A$19)=INT('Data Sheet'!$B$15),
        --(INT('Data Sheet'!$A$15) &amp; "." &amp; BR604),
        IF(AND((--(INT('Data Sheet'!$A$15) &amp; "." &amp; BR604)&gt;=--('Data Sheet'!$A$15)), (--(INT('Data Sheet'!$A$15) &amp; "." &amp; BR604)&lt;=--('Data Sheet'!$B$15))),
            --(INT('Data Sheet'!$A$15) &amp; "." &amp; BR604),
            --(INT('Data Sheet'!$B$15) &amp; "." &amp; BR604)
        )
    ),
    IF(BQ604&lt;&gt;"",
        IF(INT('Data Sheet'!$A$15)=INT('Data Sheet'!$B$15),
            --(INT('Data Sheet'!$A$15) &amp; "." &amp; LEFT(BQ604,3)),
            IF(AND((--(INT('Data Sheet'!$A$15) &amp; "." &amp; LEFT(BQ604,3))&gt;=--('Data Sheet'!$A$15)), (--(INT('Data Sheet'!$A$15) &amp; "." &amp; LEFT(BQ604,3))&lt;=--('Data Sheet'!$B$15))),
                --(INT('Data Sheet'!$A$15) &amp; "." &amp; LEFT(BQ604,3)),
                --(INT('Data Sheet'!$B$15) &amp; "." &amp; LEFT(BQ604,3))
            )
        ),
        "OK"
    )
)</f>
        <v>OK</v>
      </c>
      <c r="Q604" s="23" t="str">
        <f>IF(BS604&lt;&gt;"",
    IF(INT('Data Sheet'!$A$19)=INT('Data Sheet'!$B$15),
        --(INT('Data Sheet'!$A$15) &amp; "." &amp; BS604),
        IF(AND((--(INT('Data Sheet'!$A$15) &amp; "." &amp; BS604)&gt;=--('Data Sheet'!$A$15)), (--(INT('Data Sheet'!$A$15) &amp; "." &amp; BS604)&lt;=--('Data Sheet'!$B$15))),
            --(INT('Data Sheet'!$A$15) &amp; "." &amp; BS604),
            --(INT('Data Sheet'!$B$15) &amp; "." &amp; BS604)
        )
    ),
    IF(BQ604&lt;&gt;"",
        IF(INT('Data Sheet'!$A$15)=INT('Data Sheet'!$B$15),
            --(INT('Data Sheet'!$A$15) &amp; "." &amp; RIGHT(BQ604,3)),
            IF(AND((--(INT('Data Sheet'!$A$15) &amp; "." &amp; RIGHT(BQ604,3))&gt;=--('Data Sheet'!$A$15)), (--(INT('Data Sheet'!$A$15) &amp; "." &amp; RIGHT(BQ604,3))&lt;=--('Data Sheet'!$B$15))),
                --(INT('Data Sheet'!$A$15) &amp; "." &amp; RIGHT(BQ604,3)),
                --(INT('Data Sheet'!$B$15) &amp; "." &amp; RIGHT(BQ604,3))
            )
        ),
        "OK"
    )
)</f>
        <v>OK</v>
      </c>
      <c r="R604" s="20"/>
      <c r="S604" s="20"/>
      <c r="T604" s="20"/>
      <c r="U604" s="20"/>
      <c r="V604" s="20"/>
      <c r="W604" s="20"/>
      <c r="X604" s="20"/>
      <c r="Y604" s="20"/>
      <c r="Z604" s="20"/>
      <c r="AA604" s="55"/>
      <c r="AB604" s="55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1"/>
      <c r="AR604" s="21"/>
      <c r="AS604" s="21"/>
      <c r="AT604" s="21"/>
      <c r="AU604" s="21"/>
      <c r="AV604" s="21"/>
      <c r="AW604" s="22"/>
      <c r="AX604" s="99"/>
      <c r="AY604" s="20"/>
      <c r="AZ604" s="20"/>
      <c r="BA604" s="22"/>
      <c r="BC604" s="80"/>
      <c r="BD604" s="80"/>
      <c r="BE604" s="80"/>
      <c r="BF604" s="80"/>
      <c r="BG604" s="2" t="str">
        <f t="shared" si="48"/>
        <v/>
      </c>
      <c r="BH604" s="78">
        <f t="shared" si="47"/>
        <v>0</v>
      </c>
    </row>
    <row r="605" spans="2:60" x14ac:dyDescent="0.2">
      <c r="B605" s="14">
        <f t="shared" si="49"/>
        <v>597</v>
      </c>
      <c r="C605" s="15" t="str">
        <f>CONCATENATE('Data Sheet'!$B$8,'Data Sheet'!$G$2)</f>
        <v>" HWDP</v>
      </c>
      <c r="D605" s="95" t="str">
        <f t="shared" si="50"/>
        <v/>
      </c>
      <c r="E605" s="15" t="str">
        <f>IF('Sum HWDP'!$D$10="TH-Hill DS-1 Vol 3 CAT 2: Clean and Visual Ends only","N/A","OK")</f>
        <v>OK</v>
      </c>
      <c r="F605" s="15" t="str">
        <f>IF('Sum HWDP'!$D$10="TH-Hill DS-1 Vol 3 CAT 2: Clean and Visual Ends only","N/A","OK")</f>
        <v>OK</v>
      </c>
      <c r="G605" s="17"/>
      <c r="H605" s="17"/>
      <c r="I605" s="17" t="s">
        <v>51</v>
      </c>
      <c r="J605" s="17" t="str">
        <f t="shared" si="51"/>
        <v>OK</v>
      </c>
      <c r="K605" s="17" t="str">
        <f t="shared" si="51"/>
        <v>OK</v>
      </c>
      <c r="L605" s="17" t="str">
        <f>IF('Data Sheet'!$B$9="NC-50","N/A","OK")</f>
        <v>OK</v>
      </c>
      <c r="M605" s="17" t="str">
        <f>IF('Data Sheet'!$B$9="NC-50","N/A","OK")</f>
        <v>OK</v>
      </c>
      <c r="N605" s="23" t="str">
        <f>IF(BO605&lt;&gt;"",
    IF(INT('Data Sheet'!$A$19)=INT('Data Sheet'!$B$19),
        --(INT('Data Sheet'!$A$19) &amp; "." &amp; BO605),
        IF(AND((--(INT('Data Sheet'!$A$19) &amp; "." &amp; BO605)&gt;=--('Data Sheet'!$A$19)), (--(INT('Data Sheet'!$A$19) &amp; "." &amp; BO605)&lt;=--('Data Sheet'!$B$19))),
            --(INT('Data Sheet'!$A$19) &amp; "." &amp; BO605),
            --(INT('Data Sheet'!$B$19) &amp; "." &amp; BO605)
        )
    ),
    IF(BN605&lt;&gt;"",
        IF(INT('Data Sheet'!$A$19)=INT('Data Sheet'!$B$19),
            --(INT('Data Sheet'!$A$19) &amp; "." &amp; LEFT(BN605,3)),
            IF(AND((--(INT('Data Sheet'!$A$19) &amp; "." &amp; LEFT(BN605,3))&gt;=--('Data Sheet'!$A$19)), (--(INT('Data Sheet'!$A$19) &amp; "." &amp; LEFT(BN605,3))&lt;=--('Data Sheet'!$B$19))),
                --(INT('Data Sheet'!$A$19) &amp; "." &amp; LEFT(BN605,3)),
                --(INT('Data Sheet'!$B$19) &amp; "." &amp; LEFT(BN605,3))
            )
        ),
        "OK"
    )
)</f>
        <v>OK</v>
      </c>
      <c r="O605" s="23" t="str">
        <f>IF(BP605&lt;&gt;"",
    IF(INT('Data Sheet'!$A$19)=INT('Data Sheet'!$B$19),
        --(INT('Data Sheet'!$A$19) &amp; "." &amp; BP605),
        IF(AND((--(INT('Data Sheet'!$A$19) &amp; "." &amp; BP605)&gt;=--('Data Sheet'!$A$19)), (--(INT('Data Sheet'!$A$19) &amp; "." &amp; BP605)&lt;=--('Data Sheet'!$B$19))),
            --(INT('Data Sheet'!$A$19) &amp; "." &amp; BP605),
            --(INT('Data Sheet'!$B$19) &amp; "." &amp; BP605)
        )
    ),
    IF(BN605&lt;&gt;"",
        IF(INT('Data Sheet'!$A$19)=INT('Data Sheet'!$B$19),
            --(INT('Data Sheet'!$A$19) &amp; "." &amp; RIGHT(BN605,3)),
            IF(AND((--(INT('Data Sheet'!$A$19) &amp; "." &amp; RIGHT(BN605,3))&gt;=--('Data Sheet'!$A$19)), (--(INT('Data Sheet'!$A$19) &amp; "." &amp; RIGHT(BN605,3))&lt;=--('Data Sheet'!$B$19))),
                --(INT('Data Sheet'!$A$19) &amp; "." &amp; RIGHT(BN605,3)),
                --(INT('Data Sheet'!$B$19) &amp; "." &amp; RIGHT(BN605,3))
            )
        ),
        "OK"
    )
)</f>
        <v>OK</v>
      </c>
      <c r="P605" s="23" t="str">
        <f>IF(BR605&lt;&gt;"",
    IF(INT('Data Sheet'!$A$19)=INT('Data Sheet'!$B$15),
        --(INT('Data Sheet'!$A$15) &amp; "." &amp; BR605),
        IF(AND((--(INT('Data Sheet'!$A$15) &amp; "." &amp; BR605)&gt;=--('Data Sheet'!$A$15)), (--(INT('Data Sheet'!$A$15) &amp; "." &amp; BR605)&lt;=--('Data Sheet'!$B$15))),
            --(INT('Data Sheet'!$A$15) &amp; "." &amp; BR605),
            --(INT('Data Sheet'!$B$15) &amp; "." &amp; BR605)
        )
    ),
    IF(BQ605&lt;&gt;"",
        IF(INT('Data Sheet'!$A$15)=INT('Data Sheet'!$B$15),
            --(INT('Data Sheet'!$A$15) &amp; "." &amp; LEFT(BQ605,3)),
            IF(AND((--(INT('Data Sheet'!$A$15) &amp; "." &amp; LEFT(BQ605,3))&gt;=--('Data Sheet'!$A$15)), (--(INT('Data Sheet'!$A$15) &amp; "." &amp; LEFT(BQ605,3))&lt;=--('Data Sheet'!$B$15))),
                --(INT('Data Sheet'!$A$15) &amp; "." &amp; LEFT(BQ605,3)),
                --(INT('Data Sheet'!$B$15) &amp; "." &amp; LEFT(BQ605,3))
            )
        ),
        "OK"
    )
)</f>
        <v>OK</v>
      </c>
      <c r="Q605" s="23" t="str">
        <f>IF(BS605&lt;&gt;"",
    IF(INT('Data Sheet'!$A$19)=INT('Data Sheet'!$B$15),
        --(INT('Data Sheet'!$A$15) &amp; "." &amp; BS605),
        IF(AND((--(INT('Data Sheet'!$A$15) &amp; "." &amp; BS605)&gt;=--('Data Sheet'!$A$15)), (--(INT('Data Sheet'!$A$15) &amp; "." &amp; BS605)&lt;=--('Data Sheet'!$B$15))),
            --(INT('Data Sheet'!$A$15) &amp; "." &amp; BS605),
            --(INT('Data Sheet'!$B$15) &amp; "." &amp; BS605)
        )
    ),
    IF(BQ605&lt;&gt;"",
        IF(INT('Data Sheet'!$A$15)=INT('Data Sheet'!$B$15),
            --(INT('Data Sheet'!$A$15) &amp; "." &amp; RIGHT(BQ605,3)),
            IF(AND((--(INT('Data Sheet'!$A$15) &amp; "." &amp; RIGHT(BQ605,3))&gt;=--('Data Sheet'!$A$15)), (--(INT('Data Sheet'!$A$15) &amp; "." &amp; RIGHT(BQ605,3))&lt;=--('Data Sheet'!$B$15))),
                --(INT('Data Sheet'!$A$15) &amp; "." &amp; RIGHT(BQ605,3)),
                --(INT('Data Sheet'!$B$15) &amp; "." &amp; RIGHT(BQ605,3))
            )
        ),
        "OK"
    )
)</f>
        <v>OK</v>
      </c>
      <c r="R605" s="20"/>
      <c r="S605" s="20"/>
      <c r="T605" s="20"/>
      <c r="U605" s="20"/>
      <c r="V605" s="20"/>
      <c r="W605" s="20"/>
      <c r="X605" s="20"/>
      <c r="Y605" s="20"/>
      <c r="Z605" s="20"/>
      <c r="AA605" s="55"/>
      <c r="AB605" s="55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1"/>
      <c r="AR605" s="21"/>
      <c r="AS605" s="21"/>
      <c r="AT605" s="21"/>
      <c r="AU605" s="21"/>
      <c r="AV605" s="21"/>
      <c r="AW605" s="22"/>
      <c r="AX605" s="99"/>
      <c r="AY605" s="20"/>
      <c r="AZ605" s="20"/>
      <c r="BA605" s="22"/>
      <c r="BC605" s="80"/>
      <c r="BD605" s="80"/>
      <c r="BE605" s="80"/>
      <c r="BF605" s="80"/>
      <c r="BG605" s="2" t="str">
        <f t="shared" si="48"/>
        <v/>
      </c>
      <c r="BH605" s="78">
        <f t="shared" si="47"/>
        <v>0</v>
      </c>
    </row>
    <row r="606" spans="2:60" x14ac:dyDescent="0.2">
      <c r="B606" s="14">
        <f t="shared" si="49"/>
        <v>598</v>
      </c>
      <c r="C606" s="15" t="str">
        <f>CONCATENATE('Data Sheet'!$B$8,'Data Sheet'!$G$2)</f>
        <v>" HWDP</v>
      </c>
      <c r="D606" s="95" t="str">
        <f t="shared" si="50"/>
        <v/>
      </c>
      <c r="E606" s="15" t="str">
        <f>IF('Sum HWDP'!$D$10="TH-Hill DS-1 Vol 3 CAT 2: Clean and Visual Ends only","N/A","OK")</f>
        <v>OK</v>
      </c>
      <c r="F606" s="15" t="str">
        <f>IF('Sum HWDP'!$D$10="TH-Hill DS-1 Vol 3 CAT 2: Clean and Visual Ends only","N/A","OK")</f>
        <v>OK</v>
      </c>
      <c r="G606" s="17"/>
      <c r="H606" s="17"/>
      <c r="I606" s="17" t="s">
        <v>51</v>
      </c>
      <c r="J606" s="17" t="str">
        <f t="shared" si="51"/>
        <v>OK</v>
      </c>
      <c r="K606" s="17" t="str">
        <f t="shared" si="51"/>
        <v>OK</v>
      </c>
      <c r="L606" s="17" t="str">
        <f>IF('Data Sheet'!$B$9="NC-50","N/A","OK")</f>
        <v>OK</v>
      </c>
      <c r="M606" s="17" t="str">
        <f>IF('Data Sheet'!$B$9="NC-50","N/A","OK")</f>
        <v>OK</v>
      </c>
      <c r="N606" s="23" t="str">
        <f>IF(BO606&lt;&gt;"",
    IF(INT('Data Sheet'!$A$19)=INT('Data Sheet'!$B$19),
        --(INT('Data Sheet'!$A$19) &amp; "." &amp; BO606),
        IF(AND((--(INT('Data Sheet'!$A$19) &amp; "." &amp; BO606)&gt;=--('Data Sheet'!$A$19)), (--(INT('Data Sheet'!$A$19) &amp; "." &amp; BO606)&lt;=--('Data Sheet'!$B$19))),
            --(INT('Data Sheet'!$A$19) &amp; "." &amp; BO606),
            --(INT('Data Sheet'!$B$19) &amp; "." &amp; BO606)
        )
    ),
    IF(BN606&lt;&gt;"",
        IF(INT('Data Sheet'!$A$19)=INT('Data Sheet'!$B$19),
            --(INT('Data Sheet'!$A$19) &amp; "." &amp; LEFT(BN606,3)),
            IF(AND((--(INT('Data Sheet'!$A$19) &amp; "." &amp; LEFT(BN606,3))&gt;=--('Data Sheet'!$A$19)), (--(INT('Data Sheet'!$A$19) &amp; "." &amp; LEFT(BN606,3))&lt;=--('Data Sheet'!$B$19))),
                --(INT('Data Sheet'!$A$19) &amp; "." &amp; LEFT(BN606,3)),
                --(INT('Data Sheet'!$B$19) &amp; "." &amp; LEFT(BN606,3))
            )
        ),
        "OK"
    )
)</f>
        <v>OK</v>
      </c>
      <c r="O606" s="23" t="str">
        <f>IF(BP606&lt;&gt;"",
    IF(INT('Data Sheet'!$A$19)=INT('Data Sheet'!$B$19),
        --(INT('Data Sheet'!$A$19) &amp; "." &amp; BP606),
        IF(AND((--(INT('Data Sheet'!$A$19) &amp; "." &amp; BP606)&gt;=--('Data Sheet'!$A$19)), (--(INT('Data Sheet'!$A$19) &amp; "." &amp; BP606)&lt;=--('Data Sheet'!$B$19))),
            --(INT('Data Sheet'!$A$19) &amp; "." &amp; BP606),
            --(INT('Data Sheet'!$B$19) &amp; "." &amp; BP606)
        )
    ),
    IF(BN606&lt;&gt;"",
        IF(INT('Data Sheet'!$A$19)=INT('Data Sheet'!$B$19),
            --(INT('Data Sheet'!$A$19) &amp; "." &amp; RIGHT(BN606,3)),
            IF(AND((--(INT('Data Sheet'!$A$19) &amp; "." &amp; RIGHT(BN606,3))&gt;=--('Data Sheet'!$A$19)), (--(INT('Data Sheet'!$A$19) &amp; "." &amp; RIGHT(BN606,3))&lt;=--('Data Sheet'!$B$19))),
                --(INT('Data Sheet'!$A$19) &amp; "." &amp; RIGHT(BN606,3)),
                --(INT('Data Sheet'!$B$19) &amp; "." &amp; RIGHT(BN606,3))
            )
        ),
        "OK"
    )
)</f>
        <v>OK</v>
      </c>
      <c r="P606" s="23" t="str">
        <f>IF(BR606&lt;&gt;"",
    IF(INT('Data Sheet'!$A$19)=INT('Data Sheet'!$B$15),
        --(INT('Data Sheet'!$A$15) &amp; "." &amp; BR606),
        IF(AND((--(INT('Data Sheet'!$A$15) &amp; "." &amp; BR606)&gt;=--('Data Sheet'!$A$15)), (--(INT('Data Sheet'!$A$15) &amp; "." &amp; BR606)&lt;=--('Data Sheet'!$B$15))),
            --(INT('Data Sheet'!$A$15) &amp; "." &amp; BR606),
            --(INT('Data Sheet'!$B$15) &amp; "." &amp; BR606)
        )
    ),
    IF(BQ606&lt;&gt;"",
        IF(INT('Data Sheet'!$A$15)=INT('Data Sheet'!$B$15),
            --(INT('Data Sheet'!$A$15) &amp; "." &amp; LEFT(BQ606,3)),
            IF(AND((--(INT('Data Sheet'!$A$15) &amp; "." &amp; LEFT(BQ606,3))&gt;=--('Data Sheet'!$A$15)), (--(INT('Data Sheet'!$A$15) &amp; "." &amp; LEFT(BQ606,3))&lt;=--('Data Sheet'!$B$15))),
                --(INT('Data Sheet'!$A$15) &amp; "." &amp; LEFT(BQ606,3)),
                --(INT('Data Sheet'!$B$15) &amp; "." &amp; LEFT(BQ606,3))
            )
        ),
        "OK"
    )
)</f>
        <v>OK</v>
      </c>
      <c r="Q606" s="23" t="str">
        <f>IF(BS606&lt;&gt;"",
    IF(INT('Data Sheet'!$A$19)=INT('Data Sheet'!$B$15),
        --(INT('Data Sheet'!$A$15) &amp; "." &amp; BS606),
        IF(AND((--(INT('Data Sheet'!$A$15) &amp; "." &amp; BS606)&gt;=--('Data Sheet'!$A$15)), (--(INT('Data Sheet'!$A$15) &amp; "." &amp; BS606)&lt;=--('Data Sheet'!$B$15))),
            --(INT('Data Sheet'!$A$15) &amp; "." &amp; BS606),
            --(INT('Data Sheet'!$B$15) &amp; "." &amp; BS606)
        )
    ),
    IF(BQ606&lt;&gt;"",
        IF(INT('Data Sheet'!$A$15)=INT('Data Sheet'!$B$15),
            --(INT('Data Sheet'!$A$15) &amp; "." &amp; RIGHT(BQ606,3)),
            IF(AND((--(INT('Data Sheet'!$A$15) &amp; "." &amp; RIGHT(BQ606,3))&gt;=--('Data Sheet'!$A$15)), (--(INT('Data Sheet'!$A$15) &amp; "." &amp; RIGHT(BQ606,3))&lt;=--('Data Sheet'!$B$15))),
                --(INT('Data Sheet'!$A$15) &amp; "." &amp; RIGHT(BQ606,3)),
                --(INT('Data Sheet'!$B$15) &amp; "." &amp; RIGHT(BQ606,3))
            )
        ),
        "OK"
    )
)</f>
        <v>OK</v>
      </c>
      <c r="R606" s="20"/>
      <c r="S606" s="20"/>
      <c r="T606" s="20"/>
      <c r="U606" s="20"/>
      <c r="V606" s="20"/>
      <c r="W606" s="20"/>
      <c r="X606" s="20"/>
      <c r="Y606" s="20"/>
      <c r="Z606" s="20"/>
      <c r="AA606" s="55"/>
      <c r="AB606" s="55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1"/>
      <c r="AR606" s="21"/>
      <c r="AS606" s="21"/>
      <c r="AT606" s="21"/>
      <c r="AU606" s="21"/>
      <c r="AV606" s="21"/>
      <c r="AW606" s="22"/>
      <c r="AX606" s="99"/>
      <c r="AY606" s="20"/>
      <c r="AZ606" s="20"/>
      <c r="BA606" s="22"/>
      <c r="BC606" s="80"/>
      <c r="BD606" s="80"/>
      <c r="BE606" s="80"/>
      <c r="BF606" s="80"/>
      <c r="BG606" s="2" t="str">
        <f t="shared" si="48"/>
        <v/>
      </c>
      <c r="BH606" s="78">
        <f t="shared" si="47"/>
        <v>0</v>
      </c>
    </row>
    <row r="607" spans="2:60" x14ac:dyDescent="0.2">
      <c r="B607" s="14">
        <f t="shared" si="49"/>
        <v>599</v>
      </c>
      <c r="C607" s="15" t="str">
        <f>CONCATENATE('Data Sheet'!$B$8,'Data Sheet'!$G$2)</f>
        <v>" HWDP</v>
      </c>
      <c r="D607" s="95" t="str">
        <f t="shared" si="50"/>
        <v/>
      </c>
      <c r="E607" s="15" t="str">
        <f>IF('Sum HWDP'!$D$10="TH-Hill DS-1 Vol 3 CAT 2: Clean and Visual Ends only","N/A","OK")</f>
        <v>OK</v>
      </c>
      <c r="F607" s="15" t="str">
        <f>IF('Sum HWDP'!$D$10="TH-Hill DS-1 Vol 3 CAT 2: Clean and Visual Ends only","N/A","OK")</f>
        <v>OK</v>
      </c>
      <c r="G607" s="17"/>
      <c r="H607" s="17"/>
      <c r="I607" s="17" t="s">
        <v>51</v>
      </c>
      <c r="J607" s="17" t="str">
        <f t="shared" si="51"/>
        <v>OK</v>
      </c>
      <c r="K607" s="17" t="str">
        <f t="shared" si="51"/>
        <v>OK</v>
      </c>
      <c r="L607" s="17" t="str">
        <f>IF('Data Sheet'!$B$9="NC-50","N/A","OK")</f>
        <v>OK</v>
      </c>
      <c r="M607" s="17" t="str">
        <f>IF('Data Sheet'!$B$9="NC-50","N/A","OK")</f>
        <v>OK</v>
      </c>
      <c r="N607" s="23" t="str">
        <f>IF(BO607&lt;&gt;"",
    IF(INT('Data Sheet'!$A$19)=INT('Data Sheet'!$B$19),
        --(INT('Data Sheet'!$A$19) &amp; "." &amp; BO607),
        IF(AND((--(INT('Data Sheet'!$A$19) &amp; "." &amp; BO607)&gt;=--('Data Sheet'!$A$19)), (--(INT('Data Sheet'!$A$19) &amp; "." &amp; BO607)&lt;=--('Data Sheet'!$B$19))),
            --(INT('Data Sheet'!$A$19) &amp; "." &amp; BO607),
            --(INT('Data Sheet'!$B$19) &amp; "." &amp; BO607)
        )
    ),
    IF(BN607&lt;&gt;"",
        IF(INT('Data Sheet'!$A$19)=INT('Data Sheet'!$B$19),
            --(INT('Data Sheet'!$A$19) &amp; "." &amp; LEFT(BN607,3)),
            IF(AND((--(INT('Data Sheet'!$A$19) &amp; "." &amp; LEFT(BN607,3))&gt;=--('Data Sheet'!$A$19)), (--(INT('Data Sheet'!$A$19) &amp; "." &amp; LEFT(BN607,3))&lt;=--('Data Sheet'!$B$19))),
                --(INT('Data Sheet'!$A$19) &amp; "." &amp; LEFT(BN607,3)),
                --(INT('Data Sheet'!$B$19) &amp; "." &amp; LEFT(BN607,3))
            )
        ),
        "OK"
    )
)</f>
        <v>OK</v>
      </c>
      <c r="O607" s="23" t="str">
        <f>IF(BP607&lt;&gt;"",
    IF(INT('Data Sheet'!$A$19)=INT('Data Sheet'!$B$19),
        --(INT('Data Sheet'!$A$19) &amp; "." &amp; BP607),
        IF(AND((--(INT('Data Sheet'!$A$19) &amp; "." &amp; BP607)&gt;=--('Data Sheet'!$A$19)), (--(INT('Data Sheet'!$A$19) &amp; "." &amp; BP607)&lt;=--('Data Sheet'!$B$19))),
            --(INT('Data Sheet'!$A$19) &amp; "." &amp; BP607),
            --(INT('Data Sheet'!$B$19) &amp; "." &amp; BP607)
        )
    ),
    IF(BN607&lt;&gt;"",
        IF(INT('Data Sheet'!$A$19)=INT('Data Sheet'!$B$19),
            --(INT('Data Sheet'!$A$19) &amp; "." &amp; RIGHT(BN607,3)),
            IF(AND((--(INT('Data Sheet'!$A$19) &amp; "." &amp; RIGHT(BN607,3))&gt;=--('Data Sheet'!$A$19)), (--(INT('Data Sheet'!$A$19) &amp; "." &amp; RIGHT(BN607,3))&lt;=--('Data Sheet'!$B$19))),
                --(INT('Data Sheet'!$A$19) &amp; "." &amp; RIGHT(BN607,3)),
                --(INT('Data Sheet'!$B$19) &amp; "." &amp; RIGHT(BN607,3))
            )
        ),
        "OK"
    )
)</f>
        <v>OK</v>
      </c>
      <c r="P607" s="23" t="str">
        <f>IF(BR607&lt;&gt;"",
    IF(INT('Data Sheet'!$A$19)=INT('Data Sheet'!$B$15),
        --(INT('Data Sheet'!$A$15) &amp; "." &amp; BR607),
        IF(AND((--(INT('Data Sheet'!$A$15) &amp; "." &amp; BR607)&gt;=--('Data Sheet'!$A$15)), (--(INT('Data Sheet'!$A$15) &amp; "." &amp; BR607)&lt;=--('Data Sheet'!$B$15))),
            --(INT('Data Sheet'!$A$15) &amp; "." &amp; BR607),
            --(INT('Data Sheet'!$B$15) &amp; "." &amp; BR607)
        )
    ),
    IF(BQ607&lt;&gt;"",
        IF(INT('Data Sheet'!$A$15)=INT('Data Sheet'!$B$15),
            --(INT('Data Sheet'!$A$15) &amp; "." &amp; LEFT(BQ607,3)),
            IF(AND((--(INT('Data Sheet'!$A$15) &amp; "." &amp; LEFT(BQ607,3))&gt;=--('Data Sheet'!$A$15)), (--(INT('Data Sheet'!$A$15) &amp; "." &amp; LEFT(BQ607,3))&lt;=--('Data Sheet'!$B$15))),
                --(INT('Data Sheet'!$A$15) &amp; "." &amp; LEFT(BQ607,3)),
                --(INT('Data Sheet'!$B$15) &amp; "." &amp; LEFT(BQ607,3))
            )
        ),
        "OK"
    )
)</f>
        <v>OK</v>
      </c>
      <c r="Q607" s="23" t="str">
        <f>IF(BS607&lt;&gt;"",
    IF(INT('Data Sheet'!$A$19)=INT('Data Sheet'!$B$15),
        --(INT('Data Sheet'!$A$15) &amp; "." &amp; BS607),
        IF(AND((--(INT('Data Sheet'!$A$15) &amp; "." &amp; BS607)&gt;=--('Data Sheet'!$A$15)), (--(INT('Data Sheet'!$A$15) &amp; "." &amp; BS607)&lt;=--('Data Sheet'!$B$15))),
            --(INT('Data Sheet'!$A$15) &amp; "." &amp; BS607),
            --(INT('Data Sheet'!$B$15) &amp; "." &amp; BS607)
        )
    ),
    IF(BQ607&lt;&gt;"",
        IF(INT('Data Sheet'!$A$15)=INT('Data Sheet'!$B$15),
            --(INT('Data Sheet'!$A$15) &amp; "." &amp; RIGHT(BQ607,3)),
            IF(AND((--(INT('Data Sheet'!$A$15) &amp; "." &amp; RIGHT(BQ607,3))&gt;=--('Data Sheet'!$A$15)), (--(INT('Data Sheet'!$A$15) &amp; "." &amp; RIGHT(BQ607,3))&lt;=--('Data Sheet'!$B$15))),
                --(INT('Data Sheet'!$A$15) &amp; "." &amp; RIGHT(BQ607,3)),
                --(INT('Data Sheet'!$B$15) &amp; "." &amp; RIGHT(BQ607,3))
            )
        ),
        "OK"
    )
)</f>
        <v>OK</v>
      </c>
      <c r="R607" s="20"/>
      <c r="S607" s="20"/>
      <c r="T607" s="20"/>
      <c r="U607" s="20"/>
      <c r="V607" s="20"/>
      <c r="W607" s="20"/>
      <c r="X607" s="20"/>
      <c r="Y607" s="20"/>
      <c r="Z607" s="20"/>
      <c r="AA607" s="55"/>
      <c r="AB607" s="55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1"/>
      <c r="AR607" s="21"/>
      <c r="AS607" s="21"/>
      <c r="AT607" s="21"/>
      <c r="AU607" s="21"/>
      <c r="AV607" s="21"/>
      <c r="AW607" s="22"/>
      <c r="AX607" s="99"/>
      <c r="AY607" s="20"/>
      <c r="AZ607" s="20"/>
      <c r="BA607" s="22"/>
      <c r="BC607" s="80"/>
      <c r="BD607" s="80"/>
      <c r="BE607" s="80"/>
      <c r="BF607" s="80"/>
      <c r="BG607" s="2" t="str">
        <f t="shared" si="48"/>
        <v/>
      </c>
      <c r="BH607" s="78">
        <f t="shared" si="47"/>
        <v>0</v>
      </c>
    </row>
    <row r="608" spans="2:60" ht="15" thickBot="1" x14ac:dyDescent="0.25">
      <c r="B608" s="24">
        <f t="shared" si="49"/>
        <v>600</v>
      </c>
      <c r="C608" s="25" t="str">
        <f>CONCATENATE('Data Sheet'!$B$8,'Data Sheet'!$G$2)</f>
        <v>" HWDP</v>
      </c>
      <c r="D608" s="96" t="str">
        <f t="shared" si="50"/>
        <v/>
      </c>
      <c r="E608" s="25" t="str">
        <f>IF('Sum HWDP'!$D$10="TH-Hill DS-1 Vol 3 CAT 2: Clean and Visual Ends only","N/A","OK")</f>
        <v>OK</v>
      </c>
      <c r="F608" s="25" t="str">
        <f>IF('Sum HWDP'!$D$10="TH-Hill DS-1 Vol 3 CAT 2: Clean and Visual Ends only","N/A","OK")</f>
        <v>OK</v>
      </c>
      <c r="G608" s="27"/>
      <c r="H608" s="27"/>
      <c r="I608" s="27" t="s">
        <v>51</v>
      </c>
      <c r="J608" s="27" t="str">
        <f t="shared" si="51"/>
        <v>OK</v>
      </c>
      <c r="K608" s="27" t="str">
        <f t="shared" si="51"/>
        <v>OK</v>
      </c>
      <c r="L608" s="27" t="str">
        <f>IF('Data Sheet'!$B$9="NC-50","N/A","OK")</f>
        <v>OK</v>
      </c>
      <c r="M608" s="27" t="str">
        <f>IF('Data Sheet'!$B$9="NC-50","N/A","OK")</f>
        <v>OK</v>
      </c>
      <c r="N608" s="23" t="str">
        <f>IF(BO608&lt;&gt;"",
    IF(INT('Data Sheet'!$A$19)=INT('Data Sheet'!$B$19),
        --(INT('Data Sheet'!$A$19) &amp; "." &amp; BO608),
        IF(AND((--(INT('Data Sheet'!$A$19) &amp; "." &amp; BO608)&gt;=--('Data Sheet'!$A$19)), (--(INT('Data Sheet'!$A$19) &amp; "." &amp; BO608)&lt;=--('Data Sheet'!$B$19))),
            --(INT('Data Sheet'!$A$19) &amp; "." &amp; BO608),
            --(INT('Data Sheet'!$B$19) &amp; "." &amp; BO608)
        )
    ),
    IF(BN608&lt;&gt;"",
        IF(INT('Data Sheet'!$A$19)=INT('Data Sheet'!$B$19),
            --(INT('Data Sheet'!$A$19) &amp; "." &amp; LEFT(BN608,3)),
            IF(AND((--(INT('Data Sheet'!$A$19) &amp; "." &amp; LEFT(BN608,3))&gt;=--('Data Sheet'!$A$19)), (--(INT('Data Sheet'!$A$19) &amp; "." &amp; LEFT(BN608,3))&lt;=--('Data Sheet'!$B$19))),
                --(INT('Data Sheet'!$A$19) &amp; "." &amp; LEFT(BN608,3)),
                --(INT('Data Sheet'!$B$19) &amp; "." &amp; LEFT(BN608,3))
            )
        ),
        "OK"
    )
)</f>
        <v>OK</v>
      </c>
      <c r="O608" s="23" t="str">
        <f>IF(BP608&lt;&gt;"",
    IF(INT('Data Sheet'!$A$19)=INT('Data Sheet'!$B$19),
        --(INT('Data Sheet'!$A$19) &amp; "." &amp; BP608),
        IF(AND((--(INT('Data Sheet'!$A$19) &amp; "." &amp; BP608)&gt;=--('Data Sheet'!$A$19)), (--(INT('Data Sheet'!$A$19) &amp; "." &amp; BP608)&lt;=--('Data Sheet'!$B$19))),
            --(INT('Data Sheet'!$A$19) &amp; "." &amp; BP608),
            --(INT('Data Sheet'!$B$19) &amp; "." &amp; BP608)
        )
    ),
    IF(BN608&lt;&gt;"",
        IF(INT('Data Sheet'!$A$19)=INT('Data Sheet'!$B$19),
            --(INT('Data Sheet'!$A$19) &amp; "." &amp; RIGHT(BN608,3)),
            IF(AND((--(INT('Data Sheet'!$A$19) &amp; "." &amp; RIGHT(BN608,3))&gt;=--('Data Sheet'!$A$19)), (--(INT('Data Sheet'!$A$19) &amp; "." &amp; RIGHT(BN608,3))&lt;=--('Data Sheet'!$B$19))),
                --(INT('Data Sheet'!$A$19) &amp; "." &amp; RIGHT(BN608,3)),
                --(INT('Data Sheet'!$B$19) &amp; "." &amp; RIGHT(BN608,3))
            )
        ),
        "OK"
    )
)</f>
        <v>OK</v>
      </c>
      <c r="P608" s="23" t="str">
        <f>IF(BR608&lt;&gt;"",
    IF(INT('Data Sheet'!$A$19)=INT('Data Sheet'!$B$15),
        --(INT('Data Sheet'!$A$15) &amp; "." &amp; BR608),
        IF(AND((--(INT('Data Sheet'!$A$15) &amp; "." &amp; BR608)&gt;=--('Data Sheet'!$A$15)), (--(INT('Data Sheet'!$A$15) &amp; "." &amp; BR608)&lt;=--('Data Sheet'!$B$15))),
            --(INT('Data Sheet'!$A$15) &amp; "." &amp; BR608),
            --(INT('Data Sheet'!$B$15) &amp; "." &amp; BR608)
        )
    ),
    IF(BQ608&lt;&gt;"",
        IF(INT('Data Sheet'!$A$15)=INT('Data Sheet'!$B$15),
            --(INT('Data Sheet'!$A$15) &amp; "." &amp; LEFT(BQ608,3)),
            IF(AND((--(INT('Data Sheet'!$A$15) &amp; "." &amp; LEFT(BQ608,3))&gt;=--('Data Sheet'!$A$15)), (--(INT('Data Sheet'!$A$15) &amp; "." &amp; LEFT(BQ608,3))&lt;=--('Data Sheet'!$B$15))),
                --(INT('Data Sheet'!$A$15) &amp; "." &amp; LEFT(BQ608,3)),
                --(INT('Data Sheet'!$B$15) &amp; "." &amp; LEFT(BQ608,3))
            )
        ),
        "OK"
    )
)</f>
        <v>OK</v>
      </c>
      <c r="Q608" s="23" t="str">
        <f>IF(BS608&lt;&gt;"",
    IF(INT('Data Sheet'!$A$19)=INT('Data Sheet'!$B$15),
        --(INT('Data Sheet'!$A$15) &amp; "." &amp; BS608),
        IF(AND((--(INT('Data Sheet'!$A$15) &amp; "." &amp; BS608)&gt;=--('Data Sheet'!$A$15)), (--(INT('Data Sheet'!$A$15) &amp; "." &amp; BS608)&lt;=--('Data Sheet'!$B$15))),
            --(INT('Data Sheet'!$A$15) &amp; "." &amp; BS608),
            --(INT('Data Sheet'!$B$15) &amp; "." &amp; BS608)
        )
    ),
    IF(BQ608&lt;&gt;"",
        IF(INT('Data Sheet'!$A$15)=INT('Data Sheet'!$B$15),
            --(INT('Data Sheet'!$A$15) &amp; "." &amp; RIGHT(BQ608,3)),
            IF(AND((--(INT('Data Sheet'!$A$15) &amp; "." &amp; RIGHT(BQ608,3))&gt;=--('Data Sheet'!$A$15)), (--(INT('Data Sheet'!$A$15) &amp; "." &amp; RIGHT(BQ608,3))&lt;=--('Data Sheet'!$B$15))),
                --(INT('Data Sheet'!$A$15) &amp; "." &amp; RIGHT(BQ608,3)),
                --(INT('Data Sheet'!$B$15) &amp; "." &amp; RIGHT(BQ608,3))
            )
        ),
        "OK"
    )
)</f>
        <v>OK</v>
      </c>
      <c r="R608" s="29"/>
      <c r="S608" s="29"/>
      <c r="T608" s="29"/>
      <c r="U608" s="29"/>
      <c r="V608" s="29"/>
      <c r="W608" s="29"/>
      <c r="X608" s="29"/>
      <c r="Y608" s="29"/>
      <c r="Z608" s="29"/>
      <c r="AA608" s="66"/>
      <c r="AB608" s="66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30"/>
      <c r="AR608" s="30"/>
      <c r="AS608" s="30"/>
      <c r="AT608" s="30"/>
      <c r="AU608" s="30"/>
      <c r="AV608" s="30"/>
      <c r="AW608" s="31"/>
      <c r="AX608" s="100"/>
      <c r="AY608" s="29"/>
      <c r="AZ608" s="29"/>
      <c r="BA608" s="31"/>
      <c r="BC608" s="80"/>
      <c r="BD608" s="80"/>
      <c r="BE608" s="80"/>
      <c r="BF608" s="80"/>
      <c r="BG608" s="2" t="str">
        <f t="shared" si="48"/>
        <v/>
      </c>
      <c r="BH608" s="78">
        <f t="shared" si="47"/>
        <v>0</v>
      </c>
    </row>
  </sheetData>
  <sheetProtection deleteRows="0" selectLockedCells="1"/>
  <mergeCells count="34">
    <mergeCell ref="B4:E4"/>
    <mergeCell ref="F4:H4"/>
    <mergeCell ref="L4:M4"/>
    <mergeCell ref="B5:D5"/>
    <mergeCell ref="E5:F5"/>
    <mergeCell ref="G5:H5"/>
    <mergeCell ref="T2:AW2"/>
    <mergeCell ref="B3:E3"/>
    <mergeCell ref="F3:H3"/>
    <mergeCell ref="I3:K3"/>
    <mergeCell ref="L3:M3"/>
    <mergeCell ref="B2:E2"/>
    <mergeCell ref="F2:H2"/>
    <mergeCell ref="I2:K2"/>
    <mergeCell ref="L2:M2"/>
    <mergeCell ref="N2:S5"/>
    <mergeCell ref="T5:X5"/>
    <mergeCell ref="T3:X3"/>
    <mergeCell ref="Y3:AW3"/>
    <mergeCell ref="B6:F6"/>
    <mergeCell ref="G6:Q6"/>
    <mergeCell ref="R6:S6"/>
    <mergeCell ref="T6:AW6"/>
    <mergeCell ref="B7:D7"/>
    <mergeCell ref="E7:F7"/>
    <mergeCell ref="G7:I7"/>
    <mergeCell ref="J7:K7"/>
    <mergeCell ref="L7:M7"/>
    <mergeCell ref="I5:J5"/>
    <mergeCell ref="L5:M5"/>
    <mergeCell ref="T4:X4"/>
    <mergeCell ref="Y4:AW4"/>
    <mergeCell ref="N7:Q7"/>
    <mergeCell ref="Y5:AW5"/>
  </mergeCells>
  <conditionalFormatting sqref="J9:M608">
    <cfRule type="cellIs" dxfId="19" priority="1" operator="equal">
      <formula>"MIN"</formula>
    </cfRule>
  </conditionalFormatting>
  <conditionalFormatting sqref="O9:O608">
    <cfRule type="expression" dxfId="18" priority="4">
      <formula>$R9="X"</formula>
    </cfRule>
  </conditionalFormatting>
  <conditionalFormatting sqref="Q9:Q608">
    <cfRule type="expression" dxfId="17" priority="5">
      <formula>$S9="X"</formula>
    </cfRule>
  </conditionalFormatting>
  <conditionalFormatting sqref="R9:S608">
    <cfRule type="notContainsBlanks" dxfId="16" priority="11">
      <formula>LEN(TRIM(R9))&gt;0</formula>
    </cfRule>
  </conditionalFormatting>
  <conditionalFormatting sqref="T9:Y608">
    <cfRule type="cellIs" dxfId="15" priority="10" operator="equal">
      <formula>"X"</formula>
    </cfRule>
  </conditionalFormatting>
  <conditionalFormatting sqref="Z9:AA608">
    <cfRule type="cellIs" dxfId="14" priority="9" operator="equal">
      <formula>"X"</formula>
    </cfRule>
  </conditionalFormatting>
  <conditionalFormatting sqref="AB9:AF608">
    <cfRule type="cellIs" dxfId="13" priority="8" operator="equal">
      <formula>"X"</formula>
    </cfRule>
  </conditionalFormatting>
  <conditionalFormatting sqref="AG9:AH608">
    <cfRule type="cellIs" dxfId="12" priority="7" operator="equal">
      <formula>"X"</formula>
    </cfRule>
  </conditionalFormatting>
  <conditionalFormatting sqref="AI9:AN608">
    <cfRule type="cellIs" dxfId="11" priority="6" operator="equal">
      <formula>"X"</formula>
    </cfRule>
  </conditionalFormatting>
  <conditionalFormatting sqref="AO9:AW608">
    <cfRule type="containsText" dxfId="10" priority="3" operator="containsText" text="X">
      <formula>NOT(ISERROR(SEARCH("X",AO9)))</formula>
    </cfRule>
  </conditionalFormatting>
  <conditionalFormatting sqref="AX9:BA608">
    <cfRule type="cellIs" dxfId="9" priority="2" operator="equal">
      <formula>"X"</formula>
    </cfRule>
  </conditionalFormatting>
  <pageMargins left="0.7" right="0.7" top="0.75" bottom="0.75" header="0.3" footer="0.3"/>
  <pageSetup scale="44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4836D-70D9-4D7B-A735-64B3F715ECBE}">
  <sheetPr>
    <pageSetUpPr fitToPage="1"/>
  </sheetPr>
  <dimension ref="B1:BX158"/>
  <sheetViews>
    <sheetView zoomScale="90" zoomScaleNormal="9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X9" sqref="BX9"/>
    </sheetView>
  </sheetViews>
  <sheetFormatPr defaultColWidth="9.140625" defaultRowHeight="14.25" x14ac:dyDescent="0.2"/>
  <cols>
    <col min="1" max="1" width="3" style="2" customWidth="1"/>
    <col min="2" max="2" width="4.5703125" style="2" customWidth="1"/>
    <col min="3" max="3" width="9.5703125" style="2" customWidth="1"/>
    <col min="4" max="4" width="7.140625" style="2" customWidth="1"/>
    <col min="5" max="5" width="5.140625" style="2" customWidth="1"/>
    <col min="6" max="6" width="4.85546875" style="2" customWidth="1"/>
    <col min="7" max="7" width="7" style="2" customWidth="1"/>
    <col min="8" max="8" width="6.7109375" style="2" customWidth="1"/>
    <col min="9" max="9" width="5.28515625" style="2" customWidth="1"/>
    <col min="10" max="10" width="5.7109375" style="2" customWidth="1"/>
    <col min="11" max="11" width="6.140625" style="2" customWidth="1"/>
    <col min="12" max="12" width="5.85546875" style="2" customWidth="1"/>
    <col min="13" max="13" width="6.5703125" style="2" customWidth="1"/>
    <col min="14" max="14" width="23.42578125" style="4" customWidth="1"/>
    <col min="15" max="15" width="4" style="2" customWidth="1"/>
    <col min="16" max="22" width="3.5703125" style="2" customWidth="1"/>
    <col min="23" max="23" width="3" style="2" customWidth="1"/>
    <col min="24" max="34" width="3.5703125" style="2" customWidth="1"/>
    <col min="35" max="37" width="3.140625" style="2" customWidth="1"/>
    <col min="38" max="39" width="3.5703125" style="2" customWidth="1"/>
    <col min="40" max="45" width="3.140625" style="2" customWidth="1"/>
    <col min="46" max="46" width="2.85546875" style="2" customWidth="1"/>
    <col min="47" max="50" width="3.28515625" style="2" customWidth="1"/>
    <col min="51" max="52" width="9.140625" style="2"/>
    <col min="53" max="53" width="0" style="2" hidden="1" customWidth="1"/>
    <col min="54" max="54" width="4.5703125" style="2" hidden="1" customWidth="1"/>
    <col min="55" max="55" width="9.140625" style="2" hidden="1" customWidth="1"/>
    <col min="56" max="56" width="0" style="2" hidden="1" customWidth="1"/>
    <col min="57" max="75" width="9.140625" style="2"/>
    <col min="76" max="76" width="13.28515625" style="2" customWidth="1"/>
    <col min="77" max="16384" width="9.140625" style="2"/>
  </cols>
  <sheetData>
    <row r="1" spans="2:76" ht="15" thickBot="1" x14ac:dyDescent="0.25">
      <c r="AU1" s="32"/>
      <c r="AV1" s="32"/>
      <c r="AW1" s="32"/>
      <c r="AX1" s="32"/>
    </row>
    <row r="2" spans="2:76" ht="15.75" customHeight="1" thickBot="1" x14ac:dyDescent="0.25">
      <c r="B2" s="355" t="s">
        <v>24</v>
      </c>
      <c r="C2" s="356"/>
      <c r="D2" s="356"/>
      <c r="E2" s="356"/>
      <c r="F2" s="349">
        <f>'Sum Subs'!H4</f>
        <v>0</v>
      </c>
      <c r="G2" s="423"/>
      <c r="H2" s="350"/>
      <c r="I2" s="355"/>
      <c r="J2" s="356"/>
      <c r="K2" s="357"/>
      <c r="L2" s="373"/>
      <c r="M2" s="375"/>
      <c r="N2" s="401"/>
      <c r="O2" s="401"/>
      <c r="P2" s="402"/>
      <c r="Q2" s="367" t="s">
        <v>18</v>
      </c>
      <c r="R2" s="368"/>
      <c r="S2" s="368"/>
      <c r="T2" s="368"/>
      <c r="U2" s="368"/>
      <c r="V2" s="368"/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368"/>
      <c r="AH2" s="368"/>
      <c r="AI2" s="368"/>
      <c r="AJ2" s="368"/>
      <c r="AK2" s="368"/>
      <c r="AL2" s="368"/>
      <c r="AM2" s="368"/>
      <c r="AN2" s="368"/>
      <c r="AO2" s="368"/>
      <c r="AP2" s="368"/>
      <c r="AQ2" s="368"/>
      <c r="AR2" s="368"/>
      <c r="AS2" s="368"/>
      <c r="AT2" s="369"/>
      <c r="AU2" s="87"/>
      <c r="AV2" s="88"/>
      <c r="AW2" s="88"/>
      <c r="AX2" s="89"/>
    </row>
    <row r="3" spans="2:76" ht="15.75" thickBot="1" x14ac:dyDescent="0.3">
      <c r="B3" s="355" t="s">
        <v>35</v>
      </c>
      <c r="C3" s="356"/>
      <c r="D3" s="356"/>
      <c r="E3" s="356"/>
      <c r="F3" s="349">
        <f>'Sum Subs'!H5</f>
        <v>0</v>
      </c>
      <c r="G3" s="423"/>
      <c r="H3" s="350"/>
      <c r="I3" s="355" t="s">
        <v>36</v>
      </c>
      <c r="J3" s="356"/>
      <c r="K3" s="357"/>
      <c r="L3" s="373">
        <f>'Sum Subs'!H7</f>
        <v>0</v>
      </c>
      <c r="M3" s="375"/>
      <c r="N3" s="403"/>
      <c r="O3" s="403"/>
      <c r="P3" s="404"/>
      <c r="Q3" s="398" t="s">
        <v>19</v>
      </c>
      <c r="R3" s="399"/>
      <c r="S3" s="399"/>
      <c r="T3" s="399"/>
      <c r="U3" s="400"/>
      <c r="V3" s="407" t="str" cm="1">
        <f t="array" ref="V3">_xlfn.IFS('Data Sheet'!B12="ND",'Data Sheet'!M2,'Data Sheet'!B12="TX",'Data Sheet'!M4,'Data Sheet'!B12="WY",'Data Sheet'!M3)</f>
        <v>Address 1</v>
      </c>
      <c r="W3" s="408"/>
      <c r="X3" s="408"/>
      <c r="Y3" s="408"/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  <c r="AL3" s="408"/>
      <c r="AM3" s="408"/>
      <c r="AN3" s="408"/>
      <c r="AO3" s="408"/>
      <c r="AP3" s="408"/>
      <c r="AQ3" s="408"/>
      <c r="AR3" s="408"/>
      <c r="AS3" s="408"/>
      <c r="AT3" s="409"/>
      <c r="AU3" s="84"/>
      <c r="AV3" s="85"/>
      <c r="AW3" s="85"/>
      <c r="AX3" s="86"/>
    </row>
    <row r="4" spans="2:76" ht="13.5" customHeight="1" thickBot="1" x14ac:dyDescent="0.3">
      <c r="B4" s="355" t="s">
        <v>23</v>
      </c>
      <c r="C4" s="356"/>
      <c r="D4" s="356"/>
      <c r="E4" s="357"/>
      <c r="F4" s="358">
        <f>'Sum Subs'!H6</f>
        <v>0</v>
      </c>
      <c r="G4" s="429"/>
      <c r="H4" s="359"/>
      <c r="I4" s="56" t="s">
        <v>17</v>
      </c>
      <c r="J4" s="57"/>
      <c r="K4" s="58"/>
      <c r="L4" s="373">
        <f>'Sum Subs'!H8</f>
        <v>0</v>
      </c>
      <c r="M4" s="375"/>
      <c r="N4" s="403"/>
      <c r="O4" s="403"/>
      <c r="P4" s="404"/>
      <c r="Q4" s="416" t="s">
        <v>20</v>
      </c>
      <c r="R4" s="417"/>
      <c r="S4" s="417"/>
      <c r="T4" s="417"/>
      <c r="U4" s="418"/>
      <c r="V4" s="410" t="s">
        <v>45</v>
      </c>
      <c r="W4" s="411"/>
      <c r="X4" s="411"/>
      <c r="Y4" s="411"/>
      <c r="Z4" s="411"/>
      <c r="AA4" s="411"/>
      <c r="AB4" s="411"/>
      <c r="AC4" s="411"/>
      <c r="AD4" s="411"/>
      <c r="AE4" s="411"/>
      <c r="AF4" s="411"/>
      <c r="AG4" s="411"/>
      <c r="AH4" s="411"/>
      <c r="AI4" s="411"/>
      <c r="AJ4" s="411"/>
      <c r="AK4" s="411"/>
      <c r="AL4" s="411"/>
      <c r="AM4" s="411"/>
      <c r="AN4" s="411"/>
      <c r="AO4" s="411"/>
      <c r="AP4" s="411"/>
      <c r="AQ4" s="411"/>
      <c r="AR4" s="411"/>
      <c r="AS4" s="411"/>
      <c r="AT4" s="412"/>
      <c r="AU4" s="84"/>
      <c r="AV4" s="85"/>
      <c r="AW4" s="85"/>
      <c r="AX4" s="86"/>
    </row>
    <row r="5" spans="2:76" ht="12.75" customHeight="1" thickBot="1" x14ac:dyDescent="0.3">
      <c r="B5" s="424" t="s">
        <v>16</v>
      </c>
      <c r="C5" s="425"/>
      <c r="D5" s="426"/>
      <c r="E5" s="427" t="str">
        <f>'Sum Subs'!D11</f>
        <v>Misc</v>
      </c>
      <c r="F5" s="428"/>
      <c r="G5" s="424" t="s">
        <v>14</v>
      </c>
      <c r="H5" s="426"/>
      <c r="I5" s="427" t="str">
        <f>'Sum Subs'!G11</f>
        <v>Misc</v>
      </c>
      <c r="J5" s="428"/>
      <c r="K5" s="59" t="s">
        <v>25</v>
      </c>
      <c r="L5" s="349" t="str">
        <f>'Data Sheet'!B10</f>
        <v>N/A</v>
      </c>
      <c r="M5" s="350"/>
      <c r="N5" s="405"/>
      <c r="O5" s="405"/>
      <c r="P5" s="406"/>
      <c r="Q5" s="419" t="s">
        <v>21</v>
      </c>
      <c r="R5" s="420"/>
      <c r="S5" s="420"/>
      <c r="T5" s="420"/>
      <c r="U5" s="421"/>
      <c r="V5" s="413" t="str" cm="1">
        <f t="array" ref="V5">_xlfn.IFS('Data Sheet'!B12="ND",'Data Sheet'!M6,'Data Sheet'!B12="TX",'Data Sheet'!M7,'Data Sheet'!B12="WY",'Data Sheet'!M7)</f>
        <v xml:space="preserve"> Owner 1, (C) 555-555-5555</v>
      </c>
      <c r="W5" s="414"/>
      <c r="X5" s="414"/>
      <c r="Y5" s="414"/>
      <c r="Z5" s="414"/>
      <c r="AA5" s="414"/>
      <c r="AB5" s="414"/>
      <c r="AC5" s="414"/>
      <c r="AD5" s="414"/>
      <c r="AE5" s="414"/>
      <c r="AF5" s="414"/>
      <c r="AG5" s="414"/>
      <c r="AH5" s="414"/>
      <c r="AI5" s="414"/>
      <c r="AJ5" s="414"/>
      <c r="AK5" s="414"/>
      <c r="AL5" s="414"/>
      <c r="AM5" s="414"/>
      <c r="AN5" s="414"/>
      <c r="AO5" s="414"/>
      <c r="AP5" s="414"/>
      <c r="AQ5" s="414"/>
      <c r="AR5" s="414"/>
      <c r="AS5" s="414"/>
      <c r="AT5" s="415"/>
      <c r="AU5" s="84"/>
      <c r="AV5" s="85"/>
      <c r="AW5" s="85"/>
      <c r="AX5" s="86"/>
      <c r="BB5" s="2">
        <f>COUNTIF(BB9:BB158,"&gt;0")</f>
        <v>0</v>
      </c>
    </row>
    <row r="6" spans="2:76" ht="14.25" customHeight="1" thickBot="1" x14ac:dyDescent="0.25">
      <c r="B6" s="360" t="s">
        <v>50</v>
      </c>
      <c r="C6" s="430"/>
      <c r="D6" s="430"/>
      <c r="E6" s="430"/>
      <c r="F6" s="361"/>
      <c r="G6" s="353" t="s">
        <v>22</v>
      </c>
      <c r="H6" s="366"/>
      <c r="I6" s="366"/>
      <c r="J6" s="366"/>
      <c r="K6" s="366"/>
      <c r="L6" s="366"/>
      <c r="M6" s="366"/>
      <c r="N6" s="366"/>
      <c r="O6" s="364" t="s">
        <v>15</v>
      </c>
      <c r="P6" s="365"/>
      <c r="Q6" s="364" t="s">
        <v>11</v>
      </c>
      <c r="R6" s="388"/>
      <c r="S6" s="388"/>
      <c r="T6" s="388"/>
      <c r="U6" s="388"/>
      <c r="V6" s="388"/>
      <c r="W6" s="388"/>
      <c r="X6" s="388"/>
      <c r="Y6" s="388"/>
      <c r="Z6" s="388"/>
      <c r="AA6" s="388"/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/>
      <c r="AN6" s="388"/>
      <c r="AO6" s="388"/>
      <c r="AP6" s="388"/>
      <c r="AQ6" s="388"/>
      <c r="AR6" s="388"/>
      <c r="AS6" s="388"/>
      <c r="AT6" s="365"/>
      <c r="AU6" s="81"/>
      <c r="AV6" s="82"/>
      <c r="AW6" s="82"/>
      <c r="AX6" s="83"/>
      <c r="BB6" s="2">
        <f>COUNTIF(BB9:BB158,"&gt;1")</f>
        <v>0</v>
      </c>
    </row>
    <row r="7" spans="2:76" ht="16.5" customHeight="1" thickBot="1" x14ac:dyDescent="0.25">
      <c r="B7" s="364" t="s">
        <v>30</v>
      </c>
      <c r="C7" s="422"/>
      <c r="D7" s="365"/>
      <c r="E7" s="364" t="s">
        <v>37</v>
      </c>
      <c r="F7" s="365"/>
      <c r="G7" s="364" t="s">
        <v>27</v>
      </c>
      <c r="H7" s="388"/>
      <c r="I7" s="365"/>
      <c r="J7" s="364" t="s">
        <v>7</v>
      </c>
      <c r="K7" s="365"/>
      <c r="L7" s="364" t="s">
        <v>10</v>
      </c>
      <c r="M7" s="365"/>
      <c r="N7" s="65" t="s">
        <v>66</v>
      </c>
      <c r="O7" s="39">
        <f>COUNTA(O9:O158)</f>
        <v>0</v>
      </c>
      <c r="P7" s="39">
        <f t="shared" ref="P7:AT7" si="0">COUNTA(P9:P158)</f>
        <v>0</v>
      </c>
      <c r="Q7" s="39">
        <f t="shared" si="0"/>
        <v>0</v>
      </c>
      <c r="R7" s="39">
        <f t="shared" si="0"/>
        <v>0</v>
      </c>
      <c r="S7" s="39">
        <f t="shared" si="0"/>
        <v>0</v>
      </c>
      <c r="T7" s="39">
        <f t="shared" si="0"/>
        <v>0</v>
      </c>
      <c r="U7" s="39">
        <f t="shared" si="0"/>
        <v>0</v>
      </c>
      <c r="V7" s="39">
        <f t="shared" si="0"/>
        <v>0</v>
      </c>
      <c r="W7" s="39">
        <f t="shared" si="0"/>
        <v>0</v>
      </c>
      <c r="X7" s="39">
        <f t="shared" si="0"/>
        <v>0</v>
      </c>
      <c r="Y7" s="39">
        <f t="shared" si="0"/>
        <v>0</v>
      </c>
      <c r="Z7" s="39">
        <f t="shared" si="0"/>
        <v>0</v>
      </c>
      <c r="AA7" s="39">
        <f t="shared" si="0"/>
        <v>0</v>
      </c>
      <c r="AB7" s="39">
        <f t="shared" si="0"/>
        <v>0</v>
      </c>
      <c r="AC7" s="39">
        <f t="shared" si="0"/>
        <v>0</v>
      </c>
      <c r="AD7" s="39">
        <f t="shared" si="0"/>
        <v>0</v>
      </c>
      <c r="AE7" s="39">
        <f t="shared" si="0"/>
        <v>0</v>
      </c>
      <c r="AF7" s="39">
        <f t="shared" si="0"/>
        <v>0</v>
      </c>
      <c r="AG7" s="39">
        <f t="shared" si="0"/>
        <v>0</v>
      </c>
      <c r="AH7" s="39">
        <f t="shared" si="0"/>
        <v>0</v>
      </c>
      <c r="AI7" s="39">
        <f t="shared" si="0"/>
        <v>0</v>
      </c>
      <c r="AJ7" s="39">
        <f t="shared" si="0"/>
        <v>0</v>
      </c>
      <c r="AK7" s="39">
        <f t="shared" si="0"/>
        <v>0</v>
      </c>
      <c r="AL7" s="39">
        <f t="shared" si="0"/>
        <v>0</v>
      </c>
      <c r="AM7" s="39">
        <f t="shared" si="0"/>
        <v>0</v>
      </c>
      <c r="AN7" s="39">
        <f t="shared" si="0"/>
        <v>0</v>
      </c>
      <c r="AO7" s="39">
        <f t="shared" si="0"/>
        <v>0</v>
      </c>
      <c r="AP7" s="39">
        <f t="shared" si="0"/>
        <v>0</v>
      </c>
      <c r="AQ7" s="39">
        <f t="shared" si="0"/>
        <v>0</v>
      </c>
      <c r="AR7" s="39">
        <f t="shared" si="0"/>
        <v>0</v>
      </c>
      <c r="AS7" s="39">
        <f t="shared" si="0"/>
        <v>0</v>
      </c>
      <c r="AT7" s="39">
        <f t="shared" si="0"/>
        <v>0</v>
      </c>
      <c r="AU7" s="39">
        <f>COUNTA(AU9:AU158)</f>
        <v>0</v>
      </c>
      <c r="AV7" s="39">
        <f>COUNTA(AV9:AV158)</f>
        <v>0</v>
      </c>
      <c r="AW7" s="39">
        <f>COUNTA(AW9:AW158)</f>
        <v>0</v>
      </c>
      <c r="AX7" s="39">
        <f>COUNTA(AX9:AX158)</f>
        <v>0</v>
      </c>
      <c r="BB7" s="101">
        <f>COUNTIFS(BB9:BB158,2)+IF(COUNTIF(BB9:BB158,3)=0,0,COUNTIF(BB9:BB158,3)+1)+IF(COUNTIF(BB9:BB158,4)=0,0,COUNTIF(BB9:BB158,4)+2)</f>
        <v>0</v>
      </c>
    </row>
    <row r="8" spans="2:76" ht="114.75" customHeight="1" thickBot="1" x14ac:dyDescent="0.25">
      <c r="B8" s="60" t="s">
        <v>12</v>
      </c>
      <c r="C8" s="44" t="s">
        <v>39</v>
      </c>
      <c r="D8" s="41" t="s">
        <v>6</v>
      </c>
      <c r="E8" s="42" t="s">
        <v>8</v>
      </c>
      <c r="F8" s="43" t="s">
        <v>9</v>
      </c>
      <c r="G8" s="44" t="s">
        <v>28</v>
      </c>
      <c r="H8" s="45" t="s">
        <v>29</v>
      </c>
      <c r="I8" s="44" t="s">
        <v>38</v>
      </c>
      <c r="J8" s="44" t="s">
        <v>8</v>
      </c>
      <c r="K8" s="44" t="s">
        <v>9</v>
      </c>
      <c r="L8" s="44" t="s">
        <v>8</v>
      </c>
      <c r="M8" s="44" t="s">
        <v>9</v>
      </c>
      <c r="N8" s="61" t="s">
        <v>197</v>
      </c>
      <c r="O8" s="46" t="s">
        <v>58</v>
      </c>
      <c r="P8" s="46" t="s">
        <v>144</v>
      </c>
      <c r="Q8" s="47" t="s">
        <v>143</v>
      </c>
      <c r="R8" s="47" t="s">
        <v>142</v>
      </c>
      <c r="S8" s="48" t="s">
        <v>141</v>
      </c>
      <c r="T8" s="47" t="s">
        <v>140</v>
      </c>
      <c r="U8" s="44" t="s">
        <v>186</v>
      </c>
      <c r="V8" s="44" t="s">
        <v>187</v>
      </c>
      <c r="W8" s="44" t="s">
        <v>128</v>
      </c>
      <c r="X8" s="49" t="s">
        <v>129</v>
      </c>
      <c r="Y8" s="49" t="s">
        <v>121</v>
      </c>
      <c r="Z8" s="44" t="s">
        <v>139</v>
      </c>
      <c r="AA8" s="49" t="s">
        <v>138</v>
      </c>
      <c r="AB8" s="49" t="s">
        <v>126</v>
      </c>
      <c r="AC8" s="49" t="s">
        <v>126</v>
      </c>
      <c r="AD8" s="50" t="s">
        <v>155</v>
      </c>
      <c r="AE8" s="50" t="s">
        <v>154</v>
      </c>
      <c r="AF8" s="62" t="s">
        <v>153</v>
      </c>
      <c r="AG8" s="62" t="s">
        <v>68</v>
      </c>
      <c r="AH8" s="62" t="s">
        <v>63</v>
      </c>
      <c r="AI8" s="51" t="s">
        <v>152</v>
      </c>
      <c r="AJ8" s="51" t="s">
        <v>151</v>
      </c>
      <c r="AK8" s="51" t="s">
        <v>150</v>
      </c>
      <c r="AL8" s="52" t="s">
        <v>149</v>
      </c>
      <c r="AM8" s="52" t="s">
        <v>148</v>
      </c>
      <c r="AN8" s="53" t="s">
        <v>56</v>
      </c>
      <c r="AO8" s="53" t="s">
        <v>123</v>
      </c>
      <c r="AP8" s="53" t="s">
        <v>124</v>
      </c>
      <c r="AQ8" s="53" t="s">
        <v>147</v>
      </c>
      <c r="AR8" s="53" t="s">
        <v>146</v>
      </c>
      <c r="AS8" s="53" t="s">
        <v>145</v>
      </c>
      <c r="AT8" s="53" t="s">
        <v>156</v>
      </c>
      <c r="AU8" s="49" t="s">
        <v>181</v>
      </c>
      <c r="AV8" s="49" t="s">
        <v>182</v>
      </c>
      <c r="AW8" s="49" t="s">
        <v>183</v>
      </c>
      <c r="AX8" s="49" t="s">
        <v>184</v>
      </c>
      <c r="BB8" s="5"/>
      <c r="BN8" s="151" t="s">
        <v>299</v>
      </c>
      <c r="BO8" s="2" t="s">
        <v>300</v>
      </c>
      <c r="BP8" s="2" t="s">
        <v>301</v>
      </c>
      <c r="BQ8" s="151" t="s">
        <v>302</v>
      </c>
      <c r="BR8" s="2" t="s">
        <v>303</v>
      </c>
      <c r="BS8" s="2" t="s">
        <v>305</v>
      </c>
      <c r="BT8" s="2" t="s">
        <v>308</v>
      </c>
      <c r="BU8" s="151" t="s">
        <v>309</v>
      </c>
      <c r="BV8" s="151" t="s">
        <v>310</v>
      </c>
      <c r="BW8" s="151" t="s">
        <v>311</v>
      </c>
      <c r="BX8" s="2" t="s">
        <v>312</v>
      </c>
    </row>
    <row r="9" spans="2:76" ht="15" customHeight="1" x14ac:dyDescent="0.2">
      <c r="B9" s="6">
        <v>1</v>
      </c>
      <c r="C9" s="104"/>
      <c r="D9" s="138"/>
      <c r="E9" s="17" t="str">
        <f>IF('Sum Subs'!$D$10="TH-Hill DS-1 Vol 3 CAT 2: Clean and Visual Ends only","N/A","OK")</f>
        <v>OK</v>
      </c>
      <c r="F9" s="17" t="str">
        <f>IF('Sum Subs'!$D$10="TH-Hill DS-1 Vol 3 CAT 2: Clean and Visual Ends only","N/A","OK")</f>
        <v>OK</v>
      </c>
      <c r="G9" s="79"/>
      <c r="H9" s="79"/>
      <c r="I9" s="9" t="s">
        <v>51</v>
      </c>
      <c r="J9" s="79" t="str">
        <f t="shared" ref="J9:K24" si="1">IF(AM9="X", "MIN", "OK")</f>
        <v>OK</v>
      </c>
      <c r="K9" s="79" t="str">
        <f t="shared" si="1"/>
        <v>OK</v>
      </c>
      <c r="L9" s="17" t="str">
        <f>IF('Data Sheet'!$B$9="NC-50","N/A","OK")</f>
        <v>OK</v>
      </c>
      <c r="M9" s="17" t="str">
        <f>IF('Data Sheet'!$B$9="NC-50","N/A","OK")</f>
        <v>OK</v>
      </c>
      <c r="N9" s="63"/>
      <c r="O9" s="11"/>
      <c r="P9" s="11"/>
      <c r="Q9" s="11"/>
      <c r="R9" s="11"/>
      <c r="S9" s="11"/>
      <c r="T9" s="11"/>
      <c r="U9" s="11"/>
      <c r="V9" s="11"/>
      <c r="W9" s="11"/>
      <c r="X9" s="54"/>
      <c r="Y9" s="54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2"/>
      <c r="AO9" s="12"/>
      <c r="AP9" s="12"/>
      <c r="AQ9" s="12"/>
      <c r="AR9" s="12"/>
      <c r="AS9" s="12"/>
      <c r="AT9" s="13"/>
      <c r="AU9" s="98"/>
      <c r="AV9" s="11"/>
      <c r="AW9" s="11"/>
      <c r="AX9" s="13"/>
      <c r="BB9" s="78">
        <f>COUNTA(Q9:AC9)</f>
        <v>0</v>
      </c>
    </row>
    <row r="10" spans="2:76" x14ac:dyDescent="0.2">
      <c r="B10" s="14">
        <f>B9+1</f>
        <v>2</v>
      </c>
      <c r="C10" s="105"/>
      <c r="D10" s="95"/>
      <c r="E10" s="17" t="str">
        <f>IF('Sum Subs'!$D$10="TH-Hill DS-1 Vol 3 CAT 2: Clean and Visual Ends only","N/A","OK")</f>
        <v>OK</v>
      </c>
      <c r="F10" s="17" t="str">
        <f>IF('Sum Subs'!$D$10="TH-Hill DS-1 Vol 3 CAT 2: Clean and Visual Ends only","N/A","OK")</f>
        <v>OK</v>
      </c>
      <c r="G10" s="17"/>
      <c r="H10" s="17"/>
      <c r="I10" s="17" t="s">
        <v>51</v>
      </c>
      <c r="J10" s="17" t="str">
        <f t="shared" si="1"/>
        <v>OK</v>
      </c>
      <c r="K10" s="17" t="str">
        <f t="shared" si="1"/>
        <v>OK</v>
      </c>
      <c r="L10" s="17" t="str">
        <f>IF('Data Sheet'!$B$9="NC-50","N/A","OK")</f>
        <v>OK</v>
      </c>
      <c r="M10" s="17" t="str">
        <f>IF('Data Sheet'!$B$9="NC-50","N/A","OK")</f>
        <v>OK</v>
      </c>
      <c r="N10" s="64"/>
      <c r="O10" s="20"/>
      <c r="P10" s="20"/>
      <c r="Q10" s="20"/>
      <c r="R10" s="20"/>
      <c r="S10" s="20"/>
      <c r="T10" s="20"/>
      <c r="U10" s="20"/>
      <c r="V10" s="20"/>
      <c r="W10" s="20"/>
      <c r="X10" s="55"/>
      <c r="Y10" s="55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1"/>
      <c r="AO10" s="21"/>
      <c r="AP10" s="21"/>
      <c r="AQ10" s="21"/>
      <c r="AR10" s="21"/>
      <c r="AS10" s="21"/>
      <c r="AT10" s="22"/>
      <c r="AU10" s="99"/>
      <c r="AV10" s="20"/>
      <c r="AW10" s="20"/>
      <c r="AX10" s="22"/>
      <c r="BB10" s="78">
        <f>COUNTA(Q10:AC10)</f>
        <v>0</v>
      </c>
    </row>
    <row r="11" spans="2:76" x14ac:dyDescent="0.2">
      <c r="B11" s="14">
        <f t="shared" ref="B11:B74" si="2">B10+1</f>
        <v>3</v>
      </c>
      <c r="C11" s="105"/>
      <c r="D11" s="95"/>
      <c r="E11" s="17" t="str">
        <f>IF('Sum Subs'!$D$10="TH-Hill DS-1 Vol 3 CAT 2: Clean and Visual Ends only","N/A","OK")</f>
        <v>OK</v>
      </c>
      <c r="F11" s="17" t="str">
        <f>IF('Sum Subs'!$D$10="TH-Hill DS-1 Vol 3 CAT 2: Clean and Visual Ends only","N/A","OK")</f>
        <v>OK</v>
      </c>
      <c r="G11" s="17"/>
      <c r="H11" s="17"/>
      <c r="I11" s="17" t="s">
        <v>51</v>
      </c>
      <c r="J11" s="17" t="str">
        <f t="shared" si="1"/>
        <v>OK</v>
      </c>
      <c r="K11" s="17" t="str">
        <f t="shared" si="1"/>
        <v>OK</v>
      </c>
      <c r="L11" s="17" t="str">
        <f>IF('Data Sheet'!$B$9="NC-50","N/A","OK")</f>
        <v>OK</v>
      </c>
      <c r="M11" s="17" t="str">
        <f>IF('Data Sheet'!$B$9="NC-50","N/A","OK")</f>
        <v>OK</v>
      </c>
      <c r="N11" s="64"/>
      <c r="O11" s="20"/>
      <c r="P11" s="20"/>
      <c r="Q11" s="20"/>
      <c r="R11" s="20"/>
      <c r="S11" s="20"/>
      <c r="T11" s="20"/>
      <c r="U11" s="20"/>
      <c r="V11" s="20"/>
      <c r="W11" s="20"/>
      <c r="X11" s="55"/>
      <c r="Y11" s="55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1"/>
      <c r="AO11" s="21"/>
      <c r="AP11" s="21"/>
      <c r="AQ11" s="21"/>
      <c r="AR11" s="21"/>
      <c r="AS11" s="21"/>
      <c r="AT11" s="22"/>
      <c r="AU11" s="99"/>
      <c r="AV11" s="20"/>
      <c r="AW11" s="20"/>
      <c r="AX11" s="22"/>
      <c r="BB11" s="78">
        <f t="shared" ref="BB11:BB74" si="3">COUNTA(Q11:AC11)</f>
        <v>0</v>
      </c>
    </row>
    <row r="12" spans="2:76" x14ac:dyDescent="0.2">
      <c r="B12" s="14">
        <f t="shared" si="2"/>
        <v>4</v>
      </c>
      <c r="C12" s="105"/>
      <c r="D12" s="95"/>
      <c r="E12" s="17" t="str">
        <f>IF('Sum Subs'!$D$10="TH-Hill DS-1 Vol 3 CAT 2: Clean and Visual Ends only","N/A","OK")</f>
        <v>OK</v>
      </c>
      <c r="F12" s="17" t="str">
        <f>IF('Sum Subs'!$D$10="TH-Hill DS-1 Vol 3 CAT 2: Clean and Visual Ends only","N/A","OK")</f>
        <v>OK</v>
      </c>
      <c r="G12" s="17"/>
      <c r="H12" s="17"/>
      <c r="I12" s="17" t="s">
        <v>51</v>
      </c>
      <c r="J12" s="17" t="str">
        <f t="shared" si="1"/>
        <v>OK</v>
      </c>
      <c r="K12" s="17" t="str">
        <f t="shared" si="1"/>
        <v>OK</v>
      </c>
      <c r="L12" s="17" t="str">
        <f>IF('Data Sheet'!$B$9="NC-50","N/A","OK")</f>
        <v>OK</v>
      </c>
      <c r="M12" s="17" t="str">
        <f>IF('Data Sheet'!$B$9="NC-50","N/A","OK")</f>
        <v>OK</v>
      </c>
      <c r="N12" s="64"/>
      <c r="O12" s="20"/>
      <c r="P12" s="20"/>
      <c r="Q12" s="20"/>
      <c r="R12" s="20"/>
      <c r="S12" s="20"/>
      <c r="T12" s="20"/>
      <c r="U12" s="20"/>
      <c r="V12" s="20"/>
      <c r="W12" s="20"/>
      <c r="X12" s="55"/>
      <c r="Y12" s="55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1"/>
      <c r="AO12" s="21"/>
      <c r="AP12" s="21"/>
      <c r="AQ12" s="21"/>
      <c r="AR12" s="21"/>
      <c r="AS12" s="21"/>
      <c r="AT12" s="22"/>
      <c r="AU12" s="99"/>
      <c r="AV12" s="20"/>
      <c r="AW12" s="20"/>
      <c r="AX12" s="22"/>
      <c r="BB12" s="78">
        <f t="shared" si="3"/>
        <v>0</v>
      </c>
    </row>
    <row r="13" spans="2:76" x14ac:dyDescent="0.2">
      <c r="B13" s="14">
        <f t="shared" si="2"/>
        <v>5</v>
      </c>
      <c r="C13" s="105"/>
      <c r="D13" s="95"/>
      <c r="E13" s="17" t="str">
        <f>IF('Sum Subs'!$D$10="TH-Hill DS-1 Vol 3 CAT 2: Clean and Visual Ends only","N/A","OK")</f>
        <v>OK</v>
      </c>
      <c r="F13" s="17" t="str">
        <f>IF('Sum Subs'!$D$10="TH-Hill DS-1 Vol 3 CAT 2: Clean and Visual Ends only","N/A","OK")</f>
        <v>OK</v>
      </c>
      <c r="G13" s="17"/>
      <c r="H13" s="17"/>
      <c r="I13" s="17" t="s">
        <v>51</v>
      </c>
      <c r="J13" s="17" t="str">
        <f t="shared" si="1"/>
        <v>OK</v>
      </c>
      <c r="K13" s="17" t="str">
        <f t="shared" si="1"/>
        <v>OK</v>
      </c>
      <c r="L13" s="17" t="str">
        <f>IF('Data Sheet'!$B$9="NC-50","N/A","OK")</f>
        <v>OK</v>
      </c>
      <c r="M13" s="17" t="str">
        <f>IF('Data Sheet'!$B$9="NC-50","N/A","OK")</f>
        <v>OK</v>
      </c>
      <c r="N13" s="64"/>
      <c r="O13" s="20"/>
      <c r="P13" s="20"/>
      <c r="Q13" s="20"/>
      <c r="R13" s="20"/>
      <c r="S13" s="20"/>
      <c r="T13" s="20"/>
      <c r="U13" s="20"/>
      <c r="V13" s="20"/>
      <c r="W13" s="20"/>
      <c r="X13" s="55"/>
      <c r="Y13" s="55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1"/>
      <c r="AO13" s="21"/>
      <c r="AP13" s="21"/>
      <c r="AQ13" s="21"/>
      <c r="AR13" s="21"/>
      <c r="AS13" s="21"/>
      <c r="AT13" s="22"/>
      <c r="AU13" s="99"/>
      <c r="AV13" s="20"/>
      <c r="AW13" s="20"/>
      <c r="AX13" s="22"/>
      <c r="BB13" s="78">
        <f t="shared" si="3"/>
        <v>0</v>
      </c>
    </row>
    <row r="14" spans="2:76" x14ac:dyDescent="0.2">
      <c r="B14" s="14">
        <f t="shared" si="2"/>
        <v>6</v>
      </c>
      <c r="C14" s="105"/>
      <c r="D14" s="95"/>
      <c r="E14" s="17" t="str">
        <f>IF('Sum Subs'!$D$10="TH-Hill DS-1 Vol 3 CAT 2: Clean and Visual Ends only","N/A","OK")</f>
        <v>OK</v>
      </c>
      <c r="F14" s="17" t="str">
        <f>IF('Sum Subs'!$D$10="TH-Hill DS-1 Vol 3 CAT 2: Clean and Visual Ends only","N/A","OK")</f>
        <v>OK</v>
      </c>
      <c r="G14" s="17"/>
      <c r="H14" s="17"/>
      <c r="I14" s="17" t="s">
        <v>51</v>
      </c>
      <c r="J14" s="17" t="str">
        <f t="shared" si="1"/>
        <v>OK</v>
      </c>
      <c r="K14" s="17" t="str">
        <f t="shared" si="1"/>
        <v>OK</v>
      </c>
      <c r="L14" s="17" t="str">
        <f>IF('Data Sheet'!$B$9="NC-50","N/A","OK")</f>
        <v>OK</v>
      </c>
      <c r="M14" s="17" t="str">
        <f>IF('Data Sheet'!$B$9="NC-50","N/A","OK")</f>
        <v>OK</v>
      </c>
      <c r="N14" s="64"/>
      <c r="O14" s="20"/>
      <c r="P14" s="20"/>
      <c r="Q14" s="20"/>
      <c r="R14" s="20"/>
      <c r="S14" s="20"/>
      <c r="T14" s="20"/>
      <c r="U14" s="20"/>
      <c r="V14" s="20"/>
      <c r="W14" s="20"/>
      <c r="X14" s="55"/>
      <c r="Y14" s="55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1"/>
      <c r="AO14" s="21"/>
      <c r="AP14" s="21"/>
      <c r="AQ14" s="21"/>
      <c r="AR14" s="21"/>
      <c r="AS14" s="21"/>
      <c r="AT14" s="22"/>
      <c r="AU14" s="99"/>
      <c r="AV14" s="20"/>
      <c r="AW14" s="20"/>
      <c r="AX14" s="22"/>
      <c r="BB14" s="78">
        <f t="shared" si="3"/>
        <v>0</v>
      </c>
    </row>
    <row r="15" spans="2:76" x14ac:dyDescent="0.2">
      <c r="B15" s="14">
        <f t="shared" si="2"/>
        <v>7</v>
      </c>
      <c r="C15" s="105"/>
      <c r="D15" s="95"/>
      <c r="E15" s="17" t="str">
        <f>IF('Sum Subs'!$D$10="TH-Hill DS-1 Vol 3 CAT 2: Clean and Visual Ends only","N/A","OK")</f>
        <v>OK</v>
      </c>
      <c r="F15" s="17" t="str">
        <f>IF('Sum Subs'!$D$10="TH-Hill DS-1 Vol 3 CAT 2: Clean and Visual Ends only","N/A","OK")</f>
        <v>OK</v>
      </c>
      <c r="G15" s="17"/>
      <c r="H15" s="17"/>
      <c r="I15" s="17" t="s">
        <v>51</v>
      </c>
      <c r="J15" s="17" t="str">
        <f t="shared" si="1"/>
        <v>OK</v>
      </c>
      <c r="K15" s="17" t="str">
        <f t="shared" si="1"/>
        <v>OK</v>
      </c>
      <c r="L15" s="17" t="str">
        <f>IF('Data Sheet'!$B$9="NC-50","N/A","OK")</f>
        <v>OK</v>
      </c>
      <c r="M15" s="17" t="str">
        <f>IF('Data Sheet'!$B$9="NC-50","N/A","OK")</f>
        <v>OK</v>
      </c>
      <c r="N15" s="64"/>
      <c r="O15" s="20"/>
      <c r="P15" s="20"/>
      <c r="Q15" s="20"/>
      <c r="R15" s="20"/>
      <c r="S15" s="20"/>
      <c r="T15" s="20"/>
      <c r="U15" s="20"/>
      <c r="V15" s="20"/>
      <c r="W15" s="20"/>
      <c r="X15" s="55"/>
      <c r="Y15" s="55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1"/>
      <c r="AO15" s="21"/>
      <c r="AP15" s="21"/>
      <c r="AQ15" s="21"/>
      <c r="AR15" s="21"/>
      <c r="AS15" s="21"/>
      <c r="AT15" s="22"/>
      <c r="AU15" s="99"/>
      <c r="AV15" s="20"/>
      <c r="AW15" s="20"/>
      <c r="AX15" s="22"/>
      <c r="BB15" s="78">
        <f t="shared" si="3"/>
        <v>0</v>
      </c>
    </row>
    <row r="16" spans="2:76" x14ac:dyDescent="0.2">
      <c r="B16" s="14">
        <f t="shared" si="2"/>
        <v>8</v>
      </c>
      <c r="C16" s="105"/>
      <c r="D16" s="95"/>
      <c r="E16" s="17" t="str">
        <f>IF('Sum Subs'!$D$10="TH-Hill DS-1 Vol 3 CAT 2: Clean and Visual Ends only","N/A","OK")</f>
        <v>OK</v>
      </c>
      <c r="F16" s="17" t="str">
        <f>IF('Sum Subs'!$D$10="TH-Hill DS-1 Vol 3 CAT 2: Clean and Visual Ends only","N/A","OK")</f>
        <v>OK</v>
      </c>
      <c r="G16" s="17"/>
      <c r="H16" s="17"/>
      <c r="I16" s="17" t="s">
        <v>51</v>
      </c>
      <c r="J16" s="17" t="str">
        <f t="shared" si="1"/>
        <v>OK</v>
      </c>
      <c r="K16" s="17" t="str">
        <f t="shared" si="1"/>
        <v>OK</v>
      </c>
      <c r="L16" s="17" t="str">
        <f>IF('Data Sheet'!$B$9="NC-50","N/A","OK")</f>
        <v>OK</v>
      </c>
      <c r="M16" s="17" t="str">
        <f>IF('Data Sheet'!$B$9="NC-50","N/A","OK")</f>
        <v>OK</v>
      </c>
      <c r="N16" s="64"/>
      <c r="O16" s="20"/>
      <c r="P16" s="20"/>
      <c r="Q16" s="20"/>
      <c r="R16" s="20"/>
      <c r="S16" s="20"/>
      <c r="T16" s="20"/>
      <c r="U16" s="20"/>
      <c r="V16" s="20"/>
      <c r="W16" s="20"/>
      <c r="X16" s="55"/>
      <c r="Y16" s="55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1"/>
      <c r="AO16" s="21"/>
      <c r="AP16" s="21"/>
      <c r="AQ16" s="21"/>
      <c r="AR16" s="21"/>
      <c r="AS16" s="21"/>
      <c r="AT16" s="22"/>
      <c r="AU16" s="99"/>
      <c r="AV16" s="20"/>
      <c r="AW16" s="20"/>
      <c r="AX16" s="22"/>
      <c r="BB16" s="78">
        <f t="shared" si="3"/>
        <v>0</v>
      </c>
    </row>
    <row r="17" spans="2:54" x14ac:dyDescent="0.2">
      <c r="B17" s="14">
        <f t="shared" si="2"/>
        <v>9</v>
      </c>
      <c r="C17" s="105"/>
      <c r="D17" s="95"/>
      <c r="E17" s="17" t="str">
        <f>IF('Sum Subs'!$D$10="TH-Hill DS-1 Vol 3 CAT 2: Clean and Visual Ends only","N/A","OK")</f>
        <v>OK</v>
      </c>
      <c r="F17" s="17" t="str">
        <f>IF('Sum Subs'!$D$10="TH-Hill DS-1 Vol 3 CAT 2: Clean and Visual Ends only","N/A","OK")</f>
        <v>OK</v>
      </c>
      <c r="G17" s="17"/>
      <c r="H17" s="17"/>
      <c r="I17" s="17" t="s">
        <v>51</v>
      </c>
      <c r="J17" s="17" t="str">
        <f t="shared" si="1"/>
        <v>OK</v>
      </c>
      <c r="K17" s="17" t="str">
        <f t="shared" si="1"/>
        <v>OK</v>
      </c>
      <c r="L17" s="17" t="str">
        <f>IF('Data Sheet'!$B$9="NC-50","N/A","OK")</f>
        <v>OK</v>
      </c>
      <c r="M17" s="17" t="str">
        <f>IF('Data Sheet'!$B$9="NC-50","N/A","OK")</f>
        <v>OK</v>
      </c>
      <c r="N17" s="64"/>
      <c r="O17" s="20"/>
      <c r="P17" s="20"/>
      <c r="Q17" s="20"/>
      <c r="R17" s="20"/>
      <c r="S17" s="20"/>
      <c r="T17" s="20"/>
      <c r="U17" s="20"/>
      <c r="V17" s="20"/>
      <c r="W17" s="20"/>
      <c r="X17" s="55"/>
      <c r="Y17" s="55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1"/>
      <c r="AO17" s="21"/>
      <c r="AP17" s="21"/>
      <c r="AQ17" s="21"/>
      <c r="AR17" s="21"/>
      <c r="AS17" s="21"/>
      <c r="AT17" s="22"/>
      <c r="AU17" s="99"/>
      <c r="AV17" s="20"/>
      <c r="AW17" s="20"/>
      <c r="AX17" s="22"/>
      <c r="BB17" s="78">
        <f t="shared" si="3"/>
        <v>0</v>
      </c>
    </row>
    <row r="18" spans="2:54" x14ac:dyDescent="0.2">
      <c r="B18" s="14">
        <f t="shared" si="2"/>
        <v>10</v>
      </c>
      <c r="C18" s="105"/>
      <c r="D18" s="95"/>
      <c r="E18" s="17" t="str">
        <f>IF('Sum Subs'!$D$10="TH-Hill DS-1 Vol 3 CAT 2: Clean and Visual Ends only","N/A","OK")</f>
        <v>OK</v>
      </c>
      <c r="F18" s="17" t="str">
        <f>IF('Sum Subs'!$D$10="TH-Hill DS-1 Vol 3 CAT 2: Clean and Visual Ends only","N/A","OK")</f>
        <v>OK</v>
      </c>
      <c r="G18" s="17"/>
      <c r="H18" s="17"/>
      <c r="I18" s="17" t="s">
        <v>51</v>
      </c>
      <c r="J18" s="17" t="str">
        <f t="shared" si="1"/>
        <v>OK</v>
      </c>
      <c r="K18" s="17" t="str">
        <f t="shared" si="1"/>
        <v>OK</v>
      </c>
      <c r="L18" s="17" t="str">
        <f>IF('Data Sheet'!$B$9="NC-50","N/A","OK")</f>
        <v>OK</v>
      </c>
      <c r="M18" s="17" t="str">
        <f>IF('Data Sheet'!$B$9="NC-50","N/A","OK")</f>
        <v>OK</v>
      </c>
      <c r="N18" s="64"/>
      <c r="O18" s="20"/>
      <c r="P18" s="20"/>
      <c r="Q18" s="20"/>
      <c r="R18" s="20"/>
      <c r="S18" s="20"/>
      <c r="T18" s="20"/>
      <c r="U18" s="20"/>
      <c r="V18" s="20"/>
      <c r="W18" s="20"/>
      <c r="X18" s="55"/>
      <c r="Y18" s="55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1"/>
      <c r="AO18" s="21"/>
      <c r="AP18" s="21"/>
      <c r="AQ18" s="21"/>
      <c r="AR18" s="21"/>
      <c r="AS18" s="21"/>
      <c r="AT18" s="22"/>
      <c r="AU18" s="99"/>
      <c r="AV18" s="20"/>
      <c r="AW18" s="20"/>
      <c r="AX18" s="22"/>
      <c r="BB18" s="78">
        <f t="shared" si="3"/>
        <v>0</v>
      </c>
    </row>
    <row r="19" spans="2:54" x14ac:dyDescent="0.2">
      <c r="B19" s="14">
        <f t="shared" si="2"/>
        <v>11</v>
      </c>
      <c r="C19" s="105"/>
      <c r="D19" s="95"/>
      <c r="E19" s="17" t="str">
        <f>IF('Sum Subs'!$D$10="TH-Hill DS-1 Vol 3 CAT 2: Clean and Visual Ends only","N/A","OK")</f>
        <v>OK</v>
      </c>
      <c r="F19" s="17" t="str">
        <f>IF('Sum Subs'!$D$10="TH-Hill DS-1 Vol 3 CAT 2: Clean and Visual Ends only","N/A","OK")</f>
        <v>OK</v>
      </c>
      <c r="G19" s="17"/>
      <c r="H19" s="17"/>
      <c r="I19" s="17" t="s">
        <v>51</v>
      </c>
      <c r="J19" s="17" t="str">
        <f t="shared" si="1"/>
        <v>OK</v>
      </c>
      <c r="K19" s="17" t="str">
        <f t="shared" si="1"/>
        <v>OK</v>
      </c>
      <c r="L19" s="17" t="str">
        <f>IF('Data Sheet'!$B$9="NC-50","N/A","OK")</f>
        <v>OK</v>
      </c>
      <c r="M19" s="17" t="str">
        <f>IF('Data Sheet'!$B$9="NC-50","N/A","OK")</f>
        <v>OK</v>
      </c>
      <c r="N19" s="64"/>
      <c r="O19" s="20"/>
      <c r="P19" s="20"/>
      <c r="Q19" s="20"/>
      <c r="R19" s="20"/>
      <c r="S19" s="20"/>
      <c r="T19" s="20"/>
      <c r="U19" s="20"/>
      <c r="V19" s="20"/>
      <c r="W19" s="20"/>
      <c r="X19" s="55"/>
      <c r="Y19" s="55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1"/>
      <c r="AO19" s="21"/>
      <c r="AP19" s="21"/>
      <c r="AQ19" s="21"/>
      <c r="AR19" s="21"/>
      <c r="AS19" s="21"/>
      <c r="AT19" s="22"/>
      <c r="AU19" s="99"/>
      <c r="AV19" s="20"/>
      <c r="AW19" s="20"/>
      <c r="AX19" s="22"/>
      <c r="BB19" s="78">
        <f t="shared" si="3"/>
        <v>0</v>
      </c>
    </row>
    <row r="20" spans="2:54" x14ac:dyDescent="0.2">
      <c r="B20" s="14">
        <f t="shared" si="2"/>
        <v>12</v>
      </c>
      <c r="C20" s="105"/>
      <c r="D20" s="95"/>
      <c r="E20" s="17" t="str">
        <f>IF('Sum Subs'!$D$10="TH-Hill DS-1 Vol 3 CAT 2: Clean and Visual Ends only","N/A","OK")</f>
        <v>OK</v>
      </c>
      <c r="F20" s="17" t="str">
        <f>IF('Sum Subs'!$D$10="TH-Hill DS-1 Vol 3 CAT 2: Clean and Visual Ends only","N/A","OK")</f>
        <v>OK</v>
      </c>
      <c r="G20" s="17"/>
      <c r="H20" s="17"/>
      <c r="I20" s="17" t="s">
        <v>51</v>
      </c>
      <c r="J20" s="17" t="str">
        <f t="shared" si="1"/>
        <v>OK</v>
      </c>
      <c r="K20" s="17" t="str">
        <f t="shared" si="1"/>
        <v>OK</v>
      </c>
      <c r="L20" s="17" t="str">
        <f>IF('Data Sheet'!$B$9="NC-50","N/A","OK")</f>
        <v>OK</v>
      </c>
      <c r="M20" s="17" t="str">
        <f>IF('Data Sheet'!$B$9="NC-50","N/A","OK")</f>
        <v>OK</v>
      </c>
      <c r="N20" s="64"/>
      <c r="O20" s="20"/>
      <c r="P20" s="20"/>
      <c r="Q20" s="20"/>
      <c r="R20" s="20"/>
      <c r="S20" s="20"/>
      <c r="T20" s="20"/>
      <c r="U20" s="20"/>
      <c r="V20" s="20"/>
      <c r="W20" s="20"/>
      <c r="X20" s="55"/>
      <c r="Y20" s="55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1"/>
      <c r="AO20" s="21"/>
      <c r="AP20" s="21"/>
      <c r="AQ20" s="21"/>
      <c r="AR20" s="21"/>
      <c r="AS20" s="21"/>
      <c r="AT20" s="22"/>
      <c r="AU20" s="99"/>
      <c r="AV20" s="20"/>
      <c r="AW20" s="20"/>
      <c r="AX20" s="22"/>
      <c r="BB20" s="78">
        <f t="shared" si="3"/>
        <v>0</v>
      </c>
    </row>
    <row r="21" spans="2:54" x14ac:dyDescent="0.2">
      <c r="B21" s="14">
        <f t="shared" si="2"/>
        <v>13</v>
      </c>
      <c r="C21" s="105"/>
      <c r="D21" s="95"/>
      <c r="E21" s="17" t="str">
        <f>IF('Sum Subs'!$D$10="TH-Hill DS-1 Vol 3 CAT 2: Clean and Visual Ends only","N/A","OK")</f>
        <v>OK</v>
      </c>
      <c r="F21" s="17" t="str">
        <f>IF('Sum Subs'!$D$10="TH-Hill DS-1 Vol 3 CAT 2: Clean and Visual Ends only","N/A","OK")</f>
        <v>OK</v>
      </c>
      <c r="G21" s="17"/>
      <c r="H21" s="17"/>
      <c r="I21" s="17" t="s">
        <v>51</v>
      </c>
      <c r="J21" s="17" t="str">
        <f t="shared" si="1"/>
        <v>OK</v>
      </c>
      <c r="K21" s="17" t="str">
        <f t="shared" si="1"/>
        <v>OK</v>
      </c>
      <c r="L21" s="17" t="str">
        <f>IF('Data Sheet'!$B$9="NC-50","N/A","OK")</f>
        <v>OK</v>
      </c>
      <c r="M21" s="17" t="str">
        <f>IF('Data Sheet'!$B$9="NC-50","N/A","OK")</f>
        <v>OK</v>
      </c>
      <c r="N21" s="64"/>
      <c r="O21" s="20"/>
      <c r="P21" s="20"/>
      <c r="Q21" s="20"/>
      <c r="R21" s="20"/>
      <c r="S21" s="20"/>
      <c r="T21" s="20"/>
      <c r="U21" s="20"/>
      <c r="V21" s="20"/>
      <c r="W21" s="20"/>
      <c r="X21" s="55"/>
      <c r="Y21" s="55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1"/>
      <c r="AO21" s="21"/>
      <c r="AP21" s="21"/>
      <c r="AQ21" s="21"/>
      <c r="AR21" s="21"/>
      <c r="AS21" s="21"/>
      <c r="AT21" s="22"/>
      <c r="AU21" s="99"/>
      <c r="AV21" s="20"/>
      <c r="AW21" s="20"/>
      <c r="AX21" s="22"/>
      <c r="BB21" s="78">
        <f t="shared" si="3"/>
        <v>0</v>
      </c>
    </row>
    <row r="22" spans="2:54" x14ac:dyDescent="0.2">
      <c r="B22" s="14">
        <f t="shared" si="2"/>
        <v>14</v>
      </c>
      <c r="C22" s="105"/>
      <c r="D22" s="95"/>
      <c r="E22" s="17" t="str">
        <f>IF('Sum Subs'!$D$10="TH-Hill DS-1 Vol 3 CAT 2: Clean and Visual Ends only","N/A","OK")</f>
        <v>OK</v>
      </c>
      <c r="F22" s="17" t="str">
        <f>IF('Sum Subs'!$D$10="TH-Hill DS-1 Vol 3 CAT 2: Clean and Visual Ends only","N/A","OK")</f>
        <v>OK</v>
      </c>
      <c r="G22" s="17"/>
      <c r="H22" s="17"/>
      <c r="I22" s="17" t="s">
        <v>51</v>
      </c>
      <c r="J22" s="17" t="str">
        <f t="shared" si="1"/>
        <v>OK</v>
      </c>
      <c r="K22" s="17" t="str">
        <f t="shared" si="1"/>
        <v>OK</v>
      </c>
      <c r="L22" s="17" t="str">
        <f>IF('Data Sheet'!$B$9="NC-50","N/A","OK")</f>
        <v>OK</v>
      </c>
      <c r="M22" s="17" t="str">
        <f>IF('Data Sheet'!$B$9="NC-50","N/A","OK")</f>
        <v>OK</v>
      </c>
      <c r="N22" s="64"/>
      <c r="O22" s="20"/>
      <c r="P22" s="20"/>
      <c r="Q22" s="20"/>
      <c r="R22" s="20"/>
      <c r="S22" s="20"/>
      <c r="T22" s="20"/>
      <c r="U22" s="20"/>
      <c r="V22" s="20"/>
      <c r="W22" s="20"/>
      <c r="X22" s="55"/>
      <c r="Y22" s="55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1"/>
      <c r="AO22" s="21"/>
      <c r="AP22" s="21"/>
      <c r="AQ22" s="21"/>
      <c r="AR22" s="21"/>
      <c r="AS22" s="21"/>
      <c r="AT22" s="22"/>
      <c r="AU22" s="99"/>
      <c r="AV22" s="20"/>
      <c r="AW22" s="20"/>
      <c r="AX22" s="22"/>
      <c r="BB22" s="78">
        <f t="shared" si="3"/>
        <v>0</v>
      </c>
    </row>
    <row r="23" spans="2:54" x14ac:dyDescent="0.2">
      <c r="B23" s="14">
        <f t="shared" si="2"/>
        <v>15</v>
      </c>
      <c r="C23" s="105"/>
      <c r="D23" s="95"/>
      <c r="E23" s="17" t="str">
        <f>IF('Sum Subs'!$D$10="TH-Hill DS-1 Vol 3 CAT 2: Clean and Visual Ends only","N/A","OK")</f>
        <v>OK</v>
      </c>
      <c r="F23" s="17" t="str">
        <f>IF('Sum Subs'!$D$10="TH-Hill DS-1 Vol 3 CAT 2: Clean and Visual Ends only","N/A","OK")</f>
        <v>OK</v>
      </c>
      <c r="G23" s="17"/>
      <c r="H23" s="17"/>
      <c r="I23" s="17" t="s">
        <v>51</v>
      </c>
      <c r="J23" s="17" t="str">
        <f t="shared" si="1"/>
        <v>OK</v>
      </c>
      <c r="K23" s="17" t="str">
        <f t="shared" si="1"/>
        <v>OK</v>
      </c>
      <c r="L23" s="17" t="str">
        <f>IF('Data Sheet'!$B$9="NC-50","N/A","OK")</f>
        <v>OK</v>
      </c>
      <c r="M23" s="17" t="str">
        <f>IF('Data Sheet'!$B$9="NC-50","N/A","OK")</f>
        <v>OK</v>
      </c>
      <c r="N23" s="64"/>
      <c r="O23" s="20"/>
      <c r="P23" s="20"/>
      <c r="Q23" s="20"/>
      <c r="R23" s="20"/>
      <c r="S23" s="20"/>
      <c r="T23" s="20"/>
      <c r="U23" s="20"/>
      <c r="V23" s="20"/>
      <c r="W23" s="20"/>
      <c r="X23" s="55"/>
      <c r="Y23" s="55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1"/>
      <c r="AO23" s="21"/>
      <c r="AP23" s="21"/>
      <c r="AQ23" s="21"/>
      <c r="AR23" s="21"/>
      <c r="AS23" s="21"/>
      <c r="AT23" s="22"/>
      <c r="AU23" s="99"/>
      <c r="AV23" s="20"/>
      <c r="AW23" s="20"/>
      <c r="AX23" s="22"/>
      <c r="BB23" s="78">
        <f t="shared" si="3"/>
        <v>0</v>
      </c>
    </row>
    <row r="24" spans="2:54" x14ac:dyDescent="0.2">
      <c r="B24" s="14">
        <f t="shared" si="2"/>
        <v>16</v>
      </c>
      <c r="C24" s="105"/>
      <c r="D24" s="95"/>
      <c r="E24" s="17" t="str">
        <f>IF('Sum Subs'!$D$10="TH-Hill DS-1 Vol 3 CAT 2: Clean and Visual Ends only","N/A","OK")</f>
        <v>OK</v>
      </c>
      <c r="F24" s="17" t="str">
        <f>IF('Sum Subs'!$D$10="TH-Hill DS-1 Vol 3 CAT 2: Clean and Visual Ends only","N/A","OK")</f>
        <v>OK</v>
      </c>
      <c r="G24" s="17"/>
      <c r="H24" s="17"/>
      <c r="I24" s="17" t="s">
        <v>51</v>
      </c>
      <c r="J24" s="17" t="str">
        <f t="shared" si="1"/>
        <v>OK</v>
      </c>
      <c r="K24" s="17" t="str">
        <f t="shared" si="1"/>
        <v>OK</v>
      </c>
      <c r="L24" s="17" t="str">
        <f>IF('Data Sheet'!$B$9="NC-50","N/A","OK")</f>
        <v>OK</v>
      </c>
      <c r="M24" s="17" t="str">
        <f>IF('Data Sheet'!$B$9="NC-50","N/A","OK")</f>
        <v>OK</v>
      </c>
      <c r="N24" s="64"/>
      <c r="O24" s="20"/>
      <c r="P24" s="20"/>
      <c r="Q24" s="20"/>
      <c r="R24" s="20"/>
      <c r="S24" s="20"/>
      <c r="T24" s="20"/>
      <c r="U24" s="20"/>
      <c r="V24" s="20"/>
      <c r="W24" s="20"/>
      <c r="X24" s="55"/>
      <c r="Y24" s="55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1"/>
      <c r="AO24" s="21"/>
      <c r="AP24" s="21"/>
      <c r="AQ24" s="21"/>
      <c r="AR24" s="21"/>
      <c r="AS24" s="21"/>
      <c r="AT24" s="22"/>
      <c r="AU24" s="99"/>
      <c r="AV24" s="20"/>
      <c r="AW24" s="20"/>
      <c r="AX24" s="22"/>
      <c r="BB24" s="78">
        <f t="shared" si="3"/>
        <v>0</v>
      </c>
    </row>
    <row r="25" spans="2:54" x14ac:dyDescent="0.2">
      <c r="B25" s="14">
        <f t="shared" si="2"/>
        <v>17</v>
      </c>
      <c r="C25" s="105"/>
      <c r="D25" s="95"/>
      <c r="E25" s="17" t="str">
        <f>IF('Sum Subs'!$D$10="TH-Hill DS-1 Vol 3 CAT 2: Clean and Visual Ends only","N/A","OK")</f>
        <v>OK</v>
      </c>
      <c r="F25" s="17" t="str">
        <f>IF('Sum Subs'!$D$10="TH-Hill DS-1 Vol 3 CAT 2: Clean and Visual Ends only","N/A","OK")</f>
        <v>OK</v>
      </c>
      <c r="G25" s="17"/>
      <c r="H25" s="17"/>
      <c r="I25" s="17" t="s">
        <v>51</v>
      </c>
      <c r="J25" s="17" t="str">
        <f t="shared" ref="J25:K88" si="4">IF(AM25="X", "MIN", "OK")</f>
        <v>OK</v>
      </c>
      <c r="K25" s="17" t="str">
        <f t="shared" si="4"/>
        <v>OK</v>
      </c>
      <c r="L25" s="17" t="str">
        <f>IF('Data Sheet'!$B$9="NC-50","N/A","OK")</f>
        <v>OK</v>
      </c>
      <c r="M25" s="17" t="str">
        <f>IF('Data Sheet'!$B$9="NC-50","N/A","OK")</f>
        <v>OK</v>
      </c>
      <c r="N25" s="64"/>
      <c r="O25" s="20"/>
      <c r="P25" s="20"/>
      <c r="Q25" s="20"/>
      <c r="R25" s="20"/>
      <c r="S25" s="20"/>
      <c r="T25" s="20"/>
      <c r="U25" s="20"/>
      <c r="V25" s="20"/>
      <c r="W25" s="20"/>
      <c r="X25" s="55"/>
      <c r="Y25" s="55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1"/>
      <c r="AO25" s="21"/>
      <c r="AP25" s="21"/>
      <c r="AQ25" s="21"/>
      <c r="AR25" s="21"/>
      <c r="AS25" s="21"/>
      <c r="AT25" s="22"/>
      <c r="AU25" s="99"/>
      <c r="AV25" s="20"/>
      <c r="AW25" s="20"/>
      <c r="AX25" s="22"/>
      <c r="BB25" s="78">
        <f t="shared" si="3"/>
        <v>0</v>
      </c>
    </row>
    <row r="26" spans="2:54" x14ac:dyDescent="0.2">
      <c r="B26" s="14">
        <f t="shared" si="2"/>
        <v>18</v>
      </c>
      <c r="C26" s="105"/>
      <c r="D26" s="95"/>
      <c r="E26" s="17" t="str">
        <f>IF('Sum Subs'!$D$10="TH-Hill DS-1 Vol 3 CAT 2: Clean and Visual Ends only","N/A","OK")</f>
        <v>OK</v>
      </c>
      <c r="F26" s="17" t="str">
        <f>IF('Sum Subs'!$D$10="TH-Hill DS-1 Vol 3 CAT 2: Clean and Visual Ends only","N/A","OK")</f>
        <v>OK</v>
      </c>
      <c r="G26" s="17"/>
      <c r="H26" s="17"/>
      <c r="I26" s="17" t="s">
        <v>51</v>
      </c>
      <c r="J26" s="17" t="str">
        <f t="shared" si="4"/>
        <v>OK</v>
      </c>
      <c r="K26" s="17" t="str">
        <f t="shared" si="4"/>
        <v>OK</v>
      </c>
      <c r="L26" s="17" t="str">
        <f>IF('Data Sheet'!$B$9="NC-50","N/A","OK")</f>
        <v>OK</v>
      </c>
      <c r="M26" s="17" t="str">
        <f>IF('Data Sheet'!$B$9="NC-50","N/A","OK")</f>
        <v>OK</v>
      </c>
      <c r="N26" s="64"/>
      <c r="O26" s="20"/>
      <c r="P26" s="20"/>
      <c r="Q26" s="20"/>
      <c r="R26" s="20"/>
      <c r="S26" s="20"/>
      <c r="T26" s="20"/>
      <c r="U26" s="20"/>
      <c r="V26" s="20"/>
      <c r="W26" s="20"/>
      <c r="X26" s="55"/>
      <c r="Y26" s="55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1"/>
      <c r="AO26" s="21"/>
      <c r="AP26" s="21"/>
      <c r="AQ26" s="21"/>
      <c r="AR26" s="21"/>
      <c r="AS26" s="21"/>
      <c r="AT26" s="22"/>
      <c r="AU26" s="99"/>
      <c r="AV26" s="20"/>
      <c r="AW26" s="20"/>
      <c r="AX26" s="22"/>
      <c r="BB26" s="78">
        <f t="shared" si="3"/>
        <v>0</v>
      </c>
    </row>
    <row r="27" spans="2:54" x14ac:dyDescent="0.2">
      <c r="B27" s="14">
        <f t="shared" si="2"/>
        <v>19</v>
      </c>
      <c r="C27" s="105"/>
      <c r="D27" s="95"/>
      <c r="E27" s="17" t="str">
        <f>IF('Sum Subs'!$D$10="TH-Hill DS-1 Vol 3 CAT 2: Clean and Visual Ends only","N/A","OK")</f>
        <v>OK</v>
      </c>
      <c r="F27" s="17" t="str">
        <f>IF('Sum Subs'!$D$10="TH-Hill DS-1 Vol 3 CAT 2: Clean and Visual Ends only","N/A","OK")</f>
        <v>OK</v>
      </c>
      <c r="G27" s="17"/>
      <c r="H27" s="17"/>
      <c r="I27" s="17" t="s">
        <v>51</v>
      </c>
      <c r="J27" s="17" t="str">
        <f t="shared" si="4"/>
        <v>OK</v>
      </c>
      <c r="K27" s="17" t="str">
        <f t="shared" si="4"/>
        <v>OK</v>
      </c>
      <c r="L27" s="17" t="str">
        <f>IF('Data Sheet'!$B$9="NC-50","N/A","OK")</f>
        <v>OK</v>
      </c>
      <c r="M27" s="17" t="str">
        <f>IF('Data Sheet'!$B$9="NC-50","N/A","OK")</f>
        <v>OK</v>
      </c>
      <c r="N27" s="64"/>
      <c r="O27" s="20"/>
      <c r="P27" s="20"/>
      <c r="Q27" s="20"/>
      <c r="R27" s="20"/>
      <c r="S27" s="20"/>
      <c r="T27" s="20"/>
      <c r="U27" s="20"/>
      <c r="V27" s="20"/>
      <c r="W27" s="20"/>
      <c r="X27" s="55"/>
      <c r="Y27" s="55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1"/>
      <c r="AO27" s="21"/>
      <c r="AP27" s="21"/>
      <c r="AQ27" s="21"/>
      <c r="AR27" s="21"/>
      <c r="AS27" s="21"/>
      <c r="AT27" s="22"/>
      <c r="AU27" s="99"/>
      <c r="AV27" s="20"/>
      <c r="AW27" s="20"/>
      <c r="AX27" s="22"/>
      <c r="BB27" s="78">
        <f t="shared" si="3"/>
        <v>0</v>
      </c>
    </row>
    <row r="28" spans="2:54" x14ac:dyDescent="0.2">
      <c r="B28" s="14">
        <f t="shared" si="2"/>
        <v>20</v>
      </c>
      <c r="C28" s="105"/>
      <c r="D28" s="95"/>
      <c r="E28" s="17" t="str">
        <f>IF('Sum Subs'!$D$10="TH-Hill DS-1 Vol 3 CAT 2: Clean and Visual Ends only","N/A","OK")</f>
        <v>OK</v>
      </c>
      <c r="F28" s="17" t="str">
        <f>IF('Sum Subs'!$D$10="TH-Hill DS-1 Vol 3 CAT 2: Clean and Visual Ends only","N/A","OK")</f>
        <v>OK</v>
      </c>
      <c r="G28" s="17"/>
      <c r="H28" s="17"/>
      <c r="I28" s="17" t="s">
        <v>51</v>
      </c>
      <c r="J28" s="17" t="str">
        <f t="shared" si="4"/>
        <v>OK</v>
      </c>
      <c r="K28" s="17" t="str">
        <f t="shared" si="4"/>
        <v>OK</v>
      </c>
      <c r="L28" s="17" t="str">
        <f>IF('Data Sheet'!$B$9="NC-50","N/A","OK")</f>
        <v>OK</v>
      </c>
      <c r="M28" s="17" t="str">
        <f>IF('Data Sheet'!$B$9="NC-50","N/A","OK")</f>
        <v>OK</v>
      </c>
      <c r="N28" s="64"/>
      <c r="O28" s="20"/>
      <c r="P28" s="20"/>
      <c r="Q28" s="20"/>
      <c r="R28" s="20"/>
      <c r="S28" s="20"/>
      <c r="T28" s="20"/>
      <c r="U28" s="20"/>
      <c r="V28" s="20"/>
      <c r="W28" s="20"/>
      <c r="X28" s="55"/>
      <c r="Y28" s="55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1"/>
      <c r="AO28" s="21"/>
      <c r="AP28" s="21"/>
      <c r="AQ28" s="21"/>
      <c r="AR28" s="21"/>
      <c r="AS28" s="21"/>
      <c r="AT28" s="22"/>
      <c r="AU28" s="99"/>
      <c r="AV28" s="20"/>
      <c r="AW28" s="20"/>
      <c r="AX28" s="22"/>
      <c r="BB28" s="78">
        <f t="shared" si="3"/>
        <v>0</v>
      </c>
    </row>
    <row r="29" spans="2:54" x14ac:dyDescent="0.2">
      <c r="B29" s="14">
        <f t="shared" si="2"/>
        <v>21</v>
      </c>
      <c r="C29" s="105"/>
      <c r="D29" s="95"/>
      <c r="E29" s="17" t="str">
        <f>IF('Sum Subs'!$D$10="TH-Hill DS-1 Vol 3 CAT 2: Clean and Visual Ends only","N/A","OK")</f>
        <v>OK</v>
      </c>
      <c r="F29" s="17" t="str">
        <f>IF('Sum Subs'!$D$10="TH-Hill DS-1 Vol 3 CAT 2: Clean and Visual Ends only","N/A","OK")</f>
        <v>OK</v>
      </c>
      <c r="G29" s="17"/>
      <c r="H29" s="17"/>
      <c r="I29" s="17" t="s">
        <v>51</v>
      </c>
      <c r="J29" s="17" t="str">
        <f t="shared" si="4"/>
        <v>OK</v>
      </c>
      <c r="K29" s="17" t="str">
        <f t="shared" si="4"/>
        <v>OK</v>
      </c>
      <c r="L29" s="17" t="str">
        <f>IF('Data Sheet'!$B$9="NC-50","N/A","OK")</f>
        <v>OK</v>
      </c>
      <c r="M29" s="17" t="str">
        <f>IF('Data Sheet'!$B$9="NC-50","N/A","OK")</f>
        <v>OK</v>
      </c>
      <c r="N29" s="64"/>
      <c r="O29" s="20"/>
      <c r="P29" s="20"/>
      <c r="Q29" s="20"/>
      <c r="R29" s="20"/>
      <c r="S29" s="20"/>
      <c r="T29" s="20"/>
      <c r="U29" s="20"/>
      <c r="V29" s="20"/>
      <c r="W29" s="20"/>
      <c r="X29" s="55"/>
      <c r="Y29" s="55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1"/>
      <c r="AO29" s="21"/>
      <c r="AP29" s="21"/>
      <c r="AQ29" s="21"/>
      <c r="AR29" s="21"/>
      <c r="AS29" s="21"/>
      <c r="AT29" s="22"/>
      <c r="AU29" s="99"/>
      <c r="AV29" s="20"/>
      <c r="AW29" s="20"/>
      <c r="AX29" s="22"/>
      <c r="BB29" s="78">
        <f t="shared" si="3"/>
        <v>0</v>
      </c>
    </row>
    <row r="30" spans="2:54" x14ac:dyDescent="0.2">
      <c r="B30" s="14">
        <f t="shared" si="2"/>
        <v>22</v>
      </c>
      <c r="C30" s="105"/>
      <c r="D30" s="95"/>
      <c r="E30" s="17" t="str">
        <f>IF('Sum Subs'!$D$10="TH-Hill DS-1 Vol 3 CAT 2: Clean and Visual Ends only","N/A","OK")</f>
        <v>OK</v>
      </c>
      <c r="F30" s="17" t="str">
        <f>IF('Sum Subs'!$D$10="TH-Hill DS-1 Vol 3 CAT 2: Clean and Visual Ends only","N/A","OK")</f>
        <v>OK</v>
      </c>
      <c r="G30" s="17"/>
      <c r="H30" s="17"/>
      <c r="I30" s="17" t="s">
        <v>51</v>
      </c>
      <c r="J30" s="17" t="str">
        <f t="shared" si="4"/>
        <v>OK</v>
      </c>
      <c r="K30" s="17" t="str">
        <f t="shared" si="4"/>
        <v>OK</v>
      </c>
      <c r="L30" s="17" t="str">
        <f>IF('Data Sheet'!$B$9="NC-50","N/A","OK")</f>
        <v>OK</v>
      </c>
      <c r="M30" s="17" t="str">
        <f>IF('Data Sheet'!$B$9="NC-50","N/A","OK")</f>
        <v>OK</v>
      </c>
      <c r="N30" s="64"/>
      <c r="O30" s="20"/>
      <c r="P30" s="20"/>
      <c r="Q30" s="20"/>
      <c r="R30" s="20"/>
      <c r="S30" s="20"/>
      <c r="T30" s="20"/>
      <c r="U30" s="20"/>
      <c r="V30" s="20"/>
      <c r="W30" s="20"/>
      <c r="X30" s="55"/>
      <c r="Y30" s="55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1"/>
      <c r="AO30" s="21"/>
      <c r="AP30" s="21"/>
      <c r="AQ30" s="21"/>
      <c r="AR30" s="21"/>
      <c r="AS30" s="21"/>
      <c r="AT30" s="22"/>
      <c r="AU30" s="99"/>
      <c r="AV30" s="20"/>
      <c r="AW30" s="20"/>
      <c r="AX30" s="22"/>
      <c r="BB30" s="78">
        <f t="shared" si="3"/>
        <v>0</v>
      </c>
    </row>
    <row r="31" spans="2:54" x14ac:dyDescent="0.2">
      <c r="B31" s="14">
        <f t="shared" si="2"/>
        <v>23</v>
      </c>
      <c r="C31" s="105"/>
      <c r="D31" s="95"/>
      <c r="E31" s="17" t="str">
        <f>IF('Sum Subs'!$D$10="TH-Hill DS-1 Vol 3 CAT 2: Clean and Visual Ends only","N/A","OK")</f>
        <v>OK</v>
      </c>
      <c r="F31" s="17" t="str">
        <f>IF('Sum Subs'!$D$10="TH-Hill DS-1 Vol 3 CAT 2: Clean and Visual Ends only","N/A","OK")</f>
        <v>OK</v>
      </c>
      <c r="G31" s="17"/>
      <c r="H31" s="17"/>
      <c r="I31" s="17" t="s">
        <v>51</v>
      </c>
      <c r="J31" s="17" t="str">
        <f t="shared" si="4"/>
        <v>OK</v>
      </c>
      <c r="K31" s="17" t="str">
        <f t="shared" si="4"/>
        <v>OK</v>
      </c>
      <c r="L31" s="17" t="str">
        <f>IF('Data Sheet'!$B$9="NC-50","N/A","OK")</f>
        <v>OK</v>
      </c>
      <c r="M31" s="17" t="str">
        <f>IF('Data Sheet'!$B$9="NC-50","N/A","OK")</f>
        <v>OK</v>
      </c>
      <c r="N31" s="64"/>
      <c r="O31" s="20"/>
      <c r="P31" s="20"/>
      <c r="Q31" s="20"/>
      <c r="R31" s="20"/>
      <c r="S31" s="20"/>
      <c r="T31" s="20"/>
      <c r="U31" s="20"/>
      <c r="V31" s="20"/>
      <c r="W31" s="20"/>
      <c r="X31" s="55"/>
      <c r="Y31" s="55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1"/>
      <c r="AO31" s="21"/>
      <c r="AP31" s="21"/>
      <c r="AQ31" s="21"/>
      <c r="AR31" s="21"/>
      <c r="AS31" s="21"/>
      <c r="AT31" s="22"/>
      <c r="AU31" s="99"/>
      <c r="AV31" s="20"/>
      <c r="AW31" s="20"/>
      <c r="AX31" s="22"/>
      <c r="BB31" s="78">
        <f t="shared" si="3"/>
        <v>0</v>
      </c>
    </row>
    <row r="32" spans="2:54" x14ac:dyDescent="0.2">
      <c r="B32" s="14">
        <f t="shared" si="2"/>
        <v>24</v>
      </c>
      <c r="C32" s="105"/>
      <c r="D32" s="95"/>
      <c r="E32" s="17" t="str">
        <f>IF('Sum Subs'!$D$10="TH-Hill DS-1 Vol 3 CAT 2: Clean and Visual Ends only","N/A","OK")</f>
        <v>OK</v>
      </c>
      <c r="F32" s="17" t="str">
        <f>IF('Sum Subs'!$D$10="TH-Hill DS-1 Vol 3 CAT 2: Clean and Visual Ends only","N/A","OK")</f>
        <v>OK</v>
      </c>
      <c r="G32" s="17"/>
      <c r="H32" s="17"/>
      <c r="I32" s="17" t="s">
        <v>51</v>
      </c>
      <c r="J32" s="17" t="str">
        <f t="shared" si="4"/>
        <v>OK</v>
      </c>
      <c r="K32" s="17" t="str">
        <f t="shared" si="4"/>
        <v>OK</v>
      </c>
      <c r="L32" s="17" t="str">
        <f>IF('Data Sheet'!$B$9="NC-50","N/A","OK")</f>
        <v>OK</v>
      </c>
      <c r="M32" s="17" t="str">
        <f>IF('Data Sheet'!$B$9="NC-50","N/A","OK")</f>
        <v>OK</v>
      </c>
      <c r="N32" s="64"/>
      <c r="O32" s="20"/>
      <c r="P32" s="20"/>
      <c r="Q32" s="20"/>
      <c r="R32" s="20"/>
      <c r="S32" s="20"/>
      <c r="T32" s="20"/>
      <c r="U32" s="20"/>
      <c r="V32" s="20"/>
      <c r="W32" s="20"/>
      <c r="X32" s="55"/>
      <c r="Y32" s="55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1"/>
      <c r="AO32" s="21"/>
      <c r="AP32" s="21"/>
      <c r="AQ32" s="21"/>
      <c r="AR32" s="21"/>
      <c r="AS32" s="21"/>
      <c r="AT32" s="22"/>
      <c r="AU32" s="99"/>
      <c r="AV32" s="20"/>
      <c r="AW32" s="20"/>
      <c r="AX32" s="22"/>
      <c r="BB32" s="78">
        <f t="shared" si="3"/>
        <v>0</v>
      </c>
    </row>
    <row r="33" spans="2:54" x14ac:dyDescent="0.2">
      <c r="B33" s="14">
        <f t="shared" si="2"/>
        <v>25</v>
      </c>
      <c r="C33" s="105"/>
      <c r="D33" s="95"/>
      <c r="E33" s="17" t="str">
        <f>IF('Sum Subs'!$D$10="TH-Hill DS-1 Vol 3 CAT 2: Clean and Visual Ends only","N/A","OK")</f>
        <v>OK</v>
      </c>
      <c r="F33" s="17" t="str">
        <f>IF('Sum Subs'!$D$10="TH-Hill DS-1 Vol 3 CAT 2: Clean and Visual Ends only","N/A","OK")</f>
        <v>OK</v>
      </c>
      <c r="G33" s="17"/>
      <c r="H33" s="17"/>
      <c r="I33" s="17" t="s">
        <v>51</v>
      </c>
      <c r="J33" s="17" t="str">
        <f t="shared" si="4"/>
        <v>OK</v>
      </c>
      <c r="K33" s="17" t="str">
        <f t="shared" si="4"/>
        <v>OK</v>
      </c>
      <c r="L33" s="17" t="str">
        <f>IF('Data Sheet'!$B$9="NC-50","N/A","OK")</f>
        <v>OK</v>
      </c>
      <c r="M33" s="17" t="str">
        <f>IF('Data Sheet'!$B$9="NC-50","N/A","OK")</f>
        <v>OK</v>
      </c>
      <c r="N33" s="64"/>
      <c r="O33" s="20"/>
      <c r="P33" s="20"/>
      <c r="Q33" s="20"/>
      <c r="R33" s="20"/>
      <c r="S33" s="20"/>
      <c r="T33" s="20"/>
      <c r="U33" s="20"/>
      <c r="V33" s="20"/>
      <c r="W33" s="20"/>
      <c r="X33" s="55"/>
      <c r="Y33" s="55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1"/>
      <c r="AO33" s="21"/>
      <c r="AP33" s="21"/>
      <c r="AQ33" s="21"/>
      <c r="AR33" s="21"/>
      <c r="AS33" s="21"/>
      <c r="AT33" s="22"/>
      <c r="AU33" s="99"/>
      <c r="AV33" s="20"/>
      <c r="AW33" s="20"/>
      <c r="AX33" s="22"/>
      <c r="BB33" s="78">
        <f t="shared" si="3"/>
        <v>0</v>
      </c>
    </row>
    <row r="34" spans="2:54" x14ac:dyDescent="0.2">
      <c r="B34" s="14">
        <f t="shared" si="2"/>
        <v>26</v>
      </c>
      <c r="C34" s="105"/>
      <c r="D34" s="95"/>
      <c r="E34" s="17" t="str">
        <f>IF('Sum Subs'!$D$10="TH-Hill DS-1 Vol 3 CAT 2: Clean and Visual Ends only","N/A","OK")</f>
        <v>OK</v>
      </c>
      <c r="F34" s="17" t="str">
        <f>IF('Sum Subs'!$D$10="TH-Hill DS-1 Vol 3 CAT 2: Clean and Visual Ends only","N/A","OK")</f>
        <v>OK</v>
      </c>
      <c r="G34" s="17"/>
      <c r="H34" s="17"/>
      <c r="I34" s="17" t="s">
        <v>51</v>
      </c>
      <c r="J34" s="17" t="str">
        <f t="shared" si="4"/>
        <v>OK</v>
      </c>
      <c r="K34" s="17" t="str">
        <f t="shared" si="4"/>
        <v>OK</v>
      </c>
      <c r="L34" s="17" t="str">
        <f>IF('Data Sheet'!$B$9="NC-50","N/A","OK")</f>
        <v>OK</v>
      </c>
      <c r="M34" s="17" t="str">
        <f>IF('Data Sheet'!$B$9="NC-50","N/A","OK")</f>
        <v>OK</v>
      </c>
      <c r="N34" s="64"/>
      <c r="O34" s="20"/>
      <c r="P34" s="20"/>
      <c r="Q34" s="20"/>
      <c r="R34" s="20"/>
      <c r="S34" s="20"/>
      <c r="T34" s="20"/>
      <c r="U34" s="20"/>
      <c r="V34" s="20"/>
      <c r="W34" s="20"/>
      <c r="X34" s="55"/>
      <c r="Y34" s="55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1"/>
      <c r="AO34" s="21"/>
      <c r="AP34" s="21"/>
      <c r="AQ34" s="21"/>
      <c r="AR34" s="21"/>
      <c r="AS34" s="21"/>
      <c r="AT34" s="22"/>
      <c r="AU34" s="99"/>
      <c r="AV34" s="20"/>
      <c r="AW34" s="20"/>
      <c r="AX34" s="22"/>
      <c r="BB34" s="78">
        <f t="shared" si="3"/>
        <v>0</v>
      </c>
    </row>
    <row r="35" spans="2:54" x14ac:dyDescent="0.2">
      <c r="B35" s="14">
        <f t="shared" si="2"/>
        <v>27</v>
      </c>
      <c r="C35" s="105"/>
      <c r="D35" s="95"/>
      <c r="E35" s="17" t="str">
        <f>IF('Sum Subs'!$D$10="TH-Hill DS-1 Vol 3 CAT 2: Clean and Visual Ends only","N/A","OK")</f>
        <v>OK</v>
      </c>
      <c r="F35" s="17" t="str">
        <f>IF('Sum Subs'!$D$10="TH-Hill DS-1 Vol 3 CAT 2: Clean and Visual Ends only","N/A","OK")</f>
        <v>OK</v>
      </c>
      <c r="G35" s="17"/>
      <c r="H35" s="17"/>
      <c r="I35" s="17" t="s">
        <v>51</v>
      </c>
      <c r="J35" s="17" t="str">
        <f t="shared" si="4"/>
        <v>OK</v>
      </c>
      <c r="K35" s="17" t="str">
        <f t="shared" si="4"/>
        <v>OK</v>
      </c>
      <c r="L35" s="17" t="str">
        <f>IF('Data Sheet'!$B$9="NC-50","N/A","OK")</f>
        <v>OK</v>
      </c>
      <c r="M35" s="17" t="str">
        <f>IF('Data Sheet'!$B$9="NC-50","N/A","OK")</f>
        <v>OK</v>
      </c>
      <c r="N35" s="64"/>
      <c r="O35" s="20"/>
      <c r="P35" s="20"/>
      <c r="Q35" s="20"/>
      <c r="R35" s="20"/>
      <c r="S35" s="20"/>
      <c r="T35" s="20"/>
      <c r="U35" s="20"/>
      <c r="V35" s="20"/>
      <c r="W35" s="20"/>
      <c r="X35" s="55"/>
      <c r="Y35" s="55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1"/>
      <c r="AO35" s="21"/>
      <c r="AP35" s="21"/>
      <c r="AQ35" s="21"/>
      <c r="AR35" s="21"/>
      <c r="AS35" s="21"/>
      <c r="AT35" s="22"/>
      <c r="AU35" s="99"/>
      <c r="AV35" s="20"/>
      <c r="AW35" s="20"/>
      <c r="AX35" s="22"/>
      <c r="BB35" s="78">
        <f t="shared" si="3"/>
        <v>0</v>
      </c>
    </row>
    <row r="36" spans="2:54" x14ac:dyDescent="0.2">
      <c r="B36" s="14">
        <f t="shared" si="2"/>
        <v>28</v>
      </c>
      <c r="C36" s="105"/>
      <c r="D36" s="95"/>
      <c r="E36" s="17" t="str">
        <f>IF('Sum Subs'!$D$10="TH-Hill DS-1 Vol 3 CAT 2: Clean and Visual Ends only","N/A","OK")</f>
        <v>OK</v>
      </c>
      <c r="F36" s="17" t="str">
        <f>IF('Sum Subs'!$D$10="TH-Hill DS-1 Vol 3 CAT 2: Clean and Visual Ends only","N/A","OK")</f>
        <v>OK</v>
      </c>
      <c r="G36" s="17"/>
      <c r="H36" s="17"/>
      <c r="I36" s="17" t="s">
        <v>51</v>
      </c>
      <c r="J36" s="17" t="str">
        <f t="shared" si="4"/>
        <v>OK</v>
      </c>
      <c r="K36" s="17" t="str">
        <f t="shared" si="4"/>
        <v>OK</v>
      </c>
      <c r="L36" s="17" t="str">
        <f>IF('Data Sheet'!$B$9="NC-50","N/A","OK")</f>
        <v>OK</v>
      </c>
      <c r="M36" s="17" t="str">
        <f>IF('Data Sheet'!$B$9="NC-50","N/A","OK")</f>
        <v>OK</v>
      </c>
      <c r="N36" s="64"/>
      <c r="O36" s="20"/>
      <c r="P36" s="20"/>
      <c r="Q36" s="20"/>
      <c r="R36" s="20"/>
      <c r="S36" s="20"/>
      <c r="T36" s="20"/>
      <c r="U36" s="20"/>
      <c r="V36" s="20"/>
      <c r="W36" s="20"/>
      <c r="X36" s="55"/>
      <c r="Y36" s="55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1"/>
      <c r="AO36" s="21"/>
      <c r="AP36" s="21"/>
      <c r="AQ36" s="21"/>
      <c r="AR36" s="21"/>
      <c r="AS36" s="21"/>
      <c r="AT36" s="22"/>
      <c r="AU36" s="99"/>
      <c r="AV36" s="20"/>
      <c r="AW36" s="20"/>
      <c r="AX36" s="22"/>
      <c r="BB36" s="78">
        <f t="shared" si="3"/>
        <v>0</v>
      </c>
    </row>
    <row r="37" spans="2:54" x14ac:dyDescent="0.2">
      <c r="B37" s="14">
        <f t="shared" si="2"/>
        <v>29</v>
      </c>
      <c r="C37" s="105"/>
      <c r="D37" s="95"/>
      <c r="E37" s="17" t="str">
        <f>IF('Sum Subs'!$D$10="TH-Hill DS-1 Vol 3 CAT 2: Clean and Visual Ends only","N/A","OK")</f>
        <v>OK</v>
      </c>
      <c r="F37" s="17" t="str">
        <f>IF('Sum Subs'!$D$10="TH-Hill DS-1 Vol 3 CAT 2: Clean and Visual Ends only","N/A","OK")</f>
        <v>OK</v>
      </c>
      <c r="G37" s="17"/>
      <c r="H37" s="17"/>
      <c r="I37" s="17" t="s">
        <v>51</v>
      </c>
      <c r="J37" s="17" t="str">
        <f t="shared" si="4"/>
        <v>OK</v>
      </c>
      <c r="K37" s="17" t="str">
        <f t="shared" si="4"/>
        <v>OK</v>
      </c>
      <c r="L37" s="17" t="str">
        <f>IF('Data Sheet'!$B$9="NC-50","N/A","OK")</f>
        <v>OK</v>
      </c>
      <c r="M37" s="17" t="str">
        <f>IF('Data Sheet'!$B$9="NC-50","N/A","OK")</f>
        <v>OK</v>
      </c>
      <c r="N37" s="64"/>
      <c r="O37" s="20"/>
      <c r="P37" s="20"/>
      <c r="Q37" s="20"/>
      <c r="R37" s="20"/>
      <c r="S37" s="20"/>
      <c r="T37" s="20"/>
      <c r="U37" s="20"/>
      <c r="V37" s="20"/>
      <c r="W37" s="20"/>
      <c r="X37" s="55"/>
      <c r="Y37" s="55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1"/>
      <c r="AO37" s="21"/>
      <c r="AP37" s="21"/>
      <c r="AQ37" s="21"/>
      <c r="AR37" s="21"/>
      <c r="AS37" s="21"/>
      <c r="AT37" s="22"/>
      <c r="AU37" s="99"/>
      <c r="AV37" s="20"/>
      <c r="AW37" s="20"/>
      <c r="AX37" s="22"/>
      <c r="BB37" s="78">
        <f t="shared" si="3"/>
        <v>0</v>
      </c>
    </row>
    <row r="38" spans="2:54" x14ac:dyDescent="0.2">
      <c r="B38" s="14">
        <f t="shared" si="2"/>
        <v>30</v>
      </c>
      <c r="C38" s="105"/>
      <c r="D38" s="95"/>
      <c r="E38" s="17" t="str">
        <f>IF('Sum Subs'!$D$10="TH-Hill DS-1 Vol 3 CAT 2: Clean and Visual Ends only","N/A","OK")</f>
        <v>OK</v>
      </c>
      <c r="F38" s="17" t="str">
        <f>IF('Sum Subs'!$D$10="TH-Hill DS-1 Vol 3 CAT 2: Clean and Visual Ends only","N/A","OK")</f>
        <v>OK</v>
      </c>
      <c r="G38" s="17"/>
      <c r="H38" s="17"/>
      <c r="I38" s="17" t="s">
        <v>51</v>
      </c>
      <c r="J38" s="17" t="str">
        <f t="shared" si="4"/>
        <v>OK</v>
      </c>
      <c r="K38" s="17" t="str">
        <f t="shared" si="4"/>
        <v>OK</v>
      </c>
      <c r="L38" s="17" t="str">
        <f>IF('Data Sheet'!$B$9="NC-50","N/A","OK")</f>
        <v>OK</v>
      </c>
      <c r="M38" s="17" t="str">
        <f>IF('Data Sheet'!$B$9="NC-50","N/A","OK")</f>
        <v>OK</v>
      </c>
      <c r="N38" s="64"/>
      <c r="O38" s="20"/>
      <c r="P38" s="20"/>
      <c r="Q38" s="20"/>
      <c r="R38" s="20"/>
      <c r="S38" s="20"/>
      <c r="T38" s="20"/>
      <c r="U38" s="20"/>
      <c r="V38" s="20"/>
      <c r="W38" s="20"/>
      <c r="X38" s="55"/>
      <c r="Y38" s="55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1"/>
      <c r="AO38" s="21"/>
      <c r="AP38" s="21"/>
      <c r="AQ38" s="21"/>
      <c r="AR38" s="21"/>
      <c r="AS38" s="21"/>
      <c r="AT38" s="22"/>
      <c r="AU38" s="99"/>
      <c r="AV38" s="20"/>
      <c r="AW38" s="20"/>
      <c r="AX38" s="22"/>
      <c r="BB38" s="78">
        <f t="shared" si="3"/>
        <v>0</v>
      </c>
    </row>
    <row r="39" spans="2:54" x14ac:dyDescent="0.2">
      <c r="B39" s="14">
        <f t="shared" si="2"/>
        <v>31</v>
      </c>
      <c r="C39" s="105"/>
      <c r="D39" s="95"/>
      <c r="E39" s="17" t="str">
        <f>IF('Sum Subs'!$D$10="TH-Hill DS-1 Vol 3 CAT 2: Clean and Visual Ends only","N/A","OK")</f>
        <v>OK</v>
      </c>
      <c r="F39" s="17" t="str">
        <f>IF('Sum Subs'!$D$10="TH-Hill DS-1 Vol 3 CAT 2: Clean and Visual Ends only","N/A","OK")</f>
        <v>OK</v>
      </c>
      <c r="G39" s="17"/>
      <c r="H39" s="17"/>
      <c r="I39" s="17" t="s">
        <v>51</v>
      </c>
      <c r="J39" s="17" t="str">
        <f t="shared" si="4"/>
        <v>OK</v>
      </c>
      <c r="K39" s="17" t="str">
        <f t="shared" si="4"/>
        <v>OK</v>
      </c>
      <c r="L39" s="17" t="str">
        <f>IF('Data Sheet'!$B$9="NC-50","N/A","OK")</f>
        <v>OK</v>
      </c>
      <c r="M39" s="17" t="str">
        <f>IF('Data Sheet'!$B$9="NC-50","N/A","OK")</f>
        <v>OK</v>
      </c>
      <c r="N39" s="64"/>
      <c r="O39" s="20"/>
      <c r="P39" s="20"/>
      <c r="Q39" s="20"/>
      <c r="R39" s="20"/>
      <c r="S39" s="20"/>
      <c r="T39" s="20"/>
      <c r="U39" s="20"/>
      <c r="V39" s="20"/>
      <c r="W39" s="20"/>
      <c r="X39" s="55"/>
      <c r="Y39" s="55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1"/>
      <c r="AO39" s="21"/>
      <c r="AP39" s="21"/>
      <c r="AQ39" s="21"/>
      <c r="AR39" s="21"/>
      <c r="AS39" s="21"/>
      <c r="AT39" s="22"/>
      <c r="AU39" s="99"/>
      <c r="AV39" s="20"/>
      <c r="AW39" s="20"/>
      <c r="AX39" s="22"/>
      <c r="BB39" s="78">
        <f t="shared" si="3"/>
        <v>0</v>
      </c>
    </row>
    <row r="40" spans="2:54" x14ac:dyDescent="0.2">
      <c r="B40" s="14">
        <f t="shared" si="2"/>
        <v>32</v>
      </c>
      <c r="C40" s="105"/>
      <c r="D40" s="95"/>
      <c r="E40" s="17" t="str">
        <f>IF('Sum Subs'!$D$10="TH-Hill DS-1 Vol 3 CAT 2: Clean and Visual Ends only","N/A","OK")</f>
        <v>OK</v>
      </c>
      <c r="F40" s="17" t="str">
        <f>IF('Sum Subs'!$D$10="TH-Hill DS-1 Vol 3 CAT 2: Clean and Visual Ends only","N/A","OK")</f>
        <v>OK</v>
      </c>
      <c r="G40" s="17"/>
      <c r="H40" s="17"/>
      <c r="I40" s="17" t="s">
        <v>51</v>
      </c>
      <c r="J40" s="17" t="str">
        <f t="shared" si="4"/>
        <v>OK</v>
      </c>
      <c r="K40" s="17" t="str">
        <f t="shared" si="4"/>
        <v>OK</v>
      </c>
      <c r="L40" s="17" t="str">
        <f>IF('Data Sheet'!$B$9="NC-50","N/A","OK")</f>
        <v>OK</v>
      </c>
      <c r="M40" s="17" t="str">
        <f>IF('Data Sheet'!$B$9="NC-50","N/A","OK")</f>
        <v>OK</v>
      </c>
      <c r="N40" s="64"/>
      <c r="O40" s="20"/>
      <c r="P40" s="20"/>
      <c r="Q40" s="20"/>
      <c r="R40" s="20"/>
      <c r="S40" s="20"/>
      <c r="T40" s="20"/>
      <c r="U40" s="20"/>
      <c r="V40" s="20"/>
      <c r="W40" s="20"/>
      <c r="X40" s="55"/>
      <c r="Y40" s="55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1"/>
      <c r="AO40" s="21"/>
      <c r="AP40" s="21"/>
      <c r="AQ40" s="21"/>
      <c r="AR40" s="21"/>
      <c r="AS40" s="21"/>
      <c r="AT40" s="22"/>
      <c r="AU40" s="99"/>
      <c r="AV40" s="20"/>
      <c r="AW40" s="20"/>
      <c r="AX40" s="22"/>
      <c r="BB40" s="78">
        <f t="shared" si="3"/>
        <v>0</v>
      </c>
    </row>
    <row r="41" spans="2:54" x14ac:dyDescent="0.2">
      <c r="B41" s="14">
        <f t="shared" si="2"/>
        <v>33</v>
      </c>
      <c r="C41" s="105"/>
      <c r="D41" s="95"/>
      <c r="E41" s="17" t="str">
        <f>IF('Sum Subs'!$D$10="TH-Hill DS-1 Vol 3 CAT 2: Clean and Visual Ends only","N/A","OK")</f>
        <v>OK</v>
      </c>
      <c r="F41" s="17" t="str">
        <f>IF('Sum Subs'!$D$10="TH-Hill DS-1 Vol 3 CAT 2: Clean and Visual Ends only","N/A","OK")</f>
        <v>OK</v>
      </c>
      <c r="G41" s="17"/>
      <c r="H41" s="17"/>
      <c r="I41" s="17" t="s">
        <v>51</v>
      </c>
      <c r="J41" s="17" t="str">
        <f t="shared" si="4"/>
        <v>OK</v>
      </c>
      <c r="K41" s="17" t="str">
        <f t="shared" si="4"/>
        <v>OK</v>
      </c>
      <c r="L41" s="17" t="str">
        <f>IF('Data Sheet'!$B$9="NC-50","N/A","OK")</f>
        <v>OK</v>
      </c>
      <c r="M41" s="17" t="str">
        <f>IF('Data Sheet'!$B$9="NC-50","N/A","OK")</f>
        <v>OK</v>
      </c>
      <c r="N41" s="64"/>
      <c r="O41" s="20"/>
      <c r="P41" s="20"/>
      <c r="Q41" s="20"/>
      <c r="R41" s="20"/>
      <c r="S41" s="20"/>
      <c r="T41" s="20"/>
      <c r="U41" s="20"/>
      <c r="V41" s="20"/>
      <c r="W41" s="20"/>
      <c r="X41" s="55"/>
      <c r="Y41" s="55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1"/>
      <c r="AO41" s="21"/>
      <c r="AP41" s="21"/>
      <c r="AQ41" s="21"/>
      <c r="AR41" s="21"/>
      <c r="AS41" s="21"/>
      <c r="AT41" s="22"/>
      <c r="AU41" s="99"/>
      <c r="AV41" s="20"/>
      <c r="AW41" s="20"/>
      <c r="AX41" s="22"/>
      <c r="BB41" s="78">
        <f t="shared" si="3"/>
        <v>0</v>
      </c>
    </row>
    <row r="42" spans="2:54" x14ac:dyDescent="0.2">
      <c r="B42" s="14">
        <f t="shared" si="2"/>
        <v>34</v>
      </c>
      <c r="C42" s="105"/>
      <c r="D42" s="95"/>
      <c r="E42" s="17" t="str">
        <f>IF('Sum Subs'!$D$10="TH-Hill DS-1 Vol 3 CAT 2: Clean and Visual Ends only","N/A","OK")</f>
        <v>OK</v>
      </c>
      <c r="F42" s="17" t="str">
        <f>IF('Sum Subs'!$D$10="TH-Hill DS-1 Vol 3 CAT 2: Clean and Visual Ends only","N/A","OK")</f>
        <v>OK</v>
      </c>
      <c r="G42" s="17"/>
      <c r="H42" s="17"/>
      <c r="I42" s="17" t="s">
        <v>51</v>
      </c>
      <c r="J42" s="17" t="str">
        <f t="shared" si="4"/>
        <v>OK</v>
      </c>
      <c r="K42" s="17" t="str">
        <f t="shared" si="4"/>
        <v>OK</v>
      </c>
      <c r="L42" s="17" t="str">
        <f>IF('Data Sheet'!$B$9="NC-50","N/A","OK")</f>
        <v>OK</v>
      </c>
      <c r="M42" s="17" t="str">
        <f>IF('Data Sheet'!$B$9="NC-50","N/A","OK")</f>
        <v>OK</v>
      </c>
      <c r="N42" s="64"/>
      <c r="O42" s="20"/>
      <c r="P42" s="20"/>
      <c r="Q42" s="20"/>
      <c r="R42" s="20"/>
      <c r="S42" s="20"/>
      <c r="T42" s="20"/>
      <c r="U42" s="20"/>
      <c r="V42" s="20"/>
      <c r="W42" s="20"/>
      <c r="X42" s="55"/>
      <c r="Y42" s="55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1"/>
      <c r="AO42" s="21"/>
      <c r="AP42" s="21"/>
      <c r="AQ42" s="21"/>
      <c r="AR42" s="21"/>
      <c r="AS42" s="21"/>
      <c r="AT42" s="22"/>
      <c r="AU42" s="99"/>
      <c r="AV42" s="20"/>
      <c r="AW42" s="20"/>
      <c r="AX42" s="22"/>
      <c r="BB42" s="78">
        <f t="shared" si="3"/>
        <v>0</v>
      </c>
    </row>
    <row r="43" spans="2:54" x14ac:dyDescent="0.2">
      <c r="B43" s="14">
        <f t="shared" si="2"/>
        <v>35</v>
      </c>
      <c r="C43" s="105"/>
      <c r="D43" s="95"/>
      <c r="E43" s="17" t="str">
        <f>IF('Sum Subs'!$D$10="TH-Hill DS-1 Vol 3 CAT 2: Clean and Visual Ends only","N/A","OK")</f>
        <v>OK</v>
      </c>
      <c r="F43" s="17" t="str">
        <f>IF('Sum Subs'!$D$10="TH-Hill DS-1 Vol 3 CAT 2: Clean and Visual Ends only","N/A","OK")</f>
        <v>OK</v>
      </c>
      <c r="G43" s="17"/>
      <c r="H43" s="17"/>
      <c r="I43" s="17" t="s">
        <v>51</v>
      </c>
      <c r="J43" s="17" t="str">
        <f t="shared" si="4"/>
        <v>OK</v>
      </c>
      <c r="K43" s="17" t="str">
        <f t="shared" si="4"/>
        <v>OK</v>
      </c>
      <c r="L43" s="17" t="str">
        <f>IF('Data Sheet'!$B$9="NC-50","N/A","OK")</f>
        <v>OK</v>
      </c>
      <c r="M43" s="17" t="str">
        <f>IF('Data Sheet'!$B$9="NC-50","N/A","OK")</f>
        <v>OK</v>
      </c>
      <c r="N43" s="64"/>
      <c r="O43" s="20"/>
      <c r="P43" s="20"/>
      <c r="Q43" s="20"/>
      <c r="R43" s="20"/>
      <c r="S43" s="20"/>
      <c r="T43" s="20"/>
      <c r="U43" s="20"/>
      <c r="V43" s="20"/>
      <c r="W43" s="20"/>
      <c r="X43" s="55"/>
      <c r="Y43" s="55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1"/>
      <c r="AO43" s="21"/>
      <c r="AP43" s="21"/>
      <c r="AQ43" s="21"/>
      <c r="AR43" s="21"/>
      <c r="AS43" s="21"/>
      <c r="AT43" s="22"/>
      <c r="AU43" s="99"/>
      <c r="AV43" s="20"/>
      <c r="AW43" s="20"/>
      <c r="AX43" s="22"/>
      <c r="BB43" s="78">
        <f t="shared" si="3"/>
        <v>0</v>
      </c>
    </row>
    <row r="44" spans="2:54" x14ac:dyDescent="0.2">
      <c r="B44" s="14">
        <f t="shared" si="2"/>
        <v>36</v>
      </c>
      <c r="C44" s="105"/>
      <c r="D44" s="95"/>
      <c r="E44" s="17" t="str">
        <f>IF('Sum Subs'!$D$10="TH-Hill DS-1 Vol 3 CAT 2: Clean and Visual Ends only","N/A","OK")</f>
        <v>OK</v>
      </c>
      <c r="F44" s="17" t="str">
        <f>IF('Sum Subs'!$D$10="TH-Hill DS-1 Vol 3 CAT 2: Clean and Visual Ends only","N/A","OK")</f>
        <v>OK</v>
      </c>
      <c r="G44" s="17"/>
      <c r="H44" s="17"/>
      <c r="I44" s="17" t="s">
        <v>51</v>
      </c>
      <c r="J44" s="17" t="str">
        <f t="shared" si="4"/>
        <v>OK</v>
      </c>
      <c r="K44" s="17" t="str">
        <f t="shared" si="4"/>
        <v>OK</v>
      </c>
      <c r="L44" s="17" t="str">
        <f>IF('Data Sheet'!$B$9="NC-50","N/A","OK")</f>
        <v>OK</v>
      </c>
      <c r="M44" s="17" t="str">
        <f>IF('Data Sheet'!$B$9="NC-50","N/A","OK")</f>
        <v>OK</v>
      </c>
      <c r="N44" s="64"/>
      <c r="O44" s="20"/>
      <c r="P44" s="20"/>
      <c r="Q44" s="20"/>
      <c r="R44" s="20"/>
      <c r="S44" s="20"/>
      <c r="T44" s="20"/>
      <c r="U44" s="20"/>
      <c r="V44" s="20"/>
      <c r="W44" s="20"/>
      <c r="X44" s="55"/>
      <c r="Y44" s="55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1"/>
      <c r="AO44" s="21"/>
      <c r="AP44" s="21"/>
      <c r="AQ44" s="21"/>
      <c r="AR44" s="21"/>
      <c r="AS44" s="21"/>
      <c r="AT44" s="22"/>
      <c r="AU44" s="99"/>
      <c r="AV44" s="20"/>
      <c r="AW44" s="20"/>
      <c r="AX44" s="22"/>
      <c r="BB44" s="78">
        <f t="shared" si="3"/>
        <v>0</v>
      </c>
    </row>
    <row r="45" spans="2:54" x14ac:dyDescent="0.2">
      <c r="B45" s="14">
        <f t="shared" si="2"/>
        <v>37</v>
      </c>
      <c r="C45" s="105"/>
      <c r="D45" s="95"/>
      <c r="E45" s="17" t="str">
        <f>IF('Sum Subs'!$D$10="TH-Hill DS-1 Vol 3 CAT 2: Clean and Visual Ends only","N/A","OK")</f>
        <v>OK</v>
      </c>
      <c r="F45" s="17" t="str">
        <f>IF('Sum Subs'!$D$10="TH-Hill DS-1 Vol 3 CAT 2: Clean and Visual Ends only","N/A","OK")</f>
        <v>OK</v>
      </c>
      <c r="G45" s="17"/>
      <c r="H45" s="17"/>
      <c r="I45" s="17" t="s">
        <v>51</v>
      </c>
      <c r="J45" s="17" t="str">
        <f t="shared" si="4"/>
        <v>OK</v>
      </c>
      <c r="K45" s="17" t="str">
        <f t="shared" si="4"/>
        <v>OK</v>
      </c>
      <c r="L45" s="17" t="str">
        <f>IF('Data Sheet'!$B$9="NC-50","N/A","OK")</f>
        <v>OK</v>
      </c>
      <c r="M45" s="17" t="str">
        <f>IF('Data Sheet'!$B$9="NC-50","N/A","OK")</f>
        <v>OK</v>
      </c>
      <c r="N45" s="64"/>
      <c r="O45" s="20"/>
      <c r="P45" s="20"/>
      <c r="Q45" s="20"/>
      <c r="R45" s="20"/>
      <c r="S45" s="20"/>
      <c r="T45" s="20"/>
      <c r="U45" s="20"/>
      <c r="V45" s="20"/>
      <c r="W45" s="20"/>
      <c r="X45" s="55"/>
      <c r="Y45" s="55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1"/>
      <c r="AO45" s="21"/>
      <c r="AP45" s="21"/>
      <c r="AQ45" s="21"/>
      <c r="AR45" s="21"/>
      <c r="AS45" s="21"/>
      <c r="AT45" s="22"/>
      <c r="AU45" s="99"/>
      <c r="AV45" s="20"/>
      <c r="AW45" s="20"/>
      <c r="AX45" s="22"/>
      <c r="BB45" s="78">
        <f t="shared" si="3"/>
        <v>0</v>
      </c>
    </row>
    <row r="46" spans="2:54" x14ac:dyDescent="0.2">
      <c r="B46" s="14">
        <f t="shared" si="2"/>
        <v>38</v>
      </c>
      <c r="C46" s="105"/>
      <c r="D46" s="95"/>
      <c r="E46" s="17" t="str">
        <f>IF('Sum Subs'!$D$10="TH-Hill DS-1 Vol 3 CAT 2: Clean and Visual Ends only","N/A","OK")</f>
        <v>OK</v>
      </c>
      <c r="F46" s="17" t="str">
        <f>IF('Sum Subs'!$D$10="TH-Hill DS-1 Vol 3 CAT 2: Clean and Visual Ends only","N/A","OK")</f>
        <v>OK</v>
      </c>
      <c r="G46" s="17"/>
      <c r="H46" s="17"/>
      <c r="I46" s="17" t="s">
        <v>51</v>
      </c>
      <c r="J46" s="17" t="str">
        <f t="shared" si="4"/>
        <v>OK</v>
      </c>
      <c r="K46" s="17" t="str">
        <f t="shared" si="4"/>
        <v>OK</v>
      </c>
      <c r="L46" s="17" t="str">
        <f>IF('Data Sheet'!$B$9="NC-50","N/A","OK")</f>
        <v>OK</v>
      </c>
      <c r="M46" s="17" t="str">
        <f>IF('Data Sheet'!$B$9="NC-50","N/A","OK")</f>
        <v>OK</v>
      </c>
      <c r="N46" s="64"/>
      <c r="O46" s="20"/>
      <c r="P46" s="20"/>
      <c r="Q46" s="20"/>
      <c r="R46" s="20"/>
      <c r="S46" s="20"/>
      <c r="T46" s="20"/>
      <c r="U46" s="20"/>
      <c r="V46" s="20"/>
      <c r="W46" s="20"/>
      <c r="X46" s="55"/>
      <c r="Y46" s="55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1"/>
      <c r="AO46" s="21"/>
      <c r="AP46" s="21"/>
      <c r="AQ46" s="21"/>
      <c r="AR46" s="21"/>
      <c r="AS46" s="21"/>
      <c r="AT46" s="22"/>
      <c r="AU46" s="99"/>
      <c r="AV46" s="20"/>
      <c r="AW46" s="20"/>
      <c r="AX46" s="22"/>
      <c r="BB46" s="78">
        <f t="shared" si="3"/>
        <v>0</v>
      </c>
    </row>
    <row r="47" spans="2:54" x14ac:dyDescent="0.2">
      <c r="B47" s="14">
        <f t="shared" si="2"/>
        <v>39</v>
      </c>
      <c r="C47" s="105"/>
      <c r="D47" s="95"/>
      <c r="E47" s="17" t="str">
        <f>IF('Sum Subs'!$D$10="TH-Hill DS-1 Vol 3 CAT 2: Clean and Visual Ends only","N/A","OK")</f>
        <v>OK</v>
      </c>
      <c r="F47" s="17" t="str">
        <f>IF('Sum Subs'!$D$10="TH-Hill DS-1 Vol 3 CAT 2: Clean and Visual Ends only","N/A","OK")</f>
        <v>OK</v>
      </c>
      <c r="G47" s="17"/>
      <c r="H47" s="17"/>
      <c r="I47" s="17" t="s">
        <v>51</v>
      </c>
      <c r="J47" s="17" t="str">
        <f t="shared" si="4"/>
        <v>OK</v>
      </c>
      <c r="K47" s="17" t="str">
        <f t="shared" si="4"/>
        <v>OK</v>
      </c>
      <c r="L47" s="17" t="str">
        <f>IF('Data Sheet'!$B$9="NC-50","N/A","OK")</f>
        <v>OK</v>
      </c>
      <c r="M47" s="17" t="str">
        <f>IF('Data Sheet'!$B$9="NC-50","N/A","OK")</f>
        <v>OK</v>
      </c>
      <c r="N47" s="64"/>
      <c r="O47" s="20"/>
      <c r="P47" s="20"/>
      <c r="Q47" s="20"/>
      <c r="R47" s="20"/>
      <c r="S47" s="20"/>
      <c r="T47" s="20"/>
      <c r="U47" s="20"/>
      <c r="V47" s="20"/>
      <c r="W47" s="20"/>
      <c r="X47" s="55"/>
      <c r="Y47" s="55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1"/>
      <c r="AO47" s="21"/>
      <c r="AP47" s="21"/>
      <c r="AQ47" s="21"/>
      <c r="AR47" s="21"/>
      <c r="AS47" s="21"/>
      <c r="AT47" s="22"/>
      <c r="AU47" s="99"/>
      <c r="AV47" s="20"/>
      <c r="AW47" s="20"/>
      <c r="AX47" s="22"/>
      <c r="BB47" s="78">
        <f t="shared" si="3"/>
        <v>0</v>
      </c>
    </row>
    <row r="48" spans="2:54" x14ac:dyDescent="0.2">
      <c r="B48" s="14">
        <f t="shared" si="2"/>
        <v>40</v>
      </c>
      <c r="C48" s="105"/>
      <c r="D48" s="95"/>
      <c r="E48" s="17" t="str">
        <f>IF('Sum Subs'!$D$10="TH-Hill DS-1 Vol 3 CAT 2: Clean and Visual Ends only","N/A","OK")</f>
        <v>OK</v>
      </c>
      <c r="F48" s="17" t="str">
        <f>IF('Sum Subs'!$D$10="TH-Hill DS-1 Vol 3 CAT 2: Clean and Visual Ends only","N/A","OK")</f>
        <v>OK</v>
      </c>
      <c r="G48" s="17"/>
      <c r="H48" s="17"/>
      <c r="I48" s="17" t="s">
        <v>51</v>
      </c>
      <c r="J48" s="17" t="str">
        <f t="shared" si="4"/>
        <v>OK</v>
      </c>
      <c r="K48" s="17" t="str">
        <f t="shared" si="4"/>
        <v>OK</v>
      </c>
      <c r="L48" s="17" t="str">
        <f>IF('Data Sheet'!$B$9="NC-50","N/A","OK")</f>
        <v>OK</v>
      </c>
      <c r="M48" s="17" t="str">
        <f>IF('Data Sheet'!$B$9="NC-50","N/A","OK")</f>
        <v>OK</v>
      </c>
      <c r="N48" s="64"/>
      <c r="O48" s="20"/>
      <c r="P48" s="20"/>
      <c r="Q48" s="20"/>
      <c r="R48" s="20"/>
      <c r="S48" s="20"/>
      <c r="T48" s="20"/>
      <c r="U48" s="20"/>
      <c r="V48" s="20"/>
      <c r="W48" s="20"/>
      <c r="X48" s="55"/>
      <c r="Y48" s="55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1"/>
      <c r="AO48" s="21"/>
      <c r="AP48" s="21"/>
      <c r="AQ48" s="21"/>
      <c r="AR48" s="21"/>
      <c r="AS48" s="21"/>
      <c r="AT48" s="22"/>
      <c r="AU48" s="99"/>
      <c r="AV48" s="20"/>
      <c r="AW48" s="20"/>
      <c r="AX48" s="22"/>
      <c r="BB48" s="78">
        <f t="shared" si="3"/>
        <v>0</v>
      </c>
    </row>
    <row r="49" spans="2:54" x14ac:dyDescent="0.2">
      <c r="B49" s="14">
        <f t="shared" si="2"/>
        <v>41</v>
      </c>
      <c r="C49" s="105"/>
      <c r="D49" s="95"/>
      <c r="E49" s="17" t="str">
        <f>IF('Sum Subs'!$D$10="TH-Hill DS-1 Vol 3 CAT 2: Clean and Visual Ends only","N/A","OK")</f>
        <v>OK</v>
      </c>
      <c r="F49" s="17" t="str">
        <f>IF('Sum Subs'!$D$10="TH-Hill DS-1 Vol 3 CAT 2: Clean and Visual Ends only","N/A","OK")</f>
        <v>OK</v>
      </c>
      <c r="G49" s="17"/>
      <c r="H49" s="17"/>
      <c r="I49" s="17" t="s">
        <v>51</v>
      </c>
      <c r="J49" s="17" t="str">
        <f t="shared" si="4"/>
        <v>OK</v>
      </c>
      <c r="K49" s="17" t="str">
        <f t="shared" si="4"/>
        <v>OK</v>
      </c>
      <c r="L49" s="17" t="str">
        <f>IF('Data Sheet'!$B$9="NC-50","N/A","OK")</f>
        <v>OK</v>
      </c>
      <c r="M49" s="17" t="str">
        <f>IF('Data Sheet'!$B$9="NC-50","N/A","OK")</f>
        <v>OK</v>
      </c>
      <c r="N49" s="64"/>
      <c r="O49" s="20"/>
      <c r="P49" s="20"/>
      <c r="Q49" s="20"/>
      <c r="R49" s="20"/>
      <c r="S49" s="20"/>
      <c r="T49" s="20"/>
      <c r="U49" s="20"/>
      <c r="V49" s="20"/>
      <c r="W49" s="20"/>
      <c r="X49" s="55"/>
      <c r="Y49" s="55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1"/>
      <c r="AO49" s="21"/>
      <c r="AP49" s="21"/>
      <c r="AQ49" s="21"/>
      <c r="AR49" s="21"/>
      <c r="AS49" s="21"/>
      <c r="AT49" s="22"/>
      <c r="AU49" s="99"/>
      <c r="AV49" s="20"/>
      <c r="AW49" s="20"/>
      <c r="AX49" s="22"/>
      <c r="BB49" s="78">
        <f t="shared" si="3"/>
        <v>0</v>
      </c>
    </row>
    <row r="50" spans="2:54" x14ac:dyDescent="0.2">
      <c r="B50" s="14">
        <f t="shared" si="2"/>
        <v>42</v>
      </c>
      <c r="C50" s="105"/>
      <c r="D50" s="95"/>
      <c r="E50" s="17" t="str">
        <f>IF('Sum Subs'!$D$10="TH-Hill DS-1 Vol 3 CAT 2: Clean and Visual Ends only","N/A","OK")</f>
        <v>OK</v>
      </c>
      <c r="F50" s="17" t="str">
        <f>IF('Sum Subs'!$D$10="TH-Hill DS-1 Vol 3 CAT 2: Clean and Visual Ends only","N/A","OK")</f>
        <v>OK</v>
      </c>
      <c r="G50" s="17"/>
      <c r="H50" s="17"/>
      <c r="I50" s="17" t="s">
        <v>51</v>
      </c>
      <c r="J50" s="17" t="str">
        <f t="shared" si="4"/>
        <v>OK</v>
      </c>
      <c r="K50" s="17" t="str">
        <f t="shared" si="4"/>
        <v>OK</v>
      </c>
      <c r="L50" s="17" t="str">
        <f>IF('Data Sheet'!$B$9="NC-50","N/A","OK")</f>
        <v>OK</v>
      </c>
      <c r="M50" s="17" t="str">
        <f>IF('Data Sheet'!$B$9="NC-50","N/A","OK")</f>
        <v>OK</v>
      </c>
      <c r="N50" s="64"/>
      <c r="O50" s="20"/>
      <c r="P50" s="20"/>
      <c r="Q50" s="20"/>
      <c r="R50" s="20"/>
      <c r="S50" s="20"/>
      <c r="T50" s="20"/>
      <c r="U50" s="20"/>
      <c r="V50" s="20"/>
      <c r="W50" s="20"/>
      <c r="X50" s="55"/>
      <c r="Y50" s="55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1"/>
      <c r="AO50" s="21"/>
      <c r="AP50" s="21"/>
      <c r="AQ50" s="21"/>
      <c r="AR50" s="21"/>
      <c r="AS50" s="21"/>
      <c r="AT50" s="22"/>
      <c r="AU50" s="99"/>
      <c r="AV50" s="20"/>
      <c r="AW50" s="20"/>
      <c r="AX50" s="22"/>
      <c r="BB50" s="78">
        <f t="shared" si="3"/>
        <v>0</v>
      </c>
    </row>
    <row r="51" spans="2:54" x14ac:dyDescent="0.2">
      <c r="B51" s="14">
        <f t="shared" si="2"/>
        <v>43</v>
      </c>
      <c r="C51" s="105"/>
      <c r="D51" s="95"/>
      <c r="E51" s="17" t="str">
        <f>IF('Sum Subs'!$D$10="TH-Hill DS-1 Vol 3 CAT 2: Clean and Visual Ends only","N/A","OK")</f>
        <v>OK</v>
      </c>
      <c r="F51" s="17" t="str">
        <f>IF('Sum Subs'!$D$10="TH-Hill DS-1 Vol 3 CAT 2: Clean and Visual Ends only","N/A","OK")</f>
        <v>OK</v>
      </c>
      <c r="G51" s="17"/>
      <c r="H51" s="17"/>
      <c r="I51" s="17" t="s">
        <v>51</v>
      </c>
      <c r="J51" s="17" t="str">
        <f t="shared" si="4"/>
        <v>OK</v>
      </c>
      <c r="K51" s="17" t="str">
        <f t="shared" si="4"/>
        <v>OK</v>
      </c>
      <c r="L51" s="17" t="str">
        <f>IF('Data Sheet'!$B$9="NC-50","N/A","OK")</f>
        <v>OK</v>
      </c>
      <c r="M51" s="17" t="str">
        <f>IF('Data Sheet'!$B$9="NC-50","N/A","OK")</f>
        <v>OK</v>
      </c>
      <c r="N51" s="64"/>
      <c r="O51" s="20"/>
      <c r="P51" s="20"/>
      <c r="Q51" s="20"/>
      <c r="R51" s="20"/>
      <c r="S51" s="20"/>
      <c r="T51" s="20"/>
      <c r="U51" s="20"/>
      <c r="V51" s="20"/>
      <c r="W51" s="20"/>
      <c r="X51" s="55"/>
      <c r="Y51" s="55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1"/>
      <c r="AO51" s="21"/>
      <c r="AP51" s="21"/>
      <c r="AQ51" s="21"/>
      <c r="AR51" s="21"/>
      <c r="AS51" s="21"/>
      <c r="AT51" s="22"/>
      <c r="AU51" s="99"/>
      <c r="AV51" s="20"/>
      <c r="AW51" s="20"/>
      <c r="AX51" s="22"/>
      <c r="BB51" s="78">
        <f t="shared" si="3"/>
        <v>0</v>
      </c>
    </row>
    <row r="52" spans="2:54" x14ac:dyDescent="0.2">
      <c r="B52" s="14">
        <f t="shared" si="2"/>
        <v>44</v>
      </c>
      <c r="C52" s="105"/>
      <c r="D52" s="95"/>
      <c r="E52" s="17" t="str">
        <f>IF('Sum Subs'!$D$10="TH-Hill DS-1 Vol 3 CAT 2: Clean and Visual Ends only","N/A","OK")</f>
        <v>OK</v>
      </c>
      <c r="F52" s="17" t="str">
        <f>IF('Sum Subs'!$D$10="TH-Hill DS-1 Vol 3 CAT 2: Clean and Visual Ends only","N/A","OK")</f>
        <v>OK</v>
      </c>
      <c r="G52" s="17"/>
      <c r="H52" s="17"/>
      <c r="I52" s="17" t="s">
        <v>51</v>
      </c>
      <c r="J52" s="17" t="str">
        <f t="shared" si="4"/>
        <v>OK</v>
      </c>
      <c r="K52" s="17" t="str">
        <f t="shared" si="4"/>
        <v>OK</v>
      </c>
      <c r="L52" s="17" t="str">
        <f>IF('Data Sheet'!$B$9="NC-50","N/A","OK")</f>
        <v>OK</v>
      </c>
      <c r="M52" s="17" t="str">
        <f>IF('Data Sheet'!$B$9="NC-50","N/A","OK")</f>
        <v>OK</v>
      </c>
      <c r="N52" s="64"/>
      <c r="O52" s="20"/>
      <c r="P52" s="20"/>
      <c r="Q52" s="20"/>
      <c r="R52" s="20"/>
      <c r="S52" s="20"/>
      <c r="T52" s="20"/>
      <c r="U52" s="20"/>
      <c r="V52" s="20"/>
      <c r="W52" s="20"/>
      <c r="X52" s="55"/>
      <c r="Y52" s="55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1"/>
      <c r="AO52" s="21"/>
      <c r="AP52" s="21"/>
      <c r="AQ52" s="21"/>
      <c r="AR52" s="21"/>
      <c r="AS52" s="21"/>
      <c r="AT52" s="22"/>
      <c r="AU52" s="99"/>
      <c r="AV52" s="20"/>
      <c r="AW52" s="20"/>
      <c r="AX52" s="22"/>
      <c r="BB52" s="78">
        <f t="shared" si="3"/>
        <v>0</v>
      </c>
    </row>
    <row r="53" spans="2:54" x14ac:dyDescent="0.2">
      <c r="B53" s="14">
        <f t="shared" si="2"/>
        <v>45</v>
      </c>
      <c r="C53" s="105"/>
      <c r="D53" s="95"/>
      <c r="E53" s="17" t="str">
        <f>IF('Sum Subs'!$D$10="TH-Hill DS-1 Vol 3 CAT 2: Clean and Visual Ends only","N/A","OK")</f>
        <v>OK</v>
      </c>
      <c r="F53" s="17" t="str">
        <f>IF('Sum Subs'!$D$10="TH-Hill DS-1 Vol 3 CAT 2: Clean and Visual Ends only","N/A","OK")</f>
        <v>OK</v>
      </c>
      <c r="G53" s="17"/>
      <c r="H53" s="17"/>
      <c r="I53" s="17" t="s">
        <v>51</v>
      </c>
      <c r="J53" s="17" t="str">
        <f t="shared" si="4"/>
        <v>OK</v>
      </c>
      <c r="K53" s="17" t="str">
        <f t="shared" si="4"/>
        <v>OK</v>
      </c>
      <c r="L53" s="17" t="str">
        <f>IF('Data Sheet'!$B$9="NC-50","N/A","OK")</f>
        <v>OK</v>
      </c>
      <c r="M53" s="17" t="str">
        <f>IF('Data Sheet'!$B$9="NC-50","N/A","OK")</f>
        <v>OK</v>
      </c>
      <c r="N53" s="64"/>
      <c r="O53" s="20"/>
      <c r="P53" s="20"/>
      <c r="Q53" s="20"/>
      <c r="R53" s="20"/>
      <c r="S53" s="20"/>
      <c r="T53" s="20"/>
      <c r="U53" s="20"/>
      <c r="V53" s="20"/>
      <c r="W53" s="20"/>
      <c r="X53" s="55"/>
      <c r="Y53" s="55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1"/>
      <c r="AO53" s="21"/>
      <c r="AP53" s="21"/>
      <c r="AQ53" s="21"/>
      <c r="AR53" s="21"/>
      <c r="AS53" s="21"/>
      <c r="AT53" s="22"/>
      <c r="AU53" s="99"/>
      <c r="AV53" s="20"/>
      <c r="AW53" s="20"/>
      <c r="AX53" s="22"/>
      <c r="BB53" s="78">
        <f t="shared" si="3"/>
        <v>0</v>
      </c>
    </row>
    <row r="54" spans="2:54" x14ac:dyDescent="0.2">
      <c r="B54" s="14">
        <f t="shared" si="2"/>
        <v>46</v>
      </c>
      <c r="C54" s="105"/>
      <c r="D54" s="95"/>
      <c r="E54" s="17" t="str">
        <f>IF('Sum Subs'!$D$10="TH-Hill DS-1 Vol 3 CAT 2: Clean and Visual Ends only","N/A","OK")</f>
        <v>OK</v>
      </c>
      <c r="F54" s="17" t="str">
        <f>IF('Sum Subs'!$D$10="TH-Hill DS-1 Vol 3 CAT 2: Clean and Visual Ends only","N/A","OK")</f>
        <v>OK</v>
      </c>
      <c r="G54" s="17"/>
      <c r="H54" s="17"/>
      <c r="I54" s="17" t="s">
        <v>51</v>
      </c>
      <c r="J54" s="17" t="str">
        <f t="shared" si="4"/>
        <v>OK</v>
      </c>
      <c r="K54" s="17" t="str">
        <f t="shared" si="4"/>
        <v>OK</v>
      </c>
      <c r="L54" s="17" t="str">
        <f>IF('Data Sheet'!$B$9="NC-50","N/A","OK")</f>
        <v>OK</v>
      </c>
      <c r="M54" s="17" t="str">
        <f>IF('Data Sheet'!$B$9="NC-50","N/A","OK")</f>
        <v>OK</v>
      </c>
      <c r="N54" s="64"/>
      <c r="O54" s="20"/>
      <c r="P54" s="20"/>
      <c r="Q54" s="20"/>
      <c r="R54" s="20"/>
      <c r="S54" s="20"/>
      <c r="T54" s="20"/>
      <c r="U54" s="20"/>
      <c r="V54" s="20"/>
      <c r="W54" s="20"/>
      <c r="X54" s="55"/>
      <c r="Y54" s="55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1"/>
      <c r="AO54" s="21"/>
      <c r="AP54" s="21"/>
      <c r="AQ54" s="21"/>
      <c r="AR54" s="21"/>
      <c r="AS54" s="21"/>
      <c r="AT54" s="22"/>
      <c r="AU54" s="99"/>
      <c r="AV54" s="20"/>
      <c r="AW54" s="20"/>
      <c r="AX54" s="22"/>
      <c r="BB54" s="78">
        <f t="shared" si="3"/>
        <v>0</v>
      </c>
    </row>
    <row r="55" spans="2:54" x14ac:dyDescent="0.2">
      <c r="B55" s="14">
        <f t="shared" si="2"/>
        <v>47</v>
      </c>
      <c r="C55" s="105"/>
      <c r="D55" s="95"/>
      <c r="E55" s="17" t="str">
        <f>IF('Sum Subs'!$D$10="TH-Hill DS-1 Vol 3 CAT 2: Clean and Visual Ends only","N/A","OK")</f>
        <v>OK</v>
      </c>
      <c r="F55" s="17" t="str">
        <f>IF('Sum Subs'!$D$10="TH-Hill DS-1 Vol 3 CAT 2: Clean and Visual Ends only","N/A","OK")</f>
        <v>OK</v>
      </c>
      <c r="G55" s="17"/>
      <c r="H55" s="17"/>
      <c r="I55" s="17" t="s">
        <v>51</v>
      </c>
      <c r="J55" s="17" t="str">
        <f t="shared" si="4"/>
        <v>OK</v>
      </c>
      <c r="K55" s="17" t="str">
        <f t="shared" si="4"/>
        <v>OK</v>
      </c>
      <c r="L55" s="17" t="str">
        <f>IF('Data Sheet'!$B$9="NC-50","N/A","OK")</f>
        <v>OK</v>
      </c>
      <c r="M55" s="17" t="str">
        <f>IF('Data Sheet'!$B$9="NC-50","N/A","OK")</f>
        <v>OK</v>
      </c>
      <c r="N55" s="64"/>
      <c r="O55" s="20"/>
      <c r="P55" s="20"/>
      <c r="Q55" s="20"/>
      <c r="R55" s="20"/>
      <c r="S55" s="20"/>
      <c r="T55" s="20"/>
      <c r="U55" s="20"/>
      <c r="V55" s="20"/>
      <c r="W55" s="20"/>
      <c r="X55" s="55"/>
      <c r="Y55" s="55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1"/>
      <c r="AO55" s="21"/>
      <c r="AP55" s="21"/>
      <c r="AQ55" s="21"/>
      <c r="AR55" s="21"/>
      <c r="AS55" s="21"/>
      <c r="AT55" s="22"/>
      <c r="AU55" s="99"/>
      <c r="AV55" s="20"/>
      <c r="AW55" s="20"/>
      <c r="AX55" s="22"/>
      <c r="BB55" s="78">
        <f t="shared" si="3"/>
        <v>0</v>
      </c>
    </row>
    <row r="56" spans="2:54" x14ac:dyDescent="0.2">
      <c r="B56" s="14">
        <f t="shared" si="2"/>
        <v>48</v>
      </c>
      <c r="C56" s="105"/>
      <c r="D56" s="95"/>
      <c r="E56" s="17" t="str">
        <f>IF('Sum Subs'!$D$10="TH-Hill DS-1 Vol 3 CAT 2: Clean and Visual Ends only","N/A","OK")</f>
        <v>OK</v>
      </c>
      <c r="F56" s="17" t="str">
        <f>IF('Sum Subs'!$D$10="TH-Hill DS-1 Vol 3 CAT 2: Clean and Visual Ends only","N/A","OK")</f>
        <v>OK</v>
      </c>
      <c r="G56" s="17"/>
      <c r="H56" s="17"/>
      <c r="I56" s="17" t="s">
        <v>51</v>
      </c>
      <c r="J56" s="17" t="str">
        <f t="shared" si="4"/>
        <v>OK</v>
      </c>
      <c r="K56" s="17" t="str">
        <f t="shared" si="4"/>
        <v>OK</v>
      </c>
      <c r="L56" s="17" t="str">
        <f>IF('Data Sheet'!$B$9="NC-50","N/A","OK")</f>
        <v>OK</v>
      </c>
      <c r="M56" s="17" t="str">
        <f>IF('Data Sheet'!$B$9="NC-50","N/A","OK")</f>
        <v>OK</v>
      </c>
      <c r="N56" s="64"/>
      <c r="O56" s="20"/>
      <c r="P56" s="20"/>
      <c r="Q56" s="20"/>
      <c r="R56" s="20"/>
      <c r="S56" s="20"/>
      <c r="T56" s="20"/>
      <c r="U56" s="20"/>
      <c r="V56" s="20"/>
      <c r="W56" s="20"/>
      <c r="X56" s="55"/>
      <c r="Y56" s="55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1"/>
      <c r="AO56" s="21"/>
      <c r="AP56" s="21"/>
      <c r="AQ56" s="21"/>
      <c r="AR56" s="21"/>
      <c r="AS56" s="21"/>
      <c r="AT56" s="22"/>
      <c r="AU56" s="99"/>
      <c r="AV56" s="20"/>
      <c r="AW56" s="20"/>
      <c r="AX56" s="22"/>
      <c r="BB56" s="78">
        <f t="shared" si="3"/>
        <v>0</v>
      </c>
    </row>
    <row r="57" spans="2:54" x14ac:dyDescent="0.2">
      <c r="B57" s="14">
        <f t="shared" si="2"/>
        <v>49</v>
      </c>
      <c r="C57" s="105"/>
      <c r="D57" s="95"/>
      <c r="E57" s="17" t="str">
        <f>IF('Sum Subs'!$D$10="TH-Hill DS-1 Vol 3 CAT 2: Clean and Visual Ends only","N/A","OK")</f>
        <v>OK</v>
      </c>
      <c r="F57" s="17" t="str">
        <f>IF('Sum Subs'!$D$10="TH-Hill DS-1 Vol 3 CAT 2: Clean and Visual Ends only","N/A","OK")</f>
        <v>OK</v>
      </c>
      <c r="G57" s="17"/>
      <c r="H57" s="17"/>
      <c r="I57" s="17" t="s">
        <v>51</v>
      </c>
      <c r="J57" s="17" t="str">
        <f t="shared" si="4"/>
        <v>OK</v>
      </c>
      <c r="K57" s="17" t="str">
        <f t="shared" si="4"/>
        <v>OK</v>
      </c>
      <c r="L57" s="17" t="str">
        <f>IF('Data Sheet'!$B$9="NC-50","N/A","OK")</f>
        <v>OK</v>
      </c>
      <c r="M57" s="17" t="str">
        <f>IF('Data Sheet'!$B$9="NC-50","N/A","OK")</f>
        <v>OK</v>
      </c>
      <c r="N57" s="64"/>
      <c r="O57" s="20"/>
      <c r="P57" s="20"/>
      <c r="Q57" s="20"/>
      <c r="R57" s="20"/>
      <c r="S57" s="20"/>
      <c r="T57" s="20"/>
      <c r="U57" s="20"/>
      <c r="V57" s="20"/>
      <c r="W57" s="20"/>
      <c r="X57" s="55"/>
      <c r="Y57" s="55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1"/>
      <c r="AO57" s="21"/>
      <c r="AP57" s="21"/>
      <c r="AQ57" s="21"/>
      <c r="AR57" s="21"/>
      <c r="AS57" s="21"/>
      <c r="AT57" s="22"/>
      <c r="AU57" s="99"/>
      <c r="AV57" s="20"/>
      <c r="AW57" s="20"/>
      <c r="AX57" s="22"/>
      <c r="BB57" s="78">
        <f t="shared" si="3"/>
        <v>0</v>
      </c>
    </row>
    <row r="58" spans="2:54" x14ac:dyDescent="0.2">
      <c r="B58" s="14">
        <f t="shared" si="2"/>
        <v>50</v>
      </c>
      <c r="C58" s="105"/>
      <c r="D58" s="95"/>
      <c r="E58" s="17" t="str">
        <f>IF('Sum Subs'!$D$10="TH-Hill DS-1 Vol 3 CAT 2: Clean and Visual Ends only","N/A","OK")</f>
        <v>OK</v>
      </c>
      <c r="F58" s="17" t="str">
        <f>IF('Sum Subs'!$D$10="TH-Hill DS-1 Vol 3 CAT 2: Clean and Visual Ends only","N/A","OK")</f>
        <v>OK</v>
      </c>
      <c r="G58" s="17"/>
      <c r="H58" s="17"/>
      <c r="I58" s="17" t="s">
        <v>51</v>
      </c>
      <c r="J58" s="17" t="str">
        <f t="shared" si="4"/>
        <v>OK</v>
      </c>
      <c r="K58" s="17" t="str">
        <f t="shared" si="4"/>
        <v>OK</v>
      </c>
      <c r="L58" s="17" t="str">
        <f>IF('Data Sheet'!$B$9="NC-50","N/A","OK")</f>
        <v>OK</v>
      </c>
      <c r="M58" s="17" t="str">
        <f>IF('Data Sheet'!$B$9="NC-50","N/A","OK")</f>
        <v>OK</v>
      </c>
      <c r="N58" s="64"/>
      <c r="O58" s="20"/>
      <c r="P58" s="20"/>
      <c r="Q58" s="20"/>
      <c r="R58" s="20"/>
      <c r="S58" s="20"/>
      <c r="T58" s="20"/>
      <c r="U58" s="20"/>
      <c r="V58" s="20"/>
      <c r="W58" s="20"/>
      <c r="X58" s="55"/>
      <c r="Y58" s="55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1"/>
      <c r="AO58" s="21"/>
      <c r="AP58" s="21"/>
      <c r="AQ58" s="21"/>
      <c r="AR58" s="21"/>
      <c r="AS58" s="21"/>
      <c r="AT58" s="22"/>
      <c r="AU58" s="99"/>
      <c r="AV58" s="20"/>
      <c r="AW58" s="20"/>
      <c r="AX58" s="22"/>
      <c r="BB58" s="78">
        <f t="shared" si="3"/>
        <v>0</v>
      </c>
    </row>
    <row r="59" spans="2:54" x14ac:dyDescent="0.2">
      <c r="B59" s="14">
        <f t="shared" si="2"/>
        <v>51</v>
      </c>
      <c r="C59" s="105"/>
      <c r="D59" s="95"/>
      <c r="E59" s="17" t="str">
        <f>IF('Sum Subs'!$D$10="TH-Hill DS-1 Vol 3 CAT 2: Clean and Visual Ends only","N/A","OK")</f>
        <v>OK</v>
      </c>
      <c r="F59" s="17" t="str">
        <f>IF('Sum Subs'!$D$10="TH-Hill DS-1 Vol 3 CAT 2: Clean and Visual Ends only","N/A","OK")</f>
        <v>OK</v>
      </c>
      <c r="G59" s="17"/>
      <c r="H59" s="17"/>
      <c r="I59" s="17" t="s">
        <v>51</v>
      </c>
      <c r="J59" s="17" t="str">
        <f t="shared" si="4"/>
        <v>OK</v>
      </c>
      <c r="K59" s="17" t="str">
        <f t="shared" si="4"/>
        <v>OK</v>
      </c>
      <c r="L59" s="17" t="str">
        <f>IF('Data Sheet'!$B$9="NC-50","N/A","OK")</f>
        <v>OK</v>
      </c>
      <c r="M59" s="17" t="str">
        <f>IF('Data Sheet'!$B$9="NC-50","N/A","OK")</f>
        <v>OK</v>
      </c>
      <c r="N59" s="64"/>
      <c r="O59" s="20"/>
      <c r="P59" s="20"/>
      <c r="Q59" s="20"/>
      <c r="R59" s="20"/>
      <c r="S59" s="20"/>
      <c r="T59" s="20"/>
      <c r="U59" s="20"/>
      <c r="V59" s="20"/>
      <c r="W59" s="20"/>
      <c r="X59" s="55"/>
      <c r="Y59" s="55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1"/>
      <c r="AO59" s="21"/>
      <c r="AP59" s="21"/>
      <c r="AQ59" s="21"/>
      <c r="AR59" s="21"/>
      <c r="AS59" s="21"/>
      <c r="AT59" s="22"/>
      <c r="AU59" s="99"/>
      <c r="AV59" s="20"/>
      <c r="AW59" s="20"/>
      <c r="AX59" s="22"/>
      <c r="BB59" s="78">
        <f t="shared" si="3"/>
        <v>0</v>
      </c>
    </row>
    <row r="60" spans="2:54" x14ac:dyDescent="0.2">
      <c r="B60" s="14">
        <f t="shared" si="2"/>
        <v>52</v>
      </c>
      <c r="C60" s="105"/>
      <c r="D60" s="95"/>
      <c r="E60" s="17" t="str">
        <f>IF('Sum Subs'!$D$10="TH-Hill DS-1 Vol 3 CAT 2: Clean and Visual Ends only","N/A","OK")</f>
        <v>OK</v>
      </c>
      <c r="F60" s="17" t="str">
        <f>IF('Sum Subs'!$D$10="TH-Hill DS-1 Vol 3 CAT 2: Clean and Visual Ends only","N/A","OK")</f>
        <v>OK</v>
      </c>
      <c r="G60" s="17"/>
      <c r="H60" s="17"/>
      <c r="I60" s="17" t="s">
        <v>51</v>
      </c>
      <c r="J60" s="17" t="str">
        <f t="shared" si="4"/>
        <v>OK</v>
      </c>
      <c r="K60" s="17" t="str">
        <f t="shared" si="4"/>
        <v>OK</v>
      </c>
      <c r="L60" s="17" t="str">
        <f>IF('Data Sheet'!$B$9="NC-50","N/A","OK")</f>
        <v>OK</v>
      </c>
      <c r="M60" s="17" t="str">
        <f>IF('Data Sheet'!$B$9="NC-50","N/A","OK")</f>
        <v>OK</v>
      </c>
      <c r="N60" s="64"/>
      <c r="O60" s="20"/>
      <c r="P60" s="20"/>
      <c r="Q60" s="20"/>
      <c r="R60" s="20"/>
      <c r="S60" s="20"/>
      <c r="T60" s="20"/>
      <c r="U60" s="20"/>
      <c r="V60" s="20"/>
      <c r="W60" s="20"/>
      <c r="X60" s="55"/>
      <c r="Y60" s="55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1"/>
      <c r="AO60" s="21"/>
      <c r="AP60" s="21"/>
      <c r="AQ60" s="21"/>
      <c r="AR60" s="21"/>
      <c r="AS60" s="21"/>
      <c r="AT60" s="22"/>
      <c r="AU60" s="99"/>
      <c r="AV60" s="20"/>
      <c r="AW60" s="20"/>
      <c r="AX60" s="22"/>
      <c r="BB60" s="78">
        <f t="shared" si="3"/>
        <v>0</v>
      </c>
    </row>
    <row r="61" spans="2:54" x14ac:dyDescent="0.2">
      <c r="B61" s="14">
        <f t="shared" si="2"/>
        <v>53</v>
      </c>
      <c r="C61" s="105"/>
      <c r="D61" s="95"/>
      <c r="E61" s="17" t="str">
        <f>IF('Sum Subs'!$D$10="TH-Hill DS-1 Vol 3 CAT 2: Clean and Visual Ends only","N/A","OK")</f>
        <v>OK</v>
      </c>
      <c r="F61" s="17" t="str">
        <f>IF('Sum Subs'!$D$10="TH-Hill DS-1 Vol 3 CAT 2: Clean and Visual Ends only","N/A","OK")</f>
        <v>OK</v>
      </c>
      <c r="G61" s="17"/>
      <c r="H61" s="17"/>
      <c r="I61" s="17" t="s">
        <v>51</v>
      </c>
      <c r="J61" s="17" t="str">
        <f t="shared" si="4"/>
        <v>OK</v>
      </c>
      <c r="K61" s="17" t="str">
        <f t="shared" si="4"/>
        <v>OK</v>
      </c>
      <c r="L61" s="17" t="str">
        <f>IF('Data Sheet'!$B$9="NC-50","N/A","OK")</f>
        <v>OK</v>
      </c>
      <c r="M61" s="17" t="str">
        <f>IF('Data Sheet'!$B$9="NC-50","N/A","OK")</f>
        <v>OK</v>
      </c>
      <c r="N61" s="64"/>
      <c r="O61" s="20"/>
      <c r="P61" s="20"/>
      <c r="Q61" s="20"/>
      <c r="R61" s="20"/>
      <c r="S61" s="20"/>
      <c r="T61" s="20"/>
      <c r="U61" s="20"/>
      <c r="V61" s="20"/>
      <c r="W61" s="20"/>
      <c r="X61" s="55"/>
      <c r="Y61" s="55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1"/>
      <c r="AO61" s="21"/>
      <c r="AP61" s="21"/>
      <c r="AQ61" s="21"/>
      <c r="AR61" s="21"/>
      <c r="AS61" s="21"/>
      <c r="AT61" s="22"/>
      <c r="AU61" s="99"/>
      <c r="AV61" s="20"/>
      <c r="AW61" s="20"/>
      <c r="AX61" s="22"/>
      <c r="BB61" s="78">
        <f t="shared" si="3"/>
        <v>0</v>
      </c>
    </row>
    <row r="62" spans="2:54" x14ac:dyDescent="0.2">
      <c r="B62" s="14">
        <f t="shared" si="2"/>
        <v>54</v>
      </c>
      <c r="C62" s="105"/>
      <c r="D62" s="95"/>
      <c r="E62" s="17" t="str">
        <f>IF('Sum Subs'!$D$10="TH-Hill DS-1 Vol 3 CAT 2: Clean and Visual Ends only","N/A","OK")</f>
        <v>OK</v>
      </c>
      <c r="F62" s="17" t="str">
        <f>IF('Sum Subs'!$D$10="TH-Hill DS-1 Vol 3 CAT 2: Clean and Visual Ends only","N/A","OK")</f>
        <v>OK</v>
      </c>
      <c r="G62" s="17"/>
      <c r="H62" s="17"/>
      <c r="I62" s="17" t="s">
        <v>51</v>
      </c>
      <c r="J62" s="17" t="str">
        <f t="shared" si="4"/>
        <v>OK</v>
      </c>
      <c r="K62" s="17" t="str">
        <f t="shared" si="4"/>
        <v>OK</v>
      </c>
      <c r="L62" s="17" t="str">
        <f>IF('Data Sheet'!$B$9="NC-50","N/A","OK")</f>
        <v>OK</v>
      </c>
      <c r="M62" s="17" t="str">
        <f>IF('Data Sheet'!$B$9="NC-50","N/A","OK")</f>
        <v>OK</v>
      </c>
      <c r="N62" s="64"/>
      <c r="O62" s="20"/>
      <c r="P62" s="20"/>
      <c r="Q62" s="20"/>
      <c r="R62" s="20"/>
      <c r="S62" s="20"/>
      <c r="T62" s="20"/>
      <c r="U62" s="20"/>
      <c r="V62" s="20"/>
      <c r="W62" s="20"/>
      <c r="X62" s="55"/>
      <c r="Y62" s="55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1"/>
      <c r="AO62" s="21"/>
      <c r="AP62" s="21"/>
      <c r="AQ62" s="21"/>
      <c r="AR62" s="21"/>
      <c r="AS62" s="21"/>
      <c r="AT62" s="22"/>
      <c r="AU62" s="99"/>
      <c r="AV62" s="20"/>
      <c r="AW62" s="20"/>
      <c r="AX62" s="22"/>
      <c r="BB62" s="78">
        <f t="shared" si="3"/>
        <v>0</v>
      </c>
    </row>
    <row r="63" spans="2:54" x14ac:dyDescent="0.2">
      <c r="B63" s="14">
        <f t="shared" si="2"/>
        <v>55</v>
      </c>
      <c r="C63" s="105"/>
      <c r="D63" s="95"/>
      <c r="E63" s="17" t="str">
        <f>IF('Sum Subs'!$D$10="TH-Hill DS-1 Vol 3 CAT 2: Clean and Visual Ends only","N/A","OK")</f>
        <v>OK</v>
      </c>
      <c r="F63" s="17" t="str">
        <f>IF('Sum Subs'!$D$10="TH-Hill DS-1 Vol 3 CAT 2: Clean and Visual Ends only","N/A","OK")</f>
        <v>OK</v>
      </c>
      <c r="G63" s="17"/>
      <c r="H63" s="17"/>
      <c r="I63" s="17" t="s">
        <v>51</v>
      </c>
      <c r="J63" s="17" t="str">
        <f t="shared" si="4"/>
        <v>OK</v>
      </c>
      <c r="K63" s="17" t="str">
        <f t="shared" si="4"/>
        <v>OK</v>
      </c>
      <c r="L63" s="17" t="str">
        <f>IF('Data Sheet'!$B$9="NC-50","N/A","OK")</f>
        <v>OK</v>
      </c>
      <c r="M63" s="17" t="str">
        <f>IF('Data Sheet'!$B$9="NC-50","N/A","OK")</f>
        <v>OK</v>
      </c>
      <c r="N63" s="64"/>
      <c r="O63" s="20"/>
      <c r="P63" s="20"/>
      <c r="Q63" s="20"/>
      <c r="R63" s="20"/>
      <c r="S63" s="20"/>
      <c r="T63" s="20"/>
      <c r="U63" s="20"/>
      <c r="V63" s="20"/>
      <c r="W63" s="20"/>
      <c r="X63" s="55"/>
      <c r="Y63" s="55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1"/>
      <c r="AO63" s="21"/>
      <c r="AP63" s="21"/>
      <c r="AQ63" s="21"/>
      <c r="AR63" s="21"/>
      <c r="AS63" s="21"/>
      <c r="AT63" s="22"/>
      <c r="AU63" s="99"/>
      <c r="AV63" s="20"/>
      <c r="AW63" s="20"/>
      <c r="AX63" s="22"/>
      <c r="BB63" s="78">
        <f t="shared" si="3"/>
        <v>0</v>
      </c>
    </row>
    <row r="64" spans="2:54" x14ac:dyDescent="0.2">
      <c r="B64" s="14">
        <f t="shared" si="2"/>
        <v>56</v>
      </c>
      <c r="C64" s="105"/>
      <c r="D64" s="95"/>
      <c r="E64" s="17" t="str">
        <f>IF('Sum Subs'!$D$10="TH-Hill DS-1 Vol 3 CAT 2: Clean and Visual Ends only","N/A","OK")</f>
        <v>OK</v>
      </c>
      <c r="F64" s="17" t="str">
        <f>IF('Sum Subs'!$D$10="TH-Hill DS-1 Vol 3 CAT 2: Clean and Visual Ends only","N/A","OK")</f>
        <v>OK</v>
      </c>
      <c r="G64" s="17"/>
      <c r="H64" s="17"/>
      <c r="I64" s="17" t="s">
        <v>51</v>
      </c>
      <c r="J64" s="17" t="str">
        <f t="shared" si="4"/>
        <v>OK</v>
      </c>
      <c r="K64" s="17" t="str">
        <f t="shared" si="4"/>
        <v>OK</v>
      </c>
      <c r="L64" s="17" t="str">
        <f>IF('Data Sheet'!$B$9="NC-50","N/A","OK")</f>
        <v>OK</v>
      </c>
      <c r="M64" s="17" t="str">
        <f>IF('Data Sheet'!$B$9="NC-50","N/A","OK")</f>
        <v>OK</v>
      </c>
      <c r="N64" s="64"/>
      <c r="O64" s="20"/>
      <c r="P64" s="20"/>
      <c r="Q64" s="20"/>
      <c r="R64" s="20"/>
      <c r="S64" s="20"/>
      <c r="T64" s="20"/>
      <c r="U64" s="20"/>
      <c r="V64" s="20"/>
      <c r="W64" s="20"/>
      <c r="X64" s="55"/>
      <c r="Y64" s="55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1"/>
      <c r="AO64" s="21"/>
      <c r="AP64" s="21"/>
      <c r="AQ64" s="21"/>
      <c r="AR64" s="21"/>
      <c r="AS64" s="21"/>
      <c r="AT64" s="22"/>
      <c r="AU64" s="99"/>
      <c r="AV64" s="20"/>
      <c r="AW64" s="20"/>
      <c r="AX64" s="22"/>
      <c r="BB64" s="78">
        <f t="shared" si="3"/>
        <v>0</v>
      </c>
    </row>
    <row r="65" spans="2:54" x14ac:dyDescent="0.2">
      <c r="B65" s="14">
        <f t="shared" si="2"/>
        <v>57</v>
      </c>
      <c r="C65" s="105"/>
      <c r="D65" s="95"/>
      <c r="E65" s="17" t="str">
        <f>IF('Sum Subs'!$D$10="TH-Hill DS-1 Vol 3 CAT 2: Clean and Visual Ends only","N/A","OK")</f>
        <v>OK</v>
      </c>
      <c r="F65" s="17" t="str">
        <f>IF('Sum Subs'!$D$10="TH-Hill DS-1 Vol 3 CAT 2: Clean and Visual Ends only","N/A","OK")</f>
        <v>OK</v>
      </c>
      <c r="G65" s="17"/>
      <c r="H65" s="17"/>
      <c r="I65" s="17" t="s">
        <v>51</v>
      </c>
      <c r="J65" s="17" t="str">
        <f t="shared" si="4"/>
        <v>OK</v>
      </c>
      <c r="K65" s="17" t="str">
        <f t="shared" si="4"/>
        <v>OK</v>
      </c>
      <c r="L65" s="17" t="str">
        <f>IF('Data Sheet'!$B$9="NC-50","N/A","OK")</f>
        <v>OK</v>
      </c>
      <c r="M65" s="17" t="str">
        <f>IF('Data Sheet'!$B$9="NC-50","N/A","OK")</f>
        <v>OK</v>
      </c>
      <c r="N65" s="64"/>
      <c r="O65" s="20"/>
      <c r="P65" s="20"/>
      <c r="Q65" s="20"/>
      <c r="R65" s="20"/>
      <c r="S65" s="20"/>
      <c r="T65" s="20"/>
      <c r="U65" s="20"/>
      <c r="V65" s="20"/>
      <c r="W65" s="20"/>
      <c r="X65" s="55"/>
      <c r="Y65" s="55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1"/>
      <c r="AO65" s="21"/>
      <c r="AP65" s="21"/>
      <c r="AQ65" s="21"/>
      <c r="AR65" s="21"/>
      <c r="AS65" s="21"/>
      <c r="AT65" s="22"/>
      <c r="AU65" s="99"/>
      <c r="AV65" s="20"/>
      <c r="AW65" s="20"/>
      <c r="AX65" s="22"/>
      <c r="BB65" s="78">
        <f t="shared" si="3"/>
        <v>0</v>
      </c>
    </row>
    <row r="66" spans="2:54" x14ac:dyDescent="0.2">
      <c r="B66" s="14">
        <f t="shared" si="2"/>
        <v>58</v>
      </c>
      <c r="C66" s="105"/>
      <c r="D66" s="95"/>
      <c r="E66" s="17" t="str">
        <f>IF('Sum Subs'!$D$10="TH-Hill DS-1 Vol 3 CAT 2: Clean and Visual Ends only","N/A","OK")</f>
        <v>OK</v>
      </c>
      <c r="F66" s="17" t="str">
        <f>IF('Sum Subs'!$D$10="TH-Hill DS-1 Vol 3 CAT 2: Clean and Visual Ends only","N/A","OK")</f>
        <v>OK</v>
      </c>
      <c r="G66" s="17"/>
      <c r="H66" s="17"/>
      <c r="I66" s="17" t="s">
        <v>51</v>
      </c>
      <c r="J66" s="17" t="str">
        <f t="shared" si="4"/>
        <v>OK</v>
      </c>
      <c r="K66" s="17" t="str">
        <f t="shared" si="4"/>
        <v>OK</v>
      </c>
      <c r="L66" s="17" t="str">
        <f>IF('Data Sheet'!$B$9="NC-50","N/A","OK")</f>
        <v>OK</v>
      </c>
      <c r="M66" s="17" t="str">
        <f>IF('Data Sheet'!$B$9="NC-50","N/A","OK")</f>
        <v>OK</v>
      </c>
      <c r="N66" s="64"/>
      <c r="O66" s="20"/>
      <c r="P66" s="20"/>
      <c r="Q66" s="20"/>
      <c r="R66" s="20"/>
      <c r="S66" s="20"/>
      <c r="T66" s="20"/>
      <c r="U66" s="20"/>
      <c r="V66" s="20"/>
      <c r="W66" s="20"/>
      <c r="X66" s="55"/>
      <c r="Y66" s="55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1"/>
      <c r="AO66" s="21"/>
      <c r="AP66" s="21"/>
      <c r="AQ66" s="21"/>
      <c r="AR66" s="21"/>
      <c r="AS66" s="21"/>
      <c r="AT66" s="22"/>
      <c r="AU66" s="99"/>
      <c r="AV66" s="20"/>
      <c r="AW66" s="20"/>
      <c r="AX66" s="22"/>
      <c r="BB66" s="78">
        <f t="shared" si="3"/>
        <v>0</v>
      </c>
    </row>
    <row r="67" spans="2:54" x14ac:dyDescent="0.2">
      <c r="B67" s="14">
        <f t="shared" si="2"/>
        <v>59</v>
      </c>
      <c r="C67" s="105"/>
      <c r="D67" s="95"/>
      <c r="E67" s="17" t="str">
        <f>IF('Sum Subs'!$D$10="TH-Hill DS-1 Vol 3 CAT 2: Clean and Visual Ends only","N/A","OK")</f>
        <v>OK</v>
      </c>
      <c r="F67" s="17" t="str">
        <f>IF('Sum Subs'!$D$10="TH-Hill DS-1 Vol 3 CAT 2: Clean and Visual Ends only","N/A","OK")</f>
        <v>OK</v>
      </c>
      <c r="G67" s="17"/>
      <c r="H67" s="17"/>
      <c r="I67" s="17" t="s">
        <v>51</v>
      </c>
      <c r="J67" s="17" t="str">
        <f t="shared" si="4"/>
        <v>OK</v>
      </c>
      <c r="K67" s="17" t="str">
        <f t="shared" si="4"/>
        <v>OK</v>
      </c>
      <c r="L67" s="17" t="str">
        <f>IF('Data Sheet'!$B$9="NC-50","N/A","OK")</f>
        <v>OK</v>
      </c>
      <c r="M67" s="17" t="str">
        <f>IF('Data Sheet'!$B$9="NC-50","N/A","OK")</f>
        <v>OK</v>
      </c>
      <c r="N67" s="64"/>
      <c r="O67" s="20"/>
      <c r="P67" s="20"/>
      <c r="Q67" s="20"/>
      <c r="R67" s="20"/>
      <c r="S67" s="20"/>
      <c r="T67" s="20"/>
      <c r="U67" s="20"/>
      <c r="V67" s="20"/>
      <c r="W67" s="20"/>
      <c r="X67" s="55"/>
      <c r="Y67" s="55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1"/>
      <c r="AO67" s="21"/>
      <c r="AP67" s="21"/>
      <c r="AQ67" s="21"/>
      <c r="AR67" s="21"/>
      <c r="AS67" s="21"/>
      <c r="AT67" s="22"/>
      <c r="AU67" s="99"/>
      <c r="AV67" s="20"/>
      <c r="AW67" s="20"/>
      <c r="AX67" s="22"/>
      <c r="BB67" s="78">
        <f t="shared" si="3"/>
        <v>0</v>
      </c>
    </row>
    <row r="68" spans="2:54" x14ac:dyDescent="0.2">
      <c r="B68" s="14">
        <f t="shared" si="2"/>
        <v>60</v>
      </c>
      <c r="C68" s="105"/>
      <c r="D68" s="95"/>
      <c r="E68" s="17" t="str">
        <f>IF('Sum Subs'!$D$10="TH-Hill DS-1 Vol 3 CAT 2: Clean and Visual Ends only","N/A","OK")</f>
        <v>OK</v>
      </c>
      <c r="F68" s="17" t="str">
        <f>IF('Sum Subs'!$D$10="TH-Hill DS-1 Vol 3 CAT 2: Clean and Visual Ends only","N/A","OK")</f>
        <v>OK</v>
      </c>
      <c r="G68" s="17"/>
      <c r="H68" s="17"/>
      <c r="I68" s="17" t="s">
        <v>51</v>
      </c>
      <c r="J68" s="17" t="str">
        <f t="shared" si="4"/>
        <v>OK</v>
      </c>
      <c r="K68" s="17" t="str">
        <f t="shared" si="4"/>
        <v>OK</v>
      </c>
      <c r="L68" s="17" t="str">
        <f>IF('Data Sheet'!$B$9="NC-50","N/A","OK")</f>
        <v>OK</v>
      </c>
      <c r="M68" s="17" t="str">
        <f>IF('Data Sheet'!$B$9="NC-50","N/A","OK")</f>
        <v>OK</v>
      </c>
      <c r="N68" s="64"/>
      <c r="O68" s="20"/>
      <c r="P68" s="20"/>
      <c r="Q68" s="20"/>
      <c r="R68" s="20"/>
      <c r="S68" s="20"/>
      <c r="T68" s="20"/>
      <c r="U68" s="20"/>
      <c r="V68" s="20"/>
      <c r="W68" s="20"/>
      <c r="X68" s="55"/>
      <c r="Y68" s="55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1"/>
      <c r="AO68" s="21"/>
      <c r="AP68" s="21"/>
      <c r="AQ68" s="21"/>
      <c r="AR68" s="21"/>
      <c r="AS68" s="21"/>
      <c r="AT68" s="22"/>
      <c r="AU68" s="99"/>
      <c r="AV68" s="20"/>
      <c r="AW68" s="20"/>
      <c r="AX68" s="22"/>
      <c r="BB68" s="78">
        <f t="shared" si="3"/>
        <v>0</v>
      </c>
    </row>
    <row r="69" spans="2:54" x14ac:dyDescent="0.2">
      <c r="B69" s="14">
        <f t="shared" si="2"/>
        <v>61</v>
      </c>
      <c r="C69" s="105"/>
      <c r="D69" s="95"/>
      <c r="E69" s="17" t="str">
        <f>IF('Sum Subs'!$D$10="TH-Hill DS-1 Vol 3 CAT 2: Clean and Visual Ends only","N/A","OK")</f>
        <v>OK</v>
      </c>
      <c r="F69" s="17" t="str">
        <f>IF('Sum Subs'!$D$10="TH-Hill DS-1 Vol 3 CAT 2: Clean and Visual Ends only","N/A","OK")</f>
        <v>OK</v>
      </c>
      <c r="G69" s="17"/>
      <c r="H69" s="17"/>
      <c r="I69" s="17" t="s">
        <v>51</v>
      </c>
      <c r="J69" s="17" t="str">
        <f t="shared" si="4"/>
        <v>OK</v>
      </c>
      <c r="K69" s="17" t="str">
        <f t="shared" si="4"/>
        <v>OK</v>
      </c>
      <c r="L69" s="17" t="str">
        <f>IF('Data Sheet'!$B$9="NC-50","N/A","OK")</f>
        <v>OK</v>
      </c>
      <c r="M69" s="17" t="str">
        <f>IF('Data Sheet'!$B$9="NC-50","N/A","OK")</f>
        <v>OK</v>
      </c>
      <c r="N69" s="64"/>
      <c r="O69" s="20"/>
      <c r="P69" s="20"/>
      <c r="Q69" s="20"/>
      <c r="R69" s="20"/>
      <c r="S69" s="20"/>
      <c r="T69" s="20"/>
      <c r="U69" s="20"/>
      <c r="V69" s="20"/>
      <c r="W69" s="20"/>
      <c r="X69" s="55"/>
      <c r="Y69" s="55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1"/>
      <c r="AO69" s="21"/>
      <c r="AP69" s="21"/>
      <c r="AQ69" s="21"/>
      <c r="AR69" s="21"/>
      <c r="AS69" s="21"/>
      <c r="AT69" s="22"/>
      <c r="AU69" s="99"/>
      <c r="AV69" s="20"/>
      <c r="AW69" s="20"/>
      <c r="AX69" s="22"/>
      <c r="BB69" s="78">
        <f t="shared" si="3"/>
        <v>0</v>
      </c>
    </row>
    <row r="70" spans="2:54" x14ac:dyDescent="0.2">
      <c r="B70" s="14">
        <f t="shared" si="2"/>
        <v>62</v>
      </c>
      <c r="C70" s="105"/>
      <c r="D70" s="95"/>
      <c r="E70" s="17" t="str">
        <f>IF('Sum Subs'!$D$10="TH-Hill DS-1 Vol 3 CAT 2: Clean and Visual Ends only","N/A","OK")</f>
        <v>OK</v>
      </c>
      <c r="F70" s="17" t="str">
        <f>IF('Sum Subs'!$D$10="TH-Hill DS-1 Vol 3 CAT 2: Clean and Visual Ends only","N/A","OK")</f>
        <v>OK</v>
      </c>
      <c r="G70" s="17"/>
      <c r="H70" s="17"/>
      <c r="I70" s="17" t="s">
        <v>51</v>
      </c>
      <c r="J70" s="17" t="str">
        <f t="shared" si="4"/>
        <v>OK</v>
      </c>
      <c r="K70" s="17" t="str">
        <f t="shared" si="4"/>
        <v>OK</v>
      </c>
      <c r="L70" s="17" t="str">
        <f>IF('Data Sheet'!$B$9="NC-50","N/A","OK")</f>
        <v>OK</v>
      </c>
      <c r="M70" s="17" t="str">
        <f>IF('Data Sheet'!$B$9="NC-50","N/A","OK")</f>
        <v>OK</v>
      </c>
      <c r="N70" s="64"/>
      <c r="O70" s="20"/>
      <c r="P70" s="20"/>
      <c r="Q70" s="20"/>
      <c r="R70" s="20"/>
      <c r="S70" s="20"/>
      <c r="T70" s="20"/>
      <c r="U70" s="20"/>
      <c r="V70" s="20"/>
      <c r="W70" s="20"/>
      <c r="X70" s="55"/>
      <c r="Y70" s="55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1"/>
      <c r="AO70" s="21"/>
      <c r="AP70" s="21"/>
      <c r="AQ70" s="21"/>
      <c r="AR70" s="21"/>
      <c r="AS70" s="21"/>
      <c r="AT70" s="22"/>
      <c r="AU70" s="99"/>
      <c r="AV70" s="20"/>
      <c r="AW70" s="20"/>
      <c r="AX70" s="22"/>
      <c r="BB70" s="78">
        <f t="shared" si="3"/>
        <v>0</v>
      </c>
    </row>
    <row r="71" spans="2:54" x14ac:dyDescent="0.2">
      <c r="B71" s="14">
        <f t="shared" si="2"/>
        <v>63</v>
      </c>
      <c r="C71" s="105"/>
      <c r="D71" s="95"/>
      <c r="E71" s="17" t="str">
        <f>IF('Sum Subs'!$D$10="TH-Hill DS-1 Vol 3 CAT 2: Clean and Visual Ends only","N/A","OK")</f>
        <v>OK</v>
      </c>
      <c r="F71" s="17" t="str">
        <f>IF('Sum Subs'!$D$10="TH-Hill DS-1 Vol 3 CAT 2: Clean and Visual Ends only","N/A","OK")</f>
        <v>OK</v>
      </c>
      <c r="G71" s="17"/>
      <c r="H71" s="17"/>
      <c r="I71" s="17" t="s">
        <v>51</v>
      </c>
      <c r="J71" s="17" t="str">
        <f t="shared" si="4"/>
        <v>OK</v>
      </c>
      <c r="K71" s="17" t="str">
        <f t="shared" si="4"/>
        <v>OK</v>
      </c>
      <c r="L71" s="17" t="str">
        <f>IF('Data Sheet'!$B$9="NC-50","N/A","OK")</f>
        <v>OK</v>
      </c>
      <c r="M71" s="17" t="str">
        <f>IF('Data Sheet'!$B$9="NC-50","N/A","OK")</f>
        <v>OK</v>
      </c>
      <c r="N71" s="64"/>
      <c r="O71" s="20"/>
      <c r="P71" s="20"/>
      <c r="Q71" s="20"/>
      <c r="R71" s="20"/>
      <c r="S71" s="20"/>
      <c r="T71" s="20"/>
      <c r="U71" s="20"/>
      <c r="V71" s="20"/>
      <c r="W71" s="20"/>
      <c r="X71" s="55"/>
      <c r="Y71" s="55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1"/>
      <c r="AO71" s="21"/>
      <c r="AP71" s="21"/>
      <c r="AQ71" s="21"/>
      <c r="AR71" s="21"/>
      <c r="AS71" s="21"/>
      <c r="AT71" s="22"/>
      <c r="AU71" s="99"/>
      <c r="AV71" s="20"/>
      <c r="AW71" s="20"/>
      <c r="AX71" s="22"/>
      <c r="BB71" s="78">
        <f t="shared" si="3"/>
        <v>0</v>
      </c>
    </row>
    <row r="72" spans="2:54" x14ac:dyDescent="0.2">
      <c r="B72" s="14">
        <f t="shared" si="2"/>
        <v>64</v>
      </c>
      <c r="C72" s="105"/>
      <c r="D72" s="95"/>
      <c r="E72" s="17" t="str">
        <f>IF('Sum Subs'!$D$10="TH-Hill DS-1 Vol 3 CAT 2: Clean and Visual Ends only","N/A","OK")</f>
        <v>OK</v>
      </c>
      <c r="F72" s="17" t="str">
        <f>IF('Sum Subs'!$D$10="TH-Hill DS-1 Vol 3 CAT 2: Clean and Visual Ends only","N/A","OK")</f>
        <v>OK</v>
      </c>
      <c r="G72" s="17"/>
      <c r="H72" s="17"/>
      <c r="I72" s="17" t="s">
        <v>51</v>
      </c>
      <c r="J72" s="17" t="str">
        <f t="shared" si="4"/>
        <v>OK</v>
      </c>
      <c r="K72" s="17" t="str">
        <f t="shared" si="4"/>
        <v>OK</v>
      </c>
      <c r="L72" s="17" t="str">
        <f>IF('Data Sheet'!$B$9="NC-50","N/A","OK")</f>
        <v>OK</v>
      </c>
      <c r="M72" s="17" t="str">
        <f>IF('Data Sheet'!$B$9="NC-50","N/A","OK")</f>
        <v>OK</v>
      </c>
      <c r="N72" s="64"/>
      <c r="O72" s="20"/>
      <c r="P72" s="20"/>
      <c r="Q72" s="20"/>
      <c r="R72" s="20"/>
      <c r="S72" s="20"/>
      <c r="T72" s="20"/>
      <c r="U72" s="20"/>
      <c r="V72" s="20"/>
      <c r="W72" s="20"/>
      <c r="X72" s="55"/>
      <c r="Y72" s="55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1"/>
      <c r="AO72" s="21"/>
      <c r="AP72" s="21"/>
      <c r="AQ72" s="21"/>
      <c r="AR72" s="21"/>
      <c r="AS72" s="21"/>
      <c r="AT72" s="22"/>
      <c r="AU72" s="99"/>
      <c r="AV72" s="20"/>
      <c r="AW72" s="20"/>
      <c r="AX72" s="22"/>
      <c r="BB72" s="78">
        <f t="shared" si="3"/>
        <v>0</v>
      </c>
    </row>
    <row r="73" spans="2:54" x14ac:dyDescent="0.2">
      <c r="B73" s="14">
        <f t="shared" si="2"/>
        <v>65</v>
      </c>
      <c r="C73" s="105"/>
      <c r="D73" s="95"/>
      <c r="E73" s="17" t="str">
        <f>IF('Sum Subs'!$D$10="TH-Hill DS-1 Vol 3 CAT 2: Clean and Visual Ends only","N/A","OK")</f>
        <v>OK</v>
      </c>
      <c r="F73" s="17" t="str">
        <f>IF('Sum Subs'!$D$10="TH-Hill DS-1 Vol 3 CAT 2: Clean and Visual Ends only","N/A","OK")</f>
        <v>OK</v>
      </c>
      <c r="G73" s="17"/>
      <c r="H73" s="17"/>
      <c r="I73" s="17" t="s">
        <v>51</v>
      </c>
      <c r="J73" s="17" t="str">
        <f t="shared" si="4"/>
        <v>OK</v>
      </c>
      <c r="K73" s="17" t="str">
        <f t="shared" si="4"/>
        <v>OK</v>
      </c>
      <c r="L73" s="17" t="str">
        <f>IF('Data Sheet'!$B$9="NC-50","N/A","OK")</f>
        <v>OK</v>
      </c>
      <c r="M73" s="17" t="str">
        <f>IF('Data Sheet'!$B$9="NC-50","N/A","OK")</f>
        <v>OK</v>
      </c>
      <c r="N73" s="64"/>
      <c r="O73" s="20"/>
      <c r="P73" s="20"/>
      <c r="Q73" s="20"/>
      <c r="R73" s="20"/>
      <c r="S73" s="20"/>
      <c r="T73" s="20"/>
      <c r="U73" s="20"/>
      <c r="V73" s="20"/>
      <c r="W73" s="20"/>
      <c r="X73" s="55"/>
      <c r="Y73" s="55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1"/>
      <c r="AO73" s="21"/>
      <c r="AP73" s="21"/>
      <c r="AQ73" s="21"/>
      <c r="AR73" s="21"/>
      <c r="AS73" s="21"/>
      <c r="AT73" s="22"/>
      <c r="AU73" s="99"/>
      <c r="AV73" s="20"/>
      <c r="AW73" s="20"/>
      <c r="AX73" s="22"/>
      <c r="BB73" s="78">
        <f t="shared" si="3"/>
        <v>0</v>
      </c>
    </row>
    <row r="74" spans="2:54" x14ac:dyDescent="0.2">
      <c r="B74" s="14">
        <f t="shared" si="2"/>
        <v>66</v>
      </c>
      <c r="C74" s="105"/>
      <c r="D74" s="95"/>
      <c r="E74" s="17" t="str">
        <f>IF('Sum Subs'!$D$10="TH-Hill DS-1 Vol 3 CAT 2: Clean and Visual Ends only","N/A","OK")</f>
        <v>OK</v>
      </c>
      <c r="F74" s="17" t="str">
        <f>IF('Sum Subs'!$D$10="TH-Hill DS-1 Vol 3 CAT 2: Clean and Visual Ends only","N/A","OK")</f>
        <v>OK</v>
      </c>
      <c r="G74" s="17"/>
      <c r="H74" s="17"/>
      <c r="I74" s="17" t="s">
        <v>51</v>
      </c>
      <c r="J74" s="17" t="str">
        <f t="shared" si="4"/>
        <v>OK</v>
      </c>
      <c r="K74" s="17" t="str">
        <f t="shared" si="4"/>
        <v>OK</v>
      </c>
      <c r="L74" s="17" t="str">
        <f>IF('Data Sheet'!$B$9="NC-50","N/A","OK")</f>
        <v>OK</v>
      </c>
      <c r="M74" s="17" t="str">
        <f>IF('Data Sheet'!$B$9="NC-50","N/A","OK")</f>
        <v>OK</v>
      </c>
      <c r="N74" s="64"/>
      <c r="O74" s="20"/>
      <c r="P74" s="20"/>
      <c r="Q74" s="20"/>
      <c r="R74" s="20"/>
      <c r="S74" s="20"/>
      <c r="T74" s="20"/>
      <c r="U74" s="20"/>
      <c r="V74" s="20"/>
      <c r="W74" s="20"/>
      <c r="X74" s="55"/>
      <c r="Y74" s="55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1"/>
      <c r="AO74" s="21"/>
      <c r="AP74" s="21"/>
      <c r="AQ74" s="21"/>
      <c r="AR74" s="21"/>
      <c r="AS74" s="21"/>
      <c r="AT74" s="22"/>
      <c r="AU74" s="99"/>
      <c r="AV74" s="20"/>
      <c r="AW74" s="20"/>
      <c r="AX74" s="22"/>
      <c r="BB74" s="78">
        <f t="shared" si="3"/>
        <v>0</v>
      </c>
    </row>
    <row r="75" spans="2:54" x14ac:dyDescent="0.2">
      <c r="B75" s="14">
        <f t="shared" ref="B75:B138" si="5">B74+1</f>
        <v>67</v>
      </c>
      <c r="C75" s="105"/>
      <c r="D75" s="95"/>
      <c r="E75" s="17" t="str">
        <f>IF('Sum Subs'!$D$10="TH-Hill DS-1 Vol 3 CAT 2: Clean and Visual Ends only","N/A","OK")</f>
        <v>OK</v>
      </c>
      <c r="F75" s="17" t="str">
        <f>IF('Sum Subs'!$D$10="TH-Hill DS-1 Vol 3 CAT 2: Clean and Visual Ends only","N/A","OK")</f>
        <v>OK</v>
      </c>
      <c r="G75" s="17"/>
      <c r="H75" s="17"/>
      <c r="I75" s="17" t="s">
        <v>51</v>
      </c>
      <c r="J75" s="17" t="str">
        <f t="shared" si="4"/>
        <v>OK</v>
      </c>
      <c r="K75" s="17" t="str">
        <f t="shared" si="4"/>
        <v>OK</v>
      </c>
      <c r="L75" s="17" t="str">
        <f>IF('Data Sheet'!$B$9="NC-50","N/A","OK")</f>
        <v>OK</v>
      </c>
      <c r="M75" s="17" t="str">
        <f>IF('Data Sheet'!$B$9="NC-50","N/A","OK")</f>
        <v>OK</v>
      </c>
      <c r="N75" s="64"/>
      <c r="O75" s="20"/>
      <c r="P75" s="20"/>
      <c r="Q75" s="20"/>
      <c r="R75" s="20"/>
      <c r="S75" s="20"/>
      <c r="T75" s="20"/>
      <c r="U75" s="20"/>
      <c r="V75" s="20"/>
      <c r="W75" s="20"/>
      <c r="X75" s="55"/>
      <c r="Y75" s="55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1"/>
      <c r="AO75" s="21"/>
      <c r="AP75" s="21"/>
      <c r="AQ75" s="21"/>
      <c r="AR75" s="21"/>
      <c r="AS75" s="21"/>
      <c r="AT75" s="22"/>
      <c r="AU75" s="99"/>
      <c r="AV75" s="20"/>
      <c r="AW75" s="20"/>
      <c r="AX75" s="22"/>
      <c r="BB75" s="78">
        <f t="shared" ref="BB75:BB138" si="6">COUNTA(Q75:AC75)</f>
        <v>0</v>
      </c>
    </row>
    <row r="76" spans="2:54" x14ac:dyDescent="0.2">
      <c r="B76" s="14">
        <f t="shared" si="5"/>
        <v>68</v>
      </c>
      <c r="C76" s="105"/>
      <c r="D76" s="95"/>
      <c r="E76" s="17" t="str">
        <f>IF('Sum Subs'!$D$10="TH-Hill DS-1 Vol 3 CAT 2: Clean and Visual Ends only","N/A","OK")</f>
        <v>OK</v>
      </c>
      <c r="F76" s="17" t="str">
        <f>IF('Sum Subs'!$D$10="TH-Hill DS-1 Vol 3 CAT 2: Clean and Visual Ends only","N/A","OK")</f>
        <v>OK</v>
      </c>
      <c r="G76" s="17"/>
      <c r="H76" s="17"/>
      <c r="I76" s="17" t="s">
        <v>51</v>
      </c>
      <c r="J76" s="17" t="str">
        <f t="shared" si="4"/>
        <v>OK</v>
      </c>
      <c r="K76" s="17" t="str">
        <f t="shared" si="4"/>
        <v>OK</v>
      </c>
      <c r="L76" s="17" t="str">
        <f>IF('Data Sheet'!$B$9="NC-50","N/A","OK")</f>
        <v>OK</v>
      </c>
      <c r="M76" s="17" t="str">
        <f>IF('Data Sheet'!$B$9="NC-50","N/A","OK")</f>
        <v>OK</v>
      </c>
      <c r="N76" s="64"/>
      <c r="O76" s="20"/>
      <c r="P76" s="20"/>
      <c r="Q76" s="20"/>
      <c r="R76" s="20"/>
      <c r="S76" s="20"/>
      <c r="T76" s="20"/>
      <c r="U76" s="20"/>
      <c r="V76" s="20"/>
      <c r="W76" s="20"/>
      <c r="X76" s="55"/>
      <c r="Y76" s="55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1"/>
      <c r="AO76" s="21"/>
      <c r="AP76" s="21"/>
      <c r="AQ76" s="21"/>
      <c r="AR76" s="21"/>
      <c r="AS76" s="21"/>
      <c r="AT76" s="22"/>
      <c r="AU76" s="99"/>
      <c r="AV76" s="20"/>
      <c r="AW76" s="20"/>
      <c r="AX76" s="22"/>
      <c r="BB76" s="78">
        <f t="shared" si="6"/>
        <v>0</v>
      </c>
    </row>
    <row r="77" spans="2:54" x14ac:dyDescent="0.2">
      <c r="B77" s="14">
        <f t="shared" si="5"/>
        <v>69</v>
      </c>
      <c r="C77" s="105"/>
      <c r="D77" s="95"/>
      <c r="E77" s="17" t="str">
        <f>IF('Sum Subs'!$D$10="TH-Hill DS-1 Vol 3 CAT 2: Clean and Visual Ends only","N/A","OK")</f>
        <v>OK</v>
      </c>
      <c r="F77" s="17" t="str">
        <f>IF('Sum Subs'!$D$10="TH-Hill DS-1 Vol 3 CAT 2: Clean and Visual Ends only","N/A","OK")</f>
        <v>OK</v>
      </c>
      <c r="G77" s="17"/>
      <c r="H77" s="17"/>
      <c r="I77" s="17" t="s">
        <v>51</v>
      </c>
      <c r="J77" s="17" t="str">
        <f t="shared" si="4"/>
        <v>OK</v>
      </c>
      <c r="K77" s="17" t="str">
        <f t="shared" si="4"/>
        <v>OK</v>
      </c>
      <c r="L77" s="17" t="str">
        <f>IF('Data Sheet'!$B$9="NC-50","N/A","OK")</f>
        <v>OK</v>
      </c>
      <c r="M77" s="17" t="str">
        <f>IF('Data Sheet'!$B$9="NC-50","N/A","OK")</f>
        <v>OK</v>
      </c>
      <c r="N77" s="64"/>
      <c r="O77" s="20"/>
      <c r="P77" s="20"/>
      <c r="Q77" s="20"/>
      <c r="R77" s="20"/>
      <c r="S77" s="20"/>
      <c r="T77" s="20"/>
      <c r="U77" s="20"/>
      <c r="V77" s="20"/>
      <c r="W77" s="20"/>
      <c r="X77" s="55"/>
      <c r="Y77" s="55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1"/>
      <c r="AO77" s="21"/>
      <c r="AP77" s="21"/>
      <c r="AQ77" s="21"/>
      <c r="AR77" s="21"/>
      <c r="AS77" s="21"/>
      <c r="AT77" s="22"/>
      <c r="AU77" s="99"/>
      <c r="AV77" s="20"/>
      <c r="AW77" s="20"/>
      <c r="AX77" s="22"/>
      <c r="BB77" s="78">
        <f t="shared" si="6"/>
        <v>0</v>
      </c>
    </row>
    <row r="78" spans="2:54" x14ac:dyDescent="0.2">
      <c r="B78" s="14">
        <f t="shared" si="5"/>
        <v>70</v>
      </c>
      <c r="C78" s="105"/>
      <c r="D78" s="95"/>
      <c r="E78" s="17" t="str">
        <f>IF('Sum Subs'!$D$10="TH-Hill DS-1 Vol 3 CAT 2: Clean and Visual Ends only","N/A","OK")</f>
        <v>OK</v>
      </c>
      <c r="F78" s="17" t="str">
        <f>IF('Sum Subs'!$D$10="TH-Hill DS-1 Vol 3 CAT 2: Clean and Visual Ends only","N/A","OK")</f>
        <v>OK</v>
      </c>
      <c r="G78" s="17"/>
      <c r="H78" s="17"/>
      <c r="I78" s="17" t="s">
        <v>51</v>
      </c>
      <c r="J78" s="17" t="str">
        <f t="shared" si="4"/>
        <v>OK</v>
      </c>
      <c r="K78" s="17" t="str">
        <f t="shared" si="4"/>
        <v>OK</v>
      </c>
      <c r="L78" s="17" t="str">
        <f>IF('Data Sheet'!$B$9="NC-50","N/A","OK")</f>
        <v>OK</v>
      </c>
      <c r="M78" s="17" t="str">
        <f>IF('Data Sheet'!$B$9="NC-50","N/A","OK")</f>
        <v>OK</v>
      </c>
      <c r="N78" s="64"/>
      <c r="O78" s="20"/>
      <c r="P78" s="20"/>
      <c r="Q78" s="20"/>
      <c r="R78" s="20"/>
      <c r="S78" s="20"/>
      <c r="T78" s="20"/>
      <c r="U78" s="20"/>
      <c r="V78" s="20"/>
      <c r="W78" s="20"/>
      <c r="X78" s="55"/>
      <c r="Y78" s="55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1"/>
      <c r="AO78" s="21"/>
      <c r="AP78" s="21"/>
      <c r="AQ78" s="21"/>
      <c r="AR78" s="21"/>
      <c r="AS78" s="21"/>
      <c r="AT78" s="22"/>
      <c r="AU78" s="99"/>
      <c r="AV78" s="20"/>
      <c r="AW78" s="20"/>
      <c r="AX78" s="22"/>
      <c r="BB78" s="78">
        <f t="shared" si="6"/>
        <v>0</v>
      </c>
    </row>
    <row r="79" spans="2:54" x14ac:dyDescent="0.2">
      <c r="B79" s="14">
        <f t="shared" si="5"/>
        <v>71</v>
      </c>
      <c r="C79" s="105"/>
      <c r="D79" s="95"/>
      <c r="E79" s="17" t="str">
        <f>IF('Sum Subs'!$D$10="TH-Hill DS-1 Vol 3 CAT 2: Clean and Visual Ends only","N/A","OK")</f>
        <v>OK</v>
      </c>
      <c r="F79" s="17" t="str">
        <f>IF('Sum Subs'!$D$10="TH-Hill DS-1 Vol 3 CAT 2: Clean and Visual Ends only","N/A","OK")</f>
        <v>OK</v>
      </c>
      <c r="G79" s="17"/>
      <c r="H79" s="17"/>
      <c r="I79" s="17" t="s">
        <v>51</v>
      </c>
      <c r="J79" s="17" t="str">
        <f t="shared" si="4"/>
        <v>OK</v>
      </c>
      <c r="K79" s="17" t="str">
        <f t="shared" si="4"/>
        <v>OK</v>
      </c>
      <c r="L79" s="17" t="str">
        <f>IF('Data Sheet'!$B$9="NC-50","N/A","OK")</f>
        <v>OK</v>
      </c>
      <c r="M79" s="17" t="str">
        <f>IF('Data Sheet'!$B$9="NC-50","N/A","OK")</f>
        <v>OK</v>
      </c>
      <c r="N79" s="64"/>
      <c r="O79" s="20"/>
      <c r="P79" s="20"/>
      <c r="Q79" s="20"/>
      <c r="R79" s="20"/>
      <c r="S79" s="20"/>
      <c r="T79" s="20"/>
      <c r="U79" s="20"/>
      <c r="V79" s="20"/>
      <c r="W79" s="20"/>
      <c r="X79" s="55"/>
      <c r="Y79" s="55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1"/>
      <c r="AO79" s="21"/>
      <c r="AP79" s="21"/>
      <c r="AQ79" s="21"/>
      <c r="AR79" s="21"/>
      <c r="AS79" s="21"/>
      <c r="AT79" s="22"/>
      <c r="AU79" s="99"/>
      <c r="AV79" s="20"/>
      <c r="AW79" s="20"/>
      <c r="AX79" s="22"/>
      <c r="BB79" s="78">
        <f t="shared" si="6"/>
        <v>0</v>
      </c>
    </row>
    <row r="80" spans="2:54" x14ac:dyDescent="0.2">
      <c r="B80" s="14">
        <f t="shared" si="5"/>
        <v>72</v>
      </c>
      <c r="C80" s="105"/>
      <c r="D80" s="95"/>
      <c r="E80" s="17" t="str">
        <f>IF('Sum Subs'!$D$10="TH-Hill DS-1 Vol 3 CAT 2: Clean and Visual Ends only","N/A","OK")</f>
        <v>OK</v>
      </c>
      <c r="F80" s="17" t="str">
        <f>IF('Sum Subs'!$D$10="TH-Hill DS-1 Vol 3 CAT 2: Clean and Visual Ends only","N/A","OK")</f>
        <v>OK</v>
      </c>
      <c r="G80" s="17"/>
      <c r="H80" s="17"/>
      <c r="I80" s="17" t="s">
        <v>51</v>
      </c>
      <c r="J80" s="17" t="str">
        <f t="shared" si="4"/>
        <v>OK</v>
      </c>
      <c r="K80" s="17" t="str">
        <f t="shared" si="4"/>
        <v>OK</v>
      </c>
      <c r="L80" s="17" t="str">
        <f>IF('Data Sheet'!$B$9="NC-50","N/A","OK")</f>
        <v>OK</v>
      </c>
      <c r="M80" s="17" t="str">
        <f>IF('Data Sheet'!$B$9="NC-50","N/A","OK")</f>
        <v>OK</v>
      </c>
      <c r="N80" s="64"/>
      <c r="O80" s="20"/>
      <c r="P80" s="20"/>
      <c r="Q80" s="20"/>
      <c r="R80" s="20"/>
      <c r="S80" s="20"/>
      <c r="T80" s="20"/>
      <c r="U80" s="20"/>
      <c r="V80" s="20"/>
      <c r="W80" s="20"/>
      <c r="X80" s="55"/>
      <c r="Y80" s="55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1"/>
      <c r="AO80" s="21"/>
      <c r="AP80" s="21"/>
      <c r="AQ80" s="21"/>
      <c r="AR80" s="21"/>
      <c r="AS80" s="21"/>
      <c r="AT80" s="22"/>
      <c r="AU80" s="99"/>
      <c r="AV80" s="20"/>
      <c r="AW80" s="20"/>
      <c r="AX80" s="22"/>
      <c r="BB80" s="78">
        <f t="shared" si="6"/>
        <v>0</v>
      </c>
    </row>
    <row r="81" spans="2:54" x14ac:dyDescent="0.2">
      <c r="B81" s="14">
        <f t="shared" si="5"/>
        <v>73</v>
      </c>
      <c r="C81" s="105"/>
      <c r="D81" s="95"/>
      <c r="E81" s="17" t="str">
        <f>IF('Sum Subs'!$D$10="TH-Hill DS-1 Vol 3 CAT 2: Clean and Visual Ends only","N/A","OK")</f>
        <v>OK</v>
      </c>
      <c r="F81" s="17" t="str">
        <f>IF('Sum Subs'!$D$10="TH-Hill DS-1 Vol 3 CAT 2: Clean and Visual Ends only","N/A","OK")</f>
        <v>OK</v>
      </c>
      <c r="G81" s="17"/>
      <c r="H81" s="17"/>
      <c r="I81" s="17" t="s">
        <v>51</v>
      </c>
      <c r="J81" s="17" t="str">
        <f t="shared" si="4"/>
        <v>OK</v>
      </c>
      <c r="K81" s="17" t="str">
        <f t="shared" si="4"/>
        <v>OK</v>
      </c>
      <c r="L81" s="17" t="str">
        <f>IF('Data Sheet'!$B$9="NC-50","N/A","OK")</f>
        <v>OK</v>
      </c>
      <c r="M81" s="17" t="str">
        <f>IF('Data Sheet'!$B$9="NC-50","N/A","OK")</f>
        <v>OK</v>
      </c>
      <c r="N81" s="64"/>
      <c r="O81" s="20"/>
      <c r="P81" s="20"/>
      <c r="Q81" s="20"/>
      <c r="R81" s="20"/>
      <c r="S81" s="20"/>
      <c r="T81" s="20"/>
      <c r="U81" s="20"/>
      <c r="V81" s="20"/>
      <c r="W81" s="20"/>
      <c r="X81" s="55"/>
      <c r="Y81" s="55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1"/>
      <c r="AO81" s="21"/>
      <c r="AP81" s="21"/>
      <c r="AQ81" s="21"/>
      <c r="AR81" s="21"/>
      <c r="AS81" s="21"/>
      <c r="AT81" s="22"/>
      <c r="AU81" s="99"/>
      <c r="AV81" s="20"/>
      <c r="AW81" s="20"/>
      <c r="AX81" s="22"/>
      <c r="BB81" s="78">
        <f t="shared" si="6"/>
        <v>0</v>
      </c>
    </row>
    <row r="82" spans="2:54" x14ac:dyDescent="0.2">
      <c r="B82" s="14">
        <f t="shared" si="5"/>
        <v>74</v>
      </c>
      <c r="C82" s="105"/>
      <c r="D82" s="95"/>
      <c r="E82" s="17" t="str">
        <f>IF('Sum Subs'!$D$10="TH-Hill DS-1 Vol 3 CAT 2: Clean and Visual Ends only","N/A","OK")</f>
        <v>OK</v>
      </c>
      <c r="F82" s="17" t="str">
        <f>IF('Sum Subs'!$D$10="TH-Hill DS-1 Vol 3 CAT 2: Clean and Visual Ends only","N/A","OK")</f>
        <v>OK</v>
      </c>
      <c r="G82" s="17"/>
      <c r="H82" s="17"/>
      <c r="I82" s="17" t="s">
        <v>51</v>
      </c>
      <c r="J82" s="17" t="str">
        <f t="shared" si="4"/>
        <v>OK</v>
      </c>
      <c r="K82" s="17" t="str">
        <f t="shared" si="4"/>
        <v>OK</v>
      </c>
      <c r="L82" s="17" t="str">
        <f>IF('Data Sheet'!$B$9="NC-50","N/A","OK")</f>
        <v>OK</v>
      </c>
      <c r="M82" s="17" t="str">
        <f>IF('Data Sheet'!$B$9="NC-50","N/A","OK")</f>
        <v>OK</v>
      </c>
      <c r="N82" s="64"/>
      <c r="O82" s="20"/>
      <c r="P82" s="20"/>
      <c r="Q82" s="20"/>
      <c r="R82" s="20"/>
      <c r="S82" s="20"/>
      <c r="T82" s="20"/>
      <c r="U82" s="20"/>
      <c r="V82" s="20"/>
      <c r="W82" s="20"/>
      <c r="X82" s="55"/>
      <c r="Y82" s="55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1"/>
      <c r="AO82" s="21"/>
      <c r="AP82" s="21"/>
      <c r="AQ82" s="21"/>
      <c r="AR82" s="21"/>
      <c r="AS82" s="21"/>
      <c r="AT82" s="22"/>
      <c r="AU82" s="99"/>
      <c r="AV82" s="20"/>
      <c r="AW82" s="20"/>
      <c r="AX82" s="22"/>
      <c r="BB82" s="78">
        <f t="shared" si="6"/>
        <v>0</v>
      </c>
    </row>
    <row r="83" spans="2:54" x14ac:dyDescent="0.2">
      <c r="B83" s="14">
        <f t="shared" si="5"/>
        <v>75</v>
      </c>
      <c r="C83" s="105"/>
      <c r="D83" s="95"/>
      <c r="E83" s="17" t="str">
        <f>IF('Sum Subs'!$D$10="TH-Hill DS-1 Vol 3 CAT 2: Clean and Visual Ends only","N/A","OK")</f>
        <v>OK</v>
      </c>
      <c r="F83" s="17" t="str">
        <f>IF('Sum Subs'!$D$10="TH-Hill DS-1 Vol 3 CAT 2: Clean and Visual Ends only","N/A","OK")</f>
        <v>OK</v>
      </c>
      <c r="G83" s="17"/>
      <c r="H83" s="17"/>
      <c r="I83" s="17" t="s">
        <v>51</v>
      </c>
      <c r="J83" s="17" t="str">
        <f t="shared" si="4"/>
        <v>OK</v>
      </c>
      <c r="K83" s="17" t="str">
        <f t="shared" si="4"/>
        <v>OK</v>
      </c>
      <c r="L83" s="17" t="str">
        <f>IF('Data Sheet'!$B$9="NC-50","N/A","OK")</f>
        <v>OK</v>
      </c>
      <c r="M83" s="17" t="str">
        <f>IF('Data Sheet'!$B$9="NC-50","N/A","OK")</f>
        <v>OK</v>
      </c>
      <c r="N83" s="64"/>
      <c r="O83" s="20"/>
      <c r="P83" s="20"/>
      <c r="Q83" s="20"/>
      <c r="R83" s="20"/>
      <c r="S83" s="20"/>
      <c r="T83" s="20"/>
      <c r="U83" s="20"/>
      <c r="V83" s="20"/>
      <c r="W83" s="20"/>
      <c r="X83" s="55"/>
      <c r="Y83" s="55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1"/>
      <c r="AO83" s="21"/>
      <c r="AP83" s="21"/>
      <c r="AQ83" s="21"/>
      <c r="AR83" s="21"/>
      <c r="AS83" s="21"/>
      <c r="AT83" s="22"/>
      <c r="AU83" s="99"/>
      <c r="AV83" s="20"/>
      <c r="AW83" s="20"/>
      <c r="AX83" s="22"/>
      <c r="BB83" s="78">
        <f t="shared" si="6"/>
        <v>0</v>
      </c>
    </row>
    <row r="84" spans="2:54" x14ac:dyDescent="0.2">
      <c r="B84" s="14">
        <f t="shared" si="5"/>
        <v>76</v>
      </c>
      <c r="C84" s="105"/>
      <c r="D84" s="95"/>
      <c r="E84" s="17" t="str">
        <f>IF('Sum Subs'!$D$10="TH-Hill DS-1 Vol 3 CAT 2: Clean and Visual Ends only","N/A","OK")</f>
        <v>OK</v>
      </c>
      <c r="F84" s="17" t="str">
        <f>IF('Sum Subs'!$D$10="TH-Hill DS-1 Vol 3 CAT 2: Clean and Visual Ends only","N/A","OK")</f>
        <v>OK</v>
      </c>
      <c r="G84" s="17"/>
      <c r="H84" s="17"/>
      <c r="I84" s="17" t="s">
        <v>51</v>
      </c>
      <c r="J84" s="17" t="str">
        <f t="shared" si="4"/>
        <v>OK</v>
      </c>
      <c r="K84" s="17" t="str">
        <f t="shared" si="4"/>
        <v>OK</v>
      </c>
      <c r="L84" s="17" t="str">
        <f>IF('Data Sheet'!$B$9="NC-50","N/A","OK")</f>
        <v>OK</v>
      </c>
      <c r="M84" s="17" t="str">
        <f>IF('Data Sheet'!$B$9="NC-50","N/A","OK")</f>
        <v>OK</v>
      </c>
      <c r="N84" s="64"/>
      <c r="O84" s="20"/>
      <c r="P84" s="20"/>
      <c r="Q84" s="20"/>
      <c r="R84" s="20"/>
      <c r="S84" s="20"/>
      <c r="T84" s="20"/>
      <c r="U84" s="20"/>
      <c r="V84" s="20"/>
      <c r="W84" s="20"/>
      <c r="X84" s="55"/>
      <c r="Y84" s="55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1"/>
      <c r="AO84" s="21"/>
      <c r="AP84" s="21"/>
      <c r="AQ84" s="21"/>
      <c r="AR84" s="21"/>
      <c r="AS84" s="21"/>
      <c r="AT84" s="22"/>
      <c r="AU84" s="99"/>
      <c r="AV84" s="20"/>
      <c r="AW84" s="20"/>
      <c r="AX84" s="22"/>
      <c r="BB84" s="78">
        <f t="shared" si="6"/>
        <v>0</v>
      </c>
    </row>
    <row r="85" spans="2:54" x14ac:dyDescent="0.2">
      <c r="B85" s="14">
        <f t="shared" si="5"/>
        <v>77</v>
      </c>
      <c r="C85" s="105"/>
      <c r="D85" s="95"/>
      <c r="E85" s="17" t="str">
        <f>IF('Sum Subs'!$D$10="TH-Hill DS-1 Vol 3 CAT 2: Clean and Visual Ends only","N/A","OK")</f>
        <v>OK</v>
      </c>
      <c r="F85" s="17" t="str">
        <f>IF('Sum Subs'!$D$10="TH-Hill DS-1 Vol 3 CAT 2: Clean and Visual Ends only","N/A","OK")</f>
        <v>OK</v>
      </c>
      <c r="G85" s="17"/>
      <c r="H85" s="17"/>
      <c r="I85" s="17" t="s">
        <v>51</v>
      </c>
      <c r="J85" s="17" t="str">
        <f t="shared" si="4"/>
        <v>OK</v>
      </c>
      <c r="K85" s="17" t="str">
        <f t="shared" si="4"/>
        <v>OK</v>
      </c>
      <c r="L85" s="17" t="str">
        <f>IF('Data Sheet'!$B$9="NC-50","N/A","OK")</f>
        <v>OK</v>
      </c>
      <c r="M85" s="17" t="str">
        <f>IF('Data Sheet'!$B$9="NC-50","N/A","OK")</f>
        <v>OK</v>
      </c>
      <c r="N85" s="64"/>
      <c r="O85" s="20"/>
      <c r="P85" s="20"/>
      <c r="Q85" s="20"/>
      <c r="R85" s="20"/>
      <c r="S85" s="20"/>
      <c r="T85" s="20"/>
      <c r="U85" s="20"/>
      <c r="V85" s="20"/>
      <c r="W85" s="20"/>
      <c r="X85" s="55"/>
      <c r="Y85" s="55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1"/>
      <c r="AO85" s="21"/>
      <c r="AP85" s="21"/>
      <c r="AQ85" s="21"/>
      <c r="AR85" s="21"/>
      <c r="AS85" s="21"/>
      <c r="AT85" s="22"/>
      <c r="AU85" s="99"/>
      <c r="AV85" s="20"/>
      <c r="AW85" s="20"/>
      <c r="AX85" s="22"/>
      <c r="BB85" s="78">
        <f t="shared" si="6"/>
        <v>0</v>
      </c>
    </row>
    <row r="86" spans="2:54" x14ac:dyDescent="0.2">
      <c r="B86" s="14">
        <f t="shared" si="5"/>
        <v>78</v>
      </c>
      <c r="C86" s="105"/>
      <c r="D86" s="95"/>
      <c r="E86" s="17" t="str">
        <f>IF('Sum Subs'!$D$10="TH-Hill DS-1 Vol 3 CAT 2: Clean and Visual Ends only","N/A","OK")</f>
        <v>OK</v>
      </c>
      <c r="F86" s="17" t="str">
        <f>IF('Sum Subs'!$D$10="TH-Hill DS-1 Vol 3 CAT 2: Clean and Visual Ends only","N/A","OK")</f>
        <v>OK</v>
      </c>
      <c r="G86" s="17"/>
      <c r="H86" s="17"/>
      <c r="I86" s="17" t="s">
        <v>51</v>
      </c>
      <c r="J86" s="17" t="str">
        <f t="shared" si="4"/>
        <v>OK</v>
      </c>
      <c r="K86" s="17" t="str">
        <f t="shared" si="4"/>
        <v>OK</v>
      </c>
      <c r="L86" s="17" t="str">
        <f>IF('Data Sheet'!$B$9="NC-50","N/A","OK")</f>
        <v>OK</v>
      </c>
      <c r="M86" s="17" t="str">
        <f>IF('Data Sheet'!$B$9="NC-50","N/A","OK")</f>
        <v>OK</v>
      </c>
      <c r="N86" s="64"/>
      <c r="O86" s="20"/>
      <c r="P86" s="20"/>
      <c r="Q86" s="20"/>
      <c r="R86" s="20"/>
      <c r="S86" s="20"/>
      <c r="T86" s="20"/>
      <c r="U86" s="20"/>
      <c r="V86" s="20"/>
      <c r="W86" s="20"/>
      <c r="X86" s="55"/>
      <c r="Y86" s="55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1"/>
      <c r="AO86" s="21"/>
      <c r="AP86" s="21"/>
      <c r="AQ86" s="21"/>
      <c r="AR86" s="21"/>
      <c r="AS86" s="21"/>
      <c r="AT86" s="22"/>
      <c r="AU86" s="99"/>
      <c r="AV86" s="20"/>
      <c r="AW86" s="20"/>
      <c r="AX86" s="22"/>
      <c r="BB86" s="78">
        <f t="shared" si="6"/>
        <v>0</v>
      </c>
    </row>
    <row r="87" spans="2:54" x14ac:dyDescent="0.2">
      <c r="B87" s="14">
        <f t="shared" si="5"/>
        <v>79</v>
      </c>
      <c r="C87" s="105"/>
      <c r="D87" s="95"/>
      <c r="E87" s="17" t="str">
        <f>IF('Sum Subs'!$D$10="TH-Hill DS-1 Vol 3 CAT 2: Clean and Visual Ends only","N/A","OK")</f>
        <v>OK</v>
      </c>
      <c r="F87" s="17" t="str">
        <f>IF('Sum Subs'!$D$10="TH-Hill DS-1 Vol 3 CAT 2: Clean and Visual Ends only","N/A","OK")</f>
        <v>OK</v>
      </c>
      <c r="G87" s="17"/>
      <c r="H87" s="17"/>
      <c r="I87" s="17" t="s">
        <v>51</v>
      </c>
      <c r="J87" s="17" t="str">
        <f t="shared" si="4"/>
        <v>OK</v>
      </c>
      <c r="K87" s="17" t="str">
        <f t="shared" si="4"/>
        <v>OK</v>
      </c>
      <c r="L87" s="17" t="str">
        <f>IF('Data Sheet'!$B$9="NC-50","N/A","OK")</f>
        <v>OK</v>
      </c>
      <c r="M87" s="17" t="str">
        <f>IF('Data Sheet'!$B$9="NC-50","N/A","OK")</f>
        <v>OK</v>
      </c>
      <c r="N87" s="64"/>
      <c r="O87" s="20"/>
      <c r="P87" s="20"/>
      <c r="Q87" s="20"/>
      <c r="R87" s="20"/>
      <c r="S87" s="20"/>
      <c r="T87" s="20"/>
      <c r="U87" s="20"/>
      <c r="V87" s="20"/>
      <c r="W87" s="20"/>
      <c r="X87" s="55"/>
      <c r="Y87" s="55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1"/>
      <c r="AO87" s="21"/>
      <c r="AP87" s="21"/>
      <c r="AQ87" s="21"/>
      <c r="AR87" s="21"/>
      <c r="AS87" s="21"/>
      <c r="AT87" s="22"/>
      <c r="AU87" s="99"/>
      <c r="AV87" s="20"/>
      <c r="AW87" s="20"/>
      <c r="AX87" s="22"/>
      <c r="BB87" s="78">
        <f t="shared" si="6"/>
        <v>0</v>
      </c>
    </row>
    <row r="88" spans="2:54" x14ac:dyDescent="0.2">
      <c r="B88" s="14">
        <f t="shared" si="5"/>
        <v>80</v>
      </c>
      <c r="C88" s="105"/>
      <c r="D88" s="95"/>
      <c r="E88" s="17" t="str">
        <f>IF('Sum Subs'!$D$10="TH-Hill DS-1 Vol 3 CAT 2: Clean and Visual Ends only","N/A","OK")</f>
        <v>OK</v>
      </c>
      <c r="F88" s="17" t="str">
        <f>IF('Sum Subs'!$D$10="TH-Hill DS-1 Vol 3 CAT 2: Clean and Visual Ends only","N/A","OK")</f>
        <v>OK</v>
      </c>
      <c r="G88" s="17"/>
      <c r="H88" s="17"/>
      <c r="I88" s="17" t="s">
        <v>51</v>
      </c>
      <c r="J88" s="17" t="str">
        <f t="shared" si="4"/>
        <v>OK</v>
      </c>
      <c r="K88" s="17" t="str">
        <f t="shared" si="4"/>
        <v>OK</v>
      </c>
      <c r="L88" s="17" t="str">
        <f>IF('Data Sheet'!$B$9="NC-50","N/A","OK")</f>
        <v>OK</v>
      </c>
      <c r="M88" s="17" t="str">
        <f>IF('Data Sheet'!$B$9="NC-50","N/A","OK")</f>
        <v>OK</v>
      </c>
      <c r="N88" s="64"/>
      <c r="O88" s="20"/>
      <c r="P88" s="20"/>
      <c r="Q88" s="20"/>
      <c r="R88" s="20"/>
      <c r="S88" s="20"/>
      <c r="T88" s="20"/>
      <c r="U88" s="20"/>
      <c r="V88" s="20"/>
      <c r="W88" s="20"/>
      <c r="X88" s="55"/>
      <c r="Y88" s="55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1"/>
      <c r="AO88" s="21"/>
      <c r="AP88" s="21"/>
      <c r="AQ88" s="21"/>
      <c r="AR88" s="21"/>
      <c r="AS88" s="21"/>
      <c r="AT88" s="22"/>
      <c r="AU88" s="99"/>
      <c r="AV88" s="20"/>
      <c r="AW88" s="20"/>
      <c r="AX88" s="22"/>
      <c r="BB88" s="78">
        <f t="shared" si="6"/>
        <v>0</v>
      </c>
    </row>
    <row r="89" spans="2:54" x14ac:dyDescent="0.2">
      <c r="B89" s="14">
        <f t="shared" si="5"/>
        <v>81</v>
      </c>
      <c r="C89" s="105"/>
      <c r="D89" s="95"/>
      <c r="E89" s="17" t="str">
        <f>IF('Sum Subs'!$D$10="TH-Hill DS-1 Vol 3 CAT 2: Clean and Visual Ends only","N/A","OK")</f>
        <v>OK</v>
      </c>
      <c r="F89" s="17" t="str">
        <f>IF('Sum Subs'!$D$10="TH-Hill DS-1 Vol 3 CAT 2: Clean and Visual Ends only","N/A","OK")</f>
        <v>OK</v>
      </c>
      <c r="G89" s="17"/>
      <c r="H89" s="17"/>
      <c r="I89" s="17" t="s">
        <v>51</v>
      </c>
      <c r="J89" s="17" t="str">
        <f t="shared" ref="J89:K152" si="7">IF(AM89="X", "MIN", "OK")</f>
        <v>OK</v>
      </c>
      <c r="K89" s="17" t="str">
        <f t="shared" si="7"/>
        <v>OK</v>
      </c>
      <c r="L89" s="17" t="str">
        <f>IF('Data Sheet'!$B$9="NC-50","N/A","OK")</f>
        <v>OK</v>
      </c>
      <c r="M89" s="17" t="str">
        <f>IF('Data Sheet'!$B$9="NC-50","N/A","OK")</f>
        <v>OK</v>
      </c>
      <c r="N89" s="64"/>
      <c r="O89" s="20"/>
      <c r="P89" s="20"/>
      <c r="Q89" s="20"/>
      <c r="R89" s="20"/>
      <c r="S89" s="20"/>
      <c r="T89" s="20"/>
      <c r="U89" s="20"/>
      <c r="V89" s="20"/>
      <c r="W89" s="20"/>
      <c r="X89" s="55"/>
      <c r="Y89" s="55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1"/>
      <c r="AO89" s="21"/>
      <c r="AP89" s="21"/>
      <c r="AQ89" s="21"/>
      <c r="AR89" s="21"/>
      <c r="AS89" s="21"/>
      <c r="AT89" s="22"/>
      <c r="AU89" s="99"/>
      <c r="AV89" s="20"/>
      <c r="AW89" s="20"/>
      <c r="AX89" s="22"/>
      <c r="BB89" s="78">
        <f t="shared" si="6"/>
        <v>0</v>
      </c>
    </row>
    <row r="90" spans="2:54" x14ac:dyDescent="0.2">
      <c r="B90" s="14">
        <f t="shared" si="5"/>
        <v>82</v>
      </c>
      <c r="C90" s="105"/>
      <c r="D90" s="95"/>
      <c r="E90" s="17" t="str">
        <f>IF('Sum Subs'!$D$10="TH-Hill DS-1 Vol 3 CAT 2: Clean and Visual Ends only","N/A","OK")</f>
        <v>OK</v>
      </c>
      <c r="F90" s="17" t="str">
        <f>IF('Sum Subs'!$D$10="TH-Hill DS-1 Vol 3 CAT 2: Clean and Visual Ends only","N/A","OK")</f>
        <v>OK</v>
      </c>
      <c r="G90" s="17"/>
      <c r="H90" s="17"/>
      <c r="I90" s="17" t="s">
        <v>51</v>
      </c>
      <c r="J90" s="17" t="str">
        <f t="shared" si="7"/>
        <v>OK</v>
      </c>
      <c r="K90" s="17" t="str">
        <f t="shared" si="7"/>
        <v>OK</v>
      </c>
      <c r="L90" s="17" t="str">
        <f>IF('Data Sheet'!$B$9="NC-50","N/A","OK")</f>
        <v>OK</v>
      </c>
      <c r="M90" s="17" t="str">
        <f>IF('Data Sheet'!$B$9="NC-50","N/A","OK")</f>
        <v>OK</v>
      </c>
      <c r="N90" s="64"/>
      <c r="O90" s="20"/>
      <c r="P90" s="20"/>
      <c r="Q90" s="20"/>
      <c r="R90" s="20"/>
      <c r="S90" s="20"/>
      <c r="T90" s="20"/>
      <c r="U90" s="20"/>
      <c r="V90" s="20"/>
      <c r="W90" s="20"/>
      <c r="X90" s="55"/>
      <c r="Y90" s="55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1"/>
      <c r="AO90" s="21"/>
      <c r="AP90" s="21"/>
      <c r="AQ90" s="21"/>
      <c r="AR90" s="21"/>
      <c r="AS90" s="21"/>
      <c r="AT90" s="22"/>
      <c r="AU90" s="99"/>
      <c r="AV90" s="20"/>
      <c r="AW90" s="20"/>
      <c r="AX90" s="22"/>
      <c r="BB90" s="78">
        <f t="shared" si="6"/>
        <v>0</v>
      </c>
    </row>
    <row r="91" spans="2:54" x14ac:dyDescent="0.2">
      <c r="B91" s="14">
        <f t="shared" si="5"/>
        <v>83</v>
      </c>
      <c r="C91" s="105"/>
      <c r="D91" s="95"/>
      <c r="E91" s="17" t="str">
        <f>IF('Sum Subs'!$D$10="TH-Hill DS-1 Vol 3 CAT 2: Clean and Visual Ends only","N/A","OK")</f>
        <v>OK</v>
      </c>
      <c r="F91" s="17" t="str">
        <f>IF('Sum Subs'!$D$10="TH-Hill DS-1 Vol 3 CAT 2: Clean and Visual Ends only","N/A","OK")</f>
        <v>OK</v>
      </c>
      <c r="G91" s="17"/>
      <c r="H91" s="17"/>
      <c r="I91" s="17" t="s">
        <v>51</v>
      </c>
      <c r="J91" s="17" t="str">
        <f t="shared" si="7"/>
        <v>OK</v>
      </c>
      <c r="K91" s="17" t="str">
        <f t="shared" si="7"/>
        <v>OK</v>
      </c>
      <c r="L91" s="17" t="str">
        <f>IF('Data Sheet'!$B$9="NC-50","N/A","OK")</f>
        <v>OK</v>
      </c>
      <c r="M91" s="17" t="str">
        <f>IF('Data Sheet'!$B$9="NC-50","N/A","OK")</f>
        <v>OK</v>
      </c>
      <c r="N91" s="64"/>
      <c r="O91" s="20"/>
      <c r="P91" s="20"/>
      <c r="Q91" s="20"/>
      <c r="R91" s="20"/>
      <c r="S91" s="20"/>
      <c r="T91" s="20"/>
      <c r="U91" s="20"/>
      <c r="V91" s="20"/>
      <c r="W91" s="20"/>
      <c r="X91" s="55"/>
      <c r="Y91" s="55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1"/>
      <c r="AO91" s="21"/>
      <c r="AP91" s="21"/>
      <c r="AQ91" s="21"/>
      <c r="AR91" s="21"/>
      <c r="AS91" s="21"/>
      <c r="AT91" s="22"/>
      <c r="AU91" s="99"/>
      <c r="AV91" s="20"/>
      <c r="AW91" s="20"/>
      <c r="AX91" s="22"/>
      <c r="BB91" s="78">
        <f t="shared" si="6"/>
        <v>0</v>
      </c>
    </row>
    <row r="92" spans="2:54" x14ac:dyDescent="0.2">
      <c r="B92" s="14">
        <f t="shared" si="5"/>
        <v>84</v>
      </c>
      <c r="C92" s="105"/>
      <c r="D92" s="95"/>
      <c r="E92" s="17" t="str">
        <f>IF('Sum Subs'!$D$10="TH-Hill DS-1 Vol 3 CAT 2: Clean and Visual Ends only","N/A","OK")</f>
        <v>OK</v>
      </c>
      <c r="F92" s="17" t="str">
        <f>IF('Sum Subs'!$D$10="TH-Hill DS-1 Vol 3 CAT 2: Clean and Visual Ends only","N/A","OK")</f>
        <v>OK</v>
      </c>
      <c r="G92" s="17"/>
      <c r="H92" s="17"/>
      <c r="I92" s="17" t="s">
        <v>51</v>
      </c>
      <c r="J92" s="17" t="str">
        <f t="shared" si="7"/>
        <v>OK</v>
      </c>
      <c r="K92" s="17" t="str">
        <f t="shared" si="7"/>
        <v>OK</v>
      </c>
      <c r="L92" s="17" t="str">
        <f>IF('Data Sheet'!$B$9="NC-50","N/A","OK")</f>
        <v>OK</v>
      </c>
      <c r="M92" s="17" t="str">
        <f>IF('Data Sheet'!$B$9="NC-50","N/A","OK")</f>
        <v>OK</v>
      </c>
      <c r="N92" s="64"/>
      <c r="O92" s="20"/>
      <c r="P92" s="20"/>
      <c r="Q92" s="20"/>
      <c r="R92" s="20"/>
      <c r="S92" s="20"/>
      <c r="T92" s="20"/>
      <c r="U92" s="20"/>
      <c r="V92" s="20"/>
      <c r="W92" s="20"/>
      <c r="X92" s="55"/>
      <c r="Y92" s="55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1"/>
      <c r="AO92" s="21"/>
      <c r="AP92" s="21"/>
      <c r="AQ92" s="21"/>
      <c r="AR92" s="21"/>
      <c r="AS92" s="21"/>
      <c r="AT92" s="22"/>
      <c r="AU92" s="99"/>
      <c r="AV92" s="20"/>
      <c r="AW92" s="20"/>
      <c r="AX92" s="22"/>
      <c r="BB92" s="78">
        <f t="shared" si="6"/>
        <v>0</v>
      </c>
    </row>
    <row r="93" spans="2:54" x14ac:dyDescent="0.2">
      <c r="B93" s="14">
        <f t="shared" si="5"/>
        <v>85</v>
      </c>
      <c r="C93" s="105"/>
      <c r="D93" s="95"/>
      <c r="E93" s="17" t="str">
        <f>IF('Sum Subs'!$D$10="TH-Hill DS-1 Vol 3 CAT 2: Clean and Visual Ends only","N/A","OK")</f>
        <v>OK</v>
      </c>
      <c r="F93" s="17" t="str">
        <f>IF('Sum Subs'!$D$10="TH-Hill DS-1 Vol 3 CAT 2: Clean and Visual Ends only","N/A","OK")</f>
        <v>OK</v>
      </c>
      <c r="G93" s="17"/>
      <c r="H93" s="17"/>
      <c r="I93" s="17" t="s">
        <v>51</v>
      </c>
      <c r="J93" s="17" t="str">
        <f t="shared" si="7"/>
        <v>OK</v>
      </c>
      <c r="K93" s="17" t="str">
        <f t="shared" si="7"/>
        <v>OK</v>
      </c>
      <c r="L93" s="17" t="str">
        <f>IF('Data Sheet'!$B$9="NC-50","N/A","OK")</f>
        <v>OK</v>
      </c>
      <c r="M93" s="17" t="str">
        <f>IF('Data Sheet'!$B$9="NC-50","N/A","OK")</f>
        <v>OK</v>
      </c>
      <c r="N93" s="64"/>
      <c r="O93" s="20"/>
      <c r="P93" s="20"/>
      <c r="Q93" s="20"/>
      <c r="R93" s="20"/>
      <c r="S93" s="20"/>
      <c r="T93" s="20"/>
      <c r="U93" s="20"/>
      <c r="V93" s="20"/>
      <c r="W93" s="20"/>
      <c r="X93" s="55"/>
      <c r="Y93" s="55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1"/>
      <c r="AO93" s="21"/>
      <c r="AP93" s="21"/>
      <c r="AQ93" s="21"/>
      <c r="AR93" s="21"/>
      <c r="AS93" s="21"/>
      <c r="AT93" s="22"/>
      <c r="AU93" s="99"/>
      <c r="AV93" s="20"/>
      <c r="AW93" s="20"/>
      <c r="AX93" s="22"/>
      <c r="BB93" s="78">
        <f t="shared" si="6"/>
        <v>0</v>
      </c>
    </row>
    <row r="94" spans="2:54" x14ac:dyDescent="0.2">
      <c r="B94" s="14">
        <f t="shared" si="5"/>
        <v>86</v>
      </c>
      <c r="C94" s="105"/>
      <c r="D94" s="95"/>
      <c r="E94" s="17" t="str">
        <f>IF('Sum Subs'!$D$10="TH-Hill DS-1 Vol 3 CAT 2: Clean and Visual Ends only","N/A","OK")</f>
        <v>OK</v>
      </c>
      <c r="F94" s="17" t="str">
        <f>IF('Sum Subs'!$D$10="TH-Hill DS-1 Vol 3 CAT 2: Clean and Visual Ends only","N/A","OK")</f>
        <v>OK</v>
      </c>
      <c r="G94" s="17"/>
      <c r="H94" s="17"/>
      <c r="I94" s="17" t="s">
        <v>51</v>
      </c>
      <c r="J94" s="17" t="str">
        <f t="shared" si="7"/>
        <v>OK</v>
      </c>
      <c r="K94" s="17" t="str">
        <f t="shared" si="7"/>
        <v>OK</v>
      </c>
      <c r="L94" s="17" t="str">
        <f>IF('Data Sheet'!$B$9="NC-50","N/A","OK")</f>
        <v>OK</v>
      </c>
      <c r="M94" s="17" t="str">
        <f>IF('Data Sheet'!$B$9="NC-50","N/A","OK")</f>
        <v>OK</v>
      </c>
      <c r="N94" s="64"/>
      <c r="O94" s="20"/>
      <c r="P94" s="20"/>
      <c r="Q94" s="20"/>
      <c r="R94" s="20"/>
      <c r="S94" s="20"/>
      <c r="T94" s="20"/>
      <c r="U94" s="20"/>
      <c r="V94" s="20"/>
      <c r="W94" s="20"/>
      <c r="X94" s="55"/>
      <c r="Y94" s="55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1"/>
      <c r="AO94" s="21"/>
      <c r="AP94" s="21"/>
      <c r="AQ94" s="21"/>
      <c r="AR94" s="21"/>
      <c r="AS94" s="21"/>
      <c r="AT94" s="22"/>
      <c r="AU94" s="99"/>
      <c r="AV94" s="20"/>
      <c r="AW94" s="20"/>
      <c r="AX94" s="22"/>
      <c r="BB94" s="78">
        <f t="shared" si="6"/>
        <v>0</v>
      </c>
    </row>
    <row r="95" spans="2:54" x14ac:dyDescent="0.2">
      <c r="B95" s="14">
        <f t="shared" si="5"/>
        <v>87</v>
      </c>
      <c r="C95" s="105"/>
      <c r="D95" s="95"/>
      <c r="E95" s="17" t="str">
        <f>IF('Sum Subs'!$D$10="TH-Hill DS-1 Vol 3 CAT 2: Clean and Visual Ends only","N/A","OK")</f>
        <v>OK</v>
      </c>
      <c r="F95" s="17" t="str">
        <f>IF('Sum Subs'!$D$10="TH-Hill DS-1 Vol 3 CAT 2: Clean and Visual Ends only","N/A","OK")</f>
        <v>OK</v>
      </c>
      <c r="G95" s="17"/>
      <c r="H95" s="17"/>
      <c r="I95" s="17" t="s">
        <v>51</v>
      </c>
      <c r="J95" s="17" t="str">
        <f t="shared" si="7"/>
        <v>OK</v>
      </c>
      <c r="K95" s="17" t="str">
        <f t="shared" si="7"/>
        <v>OK</v>
      </c>
      <c r="L95" s="17" t="str">
        <f>IF('Data Sheet'!$B$9="NC-50","N/A","OK")</f>
        <v>OK</v>
      </c>
      <c r="M95" s="17" t="str">
        <f>IF('Data Sheet'!$B$9="NC-50","N/A","OK")</f>
        <v>OK</v>
      </c>
      <c r="N95" s="64"/>
      <c r="O95" s="20"/>
      <c r="P95" s="20"/>
      <c r="Q95" s="20"/>
      <c r="R95" s="20"/>
      <c r="S95" s="20"/>
      <c r="T95" s="20"/>
      <c r="U95" s="20"/>
      <c r="V95" s="20"/>
      <c r="W95" s="20"/>
      <c r="X95" s="55"/>
      <c r="Y95" s="55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1"/>
      <c r="AO95" s="21"/>
      <c r="AP95" s="21"/>
      <c r="AQ95" s="21"/>
      <c r="AR95" s="21"/>
      <c r="AS95" s="21"/>
      <c r="AT95" s="22"/>
      <c r="AU95" s="99"/>
      <c r="AV95" s="20"/>
      <c r="AW95" s="20"/>
      <c r="AX95" s="22"/>
      <c r="BB95" s="78">
        <f t="shared" si="6"/>
        <v>0</v>
      </c>
    </row>
    <row r="96" spans="2:54" x14ac:dyDescent="0.2">
      <c r="B96" s="14">
        <f t="shared" si="5"/>
        <v>88</v>
      </c>
      <c r="C96" s="105"/>
      <c r="D96" s="95"/>
      <c r="E96" s="17" t="str">
        <f>IF('Sum Subs'!$D$10="TH-Hill DS-1 Vol 3 CAT 2: Clean and Visual Ends only","N/A","OK")</f>
        <v>OK</v>
      </c>
      <c r="F96" s="17" t="str">
        <f>IF('Sum Subs'!$D$10="TH-Hill DS-1 Vol 3 CAT 2: Clean and Visual Ends only","N/A","OK")</f>
        <v>OK</v>
      </c>
      <c r="G96" s="17"/>
      <c r="H96" s="17"/>
      <c r="I96" s="17" t="s">
        <v>51</v>
      </c>
      <c r="J96" s="17" t="str">
        <f t="shared" si="7"/>
        <v>OK</v>
      </c>
      <c r="K96" s="17" t="str">
        <f t="shared" si="7"/>
        <v>OK</v>
      </c>
      <c r="L96" s="17" t="str">
        <f>IF('Data Sheet'!$B$9="NC-50","N/A","OK")</f>
        <v>OK</v>
      </c>
      <c r="M96" s="17" t="str">
        <f>IF('Data Sheet'!$B$9="NC-50","N/A","OK")</f>
        <v>OK</v>
      </c>
      <c r="N96" s="64"/>
      <c r="O96" s="20"/>
      <c r="P96" s="20"/>
      <c r="Q96" s="20"/>
      <c r="R96" s="20"/>
      <c r="S96" s="20"/>
      <c r="T96" s="20"/>
      <c r="U96" s="20"/>
      <c r="V96" s="20"/>
      <c r="W96" s="20"/>
      <c r="X96" s="55"/>
      <c r="Y96" s="55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1"/>
      <c r="AO96" s="21"/>
      <c r="AP96" s="21"/>
      <c r="AQ96" s="21"/>
      <c r="AR96" s="21"/>
      <c r="AS96" s="21"/>
      <c r="AT96" s="22"/>
      <c r="AU96" s="99"/>
      <c r="AV96" s="20"/>
      <c r="AW96" s="20"/>
      <c r="AX96" s="22"/>
      <c r="BB96" s="78">
        <f t="shared" si="6"/>
        <v>0</v>
      </c>
    </row>
    <row r="97" spans="2:54" x14ac:dyDescent="0.2">
      <c r="B97" s="14">
        <f t="shared" si="5"/>
        <v>89</v>
      </c>
      <c r="C97" s="105"/>
      <c r="D97" s="95"/>
      <c r="E97" s="17" t="str">
        <f>IF('Sum Subs'!$D$10="TH-Hill DS-1 Vol 3 CAT 2: Clean and Visual Ends only","N/A","OK")</f>
        <v>OK</v>
      </c>
      <c r="F97" s="17" t="str">
        <f>IF('Sum Subs'!$D$10="TH-Hill DS-1 Vol 3 CAT 2: Clean and Visual Ends only","N/A","OK")</f>
        <v>OK</v>
      </c>
      <c r="G97" s="17"/>
      <c r="H97" s="17"/>
      <c r="I97" s="17" t="s">
        <v>51</v>
      </c>
      <c r="J97" s="17" t="str">
        <f t="shared" si="7"/>
        <v>OK</v>
      </c>
      <c r="K97" s="17" t="str">
        <f t="shared" si="7"/>
        <v>OK</v>
      </c>
      <c r="L97" s="17" t="str">
        <f>IF('Data Sheet'!$B$9="NC-50","N/A","OK")</f>
        <v>OK</v>
      </c>
      <c r="M97" s="17" t="str">
        <f>IF('Data Sheet'!$B$9="NC-50","N/A","OK")</f>
        <v>OK</v>
      </c>
      <c r="N97" s="64"/>
      <c r="O97" s="20"/>
      <c r="P97" s="20"/>
      <c r="Q97" s="20"/>
      <c r="R97" s="20"/>
      <c r="S97" s="20"/>
      <c r="T97" s="20"/>
      <c r="U97" s="20"/>
      <c r="V97" s="20"/>
      <c r="W97" s="20"/>
      <c r="X97" s="55"/>
      <c r="Y97" s="55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1"/>
      <c r="AO97" s="21"/>
      <c r="AP97" s="21"/>
      <c r="AQ97" s="21"/>
      <c r="AR97" s="21"/>
      <c r="AS97" s="21"/>
      <c r="AT97" s="22"/>
      <c r="AU97" s="99"/>
      <c r="AV97" s="20"/>
      <c r="AW97" s="20"/>
      <c r="AX97" s="22"/>
      <c r="BB97" s="78">
        <f t="shared" si="6"/>
        <v>0</v>
      </c>
    </row>
    <row r="98" spans="2:54" x14ac:dyDescent="0.2">
      <c r="B98" s="14">
        <f t="shared" si="5"/>
        <v>90</v>
      </c>
      <c r="C98" s="105"/>
      <c r="D98" s="95"/>
      <c r="E98" s="17" t="str">
        <f>IF('Sum Subs'!$D$10="TH-Hill DS-1 Vol 3 CAT 2: Clean and Visual Ends only","N/A","OK")</f>
        <v>OK</v>
      </c>
      <c r="F98" s="17" t="str">
        <f>IF('Sum Subs'!$D$10="TH-Hill DS-1 Vol 3 CAT 2: Clean and Visual Ends only","N/A","OK")</f>
        <v>OK</v>
      </c>
      <c r="G98" s="17"/>
      <c r="H98" s="17"/>
      <c r="I98" s="17" t="s">
        <v>51</v>
      </c>
      <c r="J98" s="17" t="str">
        <f t="shared" si="7"/>
        <v>OK</v>
      </c>
      <c r="K98" s="17" t="str">
        <f t="shared" si="7"/>
        <v>OK</v>
      </c>
      <c r="L98" s="17" t="str">
        <f>IF('Data Sheet'!$B$9="NC-50","N/A","OK")</f>
        <v>OK</v>
      </c>
      <c r="M98" s="17" t="str">
        <f>IF('Data Sheet'!$B$9="NC-50","N/A","OK")</f>
        <v>OK</v>
      </c>
      <c r="N98" s="64"/>
      <c r="O98" s="20"/>
      <c r="P98" s="20"/>
      <c r="Q98" s="20"/>
      <c r="R98" s="20"/>
      <c r="S98" s="20"/>
      <c r="T98" s="20"/>
      <c r="U98" s="20"/>
      <c r="V98" s="20"/>
      <c r="W98" s="20"/>
      <c r="X98" s="55"/>
      <c r="Y98" s="55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1"/>
      <c r="AO98" s="21"/>
      <c r="AP98" s="21"/>
      <c r="AQ98" s="21"/>
      <c r="AR98" s="21"/>
      <c r="AS98" s="21"/>
      <c r="AT98" s="22"/>
      <c r="AU98" s="99"/>
      <c r="AV98" s="20"/>
      <c r="AW98" s="20"/>
      <c r="AX98" s="22"/>
      <c r="BB98" s="78">
        <f t="shared" si="6"/>
        <v>0</v>
      </c>
    </row>
    <row r="99" spans="2:54" x14ac:dyDescent="0.2">
      <c r="B99" s="14">
        <f t="shared" si="5"/>
        <v>91</v>
      </c>
      <c r="C99" s="105"/>
      <c r="D99" s="95"/>
      <c r="E99" s="17" t="str">
        <f>IF('Sum Subs'!$D$10="TH-Hill DS-1 Vol 3 CAT 2: Clean and Visual Ends only","N/A","OK")</f>
        <v>OK</v>
      </c>
      <c r="F99" s="17" t="str">
        <f>IF('Sum Subs'!$D$10="TH-Hill DS-1 Vol 3 CAT 2: Clean and Visual Ends only","N/A","OK")</f>
        <v>OK</v>
      </c>
      <c r="G99" s="17"/>
      <c r="H99" s="17"/>
      <c r="I99" s="17" t="s">
        <v>51</v>
      </c>
      <c r="J99" s="17" t="str">
        <f t="shared" si="7"/>
        <v>OK</v>
      </c>
      <c r="K99" s="17" t="str">
        <f t="shared" si="7"/>
        <v>OK</v>
      </c>
      <c r="L99" s="17" t="str">
        <f>IF('Data Sheet'!$B$9="NC-50","N/A","OK")</f>
        <v>OK</v>
      </c>
      <c r="M99" s="17" t="str">
        <f>IF('Data Sheet'!$B$9="NC-50","N/A","OK")</f>
        <v>OK</v>
      </c>
      <c r="N99" s="64"/>
      <c r="O99" s="20"/>
      <c r="P99" s="20"/>
      <c r="Q99" s="20"/>
      <c r="R99" s="20"/>
      <c r="S99" s="20"/>
      <c r="T99" s="20"/>
      <c r="U99" s="20"/>
      <c r="V99" s="20"/>
      <c r="W99" s="20"/>
      <c r="X99" s="55"/>
      <c r="Y99" s="55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1"/>
      <c r="AO99" s="21"/>
      <c r="AP99" s="21"/>
      <c r="AQ99" s="21"/>
      <c r="AR99" s="21"/>
      <c r="AS99" s="21"/>
      <c r="AT99" s="22"/>
      <c r="AU99" s="99"/>
      <c r="AV99" s="20"/>
      <c r="AW99" s="20"/>
      <c r="AX99" s="22"/>
      <c r="BB99" s="78">
        <f t="shared" si="6"/>
        <v>0</v>
      </c>
    </row>
    <row r="100" spans="2:54" x14ac:dyDescent="0.2">
      <c r="B100" s="14">
        <f t="shared" si="5"/>
        <v>92</v>
      </c>
      <c r="C100" s="105"/>
      <c r="D100" s="95"/>
      <c r="E100" s="17" t="str">
        <f>IF('Sum Subs'!$D$10="TH-Hill DS-1 Vol 3 CAT 2: Clean and Visual Ends only","N/A","OK")</f>
        <v>OK</v>
      </c>
      <c r="F100" s="17" t="str">
        <f>IF('Sum Subs'!$D$10="TH-Hill DS-1 Vol 3 CAT 2: Clean and Visual Ends only","N/A","OK")</f>
        <v>OK</v>
      </c>
      <c r="G100" s="17"/>
      <c r="H100" s="17"/>
      <c r="I100" s="17" t="s">
        <v>51</v>
      </c>
      <c r="J100" s="17" t="str">
        <f t="shared" si="7"/>
        <v>OK</v>
      </c>
      <c r="K100" s="17" t="str">
        <f t="shared" si="7"/>
        <v>OK</v>
      </c>
      <c r="L100" s="17" t="str">
        <f>IF('Data Sheet'!$B$9="NC-50","N/A","OK")</f>
        <v>OK</v>
      </c>
      <c r="M100" s="17" t="str">
        <f>IF('Data Sheet'!$B$9="NC-50","N/A","OK")</f>
        <v>OK</v>
      </c>
      <c r="N100" s="64"/>
      <c r="O100" s="20"/>
      <c r="P100" s="20"/>
      <c r="Q100" s="20"/>
      <c r="R100" s="20"/>
      <c r="S100" s="20"/>
      <c r="T100" s="20"/>
      <c r="U100" s="20"/>
      <c r="V100" s="20"/>
      <c r="W100" s="20"/>
      <c r="X100" s="55"/>
      <c r="Y100" s="55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1"/>
      <c r="AO100" s="21"/>
      <c r="AP100" s="21"/>
      <c r="AQ100" s="21"/>
      <c r="AR100" s="21"/>
      <c r="AS100" s="21"/>
      <c r="AT100" s="22"/>
      <c r="AU100" s="99"/>
      <c r="AV100" s="20"/>
      <c r="AW100" s="20"/>
      <c r="AX100" s="22"/>
      <c r="BB100" s="78">
        <f t="shared" si="6"/>
        <v>0</v>
      </c>
    </row>
    <row r="101" spans="2:54" x14ac:dyDescent="0.2">
      <c r="B101" s="14">
        <f t="shared" si="5"/>
        <v>93</v>
      </c>
      <c r="C101" s="105"/>
      <c r="D101" s="95"/>
      <c r="E101" s="17" t="str">
        <f>IF('Sum Subs'!$D$10="TH-Hill DS-1 Vol 3 CAT 2: Clean and Visual Ends only","N/A","OK")</f>
        <v>OK</v>
      </c>
      <c r="F101" s="17" t="str">
        <f>IF('Sum Subs'!$D$10="TH-Hill DS-1 Vol 3 CAT 2: Clean and Visual Ends only","N/A","OK")</f>
        <v>OK</v>
      </c>
      <c r="G101" s="17"/>
      <c r="H101" s="17"/>
      <c r="I101" s="17" t="s">
        <v>51</v>
      </c>
      <c r="J101" s="17" t="str">
        <f t="shared" si="7"/>
        <v>OK</v>
      </c>
      <c r="K101" s="17" t="str">
        <f t="shared" si="7"/>
        <v>OK</v>
      </c>
      <c r="L101" s="17" t="str">
        <f>IF('Data Sheet'!$B$9="NC-50","N/A","OK")</f>
        <v>OK</v>
      </c>
      <c r="M101" s="17" t="str">
        <f>IF('Data Sheet'!$B$9="NC-50","N/A","OK")</f>
        <v>OK</v>
      </c>
      <c r="N101" s="64"/>
      <c r="O101" s="20"/>
      <c r="P101" s="20"/>
      <c r="Q101" s="20"/>
      <c r="R101" s="20"/>
      <c r="S101" s="20"/>
      <c r="T101" s="20"/>
      <c r="U101" s="20"/>
      <c r="V101" s="20"/>
      <c r="W101" s="20"/>
      <c r="X101" s="55"/>
      <c r="Y101" s="55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1"/>
      <c r="AO101" s="21"/>
      <c r="AP101" s="21"/>
      <c r="AQ101" s="21"/>
      <c r="AR101" s="21"/>
      <c r="AS101" s="21"/>
      <c r="AT101" s="22"/>
      <c r="AU101" s="99"/>
      <c r="AV101" s="20"/>
      <c r="AW101" s="20"/>
      <c r="AX101" s="22"/>
      <c r="BB101" s="78">
        <f t="shared" si="6"/>
        <v>0</v>
      </c>
    </row>
    <row r="102" spans="2:54" x14ac:dyDescent="0.2">
      <c r="B102" s="14">
        <f t="shared" si="5"/>
        <v>94</v>
      </c>
      <c r="C102" s="105"/>
      <c r="D102" s="95"/>
      <c r="E102" s="17" t="str">
        <f>IF('Sum Subs'!$D$10="TH-Hill DS-1 Vol 3 CAT 2: Clean and Visual Ends only","N/A","OK")</f>
        <v>OK</v>
      </c>
      <c r="F102" s="17" t="str">
        <f>IF('Sum Subs'!$D$10="TH-Hill DS-1 Vol 3 CAT 2: Clean and Visual Ends only","N/A","OK")</f>
        <v>OK</v>
      </c>
      <c r="G102" s="17"/>
      <c r="H102" s="17"/>
      <c r="I102" s="17" t="s">
        <v>51</v>
      </c>
      <c r="J102" s="17" t="str">
        <f t="shared" si="7"/>
        <v>OK</v>
      </c>
      <c r="K102" s="17" t="str">
        <f t="shared" si="7"/>
        <v>OK</v>
      </c>
      <c r="L102" s="17" t="str">
        <f>IF('Data Sheet'!$B$9="NC-50","N/A","OK")</f>
        <v>OK</v>
      </c>
      <c r="M102" s="17" t="str">
        <f>IF('Data Sheet'!$B$9="NC-50","N/A","OK")</f>
        <v>OK</v>
      </c>
      <c r="N102" s="64"/>
      <c r="O102" s="20"/>
      <c r="P102" s="20"/>
      <c r="Q102" s="20"/>
      <c r="R102" s="20"/>
      <c r="S102" s="20"/>
      <c r="T102" s="20"/>
      <c r="U102" s="20"/>
      <c r="V102" s="20"/>
      <c r="W102" s="20"/>
      <c r="X102" s="55"/>
      <c r="Y102" s="55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1"/>
      <c r="AO102" s="21"/>
      <c r="AP102" s="21"/>
      <c r="AQ102" s="21"/>
      <c r="AR102" s="21"/>
      <c r="AS102" s="21"/>
      <c r="AT102" s="22"/>
      <c r="AU102" s="99"/>
      <c r="AV102" s="20"/>
      <c r="AW102" s="20"/>
      <c r="AX102" s="22"/>
      <c r="BB102" s="78">
        <f t="shared" si="6"/>
        <v>0</v>
      </c>
    </row>
    <row r="103" spans="2:54" x14ac:dyDescent="0.2">
      <c r="B103" s="14">
        <f t="shared" si="5"/>
        <v>95</v>
      </c>
      <c r="C103" s="105"/>
      <c r="D103" s="95"/>
      <c r="E103" s="17" t="str">
        <f>IF('Sum Subs'!$D$10="TH-Hill DS-1 Vol 3 CAT 2: Clean and Visual Ends only","N/A","OK")</f>
        <v>OK</v>
      </c>
      <c r="F103" s="17" t="str">
        <f>IF('Sum Subs'!$D$10="TH-Hill DS-1 Vol 3 CAT 2: Clean and Visual Ends only","N/A","OK")</f>
        <v>OK</v>
      </c>
      <c r="G103" s="17"/>
      <c r="H103" s="17"/>
      <c r="I103" s="17" t="s">
        <v>51</v>
      </c>
      <c r="J103" s="17" t="str">
        <f t="shared" si="7"/>
        <v>OK</v>
      </c>
      <c r="K103" s="17" t="str">
        <f t="shared" si="7"/>
        <v>OK</v>
      </c>
      <c r="L103" s="17" t="str">
        <f>IF('Data Sheet'!$B$9="NC-50","N/A","OK")</f>
        <v>OK</v>
      </c>
      <c r="M103" s="17" t="str">
        <f>IF('Data Sheet'!$B$9="NC-50","N/A","OK")</f>
        <v>OK</v>
      </c>
      <c r="N103" s="64"/>
      <c r="O103" s="20"/>
      <c r="P103" s="20"/>
      <c r="Q103" s="20"/>
      <c r="R103" s="20"/>
      <c r="S103" s="20"/>
      <c r="T103" s="20"/>
      <c r="U103" s="20"/>
      <c r="V103" s="20"/>
      <c r="W103" s="20"/>
      <c r="X103" s="55"/>
      <c r="Y103" s="55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1"/>
      <c r="AO103" s="21"/>
      <c r="AP103" s="21"/>
      <c r="AQ103" s="21"/>
      <c r="AR103" s="21"/>
      <c r="AS103" s="21"/>
      <c r="AT103" s="22"/>
      <c r="AU103" s="99"/>
      <c r="AV103" s="20"/>
      <c r="AW103" s="20"/>
      <c r="AX103" s="22"/>
      <c r="BB103" s="78">
        <f t="shared" si="6"/>
        <v>0</v>
      </c>
    </row>
    <row r="104" spans="2:54" x14ac:dyDescent="0.2">
      <c r="B104" s="14">
        <f t="shared" si="5"/>
        <v>96</v>
      </c>
      <c r="C104" s="105"/>
      <c r="D104" s="95"/>
      <c r="E104" s="17" t="str">
        <f>IF('Sum Subs'!$D$10="TH-Hill DS-1 Vol 3 CAT 2: Clean and Visual Ends only","N/A","OK")</f>
        <v>OK</v>
      </c>
      <c r="F104" s="17" t="str">
        <f>IF('Sum Subs'!$D$10="TH-Hill DS-1 Vol 3 CAT 2: Clean and Visual Ends only","N/A","OK")</f>
        <v>OK</v>
      </c>
      <c r="G104" s="17"/>
      <c r="H104" s="17"/>
      <c r="I104" s="17" t="s">
        <v>51</v>
      </c>
      <c r="J104" s="17" t="str">
        <f t="shared" si="7"/>
        <v>OK</v>
      </c>
      <c r="K104" s="17" t="str">
        <f t="shared" si="7"/>
        <v>OK</v>
      </c>
      <c r="L104" s="17" t="str">
        <f>IF('Data Sheet'!$B$9="NC-50","N/A","OK")</f>
        <v>OK</v>
      </c>
      <c r="M104" s="17" t="str">
        <f>IF('Data Sheet'!$B$9="NC-50","N/A","OK")</f>
        <v>OK</v>
      </c>
      <c r="N104" s="64"/>
      <c r="O104" s="20"/>
      <c r="P104" s="20"/>
      <c r="Q104" s="20"/>
      <c r="R104" s="20"/>
      <c r="S104" s="20"/>
      <c r="T104" s="20"/>
      <c r="U104" s="20"/>
      <c r="V104" s="20"/>
      <c r="W104" s="20"/>
      <c r="X104" s="55"/>
      <c r="Y104" s="55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1"/>
      <c r="AO104" s="21"/>
      <c r="AP104" s="21"/>
      <c r="AQ104" s="21"/>
      <c r="AR104" s="21"/>
      <c r="AS104" s="21"/>
      <c r="AT104" s="22"/>
      <c r="AU104" s="99"/>
      <c r="AV104" s="20"/>
      <c r="AW104" s="20"/>
      <c r="AX104" s="22"/>
      <c r="BB104" s="78">
        <f t="shared" si="6"/>
        <v>0</v>
      </c>
    </row>
    <row r="105" spans="2:54" x14ac:dyDescent="0.2">
      <c r="B105" s="14">
        <f t="shared" si="5"/>
        <v>97</v>
      </c>
      <c r="C105" s="105"/>
      <c r="D105" s="95"/>
      <c r="E105" s="17" t="str">
        <f>IF('Sum Subs'!$D$10="TH-Hill DS-1 Vol 3 CAT 2: Clean and Visual Ends only","N/A","OK")</f>
        <v>OK</v>
      </c>
      <c r="F105" s="17" t="str">
        <f>IF('Sum Subs'!$D$10="TH-Hill DS-1 Vol 3 CAT 2: Clean and Visual Ends only","N/A","OK")</f>
        <v>OK</v>
      </c>
      <c r="G105" s="17"/>
      <c r="H105" s="17"/>
      <c r="I105" s="17" t="s">
        <v>51</v>
      </c>
      <c r="J105" s="17" t="str">
        <f t="shared" si="7"/>
        <v>OK</v>
      </c>
      <c r="K105" s="17" t="str">
        <f t="shared" si="7"/>
        <v>OK</v>
      </c>
      <c r="L105" s="17" t="str">
        <f>IF('Data Sheet'!$B$9="NC-50","N/A","OK")</f>
        <v>OK</v>
      </c>
      <c r="M105" s="17" t="str">
        <f>IF('Data Sheet'!$B$9="NC-50","N/A","OK")</f>
        <v>OK</v>
      </c>
      <c r="N105" s="64"/>
      <c r="O105" s="20"/>
      <c r="P105" s="20"/>
      <c r="Q105" s="20"/>
      <c r="R105" s="20"/>
      <c r="S105" s="20"/>
      <c r="T105" s="20"/>
      <c r="U105" s="20"/>
      <c r="V105" s="20"/>
      <c r="W105" s="20"/>
      <c r="X105" s="55"/>
      <c r="Y105" s="55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1"/>
      <c r="AO105" s="21"/>
      <c r="AP105" s="21"/>
      <c r="AQ105" s="21"/>
      <c r="AR105" s="21"/>
      <c r="AS105" s="21"/>
      <c r="AT105" s="22"/>
      <c r="AU105" s="99"/>
      <c r="AV105" s="20"/>
      <c r="AW105" s="20"/>
      <c r="AX105" s="22"/>
      <c r="BB105" s="78">
        <f t="shared" si="6"/>
        <v>0</v>
      </c>
    </row>
    <row r="106" spans="2:54" x14ac:dyDescent="0.2">
      <c r="B106" s="14">
        <f t="shared" si="5"/>
        <v>98</v>
      </c>
      <c r="C106" s="105"/>
      <c r="D106" s="95"/>
      <c r="E106" s="17" t="str">
        <f>IF('Sum Subs'!$D$10="TH-Hill DS-1 Vol 3 CAT 2: Clean and Visual Ends only","N/A","OK")</f>
        <v>OK</v>
      </c>
      <c r="F106" s="17" t="str">
        <f>IF('Sum Subs'!$D$10="TH-Hill DS-1 Vol 3 CAT 2: Clean and Visual Ends only","N/A","OK")</f>
        <v>OK</v>
      </c>
      <c r="G106" s="17"/>
      <c r="H106" s="17"/>
      <c r="I106" s="17" t="s">
        <v>51</v>
      </c>
      <c r="J106" s="17" t="str">
        <f t="shared" si="7"/>
        <v>OK</v>
      </c>
      <c r="K106" s="17" t="str">
        <f t="shared" si="7"/>
        <v>OK</v>
      </c>
      <c r="L106" s="17" t="str">
        <f>IF('Data Sheet'!$B$9="NC-50","N/A","OK")</f>
        <v>OK</v>
      </c>
      <c r="M106" s="17" t="str">
        <f>IF('Data Sheet'!$B$9="NC-50","N/A","OK")</f>
        <v>OK</v>
      </c>
      <c r="N106" s="64"/>
      <c r="O106" s="20"/>
      <c r="P106" s="20"/>
      <c r="Q106" s="20"/>
      <c r="R106" s="20"/>
      <c r="S106" s="20"/>
      <c r="T106" s="20"/>
      <c r="U106" s="20"/>
      <c r="V106" s="20"/>
      <c r="W106" s="20"/>
      <c r="X106" s="55"/>
      <c r="Y106" s="55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1"/>
      <c r="AO106" s="21"/>
      <c r="AP106" s="21"/>
      <c r="AQ106" s="21"/>
      <c r="AR106" s="21"/>
      <c r="AS106" s="21"/>
      <c r="AT106" s="22"/>
      <c r="AU106" s="99"/>
      <c r="AV106" s="20"/>
      <c r="AW106" s="20"/>
      <c r="AX106" s="22"/>
      <c r="BB106" s="78">
        <f t="shared" si="6"/>
        <v>0</v>
      </c>
    </row>
    <row r="107" spans="2:54" x14ac:dyDescent="0.2">
      <c r="B107" s="14">
        <f t="shared" si="5"/>
        <v>99</v>
      </c>
      <c r="C107" s="105"/>
      <c r="D107" s="95"/>
      <c r="E107" s="17" t="str">
        <f>IF('Sum Subs'!$D$10="TH-Hill DS-1 Vol 3 CAT 2: Clean and Visual Ends only","N/A","OK")</f>
        <v>OK</v>
      </c>
      <c r="F107" s="17" t="str">
        <f>IF('Sum Subs'!$D$10="TH-Hill DS-1 Vol 3 CAT 2: Clean and Visual Ends only","N/A","OK")</f>
        <v>OK</v>
      </c>
      <c r="G107" s="17"/>
      <c r="H107" s="17"/>
      <c r="I107" s="17" t="s">
        <v>51</v>
      </c>
      <c r="J107" s="17" t="str">
        <f t="shared" si="7"/>
        <v>OK</v>
      </c>
      <c r="K107" s="17" t="str">
        <f t="shared" si="7"/>
        <v>OK</v>
      </c>
      <c r="L107" s="17" t="str">
        <f>IF('Data Sheet'!$B$9="NC-50","N/A","OK")</f>
        <v>OK</v>
      </c>
      <c r="M107" s="17" t="str">
        <f>IF('Data Sheet'!$B$9="NC-50","N/A","OK")</f>
        <v>OK</v>
      </c>
      <c r="N107" s="64"/>
      <c r="O107" s="20"/>
      <c r="P107" s="20"/>
      <c r="Q107" s="20"/>
      <c r="R107" s="20"/>
      <c r="S107" s="20"/>
      <c r="T107" s="20"/>
      <c r="U107" s="20"/>
      <c r="V107" s="20"/>
      <c r="W107" s="20"/>
      <c r="X107" s="55"/>
      <c r="Y107" s="55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1"/>
      <c r="AO107" s="21"/>
      <c r="AP107" s="21"/>
      <c r="AQ107" s="21"/>
      <c r="AR107" s="21"/>
      <c r="AS107" s="21"/>
      <c r="AT107" s="22"/>
      <c r="AU107" s="99"/>
      <c r="AV107" s="20"/>
      <c r="AW107" s="20"/>
      <c r="AX107" s="22"/>
      <c r="BB107" s="78">
        <f t="shared" si="6"/>
        <v>0</v>
      </c>
    </row>
    <row r="108" spans="2:54" x14ac:dyDescent="0.2">
      <c r="B108" s="14">
        <f t="shared" si="5"/>
        <v>100</v>
      </c>
      <c r="C108" s="105"/>
      <c r="D108" s="95"/>
      <c r="E108" s="17" t="str">
        <f>IF('Sum Subs'!$D$10="TH-Hill DS-1 Vol 3 CAT 2: Clean and Visual Ends only","N/A","OK")</f>
        <v>OK</v>
      </c>
      <c r="F108" s="17" t="str">
        <f>IF('Sum Subs'!$D$10="TH-Hill DS-1 Vol 3 CAT 2: Clean and Visual Ends only","N/A","OK")</f>
        <v>OK</v>
      </c>
      <c r="G108" s="17"/>
      <c r="H108" s="17"/>
      <c r="I108" s="17" t="s">
        <v>51</v>
      </c>
      <c r="J108" s="17" t="str">
        <f t="shared" si="7"/>
        <v>OK</v>
      </c>
      <c r="K108" s="17" t="str">
        <f t="shared" si="7"/>
        <v>OK</v>
      </c>
      <c r="L108" s="17" t="str">
        <f>IF('Data Sheet'!$B$9="NC-50","N/A","OK")</f>
        <v>OK</v>
      </c>
      <c r="M108" s="17" t="str">
        <f>IF('Data Sheet'!$B$9="NC-50","N/A","OK")</f>
        <v>OK</v>
      </c>
      <c r="N108" s="64"/>
      <c r="O108" s="20"/>
      <c r="P108" s="20"/>
      <c r="Q108" s="20"/>
      <c r="R108" s="20"/>
      <c r="S108" s="20"/>
      <c r="T108" s="20"/>
      <c r="U108" s="20"/>
      <c r="V108" s="20"/>
      <c r="W108" s="20"/>
      <c r="X108" s="55"/>
      <c r="Y108" s="55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1"/>
      <c r="AO108" s="21"/>
      <c r="AP108" s="21"/>
      <c r="AQ108" s="21"/>
      <c r="AR108" s="21"/>
      <c r="AS108" s="21"/>
      <c r="AT108" s="22"/>
      <c r="AU108" s="99"/>
      <c r="AV108" s="20"/>
      <c r="AW108" s="20"/>
      <c r="AX108" s="22"/>
      <c r="BB108" s="78">
        <f t="shared" si="6"/>
        <v>0</v>
      </c>
    </row>
    <row r="109" spans="2:54" x14ac:dyDescent="0.2">
      <c r="B109" s="14">
        <f t="shared" si="5"/>
        <v>101</v>
      </c>
      <c r="C109" s="105"/>
      <c r="D109" s="95"/>
      <c r="E109" s="17" t="str">
        <f>IF('Sum Subs'!$D$10="TH-Hill DS-1 Vol 3 CAT 2: Clean and Visual Ends only","N/A","OK")</f>
        <v>OK</v>
      </c>
      <c r="F109" s="17" t="str">
        <f>IF('Sum Subs'!$D$10="TH-Hill DS-1 Vol 3 CAT 2: Clean and Visual Ends only","N/A","OK")</f>
        <v>OK</v>
      </c>
      <c r="G109" s="17"/>
      <c r="H109" s="17"/>
      <c r="I109" s="17" t="s">
        <v>51</v>
      </c>
      <c r="J109" s="17" t="str">
        <f t="shared" si="7"/>
        <v>OK</v>
      </c>
      <c r="K109" s="17" t="str">
        <f t="shared" si="7"/>
        <v>OK</v>
      </c>
      <c r="L109" s="17" t="str">
        <f>IF('Data Sheet'!$B$9="NC-50","N/A","OK")</f>
        <v>OK</v>
      </c>
      <c r="M109" s="17" t="str">
        <f>IF('Data Sheet'!$B$9="NC-50","N/A","OK")</f>
        <v>OK</v>
      </c>
      <c r="N109" s="64"/>
      <c r="O109" s="20"/>
      <c r="P109" s="20"/>
      <c r="Q109" s="20"/>
      <c r="R109" s="20"/>
      <c r="S109" s="20"/>
      <c r="T109" s="20"/>
      <c r="U109" s="20"/>
      <c r="V109" s="20"/>
      <c r="W109" s="20"/>
      <c r="X109" s="55"/>
      <c r="Y109" s="55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1"/>
      <c r="AO109" s="21"/>
      <c r="AP109" s="21"/>
      <c r="AQ109" s="21"/>
      <c r="AR109" s="21"/>
      <c r="AS109" s="21"/>
      <c r="AT109" s="22"/>
      <c r="AU109" s="99"/>
      <c r="AV109" s="20"/>
      <c r="AW109" s="20"/>
      <c r="AX109" s="22"/>
      <c r="BB109" s="78">
        <f t="shared" si="6"/>
        <v>0</v>
      </c>
    </row>
    <row r="110" spans="2:54" x14ac:dyDescent="0.2">
      <c r="B110" s="14">
        <f t="shared" si="5"/>
        <v>102</v>
      </c>
      <c r="C110" s="105"/>
      <c r="D110" s="95"/>
      <c r="E110" s="17" t="str">
        <f>IF('Sum Subs'!$D$10="TH-Hill DS-1 Vol 3 CAT 2: Clean and Visual Ends only","N/A","OK")</f>
        <v>OK</v>
      </c>
      <c r="F110" s="17" t="str">
        <f>IF('Sum Subs'!$D$10="TH-Hill DS-1 Vol 3 CAT 2: Clean and Visual Ends only","N/A","OK")</f>
        <v>OK</v>
      </c>
      <c r="G110" s="17"/>
      <c r="H110" s="17"/>
      <c r="I110" s="17" t="s">
        <v>51</v>
      </c>
      <c r="J110" s="17" t="str">
        <f t="shared" si="7"/>
        <v>OK</v>
      </c>
      <c r="K110" s="17" t="str">
        <f t="shared" si="7"/>
        <v>OK</v>
      </c>
      <c r="L110" s="17" t="str">
        <f>IF('Data Sheet'!$B$9="NC-50","N/A","OK")</f>
        <v>OK</v>
      </c>
      <c r="M110" s="17" t="str">
        <f>IF('Data Sheet'!$B$9="NC-50","N/A","OK")</f>
        <v>OK</v>
      </c>
      <c r="N110" s="64"/>
      <c r="O110" s="20"/>
      <c r="P110" s="20"/>
      <c r="Q110" s="20"/>
      <c r="R110" s="20"/>
      <c r="S110" s="20"/>
      <c r="T110" s="20"/>
      <c r="U110" s="20"/>
      <c r="V110" s="20"/>
      <c r="W110" s="20"/>
      <c r="X110" s="55"/>
      <c r="Y110" s="55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1"/>
      <c r="AO110" s="21"/>
      <c r="AP110" s="21"/>
      <c r="AQ110" s="21"/>
      <c r="AR110" s="21"/>
      <c r="AS110" s="21"/>
      <c r="AT110" s="22"/>
      <c r="AU110" s="99"/>
      <c r="AV110" s="20"/>
      <c r="AW110" s="20"/>
      <c r="AX110" s="22"/>
      <c r="BB110" s="78">
        <f t="shared" si="6"/>
        <v>0</v>
      </c>
    </row>
    <row r="111" spans="2:54" x14ac:dyDescent="0.2">
      <c r="B111" s="14">
        <f t="shared" si="5"/>
        <v>103</v>
      </c>
      <c r="C111" s="105"/>
      <c r="D111" s="95"/>
      <c r="E111" s="17" t="str">
        <f>IF('Sum Subs'!$D$10="TH-Hill DS-1 Vol 3 CAT 2: Clean and Visual Ends only","N/A","OK")</f>
        <v>OK</v>
      </c>
      <c r="F111" s="17" t="str">
        <f>IF('Sum Subs'!$D$10="TH-Hill DS-1 Vol 3 CAT 2: Clean and Visual Ends only","N/A","OK")</f>
        <v>OK</v>
      </c>
      <c r="G111" s="17"/>
      <c r="H111" s="17"/>
      <c r="I111" s="17" t="s">
        <v>51</v>
      </c>
      <c r="J111" s="17" t="str">
        <f t="shared" si="7"/>
        <v>OK</v>
      </c>
      <c r="K111" s="17" t="str">
        <f t="shared" si="7"/>
        <v>OK</v>
      </c>
      <c r="L111" s="17" t="str">
        <f>IF('Data Sheet'!$B$9="NC-50","N/A","OK")</f>
        <v>OK</v>
      </c>
      <c r="M111" s="17" t="str">
        <f>IF('Data Sheet'!$B$9="NC-50","N/A","OK")</f>
        <v>OK</v>
      </c>
      <c r="N111" s="64"/>
      <c r="O111" s="20"/>
      <c r="P111" s="20"/>
      <c r="Q111" s="20"/>
      <c r="R111" s="20"/>
      <c r="S111" s="20"/>
      <c r="T111" s="20"/>
      <c r="U111" s="20"/>
      <c r="V111" s="20"/>
      <c r="W111" s="20"/>
      <c r="X111" s="55"/>
      <c r="Y111" s="55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1"/>
      <c r="AO111" s="21"/>
      <c r="AP111" s="21"/>
      <c r="AQ111" s="21"/>
      <c r="AR111" s="21"/>
      <c r="AS111" s="21"/>
      <c r="AT111" s="22"/>
      <c r="AU111" s="99"/>
      <c r="AV111" s="20"/>
      <c r="AW111" s="20"/>
      <c r="AX111" s="22"/>
      <c r="BB111" s="78">
        <f t="shared" si="6"/>
        <v>0</v>
      </c>
    </row>
    <row r="112" spans="2:54" x14ac:dyDescent="0.2">
      <c r="B112" s="14">
        <f t="shared" si="5"/>
        <v>104</v>
      </c>
      <c r="C112" s="105"/>
      <c r="D112" s="95"/>
      <c r="E112" s="17" t="str">
        <f>IF('Sum Subs'!$D$10="TH-Hill DS-1 Vol 3 CAT 2: Clean and Visual Ends only","N/A","OK")</f>
        <v>OK</v>
      </c>
      <c r="F112" s="17" t="str">
        <f>IF('Sum Subs'!$D$10="TH-Hill DS-1 Vol 3 CAT 2: Clean and Visual Ends only","N/A","OK")</f>
        <v>OK</v>
      </c>
      <c r="G112" s="17"/>
      <c r="H112" s="17"/>
      <c r="I112" s="17" t="s">
        <v>51</v>
      </c>
      <c r="J112" s="17" t="str">
        <f t="shared" si="7"/>
        <v>OK</v>
      </c>
      <c r="K112" s="17" t="str">
        <f t="shared" si="7"/>
        <v>OK</v>
      </c>
      <c r="L112" s="17" t="str">
        <f>IF('Data Sheet'!$B$9="NC-50","N/A","OK")</f>
        <v>OK</v>
      </c>
      <c r="M112" s="17" t="str">
        <f>IF('Data Sheet'!$B$9="NC-50","N/A","OK")</f>
        <v>OK</v>
      </c>
      <c r="N112" s="64"/>
      <c r="O112" s="20"/>
      <c r="P112" s="20"/>
      <c r="Q112" s="20"/>
      <c r="R112" s="20"/>
      <c r="S112" s="20"/>
      <c r="T112" s="20"/>
      <c r="U112" s="20"/>
      <c r="V112" s="20"/>
      <c r="W112" s="20"/>
      <c r="X112" s="55"/>
      <c r="Y112" s="55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1"/>
      <c r="AO112" s="21"/>
      <c r="AP112" s="21"/>
      <c r="AQ112" s="21"/>
      <c r="AR112" s="21"/>
      <c r="AS112" s="21"/>
      <c r="AT112" s="22"/>
      <c r="AU112" s="99"/>
      <c r="AV112" s="20"/>
      <c r="AW112" s="20"/>
      <c r="AX112" s="22"/>
      <c r="BB112" s="78">
        <f t="shared" si="6"/>
        <v>0</v>
      </c>
    </row>
    <row r="113" spans="2:54" x14ac:dyDescent="0.2">
      <c r="B113" s="14">
        <f t="shared" si="5"/>
        <v>105</v>
      </c>
      <c r="C113" s="105"/>
      <c r="D113" s="95"/>
      <c r="E113" s="17" t="str">
        <f>IF('Sum Subs'!$D$10="TH-Hill DS-1 Vol 3 CAT 2: Clean and Visual Ends only","N/A","OK")</f>
        <v>OK</v>
      </c>
      <c r="F113" s="17" t="str">
        <f>IF('Sum Subs'!$D$10="TH-Hill DS-1 Vol 3 CAT 2: Clean and Visual Ends only","N/A","OK")</f>
        <v>OK</v>
      </c>
      <c r="G113" s="17"/>
      <c r="H113" s="17"/>
      <c r="I113" s="17" t="s">
        <v>51</v>
      </c>
      <c r="J113" s="17" t="str">
        <f t="shared" si="7"/>
        <v>OK</v>
      </c>
      <c r="K113" s="17" t="str">
        <f t="shared" si="7"/>
        <v>OK</v>
      </c>
      <c r="L113" s="17" t="str">
        <f>IF('Data Sheet'!$B$9="NC-50","N/A","OK")</f>
        <v>OK</v>
      </c>
      <c r="M113" s="17" t="str">
        <f>IF('Data Sheet'!$B$9="NC-50","N/A","OK")</f>
        <v>OK</v>
      </c>
      <c r="N113" s="64"/>
      <c r="O113" s="20"/>
      <c r="P113" s="20"/>
      <c r="Q113" s="20"/>
      <c r="R113" s="20"/>
      <c r="S113" s="20"/>
      <c r="T113" s="20"/>
      <c r="U113" s="20"/>
      <c r="V113" s="20"/>
      <c r="W113" s="20"/>
      <c r="X113" s="55"/>
      <c r="Y113" s="55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1"/>
      <c r="AO113" s="21"/>
      <c r="AP113" s="21"/>
      <c r="AQ113" s="21"/>
      <c r="AR113" s="21"/>
      <c r="AS113" s="21"/>
      <c r="AT113" s="22"/>
      <c r="AU113" s="99"/>
      <c r="AV113" s="20"/>
      <c r="AW113" s="20"/>
      <c r="AX113" s="22"/>
      <c r="BB113" s="78">
        <f t="shared" si="6"/>
        <v>0</v>
      </c>
    </row>
    <row r="114" spans="2:54" x14ac:dyDescent="0.2">
      <c r="B114" s="14">
        <f t="shared" si="5"/>
        <v>106</v>
      </c>
      <c r="C114" s="105"/>
      <c r="D114" s="95"/>
      <c r="E114" s="17" t="str">
        <f>IF('Sum Subs'!$D$10="TH-Hill DS-1 Vol 3 CAT 2: Clean and Visual Ends only","N/A","OK")</f>
        <v>OK</v>
      </c>
      <c r="F114" s="17" t="str">
        <f>IF('Sum Subs'!$D$10="TH-Hill DS-1 Vol 3 CAT 2: Clean and Visual Ends only","N/A","OK")</f>
        <v>OK</v>
      </c>
      <c r="G114" s="17"/>
      <c r="H114" s="17"/>
      <c r="I114" s="17" t="s">
        <v>51</v>
      </c>
      <c r="J114" s="17" t="str">
        <f t="shared" si="7"/>
        <v>OK</v>
      </c>
      <c r="K114" s="17" t="str">
        <f t="shared" si="7"/>
        <v>OK</v>
      </c>
      <c r="L114" s="17" t="str">
        <f>IF('Data Sheet'!$B$9="NC-50","N/A","OK")</f>
        <v>OK</v>
      </c>
      <c r="M114" s="17" t="str">
        <f>IF('Data Sheet'!$B$9="NC-50","N/A","OK")</f>
        <v>OK</v>
      </c>
      <c r="N114" s="64"/>
      <c r="O114" s="20"/>
      <c r="P114" s="20"/>
      <c r="Q114" s="20"/>
      <c r="R114" s="20"/>
      <c r="S114" s="20"/>
      <c r="T114" s="20"/>
      <c r="U114" s="20"/>
      <c r="V114" s="20"/>
      <c r="W114" s="20"/>
      <c r="X114" s="55"/>
      <c r="Y114" s="55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1"/>
      <c r="AO114" s="21"/>
      <c r="AP114" s="21"/>
      <c r="AQ114" s="21"/>
      <c r="AR114" s="21"/>
      <c r="AS114" s="21"/>
      <c r="AT114" s="22"/>
      <c r="AU114" s="99"/>
      <c r="AV114" s="20"/>
      <c r="AW114" s="20"/>
      <c r="AX114" s="22"/>
      <c r="BB114" s="78">
        <f t="shared" si="6"/>
        <v>0</v>
      </c>
    </row>
    <row r="115" spans="2:54" x14ac:dyDescent="0.2">
      <c r="B115" s="14">
        <f t="shared" si="5"/>
        <v>107</v>
      </c>
      <c r="C115" s="105"/>
      <c r="D115" s="95"/>
      <c r="E115" s="17" t="str">
        <f>IF('Sum Subs'!$D$10="TH-Hill DS-1 Vol 3 CAT 2: Clean and Visual Ends only","N/A","OK")</f>
        <v>OK</v>
      </c>
      <c r="F115" s="17" t="str">
        <f>IF('Sum Subs'!$D$10="TH-Hill DS-1 Vol 3 CAT 2: Clean and Visual Ends only","N/A","OK")</f>
        <v>OK</v>
      </c>
      <c r="G115" s="17"/>
      <c r="H115" s="17"/>
      <c r="I115" s="17" t="s">
        <v>51</v>
      </c>
      <c r="J115" s="17" t="str">
        <f t="shared" si="7"/>
        <v>OK</v>
      </c>
      <c r="K115" s="17" t="str">
        <f t="shared" si="7"/>
        <v>OK</v>
      </c>
      <c r="L115" s="17" t="str">
        <f>IF('Data Sheet'!$B$9="NC-50","N/A","OK")</f>
        <v>OK</v>
      </c>
      <c r="M115" s="17" t="str">
        <f>IF('Data Sheet'!$B$9="NC-50","N/A","OK")</f>
        <v>OK</v>
      </c>
      <c r="N115" s="64"/>
      <c r="O115" s="20"/>
      <c r="P115" s="20"/>
      <c r="Q115" s="20"/>
      <c r="R115" s="20"/>
      <c r="S115" s="20"/>
      <c r="T115" s="20"/>
      <c r="U115" s="20"/>
      <c r="V115" s="20"/>
      <c r="W115" s="20"/>
      <c r="X115" s="55"/>
      <c r="Y115" s="55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1"/>
      <c r="AO115" s="21"/>
      <c r="AP115" s="21"/>
      <c r="AQ115" s="21"/>
      <c r="AR115" s="21"/>
      <c r="AS115" s="21"/>
      <c r="AT115" s="22"/>
      <c r="AU115" s="99"/>
      <c r="AV115" s="20"/>
      <c r="AW115" s="20"/>
      <c r="AX115" s="22"/>
      <c r="BB115" s="78">
        <f t="shared" si="6"/>
        <v>0</v>
      </c>
    </row>
    <row r="116" spans="2:54" x14ac:dyDescent="0.2">
      <c r="B116" s="14">
        <f t="shared" si="5"/>
        <v>108</v>
      </c>
      <c r="C116" s="105"/>
      <c r="D116" s="95"/>
      <c r="E116" s="17" t="str">
        <f>IF('Sum Subs'!$D$10="TH-Hill DS-1 Vol 3 CAT 2: Clean and Visual Ends only","N/A","OK")</f>
        <v>OK</v>
      </c>
      <c r="F116" s="17" t="str">
        <f>IF('Sum Subs'!$D$10="TH-Hill DS-1 Vol 3 CAT 2: Clean and Visual Ends only","N/A","OK")</f>
        <v>OK</v>
      </c>
      <c r="G116" s="17"/>
      <c r="H116" s="17"/>
      <c r="I116" s="17" t="s">
        <v>51</v>
      </c>
      <c r="J116" s="17" t="str">
        <f t="shared" si="7"/>
        <v>OK</v>
      </c>
      <c r="K116" s="17" t="str">
        <f t="shared" si="7"/>
        <v>OK</v>
      </c>
      <c r="L116" s="17" t="str">
        <f>IF('Data Sheet'!$B$9="NC-50","N/A","OK")</f>
        <v>OK</v>
      </c>
      <c r="M116" s="17" t="str">
        <f>IF('Data Sheet'!$B$9="NC-50","N/A","OK")</f>
        <v>OK</v>
      </c>
      <c r="N116" s="64"/>
      <c r="O116" s="20"/>
      <c r="P116" s="20"/>
      <c r="Q116" s="20"/>
      <c r="R116" s="20"/>
      <c r="S116" s="20"/>
      <c r="T116" s="20"/>
      <c r="U116" s="20"/>
      <c r="V116" s="20"/>
      <c r="W116" s="20"/>
      <c r="X116" s="55"/>
      <c r="Y116" s="55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1"/>
      <c r="AO116" s="21"/>
      <c r="AP116" s="21"/>
      <c r="AQ116" s="21"/>
      <c r="AR116" s="21"/>
      <c r="AS116" s="21"/>
      <c r="AT116" s="22"/>
      <c r="AU116" s="99"/>
      <c r="AV116" s="20"/>
      <c r="AW116" s="20"/>
      <c r="AX116" s="22"/>
      <c r="BB116" s="78">
        <f t="shared" si="6"/>
        <v>0</v>
      </c>
    </row>
    <row r="117" spans="2:54" x14ac:dyDescent="0.2">
      <c r="B117" s="14">
        <f t="shared" si="5"/>
        <v>109</v>
      </c>
      <c r="C117" s="105"/>
      <c r="D117" s="95"/>
      <c r="E117" s="17" t="str">
        <f>IF('Sum Subs'!$D$10="TH-Hill DS-1 Vol 3 CAT 2: Clean and Visual Ends only","N/A","OK")</f>
        <v>OK</v>
      </c>
      <c r="F117" s="17" t="str">
        <f>IF('Sum Subs'!$D$10="TH-Hill DS-1 Vol 3 CAT 2: Clean and Visual Ends only","N/A","OK")</f>
        <v>OK</v>
      </c>
      <c r="G117" s="17"/>
      <c r="H117" s="17"/>
      <c r="I117" s="17" t="s">
        <v>51</v>
      </c>
      <c r="J117" s="17" t="str">
        <f t="shared" si="7"/>
        <v>OK</v>
      </c>
      <c r="K117" s="17" t="str">
        <f t="shared" si="7"/>
        <v>OK</v>
      </c>
      <c r="L117" s="17" t="str">
        <f>IF('Data Sheet'!$B$9="NC-50","N/A","OK")</f>
        <v>OK</v>
      </c>
      <c r="M117" s="17" t="str">
        <f>IF('Data Sheet'!$B$9="NC-50","N/A","OK")</f>
        <v>OK</v>
      </c>
      <c r="N117" s="64"/>
      <c r="O117" s="20"/>
      <c r="P117" s="20"/>
      <c r="Q117" s="20"/>
      <c r="R117" s="20"/>
      <c r="S117" s="20"/>
      <c r="T117" s="20"/>
      <c r="U117" s="20"/>
      <c r="V117" s="20"/>
      <c r="W117" s="20"/>
      <c r="X117" s="55"/>
      <c r="Y117" s="55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1"/>
      <c r="AO117" s="21"/>
      <c r="AP117" s="21"/>
      <c r="AQ117" s="21"/>
      <c r="AR117" s="21"/>
      <c r="AS117" s="21"/>
      <c r="AT117" s="22"/>
      <c r="AU117" s="99"/>
      <c r="AV117" s="20"/>
      <c r="AW117" s="20"/>
      <c r="AX117" s="22"/>
      <c r="BB117" s="78">
        <f t="shared" si="6"/>
        <v>0</v>
      </c>
    </row>
    <row r="118" spans="2:54" x14ac:dyDescent="0.2">
      <c r="B118" s="14">
        <f t="shared" si="5"/>
        <v>110</v>
      </c>
      <c r="C118" s="105"/>
      <c r="D118" s="95"/>
      <c r="E118" s="17" t="str">
        <f>IF('Sum Subs'!$D$10="TH-Hill DS-1 Vol 3 CAT 2: Clean and Visual Ends only","N/A","OK")</f>
        <v>OK</v>
      </c>
      <c r="F118" s="17" t="str">
        <f>IF('Sum Subs'!$D$10="TH-Hill DS-1 Vol 3 CAT 2: Clean and Visual Ends only","N/A","OK")</f>
        <v>OK</v>
      </c>
      <c r="G118" s="17"/>
      <c r="H118" s="17"/>
      <c r="I118" s="17" t="s">
        <v>51</v>
      </c>
      <c r="J118" s="17" t="str">
        <f t="shared" si="7"/>
        <v>OK</v>
      </c>
      <c r="K118" s="17" t="str">
        <f t="shared" si="7"/>
        <v>OK</v>
      </c>
      <c r="L118" s="17" t="str">
        <f>IF('Data Sheet'!$B$9="NC-50","N/A","OK")</f>
        <v>OK</v>
      </c>
      <c r="M118" s="17" t="str">
        <f>IF('Data Sheet'!$B$9="NC-50","N/A","OK")</f>
        <v>OK</v>
      </c>
      <c r="N118" s="64"/>
      <c r="O118" s="20"/>
      <c r="P118" s="20"/>
      <c r="Q118" s="20"/>
      <c r="R118" s="20"/>
      <c r="S118" s="20"/>
      <c r="T118" s="20"/>
      <c r="U118" s="20"/>
      <c r="V118" s="20"/>
      <c r="W118" s="20"/>
      <c r="X118" s="55"/>
      <c r="Y118" s="55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1"/>
      <c r="AO118" s="21"/>
      <c r="AP118" s="21"/>
      <c r="AQ118" s="21"/>
      <c r="AR118" s="21"/>
      <c r="AS118" s="21"/>
      <c r="AT118" s="22"/>
      <c r="AU118" s="99"/>
      <c r="AV118" s="20"/>
      <c r="AW118" s="20"/>
      <c r="AX118" s="22"/>
      <c r="BB118" s="78">
        <f t="shared" si="6"/>
        <v>0</v>
      </c>
    </row>
    <row r="119" spans="2:54" x14ac:dyDescent="0.2">
      <c r="B119" s="14">
        <f t="shared" si="5"/>
        <v>111</v>
      </c>
      <c r="C119" s="105"/>
      <c r="D119" s="95"/>
      <c r="E119" s="17" t="str">
        <f>IF('Sum Subs'!$D$10="TH-Hill DS-1 Vol 3 CAT 2: Clean and Visual Ends only","N/A","OK")</f>
        <v>OK</v>
      </c>
      <c r="F119" s="17" t="str">
        <f>IF('Sum Subs'!$D$10="TH-Hill DS-1 Vol 3 CAT 2: Clean and Visual Ends only","N/A","OK")</f>
        <v>OK</v>
      </c>
      <c r="G119" s="17"/>
      <c r="H119" s="17"/>
      <c r="I119" s="17" t="s">
        <v>51</v>
      </c>
      <c r="J119" s="17" t="str">
        <f t="shared" si="7"/>
        <v>OK</v>
      </c>
      <c r="K119" s="17" t="str">
        <f t="shared" si="7"/>
        <v>OK</v>
      </c>
      <c r="L119" s="17" t="str">
        <f>IF('Data Sheet'!$B$9="NC-50","N/A","OK")</f>
        <v>OK</v>
      </c>
      <c r="M119" s="17" t="str">
        <f>IF('Data Sheet'!$B$9="NC-50","N/A","OK")</f>
        <v>OK</v>
      </c>
      <c r="N119" s="64"/>
      <c r="O119" s="20"/>
      <c r="P119" s="20"/>
      <c r="Q119" s="20"/>
      <c r="R119" s="20"/>
      <c r="S119" s="20"/>
      <c r="T119" s="20"/>
      <c r="U119" s="20"/>
      <c r="V119" s="20"/>
      <c r="W119" s="20"/>
      <c r="X119" s="55"/>
      <c r="Y119" s="55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1"/>
      <c r="AO119" s="21"/>
      <c r="AP119" s="21"/>
      <c r="AQ119" s="21"/>
      <c r="AR119" s="21"/>
      <c r="AS119" s="21"/>
      <c r="AT119" s="22"/>
      <c r="AU119" s="99"/>
      <c r="AV119" s="20"/>
      <c r="AW119" s="20"/>
      <c r="AX119" s="22"/>
      <c r="BB119" s="78">
        <f t="shared" si="6"/>
        <v>0</v>
      </c>
    </row>
    <row r="120" spans="2:54" x14ac:dyDescent="0.2">
      <c r="B120" s="14">
        <f t="shared" si="5"/>
        <v>112</v>
      </c>
      <c r="C120" s="105"/>
      <c r="D120" s="95"/>
      <c r="E120" s="17" t="str">
        <f>IF('Sum Subs'!$D$10="TH-Hill DS-1 Vol 3 CAT 2: Clean and Visual Ends only","N/A","OK")</f>
        <v>OK</v>
      </c>
      <c r="F120" s="17" t="str">
        <f>IF('Sum Subs'!$D$10="TH-Hill DS-1 Vol 3 CAT 2: Clean and Visual Ends only","N/A","OK")</f>
        <v>OK</v>
      </c>
      <c r="G120" s="17"/>
      <c r="H120" s="17"/>
      <c r="I120" s="17" t="s">
        <v>51</v>
      </c>
      <c r="J120" s="17" t="str">
        <f t="shared" si="7"/>
        <v>OK</v>
      </c>
      <c r="K120" s="17" t="str">
        <f t="shared" si="7"/>
        <v>OK</v>
      </c>
      <c r="L120" s="17" t="str">
        <f>IF('Data Sheet'!$B$9="NC-50","N/A","OK")</f>
        <v>OK</v>
      </c>
      <c r="M120" s="17" t="str">
        <f>IF('Data Sheet'!$B$9="NC-50","N/A","OK")</f>
        <v>OK</v>
      </c>
      <c r="N120" s="64"/>
      <c r="O120" s="20"/>
      <c r="P120" s="20"/>
      <c r="Q120" s="20"/>
      <c r="R120" s="20"/>
      <c r="S120" s="20"/>
      <c r="T120" s="20"/>
      <c r="U120" s="20"/>
      <c r="V120" s="20"/>
      <c r="W120" s="20"/>
      <c r="X120" s="55"/>
      <c r="Y120" s="55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1"/>
      <c r="AO120" s="21"/>
      <c r="AP120" s="21"/>
      <c r="AQ120" s="21"/>
      <c r="AR120" s="21"/>
      <c r="AS120" s="21"/>
      <c r="AT120" s="22"/>
      <c r="AU120" s="99"/>
      <c r="AV120" s="20"/>
      <c r="AW120" s="20"/>
      <c r="AX120" s="22"/>
      <c r="BB120" s="78">
        <f t="shared" si="6"/>
        <v>0</v>
      </c>
    </row>
    <row r="121" spans="2:54" x14ac:dyDescent="0.2">
      <c r="B121" s="14">
        <f t="shared" si="5"/>
        <v>113</v>
      </c>
      <c r="C121" s="105"/>
      <c r="D121" s="95"/>
      <c r="E121" s="17" t="str">
        <f>IF('Sum Subs'!$D$10="TH-Hill DS-1 Vol 3 CAT 2: Clean and Visual Ends only","N/A","OK")</f>
        <v>OK</v>
      </c>
      <c r="F121" s="17" t="str">
        <f>IF('Sum Subs'!$D$10="TH-Hill DS-1 Vol 3 CAT 2: Clean and Visual Ends only","N/A","OK")</f>
        <v>OK</v>
      </c>
      <c r="G121" s="17"/>
      <c r="H121" s="17"/>
      <c r="I121" s="17" t="s">
        <v>51</v>
      </c>
      <c r="J121" s="17" t="str">
        <f t="shared" si="7"/>
        <v>OK</v>
      </c>
      <c r="K121" s="17" t="str">
        <f t="shared" si="7"/>
        <v>OK</v>
      </c>
      <c r="L121" s="17" t="str">
        <f>IF('Data Sheet'!$B$9="NC-50","N/A","OK")</f>
        <v>OK</v>
      </c>
      <c r="M121" s="17" t="str">
        <f>IF('Data Sheet'!$B$9="NC-50","N/A","OK")</f>
        <v>OK</v>
      </c>
      <c r="N121" s="64"/>
      <c r="O121" s="20"/>
      <c r="P121" s="20"/>
      <c r="Q121" s="20"/>
      <c r="R121" s="20"/>
      <c r="S121" s="20"/>
      <c r="T121" s="20"/>
      <c r="U121" s="20"/>
      <c r="V121" s="20"/>
      <c r="W121" s="20"/>
      <c r="X121" s="55"/>
      <c r="Y121" s="55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1"/>
      <c r="AO121" s="21"/>
      <c r="AP121" s="21"/>
      <c r="AQ121" s="21"/>
      <c r="AR121" s="21"/>
      <c r="AS121" s="21"/>
      <c r="AT121" s="22"/>
      <c r="AU121" s="99"/>
      <c r="AV121" s="20"/>
      <c r="AW121" s="20"/>
      <c r="AX121" s="22"/>
      <c r="BB121" s="78">
        <f t="shared" si="6"/>
        <v>0</v>
      </c>
    </row>
    <row r="122" spans="2:54" x14ac:dyDescent="0.2">
      <c r="B122" s="14">
        <f t="shared" si="5"/>
        <v>114</v>
      </c>
      <c r="C122" s="105"/>
      <c r="D122" s="95"/>
      <c r="E122" s="17" t="str">
        <f>IF('Sum Subs'!$D$10="TH-Hill DS-1 Vol 3 CAT 2: Clean and Visual Ends only","N/A","OK")</f>
        <v>OK</v>
      </c>
      <c r="F122" s="17" t="str">
        <f>IF('Sum Subs'!$D$10="TH-Hill DS-1 Vol 3 CAT 2: Clean and Visual Ends only","N/A","OK")</f>
        <v>OK</v>
      </c>
      <c r="G122" s="17"/>
      <c r="H122" s="17"/>
      <c r="I122" s="17" t="s">
        <v>51</v>
      </c>
      <c r="J122" s="17" t="str">
        <f t="shared" si="7"/>
        <v>OK</v>
      </c>
      <c r="K122" s="17" t="str">
        <f t="shared" si="7"/>
        <v>OK</v>
      </c>
      <c r="L122" s="17" t="str">
        <f>IF('Data Sheet'!$B$9="NC-50","N/A","OK")</f>
        <v>OK</v>
      </c>
      <c r="M122" s="17" t="str">
        <f>IF('Data Sheet'!$B$9="NC-50","N/A","OK")</f>
        <v>OK</v>
      </c>
      <c r="N122" s="64"/>
      <c r="O122" s="20"/>
      <c r="P122" s="20"/>
      <c r="Q122" s="20"/>
      <c r="R122" s="20"/>
      <c r="S122" s="20"/>
      <c r="T122" s="20"/>
      <c r="U122" s="20"/>
      <c r="V122" s="20"/>
      <c r="W122" s="20"/>
      <c r="X122" s="55"/>
      <c r="Y122" s="55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1"/>
      <c r="AO122" s="21"/>
      <c r="AP122" s="21"/>
      <c r="AQ122" s="21"/>
      <c r="AR122" s="21"/>
      <c r="AS122" s="21"/>
      <c r="AT122" s="22"/>
      <c r="AU122" s="99"/>
      <c r="AV122" s="20"/>
      <c r="AW122" s="20"/>
      <c r="AX122" s="22"/>
      <c r="BB122" s="78">
        <f t="shared" si="6"/>
        <v>0</v>
      </c>
    </row>
    <row r="123" spans="2:54" x14ac:dyDescent="0.2">
      <c r="B123" s="14">
        <f t="shared" si="5"/>
        <v>115</v>
      </c>
      <c r="C123" s="105"/>
      <c r="D123" s="95"/>
      <c r="E123" s="17" t="str">
        <f>IF('Sum Subs'!$D$10="TH-Hill DS-1 Vol 3 CAT 2: Clean and Visual Ends only","N/A","OK")</f>
        <v>OK</v>
      </c>
      <c r="F123" s="17" t="str">
        <f>IF('Sum Subs'!$D$10="TH-Hill DS-1 Vol 3 CAT 2: Clean and Visual Ends only","N/A","OK")</f>
        <v>OK</v>
      </c>
      <c r="G123" s="17"/>
      <c r="H123" s="17"/>
      <c r="I123" s="17" t="s">
        <v>51</v>
      </c>
      <c r="J123" s="17" t="str">
        <f t="shared" si="7"/>
        <v>OK</v>
      </c>
      <c r="K123" s="17" t="str">
        <f t="shared" si="7"/>
        <v>OK</v>
      </c>
      <c r="L123" s="17" t="str">
        <f>IF('Data Sheet'!$B$9="NC-50","N/A","OK")</f>
        <v>OK</v>
      </c>
      <c r="M123" s="17" t="str">
        <f>IF('Data Sheet'!$B$9="NC-50","N/A","OK")</f>
        <v>OK</v>
      </c>
      <c r="N123" s="64"/>
      <c r="O123" s="20"/>
      <c r="P123" s="20"/>
      <c r="Q123" s="20"/>
      <c r="R123" s="20"/>
      <c r="S123" s="20"/>
      <c r="T123" s="20"/>
      <c r="U123" s="20"/>
      <c r="V123" s="20"/>
      <c r="W123" s="20"/>
      <c r="X123" s="55"/>
      <c r="Y123" s="55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1"/>
      <c r="AO123" s="21"/>
      <c r="AP123" s="21"/>
      <c r="AQ123" s="21"/>
      <c r="AR123" s="21"/>
      <c r="AS123" s="21"/>
      <c r="AT123" s="22"/>
      <c r="AU123" s="99"/>
      <c r="AV123" s="20"/>
      <c r="AW123" s="20"/>
      <c r="AX123" s="22"/>
      <c r="BB123" s="78">
        <f t="shared" si="6"/>
        <v>0</v>
      </c>
    </row>
    <row r="124" spans="2:54" x14ac:dyDescent="0.2">
      <c r="B124" s="14">
        <f t="shared" si="5"/>
        <v>116</v>
      </c>
      <c r="C124" s="105"/>
      <c r="D124" s="95"/>
      <c r="E124" s="17" t="str">
        <f>IF('Sum Subs'!$D$10="TH-Hill DS-1 Vol 3 CAT 2: Clean and Visual Ends only","N/A","OK")</f>
        <v>OK</v>
      </c>
      <c r="F124" s="17" t="str">
        <f>IF('Sum Subs'!$D$10="TH-Hill DS-1 Vol 3 CAT 2: Clean and Visual Ends only","N/A","OK")</f>
        <v>OK</v>
      </c>
      <c r="G124" s="17"/>
      <c r="H124" s="17"/>
      <c r="I124" s="17" t="s">
        <v>51</v>
      </c>
      <c r="J124" s="17" t="str">
        <f t="shared" si="7"/>
        <v>OK</v>
      </c>
      <c r="K124" s="17" t="str">
        <f t="shared" si="7"/>
        <v>OK</v>
      </c>
      <c r="L124" s="17" t="str">
        <f>IF('Data Sheet'!$B$9="NC-50","N/A","OK")</f>
        <v>OK</v>
      </c>
      <c r="M124" s="17" t="str">
        <f>IF('Data Sheet'!$B$9="NC-50","N/A","OK")</f>
        <v>OK</v>
      </c>
      <c r="N124" s="64"/>
      <c r="O124" s="20"/>
      <c r="P124" s="20"/>
      <c r="Q124" s="20"/>
      <c r="R124" s="20"/>
      <c r="S124" s="20"/>
      <c r="T124" s="20"/>
      <c r="U124" s="20"/>
      <c r="V124" s="20"/>
      <c r="W124" s="20"/>
      <c r="X124" s="55"/>
      <c r="Y124" s="55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1"/>
      <c r="AO124" s="21"/>
      <c r="AP124" s="21"/>
      <c r="AQ124" s="21"/>
      <c r="AR124" s="21"/>
      <c r="AS124" s="21"/>
      <c r="AT124" s="22"/>
      <c r="AU124" s="99"/>
      <c r="AV124" s="20"/>
      <c r="AW124" s="20"/>
      <c r="AX124" s="22"/>
      <c r="BB124" s="78">
        <f t="shared" si="6"/>
        <v>0</v>
      </c>
    </row>
    <row r="125" spans="2:54" x14ac:dyDescent="0.2">
      <c r="B125" s="14">
        <f t="shared" si="5"/>
        <v>117</v>
      </c>
      <c r="C125" s="105"/>
      <c r="D125" s="95"/>
      <c r="E125" s="17" t="str">
        <f>IF('Sum Subs'!$D$10="TH-Hill DS-1 Vol 3 CAT 2: Clean and Visual Ends only","N/A","OK")</f>
        <v>OK</v>
      </c>
      <c r="F125" s="17" t="str">
        <f>IF('Sum Subs'!$D$10="TH-Hill DS-1 Vol 3 CAT 2: Clean and Visual Ends only","N/A","OK")</f>
        <v>OK</v>
      </c>
      <c r="G125" s="17"/>
      <c r="H125" s="17"/>
      <c r="I125" s="17" t="s">
        <v>51</v>
      </c>
      <c r="J125" s="17" t="str">
        <f t="shared" si="7"/>
        <v>OK</v>
      </c>
      <c r="K125" s="17" t="str">
        <f t="shared" si="7"/>
        <v>OK</v>
      </c>
      <c r="L125" s="17" t="str">
        <f>IF('Data Sheet'!$B$9="NC-50","N/A","OK")</f>
        <v>OK</v>
      </c>
      <c r="M125" s="17" t="str">
        <f>IF('Data Sheet'!$B$9="NC-50","N/A","OK")</f>
        <v>OK</v>
      </c>
      <c r="N125" s="64"/>
      <c r="O125" s="20"/>
      <c r="P125" s="20"/>
      <c r="Q125" s="20"/>
      <c r="R125" s="20"/>
      <c r="S125" s="20"/>
      <c r="T125" s="20"/>
      <c r="U125" s="20"/>
      <c r="V125" s="20"/>
      <c r="W125" s="20"/>
      <c r="X125" s="55"/>
      <c r="Y125" s="55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1"/>
      <c r="AO125" s="21"/>
      <c r="AP125" s="21"/>
      <c r="AQ125" s="21"/>
      <c r="AR125" s="21"/>
      <c r="AS125" s="21"/>
      <c r="AT125" s="22"/>
      <c r="AU125" s="99"/>
      <c r="AV125" s="20"/>
      <c r="AW125" s="20"/>
      <c r="AX125" s="22"/>
      <c r="BB125" s="78">
        <f t="shared" si="6"/>
        <v>0</v>
      </c>
    </row>
    <row r="126" spans="2:54" x14ac:dyDescent="0.2">
      <c r="B126" s="14">
        <f t="shared" si="5"/>
        <v>118</v>
      </c>
      <c r="C126" s="105"/>
      <c r="D126" s="95"/>
      <c r="E126" s="17" t="str">
        <f>IF('Sum Subs'!$D$10="TH-Hill DS-1 Vol 3 CAT 2: Clean and Visual Ends only","N/A","OK")</f>
        <v>OK</v>
      </c>
      <c r="F126" s="17" t="str">
        <f>IF('Sum Subs'!$D$10="TH-Hill DS-1 Vol 3 CAT 2: Clean and Visual Ends only","N/A","OK")</f>
        <v>OK</v>
      </c>
      <c r="G126" s="17"/>
      <c r="H126" s="17"/>
      <c r="I126" s="17" t="s">
        <v>51</v>
      </c>
      <c r="J126" s="17" t="str">
        <f t="shared" si="7"/>
        <v>OK</v>
      </c>
      <c r="K126" s="17" t="str">
        <f t="shared" si="7"/>
        <v>OK</v>
      </c>
      <c r="L126" s="17" t="str">
        <f>IF('Data Sheet'!$B$9="NC-50","N/A","OK")</f>
        <v>OK</v>
      </c>
      <c r="M126" s="17" t="str">
        <f>IF('Data Sheet'!$B$9="NC-50","N/A","OK")</f>
        <v>OK</v>
      </c>
      <c r="N126" s="64"/>
      <c r="O126" s="20"/>
      <c r="P126" s="20"/>
      <c r="Q126" s="20"/>
      <c r="R126" s="20"/>
      <c r="S126" s="20"/>
      <c r="T126" s="20"/>
      <c r="U126" s="20"/>
      <c r="V126" s="20"/>
      <c r="W126" s="20"/>
      <c r="X126" s="55"/>
      <c r="Y126" s="55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1"/>
      <c r="AO126" s="21"/>
      <c r="AP126" s="21"/>
      <c r="AQ126" s="21"/>
      <c r="AR126" s="21"/>
      <c r="AS126" s="21"/>
      <c r="AT126" s="22"/>
      <c r="AU126" s="99"/>
      <c r="AV126" s="20"/>
      <c r="AW126" s="20"/>
      <c r="AX126" s="22"/>
      <c r="BB126" s="78">
        <f t="shared" si="6"/>
        <v>0</v>
      </c>
    </row>
    <row r="127" spans="2:54" x14ac:dyDescent="0.2">
      <c r="B127" s="14">
        <f t="shared" si="5"/>
        <v>119</v>
      </c>
      <c r="C127" s="105"/>
      <c r="D127" s="95"/>
      <c r="E127" s="17" t="str">
        <f>IF('Sum Subs'!$D$10="TH-Hill DS-1 Vol 3 CAT 2: Clean and Visual Ends only","N/A","OK")</f>
        <v>OK</v>
      </c>
      <c r="F127" s="17" t="str">
        <f>IF('Sum Subs'!$D$10="TH-Hill DS-1 Vol 3 CAT 2: Clean and Visual Ends only","N/A","OK")</f>
        <v>OK</v>
      </c>
      <c r="G127" s="17"/>
      <c r="H127" s="17"/>
      <c r="I127" s="17" t="s">
        <v>51</v>
      </c>
      <c r="J127" s="17" t="str">
        <f t="shared" si="7"/>
        <v>OK</v>
      </c>
      <c r="K127" s="17" t="str">
        <f t="shared" si="7"/>
        <v>OK</v>
      </c>
      <c r="L127" s="17" t="str">
        <f>IF('Data Sheet'!$B$9="NC-50","N/A","OK")</f>
        <v>OK</v>
      </c>
      <c r="M127" s="17" t="str">
        <f>IF('Data Sheet'!$B$9="NC-50","N/A","OK")</f>
        <v>OK</v>
      </c>
      <c r="N127" s="64"/>
      <c r="O127" s="20"/>
      <c r="P127" s="20"/>
      <c r="Q127" s="20"/>
      <c r="R127" s="20"/>
      <c r="S127" s="20"/>
      <c r="T127" s="20"/>
      <c r="U127" s="20"/>
      <c r="V127" s="20"/>
      <c r="W127" s="20"/>
      <c r="X127" s="55"/>
      <c r="Y127" s="55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1"/>
      <c r="AO127" s="21"/>
      <c r="AP127" s="21"/>
      <c r="AQ127" s="21"/>
      <c r="AR127" s="21"/>
      <c r="AS127" s="21"/>
      <c r="AT127" s="22"/>
      <c r="AU127" s="99"/>
      <c r="AV127" s="20"/>
      <c r="AW127" s="20"/>
      <c r="AX127" s="22"/>
      <c r="BB127" s="78">
        <f t="shared" si="6"/>
        <v>0</v>
      </c>
    </row>
    <row r="128" spans="2:54" x14ac:dyDescent="0.2">
      <c r="B128" s="14">
        <f t="shared" si="5"/>
        <v>120</v>
      </c>
      <c r="C128" s="105"/>
      <c r="D128" s="95"/>
      <c r="E128" s="17" t="str">
        <f>IF('Sum Subs'!$D$10="TH-Hill DS-1 Vol 3 CAT 2: Clean and Visual Ends only","N/A","OK")</f>
        <v>OK</v>
      </c>
      <c r="F128" s="17" t="str">
        <f>IF('Sum Subs'!$D$10="TH-Hill DS-1 Vol 3 CAT 2: Clean and Visual Ends only","N/A","OK")</f>
        <v>OK</v>
      </c>
      <c r="G128" s="17"/>
      <c r="H128" s="17"/>
      <c r="I128" s="17" t="s">
        <v>51</v>
      </c>
      <c r="J128" s="17" t="str">
        <f t="shared" si="7"/>
        <v>OK</v>
      </c>
      <c r="K128" s="17" t="str">
        <f t="shared" si="7"/>
        <v>OK</v>
      </c>
      <c r="L128" s="17" t="str">
        <f>IF('Data Sheet'!$B$9="NC-50","N/A","OK")</f>
        <v>OK</v>
      </c>
      <c r="M128" s="17" t="str">
        <f>IF('Data Sheet'!$B$9="NC-50","N/A","OK")</f>
        <v>OK</v>
      </c>
      <c r="N128" s="64"/>
      <c r="O128" s="20"/>
      <c r="P128" s="20"/>
      <c r="Q128" s="20"/>
      <c r="R128" s="20"/>
      <c r="S128" s="20"/>
      <c r="T128" s="20"/>
      <c r="U128" s="20"/>
      <c r="V128" s="20"/>
      <c r="W128" s="20"/>
      <c r="X128" s="55"/>
      <c r="Y128" s="55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1"/>
      <c r="AO128" s="21"/>
      <c r="AP128" s="21"/>
      <c r="AQ128" s="21"/>
      <c r="AR128" s="21"/>
      <c r="AS128" s="21"/>
      <c r="AT128" s="22"/>
      <c r="AU128" s="99"/>
      <c r="AV128" s="20"/>
      <c r="AW128" s="20"/>
      <c r="AX128" s="22"/>
      <c r="BB128" s="78">
        <f t="shared" si="6"/>
        <v>0</v>
      </c>
    </row>
    <row r="129" spans="2:54" x14ac:dyDescent="0.2">
      <c r="B129" s="14">
        <f t="shared" si="5"/>
        <v>121</v>
      </c>
      <c r="C129" s="105"/>
      <c r="D129" s="95"/>
      <c r="E129" s="17" t="str">
        <f>IF('Sum Subs'!$D$10="TH-Hill DS-1 Vol 3 CAT 2: Clean and Visual Ends only","N/A","OK")</f>
        <v>OK</v>
      </c>
      <c r="F129" s="17" t="str">
        <f>IF('Sum Subs'!$D$10="TH-Hill DS-1 Vol 3 CAT 2: Clean and Visual Ends only","N/A","OK")</f>
        <v>OK</v>
      </c>
      <c r="G129" s="17"/>
      <c r="H129" s="17"/>
      <c r="I129" s="17" t="s">
        <v>51</v>
      </c>
      <c r="J129" s="17" t="str">
        <f t="shared" si="7"/>
        <v>OK</v>
      </c>
      <c r="K129" s="17" t="str">
        <f t="shared" si="7"/>
        <v>OK</v>
      </c>
      <c r="L129" s="17" t="str">
        <f>IF('Data Sheet'!$B$9="NC-50","N/A","OK")</f>
        <v>OK</v>
      </c>
      <c r="M129" s="17" t="str">
        <f>IF('Data Sheet'!$B$9="NC-50","N/A","OK")</f>
        <v>OK</v>
      </c>
      <c r="N129" s="64"/>
      <c r="O129" s="20"/>
      <c r="P129" s="20"/>
      <c r="Q129" s="20"/>
      <c r="R129" s="20"/>
      <c r="S129" s="20"/>
      <c r="T129" s="20"/>
      <c r="U129" s="20"/>
      <c r="V129" s="20"/>
      <c r="W129" s="20"/>
      <c r="X129" s="55"/>
      <c r="Y129" s="55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1"/>
      <c r="AO129" s="21"/>
      <c r="AP129" s="21"/>
      <c r="AQ129" s="21"/>
      <c r="AR129" s="21"/>
      <c r="AS129" s="21"/>
      <c r="AT129" s="22"/>
      <c r="AU129" s="99"/>
      <c r="AV129" s="20"/>
      <c r="AW129" s="20"/>
      <c r="AX129" s="22"/>
      <c r="BB129" s="78">
        <f t="shared" si="6"/>
        <v>0</v>
      </c>
    </row>
    <row r="130" spans="2:54" x14ac:dyDescent="0.2">
      <c r="B130" s="14">
        <f t="shared" si="5"/>
        <v>122</v>
      </c>
      <c r="C130" s="105"/>
      <c r="D130" s="95"/>
      <c r="E130" s="17" t="str">
        <f>IF('Sum Subs'!$D$10="TH-Hill DS-1 Vol 3 CAT 2: Clean and Visual Ends only","N/A","OK")</f>
        <v>OK</v>
      </c>
      <c r="F130" s="17" t="str">
        <f>IF('Sum Subs'!$D$10="TH-Hill DS-1 Vol 3 CAT 2: Clean and Visual Ends only","N/A","OK")</f>
        <v>OK</v>
      </c>
      <c r="G130" s="17"/>
      <c r="H130" s="17"/>
      <c r="I130" s="17" t="s">
        <v>51</v>
      </c>
      <c r="J130" s="17" t="str">
        <f t="shared" si="7"/>
        <v>OK</v>
      </c>
      <c r="K130" s="17" t="str">
        <f t="shared" si="7"/>
        <v>OK</v>
      </c>
      <c r="L130" s="17" t="str">
        <f>IF('Data Sheet'!$B$9="NC-50","N/A","OK")</f>
        <v>OK</v>
      </c>
      <c r="M130" s="17" t="str">
        <f>IF('Data Sheet'!$B$9="NC-50","N/A","OK")</f>
        <v>OK</v>
      </c>
      <c r="N130" s="64"/>
      <c r="O130" s="20"/>
      <c r="P130" s="20"/>
      <c r="Q130" s="20"/>
      <c r="R130" s="20"/>
      <c r="S130" s="20"/>
      <c r="T130" s="20"/>
      <c r="U130" s="20"/>
      <c r="V130" s="20"/>
      <c r="W130" s="20"/>
      <c r="X130" s="55"/>
      <c r="Y130" s="55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1"/>
      <c r="AO130" s="21"/>
      <c r="AP130" s="21"/>
      <c r="AQ130" s="21"/>
      <c r="AR130" s="21"/>
      <c r="AS130" s="21"/>
      <c r="AT130" s="22"/>
      <c r="AU130" s="99"/>
      <c r="AV130" s="20"/>
      <c r="AW130" s="20"/>
      <c r="AX130" s="22"/>
      <c r="BB130" s="78">
        <f t="shared" si="6"/>
        <v>0</v>
      </c>
    </row>
    <row r="131" spans="2:54" x14ac:dyDescent="0.2">
      <c r="B131" s="14">
        <f t="shared" si="5"/>
        <v>123</v>
      </c>
      <c r="C131" s="105"/>
      <c r="D131" s="95"/>
      <c r="E131" s="17" t="str">
        <f>IF('Sum Subs'!$D$10="TH-Hill DS-1 Vol 3 CAT 2: Clean and Visual Ends only","N/A","OK")</f>
        <v>OK</v>
      </c>
      <c r="F131" s="17" t="str">
        <f>IF('Sum Subs'!$D$10="TH-Hill DS-1 Vol 3 CAT 2: Clean and Visual Ends only","N/A","OK")</f>
        <v>OK</v>
      </c>
      <c r="G131" s="17"/>
      <c r="H131" s="17"/>
      <c r="I131" s="17" t="s">
        <v>51</v>
      </c>
      <c r="J131" s="17" t="str">
        <f t="shared" si="7"/>
        <v>OK</v>
      </c>
      <c r="K131" s="17" t="str">
        <f t="shared" si="7"/>
        <v>OK</v>
      </c>
      <c r="L131" s="17" t="str">
        <f>IF('Data Sheet'!$B$9="NC-50","N/A","OK")</f>
        <v>OK</v>
      </c>
      <c r="M131" s="17" t="str">
        <f>IF('Data Sheet'!$B$9="NC-50","N/A","OK")</f>
        <v>OK</v>
      </c>
      <c r="N131" s="64"/>
      <c r="O131" s="20"/>
      <c r="P131" s="20"/>
      <c r="Q131" s="20"/>
      <c r="R131" s="20"/>
      <c r="S131" s="20"/>
      <c r="T131" s="20"/>
      <c r="U131" s="20"/>
      <c r="V131" s="20"/>
      <c r="W131" s="20"/>
      <c r="X131" s="55"/>
      <c r="Y131" s="55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1"/>
      <c r="AO131" s="21"/>
      <c r="AP131" s="21"/>
      <c r="AQ131" s="21"/>
      <c r="AR131" s="21"/>
      <c r="AS131" s="21"/>
      <c r="AT131" s="22"/>
      <c r="AU131" s="99"/>
      <c r="AV131" s="20"/>
      <c r="AW131" s="20"/>
      <c r="AX131" s="22"/>
      <c r="BB131" s="78">
        <f t="shared" si="6"/>
        <v>0</v>
      </c>
    </row>
    <row r="132" spans="2:54" x14ac:dyDescent="0.2">
      <c r="B132" s="14">
        <f t="shared" si="5"/>
        <v>124</v>
      </c>
      <c r="C132" s="105"/>
      <c r="D132" s="95"/>
      <c r="E132" s="17" t="str">
        <f>IF('Sum Subs'!$D$10="TH-Hill DS-1 Vol 3 CAT 2: Clean and Visual Ends only","N/A","OK")</f>
        <v>OK</v>
      </c>
      <c r="F132" s="17" t="str">
        <f>IF('Sum Subs'!$D$10="TH-Hill DS-1 Vol 3 CAT 2: Clean and Visual Ends only","N/A","OK")</f>
        <v>OK</v>
      </c>
      <c r="G132" s="17"/>
      <c r="H132" s="17"/>
      <c r="I132" s="17" t="s">
        <v>51</v>
      </c>
      <c r="J132" s="17" t="str">
        <f t="shared" si="7"/>
        <v>OK</v>
      </c>
      <c r="K132" s="17" t="str">
        <f t="shared" si="7"/>
        <v>OK</v>
      </c>
      <c r="L132" s="17" t="str">
        <f>IF('Data Sheet'!$B$9="NC-50","N/A","OK")</f>
        <v>OK</v>
      </c>
      <c r="M132" s="17" t="str">
        <f>IF('Data Sheet'!$B$9="NC-50","N/A","OK")</f>
        <v>OK</v>
      </c>
      <c r="N132" s="64"/>
      <c r="O132" s="20"/>
      <c r="P132" s="20"/>
      <c r="Q132" s="20"/>
      <c r="R132" s="20"/>
      <c r="S132" s="20"/>
      <c r="T132" s="20"/>
      <c r="U132" s="20"/>
      <c r="V132" s="20"/>
      <c r="W132" s="20"/>
      <c r="X132" s="55"/>
      <c r="Y132" s="55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1"/>
      <c r="AO132" s="21"/>
      <c r="AP132" s="21"/>
      <c r="AQ132" s="21"/>
      <c r="AR132" s="21"/>
      <c r="AS132" s="21"/>
      <c r="AT132" s="22"/>
      <c r="AU132" s="99"/>
      <c r="AV132" s="20"/>
      <c r="AW132" s="20"/>
      <c r="AX132" s="22"/>
      <c r="BB132" s="78">
        <f t="shared" si="6"/>
        <v>0</v>
      </c>
    </row>
    <row r="133" spans="2:54" x14ac:dyDescent="0.2">
      <c r="B133" s="14">
        <f t="shared" si="5"/>
        <v>125</v>
      </c>
      <c r="C133" s="105"/>
      <c r="D133" s="95"/>
      <c r="E133" s="17" t="str">
        <f>IF('Sum Subs'!$D$10="TH-Hill DS-1 Vol 3 CAT 2: Clean and Visual Ends only","N/A","OK")</f>
        <v>OK</v>
      </c>
      <c r="F133" s="17" t="str">
        <f>IF('Sum Subs'!$D$10="TH-Hill DS-1 Vol 3 CAT 2: Clean and Visual Ends only","N/A","OK")</f>
        <v>OK</v>
      </c>
      <c r="G133" s="17"/>
      <c r="H133" s="17"/>
      <c r="I133" s="17" t="s">
        <v>51</v>
      </c>
      <c r="J133" s="17" t="str">
        <f t="shared" si="7"/>
        <v>OK</v>
      </c>
      <c r="K133" s="17" t="str">
        <f t="shared" si="7"/>
        <v>OK</v>
      </c>
      <c r="L133" s="17" t="str">
        <f>IF('Data Sheet'!$B$9="NC-50","N/A","OK")</f>
        <v>OK</v>
      </c>
      <c r="M133" s="17" t="str">
        <f>IF('Data Sheet'!$B$9="NC-50","N/A","OK")</f>
        <v>OK</v>
      </c>
      <c r="N133" s="64"/>
      <c r="O133" s="20"/>
      <c r="P133" s="20"/>
      <c r="Q133" s="20"/>
      <c r="R133" s="20"/>
      <c r="S133" s="20"/>
      <c r="T133" s="20"/>
      <c r="U133" s="20"/>
      <c r="V133" s="20"/>
      <c r="W133" s="20"/>
      <c r="X133" s="55"/>
      <c r="Y133" s="55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1"/>
      <c r="AO133" s="21"/>
      <c r="AP133" s="21"/>
      <c r="AQ133" s="21"/>
      <c r="AR133" s="21"/>
      <c r="AS133" s="21"/>
      <c r="AT133" s="22"/>
      <c r="AU133" s="99"/>
      <c r="AV133" s="20"/>
      <c r="AW133" s="20"/>
      <c r="AX133" s="22"/>
      <c r="BB133" s="78">
        <f t="shared" si="6"/>
        <v>0</v>
      </c>
    </row>
    <row r="134" spans="2:54" x14ac:dyDescent="0.2">
      <c r="B134" s="14">
        <f t="shared" si="5"/>
        <v>126</v>
      </c>
      <c r="C134" s="105"/>
      <c r="D134" s="95"/>
      <c r="E134" s="17" t="str">
        <f>IF('Sum Subs'!$D$10="TH-Hill DS-1 Vol 3 CAT 2: Clean and Visual Ends only","N/A","OK")</f>
        <v>OK</v>
      </c>
      <c r="F134" s="17" t="str">
        <f>IF('Sum Subs'!$D$10="TH-Hill DS-1 Vol 3 CAT 2: Clean and Visual Ends only","N/A","OK")</f>
        <v>OK</v>
      </c>
      <c r="G134" s="17"/>
      <c r="H134" s="17"/>
      <c r="I134" s="17" t="s">
        <v>51</v>
      </c>
      <c r="J134" s="17" t="str">
        <f t="shared" si="7"/>
        <v>OK</v>
      </c>
      <c r="K134" s="17" t="str">
        <f t="shared" si="7"/>
        <v>OK</v>
      </c>
      <c r="L134" s="17" t="str">
        <f>IF('Data Sheet'!$B$9="NC-50","N/A","OK")</f>
        <v>OK</v>
      </c>
      <c r="M134" s="17" t="str">
        <f>IF('Data Sheet'!$B$9="NC-50","N/A","OK")</f>
        <v>OK</v>
      </c>
      <c r="N134" s="64"/>
      <c r="O134" s="20"/>
      <c r="P134" s="20"/>
      <c r="Q134" s="20"/>
      <c r="R134" s="20"/>
      <c r="S134" s="20"/>
      <c r="T134" s="20"/>
      <c r="U134" s="20"/>
      <c r="V134" s="20"/>
      <c r="W134" s="20"/>
      <c r="X134" s="55"/>
      <c r="Y134" s="55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1"/>
      <c r="AO134" s="21"/>
      <c r="AP134" s="21"/>
      <c r="AQ134" s="21"/>
      <c r="AR134" s="21"/>
      <c r="AS134" s="21"/>
      <c r="AT134" s="22"/>
      <c r="AU134" s="99"/>
      <c r="AV134" s="20"/>
      <c r="AW134" s="20"/>
      <c r="AX134" s="22"/>
      <c r="BB134" s="78">
        <f t="shared" si="6"/>
        <v>0</v>
      </c>
    </row>
    <row r="135" spans="2:54" x14ac:dyDescent="0.2">
      <c r="B135" s="14">
        <f t="shared" si="5"/>
        <v>127</v>
      </c>
      <c r="C135" s="105"/>
      <c r="D135" s="95"/>
      <c r="E135" s="17" t="str">
        <f>IF('Sum Subs'!$D$10="TH-Hill DS-1 Vol 3 CAT 2: Clean and Visual Ends only","N/A","OK")</f>
        <v>OK</v>
      </c>
      <c r="F135" s="17" t="str">
        <f>IF('Sum Subs'!$D$10="TH-Hill DS-1 Vol 3 CAT 2: Clean and Visual Ends only","N/A","OK")</f>
        <v>OK</v>
      </c>
      <c r="G135" s="17"/>
      <c r="H135" s="17"/>
      <c r="I135" s="17" t="s">
        <v>51</v>
      </c>
      <c r="J135" s="17" t="str">
        <f t="shared" si="7"/>
        <v>OK</v>
      </c>
      <c r="K135" s="17" t="str">
        <f t="shared" si="7"/>
        <v>OK</v>
      </c>
      <c r="L135" s="17" t="str">
        <f>IF('Data Sheet'!$B$9="NC-50","N/A","OK")</f>
        <v>OK</v>
      </c>
      <c r="M135" s="17" t="str">
        <f>IF('Data Sheet'!$B$9="NC-50","N/A","OK")</f>
        <v>OK</v>
      </c>
      <c r="N135" s="64"/>
      <c r="O135" s="20"/>
      <c r="P135" s="20"/>
      <c r="Q135" s="20"/>
      <c r="R135" s="20"/>
      <c r="S135" s="20"/>
      <c r="T135" s="20"/>
      <c r="U135" s="20"/>
      <c r="V135" s="20"/>
      <c r="W135" s="20"/>
      <c r="X135" s="55"/>
      <c r="Y135" s="55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1"/>
      <c r="AO135" s="21"/>
      <c r="AP135" s="21"/>
      <c r="AQ135" s="21"/>
      <c r="AR135" s="21"/>
      <c r="AS135" s="21"/>
      <c r="AT135" s="22"/>
      <c r="AU135" s="99"/>
      <c r="AV135" s="20"/>
      <c r="AW135" s="20"/>
      <c r="AX135" s="22"/>
      <c r="BB135" s="78">
        <f t="shared" si="6"/>
        <v>0</v>
      </c>
    </row>
    <row r="136" spans="2:54" x14ac:dyDescent="0.2">
      <c r="B136" s="14">
        <f t="shared" si="5"/>
        <v>128</v>
      </c>
      <c r="C136" s="105"/>
      <c r="D136" s="95"/>
      <c r="E136" s="17" t="str">
        <f>IF('Sum Subs'!$D$10="TH-Hill DS-1 Vol 3 CAT 2: Clean and Visual Ends only","N/A","OK")</f>
        <v>OK</v>
      </c>
      <c r="F136" s="17" t="str">
        <f>IF('Sum Subs'!$D$10="TH-Hill DS-1 Vol 3 CAT 2: Clean and Visual Ends only","N/A","OK")</f>
        <v>OK</v>
      </c>
      <c r="G136" s="17"/>
      <c r="H136" s="17"/>
      <c r="I136" s="17" t="s">
        <v>51</v>
      </c>
      <c r="J136" s="17" t="str">
        <f t="shared" si="7"/>
        <v>OK</v>
      </c>
      <c r="K136" s="17" t="str">
        <f t="shared" si="7"/>
        <v>OK</v>
      </c>
      <c r="L136" s="17" t="str">
        <f>IF('Data Sheet'!$B$9="NC-50","N/A","OK")</f>
        <v>OK</v>
      </c>
      <c r="M136" s="17" t="str">
        <f>IF('Data Sheet'!$B$9="NC-50","N/A","OK")</f>
        <v>OK</v>
      </c>
      <c r="N136" s="64"/>
      <c r="O136" s="20"/>
      <c r="P136" s="20"/>
      <c r="Q136" s="20"/>
      <c r="R136" s="20"/>
      <c r="S136" s="20"/>
      <c r="T136" s="20"/>
      <c r="U136" s="20"/>
      <c r="V136" s="20"/>
      <c r="W136" s="20"/>
      <c r="X136" s="55"/>
      <c r="Y136" s="55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1"/>
      <c r="AO136" s="21"/>
      <c r="AP136" s="21"/>
      <c r="AQ136" s="21"/>
      <c r="AR136" s="21"/>
      <c r="AS136" s="21"/>
      <c r="AT136" s="22"/>
      <c r="AU136" s="99"/>
      <c r="AV136" s="20"/>
      <c r="AW136" s="20"/>
      <c r="AX136" s="22"/>
      <c r="BB136" s="78">
        <f t="shared" si="6"/>
        <v>0</v>
      </c>
    </row>
    <row r="137" spans="2:54" x14ac:dyDescent="0.2">
      <c r="B137" s="14">
        <f t="shared" si="5"/>
        <v>129</v>
      </c>
      <c r="C137" s="105"/>
      <c r="D137" s="95"/>
      <c r="E137" s="17" t="str">
        <f>IF('Sum Subs'!$D$10="TH-Hill DS-1 Vol 3 CAT 2: Clean and Visual Ends only","N/A","OK")</f>
        <v>OK</v>
      </c>
      <c r="F137" s="17" t="str">
        <f>IF('Sum Subs'!$D$10="TH-Hill DS-1 Vol 3 CAT 2: Clean and Visual Ends only","N/A","OK")</f>
        <v>OK</v>
      </c>
      <c r="G137" s="17"/>
      <c r="H137" s="17"/>
      <c r="I137" s="17" t="s">
        <v>51</v>
      </c>
      <c r="J137" s="17" t="str">
        <f t="shared" si="7"/>
        <v>OK</v>
      </c>
      <c r="K137" s="17" t="str">
        <f t="shared" si="7"/>
        <v>OK</v>
      </c>
      <c r="L137" s="17" t="str">
        <f>IF('Data Sheet'!$B$9="NC-50","N/A","OK")</f>
        <v>OK</v>
      </c>
      <c r="M137" s="17" t="str">
        <f>IF('Data Sheet'!$B$9="NC-50","N/A","OK")</f>
        <v>OK</v>
      </c>
      <c r="N137" s="64"/>
      <c r="O137" s="20"/>
      <c r="P137" s="20"/>
      <c r="Q137" s="20"/>
      <c r="R137" s="20"/>
      <c r="S137" s="20"/>
      <c r="T137" s="20"/>
      <c r="U137" s="20"/>
      <c r="V137" s="20"/>
      <c r="W137" s="20"/>
      <c r="X137" s="55"/>
      <c r="Y137" s="55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1"/>
      <c r="AO137" s="21"/>
      <c r="AP137" s="21"/>
      <c r="AQ137" s="21"/>
      <c r="AR137" s="21"/>
      <c r="AS137" s="21"/>
      <c r="AT137" s="22"/>
      <c r="AU137" s="99"/>
      <c r="AV137" s="20"/>
      <c r="AW137" s="20"/>
      <c r="AX137" s="22"/>
      <c r="BB137" s="78">
        <f t="shared" si="6"/>
        <v>0</v>
      </c>
    </row>
    <row r="138" spans="2:54" x14ac:dyDescent="0.2">
      <c r="B138" s="14">
        <f t="shared" si="5"/>
        <v>130</v>
      </c>
      <c r="C138" s="105"/>
      <c r="D138" s="95"/>
      <c r="E138" s="17" t="str">
        <f>IF('Sum Subs'!$D$10="TH-Hill DS-1 Vol 3 CAT 2: Clean and Visual Ends only","N/A","OK")</f>
        <v>OK</v>
      </c>
      <c r="F138" s="17" t="str">
        <f>IF('Sum Subs'!$D$10="TH-Hill DS-1 Vol 3 CAT 2: Clean and Visual Ends only","N/A","OK")</f>
        <v>OK</v>
      </c>
      <c r="G138" s="17"/>
      <c r="H138" s="17"/>
      <c r="I138" s="17" t="s">
        <v>51</v>
      </c>
      <c r="J138" s="17" t="str">
        <f t="shared" si="7"/>
        <v>OK</v>
      </c>
      <c r="K138" s="17" t="str">
        <f t="shared" si="7"/>
        <v>OK</v>
      </c>
      <c r="L138" s="17" t="str">
        <f>IF('Data Sheet'!$B$9="NC-50","N/A","OK")</f>
        <v>OK</v>
      </c>
      <c r="M138" s="17" t="str">
        <f>IF('Data Sheet'!$B$9="NC-50","N/A","OK")</f>
        <v>OK</v>
      </c>
      <c r="N138" s="64"/>
      <c r="O138" s="20"/>
      <c r="P138" s="20"/>
      <c r="Q138" s="20"/>
      <c r="R138" s="20"/>
      <c r="S138" s="20"/>
      <c r="T138" s="20"/>
      <c r="U138" s="20"/>
      <c r="V138" s="20"/>
      <c r="W138" s="20"/>
      <c r="X138" s="55"/>
      <c r="Y138" s="55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1"/>
      <c r="AO138" s="21"/>
      <c r="AP138" s="21"/>
      <c r="AQ138" s="21"/>
      <c r="AR138" s="21"/>
      <c r="AS138" s="21"/>
      <c r="AT138" s="22"/>
      <c r="AU138" s="99"/>
      <c r="AV138" s="20"/>
      <c r="AW138" s="20"/>
      <c r="AX138" s="22"/>
      <c r="BB138" s="78">
        <f t="shared" si="6"/>
        <v>0</v>
      </c>
    </row>
    <row r="139" spans="2:54" x14ac:dyDescent="0.2">
      <c r="B139" s="14">
        <f t="shared" ref="B139:B158" si="8">B138+1</f>
        <v>131</v>
      </c>
      <c r="C139" s="105"/>
      <c r="D139" s="95"/>
      <c r="E139" s="17" t="str">
        <f>IF('Sum Subs'!$D$10="TH-Hill DS-1 Vol 3 CAT 2: Clean and Visual Ends only","N/A","OK")</f>
        <v>OK</v>
      </c>
      <c r="F139" s="17" t="str">
        <f>IF('Sum Subs'!$D$10="TH-Hill DS-1 Vol 3 CAT 2: Clean and Visual Ends only","N/A","OK")</f>
        <v>OK</v>
      </c>
      <c r="G139" s="17"/>
      <c r="H139" s="17"/>
      <c r="I139" s="17" t="s">
        <v>51</v>
      </c>
      <c r="J139" s="17" t="str">
        <f t="shared" si="7"/>
        <v>OK</v>
      </c>
      <c r="K139" s="17" t="str">
        <f t="shared" si="7"/>
        <v>OK</v>
      </c>
      <c r="L139" s="17" t="str">
        <f>IF('Data Sheet'!$B$9="NC-50","N/A","OK")</f>
        <v>OK</v>
      </c>
      <c r="M139" s="17" t="str">
        <f>IF('Data Sheet'!$B$9="NC-50","N/A","OK")</f>
        <v>OK</v>
      </c>
      <c r="N139" s="64"/>
      <c r="O139" s="20"/>
      <c r="P139" s="20"/>
      <c r="Q139" s="20"/>
      <c r="R139" s="20"/>
      <c r="S139" s="20"/>
      <c r="T139" s="20"/>
      <c r="U139" s="20"/>
      <c r="V139" s="20"/>
      <c r="W139" s="20"/>
      <c r="X139" s="55"/>
      <c r="Y139" s="55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1"/>
      <c r="AO139" s="21"/>
      <c r="AP139" s="21"/>
      <c r="AQ139" s="21"/>
      <c r="AR139" s="21"/>
      <c r="AS139" s="21"/>
      <c r="AT139" s="22"/>
      <c r="AU139" s="99"/>
      <c r="AV139" s="20"/>
      <c r="AW139" s="20"/>
      <c r="AX139" s="22"/>
      <c r="BB139" s="78">
        <f t="shared" ref="BB139:BB158" si="9">COUNTA(Q139:AC139)</f>
        <v>0</v>
      </c>
    </row>
    <row r="140" spans="2:54" x14ac:dyDescent="0.2">
      <c r="B140" s="14">
        <f t="shared" si="8"/>
        <v>132</v>
      </c>
      <c r="C140" s="105"/>
      <c r="D140" s="95"/>
      <c r="E140" s="17" t="str">
        <f>IF('Sum Subs'!$D$10="TH-Hill DS-1 Vol 3 CAT 2: Clean and Visual Ends only","N/A","OK")</f>
        <v>OK</v>
      </c>
      <c r="F140" s="17" t="str">
        <f>IF('Sum Subs'!$D$10="TH-Hill DS-1 Vol 3 CAT 2: Clean and Visual Ends only","N/A","OK")</f>
        <v>OK</v>
      </c>
      <c r="G140" s="17"/>
      <c r="H140" s="17"/>
      <c r="I140" s="17" t="s">
        <v>51</v>
      </c>
      <c r="J140" s="17" t="str">
        <f t="shared" si="7"/>
        <v>OK</v>
      </c>
      <c r="K140" s="17" t="str">
        <f t="shared" si="7"/>
        <v>OK</v>
      </c>
      <c r="L140" s="17" t="str">
        <f>IF('Data Sheet'!$B$9="NC-50","N/A","OK")</f>
        <v>OK</v>
      </c>
      <c r="M140" s="17" t="str">
        <f>IF('Data Sheet'!$B$9="NC-50","N/A","OK")</f>
        <v>OK</v>
      </c>
      <c r="N140" s="64"/>
      <c r="O140" s="20"/>
      <c r="P140" s="20"/>
      <c r="Q140" s="20"/>
      <c r="R140" s="20"/>
      <c r="S140" s="20"/>
      <c r="T140" s="20"/>
      <c r="U140" s="20"/>
      <c r="V140" s="20"/>
      <c r="W140" s="20"/>
      <c r="X140" s="55"/>
      <c r="Y140" s="55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1"/>
      <c r="AO140" s="21"/>
      <c r="AP140" s="21"/>
      <c r="AQ140" s="21"/>
      <c r="AR140" s="21"/>
      <c r="AS140" s="21"/>
      <c r="AT140" s="22"/>
      <c r="AU140" s="99"/>
      <c r="AV140" s="20"/>
      <c r="AW140" s="20"/>
      <c r="AX140" s="22"/>
      <c r="BB140" s="78">
        <f t="shared" si="9"/>
        <v>0</v>
      </c>
    </row>
    <row r="141" spans="2:54" x14ac:dyDescent="0.2">
      <c r="B141" s="14">
        <f t="shared" si="8"/>
        <v>133</v>
      </c>
      <c r="C141" s="105"/>
      <c r="D141" s="95"/>
      <c r="E141" s="17" t="str">
        <f>IF('Sum Subs'!$D$10="TH-Hill DS-1 Vol 3 CAT 2: Clean and Visual Ends only","N/A","OK")</f>
        <v>OK</v>
      </c>
      <c r="F141" s="17" t="str">
        <f>IF('Sum Subs'!$D$10="TH-Hill DS-1 Vol 3 CAT 2: Clean and Visual Ends only","N/A","OK")</f>
        <v>OK</v>
      </c>
      <c r="G141" s="17"/>
      <c r="H141" s="17"/>
      <c r="I141" s="17" t="s">
        <v>51</v>
      </c>
      <c r="J141" s="17" t="str">
        <f t="shared" si="7"/>
        <v>OK</v>
      </c>
      <c r="K141" s="17" t="str">
        <f t="shared" si="7"/>
        <v>OK</v>
      </c>
      <c r="L141" s="17" t="str">
        <f>IF('Data Sheet'!$B$9="NC-50","N/A","OK")</f>
        <v>OK</v>
      </c>
      <c r="M141" s="17" t="str">
        <f>IF('Data Sheet'!$B$9="NC-50","N/A","OK")</f>
        <v>OK</v>
      </c>
      <c r="N141" s="64"/>
      <c r="O141" s="20"/>
      <c r="P141" s="20"/>
      <c r="Q141" s="20"/>
      <c r="R141" s="20"/>
      <c r="S141" s="20"/>
      <c r="T141" s="20"/>
      <c r="U141" s="20"/>
      <c r="V141" s="20"/>
      <c r="W141" s="20"/>
      <c r="X141" s="55"/>
      <c r="Y141" s="55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1"/>
      <c r="AO141" s="21"/>
      <c r="AP141" s="21"/>
      <c r="AQ141" s="21"/>
      <c r="AR141" s="21"/>
      <c r="AS141" s="21"/>
      <c r="AT141" s="22"/>
      <c r="AU141" s="99"/>
      <c r="AV141" s="20"/>
      <c r="AW141" s="20"/>
      <c r="AX141" s="22"/>
      <c r="BB141" s="78">
        <f t="shared" si="9"/>
        <v>0</v>
      </c>
    </row>
    <row r="142" spans="2:54" x14ac:dyDescent="0.2">
      <c r="B142" s="14">
        <f t="shared" si="8"/>
        <v>134</v>
      </c>
      <c r="C142" s="105"/>
      <c r="D142" s="95"/>
      <c r="E142" s="17" t="str">
        <f>IF('Sum Subs'!$D$10="TH-Hill DS-1 Vol 3 CAT 2: Clean and Visual Ends only","N/A","OK")</f>
        <v>OK</v>
      </c>
      <c r="F142" s="17" t="str">
        <f>IF('Sum Subs'!$D$10="TH-Hill DS-1 Vol 3 CAT 2: Clean and Visual Ends only","N/A","OK")</f>
        <v>OK</v>
      </c>
      <c r="G142" s="17"/>
      <c r="H142" s="17"/>
      <c r="I142" s="17" t="s">
        <v>51</v>
      </c>
      <c r="J142" s="17" t="str">
        <f t="shared" si="7"/>
        <v>OK</v>
      </c>
      <c r="K142" s="17" t="str">
        <f t="shared" si="7"/>
        <v>OK</v>
      </c>
      <c r="L142" s="17" t="str">
        <f>IF('Data Sheet'!$B$9="NC-50","N/A","OK")</f>
        <v>OK</v>
      </c>
      <c r="M142" s="17" t="str">
        <f>IF('Data Sheet'!$B$9="NC-50","N/A","OK")</f>
        <v>OK</v>
      </c>
      <c r="N142" s="64"/>
      <c r="O142" s="20"/>
      <c r="P142" s="20"/>
      <c r="Q142" s="20"/>
      <c r="R142" s="20"/>
      <c r="S142" s="20"/>
      <c r="T142" s="20"/>
      <c r="U142" s="20"/>
      <c r="V142" s="20"/>
      <c r="W142" s="20"/>
      <c r="X142" s="55"/>
      <c r="Y142" s="55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1"/>
      <c r="AO142" s="21"/>
      <c r="AP142" s="21"/>
      <c r="AQ142" s="21"/>
      <c r="AR142" s="21"/>
      <c r="AS142" s="21"/>
      <c r="AT142" s="22"/>
      <c r="AU142" s="99"/>
      <c r="AV142" s="20"/>
      <c r="AW142" s="20"/>
      <c r="AX142" s="22"/>
      <c r="BB142" s="78">
        <f t="shared" si="9"/>
        <v>0</v>
      </c>
    </row>
    <row r="143" spans="2:54" x14ac:dyDescent="0.2">
      <c r="B143" s="14">
        <f t="shared" si="8"/>
        <v>135</v>
      </c>
      <c r="C143" s="105"/>
      <c r="D143" s="95"/>
      <c r="E143" s="17" t="str">
        <f>IF('Sum Subs'!$D$10="TH-Hill DS-1 Vol 3 CAT 2: Clean and Visual Ends only","N/A","OK")</f>
        <v>OK</v>
      </c>
      <c r="F143" s="17" t="str">
        <f>IF('Sum Subs'!$D$10="TH-Hill DS-1 Vol 3 CAT 2: Clean and Visual Ends only","N/A","OK")</f>
        <v>OK</v>
      </c>
      <c r="G143" s="17"/>
      <c r="H143" s="17"/>
      <c r="I143" s="17" t="s">
        <v>51</v>
      </c>
      <c r="J143" s="17" t="str">
        <f t="shared" si="7"/>
        <v>OK</v>
      </c>
      <c r="K143" s="17" t="str">
        <f t="shared" si="7"/>
        <v>OK</v>
      </c>
      <c r="L143" s="17" t="str">
        <f>IF('Data Sheet'!$B$9="NC-50","N/A","OK")</f>
        <v>OK</v>
      </c>
      <c r="M143" s="17" t="str">
        <f>IF('Data Sheet'!$B$9="NC-50","N/A","OK")</f>
        <v>OK</v>
      </c>
      <c r="N143" s="64"/>
      <c r="O143" s="20"/>
      <c r="P143" s="20"/>
      <c r="Q143" s="20"/>
      <c r="R143" s="20"/>
      <c r="S143" s="20"/>
      <c r="T143" s="20"/>
      <c r="U143" s="20"/>
      <c r="V143" s="20"/>
      <c r="W143" s="20"/>
      <c r="X143" s="55"/>
      <c r="Y143" s="55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1"/>
      <c r="AO143" s="21"/>
      <c r="AP143" s="21"/>
      <c r="AQ143" s="21"/>
      <c r="AR143" s="21"/>
      <c r="AS143" s="21"/>
      <c r="AT143" s="22"/>
      <c r="AU143" s="99"/>
      <c r="AV143" s="20"/>
      <c r="AW143" s="20"/>
      <c r="AX143" s="22"/>
      <c r="BB143" s="78">
        <f t="shared" si="9"/>
        <v>0</v>
      </c>
    </row>
    <row r="144" spans="2:54" x14ac:dyDescent="0.2">
      <c r="B144" s="14">
        <f t="shared" si="8"/>
        <v>136</v>
      </c>
      <c r="C144" s="105"/>
      <c r="D144" s="95"/>
      <c r="E144" s="17" t="str">
        <f>IF('Sum Subs'!$D$10="TH-Hill DS-1 Vol 3 CAT 2: Clean and Visual Ends only","N/A","OK")</f>
        <v>OK</v>
      </c>
      <c r="F144" s="17" t="str">
        <f>IF('Sum Subs'!$D$10="TH-Hill DS-1 Vol 3 CAT 2: Clean and Visual Ends only","N/A","OK")</f>
        <v>OK</v>
      </c>
      <c r="G144" s="17"/>
      <c r="H144" s="17"/>
      <c r="I144" s="17" t="s">
        <v>51</v>
      </c>
      <c r="J144" s="17" t="str">
        <f t="shared" si="7"/>
        <v>OK</v>
      </c>
      <c r="K144" s="17" t="str">
        <f t="shared" si="7"/>
        <v>OK</v>
      </c>
      <c r="L144" s="17" t="str">
        <f>IF('Data Sheet'!$B$9="NC-50","N/A","OK")</f>
        <v>OK</v>
      </c>
      <c r="M144" s="17" t="str">
        <f>IF('Data Sheet'!$B$9="NC-50","N/A","OK")</f>
        <v>OK</v>
      </c>
      <c r="N144" s="64"/>
      <c r="O144" s="20"/>
      <c r="P144" s="20"/>
      <c r="Q144" s="20"/>
      <c r="R144" s="20"/>
      <c r="S144" s="20"/>
      <c r="T144" s="20"/>
      <c r="U144" s="20"/>
      <c r="V144" s="20"/>
      <c r="W144" s="20"/>
      <c r="X144" s="55"/>
      <c r="Y144" s="55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1"/>
      <c r="AO144" s="21"/>
      <c r="AP144" s="21"/>
      <c r="AQ144" s="21"/>
      <c r="AR144" s="21"/>
      <c r="AS144" s="21"/>
      <c r="AT144" s="22"/>
      <c r="AU144" s="99"/>
      <c r="AV144" s="20"/>
      <c r="AW144" s="20"/>
      <c r="AX144" s="22"/>
      <c r="BB144" s="78">
        <f t="shared" si="9"/>
        <v>0</v>
      </c>
    </row>
    <row r="145" spans="2:54" x14ac:dyDescent="0.2">
      <c r="B145" s="14">
        <f t="shared" si="8"/>
        <v>137</v>
      </c>
      <c r="C145" s="105"/>
      <c r="D145" s="95"/>
      <c r="E145" s="17" t="str">
        <f>IF('Sum Subs'!$D$10="TH-Hill DS-1 Vol 3 CAT 2: Clean and Visual Ends only","N/A","OK")</f>
        <v>OK</v>
      </c>
      <c r="F145" s="17" t="str">
        <f>IF('Sum Subs'!$D$10="TH-Hill DS-1 Vol 3 CAT 2: Clean and Visual Ends only","N/A","OK")</f>
        <v>OK</v>
      </c>
      <c r="G145" s="17"/>
      <c r="H145" s="17"/>
      <c r="I145" s="17" t="s">
        <v>51</v>
      </c>
      <c r="J145" s="17" t="str">
        <f t="shared" si="7"/>
        <v>OK</v>
      </c>
      <c r="K145" s="17" t="str">
        <f t="shared" si="7"/>
        <v>OK</v>
      </c>
      <c r="L145" s="17" t="str">
        <f>IF('Data Sheet'!$B$9="NC-50","N/A","OK")</f>
        <v>OK</v>
      </c>
      <c r="M145" s="17" t="str">
        <f>IF('Data Sheet'!$B$9="NC-50","N/A","OK")</f>
        <v>OK</v>
      </c>
      <c r="N145" s="64"/>
      <c r="O145" s="20"/>
      <c r="P145" s="20"/>
      <c r="Q145" s="20"/>
      <c r="R145" s="20"/>
      <c r="S145" s="20"/>
      <c r="T145" s="20"/>
      <c r="U145" s="20"/>
      <c r="V145" s="20"/>
      <c r="W145" s="20"/>
      <c r="X145" s="55"/>
      <c r="Y145" s="55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1"/>
      <c r="AO145" s="21"/>
      <c r="AP145" s="21"/>
      <c r="AQ145" s="21"/>
      <c r="AR145" s="21"/>
      <c r="AS145" s="21"/>
      <c r="AT145" s="22"/>
      <c r="AU145" s="99"/>
      <c r="AV145" s="20"/>
      <c r="AW145" s="20"/>
      <c r="AX145" s="22"/>
      <c r="BB145" s="78">
        <f t="shared" si="9"/>
        <v>0</v>
      </c>
    </row>
    <row r="146" spans="2:54" x14ac:dyDescent="0.2">
      <c r="B146" s="14">
        <f t="shared" si="8"/>
        <v>138</v>
      </c>
      <c r="C146" s="105"/>
      <c r="D146" s="95"/>
      <c r="E146" s="17" t="str">
        <f>IF('Sum Subs'!$D$10="TH-Hill DS-1 Vol 3 CAT 2: Clean and Visual Ends only","N/A","OK")</f>
        <v>OK</v>
      </c>
      <c r="F146" s="17" t="str">
        <f>IF('Sum Subs'!$D$10="TH-Hill DS-1 Vol 3 CAT 2: Clean and Visual Ends only","N/A","OK")</f>
        <v>OK</v>
      </c>
      <c r="G146" s="17"/>
      <c r="H146" s="17"/>
      <c r="I146" s="17" t="s">
        <v>51</v>
      </c>
      <c r="J146" s="17" t="str">
        <f t="shared" si="7"/>
        <v>OK</v>
      </c>
      <c r="K146" s="17" t="str">
        <f t="shared" si="7"/>
        <v>OK</v>
      </c>
      <c r="L146" s="17" t="str">
        <f>IF('Data Sheet'!$B$9="NC-50","N/A","OK")</f>
        <v>OK</v>
      </c>
      <c r="M146" s="17" t="str">
        <f>IF('Data Sheet'!$B$9="NC-50","N/A","OK")</f>
        <v>OK</v>
      </c>
      <c r="N146" s="64"/>
      <c r="O146" s="20"/>
      <c r="P146" s="20"/>
      <c r="Q146" s="20"/>
      <c r="R146" s="20"/>
      <c r="S146" s="20"/>
      <c r="T146" s="20"/>
      <c r="U146" s="20"/>
      <c r="V146" s="20"/>
      <c r="W146" s="20"/>
      <c r="X146" s="55"/>
      <c r="Y146" s="55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1"/>
      <c r="AO146" s="21"/>
      <c r="AP146" s="21"/>
      <c r="AQ146" s="21"/>
      <c r="AR146" s="21"/>
      <c r="AS146" s="21"/>
      <c r="AT146" s="22"/>
      <c r="AU146" s="99"/>
      <c r="AV146" s="20"/>
      <c r="AW146" s="20"/>
      <c r="AX146" s="22"/>
      <c r="BB146" s="78">
        <f t="shared" si="9"/>
        <v>0</v>
      </c>
    </row>
    <row r="147" spans="2:54" x14ac:dyDescent="0.2">
      <c r="B147" s="14">
        <f t="shared" si="8"/>
        <v>139</v>
      </c>
      <c r="C147" s="105"/>
      <c r="D147" s="95"/>
      <c r="E147" s="17" t="str">
        <f>IF('Sum Subs'!$D$10="TH-Hill DS-1 Vol 3 CAT 2: Clean and Visual Ends only","N/A","OK")</f>
        <v>OK</v>
      </c>
      <c r="F147" s="17" t="str">
        <f>IF('Sum Subs'!$D$10="TH-Hill DS-1 Vol 3 CAT 2: Clean and Visual Ends only","N/A","OK")</f>
        <v>OK</v>
      </c>
      <c r="G147" s="17"/>
      <c r="H147" s="17"/>
      <c r="I147" s="17" t="s">
        <v>51</v>
      </c>
      <c r="J147" s="17" t="str">
        <f t="shared" si="7"/>
        <v>OK</v>
      </c>
      <c r="K147" s="17" t="str">
        <f t="shared" si="7"/>
        <v>OK</v>
      </c>
      <c r="L147" s="17" t="str">
        <f>IF('Data Sheet'!$B$9="NC-50","N/A","OK")</f>
        <v>OK</v>
      </c>
      <c r="M147" s="17" t="str">
        <f>IF('Data Sheet'!$B$9="NC-50","N/A","OK")</f>
        <v>OK</v>
      </c>
      <c r="N147" s="64"/>
      <c r="O147" s="20"/>
      <c r="P147" s="20"/>
      <c r="Q147" s="20"/>
      <c r="R147" s="20"/>
      <c r="S147" s="20"/>
      <c r="T147" s="20"/>
      <c r="U147" s="20"/>
      <c r="V147" s="20"/>
      <c r="W147" s="20"/>
      <c r="X147" s="55"/>
      <c r="Y147" s="55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1"/>
      <c r="AO147" s="21"/>
      <c r="AP147" s="21"/>
      <c r="AQ147" s="21"/>
      <c r="AR147" s="21"/>
      <c r="AS147" s="21"/>
      <c r="AT147" s="22"/>
      <c r="AU147" s="99"/>
      <c r="AV147" s="20"/>
      <c r="AW147" s="20"/>
      <c r="AX147" s="22"/>
      <c r="BB147" s="78">
        <f t="shared" si="9"/>
        <v>0</v>
      </c>
    </row>
    <row r="148" spans="2:54" x14ac:dyDescent="0.2">
      <c r="B148" s="14">
        <f t="shared" si="8"/>
        <v>140</v>
      </c>
      <c r="C148" s="105"/>
      <c r="D148" s="95"/>
      <c r="E148" s="17" t="str">
        <f>IF('Sum Subs'!$D$10="TH-Hill DS-1 Vol 3 CAT 2: Clean and Visual Ends only","N/A","OK")</f>
        <v>OK</v>
      </c>
      <c r="F148" s="17" t="str">
        <f>IF('Sum Subs'!$D$10="TH-Hill DS-1 Vol 3 CAT 2: Clean and Visual Ends only","N/A","OK")</f>
        <v>OK</v>
      </c>
      <c r="G148" s="17"/>
      <c r="H148" s="17"/>
      <c r="I148" s="17" t="s">
        <v>51</v>
      </c>
      <c r="J148" s="17" t="str">
        <f t="shared" si="7"/>
        <v>OK</v>
      </c>
      <c r="K148" s="17" t="str">
        <f t="shared" si="7"/>
        <v>OK</v>
      </c>
      <c r="L148" s="17" t="str">
        <f>IF('Data Sheet'!$B$9="NC-50","N/A","OK")</f>
        <v>OK</v>
      </c>
      <c r="M148" s="17" t="str">
        <f>IF('Data Sheet'!$B$9="NC-50","N/A","OK")</f>
        <v>OK</v>
      </c>
      <c r="N148" s="64"/>
      <c r="O148" s="20"/>
      <c r="P148" s="20"/>
      <c r="Q148" s="20"/>
      <c r="R148" s="20"/>
      <c r="S148" s="20"/>
      <c r="T148" s="20"/>
      <c r="U148" s="20"/>
      <c r="V148" s="20"/>
      <c r="W148" s="20"/>
      <c r="X148" s="55"/>
      <c r="Y148" s="55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1"/>
      <c r="AO148" s="21"/>
      <c r="AP148" s="21"/>
      <c r="AQ148" s="21"/>
      <c r="AR148" s="21"/>
      <c r="AS148" s="21"/>
      <c r="AT148" s="22"/>
      <c r="AU148" s="99"/>
      <c r="AV148" s="20"/>
      <c r="AW148" s="20"/>
      <c r="AX148" s="22"/>
      <c r="BB148" s="78">
        <f t="shared" si="9"/>
        <v>0</v>
      </c>
    </row>
    <row r="149" spans="2:54" x14ac:dyDescent="0.2">
      <c r="B149" s="14">
        <f t="shared" si="8"/>
        <v>141</v>
      </c>
      <c r="C149" s="105"/>
      <c r="D149" s="95"/>
      <c r="E149" s="17" t="str">
        <f>IF('Sum Subs'!$D$10="TH-Hill DS-1 Vol 3 CAT 2: Clean and Visual Ends only","N/A","OK")</f>
        <v>OK</v>
      </c>
      <c r="F149" s="17" t="str">
        <f>IF('Sum Subs'!$D$10="TH-Hill DS-1 Vol 3 CAT 2: Clean and Visual Ends only","N/A","OK")</f>
        <v>OK</v>
      </c>
      <c r="G149" s="17"/>
      <c r="H149" s="17"/>
      <c r="I149" s="17" t="s">
        <v>51</v>
      </c>
      <c r="J149" s="17" t="str">
        <f t="shared" si="7"/>
        <v>OK</v>
      </c>
      <c r="K149" s="17" t="str">
        <f t="shared" si="7"/>
        <v>OK</v>
      </c>
      <c r="L149" s="17" t="str">
        <f>IF('Data Sheet'!$B$9="NC-50","N/A","OK")</f>
        <v>OK</v>
      </c>
      <c r="M149" s="17" t="str">
        <f>IF('Data Sheet'!$B$9="NC-50","N/A","OK")</f>
        <v>OK</v>
      </c>
      <c r="N149" s="64"/>
      <c r="O149" s="20"/>
      <c r="P149" s="20"/>
      <c r="Q149" s="20"/>
      <c r="R149" s="20"/>
      <c r="S149" s="20"/>
      <c r="T149" s="20"/>
      <c r="U149" s="20"/>
      <c r="V149" s="20"/>
      <c r="W149" s="20"/>
      <c r="X149" s="55"/>
      <c r="Y149" s="55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1"/>
      <c r="AO149" s="21"/>
      <c r="AP149" s="21"/>
      <c r="AQ149" s="21"/>
      <c r="AR149" s="21"/>
      <c r="AS149" s="21"/>
      <c r="AT149" s="22"/>
      <c r="AU149" s="99"/>
      <c r="AV149" s="20"/>
      <c r="AW149" s="20"/>
      <c r="AX149" s="22"/>
      <c r="BB149" s="78">
        <f t="shared" si="9"/>
        <v>0</v>
      </c>
    </row>
    <row r="150" spans="2:54" x14ac:dyDescent="0.2">
      <c r="B150" s="14">
        <f t="shared" si="8"/>
        <v>142</v>
      </c>
      <c r="C150" s="105"/>
      <c r="D150" s="95"/>
      <c r="E150" s="17" t="str">
        <f>IF('Sum Subs'!$D$10="TH-Hill DS-1 Vol 3 CAT 2: Clean and Visual Ends only","N/A","OK")</f>
        <v>OK</v>
      </c>
      <c r="F150" s="17" t="str">
        <f>IF('Sum Subs'!$D$10="TH-Hill DS-1 Vol 3 CAT 2: Clean and Visual Ends only","N/A","OK")</f>
        <v>OK</v>
      </c>
      <c r="G150" s="17"/>
      <c r="H150" s="17"/>
      <c r="I150" s="17" t="s">
        <v>51</v>
      </c>
      <c r="J150" s="17" t="str">
        <f t="shared" si="7"/>
        <v>OK</v>
      </c>
      <c r="K150" s="17" t="str">
        <f t="shared" si="7"/>
        <v>OK</v>
      </c>
      <c r="L150" s="17" t="str">
        <f>IF('Data Sheet'!$B$9="NC-50","N/A","OK")</f>
        <v>OK</v>
      </c>
      <c r="M150" s="17" t="str">
        <f>IF('Data Sheet'!$B$9="NC-50","N/A","OK")</f>
        <v>OK</v>
      </c>
      <c r="N150" s="64"/>
      <c r="O150" s="20"/>
      <c r="P150" s="20"/>
      <c r="Q150" s="20"/>
      <c r="R150" s="20"/>
      <c r="S150" s="20"/>
      <c r="T150" s="20"/>
      <c r="U150" s="20"/>
      <c r="V150" s="20"/>
      <c r="W150" s="20"/>
      <c r="X150" s="55"/>
      <c r="Y150" s="55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1"/>
      <c r="AO150" s="21"/>
      <c r="AP150" s="21"/>
      <c r="AQ150" s="21"/>
      <c r="AR150" s="21"/>
      <c r="AS150" s="21"/>
      <c r="AT150" s="22"/>
      <c r="AU150" s="99"/>
      <c r="AV150" s="20"/>
      <c r="AW150" s="20"/>
      <c r="AX150" s="22"/>
      <c r="BB150" s="78">
        <f t="shared" si="9"/>
        <v>0</v>
      </c>
    </row>
    <row r="151" spans="2:54" x14ac:dyDescent="0.2">
      <c r="B151" s="14">
        <f t="shared" si="8"/>
        <v>143</v>
      </c>
      <c r="C151" s="105"/>
      <c r="D151" s="95"/>
      <c r="E151" s="17" t="str">
        <f>IF('Sum Subs'!$D$10="TH-Hill DS-1 Vol 3 CAT 2: Clean and Visual Ends only","N/A","OK")</f>
        <v>OK</v>
      </c>
      <c r="F151" s="17" t="str">
        <f>IF('Sum Subs'!$D$10="TH-Hill DS-1 Vol 3 CAT 2: Clean and Visual Ends only","N/A","OK")</f>
        <v>OK</v>
      </c>
      <c r="G151" s="17"/>
      <c r="H151" s="17"/>
      <c r="I151" s="17" t="s">
        <v>51</v>
      </c>
      <c r="J151" s="17" t="str">
        <f t="shared" si="7"/>
        <v>OK</v>
      </c>
      <c r="K151" s="17" t="str">
        <f t="shared" si="7"/>
        <v>OK</v>
      </c>
      <c r="L151" s="17" t="str">
        <f>IF('Data Sheet'!$B$9="NC-50","N/A","OK")</f>
        <v>OK</v>
      </c>
      <c r="M151" s="17" t="str">
        <f>IF('Data Sheet'!$B$9="NC-50","N/A","OK")</f>
        <v>OK</v>
      </c>
      <c r="N151" s="64"/>
      <c r="O151" s="20"/>
      <c r="P151" s="20"/>
      <c r="Q151" s="20"/>
      <c r="R151" s="20"/>
      <c r="S151" s="20"/>
      <c r="T151" s="20"/>
      <c r="U151" s="20"/>
      <c r="V151" s="20"/>
      <c r="W151" s="20"/>
      <c r="X151" s="55"/>
      <c r="Y151" s="55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1"/>
      <c r="AO151" s="21"/>
      <c r="AP151" s="21"/>
      <c r="AQ151" s="21"/>
      <c r="AR151" s="21"/>
      <c r="AS151" s="21"/>
      <c r="AT151" s="22"/>
      <c r="AU151" s="99"/>
      <c r="AV151" s="20"/>
      <c r="AW151" s="20"/>
      <c r="AX151" s="22"/>
      <c r="BB151" s="78">
        <f t="shared" si="9"/>
        <v>0</v>
      </c>
    </row>
    <row r="152" spans="2:54" x14ac:dyDescent="0.2">
      <c r="B152" s="14">
        <f t="shared" si="8"/>
        <v>144</v>
      </c>
      <c r="C152" s="105"/>
      <c r="D152" s="95"/>
      <c r="E152" s="17" t="str">
        <f>IF('Sum Subs'!$D$10="TH-Hill DS-1 Vol 3 CAT 2: Clean and Visual Ends only","N/A","OK")</f>
        <v>OK</v>
      </c>
      <c r="F152" s="17" t="str">
        <f>IF('Sum Subs'!$D$10="TH-Hill DS-1 Vol 3 CAT 2: Clean and Visual Ends only","N/A","OK")</f>
        <v>OK</v>
      </c>
      <c r="G152" s="17"/>
      <c r="H152" s="17"/>
      <c r="I152" s="17" t="s">
        <v>51</v>
      </c>
      <c r="J152" s="17" t="str">
        <f t="shared" si="7"/>
        <v>OK</v>
      </c>
      <c r="K152" s="17" t="str">
        <f t="shared" si="7"/>
        <v>OK</v>
      </c>
      <c r="L152" s="17" t="str">
        <f>IF('Data Sheet'!$B$9="NC-50","N/A","OK")</f>
        <v>OK</v>
      </c>
      <c r="M152" s="17" t="str">
        <f>IF('Data Sheet'!$B$9="NC-50","N/A","OK")</f>
        <v>OK</v>
      </c>
      <c r="N152" s="64"/>
      <c r="O152" s="20"/>
      <c r="P152" s="20"/>
      <c r="Q152" s="20"/>
      <c r="R152" s="20"/>
      <c r="S152" s="20"/>
      <c r="T152" s="20"/>
      <c r="U152" s="20"/>
      <c r="V152" s="20"/>
      <c r="W152" s="20"/>
      <c r="X152" s="55"/>
      <c r="Y152" s="55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1"/>
      <c r="AO152" s="21"/>
      <c r="AP152" s="21"/>
      <c r="AQ152" s="21"/>
      <c r="AR152" s="21"/>
      <c r="AS152" s="21"/>
      <c r="AT152" s="22"/>
      <c r="AU152" s="99"/>
      <c r="AV152" s="20"/>
      <c r="AW152" s="20"/>
      <c r="AX152" s="22"/>
      <c r="BB152" s="78">
        <f t="shared" si="9"/>
        <v>0</v>
      </c>
    </row>
    <row r="153" spans="2:54" x14ac:dyDescent="0.2">
      <c r="B153" s="14">
        <f t="shared" si="8"/>
        <v>145</v>
      </c>
      <c r="C153" s="105"/>
      <c r="D153" s="95"/>
      <c r="E153" s="17" t="str">
        <f>IF('Sum Subs'!$D$10="TH-Hill DS-1 Vol 3 CAT 2: Clean and Visual Ends only","N/A","OK")</f>
        <v>OK</v>
      </c>
      <c r="F153" s="17" t="str">
        <f>IF('Sum Subs'!$D$10="TH-Hill DS-1 Vol 3 CAT 2: Clean and Visual Ends only","N/A","OK")</f>
        <v>OK</v>
      </c>
      <c r="G153" s="17"/>
      <c r="H153" s="17"/>
      <c r="I153" s="17" t="s">
        <v>51</v>
      </c>
      <c r="J153" s="17" t="str">
        <f t="shared" ref="J153:K158" si="10">IF(AM153="X", "MIN", "OK")</f>
        <v>OK</v>
      </c>
      <c r="K153" s="17" t="str">
        <f t="shared" si="10"/>
        <v>OK</v>
      </c>
      <c r="L153" s="17" t="str">
        <f>IF('Data Sheet'!$B$9="NC-50","N/A","OK")</f>
        <v>OK</v>
      </c>
      <c r="M153" s="17" t="str">
        <f>IF('Data Sheet'!$B$9="NC-50","N/A","OK")</f>
        <v>OK</v>
      </c>
      <c r="N153" s="64"/>
      <c r="O153" s="20"/>
      <c r="P153" s="20"/>
      <c r="Q153" s="20"/>
      <c r="R153" s="20"/>
      <c r="S153" s="20"/>
      <c r="T153" s="20"/>
      <c r="U153" s="20"/>
      <c r="V153" s="20"/>
      <c r="W153" s="20"/>
      <c r="X153" s="55"/>
      <c r="Y153" s="55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1"/>
      <c r="AO153" s="21"/>
      <c r="AP153" s="21"/>
      <c r="AQ153" s="21"/>
      <c r="AR153" s="21"/>
      <c r="AS153" s="21"/>
      <c r="AT153" s="22"/>
      <c r="AU153" s="99"/>
      <c r="AV153" s="20"/>
      <c r="AW153" s="20"/>
      <c r="AX153" s="22"/>
      <c r="BB153" s="78">
        <f t="shared" si="9"/>
        <v>0</v>
      </c>
    </row>
    <row r="154" spans="2:54" x14ac:dyDescent="0.2">
      <c r="B154" s="14">
        <f t="shared" si="8"/>
        <v>146</v>
      </c>
      <c r="C154" s="105"/>
      <c r="D154" s="95"/>
      <c r="E154" s="17" t="str">
        <f>IF('Sum Subs'!$D$10="TH-Hill DS-1 Vol 3 CAT 2: Clean and Visual Ends only","N/A","OK")</f>
        <v>OK</v>
      </c>
      <c r="F154" s="17" t="str">
        <f>IF('Sum Subs'!$D$10="TH-Hill DS-1 Vol 3 CAT 2: Clean and Visual Ends only","N/A","OK")</f>
        <v>OK</v>
      </c>
      <c r="G154" s="17"/>
      <c r="H154" s="17"/>
      <c r="I154" s="17" t="s">
        <v>51</v>
      </c>
      <c r="J154" s="17" t="str">
        <f t="shared" si="10"/>
        <v>OK</v>
      </c>
      <c r="K154" s="17" t="str">
        <f t="shared" si="10"/>
        <v>OK</v>
      </c>
      <c r="L154" s="17" t="str">
        <f>IF('Data Sheet'!$B$9="NC-50","N/A","OK")</f>
        <v>OK</v>
      </c>
      <c r="M154" s="17" t="str">
        <f>IF('Data Sheet'!$B$9="NC-50","N/A","OK")</f>
        <v>OK</v>
      </c>
      <c r="N154" s="64"/>
      <c r="O154" s="20"/>
      <c r="P154" s="20"/>
      <c r="Q154" s="20"/>
      <c r="R154" s="20"/>
      <c r="S154" s="20"/>
      <c r="T154" s="20"/>
      <c r="U154" s="20"/>
      <c r="V154" s="20"/>
      <c r="W154" s="20"/>
      <c r="X154" s="55"/>
      <c r="Y154" s="55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1"/>
      <c r="AO154" s="21"/>
      <c r="AP154" s="21"/>
      <c r="AQ154" s="21"/>
      <c r="AR154" s="21"/>
      <c r="AS154" s="21"/>
      <c r="AT154" s="22"/>
      <c r="AU154" s="99"/>
      <c r="AV154" s="20"/>
      <c r="AW154" s="20"/>
      <c r="AX154" s="22"/>
      <c r="BB154" s="78">
        <f t="shared" si="9"/>
        <v>0</v>
      </c>
    </row>
    <row r="155" spans="2:54" x14ac:dyDescent="0.2">
      <c r="B155" s="14">
        <f t="shared" si="8"/>
        <v>147</v>
      </c>
      <c r="C155" s="105"/>
      <c r="D155" s="95"/>
      <c r="E155" s="17" t="str">
        <f>IF('Sum Subs'!$D$10="TH-Hill DS-1 Vol 3 CAT 2: Clean and Visual Ends only","N/A","OK")</f>
        <v>OK</v>
      </c>
      <c r="F155" s="17" t="str">
        <f>IF('Sum Subs'!$D$10="TH-Hill DS-1 Vol 3 CAT 2: Clean and Visual Ends only","N/A","OK")</f>
        <v>OK</v>
      </c>
      <c r="G155" s="17"/>
      <c r="H155" s="17"/>
      <c r="I155" s="17" t="s">
        <v>51</v>
      </c>
      <c r="J155" s="17" t="str">
        <f t="shared" si="10"/>
        <v>OK</v>
      </c>
      <c r="K155" s="17" t="str">
        <f t="shared" si="10"/>
        <v>OK</v>
      </c>
      <c r="L155" s="17" t="str">
        <f>IF('Data Sheet'!$B$9="NC-50","N/A","OK")</f>
        <v>OK</v>
      </c>
      <c r="M155" s="17" t="str">
        <f>IF('Data Sheet'!$B$9="NC-50","N/A","OK")</f>
        <v>OK</v>
      </c>
      <c r="N155" s="64"/>
      <c r="O155" s="20"/>
      <c r="P155" s="20"/>
      <c r="Q155" s="20"/>
      <c r="R155" s="20"/>
      <c r="S155" s="20"/>
      <c r="T155" s="20"/>
      <c r="U155" s="20"/>
      <c r="V155" s="20"/>
      <c r="W155" s="20"/>
      <c r="X155" s="55"/>
      <c r="Y155" s="55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1"/>
      <c r="AO155" s="21"/>
      <c r="AP155" s="21"/>
      <c r="AQ155" s="21"/>
      <c r="AR155" s="21"/>
      <c r="AS155" s="21"/>
      <c r="AT155" s="22"/>
      <c r="AU155" s="99"/>
      <c r="AV155" s="20"/>
      <c r="AW155" s="20"/>
      <c r="AX155" s="22"/>
      <c r="BB155" s="78">
        <f t="shared" si="9"/>
        <v>0</v>
      </c>
    </row>
    <row r="156" spans="2:54" x14ac:dyDescent="0.2">
      <c r="B156" s="14">
        <f t="shared" si="8"/>
        <v>148</v>
      </c>
      <c r="C156" s="105"/>
      <c r="D156" s="95"/>
      <c r="E156" s="17" t="str">
        <f>IF('Sum Subs'!$D$10="TH-Hill DS-1 Vol 3 CAT 2: Clean and Visual Ends only","N/A","OK")</f>
        <v>OK</v>
      </c>
      <c r="F156" s="17" t="str">
        <f>IF('Sum Subs'!$D$10="TH-Hill DS-1 Vol 3 CAT 2: Clean and Visual Ends only","N/A","OK")</f>
        <v>OK</v>
      </c>
      <c r="G156" s="17"/>
      <c r="H156" s="17"/>
      <c r="I156" s="17" t="s">
        <v>51</v>
      </c>
      <c r="J156" s="17" t="str">
        <f t="shared" si="10"/>
        <v>OK</v>
      </c>
      <c r="K156" s="17" t="str">
        <f t="shared" si="10"/>
        <v>OK</v>
      </c>
      <c r="L156" s="17" t="str">
        <f>IF('Data Sheet'!$B$9="NC-50","N/A","OK")</f>
        <v>OK</v>
      </c>
      <c r="M156" s="17" t="str">
        <f>IF('Data Sheet'!$B$9="NC-50","N/A","OK")</f>
        <v>OK</v>
      </c>
      <c r="N156" s="64"/>
      <c r="O156" s="20"/>
      <c r="P156" s="20"/>
      <c r="Q156" s="20"/>
      <c r="R156" s="20"/>
      <c r="S156" s="20"/>
      <c r="T156" s="20"/>
      <c r="U156" s="20"/>
      <c r="V156" s="20"/>
      <c r="W156" s="20"/>
      <c r="X156" s="55"/>
      <c r="Y156" s="55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1"/>
      <c r="AO156" s="21"/>
      <c r="AP156" s="21"/>
      <c r="AQ156" s="21"/>
      <c r="AR156" s="21"/>
      <c r="AS156" s="21"/>
      <c r="AT156" s="22"/>
      <c r="AU156" s="99"/>
      <c r="AV156" s="20"/>
      <c r="AW156" s="20"/>
      <c r="AX156" s="22"/>
      <c r="BB156" s="78">
        <f t="shared" si="9"/>
        <v>0</v>
      </c>
    </row>
    <row r="157" spans="2:54" x14ac:dyDescent="0.2">
      <c r="B157" s="14">
        <f t="shared" si="8"/>
        <v>149</v>
      </c>
      <c r="C157" s="105"/>
      <c r="D157" s="95"/>
      <c r="E157" s="17" t="str">
        <f>IF('Sum Subs'!$D$10="TH-Hill DS-1 Vol 3 CAT 2: Clean and Visual Ends only","N/A","OK")</f>
        <v>OK</v>
      </c>
      <c r="F157" s="17" t="str">
        <f>IF('Sum Subs'!$D$10="TH-Hill DS-1 Vol 3 CAT 2: Clean and Visual Ends only","N/A","OK")</f>
        <v>OK</v>
      </c>
      <c r="G157" s="17"/>
      <c r="H157" s="17"/>
      <c r="I157" s="17" t="s">
        <v>51</v>
      </c>
      <c r="J157" s="17" t="str">
        <f t="shared" si="10"/>
        <v>OK</v>
      </c>
      <c r="K157" s="17" t="str">
        <f t="shared" si="10"/>
        <v>OK</v>
      </c>
      <c r="L157" s="17" t="str">
        <f>IF('Data Sheet'!$B$9="NC-50","N/A","OK")</f>
        <v>OK</v>
      </c>
      <c r="M157" s="17" t="str">
        <f>IF('Data Sheet'!$B$9="NC-50","N/A","OK")</f>
        <v>OK</v>
      </c>
      <c r="N157" s="64"/>
      <c r="O157" s="20"/>
      <c r="P157" s="20"/>
      <c r="Q157" s="20"/>
      <c r="R157" s="20"/>
      <c r="S157" s="20"/>
      <c r="T157" s="20"/>
      <c r="U157" s="20"/>
      <c r="V157" s="20"/>
      <c r="W157" s="20"/>
      <c r="X157" s="55"/>
      <c r="Y157" s="55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1"/>
      <c r="AO157" s="21"/>
      <c r="AP157" s="21"/>
      <c r="AQ157" s="21"/>
      <c r="AR157" s="21"/>
      <c r="AS157" s="21"/>
      <c r="AT157" s="22"/>
      <c r="AU157" s="99"/>
      <c r="AV157" s="20"/>
      <c r="AW157" s="20"/>
      <c r="AX157" s="22"/>
      <c r="BB157" s="78">
        <f t="shared" si="9"/>
        <v>0</v>
      </c>
    </row>
    <row r="158" spans="2:54" ht="15" thickBot="1" x14ac:dyDescent="0.25">
      <c r="B158" s="24">
        <f t="shared" si="8"/>
        <v>150</v>
      </c>
      <c r="C158" s="106"/>
      <c r="D158" s="139"/>
      <c r="E158" s="27" t="str">
        <f>IF('Sum Subs'!$D$10="TH-Hill DS-1 Vol 3 CAT 2: Clean and Visual Ends only","N/A","OK")</f>
        <v>OK</v>
      </c>
      <c r="F158" s="27" t="str">
        <f>IF('Sum Subs'!$D$10="TH-Hill DS-1 Vol 3 CAT 2: Clean and Visual Ends only","N/A","OK")</f>
        <v>OK</v>
      </c>
      <c r="G158" s="27"/>
      <c r="H158" s="27"/>
      <c r="I158" s="27" t="s">
        <v>51</v>
      </c>
      <c r="J158" s="27" t="str">
        <f t="shared" si="10"/>
        <v>OK</v>
      </c>
      <c r="K158" s="27" t="str">
        <f t="shared" si="10"/>
        <v>OK</v>
      </c>
      <c r="L158" s="27" t="str">
        <f>IF('Data Sheet'!$B$9="NC-50","N/A","OK")</f>
        <v>OK</v>
      </c>
      <c r="M158" s="27" t="str">
        <f>IF('Data Sheet'!$B$9="NC-50","N/A","OK")</f>
        <v>OK</v>
      </c>
      <c r="N158" s="67"/>
      <c r="O158" s="29"/>
      <c r="P158" s="29"/>
      <c r="Q158" s="29"/>
      <c r="R158" s="29"/>
      <c r="S158" s="29"/>
      <c r="T158" s="29"/>
      <c r="U158" s="29"/>
      <c r="V158" s="29"/>
      <c r="W158" s="29"/>
      <c r="X158" s="66"/>
      <c r="Y158" s="66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30"/>
      <c r="AO158" s="30"/>
      <c r="AP158" s="30"/>
      <c r="AQ158" s="30"/>
      <c r="AR158" s="30"/>
      <c r="AS158" s="30"/>
      <c r="AT158" s="31"/>
      <c r="AU158" s="100"/>
      <c r="AV158" s="29"/>
      <c r="AW158" s="29"/>
      <c r="AX158" s="31"/>
      <c r="BB158" s="78">
        <f t="shared" si="9"/>
        <v>0</v>
      </c>
    </row>
  </sheetData>
  <sheetProtection selectLockedCells="1"/>
  <mergeCells count="33">
    <mergeCell ref="Q4:U4"/>
    <mergeCell ref="L5:M5"/>
    <mergeCell ref="Q2:AT2"/>
    <mergeCell ref="B3:E3"/>
    <mergeCell ref="F3:H3"/>
    <mergeCell ref="I3:K3"/>
    <mergeCell ref="L3:M3"/>
    <mergeCell ref="B2:E2"/>
    <mergeCell ref="F2:H2"/>
    <mergeCell ref="I2:K2"/>
    <mergeCell ref="L2:M2"/>
    <mergeCell ref="N2:P5"/>
    <mergeCell ref="Q3:U3"/>
    <mergeCell ref="V3:AT3"/>
    <mergeCell ref="B4:E4"/>
    <mergeCell ref="F4:H4"/>
    <mergeCell ref="L4:M4"/>
    <mergeCell ref="Q5:U5"/>
    <mergeCell ref="V4:AT4"/>
    <mergeCell ref="B7:D7"/>
    <mergeCell ref="E7:F7"/>
    <mergeCell ref="G7:I7"/>
    <mergeCell ref="J7:K7"/>
    <mergeCell ref="L7:M7"/>
    <mergeCell ref="V5:AT5"/>
    <mergeCell ref="B6:F6"/>
    <mergeCell ref="G6:N6"/>
    <mergeCell ref="O6:P6"/>
    <mergeCell ref="Q6:AT6"/>
    <mergeCell ref="B5:D5"/>
    <mergeCell ref="E5:F5"/>
    <mergeCell ref="G5:H5"/>
    <mergeCell ref="I5:J5"/>
  </mergeCells>
  <conditionalFormatting sqref="J9:M158">
    <cfRule type="cellIs" dxfId="8" priority="1" operator="equal">
      <formula>"MIN"</formula>
    </cfRule>
  </conditionalFormatting>
  <conditionalFormatting sqref="O9:P158">
    <cfRule type="notContainsBlanks" dxfId="7" priority="9">
      <formula>LEN(TRIM(O9))&gt;0</formula>
    </cfRule>
  </conditionalFormatting>
  <conditionalFormatting sqref="Q9:V158">
    <cfRule type="cellIs" dxfId="6" priority="7" operator="equal">
      <formula>"X"</formula>
    </cfRule>
  </conditionalFormatting>
  <conditionalFormatting sqref="W9:X158">
    <cfRule type="cellIs" dxfId="5" priority="6" operator="equal">
      <formula>"X"</formula>
    </cfRule>
  </conditionalFormatting>
  <conditionalFormatting sqref="Y9:AC158">
    <cfRule type="cellIs" dxfId="4" priority="5" operator="equal">
      <formula>"X"</formula>
    </cfRule>
  </conditionalFormatting>
  <conditionalFormatting sqref="AD9:AE158">
    <cfRule type="cellIs" dxfId="3" priority="4" operator="equal">
      <formula>"X"</formula>
    </cfRule>
  </conditionalFormatting>
  <conditionalFormatting sqref="AF9:AK158">
    <cfRule type="cellIs" dxfId="2" priority="3" operator="equal">
      <formula>"X"</formula>
    </cfRule>
  </conditionalFormatting>
  <conditionalFormatting sqref="AL9:AT158">
    <cfRule type="cellIs" dxfId="1" priority="8" operator="equal">
      <formula>"X"</formula>
    </cfRule>
  </conditionalFormatting>
  <conditionalFormatting sqref="AU9:AX158">
    <cfRule type="cellIs" dxfId="0" priority="2" operator="equal">
      <formula>"X"</formula>
    </cfRule>
  </conditionalFormatting>
  <pageMargins left="0.7" right="0.7" top="0.75" bottom="0.75" header="0.3" footer="0.3"/>
  <pageSetup scale="58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Sum Drill Pipe</vt:lpstr>
      <vt:lpstr>Prop Drill Pipe Inp Report</vt:lpstr>
      <vt:lpstr>Sum HWDP</vt:lpstr>
      <vt:lpstr>Prop HWDP Inp Report</vt:lpstr>
      <vt:lpstr>Sum Subs</vt:lpstr>
      <vt:lpstr>Prop Subs Inp Report</vt:lpstr>
      <vt:lpstr>Data Sheet</vt:lpstr>
      <vt:lpstr>PDPIR BACKUP</vt:lpstr>
      <vt:lpstr>HWDP BACKUP</vt:lpstr>
      <vt:lpstr>SUBS BACKUP</vt:lpstr>
      <vt:lpstr>'HWDP BACKUP'!Print_Titles</vt:lpstr>
      <vt:lpstr>'PDPIR BACKUP'!Print_Titles</vt:lpstr>
      <vt:lpstr>'Prop Drill Pipe Inp Report'!Print_Titles</vt:lpstr>
      <vt:lpstr>'Prop HWDP Inp Report'!Print_Titles</vt:lpstr>
      <vt:lpstr>'Prop Subs Inp Report'!Print_Titles</vt:lpstr>
      <vt:lpstr>'SUBS BACKUP'!Print_Titles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Pathfinder</dc:creator>
  <cp:lastModifiedBy>Chase Gartner</cp:lastModifiedBy>
  <cp:lastPrinted>2021-11-26T17:35:48Z</cp:lastPrinted>
  <dcterms:created xsi:type="dcterms:W3CDTF">2014-09-04T16:38:19Z</dcterms:created>
  <dcterms:modified xsi:type="dcterms:W3CDTF">2024-11-27T22:29:35Z</dcterms:modified>
</cp:coreProperties>
</file>